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2" windowWidth="15192" windowHeight="8196"/>
  </bookViews>
  <sheets>
    <sheet name="County Overview" sheetId="4" r:id="rId1"/>
    <sheet name="ffs2013_worksheet" sheetId="1" r:id="rId2"/>
    <sheet name="absplits" sheetId="2" r:id="rId3"/>
  </sheets>
  <definedNames>
    <definedName name="_xlnm.Print_Area" localSheetId="0">'County Overview'!$A$1:$I$53</definedName>
  </definedNames>
  <calcPr calcId="145621"/>
</workbook>
</file>

<file path=xl/calcChain.xml><?xml version="1.0" encoding="utf-8"?>
<calcChain xmlns="http://schemas.openxmlformats.org/spreadsheetml/2006/main">
  <c r="K3" i="4" l="1"/>
  <c r="I10" i="4"/>
  <c r="E24" i="4" l="1"/>
  <c r="E23" i="4" l="1"/>
  <c r="E22" i="4" l="1"/>
  <c r="E21" i="4" l="1"/>
  <c r="E20" i="4" l="1"/>
  <c r="D52" i="4"/>
  <c r="I17" i="4"/>
  <c r="C45" i="4"/>
  <c r="C21" i="4"/>
  <c r="F53" i="4"/>
  <c r="B39" i="4"/>
  <c r="B29" i="4"/>
  <c r="I7" i="4"/>
  <c r="B23" i="4"/>
  <c r="E8" i="4"/>
  <c r="C20" i="4"/>
  <c r="C32" i="4"/>
  <c r="C23" i="4"/>
  <c r="C47" i="4"/>
  <c r="C39" i="4"/>
  <c r="B30" i="4"/>
  <c r="C53" i="4"/>
  <c r="F13" i="4"/>
  <c r="B22" i="4"/>
  <c r="C36" i="4"/>
  <c r="F8" i="4"/>
  <c r="C24" i="4"/>
  <c r="B44" i="4"/>
  <c r="E53" i="4"/>
  <c r="B37" i="4"/>
  <c r="D5" i="4"/>
  <c r="F15" i="4"/>
  <c r="C31" i="4"/>
  <c r="B52" i="4"/>
  <c r="C30" i="4"/>
  <c r="F14" i="4"/>
  <c r="B21" i="4"/>
  <c r="B38" i="4"/>
  <c r="B40" i="4"/>
  <c r="B31" i="4"/>
  <c r="C46" i="4"/>
  <c r="B45" i="4"/>
  <c r="C38" i="4"/>
  <c r="C37" i="4"/>
  <c r="B20" i="4"/>
  <c r="F16" i="4"/>
  <c r="D53" i="4"/>
  <c r="E52" i="4"/>
  <c r="I13" i="4"/>
  <c r="B28" i="4"/>
  <c r="F52" i="4"/>
  <c r="B48" i="4"/>
  <c r="B47" i="4"/>
  <c r="B53" i="4"/>
  <c r="B24" i="4"/>
  <c r="C52" i="4"/>
  <c r="C28" i="4"/>
  <c r="B32" i="4"/>
  <c r="C29" i="4"/>
  <c r="I16" i="4"/>
  <c r="C22" i="4"/>
  <c r="B46" i="4"/>
  <c r="C48" i="4"/>
  <c r="B36" i="4"/>
  <c r="C40" i="4"/>
  <c r="F12" i="4"/>
  <c r="C44" i="4"/>
  <c r="I11" i="4"/>
  <c r="D32" i="4" l="1"/>
  <c r="D31" i="4"/>
  <c r="D30" i="4"/>
  <c r="D29" i="4"/>
  <c r="D28" i="4"/>
  <c r="D24" i="4"/>
  <c r="D23" i="4"/>
  <c r="D22" i="4"/>
  <c r="D21" i="4"/>
  <c r="D20" i="4"/>
  <c r="G53" i="4"/>
  <c r="D48" i="4"/>
  <c r="D47" i="4"/>
  <c r="D46" i="4"/>
  <c r="D45" i="4"/>
  <c r="D44" i="4"/>
  <c r="D40" i="4"/>
  <c r="D39" i="4"/>
  <c r="D38" i="4"/>
  <c r="D37" i="4"/>
  <c r="D36" i="4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CE2" i="1" s="1"/>
  <c r="CF2" i="1" s="1"/>
  <c r="CG2" i="1" s="1"/>
  <c r="CH2" i="1" s="1"/>
  <c r="CI2" i="1" s="1"/>
  <c r="CJ2" i="1" s="1"/>
  <c r="CK2" i="1" s="1"/>
  <c r="CL2" i="1" s="1"/>
  <c r="CM2" i="1" s="1"/>
  <c r="CN2" i="1" s="1"/>
  <c r="CO2" i="1" s="1"/>
  <c r="CP2" i="1" s="1"/>
  <c r="CQ2" i="1" s="1"/>
  <c r="CR2" i="1" s="1"/>
  <c r="CS2" i="1" s="1"/>
  <c r="CT2" i="1" s="1"/>
  <c r="CU2" i="1" s="1"/>
  <c r="CV2" i="1" s="1"/>
  <c r="CW2" i="1" s="1"/>
  <c r="CX2" i="1" s="1"/>
  <c r="CY2" i="1" s="1"/>
  <c r="CZ2" i="1" s="1"/>
  <c r="DA2" i="1" s="1"/>
  <c r="DB2" i="1" s="1"/>
  <c r="DC2" i="1" s="1"/>
  <c r="DD2" i="1" s="1"/>
  <c r="DE2" i="1" s="1"/>
  <c r="DF2" i="1" s="1"/>
  <c r="DG2" i="1" s="1"/>
  <c r="DH2" i="1" s="1"/>
  <c r="DI2" i="1" s="1"/>
  <c r="DJ2" i="1" s="1"/>
  <c r="DK2" i="1" s="1"/>
  <c r="DL2" i="1" s="1"/>
  <c r="DM2" i="1" s="1"/>
  <c r="DN2" i="1" s="1"/>
  <c r="DO2" i="1" s="1"/>
  <c r="DP2" i="1" s="1"/>
  <c r="DQ2" i="1" s="1"/>
  <c r="DR2" i="1" s="1"/>
  <c r="DT2" i="1" s="1"/>
  <c r="I21" i="2"/>
  <c r="E40" i="4" s="1"/>
  <c r="I20" i="2"/>
  <c r="E39" i="4" s="1"/>
  <c r="I19" i="2"/>
  <c r="E38" i="4" s="1"/>
  <c r="I18" i="2"/>
  <c r="E37" i="4" s="1"/>
  <c r="I17" i="2"/>
  <c r="E36" i="4" s="1"/>
  <c r="I16" i="2"/>
  <c r="I15" i="2"/>
  <c r="I14" i="2"/>
  <c r="I13" i="2"/>
  <c r="I12" i="2"/>
  <c r="I11" i="2"/>
  <c r="I10" i="2"/>
  <c r="I9" i="2"/>
  <c r="I8" i="2"/>
  <c r="C13" i="4" l="1"/>
  <c r="F20" i="4"/>
  <c r="F22" i="4"/>
  <c r="F24" i="4"/>
  <c r="C15" i="4"/>
  <c r="F21" i="4"/>
  <c r="F23" i="4"/>
  <c r="D13" i="4"/>
  <c r="D15" i="4"/>
  <c r="E15" i="4" s="1"/>
  <c r="B15" i="4" s="1"/>
  <c r="C12" i="4"/>
  <c r="C14" i="4"/>
  <c r="C16" i="4"/>
  <c r="D12" i="4"/>
  <c r="D14" i="4"/>
  <c r="D16" i="4"/>
  <c r="E13" i="4" l="1"/>
  <c r="B13" i="4" s="1"/>
  <c r="E16" i="4"/>
  <c r="B16" i="4" s="1"/>
  <c r="E12" i="4"/>
  <c r="B12" i="4" s="1"/>
  <c r="E14" i="4"/>
  <c r="B14" i="4" s="1"/>
  <c r="D8" i="4" l="1"/>
  <c r="C8" i="4" s="1"/>
  <c r="A8" i="4" s="1"/>
  <c r="I6" i="4" s="1"/>
  <c r="I8" i="4" s="1"/>
  <c r="I12" i="4" s="1"/>
  <c r="I14" i="4" s="1"/>
  <c r="I18" i="4" s="1"/>
  <c r="I19" i="4" s="1"/>
</calcChain>
</file>

<file path=xl/comments1.xml><?xml version="1.0" encoding="utf-8"?>
<comments xmlns="http://schemas.openxmlformats.org/spreadsheetml/2006/main">
  <authors>
    <author>CMS</author>
  </authors>
  <commentList>
    <comment ref="K3" authorId="0">
      <text>
        <r>
          <rPr>
            <b/>
            <sz val="8"/>
            <color indexed="81"/>
            <rFont val="Tahoma"/>
            <family val="2"/>
          </rPr>
          <t>CMS:</t>
        </r>
        <r>
          <rPr>
            <sz val="8"/>
            <color indexed="81"/>
            <rFont val="Tahoma"/>
            <family val="2"/>
          </rPr>
          <t xml:space="preserve">
returns row number of county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CMS:</t>
        </r>
        <r>
          <rPr>
            <sz val="8"/>
            <color indexed="81"/>
            <rFont val="Tahoma"/>
            <family val="2"/>
          </rPr>
          <t xml:space="preserve">
Enter the five digit county code in this cell</t>
        </r>
      </text>
    </comment>
  </commentList>
</comments>
</file>

<file path=xl/sharedStrings.xml><?xml version="1.0" encoding="utf-8"?>
<sst xmlns="http://schemas.openxmlformats.org/spreadsheetml/2006/main" count="10053" uniqueCount="2185">
  <si>
    <t xml:space="preserve">AUTAUGA </t>
  </si>
  <si>
    <t xml:space="preserve">ALABAMA </t>
  </si>
  <si>
    <t xml:space="preserve">BALDWIN </t>
  </si>
  <si>
    <t xml:space="preserve">BARBOUR </t>
  </si>
  <si>
    <t xml:space="preserve">BIBB </t>
  </si>
  <si>
    <t xml:space="preserve">BLOUNT </t>
  </si>
  <si>
    <t xml:space="preserve">BULLOCK </t>
  </si>
  <si>
    <t xml:space="preserve">BUTLER </t>
  </si>
  <si>
    <t xml:space="preserve">CALHOUN </t>
  </si>
  <si>
    <t xml:space="preserve">CHAMBERS </t>
  </si>
  <si>
    <t xml:space="preserve">CHEROKEE </t>
  </si>
  <si>
    <t xml:space="preserve">CHILTON </t>
  </si>
  <si>
    <t xml:space="preserve">CHOCTAW </t>
  </si>
  <si>
    <t xml:space="preserve">CLARKE </t>
  </si>
  <si>
    <t xml:space="preserve">CLAY </t>
  </si>
  <si>
    <t xml:space="preserve">CLEBURNE </t>
  </si>
  <si>
    <t xml:space="preserve">COFFEE </t>
  </si>
  <si>
    <t xml:space="preserve">COLBERT </t>
  </si>
  <si>
    <t xml:space="preserve">CONECUH </t>
  </si>
  <si>
    <t xml:space="preserve">COOSA </t>
  </si>
  <si>
    <t xml:space="preserve">COVINGTON </t>
  </si>
  <si>
    <t xml:space="preserve">CRENSHAW </t>
  </si>
  <si>
    <t xml:space="preserve">CULLMAN </t>
  </si>
  <si>
    <t xml:space="preserve">DALE </t>
  </si>
  <si>
    <t xml:space="preserve">DALLAS </t>
  </si>
  <si>
    <t xml:space="preserve">DEKALB </t>
  </si>
  <si>
    <t xml:space="preserve">ELMORE </t>
  </si>
  <si>
    <t xml:space="preserve">ESCAMBIA </t>
  </si>
  <si>
    <t xml:space="preserve">ETOWAH </t>
  </si>
  <si>
    <t xml:space="preserve">FAYETTE </t>
  </si>
  <si>
    <t xml:space="preserve">FRANKLIN </t>
  </si>
  <si>
    <t xml:space="preserve">GENEVA </t>
  </si>
  <si>
    <t xml:space="preserve">GREENE </t>
  </si>
  <si>
    <t xml:space="preserve">HALE </t>
  </si>
  <si>
    <t xml:space="preserve">HENRY </t>
  </si>
  <si>
    <t xml:space="preserve">HOUSTON </t>
  </si>
  <si>
    <t xml:space="preserve">JACKSON </t>
  </si>
  <si>
    <t xml:space="preserve">JEFFERSON </t>
  </si>
  <si>
    <t xml:space="preserve">LAMAR </t>
  </si>
  <si>
    <t xml:space="preserve">LAUDERDALE </t>
  </si>
  <si>
    <t xml:space="preserve">LAWRENCE </t>
  </si>
  <si>
    <t xml:space="preserve">LEE </t>
  </si>
  <si>
    <t xml:space="preserve">LIMESTONE </t>
  </si>
  <si>
    <t xml:space="preserve">LOWNDES </t>
  </si>
  <si>
    <t xml:space="preserve">MACON </t>
  </si>
  <si>
    <t xml:space="preserve">MADISON </t>
  </si>
  <si>
    <t xml:space="preserve">MARENGO </t>
  </si>
  <si>
    <t xml:space="preserve">MARION </t>
  </si>
  <si>
    <t xml:space="preserve">MARSHALL </t>
  </si>
  <si>
    <t xml:space="preserve">MOBILE </t>
  </si>
  <si>
    <t xml:space="preserve">MONROE </t>
  </si>
  <si>
    <t xml:space="preserve">MONTGOMERY </t>
  </si>
  <si>
    <t xml:space="preserve">MORGAN </t>
  </si>
  <si>
    <t xml:space="preserve">PERRY </t>
  </si>
  <si>
    <t xml:space="preserve">PICKENS </t>
  </si>
  <si>
    <t xml:space="preserve">PIKE </t>
  </si>
  <si>
    <t xml:space="preserve">RANDOLPH </t>
  </si>
  <si>
    <t xml:space="preserve">RUSSELL </t>
  </si>
  <si>
    <t xml:space="preserve">ST. CLAIR </t>
  </si>
  <si>
    <t xml:space="preserve">SHELBY </t>
  </si>
  <si>
    <t xml:space="preserve">SUMTER </t>
  </si>
  <si>
    <t xml:space="preserve">TALLADEGA </t>
  </si>
  <si>
    <t xml:space="preserve">TALLAPOOSA </t>
  </si>
  <si>
    <t xml:space="preserve">TUSCALOOSA </t>
  </si>
  <si>
    <t xml:space="preserve">WALKER </t>
  </si>
  <si>
    <t xml:space="preserve">WASHINGTON </t>
  </si>
  <si>
    <t xml:space="preserve">WILCOX </t>
  </si>
  <si>
    <t xml:space="preserve">WINSTON </t>
  </si>
  <si>
    <t xml:space="preserve">ALASKA </t>
  </si>
  <si>
    <t xml:space="preserve">ANCHORAGE </t>
  </si>
  <si>
    <t xml:space="preserve">BETHEL </t>
  </si>
  <si>
    <t xml:space="preserve">BRISTOL BAY </t>
  </si>
  <si>
    <t xml:space="preserve">DILLINGHAM </t>
  </si>
  <si>
    <t>.</t>
  </si>
  <si>
    <t xml:space="preserve">FAIRBANKS NORTH STAR </t>
  </si>
  <si>
    <t xml:space="preserve">HAINES </t>
  </si>
  <si>
    <t xml:space="preserve">JUNEAU </t>
  </si>
  <si>
    <t xml:space="preserve">KETCHIKAN GATEWAY </t>
  </si>
  <si>
    <t xml:space="preserve">KODIAK ISLAND </t>
  </si>
  <si>
    <t xml:space="preserve">MATANUSKA-SUSITNA </t>
  </si>
  <si>
    <t xml:space="preserve">NOME </t>
  </si>
  <si>
    <t xml:space="preserve">SEWARD </t>
  </si>
  <si>
    <t xml:space="preserve">SITKA </t>
  </si>
  <si>
    <t xml:space="preserve">SKAGWAY </t>
  </si>
  <si>
    <t xml:space="preserve">SOUTHEAST FAIRBANKS </t>
  </si>
  <si>
    <t xml:space="preserve">WADE HAMPTON </t>
  </si>
  <si>
    <t xml:space="preserve">YUKON-KOYUKUK </t>
  </si>
  <si>
    <t xml:space="preserve">APACHE </t>
  </si>
  <si>
    <t xml:space="preserve">ARIZONA </t>
  </si>
  <si>
    <t xml:space="preserve">COCHISE </t>
  </si>
  <si>
    <t xml:space="preserve">COCONINO </t>
  </si>
  <si>
    <t xml:space="preserve">GILA </t>
  </si>
  <si>
    <t xml:space="preserve">GRAHAM </t>
  </si>
  <si>
    <t xml:space="preserve">GREENLEE </t>
  </si>
  <si>
    <t xml:space="preserve">LA PAZ </t>
  </si>
  <si>
    <t xml:space="preserve">MARICOPA </t>
  </si>
  <si>
    <t xml:space="preserve">MOHAVE </t>
  </si>
  <si>
    <t xml:space="preserve">NAVAJO </t>
  </si>
  <si>
    <t xml:space="preserve">PIMA </t>
  </si>
  <si>
    <t xml:space="preserve">PINAL </t>
  </si>
  <si>
    <t xml:space="preserve">SANTA CRUZ </t>
  </si>
  <si>
    <t xml:space="preserve">YAVAPAI </t>
  </si>
  <si>
    <t xml:space="preserve">YUMA </t>
  </si>
  <si>
    <t xml:space="preserve">ARKANSAS </t>
  </si>
  <si>
    <t xml:space="preserve">ASHLEY </t>
  </si>
  <si>
    <t xml:space="preserve">BAXTER </t>
  </si>
  <si>
    <t xml:space="preserve">BENTON </t>
  </si>
  <si>
    <t xml:space="preserve">BOONE </t>
  </si>
  <si>
    <t xml:space="preserve">BRADLEY </t>
  </si>
  <si>
    <t xml:space="preserve">CARROLL </t>
  </si>
  <si>
    <t xml:space="preserve">CHICOT </t>
  </si>
  <si>
    <t xml:space="preserve">CLARK </t>
  </si>
  <si>
    <t xml:space="preserve">CLEVELAND </t>
  </si>
  <si>
    <t xml:space="preserve">COLUMBIA </t>
  </si>
  <si>
    <t xml:space="preserve">CONWAY </t>
  </si>
  <si>
    <t xml:space="preserve">CRAIGHEAD </t>
  </si>
  <si>
    <t xml:space="preserve">CRAWFORD </t>
  </si>
  <si>
    <t xml:space="preserve">CRITTENDEN </t>
  </si>
  <si>
    <t xml:space="preserve">CROSS </t>
  </si>
  <si>
    <t xml:space="preserve">DESHA </t>
  </si>
  <si>
    <t xml:space="preserve">DREW </t>
  </si>
  <si>
    <t xml:space="preserve">FAULKNER </t>
  </si>
  <si>
    <t xml:space="preserve">FULTON </t>
  </si>
  <si>
    <t xml:space="preserve">GARLAND </t>
  </si>
  <si>
    <t xml:space="preserve">GRANT </t>
  </si>
  <si>
    <t xml:space="preserve">HEMPSTEAD </t>
  </si>
  <si>
    <t xml:space="preserve">HOT SPRING </t>
  </si>
  <si>
    <t xml:space="preserve">HOWARD </t>
  </si>
  <si>
    <t xml:space="preserve">INDEPENDENCE </t>
  </si>
  <si>
    <t xml:space="preserve">IZARD </t>
  </si>
  <si>
    <t xml:space="preserve">JOHNSON </t>
  </si>
  <si>
    <t xml:space="preserve">LAFAYETTE </t>
  </si>
  <si>
    <t xml:space="preserve">LINCOLN </t>
  </si>
  <si>
    <t xml:space="preserve">LITTLE RIVER </t>
  </si>
  <si>
    <t xml:space="preserve">LOGAN </t>
  </si>
  <si>
    <t xml:space="preserve">LONOKE </t>
  </si>
  <si>
    <t xml:space="preserve">MILLER </t>
  </si>
  <si>
    <t xml:space="preserve">MISSISSIPPI </t>
  </si>
  <si>
    <t xml:space="preserve">NEVADA </t>
  </si>
  <si>
    <t xml:space="preserve">NEWTON </t>
  </si>
  <si>
    <t xml:space="preserve">OUACHITA </t>
  </si>
  <si>
    <t xml:space="preserve">PHILLIPS </t>
  </si>
  <si>
    <t xml:space="preserve">POINSETT </t>
  </si>
  <si>
    <t xml:space="preserve">POLK </t>
  </si>
  <si>
    <t xml:space="preserve">POPE </t>
  </si>
  <si>
    <t xml:space="preserve">PRAIRIE </t>
  </si>
  <si>
    <t xml:space="preserve">PULASKI </t>
  </si>
  <si>
    <t xml:space="preserve">ST. FRANCIS </t>
  </si>
  <si>
    <t xml:space="preserve">SALINE </t>
  </si>
  <si>
    <t xml:space="preserve">SCOTT </t>
  </si>
  <si>
    <t xml:space="preserve">SEARCY </t>
  </si>
  <si>
    <t xml:space="preserve">SEBASTIAN </t>
  </si>
  <si>
    <t xml:space="preserve">SEVIER </t>
  </si>
  <si>
    <t xml:space="preserve">SHARP </t>
  </si>
  <si>
    <t xml:space="preserve">STONE </t>
  </si>
  <si>
    <t xml:space="preserve">UNION </t>
  </si>
  <si>
    <t xml:space="preserve">VAN BUREN </t>
  </si>
  <si>
    <t xml:space="preserve">WHITE </t>
  </si>
  <si>
    <t xml:space="preserve">WOODRUFF </t>
  </si>
  <si>
    <t xml:space="preserve">YELL </t>
  </si>
  <si>
    <t xml:space="preserve">ALAMEDA </t>
  </si>
  <si>
    <t xml:space="preserve">CALIFORNIA </t>
  </si>
  <si>
    <t xml:space="preserve">ALPINE </t>
  </si>
  <si>
    <t xml:space="preserve">AMADOR </t>
  </si>
  <si>
    <t xml:space="preserve">BUTTE </t>
  </si>
  <si>
    <t xml:space="preserve">CALAVERAS </t>
  </si>
  <si>
    <t xml:space="preserve">COLUSA </t>
  </si>
  <si>
    <t xml:space="preserve">CONTRA COSTA </t>
  </si>
  <si>
    <t xml:space="preserve">DEL NORTE </t>
  </si>
  <si>
    <t xml:space="preserve">EL DORADO </t>
  </si>
  <si>
    <t xml:space="preserve">FRESNO </t>
  </si>
  <si>
    <t xml:space="preserve">GLENN </t>
  </si>
  <si>
    <t xml:space="preserve">HUMBOLDT </t>
  </si>
  <si>
    <t xml:space="preserve">IMPERIAL </t>
  </si>
  <si>
    <t xml:space="preserve">INYO </t>
  </si>
  <si>
    <t xml:space="preserve">KERN </t>
  </si>
  <si>
    <t xml:space="preserve">KINGS </t>
  </si>
  <si>
    <t xml:space="preserve">LAKE </t>
  </si>
  <si>
    <t xml:space="preserve">LASSEN </t>
  </si>
  <si>
    <t xml:space="preserve">LOS ANGELES </t>
  </si>
  <si>
    <t xml:space="preserve">MADERA </t>
  </si>
  <si>
    <t xml:space="preserve">MARIN </t>
  </si>
  <si>
    <t xml:space="preserve">MARIPOSA </t>
  </si>
  <si>
    <t xml:space="preserve">MENDOCINO </t>
  </si>
  <si>
    <t xml:space="preserve">MERCED </t>
  </si>
  <si>
    <t xml:space="preserve">MODOC </t>
  </si>
  <si>
    <t xml:space="preserve">MONO </t>
  </si>
  <si>
    <t xml:space="preserve">MONTEREY </t>
  </si>
  <si>
    <t xml:space="preserve">NAPA </t>
  </si>
  <si>
    <t xml:space="preserve">ORANGE </t>
  </si>
  <si>
    <t xml:space="preserve">PLACER </t>
  </si>
  <si>
    <t xml:space="preserve">PLUMAS </t>
  </si>
  <si>
    <t xml:space="preserve">RIVERSIDE </t>
  </si>
  <si>
    <t xml:space="preserve">SACRAMENTO </t>
  </si>
  <si>
    <t xml:space="preserve">SAN BENITO </t>
  </si>
  <si>
    <t xml:space="preserve">SAN BERNARDINO </t>
  </si>
  <si>
    <t xml:space="preserve">SAN DIEGO </t>
  </si>
  <si>
    <t xml:space="preserve">SAN FRANCISCO </t>
  </si>
  <si>
    <t xml:space="preserve">SAN JOAQUIN </t>
  </si>
  <si>
    <t xml:space="preserve">SAN LUIS OBISPO </t>
  </si>
  <si>
    <t xml:space="preserve">SAN MATEO </t>
  </si>
  <si>
    <t xml:space="preserve">SANTA BARBARA </t>
  </si>
  <si>
    <t xml:space="preserve">SANTA CLARA </t>
  </si>
  <si>
    <t xml:space="preserve">SHASTA </t>
  </si>
  <si>
    <t xml:space="preserve">SIERRA </t>
  </si>
  <si>
    <t xml:space="preserve">SISKIYOU </t>
  </si>
  <si>
    <t xml:space="preserve">SOLANO </t>
  </si>
  <si>
    <t xml:space="preserve">SONOMA </t>
  </si>
  <si>
    <t xml:space="preserve">STANISLAUS </t>
  </si>
  <si>
    <t xml:space="preserve">SUTTER </t>
  </si>
  <si>
    <t xml:space="preserve">TEHAMA </t>
  </si>
  <si>
    <t xml:space="preserve">TRINITY </t>
  </si>
  <si>
    <t xml:space="preserve">TULARE </t>
  </si>
  <si>
    <t xml:space="preserve">TUOLUMNE </t>
  </si>
  <si>
    <t xml:space="preserve">VENTURA </t>
  </si>
  <si>
    <t xml:space="preserve">YOLO </t>
  </si>
  <si>
    <t xml:space="preserve">YUBA </t>
  </si>
  <si>
    <t xml:space="preserve">ADAMS </t>
  </si>
  <si>
    <t xml:space="preserve">COLORADO </t>
  </si>
  <si>
    <t xml:space="preserve">ALAMOSA </t>
  </si>
  <si>
    <t xml:space="preserve">ARAPAHOE </t>
  </si>
  <si>
    <t xml:space="preserve">ARCHULETA </t>
  </si>
  <si>
    <t xml:space="preserve">BACA </t>
  </si>
  <si>
    <t xml:space="preserve">BENT </t>
  </si>
  <si>
    <t xml:space="preserve">BOULDER </t>
  </si>
  <si>
    <t xml:space="preserve">CHAFFEE </t>
  </si>
  <si>
    <t xml:space="preserve">CHEYENNE </t>
  </si>
  <si>
    <t xml:space="preserve">CLEAR CREEK </t>
  </si>
  <si>
    <t xml:space="preserve">CONEJOS </t>
  </si>
  <si>
    <t xml:space="preserve">COSTILLA </t>
  </si>
  <si>
    <t xml:space="preserve">CROWLEY </t>
  </si>
  <si>
    <t xml:space="preserve">CUSTER </t>
  </si>
  <si>
    <t xml:space="preserve">DELTA </t>
  </si>
  <si>
    <t xml:space="preserve">DENVER </t>
  </si>
  <si>
    <t xml:space="preserve">DOLORES </t>
  </si>
  <si>
    <t xml:space="preserve">DOUGLAS </t>
  </si>
  <si>
    <t xml:space="preserve">EAGLE </t>
  </si>
  <si>
    <t xml:space="preserve">ELBERT </t>
  </si>
  <si>
    <t xml:space="preserve">EL PASO </t>
  </si>
  <si>
    <t xml:space="preserve">FREMONT </t>
  </si>
  <si>
    <t xml:space="preserve">GARFIELD </t>
  </si>
  <si>
    <t xml:space="preserve">GILPIN </t>
  </si>
  <si>
    <t xml:space="preserve">GRAND </t>
  </si>
  <si>
    <t xml:space="preserve">GUNNISON </t>
  </si>
  <si>
    <t xml:space="preserve">HINSDALE </t>
  </si>
  <si>
    <t xml:space="preserve">HUERFANO </t>
  </si>
  <si>
    <t xml:space="preserve">KIOWA </t>
  </si>
  <si>
    <t xml:space="preserve">KIT CARSON </t>
  </si>
  <si>
    <t xml:space="preserve">LA PLATA </t>
  </si>
  <si>
    <t xml:space="preserve">LARIMER </t>
  </si>
  <si>
    <t xml:space="preserve">LAS ANIMAS </t>
  </si>
  <si>
    <t xml:space="preserve">MESA </t>
  </si>
  <si>
    <t xml:space="preserve">MINERAL </t>
  </si>
  <si>
    <t xml:space="preserve">MOFFAT </t>
  </si>
  <si>
    <t xml:space="preserve">MONTEZUMA </t>
  </si>
  <si>
    <t xml:space="preserve">MONTROSE </t>
  </si>
  <si>
    <t xml:space="preserve">OTERO </t>
  </si>
  <si>
    <t xml:space="preserve">OURAY </t>
  </si>
  <si>
    <t xml:space="preserve">PARK </t>
  </si>
  <si>
    <t xml:space="preserve">PITKIN </t>
  </si>
  <si>
    <t xml:space="preserve">PROWERS </t>
  </si>
  <si>
    <t xml:space="preserve">PUEBLO </t>
  </si>
  <si>
    <t xml:space="preserve">RIO BLANCO </t>
  </si>
  <si>
    <t xml:space="preserve">RIO GRANDE </t>
  </si>
  <si>
    <t xml:space="preserve">ROUTT </t>
  </si>
  <si>
    <t xml:space="preserve">SAGUACHE </t>
  </si>
  <si>
    <t xml:space="preserve">SAN JUAN </t>
  </si>
  <si>
    <t xml:space="preserve">SAN MIGUEL </t>
  </si>
  <si>
    <t xml:space="preserve">SEDGWICK </t>
  </si>
  <si>
    <t xml:space="preserve">SUMMIT </t>
  </si>
  <si>
    <t xml:space="preserve">TELLER </t>
  </si>
  <si>
    <t xml:space="preserve">WELD </t>
  </si>
  <si>
    <t xml:space="preserve">BROOMFIELD </t>
  </si>
  <si>
    <t xml:space="preserve">FAIRFIELD </t>
  </si>
  <si>
    <t xml:space="preserve">CONNECTICUT </t>
  </si>
  <si>
    <t xml:space="preserve">HARTFORD </t>
  </si>
  <si>
    <t xml:space="preserve">LITCHFIELD </t>
  </si>
  <si>
    <t xml:space="preserve">MIDDLESEX </t>
  </si>
  <si>
    <t xml:space="preserve">NEW HAVEN </t>
  </si>
  <si>
    <t xml:space="preserve">NEW LONDON </t>
  </si>
  <si>
    <t xml:space="preserve">TOLLAND </t>
  </si>
  <si>
    <t xml:space="preserve">WINDHAM </t>
  </si>
  <si>
    <t xml:space="preserve">KENT </t>
  </si>
  <si>
    <t xml:space="preserve">DELAWARE </t>
  </si>
  <si>
    <t xml:space="preserve">NEW CASTLE </t>
  </si>
  <si>
    <t xml:space="preserve">SUSSEX </t>
  </si>
  <si>
    <t xml:space="preserve">DISTRICT OF COLUMBIA </t>
  </si>
  <si>
    <t xml:space="preserve">DIST. OF COL. </t>
  </si>
  <si>
    <t xml:space="preserve">ALACHUA </t>
  </si>
  <si>
    <t xml:space="preserve">FLORIDA </t>
  </si>
  <si>
    <t xml:space="preserve">BAKER </t>
  </si>
  <si>
    <t xml:space="preserve">BAY </t>
  </si>
  <si>
    <t xml:space="preserve">BRADFORD </t>
  </si>
  <si>
    <t xml:space="preserve">BREVARD </t>
  </si>
  <si>
    <t xml:space="preserve">BROWARD </t>
  </si>
  <si>
    <t xml:space="preserve">CHARLOTTE </t>
  </si>
  <si>
    <t xml:space="preserve">CITRUS </t>
  </si>
  <si>
    <t xml:space="preserve">COLLIER </t>
  </si>
  <si>
    <t xml:space="preserve">MIAMI-DADE </t>
  </si>
  <si>
    <t xml:space="preserve">DESOTO </t>
  </si>
  <si>
    <t xml:space="preserve">DIXIE </t>
  </si>
  <si>
    <t xml:space="preserve">DUVAL </t>
  </si>
  <si>
    <t xml:space="preserve">FLAGLER </t>
  </si>
  <si>
    <t xml:space="preserve">GADSDEN </t>
  </si>
  <si>
    <t xml:space="preserve">GILCHRIST </t>
  </si>
  <si>
    <t xml:space="preserve">GLADES </t>
  </si>
  <si>
    <t xml:space="preserve">GULF </t>
  </si>
  <si>
    <t xml:space="preserve">HAMILTON </t>
  </si>
  <si>
    <t xml:space="preserve">HARDEE </t>
  </si>
  <si>
    <t xml:space="preserve">HENDRY </t>
  </si>
  <si>
    <t xml:space="preserve">HERNANDO </t>
  </si>
  <si>
    <t xml:space="preserve">HIGHLANDS </t>
  </si>
  <si>
    <t xml:space="preserve">HILLSBOROUGH </t>
  </si>
  <si>
    <t xml:space="preserve">HOLMES </t>
  </si>
  <si>
    <t xml:space="preserve">INDIAN RIVER </t>
  </si>
  <si>
    <t xml:space="preserve">LEON </t>
  </si>
  <si>
    <t xml:space="preserve">LEVY </t>
  </si>
  <si>
    <t xml:space="preserve">LIBERTY </t>
  </si>
  <si>
    <t xml:space="preserve">MANATEE </t>
  </si>
  <si>
    <t xml:space="preserve">MARTIN </t>
  </si>
  <si>
    <t xml:space="preserve">NASSAU </t>
  </si>
  <si>
    <t xml:space="preserve">OKALOOSA </t>
  </si>
  <si>
    <t xml:space="preserve">OKEECHOBEE </t>
  </si>
  <si>
    <t xml:space="preserve">OSCEOLA </t>
  </si>
  <si>
    <t xml:space="preserve">PALM BEACH </t>
  </si>
  <si>
    <t xml:space="preserve">PASCO </t>
  </si>
  <si>
    <t xml:space="preserve">PINELLAS </t>
  </si>
  <si>
    <t xml:space="preserve">PUTNAM </t>
  </si>
  <si>
    <t xml:space="preserve">ST. JOHNS </t>
  </si>
  <si>
    <t xml:space="preserve">ST. LUCIE </t>
  </si>
  <si>
    <t xml:space="preserve">SANTA ROSA </t>
  </si>
  <si>
    <t xml:space="preserve">SARASOTA </t>
  </si>
  <si>
    <t xml:space="preserve">SEMINOLE </t>
  </si>
  <si>
    <t xml:space="preserve">SUWANNEE </t>
  </si>
  <si>
    <t xml:space="preserve">TAYLOR </t>
  </si>
  <si>
    <t xml:space="preserve">VOLUSIA </t>
  </si>
  <si>
    <t xml:space="preserve">WAKULLA </t>
  </si>
  <si>
    <t xml:space="preserve">WALTON </t>
  </si>
  <si>
    <t xml:space="preserve">APPLING </t>
  </si>
  <si>
    <t xml:space="preserve">GEORGIA </t>
  </si>
  <si>
    <t xml:space="preserve">ATKINSON </t>
  </si>
  <si>
    <t xml:space="preserve">BACON </t>
  </si>
  <si>
    <t xml:space="preserve">BANKS </t>
  </si>
  <si>
    <t xml:space="preserve">BARROW </t>
  </si>
  <si>
    <t xml:space="preserve">BARTOW </t>
  </si>
  <si>
    <t xml:space="preserve">BEN HILL </t>
  </si>
  <si>
    <t xml:space="preserve">BERRIEN </t>
  </si>
  <si>
    <t xml:space="preserve">BLECKLEY </t>
  </si>
  <si>
    <t xml:space="preserve">BRANTLEY </t>
  </si>
  <si>
    <t xml:space="preserve">BROOKS </t>
  </si>
  <si>
    <t xml:space="preserve">BRYAN </t>
  </si>
  <si>
    <t xml:space="preserve">BULLOCH </t>
  </si>
  <si>
    <t xml:space="preserve">BURKE </t>
  </si>
  <si>
    <t xml:space="preserve">BUTTS </t>
  </si>
  <si>
    <t xml:space="preserve">CAMDEN </t>
  </si>
  <si>
    <t xml:space="preserve">CANDLER </t>
  </si>
  <si>
    <t xml:space="preserve">CATOOSA </t>
  </si>
  <si>
    <t xml:space="preserve">CHARLTON </t>
  </si>
  <si>
    <t xml:space="preserve">CHATHAM </t>
  </si>
  <si>
    <t xml:space="preserve">CHATTAHOOCHEE </t>
  </si>
  <si>
    <t xml:space="preserve">CHATTOOGA </t>
  </si>
  <si>
    <t xml:space="preserve">CLAYTON </t>
  </si>
  <si>
    <t xml:space="preserve">CLINCH </t>
  </si>
  <si>
    <t xml:space="preserve">COBB </t>
  </si>
  <si>
    <t xml:space="preserve">COLQUITT </t>
  </si>
  <si>
    <t xml:space="preserve">COOK </t>
  </si>
  <si>
    <t xml:space="preserve">COWETA </t>
  </si>
  <si>
    <t xml:space="preserve">CRISP </t>
  </si>
  <si>
    <t xml:space="preserve">DADE </t>
  </si>
  <si>
    <t xml:space="preserve">DAWSON </t>
  </si>
  <si>
    <t xml:space="preserve">DECATUR </t>
  </si>
  <si>
    <t xml:space="preserve">DODGE </t>
  </si>
  <si>
    <t xml:space="preserve">DOOLY </t>
  </si>
  <si>
    <t xml:space="preserve">DOUGHERTY </t>
  </si>
  <si>
    <t xml:space="preserve">EARLY </t>
  </si>
  <si>
    <t xml:space="preserve">ECHOLS </t>
  </si>
  <si>
    <t xml:space="preserve">EFFINGHAM </t>
  </si>
  <si>
    <t xml:space="preserve">EMANUEL </t>
  </si>
  <si>
    <t xml:space="preserve">EVANS </t>
  </si>
  <si>
    <t xml:space="preserve">FANNIN </t>
  </si>
  <si>
    <t xml:space="preserve">FLOYD </t>
  </si>
  <si>
    <t xml:space="preserve">FORSYTH </t>
  </si>
  <si>
    <t xml:space="preserve">GILMER </t>
  </si>
  <si>
    <t xml:space="preserve">GLASCOCK </t>
  </si>
  <si>
    <t xml:space="preserve">GLYNN </t>
  </si>
  <si>
    <t xml:space="preserve">GORDON </t>
  </si>
  <si>
    <t xml:space="preserve">GRADY </t>
  </si>
  <si>
    <t xml:space="preserve">GWINNETT </t>
  </si>
  <si>
    <t xml:space="preserve">HABERSHAM </t>
  </si>
  <si>
    <t xml:space="preserve">HALL </t>
  </si>
  <si>
    <t xml:space="preserve">HANCOCK </t>
  </si>
  <si>
    <t xml:space="preserve">HARALSON </t>
  </si>
  <si>
    <t xml:space="preserve">HARRIS </t>
  </si>
  <si>
    <t xml:space="preserve">HART </t>
  </si>
  <si>
    <t xml:space="preserve">HEARD </t>
  </si>
  <si>
    <t xml:space="preserve">IRWIN </t>
  </si>
  <si>
    <t xml:space="preserve">JASPER </t>
  </si>
  <si>
    <t xml:space="preserve">JEFF DAVIS </t>
  </si>
  <si>
    <t xml:space="preserve">JENKINS </t>
  </si>
  <si>
    <t xml:space="preserve">JONES </t>
  </si>
  <si>
    <t xml:space="preserve">LANIER </t>
  </si>
  <si>
    <t xml:space="preserve">LAURENS </t>
  </si>
  <si>
    <t xml:space="preserve">LONG </t>
  </si>
  <si>
    <t xml:space="preserve">LUMPKIN </t>
  </si>
  <si>
    <t xml:space="preserve">MCDUFFIE </t>
  </si>
  <si>
    <t xml:space="preserve">MCINTOSH </t>
  </si>
  <si>
    <t xml:space="preserve">MERIWETHER </t>
  </si>
  <si>
    <t xml:space="preserve">MITCHELL </t>
  </si>
  <si>
    <t xml:space="preserve">MURRAY </t>
  </si>
  <si>
    <t xml:space="preserve">MUSCOGEE </t>
  </si>
  <si>
    <t xml:space="preserve">OCONEE </t>
  </si>
  <si>
    <t xml:space="preserve">OGLETHORPE </t>
  </si>
  <si>
    <t xml:space="preserve">PAULDING </t>
  </si>
  <si>
    <t xml:space="preserve">PEACH </t>
  </si>
  <si>
    <t xml:space="preserve">PIERCE </t>
  </si>
  <si>
    <t xml:space="preserve">QUITMAN </t>
  </si>
  <si>
    <t xml:space="preserve">RABUN </t>
  </si>
  <si>
    <t xml:space="preserve">RICHMOND </t>
  </si>
  <si>
    <t xml:space="preserve">ROCKDALE </t>
  </si>
  <si>
    <t xml:space="preserve">SCHLEY </t>
  </si>
  <si>
    <t xml:space="preserve">SCREVEN </t>
  </si>
  <si>
    <t xml:space="preserve">SPALDING </t>
  </si>
  <si>
    <t xml:space="preserve">STEPHENS </t>
  </si>
  <si>
    <t xml:space="preserve">STEWART </t>
  </si>
  <si>
    <t xml:space="preserve">TALBOT </t>
  </si>
  <si>
    <t xml:space="preserve">TALIAFERRO </t>
  </si>
  <si>
    <t xml:space="preserve">TATTNALL </t>
  </si>
  <si>
    <t xml:space="preserve">TELFAIR </t>
  </si>
  <si>
    <t xml:space="preserve">TERRELL </t>
  </si>
  <si>
    <t xml:space="preserve">THOMAS </t>
  </si>
  <si>
    <t xml:space="preserve">TIFT </t>
  </si>
  <si>
    <t xml:space="preserve">TOOMBS </t>
  </si>
  <si>
    <t xml:space="preserve">TOWNS </t>
  </si>
  <si>
    <t xml:space="preserve">TREUTLEN </t>
  </si>
  <si>
    <t xml:space="preserve">TROUP </t>
  </si>
  <si>
    <t xml:space="preserve">TURNER </t>
  </si>
  <si>
    <t xml:space="preserve">TWIGGS </t>
  </si>
  <si>
    <t xml:space="preserve">UPSON </t>
  </si>
  <si>
    <t xml:space="preserve">WARE </t>
  </si>
  <si>
    <t xml:space="preserve">WARREN </t>
  </si>
  <si>
    <t xml:space="preserve">WAYNE </t>
  </si>
  <si>
    <t xml:space="preserve">WEBSTER </t>
  </si>
  <si>
    <t xml:space="preserve">WHEELER </t>
  </si>
  <si>
    <t xml:space="preserve">WHITFIELD </t>
  </si>
  <si>
    <t xml:space="preserve">WILKES </t>
  </si>
  <si>
    <t xml:space="preserve">WILKINSON </t>
  </si>
  <si>
    <t xml:space="preserve">WORTH </t>
  </si>
  <si>
    <t xml:space="preserve">HAWAII </t>
  </si>
  <si>
    <t xml:space="preserve">HONOLULU </t>
  </si>
  <si>
    <t xml:space="preserve">KALAWAO </t>
  </si>
  <si>
    <t xml:space="preserve">KAUAI </t>
  </si>
  <si>
    <t xml:space="preserve">MAUI </t>
  </si>
  <si>
    <t xml:space="preserve">ADA </t>
  </si>
  <si>
    <t xml:space="preserve">IDAHO </t>
  </si>
  <si>
    <t xml:space="preserve">BANNOCK </t>
  </si>
  <si>
    <t xml:space="preserve">BEAR LAKE </t>
  </si>
  <si>
    <t xml:space="preserve">BENEWAH </t>
  </si>
  <si>
    <t xml:space="preserve">BINGHAM </t>
  </si>
  <si>
    <t xml:space="preserve">BLAINE </t>
  </si>
  <si>
    <t xml:space="preserve">BOISE </t>
  </si>
  <si>
    <t xml:space="preserve">BONNER </t>
  </si>
  <si>
    <t xml:space="preserve">BONNEVILLE </t>
  </si>
  <si>
    <t xml:space="preserve">BOUNDARY </t>
  </si>
  <si>
    <t xml:space="preserve">CAMAS </t>
  </si>
  <si>
    <t xml:space="preserve">CANYON </t>
  </si>
  <si>
    <t xml:space="preserve">CARIBOU </t>
  </si>
  <si>
    <t xml:space="preserve">CASSIA </t>
  </si>
  <si>
    <t xml:space="preserve">CLEARWATER </t>
  </si>
  <si>
    <t xml:space="preserve">GEM </t>
  </si>
  <si>
    <t xml:space="preserve">GOODING </t>
  </si>
  <si>
    <t xml:space="preserve">JEROME </t>
  </si>
  <si>
    <t xml:space="preserve">KOOTENAI </t>
  </si>
  <si>
    <t xml:space="preserve">LATAH </t>
  </si>
  <si>
    <t xml:space="preserve">LEMHI </t>
  </si>
  <si>
    <t xml:space="preserve">LEWIS </t>
  </si>
  <si>
    <t xml:space="preserve">MINIDOKA </t>
  </si>
  <si>
    <t xml:space="preserve">NEZ PERCE </t>
  </si>
  <si>
    <t xml:space="preserve">ONEIDA </t>
  </si>
  <si>
    <t xml:space="preserve">OWYHEE </t>
  </si>
  <si>
    <t xml:space="preserve">PAYETTE </t>
  </si>
  <si>
    <t xml:space="preserve">POWER </t>
  </si>
  <si>
    <t xml:space="preserve">SHOSHONE </t>
  </si>
  <si>
    <t xml:space="preserve">TETON </t>
  </si>
  <si>
    <t xml:space="preserve">TWIN FALLS </t>
  </si>
  <si>
    <t xml:space="preserve">VALLEY </t>
  </si>
  <si>
    <t xml:space="preserve">ILLINOIS </t>
  </si>
  <si>
    <t xml:space="preserve">ALEXANDER </t>
  </si>
  <si>
    <t xml:space="preserve">BOND </t>
  </si>
  <si>
    <t xml:space="preserve">BROWN </t>
  </si>
  <si>
    <t xml:space="preserve">BUREAU </t>
  </si>
  <si>
    <t xml:space="preserve">CASS </t>
  </si>
  <si>
    <t xml:space="preserve">CHAMPAIGN </t>
  </si>
  <si>
    <t xml:space="preserve">CHRISTIAN </t>
  </si>
  <si>
    <t xml:space="preserve">CLINTON </t>
  </si>
  <si>
    <t xml:space="preserve">COLES </t>
  </si>
  <si>
    <t xml:space="preserve">CUMBERLAND </t>
  </si>
  <si>
    <t xml:space="preserve">DE WITT </t>
  </si>
  <si>
    <t xml:space="preserve">DUPAGE </t>
  </si>
  <si>
    <t xml:space="preserve">EDGAR </t>
  </si>
  <si>
    <t xml:space="preserve">EDWARDS </t>
  </si>
  <si>
    <t xml:space="preserve">FORD </t>
  </si>
  <si>
    <t xml:space="preserve">GALLATIN </t>
  </si>
  <si>
    <t xml:space="preserve">GRUNDY </t>
  </si>
  <si>
    <t xml:space="preserve">HARDIN </t>
  </si>
  <si>
    <t xml:space="preserve">HENDERSON </t>
  </si>
  <si>
    <t xml:space="preserve">IROQUOIS </t>
  </si>
  <si>
    <t xml:space="preserve">JERSEY </t>
  </si>
  <si>
    <t xml:space="preserve">JO DAVIESS </t>
  </si>
  <si>
    <t xml:space="preserve">KANE </t>
  </si>
  <si>
    <t xml:space="preserve">KANKAKEE </t>
  </si>
  <si>
    <t xml:space="preserve">KENDALL </t>
  </si>
  <si>
    <t xml:space="preserve">KNOX </t>
  </si>
  <si>
    <t xml:space="preserve">LA SALLE </t>
  </si>
  <si>
    <t xml:space="preserve">LIVINGSTON </t>
  </si>
  <si>
    <t xml:space="preserve">MCDONOUGH </t>
  </si>
  <si>
    <t xml:space="preserve">MCHENRY </t>
  </si>
  <si>
    <t xml:space="preserve">MCLEAN </t>
  </si>
  <si>
    <t xml:space="preserve">MACOUPIN </t>
  </si>
  <si>
    <t xml:space="preserve">MASON </t>
  </si>
  <si>
    <t xml:space="preserve">MASSAC </t>
  </si>
  <si>
    <t xml:space="preserve">MENARD </t>
  </si>
  <si>
    <t xml:space="preserve">MERCER </t>
  </si>
  <si>
    <t xml:space="preserve">MOULTRIE </t>
  </si>
  <si>
    <t xml:space="preserve">OGLE </t>
  </si>
  <si>
    <t xml:space="preserve">PEORIA </t>
  </si>
  <si>
    <t xml:space="preserve">PIATT </t>
  </si>
  <si>
    <t xml:space="preserve">RICHLAND </t>
  </si>
  <si>
    <t xml:space="preserve">ROCK ISLAND </t>
  </si>
  <si>
    <t xml:space="preserve">SANGAMON </t>
  </si>
  <si>
    <t xml:space="preserve">SCHUYLER </t>
  </si>
  <si>
    <t xml:space="preserve">STARK </t>
  </si>
  <si>
    <t xml:space="preserve">STEPHENSON </t>
  </si>
  <si>
    <t xml:space="preserve">TAZEWELL </t>
  </si>
  <si>
    <t xml:space="preserve">VERMILION </t>
  </si>
  <si>
    <t xml:space="preserve">WABASH </t>
  </si>
  <si>
    <t xml:space="preserve">WHITESIDE </t>
  </si>
  <si>
    <t xml:space="preserve">WILL </t>
  </si>
  <si>
    <t xml:space="preserve">WILLIAMSON </t>
  </si>
  <si>
    <t xml:space="preserve">WINNEBAGO </t>
  </si>
  <si>
    <t xml:space="preserve">WOODFORD </t>
  </si>
  <si>
    <t xml:space="preserve">INDIANA </t>
  </si>
  <si>
    <t xml:space="preserve">ALLEN </t>
  </si>
  <si>
    <t xml:space="preserve">BARTHOLOMEW </t>
  </si>
  <si>
    <t xml:space="preserve">BLACKFORD </t>
  </si>
  <si>
    <t xml:space="preserve">DAVIESS </t>
  </si>
  <si>
    <t xml:space="preserve">DEARBORN </t>
  </si>
  <si>
    <t xml:space="preserve">DE KALB </t>
  </si>
  <si>
    <t xml:space="preserve">DUBOIS </t>
  </si>
  <si>
    <t xml:space="preserve">ELKHART </t>
  </si>
  <si>
    <t xml:space="preserve">FOUNTAIN </t>
  </si>
  <si>
    <t xml:space="preserve">GIBSON </t>
  </si>
  <si>
    <t xml:space="preserve">HARRISON </t>
  </si>
  <si>
    <t xml:space="preserve">HENDRICKS </t>
  </si>
  <si>
    <t xml:space="preserve">HUNTINGTON </t>
  </si>
  <si>
    <t xml:space="preserve">JAY </t>
  </si>
  <si>
    <t xml:space="preserve">JENNINGS </t>
  </si>
  <si>
    <t xml:space="preserve">KOSCIUSKO </t>
  </si>
  <si>
    <t xml:space="preserve">LAGRANGE </t>
  </si>
  <si>
    <t xml:space="preserve">LA PORTE </t>
  </si>
  <si>
    <t xml:space="preserve">MIAMI </t>
  </si>
  <si>
    <t xml:space="preserve">NOBLE </t>
  </si>
  <si>
    <t xml:space="preserve">OHIO </t>
  </si>
  <si>
    <t xml:space="preserve">OWEN </t>
  </si>
  <si>
    <t xml:space="preserve">PARKE </t>
  </si>
  <si>
    <t xml:space="preserve">PORTER </t>
  </si>
  <si>
    <t xml:space="preserve">POSEY </t>
  </si>
  <si>
    <t xml:space="preserve">RIPLEY </t>
  </si>
  <si>
    <t xml:space="preserve">RUSH </t>
  </si>
  <si>
    <t xml:space="preserve">ST. JOSEPH </t>
  </si>
  <si>
    <t xml:space="preserve">SPENCER </t>
  </si>
  <si>
    <t xml:space="preserve">STARKE </t>
  </si>
  <si>
    <t xml:space="preserve">STEUBEN </t>
  </si>
  <si>
    <t xml:space="preserve">SULLIVAN </t>
  </si>
  <si>
    <t xml:space="preserve">SWITZERLAND </t>
  </si>
  <si>
    <t xml:space="preserve">TIPPECANOE </t>
  </si>
  <si>
    <t xml:space="preserve">TIPTON </t>
  </si>
  <si>
    <t xml:space="preserve">VANDERBURGH </t>
  </si>
  <si>
    <t xml:space="preserve">VERMILLION </t>
  </si>
  <si>
    <t xml:space="preserve">VIGO </t>
  </si>
  <si>
    <t xml:space="preserve">WARRICK </t>
  </si>
  <si>
    <t xml:space="preserve">WELLS </t>
  </si>
  <si>
    <t xml:space="preserve">WHITLEY </t>
  </si>
  <si>
    <t xml:space="preserve">ADAIR </t>
  </si>
  <si>
    <t xml:space="preserve">IOWA </t>
  </si>
  <si>
    <t xml:space="preserve">ALLAMAKEE </t>
  </si>
  <si>
    <t xml:space="preserve">APPANOOSE </t>
  </si>
  <si>
    <t xml:space="preserve">AUDUBON </t>
  </si>
  <si>
    <t xml:space="preserve">BLACK HAWK </t>
  </si>
  <si>
    <t xml:space="preserve">BREMER </t>
  </si>
  <si>
    <t xml:space="preserve">BUCHANAN </t>
  </si>
  <si>
    <t xml:space="preserve">BUENA VISTA </t>
  </si>
  <si>
    <t xml:space="preserve">CEDAR </t>
  </si>
  <si>
    <t xml:space="preserve">CERRO GORDO </t>
  </si>
  <si>
    <t xml:space="preserve">CHICKASAW </t>
  </si>
  <si>
    <t xml:space="preserve">DAVIS </t>
  </si>
  <si>
    <t xml:space="preserve">DES MOINES </t>
  </si>
  <si>
    <t xml:space="preserve">DICKINSON </t>
  </si>
  <si>
    <t xml:space="preserve">DUBUQUE </t>
  </si>
  <si>
    <t xml:space="preserve">EMMET </t>
  </si>
  <si>
    <t xml:space="preserve">GUTHRIE </t>
  </si>
  <si>
    <t xml:space="preserve">IDA </t>
  </si>
  <si>
    <t xml:space="preserve">KEOKUK </t>
  </si>
  <si>
    <t xml:space="preserve">KOSSUTH </t>
  </si>
  <si>
    <t xml:space="preserve">LINN </t>
  </si>
  <si>
    <t xml:space="preserve">LOUISA </t>
  </si>
  <si>
    <t xml:space="preserve">LUCAS </t>
  </si>
  <si>
    <t xml:space="preserve">LYON </t>
  </si>
  <si>
    <t xml:space="preserve">MAHASKA </t>
  </si>
  <si>
    <t xml:space="preserve">MILLS </t>
  </si>
  <si>
    <t xml:space="preserve">MONONA </t>
  </si>
  <si>
    <t xml:space="preserve">MUSCATINE </t>
  </si>
  <si>
    <t>OBRIEN</t>
  </si>
  <si>
    <t xml:space="preserve"> IOWA</t>
  </si>
  <si>
    <t xml:space="preserve">PAGE </t>
  </si>
  <si>
    <t xml:space="preserve">PALO ALTO </t>
  </si>
  <si>
    <t xml:space="preserve">PLYMOUTH </t>
  </si>
  <si>
    <t xml:space="preserve">POCAHONTAS </t>
  </si>
  <si>
    <t xml:space="preserve">POTTAWATTAMIE </t>
  </si>
  <si>
    <t xml:space="preserve">POWESHIEK </t>
  </si>
  <si>
    <t xml:space="preserve">RINGGOLD </t>
  </si>
  <si>
    <t xml:space="preserve">SAC </t>
  </si>
  <si>
    <t xml:space="preserve">SIOUX </t>
  </si>
  <si>
    <t xml:space="preserve">STORY </t>
  </si>
  <si>
    <t xml:space="preserve">TAMA </t>
  </si>
  <si>
    <t xml:space="preserve">WAPELLO </t>
  </si>
  <si>
    <t xml:space="preserve">WINNESHIEK </t>
  </si>
  <si>
    <t xml:space="preserve">WOODBURY </t>
  </si>
  <si>
    <t xml:space="preserve">WRIGHT </t>
  </si>
  <si>
    <t xml:space="preserve">KANSAS </t>
  </si>
  <si>
    <t xml:space="preserve">ANDERSON </t>
  </si>
  <si>
    <t xml:space="preserve">ATCHISON </t>
  </si>
  <si>
    <t xml:space="preserve">BARBER </t>
  </si>
  <si>
    <t xml:space="preserve">BARTON </t>
  </si>
  <si>
    <t xml:space="preserve">BOURBON </t>
  </si>
  <si>
    <t xml:space="preserve">CHASE </t>
  </si>
  <si>
    <t xml:space="preserve">CHAUTAUQUA </t>
  </si>
  <si>
    <t xml:space="preserve">CLOUD </t>
  </si>
  <si>
    <t xml:space="preserve">COFFEY </t>
  </si>
  <si>
    <t xml:space="preserve">COMANCHE </t>
  </si>
  <si>
    <t xml:space="preserve">COWLEY </t>
  </si>
  <si>
    <t xml:space="preserve">DONIPHAN </t>
  </si>
  <si>
    <t xml:space="preserve">ELK </t>
  </si>
  <si>
    <t xml:space="preserve">ELLIS </t>
  </si>
  <si>
    <t xml:space="preserve">ELLSWORTH </t>
  </si>
  <si>
    <t xml:space="preserve">FINNEY </t>
  </si>
  <si>
    <t xml:space="preserve">GEARY </t>
  </si>
  <si>
    <t xml:space="preserve">GOVE </t>
  </si>
  <si>
    <t xml:space="preserve">GRAY </t>
  </si>
  <si>
    <t xml:space="preserve">GREELEY </t>
  </si>
  <si>
    <t xml:space="preserve">GREENWOOD </t>
  </si>
  <si>
    <t xml:space="preserve">HARPER </t>
  </si>
  <si>
    <t xml:space="preserve">HARVEY </t>
  </si>
  <si>
    <t xml:space="preserve">HASKELL </t>
  </si>
  <si>
    <t xml:space="preserve">HODGEMAN </t>
  </si>
  <si>
    <t xml:space="preserve">JEWELL </t>
  </si>
  <si>
    <t xml:space="preserve">KEARNY </t>
  </si>
  <si>
    <t xml:space="preserve">KINGMAN </t>
  </si>
  <si>
    <t xml:space="preserve">LABETTE </t>
  </si>
  <si>
    <t xml:space="preserve">LANE </t>
  </si>
  <si>
    <t xml:space="preserve">LEAVENWORTH </t>
  </si>
  <si>
    <t xml:space="preserve">MCPHERSON </t>
  </si>
  <si>
    <t xml:space="preserve">MEADE </t>
  </si>
  <si>
    <t xml:space="preserve">MORRIS </t>
  </si>
  <si>
    <t xml:space="preserve">MORTON </t>
  </si>
  <si>
    <t xml:space="preserve">NEMAHA </t>
  </si>
  <si>
    <t xml:space="preserve">NEOSHO </t>
  </si>
  <si>
    <t xml:space="preserve">NESS </t>
  </si>
  <si>
    <t xml:space="preserve">NORTON </t>
  </si>
  <si>
    <t xml:space="preserve">OSAGE </t>
  </si>
  <si>
    <t xml:space="preserve">OSBORNE </t>
  </si>
  <si>
    <t xml:space="preserve">OTTAWA </t>
  </si>
  <si>
    <t xml:space="preserve">PAWNEE </t>
  </si>
  <si>
    <t xml:space="preserve">POTTAWATOMIE </t>
  </si>
  <si>
    <t xml:space="preserve">PRATT </t>
  </si>
  <si>
    <t xml:space="preserve">RAWLINS </t>
  </si>
  <si>
    <t xml:space="preserve">RENO </t>
  </si>
  <si>
    <t xml:space="preserve">REPUBLIC </t>
  </si>
  <si>
    <t xml:space="preserve">RICE </t>
  </si>
  <si>
    <t xml:space="preserve">RILEY </t>
  </si>
  <si>
    <t xml:space="preserve">ROOKS </t>
  </si>
  <si>
    <t xml:space="preserve">SHAWNEE </t>
  </si>
  <si>
    <t xml:space="preserve">SHERIDAN </t>
  </si>
  <si>
    <t xml:space="preserve">SHERMAN </t>
  </si>
  <si>
    <t xml:space="preserve">SMITH </t>
  </si>
  <si>
    <t xml:space="preserve">STAFFORD </t>
  </si>
  <si>
    <t xml:space="preserve">STANTON </t>
  </si>
  <si>
    <t xml:space="preserve">STEVENS </t>
  </si>
  <si>
    <t xml:space="preserve">SUMNER </t>
  </si>
  <si>
    <t xml:space="preserve">TREGO </t>
  </si>
  <si>
    <t xml:space="preserve">WABAUNSEE </t>
  </si>
  <si>
    <t xml:space="preserve">WALLACE </t>
  </si>
  <si>
    <t xml:space="preserve">WICHITA </t>
  </si>
  <si>
    <t xml:space="preserve">WILSON </t>
  </si>
  <si>
    <t xml:space="preserve">WOODSON </t>
  </si>
  <si>
    <t xml:space="preserve">WYANDOTTE </t>
  </si>
  <si>
    <t xml:space="preserve">KENTUCKY </t>
  </si>
  <si>
    <t xml:space="preserve">BALLARD </t>
  </si>
  <si>
    <t xml:space="preserve">BARREN </t>
  </si>
  <si>
    <t xml:space="preserve">BATH </t>
  </si>
  <si>
    <t xml:space="preserve">BELL </t>
  </si>
  <si>
    <t xml:space="preserve">BOYD </t>
  </si>
  <si>
    <t xml:space="preserve">BOYLE </t>
  </si>
  <si>
    <t xml:space="preserve">BRACKEN </t>
  </si>
  <si>
    <t xml:space="preserve">BREATHITT </t>
  </si>
  <si>
    <t xml:space="preserve">BRECKINRIDGE </t>
  </si>
  <si>
    <t xml:space="preserve">BULLITT </t>
  </si>
  <si>
    <t xml:space="preserve">CALDWELL </t>
  </si>
  <si>
    <t xml:space="preserve">CALLOWAY </t>
  </si>
  <si>
    <t xml:space="preserve">CAMPBELL </t>
  </si>
  <si>
    <t xml:space="preserve">CARLISLE </t>
  </si>
  <si>
    <t xml:space="preserve">CARTER </t>
  </si>
  <si>
    <t xml:space="preserve">CASEY </t>
  </si>
  <si>
    <t xml:space="preserve">EDMONSON </t>
  </si>
  <si>
    <t xml:space="preserve">ELLIOTT </t>
  </si>
  <si>
    <t xml:space="preserve">ESTILL </t>
  </si>
  <si>
    <t xml:space="preserve">FLEMING </t>
  </si>
  <si>
    <t xml:space="preserve">GARRARD </t>
  </si>
  <si>
    <t xml:space="preserve">GRAVES </t>
  </si>
  <si>
    <t xml:space="preserve">GRAYSON </t>
  </si>
  <si>
    <t xml:space="preserve">GREEN </t>
  </si>
  <si>
    <t xml:space="preserve">GREENUP </t>
  </si>
  <si>
    <t xml:space="preserve">HARLAN </t>
  </si>
  <si>
    <t xml:space="preserve">HICKMAN </t>
  </si>
  <si>
    <t xml:space="preserve">HOPKINS </t>
  </si>
  <si>
    <t xml:space="preserve">JESSAMINE </t>
  </si>
  <si>
    <t xml:space="preserve">KENTON </t>
  </si>
  <si>
    <t xml:space="preserve">KNOTT </t>
  </si>
  <si>
    <t xml:space="preserve">LARUE </t>
  </si>
  <si>
    <t xml:space="preserve">LAUREL </t>
  </si>
  <si>
    <t xml:space="preserve">LESLIE </t>
  </si>
  <si>
    <t xml:space="preserve">LETCHER </t>
  </si>
  <si>
    <t xml:space="preserve">MCCRACKEN </t>
  </si>
  <si>
    <t xml:space="preserve">MCCREARY </t>
  </si>
  <si>
    <t xml:space="preserve">MAGOFFIN </t>
  </si>
  <si>
    <t xml:space="preserve">MENIFEE </t>
  </si>
  <si>
    <t xml:space="preserve">METCALFE </t>
  </si>
  <si>
    <t xml:space="preserve">MUHLENBERG </t>
  </si>
  <si>
    <t xml:space="preserve">NELSON </t>
  </si>
  <si>
    <t xml:space="preserve">NICHOLAS </t>
  </si>
  <si>
    <t xml:space="preserve">OLDHAM </t>
  </si>
  <si>
    <t xml:space="preserve">OWSLEY </t>
  </si>
  <si>
    <t xml:space="preserve">PENDLETON </t>
  </si>
  <si>
    <t xml:space="preserve">POWELL </t>
  </si>
  <si>
    <t xml:space="preserve">ROBERTSON </t>
  </si>
  <si>
    <t xml:space="preserve">ROCKCASTLE </t>
  </si>
  <si>
    <t xml:space="preserve">ROWAN </t>
  </si>
  <si>
    <t xml:space="preserve">SIMPSON </t>
  </si>
  <si>
    <t xml:space="preserve">TODD </t>
  </si>
  <si>
    <t xml:space="preserve">TRIGG </t>
  </si>
  <si>
    <t xml:space="preserve">TRIMBLE </t>
  </si>
  <si>
    <t xml:space="preserve">WOLFE </t>
  </si>
  <si>
    <t xml:space="preserve">ACADIA </t>
  </si>
  <si>
    <t xml:space="preserve">LOUISIANA </t>
  </si>
  <si>
    <t xml:space="preserve">ASCENSION </t>
  </si>
  <si>
    <t xml:space="preserve">ASSUMPTION </t>
  </si>
  <si>
    <t xml:space="preserve">AVOYELLES </t>
  </si>
  <si>
    <t xml:space="preserve">BEAUREGARD </t>
  </si>
  <si>
    <t xml:space="preserve">BIENVILLE </t>
  </si>
  <si>
    <t xml:space="preserve">BOSSIER </t>
  </si>
  <si>
    <t xml:space="preserve">CADDO </t>
  </si>
  <si>
    <t xml:space="preserve">CALCASIEU </t>
  </si>
  <si>
    <t xml:space="preserve">CAMERON </t>
  </si>
  <si>
    <t xml:space="preserve">CATAHOULA </t>
  </si>
  <si>
    <t xml:space="preserve">CLAIBORNE </t>
  </si>
  <si>
    <t xml:space="preserve">CONCORDIA </t>
  </si>
  <si>
    <t xml:space="preserve">DE SOTO </t>
  </si>
  <si>
    <t xml:space="preserve">EAST BATON ROUGE </t>
  </si>
  <si>
    <t xml:space="preserve">EAST CARROLL </t>
  </si>
  <si>
    <t xml:space="preserve">EAST FELICIANA </t>
  </si>
  <si>
    <t xml:space="preserve">EVANGELINE </t>
  </si>
  <si>
    <t xml:space="preserve">IBERIA </t>
  </si>
  <si>
    <t xml:space="preserve">IBERVILLE </t>
  </si>
  <si>
    <t xml:space="preserve">JEFFERSON DAVIS </t>
  </si>
  <si>
    <t xml:space="preserve">LAFOURCHE </t>
  </si>
  <si>
    <t xml:space="preserve">MOREHOUSE </t>
  </si>
  <si>
    <t xml:space="preserve">NATCHITOCHES </t>
  </si>
  <si>
    <t xml:space="preserve">ORLEANS </t>
  </si>
  <si>
    <t xml:space="preserve">PLAQUEMINES </t>
  </si>
  <si>
    <t xml:space="preserve">POINTE COUPEE </t>
  </si>
  <si>
    <t xml:space="preserve">RAPIDES </t>
  </si>
  <si>
    <t xml:space="preserve">RED RIVER </t>
  </si>
  <si>
    <t xml:space="preserve">SABINE </t>
  </si>
  <si>
    <t xml:space="preserve">ST. BERNARD </t>
  </si>
  <si>
    <t xml:space="preserve">ST. CHARLES </t>
  </si>
  <si>
    <t xml:space="preserve">ST. HELENA </t>
  </si>
  <si>
    <t xml:space="preserve">ST. JAMES </t>
  </si>
  <si>
    <t xml:space="preserve">ST. JOHN THE BAPTIST </t>
  </si>
  <si>
    <t xml:space="preserve">ST. LANDRY </t>
  </si>
  <si>
    <t xml:space="preserve">ST. MARTIN </t>
  </si>
  <si>
    <t xml:space="preserve">ST. MARY </t>
  </si>
  <si>
    <t xml:space="preserve">ST. TAMMANY </t>
  </si>
  <si>
    <t xml:space="preserve">TANGIPAHOA </t>
  </si>
  <si>
    <t xml:space="preserve">TENSAS </t>
  </si>
  <si>
    <t xml:space="preserve">TERREBONNE </t>
  </si>
  <si>
    <t xml:space="preserve">VERNON </t>
  </si>
  <si>
    <t xml:space="preserve">WEST BATON ROUGE </t>
  </si>
  <si>
    <t xml:space="preserve">WEST CARROLL </t>
  </si>
  <si>
    <t xml:space="preserve">WEST FELICIANA </t>
  </si>
  <si>
    <t xml:space="preserve">WINN </t>
  </si>
  <si>
    <t xml:space="preserve">ANDROSCOGGIN </t>
  </si>
  <si>
    <t xml:space="preserve">MAINE </t>
  </si>
  <si>
    <t xml:space="preserve">AROOSTOOK </t>
  </si>
  <si>
    <t xml:space="preserve">KENNEBEC </t>
  </si>
  <si>
    <t xml:space="preserve">OXFORD </t>
  </si>
  <si>
    <t xml:space="preserve">PENOBSCOT </t>
  </si>
  <si>
    <t xml:space="preserve">PISCATAQUIS </t>
  </si>
  <si>
    <t xml:space="preserve">SAGADAHOC </t>
  </si>
  <si>
    <t xml:space="preserve">SOMERSET </t>
  </si>
  <si>
    <t xml:space="preserve">WALDO </t>
  </si>
  <si>
    <t xml:space="preserve">YORK </t>
  </si>
  <si>
    <t xml:space="preserve">ALLEGANY </t>
  </si>
  <si>
    <t xml:space="preserve">MARYLAND </t>
  </si>
  <si>
    <t xml:space="preserve">ANNE ARUNDEL </t>
  </si>
  <si>
    <t xml:space="preserve">BALTIMORE </t>
  </si>
  <si>
    <t xml:space="preserve">BALTIMORE CITY </t>
  </si>
  <si>
    <t xml:space="preserve">CALVERT </t>
  </si>
  <si>
    <t xml:space="preserve">CAROLINE </t>
  </si>
  <si>
    <t xml:space="preserve">CECIL </t>
  </si>
  <si>
    <t xml:space="preserve">CHARLES </t>
  </si>
  <si>
    <t xml:space="preserve">DORCHESTER </t>
  </si>
  <si>
    <t xml:space="preserve">FREDERICK </t>
  </si>
  <si>
    <t xml:space="preserve">GARRETT </t>
  </si>
  <si>
    <t xml:space="preserve">HARFORD </t>
  </si>
  <si>
    <t>PRINCE GEORGES</t>
  </si>
  <si>
    <t xml:space="preserve"> MARYLAND</t>
  </si>
  <si>
    <t>QUEEN ANNES</t>
  </si>
  <si>
    <t>ST. MARYS</t>
  </si>
  <si>
    <t xml:space="preserve">WICOMICO </t>
  </si>
  <si>
    <t xml:space="preserve">WORCESTER </t>
  </si>
  <si>
    <t xml:space="preserve">BARNSTABLE </t>
  </si>
  <si>
    <t xml:space="preserve">MASSACHUSETTS </t>
  </si>
  <si>
    <t xml:space="preserve">BERKSHIRE </t>
  </si>
  <si>
    <t xml:space="preserve">BRISTOL </t>
  </si>
  <si>
    <t xml:space="preserve">DUKES </t>
  </si>
  <si>
    <t xml:space="preserve">ESSEX </t>
  </si>
  <si>
    <t xml:space="preserve">HAMPDEN </t>
  </si>
  <si>
    <t xml:space="preserve">HAMPSHIRE </t>
  </si>
  <si>
    <t xml:space="preserve">NANTUCKET </t>
  </si>
  <si>
    <t xml:space="preserve">NORFOLK </t>
  </si>
  <si>
    <t xml:space="preserve">SUFFOLK </t>
  </si>
  <si>
    <t xml:space="preserve">ALCONA </t>
  </si>
  <si>
    <t xml:space="preserve">MICHIGAN </t>
  </si>
  <si>
    <t xml:space="preserve">ALGER </t>
  </si>
  <si>
    <t xml:space="preserve">ALLEGAN </t>
  </si>
  <si>
    <t xml:space="preserve">ALPENA </t>
  </si>
  <si>
    <t xml:space="preserve">ANTRIM </t>
  </si>
  <si>
    <t xml:space="preserve">ARENAC </t>
  </si>
  <si>
    <t xml:space="preserve">BARAGA </t>
  </si>
  <si>
    <t xml:space="preserve">BARRY </t>
  </si>
  <si>
    <t xml:space="preserve">BENZIE </t>
  </si>
  <si>
    <t xml:space="preserve">BRANCH </t>
  </si>
  <si>
    <t xml:space="preserve">CHARLEVOIX </t>
  </si>
  <si>
    <t xml:space="preserve">CHEBOYGAN </t>
  </si>
  <si>
    <t xml:space="preserve">CHIPPEWA </t>
  </si>
  <si>
    <t xml:space="preserve">CLARE </t>
  </si>
  <si>
    <t xml:space="preserve">EATON </t>
  </si>
  <si>
    <t xml:space="preserve">GENESEE </t>
  </si>
  <si>
    <t xml:space="preserve">GLADWIN </t>
  </si>
  <si>
    <t xml:space="preserve">GOGEBIC </t>
  </si>
  <si>
    <t xml:space="preserve">GRAND TRAVERSE </t>
  </si>
  <si>
    <t xml:space="preserve">GRATIOT </t>
  </si>
  <si>
    <t xml:space="preserve">HILLSDALE </t>
  </si>
  <si>
    <t xml:space="preserve">HOUGHTON </t>
  </si>
  <si>
    <t xml:space="preserve">HURON </t>
  </si>
  <si>
    <t xml:space="preserve">INGHAM </t>
  </si>
  <si>
    <t xml:space="preserve">IONIA </t>
  </si>
  <si>
    <t xml:space="preserve">IOSCO </t>
  </si>
  <si>
    <t xml:space="preserve">IRON </t>
  </si>
  <si>
    <t xml:space="preserve">ISABELLA </t>
  </si>
  <si>
    <t xml:space="preserve">KALAMAZOO </t>
  </si>
  <si>
    <t xml:space="preserve">KALKASKA </t>
  </si>
  <si>
    <t xml:space="preserve">KEWEENAW </t>
  </si>
  <si>
    <t xml:space="preserve">LAPEER </t>
  </si>
  <si>
    <t xml:space="preserve">LEELANAU </t>
  </si>
  <si>
    <t xml:space="preserve">LENAWEE </t>
  </si>
  <si>
    <t xml:space="preserve">LUCE </t>
  </si>
  <si>
    <t xml:space="preserve">MACKINAC </t>
  </si>
  <si>
    <t xml:space="preserve">MACOMB </t>
  </si>
  <si>
    <t xml:space="preserve">MANISTEE </t>
  </si>
  <si>
    <t xml:space="preserve">MARQUETTE </t>
  </si>
  <si>
    <t xml:space="preserve">MECOSTA </t>
  </si>
  <si>
    <t xml:space="preserve">MENOMINEE </t>
  </si>
  <si>
    <t xml:space="preserve">MIDLAND </t>
  </si>
  <si>
    <t xml:space="preserve">MISSAUKEE </t>
  </si>
  <si>
    <t xml:space="preserve">MONTCALM </t>
  </si>
  <si>
    <t xml:space="preserve">MONTMORENCY </t>
  </si>
  <si>
    <t xml:space="preserve">MUSKEGON </t>
  </si>
  <si>
    <t xml:space="preserve">NEWAYGO </t>
  </si>
  <si>
    <t xml:space="preserve">OAKLAND </t>
  </si>
  <si>
    <t xml:space="preserve">OCEANA </t>
  </si>
  <si>
    <t xml:space="preserve">OGEMAW </t>
  </si>
  <si>
    <t xml:space="preserve">ONTONAGON </t>
  </si>
  <si>
    <t xml:space="preserve">OSCODA </t>
  </si>
  <si>
    <t xml:space="preserve">OTSEGO </t>
  </si>
  <si>
    <t xml:space="preserve">PRESQUE ISLE </t>
  </si>
  <si>
    <t xml:space="preserve">ROSCOMMON </t>
  </si>
  <si>
    <t xml:space="preserve">SAGINAW </t>
  </si>
  <si>
    <t xml:space="preserve">SANILAC </t>
  </si>
  <si>
    <t xml:space="preserve">SCHOOLCRAFT </t>
  </si>
  <si>
    <t xml:space="preserve">SHIAWASSEE </t>
  </si>
  <si>
    <t xml:space="preserve">TUSCOLA </t>
  </si>
  <si>
    <t xml:space="preserve">WASHTENAW </t>
  </si>
  <si>
    <t xml:space="preserve">WEXFORD </t>
  </si>
  <si>
    <t xml:space="preserve">AITKIN </t>
  </si>
  <si>
    <t xml:space="preserve">MINNESOTA </t>
  </si>
  <si>
    <t xml:space="preserve">ANOKA </t>
  </si>
  <si>
    <t xml:space="preserve">BECKER </t>
  </si>
  <si>
    <t xml:space="preserve">BELTRAMI </t>
  </si>
  <si>
    <t xml:space="preserve">BIG STONE </t>
  </si>
  <si>
    <t xml:space="preserve">BLUE EARTH </t>
  </si>
  <si>
    <t xml:space="preserve">CARLTON </t>
  </si>
  <si>
    <t xml:space="preserve">CARVER </t>
  </si>
  <si>
    <t xml:space="preserve">CHISAGO </t>
  </si>
  <si>
    <t xml:space="preserve">COTTONWOOD </t>
  </si>
  <si>
    <t xml:space="preserve">CROW WING </t>
  </si>
  <si>
    <t xml:space="preserve">DAKOTA </t>
  </si>
  <si>
    <t xml:space="preserve">FARIBAULT </t>
  </si>
  <si>
    <t xml:space="preserve">FILLMORE </t>
  </si>
  <si>
    <t xml:space="preserve">FREEBORN </t>
  </si>
  <si>
    <t xml:space="preserve">GOODHUE </t>
  </si>
  <si>
    <t xml:space="preserve">HENNEPIN </t>
  </si>
  <si>
    <t xml:space="preserve">HUBBARD </t>
  </si>
  <si>
    <t xml:space="preserve">ISANTI </t>
  </si>
  <si>
    <t xml:space="preserve">ITASCA </t>
  </si>
  <si>
    <t xml:space="preserve">KANABEC </t>
  </si>
  <si>
    <t xml:space="preserve">KANDIYOHI </t>
  </si>
  <si>
    <t xml:space="preserve">KITTSON </t>
  </si>
  <si>
    <t xml:space="preserve">KOOCHICHING </t>
  </si>
  <si>
    <t xml:space="preserve">LAC QUI PARLE </t>
  </si>
  <si>
    <t xml:space="preserve">LAKE OF THE WOODS </t>
  </si>
  <si>
    <t xml:space="preserve">LE SUEUR </t>
  </si>
  <si>
    <t xml:space="preserve">MCLEOD </t>
  </si>
  <si>
    <t xml:space="preserve">MAHNOMEN </t>
  </si>
  <si>
    <t xml:space="preserve">MEEKER </t>
  </si>
  <si>
    <t xml:space="preserve">MILLE LACS </t>
  </si>
  <si>
    <t xml:space="preserve">MORRISON </t>
  </si>
  <si>
    <t xml:space="preserve">MOWER </t>
  </si>
  <si>
    <t xml:space="preserve">NICOLLET </t>
  </si>
  <si>
    <t xml:space="preserve">NOBLES </t>
  </si>
  <si>
    <t xml:space="preserve">NORMAN </t>
  </si>
  <si>
    <t xml:space="preserve">OLMSTED </t>
  </si>
  <si>
    <t xml:space="preserve">OTTER TAIL </t>
  </si>
  <si>
    <t xml:space="preserve">PENNINGTON </t>
  </si>
  <si>
    <t xml:space="preserve">PINE </t>
  </si>
  <si>
    <t xml:space="preserve">PIPESTONE </t>
  </si>
  <si>
    <t xml:space="preserve">RAMSEY </t>
  </si>
  <si>
    <t xml:space="preserve">RED LAKE </t>
  </si>
  <si>
    <t xml:space="preserve">REDWOOD </t>
  </si>
  <si>
    <t xml:space="preserve">RENVILLE </t>
  </si>
  <si>
    <t xml:space="preserve">ROCK </t>
  </si>
  <si>
    <t xml:space="preserve">ROSEAU </t>
  </si>
  <si>
    <t xml:space="preserve">ST. LOUIS </t>
  </si>
  <si>
    <t xml:space="preserve">SHERBURNE </t>
  </si>
  <si>
    <t xml:space="preserve">SIBLEY </t>
  </si>
  <si>
    <t xml:space="preserve">STEARNS </t>
  </si>
  <si>
    <t xml:space="preserve">STEELE </t>
  </si>
  <si>
    <t xml:space="preserve">SWIFT </t>
  </si>
  <si>
    <t xml:space="preserve">TRAVERSE </t>
  </si>
  <si>
    <t xml:space="preserve">WABASHA </t>
  </si>
  <si>
    <t xml:space="preserve">WADENA </t>
  </si>
  <si>
    <t xml:space="preserve">WASECA </t>
  </si>
  <si>
    <t xml:space="preserve">WATONWAN </t>
  </si>
  <si>
    <t xml:space="preserve">WILKIN </t>
  </si>
  <si>
    <t xml:space="preserve">WINONA </t>
  </si>
  <si>
    <t xml:space="preserve">YELLOW MEDICINE </t>
  </si>
  <si>
    <t xml:space="preserve">ALCORN </t>
  </si>
  <si>
    <t xml:space="preserve">AMITE </t>
  </si>
  <si>
    <t xml:space="preserve">ATTALA </t>
  </si>
  <si>
    <t xml:space="preserve">BOLIVAR </t>
  </si>
  <si>
    <t xml:space="preserve">COAHOMA </t>
  </si>
  <si>
    <t xml:space="preserve">COPIAH </t>
  </si>
  <si>
    <t xml:space="preserve">FORREST </t>
  </si>
  <si>
    <t xml:space="preserve">GEORGE </t>
  </si>
  <si>
    <t xml:space="preserve">GRENADA </t>
  </si>
  <si>
    <t xml:space="preserve">HINDS </t>
  </si>
  <si>
    <t xml:space="preserve">HUMPHREYS </t>
  </si>
  <si>
    <t xml:space="preserve">ISSAQUENA </t>
  </si>
  <si>
    <t xml:space="preserve">ITAWAMBA </t>
  </si>
  <si>
    <t xml:space="preserve">KEMPER </t>
  </si>
  <si>
    <t xml:space="preserve">LEAKE </t>
  </si>
  <si>
    <t xml:space="preserve">LEFLORE </t>
  </si>
  <si>
    <t xml:space="preserve">NESHOBA </t>
  </si>
  <si>
    <t xml:space="preserve">NOXUBEE </t>
  </si>
  <si>
    <t xml:space="preserve">OKTIBBEHA </t>
  </si>
  <si>
    <t xml:space="preserve">PANOLA </t>
  </si>
  <si>
    <t xml:space="preserve">PEARL RIVER </t>
  </si>
  <si>
    <t xml:space="preserve">PONTOTOC </t>
  </si>
  <si>
    <t xml:space="preserve">PRENTISS </t>
  </si>
  <si>
    <t xml:space="preserve">RANKIN </t>
  </si>
  <si>
    <t xml:space="preserve">SHARKEY </t>
  </si>
  <si>
    <t xml:space="preserve">SUNFLOWER </t>
  </si>
  <si>
    <t xml:space="preserve">TALLAHATCHIE </t>
  </si>
  <si>
    <t xml:space="preserve">TATE </t>
  </si>
  <si>
    <t xml:space="preserve">TIPPAH </t>
  </si>
  <si>
    <t xml:space="preserve">TISHOMINGO </t>
  </si>
  <si>
    <t xml:space="preserve">TUNICA </t>
  </si>
  <si>
    <t xml:space="preserve">WALTHALL </t>
  </si>
  <si>
    <t xml:space="preserve">YALOBUSHA </t>
  </si>
  <si>
    <t xml:space="preserve">YAZOO </t>
  </si>
  <si>
    <t xml:space="preserve">MISSOURI </t>
  </si>
  <si>
    <t xml:space="preserve">ANDREW </t>
  </si>
  <si>
    <t xml:space="preserve">AUDRAIN </t>
  </si>
  <si>
    <t xml:space="preserve">BATES </t>
  </si>
  <si>
    <t xml:space="preserve">BOLLINGER </t>
  </si>
  <si>
    <t xml:space="preserve">CALLAWAY </t>
  </si>
  <si>
    <t xml:space="preserve">CAPE GIRARDEAU </t>
  </si>
  <si>
    <t xml:space="preserve">CHARITON </t>
  </si>
  <si>
    <t xml:space="preserve">COLE </t>
  </si>
  <si>
    <t xml:space="preserve">COOPER </t>
  </si>
  <si>
    <t xml:space="preserve">DENT </t>
  </si>
  <si>
    <t xml:space="preserve">DUNKLIN </t>
  </si>
  <si>
    <t xml:space="preserve">GASCONADE </t>
  </si>
  <si>
    <t xml:space="preserve">GENTRY </t>
  </si>
  <si>
    <t xml:space="preserve">HICKORY </t>
  </si>
  <si>
    <t xml:space="preserve">HOLT </t>
  </si>
  <si>
    <t xml:space="preserve">HOWELL </t>
  </si>
  <si>
    <t xml:space="preserve">LACLEDE </t>
  </si>
  <si>
    <t xml:space="preserve">MCDONALD </t>
  </si>
  <si>
    <t xml:space="preserve">MARIES </t>
  </si>
  <si>
    <t xml:space="preserve">MONITEAU </t>
  </si>
  <si>
    <t xml:space="preserve">NEW MADRID </t>
  </si>
  <si>
    <t xml:space="preserve">NODAWAY </t>
  </si>
  <si>
    <t xml:space="preserve">OREGON </t>
  </si>
  <si>
    <t xml:space="preserve">OZARK </t>
  </si>
  <si>
    <t xml:space="preserve">PEMISCOT </t>
  </si>
  <si>
    <t xml:space="preserve">PETTIS </t>
  </si>
  <si>
    <t xml:space="preserve">PHELPS </t>
  </si>
  <si>
    <t xml:space="preserve">PLATTE </t>
  </si>
  <si>
    <t xml:space="preserve">RALLS </t>
  </si>
  <si>
    <t xml:space="preserve">RAY </t>
  </si>
  <si>
    <t xml:space="preserve">REYNOLDS </t>
  </si>
  <si>
    <t xml:space="preserve">ST. FRANCOIS </t>
  </si>
  <si>
    <t xml:space="preserve">ST. LOUIS CITY </t>
  </si>
  <si>
    <t xml:space="preserve">STE. GENEVIEVE </t>
  </si>
  <si>
    <t xml:space="preserve">SCOTLAND </t>
  </si>
  <si>
    <t xml:space="preserve">SHANNON </t>
  </si>
  <si>
    <t xml:space="preserve">STODDARD </t>
  </si>
  <si>
    <t xml:space="preserve">TANEY </t>
  </si>
  <si>
    <t xml:space="preserve">TEXAS </t>
  </si>
  <si>
    <t xml:space="preserve">BEAVERHEAD </t>
  </si>
  <si>
    <t xml:space="preserve">MONTANA </t>
  </si>
  <si>
    <t xml:space="preserve">BIG HORN </t>
  </si>
  <si>
    <t xml:space="preserve">BROADWATER </t>
  </si>
  <si>
    <t xml:space="preserve">CARBON </t>
  </si>
  <si>
    <t xml:space="preserve">CASCADE </t>
  </si>
  <si>
    <t xml:space="preserve">CHOUTEAU </t>
  </si>
  <si>
    <t xml:space="preserve">DANIELS </t>
  </si>
  <si>
    <t xml:space="preserve">DEER LODGE </t>
  </si>
  <si>
    <t xml:space="preserve">FALLON </t>
  </si>
  <si>
    <t xml:space="preserve">FERGUS </t>
  </si>
  <si>
    <t xml:space="preserve">FLATHEAD </t>
  </si>
  <si>
    <t xml:space="preserve">GLACIER </t>
  </si>
  <si>
    <t xml:space="preserve">GOLDEN VALLEY </t>
  </si>
  <si>
    <t xml:space="preserve">GRANITE </t>
  </si>
  <si>
    <t xml:space="preserve">HILL </t>
  </si>
  <si>
    <t xml:space="preserve">JUDITH BASIN </t>
  </si>
  <si>
    <t xml:space="preserve">LEWIS AND CLARK </t>
  </si>
  <si>
    <t xml:space="preserve">MCCONE </t>
  </si>
  <si>
    <t xml:space="preserve">MEAGHER </t>
  </si>
  <si>
    <t xml:space="preserve">MISSOULA </t>
  </si>
  <si>
    <t xml:space="preserve">MUSSELSHELL </t>
  </si>
  <si>
    <t xml:space="preserve">PETROLEUM </t>
  </si>
  <si>
    <t xml:space="preserve">PONDERA </t>
  </si>
  <si>
    <t xml:space="preserve">POWDER RIVER </t>
  </si>
  <si>
    <t xml:space="preserve">RAVALLI </t>
  </si>
  <si>
    <t xml:space="preserve">ROOSEVELT </t>
  </si>
  <si>
    <t xml:space="preserve">ROSEBUD </t>
  </si>
  <si>
    <t xml:space="preserve">SANDERS </t>
  </si>
  <si>
    <t xml:space="preserve">SILVER BOW </t>
  </si>
  <si>
    <t xml:space="preserve">STILLWATER </t>
  </si>
  <si>
    <t xml:space="preserve">SWEET GRASS </t>
  </si>
  <si>
    <t xml:space="preserve">TOOLE </t>
  </si>
  <si>
    <t xml:space="preserve">TREASURE </t>
  </si>
  <si>
    <t xml:space="preserve">WHEATLAND </t>
  </si>
  <si>
    <t xml:space="preserve">WIBAUX </t>
  </si>
  <si>
    <t xml:space="preserve">YELLOWSTONE </t>
  </si>
  <si>
    <t xml:space="preserve">NEBRASKA </t>
  </si>
  <si>
    <t xml:space="preserve">ANTELOPE </t>
  </si>
  <si>
    <t xml:space="preserve">ARTHUR </t>
  </si>
  <si>
    <t xml:space="preserve">BANNER </t>
  </si>
  <si>
    <t xml:space="preserve">BOX BUTTE </t>
  </si>
  <si>
    <t xml:space="preserve">BUFFALO </t>
  </si>
  <si>
    <t xml:space="preserve">BURT </t>
  </si>
  <si>
    <t xml:space="preserve">CHERRY </t>
  </si>
  <si>
    <t xml:space="preserve">COLFAX </t>
  </si>
  <si>
    <t xml:space="preserve">CUMING </t>
  </si>
  <si>
    <t xml:space="preserve">DAWES </t>
  </si>
  <si>
    <t xml:space="preserve">DEUEL </t>
  </si>
  <si>
    <t xml:space="preserve">DIXON </t>
  </si>
  <si>
    <t xml:space="preserve">DUNDY </t>
  </si>
  <si>
    <t xml:space="preserve">FRONTIER </t>
  </si>
  <si>
    <t xml:space="preserve">FURNAS </t>
  </si>
  <si>
    <t xml:space="preserve">GAGE </t>
  </si>
  <si>
    <t xml:space="preserve">GARDEN </t>
  </si>
  <si>
    <t xml:space="preserve">GOSPER </t>
  </si>
  <si>
    <t xml:space="preserve">HAYES </t>
  </si>
  <si>
    <t xml:space="preserve">HITCHCOCK </t>
  </si>
  <si>
    <t xml:space="preserve">HOOKER </t>
  </si>
  <si>
    <t xml:space="preserve">KEARNEY </t>
  </si>
  <si>
    <t xml:space="preserve">KEITH </t>
  </si>
  <si>
    <t xml:space="preserve">KEYA PAHA </t>
  </si>
  <si>
    <t xml:space="preserve">KIMBALL </t>
  </si>
  <si>
    <t xml:space="preserve">LANCASTER </t>
  </si>
  <si>
    <t xml:space="preserve">LOUP </t>
  </si>
  <si>
    <t xml:space="preserve">MERRICK </t>
  </si>
  <si>
    <t xml:space="preserve">MORRILL </t>
  </si>
  <si>
    <t xml:space="preserve">NANCE </t>
  </si>
  <si>
    <t xml:space="preserve">NUCKOLLS </t>
  </si>
  <si>
    <t xml:space="preserve">OTOE </t>
  </si>
  <si>
    <t xml:space="preserve">PERKINS </t>
  </si>
  <si>
    <t xml:space="preserve">RED WILLOW </t>
  </si>
  <si>
    <t xml:space="preserve">RICHARDSON </t>
  </si>
  <si>
    <t xml:space="preserve">SARPY </t>
  </si>
  <si>
    <t xml:space="preserve">SAUNDERS </t>
  </si>
  <si>
    <t xml:space="preserve">SCOTTS BLUFF </t>
  </si>
  <si>
    <t xml:space="preserve">THAYER </t>
  </si>
  <si>
    <t xml:space="preserve">THURSTON </t>
  </si>
  <si>
    <t xml:space="preserve">CHURCHILL </t>
  </si>
  <si>
    <t xml:space="preserve">ELKO </t>
  </si>
  <si>
    <t xml:space="preserve">ESMERALDA </t>
  </si>
  <si>
    <t xml:space="preserve">EUREKA </t>
  </si>
  <si>
    <t xml:space="preserve">LANDER </t>
  </si>
  <si>
    <t xml:space="preserve">NYE </t>
  </si>
  <si>
    <t xml:space="preserve">CARSON CITY </t>
  </si>
  <si>
    <t xml:space="preserve">PERSHING </t>
  </si>
  <si>
    <t xml:space="preserve">STOREY </t>
  </si>
  <si>
    <t xml:space="preserve">WASHOE </t>
  </si>
  <si>
    <t xml:space="preserve">WHITE PINE </t>
  </si>
  <si>
    <t xml:space="preserve">BELKNAP </t>
  </si>
  <si>
    <t xml:space="preserve">NEW HAMPSHIRE </t>
  </si>
  <si>
    <t xml:space="preserve">CHESHIRE </t>
  </si>
  <si>
    <t xml:space="preserve">COOS </t>
  </si>
  <si>
    <t xml:space="preserve">GRAFTON </t>
  </si>
  <si>
    <t xml:space="preserve">MERRIMACK </t>
  </si>
  <si>
    <t xml:space="preserve">ROCKINGHAM </t>
  </si>
  <si>
    <t xml:space="preserve">STRAFFORD </t>
  </si>
  <si>
    <t xml:space="preserve">ATLANTIC </t>
  </si>
  <si>
    <t xml:space="preserve">NEW JERSEY </t>
  </si>
  <si>
    <t xml:space="preserve">BERGEN </t>
  </si>
  <si>
    <t xml:space="preserve">BURLINGTON </t>
  </si>
  <si>
    <t xml:space="preserve">CAPE MAY </t>
  </si>
  <si>
    <t xml:space="preserve">GLOUCESTER </t>
  </si>
  <si>
    <t xml:space="preserve">HUDSON </t>
  </si>
  <si>
    <t xml:space="preserve">HUNTERDON </t>
  </si>
  <si>
    <t xml:space="preserve">MONMOUTH </t>
  </si>
  <si>
    <t xml:space="preserve">OCEAN </t>
  </si>
  <si>
    <t xml:space="preserve">PASSAIC </t>
  </si>
  <si>
    <t xml:space="preserve">SALEM </t>
  </si>
  <si>
    <t xml:space="preserve">BERNALILLO </t>
  </si>
  <si>
    <t xml:space="preserve">NEW MEXICO </t>
  </si>
  <si>
    <t xml:space="preserve">CATRON </t>
  </si>
  <si>
    <t xml:space="preserve">CHAVES </t>
  </si>
  <si>
    <t xml:space="preserve">CIBOLA </t>
  </si>
  <si>
    <t xml:space="preserve">CURRY </t>
  </si>
  <si>
    <t xml:space="preserve">DEBACA </t>
  </si>
  <si>
    <t xml:space="preserve">DONA ANA </t>
  </si>
  <si>
    <t xml:space="preserve">EDDY </t>
  </si>
  <si>
    <t xml:space="preserve">GUADALUPE </t>
  </si>
  <si>
    <t xml:space="preserve">HARDING </t>
  </si>
  <si>
    <t xml:space="preserve">HIDALGO </t>
  </si>
  <si>
    <t xml:space="preserve">LEA </t>
  </si>
  <si>
    <t xml:space="preserve">LOS ALAMOS </t>
  </si>
  <si>
    <t xml:space="preserve">LUNA </t>
  </si>
  <si>
    <t xml:space="preserve">MCKINLEY </t>
  </si>
  <si>
    <t xml:space="preserve">MORA </t>
  </si>
  <si>
    <t xml:space="preserve">QUAY </t>
  </si>
  <si>
    <t xml:space="preserve">RIO ARRIBA </t>
  </si>
  <si>
    <t xml:space="preserve">SANDOVAL </t>
  </si>
  <si>
    <t xml:space="preserve">SANTA FE </t>
  </si>
  <si>
    <t xml:space="preserve">SOCORRO </t>
  </si>
  <si>
    <t xml:space="preserve">TAOS </t>
  </si>
  <si>
    <t xml:space="preserve">TORRANCE </t>
  </si>
  <si>
    <t xml:space="preserve">VALENCIA </t>
  </si>
  <si>
    <t xml:space="preserve">ALBANY </t>
  </si>
  <si>
    <t xml:space="preserve">NEW YORK </t>
  </si>
  <si>
    <t xml:space="preserve">BRONX </t>
  </si>
  <si>
    <t xml:space="preserve">BROOME </t>
  </si>
  <si>
    <t xml:space="preserve">CATTARAUGUS </t>
  </si>
  <si>
    <t xml:space="preserve">CAYUGA </t>
  </si>
  <si>
    <t xml:space="preserve">CHEMUNG </t>
  </si>
  <si>
    <t xml:space="preserve">CHENANGO </t>
  </si>
  <si>
    <t xml:space="preserve">CORTLAND </t>
  </si>
  <si>
    <t xml:space="preserve">DUTCHESS </t>
  </si>
  <si>
    <t xml:space="preserve">ERIE </t>
  </si>
  <si>
    <t xml:space="preserve">HERKIMER </t>
  </si>
  <si>
    <t xml:space="preserve">NIAGARA </t>
  </si>
  <si>
    <t xml:space="preserve">ONONDAGA </t>
  </si>
  <si>
    <t xml:space="preserve">ONTARIO </t>
  </si>
  <si>
    <t xml:space="preserve">OSWEGO </t>
  </si>
  <si>
    <t xml:space="preserve">QUEENS </t>
  </si>
  <si>
    <t xml:space="preserve">RENSSELAER </t>
  </si>
  <si>
    <t xml:space="preserve">ROCKLAND </t>
  </si>
  <si>
    <t xml:space="preserve">ST. LAWRENCE </t>
  </si>
  <si>
    <t xml:space="preserve">SARATOGA </t>
  </si>
  <si>
    <t xml:space="preserve">SCHENECTADY </t>
  </si>
  <si>
    <t xml:space="preserve">SCHOHARIE </t>
  </si>
  <si>
    <t xml:space="preserve">SENECA </t>
  </si>
  <si>
    <t xml:space="preserve">TIOGA </t>
  </si>
  <si>
    <t xml:space="preserve">TOMPKINS </t>
  </si>
  <si>
    <t xml:space="preserve">ULSTER </t>
  </si>
  <si>
    <t xml:space="preserve">WESTCHESTER </t>
  </si>
  <si>
    <t xml:space="preserve">WYOMING </t>
  </si>
  <si>
    <t xml:space="preserve">YATES </t>
  </si>
  <si>
    <t xml:space="preserve">ALAMANCE </t>
  </si>
  <si>
    <t xml:space="preserve">N. CAROLINA </t>
  </si>
  <si>
    <t xml:space="preserve">ALLEGHANY </t>
  </si>
  <si>
    <t xml:space="preserve">ANSON </t>
  </si>
  <si>
    <t xml:space="preserve">ASHE </t>
  </si>
  <si>
    <t xml:space="preserve">AVERY </t>
  </si>
  <si>
    <t xml:space="preserve">BEAUFORT </t>
  </si>
  <si>
    <t xml:space="preserve">BERTIE </t>
  </si>
  <si>
    <t xml:space="preserve">BLADEN </t>
  </si>
  <si>
    <t xml:space="preserve">BRUNSWICK </t>
  </si>
  <si>
    <t xml:space="preserve">BUNCOMBE </t>
  </si>
  <si>
    <t xml:space="preserve">CABARRUS </t>
  </si>
  <si>
    <t xml:space="preserve">CARTERET </t>
  </si>
  <si>
    <t xml:space="preserve">CASWELL </t>
  </si>
  <si>
    <t xml:space="preserve">CATAWBA </t>
  </si>
  <si>
    <t xml:space="preserve">CHOWAN </t>
  </si>
  <si>
    <t xml:space="preserve">COLUMBUS </t>
  </si>
  <si>
    <t xml:space="preserve">CRAVEN </t>
  </si>
  <si>
    <t xml:space="preserve">CURRITUCK </t>
  </si>
  <si>
    <t xml:space="preserve">DARE </t>
  </si>
  <si>
    <t xml:space="preserve">DAVIDSON </t>
  </si>
  <si>
    <t xml:space="preserve">DAVIE </t>
  </si>
  <si>
    <t xml:space="preserve">DUPLIN </t>
  </si>
  <si>
    <t xml:space="preserve">DURHAM </t>
  </si>
  <si>
    <t xml:space="preserve">EDGECOMBE </t>
  </si>
  <si>
    <t xml:space="preserve">GASTON </t>
  </si>
  <si>
    <t xml:space="preserve">GATES </t>
  </si>
  <si>
    <t xml:space="preserve">GRANVILLE </t>
  </si>
  <si>
    <t xml:space="preserve">GUILFORD </t>
  </si>
  <si>
    <t xml:space="preserve">HALIFAX </t>
  </si>
  <si>
    <t xml:space="preserve">HARNETT </t>
  </si>
  <si>
    <t xml:space="preserve">HAYWOOD </t>
  </si>
  <si>
    <t xml:space="preserve">HERTFORD </t>
  </si>
  <si>
    <t xml:space="preserve">HOKE </t>
  </si>
  <si>
    <t xml:space="preserve">HYDE </t>
  </si>
  <si>
    <t xml:space="preserve">IREDELL </t>
  </si>
  <si>
    <t xml:space="preserve">JOHNSTON </t>
  </si>
  <si>
    <t xml:space="preserve">LENOIR </t>
  </si>
  <si>
    <t xml:space="preserve">MCDOWELL </t>
  </si>
  <si>
    <t xml:space="preserve">MECKLENBURG </t>
  </si>
  <si>
    <t xml:space="preserve">MOORE </t>
  </si>
  <si>
    <t xml:space="preserve">NASH </t>
  </si>
  <si>
    <t xml:space="preserve">NEW HANOVER </t>
  </si>
  <si>
    <t xml:space="preserve">NORTHAMPTON </t>
  </si>
  <si>
    <t xml:space="preserve">ONSLOW </t>
  </si>
  <si>
    <t xml:space="preserve">PAMLICO </t>
  </si>
  <si>
    <t xml:space="preserve">PASQUOTANK </t>
  </si>
  <si>
    <t xml:space="preserve">PENDER </t>
  </si>
  <si>
    <t xml:space="preserve">PERQUIMANS </t>
  </si>
  <si>
    <t xml:space="preserve">PERSON </t>
  </si>
  <si>
    <t xml:space="preserve">PITT </t>
  </si>
  <si>
    <t xml:space="preserve">ROBESON </t>
  </si>
  <si>
    <t xml:space="preserve">RUTHERFORD </t>
  </si>
  <si>
    <t xml:space="preserve">SAMPSON </t>
  </si>
  <si>
    <t xml:space="preserve">STANLY </t>
  </si>
  <si>
    <t xml:space="preserve">STOKES </t>
  </si>
  <si>
    <t xml:space="preserve">SURRY </t>
  </si>
  <si>
    <t xml:space="preserve">SWAIN </t>
  </si>
  <si>
    <t xml:space="preserve">TRANSYLVANIA </t>
  </si>
  <si>
    <t xml:space="preserve">TYRRELL </t>
  </si>
  <si>
    <t xml:space="preserve">VANCE </t>
  </si>
  <si>
    <t xml:space="preserve">WAKE </t>
  </si>
  <si>
    <t xml:space="preserve">WATAUGA </t>
  </si>
  <si>
    <t xml:space="preserve">YADKIN </t>
  </si>
  <si>
    <t xml:space="preserve">YANCEY </t>
  </si>
  <si>
    <t xml:space="preserve">N. DAKOTA </t>
  </si>
  <si>
    <t xml:space="preserve">BARNES </t>
  </si>
  <si>
    <t xml:space="preserve">BENSON </t>
  </si>
  <si>
    <t xml:space="preserve">BILLINGS </t>
  </si>
  <si>
    <t xml:space="preserve">BOTTINEAU </t>
  </si>
  <si>
    <t xml:space="preserve">BOWMAN </t>
  </si>
  <si>
    <t xml:space="preserve">BURLEIGH </t>
  </si>
  <si>
    <t xml:space="preserve">CAVALIER </t>
  </si>
  <si>
    <t xml:space="preserve">DICKEY </t>
  </si>
  <si>
    <t xml:space="preserve">DIVIDE </t>
  </si>
  <si>
    <t xml:space="preserve">DUNN </t>
  </si>
  <si>
    <t xml:space="preserve">EMMONS </t>
  </si>
  <si>
    <t xml:space="preserve">FOSTER </t>
  </si>
  <si>
    <t xml:space="preserve">GRAND FORKS </t>
  </si>
  <si>
    <t xml:space="preserve">GRIGGS </t>
  </si>
  <si>
    <t xml:space="preserve">HETTINGER </t>
  </si>
  <si>
    <t xml:space="preserve">KIDDER </t>
  </si>
  <si>
    <t xml:space="preserve">LAMOURE </t>
  </si>
  <si>
    <t xml:space="preserve">MCKENZIE </t>
  </si>
  <si>
    <t xml:space="preserve">MOUNTRAIL </t>
  </si>
  <si>
    <t xml:space="preserve">OLIVER </t>
  </si>
  <si>
    <t xml:space="preserve">PEMBINA </t>
  </si>
  <si>
    <t xml:space="preserve">RANSOM </t>
  </si>
  <si>
    <t xml:space="preserve">ROLETTE </t>
  </si>
  <si>
    <t xml:space="preserve">SARGENT </t>
  </si>
  <si>
    <t xml:space="preserve">SLOPE </t>
  </si>
  <si>
    <t xml:space="preserve">STUTSMAN </t>
  </si>
  <si>
    <t xml:space="preserve">TOWNER </t>
  </si>
  <si>
    <t xml:space="preserve">TRAILL </t>
  </si>
  <si>
    <t xml:space="preserve">WALSH </t>
  </si>
  <si>
    <t xml:space="preserve">WARD </t>
  </si>
  <si>
    <t xml:space="preserve">WILLIAMS </t>
  </si>
  <si>
    <t xml:space="preserve">ASHLAND </t>
  </si>
  <si>
    <t xml:space="preserve">ASHTABULA </t>
  </si>
  <si>
    <t xml:space="preserve">ATHENS </t>
  </si>
  <si>
    <t xml:space="preserve">AUGLAIZE </t>
  </si>
  <si>
    <t xml:space="preserve">BELMONT </t>
  </si>
  <si>
    <t xml:space="preserve">CLERMONT </t>
  </si>
  <si>
    <t xml:space="preserve">COLUMBIANA </t>
  </si>
  <si>
    <t xml:space="preserve">COSHOCTON </t>
  </si>
  <si>
    <t xml:space="preserve">CUYAHOGA </t>
  </si>
  <si>
    <t xml:space="preserve">DARKE </t>
  </si>
  <si>
    <t xml:space="preserve">DEFIANCE </t>
  </si>
  <si>
    <t xml:space="preserve">GALLIA </t>
  </si>
  <si>
    <t xml:space="preserve">GEAUGA </t>
  </si>
  <si>
    <t xml:space="preserve">GUERNSEY </t>
  </si>
  <si>
    <t xml:space="preserve">HIGHLAND </t>
  </si>
  <si>
    <t xml:space="preserve">HOCKING </t>
  </si>
  <si>
    <t xml:space="preserve">LICKING </t>
  </si>
  <si>
    <t xml:space="preserve">LORAIN </t>
  </si>
  <si>
    <t xml:space="preserve">MAHONING </t>
  </si>
  <si>
    <t xml:space="preserve">MEDINA </t>
  </si>
  <si>
    <t xml:space="preserve">MEIGS </t>
  </si>
  <si>
    <t xml:space="preserve">MORROW </t>
  </si>
  <si>
    <t xml:space="preserve">MUSKINGUM </t>
  </si>
  <si>
    <t xml:space="preserve">PICKAWAY </t>
  </si>
  <si>
    <t xml:space="preserve">PORTAGE </t>
  </si>
  <si>
    <t xml:space="preserve">PREBLE </t>
  </si>
  <si>
    <t xml:space="preserve">ROSS </t>
  </si>
  <si>
    <t xml:space="preserve">SANDUSKY </t>
  </si>
  <si>
    <t xml:space="preserve">SCIOTO </t>
  </si>
  <si>
    <t xml:space="preserve">TRUMBULL </t>
  </si>
  <si>
    <t xml:space="preserve">TUSCARAWAS </t>
  </si>
  <si>
    <t xml:space="preserve">VAN WERT </t>
  </si>
  <si>
    <t xml:space="preserve">VINTON </t>
  </si>
  <si>
    <t xml:space="preserve">WOOD </t>
  </si>
  <si>
    <t xml:space="preserve">WYANDOT </t>
  </si>
  <si>
    <t xml:space="preserve">OKLAHOMA </t>
  </si>
  <si>
    <t xml:space="preserve">ALFALFA </t>
  </si>
  <si>
    <t xml:space="preserve">ATOKA </t>
  </si>
  <si>
    <t xml:space="preserve">BEAVER </t>
  </si>
  <si>
    <t xml:space="preserve">BECKHAM </t>
  </si>
  <si>
    <t xml:space="preserve">CANADIAN </t>
  </si>
  <si>
    <t xml:space="preserve">CIMARRON </t>
  </si>
  <si>
    <t xml:space="preserve">COAL </t>
  </si>
  <si>
    <t xml:space="preserve">COTTON </t>
  </si>
  <si>
    <t xml:space="preserve">CRAIG </t>
  </si>
  <si>
    <t xml:space="preserve">CREEK </t>
  </si>
  <si>
    <t xml:space="preserve">DEWEY </t>
  </si>
  <si>
    <t xml:space="preserve">GARVIN </t>
  </si>
  <si>
    <t xml:space="preserve">GREER </t>
  </si>
  <si>
    <t xml:space="preserve">HARMON </t>
  </si>
  <si>
    <t xml:space="preserve">HUGHES </t>
  </si>
  <si>
    <t xml:space="preserve">KAY </t>
  </si>
  <si>
    <t xml:space="preserve">KINGFISHER </t>
  </si>
  <si>
    <t xml:space="preserve">LATIMER </t>
  </si>
  <si>
    <t xml:space="preserve">LE FLORE </t>
  </si>
  <si>
    <t xml:space="preserve">LOVE </t>
  </si>
  <si>
    <t xml:space="preserve">MCCLAIN </t>
  </si>
  <si>
    <t xml:space="preserve">MCCURTAIN </t>
  </si>
  <si>
    <t xml:space="preserve">MAJOR </t>
  </si>
  <si>
    <t xml:space="preserve">MAYES </t>
  </si>
  <si>
    <t xml:space="preserve">MUSKOGEE </t>
  </si>
  <si>
    <t xml:space="preserve">NOWATA </t>
  </si>
  <si>
    <t xml:space="preserve">OKFUSKEE </t>
  </si>
  <si>
    <t xml:space="preserve">OKMULGEE </t>
  </si>
  <si>
    <t xml:space="preserve">PAYNE </t>
  </si>
  <si>
    <t xml:space="preserve">PITTSBURG </t>
  </si>
  <si>
    <t xml:space="preserve">PUSHMATAHA </t>
  </si>
  <si>
    <t xml:space="preserve">ROGER MILLS </t>
  </si>
  <si>
    <t xml:space="preserve">ROGERS </t>
  </si>
  <si>
    <t xml:space="preserve">SEQUOYAH </t>
  </si>
  <si>
    <t xml:space="preserve">TILLMAN </t>
  </si>
  <si>
    <t xml:space="preserve">TULSA </t>
  </si>
  <si>
    <t xml:space="preserve">WAGONER </t>
  </si>
  <si>
    <t xml:space="preserve">WASHITA </t>
  </si>
  <si>
    <t xml:space="preserve">WOODS </t>
  </si>
  <si>
    <t xml:space="preserve">WOODWARD </t>
  </si>
  <si>
    <t xml:space="preserve">CLACKAMAS </t>
  </si>
  <si>
    <t xml:space="preserve">CLATSOP </t>
  </si>
  <si>
    <t xml:space="preserve">CROOK </t>
  </si>
  <si>
    <t xml:space="preserve">DESCHUTES </t>
  </si>
  <si>
    <t xml:space="preserve">GILLIAM </t>
  </si>
  <si>
    <t xml:space="preserve">HARNEY </t>
  </si>
  <si>
    <t xml:space="preserve">HOOD RIVER </t>
  </si>
  <si>
    <t xml:space="preserve">JOSEPHINE </t>
  </si>
  <si>
    <t xml:space="preserve">KLAMATH </t>
  </si>
  <si>
    <t xml:space="preserve">MALHEUR </t>
  </si>
  <si>
    <t xml:space="preserve">MULTNOMAH </t>
  </si>
  <si>
    <t xml:space="preserve">TILLAMOOK </t>
  </si>
  <si>
    <t xml:space="preserve">UMATILLA </t>
  </si>
  <si>
    <t xml:space="preserve">WALLOWA </t>
  </si>
  <si>
    <t xml:space="preserve">WASCO </t>
  </si>
  <si>
    <t xml:space="preserve">YAMHILL </t>
  </si>
  <si>
    <t xml:space="preserve">PENNSYLVANIA </t>
  </si>
  <si>
    <t xml:space="preserve">ALLEGHENY </t>
  </si>
  <si>
    <t xml:space="preserve">ARMSTRONG </t>
  </si>
  <si>
    <t xml:space="preserve">BEDFORD </t>
  </si>
  <si>
    <t xml:space="preserve">BERKS </t>
  </si>
  <si>
    <t xml:space="preserve">BLAIR </t>
  </si>
  <si>
    <t xml:space="preserve">BUCKS </t>
  </si>
  <si>
    <t xml:space="preserve">CAMBRIA </t>
  </si>
  <si>
    <t xml:space="preserve">CENTRE </t>
  </si>
  <si>
    <t xml:space="preserve">CHESTER </t>
  </si>
  <si>
    <t xml:space="preserve">CLARION </t>
  </si>
  <si>
    <t xml:space="preserve">CLEARFIELD </t>
  </si>
  <si>
    <t xml:space="preserve">DAUPHIN </t>
  </si>
  <si>
    <t xml:space="preserve">FOREST </t>
  </si>
  <si>
    <t xml:space="preserve">HUNTINGDON </t>
  </si>
  <si>
    <t xml:space="preserve">JUNIATA </t>
  </si>
  <si>
    <t xml:space="preserve">LACKAWANNA </t>
  </si>
  <si>
    <t xml:space="preserve">LEBANON </t>
  </si>
  <si>
    <t xml:space="preserve">LEHIGH </t>
  </si>
  <si>
    <t xml:space="preserve">LUZERNE </t>
  </si>
  <si>
    <t xml:space="preserve">LYCOMING </t>
  </si>
  <si>
    <t xml:space="preserve">MCKEAN </t>
  </si>
  <si>
    <t xml:space="preserve">MIFFLIN </t>
  </si>
  <si>
    <t xml:space="preserve">MONTOUR </t>
  </si>
  <si>
    <t xml:space="preserve">NORTHUMBERLAND </t>
  </si>
  <si>
    <t xml:space="preserve">PHILADELPHIA </t>
  </si>
  <si>
    <t xml:space="preserve">POTTER </t>
  </si>
  <si>
    <t xml:space="preserve">SCHUYLKILL </t>
  </si>
  <si>
    <t xml:space="preserve">SNYDER </t>
  </si>
  <si>
    <t xml:space="preserve">SUSQUEHANNA </t>
  </si>
  <si>
    <t xml:space="preserve">VENANGO </t>
  </si>
  <si>
    <t xml:space="preserve">WESTMORELAND </t>
  </si>
  <si>
    <t xml:space="preserve">ADJUNTAS </t>
  </si>
  <si>
    <t xml:space="preserve">PUERTO RICO </t>
  </si>
  <si>
    <t xml:space="preserve">AGUADA </t>
  </si>
  <si>
    <t xml:space="preserve">AGUADILLA </t>
  </si>
  <si>
    <t xml:space="preserve">AGUAS BUENAS </t>
  </si>
  <si>
    <t xml:space="preserve">AIBONITO </t>
  </si>
  <si>
    <t xml:space="preserve">ANASCO </t>
  </si>
  <si>
    <t xml:space="preserve">ARECIBO </t>
  </si>
  <si>
    <t xml:space="preserve">ARROYO </t>
  </si>
  <si>
    <t xml:space="preserve">BARCELONETA </t>
  </si>
  <si>
    <t xml:space="preserve">BARRANQUITAS </t>
  </si>
  <si>
    <t xml:space="preserve">BAYAMON </t>
  </si>
  <si>
    <t xml:space="preserve">CABO ROJO </t>
  </si>
  <si>
    <t xml:space="preserve">CAGUAS </t>
  </si>
  <si>
    <t xml:space="preserve">CAMUY </t>
  </si>
  <si>
    <t xml:space="preserve">CANOVANAS </t>
  </si>
  <si>
    <t xml:space="preserve">CAROLINA </t>
  </si>
  <si>
    <t xml:space="preserve">CATANO </t>
  </si>
  <si>
    <t xml:space="preserve">CAYEY </t>
  </si>
  <si>
    <t xml:space="preserve">CEIBA </t>
  </si>
  <si>
    <t xml:space="preserve">CIALES </t>
  </si>
  <si>
    <t xml:space="preserve">CIDRA </t>
  </si>
  <si>
    <t xml:space="preserve">COAMO </t>
  </si>
  <si>
    <t xml:space="preserve">COMERIO </t>
  </si>
  <si>
    <t xml:space="preserve">COROZAL </t>
  </si>
  <si>
    <t xml:space="preserve">CULEBRA </t>
  </si>
  <si>
    <t xml:space="preserve">DORADO </t>
  </si>
  <si>
    <t xml:space="preserve">FAJARDO </t>
  </si>
  <si>
    <t xml:space="preserve">GUANICA </t>
  </si>
  <si>
    <t xml:space="preserve">GUAYAMA </t>
  </si>
  <si>
    <t xml:space="preserve">GUAYANILLA </t>
  </si>
  <si>
    <t xml:space="preserve">GUAYNABO </t>
  </si>
  <si>
    <t xml:space="preserve">GURABO </t>
  </si>
  <si>
    <t xml:space="preserve">HATILLO </t>
  </si>
  <si>
    <t xml:space="preserve">HORMIGUEROS </t>
  </si>
  <si>
    <t xml:space="preserve">HUMACAO </t>
  </si>
  <si>
    <t xml:space="preserve">ISABELA </t>
  </si>
  <si>
    <t xml:space="preserve">JAYUYA </t>
  </si>
  <si>
    <t xml:space="preserve">JUANA DIAZ </t>
  </si>
  <si>
    <t xml:space="preserve">JUNCOS </t>
  </si>
  <si>
    <t xml:space="preserve">LAJAS </t>
  </si>
  <si>
    <t xml:space="preserve">LARES </t>
  </si>
  <si>
    <t xml:space="preserve">LAS MARIAS </t>
  </si>
  <si>
    <t xml:space="preserve">LAS PIEDRAS </t>
  </si>
  <si>
    <t xml:space="preserve">LOIZA </t>
  </si>
  <si>
    <t xml:space="preserve">LUQUILLO </t>
  </si>
  <si>
    <t xml:space="preserve">MANATI </t>
  </si>
  <si>
    <t xml:space="preserve">MARICAO </t>
  </si>
  <si>
    <t xml:space="preserve">MAUNABO </t>
  </si>
  <si>
    <t xml:space="preserve">MAYAGUEZ </t>
  </si>
  <si>
    <t xml:space="preserve">MOCA </t>
  </si>
  <si>
    <t xml:space="preserve">MOROVIS </t>
  </si>
  <si>
    <t xml:space="preserve">NAGUABO </t>
  </si>
  <si>
    <t xml:space="preserve">NARANJITO </t>
  </si>
  <si>
    <t xml:space="preserve">OROCOVIS </t>
  </si>
  <si>
    <t xml:space="preserve">PATILLAS </t>
  </si>
  <si>
    <t xml:space="preserve">PENUELAS </t>
  </si>
  <si>
    <t xml:space="preserve">PONCE </t>
  </si>
  <si>
    <t xml:space="preserve">QUEBRADILLAS </t>
  </si>
  <si>
    <t xml:space="preserve">RINCON </t>
  </si>
  <si>
    <t xml:space="preserve">SABANA GRANDE </t>
  </si>
  <si>
    <t xml:space="preserve">SALINAS </t>
  </si>
  <si>
    <t xml:space="preserve">SAN GERMAN </t>
  </si>
  <si>
    <t xml:space="preserve">SAN LORENZO </t>
  </si>
  <si>
    <t xml:space="preserve">SAN SEBASTIAN </t>
  </si>
  <si>
    <t xml:space="preserve">SANTA ISABEL </t>
  </si>
  <si>
    <t xml:space="preserve">TOA ALTA </t>
  </si>
  <si>
    <t xml:space="preserve">TOA BAJA </t>
  </si>
  <si>
    <t xml:space="preserve">TRUJILLO ALTO </t>
  </si>
  <si>
    <t xml:space="preserve">UTUADO </t>
  </si>
  <si>
    <t xml:space="preserve">VEGA ALTA </t>
  </si>
  <si>
    <t xml:space="preserve">VEGA BAJA </t>
  </si>
  <si>
    <t xml:space="preserve">VIEQUES </t>
  </si>
  <si>
    <t xml:space="preserve">VILLALBA </t>
  </si>
  <si>
    <t xml:space="preserve">YABUCOA </t>
  </si>
  <si>
    <t xml:space="preserve">YAUCO </t>
  </si>
  <si>
    <t xml:space="preserve">RHODE ISLAND </t>
  </si>
  <si>
    <t xml:space="preserve">NEWPORT </t>
  </si>
  <si>
    <t xml:space="preserve">PROVIDENCE </t>
  </si>
  <si>
    <t xml:space="preserve">ABBEVILLE </t>
  </si>
  <si>
    <t xml:space="preserve">S. CAROLINA </t>
  </si>
  <si>
    <t xml:space="preserve">AIKEN </t>
  </si>
  <si>
    <t xml:space="preserve">ALLENDALE </t>
  </si>
  <si>
    <t xml:space="preserve">BAMBERG </t>
  </si>
  <si>
    <t xml:space="preserve">BARNWELL </t>
  </si>
  <si>
    <t xml:space="preserve">BERKELEY </t>
  </si>
  <si>
    <t xml:space="preserve">CHARLESTON </t>
  </si>
  <si>
    <t xml:space="preserve">CHESTERFIELD </t>
  </si>
  <si>
    <t xml:space="preserve">CLARENDON </t>
  </si>
  <si>
    <t xml:space="preserve">COLLETON </t>
  </si>
  <si>
    <t xml:space="preserve">DARLINGTON </t>
  </si>
  <si>
    <t xml:space="preserve">DILLON </t>
  </si>
  <si>
    <t xml:space="preserve">EDGEFIELD </t>
  </si>
  <si>
    <t xml:space="preserve">FLORENCE </t>
  </si>
  <si>
    <t xml:space="preserve">GEORGETOWN </t>
  </si>
  <si>
    <t xml:space="preserve">GREENVILLE </t>
  </si>
  <si>
    <t xml:space="preserve">HAMPTON </t>
  </si>
  <si>
    <t xml:space="preserve">HORRY </t>
  </si>
  <si>
    <t xml:space="preserve">KERSHAW </t>
  </si>
  <si>
    <t xml:space="preserve">LEXINGTON </t>
  </si>
  <si>
    <t xml:space="preserve">MCCORMICK </t>
  </si>
  <si>
    <t xml:space="preserve">MARLBORO </t>
  </si>
  <si>
    <t xml:space="preserve">NEWBERRY </t>
  </si>
  <si>
    <t xml:space="preserve">ORANGEBURG </t>
  </si>
  <si>
    <t xml:space="preserve">SALUDA </t>
  </si>
  <si>
    <t xml:space="preserve">SPARTANBURG </t>
  </si>
  <si>
    <t xml:space="preserve">WILLIAMSBURG </t>
  </si>
  <si>
    <t xml:space="preserve">AURORA </t>
  </si>
  <si>
    <t xml:space="preserve">S. DAKOTA </t>
  </si>
  <si>
    <t xml:space="preserve">BEADLE </t>
  </si>
  <si>
    <t xml:space="preserve">BENNETT </t>
  </si>
  <si>
    <t xml:space="preserve">BON HOMME </t>
  </si>
  <si>
    <t xml:space="preserve">BROOKINGS </t>
  </si>
  <si>
    <t xml:space="preserve">BRULE </t>
  </si>
  <si>
    <t xml:space="preserve">CHARLES MIX </t>
  </si>
  <si>
    <t xml:space="preserve">CODINGTON </t>
  </si>
  <si>
    <t xml:space="preserve">CORSON </t>
  </si>
  <si>
    <t xml:space="preserve">DAVISON </t>
  </si>
  <si>
    <t xml:space="preserve">DAY </t>
  </si>
  <si>
    <t xml:space="preserve">EDMUNDS </t>
  </si>
  <si>
    <t xml:space="preserve">FALL RIVER </t>
  </si>
  <si>
    <t xml:space="preserve">FAULK </t>
  </si>
  <si>
    <t xml:space="preserve">GREGORY </t>
  </si>
  <si>
    <t xml:space="preserve">HAAKON </t>
  </si>
  <si>
    <t xml:space="preserve">HAMLIN </t>
  </si>
  <si>
    <t xml:space="preserve">HAND </t>
  </si>
  <si>
    <t xml:space="preserve">HANSON </t>
  </si>
  <si>
    <t xml:space="preserve">HUTCHINSON </t>
  </si>
  <si>
    <t xml:space="preserve">JERAULD </t>
  </si>
  <si>
    <t xml:space="preserve">KINGSBURY </t>
  </si>
  <si>
    <t xml:space="preserve">LYMAN </t>
  </si>
  <si>
    <t xml:space="preserve">MCCOOK </t>
  </si>
  <si>
    <t xml:space="preserve">MELLETTE </t>
  </si>
  <si>
    <t xml:space="preserve">MINER </t>
  </si>
  <si>
    <t xml:space="preserve">MINNEHAHA </t>
  </si>
  <si>
    <t xml:space="preserve">MOODY </t>
  </si>
  <si>
    <t xml:space="preserve">ROBERTS </t>
  </si>
  <si>
    <t xml:space="preserve">SANBORN </t>
  </si>
  <si>
    <t xml:space="preserve">SPINK </t>
  </si>
  <si>
    <t xml:space="preserve">STANLEY </t>
  </si>
  <si>
    <t xml:space="preserve">SULLY </t>
  </si>
  <si>
    <t xml:space="preserve">TRIPP </t>
  </si>
  <si>
    <t xml:space="preserve">WALWORTH </t>
  </si>
  <si>
    <t xml:space="preserve">YANKTON </t>
  </si>
  <si>
    <t xml:space="preserve">ZIEBACH </t>
  </si>
  <si>
    <t xml:space="preserve">TENNESSEE </t>
  </si>
  <si>
    <t xml:space="preserve">BLEDSOE </t>
  </si>
  <si>
    <t xml:space="preserve">CANNON </t>
  </si>
  <si>
    <t xml:space="preserve">CHEATHAM </t>
  </si>
  <si>
    <t xml:space="preserve">COCKE </t>
  </si>
  <si>
    <t xml:space="preserve">CROCKETT </t>
  </si>
  <si>
    <t xml:space="preserve">DICKSON </t>
  </si>
  <si>
    <t xml:space="preserve">DYER </t>
  </si>
  <si>
    <t xml:space="preserve">FENTRESS </t>
  </si>
  <si>
    <t xml:space="preserve">GILES </t>
  </si>
  <si>
    <t xml:space="preserve">GRAINGER </t>
  </si>
  <si>
    <t xml:space="preserve">HAMBLEN </t>
  </si>
  <si>
    <t xml:space="preserve">HARDEMAN </t>
  </si>
  <si>
    <t xml:space="preserve">HAWKINS </t>
  </si>
  <si>
    <t xml:space="preserve">LOUDON </t>
  </si>
  <si>
    <t xml:space="preserve">MCMINN </t>
  </si>
  <si>
    <t xml:space="preserve">MCNAIRY </t>
  </si>
  <si>
    <t xml:space="preserve">MAURY </t>
  </si>
  <si>
    <t xml:space="preserve">OBION </t>
  </si>
  <si>
    <t xml:space="preserve">OVERTON </t>
  </si>
  <si>
    <t xml:space="preserve">PICKETT </t>
  </si>
  <si>
    <t xml:space="preserve">RHEA </t>
  </si>
  <si>
    <t xml:space="preserve">ROANE </t>
  </si>
  <si>
    <t xml:space="preserve">SEQUATCHIE </t>
  </si>
  <si>
    <t xml:space="preserve">TROUSDALE </t>
  </si>
  <si>
    <t xml:space="preserve">UNICOI </t>
  </si>
  <si>
    <t xml:space="preserve">WEAKLEY </t>
  </si>
  <si>
    <t xml:space="preserve">ANDREWS </t>
  </si>
  <si>
    <t xml:space="preserve">ANGELINA </t>
  </si>
  <si>
    <t xml:space="preserve">ARANSAS </t>
  </si>
  <si>
    <t xml:space="preserve">ARCHER </t>
  </si>
  <si>
    <t xml:space="preserve">ATASCOSA </t>
  </si>
  <si>
    <t xml:space="preserve">AUSTIN </t>
  </si>
  <si>
    <t xml:space="preserve">BAILEY </t>
  </si>
  <si>
    <t xml:space="preserve">BANDERA </t>
  </si>
  <si>
    <t xml:space="preserve">BASTROP </t>
  </si>
  <si>
    <t xml:space="preserve">BAYLOR </t>
  </si>
  <si>
    <t xml:space="preserve">BEE </t>
  </si>
  <si>
    <t xml:space="preserve">BEXAR </t>
  </si>
  <si>
    <t xml:space="preserve">BLANCO </t>
  </si>
  <si>
    <t xml:space="preserve">BORDEN </t>
  </si>
  <si>
    <t xml:space="preserve">BOSQUE </t>
  </si>
  <si>
    <t xml:space="preserve">BOWIE </t>
  </si>
  <si>
    <t xml:space="preserve">BRAZORIA </t>
  </si>
  <si>
    <t xml:space="preserve">BRAZOS </t>
  </si>
  <si>
    <t xml:space="preserve">BREWSTER </t>
  </si>
  <si>
    <t xml:space="preserve">BRISCOE </t>
  </si>
  <si>
    <t xml:space="preserve">BURLESON </t>
  </si>
  <si>
    <t xml:space="preserve">BURNET </t>
  </si>
  <si>
    <t xml:space="preserve">CALLAHAN </t>
  </si>
  <si>
    <t xml:space="preserve">CAMP </t>
  </si>
  <si>
    <t xml:space="preserve">CARSON </t>
  </si>
  <si>
    <t xml:space="preserve">CASTRO </t>
  </si>
  <si>
    <t xml:space="preserve">CHILDRESS </t>
  </si>
  <si>
    <t xml:space="preserve">COCHRAN </t>
  </si>
  <si>
    <t xml:space="preserve">COKE </t>
  </si>
  <si>
    <t xml:space="preserve">COLEMAN </t>
  </si>
  <si>
    <t xml:space="preserve">COLLIN </t>
  </si>
  <si>
    <t xml:space="preserve">COLLINGSWORTH </t>
  </si>
  <si>
    <t xml:space="preserve">COMAL </t>
  </si>
  <si>
    <t xml:space="preserve">CONCHO </t>
  </si>
  <si>
    <t xml:space="preserve">COOKE </t>
  </si>
  <si>
    <t xml:space="preserve">CORYELL </t>
  </si>
  <si>
    <t xml:space="preserve">COTTLE </t>
  </si>
  <si>
    <t xml:space="preserve">CRANE </t>
  </si>
  <si>
    <t xml:space="preserve">CROSBY </t>
  </si>
  <si>
    <t xml:space="preserve">CULBERSON </t>
  </si>
  <si>
    <t xml:space="preserve">DALLAM </t>
  </si>
  <si>
    <t xml:space="preserve">DEAF SMITH </t>
  </si>
  <si>
    <t xml:space="preserve">DENTON </t>
  </si>
  <si>
    <t xml:space="preserve">DEWITT </t>
  </si>
  <si>
    <t xml:space="preserve">DICKENS </t>
  </si>
  <si>
    <t xml:space="preserve">DIMMIT </t>
  </si>
  <si>
    <t xml:space="preserve">DONLEY </t>
  </si>
  <si>
    <t xml:space="preserve">EASTLAND </t>
  </si>
  <si>
    <t xml:space="preserve">ECTOR </t>
  </si>
  <si>
    <t xml:space="preserve">ERATH </t>
  </si>
  <si>
    <t xml:space="preserve">FALLS </t>
  </si>
  <si>
    <t xml:space="preserve">FISHER </t>
  </si>
  <si>
    <t xml:space="preserve">FOARD </t>
  </si>
  <si>
    <t xml:space="preserve">FORT BEND </t>
  </si>
  <si>
    <t xml:space="preserve">FREESTONE </t>
  </si>
  <si>
    <t xml:space="preserve">FRIO </t>
  </si>
  <si>
    <t xml:space="preserve">GAINES </t>
  </si>
  <si>
    <t xml:space="preserve">GALVESTON </t>
  </si>
  <si>
    <t xml:space="preserve">GARZA </t>
  </si>
  <si>
    <t xml:space="preserve">GILLESPIE </t>
  </si>
  <si>
    <t xml:space="preserve">GLASSCOCK </t>
  </si>
  <si>
    <t xml:space="preserve">GOLIAD </t>
  </si>
  <si>
    <t xml:space="preserve">GONZALES </t>
  </si>
  <si>
    <t xml:space="preserve">GREGG </t>
  </si>
  <si>
    <t xml:space="preserve">GRIMES </t>
  </si>
  <si>
    <t xml:space="preserve">HANSFORD </t>
  </si>
  <si>
    <t xml:space="preserve">HARTLEY </t>
  </si>
  <si>
    <t xml:space="preserve">HAYS </t>
  </si>
  <si>
    <t xml:space="preserve">HEMPHILL </t>
  </si>
  <si>
    <t xml:space="preserve">HOCKLEY </t>
  </si>
  <si>
    <t xml:space="preserve">HOOD </t>
  </si>
  <si>
    <t xml:space="preserve">HUDSPETH </t>
  </si>
  <si>
    <t xml:space="preserve">HUNT </t>
  </si>
  <si>
    <t xml:space="preserve">IRION </t>
  </si>
  <si>
    <t xml:space="preserve">JACK </t>
  </si>
  <si>
    <t xml:space="preserve">JIM HOGG </t>
  </si>
  <si>
    <t xml:space="preserve">JIM WELLS </t>
  </si>
  <si>
    <t xml:space="preserve">KARNES </t>
  </si>
  <si>
    <t xml:space="preserve">KAUFMAN </t>
  </si>
  <si>
    <t xml:space="preserve">KENEDY </t>
  </si>
  <si>
    <t xml:space="preserve">KERR </t>
  </si>
  <si>
    <t xml:space="preserve">KIMBLE </t>
  </si>
  <si>
    <t xml:space="preserve">KING </t>
  </si>
  <si>
    <t xml:space="preserve">KINNEY </t>
  </si>
  <si>
    <t xml:space="preserve">KLEBERG </t>
  </si>
  <si>
    <t xml:space="preserve">LAMB </t>
  </si>
  <si>
    <t xml:space="preserve">LAMPASAS </t>
  </si>
  <si>
    <t xml:space="preserve">LAVACA </t>
  </si>
  <si>
    <t xml:space="preserve">LIPSCOMB </t>
  </si>
  <si>
    <t xml:space="preserve">LIVE OAK </t>
  </si>
  <si>
    <t xml:space="preserve">LLANO </t>
  </si>
  <si>
    <t xml:space="preserve">LOVING </t>
  </si>
  <si>
    <t xml:space="preserve">LUBBOCK </t>
  </si>
  <si>
    <t xml:space="preserve">LYNN </t>
  </si>
  <si>
    <t xml:space="preserve">MCCULLOCH </t>
  </si>
  <si>
    <t xml:space="preserve">MCLENNAN </t>
  </si>
  <si>
    <t xml:space="preserve">MCMULLEN </t>
  </si>
  <si>
    <t xml:space="preserve">MATAGORDA </t>
  </si>
  <si>
    <t xml:space="preserve">MAVERICK </t>
  </si>
  <si>
    <t xml:space="preserve">MILAM </t>
  </si>
  <si>
    <t xml:space="preserve">MONTAGUE </t>
  </si>
  <si>
    <t xml:space="preserve">MOTLEY </t>
  </si>
  <si>
    <t xml:space="preserve">NACOGDOCHES </t>
  </si>
  <si>
    <t xml:space="preserve">NAVARRO </t>
  </si>
  <si>
    <t xml:space="preserve">NOLAN </t>
  </si>
  <si>
    <t xml:space="preserve">NUECES </t>
  </si>
  <si>
    <t xml:space="preserve">OCHILTREE </t>
  </si>
  <si>
    <t xml:space="preserve">PALO PINTO </t>
  </si>
  <si>
    <t xml:space="preserve">PARKER </t>
  </si>
  <si>
    <t xml:space="preserve">PARMER </t>
  </si>
  <si>
    <t xml:space="preserve">PECOS </t>
  </si>
  <si>
    <t xml:space="preserve">PRESIDIO </t>
  </si>
  <si>
    <t xml:space="preserve">RAINS </t>
  </si>
  <si>
    <t xml:space="preserve">RANDALL </t>
  </si>
  <si>
    <t xml:space="preserve">REAGAN </t>
  </si>
  <si>
    <t xml:space="preserve">REAL </t>
  </si>
  <si>
    <t xml:space="preserve">REEVES </t>
  </si>
  <si>
    <t xml:space="preserve">REFUGIO </t>
  </si>
  <si>
    <t xml:space="preserve">ROCKWALL </t>
  </si>
  <si>
    <t xml:space="preserve">RUNNELS </t>
  </si>
  <si>
    <t xml:space="preserve">RUSK </t>
  </si>
  <si>
    <t xml:space="preserve">SAN AUGUSTINE </t>
  </si>
  <si>
    <t xml:space="preserve">SAN JACINTO </t>
  </si>
  <si>
    <t xml:space="preserve">SAN PATRICIO </t>
  </si>
  <si>
    <t xml:space="preserve">SAN SABA </t>
  </si>
  <si>
    <t xml:space="preserve">SCHLEICHER </t>
  </si>
  <si>
    <t xml:space="preserve">SCURRY </t>
  </si>
  <si>
    <t xml:space="preserve">SHACKELFORD </t>
  </si>
  <si>
    <t xml:space="preserve">SOMERVELL </t>
  </si>
  <si>
    <t xml:space="preserve">STARR </t>
  </si>
  <si>
    <t xml:space="preserve">STERLING </t>
  </si>
  <si>
    <t xml:space="preserve">STONEWALL </t>
  </si>
  <si>
    <t xml:space="preserve">SUTTON </t>
  </si>
  <si>
    <t xml:space="preserve">SWISHER </t>
  </si>
  <si>
    <t xml:space="preserve">TARRANT </t>
  </si>
  <si>
    <t xml:space="preserve">TERRY </t>
  </si>
  <si>
    <t xml:space="preserve">THROCKMORTON </t>
  </si>
  <si>
    <t xml:space="preserve">TITUS </t>
  </si>
  <si>
    <t xml:space="preserve">TOM GREEN </t>
  </si>
  <si>
    <t xml:space="preserve">TRAVIS </t>
  </si>
  <si>
    <t xml:space="preserve">TYLER </t>
  </si>
  <si>
    <t xml:space="preserve">UPSHUR </t>
  </si>
  <si>
    <t xml:space="preserve">UPTON </t>
  </si>
  <si>
    <t xml:space="preserve">UVALDE </t>
  </si>
  <si>
    <t xml:space="preserve">VAL VERDE </t>
  </si>
  <si>
    <t xml:space="preserve">VAN ZANDT </t>
  </si>
  <si>
    <t xml:space="preserve">VICTORIA </t>
  </si>
  <si>
    <t xml:space="preserve">WALLER </t>
  </si>
  <si>
    <t xml:space="preserve">WEBB </t>
  </si>
  <si>
    <t xml:space="preserve">WHARTON </t>
  </si>
  <si>
    <t xml:space="preserve">WILBARGER </t>
  </si>
  <si>
    <t xml:space="preserve">WILLACY </t>
  </si>
  <si>
    <t xml:space="preserve">WINKLER </t>
  </si>
  <si>
    <t xml:space="preserve">WISE </t>
  </si>
  <si>
    <t xml:space="preserve">YOAKUM </t>
  </si>
  <si>
    <t xml:space="preserve">YOUNG </t>
  </si>
  <si>
    <t xml:space="preserve">ZAPATA </t>
  </si>
  <si>
    <t xml:space="preserve">ZAVALA </t>
  </si>
  <si>
    <t xml:space="preserve">UTAH </t>
  </si>
  <si>
    <t xml:space="preserve">BOX ELDER </t>
  </si>
  <si>
    <t xml:space="preserve">CACHE </t>
  </si>
  <si>
    <t xml:space="preserve">DAGGETT </t>
  </si>
  <si>
    <t xml:space="preserve">DUCHESNE </t>
  </si>
  <si>
    <t xml:space="preserve">EMERY </t>
  </si>
  <si>
    <t xml:space="preserve">JUAB </t>
  </si>
  <si>
    <t xml:space="preserve">MILLARD </t>
  </si>
  <si>
    <t xml:space="preserve">PIUTE </t>
  </si>
  <si>
    <t xml:space="preserve">RICH </t>
  </si>
  <si>
    <t xml:space="preserve">SALT LAKE </t>
  </si>
  <si>
    <t xml:space="preserve">SANPETE </t>
  </si>
  <si>
    <t xml:space="preserve">TOOELE </t>
  </si>
  <si>
    <t xml:space="preserve">UINTAH </t>
  </si>
  <si>
    <t xml:space="preserve">WASATCH </t>
  </si>
  <si>
    <t xml:space="preserve">WEBER </t>
  </si>
  <si>
    <t xml:space="preserve">ADDISON </t>
  </si>
  <si>
    <t xml:space="preserve">VERMONT </t>
  </si>
  <si>
    <t xml:space="preserve">BENNINGTON </t>
  </si>
  <si>
    <t xml:space="preserve">CALEDONIA </t>
  </si>
  <si>
    <t xml:space="preserve">CHITTENDEN </t>
  </si>
  <si>
    <t xml:space="preserve">GRAND ISLE </t>
  </si>
  <si>
    <t xml:space="preserve">LAMOILLE </t>
  </si>
  <si>
    <t xml:space="preserve">RUTLAND </t>
  </si>
  <si>
    <t xml:space="preserve">WINDSOR </t>
  </si>
  <si>
    <t xml:space="preserve">ST. CROIX </t>
  </si>
  <si>
    <t xml:space="preserve">VIRGIN ISLANDS </t>
  </si>
  <si>
    <t xml:space="preserve">ST. JOHN </t>
  </si>
  <si>
    <t xml:space="preserve">ACCOMACK </t>
  </si>
  <si>
    <t xml:space="preserve">VIRGINIA </t>
  </si>
  <si>
    <t xml:space="preserve">ALBEMARLE </t>
  </si>
  <si>
    <t xml:space="preserve">ALEXANDRIA CITY </t>
  </si>
  <si>
    <t xml:space="preserve">AMELIA </t>
  </si>
  <si>
    <t xml:space="preserve">AMHERST </t>
  </si>
  <si>
    <t xml:space="preserve">APPOMATTOX </t>
  </si>
  <si>
    <t xml:space="preserve">ARLINGTON </t>
  </si>
  <si>
    <t xml:space="preserve">AUGUSTA </t>
  </si>
  <si>
    <t xml:space="preserve">BEDFORD CITY </t>
  </si>
  <si>
    <t xml:space="preserve">BLAND </t>
  </si>
  <si>
    <t xml:space="preserve">BOTETOURT </t>
  </si>
  <si>
    <t xml:space="preserve">BRISTOL CITY </t>
  </si>
  <si>
    <t xml:space="preserve">BUCKINGHAM </t>
  </si>
  <si>
    <t xml:space="preserve">BUENA VISTA CITY </t>
  </si>
  <si>
    <t xml:space="preserve">CHARLES CITY </t>
  </si>
  <si>
    <t xml:space="preserve">CHARLOTTESVILLE CITY </t>
  </si>
  <si>
    <t xml:space="preserve">CHESAPEAKE CITY </t>
  </si>
  <si>
    <t xml:space="preserve">COLONIAL HEIGHTS CITY </t>
  </si>
  <si>
    <t xml:space="preserve">COVINGTON CITY </t>
  </si>
  <si>
    <t xml:space="preserve">CULPEPER </t>
  </si>
  <si>
    <t xml:space="preserve">DANVILLE CITY </t>
  </si>
  <si>
    <t xml:space="preserve">DICKENSON </t>
  </si>
  <si>
    <t xml:space="preserve">DINWIDDIE </t>
  </si>
  <si>
    <t xml:space="preserve">EMPORIA CITY </t>
  </si>
  <si>
    <t xml:space="preserve">FAIRFAX CITY </t>
  </si>
  <si>
    <t xml:space="preserve">FAIRFAX </t>
  </si>
  <si>
    <t xml:space="preserve">FALLS CHURCH CITY </t>
  </si>
  <si>
    <t xml:space="preserve">FAUQUIER </t>
  </si>
  <si>
    <t xml:space="preserve">FLUVANNA </t>
  </si>
  <si>
    <t xml:space="preserve">FRANKLIN CITY </t>
  </si>
  <si>
    <t xml:space="preserve">FREDERICKSBURG CITY </t>
  </si>
  <si>
    <t xml:space="preserve">GALAX CITY </t>
  </si>
  <si>
    <t xml:space="preserve">GOOCHLAND </t>
  </si>
  <si>
    <t xml:space="preserve">GREENSVILLE </t>
  </si>
  <si>
    <t xml:space="preserve">HAMPTON CITY </t>
  </si>
  <si>
    <t xml:space="preserve">HANOVER </t>
  </si>
  <si>
    <t xml:space="preserve">HARRISONBURG CITY </t>
  </si>
  <si>
    <t xml:space="preserve">HENRICO </t>
  </si>
  <si>
    <t xml:space="preserve">HOPEWELL CITY </t>
  </si>
  <si>
    <t xml:space="preserve">ISLE OF WIGHT </t>
  </si>
  <si>
    <t xml:space="preserve">JAMES CITY </t>
  </si>
  <si>
    <t xml:space="preserve">KING AND QUEEN </t>
  </si>
  <si>
    <t xml:space="preserve">KING GEORGE </t>
  </si>
  <si>
    <t xml:space="preserve">KING WILLIAM </t>
  </si>
  <si>
    <t xml:space="preserve">LEXINGTON CITY </t>
  </si>
  <si>
    <t xml:space="preserve">LOUDOUN </t>
  </si>
  <si>
    <t xml:space="preserve">LUNENBURG </t>
  </si>
  <si>
    <t xml:space="preserve">LYNCHBURG CITY </t>
  </si>
  <si>
    <t xml:space="preserve">MARTINSVILLE CITY </t>
  </si>
  <si>
    <t xml:space="preserve">MANASSAS CITY </t>
  </si>
  <si>
    <t xml:space="preserve">MANASSAS PARK CITY </t>
  </si>
  <si>
    <t xml:space="preserve">MATHEWS </t>
  </si>
  <si>
    <t xml:space="preserve">NEW KENT </t>
  </si>
  <si>
    <t xml:space="preserve">NEWPORT NEWS CITY </t>
  </si>
  <si>
    <t xml:space="preserve">NORFOLK CITY </t>
  </si>
  <si>
    <t xml:space="preserve">NORTON CITY </t>
  </si>
  <si>
    <t xml:space="preserve">NOTTOWAY </t>
  </si>
  <si>
    <t xml:space="preserve">PATRICK </t>
  </si>
  <si>
    <t xml:space="preserve">PETERSBURG CITY </t>
  </si>
  <si>
    <t xml:space="preserve">PITTSYLVANIA </t>
  </si>
  <si>
    <t xml:space="preserve">PORTSMOUTH CITY </t>
  </si>
  <si>
    <t xml:space="preserve">POQUOSON CITY </t>
  </si>
  <si>
    <t xml:space="preserve">POWHATAN </t>
  </si>
  <si>
    <t xml:space="preserve">PRINCE EDWARD </t>
  </si>
  <si>
    <t xml:space="preserve">PRINCE GEORGE </t>
  </si>
  <si>
    <t xml:space="preserve">PRINCE WILLIAM </t>
  </si>
  <si>
    <t xml:space="preserve">RADFORD CITY </t>
  </si>
  <si>
    <t xml:space="preserve">RAPPAHANNOCK </t>
  </si>
  <si>
    <t xml:space="preserve">RICHMOND CITY </t>
  </si>
  <si>
    <t xml:space="preserve">ROANOKE </t>
  </si>
  <si>
    <t xml:space="preserve">ROANOKE CITY </t>
  </si>
  <si>
    <t xml:space="preserve">ROCKBRIDGE </t>
  </si>
  <si>
    <t xml:space="preserve">SALEM CITY </t>
  </si>
  <si>
    <t xml:space="preserve">SHENANDOAH </t>
  </si>
  <si>
    <t xml:space="preserve">SMYTH </t>
  </si>
  <si>
    <t xml:space="preserve">SOUTHAMPTON </t>
  </si>
  <si>
    <t xml:space="preserve">SPOTSYLVANIA </t>
  </si>
  <si>
    <t xml:space="preserve">STAUNTON CITY </t>
  </si>
  <si>
    <t xml:space="preserve">SUFFOLK CITY </t>
  </si>
  <si>
    <t xml:space="preserve">VIRGINIA BEACH CITY </t>
  </si>
  <si>
    <t xml:space="preserve">WAYNESBORO CITY </t>
  </si>
  <si>
    <t xml:space="preserve">WILLIAMSBURG CITY </t>
  </si>
  <si>
    <t xml:space="preserve">WINCHESTER CITY </t>
  </si>
  <si>
    <t xml:space="preserve">WYTHE </t>
  </si>
  <si>
    <t xml:space="preserve">ASOTIN </t>
  </si>
  <si>
    <t xml:space="preserve">CHELAN </t>
  </si>
  <si>
    <t xml:space="preserve">CLALLAM </t>
  </si>
  <si>
    <t xml:space="preserve">COWLITZ </t>
  </si>
  <si>
    <t xml:space="preserve">FERRY </t>
  </si>
  <si>
    <t xml:space="preserve">GRAYS HARBOR </t>
  </si>
  <si>
    <t xml:space="preserve">ISLAND </t>
  </si>
  <si>
    <t xml:space="preserve">KITSAP </t>
  </si>
  <si>
    <t xml:space="preserve">KITTITAS </t>
  </si>
  <si>
    <t xml:space="preserve">KLICKITAT </t>
  </si>
  <si>
    <t xml:space="preserve">OKANOGAN </t>
  </si>
  <si>
    <t xml:space="preserve">PACIFIC </t>
  </si>
  <si>
    <t xml:space="preserve">PEND OREILLE </t>
  </si>
  <si>
    <t xml:space="preserve">SKAGIT </t>
  </si>
  <si>
    <t xml:space="preserve">SKAMANIA </t>
  </si>
  <si>
    <t xml:space="preserve">SNOHOMISH </t>
  </si>
  <si>
    <t xml:space="preserve">SPOKANE </t>
  </si>
  <si>
    <t xml:space="preserve">WAHKIAKUM </t>
  </si>
  <si>
    <t xml:space="preserve">WALLA WALLA </t>
  </si>
  <si>
    <t xml:space="preserve">WHATCOM </t>
  </si>
  <si>
    <t xml:space="preserve">WHITMAN </t>
  </si>
  <si>
    <t xml:space="preserve">YAKIMA </t>
  </si>
  <si>
    <t xml:space="preserve">W. VIRGINIA </t>
  </si>
  <si>
    <t xml:space="preserve">BRAXTON </t>
  </si>
  <si>
    <t xml:space="preserve">BROOKE </t>
  </si>
  <si>
    <t xml:space="preserve">CABELL </t>
  </si>
  <si>
    <t xml:space="preserve">DODDRIDGE </t>
  </si>
  <si>
    <t xml:space="preserve">GREENBRIER </t>
  </si>
  <si>
    <t xml:space="preserve">HARDY </t>
  </si>
  <si>
    <t xml:space="preserve">KANAWHA </t>
  </si>
  <si>
    <t xml:space="preserve">MINGO </t>
  </si>
  <si>
    <t xml:space="preserve">MONONGALIA </t>
  </si>
  <si>
    <t xml:space="preserve">PLEASANTS </t>
  </si>
  <si>
    <t xml:space="preserve">PRESTON </t>
  </si>
  <si>
    <t xml:space="preserve">RALEIGH </t>
  </si>
  <si>
    <t xml:space="preserve">RITCHIE </t>
  </si>
  <si>
    <t xml:space="preserve">SUMMERS </t>
  </si>
  <si>
    <t xml:space="preserve">TUCKER </t>
  </si>
  <si>
    <t xml:space="preserve">WETZEL </t>
  </si>
  <si>
    <t xml:space="preserve">WIRT </t>
  </si>
  <si>
    <t xml:space="preserve">WISCONSIN </t>
  </si>
  <si>
    <t xml:space="preserve">BARRON </t>
  </si>
  <si>
    <t xml:space="preserve">BAYFIELD </t>
  </si>
  <si>
    <t xml:space="preserve">BURNETT </t>
  </si>
  <si>
    <t xml:space="preserve">CALUMET </t>
  </si>
  <si>
    <t xml:space="preserve">DANE </t>
  </si>
  <si>
    <t xml:space="preserve">DOOR </t>
  </si>
  <si>
    <t xml:space="preserve">EAU CLAIRE </t>
  </si>
  <si>
    <t xml:space="preserve">FOND DU LAC </t>
  </si>
  <si>
    <t xml:space="preserve">GREEN LAKE </t>
  </si>
  <si>
    <t xml:space="preserve">KENOSHA </t>
  </si>
  <si>
    <t xml:space="preserve">KEWAUNEE </t>
  </si>
  <si>
    <t xml:space="preserve">LA CROSSE </t>
  </si>
  <si>
    <t xml:space="preserve">LANGLADE </t>
  </si>
  <si>
    <t xml:space="preserve">MANITOWOC </t>
  </si>
  <si>
    <t xml:space="preserve">MARATHON </t>
  </si>
  <si>
    <t xml:space="preserve">MARINETTE </t>
  </si>
  <si>
    <t xml:space="preserve">MILWAUKEE </t>
  </si>
  <si>
    <t xml:space="preserve">OCONTO </t>
  </si>
  <si>
    <t xml:space="preserve">OUTAGAMIE </t>
  </si>
  <si>
    <t xml:space="preserve">OZAUKEE </t>
  </si>
  <si>
    <t xml:space="preserve">PEPIN </t>
  </si>
  <si>
    <t xml:space="preserve">PRICE </t>
  </si>
  <si>
    <t xml:space="preserve">RACINE </t>
  </si>
  <si>
    <t xml:space="preserve">SAUK </t>
  </si>
  <si>
    <t xml:space="preserve">SAWYER </t>
  </si>
  <si>
    <t xml:space="preserve">SHAWANO </t>
  </si>
  <si>
    <t xml:space="preserve">SHEBOYGAN </t>
  </si>
  <si>
    <t xml:space="preserve">TREMPEALEAU </t>
  </si>
  <si>
    <t xml:space="preserve">VILAS </t>
  </si>
  <si>
    <t xml:space="preserve">WASHBURN </t>
  </si>
  <si>
    <t xml:space="preserve">WAUKESHA </t>
  </si>
  <si>
    <t xml:space="preserve">WAUPACA </t>
  </si>
  <si>
    <t xml:space="preserve">WAUSHARA </t>
  </si>
  <si>
    <t xml:space="preserve">CONVERSE </t>
  </si>
  <si>
    <t xml:space="preserve">GOSHEN </t>
  </si>
  <si>
    <t xml:space="preserve">HOT SPRINGS </t>
  </si>
  <si>
    <t xml:space="preserve">LARAMIE </t>
  </si>
  <si>
    <t xml:space="preserve">NATRONA </t>
  </si>
  <si>
    <t xml:space="preserve">NIOBRARA </t>
  </si>
  <si>
    <t xml:space="preserve">SUBLETTE </t>
  </si>
  <si>
    <t xml:space="preserve">SWEETWATER </t>
  </si>
  <si>
    <t xml:space="preserve">UINTA </t>
  </si>
  <si>
    <t xml:space="preserve">WASHAKIE </t>
  </si>
  <si>
    <t xml:space="preserve">WESTON </t>
  </si>
  <si>
    <t>Part A/PartB Split of USPCC</t>
  </si>
  <si>
    <t xml:space="preserve">           Aged+</t>
  </si>
  <si>
    <t>Ratebook</t>
  </si>
  <si>
    <t xml:space="preserve">          Disabled</t>
  </si>
  <si>
    <t>Year</t>
  </si>
  <si>
    <t xml:space="preserve">  Part A</t>
  </si>
  <si>
    <t xml:space="preserve">  Part B</t>
  </si>
  <si>
    <t>2004 rev</t>
  </si>
  <si>
    <t>NAME</t>
  </si>
  <si>
    <t>AANUM06</t>
  </si>
  <si>
    <t>AACOST06</t>
  </si>
  <si>
    <t>ABNUM06</t>
  </si>
  <si>
    <t>ABCOST06</t>
  </si>
  <si>
    <t>DANUM06</t>
  </si>
  <si>
    <t>DACOST06</t>
  </si>
  <si>
    <t>DBNUM06</t>
  </si>
  <si>
    <t>DBCOST06</t>
  </si>
  <si>
    <t>AANUM07</t>
  </si>
  <si>
    <t>AACOST07</t>
  </si>
  <si>
    <t>ABNUM07</t>
  </si>
  <si>
    <t>ABCOST07</t>
  </si>
  <si>
    <t>DANUM07</t>
  </si>
  <si>
    <t>DACOST07</t>
  </si>
  <si>
    <t>DBNUM07</t>
  </si>
  <si>
    <t>DBCOST07</t>
  </si>
  <si>
    <t>AANUM08</t>
  </si>
  <si>
    <t>AACOST08</t>
  </si>
  <si>
    <t>ABNUM08</t>
  </si>
  <si>
    <t>ABCOST08</t>
  </si>
  <si>
    <t>DANUM08</t>
  </si>
  <si>
    <t>DACOST08</t>
  </si>
  <si>
    <t>DBNUM08</t>
  </si>
  <si>
    <t>DBCOST08</t>
  </si>
  <si>
    <t>AANUM09</t>
  </si>
  <si>
    <t>AACOST09</t>
  </si>
  <si>
    <t>ABNUM09</t>
  </si>
  <si>
    <t>ABCOST09</t>
  </si>
  <si>
    <t>DANUM09</t>
  </si>
  <si>
    <t>DACOST09</t>
  </si>
  <si>
    <t>DBNUM09</t>
  </si>
  <si>
    <t>DBCOST09</t>
  </si>
  <si>
    <t>CPCC06A</t>
  </si>
  <si>
    <t>CPCC06B</t>
  </si>
  <si>
    <t>CPCC06AB</t>
  </si>
  <si>
    <t>ADCOS06A</t>
  </si>
  <si>
    <t>ADCOS06B</t>
  </si>
  <si>
    <t>ADNUM06A</t>
  </si>
  <si>
    <t>ADNUM06B</t>
  </si>
  <si>
    <t>CPCC07A</t>
  </si>
  <si>
    <t>CPCC07B</t>
  </si>
  <si>
    <t>CPCC07AB</t>
  </si>
  <si>
    <t>ADCOS07A</t>
  </si>
  <si>
    <t>ADCOS07B</t>
  </si>
  <si>
    <t>ADNUM07A</t>
  </si>
  <si>
    <t>ADNUM07B</t>
  </si>
  <si>
    <t>CPCC08A</t>
  </si>
  <si>
    <t>CPCC08B</t>
  </si>
  <si>
    <t>CPCC08AB</t>
  </si>
  <si>
    <t>ADCOS08A</t>
  </si>
  <si>
    <t>ADCOS08B</t>
  </si>
  <si>
    <t>ADNUM08A</t>
  </si>
  <si>
    <t>ADNUM08B</t>
  </si>
  <si>
    <t>CPCC09A</t>
  </si>
  <si>
    <t>CPCC09B</t>
  </si>
  <si>
    <t>CPCC09AB</t>
  </si>
  <si>
    <t>ADCOS09A</t>
  </si>
  <si>
    <t>ADCOS09B</t>
  </si>
  <si>
    <t>ADNUM09A</t>
  </si>
  <si>
    <t>ADNUM09B</t>
  </si>
  <si>
    <t>CTYNUM06</t>
  </si>
  <si>
    <t>CTYNUM07</t>
  </si>
  <si>
    <t>CTYNUM08</t>
  </si>
  <si>
    <t>CTYNUM09</t>
  </si>
  <si>
    <t>NPCC06AB</t>
  </si>
  <si>
    <t>NPCC07AB</t>
  </si>
  <si>
    <t>NPCC08AB</t>
  </si>
  <si>
    <t>NPCC09AB</t>
  </si>
  <si>
    <t>GEOIN06</t>
  </si>
  <si>
    <t>GEOIN07</t>
  </si>
  <si>
    <t>GEOIN08</t>
  </si>
  <si>
    <t>GEOIN09</t>
  </si>
  <si>
    <t>AVG5SCOR</t>
  </si>
  <si>
    <t>AGA</t>
  </si>
  <si>
    <t>NATAGA</t>
  </si>
  <si>
    <t>CTYAGA</t>
  </si>
  <si>
    <t>RISNUM06</t>
  </si>
  <si>
    <t>RISNUM07</t>
  </si>
  <si>
    <t>RISNUM08</t>
  </si>
  <si>
    <t>RISNUM09</t>
  </si>
  <si>
    <t>RISCOR06</t>
  </si>
  <si>
    <t>RISCOR07</t>
  </si>
  <si>
    <t>RISCOR08</t>
  </si>
  <si>
    <t>RISCOR09</t>
  </si>
  <si>
    <t>CYR</t>
  </si>
  <si>
    <t>ADNUMAVG</t>
  </si>
  <si>
    <t>AVGGME</t>
  </si>
  <si>
    <t>FFS1_GME</t>
  </si>
  <si>
    <t>RATIO</t>
  </si>
  <si>
    <t>FFS2_DOD</t>
  </si>
  <si>
    <t>FFS3_CBSA</t>
  </si>
  <si>
    <t>CRED_FAC</t>
  </si>
  <si>
    <t>FFS4_CRED</t>
  </si>
  <si>
    <t>BN_FAC_C</t>
  </si>
  <si>
    <t>FFS5_CRED_BN</t>
  </si>
  <si>
    <t>PHINPCT</t>
  </si>
  <si>
    <t>AVGIME</t>
  </si>
  <si>
    <t>PHINDOLR</t>
  </si>
  <si>
    <t>FFS6_IME</t>
  </si>
  <si>
    <t>STATE</t>
  </si>
  <si>
    <t>Combined Aged and Disabled</t>
  </si>
  <si>
    <t>Standardized</t>
  </si>
  <si>
    <t>Enrollment</t>
  </si>
  <si>
    <t>Direct Med</t>
  </si>
  <si>
    <t>FFS Rate</t>
  </si>
  <si>
    <t>D.O.D</t>
  </si>
  <si>
    <t>D.O.D.</t>
  </si>
  <si>
    <t>Avg FFS</t>
  </si>
  <si>
    <t>Credibility</t>
  </si>
  <si>
    <t>Budget Neutral</t>
  </si>
  <si>
    <t>IME</t>
  </si>
  <si>
    <t>Indirect Med</t>
  </si>
  <si>
    <t>Total</t>
  </si>
  <si>
    <t>County</t>
  </si>
  <si>
    <t>aged  parta</t>
  </si>
  <si>
    <t>aged  partb</t>
  </si>
  <si>
    <t>disabled  parta</t>
  </si>
  <si>
    <t>disabled  partb</t>
  </si>
  <si>
    <t>2006 Per Capita Costs</t>
  </si>
  <si>
    <t>2006 Payments and Enrollments</t>
  </si>
  <si>
    <t>2007 Per Capita Costs</t>
  </si>
  <si>
    <t>2007 Payments and Enrollments</t>
  </si>
  <si>
    <t>2008 Per Capita Costs</t>
  </si>
  <si>
    <t>2008 Payments and Enrollments</t>
  </si>
  <si>
    <t>2009 Per Capita Costs</t>
  </si>
  <si>
    <t>2009 Payments and Enrollments</t>
  </si>
  <si>
    <t>Parts A&amp;B Average Enrollment</t>
  </si>
  <si>
    <t>Parts A&amp;B National Per Capita Cost</t>
  </si>
  <si>
    <t>Standardized Geographic Index</t>
  </si>
  <si>
    <t>5 YR Avg</t>
  </si>
  <si>
    <t>National</t>
  </si>
  <si>
    <t>Geographic</t>
  </si>
  <si>
    <t>Risk Score Enrollments</t>
  </si>
  <si>
    <t>Average Risk Score</t>
  </si>
  <si>
    <t>Rate</t>
  </si>
  <si>
    <t>Used for</t>
  </si>
  <si>
    <t>Education as %</t>
  </si>
  <si>
    <t>Less Direct</t>
  </si>
  <si>
    <t>Adjustmnt</t>
  </si>
  <si>
    <t>Adjusted</t>
  </si>
  <si>
    <t>Rate in</t>
  </si>
  <si>
    <t>Blended</t>
  </si>
  <si>
    <t>Phase-In</t>
  </si>
  <si>
    <t>Final FFS</t>
  </si>
  <si>
    <t>State</t>
  </si>
  <si>
    <t>Name</t>
  </si>
  <si>
    <t>Code</t>
  </si>
  <si>
    <t>enroll</t>
  </si>
  <si>
    <t>reimb</t>
  </si>
  <si>
    <t>Part A</t>
  </si>
  <si>
    <t>Part B</t>
  </si>
  <si>
    <t>Parts A&amp;B</t>
  </si>
  <si>
    <t>Risk Score</t>
  </si>
  <si>
    <t>Index</t>
  </si>
  <si>
    <t>Adjustment</t>
  </si>
  <si>
    <t>of FFS Costs</t>
  </si>
  <si>
    <t>Med. Educ.</t>
  </si>
  <si>
    <t>Ratio</t>
  </si>
  <si>
    <t>CBSA</t>
  </si>
  <si>
    <t>Factor</t>
  </si>
  <si>
    <t>Blended FFS Rate</t>
  </si>
  <si>
    <t>Percent</t>
  </si>
  <si>
    <t>Deduction</t>
  </si>
  <si>
    <t xml:space="preserve">Rate </t>
  </si>
  <si>
    <t>2010 Per Capita Costs</t>
  </si>
  <si>
    <t>2010 Payments and Enrollments</t>
  </si>
  <si>
    <t>AANUM10</t>
  </si>
  <si>
    <t>AACOST10</t>
  </si>
  <si>
    <t>ABNUM10</t>
  </si>
  <si>
    <t>ABCOST10</t>
  </si>
  <si>
    <t>DANUM10</t>
  </si>
  <si>
    <t>DACOST10</t>
  </si>
  <si>
    <t>DBNUM10</t>
  </si>
  <si>
    <t>DBCOST10</t>
  </si>
  <si>
    <t>CPCC10A</t>
  </si>
  <si>
    <t>CPCC10B</t>
  </si>
  <si>
    <t>CPCC10AB</t>
  </si>
  <si>
    <t>ADCOS10A</t>
  </si>
  <si>
    <t>ADCOS10B</t>
  </si>
  <si>
    <t>ADNUM10A</t>
  </si>
  <si>
    <t>ADNUM10B</t>
  </si>
  <si>
    <t>CTYNUM10</t>
  </si>
  <si>
    <t>NPCC10AB</t>
  </si>
  <si>
    <t>GEOIN10</t>
  </si>
  <si>
    <t>RISNUM10</t>
  </si>
  <si>
    <t>RISCOR10</t>
  </si>
  <si>
    <t>Match</t>
  </si>
  <si>
    <t>Select State and County from Drop Down menu or enter County Code Directly in Yellow Box</t>
  </si>
  <si>
    <t>Enter Code</t>
  </si>
  <si>
    <t>USPCC</t>
  </si>
  <si>
    <t>CTYAGA(stnd)</t>
  </si>
  <si>
    <t>AGA(5yr avg)</t>
  </si>
  <si>
    <t>Geo Index</t>
  </si>
  <si>
    <t>Pt A PCC</t>
  </si>
  <si>
    <t>Pt B PCC</t>
  </si>
  <si>
    <t>Total PCC</t>
  </si>
  <si>
    <t>Nat'l PCC</t>
  </si>
  <si>
    <t>PART A ENROLLEES</t>
  </si>
  <si>
    <t>Aged</t>
  </si>
  <si>
    <t>Disabled</t>
  </si>
  <si>
    <t>Pt A Pct</t>
  </si>
  <si>
    <t>Weighted Enrollees</t>
  </si>
  <si>
    <t>PART A PAYMENTS</t>
  </si>
  <si>
    <t>All</t>
  </si>
  <si>
    <t>PART B ENROLLEES</t>
  </si>
  <si>
    <t>Pt B Pct</t>
  </si>
  <si>
    <t>PART B PAYMENTS</t>
  </si>
  <si>
    <t>Average Risk Score For Payment Year</t>
  </si>
  <si>
    <t>RISNUM</t>
  </si>
  <si>
    <t>RISCOR</t>
  </si>
  <si>
    <t>Medicare fee-for-service (FFS) calculations: MA ratebook CY2013</t>
  </si>
  <si>
    <t xml:space="preserve">ALEUTIANS EAST </t>
  </si>
  <si>
    <t>ALEUTIANS WEST</t>
  </si>
  <si>
    <t>DENALI</t>
  </si>
  <si>
    <t>HOONAH-ANGOON</t>
  </si>
  <si>
    <t>KENAI PENINSULA</t>
  </si>
  <si>
    <t>LAKE AND PENINSULA</t>
  </si>
  <si>
    <t>NORTH SLOPE</t>
  </si>
  <si>
    <t>NORTHWEST ARCTIC</t>
  </si>
  <si>
    <t>PETERSBURG</t>
  </si>
  <si>
    <t>PRINCE OF WALES-HYDER</t>
  </si>
  <si>
    <t>VALDEZ-CORDOVA</t>
  </si>
  <si>
    <t>WRANGELL</t>
  </si>
  <si>
    <t>YAKUTAT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</si>
</sst>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0000"/>
    <numFmt numFmtId="166" formatCode="&quot;$&quot;#,##0.00"/>
    <numFmt numFmtId="167" formatCode="0.000000"/>
    <numFmt numFmtId="168" formatCode="0.0000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56"/>
      <name val="Calibri"/>
      <family val="2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indexed="8"/>
      <name val="Calibri"/>
      <family val="2"/>
    </font>
    <font>
      <sz val="11"/>
      <color indexed="8"/>
      <name val="Candara"/>
      <family val="2"/>
    </font>
    <font>
      <sz val="10"/>
      <color theme="1"/>
      <name val="Calibri"/>
      <family val="2"/>
      <scheme val="minor"/>
    </font>
    <font>
      <b/>
      <i/>
      <sz val="11"/>
      <color theme="1"/>
      <name val="Candara"/>
      <family val="2"/>
    </font>
    <font>
      <b/>
      <i/>
      <sz val="12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indexed="53"/>
      <name val="Calibri"/>
      <family val="2"/>
    </font>
    <font>
      <sz val="11"/>
      <color theme="9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0" fillId="6" borderId="5" applyNumberFormat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18" fillId="0" borderId="0" xfId="42"/>
    <xf numFmtId="164" fontId="18" fillId="0" borderId="0" xfId="42" applyNumberFormat="1"/>
    <xf numFmtId="0" fontId="19" fillId="0" borderId="0" xfId="42" applyFont="1"/>
    <xf numFmtId="164" fontId="19" fillId="0" borderId="0" xfId="42" applyNumberFormat="1" applyFont="1"/>
    <xf numFmtId="164" fontId="18" fillId="0" borderId="0" xfId="42" applyNumberFormat="1" applyFill="1"/>
    <xf numFmtId="1" fontId="0" fillId="0" borderId="0" xfId="0" applyNumberFormat="1"/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0" xfId="0" applyFont="1" applyBorder="1"/>
    <xf numFmtId="0" fontId="0" fillId="0" borderId="17" xfId="0" applyBorder="1"/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21" fillId="0" borderId="17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1" fillId="0" borderId="20" xfId="0" applyFont="1" applyBorder="1"/>
    <xf numFmtId="0" fontId="0" fillId="0" borderId="0" xfId="0" applyProtection="1"/>
    <xf numFmtId="0" fontId="22" fillId="0" borderId="10" xfId="0" applyFont="1" applyBorder="1" applyAlignment="1" applyProtection="1">
      <alignment horizontal="center"/>
    </xf>
    <xf numFmtId="0" fontId="16" fillId="0" borderId="0" xfId="0" applyFont="1" applyProtection="1"/>
    <xf numFmtId="0" fontId="0" fillId="0" borderId="24" xfId="0" applyBorder="1" applyProtection="1"/>
    <xf numFmtId="0" fontId="23" fillId="0" borderId="16" xfId="0" applyFont="1" applyBorder="1" applyAlignment="1" applyProtection="1">
      <alignment horizontal="center"/>
    </xf>
    <xf numFmtId="164" fontId="16" fillId="0" borderId="11" xfId="0" applyNumberFormat="1" applyFont="1" applyBorder="1" applyProtection="1"/>
    <xf numFmtId="0" fontId="22" fillId="0" borderId="12" xfId="0" applyFont="1" applyBorder="1" applyAlignment="1" applyProtection="1">
      <alignment horizontal="center"/>
    </xf>
    <xf numFmtId="0" fontId="0" fillId="0" borderId="13" xfId="0" applyBorder="1"/>
    <xf numFmtId="164" fontId="16" fillId="0" borderId="11" xfId="0" applyNumberFormat="1" applyFont="1" applyFill="1" applyBorder="1" applyProtection="1"/>
    <xf numFmtId="0" fontId="0" fillId="0" borderId="12" xfId="0" applyFill="1" applyBorder="1"/>
    <xf numFmtId="0" fontId="0" fillId="0" borderId="13" xfId="0" applyFill="1" applyBorder="1"/>
    <xf numFmtId="165" fontId="24" fillId="33" borderId="24" xfId="0" applyNumberFormat="1" applyFont="1" applyFill="1" applyBorder="1" applyProtection="1">
      <protection locked="0"/>
    </xf>
    <xf numFmtId="0" fontId="0" fillId="0" borderId="0" xfId="0" applyAlignment="1" applyProtection="1">
      <alignment horizontal="right"/>
    </xf>
    <xf numFmtId="0" fontId="25" fillId="0" borderId="0" xfId="0" applyFont="1" applyAlignment="1" applyProtection="1">
      <alignment horizontal="right"/>
    </xf>
    <xf numFmtId="166" fontId="26" fillId="0" borderId="0" xfId="0" applyNumberFormat="1" applyFont="1" applyProtection="1"/>
    <xf numFmtId="0" fontId="16" fillId="0" borderId="12" xfId="0" applyFont="1" applyBorder="1" applyAlignment="1" applyProtection="1">
      <alignment horizontal="right"/>
    </xf>
    <xf numFmtId="0" fontId="27" fillId="0" borderId="12" xfId="0" applyFont="1" applyBorder="1" applyAlignment="1" applyProtection="1">
      <alignment horizontal="right"/>
    </xf>
    <xf numFmtId="164" fontId="0" fillId="0" borderId="0" xfId="0" applyNumberFormat="1" applyProtection="1"/>
    <xf numFmtId="0" fontId="28" fillId="0" borderId="0" xfId="0" applyFont="1" applyAlignment="1" applyProtection="1">
      <alignment horizontal="right"/>
    </xf>
    <xf numFmtId="166" fontId="29" fillId="33" borderId="12" xfId="0" applyNumberFormat="1" applyFont="1" applyFill="1" applyBorder="1" applyAlignment="1" applyProtection="1">
      <alignment horizontal="right"/>
    </xf>
    <xf numFmtId="0" fontId="16" fillId="0" borderId="12" xfId="0" applyFont="1" applyBorder="1" applyProtection="1"/>
    <xf numFmtId="164" fontId="30" fillId="0" borderId="12" xfId="0" applyNumberFormat="1" applyFont="1" applyBorder="1" applyProtection="1"/>
    <xf numFmtId="164" fontId="0" fillId="0" borderId="12" xfId="0" applyNumberFormat="1" applyBorder="1" applyProtection="1"/>
    <xf numFmtId="2" fontId="31" fillId="0" borderId="0" xfId="0" applyNumberFormat="1" applyFont="1" applyProtection="1"/>
    <xf numFmtId="166" fontId="0" fillId="0" borderId="0" xfId="0" applyNumberFormat="1"/>
    <xf numFmtId="166" fontId="24" fillId="0" borderId="0" xfId="0" applyNumberFormat="1" applyFont="1" applyFill="1" applyAlignment="1" applyProtection="1">
      <alignment horizontal="right"/>
    </xf>
    <xf numFmtId="0" fontId="30" fillId="0" borderId="0" xfId="0" applyFont="1" applyProtection="1"/>
    <xf numFmtId="167" fontId="32" fillId="0" borderId="0" xfId="0" applyNumberFormat="1" applyFont="1" applyProtection="1"/>
    <xf numFmtId="0" fontId="0" fillId="0" borderId="0" xfId="0" applyBorder="1" applyAlignment="1" applyProtection="1">
      <alignment horizontal="right"/>
    </xf>
    <xf numFmtId="0" fontId="0" fillId="0" borderId="0" xfId="0" applyBorder="1" applyProtection="1"/>
    <xf numFmtId="0" fontId="33" fillId="0" borderId="12" xfId="0" applyFont="1" applyBorder="1" applyAlignment="1" applyProtection="1">
      <alignment horizontal="right"/>
    </xf>
    <xf numFmtId="0" fontId="0" fillId="0" borderId="12" xfId="0" applyBorder="1" applyAlignment="1" applyProtection="1">
      <alignment horizontal="right"/>
    </xf>
    <xf numFmtId="0" fontId="0" fillId="0" borderId="0" xfId="0" applyAlignment="1"/>
    <xf numFmtId="168" fontId="30" fillId="0" borderId="0" xfId="0" applyNumberFormat="1" applyFont="1" applyProtection="1"/>
    <xf numFmtId="2" fontId="34" fillId="0" borderId="0" xfId="0" applyNumberFormat="1" applyFont="1" applyProtection="1"/>
    <xf numFmtId="2" fontId="0" fillId="0" borderId="0" xfId="0" applyNumberFormat="1" applyProtection="1"/>
    <xf numFmtId="2" fontId="30" fillId="0" borderId="0" xfId="0" applyNumberFormat="1" applyFont="1" applyProtection="1"/>
    <xf numFmtId="0" fontId="0" fillId="0" borderId="23" xfId="0" applyBorder="1" applyProtection="1"/>
    <xf numFmtId="168" fontId="30" fillId="0" borderId="23" xfId="0" applyNumberFormat="1" applyFont="1" applyBorder="1" applyProtection="1"/>
    <xf numFmtId="2" fontId="34" fillId="0" borderId="23" xfId="0" applyNumberFormat="1" applyFont="1" applyBorder="1" applyProtection="1"/>
    <xf numFmtId="2" fontId="0" fillId="0" borderId="23" xfId="0" applyNumberFormat="1" applyBorder="1" applyProtection="1"/>
    <xf numFmtId="0" fontId="33" fillId="0" borderId="0" xfId="0" applyFont="1" applyAlignment="1" applyProtection="1">
      <alignment horizontal="right"/>
    </xf>
    <xf numFmtId="2" fontId="0" fillId="0" borderId="0" xfId="0" applyNumberFormat="1"/>
    <xf numFmtId="0" fontId="33" fillId="0" borderId="12" xfId="0" applyFont="1" applyBorder="1" applyAlignment="1" applyProtection="1">
      <alignment horizontal="right" wrapText="1"/>
    </xf>
    <xf numFmtId="3" fontId="0" fillId="0" borderId="0" xfId="0" applyNumberFormat="1" applyProtection="1"/>
    <xf numFmtId="3" fontId="30" fillId="0" borderId="0" xfId="0" applyNumberFormat="1" applyFont="1" applyProtection="1"/>
    <xf numFmtId="0" fontId="28" fillId="0" borderId="0" xfId="0" applyFont="1" applyBorder="1" applyAlignment="1"/>
    <xf numFmtId="0" fontId="28" fillId="0" borderId="0" xfId="0" applyFont="1" applyBorder="1" applyAlignment="1">
      <alignment horizontal="center"/>
    </xf>
    <xf numFmtId="0" fontId="33" fillId="0" borderId="0" xfId="0" applyFont="1"/>
    <xf numFmtId="3" fontId="0" fillId="0" borderId="23" xfId="0" applyNumberFormat="1" applyBorder="1" applyProtection="1"/>
    <xf numFmtId="3" fontId="30" fillId="0" borderId="23" xfId="0" applyNumberFormat="1" applyFont="1" applyBorder="1" applyProtection="1"/>
    <xf numFmtId="164" fontId="0" fillId="0" borderId="23" xfId="0" applyNumberFormat="1" applyBorder="1" applyProtection="1"/>
    <xf numFmtId="0" fontId="33" fillId="0" borderId="0" xfId="0" applyFont="1" applyProtection="1"/>
    <xf numFmtId="0" fontId="16" fillId="0" borderId="0" xfId="0" applyFont="1" applyBorder="1" applyAlignment="1"/>
    <xf numFmtId="0" fontId="16" fillId="0" borderId="24" xfId="0" applyFont="1" applyBorder="1" applyAlignment="1" applyProtection="1">
      <alignment horizontal="right"/>
    </xf>
    <xf numFmtId="0" fontId="23" fillId="0" borderId="24" xfId="0" applyFont="1" applyBorder="1" applyAlignment="1" applyProtection="1">
      <alignment horizontal="center"/>
    </xf>
    <xf numFmtId="0" fontId="16" fillId="0" borderId="10" xfId="0" applyFont="1" applyBorder="1" applyAlignment="1" applyProtection="1">
      <alignment horizontal="right"/>
    </xf>
    <xf numFmtId="3" fontId="0" fillId="0" borderId="14" xfId="0" applyNumberFormat="1" applyBorder="1" applyProtection="1"/>
    <xf numFmtId="3" fontId="0" fillId="0" borderId="15" xfId="0" applyNumberFormat="1" applyBorder="1" applyProtection="1"/>
    <xf numFmtId="0" fontId="22" fillId="0" borderId="10" xfId="0" applyFont="1" applyBorder="1" applyProtection="1"/>
    <xf numFmtId="0" fontId="16" fillId="0" borderId="20" xfId="0" applyFont="1" applyBorder="1" applyAlignment="1" applyProtection="1">
      <alignment horizontal="right"/>
    </xf>
    <xf numFmtId="164" fontId="0" fillId="0" borderId="21" xfId="0" applyNumberFormat="1" applyBorder="1" applyProtection="1"/>
    <xf numFmtId="164" fontId="30" fillId="0" borderId="20" xfId="0" applyNumberFormat="1" applyFont="1" applyBorder="1" applyProtection="1"/>
    <xf numFmtId="0" fontId="0" fillId="0" borderId="12" xfId="0" applyBorder="1" applyProtection="1"/>
    <xf numFmtId="0" fontId="0" fillId="0" borderId="0" xfId="0" applyFill="1" applyBorder="1" applyProtection="1"/>
    <xf numFmtId="3" fontId="0" fillId="0" borderId="0" xfId="0" applyNumberFormat="1"/>
    <xf numFmtId="164" fontId="0" fillId="0" borderId="0" xfId="0" applyNumberFormat="1"/>
    <xf numFmtId="0" fontId="28" fillId="0" borderId="23" xfId="0" applyFont="1" applyBorder="1" applyAlignment="1" applyProtection="1">
      <alignment horizontal="center"/>
    </xf>
    <xf numFmtId="0" fontId="28" fillId="0" borderId="11" xfId="0" applyFont="1" applyBorder="1" applyAlignment="1" applyProtection="1">
      <alignment horizontal="center"/>
    </xf>
    <xf numFmtId="0" fontId="28" fillId="0" borderId="12" xfId="0" applyFont="1" applyBorder="1" applyAlignment="1" applyProtection="1">
      <alignment horizontal="center"/>
    </xf>
    <xf numFmtId="0" fontId="28" fillId="0" borderId="13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23" fillId="0" borderId="11" xfId="0" applyFont="1" applyBorder="1" applyAlignment="1" applyProtection="1">
      <alignment horizontal="center"/>
    </xf>
    <xf numFmtId="0" fontId="23" fillId="0" borderId="12" xfId="0" applyFont="1" applyBorder="1" applyAlignment="1" applyProtection="1">
      <alignment horizontal="center"/>
    </xf>
    <xf numFmtId="0" fontId="23" fillId="0" borderId="13" xfId="0" applyFont="1" applyBorder="1" applyAlignment="1" applyProtection="1">
      <alignment horizontal="center"/>
    </xf>
    <xf numFmtId="0" fontId="28" fillId="0" borderId="0" xfId="0" applyFont="1" applyBorder="1" applyAlignment="1" applyProtection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82">
    <cellStyle name="20% - Accent1" xfId="19" builtinId="30" customBuiltin="1"/>
    <cellStyle name="20% - Accent1 2" xfId="43"/>
    <cellStyle name="20% - Accent2" xfId="23" builtinId="34" customBuiltin="1"/>
    <cellStyle name="20% - Accent2 2" xfId="44"/>
    <cellStyle name="20% - Accent3" xfId="27" builtinId="38" customBuiltin="1"/>
    <cellStyle name="20% - Accent3 2" xfId="45"/>
    <cellStyle name="20% - Accent4" xfId="31" builtinId="42" customBuiltin="1"/>
    <cellStyle name="20% - Accent4 2" xfId="46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40% - Accent1" xfId="20" builtinId="31" customBuiltin="1"/>
    <cellStyle name="40% - Accent1 2" xfId="49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4" xfId="32" builtinId="43" customBuiltin="1"/>
    <cellStyle name="40% - Accent4 2" xfId="52"/>
    <cellStyle name="40% - Accent5" xfId="36" builtinId="47" customBuiltin="1"/>
    <cellStyle name="40% - Accent5 2" xfId="53"/>
    <cellStyle name="40% - Accent6" xfId="40" builtinId="51" customBuiltin="1"/>
    <cellStyle name="40% - Accent6 2" xfId="54"/>
    <cellStyle name="60% - Accent1" xfId="21" builtinId="32" customBuiltin="1"/>
    <cellStyle name="60% - Accent1 2" xfId="55"/>
    <cellStyle name="60% - Accent2" xfId="25" builtinId="36" customBuiltin="1"/>
    <cellStyle name="60% - Accent2 2" xfId="56"/>
    <cellStyle name="60% - Accent3" xfId="29" builtinId="40" customBuiltin="1"/>
    <cellStyle name="60% - Accent3 2" xfId="57"/>
    <cellStyle name="60% - Accent4" xfId="33" builtinId="44" customBuiltin="1"/>
    <cellStyle name="60% - Accent4 2" xfId="58"/>
    <cellStyle name="60% - Accent5" xfId="37" builtinId="48" customBuiltin="1"/>
    <cellStyle name="60% - Accent5 2" xfId="59"/>
    <cellStyle name="60% - Accent6" xfId="41" builtinId="52" customBuiltin="1"/>
    <cellStyle name="60% - Accent6 2" xfId="60"/>
    <cellStyle name="Accent1" xfId="18" builtinId="29" customBuiltin="1"/>
    <cellStyle name="Accent1 2" xfId="61"/>
    <cellStyle name="Accent2" xfId="22" builtinId="33" customBuiltin="1"/>
    <cellStyle name="Accent2 2" xfId="62"/>
    <cellStyle name="Accent3" xfId="26" builtinId="37" customBuiltin="1"/>
    <cellStyle name="Accent3 2" xfId="63"/>
    <cellStyle name="Accent4" xfId="30" builtinId="41" customBuiltin="1"/>
    <cellStyle name="Accent4 2" xfId="64"/>
    <cellStyle name="Accent5" xfId="34" builtinId="45" customBuiltin="1"/>
    <cellStyle name="Accent5 2" xfId="65"/>
    <cellStyle name="Accent6" xfId="38" builtinId="49" customBuiltin="1"/>
    <cellStyle name="Accent6 2" xfId="66"/>
    <cellStyle name="Bad" xfId="7" builtinId="27" customBuiltin="1"/>
    <cellStyle name="Bad 2" xfId="67"/>
    <cellStyle name="Calculation" xfId="11" builtinId="22" customBuiltin="1"/>
    <cellStyle name="Calculation 2" xfId="68"/>
    <cellStyle name="Check Cell" xfId="13" builtinId="23" customBuiltin="1"/>
    <cellStyle name="Check Cell 2" xfId="69"/>
    <cellStyle name="Explanatory Text" xfId="16" builtinId="53" customBuiltin="1"/>
    <cellStyle name="Explanatory Text 2" xfId="70"/>
    <cellStyle name="Good" xfId="6" builtinId="26" customBuiltin="1"/>
    <cellStyle name="Good 2" xfId="71"/>
    <cellStyle name="Heading 1" xfId="2" builtinId="16" customBuiltin="1"/>
    <cellStyle name="Heading 1 2" xfId="72"/>
    <cellStyle name="Heading 2" xfId="3" builtinId="17" customBuiltin="1"/>
    <cellStyle name="Heading 2 2" xfId="73"/>
    <cellStyle name="Heading 3" xfId="4" builtinId="18" customBuiltin="1"/>
    <cellStyle name="Heading 3 2" xfId="74"/>
    <cellStyle name="Heading 4" xfId="5" builtinId="19" customBuiltin="1"/>
    <cellStyle name="Heading 4 2" xfId="75"/>
    <cellStyle name="Input" xfId="9" builtinId="20" customBuiltin="1"/>
    <cellStyle name="Input 2" xfId="76"/>
    <cellStyle name="Linked Cell" xfId="12" builtinId="24" customBuiltin="1"/>
    <cellStyle name="Linked Cell 2" xfId="77"/>
    <cellStyle name="Neutral" xfId="8" builtinId="28" customBuiltin="1"/>
    <cellStyle name="Neutral 2" xfId="78"/>
    <cellStyle name="Normal" xfId="0" builtinId="0"/>
    <cellStyle name="Normal 2" xfId="42"/>
    <cellStyle name="Note" xfId="15" builtinId="10" customBuiltin="1"/>
    <cellStyle name="Output" xfId="10" builtinId="21" customBuiltin="1"/>
    <cellStyle name="Output 2" xfId="79"/>
    <cellStyle name="Title" xfId="1" builtinId="15" customBuiltin="1"/>
    <cellStyle name="Total" xfId="17" builtinId="25" customBuiltin="1"/>
    <cellStyle name="Total 2" xfId="80"/>
    <cellStyle name="Warning Text" xfId="14" builtinId="11" customBuiltin="1"/>
    <cellStyle name="Warning Text 2" xfId="8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3</xdr:col>
          <xdr:colOff>0</xdr:colOff>
          <xdr:row>5</xdr:row>
          <xdr:rowOff>38100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5</xdr:row>
          <xdr:rowOff>38100</xdr:rowOff>
        </xdr:to>
        <xdr:sp macro="" textlink="">
          <xdr:nvSpPr>
            <xdr:cNvPr id="2050" name="ComboBox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53"/>
  <sheetViews>
    <sheetView tabSelected="1" zoomScaleNormal="100" workbookViewId="0">
      <selection sqref="A1:G1"/>
    </sheetView>
  </sheetViews>
  <sheetFormatPr defaultColWidth="13.5546875" defaultRowHeight="14.4" x14ac:dyDescent="0.3"/>
  <cols>
    <col min="1" max="1" width="14" style="30" bestFit="1" customWidth="1"/>
    <col min="2" max="3" width="13.6640625" style="30" bestFit="1" customWidth="1"/>
    <col min="4" max="4" width="14.88671875" style="30" bestFit="1" customWidth="1"/>
    <col min="5" max="7" width="13.6640625" style="30" bestFit="1" customWidth="1"/>
    <col min="8" max="8" width="13.5546875" style="30"/>
    <col min="9" max="9" width="14" style="30" bestFit="1" customWidth="1"/>
    <col min="10" max="10" width="13.5546875" style="30"/>
    <col min="11" max="11" width="13.5546875" hidden="1" customWidth="1"/>
  </cols>
  <sheetData>
    <row r="1" spans="1:15" x14ac:dyDescent="0.3">
      <c r="A1" s="101" t="s">
        <v>2171</v>
      </c>
      <c r="B1" s="101"/>
      <c r="C1" s="101"/>
      <c r="D1" s="101"/>
      <c r="E1" s="101"/>
      <c r="F1" s="101"/>
      <c r="G1" s="101"/>
    </row>
    <row r="2" spans="1:15" x14ac:dyDescent="0.3">
      <c r="K2" s="31" t="s">
        <v>2147</v>
      </c>
    </row>
    <row r="3" spans="1:15" x14ac:dyDescent="0.3">
      <c r="A3" s="32" t="s">
        <v>2148</v>
      </c>
      <c r="K3" s="33" t="e">
        <f>MATCH( G5,ffs2013_worksheet!B:B,0)</f>
        <v>#N/A</v>
      </c>
    </row>
    <row r="4" spans="1:15" x14ac:dyDescent="0.3">
      <c r="A4" s="102" t="s">
        <v>2105</v>
      </c>
      <c r="B4" s="103"/>
      <c r="C4" s="104"/>
      <c r="D4" s="102" t="s">
        <v>2074</v>
      </c>
      <c r="E4" s="103"/>
      <c r="F4" s="103"/>
      <c r="G4" s="34" t="s">
        <v>2149</v>
      </c>
    </row>
    <row r="5" spans="1:15" x14ac:dyDescent="0.3">
      <c r="A5" s="35"/>
      <c r="B5" s="36"/>
      <c r="C5" s="37"/>
      <c r="D5" s="38" t="e">
        <f ca="1">INDIRECT("ffs2012_worksheet!A"&amp;K3)</f>
        <v>#N/A</v>
      </c>
      <c r="E5" s="39"/>
      <c r="F5" s="40"/>
      <c r="G5" s="41" t="e">
        <v>#N/A</v>
      </c>
    </row>
    <row r="6" spans="1:15" x14ac:dyDescent="0.3">
      <c r="A6" s="42"/>
      <c r="H6" s="43" t="s">
        <v>2048</v>
      </c>
      <c r="I6" s="44" t="e">
        <f ca="1">A8</f>
        <v>#N/A</v>
      </c>
    </row>
    <row r="7" spans="1:15" x14ac:dyDescent="0.3">
      <c r="A7" s="43" t="s">
        <v>2048</v>
      </c>
      <c r="B7" s="45" t="s">
        <v>2150</v>
      </c>
      <c r="C7" s="46" t="s">
        <v>2151</v>
      </c>
      <c r="D7" s="46" t="s">
        <v>2152</v>
      </c>
      <c r="E7" s="46" t="s">
        <v>2035</v>
      </c>
      <c r="F7" s="46" t="s">
        <v>2047</v>
      </c>
      <c r="H7" s="43" t="s">
        <v>2049</v>
      </c>
      <c r="I7" s="47" t="e">
        <f ca="1">INDIRECT("ffs2013_worksheet!DG"&amp;K3)</f>
        <v>#N/A</v>
      </c>
      <c r="J7" s="48"/>
    </row>
    <row r="8" spans="1:15" ht="15.6" x14ac:dyDescent="0.3">
      <c r="A8" s="49" t="e">
        <f ca="1">ROUND(B8*C8*(1-F8),2)</f>
        <v>#N/A</v>
      </c>
      <c r="B8" s="50">
        <v>767.99</v>
      </c>
      <c r="C8" s="51" t="e">
        <f ca="1">D8/E8</f>
        <v>#N/A</v>
      </c>
      <c r="D8" s="51" t="e">
        <f ca="1">AVERAGE(B12:B16)/G53</f>
        <v>#N/A</v>
      </c>
      <c r="E8" s="52" t="e">
        <f ca="1">INDIRECT("ffs2013_worksheet!CQ"&amp;K3)</f>
        <v>#N/A</v>
      </c>
      <c r="F8" s="52" t="e">
        <f ca="1">INDIRECT("ffs2013_worksheet!DE"&amp;K3)</f>
        <v>#N/A</v>
      </c>
      <c r="H8" s="43" t="s">
        <v>2050</v>
      </c>
      <c r="I8" s="53" t="e">
        <f ca="1">ROUND(I7*I6,2)</f>
        <v>#N/A</v>
      </c>
      <c r="J8" s="54"/>
    </row>
    <row r="9" spans="1:15" x14ac:dyDescent="0.3">
      <c r="A9" s="55"/>
      <c r="B9" s="32"/>
      <c r="C9" s="56"/>
      <c r="D9" s="56"/>
      <c r="J9"/>
    </row>
    <row r="10" spans="1:15" x14ac:dyDescent="0.3">
      <c r="B10" s="57"/>
      <c r="D10" s="58"/>
      <c r="E10" s="59"/>
      <c r="F10" s="59"/>
      <c r="G10" s="59"/>
      <c r="H10" s="43" t="s">
        <v>2051</v>
      </c>
      <c r="I10" s="30" t="e">
        <f ca="1">ROUND(INDIRECT("ffs2013_worksheet!DI"&amp;K3),2)</f>
        <v>#N/A</v>
      </c>
      <c r="J10"/>
    </row>
    <row r="11" spans="1:15" x14ac:dyDescent="0.3">
      <c r="A11" s="60" t="s">
        <v>1956</v>
      </c>
      <c r="B11" s="61" t="s">
        <v>2153</v>
      </c>
      <c r="C11" s="61" t="s">
        <v>2154</v>
      </c>
      <c r="D11" s="61" t="s">
        <v>2155</v>
      </c>
      <c r="E11" s="61" t="s">
        <v>2156</v>
      </c>
      <c r="F11" s="61" t="s">
        <v>2157</v>
      </c>
      <c r="H11" s="43" t="s">
        <v>2052</v>
      </c>
      <c r="I11" s="47" t="e">
        <f ca="1">INDIRECT("ffs2013_worksheet!DJ"&amp;K3)</f>
        <v>#N/A</v>
      </c>
      <c r="J11"/>
      <c r="N11" s="62"/>
      <c r="O11" s="62"/>
    </row>
    <row r="12" spans="1:15" x14ac:dyDescent="0.3">
      <c r="A12" s="30">
        <v>2006</v>
      </c>
      <c r="B12" s="63" t="e">
        <f ca="1">E12/F12</f>
        <v>#N/A</v>
      </c>
      <c r="C12" s="64" t="e">
        <f ca="1">ROUND(D28/D20/12,2)</f>
        <v>#N/A</v>
      </c>
      <c r="D12" s="64" t="e">
        <f ca="1">ROUND(D44/D36/12,2)</f>
        <v>#N/A</v>
      </c>
      <c r="E12" s="64" t="e">
        <f ca="1">C12+D12</f>
        <v>#N/A</v>
      </c>
      <c r="F12" s="65" t="e">
        <f ca="1">INDIRECT("ffs2013_worksheet!CE"&amp;K3)</f>
        <v>#N/A</v>
      </c>
      <c r="H12" s="43" t="s">
        <v>2053</v>
      </c>
      <c r="I12" s="53" t="e">
        <f ca="1">ROUND(I11*I8+(1-I11)*I10,2)</f>
        <v>#N/A</v>
      </c>
      <c r="J12"/>
      <c r="N12" s="62"/>
      <c r="O12" s="62"/>
    </row>
    <row r="13" spans="1:15" x14ac:dyDescent="0.3">
      <c r="A13" s="30">
        <v>2007</v>
      </c>
      <c r="B13" s="63" t="e">
        <f t="shared" ref="B13:B16" ca="1" si="0">E13/F13</f>
        <v>#N/A</v>
      </c>
      <c r="C13" s="64" t="e">
        <f ca="1">ROUND(D29/D21/12,2)</f>
        <v>#N/A</v>
      </c>
      <c r="D13" s="64" t="e">
        <f ca="1">ROUND(D45/D37/12,2)</f>
        <v>#N/A</v>
      </c>
      <c r="E13" s="64" t="e">
        <f t="shared" ref="E13:E16" ca="1" si="1">C13+D13</f>
        <v>#N/A</v>
      </c>
      <c r="F13" s="65" t="e">
        <f ca="1">INDIRECT("ffs2013_worksheet!CF"&amp;K3)</f>
        <v>#N/A</v>
      </c>
      <c r="H13" s="43" t="s">
        <v>2054</v>
      </c>
      <c r="I13" s="47" t="e">
        <f ca="1">INDIRECT("ffs2013_worksheet!DL"&amp;K3)</f>
        <v>#N/A</v>
      </c>
      <c r="J13"/>
      <c r="N13" s="62"/>
      <c r="O13" s="62"/>
    </row>
    <row r="14" spans="1:15" x14ac:dyDescent="0.3">
      <c r="A14" s="30">
        <v>2008</v>
      </c>
      <c r="B14" s="63" t="e">
        <f t="shared" ca="1" si="0"/>
        <v>#N/A</v>
      </c>
      <c r="C14" s="64" t="e">
        <f ca="1">ROUND(D30/D22/12,2)</f>
        <v>#N/A</v>
      </c>
      <c r="D14" s="66" t="e">
        <f ca="1">ROUND(D46/D38/12,2)</f>
        <v>#N/A</v>
      </c>
      <c r="E14" s="64" t="e">
        <f t="shared" ca="1" si="1"/>
        <v>#N/A</v>
      </c>
      <c r="F14" s="65" t="e">
        <f ca="1">INDIRECT("ffs2013_worksheet!CG"&amp;K3)</f>
        <v>#N/A</v>
      </c>
      <c r="H14" s="43" t="s">
        <v>2055</v>
      </c>
      <c r="I14" s="53" t="e">
        <f ca="1">ROUND(I13*I12,2)</f>
        <v>#N/A</v>
      </c>
      <c r="J14"/>
      <c r="N14" s="62"/>
      <c r="O14" s="62"/>
    </row>
    <row r="15" spans="1:15" x14ac:dyDescent="0.3">
      <c r="A15" s="30">
        <v>2009</v>
      </c>
      <c r="B15" s="63" t="e">
        <f t="shared" ca="1" si="0"/>
        <v>#N/A</v>
      </c>
      <c r="C15" s="64" t="e">
        <f ca="1">ROUND(D31/D23/12,2)</f>
        <v>#N/A</v>
      </c>
      <c r="D15" s="64" t="e">
        <f ca="1">ROUND(D47/D39/12,2)</f>
        <v>#N/A</v>
      </c>
      <c r="E15" s="64" t="e">
        <f t="shared" ca="1" si="1"/>
        <v>#N/A</v>
      </c>
      <c r="F15" s="65" t="e">
        <f ca="1">INDIRECT("ffs2013_worksheet!CH"&amp;K3)</f>
        <v>#N/A</v>
      </c>
      <c r="J15"/>
    </row>
    <row r="16" spans="1:15" x14ac:dyDescent="0.3">
      <c r="A16" s="67">
        <v>2010</v>
      </c>
      <c r="B16" s="68" t="e">
        <f t="shared" ca="1" si="0"/>
        <v>#N/A</v>
      </c>
      <c r="C16" s="69" t="e">
        <f ca="1">ROUND(D32/D24/12,2)</f>
        <v>#N/A</v>
      </c>
      <c r="D16" s="69" t="e">
        <f ca="1">ROUND(D48/D40/12,2)</f>
        <v>#N/A</v>
      </c>
      <c r="E16" s="69" t="e">
        <f t="shared" ca="1" si="1"/>
        <v>#N/A</v>
      </c>
      <c r="F16" s="70" t="e">
        <f ca="1">INDIRECT("ffs2013_worksheet!CI"&amp;K3)</f>
        <v>#N/A</v>
      </c>
      <c r="H16" s="43" t="s">
        <v>2057</v>
      </c>
      <c r="I16" s="47" t="e">
        <f ca="1">INDIRECT("ffs2013_worksheet!DO"&amp;K3)</f>
        <v>#N/A</v>
      </c>
      <c r="J16"/>
    </row>
    <row r="17" spans="1:12" x14ac:dyDescent="0.3">
      <c r="H17" s="43" t="s">
        <v>2056</v>
      </c>
      <c r="I17" s="47" t="e">
        <f ca="1">INDIRECT("ffs2013_worksheet!DN"&amp;K3)</f>
        <v>#N/A</v>
      </c>
      <c r="J17"/>
    </row>
    <row r="18" spans="1:12" x14ac:dyDescent="0.3">
      <c r="B18" s="105" t="s">
        <v>2158</v>
      </c>
      <c r="C18" s="105"/>
      <c r="D18" s="105"/>
      <c r="E18" s="105"/>
      <c r="F18" s="71"/>
      <c r="H18" s="43" t="s">
        <v>2058</v>
      </c>
      <c r="I18" s="53" t="e">
        <f ca="1">ROUND(I14*I16*I17,2)</f>
        <v>#N/A</v>
      </c>
      <c r="J18" s="72"/>
    </row>
    <row r="19" spans="1:12" ht="28.8" x14ac:dyDescent="0.3">
      <c r="A19" s="60" t="s">
        <v>1956</v>
      </c>
      <c r="B19" s="60" t="s">
        <v>2159</v>
      </c>
      <c r="C19" s="60" t="s">
        <v>2160</v>
      </c>
      <c r="D19" s="60" t="s">
        <v>2073</v>
      </c>
      <c r="E19" s="60" t="s">
        <v>2161</v>
      </c>
      <c r="F19" s="73" t="s">
        <v>2162</v>
      </c>
      <c r="H19" s="43" t="s">
        <v>2059</v>
      </c>
      <c r="I19" s="53" t="e">
        <f ca="1">I14-I18</f>
        <v>#N/A</v>
      </c>
      <c r="J19"/>
    </row>
    <row r="20" spans="1:12" x14ac:dyDescent="0.3">
      <c r="A20" s="30">
        <v>2006</v>
      </c>
      <c r="B20" s="74" t="e">
        <f ca="1">INDIRECT("ffs2013_worksheet!C"&amp;K3)</f>
        <v>#N/A</v>
      </c>
      <c r="C20" s="74" t="e">
        <f ca="1">INDIRECT("ffs2013_worksheet!G"&amp;K3)</f>
        <v>#N/A</v>
      </c>
      <c r="D20" s="75" t="e">
        <f ca="1">B20+C20</f>
        <v>#N/A</v>
      </c>
      <c r="E20" s="47">
        <f>absplits!H17</f>
        <v>0.52339999999999998</v>
      </c>
      <c r="F20" s="75" t="e">
        <f ca="1">ROUND(E20*D20+E36*D36,0)</f>
        <v>#N/A</v>
      </c>
    </row>
    <row r="21" spans="1:12" x14ac:dyDescent="0.3">
      <c r="A21" s="30">
        <v>2007</v>
      </c>
      <c r="B21" s="74" t="e">
        <f ca="1">INDIRECT("ffs2013_worksheet!K"&amp;K3)</f>
        <v>#N/A</v>
      </c>
      <c r="C21" s="74" t="e">
        <f ca="1">INDIRECT("ffs2013_worksheet!O"&amp;K3)</f>
        <v>#N/A</v>
      </c>
      <c r="D21" s="75" t="e">
        <f ca="1">B21+C21</f>
        <v>#N/A</v>
      </c>
      <c r="E21" s="47">
        <f>absplits!H18</f>
        <v>0.51910000000000001</v>
      </c>
      <c r="F21" s="75" t="e">
        <f ca="1">ROUND(E21*D21+E37*D37,0)</f>
        <v>#N/A</v>
      </c>
    </row>
    <row r="22" spans="1:12" x14ac:dyDescent="0.3">
      <c r="A22" s="30">
        <v>2008</v>
      </c>
      <c r="B22" s="74" t="e">
        <f ca="1">INDIRECT("ffs2013_worksheet!S"&amp;K3)</f>
        <v>#N/A</v>
      </c>
      <c r="C22" s="74" t="e">
        <f ca="1">INDIRECT("ffs2013_worksheet!W"&amp;K3)</f>
        <v>#N/A</v>
      </c>
      <c r="D22" s="75" t="e">
        <f ca="1">B22+C22</f>
        <v>#N/A</v>
      </c>
      <c r="E22" s="47">
        <f>absplits!H19</f>
        <v>0.51790000000000003</v>
      </c>
      <c r="F22" s="75" t="e">
        <f ca="1">ROUND(E22*D22+E38*D38,0)</f>
        <v>#N/A</v>
      </c>
      <c r="K22" s="76"/>
    </row>
    <row r="23" spans="1:12" x14ac:dyDescent="0.3">
      <c r="A23" s="30">
        <v>2009</v>
      </c>
      <c r="B23" s="74" t="e">
        <f ca="1">INDIRECT("ffs2013_worksheet!AA"&amp;K3)</f>
        <v>#N/A</v>
      </c>
      <c r="C23" s="74" t="e">
        <f ca="1">INDIRECT("ffs2013_worksheet!AE"&amp;K3)</f>
        <v>#N/A</v>
      </c>
      <c r="D23" s="75" t="e">
        <f ca="1">B23+C23</f>
        <v>#N/A</v>
      </c>
      <c r="E23" s="47">
        <f>absplits!H20</f>
        <v>0.52529999999999999</v>
      </c>
      <c r="F23" s="75" t="e">
        <f ca="1">ROUND(E23*D23+E39*D39,0)</f>
        <v>#N/A</v>
      </c>
      <c r="K23" s="77"/>
      <c r="L23" s="78"/>
    </row>
    <row r="24" spans="1:12" x14ac:dyDescent="0.3">
      <c r="A24" s="67">
        <v>2010</v>
      </c>
      <c r="B24" s="79" t="e">
        <f ca="1">INDIRECT("ffs2013_worksheet!AI"&amp;K3)</f>
        <v>#N/A</v>
      </c>
      <c r="C24" s="79" t="e">
        <f ca="1">INDIRECT("ffs2013_worksheet!AM"&amp;K3)</f>
        <v>#N/A</v>
      </c>
      <c r="D24" s="80" t="e">
        <f ca="1">B24+C24</f>
        <v>#N/A</v>
      </c>
      <c r="E24" s="81">
        <f>absplits!H21</f>
        <v>0.51080000000000003</v>
      </c>
      <c r="F24" s="80" t="e">
        <f ca="1">ROUND(E24*D24+E40*D40,0)</f>
        <v>#N/A</v>
      </c>
    </row>
    <row r="25" spans="1:12" x14ac:dyDescent="0.3">
      <c r="L25" s="78"/>
    </row>
    <row r="26" spans="1:12" x14ac:dyDescent="0.3">
      <c r="B26" s="97" t="s">
        <v>2163</v>
      </c>
      <c r="C26" s="97"/>
      <c r="D26" s="97"/>
      <c r="L26" s="78"/>
    </row>
    <row r="27" spans="1:12" x14ac:dyDescent="0.3">
      <c r="A27" s="60" t="s">
        <v>1956</v>
      </c>
      <c r="B27" s="60" t="s">
        <v>2159</v>
      </c>
      <c r="C27" s="60" t="s">
        <v>2160</v>
      </c>
      <c r="D27" s="60" t="s">
        <v>2164</v>
      </c>
      <c r="L27" s="78"/>
    </row>
    <row r="28" spans="1:12" x14ac:dyDescent="0.3">
      <c r="A28" s="30">
        <v>2006</v>
      </c>
      <c r="B28" s="74" t="e">
        <f ca="1">INDIRECT("ffs2013_worksheet!D"&amp;K3)</f>
        <v>#N/A</v>
      </c>
      <c r="C28" s="74" t="e">
        <f ca="1">INDIRECT("ffs2013_worksheet!H"&amp;K3)</f>
        <v>#N/A</v>
      </c>
      <c r="D28" s="75" t="e">
        <f ca="1">B28+C28</f>
        <v>#N/A</v>
      </c>
      <c r="L28" s="78"/>
    </row>
    <row r="29" spans="1:12" x14ac:dyDescent="0.3">
      <c r="A29" s="30">
        <v>2007</v>
      </c>
      <c r="B29" s="74" t="e">
        <f ca="1">INDIRECT("ffs2013_worksheet!L"&amp;K3)</f>
        <v>#N/A</v>
      </c>
      <c r="C29" s="74" t="e">
        <f ca="1">INDIRECT("ffs2013_worksheet!P"&amp;K3)</f>
        <v>#N/A</v>
      </c>
      <c r="D29" s="75" t="e">
        <f ca="1">B29+C29</f>
        <v>#N/A</v>
      </c>
    </row>
    <row r="30" spans="1:12" x14ac:dyDescent="0.3">
      <c r="A30" s="30">
        <v>2008</v>
      </c>
      <c r="B30" s="74" t="e">
        <f ca="1">INDIRECT("ffs2013_worksheet!T"&amp;K3)</f>
        <v>#N/A</v>
      </c>
      <c r="C30" s="74" t="e">
        <f ca="1">INDIRECT("ffs2013_worksheet!X"&amp;K3)</f>
        <v>#N/A</v>
      </c>
      <c r="D30" s="75" t="e">
        <f ca="1">B30+C30</f>
        <v>#N/A</v>
      </c>
    </row>
    <row r="31" spans="1:12" x14ac:dyDescent="0.3">
      <c r="A31" s="30">
        <v>2009</v>
      </c>
      <c r="B31" s="74" t="e">
        <f ca="1">INDIRECT("ffs2013_worksheet!AB"&amp;K3)</f>
        <v>#N/A</v>
      </c>
      <c r="C31" s="74" t="e">
        <f ca="1">INDIRECT("ffs2013_worksheet!AF"&amp;K3)</f>
        <v>#N/A</v>
      </c>
      <c r="D31" s="75" t="e">
        <f ca="1">B31+C31</f>
        <v>#N/A</v>
      </c>
    </row>
    <row r="32" spans="1:12" x14ac:dyDescent="0.3">
      <c r="A32" s="67">
        <v>2010</v>
      </c>
      <c r="B32" s="79" t="e">
        <f ca="1">INDIRECT("ffs2013_worksheet!AJ"&amp;K3)</f>
        <v>#N/A</v>
      </c>
      <c r="C32" s="79" t="e">
        <f ca="1">INDIRECT("ffs2013_worksheet!AN"&amp;K3)</f>
        <v>#N/A</v>
      </c>
      <c r="D32" s="80" t="e">
        <f ca="1">B32+C32</f>
        <v>#N/A</v>
      </c>
    </row>
    <row r="34" spans="1:12" x14ac:dyDescent="0.3">
      <c r="B34" s="105" t="s">
        <v>2165</v>
      </c>
      <c r="C34" s="105"/>
      <c r="D34" s="105"/>
      <c r="E34" s="105"/>
    </row>
    <row r="35" spans="1:12" x14ac:dyDescent="0.3">
      <c r="A35" s="60" t="s">
        <v>1956</v>
      </c>
      <c r="B35" s="60" t="s">
        <v>2159</v>
      </c>
      <c r="C35" s="60" t="s">
        <v>2160</v>
      </c>
      <c r="D35" s="60" t="s">
        <v>2073</v>
      </c>
      <c r="E35" s="60" t="s">
        <v>2166</v>
      </c>
      <c r="F35" s="82"/>
    </row>
    <row r="36" spans="1:12" x14ac:dyDescent="0.3">
      <c r="A36" s="30">
        <v>2006</v>
      </c>
      <c r="B36" s="74" t="e">
        <f ca="1">INDIRECT("ffs2013_worksheet!E"&amp;K3)</f>
        <v>#N/A</v>
      </c>
      <c r="C36" s="74" t="e">
        <f ca="1">INDIRECT("ffs2013_worksheet!I"&amp;K3)</f>
        <v>#N/A</v>
      </c>
      <c r="D36" s="75" t="e">
        <f ca="1">B36+C36</f>
        <v>#N/A</v>
      </c>
      <c r="E36" s="47">
        <f>absplits!I17</f>
        <v>0.47660000000000002</v>
      </c>
    </row>
    <row r="37" spans="1:12" x14ac:dyDescent="0.3">
      <c r="A37" s="30">
        <v>2007</v>
      </c>
      <c r="B37" s="74" t="e">
        <f ca="1">INDIRECT("ffs2013_worksheet!M"&amp;K3)</f>
        <v>#N/A</v>
      </c>
      <c r="C37" s="74" t="e">
        <f ca="1">INDIRECT("ffs2013_worksheet!Q"&amp;K3)</f>
        <v>#N/A</v>
      </c>
      <c r="D37" s="75" t="e">
        <f ca="1">B37+C37</f>
        <v>#N/A</v>
      </c>
      <c r="E37" s="47">
        <f>absplits!I18</f>
        <v>0.48089999999999999</v>
      </c>
    </row>
    <row r="38" spans="1:12" x14ac:dyDescent="0.3">
      <c r="A38" s="30">
        <v>2008</v>
      </c>
      <c r="B38" s="74" t="e">
        <f ca="1">INDIRECT("ffs2013_worksheet!U"&amp;K3)</f>
        <v>#N/A</v>
      </c>
      <c r="C38" s="74" t="e">
        <f ca="1">INDIRECT("ffs2013_worksheet!Y"&amp;K3)</f>
        <v>#N/A</v>
      </c>
      <c r="D38" s="75" t="e">
        <f ca="1">B38+C38</f>
        <v>#N/A</v>
      </c>
      <c r="E38" s="47">
        <f>absplits!I19</f>
        <v>0.48209999999999997</v>
      </c>
      <c r="K38" s="83"/>
      <c r="L38" s="83"/>
    </row>
    <row r="39" spans="1:12" x14ac:dyDescent="0.3">
      <c r="A39" s="30">
        <v>2009</v>
      </c>
      <c r="B39" s="74" t="e">
        <f ca="1">INDIRECT("ffs2013_worksheet!AC"&amp;K3)</f>
        <v>#N/A</v>
      </c>
      <c r="C39" s="74" t="e">
        <f ca="1">INDIRECT("ffs2013_worksheet!AG"&amp;K3)</f>
        <v>#N/A</v>
      </c>
      <c r="D39" s="75" t="e">
        <f ca="1">B39+C39</f>
        <v>#N/A</v>
      </c>
      <c r="E39" s="47">
        <f>absplits!I20</f>
        <v>0.47470000000000001</v>
      </c>
      <c r="K39" s="83"/>
      <c r="L39" s="83"/>
    </row>
    <row r="40" spans="1:12" x14ac:dyDescent="0.3">
      <c r="A40" s="67">
        <v>2010</v>
      </c>
      <c r="B40" s="79" t="e">
        <f ca="1">INDIRECT("ffs2013_worksheet!Ak"&amp;K3)</f>
        <v>#N/A</v>
      </c>
      <c r="C40" s="79" t="e">
        <f ca="1">INDIRECT("ffs2013_worksheet!AO"&amp;K3)</f>
        <v>#N/A</v>
      </c>
      <c r="D40" s="80" t="e">
        <f ca="1">B40+C40</f>
        <v>#N/A</v>
      </c>
      <c r="E40" s="47">
        <f>absplits!I21</f>
        <v>0.48919999999999997</v>
      </c>
      <c r="L40" s="78"/>
    </row>
    <row r="41" spans="1:12" x14ac:dyDescent="0.3">
      <c r="L41" s="78"/>
    </row>
    <row r="42" spans="1:12" x14ac:dyDescent="0.3">
      <c r="B42" s="97" t="s">
        <v>2167</v>
      </c>
      <c r="C42" s="97"/>
      <c r="D42" s="97"/>
      <c r="L42" s="78"/>
    </row>
    <row r="43" spans="1:12" x14ac:dyDescent="0.3">
      <c r="A43" s="60" t="s">
        <v>1956</v>
      </c>
      <c r="B43" s="60" t="s">
        <v>2159</v>
      </c>
      <c r="C43" s="60" t="s">
        <v>2160</v>
      </c>
      <c r="D43" s="60" t="s">
        <v>2164</v>
      </c>
      <c r="L43" s="78"/>
    </row>
    <row r="44" spans="1:12" x14ac:dyDescent="0.3">
      <c r="A44" s="30">
        <v>2006</v>
      </c>
      <c r="B44" s="74" t="e">
        <f ca="1">INDIRECT("ffs2013_worksheet!F"&amp;K3)</f>
        <v>#N/A</v>
      </c>
      <c r="C44" s="74" t="e">
        <f ca="1">INDIRECT("ffs2013_worksheet!J"&amp;K3)</f>
        <v>#N/A</v>
      </c>
      <c r="D44" s="75" t="e">
        <f ca="1">B44+C44</f>
        <v>#N/A</v>
      </c>
      <c r="L44" s="78"/>
    </row>
    <row r="45" spans="1:12" x14ac:dyDescent="0.3">
      <c r="A45" s="30">
        <v>2007</v>
      </c>
      <c r="B45" s="74" t="e">
        <f ca="1">INDIRECT("ffs2013_worksheet!N"&amp;K3)</f>
        <v>#N/A</v>
      </c>
      <c r="C45" s="74" t="e">
        <f ca="1">INDIRECT("ffs2013_worksheet!R"&amp;K3)</f>
        <v>#N/A</v>
      </c>
      <c r="D45" s="75" t="e">
        <f ca="1">B45+C45</f>
        <v>#N/A</v>
      </c>
    </row>
    <row r="46" spans="1:12" x14ac:dyDescent="0.3">
      <c r="A46" s="30">
        <v>2008</v>
      </c>
      <c r="B46" s="74" t="e">
        <f ca="1">INDIRECT("ffs2013_worksheet!V"&amp;K3)</f>
        <v>#N/A</v>
      </c>
      <c r="C46" s="74" t="e">
        <f ca="1">INDIRECT("ffs2013_worksheet!Z"&amp;K3)</f>
        <v>#N/A</v>
      </c>
      <c r="D46" s="75" t="e">
        <f ca="1">B46+C46</f>
        <v>#N/A</v>
      </c>
      <c r="F46" s="59"/>
    </row>
    <row r="47" spans="1:12" x14ac:dyDescent="0.3">
      <c r="A47" s="30">
        <v>2009</v>
      </c>
      <c r="B47" s="74" t="e">
        <f ca="1">INDIRECT("ffs2013_worksheet!AD"&amp;K3)</f>
        <v>#N/A</v>
      </c>
      <c r="C47" s="74" t="e">
        <f ca="1">INDIRECT("ffs2013_worksheet!AH"&amp;K3)</f>
        <v>#N/A</v>
      </c>
      <c r="D47" s="75" t="e">
        <f ca="1">B47+C47</f>
        <v>#N/A</v>
      </c>
    </row>
    <row r="48" spans="1:12" x14ac:dyDescent="0.3">
      <c r="A48" s="67">
        <v>2010</v>
      </c>
      <c r="B48" s="79" t="e">
        <f ca="1">INDIRECT("ffs2013_worksheet!AL"&amp;K3)</f>
        <v>#N/A</v>
      </c>
      <c r="C48" s="79" t="e">
        <f ca="1">INDIRECT("ffs2013_worksheet!AP"&amp;K3)</f>
        <v>#N/A</v>
      </c>
      <c r="D48" s="80" t="e">
        <f ca="1">B48+C48</f>
        <v>#N/A</v>
      </c>
    </row>
    <row r="50" spans="1:7" x14ac:dyDescent="0.3">
      <c r="A50" s="98" t="s">
        <v>2168</v>
      </c>
      <c r="B50" s="99"/>
      <c r="C50" s="99"/>
      <c r="D50" s="99"/>
      <c r="E50" s="99"/>
      <c r="F50" s="99"/>
      <c r="G50" s="100"/>
    </row>
    <row r="51" spans="1:7" x14ac:dyDescent="0.3">
      <c r="A51" s="84" t="s">
        <v>1956</v>
      </c>
      <c r="B51" s="93">
        <v>2006</v>
      </c>
      <c r="C51" s="93">
        <v>2007</v>
      </c>
      <c r="D51" s="93">
        <v>2008</v>
      </c>
      <c r="E51" s="93">
        <v>2009</v>
      </c>
      <c r="F51" s="94">
        <v>2010</v>
      </c>
      <c r="G51" s="85" t="s">
        <v>2033</v>
      </c>
    </row>
    <row r="52" spans="1:7" x14ac:dyDescent="0.3">
      <c r="A52" s="86" t="s">
        <v>2169</v>
      </c>
      <c r="B52" s="87" t="e">
        <f ca="1">INDIRECT("ffs2013_worksheet!CS"&amp;K3)</f>
        <v>#N/A</v>
      </c>
      <c r="C52" s="88" t="e">
        <f ca="1">INDIRECT("ffs2013_worksheet!CT"&amp;K3)</f>
        <v>#N/A</v>
      </c>
      <c r="D52" s="88" t="e">
        <f ca="1">INDIRECT("ffs2013_worksheet!CU"&amp;K3)</f>
        <v>#N/A</v>
      </c>
      <c r="E52" s="88" t="e">
        <f ca="1">INDIRECT("ffs2013_worksheet!CV"&amp;K3)</f>
        <v>#N/A</v>
      </c>
      <c r="F52" s="88" t="e">
        <f ca="1">INDIRECT("ffs2013_worksheet!CW"&amp;K3)</f>
        <v>#N/A</v>
      </c>
      <c r="G52" s="89"/>
    </row>
    <row r="53" spans="1:7" x14ac:dyDescent="0.3">
      <c r="A53" s="90" t="s">
        <v>2170</v>
      </c>
      <c r="B53" s="91" t="e">
        <f ca="1">INDIRECT("ffs2013_worksheet!CX"&amp;K3)</f>
        <v>#N/A</v>
      </c>
      <c r="C53" s="81" t="e">
        <f ca="1">INDIRECT("ffs2013_worksheet!CY"&amp;K3)</f>
        <v>#N/A</v>
      </c>
      <c r="D53" s="81" t="e">
        <f ca="1">INDIRECT("ffs2013_worksheet!CZ"&amp;K3)</f>
        <v>#N/A</v>
      </c>
      <c r="E53" s="81" t="e">
        <f ca="1">INDIRECT("ffs2013_worksheet!DA"&amp;K3)</f>
        <v>#N/A</v>
      </c>
      <c r="F53" s="81" t="e">
        <f ca="1">INDIRECT("ffs2013_worksheet!DB"&amp;K3)</f>
        <v>#N/A</v>
      </c>
      <c r="G53" s="92" t="e">
        <f ca="1">((B52*B53)+(C52*C53)+(D52*D53)+(E52*E53)+(F52*F53))/SUM(B52:F52)</f>
        <v>#N/A</v>
      </c>
    </row>
  </sheetData>
  <mergeCells count="8">
    <mergeCell ref="B42:D42"/>
    <mergeCell ref="A50:G50"/>
    <mergeCell ref="A1:G1"/>
    <mergeCell ref="A4:C4"/>
    <mergeCell ref="D4:F4"/>
    <mergeCell ref="B18:E18"/>
    <mergeCell ref="B26:D26"/>
    <mergeCell ref="B34:E34"/>
  </mergeCells>
  <pageMargins left="0.55000000000000004" right="0.31" top="0.75" bottom="0.75" header="0.3" footer="0.3"/>
  <pageSetup scale="77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boBox2">
          <controlPr defaultSize="0" autoLine="0" autoPict="0" linkedCell="G5" r:id="rId5">
            <anchor moveWithCells="1" sizeWithCells="1">
              <from>
                <xdr:col>3</xdr:col>
                <xdr:colOff>0</xdr:colOff>
                <xdr:row>4</xdr:row>
                <xdr:rowOff>0</xdr:rowOff>
              </from>
              <to>
                <xdr:col>6</xdr:col>
                <xdr:colOff>0</xdr:colOff>
                <xdr:row>5</xdr:row>
                <xdr:rowOff>38100</xdr:rowOff>
              </to>
            </anchor>
          </controlPr>
        </control>
      </mc:Choice>
      <mc:Fallback>
        <control shapeId="2050" r:id="rId4" name="ComboBox2"/>
      </mc:Fallback>
    </mc:AlternateContent>
    <mc:AlternateContent xmlns:mc="http://schemas.openxmlformats.org/markup-compatibility/2006">
      <mc:Choice Requires="x14">
        <control shapeId="2049" r:id="rId6" name="ComboBox1">
          <controlPr defaultSize="0" autoLine="0" autoPict="0" r:id="rId7">
            <anchor moveWithCells="1" sizeWithCells="1">
              <from>
                <xdr:col>0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38100</xdr:rowOff>
              </to>
            </anchor>
          </controlPr>
        </control>
      </mc:Choice>
      <mc:Fallback>
        <control shapeId="2049" r:id="rId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T3251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4.4" x14ac:dyDescent="0.3"/>
  <cols>
    <col min="1" max="1" width="12.88671875" customWidth="1"/>
    <col min="3" max="3" width="9.88671875" customWidth="1"/>
    <col min="4" max="4" width="12.6640625" bestFit="1" customWidth="1"/>
    <col min="5" max="5" width="9.88671875" customWidth="1"/>
    <col min="6" max="6" width="12.6640625" bestFit="1" customWidth="1"/>
    <col min="7" max="7" width="9.88671875" customWidth="1"/>
    <col min="8" max="8" width="11.109375" bestFit="1" customWidth="1"/>
    <col min="9" max="9" width="9.88671875" customWidth="1"/>
    <col min="10" max="10" width="11.109375" bestFit="1" customWidth="1"/>
    <col min="11" max="11" width="9.88671875" customWidth="1"/>
    <col min="12" max="12" width="12.6640625" bestFit="1" customWidth="1"/>
    <col min="13" max="13" width="9.33203125" bestFit="1" customWidth="1"/>
    <col min="14" max="14" width="12.6640625" bestFit="1" customWidth="1"/>
    <col min="15" max="15" width="9.33203125" bestFit="1" customWidth="1"/>
    <col min="16" max="16" width="11.109375" bestFit="1" customWidth="1"/>
    <col min="17" max="17" width="9.33203125" bestFit="1" customWidth="1"/>
    <col min="18" max="18" width="11.109375" bestFit="1" customWidth="1"/>
    <col min="19" max="19" width="9.33203125" bestFit="1" customWidth="1"/>
    <col min="20" max="20" width="12.6640625" bestFit="1" customWidth="1"/>
    <col min="21" max="21" width="9.33203125" bestFit="1" customWidth="1"/>
    <col min="22" max="22" width="12.6640625" bestFit="1" customWidth="1"/>
    <col min="23" max="23" width="9.33203125" bestFit="1" customWidth="1"/>
    <col min="24" max="24" width="11.109375" bestFit="1" customWidth="1"/>
    <col min="25" max="25" width="9.33203125" bestFit="1" customWidth="1"/>
    <col min="26" max="26" width="11.109375" bestFit="1" customWidth="1"/>
    <col min="27" max="27" width="9.33203125" bestFit="1" customWidth="1"/>
    <col min="28" max="28" width="12.6640625" bestFit="1" customWidth="1"/>
    <col min="29" max="29" width="9.33203125" bestFit="1" customWidth="1"/>
    <col min="30" max="30" width="12.6640625" bestFit="1" customWidth="1"/>
    <col min="31" max="31" width="9.33203125" bestFit="1" customWidth="1"/>
    <col min="32" max="32" width="11.109375" bestFit="1" customWidth="1"/>
    <col min="33" max="33" width="9.33203125" bestFit="1" customWidth="1"/>
    <col min="34" max="34" width="11.109375" bestFit="1" customWidth="1"/>
    <col min="35" max="35" width="9.33203125" bestFit="1" customWidth="1"/>
    <col min="36" max="36" width="12.6640625" bestFit="1" customWidth="1"/>
    <col min="37" max="37" width="9.33203125" bestFit="1" customWidth="1"/>
    <col min="38" max="38" width="12.6640625" bestFit="1" customWidth="1"/>
    <col min="39" max="39" width="9.33203125" bestFit="1" customWidth="1"/>
    <col min="40" max="40" width="11.109375" bestFit="1" customWidth="1"/>
    <col min="41" max="41" width="9.33203125" bestFit="1" customWidth="1"/>
    <col min="42" max="42" width="11.109375" bestFit="1" customWidth="1"/>
    <col min="46" max="47" width="12.44140625" customWidth="1"/>
    <col min="48" max="49" width="10.88671875" customWidth="1"/>
    <col min="52" max="52" width="9.88671875" customWidth="1"/>
    <col min="53" max="54" width="12.44140625" customWidth="1"/>
    <col min="55" max="56" width="10.88671875" customWidth="1"/>
    <col min="58" max="59" width="9.88671875" customWidth="1"/>
    <col min="60" max="61" width="12.44140625" customWidth="1"/>
    <col min="62" max="63" width="10.88671875" customWidth="1"/>
    <col min="66" max="66" width="9.88671875" customWidth="1"/>
    <col min="67" max="68" width="12.44140625" customWidth="1"/>
    <col min="69" max="70" width="10.88671875" customWidth="1"/>
    <col min="73" max="73" width="9.88671875" customWidth="1"/>
    <col min="74" max="75" width="12.44140625" customWidth="1"/>
    <col min="76" max="77" width="10.88671875" customWidth="1"/>
    <col min="78" max="82" width="10.6640625" customWidth="1"/>
    <col min="83" max="87" width="9.88671875" customWidth="1"/>
    <col min="93" max="93" width="10.44140625" customWidth="1"/>
    <col min="96" max="96" width="12.33203125" customWidth="1"/>
    <col min="97" max="101" width="9.88671875" customWidth="1"/>
    <col min="108" max="108" width="11.88671875" customWidth="1"/>
    <col min="109" max="109" width="10.109375" customWidth="1"/>
    <col min="110" max="110" width="12" customWidth="1"/>
    <col min="111" max="111" width="7.6640625" customWidth="1"/>
    <col min="112" max="112" width="13.5546875" customWidth="1"/>
    <col min="113" max="113" width="10.6640625" customWidth="1"/>
    <col min="114" max="114" width="9.6640625" customWidth="1"/>
    <col min="115" max="115" width="12.6640625" customWidth="1"/>
    <col min="116" max="116" width="11.33203125" customWidth="1"/>
    <col min="117" max="117" width="13.6640625" customWidth="1"/>
    <col min="118" max="118" width="9.88671875" customWidth="1"/>
    <col min="119" max="120" width="10.109375" customWidth="1"/>
  </cols>
  <sheetData>
    <row r="1" spans="1:124" x14ac:dyDescent="0.3">
      <c r="A1" t="s">
        <v>1960</v>
      </c>
      <c r="B1" s="6"/>
      <c r="C1" s="7" t="s">
        <v>1961</v>
      </c>
      <c r="D1" s="7" t="s">
        <v>1962</v>
      </c>
      <c r="E1" s="7" t="s">
        <v>1963</v>
      </c>
      <c r="F1" s="7" t="s">
        <v>1964</v>
      </c>
      <c r="G1" s="7" t="s">
        <v>1965</v>
      </c>
      <c r="H1" s="7" t="s">
        <v>1966</v>
      </c>
      <c r="I1" s="7" t="s">
        <v>1967</v>
      </c>
      <c r="J1" s="7" t="s">
        <v>1968</v>
      </c>
      <c r="K1" s="7" t="s">
        <v>1969</v>
      </c>
      <c r="L1" s="7" t="s">
        <v>1970</v>
      </c>
      <c r="M1" s="7" t="s">
        <v>1971</v>
      </c>
      <c r="N1" s="7" t="s">
        <v>1972</v>
      </c>
      <c r="O1" s="7" t="s">
        <v>1973</v>
      </c>
      <c r="P1" s="7" t="s">
        <v>1974</v>
      </c>
      <c r="Q1" s="7" t="s">
        <v>1975</v>
      </c>
      <c r="R1" s="7" t="s">
        <v>1976</v>
      </c>
      <c r="S1" s="7" t="s">
        <v>1977</v>
      </c>
      <c r="T1" s="7" t="s">
        <v>1978</v>
      </c>
      <c r="U1" s="7" t="s">
        <v>1979</v>
      </c>
      <c r="V1" s="7" t="s">
        <v>1980</v>
      </c>
      <c r="W1" s="7" t="s">
        <v>1981</v>
      </c>
      <c r="X1" s="7" t="s">
        <v>1982</v>
      </c>
      <c r="Y1" s="7" t="s">
        <v>1983</v>
      </c>
      <c r="Z1" s="7" t="s">
        <v>1984</v>
      </c>
      <c r="AA1" s="7" t="s">
        <v>1985</v>
      </c>
      <c r="AB1" s="7" t="s">
        <v>1986</v>
      </c>
      <c r="AC1" s="7" t="s">
        <v>1987</v>
      </c>
      <c r="AD1" s="7" t="s">
        <v>1988</v>
      </c>
      <c r="AE1" s="7" t="s">
        <v>1989</v>
      </c>
      <c r="AF1" s="7" t="s">
        <v>1990</v>
      </c>
      <c r="AG1" s="7" t="s">
        <v>1991</v>
      </c>
      <c r="AH1" s="7" t="s">
        <v>1992</v>
      </c>
      <c r="AI1" s="7" t="s">
        <v>2127</v>
      </c>
      <c r="AJ1" s="7" t="s">
        <v>2128</v>
      </c>
      <c r="AK1" s="7" t="s">
        <v>2129</v>
      </c>
      <c r="AL1" s="7" t="s">
        <v>2130</v>
      </c>
      <c r="AM1" s="7" t="s">
        <v>2131</v>
      </c>
      <c r="AN1" s="7" t="s">
        <v>2132</v>
      </c>
      <c r="AO1" s="7" t="s">
        <v>2133</v>
      </c>
      <c r="AP1" s="7" t="s">
        <v>2134</v>
      </c>
      <c r="AQ1" s="7" t="s">
        <v>1993</v>
      </c>
      <c r="AR1" s="7" t="s">
        <v>1994</v>
      </c>
      <c r="AS1" s="7" t="s">
        <v>1995</v>
      </c>
      <c r="AT1" s="7" t="s">
        <v>1996</v>
      </c>
      <c r="AU1" s="7" t="s">
        <v>1997</v>
      </c>
      <c r="AV1" s="7" t="s">
        <v>1998</v>
      </c>
      <c r="AW1" s="7" t="s">
        <v>1999</v>
      </c>
      <c r="AX1" s="7" t="s">
        <v>2000</v>
      </c>
      <c r="AY1" s="7" t="s">
        <v>2001</v>
      </c>
      <c r="AZ1" s="7" t="s">
        <v>2002</v>
      </c>
      <c r="BA1" s="7" t="s">
        <v>2003</v>
      </c>
      <c r="BB1" s="7" t="s">
        <v>2004</v>
      </c>
      <c r="BC1" s="7" t="s">
        <v>2005</v>
      </c>
      <c r="BD1" s="7" t="s">
        <v>2006</v>
      </c>
      <c r="BE1" s="7" t="s">
        <v>2007</v>
      </c>
      <c r="BF1" s="7" t="s">
        <v>2008</v>
      </c>
      <c r="BG1" s="7" t="s">
        <v>2009</v>
      </c>
      <c r="BH1" s="7" t="s">
        <v>2010</v>
      </c>
      <c r="BI1" s="7" t="s">
        <v>2011</v>
      </c>
      <c r="BJ1" s="7" t="s">
        <v>2012</v>
      </c>
      <c r="BK1" s="7" t="s">
        <v>2013</v>
      </c>
      <c r="BL1" s="7" t="s">
        <v>2014</v>
      </c>
      <c r="BM1" s="7" t="s">
        <v>2015</v>
      </c>
      <c r="BN1" s="7" t="s">
        <v>2016</v>
      </c>
      <c r="BO1" s="7" t="s">
        <v>2017</v>
      </c>
      <c r="BP1" s="7" t="s">
        <v>2018</v>
      </c>
      <c r="BQ1" s="7" t="s">
        <v>2019</v>
      </c>
      <c r="BR1" s="7" t="s">
        <v>2020</v>
      </c>
      <c r="BS1" s="7" t="s">
        <v>2135</v>
      </c>
      <c r="BT1" s="7" t="s">
        <v>2136</v>
      </c>
      <c r="BU1" s="7" t="s">
        <v>2137</v>
      </c>
      <c r="BV1" s="7" t="s">
        <v>2138</v>
      </c>
      <c r="BW1" s="7" t="s">
        <v>2139</v>
      </c>
      <c r="BX1" s="7" t="s">
        <v>2140</v>
      </c>
      <c r="BY1" s="7" t="s">
        <v>2141</v>
      </c>
      <c r="BZ1" t="s">
        <v>2021</v>
      </c>
      <c r="CA1" t="s">
        <v>2022</v>
      </c>
      <c r="CB1" t="s">
        <v>2023</v>
      </c>
      <c r="CC1" t="s">
        <v>2024</v>
      </c>
      <c r="CD1" t="s">
        <v>2142</v>
      </c>
      <c r="CE1" t="s">
        <v>2025</v>
      </c>
      <c r="CF1" t="s">
        <v>2026</v>
      </c>
      <c r="CG1" t="s">
        <v>2027</v>
      </c>
      <c r="CH1" t="s">
        <v>2028</v>
      </c>
      <c r="CI1" t="s">
        <v>2143</v>
      </c>
      <c r="CJ1" t="s">
        <v>2029</v>
      </c>
      <c r="CK1" t="s">
        <v>2030</v>
      </c>
      <c r="CL1" t="s">
        <v>2031</v>
      </c>
      <c r="CM1" t="s">
        <v>2032</v>
      </c>
      <c r="CN1" t="s">
        <v>2144</v>
      </c>
      <c r="CO1" t="s">
        <v>2033</v>
      </c>
      <c r="CP1" s="8" t="s">
        <v>2034</v>
      </c>
      <c r="CQ1" s="7" t="s">
        <v>2035</v>
      </c>
      <c r="CR1" s="7" t="s">
        <v>2036</v>
      </c>
      <c r="CS1" t="s">
        <v>2037</v>
      </c>
      <c r="CT1" t="s">
        <v>2038</v>
      </c>
      <c r="CU1" t="s">
        <v>2039</v>
      </c>
      <c r="CV1" t="s">
        <v>2040</v>
      </c>
      <c r="CW1" t="s">
        <v>2145</v>
      </c>
      <c r="CX1" t="s">
        <v>2041</v>
      </c>
      <c r="CY1" t="s">
        <v>2042</v>
      </c>
      <c r="CZ1" t="s">
        <v>2043</v>
      </c>
      <c r="DA1" t="s">
        <v>2044</v>
      </c>
      <c r="DB1" t="s">
        <v>2146</v>
      </c>
      <c r="DC1" t="s">
        <v>2045</v>
      </c>
      <c r="DD1" t="s">
        <v>2046</v>
      </c>
      <c r="DE1" s="9" t="s">
        <v>2047</v>
      </c>
      <c r="DF1" s="7" t="s">
        <v>2048</v>
      </c>
      <c r="DG1" t="s">
        <v>2049</v>
      </c>
      <c r="DH1" s="7" t="s">
        <v>2050</v>
      </c>
      <c r="DI1" t="s">
        <v>2051</v>
      </c>
      <c r="DJ1" t="s">
        <v>2052</v>
      </c>
      <c r="DK1" t="s">
        <v>2053</v>
      </c>
      <c r="DL1" s="7" t="s">
        <v>2054</v>
      </c>
      <c r="DM1" t="s">
        <v>2055</v>
      </c>
      <c r="DN1" t="s">
        <v>2056</v>
      </c>
      <c r="DO1" s="7" t="s">
        <v>2057</v>
      </c>
      <c r="DP1" t="s">
        <v>2058</v>
      </c>
      <c r="DQ1" t="s">
        <v>2059</v>
      </c>
      <c r="DR1" t="s">
        <v>1960</v>
      </c>
      <c r="DT1" t="s">
        <v>2060</v>
      </c>
    </row>
    <row r="2" spans="1:124" x14ac:dyDescent="0.3">
      <c r="C2">
        <v>1</v>
      </c>
      <c r="D2">
        <f>C2+1</f>
        <v>2</v>
      </c>
      <c r="E2">
        <f t="shared" ref="E2:BP2" si="0">D2+1</f>
        <v>3</v>
      </c>
      <c r="F2">
        <f t="shared" si="0"/>
        <v>4</v>
      </c>
      <c r="G2">
        <f t="shared" si="0"/>
        <v>5</v>
      </c>
      <c r="H2">
        <f t="shared" si="0"/>
        <v>6</v>
      </c>
      <c r="I2">
        <f t="shared" si="0"/>
        <v>7</v>
      </c>
      <c r="J2">
        <f t="shared" si="0"/>
        <v>8</v>
      </c>
      <c r="K2">
        <f t="shared" si="0"/>
        <v>9</v>
      </c>
      <c r="L2">
        <f t="shared" si="0"/>
        <v>10</v>
      </c>
      <c r="M2">
        <f t="shared" si="0"/>
        <v>11</v>
      </c>
      <c r="N2">
        <f t="shared" si="0"/>
        <v>12</v>
      </c>
      <c r="O2">
        <f t="shared" si="0"/>
        <v>13</v>
      </c>
      <c r="P2">
        <f t="shared" si="0"/>
        <v>14</v>
      </c>
      <c r="Q2">
        <f t="shared" si="0"/>
        <v>15</v>
      </c>
      <c r="R2">
        <f t="shared" si="0"/>
        <v>16</v>
      </c>
      <c r="S2">
        <f t="shared" si="0"/>
        <v>17</v>
      </c>
      <c r="T2">
        <f t="shared" si="0"/>
        <v>18</v>
      </c>
      <c r="U2">
        <f t="shared" si="0"/>
        <v>19</v>
      </c>
      <c r="V2">
        <f t="shared" si="0"/>
        <v>20</v>
      </c>
      <c r="W2">
        <f t="shared" si="0"/>
        <v>21</v>
      </c>
      <c r="X2">
        <f t="shared" si="0"/>
        <v>22</v>
      </c>
      <c r="Y2">
        <f t="shared" si="0"/>
        <v>23</v>
      </c>
      <c r="Z2">
        <f t="shared" si="0"/>
        <v>24</v>
      </c>
      <c r="AA2">
        <f t="shared" si="0"/>
        <v>25</v>
      </c>
      <c r="AB2">
        <f t="shared" si="0"/>
        <v>26</v>
      </c>
      <c r="AC2">
        <f t="shared" si="0"/>
        <v>27</v>
      </c>
      <c r="AD2">
        <f t="shared" si="0"/>
        <v>28</v>
      </c>
      <c r="AE2">
        <f t="shared" si="0"/>
        <v>29</v>
      </c>
      <c r="AF2">
        <f t="shared" si="0"/>
        <v>30</v>
      </c>
      <c r="AG2">
        <f t="shared" si="0"/>
        <v>31</v>
      </c>
      <c r="AH2">
        <f t="shared" si="0"/>
        <v>32</v>
      </c>
      <c r="AI2">
        <f t="shared" si="0"/>
        <v>33</v>
      </c>
      <c r="AJ2">
        <f t="shared" si="0"/>
        <v>34</v>
      </c>
      <c r="AK2">
        <f t="shared" si="0"/>
        <v>35</v>
      </c>
      <c r="AL2">
        <f t="shared" si="0"/>
        <v>36</v>
      </c>
      <c r="AM2">
        <f t="shared" si="0"/>
        <v>37</v>
      </c>
      <c r="AN2">
        <f t="shared" si="0"/>
        <v>38</v>
      </c>
      <c r="AO2">
        <f t="shared" si="0"/>
        <v>39</v>
      </c>
      <c r="AP2">
        <f t="shared" si="0"/>
        <v>40</v>
      </c>
      <c r="AQ2">
        <f t="shared" si="0"/>
        <v>41</v>
      </c>
      <c r="AR2">
        <f t="shared" si="0"/>
        <v>42</v>
      </c>
      <c r="AS2">
        <f t="shared" si="0"/>
        <v>43</v>
      </c>
      <c r="AT2">
        <f t="shared" si="0"/>
        <v>44</v>
      </c>
      <c r="AU2">
        <f t="shared" si="0"/>
        <v>45</v>
      </c>
      <c r="AV2">
        <f t="shared" si="0"/>
        <v>46</v>
      </c>
      <c r="AW2">
        <f t="shared" si="0"/>
        <v>47</v>
      </c>
      <c r="AX2">
        <f t="shared" si="0"/>
        <v>48</v>
      </c>
      <c r="AY2">
        <f t="shared" si="0"/>
        <v>49</v>
      </c>
      <c r="AZ2">
        <f t="shared" si="0"/>
        <v>50</v>
      </c>
      <c r="BA2">
        <f t="shared" si="0"/>
        <v>51</v>
      </c>
      <c r="BB2">
        <f t="shared" si="0"/>
        <v>52</v>
      </c>
      <c r="BC2">
        <f t="shared" si="0"/>
        <v>53</v>
      </c>
      <c r="BD2">
        <f t="shared" si="0"/>
        <v>54</v>
      </c>
      <c r="BE2">
        <f t="shared" si="0"/>
        <v>55</v>
      </c>
      <c r="BF2">
        <f t="shared" si="0"/>
        <v>56</v>
      </c>
      <c r="BG2">
        <f t="shared" si="0"/>
        <v>57</v>
      </c>
      <c r="BH2">
        <f t="shared" si="0"/>
        <v>58</v>
      </c>
      <c r="BI2">
        <f t="shared" si="0"/>
        <v>59</v>
      </c>
      <c r="BJ2">
        <f t="shared" si="0"/>
        <v>60</v>
      </c>
      <c r="BK2">
        <f t="shared" si="0"/>
        <v>61</v>
      </c>
      <c r="BL2">
        <f t="shared" si="0"/>
        <v>62</v>
      </c>
      <c r="BM2">
        <f t="shared" si="0"/>
        <v>63</v>
      </c>
      <c r="BN2">
        <f t="shared" si="0"/>
        <v>64</v>
      </c>
      <c r="BO2">
        <f t="shared" si="0"/>
        <v>65</v>
      </c>
      <c r="BP2">
        <f t="shared" si="0"/>
        <v>66</v>
      </c>
      <c r="BQ2">
        <f t="shared" ref="BQ2:DR2" si="1">BP2+1</f>
        <v>67</v>
      </c>
      <c r="BR2">
        <f t="shared" si="1"/>
        <v>68</v>
      </c>
      <c r="BS2">
        <f t="shared" si="1"/>
        <v>69</v>
      </c>
      <c r="BT2">
        <f t="shared" si="1"/>
        <v>70</v>
      </c>
      <c r="BU2">
        <f t="shared" si="1"/>
        <v>71</v>
      </c>
      <c r="BV2">
        <f t="shared" si="1"/>
        <v>72</v>
      </c>
      <c r="BW2">
        <f t="shared" si="1"/>
        <v>73</v>
      </c>
      <c r="BX2">
        <f t="shared" si="1"/>
        <v>74</v>
      </c>
      <c r="BY2">
        <f t="shared" si="1"/>
        <v>75</v>
      </c>
      <c r="BZ2">
        <f t="shared" si="1"/>
        <v>76</v>
      </c>
      <c r="CA2">
        <f t="shared" si="1"/>
        <v>77</v>
      </c>
      <c r="CB2">
        <f t="shared" si="1"/>
        <v>78</v>
      </c>
      <c r="CC2">
        <f t="shared" si="1"/>
        <v>79</v>
      </c>
      <c r="CD2">
        <f t="shared" si="1"/>
        <v>80</v>
      </c>
      <c r="CE2">
        <f t="shared" si="1"/>
        <v>81</v>
      </c>
      <c r="CF2">
        <f t="shared" si="1"/>
        <v>82</v>
      </c>
      <c r="CG2">
        <f t="shared" si="1"/>
        <v>83</v>
      </c>
      <c r="CH2">
        <f t="shared" si="1"/>
        <v>84</v>
      </c>
      <c r="CI2">
        <f t="shared" si="1"/>
        <v>85</v>
      </c>
      <c r="CJ2">
        <f t="shared" si="1"/>
        <v>86</v>
      </c>
      <c r="CK2">
        <f t="shared" si="1"/>
        <v>87</v>
      </c>
      <c r="CL2">
        <f t="shared" si="1"/>
        <v>88</v>
      </c>
      <c r="CM2">
        <f t="shared" si="1"/>
        <v>89</v>
      </c>
      <c r="CN2">
        <f t="shared" si="1"/>
        <v>90</v>
      </c>
      <c r="CO2">
        <f t="shared" si="1"/>
        <v>91</v>
      </c>
      <c r="CP2">
        <f t="shared" si="1"/>
        <v>92</v>
      </c>
      <c r="CQ2">
        <f t="shared" si="1"/>
        <v>93</v>
      </c>
      <c r="CR2">
        <f t="shared" si="1"/>
        <v>94</v>
      </c>
      <c r="CS2">
        <f t="shared" si="1"/>
        <v>95</v>
      </c>
      <c r="CT2">
        <f t="shared" si="1"/>
        <v>96</v>
      </c>
      <c r="CU2">
        <f t="shared" si="1"/>
        <v>97</v>
      </c>
      <c r="CV2">
        <f t="shared" si="1"/>
        <v>98</v>
      </c>
      <c r="CW2">
        <f t="shared" si="1"/>
        <v>99</v>
      </c>
      <c r="CX2">
        <f t="shared" si="1"/>
        <v>100</v>
      </c>
      <c r="CY2">
        <f t="shared" si="1"/>
        <v>101</v>
      </c>
      <c r="CZ2">
        <f t="shared" si="1"/>
        <v>102</v>
      </c>
      <c r="DA2">
        <f t="shared" si="1"/>
        <v>103</v>
      </c>
      <c r="DB2">
        <f t="shared" si="1"/>
        <v>104</v>
      </c>
      <c r="DC2">
        <f t="shared" si="1"/>
        <v>105</v>
      </c>
      <c r="DD2">
        <f t="shared" si="1"/>
        <v>106</v>
      </c>
      <c r="DE2">
        <f t="shared" si="1"/>
        <v>107</v>
      </c>
      <c r="DF2">
        <f t="shared" si="1"/>
        <v>108</v>
      </c>
      <c r="DG2">
        <f t="shared" si="1"/>
        <v>109</v>
      </c>
      <c r="DH2">
        <f t="shared" si="1"/>
        <v>110</v>
      </c>
      <c r="DI2">
        <f t="shared" si="1"/>
        <v>111</v>
      </c>
      <c r="DJ2">
        <f t="shared" si="1"/>
        <v>112</v>
      </c>
      <c r="DK2">
        <f t="shared" si="1"/>
        <v>113</v>
      </c>
      <c r="DL2">
        <f t="shared" si="1"/>
        <v>114</v>
      </c>
      <c r="DM2">
        <f t="shared" si="1"/>
        <v>115</v>
      </c>
      <c r="DN2">
        <f t="shared" si="1"/>
        <v>116</v>
      </c>
      <c r="DO2">
        <f t="shared" si="1"/>
        <v>117</v>
      </c>
      <c r="DP2">
        <f t="shared" si="1"/>
        <v>118</v>
      </c>
      <c r="DQ2">
        <f t="shared" si="1"/>
        <v>119</v>
      </c>
      <c r="DR2">
        <f t="shared" si="1"/>
        <v>120</v>
      </c>
      <c r="DT2">
        <f>DR2+1</f>
        <v>121</v>
      </c>
    </row>
    <row r="3" spans="1:124" x14ac:dyDescent="0.3">
      <c r="A3" s="10"/>
      <c r="B3" s="10"/>
      <c r="C3" s="109">
        <v>2006</v>
      </c>
      <c r="D3" s="110"/>
      <c r="E3" s="110"/>
      <c r="F3" s="110"/>
      <c r="G3" s="110"/>
      <c r="H3" s="110"/>
      <c r="I3" s="110"/>
      <c r="J3" s="111"/>
      <c r="K3" s="109">
        <v>2007</v>
      </c>
      <c r="L3" s="110"/>
      <c r="M3" s="110"/>
      <c r="N3" s="110"/>
      <c r="O3" s="110"/>
      <c r="P3" s="110"/>
      <c r="Q3" s="110"/>
      <c r="R3" s="111"/>
      <c r="S3" s="109">
        <v>2008</v>
      </c>
      <c r="T3" s="110"/>
      <c r="U3" s="110"/>
      <c r="V3" s="110"/>
      <c r="W3" s="110"/>
      <c r="X3" s="110"/>
      <c r="Y3" s="110"/>
      <c r="Z3" s="111"/>
      <c r="AA3" s="109">
        <v>2009</v>
      </c>
      <c r="AB3" s="110"/>
      <c r="AC3" s="110"/>
      <c r="AD3" s="110"/>
      <c r="AE3" s="110"/>
      <c r="AF3" s="110"/>
      <c r="AG3" s="110"/>
      <c r="AH3" s="111"/>
      <c r="AI3" s="109">
        <v>2010</v>
      </c>
      <c r="AJ3" s="110"/>
      <c r="AK3" s="110"/>
      <c r="AL3" s="110"/>
      <c r="AM3" s="110"/>
      <c r="AN3" s="110"/>
      <c r="AO3" s="110"/>
      <c r="AP3" s="111"/>
      <c r="AQ3" s="106" t="s">
        <v>2061</v>
      </c>
      <c r="AR3" s="107"/>
      <c r="AS3" s="107"/>
      <c r="AT3" s="107"/>
      <c r="AU3" s="107"/>
      <c r="AV3" s="107"/>
      <c r="AW3" s="108"/>
      <c r="AX3" s="106" t="s">
        <v>2061</v>
      </c>
      <c r="AY3" s="107"/>
      <c r="AZ3" s="107"/>
      <c r="BA3" s="107"/>
      <c r="BB3" s="107"/>
      <c r="BC3" s="107"/>
      <c r="BD3" s="108"/>
      <c r="BE3" s="106" t="s">
        <v>2061</v>
      </c>
      <c r="BF3" s="107"/>
      <c r="BG3" s="107"/>
      <c r="BH3" s="107"/>
      <c r="BI3" s="107"/>
      <c r="BJ3" s="107"/>
      <c r="BK3" s="108"/>
      <c r="BL3" s="106" t="s">
        <v>2061</v>
      </c>
      <c r="BM3" s="107"/>
      <c r="BN3" s="107"/>
      <c r="BO3" s="107"/>
      <c r="BP3" s="107"/>
      <c r="BQ3" s="107"/>
      <c r="BR3" s="108"/>
      <c r="BS3" s="106" t="s">
        <v>2061</v>
      </c>
      <c r="BT3" s="107"/>
      <c r="BU3" s="107"/>
      <c r="BV3" s="107"/>
      <c r="BW3" s="107"/>
      <c r="BX3" s="107"/>
      <c r="BY3" s="108"/>
      <c r="BZ3" s="106"/>
      <c r="CA3" s="107"/>
      <c r="CB3" s="107"/>
      <c r="CC3" s="107"/>
      <c r="CD3" s="108"/>
      <c r="CE3" s="106"/>
      <c r="CF3" s="107"/>
      <c r="CG3" s="107"/>
      <c r="CH3" s="107"/>
      <c r="CI3" s="108"/>
      <c r="CJ3" s="106"/>
      <c r="CK3" s="107"/>
      <c r="CL3" s="107"/>
      <c r="CM3" s="107"/>
      <c r="CN3" s="108"/>
      <c r="CO3" s="10"/>
      <c r="CP3" s="11"/>
      <c r="CQ3" s="11"/>
      <c r="CR3" s="10" t="s">
        <v>2062</v>
      </c>
      <c r="CS3" s="106"/>
      <c r="CT3" s="107"/>
      <c r="CU3" s="107"/>
      <c r="CV3" s="107"/>
      <c r="CW3" s="108"/>
      <c r="CX3" s="106"/>
      <c r="CY3" s="107"/>
      <c r="CZ3" s="107"/>
      <c r="DA3" s="107"/>
      <c r="DB3" s="108"/>
      <c r="DC3" s="11"/>
      <c r="DD3" s="12" t="s">
        <v>2063</v>
      </c>
      <c r="DE3" s="12" t="s">
        <v>2064</v>
      </c>
      <c r="DF3" s="11" t="s">
        <v>2065</v>
      </c>
      <c r="DG3" s="12" t="s">
        <v>2066</v>
      </c>
      <c r="DH3" s="11" t="s">
        <v>2067</v>
      </c>
      <c r="DI3" s="11" t="s">
        <v>2068</v>
      </c>
      <c r="DJ3" s="12"/>
      <c r="DK3" s="12" t="s">
        <v>2069</v>
      </c>
      <c r="DL3" s="12" t="s">
        <v>2069</v>
      </c>
      <c r="DM3" s="12" t="s">
        <v>2070</v>
      </c>
      <c r="DN3" s="11" t="s">
        <v>2071</v>
      </c>
      <c r="DO3" s="13" t="s">
        <v>2072</v>
      </c>
      <c r="DP3" s="11" t="s">
        <v>2073</v>
      </c>
      <c r="DQ3" s="11"/>
      <c r="DR3" s="10"/>
      <c r="DS3" s="10"/>
      <c r="DT3" s="10"/>
    </row>
    <row r="4" spans="1:124" x14ac:dyDescent="0.3">
      <c r="A4" s="14" t="s">
        <v>2074</v>
      </c>
      <c r="B4" s="14" t="s">
        <v>2074</v>
      </c>
      <c r="C4" s="106" t="s">
        <v>2075</v>
      </c>
      <c r="D4" s="108"/>
      <c r="E4" s="106" t="s">
        <v>2076</v>
      </c>
      <c r="F4" s="108"/>
      <c r="G4" s="106" t="s">
        <v>2077</v>
      </c>
      <c r="H4" s="108"/>
      <c r="I4" s="107" t="s">
        <v>2078</v>
      </c>
      <c r="J4" s="108"/>
      <c r="K4" s="106" t="s">
        <v>2075</v>
      </c>
      <c r="L4" s="108"/>
      <c r="M4" s="106" t="s">
        <v>2076</v>
      </c>
      <c r="N4" s="108"/>
      <c r="O4" s="106" t="s">
        <v>2077</v>
      </c>
      <c r="P4" s="108"/>
      <c r="Q4" s="107" t="s">
        <v>2078</v>
      </c>
      <c r="R4" s="108"/>
      <c r="S4" s="106" t="s">
        <v>2075</v>
      </c>
      <c r="T4" s="108"/>
      <c r="U4" s="106" t="s">
        <v>2076</v>
      </c>
      <c r="V4" s="108"/>
      <c r="W4" s="106" t="s">
        <v>2077</v>
      </c>
      <c r="X4" s="108"/>
      <c r="Y4" s="107" t="s">
        <v>2078</v>
      </c>
      <c r="Z4" s="108"/>
      <c r="AA4" s="106" t="s">
        <v>2075</v>
      </c>
      <c r="AB4" s="108"/>
      <c r="AC4" s="106" t="s">
        <v>2076</v>
      </c>
      <c r="AD4" s="108"/>
      <c r="AE4" s="106" t="s">
        <v>2077</v>
      </c>
      <c r="AF4" s="108"/>
      <c r="AG4" s="107" t="s">
        <v>2078</v>
      </c>
      <c r="AH4" s="108"/>
      <c r="AI4" s="106" t="s">
        <v>2075</v>
      </c>
      <c r="AJ4" s="108"/>
      <c r="AK4" s="106" t="s">
        <v>2076</v>
      </c>
      <c r="AL4" s="108"/>
      <c r="AM4" s="106" t="s">
        <v>2077</v>
      </c>
      <c r="AN4" s="108"/>
      <c r="AO4" s="107" t="s">
        <v>2078</v>
      </c>
      <c r="AP4" s="108"/>
      <c r="AQ4" s="112" t="s">
        <v>2079</v>
      </c>
      <c r="AR4" s="113"/>
      <c r="AS4" s="113"/>
      <c r="AT4" s="113" t="s">
        <v>2080</v>
      </c>
      <c r="AU4" s="113"/>
      <c r="AV4" s="113"/>
      <c r="AW4" s="114"/>
      <c r="AX4" s="112" t="s">
        <v>2081</v>
      </c>
      <c r="AY4" s="113"/>
      <c r="AZ4" s="113"/>
      <c r="BA4" s="113" t="s">
        <v>2082</v>
      </c>
      <c r="BB4" s="113"/>
      <c r="BC4" s="113"/>
      <c r="BD4" s="114"/>
      <c r="BE4" s="112" t="s">
        <v>2083</v>
      </c>
      <c r="BF4" s="113"/>
      <c r="BG4" s="113"/>
      <c r="BH4" s="113" t="s">
        <v>2084</v>
      </c>
      <c r="BI4" s="113"/>
      <c r="BJ4" s="113"/>
      <c r="BK4" s="114"/>
      <c r="BL4" s="112" t="s">
        <v>2085</v>
      </c>
      <c r="BM4" s="113"/>
      <c r="BN4" s="113"/>
      <c r="BO4" s="113" t="s">
        <v>2086</v>
      </c>
      <c r="BP4" s="113"/>
      <c r="BQ4" s="113"/>
      <c r="BR4" s="114"/>
      <c r="BS4" s="112" t="s">
        <v>2125</v>
      </c>
      <c r="BT4" s="113"/>
      <c r="BU4" s="113"/>
      <c r="BV4" s="113" t="s">
        <v>2126</v>
      </c>
      <c r="BW4" s="113"/>
      <c r="BX4" s="113"/>
      <c r="BY4" s="114"/>
      <c r="BZ4" s="112" t="s">
        <v>2087</v>
      </c>
      <c r="CA4" s="113"/>
      <c r="CB4" s="113"/>
      <c r="CC4" s="113"/>
      <c r="CD4" s="114"/>
      <c r="CE4" s="112" t="s">
        <v>2088</v>
      </c>
      <c r="CF4" s="113"/>
      <c r="CG4" s="113"/>
      <c r="CH4" s="113"/>
      <c r="CI4" s="114"/>
      <c r="CJ4" s="112" t="s">
        <v>2089</v>
      </c>
      <c r="CK4" s="113"/>
      <c r="CL4" s="113"/>
      <c r="CM4" s="113"/>
      <c r="CN4" s="114"/>
      <c r="CO4" s="15" t="s">
        <v>2090</v>
      </c>
      <c r="CP4" s="16" t="s">
        <v>2090</v>
      </c>
      <c r="CQ4" s="16" t="s">
        <v>2091</v>
      </c>
      <c r="CR4" s="15" t="s">
        <v>2092</v>
      </c>
      <c r="CS4" s="112" t="s">
        <v>2093</v>
      </c>
      <c r="CT4" s="113"/>
      <c r="CU4" s="113"/>
      <c r="CV4" s="113"/>
      <c r="CW4" s="114"/>
      <c r="CX4" s="112" t="s">
        <v>2094</v>
      </c>
      <c r="CY4" s="113"/>
      <c r="CZ4" s="113"/>
      <c r="DA4" s="113"/>
      <c r="DB4" s="114"/>
      <c r="DC4" s="16" t="s">
        <v>2095</v>
      </c>
      <c r="DD4" s="17" t="s">
        <v>2096</v>
      </c>
      <c r="DE4" s="17" t="s">
        <v>2097</v>
      </c>
      <c r="DF4" s="18" t="s">
        <v>2098</v>
      </c>
      <c r="DG4" s="17" t="s">
        <v>2099</v>
      </c>
      <c r="DH4" s="18" t="s">
        <v>2100</v>
      </c>
      <c r="DI4" s="18" t="s">
        <v>2101</v>
      </c>
      <c r="DJ4" s="17" t="s">
        <v>2069</v>
      </c>
      <c r="DK4" s="17" t="s">
        <v>2102</v>
      </c>
      <c r="DL4" s="17" t="s">
        <v>2070</v>
      </c>
      <c r="DM4" s="17" t="s">
        <v>2069</v>
      </c>
      <c r="DN4" s="16" t="s">
        <v>2103</v>
      </c>
      <c r="DO4" s="19" t="s">
        <v>2097</v>
      </c>
      <c r="DP4" s="16" t="s">
        <v>2071</v>
      </c>
      <c r="DQ4" s="16" t="s">
        <v>2104</v>
      </c>
      <c r="DR4" s="14" t="s">
        <v>2074</v>
      </c>
      <c r="DS4" s="14"/>
      <c r="DT4" s="14" t="s">
        <v>2105</v>
      </c>
    </row>
    <row r="5" spans="1:124" x14ac:dyDescent="0.3">
      <c r="A5" s="20" t="s">
        <v>2106</v>
      </c>
      <c r="B5" s="20" t="s">
        <v>2107</v>
      </c>
      <c r="C5" s="21" t="s">
        <v>2108</v>
      </c>
      <c r="D5" s="22" t="s">
        <v>2109</v>
      </c>
      <c r="E5" s="21" t="s">
        <v>2108</v>
      </c>
      <c r="F5" s="22" t="s">
        <v>2109</v>
      </c>
      <c r="G5" s="21" t="s">
        <v>2108</v>
      </c>
      <c r="H5" s="22" t="s">
        <v>2109</v>
      </c>
      <c r="I5" s="23" t="s">
        <v>2108</v>
      </c>
      <c r="J5" s="22" t="s">
        <v>2109</v>
      </c>
      <c r="K5" s="21" t="s">
        <v>2108</v>
      </c>
      <c r="L5" s="22" t="s">
        <v>2109</v>
      </c>
      <c r="M5" s="21" t="s">
        <v>2108</v>
      </c>
      <c r="N5" s="22" t="s">
        <v>2109</v>
      </c>
      <c r="O5" s="21" t="s">
        <v>2108</v>
      </c>
      <c r="P5" s="22" t="s">
        <v>2109</v>
      </c>
      <c r="Q5" s="23" t="s">
        <v>2108</v>
      </c>
      <c r="R5" s="22" t="s">
        <v>2109</v>
      </c>
      <c r="S5" s="21" t="s">
        <v>2108</v>
      </c>
      <c r="T5" s="22" t="s">
        <v>2109</v>
      </c>
      <c r="U5" s="21" t="s">
        <v>2108</v>
      </c>
      <c r="V5" s="22" t="s">
        <v>2109</v>
      </c>
      <c r="W5" s="21" t="s">
        <v>2108</v>
      </c>
      <c r="X5" s="22" t="s">
        <v>2109</v>
      </c>
      <c r="Y5" s="23" t="s">
        <v>2108</v>
      </c>
      <c r="Z5" s="22" t="s">
        <v>2109</v>
      </c>
      <c r="AA5" s="21" t="s">
        <v>2108</v>
      </c>
      <c r="AB5" s="22" t="s">
        <v>2109</v>
      </c>
      <c r="AC5" s="21" t="s">
        <v>2108</v>
      </c>
      <c r="AD5" s="22" t="s">
        <v>2109</v>
      </c>
      <c r="AE5" s="21" t="s">
        <v>2108</v>
      </c>
      <c r="AF5" s="22" t="s">
        <v>2109</v>
      </c>
      <c r="AG5" s="23" t="s">
        <v>2108</v>
      </c>
      <c r="AH5" s="22" t="s">
        <v>2109</v>
      </c>
      <c r="AI5" s="21" t="s">
        <v>2108</v>
      </c>
      <c r="AJ5" s="22" t="s">
        <v>2109</v>
      </c>
      <c r="AK5" s="21" t="s">
        <v>2108</v>
      </c>
      <c r="AL5" s="22" t="s">
        <v>2109</v>
      </c>
      <c r="AM5" s="21" t="s">
        <v>2108</v>
      </c>
      <c r="AN5" s="22" t="s">
        <v>2109</v>
      </c>
      <c r="AO5" s="23" t="s">
        <v>2108</v>
      </c>
      <c r="AP5" s="22" t="s">
        <v>2109</v>
      </c>
      <c r="AQ5" s="24" t="s">
        <v>2110</v>
      </c>
      <c r="AR5" s="25" t="s">
        <v>2111</v>
      </c>
      <c r="AS5" s="25" t="s">
        <v>2112</v>
      </c>
      <c r="AT5" s="25" t="s">
        <v>2110</v>
      </c>
      <c r="AU5" s="25" t="s">
        <v>2111</v>
      </c>
      <c r="AV5" s="25" t="s">
        <v>2110</v>
      </c>
      <c r="AW5" s="26" t="s">
        <v>2111</v>
      </c>
      <c r="AX5" s="24" t="s">
        <v>2110</v>
      </c>
      <c r="AY5" s="25" t="s">
        <v>2111</v>
      </c>
      <c r="AZ5" s="25" t="s">
        <v>2112</v>
      </c>
      <c r="BA5" s="25" t="s">
        <v>2110</v>
      </c>
      <c r="BB5" s="25" t="s">
        <v>2111</v>
      </c>
      <c r="BC5" s="25" t="s">
        <v>2110</v>
      </c>
      <c r="BD5" s="26" t="s">
        <v>2111</v>
      </c>
      <c r="BE5" s="24" t="s">
        <v>2110</v>
      </c>
      <c r="BF5" s="25" t="s">
        <v>2111</v>
      </c>
      <c r="BG5" s="25" t="s">
        <v>2112</v>
      </c>
      <c r="BH5" s="25" t="s">
        <v>2110</v>
      </c>
      <c r="BI5" s="25" t="s">
        <v>2111</v>
      </c>
      <c r="BJ5" s="25" t="s">
        <v>2110</v>
      </c>
      <c r="BK5" s="26" t="s">
        <v>2111</v>
      </c>
      <c r="BL5" s="24" t="s">
        <v>2110</v>
      </c>
      <c r="BM5" s="25" t="s">
        <v>2111</v>
      </c>
      <c r="BN5" s="25" t="s">
        <v>2112</v>
      </c>
      <c r="BO5" s="25" t="s">
        <v>2110</v>
      </c>
      <c r="BP5" s="25" t="s">
        <v>2111</v>
      </c>
      <c r="BQ5" s="25" t="s">
        <v>2110</v>
      </c>
      <c r="BR5" s="26" t="s">
        <v>2111</v>
      </c>
      <c r="BS5" s="24" t="s">
        <v>2110</v>
      </c>
      <c r="BT5" s="25" t="s">
        <v>2111</v>
      </c>
      <c r="BU5" s="25" t="s">
        <v>2112</v>
      </c>
      <c r="BV5" s="25" t="s">
        <v>2110</v>
      </c>
      <c r="BW5" s="25" t="s">
        <v>2111</v>
      </c>
      <c r="BX5" s="25" t="s">
        <v>2110</v>
      </c>
      <c r="BY5" s="26" t="s">
        <v>2111</v>
      </c>
      <c r="BZ5" s="23">
        <v>2006</v>
      </c>
      <c r="CA5" s="23">
        <v>2007</v>
      </c>
      <c r="CB5" s="23">
        <v>2008</v>
      </c>
      <c r="CC5" s="22">
        <v>2009</v>
      </c>
      <c r="CD5" s="22">
        <v>2010</v>
      </c>
      <c r="CE5" s="23">
        <v>2006</v>
      </c>
      <c r="CF5" s="23">
        <v>2007</v>
      </c>
      <c r="CG5" s="23">
        <v>2008</v>
      </c>
      <c r="CH5" s="22">
        <v>2009</v>
      </c>
      <c r="CI5" s="22">
        <v>2010</v>
      </c>
      <c r="CJ5" s="23">
        <v>2006</v>
      </c>
      <c r="CK5" s="23">
        <v>2007</v>
      </c>
      <c r="CL5" s="23">
        <v>2008</v>
      </c>
      <c r="CM5" s="22">
        <v>2009</v>
      </c>
      <c r="CN5" s="22">
        <v>2010</v>
      </c>
      <c r="CO5" s="20" t="s">
        <v>2113</v>
      </c>
      <c r="CP5" s="27" t="s">
        <v>2114</v>
      </c>
      <c r="CQ5" s="27" t="s">
        <v>2114</v>
      </c>
      <c r="CR5" s="20" t="s">
        <v>2115</v>
      </c>
      <c r="CS5" s="23">
        <v>2006</v>
      </c>
      <c r="CT5" s="23">
        <v>2007</v>
      </c>
      <c r="CU5" s="23">
        <v>2008</v>
      </c>
      <c r="CV5" s="22">
        <v>2009</v>
      </c>
      <c r="CW5" s="22">
        <v>2010</v>
      </c>
      <c r="CX5" s="23">
        <v>2006</v>
      </c>
      <c r="CY5" s="23">
        <v>2007</v>
      </c>
      <c r="CZ5" s="23">
        <v>2008</v>
      </c>
      <c r="DA5" s="22">
        <v>2009</v>
      </c>
      <c r="DB5" s="22">
        <v>2010</v>
      </c>
      <c r="DC5" s="27" t="s">
        <v>1956</v>
      </c>
      <c r="DD5" s="28" t="s">
        <v>2069</v>
      </c>
      <c r="DE5" s="28" t="s">
        <v>2116</v>
      </c>
      <c r="DF5" s="27" t="s">
        <v>2117</v>
      </c>
      <c r="DG5" s="28" t="s">
        <v>2118</v>
      </c>
      <c r="DH5" s="27" t="s">
        <v>2065</v>
      </c>
      <c r="DI5" s="27" t="s">
        <v>2119</v>
      </c>
      <c r="DJ5" s="28" t="s">
        <v>2120</v>
      </c>
      <c r="DK5" s="28" t="s">
        <v>2065</v>
      </c>
      <c r="DL5" s="28" t="s">
        <v>2120</v>
      </c>
      <c r="DM5" s="28" t="s">
        <v>2121</v>
      </c>
      <c r="DN5" s="27" t="s">
        <v>2122</v>
      </c>
      <c r="DO5" s="29" t="s">
        <v>2116</v>
      </c>
      <c r="DP5" s="27" t="s">
        <v>2123</v>
      </c>
      <c r="DQ5" s="27" t="s">
        <v>2124</v>
      </c>
      <c r="DR5" s="20" t="s">
        <v>2106</v>
      </c>
      <c r="DS5" s="20"/>
      <c r="DT5" s="20" t="s">
        <v>2106</v>
      </c>
    </row>
    <row r="6" spans="1:124" x14ac:dyDescent="0.3">
      <c r="A6" t="s">
        <v>0</v>
      </c>
      <c r="B6">
        <v>1000</v>
      </c>
      <c r="C6" s="95">
        <v>4684</v>
      </c>
      <c r="D6" s="95">
        <v>18443591</v>
      </c>
      <c r="E6" s="95">
        <v>4463</v>
      </c>
      <c r="F6" s="95">
        <v>16784189</v>
      </c>
      <c r="G6" s="95">
        <v>1208</v>
      </c>
      <c r="H6" s="95">
        <v>3623644</v>
      </c>
      <c r="I6" s="95">
        <v>1069</v>
      </c>
      <c r="J6" s="95">
        <v>3597650</v>
      </c>
      <c r="K6" s="95">
        <v>4579</v>
      </c>
      <c r="L6" s="95">
        <v>18053515</v>
      </c>
      <c r="M6" s="95">
        <v>4323</v>
      </c>
      <c r="N6" s="95">
        <v>16652361</v>
      </c>
      <c r="O6" s="95">
        <v>1188</v>
      </c>
      <c r="P6" s="95">
        <v>3862080</v>
      </c>
      <c r="Q6" s="95">
        <v>1028</v>
      </c>
      <c r="R6" s="95">
        <v>3922569</v>
      </c>
      <c r="S6" s="95">
        <v>4214</v>
      </c>
      <c r="T6" s="95">
        <v>17189714</v>
      </c>
      <c r="U6" s="95">
        <v>3936</v>
      </c>
      <c r="V6" s="95">
        <v>15933305</v>
      </c>
      <c r="W6" s="95">
        <v>1160</v>
      </c>
      <c r="X6" s="95">
        <v>3870259</v>
      </c>
      <c r="Y6" s="95">
        <v>976</v>
      </c>
      <c r="Z6" s="95">
        <v>3487386</v>
      </c>
      <c r="AA6" s="95">
        <v>4125</v>
      </c>
      <c r="AB6" s="95">
        <v>15537186</v>
      </c>
      <c r="AC6" s="95">
        <v>3814</v>
      </c>
      <c r="AD6" s="95">
        <v>15010384</v>
      </c>
      <c r="AE6" s="95">
        <v>1155</v>
      </c>
      <c r="AF6" s="95">
        <v>3366226</v>
      </c>
      <c r="AG6" s="95">
        <v>972</v>
      </c>
      <c r="AH6" s="95">
        <v>3569286</v>
      </c>
      <c r="AI6" s="95">
        <v>4504</v>
      </c>
      <c r="AJ6" s="95">
        <v>16378406</v>
      </c>
      <c r="AK6" s="95">
        <v>4195</v>
      </c>
      <c r="AL6" s="95">
        <v>16835179</v>
      </c>
      <c r="AM6" s="95">
        <v>1172</v>
      </c>
      <c r="AN6" s="95">
        <v>3237541</v>
      </c>
      <c r="AO6" s="95">
        <v>1005</v>
      </c>
      <c r="AP6" s="95">
        <v>3370930</v>
      </c>
      <c r="AQ6" s="72">
        <v>312.11</v>
      </c>
      <c r="AR6" s="72">
        <v>307.02999999999997</v>
      </c>
      <c r="AS6" s="72">
        <v>619.14</v>
      </c>
      <c r="AT6" s="95">
        <v>22067235</v>
      </c>
      <c r="AU6" s="95">
        <v>20381839</v>
      </c>
      <c r="AV6" s="95">
        <v>5892</v>
      </c>
      <c r="AW6" s="95">
        <v>5532</v>
      </c>
      <c r="AX6" s="72">
        <v>316.68</v>
      </c>
      <c r="AY6" s="72">
        <v>320.42</v>
      </c>
      <c r="AZ6" s="72">
        <v>637.1</v>
      </c>
      <c r="BA6" s="95">
        <v>21915595</v>
      </c>
      <c r="BB6" s="95">
        <v>20574930</v>
      </c>
      <c r="BC6" s="95">
        <v>5767</v>
      </c>
      <c r="BD6" s="95">
        <v>5351</v>
      </c>
      <c r="BE6" s="72">
        <v>326.57</v>
      </c>
      <c r="BF6" s="72">
        <v>329.48</v>
      </c>
      <c r="BG6" s="72">
        <v>656.05</v>
      </c>
      <c r="BH6" s="95">
        <v>21059973</v>
      </c>
      <c r="BI6" s="95">
        <v>19420691</v>
      </c>
      <c r="BJ6" s="95">
        <v>5374</v>
      </c>
      <c r="BK6" s="95">
        <v>4912</v>
      </c>
      <c r="BL6" s="72">
        <v>298.35000000000002</v>
      </c>
      <c r="BM6" s="72">
        <v>323.51</v>
      </c>
      <c r="BN6" s="72">
        <v>621.86</v>
      </c>
      <c r="BO6" s="95">
        <v>18903412</v>
      </c>
      <c r="BP6" s="95">
        <v>18579670</v>
      </c>
      <c r="BQ6" s="95">
        <v>5280</v>
      </c>
      <c r="BR6" s="95">
        <v>4786</v>
      </c>
      <c r="BS6" s="72">
        <v>288</v>
      </c>
      <c r="BT6" s="72">
        <v>323.82</v>
      </c>
      <c r="BU6" s="72">
        <v>611.82000000000005</v>
      </c>
      <c r="BV6" s="95">
        <v>19615947</v>
      </c>
      <c r="BW6" s="95">
        <v>20206109</v>
      </c>
      <c r="BX6" s="95">
        <v>5676</v>
      </c>
      <c r="BY6" s="95">
        <v>5200</v>
      </c>
      <c r="BZ6" s="95">
        <v>5720</v>
      </c>
      <c r="CA6" s="95">
        <v>5566</v>
      </c>
      <c r="CB6" s="95">
        <v>5151</v>
      </c>
      <c r="CC6" s="95">
        <v>5045</v>
      </c>
      <c r="CD6" s="95">
        <v>5443</v>
      </c>
      <c r="CE6" s="72">
        <v>650.75523149000003</v>
      </c>
      <c r="CF6" s="72">
        <v>676.59346364999999</v>
      </c>
      <c r="CG6" s="72">
        <v>712.40329333</v>
      </c>
      <c r="CH6" s="72">
        <v>716.50152150999998</v>
      </c>
      <c r="CI6" s="72">
        <v>731.52548966999996</v>
      </c>
      <c r="CJ6" s="96">
        <v>0.95141762990000001</v>
      </c>
      <c r="CK6" s="96">
        <v>0.94162896070000002</v>
      </c>
      <c r="CL6" s="96">
        <v>0.92089692190000005</v>
      </c>
      <c r="CM6" s="96">
        <v>0.86791162519999998</v>
      </c>
      <c r="CN6" s="96">
        <v>0.83636183379999995</v>
      </c>
      <c r="CO6" s="96">
        <v>0.90078340160000003</v>
      </c>
      <c r="CP6" s="96">
        <v>1.0031750061</v>
      </c>
      <c r="CQ6" s="96">
        <v>0.99584056389999998</v>
      </c>
      <c r="CR6" s="96">
        <v>1.0073649329000001</v>
      </c>
      <c r="CS6" s="95">
        <v>5493</v>
      </c>
      <c r="CT6" s="95">
        <v>5459</v>
      </c>
      <c r="CU6" s="95">
        <v>4961</v>
      </c>
      <c r="CV6" s="95">
        <v>4898</v>
      </c>
      <c r="CW6" s="95">
        <v>5333</v>
      </c>
      <c r="CX6" s="96">
        <v>0.90354246800000004</v>
      </c>
      <c r="CY6" s="96">
        <v>0.89185995200000001</v>
      </c>
      <c r="CZ6" s="96">
        <v>0.89046292999999999</v>
      </c>
      <c r="DA6" s="96">
        <v>0.89980033500000001</v>
      </c>
      <c r="DB6" s="96">
        <v>0.91757929100000002</v>
      </c>
      <c r="DC6">
        <v>2013</v>
      </c>
      <c r="DD6" s="6">
        <v>5156.2</v>
      </c>
      <c r="DE6" s="96">
        <v>2.5438154000000002E-3</v>
      </c>
      <c r="DF6" s="72">
        <v>771.68</v>
      </c>
      <c r="DG6" s="96">
        <v>1</v>
      </c>
      <c r="DH6" s="72">
        <v>771.68</v>
      </c>
      <c r="DI6" s="72">
        <v>753.90948041000001</v>
      </c>
      <c r="DJ6" s="96">
        <v>1</v>
      </c>
      <c r="DK6" s="72">
        <v>771.68</v>
      </c>
      <c r="DL6" s="96">
        <v>1</v>
      </c>
      <c r="DM6" s="72">
        <v>771.68</v>
      </c>
      <c r="DN6" s="96">
        <v>1</v>
      </c>
      <c r="DO6" s="96">
        <v>7.6639999999999998E-3</v>
      </c>
      <c r="DP6" s="72">
        <v>5.91</v>
      </c>
      <c r="DQ6" s="72">
        <v>765.77</v>
      </c>
      <c r="DR6" t="s">
        <v>0</v>
      </c>
      <c r="DT6" t="s">
        <v>1</v>
      </c>
    </row>
    <row r="7" spans="1:124" x14ac:dyDescent="0.3">
      <c r="A7" t="s">
        <v>2</v>
      </c>
      <c r="B7">
        <v>1010</v>
      </c>
      <c r="C7" s="95">
        <v>22352</v>
      </c>
      <c r="D7" s="95">
        <v>81822003</v>
      </c>
      <c r="E7" s="95">
        <v>21562</v>
      </c>
      <c r="F7" s="95">
        <v>73289501</v>
      </c>
      <c r="G7" s="95">
        <v>3877</v>
      </c>
      <c r="H7" s="95">
        <v>11815435</v>
      </c>
      <c r="I7" s="95">
        <v>3474</v>
      </c>
      <c r="J7" s="95">
        <v>12216540</v>
      </c>
      <c r="K7" s="95">
        <v>22130</v>
      </c>
      <c r="L7" s="95">
        <v>84948302</v>
      </c>
      <c r="M7" s="95">
        <v>21210</v>
      </c>
      <c r="N7" s="95">
        <v>76422234</v>
      </c>
      <c r="O7" s="95">
        <v>3902</v>
      </c>
      <c r="P7" s="95">
        <v>11549936</v>
      </c>
      <c r="Q7" s="95">
        <v>3473</v>
      </c>
      <c r="R7" s="95">
        <v>12271468</v>
      </c>
      <c r="S7" s="95">
        <v>21839</v>
      </c>
      <c r="T7" s="95">
        <v>81293450</v>
      </c>
      <c r="U7" s="95">
        <v>20795</v>
      </c>
      <c r="V7" s="95">
        <v>81262086</v>
      </c>
      <c r="W7" s="95">
        <v>3892</v>
      </c>
      <c r="X7" s="95">
        <v>10939407</v>
      </c>
      <c r="Y7" s="95">
        <v>3436</v>
      </c>
      <c r="Z7" s="95">
        <v>13251600</v>
      </c>
      <c r="AA7" s="95">
        <v>21461</v>
      </c>
      <c r="AB7" s="95">
        <v>66459252</v>
      </c>
      <c r="AC7" s="95">
        <v>20288</v>
      </c>
      <c r="AD7" s="95">
        <v>85617778</v>
      </c>
      <c r="AE7" s="95">
        <v>3936</v>
      </c>
      <c r="AF7" s="95">
        <v>11077728</v>
      </c>
      <c r="AG7" s="95">
        <v>3468</v>
      </c>
      <c r="AH7" s="95">
        <v>15034067</v>
      </c>
      <c r="AI7" s="95">
        <v>22219</v>
      </c>
      <c r="AJ7" s="95">
        <v>66992893.770000003</v>
      </c>
      <c r="AK7" s="95">
        <v>20925</v>
      </c>
      <c r="AL7" s="95">
        <v>91489022.060000002</v>
      </c>
      <c r="AM7" s="95">
        <v>4051</v>
      </c>
      <c r="AN7" s="95">
        <v>11403813</v>
      </c>
      <c r="AO7" s="95">
        <v>3554</v>
      </c>
      <c r="AP7" s="95">
        <v>15658255.41</v>
      </c>
      <c r="AQ7" s="72">
        <v>297.5</v>
      </c>
      <c r="AR7" s="72">
        <v>284.61</v>
      </c>
      <c r="AS7" s="72">
        <v>582.11</v>
      </c>
      <c r="AT7" s="95">
        <v>93637438</v>
      </c>
      <c r="AU7" s="95">
        <v>85506041</v>
      </c>
      <c r="AV7" s="95">
        <v>26229</v>
      </c>
      <c r="AW7" s="95">
        <v>25036</v>
      </c>
      <c r="AX7" s="72">
        <v>308.91000000000003</v>
      </c>
      <c r="AY7" s="72">
        <v>299.44</v>
      </c>
      <c r="AZ7" s="72">
        <v>608.35</v>
      </c>
      <c r="BA7" s="95">
        <v>96498238</v>
      </c>
      <c r="BB7" s="95">
        <v>88693702</v>
      </c>
      <c r="BC7" s="95">
        <v>26032</v>
      </c>
      <c r="BD7" s="95">
        <v>24683</v>
      </c>
      <c r="BE7" s="72">
        <v>298.70999999999998</v>
      </c>
      <c r="BF7" s="72">
        <v>325.04000000000002</v>
      </c>
      <c r="BG7" s="72">
        <v>623.75</v>
      </c>
      <c r="BH7" s="95">
        <v>92232857</v>
      </c>
      <c r="BI7" s="95">
        <v>94513686</v>
      </c>
      <c r="BJ7" s="95">
        <v>25731</v>
      </c>
      <c r="BK7" s="95">
        <v>24231</v>
      </c>
      <c r="BL7" s="72">
        <v>254.42</v>
      </c>
      <c r="BM7" s="72">
        <v>353.08</v>
      </c>
      <c r="BN7" s="72">
        <v>607.5</v>
      </c>
      <c r="BO7" s="95">
        <v>77536980</v>
      </c>
      <c r="BP7" s="95">
        <v>100651845</v>
      </c>
      <c r="BQ7" s="95">
        <v>25397</v>
      </c>
      <c r="BR7" s="95">
        <v>23756</v>
      </c>
      <c r="BS7" s="72">
        <v>248.69</v>
      </c>
      <c r="BT7" s="72">
        <v>364.76</v>
      </c>
      <c r="BU7" s="72">
        <v>613.45000000000005</v>
      </c>
      <c r="BV7" s="95">
        <v>78396706.769999996</v>
      </c>
      <c r="BW7" s="95">
        <v>107147277.47</v>
      </c>
      <c r="BX7" s="95">
        <v>26270</v>
      </c>
      <c r="BY7" s="95">
        <v>24479</v>
      </c>
      <c r="BZ7" s="95">
        <v>25660</v>
      </c>
      <c r="CA7" s="95">
        <v>25381</v>
      </c>
      <c r="CB7" s="95">
        <v>25008</v>
      </c>
      <c r="CC7" s="95">
        <v>24618</v>
      </c>
      <c r="CD7" s="95">
        <v>25394</v>
      </c>
      <c r="CE7" s="72">
        <v>650.75523149000003</v>
      </c>
      <c r="CF7" s="72">
        <v>676.59346364999999</v>
      </c>
      <c r="CG7" s="72">
        <v>712.40329333</v>
      </c>
      <c r="CH7" s="72">
        <v>716.50152150999998</v>
      </c>
      <c r="CI7" s="72">
        <v>731.52548966999996</v>
      </c>
      <c r="CJ7" s="96">
        <v>0.89451451459999998</v>
      </c>
      <c r="CK7" s="96">
        <v>0.89913667909999995</v>
      </c>
      <c r="CL7" s="96">
        <v>0.87555743470000003</v>
      </c>
      <c r="CM7" s="96">
        <v>0.84786979760000003</v>
      </c>
      <c r="CN7" s="96">
        <v>0.83859005419999999</v>
      </c>
      <c r="CO7" s="96">
        <v>0.92038688899999999</v>
      </c>
      <c r="CP7" s="96">
        <v>0.9464864248</v>
      </c>
      <c r="CQ7" s="96">
        <v>0.99584056389999998</v>
      </c>
      <c r="CR7" s="96">
        <v>0.95043958240000004</v>
      </c>
      <c r="CS7" s="95">
        <v>24364</v>
      </c>
      <c r="CT7" s="95">
        <v>24254</v>
      </c>
      <c r="CU7" s="95">
        <v>23661</v>
      </c>
      <c r="CV7" s="95">
        <v>23187</v>
      </c>
      <c r="CW7" s="95">
        <v>23895</v>
      </c>
      <c r="CX7" s="96">
        <v>0.93226834999999997</v>
      </c>
      <c r="CY7" s="96">
        <v>0.92965029600000004</v>
      </c>
      <c r="CZ7" s="96">
        <v>0.91676667599999995</v>
      </c>
      <c r="DA7" s="96">
        <v>0.90817539700000005</v>
      </c>
      <c r="DB7" s="96">
        <v>0.91430407400000002</v>
      </c>
      <c r="DC7">
        <v>2013</v>
      </c>
      <c r="DD7" s="6">
        <v>24437</v>
      </c>
      <c r="DE7" s="96">
        <v>1.5766525E-3</v>
      </c>
      <c r="DF7" s="72">
        <v>728.78</v>
      </c>
      <c r="DG7" s="96">
        <v>1</v>
      </c>
      <c r="DH7" s="72">
        <v>728.78</v>
      </c>
      <c r="DI7" s="72">
        <v>731.97309668000003</v>
      </c>
      <c r="DJ7" s="96">
        <v>1</v>
      </c>
      <c r="DK7" s="72">
        <v>728.78</v>
      </c>
      <c r="DL7" s="96">
        <v>1</v>
      </c>
      <c r="DM7" s="72">
        <v>728.78</v>
      </c>
      <c r="DN7" s="96">
        <v>1</v>
      </c>
      <c r="DO7" s="96">
        <v>3.46E-3</v>
      </c>
      <c r="DP7" s="72">
        <v>2.52</v>
      </c>
      <c r="DQ7" s="72">
        <v>726.26</v>
      </c>
      <c r="DR7" t="s">
        <v>2</v>
      </c>
      <c r="DT7" t="s">
        <v>1</v>
      </c>
    </row>
    <row r="8" spans="1:124" x14ac:dyDescent="0.3">
      <c r="A8" t="s">
        <v>3</v>
      </c>
      <c r="B8">
        <v>1020</v>
      </c>
      <c r="C8" s="95">
        <v>2953</v>
      </c>
      <c r="D8" s="95">
        <v>12979435</v>
      </c>
      <c r="E8" s="95">
        <v>2907</v>
      </c>
      <c r="F8" s="95">
        <v>9086320</v>
      </c>
      <c r="G8" s="95">
        <v>1086</v>
      </c>
      <c r="H8" s="95">
        <v>3054118</v>
      </c>
      <c r="I8" s="95">
        <v>1004</v>
      </c>
      <c r="J8" s="95">
        <v>2888142</v>
      </c>
      <c r="K8" s="95">
        <v>2859</v>
      </c>
      <c r="L8" s="95">
        <v>11565606</v>
      </c>
      <c r="M8" s="95">
        <v>2800</v>
      </c>
      <c r="N8" s="95">
        <v>9727886</v>
      </c>
      <c r="O8" s="95">
        <v>1013</v>
      </c>
      <c r="P8" s="95">
        <v>2294250</v>
      </c>
      <c r="Q8" s="95">
        <v>925</v>
      </c>
      <c r="R8" s="95">
        <v>2747704</v>
      </c>
      <c r="S8" s="95">
        <v>2779</v>
      </c>
      <c r="T8" s="95">
        <v>11818209</v>
      </c>
      <c r="U8" s="95">
        <v>2703</v>
      </c>
      <c r="V8" s="95">
        <v>9776229</v>
      </c>
      <c r="W8" s="95">
        <v>1003</v>
      </c>
      <c r="X8" s="95">
        <v>2515564</v>
      </c>
      <c r="Y8" s="95">
        <v>902</v>
      </c>
      <c r="Z8" s="95">
        <v>2877086</v>
      </c>
      <c r="AA8" s="95">
        <v>2769</v>
      </c>
      <c r="AB8" s="95">
        <v>11279996</v>
      </c>
      <c r="AC8" s="95">
        <v>2668</v>
      </c>
      <c r="AD8" s="95">
        <v>10778350</v>
      </c>
      <c r="AE8" s="95">
        <v>1024</v>
      </c>
      <c r="AF8" s="95">
        <v>2467635</v>
      </c>
      <c r="AG8" s="95">
        <v>929</v>
      </c>
      <c r="AH8" s="95">
        <v>3033697</v>
      </c>
      <c r="AI8" s="95">
        <v>2935</v>
      </c>
      <c r="AJ8" s="95">
        <v>11048817</v>
      </c>
      <c r="AK8" s="95">
        <v>2817</v>
      </c>
      <c r="AL8" s="95">
        <v>11249363.92</v>
      </c>
      <c r="AM8" s="95">
        <v>1061</v>
      </c>
      <c r="AN8" s="95">
        <v>2990777</v>
      </c>
      <c r="AO8" s="95">
        <v>971</v>
      </c>
      <c r="AP8" s="95">
        <v>3170370</v>
      </c>
      <c r="AQ8" s="72">
        <v>330.81</v>
      </c>
      <c r="AR8" s="72">
        <v>255.14</v>
      </c>
      <c r="AS8" s="72">
        <v>585.95000000000005</v>
      </c>
      <c r="AT8" s="95">
        <v>16033553</v>
      </c>
      <c r="AU8" s="95">
        <v>11974462</v>
      </c>
      <c r="AV8" s="95">
        <v>4039</v>
      </c>
      <c r="AW8" s="95">
        <v>3911</v>
      </c>
      <c r="AX8" s="72">
        <v>298.29000000000002</v>
      </c>
      <c r="AY8" s="72">
        <v>279.10000000000002</v>
      </c>
      <c r="AZ8" s="72">
        <v>577.39</v>
      </c>
      <c r="BA8" s="95">
        <v>13859856</v>
      </c>
      <c r="BB8" s="95">
        <v>12475590</v>
      </c>
      <c r="BC8" s="95">
        <v>3872</v>
      </c>
      <c r="BD8" s="95">
        <v>3725</v>
      </c>
      <c r="BE8" s="72">
        <v>315.83</v>
      </c>
      <c r="BF8" s="72">
        <v>292.49</v>
      </c>
      <c r="BG8" s="72">
        <v>608.32000000000005</v>
      </c>
      <c r="BH8" s="95">
        <v>14333773</v>
      </c>
      <c r="BI8" s="95">
        <v>12653315</v>
      </c>
      <c r="BJ8" s="95">
        <v>3782</v>
      </c>
      <c r="BK8" s="95">
        <v>3605</v>
      </c>
      <c r="BL8" s="72">
        <v>302.04000000000002</v>
      </c>
      <c r="BM8" s="72">
        <v>319.99</v>
      </c>
      <c r="BN8" s="72">
        <v>622.03</v>
      </c>
      <c r="BO8" s="95">
        <v>13747631</v>
      </c>
      <c r="BP8" s="95">
        <v>13812047</v>
      </c>
      <c r="BQ8" s="95">
        <v>3793</v>
      </c>
      <c r="BR8" s="95">
        <v>3597</v>
      </c>
      <c r="BS8" s="72">
        <v>292.77999999999997</v>
      </c>
      <c r="BT8" s="72">
        <v>317.22000000000003</v>
      </c>
      <c r="BU8" s="72">
        <v>610</v>
      </c>
      <c r="BV8" s="95">
        <v>14039594</v>
      </c>
      <c r="BW8" s="95">
        <v>14419733.92</v>
      </c>
      <c r="BX8" s="95">
        <v>3996</v>
      </c>
      <c r="BY8" s="95">
        <v>3788</v>
      </c>
      <c r="BZ8" s="95">
        <v>3978</v>
      </c>
      <c r="CA8" s="95">
        <v>3801</v>
      </c>
      <c r="CB8" s="95">
        <v>3697</v>
      </c>
      <c r="CC8" s="95">
        <v>3700</v>
      </c>
      <c r="CD8" s="95">
        <v>3894</v>
      </c>
      <c r="CE8" s="72">
        <v>650.75523149000003</v>
      </c>
      <c r="CF8" s="72">
        <v>676.59346364999999</v>
      </c>
      <c r="CG8" s="72">
        <v>712.40329333</v>
      </c>
      <c r="CH8" s="72">
        <v>716.50152150999998</v>
      </c>
      <c r="CI8" s="72">
        <v>731.52548966999996</v>
      </c>
      <c r="CJ8" s="96">
        <v>0.90041535070000001</v>
      </c>
      <c r="CK8" s="96">
        <v>0.85337803430000003</v>
      </c>
      <c r="CL8" s="96">
        <v>0.85389835459999996</v>
      </c>
      <c r="CM8" s="96">
        <v>0.8681488892</v>
      </c>
      <c r="CN8" s="96">
        <v>0.83387388220000003</v>
      </c>
      <c r="CO8" s="96">
        <v>0.98023616749999998</v>
      </c>
      <c r="CP8" s="96">
        <v>0.87932166830000003</v>
      </c>
      <c r="CQ8" s="96">
        <v>0.99584056389999998</v>
      </c>
      <c r="CR8" s="96">
        <v>0.88299430109999999</v>
      </c>
      <c r="CS8" s="95">
        <v>4032</v>
      </c>
      <c r="CT8" s="95">
        <v>3960</v>
      </c>
      <c r="CU8" s="95">
        <v>3821</v>
      </c>
      <c r="CV8" s="95">
        <v>3899</v>
      </c>
      <c r="CW8" s="95">
        <v>4086</v>
      </c>
      <c r="CX8" s="96">
        <v>0.98565041900000006</v>
      </c>
      <c r="CY8" s="96">
        <v>1.005987301</v>
      </c>
      <c r="CZ8" s="96">
        <v>0.98417027800000001</v>
      </c>
      <c r="DA8" s="96">
        <v>0.98203849700000001</v>
      </c>
      <c r="DB8" s="96">
        <v>0.94453761899999999</v>
      </c>
      <c r="DC8">
        <v>2013</v>
      </c>
      <c r="DD8" s="6">
        <v>3725.2</v>
      </c>
      <c r="DE8" s="96">
        <v>1.2760506999999999E-3</v>
      </c>
      <c r="DF8" s="72">
        <v>677.27</v>
      </c>
      <c r="DG8" s="96">
        <v>1</v>
      </c>
      <c r="DH8" s="72">
        <v>677.27</v>
      </c>
      <c r="DI8" s="72">
        <v>731.97309668000003</v>
      </c>
      <c r="DJ8" s="96">
        <v>1</v>
      </c>
      <c r="DK8" s="72">
        <v>677.27</v>
      </c>
      <c r="DL8" s="96">
        <v>1</v>
      </c>
      <c r="DM8" s="72">
        <v>677.27</v>
      </c>
      <c r="DN8" s="96">
        <v>1</v>
      </c>
      <c r="DO8" s="96">
        <v>3.3430000000000001E-3</v>
      </c>
      <c r="DP8" s="72">
        <v>2.2599999999999998</v>
      </c>
      <c r="DQ8" s="72">
        <v>675.01</v>
      </c>
      <c r="DR8" t="s">
        <v>3</v>
      </c>
      <c r="DT8" t="s">
        <v>1</v>
      </c>
    </row>
    <row r="9" spans="1:124" x14ac:dyDescent="0.3">
      <c r="A9" t="s">
        <v>4</v>
      </c>
      <c r="B9">
        <v>1030</v>
      </c>
      <c r="C9" s="95">
        <v>2016</v>
      </c>
      <c r="D9" s="95">
        <v>9689248</v>
      </c>
      <c r="E9" s="95">
        <v>1941</v>
      </c>
      <c r="F9" s="95">
        <v>6745744</v>
      </c>
      <c r="G9" s="95">
        <v>891</v>
      </c>
      <c r="H9" s="95">
        <v>2555994</v>
      </c>
      <c r="I9" s="95">
        <v>786</v>
      </c>
      <c r="J9" s="95">
        <v>2306756</v>
      </c>
      <c r="K9" s="95">
        <v>2044</v>
      </c>
      <c r="L9" s="95">
        <v>10453847</v>
      </c>
      <c r="M9" s="95">
        <v>1955</v>
      </c>
      <c r="N9" s="95">
        <v>7389636</v>
      </c>
      <c r="O9" s="95">
        <v>870</v>
      </c>
      <c r="P9" s="95">
        <v>2951843</v>
      </c>
      <c r="Q9" s="95">
        <v>770</v>
      </c>
      <c r="R9" s="95">
        <v>2497635</v>
      </c>
      <c r="S9" s="95">
        <v>1932</v>
      </c>
      <c r="T9" s="95">
        <v>10836928</v>
      </c>
      <c r="U9" s="95">
        <v>1843</v>
      </c>
      <c r="V9" s="95">
        <v>7155232</v>
      </c>
      <c r="W9" s="95">
        <v>865</v>
      </c>
      <c r="X9" s="95">
        <v>2740910</v>
      </c>
      <c r="Y9" s="95">
        <v>764</v>
      </c>
      <c r="Z9" s="95">
        <v>2528378</v>
      </c>
      <c r="AA9" s="95">
        <v>1848</v>
      </c>
      <c r="AB9" s="95">
        <v>8053698</v>
      </c>
      <c r="AC9" s="95">
        <v>1769</v>
      </c>
      <c r="AD9" s="95">
        <v>7435199</v>
      </c>
      <c r="AE9" s="95">
        <v>836</v>
      </c>
      <c r="AF9" s="95">
        <v>2359284</v>
      </c>
      <c r="AG9" s="95">
        <v>734</v>
      </c>
      <c r="AH9" s="95">
        <v>2708231</v>
      </c>
      <c r="AI9" s="95">
        <v>1957</v>
      </c>
      <c r="AJ9" s="95">
        <v>8067649.0800000001</v>
      </c>
      <c r="AK9" s="95">
        <v>1872</v>
      </c>
      <c r="AL9" s="95">
        <v>8342240.9000000004</v>
      </c>
      <c r="AM9" s="95">
        <v>853</v>
      </c>
      <c r="AN9" s="95">
        <v>2611121</v>
      </c>
      <c r="AO9" s="95">
        <v>745</v>
      </c>
      <c r="AP9" s="95">
        <v>3106910</v>
      </c>
      <c r="AQ9" s="72">
        <v>351.03</v>
      </c>
      <c r="AR9" s="72">
        <v>276.63</v>
      </c>
      <c r="AS9" s="72">
        <v>627.66</v>
      </c>
      <c r="AT9" s="95">
        <v>12245242</v>
      </c>
      <c r="AU9" s="95">
        <v>9052500</v>
      </c>
      <c r="AV9" s="95">
        <v>2907</v>
      </c>
      <c r="AW9" s="95">
        <v>2727</v>
      </c>
      <c r="AX9" s="72">
        <v>383.37</v>
      </c>
      <c r="AY9" s="72">
        <v>302.36</v>
      </c>
      <c r="AZ9" s="72">
        <v>685.73</v>
      </c>
      <c r="BA9" s="95">
        <v>13405690</v>
      </c>
      <c r="BB9" s="95">
        <v>9887271</v>
      </c>
      <c r="BC9" s="95">
        <v>2914</v>
      </c>
      <c r="BD9" s="95">
        <v>2725</v>
      </c>
      <c r="BE9" s="72">
        <v>404.54</v>
      </c>
      <c r="BF9" s="72">
        <v>309.54000000000002</v>
      </c>
      <c r="BG9" s="72">
        <v>714.08</v>
      </c>
      <c r="BH9" s="95">
        <v>13577838</v>
      </c>
      <c r="BI9" s="95">
        <v>9683610</v>
      </c>
      <c r="BJ9" s="95">
        <v>2797</v>
      </c>
      <c r="BK9" s="95">
        <v>2607</v>
      </c>
      <c r="BL9" s="72">
        <v>323.3</v>
      </c>
      <c r="BM9" s="72">
        <v>337.71</v>
      </c>
      <c r="BN9" s="72">
        <v>661.01</v>
      </c>
      <c r="BO9" s="95">
        <v>10412982</v>
      </c>
      <c r="BP9" s="95">
        <v>10143430</v>
      </c>
      <c r="BQ9" s="95">
        <v>2684</v>
      </c>
      <c r="BR9" s="95">
        <v>2503</v>
      </c>
      <c r="BS9" s="72">
        <v>316.69</v>
      </c>
      <c r="BT9" s="72">
        <v>364.58</v>
      </c>
      <c r="BU9" s="72">
        <v>681.27</v>
      </c>
      <c r="BV9" s="95">
        <v>10678770.08</v>
      </c>
      <c r="BW9" s="95">
        <v>11449150.9</v>
      </c>
      <c r="BX9" s="95">
        <v>2810</v>
      </c>
      <c r="BY9" s="95">
        <v>2617</v>
      </c>
      <c r="BZ9" s="95">
        <v>2821</v>
      </c>
      <c r="CA9" s="95">
        <v>2823</v>
      </c>
      <c r="CB9" s="95">
        <v>2705</v>
      </c>
      <c r="CC9" s="95">
        <v>2598</v>
      </c>
      <c r="CD9" s="95">
        <v>2716</v>
      </c>
      <c r="CE9" s="72">
        <v>650.75523149000003</v>
      </c>
      <c r="CF9" s="72">
        <v>676.59346364999999</v>
      </c>
      <c r="CG9" s="72">
        <v>712.40329333</v>
      </c>
      <c r="CH9" s="72">
        <v>716.50152150999998</v>
      </c>
      <c r="CI9" s="72">
        <v>731.52548966999996</v>
      </c>
      <c r="CJ9" s="96">
        <v>0.96451011009999998</v>
      </c>
      <c r="CK9" s="96">
        <v>1.0135037312999999</v>
      </c>
      <c r="CL9" s="96">
        <v>1.002353592</v>
      </c>
      <c r="CM9" s="96">
        <v>0.92255212330000003</v>
      </c>
      <c r="CN9" s="96">
        <v>0.93130042580000005</v>
      </c>
      <c r="CO9" s="96">
        <v>0.99509207450000003</v>
      </c>
      <c r="CP9" s="96">
        <v>0.97161259879999995</v>
      </c>
      <c r="CQ9" s="96">
        <v>0.99584056389999998</v>
      </c>
      <c r="CR9" s="96">
        <v>0.97567069989999999</v>
      </c>
      <c r="CS9" s="95">
        <v>2486</v>
      </c>
      <c r="CT9" s="95">
        <v>2554</v>
      </c>
      <c r="CU9" s="95">
        <v>2441</v>
      </c>
      <c r="CV9" s="95">
        <v>2389</v>
      </c>
      <c r="CW9" s="95">
        <v>2535</v>
      </c>
      <c r="CX9" s="96">
        <v>0.95389339200000001</v>
      </c>
      <c r="CY9" s="96">
        <v>0.99010992900000006</v>
      </c>
      <c r="CZ9" s="96">
        <v>1.0189048350000001</v>
      </c>
      <c r="DA9" s="96">
        <v>1.024287089</v>
      </c>
      <c r="DB9" s="96">
        <v>0.99007056999999998</v>
      </c>
      <c r="DC9">
        <v>2013</v>
      </c>
      <c r="DD9" s="6">
        <v>2635.8</v>
      </c>
      <c r="DE9" s="96">
        <v>4.2606383999999999E-3</v>
      </c>
      <c r="DF9" s="72">
        <v>746.11</v>
      </c>
      <c r="DG9" s="96">
        <v>1</v>
      </c>
      <c r="DH9" s="72">
        <v>746.11</v>
      </c>
      <c r="DI9" s="72">
        <v>754.47549461000006</v>
      </c>
      <c r="DJ9" s="96">
        <v>1</v>
      </c>
      <c r="DK9" s="72">
        <v>746.11</v>
      </c>
      <c r="DL9" s="96">
        <v>1</v>
      </c>
      <c r="DM9" s="72">
        <v>746.11</v>
      </c>
      <c r="DN9" s="96">
        <v>1</v>
      </c>
      <c r="DO9" s="96">
        <v>1.0371999999999999E-2</v>
      </c>
      <c r="DP9" s="72">
        <v>7.74</v>
      </c>
      <c r="DQ9" s="72">
        <v>738.37</v>
      </c>
      <c r="DR9" t="s">
        <v>4</v>
      </c>
      <c r="DT9" t="s">
        <v>1</v>
      </c>
    </row>
    <row r="10" spans="1:124" x14ac:dyDescent="0.3">
      <c r="A10" t="s">
        <v>5</v>
      </c>
      <c r="B10">
        <v>1040</v>
      </c>
      <c r="C10" s="95">
        <v>4053</v>
      </c>
      <c r="D10" s="95">
        <v>19226824</v>
      </c>
      <c r="E10" s="95">
        <v>3876</v>
      </c>
      <c r="F10" s="95">
        <v>12948188</v>
      </c>
      <c r="G10" s="95">
        <v>1120</v>
      </c>
      <c r="H10" s="95">
        <v>2943258</v>
      </c>
      <c r="I10" s="95">
        <v>950</v>
      </c>
      <c r="J10" s="95">
        <v>2720606</v>
      </c>
      <c r="K10" s="95">
        <v>4086</v>
      </c>
      <c r="L10" s="95">
        <v>19736686</v>
      </c>
      <c r="M10" s="95">
        <v>3887</v>
      </c>
      <c r="N10" s="95">
        <v>13405269</v>
      </c>
      <c r="O10" s="95">
        <v>1130</v>
      </c>
      <c r="P10" s="95">
        <v>3091354</v>
      </c>
      <c r="Q10" s="95">
        <v>949</v>
      </c>
      <c r="R10" s="95">
        <v>2832821</v>
      </c>
      <c r="S10" s="95">
        <v>3955</v>
      </c>
      <c r="T10" s="95">
        <v>19287692</v>
      </c>
      <c r="U10" s="95">
        <v>3722</v>
      </c>
      <c r="V10" s="95">
        <v>13993327</v>
      </c>
      <c r="W10" s="95">
        <v>1117</v>
      </c>
      <c r="X10" s="95">
        <v>2828771</v>
      </c>
      <c r="Y10" s="95">
        <v>933</v>
      </c>
      <c r="Z10" s="95">
        <v>2929146</v>
      </c>
      <c r="AA10" s="95">
        <v>3827</v>
      </c>
      <c r="AB10" s="95">
        <v>16205905</v>
      </c>
      <c r="AC10" s="95">
        <v>3588</v>
      </c>
      <c r="AD10" s="95">
        <v>15043734</v>
      </c>
      <c r="AE10" s="95">
        <v>1106</v>
      </c>
      <c r="AF10" s="95">
        <v>2789617</v>
      </c>
      <c r="AG10" s="95">
        <v>925</v>
      </c>
      <c r="AH10" s="95">
        <v>3317438</v>
      </c>
      <c r="AI10" s="95">
        <v>3946</v>
      </c>
      <c r="AJ10" s="95">
        <v>15240108.960000001</v>
      </c>
      <c r="AK10" s="95">
        <v>3694</v>
      </c>
      <c r="AL10" s="95">
        <v>15496572.76</v>
      </c>
      <c r="AM10" s="95">
        <v>1081</v>
      </c>
      <c r="AN10" s="95">
        <v>3608041</v>
      </c>
      <c r="AO10" s="95">
        <v>901</v>
      </c>
      <c r="AP10" s="95">
        <v>3454483</v>
      </c>
      <c r="AQ10" s="72">
        <v>357.14</v>
      </c>
      <c r="AR10" s="72">
        <v>270.56</v>
      </c>
      <c r="AS10" s="72">
        <v>627.70000000000005</v>
      </c>
      <c r="AT10" s="95">
        <v>22170082</v>
      </c>
      <c r="AU10" s="95">
        <v>15668794</v>
      </c>
      <c r="AV10" s="95">
        <v>5173</v>
      </c>
      <c r="AW10" s="95">
        <v>4826</v>
      </c>
      <c r="AX10" s="72">
        <v>364.71</v>
      </c>
      <c r="AY10" s="72">
        <v>279.81</v>
      </c>
      <c r="AZ10" s="72">
        <v>644.52</v>
      </c>
      <c r="BA10" s="95">
        <v>22828040</v>
      </c>
      <c r="BB10" s="95">
        <v>16238090</v>
      </c>
      <c r="BC10" s="95">
        <v>5216</v>
      </c>
      <c r="BD10" s="95">
        <v>4836</v>
      </c>
      <c r="BE10" s="72">
        <v>363.38</v>
      </c>
      <c r="BF10" s="72">
        <v>302.94</v>
      </c>
      <c r="BG10" s="72">
        <v>666.32</v>
      </c>
      <c r="BH10" s="95">
        <v>22116463</v>
      </c>
      <c r="BI10" s="95">
        <v>16922473</v>
      </c>
      <c r="BJ10" s="95">
        <v>5072</v>
      </c>
      <c r="BK10" s="95">
        <v>4655</v>
      </c>
      <c r="BL10" s="72">
        <v>320.89</v>
      </c>
      <c r="BM10" s="72">
        <v>339.04</v>
      </c>
      <c r="BN10" s="72">
        <v>659.93</v>
      </c>
      <c r="BO10" s="95">
        <v>18995522</v>
      </c>
      <c r="BP10" s="95">
        <v>18361172</v>
      </c>
      <c r="BQ10" s="95">
        <v>4933</v>
      </c>
      <c r="BR10" s="95">
        <v>4513</v>
      </c>
      <c r="BS10" s="72">
        <v>312.45</v>
      </c>
      <c r="BT10" s="72">
        <v>343.69</v>
      </c>
      <c r="BU10" s="72">
        <v>656.14</v>
      </c>
      <c r="BV10" s="95">
        <v>18848149.960000001</v>
      </c>
      <c r="BW10" s="95">
        <v>18951055.760000002</v>
      </c>
      <c r="BX10" s="95">
        <v>5027</v>
      </c>
      <c r="BY10" s="95">
        <v>4595</v>
      </c>
      <c r="BZ10" s="95">
        <v>5008</v>
      </c>
      <c r="CA10" s="95">
        <v>5033</v>
      </c>
      <c r="CB10" s="95">
        <v>4871</v>
      </c>
      <c r="CC10" s="95">
        <v>4734</v>
      </c>
      <c r="CD10" s="95">
        <v>4816</v>
      </c>
      <c r="CE10" s="72">
        <v>650.75523149000003</v>
      </c>
      <c r="CF10" s="72">
        <v>676.59346364999999</v>
      </c>
      <c r="CG10" s="72">
        <v>712.40329333</v>
      </c>
      <c r="CH10" s="72">
        <v>716.50152150999998</v>
      </c>
      <c r="CI10" s="72">
        <v>731.52548966999996</v>
      </c>
      <c r="CJ10" s="96">
        <v>0.96457157719999997</v>
      </c>
      <c r="CK10" s="96">
        <v>0.95259566439999999</v>
      </c>
      <c r="CL10" s="96">
        <v>0.93531291370000003</v>
      </c>
      <c r="CM10" s="96">
        <v>0.92104479920000004</v>
      </c>
      <c r="CN10" s="96">
        <v>0.89694755589999997</v>
      </c>
      <c r="CO10" s="96">
        <v>0.95325018579999998</v>
      </c>
      <c r="CP10" s="96">
        <v>0.97990487280000005</v>
      </c>
      <c r="CQ10" s="96">
        <v>0.99584056389999998</v>
      </c>
      <c r="CR10" s="96">
        <v>0.98399760810000003</v>
      </c>
      <c r="CS10" s="95">
        <v>5561</v>
      </c>
      <c r="CT10" s="95">
        <v>5681</v>
      </c>
      <c r="CU10" s="95">
        <v>5524</v>
      </c>
      <c r="CV10" s="95">
        <v>5398</v>
      </c>
      <c r="CW10" s="95">
        <v>5588</v>
      </c>
      <c r="CX10" s="96">
        <v>0.95659304099999998</v>
      </c>
      <c r="CY10" s="96">
        <v>0.99298602700000005</v>
      </c>
      <c r="CZ10" s="96">
        <v>0.97653522000000004</v>
      </c>
      <c r="DA10" s="96">
        <v>0.92322315700000002</v>
      </c>
      <c r="DB10" s="96">
        <v>0.91551404400000003</v>
      </c>
      <c r="DC10">
        <v>2013</v>
      </c>
      <c r="DD10" s="6">
        <v>4685</v>
      </c>
      <c r="DE10" s="96">
        <v>6.2742961E-3</v>
      </c>
      <c r="DF10" s="72">
        <v>750.96</v>
      </c>
      <c r="DG10" s="96">
        <v>1</v>
      </c>
      <c r="DH10" s="72">
        <v>750.96</v>
      </c>
      <c r="DI10" s="72">
        <v>754.47549461000006</v>
      </c>
      <c r="DJ10" s="96">
        <v>1</v>
      </c>
      <c r="DK10" s="72">
        <v>750.96</v>
      </c>
      <c r="DL10" s="96">
        <v>1</v>
      </c>
      <c r="DM10" s="72">
        <v>750.96</v>
      </c>
      <c r="DN10" s="96">
        <v>1</v>
      </c>
      <c r="DO10" s="96">
        <v>9.894E-3</v>
      </c>
      <c r="DP10" s="72">
        <v>7.43</v>
      </c>
      <c r="DQ10" s="72">
        <v>743.53</v>
      </c>
      <c r="DR10" t="s">
        <v>5</v>
      </c>
      <c r="DT10" t="s">
        <v>1</v>
      </c>
    </row>
    <row r="11" spans="1:124" x14ac:dyDescent="0.3">
      <c r="A11" t="s">
        <v>6</v>
      </c>
      <c r="B11">
        <v>1050</v>
      </c>
      <c r="C11" s="95">
        <v>1065</v>
      </c>
      <c r="D11" s="95">
        <v>5285849</v>
      </c>
      <c r="E11" s="95">
        <v>1023</v>
      </c>
      <c r="F11" s="95">
        <v>3206246</v>
      </c>
      <c r="G11" s="95">
        <v>408</v>
      </c>
      <c r="H11" s="95">
        <v>743465</v>
      </c>
      <c r="I11" s="95">
        <v>368</v>
      </c>
      <c r="J11" s="95">
        <v>1156246</v>
      </c>
      <c r="K11" s="95">
        <v>983</v>
      </c>
      <c r="L11" s="95">
        <v>4461273</v>
      </c>
      <c r="M11" s="95">
        <v>939</v>
      </c>
      <c r="N11" s="95">
        <v>3004798</v>
      </c>
      <c r="O11" s="95">
        <v>361</v>
      </c>
      <c r="P11" s="95">
        <v>939405</v>
      </c>
      <c r="Q11" s="95">
        <v>323</v>
      </c>
      <c r="R11" s="95">
        <v>1103123</v>
      </c>
      <c r="S11" s="95">
        <v>934</v>
      </c>
      <c r="T11" s="95">
        <v>4805763</v>
      </c>
      <c r="U11" s="95">
        <v>890</v>
      </c>
      <c r="V11" s="95">
        <v>3128031</v>
      </c>
      <c r="W11" s="95">
        <v>331</v>
      </c>
      <c r="X11" s="95">
        <v>1035498</v>
      </c>
      <c r="Y11" s="95">
        <v>295</v>
      </c>
      <c r="Z11" s="95">
        <v>760976</v>
      </c>
      <c r="AA11" s="95">
        <v>871</v>
      </c>
      <c r="AB11" s="95">
        <v>4286500</v>
      </c>
      <c r="AC11" s="95">
        <v>824</v>
      </c>
      <c r="AD11" s="95">
        <v>2709909</v>
      </c>
      <c r="AE11" s="95">
        <v>307</v>
      </c>
      <c r="AF11" s="95">
        <v>1040631</v>
      </c>
      <c r="AG11" s="95">
        <v>273</v>
      </c>
      <c r="AH11" s="95">
        <v>834588</v>
      </c>
      <c r="AI11" s="95">
        <v>893</v>
      </c>
      <c r="AJ11" s="95">
        <v>4275701</v>
      </c>
      <c r="AK11" s="95">
        <v>853</v>
      </c>
      <c r="AL11" s="95">
        <v>2991844</v>
      </c>
      <c r="AM11" s="95">
        <v>307</v>
      </c>
      <c r="AN11" s="95">
        <v>961945</v>
      </c>
      <c r="AO11" s="95">
        <v>273</v>
      </c>
      <c r="AP11" s="95">
        <v>943489</v>
      </c>
      <c r="AQ11" s="72">
        <v>341.1</v>
      </c>
      <c r="AR11" s="72">
        <v>261.35000000000002</v>
      </c>
      <c r="AS11" s="72">
        <v>602.45000000000005</v>
      </c>
      <c r="AT11" s="95">
        <v>6029314</v>
      </c>
      <c r="AU11" s="95">
        <v>4362492</v>
      </c>
      <c r="AV11" s="95">
        <v>1473</v>
      </c>
      <c r="AW11" s="95">
        <v>1391</v>
      </c>
      <c r="AX11" s="72">
        <v>334.86</v>
      </c>
      <c r="AY11" s="72">
        <v>271.26</v>
      </c>
      <c r="AZ11" s="72">
        <v>606.12</v>
      </c>
      <c r="BA11" s="95">
        <v>5400678</v>
      </c>
      <c r="BB11" s="95">
        <v>4107921</v>
      </c>
      <c r="BC11" s="95">
        <v>1344</v>
      </c>
      <c r="BD11" s="95">
        <v>1262</v>
      </c>
      <c r="BE11" s="72">
        <v>384.8</v>
      </c>
      <c r="BF11" s="72">
        <v>273.49</v>
      </c>
      <c r="BG11" s="72">
        <v>658.29</v>
      </c>
      <c r="BH11" s="95">
        <v>5841261</v>
      </c>
      <c r="BI11" s="95">
        <v>3889007</v>
      </c>
      <c r="BJ11" s="95">
        <v>1265</v>
      </c>
      <c r="BK11" s="95">
        <v>1185</v>
      </c>
      <c r="BL11" s="72">
        <v>376.85</v>
      </c>
      <c r="BM11" s="72">
        <v>269.26</v>
      </c>
      <c r="BN11" s="72">
        <v>646.11</v>
      </c>
      <c r="BO11" s="95">
        <v>5327131</v>
      </c>
      <c r="BP11" s="95">
        <v>3544497</v>
      </c>
      <c r="BQ11" s="95">
        <v>1178</v>
      </c>
      <c r="BR11" s="95">
        <v>1097</v>
      </c>
      <c r="BS11" s="72">
        <v>363.73</v>
      </c>
      <c r="BT11" s="72">
        <v>291.25</v>
      </c>
      <c r="BU11" s="72">
        <v>654.98</v>
      </c>
      <c r="BV11" s="95">
        <v>5237646</v>
      </c>
      <c r="BW11" s="95">
        <v>3935333</v>
      </c>
      <c r="BX11" s="95">
        <v>1200</v>
      </c>
      <c r="BY11" s="95">
        <v>1126</v>
      </c>
      <c r="BZ11" s="95">
        <v>1434</v>
      </c>
      <c r="CA11" s="95">
        <v>1304</v>
      </c>
      <c r="CB11" s="95">
        <v>1226</v>
      </c>
      <c r="CC11" s="95">
        <v>1140</v>
      </c>
      <c r="CD11" s="95">
        <v>1164</v>
      </c>
      <c r="CE11" s="72">
        <v>650.75523149000003</v>
      </c>
      <c r="CF11" s="72">
        <v>676.59346364999999</v>
      </c>
      <c r="CG11" s="72">
        <v>712.40329333</v>
      </c>
      <c r="CH11" s="72">
        <v>716.50152150999998</v>
      </c>
      <c r="CI11" s="72">
        <v>731.52548966999996</v>
      </c>
      <c r="CJ11" s="96">
        <v>0.9257705061</v>
      </c>
      <c r="CK11" s="96">
        <v>0.89584075600000002</v>
      </c>
      <c r="CL11" s="96">
        <v>0.92404120840000004</v>
      </c>
      <c r="CM11" s="96">
        <v>0.90175663360000002</v>
      </c>
      <c r="CN11" s="96">
        <v>0.89536182850000001</v>
      </c>
      <c r="CO11" s="96">
        <v>0.94462077200000005</v>
      </c>
      <c r="CP11" s="96">
        <v>0.96181897900000002</v>
      </c>
      <c r="CQ11" s="96">
        <v>0.99584056389999998</v>
      </c>
      <c r="CR11" s="96">
        <v>0.9658361755</v>
      </c>
      <c r="CS11" s="95">
        <v>1308</v>
      </c>
      <c r="CT11" s="95">
        <v>1270</v>
      </c>
      <c r="CU11" s="95">
        <v>1237</v>
      </c>
      <c r="CV11" s="95">
        <v>1187</v>
      </c>
      <c r="CW11" s="95">
        <v>1236</v>
      </c>
      <c r="CX11" s="96">
        <v>0.94497114100000001</v>
      </c>
      <c r="CY11" s="96">
        <v>0.94122159800000005</v>
      </c>
      <c r="CZ11" s="96">
        <v>0.93371555900000003</v>
      </c>
      <c r="DA11" s="96">
        <v>0.97743846300000004</v>
      </c>
      <c r="DB11" s="96">
        <v>0.927140042</v>
      </c>
      <c r="DC11">
        <v>2013</v>
      </c>
      <c r="DD11" s="6">
        <v>1212.2</v>
      </c>
      <c r="DE11" s="96">
        <v>2.0859865999999999E-3</v>
      </c>
      <c r="DF11" s="72">
        <v>740.21</v>
      </c>
      <c r="DG11" s="96">
        <v>1</v>
      </c>
      <c r="DH11" s="72">
        <v>740.21</v>
      </c>
      <c r="DI11" s="72">
        <v>731.97309668000003</v>
      </c>
      <c r="DJ11" s="96">
        <v>1</v>
      </c>
      <c r="DK11" s="72">
        <v>740.21</v>
      </c>
      <c r="DL11" s="96">
        <v>1</v>
      </c>
      <c r="DM11" s="72">
        <v>740.21</v>
      </c>
      <c r="DN11" s="96">
        <v>1</v>
      </c>
      <c r="DO11" s="96">
        <v>6.4510000000000001E-3</v>
      </c>
      <c r="DP11" s="72">
        <v>4.78</v>
      </c>
      <c r="DQ11" s="72">
        <v>735.43</v>
      </c>
      <c r="DR11" t="s">
        <v>6</v>
      </c>
      <c r="DT11" t="s">
        <v>1</v>
      </c>
    </row>
    <row r="12" spans="1:124" x14ac:dyDescent="0.3">
      <c r="A12" t="s">
        <v>7</v>
      </c>
      <c r="B12">
        <v>1060</v>
      </c>
      <c r="C12" s="95">
        <v>3006</v>
      </c>
      <c r="D12" s="95">
        <v>16833201</v>
      </c>
      <c r="E12" s="95">
        <v>2943</v>
      </c>
      <c r="F12" s="95">
        <v>10275636</v>
      </c>
      <c r="G12" s="95">
        <v>993</v>
      </c>
      <c r="H12" s="95">
        <v>4362993</v>
      </c>
      <c r="I12" s="95">
        <v>928</v>
      </c>
      <c r="J12" s="95">
        <v>2806033</v>
      </c>
      <c r="K12" s="95">
        <v>2979</v>
      </c>
      <c r="L12" s="95">
        <v>16700847</v>
      </c>
      <c r="M12" s="95">
        <v>2904</v>
      </c>
      <c r="N12" s="95">
        <v>10609633</v>
      </c>
      <c r="O12" s="95">
        <v>1006</v>
      </c>
      <c r="P12" s="95">
        <v>4714377</v>
      </c>
      <c r="Q12" s="95">
        <v>929</v>
      </c>
      <c r="R12" s="95">
        <v>2739888</v>
      </c>
      <c r="S12" s="95">
        <v>2807</v>
      </c>
      <c r="T12" s="95">
        <v>15917674</v>
      </c>
      <c r="U12" s="95">
        <v>2730</v>
      </c>
      <c r="V12" s="95">
        <v>11108731</v>
      </c>
      <c r="W12" s="95">
        <v>1004</v>
      </c>
      <c r="X12" s="95">
        <v>3849888</v>
      </c>
      <c r="Y12" s="95">
        <v>923</v>
      </c>
      <c r="Z12" s="95">
        <v>3229992</v>
      </c>
      <c r="AA12" s="95">
        <v>2608</v>
      </c>
      <c r="AB12" s="95">
        <v>13970869</v>
      </c>
      <c r="AC12" s="95">
        <v>2526</v>
      </c>
      <c r="AD12" s="95">
        <v>11174342</v>
      </c>
      <c r="AE12" s="95">
        <v>966</v>
      </c>
      <c r="AF12" s="95">
        <v>3900195</v>
      </c>
      <c r="AG12" s="95">
        <v>888</v>
      </c>
      <c r="AH12" s="95">
        <v>3314645</v>
      </c>
      <c r="AI12" s="95">
        <v>2690</v>
      </c>
      <c r="AJ12" s="95">
        <v>12707443</v>
      </c>
      <c r="AK12" s="95">
        <v>2612</v>
      </c>
      <c r="AL12" s="95">
        <v>12159670</v>
      </c>
      <c r="AM12" s="95">
        <v>945</v>
      </c>
      <c r="AN12" s="95">
        <v>3536981</v>
      </c>
      <c r="AO12" s="95">
        <v>867</v>
      </c>
      <c r="AP12" s="95">
        <v>3239352</v>
      </c>
      <c r="AQ12" s="72">
        <v>441.7</v>
      </c>
      <c r="AR12" s="72">
        <v>281.62</v>
      </c>
      <c r="AS12" s="72">
        <v>723.32</v>
      </c>
      <c r="AT12" s="95">
        <v>21196194</v>
      </c>
      <c r="AU12" s="95">
        <v>13081669</v>
      </c>
      <c r="AV12" s="95">
        <v>3999</v>
      </c>
      <c r="AW12" s="95">
        <v>3871</v>
      </c>
      <c r="AX12" s="72">
        <v>447.83</v>
      </c>
      <c r="AY12" s="72">
        <v>290.23</v>
      </c>
      <c r="AZ12" s="72">
        <v>738.06</v>
      </c>
      <c r="BA12" s="95">
        <v>21415224</v>
      </c>
      <c r="BB12" s="95">
        <v>13349521</v>
      </c>
      <c r="BC12" s="95">
        <v>3985</v>
      </c>
      <c r="BD12" s="95">
        <v>3833</v>
      </c>
      <c r="BE12" s="72">
        <v>432.25</v>
      </c>
      <c r="BF12" s="72">
        <v>327.10000000000002</v>
      </c>
      <c r="BG12" s="72">
        <v>759.35</v>
      </c>
      <c r="BH12" s="95">
        <v>19767562</v>
      </c>
      <c r="BI12" s="95">
        <v>14338723</v>
      </c>
      <c r="BJ12" s="95">
        <v>3811</v>
      </c>
      <c r="BK12" s="95">
        <v>3653</v>
      </c>
      <c r="BL12" s="72">
        <v>416.69</v>
      </c>
      <c r="BM12" s="72">
        <v>353.67</v>
      </c>
      <c r="BN12" s="72">
        <v>770.36</v>
      </c>
      <c r="BO12" s="95">
        <v>17871064</v>
      </c>
      <c r="BP12" s="95">
        <v>14488987</v>
      </c>
      <c r="BQ12" s="95">
        <v>3574</v>
      </c>
      <c r="BR12" s="95">
        <v>3414</v>
      </c>
      <c r="BS12" s="72">
        <v>372.41</v>
      </c>
      <c r="BT12" s="72">
        <v>368.86</v>
      </c>
      <c r="BU12" s="72">
        <v>741.27</v>
      </c>
      <c r="BV12" s="95">
        <v>16244424</v>
      </c>
      <c r="BW12" s="95">
        <v>15399022</v>
      </c>
      <c r="BX12" s="95">
        <v>3635</v>
      </c>
      <c r="BY12" s="95">
        <v>3479</v>
      </c>
      <c r="BZ12" s="95">
        <v>3938</v>
      </c>
      <c r="CA12" s="95">
        <v>3912</v>
      </c>
      <c r="CB12" s="95">
        <v>3735</v>
      </c>
      <c r="CC12" s="95">
        <v>3498</v>
      </c>
      <c r="CD12" s="95">
        <v>3559</v>
      </c>
      <c r="CE12" s="72">
        <v>650.75523149000003</v>
      </c>
      <c r="CF12" s="72">
        <v>676.59346364999999</v>
      </c>
      <c r="CG12" s="72">
        <v>712.40329333</v>
      </c>
      <c r="CH12" s="72">
        <v>716.50152150999998</v>
      </c>
      <c r="CI12" s="72">
        <v>731.52548966999996</v>
      </c>
      <c r="CJ12" s="96">
        <v>1.1115085441999999</v>
      </c>
      <c r="CK12" s="96">
        <v>1.0908470738</v>
      </c>
      <c r="CL12" s="96">
        <v>1.0658990589999999</v>
      </c>
      <c r="CM12" s="96">
        <v>1.0751686868000001</v>
      </c>
      <c r="CN12" s="96">
        <v>1.0133208076</v>
      </c>
      <c r="CO12" s="96">
        <v>1.0218749923999999</v>
      </c>
      <c r="CP12" s="96">
        <v>1.0484147692000001</v>
      </c>
      <c r="CQ12" s="96">
        <v>0.99584056389999998</v>
      </c>
      <c r="CR12" s="96">
        <v>1.0527936473999999</v>
      </c>
      <c r="CS12" s="95">
        <v>3833</v>
      </c>
      <c r="CT12" s="95">
        <v>3870</v>
      </c>
      <c r="CU12" s="95">
        <v>3665</v>
      </c>
      <c r="CV12" s="95">
        <v>3424</v>
      </c>
      <c r="CW12" s="95">
        <v>3504</v>
      </c>
      <c r="CX12" s="96">
        <v>1.0213125489999999</v>
      </c>
      <c r="CY12" s="96">
        <v>1.014833493</v>
      </c>
      <c r="CZ12" s="96">
        <v>1.0245201500000001</v>
      </c>
      <c r="DA12" s="96">
        <v>1.02763772</v>
      </c>
      <c r="DB12" s="96">
        <v>1.0218693889999999</v>
      </c>
      <c r="DC12">
        <v>2013</v>
      </c>
      <c r="DD12" s="6">
        <v>3650</v>
      </c>
      <c r="DE12" s="96">
        <v>2.1360807000000001E-3</v>
      </c>
      <c r="DF12" s="72">
        <v>806.81</v>
      </c>
      <c r="DG12" s="96">
        <v>1</v>
      </c>
      <c r="DH12" s="72">
        <v>806.81</v>
      </c>
      <c r="DI12" s="72">
        <v>731.97309668000003</v>
      </c>
      <c r="DJ12" s="96">
        <v>1</v>
      </c>
      <c r="DK12" s="72">
        <v>806.81</v>
      </c>
      <c r="DL12" s="96">
        <v>1</v>
      </c>
      <c r="DM12" s="72">
        <v>806.81</v>
      </c>
      <c r="DN12" s="96">
        <v>1</v>
      </c>
      <c r="DO12" s="96">
        <v>6.3140000000000002E-3</v>
      </c>
      <c r="DP12" s="72">
        <v>5.09</v>
      </c>
      <c r="DQ12" s="72">
        <v>801.72</v>
      </c>
      <c r="DR12" t="s">
        <v>7</v>
      </c>
      <c r="DT12" t="s">
        <v>1</v>
      </c>
    </row>
    <row r="13" spans="1:124" x14ac:dyDescent="0.3">
      <c r="A13" t="s">
        <v>8</v>
      </c>
      <c r="B13">
        <v>1070</v>
      </c>
      <c r="C13" s="95">
        <v>15915</v>
      </c>
      <c r="D13" s="95">
        <v>78536713</v>
      </c>
      <c r="E13" s="95">
        <v>15288</v>
      </c>
      <c r="F13" s="95">
        <v>53366702</v>
      </c>
      <c r="G13" s="95">
        <v>5588</v>
      </c>
      <c r="H13" s="95">
        <v>18078343</v>
      </c>
      <c r="I13" s="95">
        <v>4971</v>
      </c>
      <c r="J13" s="95">
        <v>15444969</v>
      </c>
      <c r="K13" s="95">
        <v>15936</v>
      </c>
      <c r="L13" s="95">
        <v>79021641</v>
      </c>
      <c r="M13" s="95">
        <v>15213</v>
      </c>
      <c r="N13" s="95">
        <v>55161275</v>
      </c>
      <c r="O13" s="95">
        <v>5593</v>
      </c>
      <c r="P13" s="95">
        <v>18793118</v>
      </c>
      <c r="Q13" s="95">
        <v>4931</v>
      </c>
      <c r="R13" s="95">
        <v>16215052</v>
      </c>
      <c r="S13" s="95">
        <v>15988</v>
      </c>
      <c r="T13" s="95">
        <v>84153712</v>
      </c>
      <c r="U13" s="95">
        <v>15164</v>
      </c>
      <c r="V13" s="95">
        <v>58202352</v>
      </c>
      <c r="W13" s="95">
        <v>5786</v>
      </c>
      <c r="X13" s="95">
        <v>19320010</v>
      </c>
      <c r="Y13" s="95">
        <v>5121</v>
      </c>
      <c r="Z13" s="95">
        <v>17057241</v>
      </c>
      <c r="AA13" s="95">
        <v>15614</v>
      </c>
      <c r="AB13" s="95">
        <v>72908126</v>
      </c>
      <c r="AC13" s="95">
        <v>14692</v>
      </c>
      <c r="AD13" s="95">
        <v>62186670</v>
      </c>
      <c r="AE13" s="95">
        <v>5727</v>
      </c>
      <c r="AF13" s="95">
        <v>18596681</v>
      </c>
      <c r="AG13" s="95">
        <v>5064</v>
      </c>
      <c r="AH13" s="95">
        <v>18726850</v>
      </c>
      <c r="AI13" s="95">
        <v>15704</v>
      </c>
      <c r="AJ13" s="95">
        <v>72443986</v>
      </c>
      <c r="AK13" s="95">
        <v>14738</v>
      </c>
      <c r="AL13" s="95">
        <v>66294096</v>
      </c>
      <c r="AM13" s="95">
        <v>5672</v>
      </c>
      <c r="AN13" s="95">
        <v>18183776</v>
      </c>
      <c r="AO13" s="95">
        <v>5036</v>
      </c>
      <c r="AP13" s="95">
        <v>19245118</v>
      </c>
      <c r="AQ13" s="72">
        <v>374.42</v>
      </c>
      <c r="AR13" s="72">
        <v>283.05</v>
      </c>
      <c r="AS13" s="72">
        <v>657.47</v>
      </c>
      <c r="AT13" s="95">
        <v>96615056</v>
      </c>
      <c r="AU13" s="95">
        <v>68811671</v>
      </c>
      <c r="AV13" s="95">
        <v>21503</v>
      </c>
      <c r="AW13" s="95">
        <v>20259</v>
      </c>
      <c r="AX13" s="72">
        <v>378.62</v>
      </c>
      <c r="AY13" s="72">
        <v>295.27999999999997</v>
      </c>
      <c r="AZ13" s="72">
        <v>673.9</v>
      </c>
      <c r="BA13" s="95">
        <v>97814759</v>
      </c>
      <c r="BB13" s="95">
        <v>71376327</v>
      </c>
      <c r="BC13" s="95">
        <v>21529</v>
      </c>
      <c r="BD13" s="95">
        <v>20144</v>
      </c>
      <c r="BE13" s="72">
        <v>396.01</v>
      </c>
      <c r="BF13" s="72">
        <v>309.18</v>
      </c>
      <c r="BG13" s="72">
        <v>705.19</v>
      </c>
      <c r="BH13" s="95">
        <v>103473722</v>
      </c>
      <c r="BI13" s="95">
        <v>75259593</v>
      </c>
      <c r="BJ13" s="95">
        <v>21774</v>
      </c>
      <c r="BK13" s="95">
        <v>20285</v>
      </c>
      <c r="BL13" s="72">
        <v>357.31</v>
      </c>
      <c r="BM13" s="72">
        <v>341.3</v>
      </c>
      <c r="BN13" s="72">
        <v>698.61</v>
      </c>
      <c r="BO13" s="95">
        <v>91504807</v>
      </c>
      <c r="BP13" s="95">
        <v>80913520</v>
      </c>
      <c r="BQ13" s="95">
        <v>21341</v>
      </c>
      <c r="BR13" s="95">
        <v>19756</v>
      </c>
      <c r="BS13" s="72">
        <v>353.31</v>
      </c>
      <c r="BT13" s="72">
        <v>360.49</v>
      </c>
      <c r="BU13" s="72">
        <v>713.8</v>
      </c>
      <c r="BV13" s="95">
        <v>90627762</v>
      </c>
      <c r="BW13" s="95">
        <v>85539214</v>
      </c>
      <c r="BX13" s="95">
        <v>21376</v>
      </c>
      <c r="BY13" s="95">
        <v>19774</v>
      </c>
      <c r="BZ13" s="95">
        <v>20910</v>
      </c>
      <c r="CA13" s="95">
        <v>20861</v>
      </c>
      <c r="CB13" s="95">
        <v>21056</v>
      </c>
      <c r="CC13" s="95">
        <v>20589</v>
      </c>
      <c r="CD13" s="95">
        <v>20592</v>
      </c>
      <c r="CE13" s="72">
        <v>650.75523149000003</v>
      </c>
      <c r="CF13" s="72">
        <v>676.59346364999999</v>
      </c>
      <c r="CG13" s="72">
        <v>712.40329333</v>
      </c>
      <c r="CH13" s="72">
        <v>716.50152150999998</v>
      </c>
      <c r="CI13" s="72">
        <v>731.52548966999996</v>
      </c>
      <c r="CJ13" s="96">
        <v>1.0103184242000001</v>
      </c>
      <c r="CK13" s="96">
        <v>0.99601908120000004</v>
      </c>
      <c r="CL13" s="96">
        <v>0.98987470519999998</v>
      </c>
      <c r="CM13" s="96">
        <v>0.97502933209999998</v>
      </c>
      <c r="CN13" s="96">
        <v>0.97576914280000004</v>
      </c>
      <c r="CO13" s="96">
        <v>1.0146643624</v>
      </c>
      <c r="CP13" s="96">
        <v>0.97510287520000005</v>
      </c>
      <c r="CQ13" s="96">
        <v>0.99584056389999998</v>
      </c>
      <c r="CR13" s="96">
        <v>0.97917555410000001</v>
      </c>
      <c r="CS13" s="95">
        <v>19278</v>
      </c>
      <c r="CT13" s="95">
        <v>19133</v>
      </c>
      <c r="CU13" s="95">
        <v>19181</v>
      </c>
      <c r="CV13" s="95">
        <v>18585</v>
      </c>
      <c r="CW13" s="95">
        <v>18543</v>
      </c>
      <c r="CX13" s="96">
        <v>1.0094497200000001</v>
      </c>
      <c r="CY13" s="96">
        <v>1.0102461009999999</v>
      </c>
      <c r="CZ13" s="96">
        <v>1.02315958</v>
      </c>
      <c r="DA13" s="96">
        <v>1.015116449</v>
      </c>
      <c r="DB13" s="96">
        <v>1.015403923</v>
      </c>
      <c r="DC13">
        <v>2013</v>
      </c>
      <c r="DD13" s="6">
        <v>20043.599999999999</v>
      </c>
      <c r="DE13" s="96">
        <v>3.3188177999999998E-3</v>
      </c>
      <c r="DF13" s="72">
        <v>749.5</v>
      </c>
      <c r="DG13" s="96">
        <v>1</v>
      </c>
      <c r="DH13" s="72">
        <v>749.5</v>
      </c>
      <c r="DI13" s="72">
        <v>749.5</v>
      </c>
      <c r="DJ13" s="96">
        <v>1</v>
      </c>
      <c r="DK13" s="72">
        <v>749.5</v>
      </c>
      <c r="DL13" s="96">
        <v>1</v>
      </c>
      <c r="DM13" s="72">
        <v>749.5</v>
      </c>
      <c r="DN13" s="96">
        <v>1</v>
      </c>
      <c r="DO13" s="96">
        <v>7.7380000000000001E-3</v>
      </c>
      <c r="DP13" s="72">
        <v>5.8</v>
      </c>
      <c r="DQ13" s="72">
        <v>743.7</v>
      </c>
      <c r="DR13" t="s">
        <v>8</v>
      </c>
      <c r="DT13" t="s">
        <v>1</v>
      </c>
    </row>
    <row r="14" spans="1:124" x14ac:dyDescent="0.3">
      <c r="A14" t="s">
        <v>9</v>
      </c>
      <c r="B14">
        <v>1080</v>
      </c>
      <c r="C14" s="95">
        <v>5270</v>
      </c>
      <c r="D14" s="95">
        <v>22542579</v>
      </c>
      <c r="E14" s="95">
        <v>5157</v>
      </c>
      <c r="F14" s="95">
        <v>15386614</v>
      </c>
      <c r="G14" s="95">
        <v>1660</v>
      </c>
      <c r="H14" s="95">
        <v>4515517</v>
      </c>
      <c r="I14" s="95">
        <v>1529</v>
      </c>
      <c r="J14" s="95">
        <v>4299251</v>
      </c>
      <c r="K14" s="95">
        <v>4945</v>
      </c>
      <c r="L14" s="95">
        <v>21174638</v>
      </c>
      <c r="M14" s="95">
        <v>4809</v>
      </c>
      <c r="N14" s="95">
        <v>15234556</v>
      </c>
      <c r="O14" s="95">
        <v>1601</v>
      </c>
      <c r="P14" s="95">
        <v>5360178</v>
      </c>
      <c r="Q14" s="95">
        <v>1458</v>
      </c>
      <c r="R14" s="95">
        <v>4623535</v>
      </c>
      <c r="S14" s="95">
        <v>4827</v>
      </c>
      <c r="T14" s="95">
        <v>22105900</v>
      </c>
      <c r="U14" s="95">
        <v>4691</v>
      </c>
      <c r="V14" s="95">
        <v>15673553</v>
      </c>
      <c r="W14" s="95">
        <v>1660</v>
      </c>
      <c r="X14" s="95">
        <v>5647013</v>
      </c>
      <c r="Y14" s="95">
        <v>1522</v>
      </c>
      <c r="Z14" s="95">
        <v>4726305</v>
      </c>
      <c r="AA14" s="95">
        <v>4682</v>
      </c>
      <c r="AB14" s="95">
        <v>18730723</v>
      </c>
      <c r="AC14" s="95">
        <v>4535</v>
      </c>
      <c r="AD14" s="95">
        <v>15739671</v>
      </c>
      <c r="AE14" s="95">
        <v>1704</v>
      </c>
      <c r="AF14" s="95">
        <v>5098773</v>
      </c>
      <c r="AG14" s="95">
        <v>1572</v>
      </c>
      <c r="AH14" s="95">
        <v>5469154</v>
      </c>
      <c r="AI14" s="95">
        <v>4777</v>
      </c>
      <c r="AJ14" s="95">
        <v>18839384</v>
      </c>
      <c r="AK14" s="95">
        <v>4615</v>
      </c>
      <c r="AL14" s="95">
        <v>17205422</v>
      </c>
      <c r="AM14" s="95">
        <v>1832</v>
      </c>
      <c r="AN14" s="95">
        <v>4671477</v>
      </c>
      <c r="AO14" s="95">
        <v>1711</v>
      </c>
      <c r="AP14" s="95">
        <v>6149339.1399999997</v>
      </c>
      <c r="AQ14" s="72">
        <v>325.37</v>
      </c>
      <c r="AR14" s="72">
        <v>245.36</v>
      </c>
      <c r="AS14" s="72">
        <v>570.73</v>
      </c>
      <c r="AT14" s="95">
        <v>27058096</v>
      </c>
      <c r="AU14" s="95">
        <v>19685865</v>
      </c>
      <c r="AV14" s="95">
        <v>6930</v>
      </c>
      <c r="AW14" s="95">
        <v>6686</v>
      </c>
      <c r="AX14" s="72">
        <v>337.8</v>
      </c>
      <c r="AY14" s="72">
        <v>264.06</v>
      </c>
      <c r="AZ14" s="72">
        <v>601.86</v>
      </c>
      <c r="BA14" s="95">
        <v>26534816</v>
      </c>
      <c r="BB14" s="95">
        <v>19858091</v>
      </c>
      <c r="BC14" s="95">
        <v>6546</v>
      </c>
      <c r="BD14" s="95">
        <v>6267</v>
      </c>
      <c r="BE14" s="72">
        <v>356.52</v>
      </c>
      <c r="BF14" s="72">
        <v>273.62</v>
      </c>
      <c r="BG14" s="72">
        <v>630.14</v>
      </c>
      <c r="BH14" s="95">
        <v>27752913</v>
      </c>
      <c r="BI14" s="95">
        <v>20399858</v>
      </c>
      <c r="BJ14" s="95">
        <v>6487</v>
      </c>
      <c r="BK14" s="95">
        <v>6213</v>
      </c>
      <c r="BL14" s="72">
        <v>310.95999999999998</v>
      </c>
      <c r="BM14" s="72">
        <v>289.41000000000003</v>
      </c>
      <c r="BN14" s="72">
        <v>600.37</v>
      </c>
      <c r="BO14" s="95">
        <v>23829496</v>
      </c>
      <c r="BP14" s="95">
        <v>21208825</v>
      </c>
      <c r="BQ14" s="95">
        <v>6386</v>
      </c>
      <c r="BR14" s="95">
        <v>6107</v>
      </c>
      <c r="BS14" s="72">
        <v>296.45</v>
      </c>
      <c r="BT14" s="72">
        <v>307.66000000000003</v>
      </c>
      <c r="BU14" s="72">
        <v>604.11</v>
      </c>
      <c r="BV14" s="95">
        <v>23510861</v>
      </c>
      <c r="BW14" s="95">
        <v>23354761.140000001</v>
      </c>
      <c r="BX14" s="95">
        <v>6609</v>
      </c>
      <c r="BY14" s="95">
        <v>6326</v>
      </c>
      <c r="BZ14" s="95">
        <v>6814</v>
      </c>
      <c r="CA14" s="95">
        <v>6411</v>
      </c>
      <c r="CB14" s="95">
        <v>6355</v>
      </c>
      <c r="CC14" s="95">
        <v>6254</v>
      </c>
      <c r="CD14" s="95">
        <v>6471</v>
      </c>
      <c r="CE14" s="72">
        <v>650.75523149000003</v>
      </c>
      <c r="CF14" s="72">
        <v>676.59346364999999</v>
      </c>
      <c r="CG14" s="72">
        <v>712.40329333</v>
      </c>
      <c r="CH14" s="72">
        <v>716.50152150999998</v>
      </c>
      <c r="CI14" s="72">
        <v>731.52548966999996</v>
      </c>
      <c r="CJ14" s="96">
        <v>0.87702714079999999</v>
      </c>
      <c r="CK14" s="96">
        <v>0.88954450839999999</v>
      </c>
      <c r="CL14" s="96">
        <v>0.88452707320000001</v>
      </c>
      <c r="CM14" s="96">
        <v>0.83791866729999998</v>
      </c>
      <c r="CN14" s="96">
        <v>0.82582221469999995</v>
      </c>
      <c r="CO14" s="96">
        <v>1.0297780711</v>
      </c>
      <c r="CP14" s="96">
        <v>0.83801349540000003</v>
      </c>
      <c r="CQ14" s="96">
        <v>0.99584056389999998</v>
      </c>
      <c r="CR14" s="96">
        <v>0.84151359780000001</v>
      </c>
      <c r="CS14" s="95">
        <v>6376</v>
      </c>
      <c r="CT14" s="95">
        <v>6010</v>
      </c>
      <c r="CU14" s="95">
        <v>5953</v>
      </c>
      <c r="CV14" s="95">
        <v>5886</v>
      </c>
      <c r="CW14" s="95">
        <v>6124</v>
      </c>
      <c r="CX14" s="96">
        <v>1.0650617520000001</v>
      </c>
      <c r="CY14" s="96">
        <v>1.044381285</v>
      </c>
      <c r="CZ14" s="96">
        <v>1.0187623299999999</v>
      </c>
      <c r="DA14" s="96">
        <v>1.0121757570000001</v>
      </c>
      <c r="DB14" s="96">
        <v>1.0063374869999999</v>
      </c>
      <c r="DC14">
        <v>2013</v>
      </c>
      <c r="DD14" s="6">
        <v>6319.8</v>
      </c>
      <c r="DE14" s="96">
        <v>1.3146631E-3</v>
      </c>
      <c r="DF14" s="72">
        <v>645.41999999999996</v>
      </c>
      <c r="DG14" s="96">
        <v>1</v>
      </c>
      <c r="DH14" s="72">
        <v>645.41999999999996</v>
      </c>
      <c r="DI14" s="72">
        <v>731.97309668000003</v>
      </c>
      <c r="DJ14" s="96">
        <v>1</v>
      </c>
      <c r="DK14" s="72">
        <v>645.41999999999996</v>
      </c>
      <c r="DL14" s="96">
        <v>1</v>
      </c>
      <c r="DM14" s="72">
        <v>645.41999999999996</v>
      </c>
      <c r="DN14" s="96">
        <v>1</v>
      </c>
      <c r="DO14" s="96">
        <v>4.065E-3</v>
      </c>
      <c r="DP14" s="72">
        <v>2.62</v>
      </c>
      <c r="DQ14" s="72">
        <v>642.79999999999995</v>
      </c>
      <c r="DR14" t="s">
        <v>9</v>
      </c>
      <c r="DT14" t="s">
        <v>1</v>
      </c>
    </row>
    <row r="15" spans="1:124" x14ac:dyDescent="0.3">
      <c r="A15" t="s">
        <v>10</v>
      </c>
      <c r="B15">
        <v>1090</v>
      </c>
      <c r="C15" s="95">
        <v>3277</v>
      </c>
      <c r="D15" s="95">
        <v>13525900</v>
      </c>
      <c r="E15" s="95">
        <v>3213</v>
      </c>
      <c r="F15" s="95">
        <v>9775806</v>
      </c>
      <c r="G15" s="95">
        <v>1002</v>
      </c>
      <c r="H15" s="95">
        <v>2630946</v>
      </c>
      <c r="I15" s="95">
        <v>916</v>
      </c>
      <c r="J15" s="95">
        <v>2557805</v>
      </c>
      <c r="K15" s="95">
        <v>3233</v>
      </c>
      <c r="L15" s="95">
        <v>14780893</v>
      </c>
      <c r="M15" s="95">
        <v>3154</v>
      </c>
      <c r="N15" s="95">
        <v>10698446</v>
      </c>
      <c r="O15" s="95">
        <v>1001</v>
      </c>
      <c r="P15" s="95">
        <v>2590626</v>
      </c>
      <c r="Q15" s="95">
        <v>899</v>
      </c>
      <c r="R15" s="95">
        <v>2543875</v>
      </c>
      <c r="S15" s="95">
        <v>3099</v>
      </c>
      <c r="T15" s="95">
        <v>14517704</v>
      </c>
      <c r="U15" s="95">
        <v>3002</v>
      </c>
      <c r="V15" s="95">
        <v>10908531</v>
      </c>
      <c r="W15" s="95">
        <v>1013</v>
      </c>
      <c r="X15" s="95">
        <v>3394213</v>
      </c>
      <c r="Y15" s="95">
        <v>907</v>
      </c>
      <c r="Z15" s="95">
        <v>3015662</v>
      </c>
      <c r="AA15" s="95">
        <v>3077</v>
      </c>
      <c r="AB15" s="95">
        <v>13462172</v>
      </c>
      <c r="AC15" s="95">
        <v>2968</v>
      </c>
      <c r="AD15" s="95">
        <v>11414634</v>
      </c>
      <c r="AE15" s="95">
        <v>1035</v>
      </c>
      <c r="AF15" s="95">
        <v>3858265</v>
      </c>
      <c r="AG15" s="95">
        <v>929</v>
      </c>
      <c r="AH15" s="95">
        <v>3506616</v>
      </c>
      <c r="AI15" s="95">
        <v>3064</v>
      </c>
      <c r="AJ15" s="95">
        <v>12916697.15</v>
      </c>
      <c r="AK15" s="95">
        <v>2951</v>
      </c>
      <c r="AL15" s="95">
        <v>11690753.869999999</v>
      </c>
      <c r="AM15" s="95">
        <v>1024</v>
      </c>
      <c r="AN15" s="95">
        <v>3313350</v>
      </c>
      <c r="AO15" s="95">
        <v>914</v>
      </c>
      <c r="AP15" s="95">
        <v>3644633</v>
      </c>
      <c r="AQ15" s="72">
        <v>314.64999999999998</v>
      </c>
      <c r="AR15" s="72">
        <v>248.92</v>
      </c>
      <c r="AS15" s="72">
        <v>563.57000000000005</v>
      </c>
      <c r="AT15" s="95">
        <v>16156846</v>
      </c>
      <c r="AU15" s="95">
        <v>12333611</v>
      </c>
      <c r="AV15" s="95">
        <v>4279</v>
      </c>
      <c r="AW15" s="95">
        <v>4129</v>
      </c>
      <c r="AX15" s="72">
        <v>341.91</v>
      </c>
      <c r="AY15" s="72">
        <v>272.27</v>
      </c>
      <c r="AZ15" s="72">
        <v>614.17999999999995</v>
      </c>
      <c r="BA15" s="95">
        <v>17371519</v>
      </c>
      <c r="BB15" s="95">
        <v>13242321</v>
      </c>
      <c r="BC15" s="95">
        <v>4234</v>
      </c>
      <c r="BD15" s="95">
        <v>4053</v>
      </c>
      <c r="BE15" s="72">
        <v>363</v>
      </c>
      <c r="BF15" s="72">
        <v>296.83999999999997</v>
      </c>
      <c r="BG15" s="72">
        <v>659.84</v>
      </c>
      <c r="BH15" s="95">
        <v>17911917</v>
      </c>
      <c r="BI15" s="95">
        <v>13924193</v>
      </c>
      <c r="BJ15" s="95">
        <v>4112</v>
      </c>
      <c r="BK15" s="95">
        <v>3909</v>
      </c>
      <c r="BL15" s="72">
        <v>351.01</v>
      </c>
      <c r="BM15" s="72">
        <v>319.08</v>
      </c>
      <c r="BN15" s="72">
        <v>670.09</v>
      </c>
      <c r="BO15" s="95">
        <v>17320437</v>
      </c>
      <c r="BP15" s="95">
        <v>14921250</v>
      </c>
      <c r="BQ15" s="95">
        <v>4112</v>
      </c>
      <c r="BR15" s="95">
        <v>3897</v>
      </c>
      <c r="BS15" s="72">
        <v>330.85</v>
      </c>
      <c r="BT15" s="72">
        <v>330.65</v>
      </c>
      <c r="BU15" s="72">
        <v>661.5</v>
      </c>
      <c r="BV15" s="95">
        <v>16230047.15</v>
      </c>
      <c r="BW15" s="95">
        <v>15335386.869999999</v>
      </c>
      <c r="BX15" s="95">
        <v>4088</v>
      </c>
      <c r="BY15" s="95">
        <v>3865</v>
      </c>
      <c r="BZ15" s="95">
        <v>4208</v>
      </c>
      <c r="CA15" s="95">
        <v>4147</v>
      </c>
      <c r="CB15" s="95">
        <v>4014</v>
      </c>
      <c r="CC15" s="95">
        <v>4010</v>
      </c>
      <c r="CD15" s="95">
        <v>3979</v>
      </c>
      <c r="CE15" s="72">
        <v>650.75523149000003</v>
      </c>
      <c r="CF15" s="72">
        <v>676.59346364999999</v>
      </c>
      <c r="CG15" s="72">
        <v>712.40329333</v>
      </c>
      <c r="CH15" s="72">
        <v>716.50152150999998</v>
      </c>
      <c r="CI15" s="72">
        <v>731.52548966999996</v>
      </c>
      <c r="CJ15" s="96">
        <v>0.86602453999999995</v>
      </c>
      <c r="CK15" s="96">
        <v>0.90775337479999996</v>
      </c>
      <c r="CL15" s="96">
        <v>0.92621694229999996</v>
      </c>
      <c r="CM15" s="96">
        <v>0.93522481089999998</v>
      </c>
      <c r="CN15" s="96">
        <v>0.90427471000000004</v>
      </c>
      <c r="CO15" s="96">
        <v>0.95236620309999998</v>
      </c>
      <c r="CP15" s="96">
        <v>0.9533085831</v>
      </c>
      <c r="CQ15" s="96">
        <v>0.99584056389999998</v>
      </c>
      <c r="CR15" s="96">
        <v>0.95729023449999995</v>
      </c>
      <c r="CS15" s="95">
        <v>4604</v>
      </c>
      <c r="CT15" s="95">
        <v>4536</v>
      </c>
      <c r="CU15" s="95">
        <v>4387</v>
      </c>
      <c r="CV15" s="95">
        <v>4399</v>
      </c>
      <c r="CW15" s="95">
        <v>4390</v>
      </c>
      <c r="CX15" s="96">
        <v>0.96122546799999997</v>
      </c>
      <c r="CY15" s="96">
        <v>0.94884786499999996</v>
      </c>
      <c r="CZ15" s="96">
        <v>0.94296418199999998</v>
      </c>
      <c r="DA15" s="96">
        <v>0.94613828600000005</v>
      </c>
      <c r="DB15" s="96">
        <v>0.962346704</v>
      </c>
      <c r="DC15">
        <v>2013</v>
      </c>
      <c r="DD15" s="6">
        <v>3970.6</v>
      </c>
      <c r="DE15" s="96">
        <v>2.3021820999999999E-3</v>
      </c>
      <c r="DF15" s="72">
        <v>733.5</v>
      </c>
      <c r="DG15" s="96">
        <v>1</v>
      </c>
      <c r="DH15" s="72">
        <v>733.5</v>
      </c>
      <c r="DI15" s="72">
        <v>731.97309668000003</v>
      </c>
      <c r="DJ15" s="96">
        <v>1</v>
      </c>
      <c r="DK15" s="72">
        <v>733.5</v>
      </c>
      <c r="DL15" s="96">
        <v>1</v>
      </c>
      <c r="DM15" s="72">
        <v>733.5</v>
      </c>
      <c r="DN15" s="96">
        <v>1</v>
      </c>
      <c r="DO15" s="96">
        <v>4.9449999999999997E-3</v>
      </c>
      <c r="DP15" s="72">
        <v>3.63</v>
      </c>
      <c r="DQ15" s="72">
        <v>729.87</v>
      </c>
      <c r="DR15" t="s">
        <v>10</v>
      </c>
      <c r="DT15" t="s">
        <v>1</v>
      </c>
    </row>
    <row r="16" spans="1:124" x14ac:dyDescent="0.3">
      <c r="A16" t="s">
        <v>11</v>
      </c>
      <c r="B16">
        <v>1100</v>
      </c>
      <c r="C16" s="95">
        <v>3530</v>
      </c>
      <c r="D16" s="95">
        <v>18597336</v>
      </c>
      <c r="E16" s="95">
        <v>3419</v>
      </c>
      <c r="F16" s="95">
        <v>13112521</v>
      </c>
      <c r="G16" s="95">
        <v>1045</v>
      </c>
      <c r="H16" s="95">
        <v>4647538</v>
      </c>
      <c r="I16" s="95">
        <v>913</v>
      </c>
      <c r="J16" s="95">
        <v>3412500</v>
      </c>
      <c r="K16" s="95">
        <v>3494</v>
      </c>
      <c r="L16" s="95">
        <v>17926472</v>
      </c>
      <c r="M16" s="95">
        <v>3374</v>
      </c>
      <c r="N16" s="95">
        <v>13934840</v>
      </c>
      <c r="O16" s="95">
        <v>1039</v>
      </c>
      <c r="P16" s="95">
        <v>4084255</v>
      </c>
      <c r="Q16" s="95">
        <v>879</v>
      </c>
      <c r="R16" s="95">
        <v>3423215</v>
      </c>
      <c r="S16" s="95">
        <v>3344</v>
      </c>
      <c r="T16" s="95">
        <v>18146614</v>
      </c>
      <c r="U16" s="95">
        <v>3189</v>
      </c>
      <c r="V16" s="95">
        <v>13491890</v>
      </c>
      <c r="W16" s="95">
        <v>1033</v>
      </c>
      <c r="X16" s="95">
        <v>3917257</v>
      </c>
      <c r="Y16" s="95">
        <v>861</v>
      </c>
      <c r="Z16" s="95">
        <v>3407081</v>
      </c>
      <c r="AA16" s="95">
        <v>3141</v>
      </c>
      <c r="AB16" s="95">
        <v>14329710</v>
      </c>
      <c r="AC16" s="95">
        <v>2987</v>
      </c>
      <c r="AD16" s="95">
        <v>13605302</v>
      </c>
      <c r="AE16" s="95">
        <v>990</v>
      </c>
      <c r="AF16" s="95">
        <v>3433213</v>
      </c>
      <c r="AG16" s="95">
        <v>838</v>
      </c>
      <c r="AH16" s="95">
        <v>3581533</v>
      </c>
      <c r="AI16" s="95">
        <v>3250</v>
      </c>
      <c r="AJ16" s="95">
        <v>12730742.130000001</v>
      </c>
      <c r="AK16" s="95">
        <v>3089</v>
      </c>
      <c r="AL16" s="95">
        <v>14622715.43</v>
      </c>
      <c r="AM16" s="95">
        <v>986</v>
      </c>
      <c r="AN16" s="95">
        <v>2827683</v>
      </c>
      <c r="AO16" s="95">
        <v>848</v>
      </c>
      <c r="AP16" s="95">
        <v>3701992</v>
      </c>
      <c r="AQ16" s="72">
        <v>423.4</v>
      </c>
      <c r="AR16" s="72">
        <v>317.89</v>
      </c>
      <c r="AS16" s="72">
        <v>741.29</v>
      </c>
      <c r="AT16" s="95">
        <v>23244874</v>
      </c>
      <c r="AU16" s="95">
        <v>16525021</v>
      </c>
      <c r="AV16" s="95">
        <v>4575</v>
      </c>
      <c r="AW16" s="95">
        <v>4332</v>
      </c>
      <c r="AX16" s="72">
        <v>404.64</v>
      </c>
      <c r="AY16" s="72">
        <v>340.11</v>
      </c>
      <c r="AZ16" s="72">
        <v>744.75</v>
      </c>
      <c r="BA16" s="95">
        <v>22010727</v>
      </c>
      <c r="BB16" s="95">
        <v>17358055</v>
      </c>
      <c r="BC16" s="95">
        <v>4533</v>
      </c>
      <c r="BD16" s="95">
        <v>4253</v>
      </c>
      <c r="BE16" s="72">
        <v>420.07</v>
      </c>
      <c r="BF16" s="72">
        <v>347.72</v>
      </c>
      <c r="BG16" s="72">
        <v>767.79</v>
      </c>
      <c r="BH16" s="95">
        <v>22063871</v>
      </c>
      <c r="BI16" s="95">
        <v>16898971</v>
      </c>
      <c r="BJ16" s="95">
        <v>4377</v>
      </c>
      <c r="BK16" s="95">
        <v>4050</v>
      </c>
      <c r="BL16" s="72">
        <v>358.33</v>
      </c>
      <c r="BM16" s="72">
        <v>374.44</v>
      </c>
      <c r="BN16" s="72">
        <v>732.77</v>
      </c>
      <c r="BO16" s="95">
        <v>17762923</v>
      </c>
      <c r="BP16" s="95">
        <v>17186835</v>
      </c>
      <c r="BQ16" s="95">
        <v>4131</v>
      </c>
      <c r="BR16" s="95">
        <v>3825</v>
      </c>
      <c r="BS16" s="72">
        <v>306.08</v>
      </c>
      <c r="BT16" s="72">
        <v>387.87</v>
      </c>
      <c r="BU16" s="72">
        <v>693.95</v>
      </c>
      <c r="BV16" s="95">
        <v>15558425.130000001</v>
      </c>
      <c r="BW16" s="95">
        <v>18324707.43</v>
      </c>
      <c r="BX16" s="95">
        <v>4236</v>
      </c>
      <c r="BY16" s="95">
        <v>3937</v>
      </c>
      <c r="BZ16" s="95">
        <v>4459</v>
      </c>
      <c r="CA16" s="95">
        <v>4398</v>
      </c>
      <c r="CB16" s="95">
        <v>4219</v>
      </c>
      <c r="CC16" s="95">
        <v>3986</v>
      </c>
      <c r="CD16" s="95">
        <v>4090</v>
      </c>
      <c r="CE16" s="72">
        <v>650.75523149000003</v>
      </c>
      <c r="CF16" s="72">
        <v>676.59346364999999</v>
      </c>
      <c r="CG16" s="72">
        <v>712.40329333</v>
      </c>
      <c r="CH16" s="72">
        <v>716.50152150999998</v>
      </c>
      <c r="CI16" s="72">
        <v>731.52548966999996</v>
      </c>
      <c r="CJ16" s="96">
        <v>1.1391226134000001</v>
      </c>
      <c r="CK16" s="96">
        <v>1.1007348429999999</v>
      </c>
      <c r="CL16" s="96">
        <v>1.0777462811</v>
      </c>
      <c r="CM16" s="96">
        <v>1.0227054347</v>
      </c>
      <c r="CN16" s="96">
        <v>0.94863406650000004</v>
      </c>
      <c r="CO16" s="96">
        <v>0.99309709450000005</v>
      </c>
      <c r="CP16" s="96">
        <v>1.0651412170000001</v>
      </c>
      <c r="CQ16" s="96">
        <v>0.99584056389999998</v>
      </c>
      <c r="CR16" s="96">
        <v>1.0695899558999999</v>
      </c>
      <c r="CS16" s="95">
        <v>4338</v>
      </c>
      <c r="CT16" s="95">
        <v>4356</v>
      </c>
      <c r="CU16" s="95">
        <v>4154</v>
      </c>
      <c r="CV16" s="95">
        <v>3992</v>
      </c>
      <c r="CW16" s="95">
        <v>4101</v>
      </c>
      <c r="CX16" s="96">
        <v>0.993554461</v>
      </c>
      <c r="CY16" s="96">
        <v>0.99639300099999994</v>
      </c>
      <c r="CZ16" s="96">
        <v>0.98195473300000002</v>
      </c>
      <c r="DA16" s="96">
        <v>0.98211402800000003</v>
      </c>
      <c r="DB16" s="96">
        <v>1.0110899609999999</v>
      </c>
      <c r="DC16">
        <v>2013</v>
      </c>
      <c r="DD16" s="6">
        <v>4079.4</v>
      </c>
      <c r="DE16" s="96">
        <v>2.5797556000000002E-3</v>
      </c>
      <c r="DF16" s="72">
        <v>819.32</v>
      </c>
      <c r="DG16" s="96">
        <v>1</v>
      </c>
      <c r="DH16" s="72">
        <v>819.32</v>
      </c>
      <c r="DI16" s="72">
        <v>754.47549461000006</v>
      </c>
      <c r="DJ16" s="96">
        <v>1</v>
      </c>
      <c r="DK16" s="72">
        <v>819.32</v>
      </c>
      <c r="DL16" s="96">
        <v>1</v>
      </c>
      <c r="DM16" s="72">
        <v>819.32</v>
      </c>
      <c r="DN16" s="96">
        <v>1</v>
      </c>
      <c r="DO16" s="96">
        <v>5.6119999999999998E-3</v>
      </c>
      <c r="DP16" s="72">
        <v>4.5999999999999996</v>
      </c>
      <c r="DQ16" s="72">
        <v>814.72</v>
      </c>
      <c r="DR16" t="s">
        <v>11</v>
      </c>
      <c r="DT16" t="s">
        <v>1</v>
      </c>
    </row>
    <row r="17" spans="1:124" x14ac:dyDescent="0.3">
      <c r="A17" t="s">
        <v>12</v>
      </c>
      <c r="B17">
        <v>1110</v>
      </c>
      <c r="C17" s="95">
        <v>2145</v>
      </c>
      <c r="D17" s="95">
        <v>10647411</v>
      </c>
      <c r="E17" s="95">
        <v>2123</v>
      </c>
      <c r="F17" s="95">
        <v>6525877</v>
      </c>
      <c r="G17" s="95">
        <v>892</v>
      </c>
      <c r="H17" s="95">
        <v>3241190</v>
      </c>
      <c r="I17" s="95">
        <v>850</v>
      </c>
      <c r="J17" s="95">
        <v>2311397</v>
      </c>
      <c r="K17" s="95">
        <v>1972</v>
      </c>
      <c r="L17" s="95">
        <v>9287770</v>
      </c>
      <c r="M17" s="95">
        <v>1953</v>
      </c>
      <c r="N17" s="95">
        <v>6489982</v>
      </c>
      <c r="O17" s="95">
        <v>784</v>
      </c>
      <c r="P17" s="95">
        <v>1673144</v>
      </c>
      <c r="Q17" s="95">
        <v>744</v>
      </c>
      <c r="R17" s="95">
        <v>1888777</v>
      </c>
      <c r="S17" s="95">
        <v>2014</v>
      </c>
      <c r="T17" s="95">
        <v>9618507</v>
      </c>
      <c r="U17" s="95">
        <v>1987</v>
      </c>
      <c r="V17" s="95">
        <v>6784030</v>
      </c>
      <c r="W17" s="95">
        <v>791</v>
      </c>
      <c r="X17" s="95">
        <v>2443698</v>
      </c>
      <c r="Y17" s="95">
        <v>748</v>
      </c>
      <c r="Z17" s="95">
        <v>2117670</v>
      </c>
      <c r="AA17" s="95">
        <v>2001</v>
      </c>
      <c r="AB17" s="95">
        <v>7321258</v>
      </c>
      <c r="AC17" s="95">
        <v>1978</v>
      </c>
      <c r="AD17" s="95">
        <v>7251976</v>
      </c>
      <c r="AE17" s="95">
        <v>768</v>
      </c>
      <c r="AF17" s="95">
        <v>1560595</v>
      </c>
      <c r="AG17" s="95">
        <v>724</v>
      </c>
      <c r="AH17" s="95">
        <v>2147505</v>
      </c>
      <c r="AI17" s="95">
        <v>2167</v>
      </c>
      <c r="AJ17" s="95">
        <v>8199190</v>
      </c>
      <c r="AK17" s="95">
        <v>2148</v>
      </c>
      <c r="AL17" s="95">
        <v>8313785</v>
      </c>
      <c r="AM17" s="95">
        <v>804</v>
      </c>
      <c r="AN17" s="95">
        <v>2264644</v>
      </c>
      <c r="AO17" s="95">
        <v>761</v>
      </c>
      <c r="AP17" s="95">
        <v>2463163</v>
      </c>
      <c r="AQ17" s="72">
        <v>381.09</v>
      </c>
      <c r="AR17" s="72">
        <v>247.71</v>
      </c>
      <c r="AS17" s="72">
        <v>628.79999999999995</v>
      </c>
      <c r="AT17" s="95">
        <v>13888601</v>
      </c>
      <c r="AU17" s="95">
        <v>8837274</v>
      </c>
      <c r="AV17" s="95">
        <v>3037</v>
      </c>
      <c r="AW17" s="95">
        <v>2973</v>
      </c>
      <c r="AX17" s="72">
        <v>331.43</v>
      </c>
      <c r="AY17" s="72">
        <v>258.89</v>
      </c>
      <c r="AZ17" s="72">
        <v>590.32000000000005</v>
      </c>
      <c r="BA17" s="95">
        <v>10960914</v>
      </c>
      <c r="BB17" s="95">
        <v>8378759</v>
      </c>
      <c r="BC17" s="95">
        <v>2756</v>
      </c>
      <c r="BD17" s="95">
        <v>2697</v>
      </c>
      <c r="BE17" s="72">
        <v>358.35</v>
      </c>
      <c r="BF17" s="72">
        <v>271.23</v>
      </c>
      <c r="BG17" s="72">
        <v>629.58000000000004</v>
      </c>
      <c r="BH17" s="95">
        <v>12062205</v>
      </c>
      <c r="BI17" s="95">
        <v>8901700</v>
      </c>
      <c r="BJ17" s="95">
        <v>2805</v>
      </c>
      <c r="BK17" s="95">
        <v>2735</v>
      </c>
      <c r="BL17" s="72">
        <v>267.3</v>
      </c>
      <c r="BM17" s="72">
        <v>289.89</v>
      </c>
      <c r="BN17" s="72">
        <v>557.19000000000005</v>
      </c>
      <c r="BO17" s="95">
        <v>8881853</v>
      </c>
      <c r="BP17" s="95">
        <v>9399481</v>
      </c>
      <c r="BQ17" s="95">
        <v>2769</v>
      </c>
      <c r="BR17" s="95">
        <v>2702</v>
      </c>
      <c r="BS17" s="72">
        <v>293.5</v>
      </c>
      <c r="BT17" s="72">
        <v>308.72000000000003</v>
      </c>
      <c r="BU17" s="72">
        <v>602.22</v>
      </c>
      <c r="BV17" s="95">
        <v>10463834</v>
      </c>
      <c r="BW17" s="95">
        <v>10776948</v>
      </c>
      <c r="BX17" s="95">
        <v>2971</v>
      </c>
      <c r="BY17" s="95">
        <v>2909</v>
      </c>
      <c r="BZ17" s="95">
        <v>3006</v>
      </c>
      <c r="CA17" s="95">
        <v>2727</v>
      </c>
      <c r="CB17" s="95">
        <v>2771</v>
      </c>
      <c r="CC17" s="95">
        <v>2737</v>
      </c>
      <c r="CD17" s="95">
        <v>2941</v>
      </c>
      <c r="CE17" s="72">
        <v>650.75523149000003</v>
      </c>
      <c r="CF17" s="72">
        <v>676.59346364999999</v>
      </c>
      <c r="CG17" s="72">
        <v>712.40329333</v>
      </c>
      <c r="CH17" s="72">
        <v>716.50152150999998</v>
      </c>
      <c r="CI17" s="72">
        <v>731.52548966999996</v>
      </c>
      <c r="CJ17" s="96">
        <v>0.96626192089999996</v>
      </c>
      <c r="CK17" s="96">
        <v>0.87248847600000001</v>
      </c>
      <c r="CL17" s="96">
        <v>0.88374100160000002</v>
      </c>
      <c r="CM17" s="96">
        <v>0.77765361730000004</v>
      </c>
      <c r="CN17" s="96">
        <v>0.8232385727</v>
      </c>
      <c r="CO17" s="96">
        <v>0.91430686719999998</v>
      </c>
      <c r="CP17" s="96">
        <v>0.94571827980000001</v>
      </c>
      <c r="CQ17" s="96">
        <v>0.99584056389999998</v>
      </c>
      <c r="CR17" s="96">
        <v>0.94966822910000004</v>
      </c>
      <c r="CS17" s="95">
        <v>3030</v>
      </c>
      <c r="CT17" s="95">
        <v>2797</v>
      </c>
      <c r="CU17" s="95">
        <v>2830</v>
      </c>
      <c r="CV17" s="95">
        <v>2794</v>
      </c>
      <c r="CW17" s="95">
        <v>3025</v>
      </c>
      <c r="CX17" s="96">
        <v>0.92563563800000004</v>
      </c>
      <c r="CY17" s="96">
        <v>0.91892553399999999</v>
      </c>
      <c r="CZ17" s="96">
        <v>0.91453156000000002</v>
      </c>
      <c r="DA17" s="96">
        <v>0.90233365600000004</v>
      </c>
      <c r="DB17" s="96">
        <v>0.90953750700000002</v>
      </c>
      <c r="DC17">
        <v>2013</v>
      </c>
      <c r="DD17" s="6">
        <v>2803.2</v>
      </c>
      <c r="DE17" s="96">
        <v>1.3407693E-3</v>
      </c>
      <c r="DF17" s="72">
        <v>728.36</v>
      </c>
      <c r="DG17" s="96">
        <v>1</v>
      </c>
      <c r="DH17" s="72">
        <v>728.36</v>
      </c>
      <c r="DI17" s="72">
        <v>731.97309668000003</v>
      </c>
      <c r="DJ17" s="96">
        <v>1</v>
      </c>
      <c r="DK17" s="72">
        <v>728.36</v>
      </c>
      <c r="DL17" s="96">
        <v>1</v>
      </c>
      <c r="DM17" s="72">
        <v>728.36</v>
      </c>
      <c r="DN17" s="96">
        <v>1</v>
      </c>
      <c r="DO17" s="96">
        <v>2.8470000000000001E-3</v>
      </c>
      <c r="DP17" s="72">
        <v>2.0699999999999998</v>
      </c>
      <c r="DQ17" s="72">
        <v>726.29</v>
      </c>
      <c r="DR17" t="s">
        <v>12</v>
      </c>
      <c r="DT17" t="s">
        <v>1</v>
      </c>
    </row>
    <row r="18" spans="1:124" x14ac:dyDescent="0.3">
      <c r="A18" t="s">
        <v>13</v>
      </c>
      <c r="B18">
        <v>1120</v>
      </c>
      <c r="C18" s="95">
        <v>3916</v>
      </c>
      <c r="D18" s="95">
        <v>18199990</v>
      </c>
      <c r="E18" s="95">
        <v>3817</v>
      </c>
      <c r="F18" s="95">
        <v>11311601</v>
      </c>
      <c r="G18" s="95">
        <v>1278</v>
      </c>
      <c r="H18" s="95">
        <v>4111170</v>
      </c>
      <c r="I18" s="95">
        <v>1190</v>
      </c>
      <c r="J18" s="95">
        <v>2732191</v>
      </c>
      <c r="K18" s="95">
        <v>3747</v>
      </c>
      <c r="L18" s="95">
        <v>18680841</v>
      </c>
      <c r="M18" s="95">
        <v>3629</v>
      </c>
      <c r="N18" s="95">
        <v>12112326</v>
      </c>
      <c r="O18" s="95">
        <v>1229</v>
      </c>
      <c r="P18" s="95">
        <v>3089222</v>
      </c>
      <c r="Q18" s="95">
        <v>1122</v>
      </c>
      <c r="R18" s="95">
        <v>2476162</v>
      </c>
      <c r="S18" s="95">
        <v>3625</v>
      </c>
      <c r="T18" s="95">
        <v>18209711</v>
      </c>
      <c r="U18" s="95">
        <v>3498</v>
      </c>
      <c r="V18" s="95">
        <v>12329952</v>
      </c>
      <c r="W18" s="95">
        <v>1272</v>
      </c>
      <c r="X18" s="95">
        <v>3397041</v>
      </c>
      <c r="Y18" s="95">
        <v>1156</v>
      </c>
      <c r="Z18" s="95">
        <v>3001402</v>
      </c>
      <c r="AA18" s="95">
        <v>3612</v>
      </c>
      <c r="AB18" s="95">
        <v>14402788</v>
      </c>
      <c r="AC18" s="95">
        <v>3487</v>
      </c>
      <c r="AD18" s="95">
        <v>13212753</v>
      </c>
      <c r="AE18" s="95">
        <v>1316</v>
      </c>
      <c r="AF18" s="95">
        <v>4115118</v>
      </c>
      <c r="AG18" s="95">
        <v>1193</v>
      </c>
      <c r="AH18" s="95">
        <v>3411314</v>
      </c>
      <c r="AI18" s="95">
        <v>3778</v>
      </c>
      <c r="AJ18" s="95">
        <v>15266141</v>
      </c>
      <c r="AK18" s="95">
        <v>3655</v>
      </c>
      <c r="AL18" s="95">
        <v>14574338</v>
      </c>
      <c r="AM18" s="95">
        <v>1409</v>
      </c>
      <c r="AN18" s="95">
        <v>3607331</v>
      </c>
      <c r="AO18" s="95">
        <v>1282</v>
      </c>
      <c r="AP18" s="95">
        <v>3431604</v>
      </c>
      <c r="AQ18" s="72">
        <v>357.96</v>
      </c>
      <c r="AR18" s="72">
        <v>233.74</v>
      </c>
      <c r="AS18" s="72">
        <v>591.70000000000005</v>
      </c>
      <c r="AT18" s="95">
        <v>22311160</v>
      </c>
      <c r="AU18" s="95">
        <v>14043792</v>
      </c>
      <c r="AV18" s="95">
        <v>5194</v>
      </c>
      <c r="AW18" s="95">
        <v>5007</v>
      </c>
      <c r="AX18" s="72">
        <v>364.58</v>
      </c>
      <c r="AY18" s="72">
        <v>255.88</v>
      </c>
      <c r="AZ18" s="72">
        <v>620.46</v>
      </c>
      <c r="BA18" s="95">
        <v>21770063</v>
      </c>
      <c r="BB18" s="95">
        <v>14588488</v>
      </c>
      <c r="BC18" s="95">
        <v>4976</v>
      </c>
      <c r="BD18" s="95">
        <v>4751</v>
      </c>
      <c r="BE18" s="72">
        <v>367.69</v>
      </c>
      <c r="BF18" s="72">
        <v>274.52</v>
      </c>
      <c r="BG18" s="72">
        <v>642.21</v>
      </c>
      <c r="BH18" s="95">
        <v>21606752</v>
      </c>
      <c r="BI18" s="95">
        <v>15331354</v>
      </c>
      <c r="BJ18" s="95">
        <v>4897</v>
      </c>
      <c r="BK18" s="95">
        <v>4654</v>
      </c>
      <c r="BL18" s="72">
        <v>313.14</v>
      </c>
      <c r="BM18" s="72">
        <v>296.01</v>
      </c>
      <c r="BN18" s="72">
        <v>609.15</v>
      </c>
      <c r="BO18" s="95">
        <v>18517906</v>
      </c>
      <c r="BP18" s="95">
        <v>16624067</v>
      </c>
      <c r="BQ18" s="95">
        <v>4928</v>
      </c>
      <c r="BR18" s="95">
        <v>4680</v>
      </c>
      <c r="BS18" s="72">
        <v>303.22000000000003</v>
      </c>
      <c r="BT18" s="72">
        <v>303.93</v>
      </c>
      <c r="BU18" s="72">
        <v>607.15</v>
      </c>
      <c r="BV18" s="95">
        <v>18873472</v>
      </c>
      <c r="BW18" s="95">
        <v>18005942</v>
      </c>
      <c r="BX18" s="95">
        <v>5187</v>
      </c>
      <c r="BY18" s="95">
        <v>4937</v>
      </c>
      <c r="BZ18" s="95">
        <v>5105</v>
      </c>
      <c r="CA18" s="95">
        <v>4867</v>
      </c>
      <c r="CB18" s="95">
        <v>4780</v>
      </c>
      <c r="CC18" s="95">
        <v>4810</v>
      </c>
      <c r="CD18" s="95">
        <v>5065</v>
      </c>
      <c r="CE18" s="72">
        <v>650.75523149000003</v>
      </c>
      <c r="CF18" s="72">
        <v>676.59346364999999</v>
      </c>
      <c r="CG18" s="72">
        <v>712.40329333</v>
      </c>
      <c r="CH18" s="72">
        <v>716.50152150999998</v>
      </c>
      <c r="CI18" s="72">
        <v>731.52548966999996</v>
      </c>
      <c r="CJ18" s="96">
        <v>0.90925123819999998</v>
      </c>
      <c r="CK18" s="96">
        <v>0.91703516709999999</v>
      </c>
      <c r="CL18" s="96">
        <v>0.9014697237</v>
      </c>
      <c r="CM18" s="96">
        <v>0.85017265379999996</v>
      </c>
      <c r="CN18" s="96">
        <v>0.82997791409999999</v>
      </c>
      <c r="CO18" s="96">
        <v>0.9103282291</v>
      </c>
      <c r="CP18" s="96">
        <v>0.96842140139999999</v>
      </c>
      <c r="CQ18" s="96">
        <v>0.99584056389999998</v>
      </c>
      <c r="CR18" s="96">
        <v>0.97246617400000002</v>
      </c>
      <c r="CS18" s="95">
        <v>4590</v>
      </c>
      <c r="CT18" s="95">
        <v>4435</v>
      </c>
      <c r="CU18" s="95">
        <v>4343</v>
      </c>
      <c r="CV18" s="95">
        <v>4328</v>
      </c>
      <c r="CW18" s="95">
        <v>4558</v>
      </c>
      <c r="CX18" s="96">
        <v>0.89380464000000004</v>
      </c>
      <c r="CY18" s="96">
        <v>0.90224233099999995</v>
      </c>
      <c r="CZ18" s="96">
        <v>0.92361607499999998</v>
      </c>
      <c r="DA18" s="96">
        <v>0.91407291199999996</v>
      </c>
      <c r="DB18" s="96">
        <v>0.91861873599999999</v>
      </c>
      <c r="DC18">
        <v>2013</v>
      </c>
      <c r="DD18" s="6">
        <v>4805.8</v>
      </c>
      <c r="DE18" s="96">
        <v>3.0109482999999999E-3</v>
      </c>
      <c r="DF18" s="72">
        <v>744.6</v>
      </c>
      <c r="DG18" s="96">
        <v>1</v>
      </c>
      <c r="DH18" s="72">
        <v>744.6</v>
      </c>
      <c r="DI18" s="72">
        <v>731.97309668000003</v>
      </c>
      <c r="DJ18" s="96">
        <v>1</v>
      </c>
      <c r="DK18" s="72">
        <v>744.6</v>
      </c>
      <c r="DL18" s="96">
        <v>1</v>
      </c>
      <c r="DM18" s="72">
        <v>744.6</v>
      </c>
      <c r="DN18" s="96">
        <v>1</v>
      </c>
      <c r="DO18" s="96">
        <v>5.8780000000000004E-3</v>
      </c>
      <c r="DP18" s="72">
        <v>4.38</v>
      </c>
      <c r="DQ18" s="72">
        <v>740.22</v>
      </c>
      <c r="DR18" t="s">
        <v>13</v>
      </c>
      <c r="DT18" t="s">
        <v>1</v>
      </c>
    </row>
    <row r="19" spans="1:124" x14ac:dyDescent="0.3">
      <c r="A19" t="s">
        <v>14</v>
      </c>
      <c r="B19">
        <v>1130</v>
      </c>
      <c r="C19" s="95">
        <v>2175</v>
      </c>
      <c r="D19" s="95">
        <v>9921686</v>
      </c>
      <c r="E19" s="95">
        <v>2124</v>
      </c>
      <c r="F19" s="95">
        <v>6550325</v>
      </c>
      <c r="G19" s="95">
        <v>675</v>
      </c>
      <c r="H19" s="95">
        <v>2031619</v>
      </c>
      <c r="I19" s="95">
        <v>613</v>
      </c>
      <c r="J19" s="95">
        <v>1687939</v>
      </c>
      <c r="K19" s="95">
        <v>2182</v>
      </c>
      <c r="L19" s="95">
        <v>10451451</v>
      </c>
      <c r="M19" s="95">
        <v>2131</v>
      </c>
      <c r="N19" s="95">
        <v>6993852</v>
      </c>
      <c r="O19" s="95">
        <v>696</v>
      </c>
      <c r="P19" s="95">
        <v>2547822</v>
      </c>
      <c r="Q19" s="95">
        <v>632</v>
      </c>
      <c r="R19" s="95">
        <v>1834646</v>
      </c>
      <c r="S19" s="95">
        <v>2099</v>
      </c>
      <c r="T19" s="95">
        <v>9809634</v>
      </c>
      <c r="U19" s="95">
        <v>2039</v>
      </c>
      <c r="V19" s="95">
        <v>7299711</v>
      </c>
      <c r="W19" s="95">
        <v>684</v>
      </c>
      <c r="X19" s="95">
        <v>2056628</v>
      </c>
      <c r="Y19" s="95">
        <v>623</v>
      </c>
      <c r="Z19" s="95">
        <v>1844446</v>
      </c>
      <c r="AA19" s="95">
        <v>1980</v>
      </c>
      <c r="AB19" s="95">
        <v>9701558</v>
      </c>
      <c r="AC19" s="95">
        <v>1912</v>
      </c>
      <c r="AD19" s="95">
        <v>7771307</v>
      </c>
      <c r="AE19" s="95">
        <v>660</v>
      </c>
      <c r="AF19" s="95">
        <v>1907454</v>
      </c>
      <c r="AG19" s="95">
        <v>600</v>
      </c>
      <c r="AH19" s="95">
        <v>2005831</v>
      </c>
      <c r="AI19" s="95">
        <v>1942</v>
      </c>
      <c r="AJ19" s="95">
        <v>9059314</v>
      </c>
      <c r="AK19" s="95">
        <v>1873</v>
      </c>
      <c r="AL19" s="95">
        <v>7847205</v>
      </c>
      <c r="AM19" s="95">
        <v>654</v>
      </c>
      <c r="AN19" s="95">
        <v>2070512</v>
      </c>
      <c r="AO19" s="95">
        <v>591</v>
      </c>
      <c r="AP19" s="95">
        <v>1975503</v>
      </c>
      <c r="AQ19" s="72">
        <v>349.51</v>
      </c>
      <c r="AR19" s="72">
        <v>250.83</v>
      </c>
      <c r="AS19" s="72">
        <v>600.34</v>
      </c>
      <c r="AT19" s="95">
        <v>11953305</v>
      </c>
      <c r="AU19" s="95">
        <v>8238264</v>
      </c>
      <c r="AV19" s="95">
        <v>2850</v>
      </c>
      <c r="AW19" s="95">
        <v>2737</v>
      </c>
      <c r="AX19" s="72">
        <v>376.4</v>
      </c>
      <c r="AY19" s="72">
        <v>266.27</v>
      </c>
      <c r="AZ19" s="72">
        <v>642.66999999999996</v>
      </c>
      <c r="BA19" s="95">
        <v>12999273</v>
      </c>
      <c r="BB19" s="95">
        <v>8828498</v>
      </c>
      <c r="BC19" s="95">
        <v>2878</v>
      </c>
      <c r="BD19" s="95">
        <v>2763</v>
      </c>
      <c r="BE19" s="72">
        <v>355.32</v>
      </c>
      <c r="BF19" s="72">
        <v>286.26</v>
      </c>
      <c r="BG19" s="72">
        <v>641.58000000000004</v>
      </c>
      <c r="BH19" s="95">
        <v>11866262</v>
      </c>
      <c r="BI19" s="95">
        <v>9144157</v>
      </c>
      <c r="BJ19" s="95">
        <v>2783</v>
      </c>
      <c r="BK19" s="95">
        <v>2662</v>
      </c>
      <c r="BL19" s="72">
        <v>366.45</v>
      </c>
      <c r="BM19" s="72">
        <v>324.35000000000002</v>
      </c>
      <c r="BN19" s="72">
        <v>690.8</v>
      </c>
      <c r="BO19" s="95">
        <v>11609012</v>
      </c>
      <c r="BP19" s="95">
        <v>9777138</v>
      </c>
      <c r="BQ19" s="95">
        <v>2640</v>
      </c>
      <c r="BR19" s="95">
        <v>2512</v>
      </c>
      <c r="BS19" s="72">
        <v>357.27</v>
      </c>
      <c r="BT19" s="72">
        <v>332.21</v>
      </c>
      <c r="BU19" s="72">
        <v>689.48</v>
      </c>
      <c r="BV19" s="95">
        <v>11129826</v>
      </c>
      <c r="BW19" s="95">
        <v>9822708</v>
      </c>
      <c r="BX19" s="95">
        <v>2596</v>
      </c>
      <c r="BY19" s="95">
        <v>2464</v>
      </c>
      <c r="BZ19" s="95">
        <v>2796</v>
      </c>
      <c r="CA19" s="95">
        <v>2822</v>
      </c>
      <c r="CB19" s="95">
        <v>2725</v>
      </c>
      <c r="CC19" s="95">
        <v>2579</v>
      </c>
      <c r="CD19" s="95">
        <v>2531</v>
      </c>
      <c r="CE19" s="72">
        <v>650.75523149000003</v>
      </c>
      <c r="CF19" s="72">
        <v>676.59346364999999</v>
      </c>
      <c r="CG19" s="72">
        <v>712.40329333</v>
      </c>
      <c r="CH19" s="72">
        <v>716.50152150999998</v>
      </c>
      <c r="CI19" s="72">
        <v>731.52548966999996</v>
      </c>
      <c r="CJ19" s="96">
        <v>0.92252811960000003</v>
      </c>
      <c r="CK19" s="96">
        <v>0.94986137839999996</v>
      </c>
      <c r="CL19" s="96">
        <v>0.90058539309999996</v>
      </c>
      <c r="CM19" s="96">
        <v>0.96412914589999998</v>
      </c>
      <c r="CN19" s="96">
        <v>0.94252354800000004</v>
      </c>
      <c r="CO19" s="96">
        <v>1.0114779045</v>
      </c>
      <c r="CP19" s="96">
        <v>0.92530495509999999</v>
      </c>
      <c r="CQ19" s="96">
        <v>0.99584056389999998</v>
      </c>
      <c r="CR19" s="96">
        <v>0.92916964479999997</v>
      </c>
      <c r="CS19" s="95">
        <v>2735</v>
      </c>
      <c r="CT19" s="95">
        <v>2793</v>
      </c>
      <c r="CU19" s="95">
        <v>2648</v>
      </c>
      <c r="CV19" s="95">
        <v>2527</v>
      </c>
      <c r="CW19" s="95">
        <v>2503</v>
      </c>
      <c r="CX19" s="96">
        <v>1.0050635059999999</v>
      </c>
      <c r="CY19" s="96">
        <v>1.0307020419999999</v>
      </c>
      <c r="CZ19" s="96">
        <v>1.0110948040000001</v>
      </c>
      <c r="DA19" s="96">
        <v>1.0028109599999999</v>
      </c>
      <c r="DB19" s="96">
        <v>1.0061907219999999</v>
      </c>
      <c r="DC19">
        <v>2013</v>
      </c>
      <c r="DD19" s="6">
        <v>2627.6</v>
      </c>
      <c r="DE19" s="96">
        <v>5.2583009999999999E-3</v>
      </c>
      <c r="DF19" s="72">
        <v>709.84</v>
      </c>
      <c r="DG19" s="96">
        <v>1</v>
      </c>
      <c r="DH19" s="72">
        <v>709.84</v>
      </c>
      <c r="DI19" s="72">
        <v>731.97309668000003</v>
      </c>
      <c r="DJ19" s="96">
        <v>1</v>
      </c>
      <c r="DK19" s="72">
        <v>709.84</v>
      </c>
      <c r="DL19" s="96">
        <v>1</v>
      </c>
      <c r="DM19" s="72">
        <v>709.84</v>
      </c>
      <c r="DN19" s="96">
        <v>1</v>
      </c>
      <c r="DO19" s="96">
        <v>9.5930000000000008E-3</v>
      </c>
      <c r="DP19" s="72">
        <v>6.81</v>
      </c>
      <c r="DQ19" s="72">
        <v>703.03</v>
      </c>
      <c r="DR19" t="s">
        <v>14</v>
      </c>
      <c r="DT19" t="s">
        <v>1</v>
      </c>
    </row>
    <row r="20" spans="1:124" x14ac:dyDescent="0.3">
      <c r="A20" t="s">
        <v>15</v>
      </c>
      <c r="B20">
        <v>1140</v>
      </c>
      <c r="C20" s="95">
        <v>1921</v>
      </c>
      <c r="D20" s="95">
        <v>8270974</v>
      </c>
      <c r="E20" s="95">
        <v>1888</v>
      </c>
      <c r="F20" s="95">
        <v>6164508</v>
      </c>
      <c r="G20" s="95">
        <v>662</v>
      </c>
      <c r="H20" s="95">
        <v>2119542</v>
      </c>
      <c r="I20" s="95">
        <v>619</v>
      </c>
      <c r="J20" s="95">
        <v>1724445</v>
      </c>
      <c r="K20" s="95">
        <v>1957</v>
      </c>
      <c r="L20" s="95">
        <v>8552235</v>
      </c>
      <c r="M20" s="95">
        <v>1920</v>
      </c>
      <c r="N20" s="95">
        <v>6320111</v>
      </c>
      <c r="O20" s="95">
        <v>654</v>
      </c>
      <c r="P20" s="95">
        <v>2239839</v>
      </c>
      <c r="Q20" s="95">
        <v>607</v>
      </c>
      <c r="R20" s="95">
        <v>1825548</v>
      </c>
      <c r="S20" s="95">
        <v>1948</v>
      </c>
      <c r="T20" s="95">
        <v>9586434</v>
      </c>
      <c r="U20" s="95">
        <v>1898</v>
      </c>
      <c r="V20" s="95">
        <v>6800162</v>
      </c>
      <c r="W20" s="95">
        <v>669</v>
      </c>
      <c r="X20" s="95">
        <v>2492443</v>
      </c>
      <c r="Y20" s="95">
        <v>615</v>
      </c>
      <c r="Z20" s="95">
        <v>2020490</v>
      </c>
      <c r="AA20" s="95">
        <v>1903</v>
      </c>
      <c r="AB20" s="95">
        <v>8042952</v>
      </c>
      <c r="AC20" s="95">
        <v>1838</v>
      </c>
      <c r="AD20" s="95">
        <v>7052461</v>
      </c>
      <c r="AE20" s="95">
        <v>632</v>
      </c>
      <c r="AF20" s="95">
        <v>2302027</v>
      </c>
      <c r="AG20" s="95">
        <v>577</v>
      </c>
      <c r="AH20" s="95">
        <v>2255423</v>
      </c>
      <c r="AI20" s="95">
        <v>1878</v>
      </c>
      <c r="AJ20" s="95">
        <v>7511743</v>
      </c>
      <c r="AK20" s="95">
        <v>1814</v>
      </c>
      <c r="AL20" s="95">
        <v>7112696</v>
      </c>
      <c r="AM20" s="95">
        <v>631</v>
      </c>
      <c r="AN20" s="95">
        <v>2350814</v>
      </c>
      <c r="AO20" s="95">
        <v>582</v>
      </c>
      <c r="AP20" s="95">
        <v>2381420.23</v>
      </c>
      <c r="AQ20" s="72">
        <v>335.22</v>
      </c>
      <c r="AR20" s="72">
        <v>262.23</v>
      </c>
      <c r="AS20" s="72">
        <v>597.45000000000005</v>
      </c>
      <c r="AT20" s="95">
        <v>10390516</v>
      </c>
      <c r="AU20" s="95">
        <v>7888953</v>
      </c>
      <c r="AV20" s="95">
        <v>2583</v>
      </c>
      <c r="AW20" s="95">
        <v>2507</v>
      </c>
      <c r="AX20" s="72">
        <v>344.44</v>
      </c>
      <c r="AY20" s="72">
        <v>268.62</v>
      </c>
      <c r="AZ20" s="72">
        <v>613.05999999999995</v>
      </c>
      <c r="BA20" s="95">
        <v>10792074</v>
      </c>
      <c r="BB20" s="95">
        <v>8145659</v>
      </c>
      <c r="BC20" s="95">
        <v>2611</v>
      </c>
      <c r="BD20" s="95">
        <v>2527</v>
      </c>
      <c r="BE20" s="72">
        <v>384.63</v>
      </c>
      <c r="BF20" s="72">
        <v>292.5</v>
      </c>
      <c r="BG20" s="72">
        <v>677.13</v>
      </c>
      <c r="BH20" s="95">
        <v>12078877</v>
      </c>
      <c r="BI20" s="95">
        <v>8820652</v>
      </c>
      <c r="BJ20" s="95">
        <v>2617</v>
      </c>
      <c r="BK20" s="95">
        <v>2513</v>
      </c>
      <c r="BL20" s="72">
        <v>340.07</v>
      </c>
      <c r="BM20" s="72">
        <v>321.18</v>
      </c>
      <c r="BN20" s="72">
        <v>661.25</v>
      </c>
      <c r="BO20" s="95">
        <v>10344979</v>
      </c>
      <c r="BP20" s="95">
        <v>9307884</v>
      </c>
      <c r="BQ20" s="95">
        <v>2535</v>
      </c>
      <c r="BR20" s="95">
        <v>2415</v>
      </c>
      <c r="BS20" s="72">
        <v>327.57</v>
      </c>
      <c r="BT20" s="72">
        <v>330.21</v>
      </c>
      <c r="BU20" s="72">
        <v>657.78</v>
      </c>
      <c r="BV20" s="95">
        <v>9862557</v>
      </c>
      <c r="BW20" s="95">
        <v>9494116.2300000004</v>
      </c>
      <c r="BX20" s="95">
        <v>2509</v>
      </c>
      <c r="BY20" s="95">
        <v>2396</v>
      </c>
      <c r="BZ20" s="95">
        <v>2547</v>
      </c>
      <c r="CA20" s="95">
        <v>2570</v>
      </c>
      <c r="CB20" s="95">
        <v>2567</v>
      </c>
      <c r="CC20" s="95">
        <v>2478</v>
      </c>
      <c r="CD20" s="95">
        <v>2454</v>
      </c>
      <c r="CE20" s="72">
        <v>650.75523149000003</v>
      </c>
      <c r="CF20" s="72">
        <v>676.59346364999999</v>
      </c>
      <c r="CG20" s="72">
        <v>712.40329333</v>
      </c>
      <c r="CH20" s="72">
        <v>716.50152150999998</v>
      </c>
      <c r="CI20" s="72">
        <v>731.52548966999996</v>
      </c>
      <c r="CJ20" s="96">
        <v>0.91808712569999995</v>
      </c>
      <c r="CK20" s="96">
        <v>0.9060980233</v>
      </c>
      <c r="CL20" s="96">
        <v>0.95048690309999995</v>
      </c>
      <c r="CM20" s="96">
        <v>0.92288708419999999</v>
      </c>
      <c r="CN20" s="96">
        <v>0.89918944629999997</v>
      </c>
      <c r="CO20" s="96">
        <v>0.96850619049999997</v>
      </c>
      <c r="CP20" s="96">
        <v>0.94924505960000005</v>
      </c>
      <c r="CQ20" s="96">
        <v>0.99584056389999998</v>
      </c>
      <c r="CR20" s="96">
        <v>0.95320973899999994</v>
      </c>
      <c r="CS20" s="95">
        <v>2516</v>
      </c>
      <c r="CT20" s="95">
        <v>2554</v>
      </c>
      <c r="CU20" s="95">
        <v>2532</v>
      </c>
      <c r="CV20" s="95">
        <v>2481</v>
      </c>
      <c r="CW20" s="95">
        <v>2423</v>
      </c>
      <c r="CX20" s="96">
        <v>0.98548900900000003</v>
      </c>
      <c r="CY20" s="96">
        <v>0.98324014900000001</v>
      </c>
      <c r="CZ20" s="96">
        <v>0.962281528</v>
      </c>
      <c r="DA20" s="96">
        <v>0.95297632200000004</v>
      </c>
      <c r="DB20" s="96">
        <v>0.95774727500000001</v>
      </c>
      <c r="DC20">
        <v>2013</v>
      </c>
      <c r="DD20" s="6">
        <v>2471.6</v>
      </c>
      <c r="DE20" s="96">
        <v>2.9124149999999998E-3</v>
      </c>
      <c r="DF20" s="72">
        <v>729.92</v>
      </c>
      <c r="DG20" s="96">
        <v>1</v>
      </c>
      <c r="DH20" s="72">
        <v>729.92</v>
      </c>
      <c r="DI20" s="72">
        <v>731.97309668000003</v>
      </c>
      <c r="DJ20" s="96">
        <v>1</v>
      </c>
      <c r="DK20" s="72">
        <v>729.92</v>
      </c>
      <c r="DL20" s="96">
        <v>1</v>
      </c>
      <c r="DM20" s="72">
        <v>729.92</v>
      </c>
      <c r="DN20" s="96">
        <v>1</v>
      </c>
      <c r="DO20" s="96">
        <v>7.8510000000000003E-3</v>
      </c>
      <c r="DP20" s="72">
        <v>5.73</v>
      </c>
      <c r="DQ20" s="72">
        <v>724.19</v>
      </c>
      <c r="DR20" t="s">
        <v>15</v>
      </c>
      <c r="DT20" t="s">
        <v>1</v>
      </c>
    </row>
    <row r="21" spans="1:124" x14ac:dyDescent="0.3">
      <c r="A21" t="s">
        <v>16</v>
      </c>
      <c r="B21">
        <v>1150</v>
      </c>
      <c r="C21" s="95">
        <v>6268</v>
      </c>
      <c r="D21" s="95">
        <v>26333847</v>
      </c>
      <c r="E21" s="95">
        <v>6149</v>
      </c>
      <c r="F21" s="95">
        <v>18769666</v>
      </c>
      <c r="G21" s="95">
        <v>1574</v>
      </c>
      <c r="H21" s="95">
        <v>4712615</v>
      </c>
      <c r="I21" s="95">
        <v>1458</v>
      </c>
      <c r="J21" s="95">
        <v>4288932</v>
      </c>
      <c r="K21" s="95">
        <v>6291</v>
      </c>
      <c r="L21" s="95">
        <v>24566726</v>
      </c>
      <c r="M21" s="95">
        <v>6136</v>
      </c>
      <c r="N21" s="95">
        <v>18910388</v>
      </c>
      <c r="O21" s="95">
        <v>1569</v>
      </c>
      <c r="P21" s="95">
        <v>5346003</v>
      </c>
      <c r="Q21" s="95">
        <v>1440</v>
      </c>
      <c r="R21" s="95">
        <v>4667109</v>
      </c>
      <c r="S21" s="95">
        <v>6135</v>
      </c>
      <c r="T21" s="95">
        <v>24976965</v>
      </c>
      <c r="U21" s="95">
        <v>5949</v>
      </c>
      <c r="V21" s="95">
        <v>20118795</v>
      </c>
      <c r="W21" s="95">
        <v>1552</v>
      </c>
      <c r="X21" s="95">
        <v>4998197</v>
      </c>
      <c r="Y21" s="95">
        <v>1421</v>
      </c>
      <c r="Z21" s="95">
        <v>4539848</v>
      </c>
      <c r="AA21" s="95">
        <v>5976</v>
      </c>
      <c r="AB21" s="95">
        <v>21712031</v>
      </c>
      <c r="AC21" s="95">
        <v>5767</v>
      </c>
      <c r="AD21" s="95">
        <v>21241067</v>
      </c>
      <c r="AE21" s="95">
        <v>1485</v>
      </c>
      <c r="AF21" s="95">
        <v>4107103</v>
      </c>
      <c r="AG21" s="95">
        <v>1354</v>
      </c>
      <c r="AH21" s="95">
        <v>4568356</v>
      </c>
      <c r="AI21" s="95">
        <v>6075</v>
      </c>
      <c r="AJ21" s="95">
        <v>20797276</v>
      </c>
      <c r="AK21" s="95">
        <v>5856</v>
      </c>
      <c r="AL21" s="95">
        <v>22695497</v>
      </c>
      <c r="AM21" s="95">
        <v>1494</v>
      </c>
      <c r="AN21" s="95">
        <v>3565747</v>
      </c>
      <c r="AO21" s="95">
        <v>1357</v>
      </c>
      <c r="AP21" s="95">
        <v>4589091</v>
      </c>
      <c r="AQ21" s="72">
        <v>329.92</v>
      </c>
      <c r="AR21" s="72">
        <v>252.6</v>
      </c>
      <c r="AS21" s="72">
        <v>582.52</v>
      </c>
      <c r="AT21" s="95">
        <v>31046462</v>
      </c>
      <c r="AU21" s="95">
        <v>23058598</v>
      </c>
      <c r="AV21" s="95">
        <v>7842</v>
      </c>
      <c r="AW21" s="95">
        <v>7607</v>
      </c>
      <c r="AX21" s="72">
        <v>317.14</v>
      </c>
      <c r="AY21" s="72">
        <v>259.33999999999997</v>
      </c>
      <c r="AZ21" s="72">
        <v>576.48</v>
      </c>
      <c r="BA21" s="95">
        <v>29912729</v>
      </c>
      <c r="BB21" s="95">
        <v>23577497</v>
      </c>
      <c r="BC21" s="95">
        <v>7860</v>
      </c>
      <c r="BD21" s="95">
        <v>7576</v>
      </c>
      <c r="BE21" s="72">
        <v>324.95999999999998</v>
      </c>
      <c r="BF21" s="72">
        <v>278.82</v>
      </c>
      <c r="BG21" s="72">
        <v>603.78</v>
      </c>
      <c r="BH21" s="95">
        <v>29975162</v>
      </c>
      <c r="BI21" s="95">
        <v>24658643</v>
      </c>
      <c r="BJ21" s="95">
        <v>7687</v>
      </c>
      <c r="BK21" s="95">
        <v>7370</v>
      </c>
      <c r="BL21" s="72">
        <v>288.38</v>
      </c>
      <c r="BM21" s="72">
        <v>302.02999999999997</v>
      </c>
      <c r="BN21" s="72">
        <v>590.41</v>
      </c>
      <c r="BO21" s="95">
        <v>25819134</v>
      </c>
      <c r="BP21" s="95">
        <v>25809423</v>
      </c>
      <c r="BQ21" s="95">
        <v>7461</v>
      </c>
      <c r="BR21" s="95">
        <v>7121</v>
      </c>
      <c r="BS21" s="72">
        <v>268.23</v>
      </c>
      <c r="BT21" s="72">
        <v>315.22000000000003</v>
      </c>
      <c r="BU21" s="72">
        <v>583.45000000000005</v>
      </c>
      <c r="BV21" s="95">
        <v>24363023</v>
      </c>
      <c r="BW21" s="95">
        <v>27284588</v>
      </c>
      <c r="BX21" s="95">
        <v>7569</v>
      </c>
      <c r="BY21" s="95">
        <v>7213</v>
      </c>
      <c r="BZ21" s="95">
        <v>7730</v>
      </c>
      <c r="CA21" s="95">
        <v>7723</v>
      </c>
      <c r="CB21" s="95">
        <v>7534</v>
      </c>
      <c r="CC21" s="95">
        <v>7300</v>
      </c>
      <c r="CD21" s="95">
        <v>7395</v>
      </c>
      <c r="CE21" s="72">
        <v>650.75523149000003</v>
      </c>
      <c r="CF21" s="72">
        <v>676.59346364999999</v>
      </c>
      <c r="CG21" s="72">
        <v>712.40329333</v>
      </c>
      <c r="CH21" s="72">
        <v>716.50152150999998</v>
      </c>
      <c r="CI21" s="72">
        <v>731.52548966999996</v>
      </c>
      <c r="CJ21" s="96">
        <v>0.89514455179999997</v>
      </c>
      <c r="CK21" s="96">
        <v>0.8520330612</v>
      </c>
      <c r="CL21" s="96">
        <v>0.84752555979999999</v>
      </c>
      <c r="CM21" s="96">
        <v>0.82401778960000005</v>
      </c>
      <c r="CN21" s="96">
        <v>0.79757986319999996</v>
      </c>
      <c r="CO21" s="96">
        <v>0.95949581299999998</v>
      </c>
      <c r="CP21" s="96">
        <v>0.87885757669999998</v>
      </c>
      <c r="CQ21" s="96">
        <v>0.99584056389999998</v>
      </c>
      <c r="CR21" s="96">
        <v>0.88252827119999999</v>
      </c>
      <c r="CS21" s="95">
        <v>7501</v>
      </c>
      <c r="CT21" s="95">
        <v>7542</v>
      </c>
      <c r="CU21" s="95">
        <v>7353</v>
      </c>
      <c r="CV21" s="95">
        <v>7208</v>
      </c>
      <c r="CW21" s="95">
        <v>7365</v>
      </c>
      <c r="CX21" s="96">
        <v>0.968050733</v>
      </c>
      <c r="CY21" s="96">
        <v>0.96372451299999995</v>
      </c>
      <c r="CZ21" s="96">
        <v>0.96498962399999999</v>
      </c>
      <c r="DA21" s="96">
        <v>0.95609876000000005</v>
      </c>
      <c r="DB21" s="96">
        <v>0.94429237200000005</v>
      </c>
      <c r="DC21">
        <v>2013</v>
      </c>
      <c r="DD21" s="6">
        <v>7377.4</v>
      </c>
      <c r="DE21" s="96">
        <v>1.0020102999999999E-3</v>
      </c>
      <c r="DF21" s="72">
        <v>677.09</v>
      </c>
      <c r="DG21" s="96">
        <v>1</v>
      </c>
      <c r="DH21" s="72">
        <v>677.09</v>
      </c>
      <c r="DI21" s="72">
        <v>731.97309668000003</v>
      </c>
      <c r="DJ21" s="96">
        <v>1</v>
      </c>
      <c r="DK21" s="72">
        <v>677.09</v>
      </c>
      <c r="DL21" s="96">
        <v>1</v>
      </c>
      <c r="DM21" s="72">
        <v>677.09</v>
      </c>
      <c r="DN21" s="96">
        <v>1</v>
      </c>
      <c r="DO21" s="96">
        <v>2.5790000000000001E-3</v>
      </c>
      <c r="DP21" s="72">
        <v>1.75</v>
      </c>
      <c r="DQ21" s="72">
        <v>675.34</v>
      </c>
      <c r="DR21" t="s">
        <v>16</v>
      </c>
      <c r="DT21" t="s">
        <v>1</v>
      </c>
    </row>
    <row r="22" spans="1:124" x14ac:dyDescent="0.3">
      <c r="A22" t="s">
        <v>17</v>
      </c>
      <c r="B22">
        <v>1160</v>
      </c>
      <c r="C22" s="95">
        <v>8492</v>
      </c>
      <c r="D22" s="95">
        <v>38251922</v>
      </c>
      <c r="E22" s="95">
        <v>8336</v>
      </c>
      <c r="F22" s="95">
        <v>30420491</v>
      </c>
      <c r="G22" s="95">
        <v>2568</v>
      </c>
      <c r="H22" s="95">
        <v>7490890</v>
      </c>
      <c r="I22" s="95">
        <v>2380</v>
      </c>
      <c r="J22" s="95">
        <v>8754389</v>
      </c>
      <c r="K22" s="95">
        <v>8549</v>
      </c>
      <c r="L22" s="95">
        <v>39689939</v>
      </c>
      <c r="M22" s="95">
        <v>8362</v>
      </c>
      <c r="N22" s="95">
        <v>31478032</v>
      </c>
      <c r="O22" s="95">
        <v>2589</v>
      </c>
      <c r="P22" s="95">
        <v>7664246</v>
      </c>
      <c r="Q22" s="95">
        <v>2374</v>
      </c>
      <c r="R22" s="95">
        <v>8910815</v>
      </c>
      <c r="S22" s="95">
        <v>8357</v>
      </c>
      <c r="T22" s="95">
        <v>38935784</v>
      </c>
      <c r="U22" s="95">
        <v>8145</v>
      </c>
      <c r="V22" s="95">
        <v>31995806</v>
      </c>
      <c r="W22" s="95">
        <v>2544</v>
      </c>
      <c r="X22" s="95">
        <v>6997021</v>
      </c>
      <c r="Y22" s="95">
        <v>2335</v>
      </c>
      <c r="Z22" s="95">
        <v>9296926</v>
      </c>
      <c r="AA22" s="95">
        <v>8006</v>
      </c>
      <c r="AB22" s="95">
        <v>29430619</v>
      </c>
      <c r="AC22" s="95">
        <v>7777</v>
      </c>
      <c r="AD22" s="95">
        <v>34380404</v>
      </c>
      <c r="AE22" s="95">
        <v>2467</v>
      </c>
      <c r="AF22" s="95">
        <v>7057469</v>
      </c>
      <c r="AG22" s="95">
        <v>2253</v>
      </c>
      <c r="AH22" s="95">
        <v>10157674</v>
      </c>
      <c r="AI22" s="95">
        <v>8134</v>
      </c>
      <c r="AJ22" s="95">
        <v>31509446</v>
      </c>
      <c r="AK22" s="95">
        <v>7915</v>
      </c>
      <c r="AL22" s="95">
        <v>36645450</v>
      </c>
      <c r="AM22" s="95">
        <v>2467</v>
      </c>
      <c r="AN22" s="95">
        <v>7363488</v>
      </c>
      <c r="AO22" s="95">
        <v>2264</v>
      </c>
      <c r="AP22" s="95">
        <v>10380836</v>
      </c>
      <c r="AQ22" s="72">
        <v>344.66</v>
      </c>
      <c r="AR22" s="72">
        <v>304.64</v>
      </c>
      <c r="AS22" s="72">
        <v>649.29999999999995</v>
      </c>
      <c r="AT22" s="95">
        <v>45742812</v>
      </c>
      <c r="AU22" s="95">
        <v>39174880</v>
      </c>
      <c r="AV22" s="95">
        <v>11060</v>
      </c>
      <c r="AW22" s="95">
        <v>10716</v>
      </c>
      <c r="AX22" s="72">
        <v>354.3</v>
      </c>
      <c r="AY22" s="72">
        <v>313.5</v>
      </c>
      <c r="AZ22" s="72">
        <v>667.8</v>
      </c>
      <c r="BA22" s="95">
        <v>47354185</v>
      </c>
      <c r="BB22" s="95">
        <v>40388847</v>
      </c>
      <c r="BC22" s="95">
        <v>11138</v>
      </c>
      <c r="BD22" s="95">
        <v>10736</v>
      </c>
      <c r="BE22" s="72">
        <v>351.14</v>
      </c>
      <c r="BF22" s="72">
        <v>328.35</v>
      </c>
      <c r="BG22" s="72">
        <v>679.49</v>
      </c>
      <c r="BH22" s="95">
        <v>45932805</v>
      </c>
      <c r="BI22" s="95">
        <v>41292732</v>
      </c>
      <c r="BJ22" s="95">
        <v>10901</v>
      </c>
      <c r="BK22" s="95">
        <v>10480</v>
      </c>
      <c r="BL22" s="72">
        <v>290.33</v>
      </c>
      <c r="BM22" s="72">
        <v>370.04</v>
      </c>
      <c r="BN22" s="72">
        <v>660.37</v>
      </c>
      <c r="BO22" s="95">
        <v>36488088</v>
      </c>
      <c r="BP22" s="95">
        <v>44538078</v>
      </c>
      <c r="BQ22" s="95">
        <v>10473</v>
      </c>
      <c r="BR22" s="95">
        <v>10030</v>
      </c>
      <c r="BS22" s="72">
        <v>305.58</v>
      </c>
      <c r="BT22" s="72">
        <v>384.99</v>
      </c>
      <c r="BU22" s="72">
        <v>690.57</v>
      </c>
      <c r="BV22" s="95">
        <v>38872934</v>
      </c>
      <c r="BW22" s="95">
        <v>47026286</v>
      </c>
      <c r="BX22" s="95">
        <v>10601</v>
      </c>
      <c r="BY22" s="95">
        <v>10179</v>
      </c>
      <c r="BZ22" s="95">
        <v>10896</v>
      </c>
      <c r="CA22" s="95">
        <v>10944</v>
      </c>
      <c r="CB22" s="95">
        <v>10698</v>
      </c>
      <c r="CC22" s="95">
        <v>10263</v>
      </c>
      <c r="CD22" s="95">
        <v>10395</v>
      </c>
      <c r="CE22" s="72">
        <v>650.75523149000003</v>
      </c>
      <c r="CF22" s="72">
        <v>676.59346364999999</v>
      </c>
      <c r="CG22" s="72">
        <v>712.40329333</v>
      </c>
      <c r="CH22" s="72">
        <v>716.50152150999998</v>
      </c>
      <c r="CI22" s="72">
        <v>731.52548966999996</v>
      </c>
      <c r="CJ22" s="96">
        <v>0.99776378060000004</v>
      </c>
      <c r="CK22" s="96">
        <v>0.98700332749999997</v>
      </c>
      <c r="CL22" s="96">
        <v>0.95379963339999996</v>
      </c>
      <c r="CM22" s="96">
        <v>0.92165889420000002</v>
      </c>
      <c r="CN22" s="96">
        <v>0.94401358499999999</v>
      </c>
      <c r="CO22" s="96">
        <v>0.98640946630000004</v>
      </c>
      <c r="CP22" s="96">
        <v>0.97408619539999997</v>
      </c>
      <c r="CQ22" s="96">
        <v>0.99584056389999998</v>
      </c>
      <c r="CR22" s="96">
        <v>0.97815462799999997</v>
      </c>
      <c r="CS22" s="95">
        <v>10671</v>
      </c>
      <c r="CT22" s="95">
        <v>10854</v>
      </c>
      <c r="CU22" s="95">
        <v>10603</v>
      </c>
      <c r="CV22" s="95">
        <v>10289</v>
      </c>
      <c r="CW22" s="95">
        <v>10513</v>
      </c>
      <c r="CX22" s="96">
        <v>0.99012803699999996</v>
      </c>
      <c r="CY22" s="96">
        <v>0.97595072699999996</v>
      </c>
      <c r="CZ22" s="96">
        <v>0.978175762</v>
      </c>
      <c r="DA22" s="96">
        <v>0.99609234300000005</v>
      </c>
      <c r="DB22" s="96">
        <v>0.99226061600000004</v>
      </c>
      <c r="DC22">
        <v>2013</v>
      </c>
      <c r="DD22" s="6">
        <v>10428.200000000001</v>
      </c>
      <c r="DE22" s="96">
        <v>1.2955457E-3</v>
      </c>
      <c r="DF22" s="72">
        <v>750.24</v>
      </c>
      <c r="DG22" s="96">
        <v>1</v>
      </c>
      <c r="DH22" s="72">
        <v>750.24</v>
      </c>
      <c r="DI22" s="72">
        <v>700.17221611000002</v>
      </c>
      <c r="DJ22" s="96">
        <v>1</v>
      </c>
      <c r="DK22" s="72">
        <v>750.24</v>
      </c>
      <c r="DL22" s="96">
        <v>1</v>
      </c>
      <c r="DM22" s="72">
        <v>750.24</v>
      </c>
      <c r="DN22" s="96">
        <v>1</v>
      </c>
      <c r="DO22" s="96">
        <v>3.552E-3</v>
      </c>
      <c r="DP22" s="72">
        <v>2.66</v>
      </c>
      <c r="DQ22" s="72">
        <v>747.58</v>
      </c>
      <c r="DR22" t="s">
        <v>17</v>
      </c>
      <c r="DT22" t="s">
        <v>1</v>
      </c>
    </row>
    <row r="23" spans="1:124" x14ac:dyDescent="0.3">
      <c r="A23" t="s">
        <v>18</v>
      </c>
      <c r="B23">
        <v>1170</v>
      </c>
      <c r="C23" s="95">
        <v>1913</v>
      </c>
      <c r="D23" s="95">
        <v>9656128</v>
      </c>
      <c r="E23" s="95">
        <v>1860</v>
      </c>
      <c r="F23" s="95">
        <v>6382841</v>
      </c>
      <c r="G23" s="95">
        <v>775</v>
      </c>
      <c r="H23" s="95">
        <v>2664925</v>
      </c>
      <c r="I23" s="95">
        <v>729</v>
      </c>
      <c r="J23" s="95">
        <v>2317719</v>
      </c>
      <c r="K23" s="95">
        <v>1921</v>
      </c>
      <c r="L23" s="95">
        <v>9540461</v>
      </c>
      <c r="M23" s="95">
        <v>1864</v>
      </c>
      <c r="N23" s="95">
        <v>6982199</v>
      </c>
      <c r="O23" s="95">
        <v>800</v>
      </c>
      <c r="P23" s="95">
        <v>3244371</v>
      </c>
      <c r="Q23" s="95">
        <v>751</v>
      </c>
      <c r="R23" s="95">
        <v>2843085</v>
      </c>
      <c r="S23" s="95">
        <v>1869</v>
      </c>
      <c r="T23" s="95">
        <v>10278133</v>
      </c>
      <c r="U23" s="95">
        <v>1805</v>
      </c>
      <c r="V23" s="95">
        <v>7092765</v>
      </c>
      <c r="W23" s="95">
        <v>768</v>
      </c>
      <c r="X23" s="95">
        <v>3330361</v>
      </c>
      <c r="Y23" s="95">
        <v>719</v>
      </c>
      <c r="Z23" s="95">
        <v>2706421</v>
      </c>
      <c r="AA23" s="95">
        <v>1786</v>
      </c>
      <c r="AB23" s="95">
        <v>8571440</v>
      </c>
      <c r="AC23" s="95">
        <v>1724</v>
      </c>
      <c r="AD23" s="95">
        <v>7176650</v>
      </c>
      <c r="AE23" s="95">
        <v>754</v>
      </c>
      <c r="AF23" s="95">
        <v>2821186</v>
      </c>
      <c r="AG23" s="95">
        <v>706</v>
      </c>
      <c r="AH23" s="95">
        <v>2705079</v>
      </c>
      <c r="AI23" s="95">
        <v>1862</v>
      </c>
      <c r="AJ23" s="95">
        <v>8738920</v>
      </c>
      <c r="AK23" s="95">
        <v>1793</v>
      </c>
      <c r="AL23" s="95">
        <v>7972722</v>
      </c>
      <c r="AM23" s="95">
        <v>789</v>
      </c>
      <c r="AN23" s="95">
        <v>2514997</v>
      </c>
      <c r="AO23" s="95">
        <v>742</v>
      </c>
      <c r="AP23" s="95">
        <v>2428507</v>
      </c>
      <c r="AQ23" s="72">
        <v>381.98</v>
      </c>
      <c r="AR23" s="72">
        <v>280.05</v>
      </c>
      <c r="AS23" s="72">
        <v>662.03</v>
      </c>
      <c r="AT23" s="95">
        <v>12321053</v>
      </c>
      <c r="AU23" s="95">
        <v>8700560</v>
      </c>
      <c r="AV23" s="95">
        <v>2688</v>
      </c>
      <c r="AW23" s="95">
        <v>2589</v>
      </c>
      <c r="AX23" s="72">
        <v>391.55</v>
      </c>
      <c r="AY23" s="72">
        <v>313.11</v>
      </c>
      <c r="AZ23" s="72">
        <v>704.66</v>
      </c>
      <c r="BA23" s="95">
        <v>12784832</v>
      </c>
      <c r="BB23" s="95">
        <v>9825284</v>
      </c>
      <c r="BC23" s="95">
        <v>2721</v>
      </c>
      <c r="BD23" s="95">
        <v>2615</v>
      </c>
      <c r="BE23" s="72">
        <v>430.05</v>
      </c>
      <c r="BF23" s="72">
        <v>323.52999999999997</v>
      </c>
      <c r="BG23" s="72">
        <v>753.58</v>
      </c>
      <c r="BH23" s="95">
        <v>13608494</v>
      </c>
      <c r="BI23" s="95">
        <v>9799186</v>
      </c>
      <c r="BJ23" s="95">
        <v>2637</v>
      </c>
      <c r="BK23" s="95">
        <v>2524</v>
      </c>
      <c r="BL23" s="72">
        <v>373.77</v>
      </c>
      <c r="BM23" s="72">
        <v>338.88</v>
      </c>
      <c r="BN23" s="72">
        <v>712.65</v>
      </c>
      <c r="BO23" s="95">
        <v>11392626</v>
      </c>
      <c r="BP23" s="95">
        <v>9881729</v>
      </c>
      <c r="BQ23" s="95">
        <v>2540</v>
      </c>
      <c r="BR23" s="95">
        <v>2430</v>
      </c>
      <c r="BS23" s="72">
        <v>353.76</v>
      </c>
      <c r="BT23" s="72">
        <v>341.92</v>
      </c>
      <c r="BU23" s="72">
        <v>695.68</v>
      </c>
      <c r="BV23" s="95">
        <v>11253917</v>
      </c>
      <c r="BW23" s="95">
        <v>10401229</v>
      </c>
      <c r="BX23" s="95">
        <v>2651</v>
      </c>
      <c r="BY23" s="95">
        <v>2535</v>
      </c>
      <c r="BZ23" s="95">
        <v>2641</v>
      </c>
      <c r="CA23" s="95">
        <v>2670</v>
      </c>
      <c r="CB23" s="95">
        <v>2583</v>
      </c>
      <c r="CC23" s="95">
        <v>2488</v>
      </c>
      <c r="CD23" s="95">
        <v>2594</v>
      </c>
      <c r="CE23" s="72">
        <v>650.75523149000003</v>
      </c>
      <c r="CF23" s="72">
        <v>676.59346364999999</v>
      </c>
      <c r="CG23" s="72">
        <v>712.40329333</v>
      </c>
      <c r="CH23" s="72">
        <v>716.50152150999998</v>
      </c>
      <c r="CI23" s="72">
        <v>731.52548966999996</v>
      </c>
      <c r="CJ23" s="96">
        <v>1.0173256670999999</v>
      </c>
      <c r="CK23" s="96">
        <v>1.0414821274999999</v>
      </c>
      <c r="CL23" s="96">
        <v>1.0577997141</v>
      </c>
      <c r="CM23" s="96">
        <v>0.99462454519999999</v>
      </c>
      <c r="CN23" s="96">
        <v>0.9509989875</v>
      </c>
      <c r="CO23" s="96">
        <v>0.98105507020000005</v>
      </c>
      <c r="CP23" s="96">
        <v>1.0319973252000001</v>
      </c>
      <c r="CQ23" s="96">
        <v>0.99584056389999998</v>
      </c>
      <c r="CR23" s="96">
        <v>1.0363076332000001</v>
      </c>
      <c r="CS23" s="95">
        <v>2586</v>
      </c>
      <c r="CT23" s="95">
        <v>2580</v>
      </c>
      <c r="CU23" s="95">
        <v>2486</v>
      </c>
      <c r="CV23" s="95">
        <v>2414</v>
      </c>
      <c r="CW23" s="95">
        <v>2548</v>
      </c>
      <c r="CX23" s="96">
        <v>0.996437036</v>
      </c>
      <c r="CY23" s="96">
        <v>0.98473285300000002</v>
      </c>
      <c r="CZ23" s="96">
        <v>0.98870292800000004</v>
      </c>
      <c r="DA23" s="96">
        <v>0.97519900900000001</v>
      </c>
      <c r="DB23" s="96">
        <v>0.95980605699999999</v>
      </c>
      <c r="DC23">
        <v>2013</v>
      </c>
      <c r="DD23" s="6">
        <v>2538.6</v>
      </c>
      <c r="DE23" s="96">
        <v>1.4306225000000001E-3</v>
      </c>
      <c r="DF23" s="72">
        <v>794.74</v>
      </c>
      <c r="DG23" s="96">
        <v>1</v>
      </c>
      <c r="DH23" s="72">
        <v>794.74</v>
      </c>
      <c r="DI23" s="72">
        <v>731.97309668000003</v>
      </c>
      <c r="DJ23" s="96">
        <v>1</v>
      </c>
      <c r="DK23" s="72">
        <v>794.74</v>
      </c>
      <c r="DL23" s="96">
        <v>1</v>
      </c>
      <c r="DM23" s="72">
        <v>794.74</v>
      </c>
      <c r="DN23" s="96">
        <v>1</v>
      </c>
      <c r="DO23" s="96">
        <v>3.4979999999999998E-3</v>
      </c>
      <c r="DP23" s="72">
        <v>2.78</v>
      </c>
      <c r="DQ23" s="72">
        <v>791.96</v>
      </c>
      <c r="DR23" t="s">
        <v>18</v>
      </c>
      <c r="DT23" t="s">
        <v>1</v>
      </c>
    </row>
    <row r="24" spans="1:124" x14ac:dyDescent="0.3">
      <c r="A24" t="s">
        <v>19</v>
      </c>
      <c r="B24">
        <v>1180</v>
      </c>
      <c r="C24" s="95">
        <v>1522</v>
      </c>
      <c r="D24" s="95">
        <v>7779255</v>
      </c>
      <c r="E24" s="95">
        <v>1477</v>
      </c>
      <c r="F24" s="95">
        <v>5287494</v>
      </c>
      <c r="G24" s="95">
        <v>671</v>
      </c>
      <c r="H24" s="95">
        <v>1440208</v>
      </c>
      <c r="I24" s="95">
        <v>605</v>
      </c>
      <c r="J24" s="95">
        <v>1727016</v>
      </c>
      <c r="K24" s="95">
        <v>1473</v>
      </c>
      <c r="L24" s="95">
        <v>6325286</v>
      </c>
      <c r="M24" s="95">
        <v>1423</v>
      </c>
      <c r="N24" s="95">
        <v>4808524</v>
      </c>
      <c r="O24" s="95">
        <v>636</v>
      </c>
      <c r="P24" s="95">
        <v>1576005</v>
      </c>
      <c r="Q24" s="95">
        <v>566</v>
      </c>
      <c r="R24" s="95">
        <v>1668834</v>
      </c>
      <c r="S24" s="95">
        <v>1434</v>
      </c>
      <c r="T24" s="95">
        <v>7575683</v>
      </c>
      <c r="U24" s="95">
        <v>1374</v>
      </c>
      <c r="V24" s="95">
        <v>5751470</v>
      </c>
      <c r="W24" s="95">
        <v>632</v>
      </c>
      <c r="X24" s="95">
        <v>1949031</v>
      </c>
      <c r="Y24" s="95">
        <v>565</v>
      </c>
      <c r="Z24" s="95">
        <v>1959253</v>
      </c>
      <c r="AA24" s="95">
        <v>1394</v>
      </c>
      <c r="AB24" s="95">
        <v>5908041</v>
      </c>
      <c r="AC24" s="95">
        <v>1336</v>
      </c>
      <c r="AD24" s="95">
        <v>5961299</v>
      </c>
      <c r="AE24" s="95">
        <v>628</v>
      </c>
      <c r="AF24" s="95">
        <v>1434201</v>
      </c>
      <c r="AG24" s="95">
        <v>560</v>
      </c>
      <c r="AH24" s="95">
        <v>2156405</v>
      </c>
      <c r="AI24" s="95">
        <v>1460</v>
      </c>
      <c r="AJ24" s="95">
        <v>5879193</v>
      </c>
      <c r="AK24" s="95">
        <v>1393</v>
      </c>
      <c r="AL24" s="95">
        <v>6512743</v>
      </c>
      <c r="AM24" s="95">
        <v>649</v>
      </c>
      <c r="AN24" s="95">
        <v>1546949</v>
      </c>
      <c r="AO24" s="95">
        <v>583</v>
      </c>
      <c r="AP24" s="95">
        <v>2245548</v>
      </c>
      <c r="AQ24" s="72">
        <v>350.34</v>
      </c>
      <c r="AR24" s="72">
        <v>280.76</v>
      </c>
      <c r="AS24" s="72">
        <v>631.1</v>
      </c>
      <c r="AT24" s="95">
        <v>9219463</v>
      </c>
      <c r="AU24" s="95">
        <v>7014510</v>
      </c>
      <c r="AV24" s="95">
        <v>2193</v>
      </c>
      <c r="AW24" s="95">
        <v>2082</v>
      </c>
      <c r="AX24" s="72">
        <v>312.20999999999998</v>
      </c>
      <c r="AY24" s="72">
        <v>271.38</v>
      </c>
      <c r="AZ24" s="72">
        <v>583.59</v>
      </c>
      <c r="BA24" s="95">
        <v>7901291</v>
      </c>
      <c r="BB24" s="95">
        <v>6477358</v>
      </c>
      <c r="BC24" s="95">
        <v>2109</v>
      </c>
      <c r="BD24" s="95">
        <v>1989</v>
      </c>
      <c r="BE24" s="72">
        <v>384.18</v>
      </c>
      <c r="BF24" s="72">
        <v>331.39</v>
      </c>
      <c r="BG24" s="72">
        <v>715.57</v>
      </c>
      <c r="BH24" s="95">
        <v>9524714</v>
      </c>
      <c r="BI24" s="95">
        <v>7710723</v>
      </c>
      <c r="BJ24" s="95">
        <v>2066</v>
      </c>
      <c r="BK24" s="95">
        <v>1939</v>
      </c>
      <c r="BL24" s="72">
        <v>302.60000000000002</v>
      </c>
      <c r="BM24" s="72">
        <v>356.79</v>
      </c>
      <c r="BN24" s="72">
        <v>659.39</v>
      </c>
      <c r="BO24" s="95">
        <v>7342242</v>
      </c>
      <c r="BP24" s="95">
        <v>8117704</v>
      </c>
      <c r="BQ24" s="95">
        <v>2022</v>
      </c>
      <c r="BR24" s="95">
        <v>1896</v>
      </c>
      <c r="BS24" s="72">
        <v>293.43</v>
      </c>
      <c r="BT24" s="72">
        <v>369.36</v>
      </c>
      <c r="BU24" s="72">
        <v>662.79</v>
      </c>
      <c r="BV24" s="95">
        <v>7426142</v>
      </c>
      <c r="BW24" s="95">
        <v>8758291</v>
      </c>
      <c r="BX24" s="95">
        <v>2109</v>
      </c>
      <c r="BY24" s="95">
        <v>1976</v>
      </c>
      <c r="BZ24" s="95">
        <v>2140</v>
      </c>
      <c r="CA24" s="95">
        <v>2051</v>
      </c>
      <c r="CB24" s="95">
        <v>2005</v>
      </c>
      <c r="CC24" s="95">
        <v>1962</v>
      </c>
      <c r="CD24" s="95">
        <v>2044</v>
      </c>
      <c r="CE24" s="72">
        <v>650.75523149000003</v>
      </c>
      <c r="CF24" s="72">
        <v>676.59346364999999</v>
      </c>
      <c r="CG24" s="72">
        <v>712.40329333</v>
      </c>
      <c r="CH24" s="72">
        <v>716.50152150999998</v>
      </c>
      <c r="CI24" s="72">
        <v>731.52548966999996</v>
      </c>
      <c r="CJ24" s="96">
        <v>0.96979627589999995</v>
      </c>
      <c r="CK24" s="96">
        <v>0.86254158719999996</v>
      </c>
      <c r="CL24" s="96">
        <v>1.0044451039</v>
      </c>
      <c r="CM24" s="96">
        <v>0.92029113709999999</v>
      </c>
      <c r="CN24" s="96">
        <v>0.90603814819999995</v>
      </c>
      <c r="CO24" s="96">
        <v>0.98184508729999997</v>
      </c>
      <c r="CP24" s="96">
        <v>0.94986720670000002</v>
      </c>
      <c r="CQ24" s="96">
        <v>0.99584056389999998</v>
      </c>
      <c r="CR24" s="96">
        <v>0.95383448459999998</v>
      </c>
      <c r="CS24" s="95">
        <v>2094</v>
      </c>
      <c r="CT24" s="95">
        <v>2030</v>
      </c>
      <c r="CU24" s="95">
        <v>1989</v>
      </c>
      <c r="CV24" s="95">
        <v>1947</v>
      </c>
      <c r="CW24" s="95">
        <v>2036</v>
      </c>
      <c r="CX24" s="96">
        <v>0.99104810300000001</v>
      </c>
      <c r="CY24" s="96">
        <v>0.99007126300000003</v>
      </c>
      <c r="CZ24" s="96">
        <v>0.98252233099999997</v>
      </c>
      <c r="DA24" s="96">
        <v>0.96453443999999999</v>
      </c>
      <c r="DB24" s="96">
        <v>0.98007030399999995</v>
      </c>
      <c r="DC24">
        <v>2013</v>
      </c>
      <c r="DD24" s="6">
        <v>1976.4</v>
      </c>
      <c r="DE24" s="96">
        <v>2.8707132000000001E-3</v>
      </c>
      <c r="DF24" s="72">
        <v>730.43</v>
      </c>
      <c r="DG24" s="96">
        <v>1</v>
      </c>
      <c r="DH24" s="72">
        <v>730.43</v>
      </c>
      <c r="DI24" s="72">
        <v>731.97309668000003</v>
      </c>
      <c r="DJ24" s="96">
        <v>1</v>
      </c>
      <c r="DK24" s="72">
        <v>730.43</v>
      </c>
      <c r="DL24" s="96">
        <v>1</v>
      </c>
      <c r="DM24" s="72">
        <v>730.43</v>
      </c>
      <c r="DN24" s="96">
        <v>1</v>
      </c>
      <c r="DO24" s="96">
        <v>6.0480000000000004E-3</v>
      </c>
      <c r="DP24" s="72">
        <v>4.42</v>
      </c>
      <c r="DQ24" s="72">
        <v>726.01</v>
      </c>
      <c r="DR24" t="s">
        <v>19</v>
      </c>
      <c r="DT24" t="s">
        <v>1</v>
      </c>
    </row>
    <row r="25" spans="1:124" x14ac:dyDescent="0.3">
      <c r="A25" t="s">
        <v>20</v>
      </c>
      <c r="B25">
        <v>1190</v>
      </c>
      <c r="C25" s="95">
        <v>6403</v>
      </c>
      <c r="D25" s="95">
        <v>29519121</v>
      </c>
      <c r="E25" s="95">
        <v>6240</v>
      </c>
      <c r="F25" s="95">
        <v>21060615</v>
      </c>
      <c r="G25" s="95">
        <v>1767</v>
      </c>
      <c r="H25" s="95">
        <v>6302453</v>
      </c>
      <c r="I25" s="95">
        <v>1621</v>
      </c>
      <c r="J25" s="95">
        <v>4736370</v>
      </c>
      <c r="K25" s="95">
        <v>6411</v>
      </c>
      <c r="L25" s="95">
        <v>30766789</v>
      </c>
      <c r="M25" s="95">
        <v>6250</v>
      </c>
      <c r="N25" s="95">
        <v>22163707</v>
      </c>
      <c r="O25" s="95">
        <v>1857</v>
      </c>
      <c r="P25" s="95">
        <v>6637532</v>
      </c>
      <c r="Q25" s="95">
        <v>1699</v>
      </c>
      <c r="R25" s="95">
        <v>5272188</v>
      </c>
      <c r="S25" s="95">
        <v>6267</v>
      </c>
      <c r="T25" s="95">
        <v>29696617</v>
      </c>
      <c r="U25" s="95">
        <v>6090</v>
      </c>
      <c r="V25" s="95">
        <v>24021952</v>
      </c>
      <c r="W25" s="95">
        <v>1821</v>
      </c>
      <c r="X25" s="95">
        <v>6354978</v>
      </c>
      <c r="Y25" s="95">
        <v>1659</v>
      </c>
      <c r="Z25" s="95">
        <v>5778505</v>
      </c>
      <c r="AA25" s="95">
        <v>6133</v>
      </c>
      <c r="AB25" s="95">
        <v>27559585</v>
      </c>
      <c r="AC25" s="95">
        <v>5941</v>
      </c>
      <c r="AD25" s="95">
        <v>24625760</v>
      </c>
      <c r="AE25" s="95">
        <v>1815</v>
      </c>
      <c r="AF25" s="95">
        <v>6084479</v>
      </c>
      <c r="AG25" s="95">
        <v>1644</v>
      </c>
      <c r="AH25" s="95">
        <v>5940589</v>
      </c>
      <c r="AI25" s="95">
        <v>6246</v>
      </c>
      <c r="AJ25" s="95">
        <v>29014266.140000001</v>
      </c>
      <c r="AK25" s="95">
        <v>6012</v>
      </c>
      <c r="AL25" s="95">
        <v>25864688.149999999</v>
      </c>
      <c r="AM25" s="95">
        <v>1836</v>
      </c>
      <c r="AN25" s="95">
        <v>6352098</v>
      </c>
      <c r="AO25" s="95">
        <v>1668</v>
      </c>
      <c r="AP25" s="95">
        <v>6343761</v>
      </c>
      <c r="AQ25" s="72">
        <v>365.38</v>
      </c>
      <c r="AR25" s="72">
        <v>273.47000000000003</v>
      </c>
      <c r="AS25" s="72">
        <v>638.85</v>
      </c>
      <c r="AT25" s="95">
        <v>35821574</v>
      </c>
      <c r="AU25" s="95">
        <v>25796985</v>
      </c>
      <c r="AV25" s="95">
        <v>8170</v>
      </c>
      <c r="AW25" s="95">
        <v>7861</v>
      </c>
      <c r="AX25" s="72">
        <v>377</v>
      </c>
      <c r="AY25" s="72">
        <v>287.62</v>
      </c>
      <c r="AZ25" s="72">
        <v>664.62</v>
      </c>
      <c r="BA25" s="95">
        <v>37404321</v>
      </c>
      <c r="BB25" s="95">
        <v>27435895</v>
      </c>
      <c r="BC25" s="95">
        <v>8268</v>
      </c>
      <c r="BD25" s="95">
        <v>7949</v>
      </c>
      <c r="BE25" s="72">
        <v>371.45</v>
      </c>
      <c r="BF25" s="72">
        <v>320.48</v>
      </c>
      <c r="BG25" s="72">
        <v>691.93</v>
      </c>
      <c r="BH25" s="95">
        <v>36051595</v>
      </c>
      <c r="BI25" s="95">
        <v>29800457</v>
      </c>
      <c r="BJ25" s="95">
        <v>8088</v>
      </c>
      <c r="BK25" s="95">
        <v>7749</v>
      </c>
      <c r="BL25" s="72">
        <v>352.75</v>
      </c>
      <c r="BM25" s="72">
        <v>335.82</v>
      </c>
      <c r="BN25" s="72">
        <v>688.57</v>
      </c>
      <c r="BO25" s="95">
        <v>33644064</v>
      </c>
      <c r="BP25" s="95">
        <v>30566349</v>
      </c>
      <c r="BQ25" s="95">
        <v>7948</v>
      </c>
      <c r="BR25" s="95">
        <v>7585</v>
      </c>
      <c r="BS25" s="72">
        <v>364.66</v>
      </c>
      <c r="BT25" s="72">
        <v>349.48</v>
      </c>
      <c r="BU25" s="72">
        <v>714.14</v>
      </c>
      <c r="BV25" s="95">
        <v>35366364.140000001</v>
      </c>
      <c r="BW25" s="95">
        <v>32208449.149999999</v>
      </c>
      <c r="BX25" s="95">
        <v>8082</v>
      </c>
      <c r="BY25" s="95">
        <v>7680</v>
      </c>
      <c r="BZ25" s="95">
        <v>8023</v>
      </c>
      <c r="CA25" s="95">
        <v>8114</v>
      </c>
      <c r="CB25" s="95">
        <v>7925</v>
      </c>
      <c r="CC25" s="95">
        <v>7776</v>
      </c>
      <c r="CD25" s="95">
        <v>7885</v>
      </c>
      <c r="CE25" s="72">
        <v>650.75523149000003</v>
      </c>
      <c r="CF25" s="72">
        <v>676.59346364999999</v>
      </c>
      <c r="CG25" s="72">
        <v>712.40329333</v>
      </c>
      <c r="CH25" s="72">
        <v>716.50152150999998</v>
      </c>
      <c r="CI25" s="72">
        <v>731.52548966999996</v>
      </c>
      <c r="CJ25" s="96">
        <v>0.98170551549999996</v>
      </c>
      <c r="CK25" s="96">
        <v>0.98230331169999996</v>
      </c>
      <c r="CL25" s="96">
        <v>0.97126165259999997</v>
      </c>
      <c r="CM25" s="96">
        <v>0.96101680079999996</v>
      </c>
      <c r="CN25" s="96">
        <v>0.97623392499999995</v>
      </c>
      <c r="CO25" s="96">
        <v>1.0126537556999999</v>
      </c>
      <c r="CP25" s="96">
        <v>0.96232718799999994</v>
      </c>
      <c r="CQ25" s="96">
        <v>0.99584056389999998</v>
      </c>
      <c r="CR25" s="96">
        <v>0.96634650710000003</v>
      </c>
      <c r="CS25" s="95">
        <v>7613</v>
      </c>
      <c r="CT25" s="95">
        <v>7699</v>
      </c>
      <c r="CU25" s="95">
        <v>7498</v>
      </c>
      <c r="CV25" s="95">
        <v>7338</v>
      </c>
      <c r="CW25" s="95">
        <v>7380</v>
      </c>
      <c r="CX25" s="96">
        <v>1.0258149050000001</v>
      </c>
      <c r="CY25" s="96">
        <v>1.025544456</v>
      </c>
      <c r="CZ25" s="96">
        <v>1.0133278590000001</v>
      </c>
      <c r="DA25" s="96">
        <v>0.99895027800000002</v>
      </c>
      <c r="DB25" s="96">
        <v>0.99856979400000001</v>
      </c>
      <c r="DC25">
        <v>2013</v>
      </c>
      <c r="DD25" s="6">
        <v>7764.8</v>
      </c>
      <c r="DE25" s="96">
        <v>1.1295077000000001E-3</v>
      </c>
      <c r="DF25" s="72">
        <v>741.31</v>
      </c>
      <c r="DG25" s="96">
        <v>1</v>
      </c>
      <c r="DH25" s="72">
        <v>741.31</v>
      </c>
      <c r="DI25" s="72">
        <v>731.97309668000003</v>
      </c>
      <c r="DJ25" s="96">
        <v>1</v>
      </c>
      <c r="DK25" s="72">
        <v>741.31</v>
      </c>
      <c r="DL25" s="96">
        <v>1</v>
      </c>
      <c r="DM25" s="72">
        <v>741.31</v>
      </c>
      <c r="DN25" s="96">
        <v>1</v>
      </c>
      <c r="DO25" s="96">
        <v>3.1350000000000002E-3</v>
      </c>
      <c r="DP25" s="72">
        <v>2.3199999999999998</v>
      </c>
      <c r="DQ25" s="72">
        <v>738.99</v>
      </c>
      <c r="DR25" t="s">
        <v>20</v>
      </c>
      <c r="DT25" t="s">
        <v>1</v>
      </c>
    </row>
    <row r="26" spans="1:124" x14ac:dyDescent="0.3">
      <c r="A26" t="s">
        <v>21</v>
      </c>
      <c r="B26">
        <v>1200</v>
      </c>
      <c r="C26" s="95">
        <v>2185</v>
      </c>
      <c r="D26" s="95">
        <v>9713139</v>
      </c>
      <c r="E26" s="95">
        <v>2147</v>
      </c>
      <c r="F26" s="95">
        <v>6772315</v>
      </c>
      <c r="G26" s="95">
        <v>611</v>
      </c>
      <c r="H26" s="95">
        <v>2281195</v>
      </c>
      <c r="I26" s="95">
        <v>574</v>
      </c>
      <c r="J26" s="95">
        <v>1482662</v>
      </c>
      <c r="K26" s="95">
        <v>2069</v>
      </c>
      <c r="L26" s="95">
        <v>10097268</v>
      </c>
      <c r="M26" s="95">
        <v>2021</v>
      </c>
      <c r="N26" s="95">
        <v>6500922</v>
      </c>
      <c r="O26" s="95">
        <v>631</v>
      </c>
      <c r="P26" s="95">
        <v>1876967</v>
      </c>
      <c r="Q26" s="95">
        <v>590</v>
      </c>
      <c r="R26" s="95">
        <v>1523148</v>
      </c>
      <c r="S26" s="95">
        <v>1904</v>
      </c>
      <c r="T26" s="95">
        <v>9527147</v>
      </c>
      <c r="U26" s="95">
        <v>1847</v>
      </c>
      <c r="V26" s="95">
        <v>6542433</v>
      </c>
      <c r="W26" s="95">
        <v>620</v>
      </c>
      <c r="X26" s="95">
        <v>2163396</v>
      </c>
      <c r="Y26" s="95">
        <v>582</v>
      </c>
      <c r="Z26" s="95">
        <v>1675018</v>
      </c>
      <c r="AA26" s="95">
        <v>1793</v>
      </c>
      <c r="AB26" s="95">
        <v>7853300</v>
      </c>
      <c r="AC26" s="95">
        <v>1728</v>
      </c>
      <c r="AD26" s="95">
        <v>6411576</v>
      </c>
      <c r="AE26" s="95">
        <v>591</v>
      </c>
      <c r="AF26" s="95">
        <v>2026689</v>
      </c>
      <c r="AG26" s="95">
        <v>548</v>
      </c>
      <c r="AH26" s="95">
        <v>1772521</v>
      </c>
      <c r="AI26" s="95">
        <v>1831</v>
      </c>
      <c r="AJ26" s="95">
        <v>7799676</v>
      </c>
      <c r="AK26" s="95">
        <v>1759</v>
      </c>
      <c r="AL26" s="95">
        <v>7165419</v>
      </c>
      <c r="AM26" s="95">
        <v>572</v>
      </c>
      <c r="AN26" s="95">
        <v>1678585</v>
      </c>
      <c r="AO26" s="95">
        <v>532</v>
      </c>
      <c r="AP26" s="95">
        <v>1858999</v>
      </c>
      <c r="AQ26" s="72">
        <v>357.48</v>
      </c>
      <c r="AR26" s="72">
        <v>252.82</v>
      </c>
      <c r="AS26" s="72">
        <v>610.29999999999995</v>
      </c>
      <c r="AT26" s="95">
        <v>11994334</v>
      </c>
      <c r="AU26" s="95">
        <v>8254977</v>
      </c>
      <c r="AV26" s="95">
        <v>2796</v>
      </c>
      <c r="AW26" s="95">
        <v>2721</v>
      </c>
      <c r="AX26" s="72">
        <v>369.58</v>
      </c>
      <c r="AY26" s="72">
        <v>256.10000000000002</v>
      </c>
      <c r="AZ26" s="72">
        <v>625.67999999999995</v>
      </c>
      <c r="BA26" s="95">
        <v>11974235</v>
      </c>
      <c r="BB26" s="95">
        <v>8024070</v>
      </c>
      <c r="BC26" s="95">
        <v>2700</v>
      </c>
      <c r="BD26" s="95">
        <v>2611</v>
      </c>
      <c r="BE26" s="72">
        <v>385.98</v>
      </c>
      <c r="BF26" s="72">
        <v>281.92</v>
      </c>
      <c r="BG26" s="72">
        <v>667.9</v>
      </c>
      <c r="BH26" s="95">
        <v>11690543</v>
      </c>
      <c r="BI26" s="95">
        <v>8217451</v>
      </c>
      <c r="BJ26" s="95">
        <v>2524</v>
      </c>
      <c r="BK26" s="95">
        <v>2429</v>
      </c>
      <c r="BL26" s="72">
        <v>345.36</v>
      </c>
      <c r="BM26" s="72">
        <v>299.64999999999998</v>
      </c>
      <c r="BN26" s="72">
        <v>645.01</v>
      </c>
      <c r="BO26" s="95">
        <v>9879989</v>
      </c>
      <c r="BP26" s="95">
        <v>8184097</v>
      </c>
      <c r="BQ26" s="95">
        <v>2384</v>
      </c>
      <c r="BR26" s="95">
        <v>2276</v>
      </c>
      <c r="BS26" s="72">
        <v>328.7</v>
      </c>
      <c r="BT26" s="72">
        <v>328.26</v>
      </c>
      <c r="BU26" s="72">
        <v>656.96</v>
      </c>
      <c r="BV26" s="95">
        <v>9478261</v>
      </c>
      <c r="BW26" s="95">
        <v>9024418</v>
      </c>
      <c r="BX26" s="95">
        <v>2403</v>
      </c>
      <c r="BY26" s="95">
        <v>2291</v>
      </c>
      <c r="BZ26" s="95">
        <v>2760</v>
      </c>
      <c r="CA26" s="95">
        <v>2657</v>
      </c>
      <c r="CB26" s="95">
        <v>2478</v>
      </c>
      <c r="CC26" s="95">
        <v>2333</v>
      </c>
      <c r="CD26" s="95">
        <v>2348</v>
      </c>
      <c r="CE26" s="72">
        <v>650.75523149000003</v>
      </c>
      <c r="CF26" s="72">
        <v>676.59346364999999</v>
      </c>
      <c r="CG26" s="72">
        <v>712.40329333</v>
      </c>
      <c r="CH26" s="72">
        <v>716.50152150999998</v>
      </c>
      <c r="CI26" s="72">
        <v>731.52548966999996</v>
      </c>
      <c r="CJ26" s="96">
        <v>0.93783341330000003</v>
      </c>
      <c r="CK26" s="96">
        <v>0.92475028749999999</v>
      </c>
      <c r="CL26" s="96">
        <v>0.93753075860000001</v>
      </c>
      <c r="CM26" s="96">
        <v>0.90022139609999996</v>
      </c>
      <c r="CN26" s="96">
        <v>0.89806850110000003</v>
      </c>
      <c r="CO26" s="96">
        <v>0.94675592190000002</v>
      </c>
      <c r="CP26" s="96">
        <v>0.97140229079999996</v>
      </c>
      <c r="CQ26" s="96">
        <v>0.99584056389999998</v>
      </c>
      <c r="CR26" s="96">
        <v>0.97545951360000005</v>
      </c>
      <c r="CS26" s="95">
        <v>2626</v>
      </c>
      <c r="CT26" s="95">
        <v>2515</v>
      </c>
      <c r="CU26" s="95">
        <v>2325</v>
      </c>
      <c r="CV26" s="95">
        <v>2243</v>
      </c>
      <c r="CW26" s="95">
        <v>2279</v>
      </c>
      <c r="CX26" s="96">
        <v>0.95940986699999997</v>
      </c>
      <c r="CY26" s="96">
        <v>0.94979280499999996</v>
      </c>
      <c r="CZ26" s="96">
        <v>0.95243654600000005</v>
      </c>
      <c r="DA26" s="96">
        <v>0.93255153199999996</v>
      </c>
      <c r="DB26" s="96">
        <v>0.93700865300000002</v>
      </c>
      <c r="DC26">
        <v>2013</v>
      </c>
      <c r="DD26" s="6">
        <v>2465.6</v>
      </c>
      <c r="DE26" s="96">
        <v>1.8402257E-3</v>
      </c>
      <c r="DF26" s="72">
        <v>747.76</v>
      </c>
      <c r="DG26" s="96">
        <v>1</v>
      </c>
      <c r="DH26" s="72">
        <v>747.76</v>
      </c>
      <c r="DI26" s="72">
        <v>731.97309668000003</v>
      </c>
      <c r="DJ26" s="96">
        <v>1</v>
      </c>
      <c r="DK26" s="72">
        <v>747.76</v>
      </c>
      <c r="DL26" s="96">
        <v>1</v>
      </c>
      <c r="DM26" s="72">
        <v>747.76</v>
      </c>
      <c r="DN26" s="96">
        <v>1</v>
      </c>
      <c r="DO26" s="96">
        <v>5.7679999999999997E-3</v>
      </c>
      <c r="DP26" s="72">
        <v>4.3099999999999996</v>
      </c>
      <c r="DQ26" s="72">
        <v>743.45</v>
      </c>
      <c r="DR26" t="s">
        <v>21</v>
      </c>
      <c r="DT26" t="s">
        <v>1</v>
      </c>
    </row>
    <row r="27" spans="1:124" x14ac:dyDescent="0.3">
      <c r="A27" t="s">
        <v>22</v>
      </c>
      <c r="B27">
        <v>1210</v>
      </c>
      <c r="C27" s="95">
        <v>11062</v>
      </c>
      <c r="D27" s="95">
        <v>50636235</v>
      </c>
      <c r="E27" s="95">
        <v>10739</v>
      </c>
      <c r="F27" s="95">
        <v>40122924</v>
      </c>
      <c r="G27" s="95">
        <v>2703</v>
      </c>
      <c r="H27" s="95">
        <v>9394707</v>
      </c>
      <c r="I27" s="95">
        <v>2455</v>
      </c>
      <c r="J27" s="95">
        <v>8188958</v>
      </c>
      <c r="K27" s="95">
        <v>11111</v>
      </c>
      <c r="L27" s="95">
        <v>49735738</v>
      </c>
      <c r="M27" s="95">
        <v>10733</v>
      </c>
      <c r="N27" s="95">
        <v>40807042</v>
      </c>
      <c r="O27" s="95">
        <v>2734</v>
      </c>
      <c r="P27" s="95">
        <v>8257984</v>
      </c>
      <c r="Q27" s="95">
        <v>2466</v>
      </c>
      <c r="R27" s="95">
        <v>8862064</v>
      </c>
      <c r="S27" s="95">
        <v>10797</v>
      </c>
      <c r="T27" s="95">
        <v>50978491</v>
      </c>
      <c r="U27" s="95">
        <v>10376</v>
      </c>
      <c r="V27" s="95">
        <v>41066969</v>
      </c>
      <c r="W27" s="95">
        <v>2733</v>
      </c>
      <c r="X27" s="95">
        <v>8005167</v>
      </c>
      <c r="Y27" s="95">
        <v>2438</v>
      </c>
      <c r="Z27" s="95">
        <v>8890035</v>
      </c>
      <c r="AA27" s="95">
        <v>10398</v>
      </c>
      <c r="AB27" s="95">
        <v>39197218</v>
      </c>
      <c r="AC27" s="95">
        <v>9945</v>
      </c>
      <c r="AD27" s="95">
        <v>42450875</v>
      </c>
      <c r="AE27" s="95">
        <v>2733</v>
      </c>
      <c r="AF27" s="95">
        <v>8453946</v>
      </c>
      <c r="AG27" s="95">
        <v>2413</v>
      </c>
      <c r="AH27" s="95">
        <v>9848855</v>
      </c>
      <c r="AI27" s="95">
        <v>10478</v>
      </c>
      <c r="AJ27" s="95">
        <v>39734484.579999998</v>
      </c>
      <c r="AK27" s="95">
        <v>9991</v>
      </c>
      <c r="AL27" s="95">
        <v>45232488.68</v>
      </c>
      <c r="AM27" s="95">
        <v>2780</v>
      </c>
      <c r="AN27" s="95">
        <v>8161744</v>
      </c>
      <c r="AO27" s="95">
        <v>2469</v>
      </c>
      <c r="AP27" s="95">
        <v>9993921.0500000007</v>
      </c>
      <c r="AQ27" s="72">
        <v>363.43</v>
      </c>
      <c r="AR27" s="72">
        <v>305.14</v>
      </c>
      <c r="AS27" s="72">
        <v>668.57</v>
      </c>
      <c r="AT27" s="95">
        <v>60030942</v>
      </c>
      <c r="AU27" s="95">
        <v>48311882</v>
      </c>
      <c r="AV27" s="95">
        <v>13765</v>
      </c>
      <c r="AW27" s="95">
        <v>13194</v>
      </c>
      <c r="AX27" s="72">
        <v>349.07</v>
      </c>
      <c r="AY27" s="72">
        <v>313.58999999999997</v>
      </c>
      <c r="AZ27" s="72">
        <v>662.66</v>
      </c>
      <c r="BA27" s="95">
        <v>57993722</v>
      </c>
      <c r="BB27" s="95">
        <v>49669106</v>
      </c>
      <c r="BC27" s="95">
        <v>13845</v>
      </c>
      <c r="BD27" s="95">
        <v>13199</v>
      </c>
      <c r="BE27" s="72">
        <v>363.29</v>
      </c>
      <c r="BF27" s="72">
        <v>324.89</v>
      </c>
      <c r="BG27" s="72">
        <v>688.18</v>
      </c>
      <c r="BH27" s="95">
        <v>58983658</v>
      </c>
      <c r="BI27" s="95">
        <v>49957004</v>
      </c>
      <c r="BJ27" s="95">
        <v>13530</v>
      </c>
      <c r="BK27" s="95">
        <v>12814</v>
      </c>
      <c r="BL27" s="72">
        <v>302.41000000000003</v>
      </c>
      <c r="BM27" s="72">
        <v>352.67</v>
      </c>
      <c r="BN27" s="72">
        <v>655.08000000000004</v>
      </c>
      <c r="BO27" s="95">
        <v>47651164</v>
      </c>
      <c r="BP27" s="95">
        <v>52299730</v>
      </c>
      <c r="BQ27" s="95">
        <v>13131</v>
      </c>
      <c r="BR27" s="95">
        <v>12358</v>
      </c>
      <c r="BS27" s="72">
        <v>301.05</v>
      </c>
      <c r="BT27" s="72">
        <v>369.36</v>
      </c>
      <c r="BU27" s="72">
        <v>670.41</v>
      </c>
      <c r="BV27" s="95">
        <v>47896228.579999998</v>
      </c>
      <c r="BW27" s="95">
        <v>55226409.729999997</v>
      </c>
      <c r="BX27" s="95">
        <v>13258</v>
      </c>
      <c r="BY27" s="95">
        <v>12460</v>
      </c>
      <c r="BZ27" s="95">
        <v>13493</v>
      </c>
      <c r="CA27" s="95">
        <v>13533</v>
      </c>
      <c r="CB27" s="95">
        <v>13185</v>
      </c>
      <c r="CC27" s="95">
        <v>12764</v>
      </c>
      <c r="CD27" s="95">
        <v>12868</v>
      </c>
      <c r="CE27" s="72">
        <v>650.75523149000003</v>
      </c>
      <c r="CF27" s="72">
        <v>676.59346364999999</v>
      </c>
      <c r="CG27" s="72">
        <v>712.40329333</v>
      </c>
      <c r="CH27" s="72">
        <v>716.50152150999998</v>
      </c>
      <c r="CI27" s="72">
        <v>731.52548966999996</v>
      </c>
      <c r="CJ27" s="96">
        <v>1.0273755286999999</v>
      </c>
      <c r="CK27" s="96">
        <v>0.97940644659999998</v>
      </c>
      <c r="CL27" s="96">
        <v>0.96599778030000005</v>
      </c>
      <c r="CM27" s="96">
        <v>0.91427579749999999</v>
      </c>
      <c r="CN27" s="96">
        <v>0.91645473669999999</v>
      </c>
      <c r="CO27" s="96">
        <v>1.0269317024</v>
      </c>
      <c r="CP27" s="96">
        <v>0.93550725499999998</v>
      </c>
      <c r="CQ27" s="96">
        <v>0.99584056389999998</v>
      </c>
      <c r="CR27" s="96">
        <v>0.93941455620000003</v>
      </c>
      <c r="CS27" s="95">
        <v>13006</v>
      </c>
      <c r="CT27" s="95">
        <v>13129</v>
      </c>
      <c r="CU27" s="95">
        <v>12647</v>
      </c>
      <c r="CV27" s="95">
        <v>12131</v>
      </c>
      <c r="CW27" s="95">
        <v>12241</v>
      </c>
      <c r="CX27" s="96">
        <v>1.010246135</v>
      </c>
      <c r="CY27" s="96">
        <v>1.018575979</v>
      </c>
      <c r="CZ27" s="96">
        <v>1.0379654190000001</v>
      </c>
      <c r="DA27" s="96">
        <v>1.0419499729999999</v>
      </c>
      <c r="DB27" s="96">
        <v>1.0273389180000001</v>
      </c>
      <c r="DC27">
        <v>2013</v>
      </c>
      <c r="DD27" s="6">
        <v>12805</v>
      </c>
      <c r="DE27" s="96">
        <v>3.5432872000000001E-3</v>
      </c>
      <c r="DF27" s="72">
        <v>718.9</v>
      </c>
      <c r="DG27" s="96">
        <v>1</v>
      </c>
      <c r="DH27" s="72">
        <v>718.9</v>
      </c>
      <c r="DI27" s="72">
        <v>731.97309668000003</v>
      </c>
      <c r="DJ27" s="96">
        <v>1</v>
      </c>
      <c r="DK27" s="72">
        <v>718.9</v>
      </c>
      <c r="DL27" s="96">
        <v>1</v>
      </c>
      <c r="DM27" s="72">
        <v>718.9</v>
      </c>
      <c r="DN27" s="96">
        <v>1</v>
      </c>
      <c r="DO27" s="96">
        <v>7.8670000000000007E-3</v>
      </c>
      <c r="DP27" s="72">
        <v>5.66</v>
      </c>
      <c r="DQ27" s="72">
        <v>713.24</v>
      </c>
      <c r="DR27" t="s">
        <v>22</v>
      </c>
      <c r="DT27" t="s">
        <v>1</v>
      </c>
    </row>
    <row r="28" spans="1:124" x14ac:dyDescent="0.3">
      <c r="A28" t="s">
        <v>23</v>
      </c>
      <c r="B28">
        <v>1220</v>
      </c>
      <c r="C28" s="95">
        <v>7840</v>
      </c>
      <c r="D28" s="95">
        <v>33248597</v>
      </c>
      <c r="E28" s="95">
        <v>7646</v>
      </c>
      <c r="F28" s="95">
        <v>23712070</v>
      </c>
      <c r="G28" s="95">
        <v>2338</v>
      </c>
      <c r="H28" s="95">
        <v>6145207</v>
      </c>
      <c r="I28" s="95">
        <v>2152</v>
      </c>
      <c r="J28" s="95">
        <v>6225435</v>
      </c>
      <c r="K28" s="95">
        <v>7817</v>
      </c>
      <c r="L28" s="95">
        <v>35409268</v>
      </c>
      <c r="M28" s="95">
        <v>7613</v>
      </c>
      <c r="N28" s="95">
        <v>24761630</v>
      </c>
      <c r="O28" s="95">
        <v>2318</v>
      </c>
      <c r="P28" s="95">
        <v>6563818</v>
      </c>
      <c r="Q28" s="95">
        <v>2122</v>
      </c>
      <c r="R28" s="95">
        <v>6309387</v>
      </c>
      <c r="S28" s="95">
        <v>7582</v>
      </c>
      <c r="T28" s="95">
        <v>33057676</v>
      </c>
      <c r="U28" s="95">
        <v>7363</v>
      </c>
      <c r="V28" s="95">
        <v>25233379</v>
      </c>
      <c r="W28" s="95">
        <v>2283</v>
      </c>
      <c r="X28" s="95">
        <v>6250188</v>
      </c>
      <c r="Y28" s="95">
        <v>2102</v>
      </c>
      <c r="Z28" s="95">
        <v>6753242</v>
      </c>
      <c r="AA28" s="95">
        <v>7292</v>
      </c>
      <c r="AB28" s="95">
        <v>29304913</v>
      </c>
      <c r="AC28" s="95">
        <v>7054</v>
      </c>
      <c r="AD28" s="95">
        <v>27514583</v>
      </c>
      <c r="AE28" s="95">
        <v>2212</v>
      </c>
      <c r="AF28" s="95">
        <v>6633356</v>
      </c>
      <c r="AG28" s="95">
        <v>2014</v>
      </c>
      <c r="AH28" s="95">
        <v>7332839</v>
      </c>
      <c r="AI28" s="95">
        <v>7220</v>
      </c>
      <c r="AJ28" s="95">
        <v>28557346</v>
      </c>
      <c r="AK28" s="95">
        <v>6936</v>
      </c>
      <c r="AL28" s="95">
        <v>27567897</v>
      </c>
      <c r="AM28" s="95">
        <v>2191</v>
      </c>
      <c r="AN28" s="95">
        <v>6616594</v>
      </c>
      <c r="AO28" s="95">
        <v>1991</v>
      </c>
      <c r="AP28" s="95">
        <v>7126241</v>
      </c>
      <c r="AQ28" s="72">
        <v>322.54000000000002</v>
      </c>
      <c r="AR28" s="72">
        <v>254.62</v>
      </c>
      <c r="AS28" s="72">
        <v>577.16</v>
      </c>
      <c r="AT28" s="95">
        <v>39393804</v>
      </c>
      <c r="AU28" s="95">
        <v>29937505</v>
      </c>
      <c r="AV28" s="95">
        <v>10178</v>
      </c>
      <c r="AW28" s="95">
        <v>9798</v>
      </c>
      <c r="AX28" s="72">
        <v>345.12</v>
      </c>
      <c r="AY28" s="72">
        <v>265.97000000000003</v>
      </c>
      <c r="AZ28" s="72">
        <v>611.09</v>
      </c>
      <c r="BA28" s="95">
        <v>41973086</v>
      </c>
      <c r="BB28" s="95">
        <v>31071017</v>
      </c>
      <c r="BC28" s="95">
        <v>10135</v>
      </c>
      <c r="BD28" s="95">
        <v>9735</v>
      </c>
      <c r="BE28" s="72">
        <v>332.05</v>
      </c>
      <c r="BF28" s="72">
        <v>281.62</v>
      </c>
      <c r="BG28" s="72">
        <v>613.66999999999996</v>
      </c>
      <c r="BH28" s="95">
        <v>39307864</v>
      </c>
      <c r="BI28" s="95">
        <v>31986621</v>
      </c>
      <c r="BJ28" s="95">
        <v>9865</v>
      </c>
      <c r="BK28" s="95">
        <v>9465</v>
      </c>
      <c r="BL28" s="72">
        <v>315.12</v>
      </c>
      <c r="BM28" s="72">
        <v>320.24</v>
      </c>
      <c r="BN28" s="72">
        <v>635.36</v>
      </c>
      <c r="BO28" s="95">
        <v>35938269</v>
      </c>
      <c r="BP28" s="95">
        <v>34847422</v>
      </c>
      <c r="BQ28" s="95">
        <v>9504</v>
      </c>
      <c r="BR28" s="95">
        <v>9068</v>
      </c>
      <c r="BS28" s="72">
        <v>311.45999999999998</v>
      </c>
      <c r="BT28" s="72">
        <v>323.87</v>
      </c>
      <c r="BU28" s="72">
        <v>635.33000000000004</v>
      </c>
      <c r="BV28" s="95">
        <v>35173940</v>
      </c>
      <c r="BW28" s="95">
        <v>34694138</v>
      </c>
      <c r="BX28" s="95">
        <v>9411</v>
      </c>
      <c r="BY28" s="95">
        <v>8927</v>
      </c>
      <c r="BZ28" s="95">
        <v>9997</v>
      </c>
      <c r="CA28" s="95">
        <v>9942</v>
      </c>
      <c r="CB28" s="95">
        <v>9672</v>
      </c>
      <c r="CC28" s="95">
        <v>9297</v>
      </c>
      <c r="CD28" s="95">
        <v>9174</v>
      </c>
      <c r="CE28" s="72">
        <v>650.75523149000003</v>
      </c>
      <c r="CF28" s="72">
        <v>676.59346364999999</v>
      </c>
      <c r="CG28" s="72">
        <v>712.40329333</v>
      </c>
      <c r="CH28" s="72">
        <v>716.50152150999998</v>
      </c>
      <c r="CI28" s="72">
        <v>731.52548966999996</v>
      </c>
      <c r="CJ28" s="96">
        <v>0.88690796800000005</v>
      </c>
      <c r="CK28" s="96">
        <v>0.90318637830000004</v>
      </c>
      <c r="CL28" s="96">
        <v>0.86140814580000002</v>
      </c>
      <c r="CM28" s="96">
        <v>0.88675317629999995</v>
      </c>
      <c r="CN28" s="96">
        <v>0.86850015339999997</v>
      </c>
      <c r="CO28" s="96">
        <v>0.94880653749999999</v>
      </c>
      <c r="CP28" s="96">
        <v>0.92890502909999995</v>
      </c>
      <c r="CQ28" s="96">
        <v>0.99584056389999998</v>
      </c>
      <c r="CR28" s="96">
        <v>0.93278475510000003</v>
      </c>
      <c r="CS28" s="95">
        <v>7070</v>
      </c>
      <c r="CT28" s="95">
        <v>7236</v>
      </c>
      <c r="CU28" s="95">
        <v>7156</v>
      </c>
      <c r="CV28" s="95">
        <v>7104</v>
      </c>
      <c r="CW28" s="95">
        <v>7185</v>
      </c>
      <c r="CX28" s="96">
        <v>0.94399046399999997</v>
      </c>
      <c r="CY28" s="96">
        <v>0.95325252699999996</v>
      </c>
      <c r="CZ28" s="96">
        <v>0.95079718099999999</v>
      </c>
      <c r="DA28" s="96">
        <v>0.95311851700000005</v>
      </c>
      <c r="DB28" s="96">
        <v>0.94282200199999999</v>
      </c>
      <c r="DC28">
        <v>2013</v>
      </c>
      <c r="DD28" s="6">
        <v>9398.6</v>
      </c>
      <c r="DE28" s="96">
        <v>1.0009745999999999E-3</v>
      </c>
      <c r="DF28" s="72">
        <v>715.65</v>
      </c>
      <c r="DG28" s="96">
        <v>1</v>
      </c>
      <c r="DH28" s="72">
        <v>715.65</v>
      </c>
      <c r="DI28" s="72">
        <v>731.97309668000003</v>
      </c>
      <c r="DJ28" s="96">
        <v>1</v>
      </c>
      <c r="DK28" s="72">
        <v>715.65</v>
      </c>
      <c r="DL28" s="96">
        <v>1</v>
      </c>
      <c r="DM28" s="72">
        <v>715.65</v>
      </c>
      <c r="DN28" s="96">
        <v>1</v>
      </c>
      <c r="DO28" s="96">
        <v>2.4480000000000001E-3</v>
      </c>
      <c r="DP28" s="72">
        <v>1.75</v>
      </c>
      <c r="DQ28" s="72">
        <v>713.9</v>
      </c>
      <c r="DR28" t="s">
        <v>23</v>
      </c>
      <c r="DT28" t="s">
        <v>1</v>
      </c>
    </row>
    <row r="29" spans="1:124" x14ac:dyDescent="0.3">
      <c r="A29" t="s">
        <v>24</v>
      </c>
      <c r="B29">
        <v>1230</v>
      </c>
      <c r="C29" s="95">
        <v>5791</v>
      </c>
      <c r="D29" s="95">
        <v>27787412</v>
      </c>
      <c r="E29" s="95">
        <v>5662</v>
      </c>
      <c r="F29" s="95">
        <v>20086025</v>
      </c>
      <c r="G29" s="95">
        <v>2424</v>
      </c>
      <c r="H29" s="95">
        <v>6302258</v>
      </c>
      <c r="I29" s="95">
        <v>2263</v>
      </c>
      <c r="J29" s="95">
        <v>6077011</v>
      </c>
      <c r="K29" s="95">
        <v>5488</v>
      </c>
      <c r="L29" s="95">
        <v>27508114</v>
      </c>
      <c r="M29" s="95">
        <v>5352</v>
      </c>
      <c r="N29" s="95">
        <v>19450678</v>
      </c>
      <c r="O29" s="95">
        <v>2427</v>
      </c>
      <c r="P29" s="95">
        <v>8358400</v>
      </c>
      <c r="Q29" s="95">
        <v>2260</v>
      </c>
      <c r="R29" s="95">
        <v>6339059</v>
      </c>
      <c r="S29" s="95">
        <v>5309</v>
      </c>
      <c r="T29" s="95">
        <v>27757555</v>
      </c>
      <c r="U29" s="95">
        <v>5156</v>
      </c>
      <c r="V29" s="95">
        <v>19847806</v>
      </c>
      <c r="W29" s="95">
        <v>2417</v>
      </c>
      <c r="X29" s="95">
        <v>8101209</v>
      </c>
      <c r="Y29" s="95">
        <v>2242</v>
      </c>
      <c r="Z29" s="95">
        <v>6705821</v>
      </c>
      <c r="AA29" s="95">
        <v>5258</v>
      </c>
      <c r="AB29" s="95">
        <v>27417025</v>
      </c>
      <c r="AC29" s="95">
        <v>5102</v>
      </c>
      <c r="AD29" s="95">
        <v>20033576</v>
      </c>
      <c r="AE29" s="95">
        <v>2412</v>
      </c>
      <c r="AF29" s="95">
        <v>8386811</v>
      </c>
      <c r="AG29" s="95">
        <v>2247</v>
      </c>
      <c r="AH29" s="95">
        <v>6877063</v>
      </c>
      <c r="AI29" s="95">
        <v>5429</v>
      </c>
      <c r="AJ29" s="95">
        <v>29251651</v>
      </c>
      <c r="AK29" s="95">
        <v>5291</v>
      </c>
      <c r="AL29" s="95">
        <v>20911645.629999999</v>
      </c>
      <c r="AM29" s="95">
        <v>2522</v>
      </c>
      <c r="AN29" s="95">
        <v>8363210</v>
      </c>
      <c r="AO29" s="95">
        <v>2357</v>
      </c>
      <c r="AP29" s="95">
        <v>7286960</v>
      </c>
      <c r="AQ29" s="72">
        <v>345.81</v>
      </c>
      <c r="AR29" s="72">
        <v>275.11</v>
      </c>
      <c r="AS29" s="72">
        <v>620.91999999999996</v>
      </c>
      <c r="AT29" s="95">
        <v>34089670</v>
      </c>
      <c r="AU29" s="95">
        <v>26163036</v>
      </c>
      <c r="AV29" s="95">
        <v>8215</v>
      </c>
      <c r="AW29" s="95">
        <v>7925</v>
      </c>
      <c r="AX29" s="72">
        <v>377.62</v>
      </c>
      <c r="AY29" s="72">
        <v>282.33999999999997</v>
      </c>
      <c r="AZ29" s="72">
        <v>659.96</v>
      </c>
      <c r="BA29" s="95">
        <v>35866514</v>
      </c>
      <c r="BB29" s="95">
        <v>25789737</v>
      </c>
      <c r="BC29" s="95">
        <v>7915</v>
      </c>
      <c r="BD29" s="95">
        <v>7612</v>
      </c>
      <c r="BE29" s="72">
        <v>386.78</v>
      </c>
      <c r="BF29" s="72">
        <v>299.11</v>
      </c>
      <c r="BG29" s="72">
        <v>685.89</v>
      </c>
      <c r="BH29" s="95">
        <v>35858764</v>
      </c>
      <c r="BI29" s="95">
        <v>26553627</v>
      </c>
      <c r="BJ29" s="95">
        <v>7726</v>
      </c>
      <c r="BK29" s="95">
        <v>7398</v>
      </c>
      <c r="BL29" s="72">
        <v>389</v>
      </c>
      <c r="BM29" s="72">
        <v>305.14999999999998</v>
      </c>
      <c r="BN29" s="72">
        <v>694.15</v>
      </c>
      <c r="BO29" s="95">
        <v>35803836</v>
      </c>
      <c r="BP29" s="95">
        <v>26910639</v>
      </c>
      <c r="BQ29" s="95">
        <v>7670</v>
      </c>
      <c r="BR29" s="95">
        <v>7349</v>
      </c>
      <c r="BS29" s="72">
        <v>394.24</v>
      </c>
      <c r="BT29" s="72">
        <v>307.25</v>
      </c>
      <c r="BU29" s="72">
        <v>701.49</v>
      </c>
      <c r="BV29" s="95">
        <v>37614861</v>
      </c>
      <c r="BW29" s="95">
        <v>28198605.629999999</v>
      </c>
      <c r="BX29" s="95">
        <v>7951</v>
      </c>
      <c r="BY29" s="95">
        <v>7648</v>
      </c>
      <c r="BZ29" s="95">
        <v>8077</v>
      </c>
      <c r="CA29" s="95">
        <v>7769</v>
      </c>
      <c r="CB29" s="95">
        <v>7568</v>
      </c>
      <c r="CC29" s="95">
        <v>7518</v>
      </c>
      <c r="CD29" s="95">
        <v>7803</v>
      </c>
      <c r="CE29" s="72">
        <v>650.75523149000003</v>
      </c>
      <c r="CF29" s="72">
        <v>676.59346364999999</v>
      </c>
      <c r="CG29" s="72">
        <v>712.40329333</v>
      </c>
      <c r="CH29" s="72">
        <v>716.50152150999998</v>
      </c>
      <c r="CI29" s="72">
        <v>731.52548966999996</v>
      </c>
      <c r="CJ29" s="96">
        <v>0.95415291329999996</v>
      </c>
      <c r="CK29" s="96">
        <v>0.97541586709999994</v>
      </c>
      <c r="CL29" s="96">
        <v>0.96278330889999997</v>
      </c>
      <c r="CM29" s="96">
        <v>0.96880464190000004</v>
      </c>
      <c r="CN29" s="96">
        <v>0.95894129449999999</v>
      </c>
      <c r="CO29" s="96">
        <v>1.0344662111</v>
      </c>
      <c r="CP29" s="96">
        <v>0.93190052489999997</v>
      </c>
      <c r="CQ29" s="96">
        <v>0.99584056389999998</v>
      </c>
      <c r="CR29" s="96">
        <v>0.93579276199999994</v>
      </c>
      <c r="CS29" s="95">
        <v>7413</v>
      </c>
      <c r="CT29" s="95">
        <v>6963</v>
      </c>
      <c r="CU29" s="95">
        <v>6722</v>
      </c>
      <c r="CV29" s="95">
        <v>6615</v>
      </c>
      <c r="CW29" s="95">
        <v>6760</v>
      </c>
      <c r="CX29" s="96">
        <v>1.03607833</v>
      </c>
      <c r="CY29" s="96">
        <v>1.031349751</v>
      </c>
      <c r="CZ29" s="96">
        <v>1.040701442</v>
      </c>
      <c r="DA29" s="96">
        <v>1.029143489</v>
      </c>
      <c r="DB29" s="96">
        <v>1.034916782</v>
      </c>
      <c r="DC29">
        <v>2013</v>
      </c>
      <c r="DD29" s="6">
        <v>7586.4</v>
      </c>
      <c r="DE29" s="96">
        <v>6.3250711000000003E-3</v>
      </c>
      <c r="DF29" s="72">
        <v>714.13</v>
      </c>
      <c r="DG29" s="96">
        <v>1</v>
      </c>
      <c r="DH29" s="72">
        <v>714.13</v>
      </c>
      <c r="DI29" s="72">
        <v>731.97309668000003</v>
      </c>
      <c r="DJ29" s="96">
        <v>1</v>
      </c>
      <c r="DK29" s="72">
        <v>714.13</v>
      </c>
      <c r="DL29" s="96">
        <v>1</v>
      </c>
      <c r="DM29" s="72">
        <v>714.13</v>
      </c>
      <c r="DN29" s="96">
        <v>1</v>
      </c>
      <c r="DO29" s="96">
        <v>1.3521999999999999E-2</v>
      </c>
      <c r="DP29" s="72">
        <v>9.66</v>
      </c>
      <c r="DQ29" s="72">
        <v>704.47</v>
      </c>
      <c r="DR29" t="s">
        <v>24</v>
      </c>
      <c r="DT29" t="s">
        <v>1</v>
      </c>
    </row>
    <row r="30" spans="1:124" x14ac:dyDescent="0.3">
      <c r="A30" t="s">
        <v>25</v>
      </c>
      <c r="B30">
        <v>1240</v>
      </c>
      <c r="C30" s="95">
        <v>8591</v>
      </c>
      <c r="D30" s="95">
        <v>35533026</v>
      </c>
      <c r="E30" s="95">
        <v>8387</v>
      </c>
      <c r="F30" s="95">
        <v>27444476</v>
      </c>
      <c r="G30" s="95">
        <v>2702</v>
      </c>
      <c r="H30" s="95">
        <v>8236920</v>
      </c>
      <c r="I30" s="95">
        <v>2494</v>
      </c>
      <c r="J30" s="95">
        <v>8383883</v>
      </c>
      <c r="K30" s="95">
        <v>8560</v>
      </c>
      <c r="L30" s="95">
        <v>37172951</v>
      </c>
      <c r="M30" s="95">
        <v>8313</v>
      </c>
      <c r="N30" s="95">
        <v>28233110</v>
      </c>
      <c r="O30" s="95">
        <v>2683</v>
      </c>
      <c r="P30" s="95">
        <v>9086066</v>
      </c>
      <c r="Q30" s="95">
        <v>2473</v>
      </c>
      <c r="R30" s="95">
        <v>8113289</v>
      </c>
      <c r="S30" s="95">
        <v>8313</v>
      </c>
      <c r="T30" s="95">
        <v>39052149</v>
      </c>
      <c r="U30" s="95">
        <v>8017</v>
      </c>
      <c r="V30" s="95">
        <v>28832880</v>
      </c>
      <c r="W30" s="95">
        <v>2648</v>
      </c>
      <c r="X30" s="95">
        <v>8893276</v>
      </c>
      <c r="Y30" s="95">
        <v>2421</v>
      </c>
      <c r="Z30" s="95">
        <v>8561988</v>
      </c>
      <c r="AA30" s="95">
        <v>7984</v>
      </c>
      <c r="AB30" s="95">
        <v>32559551</v>
      </c>
      <c r="AC30" s="95">
        <v>7651</v>
      </c>
      <c r="AD30" s="95">
        <v>28874725</v>
      </c>
      <c r="AE30" s="95">
        <v>2523</v>
      </c>
      <c r="AF30" s="95">
        <v>8315893</v>
      </c>
      <c r="AG30" s="95">
        <v>2309</v>
      </c>
      <c r="AH30" s="95">
        <v>8942858</v>
      </c>
      <c r="AI30" s="95">
        <v>8043</v>
      </c>
      <c r="AJ30" s="95">
        <v>33223813</v>
      </c>
      <c r="AK30" s="95">
        <v>7699</v>
      </c>
      <c r="AL30" s="95">
        <v>31176180.760000002</v>
      </c>
      <c r="AM30" s="95">
        <v>2477</v>
      </c>
      <c r="AN30" s="95">
        <v>7728638</v>
      </c>
      <c r="AO30" s="95">
        <v>2249</v>
      </c>
      <c r="AP30" s="95">
        <v>8920842</v>
      </c>
      <c r="AQ30" s="72">
        <v>322.99</v>
      </c>
      <c r="AR30" s="72">
        <v>274.39999999999998</v>
      </c>
      <c r="AS30" s="72">
        <v>597.39</v>
      </c>
      <c r="AT30" s="95">
        <v>43769946</v>
      </c>
      <c r="AU30" s="95">
        <v>35828359</v>
      </c>
      <c r="AV30" s="95">
        <v>11293</v>
      </c>
      <c r="AW30" s="95">
        <v>10881</v>
      </c>
      <c r="AX30" s="72">
        <v>342.87</v>
      </c>
      <c r="AY30" s="72">
        <v>280.81</v>
      </c>
      <c r="AZ30" s="72">
        <v>623.67999999999995</v>
      </c>
      <c r="BA30" s="95">
        <v>46259017</v>
      </c>
      <c r="BB30" s="95">
        <v>36346399</v>
      </c>
      <c r="BC30" s="95">
        <v>11243</v>
      </c>
      <c r="BD30" s="95">
        <v>10786</v>
      </c>
      <c r="BE30" s="72">
        <v>364.52</v>
      </c>
      <c r="BF30" s="72">
        <v>298.55</v>
      </c>
      <c r="BG30" s="72">
        <v>663.07</v>
      </c>
      <c r="BH30" s="95">
        <v>47945425</v>
      </c>
      <c r="BI30" s="95">
        <v>37394868</v>
      </c>
      <c r="BJ30" s="95">
        <v>10961</v>
      </c>
      <c r="BK30" s="95">
        <v>10438</v>
      </c>
      <c r="BL30" s="72">
        <v>324.19</v>
      </c>
      <c r="BM30" s="72">
        <v>316.41000000000003</v>
      </c>
      <c r="BN30" s="72">
        <v>640.6</v>
      </c>
      <c r="BO30" s="95">
        <v>40875444</v>
      </c>
      <c r="BP30" s="95">
        <v>37817583</v>
      </c>
      <c r="BQ30" s="95">
        <v>10507</v>
      </c>
      <c r="BR30" s="95">
        <v>9960</v>
      </c>
      <c r="BS30" s="72">
        <v>324.39999999999998</v>
      </c>
      <c r="BT30" s="72">
        <v>335.89</v>
      </c>
      <c r="BU30" s="72">
        <v>660.29</v>
      </c>
      <c r="BV30" s="95">
        <v>40952451</v>
      </c>
      <c r="BW30" s="95">
        <v>40097022.759999998</v>
      </c>
      <c r="BX30" s="95">
        <v>10520</v>
      </c>
      <c r="BY30" s="95">
        <v>9948</v>
      </c>
      <c r="BZ30" s="95">
        <v>11097</v>
      </c>
      <c r="CA30" s="95">
        <v>11022</v>
      </c>
      <c r="CB30" s="95">
        <v>10709</v>
      </c>
      <c r="CC30" s="95">
        <v>10247</v>
      </c>
      <c r="CD30" s="95">
        <v>10240</v>
      </c>
      <c r="CE30" s="72">
        <v>650.75523149000003</v>
      </c>
      <c r="CF30" s="72">
        <v>676.59346364999999</v>
      </c>
      <c r="CG30" s="72">
        <v>712.40329333</v>
      </c>
      <c r="CH30" s="72">
        <v>716.50152150999998</v>
      </c>
      <c r="CI30" s="72">
        <v>731.52548966999996</v>
      </c>
      <c r="CJ30" s="96">
        <v>0.91799492510000003</v>
      </c>
      <c r="CK30" s="96">
        <v>0.92179430259999995</v>
      </c>
      <c r="CL30" s="96">
        <v>0.93075089099999997</v>
      </c>
      <c r="CM30" s="96">
        <v>0.8940664894</v>
      </c>
      <c r="CN30" s="96">
        <v>0.9026206323</v>
      </c>
      <c r="CO30" s="96">
        <v>0.95866647839999997</v>
      </c>
      <c r="CP30" s="96">
        <v>0.95282923580000001</v>
      </c>
      <c r="CQ30" s="96">
        <v>0.99584056389999998</v>
      </c>
      <c r="CR30" s="96">
        <v>0.95680888519999996</v>
      </c>
      <c r="CS30" s="95">
        <v>11022</v>
      </c>
      <c r="CT30" s="95">
        <v>10942</v>
      </c>
      <c r="CU30" s="95">
        <v>10601</v>
      </c>
      <c r="CV30" s="95">
        <v>10241</v>
      </c>
      <c r="CW30" s="95">
        <v>10281</v>
      </c>
      <c r="CX30" s="96">
        <v>0.97107061299999997</v>
      </c>
      <c r="CY30" s="96">
        <v>0.95684535500000001</v>
      </c>
      <c r="CZ30" s="96">
        <v>0.95259883099999998</v>
      </c>
      <c r="DA30" s="96">
        <v>0.95857988599999999</v>
      </c>
      <c r="DB30" s="96">
        <v>0.95364928999999998</v>
      </c>
      <c r="DC30">
        <v>2013</v>
      </c>
      <c r="DD30" s="6">
        <v>10402.6</v>
      </c>
      <c r="DE30" s="96">
        <v>2.6020748000000001E-3</v>
      </c>
      <c r="DF30" s="72">
        <v>732.91</v>
      </c>
      <c r="DG30" s="96">
        <v>1</v>
      </c>
      <c r="DH30" s="72">
        <v>732.91</v>
      </c>
      <c r="DI30" s="72">
        <v>731.97309668000003</v>
      </c>
      <c r="DJ30" s="96">
        <v>1</v>
      </c>
      <c r="DK30" s="72">
        <v>732.91</v>
      </c>
      <c r="DL30" s="96">
        <v>1</v>
      </c>
      <c r="DM30" s="72">
        <v>732.91</v>
      </c>
      <c r="DN30" s="96">
        <v>1</v>
      </c>
      <c r="DO30" s="96">
        <v>6.084E-3</v>
      </c>
      <c r="DP30" s="72">
        <v>4.46</v>
      </c>
      <c r="DQ30" s="72">
        <v>728.45</v>
      </c>
      <c r="DR30" t="s">
        <v>25</v>
      </c>
      <c r="DT30" t="s">
        <v>1</v>
      </c>
    </row>
    <row r="31" spans="1:124" x14ac:dyDescent="0.3">
      <c r="A31" t="s">
        <v>26</v>
      </c>
      <c r="B31">
        <v>1250</v>
      </c>
      <c r="C31" s="95">
        <v>7672</v>
      </c>
      <c r="D31" s="95">
        <v>31582742</v>
      </c>
      <c r="E31" s="95">
        <v>7321</v>
      </c>
      <c r="F31" s="95">
        <v>24622771</v>
      </c>
      <c r="G31" s="95">
        <v>2107</v>
      </c>
      <c r="H31" s="95">
        <v>6426952</v>
      </c>
      <c r="I31" s="95">
        <v>1843</v>
      </c>
      <c r="J31" s="95">
        <v>5625172</v>
      </c>
      <c r="K31" s="95">
        <v>7660</v>
      </c>
      <c r="L31" s="95">
        <v>33675724</v>
      </c>
      <c r="M31" s="95">
        <v>7248</v>
      </c>
      <c r="N31" s="95">
        <v>26855464</v>
      </c>
      <c r="O31" s="95">
        <v>2067</v>
      </c>
      <c r="P31" s="95">
        <v>6407150</v>
      </c>
      <c r="Q31" s="95">
        <v>1792</v>
      </c>
      <c r="R31" s="95">
        <v>5559975</v>
      </c>
      <c r="S31" s="95">
        <v>7047</v>
      </c>
      <c r="T31" s="95">
        <v>32931206</v>
      </c>
      <c r="U31" s="95">
        <v>6594</v>
      </c>
      <c r="V31" s="95">
        <v>24997491</v>
      </c>
      <c r="W31" s="95">
        <v>1954</v>
      </c>
      <c r="X31" s="95">
        <v>5984327</v>
      </c>
      <c r="Y31" s="95">
        <v>1668</v>
      </c>
      <c r="Z31" s="95">
        <v>5617793</v>
      </c>
      <c r="AA31" s="95">
        <v>6842</v>
      </c>
      <c r="AB31" s="95">
        <v>26714810</v>
      </c>
      <c r="AC31" s="95">
        <v>6358</v>
      </c>
      <c r="AD31" s="95">
        <v>25818977</v>
      </c>
      <c r="AE31" s="95">
        <v>1890</v>
      </c>
      <c r="AF31" s="95">
        <v>4758517</v>
      </c>
      <c r="AG31" s="95">
        <v>1610</v>
      </c>
      <c r="AH31" s="95">
        <v>5638634</v>
      </c>
      <c r="AI31" s="95">
        <v>7705</v>
      </c>
      <c r="AJ31" s="95">
        <v>30153889.5</v>
      </c>
      <c r="AK31" s="95">
        <v>7203</v>
      </c>
      <c r="AL31" s="95">
        <v>30801602.890000001</v>
      </c>
      <c r="AM31" s="95">
        <v>1950</v>
      </c>
      <c r="AN31" s="95">
        <v>5941780</v>
      </c>
      <c r="AO31" s="95">
        <v>1680</v>
      </c>
      <c r="AP31" s="95">
        <v>6090308</v>
      </c>
      <c r="AQ31" s="72">
        <v>323.91000000000003</v>
      </c>
      <c r="AR31" s="72">
        <v>275.06</v>
      </c>
      <c r="AS31" s="72">
        <v>598.97</v>
      </c>
      <c r="AT31" s="95">
        <v>38009694</v>
      </c>
      <c r="AU31" s="95">
        <v>30247943</v>
      </c>
      <c r="AV31" s="95">
        <v>9779</v>
      </c>
      <c r="AW31" s="95">
        <v>9164</v>
      </c>
      <c r="AX31" s="72">
        <v>343.4</v>
      </c>
      <c r="AY31" s="72">
        <v>298.81</v>
      </c>
      <c r="AZ31" s="72">
        <v>642.21</v>
      </c>
      <c r="BA31" s="95">
        <v>40082874</v>
      </c>
      <c r="BB31" s="95">
        <v>32415439</v>
      </c>
      <c r="BC31" s="95">
        <v>9727</v>
      </c>
      <c r="BD31" s="95">
        <v>9040</v>
      </c>
      <c r="BE31" s="72">
        <v>360.29</v>
      </c>
      <c r="BF31" s="72">
        <v>308.8</v>
      </c>
      <c r="BG31" s="72">
        <v>669.09</v>
      </c>
      <c r="BH31" s="95">
        <v>38915533</v>
      </c>
      <c r="BI31" s="95">
        <v>30615284</v>
      </c>
      <c r="BJ31" s="95">
        <v>9001</v>
      </c>
      <c r="BK31" s="95">
        <v>8262</v>
      </c>
      <c r="BL31" s="72">
        <v>300.36</v>
      </c>
      <c r="BM31" s="72">
        <v>329</v>
      </c>
      <c r="BN31" s="72">
        <v>629.36</v>
      </c>
      <c r="BO31" s="95">
        <v>31473327</v>
      </c>
      <c r="BP31" s="95">
        <v>31457611</v>
      </c>
      <c r="BQ31" s="95">
        <v>8732</v>
      </c>
      <c r="BR31" s="95">
        <v>7968</v>
      </c>
      <c r="BS31" s="72">
        <v>311.55</v>
      </c>
      <c r="BT31" s="72">
        <v>346.09</v>
      </c>
      <c r="BU31" s="72">
        <v>657.64</v>
      </c>
      <c r="BV31" s="95">
        <v>36095669.5</v>
      </c>
      <c r="BW31" s="95">
        <v>36891910.890000001</v>
      </c>
      <c r="BX31" s="95">
        <v>9655</v>
      </c>
      <c r="BY31" s="95">
        <v>8883</v>
      </c>
      <c r="BZ31" s="95">
        <v>9486</v>
      </c>
      <c r="CA31" s="95">
        <v>9396</v>
      </c>
      <c r="CB31" s="95">
        <v>8645</v>
      </c>
      <c r="CC31" s="95">
        <v>8369</v>
      </c>
      <c r="CD31" s="95">
        <v>9277</v>
      </c>
      <c r="CE31" s="72">
        <v>650.75523149000003</v>
      </c>
      <c r="CF31" s="72">
        <v>676.59346364999999</v>
      </c>
      <c r="CG31" s="72">
        <v>712.40329333</v>
      </c>
      <c r="CH31" s="72">
        <v>716.50152150999998</v>
      </c>
      <c r="CI31" s="72">
        <v>731.52548966999996</v>
      </c>
      <c r="CJ31" s="96">
        <v>0.92042287330000006</v>
      </c>
      <c r="CK31" s="96">
        <v>0.94918150189999995</v>
      </c>
      <c r="CL31" s="96">
        <v>0.93920116070000004</v>
      </c>
      <c r="CM31" s="96">
        <v>0.87837915359999996</v>
      </c>
      <c r="CN31" s="96">
        <v>0.89899806540000005</v>
      </c>
      <c r="CO31" s="96">
        <v>0.91298412429999998</v>
      </c>
      <c r="CP31" s="96">
        <v>1.0046577225</v>
      </c>
      <c r="CQ31" s="96">
        <v>0.99584056389999998</v>
      </c>
      <c r="CR31" s="96">
        <v>1.0088538421</v>
      </c>
      <c r="CS31" s="95">
        <v>8394</v>
      </c>
      <c r="CT31" s="95">
        <v>8491</v>
      </c>
      <c r="CU31" s="95">
        <v>7655</v>
      </c>
      <c r="CV31" s="95">
        <v>7560</v>
      </c>
      <c r="CW31" s="95">
        <v>8482</v>
      </c>
      <c r="CX31" s="96">
        <v>0.92025078199999999</v>
      </c>
      <c r="CY31" s="96">
        <v>0.91707931499999995</v>
      </c>
      <c r="CZ31" s="96">
        <v>0.91567308700000005</v>
      </c>
      <c r="DA31" s="96">
        <v>0.91285166500000003</v>
      </c>
      <c r="DB31" s="96">
        <v>0.89938459500000001</v>
      </c>
      <c r="DC31">
        <v>2013</v>
      </c>
      <c r="DD31" s="6">
        <v>8663.4</v>
      </c>
      <c r="DE31" s="96">
        <v>2.3441698E-3</v>
      </c>
      <c r="DF31" s="72">
        <v>772.97</v>
      </c>
      <c r="DG31" s="96">
        <v>1</v>
      </c>
      <c r="DH31" s="72">
        <v>772.97</v>
      </c>
      <c r="DI31" s="72">
        <v>753.90948041000001</v>
      </c>
      <c r="DJ31" s="96">
        <v>1</v>
      </c>
      <c r="DK31" s="72">
        <v>772.97</v>
      </c>
      <c r="DL31" s="96">
        <v>1</v>
      </c>
      <c r="DM31" s="72">
        <v>772.97</v>
      </c>
      <c r="DN31" s="96">
        <v>1</v>
      </c>
      <c r="DO31" s="96">
        <v>6.9199999999999999E-3</v>
      </c>
      <c r="DP31" s="72">
        <v>5.35</v>
      </c>
      <c r="DQ31" s="72">
        <v>767.62</v>
      </c>
      <c r="DR31" t="s">
        <v>26</v>
      </c>
      <c r="DT31" t="s">
        <v>1</v>
      </c>
    </row>
    <row r="32" spans="1:124" x14ac:dyDescent="0.3">
      <c r="A32" t="s">
        <v>27</v>
      </c>
      <c r="B32">
        <v>1260</v>
      </c>
      <c r="C32" s="95">
        <v>5061</v>
      </c>
      <c r="D32" s="95">
        <v>21368091</v>
      </c>
      <c r="E32" s="95">
        <v>4907</v>
      </c>
      <c r="F32" s="95">
        <v>16947354</v>
      </c>
      <c r="G32" s="95">
        <v>1585</v>
      </c>
      <c r="H32" s="95">
        <v>4478564</v>
      </c>
      <c r="I32" s="95">
        <v>1470</v>
      </c>
      <c r="J32" s="95">
        <v>4307382</v>
      </c>
      <c r="K32" s="95">
        <v>5172</v>
      </c>
      <c r="L32" s="95">
        <v>22351543</v>
      </c>
      <c r="M32" s="95">
        <v>5023</v>
      </c>
      <c r="N32" s="95">
        <v>18992462</v>
      </c>
      <c r="O32" s="95">
        <v>1636</v>
      </c>
      <c r="P32" s="95">
        <v>5149975</v>
      </c>
      <c r="Q32" s="95">
        <v>1510</v>
      </c>
      <c r="R32" s="95">
        <v>4778909</v>
      </c>
      <c r="S32" s="95">
        <v>5028</v>
      </c>
      <c r="T32" s="95">
        <v>22949348</v>
      </c>
      <c r="U32" s="95">
        <v>4868</v>
      </c>
      <c r="V32" s="95">
        <v>20430912</v>
      </c>
      <c r="W32" s="95">
        <v>1634</v>
      </c>
      <c r="X32" s="95">
        <v>4954983</v>
      </c>
      <c r="Y32" s="95">
        <v>1518</v>
      </c>
      <c r="Z32" s="95">
        <v>5375461</v>
      </c>
      <c r="AA32" s="95">
        <v>4930</v>
      </c>
      <c r="AB32" s="95">
        <v>21593801</v>
      </c>
      <c r="AC32" s="95">
        <v>4752</v>
      </c>
      <c r="AD32" s="95">
        <v>21776990</v>
      </c>
      <c r="AE32" s="95">
        <v>1636</v>
      </c>
      <c r="AF32" s="95">
        <v>5959199</v>
      </c>
      <c r="AG32" s="95">
        <v>1512</v>
      </c>
      <c r="AH32" s="95">
        <v>6265326</v>
      </c>
      <c r="AI32" s="95">
        <v>5062</v>
      </c>
      <c r="AJ32" s="95">
        <v>20593761</v>
      </c>
      <c r="AK32" s="95">
        <v>4869</v>
      </c>
      <c r="AL32" s="95">
        <v>24093737.629999999</v>
      </c>
      <c r="AM32" s="95">
        <v>1665</v>
      </c>
      <c r="AN32" s="95">
        <v>6141836</v>
      </c>
      <c r="AO32" s="95">
        <v>1530</v>
      </c>
      <c r="AP32" s="95">
        <v>6317999</v>
      </c>
      <c r="AQ32" s="72">
        <v>324.08999999999997</v>
      </c>
      <c r="AR32" s="72">
        <v>277.75</v>
      </c>
      <c r="AS32" s="72">
        <v>601.84</v>
      </c>
      <c r="AT32" s="95">
        <v>25846655</v>
      </c>
      <c r="AU32" s="95">
        <v>21254736</v>
      </c>
      <c r="AV32" s="95">
        <v>6646</v>
      </c>
      <c r="AW32" s="95">
        <v>6377</v>
      </c>
      <c r="AX32" s="72">
        <v>336.63</v>
      </c>
      <c r="AY32" s="72">
        <v>303.22000000000003</v>
      </c>
      <c r="AZ32" s="72">
        <v>639.85</v>
      </c>
      <c r="BA32" s="95">
        <v>27501518</v>
      </c>
      <c r="BB32" s="95">
        <v>23771371</v>
      </c>
      <c r="BC32" s="95">
        <v>6808</v>
      </c>
      <c r="BD32" s="95">
        <v>6533</v>
      </c>
      <c r="BE32" s="72">
        <v>349.05</v>
      </c>
      <c r="BF32" s="72">
        <v>336.76</v>
      </c>
      <c r="BG32" s="72">
        <v>685.81</v>
      </c>
      <c r="BH32" s="95">
        <v>27904331</v>
      </c>
      <c r="BI32" s="95">
        <v>25806373</v>
      </c>
      <c r="BJ32" s="95">
        <v>6662</v>
      </c>
      <c r="BK32" s="95">
        <v>6386</v>
      </c>
      <c r="BL32" s="72">
        <v>349.69</v>
      </c>
      <c r="BM32" s="72">
        <v>373.06</v>
      </c>
      <c r="BN32" s="72">
        <v>722.75</v>
      </c>
      <c r="BO32" s="95">
        <v>27553000</v>
      </c>
      <c r="BP32" s="95">
        <v>28042316</v>
      </c>
      <c r="BQ32" s="95">
        <v>6566</v>
      </c>
      <c r="BR32" s="95">
        <v>6264</v>
      </c>
      <c r="BS32" s="72">
        <v>331.2</v>
      </c>
      <c r="BT32" s="72">
        <v>396.05</v>
      </c>
      <c r="BU32" s="72">
        <v>727.25</v>
      </c>
      <c r="BV32" s="95">
        <v>26735597</v>
      </c>
      <c r="BW32" s="95">
        <v>30411736.629999999</v>
      </c>
      <c r="BX32" s="95">
        <v>6727</v>
      </c>
      <c r="BY32" s="95">
        <v>6399</v>
      </c>
      <c r="BZ32" s="95">
        <v>6518</v>
      </c>
      <c r="CA32" s="95">
        <v>6675</v>
      </c>
      <c r="CB32" s="95">
        <v>6529</v>
      </c>
      <c r="CC32" s="95">
        <v>6423</v>
      </c>
      <c r="CD32" s="95">
        <v>6567</v>
      </c>
      <c r="CE32" s="72">
        <v>650.75523149000003</v>
      </c>
      <c r="CF32" s="72">
        <v>676.59346364999999</v>
      </c>
      <c r="CG32" s="72">
        <v>712.40329333</v>
      </c>
      <c r="CH32" s="72">
        <v>716.50152150999998</v>
      </c>
      <c r="CI32" s="72">
        <v>731.52548966999996</v>
      </c>
      <c r="CJ32" s="96">
        <v>0.92483313369999998</v>
      </c>
      <c r="CK32" s="96">
        <v>0.94569343979999998</v>
      </c>
      <c r="CL32" s="96">
        <v>0.96267101290000001</v>
      </c>
      <c r="CM32" s="96">
        <v>1.0087208167999999</v>
      </c>
      <c r="CN32" s="96">
        <v>0.99415537840000001</v>
      </c>
      <c r="CO32" s="96">
        <v>0.98799567030000002</v>
      </c>
      <c r="CP32" s="96">
        <v>0.97896659399999997</v>
      </c>
      <c r="CQ32" s="96">
        <v>0.99584056389999998</v>
      </c>
      <c r="CR32" s="96">
        <v>0.9830554104</v>
      </c>
      <c r="CS32" s="95">
        <v>6381</v>
      </c>
      <c r="CT32" s="95">
        <v>6590</v>
      </c>
      <c r="CU32" s="95">
        <v>6428</v>
      </c>
      <c r="CV32" s="95">
        <v>6363</v>
      </c>
      <c r="CW32" s="95">
        <v>6484</v>
      </c>
      <c r="CX32" s="96">
        <v>0.98002409000000001</v>
      </c>
      <c r="CY32" s="96">
        <v>0.99116883700000002</v>
      </c>
      <c r="CZ32" s="96">
        <v>0.98560481899999997</v>
      </c>
      <c r="DA32" s="96">
        <v>0.98972140900000005</v>
      </c>
      <c r="DB32" s="96">
        <v>0.99329224699999996</v>
      </c>
      <c r="DC32">
        <v>2013</v>
      </c>
      <c r="DD32" s="6">
        <v>6391.8</v>
      </c>
      <c r="DE32" s="96">
        <v>1.2735490999999999E-3</v>
      </c>
      <c r="DF32" s="72">
        <v>754.02</v>
      </c>
      <c r="DG32" s="96">
        <v>1</v>
      </c>
      <c r="DH32" s="72">
        <v>754.02</v>
      </c>
      <c r="DI32" s="72">
        <v>731.97309668000003</v>
      </c>
      <c r="DJ32" s="96">
        <v>1</v>
      </c>
      <c r="DK32" s="72">
        <v>754.02</v>
      </c>
      <c r="DL32" s="96">
        <v>1</v>
      </c>
      <c r="DM32" s="72">
        <v>754.02</v>
      </c>
      <c r="DN32" s="96">
        <v>1</v>
      </c>
      <c r="DO32" s="96">
        <v>3.8140000000000001E-3</v>
      </c>
      <c r="DP32" s="72">
        <v>2.88</v>
      </c>
      <c r="DQ32" s="72">
        <v>751.14</v>
      </c>
      <c r="DR32" t="s">
        <v>27</v>
      </c>
      <c r="DT32" t="s">
        <v>1</v>
      </c>
    </row>
    <row r="33" spans="1:124" x14ac:dyDescent="0.3">
      <c r="A33" t="s">
        <v>28</v>
      </c>
      <c r="B33">
        <v>1270</v>
      </c>
      <c r="C33" s="95">
        <v>14708</v>
      </c>
      <c r="D33" s="95">
        <v>74726115</v>
      </c>
      <c r="E33" s="95">
        <v>14314</v>
      </c>
      <c r="F33" s="95">
        <v>50166997</v>
      </c>
      <c r="G33" s="95">
        <v>4774</v>
      </c>
      <c r="H33" s="95">
        <v>14991123</v>
      </c>
      <c r="I33" s="95">
        <v>4370</v>
      </c>
      <c r="J33" s="95">
        <v>13944039</v>
      </c>
      <c r="K33" s="95">
        <v>14310</v>
      </c>
      <c r="L33" s="95">
        <v>71466345</v>
      </c>
      <c r="M33" s="95">
        <v>13893</v>
      </c>
      <c r="N33" s="95">
        <v>50495990</v>
      </c>
      <c r="O33" s="95">
        <v>4673</v>
      </c>
      <c r="P33" s="95">
        <v>15783215</v>
      </c>
      <c r="Q33" s="95">
        <v>4241</v>
      </c>
      <c r="R33" s="95">
        <v>14270005</v>
      </c>
      <c r="S33" s="95">
        <v>13748</v>
      </c>
      <c r="T33" s="95">
        <v>74516768</v>
      </c>
      <c r="U33" s="95">
        <v>13289</v>
      </c>
      <c r="V33" s="95">
        <v>52650829</v>
      </c>
      <c r="W33" s="95">
        <v>4579</v>
      </c>
      <c r="X33" s="95">
        <v>15475257</v>
      </c>
      <c r="Y33" s="95">
        <v>4123</v>
      </c>
      <c r="Z33" s="95">
        <v>14112082</v>
      </c>
      <c r="AA33" s="95">
        <v>13073</v>
      </c>
      <c r="AB33" s="95">
        <v>65177380</v>
      </c>
      <c r="AC33" s="95">
        <v>12590</v>
      </c>
      <c r="AD33" s="95">
        <v>52911831</v>
      </c>
      <c r="AE33" s="95">
        <v>4555</v>
      </c>
      <c r="AF33" s="95">
        <v>15600118</v>
      </c>
      <c r="AG33" s="95">
        <v>4092</v>
      </c>
      <c r="AH33" s="95">
        <v>15148104</v>
      </c>
      <c r="AI33" s="95">
        <v>13194</v>
      </c>
      <c r="AJ33" s="95">
        <v>65820487.259999998</v>
      </c>
      <c r="AK33" s="95">
        <v>12685</v>
      </c>
      <c r="AL33" s="95">
        <v>54774598.409999996</v>
      </c>
      <c r="AM33" s="95">
        <v>4620</v>
      </c>
      <c r="AN33" s="95">
        <v>16662706</v>
      </c>
      <c r="AO33" s="95">
        <v>4156</v>
      </c>
      <c r="AP33" s="95">
        <v>15913256</v>
      </c>
      <c r="AQ33" s="72">
        <v>383.76</v>
      </c>
      <c r="AR33" s="72">
        <v>285.94</v>
      </c>
      <c r="AS33" s="72">
        <v>669.7</v>
      </c>
      <c r="AT33" s="95">
        <v>89717238</v>
      </c>
      <c r="AU33" s="95">
        <v>64111036</v>
      </c>
      <c r="AV33" s="95">
        <v>19482</v>
      </c>
      <c r="AW33" s="95">
        <v>18684</v>
      </c>
      <c r="AX33" s="72">
        <v>383.02</v>
      </c>
      <c r="AY33" s="72">
        <v>297.63</v>
      </c>
      <c r="AZ33" s="72">
        <v>680.65</v>
      </c>
      <c r="BA33" s="95">
        <v>87249560</v>
      </c>
      <c r="BB33" s="95">
        <v>64765995</v>
      </c>
      <c r="BC33" s="95">
        <v>18983</v>
      </c>
      <c r="BD33" s="95">
        <v>18134</v>
      </c>
      <c r="BE33" s="72">
        <v>409.2</v>
      </c>
      <c r="BF33" s="72">
        <v>319.52999999999997</v>
      </c>
      <c r="BG33" s="72">
        <v>728.73</v>
      </c>
      <c r="BH33" s="95">
        <v>89992025</v>
      </c>
      <c r="BI33" s="95">
        <v>66762911</v>
      </c>
      <c r="BJ33" s="95">
        <v>18327</v>
      </c>
      <c r="BK33" s="95">
        <v>17412</v>
      </c>
      <c r="BL33" s="72">
        <v>381.86</v>
      </c>
      <c r="BM33" s="72">
        <v>339.99</v>
      </c>
      <c r="BN33" s="72">
        <v>721.85</v>
      </c>
      <c r="BO33" s="95">
        <v>80777498</v>
      </c>
      <c r="BP33" s="95">
        <v>68059935</v>
      </c>
      <c r="BQ33" s="95">
        <v>17628</v>
      </c>
      <c r="BR33" s="95">
        <v>16682</v>
      </c>
      <c r="BS33" s="72">
        <v>385.85</v>
      </c>
      <c r="BT33" s="72">
        <v>349.78</v>
      </c>
      <c r="BU33" s="72">
        <v>735.63</v>
      </c>
      <c r="BV33" s="95">
        <v>82483193.260000005</v>
      </c>
      <c r="BW33" s="95">
        <v>70687854.409999996</v>
      </c>
      <c r="BX33" s="95">
        <v>17814</v>
      </c>
      <c r="BY33" s="95">
        <v>16841</v>
      </c>
      <c r="BZ33" s="95">
        <v>19102</v>
      </c>
      <c r="CA33" s="95">
        <v>18573</v>
      </c>
      <c r="CB33" s="95">
        <v>17886</v>
      </c>
      <c r="CC33" s="95">
        <v>17179</v>
      </c>
      <c r="CD33" s="95">
        <v>17338</v>
      </c>
      <c r="CE33" s="72">
        <v>650.75523149000003</v>
      </c>
      <c r="CF33" s="72">
        <v>676.59346364999999</v>
      </c>
      <c r="CG33" s="72">
        <v>712.40329333</v>
      </c>
      <c r="CH33" s="72">
        <v>716.50152150999998</v>
      </c>
      <c r="CI33" s="72">
        <v>731.52548966999996</v>
      </c>
      <c r="CJ33" s="96">
        <v>1.0291119727</v>
      </c>
      <c r="CK33" s="96">
        <v>1.0059955299000001</v>
      </c>
      <c r="CL33" s="96">
        <v>1.0229177866000001</v>
      </c>
      <c r="CM33" s="96">
        <v>1.0074647134000001</v>
      </c>
      <c r="CN33" s="96">
        <v>1.0056108917</v>
      </c>
      <c r="CO33" s="96">
        <v>1.0161953491</v>
      </c>
      <c r="CP33" s="96">
        <v>0.99805630850000004</v>
      </c>
      <c r="CQ33" s="96">
        <v>0.99584056389999998</v>
      </c>
      <c r="CR33" s="96">
        <v>1.0022248562</v>
      </c>
      <c r="CS33" s="95">
        <v>18851</v>
      </c>
      <c r="CT33" s="95">
        <v>18310</v>
      </c>
      <c r="CU33" s="95">
        <v>17484</v>
      </c>
      <c r="CV33" s="95">
        <v>16616</v>
      </c>
      <c r="CW33" s="95">
        <v>16573</v>
      </c>
      <c r="CX33" s="96">
        <v>1.043258054</v>
      </c>
      <c r="CY33" s="96">
        <v>1.019513608</v>
      </c>
      <c r="CZ33" s="96">
        <v>1.00876028</v>
      </c>
      <c r="DA33" s="96">
        <v>1.004583395</v>
      </c>
      <c r="DB33" s="96">
        <v>1.0012326149999999</v>
      </c>
      <c r="DC33">
        <v>2013</v>
      </c>
      <c r="DD33" s="6">
        <v>17550.599999999999</v>
      </c>
      <c r="DE33" s="96">
        <v>1.9858739999999999E-3</v>
      </c>
      <c r="DF33" s="72">
        <v>768.17</v>
      </c>
      <c r="DG33" s="96">
        <v>1</v>
      </c>
      <c r="DH33" s="72">
        <v>768.17</v>
      </c>
      <c r="DI33" s="72">
        <v>768.17</v>
      </c>
      <c r="DJ33" s="96">
        <v>1</v>
      </c>
      <c r="DK33" s="72">
        <v>768.17</v>
      </c>
      <c r="DL33" s="96">
        <v>1</v>
      </c>
      <c r="DM33" s="72">
        <v>768.17</v>
      </c>
      <c r="DN33" s="96">
        <v>1</v>
      </c>
      <c r="DO33" s="96">
        <v>4.248E-3</v>
      </c>
      <c r="DP33" s="72">
        <v>3.26</v>
      </c>
      <c r="DQ33" s="72">
        <v>764.91</v>
      </c>
      <c r="DR33" t="s">
        <v>28</v>
      </c>
      <c r="DT33" t="s">
        <v>1</v>
      </c>
    </row>
    <row r="34" spans="1:124" x14ac:dyDescent="0.3">
      <c r="A34" t="s">
        <v>29</v>
      </c>
      <c r="B34">
        <v>1280</v>
      </c>
      <c r="C34" s="95">
        <v>2484</v>
      </c>
      <c r="D34" s="95">
        <v>9671012</v>
      </c>
      <c r="E34" s="95">
        <v>2434</v>
      </c>
      <c r="F34" s="95">
        <v>6730398</v>
      </c>
      <c r="G34" s="95">
        <v>869</v>
      </c>
      <c r="H34" s="95">
        <v>2246414</v>
      </c>
      <c r="I34" s="95">
        <v>801</v>
      </c>
      <c r="J34" s="95">
        <v>2107534</v>
      </c>
      <c r="K34" s="95">
        <v>2451</v>
      </c>
      <c r="L34" s="95">
        <v>10640664</v>
      </c>
      <c r="M34" s="95">
        <v>2393</v>
      </c>
      <c r="N34" s="95">
        <v>7670618</v>
      </c>
      <c r="O34" s="95">
        <v>870</v>
      </c>
      <c r="P34" s="95">
        <v>2344027</v>
      </c>
      <c r="Q34" s="95">
        <v>799</v>
      </c>
      <c r="R34" s="95">
        <v>2377349</v>
      </c>
      <c r="S34" s="95">
        <v>2276</v>
      </c>
      <c r="T34" s="95">
        <v>10124051</v>
      </c>
      <c r="U34" s="95">
        <v>2200</v>
      </c>
      <c r="V34" s="95">
        <v>7473263</v>
      </c>
      <c r="W34" s="95">
        <v>823</v>
      </c>
      <c r="X34" s="95">
        <v>2485231</v>
      </c>
      <c r="Y34" s="95">
        <v>751</v>
      </c>
      <c r="Z34" s="95">
        <v>2523723</v>
      </c>
      <c r="AA34" s="95">
        <v>2161</v>
      </c>
      <c r="AB34" s="95">
        <v>8515435</v>
      </c>
      <c r="AC34" s="95">
        <v>2067</v>
      </c>
      <c r="AD34" s="95">
        <v>7521036</v>
      </c>
      <c r="AE34" s="95">
        <v>803</v>
      </c>
      <c r="AF34" s="95">
        <v>3025803</v>
      </c>
      <c r="AG34" s="95">
        <v>729</v>
      </c>
      <c r="AH34" s="95">
        <v>2944055</v>
      </c>
      <c r="AI34" s="95">
        <v>2171</v>
      </c>
      <c r="AJ34" s="95">
        <v>8032730.8700000001</v>
      </c>
      <c r="AK34" s="95">
        <v>2084</v>
      </c>
      <c r="AL34" s="95">
        <v>8440258.25</v>
      </c>
      <c r="AM34" s="95">
        <v>803</v>
      </c>
      <c r="AN34" s="95">
        <v>2543736</v>
      </c>
      <c r="AO34" s="95">
        <v>734</v>
      </c>
      <c r="AP34" s="95">
        <v>2762066.4</v>
      </c>
      <c r="AQ34" s="72">
        <v>296.19</v>
      </c>
      <c r="AR34" s="72">
        <v>227.66</v>
      </c>
      <c r="AS34" s="72">
        <v>523.85</v>
      </c>
      <c r="AT34" s="95">
        <v>11917426</v>
      </c>
      <c r="AU34" s="95">
        <v>8837932</v>
      </c>
      <c r="AV34" s="95">
        <v>3353</v>
      </c>
      <c r="AW34" s="95">
        <v>3235</v>
      </c>
      <c r="AX34" s="72">
        <v>325.82</v>
      </c>
      <c r="AY34" s="72">
        <v>262.32</v>
      </c>
      <c r="AZ34" s="72">
        <v>588.14</v>
      </c>
      <c r="BA34" s="95">
        <v>12984691</v>
      </c>
      <c r="BB34" s="95">
        <v>10047967</v>
      </c>
      <c r="BC34" s="95">
        <v>3321</v>
      </c>
      <c r="BD34" s="95">
        <v>3192</v>
      </c>
      <c r="BE34" s="72">
        <v>339.07</v>
      </c>
      <c r="BF34" s="72">
        <v>282.31</v>
      </c>
      <c r="BG34" s="72">
        <v>621.38</v>
      </c>
      <c r="BH34" s="95">
        <v>12609282</v>
      </c>
      <c r="BI34" s="95">
        <v>9996986</v>
      </c>
      <c r="BJ34" s="95">
        <v>3099</v>
      </c>
      <c r="BK34" s="95">
        <v>2951</v>
      </c>
      <c r="BL34" s="72">
        <v>324.48</v>
      </c>
      <c r="BM34" s="72">
        <v>311.91000000000003</v>
      </c>
      <c r="BN34" s="72">
        <v>636.39</v>
      </c>
      <c r="BO34" s="95">
        <v>11541238</v>
      </c>
      <c r="BP34" s="95">
        <v>10465091</v>
      </c>
      <c r="BQ34" s="95">
        <v>2964</v>
      </c>
      <c r="BR34" s="95">
        <v>2796</v>
      </c>
      <c r="BS34" s="72">
        <v>296.36</v>
      </c>
      <c r="BT34" s="72">
        <v>331.27</v>
      </c>
      <c r="BU34" s="72">
        <v>627.63</v>
      </c>
      <c r="BV34" s="95">
        <v>10576466.869999999</v>
      </c>
      <c r="BW34" s="95">
        <v>11202324.65</v>
      </c>
      <c r="BX34" s="95">
        <v>2974</v>
      </c>
      <c r="BY34" s="95">
        <v>2818</v>
      </c>
      <c r="BZ34" s="95">
        <v>3297</v>
      </c>
      <c r="CA34" s="95">
        <v>3259</v>
      </c>
      <c r="CB34" s="95">
        <v>3028</v>
      </c>
      <c r="CC34" s="95">
        <v>2884</v>
      </c>
      <c r="CD34" s="95">
        <v>2898</v>
      </c>
      <c r="CE34" s="72">
        <v>650.75523149000003</v>
      </c>
      <c r="CF34" s="72">
        <v>676.59346364999999</v>
      </c>
      <c r="CG34" s="72">
        <v>712.40329333</v>
      </c>
      <c r="CH34" s="72">
        <v>716.50152150999998</v>
      </c>
      <c r="CI34" s="72">
        <v>731.52548966999996</v>
      </c>
      <c r="CJ34" s="96">
        <v>0.80498776599999999</v>
      </c>
      <c r="CK34" s="96">
        <v>0.86926645260000002</v>
      </c>
      <c r="CL34" s="96">
        <v>0.87223066739999999</v>
      </c>
      <c r="CM34" s="96">
        <v>0.88819071679999995</v>
      </c>
      <c r="CN34" s="96">
        <v>0.85797420440000005</v>
      </c>
      <c r="CO34" s="96">
        <v>0.98977423779999996</v>
      </c>
      <c r="CP34" s="96">
        <v>0.86739978539999996</v>
      </c>
      <c r="CQ34" s="96">
        <v>0.99584056389999998</v>
      </c>
      <c r="CR34" s="96">
        <v>0.87102262450000001</v>
      </c>
      <c r="CS34" s="95">
        <v>3623</v>
      </c>
      <c r="CT34" s="95">
        <v>3603</v>
      </c>
      <c r="CU34" s="95">
        <v>3375</v>
      </c>
      <c r="CV34" s="95">
        <v>3271</v>
      </c>
      <c r="CW34" s="95">
        <v>3329</v>
      </c>
      <c r="CX34" s="96">
        <v>1.0049232130000001</v>
      </c>
      <c r="CY34" s="96">
        <v>0.981985357</v>
      </c>
      <c r="CZ34" s="96">
        <v>0.98672830099999997</v>
      </c>
      <c r="DA34" s="96">
        <v>0.96640316599999998</v>
      </c>
      <c r="DB34" s="96">
        <v>1.0077692549999999</v>
      </c>
      <c r="DC34">
        <v>2013</v>
      </c>
      <c r="DD34" s="6">
        <v>2998.4</v>
      </c>
      <c r="DE34" s="96">
        <v>3.1339679E-3</v>
      </c>
      <c r="DF34" s="72">
        <v>666.84</v>
      </c>
      <c r="DG34" s="96">
        <v>1</v>
      </c>
      <c r="DH34" s="72">
        <v>666.84</v>
      </c>
      <c r="DI34" s="72">
        <v>731.97309668000003</v>
      </c>
      <c r="DJ34" s="96">
        <v>1</v>
      </c>
      <c r="DK34" s="72">
        <v>666.84</v>
      </c>
      <c r="DL34" s="96">
        <v>1</v>
      </c>
      <c r="DM34" s="72">
        <v>666.84</v>
      </c>
      <c r="DN34" s="96">
        <v>1</v>
      </c>
      <c r="DO34" s="96">
        <v>8.8489999999999992E-3</v>
      </c>
      <c r="DP34" s="72">
        <v>5.9</v>
      </c>
      <c r="DQ34" s="72">
        <v>660.94</v>
      </c>
      <c r="DR34" t="s">
        <v>29</v>
      </c>
      <c r="DT34" t="s">
        <v>1</v>
      </c>
    </row>
    <row r="35" spans="1:124" x14ac:dyDescent="0.3">
      <c r="A35" t="s">
        <v>30</v>
      </c>
      <c r="B35">
        <v>1290</v>
      </c>
      <c r="C35" s="95">
        <v>4826</v>
      </c>
      <c r="D35" s="95">
        <v>23051032</v>
      </c>
      <c r="E35" s="95">
        <v>4730</v>
      </c>
      <c r="F35" s="95">
        <v>17581534</v>
      </c>
      <c r="G35" s="95">
        <v>1442</v>
      </c>
      <c r="H35" s="95">
        <v>4864275</v>
      </c>
      <c r="I35" s="95">
        <v>1354</v>
      </c>
      <c r="J35" s="95">
        <v>4852406</v>
      </c>
      <c r="K35" s="95">
        <v>4766</v>
      </c>
      <c r="L35" s="95">
        <v>24233499</v>
      </c>
      <c r="M35" s="95">
        <v>4650</v>
      </c>
      <c r="N35" s="95">
        <v>17890534</v>
      </c>
      <c r="O35" s="95">
        <v>1426</v>
      </c>
      <c r="P35" s="95">
        <v>5471557</v>
      </c>
      <c r="Q35" s="95">
        <v>1335</v>
      </c>
      <c r="R35" s="95">
        <v>5268239</v>
      </c>
      <c r="S35" s="95">
        <v>4547</v>
      </c>
      <c r="T35" s="95">
        <v>24212377</v>
      </c>
      <c r="U35" s="95">
        <v>4408</v>
      </c>
      <c r="V35" s="95">
        <v>17644774</v>
      </c>
      <c r="W35" s="95">
        <v>1401</v>
      </c>
      <c r="X35" s="95">
        <v>4782952</v>
      </c>
      <c r="Y35" s="95">
        <v>1308</v>
      </c>
      <c r="Z35" s="95">
        <v>4982870</v>
      </c>
      <c r="AA35" s="95">
        <v>4452</v>
      </c>
      <c r="AB35" s="95">
        <v>18425870</v>
      </c>
      <c r="AC35" s="95">
        <v>4294</v>
      </c>
      <c r="AD35" s="95">
        <v>18315572</v>
      </c>
      <c r="AE35" s="95">
        <v>1403</v>
      </c>
      <c r="AF35" s="95">
        <v>4394440</v>
      </c>
      <c r="AG35" s="95">
        <v>1310</v>
      </c>
      <c r="AH35" s="95">
        <v>5434519</v>
      </c>
      <c r="AI35" s="95">
        <v>4497</v>
      </c>
      <c r="AJ35" s="95">
        <v>18402175</v>
      </c>
      <c r="AK35" s="95">
        <v>4334</v>
      </c>
      <c r="AL35" s="95">
        <v>20063433</v>
      </c>
      <c r="AM35" s="95">
        <v>1407</v>
      </c>
      <c r="AN35" s="95">
        <v>4444296</v>
      </c>
      <c r="AO35" s="95">
        <v>1323</v>
      </c>
      <c r="AP35" s="95">
        <v>6350078</v>
      </c>
      <c r="AQ35" s="72">
        <v>371.14</v>
      </c>
      <c r="AR35" s="72">
        <v>307.27999999999997</v>
      </c>
      <c r="AS35" s="72">
        <v>678.42</v>
      </c>
      <c r="AT35" s="95">
        <v>27915307</v>
      </c>
      <c r="AU35" s="95">
        <v>22433940</v>
      </c>
      <c r="AV35" s="95">
        <v>6268</v>
      </c>
      <c r="AW35" s="95">
        <v>6084</v>
      </c>
      <c r="AX35" s="72">
        <v>399.78</v>
      </c>
      <c r="AY35" s="72">
        <v>322.45999999999998</v>
      </c>
      <c r="AZ35" s="72">
        <v>722.24</v>
      </c>
      <c r="BA35" s="95">
        <v>29705056</v>
      </c>
      <c r="BB35" s="95">
        <v>23158773</v>
      </c>
      <c r="BC35" s="95">
        <v>6192</v>
      </c>
      <c r="BD35" s="95">
        <v>5985</v>
      </c>
      <c r="BE35" s="72">
        <v>406.23</v>
      </c>
      <c r="BF35" s="72">
        <v>329.89</v>
      </c>
      <c r="BG35" s="72">
        <v>736.12</v>
      </c>
      <c r="BH35" s="95">
        <v>28995329</v>
      </c>
      <c r="BI35" s="95">
        <v>22627644</v>
      </c>
      <c r="BJ35" s="95">
        <v>5948</v>
      </c>
      <c r="BK35" s="95">
        <v>5716</v>
      </c>
      <c r="BL35" s="72">
        <v>324.8</v>
      </c>
      <c r="BM35" s="72">
        <v>353.17</v>
      </c>
      <c r="BN35" s="72">
        <v>677.97</v>
      </c>
      <c r="BO35" s="95">
        <v>22820310</v>
      </c>
      <c r="BP35" s="95">
        <v>23750091</v>
      </c>
      <c r="BQ35" s="95">
        <v>5855</v>
      </c>
      <c r="BR35" s="95">
        <v>5604</v>
      </c>
      <c r="BS35" s="72">
        <v>322.47000000000003</v>
      </c>
      <c r="BT35" s="72">
        <v>389.1</v>
      </c>
      <c r="BU35" s="72">
        <v>711.57</v>
      </c>
      <c r="BV35" s="95">
        <v>22846471</v>
      </c>
      <c r="BW35" s="95">
        <v>26413511</v>
      </c>
      <c r="BX35" s="95">
        <v>5904</v>
      </c>
      <c r="BY35" s="95">
        <v>5657</v>
      </c>
      <c r="BZ35" s="95">
        <v>6180</v>
      </c>
      <c r="CA35" s="95">
        <v>6092</v>
      </c>
      <c r="CB35" s="95">
        <v>5836</v>
      </c>
      <c r="CC35" s="95">
        <v>5736</v>
      </c>
      <c r="CD35" s="95">
        <v>5783</v>
      </c>
      <c r="CE35" s="72">
        <v>650.75523149000003</v>
      </c>
      <c r="CF35" s="72">
        <v>676.59346364999999</v>
      </c>
      <c r="CG35" s="72">
        <v>712.40329333</v>
      </c>
      <c r="CH35" s="72">
        <v>716.50152150999998</v>
      </c>
      <c r="CI35" s="72">
        <v>731.52548966999996</v>
      </c>
      <c r="CJ35" s="96">
        <v>1.0425117880999999</v>
      </c>
      <c r="CK35" s="96">
        <v>1.0674652339999999</v>
      </c>
      <c r="CL35" s="96">
        <v>1.0332911244</v>
      </c>
      <c r="CM35" s="96">
        <v>0.94622269410000004</v>
      </c>
      <c r="CN35" s="96">
        <v>0.97272071859999998</v>
      </c>
      <c r="CO35" s="96">
        <v>0.98482227069999995</v>
      </c>
      <c r="CP35" s="96">
        <v>1.0280457113999999</v>
      </c>
      <c r="CQ35" s="96">
        <v>0.99584056389999998</v>
      </c>
      <c r="CR35" s="96">
        <v>1.0323395148000001</v>
      </c>
      <c r="CS35" s="95">
        <v>5641</v>
      </c>
      <c r="CT35" s="95">
        <v>5549</v>
      </c>
      <c r="CU35" s="95">
        <v>5319</v>
      </c>
      <c r="CV35" s="95">
        <v>5241</v>
      </c>
      <c r="CW35" s="95">
        <v>5384</v>
      </c>
      <c r="CX35" s="96">
        <v>0.97069449699999999</v>
      </c>
      <c r="CY35" s="96">
        <v>0.979896455</v>
      </c>
      <c r="CZ35" s="96">
        <v>0.98465332800000005</v>
      </c>
      <c r="DA35" s="96">
        <v>0.99706629300000005</v>
      </c>
      <c r="DB35" s="96">
        <v>0.99294927799999999</v>
      </c>
      <c r="DC35">
        <v>2013</v>
      </c>
      <c r="DD35" s="6">
        <v>5809.2</v>
      </c>
      <c r="DE35" s="96">
        <v>1.4155744000000001E-3</v>
      </c>
      <c r="DF35" s="72">
        <v>791.7</v>
      </c>
      <c r="DG35" s="96">
        <v>1</v>
      </c>
      <c r="DH35" s="72">
        <v>791.7</v>
      </c>
      <c r="DI35" s="72">
        <v>731.97309668000003</v>
      </c>
      <c r="DJ35" s="96">
        <v>1</v>
      </c>
      <c r="DK35" s="72">
        <v>791.7</v>
      </c>
      <c r="DL35" s="96">
        <v>1</v>
      </c>
      <c r="DM35" s="72">
        <v>791.7</v>
      </c>
      <c r="DN35" s="96">
        <v>1</v>
      </c>
      <c r="DO35" s="96">
        <v>3.5019999999999999E-3</v>
      </c>
      <c r="DP35" s="72">
        <v>2.77</v>
      </c>
      <c r="DQ35" s="72">
        <v>788.93</v>
      </c>
      <c r="DR35" t="s">
        <v>30</v>
      </c>
      <c r="DT35" t="s">
        <v>1</v>
      </c>
    </row>
    <row r="36" spans="1:124" x14ac:dyDescent="0.3">
      <c r="A36" t="s">
        <v>31</v>
      </c>
      <c r="B36">
        <v>1300</v>
      </c>
      <c r="C36" s="95">
        <v>4215</v>
      </c>
      <c r="D36" s="95">
        <v>20684721</v>
      </c>
      <c r="E36" s="95">
        <v>4134</v>
      </c>
      <c r="F36" s="95">
        <v>13381339</v>
      </c>
      <c r="G36" s="95">
        <v>1220</v>
      </c>
      <c r="H36" s="95">
        <v>3390917</v>
      </c>
      <c r="I36" s="95">
        <v>1155</v>
      </c>
      <c r="J36" s="95">
        <v>3333999</v>
      </c>
      <c r="K36" s="95">
        <v>4212</v>
      </c>
      <c r="L36" s="95">
        <v>19324432</v>
      </c>
      <c r="M36" s="95">
        <v>4103</v>
      </c>
      <c r="N36" s="95">
        <v>13602964</v>
      </c>
      <c r="O36" s="95">
        <v>1273</v>
      </c>
      <c r="P36" s="95">
        <v>3764101</v>
      </c>
      <c r="Q36" s="95">
        <v>1199</v>
      </c>
      <c r="R36" s="95">
        <v>3525050</v>
      </c>
      <c r="S36" s="95">
        <v>4125</v>
      </c>
      <c r="T36" s="95">
        <v>18999982</v>
      </c>
      <c r="U36" s="95">
        <v>4001</v>
      </c>
      <c r="V36" s="95">
        <v>13690247</v>
      </c>
      <c r="W36" s="95">
        <v>1270</v>
      </c>
      <c r="X36" s="95">
        <v>3785810</v>
      </c>
      <c r="Y36" s="95">
        <v>1175</v>
      </c>
      <c r="Z36" s="95">
        <v>3687967</v>
      </c>
      <c r="AA36" s="95">
        <v>4023</v>
      </c>
      <c r="AB36" s="95">
        <v>16623266</v>
      </c>
      <c r="AC36" s="95">
        <v>3896</v>
      </c>
      <c r="AD36" s="95">
        <v>14627282</v>
      </c>
      <c r="AE36" s="95">
        <v>1234</v>
      </c>
      <c r="AF36" s="95">
        <v>3296388</v>
      </c>
      <c r="AG36" s="95">
        <v>1135</v>
      </c>
      <c r="AH36" s="95">
        <v>3825311</v>
      </c>
      <c r="AI36" s="95">
        <v>4048</v>
      </c>
      <c r="AJ36" s="95">
        <v>16000344</v>
      </c>
      <c r="AK36" s="95">
        <v>3907</v>
      </c>
      <c r="AL36" s="95">
        <v>15446931</v>
      </c>
      <c r="AM36" s="95">
        <v>1226</v>
      </c>
      <c r="AN36" s="95">
        <v>3680821</v>
      </c>
      <c r="AO36" s="95">
        <v>1133</v>
      </c>
      <c r="AP36" s="95">
        <v>3866577</v>
      </c>
      <c r="AQ36" s="72">
        <v>369.15</v>
      </c>
      <c r="AR36" s="72">
        <v>263.37</v>
      </c>
      <c r="AS36" s="72">
        <v>632.52</v>
      </c>
      <c r="AT36" s="95">
        <v>24075638</v>
      </c>
      <c r="AU36" s="95">
        <v>16715338</v>
      </c>
      <c r="AV36" s="95">
        <v>5435</v>
      </c>
      <c r="AW36" s="95">
        <v>5289</v>
      </c>
      <c r="AX36" s="72">
        <v>350.78</v>
      </c>
      <c r="AY36" s="72">
        <v>269.20999999999998</v>
      </c>
      <c r="AZ36" s="72">
        <v>619.99</v>
      </c>
      <c r="BA36" s="95">
        <v>23088533</v>
      </c>
      <c r="BB36" s="95">
        <v>17128014</v>
      </c>
      <c r="BC36" s="95">
        <v>5485</v>
      </c>
      <c r="BD36" s="95">
        <v>5302</v>
      </c>
      <c r="BE36" s="72">
        <v>351.96</v>
      </c>
      <c r="BF36" s="72">
        <v>279.79000000000002</v>
      </c>
      <c r="BG36" s="72">
        <v>631.75</v>
      </c>
      <c r="BH36" s="95">
        <v>22785792</v>
      </c>
      <c r="BI36" s="95">
        <v>17378214</v>
      </c>
      <c r="BJ36" s="95">
        <v>5395</v>
      </c>
      <c r="BK36" s="95">
        <v>5176</v>
      </c>
      <c r="BL36" s="72">
        <v>315.76</v>
      </c>
      <c r="BM36" s="72">
        <v>305.64999999999998</v>
      </c>
      <c r="BN36" s="72">
        <v>621.41</v>
      </c>
      <c r="BO36" s="95">
        <v>19919654</v>
      </c>
      <c r="BP36" s="95">
        <v>18452593</v>
      </c>
      <c r="BQ36" s="95">
        <v>5257</v>
      </c>
      <c r="BR36" s="95">
        <v>5031</v>
      </c>
      <c r="BS36" s="72">
        <v>310.98</v>
      </c>
      <c r="BT36" s="72">
        <v>319.33999999999997</v>
      </c>
      <c r="BU36" s="72">
        <v>630.32000000000005</v>
      </c>
      <c r="BV36" s="95">
        <v>19681165</v>
      </c>
      <c r="BW36" s="95">
        <v>19313508</v>
      </c>
      <c r="BX36" s="95">
        <v>5274</v>
      </c>
      <c r="BY36" s="95">
        <v>5040</v>
      </c>
      <c r="BZ36" s="95">
        <v>5365</v>
      </c>
      <c r="CA36" s="95">
        <v>5396</v>
      </c>
      <c r="CB36" s="95">
        <v>5289</v>
      </c>
      <c r="CC36" s="95">
        <v>5150</v>
      </c>
      <c r="CD36" s="95">
        <v>5160</v>
      </c>
      <c r="CE36" s="72">
        <v>650.75523149000003</v>
      </c>
      <c r="CF36" s="72">
        <v>676.59346364999999</v>
      </c>
      <c r="CG36" s="72">
        <v>712.40329333</v>
      </c>
      <c r="CH36" s="72">
        <v>716.50152150999998</v>
      </c>
      <c r="CI36" s="72">
        <v>731.52548966999996</v>
      </c>
      <c r="CJ36" s="96">
        <v>0.97197835590000004</v>
      </c>
      <c r="CK36" s="96">
        <v>0.9163405107</v>
      </c>
      <c r="CL36" s="96">
        <v>0.88678702909999996</v>
      </c>
      <c r="CM36" s="96">
        <v>0.86728357349999996</v>
      </c>
      <c r="CN36" s="96">
        <v>0.8616514515</v>
      </c>
      <c r="CO36" s="96">
        <v>0.98096778080000002</v>
      </c>
      <c r="CP36" s="96">
        <v>0.91828518920000002</v>
      </c>
      <c r="CQ36" s="96">
        <v>0.99584056389999998</v>
      </c>
      <c r="CR36" s="96">
        <v>0.92212055959999994</v>
      </c>
      <c r="CS36" s="95">
        <v>5080</v>
      </c>
      <c r="CT36" s="95">
        <v>5198</v>
      </c>
      <c r="CU36" s="95">
        <v>5125</v>
      </c>
      <c r="CV36" s="95">
        <v>5009</v>
      </c>
      <c r="CW36" s="95">
        <v>5035</v>
      </c>
      <c r="CX36" s="96">
        <v>0.97517358300000001</v>
      </c>
      <c r="CY36" s="96">
        <v>0.98189238199999995</v>
      </c>
      <c r="CZ36" s="96">
        <v>1.002015528</v>
      </c>
      <c r="DA36" s="96">
        <v>0.97514987900000005</v>
      </c>
      <c r="DB36" s="96">
        <v>0.970223116</v>
      </c>
      <c r="DC36">
        <v>2013</v>
      </c>
      <c r="DD36" s="6">
        <v>5167.6000000000004</v>
      </c>
      <c r="DE36" s="96">
        <v>8.6434140000000005E-4</v>
      </c>
      <c r="DF36" s="72">
        <v>707.57</v>
      </c>
      <c r="DG36" s="96">
        <v>1</v>
      </c>
      <c r="DH36" s="72">
        <v>707.57</v>
      </c>
      <c r="DI36" s="72">
        <v>684.61591013999998</v>
      </c>
      <c r="DJ36" s="96">
        <v>1</v>
      </c>
      <c r="DK36" s="72">
        <v>707.57</v>
      </c>
      <c r="DL36" s="96">
        <v>1</v>
      </c>
      <c r="DM36" s="72">
        <v>707.57</v>
      </c>
      <c r="DN36" s="96">
        <v>1</v>
      </c>
      <c r="DO36" s="96">
        <v>2.274E-3</v>
      </c>
      <c r="DP36" s="72">
        <v>1.61</v>
      </c>
      <c r="DQ36" s="72">
        <v>705.96</v>
      </c>
      <c r="DR36" t="s">
        <v>31</v>
      </c>
      <c r="DT36" t="s">
        <v>1</v>
      </c>
    </row>
    <row r="37" spans="1:124" x14ac:dyDescent="0.3">
      <c r="A37" t="s">
        <v>32</v>
      </c>
      <c r="B37">
        <v>1310</v>
      </c>
      <c r="C37" s="95">
        <v>1249</v>
      </c>
      <c r="D37" s="95">
        <v>6365707</v>
      </c>
      <c r="E37" s="95">
        <v>1227</v>
      </c>
      <c r="F37" s="95">
        <v>4389110</v>
      </c>
      <c r="G37" s="95">
        <v>534</v>
      </c>
      <c r="H37" s="95">
        <v>1649951</v>
      </c>
      <c r="I37" s="95">
        <v>495</v>
      </c>
      <c r="J37" s="95">
        <v>1355462</v>
      </c>
      <c r="K37" s="95">
        <v>1217</v>
      </c>
      <c r="L37" s="95">
        <v>6554064</v>
      </c>
      <c r="M37" s="95">
        <v>1192</v>
      </c>
      <c r="N37" s="95">
        <v>4779297</v>
      </c>
      <c r="O37" s="95">
        <v>550</v>
      </c>
      <c r="P37" s="95">
        <v>1757919</v>
      </c>
      <c r="Q37" s="95">
        <v>502</v>
      </c>
      <c r="R37" s="95">
        <v>1558812</v>
      </c>
      <c r="S37" s="95">
        <v>1179</v>
      </c>
      <c r="T37" s="95">
        <v>5591251</v>
      </c>
      <c r="U37" s="95">
        <v>1149</v>
      </c>
      <c r="V37" s="95">
        <v>4540679</v>
      </c>
      <c r="W37" s="95">
        <v>563</v>
      </c>
      <c r="X37" s="95">
        <v>2135688</v>
      </c>
      <c r="Y37" s="95">
        <v>521</v>
      </c>
      <c r="Z37" s="95">
        <v>1579545</v>
      </c>
      <c r="AA37" s="95">
        <v>1137</v>
      </c>
      <c r="AB37" s="95">
        <v>5861043</v>
      </c>
      <c r="AC37" s="95">
        <v>1107</v>
      </c>
      <c r="AD37" s="95">
        <v>4797090</v>
      </c>
      <c r="AE37" s="95">
        <v>566</v>
      </c>
      <c r="AF37" s="95">
        <v>1643704</v>
      </c>
      <c r="AG37" s="95">
        <v>525</v>
      </c>
      <c r="AH37" s="95">
        <v>1573504</v>
      </c>
      <c r="AI37" s="95">
        <v>1152</v>
      </c>
      <c r="AJ37" s="95">
        <v>5133052</v>
      </c>
      <c r="AK37" s="95">
        <v>1120</v>
      </c>
      <c r="AL37" s="95">
        <v>4689892.6399999997</v>
      </c>
      <c r="AM37" s="95">
        <v>563</v>
      </c>
      <c r="AN37" s="95">
        <v>1684695</v>
      </c>
      <c r="AO37" s="95">
        <v>530</v>
      </c>
      <c r="AP37" s="95">
        <v>1862379</v>
      </c>
      <c r="AQ37" s="72">
        <v>374.63</v>
      </c>
      <c r="AR37" s="72">
        <v>278</v>
      </c>
      <c r="AS37" s="72">
        <v>652.63</v>
      </c>
      <c r="AT37" s="95">
        <v>8015658</v>
      </c>
      <c r="AU37" s="95">
        <v>5744572</v>
      </c>
      <c r="AV37" s="95">
        <v>1783</v>
      </c>
      <c r="AW37" s="95">
        <v>1722</v>
      </c>
      <c r="AX37" s="72">
        <v>392</v>
      </c>
      <c r="AY37" s="72">
        <v>311.79000000000002</v>
      </c>
      <c r="AZ37" s="72">
        <v>703.79</v>
      </c>
      <c r="BA37" s="95">
        <v>8311983</v>
      </c>
      <c r="BB37" s="95">
        <v>6338109</v>
      </c>
      <c r="BC37" s="95">
        <v>1767</v>
      </c>
      <c r="BD37" s="95">
        <v>1694</v>
      </c>
      <c r="BE37" s="72">
        <v>369.64</v>
      </c>
      <c r="BF37" s="72">
        <v>305.39999999999998</v>
      </c>
      <c r="BG37" s="72">
        <v>675.04</v>
      </c>
      <c r="BH37" s="95">
        <v>7726939</v>
      </c>
      <c r="BI37" s="95">
        <v>6120224</v>
      </c>
      <c r="BJ37" s="95">
        <v>1742</v>
      </c>
      <c r="BK37" s="95">
        <v>1670</v>
      </c>
      <c r="BL37" s="72">
        <v>367.23</v>
      </c>
      <c r="BM37" s="72">
        <v>325.3</v>
      </c>
      <c r="BN37" s="72">
        <v>692.53</v>
      </c>
      <c r="BO37" s="95">
        <v>7504747</v>
      </c>
      <c r="BP37" s="95">
        <v>6370594</v>
      </c>
      <c r="BQ37" s="95">
        <v>1703</v>
      </c>
      <c r="BR37" s="95">
        <v>1632</v>
      </c>
      <c r="BS37" s="72">
        <v>331.28</v>
      </c>
      <c r="BT37" s="72">
        <v>330.92</v>
      </c>
      <c r="BU37" s="72">
        <v>662.2</v>
      </c>
      <c r="BV37" s="95">
        <v>6817747</v>
      </c>
      <c r="BW37" s="95">
        <v>6552271.6399999997</v>
      </c>
      <c r="BX37" s="95">
        <v>1715</v>
      </c>
      <c r="BY37" s="95">
        <v>1650</v>
      </c>
      <c r="BZ37" s="95">
        <v>1754</v>
      </c>
      <c r="CA37" s="95">
        <v>1732</v>
      </c>
      <c r="CB37" s="95">
        <v>1707</v>
      </c>
      <c r="CC37" s="95">
        <v>1669</v>
      </c>
      <c r="CD37" s="95">
        <v>1683</v>
      </c>
      <c r="CE37" s="72">
        <v>650.75523149000003</v>
      </c>
      <c r="CF37" s="72">
        <v>676.59346364999999</v>
      </c>
      <c r="CG37" s="72">
        <v>712.40329333</v>
      </c>
      <c r="CH37" s="72">
        <v>716.50152150999998</v>
      </c>
      <c r="CI37" s="72">
        <v>731.52548966999996</v>
      </c>
      <c r="CJ37" s="96">
        <v>1.0028809118999999</v>
      </c>
      <c r="CK37" s="96">
        <v>1.0401962740999999</v>
      </c>
      <c r="CL37" s="96">
        <v>0.94755317149999996</v>
      </c>
      <c r="CM37" s="96">
        <v>0.96654365580000001</v>
      </c>
      <c r="CN37" s="96">
        <v>0.9052316144</v>
      </c>
      <c r="CO37" s="96">
        <v>1.0422539910999999</v>
      </c>
      <c r="CP37" s="96">
        <v>0.93305579429999996</v>
      </c>
      <c r="CQ37" s="96">
        <v>0.99584056389999998</v>
      </c>
      <c r="CR37" s="96">
        <v>0.93695285660000005</v>
      </c>
      <c r="CS37" s="95">
        <v>1709</v>
      </c>
      <c r="CT37" s="95">
        <v>1701</v>
      </c>
      <c r="CU37" s="95">
        <v>1661</v>
      </c>
      <c r="CV37" s="95">
        <v>1631</v>
      </c>
      <c r="CW37" s="95">
        <v>1660</v>
      </c>
      <c r="CX37" s="96">
        <v>0.99808512000000005</v>
      </c>
      <c r="CY37" s="96">
        <v>1.0192792850000001</v>
      </c>
      <c r="CZ37" s="96">
        <v>1.058605786</v>
      </c>
      <c r="DA37" s="96">
        <v>1.064114384</v>
      </c>
      <c r="DB37" s="96">
        <v>1.0734286559999999</v>
      </c>
      <c r="DC37">
        <v>2013</v>
      </c>
      <c r="DD37" s="6">
        <v>1673.6</v>
      </c>
      <c r="DE37" s="96">
        <v>3.6606557999999999E-3</v>
      </c>
      <c r="DF37" s="72">
        <v>716.94</v>
      </c>
      <c r="DG37" s="96">
        <v>1</v>
      </c>
      <c r="DH37" s="72">
        <v>716.94</v>
      </c>
      <c r="DI37" s="72">
        <v>778.17075599999998</v>
      </c>
      <c r="DJ37" s="96">
        <v>1</v>
      </c>
      <c r="DK37" s="72">
        <v>716.94</v>
      </c>
      <c r="DL37" s="96">
        <v>1</v>
      </c>
      <c r="DM37" s="72">
        <v>716.94</v>
      </c>
      <c r="DN37" s="96">
        <v>1</v>
      </c>
      <c r="DO37" s="96">
        <v>1.009E-2</v>
      </c>
      <c r="DP37" s="72">
        <v>7.23</v>
      </c>
      <c r="DQ37" s="72">
        <v>709.71</v>
      </c>
      <c r="DR37" t="s">
        <v>32</v>
      </c>
      <c r="DT37" t="s">
        <v>1</v>
      </c>
    </row>
    <row r="38" spans="1:124" x14ac:dyDescent="0.3">
      <c r="A38" t="s">
        <v>33</v>
      </c>
      <c r="B38">
        <v>1320</v>
      </c>
      <c r="C38" s="95">
        <v>2356</v>
      </c>
      <c r="D38" s="95">
        <v>10812858</v>
      </c>
      <c r="E38" s="95">
        <v>2305</v>
      </c>
      <c r="F38" s="95">
        <v>7265418</v>
      </c>
      <c r="G38" s="95">
        <v>1004</v>
      </c>
      <c r="H38" s="95">
        <v>2616203</v>
      </c>
      <c r="I38" s="95">
        <v>928</v>
      </c>
      <c r="J38" s="95">
        <v>2448446</v>
      </c>
      <c r="K38" s="95">
        <v>2373</v>
      </c>
      <c r="L38" s="95">
        <v>12792082</v>
      </c>
      <c r="M38" s="95">
        <v>2318</v>
      </c>
      <c r="N38" s="95">
        <v>8127648</v>
      </c>
      <c r="O38" s="95">
        <v>1066</v>
      </c>
      <c r="P38" s="95">
        <v>2834794</v>
      </c>
      <c r="Q38" s="95">
        <v>972</v>
      </c>
      <c r="R38" s="95">
        <v>2573133</v>
      </c>
      <c r="S38" s="95">
        <v>2296</v>
      </c>
      <c r="T38" s="95">
        <v>12490024</v>
      </c>
      <c r="U38" s="95">
        <v>2230</v>
      </c>
      <c r="V38" s="95">
        <v>7975581</v>
      </c>
      <c r="W38" s="95">
        <v>1096</v>
      </c>
      <c r="X38" s="95">
        <v>3001997</v>
      </c>
      <c r="Y38" s="95">
        <v>1005</v>
      </c>
      <c r="Z38" s="95">
        <v>3031488</v>
      </c>
      <c r="AA38" s="95">
        <v>2206</v>
      </c>
      <c r="AB38" s="95">
        <v>10585156</v>
      </c>
      <c r="AC38" s="95">
        <v>2137</v>
      </c>
      <c r="AD38" s="95">
        <v>8355181</v>
      </c>
      <c r="AE38" s="95">
        <v>1125</v>
      </c>
      <c r="AF38" s="95">
        <v>2980452</v>
      </c>
      <c r="AG38" s="95">
        <v>1020</v>
      </c>
      <c r="AH38" s="95">
        <v>3288615</v>
      </c>
      <c r="AI38" s="95">
        <v>2242</v>
      </c>
      <c r="AJ38" s="95">
        <v>10313852</v>
      </c>
      <c r="AK38" s="95">
        <v>2172</v>
      </c>
      <c r="AL38" s="95">
        <v>9319386.5600000005</v>
      </c>
      <c r="AM38" s="95">
        <v>1168</v>
      </c>
      <c r="AN38" s="95">
        <v>3186222</v>
      </c>
      <c r="AO38" s="95">
        <v>1069</v>
      </c>
      <c r="AP38" s="95">
        <v>3739834</v>
      </c>
      <c r="AQ38" s="72">
        <v>333.06</v>
      </c>
      <c r="AR38" s="72">
        <v>250.38</v>
      </c>
      <c r="AS38" s="72">
        <v>583.44000000000005</v>
      </c>
      <c r="AT38" s="95">
        <v>13429061</v>
      </c>
      <c r="AU38" s="95">
        <v>9713864</v>
      </c>
      <c r="AV38" s="95">
        <v>3360</v>
      </c>
      <c r="AW38" s="95">
        <v>3233</v>
      </c>
      <c r="AX38" s="72">
        <v>378.67</v>
      </c>
      <c r="AY38" s="72">
        <v>271.04000000000002</v>
      </c>
      <c r="AZ38" s="72">
        <v>649.71</v>
      </c>
      <c r="BA38" s="95">
        <v>15626876</v>
      </c>
      <c r="BB38" s="95">
        <v>10700781</v>
      </c>
      <c r="BC38" s="95">
        <v>3439</v>
      </c>
      <c r="BD38" s="95">
        <v>3290</v>
      </c>
      <c r="BE38" s="72">
        <v>380.6</v>
      </c>
      <c r="BF38" s="72">
        <v>283.54000000000002</v>
      </c>
      <c r="BG38" s="72">
        <v>664.14</v>
      </c>
      <c r="BH38" s="95">
        <v>15492021</v>
      </c>
      <c r="BI38" s="95">
        <v>11007069</v>
      </c>
      <c r="BJ38" s="95">
        <v>3392</v>
      </c>
      <c r="BK38" s="95">
        <v>3235</v>
      </c>
      <c r="BL38" s="72">
        <v>339.38</v>
      </c>
      <c r="BM38" s="72">
        <v>307.35000000000002</v>
      </c>
      <c r="BN38" s="72">
        <v>646.73</v>
      </c>
      <c r="BO38" s="95">
        <v>13565608</v>
      </c>
      <c r="BP38" s="95">
        <v>11643796</v>
      </c>
      <c r="BQ38" s="95">
        <v>3331</v>
      </c>
      <c r="BR38" s="95">
        <v>3157</v>
      </c>
      <c r="BS38" s="72">
        <v>329.91</v>
      </c>
      <c r="BT38" s="72">
        <v>335.78</v>
      </c>
      <c r="BU38" s="72">
        <v>665.69</v>
      </c>
      <c r="BV38" s="95">
        <v>13500074</v>
      </c>
      <c r="BW38" s="95">
        <v>13059220.560000001</v>
      </c>
      <c r="BX38" s="95">
        <v>3410</v>
      </c>
      <c r="BY38" s="95">
        <v>3241</v>
      </c>
      <c r="BZ38" s="95">
        <v>3299</v>
      </c>
      <c r="CA38" s="95">
        <v>3367</v>
      </c>
      <c r="CB38" s="95">
        <v>3316</v>
      </c>
      <c r="CC38" s="95">
        <v>3248</v>
      </c>
      <c r="CD38" s="95">
        <v>3327</v>
      </c>
      <c r="CE38" s="72">
        <v>650.75523149000003</v>
      </c>
      <c r="CF38" s="72">
        <v>676.59346364999999</v>
      </c>
      <c r="CG38" s="72">
        <v>712.40329333</v>
      </c>
      <c r="CH38" s="72">
        <v>716.50152150999998</v>
      </c>
      <c r="CI38" s="72">
        <v>731.52548966999996</v>
      </c>
      <c r="CJ38" s="96">
        <v>0.89655829379999996</v>
      </c>
      <c r="CK38" s="96">
        <v>0.96026644490000002</v>
      </c>
      <c r="CL38" s="96">
        <v>0.93225284919999996</v>
      </c>
      <c r="CM38" s="96">
        <v>0.90262194929999995</v>
      </c>
      <c r="CN38" s="96">
        <v>0.91000246659999995</v>
      </c>
      <c r="CO38" s="96">
        <v>0.95656979799999997</v>
      </c>
      <c r="CP38" s="96">
        <v>0.96212571489999998</v>
      </c>
      <c r="CQ38" s="96">
        <v>0.99584056389999998</v>
      </c>
      <c r="CR38" s="96">
        <v>0.96614419259999995</v>
      </c>
      <c r="CS38" s="95">
        <v>2674</v>
      </c>
      <c r="CT38" s="95">
        <v>2750</v>
      </c>
      <c r="CU38" s="95">
        <v>2668</v>
      </c>
      <c r="CV38" s="95">
        <v>2673</v>
      </c>
      <c r="CW38" s="95">
        <v>2825</v>
      </c>
      <c r="CX38" s="96">
        <v>0.98697205200000004</v>
      </c>
      <c r="CY38" s="96">
        <v>0.959908647</v>
      </c>
      <c r="CZ38" s="96">
        <v>0.95728405900000002</v>
      </c>
      <c r="DA38" s="96">
        <v>0.95034017100000001</v>
      </c>
      <c r="DB38" s="96">
        <v>0.92976225199999996</v>
      </c>
      <c r="DC38">
        <v>2013</v>
      </c>
      <c r="DD38" s="6">
        <v>3231.2</v>
      </c>
      <c r="DE38" s="96">
        <v>4.3564668999999997E-3</v>
      </c>
      <c r="DF38" s="72">
        <v>738.76</v>
      </c>
      <c r="DG38" s="96">
        <v>1</v>
      </c>
      <c r="DH38" s="72">
        <v>738.76</v>
      </c>
      <c r="DI38" s="72">
        <v>778.17075599999998</v>
      </c>
      <c r="DJ38" s="96">
        <v>1</v>
      </c>
      <c r="DK38" s="72">
        <v>738.76</v>
      </c>
      <c r="DL38" s="96">
        <v>1</v>
      </c>
      <c r="DM38" s="72">
        <v>738.76</v>
      </c>
      <c r="DN38" s="96">
        <v>1</v>
      </c>
      <c r="DO38" s="96">
        <v>1.1677999999999999E-2</v>
      </c>
      <c r="DP38" s="72">
        <v>8.6300000000000008</v>
      </c>
      <c r="DQ38" s="72">
        <v>730.13</v>
      </c>
      <c r="DR38" t="s">
        <v>33</v>
      </c>
      <c r="DT38" t="s">
        <v>1</v>
      </c>
    </row>
    <row r="39" spans="1:124" x14ac:dyDescent="0.3">
      <c r="A39" t="s">
        <v>34</v>
      </c>
      <c r="B39">
        <v>1330</v>
      </c>
      <c r="C39" s="95">
        <v>2417</v>
      </c>
      <c r="D39" s="95">
        <v>9968347</v>
      </c>
      <c r="E39" s="95">
        <v>2341</v>
      </c>
      <c r="F39" s="95">
        <v>7232084</v>
      </c>
      <c r="G39" s="95">
        <v>709</v>
      </c>
      <c r="H39" s="95">
        <v>1851672</v>
      </c>
      <c r="I39" s="95">
        <v>656</v>
      </c>
      <c r="J39" s="95">
        <v>1770019</v>
      </c>
      <c r="K39" s="95">
        <v>2384</v>
      </c>
      <c r="L39" s="95">
        <v>9082036</v>
      </c>
      <c r="M39" s="95">
        <v>2294</v>
      </c>
      <c r="N39" s="95">
        <v>7090873</v>
      </c>
      <c r="O39" s="95">
        <v>702</v>
      </c>
      <c r="P39" s="95">
        <v>1809652</v>
      </c>
      <c r="Q39" s="95">
        <v>644</v>
      </c>
      <c r="R39" s="95">
        <v>1842514</v>
      </c>
      <c r="S39" s="95">
        <v>2268</v>
      </c>
      <c r="T39" s="95">
        <v>9051299</v>
      </c>
      <c r="U39" s="95">
        <v>2170</v>
      </c>
      <c r="V39" s="95">
        <v>6914407</v>
      </c>
      <c r="W39" s="95">
        <v>708</v>
      </c>
      <c r="X39" s="95">
        <v>1924305</v>
      </c>
      <c r="Y39" s="95">
        <v>647</v>
      </c>
      <c r="Z39" s="95">
        <v>2071909</v>
      </c>
      <c r="AA39" s="95">
        <v>2230</v>
      </c>
      <c r="AB39" s="95">
        <v>8126568</v>
      </c>
      <c r="AC39" s="95">
        <v>2124</v>
      </c>
      <c r="AD39" s="95">
        <v>7903706</v>
      </c>
      <c r="AE39" s="95">
        <v>699</v>
      </c>
      <c r="AF39" s="95">
        <v>1638680</v>
      </c>
      <c r="AG39" s="95">
        <v>637</v>
      </c>
      <c r="AH39" s="95">
        <v>2119018</v>
      </c>
      <c r="AI39" s="95">
        <v>2277</v>
      </c>
      <c r="AJ39" s="95">
        <v>8332924</v>
      </c>
      <c r="AK39" s="95">
        <v>2161</v>
      </c>
      <c r="AL39" s="95">
        <v>8451831</v>
      </c>
      <c r="AM39" s="95">
        <v>724</v>
      </c>
      <c r="AN39" s="95">
        <v>1948968</v>
      </c>
      <c r="AO39" s="95">
        <v>652</v>
      </c>
      <c r="AP39" s="95">
        <v>2258735</v>
      </c>
      <c r="AQ39" s="72">
        <v>315.10000000000002</v>
      </c>
      <c r="AR39" s="72">
        <v>250.31</v>
      </c>
      <c r="AS39" s="72">
        <v>565.41</v>
      </c>
      <c r="AT39" s="95">
        <v>11820019</v>
      </c>
      <c r="AU39" s="95">
        <v>9002103</v>
      </c>
      <c r="AV39" s="95">
        <v>3126</v>
      </c>
      <c r="AW39" s="95">
        <v>2997</v>
      </c>
      <c r="AX39" s="72">
        <v>294.12</v>
      </c>
      <c r="AY39" s="72">
        <v>253.39</v>
      </c>
      <c r="AZ39" s="72">
        <v>547.51</v>
      </c>
      <c r="BA39" s="95">
        <v>10891688</v>
      </c>
      <c r="BB39" s="95">
        <v>8933387</v>
      </c>
      <c r="BC39" s="95">
        <v>3086</v>
      </c>
      <c r="BD39" s="95">
        <v>2938</v>
      </c>
      <c r="BE39" s="72">
        <v>307.33999999999997</v>
      </c>
      <c r="BF39" s="72">
        <v>265.83999999999997</v>
      </c>
      <c r="BG39" s="72">
        <v>573.17999999999995</v>
      </c>
      <c r="BH39" s="95">
        <v>10975604</v>
      </c>
      <c r="BI39" s="95">
        <v>8986316</v>
      </c>
      <c r="BJ39" s="95">
        <v>2976</v>
      </c>
      <c r="BK39" s="95">
        <v>2817</v>
      </c>
      <c r="BL39" s="72">
        <v>277.83</v>
      </c>
      <c r="BM39" s="72">
        <v>302.51</v>
      </c>
      <c r="BN39" s="72">
        <v>580.34</v>
      </c>
      <c r="BO39" s="95">
        <v>9765248</v>
      </c>
      <c r="BP39" s="95">
        <v>10022724</v>
      </c>
      <c r="BQ39" s="95">
        <v>2929</v>
      </c>
      <c r="BR39" s="95">
        <v>2761</v>
      </c>
      <c r="BS39" s="72">
        <v>285.51</v>
      </c>
      <c r="BT39" s="72">
        <v>317.29000000000002</v>
      </c>
      <c r="BU39" s="72">
        <v>602.79999999999995</v>
      </c>
      <c r="BV39" s="95">
        <v>10281892</v>
      </c>
      <c r="BW39" s="95">
        <v>10710566</v>
      </c>
      <c r="BX39" s="95">
        <v>3001</v>
      </c>
      <c r="BY39" s="95">
        <v>2813</v>
      </c>
      <c r="BZ39" s="95">
        <v>3065</v>
      </c>
      <c r="CA39" s="95">
        <v>3015</v>
      </c>
      <c r="CB39" s="95">
        <v>2899</v>
      </c>
      <c r="CC39" s="95">
        <v>2849</v>
      </c>
      <c r="CD39" s="95">
        <v>2909</v>
      </c>
      <c r="CE39" s="72">
        <v>650.75523149000003</v>
      </c>
      <c r="CF39" s="72">
        <v>676.59346364999999</v>
      </c>
      <c r="CG39" s="72">
        <v>712.40329333</v>
      </c>
      <c r="CH39" s="72">
        <v>716.50152150999998</v>
      </c>
      <c r="CI39" s="72">
        <v>731.52548966999996</v>
      </c>
      <c r="CJ39" s="96">
        <v>0.86885202399999995</v>
      </c>
      <c r="CK39" s="96">
        <v>0.80921562120000001</v>
      </c>
      <c r="CL39" s="96">
        <v>0.80457236139999999</v>
      </c>
      <c r="CM39" s="96">
        <v>0.80996338820000002</v>
      </c>
      <c r="CN39" s="96">
        <v>0.82403143639999998</v>
      </c>
      <c r="CO39" s="96">
        <v>0.95577026939999998</v>
      </c>
      <c r="CP39" s="96">
        <v>0.86142768049999996</v>
      </c>
      <c r="CQ39" s="96">
        <v>0.99584056389999998</v>
      </c>
      <c r="CR39" s="96">
        <v>0.86502557609999997</v>
      </c>
      <c r="CS39" s="95">
        <v>2866</v>
      </c>
      <c r="CT39" s="95">
        <v>2865</v>
      </c>
      <c r="CU39" s="95">
        <v>2788</v>
      </c>
      <c r="CV39" s="95">
        <v>2761</v>
      </c>
      <c r="CW39" s="95">
        <v>2803</v>
      </c>
      <c r="CX39" s="96">
        <v>0.94775980400000004</v>
      </c>
      <c r="CY39" s="96">
        <v>0.96338401100000004</v>
      </c>
      <c r="CZ39" s="96">
        <v>0.96746708100000001</v>
      </c>
      <c r="DA39" s="96">
        <v>0.94953471</v>
      </c>
      <c r="DB39" s="96">
        <v>0.950686535</v>
      </c>
      <c r="DC39">
        <v>2013</v>
      </c>
      <c r="DD39" s="6">
        <v>2865.2</v>
      </c>
      <c r="DE39" s="96">
        <v>9.3296600000000003E-4</v>
      </c>
      <c r="DF39" s="72">
        <v>663.71</v>
      </c>
      <c r="DG39" s="96">
        <v>1</v>
      </c>
      <c r="DH39" s="72">
        <v>663.71</v>
      </c>
      <c r="DI39" s="72">
        <v>684.61591013999998</v>
      </c>
      <c r="DJ39" s="96">
        <v>1</v>
      </c>
      <c r="DK39" s="72">
        <v>663.71</v>
      </c>
      <c r="DL39" s="96">
        <v>1</v>
      </c>
      <c r="DM39" s="72">
        <v>663.71</v>
      </c>
      <c r="DN39" s="96">
        <v>1</v>
      </c>
      <c r="DO39" s="96">
        <v>2.4489999999999998E-3</v>
      </c>
      <c r="DP39" s="72">
        <v>1.63</v>
      </c>
      <c r="DQ39" s="72">
        <v>662.08</v>
      </c>
      <c r="DR39" t="s">
        <v>34</v>
      </c>
      <c r="DT39" t="s">
        <v>1</v>
      </c>
    </row>
    <row r="40" spans="1:124" x14ac:dyDescent="0.3">
      <c r="A40" t="s">
        <v>35</v>
      </c>
      <c r="B40">
        <v>1340</v>
      </c>
      <c r="C40" s="95">
        <v>10815</v>
      </c>
      <c r="D40" s="95">
        <v>40141212</v>
      </c>
      <c r="E40" s="95">
        <v>10518</v>
      </c>
      <c r="F40" s="95">
        <v>31222559</v>
      </c>
      <c r="G40" s="95">
        <v>3117</v>
      </c>
      <c r="H40" s="95">
        <v>9147907</v>
      </c>
      <c r="I40" s="95">
        <v>2892</v>
      </c>
      <c r="J40" s="95">
        <v>8719169</v>
      </c>
      <c r="K40" s="95">
        <v>11057</v>
      </c>
      <c r="L40" s="95">
        <v>41643509</v>
      </c>
      <c r="M40" s="95">
        <v>10694</v>
      </c>
      <c r="N40" s="95">
        <v>33294240</v>
      </c>
      <c r="O40" s="95">
        <v>3336</v>
      </c>
      <c r="P40" s="95">
        <v>9761451</v>
      </c>
      <c r="Q40" s="95">
        <v>3059</v>
      </c>
      <c r="R40" s="95">
        <v>9388794</v>
      </c>
      <c r="S40" s="95">
        <v>11103</v>
      </c>
      <c r="T40" s="95">
        <v>44002675</v>
      </c>
      <c r="U40" s="95">
        <v>10674</v>
      </c>
      <c r="V40" s="95">
        <v>35401587</v>
      </c>
      <c r="W40" s="95">
        <v>3394</v>
      </c>
      <c r="X40" s="95">
        <v>10195235</v>
      </c>
      <c r="Y40" s="95">
        <v>3112</v>
      </c>
      <c r="Z40" s="95">
        <v>9929480</v>
      </c>
      <c r="AA40" s="95">
        <v>10987</v>
      </c>
      <c r="AB40" s="95">
        <v>39025528</v>
      </c>
      <c r="AC40" s="95">
        <v>10519</v>
      </c>
      <c r="AD40" s="95">
        <v>39400398</v>
      </c>
      <c r="AE40" s="95">
        <v>3508</v>
      </c>
      <c r="AF40" s="95">
        <v>10699387</v>
      </c>
      <c r="AG40" s="95">
        <v>3223</v>
      </c>
      <c r="AH40" s="95">
        <v>11418152</v>
      </c>
      <c r="AI40" s="95">
        <v>11436</v>
      </c>
      <c r="AJ40" s="95">
        <v>43983218</v>
      </c>
      <c r="AK40" s="95">
        <v>10931</v>
      </c>
      <c r="AL40" s="95">
        <v>43781610</v>
      </c>
      <c r="AM40" s="95">
        <v>3662</v>
      </c>
      <c r="AN40" s="95">
        <v>11632778</v>
      </c>
      <c r="AO40" s="95">
        <v>3362</v>
      </c>
      <c r="AP40" s="95">
        <v>12774250</v>
      </c>
      <c r="AQ40" s="72">
        <v>294.82</v>
      </c>
      <c r="AR40" s="72">
        <v>248.21</v>
      </c>
      <c r="AS40" s="72">
        <v>543.03</v>
      </c>
      <c r="AT40" s="95">
        <v>49289119</v>
      </c>
      <c r="AU40" s="95">
        <v>39941728</v>
      </c>
      <c r="AV40" s="95">
        <v>13932</v>
      </c>
      <c r="AW40" s="95">
        <v>13410</v>
      </c>
      <c r="AX40" s="72">
        <v>297.63</v>
      </c>
      <c r="AY40" s="72">
        <v>258.63</v>
      </c>
      <c r="AZ40" s="72">
        <v>556.26</v>
      </c>
      <c r="BA40" s="95">
        <v>51404960</v>
      </c>
      <c r="BB40" s="95">
        <v>42683034</v>
      </c>
      <c r="BC40" s="95">
        <v>14393</v>
      </c>
      <c r="BD40" s="95">
        <v>13753</v>
      </c>
      <c r="BE40" s="72">
        <v>311.55</v>
      </c>
      <c r="BF40" s="72">
        <v>274.02</v>
      </c>
      <c r="BG40" s="72">
        <v>585.57000000000005</v>
      </c>
      <c r="BH40" s="95">
        <v>54197910</v>
      </c>
      <c r="BI40" s="95">
        <v>45331067</v>
      </c>
      <c r="BJ40" s="95">
        <v>14497</v>
      </c>
      <c r="BK40" s="95">
        <v>13786</v>
      </c>
      <c r="BL40" s="72">
        <v>285.87</v>
      </c>
      <c r="BM40" s="72">
        <v>308.17</v>
      </c>
      <c r="BN40" s="72">
        <v>594.04</v>
      </c>
      <c r="BO40" s="95">
        <v>49724915</v>
      </c>
      <c r="BP40" s="95">
        <v>50818550</v>
      </c>
      <c r="BQ40" s="95">
        <v>14495</v>
      </c>
      <c r="BR40" s="95">
        <v>13742</v>
      </c>
      <c r="BS40" s="72">
        <v>306.97000000000003</v>
      </c>
      <c r="BT40" s="72">
        <v>329.74</v>
      </c>
      <c r="BU40" s="72">
        <v>636.71</v>
      </c>
      <c r="BV40" s="95">
        <v>55615996</v>
      </c>
      <c r="BW40" s="95">
        <v>56555860</v>
      </c>
      <c r="BX40" s="95">
        <v>15098</v>
      </c>
      <c r="BY40" s="95">
        <v>14293</v>
      </c>
      <c r="BZ40" s="95">
        <v>13683</v>
      </c>
      <c r="CA40" s="95">
        <v>14084</v>
      </c>
      <c r="CB40" s="95">
        <v>14154</v>
      </c>
      <c r="CC40" s="95">
        <v>14138</v>
      </c>
      <c r="CD40" s="95">
        <v>14704</v>
      </c>
      <c r="CE40" s="72">
        <v>650.75523149000003</v>
      </c>
      <c r="CF40" s="72">
        <v>676.59346364999999</v>
      </c>
      <c r="CG40" s="72">
        <v>712.40329333</v>
      </c>
      <c r="CH40" s="72">
        <v>716.50152150999998</v>
      </c>
      <c r="CI40" s="72">
        <v>731.52548966999996</v>
      </c>
      <c r="CJ40" s="96">
        <v>0.8344612133</v>
      </c>
      <c r="CK40" s="96">
        <v>0.82214805479999997</v>
      </c>
      <c r="CL40" s="96">
        <v>0.82196419570000001</v>
      </c>
      <c r="CM40" s="96">
        <v>0.8290840733</v>
      </c>
      <c r="CN40" s="96">
        <v>0.87038662219999996</v>
      </c>
      <c r="CO40" s="96">
        <v>0.94636704859999998</v>
      </c>
      <c r="CP40" s="96">
        <v>0.88296484230000005</v>
      </c>
      <c r="CQ40" s="96">
        <v>0.99584056389999998</v>
      </c>
      <c r="CR40" s="96">
        <v>0.88665269140000003</v>
      </c>
      <c r="CS40" s="95">
        <v>15431</v>
      </c>
      <c r="CT40" s="95">
        <v>15611</v>
      </c>
      <c r="CU40" s="95">
        <v>15421</v>
      </c>
      <c r="CV40" s="95">
        <v>15028</v>
      </c>
      <c r="CW40" s="95">
        <v>15234</v>
      </c>
      <c r="CX40" s="96">
        <v>0.948535087</v>
      </c>
      <c r="CY40" s="96">
        <v>0.94223323400000003</v>
      </c>
      <c r="CZ40" s="96">
        <v>0.946965053</v>
      </c>
      <c r="DA40" s="96">
        <v>0.94796387999999998</v>
      </c>
      <c r="DB40" s="96">
        <v>0.94622650600000002</v>
      </c>
      <c r="DC40">
        <v>2013</v>
      </c>
      <c r="DD40" s="6">
        <v>13796.8</v>
      </c>
      <c r="DE40" s="96">
        <v>8.4546440000000001E-4</v>
      </c>
      <c r="DF40" s="72">
        <v>680.36</v>
      </c>
      <c r="DG40" s="96">
        <v>1</v>
      </c>
      <c r="DH40" s="72">
        <v>680.36</v>
      </c>
      <c r="DI40" s="72">
        <v>684.61591013999998</v>
      </c>
      <c r="DJ40" s="96">
        <v>1</v>
      </c>
      <c r="DK40" s="72">
        <v>680.36</v>
      </c>
      <c r="DL40" s="96">
        <v>1</v>
      </c>
      <c r="DM40" s="72">
        <v>680.36</v>
      </c>
      <c r="DN40" s="96">
        <v>1</v>
      </c>
      <c r="DO40" s="96">
        <v>1.9189999999999999E-3</v>
      </c>
      <c r="DP40" s="72">
        <v>1.31</v>
      </c>
      <c r="DQ40" s="72">
        <v>679.05</v>
      </c>
      <c r="DR40" t="s">
        <v>35</v>
      </c>
      <c r="DT40" t="s">
        <v>1</v>
      </c>
    </row>
    <row r="41" spans="1:124" x14ac:dyDescent="0.3">
      <c r="A41" t="s">
        <v>36</v>
      </c>
      <c r="B41">
        <v>1350</v>
      </c>
      <c r="C41" s="95">
        <v>8092</v>
      </c>
      <c r="D41" s="95">
        <v>35323209</v>
      </c>
      <c r="E41" s="95">
        <v>7862</v>
      </c>
      <c r="F41" s="95">
        <v>26701474</v>
      </c>
      <c r="G41" s="95">
        <v>2224</v>
      </c>
      <c r="H41" s="95">
        <v>7505526</v>
      </c>
      <c r="I41" s="95">
        <v>2051</v>
      </c>
      <c r="J41" s="95">
        <v>6455403</v>
      </c>
      <c r="K41" s="95">
        <v>8175</v>
      </c>
      <c r="L41" s="95">
        <v>37726622</v>
      </c>
      <c r="M41" s="95">
        <v>7904</v>
      </c>
      <c r="N41" s="95">
        <v>27710589</v>
      </c>
      <c r="O41" s="95">
        <v>2274</v>
      </c>
      <c r="P41" s="95">
        <v>8946374</v>
      </c>
      <c r="Q41" s="95">
        <v>2108</v>
      </c>
      <c r="R41" s="95">
        <v>7232716</v>
      </c>
      <c r="S41" s="95">
        <v>8031</v>
      </c>
      <c r="T41" s="95">
        <v>37328344</v>
      </c>
      <c r="U41" s="95">
        <v>7714</v>
      </c>
      <c r="V41" s="95">
        <v>29244953</v>
      </c>
      <c r="W41" s="95">
        <v>2287</v>
      </c>
      <c r="X41" s="95">
        <v>8775121</v>
      </c>
      <c r="Y41" s="95">
        <v>2107</v>
      </c>
      <c r="Z41" s="95">
        <v>8124168</v>
      </c>
      <c r="AA41" s="95">
        <v>7644</v>
      </c>
      <c r="AB41" s="95">
        <v>32193649</v>
      </c>
      <c r="AC41" s="95">
        <v>7313</v>
      </c>
      <c r="AD41" s="95">
        <v>29530210</v>
      </c>
      <c r="AE41" s="95">
        <v>2214</v>
      </c>
      <c r="AF41" s="95">
        <v>8208697</v>
      </c>
      <c r="AG41" s="95">
        <v>2034</v>
      </c>
      <c r="AH41" s="95">
        <v>9413052</v>
      </c>
      <c r="AI41" s="95">
        <v>7802</v>
      </c>
      <c r="AJ41" s="95">
        <v>31225950</v>
      </c>
      <c r="AK41" s="95">
        <v>7464</v>
      </c>
      <c r="AL41" s="95">
        <v>31985334</v>
      </c>
      <c r="AM41" s="95">
        <v>2217</v>
      </c>
      <c r="AN41" s="95">
        <v>8239812.54</v>
      </c>
      <c r="AO41" s="95">
        <v>2040</v>
      </c>
      <c r="AP41" s="95">
        <v>9686570.0800000001</v>
      </c>
      <c r="AQ41" s="72">
        <v>345.97</v>
      </c>
      <c r="AR41" s="72">
        <v>278.73</v>
      </c>
      <c r="AS41" s="72">
        <v>624.70000000000005</v>
      </c>
      <c r="AT41" s="95">
        <v>42828735</v>
      </c>
      <c r="AU41" s="95">
        <v>33156877</v>
      </c>
      <c r="AV41" s="95">
        <v>10316</v>
      </c>
      <c r="AW41" s="95">
        <v>9913</v>
      </c>
      <c r="AX41" s="72">
        <v>372.23</v>
      </c>
      <c r="AY41" s="72">
        <v>290.85000000000002</v>
      </c>
      <c r="AZ41" s="72">
        <v>663.08</v>
      </c>
      <c r="BA41" s="95">
        <v>46672996</v>
      </c>
      <c r="BB41" s="95">
        <v>34943305</v>
      </c>
      <c r="BC41" s="95">
        <v>10449</v>
      </c>
      <c r="BD41" s="95">
        <v>10012</v>
      </c>
      <c r="BE41" s="72">
        <v>372.35</v>
      </c>
      <c r="BF41" s="72">
        <v>317.08999999999997</v>
      </c>
      <c r="BG41" s="72">
        <v>689.44</v>
      </c>
      <c r="BH41" s="95">
        <v>46103465</v>
      </c>
      <c r="BI41" s="95">
        <v>37369121</v>
      </c>
      <c r="BJ41" s="95">
        <v>10318</v>
      </c>
      <c r="BK41" s="95">
        <v>9821</v>
      </c>
      <c r="BL41" s="72">
        <v>341.54</v>
      </c>
      <c r="BM41" s="72">
        <v>347.2</v>
      </c>
      <c r="BN41" s="72">
        <v>688.74</v>
      </c>
      <c r="BO41" s="95">
        <v>40402346</v>
      </c>
      <c r="BP41" s="95">
        <v>38943262</v>
      </c>
      <c r="BQ41" s="95">
        <v>9858</v>
      </c>
      <c r="BR41" s="95">
        <v>9347</v>
      </c>
      <c r="BS41" s="72">
        <v>328.26</v>
      </c>
      <c r="BT41" s="72">
        <v>365.39</v>
      </c>
      <c r="BU41" s="72">
        <v>693.65</v>
      </c>
      <c r="BV41" s="95">
        <v>39465762.539999999</v>
      </c>
      <c r="BW41" s="95">
        <v>41671904.079999998</v>
      </c>
      <c r="BX41" s="95">
        <v>10019</v>
      </c>
      <c r="BY41" s="95">
        <v>9504</v>
      </c>
      <c r="BZ41" s="95">
        <v>10124</v>
      </c>
      <c r="CA41" s="95">
        <v>10238</v>
      </c>
      <c r="CB41" s="95">
        <v>10078</v>
      </c>
      <c r="CC41" s="95">
        <v>9615</v>
      </c>
      <c r="CD41" s="95">
        <v>9767</v>
      </c>
      <c r="CE41" s="72">
        <v>650.75523149000003</v>
      </c>
      <c r="CF41" s="72">
        <v>676.59346364999999</v>
      </c>
      <c r="CG41" s="72">
        <v>712.40329333</v>
      </c>
      <c r="CH41" s="72">
        <v>716.50152150999998</v>
      </c>
      <c r="CI41" s="72">
        <v>731.52548966999996</v>
      </c>
      <c r="CJ41" s="96">
        <v>0.95996154889999996</v>
      </c>
      <c r="CK41" s="96">
        <v>0.98002720340000005</v>
      </c>
      <c r="CL41" s="96">
        <v>0.96776644140000001</v>
      </c>
      <c r="CM41" s="96">
        <v>0.96125406479999997</v>
      </c>
      <c r="CN41" s="96">
        <v>0.94822396460000002</v>
      </c>
      <c r="CO41" s="96">
        <v>0.97429435909999995</v>
      </c>
      <c r="CP41" s="96">
        <v>0.98886608099999995</v>
      </c>
      <c r="CQ41" s="96">
        <v>0.99584056389999998</v>
      </c>
      <c r="CR41" s="96">
        <v>0.99299624419999999</v>
      </c>
      <c r="CS41" s="95">
        <v>9208</v>
      </c>
      <c r="CT41" s="95">
        <v>9374</v>
      </c>
      <c r="CU41" s="95">
        <v>9231</v>
      </c>
      <c r="CV41" s="95">
        <v>8778</v>
      </c>
      <c r="CW41" s="95">
        <v>9014</v>
      </c>
      <c r="CX41" s="96">
        <v>0.97129790500000002</v>
      </c>
      <c r="CY41" s="96">
        <v>0.96743949500000004</v>
      </c>
      <c r="CZ41" s="96">
        <v>0.96493880600000004</v>
      </c>
      <c r="DA41" s="96">
        <v>0.98104044499999998</v>
      </c>
      <c r="DB41" s="96">
        <v>0.98749524799999999</v>
      </c>
      <c r="DC41">
        <v>2013</v>
      </c>
      <c r="DD41" s="6">
        <v>9719.4</v>
      </c>
      <c r="DE41" s="96">
        <v>2.1148713E-3</v>
      </c>
      <c r="DF41" s="72">
        <v>761</v>
      </c>
      <c r="DG41" s="96">
        <v>1</v>
      </c>
      <c r="DH41" s="72">
        <v>761</v>
      </c>
      <c r="DI41" s="72">
        <v>731.97309668000003</v>
      </c>
      <c r="DJ41" s="96">
        <v>1</v>
      </c>
      <c r="DK41" s="72">
        <v>761</v>
      </c>
      <c r="DL41" s="96">
        <v>1</v>
      </c>
      <c r="DM41" s="72">
        <v>761</v>
      </c>
      <c r="DN41" s="96">
        <v>1</v>
      </c>
      <c r="DO41" s="96">
        <v>7.025E-3</v>
      </c>
      <c r="DP41" s="72">
        <v>5.35</v>
      </c>
      <c r="DQ41" s="72">
        <v>755.65</v>
      </c>
      <c r="DR41" t="s">
        <v>36</v>
      </c>
      <c r="DT41" t="s">
        <v>1</v>
      </c>
    </row>
    <row r="42" spans="1:124" x14ac:dyDescent="0.3">
      <c r="A42" t="s">
        <v>37</v>
      </c>
      <c r="B42">
        <v>1360</v>
      </c>
      <c r="C42" s="95">
        <v>60024</v>
      </c>
      <c r="D42" s="95">
        <v>281505559</v>
      </c>
      <c r="E42" s="95">
        <v>56733</v>
      </c>
      <c r="F42" s="95">
        <v>187349524</v>
      </c>
      <c r="G42" s="95">
        <v>16210</v>
      </c>
      <c r="H42" s="95">
        <v>54924900</v>
      </c>
      <c r="I42" s="95">
        <v>13621</v>
      </c>
      <c r="J42" s="95">
        <v>38889191</v>
      </c>
      <c r="K42" s="95">
        <v>58772</v>
      </c>
      <c r="L42" s="95">
        <v>280161880</v>
      </c>
      <c r="M42" s="95">
        <v>55100</v>
      </c>
      <c r="N42" s="95">
        <v>191472876</v>
      </c>
      <c r="O42" s="95">
        <v>16146</v>
      </c>
      <c r="P42" s="95">
        <v>53426959</v>
      </c>
      <c r="Q42" s="95">
        <v>13371</v>
      </c>
      <c r="R42" s="95">
        <v>38993863</v>
      </c>
      <c r="S42" s="95">
        <v>57105</v>
      </c>
      <c r="T42" s="95">
        <v>275440050</v>
      </c>
      <c r="U42" s="95">
        <v>52925</v>
      </c>
      <c r="V42" s="95">
        <v>195604459</v>
      </c>
      <c r="W42" s="95">
        <v>16001</v>
      </c>
      <c r="X42" s="95">
        <v>55506074</v>
      </c>
      <c r="Y42" s="95">
        <v>13149</v>
      </c>
      <c r="Z42" s="95">
        <v>39861201</v>
      </c>
      <c r="AA42" s="95">
        <v>55551</v>
      </c>
      <c r="AB42" s="95">
        <v>211034404</v>
      </c>
      <c r="AC42" s="95">
        <v>51026</v>
      </c>
      <c r="AD42" s="95">
        <v>199561068</v>
      </c>
      <c r="AE42" s="95">
        <v>15983</v>
      </c>
      <c r="AF42" s="95">
        <v>53367045</v>
      </c>
      <c r="AG42" s="95">
        <v>13027</v>
      </c>
      <c r="AH42" s="95">
        <v>43302975</v>
      </c>
      <c r="AI42" s="95">
        <v>56761</v>
      </c>
      <c r="AJ42" s="95">
        <v>216093584.49000001</v>
      </c>
      <c r="AK42" s="95">
        <v>52090</v>
      </c>
      <c r="AL42" s="95">
        <v>211835459.25999999</v>
      </c>
      <c r="AM42" s="95">
        <v>16154</v>
      </c>
      <c r="AN42" s="95">
        <v>54117421</v>
      </c>
      <c r="AO42" s="95">
        <v>13309</v>
      </c>
      <c r="AP42" s="95">
        <v>46662900.350000001</v>
      </c>
      <c r="AQ42" s="72">
        <v>367.76</v>
      </c>
      <c r="AR42" s="72">
        <v>267.98</v>
      </c>
      <c r="AS42" s="72">
        <v>635.74</v>
      </c>
      <c r="AT42" s="95">
        <v>336430459</v>
      </c>
      <c r="AU42" s="95">
        <v>226238715</v>
      </c>
      <c r="AV42" s="95">
        <v>76234</v>
      </c>
      <c r="AW42" s="95">
        <v>70354</v>
      </c>
      <c r="AX42" s="72">
        <v>371.06</v>
      </c>
      <c r="AY42" s="72">
        <v>280.49</v>
      </c>
      <c r="AZ42" s="72">
        <v>651.54999999999995</v>
      </c>
      <c r="BA42" s="95">
        <v>333588839</v>
      </c>
      <c r="BB42" s="95">
        <v>230466739</v>
      </c>
      <c r="BC42" s="95">
        <v>74918</v>
      </c>
      <c r="BD42" s="95">
        <v>68471</v>
      </c>
      <c r="BE42" s="72">
        <v>377.24</v>
      </c>
      <c r="BF42" s="72">
        <v>296.97000000000003</v>
      </c>
      <c r="BG42" s="72">
        <v>674.21</v>
      </c>
      <c r="BH42" s="95">
        <v>330946124</v>
      </c>
      <c r="BI42" s="95">
        <v>235465660</v>
      </c>
      <c r="BJ42" s="95">
        <v>73106</v>
      </c>
      <c r="BK42" s="95">
        <v>66074</v>
      </c>
      <c r="BL42" s="72">
        <v>308.01</v>
      </c>
      <c r="BM42" s="72">
        <v>315.97000000000003</v>
      </c>
      <c r="BN42" s="72">
        <v>623.98</v>
      </c>
      <c r="BO42" s="95">
        <v>264401449</v>
      </c>
      <c r="BP42" s="95">
        <v>242864043</v>
      </c>
      <c r="BQ42" s="95">
        <v>71534</v>
      </c>
      <c r="BR42" s="95">
        <v>64053</v>
      </c>
      <c r="BS42" s="72">
        <v>308.82</v>
      </c>
      <c r="BT42" s="72">
        <v>329.39</v>
      </c>
      <c r="BU42" s="72">
        <v>638.21</v>
      </c>
      <c r="BV42" s="95">
        <v>270211005.49000001</v>
      </c>
      <c r="BW42" s="95">
        <v>258498359.61000001</v>
      </c>
      <c r="BX42" s="95">
        <v>72915</v>
      </c>
      <c r="BY42" s="95">
        <v>65399</v>
      </c>
      <c r="BZ42" s="95">
        <v>73432</v>
      </c>
      <c r="CA42" s="95">
        <v>71811</v>
      </c>
      <c r="CB42" s="95">
        <v>69717</v>
      </c>
      <c r="CC42" s="95">
        <v>67983</v>
      </c>
      <c r="CD42" s="95">
        <v>69238</v>
      </c>
      <c r="CE42" s="72">
        <v>650.75523149000003</v>
      </c>
      <c r="CF42" s="72">
        <v>676.59346364999999</v>
      </c>
      <c r="CG42" s="72">
        <v>712.40329333</v>
      </c>
      <c r="CH42" s="72">
        <v>716.50152150999998</v>
      </c>
      <c r="CI42" s="72">
        <v>731.52548966999996</v>
      </c>
      <c r="CJ42" s="96">
        <v>0.97692645290000002</v>
      </c>
      <c r="CK42" s="96">
        <v>0.96298595099999995</v>
      </c>
      <c r="CL42" s="96">
        <v>0.94638810110000005</v>
      </c>
      <c r="CM42" s="96">
        <v>0.87087044660000001</v>
      </c>
      <c r="CN42" s="96">
        <v>0.87243713170000003</v>
      </c>
      <c r="CO42" s="96">
        <v>0.95725300020000004</v>
      </c>
      <c r="CP42" s="96">
        <v>0.96726948509999999</v>
      </c>
      <c r="CQ42" s="96">
        <v>0.99584056389999998</v>
      </c>
      <c r="CR42" s="96">
        <v>0.97130944659999996</v>
      </c>
      <c r="CS42" s="95">
        <v>62483</v>
      </c>
      <c r="CT42" s="95">
        <v>60999</v>
      </c>
      <c r="CU42" s="95">
        <v>58420</v>
      </c>
      <c r="CV42" s="95">
        <v>56603</v>
      </c>
      <c r="CW42" s="95">
        <v>57482</v>
      </c>
      <c r="CX42" s="96">
        <v>0.960869482</v>
      </c>
      <c r="CY42" s="96">
        <v>0.96457824400000003</v>
      </c>
      <c r="CZ42" s="96">
        <v>0.96224816300000005</v>
      </c>
      <c r="DA42" s="96">
        <v>0.95517084200000002</v>
      </c>
      <c r="DB42" s="96">
        <v>0.94252208999999998</v>
      </c>
      <c r="DC42">
        <v>2013</v>
      </c>
      <c r="DD42" s="6">
        <v>66870.2</v>
      </c>
      <c r="DE42" s="96">
        <v>9.3410008000000006E-3</v>
      </c>
      <c r="DF42" s="72">
        <v>738.99</v>
      </c>
      <c r="DG42" s="96">
        <v>1</v>
      </c>
      <c r="DH42" s="72">
        <v>738.99</v>
      </c>
      <c r="DI42" s="72">
        <v>754.47549461000006</v>
      </c>
      <c r="DJ42" s="96">
        <v>1</v>
      </c>
      <c r="DK42" s="72">
        <v>738.99</v>
      </c>
      <c r="DL42" s="96">
        <v>1</v>
      </c>
      <c r="DM42" s="72">
        <v>738.99</v>
      </c>
      <c r="DN42" s="96">
        <v>1</v>
      </c>
      <c r="DO42" s="96">
        <v>1.4161999999999999E-2</v>
      </c>
      <c r="DP42" s="72">
        <v>10.47</v>
      </c>
      <c r="DQ42" s="72">
        <v>728.52</v>
      </c>
      <c r="DR42" t="s">
        <v>37</v>
      </c>
      <c r="DT42" t="s">
        <v>1</v>
      </c>
    </row>
    <row r="43" spans="1:124" x14ac:dyDescent="0.3">
      <c r="A43" t="s">
        <v>38</v>
      </c>
      <c r="B43">
        <v>1370</v>
      </c>
      <c r="C43" s="95">
        <v>2618</v>
      </c>
      <c r="D43" s="95">
        <v>10467531</v>
      </c>
      <c r="E43" s="95">
        <v>2577</v>
      </c>
      <c r="F43" s="95">
        <v>7886887</v>
      </c>
      <c r="G43" s="95">
        <v>783</v>
      </c>
      <c r="H43" s="95">
        <v>2362992</v>
      </c>
      <c r="I43" s="95">
        <v>725</v>
      </c>
      <c r="J43" s="95">
        <v>2266985</v>
      </c>
      <c r="K43" s="95">
        <v>2589</v>
      </c>
      <c r="L43" s="95">
        <v>12509938</v>
      </c>
      <c r="M43" s="95">
        <v>2542</v>
      </c>
      <c r="N43" s="95">
        <v>8695555</v>
      </c>
      <c r="O43" s="95">
        <v>774</v>
      </c>
      <c r="P43" s="95">
        <v>2698604</v>
      </c>
      <c r="Q43" s="95">
        <v>711</v>
      </c>
      <c r="R43" s="95">
        <v>2276625</v>
      </c>
      <c r="S43" s="95">
        <v>2549</v>
      </c>
      <c r="T43" s="95">
        <v>12338499</v>
      </c>
      <c r="U43" s="95">
        <v>2495</v>
      </c>
      <c r="V43" s="95">
        <v>9352049</v>
      </c>
      <c r="W43" s="95">
        <v>763</v>
      </c>
      <c r="X43" s="95">
        <v>2451368</v>
      </c>
      <c r="Y43" s="95">
        <v>709</v>
      </c>
      <c r="Z43" s="95">
        <v>2402630</v>
      </c>
      <c r="AA43" s="95">
        <v>2508</v>
      </c>
      <c r="AB43" s="95">
        <v>10756758</v>
      </c>
      <c r="AC43" s="95">
        <v>2449</v>
      </c>
      <c r="AD43" s="95">
        <v>9924286</v>
      </c>
      <c r="AE43" s="95">
        <v>793</v>
      </c>
      <c r="AF43" s="95">
        <v>2181584</v>
      </c>
      <c r="AG43" s="95">
        <v>735</v>
      </c>
      <c r="AH43" s="95">
        <v>2856547</v>
      </c>
      <c r="AI43" s="95">
        <v>2534</v>
      </c>
      <c r="AJ43" s="95">
        <v>11874473</v>
      </c>
      <c r="AK43" s="95">
        <v>2476</v>
      </c>
      <c r="AL43" s="95">
        <v>10865969.449999999</v>
      </c>
      <c r="AM43" s="95">
        <v>801</v>
      </c>
      <c r="AN43" s="95">
        <v>2278178</v>
      </c>
      <c r="AO43" s="95">
        <v>737</v>
      </c>
      <c r="AP43" s="95">
        <v>3384666</v>
      </c>
      <c r="AQ43" s="72">
        <v>314.38</v>
      </c>
      <c r="AR43" s="72">
        <v>256.26</v>
      </c>
      <c r="AS43" s="72">
        <v>570.64</v>
      </c>
      <c r="AT43" s="95">
        <v>12830523</v>
      </c>
      <c r="AU43" s="95">
        <v>10153872</v>
      </c>
      <c r="AV43" s="95">
        <v>3401</v>
      </c>
      <c r="AW43" s="95">
        <v>3302</v>
      </c>
      <c r="AX43" s="72">
        <v>376.86</v>
      </c>
      <c r="AY43" s="72">
        <v>281.08</v>
      </c>
      <c r="AZ43" s="72">
        <v>657.94</v>
      </c>
      <c r="BA43" s="95">
        <v>15208542</v>
      </c>
      <c r="BB43" s="95">
        <v>10972180</v>
      </c>
      <c r="BC43" s="95">
        <v>3363</v>
      </c>
      <c r="BD43" s="95">
        <v>3253</v>
      </c>
      <c r="BE43" s="72">
        <v>372.13</v>
      </c>
      <c r="BF43" s="72">
        <v>305.73</v>
      </c>
      <c r="BG43" s="72">
        <v>677.86</v>
      </c>
      <c r="BH43" s="95">
        <v>14789867</v>
      </c>
      <c r="BI43" s="95">
        <v>11754679</v>
      </c>
      <c r="BJ43" s="95">
        <v>3312</v>
      </c>
      <c r="BK43" s="95">
        <v>3204</v>
      </c>
      <c r="BL43" s="72">
        <v>326.63</v>
      </c>
      <c r="BM43" s="72">
        <v>334.51</v>
      </c>
      <c r="BN43" s="72">
        <v>661.14</v>
      </c>
      <c r="BO43" s="95">
        <v>12938342</v>
      </c>
      <c r="BP43" s="95">
        <v>12780833</v>
      </c>
      <c r="BQ43" s="95">
        <v>3301</v>
      </c>
      <c r="BR43" s="95">
        <v>3184</v>
      </c>
      <c r="BS43" s="72">
        <v>353.64</v>
      </c>
      <c r="BT43" s="72">
        <v>369.61</v>
      </c>
      <c r="BU43" s="72">
        <v>723.25</v>
      </c>
      <c r="BV43" s="95">
        <v>14152651</v>
      </c>
      <c r="BW43" s="95">
        <v>14250635.449999999</v>
      </c>
      <c r="BX43" s="95">
        <v>3335</v>
      </c>
      <c r="BY43" s="95">
        <v>3213</v>
      </c>
      <c r="BZ43" s="95">
        <v>3354</v>
      </c>
      <c r="CA43" s="95">
        <v>3310</v>
      </c>
      <c r="CB43" s="95">
        <v>3260</v>
      </c>
      <c r="CC43" s="95">
        <v>3245</v>
      </c>
      <c r="CD43" s="95">
        <v>3275</v>
      </c>
      <c r="CE43" s="72">
        <v>650.75523149000003</v>
      </c>
      <c r="CF43" s="72">
        <v>676.59346364999999</v>
      </c>
      <c r="CG43" s="72">
        <v>712.40329333</v>
      </c>
      <c r="CH43" s="72">
        <v>716.50152150999998</v>
      </c>
      <c r="CI43" s="72">
        <v>731.52548966999996</v>
      </c>
      <c r="CJ43" s="96">
        <v>0.87688883989999999</v>
      </c>
      <c r="CK43" s="96">
        <v>0.97243032240000005</v>
      </c>
      <c r="CL43" s="96">
        <v>0.95151160349999997</v>
      </c>
      <c r="CM43" s="96">
        <v>0.92273356039999999</v>
      </c>
      <c r="CN43" s="96">
        <v>0.98868735299999999</v>
      </c>
      <c r="CO43" s="96">
        <v>0.97417551810000003</v>
      </c>
      <c r="CP43" s="96">
        <v>0.96743381289999997</v>
      </c>
      <c r="CQ43" s="96">
        <v>0.99584056389999998</v>
      </c>
      <c r="CR43" s="96">
        <v>0.97147446069999999</v>
      </c>
      <c r="CS43" s="95">
        <v>3136</v>
      </c>
      <c r="CT43" s="95">
        <v>3077</v>
      </c>
      <c r="CU43" s="95">
        <v>3044</v>
      </c>
      <c r="CV43" s="95">
        <v>3070</v>
      </c>
      <c r="CW43" s="95">
        <v>3097</v>
      </c>
      <c r="CX43" s="96">
        <v>0.96474926500000002</v>
      </c>
      <c r="CY43" s="96">
        <v>0.95759030000000001</v>
      </c>
      <c r="CZ43" s="96">
        <v>0.97982891100000002</v>
      </c>
      <c r="DA43" s="96">
        <v>0.99958458699999997</v>
      </c>
      <c r="DB43" s="96">
        <v>0.96945439300000003</v>
      </c>
      <c r="DC43">
        <v>2013</v>
      </c>
      <c r="DD43" s="6">
        <v>3231.2</v>
      </c>
      <c r="DE43" s="96">
        <v>2.6409256999999999E-3</v>
      </c>
      <c r="DF43" s="72">
        <v>744.11</v>
      </c>
      <c r="DG43" s="96">
        <v>1</v>
      </c>
      <c r="DH43" s="72">
        <v>744.11</v>
      </c>
      <c r="DI43" s="72">
        <v>731.97309668000003</v>
      </c>
      <c r="DJ43" s="96">
        <v>1</v>
      </c>
      <c r="DK43" s="72">
        <v>744.11</v>
      </c>
      <c r="DL43" s="96">
        <v>1</v>
      </c>
      <c r="DM43" s="72">
        <v>744.11</v>
      </c>
      <c r="DN43" s="96">
        <v>1</v>
      </c>
      <c r="DO43" s="96">
        <v>7.4000000000000003E-3</v>
      </c>
      <c r="DP43" s="72">
        <v>5.51</v>
      </c>
      <c r="DQ43" s="72">
        <v>738.6</v>
      </c>
      <c r="DR43" t="s">
        <v>38</v>
      </c>
      <c r="DT43" t="s">
        <v>1</v>
      </c>
    </row>
    <row r="44" spans="1:124" x14ac:dyDescent="0.3">
      <c r="A44" t="s">
        <v>39</v>
      </c>
      <c r="B44">
        <v>1380</v>
      </c>
      <c r="C44" s="95">
        <v>13781</v>
      </c>
      <c r="D44" s="95">
        <v>53802203</v>
      </c>
      <c r="E44" s="95">
        <v>13449</v>
      </c>
      <c r="F44" s="95">
        <v>43257263</v>
      </c>
      <c r="G44" s="95">
        <v>3549</v>
      </c>
      <c r="H44" s="95">
        <v>10029199</v>
      </c>
      <c r="I44" s="95">
        <v>3261</v>
      </c>
      <c r="J44" s="95">
        <v>10411991</v>
      </c>
      <c r="K44" s="95">
        <v>13991</v>
      </c>
      <c r="L44" s="95">
        <v>50826806</v>
      </c>
      <c r="M44" s="95">
        <v>13627</v>
      </c>
      <c r="N44" s="95">
        <v>43858084</v>
      </c>
      <c r="O44" s="95">
        <v>3689</v>
      </c>
      <c r="P44" s="95">
        <v>10579788</v>
      </c>
      <c r="Q44" s="95">
        <v>3384</v>
      </c>
      <c r="R44" s="95">
        <v>11296886</v>
      </c>
      <c r="S44" s="95">
        <v>13726</v>
      </c>
      <c r="T44" s="95">
        <v>50782092</v>
      </c>
      <c r="U44" s="95">
        <v>13298</v>
      </c>
      <c r="V44" s="95">
        <v>45517638</v>
      </c>
      <c r="W44" s="95">
        <v>3630</v>
      </c>
      <c r="X44" s="95">
        <v>9917529</v>
      </c>
      <c r="Y44" s="95">
        <v>3318</v>
      </c>
      <c r="Z44" s="95">
        <v>11822386</v>
      </c>
      <c r="AA44" s="95">
        <v>13322</v>
      </c>
      <c r="AB44" s="95">
        <v>42570144</v>
      </c>
      <c r="AC44" s="95">
        <v>12862</v>
      </c>
      <c r="AD44" s="95">
        <v>48695394</v>
      </c>
      <c r="AE44" s="95">
        <v>3633</v>
      </c>
      <c r="AF44" s="95">
        <v>10050899</v>
      </c>
      <c r="AG44" s="95">
        <v>3304</v>
      </c>
      <c r="AH44" s="95">
        <v>13249856</v>
      </c>
      <c r="AI44" s="95">
        <v>13610</v>
      </c>
      <c r="AJ44" s="95">
        <v>46015398.450000003</v>
      </c>
      <c r="AK44" s="95">
        <v>13133</v>
      </c>
      <c r="AL44" s="95">
        <v>52231146.579999998</v>
      </c>
      <c r="AM44" s="95">
        <v>3709</v>
      </c>
      <c r="AN44" s="95">
        <v>10577738</v>
      </c>
      <c r="AO44" s="95">
        <v>3392</v>
      </c>
      <c r="AP44" s="95">
        <v>14366224</v>
      </c>
      <c r="AQ44" s="72">
        <v>306.94</v>
      </c>
      <c r="AR44" s="72">
        <v>267.64999999999998</v>
      </c>
      <c r="AS44" s="72">
        <v>574.59</v>
      </c>
      <c r="AT44" s="95">
        <v>63831402</v>
      </c>
      <c r="AU44" s="95">
        <v>53669254</v>
      </c>
      <c r="AV44" s="95">
        <v>17330</v>
      </c>
      <c r="AW44" s="95">
        <v>16710</v>
      </c>
      <c r="AX44" s="72">
        <v>289.44</v>
      </c>
      <c r="AY44" s="72">
        <v>270.19</v>
      </c>
      <c r="AZ44" s="72">
        <v>559.63</v>
      </c>
      <c r="BA44" s="95">
        <v>61406594</v>
      </c>
      <c r="BB44" s="95">
        <v>55154970</v>
      </c>
      <c r="BC44" s="95">
        <v>17680</v>
      </c>
      <c r="BD44" s="95">
        <v>17011</v>
      </c>
      <c r="BE44" s="72">
        <v>291.44</v>
      </c>
      <c r="BF44" s="72">
        <v>287.57</v>
      </c>
      <c r="BG44" s="72">
        <v>579.01</v>
      </c>
      <c r="BH44" s="95">
        <v>60699621</v>
      </c>
      <c r="BI44" s="95">
        <v>57340024</v>
      </c>
      <c r="BJ44" s="95">
        <v>17356</v>
      </c>
      <c r="BK44" s="95">
        <v>16616</v>
      </c>
      <c r="BL44" s="72">
        <v>258.63</v>
      </c>
      <c r="BM44" s="72">
        <v>319.32</v>
      </c>
      <c r="BN44" s="72">
        <v>577.95000000000005</v>
      </c>
      <c r="BO44" s="95">
        <v>52621043</v>
      </c>
      <c r="BP44" s="95">
        <v>61945250</v>
      </c>
      <c r="BQ44" s="95">
        <v>16955</v>
      </c>
      <c r="BR44" s="95">
        <v>16166</v>
      </c>
      <c r="BS44" s="72">
        <v>272.31</v>
      </c>
      <c r="BT44" s="72">
        <v>335.84</v>
      </c>
      <c r="BU44" s="72">
        <v>608.15</v>
      </c>
      <c r="BV44" s="95">
        <v>56593136.450000003</v>
      </c>
      <c r="BW44" s="95">
        <v>66597370.579999998</v>
      </c>
      <c r="BX44" s="95">
        <v>17319</v>
      </c>
      <c r="BY44" s="95">
        <v>16525</v>
      </c>
      <c r="BZ44" s="95">
        <v>17035</v>
      </c>
      <c r="CA44" s="95">
        <v>17357</v>
      </c>
      <c r="CB44" s="95">
        <v>16999</v>
      </c>
      <c r="CC44" s="95">
        <v>16580</v>
      </c>
      <c r="CD44" s="95">
        <v>16931</v>
      </c>
      <c r="CE44" s="72">
        <v>650.75523149000003</v>
      </c>
      <c r="CF44" s="72">
        <v>676.59346364999999</v>
      </c>
      <c r="CG44" s="72">
        <v>712.40329333</v>
      </c>
      <c r="CH44" s="72">
        <v>716.50152150999998</v>
      </c>
      <c r="CI44" s="72">
        <v>731.52548966999996</v>
      </c>
      <c r="CJ44" s="96">
        <v>0.88295871039999996</v>
      </c>
      <c r="CK44" s="96">
        <v>0.82712888920000005</v>
      </c>
      <c r="CL44" s="96">
        <v>0.81275592829999999</v>
      </c>
      <c r="CM44" s="96">
        <v>0.80662773580000002</v>
      </c>
      <c r="CN44" s="96">
        <v>0.83134492039999996</v>
      </c>
      <c r="CO44" s="96">
        <v>0.95836895119999999</v>
      </c>
      <c r="CP44" s="96">
        <v>0.86831197500000001</v>
      </c>
      <c r="CQ44" s="96">
        <v>0.99584056389999998</v>
      </c>
      <c r="CR44" s="96">
        <v>0.871938624</v>
      </c>
      <c r="CS44" s="95">
        <v>16165</v>
      </c>
      <c r="CT44" s="95">
        <v>16455</v>
      </c>
      <c r="CU44" s="95">
        <v>16033</v>
      </c>
      <c r="CV44" s="95">
        <v>15541</v>
      </c>
      <c r="CW44" s="95">
        <v>15779</v>
      </c>
      <c r="CX44" s="96">
        <v>0.96806153900000003</v>
      </c>
      <c r="CY44" s="96">
        <v>0.96692470200000002</v>
      </c>
      <c r="CZ44" s="96">
        <v>0.95507051700000001</v>
      </c>
      <c r="DA44" s="96">
        <v>0.946621088</v>
      </c>
      <c r="DB44" s="96">
        <v>0.95443915700000004</v>
      </c>
      <c r="DC44">
        <v>2013</v>
      </c>
      <c r="DD44" s="6">
        <v>16605.599999999999</v>
      </c>
      <c r="DE44" s="96">
        <v>1.3544499000000001E-3</v>
      </c>
      <c r="DF44" s="72">
        <v>668.73</v>
      </c>
      <c r="DG44" s="96">
        <v>1</v>
      </c>
      <c r="DH44" s="72">
        <v>668.73</v>
      </c>
      <c r="DI44" s="72">
        <v>700.17221611000002</v>
      </c>
      <c r="DJ44" s="96">
        <v>1</v>
      </c>
      <c r="DK44" s="72">
        <v>668.73</v>
      </c>
      <c r="DL44" s="96">
        <v>1</v>
      </c>
      <c r="DM44" s="72">
        <v>668.73</v>
      </c>
      <c r="DN44" s="96">
        <v>1</v>
      </c>
      <c r="DO44" s="96">
        <v>3.8479999999999999E-3</v>
      </c>
      <c r="DP44" s="72">
        <v>2.57</v>
      </c>
      <c r="DQ44" s="72">
        <v>666.16</v>
      </c>
      <c r="DR44" t="s">
        <v>39</v>
      </c>
      <c r="DT44" t="s">
        <v>1</v>
      </c>
    </row>
    <row r="45" spans="1:124" x14ac:dyDescent="0.3">
      <c r="A45" t="s">
        <v>40</v>
      </c>
      <c r="B45">
        <v>1390</v>
      </c>
      <c r="C45" s="95">
        <v>3600</v>
      </c>
      <c r="D45" s="95">
        <v>18526935</v>
      </c>
      <c r="E45" s="95">
        <v>3540</v>
      </c>
      <c r="F45" s="95">
        <v>13113260</v>
      </c>
      <c r="G45" s="95">
        <v>1172</v>
      </c>
      <c r="H45" s="95">
        <v>4180101</v>
      </c>
      <c r="I45" s="95">
        <v>1072</v>
      </c>
      <c r="J45" s="95">
        <v>3680105</v>
      </c>
      <c r="K45" s="95">
        <v>3609</v>
      </c>
      <c r="L45" s="95">
        <v>18451186</v>
      </c>
      <c r="M45" s="95">
        <v>3537</v>
      </c>
      <c r="N45" s="95">
        <v>12987909</v>
      </c>
      <c r="O45" s="95">
        <v>1226</v>
      </c>
      <c r="P45" s="95">
        <v>4434291</v>
      </c>
      <c r="Q45" s="95">
        <v>1121</v>
      </c>
      <c r="R45" s="95">
        <v>4060008</v>
      </c>
      <c r="S45" s="95">
        <v>3569</v>
      </c>
      <c r="T45" s="95">
        <v>18697918</v>
      </c>
      <c r="U45" s="95">
        <v>3482</v>
      </c>
      <c r="V45" s="95">
        <v>12631956</v>
      </c>
      <c r="W45" s="95">
        <v>1245</v>
      </c>
      <c r="X45" s="95">
        <v>4686952</v>
      </c>
      <c r="Y45" s="95">
        <v>1129</v>
      </c>
      <c r="Z45" s="95">
        <v>4468776</v>
      </c>
      <c r="AA45" s="95">
        <v>3497</v>
      </c>
      <c r="AB45" s="95">
        <v>15736438</v>
      </c>
      <c r="AC45" s="95">
        <v>3407</v>
      </c>
      <c r="AD45" s="95">
        <v>14087096</v>
      </c>
      <c r="AE45" s="95">
        <v>1215</v>
      </c>
      <c r="AF45" s="95">
        <v>3700314</v>
      </c>
      <c r="AG45" s="95">
        <v>1096</v>
      </c>
      <c r="AH45" s="95">
        <v>4503425</v>
      </c>
      <c r="AI45" s="95">
        <v>3584</v>
      </c>
      <c r="AJ45" s="95">
        <v>14697526</v>
      </c>
      <c r="AK45" s="95">
        <v>3504</v>
      </c>
      <c r="AL45" s="95">
        <v>15556502.74</v>
      </c>
      <c r="AM45" s="95">
        <v>1212</v>
      </c>
      <c r="AN45" s="95">
        <v>4036044</v>
      </c>
      <c r="AO45" s="95">
        <v>1096</v>
      </c>
      <c r="AP45" s="95">
        <v>4831904</v>
      </c>
      <c r="AQ45" s="72">
        <v>396.53</v>
      </c>
      <c r="AR45" s="72">
        <v>303.44</v>
      </c>
      <c r="AS45" s="72">
        <v>699.97</v>
      </c>
      <c r="AT45" s="95">
        <v>22707036</v>
      </c>
      <c r="AU45" s="95">
        <v>16793365</v>
      </c>
      <c r="AV45" s="95">
        <v>4772</v>
      </c>
      <c r="AW45" s="95">
        <v>4612</v>
      </c>
      <c r="AX45" s="72">
        <v>394.44</v>
      </c>
      <c r="AY45" s="72">
        <v>304.99</v>
      </c>
      <c r="AZ45" s="72">
        <v>699.43</v>
      </c>
      <c r="BA45" s="95">
        <v>22885477</v>
      </c>
      <c r="BB45" s="95">
        <v>17047917</v>
      </c>
      <c r="BC45" s="95">
        <v>4835</v>
      </c>
      <c r="BD45" s="95">
        <v>4658</v>
      </c>
      <c r="BE45" s="72">
        <v>404.81</v>
      </c>
      <c r="BF45" s="72">
        <v>309.06</v>
      </c>
      <c r="BG45" s="72">
        <v>713.87</v>
      </c>
      <c r="BH45" s="95">
        <v>23384870</v>
      </c>
      <c r="BI45" s="95">
        <v>17100732</v>
      </c>
      <c r="BJ45" s="95">
        <v>4814</v>
      </c>
      <c r="BK45" s="95">
        <v>4611</v>
      </c>
      <c r="BL45" s="72">
        <v>343.75</v>
      </c>
      <c r="BM45" s="72">
        <v>344.04</v>
      </c>
      <c r="BN45" s="72">
        <v>687.79</v>
      </c>
      <c r="BO45" s="95">
        <v>19436752</v>
      </c>
      <c r="BP45" s="95">
        <v>18590521</v>
      </c>
      <c r="BQ45" s="95">
        <v>4712</v>
      </c>
      <c r="BR45" s="95">
        <v>4503</v>
      </c>
      <c r="BS45" s="72">
        <v>325.51</v>
      </c>
      <c r="BT45" s="72">
        <v>369.36</v>
      </c>
      <c r="BU45" s="72">
        <v>694.87</v>
      </c>
      <c r="BV45" s="95">
        <v>18733570</v>
      </c>
      <c r="BW45" s="95">
        <v>20388406.739999998</v>
      </c>
      <c r="BX45" s="95">
        <v>4796</v>
      </c>
      <c r="BY45" s="95">
        <v>4600</v>
      </c>
      <c r="BZ45" s="95">
        <v>4696</v>
      </c>
      <c r="CA45" s="95">
        <v>4749</v>
      </c>
      <c r="CB45" s="95">
        <v>4716</v>
      </c>
      <c r="CC45" s="95">
        <v>4613</v>
      </c>
      <c r="CD45" s="95">
        <v>4700</v>
      </c>
      <c r="CE45" s="72">
        <v>650.75523149000003</v>
      </c>
      <c r="CF45" s="72">
        <v>676.59346364999999</v>
      </c>
      <c r="CG45" s="72">
        <v>712.40329333</v>
      </c>
      <c r="CH45" s="72">
        <v>716.50152150999998</v>
      </c>
      <c r="CI45" s="72">
        <v>731.52548966999996</v>
      </c>
      <c r="CJ45" s="96">
        <v>1.0756271577000001</v>
      </c>
      <c r="CK45" s="96">
        <v>1.0337522272999999</v>
      </c>
      <c r="CL45" s="96">
        <v>1.0020588151000001</v>
      </c>
      <c r="CM45" s="96">
        <v>0.95992817789999996</v>
      </c>
      <c r="CN45" s="96">
        <v>0.94989171230000002</v>
      </c>
      <c r="CO45" s="96">
        <v>1.0356275671999999</v>
      </c>
      <c r="CP45" s="96">
        <v>0.96970344350000004</v>
      </c>
      <c r="CQ45" s="96">
        <v>0.99584056389999998</v>
      </c>
      <c r="CR45" s="96">
        <v>0.97375357070000002</v>
      </c>
      <c r="CS45" s="95">
        <v>5420</v>
      </c>
      <c r="CT45" s="95">
        <v>5486</v>
      </c>
      <c r="CU45" s="95">
        <v>5451</v>
      </c>
      <c r="CV45" s="95">
        <v>5400</v>
      </c>
      <c r="CW45" s="95">
        <v>5557</v>
      </c>
      <c r="CX45" s="96">
        <v>1.0511589889999999</v>
      </c>
      <c r="CY45" s="96">
        <v>1.047786358</v>
      </c>
      <c r="CZ45" s="96">
        <v>1.0164086729999999</v>
      </c>
      <c r="DA45" s="96">
        <v>1.027830773</v>
      </c>
      <c r="DB45" s="96">
        <v>1.034904416</v>
      </c>
      <c r="DC45">
        <v>2013</v>
      </c>
      <c r="DD45" s="6">
        <v>4596.8</v>
      </c>
      <c r="DE45" s="96">
        <v>1.6882289E-3</v>
      </c>
      <c r="DF45" s="72">
        <v>746.57</v>
      </c>
      <c r="DG45" s="96">
        <v>1</v>
      </c>
      <c r="DH45" s="72">
        <v>746.57</v>
      </c>
      <c r="DI45" s="72">
        <v>731.78398355000002</v>
      </c>
      <c r="DJ45" s="96">
        <v>1</v>
      </c>
      <c r="DK45" s="72">
        <v>746.57</v>
      </c>
      <c r="DL45" s="96">
        <v>1</v>
      </c>
      <c r="DM45" s="72">
        <v>746.57</v>
      </c>
      <c r="DN45" s="96">
        <v>1</v>
      </c>
      <c r="DO45" s="96">
        <v>4.7889999999999999E-3</v>
      </c>
      <c r="DP45" s="72">
        <v>3.58</v>
      </c>
      <c r="DQ45" s="72">
        <v>742.99</v>
      </c>
      <c r="DR45" t="s">
        <v>40</v>
      </c>
      <c r="DT45" t="s">
        <v>1</v>
      </c>
    </row>
    <row r="46" spans="1:124" x14ac:dyDescent="0.3">
      <c r="A46" t="s">
        <v>41</v>
      </c>
      <c r="B46">
        <v>1400</v>
      </c>
      <c r="C46" s="95">
        <v>9420</v>
      </c>
      <c r="D46" s="95">
        <v>33121694</v>
      </c>
      <c r="E46" s="95">
        <v>9051</v>
      </c>
      <c r="F46" s="95">
        <v>26381590</v>
      </c>
      <c r="G46" s="95">
        <v>2740</v>
      </c>
      <c r="H46" s="95">
        <v>8118751</v>
      </c>
      <c r="I46" s="95">
        <v>2477</v>
      </c>
      <c r="J46" s="95">
        <v>6789995</v>
      </c>
      <c r="K46" s="95">
        <v>9442</v>
      </c>
      <c r="L46" s="95">
        <v>33958276</v>
      </c>
      <c r="M46" s="95">
        <v>9034</v>
      </c>
      <c r="N46" s="95">
        <v>27110760</v>
      </c>
      <c r="O46" s="95">
        <v>2729</v>
      </c>
      <c r="P46" s="95">
        <v>8325894</v>
      </c>
      <c r="Q46" s="95">
        <v>2442</v>
      </c>
      <c r="R46" s="95">
        <v>7324230</v>
      </c>
      <c r="S46" s="95">
        <v>9449</v>
      </c>
      <c r="T46" s="95">
        <v>34778799</v>
      </c>
      <c r="U46" s="95">
        <v>8993</v>
      </c>
      <c r="V46" s="95">
        <v>29024931</v>
      </c>
      <c r="W46" s="95">
        <v>2751</v>
      </c>
      <c r="X46" s="95">
        <v>8546018</v>
      </c>
      <c r="Y46" s="95">
        <v>2465</v>
      </c>
      <c r="Z46" s="95">
        <v>7666416</v>
      </c>
      <c r="AA46" s="95">
        <v>9554</v>
      </c>
      <c r="AB46" s="95">
        <v>30008285</v>
      </c>
      <c r="AC46" s="95">
        <v>9027</v>
      </c>
      <c r="AD46" s="95">
        <v>31522428</v>
      </c>
      <c r="AE46" s="95">
        <v>2848</v>
      </c>
      <c r="AF46" s="95">
        <v>7598084</v>
      </c>
      <c r="AG46" s="95">
        <v>2544</v>
      </c>
      <c r="AH46" s="95">
        <v>8736158</v>
      </c>
      <c r="AI46" s="95">
        <v>9941</v>
      </c>
      <c r="AJ46" s="95">
        <v>29554019</v>
      </c>
      <c r="AK46" s="95">
        <v>9383</v>
      </c>
      <c r="AL46" s="95">
        <v>33425857</v>
      </c>
      <c r="AM46" s="95">
        <v>3077</v>
      </c>
      <c r="AN46" s="95">
        <v>8364929</v>
      </c>
      <c r="AO46" s="95">
        <v>2774</v>
      </c>
      <c r="AP46" s="95">
        <v>9610011</v>
      </c>
      <c r="AQ46" s="72">
        <v>282.62</v>
      </c>
      <c r="AR46" s="72">
        <v>239.79</v>
      </c>
      <c r="AS46" s="72">
        <v>522.41</v>
      </c>
      <c r="AT46" s="95">
        <v>41240445</v>
      </c>
      <c r="AU46" s="95">
        <v>33171585</v>
      </c>
      <c r="AV46" s="95">
        <v>12160</v>
      </c>
      <c r="AW46" s="95">
        <v>11528</v>
      </c>
      <c r="AX46" s="72">
        <v>289.51</v>
      </c>
      <c r="AY46" s="72">
        <v>250.05</v>
      </c>
      <c r="AZ46" s="72">
        <v>539.55999999999995</v>
      </c>
      <c r="BA46" s="95">
        <v>42284170</v>
      </c>
      <c r="BB46" s="95">
        <v>34434990</v>
      </c>
      <c r="BC46" s="95">
        <v>12171</v>
      </c>
      <c r="BD46" s="95">
        <v>11476</v>
      </c>
      <c r="BE46" s="72">
        <v>295.93</v>
      </c>
      <c r="BF46" s="72">
        <v>266.85000000000002</v>
      </c>
      <c r="BG46" s="72">
        <v>562.78</v>
      </c>
      <c r="BH46" s="95">
        <v>43324817</v>
      </c>
      <c r="BI46" s="95">
        <v>36691347</v>
      </c>
      <c r="BJ46" s="95">
        <v>12200</v>
      </c>
      <c r="BK46" s="95">
        <v>11458</v>
      </c>
      <c r="BL46" s="72">
        <v>252.69</v>
      </c>
      <c r="BM46" s="72">
        <v>289.94</v>
      </c>
      <c r="BN46" s="72">
        <v>542.63</v>
      </c>
      <c r="BO46" s="95">
        <v>37606369</v>
      </c>
      <c r="BP46" s="95">
        <v>40258586</v>
      </c>
      <c r="BQ46" s="95">
        <v>12402</v>
      </c>
      <c r="BR46" s="95">
        <v>11571</v>
      </c>
      <c r="BS46" s="72">
        <v>242.73</v>
      </c>
      <c r="BT46" s="72">
        <v>295</v>
      </c>
      <c r="BU46" s="72">
        <v>537.73</v>
      </c>
      <c r="BV46" s="95">
        <v>37918948</v>
      </c>
      <c r="BW46" s="95">
        <v>43035868</v>
      </c>
      <c r="BX46" s="95">
        <v>13018</v>
      </c>
      <c r="BY46" s="95">
        <v>12157</v>
      </c>
      <c r="BZ46" s="95">
        <v>11859</v>
      </c>
      <c r="CA46" s="95">
        <v>11836</v>
      </c>
      <c r="CB46" s="95">
        <v>11842</v>
      </c>
      <c r="CC46" s="95">
        <v>12008</v>
      </c>
      <c r="CD46" s="95">
        <v>12597</v>
      </c>
      <c r="CE46" s="72">
        <v>650.75523149000003</v>
      </c>
      <c r="CF46" s="72">
        <v>676.59346364999999</v>
      </c>
      <c r="CG46" s="72">
        <v>712.40329333</v>
      </c>
      <c r="CH46" s="72">
        <v>716.50152150999998</v>
      </c>
      <c r="CI46" s="72">
        <v>731.52548966999996</v>
      </c>
      <c r="CJ46" s="96">
        <v>0.80277495239999996</v>
      </c>
      <c r="CK46" s="96">
        <v>0.79746558160000003</v>
      </c>
      <c r="CL46" s="96">
        <v>0.78997388879999997</v>
      </c>
      <c r="CM46" s="96">
        <v>0.75733265559999996</v>
      </c>
      <c r="CN46" s="96">
        <v>0.73508033230000003</v>
      </c>
      <c r="CO46" s="96">
        <v>0.91896065540000005</v>
      </c>
      <c r="CP46" s="96">
        <v>0.84500405710000004</v>
      </c>
      <c r="CQ46" s="96">
        <v>0.99584056389999998</v>
      </c>
      <c r="CR46" s="96">
        <v>0.84853335669999996</v>
      </c>
      <c r="CS46" s="95">
        <v>11835</v>
      </c>
      <c r="CT46" s="95">
        <v>11931</v>
      </c>
      <c r="CU46" s="95">
        <v>12008</v>
      </c>
      <c r="CV46" s="95">
        <v>12198</v>
      </c>
      <c r="CW46" s="95">
        <v>12662</v>
      </c>
      <c r="CX46" s="96">
        <v>0.92351443</v>
      </c>
      <c r="CY46" s="96">
        <v>0.92629460100000005</v>
      </c>
      <c r="CZ46" s="96">
        <v>0.91367941799999997</v>
      </c>
      <c r="DA46" s="96">
        <v>0.92034221500000002</v>
      </c>
      <c r="DB46" s="96">
        <v>0.91147128600000005</v>
      </c>
      <c r="DC46">
        <v>2013</v>
      </c>
      <c r="DD46" s="6">
        <v>11638</v>
      </c>
      <c r="DE46" s="96">
        <v>1.4208300000000001E-3</v>
      </c>
      <c r="DF46" s="72">
        <v>650.74</v>
      </c>
      <c r="DG46" s="96">
        <v>1</v>
      </c>
      <c r="DH46" s="72">
        <v>650.74</v>
      </c>
      <c r="DI46" s="72">
        <v>650.74</v>
      </c>
      <c r="DJ46" s="96">
        <v>1</v>
      </c>
      <c r="DK46" s="72">
        <v>650.74</v>
      </c>
      <c r="DL46" s="96">
        <v>1</v>
      </c>
      <c r="DM46" s="72">
        <v>650.74</v>
      </c>
      <c r="DN46" s="96">
        <v>1</v>
      </c>
      <c r="DO46" s="96">
        <v>3.6589999999999999E-3</v>
      </c>
      <c r="DP46" s="72">
        <v>2.38</v>
      </c>
      <c r="DQ46" s="72">
        <v>648.36</v>
      </c>
      <c r="DR46" t="s">
        <v>41</v>
      </c>
      <c r="DT46" t="s">
        <v>1</v>
      </c>
    </row>
    <row r="47" spans="1:124" x14ac:dyDescent="0.3">
      <c r="A47" t="s">
        <v>42</v>
      </c>
      <c r="B47">
        <v>1410</v>
      </c>
      <c r="C47" s="95">
        <v>7408</v>
      </c>
      <c r="D47" s="95">
        <v>26829545</v>
      </c>
      <c r="E47" s="95">
        <v>7161</v>
      </c>
      <c r="F47" s="95">
        <v>24160240</v>
      </c>
      <c r="G47" s="95">
        <v>1935</v>
      </c>
      <c r="H47" s="95">
        <v>6033684</v>
      </c>
      <c r="I47" s="95">
        <v>1769</v>
      </c>
      <c r="J47" s="95">
        <v>5918166</v>
      </c>
      <c r="K47" s="95">
        <v>7379</v>
      </c>
      <c r="L47" s="95">
        <v>29437359</v>
      </c>
      <c r="M47" s="95">
        <v>7105</v>
      </c>
      <c r="N47" s="95">
        <v>26028460</v>
      </c>
      <c r="O47" s="95">
        <v>1919</v>
      </c>
      <c r="P47" s="95">
        <v>6639519</v>
      </c>
      <c r="Q47" s="95">
        <v>1756</v>
      </c>
      <c r="R47" s="95">
        <v>6368836</v>
      </c>
      <c r="S47" s="95">
        <v>7356</v>
      </c>
      <c r="T47" s="95">
        <v>30275209</v>
      </c>
      <c r="U47" s="95">
        <v>7027</v>
      </c>
      <c r="V47" s="95">
        <v>27963237</v>
      </c>
      <c r="W47" s="95">
        <v>1903</v>
      </c>
      <c r="X47" s="95">
        <v>6804894</v>
      </c>
      <c r="Y47" s="95">
        <v>1735</v>
      </c>
      <c r="Z47" s="95">
        <v>7544406</v>
      </c>
      <c r="AA47" s="95">
        <v>7416</v>
      </c>
      <c r="AB47" s="95">
        <v>27152560</v>
      </c>
      <c r="AC47" s="95">
        <v>7052</v>
      </c>
      <c r="AD47" s="95">
        <v>31253056</v>
      </c>
      <c r="AE47" s="95">
        <v>1966</v>
      </c>
      <c r="AF47" s="95">
        <v>7427985</v>
      </c>
      <c r="AG47" s="95">
        <v>1787</v>
      </c>
      <c r="AH47" s="95">
        <v>8633133</v>
      </c>
      <c r="AI47" s="95">
        <v>7729</v>
      </c>
      <c r="AJ47" s="95">
        <v>27466455.059999999</v>
      </c>
      <c r="AK47" s="95">
        <v>7326</v>
      </c>
      <c r="AL47" s="95">
        <v>32418389.359999999</v>
      </c>
      <c r="AM47" s="95">
        <v>2014</v>
      </c>
      <c r="AN47" s="95">
        <v>7414595</v>
      </c>
      <c r="AO47" s="95">
        <v>1834</v>
      </c>
      <c r="AP47" s="95">
        <v>9102131</v>
      </c>
      <c r="AQ47" s="72">
        <v>293.12</v>
      </c>
      <c r="AR47" s="72">
        <v>280.69</v>
      </c>
      <c r="AS47" s="72">
        <v>573.80999999999995</v>
      </c>
      <c r="AT47" s="95">
        <v>32863229</v>
      </c>
      <c r="AU47" s="95">
        <v>30078406</v>
      </c>
      <c r="AV47" s="95">
        <v>9343</v>
      </c>
      <c r="AW47" s="95">
        <v>8930</v>
      </c>
      <c r="AX47" s="72">
        <v>323.33999999999997</v>
      </c>
      <c r="AY47" s="72">
        <v>304.68</v>
      </c>
      <c r="AZ47" s="72">
        <v>628.02</v>
      </c>
      <c r="BA47" s="95">
        <v>36076878</v>
      </c>
      <c r="BB47" s="95">
        <v>32397296</v>
      </c>
      <c r="BC47" s="95">
        <v>9298</v>
      </c>
      <c r="BD47" s="95">
        <v>8861</v>
      </c>
      <c r="BE47" s="72">
        <v>333.73</v>
      </c>
      <c r="BF47" s="72">
        <v>337.7</v>
      </c>
      <c r="BG47" s="72">
        <v>671.43</v>
      </c>
      <c r="BH47" s="95">
        <v>37080103</v>
      </c>
      <c r="BI47" s="95">
        <v>35507643</v>
      </c>
      <c r="BJ47" s="95">
        <v>9259</v>
      </c>
      <c r="BK47" s="95">
        <v>8762</v>
      </c>
      <c r="BL47" s="72">
        <v>307.14999999999998</v>
      </c>
      <c r="BM47" s="72">
        <v>376.04</v>
      </c>
      <c r="BN47" s="72">
        <v>683.19</v>
      </c>
      <c r="BO47" s="95">
        <v>34580545</v>
      </c>
      <c r="BP47" s="95">
        <v>39886189</v>
      </c>
      <c r="BQ47" s="95">
        <v>9382</v>
      </c>
      <c r="BR47" s="95">
        <v>8839</v>
      </c>
      <c r="BS47" s="72">
        <v>298.33999999999997</v>
      </c>
      <c r="BT47" s="72">
        <v>377.73</v>
      </c>
      <c r="BU47" s="72">
        <v>676.07</v>
      </c>
      <c r="BV47" s="95">
        <v>34881050.060000002</v>
      </c>
      <c r="BW47" s="95">
        <v>41520520.359999999</v>
      </c>
      <c r="BX47" s="95">
        <v>9743</v>
      </c>
      <c r="BY47" s="95">
        <v>9160</v>
      </c>
      <c r="BZ47" s="95">
        <v>9146</v>
      </c>
      <c r="CA47" s="95">
        <v>9087</v>
      </c>
      <c r="CB47" s="95">
        <v>9019</v>
      </c>
      <c r="CC47" s="95">
        <v>9124</v>
      </c>
      <c r="CD47" s="95">
        <v>9458</v>
      </c>
      <c r="CE47" s="72">
        <v>650.75523149000003</v>
      </c>
      <c r="CF47" s="72">
        <v>676.59346364999999</v>
      </c>
      <c r="CG47" s="72">
        <v>712.40329333</v>
      </c>
      <c r="CH47" s="72">
        <v>716.50152150999998</v>
      </c>
      <c r="CI47" s="72">
        <v>731.52548966999996</v>
      </c>
      <c r="CJ47" s="96">
        <v>0.88176010309999997</v>
      </c>
      <c r="CK47" s="96">
        <v>0.92820878969999998</v>
      </c>
      <c r="CL47" s="96">
        <v>0.94248581710000001</v>
      </c>
      <c r="CM47" s="96">
        <v>0.95350809380000001</v>
      </c>
      <c r="CN47" s="96">
        <v>0.92419199269999996</v>
      </c>
      <c r="CO47" s="96">
        <v>0.95940173559999997</v>
      </c>
      <c r="CP47" s="96">
        <v>0.96521709820000001</v>
      </c>
      <c r="CQ47" s="96">
        <v>0.99584056389999998</v>
      </c>
      <c r="CR47" s="96">
        <v>0.96924848750000003</v>
      </c>
      <c r="CS47" s="95">
        <v>9517</v>
      </c>
      <c r="CT47" s="95">
        <v>9617</v>
      </c>
      <c r="CU47" s="95">
        <v>9593</v>
      </c>
      <c r="CV47" s="95">
        <v>9726</v>
      </c>
      <c r="CW47" s="95">
        <v>10146</v>
      </c>
      <c r="CX47" s="96">
        <v>0.92940437099999995</v>
      </c>
      <c r="CY47" s="96">
        <v>0.94585353900000002</v>
      </c>
      <c r="CZ47" s="96">
        <v>0.96134673999999998</v>
      </c>
      <c r="DA47" s="96">
        <v>0.97548005999999998</v>
      </c>
      <c r="DB47" s="96">
        <v>0.98312948200000005</v>
      </c>
      <c r="DC47">
        <v>2013</v>
      </c>
      <c r="DD47" s="6">
        <v>8910.4</v>
      </c>
      <c r="DE47" s="96">
        <v>1.6878092E-3</v>
      </c>
      <c r="DF47" s="72">
        <v>743.12</v>
      </c>
      <c r="DG47" s="96">
        <v>1</v>
      </c>
      <c r="DH47" s="72">
        <v>743.12</v>
      </c>
      <c r="DI47" s="72">
        <v>718.44994258999998</v>
      </c>
      <c r="DJ47" s="96">
        <v>1</v>
      </c>
      <c r="DK47" s="72">
        <v>743.12</v>
      </c>
      <c r="DL47" s="96">
        <v>1</v>
      </c>
      <c r="DM47" s="72">
        <v>743.12</v>
      </c>
      <c r="DN47" s="96">
        <v>1</v>
      </c>
      <c r="DO47" s="96">
        <v>5.6449999999999998E-3</v>
      </c>
      <c r="DP47" s="72">
        <v>4.1900000000000004</v>
      </c>
      <c r="DQ47" s="72">
        <v>738.93</v>
      </c>
      <c r="DR47" t="s">
        <v>42</v>
      </c>
      <c r="DT47" t="s">
        <v>1</v>
      </c>
    </row>
    <row r="48" spans="1:124" x14ac:dyDescent="0.3">
      <c r="A48" t="s">
        <v>43</v>
      </c>
      <c r="B48">
        <v>1420</v>
      </c>
      <c r="C48" s="95">
        <v>994</v>
      </c>
      <c r="D48" s="95">
        <v>4259838</v>
      </c>
      <c r="E48" s="95">
        <v>960</v>
      </c>
      <c r="F48" s="95">
        <v>3431618</v>
      </c>
      <c r="G48" s="95">
        <v>456</v>
      </c>
      <c r="H48" s="95">
        <v>1441543</v>
      </c>
      <c r="I48" s="95">
        <v>420</v>
      </c>
      <c r="J48" s="95">
        <v>1192861</v>
      </c>
      <c r="K48" s="95">
        <v>967</v>
      </c>
      <c r="L48" s="95">
        <v>4776657</v>
      </c>
      <c r="M48" s="95">
        <v>935</v>
      </c>
      <c r="N48" s="95">
        <v>3584064</v>
      </c>
      <c r="O48" s="95">
        <v>445</v>
      </c>
      <c r="P48" s="95">
        <v>1090458</v>
      </c>
      <c r="Q48" s="95">
        <v>398</v>
      </c>
      <c r="R48" s="95">
        <v>1129769</v>
      </c>
      <c r="S48" s="95">
        <v>877</v>
      </c>
      <c r="T48" s="95">
        <v>3570027</v>
      </c>
      <c r="U48" s="95">
        <v>846</v>
      </c>
      <c r="V48" s="95">
        <v>3453696</v>
      </c>
      <c r="W48" s="95">
        <v>419</v>
      </c>
      <c r="X48" s="95">
        <v>1369208</v>
      </c>
      <c r="Y48" s="95">
        <v>374</v>
      </c>
      <c r="Z48" s="95">
        <v>1233450</v>
      </c>
      <c r="AA48" s="95">
        <v>858</v>
      </c>
      <c r="AB48" s="95">
        <v>4061878</v>
      </c>
      <c r="AC48" s="95">
        <v>822</v>
      </c>
      <c r="AD48" s="95">
        <v>3537685</v>
      </c>
      <c r="AE48" s="95">
        <v>407</v>
      </c>
      <c r="AF48" s="95">
        <v>1164666</v>
      </c>
      <c r="AG48" s="95">
        <v>360</v>
      </c>
      <c r="AH48" s="95">
        <v>1142257</v>
      </c>
      <c r="AI48" s="95">
        <v>918</v>
      </c>
      <c r="AJ48" s="95">
        <v>3757689</v>
      </c>
      <c r="AK48" s="95">
        <v>883</v>
      </c>
      <c r="AL48" s="95">
        <v>3838251</v>
      </c>
      <c r="AM48" s="95">
        <v>421</v>
      </c>
      <c r="AN48" s="95">
        <v>1155314</v>
      </c>
      <c r="AO48" s="95">
        <v>373</v>
      </c>
      <c r="AP48" s="95">
        <v>1286295</v>
      </c>
      <c r="AQ48" s="72">
        <v>327.67</v>
      </c>
      <c r="AR48" s="72">
        <v>279.26</v>
      </c>
      <c r="AS48" s="72">
        <v>606.92999999999995</v>
      </c>
      <c r="AT48" s="95">
        <v>5701381</v>
      </c>
      <c r="AU48" s="95">
        <v>4624479</v>
      </c>
      <c r="AV48" s="95">
        <v>1450</v>
      </c>
      <c r="AW48" s="95">
        <v>1380</v>
      </c>
      <c r="AX48" s="72">
        <v>346.27</v>
      </c>
      <c r="AY48" s="72">
        <v>294.69</v>
      </c>
      <c r="AZ48" s="72">
        <v>640.96</v>
      </c>
      <c r="BA48" s="95">
        <v>5867115</v>
      </c>
      <c r="BB48" s="95">
        <v>4713833</v>
      </c>
      <c r="BC48" s="95">
        <v>1412</v>
      </c>
      <c r="BD48" s="95">
        <v>1333</v>
      </c>
      <c r="BE48" s="72">
        <v>317.58999999999997</v>
      </c>
      <c r="BF48" s="72">
        <v>320.16000000000003</v>
      </c>
      <c r="BG48" s="72">
        <v>637.75</v>
      </c>
      <c r="BH48" s="95">
        <v>4939235</v>
      </c>
      <c r="BI48" s="95">
        <v>4687146</v>
      </c>
      <c r="BJ48" s="95">
        <v>1296</v>
      </c>
      <c r="BK48" s="95">
        <v>1220</v>
      </c>
      <c r="BL48" s="72">
        <v>344.3</v>
      </c>
      <c r="BM48" s="72">
        <v>329.95</v>
      </c>
      <c r="BN48" s="72">
        <v>674.25</v>
      </c>
      <c r="BO48" s="95">
        <v>5226544</v>
      </c>
      <c r="BP48" s="95">
        <v>4679942</v>
      </c>
      <c r="BQ48" s="95">
        <v>1265</v>
      </c>
      <c r="BR48" s="95">
        <v>1182</v>
      </c>
      <c r="BS48" s="72">
        <v>305.76</v>
      </c>
      <c r="BT48" s="72">
        <v>340</v>
      </c>
      <c r="BU48" s="72">
        <v>645.76</v>
      </c>
      <c r="BV48" s="95">
        <v>4913003</v>
      </c>
      <c r="BW48" s="95">
        <v>5124546</v>
      </c>
      <c r="BX48" s="95">
        <v>1339</v>
      </c>
      <c r="BY48" s="95">
        <v>1256</v>
      </c>
      <c r="BZ48" s="95">
        <v>1417</v>
      </c>
      <c r="CA48" s="95">
        <v>1374</v>
      </c>
      <c r="CB48" s="95">
        <v>1259</v>
      </c>
      <c r="CC48" s="95">
        <v>1226</v>
      </c>
      <c r="CD48" s="95">
        <v>1298</v>
      </c>
      <c r="CE48" s="72">
        <v>650.75523149000003</v>
      </c>
      <c r="CF48" s="72">
        <v>676.59346364999999</v>
      </c>
      <c r="CG48" s="72">
        <v>712.40329333</v>
      </c>
      <c r="CH48" s="72">
        <v>716.50152150999998</v>
      </c>
      <c r="CI48" s="72">
        <v>731.52548966999996</v>
      </c>
      <c r="CJ48" s="96">
        <v>0.93265481500000003</v>
      </c>
      <c r="CK48" s="96">
        <v>0.94733401139999995</v>
      </c>
      <c r="CL48" s="96">
        <v>0.89520922479999998</v>
      </c>
      <c r="CM48" s="96">
        <v>0.94103079999999995</v>
      </c>
      <c r="CN48" s="96">
        <v>0.88275802979999995</v>
      </c>
      <c r="CO48" s="96">
        <v>0.96466246779999998</v>
      </c>
      <c r="CP48" s="96">
        <v>0.95349140960000001</v>
      </c>
      <c r="CQ48" s="96">
        <v>0.99584056389999998</v>
      </c>
      <c r="CR48" s="96">
        <v>0.95747382459999997</v>
      </c>
      <c r="CS48" s="95">
        <v>1489</v>
      </c>
      <c r="CT48" s="95">
        <v>1456</v>
      </c>
      <c r="CU48" s="95">
        <v>1329</v>
      </c>
      <c r="CV48" s="95">
        <v>1296</v>
      </c>
      <c r="CW48" s="95">
        <v>1389</v>
      </c>
      <c r="CX48" s="96">
        <v>0.96053598900000003</v>
      </c>
      <c r="CY48" s="96">
        <v>0.953302804</v>
      </c>
      <c r="CZ48" s="96">
        <v>0.99060657399999996</v>
      </c>
      <c r="DA48" s="96">
        <v>0.97824545900000004</v>
      </c>
      <c r="DB48" s="96">
        <v>0.94349668200000003</v>
      </c>
      <c r="DC48">
        <v>2013</v>
      </c>
      <c r="DD48" s="6">
        <v>1274.2</v>
      </c>
      <c r="DE48" s="96">
        <v>3.4394321000000001E-3</v>
      </c>
      <c r="DF48" s="72">
        <v>732.8</v>
      </c>
      <c r="DG48" s="96">
        <v>1</v>
      </c>
      <c r="DH48" s="72">
        <v>732.8</v>
      </c>
      <c r="DI48" s="72">
        <v>753.90948041000001</v>
      </c>
      <c r="DJ48" s="96">
        <v>1</v>
      </c>
      <c r="DK48" s="72">
        <v>732.8</v>
      </c>
      <c r="DL48" s="96">
        <v>1</v>
      </c>
      <c r="DM48" s="72">
        <v>732.8</v>
      </c>
      <c r="DN48" s="96">
        <v>1</v>
      </c>
      <c r="DO48" s="96">
        <v>9.5770000000000004E-3</v>
      </c>
      <c r="DP48" s="72">
        <v>7.02</v>
      </c>
      <c r="DQ48" s="72">
        <v>725.78</v>
      </c>
      <c r="DR48" t="s">
        <v>43</v>
      </c>
      <c r="DT48" t="s">
        <v>1</v>
      </c>
    </row>
    <row r="49" spans="1:124" x14ac:dyDescent="0.3">
      <c r="A49" t="s">
        <v>44</v>
      </c>
      <c r="B49">
        <v>1430</v>
      </c>
      <c r="C49" s="95">
        <v>2398</v>
      </c>
      <c r="D49" s="95">
        <v>10878940</v>
      </c>
      <c r="E49" s="95">
        <v>2140</v>
      </c>
      <c r="F49" s="95">
        <v>6212836</v>
      </c>
      <c r="G49" s="95">
        <v>795</v>
      </c>
      <c r="H49" s="95">
        <v>2173601</v>
      </c>
      <c r="I49" s="95">
        <v>712</v>
      </c>
      <c r="J49" s="95">
        <v>1506774</v>
      </c>
      <c r="K49" s="95">
        <v>2309</v>
      </c>
      <c r="L49" s="95">
        <v>10290971</v>
      </c>
      <c r="M49" s="95">
        <v>2023</v>
      </c>
      <c r="N49" s="95">
        <v>6448826</v>
      </c>
      <c r="O49" s="95">
        <v>768</v>
      </c>
      <c r="P49" s="95">
        <v>2294496</v>
      </c>
      <c r="Q49" s="95">
        <v>676</v>
      </c>
      <c r="R49" s="95">
        <v>1584451</v>
      </c>
      <c r="S49" s="95">
        <v>2248</v>
      </c>
      <c r="T49" s="95">
        <v>9311766</v>
      </c>
      <c r="U49" s="95">
        <v>1946</v>
      </c>
      <c r="V49" s="95">
        <v>5755094</v>
      </c>
      <c r="W49" s="95">
        <v>805</v>
      </c>
      <c r="X49" s="95">
        <v>2215576</v>
      </c>
      <c r="Y49" s="95">
        <v>706</v>
      </c>
      <c r="Z49" s="95">
        <v>1680245</v>
      </c>
      <c r="AA49" s="95">
        <v>2278</v>
      </c>
      <c r="AB49" s="95">
        <v>8168719</v>
      </c>
      <c r="AC49" s="95">
        <v>1974</v>
      </c>
      <c r="AD49" s="95">
        <v>6484569</v>
      </c>
      <c r="AE49" s="95">
        <v>809</v>
      </c>
      <c r="AF49" s="95">
        <v>2377398</v>
      </c>
      <c r="AG49" s="95">
        <v>712</v>
      </c>
      <c r="AH49" s="95">
        <v>1871262</v>
      </c>
      <c r="AI49" s="95">
        <v>2375</v>
      </c>
      <c r="AJ49" s="95">
        <v>8291873.6900000004</v>
      </c>
      <c r="AK49" s="95">
        <v>2051</v>
      </c>
      <c r="AL49" s="95">
        <v>6782583.54</v>
      </c>
      <c r="AM49" s="95">
        <v>843</v>
      </c>
      <c r="AN49" s="95">
        <v>2392269</v>
      </c>
      <c r="AO49" s="95">
        <v>736</v>
      </c>
      <c r="AP49" s="95">
        <v>2355049</v>
      </c>
      <c r="AQ49" s="72">
        <v>340.66</v>
      </c>
      <c r="AR49" s="72">
        <v>225.56</v>
      </c>
      <c r="AS49" s="72">
        <v>566.22</v>
      </c>
      <c r="AT49" s="95">
        <v>13052541</v>
      </c>
      <c r="AU49" s="95">
        <v>7719610</v>
      </c>
      <c r="AV49" s="95">
        <v>3193</v>
      </c>
      <c r="AW49" s="95">
        <v>2852</v>
      </c>
      <c r="AX49" s="72">
        <v>340.85</v>
      </c>
      <c r="AY49" s="72">
        <v>248.03</v>
      </c>
      <c r="AZ49" s="72">
        <v>588.88</v>
      </c>
      <c r="BA49" s="95">
        <v>12585467</v>
      </c>
      <c r="BB49" s="95">
        <v>8033277</v>
      </c>
      <c r="BC49" s="95">
        <v>3077</v>
      </c>
      <c r="BD49" s="95">
        <v>2699</v>
      </c>
      <c r="BE49" s="72">
        <v>314.64999999999998</v>
      </c>
      <c r="BF49" s="72">
        <v>233.64</v>
      </c>
      <c r="BG49" s="72">
        <v>548.29</v>
      </c>
      <c r="BH49" s="95">
        <v>11527342</v>
      </c>
      <c r="BI49" s="95">
        <v>7435339</v>
      </c>
      <c r="BJ49" s="95">
        <v>3053</v>
      </c>
      <c r="BK49" s="95">
        <v>2652</v>
      </c>
      <c r="BL49" s="72">
        <v>284.69</v>
      </c>
      <c r="BM49" s="72">
        <v>259.24</v>
      </c>
      <c r="BN49" s="72">
        <v>543.92999999999995</v>
      </c>
      <c r="BO49" s="95">
        <v>10546117</v>
      </c>
      <c r="BP49" s="95">
        <v>8355831</v>
      </c>
      <c r="BQ49" s="95">
        <v>3087</v>
      </c>
      <c r="BR49" s="95">
        <v>2686</v>
      </c>
      <c r="BS49" s="72">
        <v>276.68</v>
      </c>
      <c r="BT49" s="72">
        <v>273.22000000000003</v>
      </c>
      <c r="BU49" s="72">
        <v>549.9</v>
      </c>
      <c r="BV49" s="95">
        <v>10684142.689999999</v>
      </c>
      <c r="BW49" s="95">
        <v>9137632.5399999991</v>
      </c>
      <c r="BX49" s="95">
        <v>3218</v>
      </c>
      <c r="BY49" s="95">
        <v>2787</v>
      </c>
      <c r="BZ49" s="95">
        <v>3030</v>
      </c>
      <c r="CA49" s="95">
        <v>2895</v>
      </c>
      <c r="CB49" s="95">
        <v>2860</v>
      </c>
      <c r="CC49" s="95">
        <v>2897</v>
      </c>
      <c r="CD49" s="95">
        <v>3007</v>
      </c>
      <c r="CE49" s="72">
        <v>650.75523149000003</v>
      </c>
      <c r="CF49" s="72">
        <v>676.59346364999999</v>
      </c>
      <c r="CG49" s="72">
        <v>712.40329333</v>
      </c>
      <c r="CH49" s="72">
        <v>716.50152150999998</v>
      </c>
      <c r="CI49" s="72">
        <v>731.52548966999996</v>
      </c>
      <c r="CJ49" s="96">
        <v>0.87009673160000001</v>
      </c>
      <c r="CK49" s="96">
        <v>0.87036016699999996</v>
      </c>
      <c r="CL49" s="96">
        <v>0.76963428599999995</v>
      </c>
      <c r="CM49" s="96">
        <v>0.75914702710000004</v>
      </c>
      <c r="CN49" s="96">
        <v>0.75171679970000005</v>
      </c>
      <c r="CO49" s="96">
        <v>0.93375791399999997</v>
      </c>
      <c r="CP49" s="96">
        <v>0.86124143129999997</v>
      </c>
      <c r="CQ49" s="96">
        <v>0.99584056389999998</v>
      </c>
      <c r="CR49" s="96">
        <v>0.86483854900000001</v>
      </c>
      <c r="CS49" s="95">
        <v>2651</v>
      </c>
      <c r="CT49" s="95">
        <v>2508</v>
      </c>
      <c r="CU49" s="95">
        <v>2476</v>
      </c>
      <c r="CV49" s="95">
        <v>2499</v>
      </c>
      <c r="CW49" s="95">
        <v>2584</v>
      </c>
      <c r="CX49" s="96">
        <v>0.94106612899999997</v>
      </c>
      <c r="CY49" s="96">
        <v>0.92540561499999996</v>
      </c>
      <c r="CZ49" s="96">
        <v>0.93440170700000003</v>
      </c>
      <c r="DA49" s="96">
        <v>0.92033504899999996</v>
      </c>
      <c r="DB49" s="96">
        <v>0.94673128699999998</v>
      </c>
      <c r="DC49">
        <v>2013</v>
      </c>
      <c r="DD49" s="6">
        <v>2735.2</v>
      </c>
      <c r="DE49" s="96">
        <v>1.4832762E-3</v>
      </c>
      <c r="DF49" s="72">
        <v>663.2</v>
      </c>
      <c r="DG49" s="96">
        <v>1</v>
      </c>
      <c r="DH49" s="72">
        <v>663.2</v>
      </c>
      <c r="DI49" s="72">
        <v>731.97309668000003</v>
      </c>
      <c r="DJ49" s="96">
        <v>1</v>
      </c>
      <c r="DK49" s="72">
        <v>663.2</v>
      </c>
      <c r="DL49" s="96">
        <v>1</v>
      </c>
      <c r="DM49" s="72">
        <v>663.2</v>
      </c>
      <c r="DN49" s="96">
        <v>1</v>
      </c>
      <c r="DO49" s="96">
        <v>4.5360000000000001E-3</v>
      </c>
      <c r="DP49" s="72">
        <v>3.01</v>
      </c>
      <c r="DQ49" s="72">
        <v>660.19</v>
      </c>
      <c r="DR49" t="s">
        <v>44</v>
      </c>
      <c r="DT49" t="s">
        <v>1</v>
      </c>
    </row>
    <row r="50" spans="1:124" x14ac:dyDescent="0.3">
      <c r="A50" t="s">
        <v>45</v>
      </c>
      <c r="B50">
        <v>1440</v>
      </c>
      <c r="C50" s="95">
        <v>34538</v>
      </c>
      <c r="D50" s="95">
        <v>118820318</v>
      </c>
      <c r="E50" s="95">
        <v>32457</v>
      </c>
      <c r="F50" s="95">
        <v>109502732</v>
      </c>
      <c r="G50" s="95">
        <v>6107</v>
      </c>
      <c r="H50" s="95">
        <v>19707293</v>
      </c>
      <c r="I50" s="95">
        <v>5438</v>
      </c>
      <c r="J50" s="95">
        <v>19749333</v>
      </c>
      <c r="K50" s="95">
        <v>34840</v>
      </c>
      <c r="L50" s="95">
        <v>127896241</v>
      </c>
      <c r="M50" s="95">
        <v>32541</v>
      </c>
      <c r="N50" s="95">
        <v>115285893</v>
      </c>
      <c r="O50" s="95">
        <v>6267</v>
      </c>
      <c r="P50" s="95">
        <v>19848126</v>
      </c>
      <c r="Q50" s="95">
        <v>5544</v>
      </c>
      <c r="R50" s="95">
        <v>21336324</v>
      </c>
      <c r="S50" s="95">
        <v>35125</v>
      </c>
      <c r="T50" s="95">
        <v>129176344</v>
      </c>
      <c r="U50" s="95">
        <v>32518</v>
      </c>
      <c r="V50" s="95">
        <v>123240982</v>
      </c>
      <c r="W50" s="95">
        <v>6323</v>
      </c>
      <c r="X50" s="95">
        <v>20101495</v>
      </c>
      <c r="Y50" s="95">
        <v>5529</v>
      </c>
      <c r="Z50" s="95">
        <v>21807967</v>
      </c>
      <c r="AA50" s="95">
        <v>35336</v>
      </c>
      <c r="AB50" s="95">
        <v>123171058</v>
      </c>
      <c r="AC50" s="95">
        <v>32512</v>
      </c>
      <c r="AD50" s="95">
        <v>134373750</v>
      </c>
      <c r="AE50" s="95">
        <v>6535</v>
      </c>
      <c r="AF50" s="95">
        <v>18946147</v>
      </c>
      <c r="AG50" s="95">
        <v>5713</v>
      </c>
      <c r="AH50" s="95">
        <v>24739232</v>
      </c>
      <c r="AI50" s="95">
        <v>36555</v>
      </c>
      <c r="AJ50" s="95">
        <v>127586071.3</v>
      </c>
      <c r="AK50" s="95">
        <v>33544</v>
      </c>
      <c r="AL50" s="95">
        <v>142176700.75</v>
      </c>
      <c r="AM50" s="95">
        <v>6920</v>
      </c>
      <c r="AN50" s="95">
        <v>21966032</v>
      </c>
      <c r="AO50" s="95">
        <v>6021</v>
      </c>
      <c r="AP50" s="95">
        <v>28118950</v>
      </c>
      <c r="AQ50" s="72">
        <v>284.02</v>
      </c>
      <c r="AR50" s="72">
        <v>284.23</v>
      </c>
      <c r="AS50" s="72">
        <v>568.25</v>
      </c>
      <c r="AT50" s="95">
        <v>138527611</v>
      </c>
      <c r="AU50" s="95">
        <v>129252065</v>
      </c>
      <c r="AV50" s="95">
        <v>40645</v>
      </c>
      <c r="AW50" s="95">
        <v>37895</v>
      </c>
      <c r="AX50" s="72">
        <v>299.51</v>
      </c>
      <c r="AY50" s="72">
        <v>298.94</v>
      </c>
      <c r="AZ50" s="72">
        <v>598.45000000000005</v>
      </c>
      <c r="BA50" s="95">
        <v>147744367</v>
      </c>
      <c r="BB50" s="95">
        <v>136622217</v>
      </c>
      <c r="BC50" s="95">
        <v>41107</v>
      </c>
      <c r="BD50" s="95">
        <v>38085</v>
      </c>
      <c r="BE50" s="72">
        <v>300.13</v>
      </c>
      <c r="BF50" s="72">
        <v>317.7</v>
      </c>
      <c r="BG50" s="72">
        <v>617.83000000000004</v>
      </c>
      <c r="BH50" s="95">
        <v>149277839</v>
      </c>
      <c r="BI50" s="95">
        <v>145048949</v>
      </c>
      <c r="BJ50" s="95">
        <v>41448</v>
      </c>
      <c r="BK50" s="95">
        <v>38047</v>
      </c>
      <c r="BL50" s="72">
        <v>282.85000000000002</v>
      </c>
      <c r="BM50" s="72">
        <v>346.88</v>
      </c>
      <c r="BN50" s="72">
        <v>629.73</v>
      </c>
      <c r="BO50" s="95">
        <v>142117205</v>
      </c>
      <c r="BP50" s="95">
        <v>159112982</v>
      </c>
      <c r="BQ50" s="95">
        <v>41871</v>
      </c>
      <c r="BR50" s="95">
        <v>38225</v>
      </c>
      <c r="BS50" s="72">
        <v>286.66000000000003</v>
      </c>
      <c r="BT50" s="72">
        <v>358.68</v>
      </c>
      <c r="BU50" s="72">
        <v>645.34</v>
      </c>
      <c r="BV50" s="95">
        <v>149552103.30000001</v>
      </c>
      <c r="BW50" s="95">
        <v>170295650.75</v>
      </c>
      <c r="BX50" s="95">
        <v>43475</v>
      </c>
      <c r="BY50" s="95">
        <v>39565</v>
      </c>
      <c r="BZ50" s="95">
        <v>39334</v>
      </c>
      <c r="CA50" s="95">
        <v>39650</v>
      </c>
      <c r="CB50" s="95">
        <v>39809</v>
      </c>
      <c r="CC50" s="95">
        <v>40140</v>
      </c>
      <c r="CD50" s="95">
        <v>41562</v>
      </c>
      <c r="CE50" s="72">
        <v>650.75523149000003</v>
      </c>
      <c r="CF50" s="72">
        <v>676.59346364999999</v>
      </c>
      <c r="CG50" s="72">
        <v>712.40329333</v>
      </c>
      <c r="CH50" s="72">
        <v>716.50152150999998</v>
      </c>
      <c r="CI50" s="72">
        <v>731.52548966999996</v>
      </c>
      <c r="CJ50" s="96">
        <v>0.87321618410000001</v>
      </c>
      <c r="CK50" s="96">
        <v>0.88450455429999997</v>
      </c>
      <c r="CL50" s="96">
        <v>0.86724753489999995</v>
      </c>
      <c r="CM50" s="96">
        <v>0.87889555159999999</v>
      </c>
      <c r="CN50" s="96">
        <v>0.88218388709999995</v>
      </c>
      <c r="CO50" s="96">
        <v>0.94707417520000003</v>
      </c>
      <c r="CP50" s="96">
        <v>0.92623108659999998</v>
      </c>
      <c r="CQ50" s="96">
        <v>0.99584056389999998</v>
      </c>
      <c r="CR50" s="96">
        <v>0.93009964440000004</v>
      </c>
      <c r="CS50" s="95">
        <v>35628</v>
      </c>
      <c r="CT50" s="95">
        <v>36320</v>
      </c>
      <c r="CU50" s="95">
        <v>36215</v>
      </c>
      <c r="CV50" s="95">
        <v>36474</v>
      </c>
      <c r="CW50" s="95">
        <v>37638</v>
      </c>
      <c r="CX50" s="96">
        <v>0.94209586099999998</v>
      </c>
      <c r="CY50" s="96">
        <v>0.95319570799999997</v>
      </c>
      <c r="CZ50" s="96">
        <v>0.94504325600000005</v>
      </c>
      <c r="DA50" s="96">
        <v>0.94852755799999999</v>
      </c>
      <c r="DB50" s="96">
        <v>0.94642515999999999</v>
      </c>
      <c r="DC50">
        <v>2013</v>
      </c>
      <c r="DD50" s="6">
        <v>38363.4</v>
      </c>
      <c r="DE50" s="96">
        <v>2.2291861999999998E-3</v>
      </c>
      <c r="DF50" s="72">
        <v>712.72</v>
      </c>
      <c r="DG50" s="96">
        <v>1</v>
      </c>
      <c r="DH50" s="72">
        <v>712.72</v>
      </c>
      <c r="DI50" s="72">
        <v>718.44994258999998</v>
      </c>
      <c r="DJ50" s="96">
        <v>1</v>
      </c>
      <c r="DK50" s="72">
        <v>712.72</v>
      </c>
      <c r="DL50" s="96">
        <v>1</v>
      </c>
      <c r="DM50" s="72">
        <v>712.72</v>
      </c>
      <c r="DN50" s="96">
        <v>1</v>
      </c>
      <c r="DO50" s="96">
        <v>6.9280000000000001E-3</v>
      </c>
      <c r="DP50" s="72">
        <v>4.9400000000000004</v>
      </c>
      <c r="DQ50" s="72">
        <v>707.78</v>
      </c>
      <c r="DR50" t="s">
        <v>45</v>
      </c>
      <c r="DT50" t="s">
        <v>1</v>
      </c>
    </row>
    <row r="51" spans="1:124" x14ac:dyDescent="0.3">
      <c r="A51" t="s">
        <v>46</v>
      </c>
      <c r="B51">
        <v>1450</v>
      </c>
      <c r="C51" s="95">
        <v>2729</v>
      </c>
      <c r="D51" s="95">
        <v>14771666</v>
      </c>
      <c r="E51" s="95">
        <v>2695</v>
      </c>
      <c r="F51" s="95">
        <v>8566486</v>
      </c>
      <c r="G51" s="95">
        <v>999</v>
      </c>
      <c r="H51" s="95">
        <v>3029281</v>
      </c>
      <c r="I51" s="95">
        <v>933</v>
      </c>
      <c r="J51" s="95">
        <v>2345881</v>
      </c>
      <c r="K51" s="95">
        <v>2537</v>
      </c>
      <c r="L51" s="95">
        <v>13142420</v>
      </c>
      <c r="M51" s="95">
        <v>2502</v>
      </c>
      <c r="N51" s="95">
        <v>8188152</v>
      </c>
      <c r="O51" s="95">
        <v>966</v>
      </c>
      <c r="P51" s="95">
        <v>3946119</v>
      </c>
      <c r="Q51" s="95">
        <v>891</v>
      </c>
      <c r="R51" s="95">
        <v>2533677</v>
      </c>
      <c r="S51" s="95">
        <v>2495</v>
      </c>
      <c r="T51" s="95">
        <v>13644790</v>
      </c>
      <c r="U51" s="95">
        <v>2449</v>
      </c>
      <c r="V51" s="95">
        <v>8923976</v>
      </c>
      <c r="W51" s="95">
        <v>1004</v>
      </c>
      <c r="X51" s="95">
        <v>3149562</v>
      </c>
      <c r="Y51" s="95">
        <v>924</v>
      </c>
      <c r="Z51" s="95">
        <v>2510060</v>
      </c>
      <c r="AA51" s="95">
        <v>2373</v>
      </c>
      <c r="AB51" s="95">
        <v>9718873</v>
      </c>
      <c r="AC51" s="95">
        <v>2323</v>
      </c>
      <c r="AD51" s="95">
        <v>8482876</v>
      </c>
      <c r="AE51" s="95">
        <v>1001</v>
      </c>
      <c r="AF51" s="95">
        <v>2935780</v>
      </c>
      <c r="AG51" s="95">
        <v>918</v>
      </c>
      <c r="AH51" s="95">
        <v>2608351</v>
      </c>
      <c r="AI51" s="95">
        <v>2465</v>
      </c>
      <c r="AJ51" s="95">
        <v>9385132</v>
      </c>
      <c r="AK51" s="95">
        <v>2432</v>
      </c>
      <c r="AL51" s="95">
        <v>9240256</v>
      </c>
      <c r="AM51" s="95">
        <v>1059</v>
      </c>
      <c r="AN51" s="95">
        <v>3183573</v>
      </c>
      <c r="AO51" s="95">
        <v>972</v>
      </c>
      <c r="AP51" s="95">
        <v>3274502</v>
      </c>
      <c r="AQ51" s="72">
        <v>397.91</v>
      </c>
      <c r="AR51" s="72">
        <v>250.65</v>
      </c>
      <c r="AS51" s="72">
        <v>648.55999999999995</v>
      </c>
      <c r="AT51" s="95">
        <v>17800947</v>
      </c>
      <c r="AU51" s="95">
        <v>10912367</v>
      </c>
      <c r="AV51" s="95">
        <v>3728</v>
      </c>
      <c r="AW51" s="95">
        <v>3628</v>
      </c>
      <c r="AX51" s="72">
        <v>406.52</v>
      </c>
      <c r="AY51" s="72">
        <v>263.33</v>
      </c>
      <c r="AZ51" s="72">
        <v>669.85</v>
      </c>
      <c r="BA51" s="95">
        <v>17088539</v>
      </c>
      <c r="BB51" s="95">
        <v>10721829</v>
      </c>
      <c r="BC51" s="95">
        <v>3503</v>
      </c>
      <c r="BD51" s="95">
        <v>3393</v>
      </c>
      <c r="BE51" s="72">
        <v>399.98</v>
      </c>
      <c r="BF51" s="72">
        <v>282.49</v>
      </c>
      <c r="BG51" s="72">
        <v>682.47</v>
      </c>
      <c r="BH51" s="95">
        <v>16794352</v>
      </c>
      <c r="BI51" s="95">
        <v>11434036</v>
      </c>
      <c r="BJ51" s="95">
        <v>3499</v>
      </c>
      <c r="BK51" s="95">
        <v>3373</v>
      </c>
      <c r="BL51" s="72">
        <v>312.55</v>
      </c>
      <c r="BM51" s="72">
        <v>285.18</v>
      </c>
      <c r="BN51" s="72">
        <v>597.73</v>
      </c>
      <c r="BO51" s="95">
        <v>12654653</v>
      </c>
      <c r="BP51" s="95">
        <v>11091227</v>
      </c>
      <c r="BQ51" s="95">
        <v>3374</v>
      </c>
      <c r="BR51" s="95">
        <v>3241</v>
      </c>
      <c r="BS51" s="72">
        <v>297.22000000000003</v>
      </c>
      <c r="BT51" s="72">
        <v>306.37</v>
      </c>
      <c r="BU51" s="72">
        <v>603.59</v>
      </c>
      <c r="BV51" s="95">
        <v>12568705</v>
      </c>
      <c r="BW51" s="95">
        <v>12514758</v>
      </c>
      <c r="BX51" s="95">
        <v>3524</v>
      </c>
      <c r="BY51" s="95">
        <v>3404</v>
      </c>
      <c r="BZ51" s="95">
        <v>3680</v>
      </c>
      <c r="CA51" s="95">
        <v>3450</v>
      </c>
      <c r="CB51" s="95">
        <v>3438</v>
      </c>
      <c r="CC51" s="95">
        <v>3311</v>
      </c>
      <c r="CD51" s="95">
        <v>3465</v>
      </c>
      <c r="CE51" s="72">
        <v>650.75523149000003</v>
      </c>
      <c r="CF51" s="72">
        <v>676.59346364999999</v>
      </c>
      <c r="CG51" s="72">
        <v>712.40329333</v>
      </c>
      <c r="CH51" s="72">
        <v>716.50152150999998</v>
      </c>
      <c r="CI51" s="72">
        <v>731.52548966999996</v>
      </c>
      <c r="CJ51" s="96">
        <v>0.99662664030000003</v>
      </c>
      <c r="CK51" s="96">
        <v>0.99003321190000004</v>
      </c>
      <c r="CL51" s="96">
        <v>0.95798265729999998</v>
      </c>
      <c r="CM51" s="96">
        <v>0.83423409729999998</v>
      </c>
      <c r="CN51" s="96">
        <v>0.82511137140000002</v>
      </c>
      <c r="CO51" s="96">
        <v>0.94913497300000005</v>
      </c>
      <c r="CP51" s="96">
        <v>0.97014399620000002</v>
      </c>
      <c r="CQ51" s="96">
        <v>0.99584056389999998</v>
      </c>
      <c r="CR51" s="96">
        <v>0.97419596360000005</v>
      </c>
      <c r="CS51" s="95">
        <v>4040</v>
      </c>
      <c r="CT51" s="95">
        <v>3796</v>
      </c>
      <c r="CU51" s="95">
        <v>3850</v>
      </c>
      <c r="CV51" s="95">
        <v>3714</v>
      </c>
      <c r="CW51" s="95">
        <v>3952</v>
      </c>
      <c r="CX51" s="96">
        <v>0.94661794600000004</v>
      </c>
      <c r="CY51" s="96">
        <v>0.94959554099999999</v>
      </c>
      <c r="CZ51" s="96">
        <v>0.93576123700000002</v>
      </c>
      <c r="DA51" s="96">
        <v>0.94802540899999999</v>
      </c>
      <c r="DB51" s="96">
        <v>0.96533696599999996</v>
      </c>
      <c r="DC51">
        <v>2013</v>
      </c>
      <c r="DD51" s="6">
        <v>3407.8</v>
      </c>
      <c r="DE51" s="96">
        <v>3.5654810000000001E-3</v>
      </c>
      <c r="DF51" s="72">
        <v>745.51</v>
      </c>
      <c r="DG51" s="96">
        <v>1</v>
      </c>
      <c r="DH51" s="72">
        <v>745.51</v>
      </c>
      <c r="DI51" s="72">
        <v>731.97309668000003</v>
      </c>
      <c r="DJ51" s="96">
        <v>1</v>
      </c>
      <c r="DK51" s="72">
        <v>745.51</v>
      </c>
      <c r="DL51" s="96">
        <v>1</v>
      </c>
      <c r="DM51" s="72">
        <v>745.51</v>
      </c>
      <c r="DN51" s="96">
        <v>1</v>
      </c>
      <c r="DO51" s="96">
        <v>7.9459999999999999E-3</v>
      </c>
      <c r="DP51" s="72">
        <v>5.92</v>
      </c>
      <c r="DQ51" s="72">
        <v>739.59</v>
      </c>
      <c r="DR51" t="s">
        <v>46</v>
      </c>
      <c r="DT51" t="s">
        <v>1</v>
      </c>
    </row>
    <row r="52" spans="1:124" x14ac:dyDescent="0.3">
      <c r="A52" t="s">
        <v>47</v>
      </c>
      <c r="B52">
        <v>1460</v>
      </c>
      <c r="C52" s="95">
        <v>4515</v>
      </c>
      <c r="D52" s="95">
        <v>22095647</v>
      </c>
      <c r="E52" s="95">
        <v>4426</v>
      </c>
      <c r="F52" s="95">
        <v>15177009</v>
      </c>
      <c r="G52" s="95">
        <v>1413</v>
      </c>
      <c r="H52" s="95">
        <v>5226680</v>
      </c>
      <c r="I52" s="95">
        <v>1306</v>
      </c>
      <c r="J52" s="95">
        <v>4607231</v>
      </c>
      <c r="K52" s="95">
        <v>4479</v>
      </c>
      <c r="L52" s="95">
        <v>20257466</v>
      </c>
      <c r="M52" s="95">
        <v>4372</v>
      </c>
      <c r="N52" s="95">
        <v>15119583</v>
      </c>
      <c r="O52" s="95">
        <v>1335</v>
      </c>
      <c r="P52" s="95">
        <v>4457270</v>
      </c>
      <c r="Q52" s="95">
        <v>1237</v>
      </c>
      <c r="R52" s="95">
        <v>4098606</v>
      </c>
      <c r="S52" s="95">
        <v>4423</v>
      </c>
      <c r="T52" s="95">
        <v>20736231</v>
      </c>
      <c r="U52" s="95">
        <v>4309</v>
      </c>
      <c r="V52" s="95">
        <v>15166637</v>
      </c>
      <c r="W52" s="95">
        <v>1343</v>
      </c>
      <c r="X52" s="95">
        <v>4331488</v>
      </c>
      <c r="Y52" s="95">
        <v>1246</v>
      </c>
      <c r="Z52" s="95">
        <v>4202109</v>
      </c>
      <c r="AA52" s="95">
        <v>4275</v>
      </c>
      <c r="AB52" s="95">
        <v>17127639</v>
      </c>
      <c r="AC52" s="95">
        <v>4150</v>
      </c>
      <c r="AD52" s="95">
        <v>16572520</v>
      </c>
      <c r="AE52" s="95">
        <v>1277</v>
      </c>
      <c r="AF52" s="95">
        <v>4268924</v>
      </c>
      <c r="AG52" s="95">
        <v>1178</v>
      </c>
      <c r="AH52" s="95">
        <v>4474708</v>
      </c>
      <c r="AI52" s="95">
        <v>4424</v>
      </c>
      <c r="AJ52" s="95">
        <v>18680621.039999999</v>
      </c>
      <c r="AK52" s="95">
        <v>4295</v>
      </c>
      <c r="AL52" s="95">
        <v>18263510.289999999</v>
      </c>
      <c r="AM52" s="95">
        <v>1340</v>
      </c>
      <c r="AN52" s="95">
        <v>3806271</v>
      </c>
      <c r="AO52" s="95">
        <v>1233</v>
      </c>
      <c r="AP52" s="95">
        <v>5266659</v>
      </c>
      <c r="AQ52" s="72">
        <v>384.09</v>
      </c>
      <c r="AR52" s="72">
        <v>287.63</v>
      </c>
      <c r="AS52" s="72">
        <v>671.72</v>
      </c>
      <c r="AT52" s="95">
        <v>27322327</v>
      </c>
      <c r="AU52" s="95">
        <v>19784240</v>
      </c>
      <c r="AV52" s="95">
        <v>5928</v>
      </c>
      <c r="AW52" s="95">
        <v>5732</v>
      </c>
      <c r="AX52" s="72">
        <v>354.24</v>
      </c>
      <c r="AY52" s="72">
        <v>285.52999999999997</v>
      </c>
      <c r="AZ52" s="72">
        <v>639.77</v>
      </c>
      <c r="BA52" s="95">
        <v>24714736</v>
      </c>
      <c r="BB52" s="95">
        <v>19218189</v>
      </c>
      <c r="BC52" s="95">
        <v>5814</v>
      </c>
      <c r="BD52" s="95">
        <v>5609</v>
      </c>
      <c r="BE52" s="72">
        <v>362.29</v>
      </c>
      <c r="BF52" s="72">
        <v>290.56</v>
      </c>
      <c r="BG52" s="72">
        <v>652.85</v>
      </c>
      <c r="BH52" s="95">
        <v>25067719</v>
      </c>
      <c r="BI52" s="95">
        <v>19368746</v>
      </c>
      <c r="BJ52" s="95">
        <v>5766</v>
      </c>
      <c r="BK52" s="95">
        <v>5555</v>
      </c>
      <c r="BL52" s="72">
        <v>321.14999999999998</v>
      </c>
      <c r="BM52" s="72">
        <v>329.19</v>
      </c>
      <c r="BN52" s="72">
        <v>650.34</v>
      </c>
      <c r="BO52" s="95">
        <v>21396563</v>
      </c>
      <c r="BP52" s="95">
        <v>21047228</v>
      </c>
      <c r="BQ52" s="95">
        <v>5552</v>
      </c>
      <c r="BR52" s="95">
        <v>5328</v>
      </c>
      <c r="BS52" s="72">
        <v>325.11</v>
      </c>
      <c r="BT52" s="72">
        <v>354.71</v>
      </c>
      <c r="BU52" s="72">
        <v>679.82</v>
      </c>
      <c r="BV52" s="95">
        <v>22486892.039999999</v>
      </c>
      <c r="BW52" s="95">
        <v>23530169.289999999</v>
      </c>
      <c r="BX52" s="95">
        <v>5764</v>
      </c>
      <c r="BY52" s="95">
        <v>5528</v>
      </c>
      <c r="BZ52" s="95">
        <v>5835</v>
      </c>
      <c r="CA52" s="95">
        <v>5715</v>
      </c>
      <c r="CB52" s="95">
        <v>5664</v>
      </c>
      <c r="CC52" s="95">
        <v>5446</v>
      </c>
      <c r="CD52" s="95">
        <v>5649</v>
      </c>
      <c r="CE52" s="72">
        <v>650.75523149000003</v>
      </c>
      <c r="CF52" s="72">
        <v>676.59346364999999</v>
      </c>
      <c r="CG52" s="72">
        <v>712.40329333</v>
      </c>
      <c r="CH52" s="72">
        <v>716.50152150999998</v>
      </c>
      <c r="CI52" s="72">
        <v>731.52548966999996</v>
      </c>
      <c r="CJ52" s="96">
        <v>1.0322160584</v>
      </c>
      <c r="CK52" s="96">
        <v>0.94557520039999998</v>
      </c>
      <c r="CL52" s="96">
        <v>0.9164050842</v>
      </c>
      <c r="CM52" s="96">
        <v>0.90766031960000004</v>
      </c>
      <c r="CN52" s="96">
        <v>0.92931826660000005</v>
      </c>
      <c r="CO52" s="96">
        <v>0.97072320300000003</v>
      </c>
      <c r="CP52" s="96">
        <v>0.97477322359999996</v>
      </c>
      <c r="CQ52" s="96">
        <v>0.99584056389999998</v>
      </c>
      <c r="CR52" s="96">
        <v>0.97884452560000001</v>
      </c>
      <c r="CS52" s="95">
        <v>5609</v>
      </c>
      <c r="CT52" s="95">
        <v>5521</v>
      </c>
      <c r="CU52" s="95">
        <v>5489</v>
      </c>
      <c r="CV52" s="95">
        <v>5322</v>
      </c>
      <c r="CW52" s="95">
        <v>5540</v>
      </c>
      <c r="CX52" s="96">
        <v>0.96601526199999999</v>
      </c>
      <c r="CY52" s="96">
        <v>0.95944031799999996</v>
      </c>
      <c r="CZ52" s="96">
        <v>0.97490523500000004</v>
      </c>
      <c r="DA52" s="96">
        <v>0.96643524199999997</v>
      </c>
      <c r="DB52" s="96">
        <v>0.98670966599999999</v>
      </c>
      <c r="DC52">
        <v>2013</v>
      </c>
      <c r="DD52" s="6">
        <v>5550.4</v>
      </c>
      <c r="DE52" s="96">
        <v>3.0742669999999999E-3</v>
      </c>
      <c r="DF52" s="72">
        <v>749.43</v>
      </c>
      <c r="DG52" s="96">
        <v>1</v>
      </c>
      <c r="DH52" s="72">
        <v>749.43</v>
      </c>
      <c r="DI52" s="72">
        <v>731.97309668000003</v>
      </c>
      <c r="DJ52" s="96">
        <v>1</v>
      </c>
      <c r="DK52" s="72">
        <v>749.43</v>
      </c>
      <c r="DL52" s="96">
        <v>1</v>
      </c>
      <c r="DM52" s="72">
        <v>749.43</v>
      </c>
      <c r="DN52" s="96">
        <v>1</v>
      </c>
      <c r="DO52" s="96">
        <v>7.3179999999999999E-3</v>
      </c>
      <c r="DP52" s="72">
        <v>5.48</v>
      </c>
      <c r="DQ52" s="72">
        <v>743.95</v>
      </c>
      <c r="DR52" t="s">
        <v>47</v>
      </c>
      <c r="DT52" t="s">
        <v>1</v>
      </c>
    </row>
    <row r="53" spans="1:124" x14ac:dyDescent="0.3">
      <c r="A53" t="s">
        <v>48</v>
      </c>
      <c r="B53">
        <v>1470</v>
      </c>
      <c r="C53" s="95">
        <v>13024</v>
      </c>
      <c r="D53" s="95">
        <v>52664731</v>
      </c>
      <c r="E53" s="95">
        <v>12474</v>
      </c>
      <c r="F53" s="95">
        <v>44808026</v>
      </c>
      <c r="G53" s="95">
        <v>3630</v>
      </c>
      <c r="H53" s="95">
        <v>10876577</v>
      </c>
      <c r="I53" s="95">
        <v>3321</v>
      </c>
      <c r="J53" s="95">
        <v>12144282</v>
      </c>
      <c r="K53" s="95">
        <v>13121</v>
      </c>
      <c r="L53" s="95">
        <v>56428508</v>
      </c>
      <c r="M53" s="95">
        <v>12490</v>
      </c>
      <c r="N53" s="95">
        <v>46402070</v>
      </c>
      <c r="O53" s="95">
        <v>3739</v>
      </c>
      <c r="P53" s="95">
        <v>11998368</v>
      </c>
      <c r="Q53" s="95">
        <v>3392</v>
      </c>
      <c r="R53" s="95">
        <v>13065586</v>
      </c>
      <c r="S53" s="95">
        <v>12975</v>
      </c>
      <c r="T53" s="95">
        <v>57905366</v>
      </c>
      <c r="U53" s="95">
        <v>12284</v>
      </c>
      <c r="V53" s="95">
        <v>48797063</v>
      </c>
      <c r="W53" s="95">
        <v>3706</v>
      </c>
      <c r="X53" s="95">
        <v>12382264</v>
      </c>
      <c r="Y53" s="95">
        <v>3357</v>
      </c>
      <c r="Z53" s="95">
        <v>13163940</v>
      </c>
      <c r="AA53" s="95">
        <v>12443</v>
      </c>
      <c r="AB53" s="95">
        <v>53048272</v>
      </c>
      <c r="AC53" s="95">
        <v>11725</v>
      </c>
      <c r="AD53" s="95">
        <v>51065435</v>
      </c>
      <c r="AE53" s="95">
        <v>3653</v>
      </c>
      <c r="AF53" s="95">
        <v>11827604</v>
      </c>
      <c r="AG53" s="95">
        <v>3303</v>
      </c>
      <c r="AH53" s="95">
        <v>15426739</v>
      </c>
      <c r="AI53" s="95">
        <v>12530</v>
      </c>
      <c r="AJ53" s="95">
        <v>54910935.090000004</v>
      </c>
      <c r="AK53" s="95">
        <v>11818</v>
      </c>
      <c r="AL53" s="95">
        <v>52382605.549999997</v>
      </c>
      <c r="AM53" s="95">
        <v>3670</v>
      </c>
      <c r="AN53" s="95">
        <v>12467932</v>
      </c>
      <c r="AO53" s="95">
        <v>3344</v>
      </c>
      <c r="AP53" s="95">
        <v>15662858</v>
      </c>
      <c r="AQ53" s="72">
        <v>317.95</v>
      </c>
      <c r="AR53" s="72">
        <v>300.48</v>
      </c>
      <c r="AS53" s="72">
        <v>618.42999999999995</v>
      </c>
      <c r="AT53" s="95">
        <v>63541308</v>
      </c>
      <c r="AU53" s="95">
        <v>56952308</v>
      </c>
      <c r="AV53" s="95">
        <v>16654</v>
      </c>
      <c r="AW53" s="95">
        <v>15795</v>
      </c>
      <c r="AX53" s="72">
        <v>338.21</v>
      </c>
      <c r="AY53" s="72">
        <v>312.02999999999997</v>
      </c>
      <c r="AZ53" s="72">
        <v>650.24</v>
      </c>
      <c r="BA53" s="95">
        <v>68426876</v>
      </c>
      <c r="BB53" s="95">
        <v>59467656</v>
      </c>
      <c r="BC53" s="95">
        <v>16860</v>
      </c>
      <c r="BD53" s="95">
        <v>15882</v>
      </c>
      <c r="BE53" s="72">
        <v>351.14</v>
      </c>
      <c r="BF53" s="72">
        <v>330.12</v>
      </c>
      <c r="BG53" s="72">
        <v>681.26</v>
      </c>
      <c r="BH53" s="95">
        <v>70287630</v>
      </c>
      <c r="BI53" s="95">
        <v>61961003</v>
      </c>
      <c r="BJ53" s="95">
        <v>16681</v>
      </c>
      <c r="BK53" s="95">
        <v>15641</v>
      </c>
      <c r="BL53" s="72">
        <v>335.88</v>
      </c>
      <c r="BM53" s="72">
        <v>368.71</v>
      </c>
      <c r="BN53" s="72">
        <v>704.59</v>
      </c>
      <c r="BO53" s="95">
        <v>64875876</v>
      </c>
      <c r="BP53" s="95">
        <v>66492174</v>
      </c>
      <c r="BQ53" s="95">
        <v>16096</v>
      </c>
      <c r="BR53" s="95">
        <v>15028</v>
      </c>
      <c r="BS53" s="72">
        <v>346.6</v>
      </c>
      <c r="BT53" s="72">
        <v>373.99</v>
      </c>
      <c r="BU53" s="72">
        <v>720.59</v>
      </c>
      <c r="BV53" s="95">
        <v>67378867.090000004</v>
      </c>
      <c r="BW53" s="95">
        <v>68045463.549999997</v>
      </c>
      <c r="BX53" s="95">
        <v>16200</v>
      </c>
      <c r="BY53" s="95">
        <v>15162</v>
      </c>
      <c r="BZ53" s="95">
        <v>16245</v>
      </c>
      <c r="CA53" s="95">
        <v>16388</v>
      </c>
      <c r="CB53" s="95">
        <v>16180</v>
      </c>
      <c r="CC53" s="95">
        <v>15589</v>
      </c>
      <c r="CD53" s="95">
        <v>15692</v>
      </c>
      <c r="CE53" s="72">
        <v>650.75523149000003</v>
      </c>
      <c r="CF53" s="72">
        <v>676.59346364999999</v>
      </c>
      <c r="CG53" s="72">
        <v>712.40329333</v>
      </c>
      <c r="CH53" s="72">
        <v>716.50152150999998</v>
      </c>
      <c r="CI53" s="72">
        <v>731.52548966999996</v>
      </c>
      <c r="CJ53" s="96">
        <v>0.95032658989999996</v>
      </c>
      <c r="CK53" s="96">
        <v>0.96104978090000004</v>
      </c>
      <c r="CL53" s="96">
        <v>0.95628418110000002</v>
      </c>
      <c r="CM53" s="96">
        <v>0.98337544139999999</v>
      </c>
      <c r="CN53" s="96">
        <v>0.98505111599999995</v>
      </c>
      <c r="CO53" s="96">
        <v>1.0077430152</v>
      </c>
      <c r="CP53" s="96">
        <v>0.95978578599999997</v>
      </c>
      <c r="CQ53" s="96">
        <v>0.99584056389999998</v>
      </c>
      <c r="CR53" s="96">
        <v>0.96379449049999999</v>
      </c>
      <c r="CS53" s="95">
        <v>14542</v>
      </c>
      <c r="CT53" s="95">
        <v>14679</v>
      </c>
      <c r="CU53" s="95">
        <v>14390</v>
      </c>
      <c r="CV53" s="95">
        <v>13850</v>
      </c>
      <c r="CW53" s="95">
        <v>14017</v>
      </c>
      <c r="CX53" s="96">
        <v>1.0048323690000001</v>
      </c>
      <c r="CY53" s="96">
        <v>1.0123452180000001</v>
      </c>
      <c r="CZ53" s="96">
        <v>1.0088494160000001</v>
      </c>
      <c r="DA53" s="96">
        <v>1.007978759</v>
      </c>
      <c r="DB53" s="96">
        <v>1.004574343</v>
      </c>
      <c r="DC53">
        <v>2013</v>
      </c>
      <c r="DD53" s="6">
        <v>15501.6</v>
      </c>
      <c r="DE53" s="96">
        <v>2.1014083E-3</v>
      </c>
      <c r="DF53" s="72">
        <v>738.63</v>
      </c>
      <c r="DG53" s="96">
        <v>1</v>
      </c>
      <c r="DH53" s="72">
        <v>738.63</v>
      </c>
      <c r="DI53" s="72">
        <v>731.97309668000003</v>
      </c>
      <c r="DJ53" s="96">
        <v>1</v>
      </c>
      <c r="DK53" s="72">
        <v>738.63</v>
      </c>
      <c r="DL53" s="96">
        <v>1</v>
      </c>
      <c r="DM53" s="72">
        <v>738.63</v>
      </c>
      <c r="DN53" s="96">
        <v>1</v>
      </c>
      <c r="DO53" s="96">
        <v>5.0759999999999998E-3</v>
      </c>
      <c r="DP53" s="72">
        <v>3.75</v>
      </c>
      <c r="DQ53" s="72">
        <v>734.88</v>
      </c>
      <c r="DR53" t="s">
        <v>48</v>
      </c>
      <c r="DT53" t="s">
        <v>1</v>
      </c>
    </row>
    <row r="54" spans="1:124" x14ac:dyDescent="0.3">
      <c r="A54" t="s">
        <v>49</v>
      </c>
      <c r="B54">
        <v>1480</v>
      </c>
      <c r="C54" s="95">
        <v>34369</v>
      </c>
      <c r="D54" s="95">
        <v>156813859</v>
      </c>
      <c r="E54" s="95">
        <v>32870</v>
      </c>
      <c r="F54" s="95">
        <v>108324721</v>
      </c>
      <c r="G54" s="95">
        <v>10265</v>
      </c>
      <c r="H54" s="95">
        <v>32732240</v>
      </c>
      <c r="I54" s="95">
        <v>9076</v>
      </c>
      <c r="J54" s="95">
        <v>25619184</v>
      </c>
      <c r="K54" s="95">
        <v>33414</v>
      </c>
      <c r="L54" s="95">
        <v>152107630</v>
      </c>
      <c r="M54" s="95">
        <v>31730</v>
      </c>
      <c r="N54" s="95">
        <v>106882292</v>
      </c>
      <c r="O54" s="95">
        <v>10336</v>
      </c>
      <c r="P54" s="95">
        <v>35458791</v>
      </c>
      <c r="Q54" s="95">
        <v>9063</v>
      </c>
      <c r="R54" s="95">
        <v>26768743</v>
      </c>
      <c r="S54" s="95">
        <v>32238</v>
      </c>
      <c r="T54" s="95">
        <v>153229487</v>
      </c>
      <c r="U54" s="95">
        <v>30331</v>
      </c>
      <c r="V54" s="95">
        <v>110392222</v>
      </c>
      <c r="W54" s="95">
        <v>10350</v>
      </c>
      <c r="X54" s="95">
        <v>35243650</v>
      </c>
      <c r="Y54" s="95">
        <v>9055</v>
      </c>
      <c r="Z54" s="95">
        <v>29212568</v>
      </c>
      <c r="AA54" s="95">
        <v>31319</v>
      </c>
      <c r="AB54" s="95">
        <v>110580215</v>
      </c>
      <c r="AC54" s="95">
        <v>29195</v>
      </c>
      <c r="AD54" s="95">
        <v>114969764</v>
      </c>
      <c r="AE54" s="95">
        <v>10089</v>
      </c>
      <c r="AF54" s="95">
        <v>33491534</v>
      </c>
      <c r="AG54" s="95">
        <v>8803</v>
      </c>
      <c r="AH54" s="95">
        <v>31235654</v>
      </c>
      <c r="AI54" s="95">
        <v>31975</v>
      </c>
      <c r="AJ54" s="95">
        <v>113174867.68000001</v>
      </c>
      <c r="AK54" s="95">
        <v>29749</v>
      </c>
      <c r="AL54" s="95">
        <v>122771249.83</v>
      </c>
      <c r="AM54" s="95">
        <v>10201</v>
      </c>
      <c r="AN54" s="95">
        <v>30808684</v>
      </c>
      <c r="AO54" s="95">
        <v>8918</v>
      </c>
      <c r="AP54" s="95">
        <v>32843574</v>
      </c>
      <c r="AQ54" s="72">
        <v>353.89</v>
      </c>
      <c r="AR54" s="72">
        <v>266.10000000000002</v>
      </c>
      <c r="AS54" s="72">
        <v>619.99</v>
      </c>
      <c r="AT54" s="95">
        <v>189546099</v>
      </c>
      <c r="AU54" s="95">
        <v>133943905</v>
      </c>
      <c r="AV54" s="95">
        <v>44634</v>
      </c>
      <c r="AW54" s="95">
        <v>41946</v>
      </c>
      <c r="AX54" s="72">
        <v>357.27</v>
      </c>
      <c r="AY54" s="72">
        <v>273.02999999999997</v>
      </c>
      <c r="AZ54" s="72">
        <v>630.29999999999995</v>
      </c>
      <c r="BA54" s="95">
        <v>187566421</v>
      </c>
      <c r="BB54" s="95">
        <v>133651035</v>
      </c>
      <c r="BC54" s="95">
        <v>43750</v>
      </c>
      <c r="BD54" s="95">
        <v>40793</v>
      </c>
      <c r="BE54" s="72">
        <v>368.79</v>
      </c>
      <c r="BF54" s="72">
        <v>295.38</v>
      </c>
      <c r="BG54" s="72">
        <v>664.17</v>
      </c>
      <c r="BH54" s="95">
        <v>188473137</v>
      </c>
      <c r="BI54" s="95">
        <v>139604790</v>
      </c>
      <c r="BJ54" s="95">
        <v>42588</v>
      </c>
      <c r="BK54" s="95">
        <v>39386</v>
      </c>
      <c r="BL54" s="72">
        <v>289.94</v>
      </c>
      <c r="BM54" s="72">
        <v>320.64</v>
      </c>
      <c r="BN54" s="72">
        <v>610.58000000000004</v>
      </c>
      <c r="BO54" s="95">
        <v>144071749</v>
      </c>
      <c r="BP54" s="95">
        <v>146205418</v>
      </c>
      <c r="BQ54" s="95">
        <v>41408</v>
      </c>
      <c r="BR54" s="95">
        <v>37998</v>
      </c>
      <c r="BS54" s="72">
        <v>284.49</v>
      </c>
      <c r="BT54" s="72">
        <v>335.37</v>
      </c>
      <c r="BU54" s="72">
        <v>619.86</v>
      </c>
      <c r="BV54" s="95">
        <v>143983551.68000001</v>
      </c>
      <c r="BW54" s="95">
        <v>155614823.83000001</v>
      </c>
      <c r="BX54" s="95">
        <v>42176</v>
      </c>
      <c r="BY54" s="95">
        <v>38667</v>
      </c>
      <c r="BZ54" s="95">
        <v>43353</v>
      </c>
      <c r="CA54" s="95">
        <v>42324</v>
      </c>
      <c r="CB54" s="95">
        <v>41045</v>
      </c>
      <c r="CC54" s="95">
        <v>39789</v>
      </c>
      <c r="CD54" s="95">
        <v>40459</v>
      </c>
      <c r="CE54" s="72">
        <v>650.75523149000003</v>
      </c>
      <c r="CF54" s="72">
        <v>676.59346364999999</v>
      </c>
      <c r="CG54" s="72">
        <v>712.40329333</v>
      </c>
      <c r="CH54" s="72">
        <v>716.50152150999998</v>
      </c>
      <c r="CI54" s="72">
        <v>731.52548966999996</v>
      </c>
      <c r="CJ54" s="96">
        <v>0.95272380459999995</v>
      </c>
      <c r="CK54" s="96">
        <v>0.93157861239999995</v>
      </c>
      <c r="CL54" s="96">
        <v>0.93229496020000002</v>
      </c>
      <c r="CM54" s="96">
        <v>0.8521684625</v>
      </c>
      <c r="CN54" s="96">
        <v>0.847352565</v>
      </c>
      <c r="CO54" s="96">
        <v>0.96136775559999998</v>
      </c>
      <c r="CP54" s="96">
        <v>0.93951942499999996</v>
      </c>
      <c r="CQ54" s="96">
        <v>0.99584056389999998</v>
      </c>
      <c r="CR54" s="96">
        <v>0.94344348369999997</v>
      </c>
      <c r="CS54" s="95">
        <v>40409</v>
      </c>
      <c r="CT54" s="95">
        <v>39582</v>
      </c>
      <c r="CU54" s="95">
        <v>38127</v>
      </c>
      <c r="CV54" s="95">
        <v>36772</v>
      </c>
      <c r="CW54" s="95">
        <v>37396</v>
      </c>
      <c r="CX54" s="96">
        <v>0.97377020199999997</v>
      </c>
      <c r="CY54" s="96">
        <v>0.96699799900000005</v>
      </c>
      <c r="CZ54" s="96">
        <v>0.95743173199999998</v>
      </c>
      <c r="DA54" s="96">
        <v>0.95762919499999999</v>
      </c>
      <c r="DB54" s="96">
        <v>0.94969582200000002</v>
      </c>
      <c r="DC54">
        <v>2013</v>
      </c>
      <c r="DD54" s="6">
        <v>39758</v>
      </c>
      <c r="DE54" s="96">
        <v>5.5673561999999999E-3</v>
      </c>
      <c r="DF54" s="72">
        <v>720.52</v>
      </c>
      <c r="DG54" s="96">
        <v>1</v>
      </c>
      <c r="DH54" s="72">
        <v>720.52</v>
      </c>
      <c r="DI54" s="72">
        <v>720.52</v>
      </c>
      <c r="DJ54" s="96">
        <v>1</v>
      </c>
      <c r="DK54" s="72">
        <v>720.52</v>
      </c>
      <c r="DL54" s="96">
        <v>1</v>
      </c>
      <c r="DM54" s="72">
        <v>720.52</v>
      </c>
      <c r="DN54" s="96">
        <v>1</v>
      </c>
      <c r="DO54" s="96">
        <v>8.3610000000000004E-3</v>
      </c>
      <c r="DP54" s="72">
        <v>6.02</v>
      </c>
      <c r="DQ54" s="72">
        <v>714.5</v>
      </c>
      <c r="DR54" t="s">
        <v>49</v>
      </c>
      <c r="DT54" t="s">
        <v>1</v>
      </c>
    </row>
    <row r="55" spans="1:124" x14ac:dyDescent="0.3">
      <c r="A55" t="s">
        <v>50</v>
      </c>
      <c r="B55">
        <v>1490</v>
      </c>
      <c r="C55" s="95">
        <v>3008</v>
      </c>
      <c r="D55" s="95">
        <v>13262438</v>
      </c>
      <c r="E55" s="95">
        <v>2934</v>
      </c>
      <c r="F55" s="95">
        <v>9316963</v>
      </c>
      <c r="G55" s="95">
        <v>989</v>
      </c>
      <c r="H55" s="95">
        <v>2890213</v>
      </c>
      <c r="I55" s="95">
        <v>904</v>
      </c>
      <c r="J55" s="95">
        <v>3128247</v>
      </c>
      <c r="K55" s="95">
        <v>3039</v>
      </c>
      <c r="L55" s="95">
        <v>14474053</v>
      </c>
      <c r="M55" s="95">
        <v>2950</v>
      </c>
      <c r="N55" s="95">
        <v>10142439</v>
      </c>
      <c r="O55" s="95">
        <v>1020</v>
      </c>
      <c r="P55" s="95">
        <v>3312516</v>
      </c>
      <c r="Q55" s="95">
        <v>933</v>
      </c>
      <c r="R55" s="95">
        <v>3358942</v>
      </c>
      <c r="S55" s="95">
        <v>2893</v>
      </c>
      <c r="T55" s="95">
        <v>12750449</v>
      </c>
      <c r="U55" s="95">
        <v>2790</v>
      </c>
      <c r="V55" s="95">
        <v>10194481</v>
      </c>
      <c r="W55" s="95">
        <v>1019</v>
      </c>
      <c r="X55" s="95">
        <v>3120289</v>
      </c>
      <c r="Y55" s="95">
        <v>935</v>
      </c>
      <c r="Z55" s="95">
        <v>3388964</v>
      </c>
      <c r="AA55" s="95">
        <v>2701</v>
      </c>
      <c r="AB55" s="95">
        <v>10155795</v>
      </c>
      <c r="AC55" s="95">
        <v>2601</v>
      </c>
      <c r="AD55" s="95">
        <v>10320980</v>
      </c>
      <c r="AE55" s="95">
        <v>1000</v>
      </c>
      <c r="AF55" s="95">
        <v>2603140</v>
      </c>
      <c r="AG55" s="95">
        <v>914</v>
      </c>
      <c r="AH55" s="95">
        <v>4154331</v>
      </c>
      <c r="AI55" s="95">
        <v>2671</v>
      </c>
      <c r="AJ55" s="95">
        <v>10504686</v>
      </c>
      <c r="AK55" s="95">
        <v>2571</v>
      </c>
      <c r="AL55" s="95">
        <v>10633379</v>
      </c>
      <c r="AM55" s="95">
        <v>979</v>
      </c>
      <c r="AN55" s="95">
        <v>2321548</v>
      </c>
      <c r="AO55" s="95">
        <v>898</v>
      </c>
      <c r="AP55" s="95">
        <v>3800082.58</v>
      </c>
      <c r="AQ55" s="72">
        <v>336.77</v>
      </c>
      <c r="AR55" s="72">
        <v>270.22000000000003</v>
      </c>
      <c r="AS55" s="72">
        <v>606.99</v>
      </c>
      <c r="AT55" s="95">
        <v>16152651</v>
      </c>
      <c r="AU55" s="95">
        <v>12445210</v>
      </c>
      <c r="AV55" s="95">
        <v>3997</v>
      </c>
      <c r="AW55" s="95">
        <v>3838</v>
      </c>
      <c r="AX55" s="72">
        <v>365.17</v>
      </c>
      <c r="AY55" s="72">
        <v>289.75</v>
      </c>
      <c r="AZ55" s="72">
        <v>654.91999999999996</v>
      </c>
      <c r="BA55" s="95">
        <v>17786569</v>
      </c>
      <c r="BB55" s="95">
        <v>13501381</v>
      </c>
      <c r="BC55" s="95">
        <v>4059</v>
      </c>
      <c r="BD55" s="95">
        <v>3883</v>
      </c>
      <c r="BE55" s="72">
        <v>338.08</v>
      </c>
      <c r="BF55" s="72">
        <v>303.88</v>
      </c>
      <c r="BG55" s="72">
        <v>641.96</v>
      </c>
      <c r="BH55" s="95">
        <v>15870738</v>
      </c>
      <c r="BI55" s="95">
        <v>13583445</v>
      </c>
      <c r="BJ55" s="95">
        <v>3912</v>
      </c>
      <c r="BK55" s="95">
        <v>3725</v>
      </c>
      <c r="BL55" s="72">
        <v>287.29000000000002</v>
      </c>
      <c r="BM55" s="72">
        <v>343.18</v>
      </c>
      <c r="BN55" s="72">
        <v>630.47</v>
      </c>
      <c r="BO55" s="95">
        <v>12758935</v>
      </c>
      <c r="BP55" s="95">
        <v>14475311</v>
      </c>
      <c r="BQ55" s="95">
        <v>3701</v>
      </c>
      <c r="BR55" s="95">
        <v>3515</v>
      </c>
      <c r="BS55" s="72">
        <v>292.83999999999997</v>
      </c>
      <c r="BT55" s="72">
        <v>346.72</v>
      </c>
      <c r="BU55" s="72">
        <v>639.55999999999995</v>
      </c>
      <c r="BV55" s="95">
        <v>12826234</v>
      </c>
      <c r="BW55" s="95">
        <v>14433461.58</v>
      </c>
      <c r="BX55" s="95">
        <v>3650</v>
      </c>
      <c r="BY55" s="95">
        <v>3469</v>
      </c>
      <c r="BZ55" s="95">
        <v>3921</v>
      </c>
      <c r="CA55" s="95">
        <v>3974</v>
      </c>
      <c r="CB55" s="95">
        <v>3822</v>
      </c>
      <c r="CC55" s="95">
        <v>3613</v>
      </c>
      <c r="CD55" s="95">
        <v>3561</v>
      </c>
      <c r="CE55" s="72">
        <v>650.75523149000003</v>
      </c>
      <c r="CF55" s="72">
        <v>676.59346364999999</v>
      </c>
      <c r="CG55" s="72">
        <v>712.40329333</v>
      </c>
      <c r="CH55" s="72">
        <v>716.50152150999998</v>
      </c>
      <c r="CI55" s="72">
        <v>731.52548966999996</v>
      </c>
      <c r="CJ55" s="96">
        <v>0.93274701550000005</v>
      </c>
      <c r="CK55" s="96">
        <v>0.96796678540000003</v>
      </c>
      <c r="CL55" s="96">
        <v>0.90111879890000002</v>
      </c>
      <c r="CM55" s="96">
        <v>0.87992834779999995</v>
      </c>
      <c r="CN55" s="96">
        <v>0.8742825903</v>
      </c>
      <c r="CO55" s="96">
        <v>0.91769630339999997</v>
      </c>
      <c r="CP55" s="96">
        <v>0.99293056339999997</v>
      </c>
      <c r="CQ55" s="96">
        <v>0.99584056389999998</v>
      </c>
      <c r="CR55" s="96">
        <v>0.99707770259999995</v>
      </c>
      <c r="CS55" s="95">
        <v>3861</v>
      </c>
      <c r="CT55" s="95">
        <v>3947</v>
      </c>
      <c r="CU55" s="95">
        <v>3809</v>
      </c>
      <c r="CV55" s="95">
        <v>3632</v>
      </c>
      <c r="CW55" s="95">
        <v>3620</v>
      </c>
      <c r="CX55" s="96">
        <v>0.92787321499999997</v>
      </c>
      <c r="CY55" s="96">
        <v>0.91395591300000001</v>
      </c>
      <c r="CZ55" s="96">
        <v>0.92730584699999996</v>
      </c>
      <c r="DA55" s="96">
        <v>0.90691638100000005</v>
      </c>
      <c r="DB55" s="96">
        <v>0.91162453300000001</v>
      </c>
      <c r="DC55">
        <v>2013</v>
      </c>
      <c r="DD55" s="6">
        <v>3686</v>
      </c>
      <c r="DE55" s="96">
        <v>1.5479309E-3</v>
      </c>
      <c r="DF55" s="72">
        <v>764.56</v>
      </c>
      <c r="DG55" s="96">
        <v>1</v>
      </c>
      <c r="DH55" s="72">
        <v>764.56</v>
      </c>
      <c r="DI55" s="72">
        <v>731.97309668000003</v>
      </c>
      <c r="DJ55" s="96">
        <v>1</v>
      </c>
      <c r="DK55" s="72">
        <v>764.56</v>
      </c>
      <c r="DL55" s="96">
        <v>1</v>
      </c>
      <c r="DM55" s="72">
        <v>764.56</v>
      </c>
      <c r="DN55" s="96">
        <v>1</v>
      </c>
      <c r="DO55" s="96">
        <v>3.5699999999999998E-3</v>
      </c>
      <c r="DP55" s="72">
        <v>2.73</v>
      </c>
      <c r="DQ55" s="72">
        <v>761.83</v>
      </c>
      <c r="DR55" t="s">
        <v>50</v>
      </c>
      <c r="DT55" t="s">
        <v>1</v>
      </c>
    </row>
    <row r="56" spans="1:124" x14ac:dyDescent="0.3">
      <c r="A56" t="s">
        <v>51</v>
      </c>
      <c r="B56">
        <v>1500</v>
      </c>
      <c r="C56" s="95">
        <v>22044</v>
      </c>
      <c r="D56" s="95">
        <v>89745558</v>
      </c>
      <c r="E56" s="95">
        <v>20851</v>
      </c>
      <c r="F56" s="95">
        <v>71522600</v>
      </c>
      <c r="G56" s="95">
        <v>5778</v>
      </c>
      <c r="H56" s="95">
        <v>17901921</v>
      </c>
      <c r="I56" s="95">
        <v>5059</v>
      </c>
      <c r="J56" s="95">
        <v>14053757</v>
      </c>
      <c r="K56" s="95">
        <v>21511</v>
      </c>
      <c r="L56" s="95">
        <v>90418599</v>
      </c>
      <c r="M56" s="95">
        <v>20196</v>
      </c>
      <c r="N56" s="95">
        <v>73804924</v>
      </c>
      <c r="O56" s="95">
        <v>5673</v>
      </c>
      <c r="P56" s="95">
        <v>15741246</v>
      </c>
      <c r="Q56" s="95">
        <v>4886</v>
      </c>
      <c r="R56" s="95">
        <v>14169706</v>
      </c>
      <c r="S56" s="95">
        <v>19491</v>
      </c>
      <c r="T56" s="95">
        <v>81065615</v>
      </c>
      <c r="U56" s="95">
        <v>18045</v>
      </c>
      <c r="V56" s="95">
        <v>68956772</v>
      </c>
      <c r="W56" s="95">
        <v>5538</v>
      </c>
      <c r="X56" s="95">
        <v>16637693</v>
      </c>
      <c r="Y56" s="95">
        <v>4713</v>
      </c>
      <c r="Z56" s="95">
        <v>14317127</v>
      </c>
      <c r="AA56" s="95">
        <v>18803</v>
      </c>
      <c r="AB56" s="95">
        <v>72475242</v>
      </c>
      <c r="AC56" s="95">
        <v>17228</v>
      </c>
      <c r="AD56" s="95">
        <v>70886915</v>
      </c>
      <c r="AE56" s="95">
        <v>5537</v>
      </c>
      <c r="AF56" s="95">
        <v>14653652</v>
      </c>
      <c r="AG56" s="95">
        <v>4697</v>
      </c>
      <c r="AH56" s="95">
        <v>14368850</v>
      </c>
      <c r="AI56" s="95">
        <v>20786</v>
      </c>
      <c r="AJ56" s="95">
        <v>81739442.450000003</v>
      </c>
      <c r="AK56" s="95">
        <v>19188</v>
      </c>
      <c r="AL56" s="95">
        <v>81392376.480000004</v>
      </c>
      <c r="AM56" s="95">
        <v>5669</v>
      </c>
      <c r="AN56" s="95">
        <v>16322473</v>
      </c>
      <c r="AO56" s="95">
        <v>4862</v>
      </c>
      <c r="AP56" s="95">
        <v>15802998</v>
      </c>
      <c r="AQ56" s="72">
        <v>322.43</v>
      </c>
      <c r="AR56" s="72">
        <v>275.24</v>
      </c>
      <c r="AS56" s="72">
        <v>597.66999999999996</v>
      </c>
      <c r="AT56" s="95">
        <v>107647479</v>
      </c>
      <c r="AU56" s="95">
        <v>85576357</v>
      </c>
      <c r="AV56" s="95">
        <v>27822</v>
      </c>
      <c r="AW56" s="95">
        <v>25910</v>
      </c>
      <c r="AX56" s="72">
        <v>325.44</v>
      </c>
      <c r="AY56" s="72">
        <v>292.29000000000002</v>
      </c>
      <c r="AZ56" s="72">
        <v>617.73</v>
      </c>
      <c r="BA56" s="95">
        <v>106159845</v>
      </c>
      <c r="BB56" s="95">
        <v>87974630</v>
      </c>
      <c r="BC56" s="95">
        <v>27184</v>
      </c>
      <c r="BD56" s="95">
        <v>25082</v>
      </c>
      <c r="BE56" s="72">
        <v>325.3</v>
      </c>
      <c r="BF56" s="72">
        <v>304.93</v>
      </c>
      <c r="BG56" s="72">
        <v>630.23</v>
      </c>
      <c r="BH56" s="95">
        <v>97703308</v>
      </c>
      <c r="BI56" s="95">
        <v>83273899</v>
      </c>
      <c r="BJ56" s="95">
        <v>25029</v>
      </c>
      <c r="BK56" s="95">
        <v>22758</v>
      </c>
      <c r="BL56" s="72">
        <v>298.3</v>
      </c>
      <c r="BM56" s="72">
        <v>324.04000000000002</v>
      </c>
      <c r="BN56" s="72">
        <v>622.34</v>
      </c>
      <c r="BO56" s="95">
        <v>87128894</v>
      </c>
      <c r="BP56" s="95">
        <v>85255765</v>
      </c>
      <c r="BQ56" s="95">
        <v>24340</v>
      </c>
      <c r="BR56" s="95">
        <v>21925</v>
      </c>
      <c r="BS56" s="72">
        <v>308.89999999999998</v>
      </c>
      <c r="BT56" s="72">
        <v>336.78</v>
      </c>
      <c r="BU56" s="72">
        <v>645.67999999999995</v>
      </c>
      <c r="BV56" s="95">
        <v>98061915.450000003</v>
      </c>
      <c r="BW56" s="95">
        <v>97195374.480000004</v>
      </c>
      <c r="BX56" s="95">
        <v>26455</v>
      </c>
      <c r="BY56" s="95">
        <v>24050</v>
      </c>
      <c r="BZ56" s="95">
        <v>26911</v>
      </c>
      <c r="CA56" s="95">
        <v>26171</v>
      </c>
      <c r="CB56" s="95">
        <v>23934</v>
      </c>
      <c r="CC56" s="95">
        <v>23194</v>
      </c>
      <c r="CD56" s="95">
        <v>25278</v>
      </c>
      <c r="CE56" s="72">
        <v>650.75523149000003</v>
      </c>
      <c r="CF56" s="72">
        <v>676.59346364999999</v>
      </c>
      <c r="CG56" s="72">
        <v>712.40329333</v>
      </c>
      <c r="CH56" s="72">
        <v>716.50152150999998</v>
      </c>
      <c r="CI56" s="72">
        <v>731.52548966999996</v>
      </c>
      <c r="CJ56" s="96">
        <v>0.91842519440000003</v>
      </c>
      <c r="CK56" s="96">
        <v>0.9130002478</v>
      </c>
      <c r="CL56" s="96">
        <v>0.88465340619999999</v>
      </c>
      <c r="CM56" s="96">
        <v>0.86858154700000001</v>
      </c>
      <c r="CN56" s="96">
        <v>0.88264866929999997</v>
      </c>
      <c r="CO56" s="96">
        <v>0.92330216129999998</v>
      </c>
      <c r="CP56" s="96">
        <v>0.96768084210000005</v>
      </c>
      <c r="CQ56" s="96">
        <v>0.99584056389999998</v>
      </c>
      <c r="CR56" s="96">
        <v>0.97172252169999995</v>
      </c>
      <c r="CS56" s="95">
        <v>24433</v>
      </c>
      <c r="CT56" s="95">
        <v>24178</v>
      </c>
      <c r="CU56" s="95">
        <v>21504</v>
      </c>
      <c r="CV56" s="95">
        <v>21044</v>
      </c>
      <c r="CW56" s="95">
        <v>22808</v>
      </c>
      <c r="CX56" s="96">
        <v>0.91837258600000005</v>
      </c>
      <c r="CY56" s="96">
        <v>0.92272269299999998</v>
      </c>
      <c r="CZ56" s="96">
        <v>0.92201134699999998</v>
      </c>
      <c r="DA56" s="96">
        <v>0.927196362</v>
      </c>
      <c r="DB56" s="96">
        <v>0.92682122499999997</v>
      </c>
      <c r="DC56">
        <v>2013</v>
      </c>
      <c r="DD56" s="6">
        <v>23945</v>
      </c>
      <c r="DE56" s="96">
        <v>2.6304168999999999E-3</v>
      </c>
      <c r="DF56" s="72">
        <v>744.31</v>
      </c>
      <c r="DG56" s="96">
        <v>1</v>
      </c>
      <c r="DH56" s="72">
        <v>744.31</v>
      </c>
      <c r="DI56" s="72">
        <v>753.90948041000001</v>
      </c>
      <c r="DJ56" s="96">
        <v>1</v>
      </c>
      <c r="DK56" s="72">
        <v>744.31</v>
      </c>
      <c r="DL56" s="96">
        <v>1</v>
      </c>
      <c r="DM56" s="72">
        <v>744.31</v>
      </c>
      <c r="DN56" s="96">
        <v>1</v>
      </c>
      <c r="DO56" s="96">
        <v>7.62E-3</v>
      </c>
      <c r="DP56" s="72">
        <v>5.67</v>
      </c>
      <c r="DQ56" s="72">
        <v>738.64</v>
      </c>
      <c r="DR56" t="s">
        <v>51</v>
      </c>
      <c r="DT56" t="s">
        <v>1</v>
      </c>
    </row>
    <row r="57" spans="1:124" x14ac:dyDescent="0.3">
      <c r="A57" t="s">
        <v>52</v>
      </c>
      <c r="B57">
        <v>1510</v>
      </c>
      <c r="C57" s="95">
        <v>15685</v>
      </c>
      <c r="D57" s="95">
        <v>64610698</v>
      </c>
      <c r="E57" s="95">
        <v>15134</v>
      </c>
      <c r="F57" s="95">
        <v>51827703</v>
      </c>
      <c r="G57" s="95">
        <v>3915</v>
      </c>
      <c r="H57" s="95">
        <v>11041438</v>
      </c>
      <c r="I57" s="95">
        <v>3555</v>
      </c>
      <c r="J57" s="95">
        <v>13699309</v>
      </c>
      <c r="K57" s="95">
        <v>15669</v>
      </c>
      <c r="L57" s="95">
        <v>64903158</v>
      </c>
      <c r="M57" s="95">
        <v>15032</v>
      </c>
      <c r="N57" s="95">
        <v>52710569</v>
      </c>
      <c r="O57" s="95">
        <v>3966</v>
      </c>
      <c r="P57" s="95">
        <v>11612005</v>
      </c>
      <c r="Q57" s="95">
        <v>3582</v>
      </c>
      <c r="R57" s="95">
        <v>15135439</v>
      </c>
      <c r="S57" s="95">
        <v>15572</v>
      </c>
      <c r="T57" s="95">
        <v>66331238</v>
      </c>
      <c r="U57" s="95">
        <v>14842</v>
      </c>
      <c r="V57" s="95">
        <v>55104310</v>
      </c>
      <c r="W57" s="95">
        <v>3966</v>
      </c>
      <c r="X57" s="95">
        <v>11839774</v>
      </c>
      <c r="Y57" s="95">
        <v>3581</v>
      </c>
      <c r="Z57" s="95">
        <v>16136656</v>
      </c>
      <c r="AA57" s="95">
        <v>15314</v>
      </c>
      <c r="AB57" s="95">
        <v>60896496</v>
      </c>
      <c r="AC57" s="95">
        <v>14524</v>
      </c>
      <c r="AD57" s="95">
        <v>60007091</v>
      </c>
      <c r="AE57" s="95">
        <v>4034</v>
      </c>
      <c r="AF57" s="95">
        <v>12751985</v>
      </c>
      <c r="AG57" s="95">
        <v>3636</v>
      </c>
      <c r="AH57" s="95">
        <v>16997015</v>
      </c>
      <c r="AI57" s="95">
        <v>15945</v>
      </c>
      <c r="AJ57" s="95">
        <v>62012233</v>
      </c>
      <c r="AK57" s="95">
        <v>15147</v>
      </c>
      <c r="AL57" s="95">
        <v>65221335.109999999</v>
      </c>
      <c r="AM57" s="95">
        <v>4107</v>
      </c>
      <c r="AN57" s="95">
        <v>13847241</v>
      </c>
      <c r="AO57" s="95">
        <v>3719</v>
      </c>
      <c r="AP57" s="95">
        <v>19378993</v>
      </c>
      <c r="AQ57" s="72">
        <v>321.64999999999998</v>
      </c>
      <c r="AR57" s="72">
        <v>292.18</v>
      </c>
      <c r="AS57" s="72">
        <v>613.83000000000004</v>
      </c>
      <c r="AT57" s="95">
        <v>75652136</v>
      </c>
      <c r="AU57" s="95">
        <v>65527012</v>
      </c>
      <c r="AV57" s="95">
        <v>19600</v>
      </c>
      <c r="AW57" s="95">
        <v>18689</v>
      </c>
      <c r="AX57" s="72">
        <v>324.74</v>
      </c>
      <c r="AY57" s="72">
        <v>303.74</v>
      </c>
      <c r="AZ57" s="72">
        <v>628.48</v>
      </c>
      <c r="BA57" s="95">
        <v>76515163</v>
      </c>
      <c r="BB57" s="95">
        <v>67846008</v>
      </c>
      <c r="BC57" s="95">
        <v>19635</v>
      </c>
      <c r="BD57" s="95">
        <v>18614</v>
      </c>
      <c r="BE57" s="72">
        <v>333.41</v>
      </c>
      <c r="BF57" s="72">
        <v>322.25</v>
      </c>
      <c r="BG57" s="72">
        <v>655.66</v>
      </c>
      <c r="BH57" s="95">
        <v>78171012</v>
      </c>
      <c r="BI57" s="95">
        <v>71240966</v>
      </c>
      <c r="BJ57" s="95">
        <v>19538</v>
      </c>
      <c r="BK57" s="95">
        <v>18423</v>
      </c>
      <c r="BL57" s="72">
        <v>317.20999999999998</v>
      </c>
      <c r="BM57" s="72">
        <v>353.36</v>
      </c>
      <c r="BN57" s="72">
        <v>670.57</v>
      </c>
      <c r="BO57" s="95">
        <v>73648481</v>
      </c>
      <c r="BP57" s="95">
        <v>77004106</v>
      </c>
      <c r="BQ57" s="95">
        <v>19348</v>
      </c>
      <c r="BR57" s="95">
        <v>18160</v>
      </c>
      <c r="BS57" s="72">
        <v>315.26</v>
      </c>
      <c r="BT57" s="72">
        <v>373.69</v>
      </c>
      <c r="BU57" s="72">
        <v>688.95</v>
      </c>
      <c r="BV57" s="95">
        <v>75859474</v>
      </c>
      <c r="BW57" s="95">
        <v>84600328.109999999</v>
      </c>
      <c r="BX57" s="95">
        <v>20052</v>
      </c>
      <c r="BY57" s="95">
        <v>18866</v>
      </c>
      <c r="BZ57" s="95">
        <v>19166</v>
      </c>
      <c r="CA57" s="95">
        <v>19142</v>
      </c>
      <c r="CB57" s="95">
        <v>19001</v>
      </c>
      <c r="CC57" s="95">
        <v>18784</v>
      </c>
      <c r="CD57" s="95">
        <v>19472</v>
      </c>
      <c r="CE57" s="72">
        <v>650.75523149000003</v>
      </c>
      <c r="CF57" s="72">
        <v>676.59346364999999</v>
      </c>
      <c r="CG57" s="72">
        <v>712.40329333</v>
      </c>
      <c r="CH57" s="72">
        <v>716.50152150999998</v>
      </c>
      <c r="CI57" s="72">
        <v>731.52548966999996</v>
      </c>
      <c r="CJ57" s="96">
        <v>0.94325787989999998</v>
      </c>
      <c r="CK57" s="96">
        <v>0.92888866619999999</v>
      </c>
      <c r="CL57" s="96">
        <v>0.92034947919999999</v>
      </c>
      <c r="CM57" s="96">
        <v>0.93589473280000002</v>
      </c>
      <c r="CN57" s="96">
        <v>0.94179903470000004</v>
      </c>
      <c r="CO57" s="96">
        <v>0.98761463940000005</v>
      </c>
      <c r="CP57" s="96">
        <v>0.94575143110000004</v>
      </c>
      <c r="CQ57" s="96">
        <v>0.99584056389999998</v>
      </c>
      <c r="CR57" s="96">
        <v>0.94970151879999998</v>
      </c>
      <c r="CS57" s="95">
        <v>17498</v>
      </c>
      <c r="CT57" s="95">
        <v>17402</v>
      </c>
      <c r="CU57" s="95">
        <v>17214</v>
      </c>
      <c r="CV57" s="95">
        <v>16929</v>
      </c>
      <c r="CW57" s="95">
        <v>17535</v>
      </c>
      <c r="CX57" s="96">
        <v>0.97839879399999996</v>
      </c>
      <c r="CY57" s="96">
        <v>0.98434464200000005</v>
      </c>
      <c r="CZ57" s="96">
        <v>0.98333817700000004</v>
      </c>
      <c r="DA57" s="96">
        <v>0.99302011899999998</v>
      </c>
      <c r="DB57" s="96">
        <v>0.99903574100000003</v>
      </c>
      <c r="DC57">
        <v>2013</v>
      </c>
      <c r="DD57" s="6">
        <v>18550.400000000001</v>
      </c>
      <c r="DE57" s="96">
        <v>1.7007842E-3</v>
      </c>
      <c r="DF57" s="72">
        <v>728.12</v>
      </c>
      <c r="DG57" s="96">
        <v>1</v>
      </c>
      <c r="DH57" s="72">
        <v>728.12</v>
      </c>
      <c r="DI57" s="72">
        <v>731.78398355000002</v>
      </c>
      <c r="DJ57" s="96">
        <v>1</v>
      </c>
      <c r="DK57" s="72">
        <v>728.12</v>
      </c>
      <c r="DL57" s="96">
        <v>1</v>
      </c>
      <c r="DM57" s="72">
        <v>728.12</v>
      </c>
      <c r="DN57" s="96">
        <v>1</v>
      </c>
      <c r="DO57" s="96">
        <v>5.4229999999999999E-3</v>
      </c>
      <c r="DP57" s="72">
        <v>3.95</v>
      </c>
      <c r="DQ57" s="72">
        <v>724.17</v>
      </c>
      <c r="DR57" t="s">
        <v>52</v>
      </c>
      <c r="DT57" t="s">
        <v>1</v>
      </c>
    </row>
    <row r="58" spans="1:124" x14ac:dyDescent="0.3">
      <c r="A58" t="s">
        <v>53</v>
      </c>
      <c r="B58">
        <v>1520</v>
      </c>
      <c r="C58" s="95">
        <v>1443</v>
      </c>
      <c r="D58" s="95">
        <v>6847466</v>
      </c>
      <c r="E58" s="95">
        <v>1406</v>
      </c>
      <c r="F58" s="95">
        <v>5066642</v>
      </c>
      <c r="G58" s="95">
        <v>525</v>
      </c>
      <c r="H58" s="95">
        <v>1151707</v>
      </c>
      <c r="I58" s="95">
        <v>489</v>
      </c>
      <c r="J58" s="95">
        <v>1115103</v>
      </c>
      <c r="K58" s="95">
        <v>1361</v>
      </c>
      <c r="L58" s="95">
        <v>6491235</v>
      </c>
      <c r="M58" s="95">
        <v>1315</v>
      </c>
      <c r="N58" s="95">
        <v>4951571</v>
      </c>
      <c r="O58" s="95">
        <v>519</v>
      </c>
      <c r="P58" s="95">
        <v>1095918</v>
      </c>
      <c r="Q58" s="95">
        <v>482</v>
      </c>
      <c r="R58" s="95">
        <v>1187890</v>
      </c>
      <c r="S58" s="95">
        <v>1292</v>
      </c>
      <c r="T58" s="95">
        <v>7280128</v>
      </c>
      <c r="U58" s="95">
        <v>1238</v>
      </c>
      <c r="V58" s="95">
        <v>5021212</v>
      </c>
      <c r="W58" s="95">
        <v>555</v>
      </c>
      <c r="X58" s="95">
        <v>1359450</v>
      </c>
      <c r="Y58" s="95">
        <v>517</v>
      </c>
      <c r="Z58" s="95">
        <v>1418372</v>
      </c>
      <c r="AA58" s="95">
        <v>1275</v>
      </c>
      <c r="AB58" s="95">
        <v>6011178</v>
      </c>
      <c r="AC58" s="95">
        <v>1218</v>
      </c>
      <c r="AD58" s="95">
        <v>5125760</v>
      </c>
      <c r="AE58" s="95">
        <v>571</v>
      </c>
      <c r="AF58" s="95">
        <v>1384980</v>
      </c>
      <c r="AG58" s="95">
        <v>529</v>
      </c>
      <c r="AH58" s="95">
        <v>1464751</v>
      </c>
      <c r="AI58" s="95">
        <v>1334</v>
      </c>
      <c r="AJ58" s="95">
        <v>5489099</v>
      </c>
      <c r="AK58" s="95">
        <v>1288</v>
      </c>
      <c r="AL58" s="95">
        <v>5436339</v>
      </c>
      <c r="AM58" s="95">
        <v>586</v>
      </c>
      <c r="AN58" s="95">
        <v>1490299</v>
      </c>
      <c r="AO58" s="95">
        <v>553</v>
      </c>
      <c r="AP58" s="95">
        <v>1909961</v>
      </c>
      <c r="AQ58" s="72">
        <v>338.72</v>
      </c>
      <c r="AR58" s="72">
        <v>271.83999999999997</v>
      </c>
      <c r="AS58" s="72">
        <v>610.55999999999995</v>
      </c>
      <c r="AT58" s="95">
        <v>7999173</v>
      </c>
      <c r="AU58" s="95">
        <v>6181745</v>
      </c>
      <c r="AV58" s="95">
        <v>1968</v>
      </c>
      <c r="AW58" s="95">
        <v>1895</v>
      </c>
      <c r="AX58" s="72">
        <v>336.31</v>
      </c>
      <c r="AY58" s="72">
        <v>284.70999999999998</v>
      </c>
      <c r="AZ58" s="72">
        <v>621.02</v>
      </c>
      <c r="BA58" s="95">
        <v>7587153</v>
      </c>
      <c r="BB58" s="95">
        <v>6139461</v>
      </c>
      <c r="BC58" s="95">
        <v>1880</v>
      </c>
      <c r="BD58" s="95">
        <v>1797</v>
      </c>
      <c r="BE58" s="72">
        <v>389.8</v>
      </c>
      <c r="BF58" s="72">
        <v>305.77</v>
      </c>
      <c r="BG58" s="72">
        <v>695.57</v>
      </c>
      <c r="BH58" s="95">
        <v>8639578</v>
      </c>
      <c r="BI58" s="95">
        <v>6439584</v>
      </c>
      <c r="BJ58" s="95">
        <v>1847</v>
      </c>
      <c r="BK58" s="95">
        <v>1755</v>
      </c>
      <c r="BL58" s="72">
        <v>333.88</v>
      </c>
      <c r="BM58" s="72">
        <v>314.37</v>
      </c>
      <c r="BN58" s="72">
        <v>648.25</v>
      </c>
      <c r="BO58" s="95">
        <v>7396158</v>
      </c>
      <c r="BP58" s="95">
        <v>6590511</v>
      </c>
      <c r="BQ58" s="95">
        <v>1846</v>
      </c>
      <c r="BR58" s="95">
        <v>1747</v>
      </c>
      <c r="BS58" s="72">
        <v>302.93</v>
      </c>
      <c r="BT58" s="72">
        <v>332.53</v>
      </c>
      <c r="BU58" s="72">
        <v>635.46</v>
      </c>
      <c r="BV58" s="95">
        <v>6979398</v>
      </c>
      <c r="BW58" s="95">
        <v>7346300</v>
      </c>
      <c r="BX58" s="95">
        <v>1920</v>
      </c>
      <c r="BY58" s="95">
        <v>1841</v>
      </c>
      <c r="BZ58" s="95">
        <v>1933</v>
      </c>
      <c r="CA58" s="95">
        <v>1840</v>
      </c>
      <c r="CB58" s="95">
        <v>1803</v>
      </c>
      <c r="CC58" s="95">
        <v>1799</v>
      </c>
      <c r="CD58" s="95">
        <v>1881</v>
      </c>
      <c r="CE58" s="72">
        <v>650.75523149000003</v>
      </c>
      <c r="CF58" s="72">
        <v>676.59346364999999</v>
      </c>
      <c r="CG58" s="72">
        <v>712.40329333</v>
      </c>
      <c r="CH58" s="72">
        <v>716.50152150999998</v>
      </c>
      <c r="CI58" s="72">
        <v>731.52548966999996</v>
      </c>
      <c r="CJ58" s="96">
        <v>0.93823294909999999</v>
      </c>
      <c r="CK58" s="96">
        <v>0.91786284289999998</v>
      </c>
      <c r="CL58" s="96">
        <v>0.97637111799999998</v>
      </c>
      <c r="CM58" s="96">
        <v>0.90474336830000002</v>
      </c>
      <c r="CN58" s="96">
        <v>0.86867786420000004</v>
      </c>
      <c r="CO58" s="96">
        <v>1.0074435738</v>
      </c>
      <c r="CP58" s="96">
        <v>0.91437143730000003</v>
      </c>
      <c r="CQ58" s="96">
        <v>0.99584056389999998</v>
      </c>
      <c r="CR58" s="96">
        <v>0.91819046130000004</v>
      </c>
      <c r="CS58" s="95">
        <v>2018</v>
      </c>
      <c r="CT58" s="95">
        <v>1970</v>
      </c>
      <c r="CU58" s="95">
        <v>1945</v>
      </c>
      <c r="CV58" s="95">
        <v>1925</v>
      </c>
      <c r="CW58" s="95">
        <v>1997</v>
      </c>
      <c r="CX58" s="96">
        <v>1.053445958</v>
      </c>
      <c r="CY58" s="96">
        <v>1.022571704</v>
      </c>
      <c r="CZ58" s="96">
        <v>1.0122255019999999</v>
      </c>
      <c r="DA58" s="96">
        <v>0.97301397300000003</v>
      </c>
      <c r="DB58" s="96">
        <v>0.97456470699999997</v>
      </c>
      <c r="DC58">
        <v>2013</v>
      </c>
      <c r="DD58" s="6">
        <v>1807</v>
      </c>
      <c r="DE58" s="96">
        <v>5.4666775999999999E-3</v>
      </c>
      <c r="DF58" s="72">
        <v>701.31</v>
      </c>
      <c r="DG58" s="96">
        <v>1</v>
      </c>
      <c r="DH58" s="72">
        <v>701.31</v>
      </c>
      <c r="DI58" s="72">
        <v>731.97309668000003</v>
      </c>
      <c r="DJ58" s="96">
        <v>1</v>
      </c>
      <c r="DK58" s="72">
        <v>701.31</v>
      </c>
      <c r="DL58" s="96">
        <v>1</v>
      </c>
      <c r="DM58" s="72">
        <v>701.31</v>
      </c>
      <c r="DN58" s="96">
        <v>1</v>
      </c>
      <c r="DO58" s="96">
        <v>1.2186000000000001E-2</v>
      </c>
      <c r="DP58" s="72">
        <v>8.5500000000000007</v>
      </c>
      <c r="DQ58" s="72">
        <v>692.76</v>
      </c>
      <c r="DR58" t="s">
        <v>53</v>
      </c>
      <c r="DT58" t="s">
        <v>1</v>
      </c>
    </row>
    <row r="59" spans="1:124" x14ac:dyDescent="0.3">
      <c r="A59" t="s">
        <v>54</v>
      </c>
      <c r="B59">
        <v>1530</v>
      </c>
      <c r="C59" s="95">
        <v>3061</v>
      </c>
      <c r="D59" s="95">
        <v>14342678</v>
      </c>
      <c r="E59" s="95">
        <v>3027</v>
      </c>
      <c r="F59" s="95">
        <v>10663615</v>
      </c>
      <c r="G59" s="95">
        <v>1108</v>
      </c>
      <c r="H59" s="95">
        <v>3392762</v>
      </c>
      <c r="I59" s="95">
        <v>1027</v>
      </c>
      <c r="J59" s="95">
        <v>2930106</v>
      </c>
      <c r="K59" s="95">
        <v>3025</v>
      </c>
      <c r="L59" s="95">
        <v>13166428</v>
      </c>
      <c r="M59" s="95">
        <v>2969</v>
      </c>
      <c r="N59" s="95">
        <v>10723711</v>
      </c>
      <c r="O59" s="95">
        <v>1164</v>
      </c>
      <c r="P59" s="95">
        <v>3869186</v>
      </c>
      <c r="Q59" s="95">
        <v>1067</v>
      </c>
      <c r="R59" s="95">
        <v>3331282</v>
      </c>
      <c r="S59" s="95">
        <v>2892</v>
      </c>
      <c r="T59" s="95">
        <v>13917685</v>
      </c>
      <c r="U59" s="95">
        <v>2825</v>
      </c>
      <c r="V59" s="95">
        <v>10965028</v>
      </c>
      <c r="W59" s="95">
        <v>1181</v>
      </c>
      <c r="X59" s="95">
        <v>4524585</v>
      </c>
      <c r="Y59" s="95">
        <v>1082</v>
      </c>
      <c r="Z59" s="95">
        <v>3509973</v>
      </c>
      <c r="AA59" s="95">
        <v>2775</v>
      </c>
      <c r="AB59" s="95">
        <v>13041994</v>
      </c>
      <c r="AC59" s="95">
        <v>2699</v>
      </c>
      <c r="AD59" s="95">
        <v>11964366</v>
      </c>
      <c r="AE59" s="95">
        <v>1190</v>
      </c>
      <c r="AF59" s="95">
        <v>4764271</v>
      </c>
      <c r="AG59" s="95">
        <v>1081</v>
      </c>
      <c r="AH59" s="95">
        <v>3905057</v>
      </c>
      <c r="AI59" s="95">
        <v>2833</v>
      </c>
      <c r="AJ59" s="95">
        <v>13550071</v>
      </c>
      <c r="AK59" s="95">
        <v>2766</v>
      </c>
      <c r="AL59" s="95">
        <v>12573084.789999999</v>
      </c>
      <c r="AM59" s="95">
        <v>1235</v>
      </c>
      <c r="AN59" s="95">
        <v>3494795</v>
      </c>
      <c r="AO59" s="95">
        <v>1126</v>
      </c>
      <c r="AP59" s="95">
        <v>4194528</v>
      </c>
      <c r="AQ59" s="72">
        <v>354.51</v>
      </c>
      <c r="AR59" s="72">
        <v>279.43</v>
      </c>
      <c r="AS59" s="72">
        <v>633.94000000000005</v>
      </c>
      <c r="AT59" s="95">
        <v>17735440</v>
      </c>
      <c r="AU59" s="95">
        <v>13593721</v>
      </c>
      <c r="AV59" s="95">
        <v>4169</v>
      </c>
      <c r="AW59" s="95">
        <v>4054</v>
      </c>
      <c r="AX59" s="72">
        <v>338.9</v>
      </c>
      <c r="AY59" s="72">
        <v>290.2</v>
      </c>
      <c r="AZ59" s="72">
        <v>629.1</v>
      </c>
      <c r="BA59" s="95">
        <v>17035614</v>
      </c>
      <c r="BB59" s="95">
        <v>14054993</v>
      </c>
      <c r="BC59" s="95">
        <v>4189</v>
      </c>
      <c r="BD59" s="95">
        <v>4036</v>
      </c>
      <c r="BE59" s="72">
        <v>377.33</v>
      </c>
      <c r="BF59" s="72">
        <v>308.74</v>
      </c>
      <c r="BG59" s="72">
        <v>686.07</v>
      </c>
      <c r="BH59" s="95">
        <v>18442270</v>
      </c>
      <c r="BI59" s="95">
        <v>14475001</v>
      </c>
      <c r="BJ59" s="95">
        <v>4073</v>
      </c>
      <c r="BK59" s="95">
        <v>3907</v>
      </c>
      <c r="BL59" s="72">
        <v>374.24</v>
      </c>
      <c r="BM59" s="72">
        <v>349.86</v>
      </c>
      <c r="BN59" s="72">
        <v>724.1</v>
      </c>
      <c r="BO59" s="95">
        <v>17806265</v>
      </c>
      <c r="BP59" s="95">
        <v>15869423</v>
      </c>
      <c r="BQ59" s="95">
        <v>3965</v>
      </c>
      <c r="BR59" s="95">
        <v>3780</v>
      </c>
      <c r="BS59" s="72">
        <v>349.17</v>
      </c>
      <c r="BT59" s="72">
        <v>359.02</v>
      </c>
      <c r="BU59" s="72">
        <v>708.19</v>
      </c>
      <c r="BV59" s="95">
        <v>17044866</v>
      </c>
      <c r="BW59" s="95">
        <v>16767612.789999999</v>
      </c>
      <c r="BX59" s="95">
        <v>4068</v>
      </c>
      <c r="BY59" s="95">
        <v>3892</v>
      </c>
      <c r="BZ59" s="95">
        <v>4114</v>
      </c>
      <c r="CA59" s="95">
        <v>4115</v>
      </c>
      <c r="CB59" s="95">
        <v>3993</v>
      </c>
      <c r="CC59" s="95">
        <v>3877</v>
      </c>
      <c r="CD59" s="95">
        <v>3982</v>
      </c>
      <c r="CE59" s="72">
        <v>650.75523149000003</v>
      </c>
      <c r="CF59" s="72">
        <v>676.59346364999999</v>
      </c>
      <c r="CG59" s="72">
        <v>712.40329333</v>
      </c>
      <c r="CH59" s="72">
        <v>716.50152150999998</v>
      </c>
      <c r="CI59" s="72">
        <v>731.52548966999996</v>
      </c>
      <c r="CJ59" s="96">
        <v>0.97416043590000001</v>
      </c>
      <c r="CK59" s="96">
        <v>0.9298050215</v>
      </c>
      <c r="CL59" s="96">
        <v>0.96303597470000002</v>
      </c>
      <c r="CM59" s="96">
        <v>1.0106049719000001</v>
      </c>
      <c r="CN59" s="96">
        <v>0.96810023710000004</v>
      </c>
      <c r="CO59" s="96">
        <v>0.95136340809999997</v>
      </c>
      <c r="CP59" s="96">
        <v>1.0186867815</v>
      </c>
      <c r="CQ59" s="96">
        <v>0.99584056389999998</v>
      </c>
      <c r="CR59" s="96">
        <v>1.0229414958</v>
      </c>
      <c r="CS59" s="95">
        <v>3950</v>
      </c>
      <c r="CT59" s="95">
        <v>3953</v>
      </c>
      <c r="CU59" s="95">
        <v>3817</v>
      </c>
      <c r="CV59" s="95">
        <v>3754</v>
      </c>
      <c r="CW59" s="95">
        <v>3872</v>
      </c>
      <c r="CX59" s="96">
        <v>0.94699603200000004</v>
      </c>
      <c r="CY59" s="96">
        <v>0.94233076299999996</v>
      </c>
      <c r="CZ59" s="96">
        <v>0.92891237900000001</v>
      </c>
      <c r="DA59" s="96">
        <v>0.97494589799999998</v>
      </c>
      <c r="DB59" s="96">
        <v>0.96430868000000003</v>
      </c>
      <c r="DC59">
        <v>2013</v>
      </c>
      <c r="DD59" s="6">
        <v>3933.8</v>
      </c>
      <c r="DE59" s="96">
        <v>2.6775952000000001E-3</v>
      </c>
      <c r="DF59" s="72">
        <v>783.51</v>
      </c>
      <c r="DG59" s="96">
        <v>1</v>
      </c>
      <c r="DH59" s="72">
        <v>783.51</v>
      </c>
      <c r="DI59" s="72">
        <v>731.97309668000003</v>
      </c>
      <c r="DJ59" s="96">
        <v>1</v>
      </c>
      <c r="DK59" s="72">
        <v>783.51</v>
      </c>
      <c r="DL59" s="96">
        <v>1</v>
      </c>
      <c r="DM59" s="72">
        <v>783.51</v>
      </c>
      <c r="DN59" s="96">
        <v>1</v>
      </c>
      <c r="DO59" s="96">
        <v>7.2880000000000002E-3</v>
      </c>
      <c r="DP59" s="72">
        <v>5.71</v>
      </c>
      <c r="DQ59" s="72">
        <v>777.8</v>
      </c>
      <c r="DR59" t="s">
        <v>54</v>
      </c>
      <c r="DT59" t="s">
        <v>1</v>
      </c>
    </row>
    <row r="60" spans="1:124" x14ac:dyDescent="0.3">
      <c r="A60" t="s">
        <v>55</v>
      </c>
      <c r="B60">
        <v>1540</v>
      </c>
      <c r="C60" s="95">
        <v>3718</v>
      </c>
      <c r="D60" s="95">
        <v>16288351</v>
      </c>
      <c r="E60" s="95">
        <v>3602</v>
      </c>
      <c r="F60" s="95">
        <v>11654339</v>
      </c>
      <c r="G60" s="95">
        <v>1162</v>
      </c>
      <c r="H60" s="95">
        <v>2986200</v>
      </c>
      <c r="I60" s="95">
        <v>1064</v>
      </c>
      <c r="J60" s="95">
        <v>2853722</v>
      </c>
      <c r="K60" s="95">
        <v>3523</v>
      </c>
      <c r="L60" s="95">
        <v>16136208</v>
      </c>
      <c r="M60" s="95">
        <v>3393</v>
      </c>
      <c r="N60" s="95">
        <v>12276192</v>
      </c>
      <c r="O60" s="95">
        <v>1111</v>
      </c>
      <c r="P60" s="95">
        <v>3026636</v>
      </c>
      <c r="Q60" s="95">
        <v>1011</v>
      </c>
      <c r="R60" s="95">
        <v>3015513</v>
      </c>
      <c r="S60" s="95">
        <v>3267</v>
      </c>
      <c r="T60" s="95">
        <v>14707889</v>
      </c>
      <c r="U60" s="95">
        <v>3124</v>
      </c>
      <c r="V60" s="95">
        <v>11272260</v>
      </c>
      <c r="W60" s="95">
        <v>1067</v>
      </c>
      <c r="X60" s="95">
        <v>3259115</v>
      </c>
      <c r="Y60" s="95">
        <v>965</v>
      </c>
      <c r="Z60" s="95">
        <v>2958714</v>
      </c>
      <c r="AA60" s="95">
        <v>3148</v>
      </c>
      <c r="AB60" s="95">
        <v>12883709</v>
      </c>
      <c r="AC60" s="95">
        <v>2994</v>
      </c>
      <c r="AD60" s="95">
        <v>11683280</v>
      </c>
      <c r="AE60" s="95">
        <v>1091</v>
      </c>
      <c r="AF60" s="95">
        <v>3062374</v>
      </c>
      <c r="AG60" s="95">
        <v>996</v>
      </c>
      <c r="AH60" s="95">
        <v>2944551</v>
      </c>
      <c r="AI60" s="95">
        <v>3387</v>
      </c>
      <c r="AJ60" s="95">
        <v>13467130</v>
      </c>
      <c r="AK60" s="95">
        <v>3223</v>
      </c>
      <c r="AL60" s="95">
        <v>12815260</v>
      </c>
      <c r="AM60" s="95">
        <v>1077</v>
      </c>
      <c r="AN60" s="95">
        <v>3614789</v>
      </c>
      <c r="AO60" s="95">
        <v>987</v>
      </c>
      <c r="AP60" s="95">
        <v>3176562</v>
      </c>
      <c r="AQ60" s="72">
        <v>329.14</v>
      </c>
      <c r="AR60" s="72">
        <v>259.11</v>
      </c>
      <c r="AS60" s="72">
        <v>588.25</v>
      </c>
      <c r="AT60" s="95">
        <v>19274551</v>
      </c>
      <c r="AU60" s="95">
        <v>14508061</v>
      </c>
      <c r="AV60" s="95">
        <v>4880</v>
      </c>
      <c r="AW60" s="95">
        <v>4666</v>
      </c>
      <c r="AX60" s="72">
        <v>344.61</v>
      </c>
      <c r="AY60" s="72">
        <v>289.35000000000002</v>
      </c>
      <c r="AZ60" s="72">
        <v>633.96</v>
      </c>
      <c r="BA60" s="95">
        <v>19162844</v>
      </c>
      <c r="BB60" s="95">
        <v>15291705</v>
      </c>
      <c r="BC60" s="95">
        <v>4634</v>
      </c>
      <c r="BD60" s="95">
        <v>4404</v>
      </c>
      <c r="BE60" s="72">
        <v>345.47</v>
      </c>
      <c r="BF60" s="72">
        <v>290.02999999999997</v>
      </c>
      <c r="BG60" s="72">
        <v>635.5</v>
      </c>
      <c r="BH60" s="95">
        <v>17967004</v>
      </c>
      <c r="BI60" s="95">
        <v>14230974</v>
      </c>
      <c r="BJ60" s="95">
        <v>4334</v>
      </c>
      <c r="BK60" s="95">
        <v>4089</v>
      </c>
      <c r="BL60" s="72">
        <v>313.48</v>
      </c>
      <c r="BM60" s="72">
        <v>305.51</v>
      </c>
      <c r="BN60" s="72">
        <v>618.99</v>
      </c>
      <c r="BO60" s="95">
        <v>15946083</v>
      </c>
      <c r="BP60" s="95">
        <v>14627831</v>
      </c>
      <c r="BQ60" s="95">
        <v>4239</v>
      </c>
      <c r="BR60" s="95">
        <v>3990</v>
      </c>
      <c r="BS60" s="72">
        <v>318.88</v>
      </c>
      <c r="BT60" s="72">
        <v>316.54000000000002</v>
      </c>
      <c r="BU60" s="72">
        <v>635.41999999999996</v>
      </c>
      <c r="BV60" s="95">
        <v>17081919</v>
      </c>
      <c r="BW60" s="95">
        <v>15991822</v>
      </c>
      <c r="BX60" s="95">
        <v>4464</v>
      </c>
      <c r="BY60" s="95">
        <v>4210</v>
      </c>
      <c r="BZ60" s="95">
        <v>4778</v>
      </c>
      <c r="CA60" s="95">
        <v>4523</v>
      </c>
      <c r="CB60" s="95">
        <v>4216</v>
      </c>
      <c r="CC60" s="95">
        <v>4121</v>
      </c>
      <c r="CD60" s="95">
        <v>4340</v>
      </c>
      <c r="CE60" s="72">
        <v>650.75523149000003</v>
      </c>
      <c r="CF60" s="72">
        <v>676.59346364999999</v>
      </c>
      <c r="CG60" s="72">
        <v>712.40329333</v>
      </c>
      <c r="CH60" s="72">
        <v>716.50152150999998</v>
      </c>
      <c r="CI60" s="72">
        <v>731.52548966999996</v>
      </c>
      <c r="CJ60" s="96">
        <v>0.90394970569999999</v>
      </c>
      <c r="CK60" s="96">
        <v>0.93698806459999995</v>
      </c>
      <c r="CL60" s="96">
        <v>0.89205090139999998</v>
      </c>
      <c r="CM60" s="96">
        <v>0.86390605099999995</v>
      </c>
      <c r="CN60" s="96">
        <v>0.86862318400000005</v>
      </c>
      <c r="CO60" s="96">
        <v>0.92928764419999998</v>
      </c>
      <c r="CP60" s="96">
        <v>0.96106258040000003</v>
      </c>
      <c r="CQ60" s="96">
        <v>0.99584056389999998</v>
      </c>
      <c r="CR60" s="96">
        <v>0.96507661769999997</v>
      </c>
      <c r="CS60" s="95">
        <v>4176</v>
      </c>
      <c r="CT60" s="95">
        <v>4022</v>
      </c>
      <c r="CU60" s="95">
        <v>3710</v>
      </c>
      <c r="CV60" s="95">
        <v>3699</v>
      </c>
      <c r="CW60" s="95">
        <v>3932</v>
      </c>
      <c r="CX60" s="96">
        <v>0.95592896699999996</v>
      </c>
      <c r="CY60" s="96">
        <v>0.92906541799999998</v>
      </c>
      <c r="CZ60" s="96">
        <v>0.92343520700000004</v>
      </c>
      <c r="DA60" s="96">
        <v>0.93367012400000005</v>
      </c>
      <c r="DB60" s="96">
        <v>0.90261963300000003</v>
      </c>
      <c r="DC60">
        <v>2013</v>
      </c>
      <c r="DD60" s="6">
        <v>4271.8</v>
      </c>
      <c r="DE60" s="96">
        <v>1.9605771999999999E-3</v>
      </c>
      <c r="DF60" s="72">
        <v>739.72</v>
      </c>
      <c r="DG60" s="96">
        <v>1</v>
      </c>
      <c r="DH60" s="72">
        <v>739.72</v>
      </c>
      <c r="DI60" s="72">
        <v>731.97309668000003</v>
      </c>
      <c r="DJ60" s="96">
        <v>1</v>
      </c>
      <c r="DK60" s="72">
        <v>739.72</v>
      </c>
      <c r="DL60" s="96">
        <v>1</v>
      </c>
      <c r="DM60" s="72">
        <v>739.72</v>
      </c>
      <c r="DN60" s="96">
        <v>1</v>
      </c>
      <c r="DO60" s="96">
        <v>5.9329999999999999E-3</v>
      </c>
      <c r="DP60" s="72">
        <v>4.3899999999999997</v>
      </c>
      <c r="DQ60" s="72">
        <v>735.33</v>
      </c>
      <c r="DR60" t="s">
        <v>55</v>
      </c>
      <c r="DT60" t="s">
        <v>1</v>
      </c>
    </row>
    <row r="61" spans="1:124" x14ac:dyDescent="0.3">
      <c r="A61" t="s">
        <v>56</v>
      </c>
      <c r="B61">
        <v>1550</v>
      </c>
      <c r="C61" s="95">
        <v>3365</v>
      </c>
      <c r="D61" s="95">
        <v>14088656</v>
      </c>
      <c r="E61" s="95">
        <v>3309</v>
      </c>
      <c r="F61" s="95">
        <v>10414619</v>
      </c>
      <c r="G61" s="95">
        <v>960</v>
      </c>
      <c r="H61" s="95">
        <v>3030941</v>
      </c>
      <c r="I61" s="95">
        <v>890</v>
      </c>
      <c r="J61" s="95">
        <v>2672868</v>
      </c>
      <c r="K61" s="95">
        <v>3342</v>
      </c>
      <c r="L61" s="95">
        <v>14183229</v>
      </c>
      <c r="M61" s="95">
        <v>3273</v>
      </c>
      <c r="N61" s="95">
        <v>11413012</v>
      </c>
      <c r="O61" s="95">
        <v>951</v>
      </c>
      <c r="P61" s="95">
        <v>2801627</v>
      </c>
      <c r="Q61" s="95">
        <v>872</v>
      </c>
      <c r="R61" s="95">
        <v>2876296</v>
      </c>
      <c r="S61" s="95">
        <v>3264</v>
      </c>
      <c r="T61" s="95">
        <v>14326412</v>
      </c>
      <c r="U61" s="95">
        <v>3181</v>
      </c>
      <c r="V61" s="95">
        <v>12233724</v>
      </c>
      <c r="W61" s="95">
        <v>928</v>
      </c>
      <c r="X61" s="95">
        <v>3276186</v>
      </c>
      <c r="Y61" s="95">
        <v>845</v>
      </c>
      <c r="Z61" s="95">
        <v>3212455</v>
      </c>
      <c r="AA61" s="95">
        <v>3181</v>
      </c>
      <c r="AB61" s="95">
        <v>14510971</v>
      </c>
      <c r="AC61" s="95">
        <v>3093</v>
      </c>
      <c r="AD61" s="95">
        <v>12075949</v>
      </c>
      <c r="AE61" s="95">
        <v>947</v>
      </c>
      <c r="AF61" s="95">
        <v>2951229</v>
      </c>
      <c r="AG61" s="95">
        <v>867</v>
      </c>
      <c r="AH61" s="95">
        <v>3277513</v>
      </c>
      <c r="AI61" s="95">
        <v>3180</v>
      </c>
      <c r="AJ61" s="95">
        <v>12665831</v>
      </c>
      <c r="AK61" s="95">
        <v>3102</v>
      </c>
      <c r="AL61" s="95">
        <v>12526891</v>
      </c>
      <c r="AM61" s="95">
        <v>975</v>
      </c>
      <c r="AN61" s="95">
        <v>3763703</v>
      </c>
      <c r="AO61" s="95">
        <v>900</v>
      </c>
      <c r="AP61" s="95">
        <v>3747214</v>
      </c>
      <c r="AQ61" s="72">
        <v>329.86</v>
      </c>
      <c r="AR61" s="72">
        <v>259.73</v>
      </c>
      <c r="AS61" s="72">
        <v>589.59</v>
      </c>
      <c r="AT61" s="95">
        <v>17119597</v>
      </c>
      <c r="AU61" s="95">
        <v>13087487</v>
      </c>
      <c r="AV61" s="95">
        <v>4325</v>
      </c>
      <c r="AW61" s="95">
        <v>4199</v>
      </c>
      <c r="AX61" s="72">
        <v>329.7</v>
      </c>
      <c r="AY61" s="72">
        <v>287.27999999999997</v>
      </c>
      <c r="AZ61" s="72">
        <v>616.98</v>
      </c>
      <c r="BA61" s="95">
        <v>16984856</v>
      </c>
      <c r="BB61" s="95">
        <v>14289308</v>
      </c>
      <c r="BC61" s="95">
        <v>4293</v>
      </c>
      <c r="BD61" s="95">
        <v>4145</v>
      </c>
      <c r="BE61" s="72">
        <v>349.92</v>
      </c>
      <c r="BF61" s="72">
        <v>319.72000000000003</v>
      </c>
      <c r="BG61" s="72">
        <v>669.64</v>
      </c>
      <c r="BH61" s="95">
        <v>17602598</v>
      </c>
      <c r="BI61" s="95">
        <v>15446179</v>
      </c>
      <c r="BJ61" s="95">
        <v>4192</v>
      </c>
      <c r="BK61" s="95">
        <v>4026</v>
      </c>
      <c r="BL61" s="72">
        <v>352.52</v>
      </c>
      <c r="BM61" s="72">
        <v>323.08999999999997</v>
      </c>
      <c r="BN61" s="72">
        <v>675.61</v>
      </c>
      <c r="BO61" s="95">
        <v>17462200</v>
      </c>
      <c r="BP61" s="95">
        <v>15353462</v>
      </c>
      <c r="BQ61" s="95">
        <v>4128</v>
      </c>
      <c r="BR61" s="95">
        <v>3960</v>
      </c>
      <c r="BS61" s="72">
        <v>329.51</v>
      </c>
      <c r="BT61" s="72">
        <v>338.87</v>
      </c>
      <c r="BU61" s="72">
        <v>668.38</v>
      </c>
      <c r="BV61" s="95">
        <v>16429534</v>
      </c>
      <c r="BW61" s="95">
        <v>16274105</v>
      </c>
      <c r="BX61" s="95">
        <v>4155</v>
      </c>
      <c r="BY61" s="95">
        <v>4002</v>
      </c>
      <c r="BZ61" s="95">
        <v>4265</v>
      </c>
      <c r="CA61" s="95">
        <v>4221</v>
      </c>
      <c r="CB61" s="95">
        <v>4112</v>
      </c>
      <c r="CC61" s="95">
        <v>4048</v>
      </c>
      <c r="CD61" s="95">
        <v>4080</v>
      </c>
      <c r="CE61" s="72">
        <v>650.75523149000003</v>
      </c>
      <c r="CF61" s="72">
        <v>676.59346364999999</v>
      </c>
      <c r="CG61" s="72">
        <v>712.40329333</v>
      </c>
      <c r="CH61" s="72">
        <v>716.50152150999998</v>
      </c>
      <c r="CI61" s="72">
        <v>731.52548966999996</v>
      </c>
      <c r="CJ61" s="96">
        <v>0.90600885170000001</v>
      </c>
      <c r="CK61" s="96">
        <v>0.91189175349999996</v>
      </c>
      <c r="CL61" s="96">
        <v>0.93997319530000001</v>
      </c>
      <c r="CM61" s="96">
        <v>0.94292891180000005</v>
      </c>
      <c r="CN61" s="96">
        <v>0.91367971380000002</v>
      </c>
      <c r="CO61" s="96">
        <v>0.96106354900000002</v>
      </c>
      <c r="CP61" s="96">
        <v>0.96028663889999999</v>
      </c>
      <c r="CQ61" s="96">
        <v>0.99584056389999998</v>
      </c>
      <c r="CR61" s="96">
        <v>0.96429743530000001</v>
      </c>
      <c r="CS61" s="95">
        <v>4186</v>
      </c>
      <c r="CT61" s="95">
        <v>4192</v>
      </c>
      <c r="CU61" s="95">
        <v>4078</v>
      </c>
      <c r="CV61" s="95">
        <v>4010</v>
      </c>
      <c r="CW61" s="95">
        <v>4071</v>
      </c>
      <c r="CX61" s="96">
        <v>0.96891240700000003</v>
      </c>
      <c r="CY61" s="96">
        <v>0.97754123299999995</v>
      </c>
      <c r="CZ61" s="96">
        <v>0.96204431300000004</v>
      </c>
      <c r="DA61" s="96">
        <v>0.94742330600000002</v>
      </c>
      <c r="DB61" s="96">
        <v>0.94847893800000005</v>
      </c>
      <c r="DC61">
        <v>2013</v>
      </c>
      <c r="DD61" s="6">
        <v>4066.4</v>
      </c>
      <c r="DE61" s="96">
        <v>1.8352904E-3</v>
      </c>
      <c r="DF61" s="72">
        <v>739.21</v>
      </c>
      <c r="DG61" s="96">
        <v>1</v>
      </c>
      <c r="DH61" s="72">
        <v>739.21</v>
      </c>
      <c r="DI61" s="72">
        <v>731.97309668000003</v>
      </c>
      <c r="DJ61" s="96">
        <v>1</v>
      </c>
      <c r="DK61" s="72">
        <v>739.21</v>
      </c>
      <c r="DL61" s="96">
        <v>1</v>
      </c>
      <c r="DM61" s="72">
        <v>739.21</v>
      </c>
      <c r="DN61" s="96">
        <v>1</v>
      </c>
      <c r="DO61" s="96">
        <v>5.1479999999999998E-3</v>
      </c>
      <c r="DP61" s="72">
        <v>3.81</v>
      </c>
      <c r="DQ61" s="72">
        <v>735.4</v>
      </c>
      <c r="DR61" t="s">
        <v>56</v>
      </c>
      <c r="DT61" t="s">
        <v>1</v>
      </c>
    </row>
    <row r="62" spans="1:124" x14ac:dyDescent="0.3">
      <c r="A62" t="s">
        <v>57</v>
      </c>
      <c r="B62">
        <v>1560</v>
      </c>
      <c r="C62" s="95">
        <v>6325</v>
      </c>
      <c r="D62" s="95">
        <v>25209252</v>
      </c>
      <c r="E62" s="95">
        <v>6141</v>
      </c>
      <c r="F62" s="95">
        <v>18382693</v>
      </c>
      <c r="G62" s="95">
        <v>1847</v>
      </c>
      <c r="H62" s="95">
        <v>5050916</v>
      </c>
      <c r="I62" s="95">
        <v>1673</v>
      </c>
      <c r="J62" s="95">
        <v>4514207</v>
      </c>
      <c r="K62" s="95">
        <v>6226</v>
      </c>
      <c r="L62" s="95">
        <v>27620007</v>
      </c>
      <c r="M62" s="95">
        <v>6008</v>
      </c>
      <c r="N62" s="95">
        <v>19569672</v>
      </c>
      <c r="O62" s="95">
        <v>1860</v>
      </c>
      <c r="P62" s="95">
        <v>5429239</v>
      </c>
      <c r="Q62" s="95">
        <v>1660</v>
      </c>
      <c r="R62" s="95">
        <v>4983741</v>
      </c>
      <c r="S62" s="95">
        <v>6165</v>
      </c>
      <c r="T62" s="95">
        <v>28536876</v>
      </c>
      <c r="U62" s="95">
        <v>5932</v>
      </c>
      <c r="V62" s="95">
        <v>20694144</v>
      </c>
      <c r="W62" s="95">
        <v>1874</v>
      </c>
      <c r="X62" s="95">
        <v>5569595</v>
      </c>
      <c r="Y62" s="95">
        <v>1672</v>
      </c>
      <c r="Z62" s="95">
        <v>5335430</v>
      </c>
      <c r="AA62" s="95">
        <v>6210</v>
      </c>
      <c r="AB62" s="95">
        <v>21725418</v>
      </c>
      <c r="AC62" s="95">
        <v>5942</v>
      </c>
      <c r="AD62" s="95">
        <v>22444443</v>
      </c>
      <c r="AE62" s="95">
        <v>1916</v>
      </c>
      <c r="AF62" s="95">
        <v>5666804</v>
      </c>
      <c r="AG62" s="95">
        <v>1713</v>
      </c>
      <c r="AH62" s="95">
        <v>6250611</v>
      </c>
      <c r="AI62" s="95">
        <v>6285</v>
      </c>
      <c r="AJ62" s="95">
        <v>25094705</v>
      </c>
      <c r="AK62" s="95">
        <v>6002</v>
      </c>
      <c r="AL62" s="95">
        <v>24027702.350000001</v>
      </c>
      <c r="AM62" s="95">
        <v>1973</v>
      </c>
      <c r="AN62" s="95">
        <v>5107792</v>
      </c>
      <c r="AO62" s="95">
        <v>1760</v>
      </c>
      <c r="AP62" s="95">
        <v>6115489</v>
      </c>
      <c r="AQ62" s="72">
        <v>308.58</v>
      </c>
      <c r="AR62" s="72">
        <v>244.19</v>
      </c>
      <c r="AS62" s="72">
        <v>552.77</v>
      </c>
      <c r="AT62" s="95">
        <v>30260168</v>
      </c>
      <c r="AU62" s="95">
        <v>22896900</v>
      </c>
      <c r="AV62" s="95">
        <v>8172</v>
      </c>
      <c r="AW62" s="95">
        <v>7814</v>
      </c>
      <c r="AX62" s="72">
        <v>340.6</v>
      </c>
      <c r="AY62" s="72">
        <v>266.83999999999997</v>
      </c>
      <c r="AZ62" s="72">
        <v>607.44000000000005</v>
      </c>
      <c r="BA62" s="95">
        <v>33049246</v>
      </c>
      <c r="BB62" s="95">
        <v>24553413</v>
      </c>
      <c r="BC62" s="95">
        <v>8086</v>
      </c>
      <c r="BD62" s="95">
        <v>7668</v>
      </c>
      <c r="BE62" s="72">
        <v>353.55</v>
      </c>
      <c r="BF62" s="72">
        <v>285.26</v>
      </c>
      <c r="BG62" s="72">
        <v>638.80999999999995</v>
      </c>
      <c r="BH62" s="95">
        <v>34106471</v>
      </c>
      <c r="BI62" s="95">
        <v>26029574</v>
      </c>
      <c r="BJ62" s="95">
        <v>8039</v>
      </c>
      <c r="BK62" s="95">
        <v>7604</v>
      </c>
      <c r="BL62" s="72">
        <v>280.91000000000003</v>
      </c>
      <c r="BM62" s="72">
        <v>312.38</v>
      </c>
      <c r="BN62" s="72">
        <v>593.29</v>
      </c>
      <c r="BO62" s="95">
        <v>27392222</v>
      </c>
      <c r="BP62" s="95">
        <v>28695054</v>
      </c>
      <c r="BQ62" s="95">
        <v>8126</v>
      </c>
      <c r="BR62" s="95">
        <v>7655</v>
      </c>
      <c r="BS62" s="72">
        <v>304.77999999999997</v>
      </c>
      <c r="BT62" s="72">
        <v>323.62</v>
      </c>
      <c r="BU62" s="72">
        <v>628.4</v>
      </c>
      <c r="BV62" s="95">
        <v>30202497</v>
      </c>
      <c r="BW62" s="95">
        <v>30143191.350000001</v>
      </c>
      <c r="BX62" s="95">
        <v>8258</v>
      </c>
      <c r="BY62" s="95">
        <v>7762</v>
      </c>
      <c r="BZ62" s="95">
        <v>8001</v>
      </c>
      <c r="CA62" s="95">
        <v>7884</v>
      </c>
      <c r="CB62" s="95">
        <v>7829</v>
      </c>
      <c r="CC62" s="95">
        <v>7902</v>
      </c>
      <c r="CD62" s="95">
        <v>8015</v>
      </c>
      <c r="CE62" s="72">
        <v>650.75523149000003</v>
      </c>
      <c r="CF62" s="72">
        <v>676.59346364999999</v>
      </c>
      <c r="CG62" s="72">
        <v>712.40329333</v>
      </c>
      <c r="CH62" s="72">
        <v>716.50152150999998</v>
      </c>
      <c r="CI62" s="72">
        <v>731.52548966999996</v>
      </c>
      <c r="CJ62" s="96">
        <v>0.84942843830000003</v>
      </c>
      <c r="CK62" s="96">
        <v>0.89779170600000002</v>
      </c>
      <c r="CL62" s="96">
        <v>0.89669714609999995</v>
      </c>
      <c r="CM62" s="96">
        <v>0.82803732050000001</v>
      </c>
      <c r="CN62" s="96">
        <v>0.85902679930000003</v>
      </c>
      <c r="CO62" s="96">
        <v>1.0097715147999999</v>
      </c>
      <c r="CP62" s="96">
        <v>0.85781413849999999</v>
      </c>
      <c r="CQ62" s="96">
        <v>0.99584056389999998</v>
      </c>
      <c r="CR62" s="96">
        <v>0.86139694150000001</v>
      </c>
      <c r="CS62" s="95">
        <v>6907</v>
      </c>
      <c r="CT62" s="95">
        <v>6870</v>
      </c>
      <c r="CU62" s="95">
        <v>6824</v>
      </c>
      <c r="CV62" s="95">
        <v>6855</v>
      </c>
      <c r="CW62" s="95">
        <v>7014</v>
      </c>
      <c r="CX62" s="96">
        <v>1.01741671</v>
      </c>
      <c r="CY62" s="96">
        <v>0.99547521699999997</v>
      </c>
      <c r="CZ62" s="96">
        <v>1.0245428320000001</v>
      </c>
      <c r="DA62" s="96">
        <v>1.0030786899999999</v>
      </c>
      <c r="DB62" s="96">
        <v>1.008415662</v>
      </c>
      <c r="DC62">
        <v>2013</v>
      </c>
      <c r="DD62" s="6">
        <v>7700.6</v>
      </c>
      <c r="DE62" s="96">
        <v>2.4601715999999999E-3</v>
      </c>
      <c r="DF62" s="72">
        <v>659.92</v>
      </c>
      <c r="DG62" s="96">
        <v>1</v>
      </c>
      <c r="DH62" s="72">
        <v>659.92</v>
      </c>
      <c r="DI62" s="72">
        <v>659.92</v>
      </c>
      <c r="DJ62" s="96">
        <v>1</v>
      </c>
      <c r="DK62" s="72">
        <v>659.92</v>
      </c>
      <c r="DL62" s="96">
        <v>1</v>
      </c>
      <c r="DM62" s="72">
        <v>659.92</v>
      </c>
      <c r="DN62" s="96">
        <v>1</v>
      </c>
      <c r="DO62" s="96">
        <v>5.156E-3</v>
      </c>
      <c r="DP62" s="72">
        <v>3.4</v>
      </c>
      <c r="DQ62" s="72">
        <v>656.52</v>
      </c>
      <c r="DR62" t="s">
        <v>57</v>
      </c>
      <c r="DT62" t="s">
        <v>1</v>
      </c>
    </row>
    <row r="63" spans="1:124" x14ac:dyDescent="0.3">
      <c r="A63" t="s">
        <v>58</v>
      </c>
      <c r="B63">
        <v>1570</v>
      </c>
      <c r="C63" s="95">
        <v>5394</v>
      </c>
      <c r="D63" s="95">
        <v>25052718</v>
      </c>
      <c r="E63" s="95">
        <v>5129</v>
      </c>
      <c r="F63" s="95">
        <v>17797198</v>
      </c>
      <c r="G63" s="95">
        <v>1675</v>
      </c>
      <c r="H63" s="95">
        <v>3893320</v>
      </c>
      <c r="I63" s="95">
        <v>1421</v>
      </c>
      <c r="J63" s="95">
        <v>4445917</v>
      </c>
      <c r="K63" s="95">
        <v>5433</v>
      </c>
      <c r="L63" s="95">
        <v>25291688</v>
      </c>
      <c r="M63" s="95">
        <v>5116</v>
      </c>
      <c r="N63" s="95">
        <v>18140570</v>
      </c>
      <c r="O63" s="95">
        <v>1695</v>
      </c>
      <c r="P63" s="95">
        <v>4830848</v>
      </c>
      <c r="Q63" s="95">
        <v>1417</v>
      </c>
      <c r="R63" s="95">
        <v>4720862</v>
      </c>
      <c r="S63" s="95">
        <v>5332</v>
      </c>
      <c r="T63" s="95">
        <v>24639790</v>
      </c>
      <c r="U63" s="95">
        <v>4977</v>
      </c>
      <c r="V63" s="95">
        <v>19204617</v>
      </c>
      <c r="W63" s="95">
        <v>1731</v>
      </c>
      <c r="X63" s="95">
        <v>5246577</v>
      </c>
      <c r="Y63" s="95">
        <v>1453</v>
      </c>
      <c r="Z63" s="95">
        <v>5066705</v>
      </c>
      <c r="AA63" s="95">
        <v>5246</v>
      </c>
      <c r="AB63" s="95">
        <v>22064863</v>
      </c>
      <c r="AC63" s="95">
        <v>4875</v>
      </c>
      <c r="AD63" s="95">
        <v>19951068</v>
      </c>
      <c r="AE63" s="95">
        <v>1701</v>
      </c>
      <c r="AF63" s="95">
        <v>5202214</v>
      </c>
      <c r="AG63" s="95">
        <v>1408</v>
      </c>
      <c r="AH63" s="95">
        <v>5575493</v>
      </c>
      <c r="AI63" s="95">
        <v>5513</v>
      </c>
      <c r="AJ63" s="95">
        <v>20681496.07</v>
      </c>
      <c r="AK63" s="95">
        <v>5104</v>
      </c>
      <c r="AL63" s="95">
        <v>20972804.690000001</v>
      </c>
      <c r="AM63" s="95">
        <v>1746</v>
      </c>
      <c r="AN63" s="95">
        <v>4878036</v>
      </c>
      <c r="AO63" s="95">
        <v>1437</v>
      </c>
      <c r="AP63" s="95">
        <v>5583301</v>
      </c>
      <c r="AQ63" s="72">
        <v>341.23</v>
      </c>
      <c r="AR63" s="72">
        <v>282.99</v>
      </c>
      <c r="AS63" s="72">
        <v>624.22</v>
      </c>
      <c r="AT63" s="95">
        <v>28946038</v>
      </c>
      <c r="AU63" s="95">
        <v>22243115</v>
      </c>
      <c r="AV63" s="95">
        <v>7069</v>
      </c>
      <c r="AW63" s="95">
        <v>6550</v>
      </c>
      <c r="AX63" s="72">
        <v>352.16</v>
      </c>
      <c r="AY63" s="72">
        <v>291.61</v>
      </c>
      <c r="AZ63" s="72">
        <v>643.77</v>
      </c>
      <c r="BA63" s="95">
        <v>30122536</v>
      </c>
      <c r="BB63" s="95">
        <v>22861432</v>
      </c>
      <c r="BC63" s="95">
        <v>7128</v>
      </c>
      <c r="BD63" s="95">
        <v>6533</v>
      </c>
      <c r="BE63" s="72">
        <v>352.62</v>
      </c>
      <c r="BF63" s="72">
        <v>314.56</v>
      </c>
      <c r="BG63" s="72">
        <v>667.18</v>
      </c>
      <c r="BH63" s="95">
        <v>29886367</v>
      </c>
      <c r="BI63" s="95">
        <v>24271322</v>
      </c>
      <c r="BJ63" s="95">
        <v>7063</v>
      </c>
      <c r="BK63" s="95">
        <v>6430</v>
      </c>
      <c r="BL63" s="72">
        <v>327.08</v>
      </c>
      <c r="BM63" s="72">
        <v>338.57</v>
      </c>
      <c r="BN63" s="72">
        <v>665.65</v>
      </c>
      <c r="BO63" s="95">
        <v>27267077</v>
      </c>
      <c r="BP63" s="95">
        <v>25526561</v>
      </c>
      <c r="BQ63" s="95">
        <v>6947</v>
      </c>
      <c r="BR63" s="95">
        <v>6283</v>
      </c>
      <c r="BS63" s="72">
        <v>293.42</v>
      </c>
      <c r="BT63" s="72">
        <v>338.33</v>
      </c>
      <c r="BU63" s="72">
        <v>631.75</v>
      </c>
      <c r="BV63" s="95">
        <v>25559532.07</v>
      </c>
      <c r="BW63" s="95">
        <v>26556105.690000001</v>
      </c>
      <c r="BX63" s="95">
        <v>7259</v>
      </c>
      <c r="BY63" s="95">
        <v>6541</v>
      </c>
      <c r="BZ63" s="95">
        <v>6822</v>
      </c>
      <c r="CA63" s="95">
        <v>6841</v>
      </c>
      <c r="CB63" s="95">
        <v>6758</v>
      </c>
      <c r="CC63" s="95">
        <v>6632</v>
      </c>
      <c r="CD63" s="95">
        <v>6908</v>
      </c>
      <c r="CE63" s="72">
        <v>650.75523149000003</v>
      </c>
      <c r="CF63" s="72">
        <v>676.59346364999999</v>
      </c>
      <c r="CG63" s="72">
        <v>712.40329333</v>
      </c>
      <c r="CH63" s="72">
        <v>716.50152150999998</v>
      </c>
      <c r="CI63" s="72">
        <v>731.52548966999996</v>
      </c>
      <c r="CJ63" s="96">
        <v>0.95922394440000003</v>
      </c>
      <c r="CK63" s="96">
        <v>0.95148717000000005</v>
      </c>
      <c r="CL63" s="96">
        <v>0.93652009510000001</v>
      </c>
      <c r="CM63" s="96">
        <v>0.92902803420000002</v>
      </c>
      <c r="CN63" s="96">
        <v>0.86360627059999995</v>
      </c>
      <c r="CO63" s="96">
        <v>0.92992911850000004</v>
      </c>
      <c r="CP63" s="96">
        <v>0.997896597</v>
      </c>
      <c r="CQ63" s="96">
        <v>0.99584056389999998</v>
      </c>
      <c r="CR63" s="96">
        <v>1.0020644777000001</v>
      </c>
      <c r="CS63" s="95">
        <v>7114</v>
      </c>
      <c r="CT63" s="95">
        <v>7246</v>
      </c>
      <c r="CU63" s="95">
        <v>7056</v>
      </c>
      <c r="CV63" s="95">
        <v>7005</v>
      </c>
      <c r="CW63" s="95">
        <v>7248</v>
      </c>
      <c r="CX63" s="96">
        <v>0.94584726399999997</v>
      </c>
      <c r="CY63" s="96">
        <v>0.927396373</v>
      </c>
      <c r="CZ63" s="96">
        <v>0.92794391499999995</v>
      </c>
      <c r="DA63" s="96">
        <v>0.92125069500000001</v>
      </c>
      <c r="DB63" s="96">
        <v>0.92715739399999997</v>
      </c>
      <c r="DC63">
        <v>2013</v>
      </c>
      <c r="DD63" s="6">
        <v>6467.4</v>
      </c>
      <c r="DE63" s="96">
        <v>8.2581159999999994E-3</v>
      </c>
      <c r="DF63" s="72">
        <v>763.22</v>
      </c>
      <c r="DG63" s="96">
        <v>1</v>
      </c>
      <c r="DH63" s="72">
        <v>763.22</v>
      </c>
      <c r="DI63" s="72">
        <v>754.47549461000006</v>
      </c>
      <c r="DJ63" s="96">
        <v>1</v>
      </c>
      <c r="DK63" s="72">
        <v>763.22</v>
      </c>
      <c r="DL63" s="96">
        <v>1</v>
      </c>
      <c r="DM63" s="72">
        <v>763.22</v>
      </c>
      <c r="DN63" s="96">
        <v>1</v>
      </c>
      <c r="DO63" s="96">
        <v>1.1807E-2</v>
      </c>
      <c r="DP63" s="72">
        <v>9.01</v>
      </c>
      <c r="DQ63" s="72">
        <v>754.21</v>
      </c>
      <c r="DR63" t="s">
        <v>58</v>
      </c>
      <c r="DT63" t="s">
        <v>1</v>
      </c>
    </row>
    <row r="64" spans="1:124" x14ac:dyDescent="0.3">
      <c r="A64" t="s">
        <v>59</v>
      </c>
      <c r="B64">
        <v>1580</v>
      </c>
      <c r="C64" s="95">
        <v>8671</v>
      </c>
      <c r="D64" s="95">
        <v>37851034</v>
      </c>
      <c r="E64" s="95">
        <v>8183</v>
      </c>
      <c r="F64" s="95">
        <v>28312342</v>
      </c>
      <c r="G64" s="95">
        <v>2059</v>
      </c>
      <c r="H64" s="95">
        <v>6859268</v>
      </c>
      <c r="I64" s="95">
        <v>1703</v>
      </c>
      <c r="J64" s="95">
        <v>5697856</v>
      </c>
      <c r="K64" s="95">
        <v>8709</v>
      </c>
      <c r="L64" s="95">
        <v>40038555</v>
      </c>
      <c r="M64" s="95">
        <v>8143</v>
      </c>
      <c r="N64" s="95">
        <v>30433068</v>
      </c>
      <c r="O64" s="95">
        <v>2085</v>
      </c>
      <c r="P64" s="95">
        <v>7360832</v>
      </c>
      <c r="Q64" s="95">
        <v>1711</v>
      </c>
      <c r="R64" s="95">
        <v>5909723</v>
      </c>
      <c r="S64" s="95">
        <v>8687</v>
      </c>
      <c r="T64" s="95">
        <v>36777243</v>
      </c>
      <c r="U64" s="95">
        <v>8030</v>
      </c>
      <c r="V64" s="95">
        <v>31948982</v>
      </c>
      <c r="W64" s="95">
        <v>2103</v>
      </c>
      <c r="X64" s="95">
        <v>7015530</v>
      </c>
      <c r="Y64" s="95">
        <v>1700</v>
      </c>
      <c r="Z64" s="95">
        <v>6205746</v>
      </c>
      <c r="AA64" s="95">
        <v>8579</v>
      </c>
      <c r="AB64" s="95">
        <v>32766349</v>
      </c>
      <c r="AC64" s="95">
        <v>7841</v>
      </c>
      <c r="AD64" s="95">
        <v>33254877</v>
      </c>
      <c r="AE64" s="95">
        <v>2081</v>
      </c>
      <c r="AF64" s="95">
        <v>5828340</v>
      </c>
      <c r="AG64" s="95">
        <v>1662</v>
      </c>
      <c r="AH64" s="95">
        <v>6395801</v>
      </c>
      <c r="AI64" s="95">
        <v>8884</v>
      </c>
      <c r="AJ64" s="95">
        <v>32254220.109999999</v>
      </c>
      <c r="AK64" s="95">
        <v>8126</v>
      </c>
      <c r="AL64" s="95">
        <v>36012432.020000003</v>
      </c>
      <c r="AM64" s="95">
        <v>2035</v>
      </c>
      <c r="AN64" s="95">
        <v>6276850.7300000004</v>
      </c>
      <c r="AO64" s="95">
        <v>1644</v>
      </c>
      <c r="AP64" s="95">
        <v>6586786.6699999999</v>
      </c>
      <c r="AQ64" s="72">
        <v>347.24</v>
      </c>
      <c r="AR64" s="72">
        <v>286.69</v>
      </c>
      <c r="AS64" s="72">
        <v>633.92999999999995</v>
      </c>
      <c r="AT64" s="95">
        <v>44710302</v>
      </c>
      <c r="AU64" s="95">
        <v>34010198</v>
      </c>
      <c r="AV64" s="95">
        <v>10730</v>
      </c>
      <c r="AW64" s="95">
        <v>9886</v>
      </c>
      <c r="AX64" s="72">
        <v>365.94</v>
      </c>
      <c r="AY64" s="72">
        <v>307.33999999999997</v>
      </c>
      <c r="AZ64" s="72">
        <v>673.28</v>
      </c>
      <c r="BA64" s="95">
        <v>47399387</v>
      </c>
      <c r="BB64" s="95">
        <v>36342791</v>
      </c>
      <c r="BC64" s="95">
        <v>10794</v>
      </c>
      <c r="BD64" s="95">
        <v>9854</v>
      </c>
      <c r="BE64" s="72">
        <v>338.22</v>
      </c>
      <c r="BF64" s="72">
        <v>326.77999999999997</v>
      </c>
      <c r="BG64" s="72">
        <v>665</v>
      </c>
      <c r="BH64" s="95">
        <v>43792773</v>
      </c>
      <c r="BI64" s="95">
        <v>38154728</v>
      </c>
      <c r="BJ64" s="95">
        <v>10790</v>
      </c>
      <c r="BK64" s="95">
        <v>9730</v>
      </c>
      <c r="BL64" s="72">
        <v>301.70999999999998</v>
      </c>
      <c r="BM64" s="72">
        <v>347.7</v>
      </c>
      <c r="BN64" s="72">
        <v>649.41</v>
      </c>
      <c r="BO64" s="95">
        <v>38594689</v>
      </c>
      <c r="BP64" s="95">
        <v>39650678</v>
      </c>
      <c r="BQ64" s="95">
        <v>10660</v>
      </c>
      <c r="BR64" s="95">
        <v>9503</v>
      </c>
      <c r="BS64" s="72">
        <v>294.07</v>
      </c>
      <c r="BT64" s="72">
        <v>363.35</v>
      </c>
      <c r="BU64" s="72">
        <v>657.42</v>
      </c>
      <c r="BV64" s="95">
        <v>38531070.840000004</v>
      </c>
      <c r="BW64" s="95">
        <v>42599218.689999998</v>
      </c>
      <c r="BX64" s="95">
        <v>10919</v>
      </c>
      <c r="BY64" s="95">
        <v>9770</v>
      </c>
      <c r="BZ64" s="95">
        <v>10328</v>
      </c>
      <c r="CA64" s="95">
        <v>10341</v>
      </c>
      <c r="CB64" s="95">
        <v>10279</v>
      </c>
      <c r="CC64" s="95">
        <v>10111</v>
      </c>
      <c r="CD64" s="95">
        <v>10357</v>
      </c>
      <c r="CE64" s="72">
        <v>650.75523149000003</v>
      </c>
      <c r="CF64" s="72">
        <v>676.59346364999999</v>
      </c>
      <c r="CG64" s="72">
        <v>712.40329333</v>
      </c>
      <c r="CH64" s="72">
        <v>716.50152150999998</v>
      </c>
      <c r="CI64" s="72">
        <v>731.52548966999996</v>
      </c>
      <c r="CJ64" s="96">
        <v>0.97414506919999999</v>
      </c>
      <c r="CK64" s="96">
        <v>0.99510272590000004</v>
      </c>
      <c r="CL64" s="96">
        <v>0.93346003060000005</v>
      </c>
      <c r="CM64" s="96">
        <v>0.90636234609999999</v>
      </c>
      <c r="CN64" s="96">
        <v>0.89869732400000002</v>
      </c>
      <c r="CO64" s="96">
        <v>0.90309406709999995</v>
      </c>
      <c r="CP64" s="96">
        <v>1.0425862968999999</v>
      </c>
      <c r="CQ64" s="96">
        <v>0.99584056389999998</v>
      </c>
      <c r="CR64" s="96">
        <v>1.0469408314999999</v>
      </c>
      <c r="CS64" s="95">
        <v>12940</v>
      </c>
      <c r="CT64" s="95">
        <v>13436</v>
      </c>
      <c r="CU64" s="95">
        <v>13477</v>
      </c>
      <c r="CV64" s="95">
        <v>13329</v>
      </c>
      <c r="CW64" s="95">
        <v>13910</v>
      </c>
      <c r="CX64" s="96">
        <v>0.918974599</v>
      </c>
      <c r="CY64" s="96">
        <v>0.90181709600000004</v>
      </c>
      <c r="CZ64" s="96">
        <v>0.91488697600000002</v>
      </c>
      <c r="DA64" s="96">
        <v>0.88779980000000003</v>
      </c>
      <c r="DB64" s="96">
        <v>0.89278404200000006</v>
      </c>
      <c r="DC64">
        <v>2013</v>
      </c>
      <c r="DD64" s="6">
        <v>9748.6</v>
      </c>
      <c r="DE64" s="96">
        <v>3.4997436999999998E-3</v>
      </c>
      <c r="DF64" s="72">
        <v>801.23</v>
      </c>
      <c r="DG64" s="96">
        <v>1</v>
      </c>
      <c r="DH64" s="72">
        <v>801.23</v>
      </c>
      <c r="DI64" s="72">
        <v>754.47549461000006</v>
      </c>
      <c r="DJ64" s="96">
        <v>1</v>
      </c>
      <c r="DK64" s="72">
        <v>801.23</v>
      </c>
      <c r="DL64" s="96">
        <v>1</v>
      </c>
      <c r="DM64" s="72">
        <v>801.23</v>
      </c>
      <c r="DN64" s="96">
        <v>1</v>
      </c>
      <c r="DO64" s="96">
        <v>6.7479999999999997E-3</v>
      </c>
      <c r="DP64" s="72">
        <v>5.41</v>
      </c>
      <c r="DQ64" s="72">
        <v>795.82</v>
      </c>
      <c r="DR64" t="s">
        <v>59</v>
      </c>
      <c r="DT64" t="s">
        <v>1</v>
      </c>
    </row>
    <row r="65" spans="1:124" x14ac:dyDescent="0.3">
      <c r="A65" t="s">
        <v>60</v>
      </c>
      <c r="B65">
        <v>1590</v>
      </c>
      <c r="C65" s="95">
        <v>1820</v>
      </c>
      <c r="D65" s="95">
        <v>8881111</v>
      </c>
      <c r="E65" s="95">
        <v>1832</v>
      </c>
      <c r="F65" s="95">
        <v>5271403</v>
      </c>
      <c r="G65" s="95">
        <v>743</v>
      </c>
      <c r="H65" s="95">
        <v>1980519</v>
      </c>
      <c r="I65" s="95">
        <v>696</v>
      </c>
      <c r="J65" s="95">
        <v>1500597</v>
      </c>
      <c r="K65" s="95">
        <v>1508</v>
      </c>
      <c r="L65" s="95">
        <v>7738871</v>
      </c>
      <c r="M65" s="95">
        <v>1510</v>
      </c>
      <c r="N65" s="95">
        <v>4626744</v>
      </c>
      <c r="O65" s="95">
        <v>645</v>
      </c>
      <c r="P65" s="95">
        <v>2084800</v>
      </c>
      <c r="Q65" s="95">
        <v>601</v>
      </c>
      <c r="R65" s="95">
        <v>1569250</v>
      </c>
      <c r="S65" s="95">
        <v>1462</v>
      </c>
      <c r="T65" s="95">
        <v>7464358</v>
      </c>
      <c r="U65" s="95">
        <v>1456</v>
      </c>
      <c r="V65" s="95">
        <v>4977282</v>
      </c>
      <c r="W65" s="95">
        <v>658</v>
      </c>
      <c r="X65" s="95">
        <v>1639251</v>
      </c>
      <c r="Y65" s="95">
        <v>612</v>
      </c>
      <c r="Z65" s="95">
        <v>1808717</v>
      </c>
      <c r="AA65" s="95">
        <v>1444</v>
      </c>
      <c r="AB65" s="95">
        <v>5553707</v>
      </c>
      <c r="AC65" s="95">
        <v>1430</v>
      </c>
      <c r="AD65" s="95">
        <v>5395888</v>
      </c>
      <c r="AE65" s="95">
        <v>675</v>
      </c>
      <c r="AF65" s="95">
        <v>1726089</v>
      </c>
      <c r="AG65" s="95">
        <v>627</v>
      </c>
      <c r="AH65" s="95">
        <v>1775363</v>
      </c>
      <c r="AI65" s="95">
        <v>1595</v>
      </c>
      <c r="AJ65" s="95">
        <v>8362968</v>
      </c>
      <c r="AK65" s="95">
        <v>1584</v>
      </c>
      <c r="AL65" s="95">
        <v>6490567.7199999997</v>
      </c>
      <c r="AM65" s="95">
        <v>748</v>
      </c>
      <c r="AN65" s="95">
        <v>1979525</v>
      </c>
      <c r="AO65" s="95">
        <v>700</v>
      </c>
      <c r="AP65" s="95">
        <v>2271176.34</v>
      </c>
      <c r="AQ65" s="72">
        <v>353.15</v>
      </c>
      <c r="AR65" s="72">
        <v>223.23</v>
      </c>
      <c r="AS65" s="72">
        <v>576.38</v>
      </c>
      <c r="AT65" s="95">
        <v>10861630</v>
      </c>
      <c r="AU65" s="95">
        <v>6772000</v>
      </c>
      <c r="AV65" s="95">
        <v>2563</v>
      </c>
      <c r="AW65" s="95">
        <v>2528</v>
      </c>
      <c r="AX65" s="72">
        <v>380.23</v>
      </c>
      <c r="AY65" s="72">
        <v>244.59</v>
      </c>
      <c r="AZ65" s="72">
        <v>624.82000000000005</v>
      </c>
      <c r="BA65" s="95">
        <v>9823671</v>
      </c>
      <c r="BB65" s="95">
        <v>6195994</v>
      </c>
      <c r="BC65" s="95">
        <v>2153</v>
      </c>
      <c r="BD65" s="95">
        <v>2111</v>
      </c>
      <c r="BE65" s="72">
        <v>357.85</v>
      </c>
      <c r="BF65" s="72">
        <v>273.45</v>
      </c>
      <c r="BG65" s="72">
        <v>631.29999999999995</v>
      </c>
      <c r="BH65" s="95">
        <v>9103609</v>
      </c>
      <c r="BI65" s="95">
        <v>6785999</v>
      </c>
      <c r="BJ65" s="95">
        <v>2120</v>
      </c>
      <c r="BK65" s="95">
        <v>2068</v>
      </c>
      <c r="BL65" s="72">
        <v>286.29000000000002</v>
      </c>
      <c r="BM65" s="72">
        <v>290.52</v>
      </c>
      <c r="BN65" s="72">
        <v>576.80999999999995</v>
      </c>
      <c r="BO65" s="95">
        <v>7279796</v>
      </c>
      <c r="BP65" s="95">
        <v>7171251</v>
      </c>
      <c r="BQ65" s="95">
        <v>2119</v>
      </c>
      <c r="BR65" s="95">
        <v>2057</v>
      </c>
      <c r="BS65" s="72">
        <v>367.85</v>
      </c>
      <c r="BT65" s="72">
        <v>319.68</v>
      </c>
      <c r="BU65" s="72">
        <v>687.53</v>
      </c>
      <c r="BV65" s="95">
        <v>10342493</v>
      </c>
      <c r="BW65" s="95">
        <v>8761744.0600000005</v>
      </c>
      <c r="BX65" s="95">
        <v>2343</v>
      </c>
      <c r="BY65" s="95">
        <v>2284</v>
      </c>
      <c r="BZ65" s="95">
        <v>2546</v>
      </c>
      <c r="CA65" s="95">
        <v>2133</v>
      </c>
      <c r="CB65" s="95">
        <v>2095</v>
      </c>
      <c r="CC65" s="95">
        <v>2090</v>
      </c>
      <c r="CD65" s="95">
        <v>2314</v>
      </c>
      <c r="CE65" s="72">
        <v>650.75523149000003</v>
      </c>
      <c r="CF65" s="72">
        <v>676.59346364999999</v>
      </c>
      <c r="CG65" s="72">
        <v>712.40329333</v>
      </c>
      <c r="CH65" s="72">
        <v>716.50152150999998</v>
      </c>
      <c r="CI65" s="72">
        <v>731.52548966999996</v>
      </c>
      <c r="CJ65" s="96">
        <v>0.88570936060000005</v>
      </c>
      <c r="CK65" s="96">
        <v>0.92347921399999999</v>
      </c>
      <c r="CL65" s="96">
        <v>0.88615536439999998</v>
      </c>
      <c r="CM65" s="96">
        <v>0.80503667150000002</v>
      </c>
      <c r="CN65" s="96">
        <v>0.93985788560000005</v>
      </c>
      <c r="CO65" s="96">
        <v>0.95124199600000003</v>
      </c>
      <c r="CP65" s="96">
        <v>0.93356654029999997</v>
      </c>
      <c r="CQ65" s="96">
        <v>0.99584056389999998</v>
      </c>
      <c r="CR65" s="96">
        <v>0.93746573580000003</v>
      </c>
      <c r="CS65" s="95">
        <v>2364</v>
      </c>
      <c r="CT65" s="95">
        <v>1970</v>
      </c>
      <c r="CU65" s="95">
        <v>1974</v>
      </c>
      <c r="CV65" s="95">
        <v>2014</v>
      </c>
      <c r="CW65" s="95">
        <v>2240</v>
      </c>
      <c r="CX65" s="96">
        <v>0.94577407599999996</v>
      </c>
      <c r="CY65" s="96">
        <v>0.92874315699999999</v>
      </c>
      <c r="CZ65" s="96">
        <v>0.96077243999999995</v>
      </c>
      <c r="DA65" s="96">
        <v>0.94197734600000005</v>
      </c>
      <c r="DB65" s="96">
        <v>0.97673073899999996</v>
      </c>
      <c r="DC65">
        <v>2013</v>
      </c>
      <c r="DD65" s="6">
        <v>2209.6</v>
      </c>
      <c r="DE65" s="96">
        <v>2.0553757000000001E-3</v>
      </c>
      <c r="DF65" s="72">
        <v>718.48</v>
      </c>
      <c r="DG65" s="96">
        <v>1</v>
      </c>
      <c r="DH65" s="72">
        <v>718.48</v>
      </c>
      <c r="DI65" s="72">
        <v>731.97309668000003</v>
      </c>
      <c r="DJ65" s="96">
        <v>1</v>
      </c>
      <c r="DK65" s="72">
        <v>718.48</v>
      </c>
      <c r="DL65" s="96">
        <v>1</v>
      </c>
      <c r="DM65" s="72">
        <v>718.48</v>
      </c>
      <c r="DN65" s="96">
        <v>1</v>
      </c>
      <c r="DO65" s="96">
        <v>5.5649999999999996E-3</v>
      </c>
      <c r="DP65" s="72">
        <v>4</v>
      </c>
      <c r="DQ65" s="72">
        <v>714.48</v>
      </c>
      <c r="DR65" t="s">
        <v>60</v>
      </c>
      <c r="DT65" t="s">
        <v>1</v>
      </c>
    </row>
    <row r="66" spans="1:124" x14ac:dyDescent="0.3">
      <c r="A66" t="s">
        <v>61</v>
      </c>
      <c r="B66">
        <v>1600</v>
      </c>
      <c r="C66" s="95">
        <v>9291</v>
      </c>
      <c r="D66" s="95">
        <v>46716722</v>
      </c>
      <c r="E66" s="95">
        <v>9079</v>
      </c>
      <c r="F66" s="95">
        <v>30292612</v>
      </c>
      <c r="G66" s="95">
        <v>4186</v>
      </c>
      <c r="H66" s="95">
        <v>12610790</v>
      </c>
      <c r="I66" s="95">
        <v>3742</v>
      </c>
      <c r="J66" s="95">
        <v>11320478</v>
      </c>
      <c r="K66" s="95">
        <v>9333</v>
      </c>
      <c r="L66" s="95">
        <v>45527271</v>
      </c>
      <c r="M66" s="95">
        <v>9079</v>
      </c>
      <c r="N66" s="95">
        <v>30888079</v>
      </c>
      <c r="O66" s="95">
        <v>4217</v>
      </c>
      <c r="P66" s="95">
        <v>12832197</v>
      </c>
      <c r="Q66" s="95">
        <v>3712</v>
      </c>
      <c r="R66" s="95">
        <v>11675097</v>
      </c>
      <c r="S66" s="95">
        <v>9093</v>
      </c>
      <c r="T66" s="95">
        <v>46846144</v>
      </c>
      <c r="U66" s="95">
        <v>8775</v>
      </c>
      <c r="V66" s="95">
        <v>31585688</v>
      </c>
      <c r="W66" s="95">
        <v>4108</v>
      </c>
      <c r="X66" s="95">
        <v>12978344</v>
      </c>
      <c r="Y66" s="95">
        <v>3599</v>
      </c>
      <c r="Z66" s="95">
        <v>11645562</v>
      </c>
      <c r="AA66" s="95">
        <v>8703</v>
      </c>
      <c r="AB66" s="95">
        <v>37543526</v>
      </c>
      <c r="AC66" s="95">
        <v>8377</v>
      </c>
      <c r="AD66" s="95">
        <v>33098120</v>
      </c>
      <c r="AE66" s="95">
        <v>3961</v>
      </c>
      <c r="AF66" s="95">
        <v>12136277</v>
      </c>
      <c r="AG66" s="95">
        <v>3440</v>
      </c>
      <c r="AH66" s="95">
        <v>11857884</v>
      </c>
      <c r="AI66" s="95">
        <v>8720</v>
      </c>
      <c r="AJ66" s="95">
        <v>39859098</v>
      </c>
      <c r="AK66" s="95">
        <v>8383</v>
      </c>
      <c r="AL66" s="95">
        <v>35654635</v>
      </c>
      <c r="AM66" s="95">
        <v>3926</v>
      </c>
      <c r="AN66" s="95">
        <v>11232693</v>
      </c>
      <c r="AO66" s="95">
        <v>3423</v>
      </c>
      <c r="AP66" s="95">
        <v>12545509.18</v>
      </c>
      <c r="AQ66" s="72">
        <v>366.84</v>
      </c>
      <c r="AR66" s="72">
        <v>270.47000000000003</v>
      </c>
      <c r="AS66" s="72">
        <v>637.30999999999995</v>
      </c>
      <c r="AT66" s="95">
        <v>59327512</v>
      </c>
      <c r="AU66" s="95">
        <v>41613090</v>
      </c>
      <c r="AV66" s="95">
        <v>13477</v>
      </c>
      <c r="AW66" s="95">
        <v>12821</v>
      </c>
      <c r="AX66" s="72">
        <v>358.91</v>
      </c>
      <c r="AY66" s="72">
        <v>277.3</v>
      </c>
      <c r="AZ66" s="72">
        <v>636.21</v>
      </c>
      <c r="BA66" s="95">
        <v>58359468</v>
      </c>
      <c r="BB66" s="95">
        <v>42563176</v>
      </c>
      <c r="BC66" s="95">
        <v>13550</v>
      </c>
      <c r="BD66" s="95">
        <v>12791</v>
      </c>
      <c r="BE66" s="72">
        <v>377.65</v>
      </c>
      <c r="BF66" s="72">
        <v>291.14</v>
      </c>
      <c r="BG66" s="72">
        <v>668.79</v>
      </c>
      <c r="BH66" s="95">
        <v>59824488</v>
      </c>
      <c r="BI66" s="95">
        <v>43231250</v>
      </c>
      <c r="BJ66" s="95">
        <v>13201</v>
      </c>
      <c r="BK66" s="95">
        <v>12374</v>
      </c>
      <c r="BL66" s="72">
        <v>326.91000000000003</v>
      </c>
      <c r="BM66" s="72">
        <v>317.02999999999997</v>
      </c>
      <c r="BN66" s="72">
        <v>643.94000000000005</v>
      </c>
      <c r="BO66" s="95">
        <v>49679803</v>
      </c>
      <c r="BP66" s="95">
        <v>44956004</v>
      </c>
      <c r="BQ66" s="95">
        <v>12664</v>
      </c>
      <c r="BR66" s="95">
        <v>11817</v>
      </c>
      <c r="BS66" s="72">
        <v>336.68</v>
      </c>
      <c r="BT66" s="72">
        <v>340.22</v>
      </c>
      <c r="BU66" s="72">
        <v>676.9</v>
      </c>
      <c r="BV66" s="95">
        <v>51091791</v>
      </c>
      <c r="BW66" s="95">
        <v>48200144.18</v>
      </c>
      <c r="BX66" s="95">
        <v>12646</v>
      </c>
      <c r="BY66" s="95">
        <v>11806</v>
      </c>
      <c r="BZ66" s="95">
        <v>13164</v>
      </c>
      <c r="CA66" s="95">
        <v>13184</v>
      </c>
      <c r="CB66" s="95">
        <v>12802</v>
      </c>
      <c r="CC66" s="95">
        <v>12262</v>
      </c>
      <c r="CD66" s="95">
        <v>12235</v>
      </c>
      <c r="CE66" s="72">
        <v>650.75523149000003</v>
      </c>
      <c r="CF66" s="72">
        <v>676.59346364999999</v>
      </c>
      <c r="CG66" s="72">
        <v>712.40329333</v>
      </c>
      <c r="CH66" s="72">
        <v>716.50152150999998</v>
      </c>
      <c r="CI66" s="72">
        <v>731.52548966999996</v>
      </c>
      <c r="CJ66" s="96">
        <v>0.97933903430000002</v>
      </c>
      <c r="CK66" s="96">
        <v>0.94031354749999996</v>
      </c>
      <c r="CL66" s="96">
        <v>0.93878005090000005</v>
      </c>
      <c r="CM66" s="96">
        <v>0.89872802870000001</v>
      </c>
      <c r="CN66" s="96">
        <v>0.92532660799999999</v>
      </c>
      <c r="CO66" s="96">
        <v>0.98138654030000005</v>
      </c>
      <c r="CP66" s="96">
        <v>0.95425952520000001</v>
      </c>
      <c r="CQ66" s="96">
        <v>0.99584056389999998</v>
      </c>
      <c r="CR66" s="96">
        <v>0.95824514829999996</v>
      </c>
      <c r="CS66" s="95">
        <v>12689</v>
      </c>
      <c r="CT66" s="95">
        <v>12426</v>
      </c>
      <c r="CU66" s="95">
        <v>12050</v>
      </c>
      <c r="CV66" s="95">
        <v>11553</v>
      </c>
      <c r="CW66" s="95">
        <v>11615</v>
      </c>
      <c r="CX66" s="96">
        <v>0.991207634</v>
      </c>
      <c r="CY66" s="96">
        <v>0.98785939</v>
      </c>
      <c r="CZ66" s="96">
        <v>0.973344612</v>
      </c>
      <c r="DA66" s="96">
        <v>0.97878898999999997</v>
      </c>
      <c r="DB66" s="96">
        <v>0.974659312</v>
      </c>
      <c r="DC66">
        <v>2013</v>
      </c>
      <c r="DD66" s="6">
        <v>12321.8</v>
      </c>
      <c r="DE66" s="96">
        <v>4.1533057999999998E-3</v>
      </c>
      <c r="DF66" s="72">
        <v>732.87</v>
      </c>
      <c r="DG66" s="96">
        <v>1</v>
      </c>
      <c r="DH66" s="72">
        <v>732.87</v>
      </c>
      <c r="DI66" s="72">
        <v>731.97309668000003</v>
      </c>
      <c r="DJ66" s="96">
        <v>1</v>
      </c>
      <c r="DK66" s="72">
        <v>732.87</v>
      </c>
      <c r="DL66" s="96">
        <v>1</v>
      </c>
      <c r="DM66" s="72">
        <v>732.87</v>
      </c>
      <c r="DN66" s="96">
        <v>1</v>
      </c>
      <c r="DO66" s="96">
        <v>7.724E-3</v>
      </c>
      <c r="DP66" s="72">
        <v>5.66</v>
      </c>
      <c r="DQ66" s="72">
        <v>727.21</v>
      </c>
      <c r="DR66" t="s">
        <v>61</v>
      </c>
      <c r="DT66" t="s">
        <v>1</v>
      </c>
    </row>
    <row r="67" spans="1:124" x14ac:dyDescent="0.3">
      <c r="A67" t="s">
        <v>62</v>
      </c>
      <c r="B67">
        <v>1610</v>
      </c>
      <c r="C67" s="95">
        <v>5905</v>
      </c>
      <c r="D67" s="95">
        <v>24534653</v>
      </c>
      <c r="E67" s="95">
        <v>5712</v>
      </c>
      <c r="F67" s="95">
        <v>21396140</v>
      </c>
      <c r="G67" s="95">
        <v>2020</v>
      </c>
      <c r="H67" s="95">
        <v>5366935</v>
      </c>
      <c r="I67" s="95">
        <v>1842</v>
      </c>
      <c r="J67" s="95">
        <v>6549037</v>
      </c>
      <c r="K67" s="95">
        <v>5990</v>
      </c>
      <c r="L67" s="95">
        <v>23498768</v>
      </c>
      <c r="M67" s="95">
        <v>5784</v>
      </c>
      <c r="N67" s="95">
        <v>22600406</v>
      </c>
      <c r="O67" s="95">
        <v>2114</v>
      </c>
      <c r="P67" s="95">
        <v>5469403</v>
      </c>
      <c r="Q67" s="95">
        <v>1915</v>
      </c>
      <c r="R67" s="95">
        <v>6813415</v>
      </c>
      <c r="S67" s="95">
        <v>5931</v>
      </c>
      <c r="T67" s="95">
        <v>25784851</v>
      </c>
      <c r="U67" s="95">
        <v>5708</v>
      </c>
      <c r="V67" s="95">
        <v>23894431</v>
      </c>
      <c r="W67" s="95">
        <v>2112</v>
      </c>
      <c r="X67" s="95">
        <v>6117686</v>
      </c>
      <c r="Y67" s="95">
        <v>1920</v>
      </c>
      <c r="Z67" s="95">
        <v>7430672</v>
      </c>
      <c r="AA67" s="95">
        <v>5707</v>
      </c>
      <c r="AB67" s="95">
        <v>21795895</v>
      </c>
      <c r="AC67" s="95">
        <v>5480</v>
      </c>
      <c r="AD67" s="95">
        <v>25439648</v>
      </c>
      <c r="AE67" s="95">
        <v>2119</v>
      </c>
      <c r="AF67" s="95">
        <v>5454283</v>
      </c>
      <c r="AG67" s="95">
        <v>1925</v>
      </c>
      <c r="AH67" s="95">
        <v>7967528</v>
      </c>
      <c r="AI67" s="95">
        <v>5868</v>
      </c>
      <c r="AJ67" s="95">
        <v>20987143</v>
      </c>
      <c r="AK67" s="95">
        <v>5639</v>
      </c>
      <c r="AL67" s="95">
        <v>26454088</v>
      </c>
      <c r="AM67" s="95">
        <v>2149</v>
      </c>
      <c r="AN67" s="95">
        <v>5524193</v>
      </c>
      <c r="AO67" s="95">
        <v>1940</v>
      </c>
      <c r="AP67" s="95">
        <v>8008403</v>
      </c>
      <c r="AQ67" s="72">
        <v>314.42</v>
      </c>
      <c r="AR67" s="72">
        <v>308.27999999999997</v>
      </c>
      <c r="AS67" s="72">
        <v>622.70000000000005</v>
      </c>
      <c r="AT67" s="95">
        <v>29901588</v>
      </c>
      <c r="AU67" s="95">
        <v>27945177</v>
      </c>
      <c r="AV67" s="95">
        <v>7925</v>
      </c>
      <c r="AW67" s="95">
        <v>7554</v>
      </c>
      <c r="AX67" s="72">
        <v>297.88</v>
      </c>
      <c r="AY67" s="72">
        <v>318.37</v>
      </c>
      <c r="AZ67" s="72">
        <v>616.25</v>
      </c>
      <c r="BA67" s="95">
        <v>28968171</v>
      </c>
      <c r="BB67" s="95">
        <v>29413821</v>
      </c>
      <c r="BC67" s="95">
        <v>8104</v>
      </c>
      <c r="BD67" s="95">
        <v>7699</v>
      </c>
      <c r="BE67" s="72">
        <v>330.54</v>
      </c>
      <c r="BF67" s="72">
        <v>342.22</v>
      </c>
      <c r="BG67" s="72">
        <v>672.76</v>
      </c>
      <c r="BH67" s="95">
        <v>31902537</v>
      </c>
      <c r="BI67" s="95">
        <v>31325103</v>
      </c>
      <c r="BJ67" s="95">
        <v>8043</v>
      </c>
      <c r="BK67" s="95">
        <v>7628</v>
      </c>
      <c r="BL67" s="72">
        <v>290.17</v>
      </c>
      <c r="BM67" s="72">
        <v>375.95</v>
      </c>
      <c r="BN67" s="72">
        <v>666.12</v>
      </c>
      <c r="BO67" s="95">
        <v>27250178</v>
      </c>
      <c r="BP67" s="95">
        <v>33407176</v>
      </c>
      <c r="BQ67" s="95">
        <v>7826</v>
      </c>
      <c r="BR67" s="95">
        <v>7405</v>
      </c>
      <c r="BS67" s="72">
        <v>275.57</v>
      </c>
      <c r="BT67" s="72">
        <v>378.93</v>
      </c>
      <c r="BU67" s="72">
        <v>654.5</v>
      </c>
      <c r="BV67" s="95">
        <v>26511336</v>
      </c>
      <c r="BW67" s="95">
        <v>34462491</v>
      </c>
      <c r="BX67" s="95">
        <v>8017</v>
      </c>
      <c r="BY67" s="95">
        <v>7579</v>
      </c>
      <c r="BZ67" s="95">
        <v>7748</v>
      </c>
      <c r="CA67" s="95">
        <v>7908</v>
      </c>
      <c r="CB67" s="95">
        <v>7843</v>
      </c>
      <c r="CC67" s="95">
        <v>7626</v>
      </c>
      <c r="CD67" s="95">
        <v>7803</v>
      </c>
      <c r="CE67" s="72">
        <v>650.75523149000003</v>
      </c>
      <c r="CF67" s="72">
        <v>676.59346364999999</v>
      </c>
      <c r="CG67" s="72">
        <v>712.40329333</v>
      </c>
      <c r="CH67" s="72">
        <v>716.50152150999998</v>
      </c>
      <c r="CI67" s="72">
        <v>731.52548966999996</v>
      </c>
      <c r="CJ67" s="96">
        <v>0.95688819680000003</v>
      </c>
      <c r="CK67" s="96">
        <v>0.9108128191</v>
      </c>
      <c r="CL67" s="96">
        <v>0.94435273710000001</v>
      </c>
      <c r="CM67" s="96">
        <v>0.92968399930000001</v>
      </c>
      <c r="CN67" s="96">
        <v>0.89470566539999996</v>
      </c>
      <c r="CO67" s="96">
        <v>1.0132373975</v>
      </c>
      <c r="CP67" s="96">
        <v>0.91517415940000002</v>
      </c>
      <c r="CQ67" s="96">
        <v>0.99584056389999998</v>
      </c>
      <c r="CR67" s="96">
        <v>0.91899653609999998</v>
      </c>
      <c r="CS67" s="95">
        <v>7729</v>
      </c>
      <c r="CT67" s="95">
        <v>7859</v>
      </c>
      <c r="CU67" s="95">
        <v>7726</v>
      </c>
      <c r="CV67" s="95">
        <v>7524</v>
      </c>
      <c r="CW67" s="95">
        <v>7614</v>
      </c>
      <c r="CX67" s="96">
        <v>1.009022825</v>
      </c>
      <c r="CY67" s="96">
        <v>1.030850899</v>
      </c>
      <c r="CZ67" s="96">
        <v>1.0219422600000001</v>
      </c>
      <c r="DA67" s="96">
        <v>1.0164387960000001</v>
      </c>
      <c r="DB67" s="96">
        <v>0.98733889900000005</v>
      </c>
      <c r="DC67">
        <v>2013</v>
      </c>
      <c r="DD67" s="6">
        <v>7573</v>
      </c>
      <c r="DE67" s="96">
        <v>1.7903296E-3</v>
      </c>
      <c r="DF67" s="72">
        <v>704.52</v>
      </c>
      <c r="DG67" s="96">
        <v>1</v>
      </c>
      <c r="DH67" s="72">
        <v>704.52</v>
      </c>
      <c r="DI67" s="72">
        <v>731.97309668000003</v>
      </c>
      <c r="DJ67" s="96">
        <v>1</v>
      </c>
      <c r="DK67" s="72">
        <v>704.52</v>
      </c>
      <c r="DL67" s="96">
        <v>1</v>
      </c>
      <c r="DM67" s="72">
        <v>704.52</v>
      </c>
      <c r="DN67" s="96">
        <v>1</v>
      </c>
      <c r="DO67" s="96">
        <v>4.0220000000000004E-3</v>
      </c>
      <c r="DP67" s="72">
        <v>2.83</v>
      </c>
      <c r="DQ67" s="72">
        <v>701.69</v>
      </c>
      <c r="DR67" t="s">
        <v>62</v>
      </c>
      <c r="DT67" t="s">
        <v>1</v>
      </c>
    </row>
    <row r="68" spans="1:124" x14ac:dyDescent="0.3">
      <c r="A68" t="s">
        <v>63</v>
      </c>
      <c r="B68">
        <v>1620</v>
      </c>
      <c r="C68" s="95">
        <v>17961</v>
      </c>
      <c r="D68" s="95">
        <v>88138401</v>
      </c>
      <c r="E68" s="95">
        <v>17313</v>
      </c>
      <c r="F68" s="95">
        <v>58250383</v>
      </c>
      <c r="G68" s="95">
        <v>6535</v>
      </c>
      <c r="H68" s="95">
        <v>23352514</v>
      </c>
      <c r="I68" s="95">
        <v>5905</v>
      </c>
      <c r="J68" s="95">
        <v>18372125</v>
      </c>
      <c r="K68" s="95">
        <v>17718</v>
      </c>
      <c r="L68" s="95">
        <v>88184575</v>
      </c>
      <c r="M68" s="95">
        <v>17008</v>
      </c>
      <c r="N68" s="95">
        <v>61367378</v>
      </c>
      <c r="O68" s="95">
        <v>6556</v>
      </c>
      <c r="P68" s="95">
        <v>23848079</v>
      </c>
      <c r="Q68" s="95">
        <v>5868</v>
      </c>
      <c r="R68" s="95">
        <v>19059278</v>
      </c>
      <c r="S68" s="95">
        <v>16521</v>
      </c>
      <c r="T68" s="95">
        <v>84218201</v>
      </c>
      <c r="U68" s="95">
        <v>15716</v>
      </c>
      <c r="V68" s="95">
        <v>60798319</v>
      </c>
      <c r="W68" s="95">
        <v>6405</v>
      </c>
      <c r="X68" s="95">
        <v>24305175</v>
      </c>
      <c r="Y68" s="95">
        <v>5696</v>
      </c>
      <c r="Z68" s="95">
        <v>19867856</v>
      </c>
      <c r="AA68" s="95">
        <v>15808</v>
      </c>
      <c r="AB68" s="95">
        <v>75880881</v>
      </c>
      <c r="AC68" s="95">
        <v>14926</v>
      </c>
      <c r="AD68" s="95">
        <v>63005542</v>
      </c>
      <c r="AE68" s="95">
        <v>6492</v>
      </c>
      <c r="AF68" s="95">
        <v>25361683</v>
      </c>
      <c r="AG68" s="95">
        <v>5762</v>
      </c>
      <c r="AH68" s="95">
        <v>22168225</v>
      </c>
      <c r="AI68" s="95">
        <v>17417</v>
      </c>
      <c r="AJ68" s="95">
        <v>82512748.129999995</v>
      </c>
      <c r="AK68" s="95">
        <v>16493</v>
      </c>
      <c r="AL68" s="95">
        <v>72842017.290000007</v>
      </c>
      <c r="AM68" s="95">
        <v>6970</v>
      </c>
      <c r="AN68" s="95">
        <v>27818827</v>
      </c>
      <c r="AO68" s="95">
        <v>6238</v>
      </c>
      <c r="AP68" s="95">
        <v>24282272.399999999</v>
      </c>
      <c r="AQ68" s="72">
        <v>379.28</v>
      </c>
      <c r="AR68" s="72">
        <v>275.01</v>
      </c>
      <c r="AS68" s="72">
        <v>654.29</v>
      </c>
      <c r="AT68" s="95">
        <v>111490915</v>
      </c>
      <c r="AU68" s="95">
        <v>76622508</v>
      </c>
      <c r="AV68" s="95">
        <v>24496</v>
      </c>
      <c r="AW68" s="95">
        <v>23218</v>
      </c>
      <c r="AX68" s="72">
        <v>384.61</v>
      </c>
      <c r="AY68" s="72">
        <v>292.98</v>
      </c>
      <c r="AZ68" s="72">
        <v>677.59</v>
      </c>
      <c r="BA68" s="95">
        <v>112032654</v>
      </c>
      <c r="BB68" s="95">
        <v>80426656</v>
      </c>
      <c r="BC68" s="95">
        <v>24274</v>
      </c>
      <c r="BD68" s="95">
        <v>22876</v>
      </c>
      <c r="BE68" s="72">
        <v>394.47</v>
      </c>
      <c r="BF68" s="72">
        <v>313.94</v>
      </c>
      <c r="BG68" s="72">
        <v>708.41</v>
      </c>
      <c r="BH68" s="95">
        <v>108523376</v>
      </c>
      <c r="BI68" s="95">
        <v>80666175</v>
      </c>
      <c r="BJ68" s="95">
        <v>22926</v>
      </c>
      <c r="BK68" s="95">
        <v>21412</v>
      </c>
      <c r="BL68" s="72">
        <v>378.34</v>
      </c>
      <c r="BM68" s="72">
        <v>343.09</v>
      </c>
      <c r="BN68" s="72">
        <v>721.43</v>
      </c>
      <c r="BO68" s="95">
        <v>101242564</v>
      </c>
      <c r="BP68" s="95">
        <v>85173767</v>
      </c>
      <c r="BQ68" s="95">
        <v>22300</v>
      </c>
      <c r="BR68" s="95">
        <v>20688</v>
      </c>
      <c r="BS68" s="72">
        <v>377.02</v>
      </c>
      <c r="BT68" s="72">
        <v>356.06</v>
      </c>
      <c r="BU68" s="72">
        <v>733.08</v>
      </c>
      <c r="BV68" s="95">
        <v>110331575.13</v>
      </c>
      <c r="BW68" s="95">
        <v>97124289.689999998</v>
      </c>
      <c r="BX68" s="95">
        <v>24387</v>
      </c>
      <c r="BY68" s="95">
        <v>22731</v>
      </c>
      <c r="BZ68" s="95">
        <v>23887</v>
      </c>
      <c r="CA68" s="95">
        <v>23599</v>
      </c>
      <c r="CB68" s="95">
        <v>22196</v>
      </c>
      <c r="CC68" s="95">
        <v>21535</v>
      </c>
      <c r="CD68" s="95">
        <v>23577</v>
      </c>
      <c r="CE68" s="72">
        <v>650.75523149000003</v>
      </c>
      <c r="CF68" s="72">
        <v>676.59346364999999</v>
      </c>
      <c r="CG68" s="72">
        <v>712.40329333</v>
      </c>
      <c r="CH68" s="72">
        <v>716.50152150999998</v>
      </c>
      <c r="CI68" s="72">
        <v>731.52548966999996</v>
      </c>
      <c r="CJ68" s="96">
        <v>1.0054317942</v>
      </c>
      <c r="CK68" s="96">
        <v>1.0014728732</v>
      </c>
      <c r="CL68" s="96">
        <v>0.99439461699999998</v>
      </c>
      <c r="CM68" s="96">
        <v>1.0068785318</v>
      </c>
      <c r="CN68" s="96">
        <v>1.0021250255</v>
      </c>
      <c r="CO68" s="96">
        <v>0.97502614180000002</v>
      </c>
      <c r="CP68" s="96">
        <v>1.0277268735</v>
      </c>
      <c r="CQ68" s="96">
        <v>0.99584056389999998</v>
      </c>
      <c r="CR68" s="96">
        <v>1.0320193451999999</v>
      </c>
      <c r="CS68" s="95">
        <v>23623</v>
      </c>
      <c r="CT68" s="95">
        <v>23183</v>
      </c>
      <c r="CU68" s="95">
        <v>21572</v>
      </c>
      <c r="CV68" s="95">
        <v>20932</v>
      </c>
      <c r="CW68" s="95">
        <v>22910</v>
      </c>
      <c r="CX68" s="96">
        <v>0.97660224299999998</v>
      </c>
      <c r="CY68" s="96">
        <v>0.96752498300000001</v>
      </c>
      <c r="CZ68" s="96">
        <v>0.96918165300000003</v>
      </c>
      <c r="DA68" s="96">
        <v>0.983259565</v>
      </c>
      <c r="DB68" s="96">
        <v>0.97897212300000003</v>
      </c>
      <c r="DC68">
        <v>2013</v>
      </c>
      <c r="DD68" s="6">
        <v>22185</v>
      </c>
      <c r="DE68" s="96">
        <v>5.1096166000000002E-3</v>
      </c>
      <c r="DF68" s="72">
        <v>788.53</v>
      </c>
      <c r="DG68" s="96">
        <v>1</v>
      </c>
      <c r="DH68" s="72">
        <v>788.53</v>
      </c>
      <c r="DI68" s="72">
        <v>778.17075599999998</v>
      </c>
      <c r="DJ68" s="96">
        <v>1</v>
      </c>
      <c r="DK68" s="72">
        <v>788.53</v>
      </c>
      <c r="DL68" s="96">
        <v>1</v>
      </c>
      <c r="DM68" s="72">
        <v>788.53</v>
      </c>
      <c r="DN68" s="96">
        <v>1</v>
      </c>
      <c r="DO68" s="96">
        <v>1.3150999999999999E-2</v>
      </c>
      <c r="DP68" s="72">
        <v>10.37</v>
      </c>
      <c r="DQ68" s="72">
        <v>778.16</v>
      </c>
      <c r="DR68" t="s">
        <v>63</v>
      </c>
      <c r="DT68" t="s">
        <v>1</v>
      </c>
    </row>
    <row r="69" spans="1:124" x14ac:dyDescent="0.3">
      <c r="A69" t="s">
        <v>64</v>
      </c>
      <c r="B69">
        <v>1630</v>
      </c>
      <c r="C69" s="95">
        <v>8976</v>
      </c>
      <c r="D69" s="95">
        <v>47400421</v>
      </c>
      <c r="E69" s="95">
        <v>8727</v>
      </c>
      <c r="F69" s="95">
        <v>35109075</v>
      </c>
      <c r="G69" s="95">
        <v>3444</v>
      </c>
      <c r="H69" s="95">
        <v>12548909</v>
      </c>
      <c r="I69" s="95">
        <v>3101</v>
      </c>
      <c r="J69" s="95">
        <v>11455541</v>
      </c>
      <c r="K69" s="95">
        <v>8894</v>
      </c>
      <c r="L69" s="95">
        <v>50013414</v>
      </c>
      <c r="M69" s="95">
        <v>8614</v>
      </c>
      <c r="N69" s="95">
        <v>36625924</v>
      </c>
      <c r="O69" s="95">
        <v>3465</v>
      </c>
      <c r="P69" s="95">
        <v>12056786</v>
      </c>
      <c r="Q69" s="95">
        <v>3101</v>
      </c>
      <c r="R69" s="95">
        <v>11434129</v>
      </c>
      <c r="S69" s="95">
        <v>8695</v>
      </c>
      <c r="T69" s="95">
        <v>48917980</v>
      </c>
      <c r="U69" s="95">
        <v>8381</v>
      </c>
      <c r="V69" s="95">
        <v>36876731</v>
      </c>
      <c r="W69" s="95">
        <v>3451</v>
      </c>
      <c r="X69" s="95">
        <v>12885643</v>
      </c>
      <c r="Y69" s="95">
        <v>3069</v>
      </c>
      <c r="Z69" s="95">
        <v>11594017</v>
      </c>
      <c r="AA69" s="95">
        <v>8442</v>
      </c>
      <c r="AB69" s="95">
        <v>36149723</v>
      </c>
      <c r="AC69" s="95">
        <v>8116</v>
      </c>
      <c r="AD69" s="95">
        <v>37041473</v>
      </c>
      <c r="AE69" s="95">
        <v>3367</v>
      </c>
      <c r="AF69" s="95">
        <v>11879943</v>
      </c>
      <c r="AG69" s="95">
        <v>2988</v>
      </c>
      <c r="AH69" s="95">
        <v>12584854</v>
      </c>
      <c r="AI69" s="95">
        <v>8618</v>
      </c>
      <c r="AJ69" s="95">
        <v>38059220.170000002</v>
      </c>
      <c r="AK69" s="95">
        <v>8290</v>
      </c>
      <c r="AL69" s="95">
        <v>38940461.960000001</v>
      </c>
      <c r="AM69" s="95">
        <v>3314</v>
      </c>
      <c r="AN69" s="95">
        <v>11537780.16</v>
      </c>
      <c r="AO69" s="95">
        <v>2971</v>
      </c>
      <c r="AP69" s="95">
        <v>13179692.050000001</v>
      </c>
      <c r="AQ69" s="72">
        <v>402.24</v>
      </c>
      <c r="AR69" s="72">
        <v>328.07</v>
      </c>
      <c r="AS69" s="72">
        <v>730.31</v>
      </c>
      <c r="AT69" s="95">
        <v>59949330</v>
      </c>
      <c r="AU69" s="95">
        <v>46564616</v>
      </c>
      <c r="AV69" s="95">
        <v>12420</v>
      </c>
      <c r="AW69" s="95">
        <v>11828</v>
      </c>
      <c r="AX69" s="72">
        <v>418.52</v>
      </c>
      <c r="AY69" s="72">
        <v>341.87</v>
      </c>
      <c r="AZ69" s="72">
        <v>760.39</v>
      </c>
      <c r="BA69" s="95">
        <v>62070200</v>
      </c>
      <c r="BB69" s="95">
        <v>48060053</v>
      </c>
      <c r="BC69" s="95">
        <v>12359</v>
      </c>
      <c r="BD69" s="95">
        <v>11715</v>
      </c>
      <c r="BE69" s="72">
        <v>424.03</v>
      </c>
      <c r="BF69" s="72">
        <v>352.77</v>
      </c>
      <c r="BG69" s="72">
        <v>776.8</v>
      </c>
      <c r="BH69" s="95">
        <v>61803623</v>
      </c>
      <c r="BI69" s="95">
        <v>48470748</v>
      </c>
      <c r="BJ69" s="95">
        <v>12146</v>
      </c>
      <c r="BK69" s="95">
        <v>11450</v>
      </c>
      <c r="BL69" s="72">
        <v>338.93</v>
      </c>
      <c r="BM69" s="72">
        <v>372.44</v>
      </c>
      <c r="BN69" s="72">
        <v>711.37</v>
      </c>
      <c r="BO69" s="95">
        <v>48029666</v>
      </c>
      <c r="BP69" s="95">
        <v>49626327</v>
      </c>
      <c r="BQ69" s="95">
        <v>11809</v>
      </c>
      <c r="BR69" s="95">
        <v>11104</v>
      </c>
      <c r="BS69" s="72">
        <v>346.39</v>
      </c>
      <c r="BT69" s="72">
        <v>385.7</v>
      </c>
      <c r="BU69" s="72">
        <v>732.09</v>
      </c>
      <c r="BV69" s="95">
        <v>49597000.329999998</v>
      </c>
      <c r="BW69" s="95">
        <v>52120154.009999998</v>
      </c>
      <c r="BX69" s="95">
        <v>11932</v>
      </c>
      <c r="BY69" s="95">
        <v>11261</v>
      </c>
      <c r="BZ69" s="95">
        <v>12138</v>
      </c>
      <c r="CA69" s="95">
        <v>12048</v>
      </c>
      <c r="CB69" s="95">
        <v>11811</v>
      </c>
      <c r="CC69" s="95">
        <v>11474</v>
      </c>
      <c r="CD69" s="95">
        <v>11604</v>
      </c>
      <c r="CE69" s="72">
        <v>650.75523149000003</v>
      </c>
      <c r="CF69" s="72">
        <v>676.59346364999999</v>
      </c>
      <c r="CG69" s="72">
        <v>712.40329333</v>
      </c>
      <c r="CH69" s="72">
        <v>716.50152150999998</v>
      </c>
      <c r="CI69" s="72">
        <v>731.52548966999996</v>
      </c>
      <c r="CJ69" s="96">
        <v>1.1222499100000001</v>
      </c>
      <c r="CK69" s="96">
        <v>1.1238506442</v>
      </c>
      <c r="CL69" s="96">
        <v>1.0903936116999999</v>
      </c>
      <c r="CM69" s="96">
        <v>0.99283808709999999</v>
      </c>
      <c r="CN69" s="96">
        <v>1.0007716892</v>
      </c>
      <c r="CO69" s="96">
        <v>1.0457411992000001</v>
      </c>
      <c r="CP69" s="96">
        <v>1.0193925506999999</v>
      </c>
      <c r="CQ69" s="96">
        <v>0.99584056389999998</v>
      </c>
      <c r="CR69" s="96">
        <v>1.0236502128</v>
      </c>
      <c r="CS69" s="95">
        <v>10553</v>
      </c>
      <c r="CT69" s="95">
        <v>10651</v>
      </c>
      <c r="CU69" s="95">
        <v>10274</v>
      </c>
      <c r="CV69" s="95">
        <v>10042</v>
      </c>
      <c r="CW69" s="95">
        <v>10168</v>
      </c>
      <c r="CX69" s="96">
        <v>1.030424316</v>
      </c>
      <c r="CY69" s="96">
        <v>1.0274494219999999</v>
      </c>
      <c r="CZ69" s="96">
        <v>1.046336946</v>
      </c>
      <c r="DA69" s="96">
        <v>1.0660353570000001</v>
      </c>
      <c r="DB69" s="96">
        <v>1.0601540780000001</v>
      </c>
      <c r="DC69">
        <v>2013</v>
      </c>
      <c r="DD69" s="6">
        <v>11471.6</v>
      </c>
      <c r="DE69" s="96">
        <v>7.3401459E-3</v>
      </c>
      <c r="DF69" s="72">
        <v>780.38</v>
      </c>
      <c r="DG69" s="96">
        <v>1</v>
      </c>
      <c r="DH69" s="72">
        <v>780.38</v>
      </c>
      <c r="DI69" s="72">
        <v>754.47549461000006</v>
      </c>
      <c r="DJ69" s="96">
        <v>1</v>
      </c>
      <c r="DK69" s="72">
        <v>780.38</v>
      </c>
      <c r="DL69" s="96">
        <v>1</v>
      </c>
      <c r="DM69" s="72">
        <v>780.38</v>
      </c>
      <c r="DN69" s="96">
        <v>1</v>
      </c>
      <c r="DO69" s="96">
        <v>1.2225E-2</v>
      </c>
      <c r="DP69" s="72">
        <v>9.5399999999999991</v>
      </c>
      <c r="DQ69" s="72">
        <v>770.84</v>
      </c>
      <c r="DR69" t="s">
        <v>64</v>
      </c>
      <c r="DT69" t="s">
        <v>1</v>
      </c>
    </row>
    <row r="70" spans="1:124" x14ac:dyDescent="0.3">
      <c r="A70" t="s">
        <v>65</v>
      </c>
      <c r="B70">
        <v>1640</v>
      </c>
      <c r="C70" s="95">
        <v>2132</v>
      </c>
      <c r="D70" s="95">
        <v>10499409</v>
      </c>
      <c r="E70" s="95">
        <v>2100</v>
      </c>
      <c r="F70" s="95">
        <v>6642243</v>
      </c>
      <c r="G70" s="95">
        <v>773</v>
      </c>
      <c r="H70" s="95">
        <v>1925557</v>
      </c>
      <c r="I70" s="95">
        <v>714</v>
      </c>
      <c r="J70" s="95">
        <v>1818197</v>
      </c>
      <c r="K70" s="95">
        <v>2151</v>
      </c>
      <c r="L70" s="95">
        <v>9753409</v>
      </c>
      <c r="M70" s="95">
        <v>2112</v>
      </c>
      <c r="N70" s="95">
        <v>7155929</v>
      </c>
      <c r="O70" s="95">
        <v>771</v>
      </c>
      <c r="P70" s="95">
        <v>1742707</v>
      </c>
      <c r="Q70" s="95">
        <v>709</v>
      </c>
      <c r="R70" s="95">
        <v>2036343</v>
      </c>
      <c r="S70" s="95">
        <v>2190</v>
      </c>
      <c r="T70" s="95">
        <v>9999727</v>
      </c>
      <c r="U70" s="95">
        <v>2143</v>
      </c>
      <c r="V70" s="95">
        <v>8256008</v>
      </c>
      <c r="W70" s="95">
        <v>793</v>
      </c>
      <c r="X70" s="95">
        <v>2223743</v>
      </c>
      <c r="Y70" s="95">
        <v>725</v>
      </c>
      <c r="Z70" s="95">
        <v>2352821</v>
      </c>
      <c r="AA70" s="95">
        <v>2134</v>
      </c>
      <c r="AB70" s="95">
        <v>8301007</v>
      </c>
      <c r="AC70" s="95">
        <v>2083</v>
      </c>
      <c r="AD70" s="95">
        <v>8327423</v>
      </c>
      <c r="AE70" s="95">
        <v>787</v>
      </c>
      <c r="AF70" s="95">
        <v>2277060</v>
      </c>
      <c r="AG70" s="95">
        <v>720</v>
      </c>
      <c r="AH70" s="95">
        <v>2422942</v>
      </c>
      <c r="AI70" s="95">
        <v>2246</v>
      </c>
      <c r="AJ70" s="95">
        <v>8563444</v>
      </c>
      <c r="AK70" s="95">
        <v>2187</v>
      </c>
      <c r="AL70" s="95">
        <v>9557513</v>
      </c>
      <c r="AM70" s="95">
        <v>809</v>
      </c>
      <c r="AN70" s="95">
        <v>1614737</v>
      </c>
      <c r="AO70" s="95">
        <v>741</v>
      </c>
      <c r="AP70" s="95">
        <v>2512930</v>
      </c>
      <c r="AQ70" s="72">
        <v>356.42</v>
      </c>
      <c r="AR70" s="72">
        <v>250.55</v>
      </c>
      <c r="AS70" s="72">
        <v>606.97</v>
      </c>
      <c r="AT70" s="95">
        <v>12424966</v>
      </c>
      <c r="AU70" s="95">
        <v>8460440</v>
      </c>
      <c r="AV70" s="95">
        <v>2905</v>
      </c>
      <c r="AW70" s="95">
        <v>2814</v>
      </c>
      <c r="AX70" s="72">
        <v>327.86</v>
      </c>
      <c r="AY70" s="72">
        <v>271.54000000000002</v>
      </c>
      <c r="AZ70" s="72">
        <v>599.4</v>
      </c>
      <c r="BA70" s="95">
        <v>11496116</v>
      </c>
      <c r="BB70" s="95">
        <v>9192272</v>
      </c>
      <c r="BC70" s="95">
        <v>2922</v>
      </c>
      <c r="BD70" s="95">
        <v>2821</v>
      </c>
      <c r="BE70" s="72">
        <v>341.48</v>
      </c>
      <c r="BF70" s="72">
        <v>308.25</v>
      </c>
      <c r="BG70" s="72">
        <v>649.73</v>
      </c>
      <c r="BH70" s="95">
        <v>12223470</v>
      </c>
      <c r="BI70" s="95">
        <v>10608829</v>
      </c>
      <c r="BJ70" s="95">
        <v>2983</v>
      </c>
      <c r="BK70" s="95">
        <v>2868</v>
      </c>
      <c r="BL70" s="72">
        <v>301.77999999999997</v>
      </c>
      <c r="BM70" s="72">
        <v>319.61</v>
      </c>
      <c r="BN70" s="72">
        <v>621.39</v>
      </c>
      <c r="BO70" s="95">
        <v>10578067</v>
      </c>
      <c r="BP70" s="95">
        <v>10750365</v>
      </c>
      <c r="BQ70" s="95">
        <v>2921</v>
      </c>
      <c r="BR70" s="95">
        <v>2803</v>
      </c>
      <c r="BS70" s="72">
        <v>277.64</v>
      </c>
      <c r="BT70" s="72">
        <v>343.53</v>
      </c>
      <c r="BU70" s="72">
        <v>621.16999999999996</v>
      </c>
      <c r="BV70" s="95">
        <v>10178181</v>
      </c>
      <c r="BW70" s="95">
        <v>12070443</v>
      </c>
      <c r="BX70" s="95">
        <v>3055</v>
      </c>
      <c r="BY70" s="95">
        <v>2928</v>
      </c>
      <c r="BZ70" s="95">
        <v>2862</v>
      </c>
      <c r="CA70" s="95">
        <v>2873</v>
      </c>
      <c r="CB70" s="95">
        <v>2928</v>
      </c>
      <c r="CC70" s="95">
        <v>2865</v>
      </c>
      <c r="CD70" s="95">
        <v>2993</v>
      </c>
      <c r="CE70" s="72">
        <v>650.75523149000003</v>
      </c>
      <c r="CF70" s="72">
        <v>676.59346364999999</v>
      </c>
      <c r="CG70" s="72">
        <v>712.40329333</v>
      </c>
      <c r="CH70" s="72">
        <v>716.50152150999998</v>
      </c>
      <c r="CI70" s="72">
        <v>731.52548966999996</v>
      </c>
      <c r="CJ70" s="96">
        <v>0.93271628200000001</v>
      </c>
      <c r="CK70" s="96">
        <v>0.88590864709999995</v>
      </c>
      <c r="CL70" s="96">
        <v>0.9120255424</v>
      </c>
      <c r="CM70" s="96">
        <v>0.86725566009999999</v>
      </c>
      <c r="CN70" s="96">
        <v>0.84914334329999996</v>
      </c>
      <c r="CO70" s="96">
        <v>0.89056876380000005</v>
      </c>
      <c r="CP70" s="96">
        <v>0.99869873180000002</v>
      </c>
      <c r="CQ70" s="96">
        <v>0.99584056389999998</v>
      </c>
      <c r="CR70" s="96">
        <v>1.0028699627</v>
      </c>
      <c r="CS70" s="95">
        <v>2740</v>
      </c>
      <c r="CT70" s="95">
        <v>2793</v>
      </c>
      <c r="CU70" s="95">
        <v>2793</v>
      </c>
      <c r="CV70" s="95">
        <v>2768</v>
      </c>
      <c r="CW70" s="95">
        <v>2889</v>
      </c>
      <c r="CX70" s="96">
        <v>0.89630620100000002</v>
      </c>
      <c r="CY70" s="96">
        <v>0.90743651800000003</v>
      </c>
      <c r="CZ70" s="96">
        <v>0.90069934600000001</v>
      </c>
      <c r="DA70" s="96">
        <v>0.86890654300000003</v>
      </c>
      <c r="DB70" s="96">
        <v>0.87978098100000002</v>
      </c>
      <c r="DC70">
        <v>2013</v>
      </c>
      <c r="DD70" s="6">
        <v>2846.8</v>
      </c>
      <c r="DE70" s="96">
        <v>2.6189084999999998E-3</v>
      </c>
      <c r="DF70" s="72">
        <v>768.18</v>
      </c>
      <c r="DG70" s="96">
        <v>1</v>
      </c>
      <c r="DH70" s="72">
        <v>768.18</v>
      </c>
      <c r="DI70" s="72">
        <v>731.97309668000003</v>
      </c>
      <c r="DJ70" s="96">
        <v>1</v>
      </c>
      <c r="DK70" s="72">
        <v>768.18</v>
      </c>
      <c r="DL70" s="96">
        <v>1</v>
      </c>
      <c r="DM70" s="72">
        <v>768.18</v>
      </c>
      <c r="DN70" s="96">
        <v>1</v>
      </c>
      <c r="DO70" s="96">
        <v>4.4590000000000003E-3</v>
      </c>
      <c r="DP70" s="72">
        <v>3.43</v>
      </c>
      <c r="DQ70" s="72">
        <v>764.75</v>
      </c>
      <c r="DR70" t="s">
        <v>65</v>
      </c>
      <c r="DT70" t="s">
        <v>1</v>
      </c>
    </row>
    <row r="71" spans="1:124" x14ac:dyDescent="0.3">
      <c r="A71" t="s">
        <v>66</v>
      </c>
      <c r="B71">
        <v>1650</v>
      </c>
      <c r="C71" s="95">
        <v>1576</v>
      </c>
      <c r="D71" s="95">
        <v>7469823</v>
      </c>
      <c r="E71" s="95">
        <v>1561</v>
      </c>
      <c r="F71" s="95">
        <v>4879129</v>
      </c>
      <c r="G71" s="95">
        <v>857</v>
      </c>
      <c r="H71" s="95">
        <v>2003057</v>
      </c>
      <c r="I71" s="95">
        <v>811</v>
      </c>
      <c r="J71" s="95">
        <v>2384358</v>
      </c>
      <c r="K71" s="95">
        <v>1528</v>
      </c>
      <c r="L71" s="95">
        <v>7485792</v>
      </c>
      <c r="M71" s="95">
        <v>1504</v>
      </c>
      <c r="N71" s="95">
        <v>4707715</v>
      </c>
      <c r="O71" s="95">
        <v>844</v>
      </c>
      <c r="P71" s="95">
        <v>2619157</v>
      </c>
      <c r="Q71" s="95">
        <v>798</v>
      </c>
      <c r="R71" s="95">
        <v>2156483</v>
      </c>
      <c r="S71" s="95">
        <v>1509</v>
      </c>
      <c r="T71" s="95">
        <v>6725685</v>
      </c>
      <c r="U71" s="95">
        <v>1478</v>
      </c>
      <c r="V71" s="95">
        <v>4720472</v>
      </c>
      <c r="W71" s="95">
        <v>832</v>
      </c>
      <c r="X71" s="95">
        <v>2062054</v>
      </c>
      <c r="Y71" s="95">
        <v>781</v>
      </c>
      <c r="Z71" s="95">
        <v>2290397</v>
      </c>
      <c r="AA71" s="95">
        <v>1466</v>
      </c>
      <c r="AB71" s="95">
        <v>5382515</v>
      </c>
      <c r="AC71" s="95">
        <v>1426</v>
      </c>
      <c r="AD71" s="95">
        <v>4702469</v>
      </c>
      <c r="AE71" s="95">
        <v>819</v>
      </c>
      <c r="AF71" s="95">
        <v>1526746</v>
      </c>
      <c r="AG71" s="95">
        <v>766</v>
      </c>
      <c r="AH71" s="95">
        <v>3083310</v>
      </c>
      <c r="AI71" s="95">
        <v>1546</v>
      </c>
      <c r="AJ71" s="95">
        <v>4810463</v>
      </c>
      <c r="AK71" s="95">
        <v>1513</v>
      </c>
      <c r="AL71" s="95">
        <v>5012827</v>
      </c>
      <c r="AM71" s="95">
        <v>865</v>
      </c>
      <c r="AN71" s="95">
        <v>2672827</v>
      </c>
      <c r="AO71" s="95">
        <v>818</v>
      </c>
      <c r="AP71" s="95">
        <v>3169078</v>
      </c>
      <c r="AQ71" s="72">
        <v>324.45999999999998</v>
      </c>
      <c r="AR71" s="72">
        <v>255.18</v>
      </c>
      <c r="AS71" s="72">
        <v>579.64</v>
      </c>
      <c r="AT71" s="95">
        <v>9472880</v>
      </c>
      <c r="AU71" s="95">
        <v>7263487</v>
      </c>
      <c r="AV71" s="95">
        <v>2433</v>
      </c>
      <c r="AW71" s="95">
        <v>2372</v>
      </c>
      <c r="AX71" s="72">
        <v>355.01</v>
      </c>
      <c r="AY71" s="72">
        <v>248.49</v>
      </c>
      <c r="AZ71" s="72">
        <v>603.5</v>
      </c>
      <c r="BA71" s="95">
        <v>10104949</v>
      </c>
      <c r="BB71" s="95">
        <v>6864198</v>
      </c>
      <c r="BC71" s="95">
        <v>2372</v>
      </c>
      <c r="BD71" s="95">
        <v>2302</v>
      </c>
      <c r="BE71" s="72">
        <v>312.82</v>
      </c>
      <c r="BF71" s="72">
        <v>258.63</v>
      </c>
      <c r="BG71" s="72">
        <v>571.45000000000005</v>
      </c>
      <c r="BH71" s="95">
        <v>8787739</v>
      </c>
      <c r="BI71" s="95">
        <v>7010869</v>
      </c>
      <c r="BJ71" s="95">
        <v>2341</v>
      </c>
      <c r="BK71" s="95">
        <v>2259</v>
      </c>
      <c r="BL71" s="72">
        <v>251.98</v>
      </c>
      <c r="BM71" s="72">
        <v>295.99</v>
      </c>
      <c r="BN71" s="72">
        <v>547.97</v>
      </c>
      <c r="BO71" s="95">
        <v>6909261</v>
      </c>
      <c r="BP71" s="95">
        <v>7785779</v>
      </c>
      <c r="BQ71" s="95">
        <v>2285</v>
      </c>
      <c r="BR71" s="95">
        <v>2192</v>
      </c>
      <c r="BS71" s="72">
        <v>258.64999999999998</v>
      </c>
      <c r="BT71" s="72">
        <v>292.5</v>
      </c>
      <c r="BU71" s="72">
        <v>551.15</v>
      </c>
      <c r="BV71" s="95">
        <v>7483290</v>
      </c>
      <c r="BW71" s="95">
        <v>8181905</v>
      </c>
      <c r="BX71" s="95">
        <v>2411</v>
      </c>
      <c r="BY71" s="95">
        <v>2331</v>
      </c>
      <c r="BZ71" s="95">
        <v>2404</v>
      </c>
      <c r="CA71" s="95">
        <v>2338</v>
      </c>
      <c r="CB71" s="95">
        <v>2301</v>
      </c>
      <c r="CC71" s="95">
        <v>2241</v>
      </c>
      <c r="CD71" s="95">
        <v>2372</v>
      </c>
      <c r="CE71" s="72">
        <v>650.75523149000003</v>
      </c>
      <c r="CF71" s="72">
        <v>676.59346364999999</v>
      </c>
      <c r="CG71" s="72">
        <v>712.40329333</v>
      </c>
      <c r="CH71" s="72">
        <v>716.50152150999998</v>
      </c>
      <c r="CI71" s="72">
        <v>731.52548966999996</v>
      </c>
      <c r="CJ71" s="96">
        <v>0.89071892460000002</v>
      </c>
      <c r="CK71" s="96">
        <v>0.89196841589999998</v>
      </c>
      <c r="CL71" s="96">
        <v>0.80214396160000001</v>
      </c>
      <c r="CM71" s="96">
        <v>0.76478553579999997</v>
      </c>
      <c r="CN71" s="96">
        <v>0.75342555769999997</v>
      </c>
      <c r="CO71" s="96">
        <v>0.91108745749999998</v>
      </c>
      <c r="CP71" s="96">
        <v>0.90069122609999996</v>
      </c>
      <c r="CQ71" s="96">
        <v>0.99584056389999998</v>
      </c>
      <c r="CR71" s="96">
        <v>0.90445311240000004</v>
      </c>
      <c r="CS71" s="95">
        <v>2307</v>
      </c>
      <c r="CT71" s="95">
        <v>2188</v>
      </c>
      <c r="CU71" s="95">
        <v>2191</v>
      </c>
      <c r="CV71" s="95">
        <v>2168</v>
      </c>
      <c r="CW71" s="95">
        <v>2290</v>
      </c>
      <c r="CX71" s="96">
        <v>0.946137279</v>
      </c>
      <c r="CY71" s="96">
        <v>0.91308452299999998</v>
      </c>
      <c r="CZ71" s="96">
        <v>0.90232130300000002</v>
      </c>
      <c r="DA71" s="96">
        <v>0.89477747699999999</v>
      </c>
      <c r="DB71" s="96">
        <v>0.89769757299999997</v>
      </c>
      <c r="DC71">
        <v>2013</v>
      </c>
      <c r="DD71" s="6">
        <v>2291.1999999999998</v>
      </c>
      <c r="DE71" s="96">
        <v>4.4750750000000002E-3</v>
      </c>
      <c r="DF71" s="72">
        <v>691.5</v>
      </c>
      <c r="DG71" s="96">
        <v>1</v>
      </c>
      <c r="DH71" s="72">
        <v>691.5</v>
      </c>
      <c r="DI71" s="72">
        <v>731.97309668000003</v>
      </c>
      <c r="DJ71" s="96">
        <v>1</v>
      </c>
      <c r="DK71" s="72">
        <v>691.5</v>
      </c>
      <c r="DL71" s="96">
        <v>1</v>
      </c>
      <c r="DM71" s="72">
        <v>691.5</v>
      </c>
      <c r="DN71" s="96">
        <v>1</v>
      </c>
      <c r="DO71" s="96">
        <v>9.9260000000000008E-3</v>
      </c>
      <c r="DP71" s="72">
        <v>6.86</v>
      </c>
      <c r="DQ71" s="72">
        <v>684.64</v>
      </c>
      <c r="DR71" t="s">
        <v>66</v>
      </c>
      <c r="DT71" t="s">
        <v>1</v>
      </c>
    </row>
    <row r="72" spans="1:124" x14ac:dyDescent="0.3">
      <c r="A72" t="s">
        <v>67</v>
      </c>
      <c r="B72">
        <v>1660</v>
      </c>
      <c r="C72" s="95">
        <v>3615</v>
      </c>
      <c r="D72" s="95">
        <v>20125002</v>
      </c>
      <c r="E72" s="95">
        <v>3512</v>
      </c>
      <c r="F72" s="95">
        <v>12958155</v>
      </c>
      <c r="G72" s="95">
        <v>1220</v>
      </c>
      <c r="H72" s="95">
        <v>5323354</v>
      </c>
      <c r="I72" s="95">
        <v>1141</v>
      </c>
      <c r="J72" s="95">
        <v>4398141</v>
      </c>
      <c r="K72" s="95">
        <v>3647</v>
      </c>
      <c r="L72" s="95">
        <v>19746623</v>
      </c>
      <c r="M72" s="95">
        <v>3536</v>
      </c>
      <c r="N72" s="95">
        <v>13585985</v>
      </c>
      <c r="O72" s="95">
        <v>1245</v>
      </c>
      <c r="P72" s="95">
        <v>5564821</v>
      </c>
      <c r="Q72" s="95">
        <v>1169</v>
      </c>
      <c r="R72" s="95">
        <v>4545853</v>
      </c>
      <c r="S72" s="95">
        <v>3604</v>
      </c>
      <c r="T72" s="95">
        <v>21458548</v>
      </c>
      <c r="U72" s="95">
        <v>3484</v>
      </c>
      <c r="V72" s="95">
        <v>13859386</v>
      </c>
      <c r="W72" s="95">
        <v>1218</v>
      </c>
      <c r="X72" s="95">
        <v>5056523</v>
      </c>
      <c r="Y72" s="95">
        <v>1139</v>
      </c>
      <c r="Z72" s="95">
        <v>4530149</v>
      </c>
      <c r="AA72" s="95">
        <v>3473</v>
      </c>
      <c r="AB72" s="95">
        <v>17334532</v>
      </c>
      <c r="AC72" s="95">
        <v>3342</v>
      </c>
      <c r="AD72" s="95">
        <v>14557396</v>
      </c>
      <c r="AE72" s="95">
        <v>1181</v>
      </c>
      <c r="AF72" s="95">
        <v>4187444</v>
      </c>
      <c r="AG72" s="95">
        <v>1099</v>
      </c>
      <c r="AH72" s="95">
        <v>4927188</v>
      </c>
      <c r="AI72" s="95">
        <v>3530</v>
      </c>
      <c r="AJ72" s="95">
        <v>16291893.279999999</v>
      </c>
      <c r="AK72" s="95">
        <v>3377</v>
      </c>
      <c r="AL72" s="95">
        <v>14768812.029999999</v>
      </c>
      <c r="AM72" s="95">
        <v>1158</v>
      </c>
      <c r="AN72" s="95">
        <v>4709211</v>
      </c>
      <c r="AO72" s="95">
        <v>1083</v>
      </c>
      <c r="AP72" s="95">
        <v>5280301</v>
      </c>
      <c r="AQ72" s="72">
        <v>438.61</v>
      </c>
      <c r="AR72" s="72">
        <v>310.83999999999997</v>
      </c>
      <c r="AS72" s="72">
        <v>749.45</v>
      </c>
      <c r="AT72" s="95">
        <v>25448356</v>
      </c>
      <c r="AU72" s="95">
        <v>17356296</v>
      </c>
      <c r="AV72" s="95">
        <v>4835</v>
      </c>
      <c r="AW72" s="95">
        <v>4653</v>
      </c>
      <c r="AX72" s="72">
        <v>431.17</v>
      </c>
      <c r="AY72" s="72">
        <v>321.14</v>
      </c>
      <c r="AZ72" s="72">
        <v>752.31</v>
      </c>
      <c r="BA72" s="95">
        <v>25311444</v>
      </c>
      <c r="BB72" s="95">
        <v>18131838</v>
      </c>
      <c r="BC72" s="95">
        <v>4892</v>
      </c>
      <c r="BD72" s="95">
        <v>4705</v>
      </c>
      <c r="BE72" s="72">
        <v>458.23</v>
      </c>
      <c r="BF72" s="72">
        <v>331.49</v>
      </c>
      <c r="BG72" s="72">
        <v>789.72</v>
      </c>
      <c r="BH72" s="95">
        <v>26515071</v>
      </c>
      <c r="BI72" s="95">
        <v>18389535</v>
      </c>
      <c r="BJ72" s="95">
        <v>4822</v>
      </c>
      <c r="BK72" s="95">
        <v>4623</v>
      </c>
      <c r="BL72" s="72">
        <v>385.37</v>
      </c>
      <c r="BM72" s="72">
        <v>365.62</v>
      </c>
      <c r="BN72" s="72">
        <v>750.99</v>
      </c>
      <c r="BO72" s="95">
        <v>21521976</v>
      </c>
      <c r="BP72" s="95">
        <v>19484584</v>
      </c>
      <c r="BQ72" s="95">
        <v>4654</v>
      </c>
      <c r="BR72" s="95">
        <v>4441</v>
      </c>
      <c r="BS72" s="72">
        <v>373.31</v>
      </c>
      <c r="BT72" s="72">
        <v>374.61</v>
      </c>
      <c r="BU72" s="72">
        <v>747.92</v>
      </c>
      <c r="BV72" s="95">
        <v>21001104.280000001</v>
      </c>
      <c r="BW72" s="95">
        <v>20049113.030000001</v>
      </c>
      <c r="BX72" s="95">
        <v>4688</v>
      </c>
      <c r="BY72" s="95">
        <v>4460</v>
      </c>
      <c r="BZ72" s="95">
        <v>4748</v>
      </c>
      <c r="CA72" s="95">
        <v>4802</v>
      </c>
      <c r="CB72" s="95">
        <v>4726</v>
      </c>
      <c r="CC72" s="95">
        <v>4553</v>
      </c>
      <c r="CD72" s="95">
        <v>4576</v>
      </c>
      <c r="CE72" s="72">
        <v>650.75523149000003</v>
      </c>
      <c r="CF72" s="72">
        <v>676.59346364999999</v>
      </c>
      <c r="CG72" s="72">
        <v>712.40329333</v>
      </c>
      <c r="CH72" s="72">
        <v>716.50152150999998</v>
      </c>
      <c r="CI72" s="72">
        <v>731.52548966999996</v>
      </c>
      <c r="CJ72" s="96">
        <v>1.1516618903</v>
      </c>
      <c r="CK72" s="96">
        <v>1.1119084656</v>
      </c>
      <c r="CL72" s="96">
        <v>1.1085294066</v>
      </c>
      <c r="CM72" s="96">
        <v>1.0481345501999999</v>
      </c>
      <c r="CN72" s="96">
        <v>1.0224114</v>
      </c>
      <c r="CO72" s="96">
        <v>1.0342993856</v>
      </c>
      <c r="CP72" s="96">
        <v>1.0524313923999999</v>
      </c>
      <c r="CQ72" s="96">
        <v>0.99584056389999998</v>
      </c>
      <c r="CR72" s="96">
        <v>1.0568270467000001</v>
      </c>
      <c r="CS72" s="95">
        <v>4365</v>
      </c>
      <c r="CT72" s="95">
        <v>4450</v>
      </c>
      <c r="CU72" s="95">
        <v>4362</v>
      </c>
      <c r="CV72" s="95">
        <v>4222</v>
      </c>
      <c r="CW72" s="95">
        <v>4257</v>
      </c>
      <c r="CX72" s="96">
        <v>1.0419846690000001</v>
      </c>
      <c r="CY72" s="96">
        <v>1.0363496750000001</v>
      </c>
      <c r="CZ72" s="96">
        <v>1.0294555480000001</v>
      </c>
      <c r="DA72" s="96">
        <v>1.032154845</v>
      </c>
      <c r="DB72" s="96">
        <v>1.031366104</v>
      </c>
      <c r="DC72">
        <v>2013</v>
      </c>
      <c r="DD72" s="6">
        <v>4576.3999999999996</v>
      </c>
      <c r="DE72" s="96">
        <v>3.8598438999999998E-3</v>
      </c>
      <c r="DF72" s="72">
        <v>808.5</v>
      </c>
      <c r="DG72" s="96">
        <v>1</v>
      </c>
      <c r="DH72" s="72">
        <v>808.5</v>
      </c>
      <c r="DI72" s="72">
        <v>731.97309668000003</v>
      </c>
      <c r="DJ72" s="96">
        <v>1</v>
      </c>
      <c r="DK72" s="72">
        <v>808.5</v>
      </c>
      <c r="DL72" s="96">
        <v>1</v>
      </c>
      <c r="DM72" s="72">
        <v>808.5</v>
      </c>
      <c r="DN72" s="96">
        <v>1</v>
      </c>
      <c r="DO72" s="96">
        <v>7.8209999999999998E-3</v>
      </c>
      <c r="DP72" s="72">
        <v>6.32</v>
      </c>
      <c r="DQ72" s="72">
        <v>802.18</v>
      </c>
      <c r="DR72" t="s">
        <v>67</v>
      </c>
      <c r="DT72" t="s">
        <v>1</v>
      </c>
    </row>
    <row r="73" spans="1:124" x14ac:dyDescent="0.3">
      <c r="A73" t="s">
        <v>2172</v>
      </c>
      <c r="B73">
        <v>2013</v>
      </c>
      <c r="C73" s="95">
        <v>196</v>
      </c>
      <c r="D73" s="95">
        <v>507386</v>
      </c>
      <c r="E73" s="95">
        <v>140</v>
      </c>
      <c r="F73" s="95">
        <v>450084</v>
      </c>
      <c r="G73" s="95">
        <v>31</v>
      </c>
      <c r="H73" s="95">
        <v>290031</v>
      </c>
      <c r="I73" s="95">
        <v>28</v>
      </c>
      <c r="J73" s="95">
        <v>76075</v>
      </c>
      <c r="K73" s="95">
        <v>203</v>
      </c>
      <c r="L73" s="95">
        <v>771713</v>
      </c>
      <c r="M73" s="95">
        <v>148</v>
      </c>
      <c r="N73" s="95">
        <v>458975</v>
      </c>
      <c r="O73" s="95">
        <v>37</v>
      </c>
      <c r="P73" s="95">
        <v>125089</v>
      </c>
      <c r="Q73" s="95">
        <v>33</v>
      </c>
      <c r="R73" s="95">
        <v>100515</v>
      </c>
      <c r="S73" s="95">
        <v>220</v>
      </c>
      <c r="T73" s="95">
        <v>715284</v>
      </c>
      <c r="U73" s="95">
        <v>155</v>
      </c>
      <c r="V73" s="95">
        <v>454236</v>
      </c>
      <c r="W73" s="95">
        <v>40</v>
      </c>
      <c r="X73" s="95">
        <v>157407</v>
      </c>
      <c r="Y73" s="95">
        <v>37</v>
      </c>
      <c r="Z73" s="95">
        <v>93473</v>
      </c>
      <c r="AA73" s="95">
        <v>232</v>
      </c>
      <c r="AB73" s="95">
        <v>564254</v>
      </c>
      <c r="AC73" s="95">
        <v>164</v>
      </c>
      <c r="AD73" s="95">
        <v>468183</v>
      </c>
      <c r="AE73" s="95">
        <v>35</v>
      </c>
      <c r="AF73" s="95">
        <v>147696</v>
      </c>
      <c r="AG73" s="95">
        <v>30</v>
      </c>
      <c r="AH73" s="95">
        <v>106871</v>
      </c>
      <c r="AI73" s="95">
        <v>264</v>
      </c>
      <c r="AJ73" s="95">
        <v>883919</v>
      </c>
      <c r="AK73" s="95">
        <v>176</v>
      </c>
      <c r="AL73" s="95">
        <v>595478</v>
      </c>
      <c r="AM73" s="95">
        <v>35</v>
      </c>
      <c r="AN73" s="95">
        <v>25302</v>
      </c>
      <c r="AO73" s="95">
        <v>30</v>
      </c>
      <c r="AP73" s="95">
        <v>87019</v>
      </c>
      <c r="AQ73" s="72">
        <v>292.74</v>
      </c>
      <c r="AR73" s="72">
        <v>260.99</v>
      </c>
      <c r="AS73" s="72">
        <v>553.73</v>
      </c>
      <c r="AT73" s="95">
        <v>797417</v>
      </c>
      <c r="AU73" s="95">
        <v>526159</v>
      </c>
      <c r="AV73" s="95">
        <v>227</v>
      </c>
      <c r="AW73" s="95">
        <v>168</v>
      </c>
      <c r="AX73" s="72">
        <v>311.39</v>
      </c>
      <c r="AY73" s="72">
        <v>257.58999999999997</v>
      </c>
      <c r="AZ73" s="72">
        <v>568.98</v>
      </c>
      <c r="BA73" s="95">
        <v>896802</v>
      </c>
      <c r="BB73" s="95">
        <v>559490</v>
      </c>
      <c r="BC73" s="95">
        <v>240</v>
      </c>
      <c r="BD73" s="95">
        <v>181</v>
      </c>
      <c r="BE73" s="72">
        <v>279.70999999999998</v>
      </c>
      <c r="BF73" s="72">
        <v>237.72</v>
      </c>
      <c r="BG73" s="72">
        <v>517.42999999999995</v>
      </c>
      <c r="BH73" s="95">
        <v>872691</v>
      </c>
      <c r="BI73" s="95">
        <v>547709</v>
      </c>
      <c r="BJ73" s="95">
        <v>260</v>
      </c>
      <c r="BK73" s="95">
        <v>192</v>
      </c>
      <c r="BL73" s="72">
        <v>222.21</v>
      </c>
      <c r="BM73" s="72">
        <v>247.02</v>
      </c>
      <c r="BN73" s="72">
        <v>469.23</v>
      </c>
      <c r="BO73" s="95">
        <v>711950</v>
      </c>
      <c r="BP73" s="95">
        <v>575054</v>
      </c>
      <c r="BQ73" s="95">
        <v>267</v>
      </c>
      <c r="BR73" s="95">
        <v>194</v>
      </c>
      <c r="BS73" s="72">
        <v>253.41</v>
      </c>
      <c r="BT73" s="72">
        <v>276.08999999999997</v>
      </c>
      <c r="BU73" s="72">
        <v>529.5</v>
      </c>
      <c r="BV73" s="95">
        <v>909221</v>
      </c>
      <c r="BW73" s="95">
        <v>682497</v>
      </c>
      <c r="BX73" s="95">
        <v>299</v>
      </c>
      <c r="BY73" s="95">
        <v>206</v>
      </c>
      <c r="BZ73" s="95">
        <v>199</v>
      </c>
      <c r="CA73" s="95">
        <v>212</v>
      </c>
      <c r="CB73" s="95">
        <v>227</v>
      </c>
      <c r="CC73" s="95">
        <v>232</v>
      </c>
      <c r="CD73" s="95">
        <v>254</v>
      </c>
      <c r="CE73" s="72">
        <v>650.75523149000003</v>
      </c>
      <c r="CF73" s="72">
        <v>676.59346364999999</v>
      </c>
      <c r="CG73" s="72">
        <v>712.40329333</v>
      </c>
      <c r="CH73" s="72">
        <v>716.50152150999998</v>
      </c>
      <c r="CI73" s="72">
        <v>731.52548966999996</v>
      </c>
      <c r="CJ73" s="96">
        <v>0.85090364730000001</v>
      </c>
      <c r="CK73" s="96">
        <v>0.84094811810000003</v>
      </c>
      <c r="CL73" s="96">
        <v>0.72631612580000005</v>
      </c>
      <c r="CM73" s="96">
        <v>0.65489044460000001</v>
      </c>
      <c r="CN73" s="96">
        <v>0.72382986989999998</v>
      </c>
      <c r="CO73" s="96">
        <v>0.7899886237</v>
      </c>
      <c r="CP73" s="96">
        <v>0.96125136280000001</v>
      </c>
      <c r="CQ73" s="96">
        <v>0.99584056389999998</v>
      </c>
      <c r="CR73" s="96">
        <v>0.96526618850000001</v>
      </c>
      <c r="CS73" s="95">
        <v>154</v>
      </c>
      <c r="CT73" s="95">
        <v>166</v>
      </c>
      <c r="CU73" s="95">
        <v>174</v>
      </c>
      <c r="CV73" s="95">
        <v>187</v>
      </c>
      <c r="CW73" s="95">
        <v>193</v>
      </c>
      <c r="CX73" s="96">
        <v>0.96491384400000002</v>
      </c>
      <c r="CY73" s="96">
        <v>0.82405540399999999</v>
      </c>
      <c r="CZ73" s="96">
        <v>0.80373461499999999</v>
      </c>
      <c r="DA73" s="96">
        <v>0.71019552699999999</v>
      </c>
      <c r="DB73" s="96">
        <v>0.68602974900000002</v>
      </c>
      <c r="DC73">
        <v>2013</v>
      </c>
      <c r="DD73" s="6">
        <v>188.2</v>
      </c>
      <c r="DE73" s="96">
        <v>1.2829508E-3</v>
      </c>
      <c r="DF73" s="72">
        <v>740.36</v>
      </c>
      <c r="DG73" s="96">
        <v>1</v>
      </c>
      <c r="DH73" s="72">
        <v>740.36</v>
      </c>
      <c r="DI73" s="72">
        <v>859.79973360999998</v>
      </c>
      <c r="DJ73" s="96">
        <v>0.43382023930000002</v>
      </c>
      <c r="DK73" s="72">
        <v>807.98435979999999</v>
      </c>
      <c r="DL73" s="96">
        <v>1.0166922759999999</v>
      </c>
      <c r="DM73" s="72">
        <v>821.47145771999999</v>
      </c>
      <c r="DN73" s="96">
        <v>1</v>
      </c>
      <c r="DO73" s="96">
        <v>4.4549999999999998E-3</v>
      </c>
      <c r="DP73" s="72">
        <v>3.66</v>
      </c>
      <c r="DQ73" s="72">
        <v>817.81</v>
      </c>
      <c r="DR73" t="s">
        <v>2172</v>
      </c>
      <c r="DT73" t="s">
        <v>68</v>
      </c>
    </row>
    <row r="74" spans="1:124" x14ac:dyDescent="0.3">
      <c r="A74" t="s">
        <v>2173</v>
      </c>
      <c r="B74">
        <v>2016</v>
      </c>
      <c r="C74" s="95">
        <v>196</v>
      </c>
      <c r="D74" s="95">
        <v>507386</v>
      </c>
      <c r="E74" s="95">
        <v>140</v>
      </c>
      <c r="F74" s="95">
        <v>450084</v>
      </c>
      <c r="G74" s="95">
        <v>31</v>
      </c>
      <c r="H74" s="95">
        <v>290031</v>
      </c>
      <c r="I74" s="95">
        <v>28</v>
      </c>
      <c r="J74" s="95">
        <v>76075</v>
      </c>
      <c r="K74" s="95">
        <v>203</v>
      </c>
      <c r="L74" s="95">
        <v>771713</v>
      </c>
      <c r="M74" s="95">
        <v>148</v>
      </c>
      <c r="N74" s="95">
        <v>458975</v>
      </c>
      <c r="O74" s="95">
        <v>37</v>
      </c>
      <c r="P74" s="95">
        <v>125089</v>
      </c>
      <c r="Q74" s="95">
        <v>33</v>
      </c>
      <c r="R74" s="95">
        <v>100515</v>
      </c>
      <c r="S74" s="95">
        <v>220</v>
      </c>
      <c r="T74" s="95">
        <v>715284</v>
      </c>
      <c r="U74" s="95">
        <v>155</v>
      </c>
      <c r="V74" s="95">
        <v>454236</v>
      </c>
      <c r="W74" s="95">
        <v>40</v>
      </c>
      <c r="X74" s="95">
        <v>157407</v>
      </c>
      <c r="Y74" s="95">
        <v>37</v>
      </c>
      <c r="Z74" s="95">
        <v>93473</v>
      </c>
      <c r="AA74" s="95">
        <v>232</v>
      </c>
      <c r="AB74" s="95">
        <v>564254</v>
      </c>
      <c r="AC74" s="95">
        <v>164</v>
      </c>
      <c r="AD74" s="95">
        <v>468183</v>
      </c>
      <c r="AE74" s="95">
        <v>35</v>
      </c>
      <c r="AF74" s="95">
        <v>147696</v>
      </c>
      <c r="AG74" s="95">
        <v>30</v>
      </c>
      <c r="AH74" s="95">
        <v>106871</v>
      </c>
      <c r="AI74" s="95">
        <v>264</v>
      </c>
      <c r="AJ74" s="95">
        <v>883919</v>
      </c>
      <c r="AK74" s="95">
        <v>176</v>
      </c>
      <c r="AL74" s="95">
        <v>595478</v>
      </c>
      <c r="AM74" s="95">
        <v>35</v>
      </c>
      <c r="AN74" s="95">
        <v>25302</v>
      </c>
      <c r="AO74" s="95">
        <v>30</v>
      </c>
      <c r="AP74" s="95">
        <v>87019</v>
      </c>
      <c r="AQ74" s="72">
        <v>292.74</v>
      </c>
      <c r="AR74" s="72">
        <v>260.99</v>
      </c>
      <c r="AS74" s="72">
        <v>553.73</v>
      </c>
      <c r="AT74" s="95">
        <v>797417</v>
      </c>
      <c r="AU74" s="95">
        <v>526159</v>
      </c>
      <c r="AV74" s="95">
        <v>227</v>
      </c>
      <c r="AW74" s="95">
        <v>168</v>
      </c>
      <c r="AX74" s="72">
        <v>311.39</v>
      </c>
      <c r="AY74" s="72">
        <v>257.58999999999997</v>
      </c>
      <c r="AZ74" s="72">
        <v>568.98</v>
      </c>
      <c r="BA74" s="95">
        <v>896802</v>
      </c>
      <c r="BB74" s="95">
        <v>559490</v>
      </c>
      <c r="BC74" s="95">
        <v>240</v>
      </c>
      <c r="BD74" s="95">
        <v>181</v>
      </c>
      <c r="BE74" s="72">
        <v>279.70999999999998</v>
      </c>
      <c r="BF74" s="72">
        <v>237.72</v>
      </c>
      <c r="BG74" s="72">
        <v>517.42999999999995</v>
      </c>
      <c r="BH74" s="95">
        <v>872691</v>
      </c>
      <c r="BI74" s="95">
        <v>547709</v>
      </c>
      <c r="BJ74" s="95">
        <v>260</v>
      </c>
      <c r="BK74" s="95">
        <v>192</v>
      </c>
      <c r="BL74" s="72">
        <v>222.21</v>
      </c>
      <c r="BM74" s="72">
        <v>247.02</v>
      </c>
      <c r="BN74" s="72">
        <v>469.23</v>
      </c>
      <c r="BO74" s="95">
        <v>711950</v>
      </c>
      <c r="BP74" s="95">
        <v>575054</v>
      </c>
      <c r="BQ74" s="95">
        <v>267</v>
      </c>
      <c r="BR74" s="95">
        <v>194</v>
      </c>
      <c r="BS74" s="72">
        <v>253.41</v>
      </c>
      <c r="BT74" s="72">
        <v>276.08999999999997</v>
      </c>
      <c r="BU74" s="72">
        <v>529.5</v>
      </c>
      <c r="BV74" s="95">
        <v>909221</v>
      </c>
      <c r="BW74" s="95">
        <v>682497</v>
      </c>
      <c r="BX74" s="95">
        <v>299</v>
      </c>
      <c r="BY74" s="95">
        <v>206</v>
      </c>
      <c r="BZ74" s="95">
        <v>199</v>
      </c>
      <c r="CA74" s="95">
        <v>212</v>
      </c>
      <c r="CB74" s="95">
        <v>227</v>
      </c>
      <c r="CC74" s="95">
        <v>232</v>
      </c>
      <c r="CD74" s="95">
        <v>254</v>
      </c>
      <c r="CE74" s="72">
        <v>650.75523149000003</v>
      </c>
      <c r="CF74" s="72">
        <v>676.59346364999999</v>
      </c>
      <c r="CG74" s="72">
        <v>712.40329333</v>
      </c>
      <c r="CH74" s="72">
        <v>716.50152150999998</v>
      </c>
      <c r="CI74" s="72">
        <v>731.52548966999996</v>
      </c>
      <c r="CJ74" s="96">
        <v>0.85090364730000001</v>
      </c>
      <c r="CK74" s="96">
        <v>0.84094811810000003</v>
      </c>
      <c r="CL74" s="96">
        <v>0.72631612580000005</v>
      </c>
      <c r="CM74" s="96">
        <v>0.65489044460000001</v>
      </c>
      <c r="CN74" s="96">
        <v>0.72382986989999998</v>
      </c>
      <c r="CO74" s="96">
        <v>0.7899886237</v>
      </c>
      <c r="CP74" s="96">
        <v>0.96125136280000001</v>
      </c>
      <c r="CQ74" s="96">
        <v>0.99584056389999998</v>
      </c>
      <c r="CR74" s="96">
        <v>0.96526618850000001</v>
      </c>
      <c r="CS74" s="95">
        <v>154</v>
      </c>
      <c r="CT74" s="95">
        <v>166</v>
      </c>
      <c r="CU74" s="95">
        <v>174</v>
      </c>
      <c r="CV74" s="95">
        <v>187</v>
      </c>
      <c r="CW74" s="95">
        <v>193</v>
      </c>
      <c r="CX74" s="96">
        <v>0.96491384400000002</v>
      </c>
      <c r="CY74" s="96">
        <v>0.82405540399999999</v>
      </c>
      <c r="CZ74" s="96">
        <v>0.80373461499999999</v>
      </c>
      <c r="DA74" s="96">
        <v>0.71019552699999999</v>
      </c>
      <c r="DB74" s="96">
        <v>0.68602974900000002</v>
      </c>
      <c r="DC74">
        <v>2013</v>
      </c>
      <c r="DD74" s="6">
        <v>188.2</v>
      </c>
      <c r="DE74" s="96">
        <v>1.2829508E-3</v>
      </c>
      <c r="DF74" s="72">
        <v>740.36</v>
      </c>
      <c r="DG74" s="96">
        <v>1</v>
      </c>
      <c r="DH74" s="72">
        <v>740.36</v>
      </c>
      <c r="DI74" s="72">
        <v>859.79973360999998</v>
      </c>
      <c r="DJ74" s="96">
        <v>0.43382023930000002</v>
      </c>
      <c r="DK74" s="72">
        <v>807.98435979999999</v>
      </c>
      <c r="DL74" s="96">
        <v>1.0166922759999999</v>
      </c>
      <c r="DM74" s="72">
        <v>821.47145771999999</v>
      </c>
      <c r="DN74" s="96">
        <v>1</v>
      </c>
      <c r="DO74" s="96">
        <v>4.4549999999999998E-3</v>
      </c>
      <c r="DP74" s="72">
        <v>3.66</v>
      </c>
      <c r="DQ74" s="72">
        <v>817.81</v>
      </c>
      <c r="DR74" t="s">
        <v>2173</v>
      </c>
      <c r="DT74" t="s">
        <v>68</v>
      </c>
    </row>
    <row r="75" spans="1:124" x14ac:dyDescent="0.3">
      <c r="A75" t="s">
        <v>69</v>
      </c>
      <c r="B75">
        <v>2020</v>
      </c>
      <c r="C75" s="95">
        <v>17170</v>
      </c>
      <c r="D75" s="95">
        <v>56262789</v>
      </c>
      <c r="E75" s="95">
        <v>15896</v>
      </c>
      <c r="F75" s="95">
        <v>44222709</v>
      </c>
      <c r="G75" s="95">
        <v>4348</v>
      </c>
      <c r="H75" s="95">
        <v>13639994</v>
      </c>
      <c r="I75" s="95">
        <v>3886</v>
      </c>
      <c r="J75" s="95">
        <v>12702037</v>
      </c>
      <c r="K75" s="95">
        <v>17983</v>
      </c>
      <c r="L75" s="95">
        <v>62449736</v>
      </c>
      <c r="M75" s="95">
        <v>16456</v>
      </c>
      <c r="N75" s="95">
        <v>45894717</v>
      </c>
      <c r="O75" s="95">
        <v>4498</v>
      </c>
      <c r="P75" s="95">
        <v>16028322</v>
      </c>
      <c r="Q75" s="95">
        <v>4030</v>
      </c>
      <c r="R75" s="95">
        <v>14058633</v>
      </c>
      <c r="S75" s="95">
        <v>18973</v>
      </c>
      <c r="T75" s="95">
        <v>67079236</v>
      </c>
      <c r="U75" s="95">
        <v>17188</v>
      </c>
      <c r="V75" s="95">
        <v>50757400</v>
      </c>
      <c r="W75" s="95">
        <v>4634</v>
      </c>
      <c r="X75" s="95">
        <v>17558851</v>
      </c>
      <c r="Y75" s="95">
        <v>4139</v>
      </c>
      <c r="Z75" s="95">
        <v>15012721</v>
      </c>
      <c r="AA75" s="95">
        <v>19840</v>
      </c>
      <c r="AB75" s="95">
        <v>67377879</v>
      </c>
      <c r="AC75" s="95">
        <v>17743</v>
      </c>
      <c r="AD75" s="95">
        <v>59937174</v>
      </c>
      <c r="AE75" s="95">
        <v>4765</v>
      </c>
      <c r="AF75" s="95">
        <v>17673414</v>
      </c>
      <c r="AG75" s="95">
        <v>4225</v>
      </c>
      <c r="AH75" s="95">
        <v>18059439</v>
      </c>
      <c r="AI75" s="95">
        <v>21036</v>
      </c>
      <c r="AJ75" s="95">
        <v>72648307.670000002</v>
      </c>
      <c r="AK75" s="95">
        <v>18660</v>
      </c>
      <c r="AL75" s="95">
        <v>64629781.07</v>
      </c>
      <c r="AM75" s="95">
        <v>5104</v>
      </c>
      <c r="AN75" s="95">
        <v>18851814</v>
      </c>
      <c r="AO75" s="95">
        <v>4539</v>
      </c>
      <c r="AP75" s="95">
        <v>19445139</v>
      </c>
      <c r="AQ75" s="72">
        <v>270.70999999999998</v>
      </c>
      <c r="AR75" s="72">
        <v>239.8</v>
      </c>
      <c r="AS75" s="72">
        <v>510.51</v>
      </c>
      <c r="AT75" s="95">
        <v>69902783</v>
      </c>
      <c r="AU75" s="95">
        <v>56924746</v>
      </c>
      <c r="AV75" s="95">
        <v>21518</v>
      </c>
      <c r="AW75" s="95">
        <v>19782</v>
      </c>
      <c r="AX75" s="72">
        <v>290.91000000000003</v>
      </c>
      <c r="AY75" s="72">
        <v>243.88</v>
      </c>
      <c r="AZ75" s="72">
        <v>534.79</v>
      </c>
      <c r="BA75" s="95">
        <v>78478058</v>
      </c>
      <c r="BB75" s="95">
        <v>59953350</v>
      </c>
      <c r="BC75" s="95">
        <v>22481</v>
      </c>
      <c r="BD75" s="95">
        <v>20486</v>
      </c>
      <c r="BE75" s="72">
        <v>298.77</v>
      </c>
      <c r="BF75" s="72">
        <v>256.99</v>
      </c>
      <c r="BG75" s="72">
        <v>555.76</v>
      </c>
      <c r="BH75" s="95">
        <v>84638087</v>
      </c>
      <c r="BI75" s="95">
        <v>65770121</v>
      </c>
      <c r="BJ75" s="95">
        <v>23607</v>
      </c>
      <c r="BK75" s="95">
        <v>21327</v>
      </c>
      <c r="BL75" s="72">
        <v>288.06</v>
      </c>
      <c r="BM75" s="72">
        <v>295.87</v>
      </c>
      <c r="BN75" s="72">
        <v>583.92999999999995</v>
      </c>
      <c r="BO75" s="95">
        <v>85051293</v>
      </c>
      <c r="BP75" s="95">
        <v>77996613</v>
      </c>
      <c r="BQ75" s="95">
        <v>24605</v>
      </c>
      <c r="BR75" s="95">
        <v>21968</v>
      </c>
      <c r="BS75" s="72">
        <v>291.7</v>
      </c>
      <c r="BT75" s="72">
        <v>302.01</v>
      </c>
      <c r="BU75" s="72">
        <v>593.71</v>
      </c>
      <c r="BV75" s="95">
        <v>91500121.670000002</v>
      </c>
      <c r="BW75" s="95">
        <v>84074920.069999993</v>
      </c>
      <c r="BX75" s="95">
        <v>26140</v>
      </c>
      <c r="BY75" s="95">
        <v>23199</v>
      </c>
      <c r="BZ75" s="95">
        <v>20691</v>
      </c>
      <c r="CA75" s="95">
        <v>21520</v>
      </c>
      <c r="CB75" s="95">
        <v>22508</v>
      </c>
      <c r="CC75" s="95">
        <v>23353</v>
      </c>
      <c r="CD75" s="95">
        <v>24701</v>
      </c>
      <c r="CE75" s="72">
        <v>650.75523149000003</v>
      </c>
      <c r="CF75" s="72">
        <v>676.59346364999999</v>
      </c>
      <c r="CG75" s="72">
        <v>712.40329333</v>
      </c>
      <c r="CH75" s="72">
        <v>716.50152150999998</v>
      </c>
      <c r="CI75" s="72">
        <v>731.52548966999996</v>
      </c>
      <c r="CJ75" s="96">
        <v>0.78448850699999995</v>
      </c>
      <c r="CK75" s="96">
        <v>0.79041555779999995</v>
      </c>
      <c r="CL75" s="96">
        <v>0.78011991970000005</v>
      </c>
      <c r="CM75" s="96">
        <v>0.81497384510000004</v>
      </c>
      <c r="CN75" s="96">
        <v>0.81160534849999999</v>
      </c>
      <c r="CO75" s="96">
        <v>0.85816309889999998</v>
      </c>
      <c r="CP75" s="96">
        <v>0.92793623579999995</v>
      </c>
      <c r="CQ75" s="96">
        <v>0.99584056389999998</v>
      </c>
      <c r="CR75" s="96">
        <v>0.93181191539999997</v>
      </c>
      <c r="CS75" s="95">
        <v>19288</v>
      </c>
      <c r="CT75" s="95">
        <v>20045</v>
      </c>
      <c r="CU75" s="95">
        <v>20741</v>
      </c>
      <c r="CV75" s="95">
        <v>21356</v>
      </c>
      <c r="CW75" s="95">
        <v>22391</v>
      </c>
      <c r="CX75" s="96">
        <v>0.87281779599999998</v>
      </c>
      <c r="CY75" s="96">
        <v>0.86667819599999996</v>
      </c>
      <c r="CZ75" s="96">
        <v>0.864791376</v>
      </c>
      <c r="DA75" s="96">
        <v>0.85116635200000001</v>
      </c>
      <c r="DB75" s="96">
        <v>0.838449844</v>
      </c>
      <c r="DC75">
        <v>2013</v>
      </c>
      <c r="DD75" s="6">
        <v>21352.400000000001</v>
      </c>
      <c r="DE75" s="96">
        <v>3.0258478000000002E-3</v>
      </c>
      <c r="DF75" s="72">
        <v>713.46</v>
      </c>
      <c r="DG75" s="96">
        <v>1</v>
      </c>
      <c r="DH75" s="72">
        <v>713.46</v>
      </c>
      <c r="DI75" s="72">
        <v>720.08940630999996</v>
      </c>
      <c r="DJ75" s="96">
        <v>1</v>
      </c>
      <c r="DK75" s="72">
        <v>713.46</v>
      </c>
      <c r="DL75" s="96">
        <v>1</v>
      </c>
      <c r="DM75" s="72">
        <v>713.46</v>
      </c>
      <c r="DN75" s="96">
        <v>1</v>
      </c>
      <c r="DO75" s="96">
        <v>9.7350000000000006E-3</v>
      </c>
      <c r="DP75" s="72">
        <v>6.95</v>
      </c>
      <c r="DQ75" s="72">
        <v>706.51</v>
      </c>
      <c r="DR75" t="s">
        <v>69</v>
      </c>
      <c r="DT75" t="s">
        <v>68</v>
      </c>
    </row>
    <row r="76" spans="1:124" x14ac:dyDescent="0.3">
      <c r="A76" t="s">
        <v>70</v>
      </c>
      <c r="B76">
        <v>2050</v>
      </c>
      <c r="C76" s="95">
        <v>632</v>
      </c>
      <c r="D76" s="95">
        <v>3372296</v>
      </c>
      <c r="E76" s="95">
        <v>550</v>
      </c>
      <c r="F76" s="95">
        <v>1776437</v>
      </c>
      <c r="G76" s="95">
        <v>83</v>
      </c>
      <c r="H76" s="95">
        <v>250378</v>
      </c>
      <c r="I76" s="95">
        <v>75</v>
      </c>
      <c r="J76" s="95">
        <v>198191</v>
      </c>
      <c r="K76" s="95">
        <v>633</v>
      </c>
      <c r="L76" s="95">
        <v>2947954</v>
      </c>
      <c r="M76" s="95">
        <v>545</v>
      </c>
      <c r="N76" s="95">
        <v>1853666</v>
      </c>
      <c r="O76" s="95">
        <v>86</v>
      </c>
      <c r="P76" s="95">
        <v>181500</v>
      </c>
      <c r="Q76" s="95">
        <v>78</v>
      </c>
      <c r="R76" s="95">
        <v>181540</v>
      </c>
      <c r="S76" s="95">
        <v>648</v>
      </c>
      <c r="T76" s="95">
        <v>2227986</v>
      </c>
      <c r="U76" s="95">
        <v>555</v>
      </c>
      <c r="V76" s="95">
        <v>1428631</v>
      </c>
      <c r="W76" s="95">
        <v>87</v>
      </c>
      <c r="X76" s="95">
        <v>486033</v>
      </c>
      <c r="Y76" s="95">
        <v>78</v>
      </c>
      <c r="Z76" s="95">
        <v>277246</v>
      </c>
      <c r="AA76" s="95">
        <v>686</v>
      </c>
      <c r="AB76" s="95">
        <v>3246087</v>
      </c>
      <c r="AC76" s="95">
        <v>581</v>
      </c>
      <c r="AD76" s="95">
        <v>1848539</v>
      </c>
      <c r="AE76" s="95">
        <v>86</v>
      </c>
      <c r="AF76" s="95">
        <v>730756</v>
      </c>
      <c r="AG76" s="95">
        <v>77</v>
      </c>
      <c r="AH76" s="95">
        <v>247081</v>
      </c>
      <c r="AI76" s="95">
        <v>699</v>
      </c>
      <c r="AJ76" s="95">
        <v>3326994</v>
      </c>
      <c r="AK76" s="95">
        <v>587</v>
      </c>
      <c r="AL76" s="95">
        <v>1896156</v>
      </c>
      <c r="AM76" s="95">
        <v>79</v>
      </c>
      <c r="AN76" s="95">
        <v>213722</v>
      </c>
      <c r="AO76" s="95">
        <v>73</v>
      </c>
      <c r="AP76" s="95">
        <v>161737</v>
      </c>
      <c r="AQ76" s="72">
        <v>422.22</v>
      </c>
      <c r="AR76" s="72">
        <v>263.27999999999997</v>
      </c>
      <c r="AS76" s="72">
        <v>685.5</v>
      </c>
      <c r="AT76" s="95">
        <v>3622674</v>
      </c>
      <c r="AU76" s="95">
        <v>1974628</v>
      </c>
      <c r="AV76" s="95">
        <v>715</v>
      </c>
      <c r="AW76" s="95">
        <v>625</v>
      </c>
      <c r="AX76" s="72">
        <v>362.71</v>
      </c>
      <c r="AY76" s="72">
        <v>272.23</v>
      </c>
      <c r="AZ76" s="72">
        <v>634.94000000000005</v>
      </c>
      <c r="BA76" s="95">
        <v>3129454</v>
      </c>
      <c r="BB76" s="95">
        <v>2035206</v>
      </c>
      <c r="BC76" s="95">
        <v>719</v>
      </c>
      <c r="BD76" s="95">
        <v>623</v>
      </c>
      <c r="BE76" s="72">
        <v>307.70999999999998</v>
      </c>
      <c r="BF76" s="72">
        <v>224.58</v>
      </c>
      <c r="BG76" s="72">
        <v>532.29</v>
      </c>
      <c r="BH76" s="95">
        <v>2714019</v>
      </c>
      <c r="BI76" s="95">
        <v>1705877</v>
      </c>
      <c r="BJ76" s="95">
        <v>735</v>
      </c>
      <c r="BK76" s="95">
        <v>633</v>
      </c>
      <c r="BL76" s="72">
        <v>429.28</v>
      </c>
      <c r="BM76" s="72">
        <v>265.39999999999998</v>
      </c>
      <c r="BN76" s="72">
        <v>694.68</v>
      </c>
      <c r="BO76" s="95">
        <v>3976843</v>
      </c>
      <c r="BP76" s="95">
        <v>2095620</v>
      </c>
      <c r="BQ76" s="95">
        <v>772</v>
      </c>
      <c r="BR76" s="95">
        <v>658</v>
      </c>
      <c r="BS76" s="72">
        <v>379.25</v>
      </c>
      <c r="BT76" s="72">
        <v>259.83</v>
      </c>
      <c r="BU76" s="72">
        <v>639.08000000000004</v>
      </c>
      <c r="BV76" s="95">
        <v>3540716</v>
      </c>
      <c r="BW76" s="95">
        <v>2057893</v>
      </c>
      <c r="BX76" s="95">
        <v>778</v>
      </c>
      <c r="BY76" s="95">
        <v>660</v>
      </c>
      <c r="BZ76" s="95">
        <v>672</v>
      </c>
      <c r="CA76" s="95">
        <v>673</v>
      </c>
      <c r="CB76" s="95">
        <v>686</v>
      </c>
      <c r="CC76" s="95">
        <v>718</v>
      </c>
      <c r="CD76" s="95">
        <v>720</v>
      </c>
      <c r="CE76" s="72">
        <v>650.75523149000003</v>
      </c>
      <c r="CF76" s="72">
        <v>676.59346364999999</v>
      </c>
      <c r="CG76" s="72">
        <v>712.40329333</v>
      </c>
      <c r="CH76" s="72">
        <v>716.50152150999998</v>
      </c>
      <c r="CI76" s="72">
        <v>731.52548966999996</v>
      </c>
      <c r="CJ76" s="96">
        <v>1.0533914548000001</v>
      </c>
      <c r="CK76" s="96">
        <v>0.93843649709999999</v>
      </c>
      <c r="CL76" s="96">
        <v>0.74717509729999998</v>
      </c>
      <c r="CM76" s="96">
        <v>0.96954434730000005</v>
      </c>
      <c r="CN76" s="96">
        <v>0.87362642729999995</v>
      </c>
      <c r="CO76" s="96">
        <v>0.84789323490000001</v>
      </c>
      <c r="CP76" s="96">
        <v>1.0808374534</v>
      </c>
      <c r="CQ76" s="96">
        <v>0.99584056389999998</v>
      </c>
      <c r="CR76" s="96">
        <v>1.0853517503000001</v>
      </c>
      <c r="CS76" s="95">
        <v>842</v>
      </c>
      <c r="CT76" s="95">
        <v>856</v>
      </c>
      <c r="CU76" s="95">
        <v>864</v>
      </c>
      <c r="CV76" s="95">
        <v>913</v>
      </c>
      <c r="CW76" s="95">
        <v>932</v>
      </c>
      <c r="CX76" s="96">
        <v>0.90033457400000005</v>
      </c>
      <c r="CY76" s="96">
        <v>0.84795855499999995</v>
      </c>
      <c r="CZ76" s="96">
        <v>0.85948202399999996</v>
      </c>
      <c r="DA76" s="96">
        <v>0.83370226800000002</v>
      </c>
      <c r="DB76" s="96">
        <v>0.80361439099999998</v>
      </c>
      <c r="DC76">
        <v>2013</v>
      </c>
      <c r="DD76" s="6">
        <v>639.79999999999995</v>
      </c>
      <c r="DE76" s="96">
        <v>3.4893769999999998E-4</v>
      </c>
      <c r="DF76" s="72">
        <v>833.25</v>
      </c>
      <c r="DG76" s="96">
        <v>1</v>
      </c>
      <c r="DH76" s="72">
        <v>833.25</v>
      </c>
      <c r="DI76" s="72">
        <v>859.79973360999998</v>
      </c>
      <c r="DJ76" s="96">
        <v>0.79987499019999997</v>
      </c>
      <c r="DK76" s="72">
        <v>838.56326569999999</v>
      </c>
      <c r="DL76" s="96">
        <v>1.0166922759999999</v>
      </c>
      <c r="DM76" s="72">
        <v>852.56079516</v>
      </c>
      <c r="DN76" s="96">
        <v>1</v>
      </c>
      <c r="DO76" s="96">
        <v>2.026E-3</v>
      </c>
      <c r="DP76" s="72">
        <v>1.73</v>
      </c>
      <c r="DQ76" s="72">
        <v>850.83</v>
      </c>
      <c r="DR76" t="s">
        <v>70</v>
      </c>
      <c r="DT76" t="s">
        <v>68</v>
      </c>
    </row>
    <row r="77" spans="1:124" x14ac:dyDescent="0.3">
      <c r="A77" t="s">
        <v>71</v>
      </c>
      <c r="B77">
        <v>2060</v>
      </c>
      <c r="C77" s="95">
        <v>512</v>
      </c>
      <c r="D77" s="95">
        <v>1645350</v>
      </c>
      <c r="E77" s="95">
        <v>468</v>
      </c>
      <c r="F77" s="95">
        <v>1291592</v>
      </c>
      <c r="G77" s="95">
        <v>119</v>
      </c>
      <c r="H77" s="95">
        <v>407872</v>
      </c>
      <c r="I77" s="95">
        <v>101</v>
      </c>
      <c r="J77" s="95">
        <v>208587</v>
      </c>
      <c r="K77" s="95">
        <v>539</v>
      </c>
      <c r="L77" s="95">
        <v>1806659</v>
      </c>
      <c r="M77" s="95">
        <v>491</v>
      </c>
      <c r="N77" s="95">
        <v>1308661</v>
      </c>
      <c r="O77" s="95">
        <v>111</v>
      </c>
      <c r="P77" s="95">
        <v>461615</v>
      </c>
      <c r="Q77" s="95">
        <v>92</v>
      </c>
      <c r="R77" s="95">
        <v>242632</v>
      </c>
      <c r="S77" s="95">
        <v>543</v>
      </c>
      <c r="T77" s="95">
        <v>1771063</v>
      </c>
      <c r="U77" s="95">
        <v>499</v>
      </c>
      <c r="V77" s="95">
        <v>1384984</v>
      </c>
      <c r="W77" s="95">
        <v>104</v>
      </c>
      <c r="X77" s="95">
        <v>211676</v>
      </c>
      <c r="Y77" s="95">
        <v>86</v>
      </c>
      <c r="Z77" s="95">
        <v>188141</v>
      </c>
      <c r="AA77" s="95">
        <v>548</v>
      </c>
      <c r="AB77" s="95">
        <v>1814440</v>
      </c>
      <c r="AC77" s="95">
        <v>497</v>
      </c>
      <c r="AD77" s="95">
        <v>1641095</v>
      </c>
      <c r="AE77" s="95">
        <v>111</v>
      </c>
      <c r="AF77" s="95">
        <v>591981</v>
      </c>
      <c r="AG77" s="95">
        <v>93</v>
      </c>
      <c r="AH77" s="95">
        <v>295952</v>
      </c>
      <c r="AI77" s="95">
        <v>568</v>
      </c>
      <c r="AJ77" s="95">
        <v>2180143</v>
      </c>
      <c r="AK77" s="95">
        <v>513</v>
      </c>
      <c r="AL77" s="95">
        <v>1714254</v>
      </c>
      <c r="AM77" s="95">
        <v>105</v>
      </c>
      <c r="AN77" s="95">
        <v>1147426</v>
      </c>
      <c r="AO77" s="95">
        <v>91</v>
      </c>
      <c r="AP77" s="95">
        <v>256618</v>
      </c>
      <c r="AQ77" s="72">
        <v>271.16000000000003</v>
      </c>
      <c r="AR77" s="72">
        <v>219.71</v>
      </c>
      <c r="AS77" s="72">
        <v>490.87</v>
      </c>
      <c r="AT77" s="95">
        <v>2053222</v>
      </c>
      <c r="AU77" s="95">
        <v>1500179</v>
      </c>
      <c r="AV77" s="95">
        <v>631</v>
      </c>
      <c r="AW77" s="95">
        <v>569</v>
      </c>
      <c r="AX77" s="72">
        <v>290.8</v>
      </c>
      <c r="AY77" s="72">
        <v>221.74</v>
      </c>
      <c r="AZ77" s="72">
        <v>512.54</v>
      </c>
      <c r="BA77" s="95">
        <v>2268274</v>
      </c>
      <c r="BB77" s="95">
        <v>1551293</v>
      </c>
      <c r="BC77" s="95">
        <v>650</v>
      </c>
      <c r="BD77" s="95">
        <v>583</v>
      </c>
      <c r="BE77" s="72">
        <v>255.38</v>
      </c>
      <c r="BF77" s="72">
        <v>224.09</v>
      </c>
      <c r="BG77" s="72">
        <v>479.47</v>
      </c>
      <c r="BH77" s="95">
        <v>1982739</v>
      </c>
      <c r="BI77" s="95">
        <v>1573125</v>
      </c>
      <c r="BJ77" s="95">
        <v>647</v>
      </c>
      <c r="BK77" s="95">
        <v>585</v>
      </c>
      <c r="BL77" s="72">
        <v>304.3</v>
      </c>
      <c r="BM77" s="72">
        <v>273.58999999999997</v>
      </c>
      <c r="BN77" s="72">
        <v>577.89</v>
      </c>
      <c r="BO77" s="95">
        <v>2406421</v>
      </c>
      <c r="BP77" s="95">
        <v>1937047</v>
      </c>
      <c r="BQ77" s="95">
        <v>659</v>
      </c>
      <c r="BR77" s="95">
        <v>590</v>
      </c>
      <c r="BS77" s="72">
        <v>412.03</v>
      </c>
      <c r="BT77" s="72">
        <v>271.92</v>
      </c>
      <c r="BU77" s="72">
        <v>683.95</v>
      </c>
      <c r="BV77" s="95">
        <v>3327569</v>
      </c>
      <c r="BW77" s="95">
        <v>1970872</v>
      </c>
      <c r="BX77" s="95">
        <v>673</v>
      </c>
      <c r="BY77" s="95">
        <v>604</v>
      </c>
      <c r="BZ77" s="95">
        <v>601</v>
      </c>
      <c r="CA77" s="95">
        <v>618</v>
      </c>
      <c r="CB77" s="95">
        <v>617</v>
      </c>
      <c r="CC77" s="95">
        <v>626</v>
      </c>
      <c r="CD77" s="95">
        <v>639</v>
      </c>
      <c r="CE77" s="72">
        <v>650.75523149000003</v>
      </c>
      <c r="CF77" s="72">
        <v>676.59346364999999</v>
      </c>
      <c r="CG77" s="72">
        <v>712.40329333</v>
      </c>
      <c r="CH77" s="72">
        <v>716.50152150999998</v>
      </c>
      <c r="CI77" s="72">
        <v>731.52548966999996</v>
      </c>
      <c r="CJ77" s="96">
        <v>0.75430818879999995</v>
      </c>
      <c r="CK77" s="96">
        <v>0.75753022680000004</v>
      </c>
      <c r="CL77" s="96">
        <v>0.67303170059999995</v>
      </c>
      <c r="CM77" s="96">
        <v>0.80654399560000001</v>
      </c>
      <c r="CN77" s="96">
        <v>0.93496400280000003</v>
      </c>
      <c r="CO77" s="96">
        <v>0.80331465349999998</v>
      </c>
      <c r="CP77" s="96">
        <v>0.97754425310000004</v>
      </c>
      <c r="CQ77" s="96">
        <v>0.99584056389999998</v>
      </c>
      <c r="CR77" s="96">
        <v>0.98162712880000003</v>
      </c>
      <c r="CS77" s="95">
        <v>88</v>
      </c>
      <c r="CT77" s="95">
        <v>85</v>
      </c>
      <c r="CU77" s="95">
        <v>84</v>
      </c>
      <c r="CV77" s="95">
        <v>88</v>
      </c>
      <c r="CW77" s="95">
        <v>89</v>
      </c>
      <c r="CX77" s="96">
        <v>0.98894466000000003</v>
      </c>
      <c r="CY77" s="96">
        <v>0.77401153300000003</v>
      </c>
      <c r="CZ77" s="96">
        <v>0.74143268900000003</v>
      </c>
      <c r="DA77" s="96">
        <v>0.69878799599999997</v>
      </c>
      <c r="DB77" s="96">
        <v>0.80951415400000004</v>
      </c>
      <c r="DC77">
        <v>2013</v>
      </c>
      <c r="DD77" s="6">
        <v>586.20000000000005</v>
      </c>
      <c r="DE77" s="96">
        <v>1.9413007E-3</v>
      </c>
      <c r="DF77" s="72">
        <v>752.42</v>
      </c>
      <c r="DG77" s="96">
        <v>1</v>
      </c>
      <c r="DH77" s="72">
        <v>752.42</v>
      </c>
      <c r="DI77" s="72">
        <v>859.79973360999998</v>
      </c>
      <c r="DJ77" s="96">
        <v>0.76563698970000005</v>
      </c>
      <c r="DK77" s="72">
        <v>777.58583761</v>
      </c>
      <c r="DL77" s="96">
        <v>1.0166922759999999</v>
      </c>
      <c r="DM77" s="72">
        <v>790.56551502000002</v>
      </c>
      <c r="DN77" s="96">
        <v>1</v>
      </c>
      <c r="DO77" s="96">
        <v>8.1040000000000001E-3</v>
      </c>
      <c r="DP77" s="72">
        <v>6.41</v>
      </c>
      <c r="DQ77" s="72">
        <v>784.16</v>
      </c>
      <c r="DR77" t="s">
        <v>71</v>
      </c>
      <c r="DT77" t="s">
        <v>68</v>
      </c>
    </row>
    <row r="78" spans="1:124" x14ac:dyDescent="0.3">
      <c r="A78" t="s">
        <v>2174</v>
      </c>
      <c r="B78">
        <v>2068</v>
      </c>
      <c r="C78" s="95">
        <v>408</v>
      </c>
      <c r="D78" s="95">
        <v>963162</v>
      </c>
      <c r="E78" s="95">
        <v>367</v>
      </c>
      <c r="F78" s="95">
        <v>988096</v>
      </c>
      <c r="G78" s="95">
        <v>47</v>
      </c>
      <c r="H78" s="95">
        <v>216033</v>
      </c>
      <c r="I78" s="95">
        <v>42</v>
      </c>
      <c r="J78" s="95">
        <v>117375</v>
      </c>
      <c r="K78" s="95">
        <v>418</v>
      </c>
      <c r="L78" s="95">
        <v>1782588</v>
      </c>
      <c r="M78" s="95">
        <v>379</v>
      </c>
      <c r="N78" s="95">
        <v>1058773</v>
      </c>
      <c r="O78" s="95">
        <v>58</v>
      </c>
      <c r="P78" s="95">
        <v>49033</v>
      </c>
      <c r="Q78" s="95">
        <v>50</v>
      </c>
      <c r="R78" s="95">
        <v>96190</v>
      </c>
      <c r="S78" s="95">
        <v>422</v>
      </c>
      <c r="T78" s="95">
        <v>1814634</v>
      </c>
      <c r="U78" s="95">
        <v>387</v>
      </c>
      <c r="V78" s="95">
        <v>1301367</v>
      </c>
      <c r="W78" s="95">
        <v>64</v>
      </c>
      <c r="X78" s="95">
        <v>171123</v>
      </c>
      <c r="Y78" s="95">
        <v>56</v>
      </c>
      <c r="Z78" s="95">
        <v>186193</v>
      </c>
      <c r="AA78" s="95">
        <v>445</v>
      </c>
      <c r="AB78" s="95">
        <v>1354222</v>
      </c>
      <c r="AC78" s="95">
        <v>406</v>
      </c>
      <c r="AD78" s="95">
        <v>1322117</v>
      </c>
      <c r="AE78" s="95">
        <v>62</v>
      </c>
      <c r="AF78" s="95">
        <v>247813</v>
      </c>
      <c r="AG78" s="95">
        <v>55</v>
      </c>
      <c r="AH78" s="95">
        <v>293865</v>
      </c>
      <c r="AI78" s="95">
        <v>476</v>
      </c>
      <c r="AJ78" s="95">
        <v>1407762</v>
      </c>
      <c r="AK78" s="95">
        <v>432</v>
      </c>
      <c r="AL78" s="95">
        <v>1299305</v>
      </c>
      <c r="AM78" s="95">
        <v>61</v>
      </c>
      <c r="AN78" s="95">
        <v>233071</v>
      </c>
      <c r="AO78" s="95">
        <v>56</v>
      </c>
      <c r="AP78" s="95">
        <v>133188</v>
      </c>
      <c r="AQ78" s="72">
        <v>215.97</v>
      </c>
      <c r="AR78" s="72">
        <v>225.24</v>
      </c>
      <c r="AS78" s="72">
        <v>441.21</v>
      </c>
      <c r="AT78" s="95">
        <v>1179195</v>
      </c>
      <c r="AU78" s="95">
        <v>1105471</v>
      </c>
      <c r="AV78" s="95">
        <v>455</v>
      </c>
      <c r="AW78" s="95">
        <v>409</v>
      </c>
      <c r="AX78" s="72">
        <v>320.66000000000003</v>
      </c>
      <c r="AY78" s="72">
        <v>224.35</v>
      </c>
      <c r="AZ78" s="72">
        <v>545.01</v>
      </c>
      <c r="BA78" s="95">
        <v>1831621</v>
      </c>
      <c r="BB78" s="95">
        <v>1154963</v>
      </c>
      <c r="BC78" s="95">
        <v>476</v>
      </c>
      <c r="BD78" s="95">
        <v>429</v>
      </c>
      <c r="BE78" s="72">
        <v>340.49</v>
      </c>
      <c r="BF78" s="72">
        <v>279.83</v>
      </c>
      <c r="BG78" s="72">
        <v>620.32000000000005</v>
      </c>
      <c r="BH78" s="95">
        <v>1985757</v>
      </c>
      <c r="BI78" s="95">
        <v>1487560</v>
      </c>
      <c r="BJ78" s="95">
        <v>486</v>
      </c>
      <c r="BK78" s="95">
        <v>443</v>
      </c>
      <c r="BL78" s="72">
        <v>263.32</v>
      </c>
      <c r="BM78" s="72">
        <v>292.12</v>
      </c>
      <c r="BN78" s="72">
        <v>555.44000000000005</v>
      </c>
      <c r="BO78" s="95">
        <v>1602035</v>
      </c>
      <c r="BP78" s="95">
        <v>1615982</v>
      </c>
      <c r="BQ78" s="95">
        <v>507</v>
      </c>
      <c r="BR78" s="95">
        <v>461</v>
      </c>
      <c r="BS78" s="72">
        <v>254.63</v>
      </c>
      <c r="BT78" s="72">
        <v>244.62</v>
      </c>
      <c r="BU78" s="72">
        <v>499.25</v>
      </c>
      <c r="BV78" s="95">
        <v>1640833</v>
      </c>
      <c r="BW78" s="95">
        <v>1432493</v>
      </c>
      <c r="BX78" s="95">
        <v>537</v>
      </c>
      <c r="BY78" s="95">
        <v>488</v>
      </c>
      <c r="BZ78" s="95">
        <v>433</v>
      </c>
      <c r="CA78" s="95">
        <v>453</v>
      </c>
      <c r="CB78" s="95">
        <v>465</v>
      </c>
      <c r="CC78" s="95">
        <v>485</v>
      </c>
      <c r="CD78" s="95">
        <v>513</v>
      </c>
      <c r="CE78" s="72">
        <v>650.75523149000003</v>
      </c>
      <c r="CF78" s="72">
        <v>676.59346364999999</v>
      </c>
      <c r="CG78" s="72">
        <v>712.40329333</v>
      </c>
      <c r="CH78" s="72">
        <v>716.50152150999998</v>
      </c>
      <c r="CI78" s="72">
        <v>731.52548966999996</v>
      </c>
      <c r="CJ78" s="96">
        <v>0.67799685450000002</v>
      </c>
      <c r="CK78" s="96">
        <v>0.80552064020000003</v>
      </c>
      <c r="CL78" s="96">
        <v>0.87074274620000003</v>
      </c>
      <c r="CM78" s="96">
        <v>0.77521119400000005</v>
      </c>
      <c r="CN78" s="96">
        <v>0.68247792740000002</v>
      </c>
      <c r="CO78" s="96">
        <v>0.81237330590000001</v>
      </c>
      <c r="CP78" s="96">
        <v>0.93847233389999996</v>
      </c>
      <c r="CQ78" s="96">
        <v>0.99584056389999998</v>
      </c>
      <c r="CR78" s="96">
        <v>0.94239201930000005</v>
      </c>
      <c r="CS78" s="95">
        <v>626</v>
      </c>
      <c r="CT78" s="95">
        <v>641</v>
      </c>
      <c r="CU78" s="95">
        <v>659</v>
      </c>
      <c r="CV78" s="95">
        <v>674</v>
      </c>
      <c r="CW78" s="95">
        <v>698</v>
      </c>
      <c r="CX78" s="96">
        <v>0.85000268599999995</v>
      </c>
      <c r="CY78" s="96">
        <v>0.85670183600000005</v>
      </c>
      <c r="CZ78" s="96">
        <v>0.83108225300000005</v>
      </c>
      <c r="DA78" s="96">
        <v>0.73752955200000003</v>
      </c>
      <c r="DB78" s="96">
        <v>0.79252361299999996</v>
      </c>
      <c r="DC78">
        <v>2013</v>
      </c>
      <c r="DD78" s="6">
        <v>446.4</v>
      </c>
      <c r="DE78" s="96">
        <v>9.6176580000000001E-4</v>
      </c>
      <c r="DF78" s="72">
        <v>723.05</v>
      </c>
      <c r="DG78" s="96">
        <v>1</v>
      </c>
      <c r="DH78" s="72">
        <v>723.05</v>
      </c>
      <c r="DI78" s="72">
        <v>859.79973360999998</v>
      </c>
      <c r="DJ78" s="96">
        <v>0.66813172350000005</v>
      </c>
      <c r="DK78" s="72">
        <v>768.4328984</v>
      </c>
      <c r="DL78" s="96">
        <v>1.0166922759999999</v>
      </c>
      <c r="DM78" s="72">
        <v>781.25979242000005</v>
      </c>
      <c r="DN78" s="96">
        <v>1</v>
      </c>
      <c r="DO78" s="96">
        <v>3.3530000000000001E-3</v>
      </c>
      <c r="DP78" s="72">
        <v>2.62</v>
      </c>
      <c r="DQ78" s="72">
        <v>778.64</v>
      </c>
      <c r="DR78" t="s">
        <v>2174</v>
      </c>
      <c r="DT78" t="s">
        <v>68</v>
      </c>
    </row>
    <row r="79" spans="1:124" x14ac:dyDescent="0.3">
      <c r="A79" t="s">
        <v>72</v>
      </c>
      <c r="B79">
        <v>2070</v>
      </c>
      <c r="C79" s="95">
        <v>377</v>
      </c>
      <c r="D79" s="95">
        <v>2364615</v>
      </c>
      <c r="E79" s="95">
        <v>317</v>
      </c>
      <c r="F79" s="95">
        <v>930679</v>
      </c>
      <c r="G79" s="95">
        <v>41</v>
      </c>
      <c r="H79" s="95">
        <v>107388</v>
      </c>
      <c r="I79" s="95">
        <v>40</v>
      </c>
      <c r="J79" s="95">
        <v>118590</v>
      </c>
      <c r="K79" s="95">
        <v>385</v>
      </c>
      <c r="L79" s="95">
        <v>2649894</v>
      </c>
      <c r="M79" s="95">
        <v>316</v>
      </c>
      <c r="N79" s="95">
        <v>956834</v>
      </c>
      <c r="O79" s="95">
        <v>40</v>
      </c>
      <c r="P79" s="95">
        <v>220773</v>
      </c>
      <c r="Q79" s="95">
        <v>39</v>
      </c>
      <c r="R79" s="95">
        <v>161322</v>
      </c>
      <c r="S79" s="95">
        <v>395</v>
      </c>
      <c r="T79" s="95">
        <v>2681010</v>
      </c>
      <c r="U79" s="95">
        <v>320</v>
      </c>
      <c r="V79" s="95">
        <v>1110723</v>
      </c>
      <c r="W79" s="95">
        <v>44</v>
      </c>
      <c r="X79" s="95">
        <v>307988</v>
      </c>
      <c r="Y79" s="95">
        <v>42</v>
      </c>
      <c r="Z79" s="95">
        <v>185571</v>
      </c>
      <c r="AA79" s="95">
        <v>397</v>
      </c>
      <c r="AB79" s="95">
        <v>1743555</v>
      </c>
      <c r="AC79" s="95">
        <v>326</v>
      </c>
      <c r="AD79" s="95">
        <v>1001480</v>
      </c>
      <c r="AE79" s="95">
        <v>41</v>
      </c>
      <c r="AF79" s="95">
        <v>555714</v>
      </c>
      <c r="AG79" s="95">
        <v>37</v>
      </c>
      <c r="AH79" s="95">
        <v>149588</v>
      </c>
      <c r="AI79" s="95">
        <v>403</v>
      </c>
      <c r="AJ79" s="95">
        <v>2040707</v>
      </c>
      <c r="AK79" s="95">
        <v>327</v>
      </c>
      <c r="AL79" s="95">
        <v>981547</v>
      </c>
      <c r="AM79" s="95">
        <v>45</v>
      </c>
      <c r="AN79" s="95">
        <v>161946</v>
      </c>
      <c r="AO79" s="95">
        <v>42</v>
      </c>
      <c r="AP79" s="95">
        <v>158663</v>
      </c>
      <c r="AQ79" s="72">
        <v>492.82</v>
      </c>
      <c r="AR79" s="72">
        <v>244.93</v>
      </c>
      <c r="AS79" s="72">
        <v>737.75</v>
      </c>
      <c r="AT79" s="95">
        <v>2472003</v>
      </c>
      <c r="AU79" s="95">
        <v>1049269</v>
      </c>
      <c r="AV79" s="95">
        <v>418</v>
      </c>
      <c r="AW79" s="95">
        <v>357</v>
      </c>
      <c r="AX79" s="72">
        <v>562.88</v>
      </c>
      <c r="AY79" s="72">
        <v>262.48</v>
      </c>
      <c r="AZ79" s="72">
        <v>825.36</v>
      </c>
      <c r="BA79" s="95">
        <v>2870667</v>
      </c>
      <c r="BB79" s="95">
        <v>1118156</v>
      </c>
      <c r="BC79" s="95">
        <v>425</v>
      </c>
      <c r="BD79" s="95">
        <v>355</v>
      </c>
      <c r="BE79" s="72">
        <v>567.39</v>
      </c>
      <c r="BF79" s="72">
        <v>298.41000000000003</v>
      </c>
      <c r="BG79" s="72">
        <v>865.8</v>
      </c>
      <c r="BH79" s="95">
        <v>2988998</v>
      </c>
      <c r="BI79" s="95">
        <v>1296294</v>
      </c>
      <c r="BJ79" s="95">
        <v>439</v>
      </c>
      <c r="BK79" s="95">
        <v>362</v>
      </c>
      <c r="BL79" s="72">
        <v>437.46</v>
      </c>
      <c r="BM79" s="72">
        <v>264.25</v>
      </c>
      <c r="BN79" s="72">
        <v>701.71</v>
      </c>
      <c r="BO79" s="95">
        <v>2299269</v>
      </c>
      <c r="BP79" s="95">
        <v>1151068</v>
      </c>
      <c r="BQ79" s="95">
        <v>438</v>
      </c>
      <c r="BR79" s="95">
        <v>363</v>
      </c>
      <c r="BS79" s="72">
        <v>409.72</v>
      </c>
      <c r="BT79" s="72">
        <v>257.5</v>
      </c>
      <c r="BU79" s="72">
        <v>667.22</v>
      </c>
      <c r="BV79" s="95">
        <v>2202653</v>
      </c>
      <c r="BW79" s="95">
        <v>1140210</v>
      </c>
      <c r="BX79" s="95">
        <v>448</v>
      </c>
      <c r="BY79" s="95">
        <v>369</v>
      </c>
      <c r="BZ79" s="95">
        <v>389</v>
      </c>
      <c r="CA79" s="95">
        <v>391</v>
      </c>
      <c r="CB79" s="95">
        <v>402</v>
      </c>
      <c r="CC79" s="95">
        <v>402</v>
      </c>
      <c r="CD79" s="95">
        <v>409</v>
      </c>
      <c r="CE79" s="72">
        <v>650.75523149000003</v>
      </c>
      <c r="CF79" s="72">
        <v>676.59346364999999</v>
      </c>
      <c r="CG79" s="72">
        <v>712.40329333</v>
      </c>
      <c r="CH79" s="72">
        <v>716.50152150999998</v>
      </c>
      <c r="CI79" s="72">
        <v>731.52548966999996</v>
      </c>
      <c r="CJ79" s="96">
        <v>1.1336827801</v>
      </c>
      <c r="CK79" s="96">
        <v>1.2198758107000001</v>
      </c>
      <c r="CL79" s="96">
        <v>1.2153228489000001</v>
      </c>
      <c r="CM79" s="96">
        <v>0.97935591050000004</v>
      </c>
      <c r="CN79" s="96">
        <v>0.91209398639999995</v>
      </c>
      <c r="CO79" s="96">
        <v>0.84439649260000005</v>
      </c>
      <c r="CP79" s="96">
        <v>1.2933098099</v>
      </c>
      <c r="CQ79" s="96">
        <v>0.99584056389999998</v>
      </c>
      <c r="CR79" s="96">
        <v>1.2987115329000001</v>
      </c>
      <c r="CS79" s="95">
        <v>392</v>
      </c>
      <c r="CT79" s="95">
        <v>409</v>
      </c>
      <c r="CU79" s="95">
        <v>417</v>
      </c>
      <c r="CV79" s="95">
        <v>433</v>
      </c>
      <c r="CW79" s="95">
        <v>435</v>
      </c>
      <c r="CX79" s="96">
        <v>0.87059258299999998</v>
      </c>
      <c r="CY79" s="96">
        <v>0.87745807200000003</v>
      </c>
      <c r="CZ79" s="96">
        <v>0.82359870400000001</v>
      </c>
      <c r="DA79" s="96">
        <v>0.81962285899999998</v>
      </c>
      <c r="DB79" s="96">
        <v>0.83430133799999995</v>
      </c>
      <c r="DC79">
        <v>2013</v>
      </c>
      <c r="DD79" s="6">
        <v>361.2</v>
      </c>
      <c r="DE79" s="96">
        <v>8.2911080000000004E-4</v>
      </c>
      <c r="DF79" s="72">
        <v>996.57</v>
      </c>
      <c r="DG79" s="96">
        <v>1</v>
      </c>
      <c r="DH79" s="72">
        <v>996.57</v>
      </c>
      <c r="DI79" s="72">
        <v>859.79973360999998</v>
      </c>
      <c r="DJ79" s="96">
        <v>0.60099916809999998</v>
      </c>
      <c r="DK79" s="72">
        <v>941.99854991999996</v>
      </c>
      <c r="DL79" s="96">
        <v>1.0166922759999999</v>
      </c>
      <c r="DM79" s="72">
        <v>957.72264970000003</v>
      </c>
      <c r="DN79" s="96">
        <v>1</v>
      </c>
      <c r="DO79" s="96">
        <v>2.2430000000000002E-3</v>
      </c>
      <c r="DP79" s="72">
        <v>2.15</v>
      </c>
      <c r="DQ79" s="72">
        <v>955.57</v>
      </c>
      <c r="DR79" t="s">
        <v>72</v>
      </c>
      <c r="DT79" t="s">
        <v>68</v>
      </c>
    </row>
    <row r="80" spans="1:124" x14ac:dyDescent="0.3">
      <c r="A80" t="s">
        <v>74</v>
      </c>
      <c r="B80">
        <v>2090</v>
      </c>
      <c r="C80" s="95">
        <v>4572</v>
      </c>
      <c r="D80" s="95">
        <v>17505024</v>
      </c>
      <c r="E80" s="95">
        <v>4305</v>
      </c>
      <c r="F80" s="95">
        <v>12646606</v>
      </c>
      <c r="G80" s="95">
        <v>997</v>
      </c>
      <c r="H80" s="95">
        <v>3087290</v>
      </c>
      <c r="I80" s="95">
        <v>888</v>
      </c>
      <c r="J80" s="95">
        <v>2322035</v>
      </c>
      <c r="K80" s="95">
        <v>4796</v>
      </c>
      <c r="L80" s="95">
        <v>16059999</v>
      </c>
      <c r="M80" s="95">
        <v>4481</v>
      </c>
      <c r="N80" s="95">
        <v>12535733</v>
      </c>
      <c r="O80" s="95">
        <v>1040</v>
      </c>
      <c r="P80" s="95">
        <v>2532499</v>
      </c>
      <c r="Q80" s="95">
        <v>925</v>
      </c>
      <c r="R80" s="95">
        <v>2479098</v>
      </c>
      <c r="S80" s="95">
        <v>5121</v>
      </c>
      <c r="T80" s="95">
        <v>16088765</v>
      </c>
      <c r="U80" s="95">
        <v>4750</v>
      </c>
      <c r="V80" s="95">
        <v>13983233</v>
      </c>
      <c r="W80" s="95">
        <v>1120</v>
      </c>
      <c r="X80" s="95">
        <v>2964727</v>
      </c>
      <c r="Y80" s="95">
        <v>985</v>
      </c>
      <c r="Z80" s="95">
        <v>2783180</v>
      </c>
      <c r="AA80" s="95">
        <v>5362</v>
      </c>
      <c r="AB80" s="95">
        <v>21593945</v>
      </c>
      <c r="AC80" s="95">
        <v>4951</v>
      </c>
      <c r="AD80" s="95">
        <v>17601463</v>
      </c>
      <c r="AE80" s="95">
        <v>1142</v>
      </c>
      <c r="AF80" s="95">
        <v>4022323</v>
      </c>
      <c r="AG80" s="95">
        <v>984</v>
      </c>
      <c r="AH80" s="95">
        <v>3520611</v>
      </c>
      <c r="AI80" s="95">
        <v>5609</v>
      </c>
      <c r="AJ80" s="95">
        <v>22043586</v>
      </c>
      <c r="AK80" s="95">
        <v>5118</v>
      </c>
      <c r="AL80" s="95">
        <v>18217855.780000001</v>
      </c>
      <c r="AM80" s="95">
        <v>1207</v>
      </c>
      <c r="AN80" s="95">
        <v>4485253</v>
      </c>
      <c r="AO80" s="95">
        <v>1050</v>
      </c>
      <c r="AP80" s="95">
        <v>3823423</v>
      </c>
      <c r="AQ80" s="72">
        <v>308.14</v>
      </c>
      <c r="AR80" s="72">
        <v>240.21</v>
      </c>
      <c r="AS80" s="72">
        <v>548.35</v>
      </c>
      <c r="AT80" s="95">
        <v>20592314</v>
      </c>
      <c r="AU80" s="95">
        <v>14968641</v>
      </c>
      <c r="AV80" s="95">
        <v>5569</v>
      </c>
      <c r="AW80" s="95">
        <v>5193</v>
      </c>
      <c r="AX80" s="72">
        <v>265.49</v>
      </c>
      <c r="AY80" s="72">
        <v>231.45</v>
      </c>
      <c r="AZ80" s="72">
        <v>496.94</v>
      </c>
      <c r="BA80" s="95">
        <v>18592498</v>
      </c>
      <c r="BB80" s="95">
        <v>15014831</v>
      </c>
      <c r="BC80" s="95">
        <v>5836</v>
      </c>
      <c r="BD80" s="95">
        <v>5406</v>
      </c>
      <c r="BE80" s="72">
        <v>254.41</v>
      </c>
      <c r="BF80" s="72">
        <v>243.63</v>
      </c>
      <c r="BG80" s="72">
        <v>498.04</v>
      </c>
      <c r="BH80" s="95">
        <v>19053492</v>
      </c>
      <c r="BI80" s="95">
        <v>16766413</v>
      </c>
      <c r="BJ80" s="95">
        <v>6241</v>
      </c>
      <c r="BK80" s="95">
        <v>5735</v>
      </c>
      <c r="BL80" s="72">
        <v>328.21</v>
      </c>
      <c r="BM80" s="72">
        <v>296.58</v>
      </c>
      <c r="BN80" s="72">
        <v>624.79</v>
      </c>
      <c r="BO80" s="95">
        <v>25616268</v>
      </c>
      <c r="BP80" s="95">
        <v>21122074</v>
      </c>
      <c r="BQ80" s="95">
        <v>6504</v>
      </c>
      <c r="BR80" s="95">
        <v>5935</v>
      </c>
      <c r="BS80" s="72">
        <v>324.35000000000002</v>
      </c>
      <c r="BT80" s="72">
        <v>297.79000000000002</v>
      </c>
      <c r="BU80" s="72">
        <v>622.14</v>
      </c>
      <c r="BV80" s="95">
        <v>26528839</v>
      </c>
      <c r="BW80" s="95">
        <v>22041278.780000001</v>
      </c>
      <c r="BX80" s="95">
        <v>6816</v>
      </c>
      <c r="BY80" s="95">
        <v>6168</v>
      </c>
      <c r="BZ80" s="95">
        <v>5390</v>
      </c>
      <c r="CA80" s="95">
        <v>5629</v>
      </c>
      <c r="CB80" s="95">
        <v>5997</v>
      </c>
      <c r="CC80" s="95">
        <v>6234</v>
      </c>
      <c r="CD80" s="95">
        <v>6499</v>
      </c>
      <c r="CE80" s="72">
        <v>650.75523149000003</v>
      </c>
      <c r="CF80" s="72">
        <v>676.59346364999999</v>
      </c>
      <c r="CG80" s="72">
        <v>712.40329333</v>
      </c>
      <c r="CH80" s="72">
        <v>716.50152150999998</v>
      </c>
      <c r="CI80" s="72">
        <v>731.52548966999996</v>
      </c>
      <c r="CJ80" s="96">
        <v>0.84263633000000004</v>
      </c>
      <c r="CK80" s="96">
        <v>0.73447354529999997</v>
      </c>
      <c r="CL80" s="96">
        <v>0.69909839650000005</v>
      </c>
      <c r="CM80" s="96">
        <v>0.87200093960000002</v>
      </c>
      <c r="CN80" s="96">
        <v>0.85046933950000003</v>
      </c>
      <c r="CO80" s="96">
        <v>0.82383821189999995</v>
      </c>
      <c r="CP80" s="96">
        <v>0.97074364680000003</v>
      </c>
      <c r="CQ80" s="96">
        <v>0.99584056389999998</v>
      </c>
      <c r="CR80" s="96">
        <v>0.97479811869999999</v>
      </c>
      <c r="CS80" s="95">
        <v>5617</v>
      </c>
      <c r="CT80" s="95">
        <v>5849</v>
      </c>
      <c r="CU80" s="95">
        <v>6162</v>
      </c>
      <c r="CV80" s="95">
        <v>6407</v>
      </c>
      <c r="CW80" s="95">
        <v>6712</v>
      </c>
      <c r="CX80" s="96">
        <v>0.86393132399999994</v>
      </c>
      <c r="CY80" s="96">
        <v>0.84345033000000003</v>
      </c>
      <c r="CZ80" s="96">
        <v>0.82726719900000001</v>
      </c>
      <c r="DA80" s="96">
        <v>0.79896825500000002</v>
      </c>
      <c r="DB80" s="96">
        <v>0.79378727400000004</v>
      </c>
      <c r="DC80">
        <v>2013</v>
      </c>
      <c r="DD80" s="6">
        <v>5687.4</v>
      </c>
      <c r="DE80" s="96">
        <v>1.4913151E-3</v>
      </c>
      <c r="DF80" s="72">
        <v>747.52</v>
      </c>
      <c r="DG80" s="96">
        <v>1</v>
      </c>
      <c r="DH80" s="72">
        <v>747.52</v>
      </c>
      <c r="DI80" s="72">
        <v>747.52</v>
      </c>
      <c r="DJ80" s="96">
        <v>1</v>
      </c>
      <c r="DK80" s="72">
        <v>747.52</v>
      </c>
      <c r="DL80" s="96">
        <v>1</v>
      </c>
      <c r="DM80" s="72">
        <v>747.52</v>
      </c>
      <c r="DN80" s="96">
        <v>1</v>
      </c>
      <c r="DO80" s="96">
        <v>5.6100000000000004E-3</v>
      </c>
      <c r="DP80" s="72">
        <v>4.1900000000000004</v>
      </c>
      <c r="DQ80" s="72">
        <v>743.33</v>
      </c>
      <c r="DR80" t="s">
        <v>74</v>
      </c>
      <c r="DT80" t="s">
        <v>68</v>
      </c>
    </row>
    <row r="81" spans="1:124" x14ac:dyDescent="0.3">
      <c r="A81" t="s">
        <v>75</v>
      </c>
      <c r="B81">
        <v>2100</v>
      </c>
      <c r="C81" s="95">
        <v>299</v>
      </c>
      <c r="D81" s="95">
        <v>1164082</v>
      </c>
      <c r="E81" s="95">
        <v>285</v>
      </c>
      <c r="F81" s="95">
        <v>1251849</v>
      </c>
      <c r="G81" s="95">
        <v>49</v>
      </c>
      <c r="H81" s="95">
        <v>186419</v>
      </c>
      <c r="I81" s="95">
        <v>46</v>
      </c>
      <c r="J81" s="95">
        <v>154106</v>
      </c>
      <c r="K81" s="95">
        <v>302</v>
      </c>
      <c r="L81" s="95">
        <v>793831</v>
      </c>
      <c r="M81" s="95">
        <v>286</v>
      </c>
      <c r="N81" s="95">
        <v>1082170</v>
      </c>
      <c r="O81" s="95">
        <v>55</v>
      </c>
      <c r="P81" s="95">
        <v>99791</v>
      </c>
      <c r="Q81" s="95">
        <v>51</v>
      </c>
      <c r="R81" s="95">
        <v>281281</v>
      </c>
      <c r="S81" s="95">
        <v>317</v>
      </c>
      <c r="T81" s="95">
        <v>849327</v>
      </c>
      <c r="U81" s="95">
        <v>301</v>
      </c>
      <c r="V81" s="95">
        <v>1098371</v>
      </c>
      <c r="W81" s="95">
        <v>50</v>
      </c>
      <c r="X81" s="95">
        <v>422622</v>
      </c>
      <c r="Y81" s="95">
        <v>45</v>
      </c>
      <c r="Z81" s="95">
        <v>418949</v>
      </c>
      <c r="AA81" s="95">
        <v>328</v>
      </c>
      <c r="AB81" s="95">
        <v>965792</v>
      </c>
      <c r="AC81" s="95">
        <v>312</v>
      </c>
      <c r="AD81" s="95">
        <v>1213557</v>
      </c>
      <c r="AE81" s="95">
        <v>52</v>
      </c>
      <c r="AF81" s="95">
        <v>151002</v>
      </c>
      <c r="AG81" s="95">
        <v>47</v>
      </c>
      <c r="AH81" s="95">
        <v>236193</v>
      </c>
      <c r="AI81" s="95">
        <v>363</v>
      </c>
      <c r="AJ81" s="95">
        <v>1673859</v>
      </c>
      <c r="AK81" s="95">
        <v>338</v>
      </c>
      <c r="AL81" s="95">
        <v>1487635</v>
      </c>
      <c r="AM81" s="95">
        <v>44</v>
      </c>
      <c r="AN81" s="95">
        <v>372582</v>
      </c>
      <c r="AO81" s="95">
        <v>41</v>
      </c>
      <c r="AP81" s="95">
        <v>393062</v>
      </c>
      <c r="AQ81" s="72">
        <v>323.39999999999998</v>
      </c>
      <c r="AR81" s="72">
        <v>353.97</v>
      </c>
      <c r="AS81" s="72">
        <v>677.37</v>
      </c>
      <c r="AT81" s="95">
        <v>1350501</v>
      </c>
      <c r="AU81" s="95">
        <v>1405955</v>
      </c>
      <c r="AV81" s="95">
        <v>348</v>
      </c>
      <c r="AW81" s="95">
        <v>331</v>
      </c>
      <c r="AX81" s="72">
        <v>208.6</v>
      </c>
      <c r="AY81" s="72">
        <v>337.15</v>
      </c>
      <c r="AZ81" s="72">
        <v>545.75</v>
      </c>
      <c r="BA81" s="95">
        <v>893622</v>
      </c>
      <c r="BB81" s="95">
        <v>1363451</v>
      </c>
      <c r="BC81" s="95">
        <v>357</v>
      </c>
      <c r="BD81" s="95">
        <v>337</v>
      </c>
      <c r="BE81" s="72">
        <v>288.82</v>
      </c>
      <c r="BF81" s="72">
        <v>365.44</v>
      </c>
      <c r="BG81" s="72">
        <v>654.26</v>
      </c>
      <c r="BH81" s="95">
        <v>1271949</v>
      </c>
      <c r="BI81" s="95">
        <v>1517320</v>
      </c>
      <c r="BJ81" s="95">
        <v>367</v>
      </c>
      <c r="BK81" s="95">
        <v>346</v>
      </c>
      <c r="BL81" s="72">
        <v>244.91</v>
      </c>
      <c r="BM81" s="72">
        <v>336.53</v>
      </c>
      <c r="BN81" s="72">
        <v>581.44000000000005</v>
      </c>
      <c r="BO81" s="95">
        <v>1116794</v>
      </c>
      <c r="BP81" s="95">
        <v>1449750</v>
      </c>
      <c r="BQ81" s="95">
        <v>380</v>
      </c>
      <c r="BR81" s="95">
        <v>359</v>
      </c>
      <c r="BS81" s="72">
        <v>419.01</v>
      </c>
      <c r="BT81" s="72">
        <v>413.52</v>
      </c>
      <c r="BU81" s="72">
        <v>832.53</v>
      </c>
      <c r="BV81" s="95">
        <v>2046441</v>
      </c>
      <c r="BW81" s="95">
        <v>1880697</v>
      </c>
      <c r="BX81" s="95">
        <v>407</v>
      </c>
      <c r="BY81" s="95">
        <v>379</v>
      </c>
      <c r="BZ81" s="95">
        <v>340</v>
      </c>
      <c r="CA81" s="95">
        <v>347</v>
      </c>
      <c r="CB81" s="95">
        <v>357</v>
      </c>
      <c r="CC81" s="95">
        <v>370</v>
      </c>
      <c r="CD81" s="95">
        <v>393</v>
      </c>
      <c r="CE81" s="72">
        <v>650.75523149000003</v>
      </c>
      <c r="CF81" s="72">
        <v>676.59346364999999</v>
      </c>
      <c r="CG81" s="72">
        <v>712.40329333</v>
      </c>
      <c r="CH81" s="72">
        <v>716.50152150999998</v>
      </c>
      <c r="CI81" s="72">
        <v>731.52548966999996</v>
      </c>
      <c r="CJ81" s="96">
        <v>1.0408982782</v>
      </c>
      <c r="CK81" s="96">
        <v>0.80661435459999997</v>
      </c>
      <c r="CL81" s="96">
        <v>0.91838430019999995</v>
      </c>
      <c r="CM81" s="96">
        <v>0.81149862569999998</v>
      </c>
      <c r="CN81" s="96">
        <v>1.1380738083999999</v>
      </c>
      <c r="CO81" s="96">
        <v>0.81796249190000003</v>
      </c>
      <c r="CP81" s="96">
        <v>1.1529793637000001</v>
      </c>
      <c r="CQ81" s="96">
        <v>0.99584056389999998</v>
      </c>
      <c r="CR81" s="96">
        <v>1.1577949731999999</v>
      </c>
      <c r="CS81" s="95">
        <v>325</v>
      </c>
      <c r="CT81" s="95">
        <v>339</v>
      </c>
      <c r="CU81" s="95">
        <v>348</v>
      </c>
      <c r="CV81" s="95">
        <v>373</v>
      </c>
      <c r="CW81" s="95">
        <v>391</v>
      </c>
      <c r="CX81" s="96">
        <v>0.84623139800000002</v>
      </c>
      <c r="CY81" s="96">
        <v>0.88626137100000002</v>
      </c>
      <c r="CZ81" s="96">
        <v>0.81514305300000001</v>
      </c>
      <c r="DA81" s="96">
        <v>0.80376118200000002</v>
      </c>
      <c r="DB81" s="96">
        <v>0.75130658100000003</v>
      </c>
      <c r="DC81">
        <v>2013</v>
      </c>
      <c r="DD81" s="6">
        <v>350.4</v>
      </c>
      <c r="DE81" s="96">
        <v>2.7576713999999999E-3</v>
      </c>
      <c r="DF81" s="72">
        <v>886.72</v>
      </c>
      <c r="DG81" s="96">
        <v>1</v>
      </c>
      <c r="DH81" s="72">
        <v>886.72</v>
      </c>
      <c r="DI81" s="72">
        <v>859.79973360999998</v>
      </c>
      <c r="DJ81" s="96">
        <v>0.59194594349999996</v>
      </c>
      <c r="DK81" s="72">
        <v>875.73507610000001</v>
      </c>
      <c r="DL81" s="96">
        <v>1.0166922759999999</v>
      </c>
      <c r="DM81" s="72">
        <v>890.35308768000004</v>
      </c>
      <c r="DN81" s="96">
        <v>1</v>
      </c>
      <c r="DO81" s="96">
        <v>1.2302E-2</v>
      </c>
      <c r="DP81" s="72">
        <v>10.95</v>
      </c>
      <c r="DQ81" s="72">
        <v>879.4</v>
      </c>
      <c r="DR81" t="s">
        <v>75</v>
      </c>
      <c r="DT81" t="s">
        <v>68</v>
      </c>
    </row>
    <row r="82" spans="1:124" x14ac:dyDescent="0.3">
      <c r="A82" t="s">
        <v>2175</v>
      </c>
      <c r="B82">
        <v>2105</v>
      </c>
      <c r="C82" s="95">
        <v>284</v>
      </c>
      <c r="D82" s="95">
        <v>1236507</v>
      </c>
      <c r="E82" s="95">
        <v>262</v>
      </c>
      <c r="F82" s="95">
        <v>726687</v>
      </c>
      <c r="G82" s="95">
        <v>48</v>
      </c>
      <c r="H82" s="95">
        <v>133037</v>
      </c>
      <c r="I82" s="95">
        <v>46</v>
      </c>
      <c r="J82" s="95">
        <v>126973</v>
      </c>
      <c r="K82" s="95">
        <v>308</v>
      </c>
      <c r="L82" s="95">
        <v>1055755</v>
      </c>
      <c r="M82" s="95">
        <v>284</v>
      </c>
      <c r="N82" s="95">
        <v>766922</v>
      </c>
      <c r="O82" s="95">
        <v>41</v>
      </c>
      <c r="P82" s="95">
        <v>302000</v>
      </c>
      <c r="Q82" s="95">
        <v>40</v>
      </c>
      <c r="R82" s="95">
        <v>238062</v>
      </c>
      <c r="S82" s="95">
        <v>325</v>
      </c>
      <c r="T82" s="95">
        <v>1122420</v>
      </c>
      <c r="U82" s="95">
        <v>301</v>
      </c>
      <c r="V82" s="95">
        <v>740985</v>
      </c>
      <c r="W82" s="95">
        <v>42</v>
      </c>
      <c r="X82" s="95">
        <v>192223</v>
      </c>
      <c r="Y82" s="95">
        <v>39</v>
      </c>
      <c r="Z82" s="95">
        <v>160822</v>
      </c>
      <c r="AA82" s="95">
        <v>343</v>
      </c>
      <c r="AB82" s="95">
        <v>1204831</v>
      </c>
      <c r="AC82" s="95">
        <v>317</v>
      </c>
      <c r="AD82" s="95">
        <v>815939</v>
      </c>
      <c r="AE82" s="95">
        <v>36</v>
      </c>
      <c r="AF82" s="95">
        <v>77393</v>
      </c>
      <c r="AG82" s="95">
        <v>34</v>
      </c>
      <c r="AH82" s="95">
        <v>110894</v>
      </c>
      <c r="AI82" s="95">
        <v>358</v>
      </c>
      <c r="AJ82" s="95">
        <v>1472238</v>
      </c>
      <c r="AK82" s="95">
        <v>330</v>
      </c>
      <c r="AL82" s="95">
        <v>1196260</v>
      </c>
      <c r="AM82" s="95">
        <v>33</v>
      </c>
      <c r="AN82" s="95">
        <v>116632</v>
      </c>
      <c r="AO82" s="95">
        <v>31</v>
      </c>
      <c r="AP82" s="95">
        <v>114773</v>
      </c>
      <c r="AQ82" s="72">
        <v>343.76</v>
      </c>
      <c r="AR82" s="72">
        <v>230.97</v>
      </c>
      <c r="AS82" s="72">
        <v>574.73</v>
      </c>
      <c r="AT82" s="95">
        <v>1369544</v>
      </c>
      <c r="AU82" s="95">
        <v>853660</v>
      </c>
      <c r="AV82" s="95">
        <v>332</v>
      </c>
      <c r="AW82" s="95">
        <v>308</v>
      </c>
      <c r="AX82" s="72">
        <v>324.2</v>
      </c>
      <c r="AY82" s="72">
        <v>258.48</v>
      </c>
      <c r="AZ82" s="72">
        <v>582.67999999999995</v>
      </c>
      <c r="BA82" s="95">
        <v>1357755</v>
      </c>
      <c r="BB82" s="95">
        <v>1004984</v>
      </c>
      <c r="BC82" s="95">
        <v>349</v>
      </c>
      <c r="BD82" s="95">
        <v>324</v>
      </c>
      <c r="BE82" s="72">
        <v>298.51</v>
      </c>
      <c r="BF82" s="72">
        <v>221.03</v>
      </c>
      <c r="BG82" s="72">
        <v>519.54</v>
      </c>
      <c r="BH82" s="95">
        <v>1314643</v>
      </c>
      <c r="BI82" s="95">
        <v>901807</v>
      </c>
      <c r="BJ82" s="95">
        <v>367</v>
      </c>
      <c r="BK82" s="95">
        <v>340</v>
      </c>
      <c r="BL82" s="72">
        <v>281.93</v>
      </c>
      <c r="BM82" s="72">
        <v>220.05</v>
      </c>
      <c r="BN82" s="72">
        <v>501.98</v>
      </c>
      <c r="BO82" s="95">
        <v>1282224</v>
      </c>
      <c r="BP82" s="95">
        <v>926833</v>
      </c>
      <c r="BQ82" s="95">
        <v>379</v>
      </c>
      <c r="BR82" s="95">
        <v>351</v>
      </c>
      <c r="BS82" s="72">
        <v>338.63</v>
      </c>
      <c r="BT82" s="72">
        <v>302.64</v>
      </c>
      <c r="BU82" s="72">
        <v>641.27</v>
      </c>
      <c r="BV82" s="95">
        <v>1588870</v>
      </c>
      <c r="BW82" s="95">
        <v>1311033</v>
      </c>
      <c r="BX82" s="95">
        <v>391</v>
      </c>
      <c r="BY82" s="95">
        <v>361</v>
      </c>
      <c r="BZ82" s="95">
        <v>321</v>
      </c>
      <c r="CA82" s="95">
        <v>337</v>
      </c>
      <c r="CB82" s="95">
        <v>354</v>
      </c>
      <c r="CC82" s="95">
        <v>366</v>
      </c>
      <c r="CD82" s="95">
        <v>376</v>
      </c>
      <c r="CE82" s="72">
        <v>650.75523149000003</v>
      </c>
      <c r="CF82" s="72">
        <v>676.59346364999999</v>
      </c>
      <c r="CG82" s="72">
        <v>712.40329333</v>
      </c>
      <c r="CH82" s="72">
        <v>716.50152150999998</v>
      </c>
      <c r="CI82" s="72">
        <v>731.52548966999996</v>
      </c>
      <c r="CJ82" s="96">
        <v>0.88317384509999997</v>
      </c>
      <c r="CK82" s="96">
        <v>0.86119661410000004</v>
      </c>
      <c r="CL82" s="96">
        <v>0.72927793129999996</v>
      </c>
      <c r="CM82" s="96">
        <v>0.70059865180000003</v>
      </c>
      <c r="CN82" s="96">
        <v>0.87662017120000002</v>
      </c>
      <c r="CO82" s="96">
        <v>0.81953732899999998</v>
      </c>
      <c r="CP82" s="96">
        <v>0.98857417960000005</v>
      </c>
      <c r="CQ82" s="96">
        <v>0.99584056389999998</v>
      </c>
      <c r="CR82" s="96">
        <v>0.99270312370000002</v>
      </c>
      <c r="CS82" s="95">
        <v>369</v>
      </c>
      <c r="CT82" s="95">
        <v>392</v>
      </c>
      <c r="CU82" s="95">
        <v>428</v>
      </c>
      <c r="CV82" s="95">
        <v>429</v>
      </c>
      <c r="CW82" s="95">
        <v>451</v>
      </c>
      <c r="CX82" s="96">
        <v>0.92438596500000003</v>
      </c>
      <c r="CY82" s="96">
        <v>0.82990054099999999</v>
      </c>
      <c r="CZ82" s="96">
        <v>0.83021437499999995</v>
      </c>
      <c r="DA82" s="96">
        <v>0.79547052100000004</v>
      </c>
      <c r="DB82" s="96">
        <v>0.73750486599999998</v>
      </c>
      <c r="DC82">
        <v>2013</v>
      </c>
      <c r="DD82" s="6">
        <v>354.4</v>
      </c>
      <c r="DE82" s="96">
        <v>2.9143771000000001E-3</v>
      </c>
      <c r="DF82" s="72">
        <v>760.16</v>
      </c>
      <c r="DG82" s="96">
        <v>1</v>
      </c>
      <c r="DH82" s="72">
        <v>760.16</v>
      </c>
      <c r="DI82" s="72">
        <v>859.79973360999998</v>
      </c>
      <c r="DJ82" s="96">
        <v>0.59531504260000001</v>
      </c>
      <c r="DK82" s="72">
        <v>800.48270134999996</v>
      </c>
      <c r="DL82" s="96">
        <v>1.0166922759999999</v>
      </c>
      <c r="DM82" s="72">
        <v>813.84457952000002</v>
      </c>
      <c r="DN82" s="96">
        <v>1</v>
      </c>
      <c r="DO82" s="96">
        <v>1.2982E-2</v>
      </c>
      <c r="DP82" s="72">
        <v>10.57</v>
      </c>
      <c r="DQ82" s="72">
        <v>803.27</v>
      </c>
      <c r="DR82" t="s">
        <v>2175</v>
      </c>
      <c r="DT82" t="s">
        <v>68</v>
      </c>
    </row>
    <row r="83" spans="1:124" x14ac:dyDescent="0.3">
      <c r="A83" t="s">
        <v>76</v>
      </c>
      <c r="B83">
        <v>2110</v>
      </c>
      <c r="C83" s="95">
        <v>2567</v>
      </c>
      <c r="D83" s="95">
        <v>8066954</v>
      </c>
      <c r="E83" s="95">
        <v>2375</v>
      </c>
      <c r="F83" s="95">
        <v>6952881</v>
      </c>
      <c r="G83" s="95">
        <v>534</v>
      </c>
      <c r="H83" s="95">
        <v>2288601</v>
      </c>
      <c r="I83" s="95">
        <v>485</v>
      </c>
      <c r="J83" s="95">
        <v>1786768</v>
      </c>
      <c r="K83" s="95">
        <v>2646</v>
      </c>
      <c r="L83" s="95">
        <v>9209308</v>
      </c>
      <c r="M83" s="95">
        <v>2427</v>
      </c>
      <c r="N83" s="95">
        <v>7749794</v>
      </c>
      <c r="O83" s="95">
        <v>564</v>
      </c>
      <c r="P83" s="95">
        <v>2355893</v>
      </c>
      <c r="Q83" s="95">
        <v>510</v>
      </c>
      <c r="R83" s="95">
        <v>1949656</v>
      </c>
      <c r="S83" s="95">
        <v>2766</v>
      </c>
      <c r="T83" s="95">
        <v>10783791</v>
      </c>
      <c r="U83" s="95">
        <v>2526</v>
      </c>
      <c r="V83" s="95">
        <v>8125183</v>
      </c>
      <c r="W83" s="95">
        <v>561</v>
      </c>
      <c r="X83" s="95">
        <v>2260609</v>
      </c>
      <c r="Y83" s="95">
        <v>500</v>
      </c>
      <c r="Z83" s="95">
        <v>2002303</v>
      </c>
      <c r="AA83" s="95">
        <v>2854</v>
      </c>
      <c r="AB83" s="95">
        <v>9570753</v>
      </c>
      <c r="AC83" s="95">
        <v>2592</v>
      </c>
      <c r="AD83" s="95">
        <v>9105652</v>
      </c>
      <c r="AE83" s="95">
        <v>572</v>
      </c>
      <c r="AF83" s="95">
        <v>2911636</v>
      </c>
      <c r="AG83" s="95">
        <v>505</v>
      </c>
      <c r="AH83" s="95">
        <v>2440706</v>
      </c>
      <c r="AI83" s="95">
        <v>3003</v>
      </c>
      <c r="AJ83" s="95">
        <v>10939275</v>
      </c>
      <c r="AK83" s="95">
        <v>2707</v>
      </c>
      <c r="AL83" s="95">
        <v>9927189</v>
      </c>
      <c r="AM83" s="95">
        <v>584</v>
      </c>
      <c r="AN83" s="95">
        <v>2475213</v>
      </c>
      <c r="AO83" s="95">
        <v>516</v>
      </c>
      <c r="AP83" s="95">
        <v>2292366</v>
      </c>
      <c r="AQ83" s="72">
        <v>278.29000000000002</v>
      </c>
      <c r="AR83" s="72">
        <v>254.65</v>
      </c>
      <c r="AS83" s="72">
        <v>532.94000000000005</v>
      </c>
      <c r="AT83" s="95">
        <v>10355555</v>
      </c>
      <c r="AU83" s="95">
        <v>8739649</v>
      </c>
      <c r="AV83" s="95">
        <v>3101</v>
      </c>
      <c r="AW83" s="95">
        <v>2860</v>
      </c>
      <c r="AX83" s="72">
        <v>300.24</v>
      </c>
      <c r="AY83" s="72">
        <v>275.20999999999998</v>
      </c>
      <c r="AZ83" s="72">
        <v>575.45000000000005</v>
      </c>
      <c r="BA83" s="95">
        <v>11565201</v>
      </c>
      <c r="BB83" s="95">
        <v>9699450</v>
      </c>
      <c r="BC83" s="95">
        <v>3210</v>
      </c>
      <c r="BD83" s="95">
        <v>2937</v>
      </c>
      <c r="BE83" s="72">
        <v>326.73</v>
      </c>
      <c r="BF83" s="72">
        <v>278.89999999999998</v>
      </c>
      <c r="BG83" s="72">
        <v>605.63</v>
      </c>
      <c r="BH83" s="95">
        <v>13044400</v>
      </c>
      <c r="BI83" s="95">
        <v>10127486</v>
      </c>
      <c r="BJ83" s="95">
        <v>3327</v>
      </c>
      <c r="BK83" s="95">
        <v>3026</v>
      </c>
      <c r="BL83" s="72">
        <v>303.62</v>
      </c>
      <c r="BM83" s="72">
        <v>310.69</v>
      </c>
      <c r="BN83" s="72">
        <v>614.30999999999995</v>
      </c>
      <c r="BO83" s="95">
        <v>12482389</v>
      </c>
      <c r="BP83" s="95">
        <v>11546358</v>
      </c>
      <c r="BQ83" s="95">
        <v>3426</v>
      </c>
      <c r="BR83" s="95">
        <v>3097</v>
      </c>
      <c r="BS83" s="72">
        <v>311.64999999999998</v>
      </c>
      <c r="BT83" s="72">
        <v>315.95</v>
      </c>
      <c r="BU83" s="72">
        <v>627.6</v>
      </c>
      <c r="BV83" s="95">
        <v>13414488</v>
      </c>
      <c r="BW83" s="95">
        <v>12219555</v>
      </c>
      <c r="BX83" s="95">
        <v>3587</v>
      </c>
      <c r="BY83" s="95">
        <v>3223</v>
      </c>
      <c r="BZ83" s="95">
        <v>2986</v>
      </c>
      <c r="CA83" s="95">
        <v>3078</v>
      </c>
      <c r="CB83" s="95">
        <v>3182</v>
      </c>
      <c r="CC83" s="95">
        <v>3270</v>
      </c>
      <c r="CD83" s="95">
        <v>3409</v>
      </c>
      <c r="CE83" s="72">
        <v>650.75523149000003</v>
      </c>
      <c r="CF83" s="72">
        <v>676.59346364999999</v>
      </c>
      <c r="CG83" s="72">
        <v>712.40329333</v>
      </c>
      <c r="CH83" s="72">
        <v>716.50152150999998</v>
      </c>
      <c r="CI83" s="72">
        <v>731.52548966999996</v>
      </c>
      <c r="CJ83" s="96">
        <v>0.81895615160000002</v>
      </c>
      <c r="CK83" s="96">
        <v>0.85051072900000002</v>
      </c>
      <c r="CL83" s="96">
        <v>0.85012240350000001</v>
      </c>
      <c r="CM83" s="96">
        <v>0.85737431330000002</v>
      </c>
      <c r="CN83" s="96">
        <v>0.85793319420000003</v>
      </c>
      <c r="CO83" s="96">
        <v>0.8570393261</v>
      </c>
      <c r="CP83" s="96">
        <v>0.98826195319999999</v>
      </c>
      <c r="CQ83" s="96">
        <v>0.99584056389999998</v>
      </c>
      <c r="CR83" s="96">
        <v>0.99238959309999997</v>
      </c>
      <c r="CS83" s="95">
        <v>2487</v>
      </c>
      <c r="CT83" s="95">
        <v>2583</v>
      </c>
      <c r="CU83" s="95">
        <v>2634</v>
      </c>
      <c r="CV83" s="95">
        <v>2735</v>
      </c>
      <c r="CW83" s="95">
        <v>2842</v>
      </c>
      <c r="CX83" s="96">
        <v>0.90471109599999999</v>
      </c>
      <c r="CY83" s="96">
        <v>0.88864328400000003</v>
      </c>
      <c r="CZ83" s="96">
        <v>0.86359249299999996</v>
      </c>
      <c r="DA83" s="96">
        <v>0.82942193200000003</v>
      </c>
      <c r="DB83" s="96">
        <v>0.80710259699999998</v>
      </c>
      <c r="DC83">
        <v>2013</v>
      </c>
      <c r="DD83" s="6">
        <v>3028.6</v>
      </c>
      <c r="DE83" s="96">
        <v>2.8761459E-3</v>
      </c>
      <c r="DF83" s="72">
        <v>759.95</v>
      </c>
      <c r="DG83" s="96">
        <v>1</v>
      </c>
      <c r="DH83" s="72">
        <v>759.95</v>
      </c>
      <c r="DI83" s="72">
        <v>859.79973360999998</v>
      </c>
      <c r="DJ83" s="96">
        <v>1</v>
      </c>
      <c r="DK83" s="72">
        <v>759.95</v>
      </c>
      <c r="DL83" s="96">
        <v>1</v>
      </c>
      <c r="DM83" s="72">
        <v>759.95</v>
      </c>
      <c r="DN83" s="96">
        <v>1</v>
      </c>
      <c r="DO83" s="96">
        <v>1.1978000000000001E-2</v>
      </c>
      <c r="DP83" s="72">
        <v>9.1</v>
      </c>
      <c r="DQ83" s="72">
        <v>750.85</v>
      </c>
      <c r="DR83" t="s">
        <v>76</v>
      </c>
      <c r="DT83" t="s">
        <v>68</v>
      </c>
    </row>
    <row r="84" spans="1:124" x14ac:dyDescent="0.3">
      <c r="A84" t="s">
        <v>2176</v>
      </c>
      <c r="B84">
        <v>2122</v>
      </c>
      <c r="C84" s="95">
        <v>4414</v>
      </c>
      <c r="D84" s="95">
        <v>15831850</v>
      </c>
      <c r="E84" s="95">
        <v>4219</v>
      </c>
      <c r="F84" s="95">
        <v>12488726</v>
      </c>
      <c r="G84" s="95">
        <v>1035</v>
      </c>
      <c r="H84" s="95">
        <v>3402698</v>
      </c>
      <c r="I84" s="95">
        <v>927</v>
      </c>
      <c r="J84" s="95">
        <v>3171822</v>
      </c>
      <c r="K84" s="95">
        <v>4683</v>
      </c>
      <c r="L84" s="95">
        <v>18271831</v>
      </c>
      <c r="M84" s="95">
        <v>4441</v>
      </c>
      <c r="N84" s="95">
        <v>13644771</v>
      </c>
      <c r="O84" s="95">
        <v>1088</v>
      </c>
      <c r="P84" s="95">
        <v>3189787</v>
      </c>
      <c r="Q84" s="95">
        <v>963</v>
      </c>
      <c r="R84" s="95">
        <v>3326310</v>
      </c>
      <c r="S84" s="95">
        <v>5008</v>
      </c>
      <c r="T84" s="95">
        <v>19214012</v>
      </c>
      <c r="U84" s="95">
        <v>4710</v>
      </c>
      <c r="V84" s="95">
        <v>15629732</v>
      </c>
      <c r="W84" s="95">
        <v>1148</v>
      </c>
      <c r="X84" s="95">
        <v>4281896</v>
      </c>
      <c r="Y84" s="95">
        <v>1031</v>
      </c>
      <c r="Z84" s="95">
        <v>4075784</v>
      </c>
      <c r="AA84" s="95">
        <v>5279</v>
      </c>
      <c r="AB84" s="95">
        <v>21786294</v>
      </c>
      <c r="AC84" s="95">
        <v>4934</v>
      </c>
      <c r="AD84" s="95">
        <v>19312757</v>
      </c>
      <c r="AE84" s="95">
        <v>1173</v>
      </c>
      <c r="AF84" s="95">
        <v>5511381</v>
      </c>
      <c r="AG84" s="95">
        <v>1056</v>
      </c>
      <c r="AH84" s="95">
        <v>4739962</v>
      </c>
      <c r="AI84" s="95">
        <v>5563</v>
      </c>
      <c r="AJ84" s="95">
        <v>24458010</v>
      </c>
      <c r="AK84" s="95">
        <v>5172</v>
      </c>
      <c r="AL84" s="95">
        <v>20608300.25</v>
      </c>
      <c r="AM84" s="95">
        <v>1156</v>
      </c>
      <c r="AN84" s="95">
        <v>5563062</v>
      </c>
      <c r="AO84" s="95">
        <v>1038</v>
      </c>
      <c r="AP84" s="95">
        <v>5494226</v>
      </c>
      <c r="AQ84" s="72">
        <v>294.16000000000003</v>
      </c>
      <c r="AR84" s="72">
        <v>253.6</v>
      </c>
      <c r="AS84" s="72">
        <v>547.76</v>
      </c>
      <c r="AT84" s="95">
        <v>19234548</v>
      </c>
      <c r="AU84" s="95">
        <v>15660548</v>
      </c>
      <c r="AV84" s="95">
        <v>5449</v>
      </c>
      <c r="AW84" s="95">
        <v>5146</v>
      </c>
      <c r="AX84" s="72">
        <v>309.91000000000003</v>
      </c>
      <c r="AY84" s="72">
        <v>261.70999999999998</v>
      </c>
      <c r="AZ84" s="72">
        <v>571.62</v>
      </c>
      <c r="BA84" s="95">
        <v>21461618</v>
      </c>
      <c r="BB84" s="95">
        <v>16971081</v>
      </c>
      <c r="BC84" s="95">
        <v>5771</v>
      </c>
      <c r="BD84" s="95">
        <v>5404</v>
      </c>
      <c r="BE84" s="72">
        <v>318.06</v>
      </c>
      <c r="BF84" s="72">
        <v>286.02999999999997</v>
      </c>
      <c r="BG84" s="72">
        <v>604.09</v>
      </c>
      <c r="BH84" s="95">
        <v>23495908</v>
      </c>
      <c r="BI84" s="95">
        <v>19705516</v>
      </c>
      <c r="BJ84" s="95">
        <v>6156</v>
      </c>
      <c r="BK84" s="95">
        <v>5741</v>
      </c>
      <c r="BL84" s="72">
        <v>352.57</v>
      </c>
      <c r="BM84" s="72">
        <v>334.62</v>
      </c>
      <c r="BN84" s="72">
        <v>687.19</v>
      </c>
      <c r="BO84" s="95">
        <v>27297675</v>
      </c>
      <c r="BP84" s="95">
        <v>24052719</v>
      </c>
      <c r="BQ84" s="95">
        <v>6452</v>
      </c>
      <c r="BR84" s="95">
        <v>5990</v>
      </c>
      <c r="BS84" s="72">
        <v>372.34</v>
      </c>
      <c r="BT84" s="72">
        <v>350.28</v>
      </c>
      <c r="BU84" s="72">
        <v>722.62</v>
      </c>
      <c r="BV84" s="95">
        <v>30021072</v>
      </c>
      <c r="BW84" s="95">
        <v>26102526.25</v>
      </c>
      <c r="BX84" s="95">
        <v>6719</v>
      </c>
      <c r="BY84" s="95">
        <v>6210</v>
      </c>
      <c r="BZ84" s="95">
        <v>5305</v>
      </c>
      <c r="CA84" s="95">
        <v>5594</v>
      </c>
      <c r="CB84" s="95">
        <v>5956</v>
      </c>
      <c r="CC84" s="95">
        <v>6233</v>
      </c>
      <c r="CD84" s="95">
        <v>6470</v>
      </c>
      <c r="CE84" s="72">
        <v>650.75523149000003</v>
      </c>
      <c r="CF84" s="72">
        <v>676.59346364999999</v>
      </c>
      <c r="CG84" s="72">
        <v>712.40329333</v>
      </c>
      <c r="CH84" s="72">
        <v>716.50152150999998</v>
      </c>
      <c r="CI84" s="72">
        <v>731.52548966999996</v>
      </c>
      <c r="CJ84" s="96">
        <v>0.84172969109999995</v>
      </c>
      <c r="CK84" s="96">
        <v>0.84485001810000004</v>
      </c>
      <c r="CL84" s="96">
        <v>0.8479607066</v>
      </c>
      <c r="CM84" s="96">
        <v>0.9590907756</v>
      </c>
      <c r="CN84" s="96">
        <v>0.98782613890000004</v>
      </c>
      <c r="CO84" s="96">
        <v>0.83854383789999998</v>
      </c>
      <c r="CP84" s="96">
        <v>1.0688665584000001</v>
      </c>
      <c r="CQ84" s="96">
        <v>0.99584056389999998</v>
      </c>
      <c r="CR84" s="96">
        <v>1.0733308569</v>
      </c>
      <c r="CS84" s="95">
        <v>5546</v>
      </c>
      <c r="CT84" s="95">
        <v>5811</v>
      </c>
      <c r="CU84" s="95">
        <v>6231</v>
      </c>
      <c r="CV84" s="95">
        <v>6507</v>
      </c>
      <c r="CW84" s="95">
        <v>6847</v>
      </c>
      <c r="CX84" s="96">
        <v>0.87053687599999996</v>
      </c>
      <c r="CY84" s="96">
        <v>0.85658487800000005</v>
      </c>
      <c r="CZ84" s="96">
        <v>0.84903247199999998</v>
      </c>
      <c r="DA84" s="96">
        <v>0.821947965</v>
      </c>
      <c r="DB84" s="96">
        <v>0.80354526800000003</v>
      </c>
      <c r="DC84">
        <v>2013</v>
      </c>
      <c r="DD84" s="6">
        <v>5690.8</v>
      </c>
      <c r="DE84" s="96">
        <v>1.5513861999999999E-3</v>
      </c>
      <c r="DF84" s="72">
        <v>823.03</v>
      </c>
      <c r="DG84" s="96">
        <v>1</v>
      </c>
      <c r="DH84" s="72">
        <v>823.03</v>
      </c>
      <c r="DI84" s="72">
        <v>859.79973360999998</v>
      </c>
      <c r="DJ84" s="96">
        <v>1</v>
      </c>
      <c r="DK84" s="72">
        <v>823.03</v>
      </c>
      <c r="DL84" s="96">
        <v>1</v>
      </c>
      <c r="DM84" s="72">
        <v>823.03</v>
      </c>
      <c r="DN84" s="96">
        <v>1</v>
      </c>
      <c r="DO84" s="96">
        <v>6.1000000000000004E-3</v>
      </c>
      <c r="DP84" s="72">
        <v>5.0199999999999996</v>
      </c>
      <c r="DQ84" s="72">
        <v>818.01</v>
      </c>
      <c r="DR84" t="s">
        <v>2176</v>
      </c>
      <c r="DT84" t="s">
        <v>68</v>
      </c>
    </row>
    <row r="85" spans="1:124" x14ac:dyDescent="0.3">
      <c r="A85" t="s">
        <v>77</v>
      </c>
      <c r="B85">
        <v>2130</v>
      </c>
      <c r="C85" s="95">
        <v>1258</v>
      </c>
      <c r="D85" s="95">
        <v>5373787</v>
      </c>
      <c r="E85" s="95">
        <v>1196</v>
      </c>
      <c r="F85" s="95">
        <v>3981181</v>
      </c>
      <c r="G85" s="95">
        <v>247</v>
      </c>
      <c r="H85" s="95">
        <v>962275</v>
      </c>
      <c r="I85" s="95">
        <v>224</v>
      </c>
      <c r="J85" s="95">
        <v>826487</v>
      </c>
      <c r="K85" s="95">
        <v>1275</v>
      </c>
      <c r="L85" s="95">
        <v>5609344</v>
      </c>
      <c r="M85" s="95">
        <v>1215</v>
      </c>
      <c r="N85" s="95">
        <v>4895008</v>
      </c>
      <c r="O85" s="95">
        <v>253</v>
      </c>
      <c r="P85" s="95">
        <v>1007551</v>
      </c>
      <c r="Q85" s="95">
        <v>232</v>
      </c>
      <c r="R85" s="95">
        <v>1026383</v>
      </c>
      <c r="S85" s="95">
        <v>1318</v>
      </c>
      <c r="T85" s="95">
        <v>6437718</v>
      </c>
      <c r="U85" s="95">
        <v>1241</v>
      </c>
      <c r="V85" s="95">
        <v>5639254</v>
      </c>
      <c r="W85" s="95">
        <v>252</v>
      </c>
      <c r="X85" s="95">
        <v>1013041</v>
      </c>
      <c r="Y85" s="95">
        <v>228</v>
      </c>
      <c r="Z85" s="95">
        <v>1188543</v>
      </c>
      <c r="AA85" s="95">
        <v>1375</v>
      </c>
      <c r="AB85" s="95">
        <v>6085051</v>
      </c>
      <c r="AC85" s="95">
        <v>1278</v>
      </c>
      <c r="AD85" s="95">
        <v>6072346</v>
      </c>
      <c r="AE85" s="95">
        <v>255</v>
      </c>
      <c r="AF85" s="95">
        <v>874483</v>
      </c>
      <c r="AG85" s="95">
        <v>226</v>
      </c>
      <c r="AH85" s="95">
        <v>1462100</v>
      </c>
      <c r="AI85" s="95">
        <v>1431</v>
      </c>
      <c r="AJ85" s="95">
        <v>6475606</v>
      </c>
      <c r="AK85" s="95">
        <v>1324</v>
      </c>
      <c r="AL85" s="95">
        <v>6097146</v>
      </c>
      <c r="AM85" s="95">
        <v>258</v>
      </c>
      <c r="AN85" s="95">
        <v>804769</v>
      </c>
      <c r="AO85" s="95">
        <v>230</v>
      </c>
      <c r="AP85" s="95">
        <v>1178187</v>
      </c>
      <c r="AQ85" s="72">
        <v>350.83</v>
      </c>
      <c r="AR85" s="72">
        <v>282.14</v>
      </c>
      <c r="AS85" s="72">
        <v>632.97</v>
      </c>
      <c r="AT85" s="95">
        <v>6336062</v>
      </c>
      <c r="AU85" s="95">
        <v>4807668</v>
      </c>
      <c r="AV85" s="95">
        <v>1505</v>
      </c>
      <c r="AW85" s="95">
        <v>1420</v>
      </c>
      <c r="AX85" s="72">
        <v>360.87</v>
      </c>
      <c r="AY85" s="72">
        <v>341.02</v>
      </c>
      <c r="AZ85" s="72">
        <v>701.89</v>
      </c>
      <c r="BA85" s="95">
        <v>6616895</v>
      </c>
      <c r="BB85" s="95">
        <v>5921391</v>
      </c>
      <c r="BC85" s="95">
        <v>1528</v>
      </c>
      <c r="BD85" s="95">
        <v>1447</v>
      </c>
      <c r="BE85" s="72">
        <v>395.48</v>
      </c>
      <c r="BF85" s="72">
        <v>387.33</v>
      </c>
      <c r="BG85" s="72">
        <v>782.81</v>
      </c>
      <c r="BH85" s="95">
        <v>7450759</v>
      </c>
      <c r="BI85" s="95">
        <v>6827797</v>
      </c>
      <c r="BJ85" s="95">
        <v>1570</v>
      </c>
      <c r="BK85" s="95">
        <v>1469</v>
      </c>
      <c r="BL85" s="72">
        <v>355.8</v>
      </c>
      <c r="BM85" s="72">
        <v>417.47</v>
      </c>
      <c r="BN85" s="72">
        <v>773.27</v>
      </c>
      <c r="BO85" s="95">
        <v>6959534</v>
      </c>
      <c r="BP85" s="95">
        <v>7534446</v>
      </c>
      <c r="BQ85" s="95">
        <v>1630</v>
      </c>
      <c r="BR85" s="95">
        <v>1504</v>
      </c>
      <c r="BS85" s="72">
        <v>359.21</v>
      </c>
      <c r="BT85" s="72">
        <v>390.14</v>
      </c>
      <c r="BU85" s="72">
        <v>749.35</v>
      </c>
      <c r="BV85" s="95">
        <v>7280375</v>
      </c>
      <c r="BW85" s="95">
        <v>7275333</v>
      </c>
      <c r="BX85" s="95">
        <v>1689</v>
      </c>
      <c r="BY85" s="95">
        <v>1554</v>
      </c>
      <c r="BZ85" s="95">
        <v>1464</v>
      </c>
      <c r="CA85" s="95">
        <v>1489</v>
      </c>
      <c r="CB85" s="95">
        <v>1521</v>
      </c>
      <c r="CC85" s="95">
        <v>1570</v>
      </c>
      <c r="CD85" s="95">
        <v>1623</v>
      </c>
      <c r="CE85" s="72">
        <v>650.75523149000003</v>
      </c>
      <c r="CF85" s="72">
        <v>676.59346364999999</v>
      </c>
      <c r="CG85" s="72">
        <v>712.40329333</v>
      </c>
      <c r="CH85" s="72">
        <v>716.50152150999998</v>
      </c>
      <c r="CI85" s="72">
        <v>731.52548966999996</v>
      </c>
      <c r="CJ85" s="96">
        <v>0.97266986010000001</v>
      </c>
      <c r="CK85" s="96">
        <v>1.0373880886</v>
      </c>
      <c r="CL85" s="96">
        <v>1.0988298445</v>
      </c>
      <c r="CM85" s="96">
        <v>1.0792300878000001</v>
      </c>
      <c r="CN85" s="96">
        <v>1.0243662191</v>
      </c>
      <c r="CO85" s="96">
        <v>0.93677269320000001</v>
      </c>
      <c r="CP85" s="96">
        <v>1.112859958</v>
      </c>
      <c r="CQ85" s="96">
        <v>0.99584056389999998</v>
      </c>
      <c r="CR85" s="96">
        <v>1.1175080021999999</v>
      </c>
      <c r="CS85" s="95">
        <v>1394</v>
      </c>
      <c r="CT85" s="95">
        <v>1439</v>
      </c>
      <c r="CU85" s="95">
        <v>1486</v>
      </c>
      <c r="CV85" s="95">
        <v>1491</v>
      </c>
      <c r="CW85" s="95">
        <v>1544</v>
      </c>
      <c r="CX85" s="96">
        <v>0.96698078899999995</v>
      </c>
      <c r="CY85" s="96">
        <v>0.94756672799999997</v>
      </c>
      <c r="CZ85" s="96">
        <v>0.94507260500000001</v>
      </c>
      <c r="DA85" s="96">
        <v>0.93043326299999995</v>
      </c>
      <c r="DB85" s="96">
        <v>0.89757302999999999</v>
      </c>
      <c r="DC85">
        <v>2013</v>
      </c>
      <c r="DD85" s="6">
        <v>1478.8</v>
      </c>
      <c r="DE85" s="96">
        <v>3.7226238999999999E-3</v>
      </c>
      <c r="DF85" s="72">
        <v>855.04</v>
      </c>
      <c r="DG85" s="96">
        <v>1</v>
      </c>
      <c r="DH85" s="72">
        <v>855.04</v>
      </c>
      <c r="DI85" s="72">
        <v>859.79973360999998</v>
      </c>
      <c r="DJ85" s="96">
        <v>1</v>
      </c>
      <c r="DK85" s="72">
        <v>855.04</v>
      </c>
      <c r="DL85" s="96">
        <v>1</v>
      </c>
      <c r="DM85" s="72">
        <v>855.04</v>
      </c>
      <c r="DN85" s="96">
        <v>1</v>
      </c>
      <c r="DO85" s="96">
        <v>1.5710999999999999E-2</v>
      </c>
      <c r="DP85" s="72">
        <v>13.43</v>
      </c>
      <c r="DQ85" s="72">
        <v>841.61</v>
      </c>
      <c r="DR85" t="s">
        <v>77</v>
      </c>
      <c r="DT85" t="s">
        <v>68</v>
      </c>
    </row>
    <row r="86" spans="1:124" x14ac:dyDescent="0.3">
      <c r="A86" t="s">
        <v>78</v>
      </c>
      <c r="B86">
        <v>2150</v>
      </c>
      <c r="C86" s="95">
        <v>388</v>
      </c>
      <c r="D86" s="95">
        <v>2663115</v>
      </c>
      <c r="E86" s="95">
        <v>345</v>
      </c>
      <c r="F86" s="95">
        <v>1131300</v>
      </c>
      <c r="G86" s="95">
        <v>56</v>
      </c>
      <c r="H86" s="95">
        <v>125333</v>
      </c>
      <c r="I86" s="95">
        <v>49</v>
      </c>
      <c r="J86" s="95">
        <v>119663</v>
      </c>
      <c r="K86" s="95">
        <v>415</v>
      </c>
      <c r="L86" s="95">
        <v>2258153</v>
      </c>
      <c r="M86" s="95">
        <v>364</v>
      </c>
      <c r="N86" s="95">
        <v>1313864</v>
      </c>
      <c r="O86" s="95">
        <v>59</v>
      </c>
      <c r="P86" s="95">
        <v>344296</v>
      </c>
      <c r="Q86" s="95">
        <v>51</v>
      </c>
      <c r="R86" s="95">
        <v>186986</v>
      </c>
      <c r="S86" s="95">
        <v>461</v>
      </c>
      <c r="T86" s="95">
        <v>1870538</v>
      </c>
      <c r="U86" s="95">
        <v>400</v>
      </c>
      <c r="V86" s="95">
        <v>1214502</v>
      </c>
      <c r="W86" s="95">
        <v>67</v>
      </c>
      <c r="X86" s="95">
        <v>710493</v>
      </c>
      <c r="Y86" s="95">
        <v>57</v>
      </c>
      <c r="Z86" s="95">
        <v>273749</v>
      </c>
      <c r="AA86" s="95">
        <v>513</v>
      </c>
      <c r="AB86" s="95">
        <v>2131228</v>
      </c>
      <c r="AC86" s="95">
        <v>447</v>
      </c>
      <c r="AD86" s="95">
        <v>1626784</v>
      </c>
      <c r="AE86" s="95">
        <v>70</v>
      </c>
      <c r="AF86" s="95">
        <v>253276</v>
      </c>
      <c r="AG86" s="95">
        <v>59</v>
      </c>
      <c r="AH86" s="95">
        <v>242917</v>
      </c>
      <c r="AI86" s="95">
        <v>545</v>
      </c>
      <c r="AJ86" s="95">
        <v>2609315</v>
      </c>
      <c r="AK86" s="95">
        <v>470</v>
      </c>
      <c r="AL86" s="95">
        <v>1709101</v>
      </c>
      <c r="AM86" s="95">
        <v>71</v>
      </c>
      <c r="AN86" s="95">
        <v>392942</v>
      </c>
      <c r="AO86" s="95">
        <v>58</v>
      </c>
      <c r="AP86" s="95">
        <v>261618</v>
      </c>
      <c r="AQ86" s="72">
        <v>523.36</v>
      </c>
      <c r="AR86" s="72">
        <v>264.58999999999997</v>
      </c>
      <c r="AS86" s="72">
        <v>787.95</v>
      </c>
      <c r="AT86" s="95">
        <v>2788448</v>
      </c>
      <c r="AU86" s="95">
        <v>1250963</v>
      </c>
      <c r="AV86" s="95">
        <v>444</v>
      </c>
      <c r="AW86" s="95">
        <v>394</v>
      </c>
      <c r="AX86" s="72">
        <v>457.53</v>
      </c>
      <c r="AY86" s="72">
        <v>301.38</v>
      </c>
      <c r="AZ86" s="72">
        <v>758.91</v>
      </c>
      <c r="BA86" s="95">
        <v>2602449</v>
      </c>
      <c r="BB86" s="95">
        <v>1500850</v>
      </c>
      <c r="BC86" s="95">
        <v>474</v>
      </c>
      <c r="BD86" s="95">
        <v>415</v>
      </c>
      <c r="BE86" s="72">
        <v>407.36</v>
      </c>
      <c r="BF86" s="72">
        <v>271.38</v>
      </c>
      <c r="BG86" s="72">
        <v>678.74</v>
      </c>
      <c r="BH86" s="95">
        <v>2581031</v>
      </c>
      <c r="BI86" s="95">
        <v>1488251</v>
      </c>
      <c r="BJ86" s="95">
        <v>528</v>
      </c>
      <c r="BK86" s="95">
        <v>457</v>
      </c>
      <c r="BL86" s="72">
        <v>340.84</v>
      </c>
      <c r="BM86" s="72">
        <v>307.92</v>
      </c>
      <c r="BN86" s="72">
        <v>648.76</v>
      </c>
      <c r="BO86" s="95">
        <v>2384504</v>
      </c>
      <c r="BP86" s="95">
        <v>1869701</v>
      </c>
      <c r="BQ86" s="95">
        <v>583</v>
      </c>
      <c r="BR86" s="95">
        <v>506</v>
      </c>
      <c r="BS86" s="72">
        <v>406.15</v>
      </c>
      <c r="BT86" s="72">
        <v>311.04000000000002</v>
      </c>
      <c r="BU86" s="72">
        <v>717.19</v>
      </c>
      <c r="BV86" s="95">
        <v>3002257</v>
      </c>
      <c r="BW86" s="95">
        <v>1970719</v>
      </c>
      <c r="BX86" s="95">
        <v>616</v>
      </c>
      <c r="BY86" s="95">
        <v>528</v>
      </c>
      <c r="BZ86" s="95">
        <v>420</v>
      </c>
      <c r="CA86" s="95">
        <v>446</v>
      </c>
      <c r="CB86" s="95">
        <v>494</v>
      </c>
      <c r="CC86" s="95">
        <v>546</v>
      </c>
      <c r="CD86" s="95">
        <v>573</v>
      </c>
      <c r="CE86" s="72">
        <v>650.75523149000003</v>
      </c>
      <c r="CF86" s="72">
        <v>676.59346364999999</v>
      </c>
      <c r="CG86" s="72">
        <v>712.40329333</v>
      </c>
      <c r="CH86" s="72">
        <v>716.50152150999998</v>
      </c>
      <c r="CI86" s="72">
        <v>731.52548966999996</v>
      </c>
      <c r="CJ86" s="96">
        <v>1.2108239194999999</v>
      </c>
      <c r="CK86" s="96">
        <v>1.1216632154999999</v>
      </c>
      <c r="CL86" s="96">
        <v>0.95274685889999999</v>
      </c>
      <c r="CM86" s="96">
        <v>0.90545516029999995</v>
      </c>
      <c r="CN86" s="96">
        <v>0.98040329439999996</v>
      </c>
      <c r="CO86" s="96">
        <v>0.81099627959999998</v>
      </c>
      <c r="CP86" s="96">
        <v>1.2752444318</v>
      </c>
      <c r="CQ86" s="96">
        <v>0.99584056389999998</v>
      </c>
      <c r="CR86" s="96">
        <v>1.2805707017000001</v>
      </c>
      <c r="CS86" s="95">
        <v>766</v>
      </c>
      <c r="CT86" s="95">
        <v>795</v>
      </c>
      <c r="CU86" s="95">
        <v>835</v>
      </c>
      <c r="CV86" s="95">
        <v>883</v>
      </c>
      <c r="CW86" s="95">
        <v>905</v>
      </c>
      <c r="CX86" s="96">
        <v>0.83447067799999997</v>
      </c>
      <c r="CY86" s="96">
        <v>0.81788305800000005</v>
      </c>
      <c r="CZ86" s="96">
        <v>0.84171326800000001</v>
      </c>
      <c r="DA86" s="96">
        <v>0.79538286800000002</v>
      </c>
      <c r="DB86" s="96">
        <v>0.77197039999999995</v>
      </c>
      <c r="DC86">
        <v>2013</v>
      </c>
      <c r="DD86" s="6">
        <v>460</v>
      </c>
      <c r="DE86" s="96">
        <v>1.3859673E-3</v>
      </c>
      <c r="DF86" s="72">
        <v>982.1</v>
      </c>
      <c r="DG86" s="96">
        <v>1</v>
      </c>
      <c r="DH86" s="72">
        <v>982.1</v>
      </c>
      <c r="DI86" s="72">
        <v>859.79973360999998</v>
      </c>
      <c r="DJ86" s="96">
        <v>0.67823299829999995</v>
      </c>
      <c r="DK86" s="72">
        <v>942.74780998000006</v>
      </c>
      <c r="DL86" s="96">
        <v>1.0166922759999999</v>
      </c>
      <c r="DM86" s="72">
        <v>958.48441661000004</v>
      </c>
      <c r="DN86" s="96">
        <v>1</v>
      </c>
      <c r="DO86" s="96">
        <v>5.1399999999999996E-3</v>
      </c>
      <c r="DP86" s="72">
        <v>4.93</v>
      </c>
      <c r="DQ86" s="72">
        <v>953.55</v>
      </c>
      <c r="DR86" t="s">
        <v>78</v>
      </c>
      <c r="DT86" t="s">
        <v>68</v>
      </c>
    </row>
    <row r="87" spans="1:124" x14ac:dyDescent="0.3">
      <c r="A87" t="s">
        <v>2177</v>
      </c>
      <c r="B87">
        <v>2164</v>
      </c>
      <c r="C87" s="95">
        <v>377</v>
      </c>
      <c r="D87" s="95">
        <v>2364615</v>
      </c>
      <c r="E87" s="95">
        <v>317</v>
      </c>
      <c r="F87" s="95">
        <v>930679</v>
      </c>
      <c r="G87" s="95">
        <v>41</v>
      </c>
      <c r="H87" s="95">
        <v>107388</v>
      </c>
      <c r="I87" s="95">
        <v>40</v>
      </c>
      <c r="J87" s="95">
        <v>118590</v>
      </c>
      <c r="K87" s="95">
        <v>385</v>
      </c>
      <c r="L87" s="95">
        <v>2649894</v>
      </c>
      <c r="M87" s="95">
        <v>316</v>
      </c>
      <c r="N87" s="95">
        <v>956834</v>
      </c>
      <c r="O87" s="95">
        <v>40</v>
      </c>
      <c r="P87" s="95">
        <v>220773</v>
      </c>
      <c r="Q87" s="95">
        <v>39</v>
      </c>
      <c r="R87" s="95">
        <v>161322</v>
      </c>
      <c r="S87" s="95">
        <v>395</v>
      </c>
      <c r="T87" s="95">
        <v>2681010</v>
      </c>
      <c r="U87" s="95">
        <v>320</v>
      </c>
      <c r="V87" s="95">
        <v>1110723</v>
      </c>
      <c r="W87" s="95">
        <v>44</v>
      </c>
      <c r="X87" s="95">
        <v>307988</v>
      </c>
      <c r="Y87" s="95">
        <v>42</v>
      </c>
      <c r="Z87" s="95">
        <v>185571</v>
      </c>
      <c r="AA87" s="95">
        <v>397</v>
      </c>
      <c r="AB87" s="95">
        <v>1743555</v>
      </c>
      <c r="AC87" s="95">
        <v>326</v>
      </c>
      <c r="AD87" s="95">
        <v>1001480</v>
      </c>
      <c r="AE87" s="95">
        <v>41</v>
      </c>
      <c r="AF87" s="95">
        <v>555714</v>
      </c>
      <c r="AG87" s="95">
        <v>37</v>
      </c>
      <c r="AH87" s="95">
        <v>149588</v>
      </c>
      <c r="AI87" s="95">
        <v>403</v>
      </c>
      <c r="AJ87" s="95">
        <v>2040707</v>
      </c>
      <c r="AK87" s="95">
        <v>327</v>
      </c>
      <c r="AL87" s="95">
        <v>981547</v>
      </c>
      <c r="AM87" s="95">
        <v>45</v>
      </c>
      <c r="AN87" s="95">
        <v>161946</v>
      </c>
      <c r="AO87" s="95">
        <v>42</v>
      </c>
      <c r="AP87" s="95">
        <v>158663</v>
      </c>
      <c r="AQ87" s="72">
        <v>492.82</v>
      </c>
      <c r="AR87" s="72">
        <v>244.93</v>
      </c>
      <c r="AS87" s="72">
        <v>737.75</v>
      </c>
      <c r="AT87" s="95">
        <v>2472003</v>
      </c>
      <c r="AU87" s="95">
        <v>1049269</v>
      </c>
      <c r="AV87" s="95">
        <v>418</v>
      </c>
      <c r="AW87" s="95">
        <v>357</v>
      </c>
      <c r="AX87" s="72">
        <v>562.88</v>
      </c>
      <c r="AY87" s="72">
        <v>262.48</v>
      </c>
      <c r="AZ87" s="72">
        <v>825.36</v>
      </c>
      <c r="BA87" s="95">
        <v>2870667</v>
      </c>
      <c r="BB87" s="95">
        <v>1118156</v>
      </c>
      <c r="BC87" s="95">
        <v>425</v>
      </c>
      <c r="BD87" s="95">
        <v>355</v>
      </c>
      <c r="BE87" s="72">
        <v>567.39</v>
      </c>
      <c r="BF87" s="72">
        <v>298.41000000000003</v>
      </c>
      <c r="BG87" s="72">
        <v>865.8</v>
      </c>
      <c r="BH87" s="95">
        <v>2988998</v>
      </c>
      <c r="BI87" s="95">
        <v>1296294</v>
      </c>
      <c r="BJ87" s="95">
        <v>439</v>
      </c>
      <c r="BK87" s="95">
        <v>362</v>
      </c>
      <c r="BL87" s="72">
        <v>437.46</v>
      </c>
      <c r="BM87" s="72">
        <v>264.25</v>
      </c>
      <c r="BN87" s="72">
        <v>701.71</v>
      </c>
      <c r="BO87" s="95">
        <v>2299269</v>
      </c>
      <c r="BP87" s="95">
        <v>1151068</v>
      </c>
      <c r="BQ87" s="95">
        <v>438</v>
      </c>
      <c r="BR87" s="95">
        <v>363</v>
      </c>
      <c r="BS87" s="72">
        <v>409.72</v>
      </c>
      <c r="BT87" s="72">
        <v>257.5</v>
      </c>
      <c r="BU87" s="72">
        <v>667.22</v>
      </c>
      <c r="BV87" s="95">
        <v>2202653</v>
      </c>
      <c r="BW87" s="95">
        <v>1140210</v>
      </c>
      <c r="BX87" s="95">
        <v>448</v>
      </c>
      <c r="BY87" s="95">
        <v>369</v>
      </c>
      <c r="BZ87" s="95">
        <v>389</v>
      </c>
      <c r="CA87" s="95">
        <v>391</v>
      </c>
      <c r="CB87" s="95">
        <v>402</v>
      </c>
      <c r="CC87" s="95">
        <v>402</v>
      </c>
      <c r="CD87" s="95">
        <v>409</v>
      </c>
      <c r="CE87" s="72">
        <v>650.75523149000003</v>
      </c>
      <c r="CF87" s="72">
        <v>676.59346364999999</v>
      </c>
      <c r="CG87" s="72">
        <v>712.40329333</v>
      </c>
      <c r="CH87" s="72">
        <v>716.50152150999998</v>
      </c>
      <c r="CI87" s="72">
        <v>731.52548966999996</v>
      </c>
      <c r="CJ87" s="96">
        <v>1.1336827801</v>
      </c>
      <c r="CK87" s="96">
        <v>1.2198758107000001</v>
      </c>
      <c r="CL87" s="96">
        <v>1.2153228489000001</v>
      </c>
      <c r="CM87" s="96">
        <v>0.97935591050000004</v>
      </c>
      <c r="CN87" s="96">
        <v>0.91209398639999995</v>
      </c>
      <c r="CO87" s="96">
        <v>0.84439649260000005</v>
      </c>
      <c r="CP87" s="96">
        <v>1.2933098099</v>
      </c>
      <c r="CQ87" s="96">
        <v>0.99584056389999998</v>
      </c>
      <c r="CR87" s="96">
        <v>1.2987115329000001</v>
      </c>
      <c r="CS87" s="95">
        <v>392</v>
      </c>
      <c r="CT87" s="95">
        <v>409</v>
      </c>
      <c r="CU87" s="95">
        <v>417</v>
      </c>
      <c r="CV87" s="95">
        <v>433</v>
      </c>
      <c r="CW87" s="95">
        <v>435</v>
      </c>
      <c r="CX87" s="96">
        <v>0.87059258299999998</v>
      </c>
      <c r="CY87" s="96">
        <v>0.87745807200000003</v>
      </c>
      <c r="CZ87" s="96">
        <v>0.82359870400000001</v>
      </c>
      <c r="DA87" s="96">
        <v>0.81962285899999998</v>
      </c>
      <c r="DB87" s="96">
        <v>0.83430133799999995</v>
      </c>
      <c r="DC87">
        <v>2013</v>
      </c>
      <c r="DD87" s="6">
        <v>361.2</v>
      </c>
      <c r="DE87" s="96">
        <v>8.2911080000000004E-4</v>
      </c>
      <c r="DF87" s="72">
        <v>996.57</v>
      </c>
      <c r="DG87" s="96">
        <v>1</v>
      </c>
      <c r="DH87" s="72">
        <v>996.57</v>
      </c>
      <c r="DI87" s="72">
        <v>859.79973360999998</v>
      </c>
      <c r="DJ87" s="96">
        <v>0.60099916809999998</v>
      </c>
      <c r="DK87" s="72">
        <v>941.99854991999996</v>
      </c>
      <c r="DL87" s="96">
        <v>1.0166922759999999</v>
      </c>
      <c r="DM87" s="72">
        <v>957.72264970000003</v>
      </c>
      <c r="DN87" s="96">
        <v>1</v>
      </c>
      <c r="DO87" s="96">
        <v>2.2430000000000002E-3</v>
      </c>
      <c r="DP87" s="72">
        <v>2.15</v>
      </c>
      <c r="DQ87" s="72">
        <v>955.57</v>
      </c>
      <c r="DR87" t="s">
        <v>2177</v>
      </c>
      <c r="DT87" t="s">
        <v>68</v>
      </c>
    </row>
    <row r="88" spans="1:124" x14ac:dyDescent="0.3">
      <c r="A88" t="s">
        <v>79</v>
      </c>
      <c r="B88">
        <v>2170</v>
      </c>
      <c r="C88" s="95">
        <v>4776</v>
      </c>
      <c r="D88" s="95">
        <v>18120584</v>
      </c>
      <c r="E88" s="95">
        <v>4499</v>
      </c>
      <c r="F88" s="95">
        <v>13409980</v>
      </c>
      <c r="G88" s="95">
        <v>1210</v>
      </c>
      <c r="H88" s="95">
        <v>3171095</v>
      </c>
      <c r="I88" s="95">
        <v>1079</v>
      </c>
      <c r="J88" s="95">
        <v>3319395</v>
      </c>
      <c r="K88" s="95">
        <v>5081</v>
      </c>
      <c r="L88" s="95">
        <v>17360621</v>
      </c>
      <c r="M88" s="95">
        <v>4743</v>
      </c>
      <c r="N88" s="95">
        <v>13892850</v>
      </c>
      <c r="O88" s="95">
        <v>1295</v>
      </c>
      <c r="P88" s="95">
        <v>3896608</v>
      </c>
      <c r="Q88" s="95">
        <v>1162</v>
      </c>
      <c r="R88" s="95">
        <v>3950460</v>
      </c>
      <c r="S88" s="95">
        <v>5461</v>
      </c>
      <c r="T88" s="95">
        <v>22668541</v>
      </c>
      <c r="U88" s="95">
        <v>5068</v>
      </c>
      <c r="V88" s="95">
        <v>15611112</v>
      </c>
      <c r="W88" s="95">
        <v>1337</v>
      </c>
      <c r="X88" s="95">
        <v>5493504</v>
      </c>
      <c r="Y88" s="95">
        <v>1201</v>
      </c>
      <c r="Z88" s="95">
        <v>4656311</v>
      </c>
      <c r="AA88" s="95">
        <v>5805</v>
      </c>
      <c r="AB88" s="95">
        <v>23796328</v>
      </c>
      <c r="AC88" s="95">
        <v>5373</v>
      </c>
      <c r="AD88" s="95">
        <v>18471145</v>
      </c>
      <c r="AE88" s="95">
        <v>1384</v>
      </c>
      <c r="AF88" s="95">
        <v>4986367</v>
      </c>
      <c r="AG88" s="95">
        <v>1229</v>
      </c>
      <c r="AH88" s="95">
        <v>5148814</v>
      </c>
      <c r="AI88" s="95">
        <v>6198</v>
      </c>
      <c r="AJ88" s="95">
        <v>23805300.940000001</v>
      </c>
      <c r="AK88" s="95">
        <v>5689</v>
      </c>
      <c r="AL88" s="95">
        <v>21010449.66</v>
      </c>
      <c r="AM88" s="95">
        <v>1469</v>
      </c>
      <c r="AN88" s="95">
        <v>5784937.3799999999</v>
      </c>
      <c r="AO88" s="95">
        <v>1315</v>
      </c>
      <c r="AP88" s="95">
        <v>5310547.8600000003</v>
      </c>
      <c r="AQ88" s="72">
        <v>296.41000000000003</v>
      </c>
      <c r="AR88" s="72">
        <v>249.93</v>
      </c>
      <c r="AS88" s="72">
        <v>546.34</v>
      </c>
      <c r="AT88" s="95">
        <v>21291679</v>
      </c>
      <c r="AU88" s="95">
        <v>16729375</v>
      </c>
      <c r="AV88" s="95">
        <v>5986</v>
      </c>
      <c r="AW88" s="95">
        <v>5578</v>
      </c>
      <c r="AX88" s="72">
        <v>277.83</v>
      </c>
      <c r="AY88" s="72">
        <v>251.81</v>
      </c>
      <c r="AZ88" s="72">
        <v>529.64</v>
      </c>
      <c r="BA88" s="95">
        <v>21257229</v>
      </c>
      <c r="BB88" s="95">
        <v>17843310</v>
      </c>
      <c r="BC88" s="95">
        <v>6376</v>
      </c>
      <c r="BD88" s="95">
        <v>5905</v>
      </c>
      <c r="BE88" s="72">
        <v>345.22</v>
      </c>
      <c r="BF88" s="72">
        <v>269.41000000000003</v>
      </c>
      <c r="BG88" s="72">
        <v>614.63</v>
      </c>
      <c r="BH88" s="95">
        <v>28162045</v>
      </c>
      <c r="BI88" s="95">
        <v>20267423</v>
      </c>
      <c r="BJ88" s="95">
        <v>6798</v>
      </c>
      <c r="BK88" s="95">
        <v>6269</v>
      </c>
      <c r="BL88" s="72">
        <v>333.64</v>
      </c>
      <c r="BM88" s="72">
        <v>298.14</v>
      </c>
      <c r="BN88" s="72">
        <v>631.78</v>
      </c>
      <c r="BO88" s="95">
        <v>28782695</v>
      </c>
      <c r="BP88" s="95">
        <v>23619959</v>
      </c>
      <c r="BQ88" s="95">
        <v>7189</v>
      </c>
      <c r="BR88" s="95">
        <v>6602</v>
      </c>
      <c r="BS88" s="72">
        <v>321.62</v>
      </c>
      <c r="BT88" s="72">
        <v>313.17</v>
      </c>
      <c r="BU88" s="72">
        <v>634.79</v>
      </c>
      <c r="BV88" s="95">
        <v>29590238.32</v>
      </c>
      <c r="BW88" s="95">
        <v>26320997.52</v>
      </c>
      <c r="BX88" s="95">
        <v>7667</v>
      </c>
      <c r="BY88" s="95">
        <v>7004</v>
      </c>
      <c r="BZ88" s="95">
        <v>5792</v>
      </c>
      <c r="CA88" s="95">
        <v>6149</v>
      </c>
      <c r="CB88" s="95">
        <v>6543</v>
      </c>
      <c r="CC88" s="95">
        <v>6910</v>
      </c>
      <c r="CD88" s="95">
        <v>7343</v>
      </c>
      <c r="CE88" s="72">
        <v>650.75523149000003</v>
      </c>
      <c r="CF88" s="72">
        <v>676.59346364999999</v>
      </c>
      <c r="CG88" s="72">
        <v>712.40329333</v>
      </c>
      <c r="CH88" s="72">
        <v>716.50152150999998</v>
      </c>
      <c r="CI88" s="72">
        <v>731.52548966999996</v>
      </c>
      <c r="CJ88" s="96">
        <v>0.83954761109999998</v>
      </c>
      <c r="CK88" s="96">
        <v>0.78280389699999997</v>
      </c>
      <c r="CL88" s="96">
        <v>0.8627556972</v>
      </c>
      <c r="CM88" s="96">
        <v>0.88175667609999997</v>
      </c>
      <c r="CN88" s="96">
        <v>0.86776196999999999</v>
      </c>
      <c r="CO88" s="96">
        <v>0.87835316470000002</v>
      </c>
      <c r="CP88" s="96">
        <v>0.96421941</v>
      </c>
      <c r="CQ88" s="96">
        <v>0.99584056389999998</v>
      </c>
      <c r="CR88" s="96">
        <v>0.96824663229999997</v>
      </c>
      <c r="CS88" s="95">
        <v>5923</v>
      </c>
      <c r="CT88" s="95">
        <v>6269</v>
      </c>
      <c r="CU88" s="95">
        <v>6725</v>
      </c>
      <c r="CV88" s="95">
        <v>7145</v>
      </c>
      <c r="CW88" s="95">
        <v>7586</v>
      </c>
      <c r="CX88" s="96">
        <v>0.89055564399999998</v>
      </c>
      <c r="CY88" s="96">
        <v>0.88591931199999996</v>
      </c>
      <c r="CZ88" s="96">
        <v>0.876375193</v>
      </c>
      <c r="DA88" s="96">
        <v>0.87952461400000004</v>
      </c>
      <c r="DB88" s="96">
        <v>0.86322323999999995</v>
      </c>
      <c r="DC88">
        <v>2013</v>
      </c>
      <c r="DD88" s="6">
        <v>6271.6</v>
      </c>
      <c r="DE88" s="96">
        <v>1.2661630000000001E-3</v>
      </c>
      <c r="DF88" s="72">
        <v>742.66</v>
      </c>
      <c r="DG88" s="96">
        <v>1</v>
      </c>
      <c r="DH88" s="72">
        <v>742.66</v>
      </c>
      <c r="DI88" s="72">
        <v>720.08940630999996</v>
      </c>
      <c r="DJ88" s="96">
        <v>1</v>
      </c>
      <c r="DK88" s="72">
        <v>742.66</v>
      </c>
      <c r="DL88" s="96">
        <v>1</v>
      </c>
      <c r="DM88" s="72">
        <v>742.66</v>
      </c>
      <c r="DN88" s="96">
        <v>1</v>
      </c>
      <c r="DO88" s="96">
        <v>5.025E-3</v>
      </c>
      <c r="DP88" s="72">
        <v>3.73</v>
      </c>
      <c r="DQ88" s="72">
        <v>738.93</v>
      </c>
      <c r="DR88" t="s">
        <v>79</v>
      </c>
      <c r="DT88" t="s">
        <v>68</v>
      </c>
    </row>
    <row r="89" spans="1:124" x14ac:dyDescent="0.3">
      <c r="A89" t="s">
        <v>80</v>
      </c>
      <c r="B89">
        <v>2180</v>
      </c>
      <c r="C89" s="95">
        <v>529</v>
      </c>
      <c r="D89" s="95">
        <v>3171515</v>
      </c>
      <c r="E89" s="95">
        <v>457</v>
      </c>
      <c r="F89" s="95">
        <v>1545095</v>
      </c>
      <c r="G89" s="95">
        <v>72</v>
      </c>
      <c r="H89" s="95">
        <v>332336</v>
      </c>
      <c r="I89" s="95">
        <v>63</v>
      </c>
      <c r="J89" s="95">
        <v>196746</v>
      </c>
      <c r="K89" s="95">
        <v>538</v>
      </c>
      <c r="L89" s="95">
        <v>2551954</v>
      </c>
      <c r="M89" s="95">
        <v>464</v>
      </c>
      <c r="N89" s="95">
        <v>1655637</v>
      </c>
      <c r="O89" s="95">
        <v>76</v>
      </c>
      <c r="P89" s="95">
        <v>199390</v>
      </c>
      <c r="Q89" s="95">
        <v>67</v>
      </c>
      <c r="R89" s="95">
        <v>186214</v>
      </c>
      <c r="S89" s="95">
        <v>548</v>
      </c>
      <c r="T89" s="95">
        <v>3732645</v>
      </c>
      <c r="U89" s="95">
        <v>462</v>
      </c>
      <c r="V89" s="95">
        <v>1759201</v>
      </c>
      <c r="W89" s="95">
        <v>79</v>
      </c>
      <c r="X89" s="95">
        <v>575231</v>
      </c>
      <c r="Y89" s="95">
        <v>67</v>
      </c>
      <c r="Z89" s="95">
        <v>296832</v>
      </c>
      <c r="AA89" s="95">
        <v>559</v>
      </c>
      <c r="AB89" s="95">
        <v>2968181</v>
      </c>
      <c r="AC89" s="95">
        <v>461</v>
      </c>
      <c r="AD89" s="95">
        <v>1697815</v>
      </c>
      <c r="AE89" s="95">
        <v>81</v>
      </c>
      <c r="AF89" s="95">
        <v>129316</v>
      </c>
      <c r="AG89" s="95">
        <v>69</v>
      </c>
      <c r="AH89" s="95">
        <v>187765</v>
      </c>
      <c r="AI89" s="95">
        <v>573</v>
      </c>
      <c r="AJ89" s="95">
        <v>2577121</v>
      </c>
      <c r="AK89" s="95">
        <v>468</v>
      </c>
      <c r="AL89" s="95">
        <v>1940689</v>
      </c>
      <c r="AM89" s="95">
        <v>85</v>
      </c>
      <c r="AN89" s="95">
        <v>452527</v>
      </c>
      <c r="AO89" s="95">
        <v>72</v>
      </c>
      <c r="AP89" s="95">
        <v>230188</v>
      </c>
      <c r="AQ89" s="72">
        <v>485.84</v>
      </c>
      <c r="AR89" s="72">
        <v>279.14</v>
      </c>
      <c r="AS89" s="72">
        <v>764.98</v>
      </c>
      <c r="AT89" s="95">
        <v>3503851</v>
      </c>
      <c r="AU89" s="95">
        <v>1741841</v>
      </c>
      <c r="AV89" s="95">
        <v>601</v>
      </c>
      <c r="AW89" s="95">
        <v>520</v>
      </c>
      <c r="AX89" s="72">
        <v>373.42</v>
      </c>
      <c r="AY89" s="72">
        <v>289.05</v>
      </c>
      <c r="AZ89" s="72">
        <v>662.47</v>
      </c>
      <c r="BA89" s="95">
        <v>2751344</v>
      </c>
      <c r="BB89" s="95">
        <v>1841851</v>
      </c>
      <c r="BC89" s="95">
        <v>614</v>
      </c>
      <c r="BD89" s="95">
        <v>531</v>
      </c>
      <c r="BE89" s="72">
        <v>572.54999999999995</v>
      </c>
      <c r="BF89" s="72">
        <v>323.89</v>
      </c>
      <c r="BG89" s="72">
        <v>896.44</v>
      </c>
      <c r="BH89" s="95">
        <v>4307876</v>
      </c>
      <c r="BI89" s="95">
        <v>2056033</v>
      </c>
      <c r="BJ89" s="95">
        <v>627</v>
      </c>
      <c r="BK89" s="95">
        <v>529</v>
      </c>
      <c r="BL89" s="72">
        <v>403.32</v>
      </c>
      <c r="BM89" s="72">
        <v>296.47000000000003</v>
      </c>
      <c r="BN89" s="72">
        <v>699.79</v>
      </c>
      <c r="BO89" s="95">
        <v>3097497</v>
      </c>
      <c r="BP89" s="95">
        <v>1885580</v>
      </c>
      <c r="BQ89" s="95">
        <v>640</v>
      </c>
      <c r="BR89" s="95">
        <v>530</v>
      </c>
      <c r="BS89" s="72">
        <v>383.69</v>
      </c>
      <c r="BT89" s="72">
        <v>335.01</v>
      </c>
      <c r="BU89" s="72">
        <v>718.7</v>
      </c>
      <c r="BV89" s="95">
        <v>3029648</v>
      </c>
      <c r="BW89" s="95">
        <v>2170877</v>
      </c>
      <c r="BX89" s="95">
        <v>658</v>
      </c>
      <c r="BY89" s="95">
        <v>540</v>
      </c>
      <c r="BZ89" s="95">
        <v>562</v>
      </c>
      <c r="CA89" s="95">
        <v>574</v>
      </c>
      <c r="CB89" s="95">
        <v>580</v>
      </c>
      <c r="CC89" s="95">
        <v>588</v>
      </c>
      <c r="CD89" s="95">
        <v>600</v>
      </c>
      <c r="CE89" s="72">
        <v>650.75523149000003</v>
      </c>
      <c r="CF89" s="72">
        <v>676.59346364999999</v>
      </c>
      <c r="CG89" s="72">
        <v>712.40329333</v>
      </c>
      <c r="CH89" s="72">
        <v>716.50152150999998</v>
      </c>
      <c r="CI89" s="72">
        <v>731.52548966999996</v>
      </c>
      <c r="CJ89" s="96">
        <v>1.1755264698000001</v>
      </c>
      <c r="CK89" s="96">
        <v>0.97912562800000003</v>
      </c>
      <c r="CL89" s="96">
        <v>1.2583321953</v>
      </c>
      <c r="CM89" s="96">
        <v>0.97667622330000003</v>
      </c>
      <c r="CN89" s="96">
        <v>0.98246747400000001</v>
      </c>
      <c r="CO89" s="96">
        <v>0.84693453019999998</v>
      </c>
      <c r="CP89" s="96">
        <v>1.2686052578</v>
      </c>
      <c r="CQ89" s="96">
        <v>0.99584056389999998</v>
      </c>
      <c r="CR89" s="96">
        <v>1.2739037981000001</v>
      </c>
      <c r="CS89" s="95">
        <v>550</v>
      </c>
      <c r="CT89" s="95">
        <v>540</v>
      </c>
      <c r="CU89" s="95">
        <v>553</v>
      </c>
      <c r="CV89" s="95">
        <v>548</v>
      </c>
      <c r="CW89" s="95">
        <v>569</v>
      </c>
      <c r="CX89" s="96">
        <v>0.86600242100000002</v>
      </c>
      <c r="CY89" s="96">
        <v>0.86302435799999999</v>
      </c>
      <c r="CZ89" s="96">
        <v>0.84599079300000002</v>
      </c>
      <c r="DA89" s="96">
        <v>0.85232027799999999</v>
      </c>
      <c r="DB89" s="96">
        <v>0.80896379200000001</v>
      </c>
      <c r="DC89">
        <v>2013</v>
      </c>
      <c r="DD89" s="6">
        <v>530</v>
      </c>
      <c r="DE89" s="96">
        <v>4.086575E-4</v>
      </c>
      <c r="DF89" s="72">
        <v>977.95</v>
      </c>
      <c r="DG89" s="96">
        <v>1</v>
      </c>
      <c r="DH89" s="72">
        <v>977.95</v>
      </c>
      <c r="DI89" s="72">
        <v>859.79973360999998</v>
      </c>
      <c r="DJ89" s="96">
        <v>0.72801098890000004</v>
      </c>
      <c r="DK89" s="72">
        <v>945.81442589000005</v>
      </c>
      <c r="DL89" s="96">
        <v>1.0166922759999999</v>
      </c>
      <c r="DM89" s="72">
        <v>961.60222131</v>
      </c>
      <c r="DN89" s="96">
        <v>1</v>
      </c>
      <c r="DO89" s="96">
        <v>1.3550000000000001E-3</v>
      </c>
      <c r="DP89" s="72">
        <v>1.3</v>
      </c>
      <c r="DQ89" s="72">
        <v>960.3</v>
      </c>
      <c r="DR89" t="s">
        <v>80</v>
      </c>
      <c r="DT89" t="s">
        <v>68</v>
      </c>
    </row>
    <row r="90" spans="1:124" x14ac:dyDescent="0.3">
      <c r="A90" t="s">
        <v>2178</v>
      </c>
      <c r="B90">
        <v>2185</v>
      </c>
      <c r="C90" s="95">
        <v>311</v>
      </c>
      <c r="D90" s="95">
        <v>1630437</v>
      </c>
      <c r="E90" s="95">
        <v>268</v>
      </c>
      <c r="F90" s="95">
        <v>1015141</v>
      </c>
      <c r="G90" s="95">
        <v>61</v>
      </c>
      <c r="H90" s="95">
        <v>122711</v>
      </c>
      <c r="I90" s="95">
        <v>54</v>
      </c>
      <c r="J90" s="95">
        <v>191112</v>
      </c>
      <c r="K90" s="95">
        <v>310</v>
      </c>
      <c r="L90" s="95">
        <v>1890347</v>
      </c>
      <c r="M90" s="95">
        <v>266</v>
      </c>
      <c r="N90" s="95">
        <v>1015710</v>
      </c>
      <c r="O90" s="95">
        <v>64</v>
      </c>
      <c r="P90" s="95">
        <v>399109</v>
      </c>
      <c r="Q90" s="95">
        <v>54</v>
      </c>
      <c r="R90" s="95">
        <v>205062</v>
      </c>
      <c r="S90" s="95">
        <v>313</v>
      </c>
      <c r="T90" s="95">
        <v>1543597</v>
      </c>
      <c r="U90" s="95">
        <v>266</v>
      </c>
      <c r="V90" s="95">
        <v>1039730</v>
      </c>
      <c r="W90" s="95">
        <v>62</v>
      </c>
      <c r="X90" s="95">
        <v>243605</v>
      </c>
      <c r="Y90" s="95">
        <v>54</v>
      </c>
      <c r="Z90" s="95">
        <v>225748</v>
      </c>
      <c r="AA90" s="95">
        <v>310</v>
      </c>
      <c r="AB90" s="95">
        <v>2153568</v>
      </c>
      <c r="AC90" s="95">
        <v>259</v>
      </c>
      <c r="AD90" s="95">
        <v>1436227</v>
      </c>
      <c r="AE90" s="95">
        <v>65</v>
      </c>
      <c r="AF90" s="95">
        <v>698714</v>
      </c>
      <c r="AG90" s="95">
        <v>57</v>
      </c>
      <c r="AH90" s="95">
        <v>385861</v>
      </c>
      <c r="AI90" s="95">
        <v>323</v>
      </c>
      <c r="AJ90" s="95">
        <v>2264538</v>
      </c>
      <c r="AK90" s="95">
        <v>259</v>
      </c>
      <c r="AL90" s="95">
        <v>1261924</v>
      </c>
      <c r="AM90" s="95">
        <v>66</v>
      </c>
      <c r="AN90" s="95">
        <v>266311</v>
      </c>
      <c r="AO90" s="95">
        <v>57</v>
      </c>
      <c r="AP90" s="95">
        <v>374781</v>
      </c>
      <c r="AQ90" s="72">
        <v>392.73</v>
      </c>
      <c r="AR90" s="72">
        <v>312.18</v>
      </c>
      <c r="AS90" s="72">
        <v>704.91</v>
      </c>
      <c r="AT90" s="95">
        <v>1753148</v>
      </c>
      <c r="AU90" s="95">
        <v>1206253</v>
      </c>
      <c r="AV90" s="95">
        <v>372</v>
      </c>
      <c r="AW90" s="95">
        <v>322</v>
      </c>
      <c r="AX90" s="72">
        <v>510.13</v>
      </c>
      <c r="AY90" s="72">
        <v>317.91000000000003</v>
      </c>
      <c r="AZ90" s="72">
        <v>828.04</v>
      </c>
      <c r="BA90" s="95">
        <v>2289456</v>
      </c>
      <c r="BB90" s="95">
        <v>1220772</v>
      </c>
      <c r="BC90" s="95">
        <v>374</v>
      </c>
      <c r="BD90" s="95">
        <v>320</v>
      </c>
      <c r="BE90" s="72">
        <v>397.16</v>
      </c>
      <c r="BF90" s="72">
        <v>329.55</v>
      </c>
      <c r="BG90" s="72">
        <v>726.71</v>
      </c>
      <c r="BH90" s="95">
        <v>1787202</v>
      </c>
      <c r="BI90" s="95">
        <v>1265478</v>
      </c>
      <c r="BJ90" s="95">
        <v>375</v>
      </c>
      <c r="BK90" s="95">
        <v>320</v>
      </c>
      <c r="BL90" s="72">
        <v>633.84</v>
      </c>
      <c r="BM90" s="72">
        <v>480.51</v>
      </c>
      <c r="BN90" s="72">
        <v>1114.3499999999999</v>
      </c>
      <c r="BO90" s="95">
        <v>2852282</v>
      </c>
      <c r="BP90" s="95">
        <v>1822088</v>
      </c>
      <c r="BQ90" s="95">
        <v>375</v>
      </c>
      <c r="BR90" s="95">
        <v>316</v>
      </c>
      <c r="BS90" s="72">
        <v>542.16999999999996</v>
      </c>
      <c r="BT90" s="72">
        <v>431.62</v>
      </c>
      <c r="BU90" s="72">
        <v>973.79</v>
      </c>
      <c r="BV90" s="95">
        <v>2530849</v>
      </c>
      <c r="BW90" s="95">
        <v>1636705</v>
      </c>
      <c r="BX90" s="95">
        <v>389</v>
      </c>
      <c r="BY90" s="95">
        <v>316</v>
      </c>
      <c r="BZ90" s="95">
        <v>348</v>
      </c>
      <c r="CA90" s="95">
        <v>348</v>
      </c>
      <c r="CB90" s="95">
        <v>348</v>
      </c>
      <c r="CC90" s="95">
        <v>347</v>
      </c>
      <c r="CD90" s="95">
        <v>353</v>
      </c>
      <c r="CE90" s="72">
        <v>650.75523149000003</v>
      </c>
      <c r="CF90" s="72">
        <v>676.59346364999999</v>
      </c>
      <c r="CG90" s="72">
        <v>712.40329333</v>
      </c>
      <c r="CH90" s="72">
        <v>716.50152150999998</v>
      </c>
      <c r="CI90" s="72">
        <v>731.52548966999996</v>
      </c>
      <c r="CJ90" s="96">
        <v>1.0832183375</v>
      </c>
      <c r="CK90" s="96">
        <v>1.2238368304</v>
      </c>
      <c r="CL90" s="96">
        <v>1.0200823140999999</v>
      </c>
      <c r="CM90" s="96">
        <v>1.5552653645000001</v>
      </c>
      <c r="CN90" s="96">
        <v>1.3311771274999999</v>
      </c>
      <c r="CO90" s="96">
        <v>0.85039823319999996</v>
      </c>
      <c r="CP90" s="96">
        <v>1.4613341683000001</v>
      </c>
      <c r="CQ90" s="96">
        <v>0.99584056389999998</v>
      </c>
      <c r="CR90" s="96">
        <v>1.4674376729</v>
      </c>
      <c r="CS90" s="95">
        <v>334</v>
      </c>
      <c r="CT90" s="95">
        <v>341</v>
      </c>
      <c r="CU90" s="95">
        <v>328</v>
      </c>
      <c r="CV90" s="95">
        <v>334</v>
      </c>
      <c r="CW90" s="95">
        <v>326</v>
      </c>
      <c r="CX90" s="96">
        <v>0.84265882999999997</v>
      </c>
      <c r="CY90" s="96">
        <v>0.86512102700000004</v>
      </c>
      <c r="CZ90" s="96">
        <v>0.85097941499999996</v>
      </c>
      <c r="DA90" s="96">
        <v>0.80827108999999997</v>
      </c>
      <c r="DB90" s="96">
        <v>0.88550352799999998</v>
      </c>
      <c r="DC90">
        <v>2013</v>
      </c>
      <c r="DD90" s="6">
        <v>318.8</v>
      </c>
      <c r="DE90" s="96">
        <v>4.142835E-4</v>
      </c>
      <c r="DF90" s="72">
        <v>1126.51</v>
      </c>
      <c r="DG90" s="96">
        <v>1</v>
      </c>
      <c r="DH90" s="72">
        <v>1126.51</v>
      </c>
      <c r="DI90" s="72">
        <v>859.79973360999998</v>
      </c>
      <c r="DJ90" s="96">
        <v>0.56462376849999996</v>
      </c>
      <c r="DK90" s="72">
        <v>1010.3906893</v>
      </c>
      <c r="DL90" s="96">
        <v>1.0166922759999999</v>
      </c>
      <c r="DM90" s="72">
        <v>1027.2564096000001</v>
      </c>
      <c r="DN90" s="96">
        <v>1</v>
      </c>
      <c r="DO90" s="96">
        <v>1.165E-3</v>
      </c>
      <c r="DP90" s="72">
        <v>1.2</v>
      </c>
      <c r="DQ90" s="72">
        <v>1026.06</v>
      </c>
      <c r="DR90" t="s">
        <v>2178</v>
      </c>
      <c r="DT90" t="s">
        <v>68</v>
      </c>
    </row>
    <row r="91" spans="1:124" x14ac:dyDescent="0.3">
      <c r="A91" t="s">
        <v>2179</v>
      </c>
      <c r="B91">
        <v>2188</v>
      </c>
      <c r="C91" s="95">
        <v>363</v>
      </c>
      <c r="D91" s="95">
        <v>1872333</v>
      </c>
      <c r="E91" s="95">
        <v>289</v>
      </c>
      <c r="F91" s="95">
        <v>973528</v>
      </c>
      <c r="G91" s="95">
        <v>51</v>
      </c>
      <c r="H91" s="95">
        <v>282112</v>
      </c>
      <c r="I91" s="95">
        <v>42</v>
      </c>
      <c r="J91" s="95">
        <v>80314</v>
      </c>
      <c r="K91" s="95">
        <v>371</v>
      </c>
      <c r="L91" s="95">
        <v>2251923</v>
      </c>
      <c r="M91" s="95">
        <v>296</v>
      </c>
      <c r="N91" s="95">
        <v>1315222</v>
      </c>
      <c r="O91" s="95">
        <v>54</v>
      </c>
      <c r="P91" s="95">
        <v>478657</v>
      </c>
      <c r="Q91" s="95">
        <v>45</v>
      </c>
      <c r="R91" s="95">
        <v>157357</v>
      </c>
      <c r="S91" s="95">
        <v>376</v>
      </c>
      <c r="T91" s="95">
        <v>2485767</v>
      </c>
      <c r="U91" s="95">
        <v>297</v>
      </c>
      <c r="V91" s="95">
        <v>1598210</v>
      </c>
      <c r="W91" s="95">
        <v>55</v>
      </c>
      <c r="X91" s="95">
        <v>298339</v>
      </c>
      <c r="Y91" s="95">
        <v>46</v>
      </c>
      <c r="Z91" s="95">
        <v>262125</v>
      </c>
      <c r="AA91" s="95">
        <v>382</v>
      </c>
      <c r="AB91" s="95">
        <v>2862630</v>
      </c>
      <c r="AC91" s="95">
        <v>292</v>
      </c>
      <c r="AD91" s="95">
        <v>2660421</v>
      </c>
      <c r="AE91" s="95">
        <v>60</v>
      </c>
      <c r="AF91" s="95">
        <v>357722</v>
      </c>
      <c r="AG91" s="95">
        <v>49</v>
      </c>
      <c r="AH91" s="95">
        <v>403352</v>
      </c>
      <c r="AI91" s="95">
        <v>398</v>
      </c>
      <c r="AJ91" s="95">
        <v>3930853</v>
      </c>
      <c r="AK91" s="95">
        <v>298</v>
      </c>
      <c r="AL91" s="95">
        <v>2405126</v>
      </c>
      <c r="AM91" s="95">
        <v>62</v>
      </c>
      <c r="AN91" s="95">
        <v>419154</v>
      </c>
      <c r="AO91" s="95">
        <v>52</v>
      </c>
      <c r="AP91" s="95">
        <v>331771</v>
      </c>
      <c r="AQ91" s="72">
        <v>433.66</v>
      </c>
      <c r="AR91" s="72">
        <v>265.32</v>
      </c>
      <c r="AS91" s="72">
        <v>698.98</v>
      </c>
      <c r="AT91" s="95">
        <v>2154445</v>
      </c>
      <c r="AU91" s="95">
        <v>1053842</v>
      </c>
      <c r="AV91" s="95">
        <v>414</v>
      </c>
      <c r="AW91" s="95">
        <v>331</v>
      </c>
      <c r="AX91" s="72">
        <v>535.41</v>
      </c>
      <c r="AY91" s="72">
        <v>359.87</v>
      </c>
      <c r="AZ91" s="72">
        <v>895.28</v>
      </c>
      <c r="BA91" s="95">
        <v>2730580</v>
      </c>
      <c r="BB91" s="95">
        <v>1472579</v>
      </c>
      <c r="BC91" s="95">
        <v>425</v>
      </c>
      <c r="BD91" s="95">
        <v>341</v>
      </c>
      <c r="BE91" s="72">
        <v>538.29999999999995</v>
      </c>
      <c r="BF91" s="72">
        <v>451.98</v>
      </c>
      <c r="BG91" s="72">
        <v>990.28</v>
      </c>
      <c r="BH91" s="95">
        <v>2784106</v>
      </c>
      <c r="BI91" s="95">
        <v>1860335</v>
      </c>
      <c r="BJ91" s="95">
        <v>431</v>
      </c>
      <c r="BK91" s="95">
        <v>343</v>
      </c>
      <c r="BL91" s="72">
        <v>607.16</v>
      </c>
      <c r="BM91" s="72">
        <v>748.72</v>
      </c>
      <c r="BN91" s="72">
        <v>1355.88</v>
      </c>
      <c r="BO91" s="95">
        <v>3220352</v>
      </c>
      <c r="BP91" s="95">
        <v>3063773</v>
      </c>
      <c r="BQ91" s="95">
        <v>442</v>
      </c>
      <c r="BR91" s="95">
        <v>341</v>
      </c>
      <c r="BS91" s="72">
        <v>788.04</v>
      </c>
      <c r="BT91" s="72">
        <v>651.64</v>
      </c>
      <c r="BU91" s="72">
        <v>1439.68</v>
      </c>
      <c r="BV91" s="95">
        <v>4350007</v>
      </c>
      <c r="BW91" s="95">
        <v>2736897</v>
      </c>
      <c r="BX91" s="95">
        <v>460</v>
      </c>
      <c r="BY91" s="95">
        <v>350</v>
      </c>
      <c r="BZ91" s="95">
        <v>374</v>
      </c>
      <c r="CA91" s="95">
        <v>385</v>
      </c>
      <c r="CB91" s="95">
        <v>389</v>
      </c>
      <c r="CC91" s="95">
        <v>394</v>
      </c>
      <c r="CD91" s="95">
        <v>406</v>
      </c>
      <c r="CE91" s="72">
        <v>650.75523149000003</v>
      </c>
      <c r="CF91" s="72">
        <v>676.59346364999999</v>
      </c>
      <c r="CG91" s="72">
        <v>712.40329333</v>
      </c>
      <c r="CH91" s="72">
        <v>716.50152150999998</v>
      </c>
      <c r="CI91" s="72">
        <v>731.52548966999996</v>
      </c>
      <c r="CJ91" s="96">
        <v>1.0741058483999999</v>
      </c>
      <c r="CK91" s="96">
        <v>1.3232170396</v>
      </c>
      <c r="CL91" s="96">
        <v>1.3900553369999999</v>
      </c>
      <c r="CM91" s="96">
        <v>1.8923616479000001</v>
      </c>
      <c r="CN91" s="96">
        <v>1.9680517225</v>
      </c>
      <c r="CO91" s="96">
        <v>0.85672966110000004</v>
      </c>
      <c r="CP91" s="96">
        <v>1.7853453529000001</v>
      </c>
      <c r="CQ91" s="96">
        <v>0.99584056389999998</v>
      </c>
      <c r="CR91" s="96">
        <v>1.7928021438999999</v>
      </c>
      <c r="CS91" s="95">
        <v>344</v>
      </c>
      <c r="CT91" s="95">
        <v>364</v>
      </c>
      <c r="CU91" s="95">
        <v>363</v>
      </c>
      <c r="CV91" s="95">
        <v>361</v>
      </c>
      <c r="CW91" s="95">
        <v>369</v>
      </c>
      <c r="CX91" s="96">
        <v>0.84790278699999999</v>
      </c>
      <c r="CY91" s="96">
        <v>0.75082119800000002</v>
      </c>
      <c r="CZ91" s="96">
        <v>0.853730349</v>
      </c>
      <c r="DA91" s="96">
        <v>0.95450952600000005</v>
      </c>
      <c r="DB91" s="96">
        <v>0.87672246399999998</v>
      </c>
      <c r="DC91">
        <v>2013</v>
      </c>
      <c r="DD91" s="6">
        <v>341.2</v>
      </c>
      <c r="DE91" s="96">
        <v>3.5879299999999999E-4</v>
      </c>
      <c r="DF91" s="72">
        <v>1376.36</v>
      </c>
      <c r="DG91" s="96">
        <v>1</v>
      </c>
      <c r="DH91" s="72">
        <v>1376.36</v>
      </c>
      <c r="DI91" s="72">
        <v>859.79973360999998</v>
      </c>
      <c r="DJ91" s="96">
        <v>0.58412327470000003</v>
      </c>
      <c r="DK91" s="72">
        <v>1161.5346079999999</v>
      </c>
      <c r="DL91" s="96">
        <v>1.0166922759999999</v>
      </c>
      <c r="DM91" s="72">
        <v>1180.9232641999999</v>
      </c>
      <c r="DN91" s="96">
        <v>1</v>
      </c>
      <c r="DO91" s="96">
        <v>1.402E-3</v>
      </c>
      <c r="DP91" s="72">
        <v>1.66</v>
      </c>
      <c r="DQ91" s="72">
        <v>1179.26</v>
      </c>
      <c r="DR91" t="s">
        <v>2179</v>
      </c>
      <c r="DT91" t="s">
        <v>68</v>
      </c>
    </row>
    <row r="92" spans="1:124" x14ac:dyDescent="0.3">
      <c r="A92" t="s">
        <v>2180</v>
      </c>
      <c r="B92">
        <v>2195</v>
      </c>
      <c r="C92" s="95">
        <v>672</v>
      </c>
      <c r="D92" s="95">
        <v>3512403</v>
      </c>
      <c r="E92" s="95">
        <v>640</v>
      </c>
      <c r="F92" s="95">
        <v>2685598</v>
      </c>
      <c r="G92" s="95">
        <v>95</v>
      </c>
      <c r="H92" s="95">
        <v>632311</v>
      </c>
      <c r="I92" s="95">
        <v>85</v>
      </c>
      <c r="J92" s="95">
        <v>363291</v>
      </c>
      <c r="K92" s="95">
        <v>686</v>
      </c>
      <c r="L92" s="95">
        <v>3173336</v>
      </c>
      <c r="M92" s="95">
        <v>655</v>
      </c>
      <c r="N92" s="95">
        <v>2530836</v>
      </c>
      <c r="O92" s="95">
        <v>98</v>
      </c>
      <c r="P92" s="95">
        <v>411899</v>
      </c>
      <c r="Q92" s="95">
        <v>86</v>
      </c>
      <c r="R92" s="95">
        <v>392498</v>
      </c>
      <c r="S92" s="95">
        <v>704</v>
      </c>
      <c r="T92" s="95">
        <v>3018789</v>
      </c>
      <c r="U92" s="95">
        <v>677</v>
      </c>
      <c r="V92" s="95">
        <v>2947040</v>
      </c>
      <c r="W92" s="95">
        <v>93</v>
      </c>
      <c r="X92" s="95">
        <v>427841</v>
      </c>
      <c r="Y92" s="95">
        <v>81</v>
      </c>
      <c r="Z92" s="95">
        <v>479909</v>
      </c>
      <c r="AA92" s="95">
        <v>728</v>
      </c>
      <c r="AB92" s="95">
        <v>3786587</v>
      </c>
      <c r="AC92" s="95">
        <v>692</v>
      </c>
      <c r="AD92" s="95">
        <v>3504452</v>
      </c>
      <c r="AE92" s="95">
        <v>98</v>
      </c>
      <c r="AF92" s="95">
        <v>345953</v>
      </c>
      <c r="AG92" s="95">
        <v>83</v>
      </c>
      <c r="AH92" s="95">
        <v>532815</v>
      </c>
      <c r="AI92" s="95">
        <v>757</v>
      </c>
      <c r="AJ92" s="95">
        <v>4237560</v>
      </c>
      <c r="AK92" s="95">
        <v>723</v>
      </c>
      <c r="AL92" s="95">
        <v>4142984</v>
      </c>
      <c r="AM92" s="95">
        <v>107</v>
      </c>
      <c r="AN92" s="95">
        <v>533828</v>
      </c>
      <c r="AO92" s="95">
        <v>96</v>
      </c>
      <c r="AP92" s="95">
        <v>440634</v>
      </c>
      <c r="AQ92" s="72">
        <v>450.32</v>
      </c>
      <c r="AR92" s="72">
        <v>350.45</v>
      </c>
      <c r="AS92" s="72">
        <v>800.77</v>
      </c>
      <c r="AT92" s="95">
        <v>4144714</v>
      </c>
      <c r="AU92" s="95">
        <v>3048889</v>
      </c>
      <c r="AV92" s="95">
        <v>767</v>
      </c>
      <c r="AW92" s="95">
        <v>725</v>
      </c>
      <c r="AX92" s="72">
        <v>381.08</v>
      </c>
      <c r="AY92" s="72">
        <v>328.76</v>
      </c>
      <c r="AZ92" s="72">
        <v>709.84</v>
      </c>
      <c r="BA92" s="95">
        <v>3585235</v>
      </c>
      <c r="BB92" s="95">
        <v>2923334</v>
      </c>
      <c r="BC92" s="95">
        <v>784</v>
      </c>
      <c r="BD92" s="95">
        <v>741</v>
      </c>
      <c r="BE92" s="72">
        <v>360.38</v>
      </c>
      <c r="BF92" s="72">
        <v>376.75</v>
      </c>
      <c r="BG92" s="72">
        <v>737.13</v>
      </c>
      <c r="BH92" s="95">
        <v>3446630</v>
      </c>
      <c r="BI92" s="95">
        <v>3426949</v>
      </c>
      <c r="BJ92" s="95">
        <v>797</v>
      </c>
      <c r="BK92" s="95">
        <v>758</v>
      </c>
      <c r="BL92" s="72">
        <v>416.92</v>
      </c>
      <c r="BM92" s="72">
        <v>434.11</v>
      </c>
      <c r="BN92" s="72">
        <v>851.03</v>
      </c>
      <c r="BO92" s="95">
        <v>4132540</v>
      </c>
      <c r="BP92" s="95">
        <v>4037267</v>
      </c>
      <c r="BQ92" s="95">
        <v>826</v>
      </c>
      <c r="BR92" s="95">
        <v>775</v>
      </c>
      <c r="BS92" s="72">
        <v>460.2</v>
      </c>
      <c r="BT92" s="72">
        <v>466.38</v>
      </c>
      <c r="BU92" s="72">
        <v>926.58</v>
      </c>
      <c r="BV92" s="95">
        <v>4771388</v>
      </c>
      <c r="BW92" s="95">
        <v>4583618</v>
      </c>
      <c r="BX92" s="95">
        <v>864</v>
      </c>
      <c r="BY92" s="95">
        <v>819</v>
      </c>
      <c r="BZ92" s="95">
        <v>747</v>
      </c>
      <c r="CA92" s="95">
        <v>763</v>
      </c>
      <c r="CB92" s="95">
        <v>778</v>
      </c>
      <c r="CC92" s="95">
        <v>802</v>
      </c>
      <c r="CD92" s="95">
        <v>842</v>
      </c>
      <c r="CE92" s="72">
        <v>650.75523149000003</v>
      </c>
      <c r="CF92" s="72">
        <v>676.59346364999999</v>
      </c>
      <c r="CG92" s="72">
        <v>712.40329333</v>
      </c>
      <c r="CH92" s="72">
        <v>716.50152150999998</v>
      </c>
      <c r="CI92" s="72">
        <v>731.52548966999996</v>
      </c>
      <c r="CJ92" s="96">
        <v>1.2305241067999999</v>
      </c>
      <c r="CK92" s="96">
        <v>1.0491381282000001</v>
      </c>
      <c r="CL92" s="96">
        <v>1.0347088606999999</v>
      </c>
      <c r="CM92" s="96">
        <v>1.1877574219</v>
      </c>
      <c r="CN92" s="96">
        <v>1.266640757</v>
      </c>
      <c r="CO92" s="96">
        <v>0.88156833629999998</v>
      </c>
      <c r="CP92" s="96">
        <v>1.3087514686999999</v>
      </c>
      <c r="CQ92" s="96">
        <v>0.99584056389999998</v>
      </c>
      <c r="CR92" s="96">
        <v>1.3142176862999999</v>
      </c>
      <c r="CS92" s="95">
        <v>744</v>
      </c>
      <c r="CT92" s="95">
        <v>772</v>
      </c>
      <c r="CU92" s="95">
        <v>787</v>
      </c>
      <c r="CV92" s="95">
        <v>817</v>
      </c>
      <c r="CW92" s="95">
        <v>850</v>
      </c>
      <c r="CX92" s="96">
        <v>0.93549321699999999</v>
      </c>
      <c r="CY92" s="96">
        <v>0.89427545399999997</v>
      </c>
      <c r="CZ92" s="96">
        <v>0.90196449000000001</v>
      </c>
      <c r="DA92" s="96">
        <v>0.86076264700000005</v>
      </c>
      <c r="DB92" s="96">
        <v>0.82394065299999997</v>
      </c>
      <c r="DC92">
        <v>2013</v>
      </c>
      <c r="DD92" s="6">
        <v>763.6</v>
      </c>
      <c r="DE92" s="96">
        <v>3.2143878999999998E-3</v>
      </c>
      <c r="DF92" s="72">
        <v>1006.06</v>
      </c>
      <c r="DG92" s="96">
        <v>1</v>
      </c>
      <c r="DH92" s="72">
        <v>1006.06</v>
      </c>
      <c r="DI92" s="72">
        <v>859.79973360999998</v>
      </c>
      <c r="DJ92" s="96">
        <v>0.87384209099999999</v>
      </c>
      <c r="DK92" s="72">
        <v>987.60811062000005</v>
      </c>
      <c r="DL92" s="96">
        <v>1.0166922759999999</v>
      </c>
      <c r="DM92" s="72">
        <v>1004.0935378</v>
      </c>
      <c r="DN92" s="96">
        <v>1</v>
      </c>
      <c r="DO92" s="96">
        <v>1.4090999999999999E-2</v>
      </c>
      <c r="DP92" s="72">
        <v>14.15</v>
      </c>
      <c r="DQ92" s="72">
        <v>989.94</v>
      </c>
      <c r="DR92" t="s">
        <v>2180</v>
      </c>
      <c r="DT92" t="s">
        <v>68</v>
      </c>
    </row>
    <row r="93" spans="1:124" x14ac:dyDescent="0.3">
      <c r="A93" t="s">
        <v>2181</v>
      </c>
      <c r="B93">
        <v>2198</v>
      </c>
      <c r="C93" s="95">
        <v>175</v>
      </c>
      <c r="D93" s="95">
        <v>1028514</v>
      </c>
      <c r="E93" s="95">
        <v>155</v>
      </c>
      <c r="F93" s="95">
        <v>434464</v>
      </c>
      <c r="G93" s="95">
        <v>39</v>
      </c>
      <c r="H93" s="95">
        <v>66445</v>
      </c>
      <c r="I93" s="95">
        <v>36</v>
      </c>
      <c r="J93" s="95">
        <v>70633</v>
      </c>
      <c r="K93" s="95">
        <v>177</v>
      </c>
      <c r="L93" s="95">
        <v>760466</v>
      </c>
      <c r="M93" s="95">
        <v>153</v>
      </c>
      <c r="N93" s="95">
        <v>570120</v>
      </c>
      <c r="O93" s="95">
        <v>37</v>
      </c>
      <c r="P93" s="95">
        <v>62598</v>
      </c>
      <c r="Q93" s="95">
        <v>34</v>
      </c>
      <c r="R93" s="95">
        <v>81479</v>
      </c>
      <c r="S93" s="95">
        <v>179</v>
      </c>
      <c r="T93" s="95">
        <v>814145</v>
      </c>
      <c r="U93" s="95">
        <v>156</v>
      </c>
      <c r="V93" s="95">
        <v>549845</v>
      </c>
      <c r="W93" s="95">
        <v>39</v>
      </c>
      <c r="X93" s="95">
        <v>296042</v>
      </c>
      <c r="Y93" s="95">
        <v>35</v>
      </c>
      <c r="Z93" s="95">
        <v>192063</v>
      </c>
      <c r="AA93" s="95">
        <v>184</v>
      </c>
      <c r="AB93" s="95">
        <v>651248</v>
      </c>
      <c r="AC93" s="95">
        <v>156</v>
      </c>
      <c r="AD93" s="95">
        <v>605800</v>
      </c>
      <c r="AE93" s="95">
        <v>41</v>
      </c>
      <c r="AF93" s="95">
        <v>157757</v>
      </c>
      <c r="AG93" s="95">
        <v>36</v>
      </c>
      <c r="AH93" s="95">
        <v>134515</v>
      </c>
      <c r="AI93" s="95">
        <v>186</v>
      </c>
      <c r="AJ93" s="95">
        <v>772753</v>
      </c>
      <c r="AK93" s="95">
        <v>157</v>
      </c>
      <c r="AL93" s="95">
        <v>582952</v>
      </c>
      <c r="AM93" s="95">
        <v>38</v>
      </c>
      <c r="AN93" s="95">
        <v>68687</v>
      </c>
      <c r="AO93" s="95">
        <v>33</v>
      </c>
      <c r="AP93" s="95">
        <v>77791</v>
      </c>
      <c r="AQ93" s="72">
        <v>426.39</v>
      </c>
      <c r="AR93" s="72">
        <v>220.37</v>
      </c>
      <c r="AS93" s="72">
        <v>646.76</v>
      </c>
      <c r="AT93" s="95">
        <v>1094959</v>
      </c>
      <c r="AU93" s="95">
        <v>505097</v>
      </c>
      <c r="AV93" s="95">
        <v>214</v>
      </c>
      <c r="AW93" s="95">
        <v>191</v>
      </c>
      <c r="AX93" s="72">
        <v>320.51</v>
      </c>
      <c r="AY93" s="72">
        <v>290.37</v>
      </c>
      <c r="AZ93" s="72">
        <v>610.88</v>
      </c>
      <c r="BA93" s="95">
        <v>823064</v>
      </c>
      <c r="BB93" s="95">
        <v>651599</v>
      </c>
      <c r="BC93" s="95">
        <v>214</v>
      </c>
      <c r="BD93" s="95">
        <v>187</v>
      </c>
      <c r="BE93" s="72">
        <v>424.38</v>
      </c>
      <c r="BF93" s="72">
        <v>323.69</v>
      </c>
      <c r="BG93" s="72">
        <v>748.07</v>
      </c>
      <c r="BH93" s="95">
        <v>1110187</v>
      </c>
      <c r="BI93" s="95">
        <v>741908</v>
      </c>
      <c r="BJ93" s="95">
        <v>218</v>
      </c>
      <c r="BK93" s="95">
        <v>191</v>
      </c>
      <c r="BL93" s="72">
        <v>299.63</v>
      </c>
      <c r="BM93" s="72">
        <v>321.32</v>
      </c>
      <c r="BN93" s="72">
        <v>620.95000000000005</v>
      </c>
      <c r="BO93" s="95">
        <v>809005</v>
      </c>
      <c r="BP93" s="95">
        <v>740315</v>
      </c>
      <c r="BQ93" s="95">
        <v>225</v>
      </c>
      <c r="BR93" s="95">
        <v>192</v>
      </c>
      <c r="BS93" s="72">
        <v>313.04000000000002</v>
      </c>
      <c r="BT93" s="72">
        <v>289.8</v>
      </c>
      <c r="BU93" s="72">
        <v>602.84</v>
      </c>
      <c r="BV93" s="95">
        <v>841440</v>
      </c>
      <c r="BW93" s="95">
        <v>660743</v>
      </c>
      <c r="BX93" s="95">
        <v>224</v>
      </c>
      <c r="BY93" s="95">
        <v>190</v>
      </c>
      <c r="BZ93" s="95">
        <v>203</v>
      </c>
      <c r="CA93" s="95">
        <v>201</v>
      </c>
      <c r="CB93" s="95">
        <v>205</v>
      </c>
      <c r="CC93" s="95">
        <v>209</v>
      </c>
      <c r="CD93" s="95">
        <v>207</v>
      </c>
      <c r="CE93" s="72">
        <v>650.75523149000003</v>
      </c>
      <c r="CF93" s="72">
        <v>676.59346364999999</v>
      </c>
      <c r="CG93" s="72">
        <v>712.40329333</v>
      </c>
      <c r="CH93" s="72">
        <v>716.50152150999998</v>
      </c>
      <c r="CI93" s="72">
        <v>731.52548966999996</v>
      </c>
      <c r="CJ93" s="96">
        <v>0.99386062330000002</v>
      </c>
      <c r="CK93" s="96">
        <v>0.9028759999</v>
      </c>
      <c r="CL93" s="96">
        <v>1.0500653310000001</v>
      </c>
      <c r="CM93" s="96">
        <v>0.86664156510000001</v>
      </c>
      <c r="CN93" s="96">
        <v>0.82408611659999997</v>
      </c>
      <c r="CO93" s="96">
        <v>0.91102256410000004</v>
      </c>
      <c r="CP93" s="96">
        <v>1.0180932544000001</v>
      </c>
      <c r="CQ93" s="96">
        <v>0.99584056389999998</v>
      </c>
      <c r="CR93" s="96">
        <v>1.0223454898</v>
      </c>
      <c r="CS93" s="95">
        <v>496</v>
      </c>
      <c r="CT93" s="95">
        <v>528</v>
      </c>
      <c r="CU93" s="95">
        <v>542</v>
      </c>
      <c r="CV93" s="95">
        <v>567</v>
      </c>
      <c r="CW93" s="95">
        <v>601</v>
      </c>
      <c r="CX93" s="96">
        <v>0.92546084100000003</v>
      </c>
      <c r="CY93" s="96">
        <v>0.94605192299999996</v>
      </c>
      <c r="CZ93" s="96">
        <v>0.95363655599999997</v>
      </c>
      <c r="DA93" s="96">
        <v>0.89906894800000003</v>
      </c>
      <c r="DB93" s="96">
        <v>0.84117902</v>
      </c>
      <c r="DC93">
        <v>2013</v>
      </c>
      <c r="DD93" s="6">
        <v>190.4</v>
      </c>
      <c r="DE93" s="96">
        <v>2.9429757999999999E-3</v>
      </c>
      <c r="DF93" s="72">
        <v>782.84</v>
      </c>
      <c r="DG93" s="96">
        <v>1</v>
      </c>
      <c r="DH93" s="72">
        <v>782.84</v>
      </c>
      <c r="DI93" s="72">
        <v>859.79973360999998</v>
      </c>
      <c r="DJ93" s="96">
        <v>0.43634848459999998</v>
      </c>
      <c r="DK93" s="72">
        <v>826.21847047999995</v>
      </c>
      <c r="DL93" s="96">
        <v>1.0166922759999999</v>
      </c>
      <c r="DM93" s="72">
        <v>840.00993720999998</v>
      </c>
      <c r="DN93" s="96">
        <v>1</v>
      </c>
      <c r="DO93" s="96">
        <v>1.6664999999999999E-2</v>
      </c>
      <c r="DP93" s="72">
        <v>14</v>
      </c>
      <c r="DQ93" s="72">
        <v>826.01</v>
      </c>
      <c r="DR93" t="s">
        <v>2181</v>
      </c>
      <c r="DT93" t="s">
        <v>68</v>
      </c>
    </row>
    <row r="94" spans="1:124" x14ac:dyDescent="0.3">
      <c r="A94" t="s">
        <v>82</v>
      </c>
      <c r="B94">
        <v>2220</v>
      </c>
      <c r="C94" s="95">
        <v>824</v>
      </c>
      <c r="D94" s="95">
        <v>3792745</v>
      </c>
      <c r="E94" s="95">
        <v>744</v>
      </c>
      <c r="F94" s="95">
        <v>3439746</v>
      </c>
      <c r="G94" s="95">
        <v>107</v>
      </c>
      <c r="H94" s="95">
        <v>575695</v>
      </c>
      <c r="I94" s="95">
        <v>101</v>
      </c>
      <c r="J94" s="95">
        <v>486573</v>
      </c>
      <c r="K94" s="95">
        <v>846</v>
      </c>
      <c r="L94" s="95">
        <v>4516310</v>
      </c>
      <c r="M94" s="95">
        <v>763</v>
      </c>
      <c r="N94" s="95">
        <v>3577955</v>
      </c>
      <c r="O94" s="95">
        <v>108</v>
      </c>
      <c r="P94" s="95">
        <v>407304</v>
      </c>
      <c r="Q94" s="95">
        <v>104</v>
      </c>
      <c r="R94" s="95">
        <v>487275</v>
      </c>
      <c r="S94" s="95">
        <v>857</v>
      </c>
      <c r="T94" s="95">
        <v>5010115</v>
      </c>
      <c r="U94" s="95">
        <v>769</v>
      </c>
      <c r="V94" s="95">
        <v>3596078</v>
      </c>
      <c r="W94" s="95">
        <v>104</v>
      </c>
      <c r="X94" s="95">
        <v>260533</v>
      </c>
      <c r="Y94" s="95">
        <v>99</v>
      </c>
      <c r="Z94" s="95">
        <v>486066</v>
      </c>
      <c r="AA94" s="95">
        <v>887</v>
      </c>
      <c r="AB94" s="95">
        <v>3721683</v>
      </c>
      <c r="AC94" s="95">
        <v>785</v>
      </c>
      <c r="AD94" s="95">
        <v>4285609</v>
      </c>
      <c r="AE94" s="95">
        <v>124</v>
      </c>
      <c r="AF94" s="95">
        <v>418834</v>
      </c>
      <c r="AG94" s="95">
        <v>114</v>
      </c>
      <c r="AH94" s="95">
        <v>646045</v>
      </c>
      <c r="AI94" s="95">
        <v>933</v>
      </c>
      <c r="AJ94" s="95">
        <v>6276416</v>
      </c>
      <c r="AK94" s="95">
        <v>824</v>
      </c>
      <c r="AL94" s="95">
        <v>5058089</v>
      </c>
      <c r="AM94" s="95">
        <v>134</v>
      </c>
      <c r="AN94" s="95">
        <v>1316609</v>
      </c>
      <c r="AO94" s="95">
        <v>122</v>
      </c>
      <c r="AP94" s="95">
        <v>1024685</v>
      </c>
      <c r="AQ94" s="72">
        <v>391.02</v>
      </c>
      <c r="AR94" s="72">
        <v>387.21</v>
      </c>
      <c r="AS94" s="72">
        <v>778.23</v>
      </c>
      <c r="AT94" s="95">
        <v>4368440</v>
      </c>
      <c r="AU94" s="95">
        <v>3926319</v>
      </c>
      <c r="AV94" s="95">
        <v>931</v>
      </c>
      <c r="AW94" s="95">
        <v>845</v>
      </c>
      <c r="AX94" s="72">
        <v>430.09</v>
      </c>
      <c r="AY94" s="72">
        <v>390.74</v>
      </c>
      <c r="AZ94" s="72">
        <v>820.83</v>
      </c>
      <c r="BA94" s="95">
        <v>4923614</v>
      </c>
      <c r="BB94" s="95">
        <v>4065230</v>
      </c>
      <c r="BC94" s="95">
        <v>954</v>
      </c>
      <c r="BD94" s="95">
        <v>867</v>
      </c>
      <c r="BE94" s="72">
        <v>457.05</v>
      </c>
      <c r="BF94" s="72">
        <v>391.91</v>
      </c>
      <c r="BG94" s="72">
        <v>848.96</v>
      </c>
      <c r="BH94" s="95">
        <v>5270648</v>
      </c>
      <c r="BI94" s="95">
        <v>4082144</v>
      </c>
      <c r="BJ94" s="95">
        <v>961</v>
      </c>
      <c r="BK94" s="95">
        <v>868</v>
      </c>
      <c r="BL94" s="72">
        <v>341.29</v>
      </c>
      <c r="BM94" s="72">
        <v>457.14</v>
      </c>
      <c r="BN94" s="72">
        <v>798.43</v>
      </c>
      <c r="BO94" s="95">
        <v>4140517</v>
      </c>
      <c r="BP94" s="95">
        <v>4931654</v>
      </c>
      <c r="BQ94" s="95">
        <v>1011</v>
      </c>
      <c r="BR94" s="95">
        <v>899</v>
      </c>
      <c r="BS94" s="72">
        <v>593.02</v>
      </c>
      <c r="BT94" s="72">
        <v>535.83000000000004</v>
      </c>
      <c r="BU94" s="72">
        <v>1128.8499999999999</v>
      </c>
      <c r="BV94" s="95">
        <v>7593025</v>
      </c>
      <c r="BW94" s="95">
        <v>6082774</v>
      </c>
      <c r="BX94" s="95">
        <v>1067</v>
      </c>
      <c r="BY94" s="95">
        <v>946</v>
      </c>
      <c r="BZ94" s="95">
        <v>890</v>
      </c>
      <c r="CA94" s="95">
        <v>912</v>
      </c>
      <c r="CB94" s="95">
        <v>916</v>
      </c>
      <c r="CC94" s="95">
        <v>958</v>
      </c>
      <c r="CD94" s="95">
        <v>1008</v>
      </c>
      <c r="CE94" s="72">
        <v>650.75523149000003</v>
      </c>
      <c r="CF94" s="72">
        <v>676.59346364999999</v>
      </c>
      <c r="CG94" s="72">
        <v>712.40329333</v>
      </c>
      <c r="CH94" s="72">
        <v>716.50152150999998</v>
      </c>
      <c r="CI94" s="72">
        <v>731.52548966999996</v>
      </c>
      <c r="CJ94" s="96">
        <v>1.1958874279</v>
      </c>
      <c r="CK94" s="96">
        <v>1.2131805051</v>
      </c>
      <c r="CL94" s="96">
        <v>1.1916845528</v>
      </c>
      <c r="CM94" s="96">
        <v>1.1143451563</v>
      </c>
      <c r="CN94" s="96">
        <v>1.5431451343</v>
      </c>
      <c r="CO94" s="96">
        <v>0.94229894280000004</v>
      </c>
      <c r="CP94" s="96">
        <v>1.3282924330000001</v>
      </c>
      <c r="CQ94" s="96">
        <v>0.99584056389999998</v>
      </c>
      <c r="CR94" s="96">
        <v>1.3338402667</v>
      </c>
      <c r="CS94" s="95">
        <v>836</v>
      </c>
      <c r="CT94" s="95">
        <v>865</v>
      </c>
      <c r="CU94" s="95">
        <v>866</v>
      </c>
      <c r="CV94" s="95">
        <v>879</v>
      </c>
      <c r="CW94" s="95">
        <v>921</v>
      </c>
      <c r="CX94" s="96">
        <v>0.94598679799999996</v>
      </c>
      <c r="CY94" s="96">
        <v>0.925140352</v>
      </c>
      <c r="CZ94" s="96">
        <v>0.93410123700000003</v>
      </c>
      <c r="DA94" s="96">
        <v>0.95516084999999995</v>
      </c>
      <c r="DB94" s="96">
        <v>0.95049951899999996</v>
      </c>
      <c r="DC94">
        <v>2013</v>
      </c>
      <c r="DD94" s="6">
        <v>885</v>
      </c>
      <c r="DE94" s="96">
        <v>2.2333383000000002E-3</v>
      </c>
      <c r="DF94" s="72">
        <v>1022.09</v>
      </c>
      <c r="DG94" s="96">
        <v>1</v>
      </c>
      <c r="DH94" s="72">
        <v>1022.09</v>
      </c>
      <c r="DI94" s="72">
        <v>859.79973360999998</v>
      </c>
      <c r="DJ94" s="96">
        <v>0.9407443861</v>
      </c>
      <c r="DK94" s="72">
        <v>1012.4733906</v>
      </c>
      <c r="DL94" s="96">
        <v>1.0166922759999999</v>
      </c>
      <c r="DM94" s="72">
        <v>1029.3738759</v>
      </c>
      <c r="DN94" s="96">
        <v>1</v>
      </c>
      <c r="DO94" s="96">
        <v>8.6700000000000006E-3</v>
      </c>
      <c r="DP94" s="72">
        <v>8.92</v>
      </c>
      <c r="DQ94" s="72">
        <v>1020.45</v>
      </c>
      <c r="DR94" t="s">
        <v>82</v>
      </c>
      <c r="DT94" t="s">
        <v>68</v>
      </c>
    </row>
    <row r="95" spans="1:124" x14ac:dyDescent="0.3">
      <c r="A95" t="s">
        <v>83</v>
      </c>
      <c r="B95">
        <v>2230</v>
      </c>
      <c r="C95" s="95">
        <v>284</v>
      </c>
      <c r="D95" s="95">
        <v>1236507</v>
      </c>
      <c r="E95" s="95">
        <v>262</v>
      </c>
      <c r="F95" s="95">
        <v>726687</v>
      </c>
      <c r="G95" s="95">
        <v>48</v>
      </c>
      <c r="H95" s="95">
        <v>133037</v>
      </c>
      <c r="I95" s="95">
        <v>46</v>
      </c>
      <c r="J95" s="95">
        <v>126973</v>
      </c>
      <c r="K95" s="95">
        <v>308</v>
      </c>
      <c r="L95" s="95">
        <v>1055755</v>
      </c>
      <c r="M95" s="95">
        <v>284</v>
      </c>
      <c r="N95" s="95">
        <v>766922</v>
      </c>
      <c r="O95" s="95">
        <v>41</v>
      </c>
      <c r="P95" s="95">
        <v>302000</v>
      </c>
      <c r="Q95" s="95">
        <v>40</v>
      </c>
      <c r="R95" s="95">
        <v>238062</v>
      </c>
      <c r="S95" s="95">
        <v>325</v>
      </c>
      <c r="T95" s="95">
        <v>1122420</v>
      </c>
      <c r="U95" s="95">
        <v>301</v>
      </c>
      <c r="V95" s="95">
        <v>740985</v>
      </c>
      <c r="W95" s="95">
        <v>42</v>
      </c>
      <c r="X95" s="95">
        <v>192223</v>
      </c>
      <c r="Y95" s="95">
        <v>39</v>
      </c>
      <c r="Z95" s="95">
        <v>160822</v>
      </c>
      <c r="AA95" s="95">
        <v>343</v>
      </c>
      <c r="AB95" s="95">
        <v>1204831</v>
      </c>
      <c r="AC95" s="95">
        <v>317</v>
      </c>
      <c r="AD95" s="95">
        <v>815939</v>
      </c>
      <c r="AE95" s="95">
        <v>36</v>
      </c>
      <c r="AF95" s="95">
        <v>77393</v>
      </c>
      <c r="AG95" s="95">
        <v>34</v>
      </c>
      <c r="AH95" s="95">
        <v>110894</v>
      </c>
      <c r="AI95" s="95">
        <v>358</v>
      </c>
      <c r="AJ95" s="95">
        <v>1472238</v>
      </c>
      <c r="AK95" s="95">
        <v>330</v>
      </c>
      <c r="AL95" s="95">
        <v>1196260</v>
      </c>
      <c r="AM95" s="95">
        <v>33</v>
      </c>
      <c r="AN95" s="95">
        <v>116632</v>
      </c>
      <c r="AO95" s="95">
        <v>31</v>
      </c>
      <c r="AP95" s="95">
        <v>114773</v>
      </c>
      <c r="AQ95" s="72">
        <v>343.76</v>
      </c>
      <c r="AR95" s="72">
        <v>230.97</v>
      </c>
      <c r="AS95" s="72">
        <v>574.73</v>
      </c>
      <c r="AT95" s="95">
        <v>1369544</v>
      </c>
      <c r="AU95" s="95">
        <v>853660</v>
      </c>
      <c r="AV95" s="95">
        <v>332</v>
      </c>
      <c r="AW95" s="95">
        <v>308</v>
      </c>
      <c r="AX95" s="72">
        <v>324.2</v>
      </c>
      <c r="AY95" s="72">
        <v>258.48</v>
      </c>
      <c r="AZ95" s="72">
        <v>582.67999999999995</v>
      </c>
      <c r="BA95" s="95">
        <v>1357755</v>
      </c>
      <c r="BB95" s="95">
        <v>1004984</v>
      </c>
      <c r="BC95" s="95">
        <v>349</v>
      </c>
      <c r="BD95" s="95">
        <v>324</v>
      </c>
      <c r="BE95" s="72">
        <v>298.51</v>
      </c>
      <c r="BF95" s="72">
        <v>221.03</v>
      </c>
      <c r="BG95" s="72">
        <v>519.54</v>
      </c>
      <c r="BH95" s="95">
        <v>1314643</v>
      </c>
      <c r="BI95" s="95">
        <v>901807</v>
      </c>
      <c r="BJ95" s="95">
        <v>367</v>
      </c>
      <c r="BK95" s="95">
        <v>340</v>
      </c>
      <c r="BL95" s="72">
        <v>281.93</v>
      </c>
      <c r="BM95" s="72">
        <v>220.05</v>
      </c>
      <c r="BN95" s="72">
        <v>501.98</v>
      </c>
      <c r="BO95" s="95">
        <v>1282224</v>
      </c>
      <c r="BP95" s="95">
        <v>926833</v>
      </c>
      <c r="BQ95" s="95">
        <v>379</v>
      </c>
      <c r="BR95" s="95">
        <v>351</v>
      </c>
      <c r="BS95" s="72">
        <v>338.63</v>
      </c>
      <c r="BT95" s="72">
        <v>302.64</v>
      </c>
      <c r="BU95" s="72">
        <v>641.27</v>
      </c>
      <c r="BV95" s="95">
        <v>1588870</v>
      </c>
      <c r="BW95" s="95">
        <v>1311033</v>
      </c>
      <c r="BX95" s="95">
        <v>391</v>
      </c>
      <c r="BY95" s="95">
        <v>361</v>
      </c>
      <c r="BZ95" s="95">
        <v>321</v>
      </c>
      <c r="CA95" s="95">
        <v>337</v>
      </c>
      <c r="CB95" s="95">
        <v>354</v>
      </c>
      <c r="CC95" s="95">
        <v>366</v>
      </c>
      <c r="CD95" s="95">
        <v>376</v>
      </c>
      <c r="CE95" s="72">
        <v>650.75523149000003</v>
      </c>
      <c r="CF95" s="72">
        <v>676.59346364999999</v>
      </c>
      <c r="CG95" s="72">
        <v>712.40329333</v>
      </c>
      <c r="CH95" s="72">
        <v>716.50152150999998</v>
      </c>
      <c r="CI95" s="72">
        <v>731.52548966999996</v>
      </c>
      <c r="CJ95" s="96">
        <v>0.88317384509999997</v>
      </c>
      <c r="CK95" s="96">
        <v>0.86119661410000004</v>
      </c>
      <c r="CL95" s="96">
        <v>0.72927793129999996</v>
      </c>
      <c r="CM95" s="96">
        <v>0.70059865180000003</v>
      </c>
      <c r="CN95" s="96">
        <v>0.87662017120000002</v>
      </c>
      <c r="CO95" s="96">
        <v>0.81953732899999998</v>
      </c>
      <c r="CP95" s="96">
        <v>0.98857417960000005</v>
      </c>
      <c r="CQ95" s="96">
        <v>0.99584056389999998</v>
      </c>
      <c r="CR95" s="96">
        <v>0.99270312370000002</v>
      </c>
      <c r="CS95" s="95">
        <v>369</v>
      </c>
      <c r="CT95" s="95">
        <v>392</v>
      </c>
      <c r="CU95" s="95">
        <v>428</v>
      </c>
      <c r="CV95" s="95">
        <v>429</v>
      </c>
      <c r="CW95" s="95">
        <v>451</v>
      </c>
      <c r="CX95" s="96">
        <v>0.92438596500000003</v>
      </c>
      <c r="CY95" s="96">
        <v>0.82990054099999999</v>
      </c>
      <c r="CZ95" s="96">
        <v>0.83021437499999995</v>
      </c>
      <c r="DA95" s="96">
        <v>0.79547052100000004</v>
      </c>
      <c r="DB95" s="96">
        <v>0.73750486599999998</v>
      </c>
      <c r="DC95">
        <v>2013</v>
      </c>
      <c r="DD95" s="6">
        <v>354.4</v>
      </c>
      <c r="DE95" s="96">
        <v>2.9143771000000001E-3</v>
      </c>
      <c r="DF95" s="72">
        <v>760.16</v>
      </c>
      <c r="DG95" s="96">
        <v>1</v>
      </c>
      <c r="DH95" s="72">
        <v>760.16</v>
      </c>
      <c r="DI95" s="72">
        <v>859.79973360999998</v>
      </c>
      <c r="DJ95" s="96">
        <v>0.59531504260000001</v>
      </c>
      <c r="DK95" s="72">
        <v>800.48270134999996</v>
      </c>
      <c r="DL95" s="96">
        <v>1.0166922759999999</v>
      </c>
      <c r="DM95" s="72">
        <v>813.84457952000002</v>
      </c>
      <c r="DN95" s="96">
        <v>1</v>
      </c>
      <c r="DO95" s="96">
        <v>1.2982E-2</v>
      </c>
      <c r="DP95" s="72">
        <v>10.57</v>
      </c>
      <c r="DQ95" s="72">
        <v>803.27</v>
      </c>
      <c r="DR95" t="s">
        <v>83</v>
      </c>
      <c r="DT95" t="s">
        <v>68</v>
      </c>
    </row>
    <row r="96" spans="1:124" x14ac:dyDescent="0.3">
      <c r="A96" t="s">
        <v>84</v>
      </c>
      <c r="B96">
        <v>2240</v>
      </c>
      <c r="C96" s="95">
        <v>504</v>
      </c>
      <c r="D96" s="95">
        <v>1336511</v>
      </c>
      <c r="E96" s="95">
        <v>473</v>
      </c>
      <c r="F96" s="95">
        <v>1230182</v>
      </c>
      <c r="G96" s="95">
        <v>80</v>
      </c>
      <c r="H96" s="95">
        <v>141452</v>
      </c>
      <c r="I96" s="95">
        <v>70</v>
      </c>
      <c r="J96" s="95">
        <v>352630</v>
      </c>
      <c r="K96" s="95">
        <v>511</v>
      </c>
      <c r="L96" s="95">
        <v>1712637</v>
      </c>
      <c r="M96" s="95">
        <v>478</v>
      </c>
      <c r="N96" s="95">
        <v>1195934</v>
      </c>
      <c r="O96" s="95">
        <v>73</v>
      </c>
      <c r="P96" s="95">
        <v>342045</v>
      </c>
      <c r="Q96" s="95">
        <v>65</v>
      </c>
      <c r="R96" s="95">
        <v>293215</v>
      </c>
      <c r="S96" s="95">
        <v>508</v>
      </c>
      <c r="T96" s="95">
        <v>1936537</v>
      </c>
      <c r="U96" s="95">
        <v>477</v>
      </c>
      <c r="V96" s="95">
        <v>1407190</v>
      </c>
      <c r="W96" s="95">
        <v>73</v>
      </c>
      <c r="X96" s="95">
        <v>212271</v>
      </c>
      <c r="Y96" s="95">
        <v>64</v>
      </c>
      <c r="Z96" s="95">
        <v>263378</v>
      </c>
      <c r="AA96" s="95">
        <v>506</v>
      </c>
      <c r="AB96" s="95">
        <v>2005339</v>
      </c>
      <c r="AC96" s="95">
        <v>475</v>
      </c>
      <c r="AD96" s="95">
        <v>1681021</v>
      </c>
      <c r="AE96" s="95">
        <v>70</v>
      </c>
      <c r="AF96" s="95">
        <v>873025</v>
      </c>
      <c r="AG96" s="95">
        <v>61</v>
      </c>
      <c r="AH96" s="95">
        <v>438201</v>
      </c>
      <c r="AI96" s="95">
        <v>504</v>
      </c>
      <c r="AJ96" s="95">
        <v>2043934</v>
      </c>
      <c r="AK96" s="95">
        <v>472</v>
      </c>
      <c r="AL96" s="95">
        <v>1292388</v>
      </c>
      <c r="AM96" s="95">
        <v>77</v>
      </c>
      <c r="AN96" s="95">
        <v>223843</v>
      </c>
      <c r="AO96" s="95">
        <v>68</v>
      </c>
      <c r="AP96" s="95">
        <v>272410.17</v>
      </c>
      <c r="AQ96" s="72">
        <v>210.9</v>
      </c>
      <c r="AR96" s="72">
        <v>242.91</v>
      </c>
      <c r="AS96" s="72">
        <v>453.81</v>
      </c>
      <c r="AT96" s="95">
        <v>1477963</v>
      </c>
      <c r="AU96" s="95">
        <v>1582812</v>
      </c>
      <c r="AV96" s="95">
        <v>584</v>
      </c>
      <c r="AW96" s="95">
        <v>543</v>
      </c>
      <c r="AX96" s="72">
        <v>293.19</v>
      </c>
      <c r="AY96" s="72">
        <v>228.54</v>
      </c>
      <c r="AZ96" s="72">
        <v>521.73</v>
      </c>
      <c r="BA96" s="95">
        <v>2054682</v>
      </c>
      <c r="BB96" s="95">
        <v>1489149</v>
      </c>
      <c r="BC96" s="95">
        <v>584</v>
      </c>
      <c r="BD96" s="95">
        <v>543</v>
      </c>
      <c r="BE96" s="72">
        <v>308.20999999999998</v>
      </c>
      <c r="BF96" s="72">
        <v>257.33</v>
      </c>
      <c r="BG96" s="72">
        <v>565.54</v>
      </c>
      <c r="BH96" s="95">
        <v>2148808</v>
      </c>
      <c r="BI96" s="95">
        <v>1670568</v>
      </c>
      <c r="BJ96" s="95">
        <v>581</v>
      </c>
      <c r="BK96" s="95">
        <v>541</v>
      </c>
      <c r="BL96" s="72">
        <v>416.43</v>
      </c>
      <c r="BM96" s="72">
        <v>329.48</v>
      </c>
      <c r="BN96" s="72">
        <v>745.91</v>
      </c>
      <c r="BO96" s="95">
        <v>2878364</v>
      </c>
      <c r="BP96" s="95">
        <v>2119222</v>
      </c>
      <c r="BQ96" s="95">
        <v>576</v>
      </c>
      <c r="BR96" s="95">
        <v>536</v>
      </c>
      <c r="BS96" s="72">
        <v>325.27</v>
      </c>
      <c r="BT96" s="72">
        <v>241.48</v>
      </c>
      <c r="BU96" s="72">
        <v>566.75</v>
      </c>
      <c r="BV96" s="95">
        <v>2267777</v>
      </c>
      <c r="BW96" s="95">
        <v>1564798.17</v>
      </c>
      <c r="BX96" s="95">
        <v>581</v>
      </c>
      <c r="BY96" s="95">
        <v>540</v>
      </c>
      <c r="BZ96" s="95">
        <v>564</v>
      </c>
      <c r="CA96" s="95">
        <v>564</v>
      </c>
      <c r="CB96" s="95">
        <v>562</v>
      </c>
      <c r="CC96" s="95">
        <v>557</v>
      </c>
      <c r="CD96" s="95">
        <v>561</v>
      </c>
      <c r="CE96" s="72">
        <v>650.75523149000003</v>
      </c>
      <c r="CF96" s="72">
        <v>676.59346364999999</v>
      </c>
      <c r="CG96" s="72">
        <v>712.40329333</v>
      </c>
      <c r="CH96" s="72">
        <v>716.50152150999998</v>
      </c>
      <c r="CI96" s="72">
        <v>731.52548966999996</v>
      </c>
      <c r="CJ96" s="96">
        <v>0.69735897309999995</v>
      </c>
      <c r="CK96" s="96">
        <v>0.77111297700000003</v>
      </c>
      <c r="CL96" s="96">
        <v>0.79384809879999996</v>
      </c>
      <c r="CM96" s="96">
        <v>1.0410445444</v>
      </c>
      <c r="CN96" s="96">
        <v>0.77475085700000001</v>
      </c>
      <c r="CO96" s="96">
        <v>0.79148063040000005</v>
      </c>
      <c r="CP96" s="96">
        <v>1.0305029065</v>
      </c>
      <c r="CQ96" s="96">
        <v>0.99584056389999998</v>
      </c>
      <c r="CR96" s="96">
        <v>1.0348069728</v>
      </c>
      <c r="CS96" s="95">
        <v>658</v>
      </c>
      <c r="CT96" s="95">
        <v>691</v>
      </c>
      <c r="CU96" s="95">
        <v>715</v>
      </c>
      <c r="CV96" s="95">
        <v>733</v>
      </c>
      <c r="CW96" s="95">
        <v>771</v>
      </c>
      <c r="CX96" s="96">
        <v>0.78222102299999996</v>
      </c>
      <c r="CY96" s="96">
        <v>0.82800522700000001</v>
      </c>
      <c r="CZ96" s="96">
        <v>0.80178424800000003</v>
      </c>
      <c r="DA96" s="96">
        <v>0.76940764100000003</v>
      </c>
      <c r="DB96" s="96">
        <v>0.77807821799999999</v>
      </c>
      <c r="DC96">
        <v>2013</v>
      </c>
      <c r="DD96" s="6">
        <v>540.6</v>
      </c>
      <c r="DE96" s="96">
        <v>1.5044552000000001E-3</v>
      </c>
      <c r="DF96" s="72">
        <v>793.53</v>
      </c>
      <c r="DG96" s="96">
        <v>1</v>
      </c>
      <c r="DH96" s="72">
        <v>793.53</v>
      </c>
      <c r="DI96" s="72">
        <v>859.79973360999998</v>
      </c>
      <c r="DJ96" s="96">
        <v>0.7352550578</v>
      </c>
      <c r="DK96" s="72">
        <v>811.07457680000005</v>
      </c>
      <c r="DL96" s="96">
        <v>1.0166922759999999</v>
      </c>
      <c r="DM96" s="72">
        <v>824.61325748000002</v>
      </c>
      <c r="DN96" s="96">
        <v>1</v>
      </c>
      <c r="DO96" s="96">
        <v>4.973E-3</v>
      </c>
      <c r="DP96" s="72">
        <v>4.0999999999999996</v>
      </c>
      <c r="DQ96" s="72">
        <v>820.51</v>
      </c>
      <c r="DR96" t="s">
        <v>84</v>
      </c>
      <c r="DT96" t="s">
        <v>68</v>
      </c>
    </row>
    <row r="97" spans="1:124" x14ac:dyDescent="0.3">
      <c r="A97" t="s">
        <v>2182</v>
      </c>
      <c r="B97">
        <v>2261</v>
      </c>
      <c r="C97" s="95">
        <v>562</v>
      </c>
      <c r="D97" s="95">
        <v>3112837</v>
      </c>
      <c r="E97" s="95">
        <v>506</v>
      </c>
      <c r="F97" s="95">
        <v>1285235</v>
      </c>
      <c r="G97" s="95">
        <v>113</v>
      </c>
      <c r="H97" s="95">
        <v>461739</v>
      </c>
      <c r="I97" s="95">
        <v>107</v>
      </c>
      <c r="J97" s="95">
        <v>376906</v>
      </c>
      <c r="K97" s="95">
        <v>617</v>
      </c>
      <c r="L97" s="95">
        <v>3455213</v>
      </c>
      <c r="M97" s="95">
        <v>553</v>
      </c>
      <c r="N97" s="95">
        <v>1628657</v>
      </c>
      <c r="O97" s="95">
        <v>119</v>
      </c>
      <c r="P97" s="95">
        <v>925512</v>
      </c>
      <c r="Q97" s="95">
        <v>107</v>
      </c>
      <c r="R97" s="95">
        <v>401185</v>
      </c>
      <c r="S97" s="95">
        <v>652</v>
      </c>
      <c r="T97" s="95">
        <v>4242694</v>
      </c>
      <c r="U97" s="95">
        <v>579</v>
      </c>
      <c r="V97" s="95">
        <v>1800258</v>
      </c>
      <c r="W97" s="95">
        <v>147</v>
      </c>
      <c r="X97" s="95">
        <v>375121</v>
      </c>
      <c r="Y97" s="95">
        <v>129</v>
      </c>
      <c r="Z97" s="95">
        <v>308203</v>
      </c>
      <c r="AA97" s="95">
        <v>710</v>
      </c>
      <c r="AB97" s="95">
        <v>2886032</v>
      </c>
      <c r="AC97" s="95">
        <v>629</v>
      </c>
      <c r="AD97" s="95">
        <v>2226423</v>
      </c>
      <c r="AE97" s="95">
        <v>148</v>
      </c>
      <c r="AF97" s="95">
        <v>302346</v>
      </c>
      <c r="AG97" s="95">
        <v>133</v>
      </c>
      <c r="AH97" s="95">
        <v>466133</v>
      </c>
      <c r="AI97" s="95">
        <v>764</v>
      </c>
      <c r="AJ97" s="95">
        <v>3540374</v>
      </c>
      <c r="AK97" s="95">
        <v>672</v>
      </c>
      <c r="AL97" s="95">
        <v>2126731.12</v>
      </c>
      <c r="AM97" s="95">
        <v>159</v>
      </c>
      <c r="AN97" s="95">
        <v>473301</v>
      </c>
      <c r="AO97" s="95">
        <v>141</v>
      </c>
      <c r="AP97" s="95">
        <v>535519</v>
      </c>
      <c r="AQ97" s="72">
        <v>441.31</v>
      </c>
      <c r="AR97" s="72">
        <v>225.96</v>
      </c>
      <c r="AS97" s="72">
        <v>667.27</v>
      </c>
      <c r="AT97" s="95">
        <v>3574576</v>
      </c>
      <c r="AU97" s="95">
        <v>1662141</v>
      </c>
      <c r="AV97" s="95">
        <v>675</v>
      </c>
      <c r="AW97" s="95">
        <v>613</v>
      </c>
      <c r="AX97" s="72">
        <v>496.01</v>
      </c>
      <c r="AY97" s="72">
        <v>256.29000000000002</v>
      </c>
      <c r="AZ97" s="72">
        <v>752.3</v>
      </c>
      <c r="BA97" s="95">
        <v>4380725</v>
      </c>
      <c r="BB97" s="95">
        <v>2029842</v>
      </c>
      <c r="BC97" s="95">
        <v>736</v>
      </c>
      <c r="BD97" s="95">
        <v>660</v>
      </c>
      <c r="BE97" s="72">
        <v>481.62</v>
      </c>
      <c r="BF97" s="72">
        <v>248.17</v>
      </c>
      <c r="BG97" s="72">
        <v>729.79</v>
      </c>
      <c r="BH97" s="95">
        <v>4617815</v>
      </c>
      <c r="BI97" s="95">
        <v>2108461</v>
      </c>
      <c r="BJ97" s="95">
        <v>799</v>
      </c>
      <c r="BK97" s="95">
        <v>708</v>
      </c>
      <c r="BL97" s="72">
        <v>309.67</v>
      </c>
      <c r="BM97" s="72">
        <v>294.45999999999998</v>
      </c>
      <c r="BN97" s="72">
        <v>604.13</v>
      </c>
      <c r="BO97" s="95">
        <v>3188378</v>
      </c>
      <c r="BP97" s="95">
        <v>2692556</v>
      </c>
      <c r="BQ97" s="95">
        <v>858</v>
      </c>
      <c r="BR97" s="95">
        <v>762</v>
      </c>
      <c r="BS97" s="72">
        <v>362.38</v>
      </c>
      <c r="BT97" s="72">
        <v>272.88</v>
      </c>
      <c r="BU97" s="72">
        <v>635.26</v>
      </c>
      <c r="BV97" s="95">
        <v>4013675</v>
      </c>
      <c r="BW97" s="95">
        <v>2662250.12</v>
      </c>
      <c r="BX97" s="95">
        <v>923</v>
      </c>
      <c r="BY97" s="95">
        <v>813</v>
      </c>
      <c r="BZ97" s="95">
        <v>645</v>
      </c>
      <c r="CA97" s="95">
        <v>699</v>
      </c>
      <c r="CB97" s="95">
        <v>755</v>
      </c>
      <c r="CC97" s="95">
        <v>812</v>
      </c>
      <c r="CD97" s="95">
        <v>869</v>
      </c>
      <c r="CE97" s="72">
        <v>650.75523149000003</v>
      </c>
      <c r="CF97" s="72">
        <v>676.59346364999999</v>
      </c>
      <c r="CG97" s="72">
        <v>712.40329333</v>
      </c>
      <c r="CH97" s="72">
        <v>716.50152150999998</v>
      </c>
      <c r="CI97" s="72">
        <v>731.52548966999996</v>
      </c>
      <c r="CJ97" s="96">
        <v>1.0253778497999999</v>
      </c>
      <c r="CK97" s="96">
        <v>1.1118936856999999</v>
      </c>
      <c r="CL97" s="96">
        <v>1.0244057079</v>
      </c>
      <c r="CM97" s="96">
        <v>0.84316638820000001</v>
      </c>
      <c r="CN97" s="96">
        <v>0.86840446299999996</v>
      </c>
      <c r="CO97" s="96">
        <v>0.79341515929999995</v>
      </c>
      <c r="CP97" s="96">
        <v>1.2284232376999999</v>
      </c>
      <c r="CQ97" s="96">
        <v>0.99584056389999998</v>
      </c>
      <c r="CR97" s="96">
        <v>1.2335539512</v>
      </c>
      <c r="CS97" s="95">
        <v>792</v>
      </c>
      <c r="CT97" s="95">
        <v>825</v>
      </c>
      <c r="CU97" s="95">
        <v>853</v>
      </c>
      <c r="CV97" s="95">
        <v>887</v>
      </c>
      <c r="CW97" s="95">
        <v>926</v>
      </c>
      <c r="CX97" s="96">
        <v>0.81024479299999996</v>
      </c>
      <c r="CY97" s="96">
        <v>0.77579295699999995</v>
      </c>
      <c r="CZ97" s="96">
        <v>0.809787539</v>
      </c>
      <c r="DA97" s="96">
        <v>0.78358330700000001</v>
      </c>
      <c r="DB97" s="96">
        <v>0.78905712500000003</v>
      </c>
      <c r="DC97">
        <v>2013</v>
      </c>
      <c r="DD97" s="6">
        <v>711.4</v>
      </c>
      <c r="DE97" s="96">
        <v>1.6416407E-3</v>
      </c>
      <c r="DF97" s="72">
        <v>945.8</v>
      </c>
      <c r="DG97" s="96">
        <v>1</v>
      </c>
      <c r="DH97" s="72">
        <v>945.8</v>
      </c>
      <c r="DI97" s="72">
        <v>859.79973360999998</v>
      </c>
      <c r="DJ97" s="96">
        <v>0.84344531540000001</v>
      </c>
      <c r="DK97" s="72">
        <v>932.33625542000004</v>
      </c>
      <c r="DL97" s="96">
        <v>1.0166922759999999</v>
      </c>
      <c r="DM97" s="72">
        <v>947.8990695</v>
      </c>
      <c r="DN97" s="96">
        <v>1</v>
      </c>
      <c r="DO97" s="96">
        <v>6.0000000000000001E-3</v>
      </c>
      <c r="DP97" s="72">
        <v>5.69</v>
      </c>
      <c r="DQ97" s="72">
        <v>942.21</v>
      </c>
      <c r="DR97" t="s">
        <v>2182</v>
      </c>
      <c r="DT97" t="s">
        <v>68</v>
      </c>
    </row>
    <row r="98" spans="1:124" x14ac:dyDescent="0.3">
      <c r="A98" t="s">
        <v>85</v>
      </c>
      <c r="B98">
        <v>2270</v>
      </c>
      <c r="C98" s="95">
        <v>392</v>
      </c>
      <c r="D98" s="95">
        <v>2088035</v>
      </c>
      <c r="E98" s="95">
        <v>363</v>
      </c>
      <c r="F98" s="95">
        <v>1448271</v>
      </c>
      <c r="G98" s="95">
        <v>60</v>
      </c>
      <c r="H98" s="95">
        <v>174914</v>
      </c>
      <c r="I98" s="95">
        <v>52</v>
      </c>
      <c r="J98" s="95">
        <v>131618</v>
      </c>
      <c r="K98" s="95">
        <v>394</v>
      </c>
      <c r="L98" s="95">
        <v>1620222</v>
      </c>
      <c r="M98" s="95">
        <v>359</v>
      </c>
      <c r="N98" s="95">
        <v>1419847</v>
      </c>
      <c r="O98" s="95">
        <v>60</v>
      </c>
      <c r="P98" s="95">
        <v>134223</v>
      </c>
      <c r="Q98" s="95">
        <v>55</v>
      </c>
      <c r="R98" s="95">
        <v>110140</v>
      </c>
      <c r="S98" s="95">
        <v>384</v>
      </c>
      <c r="T98" s="95">
        <v>2311925</v>
      </c>
      <c r="U98" s="95">
        <v>352</v>
      </c>
      <c r="V98" s="95">
        <v>1330030</v>
      </c>
      <c r="W98" s="95">
        <v>61</v>
      </c>
      <c r="X98" s="95">
        <v>144092</v>
      </c>
      <c r="Y98" s="95">
        <v>57</v>
      </c>
      <c r="Z98" s="95">
        <v>113298</v>
      </c>
      <c r="AA98" s="95">
        <v>388</v>
      </c>
      <c r="AB98" s="95">
        <v>2313466</v>
      </c>
      <c r="AC98" s="95">
        <v>346</v>
      </c>
      <c r="AD98" s="95">
        <v>1337624</v>
      </c>
      <c r="AE98" s="95">
        <v>58</v>
      </c>
      <c r="AF98" s="95">
        <v>203136</v>
      </c>
      <c r="AG98" s="95">
        <v>53</v>
      </c>
      <c r="AH98" s="95">
        <v>103619</v>
      </c>
      <c r="AI98" s="95">
        <v>400</v>
      </c>
      <c r="AJ98" s="95">
        <v>2534999</v>
      </c>
      <c r="AK98" s="95">
        <v>343</v>
      </c>
      <c r="AL98" s="95">
        <v>1461717</v>
      </c>
      <c r="AM98" s="95">
        <v>66</v>
      </c>
      <c r="AN98" s="95">
        <v>298299</v>
      </c>
      <c r="AO98" s="95">
        <v>61</v>
      </c>
      <c r="AP98" s="95">
        <v>209815</v>
      </c>
      <c r="AQ98" s="72">
        <v>417.21</v>
      </c>
      <c r="AR98" s="72">
        <v>317.25</v>
      </c>
      <c r="AS98" s="72">
        <v>734.46</v>
      </c>
      <c r="AT98" s="95">
        <v>2262949</v>
      </c>
      <c r="AU98" s="95">
        <v>1579889</v>
      </c>
      <c r="AV98" s="95">
        <v>452</v>
      </c>
      <c r="AW98" s="95">
        <v>415</v>
      </c>
      <c r="AX98" s="72">
        <v>322.02999999999997</v>
      </c>
      <c r="AY98" s="72">
        <v>307.97000000000003</v>
      </c>
      <c r="AZ98" s="72">
        <v>630</v>
      </c>
      <c r="BA98" s="95">
        <v>1754445</v>
      </c>
      <c r="BB98" s="95">
        <v>1529987</v>
      </c>
      <c r="BC98" s="95">
        <v>454</v>
      </c>
      <c r="BD98" s="95">
        <v>414</v>
      </c>
      <c r="BE98" s="72">
        <v>459.93</v>
      </c>
      <c r="BF98" s="72">
        <v>294.08</v>
      </c>
      <c r="BG98" s="72">
        <v>754.01</v>
      </c>
      <c r="BH98" s="95">
        <v>2456017</v>
      </c>
      <c r="BI98" s="95">
        <v>1443328</v>
      </c>
      <c r="BJ98" s="95">
        <v>445</v>
      </c>
      <c r="BK98" s="95">
        <v>409</v>
      </c>
      <c r="BL98" s="72">
        <v>470.22</v>
      </c>
      <c r="BM98" s="72">
        <v>301.01</v>
      </c>
      <c r="BN98" s="72">
        <v>771.23</v>
      </c>
      <c r="BO98" s="95">
        <v>2516602</v>
      </c>
      <c r="BP98" s="95">
        <v>1441243</v>
      </c>
      <c r="BQ98" s="95">
        <v>446</v>
      </c>
      <c r="BR98" s="95">
        <v>399</v>
      </c>
      <c r="BS98" s="72">
        <v>506.67</v>
      </c>
      <c r="BT98" s="72">
        <v>344.79</v>
      </c>
      <c r="BU98" s="72">
        <v>851.46</v>
      </c>
      <c r="BV98" s="95">
        <v>2833298</v>
      </c>
      <c r="BW98" s="95">
        <v>1671532</v>
      </c>
      <c r="BX98" s="95">
        <v>466</v>
      </c>
      <c r="BY98" s="95">
        <v>404</v>
      </c>
      <c r="BZ98" s="95">
        <v>434</v>
      </c>
      <c r="CA98" s="95">
        <v>435</v>
      </c>
      <c r="CB98" s="95">
        <v>428</v>
      </c>
      <c r="CC98" s="95">
        <v>424</v>
      </c>
      <c r="CD98" s="95">
        <v>436</v>
      </c>
      <c r="CE98" s="72">
        <v>650.75523149000003</v>
      </c>
      <c r="CF98" s="72">
        <v>676.59346364999999</v>
      </c>
      <c r="CG98" s="72">
        <v>712.40329333</v>
      </c>
      <c r="CH98" s="72">
        <v>716.50152150999998</v>
      </c>
      <c r="CI98" s="72">
        <v>731.52548966999996</v>
      </c>
      <c r="CJ98" s="96">
        <v>1.1286271158000001</v>
      </c>
      <c r="CK98" s="96">
        <v>0.93113521460000004</v>
      </c>
      <c r="CL98" s="96">
        <v>1.0584033048000001</v>
      </c>
      <c r="CM98" s="96">
        <v>1.0763829200999999</v>
      </c>
      <c r="CN98" s="96">
        <v>1.1639512389</v>
      </c>
      <c r="CO98" s="96">
        <v>0.92811056979999995</v>
      </c>
      <c r="CP98" s="96">
        <v>1.1547115115</v>
      </c>
      <c r="CQ98" s="96">
        <v>0.99584056389999998</v>
      </c>
      <c r="CR98" s="96">
        <v>1.1595343557</v>
      </c>
      <c r="CS98" s="95">
        <v>424</v>
      </c>
      <c r="CT98" s="95">
        <v>429</v>
      </c>
      <c r="CU98" s="95">
        <v>422</v>
      </c>
      <c r="CV98" s="95">
        <v>420</v>
      </c>
      <c r="CW98" s="95">
        <v>419</v>
      </c>
      <c r="CX98" s="96">
        <v>1.0055694589999999</v>
      </c>
      <c r="CY98" s="96">
        <v>0.99664127499999999</v>
      </c>
      <c r="CZ98" s="96">
        <v>0.87490796000000004</v>
      </c>
      <c r="DA98" s="96">
        <v>0.91224567899999998</v>
      </c>
      <c r="DB98" s="96">
        <v>0.849047357</v>
      </c>
      <c r="DC98">
        <v>2013</v>
      </c>
      <c r="DD98" s="6">
        <v>408.2</v>
      </c>
      <c r="DE98" s="96">
        <v>2.1457940000000001E-4</v>
      </c>
      <c r="DF98" s="72">
        <v>890.32</v>
      </c>
      <c r="DG98" s="96">
        <v>1</v>
      </c>
      <c r="DH98" s="72">
        <v>890.32</v>
      </c>
      <c r="DI98" s="72">
        <v>859.79973360999998</v>
      </c>
      <c r="DJ98" s="96">
        <v>0.63890531380000004</v>
      </c>
      <c r="DK98" s="72">
        <v>879.29929399000002</v>
      </c>
      <c r="DL98" s="96">
        <v>1.0166922759999999</v>
      </c>
      <c r="DM98" s="72">
        <v>893.97680046999994</v>
      </c>
      <c r="DN98" s="96">
        <v>1</v>
      </c>
      <c r="DO98" s="96">
        <v>3.9199999999999999E-4</v>
      </c>
      <c r="DP98" s="72">
        <v>0.35</v>
      </c>
      <c r="DQ98" s="72">
        <v>893.63</v>
      </c>
      <c r="DR98" t="s">
        <v>85</v>
      </c>
      <c r="DT98" t="s">
        <v>68</v>
      </c>
    </row>
    <row r="99" spans="1:124" x14ac:dyDescent="0.3">
      <c r="A99" t="s">
        <v>2183</v>
      </c>
      <c r="B99">
        <v>2275</v>
      </c>
      <c r="C99" s="95">
        <v>672</v>
      </c>
      <c r="D99" s="95">
        <v>3512403</v>
      </c>
      <c r="E99" s="95">
        <v>640</v>
      </c>
      <c r="F99" s="95">
        <v>2685598</v>
      </c>
      <c r="G99" s="95">
        <v>95</v>
      </c>
      <c r="H99" s="95">
        <v>632311</v>
      </c>
      <c r="I99" s="95">
        <v>85</v>
      </c>
      <c r="J99" s="95">
        <v>363291</v>
      </c>
      <c r="K99" s="95">
        <v>686</v>
      </c>
      <c r="L99" s="95">
        <v>3173336</v>
      </c>
      <c r="M99" s="95">
        <v>655</v>
      </c>
      <c r="N99" s="95">
        <v>2530836</v>
      </c>
      <c r="O99" s="95">
        <v>98</v>
      </c>
      <c r="P99" s="95">
        <v>411899</v>
      </c>
      <c r="Q99" s="95">
        <v>86</v>
      </c>
      <c r="R99" s="95">
        <v>392498</v>
      </c>
      <c r="S99" s="95">
        <v>704</v>
      </c>
      <c r="T99" s="95">
        <v>3018789</v>
      </c>
      <c r="U99" s="95">
        <v>677</v>
      </c>
      <c r="V99" s="95">
        <v>2947040</v>
      </c>
      <c r="W99" s="95">
        <v>93</v>
      </c>
      <c r="X99" s="95">
        <v>427841</v>
      </c>
      <c r="Y99" s="95">
        <v>81</v>
      </c>
      <c r="Z99" s="95">
        <v>479909</v>
      </c>
      <c r="AA99" s="95">
        <v>728</v>
      </c>
      <c r="AB99" s="95">
        <v>3786587</v>
      </c>
      <c r="AC99" s="95">
        <v>692</v>
      </c>
      <c r="AD99" s="95">
        <v>3504452</v>
      </c>
      <c r="AE99" s="95">
        <v>98</v>
      </c>
      <c r="AF99" s="95">
        <v>345953</v>
      </c>
      <c r="AG99" s="95">
        <v>83</v>
      </c>
      <c r="AH99" s="95">
        <v>532815</v>
      </c>
      <c r="AI99" s="95">
        <v>757</v>
      </c>
      <c r="AJ99" s="95">
        <v>4237560</v>
      </c>
      <c r="AK99" s="95">
        <v>723</v>
      </c>
      <c r="AL99" s="95">
        <v>4142984</v>
      </c>
      <c r="AM99" s="95">
        <v>107</v>
      </c>
      <c r="AN99" s="95">
        <v>533828</v>
      </c>
      <c r="AO99" s="95">
        <v>96</v>
      </c>
      <c r="AP99" s="95">
        <v>440634</v>
      </c>
      <c r="AQ99" s="72">
        <v>450.32</v>
      </c>
      <c r="AR99" s="72">
        <v>350.45</v>
      </c>
      <c r="AS99" s="72">
        <v>800.77</v>
      </c>
      <c r="AT99" s="95">
        <v>4144714</v>
      </c>
      <c r="AU99" s="95">
        <v>3048889</v>
      </c>
      <c r="AV99" s="95">
        <v>767</v>
      </c>
      <c r="AW99" s="95">
        <v>725</v>
      </c>
      <c r="AX99" s="72">
        <v>381.08</v>
      </c>
      <c r="AY99" s="72">
        <v>328.76</v>
      </c>
      <c r="AZ99" s="72">
        <v>709.84</v>
      </c>
      <c r="BA99" s="95">
        <v>3585235</v>
      </c>
      <c r="BB99" s="95">
        <v>2923334</v>
      </c>
      <c r="BC99" s="95">
        <v>784</v>
      </c>
      <c r="BD99" s="95">
        <v>741</v>
      </c>
      <c r="BE99" s="72">
        <v>360.38</v>
      </c>
      <c r="BF99" s="72">
        <v>376.75</v>
      </c>
      <c r="BG99" s="72">
        <v>737.13</v>
      </c>
      <c r="BH99" s="95">
        <v>3446630</v>
      </c>
      <c r="BI99" s="95">
        <v>3426949</v>
      </c>
      <c r="BJ99" s="95">
        <v>797</v>
      </c>
      <c r="BK99" s="95">
        <v>758</v>
      </c>
      <c r="BL99" s="72">
        <v>416.92</v>
      </c>
      <c r="BM99" s="72">
        <v>434.11</v>
      </c>
      <c r="BN99" s="72">
        <v>851.03</v>
      </c>
      <c r="BO99" s="95">
        <v>4132540</v>
      </c>
      <c r="BP99" s="95">
        <v>4037267</v>
      </c>
      <c r="BQ99" s="95">
        <v>826</v>
      </c>
      <c r="BR99" s="95">
        <v>775</v>
      </c>
      <c r="BS99" s="72">
        <v>460.2</v>
      </c>
      <c r="BT99" s="72">
        <v>466.38</v>
      </c>
      <c r="BU99" s="72">
        <v>926.58</v>
      </c>
      <c r="BV99" s="95">
        <v>4771388</v>
      </c>
      <c r="BW99" s="95">
        <v>4583618</v>
      </c>
      <c r="BX99" s="95">
        <v>864</v>
      </c>
      <c r="BY99" s="95">
        <v>819</v>
      </c>
      <c r="BZ99" s="95">
        <v>747</v>
      </c>
      <c r="CA99" s="95">
        <v>763</v>
      </c>
      <c r="CB99" s="95">
        <v>778</v>
      </c>
      <c r="CC99" s="95">
        <v>802</v>
      </c>
      <c r="CD99" s="95">
        <v>842</v>
      </c>
      <c r="CE99" s="72">
        <v>650.75523149000003</v>
      </c>
      <c r="CF99" s="72">
        <v>676.59346364999999</v>
      </c>
      <c r="CG99" s="72">
        <v>712.40329333</v>
      </c>
      <c r="CH99" s="72">
        <v>716.50152150999998</v>
      </c>
      <c r="CI99" s="72">
        <v>731.52548966999996</v>
      </c>
      <c r="CJ99" s="96">
        <v>1.2305241067999999</v>
      </c>
      <c r="CK99" s="96">
        <v>1.0491381282000001</v>
      </c>
      <c r="CL99" s="96">
        <v>1.0347088606999999</v>
      </c>
      <c r="CM99" s="96">
        <v>1.1877574219</v>
      </c>
      <c r="CN99" s="96">
        <v>1.266640757</v>
      </c>
      <c r="CO99" s="96">
        <v>0.88156833629999998</v>
      </c>
      <c r="CP99" s="96">
        <v>1.3087514686999999</v>
      </c>
      <c r="CQ99" s="96">
        <v>0.99584056389999998</v>
      </c>
      <c r="CR99" s="96">
        <v>1.3142176862999999</v>
      </c>
      <c r="CS99" s="95">
        <v>744</v>
      </c>
      <c r="CT99" s="95">
        <v>772</v>
      </c>
      <c r="CU99" s="95">
        <v>787</v>
      </c>
      <c r="CV99" s="95">
        <v>817</v>
      </c>
      <c r="CW99" s="95">
        <v>850</v>
      </c>
      <c r="CX99" s="96">
        <v>0.93549321699999999</v>
      </c>
      <c r="CY99" s="96">
        <v>0.89427545399999997</v>
      </c>
      <c r="CZ99" s="96">
        <v>0.90196449000000001</v>
      </c>
      <c r="DA99" s="96">
        <v>0.86076264700000005</v>
      </c>
      <c r="DB99" s="96">
        <v>0.82394065299999997</v>
      </c>
      <c r="DC99">
        <v>2013</v>
      </c>
      <c r="DD99" s="6">
        <v>763.6</v>
      </c>
      <c r="DE99" s="96">
        <v>3.2143878999999998E-3</v>
      </c>
      <c r="DF99" s="72">
        <v>1006.06</v>
      </c>
      <c r="DG99" s="96">
        <v>1</v>
      </c>
      <c r="DH99" s="72">
        <v>1006.06</v>
      </c>
      <c r="DI99" s="72">
        <v>859.79973360999998</v>
      </c>
      <c r="DJ99" s="96">
        <v>0.87384209099999999</v>
      </c>
      <c r="DK99" s="72">
        <v>987.60811062000005</v>
      </c>
      <c r="DL99" s="96">
        <v>1.0166922759999999</v>
      </c>
      <c r="DM99" s="72">
        <v>1004.0935378</v>
      </c>
      <c r="DN99" s="96">
        <v>1</v>
      </c>
      <c r="DO99" s="96">
        <v>1.4090999999999999E-2</v>
      </c>
      <c r="DP99" s="72">
        <v>14.15</v>
      </c>
      <c r="DQ99" s="72">
        <v>989.94</v>
      </c>
      <c r="DR99" t="s">
        <v>2183</v>
      </c>
      <c r="DT99" t="s">
        <v>68</v>
      </c>
    </row>
    <row r="100" spans="1:124" x14ac:dyDescent="0.3">
      <c r="A100" t="s">
        <v>2184</v>
      </c>
      <c r="B100">
        <v>2282</v>
      </c>
      <c r="C100" s="95">
        <v>284</v>
      </c>
      <c r="D100" s="95">
        <v>1236507</v>
      </c>
      <c r="E100" s="95">
        <v>262</v>
      </c>
      <c r="F100" s="95">
        <v>726687</v>
      </c>
      <c r="G100" s="95">
        <v>48</v>
      </c>
      <c r="H100" s="95">
        <v>133037</v>
      </c>
      <c r="I100" s="95">
        <v>46</v>
      </c>
      <c r="J100" s="95">
        <v>126973</v>
      </c>
      <c r="K100" s="95">
        <v>308</v>
      </c>
      <c r="L100" s="95">
        <v>1055755</v>
      </c>
      <c r="M100" s="95">
        <v>284</v>
      </c>
      <c r="N100" s="95">
        <v>766922</v>
      </c>
      <c r="O100" s="95">
        <v>41</v>
      </c>
      <c r="P100" s="95">
        <v>302000</v>
      </c>
      <c r="Q100" s="95">
        <v>40</v>
      </c>
      <c r="R100" s="95">
        <v>238062</v>
      </c>
      <c r="S100" s="95">
        <v>325</v>
      </c>
      <c r="T100" s="95">
        <v>1122420</v>
      </c>
      <c r="U100" s="95">
        <v>301</v>
      </c>
      <c r="V100" s="95">
        <v>740985</v>
      </c>
      <c r="W100" s="95">
        <v>42</v>
      </c>
      <c r="X100" s="95">
        <v>192223</v>
      </c>
      <c r="Y100" s="95">
        <v>39</v>
      </c>
      <c r="Z100" s="95">
        <v>160822</v>
      </c>
      <c r="AA100" s="95">
        <v>343</v>
      </c>
      <c r="AB100" s="95">
        <v>1204831</v>
      </c>
      <c r="AC100" s="95">
        <v>317</v>
      </c>
      <c r="AD100" s="95">
        <v>815939</v>
      </c>
      <c r="AE100" s="95">
        <v>36</v>
      </c>
      <c r="AF100" s="95">
        <v>77393</v>
      </c>
      <c r="AG100" s="95">
        <v>34</v>
      </c>
      <c r="AH100" s="95">
        <v>110894</v>
      </c>
      <c r="AI100" s="95">
        <v>358</v>
      </c>
      <c r="AJ100" s="95">
        <v>1472238</v>
      </c>
      <c r="AK100" s="95">
        <v>330</v>
      </c>
      <c r="AL100" s="95">
        <v>1196260</v>
      </c>
      <c r="AM100" s="95">
        <v>33</v>
      </c>
      <c r="AN100" s="95">
        <v>116632</v>
      </c>
      <c r="AO100" s="95">
        <v>31</v>
      </c>
      <c r="AP100" s="95">
        <v>114773</v>
      </c>
      <c r="AQ100" s="72">
        <v>343.76</v>
      </c>
      <c r="AR100" s="72">
        <v>230.97</v>
      </c>
      <c r="AS100" s="72">
        <v>574.73</v>
      </c>
      <c r="AT100" s="95">
        <v>1369544</v>
      </c>
      <c r="AU100" s="95">
        <v>853660</v>
      </c>
      <c r="AV100" s="95">
        <v>332</v>
      </c>
      <c r="AW100" s="95">
        <v>308</v>
      </c>
      <c r="AX100" s="72">
        <v>324.2</v>
      </c>
      <c r="AY100" s="72">
        <v>258.48</v>
      </c>
      <c r="AZ100" s="72">
        <v>582.67999999999995</v>
      </c>
      <c r="BA100" s="95">
        <v>1357755</v>
      </c>
      <c r="BB100" s="95">
        <v>1004984</v>
      </c>
      <c r="BC100" s="95">
        <v>349</v>
      </c>
      <c r="BD100" s="95">
        <v>324</v>
      </c>
      <c r="BE100" s="72">
        <v>298.51</v>
      </c>
      <c r="BF100" s="72">
        <v>221.03</v>
      </c>
      <c r="BG100" s="72">
        <v>519.54</v>
      </c>
      <c r="BH100" s="95">
        <v>1314643</v>
      </c>
      <c r="BI100" s="95">
        <v>901807</v>
      </c>
      <c r="BJ100" s="95">
        <v>367</v>
      </c>
      <c r="BK100" s="95">
        <v>340</v>
      </c>
      <c r="BL100" s="72">
        <v>281.93</v>
      </c>
      <c r="BM100" s="72">
        <v>220.05</v>
      </c>
      <c r="BN100" s="72">
        <v>501.98</v>
      </c>
      <c r="BO100" s="95">
        <v>1282224</v>
      </c>
      <c r="BP100" s="95">
        <v>926833</v>
      </c>
      <c r="BQ100" s="95">
        <v>379</v>
      </c>
      <c r="BR100" s="95">
        <v>351</v>
      </c>
      <c r="BS100" s="72">
        <v>338.63</v>
      </c>
      <c r="BT100" s="72">
        <v>302.64</v>
      </c>
      <c r="BU100" s="72">
        <v>641.27</v>
      </c>
      <c r="BV100" s="95">
        <v>1588870</v>
      </c>
      <c r="BW100" s="95">
        <v>1311033</v>
      </c>
      <c r="BX100" s="95">
        <v>391</v>
      </c>
      <c r="BY100" s="95">
        <v>361</v>
      </c>
      <c r="BZ100" s="95">
        <v>321</v>
      </c>
      <c r="CA100" s="95">
        <v>337</v>
      </c>
      <c r="CB100" s="95">
        <v>354</v>
      </c>
      <c r="CC100" s="95">
        <v>366</v>
      </c>
      <c r="CD100" s="95">
        <v>376</v>
      </c>
      <c r="CE100" s="72">
        <v>650.75523149000003</v>
      </c>
      <c r="CF100" s="72">
        <v>676.59346364999999</v>
      </c>
      <c r="CG100" s="72">
        <v>712.40329333</v>
      </c>
      <c r="CH100" s="72">
        <v>716.50152150999998</v>
      </c>
      <c r="CI100" s="72">
        <v>731.52548966999996</v>
      </c>
      <c r="CJ100" s="96">
        <v>0.88317384509999997</v>
      </c>
      <c r="CK100" s="96">
        <v>0.86119661410000004</v>
      </c>
      <c r="CL100" s="96">
        <v>0.72927793129999996</v>
      </c>
      <c r="CM100" s="96">
        <v>0.70059865180000003</v>
      </c>
      <c r="CN100" s="96">
        <v>0.87662017120000002</v>
      </c>
      <c r="CO100" s="96">
        <v>0.81953732899999998</v>
      </c>
      <c r="CP100" s="96">
        <v>0.98857417960000005</v>
      </c>
      <c r="CQ100" s="96">
        <v>0.99584056389999998</v>
      </c>
      <c r="CR100" s="96">
        <v>0.99270312370000002</v>
      </c>
      <c r="CS100" s="95">
        <v>369</v>
      </c>
      <c r="CT100" s="95">
        <v>392</v>
      </c>
      <c r="CU100" s="95">
        <v>428</v>
      </c>
      <c r="CV100" s="95">
        <v>429</v>
      </c>
      <c r="CW100" s="95">
        <v>451</v>
      </c>
      <c r="CX100" s="96">
        <v>0.92438596500000003</v>
      </c>
      <c r="CY100" s="96">
        <v>0.82990054099999999</v>
      </c>
      <c r="CZ100" s="96">
        <v>0.83021437499999995</v>
      </c>
      <c r="DA100" s="96">
        <v>0.79547052100000004</v>
      </c>
      <c r="DB100" s="96">
        <v>0.73750486599999998</v>
      </c>
      <c r="DC100">
        <v>2013</v>
      </c>
      <c r="DD100" s="6">
        <v>354.4</v>
      </c>
      <c r="DE100" s="96">
        <v>2.9143771000000001E-3</v>
      </c>
      <c r="DF100" s="72">
        <v>760.16</v>
      </c>
      <c r="DG100" s="96">
        <v>1</v>
      </c>
      <c r="DH100" s="72">
        <v>760.16</v>
      </c>
      <c r="DI100" s="72">
        <v>859.79973360999998</v>
      </c>
      <c r="DJ100" s="96">
        <v>0.59531504260000001</v>
      </c>
      <c r="DK100" s="72">
        <v>800.48270134999996</v>
      </c>
      <c r="DL100" s="96">
        <v>1.0166922759999999</v>
      </c>
      <c r="DM100" s="72">
        <v>813.84457952000002</v>
      </c>
      <c r="DN100" s="96">
        <v>1</v>
      </c>
      <c r="DO100" s="96">
        <v>1.2982E-2</v>
      </c>
      <c r="DP100" s="72">
        <v>10.57</v>
      </c>
      <c r="DQ100" s="72">
        <v>803.27</v>
      </c>
      <c r="DR100" t="s">
        <v>2184</v>
      </c>
      <c r="DT100" t="s">
        <v>68</v>
      </c>
    </row>
    <row r="101" spans="1:124" x14ac:dyDescent="0.3">
      <c r="A101" t="s">
        <v>86</v>
      </c>
      <c r="B101">
        <v>2290</v>
      </c>
      <c r="C101" s="95">
        <v>408</v>
      </c>
      <c r="D101" s="95">
        <v>963162</v>
      </c>
      <c r="E101" s="95">
        <v>367</v>
      </c>
      <c r="F101" s="95">
        <v>988096</v>
      </c>
      <c r="G101" s="95">
        <v>47</v>
      </c>
      <c r="H101" s="95">
        <v>216033</v>
      </c>
      <c r="I101" s="95">
        <v>42</v>
      </c>
      <c r="J101" s="95">
        <v>117375</v>
      </c>
      <c r="K101" s="95">
        <v>418</v>
      </c>
      <c r="L101" s="95">
        <v>1782588</v>
      </c>
      <c r="M101" s="95">
        <v>379</v>
      </c>
      <c r="N101" s="95">
        <v>1058773</v>
      </c>
      <c r="O101" s="95">
        <v>58</v>
      </c>
      <c r="P101" s="95">
        <v>49033</v>
      </c>
      <c r="Q101" s="95">
        <v>50</v>
      </c>
      <c r="R101" s="95">
        <v>96190</v>
      </c>
      <c r="S101" s="95">
        <v>422</v>
      </c>
      <c r="T101" s="95">
        <v>1814634</v>
      </c>
      <c r="U101" s="95">
        <v>387</v>
      </c>
      <c r="V101" s="95">
        <v>1301367</v>
      </c>
      <c r="W101" s="95">
        <v>64</v>
      </c>
      <c r="X101" s="95">
        <v>171123</v>
      </c>
      <c r="Y101" s="95">
        <v>56</v>
      </c>
      <c r="Z101" s="95">
        <v>186193</v>
      </c>
      <c r="AA101" s="95">
        <v>445</v>
      </c>
      <c r="AB101" s="95">
        <v>1354222</v>
      </c>
      <c r="AC101" s="95">
        <v>406</v>
      </c>
      <c r="AD101" s="95">
        <v>1322117</v>
      </c>
      <c r="AE101" s="95">
        <v>62</v>
      </c>
      <c r="AF101" s="95">
        <v>247813</v>
      </c>
      <c r="AG101" s="95">
        <v>55</v>
      </c>
      <c r="AH101" s="95">
        <v>293865</v>
      </c>
      <c r="AI101" s="95">
        <v>476</v>
      </c>
      <c r="AJ101" s="95">
        <v>1407762</v>
      </c>
      <c r="AK101" s="95">
        <v>432</v>
      </c>
      <c r="AL101" s="95">
        <v>1299305</v>
      </c>
      <c r="AM101" s="95">
        <v>61</v>
      </c>
      <c r="AN101" s="95">
        <v>233071</v>
      </c>
      <c r="AO101" s="95">
        <v>56</v>
      </c>
      <c r="AP101" s="95">
        <v>133188</v>
      </c>
      <c r="AQ101" s="72">
        <v>215.97</v>
      </c>
      <c r="AR101" s="72">
        <v>225.24</v>
      </c>
      <c r="AS101" s="72">
        <v>441.21</v>
      </c>
      <c r="AT101" s="95">
        <v>1179195</v>
      </c>
      <c r="AU101" s="95">
        <v>1105471</v>
      </c>
      <c r="AV101" s="95">
        <v>455</v>
      </c>
      <c r="AW101" s="95">
        <v>409</v>
      </c>
      <c r="AX101" s="72">
        <v>320.66000000000003</v>
      </c>
      <c r="AY101" s="72">
        <v>224.35</v>
      </c>
      <c r="AZ101" s="72">
        <v>545.01</v>
      </c>
      <c r="BA101" s="95">
        <v>1831621</v>
      </c>
      <c r="BB101" s="95">
        <v>1154963</v>
      </c>
      <c r="BC101" s="95">
        <v>476</v>
      </c>
      <c r="BD101" s="95">
        <v>429</v>
      </c>
      <c r="BE101" s="72">
        <v>340.49</v>
      </c>
      <c r="BF101" s="72">
        <v>279.83</v>
      </c>
      <c r="BG101" s="72">
        <v>620.32000000000005</v>
      </c>
      <c r="BH101" s="95">
        <v>1985757</v>
      </c>
      <c r="BI101" s="95">
        <v>1487560</v>
      </c>
      <c r="BJ101" s="95">
        <v>486</v>
      </c>
      <c r="BK101" s="95">
        <v>443</v>
      </c>
      <c r="BL101" s="72">
        <v>263.32</v>
      </c>
      <c r="BM101" s="72">
        <v>292.12</v>
      </c>
      <c r="BN101" s="72">
        <v>555.44000000000005</v>
      </c>
      <c r="BO101" s="95">
        <v>1602035</v>
      </c>
      <c r="BP101" s="95">
        <v>1615982</v>
      </c>
      <c r="BQ101" s="95">
        <v>507</v>
      </c>
      <c r="BR101" s="95">
        <v>461</v>
      </c>
      <c r="BS101" s="72">
        <v>254.63</v>
      </c>
      <c r="BT101" s="72">
        <v>244.62</v>
      </c>
      <c r="BU101" s="72">
        <v>499.25</v>
      </c>
      <c r="BV101" s="95">
        <v>1640833</v>
      </c>
      <c r="BW101" s="95">
        <v>1432493</v>
      </c>
      <c r="BX101" s="95">
        <v>537</v>
      </c>
      <c r="BY101" s="95">
        <v>488</v>
      </c>
      <c r="BZ101" s="95">
        <v>433</v>
      </c>
      <c r="CA101" s="95">
        <v>453</v>
      </c>
      <c r="CB101" s="95">
        <v>465</v>
      </c>
      <c r="CC101" s="95">
        <v>485</v>
      </c>
      <c r="CD101" s="95">
        <v>513</v>
      </c>
      <c r="CE101" s="72">
        <v>650.75523149000003</v>
      </c>
      <c r="CF101" s="72">
        <v>676.59346364999999</v>
      </c>
      <c r="CG101" s="72">
        <v>712.40329333</v>
      </c>
      <c r="CH101" s="72">
        <v>716.50152150999998</v>
      </c>
      <c r="CI101" s="72">
        <v>731.52548966999996</v>
      </c>
      <c r="CJ101" s="96">
        <v>0.67799685450000002</v>
      </c>
      <c r="CK101" s="96">
        <v>0.80552064020000003</v>
      </c>
      <c r="CL101" s="96">
        <v>0.87074274620000003</v>
      </c>
      <c r="CM101" s="96">
        <v>0.77521119400000005</v>
      </c>
      <c r="CN101" s="96">
        <v>0.68247792740000002</v>
      </c>
      <c r="CO101" s="96">
        <v>0.81237330590000001</v>
      </c>
      <c r="CP101" s="96">
        <v>0.93847233389999996</v>
      </c>
      <c r="CQ101" s="96">
        <v>0.99584056389999998</v>
      </c>
      <c r="CR101" s="96">
        <v>0.94239201930000005</v>
      </c>
      <c r="CS101" s="95">
        <v>626</v>
      </c>
      <c r="CT101" s="95">
        <v>641</v>
      </c>
      <c r="CU101" s="95">
        <v>659</v>
      </c>
      <c r="CV101" s="95">
        <v>674</v>
      </c>
      <c r="CW101" s="95">
        <v>698</v>
      </c>
      <c r="CX101" s="96">
        <v>0.85000268599999995</v>
      </c>
      <c r="CY101" s="96">
        <v>0.85670183600000005</v>
      </c>
      <c r="CZ101" s="96">
        <v>0.83108225300000005</v>
      </c>
      <c r="DA101" s="96">
        <v>0.73752955200000003</v>
      </c>
      <c r="DB101" s="96">
        <v>0.79252361299999996</v>
      </c>
      <c r="DC101">
        <v>2013</v>
      </c>
      <c r="DD101" s="6">
        <v>446.4</v>
      </c>
      <c r="DE101" s="96">
        <v>9.6176580000000001E-4</v>
      </c>
      <c r="DF101" s="72">
        <v>723.05</v>
      </c>
      <c r="DG101" s="96">
        <v>1</v>
      </c>
      <c r="DH101" s="72">
        <v>723.05</v>
      </c>
      <c r="DI101" s="72">
        <v>859.79973360999998</v>
      </c>
      <c r="DJ101" s="96">
        <v>0.66813172350000005</v>
      </c>
      <c r="DK101" s="72">
        <v>768.4328984</v>
      </c>
      <c r="DL101" s="96">
        <v>1.0166922759999999</v>
      </c>
      <c r="DM101" s="72">
        <v>781.25979242000005</v>
      </c>
      <c r="DN101" s="96">
        <v>1</v>
      </c>
      <c r="DO101" s="96">
        <v>3.3530000000000001E-3</v>
      </c>
      <c r="DP101" s="72">
        <v>2.62</v>
      </c>
      <c r="DQ101" s="72">
        <v>778.64</v>
      </c>
      <c r="DR101" t="s">
        <v>86</v>
      </c>
      <c r="DT101" t="s">
        <v>68</v>
      </c>
    </row>
    <row r="102" spans="1:124" x14ac:dyDescent="0.3">
      <c r="A102" t="s">
        <v>87</v>
      </c>
      <c r="B102">
        <v>3000</v>
      </c>
      <c r="C102" s="95">
        <v>5475</v>
      </c>
      <c r="D102" s="95">
        <v>20711816</v>
      </c>
      <c r="E102" s="95">
        <v>5353</v>
      </c>
      <c r="F102" s="95">
        <v>14633375</v>
      </c>
      <c r="G102" s="95">
        <v>1220</v>
      </c>
      <c r="H102" s="95">
        <v>3831252</v>
      </c>
      <c r="I102" s="95">
        <v>1067</v>
      </c>
      <c r="J102" s="95">
        <v>2850952</v>
      </c>
      <c r="K102" s="95">
        <v>5803</v>
      </c>
      <c r="L102" s="95">
        <v>21482751</v>
      </c>
      <c r="M102" s="95">
        <v>5626</v>
      </c>
      <c r="N102" s="95">
        <v>16498330</v>
      </c>
      <c r="O102" s="95">
        <v>1306</v>
      </c>
      <c r="P102" s="95">
        <v>4167892</v>
      </c>
      <c r="Q102" s="95">
        <v>1144</v>
      </c>
      <c r="R102" s="95">
        <v>3458545</v>
      </c>
      <c r="S102" s="95">
        <v>5996</v>
      </c>
      <c r="T102" s="95">
        <v>23504280</v>
      </c>
      <c r="U102" s="95">
        <v>5759</v>
      </c>
      <c r="V102" s="95">
        <v>18987103</v>
      </c>
      <c r="W102" s="95">
        <v>1336</v>
      </c>
      <c r="X102" s="95">
        <v>4098967</v>
      </c>
      <c r="Y102" s="95">
        <v>1160</v>
      </c>
      <c r="Z102" s="95">
        <v>3662139</v>
      </c>
      <c r="AA102" s="95">
        <v>6181</v>
      </c>
      <c r="AB102" s="95">
        <v>24250768</v>
      </c>
      <c r="AC102" s="95">
        <v>5889</v>
      </c>
      <c r="AD102" s="95">
        <v>20421637</v>
      </c>
      <c r="AE102" s="95">
        <v>1362</v>
      </c>
      <c r="AF102" s="95">
        <v>4644186</v>
      </c>
      <c r="AG102" s="95">
        <v>1177</v>
      </c>
      <c r="AH102" s="95">
        <v>3907782</v>
      </c>
      <c r="AI102" s="95">
        <v>6373</v>
      </c>
      <c r="AJ102" s="95">
        <v>26825462</v>
      </c>
      <c r="AK102" s="95">
        <v>6063</v>
      </c>
      <c r="AL102" s="95">
        <v>22155546</v>
      </c>
      <c r="AM102" s="95">
        <v>1352</v>
      </c>
      <c r="AN102" s="95">
        <v>5691695</v>
      </c>
      <c r="AO102" s="95">
        <v>1181</v>
      </c>
      <c r="AP102" s="95">
        <v>4520225</v>
      </c>
      <c r="AQ102" s="72">
        <v>305.49</v>
      </c>
      <c r="AR102" s="72">
        <v>226.95</v>
      </c>
      <c r="AS102" s="72">
        <v>532.44000000000005</v>
      </c>
      <c r="AT102" s="95">
        <v>24543068</v>
      </c>
      <c r="AU102" s="95">
        <v>17484327</v>
      </c>
      <c r="AV102" s="95">
        <v>6695</v>
      </c>
      <c r="AW102" s="95">
        <v>6420</v>
      </c>
      <c r="AX102" s="72">
        <v>300.68</v>
      </c>
      <c r="AY102" s="72">
        <v>245.65</v>
      </c>
      <c r="AZ102" s="72">
        <v>546.33000000000004</v>
      </c>
      <c r="BA102" s="95">
        <v>25650643</v>
      </c>
      <c r="BB102" s="95">
        <v>19956875</v>
      </c>
      <c r="BC102" s="95">
        <v>7109</v>
      </c>
      <c r="BD102" s="95">
        <v>6770</v>
      </c>
      <c r="BE102" s="72">
        <v>313.73</v>
      </c>
      <c r="BF102" s="72">
        <v>272.79000000000002</v>
      </c>
      <c r="BG102" s="72">
        <v>586.52</v>
      </c>
      <c r="BH102" s="95">
        <v>27603247</v>
      </c>
      <c r="BI102" s="95">
        <v>22649242</v>
      </c>
      <c r="BJ102" s="95">
        <v>7332</v>
      </c>
      <c r="BK102" s="95">
        <v>6919</v>
      </c>
      <c r="BL102" s="72">
        <v>319.22000000000003</v>
      </c>
      <c r="BM102" s="72">
        <v>286.93</v>
      </c>
      <c r="BN102" s="72">
        <v>606.15</v>
      </c>
      <c r="BO102" s="95">
        <v>28894954</v>
      </c>
      <c r="BP102" s="95">
        <v>24329419</v>
      </c>
      <c r="BQ102" s="95">
        <v>7543</v>
      </c>
      <c r="BR102" s="95">
        <v>7066</v>
      </c>
      <c r="BS102" s="72">
        <v>350.78</v>
      </c>
      <c r="BT102" s="72">
        <v>306.87</v>
      </c>
      <c r="BU102" s="72">
        <v>657.65</v>
      </c>
      <c r="BV102" s="95">
        <v>32517157</v>
      </c>
      <c r="BW102" s="95">
        <v>26675771</v>
      </c>
      <c r="BX102" s="95">
        <v>7725</v>
      </c>
      <c r="BY102" s="95">
        <v>7244</v>
      </c>
      <c r="BZ102" s="95">
        <v>6564</v>
      </c>
      <c r="CA102" s="95">
        <v>6945</v>
      </c>
      <c r="CB102" s="95">
        <v>7133</v>
      </c>
      <c r="CC102" s="95">
        <v>7317</v>
      </c>
      <c r="CD102" s="95">
        <v>7490</v>
      </c>
      <c r="CE102" s="72">
        <v>650.75523149000003</v>
      </c>
      <c r="CF102" s="72">
        <v>676.59346364999999</v>
      </c>
      <c r="CG102" s="72">
        <v>712.40329333</v>
      </c>
      <c r="CH102" s="72">
        <v>716.50152150999998</v>
      </c>
      <c r="CI102" s="72">
        <v>731.52548966999996</v>
      </c>
      <c r="CJ102" s="96">
        <v>0.81818781350000003</v>
      </c>
      <c r="CK102" s="96">
        <v>0.80747159020000003</v>
      </c>
      <c r="CL102" s="96">
        <v>0.82329770999999996</v>
      </c>
      <c r="CM102" s="96">
        <v>0.84598564249999997</v>
      </c>
      <c r="CN102" s="96">
        <v>0.89901173550000002</v>
      </c>
      <c r="CO102" s="96">
        <v>0.92653952179999999</v>
      </c>
      <c r="CP102" s="96">
        <v>0.90529424660000002</v>
      </c>
      <c r="CQ102" s="96">
        <v>0.99584056389999998</v>
      </c>
      <c r="CR102" s="96">
        <v>0.90907535809999995</v>
      </c>
      <c r="CS102" s="95">
        <v>5838</v>
      </c>
      <c r="CT102" s="95">
        <v>6397</v>
      </c>
      <c r="CU102" s="95">
        <v>6546</v>
      </c>
      <c r="CV102" s="95">
        <v>6805</v>
      </c>
      <c r="CW102" s="95">
        <v>6971</v>
      </c>
      <c r="CX102" s="96">
        <v>0.94083139100000002</v>
      </c>
      <c r="CY102" s="96">
        <v>0.92855486399999998</v>
      </c>
      <c r="CZ102" s="96">
        <v>0.92989683999999995</v>
      </c>
      <c r="DA102" s="96">
        <v>0.91665341199999995</v>
      </c>
      <c r="DB102" s="96">
        <v>0.91921918000000002</v>
      </c>
      <c r="DC102">
        <v>2013</v>
      </c>
      <c r="DD102" s="6">
        <v>6883.8</v>
      </c>
      <c r="DE102" s="96">
        <v>3.7176329000000001E-3</v>
      </c>
      <c r="DF102" s="72">
        <v>695.57</v>
      </c>
      <c r="DG102" s="96">
        <v>1</v>
      </c>
      <c r="DH102" s="72">
        <v>695.57</v>
      </c>
      <c r="DI102" s="72">
        <v>737.97022159000005</v>
      </c>
      <c r="DJ102" s="96">
        <v>1</v>
      </c>
      <c r="DK102" s="72">
        <v>695.57</v>
      </c>
      <c r="DL102" s="96">
        <v>1</v>
      </c>
      <c r="DM102" s="72">
        <v>695.57</v>
      </c>
      <c r="DN102" s="96">
        <v>1</v>
      </c>
      <c r="DO102" s="96">
        <v>1.2351000000000001E-2</v>
      </c>
      <c r="DP102" s="72">
        <v>8.59</v>
      </c>
      <c r="DQ102" s="72">
        <v>686.98</v>
      </c>
      <c r="DR102" t="s">
        <v>87</v>
      </c>
      <c r="DT102" t="s">
        <v>88</v>
      </c>
    </row>
    <row r="103" spans="1:124" x14ac:dyDescent="0.3">
      <c r="A103" t="s">
        <v>89</v>
      </c>
      <c r="B103">
        <v>3010</v>
      </c>
      <c r="C103" s="95">
        <v>15106</v>
      </c>
      <c r="D103" s="95">
        <v>50385760</v>
      </c>
      <c r="E103" s="95">
        <v>14412</v>
      </c>
      <c r="F103" s="95">
        <v>44407130</v>
      </c>
      <c r="G103" s="95">
        <v>2491</v>
      </c>
      <c r="H103" s="95">
        <v>6775933</v>
      </c>
      <c r="I103" s="95">
        <v>2100</v>
      </c>
      <c r="J103" s="95">
        <v>5777192</v>
      </c>
      <c r="K103" s="95">
        <v>15304</v>
      </c>
      <c r="L103" s="95">
        <v>53704250</v>
      </c>
      <c r="M103" s="95">
        <v>14525</v>
      </c>
      <c r="N103" s="95">
        <v>47398226</v>
      </c>
      <c r="O103" s="95">
        <v>2562</v>
      </c>
      <c r="P103" s="95">
        <v>7486683</v>
      </c>
      <c r="Q103" s="95">
        <v>2144</v>
      </c>
      <c r="R103" s="95">
        <v>6326811</v>
      </c>
      <c r="S103" s="95">
        <v>15326</v>
      </c>
      <c r="T103" s="95">
        <v>53653249</v>
      </c>
      <c r="U103" s="95">
        <v>14435</v>
      </c>
      <c r="V103" s="95">
        <v>48884038</v>
      </c>
      <c r="W103" s="95">
        <v>2501</v>
      </c>
      <c r="X103" s="95">
        <v>6963459</v>
      </c>
      <c r="Y103" s="95">
        <v>2083</v>
      </c>
      <c r="Z103" s="95">
        <v>6612115</v>
      </c>
      <c r="AA103" s="95">
        <v>15603</v>
      </c>
      <c r="AB103" s="95">
        <v>60915928</v>
      </c>
      <c r="AC103" s="95">
        <v>14576</v>
      </c>
      <c r="AD103" s="95">
        <v>52579560</v>
      </c>
      <c r="AE103" s="95">
        <v>2513</v>
      </c>
      <c r="AF103" s="95">
        <v>8734859</v>
      </c>
      <c r="AG103" s="95">
        <v>2094</v>
      </c>
      <c r="AH103" s="95">
        <v>7741127</v>
      </c>
      <c r="AI103" s="95">
        <v>15968</v>
      </c>
      <c r="AJ103" s="95">
        <v>64968009.619999997</v>
      </c>
      <c r="AK103" s="95">
        <v>14852</v>
      </c>
      <c r="AL103" s="95">
        <v>55579774.149999999</v>
      </c>
      <c r="AM103" s="95">
        <v>2561</v>
      </c>
      <c r="AN103" s="95">
        <v>9881517</v>
      </c>
      <c r="AO103" s="95">
        <v>2121</v>
      </c>
      <c r="AP103" s="95">
        <v>8037656.25</v>
      </c>
      <c r="AQ103" s="72">
        <v>270.7</v>
      </c>
      <c r="AR103" s="72">
        <v>253.27</v>
      </c>
      <c r="AS103" s="72">
        <v>523.97</v>
      </c>
      <c r="AT103" s="95">
        <v>57161693</v>
      </c>
      <c r="AU103" s="95">
        <v>50184322</v>
      </c>
      <c r="AV103" s="95">
        <v>17597</v>
      </c>
      <c r="AW103" s="95">
        <v>16512</v>
      </c>
      <c r="AX103" s="72">
        <v>285.42</v>
      </c>
      <c r="AY103" s="72">
        <v>268.58999999999997</v>
      </c>
      <c r="AZ103" s="72">
        <v>554.01</v>
      </c>
      <c r="BA103" s="95">
        <v>61190933</v>
      </c>
      <c r="BB103" s="95">
        <v>53725037</v>
      </c>
      <c r="BC103" s="95">
        <v>17866</v>
      </c>
      <c r="BD103" s="95">
        <v>16669</v>
      </c>
      <c r="BE103" s="72">
        <v>283.36</v>
      </c>
      <c r="BF103" s="72">
        <v>279.98</v>
      </c>
      <c r="BG103" s="72">
        <v>563.34</v>
      </c>
      <c r="BH103" s="95">
        <v>60616708</v>
      </c>
      <c r="BI103" s="95">
        <v>55496153</v>
      </c>
      <c r="BJ103" s="95">
        <v>17827</v>
      </c>
      <c r="BK103" s="95">
        <v>16518</v>
      </c>
      <c r="BL103" s="72">
        <v>320.39</v>
      </c>
      <c r="BM103" s="72">
        <v>301.54000000000002</v>
      </c>
      <c r="BN103" s="72">
        <v>621.92999999999995</v>
      </c>
      <c r="BO103" s="95">
        <v>69650787</v>
      </c>
      <c r="BP103" s="95">
        <v>60320687</v>
      </c>
      <c r="BQ103" s="95">
        <v>18116</v>
      </c>
      <c r="BR103" s="95">
        <v>16670</v>
      </c>
      <c r="BS103" s="72">
        <v>336.63</v>
      </c>
      <c r="BT103" s="72">
        <v>312.35000000000002</v>
      </c>
      <c r="BU103" s="72">
        <v>648.98</v>
      </c>
      <c r="BV103" s="95">
        <v>74849526.620000005</v>
      </c>
      <c r="BW103" s="95">
        <v>63617430.399999999</v>
      </c>
      <c r="BX103" s="95">
        <v>18529</v>
      </c>
      <c r="BY103" s="95">
        <v>16973</v>
      </c>
      <c r="BZ103" s="95">
        <v>17080</v>
      </c>
      <c r="CA103" s="95">
        <v>17289</v>
      </c>
      <c r="CB103" s="95">
        <v>17196</v>
      </c>
      <c r="CC103" s="95">
        <v>17430</v>
      </c>
      <c r="CD103" s="95">
        <v>17768</v>
      </c>
      <c r="CE103" s="72">
        <v>650.75523149000003</v>
      </c>
      <c r="CF103" s="72">
        <v>676.59346364999999</v>
      </c>
      <c r="CG103" s="72">
        <v>712.40329333</v>
      </c>
      <c r="CH103" s="72">
        <v>716.50152150999998</v>
      </c>
      <c r="CI103" s="72">
        <v>731.52548966999996</v>
      </c>
      <c r="CJ103" s="96">
        <v>0.80517216709999995</v>
      </c>
      <c r="CK103" s="96">
        <v>0.81882257179999995</v>
      </c>
      <c r="CL103" s="96">
        <v>0.79075996039999996</v>
      </c>
      <c r="CM103" s="96">
        <v>0.86800932210000004</v>
      </c>
      <c r="CN103" s="96">
        <v>0.88715979030000003</v>
      </c>
      <c r="CO103" s="96">
        <v>0.90039368689999999</v>
      </c>
      <c r="CP103" s="96">
        <v>0.92624456889999995</v>
      </c>
      <c r="CQ103" s="96">
        <v>0.99584056389999998</v>
      </c>
      <c r="CR103" s="96">
        <v>0.93011318300000001</v>
      </c>
      <c r="CS103" s="95">
        <v>15828</v>
      </c>
      <c r="CT103" s="95">
        <v>16285</v>
      </c>
      <c r="CU103" s="95">
        <v>16166</v>
      </c>
      <c r="CV103" s="95">
        <v>16364</v>
      </c>
      <c r="CW103" s="95">
        <v>16767</v>
      </c>
      <c r="CX103" s="96">
        <v>0.90835318600000003</v>
      </c>
      <c r="CY103" s="96">
        <v>0.90316810400000003</v>
      </c>
      <c r="CZ103" s="96">
        <v>0.89441771199999998</v>
      </c>
      <c r="DA103" s="96">
        <v>0.894019067</v>
      </c>
      <c r="DB103" s="96">
        <v>0.90216845599999995</v>
      </c>
      <c r="DC103">
        <v>2013</v>
      </c>
      <c r="DD103" s="6">
        <v>16668.400000000001</v>
      </c>
      <c r="DE103" s="96">
        <v>4.9592710000000003E-3</v>
      </c>
      <c r="DF103" s="72">
        <v>710.78</v>
      </c>
      <c r="DG103" s="96">
        <v>1</v>
      </c>
      <c r="DH103" s="72">
        <v>710.78</v>
      </c>
      <c r="DI103" s="72">
        <v>737.97022159000005</v>
      </c>
      <c r="DJ103" s="96">
        <v>1</v>
      </c>
      <c r="DK103" s="72">
        <v>710.78</v>
      </c>
      <c r="DL103" s="96">
        <v>1</v>
      </c>
      <c r="DM103" s="72">
        <v>710.78</v>
      </c>
      <c r="DN103" s="96">
        <v>1</v>
      </c>
      <c r="DO103" s="96">
        <v>1.6903999999999999E-2</v>
      </c>
      <c r="DP103" s="72">
        <v>12.02</v>
      </c>
      <c r="DQ103" s="72">
        <v>698.76</v>
      </c>
      <c r="DR103" t="s">
        <v>89</v>
      </c>
      <c r="DT103" t="s">
        <v>88</v>
      </c>
    </row>
    <row r="104" spans="1:124" x14ac:dyDescent="0.3">
      <c r="A104" t="s">
        <v>90</v>
      </c>
      <c r="B104">
        <v>3020</v>
      </c>
      <c r="C104" s="95">
        <v>11255</v>
      </c>
      <c r="D104" s="95">
        <v>41208494</v>
      </c>
      <c r="E104" s="95">
        <v>10863</v>
      </c>
      <c r="F104" s="95">
        <v>34962526</v>
      </c>
      <c r="G104" s="95">
        <v>2028</v>
      </c>
      <c r="H104" s="95">
        <v>6104729</v>
      </c>
      <c r="I104" s="95">
        <v>1756</v>
      </c>
      <c r="J104" s="95">
        <v>5045130</v>
      </c>
      <c r="K104" s="95">
        <v>11644</v>
      </c>
      <c r="L104" s="95">
        <v>44071117</v>
      </c>
      <c r="M104" s="95">
        <v>11167</v>
      </c>
      <c r="N104" s="95">
        <v>36629022</v>
      </c>
      <c r="O104" s="95">
        <v>2094</v>
      </c>
      <c r="P104" s="95">
        <v>6825135</v>
      </c>
      <c r="Q104" s="95">
        <v>1819</v>
      </c>
      <c r="R104" s="95">
        <v>6013323</v>
      </c>
      <c r="S104" s="95">
        <v>11788</v>
      </c>
      <c r="T104" s="95">
        <v>46039886</v>
      </c>
      <c r="U104" s="95">
        <v>11220</v>
      </c>
      <c r="V104" s="95">
        <v>37518804</v>
      </c>
      <c r="W104" s="95">
        <v>2066</v>
      </c>
      <c r="X104" s="95">
        <v>6385747</v>
      </c>
      <c r="Y104" s="95">
        <v>1773</v>
      </c>
      <c r="Z104" s="95">
        <v>6116524</v>
      </c>
      <c r="AA104" s="95">
        <v>12077</v>
      </c>
      <c r="AB104" s="95">
        <v>45718815</v>
      </c>
      <c r="AC104" s="95">
        <v>11408</v>
      </c>
      <c r="AD104" s="95">
        <v>40623014</v>
      </c>
      <c r="AE104" s="95">
        <v>2078</v>
      </c>
      <c r="AF104" s="95">
        <v>6739467</v>
      </c>
      <c r="AG104" s="95">
        <v>1773</v>
      </c>
      <c r="AH104" s="95">
        <v>6681545</v>
      </c>
      <c r="AI104" s="95">
        <v>12628</v>
      </c>
      <c r="AJ104" s="95">
        <v>50437200.920000002</v>
      </c>
      <c r="AK104" s="95">
        <v>11923</v>
      </c>
      <c r="AL104" s="95">
        <v>46403994.640000001</v>
      </c>
      <c r="AM104" s="95">
        <v>2062</v>
      </c>
      <c r="AN104" s="95">
        <v>6766952</v>
      </c>
      <c r="AO104" s="95">
        <v>1764</v>
      </c>
      <c r="AP104" s="95">
        <v>6693324</v>
      </c>
      <c r="AQ104" s="72">
        <v>296.83</v>
      </c>
      <c r="AR104" s="72">
        <v>264.2</v>
      </c>
      <c r="AS104" s="72">
        <v>561.03</v>
      </c>
      <c r="AT104" s="95">
        <v>47313223</v>
      </c>
      <c r="AU104" s="95">
        <v>40007656</v>
      </c>
      <c r="AV104" s="95">
        <v>13283</v>
      </c>
      <c r="AW104" s="95">
        <v>12619</v>
      </c>
      <c r="AX104" s="72">
        <v>308.73</v>
      </c>
      <c r="AY104" s="72">
        <v>273.64</v>
      </c>
      <c r="AZ104" s="72">
        <v>582.37</v>
      </c>
      <c r="BA104" s="95">
        <v>50896252</v>
      </c>
      <c r="BB104" s="95">
        <v>42642345</v>
      </c>
      <c r="BC104" s="95">
        <v>13738</v>
      </c>
      <c r="BD104" s="95">
        <v>12986</v>
      </c>
      <c r="BE104" s="72">
        <v>315.35000000000002</v>
      </c>
      <c r="BF104" s="72">
        <v>279.86</v>
      </c>
      <c r="BG104" s="72">
        <v>595.21</v>
      </c>
      <c r="BH104" s="95">
        <v>52425633</v>
      </c>
      <c r="BI104" s="95">
        <v>43635328</v>
      </c>
      <c r="BJ104" s="95">
        <v>13854</v>
      </c>
      <c r="BK104" s="95">
        <v>12993</v>
      </c>
      <c r="BL104" s="72">
        <v>308.83</v>
      </c>
      <c r="BM104" s="72">
        <v>299.07</v>
      </c>
      <c r="BN104" s="72">
        <v>607.9</v>
      </c>
      <c r="BO104" s="95">
        <v>52458282</v>
      </c>
      <c r="BP104" s="95">
        <v>47304559</v>
      </c>
      <c r="BQ104" s="95">
        <v>14155</v>
      </c>
      <c r="BR104" s="95">
        <v>13181</v>
      </c>
      <c r="BS104" s="72">
        <v>324.51</v>
      </c>
      <c r="BT104" s="72">
        <v>323.27999999999997</v>
      </c>
      <c r="BU104" s="72">
        <v>647.79</v>
      </c>
      <c r="BV104" s="95">
        <v>57204152.920000002</v>
      </c>
      <c r="BW104" s="95">
        <v>53097318.640000001</v>
      </c>
      <c r="BX104" s="95">
        <v>14690</v>
      </c>
      <c r="BY104" s="95">
        <v>13687</v>
      </c>
      <c r="BZ104" s="95">
        <v>12967</v>
      </c>
      <c r="CA104" s="95">
        <v>13375</v>
      </c>
      <c r="CB104" s="95">
        <v>13439</v>
      </c>
      <c r="CC104" s="95">
        <v>13693</v>
      </c>
      <c r="CD104" s="95">
        <v>14199</v>
      </c>
      <c r="CE104" s="72">
        <v>650.75523149000003</v>
      </c>
      <c r="CF104" s="72">
        <v>676.59346364999999</v>
      </c>
      <c r="CG104" s="72">
        <v>712.40329333</v>
      </c>
      <c r="CH104" s="72">
        <v>716.50152150999998</v>
      </c>
      <c r="CI104" s="72">
        <v>731.52548966999996</v>
      </c>
      <c r="CJ104" s="96">
        <v>0.86212138270000005</v>
      </c>
      <c r="CK104" s="96">
        <v>0.86073843640000003</v>
      </c>
      <c r="CL104" s="96">
        <v>0.83549585689999994</v>
      </c>
      <c r="CM104" s="96">
        <v>0.84842806569999996</v>
      </c>
      <c r="CN104" s="96">
        <v>0.88553305270000005</v>
      </c>
      <c r="CO104" s="96">
        <v>0.88259607330000001</v>
      </c>
      <c r="CP104" s="96">
        <v>0.97265712469999999</v>
      </c>
      <c r="CQ104" s="96">
        <v>0.99584056389999998</v>
      </c>
      <c r="CR104" s="96">
        <v>0.97671958849999996</v>
      </c>
      <c r="CS104" s="95">
        <v>9073</v>
      </c>
      <c r="CT104" s="95">
        <v>9607</v>
      </c>
      <c r="CU104" s="95">
        <v>9644</v>
      </c>
      <c r="CV104" s="95">
        <v>9764</v>
      </c>
      <c r="CW104" s="95">
        <v>10284</v>
      </c>
      <c r="CX104" s="96">
        <v>0.88893830399999996</v>
      </c>
      <c r="CY104" s="96">
        <v>0.89965489099999996</v>
      </c>
      <c r="CZ104" s="96">
        <v>0.88828510699999996</v>
      </c>
      <c r="DA104" s="96">
        <v>0.874023255</v>
      </c>
      <c r="DB104" s="96">
        <v>0.8638692</v>
      </c>
      <c r="DC104">
        <v>2013</v>
      </c>
      <c r="DD104" s="6">
        <v>13093.2</v>
      </c>
      <c r="DE104" s="96">
        <v>1.7792534999999999E-3</v>
      </c>
      <c r="DF104" s="72">
        <v>748.78</v>
      </c>
      <c r="DG104" s="96">
        <v>1</v>
      </c>
      <c r="DH104" s="72">
        <v>748.78</v>
      </c>
      <c r="DI104" s="72">
        <v>748.78</v>
      </c>
      <c r="DJ104" s="96">
        <v>1</v>
      </c>
      <c r="DK104" s="72">
        <v>748.78</v>
      </c>
      <c r="DL104" s="96">
        <v>1</v>
      </c>
      <c r="DM104" s="72">
        <v>748.78</v>
      </c>
      <c r="DN104" s="96">
        <v>1</v>
      </c>
      <c r="DO104" s="96">
        <v>5.5849999999999997E-3</v>
      </c>
      <c r="DP104" s="72">
        <v>4.18</v>
      </c>
      <c r="DQ104" s="72">
        <v>744.6</v>
      </c>
      <c r="DR104" t="s">
        <v>90</v>
      </c>
      <c r="DT104" t="s">
        <v>88</v>
      </c>
    </row>
    <row r="105" spans="1:124" x14ac:dyDescent="0.3">
      <c r="A105" t="s">
        <v>91</v>
      </c>
      <c r="B105">
        <v>3030</v>
      </c>
      <c r="C105" s="95">
        <v>8937</v>
      </c>
      <c r="D105" s="95">
        <v>41607402</v>
      </c>
      <c r="E105" s="95">
        <v>8602</v>
      </c>
      <c r="F105" s="95">
        <v>29185846</v>
      </c>
      <c r="G105" s="95">
        <v>1710</v>
      </c>
      <c r="H105" s="95">
        <v>6744659</v>
      </c>
      <c r="I105" s="95">
        <v>1507</v>
      </c>
      <c r="J105" s="95">
        <v>4924341</v>
      </c>
      <c r="K105" s="95">
        <v>9325</v>
      </c>
      <c r="L105" s="95">
        <v>44639830</v>
      </c>
      <c r="M105" s="95">
        <v>8956</v>
      </c>
      <c r="N105" s="95">
        <v>31205112</v>
      </c>
      <c r="O105" s="95">
        <v>1743</v>
      </c>
      <c r="P105" s="95">
        <v>7095739</v>
      </c>
      <c r="Q105" s="95">
        <v>1552</v>
      </c>
      <c r="R105" s="95">
        <v>5385499</v>
      </c>
      <c r="S105" s="95">
        <v>9381</v>
      </c>
      <c r="T105" s="95">
        <v>45448566</v>
      </c>
      <c r="U105" s="95">
        <v>8947</v>
      </c>
      <c r="V105" s="95">
        <v>33529905</v>
      </c>
      <c r="W105" s="95">
        <v>1708</v>
      </c>
      <c r="X105" s="95">
        <v>7246369</v>
      </c>
      <c r="Y105" s="95">
        <v>1530</v>
      </c>
      <c r="Z105" s="95">
        <v>6118111</v>
      </c>
      <c r="AA105" s="95">
        <v>9510</v>
      </c>
      <c r="AB105" s="95">
        <v>47891651</v>
      </c>
      <c r="AC105" s="95">
        <v>9008</v>
      </c>
      <c r="AD105" s="95">
        <v>37140726</v>
      </c>
      <c r="AE105" s="95">
        <v>1703</v>
      </c>
      <c r="AF105" s="95">
        <v>5950699</v>
      </c>
      <c r="AG105" s="95">
        <v>1526</v>
      </c>
      <c r="AH105" s="95">
        <v>5836972</v>
      </c>
      <c r="AI105" s="95">
        <v>9899</v>
      </c>
      <c r="AJ105" s="95">
        <v>46390497.810000002</v>
      </c>
      <c r="AK105" s="95">
        <v>9389</v>
      </c>
      <c r="AL105" s="95">
        <v>40844694.310000002</v>
      </c>
      <c r="AM105" s="95">
        <v>1714</v>
      </c>
      <c r="AN105" s="95">
        <v>6818697</v>
      </c>
      <c r="AO105" s="95">
        <v>1547</v>
      </c>
      <c r="AP105" s="95">
        <v>6658923.1200000001</v>
      </c>
      <c r="AQ105" s="72">
        <v>378.45</v>
      </c>
      <c r="AR105" s="72">
        <v>281.19</v>
      </c>
      <c r="AS105" s="72">
        <v>659.64</v>
      </c>
      <c r="AT105" s="95">
        <v>48352061</v>
      </c>
      <c r="AU105" s="95">
        <v>34110187</v>
      </c>
      <c r="AV105" s="95">
        <v>10647</v>
      </c>
      <c r="AW105" s="95">
        <v>10109</v>
      </c>
      <c r="AX105" s="72">
        <v>389.53</v>
      </c>
      <c r="AY105" s="72">
        <v>290.18</v>
      </c>
      <c r="AZ105" s="72">
        <v>679.71</v>
      </c>
      <c r="BA105" s="95">
        <v>51735569</v>
      </c>
      <c r="BB105" s="95">
        <v>36590611</v>
      </c>
      <c r="BC105" s="95">
        <v>11068</v>
      </c>
      <c r="BD105" s="95">
        <v>10508</v>
      </c>
      <c r="BE105" s="72">
        <v>396</v>
      </c>
      <c r="BF105" s="72">
        <v>315.36</v>
      </c>
      <c r="BG105" s="72">
        <v>711.36</v>
      </c>
      <c r="BH105" s="95">
        <v>52694935</v>
      </c>
      <c r="BI105" s="95">
        <v>39648016</v>
      </c>
      <c r="BJ105" s="95">
        <v>11089</v>
      </c>
      <c r="BK105" s="95">
        <v>10477</v>
      </c>
      <c r="BL105" s="72">
        <v>400.15</v>
      </c>
      <c r="BM105" s="72">
        <v>339.99</v>
      </c>
      <c r="BN105" s="72">
        <v>740.14</v>
      </c>
      <c r="BO105" s="95">
        <v>53842350</v>
      </c>
      <c r="BP105" s="95">
        <v>42977698</v>
      </c>
      <c r="BQ105" s="95">
        <v>11213</v>
      </c>
      <c r="BR105" s="95">
        <v>10534</v>
      </c>
      <c r="BS105" s="72">
        <v>381.82</v>
      </c>
      <c r="BT105" s="72">
        <v>361.98</v>
      </c>
      <c r="BU105" s="72">
        <v>743.8</v>
      </c>
      <c r="BV105" s="95">
        <v>53209194.810000002</v>
      </c>
      <c r="BW105" s="95">
        <v>47503617.43</v>
      </c>
      <c r="BX105" s="95">
        <v>11613</v>
      </c>
      <c r="BY105" s="95">
        <v>10936</v>
      </c>
      <c r="BZ105" s="95">
        <v>10391</v>
      </c>
      <c r="CA105" s="95">
        <v>10798</v>
      </c>
      <c r="CB105" s="95">
        <v>10794</v>
      </c>
      <c r="CC105" s="95">
        <v>10891</v>
      </c>
      <c r="CD105" s="95">
        <v>11282</v>
      </c>
      <c r="CE105" s="72">
        <v>650.75523149000003</v>
      </c>
      <c r="CF105" s="72">
        <v>676.59346364999999</v>
      </c>
      <c r="CG105" s="72">
        <v>712.40329333</v>
      </c>
      <c r="CH105" s="72">
        <v>716.50152150999998</v>
      </c>
      <c r="CI105" s="72">
        <v>731.52548966999996</v>
      </c>
      <c r="CJ105" s="96">
        <v>1.0136530113</v>
      </c>
      <c r="CK105" s="96">
        <v>1.0046062171000001</v>
      </c>
      <c r="CL105" s="96">
        <v>0.99853552990000005</v>
      </c>
      <c r="CM105" s="96">
        <v>1.0329915259</v>
      </c>
      <c r="CN105" s="96">
        <v>1.0167793337</v>
      </c>
      <c r="CO105" s="96">
        <v>0.93608828960000001</v>
      </c>
      <c r="CP105" s="96">
        <v>1.0824973828</v>
      </c>
      <c r="CQ105" s="96">
        <v>0.99584056389999998</v>
      </c>
      <c r="CR105" s="96">
        <v>1.0870186127000001</v>
      </c>
      <c r="CS105" s="95">
        <v>9825</v>
      </c>
      <c r="CT105" s="95">
        <v>10397</v>
      </c>
      <c r="CU105" s="95">
        <v>10353</v>
      </c>
      <c r="CV105" s="95">
        <v>10426</v>
      </c>
      <c r="CW105" s="95">
        <v>10845</v>
      </c>
      <c r="CX105" s="96">
        <v>0.94373821400000002</v>
      </c>
      <c r="CY105" s="96">
        <v>0.93316545299999998</v>
      </c>
      <c r="CZ105" s="96">
        <v>0.92395097699999995</v>
      </c>
      <c r="DA105" s="96">
        <v>0.93182069700000003</v>
      </c>
      <c r="DB105" s="96">
        <v>0.94764935400000005</v>
      </c>
      <c r="DC105">
        <v>2013</v>
      </c>
      <c r="DD105" s="6">
        <v>10512.8</v>
      </c>
      <c r="DE105" s="96">
        <v>4.7457645000000001E-3</v>
      </c>
      <c r="DF105" s="72">
        <v>830.86</v>
      </c>
      <c r="DG105" s="96">
        <v>1</v>
      </c>
      <c r="DH105" s="72">
        <v>830.86</v>
      </c>
      <c r="DI105" s="72">
        <v>737.97022159000005</v>
      </c>
      <c r="DJ105" s="96">
        <v>1</v>
      </c>
      <c r="DK105" s="72">
        <v>830.86</v>
      </c>
      <c r="DL105" s="96">
        <v>1</v>
      </c>
      <c r="DM105" s="72">
        <v>830.86</v>
      </c>
      <c r="DN105" s="96">
        <v>1</v>
      </c>
      <c r="DO105" s="96">
        <v>1.2182E-2</v>
      </c>
      <c r="DP105" s="72">
        <v>10.119999999999999</v>
      </c>
      <c r="DQ105" s="72">
        <v>820.74</v>
      </c>
      <c r="DR105" t="s">
        <v>91</v>
      </c>
      <c r="DT105" t="s">
        <v>88</v>
      </c>
    </row>
    <row r="106" spans="1:124" x14ac:dyDescent="0.3">
      <c r="A106" t="s">
        <v>92</v>
      </c>
      <c r="B106">
        <v>3040</v>
      </c>
      <c r="C106" s="95">
        <v>2961</v>
      </c>
      <c r="D106" s="95">
        <v>9703234</v>
      </c>
      <c r="E106" s="95">
        <v>2859</v>
      </c>
      <c r="F106" s="95">
        <v>8235156</v>
      </c>
      <c r="G106" s="95">
        <v>635</v>
      </c>
      <c r="H106" s="95">
        <v>1091660</v>
      </c>
      <c r="I106" s="95">
        <v>551</v>
      </c>
      <c r="J106" s="95">
        <v>1443133</v>
      </c>
      <c r="K106" s="95">
        <v>2945</v>
      </c>
      <c r="L106" s="95">
        <v>10329010</v>
      </c>
      <c r="M106" s="95">
        <v>2835</v>
      </c>
      <c r="N106" s="95">
        <v>8254267</v>
      </c>
      <c r="O106" s="95">
        <v>665</v>
      </c>
      <c r="P106" s="95">
        <v>1573243</v>
      </c>
      <c r="Q106" s="95">
        <v>581</v>
      </c>
      <c r="R106" s="95">
        <v>1858099</v>
      </c>
      <c r="S106" s="95">
        <v>2894</v>
      </c>
      <c r="T106" s="95">
        <v>11635466</v>
      </c>
      <c r="U106" s="95">
        <v>2772</v>
      </c>
      <c r="V106" s="95">
        <v>9297529</v>
      </c>
      <c r="W106" s="95">
        <v>659</v>
      </c>
      <c r="X106" s="95">
        <v>1573757</v>
      </c>
      <c r="Y106" s="95">
        <v>569</v>
      </c>
      <c r="Z106" s="95">
        <v>2076651</v>
      </c>
      <c r="AA106" s="95">
        <v>2831</v>
      </c>
      <c r="AB106" s="95">
        <v>11158328</v>
      </c>
      <c r="AC106" s="95">
        <v>2699</v>
      </c>
      <c r="AD106" s="95">
        <v>9301389</v>
      </c>
      <c r="AE106" s="95">
        <v>640</v>
      </c>
      <c r="AF106" s="95">
        <v>1962160</v>
      </c>
      <c r="AG106" s="95">
        <v>555</v>
      </c>
      <c r="AH106" s="95">
        <v>2450734</v>
      </c>
      <c r="AI106" s="95">
        <v>2876</v>
      </c>
      <c r="AJ106" s="95">
        <v>11498064.970000001</v>
      </c>
      <c r="AK106" s="95">
        <v>2731</v>
      </c>
      <c r="AL106" s="95">
        <v>9765482.0099999998</v>
      </c>
      <c r="AM106" s="95">
        <v>645</v>
      </c>
      <c r="AN106" s="95">
        <v>2053945</v>
      </c>
      <c r="AO106" s="95">
        <v>561</v>
      </c>
      <c r="AP106" s="95">
        <v>2267347</v>
      </c>
      <c r="AQ106" s="72">
        <v>250.16</v>
      </c>
      <c r="AR106" s="72">
        <v>236.52</v>
      </c>
      <c r="AS106" s="72">
        <v>486.68</v>
      </c>
      <c r="AT106" s="95">
        <v>10794894</v>
      </c>
      <c r="AU106" s="95">
        <v>9678289</v>
      </c>
      <c r="AV106" s="95">
        <v>3596</v>
      </c>
      <c r="AW106" s="95">
        <v>3410</v>
      </c>
      <c r="AX106" s="72">
        <v>274.75</v>
      </c>
      <c r="AY106" s="72">
        <v>246.69</v>
      </c>
      <c r="AZ106" s="72">
        <v>521.44000000000005</v>
      </c>
      <c r="BA106" s="95">
        <v>11902253</v>
      </c>
      <c r="BB106" s="95">
        <v>10112366</v>
      </c>
      <c r="BC106" s="95">
        <v>3610</v>
      </c>
      <c r="BD106" s="95">
        <v>3416</v>
      </c>
      <c r="BE106" s="72">
        <v>309.81</v>
      </c>
      <c r="BF106" s="72">
        <v>283.7</v>
      </c>
      <c r="BG106" s="72">
        <v>593.51</v>
      </c>
      <c r="BH106" s="95">
        <v>13209223</v>
      </c>
      <c r="BI106" s="95">
        <v>11374180</v>
      </c>
      <c r="BJ106" s="95">
        <v>3553</v>
      </c>
      <c r="BK106" s="95">
        <v>3341</v>
      </c>
      <c r="BL106" s="72">
        <v>315</v>
      </c>
      <c r="BM106" s="72">
        <v>300.97000000000003</v>
      </c>
      <c r="BN106" s="72">
        <v>615.97</v>
      </c>
      <c r="BO106" s="95">
        <v>13120488</v>
      </c>
      <c r="BP106" s="95">
        <v>11752123</v>
      </c>
      <c r="BQ106" s="95">
        <v>3471</v>
      </c>
      <c r="BR106" s="95">
        <v>3254</v>
      </c>
      <c r="BS106" s="72">
        <v>320.74</v>
      </c>
      <c r="BT106" s="72">
        <v>304.60000000000002</v>
      </c>
      <c r="BU106" s="72">
        <v>625.34</v>
      </c>
      <c r="BV106" s="95">
        <v>13552009.970000001</v>
      </c>
      <c r="BW106" s="95">
        <v>12032829.01</v>
      </c>
      <c r="BX106" s="95">
        <v>3521</v>
      </c>
      <c r="BY106" s="95">
        <v>3292</v>
      </c>
      <c r="BZ106" s="95">
        <v>3507</v>
      </c>
      <c r="CA106" s="95">
        <v>3516</v>
      </c>
      <c r="CB106" s="95">
        <v>3451</v>
      </c>
      <c r="CC106" s="95">
        <v>3368</v>
      </c>
      <c r="CD106" s="95">
        <v>3409</v>
      </c>
      <c r="CE106" s="72">
        <v>650.75523149000003</v>
      </c>
      <c r="CF106" s="72">
        <v>676.59346364999999</v>
      </c>
      <c r="CG106" s="72">
        <v>712.40329333</v>
      </c>
      <c r="CH106" s="72">
        <v>716.50152150999998</v>
      </c>
      <c r="CI106" s="72">
        <v>731.52548966999996</v>
      </c>
      <c r="CJ106" s="96">
        <v>0.74786951599999996</v>
      </c>
      <c r="CK106" s="96">
        <v>0.7706843592</v>
      </c>
      <c r="CL106" s="96">
        <v>0.83310956810000003</v>
      </c>
      <c r="CM106" s="96">
        <v>0.8596911263</v>
      </c>
      <c r="CN106" s="96">
        <v>0.85484375980000005</v>
      </c>
      <c r="CO106" s="96">
        <v>0.87770866329999997</v>
      </c>
      <c r="CP106" s="96">
        <v>0.92654852330000004</v>
      </c>
      <c r="CQ106" s="96">
        <v>0.99584056389999998</v>
      </c>
      <c r="CR106" s="96">
        <v>0.93041840689999999</v>
      </c>
      <c r="CS106" s="95">
        <v>3218</v>
      </c>
      <c r="CT106" s="95">
        <v>3271</v>
      </c>
      <c r="CU106" s="95">
        <v>3211</v>
      </c>
      <c r="CV106" s="95">
        <v>3139</v>
      </c>
      <c r="CW106" s="95">
        <v>3131</v>
      </c>
      <c r="CX106" s="96">
        <v>0.88055301500000005</v>
      </c>
      <c r="CY106" s="96">
        <v>0.89027984100000002</v>
      </c>
      <c r="CZ106" s="96">
        <v>0.86786227500000002</v>
      </c>
      <c r="DA106" s="96">
        <v>0.88003635199999997</v>
      </c>
      <c r="DB106" s="96">
        <v>0.86941632599999996</v>
      </c>
      <c r="DC106">
        <v>2013</v>
      </c>
      <c r="DD106" s="6">
        <v>3342.6</v>
      </c>
      <c r="DE106" s="96">
        <v>3.8353285E-3</v>
      </c>
      <c r="DF106" s="72">
        <v>711.81</v>
      </c>
      <c r="DG106" s="96">
        <v>1</v>
      </c>
      <c r="DH106" s="72">
        <v>711.81</v>
      </c>
      <c r="DI106" s="72">
        <v>737.97022159000005</v>
      </c>
      <c r="DJ106" s="96">
        <v>1</v>
      </c>
      <c r="DK106" s="72">
        <v>711.81</v>
      </c>
      <c r="DL106" s="96">
        <v>1</v>
      </c>
      <c r="DM106" s="72">
        <v>711.81</v>
      </c>
      <c r="DN106" s="96">
        <v>1</v>
      </c>
      <c r="DO106" s="96">
        <v>1.0904E-2</v>
      </c>
      <c r="DP106" s="72">
        <v>7.76</v>
      </c>
      <c r="DQ106" s="72">
        <v>704.05</v>
      </c>
      <c r="DR106" t="s">
        <v>92</v>
      </c>
      <c r="DT106" t="s">
        <v>88</v>
      </c>
    </row>
    <row r="107" spans="1:124" x14ac:dyDescent="0.3">
      <c r="A107" t="s">
        <v>93</v>
      </c>
      <c r="B107">
        <v>3050</v>
      </c>
      <c r="C107" s="95">
        <v>745</v>
      </c>
      <c r="D107" s="95">
        <v>2755723</v>
      </c>
      <c r="E107" s="95">
        <v>719</v>
      </c>
      <c r="F107" s="95">
        <v>2181899</v>
      </c>
      <c r="G107" s="95">
        <v>174</v>
      </c>
      <c r="H107" s="95">
        <v>335815</v>
      </c>
      <c r="I107" s="95">
        <v>152</v>
      </c>
      <c r="J107" s="95">
        <v>337343</v>
      </c>
      <c r="K107" s="95">
        <v>714</v>
      </c>
      <c r="L107" s="95">
        <v>2816184</v>
      </c>
      <c r="M107" s="95">
        <v>688</v>
      </c>
      <c r="N107" s="95">
        <v>1865755</v>
      </c>
      <c r="O107" s="95">
        <v>177</v>
      </c>
      <c r="P107" s="95">
        <v>453507</v>
      </c>
      <c r="Q107" s="95">
        <v>151</v>
      </c>
      <c r="R107" s="95">
        <v>398324</v>
      </c>
      <c r="S107" s="95">
        <v>705</v>
      </c>
      <c r="T107" s="95">
        <v>2698916</v>
      </c>
      <c r="U107" s="95">
        <v>675</v>
      </c>
      <c r="V107" s="95">
        <v>2123801</v>
      </c>
      <c r="W107" s="95">
        <v>164</v>
      </c>
      <c r="X107" s="95">
        <v>344042</v>
      </c>
      <c r="Y107" s="95">
        <v>135</v>
      </c>
      <c r="Z107" s="95">
        <v>369748</v>
      </c>
      <c r="AA107" s="95">
        <v>722</v>
      </c>
      <c r="AB107" s="95">
        <v>3179142</v>
      </c>
      <c r="AC107" s="95">
        <v>692</v>
      </c>
      <c r="AD107" s="95">
        <v>2750777</v>
      </c>
      <c r="AE107" s="95">
        <v>159</v>
      </c>
      <c r="AF107" s="95">
        <v>531852</v>
      </c>
      <c r="AG107" s="95">
        <v>135</v>
      </c>
      <c r="AH107" s="95">
        <v>433474</v>
      </c>
      <c r="AI107" s="95">
        <v>715</v>
      </c>
      <c r="AJ107" s="95">
        <v>2742716</v>
      </c>
      <c r="AK107" s="95">
        <v>685</v>
      </c>
      <c r="AL107" s="95">
        <v>2431580</v>
      </c>
      <c r="AM107" s="95">
        <v>164</v>
      </c>
      <c r="AN107" s="95">
        <v>361852</v>
      </c>
      <c r="AO107" s="95">
        <v>146</v>
      </c>
      <c r="AP107" s="95">
        <v>420608</v>
      </c>
      <c r="AQ107" s="72">
        <v>280.33999999999997</v>
      </c>
      <c r="AR107" s="72">
        <v>241.03</v>
      </c>
      <c r="AS107" s="72">
        <v>521.37</v>
      </c>
      <c r="AT107" s="95">
        <v>3091538</v>
      </c>
      <c r="AU107" s="95">
        <v>2519242</v>
      </c>
      <c r="AV107" s="95">
        <v>919</v>
      </c>
      <c r="AW107" s="95">
        <v>871</v>
      </c>
      <c r="AX107" s="72">
        <v>305.81</v>
      </c>
      <c r="AY107" s="72">
        <v>224.88</v>
      </c>
      <c r="AZ107" s="72">
        <v>530.69000000000005</v>
      </c>
      <c r="BA107" s="95">
        <v>3269691</v>
      </c>
      <c r="BB107" s="95">
        <v>2264079</v>
      </c>
      <c r="BC107" s="95">
        <v>891</v>
      </c>
      <c r="BD107" s="95">
        <v>839</v>
      </c>
      <c r="BE107" s="72">
        <v>291.81</v>
      </c>
      <c r="BF107" s="72">
        <v>256.54000000000002</v>
      </c>
      <c r="BG107" s="72">
        <v>548.35</v>
      </c>
      <c r="BH107" s="95">
        <v>3042958</v>
      </c>
      <c r="BI107" s="95">
        <v>2493549</v>
      </c>
      <c r="BJ107" s="95">
        <v>869</v>
      </c>
      <c r="BK107" s="95">
        <v>810</v>
      </c>
      <c r="BL107" s="72">
        <v>351.02</v>
      </c>
      <c r="BM107" s="72">
        <v>320.86</v>
      </c>
      <c r="BN107" s="72">
        <v>671.88</v>
      </c>
      <c r="BO107" s="95">
        <v>3710994</v>
      </c>
      <c r="BP107" s="95">
        <v>3184251</v>
      </c>
      <c r="BQ107" s="95">
        <v>881</v>
      </c>
      <c r="BR107" s="95">
        <v>827</v>
      </c>
      <c r="BS107" s="72">
        <v>294.33</v>
      </c>
      <c r="BT107" s="72">
        <v>286.02</v>
      </c>
      <c r="BU107" s="72">
        <v>580.35</v>
      </c>
      <c r="BV107" s="95">
        <v>3104568</v>
      </c>
      <c r="BW107" s="95">
        <v>2852188</v>
      </c>
      <c r="BX107" s="95">
        <v>879</v>
      </c>
      <c r="BY107" s="95">
        <v>831</v>
      </c>
      <c r="BZ107" s="95">
        <v>896</v>
      </c>
      <c r="CA107" s="95">
        <v>866</v>
      </c>
      <c r="CB107" s="95">
        <v>841</v>
      </c>
      <c r="CC107" s="95">
        <v>855</v>
      </c>
      <c r="CD107" s="95">
        <v>856</v>
      </c>
      <c r="CE107" s="72">
        <v>650.75523149000003</v>
      </c>
      <c r="CF107" s="72">
        <v>676.59346364999999</v>
      </c>
      <c r="CG107" s="72">
        <v>712.40329333</v>
      </c>
      <c r="CH107" s="72">
        <v>716.50152150999998</v>
      </c>
      <c r="CI107" s="72">
        <v>731.52548966999996</v>
      </c>
      <c r="CJ107" s="96">
        <v>0.80117680930000001</v>
      </c>
      <c r="CK107" s="96">
        <v>0.78435578900000003</v>
      </c>
      <c r="CL107" s="96">
        <v>0.76971850799999997</v>
      </c>
      <c r="CM107" s="96">
        <v>0.93772306100000002</v>
      </c>
      <c r="CN107" s="96">
        <v>0.79334214349999999</v>
      </c>
      <c r="CO107" s="96">
        <v>0.80369039919999996</v>
      </c>
      <c r="CP107" s="96">
        <v>1.0168881735999999</v>
      </c>
      <c r="CQ107" s="96">
        <v>0.99584056389999998</v>
      </c>
      <c r="CR107" s="96">
        <v>1.0211353757999999</v>
      </c>
      <c r="CS107" s="95">
        <v>814</v>
      </c>
      <c r="CT107" s="95">
        <v>804</v>
      </c>
      <c r="CU107" s="95">
        <v>786</v>
      </c>
      <c r="CV107" s="95">
        <v>791</v>
      </c>
      <c r="CW107" s="95">
        <v>827</v>
      </c>
      <c r="CX107" s="96">
        <v>0.77854011400000001</v>
      </c>
      <c r="CY107" s="96">
        <v>0.80013791199999995</v>
      </c>
      <c r="CZ107" s="96">
        <v>0.79944649899999998</v>
      </c>
      <c r="DA107" s="96">
        <v>0.81203551299999999</v>
      </c>
      <c r="DB107" s="96">
        <v>0.82795068000000005</v>
      </c>
      <c r="DC107">
        <v>2013</v>
      </c>
      <c r="DD107" s="6">
        <v>835.6</v>
      </c>
      <c r="DE107" s="96">
        <v>4.3932798999999998E-3</v>
      </c>
      <c r="DF107" s="72">
        <v>780.78</v>
      </c>
      <c r="DG107" s="96">
        <v>1</v>
      </c>
      <c r="DH107" s="72">
        <v>780.78</v>
      </c>
      <c r="DI107" s="72">
        <v>737.97022159000005</v>
      </c>
      <c r="DJ107" s="96">
        <v>0.91411159060000002</v>
      </c>
      <c r="DK107" s="72">
        <v>777.10313622000001</v>
      </c>
      <c r="DL107" s="96">
        <v>1.0047315003999999</v>
      </c>
      <c r="DM107" s="72">
        <v>780.78</v>
      </c>
      <c r="DN107" s="96">
        <v>1</v>
      </c>
      <c r="DO107" s="96">
        <v>1.3148E-2</v>
      </c>
      <c r="DP107" s="72">
        <v>10.27</v>
      </c>
      <c r="DQ107" s="72">
        <v>770.51</v>
      </c>
      <c r="DR107" t="s">
        <v>93</v>
      </c>
      <c r="DT107" t="s">
        <v>88</v>
      </c>
    </row>
    <row r="108" spans="1:124" x14ac:dyDescent="0.3">
      <c r="A108" t="s">
        <v>94</v>
      </c>
      <c r="B108">
        <v>3055</v>
      </c>
      <c r="C108" s="95">
        <v>3322</v>
      </c>
      <c r="D108" s="95">
        <v>12755313</v>
      </c>
      <c r="E108" s="95">
        <v>3100</v>
      </c>
      <c r="F108" s="95">
        <v>9272795</v>
      </c>
      <c r="G108" s="95">
        <v>492</v>
      </c>
      <c r="H108" s="95">
        <v>1566390</v>
      </c>
      <c r="I108" s="95">
        <v>411</v>
      </c>
      <c r="J108" s="95">
        <v>1203653</v>
      </c>
      <c r="K108" s="95">
        <v>3383</v>
      </c>
      <c r="L108" s="95">
        <v>14997403</v>
      </c>
      <c r="M108" s="95">
        <v>3143</v>
      </c>
      <c r="N108" s="95">
        <v>10958615</v>
      </c>
      <c r="O108" s="95">
        <v>496</v>
      </c>
      <c r="P108" s="95">
        <v>1662132</v>
      </c>
      <c r="Q108" s="95">
        <v>409</v>
      </c>
      <c r="R108" s="95">
        <v>1336296</v>
      </c>
      <c r="S108" s="95">
        <v>3413</v>
      </c>
      <c r="T108" s="95">
        <v>14405133</v>
      </c>
      <c r="U108" s="95">
        <v>3163</v>
      </c>
      <c r="V108" s="95">
        <v>10867300</v>
      </c>
      <c r="W108" s="95">
        <v>487</v>
      </c>
      <c r="X108" s="95">
        <v>2362533</v>
      </c>
      <c r="Y108" s="95">
        <v>403</v>
      </c>
      <c r="Z108" s="95">
        <v>1894494</v>
      </c>
      <c r="AA108" s="95">
        <v>3422</v>
      </c>
      <c r="AB108" s="95">
        <v>14709574</v>
      </c>
      <c r="AC108" s="95">
        <v>3156</v>
      </c>
      <c r="AD108" s="95">
        <v>11609341</v>
      </c>
      <c r="AE108" s="95">
        <v>482</v>
      </c>
      <c r="AF108" s="95">
        <v>2507698</v>
      </c>
      <c r="AG108" s="95">
        <v>401</v>
      </c>
      <c r="AH108" s="95">
        <v>1800217</v>
      </c>
      <c r="AI108" s="95">
        <v>3481</v>
      </c>
      <c r="AJ108" s="95">
        <v>14864291.779999999</v>
      </c>
      <c r="AK108" s="95">
        <v>3204</v>
      </c>
      <c r="AL108" s="95">
        <v>13187901.17</v>
      </c>
      <c r="AM108" s="95">
        <v>463</v>
      </c>
      <c r="AN108" s="95">
        <v>2283482</v>
      </c>
      <c r="AO108" s="95">
        <v>381</v>
      </c>
      <c r="AP108" s="95">
        <v>1607607.6</v>
      </c>
      <c r="AQ108" s="72">
        <v>312.92</v>
      </c>
      <c r="AR108" s="72">
        <v>248.66</v>
      </c>
      <c r="AS108" s="72">
        <v>561.58000000000004</v>
      </c>
      <c r="AT108" s="95">
        <v>14321703</v>
      </c>
      <c r="AU108" s="95">
        <v>10476448</v>
      </c>
      <c r="AV108" s="95">
        <v>3814</v>
      </c>
      <c r="AW108" s="95">
        <v>3511</v>
      </c>
      <c r="AX108" s="72">
        <v>357.9</v>
      </c>
      <c r="AY108" s="72">
        <v>288.45</v>
      </c>
      <c r="AZ108" s="72">
        <v>646.35</v>
      </c>
      <c r="BA108" s="95">
        <v>16659535</v>
      </c>
      <c r="BB108" s="95">
        <v>12294911</v>
      </c>
      <c r="BC108" s="95">
        <v>3879</v>
      </c>
      <c r="BD108" s="95">
        <v>3552</v>
      </c>
      <c r="BE108" s="72">
        <v>358.28</v>
      </c>
      <c r="BF108" s="72">
        <v>298.23</v>
      </c>
      <c r="BG108" s="72">
        <v>656.51</v>
      </c>
      <c r="BH108" s="95">
        <v>16767666</v>
      </c>
      <c r="BI108" s="95">
        <v>12761794</v>
      </c>
      <c r="BJ108" s="95">
        <v>3900</v>
      </c>
      <c r="BK108" s="95">
        <v>3566</v>
      </c>
      <c r="BL108" s="72">
        <v>367.51</v>
      </c>
      <c r="BM108" s="72">
        <v>314.16000000000003</v>
      </c>
      <c r="BN108" s="72">
        <v>681.67</v>
      </c>
      <c r="BO108" s="95">
        <v>17217272</v>
      </c>
      <c r="BP108" s="95">
        <v>13409558</v>
      </c>
      <c r="BQ108" s="95">
        <v>3904</v>
      </c>
      <c r="BR108" s="95">
        <v>3557</v>
      </c>
      <c r="BS108" s="72">
        <v>362.32</v>
      </c>
      <c r="BT108" s="72">
        <v>343.92</v>
      </c>
      <c r="BU108" s="72">
        <v>706.24</v>
      </c>
      <c r="BV108" s="95">
        <v>17147773.780000001</v>
      </c>
      <c r="BW108" s="95">
        <v>14795508.77</v>
      </c>
      <c r="BX108" s="95">
        <v>3944</v>
      </c>
      <c r="BY108" s="95">
        <v>3585</v>
      </c>
      <c r="BZ108" s="95">
        <v>3670</v>
      </c>
      <c r="CA108" s="95">
        <v>3721</v>
      </c>
      <c r="CB108" s="95">
        <v>3739</v>
      </c>
      <c r="CC108" s="95">
        <v>3739</v>
      </c>
      <c r="CD108" s="95">
        <v>3768</v>
      </c>
      <c r="CE108" s="72">
        <v>650.75523149000003</v>
      </c>
      <c r="CF108" s="72">
        <v>676.59346364999999</v>
      </c>
      <c r="CG108" s="72">
        <v>712.40329333</v>
      </c>
      <c r="CH108" s="72">
        <v>716.50152150999998</v>
      </c>
      <c r="CI108" s="72">
        <v>731.52548966999996</v>
      </c>
      <c r="CJ108" s="96">
        <v>0.86296655460000005</v>
      </c>
      <c r="CK108" s="96">
        <v>0.95530039050000004</v>
      </c>
      <c r="CL108" s="96">
        <v>0.92154262360000005</v>
      </c>
      <c r="CM108" s="96">
        <v>0.95138667470000005</v>
      </c>
      <c r="CN108" s="96">
        <v>0.96543457470000005</v>
      </c>
      <c r="CO108" s="96">
        <v>0.91115099820000001</v>
      </c>
      <c r="CP108" s="96">
        <v>1.0221425048999999</v>
      </c>
      <c r="CQ108" s="96">
        <v>0.99584056389999998</v>
      </c>
      <c r="CR108" s="96">
        <v>1.0264116526</v>
      </c>
      <c r="CS108" s="95">
        <v>3411</v>
      </c>
      <c r="CT108" s="95">
        <v>3490</v>
      </c>
      <c r="CU108" s="95">
        <v>3477</v>
      </c>
      <c r="CV108" s="95">
        <v>3488</v>
      </c>
      <c r="CW108" s="95">
        <v>3552</v>
      </c>
      <c r="CX108" s="96">
        <v>0.95103660700000003</v>
      </c>
      <c r="CY108" s="96">
        <v>0.91792786999999998</v>
      </c>
      <c r="CZ108" s="96">
        <v>0.90011756700000001</v>
      </c>
      <c r="DA108" s="96">
        <v>0.89600318700000003</v>
      </c>
      <c r="DB108" s="96">
        <v>0.89186544400000001</v>
      </c>
      <c r="DC108">
        <v>2013</v>
      </c>
      <c r="DD108" s="6">
        <v>3554.2</v>
      </c>
      <c r="DE108" s="96">
        <v>3.054289E-3</v>
      </c>
      <c r="DF108" s="72">
        <v>785.87</v>
      </c>
      <c r="DG108" s="96">
        <v>1</v>
      </c>
      <c r="DH108" s="72">
        <v>785.87</v>
      </c>
      <c r="DI108" s="72">
        <v>737.97022159000005</v>
      </c>
      <c r="DJ108" s="96">
        <v>1</v>
      </c>
      <c r="DK108" s="72">
        <v>785.87</v>
      </c>
      <c r="DL108" s="96">
        <v>1</v>
      </c>
      <c r="DM108" s="72">
        <v>785.87</v>
      </c>
      <c r="DN108" s="96">
        <v>1</v>
      </c>
      <c r="DO108" s="96">
        <v>8.149E-3</v>
      </c>
      <c r="DP108" s="72">
        <v>6.4</v>
      </c>
      <c r="DQ108" s="72">
        <v>779.47</v>
      </c>
      <c r="DR108" t="s">
        <v>94</v>
      </c>
      <c r="DT108" t="s">
        <v>88</v>
      </c>
    </row>
    <row r="109" spans="1:124" x14ac:dyDescent="0.3">
      <c r="A109" t="s">
        <v>95</v>
      </c>
      <c r="B109">
        <v>3060</v>
      </c>
      <c r="C109" s="95">
        <v>211753</v>
      </c>
      <c r="D109" s="95">
        <v>941059800</v>
      </c>
      <c r="E109" s="95">
        <v>197656</v>
      </c>
      <c r="F109" s="95">
        <v>695740739</v>
      </c>
      <c r="G109" s="95">
        <v>36550</v>
      </c>
      <c r="H109" s="95">
        <v>114736421</v>
      </c>
      <c r="I109" s="95">
        <v>27617</v>
      </c>
      <c r="J109" s="95">
        <v>81446643</v>
      </c>
      <c r="K109" s="95">
        <v>216517</v>
      </c>
      <c r="L109" s="95">
        <v>994651974</v>
      </c>
      <c r="M109" s="95">
        <v>200138</v>
      </c>
      <c r="N109" s="95">
        <v>733535647</v>
      </c>
      <c r="O109" s="95">
        <v>38619</v>
      </c>
      <c r="P109" s="95">
        <v>125924893</v>
      </c>
      <c r="Q109" s="95">
        <v>29365</v>
      </c>
      <c r="R109" s="95">
        <v>97480402</v>
      </c>
      <c r="S109" s="95">
        <v>221660</v>
      </c>
      <c r="T109" s="95">
        <v>1050905475</v>
      </c>
      <c r="U109" s="95">
        <v>202620</v>
      </c>
      <c r="V109" s="95">
        <v>795203281</v>
      </c>
      <c r="W109" s="95">
        <v>38668</v>
      </c>
      <c r="X109" s="95">
        <v>132535523</v>
      </c>
      <c r="Y109" s="95">
        <v>29120</v>
      </c>
      <c r="Z109" s="95">
        <v>104461772</v>
      </c>
      <c r="AA109" s="95">
        <v>227834</v>
      </c>
      <c r="AB109" s="95">
        <v>831010029</v>
      </c>
      <c r="AC109" s="95">
        <v>206666</v>
      </c>
      <c r="AD109" s="95">
        <v>870490569</v>
      </c>
      <c r="AE109" s="95">
        <v>38937</v>
      </c>
      <c r="AF109" s="95">
        <v>142909925</v>
      </c>
      <c r="AG109" s="95">
        <v>29351</v>
      </c>
      <c r="AH109" s="95">
        <v>119717705</v>
      </c>
      <c r="AI109" s="95">
        <v>240131</v>
      </c>
      <c r="AJ109" s="95">
        <v>909122063.99000001</v>
      </c>
      <c r="AK109" s="95">
        <v>217322</v>
      </c>
      <c r="AL109" s="95">
        <v>961783495.75</v>
      </c>
      <c r="AM109" s="95">
        <v>40098</v>
      </c>
      <c r="AN109" s="95">
        <v>153687571.28</v>
      </c>
      <c r="AO109" s="95">
        <v>30603</v>
      </c>
      <c r="AP109" s="95">
        <v>134569304.78</v>
      </c>
      <c r="AQ109" s="72">
        <v>354.34</v>
      </c>
      <c r="AR109" s="72">
        <v>287.5</v>
      </c>
      <c r="AS109" s="72">
        <v>641.84</v>
      </c>
      <c r="AT109" s="95">
        <v>1055796221</v>
      </c>
      <c r="AU109" s="95">
        <v>777187382</v>
      </c>
      <c r="AV109" s="95">
        <v>248303</v>
      </c>
      <c r="AW109" s="95">
        <v>225273</v>
      </c>
      <c r="AX109" s="72">
        <v>366.01</v>
      </c>
      <c r="AY109" s="72">
        <v>301.74</v>
      </c>
      <c r="AZ109" s="72">
        <v>667.75</v>
      </c>
      <c r="BA109" s="95">
        <v>1120576867</v>
      </c>
      <c r="BB109" s="95">
        <v>831016049</v>
      </c>
      <c r="BC109" s="95">
        <v>255136</v>
      </c>
      <c r="BD109" s="95">
        <v>229503</v>
      </c>
      <c r="BE109" s="72">
        <v>378.83</v>
      </c>
      <c r="BF109" s="72">
        <v>323.52</v>
      </c>
      <c r="BG109" s="72">
        <v>702.35</v>
      </c>
      <c r="BH109" s="95">
        <v>1183440998</v>
      </c>
      <c r="BI109" s="95">
        <v>899665053</v>
      </c>
      <c r="BJ109" s="95">
        <v>260328</v>
      </c>
      <c r="BK109" s="95">
        <v>231740</v>
      </c>
      <c r="BL109" s="72">
        <v>304.23</v>
      </c>
      <c r="BM109" s="72">
        <v>349.62</v>
      </c>
      <c r="BN109" s="72">
        <v>653.85</v>
      </c>
      <c r="BO109" s="95">
        <v>973919954</v>
      </c>
      <c r="BP109" s="95">
        <v>990208274</v>
      </c>
      <c r="BQ109" s="95">
        <v>266771</v>
      </c>
      <c r="BR109" s="95">
        <v>236017</v>
      </c>
      <c r="BS109" s="72">
        <v>316.05</v>
      </c>
      <c r="BT109" s="72">
        <v>368.51</v>
      </c>
      <c r="BU109" s="72">
        <v>684.56</v>
      </c>
      <c r="BV109" s="95">
        <v>1062809635.3</v>
      </c>
      <c r="BW109" s="95">
        <v>1096352800.5</v>
      </c>
      <c r="BX109" s="95">
        <v>280229</v>
      </c>
      <c r="BY109" s="95">
        <v>247925</v>
      </c>
      <c r="BZ109" s="95">
        <v>237327</v>
      </c>
      <c r="CA109" s="95">
        <v>242786</v>
      </c>
      <c r="CB109" s="95">
        <v>246549</v>
      </c>
      <c r="CC109" s="95">
        <v>252172</v>
      </c>
      <c r="CD109" s="95">
        <v>264426</v>
      </c>
      <c r="CE109" s="72">
        <v>650.75523149000003</v>
      </c>
      <c r="CF109" s="72">
        <v>676.59346364999999</v>
      </c>
      <c r="CG109" s="72">
        <v>712.40329333</v>
      </c>
      <c r="CH109" s="72">
        <v>716.50152150999998</v>
      </c>
      <c r="CI109" s="72">
        <v>731.52548966999996</v>
      </c>
      <c r="CJ109" s="96">
        <v>0.98630017699999994</v>
      </c>
      <c r="CK109" s="96">
        <v>0.98692942790000004</v>
      </c>
      <c r="CL109" s="96">
        <v>0.98588819930000005</v>
      </c>
      <c r="CM109" s="96">
        <v>0.91255912289999996</v>
      </c>
      <c r="CN109" s="96">
        <v>0.93579787670000003</v>
      </c>
      <c r="CO109" s="96">
        <v>0.91381147429999998</v>
      </c>
      <c r="CP109" s="96">
        <v>1.0521808795000001</v>
      </c>
      <c r="CQ109" s="96">
        <v>0.99584056389999998</v>
      </c>
      <c r="CR109" s="96">
        <v>1.0565754875</v>
      </c>
      <c r="CS109" s="95">
        <v>215473</v>
      </c>
      <c r="CT109" s="95">
        <v>220588</v>
      </c>
      <c r="CU109" s="95">
        <v>222018</v>
      </c>
      <c r="CV109" s="95">
        <v>226695</v>
      </c>
      <c r="CW109" s="95">
        <v>237775</v>
      </c>
      <c r="CX109" s="96">
        <v>0.91597841400000002</v>
      </c>
      <c r="CY109" s="96">
        <v>0.91451656299999995</v>
      </c>
      <c r="CZ109" s="96">
        <v>0.91240314199999994</v>
      </c>
      <c r="DA109" s="96">
        <v>0.91253557399999996</v>
      </c>
      <c r="DB109" s="96">
        <v>0.91372510799999995</v>
      </c>
      <c r="DC109">
        <v>2013</v>
      </c>
      <c r="DD109" s="6">
        <v>234091.6</v>
      </c>
      <c r="DE109" s="96">
        <v>4.5529751000000004E-3</v>
      </c>
      <c r="DF109" s="72">
        <v>807.75</v>
      </c>
      <c r="DG109" s="96">
        <v>0.99999225660000002</v>
      </c>
      <c r="DH109" s="72">
        <v>807.74374525999997</v>
      </c>
      <c r="DI109" s="72">
        <v>808.52999308999995</v>
      </c>
      <c r="DJ109" s="96">
        <v>1</v>
      </c>
      <c r="DK109" s="72">
        <v>807.74374525999997</v>
      </c>
      <c r="DL109" s="96">
        <v>1</v>
      </c>
      <c r="DM109" s="72">
        <v>807.74374525999997</v>
      </c>
      <c r="DN109" s="96">
        <v>1</v>
      </c>
      <c r="DO109" s="96">
        <v>9.0880000000000006E-3</v>
      </c>
      <c r="DP109" s="72">
        <v>7.34</v>
      </c>
      <c r="DQ109" s="72">
        <v>800.4</v>
      </c>
      <c r="DR109" t="s">
        <v>95</v>
      </c>
      <c r="DT109" t="s">
        <v>88</v>
      </c>
    </row>
    <row r="110" spans="1:124" x14ac:dyDescent="0.3">
      <c r="A110" t="s">
        <v>96</v>
      </c>
      <c r="B110">
        <v>3070</v>
      </c>
      <c r="C110" s="95">
        <v>31297</v>
      </c>
      <c r="D110" s="95">
        <v>122129654</v>
      </c>
      <c r="E110" s="95">
        <v>30101</v>
      </c>
      <c r="F110" s="95">
        <v>99980835</v>
      </c>
      <c r="G110" s="95">
        <v>5268</v>
      </c>
      <c r="H110" s="95">
        <v>15543406</v>
      </c>
      <c r="I110" s="95">
        <v>4563</v>
      </c>
      <c r="J110" s="95">
        <v>13219584</v>
      </c>
      <c r="K110" s="95">
        <v>31331</v>
      </c>
      <c r="L110" s="95">
        <v>128517466</v>
      </c>
      <c r="M110" s="95">
        <v>30010</v>
      </c>
      <c r="N110" s="95">
        <v>104137603</v>
      </c>
      <c r="O110" s="95">
        <v>5347</v>
      </c>
      <c r="P110" s="95">
        <v>17292028</v>
      </c>
      <c r="Q110" s="95">
        <v>4617</v>
      </c>
      <c r="R110" s="95">
        <v>15129562</v>
      </c>
      <c r="S110" s="95">
        <v>31396</v>
      </c>
      <c r="T110" s="95">
        <v>126127431</v>
      </c>
      <c r="U110" s="95">
        <v>29948</v>
      </c>
      <c r="V110" s="95">
        <v>106397278</v>
      </c>
      <c r="W110" s="95">
        <v>5259</v>
      </c>
      <c r="X110" s="95">
        <v>18298279</v>
      </c>
      <c r="Y110" s="95">
        <v>4522</v>
      </c>
      <c r="Z110" s="95">
        <v>15388793</v>
      </c>
      <c r="AA110" s="95">
        <v>31713</v>
      </c>
      <c r="AB110" s="95">
        <v>128328909</v>
      </c>
      <c r="AC110" s="95">
        <v>30123</v>
      </c>
      <c r="AD110" s="95">
        <v>113744584</v>
      </c>
      <c r="AE110" s="95">
        <v>5347</v>
      </c>
      <c r="AF110" s="95">
        <v>18394357</v>
      </c>
      <c r="AG110" s="95">
        <v>4596</v>
      </c>
      <c r="AH110" s="95">
        <v>16735215</v>
      </c>
      <c r="AI110" s="95">
        <v>32837</v>
      </c>
      <c r="AJ110" s="95">
        <v>128564694.95999999</v>
      </c>
      <c r="AK110" s="95">
        <v>31144</v>
      </c>
      <c r="AL110" s="95">
        <v>122893917.18000001</v>
      </c>
      <c r="AM110" s="95">
        <v>5455</v>
      </c>
      <c r="AN110" s="95">
        <v>22164189</v>
      </c>
      <c r="AO110" s="95">
        <v>4750</v>
      </c>
      <c r="AP110" s="95">
        <v>19674603.899999999</v>
      </c>
      <c r="AQ110" s="72">
        <v>313.76</v>
      </c>
      <c r="AR110" s="72">
        <v>272.14</v>
      </c>
      <c r="AS110" s="72">
        <v>585.9</v>
      </c>
      <c r="AT110" s="95">
        <v>137673060</v>
      </c>
      <c r="AU110" s="95">
        <v>113200419</v>
      </c>
      <c r="AV110" s="95">
        <v>36565</v>
      </c>
      <c r="AW110" s="95">
        <v>34664</v>
      </c>
      <c r="AX110" s="72">
        <v>331.28</v>
      </c>
      <c r="AY110" s="72">
        <v>287.02999999999997</v>
      </c>
      <c r="AZ110" s="72">
        <v>618.30999999999995</v>
      </c>
      <c r="BA110" s="95">
        <v>145809494</v>
      </c>
      <c r="BB110" s="95">
        <v>119267165</v>
      </c>
      <c r="BC110" s="95">
        <v>36678</v>
      </c>
      <c r="BD110" s="95">
        <v>34627</v>
      </c>
      <c r="BE110" s="72">
        <v>328.34</v>
      </c>
      <c r="BF110" s="72">
        <v>294.43</v>
      </c>
      <c r="BG110" s="72">
        <v>622.77</v>
      </c>
      <c r="BH110" s="95">
        <v>144425710</v>
      </c>
      <c r="BI110" s="95">
        <v>121786071</v>
      </c>
      <c r="BJ110" s="95">
        <v>36655</v>
      </c>
      <c r="BK110" s="95">
        <v>34470</v>
      </c>
      <c r="BL110" s="72">
        <v>329.92</v>
      </c>
      <c r="BM110" s="72">
        <v>313.18</v>
      </c>
      <c r="BN110" s="72">
        <v>643.1</v>
      </c>
      <c r="BO110" s="95">
        <v>146723266</v>
      </c>
      <c r="BP110" s="95">
        <v>130479799</v>
      </c>
      <c r="BQ110" s="95">
        <v>37060</v>
      </c>
      <c r="BR110" s="95">
        <v>34719</v>
      </c>
      <c r="BS110" s="72">
        <v>328.03</v>
      </c>
      <c r="BT110" s="72">
        <v>330.99</v>
      </c>
      <c r="BU110" s="72">
        <v>659.02</v>
      </c>
      <c r="BV110" s="95">
        <v>150728883.96000001</v>
      </c>
      <c r="BW110" s="95">
        <v>142568521.08000001</v>
      </c>
      <c r="BX110" s="95">
        <v>38292</v>
      </c>
      <c r="BY110" s="95">
        <v>35894</v>
      </c>
      <c r="BZ110" s="95">
        <v>35659</v>
      </c>
      <c r="CA110" s="95">
        <v>35688</v>
      </c>
      <c r="CB110" s="95">
        <v>35602</v>
      </c>
      <c r="CC110" s="95">
        <v>35949</v>
      </c>
      <c r="CD110" s="95">
        <v>37119</v>
      </c>
      <c r="CE110" s="72">
        <v>650.75523149000003</v>
      </c>
      <c r="CF110" s="72">
        <v>676.59346364999999</v>
      </c>
      <c r="CG110" s="72">
        <v>712.40329333</v>
      </c>
      <c r="CH110" s="72">
        <v>716.50152150999998</v>
      </c>
      <c r="CI110" s="72">
        <v>731.52548966999996</v>
      </c>
      <c r="CJ110" s="96">
        <v>0.9003385169</v>
      </c>
      <c r="CK110" s="96">
        <v>0.91385748339999995</v>
      </c>
      <c r="CL110" s="96">
        <v>0.87418180940000001</v>
      </c>
      <c r="CM110" s="96">
        <v>0.89755566549999999</v>
      </c>
      <c r="CN110" s="96">
        <v>0.90088453420000003</v>
      </c>
      <c r="CO110" s="96">
        <v>0.92861452889999996</v>
      </c>
      <c r="CP110" s="96">
        <v>0.96634671760000002</v>
      </c>
      <c r="CQ110" s="96">
        <v>0.99584056389999998</v>
      </c>
      <c r="CR110" s="96">
        <v>0.97038282490000005</v>
      </c>
      <c r="CS110" s="95">
        <v>33978</v>
      </c>
      <c r="CT110" s="95">
        <v>34484</v>
      </c>
      <c r="CU110" s="95">
        <v>34352</v>
      </c>
      <c r="CV110" s="95">
        <v>34717</v>
      </c>
      <c r="CW110" s="95">
        <v>35982</v>
      </c>
      <c r="CX110" s="96">
        <v>0.91341489499999995</v>
      </c>
      <c r="CY110" s="96">
        <v>0.91642643300000004</v>
      </c>
      <c r="CZ110" s="96">
        <v>0.93386534600000004</v>
      </c>
      <c r="DA110" s="96">
        <v>0.93581136700000001</v>
      </c>
      <c r="DB110" s="96">
        <v>0.94269153299999997</v>
      </c>
      <c r="DC110">
        <v>2013</v>
      </c>
      <c r="DD110" s="6">
        <v>34874.800000000003</v>
      </c>
      <c r="DE110" s="96">
        <v>3.4732914E-3</v>
      </c>
      <c r="DF110" s="72">
        <v>742.66</v>
      </c>
      <c r="DG110" s="96">
        <v>1</v>
      </c>
      <c r="DH110" s="72">
        <v>742.66</v>
      </c>
      <c r="DI110" s="72">
        <v>742.66</v>
      </c>
      <c r="DJ110" s="96">
        <v>1</v>
      </c>
      <c r="DK110" s="72">
        <v>742.66</v>
      </c>
      <c r="DL110" s="96">
        <v>1</v>
      </c>
      <c r="DM110" s="72">
        <v>742.66</v>
      </c>
      <c r="DN110" s="96">
        <v>1</v>
      </c>
      <c r="DO110" s="96">
        <v>9.6600000000000002E-3</v>
      </c>
      <c r="DP110" s="72">
        <v>7.17</v>
      </c>
      <c r="DQ110" s="72">
        <v>735.49</v>
      </c>
      <c r="DR110" t="s">
        <v>96</v>
      </c>
      <c r="DT110" t="s">
        <v>88</v>
      </c>
    </row>
    <row r="111" spans="1:124" x14ac:dyDescent="0.3">
      <c r="A111" t="s">
        <v>97</v>
      </c>
      <c r="B111">
        <v>3080</v>
      </c>
      <c r="C111" s="95">
        <v>9745</v>
      </c>
      <c r="D111" s="95">
        <v>35535619</v>
      </c>
      <c r="E111" s="95">
        <v>9420</v>
      </c>
      <c r="F111" s="95">
        <v>27534276</v>
      </c>
      <c r="G111" s="95">
        <v>2119</v>
      </c>
      <c r="H111" s="95">
        <v>5972631</v>
      </c>
      <c r="I111" s="95">
        <v>1836</v>
      </c>
      <c r="J111" s="95">
        <v>5278682</v>
      </c>
      <c r="K111" s="95">
        <v>10388</v>
      </c>
      <c r="L111" s="95">
        <v>42048572</v>
      </c>
      <c r="M111" s="95">
        <v>9989</v>
      </c>
      <c r="N111" s="95">
        <v>33037075</v>
      </c>
      <c r="O111" s="95">
        <v>2307</v>
      </c>
      <c r="P111" s="95">
        <v>6587429</v>
      </c>
      <c r="Q111" s="95">
        <v>2000</v>
      </c>
      <c r="R111" s="95">
        <v>6641713</v>
      </c>
      <c r="S111" s="95">
        <v>10594</v>
      </c>
      <c r="T111" s="95">
        <v>40807541</v>
      </c>
      <c r="U111" s="95">
        <v>10137</v>
      </c>
      <c r="V111" s="95">
        <v>34673929</v>
      </c>
      <c r="W111" s="95">
        <v>2311</v>
      </c>
      <c r="X111" s="95">
        <v>7890007</v>
      </c>
      <c r="Y111" s="95">
        <v>1994</v>
      </c>
      <c r="Z111" s="95">
        <v>7165956</v>
      </c>
      <c r="AA111" s="95">
        <v>10766</v>
      </c>
      <c r="AB111" s="95">
        <v>44488551</v>
      </c>
      <c r="AC111" s="95">
        <v>10273</v>
      </c>
      <c r="AD111" s="95">
        <v>38181777</v>
      </c>
      <c r="AE111" s="95">
        <v>2292</v>
      </c>
      <c r="AF111" s="95">
        <v>7191969</v>
      </c>
      <c r="AG111" s="95">
        <v>1981</v>
      </c>
      <c r="AH111" s="95">
        <v>7313172</v>
      </c>
      <c r="AI111" s="95">
        <v>11082</v>
      </c>
      <c r="AJ111" s="95">
        <v>39619035.310000002</v>
      </c>
      <c r="AK111" s="95">
        <v>10583</v>
      </c>
      <c r="AL111" s="95">
        <v>39856694.18</v>
      </c>
      <c r="AM111" s="95">
        <v>2341</v>
      </c>
      <c r="AN111" s="95">
        <v>8140982</v>
      </c>
      <c r="AO111" s="95">
        <v>2041</v>
      </c>
      <c r="AP111" s="95">
        <v>8039236.7800000003</v>
      </c>
      <c r="AQ111" s="72">
        <v>291.56</v>
      </c>
      <c r="AR111" s="72">
        <v>242.93</v>
      </c>
      <c r="AS111" s="72">
        <v>534.49</v>
      </c>
      <c r="AT111" s="95">
        <v>41508250</v>
      </c>
      <c r="AU111" s="95">
        <v>32812958</v>
      </c>
      <c r="AV111" s="95">
        <v>11864</v>
      </c>
      <c r="AW111" s="95">
        <v>11256</v>
      </c>
      <c r="AX111" s="72">
        <v>319.26</v>
      </c>
      <c r="AY111" s="72">
        <v>275.8</v>
      </c>
      <c r="AZ111" s="72">
        <v>595.05999999999995</v>
      </c>
      <c r="BA111" s="95">
        <v>48636001</v>
      </c>
      <c r="BB111" s="95">
        <v>39678788</v>
      </c>
      <c r="BC111" s="95">
        <v>12695</v>
      </c>
      <c r="BD111" s="95">
        <v>11989</v>
      </c>
      <c r="BE111" s="72">
        <v>314.45999999999998</v>
      </c>
      <c r="BF111" s="72">
        <v>287.42</v>
      </c>
      <c r="BG111" s="72">
        <v>601.88</v>
      </c>
      <c r="BH111" s="95">
        <v>48697548</v>
      </c>
      <c r="BI111" s="95">
        <v>41839885</v>
      </c>
      <c r="BJ111" s="95">
        <v>12905</v>
      </c>
      <c r="BK111" s="95">
        <v>12131</v>
      </c>
      <c r="BL111" s="72">
        <v>329.81</v>
      </c>
      <c r="BM111" s="72">
        <v>309.39</v>
      </c>
      <c r="BN111" s="72">
        <v>639.20000000000005</v>
      </c>
      <c r="BO111" s="95">
        <v>51680520</v>
      </c>
      <c r="BP111" s="95">
        <v>45494949</v>
      </c>
      <c r="BQ111" s="95">
        <v>13058</v>
      </c>
      <c r="BR111" s="95">
        <v>12254</v>
      </c>
      <c r="BS111" s="72">
        <v>296.51</v>
      </c>
      <c r="BT111" s="72">
        <v>316.17</v>
      </c>
      <c r="BU111" s="72">
        <v>612.67999999999995</v>
      </c>
      <c r="BV111" s="95">
        <v>47760017.310000002</v>
      </c>
      <c r="BW111" s="95">
        <v>47895930.960000001</v>
      </c>
      <c r="BX111" s="95">
        <v>13423</v>
      </c>
      <c r="BY111" s="95">
        <v>12624</v>
      </c>
      <c r="BZ111" s="95">
        <v>11574</v>
      </c>
      <c r="CA111" s="95">
        <v>12354</v>
      </c>
      <c r="CB111" s="95">
        <v>12532</v>
      </c>
      <c r="CC111" s="95">
        <v>12676</v>
      </c>
      <c r="CD111" s="95">
        <v>13032</v>
      </c>
      <c r="CE111" s="72">
        <v>650.75523149000003</v>
      </c>
      <c r="CF111" s="72">
        <v>676.59346364999999</v>
      </c>
      <c r="CG111" s="72">
        <v>712.40329333</v>
      </c>
      <c r="CH111" s="72">
        <v>716.50152150999998</v>
      </c>
      <c r="CI111" s="72">
        <v>731.52548966999996</v>
      </c>
      <c r="CJ111" s="96">
        <v>0.82133799949999997</v>
      </c>
      <c r="CK111" s="96">
        <v>0.87949416000000002</v>
      </c>
      <c r="CL111" s="96">
        <v>0.84485853119999998</v>
      </c>
      <c r="CM111" s="96">
        <v>0.89211255079999996</v>
      </c>
      <c r="CN111" s="96">
        <v>0.83753745930000001</v>
      </c>
      <c r="CO111" s="96">
        <v>0.88769278569999999</v>
      </c>
      <c r="CP111" s="96">
        <v>0.96324781950000005</v>
      </c>
      <c r="CQ111" s="96">
        <v>0.99584056389999998</v>
      </c>
      <c r="CR111" s="96">
        <v>0.96727098379999998</v>
      </c>
      <c r="CS111" s="95">
        <v>10802</v>
      </c>
      <c r="CT111" s="95">
        <v>11713</v>
      </c>
      <c r="CU111" s="95">
        <v>11795</v>
      </c>
      <c r="CV111" s="95">
        <v>11846</v>
      </c>
      <c r="CW111" s="95">
        <v>12168</v>
      </c>
      <c r="CX111" s="96">
        <v>0.898908708</v>
      </c>
      <c r="CY111" s="96">
        <v>0.89534135500000001</v>
      </c>
      <c r="CZ111" s="96">
        <v>0.89607634800000002</v>
      </c>
      <c r="DA111" s="96">
        <v>0.876360794</v>
      </c>
      <c r="DB111" s="96">
        <v>0.87327896000000005</v>
      </c>
      <c r="DC111">
        <v>2013</v>
      </c>
      <c r="DD111" s="6">
        <v>12050.8</v>
      </c>
      <c r="DE111" s="96">
        <v>3.0782893999999998E-3</v>
      </c>
      <c r="DF111" s="72">
        <v>740.57</v>
      </c>
      <c r="DG111" s="96">
        <v>1</v>
      </c>
      <c r="DH111" s="72">
        <v>740.57</v>
      </c>
      <c r="DI111" s="72">
        <v>737.97022159000005</v>
      </c>
      <c r="DJ111" s="96">
        <v>1</v>
      </c>
      <c r="DK111" s="72">
        <v>740.57</v>
      </c>
      <c r="DL111" s="96">
        <v>1</v>
      </c>
      <c r="DM111" s="72">
        <v>740.57</v>
      </c>
      <c r="DN111" s="96">
        <v>1</v>
      </c>
      <c r="DO111" s="96">
        <v>9.0980000000000002E-3</v>
      </c>
      <c r="DP111" s="72">
        <v>6.74</v>
      </c>
      <c r="DQ111" s="72">
        <v>733.83</v>
      </c>
      <c r="DR111" t="s">
        <v>97</v>
      </c>
      <c r="DT111" t="s">
        <v>88</v>
      </c>
    </row>
    <row r="112" spans="1:124" x14ac:dyDescent="0.3">
      <c r="A112" t="s">
        <v>98</v>
      </c>
      <c r="B112">
        <v>3090</v>
      </c>
      <c r="C112" s="95">
        <v>73908</v>
      </c>
      <c r="D112" s="95">
        <v>267178839</v>
      </c>
      <c r="E112" s="95">
        <v>68859</v>
      </c>
      <c r="F112" s="95">
        <v>221719734</v>
      </c>
      <c r="G112" s="95">
        <v>12988</v>
      </c>
      <c r="H112" s="95">
        <v>40911676</v>
      </c>
      <c r="I112" s="95">
        <v>10085</v>
      </c>
      <c r="J112" s="95">
        <v>29222371</v>
      </c>
      <c r="K112" s="95">
        <v>75462</v>
      </c>
      <c r="L112" s="95">
        <v>286138760</v>
      </c>
      <c r="M112" s="95">
        <v>69691</v>
      </c>
      <c r="N112" s="95">
        <v>238341440</v>
      </c>
      <c r="O112" s="95">
        <v>13453</v>
      </c>
      <c r="P112" s="95">
        <v>45882704</v>
      </c>
      <c r="Q112" s="95">
        <v>10468</v>
      </c>
      <c r="R112" s="95">
        <v>33785660</v>
      </c>
      <c r="S112" s="95">
        <v>76537</v>
      </c>
      <c r="T112" s="95">
        <v>314608802</v>
      </c>
      <c r="U112" s="95">
        <v>69969</v>
      </c>
      <c r="V112" s="95">
        <v>253963511</v>
      </c>
      <c r="W112" s="95">
        <v>13188</v>
      </c>
      <c r="X112" s="95">
        <v>45627543</v>
      </c>
      <c r="Y112" s="95">
        <v>10141</v>
      </c>
      <c r="Z112" s="95">
        <v>34483693</v>
      </c>
      <c r="AA112" s="95">
        <v>77884</v>
      </c>
      <c r="AB112" s="95">
        <v>263842267</v>
      </c>
      <c r="AC112" s="95">
        <v>70549</v>
      </c>
      <c r="AD112" s="95">
        <v>271482424</v>
      </c>
      <c r="AE112" s="95">
        <v>12880</v>
      </c>
      <c r="AF112" s="95">
        <v>44982808</v>
      </c>
      <c r="AG112" s="95">
        <v>9850</v>
      </c>
      <c r="AH112" s="95">
        <v>36587312</v>
      </c>
      <c r="AI112" s="95">
        <v>80857</v>
      </c>
      <c r="AJ112" s="95">
        <v>268753420.19999999</v>
      </c>
      <c r="AK112" s="95">
        <v>73073</v>
      </c>
      <c r="AL112" s="95">
        <v>295423360.41000003</v>
      </c>
      <c r="AM112" s="95">
        <v>12820</v>
      </c>
      <c r="AN112" s="95">
        <v>47514103.619999997</v>
      </c>
      <c r="AO112" s="95">
        <v>9847</v>
      </c>
      <c r="AP112" s="95">
        <v>38450823.259999998</v>
      </c>
      <c r="AQ112" s="72">
        <v>295.45999999999998</v>
      </c>
      <c r="AR112" s="72">
        <v>264.89</v>
      </c>
      <c r="AS112" s="72">
        <v>560.35</v>
      </c>
      <c r="AT112" s="95">
        <v>308090515</v>
      </c>
      <c r="AU112" s="95">
        <v>250942105</v>
      </c>
      <c r="AV112" s="95">
        <v>86896</v>
      </c>
      <c r="AW112" s="95">
        <v>78944</v>
      </c>
      <c r="AX112" s="72">
        <v>311.18</v>
      </c>
      <c r="AY112" s="72">
        <v>282.89999999999998</v>
      </c>
      <c r="AZ112" s="72">
        <v>594.08000000000004</v>
      </c>
      <c r="BA112" s="95">
        <v>332021464</v>
      </c>
      <c r="BB112" s="95">
        <v>272127100</v>
      </c>
      <c r="BC112" s="95">
        <v>88915</v>
      </c>
      <c r="BD112" s="95">
        <v>80159</v>
      </c>
      <c r="BE112" s="72">
        <v>334.57</v>
      </c>
      <c r="BF112" s="72">
        <v>300.05</v>
      </c>
      <c r="BG112" s="72">
        <v>634.62</v>
      </c>
      <c r="BH112" s="95">
        <v>360236345</v>
      </c>
      <c r="BI112" s="95">
        <v>288447204</v>
      </c>
      <c r="BJ112" s="95">
        <v>89725</v>
      </c>
      <c r="BK112" s="95">
        <v>80110</v>
      </c>
      <c r="BL112" s="72">
        <v>283.54000000000002</v>
      </c>
      <c r="BM112" s="72">
        <v>319.31</v>
      </c>
      <c r="BN112" s="72">
        <v>602.85</v>
      </c>
      <c r="BO112" s="95">
        <v>308825075</v>
      </c>
      <c r="BP112" s="95">
        <v>308069736</v>
      </c>
      <c r="BQ112" s="95">
        <v>90764</v>
      </c>
      <c r="BR112" s="95">
        <v>80399</v>
      </c>
      <c r="BS112" s="72">
        <v>281.35000000000002</v>
      </c>
      <c r="BT112" s="72">
        <v>335.54</v>
      </c>
      <c r="BU112" s="72">
        <v>616.89</v>
      </c>
      <c r="BV112" s="95">
        <v>316267523.81999999</v>
      </c>
      <c r="BW112" s="95">
        <v>333874183.67000002</v>
      </c>
      <c r="BX112" s="95">
        <v>93677</v>
      </c>
      <c r="BY112" s="95">
        <v>82920</v>
      </c>
      <c r="BZ112" s="95">
        <v>83106</v>
      </c>
      <c r="CA112" s="95">
        <v>84696</v>
      </c>
      <c r="CB112" s="95">
        <v>85091</v>
      </c>
      <c r="CC112" s="95">
        <v>85844</v>
      </c>
      <c r="CD112" s="95">
        <v>88415</v>
      </c>
      <c r="CE112" s="72">
        <v>650.75523149000003</v>
      </c>
      <c r="CF112" s="72">
        <v>676.59346364999999</v>
      </c>
      <c r="CG112" s="72">
        <v>712.40329333</v>
      </c>
      <c r="CH112" s="72">
        <v>716.50152150999998</v>
      </c>
      <c r="CI112" s="72">
        <v>731.52548966999996</v>
      </c>
      <c r="CJ112" s="96">
        <v>0.86107644299999997</v>
      </c>
      <c r="CK112" s="96">
        <v>0.87804572749999998</v>
      </c>
      <c r="CL112" s="96">
        <v>0.89081564609999997</v>
      </c>
      <c r="CM112" s="96">
        <v>0.84137993</v>
      </c>
      <c r="CN112" s="96">
        <v>0.84329255609999998</v>
      </c>
      <c r="CO112" s="96">
        <v>0.90910667509999998</v>
      </c>
      <c r="CP112" s="96">
        <v>0.94919780499999995</v>
      </c>
      <c r="CQ112" s="96">
        <v>0.99584056389999998</v>
      </c>
      <c r="CR112" s="96">
        <v>0.95316228700000005</v>
      </c>
      <c r="CS112" s="95">
        <v>72287</v>
      </c>
      <c r="CT112" s="95">
        <v>74336</v>
      </c>
      <c r="CU112" s="95">
        <v>73941</v>
      </c>
      <c r="CV112" s="95">
        <v>74371</v>
      </c>
      <c r="CW112" s="95">
        <v>76444</v>
      </c>
      <c r="CX112" s="96">
        <v>0.92532325900000001</v>
      </c>
      <c r="CY112" s="96">
        <v>0.91505519599999996</v>
      </c>
      <c r="CZ112" s="96">
        <v>0.89995642399999998</v>
      </c>
      <c r="DA112" s="96">
        <v>0.90691918199999999</v>
      </c>
      <c r="DB112" s="96">
        <v>0.89896627600000001</v>
      </c>
      <c r="DC112">
        <v>2013</v>
      </c>
      <c r="DD112" s="6">
        <v>80506.399999999994</v>
      </c>
      <c r="DE112" s="96">
        <v>5.7688979999999997E-3</v>
      </c>
      <c r="DF112" s="72">
        <v>727.8</v>
      </c>
      <c r="DG112" s="96">
        <v>1</v>
      </c>
      <c r="DH112" s="72">
        <v>727.8</v>
      </c>
      <c r="DI112" s="72">
        <v>727.8</v>
      </c>
      <c r="DJ112" s="96">
        <v>1</v>
      </c>
      <c r="DK112" s="72">
        <v>727.8</v>
      </c>
      <c r="DL112" s="96">
        <v>1</v>
      </c>
      <c r="DM112" s="72">
        <v>727.8</v>
      </c>
      <c r="DN112" s="96">
        <v>1</v>
      </c>
      <c r="DO112" s="96">
        <v>1.6107E-2</v>
      </c>
      <c r="DP112" s="72">
        <v>11.72</v>
      </c>
      <c r="DQ112" s="72">
        <v>716.08</v>
      </c>
      <c r="DR112" t="s">
        <v>98</v>
      </c>
      <c r="DT112" t="s">
        <v>88</v>
      </c>
    </row>
    <row r="113" spans="1:124" x14ac:dyDescent="0.3">
      <c r="A113" t="s">
        <v>99</v>
      </c>
      <c r="B113">
        <v>3100</v>
      </c>
      <c r="C113" s="95">
        <v>16381</v>
      </c>
      <c r="D113" s="95">
        <v>72443440</v>
      </c>
      <c r="E113" s="95">
        <v>15411</v>
      </c>
      <c r="F113" s="95">
        <v>52672118</v>
      </c>
      <c r="G113" s="95">
        <v>3812</v>
      </c>
      <c r="H113" s="95">
        <v>12435677</v>
      </c>
      <c r="I113" s="95">
        <v>2976</v>
      </c>
      <c r="J113" s="95">
        <v>9699917</v>
      </c>
      <c r="K113" s="95">
        <v>17478</v>
      </c>
      <c r="L113" s="95">
        <v>76395395</v>
      </c>
      <c r="M113" s="95">
        <v>16343</v>
      </c>
      <c r="N113" s="95">
        <v>58270460</v>
      </c>
      <c r="O113" s="95">
        <v>4260</v>
      </c>
      <c r="P113" s="95">
        <v>14306530</v>
      </c>
      <c r="Q113" s="95">
        <v>3337</v>
      </c>
      <c r="R113" s="95">
        <v>11632469</v>
      </c>
      <c r="S113" s="95">
        <v>18346</v>
      </c>
      <c r="T113" s="95">
        <v>80548454</v>
      </c>
      <c r="U113" s="95">
        <v>16948</v>
      </c>
      <c r="V113" s="95">
        <v>64778512</v>
      </c>
      <c r="W113" s="95">
        <v>4490</v>
      </c>
      <c r="X113" s="95">
        <v>16599902</v>
      </c>
      <c r="Y113" s="95">
        <v>3535</v>
      </c>
      <c r="Z113" s="95">
        <v>14163213</v>
      </c>
      <c r="AA113" s="95">
        <v>19376</v>
      </c>
      <c r="AB113" s="95">
        <v>73476834</v>
      </c>
      <c r="AC113" s="95">
        <v>17734</v>
      </c>
      <c r="AD113" s="95">
        <v>73571867</v>
      </c>
      <c r="AE113" s="95">
        <v>4647</v>
      </c>
      <c r="AF113" s="95">
        <v>16185217</v>
      </c>
      <c r="AG113" s="95">
        <v>3676</v>
      </c>
      <c r="AH113" s="95">
        <v>15997922</v>
      </c>
      <c r="AI113" s="95">
        <v>21202</v>
      </c>
      <c r="AJ113" s="95">
        <v>84057168.319999993</v>
      </c>
      <c r="AK113" s="95">
        <v>19397</v>
      </c>
      <c r="AL113" s="95">
        <v>83032569.980000004</v>
      </c>
      <c r="AM113" s="95">
        <v>4879</v>
      </c>
      <c r="AN113" s="95">
        <v>17813433.199999999</v>
      </c>
      <c r="AO113" s="95">
        <v>3928</v>
      </c>
      <c r="AP113" s="95">
        <v>17673551.649999999</v>
      </c>
      <c r="AQ113" s="72">
        <v>350.28</v>
      </c>
      <c r="AR113" s="72">
        <v>282.68</v>
      </c>
      <c r="AS113" s="72">
        <v>632.96</v>
      </c>
      <c r="AT113" s="95">
        <v>84879117</v>
      </c>
      <c r="AU113" s="95">
        <v>62372035</v>
      </c>
      <c r="AV113" s="95">
        <v>20193</v>
      </c>
      <c r="AW113" s="95">
        <v>18387</v>
      </c>
      <c r="AX113" s="72">
        <v>347.71</v>
      </c>
      <c r="AY113" s="72">
        <v>296</v>
      </c>
      <c r="AZ113" s="72">
        <v>643.71</v>
      </c>
      <c r="BA113" s="95">
        <v>90701925</v>
      </c>
      <c r="BB113" s="95">
        <v>69902929</v>
      </c>
      <c r="BC113" s="95">
        <v>21738</v>
      </c>
      <c r="BD113" s="95">
        <v>19680</v>
      </c>
      <c r="BE113" s="72">
        <v>354.51</v>
      </c>
      <c r="BF113" s="72">
        <v>321.17</v>
      </c>
      <c r="BG113" s="72">
        <v>675.68</v>
      </c>
      <c r="BH113" s="95">
        <v>97148356</v>
      </c>
      <c r="BI113" s="95">
        <v>78941725</v>
      </c>
      <c r="BJ113" s="95">
        <v>22836</v>
      </c>
      <c r="BK113" s="95">
        <v>20483</v>
      </c>
      <c r="BL113" s="72">
        <v>311.02999999999997</v>
      </c>
      <c r="BM113" s="72">
        <v>348.63</v>
      </c>
      <c r="BN113" s="72">
        <v>659.66</v>
      </c>
      <c r="BO113" s="95">
        <v>89662051</v>
      </c>
      <c r="BP113" s="95">
        <v>89569789</v>
      </c>
      <c r="BQ113" s="95">
        <v>24023</v>
      </c>
      <c r="BR113" s="95">
        <v>21410</v>
      </c>
      <c r="BS113" s="72">
        <v>325.49</v>
      </c>
      <c r="BT113" s="72">
        <v>359.79</v>
      </c>
      <c r="BU113" s="72">
        <v>685.28</v>
      </c>
      <c r="BV113" s="95">
        <v>101870601.52</v>
      </c>
      <c r="BW113" s="95">
        <v>100706121.63</v>
      </c>
      <c r="BX113" s="95">
        <v>26081</v>
      </c>
      <c r="BY113" s="95">
        <v>23325</v>
      </c>
      <c r="BZ113" s="95">
        <v>19332</v>
      </c>
      <c r="CA113" s="95">
        <v>20746</v>
      </c>
      <c r="CB113" s="95">
        <v>21702</v>
      </c>
      <c r="CC113" s="95">
        <v>22783</v>
      </c>
      <c r="CD113" s="95">
        <v>24733</v>
      </c>
      <c r="CE113" s="72">
        <v>650.75523149000003</v>
      </c>
      <c r="CF113" s="72">
        <v>676.59346364999999</v>
      </c>
      <c r="CG113" s="72">
        <v>712.40329333</v>
      </c>
      <c r="CH113" s="72">
        <v>716.50152150999998</v>
      </c>
      <c r="CI113" s="72">
        <v>731.52548966999996</v>
      </c>
      <c r="CJ113" s="96">
        <v>0.97265449339999999</v>
      </c>
      <c r="CK113" s="96">
        <v>0.95139849050000003</v>
      </c>
      <c r="CL113" s="96">
        <v>0.94845153910000002</v>
      </c>
      <c r="CM113" s="96">
        <v>0.92066796819999996</v>
      </c>
      <c r="CN113" s="96">
        <v>0.93678212130000005</v>
      </c>
      <c r="CO113" s="96">
        <v>0.88996319570000004</v>
      </c>
      <c r="CP113" s="96">
        <v>1.0629551053999999</v>
      </c>
      <c r="CQ113" s="96">
        <v>0.99584056389999998</v>
      </c>
      <c r="CR113" s="96">
        <v>1.0673947136999999</v>
      </c>
      <c r="CS113" s="95">
        <v>20215</v>
      </c>
      <c r="CT113" s="95">
        <v>22247</v>
      </c>
      <c r="CU113" s="95">
        <v>23534</v>
      </c>
      <c r="CV113" s="95">
        <v>24733</v>
      </c>
      <c r="CW113" s="95">
        <v>26646</v>
      </c>
      <c r="CX113" s="96">
        <v>0.88723591700000004</v>
      </c>
      <c r="CY113" s="96">
        <v>0.88561198799999996</v>
      </c>
      <c r="CZ113" s="96">
        <v>0.88943899100000001</v>
      </c>
      <c r="DA113" s="96">
        <v>0.89122319000000005</v>
      </c>
      <c r="DB113" s="96">
        <v>0.89495855899999999</v>
      </c>
      <c r="DC113">
        <v>2013</v>
      </c>
      <c r="DD113" s="6">
        <v>20657</v>
      </c>
      <c r="DE113" s="96">
        <v>2.8140223999999999E-3</v>
      </c>
      <c r="DF113" s="72">
        <v>817.44</v>
      </c>
      <c r="DG113" s="96">
        <v>1</v>
      </c>
      <c r="DH113" s="72">
        <v>817.44</v>
      </c>
      <c r="DI113" s="72">
        <v>808.52999308999995</v>
      </c>
      <c r="DJ113" s="96">
        <v>1</v>
      </c>
      <c r="DK113" s="72">
        <v>817.44</v>
      </c>
      <c r="DL113" s="96">
        <v>1</v>
      </c>
      <c r="DM113" s="72">
        <v>817.44</v>
      </c>
      <c r="DN113" s="96">
        <v>1</v>
      </c>
      <c r="DO113" s="96">
        <v>7.254E-3</v>
      </c>
      <c r="DP113" s="72">
        <v>5.93</v>
      </c>
      <c r="DQ113" s="72">
        <v>811.51</v>
      </c>
      <c r="DR113" t="s">
        <v>99</v>
      </c>
      <c r="DT113" t="s">
        <v>88</v>
      </c>
    </row>
    <row r="114" spans="1:124" x14ac:dyDescent="0.3">
      <c r="A114" t="s">
        <v>100</v>
      </c>
      <c r="B114">
        <v>3110</v>
      </c>
      <c r="C114" s="95">
        <v>2793</v>
      </c>
      <c r="D114" s="95">
        <v>7185879</v>
      </c>
      <c r="E114" s="95">
        <v>2709</v>
      </c>
      <c r="F114" s="95">
        <v>6588947</v>
      </c>
      <c r="G114" s="95">
        <v>426</v>
      </c>
      <c r="H114" s="95">
        <v>1050226</v>
      </c>
      <c r="I114" s="95">
        <v>350</v>
      </c>
      <c r="J114" s="95">
        <v>830418</v>
      </c>
      <c r="K114" s="95">
        <v>2892</v>
      </c>
      <c r="L114" s="95">
        <v>7744121</v>
      </c>
      <c r="M114" s="95">
        <v>2747</v>
      </c>
      <c r="N114" s="95">
        <v>7140069</v>
      </c>
      <c r="O114" s="95">
        <v>434</v>
      </c>
      <c r="P114" s="95">
        <v>642513</v>
      </c>
      <c r="Q114" s="95">
        <v>358</v>
      </c>
      <c r="R114" s="95">
        <v>971530</v>
      </c>
      <c r="S114" s="95">
        <v>2989</v>
      </c>
      <c r="T114" s="95">
        <v>8570725</v>
      </c>
      <c r="U114" s="95">
        <v>2783</v>
      </c>
      <c r="V114" s="95">
        <v>7579107</v>
      </c>
      <c r="W114" s="95">
        <v>422</v>
      </c>
      <c r="X114" s="95">
        <v>907479</v>
      </c>
      <c r="Y114" s="95">
        <v>344</v>
      </c>
      <c r="Z114" s="95">
        <v>932460</v>
      </c>
      <c r="AA114" s="95">
        <v>3124</v>
      </c>
      <c r="AB114" s="95">
        <v>8234975</v>
      </c>
      <c r="AC114" s="95">
        <v>2850</v>
      </c>
      <c r="AD114" s="95">
        <v>8893859</v>
      </c>
      <c r="AE114" s="95">
        <v>446</v>
      </c>
      <c r="AF114" s="95">
        <v>1364628</v>
      </c>
      <c r="AG114" s="95">
        <v>362</v>
      </c>
      <c r="AH114" s="95">
        <v>1199854</v>
      </c>
      <c r="AI114" s="95">
        <v>3321</v>
      </c>
      <c r="AJ114" s="95">
        <v>7745951</v>
      </c>
      <c r="AK114" s="95">
        <v>3011</v>
      </c>
      <c r="AL114" s="95">
        <v>9009612</v>
      </c>
      <c r="AM114" s="95">
        <v>458</v>
      </c>
      <c r="AN114" s="95">
        <v>1076989</v>
      </c>
      <c r="AO114" s="95">
        <v>366</v>
      </c>
      <c r="AP114" s="95">
        <v>1320292</v>
      </c>
      <c r="AQ114" s="72">
        <v>213.22</v>
      </c>
      <c r="AR114" s="72">
        <v>202.12</v>
      </c>
      <c r="AS114" s="72">
        <v>415.34</v>
      </c>
      <c r="AT114" s="95">
        <v>8236105</v>
      </c>
      <c r="AU114" s="95">
        <v>7419365</v>
      </c>
      <c r="AV114" s="95">
        <v>3219</v>
      </c>
      <c r="AW114" s="95">
        <v>3059</v>
      </c>
      <c r="AX114" s="72">
        <v>210.13</v>
      </c>
      <c r="AY114" s="72">
        <v>217.7</v>
      </c>
      <c r="AZ114" s="72">
        <v>427.83</v>
      </c>
      <c r="BA114" s="95">
        <v>8386634</v>
      </c>
      <c r="BB114" s="95">
        <v>8111599</v>
      </c>
      <c r="BC114" s="95">
        <v>3326</v>
      </c>
      <c r="BD114" s="95">
        <v>3105</v>
      </c>
      <c r="BE114" s="72">
        <v>231.56</v>
      </c>
      <c r="BF114" s="72">
        <v>226.83</v>
      </c>
      <c r="BG114" s="72">
        <v>458.39</v>
      </c>
      <c r="BH114" s="95">
        <v>9478204</v>
      </c>
      <c r="BI114" s="95">
        <v>8511567</v>
      </c>
      <c r="BJ114" s="95">
        <v>3411</v>
      </c>
      <c r="BK114" s="95">
        <v>3127</v>
      </c>
      <c r="BL114" s="72">
        <v>224.08</v>
      </c>
      <c r="BM114" s="72">
        <v>261.88</v>
      </c>
      <c r="BN114" s="72">
        <v>485.96</v>
      </c>
      <c r="BO114" s="95">
        <v>9599603</v>
      </c>
      <c r="BP114" s="95">
        <v>10093713</v>
      </c>
      <c r="BQ114" s="95">
        <v>3570</v>
      </c>
      <c r="BR114" s="95">
        <v>3212</v>
      </c>
      <c r="BS114" s="72">
        <v>194.56</v>
      </c>
      <c r="BT114" s="72">
        <v>254.91</v>
      </c>
      <c r="BU114" s="72">
        <v>449.47</v>
      </c>
      <c r="BV114" s="95">
        <v>8822940</v>
      </c>
      <c r="BW114" s="95">
        <v>10329904</v>
      </c>
      <c r="BX114" s="95">
        <v>3779</v>
      </c>
      <c r="BY114" s="95">
        <v>3377</v>
      </c>
      <c r="BZ114" s="95">
        <v>3143</v>
      </c>
      <c r="CA114" s="95">
        <v>3219</v>
      </c>
      <c r="CB114" s="95">
        <v>3274</v>
      </c>
      <c r="CC114" s="95">
        <v>3400</v>
      </c>
      <c r="CD114" s="95">
        <v>3582</v>
      </c>
      <c r="CE114" s="72">
        <v>650.75523149000003</v>
      </c>
      <c r="CF114" s="72">
        <v>676.59346364999999</v>
      </c>
      <c r="CG114" s="72">
        <v>712.40329333</v>
      </c>
      <c r="CH114" s="72">
        <v>716.50152150999998</v>
      </c>
      <c r="CI114" s="72">
        <v>731.52548966999996</v>
      </c>
      <c r="CJ114" s="96">
        <v>0.6382430442</v>
      </c>
      <c r="CK114" s="96">
        <v>0.63232949029999996</v>
      </c>
      <c r="CL114" s="96">
        <v>0.64344171939999995</v>
      </c>
      <c r="CM114" s="96">
        <v>0.67824001119999999</v>
      </c>
      <c r="CN114" s="96">
        <v>0.6144283505</v>
      </c>
      <c r="CO114" s="96">
        <v>0.79587595779999998</v>
      </c>
      <c r="CP114" s="96">
        <v>0.80582472289999996</v>
      </c>
      <c r="CQ114" s="96">
        <v>0.99584056389999998</v>
      </c>
      <c r="CR114" s="96">
        <v>0.80919038350000005</v>
      </c>
      <c r="CS114" s="95">
        <v>2640</v>
      </c>
      <c r="CT114" s="95">
        <v>2764</v>
      </c>
      <c r="CU114" s="95">
        <v>2761</v>
      </c>
      <c r="CV114" s="95">
        <v>2852</v>
      </c>
      <c r="CW114" s="95">
        <v>3022</v>
      </c>
      <c r="CX114" s="96">
        <v>0.81352740199999996</v>
      </c>
      <c r="CY114" s="96">
        <v>0.81567168599999995</v>
      </c>
      <c r="CZ114" s="96">
        <v>0.77074225900000004</v>
      </c>
      <c r="DA114" s="96">
        <v>0.78225060499999999</v>
      </c>
      <c r="DB114" s="96">
        <v>0.79817193500000005</v>
      </c>
      <c r="DC114">
        <v>2013</v>
      </c>
      <c r="DD114" s="6">
        <v>3176</v>
      </c>
      <c r="DE114" s="96">
        <v>5.7113168000000004E-3</v>
      </c>
      <c r="DF114" s="72">
        <v>617.9</v>
      </c>
      <c r="DG114" s="96">
        <v>1</v>
      </c>
      <c r="DH114" s="72">
        <v>617.9</v>
      </c>
      <c r="DI114" s="72">
        <v>737.97022159000005</v>
      </c>
      <c r="DJ114" s="96">
        <v>1</v>
      </c>
      <c r="DK114" s="72">
        <v>617.9</v>
      </c>
      <c r="DL114" s="96">
        <v>1</v>
      </c>
      <c r="DM114" s="72">
        <v>617.9</v>
      </c>
      <c r="DN114" s="96">
        <v>1</v>
      </c>
      <c r="DO114" s="96">
        <v>1.5554999999999999E-2</v>
      </c>
      <c r="DP114" s="72">
        <v>9.61</v>
      </c>
      <c r="DQ114" s="72">
        <v>608.29</v>
      </c>
      <c r="DR114" t="s">
        <v>100</v>
      </c>
      <c r="DT114" t="s">
        <v>88</v>
      </c>
    </row>
    <row r="115" spans="1:124" x14ac:dyDescent="0.3">
      <c r="A115" t="s">
        <v>101</v>
      </c>
      <c r="B115">
        <v>3120</v>
      </c>
      <c r="C115" s="95">
        <v>32872</v>
      </c>
      <c r="D115" s="95">
        <v>106503925</v>
      </c>
      <c r="E115" s="95">
        <v>31423</v>
      </c>
      <c r="F115" s="95">
        <v>92783245</v>
      </c>
      <c r="G115" s="95">
        <v>5295</v>
      </c>
      <c r="H115" s="95">
        <v>12127861</v>
      </c>
      <c r="I115" s="95">
        <v>4336</v>
      </c>
      <c r="J115" s="95">
        <v>12362670</v>
      </c>
      <c r="K115" s="95">
        <v>33597</v>
      </c>
      <c r="L115" s="95">
        <v>120929736</v>
      </c>
      <c r="M115" s="95">
        <v>31981</v>
      </c>
      <c r="N115" s="95">
        <v>100073240</v>
      </c>
      <c r="O115" s="95">
        <v>5449</v>
      </c>
      <c r="P115" s="95">
        <v>14246179</v>
      </c>
      <c r="Q115" s="95">
        <v>4440</v>
      </c>
      <c r="R115" s="95">
        <v>14251968</v>
      </c>
      <c r="S115" s="95">
        <v>33957</v>
      </c>
      <c r="T115" s="95">
        <v>122329740</v>
      </c>
      <c r="U115" s="95">
        <v>32144</v>
      </c>
      <c r="V115" s="95">
        <v>104962181</v>
      </c>
      <c r="W115" s="95">
        <v>5331</v>
      </c>
      <c r="X115" s="95">
        <v>14129404</v>
      </c>
      <c r="Y115" s="95">
        <v>4323</v>
      </c>
      <c r="Z115" s="95">
        <v>13975313</v>
      </c>
      <c r="AA115" s="95">
        <v>34584</v>
      </c>
      <c r="AB115" s="95">
        <v>114331566</v>
      </c>
      <c r="AC115" s="95">
        <v>32548</v>
      </c>
      <c r="AD115" s="95">
        <v>114827666</v>
      </c>
      <c r="AE115" s="95">
        <v>5413</v>
      </c>
      <c r="AF115" s="95">
        <v>14947994</v>
      </c>
      <c r="AG115" s="95">
        <v>4365</v>
      </c>
      <c r="AH115" s="95">
        <v>15575370</v>
      </c>
      <c r="AI115" s="95">
        <v>36266</v>
      </c>
      <c r="AJ115" s="95">
        <v>117785000.42</v>
      </c>
      <c r="AK115" s="95">
        <v>34006</v>
      </c>
      <c r="AL115" s="95">
        <v>126089230.56</v>
      </c>
      <c r="AM115" s="95">
        <v>5711</v>
      </c>
      <c r="AN115" s="95">
        <v>16468687</v>
      </c>
      <c r="AO115" s="95">
        <v>4689</v>
      </c>
      <c r="AP115" s="95">
        <v>18561224.620000001</v>
      </c>
      <c r="AQ115" s="72">
        <v>259.02</v>
      </c>
      <c r="AR115" s="72">
        <v>245.03</v>
      </c>
      <c r="AS115" s="72">
        <v>504.05</v>
      </c>
      <c r="AT115" s="95">
        <v>118631786</v>
      </c>
      <c r="AU115" s="95">
        <v>105145915</v>
      </c>
      <c r="AV115" s="95">
        <v>38167</v>
      </c>
      <c r="AW115" s="95">
        <v>35759</v>
      </c>
      <c r="AX115" s="72">
        <v>288.5</v>
      </c>
      <c r="AY115" s="72">
        <v>261.58</v>
      </c>
      <c r="AZ115" s="72">
        <v>550.08000000000004</v>
      </c>
      <c r="BA115" s="95">
        <v>135175915</v>
      </c>
      <c r="BB115" s="95">
        <v>114325208</v>
      </c>
      <c r="BC115" s="95">
        <v>39046</v>
      </c>
      <c r="BD115" s="95">
        <v>36421</v>
      </c>
      <c r="BE115" s="72">
        <v>289.44</v>
      </c>
      <c r="BF115" s="72">
        <v>271.79000000000002</v>
      </c>
      <c r="BG115" s="72">
        <v>561.23</v>
      </c>
      <c r="BH115" s="95">
        <v>136459144</v>
      </c>
      <c r="BI115" s="95">
        <v>118937494</v>
      </c>
      <c r="BJ115" s="95">
        <v>39288</v>
      </c>
      <c r="BK115" s="95">
        <v>36467</v>
      </c>
      <c r="BL115" s="72">
        <v>269.35000000000002</v>
      </c>
      <c r="BM115" s="72">
        <v>294.39</v>
      </c>
      <c r="BN115" s="72">
        <v>563.74</v>
      </c>
      <c r="BO115" s="95">
        <v>129279560</v>
      </c>
      <c r="BP115" s="95">
        <v>130403036</v>
      </c>
      <c r="BQ115" s="95">
        <v>39997</v>
      </c>
      <c r="BR115" s="95">
        <v>36913</v>
      </c>
      <c r="BS115" s="72">
        <v>266.52</v>
      </c>
      <c r="BT115" s="72">
        <v>311.52</v>
      </c>
      <c r="BU115" s="72">
        <v>578.04</v>
      </c>
      <c r="BV115" s="95">
        <v>134253687.41999999</v>
      </c>
      <c r="BW115" s="95">
        <v>144650455.18000001</v>
      </c>
      <c r="BX115" s="95">
        <v>41977</v>
      </c>
      <c r="BY115" s="95">
        <v>38695</v>
      </c>
      <c r="BZ115" s="95">
        <v>37019</v>
      </c>
      <c r="CA115" s="95">
        <v>37780</v>
      </c>
      <c r="CB115" s="95">
        <v>37928</v>
      </c>
      <c r="CC115" s="95">
        <v>38533</v>
      </c>
      <c r="CD115" s="95">
        <v>40371</v>
      </c>
      <c r="CE115" s="72">
        <v>650.75523149000003</v>
      </c>
      <c r="CF115" s="72">
        <v>676.59346364999999</v>
      </c>
      <c r="CG115" s="72">
        <v>712.40329333</v>
      </c>
      <c r="CH115" s="72">
        <v>716.50152150999998</v>
      </c>
      <c r="CI115" s="72">
        <v>731.52548966999996</v>
      </c>
      <c r="CJ115" s="96">
        <v>0.77456157950000004</v>
      </c>
      <c r="CK115" s="96">
        <v>0.81301406170000001</v>
      </c>
      <c r="CL115" s="96">
        <v>0.78779815490000005</v>
      </c>
      <c r="CM115" s="96">
        <v>0.7867952587</v>
      </c>
      <c r="CN115" s="96">
        <v>0.79018435880000004</v>
      </c>
      <c r="CO115" s="96">
        <v>0.88824627619999996</v>
      </c>
      <c r="CP115" s="96">
        <v>0.88992287830000005</v>
      </c>
      <c r="CQ115" s="96">
        <v>0.99584056389999998</v>
      </c>
      <c r="CR115" s="96">
        <v>0.89363978879999995</v>
      </c>
      <c r="CS115" s="95">
        <v>37600</v>
      </c>
      <c r="CT115" s="95">
        <v>38757</v>
      </c>
      <c r="CU115" s="95">
        <v>38700</v>
      </c>
      <c r="CV115" s="95">
        <v>39020</v>
      </c>
      <c r="CW115" s="95">
        <v>40863</v>
      </c>
      <c r="CX115" s="96">
        <v>0.88470458799999996</v>
      </c>
      <c r="CY115" s="96">
        <v>0.87922986599999997</v>
      </c>
      <c r="CZ115" s="96">
        <v>0.89085144100000002</v>
      </c>
      <c r="DA115" s="96">
        <v>0.88957647900000003</v>
      </c>
      <c r="DB115" s="96">
        <v>0.89631940099999996</v>
      </c>
      <c r="DC115">
        <v>2013</v>
      </c>
      <c r="DD115" s="6">
        <v>36851</v>
      </c>
      <c r="DE115" s="96">
        <v>1.9311281999999999E-3</v>
      </c>
      <c r="DF115" s="72">
        <v>684.98</v>
      </c>
      <c r="DG115" s="96">
        <v>1</v>
      </c>
      <c r="DH115" s="72">
        <v>684.98</v>
      </c>
      <c r="DI115" s="72">
        <v>684.98</v>
      </c>
      <c r="DJ115" s="96">
        <v>1</v>
      </c>
      <c r="DK115" s="72">
        <v>684.98</v>
      </c>
      <c r="DL115" s="96">
        <v>1</v>
      </c>
      <c r="DM115" s="72">
        <v>684.98</v>
      </c>
      <c r="DN115" s="96">
        <v>1</v>
      </c>
      <c r="DO115" s="96">
        <v>5.7019999999999996E-3</v>
      </c>
      <c r="DP115" s="72">
        <v>3.91</v>
      </c>
      <c r="DQ115" s="72">
        <v>681.07</v>
      </c>
      <c r="DR115" t="s">
        <v>101</v>
      </c>
      <c r="DT115" t="s">
        <v>88</v>
      </c>
    </row>
    <row r="116" spans="1:124" x14ac:dyDescent="0.3">
      <c r="A116" t="s">
        <v>102</v>
      </c>
      <c r="B116">
        <v>3130</v>
      </c>
      <c r="C116" s="95">
        <v>17455</v>
      </c>
      <c r="D116" s="95">
        <v>64814968</v>
      </c>
      <c r="E116" s="95">
        <v>16895</v>
      </c>
      <c r="F116" s="95">
        <v>53341681</v>
      </c>
      <c r="G116" s="95">
        <v>2323</v>
      </c>
      <c r="H116" s="95">
        <v>6197253</v>
      </c>
      <c r="I116" s="95">
        <v>2030</v>
      </c>
      <c r="J116" s="95">
        <v>5733553</v>
      </c>
      <c r="K116" s="95">
        <v>18013</v>
      </c>
      <c r="L116" s="95">
        <v>67909063</v>
      </c>
      <c r="M116" s="95">
        <v>17368</v>
      </c>
      <c r="N116" s="95">
        <v>57443576</v>
      </c>
      <c r="O116" s="95">
        <v>2491</v>
      </c>
      <c r="P116" s="95">
        <v>6235606</v>
      </c>
      <c r="Q116" s="95">
        <v>2188</v>
      </c>
      <c r="R116" s="95">
        <v>6429003</v>
      </c>
      <c r="S116" s="95">
        <v>18287</v>
      </c>
      <c r="T116" s="95">
        <v>73389012</v>
      </c>
      <c r="U116" s="95">
        <v>17516</v>
      </c>
      <c r="V116" s="95">
        <v>61270399</v>
      </c>
      <c r="W116" s="95">
        <v>2396</v>
      </c>
      <c r="X116" s="95">
        <v>7117608</v>
      </c>
      <c r="Y116" s="95">
        <v>2094</v>
      </c>
      <c r="Z116" s="95">
        <v>6936015</v>
      </c>
      <c r="AA116" s="95">
        <v>18564</v>
      </c>
      <c r="AB116" s="95">
        <v>69726118</v>
      </c>
      <c r="AC116" s="95">
        <v>17662</v>
      </c>
      <c r="AD116" s="95">
        <v>63821549</v>
      </c>
      <c r="AE116" s="95">
        <v>2403</v>
      </c>
      <c r="AF116" s="95">
        <v>7338434</v>
      </c>
      <c r="AG116" s="95">
        <v>2094</v>
      </c>
      <c r="AH116" s="95">
        <v>7450771</v>
      </c>
      <c r="AI116" s="95">
        <v>19019</v>
      </c>
      <c r="AJ116" s="95">
        <v>69795560.590000004</v>
      </c>
      <c r="AK116" s="95">
        <v>18027</v>
      </c>
      <c r="AL116" s="95">
        <v>71217629.280000001</v>
      </c>
      <c r="AM116" s="95">
        <v>2308</v>
      </c>
      <c r="AN116" s="95">
        <v>6911248</v>
      </c>
      <c r="AO116" s="95">
        <v>2003</v>
      </c>
      <c r="AP116" s="95">
        <v>6860990.3499999996</v>
      </c>
      <c r="AQ116" s="72">
        <v>299.20999999999998</v>
      </c>
      <c r="AR116" s="72">
        <v>260.13</v>
      </c>
      <c r="AS116" s="72">
        <v>559.34</v>
      </c>
      <c r="AT116" s="95">
        <v>71012221</v>
      </c>
      <c r="AU116" s="95">
        <v>59075234</v>
      </c>
      <c r="AV116" s="95">
        <v>19778</v>
      </c>
      <c r="AW116" s="95">
        <v>18925</v>
      </c>
      <c r="AX116" s="72">
        <v>301.33999999999997</v>
      </c>
      <c r="AY116" s="72">
        <v>272.18</v>
      </c>
      <c r="AZ116" s="72">
        <v>573.52</v>
      </c>
      <c r="BA116" s="95">
        <v>74144669</v>
      </c>
      <c r="BB116" s="95">
        <v>63872579</v>
      </c>
      <c r="BC116" s="95">
        <v>20504</v>
      </c>
      <c r="BD116" s="95">
        <v>19556</v>
      </c>
      <c r="BE116" s="72">
        <v>324.37</v>
      </c>
      <c r="BF116" s="72">
        <v>289.85000000000002</v>
      </c>
      <c r="BG116" s="72">
        <v>614.22</v>
      </c>
      <c r="BH116" s="95">
        <v>80506620</v>
      </c>
      <c r="BI116" s="95">
        <v>68206414</v>
      </c>
      <c r="BJ116" s="95">
        <v>20683</v>
      </c>
      <c r="BK116" s="95">
        <v>19610</v>
      </c>
      <c r="BL116" s="72">
        <v>306.29000000000002</v>
      </c>
      <c r="BM116" s="72">
        <v>300.64</v>
      </c>
      <c r="BN116" s="72">
        <v>606.92999999999995</v>
      </c>
      <c r="BO116" s="95">
        <v>77064552</v>
      </c>
      <c r="BP116" s="95">
        <v>71272320</v>
      </c>
      <c r="BQ116" s="95">
        <v>20967</v>
      </c>
      <c r="BR116" s="95">
        <v>19756</v>
      </c>
      <c r="BS116" s="72">
        <v>299.72000000000003</v>
      </c>
      <c r="BT116" s="72">
        <v>324.83999999999997</v>
      </c>
      <c r="BU116" s="72">
        <v>624.55999999999995</v>
      </c>
      <c r="BV116" s="95">
        <v>76706808.590000004</v>
      </c>
      <c r="BW116" s="95">
        <v>78078619.629999995</v>
      </c>
      <c r="BX116" s="95">
        <v>21327</v>
      </c>
      <c r="BY116" s="95">
        <v>20030</v>
      </c>
      <c r="BZ116" s="95">
        <v>19371</v>
      </c>
      <c r="CA116" s="95">
        <v>20046</v>
      </c>
      <c r="CB116" s="95">
        <v>20166</v>
      </c>
      <c r="CC116" s="95">
        <v>20392</v>
      </c>
      <c r="CD116" s="95">
        <v>20693</v>
      </c>
      <c r="CE116" s="72">
        <v>650.75523149000003</v>
      </c>
      <c r="CF116" s="72">
        <v>676.59346364999999</v>
      </c>
      <c r="CG116" s="72">
        <v>712.40329333</v>
      </c>
      <c r="CH116" s="72">
        <v>716.50152150999998</v>
      </c>
      <c r="CI116" s="72">
        <v>731.52548966999996</v>
      </c>
      <c r="CJ116" s="96">
        <v>0.85952440019999998</v>
      </c>
      <c r="CK116" s="96">
        <v>0.8476582037</v>
      </c>
      <c r="CL116" s="96">
        <v>0.8621801805</v>
      </c>
      <c r="CM116" s="96">
        <v>0.84707426539999997</v>
      </c>
      <c r="CN116" s="96">
        <v>0.85377749489999999</v>
      </c>
      <c r="CO116" s="96">
        <v>0.98824300300000001</v>
      </c>
      <c r="CP116" s="96">
        <v>0.86420334499999996</v>
      </c>
      <c r="CQ116" s="96">
        <v>0.99584056389999998</v>
      </c>
      <c r="CR116" s="96">
        <v>0.86781283360000006</v>
      </c>
      <c r="CS116" s="95">
        <v>18111</v>
      </c>
      <c r="CT116" s="95">
        <v>18692</v>
      </c>
      <c r="CU116" s="95">
        <v>18708</v>
      </c>
      <c r="CV116" s="95">
        <v>18991</v>
      </c>
      <c r="CW116" s="95">
        <v>19305</v>
      </c>
      <c r="CX116" s="96">
        <v>0.98776236500000003</v>
      </c>
      <c r="CY116" s="96">
        <v>0.99188863800000004</v>
      </c>
      <c r="CZ116" s="96">
        <v>0.99613498499999997</v>
      </c>
      <c r="DA116" s="96">
        <v>1.002662422</v>
      </c>
      <c r="DB116" s="96">
        <v>0.96333123099999995</v>
      </c>
      <c r="DC116">
        <v>2013</v>
      </c>
      <c r="DD116" s="6">
        <v>19575.400000000001</v>
      </c>
      <c r="DE116" s="96">
        <v>1.5979863999999999E-3</v>
      </c>
      <c r="DF116" s="72">
        <v>665.41</v>
      </c>
      <c r="DG116" s="96">
        <v>1</v>
      </c>
      <c r="DH116" s="72">
        <v>665.41</v>
      </c>
      <c r="DI116" s="72">
        <v>665.41</v>
      </c>
      <c r="DJ116" s="96">
        <v>1</v>
      </c>
      <c r="DK116" s="72">
        <v>665.41</v>
      </c>
      <c r="DL116" s="96">
        <v>1</v>
      </c>
      <c r="DM116" s="72">
        <v>665.41</v>
      </c>
      <c r="DN116" s="96">
        <v>1</v>
      </c>
      <c r="DO116" s="96">
        <v>5.0330000000000001E-3</v>
      </c>
      <c r="DP116" s="72">
        <v>3.35</v>
      </c>
      <c r="DQ116" s="72">
        <v>662.06</v>
      </c>
      <c r="DR116" t="s">
        <v>102</v>
      </c>
      <c r="DT116" t="s">
        <v>88</v>
      </c>
    </row>
    <row r="117" spans="1:124" x14ac:dyDescent="0.3">
      <c r="A117" t="s">
        <v>103</v>
      </c>
      <c r="B117">
        <v>4000</v>
      </c>
      <c r="C117" s="95">
        <v>3128</v>
      </c>
      <c r="D117" s="95">
        <v>12232460</v>
      </c>
      <c r="E117" s="95">
        <v>3006</v>
      </c>
      <c r="F117" s="95">
        <v>9784378</v>
      </c>
      <c r="G117" s="95">
        <v>716</v>
      </c>
      <c r="H117" s="95">
        <v>2344442</v>
      </c>
      <c r="I117" s="95">
        <v>655</v>
      </c>
      <c r="J117" s="95">
        <v>2301577</v>
      </c>
      <c r="K117" s="95">
        <v>3014</v>
      </c>
      <c r="L117" s="95">
        <v>13363823</v>
      </c>
      <c r="M117" s="95">
        <v>2873</v>
      </c>
      <c r="N117" s="95">
        <v>10695329</v>
      </c>
      <c r="O117" s="95">
        <v>717</v>
      </c>
      <c r="P117" s="95">
        <v>2128470</v>
      </c>
      <c r="Q117" s="95">
        <v>648</v>
      </c>
      <c r="R117" s="95">
        <v>2251052</v>
      </c>
      <c r="S117" s="95">
        <v>2970</v>
      </c>
      <c r="T117" s="95">
        <v>13188765</v>
      </c>
      <c r="U117" s="95">
        <v>2812</v>
      </c>
      <c r="V117" s="95">
        <v>10962105</v>
      </c>
      <c r="W117" s="95">
        <v>713</v>
      </c>
      <c r="X117" s="95">
        <v>2414292</v>
      </c>
      <c r="Y117" s="95">
        <v>645</v>
      </c>
      <c r="Z117" s="95">
        <v>2338600</v>
      </c>
      <c r="AA117" s="95">
        <v>2936</v>
      </c>
      <c r="AB117" s="95">
        <v>11668162</v>
      </c>
      <c r="AC117" s="95">
        <v>2757</v>
      </c>
      <c r="AD117" s="95">
        <v>11535423</v>
      </c>
      <c r="AE117" s="95">
        <v>726</v>
      </c>
      <c r="AF117" s="95">
        <v>2217385</v>
      </c>
      <c r="AG117" s="95">
        <v>660</v>
      </c>
      <c r="AH117" s="95">
        <v>2136462</v>
      </c>
      <c r="AI117" s="95">
        <v>2876</v>
      </c>
      <c r="AJ117" s="95">
        <v>11436055</v>
      </c>
      <c r="AK117" s="95">
        <v>2692</v>
      </c>
      <c r="AL117" s="95">
        <v>10820784</v>
      </c>
      <c r="AM117" s="95">
        <v>727</v>
      </c>
      <c r="AN117" s="95">
        <v>2412113</v>
      </c>
      <c r="AO117" s="95">
        <v>668</v>
      </c>
      <c r="AP117" s="95">
        <v>2271032</v>
      </c>
      <c r="AQ117" s="72">
        <v>316.01</v>
      </c>
      <c r="AR117" s="72">
        <v>275.11</v>
      </c>
      <c r="AS117" s="72">
        <v>591.12</v>
      </c>
      <c r="AT117" s="95">
        <v>14576902</v>
      </c>
      <c r="AU117" s="95">
        <v>12085955</v>
      </c>
      <c r="AV117" s="95">
        <v>3844</v>
      </c>
      <c r="AW117" s="95">
        <v>3661</v>
      </c>
      <c r="AX117" s="72">
        <v>346.03</v>
      </c>
      <c r="AY117" s="72">
        <v>306.41000000000003</v>
      </c>
      <c r="AZ117" s="72">
        <v>652.44000000000005</v>
      </c>
      <c r="BA117" s="95">
        <v>15492293</v>
      </c>
      <c r="BB117" s="95">
        <v>12946381</v>
      </c>
      <c r="BC117" s="95">
        <v>3731</v>
      </c>
      <c r="BD117" s="95">
        <v>3521</v>
      </c>
      <c r="BE117" s="72">
        <v>353.04</v>
      </c>
      <c r="BF117" s="72">
        <v>320.62</v>
      </c>
      <c r="BG117" s="72">
        <v>673.66</v>
      </c>
      <c r="BH117" s="95">
        <v>15603057</v>
      </c>
      <c r="BI117" s="95">
        <v>13300705</v>
      </c>
      <c r="BJ117" s="95">
        <v>3683</v>
      </c>
      <c r="BK117" s="95">
        <v>3457</v>
      </c>
      <c r="BL117" s="72">
        <v>315.98</v>
      </c>
      <c r="BM117" s="72">
        <v>333.43</v>
      </c>
      <c r="BN117" s="72">
        <v>649.41</v>
      </c>
      <c r="BO117" s="95">
        <v>13885547</v>
      </c>
      <c r="BP117" s="95">
        <v>13671885</v>
      </c>
      <c r="BQ117" s="95">
        <v>3662</v>
      </c>
      <c r="BR117" s="95">
        <v>3417</v>
      </c>
      <c r="BS117" s="72">
        <v>320.29000000000002</v>
      </c>
      <c r="BT117" s="72">
        <v>324.7</v>
      </c>
      <c r="BU117" s="72">
        <v>644.99</v>
      </c>
      <c r="BV117" s="95">
        <v>13848168</v>
      </c>
      <c r="BW117" s="95">
        <v>13091816</v>
      </c>
      <c r="BX117" s="95">
        <v>3603</v>
      </c>
      <c r="BY117" s="95">
        <v>3360</v>
      </c>
      <c r="BZ117" s="95">
        <v>3757</v>
      </c>
      <c r="CA117" s="95">
        <v>3630</v>
      </c>
      <c r="CB117" s="95">
        <v>3574</v>
      </c>
      <c r="CC117" s="95">
        <v>3546</v>
      </c>
      <c r="CD117" s="95">
        <v>3484</v>
      </c>
      <c r="CE117" s="72">
        <v>650.75523149000003</v>
      </c>
      <c r="CF117" s="72">
        <v>676.59346364999999</v>
      </c>
      <c r="CG117" s="72">
        <v>712.40329333</v>
      </c>
      <c r="CH117" s="72">
        <v>716.50152150999998</v>
      </c>
      <c r="CI117" s="72">
        <v>731.52548966999996</v>
      </c>
      <c r="CJ117" s="96">
        <v>0.90835996610000003</v>
      </c>
      <c r="CK117" s="96">
        <v>0.96430136420000001</v>
      </c>
      <c r="CL117" s="96">
        <v>0.94561606649999996</v>
      </c>
      <c r="CM117" s="96">
        <v>0.90636234609999999</v>
      </c>
      <c r="CN117" s="96">
        <v>0.88170543489999997</v>
      </c>
      <c r="CO117" s="96">
        <v>0.96889461369999996</v>
      </c>
      <c r="CP117" s="96">
        <v>0.95084545060000003</v>
      </c>
      <c r="CQ117" s="96">
        <v>0.99584056389999998</v>
      </c>
      <c r="CR117" s="96">
        <v>0.95481681439999999</v>
      </c>
      <c r="CS117" s="95">
        <v>3490</v>
      </c>
      <c r="CT117" s="95">
        <v>3396</v>
      </c>
      <c r="CU117" s="95">
        <v>3346</v>
      </c>
      <c r="CV117" s="95">
        <v>3346</v>
      </c>
      <c r="CW117" s="95">
        <v>3320</v>
      </c>
      <c r="CX117" s="96">
        <v>0.97141873300000003</v>
      </c>
      <c r="CY117" s="96">
        <v>0.96848298300000002</v>
      </c>
      <c r="CZ117" s="96">
        <v>0.96435947</v>
      </c>
      <c r="DA117" s="96">
        <v>0.96850916499999995</v>
      </c>
      <c r="DB117" s="96">
        <v>0.97162142799999995</v>
      </c>
      <c r="DC117">
        <v>2013</v>
      </c>
      <c r="DD117" s="6">
        <v>3483.2</v>
      </c>
      <c r="DE117" s="96">
        <v>2.4068265000000001E-3</v>
      </c>
      <c r="DF117" s="72">
        <v>731.52</v>
      </c>
      <c r="DG117" s="96">
        <v>1</v>
      </c>
      <c r="DH117" s="72">
        <v>731.52</v>
      </c>
      <c r="DI117" s="72">
        <v>696.93266574999996</v>
      </c>
      <c r="DJ117" s="96">
        <v>1</v>
      </c>
      <c r="DK117" s="72">
        <v>731.52</v>
      </c>
      <c r="DL117" s="96">
        <v>1</v>
      </c>
      <c r="DM117" s="72">
        <v>731.52</v>
      </c>
      <c r="DN117" s="96">
        <v>1</v>
      </c>
      <c r="DO117" s="96">
        <v>5.6639999999999998E-3</v>
      </c>
      <c r="DP117" s="72">
        <v>4.1399999999999997</v>
      </c>
      <c r="DQ117" s="72">
        <v>727.38</v>
      </c>
      <c r="DR117" t="s">
        <v>103</v>
      </c>
      <c r="DT117" t="s">
        <v>103</v>
      </c>
    </row>
    <row r="118" spans="1:124" x14ac:dyDescent="0.3">
      <c r="A118" t="s">
        <v>104</v>
      </c>
      <c r="B118">
        <v>4010</v>
      </c>
      <c r="C118" s="95">
        <v>3283</v>
      </c>
      <c r="D118" s="95">
        <v>14698475</v>
      </c>
      <c r="E118" s="95">
        <v>3199</v>
      </c>
      <c r="F118" s="95">
        <v>11318011</v>
      </c>
      <c r="G118" s="95">
        <v>960</v>
      </c>
      <c r="H118" s="95">
        <v>2263294</v>
      </c>
      <c r="I118" s="95">
        <v>894</v>
      </c>
      <c r="J118" s="95">
        <v>2909355</v>
      </c>
      <c r="K118" s="95">
        <v>3155</v>
      </c>
      <c r="L118" s="95">
        <v>15713605</v>
      </c>
      <c r="M118" s="95">
        <v>3069</v>
      </c>
      <c r="N118" s="95">
        <v>10867389</v>
      </c>
      <c r="O118" s="95">
        <v>944</v>
      </c>
      <c r="P118" s="95">
        <v>3753969</v>
      </c>
      <c r="Q118" s="95">
        <v>872</v>
      </c>
      <c r="R118" s="95">
        <v>3132416</v>
      </c>
      <c r="S118" s="95">
        <v>3186</v>
      </c>
      <c r="T118" s="95">
        <v>15571267</v>
      </c>
      <c r="U118" s="95">
        <v>3088</v>
      </c>
      <c r="V118" s="95">
        <v>11556183</v>
      </c>
      <c r="W118" s="95">
        <v>953</v>
      </c>
      <c r="X118" s="95">
        <v>2500590</v>
      </c>
      <c r="Y118" s="95">
        <v>872</v>
      </c>
      <c r="Z118" s="95">
        <v>2784340</v>
      </c>
      <c r="AA118" s="95">
        <v>3198</v>
      </c>
      <c r="AB118" s="95">
        <v>14349799</v>
      </c>
      <c r="AC118" s="95">
        <v>3083</v>
      </c>
      <c r="AD118" s="95">
        <v>12498317</v>
      </c>
      <c r="AE118" s="95">
        <v>931</v>
      </c>
      <c r="AF118" s="95">
        <v>3041315</v>
      </c>
      <c r="AG118" s="95">
        <v>852</v>
      </c>
      <c r="AH118" s="95">
        <v>3268661</v>
      </c>
      <c r="AI118" s="95">
        <v>3224</v>
      </c>
      <c r="AJ118" s="95">
        <v>14393774.41</v>
      </c>
      <c r="AK118" s="95">
        <v>3107</v>
      </c>
      <c r="AL118" s="95">
        <v>12942351.640000001</v>
      </c>
      <c r="AM118" s="95">
        <v>934</v>
      </c>
      <c r="AN118" s="95">
        <v>2948460</v>
      </c>
      <c r="AO118" s="95">
        <v>854</v>
      </c>
      <c r="AP118" s="95">
        <v>3375227</v>
      </c>
      <c r="AQ118" s="72">
        <v>333.13</v>
      </c>
      <c r="AR118" s="72">
        <v>289.67</v>
      </c>
      <c r="AS118" s="72">
        <v>622.79999999999995</v>
      </c>
      <c r="AT118" s="95">
        <v>16961769</v>
      </c>
      <c r="AU118" s="95">
        <v>14227366</v>
      </c>
      <c r="AV118" s="95">
        <v>4243</v>
      </c>
      <c r="AW118" s="95">
        <v>4093</v>
      </c>
      <c r="AX118" s="72">
        <v>395.78</v>
      </c>
      <c r="AY118" s="72">
        <v>296.02999999999997</v>
      </c>
      <c r="AZ118" s="72">
        <v>691.81</v>
      </c>
      <c r="BA118" s="95">
        <v>19467574</v>
      </c>
      <c r="BB118" s="95">
        <v>13999805</v>
      </c>
      <c r="BC118" s="95">
        <v>4099</v>
      </c>
      <c r="BD118" s="95">
        <v>3941</v>
      </c>
      <c r="BE118" s="72">
        <v>363.85</v>
      </c>
      <c r="BF118" s="72">
        <v>301.77999999999997</v>
      </c>
      <c r="BG118" s="72">
        <v>665.63</v>
      </c>
      <c r="BH118" s="95">
        <v>18071857</v>
      </c>
      <c r="BI118" s="95">
        <v>14340523</v>
      </c>
      <c r="BJ118" s="95">
        <v>4139</v>
      </c>
      <c r="BK118" s="95">
        <v>3960</v>
      </c>
      <c r="BL118" s="72">
        <v>351</v>
      </c>
      <c r="BM118" s="72">
        <v>333.9</v>
      </c>
      <c r="BN118" s="72">
        <v>684.9</v>
      </c>
      <c r="BO118" s="95">
        <v>17391114</v>
      </c>
      <c r="BP118" s="95">
        <v>15766978</v>
      </c>
      <c r="BQ118" s="95">
        <v>4129</v>
      </c>
      <c r="BR118" s="95">
        <v>3935</v>
      </c>
      <c r="BS118" s="72">
        <v>347.57</v>
      </c>
      <c r="BT118" s="72">
        <v>343.3</v>
      </c>
      <c r="BU118" s="72">
        <v>690.87</v>
      </c>
      <c r="BV118" s="95">
        <v>17342234.41</v>
      </c>
      <c r="BW118" s="95">
        <v>16317578.640000001</v>
      </c>
      <c r="BX118" s="95">
        <v>4158</v>
      </c>
      <c r="BY118" s="95">
        <v>3961</v>
      </c>
      <c r="BZ118" s="95">
        <v>4172</v>
      </c>
      <c r="CA118" s="95">
        <v>4023</v>
      </c>
      <c r="CB118" s="95">
        <v>4053</v>
      </c>
      <c r="CC118" s="95">
        <v>4037</v>
      </c>
      <c r="CD118" s="95">
        <v>4062</v>
      </c>
      <c r="CE118" s="72">
        <v>650.75523149000003</v>
      </c>
      <c r="CF118" s="72">
        <v>676.59346364999999</v>
      </c>
      <c r="CG118" s="72">
        <v>712.40329333</v>
      </c>
      <c r="CH118" s="72">
        <v>716.50152150999998</v>
      </c>
      <c r="CI118" s="72">
        <v>731.52548966999996</v>
      </c>
      <c r="CJ118" s="96">
        <v>0.95704186440000005</v>
      </c>
      <c r="CK118" s="96">
        <v>1.0224899250999999</v>
      </c>
      <c r="CL118" s="96">
        <v>0.93434436119999997</v>
      </c>
      <c r="CM118" s="96">
        <v>0.95589469029999996</v>
      </c>
      <c r="CN118" s="96">
        <v>0.9444236869</v>
      </c>
      <c r="CO118" s="96">
        <v>0.93754225550000003</v>
      </c>
      <c r="CP118" s="96">
        <v>1.0269818772999999</v>
      </c>
      <c r="CQ118" s="96">
        <v>0.99584056389999998</v>
      </c>
      <c r="CR118" s="96">
        <v>1.0312712373999999</v>
      </c>
      <c r="CS118" s="95">
        <v>4055</v>
      </c>
      <c r="CT118" s="95">
        <v>3795</v>
      </c>
      <c r="CU118" s="95">
        <v>3969</v>
      </c>
      <c r="CV118" s="95">
        <v>3960</v>
      </c>
      <c r="CW118" s="95">
        <v>4017</v>
      </c>
      <c r="CX118" s="96">
        <v>0.94246029799999997</v>
      </c>
      <c r="CY118" s="96">
        <v>0.92409235599999995</v>
      </c>
      <c r="CZ118" s="96">
        <v>0.93993440699999997</v>
      </c>
      <c r="DA118" s="96">
        <v>0.93037333</v>
      </c>
      <c r="DB118" s="96">
        <v>0.94998791199999999</v>
      </c>
      <c r="DC118">
        <v>2013</v>
      </c>
      <c r="DD118" s="6">
        <v>3978</v>
      </c>
      <c r="DE118" s="96">
        <v>2.2254414E-3</v>
      </c>
      <c r="DF118" s="72">
        <v>790.24</v>
      </c>
      <c r="DG118" s="96">
        <v>1</v>
      </c>
      <c r="DH118" s="72">
        <v>790.24</v>
      </c>
      <c r="DI118" s="72">
        <v>696.93266574999996</v>
      </c>
      <c r="DJ118" s="96">
        <v>1</v>
      </c>
      <c r="DK118" s="72">
        <v>790.24</v>
      </c>
      <c r="DL118" s="96">
        <v>1</v>
      </c>
      <c r="DM118" s="72">
        <v>790.24</v>
      </c>
      <c r="DN118" s="96">
        <v>1</v>
      </c>
      <c r="DO118" s="96">
        <v>5.2360000000000002E-3</v>
      </c>
      <c r="DP118" s="72">
        <v>4.1399999999999997</v>
      </c>
      <c r="DQ118" s="72">
        <v>786.1</v>
      </c>
      <c r="DR118" t="s">
        <v>104</v>
      </c>
      <c r="DT118" t="s">
        <v>103</v>
      </c>
    </row>
    <row r="119" spans="1:124" x14ac:dyDescent="0.3">
      <c r="A119" t="s">
        <v>105</v>
      </c>
      <c r="B119">
        <v>4020</v>
      </c>
      <c r="C119" s="95">
        <v>9902</v>
      </c>
      <c r="D119" s="95">
        <v>35439786</v>
      </c>
      <c r="E119" s="95">
        <v>9711</v>
      </c>
      <c r="F119" s="95">
        <v>30888366</v>
      </c>
      <c r="G119" s="95">
        <v>1748</v>
      </c>
      <c r="H119" s="95">
        <v>4889718</v>
      </c>
      <c r="I119" s="95">
        <v>1593</v>
      </c>
      <c r="J119" s="95">
        <v>5561574</v>
      </c>
      <c r="K119" s="95">
        <v>9476</v>
      </c>
      <c r="L119" s="95">
        <v>33258118</v>
      </c>
      <c r="M119" s="95">
        <v>9254</v>
      </c>
      <c r="N119" s="95">
        <v>30084709</v>
      </c>
      <c r="O119" s="95">
        <v>1721</v>
      </c>
      <c r="P119" s="95">
        <v>4835335</v>
      </c>
      <c r="Q119" s="95">
        <v>1569</v>
      </c>
      <c r="R119" s="95">
        <v>5436367</v>
      </c>
      <c r="S119" s="95">
        <v>9380</v>
      </c>
      <c r="T119" s="95">
        <v>35543663</v>
      </c>
      <c r="U119" s="95">
        <v>9120</v>
      </c>
      <c r="V119" s="95">
        <v>31079401</v>
      </c>
      <c r="W119" s="95">
        <v>1741</v>
      </c>
      <c r="X119" s="95">
        <v>4442146</v>
      </c>
      <c r="Y119" s="95">
        <v>1597</v>
      </c>
      <c r="Z119" s="95">
        <v>5992469</v>
      </c>
      <c r="AA119" s="95">
        <v>9155</v>
      </c>
      <c r="AB119" s="95">
        <v>30920911</v>
      </c>
      <c r="AC119" s="95">
        <v>8879</v>
      </c>
      <c r="AD119" s="95">
        <v>31135140</v>
      </c>
      <c r="AE119" s="95">
        <v>1752</v>
      </c>
      <c r="AF119" s="95">
        <v>4879721</v>
      </c>
      <c r="AG119" s="95">
        <v>1600</v>
      </c>
      <c r="AH119" s="95">
        <v>6451433</v>
      </c>
      <c r="AI119" s="95">
        <v>9183</v>
      </c>
      <c r="AJ119" s="95">
        <v>33006034.43</v>
      </c>
      <c r="AK119" s="95">
        <v>8879</v>
      </c>
      <c r="AL119" s="95">
        <v>31718585.75</v>
      </c>
      <c r="AM119" s="95">
        <v>1777</v>
      </c>
      <c r="AN119" s="95">
        <v>4054813</v>
      </c>
      <c r="AO119" s="95">
        <v>1618</v>
      </c>
      <c r="AP119" s="95">
        <v>6386913.3399999999</v>
      </c>
      <c r="AQ119" s="72">
        <v>288.48</v>
      </c>
      <c r="AR119" s="72">
        <v>268.70999999999998</v>
      </c>
      <c r="AS119" s="72">
        <v>557.19000000000005</v>
      </c>
      <c r="AT119" s="95">
        <v>40329504</v>
      </c>
      <c r="AU119" s="95">
        <v>36449940</v>
      </c>
      <c r="AV119" s="95">
        <v>11650</v>
      </c>
      <c r="AW119" s="95">
        <v>11304</v>
      </c>
      <c r="AX119" s="72">
        <v>283.51</v>
      </c>
      <c r="AY119" s="72">
        <v>273.5</v>
      </c>
      <c r="AZ119" s="72">
        <v>557.01</v>
      </c>
      <c r="BA119" s="95">
        <v>38093453</v>
      </c>
      <c r="BB119" s="95">
        <v>35521076</v>
      </c>
      <c r="BC119" s="95">
        <v>11197</v>
      </c>
      <c r="BD119" s="95">
        <v>10823</v>
      </c>
      <c r="BE119" s="72">
        <v>299.63</v>
      </c>
      <c r="BF119" s="72">
        <v>288.26</v>
      </c>
      <c r="BG119" s="72">
        <v>587.89</v>
      </c>
      <c r="BH119" s="95">
        <v>39985809</v>
      </c>
      <c r="BI119" s="95">
        <v>37071870</v>
      </c>
      <c r="BJ119" s="95">
        <v>11121</v>
      </c>
      <c r="BK119" s="95">
        <v>10717</v>
      </c>
      <c r="BL119" s="72">
        <v>273.52999999999997</v>
      </c>
      <c r="BM119" s="72">
        <v>298.89999999999998</v>
      </c>
      <c r="BN119" s="72">
        <v>572.42999999999995</v>
      </c>
      <c r="BO119" s="95">
        <v>35800632</v>
      </c>
      <c r="BP119" s="95">
        <v>37586573</v>
      </c>
      <c r="BQ119" s="95">
        <v>10907</v>
      </c>
      <c r="BR119" s="95">
        <v>10479</v>
      </c>
      <c r="BS119" s="72">
        <v>281.79000000000002</v>
      </c>
      <c r="BT119" s="72">
        <v>302.51</v>
      </c>
      <c r="BU119" s="72">
        <v>584.29999999999995</v>
      </c>
      <c r="BV119" s="95">
        <v>37060847.43</v>
      </c>
      <c r="BW119" s="95">
        <v>38105499.090000004</v>
      </c>
      <c r="BX119" s="95">
        <v>10960</v>
      </c>
      <c r="BY119" s="95">
        <v>10497</v>
      </c>
      <c r="BZ119" s="95">
        <v>11485</v>
      </c>
      <c r="CA119" s="95">
        <v>11016</v>
      </c>
      <c r="CB119" s="95">
        <v>10926</v>
      </c>
      <c r="CC119" s="95">
        <v>10704</v>
      </c>
      <c r="CD119" s="95">
        <v>10734</v>
      </c>
      <c r="CE119" s="72">
        <v>650.75523149000003</v>
      </c>
      <c r="CF119" s="72">
        <v>676.59346364999999</v>
      </c>
      <c r="CG119" s="72">
        <v>712.40329333</v>
      </c>
      <c r="CH119" s="72">
        <v>716.50152150999998</v>
      </c>
      <c r="CI119" s="72">
        <v>731.52548966999996</v>
      </c>
      <c r="CJ119" s="96">
        <v>0.85622054660000002</v>
      </c>
      <c r="CK119" s="96">
        <v>0.82325654910000001</v>
      </c>
      <c r="CL119" s="96">
        <v>0.82522077800000004</v>
      </c>
      <c r="CM119" s="96">
        <v>0.79892363489999996</v>
      </c>
      <c r="CN119" s="96">
        <v>0.79874181860000004</v>
      </c>
      <c r="CO119" s="96">
        <v>0.95154840569999999</v>
      </c>
      <c r="CP119" s="96">
        <v>0.86225005529999998</v>
      </c>
      <c r="CQ119" s="96">
        <v>0.99584056389999998</v>
      </c>
      <c r="CR119" s="96">
        <v>0.86585138569999998</v>
      </c>
      <c r="CS119" s="95">
        <v>10978</v>
      </c>
      <c r="CT119" s="95">
        <v>10666</v>
      </c>
      <c r="CU119" s="95">
        <v>10637</v>
      </c>
      <c r="CV119" s="95">
        <v>10457</v>
      </c>
      <c r="CW119" s="95">
        <v>10490</v>
      </c>
      <c r="CX119" s="96">
        <v>0.94474181800000001</v>
      </c>
      <c r="CY119" s="96">
        <v>0.93434603999999999</v>
      </c>
      <c r="CZ119" s="96">
        <v>0.95065368800000005</v>
      </c>
      <c r="DA119" s="96">
        <v>0.96425439499999999</v>
      </c>
      <c r="DB119" s="96">
        <v>0.96440386199999995</v>
      </c>
      <c r="DC119">
        <v>2013</v>
      </c>
      <c r="DD119" s="6">
        <v>10764</v>
      </c>
      <c r="DE119" s="96">
        <v>1.2985856999999999E-3</v>
      </c>
      <c r="DF119" s="72">
        <v>664.1</v>
      </c>
      <c r="DG119" s="96">
        <v>1</v>
      </c>
      <c r="DH119" s="72">
        <v>664.1</v>
      </c>
      <c r="DI119" s="72">
        <v>696.93266574999996</v>
      </c>
      <c r="DJ119" s="96">
        <v>1</v>
      </c>
      <c r="DK119" s="72">
        <v>664.1</v>
      </c>
      <c r="DL119" s="96">
        <v>1</v>
      </c>
      <c r="DM119" s="72">
        <v>664.1</v>
      </c>
      <c r="DN119" s="96">
        <v>1</v>
      </c>
      <c r="DO119" s="96">
        <v>3.8539999999999998E-3</v>
      </c>
      <c r="DP119" s="72">
        <v>2.56</v>
      </c>
      <c r="DQ119" s="72">
        <v>661.54</v>
      </c>
      <c r="DR119" t="s">
        <v>105</v>
      </c>
      <c r="DT119" t="s">
        <v>103</v>
      </c>
    </row>
    <row r="120" spans="1:124" x14ac:dyDescent="0.3">
      <c r="A120" t="s">
        <v>106</v>
      </c>
      <c r="B120">
        <v>4030</v>
      </c>
      <c r="C120" s="95">
        <v>20061</v>
      </c>
      <c r="D120" s="95">
        <v>66935259</v>
      </c>
      <c r="E120" s="95">
        <v>19233</v>
      </c>
      <c r="F120" s="95">
        <v>53253678</v>
      </c>
      <c r="G120" s="95">
        <v>3450</v>
      </c>
      <c r="H120" s="95">
        <v>9363400</v>
      </c>
      <c r="I120" s="95">
        <v>2989</v>
      </c>
      <c r="J120" s="95">
        <v>7735569</v>
      </c>
      <c r="K120" s="95">
        <v>18890</v>
      </c>
      <c r="L120" s="95">
        <v>70094902</v>
      </c>
      <c r="M120" s="95">
        <v>17941</v>
      </c>
      <c r="N120" s="95">
        <v>53495795</v>
      </c>
      <c r="O120" s="95">
        <v>3382</v>
      </c>
      <c r="P120" s="95">
        <v>7457577</v>
      </c>
      <c r="Q120" s="95">
        <v>2884</v>
      </c>
      <c r="R120" s="95">
        <v>7171569</v>
      </c>
      <c r="S120" s="95">
        <v>18521</v>
      </c>
      <c r="T120" s="95">
        <v>71286413</v>
      </c>
      <c r="U120" s="95">
        <v>17449</v>
      </c>
      <c r="V120" s="95">
        <v>53505442</v>
      </c>
      <c r="W120" s="95">
        <v>3342</v>
      </c>
      <c r="X120" s="95">
        <v>9533726</v>
      </c>
      <c r="Y120" s="95">
        <v>2816</v>
      </c>
      <c r="Z120" s="95">
        <v>7838102</v>
      </c>
      <c r="AA120" s="95">
        <v>18293</v>
      </c>
      <c r="AB120" s="95">
        <v>73367039</v>
      </c>
      <c r="AC120" s="95">
        <v>17092</v>
      </c>
      <c r="AD120" s="95">
        <v>59089984</v>
      </c>
      <c r="AE120" s="95">
        <v>3248</v>
      </c>
      <c r="AF120" s="95">
        <v>9134000</v>
      </c>
      <c r="AG120" s="95">
        <v>2728</v>
      </c>
      <c r="AH120" s="95">
        <v>8902327</v>
      </c>
      <c r="AI120" s="95">
        <v>18357</v>
      </c>
      <c r="AJ120" s="95">
        <v>67463063.120000005</v>
      </c>
      <c r="AK120" s="95">
        <v>17041</v>
      </c>
      <c r="AL120" s="95">
        <v>63029502.490000002</v>
      </c>
      <c r="AM120" s="95">
        <v>3340</v>
      </c>
      <c r="AN120" s="95">
        <v>9237149</v>
      </c>
      <c r="AO120" s="95">
        <v>2830</v>
      </c>
      <c r="AP120" s="95">
        <v>9703008.8399999999</v>
      </c>
      <c r="AQ120" s="72">
        <v>270.44</v>
      </c>
      <c r="AR120" s="72">
        <v>228.71</v>
      </c>
      <c r="AS120" s="72">
        <v>499.15</v>
      </c>
      <c r="AT120" s="95">
        <v>76298659</v>
      </c>
      <c r="AU120" s="95">
        <v>60989247</v>
      </c>
      <c r="AV120" s="95">
        <v>23511</v>
      </c>
      <c r="AW120" s="95">
        <v>22222</v>
      </c>
      <c r="AX120" s="72">
        <v>290.17</v>
      </c>
      <c r="AY120" s="72">
        <v>242.77</v>
      </c>
      <c r="AZ120" s="72">
        <v>532.94000000000005</v>
      </c>
      <c r="BA120" s="95">
        <v>77552479</v>
      </c>
      <c r="BB120" s="95">
        <v>60667364</v>
      </c>
      <c r="BC120" s="95">
        <v>22272</v>
      </c>
      <c r="BD120" s="95">
        <v>20825</v>
      </c>
      <c r="BE120" s="72">
        <v>308.06</v>
      </c>
      <c r="BF120" s="72">
        <v>252.26</v>
      </c>
      <c r="BG120" s="72">
        <v>560.32000000000005</v>
      </c>
      <c r="BH120" s="95">
        <v>80820139</v>
      </c>
      <c r="BI120" s="95">
        <v>61343544</v>
      </c>
      <c r="BJ120" s="95">
        <v>21863</v>
      </c>
      <c r="BK120" s="95">
        <v>20265</v>
      </c>
      <c r="BL120" s="72">
        <v>319.16000000000003</v>
      </c>
      <c r="BM120" s="72">
        <v>285.87</v>
      </c>
      <c r="BN120" s="72">
        <v>605.03</v>
      </c>
      <c r="BO120" s="95">
        <v>82501039</v>
      </c>
      <c r="BP120" s="95">
        <v>67992311</v>
      </c>
      <c r="BQ120" s="95">
        <v>21541</v>
      </c>
      <c r="BR120" s="95">
        <v>19820</v>
      </c>
      <c r="BS120" s="72">
        <v>294.58999999999997</v>
      </c>
      <c r="BT120" s="72">
        <v>305.02</v>
      </c>
      <c r="BU120" s="72">
        <v>599.61</v>
      </c>
      <c r="BV120" s="95">
        <v>76700212.120000005</v>
      </c>
      <c r="BW120" s="95">
        <v>72732511.329999998</v>
      </c>
      <c r="BX120" s="95">
        <v>21697</v>
      </c>
      <c r="BY120" s="95">
        <v>19871</v>
      </c>
      <c r="BZ120" s="95">
        <v>22897</v>
      </c>
      <c r="CA120" s="95">
        <v>21574</v>
      </c>
      <c r="CB120" s="95">
        <v>21093</v>
      </c>
      <c r="CC120" s="95">
        <v>20724</v>
      </c>
      <c r="CD120" s="95">
        <v>20804</v>
      </c>
      <c r="CE120" s="72">
        <v>650.75523149000003</v>
      </c>
      <c r="CF120" s="72">
        <v>676.59346364999999</v>
      </c>
      <c r="CG120" s="72">
        <v>712.40329333</v>
      </c>
      <c r="CH120" s="72">
        <v>716.50152150999998</v>
      </c>
      <c r="CI120" s="72">
        <v>731.52548966999996</v>
      </c>
      <c r="CJ120" s="96">
        <v>0.76703186670000001</v>
      </c>
      <c r="CK120" s="96">
        <v>0.78768127190000004</v>
      </c>
      <c r="CL120" s="96">
        <v>0.78652078849999996</v>
      </c>
      <c r="CM120" s="96">
        <v>0.84442249160000005</v>
      </c>
      <c r="CN120" s="96">
        <v>0.81967068610000005</v>
      </c>
      <c r="CO120" s="96">
        <v>0.90995887900000005</v>
      </c>
      <c r="CP120" s="96">
        <v>0.88033145180000005</v>
      </c>
      <c r="CQ120" s="96">
        <v>0.99584056389999998</v>
      </c>
      <c r="CR120" s="96">
        <v>0.88400830210000003</v>
      </c>
      <c r="CS120" s="95">
        <v>22141</v>
      </c>
      <c r="CT120" s="95">
        <v>21320</v>
      </c>
      <c r="CU120" s="95">
        <v>20884</v>
      </c>
      <c r="CV120" s="95">
        <v>20751</v>
      </c>
      <c r="CW120" s="95">
        <v>21103</v>
      </c>
      <c r="CX120" s="96">
        <v>0.900424593</v>
      </c>
      <c r="CY120" s="96">
        <v>0.89600754999999999</v>
      </c>
      <c r="CZ120" s="96">
        <v>0.91009906100000004</v>
      </c>
      <c r="DA120" s="96">
        <v>0.91960914900000001</v>
      </c>
      <c r="DB120" s="96">
        <v>0.92442888999999995</v>
      </c>
      <c r="DC120">
        <v>2013</v>
      </c>
      <c r="DD120" s="6">
        <v>20600.599999999999</v>
      </c>
      <c r="DE120" s="96">
        <v>1.7256132E-3</v>
      </c>
      <c r="DF120" s="72">
        <v>677.74</v>
      </c>
      <c r="DG120" s="96">
        <v>1</v>
      </c>
      <c r="DH120" s="72">
        <v>677.74</v>
      </c>
      <c r="DI120" s="72">
        <v>667.12146570000004</v>
      </c>
      <c r="DJ120" s="96">
        <v>1</v>
      </c>
      <c r="DK120" s="72">
        <v>677.74</v>
      </c>
      <c r="DL120" s="96">
        <v>1</v>
      </c>
      <c r="DM120" s="72">
        <v>677.74</v>
      </c>
      <c r="DN120" s="96">
        <v>1</v>
      </c>
      <c r="DO120" s="96">
        <v>5.2180000000000004E-3</v>
      </c>
      <c r="DP120" s="72">
        <v>3.54</v>
      </c>
      <c r="DQ120" s="72">
        <v>674.2</v>
      </c>
      <c r="DR120" t="s">
        <v>106</v>
      </c>
      <c r="DT120" t="s">
        <v>103</v>
      </c>
    </row>
    <row r="121" spans="1:124" x14ac:dyDescent="0.3">
      <c r="A121" t="s">
        <v>107</v>
      </c>
      <c r="B121">
        <v>4040</v>
      </c>
      <c r="C121" s="95">
        <v>5918</v>
      </c>
      <c r="D121" s="95">
        <v>21841966</v>
      </c>
      <c r="E121" s="95">
        <v>5704</v>
      </c>
      <c r="F121" s="95">
        <v>16586359</v>
      </c>
      <c r="G121" s="95">
        <v>1655</v>
      </c>
      <c r="H121" s="95">
        <v>3691183</v>
      </c>
      <c r="I121" s="95">
        <v>1458</v>
      </c>
      <c r="J121" s="95">
        <v>4041117</v>
      </c>
      <c r="K121" s="95">
        <v>5768</v>
      </c>
      <c r="L121" s="95">
        <v>20450842</v>
      </c>
      <c r="M121" s="95">
        <v>5534</v>
      </c>
      <c r="N121" s="95">
        <v>16674322</v>
      </c>
      <c r="O121" s="95">
        <v>1638</v>
      </c>
      <c r="P121" s="95">
        <v>3855380</v>
      </c>
      <c r="Q121" s="95">
        <v>1424</v>
      </c>
      <c r="R121" s="95">
        <v>4406542</v>
      </c>
      <c r="S121" s="95">
        <v>5788</v>
      </c>
      <c r="T121" s="95">
        <v>21565934</v>
      </c>
      <c r="U121" s="95">
        <v>5532</v>
      </c>
      <c r="V121" s="95">
        <v>16978252</v>
      </c>
      <c r="W121" s="95">
        <v>1574</v>
      </c>
      <c r="X121" s="95">
        <v>4351613</v>
      </c>
      <c r="Y121" s="95">
        <v>1365</v>
      </c>
      <c r="Z121" s="95">
        <v>4275473</v>
      </c>
      <c r="AA121" s="95">
        <v>5853</v>
      </c>
      <c r="AB121" s="95">
        <v>19471820</v>
      </c>
      <c r="AC121" s="95">
        <v>5574</v>
      </c>
      <c r="AD121" s="95">
        <v>18845174</v>
      </c>
      <c r="AE121" s="95">
        <v>1588</v>
      </c>
      <c r="AF121" s="95">
        <v>4169635</v>
      </c>
      <c r="AG121" s="95">
        <v>1367</v>
      </c>
      <c r="AH121" s="95">
        <v>4455213</v>
      </c>
      <c r="AI121" s="95">
        <v>5982</v>
      </c>
      <c r="AJ121" s="95">
        <v>19965516.859999999</v>
      </c>
      <c r="AK121" s="95">
        <v>5679</v>
      </c>
      <c r="AL121" s="95">
        <v>19383838.890000001</v>
      </c>
      <c r="AM121" s="95">
        <v>1702</v>
      </c>
      <c r="AN121" s="95">
        <v>4232680</v>
      </c>
      <c r="AO121" s="95">
        <v>1493</v>
      </c>
      <c r="AP121" s="95">
        <v>5364366</v>
      </c>
      <c r="AQ121" s="72">
        <v>280.97000000000003</v>
      </c>
      <c r="AR121" s="72">
        <v>240.01</v>
      </c>
      <c r="AS121" s="72">
        <v>520.98</v>
      </c>
      <c r="AT121" s="95">
        <v>25533149</v>
      </c>
      <c r="AU121" s="95">
        <v>20627476</v>
      </c>
      <c r="AV121" s="95">
        <v>7573</v>
      </c>
      <c r="AW121" s="95">
        <v>7162</v>
      </c>
      <c r="AX121" s="72">
        <v>273.5</v>
      </c>
      <c r="AY121" s="72">
        <v>252.48</v>
      </c>
      <c r="AZ121" s="72">
        <v>525.98</v>
      </c>
      <c r="BA121" s="95">
        <v>24306222</v>
      </c>
      <c r="BB121" s="95">
        <v>21080864</v>
      </c>
      <c r="BC121" s="95">
        <v>7406</v>
      </c>
      <c r="BD121" s="95">
        <v>6958</v>
      </c>
      <c r="BE121" s="72">
        <v>293.37</v>
      </c>
      <c r="BF121" s="72">
        <v>256.8</v>
      </c>
      <c r="BG121" s="72">
        <v>550.16999999999996</v>
      </c>
      <c r="BH121" s="95">
        <v>25917547</v>
      </c>
      <c r="BI121" s="95">
        <v>21253725</v>
      </c>
      <c r="BJ121" s="95">
        <v>7362</v>
      </c>
      <c r="BK121" s="95">
        <v>6897</v>
      </c>
      <c r="BL121" s="72">
        <v>264.77</v>
      </c>
      <c r="BM121" s="72">
        <v>279.74</v>
      </c>
      <c r="BN121" s="72">
        <v>544.51</v>
      </c>
      <c r="BO121" s="95">
        <v>23641455</v>
      </c>
      <c r="BP121" s="95">
        <v>23300387</v>
      </c>
      <c r="BQ121" s="95">
        <v>7441</v>
      </c>
      <c r="BR121" s="95">
        <v>6941</v>
      </c>
      <c r="BS121" s="72">
        <v>262.43</v>
      </c>
      <c r="BT121" s="72">
        <v>287.56</v>
      </c>
      <c r="BU121" s="72">
        <v>549.99</v>
      </c>
      <c r="BV121" s="95">
        <v>24198196.859999999</v>
      </c>
      <c r="BW121" s="95">
        <v>24748204.890000001</v>
      </c>
      <c r="BX121" s="95">
        <v>7684</v>
      </c>
      <c r="BY121" s="95">
        <v>7172</v>
      </c>
      <c r="BZ121" s="95">
        <v>7377</v>
      </c>
      <c r="CA121" s="95">
        <v>7190</v>
      </c>
      <c r="CB121" s="95">
        <v>7138</v>
      </c>
      <c r="CC121" s="95">
        <v>7204</v>
      </c>
      <c r="CD121" s="95">
        <v>7434</v>
      </c>
      <c r="CE121" s="72">
        <v>650.75523149000003</v>
      </c>
      <c r="CF121" s="72">
        <v>676.59346364999999</v>
      </c>
      <c r="CG121" s="72">
        <v>712.40329333</v>
      </c>
      <c r="CH121" s="72">
        <v>716.50152150999998</v>
      </c>
      <c r="CI121" s="72">
        <v>731.52548966999996</v>
      </c>
      <c r="CJ121" s="96">
        <v>0.80057750559999996</v>
      </c>
      <c r="CK121" s="96">
        <v>0.77739444479999997</v>
      </c>
      <c r="CL121" s="96">
        <v>0.77227324070000003</v>
      </c>
      <c r="CM121" s="96">
        <v>0.75995651600000003</v>
      </c>
      <c r="CN121" s="96">
        <v>0.75183983030000001</v>
      </c>
      <c r="CO121" s="96">
        <v>0.94136806090000003</v>
      </c>
      <c r="CP121" s="96">
        <v>0.82051679840000002</v>
      </c>
      <c r="CQ121" s="96">
        <v>0.99584056389999998</v>
      </c>
      <c r="CR121" s="96">
        <v>0.82394382290000001</v>
      </c>
      <c r="CS121" s="95">
        <v>6565</v>
      </c>
      <c r="CT121" s="95">
        <v>6433</v>
      </c>
      <c r="CU121" s="95">
        <v>6478</v>
      </c>
      <c r="CV121" s="95">
        <v>6479</v>
      </c>
      <c r="CW121" s="95">
        <v>6659</v>
      </c>
      <c r="CX121" s="96">
        <v>0.97711459599999995</v>
      </c>
      <c r="CY121" s="96">
        <v>0.96294770900000004</v>
      </c>
      <c r="CZ121" s="96">
        <v>0.92811713299999998</v>
      </c>
      <c r="DA121" s="96">
        <v>0.92129733599999997</v>
      </c>
      <c r="DB121" s="96">
        <v>0.91769781900000003</v>
      </c>
      <c r="DC121">
        <v>2013</v>
      </c>
      <c r="DD121" s="6">
        <v>7026</v>
      </c>
      <c r="DE121" s="96">
        <v>1.4499596E-3</v>
      </c>
      <c r="DF121" s="72">
        <v>631.86</v>
      </c>
      <c r="DG121" s="96">
        <v>1</v>
      </c>
      <c r="DH121" s="72">
        <v>631.86</v>
      </c>
      <c r="DI121" s="72">
        <v>696.93266574999996</v>
      </c>
      <c r="DJ121" s="96">
        <v>1</v>
      </c>
      <c r="DK121" s="72">
        <v>631.86</v>
      </c>
      <c r="DL121" s="96">
        <v>1</v>
      </c>
      <c r="DM121" s="72">
        <v>631.86</v>
      </c>
      <c r="DN121" s="96">
        <v>1</v>
      </c>
      <c r="DO121" s="96">
        <v>4.8520000000000004E-3</v>
      </c>
      <c r="DP121" s="72">
        <v>3.07</v>
      </c>
      <c r="DQ121" s="72">
        <v>628.79</v>
      </c>
      <c r="DR121" t="s">
        <v>107</v>
      </c>
      <c r="DT121" t="s">
        <v>103</v>
      </c>
    </row>
    <row r="122" spans="1:124" x14ac:dyDescent="0.3">
      <c r="A122" t="s">
        <v>108</v>
      </c>
      <c r="B122">
        <v>4050</v>
      </c>
      <c r="C122" s="95">
        <v>1889</v>
      </c>
      <c r="D122" s="95">
        <v>8920044</v>
      </c>
      <c r="E122" s="95">
        <v>1842</v>
      </c>
      <c r="F122" s="95">
        <v>7471098</v>
      </c>
      <c r="G122" s="95">
        <v>464</v>
      </c>
      <c r="H122" s="95">
        <v>1815643</v>
      </c>
      <c r="I122" s="95">
        <v>442</v>
      </c>
      <c r="J122" s="95">
        <v>1492489</v>
      </c>
      <c r="K122" s="95">
        <v>1786</v>
      </c>
      <c r="L122" s="95">
        <v>8158700</v>
      </c>
      <c r="M122" s="95">
        <v>1741</v>
      </c>
      <c r="N122" s="95">
        <v>7574458</v>
      </c>
      <c r="O122" s="95">
        <v>449</v>
      </c>
      <c r="P122" s="95">
        <v>1471385</v>
      </c>
      <c r="Q122" s="95">
        <v>427</v>
      </c>
      <c r="R122" s="95">
        <v>1471074</v>
      </c>
      <c r="S122" s="95">
        <v>1782</v>
      </c>
      <c r="T122" s="95">
        <v>8226710</v>
      </c>
      <c r="U122" s="95">
        <v>1738</v>
      </c>
      <c r="V122" s="95">
        <v>7989653</v>
      </c>
      <c r="W122" s="95">
        <v>498</v>
      </c>
      <c r="X122" s="95">
        <v>1460687</v>
      </c>
      <c r="Y122" s="95">
        <v>461</v>
      </c>
      <c r="Z122" s="95">
        <v>1544233</v>
      </c>
      <c r="AA122" s="95">
        <v>1779</v>
      </c>
      <c r="AB122" s="95">
        <v>9373532</v>
      </c>
      <c r="AC122" s="95">
        <v>1727</v>
      </c>
      <c r="AD122" s="95">
        <v>8659185</v>
      </c>
      <c r="AE122" s="95">
        <v>495</v>
      </c>
      <c r="AF122" s="95">
        <v>2025152</v>
      </c>
      <c r="AG122" s="95">
        <v>468</v>
      </c>
      <c r="AH122" s="95">
        <v>1746270</v>
      </c>
      <c r="AI122" s="95">
        <v>1763</v>
      </c>
      <c r="AJ122" s="95">
        <v>8808704</v>
      </c>
      <c r="AK122" s="95">
        <v>1706</v>
      </c>
      <c r="AL122" s="95">
        <v>9534499</v>
      </c>
      <c r="AM122" s="95">
        <v>515</v>
      </c>
      <c r="AN122" s="95">
        <v>1397912</v>
      </c>
      <c r="AO122" s="95">
        <v>487</v>
      </c>
      <c r="AP122" s="95">
        <v>1992854</v>
      </c>
      <c r="AQ122" s="72">
        <v>380.21</v>
      </c>
      <c r="AR122" s="72">
        <v>327.04000000000002</v>
      </c>
      <c r="AS122" s="72">
        <v>707.25</v>
      </c>
      <c r="AT122" s="95">
        <v>10735687</v>
      </c>
      <c r="AU122" s="95">
        <v>8963587</v>
      </c>
      <c r="AV122" s="95">
        <v>2353</v>
      </c>
      <c r="AW122" s="95">
        <v>2284</v>
      </c>
      <c r="AX122" s="72">
        <v>359.06</v>
      </c>
      <c r="AY122" s="72">
        <v>347.69</v>
      </c>
      <c r="AZ122" s="72">
        <v>706.75</v>
      </c>
      <c r="BA122" s="95">
        <v>9630085</v>
      </c>
      <c r="BB122" s="95">
        <v>9045532</v>
      </c>
      <c r="BC122" s="95">
        <v>2235</v>
      </c>
      <c r="BD122" s="95">
        <v>2168</v>
      </c>
      <c r="BE122" s="72">
        <v>354.07</v>
      </c>
      <c r="BF122" s="72">
        <v>361.3</v>
      </c>
      <c r="BG122" s="72">
        <v>715.37</v>
      </c>
      <c r="BH122" s="95">
        <v>9687397</v>
      </c>
      <c r="BI122" s="95">
        <v>9533886</v>
      </c>
      <c r="BJ122" s="95">
        <v>2280</v>
      </c>
      <c r="BK122" s="95">
        <v>2199</v>
      </c>
      <c r="BL122" s="72">
        <v>417.72</v>
      </c>
      <c r="BM122" s="72">
        <v>395.04</v>
      </c>
      <c r="BN122" s="72">
        <v>812.76</v>
      </c>
      <c r="BO122" s="95">
        <v>11398684</v>
      </c>
      <c r="BP122" s="95">
        <v>10405455</v>
      </c>
      <c r="BQ122" s="95">
        <v>2274</v>
      </c>
      <c r="BR122" s="95">
        <v>2195</v>
      </c>
      <c r="BS122" s="72">
        <v>373.38</v>
      </c>
      <c r="BT122" s="72">
        <v>438.04</v>
      </c>
      <c r="BU122" s="72">
        <v>811.42</v>
      </c>
      <c r="BV122" s="95">
        <v>10206616</v>
      </c>
      <c r="BW122" s="95">
        <v>11527353</v>
      </c>
      <c r="BX122" s="95">
        <v>2278</v>
      </c>
      <c r="BY122" s="95">
        <v>2193</v>
      </c>
      <c r="BZ122" s="95">
        <v>2320</v>
      </c>
      <c r="CA122" s="95">
        <v>2203</v>
      </c>
      <c r="CB122" s="95">
        <v>2241</v>
      </c>
      <c r="CC122" s="95">
        <v>2236</v>
      </c>
      <c r="CD122" s="95">
        <v>2236</v>
      </c>
      <c r="CE122" s="72">
        <v>650.75523149000003</v>
      </c>
      <c r="CF122" s="72">
        <v>676.59346364999999</v>
      </c>
      <c r="CG122" s="72">
        <v>712.40329333</v>
      </c>
      <c r="CH122" s="72">
        <v>716.50152150999998</v>
      </c>
      <c r="CI122" s="72">
        <v>731.52548966999996</v>
      </c>
      <c r="CJ122" s="96">
        <v>1.0868141596000001</v>
      </c>
      <c r="CK122" s="96">
        <v>1.0445711316999999</v>
      </c>
      <c r="CL122" s="96">
        <v>1.0041643641</v>
      </c>
      <c r="CM122" s="96">
        <v>1.1343451139</v>
      </c>
      <c r="CN122" s="96">
        <v>1.1092163041000001</v>
      </c>
      <c r="CO122" s="96">
        <v>1.0214807949</v>
      </c>
      <c r="CP122" s="96">
        <v>1.05319867</v>
      </c>
      <c r="CQ122" s="96">
        <v>0.99584056389999998</v>
      </c>
      <c r="CR122" s="96">
        <v>1.0575975289999999</v>
      </c>
      <c r="CS122" s="95">
        <v>2250</v>
      </c>
      <c r="CT122" s="95">
        <v>2126</v>
      </c>
      <c r="CU122" s="95">
        <v>2190</v>
      </c>
      <c r="CV122" s="95">
        <v>2194</v>
      </c>
      <c r="CW122" s="95">
        <v>2199</v>
      </c>
      <c r="CX122" s="96">
        <v>1.0016600069999999</v>
      </c>
      <c r="CY122" s="96">
        <v>1.035743503</v>
      </c>
      <c r="CZ122" s="96">
        <v>1.0272312619999999</v>
      </c>
      <c r="DA122" s="96">
        <v>1.0072407729999999</v>
      </c>
      <c r="DB122" s="96">
        <v>1.036452755</v>
      </c>
      <c r="DC122">
        <v>2013</v>
      </c>
      <c r="DD122" s="6">
        <v>2207.8000000000002</v>
      </c>
      <c r="DE122" s="96">
        <v>2.1101943999999998E-3</v>
      </c>
      <c r="DF122" s="72">
        <v>810.51</v>
      </c>
      <c r="DG122" s="96">
        <v>1</v>
      </c>
      <c r="DH122" s="72">
        <v>810.51</v>
      </c>
      <c r="DI122" s="72">
        <v>696.93266574999996</v>
      </c>
      <c r="DJ122" s="96">
        <v>1</v>
      </c>
      <c r="DK122" s="72">
        <v>810.51</v>
      </c>
      <c r="DL122" s="96">
        <v>1</v>
      </c>
      <c r="DM122" s="72">
        <v>810.51</v>
      </c>
      <c r="DN122" s="96">
        <v>1</v>
      </c>
      <c r="DO122" s="96">
        <v>4.5560000000000002E-3</v>
      </c>
      <c r="DP122" s="72">
        <v>3.69</v>
      </c>
      <c r="DQ122" s="72">
        <v>806.82</v>
      </c>
      <c r="DR122" t="s">
        <v>108</v>
      </c>
      <c r="DT122" t="s">
        <v>103</v>
      </c>
    </row>
    <row r="123" spans="1:124" x14ac:dyDescent="0.3">
      <c r="A123" t="s">
        <v>8</v>
      </c>
      <c r="B123">
        <v>4060</v>
      </c>
      <c r="C123" s="95">
        <v>711</v>
      </c>
      <c r="D123" s="95">
        <v>2365727</v>
      </c>
      <c r="E123" s="95">
        <v>692</v>
      </c>
      <c r="F123" s="95">
        <v>2647867</v>
      </c>
      <c r="G123" s="95">
        <v>189</v>
      </c>
      <c r="H123" s="95">
        <v>470241</v>
      </c>
      <c r="I123" s="95">
        <v>171</v>
      </c>
      <c r="J123" s="95">
        <v>507445</v>
      </c>
      <c r="K123" s="95">
        <v>713</v>
      </c>
      <c r="L123" s="95">
        <v>3365729</v>
      </c>
      <c r="M123" s="95">
        <v>692</v>
      </c>
      <c r="N123" s="95">
        <v>2779799</v>
      </c>
      <c r="O123" s="95">
        <v>193</v>
      </c>
      <c r="P123" s="95">
        <v>576017</v>
      </c>
      <c r="Q123" s="95">
        <v>173</v>
      </c>
      <c r="R123" s="95">
        <v>548130</v>
      </c>
      <c r="S123" s="95">
        <v>686</v>
      </c>
      <c r="T123" s="95">
        <v>3088596</v>
      </c>
      <c r="U123" s="95">
        <v>662</v>
      </c>
      <c r="V123" s="95">
        <v>2581238</v>
      </c>
      <c r="W123" s="95">
        <v>202</v>
      </c>
      <c r="X123" s="95">
        <v>282751</v>
      </c>
      <c r="Y123" s="95">
        <v>186</v>
      </c>
      <c r="Z123" s="95">
        <v>512650</v>
      </c>
      <c r="AA123" s="95">
        <v>693</v>
      </c>
      <c r="AB123" s="95">
        <v>3098965</v>
      </c>
      <c r="AC123" s="95">
        <v>668</v>
      </c>
      <c r="AD123" s="95">
        <v>2739923</v>
      </c>
      <c r="AE123" s="95">
        <v>211</v>
      </c>
      <c r="AF123" s="95">
        <v>417418</v>
      </c>
      <c r="AG123" s="95">
        <v>192</v>
      </c>
      <c r="AH123" s="95">
        <v>617179</v>
      </c>
      <c r="AI123" s="95">
        <v>684</v>
      </c>
      <c r="AJ123" s="95">
        <v>3171432</v>
      </c>
      <c r="AK123" s="95">
        <v>655</v>
      </c>
      <c r="AL123" s="95">
        <v>2787429</v>
      </c>
      <c r="AM123" s="95">
        <v>218</v>
      </c>
      <c r="AN123" s="95">
        <v>529511</v>
      </c>
      <c r="AO123" s="95">
        <v>199</v>
      </c>
      <c r="AP123" s="95">
        <v>606055</v>
      </c>
      <c r="AQ123" s="72">
        <v>262.58999999999997</v>
      </c>
      <c r="AR123" s="72">
        <v>304.68</v>
      </c>
      <c r="AS123" s="72">
        <v>567.27</v>
      </c>
      <c r="AT123" s="95">
        <v>2835968</v>
      </c>
      <c r="AU123" s="95">
        <v>3155312</v>
      </c>
      <c r="AV123" s="95">
        <v>900</v>
      </c>
      <c r="AW123" s="95">
        <v>863</v>
      </c>
      <c r="AX123" s="72">
        <v>362.56</v>
      </c>
      <c r="AY123" s="72">
        <v>320.61</v>
      </c>
      <c r="AZ123" s="72">
        <v>683.17</v>
      </c>
      <c r="BA123" s="95">
        <v>3941746</v>
      </c>
      <c r="BB123" s="95">
        <v>3327929</v>
      </c>
      <c r="BC123" s="95">
        <v>906</v>
      </c>
      <c r="BD123" s="95">
        <v>865</v>
      </c>
      <c r="BE123" s="72">
        <v>316.38</v>
      </c>
      <c r="BF123" s="72">
        <v>304.04000000000002</v>
      </c>
      <c r="BG123" s="72">
        <v>620.41999999999996</v>
      </c>
      <c r="BH123" s="95">
        <v>3371347</v>
      </c>
      <c r="BI123" s="95">
        <v>3093888</v>
      </c>
      <c r="BJ123" s="95">
        <v>888</v>
      </c>
      <c r="BK123" s="95">
        <v>848</v>
      </c>
      <c r="BL123" s="72">
        <v>324.14999999999998</v>
      </c>
      <c r="BM123" s="72">
        <v>325.3</v>
      </c>
      <c r="BN123" s="72">
        <v>649.45000000000005</v>
      </c>
      <c r="BO123" s="95">
        <v>3516383</v>
      </c>
      <c r="BP123" s="95">
        <v>3357102</v>
      </c>
      <c r="BQ123" s="95">
        <v>904</v>
      </c>
      <c r="BR123" s="95">
        <v>860</v>
      </c>
      <c r="BS123" s="72">
        <v>341.92</v>
      </c>
      <c r="BT123" s="72">
        <v>331.14</v>
      </c>
      <c r="BU123" s="72">
        <v>673.06</v>
      </c>
      <c r="BV123" s="95">
        <v>3700943</v>
      </c>
      <c r="BW123" s="95">
        <v>3393484</v>
      </c>
      <c r="BX123" s="95">
        <v>902</v>
      </c>
      <c r="BY123" s="95">
        <v>854</v>
      </c>
      <c r="BZ123" s="95">
        <v>882</v>
      </c>
      <c r="CA123" s="95">
        <v>886</v>
      </c>
      <c r="CB123" s="95">
        <v>869</v>
      </c>
      <c r="CC123" s="95">
        <v>883</v>
      </c>
      <c r="CD123" s="95">
        <v>879</v>
      </c>
      <c r="CE123" s="72">
        <v>650.75523149000003</v>
      </c>
      <c r="CF123" s="72">
        <v>676.59346364999999</v>
      </c>
      <c r="CG123" s="72">
        <v>712.40329333</v>
      </c>
      <c r="CH123" s="72">
        <v>716.50152150999998</v>
      </c>
      <c r="CI123" s="72">
        <v>731.52548966999996</v>
      </c>
      <c r="CJ123" s="96">
        <v>0.87171024149999998</v>
      </c>
      <c r="CK123" s="96">
        <v>1.0097200708</v>
      </c>
      <c r="CL123" s="96">
        <v>0.87088311610000002</v>
      </c>
      <c r="CM123" s="96">
        <v>0.90641817290000004</v>
      </c>
      <c r="CN123" s="96">
        <v>0.92007730350000005</v>
      </c>
      <c r="CO123" s="96">
        <v>0.9881042646</v>
      </c>
      <c r="CP123" s="96">
        <v>0.92678658899999999</v>
      </c>
      <c r="CQ123" s="96">
        <v>0.99584056389999998</v>
      </c>
      <c r="CR123" s="96">
        <v>0.93065746689999995</v>
      </c>
      <c r="CS123" s="95">
        <v>1007</v>
      </c>
      <c r="CT123" s="95">
        <v>1034</v>
      </c>
      <c r="CU123" s="95">
        <v>996</v>
      </c>
      <c r="CV123" s="95">
        <v>1014</v>
      </c>
      <c r="CW123" s="95">
        <v>939</v>
      </c>
      <c r="CX123" s="96">
        <v>1.025759587</v>
      </c>
      <c r="CY123" s="96">
        <v>1.024961746</v>
      </c>
      <c r="CZ123" s="96">
        <v>0.97040107099999995</v>
      </c>
      <c r="DA123" s="96">
        <v>0.93496130399999999</v>
      </c>
      <c r="DB123" s="96">
        <v>0.98330106699999997</v>
      </c>
      <c r="DC123">
        <v>2013</v>
      </c>
      <c r="DD123" s="6">
        <v>858</v>
      </c>
      <c r="DE123" s="96">
        <v>2.5917589999999999E-3</v>
      </c>
      <c r="DF123" s="72">
        <v>712.88</v>
      </c>
      <c r="DG123" s="96">
        <v>1</v>
      </c>
      <c r="DH123" s="72">
        <v>712.88</v>
      </c>
      <c r="DI123" s="72">
        <v>696.93266574999996</v>
      </c>
      <c r="DJ123" s="96">
        <v>0.92628289419999998</v>
      </c>
      <c r="DK123" s="72">
        <v>711.70440867000002</v>
      </c>
      <c r="DL123" s="96">
        <v>1.0016517972000001</v>
      </c>
      <c r="DM123" s="72">
        <v>712.88</v>
      </c>
      <c r="DN123" s="96">
        <v>1</v>
      </c>
      <c r="DO123" s="96">
        <v>6.0169999999999998E-3</v>
      </c>
      <c r="DP123" s="72">
        <v>4.29</v>
      </c>
      <c r="DQ123" s="72">
        <v>708.59</v>
      </c>
      <c r="DR123" t="s">
        <v>8</v>
      </c>
      <c r="DT123" t="s">
        <v>103</v>
      </c>
    </row>
    <row r="124" spans="1:124" x14ac:dyDescent="0.3">
      <c r="A124" t="s">
        <v>109</v>
      </c>
      <c r="B124">
        <v>4070</v>
      </c>
      <c r="C124" s="95">
        <v>3818</v>
      </c>
      <c r="D124" s="95">
        <v>11190444</v>
      </c>
      <c r="E124" s="95">
        <v>3666</v>
      </c>
      <c r="F124" s="95">
        <v>9540738</v>
      </c>
      <c r="G124" s="95">
        <v>820</v>
      </c>
      <c r="H124" s="95">
        <v>1982913</v>
      </c>
      <c r="I124" s="95">
        <v>731</v>
      </c>
      <c r="J124" s="95">
        <v>2082438</v>
      </c>
      <c r="K124" s="95">
        <v>3675</v>
      </c>
      <c r="L124" s="95">
        <v>12117724</v>
      </c>
      <c r="M124" s="95">
        <v>3503</v>
      </c>
      <c r="N124" s="95">
        <v>10328312</v>
      </c>
      <c r="O124" s="95">
        <v>826</v>
      </c>
      <c r="P124" s="95">
        <v>1596888</v>
      </c>
      <c r="Q124" s="95">
        <v>740</v>
      </c>
      <c r="R124" s="95">
        <v>2147434</v>
      </c>
      <c r="S124" s="95">
        <v>3643</v>
      </c>
      <c r="T124" s="95">
        <v>10741798</v>
      </c>
      <c r="U124" s="95">
        <v>3441</v>
      </c>
      <c r="V124" s="95">
        <v>9623551</v>
      </c>
      <c r="W124" s="95">
        <v>833</v>
      </c>
      <c r="X124" s="95">
        <v>2062729</v>
      </c>
      <c r="Y124" s="95">
        <v>735</v>
      </c>
      <c r="Z124" s="95">
        <v>2209459</v>
      </c>
      <c r="AA124" s="95">
        <v>3612</v>
      </c>
      <c r="AB124" s="95">
        <v>10075143</v>
      </c>
      <c r="AC124" s="95">
        <v>3391</v>
      </c>
      <c r="AD124" s="95">
        <v>10476746</v>
      </c>
      <c r="AE124" s="95">
        <v>812</v>
      </c>
      <c r="AF124" s="95">
        <v>1939006</v>
      </c>
      <c r="AG124" s="95">
        <v>719</v>
      </c>
      <c r="AH124" s="95">
        <v>2237866</v>
      </c>
      <c r="AI124" s="95">
        <v>3700</v>
      </c>
      <c r="AJ124" s="95">
        <v>11734108</v>
      </c>
      <c r="AK124" s="95">
        <v>3463</v>
      </c>
      <c r="AL124" s="95">
        <v>11623895.390000001</v>
      </c>
      <c r="AM124" s="95">
        <v>809</v>
      </c>
      <c r="AN124" s="95">
        <v>2443603</v>
      </c>
      <c r="AO124" s="95">
        <v>708</v>
      </c>
      <c r="AP124" s="95">
        <v>2392567</v>
      </c>
      <c r="AQ124" s="72">
        <v>236.69</v>
      </c>
      <c r="AR124" s="72">
        <v>220.29</v>
      </c>
      <c r="AS124" s="72">
        <v>456.98</v>
      </c>
      <c r="AT124" s="95">
        <v>13173357</v>
      </c>
      <c r="AU124" s="95">
        <v>11623176</v>
      </c>
      <c r="AV124" s="95">
        <v>4638</v>
      </c>
      <c r="AW124" s="95">
        <v>4397</v>
      </c>
      <c r="AX124" s="72">
        <v>253.92</v>
      </c>
      <c r="AY124" s="72">
        <v>245.03</v>
      </c>
      <c r="AZ124" s="72">
        <v>498.95</v>
      </c>
      <c r="BA124" s="95">
        <v>13714612</v>
      </c>
      <c r="BB124" s="95">
        <v>12475746</v>
      </c>
      <c r="BC124" s="95">
        <v>4501</v>
      </c>
      <c r="BD124" s="95">
        <v>4243</v>
      </c>
      <c r="BE124" s="72">
        <v>238.39</v>
      </c>
      <c r="BF124" s="72">
        <v>236.13</v>
      </c>
      <c r="BG124" s="72">
        <v>474.52</v>
      </c>
      <c r="BH124" s="95">
        <v>12804527</v>
      </c>
      <c r="BI124" s="95">
        <v>11833010</v>
      </c>
      <c r="BJ124" s="95">
        <v>4476</v>
      </c>
      <c r="BK124" s="95">
        <v>4176</v>
      </c>
      <c r="BL124" s="72">
        <v>226.31</v>
      </c>
      <c r="BM124" s="72">
        <v>257.8</v>
      </c>
      <c r="BN124" s="72">
        <v>484.11</v>
      </c>
      <c r="BO124" s="95">
        <v>12014149</v>
      </c>
      <c r="BP124" s="95">
        <v>12714612</v>
      </c>
      <c r="BQ124" s="95">
        <v>4424</v>
      </c>
      <c r="BR124" s="95">
        <v>4110</v>
      </c>
      <c r="BS124" s="72">
        <v>262.02999999999997</v>
      </c>
      <c r="BT124" s="72">
        <v>280.04000000000002</v>
      </c>
      <c r="BU124" s="72">
        <v>542.07000000000005</v>
      </c>
      <c r="BV124" s="95">
        <v>14177711</v>
      </c>
      <c r="BW124" s="95">
        <v>14016462.390000001</v>
      </c>
      <c r="BX124" s="95">
        <v>4509</v>
      </c>
      <c r="BY124" s="95">
        <v>4171</v>
      </c>
      <c r="BZ124" s="95">
        <v>4523</v>
      </c>
      <c r="CA124" s="95">
        <v>4377</v>
      </c>
      <c r="CB124" s="95">
        <v>4331</v>
      </c>
      <c r="CC124" s="95">
        <v>4275</v>
      </c>
      <c r="CD124" s="95">
        <v>4344</v>
      </c>
      <c r="CE124" s="72">
        <v>650.75523149000003</v>
      </c>
      <c r="CF124" s="72">
        <v>676.59346364999999</v>
      </c>
      <c r="CG124" s="72">
        <v>712.40329333</v>
      </c>
      <c r="CH124" s="72">
        <v>716.50152150999998</v>
      </c>
      <c r="CI124" s="72">
        <v>731.52548966999996</v>
      </c>
      <c r="CJ124" s="96">
        <v>0.70223023630000003</v>
      </c>
      <c r="CK124" s="96">
        <v>0.7374443101</v>
      </c>
      <c r="CL124" s="96">
        <v>0.66608338909999998</v>
      </c>
      <c r="CM124" s="96">
        <v>0.67565802090000004</v>
      </c>
      <c r="CN124" s="96">
        <v>0.74101313989999995</v>
      </c>
      <c r="CO124" s="96">
        <v>0.85750567330000005</v>
      </c>
      <c r="CP124" s="96">
        <v>0.82155237120000002</v>
      </c>
      <c r="CQ124" s="96">
        <v>0.99584056389999998</v>
      </c>
      <c r="CR124" s="96">
        <v>0.82498372099999995</v>
      </c>
      <c r="CS124" s="95">
        <v>4456</v>
      </c>
      <c r="CT124" s="95">
        <v>4351</v>
      </c>
      <c r="CU124" s="95">
        <v>4321</v>
      </c>
      <c r="CV124" s="95">
        <v>4302</v>
      </c>
      <c r="CW124" s="95">
        <v>4360</v>
      </c>
      <c r="CX124" s="96">
        <v>0.86530686599999995</v>
      </c>
      <c r="CY124" s="96">
        <v>0.87112197199999997</v>
      </c>
      <c r="CZ124" s="96">
        <v>0.87043057499999998</v>
      </c>
      <c r="DA124" s="96">
        <v>0.855455878</v>
      </c>
      <c r="DB124" s="96">
        <v>0.82515775800000002</v>
      </c>
      <c r="DC124">
        <v>2013</v>
      </c>
      <c r="DD124" s="6">
        <v>4219.3999999999996</v>
      </c>
      <c r="DE124" s="96">
        <v>1.5704873000000001E-3</v>
      </c>
      <c r="DF124" s="72">
        <v>632.58000000000004</v>
      </c>
      <c r="DG124" s="96">
        <v>1</v>
      </c>
      <c r="DH124" s="72">
        <v>632.58000000000004</v>
      </c>
      <c r="DI124" s="72">
        <v>696.93266574999996</v>
      </c>
      <c r="DJ124" s="96">
        <v>1</v>
      </c>
      <c r="DK124" s="72">
        <v>632.58000000000004</v>
      </c>
      <c r="DL124" s="96">
        <v>1</v>
      </c>
      <c r="DM124" s="72">
        <v>632.58000000000004</v>
      </c>
      <c r="DN124" s="96">
        <v>1</v>
      </c>
      <c r="DO124" s="96">
        <v>6.3940000000000004E-3</v>
      </c>
      <c r="DP124" s="72">
        <v>4.04</v>
      </c>
      <c r="DQ124" s="72">
        <v>628.54</v>
      </c>
      <c r="DR124" t="s">
        <v>109</v>
      </c>
      <c r="DT124" t="s">
        <v>103</v>
      </c>
    </row>
    <row r="125" spans="1:124" x14ac:dyDescent="0.3">
      <c r="A125" t="s">
        <v>110</v>
      </c>
      <c r="B125">
        <v>4080</v>
      </c>
      <c r="C125" s="95">
        <v>2037</v>
      </c>
      <c r="D125" s="95">
        <v>8719506</v>
      </c>
      <c r="E125" s="95">
        <v>1961</v>
      </c>
      <c r="F125" s="95">
        <v>6819675</v>
      </c>
      <c r="G125" s="95">
        <v>556</v>
      </c>
      <c r="H125" s="95">
        <v>1872559</v>
      </c>
      <c r="I125" s="95">
        <v>527</v>
      </c>
      <c r="J125" s="95">
        <v>1600018</v>
      </c>
      <c r="K125" s="95">
        <v>1974</v>
      </c>
      <c r="L125" s="95">
        <v>9747271</v>
      </c>
      <c r="M125" s="95">
        <v>1886</v>
      </c>
      <c r="N125" s="95">
        <v>6904483</v>
      </c>
      <c r="O125" s="95">
        <v>549</v>
      </c>
      <c r="P125" s="95">
        <v>1862466</v>
      </c>
      <c r="Q125" s="95">
        <v>522</v>
      </c>
      <c r="R125" s="95">
        <v>1598093</v>
      </c>
      <c r="S125" s="95">
        <v>2010</v>
      </c>
      <c r="T125" s="95">
        <v>10155951</v>
      </c>
      <c r="U125" s="95">
        <v>1916</v>
      </c>
      <c r="V125" s="95">
        <v>7493191</v>
      </c>
      <c r="W125" s="95">
        <v>557</v>
      </c>
      <c r="X125" s="95">
        <v>1813191</v>
      </c>
      <c r="Y125" s="95">
        <v>530</v>
      </c>
      <c r="Z125" s="95">
        <v>1584240</v>
      </c>
      <c r="AA125" s="95">
        <v>2007</v>
      </c>
      <c r="AB125" s="95">
        <v>10306769</v>
      </c>
      <c r="AC125" s="95">
        <v>1910</v>
      </c>
      <c r="AD125" s="95">
        <v>7507073</v>
      </c>
      <c r="AE125" s="95">
        <v>562</v>
      </c>
      <c r="AF125" s="95">
        <v>1445823</v>
      </c>
      <c r="AG125" s="95">
        <v>535</v>
      </c>
      <c r="AH125" s="95">
        <v>1604235</v>
      </c>
      <c r="AI125" s="95">
        <v>1997</v>
      </c>
      <c r="AJ125" s="95">
        <v>9855667.0899999999</v>
      </c>
      <c r="AK125" s="95">
        <v>1903</v>
      </c>
      <c r="AL125" s="95">
        <v>7865186.46</v>
      </c>
      <c r="AM125" s="95">
        <v>569</v>
      </c>
      <c r="AN125" s="95">
        <v>1732971</v>
      </c>
      <c r="AO125" s="95">
        <v>539</v>
      </c>
      <c r="AP125" s="95">
        <v>1812904</v>
      </c>
      <c r="AQ125" s="72">
        <v>340.41</v>
      </c>
      <c r="AR125" s="72">
        <v>282.01</v>
      </c>
      <c r="AS125" s="72">
        <v>622.41999999999996</v>
      </c>
      <c r="AT125" s="95">
        <v>10592065</v>
      </c>
      <c r="AU125" s="95">
        <v>8419693</v>
      </c>
      <c r="AV125" s="95">
        <v>2593</v>
      </c>
      <c r="AW125" s="95">
        <v>2488</v>
      </c>
      <c r="AX125" s="72">
        <v>383.46</v>
      </c>
      <c r="AY125" s="72">
        <v>294.25</v>
      </c>
      <c r="AZ125" s="72">
        <v>677.71</v>
      </c>
      <c r="BA125" s="95">
        <v>11609737</v>
      </c>
      <c r="BB125" s="95">
        <v>8502576</v>
      </c>
      <c r="BC125" s="95">
        <v>2523</v>
      </c>
      <c r="BD125" s="95">
        <v>2408</v>
      </c>
      <c r="BE125" s="72">
        <v>388.56</v>
      </c>
      <c r="BF125" s="72">
        <v>309.26</v>
      </c>
      <c r="BG125" s="72">
        <v>697.82</v>
      </c>
      <c r="BH125" s="95">
        <v>11969142</v>
      </c>
      <c r="BI125" s="95">
        <v>9077431</v>
      </c>
      <c r="BJ125" s="95">
        <v>2567</v>
      </c>
      <c r="BK125" s="95">
        <v>2446</v>
      </c>
      <c r="BL125" s="72">
        <v>381.23</v>
      </c>
      <c r="BM125" s="72">
        <v>310.54000000000002</v>
      </c>
      <c r="BN125" s="72">
        <v>691.77</v>
      </c>
      <c r="BO125" s="95">
        <v>11752592</v>
      </c>
      <c r="BP125" s="95">
        <v>9111308</v>
      </c>
      <c r="BQ125" s="95">
        <v>2569</v>
      </c>
      <c r="BR125" s="95">
        <v>2445</v>
      </c>
      <c r="BS125" s="72">
        <v>376.35</v>
      </c>
      <c r="BT125" s="72">
        <v>330.27</v>
      </c>
      <c r="BU125" s="72">
        <v>706.62</v>
      </c>
      <c r="BV125" s="95">
        <v>11588638.09</v>
      </c>
      <c r="BW125" s="95">
        <v>9678090.4600000009</v>
      </c>
      <c r="BX125" s="95">
        <v>2566</v>
      </c>
      <c r="BY125" s="95">
        <v>2442</v>
      </c>
      <c r="BZ125" s="95">
        <v>2543</v>
      </c>
      <c r="CA125" s="95">
        <v>2467</v>
      </c>
      <c r="CB125" s="95">
        <v>2509</v>
      </c>
      <c r="CC125" s="95">
        <v>2510</v>
      </c>
      <c r="CD125" s="95">
        <v>2505</v>
      </c>
      <c r="CE125" s="72">
        <v>650.75523149000003</v>
      </c>
      <c r="CF125" s="72">
        <v>676.59346364999999</v>
      </c>
      <c r="CG125" s="72">
        <v>712.40329333</v>
      </c>
      <c r="CH125" s="72">
        <v>716.50152150999998</v>
      </c>
      <c r="CI125" s="72">
        <v>731.52548966999996</v>
      </c>
      <c r="CJ125" s="96">
        <v>0.95645792750000003</v>
      </c>
      <c r="CK125" s="96">
        <v>1.0016502322</v>
      </c>
      <c r="CL125" s="96">
        <v>0.97952944139999998</v>
      </c>
      <c r="CM125" s="96">
        <v>0.96548294629999998</v>
      </c>
      <c r="CN125" s="96">
        <v>0.96595403710000005</v>
      </c>
      <c r="CO125" s="96">
        <v>0.97192890009999999</v>
      </c>
      <c r="CP125" s="96">
        <v>1.0019404884000001</v>
      </c>
      <c r="CQ125" s="96">
        <v>0.99584056389999998</v>
      </c>
      <c r="CR125" s="96">
        <v>1.0061252591000001</v>
      </c>
      <c r="CS125" s="95">
        <v>2395</v>
      </c>
      <c r="CT125" s="95">
        <v>2268</v>
      </c>
      <c r="CU125" s="95">
        <v>2397</v>
      </c>
      <c r="CV125" s="95">
        <v>2413</v>
      </c>
      <c r="CW125" s="95">
        <v>2421</v>
      </c>
      <c r="CX125" s="96">
        <v>0.988104235</v>
      </c>
      <c r="CY125" s="96">
        <v>0.97122813100000005</v>
      </c>
      <c r="CZ125" s="96">
        <v>1.005214203</v>
      </c>
      <c r="DA125" s="96">
        <v>0.95820157299999997</v>
      </c>
      <c r="DB125" s="96">
        <v>0.93731039000000005</v>
      </c>
      <c r="DC125">
        <v>2013</v>
      </c>
      <c r="DD125" s="6">
        <v>2445.8000000000002</v>
      </c>
      <c r="DE125" s="96">
        <v>2.6192341999999999E-3</v>
      </c>
      <c r="DF125" s="72">
        <v>770.67</v>
      </c>
      <c r="DG125" s="96">
        <v>1</v>
      </c>
      <c r="DH125" s="72">
        <v>770.67</v>
      </c>
      <c r="DI125" s="72">
        <v>696.93266574999996</v>
      </c>
      <c r="DJ125" s="96">
        <v>1</v>
      </c>
      <c r="DK125" s="72">
        <v>770.67</v>
      </c>
      <c r="DL125" s="96">
        <v>1</v>
      </c>
      <c r="DM125" s="72">
        <v>770.67</v>
      </c>
      <c r="DN125" s="96">
        <v>1</v>
      </c>
      <c r="DO125" s="96">
        <v>5.6439999999999997E-3</v>
      </c>
      <c r="DP125" s="72">
        <v>4.3499999999999996</v>
      </c>
      <c r="DQ125" s="72">
        <v>766.32</v>
      </c>
      <c r="DR125" t="s">
        <v>110</v>
      </c>
      <c r="DT125" t="s">
        <v>103</v>
      </c>
    </row>
    <row r="126" spans="1:124" x14ac:dyDescent="0.3">
      <c r="A126" t="s">
        <v>111</v>
      </c>
      <c r="B126">
        <v>4090</v>
      </c>
      <c r="C126" s="95">
        <v>3155</v>
      </c>
      <c r="D126" s="95">
        <v>11920498</v>
      </c>
      <c r="E126" s="95">
        <v>3042</v>
      </c>
      <c r="F126" s="95">
        <v>9380264</v>
      </c>
      <c r="G126" s="95">
        <v>640</v>
      </c>
      <c r="H126" s="95">
        <v>1529225</v>
      </c>
      <c r="I126" s="95">
        <v>585</v>
      </c>
      <c r="J126" s="95">
        <v>1765402</v>
      </c>
      <c r="K126" s="95">
        <v>3041</v>
      </c>
      <c r="L126" s="95">
        <v>11284795</v>
      </c>
      <c r="M126" s="95">
        <v>2917</v>
      </c>
      <c r="N126" s="95">
        <v>9459063</v>
      </c>
      <c r="O126" s="95">
        <v>642</v>
      </c>
      <c r="P126" s="95">
        <v>1861370</v>
      </c>
      <c r="Q126" s="95">
        <v>579</v>
      </c>
      <c r="R126" s="95">
        <v>1831166</v>
      </c>
      <c r="S126" s="95">
        <v>2999</v>
      </c>
      <c r="T126" s="95">
        <v>10430957</v>
      </c>
      <c r="U126" s="95">
        <v>2869</v>
      </c>
      <c r="V126" s="95">
        <v>9237425</v>
      </c>
      <c r="W126" s="95">
        <v>670</v>
      </c>
      <c r="X126" s="95">
        <v>2413346</v>
      </c>
      <c r="Y126" s="95">
        <v>606</v>
      </c>
      <c r="Z126" s="95">
        <v>2028859</v>
      </c>
      <c r="AA126" s="95">
        <v>2977</v>
      </c>
      <c r="AB126" s="95">
        <v>10587638</v>
      </c>
      <c r="AC126" s="95">
        <v>2837</v>
      </c>
      <c r="AD126" s="95">
        <v>9816996</v>
      </c>
      <c r="AE126" s="95">
        <v>687</v>
      </c>
      <c r="AF126" s="95">
        <v>1642814</v>
      </c>
      <c r="AG126" s="95">
        <v>631</v>
      </c>
      <c r="AH126" s="95">
        <v>2240591</v>
      </c>
      <c r="AI126" s="95">
        <v>2974</v>
      </c>
      <c r="AJ126" s="95">
        <v>10532851.15</v>
      </c>
      <c r="AK126" s="95">
        <v>2814</v>
      </c>
      <c r="AL126" s="95">
        <v>10040651.73</v>
      </c>
      <c r="AM126" s="95">
        <v>703</v>
      </c>
      <c r="AN126" s="95">
        <v>2091557</v>
      </c>
      <c r="AO126" s="95">
        <v>649</v>
      </c>
      <c r="AP126" s="95">
        <v>2362529.73</v>
      </c>
      <c r="AQ126" s="72">
        <v>295.33999999999997</v>
      </c>
      <c r="AR126" s="72">
        <v>256.08</v>
      </c>
      <c r="AS126" s="72">
        <v>551.41999999999996</v>
      </c>
      <c r="AT126" s="95">
        <v>13449723</v>
      </c>
      <c r="AU126" s="95">
        <v>11145666</v>
      </c>
      <c r="AV126" s="95">
        <v>3795</v>
      </c>
      <c r="AW126" s="95">
        <v>3627</v>
      </c>
      <c r="AX126" s="72">
        <v>297.45</v>
      </c>
      <c r="AY126" s="72">
        <v>269.12</v>
      </c>
      <c r="AZ126" s="72">
        <v>566.57000000000005</v>
      </c>
      <c r="BA126" s="95">
        <v>13146165</v>
      </c>
      <c r="BB126" s="95">
        <v>11290229</v>
      </c>
      <c r="BC126" s="95">
        <v>3683</v>
      </c>
      <c r="BD126" s="95">
        <v>3496</v>
      </c>
      <c r="BE126" s="72">
        <v>291.73</v>
      </c>
      <c r="BF126" s="72">
        <v>270.17</v>
      </c>
      <c r="BG126" s="72">
        <v>561.9</v>
      </c>
      <c r="BH126" s="95">
        <v>12844303</v>
      </c>
      <c r="BI126" s="95">
        <v>11266284</v>
      </c>
      <c r="BJ126" s="95">
        <v>3669</v>
      </c>
      <c r="BK126" s="95">
        <v>3475</v>
      </c>
      <c r="BL126" s="72">
        <v>278.17</v>
      </c>
      <c r="BM126" s="72">
        <v>289.73</v>
      </c>
      <c r="BN126" s="72">
        <v>567.9</v>
      </c>
      <c r="BO126" s="95">
        <v>12230452</v>
      </c>
      <c r="BP126" s="95">
        <v>12057587</v>
      </c>
      <c r="BQ126" s="95">
        <v>3664</v>
      </c>
      <c r="BR126" s="95">
        <v>3468</v>
      </c>
      <c r="BS126" s="72">
        <v>286.11</v>
      </c>
      <c r="BT126" s="72">
        <v>298.47000000000003</v>
      </c>
      <c r="BU126" s="72">
        <v>584.58000000000004</v>
      </c>
      <c r="BV126" s="95">
        <v>12624408.15</v>
      </c>
      <c r="BW126" s="95">
        <v>12403181.460000001</v>
      </c>
      <c r="BX126" s="95">
        <v>3677</v>
      </c>
      <c r="BY126" s="95">
        <v>3463</v>
      </c>
      <c r="BZ126" s="95">
        <v>3715</v>
      </c>
      <c r="CA126" s="95">
        <v>3593</v>
      </c>
      <c r="CB126" s="95">
        <v>3575</v>
      </c>
      <c r="CC126" s="95">
        <v>3571</v>
      </c>
      <c r="CD126" s="95">
        <v>3572</v>
      </c>
      <c r="CE126" s="72">
        <v>650.75523149000003</v>
      </c>
      <c r="CF126" s="72">
        <v>676.59346364999999</v>
      </c>
      <c r="CG126" s="72">
        <v>712.40329333</v>
      </c>
      <c r="CH126" s="72">
        <v>716.50152150999998</v>
      </c>
      <c r="CI126" s="72">
        <v>731.52548966999996</v>
      </c>
      <c r="CJ126" s="96">
        <v>0.8473539256</v>
      </c>
      <c r="CK126" s="96">
        <v>0.83738615640000003</v>
      </c>
      <c r="CL126" s="96">
        <v>0.78873863340000006</v>
      </c>
      <c r="CM126" s="96">
        <v>0.79260124779999996</v>
      </c>
      <c r="CN126" s="96">
        <v>0.79912458040000001</v>
      </c>
      <c r="CO126" s="96">
        <v>0.93743369170000002</v>
      </c>
      <c r="CP126" s="96">
        <v>0.86730497949999996</v>
      </c>
      <c r="CQ126" s="96">
        <v>0.99584056389999998</v>
      </c>
      <c r="CR126" s="96">
        <v>0.8709274226</v>
      </c>
      <c r="CS126" s="95">
        <v>3330</v>
      </c>
      <c r="CT126" s="95">
        <v>3266</v>
      </c>
      <c r="CU126" s="95">
        <v>3234</v>
      </c>
      <c r="CV126" s="95">
        <v>3322</v>
      </c>
      <c r="CW126" s="95">
        <v>3268</v>
      </c>
      <c r="CX126" s="96">
        <v>0.93388216800000001</v>
      </c>
      <c r="CY126" s="96">
        <v>0.94379598600000003</v>
      </c>
      <c r="CZ126" s="96">
        <v>0.94704679300000005</v>
      </c>
      <c r="DA126" s="96">
        <v>0.920140705</v>
      </c>
      <c r="DB126" s="96">
        <v>0.94275984000000002</v>
      </c>
      <c r="DC126">
        <v>2013</v>
      </c>
      <c r="DD126" s="6">
        <v>3505.8</v>
      </c>
      <c r="DE126" s="96">
        <v>1.5134572E-3</v>
      </c>
      <c r="DF126" s="72">
        <v>667.85</v>
      </c>
      <c r="DG126" s="96">
        <v>1</v>
      </c>
      <c r="DH126" s="72">
        <v>667.85</v>
      </c>
      <c r="DI126" s="72">
        <v>696.93266574999996</v>
      </c>
      <c r="DJ126" s="96">
        <v>1</v>
      </c>
      <c r="DK126" s="72">
        <v>667.85</v>
      </c>
      <c r="DL126" s="96">
        <v>1</v>
      </c>
      <c r="DM126" s="72">
        <v>667.85</v>
      </c>
      <c r="DN126" s="96">
        <v>1</v>
      </c>
      <c r="DO126" s="96">
        <v>3.7650000000000001E-3</v>
      </c>
      <c r="DP126" s="72">
        <v>2.5099999999999998</v>
      </c>
      <c r="DQ126" s="72">
        <v>665.34</v>
      </c>
      <c r="DR126" t="s">
        <v>111</v>
      </c>
      <c r="DT126" t="s">
        <v>103</v>
      </c>
    </row>
    <row r="127" spans="1:124" x14ac:dyDescent="0.3">
      <c r="A127" t="s">
        <v>14</v>
      </c>
      <c r="B127">
        <v>4100</v>
      </c>
      <c r="C127" s="95">
        <v>3068</v>
      </c>
      <c r="D127" s="95">
        <v>14355820</v>
      </c>
      <c r="E127" s="95">
        <v>2970</v>
      </c>
      <c r="F127" s="95">
        <v>9815342</v>
      </c>
      <c r="G127" s="95">
        <v>738</v>
      </c>
      <c r="H127" s="95">
        <v>1818329</v>
      </c>
      <c r="I127" s="95">
        <v>662</v>
      </c>
      <c r="J127" s="95">
        <v>2471092</v>
      </c>
      <c r="K127" s="95">
        <v>2947</v>
      </c>
      <c r="L127" s="95">
        <v>12880933</v>
      </c>
      <c r="M127" s="95">
        <v>2838</v>
      </c>
      <c r="N127" s="95">
        <v>10334895</v>
      </c>
      <c r="O127" s="95">
        <v>733</v>
      </c>
      <c r="P127" s="95">
        <v>2069408</v>
      </c>
      <c r="Q127" s="95">
        <v>656</v>
      </c>
      <c r="R127" s="95">
        <v>2196896</v>
      </c>
      <c r="S127" s="95">
        <v>2862</v>
      </c>
      <c r="T127" s="95">
        <v>13377508</v>
      </c>
      <c r="U127" s="95">
        <v>2753</v>
      </c>
      <c r="V127" s="95">
        <v>10896199</v>
      </c>
      <c r="W127" s="95">
        <v>743</v>
      </c>
      <c r="X127" s="95">
        <v>1929688</v>
      </c>
      <c r="Y127" s="95">
        <v>669</v>
      </c>
      <c r="Z127" s="95">
        <v>2111373</v>
      </c>
      <c r="AA127" s="95">
        <v>2843</v>
      </c>
      <c r="AB127" s="95">
        <v>12279462</v>
      </c>
      <c r="AC127" s="95">
        <v>2727</v>
      </c>
      <c r="AD127" s="95">
        <v>10319639</v>
      </c>
      <c r="AE127" s="95">
        <v>730</v>
      </c>
      <c r="AF127" s="95">
        <v>2063559</v>
      </c>
      <c r="AG127" s="95">
        <v>661</v>
      </c>
      <c r="AH127" s="95">
        <v>2327592</v>
      </c>
      <c r="AI127" s="95">
        <v>2839</v>
      </c>
      <c r="AJ127" s="95">
        <v>12049887</v>
      </c>
      <c r="AK127" s="95">
        <v>2722</v>
      </c>
      <c r="AL127" s="95">
        <v>10793862</v>
      </c>
      <c r="AM127" s="95">
        <v>764</v>
      </c>
      <c r="AN127" s="95">
        <v>1873397</v>
      </c>
      <c r="AO127" s="95">
        <v>692</v>
      </c>
      <c r="AP127" s="95">
        <v>2332083</v>
      </c>
      <c r="AQ127" s="72">
        <v>354.14</v>
      </c>
      <c r="AR127" s="72">
        <v>281.89999999999998</v>
      </c>
      <c r="AS127" s="72">
        <v>636.04</v>
      </c>
      <c r="AT127" s="95">
        <v>16174149</v>
      </c>
      <c r="AU127" s="95">
        <v>12286434</v>
      </c>
      <c r="AV127" s="95">
        <v>3806</v>
      </c>
      <c r="AW127" s="95">
        <v>3632</v>
      </c>
      <c r="AX127" s="72">
        <v>338.55</v>
      </c>
      <c r="AY127" s="72">
        <v>298.89</v>
      </c>
      <c r="AZ127" s="72">
        <v>637.44000000000005</v>
      </c>
      <c r="BA127" s="95">
        <v>14950341</v>
      </c>
      <c r="BB127" s="95">
        <v>12531791</v>
      </c>
      <c r="BC127" s="95">
        <v>3680</v>
      </c>
      <c r="BD127" s="95">
        <v>3494</v>
      </c>
      <c r="BE127" s="72">
        <v>353.84</v>
      </c>
      <c r="BF127" s="72">
        <v>316.76</v>
      </c>
      <c r="BG127" s="72">
        <v>670.6</v>
      </c>
      <c r="BH127" s="95">
        <v>15307196</v>
      </c>
      <c r="BI127" s="95">
        <v>13007572</v>
      </c>
      <c r="BJ127" s="95">
        <v>3605</v>
      </c>
      <c r="BK127" s="95">
        <v>3422</v>
      </c>
      <c r="BL127" s="72">
        <v>334.52</v>
      </c>
      <c r="BM127" s="72">
        <v>311.08</v>
      </c>
      <c r="BN127" s="72">
        <v>645.6</v>
      </c>
      <c r="BO127" s="95">
        <v>14343021</v>
      </c>
      <c r="BP127" s="95">
        <v>12647231</v>
      </c>
      <c r="BQ127" s="95">
        <v>3573</v>
      </c>
      <c r="BR127" s="95">
        <v>3388</v>
      </c>
      <c r="BS127" s="72">
        <v>322.02999999999997</v>
      </c>
      <c r="BT127" s="72">
        <v>320.39999999999998</v>
      </c>
      <c r="BU127" s="72">
        <v>642.42999999999995</v>
      </c>
      <c r="BV127" s="95">
        <v>13923284</v>
      </c>
      <c r="BW127" s="95">
        <v>13125945</v>
      </c>
      <c r="BX127" s="95">
        <v>3603</v>
      </c>
      <c r="BY127" s="95">
        <v>3414</v>
      </c>
      <c r="BZ127" s="95">
        <v>3723</v>
      </c>
      <c r="CA127" s="95">
        <v>3590</v>
      </c>
      <c r="CB127" s="95">
        <v>3517</v>
      </c>
      <c r="CC127" s="95">
        <v>3485</v>
      </c>
      <c r="CD127" s="95">
        <v>3511</v>
      </c>
      <c r="CE127" s="72">
        <v>650.75523149000003</v>
      </c>
      <c r="CF127" s="72">
        <v>676.59346364999999</v>
      </c>
      <c r="CG127" s="72">
        <v>712.40329333</v>
      </c>
      <c r="CH127" s="72">
        <v>716.50152150999998</v>
      </c>
      <c r="CI127" s="72">
        <v>731.52548966999996</v>
      </c>
      <c r="CJ127" s="96">
        <v>0.97738745569999996</v>
      </c>
      <c r="CK127" s="96">
        <v>0.94213147809999997</v>
      </c>
      <c r="CL127" s="96">
        <v>0.94132074669999999</v>
      </c>
      <c r="CM127" s="96">
        <v>0.90104484169999999</v>
      </c>
      <c r="CN127" s="96">
        <v>0.87820589859999998</v>
      </c>
      <c r="CO127" s="96">
        <v>0.94343597180000005</v>
      </c>
      <c r="CP127" s="96">
        <v>0.98365772760000003</v>
      </c>
      <c r="CQ127" s="96">
        <v>0.99584056389999998</v>
      </c>
      <c r="CR127" s="96">
        <v>0.98776613729999996</v>
      </c>
      <c r="CS127" s="95">
        <v>3530</v>
      </c>
      <c r="CT127" s="95">
        <v>3488</v>
      </c>
      <c r="CU127" s="95">
        <v>3405</v>
      </c>
      <c r="CV127" s="95">
        <v>3408</v>
      </c>
      <c r="CW127" s="95">
        <v>3426</v>
      </c>
      <c r="CX127" s="96">
        <v>0.96565003999999999</v>
      </c>
      <c r="CY127" s="96">
        <v>0.949957618</v>
      </c>
      <c r="CZ127" s="96">
        <v>0.94438198600000001</v>
      </c>
      <c r="DA127" s="96">
        <v>0.92967346699999998</v>
      </c>
      <c r="DB127" s="96">
        <v>0.92665788500000001</v>
      </c>
      <c r="DC127">
        <v>2013</v>
      </c>
      <c r="DD127" s="6">
        <v>3470</v>
      </c>
      <c r="DE127" s="96">
        <v>1.9217920000000001E-3</v>
      </c>
      <c r="DF127" s="72">
        <v>757.14</v>
      </c>
      <c r="DG127" s="96">
        <v>1</v>
      </c>
      <c r="DH127" s="72">
        <v>757.14</v>
      </c>
      <c r="DI127" s="72">
        <v>696.93266574999996</v>
      </c>
      <c r="DJ127" s="96">
        <v>1</v>
      </c>
      <c r="DK127" s="72">
        <v>757.14</v>
      </c>
      <c r="DL127" s="96">
        <v>1</v>
      </c>
      <c r="DM127" s="72">
        <v>757.14</v>
      </c>
      <c r="DN127" s="96">
        <v>1</v>
      </c>
      <c r="DO127" s="96">
        <v>5.7990000000000003E-3</v>
      </c>
      <c r="DP127" s="72">
        <v>4.3899999999999997</v>
      </c>
      <c r="DQ127" s="72">
        <v>752.75</v>
      </c>
      <c r="DR127" t="s">
        <v>14</v>
      </c>
      <c r="DT127" t="s">
        <v>103</v>
      </c>
    </row>
    <row r="128" spans="1:124" x14ac:dyDescent="0.3">
      <c r="A128" t="s">
        <v>15</v>
      </c>
      <c r="B128">
        <v>4110</v>
      </c>
      <c r="C128" s="95">
        <v>5171</v>
      </c>
      <c r="D128" s="95">
        <v>18681425</v>
      </c>
      <c r="E128" s="95">
        <v>5050</v>
      </c>
      <c r="F128" s="95">
        <v>16290299</v>
      </c>
      <c r="G128" s="95">
        <v>1004</v>
      </c>
      <c r="H128" s="95">
        <v>2336611</v>
      </c>
      <c r="I128" s="95">
        <v>930</v>
      </c>
      <c r="J128" s="95">
        <v>2529102</v>
      </c>
      <c r="K128" s="95">
        <v>5102</v>
      </c>
      <c r="L128" s="95">
        <v>18430124</v>
      </c>
      <c r="M128" s="95">
        <v>4967</v>
      </c>
      <c r="N128" s="95">
        <v>16755193</v>
      </c>
      <c r="O128" s="95">
        <v>1045</v>
      </c>
      <c r="P128" s="95">
        <v>2364386</v>
      </c>
      <c r="Q128" s="95">
        <v>960</v>
      </c>
      <c r="R128" s="95">
        <v>2789598</v>
      </c>
      <c r="S128" s="95">
        <v>5128</v>
      </c>
      <c r="T128" s="95">
        <v>19128869</v>
      </c>
      <c r="U128" s="95">
        <v>4977</v>
      </c>
      <c r="V128" s="95">
        <v>17262049</v>
      </c>
      <c r="W128" s="95">
        <v>1054</v>
      </c>
      <c r="X128" s="95">
        <v>2941736</v>
      </c>
      <c r="Y128" s="95">
        <v>957</v>
      </c>
      <c r="Z128" s="95">
        <v>3005920</v>
      </c>
      <c r="AA128" s="95">
        <v>5111</v>
      </c>
      <c r="AB128" s="95">
        <v>18307320</v>
      </c>
      <c r="AC128" s="95">
        <v>4950</v>
      </c>
      <c r="AD128" s="95">
        <v>18525716</v>
      </c>
      <c r="AE128" s="95">
        <v>1068</v>
      </c>
      <c r="AF128" s="95">
        <v>2852099</v>
      </c>
      <c r="AG128" s="95">
        <v>968</v>
      </c>
      <c r="AH128" s="95">
        <v>3422956</v>
      </c>
      <c r="AI128" s="95">
        <v>5124</v>
      </c>
      <c r="AJ128" s="95">
        <v>15948353</v>
      </c>
      <c r="AK128" s="95">
        <v>4964</v>
      </c>
      <c r="AL128" s="95">
        <v>19023135.760000002</v>
      </c>
      <c r="AM128" s="95">
        <v>1095</v>
      </c>
      <c r="AN128" s="95">
        <v>2893338</v>
      </c>
      <c r="AO128" s="95">
        <v>1001</v>
      </c>
      <c r="AP128" s="95">
        <v>3653505.78</v>
      </c>
      <c r="AQ128" s="72">
        <v>283.64</v>
      </c>
      <c r="AR128" s="72">
        <v>262.25</v>
      </c>
      <c r="AS128" s="72">
        <v>545.89</v>
      </c>
      <c r="AT128" s="95">
        <v>21018036</v>
      </c>
      <c r="AU128" s="95">
        <v>18819401</v>
      </c>
      <c r="AV128" s="95">
        <v>6175</v>
      </c>
      <c r="AW128" s="95">
        <v>5980</v>
      </c>
      <c r="AX128" s="72">
        <v>281.91000000000003</v>
      </c>
      <c r="AY128" s="72">
        <v>274.8</v>
      </c>
      <c r="AZ128" s="72">
        <v>556.71</v>
      </c>
      <c r="BA128" s="95">
        <v>20794510</v>
      </c>
      <c r="BB128" s="95">
        <v>19544791</v>
      </c>
      <c r="BC128" s="95">
        <v>6147</v>
      </c>
      <c r="BD128" s="95">
        <v>5927</v>
      </c>
      <c r="BE128" s="72">
        <v>297.51</v>
      </c>
      <c r="BF128" s="72">
        <v>284.63</v>
      </c>
      <c r="BG128" s="72">
        <v>582.14</v>
      </c>
      <c r="BH128" s="95">
        <v>22070605</v>
      </c>
      <c r="BI128" s="95">
        <v>20267969</v>
      </c>
      <c r="BJ128" s="95">
        <v>6182</v>
      </c>
      <c r="BK128" s="95">
        <v>5934</v>
      </c>
      <c r="BL128" s="72">
        <v>285.37</v>
      </c>
      <c r="BM128" s="72">
        <v>309.07</v>
      </c>
      <c r="BN128" s="72">
        <v>594.44000000000005</v>
      </c>
      <c r="BO128" s="95">
        <v>21159419</v>
      </c>
      <c r="BP128" s="95">
        <v>21948672</v>
      </c>
      <c r="BQ128" s="95">
        <v>6179</v>
      </c>
      <c r="BR128" s="95">
        <v>5918</v>
      </c>
      <c r="BS128" s="72">
        <v>252.47</v>
      </c>
      <c r="BT128" s="72">
        <v>316.8</v>
      </c>
      <c r="BU128" s="72">
        <v>569.27</v>
      </c>
      <c r="BV128" s="95">
        <v>18841691</v>
      </c>
      <c r="BW128" s="95">
        <v>22676641.539999999</v>
      </c>
      <c r="BX128" s="95">
        <v>6219</v>
      </c>
      <c r="BY128" s="95">
        <v>5965</v>
      </c>
      <c r="BZ128" s="95">
        <v>6082</v>
      </c>
      <c r="CA128" s="95">
        <v>6041</v>
      </c>
      <c r="CB128" s="95">
        <v>6062</v>
      </c>
      <c r="CC128" s="95">
        <v>6055</v>
      </c>
      <c r="CD128" s="95">
        <v>6095</v>
      </c>
      <c r="CE128" s="72">
        <v>650.75523149000003</v>
      </c>
      <c r="CF128" s="72">
        <v>676.59346364999999</v>
      </c>
      <c r="CG128" s="72">
        <v>712.40329333</v>
      </c>
      <c r="CH128" s="72">
        <v>716.50152150999998</v>
      </c>
      <c r="CI128" s="72">
        <v>731.52548966999996</v>
      </c>
      <c r="CJ128" s="96">
        <v>0.83885610690000001</v>
      </c>
      <c r="CK128" s="96">
        <v>0.82281315129999999</v>
      </c>
      <c r="CL128" s="96">
        <v>0.81714950710000001</v>
      </c>
      <c r="CM128" s="96">
        <v>0.82964234150000005</v>
      </c>
      <c r="CN128" s="96">
        <v>0.77819571300000001</v>
      </c>
      <c r="CO128" s="96">
        <v>0.9192550317</v>
      </c>
      <c r="CP128" s="96">
        <v>0.8891236226</v>
      </c>
      <c r="CQ128" s="96">
        <v>0.99584056389999998</v>
      </c>
      <c r="CR128" s="96">
        <v>0.89283719490000002</v>
      </c>
      <c r="CS128" s="95">
        <v>6119</v>
      </c>
      <c r="CT128" s="95">
        <v>6104</v>
      </c>
      <c r="CU128" s="95">
        <v>6132</v>
      </c>
      <c r="CV128" s="95">
        <v>6168</v>
      </c>
      <c r="CW128" s="95">
        <v>6207</v>
      </c>
      <c r="CX128" s="96">
        <v>0.92948223500000005</v>
      </c>
      <c r="CY128" s="96">
        <v>0.92095582200000004</v>
      </c>
      <c r="CZ128" s="96">
        <v>0.9157592</v>
      </c>
      <c r="DA128" s="96">
        <v>0.91637117199999996</v>
      </c>
      <c r="DB128" s="96">
        <v>0.91381958900000004</v>
      </c>
      <c r="DC128">
        <v>2013</v>
      </c>
      <c r="DD128" s="6">
        <v>5944.8</v>
      </c>
      <c r="DE128" s="96">
        <v>1.5758195E-3</v>
      </c>
      <c r="DF128" s="72">
        <v>684.61</v>
      </c>
      <c r="DG128" s="96">
        <v>1</v>
      </c>
      <c r="DH128" s="72">
        <v>684.61</v>
      </c>
      <c r="DI128" s="72">
        <v>696.93266574999996</v>
      </c>
      <c r="DJ128" s="96">
        <v>1</v>
      </c>
      <c r="DK128" s="72">
        <v>684.61</v>
      </c>
      <c r="DL128" s="96">
        <v>1</v>
      </c>
      <c r="DM128" s="72">
        <v>684.61</v>
      </c>
      <c r="DN128" s="96">
        <v>1</v>
      </c>
      <c r="DO128" s="96">
        <v>3.7269999999999998E-3</v>
      </c>
      <c r="DP128" s="72">
        <v>2.5499999999999998</v>
      </c>
      <c r="DQ128" s="72">
        <v>682.06</v>
      </c>
      <c r="DR128" t="s">
        <v>15</v>
      </c>
      <c r="DT128" t="s">
        <v>103</v>
      </c>
    </row>
    <row r="129" spans="1:124" x14ac:dyDescent="0.3">
      <c r="A129" t="s">
        <v>112</v>
      </c>
      <c r="B129">
        <v>4120</v>
      </c>
      <c r="C129" s="95">
        <v>1215</v>
      </c>
      <c r="D129" s="95">
        <v>4933713</v>
      </c>
      <c r="E129" s="95">
        <v>1175</v>
      </c>
      <c r="F129" s="95">
        <v>3990112</v>
      </c>
      <c r="G129" s="95">
        <v>318</v>
      </c>
      <c r="H129" s="95">
        <v>701789</v>
      </c>
      <c r="I129" s="95">
        <v>300</v>
      </c>
      <c r="J129" s="95">
        <v>713406</v>
      </c>
      <c r="K129" s="95">
        <v>1190</v>
      </c>
      <c r="L129" s="95">
        <v>4601251</v>
      </c>
      <c r="M129" s="95">
        <v>1145</v>
      </c>
      <c r="N129" s="95">
        <v>4117708</v>
      </c>
      <c r="O129" s="95">
        <v>333</v>
      </c>
      <c r="P129" s="95">
        <v>808583</v>
      </c>
      <c r="Q129" s="95">
        <v>312</v>
      </c>
      <c r="R129" s="95">
        <v>898431</v>
      </c>
      <c r="S129" s="95">
        <v>1174</v>
      </c>
      <c r="T129" s="95">
        <v>5678425</v>
      </c>
      <c r="U129" s="95">
        <v>1131</v>
      </c>
      <c r="V129" s="95">
        <v>3971838</v>
      </c>
      <c r="W129" s="95">
        <v>348</v>
      </c>
      <c r="X129" s="95">
        <v>1000082</v>
      </c>
      <c r="Y129" s="95">
        <v>323</v>
      </c>
      <c r="Z129" s="95">
        <v>978099</v>
      </c>
      <c r="AA129" s="95">
        <v>1169</v>
      </c>
      <c r="AB129" s="95">
        <v>4858765</v>
      </c>
      <c r="AC129" s="95">
        <v>1124</v>
      </c>
      <c r="AD129" s="95">
        <v>4412236</v>
      </c>
      <c r="AE129" s="95">
        <v>342</v>
      </c>
      <c r="AF129" s="95">
        <v>784988</v>
      </c>
      <c r="AG129" s="95">
        <v>320</v>
      </c>
      <c r="AH129" s="95">
        <v>1175721</v>
      </c>
      <c r="AI129" s="95">
        <v>1168</v>
      </c>
      <c r="AJ129" s="95">
        <v>5023721</v>
      </c>
      <c r="AK129" s="95">
        <v>1121</v>
      </c>
      <c r="AL129" s="95">
        <v>4647329.1399999997</v>
      </c>
      <c r="AM129" s="95">
        <v>339</v>
      </c>
      <c r="AN129" s="95">
        <v>725587</v>
      </c>
      <c r="AO129" s="95">
        <v>320</v>
      </c>
      <c r="AP129" s="95">
        <v>1182055</v>
      </c>
      <c r="AQ129" s="72">
        <v>306.33999999999997</v>
      </c>
      <c r="AR129" s="72">
        <v>265.74</v>
      </c>
      <c r="AS129" s="72">
        <v>572.08000000000004</v>
      </c>
      <c r="AT129" s="95">
        <v>5635502</v>
      </c>
      <c r="AU129" s="95">
        <v>4703518</v>
      </c>
      <c r="AV129" s="95">
        <v>1533</v>
      </c>
      <c r="AW129" s="95">
        <v>1475</v>
      </c>
      <c r="AX129" s="72">
        <v>296.01</v>
      </c>
      <c r="AY129" s="72">
        <v>286.89999999999998</v>
      </c>
      <c r="AZ129" s="72">
        <v>582.91</v>
      </c>
      <c r="BA129" s="95">
        <v>5409834</v>
      </c>
      <c r="BB129" s="95">
        <v>5016139</v>
      </c>
      <c r="BC129" s="95">
        <v>1523</v>
      </c>
      <c r="BD129" s="95">
        <v>1457</v>
      </c>
      <c r="BE129" s="72">
        <v>365.67</v>
      </c>
      <c r="BF129" s="72">
        <v>283.7</v>
      </c>
      <c r="BG129" s="72">
        <v>649.37</v>
      </c>
      <c r="BH129" s="95">
        <v>6678507</v>
      </c>
      <c r="BI129" s="95">
        <v>4949937</v>
      </c>
      <c r="BJ129" s="95">
        <v>1522</v>
      </c>
      <c r="BK129" s="95">
        <v>1454</v>
      </c>
      <c r="BL129" s="72">
        <v>311.26</v>
      </c>
      <c r="BM129" s="72">
        <v>322.48</v>
      </c>
      <c r="BN129" s="72">
        <v>633.74</v>
      </c>
      <c r="BO129" s="95">
        <v>5643753</v>
      </c>
      <c r="BP129" s="95">
        <v>5587957</v>
      </c>
      <c r="BQ129" s="95">
        <v>1511</v>
      </c>
      <c r="BR129" s="95">
        <v>1444</v>
      </c>
      <c r="BS129" s="72">
        <v>317.92</v>
      </c>
      <c r="BT129" s="72">
        <v>337.11</v>
      </c>
      <c r="BU129" s="72">
        <v>655.03</v>
      </c>
      <c r="BV129" s="95">
        <v>5749308</v>
      </c>
      <c r="BW129" s="95">
        <v>5829384.1399999997</v>
      </c>
      <c r="BX129" s="95">
        <v>1507</v>
      </c>
      <c r="BY129" s="95">
        <v>1441</v>
      </c>
      <c r="BZ129" s="95">
        <v>1505</v>
      </c>
      <c r="CA129" s="95">
        <v>1491</v>
      </c>
      <c r="CB129" s="95">
        <v>1489</v>
      </c>
      <c r="CC129" s="95">
        <v>1479</v>
      </c>
      <c r="CD129" s="95">
        <v>1475</v>
      </c>
      <c r="CE129" s="72">
        <v>650.75523149000003</v>
      </c>
      <c r="CF129" s="72">
        <v>676.59346364999999</v>
      </c>
      <c r="CG129" s="72">
        <v>712.40329333</v>
      </c>
      <c r="CH129" s="72">
        <v>716.50152150999998</v>
      </c>
      <c r="CI129" s="72">
        <v>731.52548966999996</v>
      </c>
      <c r="CJ129" s="96">
        <v>0.87910165350000002</v>
      </c>
      <c r="CK129" s="96">
        <v>0.86153655230000004</v>
      </c>
      <c r="CL129" s="96">
        <v>0.91152021059999999</v>
      </c>
      <c r="CM129" s="96">
        <v>0.88449219010000002</v>
      </c>
      <c r="CN129" s="96">
        <v>0.89543017879999998</v>
      </c>
      <c r="CO129" s="96">
        <v>0.93160609599999999</v>
      </c>
      <c r="CP129" s="96">
        <v>0.95149243959999996</v>
      </c>
      <c r="CQ129" s="96">
        <v>0.99584056389999998</v>
      </c>
      <c r="CR129" s="96">
        <v>0.95546650560000002</v>
      </c>
      <c r="CS129" s="95">
        <v>1515</v>
      </c>
      <c r="CT129" s="95">
        <v>1509</v>
      </c>
      <c r="CU129" s="95">
        <v>1514</v>
      </c>
      <c r="CV129" s="95">
        <v>1533</v>
      </c>
      <c r="CW129" s="95">
        <v>1512</v>
      </c>
      <c r="CX129" s="96">
        <v>0.96559469600000003</v>
      </c>
      <c r="CY129" s="96">
        <v>0.92561200700000001</v>
      </c>
      <c r="CZ129" s="96">
        <v>0.92722328799999998</v>
      </c>
      <c r="DA129" s="96">
        <v>0.90230798300000004</v>
      </c>
      <c r="DB129" s="96">
        <v>0.93762589100000004</v>
      </c>
      <c r="DC129">
        <v>2013</v>
      </c>
      <c r="DD129" s="6">
        <v>1454.2</v>
      </c>
      <c r="DE129" s="96">
        <v>5.7101640999999998E-3</v>
      </c>
      <c r="DF129" s="72">
        <v>729.6</v>
      </c>
      <c r="DG129" s="96">
        <v>1</v>
      </c>
      <c r="DH129" s="72">
        <v>729.6</v>
      </c>
      <c r="DI129" s="72">
        <v>656.54767943000002</v>
      </c>
      <c r="DJ129" s="96">
        <v>1</v>
      </c>
      <c r="DK129" s="72">
        <v>729.6</v>
      </c>
      <c r="DL129" s="96">
        <v>1</v>
      </c>
      <c r="DM129" s="72">
        <v>729.6</v>
      </c>
      <c r="DN129" s="96">
        <v>1</v>
      </c>
      <c r="DO129" s="96">
        <v>1.0808999999999999E-2</v>
      </c>
      <c r="DP129" s="72">
        <v>7.89</v>
      </c>
      <c r="DQ129" s="72">
        <v>721.71</v>
      </c>
      <c r="DR129" t="s">
        <v>112</v>
      </c>
      <c r="DT129" t="s">
        <v>103</v>
      </c>
    </row>
    <row r="130" spans="1:124" x14ac:dyDescent="0.3">
      <c r="A130" t="s">
        <v>113</v>
      </c>
      <c r="B130">
        <v>4130</v>
      </c>
      <c r="C130" s="95">
        <v>3893</v>
      </c>
      <c r="D130" s="95">
        <v>17558916</v>
      </c>
      <c r="E130" s="95">
        <v>3800</v>
      </c>
      <c r="F130" s="95">
        <v>11567607</v>
      </c>
      <c r="G130" s="95">
        <v>1026</v>
      </c>
      <c r="H130" s="95">
        <v>3348029</v>
      </c>
      <c r="I130" s="95">
        <v>955</v>
      </c>
      <c r="J130" s="95">
        <v>2371550</v>
      </c>
      <c r="K130" s="95">
        <v>3724</v>
      </c>
      <c r="L130" s="95">
        <v>18872532</v>
      </c>
      <c r="M130" s="95">
        <v>3627</v>
      </c>
      <c r="N130" s="95">
        <v>12929889</v>
      </c>
      <c r="O130" s="95">
        <v>1056</v>
      </c>
      <c r="P130" s="95">
        <v>3438090</v>
      </c>
      <c r="Q130" s="95">
        <v>987</v>
      </c>
      <c r="R130" s="95">
        <v>2632219</v>
      </c>
      <c r="S130" s="95">
        <v>3513</v>
      </c>
      <c r="T130" s="95">
        <v>17837173</v>
      </c>
      <c r="U130" s="95">
        <v>3408</v>
      </c>
      <c r="V130" s="95">
        <v>12359560</v>
      </c>
      <c r="W130" s="95">
        <v>1040</v>
      </c>
      <c r="X130" s="95">
        <v>2879078</v>
      </c>
      <c r="Y130" s="95">
        <v>972</v>
      </c>
      <c r="Z130" s="95">
        <v>2871613</v>
      </c>
      <c r="AA130" s="95">
        <v>3496</v>
      </c>
      <c r="AB130" s="95">
        <v>15077941</v>
      </c>
      <c r="AC130" s="95">
        <v>3380</v>
      </c>
      <c r="AD130" s="95">
        <v>12655275</v>
      </c>
      <c r="AE130" s="95">
        <v>1025</v>
      </c>
      <c r="AF130" s="95">
        <v>3193754</v>
      </c>
      <c r="AG130" s="95">
        <v>962</v>
      </c>
      <c r="AH130" s="95">
        <v>3115346</v>
      </c>
      <c r="AI130" s="95">
        <v>3470</v>
      </c>
      <c r="AJ130" s="95">
        <v>16162454</v>
      </c>
      <c r="AK130" s="95">
        <v>3352</v>
      </c>
      <c r="AL130" s="95">
        <v>13076187</v>
      </c>
      <c r="AM130" s="95">
        <v>1038</v>
      </c>
      <c r="AN130" s="95">
        <v>3453321</v>
      </c>
      <c r="AO130" s="95">
        <v>979</v>
      </c>
      <c r="AP130" s="95">
        <v>3099015</v>
      </c>
      <c r="AQ130" s="72">
        <v>354.19</v>
      </c>
      <c r="AR130" s="72">
        <v>244.29</v>
      </c>
      <c r="AS130" s="72">
        <v>598.48</v>
      </c>
      <c r="AT130" s="95">
        <v>20906945</v>
      </c>
      <c r="AU130" s="95">
        <v>13939157</v>
      </c>
      <c r="AV130" s="95">
        <v>4919</v>
      </c>
      <c r="AW130" s="95">
        <v>4755</v>
      </c>
      <c r="AX130" s="72">
        <v>388.96</v>
      </c>
      <c r="AY130" s="72">
        <v>281.07</v>
      </c>
      <c r="AZ130" s="72">
        <v>670.03</v>
      </c>
      <c r="BA130" s="95">
        <v>22310622</v>
      </c>
      <c r="BB130" s="95">
        <v>15562108</v>
      </c>
      <c r="BC130" s="95">
        <v>4780</v>
      </c>
      <c r="BD130" s="95">
        <v>4614</v>
      </c>
      <c r="BE130" s="72">
        <v>379.17</v>
      </c>
      <c r="BF130" s="72">
        <v>289.79000000000002</v>
      </c>
      <c r="BG130" s="72">
        <v>668.96</v>
      </c>
      <c r="BH130" s="95">
        <v>20716251</v>
      </c>
      <c r="BI130" s="95">
        <v>15231173</v>
      </c>
      <c r="BJ130" s="95">
        <v>4553</v>
      </c>
      <c r="BK130" s="95">
        <v>4380</v>
      </c>
      <c r="BL130" s="72">
        <v>336.79</v>
      </c>
      <c r="BM130" s="72">
        <v>302.68</v>
      </c>
      <c r="BN130" s="72">
        <v>639.47</v>
      </c>
      <c r="BO130" s="95">
        <v>18271695</v>
      </c>
      <c r="BP130" s="95">
        <v>15770621</v>
      </c>
      <c r="BQ130" s="95">
        <v>4521</v>
      </c>
      <c r="BR130" s="95">
        <v>4342</v>
      </c>
      <c r="BS130" s="72">
        <v>362.61</v>
      </c>
      <c r="BT130" s="72">
        <v>311.23</v>
      </c>
      <c r="BU130" s="72">
        <v>673.84</v>
      </c>
      <c r="BV130" s="95">
        <v>19615775</v>
      </c>
      <c r="BW130" s="95">
        <v>16175202</v>
      </c>
      <c r="BX130" s="95">
        <v>4508</v>
      </c>
      <c r="BY130" s="95">
        <v>4331</v>
      </c>
      <c r="BZ130" s="95">
        <v>4841</v>
      </c>
      <c r="CA130" s="95">
        <v>4700</v>
      </c>
      <c r="CB130" s="95">
        <v>4470</v>
      </c>
      <c r="CC130" s="95">
        <v>4436</v>
      </c>
      <c r="CD130" s="95">
        <v>4421</v>
      </c>
      <c r="CE130" s="72">
        <v>650.75523149000003</v>
      </c>
      <c r="CF130" s="72">
        <v>676.59346364999999</v>
      </c>
      <c r="CG130" s="72">
        <v>712.40329333</v>
      </c>
      <c r="CH130" s="72">
        <v>716.50152150999998</v>
      </c>
      <c r="CI130" s="72">
        <v>731.52548966999996</v>
      </c>
      <c r="CJ130" s="96">
        <v>0.91966990209999999</v>
      </c>
      <c r="CK130" s="96">
        <v>0.99029925060000001</v>
      </c>
      <c r="CL130" s="96">
        <v>0.93901867979999998</v>
      </c>
      <c r="CM130" s="96">
        <v>0.89248938180000004</v>
      </c>
      <c r="CN130" s="96">
        <v>0.92114356850000001</v>
      </c>
      <c r="CO130" s="96">
        <v>0.95760045920000003</v>
      </c>
      <c r="CP130" s="96">
        <v>0.97381339739999995</v>
      </c>
      <c r="CQ130" s="96">
        <v>0.99584056389999998</v>
      </c>
      <c r="CR130" s="96">
        <v>0.97788069060000005</v>
      </c>
      <c r="CS130" s="95">
        <v>4623</v>
      </c>
      <c r="CT130" s="95">
        <v>4473</v>
      </c>
      <c r="CU130" s="95">
        <v>4244</v>
      </c>
      <c r="CV130" s="95">
        <v>4252</v>
      </c>
      <c r="CW130" s="95">
        <v>4256</v>
      </c>
      <c r="CX130" s="96">
        <v>0.95942740100000001</v>
      </c>
      <c r="CY130" s="96">
        <v>0.95807641499999996</v>
      </c>
      <c r="CZ130" s="96">
        <v>0.96021016000000003</v>
      </c>
      <c r="DA130" s="96">
        <v>0.95720731000000003</v>
      </c>
      <c r="DB130" s="96">
        <v>0.95290619200000004</v>
      </c>
      <c r="DC130">
        <v>2013</v>
      </c>
      <c r="DD130" s="6">
        <v>4484.3999999999996</v>
      </c>
      <c r="DE130" s="96">
        <v>1.5251578999999999E-3</v>
      </c>
      <c r="DF130" s="72">
        <v>749.86</v>
      </c>
      <c r="DG130" s="96">
        <v>1</v>
      </c>
      <c r="DH130" s="72">
        <v>749.86</v>
      </c>
      <c r="DI130" s="72">
        <v>696.93266574999996</v>
      </c>
      <c r="DJ130" s="96">
        <v>1</v>
      </c>
      <c r="DK130" s="72">
        <v>749.86</v>
      </c>
      <c r="DL130" s="96">
        <v>1</v>
      </c>
      <c r="DM130" s="72">
        <v>749.86</v>
      </c>
      <c r="DN130" s="96">
        <v>1</v>
      </c>
      <c r="DO130" s="96">
        <v>4.4539999999999996E-3</v>
      </c>
      <c r="DP130" s="72">
        <v>3.34</v>
      </c>
      <c r="DQ130" s="72">
        <v>746.52</v>
      </c>
      <c r="DR130" t="s">
        <v>113</v>
      </c>
      <c r="DT130" t="s">
        <v>103</v>
      </c>
    </row>
    <row r="131" spans="1:124" x14ac:dyDescent="0.3">
      <c r="A131" t="s">
        <v>114</v>
      </c>
      <c r="B131">
        <v>4140</v>
      </c>
      <c r="C131" s="95">
        <v>3373</v>
      </c>
      <c r="D131" s="95">
        <v>11913305</v>
      </c>
      <c r="E131" s="95">
        <v>3263</v>
      </c>
      <c r="F131" s="95">
        <v>9733088</v>
      </c>
      <c r="G131" s="95">
        <v>1138</v>
      </c>
      <c r="H131" s="95">
        <v>1989689</v>
      </c>
      <c r="I131" s="95">
        <v>1037</v>
      </c>
      <c r="J131" s="95">
        <v>3044135</v>
      </c>
      <c r="K131" s="95">
        <v>3170</v>
      </c>
      <c r="L131" s="95">
        <v>13125622</v>
      </c>
      <c r="M131" s="95">
        <v>3057</v>
      </c>
      <c r="N131" s="95">
        <v>9861956</v>
      </c>
      <c r="O131" s="95">
        <v>1078</v>
      </c>
      <c r="P131" s="95">
        <v>2523971</v>
      </c>
      <c r="Q131" s="95">
        <v>982</v>
      </c>
      <c r="R131" s="95">
        <v>3434935</v>
      </c>
      <c r="S131" s="95">
        <v>3069</v>
      </c>
      <c r="T131" s="95">
        <v>11375605</v>
      </c>
      <c r="U131" s="95">
        <v>2942</v>
      </c>
      <c r="V131" s="95">
        <v>9749824</v>
      </c>
      <c r="W131" s="95">
        <v>1046</v>
      </c>
      <c r="X131" s="95">
        <v>3017583</v>
      </c>
      <c r="Y131" s="95">
        <v>956</v>
      </c>
      <c r="Z131" s="95">
        <v>3333414</v>
      </c>
      <c r="AA131" s="95">
        <v>3065</v>
      </c>
      <c r="AB131" s="95">
        <v>9700921</v>
      </c>
      <c r="AC131" s="95">
        <v>2934</v>
      </c>
      <c r="AD131" s="95">
        <v>9891099</v>
      </c>
      <c r="AE131" s="95">
        <v>1046</v>
      </c>
      <c r="AF131" s="95">
        <v>2261437</v>
      </c>
      <c r="AG131" s="95">
        <v>954</v>
      </c>
      <c r="AH131" s="95">
        <v>3619934</v>
      </c>
      <c r="AI131" s="95">
        <v>3089</v>
      </c>
      <c r="AJ131" s="95">
        <v>11401692</v>
      </c>
      <c r="AK131" s="95">
        <v>2955</v>
      </c>
      <c r="AL131" s="95">
        <v>10741192.609999999</v>
      </c>
      <c r="AM131" s="95">
        <v>1049</v>
      </c>
      <c r="AN131" s="95">
        <v>2750242.05</v>
      </c>
      <c r="AO131" s="95">
        <v>953</v>
      </c>
      <c r="AP131" s="95">
        <v>3897851.55</v>
      </c>
      <c r="AQ131" s="72">
        <v>256.83999999999997</v>
      </c>
      <c r="AR131" s="72">
        <v>247.62</v>
      </c>
      <c r="AS131" s="72">
        <v>504.46</v>
      </c>
      <c r="AT131" s="95">
        <v>13902994</v>
      </c>
      <c r="AU131" s="95">
        <v>12777223</v>
      </c>
      <c r="AV131" s="95">
        <v>4511</v>
      </c>
      <c r="AW131" s="95">
        <v>4300</v>
      </c>
      <c r="AX131" s="72">
        <v>307</v>
      </c>
      <c r="AY131" s="72">
        <v>274.33999999999997</v>
      </c>
      <c r="AZ131" s="72">
        <v>581.34</v>
      </c>
      <c r="BA131" s="95">
        <v>15649593</v>
      </c>
      <c r="BB131" s="95">
        <v>13296891</v>
      </c>
      <c r="BC131" s="95">
        <v>4248</v>
      </c>
      <c r="BD131" s="95">
        <v>4039</v>
      </c>
      <c r="BE131" s="72">
        <v>291.48</v>
      </c>
      <c r="BF131" s="72">
        <v>279.7</v>
      </c>
      <c r="BG131" s="72">
        <v>571.17999999999995</v>
      </c>
      <c r="BH131" s="95">
        <v>14393188</v>
      </c>
      <c r="BI131" s="95">
        <v>13083238</v>
      </c>
      <c r="BJ131" s="95">
        <v>4115</v>
      </c>
      <c r="BK131" s="95">
        <v>3898</v>
      </c>
      <c r="BL131" s="72">
        <v>242.49</v>
      </c>
      <c r="BM131" s="72">
        <v>289.58999999999997</v>
      </c>
      <c r="BN131" s="72">
        <v>532.08000000000004</v>
      </c>
      <c r="BO131" s="95">
        <v>11962358</v>
      </c>
      <c r="BP131" s="95">
        <v>13511033</v>
      </c>
      <c r="BQ131" s="95">
        <v>4111</v>
      </c>
      <c r="BR131" s="95">
        <v>3888</v>
      </c>
      <c r="BS131" s="72">
        <v>285</v>
      </c>
      <c r="BT131" s="72">
        <v>312.16000000000003</v>
      </c>
      <c r="BU131" s="72">
        <v>597.16</v>
      </c>
      <c r="BV131" s="95">
        <v>14151934.050000001</v>
      </c>
      <c r="BW131" s="95">
        <v>14639044.16</v>
      </c>
      <c r="BX131" s="95">
        <v>4138</v>
      </c>
      <c r="BY131" s="95">
        <v>3908</v>
      </c>
      <c r="BZ131" s="95">
        <v>4410</v>
      </c>
      <c r="CA131" s="95">
        <v>4147</v>
      </c>
      <c r="CB131" s="95">
        <v>4010</v>
      </c>
      <c r="CC131" s="95">
        <v>4005</v>
      </c>
      <c r="CD131" s="95">
        <v>4025</v>
      </c>
      <c r="CE131" s="72">
        <v>650.75523149000003</v>
      </c>
      <c r="CF131" s="72">
        <v>676.59346364999999</v>
      </c>
      <c r="CG131" s="72">
        <v>712.40329333</v>
      </c>
      <c r="CH131" s="72">
        <v>716.50152150999998</v>
      </c>
      <c r="CI131" s="72">
        <v>731.52548966999996</v>
      </c>
      <c r="CJ131" s="96">
        <v>0.77519161670000003</v>
      </c>
      <c r="CK131" s="96">
        <v>0.85921610429999995</v>
      </c>
      <c r="CL131" s="96">
        <v>0.80176496279999998</v>
      </c>
      <c r="CM131" s="96">
        <v>0.74260833230000001</v>
      </c>
      <c r="CN131" s="96">
        <v>0.81632152049999995</v>
      </c>
      <c r="CO131" s="96">
        <v>0.94127794220000005</v>
      </c>
      <c r="CP131" s="96">
        <v>0.84886776959999999</v>
      </c>
      <c r="CQ131" s="96">
        <v>0.99584056389999998</v>
      </c>
      <c r="CR131" s="96">
        <v>0.85241320659999997</v>
      </c>
      <c r="CS131" s="95">
        <v>3682</v>
      </c>
      <c r="CT131" s="95">
        <v>3554</v>
      </c>
      <c r="CU131" s="95">
        <v>3453</v>
      </c>
      <c r="CV131" s="95">
        <v>3537</v>
      </c>
      <c r="CW131" s="95">
        <v>3627</v>
      </c>
      <c r="CX131" s="96">
        <v>0.95665254399999999</v>
      </c>
      <c r="CY131" s="96">
        <v>0.94756195600000004</v>
      </c>
      <c r="CZ131" s="96">
        <v>0.93293459499999998</v>
      </c>
      <c r="DA131" s="96">
        <v>0.93409877100000005</v>
      </c>
      <c r="DB131" s="96">
        <v>0.93445677800000004</v>
      </c>
      <c r="DC131">
        <v>2013</v>
      </c>
      <c r="DD131" s="6">
        <v>4006.6</v>
      </c>
      <c r="DE131" s="96">
        <v>2.0706645E-3</v>
      </c>
      <c r="DF131" s="72">
        <v>653.29</v>
      </c>
      <c r="DG131" s="96">
        <v>1</v>
      </c>
      <c r="DH131" s="72">
        <v>653.29</v>
      </c>
      <c r="DI131" s="72">
        <v>696.93266574999996</v>
      </c>
      <c r="DJ131" s="96">
        <v>1</v>
      </c>
      <c r="DK131" s="72">
        <v>653.29</v>
      </c>
      <c r="DL131" s="96">
        <v>1</v>
      </c>
      <c r="DM131" s="72">
        <v>653.29</v>
      </c>
      <c r="DN131" s="96">
        <v>1</v>
      </c>
      <c r="DO131" s="96">
        <v>5.1830000000000001E-3</v>
      </c>
      <c r="DP131" s="72">
        <v>3.39</v>
      </c>
      <c r="DQ131" s="72">
        <v>649.9</v>
      </c>
      <c r="DR131" t="s">
        <v>114</v>
      </c>
      <c r="DT131" t="s">
        <v>103</v>
      </c>
    </row>
    <row r="132" spans="1:124" x14ac:dyDescent="0.3">
      <c r="A132" t="s">
        <v>115</v>
      </c>
      <c r="B132">
        <v>4150</v>
      </c>
      <c r="C132" s="95">
        <v>10092</v>
      </c>
      <c r="D132" s="95">
        <v>38546056</v>
      </c>
      <c r="E132" s="95">
        <v>9739</v>
      </c>
      <c r="F132" s="95">
        <v>30955812</v>
      </c>
      <c r="G132" s="95">
        <v>3060</v>
      </c>
      <c r="H132" s="95">
        <v>8487841</v>
      </c>
      <c r="I132" s="95">
        <v>2804</v>
      </c>
      <c r="J132" s="95">
        <v>8550777</v>
      </c>
      <c r="K132" s="95">
        <v>9969</v>
      </c>
      <c r="L132" s="95">
        <v>37865095</v>
      </c>
      <c r="M132" s="95">
        <v>9569</v>
      </c>
      <c r="N132" s="95">
        <v>30543723</v>
      </c>
      <c r="O132" s="95">
        <v>3179</v>
      </c>
      <c r="P132" s="95">
        <v>8866296</v>
      </c>
      <c r="Q132" s="95">
        <v>2902</v>
      </c>
      <c r="R132" s="95">
        <v>9727176</v>
      </c>
      <c r="S132" s="95">
        <v>10078</v>
      </c>
      <c r="T132" s="95">
        <v>38953903</v>
      </c>
      <c r="U132" s="95">
        <v>9625</v>
      </c>
      <c r="V132" s="95">
        <v>32385411</v>
      </c>
      <c r="W132" s="95">
        <v>3281</v>
      </c>
      <c r="X132" s="95">
        <v>11199436</v>
      </c>
      <c r="Y132" s="95">
        <v>3008</v>
      </c>
      <c r="Z132" s="95">
        <v>10376780</v>
      </c>
      <c r="AA132" s="95">
        <v>10276</v>
      </c>
      <c r="AB132" s="95">
        <v>42198667</v>
      </c>
      <c r="AC132" s="95">
        <v>9781</v>
      </c>
      <c r="AD132" s="95">
        <v>33864358</v>
      </c>
      <c r="AE132" s="95">
        <v>3453</v>
      </c>
      <c r="AF132" s="95">
        <v>11626003</v>
      </c>
      <c r="AG132" s="95">
        <v>3161</v>
      </c>
      <c r="AH132" s="95">
        <v>11226097</v>
      </c>
      <c r="AI132" s="95">
        <v>10451</v>
      </c>
      <c r="AJ132" s="95">
        <v>42952819</v>
      </c>
      <c r="AK132" s="95">
        <v>9930</v>
      </c>
      <c r="AL132" s="95">
        <v>35160438</v>
      </c>
      <c r="AM132" s="95">
        <v>3644</v>
      </c>
      <c r="AN132" s="95">
        <v>11201606</v>
      </c>
      <c r="AO132" s="95">
        <v>3358</v>
      </c>
      <c r="AP132" s="95">
        <v>11529229.619999999</v>
      </c>
      <c r="AQ132" s="72">
        <v>298.01</v>
      </c>
      <c r="AR132" s="72">
        <v>262.47000000000003</v>
      </c>
      <c r="AS132" s="72">
        <v>560.48</v>
      </c>
      <c r="AT132" s="95">
        <v>47033897</v>
      </c>
      <c r="AU132" s="95">
        <v>39506589</v>
      </c>
      <c r="AV132" s="95">
        <v>13152</v>
      </c>
      <c r="AW132" s="95">
        <v>12543</v>
      </c>
      <c r="AX132" s="72">
        <v>296.19</v>
      </c>
      <c r="AY132" s="72">
        <v>269.10000000000002</v>
      </c>
      <c r="AZ132" s="72">
        <v>565.29</v>
      </c>
      <c r="BA132" s="95">
        <v>46731391</v>
      </c>
      <c r="BB132" s="95">
        <v>40270899</v>
      </c>
      <c r="BC132" s="95">
        <v>13148</v>
      </c>
      <c r="BD132" s="95">
        <v>12471</v>
      </c>
      <c r="BE132" s="72">
        <v>312.86</v>
      </c>
      <c r="BF132" s="72">
        <v>282.08</v>
      </c>
      <c r="BG132" s="72">
        <v>594.94000000000005</v>
      </c>
      <c r="BH132" s="95">
        <v>50153339</v>
      </c>
      <c r="BI132" s="95">
        <v>42762191</v>
      </c>
      <c r="BJ132" s="95">
        <v>13359</v>
      </c>
      <c r="BK132" s="95">
        <v>12633</v>
      </c>
      <c r="BL132" s="72">
        <v>326.70999999999998</v>
      </c>
      <c r="BM132" s="72">
        <v>290.33999999999997</v>
      </c>
      <c r="BN132" s="72">
        <v>617.04999999999995</v>
      </c>
      <c r="BO132" s="95">
        <v>53824670</v>
      </c>
      <c r="BP132" s="95">
        <v>45090455</v>
      </c>
      <c r="BQ132" s="95">
        <v>13729</v>
      </c>
      <c r="BR132" s="95">
        <v>12942</v>
      </c>
      <c r="BS132" s="72">
        <v>320.18</v>
      </c>
      <c r="BT132" s="72">
        <v>292.81</v>
      </c>
      <c r="BU132" s="72">
        <v>612.99</v>
      </c>
      <c r="BV132" s="95">
        <v>54154425</v>
      </c>
      <c r="BW132" s="95">
        <v>46689667.619999997</v>
      </c>
      <c r="BX132" s="95">
        <v>14095</v>
      </c>
      <c r="BY132" s="95">
        <v>13288</v>
      </c>
      <c r="BZ132" s="95">
        <v>12862</v>
      </c>
      <c r="CA132" s="95">
        <v>12821</v>
      </c>
      <c r="CB132" s="95">
        <v>13009</v>
      </c>
      <c r="CC132" s="95">
        <v>13355</v>
      </c>
      <c r="CD132" s="95">
        <v>13700</v>
      </c>
      <c r="CE132" s="72">
        <v>650.75523149000003</v>
      </c>
      <c r="CF132" s="72">
        <v>676.59346364999999</v>
      </c>
      <c r="CG132" s="72">
        <v>712.40329333</v>
      </c>
      <c r="CH132" s="72">
        <v>716.50152150999998</v>
      </c>
      <c r="CI132" s="72">
        <v>731.52548966999996</v>
      </c>
      <c r="CJ132" s="96">
        <v>0.86127621089999995</v>
      </c>
      <c r="CK132" s="96">
        <v>0.83549432619999997</v>
      </c>
      <c r="CL132" s="96">
        <v>0.83511685810000003</v>
      </c>
      <c r="CM132" s="96">
        <v>0.86119845029999997</v>
      </c>
      <c r="CN132" s="96">
        <v>0.83796123119999999</v>
      </c>
      <c r="CO132" s="96">
        <v>0.94176371380000001</v>
      </c>
      <c r="CP132" s="96">
        <v>0.8985368654</v>
      </c>
      <c r="CQ132" s="96">
        <v>0.99584056389999998</v>
      </c>
      <c r="CR132" s="96">
        <v>0.90228975359999997</v>
      </c>
      <c r="CS132" s="95">
        <v>12190</v>
      </c>
      <c r="CT132" s="95">
        <v>12037</v>
      </c>
      <c r="CU132" s="95">
        <v>12223</v>
      </c>
      <c r="CV132" s="95">
        <v>12447</v>
      </c>
      <c r="CW132" s="95">
        <v>12665</v>
      </c>
      <c r="CX132" s="96">
        <v>0.96668221899999995</v>
      </c>
      <c r="CY132" s="96">
        <v>0.94114414099999999</v>
      </c>
      <c r="CZ132" s="96">
        <v>0.93738625799999997</v>
      </c>
      <c r="DA132" s="96">
        <v>0.93924668899999997</v>
      </c>
      <c r="DB132" s="96">
        <v>0.92506701199999997</v>
      </c>
      <c r="DC132">
        <v>2013</v>
      </c>
      <c r="DD132" s="6">
        <v>12775.4</v>
      </c>
      <c r="DE132" s="96">
        <v>2.8791860000000002E-3</v>
      </c>
      <c r="DF132" s="72">
        <v>690.95</v>
      </c>
      <c r="DG132" s="96">
        <v>1</v>
      </c>
      <c r="DH132" s="72">
        <v>690.95</v>
      </c>
      <c r="DI132" s="72">
        <v>692.91720787999998</v>
      </c>
      <c r="DJ132" s="96">
        <v>1</v>
      </c>
      <c r="DK132" s="72">
        <v>690.95</v>
      </c>
      <c r="DL132" s="96">
        <v>1</v>
      </c>
      <c r="DM132" s="72">
        <v>690.95</v>
      </c>
      <c r="DN132" s="96">
        <v>1</v>
      </c>
      <c r="DO132" s="96">
        <v>7.4159999999999998E-3</v>
      </c>
      <c r="DP132" s="72">
        <v>5.12</v>
      </c>
      <c r="DQ132" s="72">
        <v>685.83</v>
      </c>
      <c r="DR132" t="s">
        <v>115</v>
      </c>
      <c r="DT132" t="s">
        <v>103</v>
      </c>
    </row>
    <row r="133" spans="1:124" x14ac:dyDescent="0.3">
      <c r="A133" t="s">
        <v>116</v>
      </c>
      <c r="B133">
        <v>4160</v>
      </c>
      <c r="C133" s="95">
        <v>6245</v>
      </c>
      <c r="D133" s="95">
        <v>23817694</v>
      </c>
      <c r="E133" s="95">
        <v>5982</v>
      </c>
      <c r="F133" s="95">
        <v>17832135</v>
      </c>
      <c r="G133" s="95">
        <v>2433</v>
      </c>
      <c r="H133" s="95">
        <v>5939889</v>
      </c>
      <c r="I133" s="95">
        <v>2185</v>
      </c>
      <c r="J133" s="95">
        <v>6053296</v>
      </c>
      <c r="K133" s="95">
        <v>5719</v>
      </c>
      <c r="L133" s="95">
        <v>22027803</v>
      </c>
      <c r="M133" s="95">
        <v>5435</v>
      </c>
      <c r="N133" s="95">
        <v>16719920</v>
      </c>
      <c r="O133" s="95">
        <v>2298</v>
      </c>
      <c r="P133" s="95">
        <v>5978618</v>
      </c>
      <c r="Q133" s="95">
        <v>2027</v>
      </c>
      <c r="R133" s="95">
        <v>5724561</v>
      </c>
      <c r="S133" s="95">
        <v>5519</v>
      </c>
      <c r="T133" s="95">
        <v>23609206</v>
      </c>
      <c r="U133" s="95">
        <v>5187</v>
      </c>
      <c r="V133" s="95">
        <v>17818775</v>
      </c>
      <c r="W133" s="95">
        <v>2151</v>
      </c>
      <c r="X133" s="95">
        <v>5490911</v>
      </c>
      <c r="Y133" s="95">
        <v>1870</v>
      </c>
      <c r="Z133" s="95">
        <v>5513318</v>
      </c>
      <c r="AA133" s="95">
        <v>5432</v>
      </c>
      <c r="AB133" s="95">
        <v>22441226</v>
      </c>
      <c r="AC133" s="95">
        <v>5051</v>
      </c>
      <c r="AD133" s="95">
        <v>18873807</v>
      </c>
      <c r="AE133" s="95">
        <v>1992</v>
      </c>
      <c r="AF133" s="95">
        <v>4778199</v>
      </c>
      <c r="AG133" s="95">
        <v>1723</v>
      </c>
      <c r="AH133" s="95">
        <v>5295607</v>
      </c>
      <c r="AI133" s="95">
        <v>5473</v>
      </c>
      <c r="AJ133" s="95">
        <v>20758673.25</v>
      </c>
      <c r="AK133" s="95">
        <v>5097</v>
      </c>
      <c r="AL133" s="95">
        <v>18867496.829999998</v>
      </c>
      <c r="AM133" s="95">
        <v>2066</v>
      </c>
      <c r="AN133" s="95">
        <v>6042764</v>
      </c>
      <c r="AO133" s="95">
        <v>1792</v>
      </c>
      <c r="AP133" s="95">
        <v>5846653.21</v>
      </c>
      <c r="AQ133" s="72">
        <v>285.76</v>
      </c>
      <c r="AR133" s="72">
        <v>243.72</v>
      </c>
      <c r="AS133" s="72">
        <v>529.48</v>
      </c>
      <c r="AT133" s="95">
        <v>29757583</v>
      </c>
      <c r="AU133" s="95">
        <v>23885431</v>
      </c>
      <c r="AV133" s="95">
        <v>8678</v>
      </c>
      <c r="AW133" s="95">
        <v>8167</v>
      </c>
      <c r="AX133" s="72">
        <v>291.11</v>
      </c>
      <c r="AY133" s="72">
        <v>250.65</v>
      </c>
      <c r="AZ133" s="72">
        <v>541.76</v>
      </c>
      <c r="BA133" s="95">
        <v>28006421</v>
      </c>
      <c r="BB133" s="95">
        <v>22444481</v>
      </c>
      <c r="BC133" s="95">
        <v>8017</v>
      </c>
      <c r="BD133" s="95">
        <v>7462</v>
      </c>
      <c r="BE133" s="72">
        <v>316.17</v>
      </c>
      <c r="BF133" s="72">
        <v>275.52</v>
      </c>
      <c r="BG133" s="72">
        <v>591.69000000000005</v>
      </c>
      <c r="BH133" s="95">
        <v>29100117</v>
      </c>
      <c r="BI133" s="95">
        <v>23332093</v>
      </c>
      <c r="BJ133" s="95">
        <v>7670</v>
      </c>
      <c r="BK133" s="95">
        <v>7057</v>
      </c>
      <c r="BL133" s="72">
        <v>305.52999999999997</v>
      </c>
      <c r="BM133" s="72">
        <v>297.33</v>
      </c>
      <c r="BN133" s="72">
        <v>602.86</v>
      </c>
      <c r="BO133" s="95">
        <v>27219425</v>
      </c>
      <c r="BP133" s="95">
        <v>24169414</v>
      </c>
      <c r="BQ133" s="95">
        <v>7424</v>
      </c>
      <c r="BR133" s="95">
        <v>6774</v>
      </c>
      <c r="BS133" s="72">
        <v>296.25</v>
      </c>
      <c r="BT133" s="72">
        <v>298.95999999999998</v>
      </c>
      <c r="BU133" s="72">
        <v>595.21</v>
      </c>
      <c r="BV133" s="95">
        <v>26801437.25</v>
      </c>
      <c r="BW133" s="95">
        <v>24714150.039999999</v>
      </c>
      <c r="BX133" s="95">
        <v>7539</v>
      </c>
      <c r="BY133" s="95">
        <v>6889</v>
      </c>
      <c r="BZ133" s="95">
        <v>8434</v>
      </c>
      <c r="CA133" s="95">
        <v>7749</v>
      </c>
      <c r="CB133" s="95">
        <v>7375</v>
      </c>
      <c r="CC133" s="95">
        <v>7115</v>
      </c>
      <c r="CD133" s="95">
        <v>7221</v>
      </c>
      <c r="CE133" s="72">
        <v>650.75523149000003</v>
      </c>
      <c r="CF133" s="72">
        <v>676.59346364999999</v>
      </c>
      <c r="CG133" s="72">
        <v>712.40329333</v>
      </c>
      <c r="CH133" s="72">
        <v>716.50152150999998</v>
      </c>
      <c r="CI133" s="72">
        <v>731.52548966999996</v>
      </c>
      <c r="CJ133" s="96">
        <v>0.8136392523</v>
      </c>
      <c r="CK133" s="96">
        <v>0.8007171649</v>
      </c>
      <c r="CL133" s="96">
        <v>0.83055483539999997</v>
      </c>
      <c r="CM133" s="96">
        <v>0.84139388670000004</v>
      </c>
      <c r="CN133" s="96">
        <v>0.81365585809999996</v>
      </c>
      <c r="CO133" s="96">
        <v>0.94300440050000001</v>
      </c>
      <c r="CP133" s="96">
        <v>0.86955288760000005</v>
      </c>
      <c r="CQ133" s="96">
        <v>0.99584056389999998</v>
      </c>
      <c r="CR133" s="96">
        <v>0.87318471949999998</v>
      </c>
      <c r="CS133" s="95">
        <v>7808</v>
      </c>
      <c r="CT133" s="95">
        <v>7296</v>
      </c>
      <c r="CU133" s="95">
        <v>6978</v>
      </c>
      <c r="CV133" s="95">
        <v>6739</v>
      </c>
      <c r="CW133" s="95">
        <v>6856</v>
      </c>
      <c r="CX133" s="96">
        <v>0.968443002</v>
      </c>
      <c r="CY133" s="96">
        <v>0.93411275999999999</v>
      </c>
      <c r="CZ133" s="96">
        <v>0.93143696499999995</v>
      </c>
      <c r="DA133" s="96">
        <v>0.93533434100000001</v>
      </c>
      <c r="DB133" s="96">
        <v>0.94280820799999998</v>
      </c>
      <c r="DC133">
        <v>2013</v>
      </c>
      <c r="DD133" s="6">
        <v>7269.8</v>
      </c>
      <c r="DE133" s="96">
        <v>1.8240222000000001E-3</v>
      </c>
      <c r="DF133" s="72">
        <v>669.37</v>
      </c>
      <c r="DG133" s="96">
        <v>1</v>
      </c>
      <c r="DH133" s="72">
        <v>669.37</v>
      </c>
      <c r="DI133" s="72">
        <v>656.24512803000005</v>
      </c>
      <c r="DJ133" s="96">
        <v>1</v>
      </c>
      <c r="DK133" s="72">
        <v>669.37</v>
      </c>
      <c r="DL133" s="96">
        <v>1</v>
      </c>
      <c r="DM133" s="72">
        <v>669.37</v>
      </c>
      <c r="DN133" s="96">
        <v>1</v>
      </c>
      <c r="DO133" s="96">
        <v>5.7200000000000003E-3</v>
      </c>
      <c r="DP133" s="72">
        <v>3.83</v>
      </c>
      <c r="DQ133" s="72">
        <v>665.54</v>
      </c>
      <c r="DR133" t="s">
        <v>116</v>
      </c>
      <c r="DT133" t="s">
        <v>103</v>
      </c>
    </row>
    <row r="134" spans="1:124" x14ac:dyDescent="0.3">
      <c r="A134" t="s">
        <v>117</v>
      </c>
      <c r="B134">
        <v>4170</v>
      </c>
      <c r="C134" s="95">
        <v>4745</v>
      </c>
      <c r="D134" s="95">
        <v>21419572</v>
      </c>
      <c r="E134" s="95">
        <v>4515</v>
      </c>
      <c r="F134" s="95">
        <v>13416329</v>
      </c>
      <c r="G134" s="95">
        <v>1689</v>
      </c>
      <c r="H134" s="95">
        <v>6635683</v>
      </c>
      <c r="I134" s="95">
        <v>1551</v>
      </c>
      <c r="J134" s="95">
        <v>4407465</v>
      </c>
      <c r="K134" s="95">
        <v>4398</v>
      </c>
      <c r="L134" s="95">
        <v>22432435</v>
      </c>
      <c r="M134" s="95">
        <v>4137</v>
      </c>
      <c r="N134" s="95">
        <v>13687597</v>
      </c>
      <c r="O134" s="95">
        <v>1606</v>
      </c>
      <c r="P134" s="95">
        <v>5374431</v>
      </c>
      <c r="Q134" s="95">
        <v>1448</v>
      </c>
      <c r="R134" s="95">
        <v>4205508</v>
      </c>
      <c r="S134" s="95">
        <v>4429</v>
      </c>
      <c r="T134" s="95">
        <v>21786556</v>
      </c>
      <c r="U134" s="95">
        <v>4142</v>
      </c>
      <c r="V134" s="95">
        <v>14116563</v>
      </c>
      <c r="W134" s="95">
        <v>1625</v>
      </c>
      <c r="X134" s="95">
        <v>7248989</v>
      </c>
      <c r="Y134" s="95">
        <v>1470</v>
      </c>
      <c r="Z134" s="95">
        <v>4706858</v>
      </c>
      <c r="AA134" s="95">
        <v>4483</v>
      </c>
      <c r="AB134" s="95">
        <v>21780477</v>
      </c>
      <c r="AC134" s="95">
        <v>4181</v>
      </c>
      <c r="AD134" s="95">
        <v>15133276</v>
      </c>
      <c r="AE134" s="95">
        <v>1680</v>
      </c>
      <c r="AF134" s="95">
        <v>6114103</v>
      </c>
      <c r="AG134" s="95">
        <v>1517</v>
      </c>
      <c r="AH134" s="95">
        <v>5268609</v>
      </c>
      <c r="AI134" s="95">
        <v>4669</v>
      </c>
      <c r="AJ134" s="95">
        <v>23547437</v>
      </c>
      <c r="AK134" s="95">
        <v>4362</v>
      </c>
      <c r="AL134" s="95">
        <v>17164325</v>
      </c>
      <c r="AM134" s="95">
        <v>1748</v>
      </c>
      <c r="AN134" s="95">
        <v>6481313</v>
      </c>
      <c r="AO134" s="95">
        <v>1574</v>
      </c>
      <c r="AP134" s="95">
        <v>5566621.4299999997</v>
      </c>
      <c r="AQ134" s="72">
        <v>363.37</v>
      </c>
      <c r="AR134" s="72">
        <v>244.86</v>
      </c>
      <c r="AS134" s="72">
        <v>608.23</v>
      </c>
      <c r="AT134" s="95">
        <v>28055255</v>
      </c>
      <c r="AU134" s="95">
        <v>17823794</v>
      </c>
      <c r="AV134" s="95">
        <v>6434</v>
      </c>
      <c r="AW134" s="95">
        <v>6066</v>
      </c>
      <c r="AX134" s="72">
        <v>385.95</v>
      </c>
      <c r="AY134" s="72">
        <v>266.98</v>
      </c>
      <c r="AZ134" s="72">
        <v>652.92999999999995</v>
      </c>
      <c r="BA134" s="95">
        <v>27806866</v>
      </c>
      <c r="BB134" s="95">
        <v>17893105</v>
      </c>
      <c r="BC134" s="95">
        <v>6004</v>
      </c>
      <c r="BD134" s="95">
        <v>5585</v>
      </c>
      <c r="BE134" s="72">
        <v>399.67</v>
      </c>
      <c r="BF134" s="72">
        <v>279.51</v>
      </c>
      <c r="BG134" s="72">
        <v>679.18</v>
      </c>
      <c r="BH134" s="95">
        <v>29035545</v>
      </c>
      <c r="BI134" s="95">
        <v>18823421</v>
      </c>
      <c r="BJ134" s="95">
        <v>6054</v>
      </c>
      <c r="BK134" s="95">
        <v>5612</v>
      </c>
      <c r="BL134" s="72">
        <v>377.18</v>
      </c>
      <c r="BM134" s="72">
        <v>298.38</v>
      </c>
      <c r="BN134" s="72">
        <v>675.56</v>
      </c>
      <c r="BO134" s="95">
        <v>27894580</v>
      </c>
      <c r="BP134" s="95">
        <v>20401885</v>
      </c>
      <c r="BQ134" s="95">
        <v>6163</v>
      </c>
      <c r="BR134" s="95">
        <v>5698</v>
      </c>
      <c r="BS134" s="72">
        <v>389.96</v>
      </c>
      <c r="BT134" s="72">
        <v>319.11</v>
      </c>
      <c r="BU134" s="72">
        <v>709.07</v>
      </c>
      <c r="BV134" s="95">
        <v>30028750</v>
      </c>
      <c r="BW134" s="95">
        <v>22730946.43</v>
      </c>
      <c r="BX134" s="95">
        <v>6417</v>
      </c>
      <c r="BY134" s="95">
        <v>5936</v>
      </c>
      <c r="BZ134" s="95">
        <v>6259</v>
      </c>
      <c r="CA134" s="95">
        <v>5802</v>
      </c>
      <c r="CB134" s="95">
        <v>5841</v>
      </c>
      <c r="CC134" s="95">
        <v>5942</v>
      </c>
      <c r="CD134" s="95">
        <v>6182</v>
      </c>
      <c r="CE134" s="72">
        <v>650.75523149000003</v>
      </c>
      <c r="CF134" s="72">
        <v>676.59346364999999</v>
      </c>
      <c r="CG134" s="72">
        <v>712.40329333</v>
      </c>
      <c r="CH134" s="72">
        <v>716.50152150999998</v>
      </c>
      <c r="CI134" s="72">
        <v>731.52548966999996</v>
      </c>
      <c r="CJ134" s="96">
        <v>0.93465249390000005</v>
      </c>
      <c r="CK134" s="96">
        <v>0.96502558049999998</v>
      </c>
      <c r="CL134" s="96">
        <v>0.95336448659999995</v>
      </c>
      <c r="CM134" s="96">
        <v>0.94285912829999996</v>
      </c>
      <c r="CN134" s="96">
        <v>0.96930320270000003</v>
      </c>
      <c r="CO134" s="96">
        <v>1.006014808</v>
      </c>
      <c r="CP134" s="96">
        <v>0.94734289279999995</v>
      </c>
      <c r="CQ134" s="96">
        <v>0.99584056389999998</v>
      </c>
      <c r="CR134" s="96">
        <v>0.95129962749999997</v>
      </c>
      <c r="CS134" s="95">
        <v>6098</v>
      </c>
      <c r="CT134" s="95">
        <v>5662</v>
      </c>
      <c r="CU134" s="95">
        <v>5692</v>
      </c>
      <c r="CV134" s="95">
        <v>5789</v>
      </c>
      <c r="CW134" s="95">
        <v>6035</v>
      </c>
      <c r="CX134" s="96">
        <v>1.0004507629999999</v>
      </c>
      <c r="CY134" s="96">
        <v>1.0136706179999999</v>
      </c>
      <c r="CZ134" s="96">
        <v>1.0103561409999999</v>
      </c>
      <c r="DA134" s="96">
        <v>1.00201444</v>
      </c>
      <c r="DB134" s="96">
        <v>1.0041970140000001</v>
      </c>
      <c r="DC134">
        <v>2013</v>
      </c>
      <c r="DD134" s="6">
        <v>5779.4</v>
      </c>
      <c r="DE134" s="96">
        <v>9.5407266000000004E-3</v>
      </c>
      <c r="DF134" s="72">
        <v>723.62</v>
      </c>
      <c r="DG134" s="96">
        <v>1</v>
      </c>
      <c r="DH134" s="72">
        <v>723.62</v>
      </c>
      <c r="DI134" s="72">
        <v>723.62</v>
      </c>
      <c r="DJ134" s="96">
        <v>1</v>
      </c>
      <c r="DK134" s="72">
        <v>723.62</v>
      </c>
      <c r="DL134" s="96">
        <v>1</v>
      </c>
      <c r="DM134" s="72">
        <v>723.62</v>
      </c>
      <c r="DN134" s="96">
        <v>1</v>
      </c>
      <c r="DO134" s="96">
        <v>1.9341000000000001E-2</v>
      </c>
      <c r="DP134" s="72">
        <v>14</v>
      </c>
      <c r="DQ134" s="72">
        <v>709.62</v>
      </c>
      <c r="DR134" t="s">
        <v>117</v>
      </c>
      <c r="DT134" t="s">
        <v>103</v>
      </c>
    </row>
    <row r="135" spans="1:124" x14ac:dyDescent="0.3">
      <c r="A135" t="s">
        <v>118</v>
      </c>
      <c r="B135">
        <v>4180</v>
      </c>
      <c r="C135" s="95">
        <v>2425</v>
      </c>
      <c r="D135" s="95">
        <v>10283085</v>
      </c>
      <c r="E135" s="95">
        <v>2355</v>
      </c>
      <c r="F135" s="95">
        <v>7892585</v>
      </c>
      <c r="G135" s="95">
        <v>662</v>
      </c>
      <c r="H135" s="95">
        <v>2128774</v>
      </c>
      <c r="I135" s="95">
        <v>620</v>
      </c>
      <c r="J135" s="95">
        <v>1944370</v>
      </c>
      <c r="K135" s="95">
        <v>2296</v>
      </c>
      <c r="L135" s="95">
        <v>9299281</v>
      </c>
      <c r="M135" s="95">
        <v>2221</v>
      </c>
      <c r="N135" s="95">
        <v>7526514</v>
      </c>
      <c r="O135" s="95">
        <v>622</v>
      </c>
      <c r="P135" s="95">
        <v>1953929</v>
      </c>
      <c r="Q135" s="95">
        <v>567</v>
      </c>
      <c r="R135" s="95">
        <v>1797242</v>
      </c>
      <c r="S135" s="95">
        <v>2206</v>
      </c>
      <c r="T135" s="95">
        <v>9117534</v>
      </c>
      <c r="U135" s="95">
        <v>2131</v>
      </c>
      <c r="V135" s="95">
        <v>7112205</v>
      </c>
      <c r="W135" s="95">
        <v>620</v>
      </c>
      <c r="X135" s="95">
        <v>1718719</v>
      </c>
      <c r="Y135" s="95">
        <v>560</v>
      </c>
      <c r="Z135" s="95">
        <v>1899967</v>
      </c>
      <c r="AA135" s="95">
        <v>2255</v>
      </c>
      <c r="AB135" s="95">
        <v>8329182</v>
      </c>
      <c r="AC135" s="95">
        <v>2171</v>
      </c>
      <c r="AD135" s="95">
        <v>7789537</v>
      </c>
      <c r="AE135" s="95">
        <v>638</v>
      </c>
      <c r="AF135" s="95">
        <v>1879123</v>
      </c>
      <c r="AG135" s="95">
        <v>569</v>
      </c>
      <c r="AH135" s="95">
        <v>2004678</v>
      </c>
      <c r="AI135" s="95">
        <v>2286</v>
      </c>
      <c r="AJ135" s="95">
        <v>9519928</v>
      </c>
      <c r="AK135" s="95">
        <v>2190</v>
      </c>
      <c r="AL135" s="95">
        <v>7798782.6399999997</v>
      </c>
      <c r="AM135" s="95">
        <v>620</v>
      </c>
      <c r="AN135" s="95">
        <v>1870705</v>
      </c>
      <c r="AO135" s="95">
        <v>551</v>
      </c>
      <c r="AP135" s="95">
        <v>2027206</v>
      </c>
      <c r="AQ135" s="72">
        <v>335.06</v>
      </c>
      <c r="AR135" s="72">
        <v>275.54000000000002</v>
      </c>
      <c r="AS135" s="72">
        <v>610.6</v>
      </c>
      <c r="AT135" s="95">
        <v>12411859</v>
      </c>
      <c r="AU135" s="95">
        <v>9836955</v>
      </c>
      <c r="AV135" s="95">
        <v>3087</v>
      </c>
      <c r="AW135" s="95">
        <v>2975</v>
      </c>
      <c r="AX135" s="72">
        <v>321.37</v>
      </c>
      <c r="AY135" s="72">
        <v>278.69</v>
      </c>
      <c r="AZ135" s="72">
        <v>600.05999999999995</v>
      </c>
      <c r="BA135" s="95">
        <v>11253210</v>
      </c>
      <c r="BB135" s="95">
        <v>9323756</v>
      </c>
      <c r="BC135" s="95">
        <v>2918</v>
      </c>
      <c r="BD135" s="95">
        <v>2788</v>
      </c>
      <c r="BE135" s="72">
        <v>319.54000000000002</v>
      </c>
      <c r="BF135" s="72">
        <v>279.08</v>
      </c>
      <c r="BG135" s="72">
        <v>598.62</v>
      </c>
      <c r="BH135" s="95">
        <v>10836253</v>
      </c>
      <c r="BI135" s="95">
        <v>9012172</v>
      </c>
      <c r="BJ135" s="95">
        <v>2826</v>
      </c>
      <c r="BK135" s="95">
        <v>2691</v>
      </c>
      <c r="BL135" s="72">
        <v>294.05</v>
      </c>
      <c r="BM135" s="72">
        <v>297.88</v>
      </c>
      <c r="BN135" s="72">
        <v>591.92999999999995</v>
      </c>
      <c r="BO135" s="95">
        <v>10208305</v>
      </c>
      <c r="BP135" s="95">
        <v>9794215</v>
      </c>
      <c r="BQ135" s="95">
        <v>2893</v>
      </c>
      <c r="BR135" s="95">
        <v>2740</v>
      </c>
      <c r="BS135" s="72">
        <v>326.64</v>
      </c>
      <c r="BT135" s="72">
        <v>298.73</v>
      </c>
      <c r="BU135" s="72">
        <v>625.37</v>
      </c>
      <c r="BV135" s="95">
        <v>11390633</v>
      </c>
      <c r="BW135" s="95">
        <v>9825988.6400000006</v>
      </c>
      <c r="BX135" s="95">
        <v>2906</v>
      </c>
      <c r="BY135" s="95">
        <v>2741</v>
      </c>
      <c r="BZ135" s="95">
        <v>3034</v>
      </c>
      <c r="CA135" s="95">
        <v>2855</v>
      </c>
      <c r="CB135" s="95">
        <v>2761</v>
      </c>
      <c r="CC135" s="95">
        <v>2820</v>
      </c>
      <c r="CD135" s="95">
        <v>2825</v>
      </c>
      <c r="CE135" s="72">
        <v>650.75523149000003</v>
      </c>
      <c r="CF135" s="72">
        <v>676.59346364999999</v>
      </c>
      <c r="CG135" s="72">
        <v>712.40329333</v>
      </c>
      <c r="CH135" s="72">
        <v>716.50152150999998</v>
      </c>
      <c r="CI135" s="72">
        <v>731.52548966999996</v>
      </c>
      <c r="CJ135" s="96">
        <v>0.93829441619999998</v>
      </c>
      <c r="CK135" s="96">
        <v>0.88688412210000001</v>
      </c>
      <c r="CL135" s="96">
        <v>0.84028247150000002</v>
      </c>
      <c r="CM135" s="96">
        <v>0.82613920870000002</v>
      </c>
      <c r="CN135" s="96">
        <v>0.85488476999999996</v>
      </c>
      <c r="CO135" s="96">
        <v>0.95348800990000004</v>
      </c>
      <c r="CP135" s="96">
        <v>0.91170207560000005</v>
      </c>
      <c r="CQ135" s="96">
        <v>0.99584056389999998</v>
      </c>
      <c r="CR135" s="96">
        <v>0.91550995059999996</v>
      </c>
      <c r="CS135" s="95">
        <v>3005</v>
      </c>
      <c r="CT135" s="95">
        <v>2780</v>
      </c>
      <c r="CU135" s="95">
        <v>2745</v>
      </c>
      <c r="CV135" s="95">
        <v>2795</v>
      </c>
      <c r="CW135" s="95">
        <v>2782</v>
      </c>
      <c r="CX135" s="96">
        <v>0.98729634499999996</v>
      </c>
      <c r="CY135" s="96">
        <v>0.96598818900000005</v>
      </c>
      <c r="CZ135" s="96">
        <v>0.95797530099999995</v>
      </c>
      <c r="DA135" s="96">
        <v>0.93087418700000002</v>
      </c>
      <c r="DB135" s="96">
        <v>0.92277035200000002</v>
      </c>
      <c r="DC135">
        <v>2013</v>
      </c>
      <c r="DD135" s="6">
        <v>2787</v>
      </c>
      <c r="DE135" s="96">
        <v>3.1145689000000002E-3</v>
      </c>
      <c r="DF135" s="72">
        <v>700.91</v>
      </c>
      <c r="DG135" s="96">
        <v>1</v>
      </c>
      <c r="DH135" s="72">
        <v>700.91</v>
      </c>
      <c r="DI135" s="72">
        <v>696.93266574999996</v>
      </c>
      <c r="DJ135" s="96">
        <v>1</v>
      </c>
      <c r="DK135" s="72">
        <v>700.91</v>
      </c>
      <c r="DL135" s="96">
        <v>1</v>
      </c>
      <c r="DM135" s="72">
        <v>700.91</v>
      </c>
      <c r="DN135" s="96">
        <v>1</v>
      </c>
      <c r="DO135" s="96">
        <v>7.731E-3</v>
      </c>
      <c r="DP135" s="72">
        <v>5.42</v>
      </c>
      <c r="DQ135" s="72">
        <v>695.49</v>
      </c>
      <c r="DR135" t="s">
        <v>118</v>
      </c>
      <c r="DT135" t="s">
        <v>103</v>
      </c>
    </row>
    <row r="136" spans="1:124" x14ac:dyDescent="0.3">
      <c r="A136" t="s">
        <v>24</v>
      </c>
      <c r="B136">
        <v>4190</v>
      </c>
      <c r="C136" s="95">
        <v>1310</v>
      </c>
      <c r="D136" s="95">
        <v>5298672</v>
      </c>
      <c r="E136" s="95">
        <v>1275</v>
      </c>
      <c r="F136" s="95">
        <v>4539821</v>
      </c>
      <c r="G136" s="95">
        <v>337</v>
      </c>
      <c r="H136" s="95">
        <v>1086675</v>
      </c>
      <c r="I136" s="95">
        <v>317</v>
      </c>
      <c r="J136" s="95">
        <v>977732</v>
      </c>
      <c r="K136" s="95">
        <v>1235</v>
      </c>
      <c r="L136" s="95">
        <v>5563255</v>
      </c>
      <c r="M136" s="95">
        <v>1207</v>
      </c>
      <c r="N136" s="95">
        <v>4459691</v>
      </c>
      <c r="O136" s="95">
        <v>334</v>
      </c>
      <c r="P136" s="95">
        <v>984069</v>
      </c>
      <c r="Q136" s="95">
        <v>310</v>
      </c>
      <c r="R136" s="95">
        <v>984393</v>
      </c>
      <c r="S136" s="95">
        <v>1189</v>
      </c>
      <c r="T136" s="95">
        <v>4911135</v>
      </c>
      <c r="U136" s="95">
        <v>1153</v>
      </c>
      <c r="V136" s="95">
        <v>4453845</v>
      </c>
      <c r="W136" s="95">
        <v>336</v>
      </c>
      <c r="X136" s="95">
        <v>787620</v>
      </c>
      <c r="Y136" s="95">
        <v>310</v>
      </c>
      <c r="Z136" s="95">
        <v>1019844</v>
      </c>
      <c r="AA136" s="95">
        <v>1174</v>
      </c>
      <c r="AB136" s="95">
        <v>4261697</v>
      </c>
      <c r="AC136" s="95">
        <v>1138</v>
      </c>
      <c r="AD136" s="95">
        <v>4468225</v>
      </c>
      <c r="AE136" s="95">
        <v>347</v>
      </c>
      <c r="AF136" s="95">
        <v>953211</v>
      </c>
      <c r="AG136" s="95">
        <v>324</v>
      </c>
      <c r="AH136" s="95">
        <v>1158934</v>
      </c>
      <c r="AI136" s="95">
        <v>1155</v>
      </c>
      <c r="AJ136" s="95">
        <v>5024853</v>
      </c>
      <c r="AK136" s="95">
        <v>1114</v>
      </c>
      <c r="AL136" s="95">
        <v>4677783</v>
      </c>
      <c r="AM136" s="95">
        <v>353</v>
      </c>
      <c r="AN136" s="95">
        <v>940004</v>
      </c>
      <c r="AO136" s="95">
        <v>326</v>
      </c>
      <c r="AP136" s="95">
        <v>1398220</v>
      </c>
      <c r="AQ136" s="72">
        <v>323.08</v>
      </c>
      <c r="AR136" s="72">
        <v>288.82</v>
      </c>
      <c r="AS136" s="72">
        <v>611.9</v>
      </c>
      <c r="AT136" s="95">
        <v>6385347</v>
      </c>
      <c r="AU136" s="95">
        <v>5517553</v>
      </c>
      <c r="AV136" s="95">
        <v>1647</v>
      </c>
      <c r="AW136" s="95">
        <v>1592</v>
      </c>
      <c r="AX136" s="72">
        <v>347.74</v>
      </c>
      <c r="AY136" s="72">
        <v>299.06</v>
      </c>
      <c r="AZ136" s="72">
        <v>646.79999999999995</v>
      </c>
      <c r="BA136" s="95">
        <v>6547324</v>
      </c>
      <c r="BB136" s="95">
        <v>5444084</v>
      </c>
      <c r="BC136" s="95">
        <v>1569</v>
      </c>
      <c r="BD136" s="95">
        <v>1517</v>
      </c>
      <c r="BE136" s="72">
        <v>311.41000000000003</v>
      </c>
      <c r="BF136" s="72">
        <v>311.77999999999997</v>
      </c>
      <c r="BG136" s="72">
        <v>623.19000000000005</v>
      </c>
      <c r="BH136" s="95">
        <v>5698755</v>
      </c>
      <c r="BI136" s="95">
        <v>5473689</v>
      </c>
      <c r="BJ136" s="95">
        <v>1525</v>
      </c>
      <c r="BK136" s="95">
        <v>1463</v>
      </c>
      <c r="BL136" s="72">
        <v>285.72000000000003</v>
      </c>
      <c r="BM136" s="72">
        <v>320.75</v>
      </c>
      <c r="BN136" s="72">
        <v>606.47</v>
      </c>
      <c r="BO136" s="95">
        <v>5214908</v>
      </c>
      <c r="BP136" s="95">
        <v>5627159</v>
      </c>
      <c r="BQ136" s="95">
        <v>1521</v>
      </c>
      <c r="BR136" s="95">
        <v>1462</v>
      </c>
      <c r="BS136" s="72">
        <v>329.62</v>
      </c>
      <c r="BT136" s="72">
        <v>351.62</v>
      </c>
      <c r="BU136" s="72">
        <v>681.24</v>
      </c>
      <c r="BV136" s="95">
        <v>5964857</v>
      </c>
      <c r="BW136" s="95">
        <v>6076003</v>
      </c>
      <c r="BX136" s="95">
        <v>1508</v>
      </c>
      <c r="BY136" s="95">
        <v>1440</v>
      </c>
      <c r="BZ136" s="95">
        <v>1621</v>
      </c>
      <c r="CA136" s="95">
        <v>1544</v>
      </c>
      <c r="CB136" s="95">
        <v>1495</v>
      </c>
      <c r="CC136" s="95">
        <v>1493</v>
      </c>
      <c r="CD136" s="95">
        <v>1475</v>
      </c>
      <c r="CE136" s="72">
        <v>650.75523149000003</v>
      </c>
      <c r="CF136" s="72">
        <v>676.59346364999999</v>
      </c>
      <c r="CG136" s="72">
        <v>712.40329333</v>
      </c>
      <c r="CH136" s="72">
        <v>716.50152150999998</v>
      </c>
      <c r="CI136" s="72">
        <v>731.52548966999996</v>
      </c>
      <c r="CJ136" s="96">
        <v>0.9402920951</v>
      </c>
      <c r="CK136" s="96">
        <v>0.95596548699999995</v>
      </c>
      <c r="CL136" s="96">
        <v>0.87477136310000003</v>
      </c>
      <c r="CM136" s="96">
        <v>0.84643225700000002</v>
      </c>
      <c r="CN136" s="96">
        <v>0.93125941560000003</v>
      </c>
      <c r="CO136" s="96">
        <v>0.97737602099999998</v>
      </c>
      <c r="CP136" s="96">
        <v>0.93080258159999996</v>
      </c>
      <c r="CQ136" s="96">
        <v>0.99584056389999998</v>
      </c>
      <c r="CR136" s="96">
        <v>0.93469023299999998</v>
      </c>
      <c r="CS136" s="95">
        <v>1574</v>
      </c>
      <c r="CT136" s="95">
        <v>1489</v>
      </c>
      <c r="CU136" s="95">
        <v>1436</v>
      </c>
      <c r="CV136" s="95">
        <v>1474</v>
      </c>
      <c r="CW136" s="95">
        <v>1467</v>
      </c>
      <c r="CX136" s="96">
        <v>0.99288022499999995</v>
      </c>
      <c r="CY136" s="96">
        <v>0.99147598800000003</v>
      </c>
      <c r="CZ136" s="96">
        <v>0.98239193000000002</v>
      </c>
      <c r="DA136" s="96">
        <v>0.96597587399999996</v>
      </c>
      <c r="DB136" s="96">
        <v>0.95297418300000003</v>
      </c>
      <c r="DC136">
        <v>2013</v>
      </c>
      <c r="DD136" s="6">
        <v>1494.8</v>
      </c>
      <c r="DE136" s="96">
        <v>2.8315082E-3</v>
      </c>
      <c r="DF136" s="72">
        <v>715.8</v>
      </c>
      <c r="DG136" s="96">
        <v>1</v>
      </c>
      <c r="DH136" s="72">
        <v>715.8</v>
      </c>
      <c r="DI136" s="72">
        <v>696.93266574999996</v>
      </c>
      <c r="DJ136" s="96">
        <v>1</v>
      </c>
      <c r="DK136" s="72">
        <v>715.8</v>
      </c>
      <c r="DL136" s="96">
        <v>1</v>
      </c>
      <c r="DM136" s="72">
        <v>715.8</v>
      </c>
      <c r="DN136" s="96">
        <v>1</v>
      </c>
      <c r="DO136" s="96">
        <v>5.5630000000000002E-3</v>
      </c>
      <c r="DP136" s="72">
        <v>3.98</v>
      </c>
      <c r="DQ136" s="72">
        <v>711.82</v>
      </c>
      <c r="DR136" t="s">
        <v>24</v>
      </c>
      <c r="DT136" t="s">
        <v>103</v>
      </c>
    </row>
    <row r="137" spans="1:124" x14ac:dyDescent="0.3">
      <c r="A137" t="s">
        <v>119</v>
      </c>
      <c r="B137">
        <v>4200</v>
      </c>
      <c r="C137" s="95">
        <v>1932</v>
      </c>
      <c r="D137" s="95">
        <v>9526876</v>
      </c>
      <c r="E137" s="95">
        <v>1855</v>
      </c>
      <c r="F137" s="95">
        <v>6456542</v>
      </c>
      <c r="G137" s="95">
        <v>524</v>
      </c>
      <c r="H137" s="95">
        <v>1952736</v>
      </c>
      <c r="I137" s="95">
        <v>493</v>
      </c>
      <c r="J137" s="95">
        <v>1636490</v>
      </c>
      <c r="K137" s="95">
        <v>1837</v>
      </c>
      <c r="L137" s="95">
        <v>10155718</v>
      </c>
      <c r="M137" s="95">
        <v>1755</v>
      </c>
      <c r="N137" s="95">
        <v>6694270</v>
      </c>
      <c r="O137" s="95">
        <v>516</v>
      </c>
      <c r="P137" s="95">
        <v>1668592</v>
      </c>
      <c r="Q137" s="95">
        <v>483</v>
      </c>
      <c r="R137" s="95">
        <v>1608726</v>
      </c>
      <c r="S137" s="95">
        <v>1829</v>
      </c>
      <c r="T137" s="95">
        <v>9956125</v>
      </c>
      <c r="U137" s="95">
        <v>1742</v>
      </c>
      <c r="V137" s="95">
        <v>6827486</v>
      </c>
      <c r="W137" s="95">
        <v>532</v>
      </c>
      <c r="X137" s="95">
        <v>1631889</v>
      </c>
      <c r="Y137" s="95">
        <v>490</v>
      </c>
      <c r="Z137" s="95">
        <v>1768981</v>
      </c>
      <c r="AA137" s="95">
        <v>1820</v>
      </c>
      <c r="AB137" s="95">
        <v>10108434</v>
      </c>
      <c r="AC137" s="95">
        <v>1733</v>
      </c>
      <c r="AD137" s="95">
        <v>7666321</v>
      </c>
      <c r="AE137" s="95">
        <v>544</v>
      </c>
      <c r="AF137" s="95">
        <v>2387774</v>
      </c>
      <c r="AG137" s="95">
        <v>502</v>
      </c>
      <c r="AH137" s="95">
        <v>2117688</v>
      </c>
      <c r="AI137" s="95">
        <v>1812</v>
      </c>
      <c r="AJ137" s="95">
        <v>8733557.3200000003</v>
      </c>
      <c r="AK137" s="95">
        <v>1723</v>
      </c>
      <c r="AL137" s="95">
        <v>8477681.8900000006</v>
      </c>
      <c r="AM137" s="95">
        <v>554</v>
      </c>
      <c r="AN137" s="95">
        <v>2719055</v>
      </c>
      <c r="AO137" s="95">
        <v>510</v>
      </c>
      <c r="AP137" s="95">
        <v>2556896.06</v>
      </c>
      <c r="AQ137" s="72">
        <v>389.51</v>
      </c>
      <c r="AR137" s="72">
        <v>287.23</v>
      </c>
      <c r="AS137" s="72">
        <v>676.74</v>
      </c>
      <c r="AT137" s="95">
        <v>11479612</v>
      </c>
      <c r="AU137" s="95">
        <v>8093032</v>
      </c>
      <c r="AV137" s="95">
        <v>2456</v>
      </c>
      <c r="AW137" s="95">
        <v>2348</v>
      </c>
      <c r="AX137" s="72">
        <v>418.77</v>
      </c>
      <c r="AY137" s="72">
        <v>309.17</v>
      </c>
      <c r="AZ137" s="72">
        <v>727.94</v>
      </c>
      <c r="BA137" s="95">
        <v>11824310</v>
      </c>
      <c r="BB137" s="95">
        <v>8302996</v>
      </c>
      <c r="BC137" s="95">
        <v>2353</v>
      </c>
      <c r="BD137" s="95">
        <v>2238</v>
      </c>
      <c r="BE137" s="72">
        <v>409.01</v>
      </c>
      <c r="BF137" s="72">
        <v>320.95999999999998</v>
      </c>
      <c r="BG137" s="72">
        <v>729.97</v>
      </c>
      <c r="BH137" s="95">
        <v>11588014</v>
      </c>
      <c r="BI137" s="95">
        <v>8596467</v>
      </c>
      <c r="BJ137" s="95">
        <v>2361</v>
      </c>
      <c r="BK137" s="95">
        <v>2232</v>
      </c>
      <c r="BL137" s="72">
        <v>440.5</v>
      </c>
      <c r="BM137" s="72">
        <v>364.8</v>
      </c>
      <c r="BN137" s="72">
        <v>805.3</v>
      </c>
      <c r="BO137" s="95">
        <v>12496208</v>
      </c>
      <c r="BP137" s="95">
        <v>9784009</v>
      </c>
      <c r="BQ137" s="95">
        <v>2364</v>
      </c>
      <c r="BR137" s="95">
        <v>2235</v>
      </c>
      <c r="BS137" s="72">
        <v>403.37</v>
      </c>
      <c r="BT137" s="72">
        <v>411.8</v>
      </c>
      <c r="BU137" s="72">
        <v>815.17</v>
      </c>
      <c r="BV137" s="95">
        <v>11452612.32</v>
      </c>
      <c r="BW137" s="95">
        <v>11034577.949999999</v>
      </c>
      <c r="BX137" s="95">
        <v>2366</v>
      </c>
      <c r="BY137" s="95">
        <v>2233</v>
      </c>
      <c r="BZ137" s="95">
        <v>2405</v>
      </c>
      <c r="CA137" s="95">
        <v>2297</v>
      </c>
      <c r="CB137" s="95">
        <v>2299</v>
      </c>
      <c r="CC137" s="95">
        <v>2303</v>
      </c>
      <c r="CD137" s="95">
        <v>2301</v>
      </c>
      <c r="CE137" s="72">
        <v>650.75523149000003</v>
      </c>
      <c r="CF137" s="72">
        <v>676.59346364999999</v>
      </c>
      <c r="CG137" s="72">
        <v>712.40329333</v>
      </c>
      <c r="CH137" s="72">
        <v>716.50152150999998</v>
      </c>
      <c r="CI137" s="72">
        <v>731.52548966999996</v>
      </c>
      <c r="CJ137" s="96">
        <v>1.0399301723000001</v>
      </c>
      <c r="CK137" s="96">
        <v>1.0758897907</v>
      </c>
      <c r="CL137" s="96">
        <v>1.0246583737999999</v>
      </c>
      <c r="CM137" s="96">
        <v>1.1239334123</v>
      </c>
      <c r="CN137" s="96">
        <v>1.114342578</v>
      </c>
      <c r="CO137" s="96">
        <v>0.98584628159999999</v>
      </c>
      <c r="CP137" s="96">
        <v>1.0911953369</v>
      </c>
      <c r="CQ137" s="96">
        <v>0.99584056389999998</v>
      </c>
      <c r="CR137" s="96">
        <v>1.0957528952</v>
      </c>
      <c r="CS137" s="95">
        <v>2369</v>
      </c>
      <c r="CT137" s="95">
        <v>2287</v>
      </c>
      <c r="CU137" s="95">
        <v>2294</v>
      </c>
      <c r="CV137" s="95">
        <v>2306</v>
      </c>
      <c r="CW137" s="95">
        <v>2337</v>
      </c>
      <c r="CX137" s="96">
        <v>1.0107230659999999</v>
      </c>
      <c r="CY137" s="96">
        <v>0.98810050100000002</v>
      </c>
      <c r="CZ137" s="96">
        <v>0.977977761</v>
      </c>
      <c r="DA137" s="96">
        <v>0.97245920600000002</v>
      </c>
      <c r="DB137" s="96">
        <v>0.97935611499999997</v>
      </c>
      <c r="DC137">
        <v>2013</v>
      </c>
      <c r="DD137" s="6">
        <v>2257.1999999999998</v>
      </c>
      <c r="DE137" s="96">
        <v>3.7423258000000002E-3</v>
      </c>
      <c r="DF137" s="72">
        <v>838.38</v>
      </c>
      <c r="DG137" s="96">
        <v>1</v>
      </c>
      <c r="DH137" s="72">
        <v>838.38</v>
      </c>
      <c r="DI137" s="72">
        <v>696.93266574999996</v>
      </c>
      <c r="DJ137" s="96">
        <v>1</v>
      </c>
      <c r="DK137" s="72">
        <v>838.38</v>
      </c>
      <c r="DL137" s="96">
        <v>1</v>
      </c>
      <c r="DM137" s="72">
        <v>838.38</v>
      </c>
      <c r="DN137" s="96">
        <v>1</v>
      </c>
      <c r="DO137" s="96">
        <v>8.1729999999999997E-3</v>
      </c>
      <c r="DP137" s="72">
        <v>6.85</v>
      </c>
      <c r="DQ137" s="72">
        <v>831.53</v>
      </c>
      <c r="DR137" t="s">
        <v>119</v>
      </c>
      <c r="DT137" t="s">
        <v>103</v>
      </c>
    </row>
    <row r="138" spans="1:124" x14ac:dyDescent="0.3">
      <c r="A138" t="s">
        <v>120</v>
      </c>
      <c r="B138">
        <v>4210</v>
      </c>
      <c r="C138" s="95">
        <v>2226</v>
      </c>
      <c r="D138" s="95">
        <v>9576939</v>
      </c>
      <c r="E138" s="95">
        <v>2159</v>
      </c>
      <c r="F138" s="95">
        <v>7584973</v>
      </c>
      <c r="G138" s="95">
        <v>597</v>
      </c>
      <c r="H138" s="95">
        <v>2251075</v>
      </c>
      <c r="I138" s="95">
        <v>567</v>
      </c>
      <c r="J138" s="95">
        <v>1814679</v>
      </c>
      <c r="K138" s="95">
        <v>2177</v>
      </c>
      <c r="L138" s="95">
        <v>10993019</v>
      </c>
      <c r="M138" s="95">
        <v>2101</v>
      </c>
      <c r="N138" s="95">
        <v>7839628</v>
      </c>
      <c r="O138" s="95">
        <v>617</v>
      </c>
      <c r="P138" s="95">
        <v>2598794</v>
      </c>
      <c r="Q138" s="95">
        <v>590</v>
      </c>
      <c r="R138" s="95">
        <v>2241026</v>
      </c>
      <c r="S138" s="95">
        <v>2162</v>
      </c>
      <c r="T138" s="95">
        <v>9936190</v>
      </c>
      <c r="U138" s="95">
        <v>2083</v>
      </c>
      <c r="V138" s="95">
        <v>8069881</v>
      </c>
      <c r="W138" s="95">
        <v>626</v>
      </c>
      <c r="X138" s="95">
        <v>2323256</v>
      </c>
      <c r="Y138" s="95">
        <v>591</v>
      </c>
      <c r="Z138" s="95">
        <v>2346412</v>
      </c>
      <c r="AA138" s="95">
        <v>2200</v>
      </c>
      <c r="AB138" s="95">
        <v>10796378</v>
      </c>
      <c r="AC138" s="95">
        <v>2113</v>
      </c>
      <c r="AD138" s="95">
        <v>8726278</v>
      </c>
      <c r="AE138" s="95">
        <v>645</v>
      </c>
      <c r="AF138" s="95">
        <v>1827329</v>
      </c>
      <c r="AG138" s="95">
        <v>611</v>
      </c>
      <c r="AH138" s="95">
        <v>2431553</v>
      </c>
      <c r="AI138" s="95">
        <v>2247</v>
      </c>
      <c r="AJ138" s="95">
        <v>9909975</v>
      </c>
      <c r="AK138" s="95">
        <v>2150</v>
      </c>
      <c r="AL138" s="95">
        <v>9549488.0999999996</v>
      </c>
      <c r="AM138" s="95">
        <v>682</v>
      </c>
      <c r="AN138" s="95">
        <v>2392887</v>
      </c>
      <c r="AO138" s="95">
        <v>643</v>
      </c>
      <c r="AP138" s="95">
        <v>2962833</v>
      </c>
      <c r="AQ138" s="72">
        <v>349.16</v>
      </c>
      <c r="AR138" s="72">
        <v>287.35000000000002</v>
      </c>
      <c r="AS138" s="72">
        <v>636.51</v>
      </c>
      <c r="AT138" s="95">
        <v>11828014</v>
      </c>
      <c r="AU138" s="95">
        <v>9399652</v>
      </c>
      <c r="AV138" s="95">
        <v>2823</v>
      </c>
      <c r="AW138" s="95">
        <v>2726</v>
      </c>
      <c r="AX138" s="72">
        <v>405.39</v>
      </c>
      <c r="AY138" s="72">
        <v>312.17</v>
      </c>
      <c r="AZ138" s="72">
        <v>717.56</v>
      </c>
      <c r="BA138" s="95">
        <v>13591813</v>
      </c>
      <c r="BB138" s="95">
        <v>10080654</v>
      </c>
      <c r="BC138" s="95">
        <v>2794</v>
      </c>
      <c r="BD138" s="95">
        <v>2691</v>
      </c>
      <c r="BE138" s="72">
        <v>366.43</v>
      </c>
      <c r="BF138" s="72">
        <v>324.62</v>
      </c>
      <c r="BG138" s="72">
        <v>691.05</v>
      </c>
      <c r="BH138" s="95">
        <v>12259446</v>
      </c>
      <c r="BI138" s="95">
        <v>10416293</v>
      </c>
      <c r="BJ138" s="95">
        <v>2788</v>
      </c>
      <c r="BK138" s="95">
        <v>2674</v>
      </c>
      <c r="BL138" s="72">
        <v>369.76</v>
      </c>
      <c r="BM138" s="72">
        <v>341.34</v>
      </c>
      <c r="BN138" s="72">
        <v>711.1</v>
      </c>
      <c r="BO138" s="95">
        <v>12623707</v>
      </c>
      <c r="BP138" s="95">
        <v>11157831</v>
      </c>
      <c r="BQ138" s="95">
        <v>2845</v>
      </c>
      <c r="BR138" s="95">
        <v>2724</v>
      </c>
      <c r="BS138" s="72">
        <v>350.03</v>
      </c>
      <c r="BT138" s="72">
        <v>373.32</v>
      </c>
      <c r="BU138" s="72">
        <v>723.35</v>
      </c>
      <c r="BV138" s="95">
        <v>12302862</v>
      </c>
      <c r="BW138" s="95">
        <v>12512321.1</v>
      </c>
      <c r="BX138" s="95">
        <v>2929</v>
      </c>
      <c r="BY138" s="95">
        <v>2793</v>
      </c>
      <c r="BZ138" s="95">
        <v>2777</v>
      </c>
      <c r="CA138" s="95">
        <v>2744</v>
      </c>
      <c r="CB138" s="95">
        <v>2733</v>
      </c>
      <c r="CC138" s="95">
        <v>2788</v>
      </c>
      <c r="CD138" s="95">
        <v>2862</v>
      </c>
      <c r="CE138" s="72">
        <v>650.75523149000003</v>
      </c>
      <c r="CF138" s="72">
        <v>676.59346364999999</v>
      </c>
      <c r="CG138" s="72">
        <v>712.40329333</v>
      </c>
      <c r="CH138" s="72">
        <v>716.50152150999998</v>
      </c>
      <c r="CI138" s="72">
        <v>731.52548966999996</v>
      </c>
      <c r="CJ138" s="96">
        <v>0.97810969349999999</v>
      </c>
      <c r="CK138" s="96">
        <v>1.0605482295999999</v>
      </c>
      <c r="CL138" s="96">
        <v>0.97002639719999995</v>
      </c>
      <c r="CM138" s="96">
        <v>0.99246125600000001</v>
      </c>
      <c r="CN138" s="96">
        <v>0.98882405360000003</v>
      </c>
      <c r="CO138" s="96">
        <v>1.0065701245000001</v>
      </c>
      <c r="CP138" s="96">
        <v>0.99147978039999995</v>
      </c>
      <c r="CQ138" s="96">
        <v>0.99584056389999998</v>
      </c>
      <c r="CR138" s="96">
        <v>0.99562086009999995</v>
      </c>
      <c r="CS138" s="95">
        <v>2817</v>
      </c>
      <c r="CT138" s="95">
        <v>2742</v>
      </c>
      <c r="CU138" s="95">
        <v>2791</v>
      </c>
      <c r="CV138" s="95">
        <v>2850</v>
      </c>
      <c r="CW138" s="95">
        <v>2899</v>
      </c>
      <c r="CX138" s="96">
        <v>1.0412240960000001</v>
      </c>
      <c r="CY138" s="96">
        <v>1.022285195</v>
      </c>
      <c r="CZ138" s="96">
        <v>1.025381984</v>
      </c>
      <c r="DA138" s="96">
        <v>0.97604906199999997</v>
      </c>
      <c r="DB138" s="96">
        <v>0.96992651200000002</v>
      </c>
      <c r="DC138">
        <v>2013</v>
      </c>
      <c r="DD138" s="6">
        <v>2721.6</v>
      </c>
      <c r="DE138" s="96">
        <v>3.1750688999999999E-3</v>
      </c>
      <c r="DF138" s="72">
        <v>762.2</v>
      </c>
      <c r="DG138" s="96">
        <v>1</v>
      </c>
      <c r="DH138" s="72">
        <v>762.2</v>
      </c>
      <c r="DI138" s="72">
        <v>696.93266574999996</v>
      </c>
      <c r="DJ138" s="96">
        <v>1</v>
      </c>
      <c r="DK138" s="72">
        <v>762.2</v>
      </c>
      <c r="DL138" s="96">
        <v>1</v>
      </c>
      <c r="DM138" s="72">
        <v>762.2</v>
      </c>
      <c r="DN138" s="96">
        <v>1</v>
      </c>
      <c r="DO138" s="96">
        <v>6.9940000000000002E-3</v>
      </c>
      <c r="DP138" s="72">
        <v>5.33</v>
      </c>
      <c r="DQ138" s="72">
        <v>756.87</v>
      </c>
      <c r="DR138" t="s">
        <v>120</v>
      </c>
      <c r="DT138" t="s">
        <v>103</v>
      </c>
    </row>
    <row r="139" spans="1:124" x14ac:dyDescent="0.3">
      <c r="A139" t="s">
        <v>121</v>
      </c>
      <c r="B139">
        <v>4220</v>
      </c>
      <c r="C139" s="95">
        <v>9440</v>
      </c>
      <c r="D139" s="95">
        <v>33147333</v>
      </c>
      <c r="E139" s="95">
        <v>9070</v>
      </c>
      <c r="F139" s="95">
        <v>28445123</v>
      </c>
      <c r="G139" s="95">
        <v>2503</v>
      </c>
      <c r="H139" s="95">
        <v>5763108</v>
      </c>
      <c r="I139" s="95">
        <v>2200</v>
      </c>
      <c r="J139" s="95">
        <v>6240142</v>
      </c>
      <c r="K139" s="95">
        <v>9607</v>
      </c>
      <c r="L139" s="95">
        <v>34223351</v>
      </c>
      <c r="M139" s="95">
        <v>9175</v>
      </c>
      <c r="N139" s="95">
        <v>30174454</v>
      </c>
      <c r="O139" s="95">
        <v>2604</v>
      </c>
      <c r="P139" s="95">
        <v>5837292</v>
      </c>
      <c r="Q139" s="95">
        <v>2274</v>
      </c>
      <c r="R139" s="95">
        <v>7261510</v>
      </c>
      <c r="S139" s="95">
        <v>9818</v>
      </c>
      <c r="T139" s="95">
        <v>36873970</v>
      </c>
      <c r="U139" s="95">
        <v>9325</v>
      </c>
      <c r="V139" s="95">
        <v>31245865</v>
      </c>
      <c r="W139" s="95">
        <v>2704</v>
      </c>
      <c r="X139" s="95">
        <v>7253222</v>
      </c>
      <c r="Y139" s="95">
        <v>2352</v>
      </c>
      <c r="Z139" s="95">
        <v>7346510</v>
      </c>
      <c r="AA139" s="95">
        <v>10119</v>
      </c>
      <c r="AB139" s="95">
        <v>32768500</v>
      </c>
      <c r="AC139" s="95">
        <v>9568</v>
      </c>
      <c r="AD139" s="95">
        <v>35286968</v>
      </c>
      <c r="AE139" s="95">
        <v>2841</v>
      </c>
      <c r="AF139" s="95">
        <v>7324833</v>
      </c>
      <c r="AG139" s="95">
        <v>2472</v>
      </c>
      <c r="AH139" s="95">
        <v>8605766</v>
      </c>
      <c r="AI139" s="95">
        <v>10475</v>
      </c>
      <c r="AJ139" s="95">
        <v>34685527.509999998</v>
      </c>
      <c r="AK139" s="95">
        <v>9856</v>
      </c>
      <c r="AL139" s="95">
        <v>38163167.159999996</v>
      </c>
      <c r="AM139" s="95">
        <v>2956</v>
      </c>
      <c r="AN139" s="95">
        <v>6551513.7999999998</v>
      </c>
      <c r="AO139" s="95">
        <v>2594</v>
      </c>
      <c r="AP139" s="95">
        <v>8453764.5199999996</v>
      </c>
      <c r="AQ139" s="72">
        <v>271.5</v>
      </c>
      <c r="AR139" s="72">
        <v>256.47000000000003</v>
      </c>
      <c r="AS139" s="72">
        <v>527.97</v>
      </c>
      <c r="AT139" s="95">
        <v>38910441</v>
      </c>
      <c r="AU139" s="95">
        <v>34685265</v>
      </c>
      <c r="AV139" s="95">
        <v>11943</v>
      </c>
      <c r="AW139" s="95">
        <v>11270</v>
      </c>
      <c r="AX139" s="72">
        <v>273.39</v>
      </c>
      <c r="AY139" s="72">
        <v>272.48</v>
      </c>
      <c r="AZ139" s="72">
        <v>545.87</v>
      </c>
      <c r="BA139" s="95">
        <v>40060643</v>
      </c>
      <c r="BB139" s="95">
        <v>37435964</v>
      </c>
      <c r="BC139" s="95">
        <v>12211</v>
      </c>
      <c r="BD139" s="95">
        <v>11449</v>
      </c>
      <c r="BE139" s="72">
        <v>293.66000000000003</v>
      </c>
      <c r="BF139" s="72">
        <v>275.42</v>
      </c>
      <c r="BG139" s="72">
        <v>569.08000000000004</v>
      </c>
      <c r="BH139" s="95">
        <v>44127192</v>
      </c>
      <c r="BI139" s="95">
        <v>38592375</v>
      </c>
      <c r="BJ139" s="95">
        <v>12522</v>
      </c>
      <c r="BK139" s="95">
        <v>11677</v>
      </c>
      <c r="BL139" s="72">
        <v>257.8</v>
      </c>
      <c r="BM139" s="72">
        <v>303.8</v>
      </c>
      <c r="BN139" s="72">
        <v>561.6</v>
      </c>
      <c r="BO139" s="95">
        <v>40093333</v>
      </c>
      <c r="BP139" s="95">
        <v>43892734</v>
      </c>
      <c r="BQ139" s="95">
        <v>12960</v>
      </c>
      <c r="BR139" s="95">
        <v>12040</v>
      </c>
      <c r="BS139" s="72">
        <v>255.86</v>
      </c>
      <c r="BT139" s="72">
        <v>312.02999999999997</v>
      </c>
      <c r="BU139" s="72">
        <v>567.89</v>
      </c>
      <c r="BV139" s="95">
        <v>41237041.310000002</v>
      </c>
      <c r="BW139" s="95">
        <v>46616931.68</v>
      </c>
      <c r="BX139" s="95">
        <v>13431</v>
      </c>
      <c r="BY139" s="95">
        <v>12450</v>
      </c>
      <c r="BZ139" s="95">
        <v>11622</v>
      </c>
      <c r="CA139" s="95">
        <v>11843</v>
      </c>
      <c r="CB139" s="95">
        <v>12115</v>
      </c>
      <c r="CC139" s="95">
        <v>12523</v>
      </c>
      <c r="CD139" s="95">
        <v>12951</v>
      </c>
      <c r="CE139" s="72">
        <v>650.75523149000003</v>
      </c>
      <c r="CF139" s="72">
        <v>676.59346364999999</v>
      </c>
      <c r="CG139" s="72">
        <v>712.40329333</v>
      </c>
      <c r="CH139" s="72">
        <v>716.50152150999998</v>
      </c>
      <c r="CI139" s="72">
        <v>731.52548966999996</v>
      </c>
      <c r="CJ139" s="96">
        <v>0.81131887150000004</v>
      </c>
      <c r="CK139" s="96">
        <v>0.80679171370000002</v>
      </c>
      <c r="CL139" s="96">
        <v>0.79881719429999998</v>
      </c>
      <c r="CM139" s="96">
        <v>0.78380852400000001</v>
      </c>
      <c r="CN139" s="96">
        <v>0.77630924420000003</v>
      </c>
      <c r="CO139" s="96">
        <v>0.90252393399999997</v>
      </c>
      <c r="CP139" s="96">
        <v>0.88131636130000002</v>
      </c>
      <c r="CQ139" s="96">
        <v>0.99584056389999998</v>
      </c>
      <c r="CR139" s="96">
        <v>0.88499732529999997</v>
      </c>
      <c r="CS139" s="95">
        <v>10932</v>
      </c>
      <c r="CT139" s="95">
        <v>11255</v>
      </c>
      <c r="CU139" s="95">
        <v>11529</v>
      </c>
      <c r="CV139" s="95">
        <v>11833</v>
      </c>
      <c r="CW139" s="95">
        <v>12214</v>
      </c>
      <c r="CX139" s="96">
        <v>0.91324174199999997</v>
      </c>
      <c r="CY139" s="96">
        <v>0.90317810600000004</v>
      </c>
      <c r="CZ139" s="96">
        <v>0.89270339200000004</v>
      </c>
      <c r="DA139" s="96">
        <v>0.89584981200000002</v>
      </c>
      <c r="DB139" s="96">
        <v>0.90806398099999996</v>
      </c>
      <c r="DC139">
        <v>2013</v>
      </c>
      <c r="DD139" s="6">
        <v>11777.2</v>
      </c>
      <c r="DE139" s="96">
        <v>2.8616581E-3</v>
      </c>
      <c r="DF139" s="72">
        <v>677.72</v>
      </c>
      <c r="DG139" s="96">
        <v>1</v>
      </c>
      <c r="DH139" s="72">
        <v>677.72</v>
      </c>
      <c r="DI139" s="72">
        <v>722.22248452999997</v>
      </c>
      <c r="DJ139" s="96">
        <v>1</v>
      </c>
      <c r="DK139" s="72">
        <v>677.72</v>
      </c>
      <c r="DL139" s="96">
        <v>1</v>
      </c>
      <c r="DM139" s="72">
        <v>677.72</v>
      </c>
      <c r="DN139" s="96">
        <v>1</v>
      </c>
      <c r="DO139" s="96">
        <v>5.8389999999999996E-3</v>
      </c>
      <c r="DP139" s="72">
        <v>3.96</v>
      </c>
      <c r="DQ139" s="72">
        <v>673.76</v>
      </c>
      <c r="DR139" t="s">
        <v>121</v>
      </c>
      <c r="DT139" t="s">
        <v>103</v>
      </c>
    </row>
    <row r="140" spans="1:124" x14ac:dyDescent="0.3">
      <c r="A140" t="s">
        <v>30</v>
      </c>
      <c r="B140">
        <v>4230</v>
      </c>
      <c r="C140" s="95">
        <v>2455</v>
      </c>
      <c r="D140" s="95">
        <v>8541259</v>
      </c>
      <c r="E140" s="95">
        <v>2370</v>
      </c>
      <c r="F140" s="95">
        <v>6500965</v>
      </c>
      <c r="G140" s="95">
        <v>773</v>
      </c>
      <c r="H140" s="95">
        <v>1493219</v>
      </c>
      <c r="I140" s="95">
        <v>686</v>
      </c>
      <c r="J140" s="95">
        <v>1600165</v>
      </c>
      <c r="K140" s="95">
        <v>2325</v>
      </c>
      <c r="L140" s="95">
        <v>7737377</v>
      </c>
      <c r="M140" s="95">
        <v>2238</v>
      </c>
      <c r="N140" s="95">
        <v>6658722</v>
      </c>
      <c r="O140" s="95">
        <v>740</v>
      </c>
      <c r="P140" s="95">
        <v>1405988</v>
      </c>
      <c r="Q140" s="95">
        <v>664</v>
      </c>
      <c r="R140" s="95">
        <v>1434507</v>
      </c>
      <c r="S140" s="95">
        <v>2246</v>
      </c>
      <c r="T140" s="95">
        <v>7783138</v>
      </c>
      <c r="U140" s="95">
        <v>2142</v>
      </c>
      <c r="V140" s="95">
        <v>6646812</v>
      </c>
      <c r="W140" s="95">
        <v>698</v>
      </c>
      <c r="X140" s="95">
        <v>1429922</v>
      </c>
      <c r="Y140" s="95">
        <v>622</v>
      </c>
      <c r="Z140" s="95">
        <v>1680594</v>
      </c>
      <c r="AA140" s="95">
        <v>2179</v>
      </c>
      <c r="AB140" s="95">
        <v>8035652</v>
      </c>
      <c r="AC140" s="95">
        <v>2074</v>
      </c>
      <c r="AD140" s="95">
        <v>7258348</v>
      </c>
      <c r="AE140" s="95">
        <v>648</v>
      </c>
      <c r="AF140" s="95">
        <v>1316228</v>
      </c>
      <c r="AG140" s="95">
        <v>579</v>
      </c>
      <c r="AH140" s="95">
        <v>1590051</v>
      </c>
      <c r="AI140" s="95">
        <v>2201</v>
      </c>
      <c r="AJ140" s="95">
        <v>8216264.4800000004</v>
      </c>
      <c r="AK140" s="95">
        <v>2098</v>
      </c>
      <c r="AL140" s="95">
        <v>7348195.5199999996</v>
      </c>
      <c r="AM140" s="95">
        <v>659</v>
      </c>
      <c r="AN140" s="95">
        <v>1258235</v>
      </c>
      <c r="AO140" s="95">
        <v>585</v>
      </c>
      <c r="AP140" s="95">
        <v>1498231.31</v>
      </c>
      <c r="AQ140" s="72">
        <v>259.05</v>
      </c>
      <c r="AR140" s="72">
        <v>220.91</v>
      </c>
      <c r="AS140" s="72">
        <v>479.96</v>
      </c>
      <c r="AT140" s="95">
        <v>10034478</v>
      </c>
      <c r="AU140" s="95">
        <v>8101130</v>
      </c>
      <c r="AV140" s="95">
        <v>3228</v>
      </c>
      <c r="AW140" s="95">
        <v>3056</v>
      </c>
      <c r="AX140" s="72">
        <v>248.6</v>
      </c>
      <c r="AY140" s="72">
        <v>232.4</v>
      </c>
      <c r="AZ140" s="72">
        <v>481</v>
      </c>
      <c r="BA140" s="95">
        <v>9143365</v>
      </c>
      <c r="BB140" s="95">
        <v>8093229</v>
      </c>
      <c r="BC140" s="95">
        <v>3065</v>
      </c>
      <c r="BD140" s="95">
        <v>2902</v>
      </c>
      <c r="BE140" s="72">
        <v>260.79000000000002</v>
      </c>
      <c r="BF140" s="72">
        <v>251.07</v>
      </c>
      <c r="BG140" s="72">
        <v>511.86</v>
      </c>
      <c r="BH140" s="95">
        <v>9213060</v>
      </c>
      <c r="BI140" s="95">
        <v>8327406</v>
      </c>
      <c r="BJ140" s="95">
        <v>2944</v>
      </c>
      <c r="BK140" s="95">
        <v>2764</v>
      </c>
      <c r="BL140" s="72">
        <v>275.67</v>
      </c>
      <c r="BM140" s="72">
        <v>277.94</v>
      </c>
      <c r="BN140" s="72">
        <v>553.61</v>
      </c>
      <c r="BO140" s="95">
        <v>9351880</v>
      </c>
      <c r="BP140" s="95">
        <v>8848399</v>
      </c>
      <c r="BQ140" s="95">
        <v>2827</v>
      </c>
      <c r="BR140" s="95">
        <v>2653</v>
      </c>
      <c r="BS140" s="72">
        <v>276.06</v>
      </c>
      <c r="BT140" s="72">
        <v>274.77</v>
      </c>
      <c r="BU140" s="72">
        <v>550.83000000000004</v>
      </c>
      <c r="BV140" s="95">
        <v>9474499.4800000004</v>
      </c>
      <c r="BW140" s="95">
        <v>8846426.8300000001</v>
      </c>
      <c r="BX140" s="95">
        <v>2860</v>
      </c>
      <c r="BY140" s="95">
        <v>2683</v>
      </c>
      <c r="BZ140" s="95">
        <v>3146</v>
      </c>
      <c r="CA140" s="95">
        <v>2986</v>
      </c>
      <c r="CB140" s="95">
        <v>2857</v>
      </c>
      <c r="CC140" s="95">
        <v>2744</v>
      </c>
      <c r="CD140" s="95">
        <v>2773</v>
      </c>
      <c r="CE140" s="72">
        <v>650.75523149000003</v>
      </c>
      <c r="CF140" s="72">
        <v>676.59346364999999</v>
      </c>
      <c r="CG140" s="72">
        <v>712.40329333</v>
      </c>
      <c r="CH140" s="72">
        <v>716.50152150999998</v>
      </c>
      <c r="CI140" s="72">
        <v>731.52548966999996</v>
      </c>
      <c r="CJ140" s="96">
        <v>0.73754305269999998</v>
      </c>
      <c r="CK140" s="96">
        <v>0.71091434639999995</v>
      </c>
      <c r="CL140" s="96">
        <v>0.71849752069999995</v>
      </c>
      <c r="CM140" s="96">
        <v>0.77265711709999996</v>
      </c>
      <c r="CN140" s="96">
        <v>0.75298811560000001</v>
      </c>
      <c r="CO140" s="96">
        <v>0.93013867230000002</v>
      </c>
      <c r="CP140" s="96">
        <v>0.79398916799999997</v>
      </c>
      <c r="CQ140" s="96">
        <v>0.99584056389999998</v>
      </c>
      <c r="CR140" s="96">
        <v>0.79730539540000001</v>
      </c>
      <c r="CS140" s="95">
        <v>3046</v>
      </c>
      <c r="CT140" s="95">
        <v>2943</v>
      </c>
      <c r="CU140" s="95">
        <v>2826</v>
      </c>
      <c r="CV140" s="95">
        <v>2757</v>
      </c>
      <c r="CW140" s="95">
        <v>2719</v>
      </c>
      <c r="CX140" s="96">
        <v>0.94094990000000001</v>
      </c>
      <c r="CY140" s="96">
        <v>0.92749075199999997</v>
      </c>
      <c r="CZ140" s="96">
        <v>0.93135009999999996</v>
      </c>
      <c r="DA140" s="96">
        <v>0.919085547</v>
      </c>
      <c r="DB140" s="96">
        <v>0.93084179899999997</v>
      </c>
      <c r="DC140">
        <v>2013</v>
      </c>
      <c r="DD140" s="6">
        <v>2811.6</v>
      </c>
      <c r="DE140" s="96">
        <v>1.5236956E-3</v>
      </c>
      <c r="DF140" s="72">
        <v>611.39</v>
      </c>
      <c r="DG140" s="96">
        <v>1</v>
      </c>
      <c r="DH140" s="72">
        <v>611.39</v>
      </c>
      <c r="DI140" s="72">
        <v>656.24512803000005</v>
      </c>
      <c r="DJ140" s="96">
        <v>1</v>
      </c>
      <c r="DK140" s="72">
        <v>611.39</v>
      </c>
      <c r="DL140" s="96">
        <v>1</v>
      </c>
      <c r="DM140" s="72">
        <v>611.39</v>
      </c>
      <c r="DN140" s="96">
        <v>1</v>
      </c>
      <c r="DO140" s="96">
        <v>4.457E-3</v>
      </c>
      <c r="DP140" s="72">
        <v>2.72</v>
      </c>
      <c r="DQ140" s="72">
        <v>608.66999999999996</v>
      </c>
      <c r="DR140" t="s">
        <v>30</v>
      </c>
      <c r="DT140" t="s">
        <v>103</v>
      </c>
    </row>
    <row r="141" spans="1:124" x14ac:dyDescent="0.3">
      <c r="A141" t="s">
        <v>122</v>
      </c>
      <c r="B141">
        <v>4240</v>
      </c>
      <c r="C141" s="95">
        <v>2245</v>
      </c>
      <c r="D141" s="95">
        <v>7081597</v>
      </c>
      <c r="E141" s="95">
        <v>2177</v>
      </c>
      <c r="F141" s="95">
        <v>6501960</v>
      </c>
      <c r="G141" s="95">
        <v>735</v>
      </c>
      <c r="H141" s="95">
        <v>1295873</v>
      </c>
      <c r="I141" s="95">
        <v>668</v>
      </c>
      <c r="J141" s="95">
        <v>1752376</v>
      </c>
      <c r="K141" s="95">
        <v>2139</v>
      </c>
      <c r="L141" s="95">
        <v>8074589</v>
      </c>
      <c r="M141" s="95">
        <v>2067</v>
      </c>
      <c r="N141" s="95">
        <v>6889097</v>
      </c>
      <c r="O141" s="95">
        <v>686</v>
      </c>
      <c r="P141" s="95">
        <v>1612435</v>
      </c>
      <c r="Q141" s="95">
        <v>620</v>
      </c>
      <c r="R141" s="95">
        <v>2023494</v>
      </c>
      <c r="S141" s="95">
        <v>2105</v>
      </c>
      <c r="T141" s="95">
        <v>8280502</v>
      </c>
      <c r="U141" s="95">
        <v>2035</v>
      </c>
      <c r="V141" s="95">
        <v>7043029</v>
      </c>
      <c r="W141" s="95">
        <v>636</v>
      </c>
      <c r="X141" s="95">
        <v>1468287</v>
      </c>
      <c r="Y141" s="95">
        <v>571</v>
      </c>
      <c r="Z141" s="95">
        <v>2089893</v>
      </c>
      <c r="AA141" s="95">
        <v>2039</v>
      </c>
      <c r="AB141" s="95">
        <v>7614120</v>
      </c>
      <c r="AC141" s="95">
        <v>1962</v>
      </c>
      <c r="AD141" s="95">
        <v>7832290</v>
      </c>
      <c r="AE141" s="95">
        <v>622</v>
      </c>
      <c r="AF141" s="95">
        <v>1449307</v>
      </c>
      <c r="AG141" s="95">
        <v>555</v>
      </c>
      <c r="AH141" s="95">
        <v>2006524</v>
      </c>
      <c r="AI141" s="95">
        <v>2040</v>
      </c>
      <c r="AJ141" s="95">
        <v>7120245</v>
      </c>
      <c r="AK141" s="95">
        <v>1950</v>
      </c>
      <c r="AL141" s="95">
        <v>7916392</v>
      </c>
      <c r="AM141" s="95">
        <v>647</v>
      </c>
      <c r="AN141" s="95">
        <v>1227787</v>
      </c>
      <c r="AO141" s="95">
        <v>589</v>
      </c>
      <c r="AP141" s="95">
        <v>1993859</v>
      </c>
      <c r="AQ141" s="72">
        <v>234.27</v>
      </c>
      <c r="AR141" s="72">
        <v>241.78</v>
      </c>
      <c r="AS141" s="72">
        <v>476.05</v>
      </c>
      <c r="AT141" s="95">
        <v>8377470</v>
      </c>
      <c r="AU141" s="95">
        <v>8254336</v>
      </c>
      <c r="AV141" s="95">
        <v>2980</v>
      </c>
      <c r="AW141" s="95">
        <v>2845</v>
      </c>
      <c r="AX141" s="72">
        <v>285.75</v>
      </c>
      <c r="AY141" s="72">
        <v>276.41000000000003</v>
      </c>
      <c r="AZ141" s="72">
        <v>562.16</v>
      </c>
      <c r="BA141" s="95">
        <v>9687024</v>
      </c>
      <c r="BB141" s="95">
        <v>8912591</v>
      </c>
      <c r="BC141" s="95">
        <v>2825</v>
      </c>
      <c r="BD141" s="95">
        <v>2687</v>
      </c>
      <c r="BE141" s="72">
        <v>296.39</v>
      </c>
      <c r="BF141" s="72">
        <v>292.05</v>
      </c>
      <c r="BG141" s="72">
        <v>588.44000000000005</v>
      </c>
      <c r="BH141" s="95">
        <v>9748789</v>
      </c>
      <c r="BI141" s="95">
        <v>9132922</v>
      </c>
      <c r="BJ141" s="95">
        <v>2741</v>
      </c>
      <c r="BK141" s="95">
        <v>2606</v>
      </c>
      <c r="BL141" s="72">
        <v>283.83999999999997</v>
      </c>
      <c r="BM141" s="72">
        <v>325.75</v>
      </c>
      <c r="BN141" s="72">
        <v>609.59</v>
      </c>
      <c r="BO141" s="95">
        <v>9063427</v>
      </c>
      <c r="BP141" s="95">
        <v>9838814</v>
      </c>
      <c r="BQ141" s="95">
        <v>2661</v>
      </c>
      <c r="BR141" s="95">
        <v>2517</v>
      </c>
      <c r="BS141" s="72">
        <v>258.89999999999998</v>
      </c>
      <c r="BT141" s="72">
        <v>325.27</v>
      </c>
      <c r="BU141" s="72">
        <v>584.16999999999996</v>
      </c>
      <c r="BV141" s="95">
        <v>8348032</v>
      </c>
      <c r="BW141" s="95">
        <v>9910251</v>
      </c>
      <c r="BX141" s="95">
        <v>2687</v>
      </c>
      <c r="BY141" s="95">
        <v>2539</v>
      </c>
      <c r="BZ141" s="95">
        <v>2916</v>
      </c>
      <c r="CA141" s="95">
        <v>2758</v>
      </c>
      <c r="CB141" s="95">
        <v>2676</v>
      </c>
      <c r="CC141" s="95">
        <v>2593</v>
      </c>
      <c r="CD141" s="95">
        <v>2615</v>
      </c>
      <c r="CE141" s="72">
        <v>650.75523149000003</v>
      </c>
      <c r="CF141" s="72">
        <v>676.59346364999999</v>
      </c>
      <c r="CG141" s="72">
        <v>712.40329333</v>
      </c>
      <c r="CH141" s="72">
        <v>716.50152150999998</v>
      </c>
      <c r="CI141" s="72">
        <v>731.52548966999996</v>
      </c>
      <c r="CJ141" s="96">
        <v>0.7315346492</v>
      </c>
      <c r="CK141" s="96">
        <v>0.83086820989999999</v>
      </c>
      <c r="CL141" s="96">
        <v>0.82599281270000002</v>
      </c>
      <c r="CM141" s="96">
        <v>0.85078674880000005</v>
      </c>
      <c r="CN141" s="96">
        <v>0.79856410779999998</v>
      </c>
      <c r="CO141" s="96">
        <v>0.95233389619999997</v>
      </c>
      <c r="CP141" s="96">
        <v>0.84796866820000005</v>
      </c>
      <c r="CQ141" s="96">
        <v>0.99584056389999998</v>
      </c>
      <c r="CR141" s="96">
        <v>0.85151034999999997</v>
      </c>
      <c r="CS141" s="95">
        <v>2617</v>
      </c>
      <c r="CT141" s="95">
        <v>2512</v>
      </c>
      <c r="CU141" s="95">
        <v>2484</v>
      </c>
      <c r="CV141" s="95">
        <v>2433</v>
      </c>
      <c r="CW141" s="95">
        <v>2457</v>
      </c>
      <c r="CX141" s="96">
        <v>0.94242866800000002</v>
      </c>
      <c r="CY141" s="96">
        <v>0.95666084200000001</v>
      </c>
      <c r="CZ141" s="96">
        <v>0.94838230000000001</v>
      </c>
      <c r="DA141" s="96">
        <v>0.97176389100000005</v>
      </c>
      <c r="DB141" s="96">
        <v>0.94321516699999997</v>
      </c>
      <c r="DC141">
        <v>2013</v>
      </c>
      <c r="DD141" s="6">
        <v>2638.8</v>
      </c>
      <c r="DE141" s="96">
        <v>1.0465012999999999E-3</v>
      </c>
      <c r="DF141" s="72">
        <v>653.27</v>
      </c>
      <c r="DG141" s="96">
        <v>1</v>
      </c>
      <c r="DH141" s="72">
        <v>653.27</v>
      </c>
      <c r="DI141" s="72">
        <v>696.93266574999996</v>
      </c>
      <c r="DJ141" s="96">
        <v>1</v>
      </c>
      <c r="DK141" s="72">
        <v>653.27</v>
      </c>
      <c r="DL141" s="96">
        <v>1</v>
      </c>
      <c r="DM141" s="72">
        <v>653.27</v>
      </c>
      <c r="DN141" s="96">
        <v>1</v>
      </c>
      <c r="DO141" s="96">
        <v>2.7810000000000001E-3</v>
      </c>
      <c r="DP141" s="72">
        <v>1.82</v>
      </c>
      <c r="DQ141" s="72">
        <v>651.45000000000005</v>
      </c>
      <c r="DR141" t="s">
        <v>122</v>
      </c>
      <c r="DT141" t="s">
        <v>103</v>
      </c>
    </row>
    <row r="142" spans="1:124" x14ac:dyDescent="0.3">
      <c r="A142" t="s">
        <v>123</v>
      </c>
      <c r="B142">
        <v>4250</v>
      </c>
      <c r="C142" s="95">
        <v>21113</v>
      </c>
      <c r="D142" s="95">
        <v>77389836</v>
      </c>
      <c r="E142" s="95">
        <v>20518</v>
      </c>
      <c r="F142" s="95">
        <v>68985485</v>
      </c>
      <c r="G142" s="95">
        <v>3574</v>
      </c>
      <c r="H142" s="95">
        <v>13852410</v>
      </c>
      <c r="I142" s="95">
        <v>3273</v>
      </c>
      <c r="J142" s="95">
        <v>11517754</v>
      </c>
      <c r="K142" s="95">
        <v>20804</v>
      </c>
      <c r="L142" s="95">
        <v>80882019</v>
      </c>
      <c r="M142" s="95">
        <v>20132</v>
      </c>
      <c r="N142" s="95">
        <v>70206586</v>
      </c>
      <c r="O142" s="95">
        <v>3628</v>
      </c>
      <c r="P142" s="95">
        <v>12971355</v>
      </c>
      <c r="Q142" s="95">
        <v>3323</v>
      </c>
      <c r="R142" s="95">
        <v>11962935</v>
      </c>
      <c r="S142" s="95">
        <v>20626</v>
      </c>
      <c r="T142" s="95">
        <v>81539868</v>
      </c>
      <c r="U142" s="95">
        <v>19904</v>
      </c>
      <c r="V142" s="95">
        <v>71264719</v>
      </c>
      <c r="W142" s="95">
        <v>3514</v>
      </c>
      <c r="X142" s="95">
        <v>13358713</v>
      </c>
      <c r="Y142" s="95">
        <v>3201</v>
      </c>
      <c r="Z142" s="95">
        <v>12000180</v>
      </c>
      <c r="AA142" s="95">
        <v>20338</v>
      </c>
      <c r="AB142" s="95">
        <v>76955304</v>
      </c>
      <c r="AC142" s="95">
        <v>19544</v>
      </c>
      <c r="AD142" s="95">
        <v>76414824</v>
      </c>
      <c r="AE142" s="95">
        <v>3577</v>
      </c>
      <c r="AF142" s="95">
        <v>12271016</v>
      </c>
      <c r="AG142" s="95">
        <v>3229</v>
      </c>
      <c r="AH142" s="95">
        <v>13030553</v>
      </c>
      <c r="AI142" s="95">
        <v>20543</v>
      </c>
      <c r="AJ142" s="95">
        <v>73413418.079999998</v>
      </c>
      <c r="AK142" s="95">
        <v>19677</v>
      </c>
      <c r="AL142" s="95">
        <v>78168794.340000004</v>
      </c>
      <c r="AM142" s="95">
        <v>3667</v>
      </c>
      <c r="AN142" s="95">
        <v>12629819</v>
      </c>
      <c r="AO142" s="95">
        <v>3299</v>
      </c>
      <c r="AP142" s="95">
        <v>13205239.33</v>
      </c>
      <c r="AQ142" s="72">
        <v>308</v>
      </c>
      <c r="AR142" s="72">
        <v>281.98</v>
      </c>
      <c r="AS142" s="72">
        <v>589.98</v>
      </c>
      <c r="AT142" s="95">
        <v>91242246</v>
      </c>
      <c r="AU142" s="95">
        <v>80503239</v>
      </c>
      <c r="AV142" s="95">
        <v>24687</v>
      </c>
      <c r="AW142" s="95">
        <v>23791</v>
      </c>
      <c r="AX142" s="72">
        <v>320.12</v>
      </c>
      <c r="AY142" s="72">
        <v>291.94</v>
      </c>
      <c r="AZ142" s="72">
        <v>612.05999999999995</v>
      </c>
      <c r="BA142" s="95">
        <v>93853374</v>
      </c>
      <c r="BB142" s="95">
        <v>82169521</v>
      </c>
      <c r="BC142" s="95">
        <v>24432</v>
      </c>
      <c r="BD142" s="95">
        <v>23455</v>
      </c>
      <c r="BE142" s="72">
        <v>327.60000000000002</v>
      </c>
      <c r="BF142" s="72">
        <v>300.31</v>
      </c>
      <c r="BG142" s="72">
        <v>627.91</v>
      </c>
      <c r="BH142" s="95">
        <v>94898581</v>
      </c>
      <c r="BI142" s="95">
        <v>83264899</v>
      </c>
      <c r="BJ142" s="95">
        <v>24140</v>
      </c>
      <c r="BK142" s="95">
        <v>23105</v>
      </c>
      <c r="BL142" s="72">
        <v>310.91000000000003</v>
      </c>
      <c r="BM142" s="72">
        <v>327.31</v>
      </c>
      <c r="BN142" s="72">
        <v>638.22</v>
      </c>
      <c r="BO142" s="95">
        <v>89226320</v>
      </c>
      <c r="BP142" s="95">
        <v>89445377</v>
      </c>
      <c r="BQ142" s="95">
        <v>23915</v>
      </c>
      <c r="BR142" s="95">
        <v>22773</v>
      </c>
      <c r="BS142" s="72">
        <v>296.17</v>
      </c>
      <c r="BT142" s="72">
        <v>331.41</v>
      </c>
      <c r="BU142" s="72">
        <v>627.58000000000004</v>
      </c>
      <c r="BV142" s="95">
        <v>86043237.079999998</v>
      </c>
      <c r="BW142" s="95">
        <v>91374033.670000002</v>
      </c>
      <c r="BX142" s="95">
        <v>24210</v>
      </c>
      <c r="BY142" s="95">
        <v>22976</v>
      </c>
      <c r="BZ142" s="95">
        <v>24260</v>
      </c>
      <c r="CA142" s="95">
        <v>23960</v>
      </c>
      <c r="CB142" s="95">
        <v>23641</v>
      </c>
      <c r="CC142" s="95">
        <v>23373</v>
      </c>
      <c r="CD142" s="95">
        <v>23606</v>
      </c>
      <c r="CE142" s="72">
        <v>650.75523149000003</v>
      </c>
      <c r="CF142" s="72">
        <v>676.59346364999999</v>
      </c>
      <c r="CG142" s="72">
        <v>712.40329333</v>
      </c>
      <c r="CH142" s="72">
        <v>716.50152150999998</v>
      </c>
      <c r="CI142" s="72">
        <v>731.52548966999996</v>
      </c>
      <c r="CJ142" s="96">
        <v>0.90660815530000005</v>
      </c>
      <c r="CK142" s="96">
        <v>0.90462003089999998</v>
      </c>
      <c r="CL142" s="96">
        <v>0.88139682379999995</v>
      </c>
      <c r="CM142" s="96">
        <v>0.89074479370000004</v>
      </c>
      <c r="CN142" s="96">
        <v>0.85790585409999998</v>
      </c>
      <c r="CO142" s="96">
        <v>0.96651734990000004</v>
      </c>
      <c r="CP142" s="96">
        <v>0.9190265769</v>
      </c>
      <c r="CQ142" s="96">
        <v>0.99584056389999998</v>
      </c>
      <c r="CR142" s="96">
        <v>0.92286504380000001</v>
      </c>
      <c r="CS142" s="95">
        <v>21060</v>
      </c>
      <c r="CT142" s="95">
        <v>20666</v>
      </c>
      <c r="CU142" s="95">
        <v>20150</v>
      </c>
      <c r="CV142" s="95">
        <v>19789</v>
      </c>
      <c r="CW142" s="95">
        <v>19752</v>
      </c>
      <c r="CX142" s="96">
        <v>0.97836498400000005</v>
      </c>
      <c r="CY142" s="96">
        <v>0.97603813500000003</v>
      </c>
      <c r="CZ142" s="96">
        <v>0.96751720500000005</v>
      </c>
      <c r="DA142" s="96">
        <v>0.957853603</v>
      </c>
      <c r="DB142" s="96">
        <v>0.95158377800000005</v>
      </c>
      <c r="DC142">
        <v>2013</v>
      </c>
      <c r="DD142" s="6">
        <v>23220</v>
      </c>
      <c r="DE142" s="96">
        <v>1.1563933E-3</v>
      </c>
      <c r="DF142" s="72">
        <v>707.93</v>
      </c>
      <c r="DG142" s="96">
        <v>1</v>
      </c>
      <c r="DH142" s="72">
        <v>707.93</v>
      </c>
      <c r="DI142" s="72">
        <v>707.93</v>
      </c>
      <c r="DJ142" s="96">
        <v>1</v>
      </c>
      <c r="DK142" s="72">
        <v>707.93</v>
      </c>
      <c r="DL142" s="96">
        <v>1</v>
      </c>
      <c r="DM142" s="72">
        <v>707.93</v>
      </c>
      <c r="DN142" s="96">
        <v>1</v>
      </c>
      <c r="DO142" s="96">
        <v>2.794E-3</v>
      </c>
      <c r="DP142" s="72">
        <v>1.98</v>
      </c>
      <c r="DQ142" s="72">
        <v>705.95</v>
      </c>
      <c r="DR142" t="s">
        <v>123</v>
      </c>
      <c r="DT142" t="s">
        <v>103</v>
      </c>
    </row>
    <row r="143" spans="1:124" x14ac:dyDescent="0.3">
      <c r="A143" t="s">
        <v>124</v>
      </c>
      <c r="B143">
        <v>4260</v>
      </c>
      <c r="C143" s="95">
        <v>2070</v>
      </c>
      <c r="D143" s="95">
        <v>8292582</v>
      </c>
      <c r="E143" s="95">
        <v>1997</v>
      </c>
      <c r="F143" s="95">
        <v>6617597</v>
      </c>
      <c r="G143" s="95">
        <v>505</v>
      </c>
      <c r="H143" s="95">
        <v>1550936</v>
      </c>
      <c r="I143" s="95">
        <v>449</v>
      </c>
      <c r="J143" s="95">
        <v>1439676</v>
      </c>
      <c r="K143" s="95">
        <v>2058</v>
      </c>
      <c r="L143" s="95">
        <v>10346259</v>
      </c>
      <c r="M143" s="95">
        <v>1979</v>
      </c>
      <c r="N143" s="95">
        <v>7210874</v>
      </c>
      <c r="O143" s="95">
        <v>527</v>
      </c>
      <c r="P143" s="95">
        <v>1615263</v>
      </c>
      <c r="Q143" s="95">
        <v>466</v>
      </c>
      <c r="R143" s="95">
        <v>1599479</v>
      </c>
      <c r="S143" s="95">
        <v>2092</v>
      </c>
      <c r="T143" s="95">
        <v>9084622</v>
      </c>
      <c r="U143" s="95">
        <v>2002</v>
      </c>
      <c r="V143" s="95">
        <v>7193170</v>
      </c>
      <c r="W143" s="95">
        <v>532</v>
      </c>
      <c r="X143" s="95">
        <v>1683632</v>
      </c>
      <c r="Y143" s="95">
        <v>469</v>
      </c>
      <c r="Z143" s="95">
        <v>1700552</v>
      </c>
      <c r="AA143" s="95">
        <v>2108</v>
      </c>
      <c r="AB143" s="95">
        <v>9418808</v>
      </c>
      <c r="AC143" s="95">
        <v>2001</v>
      </c>
      <c r="AD143" s="95">
        <v>7938949</v>
      </c>
      <c r="AE143" s="95">
        <v>539</v>
      </c>
      <c r="AF143" s="95">
        <v>2037125</v>
      </c>
      <c r="AG143" s="95">
        <v>474</v>
      </c>
      <c r="AH143" s="95">
        <v>1872651</v>
      </c>
      <c r="AI143" s="95">
        <v>2146</v>
      </c>
      <c r="AJ143" s="95">
        <v>9041716.7200000007</v>
      </c>
      <c r="AK143" s="95">
        <v>2022</v>
      </c>
      <c r="AL143" s="95">
        <v>8411817.6699999999</v>
      </c>
      <c r="AM143" s="95">
        <v>561</v>
      </c>
      <c r="AN143" s="95">
        <v>1571197</v>
      </c>
      <c r="AO143" s="95">
        <v>497</v>
      </c>
      <c r="AP143" s="95">
        <v>1901439.86</v>
      </c>
      <c r="AQ143" s="72">
        <v>318.56</v>
      </c>
      <c r="AR143" s="72">
        <v>274.51</v>
      </c>
      <c r="AS143" s="72">
        <v>593.07000000000005</v>
      </c>
      <c r="AT143" s="95">
        <v>9843518</v>
      </c>
      <c r="AU143" s="95">
        <v>8057273</v>
      </c>
      <c r="AV143" s="95">
        <v>2575</v>
      </c>
      <c r="AW143" s="95">
        <v>2446</v>
      </c>
      <c r="AX143" s="72">
        <v>385.61</v>
      </c>
      <c r="AY143" s="72">
        <v>300.27999999999997</v>
      </c>
      <c r="AZ143" s="72">
        <v>685.89</v>
      </c>
      <c r="BA143" s="95">
        <v>11961522</v>
      </c>
      <c r="BB143" s="95">
        <v>8810353</v>
      </c>
      <c r="BC143" s="95">
        <v>2585</v>
      </c>
      <c r="BD143" s="95">
        <v>2445</v>
      </c>
      <c r="BE143" s="72">
        <v>341.98</v>
      </c>
      <c r="BF143" s="72">
        <v>299.94</v>
      </c>
      <c r="BG143" s="72">
        <v>641.91999999999996</v>
      </c>
      <c r="BH143" s="95">
        <v>10768254</v>
      </c>
      <c r="BI143" s="95">
        <v>8893722</v>
      </c>
      <c r="BJ143" s="95">
        <v>2624</v>
      </c>
      <c r="BK143" s="95">
        <v>2471</v>
      </c>
      <c r="BL143" s="72">
        <v>360.66</v>
      </c>
      <c r="BM143" s="72">
        <v>330.36</v>
      </c>
      <c r="BN143" s="72">
        <v>691.02</v>
      </c>
      <c r="BO143" s="95">
        <v>11455933</v>
      </c>
      <c r="BP143" s="95">
        <v>9811600</v>
      </c>
      <c r="BQ143" s="95">
        <v>2647</v>
      </c>
      <c r="BR143" s="95">
        <v>2475</v>
      </c>
      <c r="BS143" s="72">
        <v>326.70999999999998</v>
      </c>
      <c r="BT143" s="72">
        <v>341.18</v>
      </c>
      <c r="BU143" s="72">
        <v>667.89</v>
      </c>
      <c r="BV143" s="95">
        <v>10612913.720000001</v>
      </c>
      <c r="BW143" s="95">
        <v>10313257.529999999</v>
      </c>
      <c r="BX143" s="95">
        <v>2707</v>
      </c>
      <c r="BY143" s="95">
        <v>2519</v>
      </c>
      <c r="BZ143" s="95">
        <v>2514</v>
      </c>
      <c r="CA143" s="95">
        <v>2517</v>
      </c>
      <c r="CB143" s="95">
        <v>2550</v>
      </c>
      <c r="CC143" s="95">
        <v>2565</v>
      </c>
      <c r="CD143" s="95">
        <v>2615</v>
      </c>
      <c r="CE143" s="72">
        <v>650.75523149000003</v>
      </c>
      <c r="CF143" s="72">
        <v>676.59346364999999</v>
      </c>
      <c r="CG143" s="72">
        <v>712.40329333</v>
      </c>
      <c r="CH143" s="72">
        <v>716.50152150999998</v>
      </c>
      <c r="CI143" s="72">
        <v>731.52548966999996</v>
      </c>
      <c r="CJ143" s="96">
        <v>0.91135648440000006</v>
      </c>
      <c r="CK143" s="96">
        <v>1.0137402100999999</v>
      </c>
      <c r="CL143" s="96">
        <v>0.90106265090000004</v>
      </c>
      <c r="CM143" s="96">
        <v>0.96443619339999997</v>
      </c>
      <c r="CN143" s="96">
        <v>0.91300988059999999</v>
      </c>
      <c r="CO143" s="96">
        <v>0.96034158970000005</v>
      </c>
      <c r="CP143" s="96">
        <v>0.97956924280000002</v>
      </c>
      <c r="CQ143" s="96">
        <v>0.99584056389999998</v>
      </c>
      <c r="CR143" s="96">
        <v>0.98366057620000003</v>
      </c>
      <c r="CS143" s="95">
        <v>2500</v>
      </c>
      <c r="CT143" s="95">
        <v>2529</v>
      </c>
      <c r="CU143" s="95">
        <v>2572</v>
      </c>
      <c r="CV143" s="95">
        <v>2601</v>
      </c>
      <c r="CW143" s="95">
        <v>2641</v>
      </c>
      <c r="CX143" s="96">
        <v>0.96351278500000004</v>
      </c>
      <c r="CY143" s="96">
        <v>0.94718105100000005</v>
      </c>
      <c r="CZ143" s="96">
        <v>0.95386201800000003</v>
      </c>
      <c r="DA143" s="96">
        <v>0.96753155000000002</v>
      </c>
      <c r="DB143" s="96">
        <v>0.96917134599999999</v>
      </c>
      <c r="DC143">
        <v>2013</v>
      </c>
      <c r="DD143" s="6">
        <v>2471.1999999999998</v>
      </c>
      <c r="DE143" s="96">
        <v>3.4681935999999998E-3</v>
      </c>
      <c r="DF143" s="72">
        <v>752.82</v>
      </c>
      <c r="DG143" s="96">
        <v>1</v>
      </c>
      <c r="DH143" s="72">
        <v>752.82</v>
      </c>
      <c r="DI143" s="72">
        <v>722.22248452999997</v>
      </c>
      <c r="DJ143" s="96">
        <v>1</v>
      </c>
      <c r="DK143" s="72">
        <v>752.82</v>
      </c>
      <c r="DL143" s="96">
        <v>1</v>
      </c>
      <c r="DM143" s="72">
        <v>752.82</v>
      </c>
      <c r="DN143" s="96">
        <v>1</v>
      </c>
      <c r="DO143" s="96">
        <v>6.62E-3</v>
      </c>
      <c r="DP143" s="72">
        <v>4.9800000000000004</v>
      </c>
      <c r="DQ143" s="72">
        <v>747.84</v>
      </c>
      <c r="DR143" t="s">
        <v>124</v>
      </c>
      <c r="DT143" t="s">
        <v>103</v>
      </c>
    </row>
    <row r="144" spans="1:124" x14ac:dyDescent="0.3">
      <c r="A144" t="s">
        <v>32</v>
      </c>
      <c r="B144">
        <v>4270</v>
      </c>
      <c r="C144" s="95">
        <v>5109</v>
      </c>
      <c r="D144" s="95">
        <v>22418852</v>
      </c>
      <c r="E144" s="95">
        <v>4972</v>
      </c>
      <c r="F144" s="95">
        <v>14572301</v>
      </c>
      <c r="G144" s="95">
        <v>1643</v>
      </c>
      <c r="H144" s="95">
        <v>4499576</v>
      </c>
      <c r="I144" s="95">
        <v>1494</v>
      </c>
      <c r="J144" s="95">
        <v>4395622</v>
      </c>
      <c r="K144" s="95">
        <v>4913</v>
      </c>
      <c r="L144" s="95">
        <v>21712173</v>
      </c>
      <c r="M144" s="95">
        <v>4750</v>
      </c>
      <c r="N144" s="95">
        <v>14677633</v>
      </c>
      <c r="O144" s="95">
        <v>1653</v>
      </c>
      <c r="P144" s="95">
        <v>4749653</v>
      </c>
      <c r="Q144" s="95">
        <v>1500</v>
      </c>
      <c r="R144" s="95">
        <v>5174181</v>
      </c>
      <c r="S144" s="95">
        <v>4874</v>
      </c>
      <c r="T144" s="95">
        <v>22653915</v>
      </c>
      <c r="U144" s="95">
        <v>4698</v>
      </c>
      <c r="V144" s="95">
        <v>15350974</v>
      </c>
      <c r="W144" s="95">
        <v>1707</v>
      </c>
      <c r="X144" s="95">
        <v>5175281</v>
      </c>
      <c r="Y144" s="95">
        <v>1541</v>
      </c>
      <c r="Z144" s="95">
        <v>5478412</v>
      </c>
      <c r="AA144" s="95">
        <v>4880</v>
      </c>
      <c r="AB144" s="95">
        <v>24573652</v>
      </c>
      <c r="AC144" s="95">
        <v>4686</v>
      </c>
      <c r="AD144" s="95">
        <v>16225337</v>
      </c>
      <c r="AE144" s="95">
        <v>1717</v>
      </c>
      <c r="AF144" s="95">
        <v>5748656</v>
      </c>
      <c r="AG144" s="95">
        <v>1559</v>
      </c>
      <c r="AH144" s="95">
        <v>5364189</v>
      </c>
      <c r="AI144" s="95">
        <v>4904</v>
      </c>
      <c r="AJ144" s="95">
        <v>22727473.039999999</v>
      </c>
      <c r="AK144" s="95">
        <v>4703</v>
      </c>
      <c r="AL144" s="95">
        <v>16232879.17</v>
      </c>
      <c r="AM144" s="95">
        <v>1776</v>
      </c>
      <c r="AN144" s="95">
        <v>5490496</v>
      </c>
      <c r="AO144" s="95">
        <v>1634</v>
      </c>
      <c r="AP144" s="95">
        <v>5885400.3200000003</v>
      </c>
      <c r="AQ144" s="72">
        <v>332.23</v>
      </c>
      <c r="AR144" s="72">
        <v>244.46</v>
      </c>
      <c r="AS144" s="72">
        <v>576.69000000000005</v>
      </c>
      <c r="AT144" s="95">
        <v>26918428</v>
      </c>
      <c r="AU144" s="95">
        <v>18967923</v>
      </c>
      <c r="AV144" s="95">
        <v>6752</v>
      </c>
      <c r="AW144" s="95">
        <v>6466</v>
      </c>
      <c r="AX144" s="72">
        <v>335.84</v>
      </c>
      <c r="AY144" s="72">
        <v>264.69</v>
      </c>
      <c r="AZ144" s="72">
        <v>600.53</v>
      </c>
      <c r="BA144" s="95">
        <v>26461826</v>
      </c>
      <c r="BB144" s="95">
        <v>19851814</v>
      </c>
      <c r="BC144" s="95">
        <v>6566</v>
      </c>
      <c r="BD144" s="95">
        <v>6250</v>
      </c>
      <c r="BE144" s="72">
        <v>352.39</v>
      </c>
      <c r="BF144" s="72">
        <v>278.20999999999998</v>
      </c>
      <c r="BG144" s="72">
        <v>630.6</v>
      </c>
      <c r="BH144" s="95">
        <v>27829196</v>
      </c>
      <c r="BI144" s="95">
        <v>20829386</v>
      </c>
      <c r="BJ144" s="95">
        <v>6581</v>
      </c>
      <c r="BK144" s="95">
        <v>6239</v>
      </c>
      <c r="BL144" s="72">
        <v>383.03</v>
      </c>
      <c r="BM144" s="72">
        <v>288.08999999999997</v>
      </c>
      <c r="BN144" s="72">
        <v>671.12</v>
      </c>
      <c r="BO144" s="95">
        <v>30322308</v>
      </c>
      <c r="BP144" s="95">
        <v>21589526</v>
      </c>
      <c r="BQ144" s="95">
        <v>6597</v>
      </c>
      <c r="BR144" s="95">
        <v>6245</v>
      </c>
      <c r="BS144" s="72">
        <v>352.02</v>
      </c>
      <c r="BT144" s="72">
        <v>290.86</v>
      </c>
      <c r="BU144" s="72">
        <v>642.88</v>
      </c>
      <c r="BV144" s="95">
        <v>28217969.039999999</v>
      </c>
      <c r="BW144" s="95">
        <v>22118279.489999998</v>
      </c>
      <c r="BX144" s="95">
        <v>6680</v>
      </c>
      <c r="BY144" s="95">
        <v>6337</v>
      </c>
      <c r="BZ144" s="95">
        <v>6616</v>
      </c>
      <c r="CA144" s="95">
        <v>6413</v>
      </c>
      <c r="CB144" s="95">
        <v>6416</v>
      </c>
      <c r="CC144" s="95">
        <v>6430</v>
      </c>
      <c r="CD144" s="95">
        <v>6512</v>
      </c>
      <c r="CE144" s="72">
        <v>650.75523149000003</v>
      </c>
      <c r="CF144" s="72">
        <v>676.59346364999999</v>
      </c>
      <c r="CG144" s="72">
        <v>712.40329333</v>
      </c>
      <c r="CH144" s="72">
        <v>716.50152150999998</v>
      </c>
      <c r="CI144" s="72">
        <v>731.52548966999996</v>
      </c>
      <c r="CJ144" s="96">
        <v>0.88618573020000002</v>
      </c>
      <c r="CK144" s="96">
        <v>0.8875787785</v>
      </c>
      <c r="CL144" s="96">
        <v>0.88517277490000001</v>
      </c>
      <c r="CM144" s="96">
        <v>0.93666235149999999</v>
      </c>
      <c r="CN144" s="96">
        <v>0.87882105150000001</v>
      </c>
      <c r="CO144" s="96">
        <v>0.96987745820000004</v>
      </c>
      <c r="CP144" s="96">
        <v>0.92267752979999995</v>
      </c>
      <c r="CQ144" s="96">
        <v>0.99584056389999998</v>
      </c>
      <c r="CR144" s="96">
        <v>0.92653124549999999</v>
      </c>
      <c r="CS144" s="95">
        <v>6483</v>
      </c>
      <c r="CT144" s="95">
        <v>6440</v>
      </c>
      <c r="CU144" s="95">
        <v>6423</v>
      </c>
      <c r="CV144" s="95">
        <v>6486</v>
      </c>
      <c r="CW144" s="95">
        <v>6651</v>
      </c>
      <c r="CX144" s="96">
        <v>0.98931577999999998</v>
      </c>
      <c r="CY144" s="96">
        <v>0.96183916999999997</v>
      </c>
      <c r="CZ144" s="96">
        <v>0.96717422799999997</v>
      </c>
      <c r="DA144" s="96">
        <v>0.97043129800000005</v>
      </c>
      <c r="DB144" s="96">
        <v>0.96078387499999995</v>
      </c>
      <c r="DC144">
        <v>2013</v>
      </c>
      <c r="DD144" s="6">
        <v>6307.4</v>
      </c>
      <c r="DE144" s="96">
        <v>2.2104774999999999E-3</v>
      </c>
      <c r="DF144" s="72">
        <v>709.99</v>
      </c>
      <c r="DG144" s="96">
        <v>1</v>
      </c>
      <c r="DH144" s="72">
        <v>709.99</v>
      </c>
      <c r="DI144" s="72">
        <v>696.93266574999996</v>
      </c>
      <c r="DJ144" s="96">
        <v>1</v>
      </c>
      <c r="DK144" s="72">
        <v>709.99</v>
      </c>
      <c r="DL144" s="96">
        <v>1</v>
      </c>
      <c r="DM144" s="72">
        <v>709.99</v>
      </c>
      <c r="DN144" s="96">
        <v>1</v>
      </c>
      <c r="DO144" s="96">
        <v>5.8999999999999999E-3</v>
      </c>
      <c r="DP144" s="72">
        <v>4.1900000000000004</v>
      </c>
      <c r="DQ144" s="72">
        <v>705.8</v>
      </c>
      <c r="DR144" t="s">
        <v>32</v>
      </c>
      <c r="DT144" t="s">
        <v>103</v>
      </c>
    </row>
    <row r="145" spans="1:124" x14ac:dyDescent="0.3">
      <c r="A145" t="s">
        <v>125</v>
      </c>
      <c r="B145">
        <v>4280</v>
      </c>
      <c r="C145" s="95">
        <v>2803</v>
      </c>
      <c r="D145" s="95">
        <v>13211637</v>
      </c>
      <c r="E145" s="95">
        <v>2696</v>
      </c>
      <c r="F145" s="95">
        <v>8000343</v>
      </c>
      <c r="G145" s="95">
        <v>712</v>
      </c>
      <c r="H145" s="95">
        <v>2588451</v>
      </c>
      <c r="I145" s="95">
        <v>663</v>
      </c>
      <c r="J145" s="95">
        <v>1776992</v>
      </c>
      <c r="K145" s="95">
        <v>2575</v>
      </c>
      <c r="L145" s="95">
        <v>12651866</v>
      </c>
      <c r="M145" s="95">
        <v>2468</v>
      </c>
      <c r="N145" s="95">
        <v>7872862</v>
      </c>
      <c r="O145" s="95">
        <v>695</v>
      </c>
      <c r="P145" s="95">
        <v>2592142</v>
      </c>
      <c r="Q145" s="95">
        <v>645</v>
      </c>
      <c r="R145" s="95">
        <v>1902456</v>
      </c>
      <c r="S145" s="95">
        <v>2532</v>
      </c>
      <c r="T145" s="95">
        <v>11237103</v>
      </c>
      <c r="U145" s="95">
        <v>2426</v>
      </c>
      <c r="V145" s="95">
        <v>7662364</v>
      </c>
      <c r="W145" s="95">
        <v>686</v>
      </c>
      <c r="X145" s="95">
        <v>2325440</v>
      </c>
      <c r="Y145" s="95">
        <v>631</v>
      </c>
      <c r="Z145" s="95">
        <v>1952993</v>
      </c>
      <c r="AA145" s="95">
        <v>2550</v>
      </c>
      <c r="AB145" s="95">
        <v>12452135</v>
      </c>
      <c r="AC145" s="95">
        <v>2434</v>
      </c>
      <c r="AD145" s="95">
        <v>8951937</v>
      </c>
      <c r="AE145" s="95">
        <v>681</v>
      </c>
      <c r="AF145" s="95">
        <v>2730203</v>
      </c>
      <c r="AG145" s="95">
        <v>628</v>
      </c>
      <c r="AH145" s="95">
        <v>1883134</v>
      </c>
      <c r="AI145" s="95">
        <v>2498</v>
      </c>
      <c r="AJ145" s="95">
        <v>13157387</v>
      </c>
      <c r="AK145" s="95">
        <v>2380</v>
      </c>
      <c r="AL145" s="95">
        <v>9734881.9700000007</v>
      </c>
      <c r="AM145" s="95">
        <v>686</v>
      </c>
      <c r="AN145" s="95">
        <v>2159900</v>
      </c>
      <c r="AO145" s="95">
        <v>640</v>
      </c>
      <c r="AP145" s="95">
        <v>2043217</v>
      </c>
      <c r="AQ145" s="72">
        <v>374.59</v>
      </c>
      <c r="AR145" s="72">
        <v>242.57</v>
      </c>
      <c r="AS145" s="72">
        <v>617.16</v>
      </c>
      <c r="AT145" s="95">
        <v>15800088</v>
      </c>
      <c r="AU145" s="95">
        <v>9777335</v>
      </c>
      <c r="AV145" s="95">
        <v>3515</v>
      </c>
      <c r="AW145" s="95">
        <v>3359</v>
      </c>
      <c r="AX145" s="72">
        <v>388.48</v>
      </c>
      <c r="AY145" s="72">
        <v>261.68</v>
      </c>
      <c r="AZ145" s="72">
        <v>650.16</v>
      </c>
      <c r="BA145" s="95">
        <v>15244008</v>
      </c>
      <c r="BB145" s="95">
        <v>9775318</v>
      </c>
      <c r="BC145" s="95">
        <v>3270</v>
      </c>
      <c r="BD145" s="95">
        <v>3113</v>
      </c>
      <c r="BE145" s="72">
        <v>351.22</v>
      </c>
      <c r="BF145" s="72">
        <v>262.11</v>
      </c>
      <c r="BG145" s="72">
        <v>613.33000000000004</v>
      </c>
      <c r="BH145" s="95">
        <v>13562543</v>
      </c>
      <c r="BI145" s="95">
        <v>9615357</v>
      </c>
      <c r="BJ145" s="95">
        <v>3218</v>
      </c>
      <c r="BK145" s="95">
        <v>3057</v>
      </c>
      <c r="BL145" s="72">
        <v>391.58</v>
      </c>
      <c r="BM145" s="72">
        <v>294.88</v>
      </c>
      <c r="BN145" s="72">
        <v>686.46</v>
      </c>
      <c r="BO145" s="95">
        <v>15182338</v>
      </c>
      <c r="BP145" s="95">
        <v>10835071</v>
      </c>
      <c r="BQ145" s="95">
        <v>3231</v>
      </c>
      <c r="BR145" s="95">
        <v>3062</v>
      </c>
      <c r="BS145" s="72">
        <v>400.89</v>
      </c>
      <c r="BT145" s="72">
        <v>325</v>
      </c>
      <c r="BU145" s="72">
        <v>725.89</v>
      </c>
      <c r="BV145" s="95">
        <v>15317287</v>
      </c>
      <c r="BW145" s="95">
        <v>11778098.970000001</v>
      </c>
      <c r="BX145" s="95">
        <v>3184</v>
      </c>
      <c r="BY145" s="95">
        <v>3020</v>
      </c>
      <c r="BZ145" s="95">
        <v>3441</v>
      </c>
      <c r="CA145" s="95">
        <v>3194</v>
      </c>
      <c r="CB145" s="95">
        <v>3140</v>
      </c>
      <c r="CC145" s="95">
        <v>3151</v>
      </c>
      <c r="CD145" s="95">
        <v>3104</v>
      </c>
      <c r="CE145" s="72">
        <v>650.75523149000003</v>
      </c>
      <c r="CF145" s="72">
        <v>676.59346364999999</v>
      </c>
      <c r="CG145" s="72">
        <v>712.40329333</v>
      </c>
      <c r="CH145" s="72">
        <v>716.50152150999998</v>
      </c>
      <c r="CI145" s="72">
        <v>731.52548966999996</v>
      </c>
      <c r="CJ145" s="96">
        <v>0.94837501130000001</v>
      </c>
      <c r="CK145" s="96">
        <v>0.96093154150000004</v>
      </c>
      <c r="CL145" s="96">
        <v>0.86093088809999996</v>
      </c>
      <c r="CM145" s="96">
        <v>0.95807193619999997</v>
      </c>
      <c r="CN145" s="96">
        <v>0.99229624979999997</v>
      </c>
      <c r="CO145" s="96">
        <v>0.98560758999999998</v>
      </c>
      <c r="CP145" s="96">
        <v>0.95790772609999997</v>
      </c>
      <c r="CQ145" s="96">
        <v>0.99584056389999998</v>
      </c>
      <c r="CR145" s="96">
        <v>0.9619085866</v>
      </c>
      <c r="CS145" s="95">
        <v>3560</v>
      </c>
      <c r="CT145" s="95">
        <v>3332</v>
      </c>
      <c r="CU145" s="95">
        <v>3289</v>
      </c>
      <c r="CV145" s="95">
        <v>3308</v>
      </c>
      <c r="CW145" s="95">
        <v>3302</v>
      </c>
      <c r="CX145" s="96">
        <v>0.96776801300000004</v>
      </c>
      <c r="CY145" s="96">
        <v>1.001862713</v>
      </c>
      <c r="CZ145" s="96">
        <v>0.98647676799999995</v>
      </c>
      <c r="DA145" s="96">
        <v>0.98061412599999997</v>
      </c>
      <c r="DB145" s="96">
        <v>0.992575027</v>
      </c>
      <c r="DC145">
        <v>2013</v>
      </c>
      <c r="DD145" s="6">
        <v>3122.2</v>
      </c>
      <c r="DE145" s="96">
        <v>1.9644968999999999E-3</v>
      </c>
      <c r="DF145" s="72">
        <v>737.29</v>
      </c>
      <c r="DG145" s="96">
        <v>1</v>
      </c>
      <c r="DH145" s="72">
        <v>737.29</v>
      </c>
      <c r="DI145" s="72">
        <v>696.93266574999996</v>
      </c>
      <c r="DJ145" s="96">
        <v>1</v>
      </c>
      <c r="DK145" s="72">
        <v>737.29</v>
      </c>
      <c r="DL145" s="96">
        <v>1</v>
      </c>
      <c r="DM145" s="72">
        <v>737.29</v>
      </c>
      <c r="DN145" s="96">
        <v>1</v>
      </c>
      <c r="DO145" s="96">
        <v>4.9870000000000001E-3</v>
      </c>
      <c r="DP145" s="72">
        <v>3.68</v>
      </c>
      <c r="DQ145" s="72">
        <v>733.61</v>
      </c>
      <c r="DR145" t="s">
        <v>125</v>
      </c>
      <c r="DT145" t="s">
        <v>103</v>
      </c>
    </row>
    <row r="146" spans="1:124" x14ac:dyDescent="0.3">
      <c r="A146" t="s">
        <v>126</v>
      </c>
      <c r="B146">
        <v>4290</v>
      </c>
      <c r="C146" s="95">
        <v>4384</v>
      </c>
      <c r="D146" s="95">
        <v>18699387</v>
      </c>
      <c r="E146" s="95">
        <v>4258</v>
      </c>
      <c r="F146" s="95">
        <v>14265215</v>
      </c>
      <c r="G146" s="95">
        <v>1225</v>
      </c>
      <c r="H146" s="95">
        <v>3706323</v>
      </c>
      <c r="I146" s="95">
        <v>1112</v>
      </c>
      <c r="J146" s="95">
        <v>3356563</v>
      </c>
      <c r="K146" s="95">
        <v>4349</v>
      </c>
      <c r="L146" s="95">
        <v>19362113</v>
      </c>
      <c r="M146" s="95">
        <v>4213</v>
      </c>
      <c r="N146" s="95">
        <v>14842783</v>
      </c>
      <c r="O146" s="95">
        <v>1220</v>
      </c>
      <c r="P146" s="95">
        <v>4648647</v>
      </c>
      <c r="Q146" s="95">
        <v>1109</v>
      </c>
      <c r="R146" s="95">
        <v>3703840</v>
      </c>
      <c r="S146" s="95">
        <v>4274</v>
      </c>
      <c r="T146" s="95">
        <v>18518812</v>
      </c>
      <c r="U146" s="95">
        <v>4129</v>
      </c>
      <c r="V146" s="95">
        <v>14904831</v>
      </c>
      <c r="W146" s="95">
        <v>1202</v>
      </c>
      <c r="X146" s="95">
        <v>2867158</v>
      </c>
      <c r="Y146" s="95">
        <v>1092</v>
      </c>
      <c r="Z146" s="95">
        <v>3337630</v>
      </c>
      <c r="AA146" s="95">
        <v>4249</v>
      </c>
      <c r="AB146" s="95">
        <v>19186990</v>
      </c>
      <c r="AC146" s="95">
        <v>4098</v>
      </c>
      <c r="AD146" s="95">
        <v>15324917</v>
      </c>
      <c r="AE146" s="95">
        <v>1202</v>
      </c>
      <c r="AF146" s="95">
        <v>4490784</v>
      </c>
      <c r="AG146" s="95">
        <v>1096</v>
      </c>
      <c r="AH146" s="95">
        <v>3825224</v>
      </c>
      <c r="AI146" s="95">
        <v>4228</v>
      </c>
      <c r="AJ146" s="95">
        <v>18900113.199999999</v>
      </c>
      <c r="AK146" s="95">
        <v>4073</v>
      </c>
      <c r="AL146" s="95">
        <v>16035056</v>
      </c>
      <c r="AM146" s="95">
        <v>1221</v>
      </c>
      <c r="AN146" s="95">
        <v>3710684</v>
      </c>
      <c r="AO146" s="95">
        <v>1117</v>
      </c>
      <c r="AP146" s="95">
        <v>3900928.42</v>
      </c>
      <c r="AQ146" s="72">
        <v>332.88</v>
      </c>
      <c r="AR146" s="72">
        <v>273.45999999999998</v>
      </c>
      <c r="AS146" s="72">
        <v>606.34</v>
      </c>
      <c r="AT146" s="95">
        <v>22405710</v>
      </c>
      <c r="AU146" s="95">
        <v>17621778</v>
      </c>
      <c r="AV146" s="95">
        <v>5609</v>
      </c>
      <c r="AW146" s="95">
        <v>5370</v>
      </c>
      <c r="AX146" s="72">
        <v>359.29</v>
      </c>
      <c r="AY146" s="72">
        <v>290.41000000000003</v>
      </c>
      <c r="AZ146" s="72">
        <v>649.70000000000005</v>
      </c>
      <c r="BA146" s="95">
        <v>24010760</v>
      </c>
      <c r="BB146" s="95">
        <v>18546623</v>
      </c>
      <c r="BC146" s="95">
        <v>5569</v>
      </c>
      <c r="BD146" s="95">
        <v>5322</v>
      </c>
      <c r="BE146" s="72">
        <v>325.45</v>
      </c>
      <c r="BF146" s="72">
        <v>291.17</v>
      </c>
      <c r="BG146" s="72">
        <v>616.62</v>
      </c>
      <c r="BH146" s="95">
        <v>21385970</v>
      </c>
      <c r="BI146" s="95">
        <v>18242461</v>
      </c>
      <c r="BJ146" s="95">
        <v>5476</v>
      </c>
      <c r="BK146" s="95">
        <v>5221</v>
      </c>
      <c r="BL146" s="72">
        <v>361.98</v>
      </c>
      <c r="BM146" s="72">
        <v>307.25</v>
      </c>
      <c r="BN146" s="72">
        <v>669.23</v>
      </c>
      <c r="BO146" s="95">
        <v>23677774</v>
      </c>
      <c r="BP146" s="95">
        <v>19150141</v>
      </c>
      <c r="BQ146" s="95">
        <v>5451</v>
      </c>
      <c r="BR146" s="95">
        <v>5194</v>
      </c>
      <c r="BS146" s="72">
        <v>345.79</v>
      </c>
      <c r="BT146" s="72">
        <v>320.10000000000002</v>
      </c>
      <c r="BU146" s="72">
        <v>665.89</v>
      </c>
      <c r="BV146" s="95">
        <v>22610797.199999999</v>
      </c>
      <c r="BW146" s="95">
        <v>19935984.420000002</v>
      </c>
      <c r="BX146" s="95">
        <v>5449</v>
      </c>
      <c r="BY146" s="95">
        <v>5190</v>
      </c>
      <c r="BZ146" s="95">
        <v>5495</v>
      </c>
      <c r="CA146" s="95">
        <v>5450</v>
      </c>
      <c r="CB146" s="95">
        <v>5353</v>
      </c>
      <c r="CC146" s="95">
        <v>5329</v>
      </c>
      <c r="CD146" s="95">
        <v>5322</v>
      </c>
      <c r="CE146" s="72">
        <v>650.75523149000003</v>
      </c>
      <c r="CF146" s="72">
        <v>676.59346364999999</v>
      </c>
      <c r="CG146" s="72">
        <v>712.40329333</v>
      </c>
      <c r="CH146" s="72">
        <v>716.50152150999998</v>
      </c>
      <c r="CI146" s="72">
        <v>731.52548966999996</v>
      </c>
      <c r="CJ146" s="96">
        <v>0.93174817610000005</v>
      </c>
      <c r="CK146" s="96">
        <v>0.96025166500000003</v>
      </c>
      <c r="CL146" s="96">
        <v>0.86554905879999999</v>
      </c>
      <c r="CM146" s="96">
        <v>0.93402453439999999</v>
      </c>
      <c r="CN146" s="96">
        <v>0.91027586790000004</v>
      </c>
      <c r="CO146" s="96">
        <v>0.9786176419</v>
      </c>
      <c r="CP146" s="96">
        <v>0.94047953049999999</v>
      </c>
      <c r="CQ146" s="96">
        <v>0.99584056389999998</v>
      </c>
      <c r="CR146" s="96">
        <v>0.94440759929999996</v>
      </c>
      <c r="CS146" s="95">
        <v>5589</v>
      </c>
      <c r="CT146" s="95">
        <v>5578</v>
      </c>
      <c r="CU146" s="95">
        <v>5506</v>
      </c>
      <c r="CV146" s="95">
        <v>5498</v>
      </c>
      <c r="CW146" s="95">
        <v>5479</v>
      </c>
      <c r="CX146" s="96">
        <v>0.96908385200000002</v>
      </c>
      <c r="CY146" s="96">
        <v>0.99573750599999999</v>
      </c>
      <c r="CZ146" s="96">
        <v>0.98624698499999996</v>
      </c>
      <c r="DA146" s="96">
        <v>0.95476084500000002</v>
      </c>
      <c r="DB146" s="96">
        <v>0.98718622300000003</v>
      </c>
      <c r="DC146">
        <v>2013</v>
      </c>
      <c r="DD146" s="6">
        <v>5259.4</v>
      </c>
      <c r="DE146" s="96">
        <v>1.2839326E-3</v>
      </c>
      <c r="DF146" s="72">
        <v>724.36</v>
      </c>
      <c r="DG146" s="96">
        <v>1</v>
      </c>
      <c r="DH146" s="72">
        <v>724.36</v>
      </c>
      <c r="DI146" s="72">
        <v>696.93266574999996</v>
      </c>
      <c r="DJ146" s="96">
        <v>1</v>
      </c>
      <c r="DK146" s="72">
        <v>724.36</v>
      </c>
      <c r="DL146" s="96">
        <v>1</v>
      </c>
      <c r="DM146" s="72">
        <v>724.36</v>
      </c>
      <c r="DN146" s="96">
        <v>1</v>
      </c>
      <c r="DO146" s="96">
        <v>2.9369999999999999E-3</v>
      </c>
      <c r="DP146" s="72">
        <v>2.13</v>
      </c>
      <c r="DQ146" s="72">
        <v>722.23</v>
      </c>
      <c r="DR146" t="s">
        <v>126</v>
      </c>
      <c r="DT146" t="s">
        <v>103</v>
      </c>
    </row>
    <row r="147" spans="1:124" x14ac:dyDescent="0.3">
      <c r="A147" t="s">
        <v>127</v>
      </c>
      <c r="B147">
        <v>4300</v>
      </c>
      <c r="C147" s="95">
        <v>2129</v>
      </c>
      <c r="D147" s="95">
        <v>8703915</v>
      </c>
      <c r="E147" s="95">
        <v>2063</v>
      </c>
      <c r="F147" s="95">
        <v>6363720</v>
      </c>
      <c r="G147" s="95">
        <v>524</v>
      </c>
      <c r="H147" s="95">
        <v>895475</v>
      </c>
      <c r="I147" s="95">
        <v>488</v>
      </c>
      <c r="J147" s="95">
        <v>1305237</v>
      </c>
      <c r="K147" s="95">
        <v>2008</v>
      </c>
      <c r="L147" s="95">
        <v>8542122</v>
      </c>
      <c r="M147" s="95">
        <v>1927</v>
      </c>
      <c r="N147" s="95">
        <v>6524537</v>
      </c>
      <c r="O147" s="95">
        <v>513</v>
      </c>
      <c r="P147" s="95">
        <v>1287277</v>
      </c>
      <c r="Q147" s="95">
        <v>470</v>
      </c>
      <c r="R147" s="95">
        <v>1462755</v>
      </c>
      <c r="S147" s="95">
        <v>1994</v>
      </c>
      <c r="T147" s="95">
        <v>7501874</v>
      </c>
      <c r="U147" s="95">
        <v>1899</v>
      </c>
      <c r="V147" s="95">
        <v>6747511</v>
      </c>
      <c r="W147" s="95">
        <v>539</v>
      </c>
      <c r="X147" s="95">
        <v>1410632</v>
      </c>
      <c r="Y147" s="95">
        <v>487</v>
      </c>
      <c r="Z147" s="95">
        <v>1509541</v>
      </c>
      <c r="AA147" s="95">
        <v>2000</v>
      </c>
      <c r="AB147" s="95">
        <v>8778848</v>
      </c>
      <c r="AC147" s="95">
        <v>1900</v>
      </c>
      <c r="AD147" s="95">
        <v>7848667</v>
      </c>
      <c r="AE147" s="95">
        <v>554</v>
      </c>
      <c r="AF147" s="95">
        <v>980933</v>
      </c>
      <c r="AG147" s="95">
        <v>511</v>
      </c>
      <c r="AH147" s="95">
        <v>1618623</v>
      </c>
      <c r="AI147" s="95">
        <v>2026</v>
      </c>
      <c r="AJ147" s="95">
        <v>8116611</v>
      </c>
      <c r="AK147" s="95">
        <v>1914</v>
      </c>
      <c r="AL147" s="95">
        <v>7905651</v>
      </c>
      <c r="AM147" s="95">
        <v>571</v>
      </c>
      <c r="AN147" s="95">
        <v>1437943</v>
      </c>
      <c r="AO147" s="95">
        <v>532</v>
      </c>
      <c r="AP147" s="95">
        <v>1784678</v>
      </c>
      <c r="AQ147" s="72">
        <v>301.52999999999997</v>
      </c>
      <c r="AR147" s="72">
        <v>250.52</v>
      </c>
      <c r="AS147" s="72">
        <v>552.04999999999995</v>
      </c>
      <c r="AT147" s="95">
        <v>9599390</v>
      </c>
      <c r="AU147" s="95">
        <v>7668957</v>
      </c>
      <c r="AV147" s="95">
        <v>2653</v>
      </c>
      <c r="AW147" s="95">
        <v>2551</v>
      </c>
      <c r="AX147" s="72">
        <v>324.92</v>
      </c>
      <c r="AY147" s="72">
        <v>277.68</v>
      </c>
      <c r="AZ147" s="72">
        <v>602.6</v>
      </c>
      <c r="BA147" s="95">
        <v>9829399</v>
      </c>
      <c r="BB147" s="95">
        <v>7987292</v>
      </c>
      <c r="BC147" s="95">
        <v>2521</v>
      </c>
      <c r="BD147" s="95">
        <v>2397</v>
      </c>
      <c r="BE147" s="72">
        <v>293.20999999999998</v>
      </c>
      <c r="BF147" s="72">
        <v>288.39</v>
      </c>
      <c r="BG147" s="72">
        <v>581.6</v>
      </c>
      <c r="BH147" s="95">
        <v>8912506</v>
      </c>
      <c r="BI147" s="95">
        <v>8257052</v>
      </c>
      <c r="BJ147" s="95">
        <v>2533</v>
      </c>
      <c r="BK147" s="95">
        <v>2386</v>
      </c>
      <c r="BL147" s="72">
        <v>318.45</v>
      </c>
      <c r="BM147" s="72">
        <v>327.23</v>
      </c>
      <c r="BN147" s="72">
        <v>645.67999999999995</v>
      </c>
      <c r="BO147" s="95">
        <v>9759781</v>
      </c>
      <c r="BP147" s="95">
        <v>9467290</v>
      </c>
      <c r="BQ147" s="95">
        <v>2554</v>
      </c>
      <c r="BR147" s="95">
        <v>2411</v>
      </c>
      <c r="BS147" s="72">
        <v>306.58999999999997</v>
      </c>
      <c r="BT147" s="72">
        <v>330.14</v>
      </c>
      <c r="BU147" s="72">
        <v>636.73</v>
      </c>
      <c r="BV147" s="95">
        <v>9554554</v>
      </c>
      <c r="BW147" s="95">
        <v>9690329</v>
      </c>
      <c r="BX147" s="95">
        <v>2597</v>
      </c>
      <c r="BY147" s="95">
        <v>2446</v>
      </c>
      <c r="BZ147" s="95">
        <v>2604</v>
      </c>
      <c r="CA147" s="95">
        <v>2461</v>
      </c>
      <c r="CB147" s="95">
        <v>2462</v>
      </c>
      <c r="CC147" s="95">
        <v>2486</v>
      </c>
      <c r="CD147" s="95">
        <v>2523</v>
      </c>
      <c r="CE147" s="72">
        <v>650.75523149000003</v>
      </c>
      <c r="CF147" s="72">
        <v>676.59346364999999</v>
      </c>
      <c r="CG147" s="72">
        <v>712.40329333</v>
      </c>
      <c r="CH147" s="72">
        <v>716.50152150999998</v>
      </c>
      <c r="CI147" s="72">
        <v>731.52548966999996</v>
      </c>
      <c r="CJ147" s="96">
        <v>0.84832203149999996</v>
      </c>
      <c r="CK147" s="96">
        <v>0.89063822280000005</v>
      </c>
      <c r="CL147" s="96">
        <v>0.81639150949999995</v>
      </c>
      <c r="CM147" s="96">
        <v>0.90115649529999997</v>
      </c>
      <c r="CN147" s="96">
        <v>0.87041396230000001</v>
      </c>
      <c r="CO147" s="96">
        <v>0.9569434523</v>
      </c>
      <c r="CP147" s="96">
        <v>0.90432140189999999</v>
      </c>
      <c r="CQ147" s="96">
        <v>0.99584056389999998</v>
      </c>
      <c r="CR147" s="96">
        <v>0.90809845020000002</v>
      </c>
      <c r="CS147" s="95">
        <v>2343</v>
      </c>
      <c r="CT147" s="95">
        <v>2213</v>
      </c>
      <c r="CU147" s="95">
        <v>2209</v>
      </c>
      <c r="CV147" s="95">
        <v>2267</v>
      </c>
      <c r="CW147" s="95">
        <v>2296</v>
      </c>
      <c r="CX147" s="96">
        <v>0.94195914599999997</v>
      </c>
      <c r="CY147" s="96">
        <v>0.96892005999999997</v>
      </c>
      <c r="CZ147" s="96">
        <v>0.976344569</v>
      </c>
      <c r="DA147" s="96">
        <v>0.94270500300000004</v>
      </c>
      <c r="DB147" s="96">
        <v>0.95608347599999999</v>
      </c>
      <c r="DC147">
        <v>2013</v>
      </c>
      <c r="DD147" s="6">
        <v>2438.1999999999998</v>
      </c>
      <c r="DE147" s="96">
        <v>1.9223809999999999E-3</v>
      </c>
      <c r="DF147" s="72">
        <v>696.07</v>
      </c>
      <c r="DG147" s="96">
        <v>1</v>
      </c>
      <c r="DH147" s="72">
        <v>696.07</v>
      </c>
      <c r="DI147" s="72">
        <v>696.93266574999996</v>
      </c>
      <c r="DJ147" s="96">
        <v>1</v>
      </c>
      <c r="DK147" s="72">
        <v>696.07</v>
      </c>
      <c r="DL147" s="96">
        <v>1</v>
      </c>
      <c r="DM147" s="72">
        <v>696.07</v>
      </c>
      <c r="DN147" s="96">
        <v>1</v>
      </c>
      <c r="DO147" s="96">
        <v>4.4720000000000003E-3</v>
      </c>
      <c r="DP147" s="72">
        <v>3.11</v>
      </c>
      <c r="DQ147" s="72">
        <v>692.96</v>
      </c>
      <c r="DR147" t="s">
        <v>127</v>
      </c>
      <c r="DT147" t="s">
        <v>103</v>
      </c>
    </row>
    <row r="148" spans="1:124" x14ac:dyDescent="0.3">
      <c r="A148" t="s">
        <v>128</v>
      </c>
      <c r="B148">
        <v>4310</v>
      </c>
      <c r="C148" s="95">
        <v>5129</v>
      </c>
      <c r="D148" s="95">
        <v>21823217</v>
      </c>
      <c r="E148" s="95">
        <v>4961</v>
      </c>
      <c r="F148" s="95">
        <v>16766883</v>
      </c>
      <c r="G148" s="95">
        <v>1571</v>
      </c>
      <c r="H148" s="95">
        <v>5222472</v>
      </c>
      <c r="I148" s="95">
        <v>1443</v>
      </c>
      <c r="J148" s="95">
        <v>4698218</v>
      </c>
      <c r="K148" s="95">
        <v>5155</v>
      </c>
      <c r="L148" s="95">
        <v>23697614</v>
      </c>
      <c r="M148" s="95">
        <v>4972</v>
      </c>
      <c r="N148" s="95">
        <v>17969936</v>
      </c>
      <c r="O148" s="95">
        <v>1663</v>
      </c>
      <c r="P148" s="95">
        <v>5267167</v>
      </c>
      <c r="Q148" s="95">
        <v>1529</v>
      </c>
      <c r="R148" s="95">
        <v>5192255</v>
      </c>
      <c r="S148" s="95">
        <v>5162</v>
      </c>
      <c r="T148" s="95">
        <v>24648660</v>
      </c>
      <c r="U148" s="95">
        <v>4954</v>
      </c>
      <c r="V148" s="95">
        <v>17855577</v>
      </c>
      <c r="W148" s="95">
        <v>1680</v>
      </c>
      <c r="X148" s="95">
        <v>5575263</v>
      </c>
      <c r="Y148" s="95">
        <v>1540</v>
      </c>
      <c r="Z148" s="95">
        <v>5462543</v>
      </c>
      <c r="AA148" s="95">
        <v>5213</v>
      </c>
      <c r="AB148" s="95">
        <v>24909254</v>
      </c>
      <c r="AC148" s="95">
        <v>4983</v>
      </c>
      <c r="AD148" s="95">
        <v>20199189</v>
      </c>
      <c r="AE148" s="95">
        <v>1713</v>
      </c>
      <c r="AF148" s="95">
        <v>6054550</v>
      </c>
      <c r="AG148" s="95">
        <v>1565</v>
      </c>
      <c r="AH148" s="95">
        <v>6183140</v>
      </c>
      <c r="AI148" s="95">
        <v>5316</v>
      </c>
      <c r="AJ148" s="95">
        <v>25299063</v>
      </c>
      <c r="AK148" s="95">
        <v>5067</v>
      </c>
      <c r="AL148" s="95">
        <v>21655978.940000001</v>
      </c>
      <c r="AM148" s="95">
        <v>1782</v>
      </c>
      <c r="AN148" s="95">
        <v>6009882</v>
      </c>
      <c r="AO148" s="95">
        <v>1640</v>
      </c>
      <c r="AP148" s="95">
        <v>6891498.6900000004</v>
      </c>
      <c r="AQ148" s="72">
        <v>336.39</v>
      </c>
      <c r="AR148" s="72">
        <v>279.32</v>
      </c>
      <c r="AS148" s="72">
        <v>615.71</v>
      </c>
      <c r="AT148" s="95">
        <v>27045689</v>
      </c>
      <c r="AU148" s="95">
        <v>21465101</v>
      </c>
      <c r="AV148" s="95">
        <v>6700</v>
      </c>
      <c r="AW148" s="95">
        <v>6404</v>
      </c>
      <c r="AX148" s="72">
        <v>354.02</v>
      </c>
      <c r="AY148" s="72">
        <v>296.91000000000003</v>
      </c>
      <c r="AZ148" s="72">
        <v>650.92999999999995</v>
      </c>
      <c r="BA148" s="95">
        <v>28964781</v>
      </c>
      <c r="BB148" s="95">
        <v>23162191</v>
      </c>
      <c r="BC148" s="95">
        <v>6818</v>
      </c>
      <c r="BD148" s="95">
        <v>6501</v>
      </c>
      <c r="BE148" s="72">
        <v>368.12</v>
      </c>
      <c r="BF148" s="72">
        <v>299.23</v>
      </c>
      <c r="BG148" s="72">
        <v>667.35</v>
      </c>
      <c r="BH148" s="95">
        <v>30223923</v>
      </c>
      <c r="BI148" s="95">
        <v>23318120</v>
      </c>
      <c r="BJ148" s="95">
        <v>6842</v>
      </c>
      <c r="BK148" s="95">
        <v>6494</v>
      </c>
      <c r="BL148" s="72">
        <v>372.56</v>
      </c>
      <c r="BM148" s="72">
        <v>335.76</v>
      </c>
      <c r="BN148" s="72">
        <v>708.32</v>
      </c>
      <c r="BO148" s="95">
        <v>30963804</v>
      </c>
      <c r="BP148" s="95">
        <v>26382329</v>
      </c>
      <c r="BQ148" s="95">
        <v>6926</v>
      </c>
      <c r="BR148" s="95">
        <v>6548</v>
      </c>
      <c r="BS148" s="72">
        <v>367.58</v>
      </c>
      <c r="BT148" s="72">
        <v>354.7</v>
      </c>
      <c r="BU148" s="72">
        <v>722.28</v>
      </c>
      <c r="BV148" s="95">
        <v>31308945</v>
      </c>
      <c r="BW148" s="95">
        <v>28547477.629999999</v>
      </c>
      <c r="BX148" s="95">
        <v>7098</v>
      </c>
      <c r="BY148" s="95">
        <v>6707</v>
      </c>
      <c r="BZ148" s="95">
        <v>6559</v>
      </c>
      <c r="CA148" s="95">
        <v>6665</v>
      </c>
      <c r="CB148" s="95">
        <v>6674</v>
      </c>
      <c r="CC148" s="95">
        <v>6747</v>
      </c>
      <c r="CD148" s="95">
        <v>6907</v>
      </c>
      <c r="CE148" s="72">
        <v>650.75523149000003</v>
      </c>
      <c r="CF148" s="72">
        <v>676.59346364999999</v>
      </c>
      <c r="CG148" s="72">
        <v>712.40329333</v>
      </c>
      <c r="CH148" s="72">
        <v>716.50152150999998</v>
      </c>
      <c r="CI148" s="72">
        <v>731.52548966999996</v>
      </c>
      <c r="CJ148" s="96">
        <v>0.94614683099999997</v>
      </c>
      <c r="CK148" s="96">
        <v>0.96206959569999995</v>
      </c>
      <c r="CL148" s="96">
        <v>0.93675872400000004</v>
      </c>
      <c r="CM148" s="96">
        <v>0.98858129220000002</v>
      </c>
      <c r="CN148" s="96">
        <v>0.98736135680000003</v>
      </c>
      <c r="CO148" s="96">
        <v>0.98864532940000005</v>
      </c>
      <c r="CP148" s="96">
        <v>0.97525728509999998</v>
      </c>
      <c r="CQ148" s="96">
        <v>0.99584056389999998</v>
      </c>
      <c r="CR148" s="96">
        <v>0.97933060900000002</v>
      </c>
      <c r="CS148" s="95">
        <v>6417</v>
      </c>
      <c r="CT148" s="95">
        <v>6515</v>
      </c>
      <c r="CU148" s="95">
        <v>6467</v>
      </c>
      <c r="CV148" s="95">
        <v>6456</v>
      </c>
      <c r="CW148" s="95">
        <v>6566</v>
      </c>
      <c r="CX148" s="96">
        <v>0.98300971299999995</v>
      </c>
      <c r="CY148" s="96">
        <v>0.98754652200000004</v>
      </c>
      <c r="CZ148" s="96">
        <v>0.98825936199999997</v>
      </c>
      <c r="DA148" s="96">
        <v>0.97722624499999999</v>
      </c>
      <c r="DB148" s="96">
        <v>1.0068512599999999</v>
      </c>
      <c r="DC148">
        <v>2013</v>
      </c>
      <c r="DD148" s="6">
        <v>6530.8</v>
      </c>
      <c r="DE148" s="96">
        <v>1.4877937999999999E-3</v>
      </c>
      <c r="DF148" s="72">
        <v>751</v>
      </c>
      <c r="DG148" s="96">
        <v>1</v>
      </c>
      <c r="DH148" s="72">
        <v>751</v>
      </c>
      <c r="DI148" s="72">
        <v>696.93266574999996</v>
      </c>
      <c r="DJ148" s="96">
        <v>1</v>
      </c>
      <c r="DK148" s="72">
        <v>751</v>
      </c>
      <c r="DL148" s="96">
        <v>1</v>
      </c>
      <c r="DM148" s="72">
        <v>751</v>
      </c>
      <c r="DN148" s="96">
        <v>1</v>
      </c>
      <c r="DO148" s="96">
        <v>3.7309999999999999E-3</v>
      </c>
      <c r="DP148" s="72">
        <v>2.8</v>
      </c>
      <c r="DQ148" s="72">
        <v>748.2</v>
      </c>
      <c r="DR148" t="s">
        <v>128</v>
      </c>
      <c r="DT148" t="s">
        <v>103</v>
      </c>
    </row>
    <row r="149" spans="1:124" x14ac:dyDescent="0.3">
      <c r="A149" t="s">
        <v>129</v>
      </c>
      <c r="B149">
        <v>4320</v>
      </c>
      <c r="C149" s="95">
        <v>2540</v>
      </c>
      <c r="D149" s="95">
        <v>8802658</v>
      </c>
      <c r="E149" s="95">
        <v>2458</v>
      </c>
      <c r="F149" s="95">
        <v>8026775</v>
      </c>
      <c r="G149" s="95">
        <v>686</v>
      </c>
      <c r="H149" s="95">
        <v>1272311</v>
      </c>
      <c r="I149" s="95">
        <v>641</v>
      </c>
      <c r="J149" s="95">
        <v>2134518</v>
      </c>
      <c r="K149" s="95">
        <v>2451</v>
      </c>
      <c r="L149" s="95">
        <v>9663347</v>
      </c>
      <c r="M149" s="95">
        <v>2362</v>
      </c>
      <c r="N149" s="95">
        <v>8085978</v>
      </c>
      <c r="O149" s="95">
        <v>672</v>
      </c>
      <c r="P149" s="95">
        <v>1527369</v>
      </c>
      <c r="Q149" s="95">
        <v>625</v>
      </c>
      <c r="R149" s="95">
        <v>1987225</v>
      </c>
      <c r="S149" s="95">
        <v>2409</v>
      </c>
      <c r="T149" s="95">
        <v>10839407</v>
      </c>
      <c r="U149" s="95">
        <v>2310</v>
      </c>
      <c r="V149" s="95">
        <v>8174345</v>
      </c>
      <c r="W149" s="95">
        <v>691</v>
      </c>
      <c r="X149" s="95">
        <v>1957089</v>
      </c>
      <c r="Y149" s="95">
        <v>635</v>
      </c>
      <c r="Z149" s="95">
        <v>2032258</v>
      </c>
      <c r="AA149" s="95">
        <v>2378</v>
      </c>
      <c r="AB149" s="95">
        <v>8747926</v>
      </c>
      <c r="AC149" s="95">
        <v>2272</v>
      </c>
      <c r="AD149" s="95">
        <v>8695455</v>
      </c>
      <c r="AE149" s="95">
        <v>696</v>
      </c>
      <c r="AF149" s="95">
        <v>1533202</v>
      </c>
      <c r="AG149" s="95">
        <v>629</v>
      </c>
      <c r="AH149" s="95">
        <v>2166729</v>
      </c>
      <c r="AI149" s="95">
        <v>2445</v>
      </c>
      <c r="AJ149" s="95">
        <v>9485901.5700000003</v>
      </c>
      <c r="AK149" s="95">
        <v>2328</v>
      </c>
      <c r="AL149" s="95">
        <v>9302121.6999999993</v>
      </c>
      <c r="AM149" s="95">
        <v>716</v>
      </c>
      <c r="AN149" s="95">
        <v>1350267</v>
      </c>
      <c r="AO149" s="95">
        <v>657</v>
      </c>
      <c r="AP149" s="95">
        <v>2349705</v>
      </c>
      <c r="AQ149" s="72">
        <v>260.25</v>
      </c>
      <c r="AR149" s="72">
        <v>273.24</v>
      </c>
      <c r="AS149" s="72">
        <v>533.49</v>
      </c>
      <c r="AT149" s="95">
        <v>10074969</v>
      </c>
      <c r="AU149" s="95">
        <v>10161293</v>
      </c>
      <c r="AV149" s="95">
        <v>3226</v>
      </c>
      <c r="AW149" s="95">
        <v>3099</v>
      </c>
      <c r="AX149" s="72">
        <v>298.61</v>
      </c>
      <c r="AY149" s="72">
        <v>281.02999999999997</v>
      </c>
      <c r="AZ149" s="72">
        <v>579.64</v>
      </c>
      <c r="BA149" s="95">
        <v>11190716</v>
      </c>
      <c r="BB149" s="95">
        <v>10073203</v>
      </c>
      <c r="BC149" s="95">
        <v>3123</v>
      </c>
      <c r="BD149" s="95">
        <v>2987</v>
      </c>
      <c r="BE149" s="72">
        <v>343.99</v>
      </c>
      <c r="BF149" s="72">
        <v>288.81</v>
      </c>
      <c r="BG149" s="72">
        <v>632.79999999999995</v>
      </c>
      <c r="BH149" s="95">
        <v>12796496</v>
      </c>
      <c r="BI149" s="95">
        <v>10206603</v>
      </c>
      <c r="BJ149" s="95">
        <v>3100</v>
      </c>
      <c r="BK149" s="95">
        <v>2945</v>
      </c>
      <c r="BL149" s="72">
        <v>278.70999999999998</v>
      </c>
      <c r="BM149" s="72">
        <v>312.02</v>
      </c>
      <c r="BN149" s="72">
        <v>590.73</v>
      </c>
      <c r="BO149" s="95">
        <v>10281128</v>
      </c>
      <c r="BP149" s="95">
        <v>10862184</v>
      </c>
      <c r="BQ149" s="95">
        <v>3074</v>
      </c>
      <c r="BR149" s="95">
        <v>2901</v>
      </c>
      <c r="BS149" s="72">
        <v>285.67</v>
      </c>
      <c r="BT149" s="72">
        <v>325.29000000000002</v>
      </c>
      <c r="BU149" s="72">
        <v>610.96</v>
      </c>
      <c r="BV149" s="95">
        <v>10836168.57</v>
      </c>
      <c r="BW149" s="95">
        <v>11651826.699999999</v>
      </c>
      <c r="BX149" s="95">
        <v>3161</v>
      </c>
      <c r="BY149" s="95">
        <v>2985</v>
      </c>
      <c r="BZ149" s="95">
        <v>3165</v>
      </c>
      <c r="CA149" s="95">
        <v>3057</v>
      </c>
      <c r="CB149" s="95">
        <v>3025</v>
      </c>
      <c r="CC149" s="95">
        <v>2992</v>
      </c>
      <c r="CD149" s="95">
        <v>3075</v>
      </c>
      <c r="CE149" s="72">
        <v>650.75523149000003</v>
      </c>
      <c r="CF149" s="72">
        <v>676.59346364999999</v>
      </c>
      <c r="CG149" s="72">
        <v>712.40329333</v>
      </c>
      <c r="CH149" s="72">
        <v>716.50152150999998</v>
      </c>
      <c r="CI149" s="72">
        <v>731.52548966999996</v>
      </c>
      <c r="CJ149" s="96">
        <v>0.8198013234</v>
      </c>
      <c r="CK149" s="96">
        <v>0.85670351720000004</v>
      </c>
      <c r="CL149" s="96">
        <v>0.88826091330000001</v>
      </c>
      <c r="CM149" s="96">
        <v>0.82446440409999999</v>
      </c>
      <c r="CN149" s="96">
        <v>0.83518620830000001</v>
      </c>
      <c r="CO149" s="96">
        <v>0.9344604782</v>
      </c>
      <c r="CP149" s="96">
        <v>0.90414018890000003</v>
      </c>
      <c r="CQ149" s="96">
        <v>0.99584056389999998</v>
      </c>
      <c r="CR149" s="96">
        <v>0.90791648030000005</v>
      </c>
      <c r="CS149" s="95">
        <v>3170</v>
      </c>
      <c r="CT149" s="95">
        <v>3110</v>
      </c>
      <c r="CU149" s="95">
        <v>3093</v>
      </c>
      <c r="CV149" s="95">
        <v>3048</v>
      </c>
      <c r="CW149" s="95">
        <v>3093</v>
      </c>
      <c r="CX149" s="96">
        <v>0.94247692199999999</v>
      </c>
      <c r="CY149" s="96">
        <v>0.941552799</v>
      </c>
      <c r="CZ149" s="96">
        <v>0.92336817599999998</v>
      </c>
      <c r="DA149" s="96">
        <v>0.93056089399999997</v>
      </c>
      <c r="DB149" s="96">
        <v>0.93404831499999996</v>
      </c>
      <c r="DC149">
        <v>2013</v>
      </c>
      <c r="DD149" s="6">
        <v>2983.4</v>
      </c>
      <c r="DE149" s="96">
        <v>1.3085452E-3</v>
      </c>
      <c r="DF149" s="72">
        <v>696.36</v>
      </c>
      <c r="DG149" s="96">
        <v>1</v>
      </c>
      <c r="DH149" s="72">
        <v>696.36</v>
      </c>
      <c r="DI149" s="72">
        <v>696.93266574999996</v>
      </c>
      <c r="DJ149" s="96">
        <v>1</v>
      </c>
      <c r="DK149" s="72">
        <v>696.36</v>
      </c>
      <c r="DL149" s="96">
        <v>1</v>
      </c>
      <c r="DM149" s="72">
        <v>696.36</v>
      </c>
      <c r="DN149" s="96">
        <v>1</v>
      </c>
      <c r="DO149" s="96">
        <v>3.617E-3</v>
      </c>
      <c r="DP149" s="72">
        <v>2.52</v>
      </c>
      <c r="DQ149" s="72">
        <v>693.84</v>
      </c>
      <c r="DR149" t="s">
        <v>129</v>
      </c>
      <c r="DT149" t="s">
        <v>103</v>
      </c>
    </row>
    <row r="150" spans="1:124" x14ac:dyDescent="0.3">
      <c r="A150" t="s">
        <v>36</v>
      </c>
      <c r="B150">
        <v>4330</v>
      </c>
      <c r="C150" s="95">
        <v>3171</v>
      </c>
      <c r="D150" s="95">
        <v>17727107</v>
      </c>
      <c r="E150" s="95">
        <v>3067</v>
      </c>
      <c r="F150" s="95">
        <v>10639614</v>
      </c>
      <c r="G150" s="95">
        <v>894</v>
      </c>
      <c r="H150" s="95">
        <v>3587535</v>
      </c>
      <c r="I150" s="95">
        <v>838</v>
      </c>
      <c r="J150" s="95">
        <v>2909318</v>
      </c>
      <c r="K150" s="95">
        <v>3005</v>
      </c>
      <c r="L150" s="95">
        <v>15837172</v>
      </c>
      <c r="M150" s="95">
        <v>2901</v>
      </c>
      <c r="N150" s="95">
        <v>10098350</v>
      </c>
      <c r="O150" s="95">
        <v>884</v>
      </c>
      <c r="P150" s="95">
        <v>3882982</v>
      </c>
      <c r="Q150" s="95">
        <v>829</v>
      </c>
      <c r="R150" s="95">
        <v>3096508</v>
      </c>
      <c r="S150" s="95">
        <v>2906</v>
      </c>
      <c r="T150" s="95">
        <v>15535956</v>
      </c>
      <c r="U150" s="95">
        <v>2807</v>
      </c>
      <c r="V150" s="95">
        <v>10382616</v>
      </c>
      <c r="W150" s="95">
        <v>895</v>
      </c>
      <c r="X150" s="95">
        <v>3470850</v>
      </c>
      <c r="Y150" s="95">
        <v>839</v>
      </c>
      <c r="Z150" s="95">
        <v>3116382</v>
      </c>
      <c r="AA150" s="95">
        <v>2819</v>
      </c>
      <c r="AB150" s="95">
        <v>15008627</v>
      </c>
      <c r="AC150" s="95">
        <v>2714</v>
      </c>
      <c r="AD150" s="95">
        <v>10408567</v>
      </c>
      <c r="AE150" s="95">
        <v>875</v>
      </c>
      <c r="AF150" s="95">
        <v>3824144</v>
      </c>
      <c r="AG150" s="95">
        <v>825</v>
      </c>
      <c r="AH150" s="95">
        <v>3322441</v>
      </c>
      <c r="AI150" s="95">
        <v>2763</v>
      </c>
      <c r="AJ150" s="95">
        <v>16422297.710000001</v>
      </c>
      <c r="AK150" s="95">
        <v>2662</v>
      </c>
      <c r="AL150" s="95">
        <v>11077481.02</v>
      </c>
      <c r="AM150" s="95">
        <v>873</v>
      </c>
      <c r="AN150" s="95">
        <v>3771953</v>
      </c>
      <c r="AO150" s="95">
        <v>827</v>
      </c>
      <c r="AP150" s="95">
        <v>3469689</v>
      </c>
      <c r="AQ150" s="72">
        <v>436.95</v>
      </c>
      <c r="AR150" s="72">
        <v>289.14</v>
      </c>
      <c r="AS150" s="72">
        <v>726.09</v>
      </c>
      <c r="AT150" s="95">
        <v>21314642</v>
      </c>
      <c r="AU150" s="95">
        <v>13548932</v>
      </c>
      <c r="AV150" s="95">
        <v>4065</v>
      </c>
      <c r="AW150" s="95">
        <v>3905</v>
      </c>
      <c r="AX150" s="72">
        <v>422.56</v>
      </c>
      <c r="AY150" s="72">
        <v>294.79000000000002</v>
      </c>
      <c r="AZ150" s="72">
        <v>717.35</v>
      </c>
      <c r="BA150" s="95">
        <v>19720154</v>
      </c>
      <c r="BB150" s="95">
        <v>13194858</v>
      </c>
      <c r="BC150" s="95">
        <v>3889</v>
      </c>
      <c r="BD150" s="95">
        <v>3730</v>
      </c>
      <c r="BE150" s="72">
        <v>416.71</v>
      </c>
      <c r="BF150" s="72">
        <v>308.52999999999997</v>
      </c>
      <c r="BG150" s="72">
        <v>725.24</v>
      </c>
      <c r="BH150" s="95">
        <v>19006806</v>
      </c>
      <c r="BI150" s="95">
        <v>13498998</v>
      </c>
      <c r="BJ150" s="95">
        <v>3801</v>
      </c>
      <c r="BK150" s="95">
        <v>3646</v>
      </c>
      <c r="BL150" s="72">
        <v>424.85</v>
      </c>
      <c r="BM150" s="72">
        <v>323.33</v>
      </c>
      <c r="BN150" s="72">
        <v>748.18</v>
      </c>
      <c r="BO150" s="95">
        <v>18832771</v>
      </c>
      <c r="BP150" s="95">
        <v>13731008</v>
      </c>
      <c r="BQ150" s="95">
        <v>3694</v>
      </c>
      <c r="BR150" s="95">
        <v>3539</v>
      </c>
      <c r="BS150" s="72">
        <v>462.83</v>
      </c>
      <c r="BT150" s="72">
        <v>347.45</v>
      </c>
      <c r="BU150" s="72">
        <v>810.28</v>
      </c>
      <c r="BV150" s="95">
        <v>20194250.710000001</v>
      </c>
      <c r="BW150" s="95">
        <v>14547170.02</v>
      </c>
      <c r="BX150" s="95">
        <v>3636</v>
      </c>
      <c r="BY150" s="95">
        <v>3489</v>
      </c>
      <c r="BZ150" s="95">
        <v>3989</v>
      </c>
      <c r="CA150" s="95">
        <v>3812</v>
      </c>
      <c r="CB150" s="95">
        <v>3726</v>
      </c>
      <c r="CC150" s="95">
        <v>3620</v>
      </c>
      <c r="CD150" s="95">
        <v>3564</v>
      </c>
      <c r="CE150" s="72">
        <v>650.75523149000003</v>
      </c>
      <c r="CF150" s="72">
        <v>676.59346364999999</v>
      </c>
      <c r="CG150" s="72">
        <v>712.40329333</v>
      </c>
      <c r="CH150" s="72">
        <v>716.50152150999998</v>
      </c>
      <c r="CI150" s="72">
        <v>731.52548966999996</v>
      </c>
      <c r="CJ150" s="96">
        <v>1.1157651369999999</v>
      </c>
      <c r="CK150" s="96">
        <v>1.0602378510999999</v>
      </c>
      <c r="CL150" s="96">
        <v>1.0180188761</v>
      </c>
      <c r="CM150" s="96">
        <v>1.0442127162999999</v>
      </c>
      <c r="CN150" s="96">
        <v>1.1076579168</v>
      </c>
      <c r="CO150" s="96">
        <v>1.0563097382</v>
      </c>
      <c r="CP150" s="96">
        <v>1.0121827536000001</v>
      </c>
      <c r="CQ150" s="96">
        <v>0.99584056389999998</v>
      </c>
      <c r="CR150" s="96">
        <v>1.0164103028</v>
      </c>
      <c r="CS150" s="95">
        <v>3352</v>
      </c>
      <c r="CT150" s="95">
        <v>3342</v>
      </c>
      <c r="CU150" s="95">
        <v>3337</v>
      </c>
      <c r="CV150" s="95">
        <v>3375</v>
      </c>
      <c r="CW150" s="95">
        <v>3406</v>
      </c>
      <c r="CX150" s="96">
        <v>1.0802663850000001</v>
      </c>
      <c r="CY150" s="96">
        <v>1.0753355520000001</v>
      </c>
      <c r="CZ150" s="96">
        <v>1.0372812920000001</v>
      </c>
      <c r="DA150" s="96">
        <v>1.061188311</v>
      </c>
      <c r="DB150" s="96">
        <v>1.0278733879999999</v>
      </c>
      <c r="DC150">
        <v>2013</v>
      </c>
      <c r="DD150" s="6">
        <v>3661.8</v>
      </c>
      <c r="DE150" s="96">
        <v>2.7470559999999999E-3</v>
      </c>
      <c r="DF150" s="72">
        <v>778.45</v>
      </c>
      <c r="DG150" s="96">
        <v>1</v>
      </c>
      <c r="DH150" s="72">
        <v>778.45</v>
      </c>
      <c r="DI150" s="72">
        <v>696.93266574999996</v>
      </c>
      <c r="DJ150" s="96">
        <v>1</v>
      </c>
      <c r="DK150" s="72">
        <v>778.45</v>
      </c>
      <c r="DL150" s="96">
        <v>1</v>
      </c>
      <c r="DM150" s="72">
        <v>778.45</v>
      </c>
      <c r="DN150" s="96">
        <v>1</v>
      </c>
      <c r="DO150" s="96">
        <v>5.9709999999999997E-3</v>
      </c>
      <c r="DP150" s="72">
        <v>4.6500000000000004</v>
      </c>
      <c r="DQ150" s="72">
        <v>773.8</v>
      </c>
      <c r="DR150" t="s">
        <v>36</v>
      </c>
      <c r="DT150" t="s">
        <v>103</v>
      </c>
    </row>
    <row r="151" spans="1:124" x14ac:dyDescent="0.3">
      <c r="A151" t="s">
        <v>37</v>
      </c>
      <c r="B151">
        <v>4340</v>
      </c>
      <c r="C151" s="95">
        <v>9151</v>
      </c>
      <c r="D151" s="95">
        <v>35159225</v>
      </c>
      <c r="E151" s="95">
        <v>8672</v>
      </c>
      <c r="F151" s="95">
        <v>25537096</v>
      </c>
      <c r="G151" s="95">
        <v>2826</v>
      </c>
      <c r="H151" s="95">
        <v>7444094</v>
      </c>
      <c r="I151" s="95">
        <v>2539</v>
      </c>
      <c r="J151" s="95">
        <v>6996193</v>
      </c>
      <c r="K151" s="95">
        <v>8370</v>
      </c>
      <c r="L151" s="95">
        <v>34810598</v>
      </c>
      <c r="M151" s="95">
        <v>7866</v>
      </c>
      <c r="N151" s="95">
        <v>24553947</v>
      </c>
      <c r="O151" s="95">
        <v>2759</v>
      </c>
      <c r="P151" s="95">
        <v>7449700</v>
      </c>
      <c r="Q151" s="95">
        <v>2445</v>
      </c>
      <c r="R151" s="95">
        <v>7305168</v>
      </c>
      <c r="S151" s="95">
        <v>8260</v>
      </c>
      <c r="T151" s="95">
        <v>34156499</v>
      </c>
      <c r="U151" s="95">
        <v>7685</v>
      </c>
      <c r="V151" s="95">
        <v>23800144</v>
      </c>
      <c r="W151" s="95">
        <v>2769</v>
      </c>
      <c r="X151" s="95">
        <v>8932009</v>
      </c>
      <c r="Y151" s="95">
        <v>2438</v>
      </c>
      <c r="Z151" s="95">
        <v>6950647</v>
      </c>
      <c r="AA151" s="95">
        <v>8321</v>
      </c>
      <c r="AB151" s="95">
        <v>32178891</v>
      </c>
      <c r="AC151" s="95">
        <v>7717</v>
      </c>
      <c r="AD151" s="95">
        <v>25862023</v>
      </c>
      <c r="AE151" s="95">
        <v>2890</v>
      </c>
      <c r="AF151" s="95">
        <v>7704572</v>
      </c>
      <c r="AG151" s="95">
        <v>2558</v>
      </c>
      <c r="AH151" s="95">
        <v>7732715</v>
      </c>
      <c r="AI151" s="95">
        <v>8668</v>
      </c>
      <c r="AJ151" s="95">
        <v>32099988.199999999</v>
      </c>
      <c r="AK151" s="95">
        <v>8050</v>
      </c>
      <c r="AL151" s="95">
        <v>29312771.030000001</v>
      </c>
      <c r="AM151" s="95">
        <v>3085</v>
      </c>
      <c r="AN151" s="95">
        <v>8711610</v>
      </c>
      <c r="AO151" s="95">
        <v>2761</v>
      </c>
      <c r="AP151" s="95">
        <v>8998699.9800000004</v>
      </c>
      <c r="AQ151" s="72">
        <v>296.42</v>
      </c>
      <c r="AR151" s="72">
        <v>241.83</v>
      </c>
      <c r="AS151" s="72">
        <v>538.25</v>
      </c>
      <c r="AT151" s="95">
        <v>42603319</v>
      </c>
      <c r="AU151" s="95">
        <v>32533289</v>
      </c>
      <c r="AV151" s="95">
        <v>11977</v>
      </c>
      <c r="AW151" s="95">
        <v>11211</v>
      </c>
      <c r="AX151" s="72">
        <v>316.44</v>
      </c>
      <c r="AY151" s="72">
        <v>257.48</v>
      </c>
      <c r="AZ151" s="72">
        <v>573.91999999999996</v>
      </c>
      <c r="BA151" s="95">
        <v>42260298</v>
      </c>
      <c r="BB151" s="95">
        <v>31859115</v>
      </c>
      <c r="BC151" s="95">
        <v>11129</v>
      </c>
      <c r="BD151" s="95">
        <v>10311</v>
      </c>
      <c r="BE151" s="72">
        <v>325.57</v>
      </c>
      <c r="BF151" s="72">
        <v>253.14</v>
      </c>
      <c r="BG151" s="72">
        <v>578.71</v>
      </c>
      <c r="BH151" s="95">
        <v>43088508</v>
      </c>
      <c r="BI151" s="95">
        <v>30750791</v>
      </c>
      <c r="BJ151" s="95">
        <v>11029</v>
      </c>
      <c r="BK151" s="95">
        <v>10123</v>
      </c>
      <c r="BL151" s="72">
        <v>296.45999999999998</v>
      </c>
      <c r="BM151" s="72">
        <v>272.45999999999998</v>
      </c>
      <c r="BN151" s="72">
        <v>568.91999999999996</v>
      </c>
      <c r="BO151" s="95">
        <v>39883463</v>
      </c>
      <c r="BP151" s="95">
        <v>33594738</v>
      </c>
      <c r="BQ151" s="95">
        <v>11211</v>
      </c>
      <c r="BR151" s="95">
        <v>10275</v>
      </c>
      <c r="BS151" s="72">
        <v>289.37</v>
      </c>
      <c r="BT151" s="72">
        <v>295.31</v>
      </c>
      <c r="BU151" s="72">
        <v>584.67999999999995</v>
      </c>
      <c r="BV151" s="95">
        <v>40811598.200000003</v>
      </c>
      <c r="BW151" s="95">
        <v>38311471.009999998</v>
      </c>
      <c r="BX151" s="95">
        <v>11753</v>
      </c>
      <c r="BY151" s="95">
        <v>10811</v>
      </c>
      <c r="BZ151" s="95">
        <v>11612</v>
      </c>
      <c r="CA151" s="95">
        <v>10735</v>
      </c>
      <c r="CB151" s="95">
        <v>10592</v>
      </c>
      <c r="CC151" s="95">
        <v>10767</v>
      </c>
      <c r="CD151" s="95">
        <v>11292</v>
      </c>
      <c r="CE151" s="72">
        <v>650.75523149000003</v>
      </c>
      <c r="CF151" s="72">
        <v>676.59346364999999</v>
      </c>
      <c r="CG151" s="72">
        <v>712.40329333</v>
      </c>
      <c r="CH151" s="72">
        <v>716.50152150999998</v>
      </c>
      <c r="CI151" s="72">
        <v>731.52548966999996</v>
      </c>
      <c r="CJ151" s="96">
        <v>0.82711590160000004</v>
      </c>
      <c r="CK151" s="96">
        <v>0.84824940059999998</v>
      </c>
      <c r="CL151" s="96">
        <v>0.8123348185</v>
      </c>
      <c r="CM151" s="96">
        <v>0.79402483170000004</v>
      </c>
      <c r="CN151" s="96">
        <v>0.79926128110000005</v>
      </c>
      <c r="CO151" s="96">
        <v>0.96755037639999997</v>
      </c>
      <c r="CP151" s="96">
        <v>0.84357080159999998</v>
      </c>
      <c r="CQ151" s="96">
        <v>0.99584056389999998</v>
      </c>
      <c r="CR151" s="96">
        <v>0.84709411499999998</v>
      </c>
      <c r="CS151" s="95">
        <v>10952</v>
      </c>
      <c r="CT151" s="95">
        <v>10007</v>
      </c>
      <c r="CU151" s="95">
        <v>9866</v>
      </c>
      <c r="CV151" s="95">
        <v>9966</v>
      </c>
      <c r="CW151" s="95">
        <v>10377</v>
      </c>
      <c r="CX151" s="96">
        <v>0.983545208</v>
      </c>
      <c r="CY151" s="96">
        <v>0.96669713700000004</v>
      </c>
      <c r="CZ151" s="96">
        <v>0.97256829</v>
      </c>
      <c r="DA151" s="96">
        <v>0.951234417</v>
      </c>
      <c r="DB151" s="96">
        <v>0.96239099400000006</v>
      </c>
      <c r="DC151">
        <v>2013</v>
      </c>
      <c r="DD151" s="6">
        <v>10546.2</v>
      </c>
      <c r="DE151" s="96">
        <v>8.2438701999999996E-3</v>
      </c>
      <c r="DF151" s="72">
        <v>645.20000000000005</v>
      </c>
      <c r="DG151" s="96">
        <v>1</v>
      </c>
      <c r="DH151" s="72">
        <v>645.20000000000005</v>
      </c>
      <c r="DI151" s="72">
        <v>656.54767943000002</v>
      </c>
      <c r="DJ151" s="96">
        <v>1</v>
      </c>
      <c r="DK151" s="72">
        <v>645.20000000000005</v>
      </c>
      <c r="DL151" s="96">
        <v>1</v>
      </c>
      <c r="DM151" s="72">
        <v>645.20000000000005</v>
      </c>
      <c r="DN151" s="96">
        <v>1</v>
      </c>
      <c r="DO151" s="96">
        <v>1.4309000000000001E-2</v>
      </c>
      <c r="DP151" s="72">
        <v>9.23</v>
      </c>
      <c r="DQ151" s="72">
        <v>635.97</v>
      </c>
      <c r="DR151" t="s">
        <v>37</v>
      </c>
      <c r="DT151" t="s">
        <v>103</v>
      </c>
    </row>
    <row r="152" spans="1:124" x14ac:dyDescent="0.3">
      <c r="A152" t="s">
        <v>130</v>
      </c>
      <c r="B152">
        <v>4350</v>
      </c>
      <c r="C152" s="95">
        <v>3050</v>
      </c>
      <c r="D152" s="95">
        <v>11168162</v>
      </c>
      <c r="E152" s="95">
        <v>2925</v>
      </c>
      <c r="F152" s="95">
        <v>7521125</v>
      </c>
      <c r="G152" s="95">
        <v>994</v>
      </c>
      <c r="H152" s="95">
        <v>2495340</v>
      </c>
      <c r="I152" s="95">
        <v>889</v>
      </c>
      <c r="J152" s="95">
        <v>2567575</v>
      </c>
      <c r="K152" s="95">
        <v>2934</v>
      </c>
      <c r="L152" s="95">
        <v>10150711</v>
      </c>
      <c r="M152" s="95">
        <v>2793</v>
      </c>
      <c r="N152" s="95">
        <v>7945989</v>
      </c>
      <c r="O152" s="95">
        <v>984</v>
      </c>
      <c r="P152" s="95">
        <v>2052027</v>
      </c>
      <c r="Q152" s="95">
        <v>881</v>
      </c>
      <c r="R152" s="95">
        <v>2247507</v>
      </c>
      <c r="S152" s="95">
        <v>2835</v>
      </c>
      <c r="T152" s="95">
        <v>11500362</v>
      </c>
      <c r="U152" s="95">
        <v>2672</v>
      </c>
      <c r="V152" s="95">
        <v>8013251</v>
      </c>
      <c r="W152" s="95">
        <v>982</v>
      </c>
      <c r="X152" s="95">
        <v>2289980</v>
      </c>
      <c r="Y152" s="95">
        <v>882</v>
      </c>
      <c r="Z152" s="95">
        <v>2222006</v>
      </c>
      <c r="AA152" s="95">
        <v>2768</v>
      </c>
      <c r="AB152" s="95">
        <v>8791794</v>
      </c>
      <c r="AC152" s="95">
        <v>2597</v>
      </c>
      <c r="AD152" s="95">
        <v>7616851</v>
      </c>
      <c r="AE152" s="95">
        <v>942</v>
      </c>
      <c r="AF152" s="95">
        <v>1963550</v>
      </c>
      <c r="AG152" s="95">
        <v>846</v>
      </c>
      <c r="AH152" s="95">
        <v>2239128</v>
      </c>
      <c r="AI152" s="95">
        <v>2750</v>
      </c>
      <c r="AJ152" s="95">
        <v>9124518.5899999999</v>
      </c>
      <c r="AK152" s="95">
        <v>2556</v>
      </c>
      <c r="AL152" s="95">
        <v>7827109.0300000003</v>
      </c>
      <c r="AM152" s="95">
        <v>960</v>
      </c>
      <c r="AN152" s="95">
        <v>2029612.99</v>
      </c>
      <c r="AO152" s="95">
        <v>868</v>
      </c>
      <c r="AP152" s="95">
        <v>2296874.0499999998</v>
      </c>
      <c r="AQ152" s="72">
        <v>281.56</v>
      </c>
      <c r="AR152" s="72">
        <v>220.43</v>
      </c>
      <c r="AS152" s="72">
        <v>501.99</v>
      </c>
      <c r="AT152" s="95">
        <v>13663502</v>
      </c>
      <c r="AU152" s="95">
        <v>10088700</v>
      </c>
      <c r="AV152" s="95">
        <v>4044</v>
      </c>
      <c r="AW152" s="95">
        <v>3814</v>
      </c>
      <c r="AX152" s="72">
        <v>259.54000000000002</v>
      </c>
      <c r="AY152" s="72">
        <v>231.21</v>
      </c>
      <c r="AZ152" s="72">
        <v>490.75</v>
      </c>
      <c r="BA152" s="95">
        <v>12202738</v>
      </c>
      <c r="BB152" s="95">
        <v>10193496</v>
      </c>
      <c r="BC152" s="95">
        <v>3918</v>
      </c>
      <c r="BD152" s="95">
        <v>3674</v>
      </c>
      <c r="BE152" s="72">
        <v>301.07</v>
      </c>
      <c r="BF152" s="72">
        <v>239.99</v>
      </c>
      <c r="BG152" s="72">
        <v>541.05999999999995</v>
      </c>
      <c r="BH152" s="95">
        <v>13790342</v>
      </c>
      <c r="BI152" s="95">
        <v>10235257</v>
      </c>
      <c r="BJ152" s="95">
        <v>3817</v>
      </c>
      <c r="BK152" s="95">
        <v>3554</v>
      </c>
      <c r="BL152" s="72">
        <v>241.58</v>
      </c>
      <c r="BM152" s="72">
        <v>238.55</v>
      </c>
      <c r="BN152" s="72">
        <v>480.13</v>
      </c>
      <c r="BO152" s="95">
        <v>10755344</v>
      </c>
      <c r="BP152" s="95">
        <v>9855979</v>
      </c>
      <c r="BQ152" s="95">
        <v>3710</v>
      </c>
      <c r="BR152" s="95">
        <v>3443</v>
      </c>
      <c r="BS152" s="72">
        <v>250.54</v>
      </c>
      <c r="BT152" s="72">
        <v>246.4</v>
      </c>
      <c r="BU152" s="72">
        <v>496.94</v>
      </c>
      <c r="BV152" s="95">
        <v>11154131.58</v>
      </c>
      <c r="BW152" s="95">
        <v>10123983.08</v>
      </c>
      <c r="BX152" s="95">
        <v>3710</v>
      </c>
      <c r="BY152" s="95">
        <v>3424</v>
      </c>
      <c r="BZ152" s="95">
        <v>3934</v>
      </c>
      <c r="CA152" s="95">
        <v>3800</v>
      </c>
      <c r="CB152" s="95">
        <v>3690</v>
      </c>
      <c r="CC152" s="95">
        <v>3583</v>
      </c>
      <c r="CD152" s="95">
        <v>3570</v>
      </c>
      <c r="CE152" s="72">
        <v>650.75523149000003</v>
      </c>
      <c r="CF152" s="72">
        <v>676.59346364999999</v>
      </c>
      <c r="CG152" s="72">
        <v>712.40329333</v>
      </c>
      <c r="CH152" s="72">
        <v>716.50152150999998</v>
      </c>
      <c r="CI152" s="72">
        <v>731.52548966999996</v>
      </c>
      <c r="CJ152" s="96">
        <v>0.77139602679999997</v>
      </c>
      <c r="CK152" s="96">
        <v>0.72532477240000004</v>
      </c>
      <c r="CL152" s="96">
        <v>0.75948554010000002</v>
      </c>
      <c r="CM152" s="96">
        <v>0.67010325250000002</v>
      </c>
      <c r="CN152" s="96">
        <v>0.67932014269999996</v>
      </c>
      <c r="CO152" s="96">
        <v>0.91892823239999999</v>
      </c>
      <c r="CP152" s="96">
        <v>0.78474675329999999</v>
      </c>
      <c r="CQ152" s="96">
        <v>0.99584056389999998</v>
      </c>
      <c r="CR152" s="96">
        <v>0.78802437830000005</v>
      </c>
      <c r="CS152" s="95">
        <v>3772</v>
      </c>
      <c r="CT152" s="95">
        <v>3689</v>
      </c>
      <c r="CU152" s="95">
        <v>3602</v>
      </c>
      <c r="CV152" s="95">
        <v>3539</v>
      </c>
      <c r="CW152" s="95">
        <v>3569</v>
      </c>
      <c r="CX152" s="96">
        <v>0.95762620799999998</v>
      </c>
      <c r="CY152" s="96">
        <v>0.93229707399999995</v>
      </c>
      <c r="CZ152" s="96">
        <v>0.90306141699999998</v>
      </c>
      <c r="DA152" s="96">
        <v>0.90454780000000001</v>
      </c>
      <c r="DB152" s="96">
        <v>0.89448390600000005</v>
      </c>
      <c r="DC152">
        <v>2013</v>
      </c>
      <c r="DD152" s="6">
        <v>3581.8</v>
      </c>
      <c r="DE152" s="96">
        <v>1.7041650999999999E-3</v>
      </c>
      <c r="DF152" s="72">
        <v>604.16</v>
      </c>
      <c r="DG152" s="96">
        <v>1</v>
      </c>
      <c r="DH152" s="72">
        <v>604.16</v>
      </c>
      <c r="DI152" s="72">
        <v>696.93266574999996</v>
      </c>
      <c r="DJ152" s="96">
        <v>1</v>
      </c>
      <c r="DK152" s="72">
        <v>604.16</v>
      </c>
      <c r="DL152" s="96">
        <v>1</v>
      </c>
      <c r="DM152" s="72">
        <v>604.16</v>
      </c>
      <c r="DN152" s="96">
        <v>1</v>
      </c>
      <c r="DO152" s="96">
        <v>4.9519999999999998E-3</v>
      </c>
      <c r="DP152" s="72">
        <v>2.99</v>
      </c>
      <c r="DQ152" s="72">
        <v>601.16999999999996</v>
      </c>
      <c r="DR152" t="s">
        <v>130</v>
      </c>
      <c r="DT152" t="s">
        <v>103</v>
      </c>
    </row>
    <row r="153" spans="1:124" x14ac:dyDescent="0.3">
      <c r="A153" t="s">
        <v>131</v>
      </c>
      <c r="B153">
        <v>4360</v>
      </c>
      <c r="C153" s="95">
        <v>1189</v>
      </c>
      <c r="D153" s="95">
        <v>5987896</v>
      </c>
      <c r="E153" s="95">
        <v>1146</v>
      </c>
      <c r="F153" s="95">
        <v>3648072</v>
      </c>
      <c r="G153" s="95">
        <v>346</v>
      </c>
      <c r="H153" s="95">
        <v>1275217</v>
      </c>
      <c r="I153" s="95">
        <v>323</v>
      </c>
      <c r="J153" s="95">
        <v>874942</v>
      </c>
      <c r="K153" s="95">
        <v>1122</v>
      </c>
      <c r="L153" s="95">
        <v>5117159</v>
      </c>
      <c r="M153" s="95">
        <v>1080</v>
      </c>
      <c r="N153" s="95">
        <v>3656384</v>
      </c>
      <c r="O153" s="95">
        <v>327</v>
      </c>
      <c r="P153" s="95">
        <v>1037832</v>
      </c>
      <c r="Q153" s="95">
        <v>303</v>
      </c>
      <c r="R153" s="95">
        <v>950325</v>
      </c>
      <c r="S153" s="95">
        <v>1082</v>
      </c>
      <c r="T153" s="95">
        <v>5806400</v>
      </c>
      <c r="U153" s="95">
        <v>1033</v>
      </c>
      <c r="V153" s="95">
        <v>3679238</v>
      </c>
      <c r="W153" s="95">
        <v>324</v>
      </c>
      <c r="X153" s="95">
        <v>1185014</v>
      </c>
      <c r="Y153" s="95">
        <v>299</v>
      </c>
      <c r="Z153" s="95">
        <v>850700</v>
      </c>
      <c r="AA153" s="95">
        <v>1080</v>
      </c>
      <c r="AB153" s="95">
        <v>6498360</v>
      </c>
      <c r="AC153" s="95">
        <v>1037</v>
      </c>
      <c r="AD153" s="95">
        <v>4237092</v>
      </c>
      <c r="AE153" s="95">
        <v>318</v>
      </c>
      <c r="AF153" s="95">
        <v>790043</v>
      </c>
      <c r="AG153" s="95">
        <v>294</v>
      </c>
      <c r="AH153" s="95">
        <v>832450</v>
      </c>
      <c r="AI153" s="95">
        <v>1080</v>
      </c>
      <c r="AJ153" s="95">
        <v>5302980</v>
      </c>
      <c r="AK153" s="95">
        <v>1037</v>
      </c>
      <c r="AL153" s="95">
        <v>4288135.3600000003</v>
      </c>
      <c r="AM153" s="95">
        <v>323</v>
      </c>
      <c r="AN153" s="95">
        <v>943520</v>
      </c>
      <c r="AO153" s="95">
        <v>295</v>
      </c>
      <c r="AP153" s="95">
        <v>963626</v>
      </c>
      <c r="AQ153" s="72">
        <v>394.31</v>
      </c>
      <c r="AR153" s="72">
        <v>256.58</v>
      </c>
      <c r="AS153" s="72">
        <v>650.89</v>
      </c>
      <c r="AT153" s="95">
        <v>7263113</v>
      </c>
      <c r="AU153" s="95">
        <v>4523014</v>
      </c>
      <c r="AV153" s="95">
        <v>1535</v>
      </c>
      <c r="AW153" s="95">
        <v>1469</v>
      </c>
      <c r="AX153" s="72">
        <v>353.98</v>
      </c>
      <c r="AY153" s="72">
        <v>277.58</v>
      </c>
      <c r="AZ153" s="72">
        <v>631.55999999999995</v>
      </c>
      <c r="BA153" s="95">
        <v>6154991</v>
      </c>
      <c r="BB153" s="95">
        <v>4606709</v>
      </c>
      <c r="BC153" s="95">
        <v>1449</v>
      </c>
      <c r="BD153" s="95">
        <v>1383</v>
      </c>
      <c r="BE153" s="72">
        <v>414.38</v>
      </c>
      <c r="BF153" s="72">
        <v>283.39999999999998</v>
      </c>
      <c r="BG153" s="72">
        <v>697.78</v>
      </c>
      <c r="BH153" s="95">
        <v>6991414</v>
      </c>
      <c r="BI153" s="95">
        <v>4529938</v>
      </c>
      <c r="BJ153" s="95">
        <v>1406</v>
      </c>
      <c r="BK153" s="95">
        <v>1332</v>
      </c>
      <c r="BL153" s="72">
        <v>434.45</v>
      </c>
      <c r="BM153" s="72">
        <v>317.39999999999998</v>
      </c>
      <c r="BN153" s="72">
        <v>751.85</v>
      </c>
      <c r="BO153" s="95">
        <v>7288403</v>
      </c>
      <c r="BP153" s="95">
        <v>5069542</v>
      </c>
      <c r="BQ153" s="95">
        <v>1398</v>
      </c>
      <c r="BR153" s="95">
        <v>1331</v>
      </c>
      <c r="BS153" s="72">
        <v>371.02</v>
      </c>
      <c r="BT153" s="72">
        <v>328.56</v>
      </c>
      <c r="BU153" s="72">
        <v>699.58</v>
      </c>
      <c r="BV153" s="95">
        <v>6246500</v>
      </c>
      <c r="BW153" s="95">
        <v>5251761.3600000003</v>
      </c>
      <c r="BX153" s="95">
        <v>1403</v>
      </c>
      <c r="BY153" s="95">
        <v>1332</v>
      </c>
      <c r="BZ153" s="95">
        <v>1504</v>
      </c>
      <c r="CA153" s="95">
        <v>1417</v>
      </c>
      <c r="CB153" s="95">
        <v>1370</v>
      </c>
      <c r="CC153" s="95">
        <v>1366</v>
      </c>
      <c r="CD153" s="95">
        <v>1368</v>
      </c>
      <c r="CE153" s="72">
        <v>650.75523149000003</v>
      </c>
      <c r="CF153" s="72">
        <v>676.59346364999999</v>
      </c>
      <c r="CG153" s="72">
        <v>712.40329333</v>
      </c>
      <c r="CH153" s="72">
        <v>716.50152150999998</v>
      </c>
      <c r="CI153" s="72">
        <v>731.52548966999996</v>
      </c>
      <c r="CJ153" s="96">
        <v>1.0002070956</v>
      </c>
      <c r="CK153" s="96">
        <v>0.93344088280000004</v>
      </c>
      <c r="CL153" s="96">
        <v>0.97947329350000001</v>
      </c>
      <c r="CM153" s="96">
        <v>1.0493348268</v>
      </c>
      <c r="CN153" s="96">
        <v>0.95633031229999999</v>
      </c>
      <c r="CO153" s="96">
        <v>0.98365815889999997</v>
      </c>
      <c r="CP153" s="96">
        <v>1.0001007701</v>
      </c>
      <c r="CQ153" s="96">
        <v>0.99584056389999998</v>
      </c>
      <c r="CR153" s="96">
        <v>1.0042778568999999</v>
      </c>
      <c r="CS153" s="95">
        <v>1551</v>
      </c>
      <c r="CT153" s="95">
        <v>1456</v>
      </c>
      <c r="CU153" s="95">
        <v>1432</v>
      </c>
      <c r="CV153" s="95">
        <v>1450</v>
      </c>
      <c r="CW153" s="95">
        <v>1439</v>
      </c>
      <c r="CX153" s="96">
        <v>1.029418175</v>
      </c>
      <c r="CY153" s="96">
        <v>0.98905191199999998</v>
      </c>
      <c r="CZ153" s="96">
        <v>0.95869562200000003</v>
      </c>
      <c r="DA153" s="96">
        <v>0.95906697500000004</v>
      </c>
      <c r="DB153" s="96">
        <v>0.97849935399999999</v>
      </c>
      <c r="DC153">
        <v>2013</v>
      </c>
      <c r="DD153" s="6">
        <v>1369.4</v>
      </c>
      <c r="DE153" s="96">
        <v>1.941791E-3</v>
      </c>
      <c r="DF153" s="72">
        <v>769.78</v>
      </c>
      <c r="DG153" s="96">
        <v>1</v>
      </c>
      <c r="DH153" s="72">
        <v>769.78</v>
      </c>
      <c r="DI153" s="72">
        <v>696.93266574999996</v>
      </c>
      <c r="DJ153" s="96">
        <v>1</v>
      </c>
      <c r="DK153" s="72">
        <v>769.78</v>
      </c>
      <c r="DL153" s="96">
        <v>1</v>
      </c>
      <c r="DM153" s="72">
        <v>769.78</v>
      </c>
      <c r="DN153" s="96">
        <v>1</v>
      </c>
      <c r="DO153" s="96">
        <v>5.9639999999999997E-3</v>
      </c>
      <c r="DP153" s="72">
        <v>4.59</v>
      </c>
      <c r="DQ153" s="72">
        <v>765.19</v>
      </c>
      <c r="DR153" t="s">
        <v>131</v>
      </c>
      <c r="DT153" t="s">
        <v>103</v>
      </c>
    </row>
    <row r="154" spans="1:124" x14ac:dyDescent="0.3">
      <c r="A154" t="s">
        <v>40</v>
      </c>
      <c r="B154">
        <v>4370</v>
      </c>
      <c r="C154" s="95">
        <v>3140</v>
      </c>
      <c r="D154" s="95">
        <v>11902852</v>
      </c>
      <c r="E154" s="95">
        <v>3060</v>
      </c>
      <c r="F154" s="95">
        <v>10091807</v>
      </c>
      <c r="G154" s="95">
        <v>955</v>
      </c>
      <c r="H154" s="95">
        <v>2318259</v>
      </c>
      <c r="I154" s="95">
        <v>886</v>
      </c>
      <c r="J154" s="95">
        <v>2710899</v>
      </c>
      <c r="K154" s="95">
        <v>3014</v>
      </c>
      <c r="L154" s="95">
        <v>12253680</v>
      </c>
      <c r="M154" s="95">
        <v>2931</v>
      </c>
      <c r="N154" s="95">
        <v>9922718</v>
      </c>
      <c r="O154" s="95">
        <v>978</v>
      </c>
      <c r="P154" s="95">
        <v>2619353</v>
      </c>
      <c r="Q154" s="95">
        <v>908</v>
      </c>
      <c r="R154" s="95">
        <v>2882850</v>
      </c>
      <c r="S154" s="95">
        <v>3007</v>
      </c>
      <c r="T154" s="95">
        <v>12479975</v>
      </c>
      <c r="U154" s="95">
        <v>2917</v>
      </c>
      <c r="V154" s="95">
        <v>10813690</v>
      </c>
      <c r="W154" s="95">
        <v>981</v>
      </c>
      <c r="X154" s="95">
        <v>2836453</v>
      </c>
      <c r="Y154" s="95">
        <v>903</v>
      </c>
      <c r="Z154" s="95">
        <v>3323578</v>
      </c>
      <c r="AA154" s="95">
        <v>2996</v>
      </c>
      <c r="AB154" s="95">
        <v>13195602</v>
      </c>
      <c r="AC154" s="95">
        <v>2898</v>
      </c>
      <c r="AD154" s="95">
        <v>10428900</v>
      </c>
      <c r="AE154" s="95">
        <v>985</v>
      </c>
      <c r="AF154" s="95">
        <v>2965741</v>
      </c>
      <c r="AG154" s="95">
        <v>912</v>
      </c>
      <c r="AH154" s="95">
        <v>3494098</v>
      </c>
      <c r="AI154" s="95">
        <v>3014</v>
      </c>
      <c r="AJ154" s="95">
        <v>12529367.890000001</v>
      </c>
      <c r="AK154" s="95">
        <v>2908</v>
      </c>
      <c r="AL154" s="95">
        <v>11227413.24</v>
      </c>
      <c r="AM154" s="95">
        <v>984</v>
      </c>
      <c r="AN154" s="95">
        <v>2730849</v>
      </c>
      <c r="AO154" s="95">
        <v>912</v>
      </c>
      <c r="AP154" s="95">
        <v>3464914.53</v>
      </c>
      <c r="AQ154" s="72">
        <v>289.39999999999998</v>
      </c>
      <c r="AR154" s="72">
        <v>270.37</v>
      </c>
      <c r="AS154" s="72">
        <v>559.77</v>
      </c>
      <c r="AT154" s="95">
        <v>14221111</v>
      </c>
      <c r="AU154" s="95">
        <v>12802706</v>
      </c>
      <c r="AV154" s="95">
        <v>4095</v>
      </c>
      <c r="AW154" s="95">
        <v>3946</v>
      </c>
      <c r="AX154" s="72">
        <v>310.48</v>
      </c>
      <c r="AY154" s="72">
        <v>277.97000000000003</v>
      </c>
      <c r="AZ154" s="72">
        <v>588.45000000000005</v>
      </c>
      <c r="BA154" s="95">
        <v>14873033</v>
      </c>
      <c r="BB154" s="95">
        <v>12805568</v>
      </c>
      <c r="BC154" s="95">
        <v>3992</v>
      </c>
      <c r="BD154" s="95">
        <v>3839</v>
      </c>
      <c r="BE154" s="72">
        <v>320.05</v>
      </c>
      <c r="BF154" s="72">
        <v>308.39999999999998</v>
      </c>
      <c r="BG154" s="72">
        <v>628.45000000000005</v>
      </c>
      <c r="BH154" s="95">
        <v>15316428</v>
      </c>
      <c r="BI154" s="95">
        <v>14137268</v>
      </c>
      <c r="BJ154" s="95">
        <v>3988</v>
      </c>
      <c r="BK154" s="95">
        <v>3820</v>
      </c>
      <c r="BL154" s="72">
        <v>338.3</v>
      </c>
      <c r="BM154" s="72">
        <v>304.52999999999997</v>
      </c>
      <c r="BN154" s="72">
        <v>642.83000000000004</v>
      </c>
      <c r="BO154" s="95">
        <v>16161343</v>
      </c>
      <c r="BP154" s="95">
        <v>13922998</v>
      </c>
      <c r="BQ154" s="95">
        <v>3981</v>
      </c>
      <c r="BR154" s="95">
        <v>3810</v>
      </c>
      <c r="BS154" s="72">
        <v>318.08</v>
      </c>
      <c r="BT154" s="72">
        <v>320.51</v>
      </c>
      <c r="BU154" s="72">
        <v>638.59</v>
      </c>
      <c r="BV154" s="95">
        <v>15260216.890000001</v>
      </c>
      <c r="BW154" s="95">
        <v>14692327.77</v>
      </c>
      <c r="BX154" s="95">
        <v>3998</v>
      </c>
      <c r="BY154" s="95">
        <v>3820</v>
      </c>
      <c r="BZ154" s="95">
        <v>4024</v>
      </c>
      <c r="CA154" s="95">
        <v>3918</v>
      </c>
      <c r="CB154" s="95">
        <v>3907</v>
      </c>
      <c r="CC154" s="95">
        <v>3900</v>
      </c>
      <c r="CD154" s="95">
        <v>3911</v>
      </c>
      <c r="CE154" s="72">
        <v>650.75523149000003</v>
      </c>
      <c r="CF154" s="72">
        <v>676.59346364999999</v>
      </c>
      <c r="CG154" s="72">
        <v>712.40329333</v>
      </c>
      <c r="CH154" s="72">
        <v>716.50152150999998</v>
      </c>
      <c r="CI154" s="72">
        <v>731.52548966999996</v>
      </c>
      <c r="CJ154" s="96">
        <v>0.86018517090000002</v>
      </c>
      <c r="CK154" s="96">
        <v>0.86972463020000002</v>
      </c>
      <c r="CL154" s="96">
        <v>0.88215482140000001</v>
      </c>
      <c r="CM154" s="96">
        <v>0.89717883450000002</v>
      </c>
      <c r="CN154" s="96">
        <v>0.87295659420000005</v>
      </c>
      <c r="CO154" s="96">
        <v>0.94791998160000002</v>
      </c>
      <c r="CP154" s="96">
        <v>0.92459282139999999</v>
      </c>
      <c r="CQ154" s="96">
        <v>0.99584056389999998</v>
      </c>
      <c r="CR154" s="96">
        <v>0.9284545367</v>
      </c>
      <c r="CS154" s="95">
        <v>3600</v>
      </c>
      <c r="CT154" s="95">
        <v>3492</v>
      </c>
      <c r="CU154" s="95">
        <v>3482</v>
      </c>
      <c r="CV154" s="95">
        <v>3497</v>
      </c>
      <c r="CW154" s="95">
        <v>3492</v>
      </c>
      <c r="CX154" s="96">
        <v>0.94434013500000002</v>
      </c>
      <c r="CY154" s="96">
        <v>0.94856670399999998</v>
      </c>
      <c r="CZ154" s="96">
        <v>0.94819821999999998</v>
      </c>
      <c r="DA154" s="96">
        <v>0.959039592</v>
      </c>
      <c r="DB154" s="96">
        <v>0.93955084899999997</v>
      </c>
      <c r="DC154">
        <v>2013</v>
      </c>
      <c r="DD154" s="6">
        <v>3847</v>
      </c>
      <c r="DE154" s="96">
        <v>2.5120081000000001E-3</v>
      </c>
      <c r="DF154" s="72">
        <v>711.25</v>
      </c>
      <c r="DG154" s="96">
        <v>1</v>
      </c>
      <c r="DH154" s="72">
        <v>711.25</v>
      </c>
      <c r="DI154" s="72">
        <v>696.93266574999996</v>
      </c>
      <c r="DJ154" s="96">
        <v>1</v>
      </c>
      <c r="DK154" s="72">
        <v>711.25</v>
      </c>
      <c r="DL154" s="96">
        <v>1</v>
      </c>
      <c r="DM154" s="72">
        <v>711.25</v>
      </c>
      <c r="DN154" s="96">
        <v>1</v>
      </c>
      <c r="DO154" s="96">
        <v>6.8669999999999998E-3</v>
      </c>
      <c r="DP154" s="72">
        <v>4.88</v>
      </c>
      <c r="DQ154" s="72">
        <v>706.37</v>
      </c>
      <c r="DR154" t="s">
        <v>40</v>
      </c>
      <c r="DT154" t="s">
        <v>103</v>
      </c>
    </row>
    <row r="155" spans="1:124" x14ac:dyDescent="0.3">
      <c r="A155" t="s">
        <v>41</v>
      </c>
      <c r="B155">
        <v>4380</v>
      </c>
      <c r="C155" s="95">
        <v>1242</v>
      </c>
      <c r="D155" s="95">
        <v>4425647</v>
      </c>
      <c r="E155" s="95">
        <v>1177</v>
      </c>
      <c r="F155" s="95">
        <v>3391417</v>
      </c>
      <c r="G155" s="95">
        <v>375</v>
      </c>
      <c r="H155" s="95">
        <v>956083</v>
      </c>
      <c r="I155" s="95">
        <v>352</v>
      </c>
      <c r="J155" s="95">
        <v>797259</v>
      </c>
      <c r="K155" s="95">
        <v>1072</v>
      </c>
      <c r="L155" s="95">
        <v>4829669</v>
      </c>
      <c r="M155" s="95">
        <v>1002</v>
      </c>
      <c r="N155" s="95">
        <v>3606563</v>
      </c>
      <c r="O155" s="95">
        <v>341</v>
      </c>
      <c r="P155" s="95">
        <v>1014669</v>
      </c>
      <c r="Q155" s="95">
        <v>318</v>
      </c>
      <c r="R155" s="95">
        <v>919671</v>
      </c>
      <c r="S155" s="95">
        <v>1038</v>
      </c>
      <c r="T155" s="95">
        <v>4421774</v>
      </c>
      <c r="U155" s="95">
        <v>966</v>
      </c>
      <c r="V155" s="95">
        <v>3533068</v>
      </c>
      <c r="W155" s="95">
        <v>341</v>
      </c>
      <c r="X155" s="95">
        <v>818144</v>
      </c>
      <c r="Y155" s="95">
        <v>317</v>
      </c>
      <c r="Z155" s="95">
        <v>943121</v>
      </c>
      <c r="AA155" s="95">
        <v>1030</v>
      </c>
      <c r="AB155" s="95">
        <v>4457772</v>
      </c>
      <c r="AC155" s="95">
        <v>957</v>
      </c>
      <c r="AD155" s="95">
        <v>3734314</v>
      </c>
      <c r="AE155" s="95">
        <v>331</v>
      </c>
      <c r="AF155" s="95">
        <v>944963</v>
      </c>
      <c r="AG155" s="95">
        <v>304</v>
      </c>
      <c r="AH155" s="95">
        <v>966955</v>
      </c>
      <c r="AI155" s="95">
        <v>1055</v>
      </c>
      <c r="AJ155" s="95">
        <v>5045121</v>
      </c>
      <c r="AK155" s="95">
        <v>995</v>
      </c>
      <c r="AL155" s="95">
        <v>3919044</v>
      </c>
      <c r="AM155" s="95">
        <v>327</v>
      </c>
      <c r="AN155" s="95">
        <v>971599</v>
      </c>
      <c r="AO155" s="95">
        <v>303</v>
      </c>
      <c r="AP155" s="95">
        <v>993531</v>
      </c>
      <c r="AQ155" s="72">
        <v>277.35000000000002</v>
      </c>
      <c r="AR155" s="72">
        <v>228.29</v>
      </c>
      <c r="AS155" s="72">
        <v>505.64</v>
      </c>
      <c r="AT155" s="95">
        <v>5381730</v>
      </c>
      <c r="AU155" s="95">
        <v>4188676</v>
      </c>
      <c r="AV155" s="95">
        <v>1617</v>
      </c>
      <c r="AW155" s="95">
        <v>1529</v>
      </c>
      <c r="AX155" s="72">
        <v>344.68</v>
      </c>
      <c r="AY155" s="72">
        <v>285.75</v>
      </c>
      <c r="AZ155" s="72">
        <v>630.42999999999995</v>
      </c>
      <c r="BA155" s="95">
        <v>5844338</v>
      </c>
      <c r="BB155" s="95">
        <v>4526234</v>
      </c>
      <c r="BC155" s="95">
        <v>1413</v>
      </c>
      <c r="BD155" s="95">
        <v>1320</v>
      </c>
      <c r="BE155" s="72">
        <v>316.64999999999998</v>
      </c>
      <c r="BF155" s="72">
        <v>290.74</v>
      </c>
      <c r="BG155" s="72">
        <v>607.39</v>
      </c>
      <c r="BH155" s="95">
        <v>5239918</v>
      </c>
      <c r="BI155" s="95">
        <v>4476189</v>
      </c>
      <c r="BJ155" s="95">
        <v>1379</v>
      </c>
      <c r="BK155" s="95">
        <v>1283</v>
      </c>
      <c r="BL155" s="72">
        <v>330.81</v>
      </c>
      <c r="BM155" s="72">
        <v>310.68</v>
      </c>
      <c r="BN155" s="72">
        <v>641.49</v>
      </c>
      <c r="BO155" s="95">
        <v>5402735</v>
      </c>
      <c r="BP155" s="95">
        <v>4701269</v>
      </c>
      <c r="BQ155" s="95">
        <v>1361</v>
      </c>
      <c r="BR155" s="95">
        <v>1261</v>
      </c>
      <c r="BS155" s="72">
        <v>362.8</v>
      </c>
      <c r="BT155" s="72">
        <v>315.39</v>
      </c>
      <c r="BU155" s="72">
        <v>678.19</v>
      </c>
      <c r="BV155" s="95">
        <v>6016720</v>
      </c>
      <c r="BW155" s="95">
        <v>4912575</v>
      </c>
      <c r="BX155" s="95">
        <v>1382</v>
      </c>
      <c r="BY155" s="95">
        <v>1298</v>
      </c>
      <c r="BZ155" s="95">
        <v>1575</v>
      </c>
      <c r="CA155" s="95">
        <v>1368</v>
      </c>
      <c r="CB155" s="95">
        <v>1333</v>
      </c>
      <c r="CC155" s="95">
        <v>1314</v>
      </c>
      <c r="CD155" s="95">
        <v>1341</v>
      </c>
      <c r="CE155" s="72">
        <v>650.75523149000003</v>
      </c>
      <c r="CF155" s="72">
        <v>676.59346364999999</v>
      </c>
      <c r="CG155" s="72">
        <v>712.40329333</v>
      </c>
      <c r="CH155" s="72">
        <v>716.50152150999998</v>
      </c>
      <c r="CI155" s="72">
        <v>731.52548966999996</v>
      </c>
      <c r="CJ155" s="96">
        <v>0.77700489449999999</v>
      </c>
      <c r="CK155" s="96">
        <v>0.93177075139999999</v>
      </c>
      <c r="CL155" s="96">
        <v>0.85259291429999995</v>
      </c>
      <c r="CM155" s="96">
        <v>0.8953086361</v>
      </c>
      <c r="CN155" s="96">
        <v>0.92709004620000002</v>
      </c>
      <c r="CO155" s="96">
        <v>1.0088633709999999</v>
      </c>
      <c r="CP155" s="96">
        <v>0.86905072949999995</v>
      </c>
      <c r="CQ155" s="96">
        <v>0.99584056389999998</v>
      </c>
      <c r="CR155" s="96">
        <v>0.87268046399999999</v>
      </c>
      <c r="CS155" s="95">
        <v>1575</v>
      </c>
      <c r="CT155" s="95">
        <v>1404</v>
      </c>
      <c r="CU155" s="95">
        <v>1346</v>
      </c>
      <c r="CV155" s="95">
        <v>1354</v>
      </c>
      <c r="CW155" s="95">
        <v>1405</v>
      </c>
      <c r="CX155" s="96">
        <v>1.0116604979999999</v>
      </c>
      <c r="CY155" s="96">
        <v>1.0157553450000001</v>
      </c>
      <c r="CZ155" s="96">
        <v>0.99984542200000004</v>
      </c>
      <c r="DA155" s="96">
        <v>1.00317747</v>
      </c>
      <c r="DB155" s="96">
        <v>1.0129595010000001</v>
      </c>
      <c r="DC155">
        <v>2013</v>
      </c>
      <c r="DD155" s="6">
        <v>1338.2</v>
      </c>
      <c r="DE155" s="96">
        <v>4.3688755999999997E-3</v>
      </c>
      <c r="DF155" s="72">
        <v>667.28</v>
      </c>
      <c r="DG155" s="96">
        <v>1</v>
      </c>
      <c r="DH155" s="72">
        <v>667.28</v>
      </c>
      <c r="DI155" s="72">
        <v>696.93266574999996</v>
      </c>
      <c r="DJ155" s="96">
        <v>1</v>
      </c>
      <c r="DK155" s="72">
        <v>667.28</v>
      </c>
      <c r="DL155" s="96">
        <v>1</v>
      </c>
      <c r="DM155" s="72">
        <v>667.28</v>
      </c>
      <c r="DN155" s="96">
        <v>1</v>
      </c>
      <c r="DO155" s="96">
        <v>1.0127000000000001E-2</v>
      </c>
      <c r="DP155" s="72">
        <v>6.76</v>
      </c>
      <c r="DQ155" s="72">
        <v>660.52</v>
      </c>
      <c r="DR155" t="s">
        <v>41</v>
      </c>
      <c r="DT155" t="s">
        <v>103</v>
      </c>
    </row>
    <row r="156" spans="1:124" x14ac:dyDescent="0.3">
      <c r="A156" t="s">
        <v>132</v>
      </c>
      <c r="B156">
        <v>4390</v>
      </c>
      <c r="C156" s="95">
        <v>1426</v>
      </c>
      <c r="D156" s="95">
        <v>5103342</v>
      </c>
      <c r="E156" s="95">
        <v>1346</v>
      </c>
      <c r="F156" s="95">
        <v>4133290</v>
      </c>
      <c r="G156" s="95">
        <v>398</v>
      </c>
      <c r="H156" s="95">
        <v>1443125</v>
      </c>
      <c r="I156" s="95">
        <v>369</v>
      </c>
      <c r="J156" s="95">
        <v>1069492</v>
      </c>
      <c r="K156" s="95">
        <v>1352</v>
      </c>
      <c r="L156" s="95">
        <v>6068317</v>
      </c>
      <c r="M156" s="95">
        <v>1270</v>
      </c>
      <c r="N156" s="95">
        <v>4495751</v>
      </c>
      <c r="O156" s="95">
        <v>390</v>
      </c>
      <c r="P156" s="95">
        <v>1250663</v>
      </c>
      <c r="Q156" s="95">
        <v>351</v>
      </c>
      <c r="R156" s="95">
        <v>1121414</v>
      </c>
      <c r="S156" s="95">
        <v>1319</v>
      </c>
      <c r="T156" s="95">
        <v>5596027</v>
      </c>
      <c r="U156" s="95">
        <v>1242</v>
      </c>
      <c r="V156" s="95">
        <v>4411165</v>
      </c>
      <c r="W156" s="95">
        <v>382</v>
      </c>
      <c r="X156" s="95">
        <v>1339242</v>
      </c>
      <c r="Y156" s="95">
        <v>344</v>
      </c>
      <c r="Z156" s="95">
        <v>1038430</v>
      </c>
      <c r="AA156" s="95">
        <v>1325</v>
      </c>
      <c r="AB156" s="95">
        <v>6068015</v>
      </c>
      <c r="AC156" s="95">
        <v>1235</v>
      </c>
      <c r="AD156" s="95">
        <v>4824940</v>
      </c>
      <c r="AE156" s="95">
        <v>386</v>
      </c>
      <c r="AF156" s="95">
        <v>825098</v>
      </c>
      <c r="AG156" s="95">
        <v>343</v>
      </c>
      <c r="AH156" s="95">
        <v>1070170</v>
      </c>
      <c r="AI156" s="95">
        <v>1293</v>
      </c>
      <c r="AJ156" s="95">
        <v>5344555</v>
      </c>
      <c r="AK156" s="95">
        <v>1211</v>
      </c>
      <c r="AL156" s="95">
        <v>4925399</v>
      </c>
      <c r="AM156" s="95">
        <v>409</v>
      </c>
      <c r="AN156" s="95">
        <v>1032268</v>
      </c>
      <c r="AO156" s="95">
        <v>365</v>
      </c>
      <c r="AP156" s="95">
        <v>1289916</v>
      </c>
      <c r="AQ156" s="72">
        <v>299.08999999999997</v>
      </c>
      <c r="AR156" s="72">
        <v>252.81</v>
      </c>
      <c r="AS156" s="72">
        <v>551.9</v>
      </c>
      <c r="AT156" s="95">
        <v>6546467</v>
      </c>
      <c r="AU156" s="95">
        <v>5202782</v>
      </c>
      <c r="AV156" s="95">
        <v>1824</v>
      </c>
      <c r="AW156" s="95">
        <v>1715</v>
      </c>
      <c r="AX156" s="72">
        <v>350.12</v>
      </c>
      <c r="AY156" s="72">
        <v>288.77</v>
      </c>
      <c r="AZ156" s="72">
        <v>638.89</v>
      </c>
      <c r="BA156" s="95">
        <v>7318980</v>
      </c>
      <c r="BB156" s="95">
        <v>5617165</v>
      </c>
      <c r="BC156" s="95">
        <v>1742</v>
      </c>
      <c r="BD156" s="95">
        <v>1621</v>
      </c>
      <c r="BE156" s="72">
        <v>339.76</v>
      </c>
      <c r="BF156" s="72">
        <v>286.33999999999997</v>
      </c>
      <c r="BG156" s="72">
        <v>626.1</v>
      </c>
      <c r="BH156" s="95">
        <v>6935269</v>
      </c>
      <c r="BI156" s="95">
        <v>5449595</v>
      </c>
      <c r="BJ156" s="95">
        <v>1701</v>
      </c>
      <c r="BK156" s="95">
        <v>1586</v>
      </c>
      <c r="BL156" s="72">
        <v>335.73</v>
      </c>
      <c r="BM156" s="72">
        <v>311.32</v>
      </c>
      <c r="BN156" s="72">
        <v>647.04999999999995</v>
      </c>
      <c r="BO156" s="95">
        <v>6893113</v>
      </c>
      <c r="BP156" s="95">
        <v>5895110</v>
      </c>
      <c r="BQ156" s="95">
        <v>1711</v>
      </c>
      <c r="BR156" s="95">
        <v>1578</v>
      </c>
      <c r="BS156" s="72">
        <v>312.22000000000003</v>
      </c>
      <c r="BT156" s="72">
        <v>328.64</v>
      </c>
      <c r="BU156" s="72">
        <v>640.86</v>
      </c>
      <c r="BV156" s="95">
        <v>6376823</v>
      </c>
      <c r="BW156" s="95">
        <v>6215315</v>
      </c>
      <c r="BX156" s="95">
        <v>1702</v>
      </c>
      <c r="BY156" s="95">
        <v>1576</v>
      </c>
      <c r="BZ156" s="95">
        <v>1772</v>
      </c>
      <c r="CA156" s="95">
        <v>1684</v>
      </c>
      <c r="CB156" s="95">
        <v>1646</v>
      </c>
      <c r="CC156" s="95">
        <v>1648</v>
      </c>
      <c r="CD156" s="95">
        <v>1640</v>
      </c>
      <c r="CE156" s="72">
        <v>650.75523149000003</v>
      </c>
      <c r="CF156" s="72">
        <v>676.59346364999999</v>
      </c>
      <c r="CG156" s="72">
        <v>712.40329333</v>
      </c>
      <c r="CH156" s="72">
        <v>716.50152150999998</v>
      </c>
      <c r="CI156" s="72">
        <v>731.52548966999996</v>
      </c>
      <c r="CJ156" s="96">
        <v>0.84809153010000005</v>
      </c>
      <c r="CK156" s="96">
        <v>0.94427456710000002</v>
      </c>
      <c r="CL156" s="96">
        <v>0.87885612810000002</v>
      </c>
      <c r="CM156" s="96">
        <v>0.9030685638</v>
      </c>
      <c r="CN156" s="96">
        <v>0.87605969859999999</v>
      </c>
      <c r="CO156" s="96">
        <v>1.0250880925999999</v>
      </c>
      <c r="CP156" s="96">
        <v>0.86828644669999999</v>
      </c>
      <c r="CQ156" s="96">
        <v>0.99584056389999998</v>
      </c>
      <c r="CR156" s="96">
        <v>0.87191298910000004</v>
      </c>
      <c r="CS156" s="95">
        <v>1750</v>
      </c>
      <c r="CT156" s="95">
        <v>1703</v>
      </c>
      <c r="CU156" s="95">
        <v>1656</v>
      </c>
      <c r="CV156" s="95">
        <v>1675</v>
      </c>
      <c r="CW156" s="95">
        <v>1706</v>
      </c>
      <c r="CX156" s="96">
        <v>1.0320649639999999</v>
      </c>
      <c r="CY156" s="96">
        <v>1.022918083</v>
      </c>
      <c r="CZ156" s="96">
        <v>1.03712896</v>
      </c>
      <c r="DA156" s="96">
        <v>1.0210447060000001</v>
      </c>
      <c r="DB156" s="96">
        <v>1.0123794159999999</v>
      </c>
      <c r="DC156">
        <v>2013</v>
      </c>
      <c r="DD156" s="6">
        <v>1615.2</v>
      </c>
      <c r="DE156" s="96">
        <v>7.0990806999999996E-3</v>
      </c>
      <c r="DF156" s="72">
        <v>664.87</v>
      </c>
      <c r="DG156" s="96">
        <v>1</v>
      </c>
      <c r="DH156" s="72">
        <v>664.87</v>
      </c>
      <c r="DI156" s="72">
        <v>656.54767943000002</v>
      </c>
      <c r="DJ156" s="96">
        <v>1</v>
      </c>
      <c r="DK156" s="72">
        <v>664.87</v>
      </c>
      <c r="DL156" s="96">
        <v>1</v>
      </c>
      <c r="DM156" s="72">
        <v>664.87</v>
      </c>
      <c r="DN156" s="96">
        <v>1</v>
      </c>
      <c r="DO156" s="96">
        <v>1.3061E-2</v>
      </c>
      <c r="DP156" s="72">
        <v>8.68</v>
      </c>
      <c r="DQ156" s="72">
        <v>656.19</v>
      </c>
      <c r="DR156" t="s">
        <v>132</v>
      </c>
      <c r="DT156" t="s">
        <v>103</v>
      </c>
    </row>
    <row r="157" spans="1:124" x14ac:dyDescent="0.3">
      <c r="A157" t="s">
        <v>133</v>
      </c>
      <c r="B157">
        <v>4400</v>
      </c>
      <c r="C157" s="95">
        <v>2003</v>
      </c>
      <c r="D157" s="95">
        <v>10187245</v>
      </c>
      <c r="E157" s="95">
        <v>1942</v>
      </c>
      <c r="F157" s="95">
        <v>7676919</v>
      </c>
      <c r="G157" s="95">
        <v>512</v>
      </c>
      <c r="H157" s="95">
        <v>1838376</v>
      </c>
      <c r="I157" s="95">
        <v>468</v>
      </c>
      <c r="J157" s="95">
        <v>1886477</v>
      </c>
      <c r="K157" s="95">
        <v>1958</v>
      </c>
      <c r="L157" s="95">
        <v>9936935</v>
      </c>
      <c r="M157" s="95">
        <v>1885</v>
      </c>
      <c r="N157" s="95">
        <v>7967691</v>
      </c>
      <c r="O157" s="95">
        <v>487</v>
      </c>
      <c r="P157" s="95">
        <v>1661582</v>
      </c>
      <c r="Q157" s="95">
        <v>444</v>
      </c>
      <c r="R157" s="95">
        <v>1561522</v>
      </c>
      <c r="S157" s="95">
        <v>1956</v>
      </c>
      <c r="T157" s="95">
        <v>11318804</v>
      </c>
      <c r="U157" s="95">
        <v>1878</v>
      </c>
      <c r="V157" s="95">
        <v>8192213</v>
      </c>
      <c r="W157" s="95">
        <v>491</v>
      </c>
      <c r="X157" s="95">
        <v>1883147</v>
      </c>
      <c r="Y157" s="95">
        <v>445</v>
      </c>
      <c r="Z157" s="95">
        <v>1598658</v>
      </c>
      <c r="AA157" s="95">
        <v>1962</v>
      </c>
      <c r="AB157" s="95">
        <v>10171412</v>
      </c>
      <c r="AC157" s="95">
        <v>1874</v>
      </c>
      <c r="AD157" s="95">
        <v>8779640</v>
      </c>
      <c r="AE157" s="95">
        <v>478</v>
      </c>
      <c r="AF157" s="95">
        <v>1763882</v>
      </c>
      <c r="AG157" s="95">
        <v>441</v>
      </c>
      <c r="AH157" s="95">
        <v>1808273</v>
      </c>
      <c r="AI157" s="95">
        <v>1972</v>
      </c>
      <c r="AJ157" s="95">
        <v>10951552.09</v>
      </c>
      <c r="AK157" s="95">
        <v>1876</v>
      </c>
      <c r="AL157" s="95">
        <v>9229627.4900000002</v>
      </c>
      <c r="AM157" s="95">
        <v>488</v>
      </c>
      <c r="AN157" s="95">
        <v>1302904</v>
      </c>
      <c r="AO157" s="95">
        <v>445</v>
      </c>
      <c r="AP157" s="95">
        <v>1789584</v>
      </c>
      <c r="AQ157" s="72">
        <v>398.46</v>
      </c>
      <c r="AR157" s="72">
        <v>330.68</v>
      </c>
      <c r="AS157" s="72">
        <v>729.14</v>
      </c>
      <c r="AT157" s="95">
        <v>12025621</v>
      </c>
      <c r="AU157" s="95">
        <v>9563396</v>
      </c>
      <c r="AV157" s="95">
        <v>2515</v>
      </c>
      <c r="AW157" s="95">
        <v>2410</v>
      </c>
      <c r="AX157" s="72">
        <v>395.31</v>
      </c>
      <c r="AY157" s="72">
        <v>340.96</v>
      </c>
      <c r="AZ157" s="72">
        <v>736.27</v>
      </c>
      <c r="BA157" s="95">
        <v>11598517</v>
      </c>
      <c r="BB157" s="95">
        <v>9529213</v>
      </c>
      <c r="BC157" s="95">
        <v>2445</v>
      </c>
      <c r="BD157" s="95">
        <v>2329</v>
      </c>
      <c r="BE157" s="72">
        <v>449.6</v>
      </c>
      <c r="BF157" s="72">
        <v>351.23</v>
      </c>
      <c r="BG157" s="72">
        <v>800.83</v>
      </c>
      <c r="BH157" s="95">
        <v>13201951</v>
      </c>
      <c r="BI157" s="95">
        <v>9790871</v>
      </c>
      <c r="BJ157" s="95">
        <v>2447</v>
      </c>
      <c r="BK157" s="95">
        <v>2323</v>
      </c>
      <c r="BL157" s="72">
        <v>407.63</v>
      </c>
      <c r="BM157" s="72">
        <v>381.13</v>
      </c>
      <c r="BN157" s="72">
        <v>788.76</v>
      </c>
      <c r="BO157" s="95">
        <v>11935294</v>
      </c>
      <c r="BP157" s="95">
        <v>10587913</v>
      </c>
      <c r="BQ157" s="95">
        <v>2440</v>
      </c>
      <c r="BR157" s="95">
        <v>2315</v>
      </c>
      <c r="BS157" s="72">
        <v>415.12</v>
      </c>
      <c r="BT157" s="72">
        <v>395.63</v>
      </c>
      <c r="BU157" s="72">
        <v>810.75</v>
      </c>
      <c r="BV157" s="95">
        <v>12254456.09</v>
      </c>
      <c r="BW157" s="95">
        <v>11019211.49</v>
      </c>
      <c r="BX157" s="95">
        <v>2460</v>
      </c>
      <c r="BY157" s="95">
        <v>2321</v>
      </c>
      <c r="BZ157" s="95">
        <v>2465</v>
      </c>
      <c r="CA157" s="95">
        <v>2389</v>
      </c>
      <c r="CB157" s="95">
        <v>2387</v>
      </c>
      <c r="CC157" s="95">
        <v>2381</v>
      </c>
      <c r="CD157" s="95">
        <v>2392</v>
      </c>
      <c r="CE157" s="72">
        <v>650.75523149000003</v>
      </c>
      <c r="CF157" s="72">
        <v>676.59346364999999</v>
      </c>
      <c r="CG157" s="72">
        <v>712.40329333</v>
      </c>
      <c r="CH157" s="72">
        <v>716.50152150999998</v>
      </c>
      <c r="CI157" s="72">
        <v>731.52548966999996</v>
      </c>
      <c r="CJ157" s="96">
        <v>1.1204519989999999</v>
      </c>
      <c r="CK157" s="96">
        <v>1.0882014674</v>
      </c>
      <c r="CL157" s="96">
        <v>1.1241245057</v>
      </c>
      <c r="CM157" s="96">
        <v>1.1008490231000001</v>
      </c>
      <c r="CN157" s="96">
        <v>1.1083004098</v>
      </c>
      <c r="CO157" s="96">
        <v>1.0285814321</v>
      </c>
      <c r="CP157" s="96">
        <v>1.0775865151999999</v>
      </c>
      <c r="CQ157" s="96">
        <v>0.99584056389999998</v>
      </c>
      <c r="CR157" s="96">
        <v>1.0820872340000001</v>
      </c>
      <c r="CS157" s="95">
        <v>2403</v>
      </c>
      <c r="CT157" s="95">
        <v>2335</v>
      </c>
      <c r="CU157" s="95">
        <v>2331</v>
      </c>
      <c r="CV157" s="95">
        <v>2338</v>
      </c>
      <c r="CW157" s="95">
        <v>2362</v>
      </c>
      <c r="CX157" s="96">
        <v>1.049243516</v>
      </c>
      <c r="CY157" s="96">
        <v>1.0385745740000001</v>
      </c>
      <c r="CZ157" s="96">
        <v>1.016590329</v>
      </c>
      <c r="DA157" s="96">
        <v>1.0348135469999999</v>
      </c>
      <c r="DB157" s="96">
        <v>1.0033467170000001</v>
      </c>
      <c r="DC157">
        <v>2013</v>
      </c>
      <c r="DD157" s="6">
        <v>2339.6</v>
      </c>
      <c r="DE157" s="96">
        <v>1.8335757000000001E-3</v>
      </c>
      <c r="DF157" s="72">
        <v>829.51</v>
      </c>
      <c r="DG157" s="96">
        <v>1</v>
      </c>
      <c r="DH157" s="72">
        <v>829.51</v>
      </c>
      <c r="DI157" s="72">
        <v>696.93266574999996</v>
      </c>
      <c r="DJ157" s="96">
        <v>1</v>
      </c>
      <c r="DK157" s="72">
        <v>829.51</v>
      </c>
      <c r="DL157" s="96">
        <v>1</v>
      </c>
      <c r="DM157" s="72">
        <v>829.51</v>
      </c>
      <c r="DN157" s="96">
        <v>1</v>
      </c>
      <c r="DO157" s="96">
        <v>5.1679999999999999E-3</v>
      </c>
      <c r="DP157" s="72">
        <v>4.29</v>
      </c>
      <c r="DQ157" s="72">
        <v>825.22</v>
      </c>
      <c r="DR157" t="s">
        <v>133</v>
      </c>
      <c r="DT157" t="s">
        <v>103</v>
      </c>
    </row>
    <row r="158" spans="1:124" x14ac:dyDescent="0.3">
      <c r="A158" t="s">
        <v>134</v>
      </c>
      <c r="B158">
        <v>4410</v>
      </c>
      <c r="C158" s="95">
        <v>3309</v>
      </c>
      <c r="D158" s="95">
        <v>11975962</v>
      </c>
      <c r="E158" s="95">
        <v>3202</v>
      </c>
      <c r="F158" s="95">
        <v>9178984</v>
      </c>
      <c r="G158" s="95">
        <v>1022</v>
      </c>
      <c r="H158" s="95">
        <v>2179538</v>
      </c>
      <c r="I158" s="95">
        <v>911</v>
      </c>
      <c r="J158" s="95">
        <v>2141407</v>
      </c>
      <c r="K158" s="95">
        <v>3183</v>
      </c>
      <c r="L158" s="95">
        <v>11133331</v>
      </c>
      <c r="M158" s="95">
        <v>3067</v>
      </c>
      <c r="N158" s="95">
        <v>9124326</v>
      </c>
      <c r="O158" s="95">
        <v>1026</v>
      </c>
      <c r="P158" s="95">
        <v>3027024</v>
      </c>
      <c r="Q158" s="95">
        <v>911</v>
      </c>
      <c r="R158" s="95">
        <v>2461663</v>
      </c>
      <c r="S158" s="95">
        <v>3082</v>
      </c>
      <c r="T158" s="95">
        <v>12032567</v>
      </c>
      <c r="U158" s="95">
        <v>2970</v>
      </c>
      <c r="V158" s="95">
        <v>9871029</v>
      </c>
      <c r="W158" s="95">
        <v>993</v>
      </c>
      <c r="X158" s="95">
        <v>1985359</v>
      </c>
      <c r="Y158" s="95">
        <v>895</v>
      </c>
      <c r="Z158" s="95">
        <v>2306486</v>
      </c>
      <c r="AA158" s="95">
        <v>3022</v>
      </c>
      <c r="AB158" s="95">
        <v>10272457</v>
      </c>
      <c r="AC158" s="95">
        <v>2909</v>
      </c>
      <c r="AD158" s="95">
        <v>9792372</v>
      </c>
      <c r="AE158" s="95">
        <v>978</v>
      </c>
      <c r="AF158" s="95">
        <v>2142062</v>
      </c>
      <c r="AG158" s="95">
        <v>882</v>
      </c>
      <c r="AH158" s="95">
        <v>2434817</v>
      </c>
      <c r="AI158" s="95">
        <v>3041</v>
      </c>
      <c r="AJ158" s="95">
        <v>12538596.390000001</v>
      </c>
      <c r="AK158" s="95">
        <v>2922</v>
      </c>
      <c r="AL158" s="95">
        <v>10780991.029999999</v>
      </c>
      <c r="AM158" s="95">
        <v>985</v>
      </c>
      <c r="AN158" s="95">
        <v>2134696</v>
      </c>
      <c r="AO158" s="95">
        <v>898</v>
      </c>
      <c r="AP158" s="95">
        <v>2651906</v>
      </c>
      <c r="AQ158" s="72">
        <v>272.37</v>
      </c>
      <c r="AR158" s="72">
        <v>229.36</v>
      </c>
      <c r="AS158" s="72">
        <v>501.73</v>
      </c>
      <c r="AT158" s="95">
        <v>14155500</v>
      </c>
      <c r="AU158" s="95">
        <v>11320391</v>
      </c>
      <c r="AV158" s="95">
        <v>4331</v>
      </c>
      <c r="AW158" s="95">
        <v>4113</v>
      </c>
      <c r="AX158" s="72">
        <v>280.36</v>
      </c>
      <c r="AY158" s="72">
        <v>242.71</v>
      </c>
      <c r="AZ158" s="72">
        <v>523.07000000000005</v>
      </c>
      <c r="BA158" s="95">
        <v>14160355</v>
      </c>
      <c r="BB158" s="95">
        <v>11585989</v>
      </c>
      <c r="BC158" s="95">
        <v>4209</v>
      </c>
      <c r="BD158" s="95">
        <v>3978</v>
      </c>
      <c r="BE158" s="72">
        <v>286.67</v>
      </c>
      <c r="BF158" s="72">
        <v>262.56</v>
      </c>
      <c r="BG158" s="72">
        <v>549.23</v>
      </c>
      <c r="BH158" s="95">
        <v>14017926</v>
      </c>
      <c r="BI158" s="95">
        <v>12177515</v>
      </c>
      <c r="BJ158" s="95">
        <v>4075</v>
      </c>
      <c r="BK158" s="95">
        <v>3865</v>
      </c>
      <c r="BL158" s="72">
        <v>258.64</v>
      </c>
      <c r="BM158" s="72">
        <v>268.77999999999997</v>
      </c>
      <c r="BN158" s="72">
        <v>527.41999999999996</v>
      </c>
      <c r="BO158" s="95">
        <v>12414519</v>
      </c>
      <c r="BP158" s="95">
        <v>12227189</v>
      </c>
      <c r="BQ158" s="95">
        <v>4000</v>
      </c>
      <c r="BR158" s="95">
        <v>3791</v>
      </c>
      <c r="BS158" s="72">
        <v>303.72000000000003</v>
      </c>
      <c r="BT158" s="72">
        <v>293.04000000000002</v>
      </c>
      <c r="BU158" s="72">
        <v>596.76</v>
      </c>
      <c r="BV158" s="95">
        <v>14673292.390000001</v>
      </c>
      <c r="BW158" s="95">
        <v>13432897.029999999</v>
      </c>
      <c r="BX158" s="95">
        <v>4026</v>
      </c>
      <c r="BY158" s="95">
        <v>3820</v>
      </c>
      <c r="BZ158" s="95">
        <v>4227</v>
      </c>
      <c r="CA158" s="95">
        <v>4098</v>
      </c>
      <c r="CB158" s="95">
        <v>3974</v>
      </c>
      <c r="CC158" s="95">
        <v>3901</v>
      </c>
      <c r="CD158" s="95">
        <v>3925</v>
      </c>
      <c r="CE158" s="72">
        <v>650.75523149000003</v>
      </c>
      <c r="CF158" s="72">
        <v>676.59346364999999</v>
      </c>
      <c r="CG158" s="72">
        <v>712.40329333</v>
      </c>
      <c r="CH158" s="72">
        <v>716.50152150999998</v>
      </c>
      <c r="CI158" s="72">
        <v>731.52548966999996</v>
      </c>
      <c r="CJ158" s="96">
        <v>0.77099649100000001</v>
      </c>
      <c r="CK158" s="96">
        <v>0.77309348690000002</v>
      </c>
      <c r="CL158" s="96">
        <v>0.77095376329999998</v>
      </c>
      <c r="CM158" s="96">
        <v>0.73610450800000005</v>
      </c>
      <c r="CN158" s="96">
        <v>0.8157747179</v>
      </c>
      <c r="CO158" s="96">
        <v>0.91516127459999996</v>
      </c>
      <c r="CP158" s="96">
        <v>0.84508011309999997</v>
      </c>
      <c r="CQ158" s="96">
        <v>0.99584056389999998</v>
      </c>
      <c r="CR158" s="96">
        <v>0.84860973039999998</v>
      </c>
      <c r="CS158" s="95">
        <v>3952</v>
      </c>
      <c r="CT158" s="95">
        <v>3883</v>
      </c>
      <c r="CU158" s="95">
        <v>3780</v>
      </c>
      <c r="CV158" s="95">
        <v>3743</v>
      </c>
      <c r="CW158" s="95">
        <v>3827</v>
      </c>
      <c r="CX158" s="96">
        <v>0.93584245700000002</v>
      </c>
      <c r="CY158" s="96">
        <v>0.91978331999999996</v>
      </c>
      <c r="CZ158" s="96">
        <v>0.91072023199999996</v>
      </c>
      <c r="DA158" s="96">
        <v>0.90613795600000002</v>
      </c>
      <c r="DB158" s="96">
        <v>0.90232667499999997</v>
      </c>
      <c r="DC158">
        <v>2013</v>
      </c>
      <c r="DD158" s="6">
        <v>3913.4</v>
      </c>
      <c r="DE158" s="96">
        <v>1.2987855E-3</v>
      </c>
      <c r="DF158" s="72">
        <v>650.88</v>
      </c>
      <c r="DG158" s="96">
        <v>1</v>
      </c>
      <c r="DH158" s="72">
        <v>650.88</v>
      </c>
      <c r="DI158" s="72">
        <v>696.93266574999996</v>
      </c>
      <c r="DJ158" s="96">
        <v>1</v>
      </c>
      <c r="DK158" s="72">
        <v>650.88</v>
      </c>
      <c r="DL158" s="96">
        <v>1</v>
      </c>
      <c r="DM158" s="72">
        <v>650.88</v>
      </c>
      <c r="DN158" s="96">
        <v>1</v>
      </c>
      <c r="DO158" s="96">
        <v>3.8730000000000001E-3</v>
      </c>
      <c r="DP158" s="72">
        <v>2.52</v>
      </c>
      <c r="DQ158" s="72">
        <v>648.36</v>
      </c>
      <c r="DR158" t="s">
        <v>134</v>
      </c>
      <c r="DT158" t="s">
        <v>103</v>
      </c>
    </row>
    <row r="159" spans="1:124" x14ac:dyDescent="0.3">
      <c r="A159" t="s">
        <v>135</v>
      </c>
      <c r="B159">
        <v>4420</v>
      </c>
      <c r="C159" s="95">
        <v>6263</v>
      </c>
      <c r="D159" s="95">
        <v>25740622</v>
      </c>
      <c r="E159" s="95">
        <v>5985</v>
      </c>
      <c r="F159" s="95">
        <v>19371966</v>
      </c>
      <c r="G159" s="95">
        <v>1753</v>
      </c>
      <c r="H159" s="95">
        <v>5159242</v>
      </c>
      <c r="I159" s="95">
        <v>1550</v>
      </c>
      <c r="J159" s="95">
        <v>4572546</v>
      </c>
      <c r="K159" s="95">
        <v>6252</v>
      </c>
      <c r="L159" s="95">
        <v>27751888</v>
      </c>
      <c r="M159" s="95">
        <v>5936</v>
      </c>
      <c r="N159" s="95">
        <v>20962739</v>
      </c>
      <c r="O159" s="95">
        <v>1777</v>
      </c>
      <c r="P159" s="95">
        <v>5007117</v>
      </c>
      <c r="Q159" s="95">
        <v>1564</v>
      </c>
      <c r="R159" s="95">
        <v>5118392</v>
      </c>
      <c r="S159" s="95">
        <v>6400</v>
      </c>
      <c r="T159" s="95">
        <v>27732998</v>
      </c>
      <c r="U159" s="95">
        <v>6040</v>
      </c>
      <c r="V159" s="95">
        <v>21455079</v>
      </c>
      <c r="W159" s="95">
        <v>1843</v>
      </c>
      <c r="X159" s="95">
        <v>5200956</v>
      </c>
      <c r="Y159" s="95">
        <v>1629</v>
      </c>
      <c r="Z159" s="95">
        <v>5619791</v>
      </c>
      <c r="AA159" s="95">
        <v>6462</v>
      </c>
      <c r="AB159" s="95">
        <v>27410133</v>
      </c>
      <c r="AC159" s="95">
        <v>6100</v>
      </c>
      <c r="AD159" s="95">
        <v>23340122</v>
      </c>
      <c r="AE159" s="95">
        <v>1866</v>
      </c>
      <c r="AF159" s="95">
        <v>5339183</v>
      </c>
      <c r="AG159" s="95">
        <v>1643</v>
      </c>
      <c r="AH159" s="95">
        <v>6390419</v>
      </c>
      <c r="AI159" s="95">
        <v>6581</v>
      </c>
      <c r="AJ159" s="95">
        <v>28051007.140000001</v>
      </c>
      <c r="AK159" s="95">
        <v>6198</v>
      </c>
      <c r="AL159" s="95">
        <v>24046943.379999999</v>
      </c>
      <c r="AM159" s="95">
        <v>1959</v>
      </c>
      <c r="AN159" s="95">
        <v>5984521.0300000003</v>
      </c>
      <c r="AO159" s="95">
        <v>1730</v>
      </c>
      <c r="AP159" s="95">
        <v>7004772.7000000002</v>
      </c>
      <c r="AQ159" s="72">
        <v>321.23</v>
      </c>
      <c r="AR159" s="72">
        <v>264.81</v>
      </c>
      <c r="AS159" s="72">
        <v>586.04</v>
      </c>
      <c r="AT159" s="95">
        <v>30899864</v>
      </c>
      <c r="AU159" s="95">
        <v>23944512</v>
      </c>
      <c r="AV159" s="95">
        <v>8016</v>
      </c>
      <c r="AW159" s="95">
        <v>7535</v>
      </c>
      <c r="AX159" s="72">
        <v>340.01</v>
      </c>
      <c r="AY159" s="72">
        <v>289.79000000000002</v>
      </c>
      <c r="AZ159" s="72">
        <v>629.79999999999995</v>
      </c>
      <c r="BA159" s="95">
        <v>32759005</v>
      </c>
      <c r="BB159" s="95">
        <v>26081131</v>
      </c>
      <c r="BC159" s="95">
        <v>8029</v>
      </c>
      <c r="BD159" s="95">
        <v>7500</v>
      </c>
      <c r="BE159" s="72">
        <v>332.95</v>
      </c>
      <c r="BF159" s="72">
        <v>294.2</v>
      </c>
      <c r="BG159" s="72">
        <v>627.15</v>
      </c>
      <c r="BH159" s="95">
        <v>32933954</v>
      </c>
      <c r="BI159" s="95">
        <v>27074870</v>
      </c>
      <c r="BJ159" s="95">
        <v>8243</v>
      </c>
      <c r="BK159" s="95">
        <v>7669</v>
      </c>
      <c r="BL159" s="72">
        <v>327.7</v>
      </c>
      <c r="BM159" s="72">
        <v>319.97000000000003</v>
      </c>
      <c r="BN159" s="72">
        <v>647.66999999999996</v>
      </c>
      <c r="BO159" s="95">
        <v>32749316</v>
      </c>
      <c r="BP159" s="95">
        <v>29730541</v>
      </c>
      <c r="BQ159" s="95">
        <v>8328</v>
      </c>
      <c r="BR159" s="95">
        <v>7743</v>
      </c>
      <c r="BS159" s="72">
        <v>332.12</v>
      </c>
      <c r="BT159" s="72">
        <v>326.39</v>
      </c>
      <c r="BU159" s="72">
        <v>658.51</v>
      </c>
      <c r="BV159" s="95">
        <v>34035528.170000002</v>
      </c>
      <c r="BW159" s="95">
        <v>31051716.079999998</v>
      </c>
      <c r="BX159" s="95">
        <v>8540</v>
      </c>
      <c r="BY159" s="95">
        <v>7928</v>
      </c>
      <c r="BZ159" s="95">
        <v>7787</v>
      </c>
      <c r="CA159" s="95">
        <v>7774</v>
      </c>
      <c r="CB159" s="95">
        <v>7966</v>
      </c>
      <c r="CC159" s="95">
        <v>8050</v>
      </c>
      <c r="CD159" s="95">
        <v>8241</v>
      </c>
      <c r="CE159" s="72">
        <v>650.75523149000003</v>
      </c>
      <c r="CF159" s="72">
        <v>676.59346364999999</v>
      </c>
      <c r="CG159" s="72">
        <v>712.40329333</v>
      </c>
      <c r="CH159" s="72">
        <v>716.50152150999998</v>
      </c>
      <c r="CI159" s="72">
        <v>731.52548966999996</v>
      </c>
      <c r="CJ159" s="96">
        <v>0.9005536516</v>
      </c>
      <c r="CK159" s="96">
        <v>0.9308396162</v>
      </c>
      <c r="CL159" s="96">
        <v>0.88033001229999996</v>
      </c>
      <c r="CM159" s="96">
        <v>0.90393387950000004</v>
      </c>
      <c r="CN159" s="96">
        <v>0.90018736089999996</v>
      </c>
      <c r="CO159" s="96">
        <v>0.97578089050000005</v>
      </c>
      <c r="CP159" s="96">
        <v>0.92558576719999996</v>
      </c>
      <c r="CQ159" s="96">
        <v>0.99584056389999998</v>
      </c>
      <c r="CR159" s="96">
        <v>0.92945162960000005</v>
      </c>
      <c r="CS159" s="95">
        <v>7298</v>
      </c>
      <c r="CT159" s="95">
        <v>7329</v>
      </c>
      <c r="CU159" s="95">
        <v>7584</v>
      </c>
      <c r="CV159" s="95">
        <v>7744</v>
      </c>
      <c r="CW159" s="95">
        <v>7934</v>
      </c>
      <c r="CX159" s="96">
        <v>0.99395605799999998</v>
      </c>
      <c r="CY159" s="96">
        <v>0.98988989199999999</v>
      </c>
      <c r="CZ159" s="96">
        <v>0.98787147399999997</v>
      </c>
      <c r="DA159" s="96">
        <v>0.94764164500000003</v>
      </c>
      <c r="DB159" s="96">
        <v>0.96193769500000004</v>
      </c>
      <c r="DC159">
        <v>2013</v>
      </c>
      <c r="DD159" s="6">
        <v>7675</v>
      </c>
      <c r="DE159" s="96">
        <v>3.2254981999999999E-3</v>
      </c>
      <c r="DF159" s="72">
        <v>711.51</v>
      </c>
      <c r="DG159" s="96">
        <v>1</v>
      </c>
      <c r="DH159" s="72">
        <v>711.51</v>
      </c>
      <c r="DI159" s="72">
        <v>722.22248452999997</v>
      </c>
      <c r="DJ159" s="96">
        <v>1</v>
      </c>
      <c r="DK159" s="72">
        <v>711.51</v>
      </c>
      <c r="DL159" s="96">
        <v>1</v>
      </c>
      <c r="DM159" s="72">
        <v>711.51</v>
      </c>
      <c r="DN159" s="96">
        <v>1</v>
      </c>
      <c r="DO159" s="96">
        <v>6.3790000000000001E-3</v>
      </c>
      <c r="DP159" s="72">
        <v>4.54</v>
      </c>
      <c r="DQ159" s="72">
        <v>706.97</v>
      </c>
      <c r="DR159" t="s">
        <v>135</v>
      </c>
      <c r="DT159" t="s">
        <v>103</v>
      </c>
    </row>
    <row r="160" spans="1:124" x14ac:dyDescent="0.3">
      <c r="A160" t="s">
        <v>45</v>
      </c>
      <c r="B160">
        <v>4430</v>
      </c>
      <c r="C160" s="95">
        <v>2019</v>
      </c>
      <c r="D160" s="95">
        <v>6120092</v>
      </c>
      <c r="E160" s="95">
        <v>1895</v>
      </c>
      <c r="F160" s="95">
        <v>4629617</v>
      </c>
      <c r="G160" s="95">
        <v>642</v>
      </c>
      <c r="H160" s="95">
        <v>1346804</v>
      </c>
      <c r="I160" s="95">
        <v>576</v>
      </c>
      <c r="J160" s="95">
        <v>1142176</v>
      </c>
      <c r="K160" s="95">
        <v>1960</v>
      </c>
      <c r="L160" s="95">
        <v>6215595</v>
      </c>
      <c r="M160" s="95">
        <v>1818</v>
      </c>
      <c r="N160" s="95">
        <v>4696622</v>
      </c>
      <c r="O160" s="95">
        <v>695</v>
      </c>
      <c r="P160" s="95">
        <v>1292480</v>
      </c>
      <c r="Q160" s="95">
        <v>620</v>
      </c>
      <c r="R160" s="95">
        <v>1229797</v>
      </c>
      <c r="S160" s="95">
        <v>2016</v>
      </c>
      <c r="T160" s="95">
        <v>6593763</v>
      </c>
      <c r="U160" s="95">
        <v>1838</v>
      </c>
      <c r="V160" s="95">
        <v>4905435</v>
      </c>
      <c r="W160" s="95">
        <v>684</v>
      </c>
      <c r="X160" s="95">
        <v>1595511</v>
      </c>
      <c r="Y160" s="95">
        <v>605</v>
      </c>
      <c r="Z160" s="95">
        <v>1425248</v>
      </c>
      <c r="AA160" s="95">
        <v>2134</v>
      </c>
      <c r="AB160" s="95">
        <v>6132220</v>
      </c>
      <c r="AC160" s="95">
        <v>1929</v>
      </c>
      <c r="AD160" s="95">
        <v>5761478</v>
      </c>
      <c r="AE160" s="95">
        <v>718</v>
      </c>
      <c r="AF160" s="95">
        <v>1381781</v>
      </c>
      <c r="AG160" s="95">
        <v>634</v>
      </c>
      <c r="AH160" s="95">
        <v>1706634</v>
      </c>
      <c r="AI160" s="95">
        <v>2288</v>
      </c>
      <c r="AJ160" s="95">
        <v>6826313.9199999999</v>
      </c>
      <c r="AK160" s="95">
        <v>2048</v>
      </c>
      <c r="AL160" s="95">
        <v>6720929.8200000003</v>
      </c>
      <c r="AM160" s="95">
        <v>776</v>
      </c>
      <c r="AN160" s="95">
        <v>1986952</v>
      </c>
      <c r="AO160" s="95">
        <v>689</v>
      </c>
      <c r="AP160" s="95">
        <v>2069076</v>
      </c>
      <c r="AQ160" s="72">
        <v>233.84</v>
      </c>
      <c r="AR160" s="72">
        <v>194.65</v>
      </c>
      <c r="AS160" s="72">
        <v>428.49</v>
      </c>
      <c r="AT160" s="95">
        <v>7466896</v>
      </c>
      <c r="AU160" s="95">
        <v>5771793</v>
      </c>
      <c r="AV160" s="95">
        <v>2661</v>
      </c>
      <c r="AW160" s="95">
        <v>2471</v>
      </c>
      <c r="AX160" s="72">
        <v>235.66</v>
      </c>
      <c r="AY160" s="72">
        <v>202.57</v>
      </c>
      <c r="AZ160" s="72">
        <v>438.23</v>
      </c>
      <c r="BA160" s="95">
        <v>7508075</v>
      </c>
      <c r="BB160" s="95">
        <v>5926419</v>
      </c>
      <c r="BC160" s="95">
        <v>2655</v>
      </c>
      <c r="BD160" s="95">
        <v>2438</v>
      </c>
      <c r="BE160" s="72">
        <v>252.76</v>
      </c>
      <c r="BF160" s="72">
        <v>215.95</v>
      </c>
      <c r="BG160" s="72">
        <v>468.71</v>
      </c>
      <c r="BH160" s="95">
        <v>8189274</v>
      </c>
      <c r="BI160" s="95">
        <v>6330683</v>
      </c>
      <c r="BJ160" s="95">
        <v>2700</v>
      </c>
      <c r="BK160" s="95">
        <v>2443</v>
      </c>
      <c r="BL160" s="72">
        <v>219.55</v>
      </c>
      <c r="BM160" s="72">
        <v>242.82</v>
      </c>
      <c r="BN160" s="72">
        <v>462.37</v>
      </c>
      <c r="BO160" s="95">
        <v>7514001</v>
      </c>
      <c r="BP160" s="95">
        <v>7468112</v>
      </c>
      <c r="BQ160" s="95">
        <v>2852</v>
      </c>
      <c r="BR160" s="95">
        <v>2563</v>
      </c>
      <c r="BS160" s="72">
        <v>239.7</v>
      </c>
      <c r="BT160" s="72">
        <v>267.63</v>
      </c>
      <c r="BU160" s="72">
        <v>507.33</v>
      </c>
      <c r="BV160" s="95">
        <v>8813265.9199999999</v>
      </c>
      <c r="BW160" s="95">
        <v>8790005.8200000003</v>
      </c>
      <c r="BX160" s="95">
        <v>3064</v>
      </c>
      <c r="BY160" s="95">
        <v>2737</v>
      </c>
      <c r="BZ160" s="95">
        <v>2570</v>
      </c>
      <c r="CA160" s="95">
        <v>2550</v>
      </c>
      <c r="CB160" s="95">
        <v>2576</v>
      </c>
      <c r="CC160" s="95">
        <v>2715</v>
      </c>
      <c r="CD160" s="95">
        <v>2904</v>
      </c>
      <c r="CE160" s="72">
        <v>650.75523149000003</v>
      </c>
      <c r="CF160" s="72">
        <v>676.59346364999999</v>
      </c>
      <c r="CG160" s="72">
        <v>712.40329333</v>
      </c>
      <c r="CH160" s="72">
        <v>716.50152150999998</v>
      </c>
      <c r="CI160" s="72">
        <v>731.52548966999996</v>
      </c>
      <c r="CJ160" s="96">
        <v>0.65845033470000003</v>
      </c>
      <c r="CK160" s="96">
        <v>0.64770061130000001</v>
      </c>
      <c r="CL160" s="96">
        <v>0.65792789620000003</v>
      </c>
      <c r="CM160" s="96">
        <v>0.64531614530000003</v>
      </c>
      <c r="CN160" s="96">
        <v>0.69352333880000006</v>
      </c>
      <c r="CO160" s="96">
        <v>0.85583644510000001</v>
      </c>
      <c r="CP160" s="96">
        <v>0.77185736719999998</v>
      </c>
      <c r="CQ160" s="96">
        <v>0.99584056389999998</v>
      </c>
      <c r="CR160" s="96">
        <v>0.77508115749999995</v>
      </c>
      <c r="CS160" s="95">
        <v>2149</v>
      </c>
      <c r="CT160" s="95">
        <v>2145</v>
      </c>
      <c r="CU160" s="95">
        <v>2057</v>
      </c>
      <c r="CV160" s="95">
        <v>2106</v>
      </c>
      <c r="CW160" s="95">
        <v>2153</v>
      </c>
      <c r="CX160" s="96">
        <v>0.87910975199999997</v>
      </c>
      <c r="CY160" s="96">
        <v>0.83960130499999996</v>
      </c>
      <c r="CZ160" s="96">
        <v>0.83361773299999997</v>
      </c>
      <c r="DA160" s="96">
        <v>0.86217108799999997</v>
      </c>
      <c r="DB160" s="96">
        <v>0.863812837</v>
      </c>
      <c r="DC160">
        <v>2013</v>
      </c>
      <c r="DD160" s="6">
        <v>2530.4</v>
      </c>
      <c r="DE160" s="96">
        <v>3.2699078000000001E-3</v>
      </c>
      <c r="DF160" s="72">
        <v>593.30999999999995</v>
      </c>
      <c r="DG160" s="96">
        <v>1</v>
      </c>
      <c r="DH160" s="72">
        <v>593.30999999999995</v>
      </c>
      <c r="DI160" s="72">
        <v>667.12146570000004</v>
      </c>
      <c r="DJ160" s="96">
        <v>1</v>
      </c>
      <c r="DK160" s="72">
        <v>593.30999999999995</v>
      </c>
      <c r="DL160" s="96">
        <v>1</v>
      </c>
      <c r="DM160" s="72">
        <v>593.30999999999995</v>
      </c>
      <c r="DN160" s="96">
        <v>1</v>
      </c>
      <c r="DO160" s="96">
        <v>1.0985999999999999E-2</v>
      </c>
      <c r="DP160" s="72">
        <v>6.52</v>
      </c>
      <c r="DQ160" s="72">
        <v>586.79</v>
      </c>
      <c r="DR160" t="s">
        <v>45</v>
      </c>
      <c r="DT160" t="s">
        <v>103</v>
      </c>
    </row>
    <row r="161" spans="1:124" x14ac:dyDescent="0.3">
      <c r="A161" t="s">
        <v>47</v>
      </c>
      <c r="B161">
        <v>4440</v>
      </c>
      <c r="C161" s="95">
        <v>2764</v>
      </c>
      <c r="D161" s="95">
        <v>9730630</v>
      </c>
      <c r="E161" s="95">
        <v>2664</v>
      </c>
      <c r="F161" s="95">
        <v>8529287</v>
      </c>
      <c r="G161" s="95">
        <v>770</v>
      </c>
      <c r="H161" s="95">
        <v>1712361</v>
      </c>
      <c r="I161" s="95">
        <v>686</v>
      </c>
      <c r="J161" s="95">
        <v>1835122</v>
      </c>
      <c r="K161" s="95">
        <v>2686</v>
      </c>
      <c r="L161" s="95">
        <v>9574424</v>
      </c>
      <c r="M161" s="95">
        <v>2586</v>
      </c>
      <c r="N161" s="95">
        <v>8409688</v>
      </c>
      <c r="O161" s="95">
        <v>781</v>
      </c>
      <c r="P161" s="95">
        <v>1528233</v>
      </c>
      <c r="Q161" s="95">
        <v>696</v>
      </c>
      <c r="R161" s="95">
        <v>1959312</v>
      </c>
      <c r="S161" s="95">
        <v>2706</v>
      </c>
      <c r="T161" s="95">
        <v>8538941</v>
      </c>
      <c r="U161" s="95">
        <v>2600</v>
      </c>
      <c r="V161" s="95">
        <v>8417497</v>
      </c>
      <c r="W161" s="95">
        <v>765</v>
      </c>
      <c r="X161" s="95">
        <v>1579868</v>
      </c>
      <c r="Y161" s="95">
        <v>672</v>
      </c>
      <c r="Z161" s="95">
        <v>1734320</v>
      </c>
      <c r="AA161" s="95">
        <v>2662</v>
      </c>
      <c r="AB161" s="95">
        <v>9926655</v>
      </c>
      <c r="AC161" s="95">
        <v>2547</v>
      </c>
      <c r="AD161" s="95">
        <v>8900727</v>
      </c>
      <c r="AE161" s="95">
        <v>748</v>
      </c>
      <c r="AF161" s="95">
        <v>2065812</v>
      </c>
      <c r="AG161" s="95">
        <v>654</v>
      </c>
      <c r="AH161" s="95">
        <v>2000867</v>
      </c>
      <c r="AI161" s="95">
        <v>2651</v>
      </c>
      <c r="AJ161" s="95">
        <v>8130923.25</v>
      </c>
      <c r="AK161" s="95">
        <v>2522</v>
      </c>
      <c r="AL161" s="95">
        <v>8163495.96</v>
      </c>
      <c r="AM161" s="95">
        <v>787</v>
      </c>
      <c r="AN161" s="95">
        <v>1907027</v>
      </c>
      <c r="AO161" s="95">
        <v>691</v>
      </c>
      <c r="AP161" s="95">
        <v>2192286</v>
      </c>
      <c r="AQ161" s="72">
        <v>269.83</v>
      </c>
      <c r="AR161" s="72">
        <v>257.82</v>
      </c>
      <c r="AS161" s="72">
        <v>527.65</v>
      </c>
      <c r="AT161" s="95">
        <v>11442991</v>
      </c>
      <c r="AU161" s="95">
        <v>10364409</v>
      </c>
      <c r="AV161" s="95">
        <v>3534</v>
      </c>
      <c r="AW161" s="95">
        <v>3350</v>
      </c>
      <c r="AX161" s="72">
        <v>266.87</v>
      </c>
      <c r="AY161" s="72">
        <v>263.27999999999997</v>
      </c>
      <c r="AZ161" s="72">
        <v>530.15</v>
      </c>
      <c r="BA161" s="95">
        <v>11102657</v>
      </c>
      <c r="BB161" s="95">
        <v>10369000</v>
      </c>
      <c r="BC161" s="95">
        <v>3467</v>
      </c>
      <c r="BD161" s="95">
        <v>3282</v>
      </c>
      <c r="BE161" s="72">
        <v>242.94</v>
      </c>
      <c r="BF161" s="72">
        <v>258.55</v>
      </c>
      <c r="BG161" s="72">
        <v>501.49</v>
      </c>
      <c r="BH161" s="95">
        <v>10118809</v>
      </c>
      <c r="BI161" s="95">
        <v>10151817</v>
      </c>
      <c r="BJ161" s="95">
        <v>3471</v>
      </c>
      <c r="BK161" s="95">
        <v>3272</v>
      </c>
      <c r="BL161" s="72">
        <v>293.07</v>
      </c>
      <c r="BM161" s="72">
        <v>283.81</v>
      </c>
      <c r="BN161" s="72">
        <v>576.88</v>
      </c>
      <c r="BO161" s="95">
        <v>11992467</v>
      </c>
      <c r="BP161" s="95">
        <v>10901594</v>
      </c>
      <c r="BQ161" s="95">
        <v>3410</v>
      </c>
      <c r="BR161" s="95">
        <v>3201</v>
      </c>
      <c r="BS161" s="72">
        <v>243.31</v>
      </c>
      <c r="BT161" s="72">
        <v>268.58999999999997</v>
      </c>
      <c r="BU161" s="72">
        <v>511.9</v>
      </c>
      <c r="BV161" s="95">
        <v>10037950.25</v>
      </c>
      <c r="BW161" s="95">
        <v>10355781.960000001</v>
      </c>
      <c r="BX161" s="95">
        <v>3438</v>
      </c>
      <c r="BY161" s="95">
        <v>3213</v>
      </c>
      <c r="BZ161" s="95">
        <v>3446</v>
      </c>
      <c r="CA161" s="95">
        <v>3378</v>
      </c>
      <c r="CB161" s="95">
        <v>3375</v>
      </c>
      <c r="CC161" s="95">
        <v>3311</v>
      </c>
      <c r="CD161" s="95">
        <v>3328</v>
      </c>
      <c r="CE161" s="72">
        <v>650.75523149000003</v>
      </c>
      <c r="CF161" s="72">
        <v>676.59346364999999</v>
      </c>
      <c r="CG161" s="72">
        <v>712.40329333</v>
      </c>
      <c r="CH161" s="72">
        <v>716.50152150999998</v>
      </c>
      <c r="CI161" s="72">
        <v>731.52548966999996</v>
      </c>
      <c r="CJ161" s="96">
        <v>0.81082713510000004</v>
      </c>
      <c r="CK161" s="96">
        <v>0.78355767310000002</v>
      </c>
      <c r="CL161" s="96">
        <v>0.70394115899999998</v>
      </c>
      <c r="CM161" s="96">
        <v>0.80513436839999997</v>
      </c>
      <c r="CN161" s="96">
        <v>0.69977055789999998</v>
      </c>
      <c r="CO161" s="96">
        <v>0.92914508159999998</v>
      </c>
      <c r="CP161" s="96">
        <v>0.81865167650000004</v>
      </c>
      <c r="CQ161" s="96">
        <v>0.99584056389999998</v>
      </c>
      <c r="CR161" s="96">
        <v>0.82207091099999996</v>
      </c>
      <c r="CS161" s="95">
        <v>3528</v>
      </c>
      <c r="CT161" s="95">
        <v>3539</v>
      </c>
      <c r="CU161" s="95">
        <v>3500</v>
      </c>
      <c r="CV161" s="95">
        <v>3450</v>
      </c>
      <c r="CW161" s="95">
        <v>3509</v>
      </c>
      <c r="CX161" s="96">
        <v>0.92394998299999997</v>
      </c>
      <c r="CY161" s="96">
        <v>0.94408586000000005</v>
      </c>
      <c r="CZ161" s="96">
        <v>0.93413064899999998</v>
      </c>
      <c r="DA161" s="96">
        <v>0.91373330200000002</v>
      </c>
      <c r="DB161" s="96">
        <v>0.92947966299999996</v>
      </c>
      <c r="DC161">
        <v>2013</v>
      </c>
      <c r="DD161" s="6">
        <v>3263.6</v>
      </c>
      <c r="DE161" s="96">
        <v>1.2961649999999999E-3</v>
      </c>
      <c r="DF161" s="72">
        <v>630.52</v>
      </c>
      <c r="DG161" s="96">
        <v>1</v>
      </c>
      <c r="DH161" s="72">
        <v>630.52</v>
      </c>
      <c r="DI161" s="72">
        <v>696.93266574999996</v>
      </c>
      <c r="DJ161" s="96">
        <v>1</v>
      </c>
      <c r="DK161" s="72">
        <v>630.52</v>
      </c>
      <c r="DL161" s="96">
        <v>1</v>
      </c>
      <c r="DM161" s="72">
        <v>630.52</v>
      </c>
      <c r="DN161" s="96">
        <v>1</v>
      </c>
      <c r="DO161" s="96">
        <v>3.6779999999999998E-3</v>
      </c>
      <c r="DP161" s="72">
        <v>2.3199999999999998</v>
      </c>
      <c r="DQ161" s="72">
        <v>628.20000000000005</v>
      </c>
      <c r="DR161" t="s">
        <v>47</v>
      </c>
      <c r="DT161" t="s">
        <v>103</v>
      </c>
    </row>
    <row r="162" spans="1:124" x14ac:dyDescent="0.3">
      <c r="A162" t="s">
        <v>136</v>
      </c>
      <c r="B162">
        <v>4450</v>
      </c>
      <c r="C162" s="95">
        <v>5402</v>
      </c>
      <c r="D162" s="95">
        <v>25378131</v>
      </c>
      <c r="E162" s="95">
        <v>5181</v>
      </c>
      <c r="F162" s="95">
        <v>16447080</v>
      </c>
      <c r="G162" s="95">
        <v>1507</v>
      </c>
      <c r="H162" s="95">
        <v>5066246</v>
      </c>
      <c r="I162" s="95">
        <v>1390</v>
      </c>
      <c r="J162" s="95">
        <v>4104623</v>
      </c>
      <c r="K162" s="95">
        <v>5079</v>
      </c>
      <c r="L162" s="95">
        <v>24299084</v>
      </c>
      <c r="M162" s="95">
        <v>4834</v>
      </c>
      <c r="N162" s="95">
        <v>16391575</v>
      </c>
      <c r="O162" s="95">
        <v>1470</v>
      </c>
      <c r="P162" s="95">
        <v>4803627</v>
      </c>
      <c r="Q162" s="95">
        <v>1344</v>
      </c>
      <c r="R162" s="95">
        <v>4683631</v>
      </c>
      <c r="S162" s="95">
        <v>4981</v>
      </c>
      <c r="T162" s="95">
        <v>24238690</v>
      </c>
      <c r="U162" s="95">
        <v>4727</v>
      </c>
      <c r="V162" s="95">
        <v>16450558</v>
      </c>
      <c r="W162" s="95">
        <v>1401</v>
      </c>
      <c r="X162" s="95">
        <v>5197232</v>
      </c>
      <c r="Y162" s="95">
        <v>1271</v>
      </c>
      <c r="Z162" s="95">
        <v>4406895</v>
      </c>
      <c r="AA162" s="95">
        <v>4988</v>
      </c>
      <c r="AB162" s="95">
        <v>22764706</v>
      </c>
      <c r="AC162" s="95">
        <v>4709</v>
      </c>
      <c r="AD162" s="95">
        <v>17567999</v>
      </c>
      <c r="AE162" s="95">
        <v>1373</v>
      </c>
      <c r="AF162" s="95">
        <v>5529680</v>
      </c>
      <c r="AG162" s="95">
        <v>1240</v>
      </c>
      <c r="AH162" s="95">
        <v>4567746</v>
      </c>
      <c r="AI162" s="95">
        <v>5049</v>
      </c>
      <c r="AJ162" s="95">
        <v>23815624</v>
      </c>
      <c r="AK162" s="95">
        <v>4777</v>
      </c>
      <c r="AL162" s="95">
        <v>19326397.289999999</v>
      </c>
      <c r="AM162" s="95">
        <v>1358</v>
      </c>
      <c r="AN162" s="95">
        <v>4545661</v>
      </c>
      <c r="AO162" s="95">
        <v>1226</v>
      </c>
      <c r="AP162" s="95">
        <v>5225182.8600000003</v>
      </c>
      <c r="AQ162" s="72">
        <v>367.21</v>
      </c>
      <c r="AR162" s="72">
        <v>260.64</v>
      </c>
      <c r="AS162" s="72">
        <v>627.85</v>
      </c>
      <c r="AT162" s="95">
        <v>30444377</v>
      </c>
      <c r="AU162" s="95">
        <v>20551703</v>
      </c>
      <c r="AV162" s="95">
        <v>6909</v>
      </c>
      <c r="AW162" s="95">
        <v>6571</v>
      </c>
      <c r="AX162" s="72">
        <v>370.32</v>
      </c>
      <c r="AY162" s="72">
        <v>284.27999999999997</v>
      </c>
      <c r="AZ162" s="72">
        <v>654.6</v>
      </c>
      <c r="BA162" s="95">
        <v>29102711</v>
      </c>
      <c r="BB162" s="95">
        <v>21075206</v>
      </c>
      <c r="BC162" s="95">
        <v>6549</v>
      </c>
      <c r="BD162" s="95">
        <v>6178</v>
      </c>
      <c r="BE162" s="72">
        <v>384.36</v>
      </c>
      <c r="BF162" s="72">
        <v>289.77999999999997</v>
      </c>
      <c r="BG162" s="72">
        <v>674.14</v>
      </c>
      <c r="BH162" s="95">
        <v>29435922</v>
      </c>
      <c r="BI162" s="95">
        <v>20857453</v>
      </c>
      <c r="BJ162" s="95">
        <v>6382</v>
      </c>
      <c r="BK162" s="95">
        <v>5998</v>
      </c>
      <c r="BL162" s="72">
        <v>370.68</v>
      </c>
      <c r="BM162" s="72">
        <v>310.08</v>
      </c>
      <c r="BN162" s="72">
        <v>680.76</v>
      </c>
      <c r="BO162" s="95">
        <v>28294386</v>
      </c>
      <c r="BP162" s="95">
        <v>22135745</v>
      </c>
      <c r="BQ162" s="95">
        <v>6361</v>
      </c>
      <c r="BR162" s="95">
        <v>5949</v>
      </c>
      <c r="BS162" s="72">
        <v>368.88</v>
      </c>
      <c r="BT162" s="72">
        <v>340.82</v>
      </c>
      <c r="BU162" s="72">
        <v>709.7</v>
      </c>
      <c r="BV162" s="95">
        <v>28361285</v>
      </c>
      <c r="BW162" s="95">
        <v>24551580.149999999</v>
      </c>
      <c r="BX162" s="95">
        <v>6407</v>
      </c>
      <c r="BY162" s="95">
        <v>6003</v>
      </c>
      <c r="BZ162" s="95">
        <v>6748</v>
      </c>
      <c r="CA162" s="95">
        <v>6370</v>
      </c>
      <c r="CB162" s="95">
        <v>6197</v>
      </c>
      <c r="CC162" s="95">
        <v>6165</v>
      </c>
      <c r="CD162" s="95">
        <v>6209</v>
      </c>
      <c r="CE162" s="72">
        <v>650.75523149000003</v>
      </c>
      <c r="CF162" s="72">
        <v>676.59346364999999</v>
      </c>
      <c r="CG162" s="72">
        <v>712.40329333</v>
      </c>
      <c r="CH162" s="72">
        <v>716.50152150999998</v>
      </c>
      <c r="CI162" s="72">
        <v>731.52548966999996</v>
      </c>
      <c r="CJ162" s="96">
        <v>0.9648020786</v>
      </c>
      <c r="CK162" s="96">
        <v>0.96749382780000004</v>
      </c>
      <c r="CL162" s="96">
        <v>0.94628984220000001</v>
      </c>
      <c r="CM162" s="96">
        <v>0.95011661459999996</v>
      </c>
      <c r="CN162" s="96">
        <v>0.97016441669999998</v>
      </c>
      <c r="CO162" s="96">
        <v>1.0078997615</v>
      </c>
      <c r="CP162" s="96">
        <v>0.95225080179999999</v>
      </c>
      <c r="CQ162" s="96">
        <v>0.99584056389999998</v>
      </c>
      <c r="CR162" s="96">
        <v>0.95622803519999999</v>
      </c>
      <c r="CS162" s="95">
        <v>6063</v>
      </c>
      <c r="CT162" s="95">
        <v>5707</v>
      </c>
      <c r="CU162" s="95">
        <v>5635</v>
      </c>
      <c r="CV162" s="95">
        <v>5672</v>
      </c>
      <c r="CW162" s="95">
        <v>5714</v>
      </c>
      <c r="CX162" s="96">
        <v>1.0064528189999999</v>
      </c>
      <c r="CY162" s="96">
        <v>1.01671698</v>
      </c>
      <c r="CZ162" s="96">
        <v>1.014974117</v>
      </c>
      <c r="DA162" s="96">
        <v>0.99504157599999998</v>
      </c>
      <c r="DB162" s="96">
        <v>1.0064157890000001</v>
      </c>
      <c r="DC162">
        <v>2013</v>
      </c>
      <c r="DD162" s="6">
        <v>6139.8</v>
      </c>
      <c r="DE162" s="96">
        <v>2.6082337E-3</v>
      </c>
      <c r="DF162" s="72">
        <v>732.46</v>
      </c>
      <c r="DG162" s="96">
        <v>1</v>
      </c>
      <c r="DH162" s="72">
        <v>732.46</v>
      </c>
      <c r="DI162" s="72">
        <v>732.46</v>
      </c>
      <c r="DJ162" s="96">
        <v>1</v>
      </c>
      <c r="DK162" s="72">
        <v>732.46</v>
      </c>
      <c r="DL162" s="96">
        <v>1</v>
      </c>
      <c r="DM162" s="72">
        <v>732.46</v>
      </c>
      <c r="DN162" s="96">
        <v>1</v>
      </c>
      <c r="DO162" s="96">
        <v>7.1520000000000004E-3</v>
      </c>
      <c r="DP162" s="72">
        <v>5.24</v>
      </c>
      <c r="DQ162" s="72">
        <v>727.22</v>
      </c>
      <c r="DR162" t="s">
        <v>136</v>
      </c>
      <c r="DT162" t="s">
        <v>103</v>
      </c>
    </row>
    <row r="163" spans="1:124" x14ac:dyDescent="0.3">
      <c r="A163" t="s">
        <v>137</v>
      </c>
      <c r="B163">
        <v>4460</v>
      </c>
      <c r="C163" s="95">
        <v>5531</v>
      </c>
      <c r="D163" s="95">
        <v>23741033</v>
      </c>
      <c r="E163" s="95">
        <v>5382</v>
      </c>
      <c r="F163" s="95">
        <v>18098171</v>
      </c>
      <c r="G163" s="95">
        <v>2085</v>
      </c>
      <c r="H163" s="95">
        <v>6536585</v>
      </c>
      <c r="I163" s="95">
        <v>1936</v>
      </c>
      <c r="J163" s="95">
        <v>5971911</v>
      </c>
      <c r="K163" s="95">
        <v>5175</v>
      </c>
      <c r="L163" s="95">
        <v>20918683</v>
      </c>
      <c r="M163" s="95">
        <v>5016</v>
      </c>
      <c r="N163" s="95">
        <v>17602066</v>
      </c>
      <c r="O163" s="95">
        <v>2065</v>
      </c>
      <c r="P163" s="95">
        <v>5824990</v>
      </c>
      <c r="Q163" s="95">
        <v>1900</v>
      </c>
      <c r="R163" s="95">
        <v>6061298</v>
      </c>
      <c r="S163" s="95">
        <v>5007</v>
      </c>
      <c r="T163" s="95">
        <v>22412607</v>
      </c>
      <c r="U163" s="95">
        <v>4830</v>
      </c>
      <c r="V163" s="95">
        <v>18023316</v>
      </c>
      <c r="W163" s="95">
        <v>2100</v>
      </c>
      <c r="X163" s="95">
        <v>5266292</v>
      </c>
      <c r="Y163" s="95">
        <v>1921</v>
      </c>
      <c r="Z163" s="95">
        <v>6083716</v>
      </c>
      <c r="AA163" s="95">
        <v>4916</v>
      </c>
      <c r="AB163" s="95">
        <v>19672295</v>
      </c>
      <c r="AC163" s="95">
        <v>4714</v>
      </c>
      <c r="AD163" s="95">
        <v>17216086</v>
      </c>
      <c r="AE163" s="95">
        <v>2136</v>
      </c>
      <c r="AF163" s="95">
        <v>6873538</v>
      </c>
      <c r="AG163" s="95">
        <v>1960</v>
      </c>
      <c r="AH163" s="95">
        <v>6154943</v>
      </c>
      <c r="AI163" s="95">
        <v>4824</v>
      </c>
      <c r="AJ163" s="95">
        <v>21587924.780000001</v>
      </c>
      <c r="AK163" s="95">
        <v>4612</v>
      </c>
      <c r="AL163" s="95">
        <v>17852756.52</v>
      </c>
      <c r="AM163" s="95">
        <v>2108</v>
      </c>
      <c r="AN163" s="95">
        <v>6458975.7000000002</v>
      </c>
      <c r="AO163" s="95">
        <v>1931</v>
      </c>
      <c r="AP163" s="95">
        <v>6616875.1399999997</v>
      </c>
      <c r="AQ163" s="72">
        <v>331.29</v>
      </c>
      <c r="AR163" s="72">
        <v>274.10000000000002</v>
      </c>
      <c r="AS163" s="72">
        <v>605.39</v>
      </c>
      <c r="AT163" s="95">
        <v>30277618</v>
      </c>
      <c r="AU163" s="95">
        <v>24070082</v>
      </c>
      <c r="AV163" s="95">
        <v>7616</v>
      </c>
      <c r="AW163" s="95">
        <v>7318</v>
      </c>
      <c r="AX163" s="72">
        <v>307.82</v>
      </c>
      <c r="AY163" s="72">
        <v>285.13</v>
      </c>
      <c r="AZ163" s="72">
        <v>592.95000000000005</v>
      </c>
      <c r="BA163" s="95">
        <v>26743673</v>
      </c>
      <c r="BB163" s="95">
        <v>23663364</v>
      </c>
      <c r="BC163" s="95">
        <v>7240</v>
      </c>
      <c r="BD163" s="95">
        <v>6916</v>
      </c>
      <c r="BE163" s="72">
        <v>324.55</v>
      </c>
      <c r="BF163" s="72">
        <v>297.57</v>
      </c>
      <c r="BG163" s="72">
        <v>622.12</v>
      </c>
      <c r="BH163" s="95">
        <v>27678899</v>
      </c>
      <c r="BI163" s="95">
        <v>24107032</v>
      </c>
      <c r="BJ163" s="95">
        <v>7107</v>
      </c>
      <c r="BK163" s="95">
        <v>6751</v>
      </c>
      <c r="BL163" s="72">
        <v>313.69</v>
      </c>
      <c r="BM163" s="72">
        <v>291.82</v>
      </c>
      <c r="BN163" s="72">
        <v>605.51</v>
      </c>
      <c r="BO163" s="95">
        <v>26545833</v>
      </c>
      <c r="BP163" s="95">
        <v>23371029</v>
      </c>
      <c r="BQ163" s="95">
        <v>7052</v>
      </c>
      <c r="BR163" s="95">
        <v>6674</v>
      </c>
      <c r="BS163" s="72">
        <v>337.17</v>
      </c>
      <c r="BT163" s="72">
        <v>311.64999999999998</v>
      </c>
      <c r="BU163" s="72">
        <v>648.82000000000005</v>
      </c>
      <c r="BV163" s="95">
        <v>28046900.48</v>
      </c>
      <c r="BW163" s="95">
        <v>24469631.66</v>
      </c>
      <c r="BX163" s="95">
        <v>6932</v>
      </c>
      <c r="BY163" s="95">
        <v>6543</v>
      </c>
      <c r="BZ163" s="95">
        <v>7474</v>
      </c>
      <c r="CA163" s="95">
        <v>7083</v>
      </c>
      <c r="CB163" s="95">
        <v>6935</v>
      </c>
      <c r="CC163" s="95">
        <v>6873</v>
      </c>
      <c r="CD163" s="95">
        <v>6742</v>
      </c>
      <c r="CE163" s="72">
        <v>650.75523149000003</v>
      </c>
      <c r="CF163" s="72">
        <v>676.59346364999999</v>
      </c>
      <c r="CG163" s="72">
        <v>712.40329333</v>
      </c>
      <c r="CH163" s="72">
        <v>716.50152150999998</v>
      </c>
      <c r="CI163" s="72">
        <v>731.52548966999996</v>
      </c>
      <c r="CJ163" s="96">
        <v>0.93028833379999998</v>
      </c>
      <c r="CK163" s="96">
        <v>0.87637559610000004</v>
      </c>
      <c r="CL163" s="96">
        <v>0.87326940490000005</v>
      </c>
      <c r="CM163" s="96">
        <v>0.84509241339999996</v>
      </c>
      <c r="CN163" s="96">
        <v>0.88694106930000005</v>
      </c>
      <c r="CO163" s="96">
        <v>0.98568489660000003</v>
      </c>
      <c r="CP163" s="96">
        <v>0.89520836370000001</v>
      </c>
      <c r="CQ163" s="96">
        <v>0.99584056389999998</v>
      </c>
      <c r="CR163" s="96">
        <v>0.89894735000000003</v>
      </c>
      <c r="CS163" s="95">
        <v>7377</v>
      </c>
      <c r="CT163" s="95">
        <v>6940</v>
      </c>
      <c r="CU163" s="95">
        <v>6863</v>
      </c>
      <c r="CV163" s="95">
        <v>6723</v>
      </c>
      <c r="CW163" s="95">
        <v>6590</v>
      </c>
      <c r="CX163" s="96">
        <v>0.99515041199999998</v>
      </c>
      <c r="CY163" s="96">
        <v>0.98019263199999995</v>
      </c>
      <c r="CZ163" s="96">
        <v>0.98521905499999995</v>
      </c>
      <c r="DA163" s="96">
        <v>0.98332924399999999</v>
      </c>
      <c r="DB163" s="96">
        <v>0.98376127499999999</v>
      </c>
      <c r="DC163">
        <v>2013</v>
      </c>
      <c r="DD163" s="6">
        <v>6840.4</v>
      </c>
      <c r="DE163" s="96">
        <v>2.7550816000000001E-3</v>
      </c>
      <c r="DF163" s="72">
        <v>688.48</v>
      </c>
      <c r="DG163" s="96">
        <v>1</v>
      </c>
      <c r="DH163" s="72">
        <v>688.48</v>
      </c>
      <c r="DI163" s="72">
        <v>696.93266574999996</v>
      </c>
      <c r="DJ163" s="96">
        <v>1</v>
      </c>
      <c r="DK163" s="72">
        <v>688.48</v>
      </c>
      <c r="DL163" s="96">
        <v>1</v>
      </c>
      <c r="DM163" s="72">
        <v>688.48</v>
      </c>
      <c r="DN163" s="96">
        <v>1</v>
      </c>
      <c r="DO163" s="96">
        <v>7.4669999999999997E-3</v>
      </c>
      <c r="DP163" s="72">
        <v>5.14</v>
      </c>
      <c r="DQ163" s="72">
        <v>683.34</v>
      </c>
      <c r="DR163" t="s">
        <v>137</v>
      </c>
      <c r="DT163" t="s">
        <v>103</v>
      </c>
    </row>
    <row r="164" spans="1:124" x14ac:dyDescent="0.3">
      <c r="A164" t="s">
        <v>50</v>
      </c>
      <c r="B164">
        <v>4470</v>
      </c>
      <c r="C164" s="95">
        <v>1537</v>
      </c>
      <c r="D164" s="95">
        <v>6899795</v>
      </c>
      <c r="E164" s="95">
        <v>1486</v>
      </c>
      <c r="F164" s="95">
        <v>5021751</v>
      </c>
      <c r="G164" s="95">
        <v>365</v>
      </c>
      <c r="H164" s="95">
        <v>1470904</v>
      </c>
      <c r="I164" s="95">
        <v>335</v>
      </c>
      <c r="J164" s="95">
        <v>1047022</v>
      </c>
      <c r="K164" s="95">
        <v>1415</v>
      </c>
      <c r="L164" s="95">
        <v>5517521</v>
      </c>
      <c r="M164" s="95">
        <v>1358</v>
      </c>
      <c r="N164" s="95">
        <v>5109820</v>
      </c>
      <c r="O164" s="95">
        <v>359</v>
      </c>
      <c r="P164" s="95">
        <v>1142120</v>
      </c>
      <c r="Q164" s="95">
        <v>333</v>
      </c>
      <c r="R164" s="95">
        <v>992122</v>
      </c>
      <c r="S164" s="95">
        <v>1360</v>
      </c>
      <c r="T164" s="95">
        <v>6084725</v>
      </c>
      <c r="U164" s="95">
        <v>1304</v>
      </c>
      <c r="V164" s="95">
        <v>5006136</v>
      </c>
      <c r="W164" s="95">
        <v>351</v>
      </c>
      <c r="X164" s="95">
        <v>979078</v>
      </c>
      <c r="Y164" s="95">
        <v>326</v>
      </c>
      <c r="Z164" s="95">
        <v>1143909</v>
      </c>
      <c r="AA164" s="95">
        <v>1347</v>
      </c>
      <c r="AB164" s="95">
        <v>5689281</v>
      </c>
      <c r="AC164" s="95">
        <v>1295</v>
      </c>
      <c r="AD164" s="95">
        <v>4940180</v>
      </c>
      <c r="AE164" s="95">
        <v>368</v>
      </c>
      <c r="AF164" s="95">
        <v>842652</v>
      </c>
      <c r="AG164" s="95">
        <v>339</v>
      </c>
      <c r="AH164" s="95">
        <v>1139689</v>
      </c>
      <c r="AI164" s="95">
        <v>1359</v>
      </c>
      <c r="AJ164" s="95">
        <v>6028653</v>
      </c>
      <c r="AK164" s="95">
        <v>1304</v>
      </c>
      <c r="AL164" s="95">
        <v>5136372</v>
      </c>
      <c r="AM164" s="95">
        <v>356</v>
      </c>
      <c r="AN164" s="95">
        <v>901616.8</v>
      </c>
      <c r="AO164" s="95">
        <v>328</v>
      </c>
      <c r="AP164" s="95">
        <v>1168360.43</v>
      </c>
      <c r="AQ164" s="72">
        <v>366.75</v>
      </c>
      <c r="AR164" s="72">
        <v>277.72000000000003</v>
      </c>
      <c r="AS164" s="72">
        <v>644.47</v>
      </c>
      <c r="AT164" s="95">
        <v>8370699</v>
      </c>
      <c r="AU164" s="95">
        <v>6068773</v>
      </c>
      <c r="AV164" s="95">
        <v>1902</v>
      </c>
      <c r="AW164" s="95">
        <v>1821</v>
      </c>
      <c r="AX164" s="72">
        <v>312.83999999999997</v>
      </c>
      <c r="AY164" s="72">
        <v>300.70999999999998</v>
      </c>
      <c r="AZ164" s="72">
        <v>613.54999999999995</v>
      </c>
      <c r="BA164" s="95">
        <v>6659641</v>
      </c>
      <c r="BB164" s="95">
        <v>6101942</v>
      </c>
      <c r="BC164" s="95">
        <v>1774</v>
      </c>
      <c r="BD164" s="95">
        <v>1691</v>
      </c>
      <c r="BE164" s="72">
        <v>344.04</v>
      </c>
      <c r="BF164" s="72">
        <v>314.42</v>
      </c>
      <c r="BG164" s="72">
        <v>658.46</v>
      </c>
      <c r="BH164" s="95">
        <v>7063803</v>
      </c>
      <c r="BI164" s="95">
        <v>6150045</v>
      </c>
      <c r="BJ164" s="95">
        <v>1711</v>
      </c>
      <c r="BK164" s="95">
        <v>1630</v>
      </c>
      <c r="BL164" s="72">
        <v>317.39</v>
      </c>
      <c r="BM164" s="72">
        <v>310.07</v>
      </c>
      <c r="BN164" s="72">
        <v>627.46</v>
      </c>
      <c r="BO164" s="95">
        <v>6531933</v>
      </c>
      <c r="BP164" s="95">
        <v>6079869</v>
      </c>
      <c r="BQ164" s="95">
        <v>1715</v>
      </c>
      <c r="BR164" s="95">
        <v>1634</v>
      </c>
      <c r="BS164" s="72">
        <v>336.75</v>
      </c>
      <c r="BT164" s="72">
        <v>321.93</v>
      </c>
      <c r="BU164" s="72">
        <v>658.68</v>
      </c>
      <c r="BV164" s="95">
        <v>6930269.7999999998</v>
      </c>
      <c r="BW164" s="95">
        <v>6304732.4299999997</v>
      </c>
      <c r="BX164" s="95">
        <v>1715</v>
      </c>
      <c r="BY164" s="95">
        <v>1632</v>
      </c>
      <c r="BZ164" s="95">
        <v>1863</v>
      </c>
      <c r="CA164" s="95">
        <v>1734</v>
      </c>
      <c r="CB164" s="95">
        <v>1672</v>
      </c>
      <c r="CC164" s="95">
        <v>1677</v>
      </c>
      <c r="CD164" s="95">
        <v>1674</v>
      </c>
      <c r="CE164" s="72">
        <v>650.75523149000003</v>
      </c>
      <c r="CF164" s="72">
        <v>676.59346364999999</v>
      </c>
      <c r="CG164" s="72">
        <v>712.40329333</v>
      </c>
      <c r="CH164" s="72">
        <v>716.50152150999998</v>
      </c>
      <c r="CI164" s="72">
        <v>731.52548966999996</v>
      </c>
      <c r="CJ164" s="96">
        <v>0.99034163509999995</v>
      </c>
      <c r="CK164" s="96">
        <v>0.90682223959999997</v>
      </c>
      <c r="CL164" s="96">
        <v>0.92427983719999995</v>
      </c>
      <c r="CM164" s="96">
        <v>0.87572737970000003</v>
      </c>
      <c r="CN164" s="96">
        <v>0.90041975200000002</v>
      </c>
      <c r="CO164" s="96">
        <v>1.0130516200999999</v>
      </c>
      <c r="CP164" s="96">
        <v>0.90767158400000003</v>
      </c>
      <c r="CQ164" s="96">
        <v>0.99584056389999998</v>
      </c>
      <c r="CR164" s="96">
        <v>0.91146262499999997</v>
      </c>
      <c r="CS164" s="95">
        <v>1831</v>
      </c>
      <c r="CT164" s="95">
        <v>1679</v>
      </c>
      <c r="CU164" s="95">
        <v>1652</v>
      </c>
      <c r="CV164" s="95">
        <v>1676</v>
      </c>
      <c r="CW164" s="95">
        <v>1658</v>
      </c>
      <c r="CX164" s="96">
        <v>1.0307124999999999</v>
      </c>
      <c r="CY164" s="96">
        <v>1.0412467809999999</v>
      </c>
      <c r="CZ164" s="96">
        <v>1.0067502800000001</v>
      </c>
      <c r="DA164" s="96">
        <v>1.017445811</v>
      </c>
      <c r="DB164" s="96">
        <v>0.96683232200000002</v>
      </c>
      <c r="DC164">
        <v>2013</v>
      </c>
      <c r="DD164" s="6">
        <v>1681.6</v>
      </c>
      <c r="DE164" s="96">
        <v>3.4637257999999998E-3</v>
      </c>
      <c r="DF164" s="72">
        <v>697.57</v>
      </c>
      <c r="DG164" s="96">
        <v>1</v>
      </c>
      <c r="DH164" s="72">
        <v>697.57</v>
      </c>
      <c r="DI164" s="72">
        <v>696.93266574999996</v>
      </c>
      <c r="DJ164" s="96">
        <v>1</v>
      </c>
      <c r="DK164" s="72">
        <v>697.57</v>
      </c>
      <c r="DL164" s="96">
        <v>1</v>
      </c>
      <c r="DM164" s="72">
        <v>697.57</v>
      </c>
      <c r="DN164" s="96">
        <v>1</v>
      </c>
      <c r="DO164" s="96">
        <v>7.4650000000000003E-3</v>
      </c>
      <c r="DP164" s="72">
        <v>5.21</v>
      </c>
      <c r="DQ164" s="72">
        <v>692.36</v>
      </c>
      <c r="DR164" t="s">
        <v>50</v>
      </c>
      <c r="DT164" t="s">
        <v>103</v>
      </c>
    </row>
    <row r="165" spans="1:124" x14ac:dyDescent="0.3">
      <c r="A165" t="s">
        <v>51</v>
      </c>
      <c r="B165">
        <v>4480</v>
      </c>
      <c r="C165" s="95">
        <v>1582</v>
      </c>
      <c r="D165" s="95">
        <v>5095272</v>
      </c>
      <c r="E165" s="95">
        <v>1528</v>
      </c>
      <c r="F165" s="95">
        <v>4152333</v>
      </c>
      <c r="G165" s="95">
        <v>349</v>
      </c>
      <c r="H165" s="95">
        <v>777411</v>
      </c>
      <c r="I165" s="95">
        <v>322</v>
      </c>
      <c r="J165" s="95">
        <v>853324</v>
      </c>
      <c r="K165" s="95">
        <v>1576</v>
      </c>
      <c r="L165" s="95">
        <v>5027960</v>
      </c>
      <c r="M165" s="95">
        <v>1511</v>
      </c>
      <c r="N165" s="95">
        <v>4252340</v>
      </c>
      <c r="O165" s="95">
        <v>341</v>
      </c>
      <c r="P165" s="95">
        <v>759341</v>
      </c>
      <c r="Q165" s="95">
        <v>308</v>
      </c>
      <c r="R165" s="95">
        <v>858301</v>
      </c>
      <c r="S165" s="95">
        <v>1598</v>
      </c>
      <c r="T165" s="95">
        <v>5474402</v>
      </c>
      <c r="U165" s="95">
        <v>1523</v>
      </c>
      <c r="V165" s="95">
        <v>4802115</v>
      </c>
      <c r="W165" s="95">
        <v>347</v>
      </c>
      <c r="X165" s="95">
        <v>795497</v>
      </c>
      <c r="Y165" s="95">
        <v>311</v>
      </c>
      <c r="Z165" s="95">
        <v>945807</v>
      </c>
      <c r="AA165" s="95">
        <v>1584</v>
      </c>
      <c r="AB165" s="95">
        <v>6078377</v>
      </c>
      <c r="AC165" s="95">
        <v>1507</v>
      </c>
      <c r="AD165" s="95">
        <v>5206258</v>
      </c>
      <c r="AE165" s="95">
        <v>328</v>
      </c>
      <c r="AF165" s="95">
        <v>991859</v>
      </c>
      <c r="AG165" s="95">
        <v>295</v>
      </c>
      <c r="AH165" s="95">
        <v>1051817</v>
      </c>
      <c r="AI165" s="95">
        <v>1572</v>
      </c>
      <c r="AJ165" s="95">
        <v>4796078</v>
      </c>
      <c r="AK165" s="95">
        <v>1486</v>
      </c>
      <c r="AL165" s="95">
        <v>5368558.16</v>
      </c>
      <c r="AM165" s="95">
        <v>357</v>
      </c>
      <c r="AN165" s="95">
        <v>602753</v>
      </c>
      <c r="AO165" s="95">
        <v>325</v>
      </c>
      <c r="AP165" s="95">
        <v>1127696</v>
      </c>
      <c r="AQ165" s="72">
        <v>253.44</v>
      </c>
      <c r="AR165" s="72">
        <v>225.48</v>
      </c>
      <c r="AS165" s="72">
        <v>478.92</v>
      </c>
      <c r="AT165" s="95">
        <v>5872683</v>
      </c>
      <c r="AU165" s="95">
        <v>5005657</v>
      </c>
      <c r="AV165" s="95">
        <v>1931</v>
      </c>
      <c r="AW165" s="95">
        <v>1850</v>
      </c>
      <c r="AX165" s="72">
        <v>251.58</v>
      </c>
      <c r="AY165" s="72">
        <v>234.13</v>
      </c>
      <c r="AZ165" s="72">
        <v>485.71</v>
      </c>
      <c r="BA165" s="95">
        <v>5787301</v>
      </c>
      <c r="BB165" s="95">
        <v>5110641</v>
      </c>
      <c r="BC165" s="95">
        <v>1917</v>
      </c>
      <c r="BD165" s="95">
        <v>1819</v>
      </c>
      <c r="BE165" s="72">
        <v>268.63</v>
      </c>
      <c r="BF165" s="72">
        <v>261.17</v>
      </c>
      <c r="BG165" s="72">
        <v>529.79999999999995</v>
      </c>
      <c r="BH165" s="95">
        <v>6269899</v>
      </c>
      <c r="BI165" s="95">
        <v>5747922</v>
      </c>
      <c r="BJ165" s="95">
        <v>1945</v>
      </c>
      <c r="BK165" s="95">
        <v>1834</v>
      </c>
      <c r="BL165" s="72">
        <v>308.14999999999998</v>
      </c>
      <c r="BM165" s="72">
        <v>289.39999999999998</v>
      </c>
      <c r="BN165" s="72">
        <v>597.54999999999995</v>
      </c>
      <c r="BO165" s="95">
        <v>7070236</v>
      </c>
      <c r="BP165" s="95">
        <v>6258075</v>
      </c>
      <c r="BQ165" s="95">
        <v>1912</v>
      </c>
      <c r="BR165" s="95">
        <v>1802</v>
      </c>
      <c r="BS165" s="72">
        <v>233.23</v>
      </c>
      <c r="BT165" s="72">
        <v>298.93</v>
      </c>
      <c r="BU165" s="72">
        <v>532.16</v>
      </c>
      <c r="BV165" s="95">
        <v>5398831</v>
      </c>
      <c r="BW165" s="95">
        <v>6496254.1600000001</v>
      </c>
      <c r="BX165" s="95">
        <v>1929</v>
      </c>
      <c r="BY165" s="95">
        <v>1811</v>
      </c>
      <c r="BZ165" s="95">
        <v>1892</v>
      </c>
      <c r="CA165" s="95">
        <v>1870</v>
      </c>
      <c r="CB165" s="95">
        <v>1891</v>
      </c>
      <c r="CC165" s="95">
        <v>1860</v>
      </c>
      <c r="CD165" s="95">
        <v>1871</v>
      </c>
      <c r="CE165" s="72">
        <v>650.75523149000003</v>
      </c>
      <c r="CF165" s="72">
        <v>676.59346364999999</v>
      </c>
      <c r="CG165" s="72">
        <v>712.40329333</v>
      </c>
      <c r="CH165" s="72">
        <v>716.50152150999998</v>
      </c>
      <c r="CI165" s="72">
        <v>731.52548966999996</v>
      </c>
      <c r="CJ165" s="96">
        <v>0.73594490960000003</v>
      </c>
      <c r="CK165" s="96">
        <v>0.7178756906</v>
      </c>
      <c r="CL165" s="96">
        <v>0.74367988600000001</v>
      </c>
      <c r="CM165" s="96">
        <v>0.83398287660000003</v>
      </c>
      <c r="CN165" s="96">
        <v>0.72746610680000001</v>
      </c>
      <c r="CO165" s="96">
        <v>0.90005134909999995</v>
      </c>
      <c r="CP165" s="96">
        <v>0.83527444809999996</v>
      </c>
      <c r="CQ165" s="96">
        <v>0.99584056389999998</v>
      </c>
      <c r="CR165" s="96">
        <v>0.83876311039999996</v>
      </c>
      <c r="CS165" s="95">
        <v>1998</v>
      </c>
      <c r="CT165" s="95">
        <v>1999</v>
      </c>
      <c r="CU165" s="95">
        <v>2043</v>
      </c>
      <c r="CV165" s="95">
        <v>1994</v>
      </c>
      <c r="CW165" s="95">
        <v>2007</v>
      </c>
      <c r="CX165" s="96">
        <v>0.90853673999999995</v>
      </c>
      <c r="CY165" s="96">
        <v>0.88779586700000002</v>
      </c>
      <c r="CZ165" s="96">
        <v>0.89802882799999995</v>
      </c>
      <c r="DA165" s="96">
        <v>0.88771953299999995</v>
      </c>
      <c r="DB165" s="96">
        <v>0.91812137900000002</v>
      </c>
      <c r="DC165">
        <v>2013</v>
      </c>
      <c r="DD165" s="6">
        <v>1823.2</v>
      </c>
      <c r="DE165" s="96">
        <v>8.4454609999999998E-4</v>
      </c>
      <c r="DF165" s="72">
        <v>643.62</v>
      </c>
      <c r="DG165" s="96">
        <v>1</v>
      </c>
      <c r="DH165" s="72">
        <v>643.62</v>
      </c>
      <c r="DI165" s="72">
        <v>696.93266574999996</v>
      </c>
      <c r="DJ165" s="96">
        <v>1</v>
      </c>
      <c r="DK165" s="72">
        <v>643.62</v>
      </c>
      <c r="DL165" s="96">
        <v>1</v>
      </c>
      <c r="DM165" s="72">
        <v>643.62</v>
      </c>
      <c r="DN165" s="96">
        <v>1</v>
      </c>
      <c r="DO165" s="96">
        <v>2.0609999999999999E-3</v>
      </c>
      <c r="DP165" s="72">
        <v>1.33</v>
      </c>
      <c r="DQ165" s="72">
        <v>642.29</v>
      </c>
      <c r="DR165" t="s">
        <v>51</v>
      </c>
      <c r="DT165" t="s">
        <v>103</v>
      </c>
    </row>
    <row r="166" spans="1:124" x14ac:dyDescent="0.3">
      <c r="A166" t="s">
        <v>138</v>
      </c>
      <c r="B166">
        <v>4490</v>
      </c>
      <c r="C166" s="95">
        <v>1436</v>
      </c>
      <c r="D166" s="95">
        <v>6329433</v>
      </c>
      <c r="E166" s="95">
        <v>1395</v>
      </c>
      <c r="F166" s="95">
        <v>4251354</v>
      </c>
      <c r="G166" s="95">
        <v>445</v>
      </c>
      <c r="H166" s="95">
        <v>1689438</v>
      </c>
      <c r="I166" s="95">
        <v>412</v>
      </c>
      <c r="J166" s="95">
        <v>1111385</v>
      </c>
      <c r="K166" s="95">
        <v>1363</v>
      </c>
      <c r="L166" s="95">
        <v>6325592</v>
      </c>
      <c r="M166" s="95">
        <v>1325</v>
      </c>
      <c r="N166" s="95">
        <v>4277707</v>
      </c>
      <c r="O166" s="95">
        <v>424</v>
      </c>
      <c r="P166" s="95">
        <v>1695289</v>
      </c>
      <c r="Q166" s="95">
        <v>382</v>
      </c>
      <c r="R166" s="95">
        <v>1201110</v>
      </c>
      <c r="S166" s="95">
        <v>1317</v>
      </c>
      <c r="T166" s="95">
        <v>6044062</v>
      </c>
      <c r="U166" s="95">
        <v>1277</v>
      </c>
      <c r="V166" s="95">
        <v>4106951</v>
      </c>
      <c r="W166" s="95">
        <v>425</v>
      </c>
      <c r="X166" s="95">
        <v>1630613</v>
      </c>
      <c r="Y166" s="95">
        <v>383</v>
      </c>
      <c r="Z166" s="95">
        <v>1162950</v>
      </c>
      <c r="AA166" s="95">
        <v>1295</v>
      </c>
      <c r="AB166" s="95">
        <v>5638778</v>
      </c>
      <c r="AC166" s="95">
        <v>1250</v>
      </c>
      <c r="AD166" s="95">
        <v>4455279</v>
      </c>
      <c r="AE166" s="95">
        <v>417</v>
      </c>
      <c r="AF166" s="95">
        <v>1769213</v>
      </c>
      <c r="AG166" s="95">
        <v>376</v>
      </c>
      <c r="AH166" s="95">
        <v>1255504</v>
      </c>
      <c r="AI166" s="95">
        <v>1288</v>
      </c>
      <c r="AJ166" s="95">
        <v>6165534.5099999998</v>
      </c>
      <c r="AK166" s="95">
        <v>1240</v>
      </c>
      <c r="AL166" s="95">
        <v>4538932.78</v>
      </c>
      <c r="AM166" s="95">
        <v>415</v>
      </c>
      <c r="AN166" s="95">
        <v>1536802</v>
      </c>
      <c r="AO166" s="95">
        <v>376</v>
      </c>
      <c r="AP166" s="95">
        <v>1275456</v>
      </c>
      <c r="AQ166" s="72">
        <v>355.26</v>
      </c>
      <c r="AR166" s="72">
        <v>247.31</v>
      </c>
      <c r="AS166" s="72">
        <v>602.57000000000005</v>
      </c>
      <c r="AT166" s="95">
        <v>8018871</v>
      </c>
      <c r="AU166" s="95">
        <v>5362739</v>
      </c>
      <c r="AV166" s="95">
        <v>1881</v>
      </c>
      <c r="AW166" s="95">
        <v>1807</v>
      </c>
      <c r="AX166" s="72">
        <v>374.04</v>
      </c>
      <c r="AY166" s="72">
        <v>267.47000000000003</v>
      </c>
      <c r="AZ166" s="72">
        <v>641.51</v>
      </c>
      <c r="BA166" s="95">
        <v>8020881</v>
      </c>
      <c r="BB166" s="95">
        <v>5478817</v>
      </c>
      <c r="BC166" s="95">
        <v>1787</v>
      </c>
      <c r="BD166" s="95">
        <v>1707</v>
      </c>
      <c r="BE166" s="72">
        <v>367.14</v>
      </c>
      <c r="BF166" s="72">
        <v>264.55</v>
      </c>
      <c r="BG166" s="72">
        <v>631.69000000000005</v>
      </c>
      <c r="BH166" s="95">
        <v>7674675</v>
      </c>
      <c r="BI166" s="95">
        <v>5269901</v>
      </c>
      <c r="BJ166" s="95">
        <v>1742</v>
      </c>
      <c r="BK166" s="95">
        <v>1660</v>
      </c>
      <c r="BL166" s="72">
        <v>360.59</v>
      </c>
      <c r="BM166" s="72">
        <v>292.68</v>
      </c>
      <c r="BN166" s="72">
        <v>653.27</v>
      </c>
      <c r="BO166" s="95">
        <v>7407991</v>
      </c>
      <c r="BP166" s="95">
        <v>5710783</v>
      </c>
      <c r="BQ166" s="95">
        <v>1712</v>
      </c>
      <c r="BR166" s="95">
        <v>1626</v>
      </c>
      <c r="BS166" s="72">
        <v>376.9</v>
      </c>
      <c r="BT166" s="72">
        <v>299.83</v>
      </c>
      <c r="BU166" s="72">
        <v>676.73</v>
      </c>
      <c r="BV166" s="95">
        <v>7702336.5099999998</v>
      </c>
      <c r="BW166" s="95">
        <v>5814388.7800000003</v>
      </c>
      <c r="BX166" s="95">
        <v>1703</v>
      </c>
      <c r="BY166" s="95">
        <v>1616</v>
      </c>
      <c r="BZ166" s="95">
        <v>1846</v>
      </c>
      <c r="CA166" s="95">
        <v>1748</v>
      </c>
      <c r="CB166" s="95">
        <v>1702</v>
      </c>
      <c r="CC166" s="95">
        <v>1671</v>
      </c>
      <c r="CD166" s="95">
        <v>1660</v>
      </c>
      <c r="CE166" s="72">
        <v>650.75523149000003</v>
      </c>
      <c r="CF166" s="72">
        <v>676.59346364999999</v>
      </c>
      <c r="CG166" s="72">
        <v>712.40329333</v>
      </c>
      <c r="CH166" s="72">
        <v>716.50152150999998</v>
      </c>
      <c r="CI166" s="72">
        <v>731.52548966999996</v>
      </c>
      <c r="CJ166" s="96">
        <v>0.92595490719999995</v>
      </c>
      <c r="CK166" s="96">
        <v>0.94814690720000006</v>
      </c>
      <c r="CL166" s="96">
        <v>0.88670280710000005</v>
      </c>
      <c r="CM166" s="96">
        <v>0.91174963399999998</v>
      </c>
      <c r="CN166" s="96">
        <v>0.92509421690000004</v>
      </c>
      <c r="CO166" s="96">
        <v>1.0259466476000001</v>
      </c>
      <c r="CP166" s="96">
        <v>0.89627437899999995</v>
      </c>
      <c r="CQ166" s="96">
        <v>0.99584056389999998</v>
      </c>
      <c r="CR166" s="96">
        <v>0.9000178177</v>
      </c>
      <c r="CS166" s="95">
        <v>1808</v>
      </c>
      <c r="CT166" s="95">
        <v>1717</v>
      </c>
      <c r="CU166" s="95">
        <v>1664</v>
      </c>
      <c r="CV166" s="95">
        <v>1633</v>
      </c>
      <c r="CW166" s="95">
        <v>1643</v>
      </c>
      <c r="CX166" s="96">
        <v>1.0679907049999999</v>
      </c>
      <c r="CY166" s="96">
        <v>1.0265260940000001</v>
      </c>
      <c r="CZ166" s="96">
        <v>1.0161059130000001</v>
      </c>
      <c r="DA166" s="96">
        <v>1.0008816</v>
      </c>
      <c r="DB166" s="96">
        <v>1.0139537320000001</v>
      </c>
      <c r="DC166">
        <v>2013</v>
      </c>
      <c r="DD166" s="6">
        <v>1683.2</v>
      </c>
      <c r="DE166" s="96">
        <v>1.8326732E-3</v>
      </c>
      <c r="DF166" s="72">
        <v>689.94</v>
      </c>
      <c r="DG166" s="96">
        <v>1</v>
      </c>
      <c r="DH166" s="72">
        <v>689.94</v>
      </c>
      <c r="DI166" s="72">
        <v>696.93266574999996</v>
      </c>
      <c r="DJ166" s="96">
        <v>1</v>
      </c>
      <c r="DK166" s="72">
        <v>689.94</v>
      </c>
      <c r="DL166" s="96">
        <v>1</v>
      </c>
      <c r="DM166" s="72">
        <v>689.94</v>
      </c>
      <c r="DN166" s="96">
        <v>1</v>
      </c>
      <c r="DO166" s="96">
        <v>4.6670000000000001E-3</v>
      </c>
      <c r="DP166" s="72">
        <v>3.22</v>
      </c>
      <c r="DQ166" s="72">
        <v>686.72</v>
      </c>
      <c r="DR166" t="s">
        <v>138</v>
      </c>
      <c r="DT166" t="s">
        <v>103</v>
      </c>
    </row>
    <row r="167" spans="1:124" x14ac:dyDescent="0.3">
      <c r="A167" t="s">
        <v>139</v>
      </c>
      <c r="B167">
        <v>4500</v>
      </c>
      <c r="C167" s="95">
        <v>1208</v>
      </c>
      <c r="D167" s="95">
        <v>4318586</v>
      </c>
      <c r="E167" s="95">
        <v>1166</v>
      </c>
      <c r="F167" s="95">
        <v>3097468</v>
      </c>
      <c r="G167" s="95">
        <v>475</v>
      </c>
      <c r="H167" s="95">
        <v>946010</v>
      </c>
      <c r="I167" s="95">
        <v>428</v>
      </c>
      <c r="J167" s="95">
        <v>1001888</v>
      </c>
      <c r="K167" s="95">
        <v>1136</v>
      </c>
      <c r="L167" s="95">
        <v>3781142</v>
      </c>
      <c r="M167" s="95">
        <v>1093</v>
      </c>
      <c r="N167" s="95">
        <v>3055948</v>
      </c>
      <c r="O167" s="95">
        <v>459</v>
      </c>
      <c r="P167" s="95">
        <v>983234</v>
      </c>
      <c r="Q167" s="95">
        <v>408</v>
      </c>
      <c r="R167" s="95">
        <v>1077911</v>
      </c>
      <c r="S167" s="95">
        <v>1135</v>
      </c>
      <c r="T167" s="95">
        <v>3688671</v>
      </c>
      <c r="U167" s="95">
        <v>1093</v>
      </c>
      <c r="V167" s="95">
        <v>3350101</v>
      </c>
      <c r="W167" s="95">
        <v>446</v>
      </c>
      <c r="X167" s="95">
        <v>1366906</v>
      </c>
      <c r="Y167" s="95">
        <v>400</v>
      </c>
      <c r="Z167" s="95">
        <v>969384</v>
      </c>
      <c r="AA167" s="95">
        <v>1129</v>
      </c>
      <c r="AB167" s="95">
        <v>3066974</v>
      </c>
      <c r="AC167" s="95">
        <v>1085</v>
      </c>
      <c r="AD167" s="95">
        <v>3444257</v>
      </c>
      <c r="AE167" s="95">
        <v>434</v>
      </c>
      <c r="AF167" s="95">
        <v>688986</v>
      </c>
      <c r="AG167" s="95">
        <v>387</v>
      </c>
      <c r="AH167" s="95">
        <v>837769</v>
      </c>
      <c r="AI167" s="95">
        <v>1138</v>
      </c>
      <c r="AJ167" s="95">
        <v>2937271</v>
      </c>
      <c r="AK167" s="95">
        <v>1085</v>
      </c>
      <c r="AL167" s="95">
        <v>3408311</v>
      </c>
      <c r="AM167" s="95">
        <v>423</v>
      </c>
      <c r="AN167" s="95">
        <v>700700</v>
      </c>
      <c r="AO167" s="95">
        <v>373</v>
      </c>
      <c r="AP167" s="95">
        <v>1021244</v>
      </c>
      <c r="AQ167" s="72">
        <v>260.68</v>
      </c>
      <c r="AR167" s="72">
        <v>214.31</v>
      </c>
      <c r="AS167" s="72">
        <v>474.99</v>
      </c>
      <c r="AT167" s="95">
        <v>5264596</v>
      </c>
      <c r="AU167" s="95">
        <v>4099356</v>
      </c>
      <c r="AV167" s="95">
        <v>1683</v>
      </c>
      <c r="AW167" s="95">
        <v>1594</v>
      </c>
      <c r="AX167" s="72">
        <v>248.92</v>
      </c>
      <c r="AY167" s="72">
        <v>229.51</v>
      </c>
      <c r="AZ167" s="72">
        <v>478.43</v>
      </c>
      <c r="BA167" s="95">
        <v>4764376</v>
      </c>
      <c r="BB167" s="95">
        <v>4133859</v>
      </c>
      <c r="BC167" s="95">
        <v>1595</v>
      </c>
      <c r="BD167" s="95">
        <v>1501</v>
      </c>
      <c r="BE167" s="72">
        <v>266.48</v>
      </c>
      <c r="BF167" s="72">
        <v>241.1</v>
      </c>
      <c r="BG167" s="72">
        <v>507.58</v>
      </c>
      <c r="BH167" s="95">
        <v>5055577</v>
      </c>
      <c r="BI167" s="95">
        <v>4319485</v>
      </c>
      <c r="BJ167" s="95">
        <v>1581</v>
      </c>
      <c r="BK167" s="95">
        <v>1493</v>
      </c>
      <c r="BL167" s="72">
        <v>200.25</v>
      </c>
      <c r="BM167" s="72">
        <v>242.42</v>
      </c>
      <c r="BN167" s="72">
        <v>442.67</v>
      </c>
      <c r="BO167" s="95">
        <v>3755960</v>
      </c>
      <c r="BP167" s="95">
        <v>4282026</v>
      </c>
      <c r="BQ167" s="95">
        <v>1563</v>
      </c>
      <c r="BR167" s="95">
        <v>1472</v>
      </c>
      <c r="BS167" s="72">
        <v>194.21</v>
      </c>
      <c r="BT167" s="72">
        <v>253.18</v>
      </c>
      <c r="BU167" s="72">
        <v>447.39</v>
      </c>
      <c r="BV167" s="95">
        <v>3637971</v>
      </c>
      <c r="BW167" s="95">
        <v>4429555</v>
      </c>
      <c r="BX167" s="95">
        <v>1561</v>
      </c>
      <c r="BY167" s="95">
        <v>1458</v>
      </c>
      <c r="BZ167" s="95">
        <v>1641</v>
      </c>
      <c r="CA167" s="95">
        <v>1550</v>
      </c>
      <c r="CB167" s="95">
        <v>1539</v>
      </c>
      <c r="CC167" s="95">
        <v>1520</v>
      </c>
      <c r="CD167" s="95">
        <v>1511</v>
      </c>
      <c r="CE167" s="72">
        <v>650.75523149000003</v>
      </c>
      <c r="CF167" s="72">
        <v>676.59346364999999</v>
      </c>
      <c r="CG167" s="72">
        <v>712.40329333</v>
      </c>
      <c r="CH167" s="72">
        <v>716.50152150999998</v>
      </c>
      <c r="CI167" s="72">
        <v>731.52548966999996</v>
      </c>
      <c r="CJ167" s="96">
        <v>0.7299057726</v>
      </c>
      <c r="CK167" s="96">
        <v>0.70711590589999995</v>
      </c>
      <c r="CL167" s="96">
        <v>0.71248968769999999</v>
      </c>
      <c r="CM167" s="96">
        <v>0.61782143749999996</v>
      </c>
      <c r="CN167" s="96">
        <v>0.61158497730000005</v>
      </c>
      <c r="CO167" s="96">
        <v>0.89038792720000004</v>
      </c>
      <c r="CP167" s="96">
        <v>0.758976549</v>
      </c>
      <c r="CQ167" s="96">
        <v>0.99584056389999998</v>
      </c>
      <c r="CR167" s="96">
        <v>0.76214654039999996</v>
      </c>
      <c r="CS167" s="95">
        <v>1682</v>
      </c>
      <c r="CT167" s="95">
        <v>1626</v>
      </c>
      <c r="CU167" s="95">
        <v>1627</v>
      </c>
      <c r="CV167" s="95">
        <v>1613</v>
      </c>
      <c r="CW167" s="95">
        <v>1644</v>
      </c>
      <c r="CX167" s="96">
        <v>0.90400091800000004</v>
      </c>
      <c r="CY167" s="96">
        <v>0.91599133600000004</v>
      </c>
      <c r="CZ167" s="96">
        <v>0.92745952600000003</v>
      </c>
      <c r="DA167" s="96">
        <v>0.86343176399999999</v>
      </c>
      <c r="DB167" s="96">
        <v>0.84089681199999999</v>
      </c>
      <c r="DC167">
        <v>2013</v>
      </c>
      <c r="DD167" s="6">
        <v>1503.6</v>
      </c>
      <c r="DE167" s="96">
        <v>1.5512738E-3</v>
      </c>
      <c r="DF167" s="72">
        <v>584.41</v>
      </c>
      <c r="DG167" s="96">
        <v>1</v>
      </c>
      <c r="DH167" s="72">
        <v>584.41</v>
      </c>
      <c r="DI167" s="72">
        <v>696.93266574999996</v>
      </c>
      <c r="DJ167" s="96">
        <v>1</v>
      </c>
      <c r="DK167" s="72">
        <v>584.41</v>
      </c>
      <c r="DL167" s="96">
        <v>1</v>
      </c>
      <c r="DM167" s="72">
        <v>584.41</v>
      </c>
      <c r="DN167" s="96">
        <v>1</v>
      </c>
      <c r="DO167" s="96">
        <v>5.2300000000000003E-3</v>
      </c>
      <c r="DP167" s="72">
        <v>3.06</v>
      </c>
      <c r="DQ167" s="72">
        <v>581.35</v>
      </c>
      <c r="DR167" t="s">
        <v>139</v>
      </c>
      <c r="DT167" t="s">
        <v>103</v>
      </c>
    </row>
    <row r="168" spans="1:124" x14ac:dyDescent="0.3">
      <c r="A168" t="s">
        <v>140</v>
      </c>
      <c r="B168">
        <v>4510</v>
      </c>
      <c r="C168" s="95">
        <v>4074</v>
      </c>
      <c r="D168" s="95">
        <v>17458912</v>
      </c>
      <c r="E168" s="95">
        <v>3974</v>
      </c>
      <c r="F168" s="95">
        <v>12140956</v>
      </c>
      <c r="G168" s="95">
        <v>1240</v>
      </c>
      <c r="H168" s="95">
        <v>3023692</v>
      </c>
      <c r="I168" s="95">
        <v>1143</v>
      </c>
      <c r="J168" s="95">
        <v>2774794</v>
      </c>
      <c r="K168" s="95">
        <v>3865</v>
      </c>
      <c r="L168" s="95">
        <v>15902569</v>
      </c>
      <c r="M168" s="95">
        <v>3749</v>
      </c>
      <c r="N168" s="95">
        <v>11313003</v>
      </c>
      <c r="O168" s="95">
        <v>1190</v>
      </c>
      <c r="P168" s="95">
        <v>3037174</v>
      </c>
      <c r="Q168" s="95">
        <v>1082</v>
      </c>
      <c r="R168" s="95">
        <v>2925605</v>
      </c>
      <c r="S168" s="95">
        <v>3729</v>
      </c>
      <c r="T168" s="95">
        <v>14730092</v>
      </c>
      <c r="U168" s="95">
        <v>3596</v>
      </c>
      <c r="V168" s="95">
        <v>11192700</v>
      </c>
      <c r="W168" s="95">
        <v>1180</v>
      </c>
      <c r="X168" s="95">
        <v>3292049</v>
      </c>
      <c r="Y168" s="95">
        <v>1057</v>
      </c>
      <c r="Z168" s="95">
        <v>2987642</v>
      </c>
      <c r="AA168" s="95">
        <v>3727</v>
      </c>
      <c r="AB168" s="95">
        <v>13676166</v>
      </c>
      <c r="AC168" s="95">
        <v>3581</v>
      </c>
      <c r="AD168" s="95">
        <v>12001650</v>
      </c>
      <c r="AE168" s="95">
        <v>1228</v>
      </c>
      <c r="AF168" s="95">
        <v>2651663</v>
      </c>
      <c r="AG168" s="95">
        <v>1108</v>
      </c>
      <c r="AH168" s="95">
        <v>3082097</v>
      </c>
      <c r="AI168" s="95">
        <v>3744</v>
      </c>
      <c r="AJ168" s="95">
        <v>15579479</v>
      </c>
      <c r="AK168" s="95">
        <v>3589</v>
      </c>
      <c r="AL168" s="95">
        <v>13270996.08</v>
      </c>
      <c r="AM168" s="95">
        <v>1292</v>
      </c>
      <c r="AN168" s="95">
        <v>3410168</v>
      </c>
      <c r="AO168" s="95">
        <v>1175</v>
      </c>
      <c r="AP168" s="95">
        <v>3503052</v>
      </c>
      <c r="AQ168" s="72">
        <v>321.20999999999998</v>
      </c>
      <c r="AR168" s="72">
        <v>242.91</v>
      </c>
      <c r="AS168" s="72">
        <v>564.12</v>
      </c>
      <c r="AT168" s="95">
        <v>20482604</v>
      </c>
      <c r="AU168" s="95">
        <v>14915750</v>
      </c>
      <c r="AV168" s="95">
        <v>5314</v>
      </c>
      <c r="AW168" s="95">
        <v>5117</v>
      </c>
      <c r="AX168" s="72">
        <v>312.23</v>
      </c>
      <c r="AY168" s="72">
        <v>245.61</v>
      </c>
      <c r="AZ168" s="72">
        <v>557.84</v>
      </c>
      <c r="BA168" s="95">
        <v>18939743</v>
      </c>
      <c r="BB168" s="95">
        <v>14238608</v>
      </c>
      <c r="BC168" s="95">
        <v>5055</v>
      </c>
      <c r="BD168" s="95">
        <v>4831</v>
      </c>
      <c r="BE168" s="72">
        <v>305.94</v>
      </c>
      <c r="BF168" s="72">
        <v>253.96</v>
      </c>
      <c r="BG168" s="72">
        <v>559.9</v>
      </c>
      <c r="BH168" s="95">
        <v>18022141</v>
      </c>
      <c r="BI168" s="95">
        <v>14180342</v>
      </c>
      <c r="BJ168" s="95">
        <v>4909</v>
      </c>
      <c r="BK168" s="95">
        <v>4653</v>
      </c>
      <c r="BL168" s="72">
        <v>274.60000000000002</v>
      </c>
      <c r="BM168" s="72">
        <v>268.07</v>
      </c>
      <c r="BN168" s="72">
        <v>542.66999999999996</v>
      </c>
      <c r="BO168" s="95">
        <v>16327829</v>
      </c>
      <c r="BP168" s="95">
        <v>15083747</v>
      </c>
      <c r="BQ168" s="95">
        <v>4955</v>
      </c>
      <c r="BR168" s="95">
        <v>4689</v>
      </c>
      <c r="BS168" s="72">
        <v>314.23</v>
      </c>
      <c r="BT168" s="72">
        <v>293.42</v>
      </c>
      <c r="BU168" s="72">
        <v>607.65</v>
      </c>
      <c r="BV168" s="95">
        <v>18989647</v>
      </c>
      <c r="BW168" s="95">
        <v>16774048.08</v>
      </c>
      <c r="BX168" s="95">
        <v>5036</v>
      </c>
      <c r="BY168" s="95">
        <v>4764</v>
      </c>
      <c r="BZ168" s="95">
        <v>5220</v>
      </c>
      <c r="CA168" s="95">
        <v>4947</v>
      </c>
      <c r="CB168" s="95">
        <v>4786</v>
      </c>
      <c r="CC168" s="95">
        <v>4829</v>
      </c>
      <c r="CD168" s="95">
        <v>4903</v>
      </c>
      <c r="CE168" s="72">
        <v>650.75523149000003</v>
      </c>
      <c r="CF168" s="72">
        <v>676.59346364999999</v>
      </c>
      <c r="CG168" s="72">
        <v>712.40329333</v>
      </c>
      <c r="CH168" s="72">
        <v>716.50152150999998</v>
      </c>
      <c r="CI168" s="72">
        <v>731.52548966999996</v>
      </c>
      <c r="CJ168" s="96">
        <v>0.86686971180000005</v>
      </c>
      <c r="CK168" s="96">
        <v>0.82448328280000005</v>
      </c>
      <c r="CL168" s="96">
        <v>0.78593123480000004</v>
      </c>
      <c r="CM168" s="96">
        <v>0.75738848240000001</v>
      </c>
      <c r="CN168" s="96">
        <v>0.83066141719999997</v>
      </c>
      <c r="CO168" s="96">
        <v>0.98570379860000001</v>
      </c>
      <c r="CP168" s="96">
        <v>0.82485917880000004</v>
      </c>
      <c r="CQ168" s="96">
        <v>0.99584056389999998</v>
      </c>
      <c r="CR168" s="96">
        <v>0.82830433989999996</v>
      </c>
      <c r="CS168" s="95">
        <v>4829</v>
      </c>
      <c r="CT168" s="95">
        <v>4642</v>
      </c>
      <c r="CU168" s="95">
        <v>4485</v>
      </c>
      <c r="CV168" s="95">
        <v>4464</v>
      </c>
      <c r="CW168" s="95">
        <v>4580</v>
      </c>
      <c r="CX168" s="96">
        <v>0.99234203399999998</v>
      </c>
      <c r="CY168" s="96">
        <v>0.99217753200000003</v>
      </c>
      <c r="CZ168" s="96">
        <v>1.002040847</v>
      </c>
      <c r="DA168" s="96">
        <v>0.96749512100000001</v>
      </c>
      <c r="DB168" s="96">
        <v>0.97389261199999999</v>
      </c>
      <c r="DC168">
        <v>2013</v>
      </c>
      <c r="DD168" s="6">
        <v>4810.8</v>
      </c>
      <c r="DE168" s="96">
        <v>2.1133883E-3</v>
      </c>
      <c r="DF168" s="72">
        <v>634.79</v>
      </c>
      <c r="DG168" s="96">
        <v>1</v>
      </c>
      <c r="DH168" s="72">
        <v>634.79</v>
      </c>
      <c r="DI168" s="72">
        <v>696.93266574999996</v>
      </c>
      <c r="DJ168" s="96">
        <v>1</v>
      </c>
      <c r="DK168" s="72">
        <v>634.79</v>
      </c>
      <c r="DL168" s="96">
        <v>1</v>
      </c>
      <c r="DM168" s="72">
        <v>634.79</v>
      </c>
      <c r="DN168" s="96">
        <v>1</v>
      </c>
      <c r="DO168" s="96">
        <v>5.4279999999999997E-3</v>
      </c>
      <c r="DP168" s="72">
        <v>3.45</v>
      </c>
      <c r="DQ168" s="72">
        <v>631.34</v>
      </c>
      <c r="DR168" t="s">
        <v>140</v>
      </c>
      <c r="DT168" t="s">
        <v>103</v>
      </c>
    </row>
    <row r="169" spans="1:124" x14ac:dyDescent="0.3">
      <c r="A169" t="s">
        <v>53</v>
      </c>
      <c r="B169">
        <v>4520</v>
      </c>
      <c r="C169" s="95">
        <v>1490</v>
      </c>
      <c r="D169" s="95">
        <v>5585611</v>
      </c>
      <c r="E169" s="95">
        <v>1424</v>
      </c>
      <c r="F169" s="95">
        <v>4378819</v>
      </c>
      <c r="G169" s="95">
        <v>464</v>
      </c>
      <c r="H169" s="95">
        <v>1066455</v>
      </c>
      <c r="I169" s="95">
        <v>413</v>
      </c>
      <c r="J169" s="95">
        <v>1252802</v>
      </c>
      <c r="K169" s="95">
        <v>1428</v>
      </c>
      <c r="L169" s="95">
        <v>5966298</v>
      </c>
      <c r="M169" s="95">
        <v>1356</v>
      </c>
      <c r="N169" s="95">
        <v>4697723</v>
      </c>
      <c r="O169" s="95">
        <v>455</v>
      </c>
      <c r="P169" s="95">
        <v>1193460</v>
      </c>
      <c r="Q169" s="95">
        <v>405</v>
      </c>
      <c r="R169" s="95">
        <v>1278253</v>
      </c>
      <c r="S169" s="95">
        <v>1397</v>
      </c>
      <c r="T169" s="95">
        <v>5632084</v>
      </c>
      <c r="U169" s="95">
        <v>1309</v>
      </c>
      <c r="V169" s="95">
        <v>4430324</v>
      </c>
      <c r="W169" s="95">
        <v>451</v>
      </c>
      <c r="X169" s="95">
        <v>949798</v>
      </c>
      <c r="Y169" s="95">
        <v>403</v>
      </c>
      <c r="Z169" s="95">
        <v>1176032</v>
      </c>
      <c r="AA169" s="95">
        <v>1403</v>
      </c>
      <c r="AB169" s="95">
        <v>5262423</v>
      </c>
      <c r="AC169" s="95">
        <v>1315</v>
      </c>
      <c r="AD169" s="95">
        <v>4394935</v>
      </c>
      <c r="AE169" s="95">
        <v>457</v>
      </c>
      <c r="AF169" s="95">
        <v>1187830</v>
      </c>
      <c r="AG169" s="95">
        <v>405</v>
      </c>
      <c r="AH169" s="95">
        <v>1293350</v>
      </c>
      <c r="AI169" s="95">
        <v>1457</v>
      </c>
      <c r="AJ169" s="95">
        <v>5365896.0999999996</v>
      </c>
      <c r="AK169" s="95">
        <v>1358</v>
      </c>
      <c r="AL169" s="95">
        <v>4833994.12</v>
      </c>
      <c r="AM169" s="95">
        <v>466</v>
      </c>
      <c r="AN169" s="95">
        <v>1715637</v>
      </c>
      <c r="AO169" s="95">
        <v>417</v>
      </c>
      <c r="AP169" s="95">
        <v>1480865.12</v>
      </c>
      <c r="AQ169" s="72">
        <v>283.69</v>
      </c>
      <c r="AR169" s="72">
        <v>255.47</v>
      </c>
      <c r="AS169" s="72">
        <v>539.16</v>
      </c>
      <c r="AT169" s="95">
        <v>6652066</v>
      </c>
      <c r="AU169" s="95">
        <v>5631621</v>
      </c>
      <c r="AV169" s="95">
        <v>1954</v>
      </c>
      <c r="AW169" s="95">
        <v>1837</v>
      </c>
      <c r="AX169" s="72">
        <v>316.86</v>
      </c>
      <c r="AY169" s="72">
        <v>282.79000000000002</v>
      </c>
      <c r="AZ169" s="72">
        <v>599.65</v>
      </c>
      <c r="BA169" s="95">
        <v>7159758</v>
      </c>
      <c r="BB169" s="95">
        <v>5975976</v>
      </c>
      <c r="BC169" s="95">
        <v>1883</v>
      </c>
      <c r="BD169" s="95">
        <v>1761</v>
      </c>
      <c r="BE169" s="72">
        <v>296.8</v>
      </c>
      <c r="BF169" s="72">
        <v>272.89999999999998</v>
      </c>
      <c r="BG169" s="72">
        <v>569.70000000000005</v>
      </c>
      <c r="BH169" s="95">
        <v>6581882</v>
      </c>
      <c r="BI169" s="95">
        <v>5606356</v>
      </c>
      <c r="BJ169" s="95">
        <v>1848</v>
      </c>
      <c r="BK169" s="95">
        <v>1712</v>
      </c>
      <c r="BL169" s="72">
        <v>288.99</v>
      </c>
      <c r="BM169" s="72">
        <v>275.60000000000002</v>
      </c>
      <c r="BN169" s="72">
        <v>564.59</v>
      </c>
      <c r="BO169" s="95">
        <v>6450253</v>
      </c>
      <c r="BP169" s="95">
        <v>5688285</v>
      </c>
      <c r="BQ169" s="95">
        <v>1860</v>
      </c>
      <c r="BR169" s="95">
        <v>1720</v>
      </c>
      <c r="BS169" s="72">
        <v>306.88</v>
      </c>
      <c r="BT169" s="72">
        <v>296.47000000000003</v>
      </c>
      <c r="BU169" s="72">
        <v>603.35</v>
      </c>
      <c r="BV169" s="95">
        <v>7081533.0999999996</v>
      </c>
      <c r="BW169" s="95">
        <v>6314859.2400000002</v>
      </c>
      <c r="BX169" s="95">
        <v>1923</v>
      </c>
      <c r="BY169" s="95">
        <v>1775</v>
      </c>
      <c r="BZ169" s="95">
        <v>1898</v>
      </c>
      <c r="CA169" s="95">
        <v>1824</v>
      </c>
      <c r="CB169" s="95">
        <v>1782</v>
      </c>
      <c r="CC169" s="95">
        <v>1794</v>
      </c>
      <c r="CD169" s="95">
        <v>1851</v>
      </c>
      <c r="CE169" s="72">
        <v>650.75523149000003</v>
      </c>
      <c r="CF169" s="72">
        <v>676.59346364999999</v>
      </c>
      <c r="CG169" s="72">
        <v>712.40329333</v>
      </c>
      <c r="CH169" s="72">
        <v>716.50152150999998</v>
      </c>
      <c r="CI169" s="72">
        <v>731.52548966999996</v>
      </c>
      <c r="CJ169" s="96">
        <v>0.8285142768</v>
      </c>
      <c r="CK169" s="96">
        <v>0.88627814520000003</v>
      </c>
      <c r="CL169" s="96">
        <v>0.79968748789999999</v>
      </c>
      <c r="CM169" s="96">
        <v>0.78798157859999995</v>
      </c>
      <c r="CN169" s="96">
        <v>0.82478328990000005</v>
      </c>
      <c r="CO169" s="96">
        <v>0.95560992339999995</v>
      </c>
      <c r="CP169" s="96">
        <v>0.86379278349999999</v>
      </c>
      <c r="CQ169" s="96">
        <v>0.99584056389999998</v>
      </c>
      <c r="CR169" s="96">
        <v>0.86740055729999999</v>
      </c>
      <c r="CS169" s="95">
        <v>1850</v>
      </c>
      <c r="CT169" s="95">
        <v>1844</v>
      </c>
      <c r="CU169" s="95">
        <v>1815</v>
      </c>
      <c r="CV169" s="95">
        <v>1832</v>
      </c>
      <c r="CW169" s="95">
        <v>1898</v>
      </c>
      <c r="CX169" s="96">
        <v>0.97101119800000002</v>
      </c>
      <c r="CY169" s="96">
        <v>0.94149362599999997</v>
      </c>
      <c r="CZ169" s="96">
        <v>0.95532490000000003</v>
      </c>
      <c r="DA169" s="96">
        <v>0.96751705300000002</v>
      </c>
      <c r="DB169" s="96">
        <v>0.94309229999999999</v>
      </c>
      <c r="DC169">
        <v>2013</v>
      </c>
      <c r="DD169" s="6">
        <v>1761</v>
      </c>
      <c r="DE169" s="96">
        <v>2.7037743E-3</v>
      </c>
      <c r="DF169" s="72">
        <v>664.35</v>
      </c>
      <c r="DG169" s="96">
        <v>1</v>
      </c>
      <c r="DH169" s="72">
        <v>664.35</v>
      </c>
      <c r="DI169" s="72">
        <v>722.22248452999997</v>
      </c>
      <c r="DJ169" s="96">
        <v>1</v>
      </c>
      <c r="DK169" s="72">
        <v>664.35</v>
      </c>
      <c r="DL169" s="96">
        <v>1</v>
      </c>
      <c r="DM169" s="72">
        <v>664.35</v>
      </c>
      <c r="DN169" s="96">
        <v>1</v>
      </c>
      <c r="DO169" s="96">
        <v>5.5840000000000004E-3</v>
      </c>
      <c r="DP169" s="72">
        <v>3.71</v>
      </c>
      <c r="DQ169" s="72">
        <v>660.64</v>
      </c>
      <c r="DR169" t="s">
        <v>53</v>
      </c>
      <c r="DT169" t="s">
        <v>103</v>
      </c>
    </row>
    <row r="170" spans="1:124" x14ac:dyDescent="0.3">
      <c r="A170" t="s">
        <v>141</v>
      </c>
      <c r="B170">
        <v>4530</v>
      </c>
      <c r="C170" s="95">
        <v>3068</v>
      </c>
      <c r="D170" s="95">
        <v>13542320</v>
      </c>
      <c r="E170" s="95">
        <v>2918</v>
      </c>
      <c r="F170" s="95">
        <v>8235951</v>
      </c>
      <c r="G170" s="95">
        <v>937</v>
      </c>
      <c r="H170" s="95">
        <v>3020667</v>
      </c>
      <c r="I170" s="95">
        <v>888</v>
      </c>
      <c r="J170" s="95">
        <v>2169728</v>
      </c>
      <c r="K170" s="95">
        <v>2826</v>
      </c>
      <c r="L170" s="95">
        <v>13282015</v>
      </c>
      <c r="M170" s="95">
        <v>2686</v>
      </c>
      <c r="N170" s="95">
        <v>8667207</v>
      </c>
      <c r="O170" s="95">
        <v>903</v>
      </c>
      <c r="P170" s="95">
        <v>3078745</v>
      </c>
      <c r="Q170" s="95">
        <v>857</v>
      </c>
      <c r="R170" s="95">
        <v>2201961</v>
      </c>
      <c r="S170" s="95">
        <v>2722</v>
      </c>
      <c r="T170" s="95">
        <v>13751249</v>
      </c>
      <c r="U170" s="95">
        <v>2567</v>
      </c>
      <c r="V170" s="95">
        <v>8507152</v>
      </c>
      <c r="W170" s="95">
        <v>893</v>
      </c>
      <c r="X170" s="95">
        <v>3003869</v>
      </c>
      <c r="Y170" s="95">
        <v>845</v>
      </c>
      <c r="Z170" s="95">
        <v>2531324</v>
      </c>
      <c r="AA170" s="95">
        <v>2649</v>
      </c>
      <c r="AB170" s="95">
        <v>11599046</v>
      </c>
      <c r="AC170" s="95">
        <v>2501</v>
      </c>
      <c r="AD170" s="95">
        <v>8659942</v>
      </c>
      <c r="AE170" s="95">
        <v>861</v>
      </c>
      <c r="AF170" s="95">
        <v>3009457</v>
      </c>
      <c r="AG170" s="95">
        <v>809</v>
      </c>
      <c r="AH170" s="95">
        <v>2570377</v>
      </c>
      <c r="AI170" s="95">
        <v>2601</v>
      </c>
      <c r="AJ170" s="95">
        <v>11831683</v>
      </c>
      <c r="AK170" s="95">
        <v>2462</v>
      </c>
      <c r="AL170" s="95">
        <v>9171492.6400000006</v>
      </c>
      <c r="AM170" s="95">
        <v>835</v>
      </c>
      <c r="AN170" s="95">
        <v>2830268</v>
      </c>
      <c r="AO170" s="95">
        <v>783</v>
      </c>
      <c r="AP170" s="95">
        <v>2474602.91</v>
      </c>
      <c r="AQ170" s="72">
        <v>344.63</v>
      </c>
      <c r="AR170" s="72">
        <v>227.83</v>
      </c>
      <c r="AS170" s="72">
        <v>572.46</v>
      </c>
      <c r="AT170" s="95">
        <v>16562987</v>
      </c>
      <c r="AU170" s="95">
        <v>10405679</v>
      </c>
      <c r="AV170" s="95">
        <v>4005</v>
      </c>
      <c r="AW170" s="95">
        <v>3806</v>
      </c>
      <c r="AX170" s="72">
        <v>365.62</v>
      </c>
      <c r="AY170" s="72">
        <v>255.65</v>
      </c>
      <c r="AZ170" s="72">
        <v>621.27</v>
      </c>
      <c r="BA170" s="95">
        <v>16360760</v>
      </c>
      <c r="BB170" s="95">
        <v>10869168</v>
      </c>
      <c r="BC170" s="95">
        <v>3729</v>
      </c>
      <c r="BD170" s="95">
        <v>3543</v>
      </c>
      <c r="BE170" s="72">
        <v>386.24</v>
      </c>
      <c r="BF170" s="72">
        <v>269.60000000000002</v>
      </c>
      <c r="BG170" s="72">
        <v>655.84</v>
      </c>
      <c r="BH170" s="95">
        <v>16755118</v>
      </c>
      <c r="BI170" s="95">
        <v>11038476</v>
      </c>
      <c r="BJ170" s="95">
        <v>3615</v>
      </c>
      <c r="BK170" s="95">
        <v>3412</v>
      </c>
      <c r="BL170" s="72">
        <v>346.83</v>
      </c>
      <c r="BM170" s="72">
        <v>282.74</v>
      </c>
      <c r="BN170" s="72">
        <v>629.57000000000005</v>
      </c>
      <c r="BO170" s="95">
        <v>14608503</v>
      </c>
      <c r="BP170" s="95">
        <v>11230319</v>
      </c>
      <c r="BQ170" s="95">
        <v>3510</v>
      </c>
      <c r="BR170" s="95">
        <v>3310</v>
      </c>
      <c r="BS170" s="72">
        <v>355.6</v>
      </c>
      <c r="BT170" s="72">
        <v>299.08</v>
      </c>
      <c r="BU170" s="72">
        <v>654.67999999999995</v>
      </c>
      <c r="BV170" s="95">
        <v>14661951</v>
      </c>
      <c r="BW170" s="95">
        <v>11646095.550000001</v>
      </c>
      <c r="BX170" s="95">
        <v>3436</v>
      </c>
      <c r="BY170" s="95">
        <v>3245</v>
      </c>
      <c r="BZ170" s="95">
        <v>3910</v>
      </c>
      <c r="CA170" s="95">
        <v>3639</v>
      </c>
      <c r="CB170" s="95">
        <v>3517</v>
      </c>
      <c r="CC170" s="95">
        <v>3415</v>
      </c>
      <c r="CD170" s="95">
        <v>3343</v>
      </c>
      <c r="CE170" s="72">
        <v>650.75523149000003</v>
      </c>
      <c r="CF170" s="72">
        <v>676.59346364999999</v>
      </c>
      <c r="CG170" s="72">
        <v>712.40329333</v>
      </c>
      <c r="CH170" s="72">
        <v>716.50152150999998</v>
      </c>
      <c r="CI170" s="72">
        <v>731.52548966999996</v>
      </c>
      <c r="CJ170" s="96">
        <v>0.87968559040000005</v>
      </c>
      <c r="CK170" s="96">
        <v>0.91823234099999995</v>
      </c>
      <c r="CL170" s="96">
        <v>0.92060214510000005</v>
      </c>
      <c r="CM170" s="96">
        <v>0.87867224440000002</v>
      </c>
      <c r="CN170" s="96">
        <v>0.8949517266</v>
      </c>
      <c r="CO170" s="96">
        <v>0.99756700970000001</v>
      </c>
      <c r="CP170" s="96">
        <v>0.90062000919999996</v>
      </c>
      <c r="CQ170" s="96">
        <v>0.99584056389999998</v>
      </c>
      <c r="CR170" s="96">
        <v>0.90438159809999996</v>
      </c>
      <c r="CS170" s="95">
        <v>3672</v>
      </c>
      <c r="CT170" s="95">
        <v>3438</v>
      </c>
      <c r="CU170" s="95">
        <v>3414</v>
      </c>
      <c r="CV170" s="95">
        <v>3327</v>
      </c>
      <c r="CW170" s="95">
        <v>3289</v>
      </c>
      <c r="CX170" s="96">
        <v>1.005549534</v>
      </c>
      <c r="CY170" s="96">
        <v>1.0175677569999999</v>
      </c>
      <c r="CZ170" s="96">
        <v>1.011796404</v>
      </c>
      <c r="DA170" s="96">
        <v>0.96842042500000003</v>
      </c>
      <c r="DB170" s="96">
        <v>0.98246124400000001</v>
      </c>
      <c r="DC170">
        <v>2013</v>
      </c>
      <c r="DD170" s="6">
        <v>3463.2</v>
      </c>
      <c r="DE170" s="96">
        <v>3.4669170999999999E-3</v>
      </c>
      <c r="DF170" s="72">
        <v>692.15</v>
      </c>
      <c r="DG170" s="96">
        <v>1</v>
      </c>
      <c r="DH170" s="72">
        <v>692.15</v>
      </c>
      <c r="DI170" s="72">
        <v>696.93266574999996</v>
      </c>
      <c r="DJ170" s="96">
        <v>1</v>
      </c>
      <c r="DK170" s="72">
        <v>692.15</v>
      </c>
      <c r="DL170" s="96">
        <v>1</v>
      </c>
      <c r="DM170" s="72">
        <v>692.15</v>
      </c>
      <c r="DN170" s="96">
        <v>1</v>
      </c>
      <c r="DO170" s="96">
        <v>8.8699999999999994E-3</v>
      </c>
      <c r="DP170" s="72">
        <v>6.14</v>
      </c>
      <c r="DQ170" s="72">
        <v>686.01</v>
      </c>
      <c r="DR170" t="s">
        <v>141</v>
      </c>
      <c r="DT170" t="s">
        <v>103</v>
      </c>
    </row>
    <row r="171" spans="1:124" x14ac:dyDescent="0.3">
      <c r="A171" t="s">
        <v>55</v>
      </c>
      <c r="B171">
        <v>4540</v>
      </c>
      <c r="C171" s="95">
        <v>1769</v>
      </c>
      <c r="D171" s="95">
        <v>5991198</v>
      </c>
      <c r="E171" s="95">
        <v>1719</v>
      </c>
      <c r="F171" s="95">
        <v>5140928</v>
      </c>
      <c r="G171" s="95">
        <v>397</v>
      </c>
      <c r="H171" s="95">
        <v>788163</v>
      </c>
      <c r="I171" s="95">
        <v>367</v>
      </c>
      <c r="J171" s="95">
        <v>971250</v>
      </c>
      <c r="K171" s="95">
        <v>1759</v>
      </c>
      <c r="L171" s="95">
        <v>6300280</v>
      </c>
      <c r="M171" s="95">
        <v>1706</v>
      </c>
      <c r="N171" s="95">
        <v>5278067</v>
      </c>
      <c r="O171" s="95">
        <v>408</v>
      </c>
      <c r="P171" s="95">
        <v>1174042</v>
      </c>
      <c r="Q171" s="95">
        <v>375</v>
      </c>
      <c r="R171" s="95">
        <v>932328</v>
      </c>
      <c r="S171" s="95">
        <v>1762</v>
      </c>
      <c r="T171" s="95">
        <v>7282796</v>
      </c>
      <c r="U171" s="95">
        <v>1698</v>
      </c>
      <c r="V171" s="95">
        <v>5610838</v>
      </c>
      <c r="W171" s="95">
        <v>420</v>
      </c>
      <c r="X171" s="95">
        <v>1036911</v>
      </c>
      <c r="Y171" s="95">
        <v>379</v>
      </c>
      <c r="Z171" s="95">
        <v>1158496</v>
      </c>
      <c r="AA171" s="95">
        <v>1779</v>
      </c>
      <c r="AB171" s="95">
        <v>7775743</v>
      </c>
      <c r="AC171" s="95">
        <v>1714</v>
      </c>
      <c r="AD171" s="95">
        <v>5649820</v>
      </c>
      <c r="AE171" s="95">
        <v>441</v>
      </c>
      <c r="AF171" s="95">
        <v>1288141</v>
      </c>
      <c r="AG171" s="95">
        <v>401</v>
      </c>
      <c r="AH171" s="95">
        <v>1172390</v>
      </c>
      <c r="AI171" s="95">
        <v>1757</v>
      </c>
      <c r="AJ171" s="95">
        <v>5519078</v>
      </c>
      <c r="AK171" s="95">
        <v>1701</v>
      </c>
      <c r="AL171" s="95">
        <v>5795567.9900000002</v>
      </c>
      <c r="AM171" s="95">
        <v>437</v>
      </c>
      <c r="AN171" s="95">
        <v>1153702</v>
      </c>
      <c r="AO171" s="95">
        <v>397</v>
      </c>
      <c r="AP171" s="95">
        <v>1342273</v>
      </c>
      <c r="AQ171" s="72">
        <v>260.82</v>
      </c>
      <c r="AR171" s="72">
        <v>244.17</v>
      </c>
      <c r="AS171" s="72">
        <v>504.99</v>
      </c>
      <c r="AT171" s="95">
        <v>6779361</v>
      </c>
      <c r="AU171" s="95">
        <v>6112178</v>
      </c>
      <c r="AV171" s="95">
        <v>2166</v>
      </c>
      <c r="AW171" s="95">
        <v>2086</v>
      </c>
      <c r="AX171" s="72">
        <v>287.43</v>
      </c>
      <c r="AY171" s="72">
        <v>248.69</v>
      </c>
      <c r="AZ171" s="72">
        <v>536.12</v>
      </c>
      <c r="BA171" s="95">
        <v>7474322</v>
      </c>
      <c r="BB171" s="95">
        <v>6210395</v>
      </c>
      <c r="BC171" s="95">
        <v>2167</v>
      </c>
      <c r="BD171" s="95">
        <v>2081</v>
      </c>
      <c r="BE171" s="72">
        <v>317.74</v>
      </c>
      <c r="BF171" s="72">
        <v>271.60000000000002</v>
      </c>
      <c r="BG171" s="72">
        <v>589.34</v>
      </c>
      <c r="BH171" s="95">
        <v>8319707</v>
      </c>
      <c r="BI171" s="95">
        <v>6769334</v>
      </c>
      <c r="BJ171" s="95">
        <v>2182</v>
      </c>
      <c r="BK171" s="95">
        <v>2077</v>
      </c>
      <c r="BL171" s="72">
        <v>340.24</v>
      </c>
      <c r="BM171" s="72">
        <v>268.8</v>
      </c>
      <c r="BN171" s="72">
        <v>609.04</v>
      </c>
      <c r="BO171" s="95">
        <v>9063884</v>
      </c>
      <c r="BP171" s="95">
        <v>6822210</v>
      </c>
      <c r="BQ171" s="95">
        <v>2220</v>
      </c>
      <c r="BR171" s="95">
        <v>2115</v>
      </c>
      <c r="BS171" s="72">
        <v>253.45</v>
      </c>
      <c r="BT171" s="72">
        <v>283.52</v>
      </c>
      <c r="BU171" s="72">
        <v>536.97</v>
      </c>
      <c r="BV171" s="95">
        <v>6672780</v>
      </c>
      <c r="BW171" s="95">
        <v>7137840.9900000002</v>
      </c>
      <c r="BX171" s="95">
        <v>2194</v>
      </c>
      <c r="BY171" s="95">
        <v>2098</v>
      </c>
      <c r="BZ171" s="95">
        <v>2128</v>
      </c>
      <c r="CA171" s="95">
        <v>2125</v>
      </c>
      <c r="CB171" s="95">
        <v>2131</v>
      </c>
      <c r="CC171" s="95">
        <v>2170</v>
      </c>
      <c r="CD171" s="95">
        <v>2147</v>
      </c>
      <c r="CE171" s="72">
        <v>650.75523149000003</v>
      </c>
      <c r="CF171" s="72">
        <v>676.59346364999999</v>
      </c>
      <c r="CG171" s="72">
        <v>712.40329333</v>
      </c>
      <c r="CH171" s="72">
        <v>716.50152150999998</v>
      </c>
      <c r="CI171" s="72">
        <v>731.52548966999996</v>
      </c>
      <c r="CJ171" s="96">
        <v>0.77600605509999998</v>
      </c>
      <c r="CK171" s="96">
        <v>0.79238128770000005</v>
      </c>
      <c r="CL171" s="96">
        <v>0.82725614199999997</v>
      </c>
      <c r="CM171" s="96">
        <v>0.85001913009999996</v>
      </c>
      <c r="CN171" s="96">
        <v>0.73404140740000001</v>
      </c>
      <c r="CO171" s="96">
        <v>0.94359258540000002</v>
      </c>
      <c r="CP171" s="96">
        <v>0.84352168169999997</v>
      </c>
      <c r="CQ171" s="96">
        <v>0.99584056389999998</v>
      </c>
      <c r="CR171" s="96">
        <v>0.84704478989999998</v>
      </c>
      <c r="CS171" s="95">
        <v>2128</v>
      </c>
      <c r="CT171" s="95">
        <v>2113</v>
      </c>
      <c r="CU171" s="95">
        <v>2136</v>
      </c>
      <c r="CV171" s="95">
        <v>2190</v>
      </c>
      <c r="CW171" s="95">
        <v>2179</v>
      </c>
      <c r="CX171" s="96">
        <v>0.91612097699999995</v>
      </c>
      <c r="CY171" s="96">
        <v>0.95523539199999996</v>
      </c>
      <c r="CZ171" s="96">
        <v>0.97538178499999995</v>
      </c>
      <c r="DA171" s="96">
        <v>0.93557235299999997</v>
      </c>
      <c r="DB171" s="96">
        <v>0.93602990100000005</v>
      </c>
      <c r="DC171">
        <v>2013</v>
      </c>
      <c r="DD171" s="6">
        <v>2091.4</v>
      </c>
      <c r="DE171" s="96">
        <v>8.1267320000000004E-4</v>
      </c>
      <c r="DF171" s="72">
        <v>649.99</v>
      </c>
      <c r="DG171" s="96">
        <v>1</v>
      </c>
      <c r="DH171" s="72">
        <v>649.99</v>
      </c>
      <c r="DI171" s="72">
        <v>696.93266574999996</v>
      </c>
      <c r="DJ171" s="96">
        <v>1</v>
      </c>
      <c r="DK171" s="72">
        <v>649.99</v>
      </c>
      <c r="DL171" s="96">
        <v>1</v>
      </c>
      <c r="DM171" s="72">
        <v>649.99</v>
      </c>
      <c r="DN171" s="96">
        <v>1</v>
      </c>
      <c r="DO171" s="96">
        <v>1.75E-3</v>
      </c>
      <c r="DP171" s="72">
        <v>1.1399999999999999</v>
      </c>
      <c r="DQ171" s="72">
        <v>648.85</v>
      </c>
      <c r="DR171" t="s">
        <v>55</v>
      </c>
      <c r="DT171" t="s">
        <v>103</v>
      </c>
    </row>
    <row r="172" spans="1:124" x14ac:dyDescent="0.3">
      <c r="A172" t="s">
        <v>142</v>
      </c>
      <c r="B172">
        <v>4550</v>
      </c>
      <c r="C172" s="95">
        <v>3640</v>
      </c>
      <c r="D172" s="95">
        <v>13726310</v>
      </c>
      <c r="E172" s="95">
        <v>3546</v>
      </c>
      <c r="F172" s="95">
        <v>11719763</v>
      </c>
      <c r="G172" s="95">
        <v>1266</v>
      </c>
      <c r="H172" s="95">
        <v>4303905</v>
      </c>
      <c r="I172" s="95">
        <v>1189</v>
      </c>
      <c r="J172" s="95">
        <v>3950019</v>
      </c>
      <c r="K172" s="95">
        <v>3367</v>
      </c>
      <c r="L172" s="95">
        <v>13583493</v>
      </c>
      <c r="M172" s="95">
        <v>3265</v>
      </c>
      <c r="N172" s="95">
        <v>11471010</v>
      </c>
      <c r="O172" s="95">
        <v>1214</v>
      </c>
      <c r="P172" s="95">
        <v>3800510</v>
      </c>
      <c r="Q172" s="95">
        <v>1134</v>
      </c>
      <c r="R172" s="95">
        <v>3687633</v>
      </c>
      <c r="S172" s="95">
        <v>3274</v>
      </c>
      <c r="T172" s="95">
        <v>14564926</v>
      </c>
      <c r="U172" s="95">
        <v>3166</v>
      </c>
      <c r="V172" s="95">
        <v>11311799</v>
      </c>
      <c r="W172" s="95">
        <v>1229</v>
      </c>
      <c r="X172" s="95">
        <v>4091030</v>
      </c>
      <c r="Y172" s="95">
        <v>1143</v>
      </c>
      <c r="Z172" s="95">
        <v>3894805</v>
      </c>
      <c r="AA172" s="95">
        <v>3341</v>
      </c>
      <c r="AB172" s="95">
        <v>15065497</v>
      </c>
      <c r="AC172" s="95">
        <v>3218</v>
      </c>
      <c r="AD172" s="95">
        <v>11696352</v>
      </c>
      <c r="AE172" s="95">
        <v>1244</v>
      </c>
      <c r="AF172" s="95">
        <v>4245527</v>
      </c>
      <c r="AG172" s="95">
        <v>1158</v>
      </c>
      <c r="AH172" s="95">
        <v>4522756</v>
      </c>
      <c r="AI172" s="95">
        <v>3375</v>
      </c>
      <c r="AJ172" s="95">
        <v>15734723.550000001</v>
      </c>
      <c r="AK172" s="95">
        <v>3266</v>
      </c>
      <c r="AL172" s="95">
        <v>12519812.550000001</v>
      </c>
      <c r="AM172" s="95">
        <v>1273</v>
      </c>
      <c r="AN172" s="95">
        <v>4370729</v>
      </c>
      <c r="AO172" s="95">
        <v>1184</v>
      </c>
      <c r="AP172" s="95">
        <v>4818521</v>
      </c>
      <c r="AQ172" s="72">
        <v>306.26</v>
      </c>
      <c r="AR172" s="72">
        <v>275.77999999999997</v>
      </c>
      <c r="AS172" s="72">
        <v>582.04</v>
      </c>
      <c r="AT172" s="95">
        <v>18030215</v>
      </c>
      <c r="AU172" s="95">
        <v>15669782</v>
      </c>
      <c r="AV172" s="95">
        <v>4906</v>
      </c>
      <c r="AW172" s="95">
        <v>4735</v>
      </c>
      <c r="AX172" s="72">
        <v>316.23</v>
      </c>
      <c r="AY172" s="72">
        <v>287.16000000000003</v>
      </c>
      <c r="AZ172" s="72">
        <v>603.39</v>
      </c>
      <c r="BA172" s="95">
        <v>17384003</v>
      </c>
      <c r="BB172" s="95">
        <v>15158643</v>
      </c>
      <c r="BC172" s="95">
        <v>4581</v>
      </c>
      <c r="BD172" s="95">
        <v>4399</v>
      </c>
      <c r="BE172" s="72">
        <v>345.25</v>
      </c>
      <c r="BF172" s="72">
        <v>294.08999999999997</v>
      </c>
      <c r="BG172" s="72">
        <v>639.34</v>
      </c>
      <c r="BH172" s="95">
        <v>18655956</v>
      </c>
      <c r="BI172" s="95">
        <v>15206604</v>
      </c>
      <c r="BJ172" s="95">
        <v>4503</v>
      </c>
      <c r="BK172" s="95">
        <v>4309</v>
      </c>
      <c r="BL172" s="72">
        <v>350.98</v>
      </c>
      <c r="BM172" s="72">
        <v>308.86</v>
      </c>
      <c r="BN172" s="72">
        <v>659.84</v>
      </c>
      <c r="BO172" s="95">
        <v>19311024</v>
      </c>
      <c r="BP172" s="95">
        <v>16219108</v>
      </c>
      <c r="BQ172" s="95">
        <v>4585</v>
      </c>
      <c r="BR172" s="95">
        <v>4376</v>
      </c>
      <c r="BS172" s="72">
        <v>360.47</v>
      </c>
      <c r="BT172" s="72">
        <v>324.69</v>
      </c>
      <c r="BU172" s="72">
        <v>685.16</v>
      </c>
      <c r="BV172" s="95">
        <v>20105452.550000001</v>
      </c>
      <c r="BW172" s="95">
        <v>17338333.550000001</v>
      </c>
      <c r="BX172" s="95">
        <v>4648</v>
      </c>
      <c r="BY172" s="95">
        <v>4450</v>
      </c>
      <c r="BZ172" s="95">
        <v>4825</v>
      </c>
      <c r="CA172" s="95">
        <v>4493</v>
      </c>
      <c r="CB172" s="95">
        <v>4409</v>
      </c>
      <c r="CC172" s="95">
        <v>4486</v>
      </c>
      <c r="CD172" s="95">
        <v>4551</v>
      </c>
      <c r="CE172" s="72">
        <v>650.75523149000003</v>
      </c>
      <c r="CF172" s="72">
        <v>676.59346364999999</v>
      </c>
      <c r="CG172" s="72">
        <v>712.40329333</v>
      </c>
      <c r="CH172" s="72">
        <v>716.50152150999998</v>
      </c>
      <c r="CI172" s="72">
        <v>731.52548966999996</v>
      </c>
      <c r="CJ172" s="96">
        <v>0.89440694720000002</v>
      </c>
      <c r="CK172" s="96">
        <v>0.89180583680000003</v>
      </c>
      <c r="CL172" s="96">
        <v>0.89744110669999999</v>
      </c>
      <c r="CM172" s="96">
        <v>0.92091918880000001</v>
      </c>
      <c r="CN172" s="96">
        <v>0.93661808049999995</v>
      </c>
      <c r="CO172" s="96">
        <v>0.9994872575</v>
      </c>
      <c r="CP172" s="96">
        <v>0.90870416330000003</v>
      </c>
      <c r="CQ172" s="96">
        <v>0.99584056389999998</v>
      </c>
      <c r="CR172" s="96">
        <v>0.91249951689999997</v>
      </c>
      <c r="CS172" s="95">
        <v>4627</v>
      </c>
      <c r="CT172" s="95">
        <v>4339</v>
      </c>
      <c r="CU172" s="95">
        <v>4308</v>
      </c>
      <c r="CV172" s="95">
        <v>4373</v>
      </c>
      <c r="CW172" s="95">
        <v>4474</v>
      </c>
      <c r="CX172" s="96">
        <v>0.99324961899999997</v>
      </c>
      <c r="CY172" s="96">
        <v>0.97957276599999998</v>
      </c>
      <c r="CZ172" s="96">
        <v>1.005664092</v>
      </c>
      <c r="DA172" s="96">
        <v>1.0062062430000001</v>
      </c>
      <c r="DB172" s="96">
        <v>1.012736834</v>
      </c>
      <c r="DC172">
        <v>2013</v>
      </c>
      <c r="DD172" s="6">
        <v>4453.8</v>
      </c>
      <c r="DE172" s="96">
        <v>3.1835637000000002E-3</v>
      </c>
      <c r="DF172" s="72">
        <v>698.56</v>
      </c>
      <c r="DG172" s="96">
        <v>1</v>
      </c>
      <c r="DH172" s="72">
        <v>698.56</v>
      </c>
      <c r="DI172" s="72">
        <v>692.91720787999998</v>
      </c>
      <c r="DJ172" s="96">
        <v>1</v>
      </c>
      <c r="DK172" s="72">
        <v>698.56</v>
      </c>
      <c r="DL172" s="96">
        <v>1</v>
      </c>
      <c r="DM172" s="72">
        <v>698.56</v>
      </c>
      <c r="DN172" s="96">
        <v>1</v>
      </c>
      <c r="DO172" s="96">
        <v>7.6470000000000002E-3</v>
      </c>
      <c r="DP172" s="72">
        <v>5.34</v>
      </c>
      <c r="DQ172" s="72">
        <v>693.22</v>
      </c>
      <c r="DR172" t="s">
        <v>142</v>
      </c>
      <c r="DT172" t="s">
        <v>103</v>
      </c>
    </row>
    <row r="173" spans="1:124" x14ac:dyDescent="0.3">
      <c r="A173" t="s">
        <v>143</v>
      </c>
      <c r="B173">
        <v>4560</v>
      </c>
      <c r="C173" s="95">
        <v>3561</v>
      </c>
      <c r="D173" s="95">
        <v>12962678</v>
      </c>
      <c r="E173" s="95">
        <v>3419</v>
      </c>
      <c r="F173" s="95">
        <v>10608590</v>
      </c>
      <c r="G173" s="95">
        <v>829</v>
      </c>
      <c r="H173" s="95">
        <v>1988931</v>
      </c>
      <c r="I173" s="95">
        <v>755</v>
      </c>
      <c r="J173" s="95">
        <v>1830181</v>
      </c>
      <c r="K173" s="95">
        <v>3571</v>
      </c>
      <c r="L173" s="95">
        <v>13350878</v>
      </c>
      <c r="M173" s="95">
        <v>3417</v>
      </c>
      <c r="N173" s="95">
        <v>10684774</v>
      </c>
      <c r="O173" s="95">
        <v>847</v>
      </c>
      <c r="P173" s="95">
        <v>1619956</v>
      </c>
      <c r="Q173" s="95">
        <v>764</v>
      </c>
      <c r="R173" s="95">
        <v>1949909</v>
      </c>
      <c r="S173" s="95">
        <v>3575</v>
      </c>
      <c r="T173" s="95">
        <v>13397161</v>
      </c>
      <c r="U173" s="95">
        <v>3420</v>
      </c>
      <c r="V173" s="95">
        <v>11036082</v>
      </c>
      <c r="W173" s="95">
        <v>850</v>
      </c>
      <c r="X173" s="95">
        <v>1849995</v>
      </c>
      <c r="Y173" s="95">
        <v>760</v>
      </c>
      <c r="Z173" s="95">
        <v>2132717</v>
      </c>
      <c r="AA173" s="95">
        <v>3561</v>
      </c>
      <c r="AB173" s="95">
        <v>12261164</v>
      </c>
      <c r="AC173" s="95">
        <v>3400</v>
      </c>
      <c r="AD173" s="95">
        <v>11571347</v>
      </c>
      <c r="AE173" s="95">
        <v>819</v>
      </c>
      <c r="AF173" s="95">
        <v>2018576</v>
      </c>
      <c r="AG173" s="95">
        <v>733</v>
      </c>
      <c r="AH173" s="95">
        <v>2319780</v>
      </c>
      <c r="AI173" s="95">
        <v>3602</v>
      </c>
      <c r="AJ173" s="95">
        <v>12774400</v>
      </c>
      <c r="AK173" s="95">
        <v>3421</v>
      </c>
      <c r="AL173" s="95">
        <v>11384879.050000001</v>
      </c>
      <c r="AM173" s="95">
        <v>850</v>
      </c>
      <c r="AN173" s="95">
        <v>2099034</v>
      </c>
      <c r="AO173" s="95">
        <v>765</v>
      </c>
      <c r="AP173" s="95">
        <v>2416874.04</v>
      </c>
      <c r="AQ173" s="72">
        <v>283.82</v>
      </c>
      <c r="AR173" s="72">
        <v>248.34</v>
      </c>
      <c r="AS173" s="72">
        <v>532.16</v>
      </c>
      <c r="AT173" s="95">
        <v>14951609</v>
      </c>
      <c r="AU173" s="95">
        <v>12438771</v>
      </c>
      <c r="AV173" s="95">
        <v>4390</v>
      </c>
      <c r="AW173" s="95">
        <v>4174</v>
      </c>
      <c r="AX173" s="72">
        <v>282.38</v>
      </c>
      <c r="AY173" s="72">
        <v>251.83</v>
      </c>
      <c r="AZ173" s="72">
        <v>534.21</v>
      </c>
      <c r="BA173" s="95">
        <v>14970834</v>
      </c>
      <c r="BB173" s="95">
        <v>12634683</v>
      </c>
      <c r="BC173" s="95">
        <v>4418</v>
      </c>
      <c r="BD173" s="95">
        <v>4181</v>
      </c>
      <c r="BE173" s="72">
        <v>287.14</v>
      </c>
      <c r="BF173" s="72">
        <v>262.54000000000002</v>
      </c>
      <c r="BG173" s="72">
        <v>549.67999999999995</v>
      </c>
      <c r="BH173" s="95">
        <v>15247156</v>
      </c>
      <c r="BI173" s="95">
        <v>13168799</v>
      </c>
      <c r="BJ173" s="95">
        <v>4425</v>
      </c>
      <c r="BK173" s="95">
        <v>4180</v>
      </c>
      <c r="BL173" s="72">
        <v>271.68</v>
      </c>
      <c r="BM173" s="72">
        <v>280.08999999999997</v>
      </c>
      <c r="BN173" s="72">
        <v>551.77</v>
      </c>
      <c r="BO173" s="95">
        <v>14279740</v>
      </c>
      <c r="BP173" s="95">
        <v>13891127</v>
      </c>
      <c r="BQ173" s="95">
        <v>4380</v>
      </c>
      <c r="BR173" s="95">
        <v>4133</v>
      </c>
      <c r="BS173" s="72">
        <v>278.39999999999998</v>
      </c>
      <c r="BT173" s="72">
        <v>274.76</v>
      </c>
      <c r="BU173" s="72">
        <v>553.16</v>
      </c>
      <c r="BV173" s="95">
        <v>14873434</v>
      </c>
      <c r="BW173" s="95">
        <v>13801753.09</v>
      </c>
      <c r="BX173" s="95">
        <v>4452</v>
      </c>
      <c r="BY173" s="95">
        <v>4186</v>
      </c>
      <c r="BZ173" s="95">
        <v>4287</v>
      </c>
      <c r="CA173" s="95">
        <v>4304</v>
      </c>
      <c r="CB173" s="95">
        <v>4307</v>
      </c>
      <c r="CC173" s="95">
        <v>4263</v>
      </c>
      <c r="CD173" s="95">
        <v>4322</v>
      </c>
      <c r="CE173" s="72">
        <v>650.75523149000003</v>
      </c>
      <c r="CF173" s="72">
        <v>676.59346364999999</v>
      </c>
      <c r="CG173" s="72">
        <v>712.40329333</v>
      </c>
      <c r="CH173" s="72">
        <v>716.50152150999998</v>
      </c>
      <c r="CI173" s="72">
        <v>731.52548966999996</v>
      </c>
      <c r="CJ173" s="96">
        <v>0.81775754420000002</v>
      </c>
      <c r="CK173" s="96">
        <v>0.7895583222</v>
      </c>
      <c r="CL173" s="96">
        <v>0.77158542799999996</v>
      </c>
      <c r="CM173" s="96">
        <v>0.77008908350000005</v>
      </c>
      <c r="CN173" s="96">
        <v>0.75617324050000001</v>
      </c>
      <c r="CO173" s="96">
        <v>0.9265449737</v>
      </c>
      <c r="CP173" s="96">
        <v>0.84295176800000005</v>
      </c>
      <c r="CQ173" s="96">
        <v>0.99584056389999998</v>
      </c>
      <c r="CR173" s="96">
        <v>0.84647249579999995</v>
      </c>
      <c r="CS173" s="95">
        <v>4171</v>
      </c>
      <c r="CT173" s="95">
        <v>4182</v>
      </c>
      <c r="CU173" s="95">
        <v>4164</v>
      </c>
      <c r="CV173" s="95">
        <v>4151</v>
      </c>
      <c r="CW173" s="95">
        <v>4201</v>
      </c>
      <c r="CX173" s="96">
        <v>0.94881247000000002</v>
      </c>
      <c r="CY173" s="96">
        <v>0.93510401099999996</v>
      </c>
      <c r="CZ173" s="96">
        <v>0.916798314</v>
      </c>
      <c r="DA173" s="96">
        <v>0.92209892900000001</v>
      </c>
      <c r="DB173" s="96">
        <v>0.90997011100000003</v>
      </c>
      <c r="DC173">
        <v>2013</v>
      </c>
      <c r="DD173" s="6">
        <v>4170.8</v>
      </c>
      <c r="DE173" s="96">
        <v>1.3320675000000001E-3</v>
      </c>
      <c r="DF173" s="72">
        <v>649.22</v>
      </c>
      <c r="DG173" s="96">
        <v>1</v>
      </c>
      <c r="DH173" s="72">
        <v>649.22</v>
      </c>
      <c r="DI173" s="72">
        <v>696.93266574999996</v>
      </c>
      <c r="DJ173" s="96">
        <v>1</v>
      </c>
      <c r="DK173" s="72">
        <v>649.22</v>
      </c>
      <c r="DL173" s="96">
        <v>1</v>
      </c>
      <c r="DM173" s="72">
        <v>649.22</v>
      </c>
      <c r="DN173" s="96">
        <v>1</v>
      </c>
      <c r="DO173" s="96">
        <v>3.5990000000000002E-3</v>
      </c>
      <c r="DP173" s="72">
        <v>2.34</v>
      </c>
      <c r="DQ173" s="72">
        <v>646.88</v>
      </c>
      <c r="DR173" t="s">
        <v>143</v>
      </c>
      <c r="DT173" t="s">
        <v>103</v>
      </c>
    </row>
    <row r="174" spans="1:124" x14ac:dyDescent="0.3">
      <c r="A174" t="s">
        <v>144</v>
      </c>
      <c r="B174">
        <v>4570</v>
      </c>
      <c r="C174" s="95">
        <v>6574</v>
      </c>
      <c r="D174" s="95">
        <v>23168355</v>
      </c>
      <c r="E174" s="95">
        <v>6364</v>
      </c>
      <c r="F174" s="95">
        <v>17271641</v>
      </c>
      <c r="G174" s="95">
        <v>2190</v>
      </c>
      <c r="H174" s="95">
        <v>5114622</v>
      </c>
      <c r="I174" s="95">
        <v>2000</v>
      </c>
      <c r="J174" s="95">
        <v>5461503</v>
      </c>
      <c r="K174" s="95">
        <v>6516</v>
      </c>
      <c r="L174" s="95">
        <v>24185740</v>
      </c>
      <c r="M174" s="95">
        <v>6283</v>
      </c>
      <c r="N174" s="95">
        <v>18535432</v>
      </c>
      <c r="O174" s="95">
        <v>2199</v>
      </c>
      <c r="P174" s="95">
        <v>4775067</v>
      </c>
      <c r="Q174" s="95">
        <v>1995</v>
      </c>
      <c r="R174" s="95">
        <v>5555867</v>
      </c>
      <c r="S174" s="95">
        <v>6476</v>
      </c>
      <c r="T174" s="95">
        <v>24636155</v>
      </c>
      <c r="U174" s="95">
        <v>6218</v>
      </c>
      <c r="V174" s="95">
        <v>18412019</v>
      </c>
      <c r="W174" s="95">
        <v>2187</v>
      </c>
      <c r="X174" s="95">
        <v>5835011</v>
      </c>
      <c r="Y174" s="95">
        <v>1990</v>
      </c>
      <c r="Z174" s="95">
        <v>5816875</v>
      </c>
      <c r="AA174" s="95">
        <v>6586</v>
      </c>
      <c r="AB174" s="95">
        <v>24308082</v>
      </c>
      <c r="AC174" s="95">
        <v>6309</v>
      </c>
      <c r="AD174" s="95">
        <v>20302605</v>
      </c>
      <c r="AE174" s="95">
        <v>2167</v>
      </c>
      <c r="AF174" s="95">
        <v>5877131</v>
      </c>
      <c r="AG174" s="95">
        <v>1976</v>
      </c>
      <c r="AH174" s="95">
        <v>5997176</v>
      </c>
      <c r="AI174" s="95">
        <v>6768</v>
      </c>
      <c r="AJ174" s="95">
        <v>25783073.079999998</v>
      </c>
      <c r="AK174" s="95">
        <v>6478</v>
      </c>
      <c r="AL174" s="95">
        <v>22328040.129999999</v>
      </c>
      <c r="AM174" s="95">
        <v>2267</v>
      </c>
      <c r="AN174" s="95">
        <v>6872939.9800000004</v>
      </c>
      <c r="AO174" s="95">
        <v>2078</v>
      </c>
      <c r="AP174" s="95">
        <v>7342708.9400000004</v>
      </c>
      <c r="AQ174" s="72">
        <v>268.93</v>
      </c>
      <c r="AR174" s="72">
        <v>226.5</v>
      </c>
      <c r="AS174" s="72">
        <v>495.43</v>
      </c>
      <c r="AT174" s="95">
        <v>28282977</v>
      </c>
      <c r="AU174" s="95">
        <v>22733144</v>
      </c>
      <c r="AV174" s="95">
        <v>8764</v>
      </c>
      <c r="AW174" s="95">
        <v>8364</v>
      </c>
      <c r="AX174" s="72">
        <v>276.92</v>
      </c>
      <c r="AY174" s="72">
        <v>242.52</v>
      </c>
      <c r="AZ174" s="72">
        <v>519.44000000000005</v>
      </c>
      <c r="BA174" s="95">
        <v>28960807</v>
      </c>
      <c r="BB174" s="95">
        <v>24091299</v>
      </c>
      <c r="BC174" s="95">
        <v>8715</v>
      </c>
      <c r="BD174" s="95">
        <v>8278</v>
      </c>
      <c r="BE174" s="72">
        <v>293.12</v>
      </c>
      <c r="BF174" s="72">
        <v>245.99</v>
      </c>
      <c r="BG174" s="72">
        <v>539.11</v>
      </c>
      <c r="BH174" s="95">
        <v>30471166</v>
      </c>
      <c r="BI174" s="95">
        <v>24228894</v>
      </c>
      <c r="BJ174" s="95">
        <v>8663</v>
      </c>
      <c r="BK174" s="95">
        <v>8208</v>
      </c>
      <c r="BL174" s="72">
        <v>287.38</v>
      </c>
      <c r="BM174" s="72">
        <v>264.52999999999997</v>
      </c>
      <c r="BN174" s="72">
        <v>551.91</v>
      </c>
      <c r="BO174" s="95">
        <v>30185213</v>
      </c>
      <c r="BP174" s="95">
        <v>26299781</v>
      </c>
      <c r="BQ174" s="95">
        <v>8753</v>
      </c>
      <c r="BR174" s="95">
        <v>8285</v>
      </c>
      <c r="BS174" s="72">
        <v>301.2</v>
      </c>
      <c r="BT174" s="72">
        <v>288.99</v>
      </c>
      <c r="BU174" s="72">
        <v>590.19000000000005</v>
      </c>
      <c r="BV174" s="95">
        <v>32656013.059999999</v>
      </c>
      <c r="BW174" s="95">
        <v>29670749.07</v>
      </c>
      <c r="BX174" s="95">
        <v>9035</v>
      </c>
      <c r="BY174" s="95">
        <v>8556</v>
      </c>
      <c r="BZ174" s="95">
        <v>8573</v>
      </c>
      <c r="CA174" s="95">
        <v>8504</v>
      </c>
      <c r="CB174" s="95">
        <v>8444</v>
      </c>
      <c r="CC174" s="95">
        <v>8531</v>
      </c>
      <c r="CD174" s="95">
        <v>8801</v>
      </c>
      <c r="CE174" s="72">
        <v>650.75523149000003</v>
      </c>
      <c r="CF174" s="72">
        <v>676.59346364999999</v>
      </c>
      <c r="CG174" s="72">
        <v>712.40329333</v>
      </c>
      <c r="CH174" s="72">
        <v>716.50152150999998</v>
      </c>
      <c r="CI174" s="72">
        <v>731.52548966999996</v>
      </c>
      <c r="CJ174" s="96">
        <v>0.76131543170000004</v>
      </c>
      <c r="CK174" s="96">
        <v>0.76772837439999997</v>
      </c>
      <c r="CL174" s="96">
        <v>0.75674832650000001</v>
      </c>
      <c r="CM174" s="96">
        <v>0.77028447730000005</v>
      </c>
      <c r="CN174" s="96">
        <v>0.80679348610000001</v>
      </c>
      <c r="CO174" s="96">
        <v>0.91659064300000004</v>
      </c>
      <c r="CP174" s="96">
        <v>0.84287792490000002</v>
      </c>
      <c r="CQ174" s="96">
        <v>0.99584056389999998</v>
      </c>
      <c r="CR174" s="96">
        <v>0.84639834439999995</v>
      </c>
      <c r="CS174" s="95">
        <v>8486</v>
      </c>
      <c r="CT174" s="95">
        <v>8432</v>
      </c>
      <c r="CU174" s="95">
        <v>8338</v>
      </c>
      <c r="CV174" s="95">
        <v>8323</v>
      </c>
      <c r="CW174" s="95">
        <v>8478</v>
      </c>
      <c r="CX174" s="96">
        <v>0.93059013199999996</v>
      </c>
      <c r="CY174" s="96">
        <v>0.92271098799999995</v>
      </c>
      <c r="CZ174" s="96">
        <v>0.90972791600000003</v>
      </c>
      <c r="DA174" s="96">
        <v>0.90389222199999997</v>
      </c>
      <c r="DB174" s="96">
        <v>0.915706468</v>
      </c>
      <c r="DC174">
        <v>2013</v>
      </c>
      <c r="DD174" s="6">
        <v>8338.2000000000007</v>
      </c>
      <c r="DE174" s="96">
        <v>1.9957667000000002E-3</v>
      </c>
      <c r="DF174" s="72">
        <v>648.73</v>
      </c>
      <c r="DG174" s="96">
        <v>1</v>
      </c>
      <c r="DH174" s="72">
        <v>648.73</v>
      </c>
      <c r="DI174" s="72">
        <v>696.93266574999996</v>
      </c>
      <c r="DJ174" s="96">
        <v>1</v>
      </c>
      <c r="DK174" s="72">
        <v>648.73</v>
      </c>
      <c r="DL174" s="96">
        <v>1</v>
      </c>
      <c r="DM174" s="72">
        <v>648.73</v>
      </c>
      <c r="DN174" s="96">
        <v>1</v>
      </c>
      <c r="DO174" s="96">
        <v>4.7809999999999997E-3</v>
      </c>
      <c r="DP174" s="72">
        <v>3.1</v>
      </c>
      <c r="DQ174" s="72">
        <v>645.63</v>
      </c>
      <c r="DR174" t="s">
        <v>144</v>
      </c>
      <c r="DT174" t="s">
        <v>103</v>
      </c>
    </row>
    <row r="175" spans="1:124" x14ac:dyDescent="0.3">
      <c r="A175" t="s">
        <v>145</v>
      </c>
      <c r="B175">
        <v>4580</v>
      </c>
      <c r="C175" s="95">
        <v>1376</v>
      </c>
      <c r="D175" s="95">
        <v>5849375</v>
      </c>
      <c r="E175" s="95">
        <v>1335</v>
      </c>
      <c r="F175" s="95">
        <v>4531266</v>
      </c>
      <c r="G175" s="95">
        <v>360</v>
      </c>
      <c r="H175" s="95">
        <v>1176303</v>
      </c>
      <c r="I175" s="95">
        <v>333</v>
      </c>
      <c r="J175" s="95">
        <v>1156199</v>
      </c>
      <c r="K175" s="95">
        <v>1396</v>
      </c>
      <c r="L175" s="95">
        <v>6671191</v>
      </c>
      <c r="M175" s="95">
        <v>1351</v>
      </c>
      <c r="N175" s="95">
        <v>4922571</v>
      </c>
      <c r="O175" s="95">
        <v>368</v>
      </c>
      <c r="P175" s="95">
        <v>1331923</v>
      </c>
      <c r="Q175" s="95">
        <v>338</v>
      </c>
      <c r="R175" s="95">
        <v>1184494</v>
      </c>
      <c r="S175" s="95">
        <v>1383</v>
      </c>
      <c r="T175" s="95">
        <v>7361911</v>
      </c>
      <c r="U175" s="95">
        <v>1340</v>
      </c>
      <c r="V175" s="95">
        <v>5094608</v>
      </c>
      <c r="W175" s="95">
        <v>363</v>
      </c>
      <c r="X175" s="95">
        <v>1389679</v>
      </c>
      <c r="Y175" s="95">
        <v>335</v>
      </c>
      <c r="Z175" s="95">
        <v>1186194</v>
      </c>
      <c r="AA175" s="95">
        <v>1379</v>
      </c>
      <c r="AB175" s="95">
        <v>6797448</v>
      </c>
      <c r="AC175" s="95">
        <v>1330</v>
      </c>
      <c r="AD175" s="95">
        <v>4969462</v>
      </c>
      <c r="AE175" s="95">
        <v>367</v>
      </c>
      <c r="AF175" s="95">
        <v>1744584</v>
      </c>
      <c r="AG175" s="95">
        <v>332</v>
      </c>
      <c r="AH175" s="95">
        <v>1294601</v>
      </c>
      <c r="AI175" s="95">
        <v>1377</v>
      </c>
      <c r="AJ175" s="95">
        <v>7336601</v>
      </c>
      <c r="AK175" s="95">
        <v>1324</v>
      </c>
      <c r="AL175" s="95">
        <v>5066111.8899999997</v>
      </c>
      <c r="AM175" s="95">
        <v>370</v>
      </c>
      <c r="AN175" s="95">
        <v>1760688</v>
      </c>
      <c r="AO175" s="95">
        <v>337</v>
      </c>
      <c r="AP175" s="95">
        <v>1576259</v>
      </c>
      <c r="AQ175" s="72">
        <v>337.25</v>
      </c>
      <c r="AR175" s="72">
        <v>284.14999999999998</v>
      </c>
      <c r="AS175" s="72">
        <v>621.4</v>
      </c>
      <c r="AT175" s="95">
        <v>7025678</v>
      </c>
      <c r="AU175" s="95">
        <v>5687465</v>
      </c>
      <c r="AV175" s="95">
        <v>1736</v>
      </c>
      <c r="AW175" s="95">
        <v>1668</v>
      </c>
      <c r="AX175" s="72">
        <v>378.08</v>
      </c>
      <c r="AY175" s="72">
        <v>301.32</v>
      </c>
      <c r="AZ175" s="72">
        <v>679.4</v>
      </c>
      <c r="BA175" s="95">
        <v>8003114</v>
      </c>
      <c r="BB175" s="95">
        <v>6107065</v>
      </c>
      <c r="BC175" s="95">
        <v>1764</v>
      </c>
      <c r="BD175" s="95">
        <v>1689</v>
      </c>
      <c r="BE175" s="72">
        <v>417.7</v>
      </c>
      <c r="BF175" s="72">
        <v>312.48</v>
      </c>
      <c r="BG175" s="72">
        <v>730.18</v>
      </c>
      <c r="BH175" s="95">
        <v>8751590</v>
      </c>
      <c r="BI175" s="95">
        <v>6280802</v>
      </c>
      <c r="BJ175" s="95">
        <v>1746</v>
      </c>
      <c r="BK175" s="95">
        <v>1675</v>
      </c>
      <c r="BL175" s="72">
        <v>407.7</v>
      </c>
      <c r="BM175" s="72">
        <v>314.08</v>
      </c>
      <c r="BN175" s="72">
        <v>721.78</v>
      </c>
      <c r="BO175" s="95">
        <v>8542032</v>
      </c>
      <c r="BP175" s="95">
        <v>6264063</v>
      </c>
      <c r="BQ175" s="95">
        <v>1746</v>
      </c>
      <c r="BR175" s="95">
        <v>1662</v>
      </c>
      <c r="BS175" s="72">
        <v>433.95</v>
      </c>
      <c r="BT175" s="72">
        <v>333.25</v>
      </c>
      <c r="BU175" s="72">
        <v>767.2</v>
      </c>
      <c r="BV175" s="95">
        <v>9097289</v>
      </c>
      <c r="BW175" s="95">
        <v>6642370.8899999997</v>
      </c>
      <c r="BX175" s="95">
        <v>1747</v>
      </c>
      <c r="BY175" s="95">
        <v>1661</v>
      </c>
      <c r="BZ175" s="95">
        <v>1704</v>
      </c>
      <c r="CA175" s="95">
        <v>1728</v>
      </c>
      <c r="CB175" s="95">
        <v>1712</v>
      </c>
      <c r="CC175" s="95">
        <v>1706</v>
      </c>
      <c r="CD175" s="95">
        <v>1705</v>
      </c>
      <c r="CE175" s="72">
        <v>650.75523149000003</v>
      </c>
      <c r="CF175" s="72">
        <v>676.59346364999999</v>
      </c>
      <c r="CG175" s="72">
        <v>712.40329333</v>
      </c>
      <c r="CH175" s="72">
        <v>716.50152150999998</v>
      </c>
      <c r="CI175" s="72">
        <v>731.52548966999996</v>
      </c>
      <c r="CJ175" s="96">
        <v>0.95489051790000001</v>
      </c>
      <c r="CK175" s="96">
        <v>1.0041480394</v>
      </c>
      <c r="CL175" s="96">
        <v>1.0249531506</v>
      </c>
      <c r="CM175" s="96">
        <v>1.0073670163999999</v>
      </c>
      <c r="CN175" s="96">
        <v>1.0487672827000001</v>
      </c>
      <c r="CO175" s="96">
        <v>1.0246635764000001</v>
      </c>
      <c r="CP175" s="96">
        <v>0.98376210939999997</v>
      </c>
      <c r="CQ175" s="96">
        <v>0.99584056389999998</v>
      </c>
      <c r="CR175" s="96">
        <v>0.9878709551</v>
      </c>
      <c r="CS175" s="95">
        <v>1707</v>
      </c>
      <c r="CT175" s="95">
        <v>1739</v>
      </c>
      <c r="CU175" s="95">
        <v>1693</v>
      </c>
      <c r="CV175" s="95">
        <v>1695</v>
      </c>
      <c r="CW175" s="95">
        <v>1690</v>
      </c>
      <c r="CX175" s="96">
        <v>1.032406267</v>
      </c>
      <c r="CY175" s="96">
        <v>1.0402750220000001</v>
      </c>
      <c r="CZ175" s="96">
        <v>1.0221192379999999</v>
      </c>
      <c r="DA175" s="96">
        <v>1.0056963860000001</v>
      </c>
      <c r="DB175" s="96">
        <v>1.0223510769999999</v>
      </c>
      <c r="DC175">
        <v>2013</v>
      </c>
      <c r="DD175" s="6">
        <v>1671</v>
      </c>
      <c r="DE175" s="96">
        <v>2.5106947999999998E-3</v>
      </c>
      <c r="DF175" s="72">
        <v>756.77</v>
      </c>
      <c r="DG175" s="96">
        <v>1</v>
      </c>
      <c r="DH175" s="72">
        <v>756.77</v>
      </c>
      <c r="DI175" s="72">
        <v>696.93266574999996</v>
      </c>
      <c r="DJ175" s="96">
        <v>1</v>
      </c>
      <c r="DK175" s="72">
        <v>756.77</v>
      </c>
      <c r="DL175" s="96">
        <v>1</v>
      </c>
      <c r="DM175" s="72">
        <v>756.77</v>
      </c>
      <c r="DN175" s="96">
        <v>1</v>
      </c>
      <c r="DO175" s="96">
        <v>5.3090000000000004E-3</v>
      </c>
      <c r="DP175" s="72">
        <v>4.0199999999999996</v>
      </c>
      <c r="DQ175" s="72">
        <v>752.75</v>
      </c>
      <c r="DR175" t="s">
        <v>145</v>
      </c>
      <c r="DT175" t="s">
        <v>103</v>
      </c>
    </row>
    <row r="176" spans="1:124" x14ac:dyDescent="0.3">
      <c r="A176" t="s">
        <v>146</v>
      </c>
      <c r="B176">
        <v>4590</v>
      </c>
      <c r="C176" s="95">
        <v>42446</v>
      </c>
      <c r="D176" s="95">
        <v>182951346</v>
      </c>
      <c r="E176" s="95">
        <v>39953</v>
      </c>
      <c r="F176" s="95">
        <v>138071197</v>
      </c>
      <c r="G176" s="95">
        <v>12199</v>
      </c>
      <c r="H176" s="95">
        <v>40214488</v>
      </c>
      <c r="I176" s="95">
        <v>10821</v>
      </c>
      <c r="J176" s="95">
        <v>34036716</v>
      </c>
      <c r="K176" s="95">
        <v>41549</v>
      </c>
      <c r="L176" s="95">
        <v>185473110</v>
      </c>
      <c r="M176" s="95">
        <v>38765</v>
      </c>
      <c r="N176" s="95">
        <v>140207539</v>
      </c>
      <c r="O176" s="95">
        <v>12166</v>
      </c>
      <c r="P176" s="95">
        <v>39655837</v>
      </c>
      <c r="Q176" s="95">
        <v>10648</v>
      </c>
      <c r="R176" s="95">
        <v>35752176</v>
      </c>
      <c r="S176" s="95">
        <v>41977</v>
      </c>
      <c r="T176" s="95">
        <v>184756430</v>
      </c>
      <c r="U176" s="95">
        <v>38809</v>
      </c>
      <c r="V176" s="95">
        <v>142863970</v>
      </c>
      <c r="W176" s="95">
        <v>12343</v>
      </c>
      <c r="X176" s="95">
        <v>43188728</v>
      </c>
      <c r="Y176" s="95">
        <v>10732</v>
      </c>
      <c r="Z176" s="95">
        <v>36567949</v>
      </c>
      <c r="AA176" s="95">
        <v>42586</v>
      </c>
      <c r="AB176" s="95">
        <v>173703956</v>
      </c>
      <c r="AC176" s="95">
        <v>39152</v>
      </c>
      <c r="AD176" s="95">
        <v>150517238</v>
      </c>
      <c r="AE176" s="95">
        <v>12709</v>
      </c>
      <c r="AF176" s="95">
        <v>42459650</v>
      </c>
      <c r="AG176" s="95">
        <v>11077</v>
      </c>
      <c r="AH176" s="95">
        <v>39165631</v>
      </c>
      <c r="AI176" s="95">
        <v>43287</v>
      </c>
      <c r="AJ176" s="95">
        <v>172729094.75999999</v>
      </c>
      <c r="AK176" s="95">
        <v>39628</v>
      </c>
      <c r="AL176" s="95">
        <v>156493019.75</v>
      </c>
      <c r="AM176" s="95">
        <v>13189</v>
      </c>
      <c r="AN176" s="95">
        <v>44493073.75</v>
      </c>
      <c r="AO176" s="95">
        <v>11470</v>
      </c>
      <c r="AP176" s="95">
        <v>42439519.509999998</v>
      </c>
      <c r="AQ176" s="72">
        <v>340.33</v>
      </c>
      <c r="AR176" s="72">
        <v>282.47000000000003</v>
      </c>
      <c r="AS176" s="72">
        <v>622.79999999999995</v>
      </c>
      <c r="AT176" s="95">
        <v>223165834</v>
      </c>
      <c r="AU176" s="95">
        <v>172107913</v>
      </c>
      <c r="AV176" s="95">
        <v>54645</v>
      </c>
      <c r="AW176" s="95">
        <v>50774</v>
      </c>
      <c r="AX176" s="72">
        <v>349.26</v>
      </c>
      <c r="AY176" s="72">
        <v>296.75</v>
      </c>
      <c r="AZ176" s="72">
        <v>646.01</v>
      </c>
      <c r="BA176" s="95">
        <v>225128947</v>
      </c>
      <c r="BB176" s="95">
        <v>175959715</v>
      </c>
      <c r="BC176" s="95">
        <v>53715</v>
      </c>
      <c r="BD176" s="95">
        <v>49413</v>
      </c>
      <c r="BE176" s="72">
        <v>349.69</v>
      </c>
      <c r="BF176" s="72">
        <v>301.82</v>
      </c>
      <c r="BG176" s="72">
        <v>651.51</v>
      </c>
      <c r="BH176" s="95">
        <v>227945158</v>
      </c>
      <c r="BI176" s="95">
        <v>179431919</v>
      </c>
      <c r="BJ176" s="95">
        <v>54320</v>
      </c>
      <c r="BK176" s="95">
        <v>49541</v>
      </c>
      <c r="BL176" s="72">
        <v>325.77</v>
      </c>
      <c r="BM176" s="72">
        <v>314.7</v>
      </c>
      <c r="BN176" s="72">
        <v>640.47</v>
      </c>
      <c r="BO176" s="95">
        <v>216163606</v>
      </c>
      <c r="BP176" s="95">
        <v>189682869</v>
      </c>
      <c r="BQ176" s="95">
        <v>55295</v>
      </c>
      <c r="BR176" s="95">
        <v>50229</v>
      </c>
      <c r="BS176" s="72">
        <v>320.52</v>
      </c>
      <c r="BT176" s="72">
        <v>324.43</v>
      </c>
      <c r="BU176" s="72">
        <v>644.95000000000005</v>
      </c>
      <c r="BV176" s="95">
        <v>217222168.50999999</v>
      </c>
      <c r="BW176" s="95">
        <v>198932539.25999999</v>
      </c>
      <c r="BX176" s="95">
        <v>56476</v>
      </c>
      <c r="BY176" s="95">
        <v>51098</v>
      </c>
      <c r="BZ176" s="95">
        <v>52800</v>
      </c>
      <c r="CA176" s="95">
        <v>51641</v>
      </c>
      <c r="CB176" s="95">
        <v>52017</v>
      </c>
      <c r="CC176" s="95">
        <v>52890</v>
      </c>
      <c r="CD176" s="95">
        <v>53845</v>
      </c>
      <c r="CE176" s="72">
        <v>650.75523149000003</v>
      </c>
      <c r="CF176" s="72">
        <v>676.59346364999999</v>
      </c>
      <c r="CG176" s="72">
        <v>712.40329333</v>
      </c>
      <c r="CH176" s="72">
        <v>716.50152150999998</v>
      </c>
      <c r="CI176" s="72">
        <v>731.52548966999996</v>
      </c>
      <c r="CJ176" s="96">
        <v>0.95704186440000005</v>
      </c>
      <c r="CK176" s="96">
        <v>0.95479787299999996</v>
      </c>
      <c r="CL176" s="96">
        <v>0.91452412709999997</v>
      </c>
      <c r="CM176" s="96">
        <v>0.89388505230000004</v>
      </c>
      <c r="CN176" s="96">
        <v>0.88165075459999998</v>
      </c>
      <c r="CO176" s="96">
        <v>0.97597590950000002</v>
      </c>
      <c r="CP176" s="96">
        <v>0.94303550459999996</v>
      </c>
      <c r="CQ176" s="96">
        <v>0.99584056389999998</v>
      </c>
      <c r="CR176" s="96">
        <v>0.94697424880000003</v>
      </c>
      <c r="CS176" s="95">
        <v>47155</v>
      </c>
      <c r="CT176" s="95">
        <v>46186</v>
      </c>
      <c r="CU176" s="95">
        <v>46065</v>
      </c>
      <c r="CV176" s="95">
        <v>46307</v>
      </c>
      <c r="CW176" s="95">
        <v>46494</v>
      </c>
      <c r="CX176" s="96">
        <v>0.98924040499999999</v>
      </c>
      <c r="CY176" s="96">
        <v>0.98248046899999997</v>
      </c>
      <c r="CZ176" s="96">
        <v>0.97887092600000003</v>
      </c>
      <c r="DA176" s="96">
        <v>0.96609689499999996</v>
      </c>
      <c r="DB176" s="96">
        <v>0.96303234100000001</v>
      </c>
      <c r="DC176">
        <v>2013</v>
      </c>
      <c r="DD176" s="6">
        <v>50211</v>
      </c>
      <c r="DE176" s="96">
        <v>5.6490445000000004E-3</v>
      </c>
      <c r="DF176" s="72">
        <v>723.16</v>
      </c>
      <c r="DG176" s="96">
        <v>1</v>
      </c>
      <c r="DH176" s="72">
        <v>723.16</v>
      </c>
      <c r="DI176" s="72">
        <v>722.22248452999997</v>
      </c>
      <c r="DJ176" s="96">
        <v>1</v>
      </c>
      <c r="DK176" s="72">
        <v>723.16</v>
      </c>
      <c r="DL176" s="96">
        <v>1</v>
      </c>
      <c r="DM176" s="72">
        <v>723.16</v>
      </c>
      <c r="DN176" s="96">
        <v>1</v>
      </c>
      <c r="DO176" s="96">
        <v>1.0026E-2</v>
      </c>
      <c r="DP176" s="72">
        <v>7.25</v>
      </c>
      <c r="DQ176" s="72">
        <v>715.91</v>
      </c>
      <c r="DR176" t="s">
        <v>146</v>
      </c>
      <c r="DT176" t="s">
        <v>103</v>
      </c>
    </row>
    <row r="177" spans="1:124" x14ac:dyDescent="0.3">
      <c r="A177" t="s">
        <v>56</v>
      </c>
      <c r="B177">
        <v>4600</v>
      </c>
      <c r="C177" s="95">
        <v>2737</v>
      </c>
      <c r="D177" s="95">
        <v>9928098</v>
      </c>
      <c r="E177" s="95">
        <v>2654</v>
      </c>
      <c r="F177" s="95">
        <v>8603891</v>
      </c>
      <c r="G177" s="95">
        <v>752</v>
      </c>
      <c r="H177" s="95">
        <v>1954371</v>
      </c>
      <c r="I177" s="95">
        <v>696</v>
      </c>
      <c r="J177" s="95">
        <v>2466487</v>
      </c>
      <c r="K177" s="95">
        <v>2575</v>
      </c>
      <c r="L177" s="95">
        <v>8604809</v>
      </c>
      <c r="M177" s="95">
        <v>2485</v>
      </c>
      <c r="N177" s="95">
        <v>7863591</v>
      </c>
      <c r="O177" s="95">
        <v>695</v>
      </c>
      <c r="P177" s="95">
        <v>1614615</v>
      </c>
      <c r="Q177" s="95">
        <v>633</v>
      </c>
      <c r="R177" s="95">
        <v>2084850</v>
      </c>
      <c r="S177" s="95">
        <v>2497</v>
      </c>
      <c r="T177" s="95">
        <v>9685842</v>
      </c>
      <c r="U177" s="95">
        <v>2406</v>
      </c>
      <c r="V177" s="95">
        <v>8570390</v>
      </c>
      <c r="W177" s="95">
        <v>718</v>
      </c>
      <c r="X177" s="95">
        <v>1719266</v>
      </c>
      <c r="Y177" s="95">
        <v>645</v>
      </c>
      <c r="Z177" s="95">
        <v>2168123</v>
      </c>
      <c r="AA177" s="95">
        <v>2467</v>
      </c>
      <c r="AB177" s="95">
        <v>11178718</v>
      </c>
      <c r="AC177" s="95">
        <v>2366</v>
      </c>
      <c r="AD177" s="95">
        <v>9354097</v>
      </c>
      <c r="AE177" s="95">
        <v>724</v>
      </c>
      <c r="AF177" s="95">
        <v>1855349</v>
      </c>
      <c r="AG177" s="95">
        <v>655</v>
      </c>
      <c r="AH177" s="95">
        <v>2248836</v>
      </c>
      <c r="AI177" s="95">
        <v>2444</v>
      </c>
      <c r="AJ177" s="95">
        <v>9833099.0399999991</v>
      </c>
      <c r="AK177" s="95">
        <v>2344</v>
      </c>
      <c r="AL177" s="95">
        <v>9619111.2200000007</v>
      </c>
      <c r="AM177" s="95">
        <v>773</v>
      </c>
      <c r="AN177" s="95">
        <v>2092480</v>
      </c>
      <c r="AO177" s="95">
        <v>701</v>
      </c>
      <c r="AP177" s="95">
        <v>2381496</v>
      </c>
      <c r="AQ177" s="72">
        <v>283.81</v>
      </c>
      <c r="AR177" s="72">
        <v>275.38</v>
      </c>
      <c r="AS177" s="72">
        <v>559.19000000000005</v>
      </c>
      <c r="AT177" s="95">
        <v>11882469</v>
      </c>
      <c r="AU177" s="95">
        <v>11070378</v>
      </c>
      <c r="AV177" s="95">
        <v>3489</v>
      </c>
      <c r="AW177" s="95">
        <v>3350</v>
      </c>
      <c r="AX177" s="72">
        <v>260.43</v>
      </c>
      <c r="AY177" s="72">
        <v>265.89</v>
      </c>
      <c r="AZ177" s="72">
        <v>526.32000000000005</v>
      </c>
      <c r="BA177" s="95">
        <v>10219424</v>
      </c>
      <c r="BB177" s="95">
        <v>9948441</v>
      </c>
      <c r="BC177" s="95">
        <v>3270</v>
      </c>
      <c r="BD177" s="95">
        <v>3118</v>
      </c>
      <c r="BE177" s="72">
        <v>295.62</v>
      </c>
      <c r="BF177" s="72">
        <v>293.31</v>
      </c>
      <c r="BG177" s="72">
        <v>588.92999999999995</v>
      </c>
      <c r="BH177" s="95">
        <v>11405108</v>
      </c>
      <c r="BI177" s="95">
        <v>10738513</v>
      </c>
      <c r="BJ177" s="95">
        <v>3215</v>
      </c>
      <c r="BK177" s="95">
        <v>3051</v>
      </c>
      <c r="BL177" s="72">
        <v>340.39</v>
      </c>
      <c r="BM177" s="72">
        <v>320.06</v>
      </c>
      <c r="BN177" s="72">
        <v>660.45</v>
      </c>
      <c r="BO177" s="95">
        <v>13034067</v>
      </c>
      <c r="BP177" s="95">
        <v>11602933</v>
      </c>
      <c r="BQ177" s="95">
        <v>3191</v>
      </c>
      <c r="BR177" s="95">
        <v>3021</v>
      </c>
      <c r="BS177" s="72">
        <v>308.92</v>
      </c>
      <c r="BT177" s="72">
        <v>328.42</v>
      </c>
      <c r="BU177" s="72">
        <v>637.34</v>
      </c>
      <c r="BV177" s="95">
        <v>11925579.039999999</v>
      </c>
      <c r="BW177" s="95">
        <v>12000607.220000001</v>
      </c>
      <c r="BX177" s="95">
        <v>3217</v>
      </c>
      <c r="BY177" s="95">
        <v>3045</v>
      </c>
      <c r="BZ177" s="95">
        <v>3423</v>
      </c>
      <c r="CA177" s="95">
        <v>3197</v>
      </c>
      <c r="CB177" s="95">
        <v>3136</v>
      </c>
      <c r="CC177" s="95">
        <v>3110</v>
      </c>
      <c r="CD177" s="95">
        <v>3133</v>
      </c>
      <c r="CE177" s="72">
        <v>650.75523149000003</v>
      </c>
      <c r="CF177" s="72">
        <v>676.59346364999999</v>
      </c>
      <c r="CG177" s="72">
        <v>712.40329333</v>
      </c>
      <c r="CH177" s="72">
        <v>716.50152150999998</v>
      </c>
      <c r="CI177" s="72">
        <v>731.52548966999996</v>
      </c>
      <c r="CJ177" s="96">
        <v>0.85929389879999996</v>
      </c>
      <c r="CK177" s="96">
        <v>0.77789696220000004</v>
      </c>
      <c r="CL177" s="96">
        <v>0.82668062529999997</v>
      </c>
      <c r="CM177" s="96">
        <v>0.92177054780000001</v>
      </c>
      <c r="CN177" s="96">
        <v>0.87124783620000001</v>
      </c>
      <c r="CO177" s="96">
        <v>0.90829713089999997</v>
      </c>
      <c r="CP177" s="96">
        <v>0.93733421049999999</v>
      </c>
      <c r="CQ177" s="96">
        <v>0.99584056389999998</v>
      </c>
      <c r="CR177" s="96">
        <v>0.94124914230000001</v>
      </c>
      <c r="CS177" s="95">
        <v>3481</v>
      </c>
      <c r="CT177" s="95">
        <v>3319</v>
      </c>
      <c r="CU177" s="95">
        <v>3269</v>
      </c>
      <c r="CV177" s="95">
        <v>3246</v>
      </c>
      <c r="CW177" s="95">
        <v>3288</v>
      </c>
      <c r="CX177" s="96">
        <v>0.922277452</v>
      </c>
      <c r="CY177" s="96">
        <v>0.92053183299999997</v>
      </c>
      <c r="CZ177" s="96">
        <v>0.88797767299999997</v>
      </c>
      <c r="DA177" s="96">
        <v>0.89786265600000004</v>
      </c>
      <c r="DB177" s="96">
        <v>0.91164936299999999</v>
      </c>
      <c r="DC177">
        <v>2013</v>
      </c>
      <c r="DD177" s="6">
        <v>3117</v>
      </c>
      <c r="DE177" s="96">
        <v>2.3004892999999998E-3</v>
      </c>
      <c r="DF177" s="72">
        <v>721.21</v>
      </c>
      <c r="DG177" s="96">
        <v>1</v>
      </c>
      <c r="DH177" s="72">
        <v>721.21</v>
      </c>
      <c r="DI177" s="72">
        <v>696.93266574999996</v>
      </c>
      <c r="DJ177" s="96">
        <v>1</v>
      </c>
      <c r="DK177" s="72">
        <v>721.21</v>
      </c>
      <c r="DL177" s="96">
        <v>1</v>
      </c>
      <c r="DM177" s="72">
        <v>721.21</v>
      </c>
      <c r="DN177" s="96">
        <v>1</v>
      </c>
      <c r="DO177" s="96">
        <v>7.1149999999999998E-3</v>
      </c>
      <c r="DP177" s="72">
        <v>5.13</v>
      </c>
      <c r="DQ177" s="72">
        <v>716.08</v>
      </c>
      <c r="DR177" t="s">
        <v>56</v>
      </c>
      <c r="DT177" t="s">
        <v>103</v>
      </c>
    </row>
    <row r="178" spans="1:124" x14ac:dyDescent="0.3">
      <c r="A178" t="s">
        <v>147</v>
      </c>
      <c r="B178">
        <v>4610</v>
      </c>
      <c r="C178" s="95">
        <v>3059</v>
      </c>
      <c r="D178" s="95">
        <v>12482048</v>
      </c>
      <c r="E178" s="95">
        <v>2927</v>
      </c>
      <c r="F178" s="95">
        <v>8327283</v>
      </c>
      <c r="G178" s="95">
        <v>1052</v>
      </c>
      <c r="H178" s="95">
        <v>3414584</v>
      </c>
      <c r="I178" s="95">
        <v>981</v>
      </c>
      <c r="J178" s="95">
        <v>2425214</v>
      </c>
      <c r="K178" s="95">
        <v>2793</v>
      </c>
      <c r="L178" s="95">
        <v>10918103</v>
      </c>
      <c r="M178" s="95">
        <v>2651</v>
      </c>
      <c r="N178" s="95">
        <v>7990217</v>
      </c>
      <c r="O178" s="95">
        <v>993</v>
      </c>
      <c r="P178" s="95">
        <v>3465390</v>
      </c>
      <c r="Q178" s="95">
        <v>915</v>
      </c>
      <c r="R178" s="95">
        <v>2469473</v>
      </c>
      <c r="S178" s="95">
        <v>2731</v>
      </c>
      <c r="T178" s="95">
        <v>11043751</v>
      </c>
      <c r="U178" s="95">
        <v>2582</v>
      </c>
      <c r="V178" s="95">
        <v>8882441</v>
      </c>
      <c r="W178" s="95">
        <v>1007</v>
      </c>
      <c r="X178" s="95">
        <v>3691463</v>
      </c>
      <c r="Y178" s="95">
        <v>929</v>
      </c>
      <c r="Z178" s="95">
        <v>2473267</v>
      </c>
      <c r="AA178" s="95">
        <v>2791</v>
      </c>
      <c r="AB178" s="95">
        <v>10828446</v>
      </c>
      <c r="AC178" s="95">
        <v>2643</v>
      </c>
      <c r="AD178" s="95">
        <v>9252177</v>
      </c>
      <c r="AE178" s="95">
        <v>1081</v>
      </c>
      <c r="AF178" s="95">
        <v>3355037</v>
      </c>
      <c r="AG178" s="95">
        <v>996</v>
      </c>
      <c r="AH178" s="95">
        <v>2839160</v>
      </c>
      <c r="AI178" s="95">
        <v>2911</v>
      </c>
      <c r="AJ178" s="95">
        <v>11656294</v>
      </c>
      <c r="AK178" s="95">
        <v>2764</v>
      </c>
      <c r="AL178" s="95">
        <v>10398038</v>
      </c>
      <c r="AM178" s="95">
        <v>1121</v>
      </c>
      <c r="AN178" s="95">
        <v>3480847</v>
      </c>
      <c r="AO178" s="95">
        <v>1041</v>
      </c>
      <c r="AP178" s="95">
        <v>2933937</v>
      </c>
      <c r="AQ178" s="72">
        <v>322.24</v>
      </c>
      <c r="AR178" s="72">
        <v>229.28</v>
      </c>
      <c r="AS178" s="72">
        <v>551.52</v>
      </c>
      <c r="AT178" s="95">
        <v>15896632</v>
      </c>
      <c r="AU178" s="95">
        <v>10752497</v>
      </c>
      <c r="AV178" s="95">
        <v>4111</v>
      </c>
      <c r="AW178" s="95">
        <v>3908</v>
      </c>
      <c r="AX178" s="72">
        <v>316.58999999999997</v>
      </c>
      <c r="AY178" s="72">
        <v>244.43</v>
      </c>
      <c r="AZ178" s="72">
        <v>561.02</v>
      </c>
      <c r="BA178" s="95">
        <v>14383493</v>
      </c>
      <c r="BB178" s="95">
        <v>10459690</v>
      </c>
      <c r="BC178" s="95">
        <v>3786</v>
      </c>
      <c r="BD178" s="95">
        <v>3566</v>
      </c>
      <c r="BE178" s="72">
        <v>328.5</v>
      </c>
      <c r="BF178" s="72">
        <v>269.52999999999997</v>
      </c>
      <c r="BG178" s="72">
        <v>598.03</v>
      </c>
      <c r="BH178" s="95">
        <v>14735214</v>
      </c>
      <c r="BI178" s="95">
        <v>11355708</v>
      </c>
      <c r="BJ178" s="95">
        <v>3738</v>
      </c>
      <c r="BK178" s="95">
        <v>3511</v>
      </c>
      <c r="BL178" s="72">
        <v>305.26</v>
      </c>
      <c r="BM178" s="72">
        <v>276.89</v>
      </c>
      <c r="BN178" s="72">
        <v>582.15</v>
      </c>
      <c r="BO178" s="95">
        <v>14183483</v>
      </c>
      <c r="BP178" s="95">
        <v>12091337</v>
      </c>
      <c r="BQ178" s="95">
        <v>3872</v>
      </c>
      <c r="BR178" s="95">
        <v>3639</v>
      </c>
      <c r="BS178" s="72">
        <v>312.85000000000002</v>
      </c>
      <c r="BT178" s="72">
        <v>291.98</v>
      </c>
      <c r="BU178" s="72">
        <v>604.83000000000004</v>
      </c>
      <c r="BV178" s="95">
        <v>15137141</v>
      </c>
      <c r="BW178" s="95">
        <v>13331975</v>
      </c>
      <c r="BX178" s="95">
        <v>4032</v>
      </c>
      <c r="BY178" s="95">
        <v>3805</v>
      </c>
      <c r="BZ178" s="95">
        <v>4014</v>
      </c>
      <c r="CA178" s="95">
        <v>3680</v>
      </c>
      <c r="CB178" s="95">
        <v>3629</v>
      </c>
      <c r="CC178" s="95">
        <v>3761</v>
      </c>
      <c r="CD178" s="95">
        <v>3921</v>
      </c>
      <c r="CE178" s="72">
        <v>650.75523149000003</v>
      </c>
      <c r="CF178" s="72">
        <v>676.59346364999999</v>
      </c>
      <c r="CG178" s="72">
        <v>712.40329333</v>
      </c>
      <c r="CH178" s="72">
        <v>716.50152150999998</v>
      </c>
      <c r="CI178" s="72">
        <v>731.52548966999996</v>
      </c>
      <c r="CJ178" s="96">
        <v>0.84750759320000002</v>
      </c>
      <c r="CK178" s="96">
        <v>0.82918329859999995</v>
      </c>
      <c r="CL178" s="96">
        <v>0.83945428889999996</v>
      </c>
      <c r="CM178" s="96">
        <v>0.81248955170000003</v>
      </c>
      <c r="CN178" s="96">
        <v>0.82680645929999996</v>
      </c>
      <c r="CO178" s="96">
        <v>0.9568123878</v>
      </c>
      <c r="CP178" s="96">
        <v>0.86860104329999999</v>
      </c>
      <c r="CQ178" s="96">
        <v>0.99584056389999998</v>
      </c>
      <c r="CR178" s="96">
        <v>0.87222889960000005</v>
      </c>
      <c r="CS178" s="95">
        <v>3514</v>
      </c>
      <c r="CT178" s="95">
        <v>3235</v>
      </c>
      <c r="CU178" s="95">
        <v>3205</v>
      </c>
      <c r="CV178" s="95">
        <v>3229</v>
      </c>
      <c r="CW178" s="95">
        <v>3336</v>
      </c>
      <c r="CX178" s="96">
        <v>0.97864735800000002</v>
      </c>
      <c r="CY178" s="96">
        <v>0.95410530500000001</v>
      </c>
      <c r="CZ178" s="96">
        <v>0.95723725299999995</v>
      </c>
      <c r="DA178" s="96">
        <v>0.94697281899999997</v>
      </c>
      <c r="DB178" s="96">
        <v>0.94555327600000005</v>
      </c>
      <c r="DC178">
        <v>2013</v>
      </c>
      <c r="DD178" s="6">
        <v>3685.8</v>
      </c>
      <c r="DE178" s="96">
        <v>5.363222E-3</v>
      </c>
      <c r="DF178" s="72">
        <v>666.27</v>
      </c>
      <c r="DG178" s="96">
        <v>1</v>
      </c>
      <c r="DH178" s="72">
        <v>666.27</v>
      </c>
      <c r="DI178" s="72">
        <v>696.93266574999996</v>
      </c>
      <c r="DJ178" s="96">
        <v>1</v>
      </c>
      <c r="DK178" s="72">
        <v>666.27</v>
      </c>
      <c r="DL178" s="96">
        <v>1</v>
      </c>
      <c r="DM178" s="72">
        <v>666.27</v>
      </c>
      <c r="DN178" s="96">
        <v>1</v>
      </c>
      <c r="DO178" s="96">
        <v>1.3520000000000001E-2</v>
      </c>
      <c r="DP178" s="72">
        <v>9.01</v>
      </c>
      <c r="DQ178" s="72">
        <v>657.26</v>
      </c>
      <c r="DR178" t="s">
        <v>147</v>
      </c>
      <c r="DT178" t="s">
        <v>103</v>
      </c>
    </row>
    <row r="179" spans="1:124" x14ac:dyDescent="0.3">
      <c r="A179" t="s">
        <v>148</v>
      </c>
      <c r="B179">
        <v>4620</v>
      </c>
      <c r="C179" s="95">
        <v>7679</v>
      </c>
      <c r="D179" s="95">
        <v>33295312</v>
      </c>
      <c r="E179" s="95">
        <v>7421</v>
      </c>
      <c r="F179" s="95">
        <v>25964014</v>
      </c>
      <c r="G179" s="95">
        <v>1983</v>
      </c>
      <c r="H179" s="95">
        <v>6739786</v>
      </c>
      <c r="I179" s="95">
        <v>1791</v>
      </c>
      <c r="J179" s="95">
        <v>5872656</v>
      </c>
      <c r="K179" s="95">
        <v>7563</v>
      </c>
      <c r="L179" s="95">
        <v>35350669</v>
      </c>
      <c r="M179" s="95">
        <v>7275</v>
      </c>
      <c r="N179" s="95">
        <v>27405418</v>
      </c>
      <c r="O179" s="95">
        <v>1969</v>
      </c>
      <c r="P179" s="95">
        <v>7402117</v>
      </c>
      <c r="Q179" s="95">
        <v>1771</v>
      </c>
      <c r="R179" s="95">
        <v>6747222</v>
      </c>
      <c r="S179" s="95">
        <v>7570</v>
      </c>
      <c r="T179" s="95">
        <v>36768267</v>
      </c>
      <c r="U179" s="95">
        <v>7259</v>
      </c>
      <c r="V179" s="95">
        <v>27637483</v>
      </c>
      <c r="W179" s="95">
        <v>1914</v>
      </c>
      <c r="X179" s="95">
        <v>6653916</v>
      </c>
      <c r="Y179" s="95">
        <v>1700</v>
      </c>
      <c r="Z179" s="95">
        <v>6455289</v>
      </c>
      <c r="AA179" s="95">
        <v>7465</v>
      </c>
      <c r="AB179" s="95">
        <v>32041676</v>
      </c>
      <c r="AC179" s="95">
        <v>7148</v>
      </c>
      <c r="AD179" s="95">
        <v>28285213</v>
      </c>
      <c r="AE179" s="95">
        <v>1904</v>
      </c>
      <c r="AF179" s="95">
        <v>7569062</v>
      </c>
      <c r="AG179" s="95">
        <v>1695</v>
      </c>
      <c r="AH179" s="95">
        <v>6833483</v>
      </c>
      <c r="AI179" s="95">
        <v>7390</v>
      </c>
      <c r="AJ179" s="95">
        <v>30927622.84</v>
      </c>
      <c r="AK179" s="95">
        <v>7060</v>
      </c>
      <c r="AL179" s="95">
        <v>28712865.489999998</v>
      </c>
      <c r="AM179" s="95">
        <v>1885</v>
      </c>
      <c r="AN179" s="95">
        <v>7676026.54</v>
      </c>
      <c r="AO179" s="95">
        <v>1663</v>
      </c>
      <c r="AP179" s="95">
        <v>6923093.0099999998</v>
      </c>
      <c r="AQ179" s="72">
        <v>345.3</v>
      </c>
      <c r="AR179" s="72">
        <v>288</v>
      </c>
      <c r="AS179" s="72">
        <v>633.29999999999995</v>
      </c>
      <c r="AT179" s="95">
        <v>40035098</v>
      </c>
      <c r="AU179" s="95">
        <v>31836670</v>
      </c>
      <c r="AV179" s="95">
        <v>9662</v>
      </c>
      <c r="AW179" s="95">
        <v>9212</v>
      </c>
      <c r="AX179" s="72">
        <v>373.77</v>
      </c>
      <c r="AY179" s="72">
        <v>314.62</v>
      </c>
      <c r="AZ179" s="72">
        <v>688.39</v>
      </c>
      <c r="BA179" s="95">
        <v>42752786</v>
      </c>
      <c r="BB179" s="95">
        <v>34152640</v>
      </c>
      <c r="BC179" s="95">
        <v>9532</v>
      </c>
      <c r="BD179" s="95">
        <v>9046</v>
      </c>
      <c r="BE179" s="72">
        <v>381.54</v>
      </c>
      <c r="BF179" s="72">
        <v>317.12</v>
      </c>
      <c r="BG179" s="72">
        <v>698.66</v>
      </c>
      <c r="BH179" s="95">
        <v>43422183</v>
      </c>
      <c r="BI179" s="95">
        <v>34092772</v>
      </c>
      <c r="BJ179" s="95">
        <v>9484</v>
      </c>
      <c r="BK179" s="95">
        <v>8959</v>
      </c>
      <c r="BL179" s="72">
        <v>352.32</v>
      </c>
      <c r="BM179" s="72">
        <v>330.95</v>
      </c>
      <c r="BN179" s="72">
        <v>683.27</v>
      </c>
      <c r="BO179" s="95">
        <v>39610738</v>
      </c>
      <c r="BP179" s="95">
        <v>35118696</v>
      </c>
      <c r="BQ179" s="95">
        <v>9369</v>
      </c>
      <c r="BR179" s="95">
        <v>8843</v>
      </c>
      <c r="BS179" s="72">
        <v>346.84</v>
      </c>
      <c r="BT179" s="72">
        <v>340.44</v>
      </c>
      <c r="BU179" s="72">
        <v>687.28</v>
      </c>
      <c r="BV179" s="95">
        <v>38603649.380000003</v>
      </c>
      <c r="BW179" s="95">
        <v>35635958.5</v>
      </c>
      <c r="BX179" s="95">
        <v>9275</v>
      </c>
      <c r="BY179" s="95">
        <v>8723</v>
      </c>
      <c r="BZ179" s="95">
        <v>9448</v>
      </c>
      <c r="CA179" s="95">
        <v>9297</v>
      </c>
      <c r="CB179" s="95">
        <v>9231</v>
      </c>
      <c r="CC179" s="95">
        <v>9119</v>
      </c>
      <c r="CD179" s="95">
        <v>9005</v>
      </c>
      <c r="CE179" s="72">
        <v>650.75523149000003</v>
      </c>
      <c r="CF179" s="72">
        <v>676.59346364999999</v>
      </c>
      <c r="CG179" s="72">
        <v>712.40329333</v>
      </c>
      <c r="CH179" s="72">
        <v>716.50152150999998</v>
      </c>
      <c r="CI179" s="72">
        <v>731.52548966999996</v>
      </c>
      <c r="CJ179" s="96">
        <v>0.97317696330000003</v>
      </c>
      <c r="CK179" s="96">
        <v>1.0174351910999999</v>
      </c>
      <c r="CL179" s="96">
        <v>0.98070854890000003</v>
      </c>
      <c r="CM179" s="96">
        <v>0.9536197475</v>
      </c>
      <c r="CN179" s="96">
        <v>0.939516134</v>
      </c>
      <c r="CO179" s="96">
        <v>0.95047714149999996</v>
      </c>
      <c r="CP179" s="96">
        <v>1.0235820247</v>
      </c>
      <c r="CQ179" s="96">
        <v>0.99584056389999998</v>
      </c>
      <c r="CR179" s="96">
        <v>1.0278571848</v>
      </c>
      <c r="CS179" s="95">
        <v>14174</v>
      </c>
      <c r="CT179" s="95">
        <v>14480</v>
      </c>
      <c r="CU179" s="95">
        <v>14855</v>
      </c>
      <c r="CV179" s="95">
        <v>15173</v>
      </c>
      <c r="CW179" s="95">
        <v>15518</v>
      </c>
      <c r="CX179" s="96">
        <v>0.95856870999999999</v>
      </c>
      <c r="CY179" s="96">
        <v>0.95521261300000004</v>
      </c>
      <c r="CZ179" s="96">
        <v>0.95452263599999998</v>
      </c>
      <c r="DA179" s="96">
        <v>0.93290261500000005</v>
      </c>
      <c r="DB179" s="96">
        <v>0.95197881399999995</v>
      </c>
      <c r="DC179">
        <v>2013</v>
      </c>
      <c r="DD179" s="6">
        <v>8956.6</v>
      </c>
      <c r="DE179" s="96">
        <v>2.2625744E-3</v>
      </c>
      <c r="DF179" s="72">
        <v>787.6</v>
      </c>
      <c r="DG179" s="96">
        <v>1</v>
      </c>
      <c r="DH179" s="72">
        <v>787.6</v>
      </c>
      <c r="DI179" s="72">
        <v>722.22248452999997</v>
      </c>
      <c r="DJ179" s="96">
        <v>1</v>
      </c>
      <c r="DK179" s="72">
        <v>787.6</v>
      </c>
      <c r="DL179" s="96">
        <v>1</v>
      </c>
      <c r="DM179" s="72">
        <v>787.6</v>
      </c>
      <c r="DN179" s="96">
        <v>1</v>
      </c>
      <c r="DO179" s="96">
        <v>4.9069999999999999E-3</v>
      </c>
      <c r="DP179" s="72">
        <v>3.86</v>
      </c>
      <c r="DQ179" s="72">
        <v>783.74</v>
      </c>
      <c r="DR179" t="s">
        <v>148</v>
      </c>
      <c r="DT179" t="s">
        <v>103</v>
      </c>
    </row>
    <row r="180" spans="1:124" x14ac:dyDescent="0.3">
      <c r="A180" t="s">
        <v>149</v>
      </c>
      <c r="B180">
        <v>4630</v>
      </c>
      <c r="C180" s="95">
        <v>1741</v>
      </c>
      <c r="D180" s="95">
        <v>5611876</v>
      </c>
      <c r="E180" s="95">
        <v>1683</v>
      </c>
      <c r="F180" s="95">
        <v>4037344</v>
      </c>
      <c r="G180" s="95">
        <v>579</v>
      </c>
      <c r="H180" s="95">
        <v>1097579</v>
      </c>
      <c r="I180" s="95">
        <v>525</v>
      </c>
      <c r="J180" s="95">
        <v>1033373</v>
      </c>
      <c r="K180" s="95">
        <v>1641</v>
      </c>
      <c r="L180" s="95">
        <v>5637092</v>
      </c>
      <c r="M180" s="95">
        <v>1574</v>
      </c>
      <c r="N180" s="95">
        <v>4741860</v>
      </c>
      <c r="O180" s="95">
        <v>555</v>
      </c>
      <c r="P180" s="95">
        <v>1465144</v>
      </c>
      <c r="Q180" s="95">
        <v>501</v>
      </c>
      <c r="R180" s="95">
        <v>1286238</v>
      </c>
      <c r="S180" s="95">
        <v>1556</v>
      </c>
      <c r="T180" s="95">
        <v>6293164</v>
      </c>
      <c r="U180" s="95">
        <v>1487</v>
      </c>
      <c r="V180" s="95">
        <v>4322231</v>
      </c>
      <c r="W180" s="95">
        <v>540</v>
      </c>
      <c r="X180" s="95">
        <v>1161335</v>
      </c>
      <c r="Y180" s="95">
        <v>483</v>
      </c>
      <c r="Z180" s="95">
        <v>1060412</v>
      </c>
      <c r="AA180" s="95">
        <v>1519</v>
      </c>
      <c r="AB180" s="95">
        <v>5664839</v>
      </c>
      <c r="AC180" s="95">
        <v>1442</v>
      </c>
      <c r="AD180" s="95">
        <v>4428883</v>
      </c>
      <c r="AE180" s="95">
        <v>503</v>
      </c>
      <c r="AF180" s="95">
        <v>1617662</v>
      </c>
      <c r="AG180" s="95">
        <v>454</v>
      </c>
      <c r="AH180" s="95">
        <v>1403882</v>
      </c>
      <c r="AI180" s="95">
        <v>1533</v>
      </c>
      <c r="AJ180" s="95">
        <v>6002484</v>
      </c>
      <c r="AK180" s="95">
        <v>1460</v>
      </c>
      <c r="AL180" s="95">
        <v>4805276.46</v>
      </c>
      <c r="AM180" s="95">
        <v>499</v>
      </c>
      <c r="AN180" s="95">
        <v>1381645</v>
      </c>
      <c r="AO180" s="95">
        <v>454</v>
      </c>
      <c r="AP180" s="95">
        <v>1444459</v>
      </c>
      <c r="AQ180" s="72">
        <v>241</v>
      </c>
      <c r="AR180" s="72">
        <v>191.38</v>
      </c>
      <c r="AS180" s="72">
        <v>432.38</v>
      </c>
      <c r="AT180" s="95">
        <v>6709455</v>
      </c>
      <c r="AU180" s="95">
        <v>5070717</v>
      </c>
      <c r="AV180" s="95">
        <v>2320</v>
      </c>
      <c r="AW180" s="95">
        <v>2208</v>
      </c>
      <c r="AX180" s="72">
        <v>269.51</v>
      </c>
      <c r="AY180" s="72">
        <v>242.09</v>
      </c>
      <c r="AZ180" s="72">
        <v>511.6</v>
      </c>
      <c r="BA180" s="95">
        <v>7102236</v>
      </c>
      <c r="BB180" s="95">
        <v>6028098</v>
      </c>
      <c r="BC180" s="95">
        <v>2196</v>
      </c>
      <c r="BD180" s="95">
        <v>2075</v>
      </c>
      <c r="BE180" s="72">
        <v>296.38</v>
      </c>
      <c r="BF180" s="72">
        <v>227.69</v>
      </c>
      <c r="BG180" s="72">
        <v>524.07000000000005</v>
      </c>
      <c r="BH180" s="95">
        <v>7454499</v>
      </c>
      <c r="BI180" s="95">
        <v>5382643</v>
      </c>
      <c r="BJ180" s="95">
        <v>2096</v>
      </c>
      <c r="BK180" s="95">
        <v>1970</v>
      </c>
      <c r="BL180" s="72">
        <v>300.14</v>
      </c>
      <c r="BM180" s="72">
        <v>256.36</v>
      </c>
      <c r="BN180" s="72">
        <v>556.5</v>
      </c>
      <c r="BO180" s="95">
        <v>7282501</v>
      </c>
      <c r="BP180" s="95">
        <v>5832765</v>
      </c>
      <c r="BQ180" s="95">
        <v>2022</v>
      </c>
      <c r="BR180" s="95">
        <v>1896</v>
      </c>
      <c r="BS180" s="72">
        <v>302.83</v>
      </c>
      <c r="BT180" s="72">
        <v>272.11</v>
      </c>
      <c r="BU180" s="72">
        <v>574.94000000000005</v>
      </c>
      <c r="BV180" s="95">
        <v>7384129</v>
      </c>
      <c r="BW180" s="95">
        <v>6249735.46</v>
      </c>
      <c r="BX180" s="95">
        <v>2032</v>
      </c>
      <c r="BY180" s="95">
        <v>1914</v>
      </c>
      <c r="BZ180" s="95">
        <v>2267</v>
      </c>
      <c r="CA180" s="95">
        <v>2138</v>
      </c>
      <c r="CB180" s="95">
        <v>2035</v>
      </c>
      <c r="CC180" s="95">
        <v>1962</v>
      </c>
      <c r="CD180" s="95">
        <v>1974</v>
      </c>
      <c r="CE180" s="72">
        <v>650.75523149000003</v>
      </c>
      <c r="CF180" s="72">
        <v>676.59346364999999</v>
      </c>
      <c r="CG180" s="72">
        <v>712.40329333</v>
      </c>
      <c r="CH180" s="72">
        <v>716.50152150999998</v>
      </c>
      <c r="CI180" s="72">
        <v>731.52548966999996</v>
      </c>
      <c r="CJ180" s="96">
        <v>0.66442800469999996</v>
      </c>
      <c r="CK180" s="96">
        <v>0.75614091400000005</v>
      </c>
      <c r="CL180" s="96">
        <v>0.73563668910000002</v>
      </c>
      <c r="CM180" s="96">
        <v>0.77669060469999995</v>
      </c>
      <c r="CN180" s="96">
        <v>0.78594663909999996</v>
      </c>
      <c r="CO180" s="96">
        <v>0.8891560073</v>
      </c>
      <c r="CP180" s="96">
        <v>0.83648827000000003</v>
      </c>
      <c r="CQ180" s="96">
        <v>0.99584056389999998</v>
      </c>
      <c r="CR180" s="96">
        <v>0.83998200199999995</v>
      </c>
      <c r="CS180" s="95">
        <v>2108</v>
      </c>
      <c r="CT180" s="95">
        <v>2023</v>
      </c>
      <c r="CU180" s="95">
        <v>1916</v>
      </c>
      <c r="CV180" s="95">
        <v>1859</v>
      </c>
      <c r="CW180" s="95">
        <v>1871</v>
      </c>
      <c r="CX180" s="96">
        <v>0.88911380100000004</v>
      </c>
      <c r="CY180" s="96">
        <v>0.88420338099999995</v>
      </c>
      <c r="CZ180" s="96">
        <v>0.88149734300000004</v>
      </c>
      <c r="DA180" s="96">
        <v>0.88511452499999999</v>
      </c>
      <c r="DB180" s="96">
        <v>0.90641696400000005</v>
      </c>
      <c r="DC180">
        <v>2013</v>
      </c>
      <c r="DD180" s="6">
        <v>2012.6</v>
      </c>
      <c r="DE180" s="96">
        <v>1.3570444999999999E-3</v>
      </c>
      <c r="DF180" s="72">
        <v>644.22</v>
      </c>
      <c r="DG180" s="96">
        <v>1</v>
      </c>
      <c r="DH180" s="72">
        <v>644.22</v>
      </c>
      <c r="DI180" s="72">
        <v>696.93266574999996</v>
      </c>
      <c r="DJ180" s="96">
        <v>1</v>
      </c>
      <c r="DK180" s="72">
        <v>644.22</v>
      </c>
      <c r="DL180" s="96">
        <v>1</v>
      </c>
      <c r="DM180" s="72">
        <v>644.22</v>
      </c>
      <c r="DN180" s="96">
        <v>1</v>
      </c>
      <c r="DO180" s="96">
        <v>4.2779999999999997E-3</v>
      </c>
      <c r="DP180" s="72">
        <v>2.76</v>
      </c>
      <c r="DQ180" s="72">
        <v>641.46</v>
      </c>
      <c r="DR180" t="s">
        <v>149</v>
      </c>
      <c r="DT180" t="s">
        <v>103</v>
      </c>
    </row>
    <row r="181" spans="1:124" x14ac:dyDescent="0.3">
      <c r="A181" t="s">
        <v>150</v>
      </c>
      <c r="B181">
        <v>4640</v>
      </c>
      <c r="C181" s="95">
        <v>1534</v>
      </c>
      <c r="D181" s="95">
        <v>4455073</v>
      </c>
      <c r="E181" s="95">
        <v>1469</v>
      </c>
      <c r="F181" s="95">
        <v>4842203</v>
      </c>
      <c r="G181" s="95">
        <v>520</v>
      </c>
      <c r="H181" s="95">
        <v>1001482</v>
      </c>
      <c r="I181" s="95">
        <v>488</v>
      </c>
      <c r="J181" s="95">
        <v>1238102</v>
      </c>
      <c r="K181" s="95">
        <v>1466</v>
      </c>
      <c r="L181" s="95">
        <v>4769057</v>
      </c>
      <c r="M181" s="95">
        <v>1402</v>
      </c>
      <c r="N181" s="95">
        <v>4812458</v>
      </c>
      <c r="O181" s="95">
        <v>516</v>
      </c>
      <c r="P181" s="95">
        <v>1163151</v>
      </c>
      <c r="Q181" s="95">
        <v>483</v>
      </c>
      <c r="R181" s="95">
        <v>1379616</v>
      </c>
      <c r="S181" s="95">
        <v>1421</v>
      </c>
      <c r="T181" s="95">
        <v>5008251</v>
      </c>
      <c r="U181" s="95">
        <v>1353</v>
      </c>
      <c r="V181" s="95">
        <v>4634599</v>
      </c>
      <c r="W181" s="95">
        <v>488</v>
      </c>
      <c r="X181" s="95">
        <v>1298882</v>
      </c>
      <c r="Y181" s="95">
        <v>452</v>
      </c>
      <c r="Z181" s="95">
        <v>1366350</v>
      </c>
      <c r="AA181" s="95">
        <v>1428</v>
      </c>
      <c r="AB181" s="95">
        <v>5061189</v>
      </c>
      <c r="AC181" s="95">
        <v>1358</v>
      </c>
      <c r="AD181" s="95">
        <v>4975231</v>
      </c>
      <c r="AE181" s="95">
        <v>456</v>
      </c>
      <c r="AF181" s="95">
        <v>1003089</v>
      </c>
      <c r="AG181" s="95">
        <v>419</v>
      </c>
      <c r="AH181" s="95">
        <v>1220555</v>
      </c>
      <c r="AI181" s="95">
        <v>1453</v>
      </c>
      <c r="AJ181" s="95">
        <v>4189877</v>
      </c>
      <c r="AK181" s="95">
        <v>1385</v>
      </c>
      <c r="AL181" s="95">
        <v>5367973</v>
      </c>
      <c r="AM181" s="95">
        <v>471</v>
      </c>
      <c r="AN181" s="95">
        <v>888159</v>
      </c>
      <c r="AO181" s="95">
        <v>436</v>
      </c>
      <c r="AP181" s="95">
        <v>1460251</v>
      </c>
      <c r="AQ181" s="72">
        <v>221.38</v>
      </c>
      <c r="AR181" s="72">
        <v>258.91000000000003</v>
      </c>
      <c r="AS181" s="72">
        <v>480.29</v>
      </c>
      <c r="AT181" s="95">
        <v>5456555</v>
      </c>
      <c r="AU181" s="95">
        <v>6080305</v>
      </c>
      <c r="AV181" s="95">
        <v>2054</v>
      </c>
      <c r="AW181" s="95">
        <v>1957</v>
      </c>
      <c r="AX181" s="72">
        <v>249.42</v>
      </c>
      <c r="AY181" s="72">
        <v>273.74</v>
      </c>
      <c r="AZ181" s="72">
        <v>523.16</v>
      </c>
      <c r="BA181" s="95">
        <v>5932208</v>
      </c>
      <c r="BB181" s="95">
        <v>6192074</v>
      </c>
      <c r="BC181" s="95">
        <v>1982</v>
      </c>
      <c r="BD181" s="95">
        <v>1885</v>
      </c>
      <c r="BE181" s="72">
        <v>275.32</v>
      </c>
      <c r="BF181" s="72">
        <v>277.05</v>
      </c>
      <c r="BG181" s="72">
        <v>552.37</v>
      </c>
      <c r="BH181" s="95">
        <v>6307133</v>
      </c>
      <c r="BI181" s="95">
        <v>6000949</v>
      </c>
      <c r="BJ181" s="95">
        <v>1909</v>
      </c>
      <c r="BK181" s="95">
        <v>1805</v>
      </c>
      <c r="BL181" s="72">
        <v>268.24</v>
      </c>
      <c r="BM181" s="72">
        <v>290.55</v>
      </c>
      <c r="BN181" s="72">
        <v>558.79</v>
      </c>
      <c r="BO181" s="95">
        <v>6064278</v>
      </c>
      <c r="BP181" s="95">
        <v>6195786</v>
      </c>
      <c r="BQ181" s="95">
        <v>1884</v>
      </c>
      <c r="BR181" s="95">
        <v>1777</v>
      </c>
      <c r="BS181" s="72">
        <v>219.94</v>
      </c>
      <c r="BT181" s="72">
        <v>312.48</v>
      </c>
      <c r="BU181" s="72">
        <v>532.41999999999996</v>
      </c>
      <c r="BV181" s="95">
        <v>5078036</v>
      </c>
      <c r="BW181" s="95">
        <v>6828224</v>
      </c>
      <c r="BX181" s="95">
        <v>1924</v>
      </c>
      <c r="BY181" s="95">
        <v>1821</v>
      </c>
      <c r="BZ181" s="95">
        <v>2008</v>
      </c>
      <c r="CA181" s="95">
        <v>1935</v>
      </c>
      <c r="CB181" s="95">
        <v>1859</v>
      </c>
      <c r="CC181" s="95">
        <v>1833</v>
      </c>
      <c r="CD181" s="95">
        <v>1874</v>
      </c>
      <c r="CE181" s="72">
        <v>650.75523149000003</v>
      </c>
      <c r="CF181" s="72">
        <v>676.59346364999999</v>
      </c>
      <c r="CG181" s="72">
        <v>712.40329333</v>
      </c>
      <c r="CH181" s="72">
        <v>716.50152150999998</v>
      </c>
      <c r="CI181" s="72">
        <v>731.52548966999996</v>
      </c>
      <c r="CJ181" s="96">
        <v>0.7380501558</v>
      </c>
      <c r="CK181" s="96">
        <v>0.7732265062</v>
      </c>
      <c r="CL181" s="96">
        <v>0.77536137910000003</v>
      </c>
      <c r="CM181" s="96">
        <v>0.77988668999999999</v>
      </c>
      <c r="CN181" s="96">
        <v>0.72782152850000004</v>
      </c>
      <c r="CO181" s="96">
        <v>0.96071267950000006</v>
      </c>
      <c r="CP181" s="96">
        <v>0.78990240069999995</v>
      </c>
      <c r="CQ181" s="96">
        <v>0.99584056389999998</v>
      </c>
      <c r="CR181" s="96">
        <v>0.79320155910000001</v>
      </c>
      <c r="CS181" s="95">
        <v>1856</v>
      </c>
      <c r="CT181" s="95">
        <v>1800</v>
      </c>
      <c r="CU181" s="95">
        <v>1753</v>
      </c>
      <c r="CV181" s="95">
        <v>1750</v>
      </c>
      <c r="CW181" s="95">
        <v>1747</v>
      </c>
      <c r="CX181" s="96">
        <v>0.96437366599999996</v>
      </c>
      <c r="CY181" s="96">
        <v>0.97955158799999997</v>
      </c>
      <c r="CZ181" s="96">
        <v>0.96997553000000003</v>
      </c>
      <c r="DA181" s="96">
        <v>0.93160272499999996</v>
      </c>
      <c r="DB181" s="96">
        <v>0.95727811600000001</v>
      </c>
      <c r="DC181">
        <v>2013</v>
      </c>
      <c r="DD181" s="6">
        <v>1849</v>
      </c>
      <c r="DE181" s="96">
        <v>1.483299E-3</v>
      </c>
      <c r="DF181" s="72">
        <v>608.27</v>
      </c>
      <c r="DG181" s="96">
        <v>1</v>
      </c>
      <c r="DH181" s="72">
        <v>608.27</v>
      </c>
      <c r="DI181" s="72">
        <v>696.93266574999996</v>
      </c>
      <c r="DJ181" s="96">
        <v>1</v>
      </c>
      <c r="DK181" s="72">
        <v>608.27</v>
      </c>
      <c r="DL181" s="96">
        <v>1</v>
      </c>
      <c r="DM181" s="72">
        <v>608.27</v>
      </c>
      <c r="DN181" s="96">
        <v>1</v>
      </c>
      <c r="DO181" s="96">
        <v>3.545E-3</v>
      </c>
      <c r="DP181" s="72">
        <v>2.16</v>
      </c>
      <c r="DQ181" s="72">
        <v>606.11</v>
      </c>
      <c r="DR181" t="s">
        <v>150</v>
      </c>
      <c r="DT181" t="s">
        <v>103</v>
      </c>
    </row>
    <row r="182" spans="1:124" x14ac:dyDescent="0.3">
      <c r="A182" t="s">
        <v>151</v>
      </c>
      <c r="B182">
        <v>4650</v>
      </c>
      <c r="C182" s="95">
        <v>13270</v>
      </c>
      <c r="D182" s="95">
        <v>51728069</v>
      </c>
      <c r="E182" s="95">
        <v>12709</v>
      </c>
      <c r="F182" s="95">
        <v>36849953</v>
      </c>
      <c r="G182" s="95">
        <v>4151</v>
      </c>
      <c r="H182" s="95">
        <v>11410407</v>
      </c>
      <c r="I182" s="95">
        <v>3671</v>
      </c>
      <c r="J182" s="95">
        <v>10049159</v>
      </c>
      <c r="K182" s="95">
        <v>12566</v>
      </c>
      <c r="L182" s="95">
        <v>49089824</v>
      </c>
      <c r="M182" s="95">
        <v>11945</v>
      </c>
      <c r="N182" s="95">
        <v>36331149</v>
      </c>
      <c r="O182" s="95">
        <v>4081</v>
      </c>
      <c r="P182" s="95">
        <v>9368184</v>
      </c>
      <c r="Q182" s="95">
        <v>3554</v>
      </c>
      <c r="R182" s="95">
        <v>9969828</v>
      </c>
      <c r="S182" s="95">
        <v>12298</v>
      </c>
      <c r="T182" s="95">
        <v>46979414</v>
      </c>
      <c r="U182" s="95">
        <v>11621</v>
      </c>
      <c r="V182" s="95">
        <v>37528937</v>
      </c>
      <c r="W182" s="95">
        <v>3910</v>
      </c>
      <c r="X182" s="95">
        <v>11070665</v>
      </c>
      <c r="Y182" s="95">
        <v>3402</v>
      </c>
      <c r="Z182" s="95">
        <v>10479951</v>
      </c>
      <c r="AA182" s="95">
        <v>12213</v>
      </c>
      <c r="AB182" s="95">
        <v>46221437</v>
      </c>
      <c r="AC182" s="95">
        <v>11489</v>
      </c>
      <c r="AD182" s="95">
        <v>39621165</v>
      </c>
      <c r="AE182" s="95">
        <v>3912</v>
      </c>
      <c r="AF182" s="95">
        <v>10111735</v>
      </c>
      <c r="AG182" s="95">
        <v>3394</v>
      </c>
      <c r="AH182" s="95">
        <v>10713558</v>
      </c>
      <c r="AI182" s="95">
        <v>12332</v>
      </c>
      <c r="AJ182" s="95">
        <v>52713031.689999998</v>
      </c>
      <c r="AK182" s="95">
        <v>11536</v>
      </c>
      <c r="AL182" s="95">
        <v>41438060.859999999</v>
      </c>
      <c r="AM182" s="95">
        <v>4158</v>
      </c>
      <c r="AN182" s="95">
        <v>12710507</v>
      </c>
      <c r="AO182" s="95">
        <v>3625</v>
      </c>
      <c r="AP182" s="95">
        <v>11923360.109999999</v>
      </c>
      <c r="AQ182" s="72">
        <v>302.02</v>
      </c>
      <c r="AR182" s="72">
        <v>238.6</v>
      </c>
      <c r="AS182" s="72">
        <v>540.62</v>
      </c>
      <c r="AT182" s="95">
        <v>63138476</v>
      </c>
      <c r="AU182" s="95">
        <v>46899112</v>
      </c>
      <c r="AV182" s="95">
        <v>17421</v>
      </c>
      <c r="AW182" s="95">
        <v>16380</v>
      </c>
      <c r="AX182" s="72">
        <v>292.64</v>
      </c>
      <c r="AY182" s="72">
        <v>248.95</v>
      </c>
      <c r="AZ182" s="72">
        <v>541.59</v>
      </c>
      <c r="BA182" s="95">
        <v>58458008</v>
      </c>
      <c r="BB182" s="95">
        <v>46300977</v>
      </c>
      <c r="BC182" s="95">
        <v>16647</v>
      </c>
      <c r="BD182" s="95">
        <v>15499</v>
      </c>
      <c r="BE182" s="72">
        <v>298.45999999999998</v>
      </c>
      <c r="BF182" s="72">
        <v>266.31</v>
      </c>
      <c r="BG182" s="72">
        <v>564.77</v>
      </c>
      <c r="BH182" s="95">
        <v>58050079</v>
      </c>
      <c r="BI182" s="95">
        <v>48008888</v>
      </c>
      <c r="BJ182" s="95">
        <v>16208</v>
      </c>
      <c r="BK182" s="95">
        <v>15023</v>
      </c>
      <c r="BL182" s="72">
        <v>291.13</v>
      </c>
      <c r="BM182" s="72">
        <v>281.83999999999997</v>
      </c>
      <c r="BN182" s="72">
        <v>572.97</v>
      </c>
      <c r="BO182" s="95">
        <v>56333172</v>
      </c>
      <c r="BP182" s="95">
        <v>50334723</v>
      </c>
      <c r="BQ182" s="95">
        <v>16125</v>
      </c>
      <c r="BR182" s="95">
        <v>14883</v>
      </c>
      <c r="BS182" s="72">
        <v>330.62</v>
      </c>
      <c r="BT182" s="72">
        <v>293.3</v>
      </c>
      <c r="BU182" s="72">
        <v>623.91999999999996</v>
      </c>
      <c r="BV182" s="95">
        <v>65423538.689999998</v>
      </c>
      <c r="BW182" s="95">
        <v>53361420.969999999</v>
      </c>
      <c r="BX182" s="95">
        <v>16490</v>
      </c>
      <c r="BY182" s="95">
        <v>15161</v>
      </c>
      <c r="BZ182" s="95">
        <v>16925</v>
      </c>
      <c r="CA182" s="95">
        <v>16093</v>
      </c>
      <c r="CB182" s="95">
        <v>15637</v>
      </c>
      <c r="CC182" s="95">
        <v>15535</v>
      </c>
      <c r="CD182" s="95">
        <v>15840</v>
      </c>
      <c r="CE182" s="72">
        <v>650.75523149000003</v>
      </c>
      <c r="CF182" s="72">
        <v>676.59346364999999</v>
      </c>
      <c r="CG182" s="72">
        <v>712.40329333</v>
      </c>
      <c r="CH182" s="72">
        <v>716.50152150999998</v>
      </c>
      <c r="CI182" s="72">
        <v>731.52548966999996</v>
      </c>
      <c r="CJ182" s="96">
        <v>0.83075782389999997</v>
      </c>
      <c r="CK182" s="96">
        <v>0.80046590620000002</v>
      </c>
      <c r="CL182" s="96">
        <v>0.79276725039999996</v>
      </c>
      <c r="CM182" s="96">
        <v>0.79967729700000001</v>
      </c>
      <c r="CN182" s="96">
        <v>0.85290261079999996</v>
      </c>
      <c r="CO182" s="96">
        <v>0.95326531579999996</v>
      </c>
      <c r="CP182" s="96">
        <v>0.85528568400000005</v>
      </c>
      <c r="CQ182" s="96">
        <v>0.99584056389999998</v>
      </c>
      <c r="CR182" s="96">
        <v>0.85885792650000004</v>
      </c>
      <c r="CS182" s="95">
        <v>15905</v>
      </c>
      <c r="CT182" s="95">
        <v>15287</v>
      </c>
      <c r="CU182" s="95">
        <v>14923</v>
      </c>
      <c r="CV182" s="95">
        <v>14621</v>
      </c>
      <c r="CW182" s="95">
        <v>14836</v>
      </c>
      <c r="CX182" s="96">
        <v>0.96533696400000002</v>
      </c>
      <c r="CY182" s="96">
        <v>0.95710405799999998</v>
      </c>
      <c r="CZ182" s="96">
        <v>0.93711755600000002</v>
      </c>
      <c r="DA182" s="96">
        <v>0.94806089299999996</v>
      </c>
      <c r="DB182" s="96">
        <v>0.95773986899999997</v>
      </c>
      <c r="DC182">
        <v>2013</v>
      </c>
      <c r="DD182" s="6">
        <v>15389.2</v>
      </c>
      <c r="DE182" s="96">
        <v>2.0459657000000001E-3</v>
      </c>
      <c r="DF182" s="72">
        <v>658.24</v>
      </c>
      <c r="DG182" s="96">
        <v>1</v>
      </c>
      <c r="DH182" s="72">
        <v>658.24</v>
      </c>
      <c r="DI182" s="72">
        <v>656.24512803000005</v>
      </c>
      <c r="DJ182" s="96">
        <v>1</v>
      </c>
      <c r="DK182" s="72">
        <v>658.24</v>
      </c>
      <c r="DL182" s="96">
        <v>1</v>
      </c>
      <c r="DM182" s="72">
        <v>658.24</v>
      </c>
      <c r="DN182" s="96">
        <v>1</v>
      </c>
      <c r="DO182" s="96">
        <v>6.0670000000000003E-3</v>
      </c>
      <c r="DP182" s="72">
        <v>3.99</v>
      </c>
      <c r="DQ182" s="72">
        <v>654.25</v>
      </c>
      <c r="DR182" t="s">
        <v>151</v>
      </c>
      <c r="DT182" t="s">
        <v>103</v>
      </c>
    </row>
    <row r="183" spans="1:124" x14ac:dyDescent="0.3">
      <c r="A183" t="s">
        <v>152</v>
      </c>
      <c r="B183">
        <v>4660</v>
      </c>
      <c r="C183" s="95">
        <v>1947</v>
      </c>
      <c r="D183" s="95">
        <v>8263546</v>
      </c>
      <c r="E183" s="95">
        <v>1865</v>
      </c>
      <c r="F183" s="95">
        <v>6923978</v>
      </c>
      <c r="G183" s="95">
        <v>477</v>
      </c>
      <c r="H183" s="95">
        <v>1405379</v>
      </c>
      <c r="I183" s="95">
        <v>446</v>
      </c>
      <c r="J183" s="95">
        <v>1336558</v>
      </c>
      <c r="K183" s="95">
        <v>1870</v>
      </c>
      <c r="L183" s="95">
        <v>9181238</v>
      </c>
      <c r="M183" s="95">
        <v>1784</v>
      </c>
      <c r="N183" s="95">
        <v>6917235</v>
      </c>
      <c r="O183" s="95">
        <v>479</v>
      </c>
      <c r="P183" s="95">
        <v>1453904</v>
      </c>
      <c r="Q183" s="95">
        <v>450</v>
      </c>
      <c r="R183" s="95">
        <v>1449659</v>
      </c>
      <c r="S183" s="95">
        <v>1865</v>
      </c>
      <c r="T183" s="95">
        <v>9353295</v>
      </c>
      <c r="U183" s="95">
        <v>1770</v>
      </c>
      <c r="V183" s="95">
        <v>7312514</v>
      </c>
      <c r="W183" s="95">
        <v>484</v>
      </c>
      <c r="X183" s="95">
        <v>1368481</v>
      </c>
      <c r="Y183" s="95">
        <v>456</v>
      </c>
      <c r="Z183" s="95">
        <v>1844032</v>
      </c>
      <c r="AA183" s="95">
        <v>1870</v>
      </c>
      <c r="AB183" s="95">
        <v>7853561</v>
      </c>
      <c r="AC183" s="95">
        <v>1778</v>
      </c>
      <c r="AD183" s="95">
        <v>7251686</v>
      </c>
      <c r="AE183" s="95">
        <v>494</v>
      </c>
      <c r="AF183" s="95">
        <v>1799527</v>
      </c>
      <c r="AG183" s="95">
        <v>458</v>
      </c>
      <c r="AH183" s="95">
        <v>1957698</v>
      </c>
      <c r="AI183" s="95">
        <v>1903</v>
      </c>
      <c r="AJ183" s="95">
        <v>8266336</v>
      </c>
      <c r="AK183" s="95">
        <v>1811</v>
      </c>
      <c r="AL183" s="95">
        <v>7803572</v>
      </c>
      <c r="AM183" s="95">
        <v>502</v>
      </c>
      <c r="AN183" s="95">
        <v>1826688</v>
      </c>
      <c r="AO183" s="95">
        <v>469</v>
      </c>
      <c r="AP183" s="95">
        <v>2033211</v>
      </c>
      <c r="AQ183" s="72">
        <v>332.4</v>
      </c>
      <c r="AR183" s="72">
        <v>297.87</v>
      </c>
      <c r="AS183" s="72">
        <v>630.27</v>
      </c>
      <c r="AT183" s="95">
        <v>9668925</v>
      </c>
      <c r="AU183" s="95">
        <v>8260536</v>
      </c>
      <c r="AV183" s="95">
        <v>2424</v>
      </c>
      <c r="AW183" s="95">
        <v>2311</v>
      </c>
      <c r="AX183" s="72">
        <v>377.29</v>
      </c>
      <c r="AY183" s="72">
        <v>312.10000000000002</v>
      </c>
      <c r="AZ183" s="72">
        <v>689.39</v>
      </c>
      <c r="BA183" s="95">
        <v>10635142</v>
      </c>
      <c r="BB183" s="95">
        <v>8366894</v>
      </c>
      <c r="BC183" s="95">
        <v>2349</v>
      </c>
      <c r="BD183" s="95">
        <v>2234</v>
      </c>
      <c r="BE183" s="72">
        <v>380.37</v>
      </c>
      <c r="BF183" s="72">
        <v>342.79</v>
      </c>
      <c r="BG183" s="72">
        <v>723.16</v>
      </c>
      <c r="BH183" s="95">
        <v>10721776</v>
      </c>
      <c r="BI183" s="95">
        <v>9156546</v>
      </c>
      <c r="BJ183" s="95">
        <v>2349</v>
      </c>
      <c r="BK183" s="95">
        <v>2226</v>
      </c>
      <c r="BL183" s="72">
        <v>340.28</v>
      </c>
      <c r="BM183" s="72">
        <v>343.22</v>
      </c>
      <c r="BN183" s="72">
        <v>683.5</v>
      </c>
      <c r="BO183" s="95">
        <v>9653088</v>
      </c>
      <c r="BP183" s="95">
        <v>9209384</v>
      </c>
      <c r="BQ183" s="95">
        <v>2364</v>
      </c>
      <c r="BR183" s="95">
        <v>2236</v>
      </c>
      <c r="BS183" s="72">
        <v>349.72</v>
      </c>
      <c r="BT183" s="72">
        <v>359.53</v>
      </c>
      <c r="BU183" s="72">
        <v>709.25</v>
      </c>
      <c r="BV183" s="95">
        <v>10093024</v>
      </c>
      <c r="BW183" s="95">
        <v>9836783</v>
      </c>
      <c r="BX183" s="95">
        <v>2405</v>
      </c>
      <c r="BY183" s="95">
        <v>2280</v>
      </c>
      <c r="BZ183" s="95">
        <v>2370</v>
      </c>
      <c r="CA183" s="95">
        <v>2293</v>
      </c>
      <c r="CB183" s="95">
        <v>2290</v>
      </c>
      <c r="CC183" s="95">
        <v>2303</v>
      </c>
      <c r="CD183" s="95">
        <v>2344</v>
      </c>
      <c r="CE183" s="72">
        <v>650.75523149000003</v>
      </c>
      <c r="CF183" s="72">
        <v>676.59346364999999</v>
      </c>
      <c r="CG183" s="72">
        <v>712.40329333</v>
      </c>
      <c r="CH183" s="72">
        <v>716.50152150999998</v>
      </c>
      <c r="CI183" s="72">
        <v>731.52548966999996</v>
      </c>
      <c r="CJ183" s="96">
        <v>0.96852083470000006</v>
      </c>
      <c r="CK183" s="96">
        <v>1.0189131835</v>
      </c>
      <c r="CL183" s="96">
        <v>1.0150991815999999</v>
      </c>
      <c r="CM183" s="96">
        <v>0.95394075170000003</v>
      </c>
      <c r="CN183" s="96">
        <v>0.96954926389999996</v>
      </c>
      <c r="CO183" s="96">
        <v>1.0027316761</v>
      </c>
      <c r="CP183" s="96">
        <v>0.98252071470000002</v>
      </c>
      <c r="CQ183" s="96">
        <v>0.99584056389999998</v>
      </c>
      <c r="CR183" s="96">
        <v>0.98662437550000004</v>
      </c>
      <c r="CS183" s="95">
        <v>2273</v>
      </c>
      <c r="CT183" s="95">
        <v>2233</v>
      </c>
      <c r="CU183" s="95">
        <v>2230</v>
      </c>
      <c r="CV183" s="95">
        <v>2245</v>
      </c>
      <c r="CW183" s="95">
        <v>2292</v>
      </c>
      <c r="CX183" s="96">
        <v>1.002582351</v>
      </c>
      <c r="CY183" s="96">
        <v>1.0099883759999999</v>
      </c>
      <c r="CZ183" s="96">
        <v>1.001535217</v>
      </c>
      <c r="DA183" s="96">
        <v>1.004540185</v>
      </c>
      <c r="DB183" s="96">
        <v>0.99520253400000003</v>
      </c>
      <c r="DC183">
        <v>2013</v>
      </c>
      <c r="DD183" s="6">
        <v>2257.4</v>
      </c>
      <c r="DE183" s="96">
        <v>1.6280394999999999E-3</v>
      </c>
      <c r="DF183" s="72">
        <v>756.48</v>
      </c>
      <c r="DG183" s="96">
        <v>1</v>
      </c>
      <c r="DH183" s="72">
        <v>756.48</v>
      </c>
      <c r="DI183" s="72">
        <v>696.93266574999996</v>
      </c>
      <c r="DJ183" s="96">
        <v>1</v>
      </c>
      <c r="DK183" s="72">
        <v>756.48</v>
      </c>
      <c r="DL183" s="96">
        <v>1</v>
      </c>
      <c r="DM183" s="72">
        <v>756.48</v>
      </c>
      <c r="DN183" s="96">
        <v>1</v>
      </c>
      <c r="DO183" s="96">
        <v>4.6880000000000003E-3</v>
      </c>
      <c r="DP183" s="72">
        <v>3.55</v>
      </c>
      <c r="DQ183" s="72">
        <v>752.93</v>
      </c>
      <c r="DR183" t="s">
        <v>152</v>
      </c>
      <c r="DT183" t="s">
        <v>103</v>
      </c>
    </row>
    <row r="184" spans="1:124" x14ac:dyDescent="0.3">
      <c r="A184" t="s">
        <v>153</v>
      </c>
      <c r="B184">
        <v>4670</v>
      </c>
      <c r="C184" s="95">
        <v>3844</v>
      </c>
      <c r="D184" s="95">
        <v>14921618</v>
      </c>
      <c r="E184" s="95">
        <v>3746</v>
      </c>
      <c r="F184" s="95">
        <v>11920648</v>
      </c>
      <c r="G184" s="95">
        <v>1020</v>
      </c>
      <c r="H184" s="95">
        <v>2863752</v>
      </c>
      <c r="I184" s="95">
        <v>944</v>
      </c>
      <c r="J184" s="95">
        <v>3153567</v>
      </c>
      <c r="K184" s="95">
        <v>3652</v>
      </c>
      <c r="L184" s="95">
        <v>14893116</v>
      </c>
      <c r="M184" s="95">
        <v>3548</v>
      </c>
      <c r="N184" s="95">
        <v>12460864</v>
      </c>
      <c r="O184" s="95">
        <v>1026</v>
      </c>
      <c r="P184" s="95">
        <v>3168648</v>
      </c>
      <c r="Q184" s="95">
        <v>944</v>
      </c>
      <c r="R184" s="95">
        <v>3530840</v>
      </c>
      <c r="S184" s="95">
        <v>3607</v>
      </c>
      <c r="T184" s="95">
        <v>16538530</v>
      </c>
      <c r="U184" s="95">
        <v>3494</v>
      </c>
      <c r="V184" s="95">
        <v>12851612</v>
      </c>
      <c r="W184" s="95">
        <v>1032</v>
      </c>
      <c r="X184" s="95">
        <v>3028881</v>
      </c>
      <c r="Y184" s="95">
        <v>934</v>
      </c>
      <c r="Z184" s="95">
        <v>3591164</v>
      </c>
      <c r="AA184" s="95">
        <v>3550</v>
      </c>
      <c r="AB184" s="95">
        <v>15348057</v>
      </c>
      <c r="AC184" s="95">
        <v>3435</v>
      </c>
      <c r="AD184" s="95">
        <v>14127145</v>
      </c>
      <c r="AE184" s="95">
        <v>1029</v>
      </c>
      <c r="AF184" s="95">
        <v>4042508</v>
      </c>
      <c r="AG184" s="95">
        <v>937</v>
      </c>
      <c r="AH184" s="95">
        <v>4220150</v>
      </c>
      <c r="AI184" s="95">
        <v>3537</v>
      </c>
      <c r="AJ184" s="95">
        <v>14388602</v>
      </c>
      <c r="AK184" s="95">
        <v>3423</v>
      </c>
      <c r="AL184" s="95">
        <v>14342471.18</v>
      </c>
      <c r="AM184" s="95">
        <v>1029</v>
      </c>
      <c r="AN184" s="95">
        <v>3531540</v>
      </c>
      <c r="AO184" s="95">
        <v>947</v>
      </c>
      <c r="AP184" s="95">
        <v>4131110</v>
      </c>
      <c r="AQ184" s="72">
        <v>304.70999999999998</v>
      </c>
      <c r="AR184" s="72">
        <v>267.83999999999997</v>
      </c>
      <c r="AS184" s="72">
        <v>572.54999999999995</v>
      </c>
      <c r="AT184" s="95">
        <v>17785370</v>
      </c>
      <c r="AU184" s="95">
        <v>15074215</v>
      </c>
      <c r="AV184" s="95">
        <v>4864</v>
      </c>
      <c r="AW184" s="95">
        <v>4690</v>
      </c>
      <c r="AX184" s="72">
        <v>321.75</v>
      </c>
      <c r="AY184" s="72">
        <v>296.67</v>
      </c>
      <c r="AZ184" s="72">
        <v>618.41999999999996</v>
      </c>
      <c r="BA184" s="95">
        <v>18061764</v>
      </c>
      <c r="BB184" s="95">
        <v>15991704</v>
      </c>
      <c r="BC184" s="95">
        <v>4678</v>
      </c>
      <c r="BD184" s="95">
        <v>4492</v>
      </c>
      <c r="BE184" s="72">
        <v>351.5</v>
      </c>
      <c r="BF184" s="72">
        <v>309.45</v>
      </c>
      <c r="BG184" s="72">
        <v>660.95</v>
      </c>
      <c r="BH184" s="95">
        <v>19567411</v>
      </c>
      <c r="BI184" s="95">
        <v>16442776</v>
      </c>
      <c r="BJ184" s="95">
        <v>4639</v>
      </c>
      <c r="BK184" s="95">
        <v>4428</v>
      </c>
      <c r="BL184" s="72">
        <v>352.89</v>
      </c>
      <c r="BM184" s="72">
        <v>349.71</v>
      </c>
      <c r="BN184" s="72">
        <v>702.6</v>
      </c>
      <c r="BO184" s="95">
        <v>19390565</v>
      </c>
      <c r="BP184" s="95">
        <v>18347295</v>
      </c>
      <c r="BQ184" s="95">
        <v>4579</v>
      </c>
      <c r="BR184" s="95">
        <v>4372</v>
      </c>
      <c r="BS184" s="72">
        <v>327.06</v>
      </c>
      <c r="BT184" s="72">
        <v>352.28</v>
      </c>
      <c r="BU184" s="72">
        <v>679.34</v>
      </c>
      <c r="BV184" s="95">
        <v>17920142</v>
      </c>
      <c r="BW184" s="95">
        <v>18473581.18</v>
      </c>
      <c r="BX184" s="95">
        <v>4566</v>
      </c>
      <c r="BY184" s="95">
        <v>4370</v>
      </c>
      <c r="BZ184" s="95">
        <v>4781</v>
      </c>
      <c r="CA184" s="95">
        <v>4588</v>
      </c>
      <c r="CB184" s="95">
        <v>4537</v>
      </c>
      <c r="CC184" s="95">
        <v>4481</v>
      </c>
      <c r="CD184" s="95">
        <v>4470</v>
      </c>
      <c r="CE184" s="72">
        <v>650.75523149000003</v>
      </c>
      <c r="CF184" s="72">
        <v>676.59346364999999</v>
      </c>
      <c r="CG184" s="72">
        <v>712.40329333</v>
      </c>
      <c r="CH184" s="72">
        <v>716.50152150999998</v>
      </c>
      <c r="CI184" s="72">
        <v>731.52548966999996</v>
      </c>
      <c r="CJ184" s="96">
        <v>0.87982389120000004</v>
      </c>
      <c r="CK184" s="96">
        <v>0.91402006260000002</v>
      </c>
      <c r="CL184" s="96">
        <v>0.92777504850000003</v>
      </c>
      <c r="CM184" s="96">
        <v>0.98059805720000004</v>
      </c>
      <c r="CN184" s="96">
        <v>0.9286621035</v>
      </c>
      <c r="CO184" s="96">
        <v>0.97034471339999995</v>
      </c>
      <c r="CP184" s="96">
        <v>0.95448124759999997</v>
      </c>
      <c r="CQ184" s="96">
        <v>0.99584056389999998</v>
      </c>
      <c r="CR184" s="96">
        <v>0.95846779680000005</v>
      </c>
      <c r="CS184" s="95">
        <v>4606</v>
      </c>
      <c r="CT184" s="95">
        <v>4497</v>
      </c>
      <c r="CU184" s="95">
        <v>4482</v>
      </c>
      <c r="CV184" s="95">
        <v>4391</v>
      </c>
      <c r="CW184" s="95">
        <v>4426</v>
      </c>
      <c r="CX184" s="96">
        <v>0.950114601</v>
      </c>
      <c r="CY184" s="96">
        <v>0.94734286400000001</v>
      </c>
      <c r="CZ184" s="96">
        <v>0.97999773700000004</v>
      </c>
      <c r="DA184" s="96">
        <v>0.991375848</v>
      </c>
      <c r="DB184" s="96">
        <v>0.98412841200000001</v>
      </c>
      <c r="DC184">
        <v>2013</v>
      </c>
      <c r="DD184" s="6">
        <v>4470.3999999999996</v>
      </c>
      <c r="DE184" s="96">
        <v>1.7394951E-3</v>
      </c>
      <c r="DF184" s="72">
        <v>734.81</v>
      </c>
      <c r="DG184" s="96">
        <v>1</v>
      </c>
      <c r="DH184" s="72">
        <v>734.81</v>
      </c>
      <c r="DI184" s="72">
        <v>696.93266574999996</v>
      </c>
      <c r="DJ184" s="96">
        <v>1</v>
      </c>
      <c r="DK184" s="72">
        <v>734.81</v>
      </c>
      <c r="DL184" s="96">
        <v>1</v>
      </c>
      <c r="DM184" s="72">
        <v>734.81</v>
      </c>
      <c r="DN184" s="96">
        <v>1</v>
      </c>
      <c r="DO184" s="96">
        <v>4.6860000000000001E-3</v>
      </c>
      <c r="DP184" s="72">
        <v>3.44</v>
      </c>
      <c r="DQ184" s="72">
        <v>731.37</v>
      </c>
      <c r="DR184" t="s">
        <v>153</v>
      </c>
      <c r="DT184" t="s">
        <v>103</v>
      </c>
    </row>
    <row r="185" spans="1:124" x14ac:dyDescent="0.3">
      <c r="A185" t="s">
        <v>154</v>
      </c>
      <c r="B185">
        <v>4680</v>
      </c>
      <c r="C185" s="95">
        <v>2162</v>
      </c>
      <c r="D185" s="95">
        <v>8931329</v>
      </c>
      <c r="E185" s="95">
        <v>2094</v>
      </c>
      <c r="F185" s="95">
        <v>7244845</v>
      </c>
      <c r="G185" s="95">
        <v>627</v>
      </c>
      <c r="H185" s="95">
        <v>1629375</v>
      </c>
      <c r="I185" s="95">
        <v>581</v>
      </c>
      <c r="J185" s="95">
        <v>1849037</v>
      </c>
      <c r="K185" s="95">
        <v>2103</v>
      </c>
      <c r="L185" s="95">
        <v>10482013</v>
      </c>
      <c r="M185" s="95">
        <v>2040</v>
      </c>
      <c r="N185" s="95">
        <v>7483655</v>
      </c>
      <c r="O185" s="95">
        <v>603</v>
      </c>
      <c r="P185" s="95">
        <v>1747368</v>
      </c>
      <c r="Q185" s="95">
        <v>555</v>
      </c>
      <c r="R185" s="95">
        <v>1918887</v>
      </c>
      <c r="S185" s="95">
        <v>2124</v>
      </c>
      <c r="T185" s="95">
        <v>10098328</v>
      </c>
      <c r="U185" s="95">
        <v>2048</v>
      </c>
      <c r="V185" s="95">
        <v>7534061</v>
      </c>
      <c r="W185" s="95">
        <v>615</v>
      </c>
      <c r="X185" s="95">
        <v>1875954</v>
      </c>
      <c r="Y185" s="95">
        <v>566</v>
      </c>
      <c r="Z185" s="95">
        <v>2257385</v>
      </c>
      <c r="AA185" s="95">
        <v>2169</v>
      </c>
      <c r="AB185" s="95">
        <v>9675254</v>
      </c>
      <c r="AC185" s="95">
        <v>2085</v>
      </c>
      <c r="AD185" s="95">
        <v>9062483</v>
      </c>
      <c r="AE185" s="95">
        <v>628</v>
      </c>
      <c r="AF185" s="95">
        <v>1402115</v>
      </c>
      <c r="AG185" s="95">
        <v>579</v>
      </c>
      <c r="AH185" s="95">
        <v>2416878</v>
      </c>
      <c r="AI185" s="95">
        <v>2216</v>
      </c>
      <c r="AJ185" s="95">
        <v>9046900.4700000007</v>
      </c>
      <c r="AK185" s="95">
        <v>2124</v>
      </c>
      <c r="AL185" s="95">
        <v>9755054.2699999996</v>
      </c>
      <c r="AM185" s="95">
        <v>641</v>
      </c>
      <c r="AN185" s="95">
        <v>1500140</v>
      </c>
      <c r="AO185" s="95">
        <v>593</v>
      </c>
      <c r="AP185" s="95">
        <v>2562945</v>
      </c>
      <c r="AQ185" s="72">
        <v>315.55</v>
      </c>
      <c r="AR185" s="72">
        <v>283.3</v>
      </c>
      <c r="AS185" s="72">
        <v>598.85</v>
      </c>
      <c r="AT185" s="95">
        <v>10560704</v>
      </c>
      <c r="AU185" s="95">
        <v>9093882</v>
      </c>
      <c r="AV185" s="95">
        <v>2789</v>
      </c>
      <c r="AW185" s="95">
        <v>2675</v>
      </c>
      <c r="AX185" s="72">
        <v>376.61</v>
      </c>
      <c r="AY185" s="72">
        <v>301.94</v>
      </c>
      <c r="AZ185" s="72">
        <v>678.55</v>
      </c>
      <c r="BA185" s="95">
        <v>12229381</v>
      </c>
      <c r="BB185" s="95">
        <v>9402542</v>
      </c>
      <c r="BC185" s="95">
        <v>2706</v>
      </c>
      <c r="BD185" s="95">
        <v>2595</v>
      </c>
      <c r="BE185" s="72">
        <v>364.31</v>
      </c>
      <c r="BF185" s="72">
        <v>312.14999999999998</v>
      </c>
      <c r="BG185" s="72">
        <v>676.46</v>
      </c>
      <c r="BH185" s="95">
        <v>11974282</v>
      </c>
      <c r="BI185" s="95">
        <v>9791446</v>
      </c>
      <c r="BJ185" s="95">
        <v>2739</v>
      </c>
      <c r="BK185" s="95">
        <v>2614</v>
      </c>
      <c r="BL185" s="72">
        <v>330.04</v>
      </c>
      <c r="BM185" s="72">
        <v>359.09</v>
      </c>
      <c r="BN185" s="72">
        <v>689.13</v>
      </c>
      <c r="BO185" s="95">
        <v>11077369</v>
      </c>
      <c r="BP185" s="95">
        <v>11479361</v>
      </c>
      <c r="BQ185" s="95">
        <v>2797</v>
      </c>
      <c r="BR185" s="95">
        <v>2664</v>
      </c>
      <c r="BS185" s="72">
        <v>307.64</v>
      </c>
      <c r="BT185" s="72">
        <v>377.81</v>
      </c>
      <c r="BU185" s="72">
        <v>685.45</v>
      </c>
      <c r="BV185" s="95">
        <v>10547040.470000001</v>
      </c>
      <c r="BW185" s="95">
        <v>12317999.27</v>
      </c>
      <c r="BX185" s="95">
        <v>2857</v>
      </c>
      <c r="BY185" s="95">
        <v>2717</v>
      </c>
      <c r="BZ185" s="95">
        <v>2735</v>
      </c>
      <c r="CA185" s="95">
        <v>2652</v>
      </c>
      <c r="CB185" s="95">
        <v>2679</v>
      </c>
      <c r="CC185" s="95">
        <v>2734</v>
      </c>
      <c r="CD185" s="95">
        <v>2789</v>
      </c>
      <c r="CE185" s="72">
        <v>650.75523149000003</v>
      </c>
      <c r="CF185" s="72">
        <v>676.59346364999999</v>
      </c>
      <c r="CG185" s="72">
        <v>712.40329333</v>
      </c>
      <c r="CH185" s="72">
        <v>716.50152150999998</v>
      </c>
      <c r="CI185" s="72">
        <v>731.52548966999996</v>
      </c>
      <c r="CJ185" s="96">
        <v>0.92023847219999999</v>
      </c>
      <c r="CK185" s="96">
        <v>1.0028917459</v>
      </c>
      <c r="CL185" s="96">
        <v>0.94954642450000004</v>
      </c>
      <c r="CM185" s="96">
        <v>0.96179837629999998</v>
      </c>
      <c r="CN185" s="96">
        <v>0.9370145124</v>
      </c>
      <c r="CO185" s="96">
        <v>0.93338430689999996</v>
      </c>
      <c r="CP185" s="96">
        <v>1.0224062041999999</v>
      </c>
      <c r="CQ185" s="96">
        <v>0.99584056389999998</v>
      </c>
      <c r="CR185" s="96">
        <v>1.0266764532999999</v>
      </c>
      <c r="CS185" s="95">
        <v>2740</v>
      </c>
      <c r="CT185" s="95">
        <v>2708</v>
      </c>
      <c r="CU185" s="95">
        <v>2755</v>
      </c>
      <c r="CV185" s="95">
        <v>2805</v>
      </c>
      <c r="CW185" s="95">
        <v>2888</v>
      </c>
      <c r="CX185" s="96">
        <v>0.96287224299999996</v>
      </c>
      <c r="CY185" s="96">
        <v>0.92778980499999997</v>
      </c>
      <c r="CZ185" s="96">
        <v>0.92311106899999995</v>
      </c>
      <c r="DA185" s="96">
        <v>0.92764018800000003</v>
      </c>
      <c r="DB185" s="96">
        <v>0.92603250299999995</v>
      </c>
      <c r="DC185">
        <v>2013</v>
      </c>
      <c r="DD185" s="6">
        <v>2653</v>
      </c>
      <c r="DE185" s="96">
        <v>1.3810405E-3</v>
      </c>
      <c r="DF185" s="72">
        <v>787.39</v>
      </c>
      <c r="DG185" s="96">
        <v>1</v>
      </c>
      <c r="DH185" s="72">
        <v>787.39</v>
      </c>
      <c r="DI185" s="72">
        <v>696.93266574999996</v>
      </c>
      <c r="DJ185" s="96">
        <v>1</v>
      </c>
      <c r="DK185" s="72">
        <v>787.39</v>
      </c>
      <c r="DL185" s="96">
        <v>1</v>
      </c>
      <c r="DM185" s="72">
        <v>787.39</v>
      </c>
      <c r="DN185" s="96">
        <v>1</v>
      </c>
      <c r="DO185" s="96">
        <v>3.5820000000000001E-3</v>
      </c>
      <c r="DP185" s="72">
        <v>2.82</v>
      </c>
      <c r="DQ185" s="72">
        <v>784.57</v>
      </c>
      <c r="DR185" t="s">
        <v>154</v>
      </c>
      <c r="DT185" t="s">
        <v>103</v>
      </c>
    </row>
    <row r="186" spans="1:124" x14ac:dyDescent="0.3">
      <c r="A186" t="s">
        <v>155</v>
      </c>
      <c r="B186">
        <v>4690</v>
      </c>
      <c r="C186" s="95">
        <v>6631</v>
      </c>
      <c r="D186" s="95">
        <v>28146790</v>
      </c>
      <c r="E186" s="95">
        <v>6465</v>
      </c>
      <c r="F186" s="95">
        <v>20216066</v>
      </c>
      <c r="G186" s="95">
        <v>2041</v>
      </c>
      <c r="H186" s="95">
        <v>4601762</v>
      </c>
      <c r="I186" s="95">
        <v>1913</v>
      </c>
      <c r="J186" s="95">
        <v>4829969</v>
      </c>
      <c r="K186" s="95">
        <v>6286</v>
      </c>
      <c r="L186" s="95">
        <v>25974944</v>
      </c>
      <c r="M186" s="95">
        <v>6119</v>
      </c>
      <c r="N186" s="95">
        <v>20024921</v>
      </c>
      <c r="O186" s="95">
        <v>2064</v>
      </c>
      <c r="P186" s="95">
        <v>5663912</v>
      </c>
      <c r="Q186" s="95">
        <v>1919</v>
      </c>
      <c r="R186" s="95">
        <v>5246695</v>
      </c>
      <c r="S186" s="95">
        <v>6207</v>
      </c>
      <c r="T186" s="95">
        <v>24695335</v>
      </c>
      <c r="U186" s="95">
        <v>6011</v>
      </c>
      <c r="V186" s="95">
        <v>19869472</v>
      </c>
      <c r="W186" s="95">
        <v>2059</v>
      </c>
      <c r="X186" s="95">
        <v>5270081</v>
      </c>
      <c r="Y186" s="95">
        <v>1910</v>
      </c>
      <c r="Z186" s="95">
        <v>5646583</v>
      </c>
      <c r="AA186" s="95">
        <v>6226</v>
      </c>
      <c r="AB186" s="95">
        <v>22297733</v>
      </c>
      <c r="AC186" s="95">
        <v>6003</v>
      </c>
      <c r="AD186" s="95">
        <v>19005920</v>
      </c>
      <c r="AE186" s="95">
        <v>2108</v>
      </c>
      <c r="AF186" s="95">
        <v>5883971</v>
      </c>
      <c r="AG186" s="95">
        <v>1967</v>
      </c>
      <c r="AH186" s="95">
        <v>5861628</v>
      </c>
      <c r="AI186" s="95">
        <v>6246</v>
      </c>
      <c r="AJ186" s="95">
        <v>24894766.25</v>
      </c>
      <c r="AK186" s="95">
        <v>6009</v>
      </c>
      <c r="AL186" s="95">
        <v>20744803.079999998</v>
      </c>
      <c r="AM186" s="95">
        <v>2175</v>
      </c>
      <c r="AN186" s="95">
        <v>4879947</v>
      </c>
      <c r="AO186" s="95">
        <v>2033</v>
      </c>
      <c r="AP186" s="95">
        <v>5991199.0300000003</v>
      </c>
      <c r="AQ186" s="72">
        <v>314.7</v>
      </c>
      <c r="AR186" s="72">
        <v>249.13</v>
      </c>
      <c r="AS186" s="72">
        <v>563.83000000000004</v>
      </c>
      <c r="AT186" s="95">
        <v>32748552</v>
      </c>
      <c r="AU186" s="95">
        <v>25046035</v>
      </c>
      <c r="AV186" s="95">
        <v>8672</v>
      </c>
      <c r="AW186" s="95">
        <v>8378</v>
      </c>
      <c r="AX186" s="72">
        <v>315.76</v>
      </c>
      <c r="AY186" s="72">
        <v>262</v>
      </c>
      <c r="AZ186" s="72">
        <v>577.76</v>
      </c>
      <c r="BA186" s="95">
        <v>31638856</v>
      </c>
      <c r="BB186" s="95">
        <v>25271616</v>
      </c>
      <c r="BC186" s="95">
        <v>8350</v>
      </c>
      <c r="BD186" s="95">
        <v>8038</v>
      </c>
      <c r="BE186" s="72">
        <v>302.10000000000002</v>
      </c>
      <c r="BF186" s="72">
        <v>268.44</v>
      </c>
      <c r="BG186" s="72">
        <v>570.54</v>
      </c>
      <c r="BH186" s="95">
        <v>29965416</v>
      </c>
      <c r="BI186" s="95">
        <v>25516055</v>
      </c>
      <c r="BJ186" s="95">
        <v>8266</v>
      </c>
      <c r="BK186" s="95">
        <v>7921</v>
      </c>
      <c r="BL186" s="72">
        <v>281.79000000000002</v>
      </c>
      <c r="BM186" s="72">
        <v>260.01</v>
      </c>
      <c r="BN186" s="72">
        <v>541.79999999999995</v>
      </c>
      <c r="BO186" s="95">
        <v>28181704</v>
      </c>
      <c r="BP186" s="95">
        <v>24867548</v>
      </c>
      <c r="BQ186" s="95">
        <v>8334</v>
      </c>
      <c r="BR186" s="95">
        <v>7970</v>
      </c>
      <c r="BS186" s="72">
        <v>294.64999999999998</v>
      </c>
      <c r="BT186" s="72">
        <v>277.05</v>
      </c>
      <c r="BU186" s="72">
        <v>571.70000000000005</v>
      </c>
      <c r="BV186" s="95">
        <v>29774713.25</v>
      </c>
      <c r="BW186" s="95">
        <v>26736002.109999999</v>
      </c>
      <c r="BX186" s="95">
        <v>8421</v>
      </c>
      <c r="BY186" s="95">
        <v>8042</v>
      </c>
      <c r="BZ186" s="95">
        <v>8532</v>
      </c>
      <c r="CA186" s="95">
        <v>8199</v>
      </c>
      <c r="CB186" s="95">
        <v>8100</v>
      </c>
      <c r="CC186" s="95">
        <v>8161</v>
      </c>
      <c r="CD186" s="95">
        <v>8236</v>
      </c>
      <c r="CE186" s="72">
        <v>650.75523149000003</v>
      </c>
      <c r="CF186" s="72">
        <v>676.59346364999999</v>
      </c>
      <c r="CG186" s="72">
        <v>712.40329333</v>
      </c>
      <c r="CH186" s="72">
        <v>716.50152150999998</v>
      </c>
      <c r="CI186" s="72">
        <v>731.52548966999996</v>
      </c>
      <c r="CJ186" s="96">
        <v>0.86642407580000003</v>
      </c>
      <c r="CK186" s="96">
        <v>0.85392489140000005</v>
      </c>
      <c r="CL186" s="96">
        <v>0.80086659530000004</v>
      </c>
      <c r="CM186" s="96">
        <v>0.75617424909999997</v>
      </c>
      <c r="CN186" s="96">
        <v>0.78151753850000005</v>
      </c>
      <c r="CO186" s="96">
        <v>0.95732870839999995</v>
      </c>
      <c r="CP186" s="96">
        <v>0.84796524220000002</v>
      </c>
      <c r="CQ186" s="96">
        <v>0.99584056389999998</v>
      </c>
      <c r="CR186" s="96">
        <v>0.85150690959999997</v>
      </c>
      <c r="CS186" s="95">
        <v>8289</v>
      </c>
      <c r="CT186" s="95">
        <v>7997</v>
      </c>
      <c r="CU186" s="95">
        <v>7926</v>
      </c>
      <c r="CV186" s="95">
        <v>7915</v>
      </c>
      <c r="CW186" s="95">
        <v>7952</v>
      </c>
      <c r="CX186" s="96">
        <v>0.97044430599999998</v>
      </c>
      <c r="CY186" s="96">
        <v>0.95814172600000003</v>
      </c>
      <c r="CZ186" s="96">
        <v>0.95889691300000002</v>
      </c>
      <c r="DA186" s="96">
        <v>0.96313133100000003</v>
      </c>
      <c r="DB186" s="96">
        <v>0.93550096199999999</v>
      </c>
      <c r="DC186">
        <v>2013</v>
      </c>
      <c r="DD186" s="6">
        <v>8069.8</v>
      </c>
      <c r="DE186" s="96">
        <v>3.4602930000000001E-3</v>
      </c>
      <c r="DF186" s="72">
        <v>651.69000000000005</v>
      </c>
      <c r="DG186" s="96">
        <v>1</v>
      </c>
      <c r="DH186" s="72">
        <v>651.69000000000005</v>
      </c>
      <c r="DI186" s="72">
        <v>696.93266574999996</v>
      </c>
      <c r="DJ186" s="96">
        <v>1</v>
      </c>
      <c r="DK186" s="72">
        <v>651.69000000000005</v>
      </c>
      <c r="DL186" s="96">
        <v>1</v>
      </c>
      <c r="DM186" s="72">
        <v>651.69000000000005</v>
      </c>
      <c r="DN186" s="96">
        <v>1</v>
      </c>
      <c r="DO186" s="96">
        <v>8.5780000000000006E-3</v>
      </c>
      <c r="DP186" s="72">
        <v>5.59</v>
      </c>
      <c r="DQ186" s="72">
        <v>646.1</v>
      </c>
      <c r="DR186" t="s">
        <v>155</v>
      </c>
      <c r="DT186" t="s">
        <v>103</v>
      </c>
    </row>
    <row r="187" spans="1:124" x14ac:dyDescent="0.3">
      <c r="A187" t="s">
        <v>156</v>
      </c>
      <c r="B187">
        <v>4700</v>
      </c>
      <c r="C187" s="95">
        <v>3242</v>
      </c>
      <c r="D187" s="95">
        <v>10672196</v>
      </c>
      <c r="E187" s="95">
        <v>3128</v>
      </c>
      <c r="F187" s="95">
        <v>11574345</v>
      </c>
      <c r="G187" s="95">
        <v>682</v>
      </c>
      <c r="H187" s="95">
        <v>1215663</v>
      </c>
      <c r="I187" s="95">
        <v>609</v>
      </c>
      <c r="J187" s="95">
        <v>1978888</v>
      </c>
      <c r="K187" s="95">
        <v>3124</v>
      </c>
      <c r="L187" s="95">
        <v>9974942</v>
      </c>
      <c r="M187" s="95">
        <v>2994</v>
      </c>
      <c r="N187" s="95">
        <v>11140014</v>
      </c>
      <c r="O187" s="95">
        <v>688</v>
      </c>
      <c r="P187" s="95">
        <v>1250576</v>
      </c>
      <c r="Q187" s="95">
        <v>601</v>
      </c>
      <c r="R187" s="95">
        <v>2010415</v>
      </c>
      <c r="S187" s="95">
        <v>3074</v>
      </c>
      <c r="T187" s="95">
        <v>10422728</v>
      </c>
      <c r="U187" s="95">
        <v>2946</v>
      </c>
      <c r="V187" s="95">
        <v>10866974</v>
      </c>
      <c r="W187" s="95">
        <v>714</v>
      </c>
      <c r="X187" s="95">
        <v>1365752</v>
      </c>
      <c r="Y187" s="95">
        <v>631</v>
      </c>
      <c r="Z187" s="95">
        <v>2097413</v>
      </c>
      <c r="AA187" s="95">
        <v>3004</v>
      </c>
      <c r="AB187" s="95">
        <v>8980284</v>
      </c>
      <c r="AC187" s="95">
        <v>2871</v>
      </c>
      <c r="AD187" s="95">
        <v>10839789</v>
      </c>
      <c r="AE187" s="95">
        <v>719</v>
      </c>
      <c r="AF187" s="95">
        <v>1671642</v>
      </c>
      <c r="AG187" s="95">
        <v>633</v>
      </c>
      <c r="AH187" s="95">
        <v>2208971</v>
      </c>
      <c r="AI187" s="95">
        <v>2983</v>
      </c>
      <c r="AJ187" s="95">
        <v>8748833.4900000002</v>
      </c>
      <c r="AK187" s="95">
        <v>2849</v>
      </c>
      <c r="AL187" s="95">
        <v>11911901.119999999</v>
      </c>
      <c r="AM187" s="95">
        <v>733</v>
      </c>
      <c r="AN187" s="95">
        <v>1938428</v>
      </c>
      <c r="AO187" s="95">
        <v>641</v>
      </c>
      <c r="AP187" s="95">
        <v>2441581</v>
      </c>
      <c r="AQ187" s="72">
        <v>252.46</v>
      </c>
      <c r="AR187" s="72">
        <v>302.23</v>
      </c>
      <c r="AS187" s="72">
        <v>554.69000000000005</v>
      </c>
      <c r="AT187" s="95">
        <v>11887859</v>
      </c>
      <c r="AU187" s="95">
        <v>13553233</v>
      </c>
      <c r="AV187" s="95">
        <v>3924</v>
      </c>
      <c r="AW187" s="95">
        <v>3737</v>
      </c>
      <c r="AX187" s="72">
        <v>245.4</v>
      </c>
      <c r="AY187" s="72">
        <v>304.83</v>
      </c>
      <c r="AZ187" s="72">
        <v>550.23</v>
      </c>
      <c r="BA187" s="95">
        <v>11225518</v>
      </c>
      <c r="BB187" s="95">
        <v>13150429</v>
      </c>
      <c r="BC187" s="95">
        <v>3812</v>
      </c>
      <c r="BD187" s="95">
        <v>3595</v>
      </c>
      <c r="BE187" s="72">
        <v>259.33999999999997</v>
      </c>
      <c r="BF187" s="72">
        <v>302.02999999999997</v>
      </c>
      <c r="BG187" s="72">
        <v>561.37</v>
      </c>
      <c r="BH187" s="95">
        <v>11788480</v>
      </c>
      <c r="BI187" s="95">
        <v>12964387</v>
      </c>
      <c r="BJ187" s="95">
        <v>3788</v>
      </c>
      <c r="BK187" s="95">
        <v>3577</v>
      </c>
      <c r="BL187" s="72">
        <v>238.43</v>
      </c>
      <c r="BM187" s="72">
        <v>310.33</v>
      </c>
      <c r="BN187" s="72">
        <v>548.76</v>
      </c>
      <c r="BO187" s="95">
        <v>10651926</v>
      </c>
      <c r="BP187" s="95">
        <v>13048760</v>
      </c>
      <c r="BQ187" s="95">
        <v>3723</v>
      </c>
      <c r="BR187" s="95">
        <v>3504</v>
      </c>
      <c r="BS187" s="72">
        <v>239.67</v>
      </c>
      <c r="BT187" s="72">
        <v>342.73</v>
      </c>
      <c r="BU187" s="72">
        <v>582.4</v>
      </c>
      <c r="BV187" s="95">
        <v>10687261.49</v>
      </c>
      <c r="BW187" s="95">
        <v>14353482.119999999</v>
      </c>
      <c r="BX187" s="95">
        <v>3716</v>
      </c>
      <c r="BY187" s="95">
        <v>3490</v>
      </c>
      <c r="BZ187" s="95">
        <v>3835</v>
      </c>
      <c r="CA187" s="95">
        <v>3707</v>
      </c>
      <c r="CB187" s="95">
        <v>3686</v>
      </c>
      <c r="CC187" s="95">
        <v>3619</v>
      </c>
      <c r="CD187" s="95">
        <v>3605</v>
      </c>
      <c r="CE187" s="72">
        <v>650.75523149000003</v>
      </c>
      <c r="CF187" s="72">
        <v>676.59346364999999</v>
      </c>
      <c r="CG187" s="72">
        <v>712.40329333</v>
      </c>
      <c r="CH187" s="72">
        <v>716.50152150999998</v>
      </c>
      <c r="CI187" s="72">
        <v>731.52548966999996</v>
      </c>
      <c r="CJ187" s="96">
        <v>0.8523788564</v>
      </c>
      <c r="CK187" s="96">
        <v>0.81323576060000002</v>
      </c>
      <c r="CL187" s="96">
        <v>0.78799467280000002</v>
      </c>
      <c r="CM187" s="96">
        <v>0.76588811540000001</v>
      </c>
      <c r="CN187" s="96">
        <v>0.79614450660000002</v>
      </c>
      <c r="CO187" s="96">
        <v>0.91820718369999998</v>
      </c>
      <c r="CP187" s="96">
        <v>0.87467011429999997</v>
      </c>
      <c r="CQ187" s="96">
        <v>0.99584056389999998</v>
      </c>
      <c r="CR187" s="96">
        <v>0.87832331910000006</v>
      </c>
      <c r="CS187" s="95">
        <v>3813</v>
      </c>
      <c r="CT187" s="95">
        <v>3727</v>
      </c>
      <c r="CU187" s="95">
        <v>3739</v>
      </c>
      <c r="CV187" s="95">
        <v>3663</v>
      </c>
      <c r="CW187" s="95">
        <v>3708</v>
      </c>
      <c r="CX187" s="96">
        <v>0.93180866699999998</v>
      </c>
      <c r="CY187" s="96">
        <v>0.94404255299999995</v>
      </c>
      <c r="CZ187" s="96">
        <v>0.90957723999999995</v>
      </c>
      <c r="DA187" s="96">
        <v>0.89872778399999997</v>
      </c>
      <c r="DB187" s="96">
        <v>0.90619788599999995</v>
      </c>
      <c r="DC187">
        <v>2013</v>
      </c>
      <c r="DD187" s="6">
        <v>3580.6</v>
      </c>
      <c r="DE187" s="96">
        <v>2.5983611E-3</v>
      </c>
      <c r="DF187" s="72">
        <v>672.79</v>
      </c>
      <c r="DG187" s="96">
        <v>1</v>
      </c>
      <c r="DH187" s="72">
        <v>672.79</v>
      </c>
      <c r="DI187" s="72">
        <v>696.93266574999996</v>
      </c>
      <c r="DJ187" s="96">
        <v>1</v>
      </c>
      <c r="DK187" s="72">
        <v>672.79</v>
      </c>
      <c r="DL187" s="96">
        <v>1</v>
      </c>
      <c r="DM187" s="72">
        <v>672.79</v>
      </c>
      <c r="DN187" s="96">
        <v>1</v>
      </c>
      <c r="DO187" s="96">
        <v>5.803E-3</v>
      </c>
      <c r="DP187" s="72">
        <v>3.9</v>
      </c>
      <c r="DQ187" s="72">
        <v>668.89</v>
      </c>
      <c r="DR187" t="s">
        <v>156</v>
      </c>
      <c r="DT187" t="s">
        <v>103</v>
      </c>
    </row>
    <row r="188" spans="1:124" x14ac:dyDescent="0.3">
      <c r="A188" t="s">
        <v>65</v>
      </c>
      <c r="B188">
        <v>4710</v>
      </c>
      <c r="C188" s="95">
        <v>16014</v>
      </c>
      <c r="D188" s="95">
        <v>61008679</v>
      </c>
      <c r="E188" s="95">
        <v>15089</v>
      </c>
      <c r="F188" s="95">
        <v>39505151</v>
      </c>
      <c r="G188" s="95">
        <v>4414</v>
      </c>
      <c r="H188" s="95">
        <v>10998149</v>
      </c>
      <c r="I188" s="95">
        <v>3922</v>
      </c>
      <c r="J188" s="95">
        <v>9726376</v>
      </c>
      <c r="K188" s="95">
        <v>15777</v>
      </c>
      <c r="L188" s="95">
        <v>60560043</v>
      </c>
      <c r="M188" s="95">
        <v>14720</v>
      </c>
      <c r="N188" s="95">
        <v>40060940</v>
      </c>
      <c r="O188" s="95">
        <v>4245</v>
      </c>
      <c r="P188" s="95">
        <v>12808972</v>
      </c>
      <c r="Q188" s="95">
        <v>3726</v>
      </c>
      <c r="R188" s="95">
        <v>10178474</v>
      </c>
      <c r="S188" s="95">
        <v>16069</v>
      </c>
      <c r="T188" s="95">
        <v>62776823</v>
      </c>
      <c r="U188" s="95">
        <v>14838</v>
      </c>
      <c r="V188" s="95">
        <v>42548606</v>
      </c>
      <c r="W188" s="95">
        <v>4201</v>
      </c>
      <c r="X188" s="95">
        <v>13478939</v>
      </c>
      <c r="Y188" s="95">
        <v>3645</v>
      </c>
      <c r="Z188" s="95">
        <v>10883608</v>
      </c>
      <c r="AA188" s="95">
        <v>16329</v>
      </c>
      <c r="AB188" s="95">
        <v>58215913</v>
      </c>
      <c r="AC188" s="95">
        <v>14983</v>
      </c>
      <c r="AD188" s="95">
        <v>48177036</v>
      </c>
      <c r="AE188" s="95">
        <v>4292</v>
      </c>
      <c r="AF188" s="95">
        <v>12937417</v>
      </c>
      <c r="AG188" s="95">
        <v>3681</v>
      </c>
      <c r="AH188" s="95">
        <v>12122354</v>
      </c>
      <c r="AI188" s="95">
        <v>16919</v>
      </c>
      <c r="AJ188" s="95">
        <v>62048246.140000001</v>
      </c>
      <c r="AK188" s="95">
        <v>15401</v>
      </c>
      <c r="AL188" s="95">
        <v>52986330.25</v>
      </c>
      <c r="AM188" s="95">
        <v>4608</v>
      </c>
      <c r="AN188" s="95">
        <v>13599038</v>
      </c>
      <c r="AO188" s="95">
        <v>3960</v>
      </c>
      <c r="AP188" s="95">
        <v>13774256.210000001</v>
      </c>
      <c r="AQ188" s="72">
        <v>293.74</v>
      </c>
      <c r="AR188" s="72">
        <v>215.8</v>
      </c>
      <c r="AS188" s="72">
        <v>509.54</v>
      </c>
      <c r="AT188" s="95">
        <v>72006828</v>
      </c>
      <c r="AU188" s="95">
        <v>49231527</v>
      </c>
      <c r="AV188" s="95">
        <v>20428</v>
      </c>
      <c r="AW188" s="95">
        <v>19011</v>
      </c>
      <c r="AX188" s="72">
        <v>305.37</v>
      </c>
      <c r="AY188" s="72">
        <v>226.97</v>
      </c>
      <c r="AZ188" s="72">
        <v>532.34</v>
      </c>
      <c r="BA188" s="95">
        <v>73369015</v>
      </c>
      <c r="BB188" s="95">
        <v>50239414</v>
      </c>
      <c r="BC188" s="95">
        <v>20022</v>
      </c>
      <c r="BD188" s="95">
        <v>18446</v>
      </c>
      <c r="BE188" s="72">
        <v>313.5</v>
      </c>
      <c r="BF188" s="72">
        <v>240.91</v>
      </c>
      <c r="BG188" s="72">
        <v>554.41</v>
      </c>
      <c r="BH188" s="95">
        <v>76255762</v>
      </c>
      <c r="BI188" s="95">
        <v>53432214</v>
      </c>
      <c r="BJ188" s="95">
        <v>20270</v>
      </c>
      <c r="BK188" s="95">
        <v>18483</v>
      </c>
      <c r="BL188" s="72">
        <v>287.54000000000002</v>
      </c>
      <c r="BM188" s="72">
        <v>269.23</v>
      </c>
      <c r="BN188" s="72">
        <v>556.77</v>
      </c>
      <c r="BO188" s="95">
        <v>71153330</v>
      </c>
      <c r="BP188" s="95">
        <v>60299390</v>
      </c>
      <c r="BQ188" s="95">
        <v>20621</v>
      </c>
      <c r="BR188" s="95">
        <v>18664</v>
      </c>
      <c r="BS188" s="72">
        <v>292.83999999999997</v>
      </c>
      <c r="BT188" s="72">
        <v>287.35000000000002</v>
      </c>
      <c r="BU188" s="72">
        <v>580.19000000000005</v>
      </c>
      <c r="BV188" s="95">
        <v>75647284.140000001</v>
      </c>
      <c r="BW188" s="95">
        <v>66760586.460000001</v>
      </c>
      <c r="BX188" s="95">
        <v>21527</v>
      </c>
      <c r="BY188" s="95">
        <v>19361</v>
      </c>
      <c r="BZ188" s="95">
        <v>19753</v>
      </c>
      <c r="CA188" s="95">
        <v>19262</v>
      </c>
      <c r="CB188" s="95">
        <v>19409</v>
      </c>
      <c r="CC188" s="95">
        <v>19692</v>
      </c>
      <c r="CD188" s="95">
        <v>20467</v>
      </c>
      <c r="CE188" s="72">
        <v>650.75523149000003</v>
      </c>
      <c r="CF188" s="72">
        <v>676.59346364999999</v>
      </c>
      <c r="CG188" s="72">
        <v>712.40329333</v>
      </c>
      <c r="CH188" s="72">
        <v>716.50152150999998</v>
      </c>
      <c r="CI188" s="72">
        <v>731.52548966999996</v>
      </c>
      <c r="CJ188" s="96">
        <v>0.78299793120000005</v>
      </c>
      <c r="CK188" s="96">
        <v>0.7867944764</v>
      </c>
      <c r="CL188" s="96">
        <v>0.77822492570000001</v>
      </c>
      <c r="CM188" s="96">
        <v>0.77706743570000003</v>
      </c>
      <c r="CN188" s="96">
        <v>0.79312342250000001</v>
      </c>
      <c r="CO188" s="96">
        <v>0.905113791</v>
      </c>
      <c r="CP188" s="96">
        <v>0.86579350150000001</v>
      </c>
      <c r="CQ188" s="96">
        <v>0.99584056389999998</v>
      </c>
      <c r="CR188" s="96">
        <v>0.86940963159999995</v>
      </c>
      <c r="CS188" s="95">
        <v>17861</v>
      </c>
      <c r="CT188" s="95">
        <v>17624</v>
      </c>
      <c r="CU188" s="95">
        <v>17521</v>
      </c>
      <c r="CV188" s="95">
        <v>17604</v>
      </c>
      <c r="CW188" s="95">
        <v>17978</v>
      </c>
      <c r="CX188" s="96">
        <v>0.90587089099999996</v>
      </c>
      <c r="CY188" s="96">
        <v>0.90511688700000004</v>
      </c>
      <c r="CZ188" s="96">
        <v>0.90989506399999998</v>
      </c>
      <c r="DA188" s="96">
        <v>0.906886898</v>
      </c>
      <c r="DB188" s="96">
        <v>0.89796262900000001</v>
      </c>
      <c r="DC188">
        <v>2013</v>
      </c>
      <c r="DD188" s="6">
        <v>18793</v>
      </c>
      <c r="DE188" s="96">
        <v>3.4158425999999999E-3</v>
      </c>
      <c r="DF188" s="72">
        <v>665.42</v>
      </c>
      <c r="DG188" s="96">
        <v>1</v>
      </c>
      <c r="DH188" s="72">
        <v>665.42</v>
      </c>
      <c r="DI188" s="72">
        <v>667.12146570000004</v>
      </c>
      <c r="DJ188" s="96">
        <v>1</v>
      </c>
      <c r="DK188" s="72">
        <v>665.42</v>
      </c>
      <c r="DL188" s="96">
        <v>1</v>
      </c>
      <c r="DM188" s="72">
        <v>665.42</v>
      </c>
      <c r="DN188" s="96">
        <v>1</v>
      </c>
      <c r="DO188" s="96">
        <v>1.1364000000000001E-2</v>
      </c>
      <c r="DP188" s="72">
        <v>7.56</v>
      </c>
      <c r="DQ188" s="72">
        <v>657.86</v>
      </c>
      <c r="DR188" t="s">
        <v>65</v>
      </c>
      <c r="DT188" t="s">
        <v>103</v>
      </c>
    </row>
    <row r="189" spans="1:124" x14ac:dyDescent="0.3">
      <c r="A189" t="s">
        <v>157</v>
      </c>
      <c r="B189">
        <v>4720</v>
      </c>
      <c r="C189" s="95">
        <v>10130</v>
      </c>
      <c r="D189" s="95">
        <v>45696253</v>
      </c>
      <c r="E189" s="95">
        <v>9800</v>
      </c>
      <c r="F189" s="95">
        <v>28644320</v>
      </c>
      <c r="G189" s="95">
        <v>2656</v>
      </c>
      <c r="H189" s="95">
        <v>9042199</v>
      </c>
      <c r="I189" s="95">
        <v>2387</v>
      </c>
      <c r="J189" s="95">
        <v>7042538</v>
      </c>
      <c r="K189" s="95">
        <v>9891</v>
      </c>
      <c r="L189" s="95">
        <v>48001754</v>
      </c>
      <c r="M189" s="95">
        <v>9536</v>
      </c>
      <c r="N189" s="95">
        <v>29210308</v>
      </c>
      <c r="O189" s="95">
        <v>2730</v>
      </c>
      <c r="P189" s="95">
        <v>8367266</v>
      </c>
      <c r="Q189" s="95">
        <v>2455</v>
      </c>
      <c r="R189" s="95">
        <v>7339885</v>
      </c>
      <c r="S189" s="95">
        <v>9924</v>
      </c>
      <c r="T189" s="95">
        <v>49662240</v>
      </c>
      <c r="U189" s="95">
        <v>9521</v>
      </c>
      <c r="V189" s="95">
        <v>29772339</v>
      </c>
      <c r="W189" s="95">
        <v>2763</v>
      </c>
      <c r="X189" s="95">
        <v>10783446</v>
      </c>
      <c r="Y189" s="95">
        <v>2479</v>
      </c>
      <c r="Z189" s="95">
        <v>8706972</v>
      </c>
      <c r="AA189" s="95">
        <v>10042</v>
      </c>
      <c r="AB189" s="95">
        <v>45449434</v>
      </c>
      <c r="AC189" s="95">
        <v>9572</v>
      </c>
      <c r="AD189" s="95">
        <v>32784198</v>
      </c>
      <c r="AE189" s="95">
        <v>2884</v>
      </c>
      <c r="AF189" s="95">
        <v>9377836</v>
      </c>
      <c r="AG189" s="95">
        <v>2583</v>
      </c>
      <c r="AH189" s="95">
        <v>9414256</v>
      </c>
      <c r="AI189" s="95">
        <v>10225</v>
      </c>
      <c r="AJ189" s="95">
        <v>46084621.990000002</v>
      </c>
      <c r="AK189" s="95">
        <v>9685</v>
      </c>
      <c r="AL189" s="95">
        <v>35442069.159999996</v>
      </c>
      <c r="AM189" s="95">
        <v>2922</v>
      </c>
      <c r="AN189" s="95">
        <v>9798584.4299999997</v>
      </c>
      <c r="AO189" s="95">
        <v>2629</v>
      </c>
      <c r="AP189" s="95">
        <v>10171697.369999999</v>
      </c>
      <c r="AQ189" s="72">
        <v>356.76</v>
      </c>
      <c r="AR189" s="72">
        <v>244.02</v>
      </c>
      <c r="AS189" s="72">
        <v>600.78</v>
      </c>
      <c r="AT189" s="95">
        <v>54738452</v>
      </c>
      <c r="AU189" s="95">
        <v>35686858</v>
      </c>
      <c r="AV189" s="95">
        <v>12786</v>
      </c>
      <c r="AW189" s="95">
        <v>12187</v>
      </c>
      <c r="AX189" s="72">
        <v>372.19</v>
      </c>
      <c r="AY189" s="72">
        <v>254.01</v>
      </c>
      <c r="AZ189" s="72">
        <v>626.20000000000005</v>
      </c>
      <c r="BA189" s="95">
        <v>56369020</v>
      </c>
      <c r="BB189" s="95">
        <v>36550193</v>
      </c>
      <c r="BC189" s="95">
        <v>12621</v>
      </c>
      <c r="BD189" s="95">
        <v>11991</v>
      </c>
      <c r="BE189" s="72">
        <v>397.03</v>
      </c>
      <c r="BF189" s="72">
        <v>267.22000000000003</v>
      </c>
      <c r="BG189" s="72">
        <v>664.25</v>
      </c>
      <c r="BH189" s="95">
        <v>60445686</v>
      </c>
      <c r="BI189" s="95">
        <v>38479311</v>
      </c>
      <c r="BJ189" s="95">
        <v>12687</v>
      </c>
      <c r="BK189" s="95">
        <v>12000</v>
      </c>
      <c r="BL189" s="72">
        <v>353.47</v>
      </c>
      <c r="BM189" s="72">
        <v>289.31</v>
      </c>
      <c r="BN189" s="72">
        <v>642.78</v>
      </c>
      <c r="BO189" s="95">
        <v>54827270</v>
      </c>
      <c r="BP189" s="95">
        <v>42198454</v>
      </c>
      <c r="BQ189" s="95">
        <v>12926</v>
      </c>
      <c r="BR189" s="95">
        <v>12155</v>
      </c>
      <c r="BS189" s="72">
        <v>354.22</v>
      </c>
      <c r="BT189" s="72">
        <v>308.69</v>
      </c>
      <c r="BU189" s="72">
        <v>662.91</v>
      </c>
      <c r="BV189" s="95">
        <v>55883206.420000002</v>
      </c>
      <c r="BW189" s="95">
        <v>45613766.530000001</v>
      </c>
      <c r="BX189" s="95">
        <v>13147</v>
      </c>
      <c r="BY189" s="95">
        <v>12314</v>
      </c>
      <c r="BZ189" s="95">
        <v>12501</v>
      </c>
      <c r="CA189" s="95">
        <v>12317</v>
      </c>
      <c r="CB189" s="95">
        <v>12356</v>
      </c>
      <c r="CC189" s="95">
        <v>12560</v>
      </c>
      <c r="CD189" s="95">
        <v>12739</v>
      </c>
      <c r="CE189" s="72">
        <v>650.75523149000003</v>
      </c>
      <c r="CF189" s="72">
        <v>676.59346364999999</v>
      </c>
      <c r="CG189" s="72">
        <v>712.40329333</v>
      </c>
      <c r="CH189" s="72">
        <v>716.50152150999998</v>
      </c>
      <c r="CI189" s="72">
        <v>731.52548966999996</v>
      </c>
      <c r="CJ189" s="96">
        <v>0.92320425699999997</v>
      </c>
      <c r="CK189" s="96">
        <v>0.92551884350000002</v>
      </c>
      <c r="CL189" s="96">
        <v>0.93240725609999997</v>
      </c>
      <c r="CM189" s="96">
        <v>0.89710905100000005</v>
      </c>
      <c r="CN189" s="96">
        <v>0.90620218890000004</v>
      </c>
      <c r="CO189" s="96">
        <v>0.9783178038</v>
      </c>
      <c r="CP189" s="96">
        <v>0.9372090703</v>
      </c>
      <c r="CQ189" s="96">
        <v>0.99584056389999998</v>
      </c>
      <c r="CR189" s="96">
        <v>0.94112347939999996</v>
      </c>
      <c r="CS189" s="95">
        <v>11361</v>
      </c>
      <c r="CT189" s="95">
        <v>11201</v>
      </c>
      <c r="CU189" s="95">
        <v>11299</v>
      </c>
      <c r="CV189" s="95">
        <v>11390</v>
      </c>
      <c r="CW189" s="95">
        <v>11546</v>
      </c>
      <c r="CX189" s="96">
        <v>0.98747486600000001</v>
      </c>
      <c r="CY189" s="96">
        <v>0.97420441199999996</v>
      </c>
      <c r="CZ189" s="96">
        <v>0.97751033600000004</v>
      </c>
      <c r="DA189" s="96">
        <v>0.97864544200000003</v>
      </c>
      <c r="DB189" s="96">
        <v>0.97376492800000003</v>
      </c>
      <c r="DC189">
        <v>2013</v>
      </c>
      <c r="DD189" s="6">
        <v>12129.4</v>
      </c>
      <c r="DE189" s="96">
        <v>1.4027203E-3</v>
      </c>
      <c r="DF189" s="72">
        <v>721.76</v>
      </c>
      <c r="DG189" s="96">
        <v>1</v>
      </c>
      <c r="DH189" s="72">
        <v>721.76</v>
      </c>
      <c r="DI189" s="72">
        <v>696.93266574999996</v>
      </c>
      <c r="DJ189" s="96">
        <v>1</v>
      </c>
      <c r="DK189" s="72">
        <v>721.76</v>
      </c>
      <c r="DL189" s="96">
        <v>1</v>
      </c>
      <c r="DM189" s="72">
        <v>721.76</v>
      </c>
      <c r="DN189" s="96">
        <v>1</v>
      </c>
      <c r="DO189" s="96">
        <v>3.6029999999999999E-3</v>
      </c>
      <c r="DP189" s="72">
        <v>2.6</v>
      </c>
      <c r="DQ189" s="72">
        <v>719.16</v>
      </c>
      <c r="DR189" t="s">
        <v>157</v>
      </c>
      <c r="DT189" t="s">
        <v>103</v>
      </c>
    </row>
    <row r="190" spans="1:124" x14ac:dyDescent="0.3">
      <c r="A190" t="s">
        <v>158</v>
      </c>
      <c r="B190">
        <v>4730</v>
      </c>
      <c r="C190" s="95">
        <v>1286</v>
      </c>
      <c r="D190" s="95">
        <v>5719441</v>
      </c>
      <c r="E190" s="95">
        <v>1244</v>
      </c>
      <c r="F190" s="95">
        <v>4042256</v>
      </c>
      <c r="G190" s="95">
        <v>382</v>
      </c>
      <c r="H190" s="95">
        <v>1450299</v>
      </c>
      <c r="I190" s="95">
        <v>361</v>
      </c>
      <c r="J190" s="95">
        <v>1145825</v>
      </c>
      <c r="K190" s="95">
        <v>1227</v>
      </c>
      <c r="L190" s="95">
        <v>6019826</v>
      </c>
      <c r="M190" s="95">
        <v>1182</v>
      </c>
      <c r="N190" s="95">
        <v>4354437</v>
      </c>
      <c r="O190" s="95">
        <v>385</v>
      </c>
      <c r="P190" s="95">
        <v>1833401</v>
      </c>
      <c r="Q190" s="95">
        <v>358</v>
      </c>
      <c r="R190" s="95">
        <v>1228740</v>
      </c>
      <c r="S190" s="95">
        <v>1183</v>
      </c>
      <c r="T190" s="95">
        <v>6455817</v>
      </c>
      <c r="U190" s="95">
        <v>1134</v>
      </c>
      <c r="V190" s="95">
        <v>4103116</v>
      </c>
      <c r="W190" s="95">
        <v>392</v>
      </c>
      <c r="X190" s="95">
        <v>1431627</v>
      </c>
      <c r="Y190" s="95">
        <v>366</v>
      </c>
      <c r="Z190" s="95">
        <v>1462658</v>
      </c>
      <c r="AA190" s="95">
        <v>1149</v>
      </c>
      <c r="AB190" s="95">
        <v>5066918</v>
      </c>
      <c r="AC190" s="95">
        <v>1103</v>
      </c>
      <c r="AD190" s="95">
        <v>4251846</v>
      </c>
      <c r="AE190" s="95">
        <v>402</v>
      </c>
      <c r="AF190" s="95">
        <v>1477207</v>
      </c>
      <c r="AG190" s="95">
        <v>381</v>
      </c>
      <c r="AH190" s="95">
        <v>1647859</v>
      </c>
      <c r="AI190" s="95">
        <v>1175</v>
      </c>
      <c r="AJ190" s="95">
        <v>4908733</v>
      </c>
      <c r="AK190" s="95">
        <v>1130</v>
      </c>
      <c r="AL190" s="95">
        <v>4513390</v>
      </c>
      <c r="AM190" s="95">
        <v>392</v>
      </c>
      <c r="AN190" s="95">
        <v>1537182</v>
      </c>
      <c r="AO190" s="95">
        <v>372</v>
      </c>
      <c r="AP190" s="95">
        <v>1651884</v>
      </c>
      <c r="AQ190" s="72">
        <v>358.2</v>
      </c>
      <c r="AR190" s="72">
        <v>269.37</v>
      </c>
      <c r="AS190" s="72">
        <v>627.57000000000005</v>
      </c>
      <c r="AT190" s="95">
        <v>7169740</v>
      </c>
      <c r="AU190" s="95">
        <v>5188081</v>
      </c>
      <c r="AV190" s="95">
        <v>1668</v>
      </c>
      <c r="AW190" s="95">
        <v>1605</v>
      </c>
      <c r="AX190" s="72">
        <v>405.98</v>
      </c>
      <c r="AY190" s="72">
        <v>302.12</v>
      </c>
      <c r="AZ190" s="72">
        <v>708.1</v>
      </c>
      <c r="BA190" s="95">
        <v>7853227</v>
      </c>
      <c r="BB190" s="95">
        <v>5583177</v>
      </c>
      <c r="BC190" s="95">
        <v>1612</v>
      </c>
      <c r="BD190" s="95">
        <v>1540</v>
      </c>
      <c r="BE190" s="72">
        <v>417.33</v>
      </c>
      <c r="BF190" s="72">
        <v>309.20999999999998</v>
      </c>
      <c r="BG190" s="72">
        <v>726.54</v>
      </c>
      <c r="BH190" s="95">
        <v>7887444</v>
      </c>
      <c r="BI190" s="95">
        <v>5565774</v>
      </c>
      <c r="BJ190" s="95">
        <v>1575</v>
      </c>
      <c r="BK190" s="95">
        <v>1500</v>
      </c>
      <c r="BL190" s="72">
        <v>351.61</v>
      </c>
      <c r="BM190" s="72">
        <v>331.3</v>
      </c>
      <c r="BN190" s="72">
        <v>682.91</v>
      </c>
      <c r="BO190" s="95">
        <v>6544125</v>
      </c>
      <c r="BP190" s="95">
        <v>5899705</v>
      </c>
      <c r="BQ190" s="95">
        <v>1551</v>
      </c>
      <c r="BR190" s="95">
        <v>1484</v>
      </c>
      <c r="BS190" s="72">
        <v>342.79</v>
      </c>
      <c r="BT190" s="72">
        <v>342.06</v>
      </c>
      <c r="BU190" s="72">
        <v>684.85</v>
      </c>
      <c r="BV190" s="95">
        <v>6445915</v>
      </c>
      <c r="BW190" s="95">
        <v>6165274</v>
      </c>
      <c r="BX190" s="95">
        <v>1567</v>
      </c>
      <c r="BY190" s="95">
        <v>1502</v>
      </c>
      <c r="BZ190" s="95">
        <v>1638</v>
      </c>
      <c r="CA190" s="95">
        <v>1577</v>
      </c>
      <c r="CB190" s="95">
        <v>1539</v>
      </c>
      <c r="CC190" s="95">
        <v>1519</v>
      </c>
      <c r="CD190" s="95">
        <v>1535</v>
      </c>
      <c r="CE190" s="72">
        <v>650.75523149000003</v>
      </c>
      <c r="CF190" s="72">
        <v>676.59346364999999</v>
      </c>
      <c r="CG190" s="72">
        <v>712.40329333</v>
      </c>
      <c r="CH190" s="72">
        <v>716.50152150999998</v>
      </c>
      <c r="CI190" s="72">
        <v>731.52548966999996</v>
      </c>
      <c r="CJ190" s="96">
        <v>0.96437180929999999</v>
      </c>
      <c r="CK190" s="96">
        <v>1.0465664213999999</v>
      </c>
      <c r="CL190" s="96">
        <v>1.0198436851999999</v>
      </c>
      <c r="CM190" s="96">
        <v>0.95311730610000001</v>
      </c>
      <c r="CN190" s="96">
        <v>0.93619430859999997</v>
      </c>
      <c r="CO190" s="96">
        <v>1.0544241743</v>
      </c>
      <c r="CP190" s="96">
        <v>0.93322851480000002</v>
      </c>
      <c r="CQ190" s="96">
        <v>0.99584056389999998</v>
      </c>
      <c r="CR190" s="96">
        <v>0.93712629839999995</v>
      </c>
      <c r="CS190" s="95">
        <v>1568</v>
      </c>
      <c r="CT190" s="95">
        <v>1483</v>
      </c>
      <c r="CU190" s="95">
        <v>1478</v>
      </c>
      <c r="CV190" s="95">
        <v>1462</v>
      </c>
      <c r="CW190" s="95">
        <v>1479</v>
      </c>
      <c r="CX190" s="96">
        <v>1.064637595</v>
      </c>
      <c r="CY190" s="96">
        <v>1.0638146340000001</v>
      </c>
      <c r="CZ190" s="96">
        <v>1.0807033690000001</v>
      </c>
      <c r="DA190" s="96">
        <v>1.0290284169999999</v>
      </c>
      <c r="DB190" s="96">
        <v>1.0330227219999999</v>
      </c>
      <c r="DC190">
        <v>2013</v>
      </c>
      <c r="DD190" s="6">
        <v>1526.2</v>
      </c>
      <c r="DE190" s="96">
        <v>1.3542405E-3</v>
      </c>
      <c r="DF190" s="72">
        <v>718.73</v>
      </c>
      <c r="DG190" s="96">
        <v>1</v>
      </c>
      <c r="DH190" s="72">
        <v>718.73</v>
      </c>
      <c r="DI190" s="72">
        <v>696.93266574999996</v>
      </c>
      <c r="DJ190" s="96">
        <v>1</v>
      </c>
      <c r="DK190" s="72">
        <v>718.73</v>
      </c>
      <c r="DL190" s="96">
        <v>1</v>
      </c>
      <c r="DM190" s="72">
        <v>718.73</v>
      </c>
      <c r="DN190" s="96">
        <v>1</v>
      </c>
      <c r="DO190" s="96">
        <v>3.4749999999999998E-3</v>
      </c>
      <c r="DP190" s="72">
        <v>2.5</v>
      </c>
      <c r="DQ190" s="72">
        <v>716.23</v>
      </c>
      <c r="DR190" t="s">
        <v>158</v>
      </c>
      <c r="DT190" t="s">
        <v>103</v>
      </c>
    </row>
    <row r="191" spans="1:124" x14ac:dyDescent="0.3">
      <c r="A191" t="s">
        <v>159</v>
      </c>
      <c r="B191">
        <v>4740</v>
      </c>
      <c r="C191" s="95">
        <v>3079</v>
      </c>
      <c r="D191" s="95">
        <v>14055085</v>
      </c>
      <c r="E191" s="95">
        <v>2984</v>
      </c>
      <c r="F191" s="95">
        <v>9093116</v>
      </c>
      <c r="G191" s="95">
        <v>1070</v>
      </c>
      <c r="H191" s="95">
        <v>2838666</v>
      </c>
      <c r="I191" s="95">
        <v>983</v>
      </c>
      <c r="J191" s="95">
        <v>2645186</v>
      </c>
      <c r="K191" s="95">
        <v>2980</v>
      </c>
      <c r="L191" s="95">
        <v>14238883</v>
      </c>
      <c r="M191" s="95">
        <v>2872</v>
      </c>
      <c r="N191" s="95">
        <v>9248735</v>
      </c>
      <c r="O191" s="95">
        <v>1048</v>
      </c>
      <c r="P191" s="95">
        <v>3719729</v>
      </c>
      <c r="Q191" s="95">
        <v>956</v>
      </c>
      <c r="R191" s="95">
        <v>2976994</v>
      </c>
      <c r="S191" s="95">
        <v>2943</v>
      </c>
      <c r="T191" s="95">
        <v>14003806</v>
      </c>
      <c r="U191" s="95">
        <v>2823</v>
      </c>
      <c r="V191" s="95">
        <v>9191897</v>
      </c>
      <c r="W191" s="95">
        <v>1031</v>
      </c>
      <c r="X191" s="95">
        <v>3549230</v>
      </c>
      <c r="Y191" s="95">
        <v>942</v>
      </c>
      <c r="Z191" s="95">
        <v>2892544</v>
      </c>
      <c r="AA191" s="95">
        <v>2927</v>
      </c>
      <c r="AB191" s="95">
        <v>13438930</v>
      </c>
      <c r="AC191" s="95">
        <v>2797</v>
      </c>
      <c r="AD191" s="95">
        <v>9855224</v>
      </c>
      <c r="AE191" s="95">
        <v>993</v>
      </c>
      <c r="AF191" s="95">
        <v>3001172</v>
      </c>
      <c r="AG191" s="95">
        <v>906</v>
      </c>
      <c r="AH191" s="95">
        <v>2936946</v>
      </c>
      <c r="AI191" s="95">
        <v>2905</v>
      </c>
      <c r="AJ191" s="95">
        <v>15638571.789999999</v>
      </c>
      <c r="AK191" s="95">
        <v>2786</v>
      </c>
      <c r="AL191" s="95">
        <v>10666671.01</v>
      </c>
      <c r="AM191" s="95">
        <v>1002</v>
      </c>
      <c r="AN191" s="95">
        <v>3036480</v>
      </c>
      <c r="AO191" s="95">
        <v>911</v>
      </c>
      <c r="AP191" s="95">
        <v>2793820</v>
      </c>
      <c r="AQ191" s="72">
        <v>339.31</v>
      </c>
      <c r="AR191" s="72">
        <v>246.58</v>
      </c>
      <c r="AS191" s="72">
        <v>585.89</v>
      </c>
      <c r="AT191" s="95">
        <v>16893751</v>
      </c>
      <c r="AU191" s="95">
        <v>11738302</v>
      </c>
      <c r="AV191" s="95">
        <v>4149</v>
      </c>
      <c r="AW191" s="95">
        <v>3967</v>
      </c>
      <c r="AX191" s="72">
        <v>371.54</v>
      </c>
      <c r="AY191" s="72">
        <v>266.14999999999998</v>
      </c>
      <c r="AZ191" s="72">
        <v>637.69000000000005</v>
      </c>
      <c r="BA191" s="95">
        <v>17958612</v>
      </c>
      <c r="BB191" s="95">
        <v>12225729</v>
      </c>
      <c r="BC191" s="95">
        <v>4028</v>
      </c>
      <c r="BD191" s="95">
        <v>3828</v>
      </c>
      <c r="BE191" s="72">
        <v>368.08</v>
      </c>
      <c r="BF191" s="72">
        <v>267.47000000000003</v>
      </c>
      <c r="BG191" s="72">
        <v>635.54999999999995</v>
      </c>
      <c r="BH191" s="95">
        <v>17553036</v>
      </c>
      <c r="BI191" s="95">
        <v>12084441</v>
      </c>
      <c r="BJ191" s="95">
        <v>3974</v>
      </c>
      <c r="BK191" s="95">
        <v>3765</v>
      </c>
      <c r="BL191" s="72">
        <v>349.49</v>
      </c>
      <c r="BM191" s="72">
        <v>287.88</v>
      </c>
      <c r="BN191" s="72">
        <v>637.37</v>
      </c>
      <c r="BO191" s="95">
        <v>16440102</v>
      </c>
      <c r="BP191" s="95">
        <v>12792170</v>
      </c>
      <c r="BQ191" s="95">
        <v>3920</v>
      </c>
      <c r="BR191" s="95">
        <v>3703</v>
      </c>
      <c r="BS191" s="72">
        <v>398.32</v>
      </c>
      <c r="BT191" s="72">
        <v>303.41000000000003</v>
      </c>
      <c r="BU191" s="72">
        <v>701.73</v>
      </c>
      <c r="BV191" s="95">
        <v>18675051.789999999</v>
      </c>
      <c r="BW191" s="95">
        <v>13460491.01</v>
      </c>
      <c r="BX191" s="95">
        <v>3907</v>
      </c>
      <c r="BY191" s="95">
        <v>3697</v>
      </c>
      <c r="BZ191" s="95">
        <v>4062</v>
      </c>
      <c r="CA191" s="95">
        <v>3931</v>
      </c>
      <c r="CB191" s="95">
        <v>3873</v>
      </c>
      <c r="CC191" s="95">
        <v>3817</v>
      </c>
      <c r="CD191" s="95">
        <v>3804</v>
      </c>
      <c r="CE191" s="72">
        <v>650.75523149000003</v>
      </c>
      <c r="CF191" s="72">
        <v>676.59346364999999</v>
      </c>
      <c r="CG191" s="72">
        <v>712.40329333</v>
      </c>
      <c r="CH191" s="72">
        <v>716.50152150999998</v>
      </c>
      <c r="CI191" s="72">
        <v>731.52548966999996</v>
      </c>
      <c r="CJ191" s="96">
        <v>0.90032315019999998</v>
      </c>
      <c r="CK191" s="96">
        <v>0.94250097619999995</v>
      </c>
      <c r="CL191" s="96">
        <v>0.89212108639999999</v>
      </c>
      <c r="CM191" s="96">
        <v>0.88955847389999998</v>
      </c>
      <c r="CN191" s="96">
        <v>0.95926937599999995</v>
      </c>
      <c r="CO191" s="96">
        <v>0.9895731888</v>
      </c>
      <c r="CP191" s="96">
        <v>0.92641415810000005</v>
      </c>
      <c r="CQ191" s="96">
        <v>0.99584056389999998</v>
      </c>
      <c r="CR191" s="96">
        <v>0.93028348049999998</v>
      </c>
      <c r="CS191" s="95">
        <v>3705</v>
      </c>
      <c r="CT191" s="95">
        <v>3598</v>
      </c>
      <c r="CU191" s="95">
        <v>3553</v>
      </c>
      <c r="CV191" s="95">
        <v>3471</v>
      </c>
      <c r="CW191" s="95">
        <v>3499</v>
      </c>
      <c r="CX191" s="96">
        <v>0.99241093199999997</v>
      </c>
      <c r="CY191" s="96">
        <v>0.98625359199999996</v>
      </c>
      <c r="CZ191" s="96">
        <v>0.99629432399999995</v>
      </c>
      <c r="DA191" s="96">
        <v>0.97223808499999997</v>
      </c>
      <c r="DB191" s="96">
        <v>1.000353418</v>
      </c>
      <c r="DC191">
        <v>2013</v>
      </c>
      <c r="DD191" s="6">
        <v>3792</v>
      </c>
      <c r="DE191" s="96">
        <v>1.4903783E-3</v>
      </c>
      <c r="DF191" s="72">
        <v>713.38</v>
      </c>
      <c r="DG191" s="96">
        <v>1</v>
      </c>
      <c r="DH191" s="72">
        <v>713.38</v>
      </c>
      <c r="DI191" s="72">
        <v>696.93266574999996</v>
      </c>
      <c r="DJ191" s="96">
        <v>1</v>
      </c>
      <c r="DK191" s="72">
        <v>713.38</v>
      </c>
      <c r="DL191" s="96">
        <v>1</v>
      </c>
      <c r="DM191" s="72">
        <v>713.38</v>
      </c>
      <c r="DN191" s="96">
        <v>1</v>
      </c>
      <c r="DO191" s="96">
        <v>3.5070000000000001E-3</v>
      </c>
      <c r="DP191" s="72">
        <v>2.5</v>
      </c>
      <c r="DQ191" s="72">
        <v>710.88</v>
      </c>
      <c r="DR191" t="s">
        <v>159</v>
      </c>
      <c r="DT191" t="s">
        <v>103</v>
      </c>
    </row>
    <row r="192" spans="1:124" x14ac:dyDescent="0.3">
      <c r="A192" t="s">
        <v>160</v>
      </c>
      <c r="B192">
        <v>5000</v>
      </c>
      <c r="C192" s="95">
        <v>73111</v>
      </c>
      <c r="D192" s="95">
        <v>386737071</v>
      </c>
      <c r="E192" s="95">
        <v>70387</v>
      </c>
      <c r="F192" s="95">
        <v>241599658</v>
      </c>
      <c r="G192" s="95">
        <v>19259</v>
      </c>
      <c r="H192" s="95">
        <v>78029248</v>
      </c>
      <c r="I192" s="95">
        <v>16316</v>
      </c>
      <c r="J192" s="95">
        <v>52465532</v>
      </c>
      <c r="K192" s="95">
        <v>74513</v>
      </c>
      <c r="L192" s="95">
        <v>405002420</v>
      </c>
      <c r="M192" s="95">
        <v>70491</v>
      </c>
      <c r="N192" s="95">
        <v>254282189</v>
      </c>
      <c r="O192" s="95">
        <v>19866</v>
      </c>
      <c r="P192" s="95">
        <v>84863777</v>
      </c>
      <c r="Q192" s="95">
        <v>16812</v>
      </c>
      <c r="R192" s="95">
        <v>54782120</v>
      </c>
      <c r="S192" s="95">
        <v>76661</v>
      </c>
      <c r="T192" s="95">
        <v>433282179</v>
      </c>
      <c r="U192" s="95">
        <v>71462</v>
      </c>
      <c r="V192" s="95">
        <v>265159851</v>
      </c>
      <c r="W192" s="95">
        <v>20181</v>
      </c>
      <c r="X192" s="95">
        <v>93435645</v>
      </c>
      <c r="Y192" s="95">
        <v>17077</v>
      </c>
      <c r="Z192" s="95">
        <v>60691638</v>
      </c>
      <c r="AA192" s="95">
        <v>78383</v>
      </c>
      <c r="AB192" s="95">
        <v>427165361</v>
      </c>
      <c r="AC192" s="95">
        <v>72143</v>
      </c>
      <c r="AD192" s="95">
        <v>283902408</v>
      </c>
      <c r="AE192" s="95">
        <v>20084</v>
      </c>
      <c r="AF192" s="95">
        <v>100485314</v>
      </c>
      <c r="AG192" s="95">
        <v>16965</v>
      </c>
      <c r="AH192" s="95">
        <v>64355161</v>
      </c>
      <c r="AI192" s="95">
        <v>80657</v>
      </c>
      <c r="AJ192" s="95">
        <v>442125933.57999998</v>
      </c>
      <c r="AK192" s="95">
        <v>73923</v>
      </c>
      <c r="AL192" s="95">
        <v>306209005.41000003</v>
      </c>
      <c r="AM192" s="95">
        <v>20036</v>
      </c>
      <c r="AN192" s="95">
        <v>100997959.66</v>
      </c>
      <c r="AO192" s="95">
        <v>16887</v>
      </c>
      <c r="AP192" s="95">
        <v>69109713.540000007</v>
      </c>
      <c r="AQ192" s="72">
        <v>419.3</v>
      </c>
      <c r="AR192" s="72">
        <v>282.64</v>
      </c>
      <c r="AS192" s="72">
        <v>701.94</v>
      </c>
      <c r="AT192" s="95">
        <v>464766319</v>
      </c>
      <c r="AU192" s="95">
        <v>294065190</v>
      </c>
      <c r="AV192" s="95">
        <v>92370</v>
      </c>
      <c r="AW192" s="95">
        <v>86703</v>
      </c>
      <c r="AX192" s="72">
        <v>432.53</v>
      </c>
      <c r="AY192" s="72">
        <v>295.01</v>
      </c>
      <c r="AZ192" s="72">
        <v>727.54</v>
      </c>
      <c r="BA192" s="95">
        <v>489866197</v>
      </c>
      <c r="BB192" s="95">
        <v>309064309</v>
      </c>
      <c r="BC192" s="95">
        <v>94379</v>
      </c>
      <c r="BD192" s="95">
        <v>87303</v>
      </c>
      <c r="BE192" s="72">
        <v>453.24</v>
      </c>
      <c r="BF192" s="72">
        <v>306.69</v>
      </c>
      <c r="BG192" s="72">
        <v>759.93</v>
      </c>
      <c r="BH192" s="95">
        <v>526717824</v>
      </c>
      <c r="BI192" s="95">
        <v>325851489</v>
      </c>
      <c r="BJ192" s="95">
        <v>96842</v>
      </c>
      <c r="BK192" s="95">
        <v>88539</v>
      </c>
      <c r="BL192" s="72">
        <v>446.55</v>
      </c>
      <c r="BM192" s="72">
        <v>325.69</v>
      </c>
      <c r="BN192" s="72">
        <v>772.24</v>
      </c>
      <c r="BO192" s="95">
        <v>527650675</v>
      </c>
      <c r="BP192" s="95">
        <v>348257569</v>
      </c>
      <c r="BQ192" s="95">
        <v>98467</v>
      </c>
      <c r="BR192" s="95">
        <v>89108</v>
      </c>
      <c r="BS192" s="72">
        <v>449.49</v>
      </c>
      <c r="BT192" s="72">
        <v>344.42</v>
      </c>
      <c r="BU192" s="72">
        <v>793.91</v>
      </c>
      <c r="BV192" s="95">
        <v>543123893.24000001</v>
      </c>
      <c r="BW192" s="95">
        <v>375318718.94999999</v>
      </c>
      <c r="BX192" s="95">
        <v>100693</v>
      </c>
      <c r="BY192" s="95">
        <v>90810</v>
      </c>
      <c r="BZ192" s="95">
        <v>89669</v>
      </c>
      <c r="CA192" s="95">
        <v>90967</v>
      </c>
      <c r="CB192" s="95">
        <v>92840</v>
      </c>
      <c r="CC192" s="95">
        <v>94024</v>
      </c>
      <c r="CD192" s="95">
        <v>95858</v>
      </c>
      <c r="CE192" s="72">
        <v>650.75523149000003</v>
      </c>
      <c r="CF192" s="72">
        <v>676.59346364999999</v>
      </c>
      <c r="CG192" s="72">
        <v>712.40329333</v>
      </c>
      <c r="CH192" s="72">
        <v>716.50152150999998</v>
      </c>
      <c r="CI192" s="72">
        <v>731.52548966999996</v>
      </c>
      <c r="CJ192" s="96">
        <v>1.0786544095999999</v>
      </c>
      <c r="CK192" s="96">
        <v>1.0752985936999999</v>
      </c>
      <c r="CL192" s="96">
        <v>1.0667132046000001</v>
      </c>
      <c r="CM192" s="96">
        <v>1.0777925473000001</v>
      </c>
      <c r="CN192" s="96">
        <v>1.0852800226999999</v>
      </c>
      <c r="CO192" s="96">
        <v>1.0093891349999999</v>
      </c>
      <c r="CP192" s="96">
        <v>1.0667320643</v>
      </c>
      <c r="CQ192" s="96">
        <v>0.99584056389999998</v>
      </c>
      <c r="CR192" s="96">
        <v>1.0711874477000001</v>
      </c>
      <c r="CS192" s="95">
        <v>79696</v>
      </c>
      <c r="CT192" s="95">
        <v>81394</v>
      </c>
      <c r="CU192" s="95">
        <v>82299</v>
      </c>
      <c r="CV192" s="95">
        <v>82561</v>
      </c>
      <c r="CW192" s="95">
        <v>84023</v>
      </c>
      <c r="CX192" s="96">
        <v>1.0216128769999999</v>
      </c>
      <c r="CY192" s="96">
        <v>1.0090500570000001</v>
      </c>
      <c r="CZ192" s="96">
        <v>1.0097197550000001</v>
      </c>
      <c r="DA192" s="96">
        <v>1.0028476420000001</v>
      </c>
      <c r="DB192" s="96">
        <v>1.0042271920000001</v>
      </c>
      <c r="DC192">
        <v>2013</v>
      </c>
      <c r="DD192" s="6">
        <v>88492.6</v>
      </c>
      <c r="DE192" s="96">
        <v>4.6153721999999996E-3</v>
      </c>
      <c r="DF192" s="72">
        <v>818.86</v>
      </c>
      <c r="DG192" s="96">
        <v>1</v>
      </c>
      <c r="DH192" s="72">
        <v>818.86</v>
      </c>
      <c r="DI192" s="72">
        <v>830.74173471999995</v>
      </c>
      <c r="DJ192" s="96">
        <v>1</v>
      </c>
      <c r="DK192" s="72">
        <v>818.86</v>
      </c>
      <c r="DL192" s="96">
        <v>1</v>
      </c>
      <c r="DM192" s="72">
        <v>818.86</v>
      </c>
      <c r="DN192" s="96">
        <v>1</v>
      </c>
      <c r="DO192" s="96">
        <v>9.0010000000000003E-3</v>
      </c>
      <c r="DP192" s="72">
        <v>7.37</v>
      </c>
      <c r="DQ192" s="72">
        <v>811.49</v>
      </c>
      <c r="DR192" t="s">
        <v>160</v>
      </c>
      <c r="DT192" t="s">
        <v>161</v>
      </c>
    </row>
    <row r="193" spans="1:124" x14ac:dyDescent="0.3">
      <c r="A193" t="s">
        <v>162</v>
      </c>
      <c r="B193">
        <v>5010</v>
      </c>
      <c r="C193" s="95">
        <v>112</v>
      </c>
      <c r="D193" s="95">
        <v>283783</v>
      </c>
      <c r="E193" s="95">
        <v>112</v>
      </c>
      <c r="F193" s="95">
        <v>269969</v>
      </c>
      <c r="G193" s="95">
        <v>18</v>
      </c>
      <c r="H193" s="95">
        <v>32273</v>
      </c>
      <c r="I193" s="95">
        <v>18</v>
      </c>
      <c r="J193" s="95">
        <v>30999</v>
      </c>
      <c r="K193" s="95">
        <v>115</v>
      </c>
      <c r="L193" s="95">
        <v>259132</v>
      </c>
      <c r="M193" s="95">
        <v>110</v>
      </c>
      <c r="N193" s="95">
        <v>347059</v>
      </c>
      <c r="O193" s="95">
        <v>21</v>
      </c>
      <c r="P193" s="95">
        <v>36861</v>
      </c>
      <c r="Q193" s="95">
        <v>21</v>
      </c>
      <c r="R193" s="95">
        <v>43325</v>
      </c>
      <c r="S193" s="95">
        <v>119</v>
      </c>
      <c r="T193" s="95">
        <v>482901</v>
      </c>
      <c r="U193" s="95">
        <v>112</v>
      </c>
      <c r="V193" s="95">
        <v>406504</v>
      </c>
      <c r="W193" s="95">
        <v>20</v>
      </c>
      <c r="X193" s="95">
        <v>1</v>
      </c>
      <c r="Y193" s="95">
        <v>20</v>
      </c>
      <c r="Z193" s="95">
        <v>37873</v>
      </c>
      <c r="AA193" s="95">
        <v>122</v>
      </c>
      <c r="AB193" s="95">
        <v>445206</v>
      </c>
      <c r="AC193" s="95">
        <v>116</v>
      </c>
      <c r="AD193" s="95">
        <v>504593</v>
      </c>
      <c r="AE193" s="95">
        <v>18</v>
      </c>
      <c r="AF193" s="95">
        <v>32373</v>
      </c>
      <c r="AG193" s="95">
        <v>18</v>
      </c>
      <c r="AH193" s="95">
        <v>53780</v>
      </c>
      <c r="AI193" s="95">
        <v>123</v>
      </c>
      <c r="AJ193" s="95">
        <v>632875</v>
      </c>
      <c r="AK193" s="95">
        <v>118</v>
      </c>
      <c r="AL193" s="95">
        <v>463778</v>
      </c>
      <c r="AM193" s="95">
        <v>26</v>
      </c>
      <c r="AN193" s="95">
        <v>37527</v>
      </c>
      <c r="AO193" s="95">
        <v>23</v>
      </c>
      <c r="AP193" s="95">
        <v>74434</v>
      </c>
      <c r="AQ193" s="72">
        <v>202.6</v>
      </c>
      <c r="AR193" s="72">
        <v>192.93</v>
      </c>
      <c r="AS193" s="72">
        <v>395.53</v>
      </c>
      <c r="AT193" s="95">
        <v>316056</v>
      </c>
      <c r="AU193" s="95">
        <v>300968</v>
      </c>
      <c r="AV193" s="95">
        <v>130</v>
      </c>
      <c r="AW193" s="95">
        <v>130</v>
      </c>
      <c r="AX193" s="72">
        <v>181.37</v>
      </c>
      <c r="AY193" s="72">
        <v>248.34</v>
      </c>
      <c r="AZ193" s="72">
        <v>429.71</v>
      </c>
      <c r="BA193" s="95">
        <v>295993</v>
      </c>
      <c r="BB193" s="95">
        <v>390384</v>
      </c>
      <c r="BC193" s="95">
        <v>136</v>
      </c>
      <c r="BD193" s="95">
        <v>131</v>
      </c>
      <c r="BE193" s="72">
        <v>289.51</v>
      </c>
      <c r="BF193" s="72">
        <v>280.54000000000002</v>
      </c>
      <c r="BG193" s="72">
        <v>570.04999999999995</v>
      </c>
      <c r="BH193" s="95">
        <v>482902</v>
      </c>
      <c r="BI193" s="95">
        <v>444377</v>
      </c>
      <c r="BJ193" s="95">
        <v>139</v>
      </c>
      <c r="BK193" s="95">
        <v>132</v>
      </c>
      <c r="BL193" s="72">
        <v>284.27</v>
      </c>
      <c r="BM193" s="72">
        <v>347.25</v>
      </c>
      <c r="BN193" s="72">
        <v>631.52</v>
      </c>
      <c r="BO193" s="95">
        <v>477579</v>
      </c>
      <c r="BP193" s="95">
        <v>558373</v>
      </c>
      <c r="BQ193" s="95">
        <v>140</v>
      </c>
      <c r="BR193" s="95">
        <v>134</v>
      </c>
      <c r="BS193" s="72">
        <v>374.95</v>
      </c>
      <c r="BT193" s="72">
        <v>318.08999999999997</v>
      </c>
      <c r="BU193" s="72">
        <v>693.04</v>
      </c>
      <c r="BV193" s="95">
        <v>670402</v>
      </c>
      <c r="BW193" s="95">
        <v>538212</v>
      </c>
      <c r="BX193" s="95">
        <v>149</v>
      </c>
      <c r="BY193" s="95">
        <v>141</v>
      </c>
      <c r="BZ193" s="95">
        <v>130</v>
      </c>
      <c r="CA193" s="95">
        <v>134</v>
      </c>
      <c r="CB193" s="95">
        <v>136</v>
      </c>
      <c r="CC193" s="95">
        <v>137</v>
      </c>
      <c r="CD193" s="95">
        <v>145</v>
      </c>
      <c r="CE193" s="72">
        <v>650.75523149000003</v>
      </c>
      <c r="CF193" s="72">
        <v>676.59346364999999</v>
      </c>
      <c r="CG193" s="72">
        <v>712.40329333</v>
      </c>
      <c r="CH193" s="72">
        <v>716.50152150999998</v>
      </c>
      <c r="CI193" s="72">
        <v>731.52548966999996</v>
      </c>
      <c r="CJ193" s="96">
        <v>0.60780149100000003</v>
      </c>
      <c r="CK193" s="96">
        <v>0.63510811599999994</v>
      </c>
      <c r="CL193" s="96">
        <v>0.80017878259999997</v>
      </c>
      <c r="CM193" s="96">
        <v>0.88139380170000003</v>
      </c>
      <c r="CN193" s="96">
        <v>0.94739009070000002</v>
      </c>
      <c r="CO193" s="96">
        <v>0.81956888510000003</v>
      </c>
      <c r="CP193" s="96">
        <v>0.94485585100000002</v>
      </c>
      <c r="CQ193" s="96">
        <v>0.99584056389999998</v>
      </c>
      <c r="CR193" s="96">
        <v>0.9488021982</v>
      </c>
      <c r="CS193" s="95">
        <v>134</v>
      </c>
      <c r="CT193" s="95">
        <v>133</v>
      </c>
      <c r="CU193" s="95">
        <v>129</v>
      </c>
      <c r="CV193" s="95">
        <v>137</v>
      </c>
      <c r="CW193" s="95">
        <v>140</v>
      </c>
      <c r="CX193" s="96">
        <v>0.902209025</v>
      </c>
      <c r="CY193" s="96">
        <v>0.76058295899999995</v>
      </c>
      <c r="CZ193" s="96">
        <v>0.80011193400000002</v>
      </c>
      <c r="DA193" s="96">
        <v>0.77077192500000002</v>
      </c>
      <c r="DB193" s="96">
        <v>0.862186597</v>
      </c>
      <c r="DC193">
        <v>2013</v>
      </c>
      <c r="DD193" s="6">
        <v>133.6</v>
      </c>
      <c r="DE193" s="96">
        <v>5.0140237999999997E-3</v>
      </c>
      <c r="DF193" s="72">
        <v>725.02</v>
      </c>
      <c r="DG193" s="96">
        <v>1</v>
      </c>
      <c r="DH193" s="72">
        <v>725.02</v>
      </c>
      <c r="DI193" s="72">
        <v>730.53366714000003</v>
      </c>
      <c r="DJ193" s="96">
        <v>0.36551333759999999</v>
      </c>
      <c r="DK193" s="72">
        <v>728.51834826000004</v>
      </c>
      <c r="DL193" s="96">
        <v>1.0070711682</v>
      </c>
      <c r="DM193" s="72">
        <v>733.66982401999996</v>
      </c>
      <c r="DN193" s="96">
        <v>1</v>
      </c>
      <c r="DO193" s="96">
        <v>1.2891E-2</v>
      </c>
      <c r="DP193" s="72">
        <v>9.4600000000000009</v>
      </c>
      <c r="DQ193" s="72">
        <v>724.21</v>
      </c>
      <c r="DR193" t="s">
        <v>162</v>
      </c>
      <c r="DT193" t="s">
        <v>161</v>
      </c>
    </row>
    <row r="194" spans="1:124" x14ac:dyDescent="0.3">
      <c r="A194" t="s">
        <v>163</v>
      </c>
      <c r="B194">
        <v>5020</v>
      </c>
      <c r="C194" s="95">
        <v>5671</v>
      </c>
      <c r="D194" s="95">
        <v>18896157</v>
      </c>
      <c r="E194" s="95">
        <v>5448</v>
      </c>
      <c r="F194" s="95">
        <v>15860463</v>
      </c>
      <c r="G194" s="95">
        <v>851</v>
      </c>
      <c r="H194" s="95">
        <v>2447592</v>
      </c>
      <c r="I194" s="95">
        <v>711</v>
      </c>
      <c r="J194" s="95">
        <v>2143672</v>
      </c>
      <c r="K194" s="95">
        <v>5533</v>
      </c>
      <c r="L194" s="95">
        <v>21682560</v>
      </c>
      <c r="M194" s="95">
        <v>5300</v>
      </c>
      <c r="N194" s="95">
        <v>17254292</v>
      </c>
      <c r="O194" s="95">
        <v>877</v>
      </c>
      <c r="P194" s="95">
        <v>2221621</v>
      </c>
      <c r="Q194" s="95">
        <v>733</v>
      </c>
      <c r="R194" s="95">
        <v>2236932</v>
      </c>
      <c r="S194" s="95">
        <v>5490</v>
      </c>
      <c r="T194" s="95">
        <v>20230009</v>
      </c>
      <c r="U194" s="95">
        <v>5225</v>
      </c>
      <c r="V194" s="95">
        <v>17409218</v>
      </c>
      <c r="W194" s="95">
        <v>889</v>
      </c>
      <c r="X194" s="95">
        <v>2419610</v>
      </c>
      <c r="Y194" s="95">
        <v>749</v>
      </c>
      <c r="Z194" s="95">
        <v>2562318</v>
      </c>
      <c r="AA194" s="95">
        <v>5541</v>
      </c>
      <c r="AB194" s="95">
        <v>21022540</v>
      </c>
      <c r="AC194" s="95">
        <v>5216</v>
      </c>
      <c r="AD194" s="95">
        <v>18007754</v>
      </c>
      <c r="AE194" s="95">
        <v>873</v>
      </c>
      <c r="AF194" s="95">
        <v>2835963</v>
      </c>
      <c r="AG194" s="95">
        <v>733</v>
      </c>
      <c r="AH194" s="95">
        <v>2448685</v>
      </c>
      <c r="AI194" s="95">
        <v>5648</v>
      </c>
      <c r="AJ194" s="95">
        <v>21957583.129999999</v>
      </c>
      <c r="AK194" s="95">
        <v>5314</v>
      </c>
      <c r="AL194" s="95">
        <v>19500486.379999999</v>
      </c>
      <c r="AM194" s="95">
        <v>885</v>
      </c>
      <c r="AN194" s="95">
        <v>3390756</v>
      </c>
      <c r="AO194" s="95">
        <v>755</v>
      </c>
      <c r="AP194" s="95">
        <v>2384621</v>
      </c>
      <c r="AQ194" s="72">
        <v>272.70999999999998</v>
      </c>
      <c r="AR194" s="72">
        <v>243.6</v>
      </c>
      <c r="AS194" s="72">
        <v>516.30999999999995</v>
      </c>
      <c r="AT194" s="95">
        <v>21343749</v>
      </c>
      <c r="AU194" s="95">
        <v>18004135</v>
      </c>
      <c r="AV194" s="95">
        <v>6522</v>
      </c>
      <c r="AW194" s="95">
        <v>6159</v>
      </c>
      <c r="AX194" s="72">
        <v>310.77</v>
      </c>
      <c r="AY194" s="72">
        <v>269.23</v>
      </c>
      <c r="AZ194" s="72">
        <v>580</v>
      </c>
      <c r="BA194" s="95">
        <v>23904181</v>
      </c>
      <c r="BB194" s="95">
        <v>19491224</v>
      </c>
      <c r="BC194" s="95">
        <v>6410</v>
      </c>
      <c r="BD194" s="95">
        <v>6033</v>
      </c>
      <c r="BE194" s="72">
        <v>295.89</v>
      </c>
      <c r="BF194" s="72">
        <v>278.58999999999997</v>
      </c>
      <c r="BG194" s="72">
        <v>574.48</v>
      </c>
      <c r="BH194" s="95">
        <v>22649619</v>
      </c>
      <c r="BI194" s="95">
        <v>19971536</v>
      </c>
      <c r="BJ194" s="95">
        <v>6379</v>
      </c>
      <c r="BK194" s="95">
        <v>5974</v>
      </c>
      <c r="BL194" s="72">
        <v>309.98</v>
      </c>
      <c r="BM194" s="72">
        <v>286.55</v>
      </c>
      <c r="BN194" s="72">
        <v>596.53</v>
      </c>
      <c r="BO194" s="95">
        <v>23858503</v>
      </c>
      <c r="BP194" s="95">
        <v>20456439</v>
      </c>
      <c r="BQ194" s="95">
        <v>6414</v>
      </c>
      <c r="BR194" s="95">
        <v>5949</v>
      </c>
      <c r="BS194" s="72">
        <v>323.33999999999997</v>
      </c>
      <c r="BT194" s="72">
        <v>300.5</v>
      </c>
      <c r="BU194" s="72">
        <v>623.84</v>
      </c>
      <c r="BV194" s="95">
        <v>25348339.129999999</v>
      </c>
      <c r="BW194" s="95">
        <v>21885107.379999999</v>
      </c>
      <c r="BX194" s="95">
        <v>6533</v>
      </c>
      <c r="BY194" s="95">
        <v>6069</v>
      </c>
      <c r="BZ194" s="95">
        <v>6349</v>
      </c>
      <c r="CA194" s="95">
        <v>6228</v>
      </c>
      <c r="CB194" s="95">
        <v>6184</v>
      </c>
      <c r="CC194" s="95">
        <v>6193</v>
      </c>
      <c r="CD194" s="95">
        <v>6306</v>
      </c>
      <c r="CE194" s="72">
        <v>650.75523149000003</v>
      </c>
      <c r="CF194" s="72">
        <v>676.59346364999999</v>
      </c>
      <c r="CG194" s="72">
        <v>712.40329333</v>
      </c>
      <c r="CH194" s="72">
        <v>716.50152150999998</v>
      </c>
      <c r="CI194" s="72">
        <v>731.52548966999996</v>
      </c>
      <c r="CJ194" s="96">
        <v>0.79340122830000004</v>
      </c>
      <c r="CK194" s="96">
        <v>0.85723559439999997</v>
      </c>
      <c r="CL194" s="96">
        <v>0.80639717050000004</v>
      </c>
      <c r="CM194" s="96">
        <v>0.83255929269999995</v>
      </c>
      <c r="CN194" s="96">
        <v>0.85279325029999997</v>
      </c>
      <c r="CO194" s="96">
        <v>0.89338614569999997</v>
      </c>
      <c r="CP194" s="96">
        <v>0.92734514769999998</v>
      </c>
      <c r="CQ194" s="96">
        <v>0.99584056389999998</v>
      </c>
      <c r="CR194" s="96">
        <v>0.93121835850000001</v>
      </c>
      <c r="CS194" s="95">
        <v>6135</v>
      </c>
      <c r="CT194" s="95">
        <v>5968</v>
      </c>
      <c r="CU194" s="95">
        <v>5963</v>
      </c>
      <c r="CV194" s="95">
        <v>5991</v>
      </c>
      <c r="CW194" s="95">
        <v>6130</v>
      </c>
      <c r="CX194" s="96">
        <v>0.91385680700000005</v>
      </c>
      <c r="CY194" s="96">
        <v>0.89289305200000002</v>
      </c>
      <c r="CZ194" s="96">
        <v>0.89402056200000002</v>
      </c>
      <c r="DA194" s="96">
        <v>0.884365395</v>
      </c>
      <c r="DB194" s="96">
        <v>0.88157791900000004</v>
      </c>
      <c r="DC194">
        <v>2013</v>
      </c>
      <c r="DD194" s="6">
        <v>6036.8</v>
      </c>
      <c r="DE194" s="96">
        <v>2.2116342000000002E-3</v>
      </c>
      <c r="DF194" s="72">
        <v>713.58</v>
      </c>
      <c r="DG194" s="96">
        <v>1</v>
      </c>
      <c r="DH194" s="72">
        <v>713.58</v>
      </c>
      <c r="DI194" s="72">
        <v>730.53366714000003</v>
      </c>
      <c r="DJ194" s="96">
        <v>1</v>
      </c>
      <c r="DK194" s="72">
        <v>713.58</v>
      </c>
      <c r="DL194" s="96">
        <v>1</v>
      </c>
      <c r="DM194" s="72">
        <v>713.58</v>
      </c>
      <c r="DN194" s="96">
        <v>1</v>
      </c>
      <c r="DO194" s="96">
        <v>7.2420000000000002E-3</v>
      </c>
      <c r="DP194" s="72">
        <v>5.17</v>
      </c>
      <c r="DQ194" s="72">
        <v>708.41</v>
      </c>
      <c r="DR194" t="s">
        <v>163</v>
      </c>
      <c r="DT194" t="s">
        <v>161</v>
      </c>
    </row>
    <row r="195" spans="1:124" x14ac:dyDescent="0.3">
      <c r="A195" t="s">
        <v>164</v>
      </c>
      <c r="B195">
        <v>5030</v>
      </c>
      <c r="C195" s="95">
        <v>30083</v>
      </c>
      <c r="D195" s="95">
        <v>121322389</v>
      </c>
      <c r="E195" s="95">
        <v>29546</v>
      </c>
      <c r="F195" s="95">
        <v>96688071</v>
      </c>
      <c r="G195" s="95">
        <v>6868</v>
      </c>
      <c r="H195" s="95">
        <v>21148763</v>
      </c>
      <c r="I195" s="95">
        <v>6326</v>
      </c>
      <c r="J195" s="95">
        <v>19950896</v>
      </c>
      <c r="K195" s="95">
        <v>29976</v>
      </c>
      <c r="L195" s="95">
        <v>124390629</v>
      </c>
      <c r="M195" s="95">
        <v>29328</v>
      </c>
      <c r="N195" s="95">
        <v>98665308</v>
      </c>
      <c r="O195" s="95">
        <v>7147</v>
      </c>
      <c r="P195" s="95">
        <v>23617848</v>
      </c>
      <c r="Q195" s="95">
        <v>6568</v>
      </c>
      <c r="R195" s="95">
        <v>21270911</v>
      </c>
      <c r="S195" s="95">
        <v>30019</v>
      </c>
      <c r="T195" s="95">
        <v>142077877</v>
      </c>
      <c r="U195" s="95">
        <v>29213</v>
      </c>
      <c r="V195" s="95">
        <v>104940026</v>
      </c>
      <c r="W195" s="95">
        <v>7346</v>
      </c>
      <c r="X195" s="95">
        <v>26015651</v>
      </c>
      <c r="Y195" s="95">
        <v>6719</v>
      </c>
      <c r="Z195" s="95">
        <v>22880408</v>
      </c>
      <c r="AA195" s="95">
        <v>30156</v>
      </c>
      <c r="AB195" s="95">
        <v>140183895</v>
      </c>
      <c r="AC195" s="95">
        <v>29226</v>
      </c>
      <c r="AD195" s="95">
        <v>108990346</v>
      </c>
      <c r="AE195" s="95">
        <v>7505</v>
      </c>
      <c r="AF195" s="95">
        <v>28115588</v>
      </c>
      <c r="AG195" s="95">
        <v>6843</v>
      </c>
      <c r="AH195" s="95">
        <v>24351962</v>
      </c>
      <c r="AI195" s="95">
        <v>30625</v>
      </c>
      <c r="AJ195" s="95">
        <v>150918833.62</v>
      </c>
      <c r="AK195" s="95">
        <v>29653</v>
      </c>
      <c r="AL195" s="95">
        <v>117070079.67</v>
      </c>
      <c r="AM195" s="95">
        <v>7763</v>
      </c>
      <c r="AN195" s="95">
        <v>30327153</v>
      </c>
      <c r="AO195" s="95">
        <v>7088</v>
      </c>
      <c r="AP195" s="95">
        <v>25487578.050000001</v>
      </c>
      <c r="AQ195" s="72">
        <v>321.31</v>
      </c>
      <c r="AR195" s="72">
        <v>270.95999999999998</v>
      </c>
      <c r="AS195" s="72">
        <v>592.27</v>
      </c>
      <c r="AT195" s="95">
        <v>142471152</v>
      </c>
      <c r="AU195" s="95">
        <v>116638967</v>
      </c>
      <c r="AV195" s="95">
        <v>36951</v>
      </c>
      <c r="AW195" s="95">
        <v>35872</v>
      </c>
      <c r="AX195" s="72">
        <v>332.25</v>
      </c>
      <c r="AY195" s="72">
        <v>278.43</v>
      </c>
      <c r="AZ195" s="72">
        <v>610.67999999999995</v>
      </c>
      <c r="BA195" s="95">
        <v>148008477</v>
      </c>
      <c r="BB195" s="95">
        <v>119936219</v>
      </c>
      <c r="BC195" s="95">
        <v>37123</v>
      </c>
      <c r="BD195" s="95">
        <v>35896</v>
      </c>
      <c r="BE195" s="72">
        <v>374.89</v>
      </c>
      <c r="BF195" s="72">
        <v>296.44</v>
      </c>
      <c r="BG195" s="72">
        <v>671.33</v>
      </c>
      <c r="BH195" s="95">
        <v>168093528</v>
      </c>
      <c r="BI195" s="95">
        <v>127820434</v>
      </c>
      <c r="BJ195" s="95">
        <v>37365</v>
      </c>
      <c r="BK195" s="95">
        <v>35932</v>
      </c>
      <c r="BL195" s="72">
        <v>372.4</v>
      </c>
      <c r="BM195" s="72">
        <v>308.07</v>
      </c>
      <c r="BN195" s="72">
        <v>680.47</v>
      </c>
      <c r="BO195" s="95">
        <v>168299483</v>
      </c>
      <c r="BP195" s="95">
        <v>133342308</v>
      </c>
      <c r="BQ195" s="95">
        <v>37661</v>
      </c>
      <c r="BR195" s="95">
        <v>36069</v>
      </c>
      <c r="BS195" s="72">
        <v>393.45</v>
      </c>
      <c r="BT195" s="72">
        <v>323.33999999999997</v>
      </c>
      <c r="BU195" s="72">
        <v>716.79</v>
      </c>
      <c r="BV195" s="95">
        <v>181245986.62</v>
      </c>
      <c r="BW195" s="95">
        <v>142557657.72</v>
      </c>
      <c r="BX195" s="95">
        <v>38388</v>
      </c>
      <c r="BY195" s="95">
        <v>36741</v>
      </c>
      <c r="BZ195" s="95">
        <v>36437</v>
      </c>
      <c r="CA195" s="95">
        <v>36529</v>
      </c>
      <c r="CB195" s="95">
        <v>36674</v>
      </c>
      <c r="CC195" s="95">
        <v>36905</v>
      </c>
      <c r="CD195" s="95">
        <v>37582</v>
      </c>
      <c r="CE195" s="72">
        <v>650.75523149000003</v>
      </c>
      <c r="CF195" s="72">
        <v>676.59346364999999</v>
      </c>
      <c r="CG195" s="72">
        <v>712.40329333</v>
      </c>
      <c r="CH195" s="72">
        <v>716.50152150999998</v>
      </c>
      <c r="CI195" s="72">
        <v>731.52548966999996</v>
      </c>
      <c r="CJ195" s="96">
        <v>0.91012714360000002</v>
      </c>
      <c r="CK195" s="96">
        <v>0.90258040139999995</v>
      </c>
      <c r="CL195" s="96">
        <v>0.94234544710000001</v>
      </c>
      <c r="CM195" s="96">
        <v>0.94971187020000003</v>
      </c>
      <c r="CN195" s="96">
        <v>0.97985649180000001</v>
      </c>
      <c r="CO195" s="96">
        <v>0.99688296409999999</v>
      </c>
      <c r="CP195" s="96">
        <v>0.93985382900000003</v>
      </c>
      <c r="CQ195" s="96">
        <v>0.99584056389999998</v>
      </c>
      <c r="CR195" s="96">
        <v>0.94377928440000003</v>
      </c>
      <c r="CS195" s="95">
        <v>35157</v>
      </c>
      <c r="CT195" s="95">
        <v>35439</v>
      </c>
      <c r="CU195" s="95">
        <v>35529</v>
      </c>
      <c r="CV195" s="95">
        <v>35645</v>
      </c>
      <c r="CW195" s="95">
        <v>36327</v>
      </c>
      <c r="CX195" s="96">
        <v>1.0006506159999999</v>
      </c>
      <c r="CY195" s="96">
        <v>1.0044422580000001</v>
      </c>
      <c r="CZ195" s="96">
        <v>0.99971969199999999</v>
      </c>
      <c r="DA195" s="96">
        <v>0.99446803500000003</v>
      </c>
      <c r="DB195" s="96">
        <v>0.98545732699999999</v>
      </c>
      <c r="DC195">
        <v>2013</v>
      </c>
      <c r="DD195" s="6">
        <v>36102</v>
      </c>
      <c r="DE195" s="96">
        <v>1.1818105000000001E-3</v>
      </c>
      <c r="DF195" s="72">
        <v>723.96</v>
      </c>
      <c r="DG195" s="96">
        <v>1</v>
      </c>
      <c r="DH195" s="72">
        <v>723.96</v>
      </c>
      <c r="DI195" s="72">
        <v>723.96</v>
      </c>
      <c r="DJ195" s="96">
        <v>1</v>
      </c>
      <c r="DK195" s="72">
        <v>723.96</v>
      </c>
      <c r="DL195" s="96">
        <v>1</v>
      </c>
      <c r="DM195" s="72">
        <v>723.96</v>
      </c>
      <c r="DN195" s="96">
        <v>1</v>
      </c>
      <c r="DO195" s="96">
        <v>5.6220000000000003E-3</v>
      </c>
      <c r="DP195" s="72">
        <v>4.07</v>
      </c>
      <c r="DQ195" s="72">
        <v>719.89</v>
      </c>
      <c r="DR195" t="s">
        <v>164</v>
      </c>
      <c r="DT195" t="s">
        <v>161</v>
      </c>
    </row>
    <row r="196" spans="1:124" x14ac:dyDescent="0.3">
      <c r="A196" t="s">
        <v>165</v>
      </c>
      <c r="B196">
        <v>5040</v>
      </c>
      <c r="C196" s="95">
        <v>7006</v>
      </c>
      <c r="D196" s="95">
        <v>25903705</v>
      </c>
      <c r="E196" s="95">
        <v>6790</v>
      </c>
      <c r="F196" s="95">
        <v>21636262</v>
      </c>
      <c r="G196" s="95">
        <v>1170</v>
      </c>
      <c r="H196" s="95">
        <v>3260753</v>
      </c>
      <c r="I196" s="95">
        <v>1026</v>
      </c>
      <c r="J196" s="95">
        <v>3190110</v>
      </c>
      <c r="K196" s="95">
        <v>7114</v>
      </c>
      <c r="L196" s="95">
        <v>26285332</v>
      </c>
      <c r="M196" s="95">
        <v>6858</v>
      </c>
      <c r="N196" s="95">
        <v>23113296</v>
      </c>
      <c r="O196" s="95">
        <v>1193</v>
      </c>
      <c r="P196" s="95">
        <v>3536313</v>
      </c>
      <c r="Q196" s="95">
        <v>1038</v>
      </c>
      <c r="R196" s="95">
        <v>3416206</v>
      </c>
      <c r="S196" s="95">
        <v>7215</v>
      </c>
      <c r="T196" s="95">
        <v>27105442</v>
      </c>
      <c r="U196" s="95">
        <v>6902</v>
      </c>
      <c r="V196" s="95">
        <v>24894034</v>
      </c>
      <c r="W196" s="95">
        <v>1198</v>
      </c>
      <c r="X196" s="95">
        <v>3674841</v>
      </c>
      <c r="Y196" s="95">
        <v>1045</v>
      </c>
      <c r="Z196" s="95">
        <v>3924369</v>
      </c>
      <c r="AA196" s="95">
        <v>7339</v>
      </c>
      <c r="AB196" s="95">
        <v>27885803</v>
      </c>
      <c r="AC196" s="95">
        <v>6985</v>
      </c>
      <c r="AD196" s="95">
        <v>24727754</v>
      </c>
      <c r="AE196" s="95">
        <v>1190</v>
      </c>
      <c r="AF196" s="95">
        <v>4222502</v>
      </c>
      <c r="AG196" s="95">
        <v>1028</v>
      </c>
      <c r="AH196" s="95">
        <v>3536712</v>
      </c>
      <c r="AI196" s="95">
        <v>7503</v>
      </c>
      <c r="AJ196" s="95">
        <v>28932117.760000002</v>
      </c>
      <c r="AK196" s="95">
        <v>7109</v>
      </c>
      <c r="AL196" s="95">
        <v>26513014.390000001</v>
      </c>
      <c r="AM196" s="95">
        <v>1221</v>
      </c>
      <c r="AN196" s="95">
        <v>3442945</v>
      </c>
      <c r="AO196" s="95">
        <v>1058</v>
      </c>
      <c r="AP196" s="95">
        <v>3476306</v>
      </c>
      <c r="AQ196" s="72">
        <v>297.26</v>
      </c>
      <c r="AR196" s="72">
        <v>264.7</v>
      </c>
      <c r="AS196" s="72">
        <v>561.96</v>
      </c>
      <c r="AT196" s="95">
        <v>29164458</v>
      </c>
      <c r="AU196" s="95">
        <v>24826372</v>
      </c>
      <c r="AV196" s="95">
        <v>8176</v>
      </c>
      <c r="AW196" s="95">
        <v>7816</v>
      </c>
      <c r="AX196" s="72">
        <v>299.16000000000003</v>
      </c>
      <c r="AY196" s="72">
        <v>279.99</v>
      </c>
      <c r="AZ196" s="72">
        <v>579.15</v>
      </c>
      <c r="BA196" s="95">
        <v>29821645</v>
      </c>
      <c r="BB196" s="95">
        <v>26529502</v>
      </c>
      <c r="BC196" s="95">
        <v>8307</v>
      </c>
      <c r="BD196" s="95">
        <v>7896</v>
      </c>
      <c r="BE196" s="72">
        <v>304.89</v>
      </c>
      <c r="BF196" s="72">
        <v>302.19</v>
      </c>
      <c r="BG196" s="72">
        <v>607.08000000000004</v>
      </c>
      <c r="BH196" s="95">
        <v>30780283</v>
      </c>
      <c r="BI196" s="95">
        <v>28818403</v>
      </c>
      <c r="BJ196" s="95">
        <v>8413</v>
      </c>
      <c r="BK196" s="95">
        <v>7947</v>
      </c>
      <c r="BL196" s="72">
        <v>313.72000000000003</v>
      </c>
      <c r="BM196" s="72">
        <v>293.94</v>
      </c>
      <c r="BN196" s="72">
        <v>607.66</v>
      </c>
      <c r="BO196" s="95">
        <v>32108305</v>
      </c>
      <c r="BP196" s="95">
        <v>28264466</v>
      </c>
      <c r="BQ196" s="95">
        <v>8529</v>
      </c>
      <c r="BR196" s="95">
        <v>8013</v>
      </c>
      <c r="BS196" s="72">
        <v>309.25</v>
      </c>
      <c r="BT196" s="72">
        <v>306</v>
      </c>
      <c r="BU196" s="72">
        <v>615.25</v>
      </c>
      <c r="BV196" s="95">
        <v>32375062.760000002</v>
      </c>
      <c r="BW196" s="95">
        <v>29989320.390000001</v>
      </c>
      <c r="BX196" s="95">
        <v>8724</v>
      </c>
      <c r="BY196" s="95">
        <v>8167</v>
      </c>
      <c r="BZ196" s="95">
        <v>8004</v>
      </c>
      <c r="CA196" s="95">
        <v>8109</v>
      </c>
      <c r="CB196" s="95">
        <v>8188</v>
      </c>
      <c r="CC196" s="95">
        <v>8284</v>
      </c>
      <c r="CD196" s="95">
        <v>8452</v>
      </c>
      <c r="CE196" s="72">
        <v>650.75523149000003</v>
      </c>
      <c r="CF196" s="72">
        <v>676.59346364999999</v>
      </c>
      <c r="CG196" s="72">
        <v>712.40329333</v>
      </c>
      <c r="CH196" s="72">
        <v>716.50152150999998</v>
      </c>
      <c r="CI196" s="72">
        <v>731.52548966999996</v>
      </c>
      <c r="CJ196" s="96">
        <v>0.86355049149999996</v>
      </c>
      <c r="CK196" s="96">
        <v>0.85597930089999996</v>
      </c>
      <c r="CL196" s="96">
        <v>0.85215776750000005</v>
      </c>
      <c r="CM196" s="96">
        <v>0.8480931048</v>
      </c>
      <c r="CN196" s="96">
        <v>0.84105066559999997</v>
      </c>
      <c r="CO196" s="96">
        <v>0.86051479019999999</v>
      </c>
      <c r="CP196" s="96">
        <v>0.9902982212</v>
      </c>
      <c r="CQ196" s="96">
        <v>0.99584056389999998</v>
      </c>
      <c r="CR196" s="96">
        <v>0.99443436600000001</v>
      </c>
      <c r="CS196" s="95">
        <v>7834</v>
      </c>
      <c r="CT196" s="95">
        <v>8004</v>
      </c>
      <c r="CU196" s="95">
        <v>8090</v>
      </c>
      <c r="CV196" s="95">
        <v>8179</v>
      </c>
      <c r="CW196" s="95">
        <v>8327</v>
      </c>
      <c r="CX196" s="96">
        <v>0.88986268499999999</v>
      </c>
      <c r="CY196" s="96">
        <v>0.86843015300000004</v>
      </c>
      <c r="CZ196" s="96">
        <v>0.86307943399999998</v>
      </c>
      <c r="DA196" s="96">
        <v>0.84362455199999997</v>
      </c>
      <c r="DB196" s="96">
        <v>0.83939449700000002</v>
      </c>
      <c r="DC196">
        <v>2013</v>
      </c>
      <c r="DD196" s="6">
        <v>7967.8</v>
      </c>
      <c r="DE196" s="96">
        <v>2.3329245999999999E-3</v>
      </c>
      <c r="DF196" s="72">
        <v>761.93</v>
      </c>
      <c r="DG196" s="96">
        <v>1</v>
      </c>
      <c r="DH196" s="72">
        <v>761.93</v>
      </c>
      <c r="DI196" s="72">
        <v>730.53366714000003</v>
      </c>
      <c r="DJ196" s="96">
        <v>1</v>
      </c>
      <c r="DK196" s="72">
        <v>761.93</v>
      </c>
      <c r="DL196" s="96">
        <v>1</v>
      </c>
      <c r="DM196" s="72">
        <v>761.93</v>
      </c>
      <c r="DN196" s="96">
        <v>1</v>
      </c>
      <c r="DO196" s="96">
        <v>1.0187999999999999E-2</v>
      </c>
      <c r="DP196" s="72">
        <v>7.76</v>
      </c>
      <c r="DQ196" s="72">
        <v>754.17</v>
      </c>
      <c r="DR196" t="s">
        <v>165</v>
      </c>
      <c r="DT196" t="s">
        <v>161</v>
      </c>
    </row>
    <row r="197" spans="1:124" x14ac:dyDescent="0.3">
      <c r="A197" t="s">
        <v>166</v>
      </c>
      <c r="B197">
        <v>5050</v>
      </c>
      <c r="C197" s="95">
        <v>2332</v>
      </c>
      <c r="D197" s="95">
        <v>8604867</v>
      </c>
      <c r="E197" s="95">
        <v>2272</v>
      </c>
      <c r="F197" s="95">
        <v>6655564</v>
      </c>
      <c r="G197" s="95">
        <v>494</v>
      </c>
      <c r="H197" s="95">
        <v>1657815</v>
      </c>
      <c r="I197" s="95">
        <v>444</v>
      </c>
      <c r="J197" s="95">
        <v>1371873</v>
      </c>
      <c r="K197" s="95">
        <v>2336</v>
      </c>
      <c r="L197" s="95">
        <v>9227588</v>
      </c>
      <c r="M197" s="95">
        <v>2259</v>
      </c>
      <c r="N197" s="95">
        <v>6897457</v>
      </c>
      <c r="O197" s="95">
        <v>485</v>
      </c>
      <c r="P197" s="95">
        <v>1209144</v>
      </c>
      <c r="Q197" s="95">
        <v>438</v>
      </c>
      <c r="R197" s="95">
        <v>1227362</v>
      </c>
      <c r="S197" s="95">
        <v>2355</v>
      </c>
      <c r="T197" s="95">
        <v>9785878</v>
      </c>
      <c r="U197" s="95">
        <v>2261</v>
      </c>
      <c r="V197" s="95">
        <v>7176324</v>
      </c>
      <c r="W197" s="95">
        <v>489</v>
      </c>
      <c r="X197" s="95">
        <v>1303165</v>
      </c>
      <c r="Y197" s="95">
        <v>439</v>
      </c>
      <c r="Z197" s="95">
        <v>1396060</v>
      </c>
      <c r="AA197" s="95">
        <v>2357</v>
      </c>
      <c r="AB197" s="95">
        <v>10360328</v>
      </c>
      <c r="AC197" s="95">
        <v>2248</v>
      </c>
      <c r="AD197" s="95">
        <v>8040706</v>
      </c>
      <c r="AE197" s="95">
        <v>499</v>
      </c>
      <c r="AF197" s="95">
        <v>1417591</v>
      </c>
      <c r="AG197" s="95">
        <v>448</v>
      </c>
      <c r="AH197" s="95">
        <v>1492220</v>
      </c>
      <c r="AI197" s="95">
        <v>2382</v>
      </c>
      <c r="AJ197" s="95">
        <v>10917656</v>
      </c>
      <c r="AK197" s="95">
        <v>2252</v>
      </c>
      <c r="AL197" s="95">
        <v>8469015.4900000002</v>
      </c>
      <c r="AM197" s="95">
        <v>486</v>
      </c>
      <c r="AN197" s="95">
        <v>2074437</v>
      </c>
      <c r="AO197" s="95">
        <v>441</v>
      </c>
      <c r="AP197" s="95">
        <v>1691071</v>
      </c>
      <c r="AQ197" s="72">
        <v>302.63</v>
      </c>
      <c r="AR197" s="72">
        <v>246.3</v>
      </c>
      <c r="AS197" s="72">
        <v>548.92999999999995</v>
      </c>
      <c r="AT197" s="95">
        <v>10262682</v>
      </c>
      <c r="AU197" s="95">
        <v>8027437</v>
      </c>
      <c r="AV197" s="95">
        <v>2826</v>
      </c>
      <c r="AW197" s="95">
        <v>2716</v>
      </c>
      <c r="AX197" s="72">
        <v>308.3</v>
      </c>
      <c r="AY197" s="72">
        <v>251.04</v>
      </c>
      <c r="AZ197" s="72">
        <v>559.34</v>
      </c>
      <c r="BA197" s="95">
        <v>10436732</v>
      </c>
      <c r="BB197" s="95">
        <v>8124819</v>
      </c>
      <c r="BC197" s="95">
        <v>2821</v>
      </c>
      <c r="BD197" s="95">
        <v>2697</v>
      </c>
      <c r="BE197" s="72">
        <v>324.93</v>
      </c>
      <c r="BF197" s="72">
        <v>264.58</v>
      </c>
      <c r="BG197" s="72">
        <v>589.51</v>
      </c>
      <c r="BH197" s="95">
        <v>11089043</v>
      </c>
      <c r="BI197" s="95">
        <v>8572384</v>
      </c>
      <c r="BJ197" s="95">
        <v>2844</v>
      </c>
      <c r="BK197" s="95">
        <v>2700</v>
      </c>
      <c r="BL197" s="72">
        <v>343.66</v>
      </c>
      <c r="BM197" s="72">
        <v>294.66000000000003</v>
      </c>
      <c r="BN197" s="72">
        <v>638.32000000000005</v>
      </c>
      <c r="BO197" s="95">
        <v>11777919</v>
      </c>
      <c r="BP197" s="95">
        <v>9532926</v>
      </c>
      <c r="BQ197" s="95">
        <v>2856</v>
      </c>
      <c r="BR197" s="95">
        <v>2696</v>
      </c>
      <c r="BS197" s="72">
        <v>377.5</v>
      </c>
      <c r="BT197" s="72">
        <v>314.39999999999998</v>
      </c>
      <c r="BU197" s="72">
        <v>691.9</v>
      </c>
      <c r="BV197" s="95">
        <v>12992093</v>
      </c>
      <c r="BW197" s="95">
        <v>10160086.49</v>
      </c>
      <c r="BX197" s="95">
        <v>2868</v>
      </c>
      <c r="BY197" s="95">
        <v>2693</v>
      </c>
      <c r="BZ197" s="95">
        <v>2774</v>
      </c>
      <c r="CA197" s="95">
        <v>2761</v>
      </c>
      <c r="CB197" s="95">
        <v>2775</v>
      </c>
      <c r="CC197" s="95">
        <v>2780</v>
      </c>
      <c r="CD197" s="95">
        <v>2782</v>
      </c>
      <c r="CE197" s="72">
        <v>650.75523149000003</v>
      </c>
      <c r="CF197" s="72">
        <v>676.59346364999999</v>
      </c>
      <c r="CG197" s="72">
        <v>712.40329333</v>
      </c>
      <c r="CH197" s="72">
        <v>716.50152150999998</v>
      </c>
      <c r="CI197" s="72">
        <v>731.52548966999996</v>
      </c>
      <c r="CJ197" s="96">
        <v>0.8435276021</v>
      </c>
      <c r="CK197" s="96">
        <v>0.82670027140000002</v>
      </c>
      <c r="CL197" s="96">
        <v>0.82749477090000001</v>
      </c>
      <c r="CM197" s="96">
        <v>0.8908843608</v>
      </c>
      <c r="CN197" s="96">
        <v>0.9458317034</v>
      </c>
      <c r="CO197" s="96">
        <v>0.94850634850000004</v>
      </c>
      <c r="CP197" s="96">
        <v>0.91395038429999997</v>
      </c>
      <c r="CQ197" s="96">
        <v>0.99584056389999998</v>
      </c>
      <c r="CR197" s="96">
        <v>0.91776764970000002</v>
      </c>
      <c r="CS197" s="95">
        <v>2409</v>
      </c>
      <c r="CT197" s="95">
        <v>2434</v>
      </c>
      <c r="CU197" s="95">
        <v>2478</v>
      </c>
      <c r="CV197" s="95">
        <v>2497</v>
      </c>
      <c r="CW197" s="95">
        <v>2552</v>
      </c>
      <c r="CX197" s="96">
        <v>0.94236292600000005</v>
      </c>
      <c r="CY197" s="96">
        <v>0.94065082499999997</v>
      </c>
      <c r="CZ197" s="96">
        <v>0.94086140900000004</v>
      </c>
      <c r="DA197" s="96">
        <v>0.951856429</v>
      </c>
      <c r="DB197" s="96">
        <v>0.96594320499999997</v>
      </c>
      <c r="DC197">
        <v>2013</v>
      </c>
      <c r="DD197" s="6">
        <v>2700.4</v>
      </c>
      <c r="DE197" s="96">
        <v>3.6372955000000002E-3</v>
      </c>
      <c r="DF197" s="72">
        <v>702.27</v>
      </c>
      <c r="DG197" s="96">
        <v>1</v>
      </c>
      <c r="DH197" s="72">
        <v>702.27</v>
      </c>
      <c r="DI197" s="72">
        <v>730.53366714000003</v>
      </c>
      <c r="DJ197" s="96">
        <v>1</v>
      </c>
      <c r="DK197" s="72">
        <v>702.27</v>
      </c>
      <c r="DL197" s="96">
        <v>1</v>
      </c>
      <c r="DM197" s="72">
        <v>702.27</v>
      </c>
      <c r="DN197" s="96">
        <v>1</v>
      </c>
      <c r="DO197" s="96">
        <v>1.5941E-2</v>
      </c>
      <c r="DP197" s="72">
        <v>11.19</v>
      </c>
      <c r="DQ197" s="72">
        <v>691.08</v>
      </c>
      <c r="DR197" t="s">
        <v>166</v>
      </c>
      <c r="DT197" t="s">
        <v>161</v>
      </c>
    </row>
    <row r="198" spans="1:124" x14ac:dyDescent="0.3">
      <c r="A198" t="s">
        <v>167</v>
      </c>
      <c r="B198">
        <v>5060</v>
      </c>
      <c r="C198" s="95">
        <v>56797</v>
      </c>
      <c r="D198" s="95">
        <v>282723945</v>
      </c>
      <c r="E198" s="95">
        <v>52407</v>
      </c>
      <c r="F198" s="95">
        <v>197111937</v>
      </c>
      <c r="G198" s="95">
        <v>12925</v>
      </c>
      <c r="H198" s="95">
        <v>47919629</v>
      </c>
      <c r="I198" s="95">
        <v>10363</v>
      </c>
      <c r="J198" s="95">
        <v>32059162</v>
      </c>
      <c r="K198" s="95">
        <v>57909</v>
      </c>
      <c r="L198" s="95">
        <v>304074711</v>
      </c>
      <c r="M198" s="95">
        <v>52641</v>
      </c>
      <c r="N198" s="95">
        <v>206634277</v>
      </c>
      <c r="O198" s="95">
        <v>13360</v>
      </c>
      <c r="P198" s="95">
        <v>49925704</v>
      </c>
      <c r="Q198" s="95">
        <v>10671</v>
      </c>
      <c r="R198" s="95">
        <v>34278274</v>
      </c>
      <c r="S198" s="95">
        <v>59876</v>
      </c>
      <c r="T198" s="95">
        <v>323456014</v>
      </c>
      <c r="U198" s="95">
        <v>53701</v>
      </c>
      <c r="V198" s="95">
        <v>221839365</v>
      </c>
      <c r="W198" s="95">
        <v>13703</v>
      </c>
      <c r="X198" s="95">
        <v>56239551</v>
      </c>
      <c r="Y198" s="95">
        <v>10992</v>
      </c>
      <c r="Z198" s="95">
        <v>36612555</v>
      </c>
      <c r="AA198" s="95">
        <v>61906</v>
      </c>
      <c r="AB198" s="95">
        <v>307761825</v>
      </c>
      <c r="AC198" s="95">
        <v>54751</v>
      </c>
      <c r="AD198" s="95">
        <v>233398622</v>
      </c>
      <c r="AE198" s="95">
        <v>13905</v>
      </c>
      <c r="AF198" s="95">
        <v>60289823</v>
      </c>
      <c r="AG198" s="95">
        <v>11117</v>
      </c>
      <c r="AH198" s="95">
        <v>39754471</v>
      </c>
      <c r="AI198" s="95">
        <v>63914</v>
      </c>
      <c r="AJ198" s="95">
        <v>321189234.13999999</v>
      </c>
      <c r="AK198" s="95">
        <v>56335</v>
      </c>
      <c r="AL198" s="95">
        <v>249434209.75999999</v>
      </c>
      <c r="AM198" s="95">
        <v>14320</v>
      </c>
      <c r="AN198" s="95">
        <v>60958965.539999999</v>
      </c>
      <c r="AO198" s="95">
        <v>11577</v>
      </c>
      <c r="AP198" s="95">
        <v>41510451.549999997</v>
      </c>
      <c r="AQ198" s="72">
        <v>395.19</v>
      </c>
      <c r="AR198" s="72">
        <v>304.25</v>
      </c>
      <c r="AS198" s="72">
        <v>699.44</v>
      </c>
      <c r="AT198" s="95">
        <v>330643574</v>
      </c>
      <c r="AU198" s="95">
        <v>229171099</v>
      </c>
      <c r="AV198" s="95">
        <v>69722</v>
      </c>
      <c r="AW198" s="95">
        <v>62770</v>
      </c>
      <c r="AX198" s="72">
        <v>413.93</v>
      </c>
      <c r="AY198" s="72">
        <v>317.10000000000002</v>
      </c>
      <c r="AZ198" s="72">
        <v>731.03</v>
      </c>
      <c r="BA198" s="95">
        <v>354000415</v>
      </c>
      <c r="BB198" s="95">
        <v>240912551</v>
      </c>
      <c r="BC198" s="95">
        <v>71269</v>
      </c>
      <c r="BD198" s="95">
        <v>63312</v>
      </c>
      <c r="BE198" s="72">
        <v>430.03</v>
      </c>
      <c r="BF198" s="72">
        <v>332.92</v>
      </c>
      <c r="BG198" s="72">
        <v>762.95</v>
      </c>
      <c r="BH198" s="95">
        <v>379695565</v>
      </c>
      <c r="BI198" s="95">
        <v>258451920</v>
      </c>
      <c r="BJ198" s="95">
        <v>73579</v>
      </c>
      <c r="BK198" s="95">
        <v>64693</v>
      </c>
      <c r="BL198" s="72">
        <v>404.57</v>
      </c>
      <c r="BM198" s="72">
        <v>345.58</v>
      </c>
      <c r="BN198" s="72">
        <v>750.15</v>
      </c>
      <c r="BO198" s="95">
        <v>368051648</v>
      </c>
      <c r="BP198" s="95">
        <v>273153093</v>
      </c>
      <c r="BQ198" s="95">
        <v>75811</v>
      </c>
      <c r="BR198" s="95">
        <v>65868</v>
      </c>
      <c r="BS198" s="72">
        <v>407.06</v>
      </c>
      <c r="BT198" s="72">
        <v>357.01</v>
      </c>
      <c r="BU198" s="72">
        <v>764.07</v>
      </c>
      <c r="BV198" s="95">
        <v>382148199.68000001</v>
      </c>
      <c r="BW198" s="95">
        <v>290944661.31</v>
      </c>
      <c r="BX198" s="95">
        <v>78234</v>
      </c>
      <c r="BY198" s="95">
        <v>67912</v>
      </c>
      <c r="BZ198" s="95">
        <v>66409</v>
      </c>
      <c r="CA198" s="95">
        <v>67436</v>
      </c>
      <c r="CB198" s="95">
        <v>69296</v>
      </c>
      <c r="CC198" s="95">
        <v>71091</v>
      </c>
      <c r="CD198" s="95">
        <v>73184</v>
      </c>
      <c r="CE198" s="72">
        <v>650.75523149000003</v>
      </c>
      <c r="CF198" s="72">
        <v>676.59346364999999</v>
      </c>
      <c r="CG198" s="72">
        <v>712.40329333</v>
      </c>
      <c r="CH198" s="72">
        <v>716.50152150999998</v>
      </c>
      <c r="CI198" s="72">
        <v>731.52548966999996</v>
      </c>
      <c r="CJ198" s="96">
        <v>1.0748127193999999</v>
      </c>
      <c r="CK198" s="96">
        <v>1.0804567871999999</v>
      </c>
      <c r="CL198" s="96">
        <v>1.0709523765</v>
      </c>
      <c r="CM198" s="96">
        <v>1.0469621871000001</v>
      </c>
      <c r="CN198" s="96">
        <v>1.0444885527000001</v>
      </c>
      <c r="CO198" s="96">
        <v>0.96563549849999997</v>
      </c>
      <c r="CP198" s="96">
        <v>1.1013830024</v>
      </c>
      <c r="CQ198" s="96">
        <v>0.99584056389999998</v>
      </c>
      <c r="CR198" s="96">
        <v>1.1059831112</v>
      </c>
      <c r="CS198" s="95">
        <v>59030</v>
      </c>
      <c r="CT198" s="95">
        <v>59666</v>
      </c>
      <c r="CU198" s="95">
        <v>61103</v>
      </c>
      <c r="CV198" s="95">
        <v>62079</v>
      </c>
      <c r="CW198" s="95">
        <v>63826</v>
      </c>
      <c r="CX198" s="96">
        <v>0.98240458600000002</v>
      </c>
      <c r="CY198" s="96">
        <v>0.97008880500000005</v>
      </c>
      <c r="CZ198" s="96">
        <v>0.96445464400000003</v>
      </c>
      <c r="DA198" s="96">
        <v>0.96113556</v>
      </c>
      <c r="DB198" s="96">
        <v>0.95147066300000005</v>
      </c>
      <c r="DC198">
        <v>2013</v>
      </c>
      <c r="DD198" s="6">
        <v>64911</v>
      </c>
      <c r="DE198" s="96">
        <v>2.8791273000000001E-3</v>
      </c>
      <c r="DF198" s="72">
        <v>846.94</v>
      </c>
      <c r="DG198" s="96">
        <v>1</v>
      </c>
      <c r="DH198" s="72">
        <v>846.94</v>
      </c>
      <c r="DI198" s="72">
        <v>830.74173471999995</v>
      </c>
      <c r="DJ198" s="96">
        <v>1</v>
      </c>
      <c r="DK198" s="72">
        <v>846.94</v>
      </c>
      <c r="DL198" s="96">
        <v>1</v>
      </c>
      <c r="DM198" s="72">
        <v>846.94</v>
      </c>
      <c r="DN198" s="96">
        <v>1</v>
      </c>
      <c r="DO198" s="96">
        <v>7.4949999999999999E-3</v>
      </c>
      <c r="DP198" s="72">
        <v>6.35</v>
      </c>
      <c r="DQ198" s="72">
        <v>840.59</v>
      </c>
      <c r="DR198" t="s">
        <v>167</v>
      </c>
      <c r="DT198" t="s">
        <v>161</v>
      </c>
    </row>
    <row r="199" spans="1:124" x14ac:dyDescent="0.3">
      <c r="A199" t="s">
        <v>168</v>
      </c>
      <c r="B199">
        <v>5070</v>
      </c>
      <c r="C199" s="95">
        <v>3310</v>
      </c>
      <c r="D199" s="95">
        <v>10969804</v>
      </c>
      <c r="E199" s="95">
        <v>3246</v>
      </c>
      <c r="F199" s="95">
        <v>9660028</v>
      </c>
      <c r="G199" s="95">
        <v>1121</v>
      </c>
      <c r="H199" s="95">
        <v>3318380</v>
      </c>
      <c r="I199" s="95">
        <v>1043</v>
      </c>
      <c r="J199" s="95">
        <v>2804394</v>
      </c>
      <c r="K199" s="95">
        <v>3273</v>
      </c>
      <c r="L199" s="95">
        <v>10494958</v>
      </c>
      <c r="M199" s="95">
        <v>3200</v>
      </c>
      <c r="N199" s="95">
        <v>10577087</v>
      </c>
      <c r="O199" s="95">
        <v>1134</v>
      </c>
      <c r="P199" s="95">
        <v>2961203</v>
      </c>
      <c r="Q199" s="95">
        <v>1054</v>
      </c>
      <c r="R199" s="95">
        <v>3105703</v>
      </c>
      <c r="S199" s="95">
        <v>3308</v>
      </c>
      <c r="T199" s="95">
        <v>11335928</v>
      </c>
      <c r="U199" s="95">
        <v>3228</v>
      </c>
      <c r="V199" s="95">
        <v>10834469</v>
      </c>
      <c r="W199" s="95">
        <v>1162</v>
      </c>
      <c r="X199" s="95">
        <v>2812238</v>
      </c>
      <c r="Y199" s="95">
        <v>1075</v>
      </c>
      <c r="Z199" s="95">
        <v>3124810</v>
      </c>
      <c r="AA199" s="95">
        <v>3373</v>
      </c>
      <c r="AB199" s="95">
        <v>12119810</v>
      </c>
      <c r="AC199" s="95">
        <v>3278</v>
      </c>
      <c r="AD199" s="95">
        <v>12057535</v>
      </c>
      <c r="AE199" s="95">
        <v>1152</v>
      </c>
      <c r="AF199" s="95">
        <v>2968994</v>
      </c>
      <c r="AG199" s="95">
        <v>1071</v>
      </c>
      <c r="AH199" s="95">
        <v>3554691</v>
      </c>
      <c r="AI199" s="95">
        <v>3438</v>
      </c>
      <c r="AJ199" s="95">
        <v>14195789.35</v>
      </c>
      <c r="AK199" s="95">
        <v>3350</v>
      </c>
      <c r="AL199" s="95">
        <v>12446509.050000001</v>
      </c>
      <c r="AM199" s="95">
        <v>1166</v>
      </c>
      <c r="AN199" s="95">
        <v>2746130</v>
      </c>
      <c r="AO199" s="95">
        <v>1082</v>
      </c>
      <c r="AP199" s="95">
        <v>3695515</v>
      </c>
      <c r="AQ199" s="72">
        <v>268.72000000000003</v>
      </c>
      <c r="AR199" s="72">
        <v>242.18</v>
      </c>
      <c r="AS199" s="72">
        <v>510.9</v>
      </c>
      <c r="AT199" s="95">
        <v>14288184</v>
      </c>
      <c r="AU199" s="95">
        <v>12464422</v>
      </c>
      <c r="AV199" s="95">
        <v>4431</v>
      </c>
      <c r="AW199" s="95">
        <v>4289</v>
      </c>
      <c r="AX199" s="72">
        <v>254.45</v>
      </c>
      <c r="AY199" s="72">
        <v>268.04000000000002</v>
      </c>
      <c r="AZ199" s="72">
        <v>522.49</v>
      </c>
      <c r="BA199" s="95">
        <v>13456161</v>
      </c>
      <c r="BB199" s="95">
        <v>13682790</v>
      </c>
      <c r="BC199" s="95">
        <v>4407</v>
      </c>
      <c r="BD199" s="95">
        <v>4254</v>
      </c>
      <c r="BE199" s="72">
        <v>263.76</v>
      </c>
      <c r="BF199" s="72">
        <v>270.33999999999997</v>
      </c>
      <c r="BG199" s="72">
        <v>534.1</v>
      </c>
      <c r="BH199" s="95">
        <v>14148166</v>
      </c>
      <c r="BI199" s="95">
        <v>13959279</v>
      </c>
      <c r="BJ199" s="95">
        <v>4470</v>
      </c>
      <c r="BK199" s="95">
        <v>4303</v>
      </c>
      <c r="BL199" s="72">
        <v>277.88</v>
      </c>
      <c r="BM199" s="72">
        <v>299.14999999999998</v>
      </c>
      <c r="BN199" s="72">
        <v>577.03</v>
      </c>
      <c r="BO199" s="95">
        <v>15088804</v>
      </c>
      <c r="BP199" s="95">
        <v>15612226</v>
      </c>
      <c r="BQ199" s="95">
        <v>4525</v>
      </c>
      <c r="BR199" s="95">
        <v>4349</v>
      </c>
      <c r="BS199" s="72">
        <v>306.64999999999998</v>
      </c>
      <c r="BT199" s="72">
        <v>303.51</v>
      </c>
      <c r="BU199" s="72">
        <v>610.16</v>
      </c>
      <c r="BV199" s="95">
        <v>16941919.350000001</v>
      </c>
      <c r="BW199" s="95">
        <v>16142024.050000001</v>
      </c>
      <c r="BX199" s="95">
        <v>4604</v>
      </c>
      <c r="BY199" s="95">
        <v>4432</v>
      </c>
      <c r="BZ199" s="95">
        <v>4363</v>
      </c>
      <c r="CA199" s="95">
        <v>4333</v>
      </c>
      <c r="CB199" s="95">
        <v>4390</v>
      </c>
      <c r="CC199" s="95">
        <v>4441</v>
      </c>
      <c r="CD199" s="95">
        <v>4520</v>
      </c>
      <c r="CE199" s="72">
        <v>650.75523149000003</v>
      </c>
      <c r="CF199" s="72">
        <v>676.59346364999999</v>
      </c>
      <c r="CG199" s="72">
        <v>712.40329333</v>
      </c>
      <c r="CH199" s="72">
        <v>716.50152150999998</v>
      </c>
      <c r="CI199" s="72">
        <v>731.52548966999996</v>
      </c>
      <c r="CJ199" s="96">
        <v>0.7850878107</v>
      </c>
      <c r="CK199" s="96">
        <v>0.77223625129999995</v>
      </c>
      <c r="CL199" s="96">
        <v>0.74971579300000002</v>
      </c>
      <c r="CM199" s="96">
        <v>0.80534371900000001</v>
      </c>
      <c r="CN199" s="96">
        <v>0.8340926032</v>
      </c>
      <c r="CO199" s="96">
        <v>0.96670372199999999</v>
      </c>
      <c r="CP199" s="96">
        <v>0.81648101429999997</v>
      </c>
      <c r="CQ199" s="96">
        <v>0.99584056389999998</v>
      </c>
      <c r="CR199" s="96">
        <v>0.81989118270000005</v>
      </c>
      <c r="CS199" s="95">
        <v>4207</v>
      </c>
      <c r="CT199" s="95">
        <v>4221</v>
      </c>
      <c r="CU199" s="95">
        <v>4270</v>
      </c>
      <c r="CV199" s="95">
        <v>4317</v>
      </c>
      <c r="CW199" s="95">
        <v>4392</v>
      </c>
      <c r="CX199" s="96">
        <v>1.00128672</v>
      </c>
      <c r="CY199" s="96">
        <v>0.99106774399999997</v>
      </c>
      <c r="CZ199" s="96">
        <v>0.96569980899999996</v>
      </c>
      <c r="DA199" s="96">
        <v>0.93837724</v>
      </c>
      <c r="DB199" s="96">
        <v>0.93898079899999998</v>
      </c>
      <c r="DC199">
        <v>2013</v>
      </c>
      <c r="DD199" s="6">
        <v>4325.3999999999996</v>
      </c>
      <c r="DE199" s="96">
        <v>1.3952493E-3</v>
      </c>
      <c r="DF199" s="72">
        <v>628.79</v>
      </c>
      <c r="DG199" s="96">
        <v>1</v>
      </c>
      <c r="DH199" s="72">
        <v>628.79</v>
      </c>
      <c r="DI199" s="72">
        <v>730.53366714000003</v>
      </c>
      <c r="DJ199" s="96">
        <v>1</v>
      </c>
      <c r="DK199" s="72">
        <v>628.79</v>
      </c>
      <c r="DL199" s="96">
        <v>1</v>
      </c>
      <c r="DM199" s="72">
        <v>628.79</v>
      </c>
      <c r="DN199" s="96">
        <v>1</v>
      </c>
      <c r="DO199" s="96">
        <v>6.4549999999999998E-3</v>
      </c>
      <c r="DP199" s="72">
        <v>4.0599999999999996</v>
      </c>
      <c r="DQ199" s="72">
        <v>624.73</v>
      </c>
      <c r="DR199" t="s">
        <v>168</v>
      </c>
      <c r="DT199" t="s">
        <v>161</v>
      </c>
    </row>
    <row r="200" spans="1:124" x14ac:dyDescent="0.3">
      <c r="A200" t="s">
        <v>169</v>
      </c>
      <c r="B200">
        <v>5080</v>
      </c>
      <c r="C200" s="95">
        <v>15800</v>
      </c>
      <c r="D200" s="95">
        <v>62646629</v>
      </c>
      <c r="E200" s="95">
        <v>14860</v>
      </c>
      <c r="F200" s="95">
        <v>48929006</v>
      </c>
      <c r="G200" s="95">
        <v>3275</v>
      </c>
      <c r="H200" s="95">
        <v>8646341</v>
      </c>
      <c r="I200" s="95">
        <v>2722</v>
      </c>
      <c r="J200" s="95">
        <v>7587733</v>
      </c>
      <c r="K200" s="95">
        <v>15831</v>
      </c>
      <c r="L200" s="95">
        <v>63607904</v>
      </c>
      <c r="M200" s="95">
        <v>14758</v>
      </c>
      <c r="N200" s="95">
        <v>51023224</v>
      </c>
      <c r="O200" s="95">
        <v>3388</v>
      </c>
      <c r="P200" s="95">
        <v>8379826</v>
      </c>
      <c r="Q200" s="95">
        <v>2800</v>
      </c>
      <c r="R200" s="95">
        <v>8382925</v>
      </c>
      <c r="S200" s="95">
        <v>16239</v>
      </c>
      <c r="T200" s="95">
        <v>69023129</v>
      </c>
      <c r="U200" s="95">
        <v>14992</v>
      </c>
      <c r="V200" s="95">
        <v>53423586</v>
      </c>
      <c r="W200" s="95">
        <v>3496</v>
      </c>
      <c r="X200" s="95">
        <v>8927000</v>
      </c>
      <c r="Y200" s="95">
        <v>2901</v>
      </c>
      <c r="Z200" s="95">
        <v>9399922</v>
      </c>
      <c r="AA200" s="95">
        <v>16532</v>
      </c>
      <c r="AB200" s="95">
        <v>65193588</v>
      </c>
      <c r="AC200" s="95">
        <v>15113</v>
      </c>
      <c r="AD200" s="95">
        <v>56945790</v>
      </c>
      <c r="AE200" s="95">
        <v>3580</v>
      </c>
      <c r="AF200" s="95">
        <v>8751554</v>
      </c>
      <c r="AG200" s="95">
        <v>2965</v>
      </c>
      <c r="AH200" s="95">
        <v>9595565</v>
      </c>
      <c r="AI200" s="95">
        <v>16995</v>
      </c>
      <c r="AJ200" s="95">
        <v>70547050.319999993</v>
      </c>
      <c r="AK200" s="95">
        <v>15481</v>
      </c>
      <c r="AL200" s="95">
        <v>62906904.460000001</v>
      </c>
      <c r="AM200" s="95">
        <v>3699</v>
      </c>
      <c r="AN200" s="95">
        <v>10405726</v>
      </c>
      <c r="AO200" s="95">
        <v>3075</v>
      </c>
      <c r="AP200" s="95">
        <v>10895757.130000001</v>
      </c>
      <c r="AQ200" s="72">
        <v>311.45999999999998</v>
      </c>
      <c r="AR200" s="72">
        <v>267.87</v>
      </c>
      <c r="AS200" s="72">
        <v>579.33000000000004</v>
      </c>
      <c r="AT200" s="95">
        <v>71292970</v>
      </c>
      <c r="AU200" s="95">
        <v>56516739</v>
      </c>
      <c r="AV200" s="95">
        <v>19075</v>
      </c>
      <c r="AW200" s="95">
        <v>17582</v>
      </c>
      <c r="AX200" s="72">
        <v>312.14</v>
      </c>
      <c r="AY200" s="72">
        <v>281.95</v>
      </c>
      <c r="AZ200" s="72">
        <v>594.09</v>
      </c>
      <c r="BA200" s="95">
        <v>71987730</v>
      </c>
      <c r="BB200" s="95">
        <v>59406149</v>
      </c>
      <c r="BC200" s="95">
        <v>19219</v>
      </c>
      <c r="BD200" s="95">
        <v>17558</v>
      </c>
      <c r="BE200" s="72">
        <v>329.15</v>
      </c>
      <c r="BF200" s="72">
        <v>292.58999999999997</v>
      </c>
      <c r="BG200" s="72">
        <v>621.74</v>
      </c>
      <c r="BH200" s="95">
        <v>77950129</v>
      </c>
      <c r="BI200" s="95">
        <v>62823508</v>
      </c>
      <c r="BJ200" s="95">
        <v>19735</v>
      </c>
      <c r="BK200" s="95">
        <v>17893</v>
      </c>
      <c r="BL200" s="72">
        <v>306.39</v>
      </c>
      <c r="BM200" s="72">
        <v>306.73</v>
      </c>
      <c r="BN200" s="72">
        <v>613.12</v>
      </c>
      <c r="BO200" s="95">
        <v>73945142</v>
      </c>
      <c r="BP200" s="95">
        <v>66541355</v>
      </c>
      <c r="BQ200" s="95">
        <v>20112</v>
      </c>
      <c r="BR200" s="95">
        <v>18078</v>
      </c>
      <c r="BS200" s="72">
        <v>325.99</v>
      </c>
      <c r="BT200" s="72">
        <v>331.44</v>
      </c>
      <c r="BU200" s="72">
        <v>657.43</v>
      </c>
      <c r="BV200" s="95">
        <v>80952776.319999993</v>
      </c>
      <c r="BW200" s="95">
        <v>73802661.590000004</v>
      </c>
      <c r="BX200" s="95">
        <v>20694</v>
      </c>
      <c r="BY200" s="95">
        <v>18556</v>
      </c>
      <c r="BZ200" s="95">
        <v>18363</v>
      </c>
      <c r="CA200" s="95">
        <v>18418</v>
      </c>
      <c r="CB200" s="95">
        <v>18847</v>
      </c>
      <c r="CC200" s="95">
        <v>19146</v>
      </c>
      <c r="CD200" s="95">
        <v>19648</v>
      </c>
      <c r="CE200" s="72">
        <v>650.75523149000003</v>
      </c>
      <c r="CF200" s="72">
        <v>676.59346364999999</v>
      </c>
      <c r="CG200" s="72">
        <v>712.40329333</v>
      </c>
      <c r="CH200" s="72">
        <v>716.50152150999998</v>
      </c>
      <c r="CI200" s="72">
        <v>731.52548966999996</v>
      </c>
      <c r="CJ200" s="96">
        <v>0.89024255510000005</v>
      </c>
      <c r="CK200" s="96">
        <v>0.87806050739999997</v>
      </c>
      <c r="CL200" s="96">
        <v>0.8727359992</v>
      </c>
      <c r="CM200" s="96">
        <v>0.85571346550000005</v>
      </c>
      <c r="CN200" s="96">
        <v>0.89871099409999999</v>
      </c>
      <c r="CO200" s="96">
        <v>0.91336887830000002</v>
      </c>
      <c r="CP200" s="96">
        <v>0.96247280280000003</v>
      </c>
      <c r="CQ200" s="96">
        <v>0.99584056389999998</v>
      </c>
      <c r="CR200" s="96">
        <v>0.96649273010000003</v>
      </c>
      <c r="CS200" s="95">
        <v>17500</v>
      </c>
      <c r="CT200" s="95">
        <v>17762</v>
      </c>
      <c r="CU200" s="95">
        <v>18150</v>
      </c>
      <c r="CV200" s="95">
        <v>18495</v>
      </c>
      <c r="CW200" s="95">
        <v>18881</v>
      </c>
      <c r="CX200" s="96">
        <v>0.92426699199999995</v>
      </c>
      <c r="CY200" s="96">
        <v>0.92622511600000001</v>
      </c>
      <c r="CZ200" s="96">
        <v>0.92367728800000004</v>
      </c>
      <c r="DA200" s="96">
        <v>0.90833050500000001</v>
      </c>
      <c r="DB200" s="96">
        <v>0.88619963899999998</v>
      </c>
      <c r="DC200">
        <v>2013</v>
      </c>
      <c r="DD200" s="6">
        <v>17933.400000000001</v>
      </c>
      <c r="DE200" s="96">
        <v>2.2381013999999999E-3</v>
      </c>
      <c r="DF200" s="72">
        <v>740.6</v>
      </c>
      <c r="DG200" s="96">
        <v>1</v>
      </c>
      <c r="DH200" s="72">
        <v>740.6</v>
      </c>
      <c r="DI200" s="72">
        <v>674.51021020999997</v>
      </c>
      <c r="DJ200" s="96">
        <v>1</v>
      </c>
      <c r="DK200" s="72">
        <v>740.6</v>
      </c>
      <c r="DL200" s="96">
        <v>1</v>
      </c>
      <c r="DM200" s="72">
        <v>740.6</v>
      </c>
      <c r="DN200" s="96">
        <v>1</v>
      </c>
      <c r="DO200" s="96">
        <v>7.7229999999999998E-3</v>
      </c>
      <c r="DP200" s="72">
        <v>5.72</v>
      </c>
      <c r="DQ200" s="72">
        <v>734.88</v>
      </c>
      <c r="DR200" t="s">
        <v>169</v>
      </c>
      <c r="DT200" t="s">
        <v>161</v>
      </c>
    </row>
    <row r="201" spans="1:124" x14ac:dyDescent="0.3">
      <c r="A201" t="s">
        <v>170</v>
      </c>
      <c r="B201">
        <v>5090</v>
      </c>
      <c r="C201" s="95">
        <v>58756</v>
      </c>
      <c r="D201" s="95">
        <v>224314843</v>
      </c>
      <c r="E201" s="95">
        <v>57805</v>
      </c>
      <c r="F201" s="95">
        <v>196974544</v>
      </c>
      <c r="G201" s="95">
        <v>14371</v>
      </c>
      <c r="H201" s="95">
        <v>41872570</v>
      </c>
      <c r="I201" s="95">
        <v>12731</v>
      </c>
      <c r="J201" s="95">
        <v>37373128</v>
      </c>
      <c r="K201" s="95">
        <v>58394</v>
      </c>
      <c r="L201" s="95">
        <v>237454455</v>
      </c>
      <c r="M201" s="95">
        <v>56991</v>
      </c>
      <c r="N201" s="95">
        <v>206823649</v>
      </c>
      <c r="O201" s="95">
        <v>14817</v>
      </c>
      <c r="P201" s="95">
        <v>43779716</v>
      </c>
      <c r="Q201" s="95">
        <v>13087</v>
      </c>
      <c r="R201" s="95">
        <v>40592160</v>
      </c>
      <c r="S201" s="95">
        <v>57727</v>
      </c>
      <c r="T201" s="95">
        <v>250708206</v>
      </c>
      <c r="U201" s="95">
        <v>55864</v>
      </c>
      <c r="V201" s="95">
        <v>212348512</v>
      </c>
      <c r="W201" s="95">
        <v>15003</v>
      </c>
      <c r="X201" s="95">
        <v>53759680</v>
      </c>
      <c r="Y201" s="95">
        <v>13275</v>
      </c>
      <c r="Z201" s="95">
        <v>46118864</v>
      </c>
      <c r="AA201" s="95">
        <v>58478</v>
      </c>
      <c r="AB201" s="95">
        <v>251408901</v>
      </c>
      <c r="AC201" s="95">
        <v>56159</v>
      </c>
      <c r="AD201" s="95">
        <v>224447358</v>
      </c>
      <c r="AE201" s="95">
        <v>15117</v>
      </c>
      <c r="AF201" s="95">
        <v>60950934</v>
      </c>
      <c r="AG201" s="95">
        <v>13359</v>
      </c>
      <c r="AH201" s="95">
        <v>51352438</v>
      </c>
      <c r="AI201" s="95">
        <v>59594</v>
      </c>
      <c r="AJ201" s="95">
        <v>256084382.97</v>
      </c>
      <c r="AK201" s="95">
        <v>57293</v>
      </c>
      <c r="AL201" s="95">
        <v>237515277.50999999</v>
      </c>
      <c r="AM201" s="95">
        <v>15368</v>
      </c>
      <c r="AN201" s="95">
        <v>66683507.229999997</v>
      </c>
      <c r="AO201" s="95">
        <v>13599</v>
      </c>
      <c r="AP201" s="95">
        <v>54457878.219999999</v>
      </c>
      <c r="AQ201" s="72">
        <v>303.33999999999997</v>
      </c>
      <c r="AR201" s="72">
        <v>276.87</v>
      </c>
      <c r="AS201" s="72">
        <v>580.21</v>
      </c>
      <c r="AT201" s="95">
        <v>266187413</v>
      </c>
      <c r="AU201" s="95">
        <v>234347672</v>
      </c>
      <c r="AV201" s="95">
        <v>73127</v>
      </c>
      <c r="AW201" s="95">
        <v>70536</v>
      </c>
      <c r="AX201" s="72">
        <v>320.12</v>
      </c>
      <c r="AY201" s="72">
        <v>294.20999999999998</v>
      </c>
      <c r="AZ201" s="72">
        <v>614.33000000000004</v>
      </c>
      <c r="BA201" s="95">
        <v>281234171</v>
      </c>
      <c r="BB201" s="95">
        <v>247415809</v>
      </c>
      <c r="BC201" s="95">
        <v>73211</v>
      </c>
      <c r="BD201" s="95">
        <v>70078</v>
      </c>
      <c r="BE201" s="72">
        <v>348.86</v>
      </c>
      <c r="BF201" s="72">
        <v>311.52999999999997</v>
      </c>
      <c r="BG201" s="72">
        <v>660.39</v>
      </c>
      <c r="BH201" s="95">
        <v>304467886</v>
      </c>
      <c r="BI201" s="95">
        <v>258467376</v>
      </c>
      <c r="BJ201" s="95">
        <v>72730</v>
      </c>
      <c r="BK201" s="95">
        <v>69139</v>
      </c>
      <c r="BL201" s="72">
        <v>353.69</v>
      </c>
      <c r="BM201" s="72">
        <v>330.61</v>
      </c>
      <c r="BN201" s="72">
        <v>684.3</v>
      </c>
      <c r="BO201" s="95">
        <v>312359835</v>
      </c>
      <c r="BP201" s="95">
        <v>275799796</v>
      </c>
      <c r="BQ201" s="95">
        <v>73595</v>
      </c>
      <c r="BR201" s="95">
        <v>69518</v>
      </c>
      <c r="BS201" s="72">
        <v>358.81</v>
      </c>
      <c r="BT201" s="72">
        <v>343.21</v>
      </c>
      <c r="BU201" s="72">
        <v>702.02</v>
      </c>
      <c r="BV201" s="95">
        <v>322767890.19999999</v>
      </c>
      <c r="BW201" s="95">
        <v>291973155.73000002</v>
      </c>
      <c r="BX201" s="95">
        <v>74962</v>
      </c>
      <c r="BY201" s="95">
        <v>70892</v>
      </c>
      <c r="BZ201" s="95">
        <v>71892</v>
      </c>
      <c r="CA201" s="95">
        <v>71697</v>
      </c>
      <c r="CB201" s="95">
        <v>70999</v>
      </c>
      <c r="CC201" s="95">
        <v>71660</v>
      </c>
      <c r="CD201" s="95">
        <v>72971</v>
      </c>
      <c r="CE201" s="72">
        <v>650.75523149000003</v>
      </c>
      <c r="CF201" s="72">
        <v>676.59346364999999</v>
      </c>
      <c r="CG201" s="72">
        <v>712.40329333</v>
      </c>
      <c r="CH201" s="72">
        <v>716.50152150999998</v>
      </c>
      <c r="CI201" s="72">
        <v>731.52548966999996</v>
      </c>
      <c r="CJ201" s="96">
        <v>0.89159482999999995</v>
      </c>
      <c r="CK201" s="96">
        <v>0.90797507369999997</v>
      </c>
      <c r="CL201" s="96">
        <v>0.92698897690000004</v>
      </c>
      <c r="CM201" s="96">
        <v>0.955057288</v>
      </c>
      <c r="CN201" s="96">
        <v>0.95966580779999999</v>
      </c>
      <c r="CO201" s="96">
        <v>1.0070590615999999</v>
      </c>
      <c r="CP201" s="96">
        <v>0.92174970730000005</v>
      </c>
      <c r="CQ201" s="96">
        <v>0.99584056389999998</v>
      </c>
      <c r="CR201" s="96">
        <v>0.92559954779999998</v>
      </c>
      <c r="CS201" s="95">
        <v>66297</v>
      </c>
      <c r="CT201" s="95">
        <v>66244</v>
      </c>
      <c r="CU201" s="95">
        <v>65343</v>
      </c>
      <c r="CV201" s="95">
        <v>65704</v>
      </c>
      <c r="CW201" s="95">
        <v>66366</v>
      </c>
      <c r="CX201" s="96">
        <v>1.0195621690000001</v>
      </c>
      <c r="CY201" s="96">
        <v>1.0184967970000001</v>
      </c>
      <c r="CZ201" s="96">
        <v>1.0074775279999999</v>
      </c>
      <c r="DA201" s="96">
        <v>0.99537826100000004</v>
      </c>
      <c r="DB201" s="96">
        <v>0.994304513</v>
      </c>
      <c r="DC201">
        <v>2013</v>
      </c>
      <c r="DD201" s="6">
        <v>70032.600000000006</v>
      </c>
      <c r="DE201" s="96">
        <v>5.1766796000000002E-3</v>
      </c>
      <c r="DF201" s="72">
        <v>707.17</v>
      </c>
      <c r="DG201" s="96">
        <v>1</v>
      </c>
      <c r="DH201" s="72">
        <v>707.17</v>
      </c>
      <c r="DI201" s="72">
        <v>707.17</v>
      </c>
      <c r="DJ201" s="96">
        <v>1</v>
      </c>
      <c r="DK201" s="72">
        <v>707.17</v>
      </c>
      <c r="DL201" s="96">
        <v>1</v>
      </c>
      <c r="DM201" s="72">
        <v>707.17</v>
      </c>
      <c r="DN201" s="96">
        <v>1</v>
      </c>
      <c r="DO201" s="96">
        <v>1.1367E-2</v>
      </c>
      <c r="DP201" s="72">
        <v>8.0399999999999991</v>
      </c>
      <c r="DQ201" s="72">
        <v>699.13</v>
      </c>
      <c r="DR201" t="s">
        <v>170</v>
      </c>
      <c r="DT201" t="s">
        <v>161</v>
      </c>
    </row>
    <row r="202" spans="1:124" x14ac:dyDescent="0.3">
      <c r="A202" t="s">
        <v>171</v>
      </c>
      <c r="B202">
        <v>5100</v>
      </c>
      <c r="C202" s="95">
        <v>3393</v>
      </c>
      <c r="D202" s="95">
        <v>11424139</v>
      </c>
      <c r="E202" s="95">
        <v>3300</v>
      </c>
      <c r="F202" s="95">
        <v>10268676</v>
      </c>
      <c r="G202" s="95">
        <v>621</v>
      </c>
      <c r="H202" s="95">
        <v>2072132</v>
      </c>
      <c r="I202" s="95">
        <v>575</v>
      </c>
      <c r="J202" s="95">
        <v>2037870</v>
      </c>
      <c r="K202" s="95">
        <v>3380</v>
      </c>
      <c r="L202" s="95">
        <v>12371884</v>
      </c>
      <c r="M202" s="95">
        <v>3280</v>
      </c>
      <c r="N202" s="95">
        <v>10847859</v>
      </c>
      <c r="O202" s="95">
        <v>649</v>
      </c>
      <c r="P202" s="95">
        <v>2137092</v>
      </c>
      <c r="Q202" s="95">
        <v>596</v>
      </c>
      <c r="R202" s="95">
        <v>2039723</v>
      </c>
      <c r="S202" s="95">
        <v>3431</v>
      </c>
      <c r="T202" s="95">
        <v>15755254</v>
      </c>
      <c r="U202" s="95">
        <v>3320</v>
      </c>
      <c r="V202" s="95">
        <v>11792096</v>
      </c>
      <c r="W202" s="95">
        <v>662</v>
      </c>
      <c r="X202" s="95">
        <v>2237123</v>
      </c>
      <c r="Y202" s="95">
        <v>608</v>
      </c>
      <c r="Z202" s="95">
        <v>1988673</v>
      </c>
      <c r="AA202" s="95">
        <v>3475</v>
      </c>
      <c r="AB202" s="95">
        <v>15936332</v>
      </c>
      <c r="AC202" s="95">
        <v>3355</v>
      </c>
      <c r="AD202" s="95">
        <v>11820583</v>
      </c>
      <c r="AE202" s="95">
        <v>694</v>
      </c>
      <c r="AF202" s="95">
        <v>2464995</v>
      </c>
      <c r="AG202" s="95">
        <v>633</v>
      </c>
      <c r="AH202" s="95">
        <v>2430631</v>
      </c>
      <c r="AI202" s="95">
        <v>3499</v>
      </c>
      <c r="AJ202" s="95">
        <v>14972713</v>
      </c>
      <c r="AK202" s="95">
        <v>3381</v>
      </c>
      <c r="AL202" s="95">
        <v>11945965</v>
      </c>
      <c r="AM202" s="95">
        <v>734</v>
      </c>
      <c r="AN202" s="95">
        <v>2899173</v>
      </c>
      <c r="AO202" s="95">
        <v>673</v>
      </c>
      <c r="AP202" s="95">
        <v>2628277</v>
      </c>
      <c r="AQ202" s="72">
        <v>280.19</v>
      </c>
      <c r="AR202" s="72">
        <v>264.66000000000003</v>
      </c>
      <c r="AS202" s="72">
        <v>544.85</v>
      </c>
      <c r="AT202" s="95">
        <v>13496271</v>
      </c>
      <c r="AU202" s="95">
        <v>12306546</v>
      </c>
      <c r="AV202" s="95">
        <v>4014</v>
      </c>
      <c r="AW202" s="95">
        <v>3875</v>
      </c>
      <c r="AX202" s="72">
        <v>300.08999999999997</v>
      </c>
      <c r="AY202" s="72">
        <v>277.08</v>
      </c>
      <c r="AZ202" s="72">
        <v>577.16999999999996</v>
      </c>
      <c r="BA202" s="95">
        <v>14508976</v>
      </c>
      <c r="BB202" s="95">
        <v>12887582</v>
      </c>
      <c r="BC202" s="95">
        <v>4029</v>
      </c>
      <c r="BD202" s="95">
        <v>3876</v>
      </c>
      <c r="BE202" s="72">
        <v>366.32</v>
      </c>
      <c r="BF202" s="72">
        <v>292.36</v>
      </c>
      <c r="BG202" s="72">
        <v>658.68</v>
      </c>
      <c r="BH202" s="95">
        <v>17992377</v>
      </c>
      <c r="BI202" s="95">
        <v>13780769</v>
      </c>
      <c r="BJ202" s="95">
        <v>4093</v>
      </c>
      <c r="BK202" s="95">
        <v>3928</v>
      </c>
      <c r="BL202" s="72">
        <v>367.82</v>
      </c>
      <c r="BM202" s="72">
        <v>297.79000000000002</v>
      </c>
      <c r="BN202" s="72">
        <v>665.61</v>
      </c>
      <c r="BO202" s="95">
        <v>18401327</v>
      </c>
      <c r="BP202" s="95">
        <v>14251214</v>
      </c>
      <c r="BQ202" s="95">
        <v>4169</v>
      </c>
      <c r="BR202" s="95">
        <v>3988</v>
      </c>
      <c r="BS202" s="72">
        <v>351.84</v>
      </c>
      <c r="BT202" s="72">
        <v>299.58999999999997</v>
      </c>
      <c r="BU202" s="72">
        <v>651.42999999999995</v>
      </c>
      <c r="BV202" s="95">
        <v>17871886</v>
      </c>
      <c r="BW202" s="95">
        <v>14574242</v>
      </c>
      <c r="BX202" s="95">
        <v>4233</v>
      </c>
      <c r="BY202" s="95">
        <v>4054</v>
      </c>
      <c r="BZ202" s="95">
        <v>3948</v>
      </c>
      <c r="CA202" s="95">
        <v>3955</v>
      </c>
      <c r="CB202" s="95">
        <v>4013</v>
      </c>
      <c r="CC202" s="95">
        <v>4083</v>
      </c>
      <c r="CD202" s="95">
        <v>4145</v>
      </c>
      <c r="CE202" s="72">
        <v>650.75523149000003</v>
      </c>
      <c r="CF202" s="72">
        <v>676.59346364999999</v>
      </c>
      <c r="CG202" s="72">
        <v>712.40329333</v>
      </c>
      <c r="CH202" s="72">
        <v>716.50152150999998</v>
      </c>
      <c r="CI202" s="72">
        <v>731.52548966999996</v>
      </c>
      <c r="CJ202" s="96">
        <v>0.83725796370000005</v>
      </c>
      <c r="CK202" s="96">
        <v>0.85305287590000001</v>
      </c>
      <c r="CL202" s="96">
        <v>0.92458865109999999</v>
      </c>
      <c r="CM202" s="96">
        <v>0.92897220729999996</v>
      </c>
      <c r="CN202" s="96">
        <v>0.89050895590000001</v>
      </c>
      <c r="CO202" s="96">
        <v>0.92836689260000005</v>
      </c>
      <c r="CP202" s="96">
        <v>0.9553077968</v>
      </c>
      <c r="CQ202" s="96">
        <v>0.99584056389999998</v>
      </c>
      <c r="CR202" s="96">
        <v>0.95929779829999995</v>
      </c>
      <c r="CS202" s="95">
        <v>4018</v>
      </c>
      <c r="CT202" s="95">
        <v>4077</v>
      </c>
      <c r="CU202" s="95">
        <v>4125</v>
      </c>
      <c r="CV202" s="95">
        <v>4213</v>
      </c>
      <c r="CW202" s="95">
        <v>4232</v>
      </c>
      <c r="CX202" s="96">
        <v>0.93863760699999998</v>
      </c>
      <c r="CY202" s="96">
        <v>0.93427264700000001</v>
      </c>
      <c r="CZ202" s="96">
        <v>0.92507372099999996</v>
      </c>
      <c r="DA202" s="96">
        <v>0.92714149999999995</v>
      </c>
      <c r="DB202" s="96">
        <v>0.91735588599999995</v>
      </c>
      <c r="DC202">
        <v>2013</v>
      </c>
      <c r="DD202" s="6">
        <v>3944.2</v>
      </c>
      <c r="DE202" s="96">
        <v>1.1366138999999999E-3</v>
      </c>
      <c r="DF202" s="72">
        <v>735.89</v>
      </c>
      <c r="DG202" s="96">
        <v>1</v>
      </c>
      <c r="DH202" s="72">
        <v>735.89</v>
      </c>
      <c r="DI202" s="72">
        <v>730.53366714000003</v>
      </c>
      <c r="DJ202" s="96">
        <v>1</v>
      </c>
      <c r="DK202" s="72">
        <v>735.89</v>
      </c>
      <c r="DL202" s="96">
        <v>1</v>
      </c>
      <c r="DM202" s="72">
        <v>735.89</v>
      </c>
      <c r="DN202" s="96">
        <v>1</v>
      </c>
      <c r="DO202" s="96">
        <v>5.7590000000000002E-3</v>
      </c>
      <c r="DP202" s="72">
        <v>4.24</v>
      </c>
      <c r="DQ202" s="72">
        <v>731.65</v>
      </c>
      <c r="DR202" t="s">
        <v>171</v>
      </c>
      <c r="DT202" t="s">
        <v>161</v>
      </c>
    </row>
    <row r="203" spans="1:124" x14ac:dyDescent="0.3">
      <c r="A203" t="s">
        <v>172</v>
      </c>
      <c r="B203">
        <v>5110</v>
      </c>
      <c r="C203" s="95">
        <v>15629</v>
      </c>
      <c r="D203" s="95">
        <v>51846654</v>
      </c>
      <c r="E203" s="95">
        <v>15227</v>
      </c>
      <c r="F203" s="95">
        <v>44797493</v>
      </c>
      <c r="G203" s="95">
        <v>4938</v>
      </c>
      <c r="H203" s="95">
        <v>10376515</v>
      </c>
      <c r="I203" s="95">
        <v>4555</v>
      </c>
      <c r="J203" s="95">
        <v>11303633</v>
      </c>
      <c r="K203" s="95">
        <v>15758</v>
      </c>
      <c r="L203" s="95">
        <v>55796939</v>
      </c>
      <c r="M203" s="95">
        <v>15268</v>
      </c>
      <c r="N203" s="95">
        <v>46162259</v>
      </c>
      <c r="O203" s="95">
        <v>5119</v>
      </c>
      <c r="P203" s="95">
        <v>12446280</v>
      </c>
      <c r="Q203" s="95">
        <v>4712</v>
      </c>
      <c r="R203" s="95">
        <v>12259028</v>
      </c>
      <c r="S203" s="95">
        <v>15941</v>
      </c>
      <c r="T203" s="95">
        <v>61538888</v>
      </c>
      <c r="U203" s="95">
        <v>15344</v>
      </c>
      <c r="V203" s="95">
        <v>48263483</v>
      </c>
      <c r="W203" s="95">
        <v>5243</v>
      </c>
      <c r="X203" s="95">
        <v>14923504</v>
      </c>
      <c r="Y203" s="95">
        <v>4816</v>
      </c>
      <c r="Z203" s="95">
        <v>13521711</v>
      </c>
      <c r="AA203" s="95">
        <v>16039</v>
      </c>
      <c r="AB203" s="95">
        <v>64941257</v>
      </c>
      <c r="AC203" s="95">
        <v>15353</v>
      </c>
      <c r="AD203" s="95">
        <v>52304519</v>
      </c>
      <c r="AE203" s="95">
        <v>5171</v>
      </c>
      <c r="AF203" s="95">
        <v>15988836</v>
      </c>
      <c r="AG203" s="95">
        <v>4753</v>
      </c>
      <c r="AH203" s="95">
        <v>14304453</v>
      </c>
      <c r="AI203" s="95">
        <v>16356</v>
      </c>
      <c r="AJ203" s="95">
        <v>60928778</v>
      </c>
      <c r="AK203" s="95">
        <v>15646</v>
      </c>
      <c r="AL203" s="95">
        <v>54856182.719999999</v>
      </c>
      <c r="AM203" s="95">
        <v>5257</v>
      </c>
      <c r="AN203" s="95">
        <v>16726016</v>
      </c>
      <c r="AO203" s="95">
        <v>4846</v>
      </c>
      <c r="AP203" s="95">
        <v>14822522.779999999</v>
      </c>
      <c r="AQ203" s="72">
        <v>252.12</v>
      </c>
      <c r="AR203" s="72">
        <v>236.33</v>
      </c>
      <c r="AS203" s="72">
        <v>488.45</v>
      </c>
      <c r="AT203" s="95">
        <v>62223169</v>
      </c>
      <c r="AU203" s="95">
        <v>56101126</v>
      </c>
      <c r="AV203" s="95">
        <v>20567</v>
      </c>
      <c r="AW203" s="95">
        <v>19782</v>
      </c>
      <c r="AX203" s="72">
        <v>272.39999999999998</v>
      </c>
      <c r="AY203" s="72">
        <v>243.67</v>
      </c>
      <c r="AZ203" s="72">
        <v>516.07000000000005</v>
      </c>
      <c r="BA203" s="95">
        <v>68243219</v>
      </c>
      <c r="BB203" s="95">
        <v>58421287</v>
      </c>
      <c r="BC203" s="95">
        <v>20877</v>
      </c>
      <c r="BD203" s="95">
        <v>19980</v>
      </c>
      <c r="BE203" s="72">
        <v>300.79000000000002</v>
      </c>
      <c r="BF203" s="72">
        <v>255.4</v>
      </c>
      <c r="BG203" s="72">
        <v>556.19000000000005</v>
      </c>
      <c r="BH203" s="95">
        <v>76462392</v>
      </c>
      <c r="BI203" s="95">
        <v>61785194</v>
      </c>
      <c r="BJ203" s="95">
        <v>21184</v>
      </c>
      <c r="BK203" s="95">
        <v>20160</v>
      </c>
      <c r="BL203" s="72">
        <v>317.97000000000003</v>
      </c>
      <c r="BM203" s="72">
        <v>276.07</v>
      </c>
      <c r="BN203" s="72">
        <v>594.04</v>
      </c>
      <c r="BO203" s="95">
        <v>80930093</v>
      </c>
      <c r="BP203" s="95">
        <v>66608972</v>
      </c>
      <c r="BQ203" s="95">
        <v>21210</v>
      </c>
      <c r="BR203" s="95">
        <v>20106</v>
      </c>
      <c r="BS203" s="72">
        <v>299.41000000000003</v>
      </c>
      <c r="BT203" s="72">
        <v>283.36</v>
      </c>
      <c r="BU203" s="72">
        <v>582.77</v>
      </c>
      <c r="BV203" s="95">
        <v>77654794</v>
      </c>
      <c r="BW203" s="95">
        <v>69678705.5</v>
      </c>
      <c r="BX203" s="95">
        <v>21613</v>
      </c>
      <c r="BY203" s="95">
        <v>20492</v>
      </c>
      <c r="BZ203" s="95">
        <v>20193</v>
      </c>
      <c r="CA203" s="95">
        <v>20444</v>
      </c>
      <c r="CB203" s="95">
        <v>20690</v>
      </c>
      <c r="CC203" s="95">
        <v>20686</v>
      </c>
      <c r="CD203" s="95">
        <v>21065</v>
      </c>
      <c r="CE203" s="72">
        <v>650.75523149000003</v>
      </c>
      <c r="CF203" s="72">
        <v>676.59346364999999</v>
      </c>
      <c r="CG203" s="72">
        <v>712.40329333</v>
      </c>
      <c r="CH203" s="72">
        <v>716.50152150999998</v>
      </c>
      <c r="CI203" s="72">
        <v>731.52548966999996</v>
      </c>
      <c r="CJ203" s="96">
        <v>0.7505894327</v>
      </c>
      <c r="CK203" s="96">
        <v>0.76274754</v>
      </c>
      <c r="CL203" s="96">
        <v>0.78072351039999999</v>
      </c>
      <c r="CM203" s="96">
        <v>0.8290840733</v>
      </c>
      <c r="CN203" s="96">
        <v>0.79665029890000005</v>
      </c>
      <c r="CO203" s="96">
        <v>0.89027041939999996</v>
      </c>
      <c r="CP203" s="96">
        <v>0.88058521769999998</v>
      </c>
      <c r="CQ203" s="96">
        <v>0.99584056389999998</v>
      </c>
      <c r="CR203" s="96">
        <v>0.88426312789999995</v>
      </c>
      <c r="CS203" s="95">
        <v>19563</v>
      </c>
      <c r="CT203" s="95">
        <v>19866</v>
      </c>
      <c r="CU203" s="95">
        <v>19981</v>
      </c>
      <c r="CV203" s="95">
        <v>20062</v>
      </c>
      <c r="CW203" s="95">
        <v>20354</v>
      </c>
      <c r="CX203" s="96">
        <v>0.90546312600000001</v>
      </c>
      <c r="CY203" s="96">
        <v>0.888738692</v>
      </c>
      <c r="CZ203" s="96">
        <v>0.89080885799999998</v>
      </c>
      <c r="DA203" s="96">
        <v>0.883856584</v>
      </c>
      <c r="DB203" s="96">
        <v>0.88295638799999998</v>
      </c>
      <c r="DC203">
        <v>2013</v>
      </c>
      <c r="DD203" s="6">
        <v>20104</v>
      </c>
      <c r="DE203" s="96">
        <v>1.6076856E-3</v>
      </c>
      <c r="DF203" s="72">
        <v>678.01</v>
      </c>
      <c r="DG203" s="96">
        <v>1</v>
      </c>
      <c r="DH203" s="72">
        <v>678.01</v>
      </c>
      <c r="DI203" s="72">
        <v>730.53366714000003</v>
      </c>
      <c r="DJ203" s="96">
        <v>1</v>
      </c>
      <c r="DK203" s="72">
        <v>678.01</v>
      </c>
      <c r="DL203" s="96">
        <v>1</v>
      </c>
      <c r="DM203" s="72">
        <v>678.01</v>
      </c>
      <c r="DN203" s="96">
        <v>1</v>
      </c>
      <c r="DO203" s="96">
        <v>7.9450000000000007E-3</v>
      </c>
      <c r="DP203" s="72">
        <v>5.39</v>
      </c>
      <c r="DQ203" s="72">
        <v>672.62</v>
      </c>
      <c r="DR203" t="s">
        <v>172</v>
      </c>
      <c r="DT203" t="s">
        <v>161</v>
      </c>
    </row>
    <row r="204" spans="1:124" x14ac:dyDescent="0.3">
      <c r="A204" t="s">
        <v>173</v>
      </c>
      <c r="B204">
        <v>5120</v>
      </c>
      <c r="C204" s="95">
        <v>15679</v>
      </c>
      <c r="D204" s="95">
        <v>53171087</v>
      </c>
      <c r="E204" s="95">
        <v>15532</v>
      </c>
      <c r="F204" s="95">
        <v>57516671</v>
      </c>
      <c r="G204" s="95">
        <v>3109</v>
      </c>
      <c r="H204" s="95">
        <v>7763982</v>
      </c>
      <c r="I204" s="95">
        <v>2847</v>
      </c>
      <c r="J204" s="95">
        <v>9828781</v>
      </c>
      <c r="K204" s="95">
        <v>16071</v>
      </c>
      <c r="L204" s="95">
        <v>56503746</v>
      </c>
      <c r="M204" s="95">
        <v>15757</v>
      </c>
      <c r="N204" s="95">
        <v>59262551</v>
      </c>
      <c r="O204" s="95">
        <v>3235</v>
      </c>
      <c r="P204" s="95">
        <v>9198281</v>
      </c>
      <c r="Q204" s="95">
        <v>2964</v>
      </c>
      <c r="R204" s="95">
        <v>10734353</v>
      </c>
      <c r="S204" s="95">
        <v>16431</v>
      </c>
      <c r="T204" s="95">
        <v>61530272</v>
      </c>
      <c r="U204" s="95">
        <v>15963</v>
      </c>
      <c r="V204" s="95">
        <v>63281162</v>
      </c>
      <c r="W204" s="95">
        <v>3386</v>
      </c>
      <c r="X204" s="95">
        <v>9114110</v>
      </c>
      <c r="Y204" s="95">
        <v>3094</v>
      </c>
      <c r="Z204" s="95">
        <v>11673652</v>
      </c>
      <c r="AA204" s="95">
        <v>16831</v>
      </c>
      <c r="AB204" s="95">
        <v>64403948</v>
      </c>
      <c r="AC204" s="95">
        <v>16161</v>
      </c>
      <c r="AD204" s="95">
        <v>68954869</v>
      </c>
      <c r="AE204" s="95">
        <v>3523</v>
      </c>
      <c r="AF204" s="95">
        <v>12071254</v>
      </c>
      <c r="AG204" s="95">
        <v>3199</v>
      </c>
      <c r="AH204" s="95">
        <v>13640326</v>
      </c>
      <c r="AI204" s="95">
        <v>17099</v>
      </c>
      <c r="AJ204" s="95">
        <v>75706258.5</v>
      </c>
      <c r="AK204" s="95">
        <v>16297</v>
      </c>
      <c r="AL204" s="95">
        <v>71494774.599999994</v>
      </c>
      <c r="AM204" s="95">
        <v>3621</v>
      </c>
      <c r="AN204" s="95">
        <v>13330633</v>
      </c>
      <c r="AO204" s="95">
        <v>3273</v>
      </c>
      <c r="AP204" s="95">
        <v>14745857</v>
      </c>
      <c r="AQ204" s="72">
        <v>270.27</v>
      </c>
      <c r="AR204" s="72">
        <v>305.36</v>
      </c>
      <c r="AS204" s="72">
        <v>575.63</v>
      </c>
      <c r="AT204" s="95">
        <v>60935069</v>
      </c>
      <c r="AU204" s="95">
        <v>67345452</v>
      </c>
      <c r="AV204" s="95">
        <v>18788</v>
      </c>
      <c r="AW204" s="95">
        <v>18379</v>
      </c>
      <c r="AX204" s="72">
        <v>283.60000000000002</v>
      </c>
      <c r="AY204" s="72">
        <v>311.58</v>
      </c>
      <c r="AZ204" s="72">
        <v>595.17999999999995</v>
      </c>
      <c r="BA204" s="95">
        <v>65702027</v>
      </c>
      <c r="BB204" s="95">
        <v>69996904</v>
      </c>
      <c r="BC204" s="95">
        <v>19306</v>
      </c>
      <c r="BD204" s="95">
        <v>18721</v>
      </c>
      <c r="BE204" s="72">
        <v>297.07</v>
      </c>
      <c r="BF204" s="72">
        <v>327.77</v>
      </c>
      <c r="BG204" s="72">
        <v>624.84</v>
      </c>
      <c r="BH204" s="95">
        <v>70644382</v>
      </c>
      <c r="BI204" s="95">
        <v>74954814</v>
      </c>
      <c r="BJ204" s="95">
        <v>19817</v>
      </c>
      <c r="BK204" s="95">
        <v>19057</v>
      </c>
      <c r="BL204" s="72">
        <v>313.10000000000002</v>
      </c>
      <c r="BM204" s="72">
        <v>355.52</v>
      </c>
      <c r="BN204" s="72">
        <v>668.62</v>
      </c>
      <c r="BO204" s="95">
        <v>76475202</v>
      </c>
      <c r="BP204" s="95">
        <v>82595195</v>
      </c>
      <c r="BQ204" s="95">
        <v>20354</v>
      </c>
      <c r="BR204" s="95">
        <v>19360</v>
      </c>
      <c r="BS204" s="72">
        <v>358.1</v>
      </c>
      <c r="BT204" s="72">
        <v>367.23</v>
      </c>
      <c r="BU204" s="72">
        <v>725.33</v>
      </c>
      <c r="BV204" s="95">
        <v>89036891.5</v>
      </c>
      <c r="BW204" s="95">
        <v>86240631.599999994</v>
      </c>
      <c r="BX204" s="95">
        <v>20720</v>
      </c>
      <c r="BY204" s="95">
        <v>19570</v>
      </c>
      <c r="BZ204" s="95">
        <v>18593</v>
      </c>
      <c r="CA204" s="95">
        <v>19023</v>
      </c>
      <c r="CB204" s="95">
        <v>19451</v>
      </c>
      <c r="CC204" s="95">
        <v>19882</v>
      </c>
      <c r="CD204" s="95">
        <v>20157</v>
      </c>
      <c r="CE204" s="72">
        <v>650.75523149000003</v>
      </c>
      <c r="CF204" s="72">
        <v>676.59346364999999</v>
      </c>
      <c r="CG204" s="72">
        <v>712.40329333</v>
      </c>
      <c r="CH204" s="72">
        <v>716.50152150999998</v>
      </c>
      <c r="CI204" s="72">
        <v>731.52548966999996</v>
      </c>
      <c r="CJ204" s="96">
        <v>0.88455685360000003</v>
      </c>
      <c r="CK204" s="96">
        <v>0.87967151909999997</v>
      </c>
      <c r="CL204" s="96">
        <v>0.87708746699999995</v>
      </c>
      <c r="CM204" s="96">
        <v>0.9331731754</v>
      </c>
      <c r="CN204" s="96">
        <v>0.99153072620000005</v>
      </c>
      <c r="CO204" s="96">
        <v>1.0179216285999999</v>
      </c>
      <c r="CP204" s="96">
        <v>0.8971259895</v>
      </c>
      <c r="CQ204" s="96">
        <v>0.99584056389999998</v>
      </c>
      <c r="CR204" s="96">
        <v>0.90087298500000001</v>
      </c>
      <c r="CS204" s="95">
        <v>16278</v>
      </c>
      <c r="CT204" s="95">
        <v>17609</v>
      </c>
      <c r="CU204" s="95">
        <v>17926</v>
      </c>
      <c r="CV204" s="95">
        <v>18398</v>
      </c>
      <c r="CW204" s="95">
        <v>18624</v>
      </c>
      <c r="CX204" s="96">
        <v>1.0363756550000001</v>
      </c>
      <c r="CY204" s="96">
        <v>1.0401731329999999</v>
      </c>
      <c r="CZ204" s="96">
        <v>1.013338426</v>
      </c>
      <c r="DA204" s="96">
        <v>0.995047923</v>
      </c>
      <c r="DB204" s="96">
        <v>1.0077609510000001</v>
      </c>
      <c r="DC204">
        <v>2013</v>
      </c>
      <c r="DD204" s="6">
        <v>19017.400000000001</v>
      </c>
      <c r="DE204" s="96">
        <v>2.4548833999999999E-3</v>
      </c>
      <c r="DF204" s="72">
        <v>690.16</v>
      </c>
      <c r="DG204" s="96">
        <v>1</v>
      </c>
      <c r="DH204" s="72">
        <v>690.16</v>
      </c>
      <c r="DI204" s="72">
        <v>690.16</v>
      </c>
      <c r="DJ204" s="96">
        <v>1</v>
      </c>
      <c r="DK204" s="72">
        <v>690.16</v>
      </c>
      <c r="DL204" s="96">
        <v>1</v>
      </c>
      <c r="DM204" s="72">
        <v>690.16</v>
      </c>
      <c r="DN204" s="96">
        <v>1</v>
      </c>
      <c r="DO204" s="96">
        <v>1.031E-2</v>
      </c>
      <c r="DP204" s="72">
        <v>7.12</v>
      </c>
      <c r="DQ204" s="72">
        <v>683.04</v>
      </c>
      <c r="DR204" t="s">
        <v>173</v>
      </c>
      <c r="DT204" t="s">
        <v>161</v>
      </c>
    </row>
    <row r="205" spans="1:124" x14ac:dyDescent="0.3">
      <c r="A205" t="s">
        <v>174</v>
      </c>
      <c r="B205">
        <v>5130</v>
      </c>
      <c r="C205" s="95">
        <v>2833</v>
      </c>
      <c r="D205" s="95">
        <v>10791278</v>
      </c>
      <c r="E205" s="95">
        <v>2814</v>
      </c>
      <c r="F205" s="95">
        <v>10157053</v>
      </c>
      <c r="G205" s="95">
        <v>369</v>
      </c>
      <c r="H205" s="95">
        <v>1135560</v>
      </c>
      <c r="I205" s="95">
        <v>337</v>
      </c>
      <c r="J205" s="95">
        <v>1213395</v>
      </c>
      <c r="K205" s="95">
        <v>2764</v>
      </c>
      <c r="L205" s="95">
        <v>10332434</v>
      </c>
      <c r="M205" s="95">
        <v>2744</v>
      </c>
      <c r="N205" s="95">
        <v>10770769</v>
      </c>
      <c r="O205" s="95">
        <v>345</v>
      </c>
      <c r="P205" s="95">
        <v>1365050</v>
      </c>
      <c r="Q205" s="95">
        <v>314</v>
      </c>
      <c r="R205" s="95">
        <v>1340891</v>
      </c>
      <c r="S205" s="95">
        <v>2689</v>
      </c>
      <c r="T205" s="95">
        <v>10936711</v>
      </c>
      <c r="U205" s="95">
        <v>2648</v>
      </c>
      <c r="V205" s="95">
        <v>10842461</v>
      </c>
      <c r="W205" s="95">
        <v>343</v>
      </c>
      <c r="X205" s="95">
        <v>1213754</v>
      </c>
      <c r="Y205" s="95">
        <v>311</v>
      </c>
      <c r="Z205" s="95">
        <v>1370214</v>
      </c>
      <c r="AA205" s="95">
        <v>2629</v>
      </c>
      <c r="AB205" s="95">
        <v>12620767</v>
      </c>
      <c r="AC205" s="95">
        <v>2578</v>
      </c>
      <c r="AD205" s="95">
        <v>11488113</v>
      </c>
      <c r="AE205" s="95">
        <v>332</v>
      </c>
      <c r="AF205" s="95">
        <v>1615431</v>
      </c>
      <c r="AG205" s="95">
        <v>300</v>
      </c>
      <c r="AH205" s="95">
        <v>1450212</v>
      </c>
      <c r="AI205" s="95">
        <v>2561</v>
      </c>
      <c r="AJ205" s="95">
        <v>11557431</v>
      </c>
      <c r="AK205" s="95">
        <v>2504</v>
      </c>
      <c r="AL205" s="95">
        <v>11582300.630000001</v>
      </c>
      <c r="AM205" s="95">
        <v>323</v>
      </c>
      <c r="AN205" s="95">
        <v>1636515</v>
      </c>
      <c r="AO205" s="95">
        <v>295</v>
      </c>
      <c r="AP205" s="95">
        <v>1327601</v>
      </c>
      <c r="AQ205" s="72">
        <v>310.39999999999998</v>
      </c>
      <c r="AR205" s="72">
        <v>300.70999999999998</v>
      </c>
      <c r="AS205" s="72">
        <v>611.11</v>
      </c>
      <c r="AT205" s="95">
        <v>11926838</v>
      </c>
      <c r="AU205" s="95">
        <v>11370448</v>
      </c>
      <c r="AV205" s="95">
        <v>3202</v>
      </c>
      <c r="AW205" s="95">
        <v>3151</v>
      </c>
      <c r="AX205" s="72">
        <v>313.54000000000002</v>
      </c>
      <c r="AY205" s="72">
        <v>330.05</v>
      </c>
      <c r="AZ205" s="72">
        <v>643.59</v>
      </c>
      <c r="BA205" s="95">
        <v>11697484</v>
      </c>
      <c r="BB205" s="95">
        <v>12111660</v>
      </c>
      <c r="BC205" s="95">
        <v>3109</v>
      </c>
      <c r="BD205" s="95">
        <v>3058</v>
      </c>
      <c r="BE205" s="72">
        <v>333.95</v>
      </c>
      <c r="BF205" s="72">
        <v>343.94</v>
      </c>
      <c r="BG205" s="72">
        <v>677.89</v>
      </c>
      <c r="BH205" s="95">
        <v>12150465</v>
      </c>
      <c r="BI205" s="95">
        <v>12212675</v>
      </c>
      <c r="BJ205" s="95">
        <v>3032</v>
      </c>
      <c r="BK205" s="95">
        <v>2959</v>
      </c>
      <c r="BL205" s="72">
        <v>400.66</v>
      </c>
      <c r="BM205" s="72">
        <v>374.63</v>
      </c>
      <c r="BN205" s="72">
        <v>775.29</v>
      </c>
      <c r="BO205" s="95">
        <v>14236198</v>
      </c>
      <c r="BP205" s="95">
        <v>12938325</v>
      </c>
      <c r="BQ205" s="95">
        <v>2961</v>
      </c>
      <c r="BR205" s="95">
        <v>2878</v>
      </c>
      <c r="BS205" s="72">
        <v>381.24</v>
      </c>
      <c r="BT205" s="72">
        <v>384.36</v>
      </c>
      <c r="BU205" s="72">
        <v>765.6</v>
      </c>
      <c r="BV205" s="95">
        <v>13193946</v>
      </c>
      <c r="BW205" s="95">
        <v>12909901.630000001</v>
      </c>
      <c r="BX205" s="95">
        <v>2884</v>
      </c>
      <c r="BY205" s="95">
        <v>2799</v>
      </c>
      <c r="BZ205" s="95">
        <v>3178</v>
      </c>
      <c r="CA205" s="95">
        <v>3084</v>
      </c>
      <c r="CB205" s="95">
        <v>2997</v>
      </c>
      <c r="CC205" s="95">
        <v>2922</v>
      </c>
      <c r="CD205" s="95">
        <v>2842</v>
      </c>
      <c r="CE205" s="72">
        <v>650.75523149000003</v>
      </c>
      <c r="CF205" s="72">
        <v>676.59346364999999</v>
      </c>
      <c r="CG205" s="72">
        <v>712.40329333</v>
      </c>
      <c r="CH205" s="72">
        <v>716.50152150999998</v>
      </c>
      <c r="CI205" s="72">
        <v>731.52548966999996</v>
      </c>
      <c r="CJ205" s="96">
        <v>0.93907812099999999</v>
      </c>
      <c r="CK205" s="96">
        <v>0.95122113139999998</v>
      </c>
      <c r="CL205" s="96">
        <v>0.95155371450000004</v>
      </c>
      <c r="CM205" s="96">
        <v>1.0820493420999999</v>
      </c>
      <c r="CN205" s="96">
        <v>1.0465800725000001</v>
      </c>
      <c r="CO205" s="96">
        <v>0.90179523500000003</v>
      </c>
      <c r="CP205" s="96">
        <v>1.1023527711000001</v>
      </c>
      <c r="CQ205" s="96">
        <v>0.99584056389999998</v>
      </c>
      <c r="CR205" s="96">
        <v>1.1069569303</v>
      </c>
      <c r="CS205" s="95">
        <v>3390</v>
      </c>
      <c r="CT205" s="95">
        <v>3406</v>
      </c>
      <c r="CU205" s="95">
        <v>3415</v>
      </c>
      <c r="CV205" s="95">
        <v>3446</v>
      </c>
      <c r="CW205" s="95">
        <v>3482</v>
      </c>
      <c r="CX205" s="96">
        <v>0.95083664000000001</v>
      </c>
      <c r="CY205" s="96">
        <v>0.90107859499999998</v>
      </c>
      <c r="CZ205" s="96">
        <v>0.903446631</v>
      </c>
      <c r="DA205" s="96">
        <v>0.88160472400000001</v>
      </c>
      <c r="DB205" s="96">
        <v>0.87311272399999995</v>
      </c>
      <c r="DC205">
        <v>2013</v>
      </c>
      <c r="DD205" s="6">
        <v>2969</v>
      </c>
      <c r="DE205" s="96">
        <v>1.6326441E-3</v>
      </c>
      <c r="DF205" s="72">
        <v>848.74</v>
      </c>
      <c r="DG205" s="96">
        <v>1</v>
      </c>
      <c r="DH205" s="72">
        <v>848.74</v>
      </c>
      <c r="DI205" s="72">
        <v>730.53366714000003</v>
      </c>
      <c r="DJ205" s="96">
        <v>1</v>
      </c>
      <c r="DK205" s="72">
        <v>848.74</v>
      </c>
      <c r="DL205" s="96">
        <v>1</v>
      </c>
      <c r="DM205" s="72">
        <v>848.74</v>
      </c>
      <c r="DN205" s="96">
        <v>1</v>
      </c>
      <c r="DO205" s="96">
        <v>5.9249999999999997E-3</v>
      </c>
      <c r="DP205" s="72">
        <v>5.03</v>
      </c>
      <c r="DQ205" s="72">
        <v>843.71</v>
      </c>
      <c r="DR205" t="s">
        <v>174</v>
      </c>
      <c r="DT205" t="s">
        <v>161</v>
      </c>
    </row>
    <row r="206" spans="1:124" x14ac:dyDescent="0.3">
      <c r="A206" t="s">
        <v>175</v>
      </c>
      <c r="B206">
        <v>5140</v>
      </c>
      <c r="C206" s="95">
        <v>39543</v>
      </c>
      <c r="D206" s="95">
        <v>170310313</v>
      </c>
      <c r="E206" s="95">
        <v>38376</v>
      </c>
      <c r="F206" s="95">
        <v>149553646</v>
      </c>
      <c r="G206" s="95">
        <v>14871</v>
      </c>
      <c r="H206" s="95">
        <v>52132649</v>
      </c>
      <c r="I206" s="95">
        <v>13034</v>
      </c>
      <c r="J206" s="95">
        <v>46471090</v>
      </c>
      <c r="K206" s="95">
        <v>39955</v>
      </c>
      <c r="L206" s="95">
        <v>184167180</v>
      </c>
      <c r="M206" s="95">
        <v>38408</v>
      </c>
      <c r="N206" s="95">
        <v>156662539</v>
      </c>
      <c r="O206" s="95">
        <v>15097</v>
      </c>
      <c r="P206" s="95">
        <v>54628265</v>
      </c>
      <c r="Q206" s="95">
        <v>13196</v>
      </c>
      <c r="R206" s="95">
        <v>48712345</v>
      </c>
      <c r="S206" s="95">
        <v>40961</v>
      </c>
      <c r="T206" s="95">
        <v>209209810</v>
      </c>
      <c r="U206" s="95">
        <v>38982</v>
      </c>
      <c r="V206" s="95">
        <v>164386960</v>
      </c>
      <c r="W206" s="95">
        <v>15143</v>
      </c>
      <c r="X206" s="95">
        <v>59411321</v>
      </c>
      <c r="Y206" s="95">
        <v>13251</v>
      </c>
      <c r="Z206" s="95">
        <v>51322750</v>
      </c>
      <c r="AA206" s="95">
        <v>41961</v>
      </c>
      <c r="AB206" s="95">
        <v>206785452</v>
      </c>
      <c r="AC206" s="95">
        <v>39637</v>
      </c>
      <c r="AD206" s="95">
        <v>175244185</v>
      </c>
      <c r="AE206" s="95">
        <v>15231</v>
      </c>
      <c r="AF206" s="95">
        <v>65082537</v>
      </c>
      <c r="AG206" s="95">
        <v>13292</v>
      </c>
      <c r="AH206" s="95">
        <v>54758087</v>
      </c>
      <c r="AI206" s="95">
        <v>42869</v>
      </c>
      <c r="AJ206" s="95">
        <v>210500413.02000001</v>
      </c>
      <c r="AK206" s="95">
        <v>40364</v>
      </c>
      <c r="AL206" s="95">
        <v>183532580.43000001</v>
      </c>
      <c r="AM206" s="95">
        <v>15564</v>
      </c>
      <c r="AN206" s="95">
        <v>66909324</v>
      </c>
      <c r="AO206" s="95">
        <v>13634</v>
      </c>
      <c r="AP206" s="95">
        <v>58117948.130000003</v>
      </c>
      <c r="AQ206" s="72">
        <v>340.66</v>
      </c>
      <c r="AR206" s="72">
        <v>317.75</v>
      </c>
      <c r="AS206" s="72">
        <v>658.41</v>
      </c>
      <c r="AT206" s="95">
        <v>222442962</v>
      </c>
      <c r="AU206" s="95">
        <v>196024736</v>
      </c>
      <c r="AV206" s="95">
        <v>54414</v>
      </c>
      <c r="AW206" s="95">
        <v>51410</v>
      </c>
      <c r="AX206" s="72">
        <v>361.47</v>
      </c>
      <c r="AY206" s="72">
        <v>331.65</v>
      </c>
      <c r="AZ206" s="72">
        <v>693.12</v>
      </c>
      <c r="BA206" s="95">
        <v>238795445</v>
      </c>
      <c r="BB206" s="95">
        <v>205374884</v>
      </c>
      <c r="BC206" s="95">
        <v>55052</v>
      </c>
      <c r="BD206" s="95">
        <v>51604</v>
      </c>
      <c r="BE206" s="72">
        <v>398.99</v>
      </c>
      <c r="BF206" s="72">
        <v>344.15</v>
      </c>
      <c r="BG206" s="72">
        <v>743.14</v>
      </c>
      <c r="BH206" s="95">
        <v>268621131</v>
      </c>
      <c r="BI206" s="95">
        <v>215709710</v>
      </c>
      <c r="BJ206" s="95">
        <v>56104</v>
      </c>
      <c r="BK206" s="95">
        <v>52233</v>
      </c>
      <c r="BL206" s="72">
        <v>396.13</v>
      </c>
      <c r="BM206" s="72">
        <v>362.12</v>
      </c>
      <c r="BN206" s="72">
        <v>758.25</v>
      </c>
      <c r="BO206" s="95">
        <v>271867989</v>
      </c>
      <c r="BP206" s="95">
        <v>230002272</v>
      </c>
      <c r="BQ206" s="95">
        <v>57192</v>
      </c>
      <c r="BR206" s="95">
        <v>52929</v>
      </c>
      <c r="BS206" s="72">
        <v>395.62</v>
      </c>
      <c r="BT206" s="72">
        <v>372.93</v>
      </c>
      <c r="BU206" s="72">
        <v>768.55</v>
      </c>
      <c r="BV206" s="95">
        <v>277409737.01999998</v>
      </c>
      <c r="BW206" s="95">
        <v>241650528.56</v>
      </c>
      <c r="BX206" s="95">
        <v>58433</v>
      </c>
      <c r="BY206" s="95">
        <v>53998</v>
      </c>
      <c r="BZ206" s="95">
        <v>52982</v>
      </c>
      <c r="CA206" s="95">
        <v>53389</v>
      </c>
      <c r="CB206" s="95">
        <v>54238</v>
      </c>
      <c r="CC206" s="95">
        <v>55168</v>
      </c>
      <c r="CD206" s="95">
        <v>56263</v>
      </c>
      <c r="CE206" s="72">
        <v>650.75523149000003</v>
      </c>
      <c r="CF206" s="72">
        <v>676.59346364999999</v>
      </c>
      <c r="CG206" s="72">
        <v>712.40329333</v>
      </c>
      <c r="CH206" s="72">
        <v>716.50152150999998</v>
      </c>
      <c r="CI206" s="72">
        <v>731.52548966999996</v>
      </c>
      <c r="CJ206" s="96">
        <v>1.0117628997000001</v>
      </c>
      <c r="CK206" s="96">
        <v>1.0244260951999999</v>
      </c>
      <c r="CL206" s="96">
        <v>1.0431450935</v>
      </c>
      <c r="CM206" s="96">
        <v>1.0582671177</v>
      </c>
      <c r="CN206" s="96">
        <v>1.0506127412999999</v>
      </c>
      <c r="CO206" s="96">
        <v>1.0363998746</v>
      </c>
      <c r="CP206" s="96">
        <v>1.0011992618000001</v>
      </c>
      <c r="CQ206" s="96">
        <v>0.99584056389999998</v>
      </c>
      <c r="CR206" s="96">
        <v>1.0053809365999999</v>
      </c>
      <c r="CS206" s="95">
        <v>49492</v>
      </c>
      <c r="CT206" s="95">
        <v>50062</v>
      </c>
      <c r="CU206" s="95">
        <v>50648</v>
      </c>
      <c r="CV206" s="95">
        <v>51454</v>
      </c>
      <c r="CW206" s="95">
        <v>52337</v>
      </c>
      <c r="CX206" s="96">
        <v>1.051090437</v>
      </c>
      <c r="CY206" s="96">
        <v>1.0362266499999999</v>
      </c>
      <c r="CZ206" s="96">
        <v>1.0350429350000001</v>
      </c>
      <c r="DA206" s="96">
        <v>1.0319703330000001</v>
      </c>
      <c r="DB206" s="96">
        <v>1.0283415330000001</v>
      </c>
      <c r="DC206">
        <v>2013</v>
      </c>
      <c r="DD206" s="6">
        <v>52434.8</v>
      </c>
      <c r="DE206" s="96">
        <v>2.5158193E-3</v>
      </c>
      <c r="DF206" s="72">
        <v>770.18</v>
      </c>
      <c r="DG206" s="96">
        <v>1</v>
      </c>
      <c r="DH206" s="72">
        <v>770.18</v>
      </c>
      <c r="DI206" s="72">
        <v>770.18</v>
      </c>
      <c r="DJ206" s="96">
        <v>1</v>
      </c>
      <c r="DK206" s="72">
        <v>770.18</v>
      </c>
      <c r="DL206" s="96">
        <v>1</v>
      </c>
      <c r="DM206" s="72">
        <v>770.18</v>
      </c>
      <c r="DN206" s="96">
        <v>1</v>
      </c>
      <c r="DO206" s="96">
        <v>6.6379999999999998E-3</v>
      </c>
      <c r="DP206" s="72">
        <v>5.1100000000000003</v>
      </c>
      <c r="DQ206" s="72">
        <v>765.07</v>
      </c>
      <c r="DR206" t="s">
        <v>175</v>
      </c>
      <c r="DT206" t="s">
        <v>161</v>
      </c>
    </row>
    <row r="207" spans="1:124" x14ac:dyDescent="0.3">
      <c r="A207" t="s">
        <v>176</v>
      </c>
      <c r="B207">
        <v>5150</v>
      </c>
      <c r="C207" s="95">
        <v>8801</v>
      </c>
      <c r="D207" s="95">
        <v>32146098</v>
      </c>
      <c r="E207" s="95">
        <v>8632</v>
      </c>
      <c r="F207" s="95">
        <v>29511342</v>
      </c>
      <c r="G207" s="95">
        <v>2139</v>
      </c>
      <c r="H207" s="95">
        <v>6594242</v>
      </c>
      <c r="I207" s="95">
        <v>1884</v>
      </c>
      <c r="J207" s="95">
        <v>6350439</v>
      </c>
      <c r="K207" s="95">
        <v>8872</v>
      </c>
      <c r="L207" s="95">
        <v>35058528</v>
      </c>
      <c r="M207" s="95">
        <v>8636</v>
      </c>
      <c r="N207" s="95">
        <v>31516909</v>
      </c>
      <c r="O207" s="95">
        <v>2208</v>
      </c>
      <c r="P207" s="95">
        <v>7096399</v>
      </c>
      <c r="Q207" s="95">
        <v>1935</v>
      </c>
      <c r="R207" s="95">
        <v>7388872</v>
      </c>
      <c r="S207" s="95">
        <v>8921</v>
      </c>
      <c r="T207" s="95">
        <v>40403960</v>
      </c>
      <c r="U207" s="95">
        <v>8640</v>
      </c>
      <c r="V207" s="95">
        <v>34236126</v>
      </c>
      <c r="W207" s="95">
        <v>2243</v>
      </c>
      <c r="X207" s="95">
        <v>7081713</v>
      </c>
      <c r="Y207" s="95">
        <v>1978</v>
      </c>
      <c r="Z207" s="95">
        <v>8069518</v>
      </c>
      <c r="AA207" s="95">
        <v>9046</v>
      </c>
      <c r="AB207" s="95">
        <v>39464558</v>
      </c>
      <c r="AC207" s="95">
        <v>8703</v>
      </c>
      <c r="AD207" s="95">
        <v>35886530</v>
      </c>
      <c r="AE207" s="95">
        <v>2284</v>
      </c>
      <c r="AF207" s="95">
        <v>9676416</v>
      </c>
      <c r="AG207" s="95">
        <v>2016</v>
      </c>
      <c r="AH207" s="95">
        <v>9379721</v>
      </c>
      <c r="AI207" s="95">
        <v>9322</v>
      </c>
      <c r="AJ207" s="95">
        <v>44593183.32</v>
      </c>
      <c r="AK207" s="95">
        <v>8943</v>
      </c>
      <c r="AL207" s="95">
        <v>38542975.869999997</v>
      </c>
      <c r="AM207" s="95">
        <v>2357</v>
      </c>
      <c r="AN207" s="95">
        <v>8034335</v>
      </c>
      <c r="AO207" s="95">
        <v>2070</v>
      </c>
      <c r="AP207" s="95">
        <v>9503397</v>
      </c>
      <c r="AQ207" s="72">
        <v>295.10000000000002</v>
      </c>
      <c r="AR207" s="72">
        <v>284.18</v>
      </c>
      <c r="AS207" s="72">
        <v>579.28</v>
      </c>
      <c r="AT207" s="95">
        <v>38740340</v>
      </c>
      <c r="AU207" s="95">
        <v>35861781</v>
      </c>
      <c r="AV207" s="95">
        <v>10940</v>
      </c>
      <c r="AW207" s="95">
        <v>10516</v>
      </c>
      <c r="AX207" s="72">
        <v>317.05</v>
      </c>
      <c r="AY207" s="72">
        <v>306.7</v>
      </c>
      <c r="AZ207" s="72">
        <v>623.75</v>
      </c>
      <c r="BA207" s="95">
        <v>42154927</v>
      </c>
      <c r="BB207" s="95">
        <v>38905781</v>
      </c>
      <c r="BC207" s="95">
        <v>11080</v>
      </c>
      <c r="BD207" s="95">
        <v>10571</v>
      </c>
      <c r="BE207" s="72">
        <v>354.46</v>
      </c>
      <c r="BF207" s="72">
        <v>332.03</v>
      </c>
      <c r="BG207" s="72">
        <v>686.49</v>
      </c>
      <c r="BH207" s="95">
        <v>47485673</v>
      </c>
      <c r="BI207" s="95">
        <v>42305644</v>
      </c>
      <c r="BJ207" s="95">
        <v>11164</v>
      </c>
      <c r="BK207" s="95">
        <v>10618</v>
      </c>
      <c r="BL207" s="72">
        <v>361.44</v>
      </c>
      <c r="BM207" s="72">
        <v>351.92</v>
      </c>
      <c r="BN207" s="72">
        <v>713.36</v>
      </c>
      <c r="BO207" s="95">
        <v>49140974</v>
      </c>
      <c r="BP207" s="95">
        <v>45266251</v>
      </c>
      <c r="BQ207" s="95">
        <v>11330</v>
      </c>
      <c r="BR207" s="95">
        <v>10719</v>
      </c>
      <c r="BS207" s="72">
        <v>375.51</v>
      </c>
      <c r="BT207" s="72">
        <v>363.56</v>
      </c>
      <c r="BU207" s="72">
        <v>739.07</v>
      </c>
      <c r="BV207" s="95">
        <v>52627518.32</v>
      </c>
      <c r="BW207" s="95">
        <v>48046372.869999997</v>
      </c>
      <c r="BX207" s="95">
        <v>11679</v>
      </c>
      <c r="BY207" s="95">
        <v>11013</v>
      </c>
      <c r="BZ207" s="95">
        <v>10738</v>
      </c>
      <c r="CA207" s="95">
        <v>10834</v>
      </c>
      <c r="CB207" s="95">
        <v>10901</v>
      </c>
      <c r="CC207" s="95">
        <v>11040</v>
      </c>
      <c r="CD207" s="95">
        <v>11353</v>
      </c>
      <c r="CE207" s="72">
        <v>650.75523149000003</v>
      </c>
      <c r="CF207" s="72">
        <v>676.59346364999999</v>
      </c>
      <c r="CG207" s="72">
        <v>712.40329333</v>
      </c>
      <c r="CH207" s="72">
        <v>716.50152150999998</v>
      </c>
      <c r="CI207" s="72">
        <v>731.52548966999996</v>
      </c>
      <c r="CJ207" s="96">
        <v>0.89016572130000005</v>
      </c>
      <c r="CK207" s="96">
        <v>0.92189776209999996</v>
      </c>
      <c r="CL207" s="96">
        <v>0.96362552840000004</v>
      </c>
      <c r="CM207" s="96">
        <v>0.99561547130000005</v>
      </c>
      <c r="CN207" s="96">
        <v>1.0103133935999999</v>
      </c>
      <c r="CO207" s="96">
        <v>1.0071169121000001</v>
      </c>
      <c r="CP207" s="96">
        <v>0.94956560050000005</v>
      </c>
      <c r="CQ207" s="96">
        <v>0.99584056389999998</v>
      </c>
      <c r="CR207" s="96">
        <v>0.95353161870000003</v>
      </c>
      <c r="CS207" s="95">
        <v>10364</v>
      </c>
      <c r="CT207" s="95">
        <v>10396</v>
      </c>
      <c r="CU207" s="95">
        <v>10414</v>
      </c>
      <c r="CV207" s="95">
        <v>10572</v>
      </c>
      <c r="CW207" s="95">
        <v>10807</v>
      </c>
      <c r="CX207" s="96">
        <v>1.0210642480000001</v>
      </c>
      <c r="CY207" s="96">
        <v>1.0166601790000001</v>
      </c>
      <c r="CZ207" s="96">
        <v>1.009739876</v>
      </c>
      <c r="DA207" s="96">
        <v>1.0030240070000001</v>
      </c>
      <c r="DB207" s="96">
        <v>0.98603730199999995</v>
      </c>
      <c r="DC207">
        <v>2013</v>
      </c>
      <c r="DD207" s="6">
        <v>10687.4</v>
      </c>
      <c r="DE207" s="96">
        <v>2.2780499000000002E-3</v>
      </c>
      <c r="DF207" s="72">
        <v>730.63</v>
      </c>
      <c r="DG207" s="96">
        <v>1</v>
      </c>
      <c r="DH207" s="72">
        <v>730.63</v>
      </c>
      <c r="DI207" s="72">
        <v>730.63</v>
      </c>
      <c r="DJ207" s="96">
        <v>1</v>
      </c>
      <c r="DK207" s="72">
        <v>730.63</v>
      </c>
      <c r="DL207" s="96">
        <v>1</v>
      </c>
      <c r="DM207" s="72">
        <v>730.63</v>
      </c>
      <c r="DN207" s="96">
        <v>1</v>
      </c>
      <c r="DO207" s="96">
        <v>6.6480000000000003E-3</v>
      </c>
      <c r="DP207" s="72">
        <v>4.8600000000000003</v>
      </c>
      <c r="DQ207" s="72">
        <v>725.77</v>
      </c>
      <c r="DR207" t="s">
        <v>176</v>
      </c>
      <c r="DT207" t="s">
        <v>161</v>
      </c>
    </row>
    <row r="208" spans="1:124" x14ac:dyDescent="0.3">
      <c r="A208" t="s">
        <v>177</v>
      </c>
      <c r="B208">
        <v>5160</v>
      </c>
      <c r="C208" s="95">
        <v>8992</v>
      </c>
      <c r="D208" s="95">
        <v>45398011</v>
      </c>
      <c r="E208" s="95">
        <v>8719</v>
      </c>
      <c r="F208" s="95">
        <v>33558732</v>
      </c>
      <c r="G208" s="95">
        <v>2778</v>
      </c>
      <c r="H208" s="95">
        <v>10865154</v>
      </c>
      <c r="I208" s="95">
        <v>2528</v>
      </c>
      <c r="J208" s="95">
        <v>9279932</v>
      </c>
      <c r="K208" s="95">
        <v>8992</v>
      </c>
      <c r="L208" s="95">
        <v>44604881</v>
      </c>
      <c r="M208" s="95">
        <v>8684</v>
      </c>
      <c r="N208" s="95">
        <v>33572294</v>
      </c>
      <c r="O208" s="95">
        <v>2907</v>
      </c>
      <c r="P208" s="95">
        <v>10031022</v>
      </c>
      <c r="Q208" s="95">
        <v>2645</v>
      </c>
      <c r="R208" s="95">
        <v>9479904</v>
      </c>
      <c r="S208" s="95">
        <v>9041</v>
      </c>
      <c r="T208" s="95">
        <v>46565513</v>
      </c>
      <c r="U208" s="95">
        <v>8689</v>
      </c>
      <c r="V208" s="95">
        <v>36558687</v>
      </c>
      <c r="W208" s="95">
        <v>2959</v>
      </c>
      <c r="X208" s="95">
        <v>10880444</v>
      </c>
      <c r="Y208" s="95">
        <v>2686</v>
      </c>
      <c r="Z208" s="95">
        <v>10552749</v>
      </c>
      <c r="AA208" s="95">
        <v>9150</v>
      </c>
      <c r="AB208" s="95">
        <v>50360655</v>
      </c>
      <c r="AC208" s="95">
        <v>8741</v>
      </c>
      <c r="AD208" s="95">
        <v>35232227</v>
      </c>
      <c r="AE208" s="95">
        <v>3149</v>
      </c>
      <c r="AF208" s="95">
        <v>11230109</v>
      </c>
      <c r="AG208" s="95">
        <v>2859</v>
      </c>
      <c r="AH208" s="95">
        <v>11066009</v>
      </c>
      <c r="AI208" s="95">
        <v>9379</v>
      </c>
      <c r="AJ208" s="95">
        <v>54041701.200000003</v>
      </c>
      <c r="AK208" s="95">
        <v>8933</v>
      </c>
      <c r="AL208" s="95">
        <v>36321097.920000002</v>
      </c>
      <c r="AM208" s="95">
        <v>3289</v>
      </c>
      <c r="AN208" s="95">
        <v>14873578</v>
      </c>
      <c r="AO208" s="95">
        <v>2980</v>
      </c>
      <c r="AP208" s="95">
        <v>12220737</v>
      </c>
      <c r="AQ208" s="72">
        <v>398.35</v>
      </c>
      <c r="AR208" s="72">
        <v>317.41000000000003</v>
      </c>
      <c r="AS208" s="72">
        <v>715.76</v>
      </c>
      <c r="AT208" s="95">
        <v>56263165</v>
      </c>
      <c r="AU208" s="95">
        <v>42838664</v>
      </c>
      <c r="AV208" s="95">
        <v>11770</v>
      </c>
      <c r="AW208" s="95">
        <v>11247</v>
      </c>
      <c r="AX208" s="72">
        <v>382.64</v>
      </c>
      <c r="AY208" s="72">
        <v>316.68</v>
      </c>
      <c r="AZ208" s="72">
        <v>699.32</v>
      </c>
      <c r="BA208" s="95">
        <v>54635903</v>
      </c>
      <c r="BB208" s="95">
        <v>43052198</v>
      </c>
      <c r="BC208" s="95">
        <v>11899</v>
      </c>
      <c r="BD208" s="95">
        <v>11329</v>
      </c>
      <c r="BE208" s="72">
        <v>398.93</v>
      </c>
      <c r="BF208" s="72">
        <v>345.14</v>
      </c>
      <c r="BG208" s="72">
        <v>744.07</v>
      </c>
      <c r="BH208" s="95">
        <v>57445957</v>
      </c>
      <c r="BI208" s="95">
        <v>47111436</v>
      </c>
      <c r="BJ208" s="95">
        <v>12000</v>
      </c>
      <c r="BK208" s="95">
        <v>11375</v>
      </c>
      <c r="BL208" s="72">
        <v>417.32</v>
      </c>
      <c r="BM208" s="72">
        <v>332.6</v>
      </c>
      <c r="BN208" s="72">
        <v>749.92</v>
      </c>
      <c r="BO208" s="95">
        <v>61590764</v>
      </c>
      <c r="BP208" s="95">
        <v>46298236</v>
      </c>
      <c r="BQ208" s="95">
        <v>12299</v>
      </c>
      <c r="BR208" s="95">
        <v>11600</v>
      </c>
      <c r="BS208" s="72">
        <v>453.34</v>
      </c>
      <c r="BT208" s="72">
        <v>339.56</v>
      </c>
      <c r="BU208" s="72">
        <v>792.9</v>
      </c>
      <c r="BV208" s="95">
        <v>68915279.200000003</v>
      </c>
      <c r="BW208" s="95">
        <v>48541834.920000002</v>
      </c>
      <c r="BX208" s="95">
        <v>12668</v>
      </c>
      <c r="BY208" s="95">
        <v>11913</v>
      </c>
      <c r="BZ208" s="95">
        <v>11521</v>
      </c>
      <c r="CA208" s="95">
        <v>11624</v>
      </c>
      <c r="CB208" s="95">
        <v>11699</v>
      </c>
      <c r="CC208" s="95">
        <v>11967</v>
      </c>
      <c r="CD208" s="95">
        <v>12299</v>
      </c>
      <c r="CE208" s="72">
        <v>650.75523149000003</v>
      </c>
      <c r="CF208" s="72">
        <v>676.59346364999999</v>
      </c>
      <c r="CG208" s="72">
        <v>712.40329333</v>
      </c>
      <c r="CH208" s="72">
        <v>716.50152150999998</v>
      </c>
      <c r="CI208" s="72">
        <v>731.52548966999996</v>
      </c>
      <c r="CJ208" s="96">
        <v>1.0998912729999999</v>
      </c>
      <c r="CK208" s="96">
        <v>1.0335896481</v>
      </c>
      <c r="CL208" s="96">
        <v>1.0444505338000001</v>
      </c>
      <c r="CM208" s="96">
        <v>1.0466411829</v>
      </c>
      <c r="CN208" s="96">
        <v>1.0838993461999999</v>
      </c>
      <c r="CO208" s="96">
        <v>1.0087461958999999</v>
      </c>
      <c r="CP208" s="96">
        <v>1.0524891207</v>
      </c>
      <c r="CQ208" s="96">
        <v>0.99584056389999998</v>
      </c>
      <c r="CR208" s="96">
        <v>1.0568850161000001</v>
      </c>
      <c r="CS208" s="95">
        <v>11127</v>
      </c>
      <c r="CT208" s="95">
        <v>11297</v>
      </c>
      <c r="CU208" s="95">
        <v>11406</v>
      </c>
      <c r="CV208" s="95">
        <v>11549</v>
      </c>
      <c r="CW208" s="95">
        <v>11839</v>
      </c>
      <c r="CX208" s="96">
        <v>1.0355796960000001</v>
      </c>
      <c r="CY208" s="96">
        <v>1.0304417370000001</v>
      </c>
      <c r="CZ208" s="96">
        <v>1.0079698479999999</v>
      </c>
      <c r="DA208" s="96">
        <v>0.99295847400000004</v>
      </c>
      <c r="DB208" s="96">
        <v>0.97897311899999995</v>
      </c>
      <c r="DC208">
        <v>2013</v>
      </c>
      <c r="DD208" s="6">
        <v>11492.8</v>
      </c>
      <c r="DE208" s="96">
        <v>2.7523159999999999E-3</v>
      </c>
      <c r="DF208" s="72">
        <v>809.44</v>
      </c>
      <c r="DG208" s="96">
        <v>1</v>
      </c>
      <c r="DH208" s="72">
        <v>809.44</v>
      </c>
      <c r="DI208" s="72">
        <v>730.53366714000003</v>
      </c>
      <c r="DJ208" s="96">
        <v>1</v>
      </c>
      <c r="DK208" s="72">
        <v>809.44</v>
      </c>
      <c r="DL208" s="96">
        <v>1</v>
      </c>
      <c r="DM208" s="72">
        <v>809.44</v>
      </c>
      <c r="DN208" s="96">
        <v>1</v>
      </c>
      <c r="DO208" s="96">
        <v>9.606E-3</v>
      </c>
      <c r="DP208" s="72">
        <v>7.78</v>
      </c>
      <c r="DQ208" s="72">
        <v>801.66</v>
      </c>
      <c r="DR208" t="s">
        <v>177</v>
      </c>
      <c r="DT208" t="s">
        <v>161</v>
      </c>
    </row>
    <row r="209" spans="1:124" x14ac:dyDescent="0.3">
      <c r="A209" t="s">
        <v>178</v>
      </c>
      <c r="B209">
        <v>5170</v>
      </c>
      <c r="C209" s="95">
        <v>3059</v>
      </c>
      <c r="D209" s="95">
        <v>12613785</v>
      </c>
      <c r="E209" s="95">
        <v>2968</v>
      </c>
      <c r="F209" s="95">
        <v>10373540</v>
      </c>
      <c r="G209" s="95">
        <v>833</v>
      </c>
      <c r="H209" s="95">
        <v>2073604</v>
      </c>
      <c r="I209" s="95">
        <v>744</v>
      </c>
      <c r="J209" s="95">
        <v>2338699</v>
      </c>
      <c r="K209" s="95">
        <v>3119</v>
      </c>
      <c r="L209" s="95">
        <v>12885530</v>
      </c>
      <c r="M209" s="95">
        <v>3011</v>
      </c>
      <c r="N209" s="95">
        <v>11417459</v>
      </c>
      <c r="O209" s="95">
        <v>859</v>
      </c>
      <c r="P209" s="95">
        <v>2061166</v>
      </c>
      <c r="Q209" s="95">
        <v>753</v>
      </c>
      <c r="R209" s="95">
        <v>2535292</v>
      </c>
      <c r="S209" s="95">
        <v>3129</v>
      </c>
      <c r="T209" s="95">
        <v>13576166</v>
      </c>
      <c r="U209" s="95">
        <v>3002</v>
      </c>
      <c r="V209" s="95">
        <v>12125351</v>
      </c>
      <c r="W209" s="95">
        <v>841</v>
      </c>
      <c r="X209" s="95">
        <v>2169713</v>
      </c>
      <c r="Y209" s="95">
        <v>736</v>
      </c>
      <c r="Z209" s="95">
        <v>2872214</v>
      </c>
      <c r="AA209" s="95">
        <v>3148</v>
      </c>
      <c r="AB209" s="95">
        <v>14057094</v>
      </c>
      <c r="AC209" s="95">
        <v>3012</v>
      </c>
      <c r="AD209" s="95">
        <v>12644106</v>
      </c>
      <c r="AE209" s="95">
        <v>840</v>
      </c>
      <c r="AF209" s="95">
        <v>2698938</v>
      </c>
      <c r="AG209" s="95">
        <v>722</v>
      </c>
      <c r="AH209" s="95">
        <v>3203357</v>
      </c>
      <c r="AI209" s="95">
        <v>3161</v>
      </c>
      <c r="AJ209" s="95">
        <v>14151618</v>
      </c>
      <c r="AK209" s="95">
        <v>3016</v>
      </c>
      <c r="AL209" s="95">
        <v>11995603.789999999</v>
      </c>
      <c r="AM209" s="95">
        <v>845</v>
      </c>
      <c r="AN209" s="95">
        <v>3605325</v>
      </c>
      <c r="AO209" s="95">
        <v>724</v>
      </c>
      <c r="AP209" s="95">
        <v>2794844</v>
      </c>
      <c r="AQ209" s="72">
        <v>314.48</v>
      </c>
      <c r="AR209" s="72">
        <v>285.39</v>
      </c>
      <c r="AS209" s="72">
        <v>599.87</v>
      </c>
      <c r="AT209" s="95">
        <v>14687389</v>
      </c>
      <c r="AU209" s="95">
        <v>12712239</v>
      </c>
      <c r="AV209" s="95">
        <v>3892</v>
      </c>
      <c r="AW209" s="95">
        <v>3712</v>
      </c>
      <c r="AX209" s="72">
        <v>313.11</v>
      </c>
      <c r="AY209" s="72">
        <v>308.91000000000003</v>
      </c>
      <c r="AZ209" s="72">
        <v>622.02</v>
      </c>
      <c r="BA209" s="95">
        <v>14946696</v>
      </c>
      <c r="BB209" s="95">
        <v>13952751</v>
      </c>
      <c r="BC209" s="95">
        <v>3978</v>
      </c>
      <c r="BD209" s="95">
        <v>3764</v>
      </c>
      <c r="BE209" s="72">
        <v>330.52</v>
      </c>
      <c r="BF209" s="72">
        <v>334.35</v>
      </c>
      <c r="BG209" s="72">
        <v>664.87</v>
      </c>
      <c r="BH209" s="95">
        <v>15745879</v>
      </c>
      <c r="BI209" s="95">
        <v>14997565</v>
      </c>
      <c r="BJ209" s="95">
        <v>3970</v>
      </c>
      <c r="BK209" s="95">
        <v>3738</v>
      </c>
      <c r="BL209" s="72">
        <v>350.13</v>
      </c>
      <c r="BM209" s="72">
        <v>353.67</v>
      </c>
      <c r="BN209" s="72">
        <v>703.8</v>
      </c>
      <c r="BO209" s="95">
        <v>16756032</v>
      </c>
      <c r="BP209" s="95">
        <v>15847463</v>
      </c>
      <c r="BQ209" s="95">
        <v>3988</v>
      </c>
      <c r="BR209" s="95">
        <v>3734</v>
      </c>
      <c r="BS209" s="72">
        <v>369.38</v>
      </c>
      <c r="BT209" s="72">
        <v>329.56</v>
      </c>
      <c r="BU209" s="72">
        <v>698.94</v>
      </c>
      <c r="BV209" s="95">
        <v>17756943</v>
      </c>
      <c r="BW209" s="95">
        <v>14790447.789999999</v>
      </c>
      <c r="BX209" s="95">
        <v>4006</v>
      </c>
      <c r="BY209" s="95">
        <v>3740</v>
      </c>
      <c r="BZ209" s="95">
        <v>3806</v>
      </c>
      <c r="CA209" s="95">
        <v>3875</v>
      </c>
      <c r="CB209" s="95">
        <v>3858</v>
      </c>
      <c r="CC209" s="95">
        <v>3867</v>
      </c>
      <c r="CD209" s="95">
        <v>3876</v>
      </c>
      <c r="CE209" s="72">
        <v>650.75523149000003</v>
      </c>
      <c r="CF209" s="72">
        <v>676.59346364999999</v>
      </c>
      <c r="CG209" s="72">
        <v>712.40329333</v>
      </c>
      <c r="CH209" s="72">
        <v>716.50152150999998</v>
      </c>
      <c r="CI209" s="72">
        <v>731.52548966999996</v>
      </c>
      <c r="CJ209" s="96">
        <v>0.9218058818</v>
      </c>
      <c r="CK209" s="96">
        <v>0.91934083529999999</v>
      </c>
      <c r="CL209" s="96">
        <v>0.93327754969999999</v>
      </c>
      <c r="CM209" s="96">
        <v>0.98227286179999995</v>
      </c>
      <c r="CN209" s="96">
        <v>0.95545542819999996</v>
      </c>
      <c r="CO209" s="96">
        <v>0.87362101250000002</v>
      </c>
      <c r="CP209" s="96">
        <v>1.0787635575000001</v>
      </c>
      <c r="CQ209" s="96">
        <v>0.99584056389999998</v>
      </c>
      <c r="CR209" s="96">
        <v>1.0832691924</v>
      </c>
      <c r="CS209" s="95">
        <v>3561</v>
      </c>
      <c r="CT209" s="95">
        <v>3608</v>
      </c>
      <c r="CU209" s="95">
        <v>3641</v>
      </c>
      <c r="CV209" s="95">
        <v>3690</v>
      </c>
      <c r="CW209" s="95">
        <v>3698</v>
      </c>
      <c r="CX209" s="96">
        <v>0.90347451899999998</v>
      </c>
      <c r="CY209" s="96">
        <v>0.88167253700000003</v>
      </c>
      <c r="CZ209" s="96">
        <v>0.87410880199999996</v>
      </c>
      <c r="DA209" s="96">
        <v>0.85784831500000003</v>
      </c>
      <c r="DB209" s="96">
        <v>0.852276225</v>
      </c>
      <c r="DC209">
        <v>2013</v>
      </c>
      <c r="DD209" s="6">
        <v>3737.6</v>
      </c>
      <c r="DE209" s="96">
        <v>1.8283315000000001E-3</v>
      </c>
      <c r="DF209" s="72">
        <v>830.42</v>
      </c>
      <c r="DG209" s="96">
        <v>1</v>
      </c>
      <c r="DH209" s="72">
        <v>830.42</v>
      </c>
      <c r="DI209" s="72">
        <v>730.53366714000003</v>
      </c>
      <c r="DJ209" s="96">
        <v>1</v>
      </c>
      <c r="DK209" s="72">
        <v>830.42</v>
      </c>
      <c r="DL209" s="96">
        <v>1</v>
      </c>
      <c r="DM209" s="72">
        <v>830.42</v>
      </c>
      <c r="DN209" s="96">
        <v>1</v>
      </c>
      <c r="DO209" s="96">
        <v>6.1339999999999997E-3</v>
      </c>
      <c r="DP209" s="72">
        <v>5.09</v>
      </c>
      <c r="DQ209" s="72">
        <v>825.33</v>
      </c>
      <c r="DR209" t="s">
        <v>178</v>
      </c>
      <c r="DT209" t="s">
        <v>161</v>
      </c>
    </row>
    <row r="210" spans="1:124" x14ac:dyDescent="0.3">
      <c r="A210" t="s">
        <v>179</v>
      </c>
      <c r="B210">
        <v>5200</v>
      </c>
      <c r="C210" s="95">
        <v>523964</v>
      </c>
      <c r="D210" s="95">
        <v>2909776650</v>
      </c>
      <c r="E210" s="95">
        <v>524832</v>
      </c>
      <c r="F210" s="95">
        <v>2496970248</v>
      </c>
      <c r="G210" s="95">
        <v>101800</v>
      </c>
      <c r="H210" s="95">
        <v>550377991</v>
      </c>
      <c r="I210" s="95">
        <v>89940</v>
      </c>
      <c r="J210" s="95">
        <v>425140447</v>
      </c>
      <c r="K210" s="95">
        <v>532862</v>
      </c>
      <c r="L210" s="95">
        <v>2998558588</v>
      </c>
      <c r="M210" s="95">
        <v>526747</v>
      </c>
      <c r="N210" s="95">
        <v>2591337794</v>
      </c>
      <c r="O210" s="95">
        <v>103659</v>
      </c>
      <c r="P210" s="95">
        <v>559773664</v>
      </c>
      <c r="Q210" s="95">
        <v>91210</v>
      </c>
      <c r="R210" s="95">
        <v>429996299</v>
      </c>
      <c r="S210" s="95">
        <v>546803</v>
      </c>
      <c r="T210" s="95">
        <v>3262540686</v>
      </c>
      <c r="U210" s="95">
        <v>532924</v>
      </c>
      <c r="V210" s="95">
        <v>2730270956</v>
      </c>
      <c r="W210" s="95">
        <v>104503</v>
      </c>
      <c r="X210" s="95">
        <v>618403494</v>
      </c>
      <c r="Y210" s="95">
        <v>91844</v>
      </c>
      <c r="Z210" s="95">
        <v>452955505</v>
      </c>
      <c r="AA210" s="95">
        <v>556843</v>
      </c>
      <c r="AB210" s="95">
        <v>3243263927</v>
      </c>
      <c r="AC210" s="95">
        <v>536401</v>
      </c>
      <c r="AD210" s="95">
        <v>2923888527</v>
      </c>
      <c r="AE210" s="95">
        <v>105277</v>
      </c>
      <c r="AF210" s="95">
        <v>674516024</v>
      </c>
      <c r="AG210" s="95">
        <v>92088</v>
      </c>
      <c r="AH210" s="95">
        <v>502743470</v>
      </c>
      <c r="AI210" s="95">
        <v>561559</v>
      </c>
      <c r="AJ210" s="95">
        <v>3328401270.6999998</v>
      </c>
      <c r="AK210" s="95">
        <v>536939</v>
      </c>
      <c r="AL210" s="95">
        <v>2887416475.5999999</v>
      </c>
      <c r="AM210" s="95">
        <v>106420</v>
      </c>
      <c r="AN210" s="95">
        <v>705334402</v>
      </c>
      <c r="AO210" s="95">
        <v>92874</v>
      </c>
      <c r="AP210" s="95">
        <v>505451695.43000001</v>
      </c>
      <c r="AQ210" s="72">
        <v>460.79</v>
      </c>
      <c r="AR210" s="72">
        <v>396.1</v>
      </c>
      <c r="AS210" s="72">
        <v>856.89</v>
      </c>
      <c r="AT210" s="95">
        <v>3460154641</v>
      </c>
      <c r="AU210" s="95">
        <v>2922110695</v>
      </c>
      <c r="AV210" s="95">
        <v>625764</v>
      </c>
      <c r="AW210" s="95">
        <v>614772</v>
      </c>
      <c r="AX210" s="72">
        <v>465.86</v>
      </c>
      <c r="AY210" s="72">
        <v>407.44</v>
      </c>
      <c r="AZ210" s="72">
        <v>873.3</v>
      </c>
      <c r="BA210" s="95">
        <v>3558332252</v>
      </c>
      <c r="BB210" s="95">
        <v>3021334093</v>
      </c>
      <c r="BC210" s="95">
        <v>636521</v>
      </c>
      <c r="BD210" s="95">
        <v>617957</v>
      </c>
      <c r="BE210" s="72">
        <v>496.56</v>
      </c>
      <c r="BF210" s="72">
        <v>424.59</v>
      </c>
      <c r="BG210" s="72">
        <v>921.15</v>
      </c>
      <c r="BH210" s="95">
        <v>3880944180</v>
      </c>
      <c r="BI210" s="95">
        <v>3183226461</v>
      </c>
      <c r="BJ210" s="95">
        <v>651306</v>
      </c>
      <c r="BK210" s="95">
        <v>624768</v>
      </c>
      <c r="BL210" s="72">
        <v>493.09</v>
      </c>
      <c r="BM210" s="72">
        <v>454.35</v>
      </c>
      <c r="BN210" s="72">
        <v>947.44</v>
      </c>
      <c r="BO210" s="95">
        <v>3917779951</v>
      </c>
      <c r="BP210" s="95">
        <v>3426631997</v>
      </c>
      <c r="BQ210" s="95">
        <v>662120</v>
      </c>
      <c r="BR210" s="95">
        <v>628489</v>
      </c>
      <c r="BS210" s="72">
        <v>503.23</v>
      </c>
      <c r="BT210" s="72">
        <v>448.93</v>
      </c>
      <c r="BU210" s="72">
        <v>952.16</v>
      </c>
      <c r="BV210" s="95">
        <v>4033735672.6999998</v>
      </c>
      <c r="BW210" s="95">
        <v>3392868171</v>
      </c>
      <c r="BX210" s="95">
        <v>667979</v>
      </c>
      <c r="BY210" s="95">
        <v>629813</v>
      </c>
      <c r="BZ210" s="95">
        <v>620525</v>
      </c>
      <c r="CA210" s="95">
        <v>627532</v>
      </c>
      <c r="CB210" s="95">
        <v>638515</v>
      </c>
      <c r="CC210" s="95">
        <v>646155</v>
      </c>
      <c r="CD210" s="95">
        <v>649308</v>
      </c>
      <c r="CE210" s="72">
        <v>650.75523149000003</v>
      </c>
      <c r="CF210" s="72">
        <v>676.59346364999999</v>
      </c>
      <c r="CG210" s="72">
        <v>712.40329333</v>
      </c>
      <c r="CH210" s="72">
        <v>716.50152150999998</v>
      </c>
      <c r="CI210" s="72">
        <v>731.52548966999996</v>
      </c>
      <c r="CJ210" s="96">
        <v>1.3167623686000001</v>
      </c>
      <c r="CK210" s="96">
        <v>1.2907307666000001</v>
      </c>
      <c r="CL210" s="96">
        <v>1.2930176047999999</v>
      </c>
      <c r="CM210" s="96">
        <v>1.3223140098999999</v>
      </c>
      <c r="CN210" s="96">
        <v>1.3016087798</v>
      </c>
      <c r="CO210" s="96">
        <v>1.1421024689999999</v>
      </c>
      <c r="CP210" s="96">
        <v>1.1425303256999999</v>
      </c>
      <c r="CQ210" s="96">
        <v>0.99584056389999998</v>
      </c>
      <c r="CR210" s="96">
        <v>1.1473022931000001</v>
      </c>
      <c r="CS210" s="95">
        <v>555380</v>
      </c>
      <c r="CT210" s="95">
        <v>564411</v>
      </c>
      <c r="CU210" s="95">
        <v>573167</v>
      </c>
      <c r="CV210" s="95">
        <v>578579</v>
      </c>
      <c r="CW210" s="95">
        <v>579011</v>
      </c>
      <c r="CX210" s="96">
        <v>1.1605496749999999</v>
      </c>
      <c r="CY210" s="96">
        <v>1.138136542</v>
      </c>
      <c r="CZ210" s="96">
        <v>1.13464399</v>
      </c>
      <c r="DA210" s="96">
        <v>1.1356677989999999</v>
      </c>
      <c r="DB210" s="96">
        <v>1.1420871370000001</v>
      </c>
      <c r="DC210">
        <v>2013</v>
      </c>
      <c r="DD210" s="6">
        <v>623159.80000000005</v>
      </c>
      <c r="DE210" s="96">
        <v>5.0338361000000003E-3</v>
      </c>
      <c r="DF210" s="72">
        <v>876.68</v>
      </c>
      <c r="DG210" s="96">
        <v>1</v>
      </c>
      <c r="DH210" s="72">
        <v>876.68</v>
      </c>
      <c r="DI210" s="72">
        <v>876.68</v>
      </c>
      <c r="DJ210" s="96">
        <v>1</v>
      </c>
      <c r="DK210" s="72">
        <v>876.68</v>
      </c>
      <c r="DL210" s="96">
        <v>1</v>
      </c>
      <c r="DM210" s="72">
        <v>876.68</v>
      </c>
      <c r="DN210" s="96">
        <v>1</v>
      </c>
      <c r="DO210" s="96">
        <v>1.0413E-2</v>
      </c>
      <c r="DP210" s="72">
        <v>9.1300000000000008</v>
      </c>
      <c r="DQ210" s="72">
        <v>867.55</v>
      </c>
      <c r="DR210" t="s">
        <v>179</v>
      </c>
      <c r="DT210" t="s">
        <v>161</v>
      </c>
    </row>
    <row r="211" spans="1:124" x14ac:dyDescent="0.3">
      <c r="A211" t="s">
        <v>179</v>
      </c>
      <c r="B211">
        <v>5210</v>
      </c>
      <c r="C211" s="95">
        <v>523964</v>
      </c>
      <c r="D211" s="95">
        <v>2909776650</v>
      </c>
      <c r="E211" s="95">
        <v>524832</v>
      </c>
      <c r="F211" s="95">
        <v>2496970248</v>
      </c>
      <c r="G211" s="95">
        <v>101800</v>
      </c>
      <c r="H211" s="95">
        <v>550377991</v>
      </c>
      <c r="I211" s="95">
        <v>89940</v>
      </c>
      <c r="J211" s="95">
        <v>425140447</v>
      </c>
      <c r="K211" s="95">
        <v>532862</v>
      </c>
      <c r="L211" s="95">
        <v>2998558588</v>
      </c>
      <c r="M211" s="95">
        <v>526747</v>
      </c>
      <c r="N211" s="95">
        <v>2591337794</v>
      </c>
      <c r="O211" s="95">
        <v>103659</v>
      </c>
      <c r="P211" s="95">
        <v>559773664</v>
      </c>
      <c r="Q211" s="95">
        <v>91210</v>
      </c>
      <c r="R211" s="95">
        <v>429996299</v>
      </c>
      <c r="S211" s="95">
        <v>546803</v>
      </c>
      <c r="T211" s="95">
        <v>3262540686</v>
      </c>
      <c r="U211" s="95">
        <v>532924</v>
      </c>
      <c r="V211" s="95">
        <v>2730270956</v>
      </c>
      <c r="W211" s="95">
        <v>104503</v>
      </c>
      <c r="X211" s="95">
        <v>618403494</v>
      </c>
      <c r="Y211" s="95">
        <v>91844</v>
      </c>
      <c r="Z211" s="95">
        <v>452955505</v>
      </c>
      <c r="AA211" s="95">
        <v>556843</v>
      </c>
      <c r="AB211" s="95">
        <v>3243263927</v>
      </c>
      <c r="AC211" s="95">
        <v>536401</v>
      </c>
      <c r="AD211" s="95">
        <v>2923888527</v>
      </c>
      <c r="AE211" s="95">
        <v>105277</v>
      </c>
      <c r="AF211" s="95">
        <v>674516024</v>
      </c>
      <c r="AG211" s="95">
        <v>92088</v>
      </c>
      <c r="AH211" s="95">
        <v>502743470</v>
      </c>
      <c r="AI211" s="95">
        <v>561559</v>
      </c>
      <c r="AJ211" s="95">
        <v>3328401270.6999998</v>
      </c>
      <c r="AK211" s="95">
        <v>536939</v>
      </c>
      <c r="AL211" s="95">
        <v>2887416475.5999999</v>
      </c>
      <c r="AM211" s="95">
        <v>106420</v>
      </c>
      <c r="AN211" s="95">
        <v>705334402</v>
      </c>
      <c r="AO211" s="95">
        <v>92874</v>
      </c>
      <c r="AP211" s="95">
        <v>505451695.43000001</v>
      </c>
      <c r="AQ211" s="72">
        <v>460.79</v>
      </c>
      <c r="AR211" s="72">
        <v>396.1</v>
      </c>
      <c r="AS211" s="72">
        <v>856.89</v>
      </c>
      <c r="AT211" s="95">
        <v>3460154641</v>
      </c>
      <c r="AU211" s="95">
        <v>2922110695</v>
      </c>
      <c r="AV211" s="95">
        <v>625764</v>
      </c>
      <c r="AW211" s="95">
        <v>614772</v>
      </c>
      <c r="AX211" s="72">
        <v>465.86</v>
      </c>
      <c r="AY211" s="72">
        <v>407.44</v>
      </c>
      <c r="AZ211" s="72">
        <v>873.3</v>
      </c>
      <c r="BA211" s="95">
        <v>3558332252</v>
      </c>
      <c r="BB211" s="95">
        <v>3021334093</v>
      </c>
      <c r="BC211" s="95">
        <v>636521</v>
      </c>
      <c r="BD211" s="95">
        <v>617957</v>
      </c>
      <c r="BE211" s="72">
        <v>496.56</v>
      </c>
      <c r="BF211" s="72">
        <v>424.59</v>
      </c>
      <c r="BG211" s="72">
        <v>921.15</v>
      </c>
      <c r="BH211" s="95">
        <v>3880944180</v>
      </c>
      <c r="BI211" s="95">
        <v>3183226461</v>
      </c>
      <c r="BJ211" s="95">
        <v>651306</v>
      </c>
      <c r="BK211" s="95">
        <v>624768</v>
      </c>
      <c r="BL211" s="72">
        <v>493.09</v>
      </c>
      <c r="BM211" s="72">
        <v>454.35</v>
      </c>
      <c r="BN211" s="72">
        <v>947.44</v>
      </c>
      <c r="BO211" s="95">
        <v>3917779951</v>
      </c>
      <c r="BP211" s="95">
        <v>3426631997</v>
      </c>
      <c r="BQ211" s="95">
        <v>662120</v>
      </c>
      <c r="BR211" s="95">
        <v>628489</v>
      </c>
      <c r="BS211" s="72">
        <v>503.23</v>
      </c>
      <c r="BT211" s="72">
        <v>448.93</v>
      </c>
      <c r="BU211" s="72">
        <v>952.16</v>
      </c>
      <c r="BV211" s="95">
        <v>4033735672.6999998</v>
      </c>
      <c r="BW211" s="95">
        <v>3392868171</v>
      </c>
      <c r="BX211" s="95">
        <v>667979</v>
      </c>
      <c r="BY211" s="95">
        <v>629813</v>
      </c>
      <c r="BZ211" s="95">
        <v>620525</v>
      </c>
      <c r="CA211" s="95">
        <v>627532</v>
      </c>
      <c r="CB211" s="95">
        <v>638515</v>
      </c>
      <c r="CC211" s="95">
        <v>646155</v>
      </c>
      <c r="CD211" s="95">
        <v>649308</v>
      </c>
      <c r="CE211" s="72">
        <v>650.75523149000003</v>
      </c>
      <c r="CF211" s="72">
        <v>676.59346364999999</v>
      </c>
      <c r="CG211" s="72">
        <v>712.40329333</v>
      </c>
      <c r="CH211" s="72">
        <v>716.50152150999998</v>
      </c>
      <c r="CI211" s="72">
        <v>731.52548966999996</v>
      </c>
      <c r="CJ211" s="96">
        <v>1.3167623686000001</v>
      </c>
      <c r="CK211" s="96">
        <v>1.2907307666000001</v>
      </c>
      <c r="CL211" s="96">
        <v>1.2930176047999999</v>
      </c>
      <c r="CM211" s="96">
        <v>1.3223140098999999</v>
      </c>
      <c r="CN211" s="96">
        <v>1.3016087798</v>
      </c>
      <c r="CO211" s="96">
        <v>1.1421024689999999</v>
      </c>
      <c r="CP211" s="96">
        <v>1.1425303256999999</v>
      </c>
      <c r="CQ211" s="96">
        <v>0.99584056389999998</v>
      </c>
      <c r="CR211" s="96">
        <v>1.1473022931000001</v>
      </c>
      <c r="CS211" s="95">
        <v>555380</v>
      </c>
      <c r="CT211" s="95">
        <v>564411</v>
      </c>
      <c r="CU211" s="95">
        <v>573167</v>
      </c>
      <c r="CV211" s="95">
        <v>578579</v>
      </c>
      <c r="CW211" s="95">
        <v>579011</v>
      </c>
      <c r="CX211" s="96">
        <v>1.1605496749999999</v>
      </c>
      <c r="CY211" s="96">
        <v>1.138136542</v>
      </c>
      <c r="CZ211" s="96">
        <v>1.13464399</v>
      </c>
      <c r="DA211" s="96">
        <v>1.1356677989999999</v>
      </c>
      <c r="DB211" s="96">
        <v>1.1420871370000001</v>
      </c>
      <c r="DC211">
        <v>2013</v>
      </c>
      <c r="DD211" s="6">
        <v>623159.80000000005</v>
      </c>
      <c r="DE211" s="96">
        <v>5.0338361000000003E-3</v>
      </c>
      <c r="DF211" s="72">
        <v>876.68</v>
      </c>
      <c r="DG211" s="96">
        <v>1</v>
      </c>
      <c r="DH211" s="72">
        <v>876.68</v>
      </c>
      <c r="DI211" s="72">
        <v>876.68</v>
      </c>
      <c r="DJ211" s="96">
        <v>1</v>
      </c>
      <c r="DK211" s="72">
        <v>876.68</v>
      </c>
      <c r="DL211" s="96">
        <v>1</v>
      </c>
      <c r="DM211" s="72">
        <v>876.68</v>
      </c>
      <c r="DN211" s="96">
        <v>1</v>
      </c>
      <c r="DO211" s="96">
        <v>1.0413E-2</v>
      </c>
      <c r="DP211" s="72">
        <v>9.1300000000000008</v>
      </c>
      <c r="DQ211" s="72">
        <v>867.55</v>
      </c>
      <c r="DR211" t="s">
        <v>179</v>
      </c>
      <c r="DT211" t="s">
        <v>161</v>
      </c>
    </row>
    <row r="212" spans="1:124" x14ac:dyDescent="0.3">
      <c r="A212" t="s">
        <v>180</v>
      </c>
      <c r="B212">
        <v>5300</v>
      </c>
      <c r="C212" s="95">
        <v>11997</v>
      </c>
      <c r="D212" s="95">
        <v>44996859</v>
      </c>
      <c r="E212" s="95">
        <v>11635</v>
      </c>
      <c r="F212" s="95">
        <v>39813812</v>
      </c>
      <c r="G212" s="95">
        <v>2823</v>
      </c>
      <c r="H212" s="95">
        <v>6519657</v>
      </c>
      <c r="I212" s="95">
        <v>2438</v>
      </c>
      <c r="J212" s="95">
        <v>7494549</v>
      </c>
      <c r="K212" s="95">
        <v>11852</v>
      </c>
      <c r="L212" s="95">
        <v>43089331</v>
      </c>
      <c r="M212" s="95">
        <v>11427</v>
      </c>
      <c r="N212" s="95">
        <v>41222902</v>
      </c>
      <c r="O212" s="95">
        <v>2850</v>
      </c>
      <c r="P212" s="95">
        <v>7284191</v>
      </c>
      <c r="Q212" s="95">
        <v>2479</v>
      </c>
      <c r="R212" s="95">
        <v>7736792</v>
      </c>
      <c r="S212" s="95">
        <v>11660</v>
      </c>
      <c r="T212" s="95">
        <v>47415197</v>
      </c>
      <c r="U212" s="95">
        <v>11153</v>
      </c>
      <c r="V212" s="95">
        <v>42380818</v>
      </c>
      <c r="W212" s="95">
        <v>2756</v>
      </c>
      <c r="X212" s="95">
        <v>7727636</v>
      </c>
      <c r="Y212" s="95">
        <v>2402</v>
      </c>
      <c r="Z212" s="95">
        <v>8285714</v>
      </c>
      <c r="AA212" s="95">
        <v>11657</v>
      </c>
      <c r="AB212" s="95">
        <v>47427249</v>
      </c>
      <c r="AC212" s="95">
        <v>10987</v>
      </c>
      <c r="AD212" s="95">
        <v>44452697</v>
      </c>
      <c r="AE212" s="95">
        <v>2778</v>
      </c>
      <c r="AF212" s="95">
        <v>8161808</v>
      </c>
      <c r="AG212" s="95">
        <v>2394</v>
      </c>
      <c r="AH212" s="95">
        <v>8565849</v>
      </c>
      <c r="AI212" s="95">
        <v>11513</v>
      </c>
      <c r="AJ212" s="95">
        <v>50205486.530000001</v>
      </c>
      <c r="AK212" s="95">
        <v>10798</v>
      </c>
      <c r="AL212" s="95">
        <v>43942908.890000001</v>
      </c>
      <c r="AM212" s="95">
        <v>2757</v>
      </c>
      <c r="AN212" s="95">
        <v>7997605</v>
      </c>
      <c r="AO212" s="95">
        <v>2368</v>
      </c>
      <c r="AP212" s="95">
        <v>8902298</v>
      </c>
      <c r="AQ212" s="72">
        <v>289.68</v>
      </c>
      <c r="AR212" s="72">
        <v>280.14</v>
      </c>
      <c r="AS212" s="72">
        <v>569.82000000000005</v>
      </c>
      <c r="AT212" s="95">
        <v>51516516</v>
      </c>
      <c r="AU212" s="95">
        <v>47308361</v>
      </c>
      <c r="AV212" s="95">
        <v>14820</v>
      </c>
      <c r="AW212" s="95">
        <v>14073</v>
      </c>
      <c r="AX212" s="72">
        <v>285.52999999999997</v>
      </c>
      <c r="AY212" s="72">
        <v>293.39999999999998</v>
      </c>
      <c r="AZ212" s="72">
        <v>578.92999999999995</v>
      </c>
      <c r="BA212" s="95">
        <v>50373522</v>
      </c>
      <c r="BB212" s="95">
        <v>48959694</v>
      </c>
      <c r="BC212" s="95">
        <v>14702</v>
      </c>
      <c r="BD212" s="95">
        <v>13906</v>
      </c>
      <c r="BE212" s="72">
        <v>318.76</v>
      </c>
      <c r="BF212" s="72">
        <v>311.49</v>
      </c>
      <c r="BG212" s="72">
        <v>630.25</v>
      </c>
      <c r="BH212" s="95">
        <v>55142833</v>
      </c>
      <c r="BI212" s="95">
        <v>50666532</v>
      </c>
      <c r="BJ212" s="95">
        <v>14416</v>
      </c>
      <c r="BK212" s="95">
        <v>13555</v>
      </c>
      <c r="BL212" s="72">
        <v>320.92</v>
      </c>
      <c r="BM212" s="72">
        <v>330.19</v>
      </c>
      <c r="BN212" s="72">
        <v>651.11</v>
      </c>
      <c r="BO212" s="95">
        <v>55589057</v>
      </c>
      <c r="BP212" s="95">
        <v>53018546</v>
      </c>
      <c r="BQ212" s="95">
        <v>14435</v>
      </c>
      <c r="BR212" s="95">
        <v>13381</v>
      </c>
      <c r="BS212" s="72">
        <v>339.89</v>
      </c>
      <c r="BT212" s="72">
        <v>334.48</v>
      </c>
      <c r="BU212" s="72">
        <v>674.37</v>
      </c>
      <c r="BV212" s="95">
        <v>58203091.530000001</v>
      </c>
      <c r="BW212" s="95">
        <v>52845206.890000001</v>
      </c>
      <c r="BX212" s="95">
        <v>14270</v>
      </c>
      <c r="BY212" s="95">
        <v>13166</v>
      </c>
      <c r="BZ212" s="95">
        <v>14464</v>
      </c>
      <c r="CA212" s="95">
        <v>14318</v>
      </c>
      <c r="CB212" s="95">
        <v>14001</v>
      </c>
      <c r="CC212" s="95">
        <v>13935</v>
      </c>
      <c r="CD212" s="95">
        <v>13730</v>
      </c>
      <c r="CE212" s="72">
        <v>650.75523149000003</v>
      </c>
      <c r="CF212" s="72">
        <v>676.59346364999999</v>
      </c>
      <c r="CG212" s="72">
        <v>712.40329333</v>
      </c>
      <c r="CH212" s="72">
        <v>716.50152150999998</v>
      </c>
      <c r="CI212" s="72">
        <v>731.52548966999996</v>
      </c>
      <c r="CJ212" s="96">
        <v>0.87562876550000002</v>
      </c>
      <c r="CK212" s="96">
        <v>0.85565414259999995</v>
      </c>
      <c r="CL212" s="96">
        <v>0.88468148010000003</v>
      </c>
      <c r="CM212" s="96">
        <v>0.90873498580000001</v>
      </c>
      <c r="CN212" s="96">
        <v>0.92186808190000002</v>
      </c>
      <c r="CO212" s="96">
        <v>1.0032198354999999</v>
      </c>
      <c r="CP212" s="96">
        <v>0.88645923829999995</v>
      </c>
      <c r="CQ212" s="96">
        <v>0.99584056389999998</v>
      </c>
      <c r="CR212" s="96">
        <v>0.89016168230000003</v>
      </c>
      <c r="CS212" s="95">
        <v>11770</v>
      </c>
      <c r="CT212" s="95">
        <v>11673</v>
      </c>
      <c r="CU212" s="95">
        <v>11510</v>
      </c>
      <c r="CV212" s="95">
        <v>11591</v>
      </c>
      <c r="CW212" s="95">
        <v>11543</v>
      </c>
      <c r="CX212" s="96">
        <v>1.0166159640000001</v>
      </c>
      <c r="CY212" s="96">
        <v>1.0220145329999999</v>
      </c>
      <c r="CZ212" s="96">
        <v>0.99995440599999996</v>
      </c>
      <c r="DA212" s="96">
        <v>0.98167383500000005</v>
      </c>
      <c r="DB212" s="96">
        <v>0.99544558699999997</v>
      </c>
      <c r="DC212">
        <v>2013</v>
      </c>
      <c r="DD212" s="6">
        <v>13616.2</v>
      </c>
      <c r="DE212" s="96">
        <v>4.01375E-3</v>
      </c>
      <c r="DF212" s="72">
        <v>680.89</v>
      </c>
      <c r="DG212" s="96">
        <v>1</v>
      </c>
      <c r="DH212" s="72">
        <v>680.89</v>
      </c>
      <c r="DI212" s="72">
        <v>680.89</v>
      </c>
      <c r="DJ212" s="96">
        <v>1</v>
      </c>
      <c r="DK212" s="72">
        <v>680.89</v>
      </c>
      <c r="DL212" s="96">
        <v>1</v>
      </c>
      <c r="DM212" s="72">
        <v>680.89</v>
      </c>
      <c r="DN212" s="96">
        <v>1</v>
      </c>
      <c r="DO212" s="96">
        <v>9.3609999999999995E-3</v>
      </c>
      <c r="DP212" s="72">
        <v>6.37</v>
      </c>
      <c r="DQ212" s="72">
        <v>674.52</v>
      </c>
      <c r="DR212" t="s">
        <v>180</v>
      </c>
      <c r="DT212" t="s">
        <v>161</v>
      </c>
    </row>
    <row r="213" spans="1:124" x14ac:dyDescent="0.3">
      <c r="A213" t="s">
        <v>181</v>
      </c>
      <c r="B213">
        <v>5310</v>
      </c>
      <c r="C213" s="95">
        <v>22013</v>
      </c>
      <c r="D213" s="95">
        <v>98000060</v>
      </c>
      <c r="E213" s="95">
        <v>20195</v>
      </c>
      <c r="F213" s="95">
        <v>76753758</v>
      </c>
      <c r="G213" s="95">
        <v>2882</v>
      </c>
      <c r="H213" s="95">
        <v>10160636</v>
      </c>
      <c r="I213" s="95">
        <v>2456</v>
      </c>
      <c r="J213" s="95">
        <v>8687419</v>
      </c>
      <c r="K213" s="95">
        <v>22686</v>
      </c>
      <c r="L213" s="95">
        <v>105482413</v>
      </c>
      <c r="M213" s="95">
        <v>20643</v>
      </c>
      <c r="N213" s="95">
        <v>81164684</v>
      </c>
      <c r="O213" s="95">
        <v>2902</v>
      </c>
      <c r="P213" s="95">
        <v>11234287</v>
      </c>
      <c r="Q213" s="95">
        <v>2468</v>
      </c>
      <c r="R213" s="95">
        <v>9149263</v>
      </c>
      <c r="S213" s="95">
        <v>23699</v>
      </c>
      <c r="T213" s="95">
        <v>111467292</v>
      </c>
      <c r="U213" s="95">
        <v>21325</v>
      </c>
      <c r="V213" s="95">
        <v>86305429</v>
      </c>
      <c r="W213" s="95">
        <v>2904</v>
      </c>
      <c r="X213" s="95">
        <v>10714509</v>
      </c>
      <c r="Y213" s="95">
        <v>2485</v>
      </c>
      <c r="Z213" s="95">
        <v>8959329</v>
      </c>
      <c r="AA213" s="95">
        <v>24713</v>
      </c>
      <c r="AB213" s="95">
        <v>107026805</v>
      </c>
      <c r="AC213" s="95">
        <v>21965</v>
      </c>
      <c r="AD213" s="95">
        <v>93573123</v>
      </c>
      <c r="AE213" s="95">
        <v>2923</v>
      </c>
      <c r="AF213" s="95">
        <v>12640968</v>
      </c>
      <c r="AG213" s="95">
        <v>2503</v>
      </c>
      <c r="AH213" s="95">
        <v>9647619</v>
      </c>
      <c r="AI213" s="95">
        <v>25668</v>
      </c>
      <c r="AJ213" s="95">
        <v>110458273.18000001</v>
      </c>
      <c r="AK213" s="95">
        <v>22678</v>
      </c>
      <c r="AL213" s="95">
        <v>97210618.450000003</v>
      </c>
      <c r="AM213" s="95">
        <v>2995</v>
      </c>
      <c r="AN213" s="95">
        <v>12163380</v>
      </c>
      <c r="AO213" s="95">
        <v>2576</v>
      </c>
      <c r="AP213" s="95">
        <v>9856565.0500000007</v>
      </c>
      <c r="AQ213" s="72">
        <v>362.06</v>
      </c>
      <c r="AR213" s="72">
        <v>314.33999999999997</v>
      </c>
      <c r="AS213" s="72">
        <v>676.4</v>
      </c>
      <c r="AT213" s="95">
        <v>108160696</v>
      </c>
      <c r="AU213" s="95">
        <v>85441177</v>
      </c>
      <c r="AV213" s="95">
        <v>24895</v>
      </c>
      <c r="AW213" s="95">
        <v>22651</v>
      </c>
      <c r="AX213" s="72">
        <v>380.12</v>
      </c>
      <c r="AY213" s="72">
        <v>325.64999999999998</v>
      </c>
      <c r="AZ213" s="72">
        <v>705.77</v>
      </c>
      <c r="BA213" s="95">
        <v>116716700</v>
      </c>
      <c r="BB213" s="95">
        <v>90313947</v>
      </c>
      <c r="BC213" s="95">
        <v>25588</v>
      </c>
      <c r="BD213" s="95">
        <v>23111</v>
      </c>
      <c r="BE213" s="72">
        <v>382.73</v>
      </c>
      <c r="BF213" s="72">
        <v>333.42</v>
      </c>
      <c r="BG213" s="72">
        <v>716.15</v>
      </c>
      <c r="BH213" s="95">
        <v>122181801</v>
      </c>
      <c r="BI213" s="95">
        <v>95264758</v>
      </c>
      <c r="BJ213" s="95">
        <v>26603</v>
      </c>
      <c r="BK213" s="95">
        <v>23810</v>
      </c>
      <c r="BL213" s="72">
        <v>360.85</v>
      </c>
      <c r="BM213" s="72">
        <v>351.55</v>
      </c>
      <c r="BN213" s="72">
        <v>712.4</v>
      </c>
      <c r="BO213" s="95">
        <v>119667773</v>
      </c>
      <c r="BP213" s="95">
        <v>103220742</v>
      </c>
      <c r="BQ213" s="95">
        <v>27636</v>
      </c>
      <c r="BR213" s="95">
        <v>24468</v>
      </c>
      <c r="BS213" s="72">
        <v>356.5</v>
      </c>
      <c r="BT213" s="72">
        <v>353.3</v>
      </c>
      <c r="BU213" s="72">
        <v>709.8</v>
      </c>
      <c r="BV213" s="95">
        <v>122621653.18000001</v>
      </c>
      <c r="BW213" s="95">
        <v>107067183.5</v>
      </c>
      <c r="BX213" s="95">
        <v>28663</v>
      </c>
      <c r="BY213" s="95">
        <v>25254</v>
      </c>
      <c r="BZ213" s="95">
        <v>23826</v>
      </c>
      <c r="CA213" s="95">
        <v>24394</v>
      </c>
      <c r="CB213" s="95">
        <v>25257</v>
      </c>
      <c r="CC213" s="95">
        <v>26132</v>
      </c>
      <c r="CD213" s="95">
        <v>26995</v>
      </c>
      <c r="CE213" s="72">
        <v>650.75523149000003</v>
      </c>
      <c r="CF213" s="72">
        <v>676.59346364999999</v>
      </c>
      <c r="CG213" s="72">
        <v>712.40329333</v>
      </c>
      <c r="CH213" s="72">
        <v>716.50152150999998</v>
      </c>
      <c r="CI213" s="72">
        <v>731.52548966999996</v>
      </c>
      <c r="CJ213" s="96">
        <v>1.0394077023999999</v>
      </c>
      <c r="CK213" s="96">
        <v>1.0431226991</v>
      </c>
      <c r="CL213" s="96">
        <v>1.0052592494999999</v>
      </c>
      <c r="CM213" s="96">
        <v>0.99427562759999999</v>
      </c>
      <c r="CN213" s="96">
        <v>0.97030111740000002</v>
      </c>
      <c r="CO213" s="96">
        <v>0.91232036230000002</v>
      </c>
      <c r="CP213" s="96">
        <v>1.1075860202000001</v>
      </c>
      <c r="CQ213" s="96">
        <v>0.99584056389999998</v>
      </c>
      <c r="CR213" s="96">
        <v>1.1122120368999999</v>
      </c>
      <c r="CS213" s="95">
        <v>22086</v>
      </c>
      <c r="CT213" s="95">
        <v>22656</v>
      </c>
      <c r="CU213" s="95">
        <v>23325</v>
      </c>
      <c r="CV213" s="95">
        <v>23971</v>
      </c>
      <c r="CW213" s="95">
        <v>24709</v>
      </c>
      <c r="CX213" s="96">
        <v>0.94270514800000005</v>
      </c>
      <c r="CY213" s="96">
        <v>0.92859541899999998</v>
      </c>
      <c r="CZ213" s="96">
        <v>0.91393432299999999</v>
      </c>
      <c r="DA213" s="96">
        <v>0.89692360199999999</v>
      </c>
      <c r="DB213" s="96">
        <v>0.88365161999999997</v>
      </c>
      <c r="DC213">
        <v>2013</v>
      </c>
      <c r="DD213" s="6">
        <v>23858.799999999999</v>
      </c>
      <c r="DE213" s="96">
        <v>3.8096455000000001E-3</v>
      </c>
      <c r="DF213" s="72">
        <v>850.91</v>
      </c>
      <c r="DG213" s="96">
        <v>1</v>
      </c>
      <c r="DH213" s="72">
        <v>850.91</v>
      </c>
      <c r="DI213" s="72">
        <v>768.66213594999999</v>
      </c>
      <c r="DJ213" s="96">
        <v>1</v>
      </c>
      <c r="DK213" s="72">
        <v>850.91</v>
      </c>
      <c r="DL213" s="96">
        <v>1</v>
      </c>
      <c r="DM213" s="72">
        <v>850.91</v>
      </c>
      <c r="DN213" s="96">
        <v>1</v>
      </c>
      <c r="DO213" s="96">
        <v>1.3193E-2</v>
      </c>
      <c r="DP213" s="72">
        <v>11.23</v>
      </c>
      <c r="DQ213" s="72">
        <v>839.68</v>
      </c>
      <c r="DR213" t="s">
        <v>181</v>
      </c>
      <c r="DT213" t="s">
        <v>161</v>
      </c>
    </row>
    <row r="214" spans="1:124" x14ac:dyDescent="0.3">
      <c r="A214" t="s">
        <v>182</v>
      </c>
      <c r="B214">
        <v>5320</v>
      </c>
      <c r="C214" s="95">
        <v>2723</v>
      </c>
      <c r="D214" s="95">
        <v>8808580</v>
      </c>
      <c r="E214" s="95">
        <v>2595</v>
      </c>
      <c r="F214" s="95">
        <v>9337401</v>
      </c>
      <c r="G214" s="95">
        <v>508</v>
      </c>
      <c r="H214" s="95">
        <v>1161345</v>
      </c>
      <c r="I214" s="95">
        <v>437</v>
      </c>
      <c r="J214" s="95">
        <v>1409463</v>
      </c>
      <c r="K214" s="95">
        <v>2753</v>
      </c>
      <c r="L214" s="95">
        <v>10506370</v>
      </c>
      <c r="M214" s="95">
        <v>2618</v>
      </c>
      <c r="N214" s="95">
        <v>9585674</v>
      </c>
      <c r="O214" s="95">
        <v>525</v>
      </c>
      <c r="P214" s="95">
        <v>1409886</v>
      </c>
      <c r="Q214" s="95">
        <v>453</v>
      </c>
      <c r="R214" s="95">
        <v>1650537</v>
      </c>
      <c r="S214" s="95">
        <v>2822</v>
      </c>
      <c r="T214" s="95">
        <v>11275721</v>
      </c>
      <c r="U214" s="95">
        <v>2684</v>
      </c>
      <c r="V214" s="95">
        <v>10229767</v>
      </c>
      <c r="W214" s="95">
        <v>530</v>
      </c>
      <c r="X214" s="95">
        <v>1522615</v>
      </c>
      <c r="Y214" s="95">
        <v>455</v>
      </c>
      <c r="Z214" s="95">
        <v>1552417</v>
      </c>
      <c r="AA214" s="95">
        <v>2827</v>
      </c>
      <c r="AB214" s="95">
        <v>10482439</v>
      </c>
      <c r="AC214" s="95">
        <v>2688</v>
      </c>
      <c r="AD214" s="95">
        <v>10502098</v>
      </c>
      <c r="AE214" s="95">
        <v>512</v>
      </c>
      <c r="AF214" s="95">
        <v>1631915</v>
      </c>
      <c r="AG214" s="95">
        <v>437</v>
      </c>
      <c r="AH214" s="95">
        <v>1838500</v>
      </c>
      <c r="AI214" s="95">
        <v>2859</v>
      </c>
      <c r="AJ214" s="95">
        <v>11543028</v>
      </c>
      <c r="AK214" s="95">
        <v>2710</v>
      </c>
      <c r="AL214" s="95">
        <v>11439642.17</v>
      </c>
      <c r="AM214" s="95">
        <v>514</v>
      </c>
      <c r="AN214" s="95">
        <v>1580631</v>
      </c>
      <c r="AO214" s="95">
        <v>445</v>
      </c>
      <c r="AP214" s="95">
        <v>1576791</v>
      </c>
      <c r="AQ214" s="72">
        <v>257.14</v>
      </c>
      <c r="AR214" s="72">
        <v>295.37</v>
      </c>
      <c r="AS214" s="72">
        <v>552.51</v>
      </c>
      <c r="AT214" s="95">
        <v>9969925</v>
      </c>
      <c r="AU214" s="95">
        <v>10746864</v>
      </c>
      <c r="AV214" s="95">
        <v>3231</v>
      </c>
      <c r="AW214" s="95">
        <v>3032</v>
      </c>
      <c r="AX214" s="72">
        <v>302.94</v>
      </c>
      <c r="AY214" s="72">
        <v>304.89999999999998</v>
      </c>
      <c r="AZ214" s="72">
        <v>607.84</v>
      </c>
      <c r="BA214" s="95">
        <v>11916256</v>
      </c>
      <c r="BB214" s="95">
        <v>11236211</v>
      </c>
      <c r="BC214" s="95">
        <v>3278</v>
      </c>
      <c r="BD214" s="95">
        <v>3071</v>
      </c>
      <c r="BE214" s="72">
        <v>318.18</v>
      </c>
      <c r="BF214" s="72">
        <v>312.79000000000002</v>
      </c>
      <c r="BG214" s="72">
        <v>630.97</v>
      </c>
      <c r="BH214" s="95">
        <v>12798336</v>
      </c>
      <c r="BI214" s="95">
        <v>11782184</v>
      </c>
      <c r="BJ214" s="95">
        <v>3352</v>
      </c>
      <c r="BK214" s="95">
        <v>3139</v>
      </c>
      <c r="BL214" s="72">
        <v>302.33999999999997</v>
      </c>
      <c r="BM214" s="72">
        <v>329.08</v>
      </c>
      <c r="BN214" s="72">
        <v>631.41999999999996</v>
      </c>
      <c r="BO214" s="95">
        <v>12114354</v>
      </c>
      <c r="BP214" s="95">
        <v>12340598</v>
      </c>
      <c r="BQ214" s="95">
        <v>3339</v>
      </c>
      <c r="BR214" s="95">
        <v>3125</v>
      </c>
      <c r="BS214" s="72">
        <v>324.23</v>
      </c>
      <c r="BT214" s="72">
        <v>343.8</v>
      </c>
      <c r="BU214" s="72">
        <v>668.03</v>
      </c>
      <c r="BV214" s="95">
        <v>13123659</v>
      </c>
      <c r="BW214" s="95">
        <v>13016433.17</v>
      </c>
      <c r="BX214" s="95">
        <v>3373</v>
      </c>
      <c r="BY214" s="95">
        <v>3155</v>
      </c>
      <c r="BZ214" s="95">
        <v>3136</v>
      </c>
      <c r="CA214" s="95">
        <v>3178</v>
      </c>
      <c r="CB214" s="95">
        <v>3249</v>
      </c>
      <c r="CC214" s="95">
        <v>3237</v>
      </c>
      <c r="CD214" s="95">
        <v>3266</v>
      </c>
      <c r="CE214" s="72">
        <v>650.75523149000003</v>
      </c>
      <c r="CF214" s="72">
        <v>676.59346364999999</v>
      </c>
      <c r="CG214" s="72">
        <v>712.40329333</v>
      </c>
      <c r="CH214" s="72">
        <v>716.50152150999998</v>
      </c>
      <c r="CI214" s="72">
        <v>731.52548966999996</v>
      </c>
      <c r="CJ214" s="96">
        <v>0.84902890249999996</v>
      </c>
      <c r="CK214" s="96">
        <v>0.89838290300000001</v>
      </c>
      <c r="CL214" s="96">
        <v>0.88569214360000004</v>
      </c>
      <c r="CM214" s="96">
        <v>0.88125423469999997</v>
      </c>
      <c r="CN214" s="96">
        <v>0.91320126150000003</v>
      </c>
      <c r="CO214" s="96">
        <v>0.87306413890000001</v>
      </c>
      <c r="CP214" s="96">
        <v>1.0142575438000001</v>
      </c>
      <c r="CQ214" s="96">
        <v>0.99584056389999998</v>
      </c>
      <c r="CR214" s="96">
        <v>1.0184937586</v>
      </c>
      <c r="CS214" s="95">
        <v>3196</v>
      </c>
      <c r="CT214" s="95">
        <v>3268</v>
      </c>
      <c r="CU214" s="95">
        <v>3335</v>
      </c>
      <c r="CV214" s="95">
        <v>3394</v>
      </c>
      <c r="CW214" s="95">
        <v>3446</v>
      </c>
      <c r="CX214" s="96">
        <v>0.87553597100000002</v>
      </c>
      <c r="CY214" s="96">
        <v>0.86707079499999995</v>
      </c>
      <c r="CZ214" s="96">
        <v>0.884266675</v>
      </c>
      <c r="DA214" s="96">
        <v>0.87420451899999996</v>
      </c>
      <c r="DB214" s="96">
        <v>0.86449053600000003</v>
      </c>
      <c r="DC214">
        <v>2013</v>
      </c>
      <c r="DD214" s="6">
        <v>3104.4</v>
      </c>
      <c r="DE214" s="96">
        <v>4.0200319999999998E-3</v>
      </c>
      <c r="DF214" s="72">
        <v>779.05</v>
      </c>
      <c r="DG214" s="96">
        <v>1</v>
      </c>
      <c r="DH214" s="72">
        <v>779.05</v>
      </c>
      <c r="DI214" s="72">
        <v>730.53366714000003</v>
      </c>
      <c r="DJ214" s="96">
        <v>1</v>
      </c>
      <c r="DK214" s="72">
        <v>779.05</v>
      </c>
      <c r="DL214" s="96">
        <v>1</v>
      </c>
      <c r="DM214" s="72">
        <v>779.05</v>
      </c>
      <c r="DN214" s="96">
        <v>1</v>
      </c>
      <c r="DO214" s="96">
        <v>1.1154000000000001E-2</v>
      </c>
      <c r="DP214" s="72">
        <v>8.69</v>
      </c>
      <c r="DQ214" s="72">
        <v>770.36</v>
      </c>
      <c r="DR214" t="s">
        <v>182</v>
      </c>
      <c r="DT214" t="s">
        <v>161</v>
      </c>
    </row>
    <row r="215" spans="1:124" x14ac:dyDescent="0.3">
      <c r="A215" t="s">
        <v>183</v>
      </c>
      <c r="B215">
        <v>5330</v>
      </c>
      <c r="C215" s="95">
        <v>11386</v>
      </c>
      <c r="D215" s="95">
        <v>40024094</v>
      </c>
      <c r="E215" s="95">
        <v>11034</v>
      </c>
      <c r="F215" s="95">
        <v>33600421</v>
      </c>
      <c r="G215" s="95">
        <v>2997</v>
      </c>
      <c r="H215" s="95">
        <v>7494130</v>
      </c>
      <c r="I215" s="95">
        <v>2776</v>
      </c>
      <c r="J215" s="95">
        <v>7819253</v>
      </c>
      <c r="K215" s="95">
        <v>11619</v>
      </c>
      <c r="L215" s="95">
        <v>40087121</v>
      </c>
      <c r="M215" s="95">
        <v>11210</v>
      </c>
      <c r="N215" s="95">
        <v>34907383</v>
      </c>
      <c r="O215" s="95">
        <v>3203</v>
      </c>
      <c r="P215" s="95">
        <v>8025759</v>
      </c>
      <c r="Q215" s="95">
        <v>2951</v>
      </c>
      <c r="R215" s="95">
        <v>7742493</v>
      </c>
      <c r="S215" s="95">
        <v>11866</v>
      </c>
      <c r="T215" s="95">
        <v>49153612</v>
      </c>
      <c r="U215" s="95">
        <v>11387</v>
      </c>
      <c r="V215" s="95">
        <v>38422700</v>
      </c>
      <c r="W215" s="95">
        <v>3312</v>
      </c>
      <c r="X215" s="95">
        <v>10195401</v>
      </c>
      <c r="Y215" s="95">
        <v>3065</v>
      </c>
      <c r="Z215" s="95">
        <v>9358723</v>
      </c>
      <c r="AA215" s="95">
        <v>12062</v>
      </c>
      <c r="AB215" s="95">
        <v>53462356</v>
      </c>
      <c r="AC215" s="95">
        <v>11494</v>
      </c>
      <c r="AD215" s="95">
        <v>38723369</v>
      </c>
      <c r="AE215" s="95">
        <v>3415</v>
      </c>
      <c r="AF215" s="95">
        <v>12734928</v>
      </c>
      <c r="AG215" s="95">
        <v>3156</v>
      </c>
      <c r="AH215" s="95">
        <v>10308872</v>
      </c>
      <c r="AI215" s="95">
        <v>12366</v>
      </c>
      <c r="AJ215" s="95">
        <v>56789407.770000003</v>
      </c>
      <c r="AK215" s="95">
        <v>11774</v>
      </c>
      <c r="AL215" s="95">
        <v>39890469.75</v>
      </c>
      <c r="AM215" s="95">
        <v>3459</v>
      </c>
      <c r="AN215" s="95">
        <v>12981501</v>
      </c>
      <c r="AO215" s="95">
        <v>3189</v>
      </c>
      <c r="AP215" s="95">
        <v>10450473</v>
      </c>
      <c r="AQ215" s="72">
        <v>275.31</v>
      </c>
      <c r="AR215" s="72">
        <v>249.94</v>
      </c>
      <c r="AS215" s="72">
        <v>525.25</v>
      </c>
      <c r="AT215" s="95">
        <v>47518224</v>
      </c>
      <c r="AU215" s="95">
        <v>41419674</v>
      </c>
      <c r="AV215" s="95">
        <v>14383</v>
      </c>
      <c r="AW215" s="95">
        <v>13810</v>
      </c>
      <c r="AX215" s="72">
        <v>270.5</v>
      </c>
      <c r="AY215" s="72">
        <v>250.98</v>
      </c>
      <c r="AZ215" s="72">
        <v>521.48</v>
      </c>
      <c r="BA215" s="95">
        <v>48112880</v>
      </c>
      <c r="BB215" s="95">
        <v>42649876</v>
      </c>
      <c r="BC215" s="95">
        <v>14822</v>
      </c>
      <c r="BD215" s="95">
        <v>14161</v>
      </c>
      <c r="BE215" s="72">
        <v>325.85000000000002</v>
      </c>
      <c r="BF215" s="72">
        <v>275.52</v>
      </c>
      <c r="BG215" s="72">
        <v>601.37</v>
      </c>
      <c r="BH215" s="95">
        <v>59349013</v>
      </c>
      <c r="BI215" s="95">
        <v>47781423</v>
      </c>
      <c r="BJ215" s="95">
        <v>15178</v>
      </c>
      <c r="BK215" s="95">
        <v>14452</v>
      </c>
      <c r="BL215" s="72">
        <v>356.43</v>
      </c>
      <c r="BM215" s="72">
        <v>278.91000000000003</v>
      </c>
      <c r="BN215" s="72">
        <v>635.34</v>
      </c>
      <c r="BO215" s="95">
        <v>66197284</v>
      </c>
      <c r="BP215" s="95">
        <v>49032241</v>
      </c>
      <c r="BQ215" s="95">
        <v>15477</v>
      </c>
      <c r="BR215" s="95">
        <v>14650</v>
      </c>
      <c r="BS215" s="72">
        <v>367.41</v>
      </c>
      <c r="BT215" s="72">
        <v>280.36</v>
      </c>
      <c r="BU215" s="72">
        <v>647.77</v>
      </c>
      <c r="BV215" s="95">
        <v>69770908.769999996</v>
      </c>
      <c r="BW215" s="95">
        <v>50340942.75</v>
      </c>
      <c r="BX215" s="95">
        <v>15825</v>
      </c>
      <c r="BY215" s="95">
        <v>14963</v>
      </c>
      <c r="BZ215" s="95">
        <v>14110</v>
      </c>
      <c r="CA215" s="95">
        <v>14503</v>
      </c>
      <c r="CB215" s="95">
        <v>14828</v>
      </c>
      <c r="CC215" s="95">
        <v>15084</v>
      </c>
      <c r="CD215" s="95">
        <v>15403</v>
      </c>
      <c r="CE215" s="72">
        <v>650.75523149000003</v>
      </c>
      <c r="CF215" s="72">
        <v>676.59346364999999</v>
      </c>
      <c r="CG215" s="72">
        <v>712.40329333</v>
      </c>
      <c r="CH215" s="72">
        <v>716.50152150999998</v>
      </c>
      <c r="CI215" s="72">
        <v>731.52548966999996</v>
      </c>
      <c r="CJ215" s="96">
        <v>0.80713911250000003</v>
      </c>
      <c r="CK215" s="96">
        <v>0.77074347889999995</v>
      </c>
      <c r="CL215" s="96">
        <v>0.84414264449999998</v>
      </c>
      <c r="CM215" s="96">
        <v>0.88672526289999998</v>
      </c>
      <c r="CN215" s="96">
        <v>0.88550571259999999</v>
      </c>
      <c r="CO215" s="96">
        <v>0.89200073390000001</v>
      </c>
      <c r="CP215" s="96">
        <v>0.94041541709999998</v>
      </c>
      <c r="CQ215" s="96">
        <v>0.99584056389999998</v>
      </c>
      <c r="CR215" s="96">
        <v>0.94434321809999999</v>
      </c>
      <c r="CS215" s="95">
        <v>13618</v>
      </c>
      <c r="CT215" s="95">
        <v>13882</v>
      </c>
      <c r="CU215" s="95">
        <v>14300</v>
      </c>
      <c r="CV215" s="95">
        <v>14520</v>
      </c>
      <c r="CW215" s="95">
        <v>14803</v>
      </c>
      <c r="CX215" s="96">
        <v>0.91820694899999999</v>
      </c>
      <c r="CY215" s="96">
        <v>0.914926079</v>
      </c>
      <c r="CZ215" s="96">
        <v>0.90500589600000003</v>
      </c>
      <c r="DA215" s="96">
        <v>0.87846171900000003</v>
      </c>
      <c r="DB215" s="96">
        <v>0.84711029299999996</v>
      </c>
      <c r="DC215">
        <v>2013</v>
      </c>
      <c r="DD215" s="6">
        <v>14407.2</v>
      </c>
      <c r="DE215" s="96">
        <v>3.6515327000000001E-3</v>
      </c>
      <c r="DF215" s="72">
        <v>722.6</v>
      </c>
      <c r="DG215" s="96">
        <v>1</v>
      </c>
      <c r="DH215" s="72">
        <v>722.6</v>
      </c>
      <c r="DI215" s="72">
        <v>730.53366714000003</v>
      </c>
      <c r="DJ215" s="96">
        <v>1</v>
      </c>
      <c r="DK215" s="72">
        <v>722.6</v>
      </c>
      <c r="DL215" s="96">
        <v>1</v>
      </c>
      <c r="DM215" s="72">
        <v>722.6</v>
      </c>
      <c r="DN215" s="96">
        <v>1</v>
      </c>
      <c r="DO215" s="96">
        <v>1.3653999999999999E-2</v>
      </c>
      <c r="DP215" s="72">
        <v>9.8699999999999992</v>
      </c>
      <c r="DQ215" s="72">
        <v>712.73</v>
      </c>
      <c r="DR215" t="s">
        <v>183</v>
      </c>
      <c r="DT215" t="s">
        <v>161</v>
      </c>
    </row>
    <row r="216" spans="1:124" x14ac:dyDescent="0.3">
      <c r="A216" t="s">
        <v>184</v>
      </c>
      <c r="B216">
        <v>5340</v>
      </c>
      <c r="C216" s="95">
        <v>17424</v>
      </c>
      <c r="D216" s="95">
        <v>70084633</v>
      </c>
      <c r="E216" s="95">
        <v>17435</v>
      </c>
      <c r="F216" s="95">
        <v>58672526</v>
      </c>
      <c r="G216" s="95">
        <v>3950</v>
      </c>
      <c r="H216" s="95">
        <v>10755928</v>
      </c>
      <c r="I216" s="95">
        <v>3515</v>
      </c>
      <c r="J216" s="95">
        <v>10380846</v>
      </c>
      <c r="K216" s="95">
        <v>17648</v>
      </c>
      <c r="L216" s="95">
        <v>71316572</v>
      </c>
      <c r="M216" s="95">
        <v>17553</v>
      </c>
      <c r="N216" s="95">
        <v>61765243</v>
      </c>
      <c r="O216" s="95">
        <v>4151</v>
      </c>
      <c r="P216" s="95">
        <v>13546616</v>
      </c>
      <c r="Q216" s="95">
        <v>3691</v>
      </c>
      <c r="R216" s="95">
        <v>12582110</v>
      </c>
      <c r="S216" s="95">
        <v>18030</v>
      </c>
      <c r="T216" s="95">
        <v>82851026</v>
      </c>
      <c r="U216" s="95">
        <v>17820</v>
      </c>
      <c r="V216" s="95">
        <v>67551037</v>
      </c>
      <c r="W216" s="95">
        <v>4357</v>
      </c>
      <c r="X216" s="95">
        <v>13992047</v>
      </c>
      <c r="Y216" s="95">
        <v>3886</v>
      </c>
      <c r="Z216" s="95">
        <v>13786111</v>
      </c>
      <c r="AA216" s="95">
        <v>18644</v>
      </c>
      <c r="AB216" s="95">
        <v>92517928</v>
      </c>
      <c r="AC216" s="95">
        <v>18309</v>
      </c>
      <c r="AD216" s="95">
        <v>72149059</v>
      </c>
      <c r="AE216" s="95">
        <v>4490</v>
      </c>
      <c r="AF216" s="95">
        <v>16684373</v>
      </c>
      <c r="AG216" s="95">
        <v>4023</v>
      </c>
      <c r="AH216" s="95">
        <v>14409255</v>
      </c>
      <c r="AI216" s="95">
        <v>19449</v>
      </c>
      <c r="AJ216" s="95">
        <v>93234879.909999996</v>
      </c>
      <c r="AK216" s="95">
        <v>19059</v>
      </c>
      <c r="AL216" s="95">
        <v>77083155.629999995</v>
      </c>
      <c r="AM216" s="95">
        <v>4718</v>
      </c>
      <c r="AN216" s="95">
        <v>18851582</v>
      </c>
      <c r="AO216" s="95">
        <v>4240</v>
      </c>
      <c r="AP216" s="95">
        <v>16549948</v>
      </c>
      <c r="AQ216" s="72">
        <v>315.18</v>
      </c>
      <c r="AR216" s="72">
        <v>274.68</v>
      </c>
      <c r="AS216" s="72">
        <v>589.86</v>
      </c>
      <c r="AT216" s="95">
        <v>80840561</v>
      </c>
      <c r="AU216" s="95">
        <v>69053372</v>
      </c>
      <c r="AV216" s="95">
        <v>21374</v>
      </c>
      <c r="AW216" s="95">
        <v>20950</v>
      </c>
      <c r="AX216" s="72">
        <v>324.42</v>
      </c>
      <c r="AY216" s="72">
        <v>291.64</v>
      </c>
      <c r="AZ216" s="72">
        <v>616.05999999999995</v>
      </c>
      <c r="BA216" s="95">
        <v>84863188</v>
      </c>
      <c r="BB216" s="95">
        <v>74347353</v>
      </c>
      <c r="BC216" s="95">
        <v>21799</v>
      </c>
      <c r="BD216" s="95">
        <v>21244</v>
      </c>
      <c r="BE216" s="72">
        <v>360.49</v>
      </c>
      <c r="BF216" s="72">
        <v>312.27</v>
      </c>
      <c r="BG216" s="72">
        <v>672.76</v>
      </c>
      <c r="BH216" s="95">
        <v>96843073</v>
      </c>
      <c r="BI216" s="95">
        <v>81337148</v>
      </c>
      <c r="BJ216" s="95">
        <v>22387</v>
      </c>
      <c r="BK216" s="95">
        <v>21706</v>
      </c>
      <c r="BL216" s="72">
        <v>393.37</v>
      </c>
      <c r="BM216" s="72">
        <v>323</v>
      </c>
      <c r="BN216" s="72">
        <v>716.37</v>
      </c>
      <c r="BO216" s="95">
        <v>109202301</v>
      </c>
      <c r="BP216" s="95">
        <v>86558314</v>
      </c>
      <c r="BQ216" s="95">
        <v>23134</v>
      </c>
      <c r="BR216" s="95">
        <v>22332</v>
      </c>
      <c r="BS216" s="72">
        <v>386.5</v>
      </c>
      <c r="BT216" s="72">
        <v>334.9</v>
      </c>
      <c r="BU216" s="72">
        <v>721.4</v>
      </c>
      <c r="BV216" s="95">
        <v>112086461.91</v>
      </c>
      <c r="BW216" s="95">
        <v>93633103.629999995</v>
      </c>
      <c r="BX216" s="95">
        <v>24167</v>
      </c>
      <c r="BY216" s="95">
        <v>23299</v>
      </c>
      <c r="BZ216" s="95">
        <v>21172</v>
      </c>
      <c r="CA216" s="95">
        <v>21530</v>
      </c>
      <c r="CB216" s="95">
        <v>22059</v>
      </c>
      <c r="CC216" s="95">
        <v>22753</v>
      </c>
      <c r="CD216" s="95">
        <v>23742</v>
      </c>
      <c r="CE216" s="72">
        <v>650.75523149000003</v>
      </c>
      <c r="CF216" s="72">
        <v>676.59346364999999</v>
      </c>
      <c r="CG216" s="72">
        <v>712.40329333</v>
      </c>
      <c r="CH216" s="72">
        <v>716.50152150999998</v>
      </c>
      <c r="CI216" s="72">
        <v>731.52548966999996</v>
      </c>
      <c r="CJ216" s="96">
        <v>0.90642375419999999</v>
      </c>
      <c r="CK216" s="96">
        <v>0.91053200050000005</v>
      </c>
      <c r="CL216" s="96">
        <v>0.94435273710000001</v>
      </c>
      <c r="CM216" s="96">
        <v>0.99981643929999997</v>
      </c>
      <c r="CN216" s="96">
        <v>0.98615839120000004</v>
      </c>
      <c r="CO216" s="96">
        <v>1.0306465384000001</v>
      </c>
      <c r="CP216" s="96">
        <v>0.92122432779999996</v>
      </c>
      <c r="CQ216" s="96">
        <v>0.99584056389999998</v>
      </c>
      <c r="CR216" s="96">
        <v>0.92507197399999996</v>
      </c>
      <c r="CS216" s="95">
        <v>22076</v>
      </c>
      <c r="CT216" s="95">
        <v>22285</v>
      </c>
      <c r="CU216" s="95">
        <v>22663</v>
      </c>
      <c r="CV216" s="95">
        <v>23018</v>
      </c>
      <c r="CW216" s="95">
        <v>23646</v>
      </c>
      <c r="CX216" s="96">
        <v>1.0367626210000001</v>
      </c>
      <c r="CY216" s="96">
        <v>1.0343008229999999</v>
      </c>
      <c r="CZ216" s="96">
        <v>1.0308846199999999</v>
      </c>
      <c r="DA216" s="96">
        <v>1.0266344169999999</v>
      </c>
      <c r="DB216" s="96">
        <v>1.0251699670000001</v>
      </c>
      <c r="DC216">
        <v>2013</v>
      </c>
      <c r="DD216" s="6">
        <v>21906.2</v>
      </c>
      <c r="DE216" s="96">
        <v>7.3372298999999997E-3</v>
      </c>
      <c r="DF216" s="72">
        <v>705.23</v>
      </c>
      <c r="DG216" s="96">
        <v>1</v>
      </c>
      <c r="DH216" s="72">
        <v>705.23</v>
      </c>
      <c r="DI216" s="72">
        <v>705.23</v>
      </c>
      <c r="DJ216" s="96">
        <v>1</v>
      </c>
      <c r="DK216" s="72">
        <v>705.23</v>
      </c>
      <c r="DL216" s="96">
        <v>1</v>
      </c>
      <c r="DM216" s="72">
        <v>705.23</v>
      </c>
      <c r="DN216" s="96">
        <v>1</v>
      </c>
      <c r="DO216" s="96">
        <v>1.6372000000000001E-2</v>
      </c>
      <c r="DP216" s="72">
        <v>11.55</v>
      </c>
      <c r="DQ216" s="72">
        <v>693.68</v>
      </c>
      <c r="DR216" t="s">
        <v>184</v>
      </c>
      <c r="DT216" t="s">
        <v>161</v>
      </c>
    </row>
    <row r="217" spans="1:124" x14ac:dyDescent="0.3">
      <c r="A217" t="s">
        <v>185</v>
      </c>
      <c r="B217">
        <v>5350</v>
      </c>
      <c r="C217" s="95">
        <v>1494</v>
      </c>
      <c r="D217" s="95">
        <v>4317010</v>
      </c>
      <c r="E217" s="95">
        <v>1463</v>
      </c>
      <c r="F217" s="95">
        <v>4349265</v>
      </c>
      <c r="G217" s="95">
        <v>351</v>
      </c>
      <c r="H217" s="95">
        <v>818394</v>
      </c>
      <c r="I217" s="95">
        <v>323</v>
      </c>
      <c r="J217" s="95">
        <v>801481</v>
      </c>
      <c r="K217" s="95">
        <v>1500</v>
      </c>
      <c r="L217" s="95">
        <v>3815625</v>
      </c>
      <c r="M217" s="95">
        <v>1462</v>
      </c>
      <c r="N217" s="95">
        <v>4993380</v>
      </c>
      <c r="O217" s="95">
        <v>355</v>
      </c>
      <c r="P217" s="95">
        <v>954351</v>
      </c>
      <c r="Q217" s="95">
        <v>322</v>
      </c>
      <c r="R217" s="95">
        <v>1097792</v>
      </c>
      <c r="S217" s="95">
        <v>1513</v>
      </c>
      <c r="T217" s="95">
        <v>4653961</v>
      </c>
      <c r="U217" s="95">
        <v>1472</v>
      </c>
      <c r="V217" s="95">
        <v>4949626</v>
      </c>
      <c r="W217" s="95">
        <v>368</v>
      </c>
      <c r="X217" s="95">
        <v>896610</v>
      </c>
      <c r="Y217" s="95">
        <v>332</v>
      </c>
      <c r="Z217" s="95">
        <v>1218937</v>
      </c>
      <c r="AA217" s="95">
        <v>1536</v>
      </c>
      <c r="AB217" s="95">
        <v>6994272</v>
      </c>
      <c r="AC217" s="95">
        <v>1487</v>
      </c>
      <c r="AD217" s="95">
        <v>6023215</v>
      </c>
      <c r="AE217" s="95">
        <v>368</v>
      </c>
      <c r="AF217" s="95">
        <v>1303567</v>
      </c>
      <c r="AG217" s="95">
        <v>329</v>
      </c>
      <c r="AH217" s="95">
        <v>1549295</v>
      </c>
      <c r="AI217" s="95">
        <v>1544</v>
      </c>
      <c r="AJ217" s="95">
        <v>5634078</v>
      </c>
      <c r="AK217" s="95">
        <v>1499</v>
      </c>
      <c r="AL217" s="95">
        <v>5565064.2000000002</v>
      </c>
      <c r="AM217" s="95">
        <v>357</v>
      </c>
      <c r="AN217" s="95">
        <v>1319220</v>
      </c>
      <c r="AO217" s="95">
        <v>325</v>
      </c>
      <c r="AP217" s="95">
        <v>1341384</v>
      </c>
      <c r="AQ217" s="72">
        <v>231.95</v>
      </c>
      <c r="AR217" s="72">
        <v>240.33</v>
      </c>
      <c r="AS217" s="72">
        <v>472.28</v>
      </c>
      <c r="AT217" s="95">
        <v>5135404</v>
      </c>
      <c r="AU217" s="95">
        <v>5150746</v>
      </c>
      <c r="AV217" s="95">
        <v>1845</v>
      </c>
      <c r="AW217" s="95">
        <v>1786</v>
      </c>
      <c r="AX217" s="72">
        <v>214.28</v>
      </c>
      <c r="AY217" s="72">
        <v>284.52999999999997</v>
      </c>
      <c r="AZ217" s="72">
        <v>498.81</v>
      </c>
      <c r="BA217" s="95">
        <v>4769976</v>
      </c>
      <c r="BB217" s="95">
        <v>6091172</v>
      </c>
      <c r="BC217" s="95">
        <v>1855</v>
      </c>
      <c r="BD217" s="95">
        <v>1784</v>
      </c>
      <c r="BE217" s="72">
        <v>245.91</v>
      </c>
      <c r="BF217" s="72">
        <v>284.95</v>
      </c>
      <c r="BG217" s="72">
        <v>530.86</v>
      </c>
      <c r="BH217" s="95">
        <v>5550571</v>
      </c>
      <c r="BI217" s="95">
        <v>6168563</v>
      </c>
      <c r="BJ217" s="95">
        <v>1881</v>
      </c>
      <c r="BK217" s="95">
        <v>1804</v>
      </c>
      <c r="BL217" s="72">
        <v>363.18</v>
      </c>
      <c r="BM217" s="72">
        <v>347.49</v>
      </c>
      <c r="BN217" s="72">
        <v>710.67</v>
      </c>
      <c r="BO217" s="95">
        <v>8297839</v>
      </c>
      <c r="BP217" s="95">
        <v>7572510</v>
      </c>
      <c r="BQ217" s="95">
        <v>1904</v>
      </c>
      <c r="BR217" s="95">
        <v>1816</v>
      </c>
      <c r="BS217" s="72">
        <v>304.81</v>
      </c>
      <c r="BT217" s="72">
        <v>315.54000000000002</v>
      </c>
      <c r="BU217" s="72">
        <v>620.35</v>
      </c>
      <c r="BV217" s="95">
        <v>6953298</v>
      </c>
      <c r="BW217" s="95">
        <v>6906448.2000000002</v>
      </c>
      <c r="BX217" s="95">
        <v>1901</v>
      </c>
      <c r="BY217" s="95">
        <v>1824</v>
      </c>
      <c r="BZ217" s="95">
        <v>1817</v>
      </c>
      <c r="CA217" s="95">
        <v>1821</v>
      </c>
      <c r="CB217" s="95">
        <v>1844</v>
      </c>
      <c r="CC217" s="95">
        <v>1862</v>
      </c>
      <c r="CD217" s="95">
        <v>1863</v>
      </c>
      <c r="CE217" s="72">
        <v>650.75523149000003</v>
      </c>
      <c r="CF217" s="72">
        <v>676.59346364999999</v>
      </c>
      <c r="CG217" s="72">
        <v>712.40329333</v>
      </c>
      <c r="CH217" s="72">
        <v>716.50152150999998</v>
      </c>
      <c r="CI217" s="72">
        <v>731.52548966999996</v>
      </c>
      <c r="CJ217" s="96">
        <v>0.72574138040000002</v>
      </c>
      <c r="CK217" s="96">
        <v>0.73723739109999997</v>
      </c>
      <c r="CL217" s="96">
        <v>0.74516780729999998</v>
      </c>
      <c r="CM217" s="96">
        <v>0.99186111779999997</v>
      </c>
      <c r="CN217" s="96">
        <v>0.84802239810000002</v>
      </c>
      <c r="CO217" s="96">
        <v>0.84043902829999995</v>
      </c>
      <c r="CP217" s="96">
        <v>0.96331321089999999</v>
      </c>
      <c r="CQ217" s="96">
        <v>0.99584056389999998</v>
      </c>
      <c r="CR217" s="96">
        <v>0.96733664829999999</v>
      </c>
      <c r="CS217" s="95">
        <v>1927</v>
      </c>
      <c r="CT217" s="95">
        <v>1928</v>
      </c>
      <c r="CU217" s="95">
        <v>1955</v>
      </c>
      <c r="CV217" s="95">
        <v>1977</v>
      </c>
      <c r="CW217" s="95">
        <v>1968</v>
      </c>
      <c r="CX217" s="96">
        <v>0.83118720400000001</v>
      </c>
      <c r="CY217" s="96">
        <v>0.85817830699999997</v>
      </c>
      <c r="CZ217" s="96">
        <v>0.84565962800000005</v>
      </c>
      <c r="DA217" s="96">
        <v>0.83867444800000002</v>
      </c>
      <c r="DB217" s="96">
        <v>0.82870591800000004</v>
      </c>
      <c r="DC217">
        <v>2013</v>
      </c>
      <c r="DD217" s="6">
        <v>1802.8</v>
      </c>
      <c r="DE217" s="96">
        <v>3.3439392999999999E-3</v>
      </c>
      <c r="DF217" s="72">
        <v>740.42</v>
      </c>
      <c r="DG217" s="96">
        <v>1</v>
      </c>
      <c r="DH217" s="72">
        <v>740.42</v>
      </c>
      <c r="DI217" s="72">
        <v>730.53366714000003</v>
      </c>
      <c r="DJ217" s="96">
        <v>1</v>
      </c>
      <c r="DK217" s="72">
        <v>740.42</v>
      </c>
      <c r="DL217" s="96">
        <v>1</v>
      </c>
      <c r="DM217" s="72">
        <v>740.42</v>
      </c>
      <c r="DN217" s="96">
        <v>1</v>
      </c>
      <c r="DO217" s="96">
        <v>1.1050000000000001E-2</v>
      </c>
      <c r="DP217" s="72">
        <v>8.18</v>
      </c>
      <c r="DQ217" s="72">
        <v>732.24</v>
      </c>
      <c r="DR217" t="s">
        <v>185</v>
      </c>
      <c r="DT217" t="s">
        <v>161</v>
      </c>
    </row>
    <row r="218" spans="1:124" x14ac:dyDescent="0.3">
      <c r="A218" t="s">
        <v>186</v>
      </c>
      <c r="B218">
        <v>5360</v>
      </c>
      <c r="C218" s="95">
        <v>1015</v>
      </c>
      <c r="D218" s="95">
        <v>3844227</v>
      </c>
      <c r="E218" s="95">
        <v>967</v>
      </c>
      <c r="F218" s="95">
        <v>3076302</v>
      </c>
      <c r="G218" s="95">
        <v>144</v>
      </c>
      <c r="H218" s="95">
        <v>396546</v>
      </c>
      <c r="I218" s="95">
        <v>127</v>
      </c>
      <c r="J218" s="95">
        <v>420163</v>
      </c>
      <c r="K218" s="95">
        <v>1097</v>
      </c>
      <c r="L218" s="95">
        <v>3956354</v>
      </c>
      <c r="M218" s="95">
        <v>1046</v>
      </c>
      <c r="N218" s="95">
        <v>3795783</v>
      </c>
      <c r="O218" s="95">
        <v>165</v>
      </c>
      <c r="P218" s="95">
        <v>423763</v>
      </c>
      <c r="Q218" s="95">
        <v>147</v>
      </c>
      <c r="R218" s="95">
        <v>467163</v>
      </c>
      <c r="S218" s="95">
        <v>1235</v>
      </c>
      <c r="T218" s="95">
        <v>3966581</v>
      </c>
      <c r="U218" s="95">
        <v>1168</v>
      </c>
      <c r="V218" s="95">
        <v>4227698</v>
      </c>
      <c r="W218" s="95">
        <v>184</v>
      </c>
      <c r="X218" s="95">
        <v>577935</v>
      </c>
      <c r="Y218" s="95">
        <v>163</v>
      </c>
      <c r="Z218" s="95">
        <v>568252</v>
      </c>
      <c r="AA218" s="95">
        <v>1382</v>
      </c>
      <c r="AB218" s="95">
        <v>3464989</v>
      </c>
      <c r="AC218" s="95">
        <v>1298</v>
      </c>
      <c r="AD218" s="95">
        <v>4890785</v>
      </c>
      <c r="AE218" s="95">
        <v>192</v>
      </c>
      <c r="AF218" s="95">
        <v>703334</v>
      </c>
      <c r="AG218" s="95">
        <v>169</v>
      </c>
      <c r="AH218" s="95">
        <v>695199</v>
      </c>
      <c r="AI218" s="95">
        <v>1497</v>
      </c>
      <c r="AJ218" s="95">
        <v>4900277</v>
      </c>
      <c r="AK218" s="95">
        <v>1403</v>
      </c>
      <c r="AL218" s="95">
        <v>5663093.1600000001</v>
      </c>
      <c r="AM218" s="95">
        <v>207</v>
      </c>
      <c r="AN218" s="95">
        <v>829900</v>
      </c>
      <c r="AO218" s="95">
        <v>181</v>
      </c>
      <c r="AP218" s="95">
        <v>858671</v>
      </c>
      <c r="AQ218" s="72">
        <v>304.92</v>
      </c>
      <c r="AR218" s="72">
        <v>266.33999999999997</v>
      </c>
      <c r="AS218" s="72">
        <v>571.26</v>
      </c>
      <c r="AT218" s="95">
        <v>4240773</v>
      </c>
      <c r="AU218" s="95">
        <v>3496465</v>
      </c>
      <c r="AV218" s="95">
        <v>1159</v>
      </c>
      <c r="AW218" s="95">
        <v>1094</v>
      </c>
      <c r="AX218" s="72">
        <v>289.23</v>
      </c>
      <c r="AY218" s="72">
        <v>297.77</v>
      </c>
      <c r="AZ218" s="72">
        <v>587</v>
      </c>
      <c r="BA218" s="95">
        <v>4380117</v>
      </c>
      <c r="BB218" s="95">
        <v>4262946</v>
      </c>
      <c r="BC218" s="95">
        <v>1262</v>
      </c>
      <c r="BD218" s="95">
        <v>1193</v>
      </c>
      <c r="BE218" s="72">
        <v>266.88</v>
      </c>
      <c r="BF218" s="72">
        <v>300.27</v>
      </c>
      <c r="BG218" s="72">
        <v>567.15</v>
      </c>
      <c r="BH218" s="95">
        <v>4544516</v>
      </c>
      <c r="BI218" s="95">
        <v>4795950</v>
      </c>
      <c r="BJ218" s="95">
        <v>1419</v>
      </c>
      <c r="BK218" s="95">
        <v>1331</v>
      </c>
      <c r="BL218" s="72">
        <v>220.69</v>
      </c>
      <c r="BM218" s="72">
        <v>317.31</v>
      </c>
      <c r="BN218" s="72">
        <v>538</v>
      </c>
      <c r="BO218" s="95">
        <v>4168323</v>
      </c>
      <c r="BP218" s="95">
        <v>5585984</v>
      </c>
      <c r="BQ218" s="95">
        <v>1574</v>
      </c>
      <c r="BR218" s="95">
        <v>1467</v>
      </c>
      <c r="BS218" s="72">
        <v>280.23</v>
      </c>
      <c r="BT218" s="72">
        <v>343.11</v>
      </c>
      <c r="BU218" s="72">
        <v>623.34</v>
      </c>
      <c r="BV218" s="95">
        <v>5730177</v>
      </c>
      <c r="BW218" s="95">
        <v>6521764.1600000001</v>
      </c>
      <c r="BX218" s="95">
        <v>1704</v>
      </c>
      <c r="BY218" s="95">
        <v>1584</v>
      </c>
      <c r="BZ218" s="95">
        <v>1128</v>
      </c>
      <c r="CA218" s="95">
        <v>1229</v>
      </c>
      <c r="CB218" s="95">
        <v>1377</v>
      </c>
      <c r="CC218" s="95">
        <v>1523</v>
      </c>
      <c r="CD218" s="95">
        <v>1645</v>
      </c>
      <c r="CE218" s="72">
        <v>650.75523149000003</v>
      </c>
      <c r="CF218" s="72">
        <v>676.59346364999999</v>
      </c>
      <c r="CG218" s="72">
        <v>712.40329333</v>
      </c>
      <c r="CH218" s="72">
        <v>716.50152150999998</v>
      </c>
      <c r="CI218" s="72">
        <v>731.52548966999996</v>
      </c>
      <c r="CJ218" s="96">
        <v>0.87784157910000005</v>
      </c>
      <c r="CK218" s="96">
        <v>0.86758154129999998</v>
      </c>
      <c r="CL218" s="96">
        <v>0.79610805470000001</v>
      </c>
      <c r="CM218" s="96">
        <v>0.75087070140000001</v>
      </c>
      <c r="CN218" s="96">
        <v>0.85210974709999998</v>
      </c>
      <c r="CO218" s="96">
        <v>0.76136139420000004</v>
      </c>
      <c r="CP218" s="96">
        <v>1.0887107372</v>
      </c>
      <c r="CQ218" s="96">
        <v>0.99584056389999998</v>
      </c>
      <c r="CR218" s="96">
        <v>1.0932579180999999</v>
      </c>
      <c r="CS218" s="95">
        <v>880</v>
      </c>
      <c r="CT218" s="95">
        <v>919</v>
      </c>
      <c r="CU218" s="95">
        <v>967</v>
      </c>
      <c r="CV218" s="95">
        <v>1003</v>
      </c>
      <c r="CW218" s="95">
        <v>1032</v>
      </c>
      <c r="CX218" s="96">
        <v>0.77959478000000004</v>
      </c>
      <c r="CY218" s="96">
        <v>0.78844143499999997</v>
      </c>
      <c r="CZ218" s="96">
        <v>0.77321813699999997</v>
      </c>
      <c r="DA218" s="96">
        <v>0.75255587899999998</v>
      </c>
      <c r="DB218" s="96">
        <v>0.71914678600000004</v>
      </c>
      <c r="DC218">
        <v>2013</v>
      </c>
      <c r="DD218" s="6">
        <v>1333.8</v>
      </c>
      <c r="DE218" s="96">
        <v>1.9794029000000002E-3</v>
      </c>
      <c r="DF218" s="72">
        <v>837.95</v>
      </c>
      <c r="DG218" s="96">
        <v>1</v>
      </c>
      <c r="DH218" s="72">
        <v>837.95</v>
      </c>
      <c r="DI218" s="72">
        <v>730.53366714000003</v>
      </c>
      <c r="DJ218" s="96">
        <v>1</v>
      </c>
      <c r="DK218" s="72">
        <v>837.95</v>
      </c>
      <c r="DL218" s="96">
        <v>1</v>
      </c>
      <c r="DM218" s="72">
        <v>837.95</v>
      </c>
      <c r="DN218" s="96">
        <v>1</v>
      </c>
      <c r="DO218" s="96">
        <v>7.8220000000000008E-3</v>
      </c>
      <c r="DP218" s="72">
        <v>6.55</v>
      </c>
      <c r="DQ218" s="72">
        <v>831.4</v>
      </c>
      <c r="DR218" t="s">
        <v>186</v>
      </c>
      <c r="DT218" t="s">
        <v>161</v>
      </c>
    </row>
    <row r="219" spans="1:124" x14ac:dyDescent="0.3">
      <c r="A219" t="s">
        <v>187</v>
      </c>
      <c r="B219">
        <v>5370</v>
      </c>
      <c r="C219" s="95">
        <v>36809</v>
      </c>
      <c r="D219" s="95">
        <v>174912653</v>
      </c>
      <c r="E219" s="95">
        <v>35484</v>
      </c>
      <c r="F219" s="95">
        <v>122482150</v>
      </c>
      <c r="G219" s="95">
        <v>5544</v>
      </c>
      <c r="H219" s="95">
        <v>21634194</v>
      </c>
      <c r="I219" s="95">
        <v>5022</v>
      </c>
      <c r="J219" s="95">
        <v>15366550</v>
      </c>
      <c r="K219" s="95">
        <v>37297</v>
      </c>
      <c r="L219" s="95">
        <v>168713864</v>
      </c>
      <c r="M219" s="95">
        <v>35554</v>
      </c>
      <c r="N219" s="95">
        <v>125789647</v>
      </c>
      <c r="O219" s="95">
        <v>5736</v>
      </c>
      <c r="P219" s="95">
        <v>23013989</v>
      </c>
      <c r="Q219" s="95">
        <v>5180</v>
      </c>
      <c r="R219" s="95">
        <v>16233654</v>
      </c>
      <c r="S219" s="95">
        <v>38259</v>
      </c>
      <c r="T219" s="95">
        <v>178653866</v>
      </c>
      <c r="U219" s="95">
        <v>36146</v>
      </c>
      <c r="V219" s="95">
        <v>133472093</v>
      </c>
      <c r="W219" s="95">
        <v>5901</v>
      </c>
      <c r="X219" s="95">
        <v>26564851</v>
      </c>
      <c r="Y219" s="95">
        <v>5318</v>
      </c>
      <c r="Z219" s="95">
        <v>18090410</v>
      </c>
      <c r="AA219" s="95">
        <v>39154</v>
      </c>
      <c r="AB219" s="95">
        <v>184808452</v>
      </c>
      <c r="AC219" s="95">
        <v>36809</v>
      </c>
      <c r="AD219" s="95">
        <v>139265878</v>
      </c>
      <c r="AE219" s="95">
        <v>6086</v>
      </c>
      <c r="AF219" s="95">
        <v>28775786</v>
      </c>
      <c r="AG219" s="95">
        <v>5499</v>
      </c>
      <c r="AH219" s="95">
        <v>19338503</v>
      </c>
      <c r="AI219" s="95">
        <v>39967</v>
      </c>
      <c r="AJ219" s="95">
        <v>188074538.28999999</v>
      </c>
      <c r="AK219" s="95">
        <v>37392</v>
      </c>
      <c r="AL219" s="95">
        <v>143392720.11000001</v>
      </c>
      <c r="AM219" s="95">
        <v>6231</v>
      </c>
      <c r="AN219" s="95">
        <v>33024278</v>
      </c>
      <c r="AO219" s="95">
        <v>5648</v>
      </c>
      <c r="AP219" s="95">
        <v>21276533</v>
      </c>
      <c r="AQ219" s="72">
        <v>386.72</v>
      </c>
      <c r="AR219" s="72">
        <v>283.60000000000002</v>
      </c>
      <c r="AS219" s="72">
        <v>670.32</v>
      </c>
      <c r="AT219" s="95">
        <v>196546847</v>
      </c>
      <c r="AU219" s="95">
        <v>137848700</v>
      </c>
      <c r="AV219" s="95">
        <v>42353</v>
      </c>
      <c r="AW219" s="95">
        <v>40506</v>
      </c>
      <c r="AX219" s="72">
        <v>371.28</v>
      </c>
      <c r="AY219" s="72">
        <v>290.55</v>
      </c>
      <c r="AZ219" s="72">
        <v>661.83</v>
      </c>
      <c r="BA219" s="95">
        <v>191727853</v>
      </c>
      <c r="BB219" s="95">
        <v>142023301</v>
      </c>
      <c r="BC219" s="95">
        <v>43033</v>
      </c>
      <c r="BD219" s="95">
        <v>40734</v>
      </c>
      <c r="BE219" s="72">
        <v>387.26</v>
      </c>
      <c r="BF219" s="72">
        <v>304.61</v>
      </c>
      <c r="BG219" s="72">
        <v>691.87</v>
      </c>
      <c r="BH219" s="95">
        <v>205218717</v>
      </c>
      <c r="BI219" s="95">
        <v>151562503</v>
      </c>
      <c r="BJ219" s="95">
        <v>44160</v>
      </c>
      <c r="BK219" s="95">
        <v>41464</v>
      </c>
      <c r="BL219" s="72">
        <v>393.43</v>
      </c>
      <c r="BM219" s="72">
        <v>312.39999999999998</v>
      </c>
      <c r="BN219" s="72">
        <v>705.83</v>
      </c>
      <c r="BO219" s="95">
        <v>213584238</v>
      </c>
      <c r="BP219" s="95">
        <v>158604381</v>
      </c>
      <c r="BQ219" s="95">
        <v>45240</v>
      </c>
      <c r="BR219" s="95">
        <v>42308</v>
      </c>
      <c r="BS219" s="72">
        <v>398.82</v>
      </c>
      <c r="BT219" s="72">
        <v>318.83</v>
      </c>
      <c r="BU219" s="72">
        <v>717.65</v>
      </c>
      <c r="BV219" s="95">
        <v>221098816.28999999</v>
      </c>
      <c r="BW219" s="95">
        <v>164669253.11000001</v>
      </c>
      <c r="BX219" s="95">
        <v>46198</v>
      </c>
      <c r="BY219" s="95">
        <v>43040</v>
      </c>
      <c r="BZ219" s="95">
        <v>41473</v>
      </c>
      <c r="CA219" s="95">
        <v>41923</v>
      </c>
      <c r="CB219" s="95">
        <v>42861</v>
      </c>
      <c r="CC219" s="95">
        <v>43848</v>
      </c>
      <c r="CD219" s="95">
        <v>44653</v>
      </c>
      <c r="CE219" s="72">
        <v>650.75523149000003</v>
      </c>
      <c r="CF219" s="72">
        <v>676.59346364999999</v>
      </c>
      <c r="CG219" s="72">
        <v>712.40329333</v>
      </c>
      <c r="CH219" s="72">
        <v>716.50152150999998</v>
      </c>
      <c r="CI219" s="72">
        <v>731.52548966999996</v>
      </c>
      <c r="CJ219" s="96">
        <v>1.0300647117999999</v>
      </c>
      <c r="CK219" s="96">
        <v>0.97817971290000005</v>
      </c>
      <c r="CL219" s="96">
        <v>0.97117743059999995</v>
      </c>
      <c r="CM219" s="96">
        <v>0.98510607279999995</v>
      </c>
      <c r="CN219" s="96">
        <v>0.98103211729999995</v>
      </c>
      <c r="CO219" s="96">
        <v>0.95545450259999998</v>
      </c>
      <c r="CP219" s="96">
        <v>1.0352266972999999</v>
      </c>
      <c r="CQ219" s="96">
        <v>0.99584056389999998</v>
      </c>
      <c r="CR219" s="96">
        <v>1.0395504932999999</v>
      </c>
      <c r="CS219" s="95">
        <v>40129</v>
      </c>
      <c r="CT219" s="95">
        <v>41009</v>
      </c>
      <c r="CU219" s="95">
        <v>41756</v>
      </c>
      <c r="CV219" s="95">
        <v>42749</v>
      </c>
      <c r="CW219" s="95">
        <v>43542</v>
      </c>
      <c r="CX219" s="96">
        <v>0.96785239999999995</v>
      </c>
      <c r="CY219" s="96">
        <v>0.96847266700000001</v>
      </c>
      <c r="CZ219" s="96">
        <v>0.95905824799999995</v>
      </c>
      <c r="DA219" s="96">
        <v>0.945374245</v>
      </c>
      <c r="DB219" s="96">
        <v>0.93820829900000002</v>
      </c>
      <c r="DC219">
        <v>2013</v>
      </c>
      <c r="DD219" s="6">
        <v>41610.400000000001</v>
      </c>
      <c r="DE219" s="96">
        <v>2.5486481000000002E-3</v>
      </c>
      <c r="DF219" s="72">
        <v>796.33</v>
      </c>
      <c r="DG219" s="96">
        <v>1</v>
      </c>
      <c r="DH219" s="72">
        <v>796.33</v>
      </c>
      <c r="DI219" s="72">
        <v>796.33</v>
      </c>
      <c r="DJ219" s="96">
        <v>1</v>
      </c>
      <c r="DK219" s="72">
        <v>796.33</v>
      </c>
      <c r="DL219" s="96">
        <v>1</v>
      </c>
      <c r="DM219" s="72">
        <v>796.33</v>
      </c>
      <c r="DN219" s="96">
        <v>1</v>
      </c>
      <c r="DO219" s="96">
        <v>6.9379999999999997E-3</v>
      </c>
      <c r="DP219" s="72">
        <v>5.52</v>
      </c>
      <c r="DQ219" s="72">
        <v>790.81</v>
      </c>
      <c r="DR219" t="s">
        <v>187</v>
      </c>
      <c r="DT219" t="s">
        <v>161</v>
      </c>
    </row>
    <row r="220" spans="1:124" x14ac:dyDescent="0.3">
      <c r="A220" t="s">
        <v>188</v>
      </c>
      <c r="B220">
        <v>5380</v>
      </c>
      <c r="C220" s="95">
        <v>12285</v>
      </c>
      <c r="D220" s="95">
        <v>59750637</v>
      </c>
      <c r="E220" s="95">
        <v>11113</v>
      </c>
      <c r="F220" s="95">
        <v>47263669</v>
      </c>
      <c r="G220" s="95">
        <v>2844</v>
      </c>
      <c r="H220" s="95">
        <v>8215935</v>
      </c>
      <c r="I220" s="95">
        <v>2447</v>
      </c>
      <c r="J220" s="95">
        <v>6461226</v>
      </c>
      <c r="K220" s="95">
        <v>12278</v>
      </c>
      <c r="L220" s="95">
        <v>60607742</v>
      </c>
      <c r="M220" s="95">
        <v>10960</v>
      </c>
      <c r="N220" s="95">
        <v>49110767</v>
      </c>
      <c r="O220" s="95">
        <v>2833</v>
      </c>
      <c r="P220" s="95">
        <v>8007892</v>
      </c>
      <c r="Q220" s="95">
        <v>2434</v>
      </c>
      <c r="R220" s="95">
        <v>6695454</v>
      </c>
      <c r="S220" s="95">
        <v>12305</v>
      </c>
      <c r="T220" s="95">
        <v>63374678</v>
      </c>
      <c r="U220" s="95">
        <v>10844</v>
      </c>
      <c r="V220" s="95">
        <v>52269328</v>
      </c>
      <c r="W220" s="95">
        <v>2745</v>
      </c>
      <c r="X220" s="95">
        <v>10273960</v>
      </c>
      <c r="Y220" s="95">
        <v>2336</v>
      </c>
      <c r="Z220" s="95">
        <v>6407231</v>
      </c>
      <c r="AA220" s="95">
        <v>12363</v>
      </c>
      <c r="AB220" s="95">
        <v>64035822</v>
      </c>
      <c r="AC220" s="95">
        <v>10751</v>
      </c>
      <c r="AD220" s="95">
        <v>50274599</v>
      </c>
      <c r="AE220" s="95">
        <v>2638</v>
      </c>
      <c r="AF220" s="95">
        <v>7366249</v>
      </c>
      <c r="AG220" s="95">
        <v>2217</v>
      </c>
      <c r="AH220" s="95">
        <v>6008244</v>
      </c>
      <c r="AI220" s="95">
        <v>12451</v>
      </c>
      <c r="AJ220" s="95">
        <v>64582591.520000003</v>
      </c>
      <c r="AK220" s="95">
        <v>10815</v>
      </c>
      <c r="AL220" s="95">
        <v>50553144.109999999</v>
      </c>
      <c r="AM220" s="95">
        <v>2482</v>
      </c>
      <c r="AN220" s="95">
        <v>8176249</v>
      </c>
      <c r="AO220" s="95">
        <v>2091</v>
      </c>
      <c r="AP220" s="95">
        <v>5741214.9500000002</v>
      </c>
      <c r="AQ220" s="72">
        <v>374.37</v>
      </c>
      <c r="AR220" s="72">
        <v>330.17</v>
      </c>
      <c r="AS220" s="72">
        <v>704.54</v>
      </c>
      <c r="AT220" s="95">
        <v>67966572</v>
      </c>
      <c r="AU220" s="95">
        <v>53724895</v>
      </c>
      <c r="AV220" s="95">
        <v>15129</v>
      </c>
      <c r="AW220" s="95">
        <v>13560</v>
      </c>
      <c r="AX220" s="72">
        <v>378.4</v>
      </c>
      <c r="AY220" s="72">
        <v>347.21</v>
      </c>
      <c r="AZ220" s="72">
        <v>725.61</v>
      </c>
      <c r="BA220" s="95">
        <v>68615634</v>
      </c>
      <c r="BB220" s="95">
        <v>55806221</v>
      </c>
      <c r="BC220" s="95">
        <v>15111</v>
      </c>
      <c r="BD220" s="95">
        <v>13394</v>
      </c>
      <c r="BE220" s="72">
        <v>407.8</v>
      </c>
      <c r="BF220" s="72">
        <v>370.99</v>
      </c>
      <c r="BG220" s="72">
        <v>778.79</v>
      </c>
      <c r="BH220" s="95">
        <v>73648638</v>
      </c>
      <c r="BI220" s="95">
        <v>58676559</v>
      </c>
      <c r="BJ220" s="95">
        <v>15050</v>
      </c>
      <c r="BK220" s="95">
        <v>13180</v>
      </c>
      <c r="BL220" s="72">
        <v>396.65</v>
      </c>
      <c r="BM220" s="72">
        <v>361.68</v>
      </c>
      <c r="BN220" s="72">
        <v>758.33</v>
      </c>
      <c r="BO220" s="95">
        <v>71402071</v>
      </c>
      <c r="BP220" s="95">
        <v>56282843</v>
      </c>
      <c r="BQ220" s="95">
        <v>15001</v>
      </c>
      <c r="BR220" s="95">
        <v>12968</v>
      </c>
      <c r="BS220" s="72">
        <v>406.03</v>
      </c>
      <c r="BT220" s="72">
        <v>363.49</v>
      </c>
      <c r="BU220" s="72">
        <v>769.52</v>
      </c>
      <c r="BV220" s="95">
        <v>72758840.519999996</v>
      </c>
      <c r="BW220" s="95">
        <v>56294359.060000002</v>
      </c>
      <c r="BX220" s="95">
        <v>14933</v>
      </c>
      <c r="BY220" s="95">
        <v>12906</v>
      </c>
      <c r="BZ220" s="95">
        <v>14381</v>
      </c>
      <c r="CA220" s="95">
        <v>14284</v>
      </c>
      <c r="CB220" s="95">
        <v>14149</v>
      </c>
      <c r="CC220" s="95">
        <v>14036</v>
      </c>
      <c r="CD220" s="95">
        <v>13941</v>
      </c>
      <c r="CE220" s="72">
        <v>650.75523149000003</v>
      </c>
      <c r="CF220" s="72">
        <v>676.59346364999999</v>
      </c>
      <c r="CG220" s="72">
        <v>712.40329333</v>
      </c>
      <c r="CH220" s="72">
        <v>716.50152150999998</v>
      </c>
      <c r="CI220" s="72">
        <v>731.52548966999996</v>
      </c>
      <c r="CJ220" s="96">
        <v>1.0826497674</v>
      </c>
      <c r="CK220" s="96">
        <v>1.0724460683999999</v>
      </c>
      <c r="CL220" s="96">
        <v>1.0931869732999999</v>
      </c>
      <c r="CM220" s="96">
        <v>1.0583787712999999</v>
      </c>
      <c r="CN220" s="96">
        <v>1.0519387374</v>
      </c>
      <c r="CO220" s="96">
        <v>1.0318143612999999</v>
      </c>
      <c r="CP220" s="96">
        <v>1.0386752732</v>
      </c>
      <c r="CQ220" s="96">
        <v>0.99584056389999998</v>
      </c>
      <c r="CR220" s="96">
        <v>1.0430134727</v>
      </c>
      <c r="CS220" s="95">
        <v>12900</v>
      </c>
      <c r="CT220" s="95">
        <v>12791</v>
      </c>
      <c r="CU220" s="95">
        <v>12621</v>
      </c>
      <c r="CV220" s="95">
        <v>12578</v>
      </c>
      <c r="CW220" s="95">
        <v>12515</v>
      </c>
      <c r="CX220" s="96">
        <v>1.0544315879999999</v>
      </c>
      <c r="CY220" s="96">
        <v>1.0600343729999999</v>
      </c>
      <c r="CZ220" s="96">
        <v>1.038897564</v>
      </c>
      <c r="DA220" s="96">
        <v>1.0119447610000001</v>
      </c>
      <c r="DB220" s="96">
        <v>0.99248542299999998</v>
      </c>
      <c r="DC220">
        <v>2013</v>
      </c>
      <c r="DD220" s="6">
        <v>13201.6</v>
      </c>
      <c r="DE220" s="96">
        <v>1.8017993999999999E-3</v>
      </c>
      <c r="DF220" s="72">
        <v>799.58</v>
      </c>
      <c r="DG220" s="96">
        <v>1</v>
      </c>
      <c r="DH220" s="72">
        <v>799.58</v>
      </c>
      <c r="DI220" s="72">
        <v>799.58</v>
      </c>
      <c r="DJ220" s="96">
        <v>1</v>
      </c>
      <c r="DK220" s="72">
        <v>799.58</v>
      </c>
      <c r="DL220" s="96">
        <v>1</v>
      </c>
      <c r="DM220" s="72">
        <v>799.58</v>
      </c>
      <c r="DN220" s="96">
        <v>1</v>
      </c>
      <c r="DO220" s="96">
        <v>6.0619999999999997E-3</v>
      </c>
      <c r="DP220" s="72">
        <v>4.8499999999999996</v>
      </c>
      <c r="DQ220" s="72">
        <v>794.73</v>
      </c>
      <c r="DR220" t="s">
        <v>188</v>
      </c>
      <c r="DT220" t="s">
        <v>161</v>
      </c>
    </row>
    <row r="221" spans="1:124" x14ac:dyDescent="0.3">
      <c r="A221" t="s">
        <v>138</v>
      </c>
      <c r="B221">
        <v>5390</v>
      </c>
      <c r="C221" s="95">
        <v>13791</v>
      </c>
      <c r="D221" s="95">
        <v>49812006</v>
      </c>
      <c r="E221" s="95">
        <v>13391</v>
      </c>
      <c r="F221" s="95">
        <v>41028230</v>
      </c>
      <c r="G221" s="95">
        <v>2119</v>
      </c>
      <c r="H221" s="95">
        <v>5064960</v>
      </c>
      <c r="I221" s="95">
        <v>1855</v>
      </c>
      <c r="J221" s="95">
        <v>5466617</v>
      </c>
      <c r="K221" s="95">
        <v>13892</v>
      </c>
      <c r="L221" s="95">
        <v>56772963</v>
      </c>
      <c r="M221" s="95">
        <v>13416</v>
      </c>
      <c r="N221" s="95">
        <v>43225238</v>
      </c>
      <c r="O221" s="95">
        <v>2206</v>
      </c>
      <c r="P221" s="95">
        <v>6610593</v>
      </c>
      <c r="Q221" s="95">
        <v>1920</v>
      </c>
      <c r="R221" s="95">
        <v>5891177</v>
      </c>
      <c r="S221" s="95">
        <v>14177</v>
      </c>
      <c r="T221" s="95">
        <v>54750817</v>
      </c>
      <c r="U221" s="95">
        <v>13622</v>
      </c>
      <c r="V221" s="95">
        <v>45379532</v>
      </c>
      <c r="W221" s="95">
        <v>2271</v>
      </c>
      <c r="X221" s="95">
        <v>6410073</v>
      </c>
      <c r="Y221" s="95">
        <v>1984</v>
      </c>
      <c r="Z221" s="95">
        <v>6342439</v>
      </c>
      <c r="AA221" s="95">
        <v>14359</v>
      </c>
      <c r="AB221" s="95">
        <v>52584249</v>
      </c>
      <c r="AC221" s="95">
        <v>13744</v>
      </c>
      <c r="AD221" s="95">
        <v>49274221</v>
      </c>
      <c r="AE221" s="95">
        <v>2311</v>
      </c>
      <c r="AF221" s="95">
        <v>8067234</v>
      </c>
      <c r="AG221" s="95">
        <v>2030</v>
      </c>
      <c r="AH221" s="95">
        <v>7521041</v>
      </c>
      <c r="AI221" s="95">
        <v>14755</v>
      </c>
      <c r="AJ221" s="95">
        <v>53027311.990000002</v>
      </c>
      <c r="AK221" s="95">
        <v>14081</v>
      </c>
      <c r="AL221" s="95">
        <v>52574152.57</v>
      </c>
      <c r="AM221" s="95">
        <v>2333</v>
      </c>
      <c r="AN221" s="95">
        <v>8577647</v>
      </c>
      <c r="AO221" s="95">
        <v>2052</v>
      </c>
      <c r="AP221" s="95">
        <v>7680718.5599999996</v>
      </c>
      <c r="AQ221" s="72">
        <v>287.43</v>
      </c>
      <c r="AR221" s="72">
        <v>254.14</v>
      </c>
      <c r="AS221" s="72">
        <v>541.57000000000005</v>
      </c>
      <c r="AT221" s="95">
        <v>54876966</v>
      </c>
      <c r="AU221" s="95">
        <v>46494847</v>
      </c>
      <c r="AV221" s="95">
        <v>15910</v>
      </c>
      <c r="AW221" s="95">
        <v>15246</v>
      </c>
      <c r="AX221" s="72">
        <v>328.11</v>
      </c>
      <c r="AY221" s="72">
        <v>266.89</v>
      </c>
      <c r="AZ221" s="72">
        <v>595</v>
      </c>
      <c r="BA221" s="95">
        <v>63383556</v>
      </c>
      <c r="BB221" s="95">
        <v>49116415</v>
      </c>
      <c r="BC221" s="95">
        <v>16098</v>
      </c>
      <c r="BD221" s="95">
        <v>15336</v>
      </c>
      <c r="BE221" s="72">
        <v>309.87</v>
      </c>
      <c r="BF221" s="72">
        <v>276.19</v>
      </c>
      <c r="BG221" s="72">
        <v>586.05999999999995</v>
      </c>
      <c r="BH221" s="95">
        <v>61160890</v>
      </c>
      <c r="BI221" s="95">
        <v>51721971</v>
      </c>
      <c r="BJ221" s="95">
        <v>16448</v>
      </c>
      <c r="BK221" s="95">
        <v>15606</v>
      </c>
      <c r="BL221" s="72">
        <v>303.2</v>
      </c>
      <c r="BM221" s="72">
        <v>300.05</v>
      </c>
      <c r="BN221" s="72">
        <v>603.25</v>
      </c>
      <c r="BO221" s="95">
        <v>60651483</v>
      </c>
      <c r="BP221" s="95">
        <v>56795262</v>
      </c>
      <c r="BQ221" s="95">
        <v>16670</v>
      </c>
      <c r="BR221" s="95">
        <v>15774</v>
      </c>
      <c r="BS221" s="72">
        <v>300.43</v>
      </c>
      <c r="BT221" s="72">
        <v>311.24</v>
      </c>
      <c r="BU221" s="72">
        <v>611.66999999999996</v>
      </c>
      <c r="BV221" s="95">
        <v>61604958.990000002</v>
      </c>
      <c r="BW221" s="95">
        <v>60254871.130000003</v>
      </c>
      <c r="BX221" s="95">
        <v>17088</v>
      </c>
      <c r="BY221" s="95">
        <v>16133</v>
      </c>
      <c r="BZ221" s="95">
        <v>15594</v>
      </c>
      <c r="CA221" s="95">
        <v>15730</v>
      </c>
      <c r="CB221" s="95">
        <v>16042</v>
      </c>
      <c r="CC221" s="95">
        <v>16245</v>
      </c>
      <c r="CD221" s="95">
        <v>16621</v>
      </c>
      <c r="CE221" s="72">
        <v>650.75523149000003</v>
      </c>
      <c r="CF221" s="72">
        <v>676.59346364999999</v>
      </c>
      <c r="CG221" s="72">
        <v>712.40329333</v>
      </c>
      <c r="CH221" s="72">
        <v>716.50152150999998</v>
      </c>
      <c r="CI221" s="72">
        <v>731.52548966999996</v>
      </c>
      <c r="CJ221" s="96">
        <v>0.83221766620000004</v>
      </c>
      <c r="CK221" s="96">
        <v>0.8794054805</v>
      </c>
      <c r="CL221" s="96">
        <v>0.82265200829999996</v>
      </c>
      <c r="CM221" s="96">
        <v>0.84193819820000004</v>
      </c>
      <c r="CN221" s="96">
        <v>0.83615678280000005</v>
      </c>
      <c r="CO221" s="96">
        <v>0.88872794170000002</v>
      </c>
      <c r="CP221" s="96">
        <v>0.94795492260000003</v>
      </c>
      <c r="CQ221" s="96">
        <v>0.99584056389999998</v>
      </c>
      <c r="CR221" s="96">
        <v>0.95191421359999995</v>
      </c>
      <c r="CS221" s="95">
        <v>15856</v>
      </c>
      <c r="CT221" s="95">
        <v>16118</v>
      </c>
      <c r="CU221" s="95">
        <v>16513</v>
      </c>
      <c r="CV221" s="95">
        <v>16677</v>
      </c>
      <c r="CW221" s="95">
        <v>17108</v>
      </c>
      <c r="CX221" s="96">
        <v>0.90173718199999997</v>
      </c>
      <c r="CY221" s="96">
        <v>0.89693334400000002</v>
      </c>
      <c r="CZ221" s="96">
        <v>0.89156575800000004</v>
      </c>
      <c r="DA221" s="96">
        <v>0.88157832999999997</v>
      </c>
      <c r="DB221" s="96">
        <v>0.87317054299999997</v>
      </c>
      <c r="DC221">
        <v>2013</v>
      </c>
      <c r="DD221" s="6">
        <v>15619</v>
      </c>
      <c r="DE221" s="96">
        <v>2.2985134E-3</v>
      </c>
      <c r="DF221" s="72">
        <v>729.38</v>
      </c>
      <c r="DG221" s="96">
        <v>1</v>
      </c>
      <c r="DH221" s="72">
        <v>729.38</v>
      </c>
      <c r="DI221" s="72">
        <v>730.53366714000003</v>
      </c>
      <c r="DJ221" s="96">
        <v>1</v>
      </c>
      <c r="DK221" s="72">
        <v>729.38</v>
      </c>
      <c r="DL221" s="96">
        <v>1</v>
      </c>
      <c r="DM221" s="72">
        <v>729.38</v>
      </c>
      <c r="DN221" s="96">
        <v>1</v>
      </c>
      <c r="DO221" s="96">
        <v>9.4240000000000001E-3</v>
      </c>
      <c r="DP221" s="72">
        <v>6.87</v>
      </c>
      <c r="DQ221" s="72">
        <v>722.51</v>
      </c>
      <c r="DR221" t="s">
        <v>138</v>
      </c>
      <c r="DT221" t="s">
        <v>161</v>
      </c>
    </row>
    <row r="222" spans="1:124" x14ac:dyDescent="0.3">
      <c r="A222" t="s">
        <v>189</v>
      </c>
      <c r="B222">
        <v>5400</v>
      </c>
      <c r="C222" s="95">
        <v>171102</v>
      </c>
      <c r="D222" s="95">
        <v>764521991</v>
      </c>
      <c r="E222" s="95">
        <v>158169</v>
      </c>
      <c r="F222" s="95">
        <v>708957390</v>
      </c>
      <c r="G222" s="95">
        <v>21075</v>
      </c>
      <c r="H222" s="95">
        <v>93552116</v>
      </c>
      <c r="I222" s="95">
        <v>17651</v>
      </c>
      <c r="J222" s="95">
        <v>87211386</v>
      </c>
      <c r="K222" s="95">
        <v>177854</v>
      </c>
      <c r="L222" s="95">
        <v>807599273</v>
      </c>
      <c r="M222" s="95">
        <v>162723</v>
      </c>
      <c r="N222" s="95">
        <v>743965848</v>
      </c>
      <c r="O222" s="95">
        <v>22022</v>
      </c>
      <c r="P222" s="95">
        <v>107287056</v>
      </c>
      <c r="Q222" s="95">
        <v>18426</v>
      </c>
      <c r="R222" s="95">
        <v>91935728</v>
      </c>
      <c r="S222" s="95">
        <v>184272</v>
      </c>
      <c r="T222" s="95">
        <v>874445214</v>
      </c>
      <c r="U222" s="95">
        <v>166807</v>
      </c>
      <c r="V222" s="95">
        <v>791822971</v>
      </c>
      <c r="W222" s="95">
        <v>22368</v>
      </c>
      <c r="X222" s="95">
        <v>120745637</v>
      </c>
      <c r="Y222" s="95">
        <v>18714</v>
      </c>
      <c r="Z222" s="95">
        <v>98703736</v>
      </c>
      <c r="AA222" s="95">
        <v>187365</v>
      </c>
      <c r="AB222" s="95">
        <v>828693115</v>
      </c>
      <c r="AC222" s="95">
        <v>168392</v>
      </c>
      <c r="AD222" s="95">
        <v>846334800</v>
      </c>
      <c r="AE222" s="95">
        <v>22369</v>
      </c>
      <c r="AF222" s="95">
        <v>125822201</v>
      </c>
      <c r="AG222" s="95">
        <v>18640</v>
      </c>
      <c r="AH222" s="95">
        <v>104648972</v>
      </c>
      <c r="AI222" s="95">
        <v>189935</v>
      </c>
      <c r="AJ222" s="95">
        <v>840841735.23000002</v>
      </c>
      <c r="AK222" s="95">
        <v>169491</v>
      </c>
      <c r="AL222" s="95">
        <v>873935145.23000002</v>
      </c>
      <c r="AM222" s="95">
        <v>22230</v>
      </c>
      <c r="AN222" s="95">
        <v>125873419.87</v>
      </c>
      <c r="AO222" s="95">
        <v>18386</v>
      </c>
      <c r="AP222" s="95">
        <v>105130477.53</v>
      </c>
      <c r="AQ222" s="72">
        <v>372.08</v>
      </c>
      <c r="AR222" s="72">
        <v>377.36</v>
      </c>
      <c r="AS222" s="72">
        <v>749.44</v>
      </c>
      <c r="AT222" s="95">
        <v>858074107</v>
      </c>
      <c r="AU222" s="95">
        <v>796168776</v>
      </c>
      <c r="AV222" s="95">
        <v>192177</v>
      </c>
      <c r="AW222" s="95">
        <v>175820</v>
      </c>
      <c r="AX222" s="72">
        <v>381.44</v>
      </c>
      <c r="AY222" s="72">
        <v>384.54</v>
      </c>
      <c r="AZ222" s="72">
        <v>765.98</v>
      </c>
      <c r="BA222" s="95">
        <v>914886329</v>
      </c>
      <c r="BB222" s="95">
        <v>835901576</v>
      </c>
      <c r="BC222" s="95">
        <v>199876</v>
      </c>
      <c r="BD222" s="95">
        <v>181149</v>
      </c>
      <c r="BE222" s="72">
        <v>401.34</v>
      </c>
      <c r="BF222" s="72">
        <v>400.01</v>
      </c>
      <c r="BG222" s="72">
        <v>801.35</v>
      </c>
      <c r="BH222" s="95">
        <v>995190851</v>
      </c>
      <c r="BI222" s="95">
        <v>890526707</v>
      </c>
      <c r="BJ222" s="95">
        <v>206640</v>
      </c>
      <c r="BK222" s="95">
        <v>185521</v>
      </c>
      <c r="BL222" s="72">
        <v>379.26</v>
      </c>
      <c r="BM222" s="72">
        <v>423.72</v>
      </c>
      <c r="BN222" s="72">
        <v>802.98</v>
      </c>
      <c r="BO222" s="95">
        <v>954515316</v>
      </c>
      <c r="BP222" s="95">
        <v>950983772</v>
      </c>
      <c r="BQ222" s="95">
        <v>209734</v>
      </c>
      <c r="BR222" s="95">
        <v>187032</v>
      </c>
      <c r="BS222" s="72">
        <v>379.7</v>
      </c>
      <c r="BT222" s="72">
        <v>434.27</v>
      </c>
      <c r="BU222" s="72">
        <v>813.97</v>
      </c>
      <c r="BV222" s="95">
        <v>966715155.10000002</v>
      </c>
      <c r="BW222" s="95">
        <v>979065622.75999999</v>
      </c>
      <c r="BX222" s="95">
        <v>212165</v>
      </c>
      <c r="BY222" s="95">
        <v>187877</v>
      </c>
      <c r="BZ222" s="95">
        <v>184381</v>
      </c>
      <c r="CA222" s="95">
        <v>190852</v>
      </c>
      <c r="CB222" s="95">
        <v>196461</v>
      </c>
      <c r="CC222" s="95">
        <v>198957</v>
      </c>
      <c r="CD222" s="95">
        <v>200283</v>
      </c>
      <c r="CE222" s="72">
        <v>650.75523149000003</v>
      </c>
      <c r="CF222" s="72">
        <v>676.59346364999999</v>
      </c>
      <c r="CG222" s="72">
        <v>712.40329333</v>
      </c>
      <c r="CH222" s="72">
        <v>716.50152150999998</v>
      </c>
      <c r="CI222" s="72">
        <v>731.52548966999996</v>
      </c>
      <c r="CJ222" s="96">
        <v>1.1516465235</v>
      </c>
      <c r="CK222" s="96">
        <v>1.1321126217999999</v>
      </c>
      <c r="CL222" s="96">
        <v>1.1248544294</v>
      </c>
      <c r="CM222" s="96">
        <v>1.1206954569000001</v>
      </c>
      <c r="CN222" s="96">
        <v>1.1127021703</v>
      </c>
      <c r="CO222" s="96">
        <v>1.0351429563000001</v>
      </c>
      <c r="CP222" s="96">
        <v>1.0900931447</v>
      </c>
      <c r="CQ222" s="96">
        <v>0.99584056389999998</v>
      </c>
      <c r="CR222" s="96">
        <v>1.0946460995</v>
      </c>
      <c r="CS222" s="95">
        <v>170744</v>
      </c>
      <c r="CT222" s="95">
        <v>177620</v>
      </c>
      <c r="CU222" s="95">
        <v>182444</v>
      </c>
      <c r="CV222" s="95">
        <v>183051</v>
      </c>
      <c r="CW222" s="95">
        <v>183157</v>
      </c>
      <c r="CX222" s="96">
        <v>1.031967692</v>
      </c>
      <c r="CY222" s="96">
        <v>1.0301302590000001</v>
      </c>
      <c r="CZ222" s="96">
        <v>1.033429527</v>
      </c>
      <c r="DA222" s="96">
        <v>1.03780837</v>
      </c>
      <c r="DB222" s="96">
        <v>1.0420070720000001</v>
      </c>
      <c r="DC222">
        <v>2013</v>
      </c>
      <c r="DD222" s="6">
        <v>183479.8</v>
      </c>
      <c r="DE222" s="96">
        <v>2.4015910999999998E-3</v>
      </c>
      <c r="DF222" s="72">
        <v>838.66</v>
      </c>
      <c r="DG222" s="96">
        <v>1</v>
      </c>
      <c r="DH222" s="72">
        <v>838.66</v>
      </c>
      <c r="DI222" s="72">
        <v>838.66</v>
      </c>
      <c r="DJ222" s="96">
        <v>1</v>
      </c>
      <c r="DK222" s="72">
        <v>838.66</v>
      </c>
      <c r="DL222" s="96">
        <v>1</v>
      </c>
      <c r="DM222" s="72">
        <v>838.66</v>
      </c>
      <c r="DN222" s="96">
        <v>1</v>
      </c>
      <c r="DO222" s="96">
        <v>6.5230000000000002E-3</v>
      </c>
      <c r="DP222" s="72">
        <v>5.47</v>
      </c>
      <c r="DQ222" s="72">
        <v>833.19</v>
      </c>
      <c r="DR222" t="s">
        <v>189</v>
      </c>
      <c r="DT222" t="s">
        <v>161</v>
      </c>
    </row>
    <row r="223" spans="1:124" x14ac:dyDescent="0.3">
      <c r="A223" t="s">
        <v>190</v>
      </c>
      <c r="B223">
        <v>5410</v>
      </c>
      <c r="C223" s="95">
        <v>22196</v>
      </c>
      <c r="D223" s="95">
        <v>75283834</v>
      </c>
      <c r="E223" s="95">
        <v>20513</v>
      </c>
      <c r="F223" s="95">
        <v>62976602</v>
      </c>
      <c r="G223" s="95">
        <v>4327</v>
      </c>
      <c r="H223" s="95">
        <v>11616133</v>
      </c>
      <c r="I223" s="95">
        <v>3426</v>
      </c>
      <c r="J223" s="95">
        <v>9448379</v>
      </c>
      <c r="K223" s="95">
        <v>23024</v>
      </c>
      <c r="L223" s="95">
        <v>80685826</v>
      </c>
      <c r="M223" s="95">
        <v>21144</v>
      </c>
      <c r="N223" s="95">
        <v>68732856</v>
      </c>
      <c r="O223" s="95">
        <v>4515</v>
      </c>
      <c r="P223" s="95">
        <v>10100821</v>
      </c>
      <c r="Q223" s="95">
        <v>3562</v>
      </c>
      <c r="R223" s="95">
        <v>9950458</v>
      </c>
      <c r="S223" s="95">
        <v>24251</v>
      </c>
      <c r="T223" s="95">
        <v>85651364</v>
      </c>
      <c r="U223" s="95">
        <v>22150</v>
      </c>
      <c r="V223" s="95">
        <v>74699483</v>
      </c>
      <c r="W223" s="95">
        <v>4760</v>
      </c>
      <c r="X223" s="95">
        <v>12055580</v>
      </c>
      <c r="Y223" s="95">
        <v>3753</v>
      </c>
      <c r="Z223" s="95">
        <v>13267751</v>
      </c>
      <c r="AA223" s="95">
        <v>25347</v>
      </c>
      <c r="AB223" s="95">
        <v>83285654</v>
      </c>
      <c r="AC223" s="95">
        <v>22972</v>
      </c>
      <c r="AD223" s="95">
        <v>84909506</v>
      </c>
      <c r="AE223" s="95">
        <v>5092</v>
      </c>
      <c r="AF223" s="95">
        <v>14014298</v>
      </c>
      <c r="AG223" s="95">
        <v>4035</v>
      </c>
      <c r="AH223" s="95">
        <v>16856237</v>
      </c>
      <c r="AI223" s="95">
        <v>26845</v>
      </c>
      <c r="AJ223" s="95">
        <v>91867066.040000007</v>
      </c>
      <c r="AK223" s="95">
        <v>24208</v>
      </c>
      <c r="AL223" s="95">
        <v>92103613.829999998</v>
      </c>
      <c r="AM223" s="95">
        <v>5474</v>
      </c>
      <c r="AN223" s="95">
        <v>17699367</v>
      </c>
      <c r="AO223" s="95">
        <v>4374</v>
      </c>
      <c r="AP223" s="95">
        <v>18400873.75</v>
      </c>
      <c r="AQ223" s="72">
        <v>273.02999999999997</v>
      </c>
      <c r="AR223" s="72">
        <v>252.12</v>
      </c>
      <c r="AS223" s="72">
        <v>525.15</v>
      </c>
      <c r="AT223" s="95">
        <v>86899967</v>
      </c>
      <c r="AU223" s="95">
        <v>72424981</v>
      </c>
      <c r="AV223" s="95">
        <v>26523</v>
      </c>
      <c r="AW223" s="95">
        <v>23939</v>
      </c>
      <c r="AX223" s="72">
        <v>274.72000000000003</v>
      </c>
      <c r="AY223" s="72">
        <v>265.39999999999998</v>
      </c>
      <c r="AZ223" s="72">
        <v>540.12</v>
      </c>
      <c r="BA223" s="95">
        <v>90786647</v>
      </c>
      <c r="BB223" s="95">
        <v>78683314</v>
      </c>
      <c r="BC223" s="95">
        <v>27539</v>
      </c>
      <c r="BD223" s="95">
        <v>24706</v>
      </c>
      <c r="BE223" s="72">
        <v>280.66000000000003</v>
      </c>
      <c r="BF223" s="72">
        <v>283</v>
      </c>
      <c r="BG223" s="72">
        <v>563.66</v>
      </c>
      <c r="BH223" s="95">
        <v>97706944</v>
      </c>
      <c r="BI223" s="95">
        <v>87967234</v>
      </c>
      <c r="BJ223" s="95">
        <v>29011</v>
      </c>
      <c r="BK223" s="95">
        <v>25903</v>
      </c>
      <c r="BL223" s="72">
        <v>266.38</v>
      </c>
      <c r="BM223" s="72">
        <v>314.01</v>
      </c>
      <c r="BN223" s="72">
        <v>580.39</v>
      </c>
      <c r="BO223" s="95">
        <v>97299952</v>
      </c>
      <c r="BP223" s="95">
        <v>101765743</v>
      </c>
      <c r="BQ223" s="95">
        <v>30439</v>
      </c>
      <c r="BR223" s="95">
        <v>27007</v>
      </c>
      <c r="BS223" s="72">
        <v>282.51</v>
      </c>
      <c r="BT223" s="72">
        <v>322.19</v>
      </c>
      <c r="BU223" s="72">
        <v>604.70000000000005</v>
      </c>
      <c r="BV223" s="95">
        <v>109566433.04000001</v>
      </c>
      <c r="BW223" s="95">
        <v>110504487.58</v>
      </c>
      <c r="BX223" s="95">
        <v>32319</v>
      </c>
      <c r="BY223" s="95">
        <v>28582</v>
      </c>
      <c r="BZ223" s="95">
        <v>25291</v>
      </c>
      <c r="CA223" s="95">
        <v>26174</v>
      </c>
      <c r="CB223" s="95">
        <v>27513</v>
      </c>
      <c r="CC223" s="95">
        <v>28810</v>
      </c>
      <c r="CD223" s="95">
        <v>30491</v>
      </c>
      <c r="CE223" s="72">
        <v>650.75523149000003</v>
      </c>
      <c r="CF223" s="72">
        <v>676.59346364999999</v>
      </c>
      <c r="CG223" s="72">
        <v>712.40329333</v>
      </c>
      <c r="CH223" s="72">
        <v>716.50152150999998</v>
      </c>
      <c r="CI223" s="72">
        <v>731.52548966999996</v>
      </c>
      <c r="CJ223" s="96">
        <v>0.80698544490000002</v>
      </c>
      <c r="CK223" s="96">
        <v>0.79829325740000001</v>
      </c>
      <c r="CL223" s="96">
        <v>0.79120914409999998</v>
      </c>
      <c r="CM223" s="96">
        <v>0.8100331717</v>
      </c>
      <c r="CN223" s="96">
        <v>0.82662874850000001</v>
      </c>
      <c r="CO223" s="96">
        <v>0.90724951669999998</v>
      </c>
      <c r="CP223" s="96">
        <v>0.88909383630000005</v>
      </c>
      <c r="CQ223" s="96">
        <v>0.99584056389999998</v>
      </c>
      <c r="CR223" s="96">
        <v>0.8928072842</v>
      </c>
      <c r="CS223" s="95">
        <v>23625</v>
      </c>
      <c r="CT223" s="95">
        <v>24355</v>
      </c>
      <c r="CU223" s="95">
        <v>25387</v>
      </c>
      <c r="CV223" s="95">
        <v>26024</v>
      </c>
      <c r="CW223" s="95">
        <v>27157</v>
      </c>
      <c r="CX223" s="96">
        <v>0.90968743900000004</v>
      </c>
      <c r="CY223" s="96">
        <v>0.91727291099999997</v>
      </c>
      <c r="CZ223" s="96">
        <v>0.91235293699999997</v>
      </c>
      <c r="DA223" s="96">
        <v>0.90058791199999999</v>
      </c>
      <c r="DB223" s="96">
        <v>0.89775234800000003</v>
      </c>
      <c r="DC223">
        <v>2013</v>
      </c>
      <c r="DD223" s="6">
        <v>26027.4</v>
      </c>
      <c r="DE223" s="96">
        <v>3.0715118000000001E-3</v>
      </c>
      <c r="DF223" s="72">
        <v>683.56</v>
      </c>
      <c r="DG223" s="96">
        <v>1</v>
      </c>
      <c r="DH223" s="72">
        <v>683.56</v>
      </c>
      <c r="DI223" s="72">
        <v>674.51021020999997</v>
      </c>
      <c r="DJ223" s="96">
        <v>1</v>
      </c>
      <c r="DK223" s="72">
        <v>683.56</v>
      </c>
      <c r="DL223" s="96">
        <v>1</v>
      </c>
      <c r="DM223" s="72">
        <v>683.56</v>
      </c>
      <c r="DN223" s="96">
        <v>1</v>
      </c>
      <c r="DO223" s="96">
        <v>1.0378E-2</v>
      </c>
      <c r="DP223" s="72">
        <v>7.09</v>
      </c>
      <c r="DQ223" s="72">
        <v>676.47</v>
      </c>
      <c r="DR223" t="s">
        <v>190</v>
      </c>
      <c r="DT223" t="s">
        <v>161</v>
      </c>
    </row>
    <row r="224" spans="1:124" x14ac:dyDescent="0.3">
      <c r="A224" t="s">
        <v>191</v>
      </c>
      <c r="B224">
        <v>5420</v>
      </c>
      <c r="C224" s="95">
        <v>3359</v>
      </c>
      <c r="D224" s="95">
        <v>11377928</v>
      </c>
      <c r="E224" s="95">
        <v>3268</v>
      </c>
      <c r="F224" s="95">
        <v>11394497</v>
      </c>
      <c r="G224" s="95">
        <v>712</v>
      </c>
      <c r="H224" s="95">
        <v>2058084</v>
      </c>
      <c r="I224" s="95">
        <v>656</v>
      </c>
      <c r="J224" s="95">
        <v>2290611</v>
      </c>
      <c r="K224" s="95">
        <v>3441</v>
      </c>
      <c r="L224" s="95">
        <v>12078162</v>
      </c>
      <c r="M224" s="95">
        <v>3322</v>
      </c>
      <c r="N224" s="95">
        <v>12159084</v>
      </c>
      <c r="O224" s="95">
        <v>726</v>
      </c>
      <c r="P224" s="95">
        <v>2303842</v>
      </c>
      <c r="Q224" s="95">
        <v>665</v>
      </c>
      <c r="R224" s="95">
        <v>2523429</v>
      </c>
      <c r="S224" s="95">
        <v>3551</v>
      </c>
      <c r="T224" s="95">
        <v>13070381</v>
      </c>
      <c r="U224" s="95">
        <v>3409</v>
      </c>
      <c r="V224" s="95">
        <v>12647090</v>
      </c>
      <c r="W224" s="95">
        <v>741</v>
      </c>
      <c r="X224" s="95">
        <v>2413762</v>
      </c>
      <c r="Y224" s="95">
        <v>674</v>
      </c>
      <c r="Z224" s="95">
        <v>2745938</v>
      </c>
      <c r="AA224" s="95">
        <v>3694</v>
      </c>
      <c r="AB224" s="95">
        <v>13772900</v>
      </c>
      <c r="AC224" s="95">
        <v>3527</v>
      </c>
      <c r="AD224" s="95">
        <v>13993525</v>
      </c>
      <c r="AE224" s="95">
        <v>777</v>
      </c>
      <c r="AF224" s="95">
        <v>4330402</v>
      </c>
      <c r="AG224" s="95">
        <v>702</v>
      </c>
      <c r="AH224" s="95">
        <v>3264622</v>
      </c>
      <c r="AI224" s="95">
        <v>3744</v>
      </c>
      <c r="AJ224" s="95">
        <v>14510944.68</v>
      </c>
      <c r="AK224" s="95">
        <v>3562</v>
      </c>
      <c r="AL224" s="95">
        <v>15364954.99</v>
      </c>
      <c r="AM224" s="95">
        <v>780</v>
      </c>
      <c r="AN224" s="95">
        <v>2621990</v>
      </c>
      <c r="AO224" s="95">
        <v>708</v>
      </c>
      <c r="AP224" s="95">
        <v>3277984.46</v>
      </c>
      <c r="AQ224" s="72">
        <v>275.04000000000002</v>
      </c>
      <c r="AR224" s="72">
        <v>290.63</v>
      </c>
      <c r="AS224" s="72">
        <v>565.66999999999996</v>
      </c>
      <c r="AT224" s="95">
        <v>13436012</v>
      </c>
      <c r="AU224" s="95">
        <v>13685108</v>
      </c>
      <c r="AV224" s="95">
        <v>4071</v>
      </c>
      <c r="AW224" s="95">
        <v>3924</v>
      </c>
      <c r="AX224" s="72">
        <v>287.62</v>
      </c>
      <c r="AY224" s="72">
        <v>306.88</v>
      </c>
      <c r="AZ224" s="72">
        <v>594.5</v>
      </c>
      <c r="BA224" s="95">
        <v>14382004</v>
      </c>
      <c r="BB224" s="95">
        <v>14682513</v>
      </c>
      <c r="BC224" s="95">
        <v>4167</v>
      </c>
      <c r="BD224" s="95">
        <v>3987</v>
      </c>
      <c r="BE224" s="72">
        <v>300.64</v>
      </c>
      <c r="BF224" s="72">
        <v>314.17</v>
      </c>
      <c r="BG224" s="72">
        <v>614.80999999999995</v>
      </c>
      <c r="BH224" s="95">
        <v>15484143</v>
      </c>
      <c r="BI224" s="95">
        <v>15393028</v>
      </c>
      <c r="BJ224" s="95">
        <v>4292</v>
      </c>
      <c r="BK224" s="95">
        <v>4083</v>
      </c>
      <c r="BL224" s="72">
        <v>337.42</v>
      </c>
      <c r="BM224" s="72">
        <v>340.08</v>
      </c>
      <c r="BN224" s="72">
        <v>677.5</v>
      </c>
      <c r="BO224" s="95">
        <v>18103302</v>
      </c>
      <c r="BP224" s="95">
        <v>17258147</v>
      </c>
      <c r="BQ224" s="95">
        <v>4471</v>
      </c>
      <c r="BR224" s="95">
        <v>4229</v>
      </c>
      <c r="BS224" s="72">
        <v>315.58999999999997</v>
      </c>
      <c r="BT224" s="72">
        <v>363.84</v>
      </c>
      <c r="BU224" s="72">
        <v>679.43</v>
      </c>
      <c r="BV224" s="95">
        <v>17132934.68</v>
      </c>
      <c r="BW224" s="95">
        <v>18642939.449999999</v>
      </c>
      <c r="BX224" s="95">
        <v>4524</v>
      </c>
      <c r="BY224" s="95">
        <v>4270</v>
      </c>
      <c r="BZ224" s="95">
        <v>4001</v>
      </c>
      <c r="CA224" s="95">
        <v>4080</v>
      </c>
      <c r="CB224" s="95">
        <v>4191</v>
      </c>
      <c r="CC224" s="95">
        <v>4356</v>
      </c>
      <c r="CD224" s="95">
        <v>4400</v>
      </c>
      <c r="CE224" s="72">
        <v>650.75523149000003</v>
      </c>
      <c r="CF224" s="72">
        <v>676.59346364999999</v>
      </c>
      <c r="CG224" s="72">
        <v>712.40329333</v>
      </c>
      <c r="CH224" s="72">
        <v>716.50152150999998</v>
      </c>
      <c r="CI224" s="72">
        <v>731.52548966999996</v>
      </c>
      <c r="CJ224" s="96">
        <v>0.86925155980000002</v>
      </c>
      <c r="CK224" s="96">
        <v>0.87866648430000005</v>
      </c>
      <c r="CL224" s="96">
        <v>0.86300836299999995</v>
      </c>
      <c r="CM224" s="96">
        <v>0.94556672900000005</v>
      </c>
      <c r="CN224" s="96">
        <v>0.92878513409999996</v>
      </c>
      <c r="CO224" s="96">
        <v>0.87971937479999995</v>
      </c>
      <c r="CP224" s="96">
        <v>1.0197066016</v>
      </c>
      <c r="CQ224" s="96">
        <v>0.99584056389999998</v>
      </c>
      <c r="CR224" s="96">
        <v>1.0239655754000001</v>
      </c>
      <c r="CS224" s="95">
        <v>4194</v>
      </c>
      <c r="CT224" s="95">
        <v>4242</v>
      </c>
      <c r="CU224" s="95">
        <v>4310</v>
      </c>
      <c r="CV224" s="95">
        <v>4407</v>
      </c>
      <c r="CW224" s="95">
        <v>4431</v>
      </c>
      <c r="CX224" s="96">
        <v>0.87526201100000001</v>
      </c>
      <c r="CY224" s="96">
        <v>0.87466602999999998</v>
      </c>
      <c r="CZ224" s="96">
        <v>0.88157154800000004</v>
      </c>
      <c r="DA224" s="96">
        <v>0.89575835199999998</v>
      </c>
      <c r="DB224" s="96">
        <v>0.87102242900000004</v>
      </c>
      <c r="DC224">
        <v>2013</v>
      </c>
      <c r="DD224" s="6">
        <v>4098.6000000000004</v>
      </c>
      <c r="DE224" s="96">
        <v>2.0065038E-3</v>
      </c>
      <c r="DF224" s="72">
        <v>784.82</v>
      </c>
      <c r="DG224" s="96">
        <v>1</v>
      </c>
      <c r="DH224" s="72">
        <v>784.82</v>
      </c>
      <c r="DI224" s="72">
        <v>730.53366714000003</v>
      </c>
      <c r="DJ224" s="96">
        <v>1</v>
      </c>
      <c r="DK224" s="72">
        <v>784.82</v>
      </c>
      <c r="DL224" s="96">
        <v>1</v>
      </c>
      <c r="DM224" s="72">
        <v>784.82</v>
      </c>
      <c r="DN224" s="96">
        <v>1</v>
      </c>
      <c r="DO224" s="96">
        <v>8.1019999999999998E-3</v>
      </c>
      <c r="DP224" s="72">
        <v>6.36</v>
      </c>
      <c r="DQ224" s="72">
        <v>778.46</v>
      </c>
      <c r="DR224" t="s">
        <v>191</v>
      </c>
      <c r="DT224" t="s">
        <v>161</v>
      </c>
    </row>
    <row r="225" spans="1:124" x14ac:dyDescent="0.3">
      <c r="A225" t="s">
        <v>192</v>
      </c>
      <c r="B225">
        <v>5430</v>
      </c>
      <c r="C225" s="95">
        <v>104627</v>
      </c>
      <c r="D225" s="95">
        <v>466207524</v>
      </c>
      <c r="E225" s="95">
        <v>99725</v>
      </c>
      <c r="F225" s="95">
        <v>370846382</v>
      </c>
      <c r="G225" s="95">
        <v>24833</v>
      </c>
      <c r="H225" s="95">
        <v>88846435</v>
      </c>
      <c r="I225" s="95">
        <v>20962</v>
      </c>
      <c r="J225" s="95">
        <v>72011288</v>
      </c>
      <c r="K225" s="95">
        <v>106279</v>
      </c>
      <c r="L225" s="95">
        <v>498599972</v>
      </c>
      <c r="M225" s="95">
        <v>100330</v>
      </c>
      <c r="N225" s="95">
        <v>384628980</v>
      </c>
      <c r="O225" s="95">
        <v>25135</v>
      </c>
      <c r="P225" s="95">
        <v>102385668</v>
      </c>
      <c r="Q225" s="95">
        <v>21057</v>
      </c>
      <c r="R225" s="95">
        <v>77291370</v>
      </c>
      <c r="S225" s="95">
        <v>108777</v>
      </c>
      <c r="T225" s="95">
        <v>535874106</v>
      </c>
      <c r="U225" s="95">
        <v>101806</v>
      </c>
      <c r="V225" s="95">
        <v>411826153</v>
      </c>
      <c r="W225" s="95">
        <v>25147</v>
      </c>
      <c r="X225" s="95">
        <v>111868810</v>
      </c>
      <c r="Y225" s="95">
        <v>20966</v>
      </c>
      <c r="Z225" s="95">
        <v>83621612</v>
      </c>
      <c r="AA225" s="95">
        <v>110176</v>
      </c>
      <c r="AB225" s="95">
        <v>491879895</v>
      </c>
      <c r="AC225" s="95">
        <v>102441</v>
      </c>
      <c r="AD225" s="95">
        <v>445605957</v>
      </c>
      <c r="AE225" s="95">
        <v>25277</v>
      </c>
      <c r="AF225" s="95">
        <v>117389002</v>
      </c>
      <c r="AG225" s="95">
        <v>20965</v>
      </c>
      <c r="AH225" s="95">
        <v>90645714</v>
      </c>
      <c r="AI225" s="95">
        <v>111034</v>
      </c>
      <c r="AJ225" s="95">
        <v>494101123.79000002</v>
      </c>
      <c r="AK225" s="95">
        <v>102649</v>
      </c>
      <c r="AL225" s="95">
        <v>463398094.24000001</v>
      </c>
      <c r="AM225" s="95">
        <v>25489</v>
      </c>
      <c r="AN225" s="95">
        <v>116380383</v>
      </c>
      <c r="AO225" s="95">
        <v>21097</v>
      </c>
      <c r="AP225" s="95">
        <v>93213654.299999997</v>
      </c>
      <c r="AQ225" s="72">
        <v>357.29</v>
      </c>
      <c r="AR225" s="72">
        <v>305.79000000000002</v>
      </c>
      <c r="AS225" s="72">
        <v>663.08</v>
      </c>
      <c r="AT225" s="95">
        <v>555053959</v>
      </c>
      <c r="AU225" s="95">
        <v>442857670</v>
      </c>
      <c r="AV225" s="95">
        <v>129460</v>
      </c>
      <c r="AW225" s="95">
        <v>120687</v>
      </c>
      <c r="AX225" s="72">
        <v>381.1</v>
      </c>
      <c r="AY225" s="72">
        <v>317.11</v>
      </c>
      <c r="AZ225" s="72">
        <v>698.21</v>
      </c>
      <c r="BA225" s="95">
        <v>600985640</v>
      </c>
      <c r="BB225" s="95">
        <v>461920350</v>
      </c>
      <c r="BC225" s="95">
        <v>131414</v>
      </c>
      <c r="BD225" s="95">
        <v>121387</v>
      </c>
      <c r="BE225" s="72">
        <v>403.05</v>
      </c>
      <c r="BF225" s="72">
        <v>336.29</v>
      </c>
      <c r="BG225" s="72">
        <v>739.34</v>
      </c>
      <c r="BH225" s="95">
        <v>647742916</v>
      </c>
      <c r="BI225" s="95">
        <v>495447765</v>
      </c>
      <c r="BJ225" s="95">
        <v>133924</v>
      </c>
      <c r="BK225" s="95">
        <v>122772</v>
      </c>
      <c r="BL225" s="72">
        <v>374.83</v>
      </c>
      <c r="BM225" s="72">
        <v>362.12</v>
      </c>
      <c r="BN225" s="72">
        <v>736.95</v>
      </c>
      <c r="BO225" s="95">
        <v>609268897</v>
      </c>
      <c r="BP225" s="95">
        <v>536251671</v>
      </c>
      <c r="BQ225" s="95">
        <v>135453</v>
      </c>
      <c r="BR225" s="95">
        <v>123406</v>
      </c>
      <c r="BS225" s="72">
        <v>372.64</v>
      </c>
      <c r="BT225" s="72">
        <v>374.83</v>
      </c>
      <c r="BU225" s="72">
        <v>747.47</v>
      </c>
      <c r="BV225" s="95">
        <v>610481506.78999996</v>
      </c>
      <c r="BW225" s="95">
        <v>556611748.53999996</v>
      </c>
      <c r="BX225" s="95">
        <v>136523</v>
      </c>
      <c r="BY225" s="95">
        <v>123746</v>
      </c>
      <c r="BZ225" s="95">
        <v>125279</v>
      </c>
      <c r="CA225" s="95">
        <v>126580</v>
      </c>
      <c r="CB225" s="95">
        <v>128549</v>
      </c>
      <c r="CC225" s="95">
        <v>129734</v>
      </c>
      <c r="CD225" s="95">
        <v>130272</v>
      </c>
      <c r="CE225" s="72">
        <v>650.75523149000003</v>
      </c>
      <c r="CF225" s="72">
        <v>676.59346364999999</v>
      </c>
      <c r="CG225" s="72">
        <v>712.40329333</v>
      </c>
      <c r="CH225" s="72">
        <v>716.50152150999998</v>
      </c>
      <c r="CI225" s="72">
        <v>731.52548966999996</v>
      </c>
      <c r="CJ225" s="96">
        <v>1.018939177</v>
      </c>
      <c r="CK225" s="96">
        <v>1.0319490764999999</v>
      </c>
      <c r="CL225" s="96">
        <v>1.0378110360999999</v>
      </c>
      <c r="CM225" s="96">
        <v>1.0285393371</v>
      </c>
      <c r="CN225" s="96">
        <v>1.0217962470999999</v>
      </c>
      <c r="CO225" s="96">
        <v>1.0128696404999999</v>
      </c>
      <c r="CP225" s="96">
        <v>1.0147475388</v>
      </c>
      <c r="CQ225" s="96">
        <v>0.99584056389999998</v>
      </c>
      <c r="CR225" s="96">
        <v>1.0189858002000001</v>
      </c>
      <c r="CS225" s="95">
        <v>114165</v>
      </c>
      <c r="CT225" s="95">
        <v>115715</v>
      </c>
      <c r="CU225" s="95">
        <v>116649</v>
      </c>
      <c r="CV225" s="95">
        <v>117196</v>
      </c>
      <c r="CW225" s="95">
        <v>116656</v>
      </c>
      <c r="CX225" s="96">
        <v>1.014212731</v>
      </c>
      <c r="CY225" s="96">
        <v>0.99946001699999998</v>
      </c>
      <c r="CZ225" s="96">
        <v>1.004462239</v>
      </c>
      <c r="DA225" s="96">
        <v>1.0189224569999999</v>
      </c>
      <c r="DB225" s="96">
        <v>1.0271827469999999</v>
      </c>
      <c r="DC225">
        <v>2013</v>
      </c>
      <c r="DD225" s="6">
        <v>122399.6</v>
      </c>
      <c r="DE225" s="96">
        <v>2.7210786999999998E-3</v>
      </c>
      <c r="DF225" s="72">
        <v>780.44</v>
      </c>
      <c r="DG225" s="96">
        <v>1</v>
      </c>
      <c r="DH225" s="72">
        <v>780.44</v>
      </c>
      <c r="DI225" s="72">
        <v>786.99293145000001</v>
      </c>
      <c r="DJ225" s="96">
        <v>1</v>
      </c>
      <c r="DK225" s="72">
        <v>780.44</v>
      </c>
      <c r="DL225" s="96">
        <v>1</v>
      </c>
      <c r="DM225" s="72">
        <v>780.44</v>
      </c>
      <c r="DN225" s="96">
        <v>1</v>
      </c>
      <c r="DO225" s="96">
        <v>7.7949999999999998E-3</v>
      </c>
      <c r="DP225" s="72">
        <v>6.08</v>
      </c>
      <c r="DQ225" s="72">
        <v>774.36</v>
      </c>
      <c r="DR225" t="s">
        <v>192</v>
      </c>
      <c r="DT225" t="s">
        <v>161</v>
      </c>
    </row>
    <row r="226" spans="1:124" x14ac:dyDescent="0.3">
      <c r="A226" t="s">
        <v>193</v>
      </c>
      <c r="B226">
        <v>5440</v>
      </c>
      <c r="C226" s="95">
        <v>67794</v>
      </c>
      <c r="D226" s="95">
        <v>273557787</v>
      </c>
      <c r="E226" s="95">
        <v>65194</v>
      </c>
      <c r="F226" s="95">
        <v>185834378</v>
      </c>
      <c r="G226" s="95">
        <v>24491</v>
      </c>
      <c r="H226" s="95">
        <v>70692705</v>
      </c>
      <c r="I226" s="95">
        <v>20342</v>
      </c>
      <c r="J226" s="95">
        <v>46848895</v>
      </c>
      <c r="K226" s="95">
        <v>67957</v>
      </c>
      <c r="L226" s="95">
        <v>285384908</v>
      </c>
      <c r="M226" s="95">
        <v>64520</v>
      </c>
      <c r="N226" s="95">
        <v>189303555</v>
      </c>
      <c r="O226" s="95">
        <v>25151</v>
      </c>
      <c r="P226" s="95">
        <v>74966020</v>
      </c>
      <c r="Q226" s="95">
        <v>20765</v>
      </c>
      <c r="R226" s="95">
        <v>48957643</v>
      </c>
      <c r="S226" s="95">
        <v>69652</v>
      </c>
      <c r="T226" s="95">
        <v>306659704</v>
      </c>
      <c r="U226" s="95">
        <v>65671</v>
      </c>
      <c r="V226" s="95">
        <v>205786917</v>
      </c>
      <c r="W226" s="95">
        <v>25840</v>
      </c>
      <c r="X226" s="95">
        <v>86625783</v>
      </c>
      <c r="Y226" s="95">
        <v>21332</v>
      </c>
      <c r="Z226" s="95">
        <v>56439984</v>
      </c>
      <c r="AA226" s="95">
        <v>71223</v>
      </c>
      <c r="AB226" s="95">
        <v>304430359</v>
      </c>
      <c r="AC226" s="95">
        <v>66856</v>
      </c>
      <c r="AD226" s="95">
        <v>221414404</v>
      </c>
      <c r="AE226" s="95">
        <v>26507</v>
      </c>
      <c r="AF226" s="95">
        <v>93682258</v>
      </c>
      <c r="AG226" s="95">
        <v>21883</v>
      </c>
      <c r="AH226" s="95">
        <v>62352783</v>
      </c>
      <c r="AI226" s="95">
        <v>73891</v>
      </c>
      <c r="AJ226" s="95">
        <v>327595700.11000001</v>
      </c>
      <c r="AK226" s="95">
        <v>69906</v>
      </c>
      <c r="AL226" s="95">
        <v>236437373.72</v>
      </c>
      <c r="AM226" s="95">
        <v>27351</v>
      </c>
      <c r="AN226" s="95">
        <v>101610082</v>
      </c>
      <c r="AO226" s="95">
        <v>22681</v>
      </c>
      <c r="AP226" s="95">
        <v>67023905.579999998</v>
      </c>
      <c r="AQ226" s="72">
        <v>310.86</v>
      </c>
      <c r="AR226" s="72">
        <v>226.69</v>
      </c>
      <c r="AS226" s="72">
        <v>537.54999999999995</v>
      </c>
      <c r="AT226" s="95">
        <v>344250492</v>
      </c>
      <c r="AU226" s="95">
        <v>232683273</v>
      </c>
      <c r="AV226" s="95">
        <v>92285</v>
      </c>
      <c r="AW226" s="95">
        <v>85536</v>
      </c>
      <c r="AX226" s="72">
        <v>322.52</v>
      </c>
      <c r="AY226" s="72">
        <v>232.81</v>
      </c>
      <c r="AZ226" s="72">
        <v>555.33000000000004</v>
      </c>
      <c r="BA226" s="95">
        <v>360350928</v>
      </c>
      <c r="BB226" s="95">
        <v>238261198</v>
      </c>
      <c r="BC226" s="95">
        <v>93108</v>
      </c>
      <c r="BD226" s="95">
        <v>85285</v>
      </c>
      <c r="BE226" s="72">
        <v>343.21</v>
      </c>
      <c r="BF226" s="72">
        <v>251.17</v>
      </c>
      <c r="BG226" s="72">
        <v>594.38</v>
      </c>
      <c r="BH226" s="95">
        <v>393285487</v>
      </c>
      <c r="BI226" s="95">
        <v>262226901</v>
      </c>
      <c r="BJ226" s="95">
        <v>95492</v>
      </c>
      <c r="BK226" s="95">
        <v>87003</v>
      </c>
      <c r="BL226" s="72">
        <v>339.47</v>
      </c>
      <c r="BM226" s="72">
        <v>266.48</v>
      </c>
      <c r="BN226" s="72">
        <v>605.95000000000005</v>
      </c>
      <c r="BO226" s="95">
        <v>398112617</v>
      </c>
      <c r="BP226" s="95">
        <v>283767187</v>
      </c>
      <c r="BQ226" s="95">
        <v>97730</v>
      </c>
      <c r="BR226" s="95">
        <v>88739</v>
      </c>
      <c r="BS226" s="72">
        <v>353.28</v>
      </c>
      <c r="BT226" s="72">
        <v>273.13</v>
      </c>
      <c r="BU226" s="72">
        <v>626.41</v>
      </c>
      <c r="BV226" s="95">
        <v>429205782.11000001</v>
      </c>
      <c r="BW226" s="95">
        <v>303461279.30000001</v>
      </c>
      <c r="BX226" s="95">
        <v>101242</v>
      </c>
      <c r="BY226" s="95">
        <v>92587</v>
      </c>
      <c r="BZ226" s="95">
        <v>89068</v>
      </c>
      <c r="CA226" s="95">
        <v>89337</v>
      </c>
      <c r="CB226" s="95">
        <v>91400</v>
      </c>
      <c r="CC226" s="95">
        <v>93462</v>
      </c>
      <c r="CD226" s="95">
        <v>97008</v>
      </c>
      <c r="CE226" s="72">
        <v>650.75523149000003</v>
      </c>
      <c r="CF226" s="72">
        <v>676.59346364999999</v>
      </c>
      <c r="CG226" s="72">
        <v>712.40329333</v>
      </c>
      <c r="CH226" s="72">
        <v>716.50152150999998</v>
      </c>
      <c r="CI226" s="72">
        <v>731.52548966999996</v>
      </c>
      <c r="CJ226" s="96">
        <v>0.82604022830000001</v>
      </c>
      <c r="CK226" s="96">
        <v>0.82077352179999996</v>
      </c>
      <c r="CL226" s="96">
        <v>0.83433078650000003</v>
      </c>
      <c r="CM226" s="96">
        <v>0.84570650839999995</v>
      </c>
      <c r="CN226" s="96">
        <v>0.85630645660000004</v>
      </c>
      <c r="CO226" s="96">
        <v>0.96613354090000003</v>
      </c>
      <c r="CP226" s="96">
        <v>0.86595844659999999</v>
      </c>
      <c r="CQ226" s="96">
        <v>0.99584056389999998</v>
      </c>
      <c r="CR226" s="96">
        <v>0.86957526569999999</v>
      </c>
      <c r="CS226" s="95">
        <v>76297</v>
      </c>
      <c r="CT226" s="95">
        <v>76650</v>
      </c>
      <c r="CU226" s="95">
        <v>78441</v>
      </c>
      <c r="CV226" s="95">
        <v>80757</v>
      </c>
      <c r="CW226" s="95">
        <v>83621</v>
      </c>
      <c r="CX226" s="96">
        <v>0.97032136599999996</v>
      </c>
      <c r="CY226" s="96">
        <v>0.96463014700000005</v>
      </c>
      <c r="CZ226" s="96">
        <v>0.96677345199999998</v>
      </c>
      <c r="DA226" s="96">
        <v>0.96669880799999997</v>
      </c>
      <c r="DB226" s="96">
        <v>0.96254439599999997</v>
      </c>
      <c r="DC226">
        <v>2013</v>
      </c>
      <c r="DD226" s="6">
        <v>87830</v>
      </c>
      <c r="DE226" s="96">
        <v>7.2344664000000003E-3</v>
      </c>
      <c r="DF226" s="72">
        <v>662.99</v>
      </c>
      <c r="DG226" s="96">
        <v>1</v>
      </c>
      <c r="DH226" s="72">
        <v>662.99</v>
      </c>
      <c r="DI226" s="72">
        <v>674.51021020999997</v>
      </c>
      <c r="DJ226" s="96">
        <v>1</v>
      </c>
      <c r="DK226" s="72">
        <v>662.99</v>
      </c>
      <c r="DL226" s="96">
        <v>1</v>
      </c>
      <c r="DM226" s="72">
        <v>662.99</v>
      </c>
      <c r="DN226" s="96">
        <v>1</v>
      </c>
      <c r="DO226" s="96">
        <v>2.0205000000000001E-2</v>
      </c>
      <c r="DP226" s="72">
        <v>13.4</v>
      </c>
      <c r="DQ226" s="72">
        <v>649.59</v>
      </c>
      <c r="DR226" t="s">
        <v>193</v>
      </c>
      <c r="DT226" t="s">
        <v>161</v>
      </c>
    </row>
    <row r="227" spans="1:124" x14ac:dyDescent="0.3">
      <c r="A227" t="s">
        <v>194</v>
      </c>
      <c r="B227">
        <v>5450</v>
      </c>
      <c r="C227" s="95">
        <v>4045</v>
      </c>
      <c r="D227" s="95">
        <v>16977089</v>
      </c>
      <c r="E227" s="95">
        <v>3850</v>
      </c>
      <c r="F227" s="95">
        <v>12457684</v>
      </c>
      <c r="G227" s="95">
        <v>684</v>
      </c>
      <c r="H227" s="95">
        <v>2519685</v>
      </c>
      <c r="I227" s="95">
        <v>586</v>
      </c>
      <c r="J227" s="95">
        <v>2109595</v>
      </c>
      <c r="K227" s="95">
        <v>4154</v>
      </c>
      <c r="L227" s="95">
        <v>18659604</v>
      </c>
      <c r="M227" s="95">
        <v>3931</v>
      </c>
      <c r="N227" s="95">
        <v>13902120</v>
      </c>
      <c r="O227" s="95">
        <v>714</v>
      </c>
      <c r="P227" s="95">
        <v>2837652</v>
      </c>
      <c r="Q227" s="95">
        <v>619</v>
      </c>
      <c r="R227" s="95">
        <v>2296134</v>
      </c>
      <c r="S227" s="95">
        <v>4266</v>
      </c>
      <c r="T227" s="95">
        <v>21276458</v>
      </c>
      <c r="U227" s="95">
        <v>3995</v>
      </c>
      <c r="V227" s="95">
        <v>15340849</v>
      </c>
      <c r="W227" s="95">
        <v>731</v>
      </c>
      <c r="X227" s="95">
        <v>3092200</v>
      </c>
      <c r="Y227" s="95">
        <v>627</v>
      </c>
      <c r="Z227" s="95">
        <v>2322626</v>
      </c>
      <c r="AA227" s="95">
        <v>4417</v>
      </c>
      <c r="AB227" s="95">
        <v>20060850</v>
      </c>
      <c r="AC227" s="95">
        <v>4120</v>
      </c>
      <c r="AD227" s="95">
        <v>16172290</v>
      </c>
      <c r="AE227" s="95">
        <v>763</v>
      </c>
      <c r="AF227" s="95">
        <v>3739384</v>
      </c>
      <c r="AG227" s="95">
        <v>660</v>
      </c>
      <c r="AH227" s="95">
        <v>2983145</v>
      </c>
      <c r="AI227" s="95">
        <v>4524</v>
      </c>
      <c r="AJ227" s="95">
        <v>22300388.350000001</v>
      </c>
      <c r="AK227" s="95">
        <v>4214</v>
      </c>
      <c r="AL227" s="95">
        <v>16124547.92</v>
      </c>
      <c r="AM227" s="95">
        <v>809</v>
      </c>
      <c r="AN227" s="95">
        <v>3444289</v>
      </c>
      <c r="AO227" s="95">
        <v>691</v>
      </c>
      <c r="AP227" s="95">
        <v>3045292</v>
      </c>
      <c r="AQ227" s="72">
        <v>343.57</v>
      </c>
      <c r="AR227" s="72">
        <v>273.66000000000003</v>
      </c>
      <c r="AS227" s="72">
        <v>617.23</v>
      </c>
      <c r="AT227" s="95">
        <v>19496774</v>
      </c>
      <c r="AU227" s="95">
        <v>14567279</v>
      </c>
      <c r="AV227" s="95">
        <v>4729</v>
      </c>
      <c r="AW227" s="95">
        <v>4436</v>
      </c>
      <c r="AX227" s="72">
        <v>368</v>
      </c>
      <c r="AY227" s="72">
        <v>296.67</v>
      </c>
      <c r="AZ227" s="72">
        <v>664.67</v>
      </c>
      <c r="BA227" s="95">
        <v>21497256</v>
      </c>
      <c r="BB227" s="95">
        <v>16198254</v>
      </c>
      <c r="BC227" s="95">
        <v>4868</v>
      </c>
      <c r="BD227" s="95">
        <v>4550</v>
      </c>
      <c r="BE227" s="72">
        <v>406.39</v>
      </c>
      <c r="BF227" s="72">
        <v>318.47000000000003</v>
      </c>
      <c r="BG227" s="72">
        <v>724.86</v>
      </c>
      <c r="BH227" s="95">
        <v>24368658</v>
      </c>
      <c r="BI227" s="95">
        <v>17663475</v>
      </c>
      <c r="BJ227" s="95">
        <v>4997</v>
      </c>
      <c r="BK227" s="95">
        <v>4622</v>
      </c>
      <c r="BL227" s="72">
        <v>382.89</v>
      </c>
      <c r="BM227" s="72">
        <v>333.95</v>
      </c>
      <c r="BN227" s="72">
        <v>716.84</v>
      </c>
      <c r="BO227" s="95">
        <v>23800234</v>
      </c>
      <c r="BP227" s="95">
        <v>19155435</v>
      </c>
      <c r="BQ227" s="95">
        <v>5180</v>
      </c>
      <c r="BR227" s="95">
        <v>4780</v>
      </c>
      <c r="BS227" s="72">
        <v>402.29</v>
      </c>
      <c r="BT227" s="72">
        <v>325.69</v>
      </c>
      <c r="BU227" s="72">
        <v>727.98</v>
      </c>
      <c r="BV227" s="95">
        <v>25744677.350000001</v>
      </c>
      <c r="BW227" s="95">
        <v>19169839.920000002</v>
      </c>
      <c r="BX227" s="95">
        <v>5333</v>
      </c>
      <c r="BY227" s="95">
        <v>4905</v>
      </c>
      <c r="BZ227" s="95">
        <v>4589</v>
      </c>
      <c r="CA227" s="95">
        <v>4715</v>
      </c>
      <c r="CB227" s="95">
        <v>4816</v>
      </c>
      <c r="CC227" s="95">
        <v>4990</v>
      </c>
      <c r="CD227" s="95">
        <v>5124</v>
      </c>
      <c r="CE227" s="72">
        <v>650.75523149000003</v>
      </c>
      <c r="CF227" s="72">
        <v>676.59346364999999</v>
      </c>
      <c r="CG227" s="72">
        <v>712.40329333</v>
      </c>
      <c r="CH227" s="72">
        <v>716.50152150999998</v>
      </c>
      <c r="CI227" s="72">
        <v>731.52548966999996</v>
      </c>
      <c r="CJ227" s="96">
        <v>0.94848257859999996</v>
      </c>
      <c r="CK227" s="96">
        <v>0.9823772113</v>
      </c>
      <c r="CL227" s="96">
        <v>1.0174854704</v>
      </c>
      <c r="CM227" s="96">
        <v>1.0004724044</v>
      </c>
      <c r="CN227" s="96">
        <v>0.9951532931</v>
      </c>
      <c r="CO227" s="96">
        <v>0.9512011159</v>
      </c>
      <c r="CP227" s="96">
        <v>1.0395216899999999</v>
      </c>
      <c r="CQ227" s="96">
        <v>0.99584056389999998</v>
      </c>
      <c r="CR227" s="96">
        <v>1.0438634248000001</v>
      </c>
      <c r="CS227" s="95">
        <v>4208</v>
      </c>
      <c r="CT227" s="95">
        <v>4629</v>
      </c>
      <c r="CU227" s="95">
        <v>4695</v>
      </c>
      <c r="CV227" s="95">
        <v>4851</v>
      </c>
      <c r="CW227" s="95">
        <v>5015</v>
      </c>
      <c r="CX227" s="96">
        <v>0.950809389</v>
      </c>
      <c r="CY227" s="96">
        <v>0.94954358400000005</v>
      </c>
      <c r="CZ227" s="96">
        <v>0.96599700700000002</v>
      </c>
      <c r="DA227" s="96">
        <v>0.95485350899999999</v>
      </c>
      <c r="DB227" s="96">
        <v>0.935675021</v>
      </c>
      <c r="DC227">
        <v>2013</v>
      </c>
      <c r="DD227" s="6">
        <v>4658.6000000000004</v>
      </c>
      <c r="DE227" s="96">
        <v>3.1039130999999998E-3</v>
      </c>
      <c r="DF227" s="72">
        <v>799.19</v>
      </c>
      <c r="DG227" s="96">
        <v>1</v>
      </c>
      <c r="DH227" s="72">
        <v>799.19</v>
      </c>
      <c r="DI227" s="72">
        <v>767.81455599000003</v>
      </c>
      <c r="DJ227" s="96">
        <v>1</v>
      </c>
      <c r="DK227" s="72">
        <v>799.19</v>
      </c>
      <c r="DL227" s="96">
        <v>1</v>
      </c>
      <c r="DM227" s="72">
        <v>799.19</v>
      </c>
      <c r="DN227" s="96">
        <v>1</v>
      </c>
      <c r="DO227" s="96">
        <v>1.3552E-2</v>
      </c>
      <c r="DP227" s="72">
        <v>10.83</v>
      </c>
      <c r="DQ227" s="72">
        <v>788.36</v>
      </c>
      <c r="DR227" t="s">
        <v>194</v>
      </c>
      <c r="DT227" t="s">
        <v>161</v>
      </c>
    </row>
    <row r="228" spans="1:124" x14ac:dyDescent="0.3">
      <c r="A228" t="s">
        <v>195</v>
      </c>
      <c r="B228">
        <v>5460</v>
      </c>
      <c r="C228" s="95">
        <v>71102</v>
      </c>
      <c r="D228" s="95">
        <v>370621534</v>
      </c>
      <c r="E228" s="95">
        <v>68432</v>
      </c>
      <c r="F228" s="95">
        <v>236549306</v>
      </c>
      <c r="G228" s="95">
        <v>27362</v>
      </c>
      <c r="H228" s="95">
        <v>110351834</v>
      </c>
      <c r="I228" s="95">
        <v>23194</v>
      </c>
      <c r="J228" s="95">
        <v>76140901</v>
      </c>
      <c r="K228" s="95">
        <v>72597</v>
      </c>
      <c r="L228" s="95">
        <v>396290763</v>
      </c>
      <c r="M228" s="95">
        <v>68899</v>
      </c>
      <c r="N228" s="95">
        <v>250870922</v>
      </c>
      <c r="O228" s="95">
        <v>27514</v>
      </c>
      <c r="P228" s="95">
        <v>122252907</v>
      </c>
      <c r="Q228" s="95">
        <v>23151</v>
      </c>
      <c r="R228" s="95">
        <v>81959382</v>
      </c>
      <c r="S228" s="95">
        <v>74724</v>
      </c>
      <c r="T228" s="95">
        <v>445029899</v>
      </c>
      <c r="U228" s="95">
        <v>70037</v>
      </c>
      <c r="V228" s="95">
        <v>264790766</v>
      </c>
      <c r="W228" s="95">
        <v>27441</v>
      </c>
      <c r="X228" s="95">
        <v>133871266</v>
      </c>
      <c r="Y228" s="95">
        <v>22983</v>
      </c>
      <c r="Z228" s="95">
        <v>86289259</v>
      </c>
      <c r="AA228" s="95">
        <v>76510</v>
      </c>
      <c r="AB228" s="95">
        <v>402140092</v>
      </c>
      <c r="AC228" s="95">
        <v>70854</v>
      </c>
      <c r="AD228" s="95">
        <v>288811510</v>
      </c>
      <c r="AE228" s="95">
        <v>27535</v>
      </c>
      <c r="AF228" s="95">
        <v>136478510</v>
      </c>
      <c r="AG228" s="95">
        <v>23009</v>
      </c>
      <c r="AH228" s="95">
        <v>94158142</v>
      </c>
      <c r="AI228" s="95">
        <v>76925</v>
      </c>
      <c r="AJ228" s="95">
        <v>402999444.76999998</v>
      </c>
      <c r="AK228" s="95">
        <v>70705</v>
      </c>
      <c r="AL228" s="95">
        <v>293385731.42000002</v>
      </c>
      <c r="AM228" s="95">
        <v>27734</v>
      </c>
      <c r="AN228" s="95">
        <v>136539996.97</v>
      </c>
      <c r="AO228" s="95">
        <v>23058</v>
      </c>
      <c r="AP228" s="95">
        <v>96988704.75</v>
      </c>
      <c r="AQ228" s="72">
        <v>407.06</v>
      </c>
      <c r="AR228" s="72">
        <v>284.39</v>
      </c>
      <c r="AS228" s="72">
        <v>691.45</v>
      </c>
      <c r="AT228" s="95">
        <v>480973368</v>
      </c>
      <c r="AU228" s="95">
        <v>312690207</v>
      </c>
      <c r="AV228" s="95">
        <v>98464</v>
      </c>
      <c r="AW228" s="95">
        <v>91626</v>
      </c>
      <c r="AX228" s="72">
        <v>431.64</v>
      </c>
      <c r="AY228" s="72">
        <v>301.31</v>
      </c>
      <c r="AZ228" s="72">
        <v>732.95</v>
      </c>
      <c r="BA228" s="95">
        <v>518543670</v>
      </c>
      <c r="BB228" s="95">
        <v>332830304</v>
      </c>
      <c r="BC228" s="95">
        <v>100111</v>
      </c>
      <c r="BD228" s="95">
        <v>92050</v>
      </c>
      <c r="BE228" s="72">
        <v>472.19</v>
      </c>
      <c r="BF228" s="72">
        <v>314.52</v>
      </c>
      <c r="BG228" s="72">
        <v>786.71</v>
      </c>
      <c r="BH228" s="95">
        <v>578901165</v>
      </c>
      <c r="BI228" s="95">
        <v>351080025</v>
      </c>
      <c r="BJ228" s="95">
        <v>102165</v>
      </c>
      <c r="BK228" s="95">
        <v>93020</v>
      </c>
      <c r="BL228" s="72">
        <v>431.4</v>
      </c>
      <c r="BM228" s="72">
        <v>340.01</v>
      </c>
      <c r="BN228" s="72">
        <v>771.41</v>
      </c>
      <c r="BO228" s="95">
        <v>538618602</v>
      </c>
      <c r="BP228" s="95">
        <v>382969652</v>
      </c>
      <c r="BQ228" s="95">
        <v>104045</v>
      </c>
      <c r="BR228" s="95">
        <v>93863</v>
      </c>
      <c r="BS228" s="72">
        <v>429.6</v>
      </c>
      <c r="BT228" s="72">
        <v>346.95</v>
      </c>
      <c r="BU228" s="72">
        <v>776.55</v>
      </c>
      <c r="BV228" s="95">
        <v>539539441.74000001</v>
      </c>
      <c r="BW228" s="95">
        <v>390374436.17000002</v>
      </c>
      <c r="BX228" s="95">
        <v>104659</v>
      </c>
      <c r="BY228" s="95">
        <v>93763</v>
      </c>
      <c r="BZ228" s="95">
        <v>95205</v>
      </c>
      <c r="CA228" s="95">
        <v>96225</v>
      </c>
      <c r="CB228" s="95">
        <v>97757</v>
      </c>
      <c r="CC228" s="95">
        <v>99212</v>
      </c>
      <c r="CD228" s="95">
        <v>99329</v>
      </c>
      <c r="CE228" s="72">
        <v>650.75523149000003</v>
      </c>
      <c r="CF228" s="72">
        <v>676.59346364999999</v>
      </c>
      <c r="CG228" s="72">
        <v>712.40329333</v>
      </c>
      <c r="CH228" s="72">
        <v>716.50152150999998</v>
      </c>
      <c r="CI228" s="72">
        <v>731.52548966999996</v>
      </c>
      <c r="CJ228" s="96">
        <v>1.0625346775</v>
      </c>
      <c r="CK228" s="96">
        <v>1.0832945327000001</v>
      </c>
      <c r="CL228" s="96">
        <v>1.1043042717</v>
      </c>
      <c r="CM228" s="96">
        <v>1.0766341408</v>
      </c>
      <c r="CN228" s="96">
        <v>1.0615487922</v>
      </c>
      <c r="CO228" s="96">
        <v>1.0391964711999999</v>
      </c>
      <c r="CP228" s="96">
        <v>1.0370159184000001</v>
      </c>
      <c r="CQ228" s="96">
        <v>0.99584056389999998</v>
      </c>
      <c r="CR228" s="96">
        <v>1.0413471874</v>
      </c>
      <c r="CS228" s="95">
        <v>85218</v>
      </c>
      <c r="CT228" s="95">
        <v>86285</v>
      </c>
      <c r="CU228" s="95">
        <v>86891</v>
      </c>
      <c r="CV228" s="95">
        <v>87537</v>
      </c>
      <c r="CW228" s="95">
        <v>86872</v>
      </c>
      <c r="CX228" s="96">
        <v>1.0356503260000001</v>
      </c>
      <c r="CY228" s="96">
        <v>1.0159240190000001</v>
      </c>
      <c r="CZ228" s="96">
        <v>1.0249066250000001</v>
      </c>
      <c r="DA228" s="96">
        <v>1.0479416399999999</v>
      </c>
      <c r="DB228" s="96">
        <v>1.071271157</v>
      </c>
      <c r="DC228">
        <v>2013</v>
      </c>
      <c r="DD228" s="6">
        <v>92864.4</v>
      </c>
      <c r="DE228" s="96">
        <v>5.1488163999999998E-3</v>
      </c>
      <c r="DF228" s="72">
        <v>795.63</v>
      </c>
      <c r="DG228" s="96">
        <v>1</v>
      </c>
      <c r="DH228" s="72">
        <v>795.63</v>
      </c>
      <c r="DI228" s="72">
        <v>786.99293145000001</v>
      </c>
      <c r="DJ228" s="96">
        <v>1</v>
      </c>
      <c r="DK228" s="72">
        <v>795.63</v>
      </c>
      <c r="DL228" s="96">
        <v>1</v>
      </c>
      <c r="DM228" s="72">
        <v>795.63</v>
      </c>
      <c r="DN228" s="96">
        <v>1</v>
      </c>
      <c r="DO228" s="96">
        <v>1.2093E-2</v>
      </c>
      <c r="DP228" s="72">
        <v>9.6199999999999992</v>
      </c>
      <c r="DQ228" s="72">
        <v>786.01</v>
      </c>
      <c r="DR228" t="s">
        <v>195</v>
      </c>
      <c r="DT228" t="s">
        <v>161</v>
      </c>
    </row>
    <row r="229" spans="1:124" x14ac:dyDescent="0.3">
      <c r="A229" t="s">
        <v>196</v>
      </c>
      <c r="B229">
        <v>5470</v>
      </c>
      <c r="C229" s="95">
        <v>169201</v>
      </c>
      <c r="D229" s="95">
        <v>725193480</v>
      </c>
      <c r="E229" s="95">
        <v>161371</v>
      </c>
      <c r="F229" s="95">
        <v>558622971</v>
      </c>
      <c r="G229" s="95">
        <v>34982</v>
      </c>
      <c r="H229" s="95">
        <v>133309445</v>
      </c>
      <c r="I229" s="95">
        <v>29887</v>
      </c>
      <c r="J229" s="95">
        <v>128210501</v>
      </c>
      <c r="K229" s="95">
        <v>173443</v>
      </c>
      <c r="L229" s="95">
        <v>770993544</v>
      </c>
      <c r="M229" s="95">
        <v>163492</v>
      </c>
      <c r="N229" s="95">
        <v>576006559</v>
      </c>
      <c r="O229" s="95">
        <v>35933</v>
      </c>
      <c r="P229" s="95">
        <v>153713737</v>
      </c>
      <c r="Q229" s="95">
        <v>30602</v>
      </c>
      <c r="R229" s="95">
        <v>131547271</v>
      </c>
      <c r="S229" s="95">
        <v>178414</v>
      </c>
      <c r="T229" s="95">
        <v>847356749</v>
      </c>
      <c r="U229" s="95">
        <v>166005</v>
      </c>
      <c r="V229" s="95">
        <v>621181143</v>
      </c>
      <c r="W229" s="95">
        <v>36185</v>
      </c>
      <c r="X229" s="95">
        <v>180312219</v>
      </c>
      <c r="Y229" s="95">
        <v>30719</v>
      </c>
      <c r="Z229" s="95">
        <v>143197600</v>
      </c>
      <c r="AA229" s="95">
        <v>181573</v>
      </c>
      <c r="AB229" s="95">
        <v>775743187</v>
      </c>
      <c r="AC229" s="95">
        <v>167023</v>
      </c>
      <c r="AD229" s="95">
        <v>664475299</v>
      </c>
      <c r="AE229" s="95">
        <v>36639</v>
      </c>
      <c r="AF229" s="95">
        <v>194429002</v>
      </c>
      <c r="AG229" s="95">
        <v>30906</v>
      </c>
      <c r="AH229" s="95">
        <v>151306686</v>
      </c>
      <c r="AI229" s="95">
        <v>186549</v>
      </c>
      <c r="AJ229" s="95">
        <v>800455851.60000002</v>
      </c>
      <c r="AK229" s="95">
        <v>170492</v>
      </c>
      <c r="AL229" s="95">
        <v>688466877.74000001</v>
      </c>
      <c r="AM229" s="95">
        <v>37132</v>
      </c>
      <c r="AN229" s="95">
        <v>202856665</v>
      </c>
      <c r="AO229" s="95">
        <v>31420</v>
      </c>
      <c r="AP229" s="95">
        <v>159330612.19</v>
      </c>
      <c r="AQ229" s="72">
        <v>350.38</v>
      </c>
      <c r="AR229" s="72">
        <v>299.26</v>
      </c>
      <c r="AS229" s="72">
        <v>649.64</v>
      </c>
      <c r="AT229" s="95">
        <v>858502925</v>
      </c>
      <c r="AU229" s="95">
        <v>686833472</v>
      </c>
      <c r="AV229" s="95">
        <v>204183</v>
      </c>
      <c r="AW229" s="95">
        <v>191258</v>
      </c>
      <c r="AX229" s="72">
        <v>368.04</v>
      </c>
      <c r="AY229" s="72">
        <v>303.77999999999997</v>
      </c>
      <c r="AZ229" s="72">
        <v>671.82</v>
      </c>
      <c r="BA229" s="95">
        <v>924707281</v>
      </c>
      <c r="BB229" s="95">
        <v>707553830</v>
      </c>
      <c r="BC229" s="95">
        <v>209376</v>
      </c>
      <c r="BD229" s="95">
        <v>194094</v>
      </c>
      <c r="BE229" s="72">
        <v>399.07</v>
      </c>
      <c r="BF229" s="72">
        <v>323.79000000000002</v>
      </c>
      <c r="BG229" s="72">
        <v>722.86</v>
      </c>
      <c r="BH229" s="95">
        <v>1027668968</v>
      </c>
      <c r="BI229" s="95">
        <v>764378743</v>
      </c>
      <c r="BJ229" s="95">
        <v>214599</v>
      </c>
      <c r="BK229" s="95">
        <v>196724</v>
      </c>
      <c r="BL229" s="72">
        <v>370.5</v>
      </c>
      <c r="BM229" s="72">
        <v>343.47</v>
      </c>
      <c r="BN229" s="72">
        <v>713.97</v>
      </c>
      <c r="BO229" s="95">
        <v>970172189</v>
      </c>
      <c r="BP229" s="95">
        <v>815781985</v>
      </c>
      <c r="BQ229" s="95">
        <v>218212</v>
      </c>
      <c r="BR229" s="95">
        <v>197929</v>
      </c>
      <c r="BS229" s="72">
        <v>373.79</v>
      </c>
      <c r="BT229" s="72">
        <v>349.9</v>
      </c>
      <c r="BU229" s="72">
        <v>723.69</v>
      </c>
      <c r="BV229" s="95">
        <v>1003312516.6</v>
      </c>
      <c r="BW229" s="95">
        <v>847797489.92999995</v>
      </c>
      <c r="BX229" s="95">
        <v>223681</v>
      </c>
      <c r="BY229" s="95">
        <v>201912</v>
      </c>
      <c r="BZ229" s="95">
        <v>198023</v>
      </c>
      <c r="CA229" s="95">
        <v>202007</v>
      </c>
      <c r="CB229" s="95">
        <v>205983</v>
      </c>
      <c r="CC229" s="95">
        <v>208584</v>
      </c>
      <c r="CD229" s="95">
        <v>213032</v>
      </c>
      <c r="CE229" s="72">
        <v>650.75523149000003</v>
      </c>
      <c r="CF229" s="72">
        <v>676.59346364999999</v>
      </c>
      <c r="CG229" s="72">
        <v>712.40329333</v>
      </c>
      <c r="CH229" s="72">
        <v>716.50152150999998</v>
      </c>
      <c r="CI229" s="72">
        <v>731.52548966999996</v>
      </c>
      <c r="CJ229" s="96">
        <v>0.99828625039999996</v>
      </c>
      <c r="CK229" s="96">
        <v>0.99294485700000001</v>
      </c>
      <c r="CL229" s="96">
        <v>1.0146780717999999</v>
      </c>
      <c r="CM229" s="96">
        <v>0.99646683020000004</v>
      </c>
      <c r="CN229" s="96">
        <v>0.98928883580000004</v>
      </c>
      <c r="CO229" s="96">
        <v>1.0094334663</v>
      </c>
      <c r="CP229" s="96">
        <v>0.98900324029999997</v>
      </c>
      <c r="CQ229" s="96">
        <v>0.99584056389999998</v>
      </c>
      <c r="CR229" s="96">
        <v>0.99313397640000001</v>
      </c>
      <c r="CS229" s="95">
        <v>178914</v>
      </c>
      <c r="CT229" s="95">
        <v>182372</v>
      </c>
      <c r="CU229" s="95">
        <v>185195</v>
      </c>
      <c r="CV229" s="95">
        <v>186461</v>
      </c>
      <c r="CW229" s="95">
        <v>189297</v>
      </c>
      <c r="CX229" s="96">
        <v>1.0147650749999999</v>
      </c>
      <c r="CY229" s="96">
        <v>1.008369933</v>
      </c>
      <c r="CZ229" s="96">
        <v>1.0084249970000001</v>
      </c>
      <c r="DA229" s="96">
        <v>1.0059558390000001</v>
      </c>
      <c r="DB229" s="96">
        <v>1.0098310669999999</v>
      </c>
      <c r="DC229">
        <v>2013</v>
      </c>
      <c r="DD229" s="6">
        <v>196383.4</v>
      </c>
      <c r="DE229" s="96">
        <v>3.9943538999999998E-3</v>
      </c>
      <c r="DF229" s="72">
        <v>759.67</v>
      </c>
      <c r="DG229" s="96">
        <v>1</v>
      </c>
      <c r="DH229" s="72">
        <v>759.67</v>
      </c>
      <c r="DI229" s="72">
        <v>759.67</v>
      </c>
      <c r="DJ229" s="96">
        <v>1</v>
      </c>
      <c r="DK229" s="72">
        <v>759.67</v>
      </c>
      <c r="DL229" s="96">
        <v>1</v>
      </c>
      <c r="DM229" s="72">
        <v>759.67</v>
      </c>
      <c r="DN229" s="96">
        <v>1</v>
      </c>
      <c r="DO229" s="96">
        <v>1.0642E-2</v>
      </c>
      <c r="DP229" s="72">
        <v>8.08</v>
      </c>
      <c r="DQ229" s="72">
        <v>751.59</v>
      </c>
      <c r="DR229" t="s">
        <v>196</v>
      </c>
      <c r="DT229" t="s">
        <v>161</v>
      </c>
    </row>
    <row r="230" spans="1:124" x14ac:dyDescent="0.3">
      <c r="A230" t="s">
        <v>197</v>
      </c>
      <c r="B230">
        <v>5480</v>
      </c>
      <c r="C230" s="95">
        <v>59040</v>
      </c>
      <c r="D230" s="95">
        <v>279898002</v>
      </c>
      <c r="E230" s="95">
        <v>57553</v>
      </c>
      <c r="F230" s="95">
        <v>192494370</v>
      </c>
      <c r="G230" s="95">
        <v>13200</v>
      </c>
      <c r="H230" s="95">
        <v>60396628</v>
      </c>
      <c r="I230" s="95">
        <v>11663</v>
      </c>
      <c r="J230" s="95">
        <v>36142436</v>
      </c>
      <c r="K230" s="95">
        <v>59959</v>
      </c>
      <c r="L230" s="95">
        <v>284918897</v>
      </c>
      <c r="M230" s="95">
        <v>57635</v>
      </c>
      <c r="N230" s="95">
        <v>198336085</v>
      </c>
      <c r="O230" s="95">
        <v>13440</v>
      </c>
      <c r="P230" s="95">
        <v>62565990</v>
      </c>
      <c r="Q230" s="95">
        <v>11903</v>
      </c>
      <c r="R230" s="95">
        <v>37743343</v>
      </c>
      <c r="S230" s="95">
        <v>61146</v>
      </c>
      <c r="T230" s="95">
        <v>308823262</v>
      </c>
      <c r="U230" s="95">
        <v>58268</v>
      </c>
      <c r="V230" s="95">
        <v>207779551</v>
      </c>
      <c r="W230" s="95">
        <v>13630</v>
      </c>
      <c r="X230" s="95">
        <v>62822269</v>
      </c>
      <c r="Y230" s="95">
        <v>12100</v>
      </c>
      <c r="Z230" s="95">
        <v>39265787</v>
      </c>
      <c r="AA230" s="95">
        <v>61988</v>
      </c>
      <c r="AB230" s="95">
        <v>319974868</v>
      </c>
      <c r="AC230" s="95">
        <v>58409</v>
      </c>
      <c r="AD230" s="95">
        <v>215937248</v>
      </c>
      <c r="AE230" s="95">
        <v>13623</v>
      </c>
      <c r="AF230" s="95">
        <v>69878069</v>
      </c>
      <c r="AG230" s="95">
        <v>12097</v>
      </c>
      <c r="AH230" s="95">
        <v>41047279</v>
      </c>
      <c r="AI230" s="95">
        <v>61776</v>
      </c>
      <c r="AJ230" s="95">
        <v>309195301.75999999</v>
      </c>
      <c r="AK230" s="95">
        <v>57896</v>
      </c>
      <c r="AL230" s="95">
        <v>222117004.77000001</v>
      </c>
      <c r="AM230" s="95">
        <v>13719</v>
      </c>
      <c r="AN230" s="95">
        <v>71448298</v>
      </c>
      <c r="AO230" s="95">
        <v>12177</v>
      </c>
      <c r="AP230" s="95">
        <v>42942350.810000002</v>
      </c>
      <c r="AQ230" s="72">
        <v>392.55</v>
      </c>
      <c r="AR230" s="72">
        <v>275.27</v>
      </c>
      <c r="AS230" s="72">
        <v>667.82</v>
      </c>
      <c r="AT230" s="95">
        <v>340294630</v>
      </c>
      <c r="AU230" s="95">
        <v>228636806</v>
      </c>
      <c r="AV230" s="95">
        <v>72240</v>
      </c>
      <c r="AW230" s="95">
        <v>69216</v>
      </c>
      <c r="AX230" s="72">
        <v>394.52</v>
      </c>
      <c r="AY230" s="72">
        <v>282.91000000000003</v>
      </c>
      <c r="AZ230" s="72">
        <v>677.43</v>
      </c>
      <c r="BA230" s="95">
        <v>347484887</v>
      </c>
      <c r="BB230" s="95">
        <v>236079428</v>
      </c>
      <c r="BC230" s="95">
        <v>73399</v>
      </c>
      <c r="BD230" s="95">
        <v>69538</v>
      </c>
      <c r="BE230" s="72">
        <v>414.18</v>
      </c>
      <c r="BF230" s="72">
        <v>292.56</v>
      </c>
      <c r="BG230" s="72">
        <v>706.74</v>
      </c>
      <c r="BH230" s="95">
        <v>371645531</v>
      </c>
      <c r="BI230" s="95">
        <v>247045338</v>
      </c>
      <c r="BJ230" s="95">
        <v>74776</v>
      </c>
      <c r="BK230" s="95">
        <v>70368</v>
      </c>
      <c r="BL230" s="72">
        <v>429.67</v>
      </c>
      <c r="BM230" s="72">
        <v>303.74</v>
      </c>
      <c r="BN230" s="72">
        <v>733.41</v>
      </c>
      <c r="BO230" s="95">
        <v>389852937</v>
      </c>
      <c r="BP230" s="95">
        <v>256984527</v>
      </c>
      <c r="BQ230" s="95">
        <v>75611</v>
      </c>
      <c r="BR230" s="95">
        <v>70506</v>
      </c>
      <c r="BS230" s="72">
        <v>420.16</v>
      </c>
      <c r="BT230" s="72">
        <v>315.22000000000003</v>
      </c>
      <c r="BU230" s="72">
        <v>735.38</v>
      </c>
      <c r="BV230" s="95">
        <v>380643599.75999999</v>
      </c>
      <c r="BW230" s="95">
        <v>265059355.58000001</v>
      </c>
      <c r="BX230" s="95">
        <v>75495</v>
      </c>
      <c r="BY230" s="95">
        <v>70073</v>
      </c>
      <c r="BZ230" s="95">
        <v>70799</v>
      </c>
      <c r="CA230" s="95">
        <v>71535</v>
      </c>
      <c r="CB230" s="95">
        <v>72651</v>
      </c>
      <c r="CC230" s="95">
        <v>73188</v>
      </c>
      <c r="CD230" s="95">
        <v>72843</v>
      </c>
      <c r="CE230" s="72">
        <v>650.75523149000003</v>
      </c>
      <c r="CF230" s="72">
        <v>676.59346364999999</v>
      </c>
      <c r="CG230" s="72">
        <v>712.40329333</v>
      </c>
      <c r="CH230" s="72">
        <v>716.50152150999998</v>
      </c>
      <c r="CI230" s="72">
        <v>731.52548966999996</v>
      </c>
      <c r="CJ230" s="96">
        <v>1.0262230215999999</v>
      </c>
      <c r="CK230" s="96">
        <v>1.0012363944</v>
      </c>
      <c r="CL230" s="96">
        <v>0.99205043920000002</v>
      </c>
      <c r="CM230" s="96">
        <v>1.0235986638000001</v>
      </c>
      <c r="CN230" s="96">
        <v>1.0052691402</v>
      </c>
      <c r="CO230" s="96">
        <v>1.0590452990999999</v>
      </c>
      <c r="CP230" s="96">
        <v>0.95338276150000001</v>
      </c>
      <c r="CQ230" s="96">
        <v>0.99584056389999998</v>
      </c>
      <c r="CR230" s="96">
        <v>0.95736472269999995</v>
      </c>
      <c r="CS230" s="95">
        <v>62883</v>
      </c>
      <c r="CT230" s="95">
        <v>64661</v>
      </c>
      <c r="CU230" s="95">
        <v>65118</v>
      </c>
      <c r="CV230" s="95">
        <v>65604</v>
      </c>
      <c r="CW230" s="95">
        <v>64249</v>
      </c>
      <c r="CX230" s="96">
        <v>1.088692918</v>
      </c>
      <c r="CY230" s="96">
        <v>1.069027124</v>
      </c>
      <c r="CZ230" s="96">
        <v>1.056338547</v>
      </c>
      <c r="DA230" s="96">
        <v>1.0395572209999999</v>
      </c>
      <c r="DB230" s="96">
        <v>1.0426246260000001</v>
      </c>
      <c r="DC230">
        <v>2013</v>
      </c>
      <c r="DD230" s="6">
        <v>69940.2</v>
      </c>
      <c r="DE230" s="96">
        <v>1.6049854200000001E-2</v>
      </c>
      <c r="DF230" s="72">
        <v>723.45</v>
      </c>
      <c r="DG230" s="96">
        <v>1</v>
      </c>
      <c r="DH230" s="72">
        <v>723.45</v>
      </c>
      <c r="DI230" s="72">
        <v>768.66213594999999</v>
      </c>
      <c r="DJ230" s="96">
        <v>1</v>
      </c>
      <c r="DK230" s="72">
        <v>723.45</v>
      </c>
      <c r="DL230" s="96">
        <v>1</v>
      </c>
      <c r="DM230" s="72">
        <v>723.45</v>
      </c>
      <c r="DN230" s="96">
        <v>0.61011261660000005</v>
      </c>
      <c r="DO230" s="96">
        <v>3.9336999999999997E-2</v>
      </c>
      <c r="DP230" s="72">
        <v>17.36</v>
      </c>
      <c r="DQ230" s="72">
        <v>706.09</v>
      </c>
      <c r="DR230" t="s">
        <v>197</v>
      </c>
      <c r="DT230" t="s">
        <v>161</v>
      </c>
    </row>
    <row r="231" spans="1:124" x14ac:dyDescent="0.3">
      <c r="A231" t="s">
        <v>198</v>
      </c>
      <c r="B231">
        <v>5490</v>
      </c>
      <c r="C231" s="95">
        <v>43018</v>
      </c>
      <c r="D231" s="95">
        <v>182232447</v>
      </c>
      <c r="E231" s="95">
        <v>42549</v>
      </c>
      <c r="F231" s="95">
        <v>134372676</v>
      </c>
      <c r="G231" s="95">
        <v>12235</v>
      </c>
      <c r="H231" s="95">
        <v>36219731</v>
      </c>
      <c r="I231" s="95">
        <v>10467</v>
      </c>
      <c r="J231" s="95">
        <v>28044970</v>
      </c>
      <c r="K231" s="95">
        <v>41973</v>
      </c>
      <c r="L231" s="95">
        <v>179683237</v>
      </c>
      <c r="M231" s="95">
        <v>41179</v>
      </c>
      <c r="N231" s="95">
        <v>131535556</v>
      </c>
      <c r="O231" s="95">
        <v>12364</v>
      </c>
      <c r="P231" s="95">
        <v>40004809</v>
      </c>
      <c r="Q231" s="95">
        <v>10525</v>
      </c>
      <c r="R231" s="95">
        <v>28908490</v>
      </c>
      <c r="S231" s="95">
        <v>41636</v>
      </c>
      <c r="T231" s="95">
        <v>190355256</v>
      </c>
      <c r="U231" s="95">
        <v>40531</v>
      </c>
      <c r="V231" s="95">
        <v>138206065</v>
      </c>
      <c r="W231" s="95">
        <v>12599</v>
      </c>
      <c r="X231" s="95">
        <v>41297732</v>
      </c>
      <c r="Y231" s="95">
        <v>10693</v>
      </c>
      <c r="Z231" s="95">
        <v>31755553</v>
      </c>
      <c r="AA231" s="95">
        <v>42143</v>
      </c>
      <c r="AB231" s="95">
        <v>201094250</v>
      </c>
      <c r="AC231" s="95">
        <v>40675</v>
      </c>
      <c r="AD231" s="95">
        <v>143880060</v>
      </c>
      <c r="AE231" s="95">
        <v>12720</v>
      </c>
      <c r="AF231" s="95">
        <v>46030225</v>
      </c>
      <c r="AG231" s="95">
        <v>10820</v>
      </c>
      <c r="AH231" s="95">
        <v>33804700</v>
      </c>
      <c r="AI231" s="95">
        <v>43894</v>
      </c>
      <c r="AJ231" s="95">
        <v>223205348.36000001</v>
      </c>
      <c r="AK231" s="95">
        <v>42406</v>
      </c>
      <c r="AL231" s="95">
        <v>156440677.22999999</v>
      </c>
      <c r="AM231" s="95">
        <v>13126</v>
      </c>
      <c r="AN231" s="95">
        <v>52949425</v>
      </c>
      <c r="AO231" s="95">
        <v>11211</v>
      </c>
      <c r="AP231" s="95">
        <v>38304945.649999999</v>
      </c>
      <c r="AQ231" s="72">
        <v>329.47</v>
      </c>
      <c r="AR231" s="72">
        <v>255.3</v>
      </c>
      <c r="AS231" s="72">
        <v>584.77</v>
      </c>
      <c r="AT231" s="95">
        <v>218452178</v>
      </c>
      <c r="AU231" s="95">
        <v>162417646</v>
      </c>
      <c r="AV231" s="95">
        <v>55253</v>
      </c>
      <c r="AW231" s="95">
        <v>53016</v>
      </c>
      <c r="AX231" s="72">
        <v>336.92</v>
      </c>
      <c r="AY231" s="72">
        <v>258.58999999999997</v>
      </c>
      <c r="AZ231" s="72">
        <v>595.51</v>
      </c>
      <c r="BA231" s="95">
        <v>219688046</v>
      </c>
      <c r="BB231" s="95">
        <v>160444046</v>
      </c>
      <c r="BC231" s="95">
        <v>54337</v>
      </c>
      <c r="BD231" s="95">
        <v>51704</v>
      </c>
      <c r="BE231" s="72">
        <v>355.94</v>
      </c>
      <c r="BF231" s="72">
        <v>276.5</v>
      </c>
      <c r="BG231" s="72">
        <v>632.44000000000005</v>
      </c>
      <c r="BH231" s="95">
        <v>231652988</v>
      </c>
      <c r="BI231" s="95">
        <v>169961618</v>
      </c>
      <c r="BJ231" s="95">
        <v>54235</v>
      </c>
      <c r="BK231" s="95">
        <v>51224</v>
      </c>
      <c r="BL231" s="72">
        <v>375.37</v>
      </c>
      <c r="BM231" s="72">
        <v>287.54000000000002</v>
      </c>
      <c r="BN231" s="72">
        <v>662.91</v>
      </c>
      <c r="BO231" s="95">
        <v>247124475</v>
      </c>
      <c r="BP231" s="95">
        <v>177684760</v>
      </c>
      <c r="BQ231" s="95">
        <v>54863</v>
      </c>
      <c r="BR231" s="95">
        <v>51495</v>
      </c>
      <c r="BS231" s="72">
        <v>403.59</v>
      </c>
      <c r="BT231" s="72">
        <v>302.68</v>
      </c>
      <c r="BU231" s="72">
        <v>706.27</v>
      </c>
      <c r="BV231" s="95">
        <v>276154773.36000001</v>
      </c>
      <c r="BW231" s="95">
        <v>194745622.88</v>
      </c>
      <c r="BX231" s="95">
        <v>57020</v>
      </c>
      <c r="BY231" s="95">
        <v>53617</v>
      </c>
      <c r="BZ231" s="95">
        <v>54187</v>
      </c>
      <c r="CA231" s="95">
        <v>53066</v>
      </c>
      <c r="CB231" s="95">
        <v>52784</v>
      </c>
      <c r="CC231" s="95">
        <v>53264</v>
      </c>
      <c r="CD231" s="95">
        <v>55355</v>
      </c>
      <c r="CE231" s="72">
        <v>650.75523149000003</v>
      </c>
      <c r="CF231" s="72">
        <v>676.59346364999999</v>
      </c>
      <c r="CG231" s="72">
        <v>712.40329333</v>
      </c>
      <c r="CH231" s="72">
        <v>716.50152150999998</v>
      </c>
      <c r="CI231" s="72">
        <v>731.52548966999996</v>
      </c>
      <c r="CJ231" s="96">
        <v>0.89860207299999995</v>
      </c>
      <c r="CK231" s="96">
        <v>0.88015925660000005</v>
      </c>
      <c r="CL231" s="96">
        <v>0.88775558160000001</v>
      </c>
      <c r="CM231" s="96">
        <v>0.92520389709999995</v>
      </c>
      <c r="CN231" s="96">
        <v>0.96547558489999996</v>
      </c>
      <c r="CO231" s="96">
        <v>1.0040614171</v>
      </c>
      <c r="CP231" s="96">
        <v>0.90775251710000004</v>
      </c>
      <c r="CQ231" s="96">
        <v>0.99584056389999998</v>
      </c>
      <c r="CR231" s="96">
        <v>0.91154389599999996</v>
      </c>
      <c r="CS231" s="95">
        <v>49711</v>
      </c>
      <c r="CT231" s="95">
        <v>49002</v>
      </c>
      <c r="CU231" s="95">
        <v>48420</v>
      </c>
      <c r="CV231" s="95">
        <v>48008</v>
      </c>
      <c r="CW231" s="95">
        <v>49841</v>
      </c>
      <c r="CX231" s="96">
        <v>1.0032828439999999</v>
      </c>
      <c r="CY231" s="96">
        <v>1.00489341</v>
      </c>
      <c r="CZ231" s="96">
        <v>1.007995542</v>
      </c>
      <c r="DA231" s="96">
        <v>1.0085281669999999</v>
      </c>
      <c r="DB231" s="96">
        <v>0.99589553500000005</v>
      </c>
      <c r="DC231">
        <v>2013</v>
      </c>
      <c r="DD231" s="6">
        <v>52211.199999999997</v>
      </c>
      <c r="DE231" s="96">
        <v>2.5368383000000001E-3</v>
      </c>
      <c r="DF231" s="72">
        <v>698.28</v>
      </c>
      <c r="DG231" s="96">
        <v>1</v>
      </c>
      <c r="DH231" s="72">
        <v>698.28</v>
      </c>
      <c r="DI231" s="72">
        <v>698.28</v>
      </c>
      <c r="DJ231" s="96">
        <v>1</v>
      </c>
      <c r="DK231" s="72">
        <v>698.28</v>
      </c>
      <c r="DL231" s="96">
        <v>1</v>
      </c>
      <c r="DM231" s="72">
        <v>698.28</v>
      </c>
      <c r="DN231" s="96">
        <v>1</v>
      </c>
      <c r="DO231" s="96">
        <v>8.9390000000000008E-3</v>
      </c>
      <c r="DP231" s="72">
        <v>6.24</v>
      </c>
      <c r="DQ231" s="72">
        <v>692.04</v>
      </c>
      <c r="DR231" t="s">
        <v>198</v>
      </c>
      <c r="DT231" t="s">
        <v>161</v>
      </c>
    </row>
    <row r="232" spans="1:124" x14ac:dyDescent="0.3">
      <c r="A232" t="s">
        <v>199</v>
      </c>
      <c r="B232">
        <v>5500</v>
      </c>
      <c r="C232" s="95">
        <v>31116</v>
      </c>
      <c r="D232" s="95">
        <v>90629453</v>
      </c>
      <c r="E232" s="95">
        <v>30321</v>
      </c>
      <c r="F232" s="95">
        <v>104668687</v>
      </c>
      <c r="G232" s="95">
        <v>5231</v>
      </c>
      <c r="H232" s="95">
        <v>10604758</v>
      </c>
      <c r="I232" s="95">
        <v>4553</v>
      </c>
      <c r="J232" s="95">
        <v>15272937</v>
      </c>
      <c r="K232" s="95">
        <v>31619</v>
      </c>
      <c r="L232" s="95">
        <v>96039104</v>
      </c>
      <c r="M232" s="95">
        <v>30652</v>
      </c>
      <c r="N232" s="95">
        <v>107354573</v>
      </c>
      <c r="O232" s="95">
        <v>5309</v>
      </c>
      <c r="P232" s="95">
        <v>11250910</v>
      </c>
      <c r="Q232" s="95">
        <v>4586</v>
      </c>
      <c r="R232" s="95">
        <v>16504105</v>
      </c>
      <c r="S232" s="95">
        <v>32290</v>
      </c>
      <c r="T232" s="95">
        <v>108684181</v>
      </c>
      <c r="U232" s="95">
        <v>31151</v>
      </c>
      <c r="V232" s="95">
        <v>116344557</v>
      </c>
      <c r="W232" s="95">
        <v>5358</v>
      </c>
      <c r="X232" s="95">
        <v>14676833</v>
      </c>
      <c r="Y232" s="95">
        <v>4644</v>
      </c>
      <c r="Z232" s="95">
        <v>17671856</v>
      </c>
      <c r="AA232" s="95">
        <v>33105</v>
      </c>
      <c r="AB232" s="95">
        <v>110380679</v>
      </c>
      <c r="AC232" s="95">
        <v>31761</v>
      </c>
      <c r="AD232" s="95">
        <v>123538590</v>
      </c>
      <c r="AE232" s="95">
        <v>5407</v>
      </c>
      <c r="AF232" s="95">
        <v>12660576</v>
      </c>
      <c r="AG232" s="95">
        <v>4656</v>
      </c>
      <c r="AH232" s="95">
        <v>19145247</v>
      </c>
      <c r="AI232" s="95">
        <v>33468</v>
      </c>
      <c r="AJ232" s="95">
        <v>110573618.56</v>
      </c>
      <c r="AK232" s="95">
        <v>32019</v>
      </c>
      <c r="AL232" s="95">
        <v>131161171.91</v>
      </c>
      <c r="AM232" s="95">
        <v>5552</v>
      </c>
      <c r="AN232" s="95">
        <v>14820825.48</v>
      </c>
      <c r="AO232" s="95">
        <v>4820</v>
      </c>
      <c r="AP232" s="95">
        <v>20378475.120000001</v>
      </c>
      <c r="AQ232" s="72">
        <v>232.1</v>
      </c>
      <c r="AR232" s="72">
        <v>286.61</v>
      </c>
      <c r="AS232" s="72">
        <v>518.71</v>
      </c>
      <c r="AT232" s="95">
        <v>101234211</v>
      </c>
      <c r="AU232" s="95">
        <v>119941624</v>
      </c>
      <c r="AV232" s="95">
        <v>36347</v>
      </c>
      <c r="AW232" s="95">
        <v>34874</v>
      </c>
      <c r="AX232" s="72">
        <v>242.12</v>
      </c>
      <c r="AY232" s="72">
        <v>292.91000000000003</v>
      </c>
      <c r="AZ232" s="72">
        <v>535.03</v>
      </c>
      <c r="BA232" s="95">
        <v>107290014</v>
      </c>
      <c r="BB232" s="95">
        <v>123858678</v>
      </c>
      <c r="BC232" s="95">
        <v>36928</v>
      </c>
      <c r="BD232" s="95">
        <v>35238</v>
      </c>
      <c r="BE232" s="72">
        <v>273.06</v>
      </c>
      <c r="BF232" s="72">
        <v>312</v>
      </c>
      <c r="BG232" s="72">
        <v>585.05999999999995</v>
      </c>
      <c r="BH232" s="95">
        <v>123361014</v>
      </c>
      <c r="BI232" s="95">
        <v>134016413</v>
      </c>
      <c r="BJ232" s="95">
        <v>37648</v>
      </c>
      <c r="BK232" s="95">
        <v>35795</v>
      </c>
      <c r="BL232" s="72">
        <v>266.24</v>
      </c>
      <c r="BM232" s="72">
        <v>326.5</v>
      </c>
      <c r="BN232" s="72">
        <v>592.74</v>
      </c>
      <c r="BO232" s="95">
        <v>123041255</v>
      </c>
      <c r="BP232" s="95">
        <v>142683837</v>
      </c>
      <c r="BQ232" s="95">
        <v>38512</v>
      </c>
      <c r="BR232" s="95">
        <v>36417</v>
      </c>
      <c r="BS232" s="72">
        <v>267.8</v>
      </c>
      <c r="BT232" s="72">
        <v>342.8</v>
      </c>
      <c r="BU232" s="72">
        <v>610.6</v>
      </c>
      <c r="BV232" s="95">
        <v>125394444.04000001</v>
      </c>
      <c r="BW232" s="95">
        <v>151539647.03</v>
      </c>
      <c r="BX232" s="95">
        <v>39020</v>
      </c>
      <c r="BY232" s="95">
        <v>36839</v>
      </c>
      <c r="BZ232" s="95">
        <v>35645</v>
      </c>
      <c r="CA232" s="95">
        <v>36112</v>
      </c>
      <c r="CB232" s="95">
        <v>36755</v>
      </c>
      <c r="CC232" s="95">
        <v>37518</v>
      </c>
      <c r="CD232" s="95">
        <v>37953</v>
      </c>
      <c r="CE232" s="72">
        <v>650.75523149000003</v>
      </c>
      <c r="CF232" s="72">
        <v>676.59346364999999</v>
      </c>
      <c r="CG232" s="72">
        <v>712.40329333</v>
      </c>
      <c r="CH232" s="72">
        <v>716.50152150999998</v>
      </c>
      <c r="CI232" s="72">
        <v>731.52548966999996</v>
      </c>
      <c r="CJ232" s="96">
        <v>0.79708925090000005</v>
      </c>
      <c r="CK232" s="96">
        <v>0.79077027600000005</v>
      </c>
      <c r="CL232" s="96">
        <v>0.82124830900000001</v>
      </c>
      <c r="CM232" s="96">
        <v>0.82726970170000003</v>
      </c>
      <c r="CN232" s="96">
        <v>0.83469408599999995</v>
      </c>
      <c r="CO232" s="96">
        <v>0.89170526729999999</v>
      </c>
      <c r="CP232" s="96">
        <v>0.91309803209999996</v>
      </c>
      <c r="CQ232" s="96">
        <v>0.99584056389999998</v>
      </c>
      <c r="CR232" s="96">
        <v>0.91691173749999999</v>
      </c>
      <c r="CS232" s="95">
        <v>34409</v>
      </c>
      <c r="CT232" s="95">
        <v>34931</v>
      </c>
      <c r="CU232" s="95">
        <v>35537</v>
      </c>
      <c r="CV232" s="95">
        <v>36104</v>
      </c>
      <c r="CW232" s="95">
        <v>36562</v>
      </c>
      <c r="CX232" s="96">
        <v>0.90876906199999996</v>
      </c>
      <c r="CY232" s="96">
        <v>0.90208169599999999</v>
      </c>
      <c r="CZ232" s="96">
        <v>0.88940455399999996</v>
      </c>
      <c r="DA232" s="96">
        <v>0.88039955199999997</v>
      </c>
      <c r="DB232" s="96">
        <v>0.879133057</v>
      </c>
      <c r="DC232">
        <v>2013</v>
      </c>
      <c r="DD232" s="6">
        <v>35832.6</v>
      </c>
      <c r="DE232" s="96">
        <v>1.5882455E-3</v>
      </c>
      <c r="DF232" s="72">
        <v>703.06</v>
      </c>
      <c r="DG232" s="96">
        <v>1</v>
      </c>
      <c r="DH232" s="72">
        <v>703.06</v>
      </c>
      <c r="DI232" s="72">
        <v>703.06</v>
      </c>
      <c r="DJ232" s="96">
        <v>1</v>
      </c>
      <c r="DK232" s="72">
        <v>703.06</v>
      </c>
      <c r="DL232" s="96">
        <v>1</v>
      </c>
      <c r="DM232" s="72">
        <v>703.06</v>
      </c>
      <c r="DN232" s="96">
        <v>1</v>
      </c>
      <c r="DO232" s="96">
        <v>6.463E-3</v>
      </c>
      <c r="DP232" s="72">
        <v>4.54</v>
      </c>
      <c r="DQ232" s="72">
        <v>698.52</v>
      </c>
      <c r="DR232" t="s">
        <v>199</v>
      </c>
      <c r="DT232" t="s">
        <v>161</v>
      </c>
    </row>
    <row r="233" spans="1:124" x14ac:dyDescent="0.3">
      <c r="A233" t="s">
        <v>200</v>
      </c>
      <c r="B233">
        <v>5510</v>
      </c>
      <c r="C233" s="95">
        <v>46036</v>
      </c>
      <c r="D233" s="95">
        <v>188114818</v>
      </c>
      <c r="E233" s="95">
        <v>42078</v>
      </c>
      <c r="F233" s="95">
        <v>147515659</v>
      </c>
      <c r="G233" s="95">
        <v>4948</v>
      </c>
      <c r="H233" s="95">
        <v>15236945</v>
      </c>
      <c r="I233" s="95">
        <v>3780</v>
      </c>
      <c r="J233" s="95">
        <v>11014535</v>
      </c>
      <c r="K233" s="95">
        <v>47222</v>
      </c>
      <c r="L233" s="95">
        <v>194943513</v>
      </c>
      <c r="M233" s="95">
        <v>42646</v>
      </c>
      <c r="N233" s="95">
        <v>155706760</v>
      </c>
      <c r="O233" s="95">
        <v>5213</v>
      </c>
      <c r="P233" s="95">
        <v>18292915</v>
      </c>
      <c r="Q233" s="95">
        <v>3994</v>
      </c>
      <c r="R233" s="95">
        <v>12925248</v>
      </c>
      <c r="S233" s="95">
        <v>48939</v>
      </c>
      <c r="T233" s="95">
        <v>210040962</v>
      </c>
      <c r="U233" s="95">
        <v>43723</v>
      </c>
      <c r="V233" s="95">
        <v>164275008</v>
      </c>
      <c r="W233" s="95">
        <v>5532</v>
      </c>
      <c r="X233" s="95">
        <v>19235871</v>
      </c>
      <c r="Y233" s="95">
        <v>4261</v>
      </c>
      <c r="Z233" s="95">
        <v>13737527</v>
      </c>
      <c r="AA233" s="95">
        <v>50095</v>
      </c>
      <c r="AB233" s="95">
        <v>194290095</v>
      </c>
      <c r="AC233" s="95">
        <v>44292</v>
      </c>
      <c r="AD233" s="95">
        <v>171199838</v>
      </c>
      <c r="AE233" s="95">
        <v>5585</v>
      </c>
      <c r="AF233" s="95">
        <v>22770078</v>
      </c>
      <c r="AG233" s="95">
        <v>4309</v>
      </c>
      <c r="AH233" s="95">
        <v>15119161</v>
      </c>
      <c r="AI233" s="95">
        <v>51058</v>
      </c>
      <c r="AJ233" s="95">
        <v>197328026.81999999</v>
      </c>
      <c r="AK233" s="95">
        <v>44608</v>
      </c>
      <c r="AL233" s="95">
        <v>183248210.59999999</v>
      </c>
      <c r="AM233" s="95">
        <v>5483</v>
      </c>
      <c r="AN233" s="95">
        <v>22553833.18</v>
      </c>
      <c r="AO233" s="95">
        <v>4198</v>
      </c>
      <c r="AP233" s="95">
        <v>15748297.529999999</v>
      </c>
      <c r="AQ233" s="72">
        <v>332.38</v>
      </c>
      <c r="AR233" s="72">
        <v>288.08</v>
      </c>
      <c r="AS233" s="72">
        <v>620.46</v>
      </c>
      <c r="AT233" s="95">
        <v>203351763</v>
      </c>
      <c r="AU233" s="95">
        <v>158530194</v>
      </c>
      <c r="AV233" s="95">
        <v>50984</v>
      </c>
      <c r="AW233" s="95">
        <v>45858</v>
      </c>
      <c r="AX233" s="72">
        <v>338.89</v>
      </c>
      <c r="AY233" s="72">
        <v>301.3</v>
      </c>
      <c r="AZ233" s="72">
        <v>640.19000000000005</v>
      </c>
      <c r="BA233" s="95">
        <v>213236428</v>
      </c>
      <c r="BB233" s="95">
        <v>168632008</v>
      </c>
      <c r="BC233" s="95">
        <v>52435</v>
      </c>
      <c r="BD233" s="95">
        <v>46640</v>
      </c>
      <c r="BE233" s="72">
        <v>350.76</v>
      </c>
      <c r="BF233" s="72">
        <v>309.14999999999998</v>
      </c>
      <c r="BG233" s="72">
        <v>659.91</v>
      </c>
      <c r="BH233" s="95">
        <v>229276833</v>
      </c>
      <c r="BI233" s="95">
        <v>178012535</v>
      </c>
      <c r="BJ233" s="95">
        <v>54471</v>
      </c>
      <c r="BK233" s="95">
        <v>47984</v>
      </c>
      <c r="BL233" s="72">
        <v>324.86</v>
      </c>
      <c r="BM233" s="72">
        <v>319.47000000000003</v>
      </c>
      <c r="BN233" s="72">
        <v>644.33000000000004</v>
      </c>
      <c r="BO233" s="95">
        <v>217060173</v>
      </c>
      <c r="BP233" s="95">
        <v>186318999</v>
      </c>
      <c r="BQ233" s="95">
        <v>55680</v>
      </c>
      <c r="BR233" s="95">
        <v>48601</v>
      </c>
      <c r="BS233" s="72">
        <v>324.07</v>
      </c>
      <c r="BT233" s="72">
        <v>339.77</v>
      </c>
      <c r="BU233" s="72">
        <v>663.84</v>
      </c>
      <c r="BV233" s="95">
        <v>219881860</v>
      </c>
      <c r="BW233" s="95">
        <v>198996508.13</v>
      </c>
      <c r="BX233" s="95">
        <v>56541</v>
      </c>
      <c r="BY233" s="95">
        <v>48806</v>
      </c>
      <c r="BZ233" s="95">
        <v>48541</v>
      </c>
      <c r="CA233" s="95">
        <v>49644</v>
      </c>
      <c r="CB233" s="95">
        <v>51344</v>
      </c>
      <c r="CC233" s="95">
        <v>52320</v>
      </c>
      <c r="CD233" s="95">
        <v>52757</v>
      </c>
      <c r="CE233" s="72">
        <v>650.75523149000003</v>
      </c>
      <c r="CF233" s="72">
        <v>676.59346364999999</v>
      </c>
      <c r="CG233" s="72">
        <v>712.40329333</v>
      </c>
      <c r="CH233" s="72">
        <v>716.50152150999998</v>
      </c>
      <c r="CI233" s="72">
        <v>731.52548966999996</v>
      </c>
      <c r="CJ233" s="96">
        <v>0.95344604239999997</v>
      </c>
      <c r="CK233" s="96">
        <v>0.94619595720000005</v>
      </c>
      <c r="CL233" s="96">
        <v>0.92631520119999999</v>
      </c>
      <c r="CM233" s="96">
        <v>0.89927234020000002</v>
      </c>
      <c r="CN233" s="96">
        <v>0.90747350490000001</v>
      </c>
      <c r="CO233" s="96">
        <v>0.89398390110000003</v>
      </c>
      <c r="CP233" s="96">
        <v>1.0364175551999999</v>
      </c>
      <c r="CQ233" s="96">
        <v>0.99584056389999998</v>
      </c>
      <c r="CR233" s="96">
        <v>1.040746325</v>
      </c>
      <c r="CS233" s="95">
        <v>42579</v>
      </c>
      <c r="CT233" s="95">
        <v>43934</v>
      </c>
      <c r="CU233" s="95">
        <v>45246</v>
      </c>
      <c r="CV233" s="95">
        <v>45937</v>
      </c>
      <c r="CW233" s="95">
        <v>45887</v>
      </c>
      <c r="CX233" s="96">
        <v>0.89877330600000005</v>
      </c>
      <c r="CY233" s="96">
        <v>0.90339561599999996</v>
      </c>
      <c r="CZ233" s="96">
        <v>0.90348335899999999</v>
      </c>
      <c r="DA233" s="96">
        <v>0.89161243599999995</v>
      </c>
      <c r="DB233" s="96">
        <v>0.873535913</v>
      </c>
      <c r="DC233">
        <v>2013</v>
      </c>
      <c r="DD233" s="6">
        <v>47577.8</v>
      </c>
      <c r="DE233" s="96">
        <v>6.7644096999999997E-3</v>
      </c>
      <c r="DF233" s="72">
        <v>793.88</v>
      </c>
      <c r="DG233" s="96">
        <v>1</v>
      </c>
      <c r="DH233" s="72">
        <v>793.88</v>
      </c>
      <c r="DI233" s="72">
        <v>768.66213594999999</v>
      </c>
      <c r="DJ233" s="96">
        <v>1</v>
      </c>
      <c r="DK233" s="72">
        <v>793.88</v>
      </c>
      <c r="DL233" s="96">
        <v>1</v>
      </c>
      <c r="DM233" s="72">
        <v>793.88</v>
      </c>
      <c r="DN233" s="96">
        <v>1</v>
      </c>
      <c r="DO233" s="96">
        <v>2.3345000000000001E-2</v>
      </c>
      <c r="DP233" s="72">
        <v>18.53</v>
      </c>
      <c r="DQ233" s="72">
        <v>775.35</v>
      </c>
      <c r="DR233" t="s">
        <v>200</v>
      </c>
      <c r="DT233" t="s">
        <v>161</v>
      </c>
    </row>
    <row r="234" spans="1:124" x14ac:dyDescent="0.3">
      <c r="A234" t="s">
        <v>201</v>
      </c>
      <c r="B234">
        <v>5520</v>
      </c>
      <c r="C234" s="95">
        <v>38171</v>
      </c>
      <c r="D234" s="95">
        <v>117519293</v>
      </c>
      <c r="E234" s="95">
        <v>36650</v>
      </c>
      <c r="F234" s="95">
        <v>129129268</v>
      </c>
      <c r="G234" s="95">
        <v>7089</v>
      </c>
      <c r="H234" s="95">
        <v>16705573</v>
      </c>
      <c r="I234" s="95">
        <v>6358</v>
      </c>
      <c r="J234" s="95">
        <v>18845716</v>
      </c>
      <c r="K234" s="95">
        <v>38251</v>
      </c>
      <c r="L234" s="95">
        <v>122339555</v>
      </c>
      <c r="M234" s="95">
        <v>36606</v>
      </c>
      <c r="N234" s="95">
        <v>132292289</v>
      </c>
      <c r="O234" s="95">
        <v>7036</v>
      </c>
      <c r="P234" s="95">
        <v>17831694</v>
      </c>
      <c r="Q234" s="95">
        <v>6287</v>
      </c>
      <c r="R234" s="95">
        <v>19764644</v>
      </c>
      <c r="S234" s="95">
        <v>39085</v>
      </c>
      <c r="T234" s="95">
        <v>135955770</v>
      </c>
      <c r="U234" s="95">
        <v>37173</v>
      </c>
      <c r="V234" s="95">
        <v>142648557</v>
      </c>
      <c r="W234" s="95">
        <v>7196</v>
      </c>
      <c r="X234" s="95">
        <v>20320748</v>
      </c>
      <c r="Y234" s="95">
        <v>6415</v>
      </c>
      <c r="Z234" s="95">
        <v>21362894</v>
      </c>
      <c r="AA234" s="95">
        <v>39520</v>
      </c>
      <c r="AB234" s="95">
        <v>133268034</v>
      </c>
      <c r="AC234" s="95">
        <v>37344</v>
      </c>
      <c r="AD234" s="95">
        <v>146176799</v>
      </c>
      <c r="AE234" s="95">
        <v>7328</v>
      </c>
      <c r="AF234" s="95">
        <v>23596847</v>
      </c>
      <c r="AG234" s="95">
        <v>6551</v>
      </c>
      <c r="AH234" s="95">
        <v>23919391</v>
      </c>
      <c r="AI234" s="95">
        <v>40708</v>
      </c>
      <c r="AJ234" s="95">
        <v>136979696.84</v>
      </c>
      <c r="AK234" s="95">
        <v>38388</v>
      </c>
      <c r="AL234" s="95">
        <v>157670497.47999999</v>
      </c>
      <c r="AM234" s="95">
        <v>7590</v>
      </c>
      <c r="AN234" s="95">
        <v>23874348</v>
      </c>
      <c r="AO234" s="95">
        <v>6794</v>
      </c>
      <c r="AP234" s="95">
        <v>25834195.210000001</v>
      </c>
      <c r="AQ234" s="72">
        <v>247.14</v>
      </c>
      <c r="AR234" s="72">
        <v>286.72000000000003</v>
      </c>
      <c r="AS234" s="72">
        <v>533.86</v>
      </c>
      <c r="AT234" s="95">
        <v>134224866</v>
      </c>
      <c r="AU234" s="95">
        <v>147974984</v>
      </c>
      <c r="AV234" s="95">
        <v>45260</v>
      </c>
      <c r="AW234" s="95">
        <v>43008</v>
      </c>
      <c r="AX234" s="72">
        <v>257.93</v>
      </c>
      <c r="AY234" s="72">
        <v>295.42</v>
      </c>
      <c r="AZ234" s="72">
        <v>553.35</v>
      </c>
      <c r="BA234" s="95">
        <v>140171249</v>
      </c>
      <c r="BB234" s="95">
        <v>152056933</v>
      </c>
      <c r="BC234" s="95">
        <v>45287</v>
      </c>
      <c r="BD234" s="95">
        <v>42893</v>
      </c>
      <c r="BE234" s="72">
        <v>281.39</v>
      </c>
      <c r="BF234" s="72">
        <v>313.56</v>
      </c>
      <c r="BG234" s="72">
        <v>594.95000000000005</v>
      </c>
      <c r="BH234" s="95">
        <v>156276518</v>
      </c>
      <c r="BI234" s="95">
        <v>164011451</v>
      </c>
      <c r="BJ234" s="95">
        <v>46281</v>
      </c>
      <c r="BK234" s="95">
        <v>43588</v>
      </c>
      <c r="BL234" s="72">
        <v>279.02999999999997</v>
      </c>
      <c r="BM234" s="72">
        <v>322.92</v>
      </c>
      <c r="BN234" s="72">
        <v>601.95000000000005</v>
      </c>
      <c r="BO234" s="95">
        <v>156864881</v>
      </c>
      <c r="BP234" s="95">
        <v>170096190</v>
      </c>
      <c r="BQ234" s="95">
        <v>46848</v>
      </c>
      <c r="BR234" s="95">
        <v>43895</v>
      </c>
      <c r="BS234" s="72">
        <v>277.54000000000002</v>
      </c>
      <c r="BT234" s="72">
        <v>338.45</v>
      </c>
      <c r="BU234" s="72">
        <v>615.99</v>
      </c>
      <c r="BV234" s="95">
        <v>160854044.84</v>
      </c>
      <c r="BW234" s="95">
        <v>183504692.69</v>
      </c>
      <c r="BX234" s="95">
        <v>48298</v>
      </c>
      <c r="BY234" s="95">
        <v>45182</v>
      </c>
      <c r="BZ234" s="95">
        <v>44187</v>
      </c>
      <c r="CA234" s="95">
        <v>44131</v>
      </c>
      <c r="CB234" s="95">
        <v>44983</v>
      </c>
      <c r="CC234" s="95">
        <v>45446</v>
      </c>
      <c r="CD234" s="95">
        <v>46774</v>
      </c>
      <c r="CE234" s="72">
        <v>650.75523149000003</v>
      </c>
      <c r="CF234" s="72">
        <v>676.59346364999999</v>
      </c>
      <c r="CG234" s="72">
        <v>712.40329333</v>
      </c>
      <c r="CH234" s="72">
        <v>716.50152150999998</v>
      </c>
      <c r="CI234" s="72">
        <v>731.52548966999996</v>
      </c>
      <c r="CJ234" s="96">
        <v>0.82036989360000001</v>
      </c>
      <c r="CK234" s="96">
        <v>0.81784709690000001</v>
      </c>
      <c r="CL234" s="96">
        <v>0.83513089510000005</v>
      </c>
      <c r="CM234" s="96">
        <v>0.84012382659999996</v>
      </c>
      <c r="CN234" s="96">
        <v>0.84206225030000004</v>
      </c>
      <c r="CO234" s="96">
        <v>0.96912219190000004</v>
      </c>
      <c r="CP234" s="96">
        <v>0.85758720560000001</v>
      </c>
      <c r="CQ234" s="96">
        <v>0.99584056389999998</v>
      </c>
      <c r="CR234" s="96">
        <v>0.8611690608</v>
      </c>
      <c r="CS234" s="95">
        <v>42019</v>
      </c>
      <c r="CT234" s="95">
        <v>41941</v>
      </c>
      <c r="CU234" s="95">
        <v>42673</v>
      </c>
      <c r="CV234" s="95">
        <v>43071</v>
      </c>
      <c r="CW234" s="95">
        <v>44295</v>
      </c>
      <c r="CX234" s="96">
        <v>0.97164645699999996</v>
      </c>
      <c r="CY234" s="96">
        <v>0.97084700300000004</v>
      </c>
      <c r="CZ234" s="96">
        <v>0.97232252799999996</v>
      </c>
      <c r="DA234" s="96">
        <v>0.97085658900000005</v>
      </c>
      <c r="DB234" s="96">
        <v>0.960324866</v>
      </c>
      <c r="DC234">
        <v>2013</v>
      </c>
      <c r="DD234" s="6">
        <v>43713.2</v>
      </c>
      <c r="DE234" s="96">
        <v>3.5320850999999999E-3</v>
      </c>
      <c r="DF234" s="72">
        <v>659.03</v>
      </c>
      <c r="DG234" s="96">
        <v>1</v>
      </c>
      <c r="DH234" s="72">
        <v>659.03</v>
      </c>
      <c r="DI234" s="72">
        <v>659.03</v>
      </c>
      <c r="DJ234" s="96">
        <v>1</v>
      </c>
      <c r="DK234" s="72">
        <v>659.03</v>
      </c>
      <c r="DL234" s="96">
        <v>1</v>
      </c>
      <c r="DM234" s="72">
        <v>659.03</v>
      </c>
      <c r="DN234" s="96">
        <v>1</v>
      </c>
      <c r="DO234" s="96">
        <v>9.9659999999999992E-3</v>
      </c>
      <c r="DP234" s="72">
        <v>6.57</v>
      </c>
      <c r="DQ234" s="72">
        <v>652.46</v>
      </c>
      <c r="DR234" t="s">
        <v>201</v>
      </c>
      <c r="DT234" t="s">
        <v>161</v>
      </c>
    </row>
    <row r="235" spans="1:124" x14ac:dyDescent="0.3">
      <c r="A235" t="s">
        <v>202</v>
      </c>
      <c r="B235">
        <v>5530</v>
      </c>
      <c r="C235" s="95">
        <v>94281</v>
      </c>
      <c r="D235" s="95">
        <v>397462427</v>
      </c>
      <c r="E235" s="95">
        <v>91681</v>
      </c>
      <c r="F235" s="95">
        <v>312691734</v>
      </c>
      <c r="G235" s="95">
        <v>16250</v>
      </c>
      <c r="H235" s="95">
        <v>59250426</v>
      </c>
      <c r="I235" s="95">
        <v>13616</v>
      </c>
      <c r="J235" s="95">
        <v>37572494</v>
      </c>
      <c r="K235" s="95">
        <v>97516</v>
      </c>
      <c r="L235" s="95">
        <v>417263844</v>
      </c>
      <c r="M235" s="95">
        <v>93086</v>
      </c>
      <c r="N235" s="95">
        <v>330970931</v>
      </c>
      <c r="O235" s="95">
        <v>16574</v>
      </c>
      <c r="P235" s="95">
        <v>63334553</v>
      </c>
      <c r="Q235" s="95">
        <v>13807</v>
      </c>
      <c r="R235" s="95">
        <v>40054938</v>
      </c>
      <c r="S235" s="95">
        <v>101184</v>
      </c>
      <c r="T235" s="95">
        <v>454066261</v>
      </c>
      <c r="U235" s="95">
        <v>95027</v>
      </c>
      <c r="V235" s="95">
        <v>350644287</v>
      </c>
      <c r="W235" s="95">
        <v>16305</v>
      </c>
      <c r="X235" s="95">
        <v>69707760</v>
      </c>
      <c r="Y235" s="95">
        <v>13423</v>
      </c>
      <c r="Z235" s="95">
        <v>41835017</v>
      </c>
      <c r="AA235" s="95">
        <v>104032</v>
      </c>
      <c r="AB235" s="95">
        <v>436308142</v>
      </c>
      <c r="AC235" s="95">
        <v>96571</v>
      </c>
      <c r="AD235" s="95">
        <v>370950520</v>
      </c>
      <c r="AE235" s="95">
        <v>16410</v>
      </c>
      <c r="AF235" s="95">
        <v>72972028</v>
      </c>
      <c r="AG235" s="95">
        <v>13477</v>
      </c>
      <c r="AH235" s="95">
        <v>46401322</v>
      </c>
      <c r="AI235" s="95">
        <v>110358</v>
      </c>
      <c r="AJ235" s="95">
        <v>473701604.20999998</v>
      </c>
      <c r="AK235" s="95">
        <v>101933</v>
      </c>
      <c r="AL235" s="95">
        <v>413661316.73000002</v>
      </c>
      <c r="AM235" s="95">
        <v>17821</v>
      </c>
      <c r="AN235" s="95">
        <v>87526379</v>
      </c>
      <c r="AO235" s="95">
        <v>14998</v>
      </c>
      <c r="AP235" s="95">
        <v>56326837.409999996</v>
      </c>
      <c r="AQ235" s="72">
        <v>344.33</v>
      </c>
      <c r="AR235" s="72">
        <v>277.2</v>
      </c>
      <c r="AS235" s="72">
        <v>621.53</v>
      </c>
      <c r="AT235" s="95">
        <v>456712853</v>
      </c>
      <c r="AU235" s="95">
        <v>350264228</v>
      </c>
      <c r="AV235" s="95">
        <v>110531</v>
      </c>
      <c r="AW235" s="95">
        <v>105297</v>
      </c>
      <c r="AX235" s="72">
        <v>351.04</v>
      </c>
      <c r="AY235" s="72">
        <v>289.25</v>
      </c>
      <c r="AZ235" s="72">
        <v>640.29</v>
      </c>
      <c r="BA235" s="95">
        <v>480598397</v>
      </c>
      <c r="BB235" s="95">
        <v>371025869</v>
      </c>
      <c r="BC235" s="95">
        <v>114090</v>
      </c>
      <c r="BD235" s="95">
        <v>106893</v>
      </c>
      <c r="BE235" s="72">
        <v>371.51</v>
      </c>
      <c r="BF235" s="72">
        <v>301.58</v>
      </c>
      <c r="BG235" s="72">
        <v>673.09</v>
      </c>
      <c r="BH235" s="95">
        <v>523774021</v>
      </c>
      <c r="BI235" s="95">
        <v>392479304</v>
      </c>
      <c r="BJ235" s="95">
        <v>117489</v>
      </c>
      <c r="BK235" s="95">
        <v>108450</v>
      </c>
      <c r="BL235" s="72">
        <v>352.37</v>
      </c>
      <c r="BM235" s="72">
        <v>316.04000000000002</v>
      </c>
      <c r="BN235" s="72">
        <v>668.41</v>
      </c>
      <c r="BO235" s="95">
        <v>509280170</v>
      </c>
      <c r="BP235" s="95">
        <v>417351842</v>
      </c>
      <c r="BQ235" s="95">
        <v>120442</v>
      </c>
      <c r="BR235" s="95">
        <v>110048</v>
      </c>
      <c r="BS235" s="72">
        <v>364.87</v>
      </c>
      <c r="BT235" s="72">
        <v>334.95</v>
      </c>
      <c r="BU235" s="72">
        <v>699.82</v>
      </c>
      <c r="BV235" s="95">
        <v>561227983.21000004</v>
      </c>
      <c r="BW235" s="95">
        <v>469988154.13999999</v>
      </c>
      <c r="BX235" s="95">
        <v>128179</v>
      </c>
      <c r="BY235" s="95">
        <v>116931</v>
      </c>
      <c r="BZ235" s="95">
        <v>108036</v>
      </c>
      <c r="CA235" s="95">
        <v>110618</v>
      </c>
      <c r="CB235" s="95">
        <v>113132</v>
      </c>
      <c r="CC235" s="95">
        <v>115508</v>
      </c>
      <c r="CD235" s="95">
        <v>122676</v>
      </c>
      <c r="CE235" s="72">
        <v>650.75523149000003</v>
      </c>
      <c r="CF235" s="72">
        <v>676.59346364999999</v>
      </c>
      <c r="CG235" s="72">
        <v>712.40329333</v>
      </c>
      <c r="CH235" s="72">
        <v>716.50152150999998</v>
      </c>
      <c r="CI235" s="72">
        <v>731.52548966999996</v>
      </c>
      <c r="CJ235" s="96">
        <v>0.95509028579999999</v>
      </c>
      <c r="CK235" s="96">
        <v>0.94634375650000002</v>
      </c>
      <c r="CL235" s="96">
        <v>0.94481595789999995</v>
      </c>
      <c r="CM235" s="96">
        <v>0.93288008460000005</v>
      </c>
      <c r="CN235" s="96">
        <v>0.95665839379999995</v>
      </c>
      <c r="CO235" s="96">
        <v>0.94591544279999995</v>
      </c>
      <c r="CP235" s="96">
        <v>1.0013132812000001</v>
      </c>
      <c r="CQ235" s="96">
        <v>0.99584056389999998</v>
      </c>
      <c r="CR235" s="96">
        <v>1.0054954322</v>
      </c>
      <c r="CS235" s="95">
        <v>94316</v>
      </c>
      <c r="CT235" s="95">
        <v>99928</v>
      </c>
      <c r="CU235" s="95">
        <v>101722</v>
      </c>
      <c r="CV235" s="95">
        <v>102984</v>
      </c>
      <c r="CW235" s="95">
        <v>110062</v>
      </c>
      <c r="CX235" s="96">
        <v>0.95562795099999998</v>
      </c>
      <c r="CY235" s="96">
        <v>0.94687885000000005</v>
      </c>
      <c r="CZ235" s="96">
        <v>0.94564149799999997</v>
      </c>
      <c r="DA235" s="96">
        <v>0.93799556699999997</v>
      </c>
      <c r="DB235" s="96">
        <v>0.94438149299999996</v>
      </c>
      <c r="DC235">
        <v>2013</v>
      </c>
      <c r="DD235" s="6">
        <v>109523.8</v>
      </c>
      <c r="DE235" s="96">
        <v>7.4240918999999997E-3</v>
      </c>
      <c r="DF235" s="72">
        <v>766.48</v>
      </c>
      <c r="DG235" s="96">
        <v>1</v>
      </c>
      <c r="DH235" s="72">
        <v>766.48</v>
      </c>
      <c r="DI235" s="72">
        <v>767.81455599000003</v>
      </c>
      <c r="DJ235" s="96">
        <v>1</v>
      </c>
      <c r="DK235" s="72">
        <v>766.48</v>
      </c>
      <c r="DL235" s="96">
        <v>1</v>
      </c>
      <c r="DM235" s="72">
        <v>766.48</v>
      </c>
      <c r="DN235" s="96">
        <v>1</v>
      </c>
      <c r="DO235" s="96">
        <v>1.9266999999999999E-2</v>
      </c>
      <c r="DP235" s="72">
        <v>14.77</v>
      </c>
      <c r="DQ235" s="72">
        <v>751.71</v>
      </c>
      <c r="DR235" t="s">
        <v>202</v>
      </c>
      <c r="DT235" t="s">
        <v>161</v>
      </c>
    </row>
    <row r="236" spans="1:124" x14ac:dyDescent="0.3">
      <c r="A236" t="s">
        <v>100</v>
      </c>
      <c r="B236">
        <v>5540</v>
      </c>
      <c r="C236" s="95">
        <v>20534</v>
      </c>
      <c r="D236" s="95">
        <v>89184158</v>
      </c>
      <c r="E236" s="95">
        <v>19602</v>
      </c>
      <c r="F236" s="95">
        <v>63570265</v>
      </c>
      <c r="G236" s="95">
        <v>4141</v>
      </c>
      <c r="H236" s="95">
        <v>14150439</v>
      </c>
      <c r="I236" s="95">
        <v>3692</v>
      </c>
      <c r="J236" s="95">
        <v>11424481</v>
      </c>
      <c r="K236" s="95">
        <v>20976</v>
      </c>
      <c r="L236" s="95">
        <v>97407880</v>
      </c>
      <c r="M236" s="95">
        <v>19856</v>
      </c>
      <c r="N236" s="95">
        <v>68305855</v>
      </c>
      <c r="O236" s="95">
        <v>4311</v>
      </c>
      <c r="P236" s="95">
        <v>14810553</v>
      </c>
      <c r="Q236" s="95">
        <v>3820</v>
      </c>
      <c r="R236" s="95">
        <v>12409474</v>
      </c>
      <c r="S236" s="95">
        <v>21790</v>
      </c>
      <c r="T236" s="95">
        <v>106461729</v>
      </c>
      <c r="U236" s="95">
        <v>20369</v>
      </c>
      <c r="V236" s="95">
        <v>72325559</v>
      </c>
      <c r="W236" s="95">
        <v>4471</v>
      </c>
      <c r="X236" s="95">
        <v>16223412</v>
      </c>
      <c r="Y236" s="95">
        <v>3964</v>
      </c>
      <c r="Z236" s="95">
        <v>13462254</v>
      </c>
      <c r="AA236" s="95">
        <v>22529</v>
      </c>
      <c r="AB236" s="95">
        <v>101260279</v>
      </c>
      <c r="AC236" s="95">
        <v>20887</v>
      </c>
      <c r="AD236" s="95">
        <v>78049487</v>
      </c>
      <c r="AE236" s="95">
        <v>4676</v>
      </c>
      <c r="AF236" s="95">
        <v>18282151</v>
      </c>
      <c r="AG236" s="95">
        <v>4152</v>
      </c>
      <c r="AH236" s="95">
        <v>15537747</v>
      </c>
      <c r="AI236" s="95">
        <v>23380</v>
      </c>
      <c r="AJ236" s="95">
        <v>103835354.81</v>
      </c>
      <c r="AK236" s="95">
        <v>21586</v>
      </c>
      <c r="AL236" s="95">
        <v>83019998.700000003</v>
      </c>
      <c r="AM236" s="95">
        <v>4821</v>
      </c>
      <c r="AN236" s="95">
        <v>18333530</v>
      </c>
      <c r="AO236" s="95">
        <v>4312</v>
      </c>
      <c r="AP236" s="95">
        <v>15566313.640000001</v>
      </c>
      <c r="AQ236" s="72">
        <v>348.99</v>
      </c>
      <c r="AR236" s="72">
        <v>268.29000000000002</v>
      </c>
      <c r="AS236" s="72">
        <v>617.28</v>
      </c>
      <c r="AT236" s="95">
        <v>103334597</v>
      </c>
      <c r="AU236" s="95">
        <v>74994746</v>
      </c>
      <c r="AV236" s="95">
        <v>24675</v>
      </c>
      <c r="AW236" s="95">
        <v>23294</v>
      </c>
      <c r="AX236" s="72">
        <v>369.82</v>
      </c>
      <c r="AY236" s="72">
        <v>284.10000000000002</v>
      </c>
      <c r="AZ236" s="72">
        <v>653.91999999999996</v>
      </c>
      <c r="BA236" s="95">
        <v>112218433</v>
      </c>
      <c r="BB236" s="95">
        <v>80715329</v>
      </c>
      <c r="BC236" s="95">
        <v>25287</v>
      </c>
      <c r="BD236" s="95">
        <v>23676</v>
      </c>
      <c r="BE236" s="72">
        <v>389.31</v>
      </c>
      <c r="BF236" s="72">
        <v>293.8</v>
      </c>
      <c r="BG236" s="72">
        <v>683.11</v>
      </c>
      <c r="BH236" s="95">
        <v>122685141</v>
      </c>
      <c r="BI236" s="95">
        <v>85787813</v>
      </c>
      <c r="BJ236" s="95">
        <v>26261</v>
      </c>
      <c r="BK236" s="95">
        <v>24333</v>
      </c>
      <c r="BL236" s="72">
        <v>366.18</v>
      </c>
      <c r="BM236" s="72">
        <v>311.47000000000003</v>
      </c>
      <c r="BN236" s="72">
        <v>677.65</v>
      </c>
      <c r="BO236" s="95">
        <v>119542430</v>
      </c>
      <c r="BP236" s="95">
        <v>93587234</v>
      </c>
      <c r="BQ236" s="95">
        <v>27205</v>
      </c>
      <c r="BR236" s="95">
        <v>25039</v>
      </c>
      <c r="BS236" s="72">
        <v>361.01</v>
      </c>
      <c r="BT236" s="72">
        <v>317.23</v>
      </c>
      <c r="BU236" s="72">
        <v>678.24</v>
      </c>
      <c r="BV236" s="95">
        <v>122168884.81</v>
      </c>
      <c r="BW236" s="95">
        <v>98586312.340000004</v>
      </c>
      <c r="BX236" s="95">
        <v>28201</v>
      </c>
      <c r="BY236" s="95">
        <v>25898</v>
      </c>
      <c r="BZ236" s="95">
        <v>24017</v>
      </c>
      <c r="CA236" s="95">
        <v>24510</v>
      </c>
      <c r="CB236" s="95">
        <v>25332</v>
      </c>
      <c r="CC236" s="95">
        <v>26177</v>
      </c>
      <c r="CD236" s="95">
        <v>27074</v>
      </c>
      <c r="CE236" s="72">
        <v>650.75523149000003</v>
      </c>
      <c r="CF236" s="72">
        <v>676.59346364999999</v>
      </c>
      <c r="CG236" s="72">
        <v>712.40329333</v>
      </c>
      <c r="CH236" s="72">
        <v>716.50152150999998</v>
      </c>
      <c r="CI236" s="72">
        <v>731.52548966999996</v>
      </c>
      <c r="CJ236" s="96">
        <v>0.94855941239999997</v>
      </c>
      <c r="CK236" s="96">
        <v>0.96648879300000001</v>
      </c>
      <c r="CL236" s="96">
        <v>0.95888102480000004</v>
      </c>
      <c r="CM236" s="96">
        <v>0.94577607949999998</v>
      </c>
      <c r="CN236" s="96">
        <v>0.92715839649999998</v>
      </c>
      <c r="CO236" s="96">
        <v>0.97742743539999999</v>
      </c>
      <c r="CP236" s="96">
        <v>0.97129741489999999</v>
      </c>
      <c r="CQ236" s="96">
        <v>0.99584056389999998</v>
      </c>
      <c r="CR236" s="96">
        <v>0.97535419960000003</v>
      </c>
      <c r="CS236" s="95">
        <v>22388</v>
      </c>
      <c r="CT236" s="95">
        <v>22884</v>
      </c>
      <c r="CU236" s="95">
        <v>23533</v>
      </c>
      <c r="CV236" s="95">
        <v>24349</v>
      </c>
      <c r="CW236" s="95">
        <v>25139</v>
      </c>
      <c r="CX236" s="96">
        <v>0.98232958699999995</v>
      </c>
      <c r="CY236" s="96">
        <v>0.98206137199999999</v>
      </c>
      <c r="CZ236" s="96">
        <v>0.99538945999999995</v>
      </c>
      <c r="DA236" s="96">
        <v>0.97593747200000003</v>
      </c>
      <c r="DB236" s="96">
        <v>0.95347208400000005</v>
      </c>
      <c r="DC236">
        <v>2013</v>
      </c>
      <c r="DD236" s="6">
        <v>24448</v>
      </c>
      <c r="DE236" s="96">
        <v>2.1591991000000001E-3</v>
      </c>
      <c r="DF236" s="72">
        <v>747.45</v>
      </c>
      <c r="DG236" s="96">
        <v>1</v>
      </c>
      <c r="DH236" s="72">
        <v>747.45</v>
      </c>
      <c r="DI236" s="72">
        <v>747.45</v>
      </c>
      <c r="DJ236" s="96">
        <v>1</v>
      </c>
      <c r="DK236" s="72">
        <v>747.45</v>
      </c>
      <c r="DL236" s="96">
        <v>1</v>
      </c>
      <c r="DM236" s="72">
        <v>747.45</v>
      </c>
      <c r="DN236" s="96">
        <v>1</v>
      </c>
      <c r="DO236" s="96">
        <v>9.2149999999999992E-3</v>
      </c>
      <c r="DP236" s="72">
        <v>6.89</v>
      </c>
      <c r="DQ236" s="72">
        <v>740.56</v>
      </c>
      <c r="DR236" t="s">
        <v>100</v>
      </c>
      <c r="DT236" t="s">
        <v>161</v>
      </c>
    </row>
    <row r="237" spans="1:124" x14ac:dyDescent="0.3">
      <c r="A237" t="s">
        <v>203</v>
      </c>
      <c r="B237">
        <v>5550</v>
      </c>
      <c r="C237" s="95">
        <v>26989</v>
      </c>
      <c r="D237" s="95">
        <v>104823560</v>
      </c>
      <c r="E237" s="95">
        <v>26513</v>
      </c>
      <c r="F237" s="95">
        <v>90310513</v>
      </c>
      <c r="G237" s="95">
        <v>7575</v>
      </c>
      <c r="H237" s="95">
        <v>21842663</v>
      </c>
      <c r="I237" s="95">
        <v>6959</v>
      </c>
      <c r="J237" s="95">
        <v>21280639</v>
      </c>
      <c r="K237" s="95">
        <v>26851</v>
      </c>
      <c r="L237" s="95">
        <v>111459014</v>
      </c>
      <c r="M237" s="95">
        <v>26299</v>
      </c>
      <c r="N237" s="95">
        <v>93607954</v>
      </c>
      <c r="O237" s="95">
        <v>7736</v>
      </c>
      <c r="P237" s="95">
        <v>22658340</v>
      </c>
      <c r="Q237" s="95">
        <v>7084</v>
      </c>
      <c r="R237" s="95">
        <v>22691897</v>
      </c>
      <c r="S237" s="95">
        <v>26741</v>
      </c>
      <c r="T237" s="95">
        <v>118922492</v>
      </c>
      <c r="U237" s="95">
        <v>26074</v>
      </c>
      <c r="V237" s="95">
        <v>97983620</v>
      </c>
      <c r="W237" s="95">
        <v>7796</v>
      </c>
      <c r="X237" s="95">
        <v>25054477</v>
      </c>
      <c r="Y237" s="95">
        <v>7139</v>
      </c>
      <c r="Z237" s="95">
        <v>24622851</v>
      </c>
      <c r="AA237" s="95">
        <v>26774</v>
      </c>
      <c r="AB237" s="95">
        <v>120164197</v>
      </c>
      <c r="AC237" s="95">
        <v>25995</v>
      </c>
      <c r="AD237" s="95">
        <v>101669196</v>
      </c>
      <c r="AE237" s="95">
        <v>8017</v>
      </c>
      <c r="AF237" s="95">
        <v>29328530</v>
      </c>
      <c r="AG237" s="95">
        <v>7338</v>
      </c>
      <c r="AH237" s="95">
        <v>26570636</v>
      </c>
      <c r="AI237" s="95">
        <v>27243</v>
      </c>
      <c r="AJ237" s="95">
        <v>133026668</v>
      </c>
      <c r="AK237" s="95">
        <v>26468</v>
      </c>
      <c r="AL237" s="95">
        <v>104818269.18000001</v>
      </c>
      <c r="AM237" s="95">
        <v>8359</v>
      </c>
      <c r="AN237" s="95">
        <v>28212470</v>
      </c>
      <c r="AO237" s="95">
        <v>7657</v>
      </c>
      <c r="AP237" s="95">
        <v>27127875</v>
      </c>
      <c r="AQ237" s="72">
        <v>305.39</v>
      </c>
      <c r="AR237" s="72">
        <v>277.82</v>
      </c>
      <c r="AS237" s="72">
        <v>583.21</v>
      </c>
      <c r="AT237" s="95">
        <v>126666223</v>
      </c>
      <c r="AU237" s="95">
        <v>111591152</v>
      </c>
      <c r="AV237" s="95">
        <v>34564</v>
      </c>
      <c r="AW237" s="95">
        <v>33472</v>
      </c>
      <c r="AX237" s="72">
        <v>323.14</v>
      </c>
      <c r="AY237" s="72">
        <v>290.32</v>
      </c>
      <c r="AZ237" s="72">
        <v>613.46</v>
      </c>
      <c r="BA237" s="95">
        <v>134117354</v>
      </c>
      <c r="BB237" s="95">
        <v>116299851</v>
      </c>
      <c r="BC237" s="95">
        <v>34587</v>
      </c>
      <c r="BD237" s="95">
        <v>33383</v>
      </c>
      <c r="BE237" s="72">
        <v>347.4</v>
      </c>
      <c r="BF237" s="72">
        <v>307.63</v>
      </c>
      <c r="BG237" s="72">
        <v>655.03</v>
      </c>
      <c r="BH237" s="95">
        <v>143976969</v>
      </c>
      <c r="BI237" s="95">
        <v>122606471</v>
      </c>
      <c r="BJ237" s="95">
        <v>34537</v>
      </c>
      <c r="BK237" s="95">
        <v>33213</v>
      </c>
      <c r="BL237" s="72">
        <v>358.07</v>
      </c>
      <c r="BM237" s="72">
        <v>320.60000000000002</v>
      </c>
      <c r="BN237" s="72">
        <v>678.67</v>
      </c>
      <c r="BO237" s="95">
        <v>149492727</v>
      </c>
      <c r="BP237" s="95">
        <v>128239832</v>
      </c>
      <c r="BQ237" s="95">
        <v>34791</v>
      </c>
      <c r="BR237" s="95">
        <v>33333</v>
      </c>
      <c r="BS237" s="72">
        <v>377.41</v>
      </c>
      <c r="BT237" s="72">
        <v>322.20999999999998</v>
      </c>
      <c r="BU237" s="72">
        <v>699.62</v>
      </c>
      <c r="BV237" s="95">
        <v>161239138</v>
      </c>
      <c r="BW237" s="95">
        <v>131946144.18000001</v>
      </c>
      <c r="BX237" s="95">
        <v>35602</v>
      </c>
      <c r="BY237" s="95">
        <v>34125</v>
      </c>
      <c r="BZ237" s="95">
        <v>34044</v>
      </c>
      <c r="CA237" s="95">
        <v>34005</v>
      </c>
      <c r="CB237" s="95">
        <v>33899</v>
      </c>
      <c r="CC237" s="95">
        <v>34099</v>
      </c>
      <c r="CD237" s="95">
        <v>34879</v>
      </c>
      <c r="CE237" s="72">
        <v>650.75523149000003</v>
      </c>
      <c r="CF237" s="72">
        <v>676.59346364999999</v>
      </c>
      <c r="CG237" s="72">
        <v>712.40329333</v>
      </c>
      <c r="CH237" s="72">
        <v>716.50152150999998</v>
      </c>
      <c r="CI237" s="72">
        <v>731.52548966999996</v>
      </c>
      <c r="CJ237" s="96">
        <v>0.89620485829999996</v>
      </c>
      <c r="CK237" s="96">
        <v>0.90668922029999999</v>
      </c>
      <c r="CL237" s="96">
        <v>0.91946514869999996</v>
      </c>
      <c r="CM237" s="96">
        <v>0.94719966339999995</v>
      </c>
      <c r="CN237" s="96">
        <v>0.95638499259999998</v>
      </c>
      <c r="CO237" s="96">
        <v>0.91384442320000003</v>
      </c>
      <c r="CP237" s="96">
        <v>1.0124138783000001</v>
      </c>
      <c r="CQ237" s="96">
        <v>0.99584056389999998</v>
      </c>
      <c r="CR237" s="96">
        <v>1.0166423927999999</v>
      </c>
      <c r="CS237" s="95">
        <v>32658</v>
      </c>
      <c r="CT237" s="95">
        <v>32768</v>
      </c>
      <c r="CU237" s="95">
        <v>32793</v>
      </c>
      <c r="CV237" s="95">
        <v>32959</v>
      </c>
      <c r="CW237" s="95">
        <v>33620</v>
      </c>
      <c r="CX237" s="96">
        <v>0.92146478700000001</v>
      </c>
      <c r="CY237" s="96">
        <v>0.91326671999999998</v>
      </c>
      <c r="CZ237" s="96">
        <v>0.91081379399999995</v>
      </c>
      <c r="DA237" s="96">
        <v>0.90910581700000004</v>
      </c>
      <c r="DB237" s="96">
        <v>0.914606692</v>
      </c>
      <c r="DC237">
        <v>2013</v>
      </c>
      <c r="DD237" s="6">
        <v>33505.199999999997</v>
      </c>
      <c r="DE237" s="96">
        <v>2.6265354999999999E-3</v>
      </c>
      <c r="DF237" s="72">
        <v>778.72</v>
      </c>
      <c r="DG237" s="96">
        <v>1</v>
      </c>
      <c r="DH237" s="72">
        <v>778.72</v>
      </c>
      <c r="DI237" s="72">
        <v>778.72</v>
      </c>
      <c r="DJ237" s="96">
        <v>1</v>
      </c>
      <c r="DK237" s="72">
        <v>778.72</v>
      </c>
      <c r="DL237" s="96">
        <v>1</v>
      </c>
      <c r="DM237" s="72">
        <v>778.72</v>
      </c>
      <c r="DN237" s="96">
        <v>1</v>
      </c>
      <c r="DO237" s="96">
        <v>9.2200000000000008E-3</v>
      </c>
      <c r="DP237" s="72">
        <v>7.18</v>
      </c>
      <c r="DQ237" s="72">
        <v>771.54</v>
      </c>
      <c r="DR237" t="s">
        <v>203</v>
      </c>
      <c r="DT237" t="s">
        <v>161</v>
      </c>
    </row>
    <row r="238" spans="1:124" x14ac:dyDescent="0.3">
      <c r="A238" t="s">
        <v>204</v>
      </c>
      <c r="B238">
        <v>5560</v>
      </c>
      <c r="C238" s="95">
        <v>546</v>
      </c>
      <c r="D238" s="95">
        <v>1841335</v>
      </c>
      <c r="E238" s="95">
        <v>517</v>
      </c>
      <c r="F238" s="95">
        <v>1658797</v>
      </c>
      <c r="G238" s="95">
        <v>95</v>
      </c>
      <c r="H238" s="95">
        <v>209113</v>
      </c>
      <c r="I238" s="95">
        <v>86</v>
      </c>
      <c r="J238" s="95">
        <v>261674</v>
      </c>
      <c r="K238" s="95">
        <v>549</v>
      </c>
      <c r="L238" s="95">
        <v>2351596</v>
      </c>
      <c r="M238" s="95">
        <v>515</v>
      </c>
      <c r="N238" s="95">
        <v>1686699</v>
      </c>
      <c r="O238" s="95">
        <v>104</v>
      </c>
      <c r="P238" s="95">
        <v>131171</v>
      </c>
      <c r="Q238" s="95">
        <v>97</v>
      </c>
      <c r="R238" s="95">
        <v>254940</v>
      </c>
      <c r="S238" s="95">
        <v>545</v>
      </c>
      <c r="T238" s="95">
        <v>1915728</v>
      </c>
      <c r="U238" s="95">
        <v>514</v>
      </c>
      <c r="V238" s="95">
        <v>1760669</v>
      </c>
      <c r="W238" s="95">
        <v>110</v>
      </c>
      <c r="X238" s="95">
        <v>396404</v>
      </c>
      <c r="Y238" s="95">
        <v>101</v>
      </c>
      <c r="Z238" s="95">
        <v>356413</v>
      </c>
      <c r="AA238" s="95">
        <v>560</v>
      </c>
      <c r="AB238" s="95">
        <v>2049917</v>
      </c>
      <c r="AC238" s="95">
        <v>531</v>
      </c>
      <c r="AD238" s="95">
        <v>1931419</v>
      </c>
      <c r="AE238" s="95">
        <v>114</v>
      </c>
      <c r="AF238" s="95">
        <v>409319</v>
      </c>
      <c r="AG238" s="95">
        <v>103</v>
      </c>
      <c r="AH238" s="95">
        <v>345678</v>
      </c>
      <c r="AI238" s="95">
        <v>552</v>
      </c>
      <c r="AJ238" s="95">
        <v>2336517</v>
      </c>
      <c r="AK238" s="95">
        <v>521</v>
      </c>
      <c r="AL238" s="95">
        <v>2280596.63</v>
      </c>
      <c r="AM238" s="95">
        <v>117</v>
      </c>
      <c r="AN238" s="95">
        <v>504423</v>
      </c>
      <c r="AO238" s="95">
        <v>109</v>
      </c>
      <c r="AP238" s="95">
        <v>515911</v>
      </c>
      <c r="AQ238" s="72">
        <v>266.57</v>
      </c>
      <c r="AR238" s="72">
        <v>265.41000000000003</v>
      </c>
      <c r="AS238" s="72">
        <v>531.98</v>
      </c>
      <c r="AT238" s="95">
        <v>2050448</v>
      </c>
      <c r="AU238" s="95">
        <v>1920471</v>
      </c>
      <c r="AV238" s="95">
        <v>641</v>
      </c>
      <c r="AW238" s="95">
        <v>603</v>
      </c>
      <c r="AX238" s="72">
        <v>316.83999999999997</v>
      </c>
      <c r="AY238" s="72">
        <v>264.38</v>
      </c>
      <c r="AZ238" s="72">
        <v>581.22</v>
      </c>
      <c r="BA238" s="95">
        <v>2482767</v>
      </c>
      <c r="BB238" s="95">
        <v>1941639</v>
      </c>
      <c r="BC238" s="95">
        <v>653</v>
      </c>
      <c r="BD238" s="95">
        <v>612</v>
      </c>
      <c r="BE238" s="72">
        <v>294.16000000000003</v>
      </c>
      <c r="BF238" s="72">
        <v>286.87</v>
      </c>
      <c r="BG238" s="72">
        <v>581.03</v>
      </c>
      <c r="BH238" s="95">
        <v>2312132</v>
      </c>
      <c r="BI238" s="95">
        <v>2117082</v>
      </c>
      <c r="BJ238" s="95">
        <v>655</v>
      </c>
      <c r="BK238" s="95">
        <v>615</v>
      </c>
      <c r="BL238" s="72">
        <v>304.06</v>
      </c>
      <c r="BM238" s="72">
        <v>299.3</v>
      </c>
      <c r="BN238" s="72">
        <v>603.36</v>
      </c>
      <c r="BO238" s="95">
        <v>2459236</v>
      </c>
      <c r="BP238" s="95">
        <v>2277097</v>
      </c>
      <c r="BQ238" s="95">
        <v>674</v>
      </c>
      <c r="BR238" s="95">
        <v>634</v>
      </c>
      <c r="BS238" s="72">
        <v>353.88</v>
      </c>
      <c r="BT238" s="72">
        <v>369.91</v>
      </c>
      <c r="BU238" s="72">
        <v>723.79</v>
      </c>
      <c r="BV238" s="95">
        <v>2840940</v>
      </c>
      <c r="BW238" s="95">
        <v>2796507.63</v>
      </c>
      <c r="BX238" s="95">
        <v>669</v>
      </c>
      <c r="BY238" s="95">
        <v>630</v>
      </c>
      <c r="BZ238" s="95">
        <v>623</v>
      </c>
      <c r="CA238" s="95">
        <v>633</v>
      </c>
      <c r="CB238" s="95">
        <v>636</v>
      </c>
      <c r="CC238" s="95">
        <v>655</v>
      </c>
      <c r="CD238" s="95">
        <v>650</v>
      </c>
      <c r="CE238" s="72">
        <v>650.75523149000003</v>
      </c>
      <c r="CF238" s="72">
        <v>676.59346364999999</v>
      </c>
      <c r="CG238" s="72">
        <v>712.40329333</v>
      </c>
      <c r="CH238" s="72">
        <v>716.50152150999998</v>
      </c>
      <c r="CI238" s="72">
        <v>731.52548966999996</v>
      </c>
      <c r="CJ238" s="96">
        <v>0.81748094250000003</v>
      </c>
      <c r="CK238" s="96">
        <v>0.85903874520000001</v>
      </c>
      <c r="CL238" s="96">
        <v>0.81559140090000004</v>
      </c>
      <c r="CM238" s="96">
        <v>0.84209172190000003</v>
      </c>
      <c r="CN238" s="96">
        <v>0.98942553639999997</v>
      </c>
      <c r="CO238" s="96">
        <v>0.87078835939999999</v>
      </c>
      <c r="CP238" s="96">
        <v>0.99303769980000001</v>
      </c>
      <c r="CQ238" s="96">
        <v>0.99584056389999998</v>
      </c>
      <c r="CR238" s="96">
        <v>0.99718528640000004</v>
      </c>
      <c r="CS238" s="95">
        <v>610</v>
      </c>
      <c r="CT238" s="95">
        <v>616</v>
      </c>
      <c r="CU238" s="95">
        <v>629</v>
      </c>
      <c r="CV238" s="95">
        <v>636</v>
      </c>
      <c r="CW238" s="95">
        <v>652</v>
      </c>
      <c r="CX238" s="96">
        <v>0.914036234</v>
      </c>
      <c r="CY238" s="96">
        <v>0.87622793499999996</v>
      </c>
      <c r="CZ238" s="96">
        <v>0.83799373099999996</v>
      </c>
      <c r="DA238" s="96">
        <v>0.86576613000000002</v>
      </c>
      <c r="DB238" s="96">
        <v>0.86172390700000001</v>
      </c>
      <c r="DC238">
        <v>2013</v>
      </c>
      <c r="DD238" s="6">
        <v>618.79999999999995</v>
      </c>
      <c r="DE238" s="96">
        <v>1.8874641E-3</v>
      </c>
      <c r="DF238" s="72">
        <v>764.38</v>
      </c>
      <c r="DG238" s="96">
        <v>1</v>
      </c>
      <c r="DH238" s="72">
        <v>764.38</v>
      </c>
      <c r="DI238" s="72">
        <v>730.53366714000003</v>
      </c>
      <c r="DJ238" s="96">
        <v>0.78663841759999997</v>
      </c>
      <c r="DK238" s="72">
        <v>757.15849286000002</v>
      </c>
      <c r="DL238" s="96">
        <v>1.0070711682</v>
      </c>
      <c r="DM238" s="72">
        <v>762.5124879</v>
      </c>
      <c r="DN238" s="96">
        <v>1</v>
      </c>
      <c r="DO238" s="96">
        <v>6.0179999999999999E-3</v>
      </c>
      <c r="DP238" s="72">
        <v>4.59</v>
      </c>
      <c r="DQ238" s="72">
        <v>757.92</v>
      </c>
      <c r="DR238" t="s">
        <v>204</v>
      </c>
      <c r="DT238" t="s">
        <v>161</v>
      </c>
    </row>
    <row r="239" spans="1:124" x14ac:dyDescent="0.3">
      <c r="A239" t="s">
        <v>205</v>
      </c>
      <c r="B239">
        <v>5570</v>
      </c>
      <c r="C239" s="95">
        <v>8150</v>
      </c>
      <c r="D239" s="95">
        <v>23428550</v>
      </c>
      <c r="E239" s="95">
        <v>7956</v>
      </c>
      <c r="F239" s="95">
        <v>23475261</v>
      </c>
      <c r="G239" s="95">
        <v>1709</v>
      </c>
      <c r="H239" s="95">
        <v>4015425</v>
      </c>
      <c r="I239" s="95">
        <v>1576</v>
      </c>
      <c r="J239" s="95">
        <v>4611260</v>
      </c>
      <c r="K239" s="95">
        <v>8178</v>
      </c>
      <c r="L239" s="95">
        <v>26842033</v>
      </c>
      <c r="M239" s="95">
        <v>7949</v>
      </c>
      <c r="N239" s="95">
        <v>24369706</v>
      </c>
      <c r="O239" s="95">
        <v>1797</v>
      </c>
      <c r="P239" s="95">
        <v>3862005</v>
      </c>
      <c r="Q239" s="95">
        <v>1650</v>
      </c>
      <c r="R239" s="95">
        <v>4727737</v>
      </c>
      <c r="S239" s="95">
        <v>8199</v>
      </c>
      <c r="T239" s="95">
        <v>26807630</v>
      </c>
      <c r="U239" s="95">
        <v>7922</v>
      </c>
      <c r="V239" s="95">
        <v>26389776</v>
      </c>
      <c r="W239" s="95">
        <v>1789</v>
      </c>
      <c r="X239" s="95">
        <v>5034051</v>
      </c>
      <c r="Y239" s="95">
        <v>1630</v>
      </c>
      <c r="Z239" s="95">
        <v>5289001</v>
      </c>
      <c r="AA239" s="95">
        <v>8170</v>
      </c>
      <c r="AB239" s="95">
        <v>24615421</v>
      </c>
      <c r="AC239" s="95">
        <v>7865</v>
      </c>
      <c r="AD239" s="95">
        <v>27499162</v>
      </c>
      <c r="AE239" s="95">
        <v>1860</v>
      </c>
      <c r="AF239" s="95">
        <v>4393958</v>
      </c>
      <c r="AG239" s="95">
        <v>1681</v>
      </c>
      <c r="AH239" s="95">
        <v>5952806</v>
      </c>
      <c r="AI239" s="95">
        <v>8158</v>
      </c>
      <c r="AJ239" s="95">
        <v>29059447</v>
      </c>
      <c r="AK239" s="95">
        <v>7812</v>
      </c>
      <c r="AL239" s="95">
        <v>28274990</v>
      </c>
      <c r="AM239" s="95">
        <v>1872</v>
      </c>
      <c r="AN239" s="95">
        <v>4971646</v>
      </c>
      <c r="AO239" s="95">
        <v>1714</v>
      </c>
      <c r="AP239" s="95">
        <v>6256649</v>
      </c>
      <c r="AQ239" s="72">
        <v>231.97</v>
      </c>
      <c r="AR239" s="72">
        <v>245.55</v>
      </c>
      <c r="AS239" s="72">
        <v>477.52</v>
      </c>
      <c r="AT239" s="95">
        <v>27443975</v>
      </c>
      <c r="AU239" s="95">
        <v>28086521</v>
      </c>
      <c r="AV239" s="95">
        <v>9859</v>
      </c>
      <c r="AW239" s="95">
        <v>9532</v>
      </c>
      <c r="AX239" s="72">
        <v>256.51</v>
      </c>
      <c r="AY239" s="72">
        <v>252.61</v>
      </c>
      <c r="AZ239" s="72">
        <v>509.12</v>
      </c>
      <c r="BA239" s="95">
        <v>30704038</v>
      </c>
      <c r="BB239" s="95">
        <v>29097443</v>
      </c>
      <c r="BC239" s="95">
        <v>9975</v>
      </c>
      <c r="BD239" s="95">
        <v>9599</v>
      </c>
      <c r="BE239" s="72">
        <v>265.67</v>
      </c>
      <c r="BF239" s="72">
        <v>276.37</v>
      </c>
      <c r="BG239" s="72">
        <v>542.04</v>
      </c>
      <c r="BH239" s="95">
        <v>31841681</v>
      </c>
      <c r="BI239" s="95">
        <v>31678777</v>
      </c>
      <c r="BJ239" s="95">
        <v>9988</v>
      </c>
      <c r="BK239" s="95">
        <v>9552</v>
      </c>
      <c r="BL239" s="72">
        <v>241.02</v>
      </c>
      <c r="BM239" s="72">
        <v>292.02</v>
      </c>
      <c r="BN239" s="72">
        <v>533.04</v>
      </c>
      <c r="BO239" s="95">
        <v>29009379</v>
      </c>
      <c r="BP239" s="95">
        <v>33451968</v>
      </c>
      <c r="BQ239" s="95">
        <v>10030</v>
      </c>
      <c r="BR239" s="95">
        <v>9546</v>
      </c>
      <c r="BS239" s="72">
        <v>282.74</v>
      </c>
      <c r="BT239" s="72">
        <v>302.08</v>
      </c>
      <c r="BU239" s="72">
        <v>584.82000000000005</v>
      </c>
      <c r="BV239" s="95">
        <v>34031093</v>
      </c>
      <c r="BW239" s="95">
        <v>34531639</v>
      </c>
      <c r="BX239" s="95">
        <v>10030</v>
      </c>
      <c r="BY239" s="95">
        <v>9526</v>
      </c>
      <c r="BZ239" s="95">
        <v>9703</v>
      </c>
      <c r="CA239" s="95">
        <v>9793</v>
      </c>
      <c r="CB239" s="95">
        <v>9778</v>
      </c>
      <c r="CC239" s="95">
        <v>9800</v>
      </c>
      <c r="CD239" s="95">
        <v>9783</v>
      </c>
      <c r="CE239" s="72">
        <v>650.75523149000003</v>
      </c>
      <c r="CF239" s="72">
        <v>676.59346364999999</v>
      </c>
      <c r="CG239" s="72">
        <v>712.40329333</v>
      </c>
      <c r="CH239" s="72">
        <v>716.50152150999998</v>
      </c>
      <c r="CI239" s="72">
        <v>731.52548966999996</v>
      </c>
      <c r="CJ239" s="96">
        <v>0.73379356309999999</v>
      </c>
      <c r="CK239" s="96">
        <v>0.75247549280000003</v>
      </c>
      <c r="CL239" s="96">
        <v>0.76086116540000004</v>
      </c>
      <c r="CM239" s="96">
        <v>0.74394817599999996</v>
      </c>
      <c r="CN239" s="96">
        <v>0.79945266199999998</v>
      </c>
      <c r="CO239" s="96">
        <v>0.87732510159999999</v>
      </c>
      <c r="CP239" s="96">
        <v>0.86411093269999995</v>
      </c>
      <c r="CQ239" s="96">
        <v>0.99584056389999998</v>
      </c>
      <c r="CR239" s="96">
        <v>0.86772003529999997</v>
      </c>
      <c r="CS239" s="95">
        <v>9291</v>
      </c>
      <c r="CT239" s="95">
        <v>9364</v>
      </c>
      <c r="CU239" s="95">
        <v>9311</v>
      </c>
      <c r="CV239" s="95">
        <v>9324</v>
      </c>
      <c r="CW239" s="95">
        <v>9346</v>
      </c>
      <c r="CX239" s="96">
        <v>0.89528383199999995</v>
      </c>
      <c r="CY239" s="96">
        <v>0.88523320699999997</v>
      </c>
      <c r="CZ239" s="96">
        <v>0.86821671300000003</v>
      </c>
      <c r="DA239" s="96">
        <v>0.872977059</v>
      </c>
      <c r="DB239" s="96">
        <v>0.86496080600000003</v>
      </c>
      <c r="DC239">
        <v>2013</v>
      </c>
      <c r="DD239" s="6">
        <v>9551</v>
      </c>
      <c r="DE239" s="96">
        <v>1.8528155E-3</v>
      </c>
      <c r="DF239" s="72">
        <v>665.17</v>
      </c>
      <c r="DG239" s="96">
        <v>1</v>
      </c>
      <c r="DH239" s="72">
        <v>665.17</v>
      </c>
      <c r="DI239" s="72">
        <v>730.53366714000003</v>
      </c>
      <c r="DJ239" s="96">
        <v>1</v>
      </c>
      <c r="DK239" s="72">
        <v>665.17</v>
      </c>
      <c r="DL239" s="96">
        <v>1</v>
      </c>
      <c r="DM239" s="72">
        <v>665.17</v>
      </c>
      <c r="DN239" s="96">
        <v>1</v>
      </c>
      <c r="DO239" s="96">
        <v>6.0699999999999999E-3</v>
      </c>
      <c r="DP239" s="72">
        <v>4.04</v>
      </c>
      <c r="DQ239" s="72">
        <v>661.13</v>
      </c>
      <c r="DR239" t="s">
        <v>205</v>
      </c>
      <c r="DT239" t="s">
        <v>161</v>
      </c>
    </row>
    <row r="240" spans="1:124" x14ac:dyDescent="0.3">
      <c r="A240" t="s">
        <v>206</v>
      </c>
      <c r="B240">
        <v>5580</v>
      </c>
      <c r="C240" s="95">
        <v>22505</v>
      </c>
      <c r="D240" s="95">
        <v>102006608</v>
      </c>
      <c r="E240" s="95">
        <v>19925</v>
      </c>
      <c r="F240" s="95">
        <v>61164904</v>
      </c>
      <c r="G240" s="95">
        <v>5923</v>
      </c>
      <c r="H240" s="95">
        <v>18378571</v>
      </c>
      <c r="I240" s="95">
        <v>4690</v>
      </c>
      <c r="J240" s="95">
        <v>12950211</v>
      </c>
      <c r="K240" s="95">
        <v>22144</v>
      </c>
      <c r="L240" s="95">
        <v>100377908</v>
      </c>
      <c r="M240" s="95">
        <v>19178</v>
      </c>
      <c r="N240" s="95">
        <v>62073577</v>
      </c>
      <c r="O240" s="95">
        <v>6017</v>
      </c>
      <c r="P240" s="95">
        <v>18647088</v>
      </c>
      <c r="Q240" s="95">
        <v>4712</v>
      </c>
      <c r="R240" s="95">
        <v>12873610</v>
      </c>
      <c r="S240" s="95">
        <v>22458</v>
      </c>
      <c r="T240" s="95">
        <v>103844697</v>
      </c>
      <c r="U240" s="95">
        <v>19059</v>
      </c>
      <c r="V240" s="95">
        <v>66131231</v>
      </c>
      <c r="W240" s="95">
        <v>6122</v>
      </c>
      <c r="X240" s="95">
        <v>19679145</v>
      </c>
      <c r="Y240" s="95">
        <v>4774</v>
      </c>
      <c r="Z240" s="95">
        <v>13834000</v>
      </c>
      <c r="AA240" s="95">
        <v>22781</v>
      </c>
      <c r="AB240" s="95">
        <v>99679435</v>
      </c>
      <c r="AC240" s="95">
        <v>19031</v>
      </c>
      <c r="AD240" s="95">
        <v>69361680</v>
      </c>
      <c r="AE240" s="95">
        <v>6308</v>
      </c>
      <c r="AF240" s="95">
        <v>22893847</v>
      </c>
      <c r="AG240" s="95">
        <v>4850</v>
      </c>
      <c r="AH240" s="95">
        <v>14771679</v>
      </c>
      <c r="AI240" s="95">
        <v>23229</v>
      </c>
      <c r="AJ240" s="95">
        <v>101955096.39</v>
      </c>
      <c r="AK240" s="95">
        <v>19226</v>
      </c>
      <c r="AL240" s="95">
        <v>71897523.650000006</v>
      </c>
      <c r="AM240" s="95">
        <v>6220</v>
      </c>
      <c r="AN240" s="95">
        <v>25631871</v>
      </c>
      <c r="AO240" s="95">
        <v>4786</v>
      </c>
      <c r="AP240" s="95">
        <v>15547558.029999999</v>
      </c>
      <c r="AQ240" s="72">
        <v>352.89</v>
      </c>
      <c r="AR240" s="72">
        <v>250.91</v>
      </c>
      <c r="AS240" s="72">
        <v>603.79999999999995</v>
      </c>
      <c r="AT240" s="95">
        <v>120385179</v>
      </c>
      <c r="AU240" s="95">
        <v>74115115</v>
      </c>
      <c r="AV240" s="95">
        <v>28428</v>
      </c>
      <c r="AW240" s="95">
        <v>24615</v>
      </c>
      <c r="AX240" s="72">
        <v>352.22</v>
      </c>
      <c r="AY240" s="72">
        <v>261.43</v>
      </c>
      <c r="AZ240" s="72">
        <v>613.65</v>
      </c>
      <c r="BA240" s="95">
        <v>119024996</v>
      </c>
      <c r="BB240" s="95">
        <v>74947187</v>
      </c>
      <c r="BC240" s="95">
        <v>28161</v>
      </c>
      <c r="BD240" s="95">
        <v>23890</v>
      </c>
      <c r="BE240" s="72">
        <v>360.17</v>
      </c>
      <c r="BF240" s="72">
        <v>279.60000000000002</v>
      </c>
      <c r="BG240" s="72">
        <v>639.77</v>
      </c>
      <c r="BH240" s="95">
        <v>123523842</v>
      </c>
      <c r="BI240" s="95">
        <v>79965231</v>
      </c>
      <c r="BJ240" s="95">
        <v>28580</v>
      </c>
      <c r="BK240" s="95">
        <v>23833</v>
      </c>
      <c r="BL240" s="72">
        <v>351.14</v>
      </c>
      <c r="BM240" s="72">
        <v>293.58999999999997</v>
      </c>
      <c r="BN240" s="72">
        <v>644.73</v>
      </c>
      <c r="BO240" s="95">
        <v>122573282</v>
      </c>
      <c r="BP240" s="95">
        <v>84133359</v>
      </c>
      <c r="BQ240" s="95">
        <v>29089</v>
      </c>
      <c r="BR240" s="95">
        <v>23881</v>
      </c>
      <c r="BS240" s="72">
        <v>361.04</v>
      </c>
      <c r="BT240" s="72">
        <v>303.48</v>
      </c>
      <c r="BU240" s="72">
        <v>664.52</v>
      </c>
      <c r="BV240" s="95">
        <v>127586967.39</v>
      </c>
      <c r="BW240" s="95">
        <v>87445081.680000007</v>
      </c>
      <c r="BX240" s="95">
        <v>29449</v>
      </c>
      <c r="BY240" s="95">
        <v>24012</v>
      </c>
      <c r="BZ240" s="95">
        <v>26611</v>
      </c>
      <c r="CA240" s="95">
        <v>26105</v>
      </c>
      <c r="CB240" s="95">
        <v>26292</v>
      </c>
      <c r="CC240" s="95">
        <v>26617</v>
      </c>
      <c r="CD240" s="95">
        <v>26789</v>
      </c>
      <c r="CE240" s="72">
        <v>650.75523149000003</v>
      </c>
      <c r="CF240" s="72">
        <v>676.59346364999999</v>
      </c>
      <c r="CG240" s="72">
        <v>712.40329333</v>
      </c>
      <c r="CH240" s="72">
        <v>716.50152150999998</v>
      </c>
      <c r="CI240" s="72">
        <v>731.52548966999996</v>
      </c>
      <c r="CJ240" s="96">
        <v>0.92784501880000003</v>
      </c>
      <c r="CK240" s="96">
        <v>0.90697003880000004</v>
      </c>
      <c r="CL240" s="96">
        <v>0.89804469740000004</v>
      </c>
      <c r="CM240" s="96">
        <v>0.89983060839999995</v>
      </c>
      <c r="CN240" s="96">
        <v>0.90840306920000002</v>
      </c>
      <c r="CO240" s="96">
        <v>0.90306319130000001</v>
      </c>
      <c r="CP240" s="96">
        <v>1.0057088974999999</v>
      </c>
      <c r="CQ240" s="96">
        <v>0.99584056389999998</v>
      </c>
      <c r="CR240" s="96">
        <v>1.0099094075999999</v>
      </c>
      <c r="CS240" s="95">
        <v>23908</v>
      </c>
      <c r="CT240" s="95">
        <v>23585</v>
      </c>
      <c r="CU240" s="95">
        <v>23543</v>
      </c>
      <c r="CV240" s="95">
        <v>23440</v>
      </c>
      <c r="CW240" s="95">
        <v>23387</v>
      </c>
      <c r="CX240" s="96">
        <v>0.91393919700000004</v>
      </c>
      <c r="CY240" s="96">
        <v>0.91472807</v>
      </c>
      <c r="CZ240" s="96">
        <v>0.90759490600000003</v>
      </c>
      <c r="DA240" s="96">
        <v>0.89325620100000003</v>
      </c>
      <c r="DB240" s="96">
        <v>0.88544853300000004</v>
      </c>
      <c r="DC240">
        <v>2013</v>
      </c>
      <c r="DD240" s="6">
        <v>24046.2</v>
      </c>
      <c r="DE240" s="96">
        <v>3.0710752E-3</v>
      </c>
      <c r="DF240" s="72">
        <v>773.22</v>
      </c>
      <c r="DG240" s="96">
        <v>1</v>
      </c>
      <c r="DH240" s="72">
        <v>773.22</v>
      </c>
      <c r="DI240" s="72">
        <v>773.22</v>
      </c>
      <c r="DJ240" s="96">
        <v>1</v>
      </c>
      <c r="DK240" s="72">
        <v>773.22</v>
      </c>
      <c r="DL240" s="96">
        <v>1</v>
      </c>
      <c r="DM240" s="72">
        <v>773.22</v>
      </c>
      <c r="DN240" s="96">
        <v>1</v>
      </c>
      <c r="DO240" s="96">
        <v>9.3690000000000006E-3</v>
      </c>
      <c r="DP240" s="72">
        <v>7.24</v>
      </c>
      <c r="DQ240" s="72">
        <v>765.98</v>
      </c>
      <c r="DR240" t="s">
        <v>206</v>
      </c>
      <c r="DT240" t="s">
        <v>161</v>
      </c>
    </row>
    <row r="241" spans="1:124" x14ac:dyDescent="0.3">
      <c r="A241" t="s">
        <v>207</v>
      </c>
      <c r="B241">
        <v>5590</v>
      </c>
      <c r="C241" s="95">
        <v>36151</v>
      </c>
      <c r="D241" s="95">
        <v>155728251</v>
      </c>
      <c r="E241" s="95">
        <v>33999</v>
      </c>
      <c r="F241" s="95">
        <v>120863004</v>
      </c>
      <c r="G241" s="95">
        <v>8076</v>
      </c>
      <c r="H241" s="95">
        <v>22451312</v>
      </c>
      <c r="I241" s="95">
        <v>6937</v>
      </c>
      <c r="J241" s="95">
        <v>20546532</v>
      </c>
      <c r="K241" s="95">
        <v>36274</v>
      </c>
      <c r="L241" s="95">
        <v>162824531</v>
      </c>
      <c r="M241" s="95">
        <v>33887</v>
      </c>
      <c r="N241" s="95">
        <v>122944123</v>
      </c>
      <c r="O241" s="95">
        <v>8139</v>
      </c>
      <c r="P241" s="95">
        <v>24616956</v>
      </c>
      <c r="Q241" s="95">
        <v>6927</v>
      </c>
      <c r="R241" s="95">
        <v>21633068</v>
      </c>
      <c r="S241" s="95">
        <v>37032</v>
      </c>
      <c r="T241" s="95">
        <v>174715815</v>
      </c>
      <c r="U241" s="95">
        <v>34277</v>
      </c>
      <c r="V241" s="95">
        <v>128849773</v>
      </c>
      <c r="W241" s="95">
        <v>8207</v>
      </c>
      <c r="X241" s="95">
        <v>26993077</v>
      </c>
      <c r="Y241" s="95">
        <v>6983</v>
      </c>
      <c r="Z241" s="95">
        <v>22741036</v>
      </c>
      <c r="AA241" s="95">
        <v>37881</v>
      </c>
      <c r="AB241" s="95">
        <v>163211975</v>
      </c>
      <c r="AC241" s="95">
        <v>34720</v>
      </c>
      <c r="AD241" s="95">
        <v>134293904</v>
      </c>
      <c r="AE241" s="95">
        <v>8321</v>
      </c>
      <c r="AF241" s="95">
        <v>28796888</v>
      </c>
      <c r="AG241" s="95">
        <v>7058</v>
      </c>
      <c r="AH241" s="95">
        <v>24084163</v>
      </c>
      <c r="AI241" s="95">
        <v>38916</v>
      </c>
      <c r="AJ241" s="95">
        <v>176367701.87</v>
      </c>
      <c r="AK241" s="95">
        <v>35290</v>
      </c>
      <c r="AL241" s="95">
        <v>141471865.94999999</v>
      </c>
      <c r="AM241" s="95">
        <v>8469</v>
      </c>
      <c r="AN241" s="95">
        <v>34723416</v>
      </c>
      <c r="AO241" s="95">
        <v>7189</v>
      </c>
      <c r="AP241" s="95">
        <v>25329363.800000001</v>
      </c>
      <c r="AQ241" s="72">
        <v>335.73</v>
      </c>
      <c r="AR241" s="72">
        <v>287.87</v>
      </c>
      <c r="AS241" s="72">
        <v>623.6</v>
      </c>
      <c r="AT241" s="95">
        <v>178179563</v>
      </c>
      <c r="AU241" s="95">
        <v>141409536</v>
      </c>
      <c r="AV241" s="95">
        <v>44227</v>
      </c>
      <c r="AW241" s="95">
        <v>40936</v>
      </c>
      <c r="AX241" s="72">
        <v>351.7</v>
      </c>
      <c r="AY241" s="72">
        <v>295.2</v>
      </c>
      <c r="AZ241" s="72">
        <v>646.9</v>
      </c>
      <c r="BA241" s="95">
        <v>187441487</v>
      </c>
      <c r="BB241" s="95">
        <v>144577191</v>
      </c>
      <c r="BC241" s="95">
        <v>44413</v>
      </c>
      <c r="BD241" s="95">
        <v>40814</v>
      </c>
      <c r="BE241" s="72">
        <v>371.56</v>
      </c>
      <c r="BF241" s="72">
        <v>306.17</v>
      </c>
      <c r="BG241" s="72">
        <v>677.73</v>
      </c>
      <c r="BH241" s="95">
        <v>201708892</v>
      </c>
      <c r="BI241" s="95">
        <v>151590809</v>
      </c>
      <c r="BJ241" s="95">
        <v>45239</v>
      </c>
      <c r="BK241" s="95">
        <v>41260</v>
      </c>
      <c r="BL241" s="72">
        <v>346.32</v>
      </c>
      <c r="BM241" s="72">
        <v>315.91000000000003</v>
      </c>
      <c r="BN241" s="72">
        <v>662.23</v>
      </c>
      <c r="BO241" s="95">
        <v>192008863</v>
      </c>
      <c r="BP241" s="95">
        <v>158378067</v>
      </c>
      <c r="BQ241" s="95">
        <v>46202</v>
      </c>
      <c r="BR241" s="95">
        <v>41778</v>
      </c>
      <c r="BS241" s="72">
        <v>371.23</v>
      </c>
      <c r="BT241" s="72">
        <v>327.22000000000003</v>
      </c>
      <c r="BU241" s="72">
        <v>698.45</v>
      </c>
      <c r="BV241" s="95">
        <v>211091117.87</v>
      </c>
      <c r="BW241" s="95">
        <v>166801229.75</v>
      </c>
      <c r="BX241" s="95">
        <v>47385</v>
      </c>
      <c r="BY241" s="95">
        <v>42479</v>
      </c>
      <c r="BZ241" s="95">
        <v>42659</v>
      </c>
      <c r="CA241" s="95">
        <v>42678</v>
      </c>
      <c r="CB241" s="95">
        <v>43321</v>
      </c>
      <c r="CC241" s="95">
        <v>44102</v>
      </c>
      <c r="CD241" s="95">
        <v>44985</v>
      </c>
      <c r="CE241" s="72">
        <v>650.75523149000003</v>
      </c>
      <c r="CF241" s="72">
        <v>676.59346364999999</v>
      </c>
      <c r="CG241" s="72">
        <v>712.40329333</v>
      </c>
      <c r="CH241" s="72">
        <v>716.50152150999998</v>
      </c>
      <c r="CI241" s="72">
        <v>731.52548966999996</v>
      </c>
      <c r="CJ241" s="96">
        <v>0.95827120529999998</v>
      </c>
      <c r="CK241" s="96">
        <v>0.95611328630000003</v>
      </c>
      <c r="CL241" s="96">
        <v>0.95132912260000002</v>
      </c>
      <c r="CM241" s="96">
        <v>0.92425484120000001</v>
      </c>
      <c r="CN241" s="96">
        <v>0.95478559510000005</v>
      </c>
      <c r="CO241" s="96">
        <v>0.98451322809999997</v>
      </c>
      <c r="CP241" s="96">
        <v>0.96387817149999999</v>
      </c>
      <c r="CQ241" s="96">
        <v>0.99584056389999998</v>
      </c>
      <c r="CR241" s="96">
        <v>0.96790396850000004</v>
      </c>
      <c r="CS241" s="95">
        <v>39702</v>
      </c>
      <c r="CT241" s="95">
        <v>40097</v>
      </c>
      <c r="CU241" s="95">
        <v>40346</v>
      </c>
      <c r="CV241" s="95">
        <v>40833</v>
      </c>
      <c r="CW241" s="95">
        <v>41839</v>
      </c>
      <c r="CX241" s="96">
        <v>1.014086797</v>
      </c>
      <c r="CY241" s="96">
        <v>1.003547754</v>
      </c>
      <c r="CZ241" s="96">
        <v>0.98781846299999998</v>
      </c>
      <c r="DA241" s="96">
        <v>0.97458527100000003</v>
      </c>
      <c r="DB241" s="96">
        <v>0.94471012700000001</v>
      </c>
      <c r="DC241">
        <v>2013</v>
      </c>
      <c r="DD241" s="6">
        <v>41453.4</v>
      </c>
      <c r="DE241" s="96">
        <v>4.0117466000000003E-3</v>
      </c>
      <c r="DF241" s="72">
        <v>740.36</v>
      </c>
      <c r="DG241" s="96">
        <v>1</v>
      </c>
      <c r="DH241" s="72">
        <v>740.36</v>
      </c>
      <c r="DI241" s="72">
        <v>740.36</v>
      </c>
      <c r="DJ241" s="96">
        <v>1</v>
      </c>
      <c r="DK241" s="72">
        <v>740.36</v>
      </c>
      <c r="DL241" s="96">
        <v>1</v>
      </c>
      <c r="DM241" s="72">
        <v>740.36</v>
      </c>
      <c r="DN241" s="96">
        <v>1</v>
      </c>
      <c r="DO241" s="96">
        <v>1.1819E-2</v>
      </c>
      <c r="DP241" s="72">
        <v>8.75</v>
      </c>
      <c r="DQ241" s="72">
        <v>731.61</v>
      </c>
      <c r="DR241" t="s">
        <v>207</v>
      </c>
      <c r="DT241" t="s">
        <v>161</v>
      </c>
    </row>
    <row r="242" spans="1:124" x14ac:dyDescent="0.3">
      <c r="A242" t="s">
        <v>208</v>
      </c>
      <c r="B242">
        <v>5600</v>
      </c>
      <c r="C242" s="95">
        <v>26820</v>
      </c>
      <c r="D242" s="95">
        <v>118308941</v>
      </c>
      <c r="E242" s="95">
        <v>26463</v>
      </c>
      <c r="F242" s="95">
        <v>80396500</v>
      </c>
      <c r="G242" s="95">
        <v>9704</v>
      </c>
      <c r="H242" s="95">
        <v>28874499</v>
      </c>
      <c r="I242" s="95">
        <v>8325</v>
      </c>
      <c r="J242" s="95">
        <v>23313756</v>
      </c>
      <c r="K242" s="95">
        <v>27151</v>
      </c>
      <c r="L242" s="95">
        <v>125873699</v>
      </c>
      <c r="M242" s="95">
        <v>26601</v>
      </c>
      <c r="N242" s="95">
        <v>85629634</v>
      </c>
      <c r="O242" s="95">
        <v>9958</v>
      </c>
      <c r="P242" s="95">
        <v>30895027</v>
      </c>
      <c r="Q242" s="95">
        <v>8533</v>
      </c>
      <c r="R242" s="95">
        <v>25006664</v>
      </c>
      <c r="S242" s="95">
        <v>27660</v>
      </c>
      <c r="T242" s="95">
        <v>143244748</v>
      </c>
      <c r="U242" s="95">
        <v>26845</v>
      </c>
      <c r="V242" s="95">
        <v>93947419</v>
      </c>
      <c r="W242" s="95">
        <v>10099</v>
      </c>
      <c r="X242" s="95">
        <v>36234624</v>
      </c>
      <c r="Y242" s="95">
        <v>8679</v>
      </c>
      <c r="Z242" s="95">
        <v>28771878</v>
      </c>
      <c r="AA242" s="95">
        <v>28125</v>
      </c>
      <c r="AB242" s="95">
        <v>137854611</v>
      </c>
      <c r="AC242" s="95">
        <v>27058</v>
      </c>
      <c r="AD242" s="95">
        <v>101381692</v>
      </c>
      <c r="AE242" s="95">
        <v>10188</v>
      </c>
      <c r="AF242" s="95">
        <v>35261122</v>
      </c>
      <c r="AG242" s="95">
        <v>8751</v>
      </c>
      <c r="AH242" s="95">
        <v>30221374</v>
      </c>
      <c r="AI242" s="95">
        <v>28908</v>
      </c>
      <c r="AJ242" s="95">
        <v>138650194.86000001</v>
      </c>
      <c r="AK242" s="95">
        <v>27732</v>
      </c>
      <c r="AL242" s="95">
        <v>106499755.56999999</v>
      </c>
      <c r="AM242" s="95">
        <v>10470</v>
      </c>
      <c r="AN242" s="95">
        <v>36927072</v>
      </c>
      <c r="AO242" s="95">
        <v>9035</v>
      </c>
      <c r="AP242" s="95">
        <v>32777857</v>
      </c>
      <c r="AQ242" s="72">
        <v>335.81</v>
      </c>
      <c r="AR242" s="72">
        <v>248.43</v>
      </c>
      <c r="AS242" s="72">
        <v>584.24</v>
      </c>
      <c r="AT242" s="95">
        <v>147183440</v>
      </c>
      <c r="AU242" s="95">
        <v>103710256</v>
      </c>
      <c r="AV242" s="95">
        <v>36524</v>
      </c>
      <c r="AW242" s="95">
        <v>34788</v>
      </c>
      <c r="AX242" s="72">
        <v>352.05</v>
      </c>
      <c r="AY242" s="72">
        <v>262.42</v>
      </c>
      <c r="AZ242" s="72">
        <v>614.47</v>
      </c>
      <c r="BA242" s="95">
        <v>156768726</v>
      </c>
      <c r="BB242" s="95">
        <v>110636298</v>
      </c>
      <c r="BC242" s="95">
        <v>37109</v>
      </c>
      <c r="BD242" s="95">
        <v>35134</v>
      </c>
      <c r="BE242" s="72">
        <v>396.11</v>
      </c>
      <c r="BF242" s="72">
        <v>287.88</v>
      </c>
      <c r="BG242" s="72">
        <v>683.99</v>
      </c>
      <c r="BH242" s="95">
        <v>179479372</v>
      </c>
      <c r="BI242" s="95">
        <v>122719297</v>
      </c>
      <c r="BJ242" s="95">
        <v>37759</v>
      </c>
      <c r="BK242" s="95">
        <v>35524</v>
      </c>
      <c r="BL242" s="72">
        <v>376.54</v>
      </c>
      <c r="BM242" s="72">
        <v>306.26</v>
      </c>
      <c r="BN242" s="72">
        <v>682.8</v>
      </c>
      <c r="BO242" s="95">
        <v>173115733</v>
      </c>
      <c r="BP242" s="95">
        <v>131603066</v>
      </c>
      <c r="BQ242" s="95">
        <v>38313</v>
      </c>
      <c r="BR242" s="95">
        <v>35809</v>
      </c>
      <c r="BS242" s="72">
        <v>371.56</v>
      </c>
      <c r="BT242" s="72">
        <v>315.68</v>
      </c>
      <c r="BU242" s="72">
        <v>687.24</v>
      </c>
      <c r="BV242" s="95">
        <v>175577266.86000001</v>
      </c>
      <c r="BW242" s="95">
        <v>139277612.56999999</v>
      </c>
      <c r="BX242" s="95">
        <v>39378</v>
      </c>
      <c r="BY242" s="95">
        <v>36767</v>
      </c>
      <c r="BZ242" s="95">
        <v>35697</v>
      </c>
      <c r="CA242" s="95">
        <v>36156</v>
      </c>
      <c r="CB242" s="95">
        <v>36682</v>
      </c>
      <c r="CC242" s="95">
        <v>37124</v>
      </c>
      <c r="CD242" s="95">
        <v>38101</v>
      </c>
      <c r="CE242" s="72">
        <v>650.75523149000003</v>
      </c>
      <c r="CF242" s="72">
        <v>676.59346364999999</v>
      </c>
      <c r="CG242" s="72">
        <v>712.40329333</v>
      </c>
      <c r="CH242" s="72">
        <v>716.50152150999998</v>
      </c>
      <c r="CI242" s="72">
        <v>731.52548966999996</v>
      </c>
      <c r="CJ242" s="96">
        <v>0.8977876346</v>
      </c>
      <c r="CK242" s="96">
        <v>0.90818199259999999</v>
      </c>
      <c r="CL242" s="96">
        <v>0.96011628019999995</v>
      </c>
      <c r="CM242" s="96">
        <v>0.95296378230000001</v>
      </c>
      <c r="CN242" s="96">
        <v>0.93946145380000001</v>
      </c>
      <c r="CO242" s="96">
        <v>0.9846686053</v>
      </c>
      <c r="CP242" s="96">
        <v>0.94620893129999994</v>
      </c>
      <c r="CQ242" s="96">
        <v>0.99584056389999998</v>
      </c>
      <c r="CR242" s="96">
        <v>0.9501609298</v>
      </c>
      <c r="CS242" s="95">
        <v>32444</v>
      </c>
      <c r="CT242" s="95">
        <v>32991</v>
      </c>
      <c r="CU242" s="95">
        <v>33375</v>
      </c>
      <c r="CV242" s="95">
        <v>33761</v>
      </c>
      <c r="CW242" s="95">
        <v>34294</v>
      </c>
      <c r="CX242" s="96">
        <v>0.99627101799999995</v>
      </c>
      <c r="CY242" s="96">
        <v>0.98541384600000004</v>
      </c>
      <c r="CZ242" s="96">
        <v>0.98086435599999999</v>
      </c>
      <c r="DA242" s="96">
        <v>0.97614854200000001</v>
      </c>
      <c r="DB242" s="96">
        <v>0.98506511100000005</v>
      </c>
      <c r="DC242">
        <v>2013</v>
      </c>
      <c r="DD242" s="6">
        <v>35604.400000000001</v>
      </c>
      <c r="DE242" s="96">
        <v>2.1890532999999999E-3</v>
      </c>
      <c r="DF242" s="72">
        <v>728.12</v>
      </c>
      <c r="DG242" s="96">
        <v>1</v>
      </c>
      <c r="DH242" s="72">
        <v>728.12</v>
      </c>
      <c r="DI242" s="72">
        <v>728.12</v>
      </c>
      <c r="DJ242" s="96">
        <v>1</v>
      </c>
      <c r="DK242" s="72">
        <v>728.12</v>
      </c>
      <c r="DL242" s="96">
        <v>1</v>
      </c>
      <c r="DM242" s="72">
        <v>728.12</v>
      </c>
      <c r="DN242" s="96">
        <v>1</v>
      </c>
      <c r="DO242" s="96">
        <v>9.5729999999999999E-3</v>
      </c>
      <c r="DP242" s="72">
        <v>6.97</v>
      </c>
      <c r="DQ242" s="72">
        <v>721.15</v>
      </c>
      <c r="DR242" t="s">
        <v>208</v>
      </c>
      <c r="DT242" t="s">
        <v>161</v>
      </c>
    </row>
    <row r="243" spans="1:124" x14ac:dyDescent="0.3">
      <c r="A243" t="s">
        <v>209</v>
      </c>
      <c r="B243">
        <v>5610</v>
      </c>
      <c r="C243" s="95">
        <v>9461</v>
      </c>
      <c r="D243" s="95">
        <v>34668534</v>
      </c>
      <c r="E243" s="95">
        <v>9450</v>
      </c>
      <c r="F243" s="95">
        <v>31659085</v>
      </c>
      <c r="G243" s="95">
        <v>2124</v>
      </c>
      <c r="H243" s="95">
        <v>4924060</v>
      </c>
      <c r="I243" s="95">
        <v>1910</v>
      </c>
      <c r="J243" s="95">
        <v>5367727</v>
      </c>
      <c r="K243" s="95">
        <v>9545</v>
      </c>
      <c r="L243" s="95">
        <v>35708964</v>
      </c>
      <c r="M243" s="95">
        <v>9499</v>
      </c>
      <c r="N243" s="95">
        <v>32760429</v>
      </c>
      <c r="O243" s="95">
        <v>2226</v>
      </c>
      <c r="P243" s="95">
        <v>5827079</v>
      </c>
      <c r="Q243" s="95">
        <v>1986</v>
      </c>
      <c r="R243" s="95">
        <v>6084588</v>
      </c>
      <c r="S243" s="95">
        <v>9795</v>
      </c>
      <c r="T243" s="95">
        <v>40702820</v>
      </c>
      <c r="U243" s="95">
        <v>9701</v>
      </c>
      <c r="V243" s="95">
        <v>33969815</v>
      </c>
      <c r="W243" s="95">
        <v>2259</v>
      </c>
      <c r="X243" s="95">
        <v>7320058</v>
      </c>
      <c r="Y243" s="95">
        <v>2011</v>
      </c>
      <c r="Z243" s="95">
        <v>6424385</v>
      </c>
      <c r="AA243" s="95">
        <v>9928</v>
      </c>
      <c r="AB243" s="95">
        <v>38916449</v>
      </c>
      <c r="AC243" s="95">
        <v>9793</v>
      </c>
      <c r="AD243" s="95">
        <v>35911228</v>
      </c>
      <c r="AE243" s="95">
        <v>2336</v>
      </c>
      <c r="AF243" s="95">
        <v>8934050</v>
      </c>
      <c r="AG243" s="95">
        <v>2094</v>
      </c>
      <c r="AH243" s="95">
        <v>7089191</v>
      </c>
      <c r="AI243" s="95">
        <v>10193</v>
      </c>
      <c r="AJ243" s="95">
        <v>42164930.039999999</v>
      </c>
      <c r="AK243" s="95">
        <v>10059</v>
      </c>
      <c r="AL243" s="95">
        <v>38516231.859999999</v>
      </c>
      <c r="AM243" s="95">
        <v>2477</v>
      </c>
      <c r="AN243" s="95">
        <v>7998347</v>
      </c>
      <c r="AO243" s="95">
        <v>2239</v>
      </c>
      <c r="AP243" s="95">
        <v>7666375.4299999997</v>
      </c>
      <c r="AQ243" s="72">
        <v>284.8</v>
      </c>
      <c r="AR243" s="72">
        <v>271.62</v>
      </c>
      <c r="AS243" s="72">
        <v>556.41999999999996</v>
      </c>
      <c r="AT243" s="95">
        <v>39592594</v>
      </c>
      <c r="AU243" s="95">
        <v>37026812</v>
      </c>
      <c r="AV243" s="95">
        <v>11585</v>
      </c>
      <c r="AW243" s="95">
        <v>11360</v>
      </c>
      <c r="AX243" s="72">
        <v>294.06</v>
      </c>
      <c r="AY243" s="72">
        <v>281.85000000000002</v>
      </c>
      <c r="AZ243" s="72">
        <v>575.91</v>
      </c>
      <c r="BA243" s="95">
        <v>41536043</v>
      </c>
      <c r="BB243" s="95">
        <v>38845017</v>
      </c>
      <c r="BC243" s="95">
        <v>11771</v>
      </c>
      <c r="BD243" s="95">
        <v>11485</v>
      </c>
      <c r="BE243" s="72">
        <v>332</v>
      </c>
      <c r="BF243" s="72">
        <v>287.41000000000003</v>
      </c>
      <c r="BG243" s="72">
        <v>619.41</v>
      </c>
      <c r="BH243" s="95">
        <v>48022878</v>
      </c>
      <c r="BI243" s="95">
        <v>40394200</v>
      </c>
      <c r="BJ243" s="95">
        <v>12054</v>
      </c>
      <c r="BK243" s="95">
        <v>11712</v>
      </c>
      <c r="BL243" s="72">
        <v>325.14</v>
      </c>
      <c r="BM243" s="72">
        <v>301.45</v>
      </c>
      <c r="BN243" s="72">
        <v>626.59</v>
      </c>
      <c r="BO243" s="95">
        <v>47850499</v>
      </c>
      <c r="BP243" s="95">
        <v>43000419</v>
      </c>
      <c r="BQ243" s="95">
        <v>12264</v>
      </c>
      <c r="BR243" s="95">
        <v>11887</v>
      </c>
      <c r="BS243" s="72">
        <v>329.93</v>
      </c>
      <c r="BT243" s="72">
        <v>312.94</v>
      </c>
      <c r="BU243" s="72">
        <v>642.87</v>
      </c>
      <c r="BV243" s="95">
        <v>50163277.039999999</v>
      </c>
      <c r="BW243" s="95">
        <v>46182607.289999999</v>
      </c>
      <c r="BX243" s="95">
        <v>12670</v>
      </c>
      <c r="BY243" s="95">
        <v>12298</v>
      </c>
      <c r="BZ243" s="95">
        <v>11478</v>
      </c>
      <c r="CA243" s="95">
        <v>11632</v>
      </c>
      <c r="CB243" s="95">
        <v>11889</v>
      </c>
      <c r="CC243" s="95">
        <v>12085</v>
      </c>
      <c r="CD243" s="95">
        <v>12488</v>
      </c>
      <c r="CE243" s="72">
        <v>650.75523149000003</v>
      </c>
      <c r="CF243" s="72">
        <v>676.59346364999999</v>
      </c>
      <c r="CG243" s="72">
        <v>712.40329333</v>
      </c>
      <c r="CH243" s="72">
        <v>716.50152150999998</v>
      </c>
      <c r="CI243" s="72">
        <v>731.52548966999996</v>
      </c>
      <c r="CJ243" s="96">
        <v>0.85503730600000005</v>
      </c>
      <c r="CK243" s="96">
        <v>0.85119060550000003</v>
      </c>
      <c r="CL243" s="96">
        <v>0.86946537980000005</v>
      </c>
      <c r="CM243" s="96">
        <v>0.8745131464</v>
      </c>
      <c r="CN243" s="96">
        <v>0.87880738140000003</v>
      </c>
      <c r="CO243" s="96">
        <v>0.99592862689999995</v>
      </c>
      <c r="CP243" s="96">
        <v>0.86934218019999998</v>
      </c>
      <c r="CQ243" s="96">
        <v>0.99584056389999998</v>
      </c>
      <c r="CR243" s="96">
        <v>0.87297313200000004</v>
      </c>
      <c r="CS243" s="95">
        <v>10873</v>
      </c>
      <c r="CT243" s="95">
        <v>11035</v>
      </c>
      <c r="CU243" s="95">
        <v>11211</v>
      </c>
      <c r="CV243" s="95">
        <v>11299</v>
      </c>
      <c r="CW243" s="95">
        <v>11649</v>
      </c>
      <c r="CX243" s="96">
        <v>1.00652842</v>
      </c>
      <c r="CY243" s="96">
        <v>1.0216494970000001</v>
      </c>
      <c r="CZ243" s="96">
        <v>1.0047648579999999</v>
      </c>
      <c r="DA243" s="96">
        <v>0.98209672800000003</v>
      </c>
      <c r="DB243" s="96">
        <v>0.96658209799999995</v>
      </c>
      <c r="DC243">
        <v>2013</v>
      </c>
      <c r="DD243" s="6">
        <v>11748.4</v>
      </c>
      <c r="DE243" s="96">
        <v>1.8300578E-3</v>
      </c>
      <c r="DF243" s="72">
        <v>669.21</v>
      </c>
      <c r="DG243" s="96">
        <v>1</v>
      </c>
      <c r="DH243" s="72">
        <v>669.21</v>
      </c>
      <c r="DI243" s="72">
        <v>665.01578400999995</v>
      </c>
      <c r="DJ243" s="96">
        <v>1</v>
      </c>
      <c r="DK243" s="72">
        <v>669.21</v>
      </c>
      <c r="DL243" s="96">
        <v>1</v>
      </c>
      <c r="DM243" s="72">
        <v>669.21</v>
      </c>
      <c r="DN243" s="96">
        <v>1</v>
      </c>
      <c r="DO243" s="96">
        <v>8.0140000000000003E-3</v>
      </c>
      <c r="DP243" s="72">
        <v>5.36</v>
      </c>
      <c r="DQ243" s="72">
        <v>663.85</v>
      </c>
      <c r="DR243" t="s">
        <v>209</v>
      </c>
      <c r="DT243" t="s">
        <v>161</v>
      </c>
    </row>
    <row r="244" spans="1:124" x14ac:dyDescent="0.3">
      <c r="A244" t="s">
        <v>210</v>
      </c>
      <c r="B244">
        <v>5620</v>
      </c>
      <c r="C244" s="95">
        <v>7855</v>
      </c>
      <c r="D244" s="95">
        <v>27484643</v>
      </c>
      <c r="E244" s="95">
        <v>7641</v>
      </c>
      <c r="F244" s="95">
        <v>25282151</v>
      </c>
      <c r="G244" s="95">
        <v>1960</v>
      </c>
      <c r="H244" s="95">
        <v>4477445</v>
      </c>
      <c r="I244" s="95">
        <v>1812</v>
      </c>
      <c r="J244" s="95">
        <v>5962128</v>
      </c>
      <c r="K244" s="95">
        <v>7737</v>
      </c>
      <c r="L244" s="95">
        <v>31032336</v>
      </c>
      <c r="M244" s="95">
        <v>7516</v>
      </c>
      <c r="N244" s="95">
        <v>26059736</v>
      </c>
      <c r="O244" s="95">
        <v>2036</v>
      </c>
      <c r="P244" s="95">
        <v>6241185</v>
      </c>
      <c r="Q244" s="95">
        <v>1877</v>
      </c>
      <c r="R244" s="95">
        <v>6400242</v>
      </c>
      <c r="S244" s="95">
        <v>7695</v>
      </c>
      <c r="T244" s="95">
        <v>30744160</v>
      </c>
      <c r="U244" s="95">
        <v>7459</v>
      </c>
      <c r="V244" s="95">
        <v>26823531</v>
      </c>
      <c r="W244" s="95">
        <v>2080</v>
      </c>
      <c r="X244" s="95">
        <v>7163217</v>
      </c>
      <c r="Y244" s="95">
        <v>1930</v>
      </c>
      <c r="Z244" s="95">
        <v>6594009</v>
      </c>
      <c r="AA244" s="95">
        <v>7711</v>
      </c>
      <c r="AB244" s="95">
        <v>32703687</v>
      </c>
      <c r="AC244" s="95">
        <v>7431</v>
      </c>
      <c r="AD244" s="95">
        <v>27738139</v>
      </c>
      <c r="AE244" s="95">
        <v>2015</v>
      </c>
      <c r="AF244" s="95">
        <v>7362284</v>
      </c>
      <c r="AG244" s="95">
        <v>1861</v>
      </c>
      <c r="AH244" s="95">
        <v>6913253</v>
      </c>
      <c r="AI244" s="95">
        <v>7863</v>
      </c>
      <c r="AJ244" s="95">
        <v>31652395.579999998</v>
      </c>
      <c r="AK244" s="95">
        <v>7579</v>
      </c>
      <c r="AL244" s="95">
        <v>28061171.870000001</v>
      </c>
      <c r="AM244" s="95">
        <v>2082</v>
      </c>
      <c r="AN244" s="95">
        <v>6263733</v>
      </c>
      <c r="AO244" s="95">
        <v>1928</v>
      </c>
      <c r="AP244" s="95">
        <v>6768574</v>
      </c>
      <c r="AQ244" s="72">
        <v>271.37</v>
      </c>
      <c r="AR244" s="72">
        <v>275.44</v>
      </c>
      <c r="AS244" s="72">
        <v>546.80999999999995</v>
      </c>
      <c r="AT244" s="95">
        <v>31962088</v>
      </c>
      <c r="AU244" s="95">
        <v>31244279</v>
      </c>
      <c r="AV244" s="95">
        <v>9815</v>
      </c>
      <c r="AW244" s="95">
        <v>9453</v>
      </c>
      <c r="AX244" s="72">
        <v>317.83</v>
      </c>
      <c r="AY244" s="72">
        <v>287.98</v>
      </c>
      <c r="AZ244" s="72">
        <v>605.80999999999995</v>
      </c>
      <c r="BA244" s="95">
        <v>37273521</v>
      </c>
      <c r="BB244" s="95">
        <v>32459978</v>
      </c>
      <c r="BC244" s="95">
        <v>9773</v>
      </c>
      <c r="BD244" s="95">
        <v>9393</v>
      </c>
      <c r="BE244" s="72">
        <v>323.17</v>
      </c>
      <c r="BF244" s="72">
        <v>296.60000000000002</v>
      </c>
      <c r="BG244" s="72">
        <v>619.77</v>
      </c>
      <c r="BH244" s="95">
        <v>37907377</v>
      </c>
      <c r="BI244" s="95">
        <v>33417540</v>
      </c>
      <c r="BJ244" s="95">
        <v>9775</v>
      </c>
      <c r="BK244" s="95">
        <v>9389</v>
      </c>
      <c r="BL244" s="72">
        <v>343.29</v>
      </c>
      <c r="BM244" s="72">
        <v>310.76</v>
      </c>
      <c r="BN244" s="72">
        <v>654.04999999999995</v>
      </c>
      <c r="BO244" s="95">
        <v>40065971</v>
      </c>
      <c r="BP244" s="95">
        <v>34651392</v>
      </c>
      <c r="BQ244" s="95">
        <v>9726</v>
      </c>
      <c r="BR244" s="95">
        <v>9292</v>
      </c>
      <c r="BS244" s="72">
        <v>317.72000000000003</v>
      </c>
      <c r="BT244" s="72">
        <v>305.3</v>
      </c>
      <c r="BU244" s="72">
        <v>623.02</v>
      </c>
      <c r="BV244" s="95">
        <v>37916128.579999998</v>
      </c>
      <c r="BW244" s="95">
        <v>34829745.869999997</v>
      </c>
      <c r="BX244" s="95">
        <v>9945</v>
      </c>
      <c r="BY244" s="95">
        <v>9507</v>
      </c>
      <c r="BZ244" s="95">
        <v>9642</v>
      </c>
      <c r="CA244" s="95">
        <v>9589</v>
      </c>
      <c r="CB244" s="95">
        <v>9589</v>
      </c>
      <c r="CC244" s="95">
        <v>9520</v>
      </c>
      <c r="CD244" s="95">
        <v>9731</v>
      </c>
      <c r="CE244" s="72">
        <v>650.75523149000003</v>
      </c>
      <c r="CF244" s="72">
        <v>676.59346364999999</v>
      </c>
      <c r="CG244" s="72">
        <v>712.40329333</v>
      </c>
      <c r="CH244" s="72">
        <v>716.50152150999998</v>
      </c>
      <c r="CI244" s="72">
        <v>731.52548966999996</v>
      </c>
      <c r="CJ244" s="96">
        <v>0.8402698489</v>
      </c>
      <c r="CK244" s="96">
        <v>0.89538257840000002</v>
      </c>
      <c r="CL244" s="96">
        <v>0.86997071150000005</v>
      </c>
      <c r="CM244" s="96">
        <v>0.91283825689999998</v>
      </c>
      <c r="CN244" s="96">
        <v>0.85167230510000003</v>
      </c>
      <c r="CO244" s="96">
        <v>0.90097280469999996</v>
      </c>
      <c r="CP244" s="96">
        <v>0.97009225539999999</v>
      </c>
      <c r="CQ244" s="96">
        <v>0.99584056389999998</v>
      </c>
      <c r="CR244" s="96">
        <v>0.9741440066</v>
      </c>
      <c r="CS244" s="95">
        <v>10518</v>
      </c>
      <c r="CT244" s="95">
        <v>10494</v>
      </c>
      <c r="CU244" s="95">
        <v>10544</v>
      </c>
      <c r="CV244" s="95">
        <v>10636</v>
      </c>
      <c r="CW244" s="95">
        <v>10920</v>
      </c>
      <c r="CX244" s="96">
        <v>0.89680920799999997</v>
      </c>
      <c r="CY244" s="96">
        <v>0.90476633799999995</v>
      </c>
      <c r="CZ244" s="96">
        <v>0.91936900099999996</v>
      </c>
      <c r="DA244" s="96">
        <v>0.88955791299999998</v>
      </c>
      <c r="DB244" s="96">
        <v>0.89469282900000002</v>
      </c>
      <c r="DC244">
        <v>2013</v>
      </c>
      <c r="DD244" s="6">
        <v>9406.7999999999993</v>
      </c>
      <c r="DE244" s="96">
        <v>1.8024806E-3</v>
      </c>
      <c r="DF244" s="72">
        <v>746.78</v>
      </c>
      <c r="DG244" s="96">
        <v>1</v>
      </c>
      <c r="DH244" s="72">
        <v>746.78</v>
      </c>
      <c r="DI244" s="72">
        <v>730.53366714000003</v>
      </c>
      <c r="DJ244" s="96">
        <v>1</v>
      </c>
      <c r="DK244" s="72">
        <v>746.78</v>
      </c>
      <c r="DL244" s="96">
        <v>1</v>
      </c>
      <c r="DM244" s="72">
        <v>746.78</v>
      </c>
      <c r="DN244" s="96">
        <v>1</v>
      </c>
      <c r="DO244" s="96">
        <v>8.0000000000000002E-3</v>
      </c>
      <c r="DP244" s="72">
        <v>5.97</v>
      </c>
      <c r="DQ244" s="72">
        <v>740.81</v>
      </c>
      <c r="DR244" t="s">
        <v>210</v>
      </c>
      <c r="DT244" t="s">
        <v>161</v>
      </c>
    </row>
    <row r="245" spans="1:124" x14ac:dyDescent="0.3">
      <c r="A245" t="s">
        <v>211</v>
      </c>
      <c r="B245">
        <v>5630</v>
      </c>
      <c r="C245" s="95">
        <v>2668</v>
      </c>
      <c r="D245" s="95">
        <v>9332564</v>
      </c>
      <c r="E245" s="95">
        <v>2591</v>
      </c>
      <c r="F245" s="95">
        <v>8340900</v>
      </c>
      <c r="G245" s="95">
        <v>909</v>
      </c>
      <c r="H245" s="95">
        <v>2696774</v>
      </c>
      <c r="I245" s="95">
        <v>844</v>
      </c>
      <c r="J245" s="95">
        <v>2558588</v>
      </c>
      <c r="K245" s="95">
        <v>2841</v>
      </c>
      <c r="L245" s="95">
        <v>10532453</v>
      </c>
      <c r="M245" s="95">
        <v>2743</v>
      </c>
      <c r="N245" s="95">
        <v>9600855</v>
      </c>
      <c r="O245" s="95">
        <v>994</v>
      </c>
      <c r="P245" s="95">
        <v>3304000</v>
      </c>
      <c r="Q245" s="95">
        <v>934</v>
      </c>
      <c r="R245" s="95">
        <v>3308196</v>
      </c>
      <c r="S245" s="95">
        <v>3056</v>
      </c>
      <c r="T245" s="95">
        <v>10632620</v>
      </c>
      <c r="U245" s="95">
        <v>2924</v>
      </c>
      <c r="V245" s="95">
        <v>10210258</v>
      </c>
      <c r="W245" s="95">
        <v>1059</v>
      </c>
      <c r="X245" s="95">
        <v>3891726</v>
      </c>
      <c r="Y245" s="95">
        <v>982</v>
      </c>
      <c r="Z245" s="95">
        <v>3854974</v>
      </c>
      <c r="AA245" s="95">
        <v>3244</v>
      </c>
      <c r="AB245" s="95">
        <v>15152730</v>
      </c>
      <c r="AC245" s="95">
        <v>3093</v>
      </c>
      <c r="AD245" s="95">
        <v>12439667</v>
      </c>
      <c r="AE245" s="95">
        <v>1120</v>
      </c>
      <c r="AF245" s="95">
        <v>4345828</v>
      </c>
      <c r="AG245" s="95">
        <v>1029</v>
      </c>
      <c r="AH245" s="95">
        <v>4107577</v>
      </c>
      <c r="AI245" s="95">
        <v>3454</v>
      </c>
      <c r="AJ245" s="95">
        <v>15334341.98</v>
      </c>
      <c r="AK245" s="95">
        <v>3300</v>
      </c>
      <c r="AL245" s="95">
        <v>11945849</v>
      </c>
      <c r="AM245" s="95">
        <v>1153</v>
      </c>
      <c r="AN245" s="95">
        <v>4998987</v>
      </c>
      <c r="AO245" s="95">
        <v>1066</v>
      </c>
      <c r="AP245" s="95">
        <v>4023098</v>
      </c>
      <c r="AQ245" s="72">
        <v>280.25</v>
      </c>
      <c r="AR245" s="72">
        <v>264.42</v>
      </c>
      <c r="AS245" s="72">
        <v>544.66999999999996</v>
      </c>
      <c r="AT245" s="95">
        <v>12029338</v>
      </c>
      <c r="AU245" s="95">
        <v>10899488</v>
      </c>
      <c r="AV245" s="95">
        <v>3577</v>
      </c>
      <c r="AW245" s="95">
        <v>3435</v>
      </c>
      <c r="AX245" s="72">
        <v>300.66000000000003</v>
      </c>
      <c r="AY245" s="72">
        <v>292.56</v>
      </c>
      <c r="AZ245" s="72">
        <v>593.22</v>
      </c>
      <c r="BA245" s="95">
        <v>13836453</v>
      </c>
      <c r="BB245" s="95">
        <v>12909051</v>
      </c>
      <c r="BC245" s="95">
        <v>3835</v>
      </c>
      <c r="BD245" s="95">
        <v>3677</v>
      </c>
      <c r="BE245" s="72">
        <v>294.13</v>
      </c>
      <c r="BF245" s="72">
        <v>300.08</v>
      </c>
      <c r="BG245" s="72">
        <v>594.21</v>
      </c>
      <c r="BH245" s="95">
        <v>14524346</v>
      </c>
      <c r="BI245" s="95">
        <v>14065232</v>
      </c>
      <c r="BJ245" s="95">
        <v>4115</v>
      </c>
      <c r="BK245" s="95">
        <v>3906</v>
      </c>
      <c r="BL245" s="72">
        <v>372.34</v>
      </c>
      <c r="BM245" s="72">
        <v>334.53</v>
      </c>
      <c r="BN245" s="72">
        <v>706.87</v>
      </c>
      <c r="BO245" s="95">
        <v>19498558</v>
      </c>
      <c r="BP245" s="95">
        <v>16547244</v>
      </c>
      <c r="BQ245" s="95">
        <v>4364</v>
      </c>
      <c r="BR245" s="95">
        <v>4122</v>
      </c>
      <c r="BS245" s="72">
        <v>367.8</v>
      </c>
      <c r="BT245" s="72">
        <v>304.8</v>
      </c>
      <c r="BU245" s="72">
        <v>672.6</v>
      </c>
      <c r="BV245" s="95">
        <v>20333328.98</v>
      </c>
      <c r="BW245" s="95">
        <v>15968947</v>
      </c>
      <c r="BX245" s="95">
        <v>4607</v>
      </c>
      <c r="BY245" s="95">
        <v>4366</v>
      </c>
      <c r="BZ245" s="95">
        <v>3509</v>
      </c>
      <c r="CA245" s="95">
        <v>3759</v>
      </c>
      <c r="CB245" s="95">
        <v>4014</v>
      </c>
      <c r="CC245" s="95">
        <v>4249</v>
      </c>
      <c r="CD245" s="95">
        <v>4489</v>
      </c>
      <c r="CE245" s="72">
        <v>650.75523149000003</v>
      </c>
      <c r="CF245" s="72">
        <v>676.59346364999999</v>
      </c>
      <c r="CG245" s="72">
        <v>712.40329333</v>
      </c>
      <c r="CH245" s="72">
        <v>716.50152150999998</v>
      </c>
      <c r="CI245" s="72">
        <v>731.52548966999996</v>
      </c>
      <c r="CJ245" s="96">
        <v>0.83698136199999995</v>
      </c>
      <c r="CK245" s="96">
        <v>0.87677465399999999</v>
      </c>
      <c r="CL245" s="96">
        <v>0.83409215759999999</v>
      </c>
      <c r="CM245" s="96">
        <v>0.98655756999999999</v>
      </c>
      <c r="CN245" s="96">
        <v>0.91944848059999995</v>
      </c>
      <c r="CO245" s="96">
        <v>0.90636624919999997</v>
      </c>
      <c r="CP245" s="96">
        <v>0.98279348509999997</v>
      </c>
      <c r="CQ245" s="96">
        <v>0.99584056389999998</v>
      </c>
      <c r="CR245" s="96">
        <v>0.98689828509999999</v>
      </c>
      <c r="CS245" s="95">
        <v>2710</v>
      </c>
      <c r="CT245" s="95">
        <v>2790</v>
      </c>
      <c r="CU245" s="95">
        <v>2810</v>
      </c>
      <c r="CV245" s="95">
        <v>2822</v>
      </c>
      <c r="CW245" s="95">
        <v>2886</v>
      </c>
      <c r="CX245" s="96">
        <v>0.87186774600000005</v>
      </c>
      <c r="CY245" s="96">
        <v>0.91793237599999999</v>
      </c>
      <c r="CZ245" s="96">
        <v>0.928831607</v>
      </c>
      <c r="DA245" s="96">
        <v>0.90069126700000002</v>
      </c>
      <c r="DB245" s="96">
        <v>0.91125488200000004</v>
      </c>
      <c r="DC245">
        <v>2013</v>
      </c>
      <c r="DD245" s="6">
        <v>3901.2</v>
      </c>
      <c r="DE245" s="96">
        <v>2.5061052999999999E-3</v>
      </c>
      <c r="DF245" s="72">
        <v>756.03</v>
      </c>
      <c r="DG245" s="96">
        <v>1</v>
      </c>
      <c r="DH245" s="72">
        <v>756.03</v>
      </c>
      <c r="DI245" s="72">
        <v>730.53366714000003</v>
      </c>
      <c r="DJ245" s="96">
        <v>1</v>
      </c>
      <c r="DK245" s="72">
        <v>756.03</v>
      </c>
      <c r="DL245" s="96">
        <v>1</v>
      </c>
      <c r="DM245" s="72">
        <v>756.03</v>
      </c>
      <c r="DN245" s="96">
        <v>1</v>
      </c>
      <c r="DO245" s="96">
        <v>9.4780000000000003E-3</v>
      </c>
      <c r="DP245" s="72">
        <v>7.17</v>
      </c>
      <c r="DQ245" s="72">
        <v>748.86</v>
      </c>
      <c r="DR245" t="s">
        <v>211</v>
      </c>
      <c r="DT245" t="s">
        <v>161</v>
      </c>
    </row>
    <row r="246" spans="1:124" x14ac:dyDescent="0.3">
      <c r="A246" t="s">
        <v>212</v>
      </c>
      <c r="B246">
        <v>5640</v>
      </c>
      <c r="C246" s="95">
        <v>33199</v>
      </c>
      <c r="D246" s="95">
        <v>128808509</v>
      </c>
      <c r="E246" s="95">
        <v>32721</v>
      </c>
      <c r="F246" s="95">
        <v>108305086</v>
      </c>
      <c r="G246" s="95">
        <v>7797</v>
      </c>
      <c r="H246" s="95">
        <v>23989037</v>
      </c>
      <c r="I246" s="95">
        <v>7066</v>
      </c>
      <c r="J246" s="95">
        <v>22464826</v>
      </c>
      <c r="K246" s="95">
        <v>32852</v>
      </c>
      <c r="L246" s="95">
        <v>135436352</v>
      </c>
      <c r="M246" s="95">
        <v>32178</v>
      </c>
      <c r="N246" s="95">
        <v>114761866</v>
      </c>
      <c r="O246" s="95">
        <v>7950</v>
      </c>
      <c r="P246" s="95">
        <v>24205008</v>
      </c>
      <c r="Q246" s="95">
        <v>7152</v>
      </c>
      <c r="R246" s="95">
        <v>24413291</v>
      </c>
      <c r="S246" s="95">
        <v>32692</v>
      </c>
      <c r="T246" s="95">
        <v>142106826</v>
      </c>
      <c r="U246" s="95">
        <v>31776</v>
      </c>
      <c r="V246" s="95">
        <v>116386023</v>
      </c>
      <c r="W246" s="95">
        <v>7947</v>
      </c>
      <c r="X246" s="95">
        <v>26824308</v>
      </c>
      <c r="Y246" s="95">
        <v>7175</v>
      </c>
      <c r="Z246" s="95">
        <v>26191001</v>
      </c>
      <c r="AA246" s="95">
        <v>33055</v>
      </c>
      <c r="AB246" s="95">
        <v>146313570</v>
      </c>
      <c r="AC246" s="95">
        <v>31945</v>
      </c>
      <c r="AD246" s="95">
        <v>122412276</v>
      </c>
      <c r="AE246" s="95">
        <v>7936</v>
      </c>
      <c r="AF246" s="95">
        <v>28045117</v>
      </c>
      <c r="AG246" s="95">
        <v>7147</v>
      </c>
      <c r="AH246" s="95">
        <v>26949084</v>
      </c>
      <c r="AI246" s="95">
        <v>33760</v>
      </c>
      <c r="AJ246" s="95">
        <v>153108910.53999999</v>
      </c>
      <c r="AK246" s="95">
        <v>32544</v>
      </c>
      <c r="AL246" s="95">
        <v>128665262</v>
      </c>
      <c r="AM246" s="95">
        <v>7965</v>
      </c>
      <c r="AN246" s="95">
        <v>29914737</v>
      </c>
      <c r="AO246" s="95">
        <v>7164</v>
      </c>
      <c r="AP246" s="95">
        <v>28313017</v>
      </c>
      <c r="AQ246" s="72">
        <v>310.58999999999997</v>
      </c>
      <c r="AR246" s="72">
        <v>273.89999999999998</v>
      </c>
      <c r="AS246" s="72">
        <v>584.49</v>
      </c>
      <c r="AT246" s="95">
        <v>152797546</v>
      </c>
      <c r="AU246" s="95">
        <v>130769912</v>
      </c>
      <c r="AV246" s="95">
        <v>40996</v>
      </c>
      <c r="AW246" s="95">
        <v>39787</v>
      </c>
      <c r="AX246" s="72">
        <v>326.05</v>
      </c>
      <c r="AY246" s="72">
        <v>294.89</v>
      </c>
      <c r="AZ246" s="72">
        <v>620.94000000000005</v>
      </c>
      <c r="BA246" s="95">
        <v>159641360</v>
      </c>
      <c r="BB246" s="95">
        <v>139175157</v>
      </c>
      <c r="BC246" s="95">
        <v>40802</v>
      </c>
      <c r="BD246" s="95">
        <v>39330</v>
      </c>
      <c r="BE246" s="72">
        <v>346.41</v>
      </c>
      <c r="BF246" s="72">
        <v>305.04000000000002</v>
      </c>
      <c r="BG246" s="72">
        <v>651.45000000000005</v>
      </c>
      <c r="BH246" s="95">
        <v>168931134</v>
      </c>
      <c r="BI246" s="95">
        <v>142577024</v>
      </c>
      <c r="BJ246" s="95">
        <v>40639</v>
      </c>
      <c r="BK246" s="95">
        <v>38951</v>
      </c>
      <c r="BL246" s="72">
        <v>354.47</v>
      </c>
      <c r="BM246" s="72">
        <v>318.39999999999998</v>
      </c>
      <c r="BN246" s="72">
        <v>672.87</v>
      </c>
      <c r="BO246" s="95">
        <v>174358687</v>
      </c>
      <c r="BP246" s="95">
        <v>149361360</v>
      </c>
      <c r="BQ246" s="95">
        <v>40991</v>
      </c>
      <c r="BR246" s="95">
        <v>39092</v>
      </c>
      <c r="BS246" s="72">
        <v>365.54</v>
      </c>
      <c r="BT246" s="72">
        <v>329.44</v>
      </c>
      <c r="BU246" s="72">
        <v>694.98</v>
      </c>
      <c r="BV246" s="95">
        <v>183023647.53999999</v>
      </c>
      <c r="BW246" s="95">
        <v>156978279</v>
      </c>
      <c r="BX246" s="95">
        <v>41725</v>
      </c>
      <c r="BY246" s="95">
        <v>39708</v>
      </c>
      <c r="BZ246" s="95">
        <v>40420</v>
      </c>
      <c r="CA246" s="95">
        <v>40090</v>
      </c>
      <c r="CB246" s="95">
        <v>39825</v>
      </c>
      <c r="CC246" s="95">
        <v>40090</v>
      </c>
      <c r="CD246" s="95">
        <v>40738</v>
      </c>
      <c r="CE246" s="72">
        <v>650.75523149000003</v>
      </c>
      <c r="CF246" s="72">
        <v>676.59346364999999</v>
      </c>
      <c r="CG246" s="72">
        <v>712.40329333</v>
      </c>
      <c r="CH246" s="72">
        <v>716.50152150999998</v>
      </c>
      <c r="CI246" s="72">
        <v>731.52548966999996</v>
      </c>
      <c r="CJ246" s="96">
        <v>0.89817180370000005</v>
      </c>
      <c r="CK246" s="96">
        <v>0.91774460349999998</v>
      </c>
      <c r="CL246" s="96">
        <v>0.91443990519999996</v>
      </c>
      <c r="CM246" s="96">
        <v>0.93910477479999999</v>
      </c>
      <c r="CN246" s="96">
        <v>0.95004208300000004</v>
      </c>
      <c r="CO246" s="96">
        <v>0.996934824</v>
      </c>
      <c r="CP246" s="96">
        <v>0.92674125910000005</v>
      </c>
      <c r="CQ246" s="96">
        <v>0.99584056389999998</v>
      </c>
      <c r="CR246" s="96">
        <v>0.9306119477</v>
      </c>
      <c r="CS246" s="95">
        <v>38990</v>
      </c>
      <c r="CT246" s="95">
        <v>38818</v>
      </c>
      <c r="CU246" s="95">
        <v>38420</v>
      </c>
      <c r="CV246" s="95">
        <v>38672</v>
      </c>
      <c r="CW246" s="95">
        <v>39168</v>
      </c>
      <c r="CX246" s="96">
        <v>1.008638216</v>
      </c>
      <c r="CY246" s="96">
        <v>1.0023265720000001</v>
      </c>
      <c r="CZ246" s="96">
        <v>1.005771507</v>
      </c>
      <c r="DA246" s="96">
        <v>0.99057324000000002</v>
      </c>
      <c r="DB246" s="96">
        <v>0.97755414799999996</v>
      </c>
      <c r="DC246">
        <v>2013</v>
      </c>
      <c r="DD246" s="6">
        <v>39373.599999999999</v>
      </c>
      <c r="DE246" s="96">
        <v>1.6290526E-3</v>
      </c>
      <c r="DF246" s="72">
        <v>713.54</v>
      </c>
      <c r="DG246" s="96">
        <v>1</v>
      </c>
      <c r="DH246" s="72">
        <v>713.54</v>
      </c>
      <c r="DI246" s="72">
        <v>713.54</v>
      </c>
      <c r="DJ246" s="96">
        <v>1</v>
      </c>
      <c r="DK246" s="72">
        <v>713.54</v>
      </c>
      <c r="DL246" s="96">
        <v>1</v>
      </c>
      <c r="DM246" s="72">
        <v>713.54</v>
      </c>
      <c r="DN246" s="96">
        <v>1</v>
      </c>
      <c r="DO246" s="96">
        <v>6.2950000000000002E-3</v>
      </c>
      <c r="DP246" s="72">
        <v>4.49</v>
      </c>
      <c r="DQ246" s="72">
        <v>709.05</v>
      </c>
      <c r="DR246" t="s">
        <v>212</v>
      </c>
      <c r="DT246" t="s">
        <v>161</v>
      </c>
    </row>
    <row r="247" spans="1:124" x14ac:dyDescent="0.3">
      <c r="A247" t="s">
        <v>213</v>
      </c>
      <c r="B247">
        <v>5650</v>
      </c>
      <c r="C247" s="95">
        <v>9420</v>
      </c>
      <c r="D247" s="95">
        <v>28661712</v>
      </c>
      <c r="E247" s="95">
        <v>9182</v>
      </c>
      <c r="F247" s="95">
        <v>31575732</v>
      </c>
      <c r="G247" s="95">
        <v>1572</v>
      </c>
      <c r="H247" s="95">
        <v>3770095</v>
      </c>
      <c r="I247" s="95">
        <v>1417</v>
      </c>
      <c r="J247" s="95">
        <v>4376829</v>
      </c>
      <c r="K247" s="95">
        <v>9500</v>
      </c>
      <c r="L247" s="95">
        <v>31370625</v>
      </c>
      <c r="M247" s="95">
        <v>9228</v>
      </c>
      <c r="N247" s="95">
        <v>32898291</v>
      </c>
      <c r="O247" s="95">
        <v>1641</v>
      </c>
      <c r="P247" s="95">
        <v>5465610</v>
      </c>
      <c r="Q247" s="95">
        <v>1466</v>
      </c>
      <c r="R247" s="95">
        <v>5146046</v>
      </c>
      <c r="S247" s="95">
        <v>9636</v>
      </c>
      <c r="T247" s="95">
        <v>33577302</v>
      </c>
      <c r="U247" s="95">
        <v>9321</v>
      </c>
      <c r="V247" s="95">
        <v>35371617</v>
      </c>
      <c r="W247" s="95">
        <v>1665</v>
      </c>
      <c r="X247" s="95">
        <v>5152017</v>
      </c>
      <c r="Y247" s="95">
        <v>1489</v>
      </c>
      <c r="Z247" s="95">
        <v>5262841</v>
      </c>
      <c r="AA247" s="95">
        <v>9698</v>
      </c>
      <c r="AB247" s="95">
        <v>36825928</v>
      </c>
      <c r="AC247" s="95">
        <v>9337</v>
      </c>
      <c r="AD247" s="95">
        <v>37811023</v>
      </c>
      <c r="AE247" s="95">
        <v>1754</v>
      </c>
      <c r="AF247" s="95">
        <v>6874529</v>
      </c>
      <c r="AG247" s="95">
        <v>1574</v>
      </c>
      <c r="AH247" s="95">
        <v>6054632</v>
      </c>
      <c r="AI247" s="95">
        <v>9866</v>
      </c>
      <c r="AJ247" s="95">
        <v>40606765.5</v>
      </c>
      <c r="AK247" s="95">
        <v>9448</v>
      </c>
      <c r="AL247" s="95">
        <v>39733725.530000001</v>
      </c>
      <c r="AM247" s="95">
        <v>1783</v>
      </c>
      <c r="AN247" s="95">
        <v>6322647</v>
      </c>
      <c r="AO247" s="95">
        <v>1606</v>
      </c>
      <c r="AP247" s="95">
        <v>6360442.4100000001</v>
      </c>
      <c r="AQ247" s="72">
        <v>245.87</v>
      </c>
      <c r="AR247" s="72">
        <v>282.67</v>
      </c>
      <c r="AS247" s="72">
        <v>528.54</v>
      </c>
      <c r="AT247" s="95">
        <v>32431807</v>
      </c>
      <c r="AU247" s="95">
        <v>35952561</v>
      </c>
      <c r="AV247" s="95">
        <v>10992</v>
      </c>
      <c r="AW247" s="95">
        <v>10599</v>
      </c>
      <c r="AX247" s="72">
        <v>275.52999999999997</v>
      </c>
      <c r="AY247" s="72">
        <v>296.45999999999998</v>
      </c>
      <c r="AZ247" s="72">
        <v>571.99</v>
      </c>
      <c r="BA247" s="95">
        <v>36836235</v>
      </c>
      <c r="BB247" s="95">
        <v>38044337</v>
      </c>
      <c r="BC247" s="95">
        <v>11141</v>
      </c>
      <c r="BD247" s="95">
        <v>10694</v>
      </c>
      <c r="BE247" s="72">
        <v>285.58999999999997</v>
      </c>
      <c r="BF247" s="72">
        <v>313.25</v>
      </c>
      <c r="BG247" s="72">
        <v>598.84</v>
      </c>
      <c r="BH247" s="95">
        <v>38729319</v>
      </c>
      <c r="BI247" s="95">
        <v>40634458</v>
      </c>
      <c r="BJ247" s="95">
        <v>11301</v>
      </c>
      <c r="BK247" s="95">
        <v>10810</v>
      </c>
      <c r="BL247" s="72">
        <v>318</v>
      </c>
      <c r="BM247" s="72">
        <v>335.03</v>
      </c>
      <c r="BN247" s="72">
        <v>653.03</v>
      </c>
      <c r="BO247" s="95">
        <v>43700457</v>
      </c>
      <c r="BP247" s="95">
        <v>43865655</v>
      </c>
      <c r="BQ247" s="95">
        <v>11452</v>
      </c>
      <c r="BR247" s="95">
        <v>10911</v>
      </c>
      <c r="BS247" s="72">
        <v>335.72</v>
      </c>
      <c r="BT247" s="72">
        <v>347.49</v>
      </c>
      <c r="BU247" s="72">
        <v>683.21</v>
      </c>
      <c r="BV247" s="95">
        <v>46929412.5</v>
      </c>
      <c r="BW247" s="95">
        <v>46094167.939999998</v>
      </c>
      <c r="BX247" s="95">
        <v>11649</v>
      </c>
      <c r="BY247" s="95">
        <v>11054</v>
      </c>
      <c r="BZ247" s="95">
        <v>10805</v>
      </c>
      <c r="CA247" s="95">
        <v>10925</v>
      </c>
      <c r="CB247" s="95">
        <v>11064</v>
      </c>
      <c r="CC247" s="95">
        <v>11195</v>
      </c>
      <c r="CD247" s="95">
        <v>11358</v>
      </c>
      <c r="CE247" s="72">
        <v>650.75523149000003</v>
      </c>
      <c r="CF247" s="72">
        <v>676.59346364999999</v>
      </c>
      <c r="CG247" s="72">
        <v>712.40329333</v>
      </c>
      <c r="CH247" s="72">
        <v>716.50152150999998</v>
      </c>
      <c r="CI247" s="72">
        <v>731.52548966999996</v>
      </c>
      <c r="CJ247" s="96">
        <v>0.81219477679999996</v>
      </c>
      <c r="CK247" s="96">
        <v>0.84539687529999996</v>
      </c>
      <c r="CL247" s="96">
        <v>0.84059128530000005</v>
      </c>
      <c r="CM247" s="96">
        <v>0.91141467310000002</v>
      </c>
      <c r="CN247" s="96">
        <v>0.93395241809999996</v>
      </c>
      <c r="CO247" s="96">
        <v>0.94840183619999996</v>
      </c>
      <c r="CP247" s="96">
        <v>0.91597250509999995</v>
      </c>
      <c r="CQ247" s="96">
        <v>0.99584056389999998</v>
      </c>
      <c r="CR247" s="96">
        <v>0.91979821620000002</v>
      </c>
      <c r="CS247" s="95">
        <v>10638</v>
      </c>
      <c r="CT247" s="95">
        <v>10717</v>
      </c>
      <c r="CU247" s="95">
        <v>10831</v>
      </c>
      <c r="CV247" s="95">
        <v>10954</v>
      </c>
      <c r="CW247" s="95">
        <v>11094</v>
      </c>
      <c r="CX247" s="96">
        <v>0.96881967800000002</v>
      </c>
      <c r="CY247" s="96">
        <v>0.93987727200000004</v>
      </c>
      <c r="CZ247" s="96">
        <v>0.94070501399999995</v>
      </c>
      <c r="DA247" s="96">
        <v>0.94473350700000003</v>
      </c>
      <c r="DB247" s="96">
        <v>0.94819450900000002</v>
      </c>
      <c r="DC247">
        <v>2013</v>
      </c>
      <c r="DD247" s="6">
        <v>10813.6</v>
      </c>
      <c r="DE247" s="96">
        <v>2.2069998000000001E-3</v>
      </c>
      <c r="DF247" s="72">
        <v>704.84</v>
      </c>
      <c r="DG247" s="96">
        <v>1</v>
      </c>
      <c r="DH247" s="72">
        <v>704.84</v>
      </c>
      <c r="DI247" s="72">
        <v>730.53366714000003</v>
      </c>
      <c r="DJ247" s="96">
        <v>1</v>
      </c>
      <c r="DK247" s="72">
        <v>704.84</v>
      </c>
      <c r="DL247" s="96">
        <v>1</v>
      </c>
      <c r="DM247" s="72">
        <v>704.84</v>
      </c>
      <c r="DN247" s="96">
        <v>1</v>
      </c>
      <c r="DO247" s="96">
        <v>1.0685E-2</v>
      </c>
      <c r="DP247" s="72">
        <v>7.53</v>
      </c>
      <c r="DQ247" s="72">
        <v>697.31</v>
      </c>
      <c r="DR247" t="s">
        <v>213</v>
      </c>
      <c r="DT247" t="s">
        <v>161</v>
      </c>
    </row>
    <row r="248" spans="1:124" x14ac:dyDescent="0.3">
      <c r="A248" t="s">
        <v>214</v>
      </c>
      <c r="B248">
        <v>5660</v>
      </c>
      <c r="C248" s="95">
        <v>60122</v>
      </c>
      <c r="D248" s="95">
        <v>231604667</v>
      </c>
      <c r="E248" s="95">
        <v>57145</v>
      </c>
      <c r="F248" s="95">
        <v>234031666</v>
      </c>
      <c r="G248" s="95">
        <v>10379</v>
      </c>
      <c r="H248" s="95">
        <v>32861751</v>
      </c>
      <c r="I248" s="95">
        <v>8929</v>
      </c>
      <c r="J248" s="95">
        <v>32726398</v>
      </c>
      <c r="K248" s="95">
        <v>61419</v>
      </c>
      <c r="L248" s="95">
        <v>238679742</v>
      </c>
      <c r="M248" s="95">
        <v>57882</v>
      </c>
      <c r="N248" s="95">
        <v>243931153</v>
      </c>
      <c r="O248" s="95">
        <v>10527</v>
      </c>
      <c r="P248" s="95">
        <v>36660634</v>
      </c>
      <c r="Q248" s="95">
        <v>8985</v>
      </c>
      <c r="R248" s="95">
        <v>34162938</v>
      </c>
      <c r="S248" s="95">
        <v>63659</v>
      </c>
      <c r="T248" s="95">
        <v>266904229</v>
      </c>
      <c r="U248" s="95">
        <v>59491</v>
      </c>
      <c r="V248" s="95">
        <v>270971143</v>
      </c>
      <c r="W248" s="95">
        <v>10775</v>
      </c>
      <c r="X248" s="95">
        <v>37255963</v>
      </c>
      <c r="Y248" s="95">
        <v>9216</v>
      </c>
      <c r="Z248" s="95">
        <v>36997935</v>
      </c>
      <c r="AA248" s="95">
        <v>65363</v>
      </c>
      <c r="AB248" s="95">
        <v>258999792</v>
      </c>
      <c r="AC248" s="95">
        <v>60525</v>
      </c>
      <c r="AD248" s="95">
        <v>289099129</v>
      </c>
      <c r="AE248" s="95">
        <v>11055</v>
      </c>
      <c r="AF248" s="95">
        <v>39384106</v>
      </c>
      <c r="AG248" s="95">
        <v>9445</v>
      </c>
      <c r="AH248" s="95">
        <v>41689817</v>
      </c>
      <c r="AI248" s="95">
        <v>66853</v>
      </c>
      <c r="AJ248" s="95">
        <v>271840801.75</v>
      </c>
      <c r="AK248" s="95">
        <v>61509</v>
      </c>
      <c r="AL248" s="95">
        <v>300791499.88999999</v>
      </c>
      <c r="AM248" s="95">
        <v>11432</v>
      </c>
      <c r="AN248" s="95">
        <v>44691233</v>
      </c>
      <c r="AO248" s="95">
        <v>9789</v>
      </c>
      <c r="AP248" s="95">
        <v>44419381</v>
      </c>
      <c r="AQ248" s="72">
        <v>312.60000000000002</v>
      </c>
      <c r="AR248" s="72">
        <v>336.44</v>
      </c>
      <c r="AS248" s="72">
        <v>649.04</v>
      </c>
      <c r="AT248" s="95">
        <v>264466418</v>
      </c>
      <c r="AU248" s="95">
        <v>266758064</v>
      </c>
      <c r="AV248" s="95">
        <v>70501</v>
      </c>
      <c r="AW248" s="95">
        <v>66074</v>
      </c>
      <c r="AX248" s="72">
        <v>318.92</v>
      </c>
      <c r="AY248" s="72">
        <v>346.58</v>
      </c>
      <c r="AZ248" s="72">
        <v>665.5</v>
      </c>
      <c r="BA248" s="95">
        <v>275340376</v>
      </c>
      <c r="BB248" s="95">
        <v>278094091</v>
      </c>
      <c r="BC248" s="95">
        <v>71946</v>
      </c>
      <c r="BD248" s="95">
        <v>66867</v>
      </c>
      <c r="BE248" s="72">
        <v>340.53</v>
      </c>
      <c r="BF248" s="72">
        <v>373.53</v>
      </c>
      <c r="BG248" s="72">
        <v>714.06</v>
      </c>
      <c r="BH248" s="95">
        <v>304160192</v>
      </c>
      <c r="BI248" s="95">
        <v>307969078</v>
      </c>
      <c r="BJ248" s="95">
        <v>74434</v>
      </c>
      <c r="BK248" s="95">
        <v>68707</v>
      </c>
      <c r="BL248" s="72">
        <v>325.39</v>
      </c>
      <c r="BM248" s="72">
        <v>393.97</v>
      </c>
      <c r="BN248" s="72">
        <v>719.36</v>
      </c>
      <c r="BO248" s="95">
        <v>298383898</v>
      </c>
      <c r="BP248" s="95">
        <v>330788946</v>
      </c>
      <c r="BQ248" s="95">
        <v>76418</v>
      </c>
      <c r="BR248" s="95">
        <v>69970</v>
      </c>
      <c r="BS248" s="72">
        <v>336.94</v>
      </c>
      <c r="BT248" s="72">
        <v>403.48</v>
      </c>
      <c r="BU248" s="72">
        <v>740.42</v>
      </c>
      <c r="BV248" s="95">
        <v>316532034.75</v>
      </c>
      <c r="BW248" s="95">
        <v>345210880.88999999</v>
      </c>
      <c r="BX248" s="95">
        <v>78285</v>
      </c>
      <c r="BY248" s="95">
        <v>71298</v>
      </c>
      <c r="BZ248" s="95">
        <v>68391</v>
      </c>
      <c r="CA248" s="95">
        <v>69497</v>
      </c>
      <c r="CB248" s="95">
        <v>71674</v>
      </c>
      <c r="CC248" s="95">
        <v>73357</v>
      </c>
      <c r="CD248" s="95">
        <v>74867</v>
      </c>
      <c r="CE248" s="72">
        <v>650.75523149000003</v>
      </c>
      <c r="CF248" s="72">
        <v>676.59346364999999</v>
      </c>
      <c r="CG248" s="72">
        <v>712.40329333</v>
      </c>
      <c r="CH248" s="72">
        <v>716.50152150999998</v>
      </c>
      <c r="CI248" s="72">
        <v>731.52548966999996</v>
      </c>
      <c r="CJ248" s="96">
        <v>0.99736424479999997</v>
      </c>
      <c r="CK248" s="96">
        <v>0.98360394500000004</v>
      </c>
      <c r="CL248" s="96">
        <v>1.0023255179999999</v>
      </c>
      <c r="CM248" s="96">
        <v>1.003989494</v>
      </c>
      <c r="CN248" s="96">
        <v>1.0121588522</v>
      </c>
      <c r="CO248" s="96">
        <v>0.98494200929999998</v>
      </c>
      <c r="CP248" s="96">
        <v>1.0151749051000001</v>
      </c>
      <c r="CQ248" s="96">
        <v>0.99584056389999998</v>
      </c>
      <c r="CR248" s="96">
        <v>1.0194149513999999</v>
      </c>
      <c r="CS248" s="95">
        <v>63170</v>
      </c>
      <c r="CT248" s="95">
        <v>64212</v>
      </c>
      <c r="CU248" s="95">
        <v>66184</v>
      </c>
      <c r="CV248" s="95">
        <v>67375</v>
      </c>
      <c r="CW248" s="95">
        <v>68583</v>
      </c>
      <c r="CX248" s="96">
        <v>1.0015586089999999</v>
      </c>
      <c r="CY248" s="96">
        <v>0.983891878</v>
      </c>
      <c r="CZ248" s="96">
        <v>0.97889135100000002</v>
      </c>
      <c r="DA248" s="96">
        <v>0.98499006099999997</v>
      </c>
      <c r="DB248" s="96">
        <v>0.97641190300000003</v>
      </c>
      <c r="DC248">
        <v>2013</v>
      </c>
      <c r="DD248" s="6">
        <v>68583.199999999997</v>
      </c>
      <c r="DE248" s="96">
        <v>2.4548857999999998E-3</v>
      </c>
      <c r="DF248" s="72">
        <v>780.98</v>
      </c>
      <c r="DG248" s="96">
        <v>1</v>
      </c>
      <c r="DH248" s="72">
        <v>780.98</v>
      </c>
      <c r="DI248" s="72">
        <v>780.98</v>
      </c>
      <c r="DJ248" s="96">
        <v>1</v>
      </c>
      <c r="DK248" s="72">
        <v>780.98</v>
      </c>
      <c r="DL248" s="96">
        <v>1</v>
      </c>
      <c r="DM248" s="72">
        <v>780.98</v>
      </c>
      <c r="DN248" s="96">
        <v>1</v>
      </c>
      <c r="DO248" s="96">
        <v>6.2810000000000001E-3</v>
      </c>
      <c r="DP248" s="72">
        <v>4.91</v>
      </c>
      <c r="DQ248" s="72">
        <v>776.07</v>
      </c>
      <c r="DR248" t="s">
        <v>214</v>
      </c>
      <c r="DT248" t="s">
        <v>161</v>
      </c>
    </row>
    <row r="249" spans="1:124" x14ac:dyDescent="0.3">
      <c r="A249" t="s">
        <v>215</v>
      </c>
      <c r="B249">
        <v>5670</v>
      </c>
      <c r="C249" s="95">
        <v>9247</v>
      </c>
      <c r="D249" s="95">
        <v>34443396</v>
      </c>
      <c r="E249" s="95">
        <v>8622</v>
      </c>
      <c r="F249" s="95">
        <v>23504598</v>
      </c>
      <c r="G249" s="95">
        <v>2566</v>
      </c>
      <c r="H249" s="95">
        <v>6912217</v>
      </c>
      <c r="I249" s="95">
        <v>2163</v>
      </c>
      <c r="J249" s="95">
        <v>4855828</v>
      </c>
      <c r="K249" s="95">
        <v>9220</v>
      </c>
      <c r="L249" s="95">
        <v>34073612</v>
      </c>
      <c r="M249" s="95">
        <v>8439</v>
      </c>
      <c r="N249" s="95">
        <v>24487825</v>
      </c>
      <c r="O249" s="95">
        <v>2532</v>
      </c>
      <c r="P249" s="95">
        <v>7262083</v>
      </c>
      <c r="Q249" s="95">
        <v>2121</v>
      </c>
      <c r="R249" s="95">
        <v>5492177</v>
      </c>
      <c r="S249" s="95">
        <v>9283</v>
      </c>
      <c r="T249" s="95">
        <v>35236151</v>
      </c>
      <c r="U249" s="95">
        <v>8375</v>
      </c>
      <c r="V249" s="95">
        <v>26146164</v>
      </c>
      <c r="W249" s="95">
        <v>2584</v>
      </c>
      <c r="X249" s="95">
        <v>8952923</v>
      </c>
      <c r="Y249" s="95">
        <v>2151</v>
      </c>
      <c r="Z249" s="95">
        <v>6170070</v>
      </c>
      <c r="AA249" s="95">
        <v>9541</v>
      </c>
      <c r="AB249" s="95">
        <v>32628909</v>
      </c>
      <c r="AC249" s="95">
        <v>8425</v>
      </c>
      <c r="AD249" s="95">
        <v>27230429</v>
      </c>
      <c r="AE249" s="95">
        <v>2516</v>
      </c>
      <c r="AF249" s="95">
        <v>8415678</v>
      </c>
      <c r="AG249" s="95">
        <v>2080</v>
      </c>
      <c r="AH249" s="95">
        <v>6617438</v>
      </c>
      <c r="AI249" s="95">
        <v>9794</v>
      </c>
      <c r="AJ249" s="95">
        <v>34745552.979999997</v>
      </c>
      <c r="AK249" s="95">
        <v>8564</v>
      </c>
      <c r="AL249" s="95">
        <v>28279840.84</v>
      </c>
      <c r="AM249" s="95">
        <v>2428</v>
      </c>
      <c r="AN249" s="95">
        <v>10620157</v>
      </c>
      <c r="AO249" s="95">
        <v>1976</v>
      </c>
      <c r="AP249" s="95">
        <v>6314321.6600000001</v>
      </c>
      <c r="AQ249" s="72">
        <v>291.74</v>
      </c>
      <c r="AR249" s="72">
        <v>219.13</v>
      </c>
      <c r="AS249" s="72">
        <v>510.87</v>
      </c>
      <c r="AT249" s="95">
        <v>41355613</v>
      </c>
      <c r="AU249" s="95">
        <v>28360426</v>
      </c>
      <c r="AV249" s="95">
        <v>11813</v>
      </c>
      <c r="AW249" s="95">
        <v>10785</v>
      </c>
      <c r="AX249" s="72">
        <v>293.11</v>
      </c>
      <c r="AY249" s="72">
        <v>236.58</v>
      </c>
      <c r="AZ249" s="72">
        <v>529.69000000000005</v>
      </c>
      <c r="BA249" s="95">
        <v>41335695</v>
      </c>
      <c r="BB249" s="95">
        <v>29980002</v>
      </c>
      <c r="BC249" s="95">
        <v>11752</v>
      </c>
      <c r="BD249" s="95">
        <v>10560</v>
      </c>
      <c r="BE249" s="72">
        <v>310.31</v>
      </c>
      <c r="BF249" s="72">
        <v>255.84</v>
      </c>
      <c r="BG249" s="72">
        <v>566.15</v>
      </c>
      <c r="BH249" s="95">
        <v>44189074</v>
      </c>
      <c r="BI249" s="95">
        <v>32316234</v>
      </c>
      <c r="BJ249" s="95">
        <v>11867</v>
      </c>
      <c r="BK249" s="95">
        <v>10526</v>
      </c>
      <c r="BL249" s="72">
        <v>283.68</v>
      </c>
      <c r="BM249" s="72">
        <v>268.51</v>
      </c>
      <c r="BN249" s="72">
        <v>552.19000000000005</v>
      </c>
      <c r="BO249" s="95">
        <v>41044587</v>
      </c>
      <c r="BP249" s="95">
        <v>33847867</v>
      </c>
      <c r="BQ249" s="95">
        <v>12057</v>
      </c>
      <c r="BR249" s="95">
        <v>10505</v>
      </c>
      <c r="BS249" s="72">
        <v>309.32</v>
      </c>
      <c r="BT249" s="72">
        <v>273.51</v>
      </c>
      <c r="BU249" s="72">
        <v>582.83000000000004</v>
      </c>
      <c r="BV249" s="95">
        <v>45365709.979999997</v>
      </c>
      <c r="BW249" s="95">
        <v>34594162.5</v>
      </c>
      <c r="BX249" s="95">
        <v>12222</v>
      </c>
      <c r="BY249" s="95">
        <v>10540</v>
      </c>
      <c r="BZ249" s="95">
        <v>11323</v>
      </c>
      <c r="CA249" s="95">
        <v>11178</v>
      </c>
      <c r="CB249" s="95">
        <v>11221</v>
      </c>
      <c r="CC249" s="95">
        <v>11320</v>
      </c>
      <c r="CD249" s="95">
        <v>11399</v>
      </c>
      <c r="CE249" s="72">
        <v>650.75523149000003</v>
      </c>
      <c r="CF249" s="72">
        <v>676.59346364999999</v>
      </c>
      <c r="CG249" s="72">
        <v>712.40329333</v>
      </c>
      <c r="CH249" s="72">
        <v>716.50152150999998</v>
      </c>
      <c r="CI249" s="72">
        <v>731.52548966999996</v>
      </c>
      <c r="CJ249" s="96">
        <v>0.78504171040000004</v>
      </c>
      <c r="CK249" s="96">
        <v>0.78287779660000001</v>
      </c>
      <c r="CL249" s="96">
        <v>0.79470435539999995</v>
      </c>
      <c r="CM249" s="96">
        <v>0.77067526500000005</v>
      </c>
      <c r="CN249" s="96">
        <v>0.79673231929999999</v>
      </c>
      <c r="CO249" s="96">
        <v>0.94823750110000005</v>
      </c>
      <c r="CP249" s="96">
        <v>0.82891289199999996</v>
      </c>
      <c r="CQ249" s="96">
        <v>0.99584056389999998</v>
      </c>
      <c r="CR249" s="96">
        <v>0.8323749842</v>
      </c>
      <c r="CS249" s="95">
        <v>10095</v>
      </c>
      <c r="CT249" s="95">
        <v>10009</v>
      </c>
      <c r="CU249" s="95">
        <v>9923</v>
      </c>
      <c r="CV249" s="95">
        <v>10089</v>
      </c>
      <c r="CW249" s="95">
        <v>10106</v>
      </c>
      <c r="CX249" s="96">
        <v>0.95690980000000003</v>
      </c>
      <c r="CY249" s="96">
        <v>0.95575046299999999</v>
      </c>
      <c r="CZ249" s="96">
        <v>0.95302394499999998</v>
      </c>
      <c r="DA249" s="96">
        <v>0.94426016199999996</v>
      </c>
      <c r="DB249" s="96">
        <v>0.93140466899999996</v>
      </c>
      <c r="DC249">
        <v>2013</v>
      </c>
      <c r="DD249" s="6">
        <v>10583.2</v>
      </c>
      <c r="DE249" s="96">
        <v>5.2904362999999996E-3</v>
      </c>
      <c r="DF249" s="72">
        <v>635.87</v>
      </c>
      <c r="DG249" s="96">
        <v>1</v>
      </c>
      <c r="DH249" s="72">
        <v>635.87</v>
      </c>
      <c r="DI249" s="72">
        <v>674.51021020999997</v>
      </c>
      <c r="DJ249" s="96">
        <v>1</v>
      </c>
      <c r="DK249" s="72">
        <v>635.87</v>
      </c>
      <c r="DL249" s="96">
        <v>1</v>
      </c>
      <c r="DM249" s="72">
        <v>635.87</v>
      </c>
      <c r="DN249" s="96">
        <v>1</v>
      </c>
      <c r="DO249" s="96">
        <v>1.7846999999999998E-2</v>
      </c>
      <c r="DP249" s="72">
        <v>11.35</v>
      </c>
      <c r="DQ249" s="72">
        <v>624.52</v>
      </c>
      <c r="DR249" t="s">
        <v>215</v>
      </c>
      <c r="DT249" t="s">
        <v>161</v>
      </c>
    </row>
    <row r="250" spans="1:124" x14ac:dyDescent="0.3">
      <c r="A250" t="s">
        <v>216</v>
      </c>
      <c r="B250">
        <v>5680</v>
      </c>
      <c r="C250" s="95">
        <v>5955</v>
      </c>
      <c r="D250" s="95">
        <v>23580546</v>
      </c>
      <c r="E250" s="95">
        <v>5889</v>
      </c>
      <c r="F250" s="95">
        <v>19940169</v>
      </c>
      <c r="G250" s="95">
        <v>1985</v>
      </c>
      <c r="H250" s="95">
        <v>5584316</v>
      </c>
      <c r="I250" s="95">
        <v>1782</v>
      </c>
      <c r="J250" s="95">
        <v>5898916</v>
      </c>
      <c r="K250" s="95">
        <v>5964</v>
      </c>
      <c r="L250" s="95">
        <v>23141275</v>
      </c>
      <c r="M250" s="95">
        <v>5852</v>
      </c>
      <c r="N250" s="95">
        <v>20439427</v>
      </c>
      <c r="O250" s="95">
        <v>2067</v>
      </c>
      <c r="P250" s="95">
        <v>5915189</v>
      </c>
      <c r="Q250" s="95">
        <v>1852</v>
      </c>
      <c r="R250" s="95">
        <v>6245112</v>
      </c>
      <c r="S250" s="95">
        <v>5993</v>
      </c>
      <c r="T250" s="95">
        <v>26673224</v>
      </c>
      <c r="U250" s="95">
        <v>5847</v>
      </c>
      <c r="V250" s="95">
        <v>20638305</v>
      </c>
      <c r="W250" s="95">
        <v>2120</v>
      </c>
      <c r="X250" s="95">
        <v>7195728</v>
      </c>
      <c r="Y250" s="95">
        <v>1890</v>
      </c>
      <c r="Z250" s="95">
        <v>6734594</v>
      </c>
      <c r="AA250" s="95">
        <v>6073</v>
      </c>
      <c r="AB250" s="95">
        <v>25297069</v>
      </c>
      <c r="AC250" s="95">
        <v>5887</v>
      </c>
      <c r="AD250" s="95">
        <v>21038030</v>
      </c>
      <c r="AE250" s="95">
        <v>2136</v>
      </c>
      <c r="AF250" s="95">
        <v>7264844</v>
      </c>
      <c r="AG250" s="95">
        <v>1905</v>
      </c>
      <c r="AH250" s="95">
        <v>6904605</v>
      </c>
      <c r="AI250" s="95">
        <v>6212</v>
      </c>
      <c r="AJ250" s="95">
        <v>24977319</v>
      </c>
      <c r="AK250" s="95">
        <v>6046</v>
      </c>
      <c r="AL250" s="95">
        <v>22811014.84</v>
      </c>
      <c r="AM250" s="95">
        <v>2223</v>
      </c>
      <c r="AN250" s="95">
        <v>7808778.2199999997</v>
      </c>
      <c r="AO250" s="95">
        <v>1998</v>
      </c>
      <c r="AP250" s="95">
        <v>7470885.7800000003</v>
      </c>
      <c r="AQ250" s="72">
        <v>306.10000000000002</v>
      </c>
      <c r="AR250" s="72">
        <v>280.7</v>
      </c>
      <c r="AS250" s="72">
        <v>586.79999999999995</v>
      </c>
      <c r="AT250" s="95">
        <v>29164862</v>
      </c>
      <c r="AU250" s="95">
        <v>25839085</v>
      </c>
      <c r="AV250" s="95">
        <v>7940</v>
      </c>
      <c r="AW250" s="95">
        <v>7671</v>
      </c>
      <c r="AX250" s="72">
        <v>301.5</v>
      </c>
      <c r="AY250" s="72">
        <v>288.64</v>
      </c>
      <c r="AZ250" s="72">
        <v>590.14</v>
      </c>
      <c r="BA250" s="95">
        <v>29056464</v>
      </c>
      <c r="BB250" s="95">
        <v>26684539</v>
      </c>
      <c r="BC250" s="95">
        <v>8031</v>
      </c>
      <c r="BD250" s="95">
        <v>7704</v>
      </c>
      <c r="BE250" s="72">
        <v>347.89</v>
      </c>
      <c r="BF250" s="72">
        <v>294.83</v>
      </c>
      <c r="BG250" s="72">
        <v>642.72</v>
      </c>
      <c r="BH250" s="95">
        <v>33868952</v>
      </c>
      <c r="BI250" s="95">
        <v>27372899</v>
      </c>
      <c r="BJ250" s="95">
        <v>8113</v>
      </c>
      <c r="BK250" s="95">
        <v>7737</v>
      </c>
      <c r="BL250" s="72">
        <v>330.55</v>
      </c>
      <c r="BM250" s="72">
        <v>298.83999999999997</v>
      </c>
      <c r="BN250" s="72">
        <v>629.39</v>
      </c>
      <c r="BO250" s="95">
        <v>32561913</v>
      </c>
      <c r="BP250" s="95">
        <v>27942635</v>
      </c>
      <c r="BQ250" s="95">
        <v>8209</v>
      </c>
      <c r="BR250" s="95">
        <v>7792</v>
      </c>
      <c r="BS250" s="72">
        <v>323.91000000000003</v>
      </c>
      <c r="BT250" s="72">
        <v>313.70999999999998</v>
      </c>
      <c r="BU250" s="72">
        <v>637.62</v>
      </c>
      <c r="BV250" s="95">
        <v>32786097.219999999</v>
      </c>
      <c r="BW250" s="95">
        <v>30281900.620000001</v>
      </c>
      <c r="BX250" s="95">
        <v>8435</v>
      </c>
      <c r="BY250" s="95">
        <v>8044</v>
      </c>
      <c r="BZ250" s="95">
        <v>7812</v>
      </c>
      <c r="CA250" s="95">
        <v>7873</v>
      </c>
      <c r="CB250" s="95">
        <v>7932</v>
      </c>
      <c r="CC250" s="95">
        <v>8011</v>
      </c>
      <c r="CD250" s="95">
        <v>8244</v>
      </c>
      <c r="CE250" s="72">
        <v>650.75523149000003</v>
      </c>
      <c r="CF250" s="72">
        <v>676.59346364999999</v>
      </c>
      <c r="CG250" s="72">
        <v>712.40329333</v>
      </c>
      <c r="CH250" s="72">
        <v>716.50152150999998</v>
      </c>
      <c r="CI250" s="72">
        <v>731.52548966999996</v>
      </c>
      <c r="CJ250" s="96">
        <v>0.90172152539999995</v>
      </c>
      <c r="CK250" s="96">
        <v>0.87222243740000005</v>
      </c>
      <c r="CL250" s="96">
        <v>0.9021856103</v>
      </c>
      <c r="CM250" s="96">
        <v>0.87842102369999997</v>
      </c>
      <c r="CN250" s="96">
        <v>0.87163059799999998</v>
      </c>
      <c r="CO250" s="96">
        <v>1.0344828932000001</v>
      </c>
      <c r="CP250" s="96">
        <v>0.85572825299999999</v>
      </c>
      <c r="CQ250" s="96">
        <v>0.99584056389999998</v>
      </c>
      <c r="CR250" s="96">
        <v>0.85930234400000005</v>
      </c>
      <c r="CS250" s="95">
        <v>7408</v>
      </c>
      <c r="CT250" s="95">
        <v>7491</v>
      </c>
      <c r="CU250" s="95">
        <v>7589</v>
      </c>
      <c r="CV250" s="95">
        <v>7716</v>
      </c>
      <c r="CW250" s="95">
        <v>8000</v>
      </c>
      <c r="CX250" s="96">
        <v>1.0489654749999999</v>
      </c>
      <c r="CY250" s="96">
        <v>1.0707395740000001</v>
      </c>
      <c r="CZ250" s="96">
        <v>1.044363656</v>
      </c>
      <c r="DA250" s="96">
        <v>1.0225378620000001</v>
      </c>
      <c r="DB250" s="96">
        <v>0.98927001699999995</v>
      </c>
      <c r="DC250">
        <v>2013</v>
      </c>
      <c r="DD250" s="6">
        <v>7789.6</v>
      </c>
      <c r="DE250" s="96">
        <v>1.8846976000000001E-3</v>
      </c>
      <c r="DF250" s="72">
        <v>658.69</v>
      </c>
      <c r="DG250" s="96">
        <v>1</v>
      </c>
      <c r="DH250" s="72">
        <v>658.69</v>
      </c>
      <c r="DI250" s="72">
        <v>665.01578400999995</v>
      </c>
      <c r="DJ250" s="96">
        <v>1</v>
      </c>
      <c r="DK250" s="72">
        <v>658.69</v>
      </c>
      <c r="DL250" s="96">
        <v>1</v>
      </c>
      <c r="DM250" s="72">
        <v>658.69</v>
      </c>
      <c r="DN250" s="96">
        <v>1</v>
      </c>
      <c r="DO250" s="96">
        <v>7.6839999999999999E-3</v>
      </c>
      <c r="DP250" s="72">
        <v>5.0599999999999996</v>
      </c>
      <c r="DQ250" s="72">
        <v>653.63</v>
      </c>
      <c r="DR250" t="s">
        <v>216</v>
      </c>
      <c r="DT250" t="s">
        <v>161</v>
      </c>
    </row>
    <row r="251" spans="1:124" x14ac:dyDescent="0.3">
      <c r="A251" t="s">
        <v>217</v>
      </c>
      <c r="B251">
        <v>6000</v>
      </c>
      <c r="C251" s="95">
        <v>15013</v>
      </c>
      <c r="D251" s="95">
        <v>67552666</v>
      </c>
      <c r="E251" s="95">
        <v>13642</v>
      </c>
      <c r="F251" s="95">
        <v>46676804</v>
      </c>
      <c r="G251" s="95">
        <v>4849</v>
      </c>
      <c r="H251" s="95">
        <v>14560532</v>
      </c>
      <c r="I251" s="95">
        <v>3892</v>
      </c>
      <c r="J251" s="95">
        <v>12387987</v>
      </c>
      <c r="K251" s="95">
        <v>14983</v>
      </c>
      <c r="L251" s="95">
        <v>70086430</v>
      </c>
      <c r="M251" s="95">
        <v>13466</v>
      </c>
      <c r="N251" s="95">
        <v>48885719</v>
      </c>
      <c r="O251" s="95">
        <v>4849</v>
      </c>
      <c r="P251" s="95">
        <v>15727443</v>
      </c>
      <c r="Q251" s="95">
        <v>3864</v>
      </c>
      <c r="R251" s="95">
        <v>13102805</v>
      </c>
      <c r="S251" s="95">
        <v>15102</v>
      </c>
      <c r="T251" s="95">
        <v>76007611</v>
      </c>
      <c r="U251" s="95">
        <v>13401</v>
      </c>
      <c r="V251" s="95">
        <v>52426461</v>
      </c>
      <c r="W251" s="95">
        <v>4847</v>
      </c>
      <c r="X251" s="95">
        <v>17129018</v>
      </c>
      <c r="Y251" s="95">
        <v>3891</v>
      </c>
      <c r="Z251" s="95">
        <v>13895614</v>
      </c>
      <c r="AA251" s="95">
        <v>15147</v>
      </c>
      <c r="AB251" s="95">
        <v>63247281</v>
      </c>
      <c r="AC251" s="95">
        <v>13195</v>
      </c>
      <c r="AD251" s="95">
        <v>53242277</v>
      </c>
      <c r="AE251" s="95">
        <v>4870</v>
      </c>
      <c r="AF251" s="95">
        <v>16945936</v>
      </c>
      <c r="AG251" s="95">
        <v>3927</v>
      </c>
      <c r="AH251" s="95">
        <v>14459520</v>
      </c>
      <c r="AI251" s="95">
        <v>15476</v>
      </c>
      <c r="AJ251" s="95">
        <v>63763823.700000003</v>
      </c>
      <c r="AK251" s="95">
        <v>13443</v>
      </c>
      <c r="AL251" s="95">
        <v>56393534.479999997</v>
      </c>
      <c r="AM251" s="95">
        <v>5017</v>
      </c>
      <c r="AN251" s="95">
        <v>18798438.559999999</v>
      </c>
      <c r="AO251" s="95">
        <v>4085</v>
      </c>
      <c r="AP251" s="95">
        <v>16895494.829999998</v>
      </c>
      <c r="AQ251" s="72">
        <v>344.52</v>
      </c>
      <c r="AR251" s="72">
        <v>280.72000000000003</v>
      </c>
      <c r="AS251" s="72">
        <v>625.24</v>
      </c>
      <c r="AT251" s="95">
        <v>82113198</v>
      </c>
      <c r="AU251" s="95">
        <v>59064791</v>
      </c>
      <c r="AV251" s="95">
        <v>19862</v>
      </c>
      <c r="AW251" s="95">
        <v>17534</v>
      </c>
      <c r="AX251" s="72">
        <v>360.59</v>
      </c>
      <c r="AY251" s="72">
        <v>298.08</v>
      </c>
      <c r="AZ251" s="72">
        <v>658.67</v>
      </c>
      <c r="BA251" s="95">
        <v>85813873</v>
      </c>
      <c r="BB251" s="95">
        <v>61988524</v>
      </c>
      <c r="BC251" s="95">
        <v>19832</v>
      </c>
      <c r="BD251" s="95">
        <v>17330</v>
      </c>
      <c r="BE251" s="72">
        <v>389.06</v>
      </c>
      <c r="BF251" s="72">
        <v>319.62</v>
      </c>
      <c r="BG251" s="72">
        <v>708.68</v>
      </c>
      <c r="BH251" s="95">
        <v>93136629</v>
      </c>
      <c r="BI251" s="95">
        <v>66322075</v>
      </c>
      <c r="BJ251" s="95">
        <v>19949</v>
      </c>
      <c r="BK251" s="95">
        <v>17292</v>
      </c>
      <c r="BL251" s="72">
        <v>333.85</v>
      </c>
      <c r="BM251" s="72">
        <v>329.51</v>
      </c>
      <c r="BN251" s="72">
        <v>663.36</v>
      </c>
      <c r="BO251" s="95">
        <v>80193217</v>
      </c>
      <c r="BP251" s="95">
        <v>67701797</v>
      </c>
      <c r="BQ251" s="95">
        <v>20017</v>
      </c>
      <c r="BR251" s="95">
        <v>17122</v>
      </c>
      <c r="BS251" s="72">
        <v>335.73</v>
      </c>
      <c r="BT251" s="72">
        <v>348.44</v>
      </c>
      <c r="BU251" s="72">
        <v>684.17</v>
      </c>
      <c r="BV251" s="95">
        <v>82562262.260000005</v>
      </c>
      <c r="BW251" s="95">
        <v>73289029.310000002</v>
      </c>
      <c r="BX251" s="95">
        <v>20493</v>
      </c>
      <c r="BY251" s="95">
        <v>17528</v>
      </c>
      <c r="BZ251" s="95">
        <v>18752</v>
      </c>
      <c r="CA251" s="95">
        <v>18627</v>
      </c>
      <c r="CB251" s="95">
        <v>18668</v>
      </c>
      <c r="CC251" s="95">
        <v>18643</v>
      </c>
      <c r="CD251" s="95">
        <v>19043</v>
      </c>
      <c r="CE251" s="72">
        <v>650.75523149000003</v>
      </c>
      <c r="CF251" s="72">
        <v>676.59346364999999</v>
      </c>
      <c r="CG251" s="72">
        <v>712.40329333</v>
      </c>
      <c r="CH251" s="72">
        <v>716.50152150999998</v>
      </c>
      <c r="CI251" s="72">
        <v>731.52548966999996</v>
      </c>
      <c r="CJ251" s="96">
        <v>0.96079135400000004</v>
      </c>
      <c r="CK251" s="96">
        <v>0.97350925690000001</v>
      </c>
      <c r="CL251" s="96">
        <v>0.99477361580000001</v>
      </c>
      <c r="CM251" s="96">
        <v>0.92583194879999997</v>
      </c>
      <c r="CN251" s="96">
        <v>0.93526474420000005</v>
      </c>
      <c r="CO251" s="96">
        <v>0.95225533279999997</v>
      </c>
      <c r="CP251" s="96">
        <v>1.0060685941</v>
      </c>
      <c r="CQ251" s="96">
        <v>0.99584056389999998</v>
      </c>
      <c r="CR251" s="96">
        <v>1.0102706065</v>
      </c>
      <c r="CS251" s="95">
        <v>15766</v>
      </c>
      <c r="CT251" s="95">
        <v>16052</v>
      </c>
      <c r="CU251" s="95">
        <v>16276</v>
      </c>
      <c r="CV251" s="95">
        <v>16290</v>
      </c>
      <c r="CW251" s="95">
        <v>16867</v>
      </c>
      <c r="CX251" s="96">
        <v>0.95447722599999996</v>
      </c>
      <c r="CY251" s="96">
        <v>0.95172384300000001</v>
      </c>
      <c r="CZ251" s="96">
        <v>0.956870899</v>
      </c>
      <c r="DA251" s="96">
        <v>0.94639538000000001</v>
      </c>
      <c r="DB251" s="96">
        <v>0.95188993200000005</v>
      </c>
      <c r="DC251">
        <v>2013</v>
      </c>
      <c r="DD251" s="6">
        <v>17361.2</v>
      </c>
      <c r="DE251" s="96">
        <v>6.9946085E-3</v>
      </c>
      <c r="DF251" s="72">
        <v>770.45</v>
      </c>
      <c r="DG251" s="96">
        <v>1</v>
      </c>
      <c r="DH251" s="72">
        <v>770.45</v>
      </c>
      <c r="DI251" s="72">
        <v>751.28769828999998</v>
      </c>
      <c r="DJ251" s="96">
        <v>1</v>
      </c>
      <c r="DK251" s="72">
        <v>770.45</v>
      </c>
      <c r="DL251" s="96">
        <v>1</v>
      </c>
      <c r="DM251" s="72">
        <v>770.45</v>
      </c>
      <c r="DN251" s="96">
        <v>1</v>
      </c>
      <c r="DO251" s="96">
        <v>1.9186999999999999E-2</v>
      </c>
      <c r="DP251" s="72">
        <v>14.78</v>
      </c>
      <c r="DQ251" s="72">
        <v>755.67</v>
      </c>
      <c r="DR251" t="s">
        <v>217</v>
      </c>
      <c r="DT251" t="s">
        <v>218</v>
      </c>
    </row>
    <row r="252" spans="1:124" x14ac:dyDescent="0.3">
      <c r="A252" t="s">
        <v>219</v>
      </c>
      <c r="B252">
        <v>6010</v>
      </c>
      <c r="C252" s="95">
        <v>1295</v>
      </c>
      <c r="D252" s="95">
        <v>4735398</v>
      </c>
      <c r="E252" s="95">
        <v>1262</v>
      </c>
      <c r="F252" s="95">
        <v>3731865</v>
      </c>
      <c r="G252" s="95">
        <v>386</v>
      </c>
      <c r="H252" s="95">
        <v>1146711</v>
      </c>
      <c r="I252" s="95">
        <v>355</v>
      </c>
      <c r="J252" s="95">
        <v>1077741</v>
      </c>
      <c r="K252" s="95">
        <v>1311</v>
      </c>
      <c r="L252" s="95">
        <v>4391831</v>
      </c>
      <c r="M252" s="95">
        <v>1271</v>
      </c>
      <c r="N252" s="95">
        <v>3836434</v>
      </c>
      <c r="O252" s="95">
        <v>397</v>
      </c>
      <c r="P252" s="95">
        <v>1143977</v>
      </c>
      <c r="Q252" s="95">
        <v>364</v>
      </c>
      <c r="R252" s="95">
        <v>1101838</v>
      </c>
      <c r="S252" s="95">
        <v>1318</v>
      </c>
      <c r="T252" s="95">
        <v>5510062</v>
      </c>
      <c r="U252" s="95">
        <v>1271</v>
      </c>
      <c r="V252" s="95">
        <v>4050721</v>
      </c>
      <c r="W252" s="95">
        <v>385</v>
      </c>
      <c r="X252" s="95">
        <v>1119266</v>
      </c>
      <c r="Y252" s="95">
        <v>351</v>
      </c>
      <c r="Z252" s="95">
        <v>1070690</v>
      </c>
      <c r="AA252" s="95">
        <v>1291</v>
      </c>
      <c r="AB252" s="95">
        <v>3966060</v>
      </c>
      <c r="AC252" s="95">
        <v>1238</v>
      </c>
      <c r="AD252" s="95">
        <v>3675231</v>
      </c>
      <c r="AE252" s="95">
        <v>366</v>
      </c>
      <c r="AF252" s="95">
        <v>687813</v>
      </c>
      <c r="AG252" s="95">
        <v>328</v>
      </c>
      <c r="AH252" s="95">
        <v>931622</v>
      </c>
      <c r="AI252" s="95">
        <v>1341</v>
      </c>
      <c r="AJ252" s="95">
        <v>4469920.26</v>
      </c>
      <c r="AK252" s="95">
        <v>1278</v>
      </c>
      <c r="AL252" s="95">
        <v>4029150.44</v>
      </c>
      <c r="AM252" s="95">
        <v>386</v>
      </c>
      <c r="AN252" s="95">
        <v>495986.78</v>
      </c>
      <c r="AO252" s="95">
        <v>347</v>
      </c>
      <c r="AP252" s="95">
        <v>988703.21</v>
      </c>
      <c r="AQ252" s="72">
        <v>291.60000000000002</v>
      </c>
      <c r="AR252" s="72">
        <v>247.87</v>
      </c>
      <c r="AS252" s="72">
        <v>539.47</v>
      </c>
      <c r="AT252" s="95">
        <v>5882109</v>
      </c>
      <c r="AU252" s="95">
        <v>4809606</v>
      </c>
      <c r="AV252" s="95">
        <v>1681</v>
      </c>
      <c r="AW252" s="95">
        <v>1617</v>
      </c>
      <c r="AX252" s="72">
        <v>270.08999999999997</v>
      </c>
      <c r="AY252" s="72">
        <v>251.7</v>
      </c>
      <c r="AZ252" s="72">
        <v>521.79</v>
      </c>
      <c r="BA252" s="95">
        <v>5535808</v>
      </c>
      <c r="BB252" s="95">
        <v>4938272</v>
      </c>
      <c r="BC252" s="95">
        <v>1708</v>
      </c>
      <c r="BD252" s="95">
        <v>1635</v>
      </c>
      <c r="BE252" s="72">
        <v>324.39</v>
      </c>
      <c r="BF252" s="72">
        <v>263.12</v>
      </c>
      <c r="BG252" s="72">
        <v>587.51</v>
      </c>
      <c r="BH252" s="95">
        <v>6629328</v>
      </c>
      <c r="BI252" s="95">
        <v>5121411</v>
      </c>
      <c r="BJ252" s="95">
        <v>1703</v>
      </c>
      <c r="BK252" s="95">
        <v>1622</v>
      </c>
      <c r="BL252" s="72">
        <v>234.05</v>
      </c>
      <c r="BM252" s="72">
        <v>245.15</v>
      </c>
      <c r="BN252" s="72">
        <v>479.2</v>
      </c>
      <c r="BO252" s="95">
        <v>4653873</v>
      </c>
      <c r="BP252" s="95">
        <v>4606853</v>
      </c>
      <c r="BQ252" s="95">
        <v>1657</v>
      </c>
      <c r="BR252" s="95">
        <v>1566</v>
      </c>
      <c r="BS252" s="72">
        <v>239.62</v>
      </c>
      <c r="BT252" s="72">
        <v>257.33</v>
      </c>
      <c r="BU252" s="72">
        <v>496.95</v>
      </c>
      <c r="BV252" s="95">
        <v>4965907.04</v>
      </c>
      <c r="BW252" s="95">
        <v>5017853.6500000004</v>
      </c>
      <c r="BX252" s="95">
        <v>1727</v>
      </c>
      <c r="BY252" s="95">
        <v>1625</v>
      </c>
      <c r="BZ252" s="95">
        <v>1650</v>
      </c>
      <c r="CA252" s="95">
        <v>1673</v>
      </c>
      <c r="CB252" s="95">
        <v>1664</v>
      </c>
      <c r="CC252" s="95">
        <v>1614</v>
      </c>
      <c r="CD252" s="95">
        <v>1677</v>
      </c>
      <c r="CE252" s="72">
        <v>650.75523149000003</v>
      </c>
      <c r="CF252" s="72">
        <v>676.59346364999999</v>
      </c>
      <c r="CG252" s="72">
        <v>712.40329333</v>
      </c>
      <c r="CH252" s="72">
        <v>716.50152150999998</v>
      </c>
      <c r="CI252" s="72">
        <v>731.52548966999996</v>
      </c>
      <c r="CJ252" s="96">
        <v>0.82899064639999998</v>
      </c>
      <c r="CK252" s="96">
        <v>0.77120165659999995</v>
      </c>
      <c r="CL252" s="96">
        <v>0.8246873723</v>
      </c>
      <c r="CM252" s="96">
        <v>0.66880527899999997</v>
      </c>
      <c r="CN252" s="96">
        <v>0.67933381270000004</v>
      </c>
      <c r="CO252" s="96">
        <v>0.92038107859999996</v>
      </c>
      <c r="CP252" s="96">
        <v>0.81988186299999999</v>
      </c>
      <c r="CQ252" s="96">
        <v>0.99584056389999998</v>
      </c>
      <c r="CR252" s="96">
        <v>0.82330623560000005</v>
      </c>
      <c r="CS252" s="95">
        <v>1511</v>
      </c>
      <c r="CT252" s="95">
        <v>1555</v>
      </c>
      <c r="CU252" s="95">
        <v>1541</v>
      </c>
      <c r="CV252" s="95">
        <v>1478</v>
      </c>
      <c r="CW252" s="95">
        <v>1509</v>
      </c>
      <c r="CX252" s="96">
        <v>0.90681725899999999</v>
      </c>
      <c r="CY252" s="96">
        <v>0.94510664300000002</v>
      </c>
      <c r="CZ252" s="96">
        <v>0.92524956199999997</v>
      </c>
      <c r="DA252" s="96">
        <v>0.91746260199999996</v>
      </c>
      <c r="DB252" s="96">
        <v>0.90637037899999995</v>
      </c>
      <c r="DC252">
        <v>2013</v>
      </c>
      <c r="DD252" s="6">
        <v>1613</v>
      </c>
      <c r="DE252" s="96">
        <v>1.7320956000000001E-3</v>
      </c>
      <c r="DF252" s="72">
        <v>631.20000000000005</v>
      </c>
      <c r="DG252" s="96">
        <v>1</v>
      </c>
      <c r="DH252" s="72">
        <v>631.20000000000005</v>
      </c>
      <c r="DI252" s="72">
        <v>734.70898405000003</v>
      </c>
      <c r="DJ252" s="96">
        <v>1</v>
      </c>
      <c r="DK252" s="72">
        <v>631.20000000000005</v>
      </c>
      <c r="DL252" s="96">
        <v>1</v>
      </c>
      <c r="DM252" s="72">
        <v>631.20000000000005</v>
      </c>
      <c r="DN252" s="96">
        <v>1</v>
      </c>
      <c r="DO252" s="96">
        <v>5.0870000000000004E-3</v>
      </c>
      <c r="DP252" s="72">
        <v>3.21</v>
      </c>
      <c r="DQ252" s="72">
        <v>627.99</v>
      </c>
      <c r="DR252" t="s">
        <v>219</v>
      </c>
      <c r="DT252" t="s">
        <v>218</v>
      </c>
    </row>
    <row r="253" spans="1:124" x14ac:dyDescent="0.3">
      <c r="A253" t="s">
        <v>220</v>
      </c>
      <c r="B253">
        <v>6020</v>
      </c>
      <c r="C253" s="95">
        <v>28589</v>
      </c>
      <c r="D253" s="95">
        <v>112430701</v>
      </c>
      <c r="E253" s="95">
        <v>26289</v>
      </c>
      <c r="F253" s="95">
        <v>97016944</v>
      </c>
      <c r="G253" s="95">
        <v>5064</v>
      </c>
      <c r="H253" s="95">
        <v>13791482</v>
      </c>
      <c r="I253" s="95">
        <v>3961</v>
      </c>
      <c r="J253" s="95">
        <v>14142419</v>
      </c>
      <c r="K253" s="95">
        <v>30003</v>
      </c>
      <c r="L253" s="95">
        <v>119248753</v>
      </c>
      <c r="M253" s="95">
        <v>27351</v>
      </c>
      <c r="N253" s="95">
        <v>106690083</v>
      </c>
      <c r="O253" s="95">
        <v>5386</v>
      </c>
      <c r="P253" s="95">
        <v>15749855</v>
      </c>
      <c r="Q253" s="95">
        <v>4254</v>
      </c>
      <c r="R253" s="95">
        <v>15871013</v>
      </c>
      <c r="S253" s="95">
        <v>31421</v>
      </c>
      <c r="T253" s="95">
        <v>126582231</v>
      </c>
      <c r="U253" s="95">
        <v>28302</v>
      </c>
      <c r="V253" s="95">
        <v>115109203</v>
      </c>
      <c r="W253" s="95">
        <v>5677</v>
      </c>
      <c r="X253" s="95">
        <v>20760279</v>
      </c>
      <c r="Y253" s="95">
        <v>4546</v>
      </c>
      <c r="Z253" s="95">
        <v>18418926</v>
      </c>
      <c r="AA253" s="95">
        <v>32455</v>
      </c>
      <c r="AB253" s="95">
        <v>113047853</v>
      </c>
      <c r="AC253" s="95">
        <v>28847</v>
      </c>
      <c r="AD253" s="95">
        <v>122250303</v>
      </c>
      <c r="AE253" s="95">
        <v>5859</v>
      </c>
      <c r="AF253" s="95">
        <v>21955439</v>
      </c>
      <c r="AG253" s="95">
        <v>4727</v>
      </c>
      <c r="AH253" s="95">
        <v>20541931</v>
      </c>
      <c r="AI253" s="95">
        <v>33983</v>
      </c>
      <c r="AJ253" s="95">
        <v>123952748.25</v>
      </c>
      <c r="AK253" s="95">
        <v>29953</v>
      </c>
      <c r="AL253" s="95">
        <v>133970026.11</v>
      </c>
      <c r="AM253" s="95">
        <v>6196</v>
      </c>
      <c r="AN253" s="95">
        <v>25111528.390000001</v>
      </c>
      <c r="AO253" s="95">
        <v>5075</v>
      </c>
      <c r="AP253" s="95">
        <v>24005085.609999999</v>
      </c>
      <c r="AQ253" s="72">
        <v>312.56</v>
      </c>
      <c r="AR253" s="72">
        <v>306.22000000000003</v>
      </c>
      <c r="AS253" s="72">
        <v>618.78</v>
      </c>
      <c r="AT253" s="95">
        <v>126222183</v>
      </c>
      <c r="AU253" s="95">
        <v>111159363</v>
      </c>
      <c r="AV253" s="95">
        <v>33653</v>
      </c>
      <c r="AW253" s="95">
        <v>30250</v>
      </c>
      <c r="AX253" s="72">
        <v>317.89</v>
      </c>
      <c r="AY253" s="72">
        <v>323.16000000000003</v>
      </c>
      <c r="AZ253" s="72">
        <v>641.04999999999995</v>
      </c>
      <c r="BA253" s="95">
        <v>134998608</v>
      </c>
      <c r="BB253" s="95">
        <v>122561096</v>
      </c>
      <c r="BC253" s="95">
        <v>35389</v>
      </c>
      <c r="BD253" s="95">
        <v>31605</v>
      </c>
      <c r="BE253" s="72">
        <v>330.98</v>
      </c>
      <c r="BF253" s="72">
        <v>338.75</v>
      </c>
      <c r="BG253" s="72">
        <v>669.73</v>
      </c>
      <c r="BH253" s="95">
        <v>147342510</v>
      </c>
      <c r="BI253" s="95">
        <v>133528129</v>
      </c>
      <c r="BJ253" s="95">
        <v>37098</v>
      </c>
      <c r="BK253" s="95">
        <v>32848</v>
      </c>
      <c r="BL253" s="72">
        <v>293.63</v>
      </c>
      <c r="BM253" s="72">
        <v>354.42</v>
      </c>
      <c r="BN253" s="72">
        <v>648.04999999999995</v>
      </c>
      <c r="BO253" s="95">
        <v>135003292</v>
      </c>
      <c r="BP253" s="95">
        <v>142792234</v>
      </c>
      <c r="BQ253" s="95">
        <v>38314</v>
      </c>
      <c r="BR253" s="95">
        <v>33574</v>
      </c>
      <c r="BS253" s="72">
        <v>309.17</v>
      </c>
      <c r="BT253" s="72">
        <v>375.83</v>
      </c>
      <c r="BU253" s="72">
        <v>685</v>
      </c>
      <c r="BV253" s="95">
        <v>149064276.63999999</v>
      </c>
      <c r="BW253" s="95">
        <v>157975111.72</v>
      </c>
      <c r="BX253" s="95">
        <v>40179</v>
      </c>
      <c r="BY253" s="95">
        <v>35028</v>
      </c>
      <c r="BZ253" s="95">
        <v>32031</v>
      </c>
      <c r="CA253" s="95">
        <v>33566</v>
      </c>
      <c r="CB253" s="95">
        <v>35050</v>
      </c>
      <c r="CC253" s="95">
        <v>36064</v>
      </c>
      <c r="CD253" s="95">
        <v>37659</v>
      </c>
      <c r="CE253" s="72">
        <v>650.75523149000003</v>
      </c>
      <c r="CF253" s="72">
        <v>676.59346364999999</v>
      </c>
      <c r="CG253" s="72">
        <v>712.40329333</v>
      </c>
      <c r="CH253" s="72">
        <v>716.50152150999998</v>
      </c>
      <c r="CI253" s="72">
        <v>731.52548966999996</v>
      </c>
      <c r="CJ253" s="96">
        <v>0.95086442650000003</v>
      </c>
      <c r="CK253" s="96">
        <v>0.94746703070000005</v>
      </c>
      <c r="CL253" s="96">
        <v>0.94009952829999999</v>
      </c>
      <c r="CM253" s="96">
        <v>0.9044642343</v>
      </c>
      <c r="CN253" s="96">
        <v>0.93639935949999997</v>
      </c>
      <c r="CO253" s="96">
        <v>0.9541399586</v>
      </c>
      <c r="CP253" s="96">
        <v>0.98084029220000002</v>
      </c>
      <c r="CQ253" s="96">
        <v>0.99584056389999998</v>
      </c>
      <c r="CR253" s="96">
        <v>0.98493693439999996</v>
      </c>
      <c r="CS253" s="95">
        <v>27484</v>
      </c>
      <c r="CT253" s="95">
        <v>28698</v>
      </c>
      <c r="CU253" s="95">
        <v>29193</v>
      </c>
      <c r="CV253" s="95">
        <v>29462</v>
      </c>
      <c r="CW253" s="95">
        <v>30420</v>
      </c>
      <c r="CX253" s="96">
        <v>0.96269446199999997</v>
      </c>
      <c r="CY253" s="96">
        <v>0.95842318199999998</v>
      </c>
      <c r="CZ253" s="96">
        <v>0.95066179500000003</v>
      </c>
      <c r="DA253" s="96">
        <v>0.94834569099999999</v>
      </c>
      <c r="DB253" s="96">
        <v>0.95131999899999997</v>
      </c>
      <c r="DC253">
        <v>2013</v>
      </c>
      <c r="DD253" s="6">
        <v>32661</v>
      </c>
      <c r="DE253" s="96">
        <v>4.6068536000000004E-3</v>
      </c>
      <c r="DF253" s="72">
        <v>752.94</v>
      </c>
      <c r="DG253" s="96">
        <v>1</v>
      </c>
      <c r="DH253" s="72">
        <v>752.94</v>
      </c>
      <c r="DI253" s="72">
        <v>751.28769828999998</v>
      </c>
      <c r="DJ253" s="96">
        <v>1</v>
      </c>
      <c r="DK253" s="72">
        <v>752.94</v>
      </c>
      <c r="DL253" s="96">
        <v>1</v>
      </c>
      <c r="DM253" s="72">
        <v>752.94</v>
      </c>
      <c r="DN253" s="96">
        <v>1</v>
      </c>
      <c r="DO253" s="96">
        <v>1.3664000000000001E-2</v>
      </c>
      <c r="DP253" s="72">
        <v>10.29</v>
      </c>
      <c r="DQ253" s="72">
        <v>742.65</v>
      </c>
      <c r="DR253" t="s">
        <v>220</v>
      </c>
      <c r="DT253" t="s">
        <v>218</v>
      </c>
    </row>
    <row r="254" spans="1:124" x14ac:dyDescent="0.3">
      <c r="A254" t="s">
        <v>221</v>
      </c>
      <c r="B254">
        <v>6030</v>
      </c>
      <c r="C254" s="95">
        <v>1459</v>
      </c>
      <c r="D254" s="95">
        <v>3306405</v>
      </c>
      <c r="E254" s="95">
        <v>1408</v>
      </c>
      <c r="F254" s="95">
        <v>4139585</v>
      </c>
      <c r="G254" s="95">
        <v>199</v>
      </c>
      <c r="H254" s="95">
        <v>413028</v>
      </c>
      <c r="I254" s="95">
        <v>175</v>
      </c>
      <c r="J254" s="95">
        <v>453405</v>
      </c>
      <c r="K254" s="95">
        <v>1467</v>
      </c>
      <c r="L254" s="95">
        <v>3915724</v>
      </c>
      <c r="M254" s="95">
        <v>1409</v>
      </c>
      <c r="N254" s="95">
        <v>4734163</v>
      </c>
      <c r="O254" s="95">
        <v>193</v>
      </c>
      <c r="P254" s="95">
        <v>260766</v>
      </c>
      <c r="Q254" s="95">
        <v>171</v>
      </c>
      <c r="R254" s="95">
        <v>526352</v>
      </c>
      <c r="S254" s="95">
        <v>1516</v>
      </c>
      <c r="T254" s="95">
        <v>3908987</v>
      </c>
      <c r="U254" s="95">
        <v>1454</v>
      </c>
      <c r="V254" s="95">
        <v>4520248</v>
      </c>
      <c r="W254" s="95">
        <v>188</v>
      </c>
      <c r="X254" s="95">
        <v>596160</v>
      </c>
      <c r="Y254" s="95">
        <v>163</v>
      </c>
      <c r="Z254" s="95">
        <v>513960</v>
      </c>
      <c r="AA254" s="95">
        <v>1564</v>
      </c>
      <c r="AB254" s="95">
        <v>3560110</v>
      </c>
      <c r="AC254" s="95">
        <v>1498</v>
      </c>
      <c r="AD254" s="95">
        <v>4662697</v>
      </c>
      <c r="AE254" s="95">
        <v>184</v>
      </c>
      <c r="AF254" s="95">
        <v>588661</v>
      </c>
      <c r="AG254" s="95">
        <v>163</v>
      </c>
      <c r="AH254" s="95">
        <v>494691</v>
      </c>
      <c r="AI254" s="95">
        <v>1642</v>
      </c>
      <c r="AJ254" s="95">
        <v>4618333.22</v>
      </c>
      <c r="AK254" s="95">
        <v>1560</v>
      </c>
      <c r="AL254" s="95">
        <v>5126028.37</v>
      </c>
      <c r="AM254" s="95">
        <v>190</v>
      </c>
      <c r="AN254" s="95">
        <v>375394</v>
      </c>
      <c r="AO254" s="95">
        <v>166</v>
      </c>
      <c r="AP254" s="95">
        <v>493158.03</v>
      </c>
      <c r="AQ254" s="72">
        <v>186.94</v>
      </c>
      <c r="AR254" s="72">
        <v>241.79</v>
      </c>
      <c r="AS254" s="72">
        <v>428.73</v>
      </c>
      <c r="AT254" s="95">
        <v>3719433</v>
      </c>
      <c r="AU254" s="95">
        <v>4592990</v>
      </c>
      <c r="AV254" s="95">
        <v>1658</v>
      </c>
      <c r="AW254" s="95">
        <v>1583</v>
      </c>
      <c r="AX254" s="72">
        <v>209.66</v>
      </c>
      <c r="AY254" s="72">
        <v>277.45</v>
      </c>
      <c r="AZ254" s="72">
        <v>487.11</v>
      </c>
      <c r="BA254" s="95">
        <v>4176490</v>
      </c>
      <c r="BB254" s="95">
        <v>5260515</v>
      </c>
      <c r="BC254" s="95">
        <v>1660</v>
      </c>
      <c r="BD254" s="95">
        <v>1580</v>
      </c>
      <c r="BE254" s="72">
        <v>220.32</v>
      </c>
      <c r="BF254" s="72">
        <v>259.44</v>
      </c>
      <c r="BG254" s="72">
        <v>479.76</v>
      </c>
      <c r="BH254" s="95">
        <v>4505147</v>
      </c>
      <c r="BI254" s="95">
        <v>5034208</v>
      </c>
      <c r="BJ254" s="95">
        <v>1704</v>
      </c>
      <c r="BK254" s="95">
        <v>1617</v>
      </c>
      <c r="BL254" s="72">
        <v>197.79</v>
      </c>
      <c r="BM254" s="72">
        <v>258.75</v>
      </c>
      <c r="BN254" s="72">
        <v>456.54</v>
      </c>
      <c r="BO254" s="95">
        <v>4148771</v>
      </c>
      <c r="BP254" s="95">
        <v>5157388</v>
      </c>
      <c r="BQ254" s="95">
        <v>1748</v>
      </c>
      <c r="BR254" s="95">
        <v>1661</v>
      </c>
      <c r="BS254" s="72">
        <v>227.15</v>
      </c>
      <c r="BT254" s="72">
        <v>271.3</v>
      </c>
      <c r="BU254" s="72">
        <v>498.45</v>
      </c>
      <c r="BV254" s="95">
        <v>4993727.22</v>
      </c>
      <c r="BW254" s="95">
        <v>5619186.4000000004</v>
      </c>
      <c r="BX254" s="95">
        <v>1832</v>
      </c>
      <c r="BY254" s="95">
        <v>1726</v>
      </c>
      <c r="BZ254" s="95">
        <v>1622</v>
      </c>
      <c r="CA254" s="95">
        <v>1621</v>
      </c>
      <c r="CB254" s="95">
        <v>1662</v>
      </c>
      <c r="CC254" s="95">
        <v>1707</v>
      </c>
      <c r="CD254" s="95">
        <v>1780</v>
      </c>
      <c r="CE254" s="72">
        <v>650.75523149000003</v>
      </c>
      <c r="CF254" s="72">
        <v>676.59346364999999</v>
      </c>
      <c r="CG254" s="72">
        <v>712.40329333</v>
      </c>
      <c r="CH254" s="72">
        <v>716.50152150999998</v>
      </c>
      <c r="CI254" s="72">
        <v>731.52548966999996</v>
      </c>
      <c r="CJ254" s="96">
        <v>0.65881913700000005</v>
      </c>
      <c r="CK254" s="96">
        <v>0.71994488000000001</v>
      </c>
      <c r="CL254" s="96">
        <v>0.67343877340000002</v>
      </c>
      <c r="CM254" s="96">
        <v>0.63717938659999995</v>
      </c>
      <c r="CN254" s="96">
        <v>0.68138432230000001</v>
      </c>
      <c r="CO254" s="96">
        <v>0.76684102369999996</v>
      </c>
      <c r="CP254" s="96">
        <v>0.87913045729999995</v>
      </c>
      <c r="CQ254" s="96">
        <v>0.99584056389999998</v>
      </c>
      <c r="CR254" s="96">
        <v>0.88280229139999999</v>
      </c>
      <c r="CS254" s="95">
        <v>1554</v>
      </c>
      <c r="CT254" s="95">
        <v>1608</v>
      </c>
      <c r="CU254" s="95">
        <v>1630</v>
      </c>
      <c r="CV254" s="95">
        <v>1676</v>
      </c>
      <c r="CW254" s="95">
        <v>1757</v>
      </c>
      <c r="CX254" s="96">
        <v>0.785691641</v>
      </c>
      <c r="CY254" s="96">
        <v>0.75271091000000001</v>
      </c>
      <c r="CZ254" s="96">
        <v>0.75441041200000003</v>
      </c>
      <c r="DA254" s="96">
        <v>0.78212266900000005</v>
      </c>
      <c r="DB254" s="96">
        <v>0.76005515199999996</v>
      </c>
      <c r="DC254">
        <v>2013</v>
      </c>
      <c r="DD254" s="6">
        <v>1633.4</v>
      </c>
      <c r="DE254" s="96">
        <v>1.6327377E-3</v>
      </c>
      <c r="DF254" s="72">
        <v>676.88</v>
      </c>
      <c r="DG254" s="96">
        <v>1</v>
      </c>
      <c r="DH254" s="72">
        <v>676.88</v>
      </c>
      <c r="DI254" s="72">
        <v>734.70898405000003</v>
      </c>
      <c r="DJ254" s="96">
        <v>1</v>
      </c>
      <c r="DK254" s="72">
        <v>676.88</v>
      </c>
      <c r="DL254" s="96">
        <v>1</v>
      </c>
      <c r="DM254" s="72">
        <v>676.88</v>
      </c>
      <c r="DN254" s="96">
        <v>1</v>
      </c>
      <c r="DO254" s="96">
        <v>6.2139999999999999E-3</v>
      </c>
      <c r="DP254" s="72">
        <v>4.21</v>
      </c>
      <c r="DQ254" s="72">
        <v>672.67</v>
      </c>
      <c r="DR254" t="s">
        <v>221</v>
      </c>
      <c r="DT254" t="s">
        <v>218</v>
      </c>
    </row>
    <row r="255" spans="1:124" x14ac:dyDescent="0.3">
      <c r="A255" t="s">
        <v>222</v>
      </c>
      <c r="B255">
        <v>6040</v>
      </c>
      <c r="C255" s="95">
        <v>923</v>
      </c>
      <c r="D255" s="95">
        <v>3448082</v>
      </c>
      <c r="E255" s="95">
        <v>895</v>
      </c>
      <c r="F255" s="95">
        <v>3367654</v>
      </c>
      <c r="G255" s="95">
        <v>88</v>
      </c>
      <c r="H255" s="95">
        <v>185592</v>
      </c>
      <c r="I255" s="95">
        <v>82</v>
      </c>
      <c r="J255" s="95">
        <v>282257</v>
      </c>
      <c r="K255" s="95">
        <v>906</v>
      </c>
      <c r="L255" s="95">
        <v>3377130</v>
      </c>
      <c r="M255" s="95">
        <v>877</v>
      </c>
      <c r="N255" s="95">
        <v>3252514</v>
      </c>
      <c r="O255" s="95">
        <v>93</v>
      </c>
      <c r="P255" s="95">
        <v>235590</v>
      </c>
      <c r="Q255" s="95">
        <v>88</v>
      </c>
      <c r="R255" s="95">
        <v>343655</v>
      </c>
      <c r="S255" s="95">
        <v>881</v>
      </c>
      <c r="T255" s="95">
        <v>3603415</v>
      </c>
      <c r="U255" s="95">
        <v>847</v>
      </c>
      <c r="V255" s="95">
        <v>3307440</v>
      </c>
      <c r="W255" s="95">
        <v>92</v>
      </c>
      <c r="X255" s="95">
        <v>242285</v>
      </c>
      <c r="Y255" s="95">
        <v>87</v>
      </c>
      <c r="Z255" s="95">
        <v>385922</v>
      </c>
      <c r="AA255" s="95">
        <v>870</v>
      </c>
      <c r="AB255" s="95">
        <v>4069807</v>
      </c>
      <c r="AC255" s="95">
        <v>833</v>
      </c>
      <c r="AD255" s="95">
        <v>3301795</v>
      </c>
      <c r="AE255" s="95">
        <v>97</v>
      </c>
      <c r="AF255" s="95">
        <v>180293</v>
      </c>
      <c r="AG255" s="95">
        <v>93</v>
      </c>
      <c r="AH255" s="95">
        <v>421253</v>
      </c>
      <c r="AI255" s="95">
        <v>882</v>
      </c>
      <c r="AJ255" s="95">
        <v>3516198</v>
      </c>
      <c r="AK255" s="95">
        <v>845</v>
      </c>
      <c r="AL255" s="95">
        <v>3404402.54</v>
      </c>
      <c r="AM255" s="95">
        <v>99</v>
      </c>
      <c r="AN255" s="95">
        <v>169699.47</v>
      </c>
      <c r="AO255" s="95">
        <v>93</v>
      </c>
      <c r="AP255" s="95">
        <v>520955.83</v>
      </c>
      <c r="AQ255" s="72">
        <v>299.51</v>
      </c>
      <c r="AR255" s="72">
        <v>311.32</v>
      </c>
      <c r="AS255" s="72">
        <v>610.83000000000004</v>
      </c>
      <c r="AT255" s="95">
        <v>3633674</v>
      </c>
      <c r="AU255" s="95">
        <v>3649911</v>
      </c>
      <c r="AV255" s="95">
        <v>1011</v>
      </c>
      <c r="AW255" s="95">
        <v>977</v>
      </c>
      <c r="AX255" s="72">
        <v>301.36</v>
      </c>
      <c r="AY255" s="72">
        <v>310.55</v>
      </c>
      <c r="AZ255" s="72">
        <v>611.91</v>
      </c>
      <c r="BA255" s="95">
        <v>3612720</v>
      </c>
      <c r="BB255" s="95">
        <v>3596169</v>
      </c>
      <c r="BC255" s="95">
        <v>999</v>
      </c>
      <c r="BD255" s="95">
        <v>965</v>
      </c>
      <c r="BE255" s="72">
        <v>329.37</v>
      </c>
      <c r="BF255" s="72">
        <v>329.53</v>
      </c>
      <c r="BG255" s="72">
        <v>658.9</v>
      </c>
      <c r="BH255" s="95">
        <v>3845700</v>
      </c>
      <c r="BI255" s="95">
        <v>3693362</v>
      </c>
      <c r="BJ255" s="95">
        <v>973</v>
      </c>
      <c r="BK255" s="95">
        <v>934</v>
      </c>
      <c r="BL255" s="72">
        <v>366.26</v>
      </c>
      <c r="BM255" s="72">
        <v>335.05</v>
      </c>
      <c r="BN255" s="72">
        <v>701.31</v>
      </c>
      <c r="BO255" s="95">
        <v>4250100</v>
      </c>
      <c r="BP255" s="95">
        <v>3723048</v>
      </c>
      <c r="BQ255" s="95">
        <v>967</v>
      </c>
      <c r="BR255" s="95">
        <v>926</v>
      </c>
      <c r="BS255" s="72">
        <v>313.11</v>
      </c>
      <c r="BT255" s="72">
        <v>348.73</v>
      </c>
      <c r="BU255" s="72">
        <v>661.84</v>
      </c>
      <c r="BV255" s="95">
        <v>3685897.47</v>
      </c>
      <c r="BW255" s="95">
        <v>3925358.37</v>
      </c>
      <c r="BX255" s="95">
        <v>981</v>
      </c>
      <c r="BY255" s="95">
        <v>938</v>
      </c>
      <c r="BZ255" s="95">
        <v>995</v>
      </c>
      <c r="CA255" s="95">
        <v>983</v>
      </c>
      <c r="CB255" s="95">
        <v>954</v>
      </c>
      <c r="CC255" s="95">
        <v>948</v>
      </c>
      <c r="CD255" s="95">
        <v>960</v>
      </c>
      <c r="CE255" s="72">
        <v>650.75523149000003</v>
      </c>
      <c r="CF255" s="72">
        <v>676.59346364999999</v>
      </c>
      <c r="CG255" s="72">
        <v>712.40329333</v>
      </c>
      <c r="CH255" s="72">
        <v>716.50152150999998</v>
      </c>
      <c r="CI255" s="72">
        <v>731.52548966999996</v>
      </c>
      <c r="CJ255" s="96">
        <v>0.93864785169999998</v>
      </c>
      <c r="CK255" s="96">
        <v>0.90439833209999998</v>
      </c>
      <c r="CL255" s="96">
        <v>0.92489746490000002</v>
      </c>
      <c r="CM255" s="96">
        <v>0.9787976424</v>
      </c>
      <c r="CN255" s="96">
        <v>0.90473949210000004</v>
      </c>
      <c r="CO255" s="96">
        <v>0.91911084600000004</v>
      </c>
      <c r="CP255" s="96">
        <v>1.0121697080000001</v>
      </c>
      <c r="CQ255" s="96">
        <v>0.99584056389999998</v>
      </c>
      <c r="CR255" s="96">
        <v>1.0163972026999999</v>
      </c>
      <c r="CS255" s="95">
        <v>972</v>
      </c>
      <c r="CT255" s="95">
        <v>960</v>
      </c>
      <c r="CU255" s="95">
        <v>944</v>
      </c>
      <c r="CV255" s="95">
        <v>919</v>
      </c>
      <c r="CW255" s="95">
        <v>938</v>
      </c>
      <c r="CX255" s="96">
        <v>0.94818808600000004</v>
      </c>
      <c r="CY255" s="96">
        <v>0.91920668900000002</v>
      </c>
      <c r="CZ255" s="96">
        <v>0.94198522799999995</v>
      </c>
      <c r="DA255" s="96">
        <v>0.90492997900000005</v>
      </c>
      <c r="DB255" s="96">
        <v>0.87975446400000001</v>
      </c>
      <c r="DC255">
        <v>2013</v>
      </c>
      <c r="DD255" s="6">
        <v>948</v>
      </c>
      <c r="DE255" s="96">
        <v>2.4117455E-3</v>
      </c>
      <c r="DF255" s="72">
        <v>778.7</v>
      </c>
      <c r="DG255" s="96">
        <v>1</v>
      </c>
      <c r="DH255" s="72">
        <v>778.7</v>
      </c>
      <c r="DI255" s="72">
        <v>734.70898405000003</v>
      </c>
      <c r="DJ255" s="96">
        <v>0.9736529156</v>
      </c>
      <c r="DK255" s="72">
        <v>777.54096499000002</v>
      </c>
      <c r="DL255" s="96">
        <v>1.0125056693000001</v>
      </c>
      <c r="DM255" s="72">
        <v>787.26463515</v>
      </c>
      <c r="DN255" s="96">
        <v>1</v>
      </c>
      <c r="DO255" s="96">
        <v>4.875E-3</v>
      </c>
      <c r="DP255" s="72">
        <v>3.84</v>
      </c>
      <c r="DQ255" s="72">
        <v>783.42</v>
      </c>
      <c r="DR255" t="s">
        <v>222</v>
      </c>
      <c r="DT255" t="s">
        <v>218</v>
      </c>
    </row>
    <row r="256" spans="1:124" x14ac:dyDescent="0.3">
      <c r="A256" t="s">
        <v>223</v>
      </c>
      <c r="B256">
        <v>6050</v>
      </c>
      <c r="C256" s="95">
        <v>677</v>
      </c>
      <c r="D256" s="95">
        <v>2939277</v>
      </c>
      <c r="E256" s="95">
        <v>604</v>
      </c>
      <c r="F256" s="95">
        <v>1865708</v>
      </c>
      <c r="G256" s="95">
        <v>162</v>
      </c>
      <c r="H256" s="95">
        <v>287329</v>
      </c>
      <c r="I256" s="95">
        <v>131</v>
      </c>
      <c r="J256" s="95">
        <v>302177</v>
      </c>
      <c r="K256" s="95">
        <v>647</v>
      </c>
      <c r="L256" s="95">
        <v>2385699</v>
      </c>
      <c r="M256" s="95">
        <v>578</v>
      </c>
      <c r="N256" s="95">
        <v>1846172</v>
      </c>
      <c r="O256" s="95">
        <v>164</v>
      </c>
      <c r="P256" s="95">
        <v>609473</v>
      </c>
      <c r="Q256" s="95">
        <v>133</v>
      </c>
      <c r="R256" s="95">
        <v>321401</v>
      </c>
      <c r="S256" s="95">
        <v>659</v>
      </c>
      <c r="T256" s="95">
        <v>3083497</v>
      </c>
      <c r="U256" s="95">
        <v>592</v>
      </c>
      <c r="V256" s="95">
        <v>2167357</v>
      </c>
      <c r="W256" s="95">
        <v>161</v>
      </c>
      <c r="X256" s="95">
        <v>405401</v>
      </c>
      <c r="Y256" s="95">
        <v>132</v>
      </c>
      <c r="Z256" s="95">
        <v>338516</v>
      </c>
      <c r="AA256" s="95">
        <v>649</v>
      </c>
      <c r="AB256" s="95">
        <v>2403503</v>
      </c>
      <c r="AC256" s="95">
        <v>581</v>
      </c>
      <c r="AD256" s="95">
        <v>2012957</v>
      </c>
      <c r="AE256" s="95">
        <v>162</v>
      </c>
      <c r="AF256" s="95">
        <v>531410</v>
      </c>
      <c r="AG256" s="95">
        <v>135</v>
      </c>
      <c r="AH256" s="95">
        <v>414940</v>
      </c>
      <c r="AI256" s="95">
        <v>661</v>
      </c>
      <c r="AJ256" s="95">
        <v>2697140.01</v>
      </c>
      <c r="AK256" s="95">
        <v>588</v>
      </c>
      <c r="AL256" s="95">
        <v>2160803.31</v>
      </c>
      <c r="AM256" s="95">
        <v>156</v>
      </c>
      <c r="AN256" s="95">
        <v>356948</v>
      </c>
      <c r="AO256" s="95">
        <v>134</v>
      </c>
      <c r="AP256" s="95">
        <v>434847</v>
      </c>
      <c r="AQ256" s="72">
        <v>320.48</v>
      </c>
      <c r="AR256" s="72">
        <v>245.79</v>
      </c>
      <c r="AS256" s="72">
        <v>566.27</v>
      </c>
      <c r="AT256" s="95">
        <v>3226606</v>
      </c>
      <c r="AU256" s="95">
        <v>2167885</v>
      </c>
      <c r="AV256" s="95">
        <v>839</v>
      </c>
      <c r="AW256" s="95">
        <v>735</v>
      </c>
      <c r="AX256" s="72">
        <v>307.77</v>
      </c>
      <c r="AY256" s="72">
        <v>254.05</v>
      </c>
      <c r="AZ256" s="72">
        <v>561.82000000000005</v>
      </c>
      <c r="BA256" s="95">
        <v>2995172</v>
      </c>
      <c r="BB256" s="95">
        <v>2167573</v>
      </c>
      <c r="BC256" s="95">
        <v>811</v>
      </c>
      <c r="BD256" s="95">
        <v>711</v>
      </c>
      <c r="BE256" s="72">
        <v>354.56</v>
      </c>
      <c r="BF256" s="72">
        <v>288.43</v>
      </c>
      <c r="BG256" s="72">
        <v>642.99</v>
      </c>
      <c r="BH256" s="95">
        <v>3488898</v>
      </c>
      <c r="BI256" s="95">
        <v>2505873</v>
      </c>
      <c r="BJ256" s="95">
        <v>820</v>
      </c>
      <c r="BK256" s="95">
        <v>724</v>
      </c>
      <c r="BL256" s="72">
        <v>301.57</v>
      </c>
      <c r="BM256" s="72">
        <v>282.58</v>
      </c>
      <c r="BN256" s="72">
        <v>584.15</v>
      </c>
      <c r="BO256" s="95">
        <v>2934913</v>
      </c>
      <c r="BP256" s="95">
        <v>2427897</v>
      </c>
      <c r="BQ256" s="95">
        <v>811</v>
      </c>
      <c r="BR256" s="95">
        <v>716</v>
      </c>
      <c r="BS256" s="72">
        <v>311.51</v>
      </c>
      <c r="BT256" s="72">
        <v>299.58999999999997</v>
      </c>
      <c r="BU256" s="72">
        <v>611.1</v>
      </c>
      <c r="BV256" s="95">
        <v>3054088.01</v>
      </c>
      <c r="BW256" s="95">
        <v>2595650.31</v>
      </c>
      <c r="BX256" s="95">
        <v>817</v>
      </c>
      <c r="BY256" s="95">
        <v>722</v>
      </c>
      <c r="BZ256" s="95">
        <v>789</v>
      </c>
      <c r="CA256" s="95">
        <v>763</v>
      </c>
      <c r="CB256" s="95">
        <v>774</v>
      </c>
      <c r="CC256" s="95">
        <v>766</v>
      </c>
      <c r="CD256" s="95">
        <v>771</v>
      </c>
      <c r="CE256" s="72">
        <v>650.75523149000003</v>
      </c>
      <c r="CF256" s="72">
        <v>676.59346364999999</v>
      </c>
      <c r="CG256" s="72">
        <v>712.40329333</v>
      </c>
      <c r="CH256" s="72">
        <v>716.50152150999998</v>
      </c>
      <c r="CI256" s="72">
        <v>731.52548966999996</v>
      </c>
      <c r="CJ256" s="96">
        <v>0.87017356540000002</v>
      </c>
      <c r="CK256" s="96">
        <v>0.83036569250000003</v>
      </c>
      <c r="CL256" s="96">
        <v>0.90256460920000003</v>
      </c>
      <c r="CM256" s="96">
        <v>0.81528089260000003</v>
      </c>
      <c r="CN256" s="96">
        <v>0.83537758920000005</v>
      </c>
      <c r="CO256" s="96">
        <v>0.98979093630000003</v>
      </c>
      <c r="CP256" s="96">
        <v>0.85952744020000005</v>
      </c>
      <c r="CQ256" s="96">
        <v>0.99584056389999998</v>
      </c>
      <c r="CR256" s="96">
        <v>0.86311739909999996</v>
      </c>
      <c r="CS256" s="95">
        <v>740</v>
      </c>
      <c r="CT256" s="95">
        <v>722</v>
      </c>
      <c r="CU256" s="95">
        <v>725</v>
      </c>
      <c r="CV256" s="95">
        <v>728</v>
      </c>
      <c r="CW256" s="95">
        <v>735</v>
      </c>
      <c r="CX256" s="96">
        <v>1.033680809</v>
      </c>
      <c r="CY256" s="96">
        <v>0.96126542699999995</v>
      </c>
      <c r="CZ256" s="96">
        <v>0.95799278200000004</v>
      </c>
      <c r="DA256" s="96">
        <v>0.99509060800000004</v>
      </c>
      <c r="DB256" s="96">
        <v>0.99973979700000004</v>
      </c>
      <c r="DC256">
        <v>2013</v>
      </c>
      <c r="DD256" s="6">
        <v>721.6</v>
      </c>
      <c r="DE256" s="96">
        <v>1.9726991000000001E-3</v>
      </c>
      <c r="DF256" s="72">
        <v>661.56</v>
      </c>
      <c r="DG256" s="96">
        <v>1</v>
      </c>
      <c r="DH256" s="72">
        <v>661.56</v>
      </c>
      <c r="DI256" s="72">
        <v>734.70898405000003</v>
      </c>
      <c r="DJ256" s="96">
        <v>0.8494704233</v>
      </c>
      <c r="DK256" s="72">
        <v>672.57108560999995</v>
      </c>
      <c r="DL256" s="96">
        <v>1.0125056693000001</v>
      </c>
      <c r="DM256" s="72">
        <v>680.98203718000002</v>
      </c>
      <c r="DN256" s="96">
        <v>1</v>
      </c>
      <c r="DO256" s="96">
        <v>5.9969999999999997E-3</v>
      </c>
      <c r="DP256" s="72">
        <v>4.08</v>
      </c>
      <c r="DQ256" s="72">
        <v>676.9</v>
      </c>
      <c r="DR256" t="s">
        <v>223</v>
      </c>
      <c r="DT256" t="s">
        <v>218</v>
      </c>
    </row>
    <row r="257" spans="1:124" x14ac:dyDescent="0.3">
      <c r="A257" t="s">
        <v>224</v>
      </c>
      <c r="B257">
        <v>6060</v>
      </c>
      <c r="C257" s="95">
        <v>19186</v>
      </c>
      <c r="D257" s="95">
        <v>78402826</v>
      </c>
      <c r="E257" s="95">
        <v>17769</v>
      </c>
      <c r="F257" s="95">
        <v>59569846</v>
      </c>
      <c r="G257" s="95">
        <v>3249</v>
      </c>
      <c r="H257" s="95">
        <v>10912720</v>
      </c>
      <c r="I257" s="95">
        <v>2733</v>
      </c>
      <c r="J257" s="95">
        <v>8352181</v>
      </c>
      <c r="K257" s="95">
        <v>19460</v>
      </c>
      <c r="L257" s="95">
        <v>83869826</v>
      </c>
      <c r="M257" s="95">
        <v>17943</v>
      </c>
      <c r="N257" s="95">
        <v>63855476</v>
      </c>
      <c r="O257" s="95">
        <v>3314</v>
      </c>
      <c r="P257" s="95">
        <v>10838241</v>
      </c>
      <c r="Q257" s="95">
        <v>2785</v>
      </c>
      <c r="R257" s="95">
        <v>9678012</v>
      </c>
      <c r="S257" s="95">
        <v>20013</v>
      </c>
      <c r="T257" s="95">
        <v>84426826</v>
      </c>
      <c r="U257" s="95">
        <v>18274</v>
      </c>
      <c r="V257" s="95">
        <v>69498667</v>
      </c>
      <c r="W257" s="95">
        <v>3328</v>
      </c>
      <c r="X257" s="95">
        <v>11473371</v>
      </c>
      <c r="Y257" s="95">
        <v>2829</v>
      </c>
      <c r="Z257" s="95">
        <v>10371541</v>
      </c>
      <c r="AA257" s="95">
        <v>20422</v>
      </c>
      <c r="AB257" s="95">
        <v>65976443</v>
      </c>
      <c r="AC257" s="95">
        <v>18520</v>
      </c>
      <c r="AD257" s="95">
        <v>70725364</v>
      </c>
      <c r="AE257" s="95">
        <v>3410</v>
      </c>
      <c r="AF257" s="95">
        <v>10311722</v>
      </c>
      <c r="AG257" s="95">
        <v>2902</v>
      </c>
      <c r="AH257" s="95">
        <v>10934231</v>
      </c>
      <c r="AI257" s="95">
        <v>21105</v>
      </c>
      <c r="AJ257" s="95">
        <v>68623280.739999995</v>
      </c>
      <c r="AK257" s="95">
        <v>18950</v>
      </c>
      <c r="AL257" s="95">
        <v>75425679.579999998</v>
      </c>
      <c r="AM257" s="95">
        <v>3488</v>
      </c>
      <c r="AN257" s="95">
        <v>11628989.800000001</v>
      </c>
      <c r="AO257" s="95">
        <v>2980</v>
      </c>
      <c r="AP257" s="95">
        <v>12128424.65</v>
      </c>
      <c r="AQ257" s="72">
        <v>331.76</v>
      </c>
      <c r="AR257" s="72">
        <v>276.08</v>
      </c>
      <c r="AS257" s="72">
        <v>607.84</v>
      </c>
      <c r="AT257" s="95">
        <v>89315546</v>
      </c>
      <c r="AU257" s="95">
        <v>67922027</v>
      </c>
      <c r="AV257" s="95">
        <v>22435</v>
      </c>
      <c r="AW257" s="95">
        <v>20502</v>
      </c>
      <c r="AX257" s="72">
        <v>346.55</v>
      </c>
      <c r="AY257" s="72">
        <v>295.63</v>
      </c>
      <c r="AZ257" s="72">
        <v>642.17999999999995</v>
      </c>
      <c r="BA257" s="95">
        <v>94708067</v>
      </c>
      <c r="BB257" s="95">
        <v>73533488</v>
      </c>
      <c r="BC257" s="95">
        <v>22774</v>
      </c>
      <c r="BD257" s="95">
        <v>20728</v>
      </c>
      <c r="BE257" s="72">
        <v>342.39</v>
      </c>
      <c r="BF257" s="72">
        <v>315.39999999999998</v>
      </c>
      <c r="BG257" s="72">
        <v>657.79</v>
      </c>
      <c r="BH257" s="95">
        <v>95900197</v>
      </c>
      <c r="BI257" s="95">
        <v>79870208</v>
      </c>
      <c r="BJ257" s="95">
        <v>23341</v>
      </c>
      <c r="BK257" s="95">
        <v>21103</v>
      </c>
      <c r="BL257" s="72">
        <v>266.76</v>
      </c>
      <c r="BM257" s="72">
        <v>317.66000000000003</v>
      </c>
      <c r="BN257" s="72">
        <v>584.41999999999996</v>
      </c>
      <c r="BO257" s="95">
        <v>76288165</v>
      </c>
      <c r="BP257" s="95">
        <v>81659595</v>
      </c>
      <c r="BQ257" s="95">
        <v>23832</v>
      </c>
      <c r="BR257" s="95">
        <v>21422</v>
      </c>
      <c r="BS257" s="72">
        <v>271.93</v>
      </c>
      <c r="BT257" s="72">
        <v>332.7</v>
      </c>
      <c r="BU257" s="72">
        <v>604.63</v>
      </c>
      <c r="BV257" s="95">
        <v>80252270.540000007</v>
      </c>
      <c r="BW257" s="95">
        <v>87554104.230000004</v>
      </c>
      <c r="BX257" s="95">
        <v>24593</v>
      </c>
      <c r="BY257" s="95">
        <v>21930</v>
      </c>
      <c r="BZ257" s="95">
        <v>21514</v>
      </c>
      <c r="CA257" s="95">
        <v>21788</v>
      </c>
      <c r="CB257" s="95">
        <v>22262</v>
      </c>
      <c r="CC257" s="95">
        <v>22688</v>
      </c>
      <c r="CD257" s="95">
        <v>23290</v>
      </c>
      <c r="CE257" s="72">
        <v>650.75523149000003</v>
      </c>
      <c r="CF257" s="72">
        <v>676.59346364999999</v>
      </c>
      <c r="CG257" s="72">
        <v>712.40329333</v>
      </c>
      <c r="CH257" s="72">
        <v>716.50152150999998</v>
      </c>
      <c r="CI257" s="72">
        <v>731.52548966999996</v>
      </c>
      <c r="CJ257" s="96">
        <v>0.93405319019999999</v>
      </c>
      <c r="CK257" s="96">
        <v>0.94913716209999999</v>
      </c>
      <c r="CL257" s="96">
        <v>0.92333935869999995</v>
      </c>
      <c r="CM257" s="96">
        <v>0.8156577236</v>
      </c>
      <c r="CN257" s="96">
        <v>0.82653305799999999</v>
      </c>
      <c r="CO257" s="96">
        <v>0.89568408610000005</v>
      </c>
      <c r="CP257" s="96">
        <v>0.99336821129999997</v>
      </c>
      <c r="CQ257" s="96">
        <v>0.99584056389999998</v>
      </c>
      <c r="CR257" s="96">
        <v>0.99751717839999998</v>
      </c>
      <c r="CS257" s="95">
        <v>17597</v>
      </c>
      <c r="CT257" s="95">
        <v>17885</v>
      </c>
      <c r="CU257" s="95">
        <v>18193</v>
      </c>
      <c r="CV257" s="95">
        <v>18356</v>
      </c>
      <c r="CW257" s="95">
        <v>18706</v>
      </c>
      <c r="CX257" s="96">
        <v>0.91783044499999999</v>
      </c>
      <c r="CY257" s="96">
        <v>0.91223531899999999</v>
      </c>
      <c r="CZ257" s="96">
        <v>0.89659222000000005</v>
      </c>
      <c r="DA257" s="96">
        <v>0.88330333699999997</v>
      </c>
      <c r="DB257" s="96">
        <v>0.87029175599999997</v>
      </c>
      <c r="DC257">
        <v>2013</v>
      </c>
      <c r="DD257" s="6">
        <v>21542</v>
      </c>
      <c r="DE257" s="96">
        <v>1.3932841999999999E-3</v>
      </c>
      <c r="DF257" s="72">
        <v>769.46</v>
      </c>
      <c r="DG257" s="96">
        <v>1</v>
      </c>
      <c r="DH257" s="72">
        <v>769.46</v>
      </c>
      <c r="DI257" s="72">
        <v>769.46</v>
      </c>
      <c r="DJ257" s="96">
        <v>1</v>
      </c>
      <c r="DK257" s="72">
        <v>769.46</v>
      </c>
      <c r="DL257" s="96">
        <v>1</v>
      </c>
      <c r="DM257" s="72">
        <v>769.46</v>
      </c>
      <c r="DN257" s="96">
        <v>1</v>
      </c>
      <c r="DO257" s="96">
        <v>4.9550000000000002E-3</v>
      </c>
      <c r="DP257" s="72">
        <v>3.81</v>
      </c>
      <c r="DQ257" s="72">
        <v>765.65</v>
      </c>
      <c r="DR257" t="s">
        <v>224</v>
      </c>
      <c r="DT257" t="s">
        <v>218</v>
      </c>
    </row>
    <row r="258" spans="1:124" x14ac:dyDescent="0.3">
      <c r="A258" t="s">
        <v>225</v>
      </c>
      <c r="B258">
        <v>6070</v>
      </c>
      <c r="C258" s="95">
        <v>2635</v>
      </c>
      <c r="D258" s="95">
        <v>8653640</v>
      </c>
      <c r="E258" s="95">
        <v>2564</v>
      </c>
      <c r="F258" s="95">
        <v>8764727</v>
      </c>
      <c r="G258" s="95">
        <v>332</v>
      </c>
      <c r="H258" s="95">
        <v>474511</v>
      </c>
      <c r="I258" s="95">
        <v>307</v>
      </c>
      <c r="J258" s="95">
        <v>907735</v>
      </c>
      <c r="K258" s="95">
        <v>2626</v>
      </c>
      <c r="L258" s="95">
        <v>8791641</v>
      </c>
      <c r="M258" s="95">
        <v>2547</v>
      </c>
      <c r="N258" s="95">
        <v>8870395</v>
      </c>
      <c r="O258" s="95">
        <v>342</v>
      </c>
      <c r="P258" s="95">
        <v>686727</v>
      </c>
      <c r="Q258" s="95">
        <v>307</v>
      </c>
      <c r="R258" s="95">
        <v>902796</v>
      </c>
      <c r="S258" s="95">
        <v>2656</v>
      </c>
      <c r="T258" s="95">
        <v>9222129</v>
      </c>
      <c r="U258" s="95">
        <v>2563</v>
      </c>
      <c r="V258" s="95">
        <v>9354490</v>
      </c>
      <c r="W258" s="95">
        <v>344</v>
      </c>
      <c r="X258" s="95">
        <v>955941</v>
      </c>
      <c r="Y258" s="95">
        <v>312</v>
      </c>
      <c r="Z258" s="95">
        <v>1221975</v>
      </c>
      <c r="AA258" s="95">
        <v>2731</v>
      </c>
      <c r="AB258" s="95">
        <v>9012864</v>
      </c>
      <c r="AC258" s="95">
        <v>2627</v>
      </c>
      <c r="AD258" s="95">
        <v>9597504</v>
      </c>
      <c r="AE258" s="95">
        <v>343</v>
      </c>
      <c r="AF258" s="95">
        <v>1033777</v>
      </c>
      <c r="AG258" s="95">
        <v>316</v>
      </c>
      <c r="AH258" s="95">
        <v>1188166</v>
      </c>
      <c r="AI258" s="95">
        <v>2841</v>
      </c>
      <c r="AJ258" s="95">
        <v>10065819.220000001</v>
      </c>
      <c r="AK258" s="95">
        <v>2716</v>
      </c>
      <c r="AL258" s="95">
        <v>10557859.560000001</v>
      </c>
      <c r="AM258" s="95">
        <v>357</v>
      </c>
      <c r="AN258" s="95">
        <v>677945</v>
      </c>
      <c r="AO258" s="95">
        <v>324</v>
      </c>
      <c r="AP258" s="95">
        <v>1252877.1399999999</v>
      </c>
      <c r="AQ258" s="72">
        <v>256.38</v>
      </c>
      <c r="AR258" s="72">
        <v>280.75</v>
      </c>
      <c r="AS258" s="72">
        <v>537.13</v>
      </c>
      <c r="AT258" s="95">
        <v>9128151</v>
      </c>
      <c r="AU258" s="95">
        <v>9672462</v>
      </c>
      <c r="AV258" s="95">
        <v>2967</v>
      </c>
      <c r="AW258" s="95">
        <v>2871</v>
      </c>
      <c r="AX258" s="72">
        <v>266.13</v>
      </c>
      <c r="AY258" s="72">
        <v>285.37</v>
      </c>
      <c r="AZ258" s="72">
        <v>551.5</v>
      </c>
      <c r="BA258" s="95">
        <v>9478368</v>
      </c>
      <c r="BB258" s="95">
        <v>9773191</v>
      </c>
      <c r="BC258" s="95">
        <v>2968</v>
      </c>
      <c r="BD258" s="95">
        <v>2854</v>
      </c>
      <c r="BE258" s="72">
        <v>282.72000000000003</v>
      </c>
      <c r="BF258" s="72">
        <v>306.56</v>
      </c>
      <c r="BG258" s="72">
        <v>589.28</v>
      </c>
      <c r="BH258" s="95">
        <v>10178070</v>
      </c>
      <c r="BI258" s="95">
        <v>10576465</v>
      </c>
      <c r="BJ258" s="95">
        <v>3000</v>
      </c>
      <c r="BK258" s="95">
        <v>2875</v>
      </c>
      <c r="BL258" s="72">
        <v>272.36</v>
      </c>
      <c r="BM258" s="72">
        <v>305.39999999999998</v>
      </c>
      <c r="BN258" s="72">
        <v>577.76</v>
      </c>
      <c r="BO258" s="95">
        <v>10046641</v>
      </c>
      <c r="BP258" s="95">
        <v>10785670</v>
      </c>
      <c r="BQ258" s="95">
        <v>3074</v>
      </c>
      <c r="BR258" s="95">
        <v>2943</v>
      </c>
      <c r="BS258" s="72">
        <v>279.95999999999998</v>
      </c>
      <c r="BT258" s="72">
        <v>323.76</v>
      </c>
      <c r="BU258" s="72">
        <v>603.72</v>
      </c>
      <c r="BV258" s="95">
        <v>10743764.220000001</v>
      </c>
      <c r="BW258" s="95">
        <v>11810736.699999999</v>
      </c>
      <c r="BX258" s="95">
        <v>3198</v>
      </c>
      <c r="BY258" s="95">
        <v>3040</v>
      </c>
      <c r="BZ258" s="95">
        <v>2921</v>
      </c>
      <c r="CA258" s="95">
        <v>2913</v>
      </c>
      <c r="CB258" s="95">
        <v>2940</v>
      </c>
      <c r="CC258" s="95">
        <v>3012</v>
      </c>
      <c r="CD258" s="95">
        <v>3121</v>
      </c>
      <c r="CE258" s="72">
        <v>650.75523149000003</v>
      </c>
      <c r="CF258" s="72">
        <v>676.59346364999999</v>
      </c>
      <c r="CG258" s="72">
        <v>712.40329333</v>
      </c>
      <c r="CH258" s="72">
        <v>716.50152150999998</v>
      </c>
      <c r="CI258" s="72">
        <v>731.52548966999996</v>
      </c>
      <c r="CJ258" s="96">
        <v>0.8253948244</v>
      </c>
      <c r="CK258" s="96">
        <v>0.81511281089999998</v>
      </c>
      <c r="CL258" s="96">
        <v>0.82717192009999996</v>
      </c>
      <c r="CM258" s="96">
        <v>0.80636255840000004</v>
      </c>
      <c r="CN258" s="96">
        <v>0.82528908219999997</v>
      </c>
      <c r="CO258" s="96">
        <v>0.84398869509999996</v>
      </c>
      <c r="CP258" s="96">
        <v>0.97141850819999997</v>
      </c>
      <c r="CQ258" s="96">
        <v>0.99584056389999998</v>
      </c>
      <c r="CR258" s="96">
        <v>0.97547579880000002</v>
      </c>
      <c r="CS258" s="95">
        <v>2798</v>
      </c>
      <c r="CT258" s="95">
        <v>2867</v>
      </c>
      <c r="CU258" s="95">
        <v>2905</v>
      </c>
      <c r="CV258" s="95">
        <v>2951</v>
      </c>
      <c r="CW258" s="95">
        <v>3016</v>
      </c>
      <c r="CX258" s="96">
        <v>0.86677910999999996</v>
      </c>
      <c r="CY258" s="96">
        <v>0.85066848299999998</v>
      </c>
      <c r="CZ258" s="96">
        <v>0.84231703199999997</v>
      </c>
      <c r="DA258" s="96">
        <v>0.835029138</v>
      </c>
      <c r="DB258" s="96">
        <v>0.82687241600000005</v>
      </c>
      <c r="DC258">
        <v>2013</v>
      </c>
      <c r="DD258" s="6">
        <v>2916.6</v>
      </c>
      <c r="DE258" s="96">
        <v>1.2845802000000001E-3</v>
      </c>
      <c r="DF258" s="72">
        <v>748.19</v>
      </c>
      <c r="DG258" s="96">
        <v>1</v>
      </c>
      <c r="DH258" s="72">
        <v>748.19</v>
      </c>
      <c r="DI258" s="72">
        <v>734.70898405000003</v>
      </c>
      <c r="DJ258" s="96">
        <v>1</v>
      </c>
      <c r="DK258" s="72">
        <v>748.19</v>
      </c>
      <c r="DL258" s="96">
        <v>1</v>
      </c>
      <c r="DM258" s="72">
        <v>748.19</v>
      </c>
      <c r="DN258" s="96">
        <v>1</v>
      </c>
      <c r="DO258" s="96">
        <v>5.2449999999999997E-3</v>
      </c>
      <c r="DP258" s="72">
        <v>3.92</v>
      </c>
      <c r="DQ258" s="72">
        <v>744.27</v>
      </c>
      <c r="DR258" t="s">
        <v>225</v>
      </c>
      <c r="DT258" t="s">
        <v>218</v>
      </c>
    </row>
    <row r="259" spans="1:124" x14ac:dyDescent="0.3">
      <c r="A259" t="s">
        <v>226</v>
      </c>
      <c r="B259">
        <v>6080</v>
      </c>
      <c r="C259" s="95">
        <v>276</v>
      </c>
      <c r="D259" s="95">
        <v>1521598</v>
      </c>
      <c r="E259" s="95">
        <v>271</v>
      </c>
      <c r="F259" s="95">
        <v>1164054</v>
      </c>
      <c r="G259" s="95">
        <v>27</v>
      </c>
      <c r="H259" s="95">
        <v>115957</v>
      </c>
      <c r="I259" s="95">
        <v>24</v>
      </c>
      <c r="J259" s="95">
        <v>92806</v>
      </c>
      <c r="K259" s="95">
        <v>280</v>
      </c>
      <c r="L259" s="95">
        <v>2471915</v>
      </c>
      <c r="M259" s="95">
        <v>273</v>
      </c>
      <c r="N259" s="95">
        <v>1113579</v>
      </c>
      <c r="O259" s="95">
        <v>25</v>
      </c>
      <c r="P259" s="95">
        <v>111873</v>
      </c>
      <c r="Q259" s="95">
        <v>23</v>
      </c>
      <c r="R259" s="95">
        <v>70884</v>
      </c>
      <c r="S259" s="95">
        <v>272</v>
      </c>
      <c r="T259" s="95">
        <v>2456322</v>
      </c>
      <c r="U259" s="95">
        <v>261</v>
      </c>
      <c r="V259" s="95">
        <v>1173441</v>
      </c>
      <c r="W259" s="95">
        <v>21</v>
      </c>
      <c r="X259" s="95">
        <v>196903</v>
      </c>
      <c r="Y259" s="95">
        <v>18</v>
      </c>
      <c r="Z259" s="95">
        <v>82955</v>
      </c>
      <c r="AA259" s="95">
        <v>259</v>
      </c>
      <c r="AB259" s="95">
        <v>2264421</v>
      </c>
      <c r="AC259" s="95">
        <v>248</v>
      </c>
      <c r="AD259" s="95">
        <v>993634</v>
      </c>
      <c r="AE259" s="95">
        <v>20</v>
      </c>
      <c r="AF259" s="95">
        <v>135828</v>
      </c>
      <c r="AG259" s="95">
        <v>17</v>
      </c>
      <c r="AH259" s="95">
        <v>60817</v>
      </c>
      <c r="AI259" s="95">
        <v>257</v>
      </c>
      <c r="AJ259" s="95">
        <v>2152968</v>
      </c>
      <c r="AK259" s="95">
        <v>249</v>
      </c>
      <c r="AL259" s="95">
        <v>1124174.23</v>
      </c>
      <c r="AM259" s="95">
        <v>25</v>
      </c>
      <c r="AN259" s="95">
        <v>66022.92</v>
      </c>
      <c r="AO259" s="95">
        <v>23</v>
      </c>
      <c r="AP259" s="95">
        <v>95603.23</v>
      </c>
      <c r="AQ259" s="72">
        <v>450.37</v>
      </c>
      <c r="AR259" s="72">
        <v>355.05</v>
      </c>
      <c r="AS259" s="72">
        <v>805.42</v>
      </c>
      <c r="AT259" s="95">
        <v>1637555</v>
      </c>
      <c r="AU259" s="95">
        <v>1256860</v>
      </c>
      <c r="AV259" s="95">
        <v>303</v>
      </c>
      <c r="AW259" s="95">
        <v>295</v>
      </c>
      <c r="AX259" s="72">
        <v>705.95</v>
      </c>
      <c r="AY259" s="72">
        <v>333.46</v>
      </c>
      <c r="AZ259" s="72">
        <v>1039.4100000000001</v>
      </c>
      <c r="BA259" s="95">
        <v>2583788</v>
      </c>
      <c r="BB259" s="95">
        <v>1184463</v>
      </c>
      <c r="BC259" s="95">
        <v>305</v>
      </c>
      <c r="BD259" s="95">
        <v>296</v>
      </c>
      <c r="BE259" s="72">
        <v>754.61</v>
      </c>
      <c r="BF259" s="72">
        <v>375.27</v>
      </c>
      <c r="BG259" s="72">
        <v>1129.8800000000001</v>
      </c>
      <c r="BH259" s="95">
        <v>2653225</v>
      </c>
      <c r="BI259" s="95">
        <v>1256396</v>
      </c>
      <c r="BJ259" s="95">
        <v>293</v>
      </c>
      <c r="BK259" s="95">
        <v>279</v>
      </c>
      <c r="BL259" s="72">
        <v>716.92</v>
      </c>
      <c r="BM259" s="72">
        <v>331.59</v>
      </c>
      <c r="BN259" s="72">
        <v>1048.51</v>
      </c>
      <c r="BO259" s="95">
        <v>2400249</v>
      </c>
      <c r="BP259" s="95">
        <v>1054451</v>
      </c>
      <c r="BQ259" s="95">
        <v>279</v>
      </c>
      <c r="BR259" s="95">
        <v>265</v>
      </c>
      <c r="BS259" s="72">
        <v>655.73</v>
      </c>
      <c r="BT259" s="72">
        <v>373.71</v>
      </c>
      <c r="BU259" s="72">
        <v>1029.44</v>
      </c>
      <c r="BV259" s="95">
        <v>2218990.92</v>
      </c>
      <c r="BW259" s="95">
        <v>1219777.46</v>
      </c>
      <c r="BX259" s="95">
        <v>282</v>
      </c>
      <c r="BY259" s="95">
        <v>272</v>
      </c>
      <c r="BZ259" s="95">
        <v>299</v>
      </c>
      <c r="CA259" s="95">
        <v>301</v>
      </c>
      <c r="CB259" s="95">
        <v>286</v>
      </c>
      <c r="CC259" s="95">
        <v>272</v>
      </c>
      <c r="CD259" s="95">
        <v>277</v>
      </c>
      <c r="CE259" s="72">
        <v>650.75523149000003</v>
      </c>
      <c r="CF259" s="72">
        <v>676.59346364999999</v>
      </c>
      <c r="CG259" s="72">
        <v>712.40329333</v>
      </c>
      <c r="CH259" s="72">
        <v>716.50152150999998</v>
      </c>
      <c r="CI259" s="72">
        <v>731.52548966999996</v>
      </c>
      <c r="CJ259" s="96">
        <v>1.2376696506</v>
      </c>
      <c r="CK259" s="96">
        <v>1.5362400848</v>
      </c>
      <c r="CL259" s="96">
        <v>1.5860117585</v>
      </c>
      <c r="CM259" s="96">
        <v>1.4633744221</v>
      </c>
      <c r="CN259" s="96">
        <v>1.4072510316</v>
      </c>
      <c r="CO259" s="96">
        <v>1.0413696406999999</v>
      </c>
      <c r="CP259" s="96">
        <v>1.3886609836999999</v>
      </c>
      <c r="CQ259" s="96">
        <v>0.99584056389999998</v>
      </c>
      <c r="CR259" s="96">
        <v>1.3944609565999999</v>
      </c>
      <c r="CS259" s="95">
        <v>304</v>
      </c>
      <c r="CT259" s="95">
        <v>302</v>
      </c>
      <c r="CU259" s="95">
        <v>299</v>
      </c>
      <c r="CV259" s="95">
        <v>275</v>
      </c>
      <c r="CW259" s="95">
        <v>287</v>
      </c>
      <c r="CX259" s="96">
        <v>1.0241013809999999</v>
      </c>
      <c r="CY259" s="96">
        <v>1.0492083699999999</v>
      </c>
      <c r="CZ259" s="96">
        <v>1.0831473519999999</v>
      </c>
      <c r="DA259" s="96">
        <v>1.005097554</v>
      </c>
      <c r="DB259" s="96">
        <v>1.042643309</v>
      </c>
      <c r="DC259">
        <v>2013</v>
      </c>
      <c r="DD259" s="6">
        <v>281.39999999999998</v>
      </c>
      <c r="DE259" s="96">
        <v>3.4656409000000002E-3</v>
      </c>
      <c r="DF259" s="72">
        <v>1067.22</v>
      </c>
      <c r="DG259" s="96">
        <v>1</v>
      </c>
      <c r="DH259" s="72">
        <v>1067.22</v>
      </c>
      <c r="DI259" s="72">
        <v>734.70898405000003</v>
      </c>
      <c r="DJ259" s="96">
        <v>0.53047148840000002</v>
      </c>
      <c r="DK259" s="72">
        <v>911.09659758999999</v>
      </c>
      <c r="DL259" s="96">
        <v>1.0125056693000001</v>
      </c>
      <c r="DM259" s="72">
        <v>922.49047032999999</v>
      </c>
      <c r="DN259" s="96">
        <v>1</v>
      </c>
      <c r="DO259" s="96">
        <v>6.2449999999999997E-3</v>
      </c>
      <c r="DP259" s="72">
        <v>5.76</v>
      </c>
      <c r="DQ259" s="72">
        <v>916.73</v>
      </c>
      <c r="DR259" t="s">
        <v>226</v>
      </c>
      <c r="DT259" t="s">
        <v>218</v>
      </c>
    </row>
    <row r="260" spans="1:124" x14ac:dyDescent="0.3">
      <c r="A260" t="s">
        <v>227</v>
      </c>
      <c r="B260">
        <v>6090</v>
      </c>
      <c r="C260" s="95">
        <v>367</v>
      </c>
      <c r="D260" s="95">
        <v>1070415</v>
      </c>
      <c r="E260" s="95">
        <v>338</v>
      </c>
      <c r="F260" s="95">
        <v>1117689</v>
      </c>
      <c r="G260" s="95">
        <v>86</v>
      </c>
      <c r="H260" s="95">
        <v>327898</v>
      </c>
      <c r="I260" s="95">
        <v>73</v>
      </c>
      <c r="J260" s="95">
        <v>189942</v>
      </c>
      <c r="K260" s="95">
        <v>399</v>
      </c>
      <c r="L260" s="95">
        <v>1354846</v>
      </c>
      <c r="M260" s="95">
        <v>359</v>
      </c>
      <c r="N260" s="95">
        <v>1176263</v>
      </c>
      <c r="O260" s="95">
        <v>94</v>
      </c>
      <c r="P260" s="95">
        <v>244938</v>
      </c>
      <c r="Q260" s="95">
        <v>80</v>
      </c>
      <c r="R260" s="95">
        <v>203814</v>
      </c>
      <c r="S260" s="95">
        <v>403</v>
      </c>
      <c r="T260" s="95">
        <v>1691090</v>
      </c>
      <c r="U260" s="95">
        <v>362</v>
      </c>
      <c r="V260" s="95">
        <v>1403961</v>
      </c>
      <c r="W260" s="95">
        <v>94</v>
      </c>
      <c r="X260" s="95">
        <v>242781</v>
      </c>
      <c r="Y260" s="95">
        <v>79</v>
      </c>
      <c r="Z260" s="95">
        <v>323314</v>
      </c>
      <c r="AA260" s="95">
        <v>423</v>
      </c>
      <c r="AB260" s="95">
        <v>1582154</v>
      </c>
      <c r="AC260" s="95">
        <v>373</v>
      </c>
      <c r="AD260" s="95">
        <v>1359048</v>
      </c>
      <c r="AE260" s="95">
        <v>92</v>
      </c>
      <c r="AF260" s="95">
        <v>305697</v>
      </c>
      <c r="AG260" s="95">
        <v>76</v>
      </c>
      <c r="AH260" s="95">
        <v>435097</v>
      </c>
      <c r="AI260" s="95">
        <v>448</v>
      </c>
      <c r="AJ260" s="95">
        <v>1921276.16</v>
      </c>
      <c r="AK260" s="95">
        <v>384</v>
      </c>
      <c r="AL260" s="95">
        <v>1444334.88</v>
      </c>
      <c r="AM260" s="95">
        <v>98</v>
      </c>
      <c r="AN260" s="95">
        <v>298097</v>
      </c>
      <c r="AO260" s="95">
        <v>83</v>
      </c>
      <c r="AP260" s="95">
        <v>340059</v>
      </c>
      <c r="AQ260" s="72">
        <v>257.23</v>
      </c>
      <c r="AR260" s="72">
        <v>265.13</v>
      </c>
      <c r="AS260" s="72">
        <v>522.36</v>
      </c>
      <c r="AT260" s="95">
        <v>1398313</v>
      </c>
      <c r="AU260" s="95">
        <v>1307631</v>
      </c>
      <c r="AV260" s="95">
        <v>453</v>
      </c>
      <c r="AW260" s="95">
        <v>411</v>
      </c>
      <c r="AX260" s="72">
        <v>270.42</v>
      </c>
      <c r="AY260" s="72">
        <v>261.97000000000003</v>
      </c>
      <c r="AZ260" s="72">
        <v>532.39</v>
      </c>
      <c r="BA260" s="95">
        <v>1599784</v>
      </c>
      <c r="BB260" s="95">
        <v>1380077</v>
      </c>
      <c r="BC260" s="95">
        <v>493</v>
      </c>
      <c r="BD260" s="95">
        <v>439</v>
      </c>
      <c r="BE260" s="72">
        <v>324.26</v>
      </c>
      <c r="BF260" s="72">
        <v>326.39</v>
      </c>
      <c r="BG260" s="72">
        <v>650.65</v>
      </c>
      <c r="BH260" s="95">
        <v>1933871</v>
      </c>
      <c r="BI260" s="95">
        <v>1727275</v>
      </c>
      <c r="BJ260" s="95">
        <v>497</v>
      </c>
      <c r="BK260" s="95">
        <v>441</v>
      </c>
      <c r="BL260" s="72">
        <v>305.48</v>
      </c>
      <c r="BM260" s="72">
        <v>332.99</v>
      </c>
      <c r="BN260" s="72">
        <v>638.47</v>
      </c>
      <c r="BO260" s="95">
        <v>1887851</v>
      </c>
      <c r="BP260" s="95">
        <v>1794145</v>
      </c>
      <c r="BQ260" s="95">
        <v>515</v>
      </c>
      <c r="BR260" s="95">
        <v>449</v>
      </c>
      <c r="BS260" s="72">
        <v>338.73</v>
      </c>
      <c r="BT260" s="72">
        <v>318.41000000000003</v>
      </c>
      <c r="BU260" s="72">
        <v>657.14</v>
      </c>
      <c r="BV260" s="95">
        <v>2219373.16</v>
      </c>
      <c r="BW260" s="95">
        <v>1784393.88</v>
      </c>
      <c r="BX260" s="95">
        <v>546</v>
      </c>
      <c r="BY260" s="95">
        <v>467</v>
      </c>
      <c r="BZ260" s="95">
        <v>433</v>
      </c>
      <c r="CA260" s="95">
        <v>467</v>
      </c>
      <c r="CB260" s="95">
        <v>470</v>
      </c>
      <c r="CC260" s="95">
        <v>484</v>
      </c>
      <c r="CD260" s="95">
        <v>507</v>
      </c>
      <c r="CE260" s="72">
        <v>650.75523149000003</v>
      </c>
      <c r="CF260" s="72">
        <v>676.59346364999999</v>
      </c>
      <c r="CG260" s="72">
        <v>712.40329333</v>
      </c>
      <c r="CH260" s="72">
        <v>716.50152150999998</v>
      </c>
      <c r="CI260" s="72">
        <v>731.52548966999996</v>
      </c>
      <c r="CJ260" s="96">
        <v>0.80269811859999995</v>
      </c>
      <c r="CK260" s="96">
        <v>0.78686837610000004</v>
      </c>
      <c r="CL260" s="96">
        <v>0.91331694569999999</v>
      </c>
      <c r="CM260" s="96">
        <v>0.89109371140000004</v>
      </c>
      <c r="CN260" s="96">
        <v>0.89831456220000006</v>
      </c>
      <c r="CO260" s="96">
        <v>0.8731837496</v>
      </c>
      <c r="CP260" s="96">
        <v>0.98313595880000004</v>
      </c>
      <c r="CQ260" s="96">
        <v>0.99584056389999998</v>
      </c>
      <c r="CR260" s="96">
        <v>0.98724218919999995</v>
      </c>
      <c r="CS260" s="95">
        <v>543</v>
      </c>
      <c r="CT260" s="95">
        <v>584</v>
      </c>
      <c r="CU260" s="95">
        <v>581</v>
      </c>
      <c r="CV260" s="95">
        <v>598</v>
      </c>
      <c r="CW260" s="95">
        <v>650</v>
      </c>
      <c r="CX260" s="96">
        <v>0.843949328</v>
      </c>
      <c r="CY260" s="96">
        <v>0.89003248700000004</v>
      </c>
      <c r="CZ260" s="96">
        <v>0.86890557499999999</v>
      </c>
      <c r="DA260" s="96">
        <v>0.87221658199999996</v>
      </c>
      <c r="DB260" s="96">
        <v>0.88718161699999998</v>
      </c>
      <c r="DC260">
        <v>2013</v>
      </c>
      <c r="DD260" s="6">
        <v>441.4</v>
      </c>
      <c r="DE260" s="96">
        <v>2.1945449E-3</v>
      </c>
      <c r="DF260" s="72">
        <v>756.53</v>
      </c>
      <c r="DG260" s="96">
        <v>1</v>
      </c>
      <c r="DH260" s="72">
        <v>756.53</v>
      </c>
      <c r="DI260" s="72">
        <v>751.28769828999998</v>
      </c>
      <c r="DJ260" s="96">
        <v>0.66437940969999998</v>
      </c>
      <c r="DK260" s="72">
        <v>754.77057560000003</v>
      </c>
      <c r="DL260" s="96">
        <v>1.0125056693000001</v>
      </c>
      <c r="DM260" s="72">
        <v>764.20948681000004</v>
      </c>
      <c r="DN260" s="96">
        <v>1</v>
      </c>
      <c r="DO260" s="96">
        <v>9.0799999999999995E-3</v>
      </c>
      <c r="DP260" s="72">
        <v>6.94</v>
      </c>
      <c r="DQ260" s="72">
        <v>757.27</v>
      </c>
      <c r="DR260" t="s">
        <v>227</v>
      </c>
      <c r="DT260" t="s">
        <v>218</v>
      </c>
    </row>
    <row r="261" spans="1:124" x14ac:dyDescent="0.3">
      <c r="A261" t="s">
        <v>228</v>
      </c>
      <c r="B261">
        <v>6100</v>
      </c>
      <c r="C261" s="95">
        <v>955</v>
      </c>
      <c r="D261" s="95">
        <v>4078886</v>
      </c>
      <c r="E261" s="95">
        <v>958</v>
      </c>
      <c r="F261" s="95">
        <v>3273902</v>
      </c>
      <c r="G261" s="95">
        <v>231</v>
      </c>
      <c r="H261" s="95">
        <v>647788</v>
      </c>
      <c r="I261" s="95">
        <v>215</v>
      </c>
      <c r="J261" s="95">
        <v>704061</v>
      </c>
      <c r="K261" s="95">
        <v>907</v>
      </c>
      <c r="L261" s="95">
        <v>3889337</v>
      </c>
      <c r="M261" s="95">
        <v>910</v>
      </c>
      <c r="N261" s="95">
        <v>3085212</v>
      </c>
      <c r="O261" s="95">
        <v>236</v>
      </c>
      <c r="P261" s="95">
        <v>369043</v>
      </c>
      <c r="Q261" s="95">
        <v>225</v>
      </c>
      <c r="R261" s="95">
        <v>632774</v>
      </c>
      <c r="S261" s="95">
        <v>865</v>
      </c>
      <c r="T261" s="95">
        <v>4684773</v>
      </c>
      <c r="U261" s="95">
        <v>866</v>
      </c>
      <c r="V261" s="95">
        <v>3257941</v>
      </c>
      <c r="W261" s="95">
        <v>233</v>
      </c>
      <c r="X261" s="95">
        <v>494010</v>
      </c>
      <c r="Y261" s="95">
        <v>222</v>
      </c>
      <c r="Z261" s="95">
        <v>589472</v>
      </c>
      <c r="AA261" s="95">
        <v>824</v>
      </c>
      <c r="AB261" s="95">
        <v>2722820</v>
      </c>
      <c r="AC261" s="95">
        <v>821</v>
      </c>
      <c r="AD261" s="95">
        <v>2731156</v>
      </c>
      <c r="AE261" s="95">
        <v>209</v>
      </c>
      <c r="AF261" s="95">
        <v>680037</v>
      </c>
      <c r="AG261" s="95">
        <v>200</v>
      </c>
      <c r="AH261" s="95">
        <v>637577</v>
      </c>
      <c r="AI261" s="95">
        <v>812</v>
      </c>
      <c r="AJ261" s="95">
        <v>2705242.29</v>
      </c>
      <c r="AK261" s="95">
        <v>812</v>
      </c>
      <c r="AL261" s="95">
        <v>2939477.49</v>
      </c>
      <c r="AM261" s="95">
        <v>205</v>
      </c>
      <c r="AN261" s="95">
        <v>390727.02</v>
      </c>
      <c r="AO261" s="95">
        <v>192</v>
      </c>
      <c r="AP261" s="95">
        <v>628147.56999999995</v>
      </c>
      <c r="AQ261" s="72">
        <v>332.12</v>
      </c>
      <c r="AR261" s="72">
        <v>282.61</v>
      </c>
      <c r="AS261" s="72">
        <v>614.73</v>
      </c>
      <c r="AT261" s="95">
        <v>4726674</v>
      </c>
      <c r="AU261" s="95">
        <v>3977963</v>
      </c>
      <c r="AV261" s="95">
        <v>1186</v>
      </c>
      <c r="AW261" s="95">
        <v>1173</v>
      </c>
      <c r="AX261" s="72">
        <v>310.47000000000003</v>
      </c>
      <c r="AY261" s="72">
        <v>272.98</v>
      </c>
      <c r="AZ261" s="72">
        <v>583.45000000000005</v>
      </c>
      <c r="BA261" s="95">
        <v>4258380</v>
      </c>
      <c r="BB261" s="95">
        <v>3717986</v>
      </c>
      <c r="BC261" s="95">
        <v>1143</v>
      </c>
      <c r="BD261" s="95">
        <v>1135</v>
      </c>
      <c r="BE261" s="72">
        <v>393.05</v>
      </c>
      <c r="BF261" s="72">
        <v>294.69</v>
      </c>
      <c r="BG261" s="72">
        <v>687.74</v>
      </c>
      <c r="BH261" s="95">
        <v>5178783</v>
      </c>
      <c r="BI261" s="95">
        <v>3847413</v>
      </c>
      <c r="BJ261" s="95">
        <v>1098</v>
      </c>
      <c r="BK261" s="95">
        <v>1088</v>
      </c>
      <c r="BL261" s="72">
        <v>274.51</v>
      </c>
      <c r="BM261" s="72">
        <v>274.95</v>
      </c>
      <c r="BN261" s="72">
        <v>549.46</v>
      </c>
      <c r="BO261" s="95">
        <v>3402857</v>
      </c>
      <c r="BP261" s="95">
        <v>3368733</v>
      </c>
      <c r="BQ261" s="95">
        <v>1033</v>
      </c>
      <c r="BR261" s="95">
        <v>1021</v>
      </c>
      <c r="BS261" s="72">
        <v>253.68</v>
      </c>
      <c r="BT261" s="72">
        <v>296.12</v>
      </c>
      <c r="BU261" s="72">
        <v>549.79999999999995</v>
      </c>
      <c r="BV261" s="95">
        <v>3095969.31</v>
      </c>
      <c r="BW261" s="95">
        <v>3567625.06</v>
      </c>
      <c r="BX261" s="95">
        <v>1017</v>
      </c>
      <c r="BY261" s="95">
        <v>1004</v>
      </c>
      <c r="BZ261" s="95">
        <v>1180</v>
      </c>
      <c r="CA261" s="95">
        <v>1139</v>
      </c>
      <c r="CB261" s="95">
        <v>1093</v>
      </c>
      <c r="CC261" s="95">
        <v>1027</v>
      </c>
      <c r="CD261" s="95">
        <v>1011</v>
      </c>
      <c r="CE261" s="72">
        <v>650.75523149000003</v>
      </c>
      <c r="CF261" s="72">
        <v>676.59346364999999</v>
      </c>
      <c r="CG261" s="72">
        <v>712.40329333</v>
      </c>
      <c r="CH261" s="72">
        <v>716.50152150999998</v>
      </c>
      <c r="CI261" s="72">
        <v>731.52548966999996</v>
      </c>
      <c r="CJ261" s="96">
        <v>0.94464088840000004</v>
      </c>
      <c r="CK261" s="96">
        <v>0.86233466820000004</v>
      </c>
      <c r="CL261" s="96">
        <v>0.96538015259999999</v>
      </c>
      <c r="CM261" s="96">
        <v>0.76686508470000003</v>
      </c>
      <c r="CN261" s="96">
        <v>0.75158009910000001</v>
      </c>
      <c r="CO261" s="96">
        <v>0.96090995280000002</v>
      </c>
      <c r="CP261" s="96">
        <v>0.8930703404</v>
      </c>
      <c r="CQ261" s="96">
        <v>0.99584056389999998</v>
      </c>
      <c r="CR261" s="96">
        <v>0.89680039680000001</v>
      </c>
      <c r="CS261" s="95">
        <v>1158</v>
      </c>
      <c r="CT261" s="95">
        <v>1147</v>
      </c>
      <c r="CU261" s="95">
        <v>1113</v>
      </c>
      <c r="CV261" s="95">
        <v>1015</v>
      </c>
      <c r="CW261" s="95">
        <v>1039</v>
      </c>
      <c r="CX261" s="96">
        <v>0.97978808900000003</v>
      </c>
      <c r="CY261" s="96">
        <v>0.97588341999999995</v>
      </c>
      <c r="CZ261" s="96">
        <v>1.003917205</v>
      </c>
      <c r="DA261" s="96">
        <v>0.93327921199999997</v>
      </c>
      <c r="DB261" s="96">
        <v>0.90426190799999995</v>
      </c>
      <c r="DC261">
        <v>2013</v>
      </c>
      <c r="DD261" s="6">
        <v>1084.2</v>
      </c>
      <c r="DE261" s="96">
        <v>2.5798202000000001E-3</v>
      </c>
      <c r="DF261" s="72">
        <v>686.96</v>
      </c>
      <c r="DG261" s="96">
        <v>1</v>
      </c>
      <c r="DH261" s="72">
        <v>686.96</v>
      </c>
      <c r="DI261" s="72">
        <v>734.70898405000003</v>
      </c>
      <c r="DJ261" s="96">
        <v>1</v>
      </c>
      <c r="DK261" s="72">
        <v>686.96</v>
      </c>
      <c r="DL261" s="96">
        <v>1</v>
      </c>
      <c r="DM261" s="72">
        <v>686.96</v>
      </c>
      <c r="DN261" s="96">
        <v>1</v>
      </c>
      <c r="DO261" s="96">
        <v>5.1939999999999998E-3</v>
      </c>
      <c r="DP261" s="72">
        <v>3.57</v>
      </c>
      <c r="DQ261" s="72">
        <v>683.39</v>
      </c>
      <c r="DR261" t="s">
        <v>228</v>
      </c>
      <c r="DT261" t="s">
        <v>218</v>
      </c>
    </row>
    <row r="262" spans="1:124" x14ac:dyDescent="0.3">
      <c r="A262" t="s">
        <v>229</v>
      </c>
      <c r="B262">
        <v>6110</v>
      </c>
      <c r="C262" s="95">
        <v>555</v>
      </c>
      <c r="D262" s="95">
        <v>1940226</v>
      </c>
      <c r="E262" s="95">
        <v>546</v>
      </c>
      <c r="F262" s="95">
        <v>1634491</v>
      </c>
      <c r="G262" s="95">
        <v>190</v>
      </c>
      <c r="H262" s="95">
        <v>375549</v>
      </c>
      <c r="I262" s="95">
        <v>168</v>
      </c>
      <c r="J262" s="95">
        <v>417047</v>
      </c>
      <c r="K262" s="95">
        <v>565</v>
      </c>
      <c r="L262" s="95">
        <v>1361667</v>
      </c>
      <c r="M262" s="95">
        <v>555</v>
      </c>
      <c r="N262" s="95">
        <v>1547833</v>
      </c>
      <c r="O262" s="95">
        <v>181</v>
      </c>
      <c r="P262" s="95">
        <v>556352</v>
      </c>
      <c r="Q262" s="95">
        <v>155</v>
      </c>
      <c r="R262" s="95">
        <v>534392</v>
      </c>
      <c r="S262" s="95">
        <v>571</v>
      </c>
      <c r="T262" s="95">
        <v>1643247</v>
      </c>
      <c r="U262" s="95">
        <v>550</v>
      </c>
      <c r="V262" s="95">
        <v>1511633</v>
      </c>
      <c r="W262" s="95">
        <v>177</v>
      </c>
      <c r="X262" s="95">
        <v>247059</v>
      </c>
      <c r="Y262" s="95">
        <v>152</v>
      </c>
      <c r="Z262" s="95">
        <v>406146</v>
      </c>
      <c r="AA262" s="95">
        <v>561</v>
      </c>
      <c r="AB262" s="95">
        <v>1834463</v>
      </c>
      <c r="AC262" s="95">
        <v>540</v>
      </c>
      <c r="AD262" s="95">
        <v>1540134</v>
      </c>
      <c r="AE262" s="95">
        <v>162</v>
      </c>
      <c r="AF262" s="95">
        <v>605751</v>
      </c>
      <c r="AG262" s="95">
        <v>139</v>
      </c>
      <c r="AH262" s="95">
        <v>412109</v>
      </c>
      <c r="AI262" s="95">
        <v>547</v>
      </c>
      <c r="AJ262" s="95">
        <v>1425832.28</v>
      </c>
      <c r="AK262" s="95">
        <v>528</v>
      </c>
      <c r="AL262" s="95">
        <v>1728155.42</v>
      </c>
      <c r="AM262" s="95">
        <v>160</v>
      </c>
      <c r="AN262" s="95">
        <v>257896.77</v>
      </c>
      <c r="AO262" s="95">
        <v>144</v>
      </c>
      <c r="AP262" s="95">
        <v>346131.45</v>
      </c>
      <c r="AQ262" s="72">
        <v>259.04000000000002</v>
      </c>
      <c r="AR262" s="72">
        <v>239.44</v>
      </c>
      <c r="AS262" s="72">
        <v>498.48</v>
      </c>
      <c r="AT262" s="95">
        <v>2315775</v>
      </c>
      <c r="AU262" s="95">
        <v>2051538</v>
      </c>
      <c r="AV262" s="95">
        <v>745</v>
      </c>
      <c r="AW262" s="95">
        <v>714</v>
      </c>
      <c r="AX262" s="72">
        <v>214.26</v>
      </c>
      <c r="AY262" s="72">
        <v>244.39</v>
      </c>
      <c r="AZ262" s="72">
        <v>458.65</v>
      </c>
      <c r="BA262" s="95">
        <v>1918019</v>
      </c>
      <c r="BB262" s="95">
        <v>2082225</v>
      </c>
      <c r="BC262" s="95">
        <v>746</v>
      </c>
      <c r="BD262" s="95">
        <v>710</v>
      </c>
      <c r="BE262" s="72">
        <v>210.6</v>
      </c>
      <c r="BF262" s="72">
        <v>227.66</v>
      </c>
      <c r="BG262" s="72">
        <v>438.26</v>
      </c>
      <c r="BH262" s="95">
        <v>1890306</v>
      </c>
      <c r="BI262" s="95">
        <v>1917779</v>
      </c>
      <c r="BJ262" s="95">
        <v>748</v>
      </c>
      <c r="BK262" s="95">
        <v>702</v>
      </c>
      <c r="BL262" s="72">
        <v>281.26</v>
      </c>
      <c r="BM262" s="72">
        <v>239.6</v>
      </c>
      <c r="BN262" s="72">
        <v>520.86</v>
      </c>
      <c r="BO262" s="95">
        <v>2440214</v>
      </c>
      <c r="BP262" s="95">
        <v>1952243</v>
      </c>
      <c r="BQ262" s="95">
        <v>723</v>
      </c>
      <c r="BR262" s="95">
        <v>679</v>
      </c>
      <c r="BS262" s="72">
        <v>198.46</v>
      </c>
      <c r="BT262" s="72">
        <v>257.23</v>
      </c>
      <c r="BU262" s="72">
        <v>455.69</v>
      </c>
      <c r="BV262" s="95">
        <v>1683729.05</v>
      </c>
      <c r="BW262" s="95">
        <v>2074286.87</v>
      </c>
      <c r="BX262" s="95">
        <v>707</v>
      </c>
      <c r="BY262" s="95">
        <v>672</v>
      </c>
      <c r="BZ262" s="95">
        <v>730</v>
      </c>
      <c r="CA262" s="95">
        <v>729</v>
      </c>
      <c r="CB262" s="95">
        <v>726</v>
      </c>
      <c r="CC262" s="95">
        <v>702</v>
      </c>
      <c r="CD262" s="95">
        <v>690</v>
      </c>
      <c r="CE262" s="72">
        <v>650.75523149000003</v>
      </c>
      <c r="CF262" s="72">
        <v>676.59346364999999</v>
      </c>
      <c r="CG262" s="72">
        <v>712.40329333</v>
      </c>
      <c r="CH262" s="72">
        <v>716.50152150999998</v>
      </c>
      <c r="CI262" s="72">
        <v>731.52548966999996</v>
      </c>
      <c r="CJ262" s="96">
        <v>0.76600229379999996</v>
      </c>
      <c r="CK262" s="96">
        <v>0.67788121619999997</v>
      </c>
      <c r="CL262" s="96">
        <v>0.61518525270000002</v>
      </c>
      <c r="CM262" s="96">
        <v>0.72694890990000005</v>
      </c>
      <c r="CN262" s="96">
        <v>0.62293113010000001</v>
      </c>
      <c r="CO262" s="96">
        <v>0.86708619129999998</v>
      </c>
      <c r="CP262" s="96">
        <v>0.7862998712</v>
      </c>
      <c r="CQ262" s="96">
        <v>0.99584056389999998</v>
      </c>
      <c r="CR262" s="96">
        <v>0.78958398299999999</v>
      </c>
      <c r="CS262" s="95">
        <v>710</v>
      </c>
      <c r="CT262" s="95">
        <v>712</v>
      </c>
      <c r="CU262" s="95">
        <v>696</v>
      </c>
      <c r="CV262" s="95">
        <v>649</v>
      </c>
      <c r="CW262" s="95">
        <v>657</v>
      </c>
      <c r="CX262" s="96">
        <v>0.89481808500000004</v>
      </c>
      <c r="CY262" s="96">
        <v>0.879394856</v>
      </c>
      <c r="CZ262" s="96">
        <v>0.87161545399999996</v>
      </c>
      <c r="DA262" s="96">
        <v>0.82781347800000005</v>
      </c>
      <c r="DB262" s="96">
        <v>0.85777448700000003</v>
      </c>
      <c r="DC262">
        <v>2013</v>
      </c>
      <c r="DD262" s="6">
        <v>695.4</v>
      </c>
      <c r="DE262" s="96">
        <v>2.4595198000000001E-3</v>
      </c>
      <c r="DF262" s="72">
        <v>604.9</v>
      </c>
      <c r="DG262" s="96">
        <v>1</v>
      </c>
      <c r="DH262" s="72">
        <v>604.9</v>
      </c>
      <c r="DI262" s="72">
        <v>734.70898405000003</v>
      </c>
      <c r="DJ262" s="96">
        <v>0.83390646960000003</v>
      </c>
      <c r="DK262" s="72">
        <v>626.46043243999998</v>
      </c>
      <c r="DL262" s="96">
        <v>1.0125056693000001</v>
      </c>
      <c r="DM262" s="72">
        <v>634.29473943000005</v>
      </c>
      <c r="DN262" s="96">
        <v>1</v>
      </c>
      <c r="DO262" s="96">
        <v>6.0109999999999999E-3</v>
      </c>
      <c r="DP262" s="72">
        <v>3.81</v>
      </c>
      <c r="DQ262" s="72">
        <v>630.48</v>
      </c>
      <c r="DR262" t="s">
        <v>229</v>
      </c>
      <c r="DT262" t="s">
        <v>218</v>
      </c>
    </row>
    <row r="263" spans="1:124" x14ac:dyDescent="0.3">
      <c r="A263" t="s">
        <v>230</v>
      </c>
      <c r="B263">
        <v>6120</v>
      </c>
      <c r="C263" s="95">
        <v>457</v>
      </c>
      <c r="D263" s="95">
        <v>1347461</v>
      </c>
      <c r="E263" s="95">
        <v>444</v>
      </c>
      <c r="F263" s="95">
        <v>1295194</v>
      </c>
      <c r="G263" s="95">
        <v>121</v>
      </c>
      <c r="H263" s="95">
        <v>224279</v>
      </c>
      <c r="I263" s="95">
        <v>105</v>
      </c>
      <c r="J263" s="95">
        <v>247946</v>
      </c>
      <c r="K263" s="95">
        <v>457</v>
      </c>
      <c r="L263" s="95">
        <v>1848553</v>
      </c>
      <c r="M263" s="95">
        <v>443</v>
      </c>
      <c r="N263" s="95">
        <v>1399942</v>
      </c>
      <c r="O263" s="95">
        <v>132</v>
      </c>
      <c r="P263" s="95">
        <v>322247</v>
      </c>
      <c r="Q263" s="95">
        <v>115</v>
      </c>
      <c r="R263" s="95">
        <v>354229</v>
      </c>
      <c r="S263" s="95">
        <v>452</v>
      </c>
      <c r="T263" s="95">
        <v>2079354</v>
      </c>
      <c r="U263" s="95">
        <v>433</v>
      </c>
      <c r="V263" s="95">
        <v>1390991</v>
      </c>
      <c r="W263" s="95">
        <v>132</v>
      </c>
      <c r="X263" s="95">
        <v>468247</v>
      </c>
      <c r="Y263" s="95">
        <v>117</v>
      </c>
      <c r="Z263" s="95">
        <v>376969</v>
      </c>
      <c r="AA263" s="95">
        <v>450</v>
      </c>
      <c r="AB263" s="95">
        <v>1595012</v>
      </c>
      <c r="AC263" s="95">
        <v>427</v>
      </c>
      <c r="AD263" s="95">
        <v>1238911</v>
      </c>
      <c r="AE263" s="95">
        <v>136</v>
      </c>
      <c r="AF263" s="95">
        <v>363410</v>
      </c>
      <c r="AG263" s="95">
        <v>123</v>
      </c>
      <c r="AH263" s="95">
        <v>379893</v>
      </c>
      <c r="AI263" s="95">
        <v>445</v>
      </c>
      <c r="AJ263" s="95">
        <v>2165157.62</v>
      </c>
      <c r="AK263" s="95">
        <v>420</v>
      </c>
      <c r="AL263" s="95">
        <v>1504879.37</v>
      </c>
      <c r="AM263" s="95">
        <v>135</v>
      </c>
      <c r="AN263" s="95">
        <v>191048.84</v>
      </c>
      <c r="AO263" s="95">
        <v>120</v>
      </c>
      <c r="AP263" s="95">
        <v>364001.85</v>
      </c>
      <c r="AQ263" s="72">
        <v>226.61</v>
      </c>
      <c r="AR263" s="72">
        <v>234.23</v>
      </c>
      <c r="AS263" s="72">
        <v>460.84</v>
      </c>
      <c r="AT263" s="95">
        <v>1571740</v>
      </c>
      <c r="AU263" s="95">
        <v>1543140</v>
      </c>
      <c r="AV263" s="95">
        <v>578</v>
      </c>
      <c r="AW263" s="95">
        <v>549</v>
      </c>
      <c r="AX263" s="72">
        <v>307.13</v>
      </c>
      <c r="AY263" s="72">
        <v>261.97000000000003</v>
      </c>
      <c r="AZ263" s="72">
        <v>569.1</v>
      </c>
      <c r="BA263" s="95">
        <v>2170800</v>
      </c>
      <c r="BB263" s="95">
        <v>1754171</v>
      </c>
      <c r="BC263" s="95">
        <v>589</v>
      </c>
      <c r="BD263" s="95">
        <v>558</v>
      </c>
      <c r="BE263" s="72">
        <v>363.53</v>
      </c>
      <c r="BF263" s="72">
        <v>267.87</v>
      </c>
      <c r="BG263" s="72">
        <v>631.4</v>
      </c>
      <c r="BH263" s="95">
        <v>2547601</v>
      </c>
      <c r="BI263" s="95">
        <v>1767960</v>
      </c>
      <c r="BJ263" s="95">
        <v>584</v>
      </c>
      <c r="BK263" s="95">
        <v>550</v>
      </c>
      <c r="BL263" s="72">
        <v>278.5</v>
      </c>
      <c r="BM263" s="72">
        <v>245.27</v>
      </c>
      <c r="BN263" s="72">
        <v>523.77</v>
      </c>
      <c r="BO263" s="95">
        <v>1958422</v>
      </c>
      <c r="BP263" s="95">
        <v>1618804</v>
      </c>
      <c r="BQ263" s="95">
        <v>586</v>
      </c>
      <c r="BR263" s="95">
        <v>550</v>
      </c>
      <c r="BS263" s="72">
        <v>338.54</v>
      </c>
      <c r="BT263" s="72">
        <v>288.41000000000003</v>
      </c>
      <c r="BU263" s="72">
        <v>626.95000000000005</v>
      </c>
      <c r="BV263" s="95">
        <v>2356206.46</v>
      </c>
      <c r="BW263" s="95">
        <v>1868881.22</v>
      </c>
      <c r="BX263" s="95">
        <v>580</v>
      </c>
      <c r="BY263" s="95">
        <v>540</v>
      </c>
      <c r="BZ263" s="95">
        <v>564</v>
      </c>
      <c r="CA263" s="95">
        <v>574</v>
      </c>
      <c r="CB263" s="95">
        <v>568</v>
      </c>
      <c r="CC263" s="95">
        <v>569</v>
      </c>
      <c r="CD263" s="95">
        <v>560</v>
      </c>
      <c r="CE263" s="72">
        <v>650.75523149000003</v>
      </c>
      <c r="CF263" s="72">
        <v>676.59346364999999</v>
      </c>
      <c r="CG263" s="72">
        <v>712.40329333</v>
      </c>
      <c r="CH263" s="72">
        <v>716.50152150999998</v>
      </c>
      <c r="CI263" s="72">
        <v>731.52548966999996</v>
      </c>
      <c r="CJ263" s="96">
        <v>0.708161806</v>
      </c>
      <c r="CK263" s="96">
        <v>0.84112547719999997</v>
      </c>
      <c r="CL263" s="96">
        <v>0.88629573429999997</v>
      </c>
      <c r="CM263" s="96">
        <v>0.73101031090000002</v>
      </c>
      <c r="CN263" s="96">
        <v>0.85704464010000003</v>
      </c>
      <c r="CO263" s="96">
        <v>0.94056006160000005</v>
      </c>
      <c r="CP263" s="96">
        <v>0.85558341940000004</v>
      </c>
      <c r="CQ263" s="96">
        <v>0.99584056389999998</v>
      </c>
      <c r="CR263" s="96">
        <v>0.85915690550000001</v>
      </c>
      <c r="CS263" s="95">
        <v>552</v>
      </c>
      <c r="CT263" s="95">
        <v>561</v>
      </c>
      <c r="CU263" s="95">
        <v>555</v>
      </c>
      <c r="CV263" s="95">
        <v>544</v>
      </c>
      <c r="CW263" s="95">
        <v>558</v>
      </c>
      <c r="CX263" s="96">
        <v>0.96052137999999998</v>
      </c>
      <c r="CY263" s="96">
        <v>0.90727576099999996</v>
      </c>
      <c r="CZ263" s="96">
        <v>0.93583545300000004</v>
      </c>
      <c r="DA263" s="96">
        <v>0.91305409699999995</v>
      </c>
      <c r="DB263" s="96">
        <v>0.98579168800000005</v>
      </c>
      <c r="DC263">
        <v>2013</v>
      </c>
      <c r="DD263" s="6">
        <v>549.4</v>
      </c>
      <c r="DE263" s="96">
        <v>2.9325511999999999E-3</v>
      </c>
      <c r="DF263" s="72">
        <v>657.89</v>
      </c>
      <c r="DG263" s="96">
        <v>1</v>
      </c>
      <c r="DH263" s="72">
        <v>657.89</v>
      </c>
      <c r="DI263" s="72">
        <v>734.70898405000003</v>
      </c>
      <c r="DJ263" s="96">
        <v>0.74121521840000004</v>
      </c>
      <c r="DK263" s="72">
        <v>677.76958401000002</v>
      </c>
      <c r="DL263" s="96">
        <v>1.0125056693000001</v>
      </c>
      <c r="DM263" s="72">
        <v>686.24554627999999</v>
      </c>
      <c r="DN263" s="96">
        <v>1</v>
      </c>
      <c r="DO263" s="96">
        <v>7.4139999999999996E-3</v>
      </c>
      <c r="DP263" s="72">
        <v>5.09</v>
      </c>
      <c r="DQ263" s="72">
        <v>681.16</v>
      </c>
      <c r="DR263" t="s">
        <v>230</v>
      </c>
      <c r="DT263" t="s">
        <v>218</v>
      </c>
    </row>
    <row r="264" spans="1:124" x14ac:dyDescent="0.3">
      <c r="A264" t="s">
        <v>231</v>
      </c>
      <c r="B264">
        <v>6130</v>
      </c>
      <c r="C264" s="95">
        <v>651</v>
      </c>
      <c r="D264" s="95">
        <v>1360192</v>
      </c>
      <c r="E264" s="95">
        <v>613</v>
      </c>
      <c r="F264" s="95">
        <v>1357543</v>
      </c>
      <c r="G264" s="95">
        <v>96</v>
      </c>
      <c r="H264" s="95">
        <v>154455</v>
      </c>
      <c r="I264" s="95">
        <v>81</v>
      </c>
      <c r="J264" s="95">
        <v>131300</v>
      </c>
      <c r="K264" s="95">
        <v>661</v>
      </c>
      <c r="L264" s="95">
        <v>1422111</v>
      </c>
      <c r="M264" s="95">
        <v>627</v>
      </c>
      <c r="N264" s="95">
        <v>1440381</v>
      </c>
      <c r="O264" s="95">
        <v>97</v>
      </c>
      <c r="P264" s="95">
        <v>138984</v>
      </c>
      <c r="Q264" s="95">
        <v>81</v>
      </c>
      <c r="R264" s="95">
        <v>163178</v>
      </c>
      <c r="S264" s="95">
        <v>682</v>
      </c>
      <c r="T264" s="95">
        <v>1796510</v>
      </c>
      <c r="U264" s="95">
        <v>643</v>
      </c>
      <c r="V264" s="95">
        <v>1763379</v>
      </c>
      <c r="W264" s="95">
        <v>79</v>
      </c>
      <c r="X264" s="95">
        <v>64362</v>
      </c>
      <c r="Y264" s="95">
        <v>63</v>
      </c>
      <c r="Z264" s="95">
        <v>164943</v>
      </c>
      <c r="AA264" s="95">
        <v>706</v>
      </c>
      <c r="AB264" s="95">
        <v>2034617</v>
      </c>
      <c r="AC264" s="95">
        <v>660</v>
      </c>
      <c r="AD264" s="95">
        <v>1755112</v>
      </c>
      <c r="AE264" s="95">
        <v>89</v>
      </c>
      <c r="AF264" s="95">
        <v>131147</v>
      </c>
      <c r="AG264" s="95">
        <v>71</v>
      </c>
      <c r="AH264" s="95">
        <v>123779</v>
      </c>
      <c r="AI264" s="95">
        <v>743</v>
      </c>
      <c r="AJ264" s="95">
        <v>1763491.6</v>
      </c>
      <c r="AK264" s="95">
        <v>692</v>
      </c>
      <c r="AL264" s="95">
        <v>1823540.23</v>
      </c>
      <c r="AM264" s="95">
        <v>105</v>
      </c>
      <c r="AN264" s="95">
        <v>52746.13</v>
      </c>
      <c r="AO264" s="95">
        <v>89</v>
      </c>
      <c r="AP264" s="95">
        <v>224385.24</v>
      </c>
      <c r="AQ264" s="72">
        <v>168.97</v>
      </c>
      <c r="AR264" s="72">
        <v>178.78</v>
      </c>
      <c r="AS264" s="72">
        <v>347.75</v>
      </c>
      <c r="AT264" s="95">
        <v>1514647</v>
      </c>
      <c r="AU264" s="95">
        <v>1488843</v>
      </c>
      <c r="AV264" s="95">
        <v>747</v>
      </c>
      <c r="AW264" s="95">
        <v>694</v>
      </c>
      <c r="AX264" s="72">
        <v>171.62</v>
      </c>
      <c r="AY264" s="72">
        <v>188.74</v>
      </c>
      <c r="AZ264" s="72">
        <v>360.36</v>
      </c>
      <c r="BA264" s="95">
        <v>1561095</v>
      </c>
      <c r="BB264" s="95">
        <v>1603559</v>
      </c>
      <c r="BC264" s="95">
        <v>758</v>
      </c>
      <c r="BD264" s="95">
        <v>708</v>
      </c>
      <c r="BE264" s="72">
        <v>203.77</v>
      </c>
      <c r="BF264" s="72">
        <v>227.61</v>
      </c>
      <c r="BG264" s="72">
        <v>431.38</v>
      </c>
      <c r="BH264" s="95">
        <v>1860872</v>
      </c>
      <c r="BI264" s="95">
        <v>1928322</v>
      </c>
      <c r="BJ264" s="95">
        <v>761</v>
      </c>
      <c r="BK264" s="95">
        <v>706</v>
      </c>
      <c r="BL264" s="72">
        <v>227.02</v>
      </c>
      <c r="BM264" s="72">
        <v>214.19</v>
      </c>
      <c r="BN264" s="72">
        <v>441.21</v>
      </c>
      <c r="BO264" s="95">
        <v>2165764</v>
      </c>
      <c r="BP264" s="95">
        <v>1878891</v>
      </c>
      <c r="BQ264" s="95">
        <v>795</v>
      </c>
      <c r="BR264" s="95">
        <v>731</v>
      </c>
      <c r="BS264" s="72">
        <v>178.48</v>
      </c>
      <c r="BT264" s="72">
        <v>218.52</v>
      </c>
      <c r="BU264" s="72">
        <v>397</v>
      </c>
      <c r="BV264" s="95">
        <v>1816237.73</v>
      </c>
      <c r="BW264" s="95">
        <v>2047925.47</v>
      </c>
      <c r="BX264" s="95">
        <v>848</v>
      </c>
      <c r="BY264" s="95">
        <v>781</v>
      </c>
      <c r="BZ264" s="95">
        <v>722</v>
      </c>
      <c r="CA264" s="95">
        <v>734</v>
      </c>
      <c r="CB264" s="95">
        <v>734</v>
      </c>
      <c r="CC264" s="95">
        <v>765</v>
      </c>
      <c r="CD264" s="95">
        <v>815</v>
      </c>
      <c r="CE264" s="72">
        <v>650.75523149000003</v>
      </c>
      <c r="CF264" s="72">
        <v>676.59346364999999</v>
      </c>
      <c r="CG264" s="72">
        <v>712.40329333</v>
      </c>
      <c r="CH264" s="72">
        <v>716.50152150999998</v>
      </c>
      <c r="CI264" s="72">
        <v>731.52548966999996</v>
      </c>
      <c r="CJ264" s="96">
        <v>0.53437910779999998</v>
      </c>
      <c r="CK264" s="96">
        <v>0.53260934280000005</v>
      </c>
      <c r="CL264" s="96">
        <v>0.60552780149999996</v>
      </c>
      <c r="CM264" s="96">
        <v>0.61578375870000002</v>
      </c>
      <c r="CN264" s="96">
        <v>0.54270152660000004</v>
      </c>
      <c r="CO264" s="96">
        <v>0.71746041729999999</v>
      </c>
      <c r="CP264" s="96">
        <v>0.78917288519999995</v>
      </c>
      <c r="CQ264" s="96">
        <v>0.99584056389999998</v>
      </c>
      <c r="CR264" s="96">
        <v>0.79246899660000003</v>
      </c>
      <c r="CS264" s="95">
        <v>677</v>
      </c>
      <c r="CT264" s="95">
        <v>701</v>
      </c>
      <c r="CU264" s="95">
        <v>724</v>
      </c>
      <c r="CV264" s="95">
        <v>741</v>
      </c>
      <c r="CW264" s="95">
        <v>771</v>
      </c>
      <c r="CX264" s="96">
        <v>0.74743891799999995</v>
      </c>
      <c r="CY264" s="96">
        <v>0.70913809000000005</v>
      </c>
      <c r="CZ264" s="96">
        <v>0.67972948799999999</v>
      </c>
      <c r="DA264" s="96">
        <v>0.73519708900000003</v>
      </c>
      <c r="DB264" s="96">
        <v>0.717087947</v>
      </c>
      <c r="DC264">
        <v>2013</v>
      </c>
      <c r="DD264" s="6">
        <v>724</v>
      </c>
      <c r="DE264" s="96">
        <v>3.4396022E-3</v>
      </c>
      <c r="DF264" s="72">
        <v>606.51</v>
      </c>
      <c r="DG264" s="96">
        <v>1</v>
      </c>
      <c r="DH264" s="72">
        <v>606.51</v>
      </c>
      <c r="DI264" s="72">
        <v>734.70898405000003</v>
      </c>
      <c r="DJ264" s="96">
        <v>0.85088189540000003</v>
      </c>
      <c r="DK264" s="72">
        <v>625.62678950999998</v>
      </c>
      <c r="DL264" s="96">
        <v>1.0125056693000001</v>
      </c>
      <c r="DM264" s="72">
        <v>633.45067123000001</v>
      </c>
      <c r="DN264" s="96">
        <v>1</v>
      </c>
      <c r="DO264" s="96">
        <v>7.6350000000000003E-3</v>
      </c>
      <c r="DP264" s="72">
        <v>4.84</v>
      </c>
      <c r="DQ264" s="72">
        <v>628.61</v>
      </c>
      <c r="DR264" t="s">
        <v>231</v>
      </c>
      <c r="DT264" t="s">
        <v>218</v>
      </c>
    </row>
    <row r="265" spans="1:124" x14ac:dyDescent="0.3">
      <c r="A265" t="s">
        <v>232</v>
      </c>
      <c r="B265">
        <v>6140</v>
      </c>
      <c r="C265" s="95">
        <v>4245</v>
      </c>
      <c r="D265" s="95">
        <v>16235966</v>
      </c>
      <c r="E265" s="95">
        <v>4013</v>
      </c>
      <c r="F265" s="95">
        <v>12386298</v>
      </c>
      <c r="G265" s="95">
        <v>589</v>
      </c>
      <c r="H265" s="95">
        <v>1360889</v>
      </c>
      <c r="I265" s="95">
        <v>525</v>
      </c>
      <c r="J265" s="95">
        <v>1525417</v>
      </c>
      <c r="K265" s="95">
        <v>4284</v>
      </c>
      <c r="L265" s="95">
        <v>18444336</v>
      </c>
      <c r="M265" s="95">
        <v>4035</v>
      </c>
      <c r="N265" s="95">
        <v>13151150</v>
      </c>
      <c r="O265" s="95">
        <v>631</v>
      </c>
      <c r="P265" s="95">
        <v>1860519</v>
      </c>
      <c r="Q265" s="95">
        <v>559</v>
      </c>
      <c r="R265" s="95">
        <v>1642579</v>
      </c>
      <c r="S265" s="95">
        <v>4369</v>
      </c>
      <c r="T265" s="95">
        <v>19773602</v>
      </c>
      <c r="U265" s="95">
        <v>4103</v>
      </c>
      <c r="V265" s="95">
        <v>14025771</v>
      </c>
      <c r="W265" s="95">
        <v>633</v>
      </c>
      <c r="X265" s="95">
        <v>2267939</v>
      </c>
      <c r="Y265" s="95">
        <v>560</v>
      </c>
      <c r="Z265" s="95">
        <v>1764160</v>
      </c>
      <c r="AA265" s="95">
        <v>4395</v>
      </c>
      <c r="AB265" s="95">
        <v>12828223</v>
      </c>
      <c r="AC265" s="95">
        <v>4106</v>
      </c>
      <c r="AD265" s="95">
        <v>11976936</v>
      </c>
      <c r="AE265" s="95">
        <v>642</v>
      </c>
      <c r="AF265" s="95">
        <v>2025563</v>
      </c>
      <c r="AG265" s="95">
        <v>572</v>
      </c>
      <c r="AH265" s="95">
        <v>1870875</v>
      </c>
      <c r="AI265" s="95">
        <v>4489</v>
      </c>
      <c r="AJ265" s="95">
        <v>12527863.810000001</v>
      </c>
      <c r="AK265" s="95">
        <v>4195</v>
      </c>
      <c r="AL265" s="95">
        <v>13082571.23</v>
      </c>
      <c r="AM265" s="95">
        <v>623</v>
      </c>
      <c r="AN265" s="95">
        <v>1731738.13</v>
      </c>
      <c r="AO265" s="95">
        <v>553</v>
      </c>
      <c r="AP265" s="95">
        <v>1901238.57</v>
      </c>
      <c r="AQ265" s="72">
        <v>303.35000000000002</v>
      </c>
      <c r="AR265" s="72">
        <v>255.47</v>
      </c>
      <c r="AS265" s="72">
        <v>558.82000000000005</v>
      </c>
      <c r="AT265" s="95">
        <v>17596855</v>
      </c>
      <c r="AU265" s="95">
        <v>13911715</v>
      </c>
      <c r="AV265" s="95">
        <v>4834</v>
      </c>
      <c r="AW265" s="95">
        <v>4538</v>
      </c>
      <c r="AX265" s="72">
        <v>344.27</v>
      </c>
      <c r="AY265" s="72">
        <v>268.35000000000002</v>
      </c>
      <c r="AZ265" s="72">
        <v>612.62</v>
      </c>
      <c r="BA265" s="95">
        <v>20304855</v>
      </c>
      <c r="BB265" s="95">
        <v>14793729</v>
      </c>
      <c r="BC265" s="95">
        <v>4915</v>
      </c>
      <c r="BD265" s="95">
        <v>4594</v>
      </c>
      <c r="BE265" s="72">
        <v>367.21</v>
      </c>
      <c r="BF265" s="72">
        <v>282.18</v>
      </c>
      <c r="BG265" s="72">
        <v>649.39</v>
      </c>
      <c r="BH265" s="95">
        <v>22041541</v>
      </c>
      <c r="BI265" s="95">
        <v>15789931</v>
      </c>
      <c r="BJ265" s="95">
        <v>5002</v>
      </c>
      <c r="BK265" s="95">
        <v>4663</v>
      </c>
      <c r="BL265" s="72">
        <v>245.74</v>
      </c>
      <c r="BM265" s="72">
        <v>246.68</v>
      </c>
      <c r="BN265" s="72">
        <v>492.42</v>
      </c>
      <c r="BO265" s="95">
        <v>14853786</v>
      </c>
      <c r="BP265" s="95">
        <v>13847811</v>
      </c>
      <c r="BQ265" s="95">
        <v>5037</v>
      </c>
      <c r="BR265" s="95">
        <v>4678</v>
      </c>
      <c r="BS265" s="72">
        <v>232.45</v>
      </c>
      <c r="BT265" s="72">
        <v>262.98</v>
      </c>
      <c r="BU265" s="72">
        <v>495.43</v>
      </c>
      <c r="BV265" s="95">
        <v>14259601.939999999</v>
      </c>
      <c r="BW265" s="95">
        <v>14983809.800000001</v>
      </c>
      <c r="BX265" s="95">
        <v>5112</v>
      </c>
      <c r="BY265" s="95">
        <v>4748</v>
      </c>
      <c r="BZ265" s="95">
        <v>4693</v>
      </c>
      <c r="CA265" s="95">
        <v>4760</v>
      </c>
      <c r="CB265" s="95">
        <v>4839</v>
      </c>
      <c r="CC265" s="95">
        <v>4867</v>
      </c>
      <c r="CD265" s="95">
        <v>4934</v>
      </c>
      <c r="CE265" s="72">
        <v>650.75523149000003</v>
      </c>
      <c r="CF265" s="72">
        <v>676.59346364999999</v>
      </c>
      <c r="CG265" s="72">
        <v>712.40329333</v>
      </c>
      <c r="CH265" s="72">
        <v>716.50152150999998</v>
      </c>
      <c r="CI265" s="72">
        <v>731.52548966999996</v>
      </c>
      <c r="CJ265" s="96">
        <v>0.85872532859999995</v>
      </c>
      <c r="CK265" s="96">
        <v>0.90544770669999997</v>
      </c>
      <c r="CL265" s="96">
        <v>0.91154828460000004</v>
      </c>
      <c r="CM265" s="96">
        <v>0.68725604230000004</v>
      </c>
      <c r="CN265" s="96">
        <v>0.67725596310000002</v>
      </c>
      <c r="CO265" s="96">
        <v>0.8156596854</v>
      </c>
      <c r="CP265" s="96">
        <v>0.99066642569999996</v>
      </c>
      <c r="CQ265" s="96">
        <v>0.99584056389999998</v>
      </c>
      <c r="CR265" s="96">
        <v>0.99480410829999999</v>
      </c>
      <c r="CS265" s="95">
        <v>4387</v>
      </c>
      <c r="CT265" s="95">
        <v>4489</v>
      </c>
      <c r="CU265" s="95">
        <v>4558</v>
      </c>
      <c r="CV265" s="95">
        <v>4595</v>
      </c>
      <c r="CW265" s="95">
        <v>4648</v>
      </c>
      <c r="CX265" s="96">
        <v>0.81900254800000005</v>
      </c>
      <c r="CY265" s="96">
        <v>0.81941920499999998</v>
      </c>
      <c r="CZ265" s="96">
        <v>0.82434699700000003</v>
      </c>
      <c r="DA265" s="96">
        <v>0.81459812899999995</v>
      </c>
      <c r="DB265" s="96">
        <v>0.80140397600000002</v>
      </c>
      <c r="DC265">
        <v>2013</v>
      </c>
      <c r="DD265" s="6">
        <v>4644.2</v>
      </c>
      <c r="DE265" s="96">
        <v>2.1344278999999998E-3</v>
      </c>
      <c r="DF265" s="72">
        <v>762.37</v>
      </c>
      <c r="DG265" s="96">
        <v>1</v>
      </c>
      <c r="DH265" s="72">
        <v>762.37</v>
      </c>
      <c r="DI265" s="72">
        <v>734.70898405000003</v>
      </c>
      <c r="DJ265" s="96">
        <v>1</v>
      </c>
      <c r="DK265" s="72">
        <v>762.37</v>
      </c>
      <c r="DL265" s="96">
        <v>1</v>
      </c>
      <c r="DM265" s="72">
        <v>762.37</v>
      </c>
      <c r="DN265" s="96">
        <v>1</v>
      </c>
      <c r="DO265" s="96">
        <v>7.7279999999999996E-3</v>
      </c>
      <c r="DP265" s="72">
        <v>5.89</v>
      </c>
      <c r="DQ265" s="72">
        <v>756.48</v>
      </c>
      <c r="DR265" t="s">
        <v>232</v>
      </c>
      <c r="DT265" t="s">
        <v>218</v>
      </c>
    </row>
    <row r="266" spans="1:124" x14ac:dyDescent="0.3">
      <c r="A266" t="s">
        <v>233</v>
      </c>
      <c r="B266">
        <v>6150</v>
      </c>
      <c r="C266" s="95">
        <v>30012</v>
      </c>
      <c r="D266" s="95">
        <v>137369471</v>
      </c>
      <c r="E266" s="95">
        <v>28693</v>
      </c>
      <c r="F266" s="95">
        <v>102289803</v>
      </c>
      <c r="G266" s="95">
        <v>8744</v>
      </c>
      <c r="H266" s="95">
        <v>34968711</v>
      </c>
      <c r="I266" s="95">
        <v>7358</v>
      </c>
      <c r="J266" s="95">
        <v>21930936</v>
      </c>
      <c r="K266" s="95">
        <v>29413</v>
      </c>
      <c r="L266" s="95">
        <v>139069971</v>
      </c>
      <c r="M266" s="95">
        <v>27969</v>
      </c>
      <c r="N266" s="95">
        <v>105265918</v>
      </c>
      <c r="O266" s="95">
        <v>8609</v>
      </c>
      <c r="P266" s="95">
        <v>36538672</v>
      </c>
      <c r="Q266" s="95">
        <v>7197</v>
      </c>
      <c r="R266" s="95">
        <v>23133840</v>
      </c>
      <c r="S266" s="95">
        <v>29407</v>
      </c>
      <c r="T266" s="95">
        <v>146401424</v>
      </c>
      <c r="U266" s="95">
        <v>27581</v>
      </c>
      <c r="V266" s="95">
        <v>109760422</v>
      </c>
      <c r="W266" s="95">
        <v>8529</v>
      </c>
      <c r="X266" s="95">
        <v>40301043</v>
      </c>
      <c r="Y266" s="95">
        <v>7148</v>
      </c>
      <c r="Z266" s="95">
        <v>24416385</v>
      </c>
      <c r="AA266" s="95">
        <v>28898</v>
      </c>
      <c r="AB266" s="95">
        <v>116935021</v>
      </c>
      <c r="AC266" s="95">
        <v>26746</v>
      </c>
      <c r="AD266" s="95">
        <v>111120944</v>
      </c>
      <c r="AE266" s="95">
        <v>8486</v>
      </c>
      <c r="AF266" s="95">
        <v>41981409</v>
      </c>
      <c r="AG266" s="95">
        <v>7125</v>
      </c>
      <c r="AH266" s="95">
        <v>27174783</v>
      </c>
      <c r="AI266" s="95">
        <v>29531</v>
      </c>
      <c r="AJ266" s="95">
        <v>125145172.01000001</v>
      </c>
      <c r="AK266" s="95">
        <v>27179</v>
      </c>
      <c r="AL266" s="95">
        <v>117684230.63</v>
      </c>
      <c r="AM266" s="95">
        <v>8482</v>
      </c>
      <c r="AN266" s="95">
        <v>38097393.109999999</v>
      </c>
      <c r="AO266" s="95">
        <v>7196</v>
      </c>
      <c r="AP266" s="95">
        <v>27077992.73</v>
      </c>
      <c r="AQ266" s="72">
        <v>370.56</v>
      </c>
      <c r="AR266" s="72">
        <v>287.14</v>
      </c>
      <c r="AS266" s="72">
        <v>657.7</v>
      </c>
      <c r="AT266" s="95">
        <v>172338182</v>
      </c>
      <c r="AU266" s="95">
        <v>124220739</v>
      </c>
      <c r="AV266" s="95">
        <v>38756</v>
      </c>
      <c r="AW266" s="95">
        <v>36051</v>
      </c>
      <c r="AX266" s="72">
        <v>384.88</v>
      </c>
      <c r="AY266" s="72">
        <v>304.27</v>
      </c>
      <c r="AZ266" s="72">
        <v>689.15</v>
      </c>
      <c r="BA266" s="95">
        <v>175608643</v>
      </c>
      <c r="BB266" s="95">
        <v>128399758</v>
      </c>
      <c r="BC266" s="95">
        <v>38022</v>
      </c>
      <c r="BD266" s="95">
        <v>35166</v>
      </c>
      <c r="BE266" s="72">
        <v>410.13</v>
      </c>
      <c r="BF266" s="72">
        <v>321.95999999999998</v>
      </c>
      <c r="BG266" s="72">
        <v>732.09</v>
      </c>
      <c r="BH266" s="95">
        <v>186702467</v>
      </c>
      <c r="BI266" s="95">
        <v>134176807</v>
      </c>
      <c r="BJ266" s="95">
        <v>37936</v>
      </c>
      <c r="BK266" s="95">
        <v>34729</v>
      </c>
      <c r="BL266" s="72">
        <v>354.24</v>
      </c>
      <c r="BM266" s="72">
        <v>340.25</v>
      </c>
      <c r="BN266" s="72">
        <v>694.49</v>
      </c>
      <c r="BO266" s="95">
        <v>158916430</v>
      </c>
      <c r="BP266" s="95">
        <v>138295727</v>
      </c>
      <c r="BQ266" s="95">
        <v>37384</v>
      </c>
      <c r="BR266" s="95">
        <v>33871</v>
      </c>
      <c r="BS266" s="72">
        <v>357.87</v>
      </c>
      <c r="BT266" s="72">
        <v>350.94</v>
      </c>
      <c r="BU266" s="72">
        <v>708.81</v>
      </c>
      <c r="BV266" s="95">
        <v>163242565.12</v>
      </c>
      <c r="BW266" s="95">
        <v>144762223.36000001</v>
      </c>
      <c r="BX266" s="95">
        <v>38013</v>
      </c>
      <c r="BY266" s="95">
        <v>34375</v>
      </c>
      <c r="BZ266" s="95">
        <v>37467</v>
      </c>
      <c r="CA266" s="95">
        <v>36645</v>
      </c>
      <c r="CB266" s="95">
        <v>36390</v>
      </c>
      <c r="CC266" s="95">
        <v>35716</v>
      </c>
      <c r="CD266" s="95">
        <v>36233</v>
      </c>
      <c r="CE266" s="72">
        <v>650.75523149000003</v>
      </c>
      <c r="CF266" s="72">
        <v>676.59346364999999</v>
      </c>
      <c r="CG266" s="72">
        <v>712.40329333</v>
      </c>
      <c r="CH266" s="72">
        <v>716.50152150999998</v>
      </c>
      <c r="CI266" s="72">
        <v>731.52548966999996</v>
      </c>
      <c r="CJ266" s="96">
        <v>1.0106718597</v>
      </c>
      <c r="CK266" s="96">
        <v>1.0185584653999999</v>
      </c>
      <c r="CL266" s="96">
        <v>1.0276342163000001</v>
      </c>
      <c r="CM266" s="96">
        <v>0.96927916989999996</v>
      </c>
      <c r="CN266" s="96">
        <v>0.96894778110000002</v>
      </c>
      <c r="CO266" s="96">
        <v>1.0054096878000001</v>
      </c>
      <c r="CP266" s="96">
        <v>0.99364300000000005</v>
      </c>
      <c r="CQ266" s="96">
        <v>0.99584056389999998</v>
      </c>
      <c r="CR266" s="96">
        <v>0.99779311479999999</v>
      </c>
      <c r="CS266" s="95">
        <v>32334</v>
      </c>
      <c r="CT266" s="95">
        <v>31572</v>
      </c>
      <c r="CU266" s="95">
        <v>31052</v>
      </c>
      <c r="CV266" s="95">
        <v>30087</v>
      </c>
      <c r="CW266" s="95">
        <v>30491</v>
      </c>
      <c r="CX266" s="96">
        <v>1.0267346470000001</v>
      </c>
      <c r="CY266" s="96">
        <v>1.0096521519999999</v>
      </c>
      <c r="CZ266" s="96">
        <v>1.008044188</v>
      </c>
      <c r="DA266" s="96">
        <v>0.99364501800000005</v>
      </c>
      <c r="DB266" s="96">
        <v>0.98732870699999997</v>
      </c>
      <c r="DC266">
        <v>2013</v>
      </c>
      <c r="DD266" s="6">
        <v>34838.400000000001</v>
      </c>
      <c r="DE266" s="96">
        <v>1.17753932E-2</v>
      </c>
      <c r="DF266" s="72">
        <v>757.27</v>
      </c>
      <c r="DG266" s="96">
        <v>1</v>
      </c>
      <c r="DH266" s="72">
        <v>757.27</v>
      </c>
      <c r="DI266" s="72">
        <v>751.28769828999998</v>
      </c>
      <c r="DJ266" s="96">
        <v>1</v>
      </c>
      <c r="DK266" s="72">
        <v>757.27</v>
      </c>
      <c r="DL266" s="96">
        <v>1</v>
      </c>
      <c r="DM266" s="72">
        <v>757.27</v>
      </c>
      <c r="DN266" s="96">
        <v>0.96567818770000002</v>
      </c>
      <c r="DO266" s="96">
        <v>2.4853E-2</v>
      </c>
      <c r="DP266" s="72">
        <v>18.170000000000002</v>
      </c>
      <c r="DQ266" s="72">
        <v>739.1</v>
      </c>
      <c r="DR266" t="s">
        <v>233</v>
      </c>
      <c r="DT266" t="s">
        <v>218</v>
      </c>
    </row>
    <row r="267" spans="1:124" x14ac:dyDescent="0.3">
      <c r="A267" t="s">
        <v>234</v>
      </c>
      <c r="B267">
        <v>6160</v>
      </c>
      <c r="C267" s="95">
        <v>298</v>
      </c>
      <c r="D267" s="95">
        <v>917455</v>
      </c>
      <c r="E267" s="95">
        <v>288</v>
      </c>
      <c r="F267" s="95">
        <v>980502</v>
      </c>
      <c r="G267" s="95">
        <v>62</v>
      </c>
      <c r="H267" s="95">
        <v>74374</v>
      </c>
      <c r="I267" s="95">
        <v>57</v>
      </c>
      <c r="J267" s="95">
        <v>182944</v>
      </c>
      <c r="K267" s="95">
        <v>286</v>
      </c>
      <c r="L267" s="95">
        <v>854118</v>
      </c>
      <c r="M267" s="95">
        <v>278</v>
      </c>
      <c r="N267" s="95">
        <v>1015745</v>
      </c>
      <c r="O267" s="95">
        <v>67</v>
      </c>
      <c r="P267" s="95">
        <v>172072</v>
      </c>
      <c r="Q267" s="95">
        <v>60</v>
      </c>
      <c r="R267" s="95">
        <v>179815</v>
      </c>
      <c r="S267" s="95">
        <v>283</v>
      </c>
      <c r="T267" s="95">
        <v>883297</v>
      </c>
      <c r="U267" s="95">
        <v>273</v>
      </c>
      <c r="V267" s="95">
        <v>1022530</v>
      </c>
      <c r="W267" s="95">
        <v>70</v>
      </c>
      <c r="X267" s="95">
        <v>175764</v>
      </c>
      <c r="Y267" s="95">
        <v>65</v>
      </c>
      <c r="Z267" s="95">
        <v>125246</v>
      </c>
      <c r="AA267" s="95">
        <v>283</v>
      </c>
      <c r="AB267" s="95">
        <v>555756</v>
      </c>
      <c r="AC267" s="95">
        <v>273</v>
      </c>
      <c r="AD267" s="95">
        <v>873024</v>
      </c>
      <c r="AE267" s="95">
        <v>68</v>
      </c>
      <c r="AF267" s="95">
        <v>133193</v>
      </c>
      <c r="AG267" s="95">
        <v>63</v>
      </c>
      <c r="AH267" s="95">
        <v>156615</v>
      </c>
      <c r="AI267" s="95">
        <v>306</v>
      </c>
      <c r="AJ267" s="95">
        <v>769636.99</v>
      </c>
      <c r="AK267" s="95">
        <v>293</v>
      </c>
      <c r="AL267" s="95">
        <v>1046970.57</v>
      </c>
      <c r="AM267" s="95">
        <v>69</v>
      </c>
      <c r="AN267" s="95">
        <v>29708</v>
      </c>
      <c r="AO267" s="95">
        <v>66</v>
      </c>
      <c r="AP267" s="95">
        <v>169118.12</v>
      </c>
      <c r="AQ267" s="72">
        <v>229.59</v>
      </c>
      <c r="AR267" s="72">
        <v>281.02999999999997</v>
      </c>
      <c r="AS267" s="72">
        <v>510.62</v>
      </c>
      <c r="AT267" s="95">
        <v>991829</v>
      </c>
      <c r="AU267" s="95">
        <v>1163446</v>
      </c>
      <c r="AV267" s="95">
        <v>360</v>
      </c>
      <c r="AW267" s="95">
        <v>345</v>
      </c>
      <c r="AX267" s="72">
        <v>242.25</v>
      </c>
      <c r="AY267" s="72">
        <v>294.76</v>
      </c>
      <c r="AZ267" s="72">
        <v>537.01</v>
      </c>
      <c r="BA267" s="95">
        <v>1026190</v>
      </c>
      <c r="BB267" s="95">
        <v>1195560</v>
      </c>
      <c r="BC267" s="95">
        <v>353</v>
      </c>
      <c r="BD267" s="95">
        <v>338</v>
      </c>
      <c r="BE267" s="72">
        <v>250.01</v>
      </c>
      <c r="BF267" s="72">
        <v>282.98</v>
      </c>
      <c r="BG267" s="72">
        <v>532.99</v>
      </c>
      <c r="BH267" s="95">
        <v>1059061</v>
      </c>
      <c r="BI267" s="95">
        <v>1147776</v>
      </c>
      <c r="BJ267" s="95">
        <v>353</v>
      </c>
      <c r="BK267" s="95">
        <v>338</v>
      </c>
      <c r="BL267" s="72">
        <v>163.57</v>
      </c>
      <c r="BM267" s="72">
        <v>255.37</v>
      </c>
      <c r="BN267" s="72">
        <v>418.94</v>
      </c>
      <c r="BO267" s="95">
        <v>688949</v>
      </c>
      <c r="BP267" s="95">
        <v>1029639</v>
      </c>
      <c r="BQ267" s="95">
        <v>351</v>
      </c>
      <c r="BR267" s="95">
        <v>336</v>
      </c>
      <c r="BS267" s="72">
        <v>177.63</v>
      </c>
      <c r="BT267" s="72">
        <v>282.29000000000002</v>
      </c>
      <c r="BU267" s="72">
        <v>459.92</v>
      </c>
      <c r="BV267" s="95">
        <v>799344.99</v>
      </c>
      <c r="BW267" s="95">
        <v>1216088.69</v>
      </c>
      <c r="BX267" s="95">
        <v>375</v>
      </c>
      <c r="BY267" s="95">
        <v>359</v>
      </c>
      <c r="BZ267" s="95">
        <v>353</v>
      </c>
      <c r="CA267" s="95">
        <v>346</v>
      </c>
      <c r="CB267" s="95">
        <v>346</v>
      </c>
      <c r="CC267" s="95">
        <v>344</v>
      </c>
      <c r="CD267" s="95">
        <v>367</v>
      </c>
      <c r="CE267" s="72">
        <v>650.75523149000003</v>
      </c>
      <c r="CF267" s="72">
        <v>676.59346364999999</v>
      </c>
      <c r="CG267" s="72">
        <v>712.40329333</v>
      </c>
      <c r="CH267" s="72">
        <v>716.50152150999998</v>
      </c>
      <c r="CI267" s="72">
        <v>731.52548966999996</v>
      </c>
      <c r="CJ267" s="96">
        <v>0.78465754139999999</v>
      </c>
      <c r="CK267" s="96">
        <v>0.793696701</v>
      </c>
      <c r="CL267" s="96">
        <v>0.74815768680000005</v>
      </c>
      <c r="CM267" s="96">
        <v>0.5847021778</v>
      </c>
      <c r="CN267" s="96">
        <v>0.62871356710000004</v>
      </c>
      <c r="CO267" s="96">
        <v>0.8020077404</v>
      </c>
      <c r="CP267" s="96">
        <v>0.88276646110000001</v>
      </c>
      <c r="CQ267" s="96">
        <v>0.99584056389999998</v>
      </c>
      <c r="CR267" s="96">
        <v>0.88645348160000004</v>
      </c>
      <c r="CS267" s="95">
        <v>333</v>
      </c>
      <c r="CT267" s="95">
        <v>332</v>
      </c>
      <c r="CU267" s="95">
        <v>346</v>
      </c>
      <c r="CV267" s="95">
        <v>346</v>
      </c>
      <c r="CW267" s="95">
        <v>374</v>
      </c>
      <c r="CX267" s="96">
        <v>0.81434816099999996</v>
      </c>
      <c r="CY267" s="96">
        <v>0.77532801100000004</v>
      </c>
      <c r="CZ267" s="96">
        <v>0.75732295199999999</v>
      </c>
      <c r="DA267" s="96">
        <v>0.82289093199999996</v>
      </c>
      <c r="DB267" s="96">
        <v>0.836723416</v>
      </c>
      <c r="DC267">
        <v>2013</v>
      </c>
      <c r="DD267" s="6">
        <v>343.2</v>
      </c>
      <c r="DE267" s="96">
        <v>1.2365903E-3</v>
      </c>
      <c r="DF267" s="72">
        <v>679.95</v>
      </c>
      <c r="DG267" s="96">
        <v>1</v>
      </c>
      <c r="DH267" s="72">
        <v>679.95</v>
      </c>
      <c r="DI267" s="72">
        <v>734.70898405000003</v>
      </c>
      <c r="DJ267" s="96">
        <v>0.58583274060000001</v>
      </c>
      <c r="DK267" s="72">
        <v>702.62937835000002</v>
      </c>
      <c r="DL267" s="96">
        <v>1.0125056693000001</v>
      </c>
      <c r="DM267" s="72">
        <v>711.41622899000004</v>
      </c>
      <c r="DN267" s="96">
        <v>1</v>
      </c>
      <c r="DO267" s="96">
        <v>3.7829999999999999E-3</v>
      </c>
      <c r="DP267" s="72">
        <v>2.69</v>
      </c>
      <c r="DQ267" s="72">
        <v>708.73</v>
      </c>
      <c r="DR267" t="s">
        <v>234</v>
      </c>
      <c r="DT267" t="s">
        <v>218</v>
      </c>
    </row>
    <row r="268" spans="1:124" x14ac:dyDescent="0.3">
      <c r="A268" t="s">
        <v>235</v>
      </c>
      <c r="B268">
        <v>6170</v>
      </c>
      <c r="C268" s="95">
        <v>5479</v>
      </c>
      <c r="D268" s="95">
        <v>18047191</v>
      </c>
      <c r="E268" s="95">
        <v>4978</v>
      </c>
      <c r="F268" s="95">
        <v>17242272</v>
      </c>
      <c r="G268" s="95">
        <v>751</v>
      </c>
      <c r="H268" s="95">
        <v>1862668</v>
      </c>
      <c r="I268" s="95">
        <v>537</v>
      </c>
      <c r="J268" s="95">
        <v>1663146</v>
      </c>
      <c r="K268" s="95">
        <v>6052</v>
      </c>
      <c r="L268" s="95">
        <v>20063822</v>
      </c>
      <c r="M268" s="95">
        <v>5430</v>
      </c>
      <c r="N268" s="95">
        <v>19294377</v>
      </c>
      <c r="O268" s="95">
        <v>831</v>
      </c>
      <c r="P268" s="95">
        <v>2207856</v>
      </c>
      <c r="Q268" s="95">
        <v>598</v>
      </c>
      <c r="R268" s="95">
        <v>1968411</v>
      </c>
      <c r="S268" s="95">
        <v>6611</v>
      </c>
      <c r="T268" s="95">
        <v>22770483</v>
      </c>
      <c r="U268" s="95">
        <v>5847</v>
      </c>
      <c r="V268" s="95">
        <v>22928763</v>
      </c>
      <c r="W268" s="95">
        <v>890</v>
      </c>
      <c r="X268" s="95">
        <v>2360817</v>
      </c>
      <c r="Y268" s="95">
        <v>646</v>
      </c>
      <c r="Z268" s="95">
        <v>2618482</v>
      </c>
      <c r="AA268" s="95">
        <v>7181</v>
      </c>
      <c r="AB268" s="95">
        <v>20754418</v>
      </c>
      <c r="AC268" s="95">
        <v>6288</v>
      </c>
      <c r="AD268" s="95">
        <v>25216542</v>
      </c>
      <c r="AE268" s="95">
        <v>935</v>
      </c>
      <c r="AF268" s="95">
        <v>2636499</v>
      </c>
      <c r="AG268" s="95">
        <v>698</v>
      </c>
      <c r="AH268" s="95">
        <v>3267988</v>
      </c>
      <c r="AI268" s="95">
        <v>7815</v>
      </c>
      <c r="AJ268" s="95">
        <v>23809500.850000001</v>
      </c>
      <c r="AK268" s="95">
        <v>6820</v>
      </c>
      <c r="AL268" s="95">
        <v>28290236.48</v>
      </c>
      <c r="AM268" s="95">
        <v>987</v>
      </c>
      <c r="AN268" s="95">
        <v>3147982.97</v>
      </c>
      <c r="AO268" s="95">
        <v>747</v>
      </c>
      <c r="AP268" s="95">
        <v>3649247.28</v>
      </c>
      <c r="AQ268" s="72">
        <v>266.32</v>
      </c>
      <c r="AR268" s="72">
        <v>285.67</v>
      </c>
      <c r="AS268" s="72">
        <v>551.99</v>
      </c>
      <c r="AT268" s="95">
        <v>19909859</v>
      </c>
      <c r="AU268" s="95">
        <v>18905418</v>
      </c>
      <c r="AV268" s="95">
        <v>6230</v>
      </c>
      <c r="AW268" s="95">
        <v>5515</v>
      </c>
      <c r="AX268" s="72">
        <v>269.64999999999998</v>
      </c>
      <c r="AY268" s="72">
        <v>293.94</v>
      </c>
      <c r="AZ268" s="72">
        <v>563.59</v>
      </c>
      <c r="BA268" s="95">
        <v>22271678</v>
      </c>
      <c r="BB268" s="95">
        <v>21262788</v>
      </c>
      <c r="BC268" s="95">
        <v>6883</v>
      </c>
      <c r="BD268" s="95">
        <v>6028</v>
      </c>
      <c r="BE268" s="72">
        <v>279.2</v>
      </c>
      <c r="BF268" s="72">
        <v>327.88</v>
      </c>
      <c r="BG268" s="72">
        <v>607.08000000000004</v>
      </c>
      <c r="BH268" s="95">
        <v>25131300</v>
      </c>
      <c r="BI268" s="95">
        <v>25547245</v>
      </c>
      <c r="BJ268" s="95">
        <v>7501</v>
      </c>
      <c r="BK268" s="95">
        <v>6493</v>
      </c>
      <c r="BL268" s="72">
        <v>240.17</v>
      </c>
      <c r="BM268" s="72">
        <v>339.78</v>
      </c>
      <c r="BN268" s="72">
        <v>579.95000000000005</v>
      </c>
      <c r="BO268" s="95">
        <v>23390917</v>
      </c>
      <c r="BP268" s="95">
        <v>28484530</v>
      </c>
      <c r="BQ268" s="95">
        <v>8116</v>
      </c>
      <c r="BR268" s="95">
        <v>6986</v>
      </c>
      <c r="BS268" s="72">
        <v>255.22</v>
      </c>
      <c r="BT268" s="72">
        <v>351.74</v>
      </c>
      <c r="BU268" s="72">
        <v>606.96</v>
      </c>
      <c r="BV268" s="95">
        <v>26957483.82</v>
      </c>
      <c r="BW268" s="95">
        <v>31939483.760000002</v>
      </c>
      <c r="BX268" s="95">
        <v>8802</v>
      </c>
      <c r="BY268" s="95">
        <v>7567</v>
      </c>
      <c r="BZ268" s="95">
        <v>5889</v>
      </c>
      <c r="CA268" s="95">
        <v>6471</v>
      </c>
      <c r="CB268" s="95">
        <v>7015</v>
      </c>
      <c r="CC268" s="95">
        <v>7580</v>
      </c>
      <c r="CD268" s="95">
        <v>8198</v>
      </c>
      <c r="CE268" s="72">
        <v>650.75523149000003</v>
      </c>
      <c r="CF268" s="72">
        <v>676.59346364999999</v>
      </c>
      <c r="CG268" s="72">
        <v>712.40329333</v>
      </c>
      <c r="CH268" s="72">
        <v>716.50152150999998</v>
      </c>
      <c r="CI268" s="72">
        <v>731.52548966999996</v>
      </c>
      <c r="CJ268" s="96">
        <v>0.84822983100000005</v>
      </c>
      <c r="CK268" s="96">
        <v>0.83298173909999995</v>
      </c>
      <c r="CL268" s="96">
        <v>0.85215776750000005</v>
      </c>
      <c r="CM268" s="96">
        <v>0.80941907670000002</v>
      </c>
      <c r="CN268" s="96">
        <v>0.82971818289999999</v>
      </c>
      <c r="CO268" s="96">
        <v>0.86316241869999999</v>
      </c>
      <c r="CP268" s="96">
        <v>0.966795242</v>
      </c>
      <c r="CQ268" s="96">
        <v>0.99584056389999998</v>
      </c>
      <c r="CR268" s="96">
        <v>0.97083322270000005</v>
      </c>
      <c r="CS268" s="95">
        <v>8237</v>
      </c>
      <c r="CT268" s="95">
        <v>9204</v>
      </c>
      <c r="CU268" s="95">
        <v>10176</v>
      </c>
      <c r="CV268" s="95">
        <v>10917</v>
      </c>
      <c r="CW268" s="95">
        <v>11891</v>
      </c>
      <c r="CX268" s="96">
        <v>0.86287109699999998</v>
      </c>
      <c r="CY268" s="96">
        <v>0.85481156800000002</v>
      </c>
      <c r="CZ268" s="96">
        <v>0.85535334900000004</v>
      </c>
      <c r="DA268" s="96">
        <v>0.85986640199999997</v>
      </c>
      <c r="DB268" s="96">
        <v>0.87953686600000003</v>
      </c>
      <c r="DC268">
        <v>2013</v>
      </c>
      <c r="DD268" s="6">
        <v>6517.8</v>
      </c>
      <c r="DE268" s="96">
        <v>2.2929288999999999E-3</v>
      </c>
      <c r="DF268" s="72">
        <v>743.88</v>
      </c>
      <c r="DG268" s="96">
        <v>1</v>
      </c>
      <c r="DH268" s="72">
        <v>743.88</v>
      </c>
      <c r="DI268" s="72">
        <v>751.28769828999998</v>
      </c>
      <c r="DJ268" s="96">
        <v>1</v>
      </c>
      <c r="DK268" s="72">
        <v>743.88</v>
      </c>
      <c r="DL268" s="96">
        <v>1</v>
      </c>
      <c r="DM268" s="72">
        <v>743.88</v>
      </c>
      <c r="DN268" s="96">
        <v>1</v>
      </c>
      <c r="DO268" s="96">
        <v>7.1469999999999997E-3</v>
      </c>
      <c r="DP268" s="72">
        <v>5.32</v>
      </c>
      <c r="DQ268" s="72">
        <v>738.56</v>
      </c>
      <c r="DR268" t="s">
        <v>235</v>
      </c>
      <c r="DT268" t="s">
        <v>218</v>
      </c>
    </row>
    <row r="269" spans="1:124" x14ac:dyDescent="0.3">
      <c r="A269" t="s">
        <v>236</v>
      </c>
      <c r="B269">
        <v>6180</v>
      </c>
      <c r="C269" s="95">
        <v>1606</v>
      </c>
      <c r="D269" s="95">
        <v>4547459</v>
      </c>
      <c r="E269" s="95">
        <v>1472</v>
      </c>
      <c r="F269" s="95">
        <v>4759683</v>
      </c>
      <c r="G269" s="95">
        <v>162</v>
      </c>
      <c r="H269" s="95">
        <v>379513</v>
      </c>
      <c r="I269" s="95">
        <v>139</v>
      </c>
      <c r="J269" s="95">
        <v>457013</v>
      </c>
      <c r="K269" s="95">
        <v>1736</v>
      </c>
      <c r="L269" s="95">
        <v>5029054</v>
      </c>
      <c r="M269" s="95">
        <v>1588</v>
      </c>
      <c r="N269" s="95">
        <v>5208931</v>
      </c>
      <c r="O269" s="95">
        <v>160</v>
      </c>
      <c r="P269" s="95">
        <v>330595</v>
      </c>
      <c r="Q269" s="95">
        <v>134</v>
      </c>
      <c r="R269" s="95">
        <v>417914</v>
      </c>
      <c r="S269" s="95">
        <v>1918</v>
      </c>
      <c r="T269" s="95">
        <v>5613815</v>
      </c>
      <c r="U269" s="95">
        <v>1740</v>
      </c>
      <c r="V269" s="95">
        <v>6012885</v>
      </c>
      <c r="W269" s="95">
        <v>166</v>
      </c>
      <c r="X269" s="95">
        <v>506740</v>
      </c>
      <c r="Y269" s="95">
        <v>138</v>
      </c>
      <c r="Z269" s="95">
        <v>508268</v>
      </c>
      <c r="AA269" s="95">
        <v>2075</v>
      </c>
      <c r="AB269" s="95">
        <v>5592048</v>
      </c>
      <c r="AC269" s="95">
        <v>1863</v>
      </c>
      <c r="AD269" s="95">
        <v>6866051</v>
      </c>
      <c r="AE269" s="95">
        <v>171</v>
      </c>
      <c r="AF269" s="95">
        <v>469341</v>
      </c>
      <c r="AG269" s="95">
        <v>144</v>
      </c>
      <c r="AH269" s="95">
        <v>525289</v>
      </c>
      <c r="AI269" s="95">
        <v>2246</v>
      </c>
      <c r="AJ269" s="95">
        <v>7155763.7699999996</v>
      </c>
      <c r="AK269" s="95">
        <v>2007</v>
      </c>
      <c r="AL269" s="95">
        <v>7604909.0800000001</v>
      </c>
      <c r="AM269" s="95">
        <v>165</v>
      </c>
      <c r="AN269" s="95">
        <v>943247.15</v>
      </c>
      <c r="AO269" s="95">
        <v>140</v>
      </c>
      <c r="AP269" s="95">
        <v>752383.2</v>
      </c>
      <c r="AQ269" s="72">
        <v>232.23</v>
      </c>
      <c r="AR269" s="72">
        <v>269.85000000000002</v>
      </c>
      <c r="AS269" s="72">
        <v>502.08</v>
      </c>
      <c r="AT269" s="95">
        <v>4926972</v>
      </c>
      <c r="AU269" s="95">
        <v>5216696</v>
      </c>
      <c r="AV269" s="95">
        <v>1768</v>
      </c>
      <c r="AW269" s="95">
        <v>1611</v>
      </c>
      <c r="AX269" s="72">
        <v>235.57</v>
      </c>
      <c r="AY269" s="72">
        <v>272.3</v>
      </c>
      <c r="AZ269" s="72">
        <v>507.87</v>
      </c>
      <c r="BA269" s="95">
        <v>5359649</v>
      </c>
      <c r="BB269" s="95">
        <v>5626845</v>
      </c>
      <c r="BC269" s="95">
        <v>1896</v>
      </c>
      <c r="BD269" s="95">
        <v>1722</v>
      </c>
      <c r="BE269" s="72">
        <v>244.74</v>
      </c>
      <c r="BF269" s="72">
        <v>289.37</v>
      </c>
      <c r="BG269" s="72">
        <v>534.11</v>
      </c>
      <c r="BH269" s="95">
        <v>6120555</v>
      </c>
      <c r="BI269" s="95">
        <v>6521153</v>
      </c>
      <c r="BJ269" s="95">
        <v>2084</v>
      </c>
      <c r="BK269" s="95">
        <v>1878</v>
      </c>
      <c r="BL269" s="72">
        <v>224.9</v>
      </c>
      <c r="BM269" s="72">
        <v>306.89999999999998</v>
      </c>
      <c r="BN269" s="72">
        <v>531.79999999999995</v>
      </c>
      <c r="BO269" s="95">
        <v>6061389</v>
      </c>
      <c r="BP269" s="95">
        <v>7391340</v>
      </c>
      <c r="BQ269" s="95">
        <v>2246</v>
      </c>
      <c r="BR269" s="95">
        <v>2007</v>
      </c>
      <c r="BS269" s="72">
        <v>279.93</v>
      </c>
      <c r="BT269" s="72">
        <v>324.38</v>
      </c>
      <c r="BU269" s="72">
        <v>604.30999999999995</v>
      </c>
      <c r="BV269" s="95">
        <v>8099010.9199999999</v>
      </c>
      <c r="BW269" s="95">
        <v>8357292.2800000003</v>
      </c>
      <c r="BX269" s="95">
        <v>2411</v>
      </c>
      <c r="BY269" s="95">
        <v>2147</v>
      </c>
      <c r="BZ269" s="95">
        <v>1693</v>
      </c>
      <c r="CA269" s="95">
        <v>1812</v>
      </c>
      <c r="CB269" s="95">
        <v>1985</v>
      </c>
      <c r="CC269" s="95">
        <v>2133</v>
      </c>
      <c r="CD269" s="95">
        <v>2282</v>
      </c>
      <c r="CE269" s="72">
        <v>650.75523149000003</v>
      </c>
      <c r="CF269" s="72">
        <v>676.59346364999999</v>
      </c>
      <c r="CG269" s="72">
        <v>712.40329333</v>
      </c>
      <c r="CH269" s="72">
        <v>716.50152150999998</v>
      </c>
      <c r="CI269" s="72">
        <v>731.52548966999996</v>
      </c>
      <c r="CJ269" s="96">
        <v>0.77153432769999997</v>
      </c>
      <c r="CK269" s="96">
        <v>0.75062800230000004</v>
      </c>
      <c r="CL269" s="96">
        <v>0.74972983000000004</v>
      </c>
      <c r="CM269" s="96">
        <v>0.7422175446</v>
      </c>
      <c r="CN269" s="96">
        <v>0.82609561600000003</v>
      </c>
      <c r="CO269" s="96">
        <v>0.71551412339999998</v>
      </c>
      <c r="CP269" s="96">
        <v>1.0734114659</v>
      </c>
      <c r="CQ269" s="96">
        <v>0.99584056389999998</v>
      </c>
      <c r="CR269" s="96">
        <v>1.0778947469</v>
      </c>
      <c r="CS269" s="95">
        <v>1667</v>
      </c>
      <c r="CT269" s="95">
        <v>1781</v>
      </c>
      <c r="CU269" s="95">
        <v>1964</v>
      </c>
      <c r="CV269" s="95">
        <v>2116</v>
      </c>
      <c r="CW269" s="95">
        <v>2234</v>
      </c>
      <c r="CX269" s="96">
        <v>0.73693290300000003</v>
      </c>
      <c r="CY269" s="96">
        <v>0.72833387599999999</v>
      </c>
      <c r="CZ269" s="96">
        <v>0.70632722699999995</v>
      </c>
      <c r="DA269" s="96">
        <v>0.70308112099999998</v>
      </c>
      <c r="DB269" s="96">
        <v>0.70916417399999998</v>
      </c>
      <c r="DC269">
        <v>2013</v>
      </c>
      <c r="DD269" s="6">
        <v>1873</v>
      </c>
      <c r="DE269" s="96">
        <v>3.0778097000000002E-3</v>
      </c>
      <c r="DF269" s="72">
        <v>825.26</v>
      </c>
      <c r="DG269" s="96">
        <v>1</v>
      </c>
      <c r="DH269" s="72">
        <v>825.26</v>
      </c>
      <c r="DI269" s="72">
        <v>734.70898405000003</v>
      </c>
      <c r="DJ269" s="96">
        <v>1</v>
      </c>
      <c r="DK269" s="72">
        <v>825.26</v>
      </c>
      <c r="DL269" s="96">
        <v>1</v>
      </c>
      <c r="DM269" s="72">
        <v>825.26</v>
      </c>
      <c r="DN269" s="96">
        <v>1</v>
      </c>
      <c r="DO269" s="96">
        <v>1.2017999999999999E-2</v>
      </c>
      <c r="DP269" s="72">
        <v>9.92</v>
      </c>
      <c r="DQ269" s="72">
        <v>815.34</v>
      </c>
      <c r="DR269" t="s">
        <v>236</v>
      </c>
      <c r="DT269" t="s">
        <v>218</v>
      </c>
    </row>
    <row r="270" spans="1:124" x14ac:dyDescent="0.3">
      <c r="A270" t="s">
        <v>237</v>
      </c>
      <c r="B270">
        <v>6190</v>
      </c>
      <c r="C270" s="95">
        <v>1114</v>
      </c>
      <c r="D270" s="95">
        <v>3906531</v>
      </c>
      <c r="E270" s="95">
        <v>1012</v>
      </c>
      <c r="F270" s="95">
        <v>3243243</v>
      </c>
      <c r="G270" s="95">
        <v>185</v>
      </c>
      <c r="H270" s="95">
        <v>604531</v>
      </c>
      <c r="I270" s="95">
        <v>138</v>
      </c>
      <c r="J270" s="95">
        <v>474446</v>
      </c>
      <c r="K270" s="95">
        <v>1161</v>
      </c>
      <c r="L270" s="95">
        <v>4906812</v>
      </c>
      <c r="M270" s="95">
        <v>1040</v>
      </c>
      <c r="N270" s="95">
        <v>3652833</v>
      </c>
      <c r="O270" s="95">
        <v>186</v>
      </c>
      <c r="P270" s="95">
        <v>361079</v>
      </c>
      <c r="Q270" s="95">
        <v>143</v>
      </c>
      <c r="R270" s="95">
        <v>517957</v>
      </c>
      <c r="S270" s="95">
        <v>1254</v>
      </c>
      <c r="T270" s="95">
        <v>5268819</v>
      </c>
      <c r="U270" s="95">
        <v>1103</v>
      </c>
      <c r="V270" s="95">
        <v>3940431</v>
      </c>
      <c r="W270" s="95">
        <v>195</v>
      </c>
      <c r="X270" s="95">
        <v>579147</v>
      </c>
      <c r="Y270" s="95">
        <v>149</v>
      </c>
      <c r="Z270" s="95">
        <v>663439</v>
      </c>
      <c r="AA270" s="95">
        <v>1350</v>
      </c>
      <c r="AB270" s="95">
        <v>4214932</v>
      </c>
      <c r="AC270" s="95">
        <v>1175</v>
      </c>
      <c r="AD270" s="95">
        <v>4269884</v>
      </c>
      <c r="AE270" s="95">
        <v>223</v>
      </c>
      <c r="AF270" s="95">
        <v>597053</v>
      </c>
      <c r="AG270" s="95">
        <v>173</v>
      </c>
      <c r="AH270" s="95">
        <v>808472</v>
      </c>
      <c r="AI270" s="95">
        <v>1498</v>
      </c>
      <c r="AJ270" s="95">
        <v>4235219.33</v>
      </c>
      <c r="AK270" s="95">
        <v>1299</v>
      </c>
      <c r="AL270" s="95">
        <v>4914333.78</v>
      </c>
      <c r="AM270" s="95">
        <v>267</v>
      </c>
      <c r="AN270" s="95">
        <v>883166.78</v>
      </c>
      <c r="AO270" s="95">
        <v>214</v>
      </c>
      <c r="AP270" s="95">
        <v>926781.56</v>
      </c>
      <c r="AQ270" s="72">
        <v>289.39</v>
      </c>
      <c r="AR270" s="72">
        <v>269.39999999999998</v>
      </c>
      <c r="AS270" s="72">
        <v>558.79</v>
      </c>
      <c r="AT270" s="95">
        <v>4511062</v>
      </c>
      <c r="AU270" s="95">
        <v>3717689</v>
      </c>
      <c r="AV270" s="95">
        <v>1299</v>
      </c>
      <c r="AW270" s="95">
        <v>1150</v>
      </c>
      <c r="AX270" s="72">
        <v>325.89999999999998</v>
      </c>
      <c r="AY270" s="72">
        <v>293.8</v>
      </c>
      <c r="AZ270" s="72">
        <v>619.70000000000005</v>
      </c>
      <c r="BA270" s="95">
        <v>5267891</v>
      </c>
      <c r="BB270" s="95">
        <v>4170790</v>
      </c>
      <c r="BC270" s="95">
        <v>1347</v>
      </c>
      <c r="BD270" s="95">
        <v>1183</v>
      </c>
      <c r="BE270" s="72">
        <v>336.32</v>
      </c>
      <c r="BF270" s="72">
        <v>306.43</v>
      </c>
      <c r="BG270" s="72">
        <v>642.75</v>
      </c>
      <c r="BH270" s="95">
        <v>5847966</v>
      </c>
      <c r="BI270" s="95">
        <v>4603870</v>
      </c>
      <c r="BJ270" s="95">
        <v>1449</v>
      </c>
      <c r="BK270" s="95">
        <v>1252</v>
      </c>
      <c r="BL270" s="72">
        <v>254.93</v>
      </c>
      <c r="BM270" s="72">
        <v>313.94</v>
      </c>
      <c r="BN270" s="72">
        <v>568.87</v>
      </c>
      <c r="BO270" s="95">
        <v>4811985</v>
      </c>
      <c r="BP270" s="95">
        <v>5078356</v>
      </c>
      <c r="BQ270" s="95">
        <v>1573</v>
      </c>
      <c r="BR270" s="95">
        <v>1348</v>
      </c>
      <c r="BS270" s="72">
        <v>241.66</v>
      </c>
      <c r="BT270" s="72">
        <v>321.72000000000003</v>
      </c>
      <c r="BU270" s="72">
        <v>563.38</v>
      </c>
      <c r="BV270" s="95">
        <v>5118386.1100000003</v>
      </c>
      <c r="BW270" s="95">
        <v>5841115.3399999999</v>
      </c>
      <c r="BX270" s="95">
        <v>1765</v>
      </c>
      <c r="BY270" s="95">
        <v>1513</v>
      </c>
      <c r="BZ270" s="95">
        <v>1228</v>
      </c>
      <c r="CA270" s="95">
        <v>1268</v>
      </c>
      <c r="CB270" s="95">
        <v>1354</v>
      </c>
      <c r="CC270" s="95">
        <v>1466</v>
      </c>
      <c r="CD270" s="95">
        <v>1642</v>
      </c>
      <c r="CE270" s="72">
        <v>650.75523149000003</v>
      </c>
      <c r="CF270" s="72">
        <v>676.59346364999999</v>
      </c>
      <c r="CG270" s="72">
        <v>712.40329333</v>
      </c>
      <c r="CH270" s="72">
        <v>716.50152150999998</v>
      </c>
      <c r="CI270" s="72">
        <v>731.52548966999996</v>
      </c>
      <c r="CJ270" s="96">
        <v>0.85867922829999999</v>
      </c>
      <c r="CK270" s="96">
        <v>0.91591189289999997</v>
      </c>
      <c r="CL270" s="96">
        <v>0.90222772129999995</v>
      </c>
      <c r="CM270" s="96">
        <v>0.79395504809999995</v>
      </c>
      <c r="CN270" s="96">
        <v>0.77014404550000004</v>
      </c>
      <c r="CO270" s="96">
        <v>0.84311315620000005</v>
      </c>
      <c r="CP270" s="96">
        <v>1.006013939</v>
      </c>
      <c r="CQ270" s="96">
        <v>0.99584056389999998</v>
      </c>
      <c r="CR270" s="96">
        <v>1.0102157231</v>
      </c>
      <c r="CS270" s="95">
        <v>1161</v>
      </c>
      <c r="CT270" s="95">
        <v>1195</v>
      </c>
      <c r="CU270" s="95">
        <v>1287</v>
      </c>
      <c r="CV270" s="95">
        <v>1332</v>
      </c>
      <c r="CW270" s="95">
        <v>1462</v>
      </c>
      <c r="CX270" s="96">
        <v>0.84789062199999998</v>
      </c>
      <c r="CY270" s="96">
        <v>0.87608018499999996</v>
      </c>
      <c r="CZ270" s="96">
        <v>0.84960558600000002</v>
      </c>
      <c r="DA270" s="96">
        <v>0.83498419199999996</v>
      </c>
      <c r="DB270" s="96">
        <v>0.81406376199999997</v>
      </c>
      <c r="DC270">
        <v>2013</v>
      </c>
      <c r="DD270" s="6">
        <v>1289.2</v>
      </c>
      <c r="DE270" s="96">
        <v>2.3300400999999998E-3</v>
      </c>
      <c r="DF270" s="72">
        <v>774.03</v>
      </c>
      <c r="DG270" s="96">
        <v>1</v>
      </c>
      <c r="DH270" s="72">
        <v>774.03</v>
      </c>
      <c r="DI270" s="72">
        <v>751.28769828999998</v>
      </c>
      <c r="DJ270" s="96">
        <v>1</v>
      </c>
      <c r="DK270" s="72">
        <v>774.03</v>
      </c>
      <c r="DL270" s="96">
        <v>1</v>
      </c>
      <c r="DM270" s="72">
        <v>774.03</v>
      </c>
      <c r="DN270" s="96">
        <v>1</v>
      </c>
      <c r="DO270" s="96">
        <v>6.3870000000000003E-3</v>
      </c>
      <c r="DP270" s="72">
        <v>4.9400000000000004</v>
      </c>
      <c r="DQ270" s="72">
        <v>769.09</v>
      </c>
      <c r="DR270" t="s">
        <v>237</v>
      </c>
      <c r="DT270" t="s">
        <v>218</v>
      </c>
    </row>
    <row r="271" spans="1:124" x14ac:dyDescent="0.3">
      <c r="A271" t="s">
        <v>238</v>
      </c>
      <c r="B271">
        <v>6200</v>
      </c>
      <c r="C271" s="95">
        <v>41313</v>
      </c>
      <c r="D271" s="95">
        <v>150866332</v>
      </c>
      <c r="E271" s="95">
        <v>39212</v>
      </c>
      <c r="F271" s="95">
        <v>126029100</v>
      </c>
      <c r="G271" s="95">
        <v>7851</v>
      </c>
      <c r="H271" s="95">
        <v>19177861</v>
      </c>
      <c r="I271" s="95">
        <v>6496</v>
      </c>
      <c r="J271" s="95">
        <v>19905955</v>
      </c>
      <c r="K271" s="95">
        <v>41793</v>
      </c>
      <c r="L271" s="95">
        <v>158136992</v>
      </c>
      <c r="M271" s="95">
        <v>39457</v>
      </c>
      <c r="N271" s="95">
        <v>132256129</v>
      </c>
      <c r="O271" s="95">
        <v>8009</v>
      </c>
      <c r="P271" s="95">
        <v>22690796</v>
      </c>
      <c r="Q271" s="95">
        <v>6558</v>
      </c>
      <c r="R271" s="95">
        <v>22416973</v>
      </c>
      <c r="S271" s="95">
        <v>42817</v>
      </c>
      <c r="T271" s="95">
        <v>166341061</v>
      </c>
      <c r="U271" s="95">
        <v>40144</v>
      </c>
      <c r="V271" s="95">
        <v>143163462</v>
      </c>
      <c r="W271" s="95">
        <v>8279</v>
      </c>
      <c r="X271" s="95">
        <v>23948351</v>
      </c>
      <c r="Y271" s="95">
        <v>6831</v>
      </c>
      <c r="Z271" s="95">
        <v>23497351</v>
      </c>
      <c r="AA271" s="95">
        <v>43880</v>
      </c>
      <c r="AB271" s="95">
        <v>148344313</v>
      </c>
      <c r="AC271" s="95">
        <v>40971</v>
      </c>
      <c r="AD271" s="95">
        <v>152618996</v>
      </c>
      <c r="AE271" s="95">
        <v>8531</v>
      </c>
      <c r="AF271" s="95">
        <v>24783146</v>
      </c>
      <c r="AG271" s="95">
        <v>7131</v>
      </c>
      <c r="AH271" s="95">
        <v>26029833</v>
      </c>
      <c r="AI271" s="95">
        <v>45013</v>
      </c>
      <c r="AJ271" s="95">
        <v>151591832.91999999</v>
      </c>
      <c r="AK271" s="95">
        <v>41894</v>
      </c>
      <c r="AL271" s="95">
        <v>164690113.84</v>
      </c>
      <c r="AM271" s="95">
        <v>8971</v>
      </c>
      <c r="AN271" s="95">
        <v>27752865.809999999</v>
      </c>
      <c r="AO271" s="95">
        <v>7543</v>
      </c>
      <c r="AP271" s="95">
        <v>29263272.190000001</v>
      </c>
      <c r="AQ271" s="72">
        <v>288.23</v>
      </c>
      <c r="AR271" s="72">
        <v>266.06</v>
      </c>
      <c r="AS271" s="72">
        <v>554.29</v>
      </c>
      <c r="AT271" s="95">
        <v>170044193</v>
      </c>
      <c r="AU271" s="95">
        <v>145935055</v>
      </c>
      <c r="AV271" s="95">
        <v>49164</v>
      </c>
      <c r="AW271" s="95">
        <v>45708</v>
      </c>
      <c r="AX271" s="72">
        <v>302.58</v>
      </c>
      <c r="AY271" s="72">
        <v>280.11</v>
      </c>
      <c r="AZ271" s="72">
        <v>582.69000000000005</v>
      </c>
      <c r="BA271" s="95">
        <v>180827788</v>
      </c>
      <c r="BB271" s="95">
        <v>154673102</v>
      </c>
      <c r="BC271" s="95">
        <v>49802</v>
      </c>
      <c r="BD271" s="95">
        <v>46015</v>
      </c>
      <c r="BE271" s="72">
        <v>310.35000000000002</v>
      </c>
      <c r="BF271" s="72">
        <v>295.66000000000003</v>
      </c>
      <c r="BG271" s="72">
        <v>606.01</v>
      </c>
      <c r="BH271" s="95">
        <v>190289412</v>
      </c>
      <c r="BI271" s="95">
        <v>166660813</v>
      </c>
      <c r="BJ271" s="95">
        <v>51096</v>
      </c>
      <c r="BK271" s="95">
        <v>46975</v>
      </c>
      <c r="BL271" s="72">
        <v>275.27</v>
      </c>
      <c r="BM271" s="72">
        <v>309.5</v>
      </c>
      <c r="BN271" s="72">
        <v>584.77</v>
      </c>
      <c r="BO271" s="95">
        <v>173127459</v>
      </c>
      <c r="BP271" s="95">
        <v>178648829</v>
      </c>
      <c r="BQ271" s="95">
        <v>52411</v>
      </c>
      <c r="BR271" s="95">
        <v>48102</v>
      </c>
      <c r="BS271" s="72">
        <v>276.85000000000002</v>
      </c>
      <c r="BT271" s="72">
        <v>326.94</v>
      </c>
      <c r="BU271" s="72">
        <v>603.79</v>
      </c>
      <c r="BV271" s="95">
        <v>179344698.72999999</v>
      </c>
      <c r="BW271" s="95">
        <v>193953386.03</v>
      </c>
      <c r="BX271" s="95">
        <v>53984</v>
      </c>
      <c r="BY271" s="95">
        <v>49437</v>
      </c>
      <c r="BZ271" s="95">
        <v>47517</v>
      </c>
      <c r="CA271" s="95">
        <v>47976</v>
      </c>
      <c r="CB271" s="95">
        <v>49110</v>
      </c>
      <c r="CC271" s="95">
        <v>50366</v>
      </c>
      <c r="CD271" s="95">
        <v>51760</v>
      </c>
      <c r="CE271" s="72">
        <v>650.75523149000003</v>
      </c>
      <c r="CF271" s="72">
        <v>676.59346364999999</v>
      </c>
      <c r="CG271" s="72">
        <v>712.40329333</v>
      </c>
      <c r="CH271" s="72">
        <v>716.50152150999998</v>
      </c>
      <c r="CI271" s="72">
        <v>731.52548966999996</v>
      </c>
      <c r="CJ271" s="96">
        <v>0.85176418600000003</v>
      </c>
      <c r="CK271" s="96">
        <v>0.86121139400000002</v>
      </c>
      <c r="CL271" s="96">
        <v>0.85065580929999995</v>
      </c>
      <c r="CM271" s="96">
        <v>0.81614620829999995</v>
      </c>
      <c r="CN271" s="96">
        <v>0.82538477269999999</v>
      </c>
      <c r="CO271" s="96">
        <v>0.90342855759999996</v>
      </c>
      <c r="CP271" s="96">
        <v>0.93093412529999997</v>
      </c>
      <c r="CQ271" s="96">
        <v>0.99584056389999998</v>
      </c>
      <c r="CR271" s="96">
        <v>0.93482232610000005</v>
      </c>
      <c r="CS271" s="95">
        <v>44066</v>
      </c>
      <c r="CT271" s="95">
        <v>44934</v>
      </c>
      <c r="CU271" s="95">
        <v>45954</v>
      </c>
      <c r="CV271" s="95">
        <v>47031</v>
      </c>
      <c r="CW271" s="95">
        <v>48555</v>
      </c>
      <c r="CX271" s="96">
        <v>0.90928401299999995</v>
      </c>
      <c r="CY271" s="96">
        <v>0.91168697899999995</v>
      </c>
      <c r="CZ271" s="96">
        <v>0.90750088100000004</v>
      </c>
      <c r="DA271" s="96">
        <v>0.90083494600000003</v>
      </c>
      <c r="DB271" s="96">
        <v>0.88912993100000004</v>
      </c>
      <c r="DC271">
        <v>2013</v>
      </c>
      <c r="DD271" s="6">
        <v>47247.4</v>
      </c>
      <c r="DE271" s="96">
        <v>1.0312462000000001E-3</v>
      </c>
      <c r="DF271" s="72">
        <v>717.19</v>
      </c>
      <c r="DG271" s="96">
        <v>1</v>
      </c>
      <c r="DH271" s="72">
        <v>717.19</v>
      </c>
      <c r="DI271" s="72">
        <v>717.75135934000002</v>
      </c>
      <c r="DJ271" s="96">
        <v>1</v>
      </c>
      <c r="DK271" s="72">
        <v>717.19</v>
      </c>
      <c r="DL271" s="96">
        <v>1</v>
      </c>
      <c r="DM271" s="72">
        <v>717.19</v>
      </c>
      <c r="DN271" s="96">
        <v>1</v>
      </c>
      <c r="DO271" s="96">
        <v>3.7139999999999999E-3</v>
      </c>
      <c r="DP271" s="72">
        <v>2.66</v>
      </c>
      <c r="DQ271" s="72">
        <v>714.53</v>
      </c>
      <c r="DR271" t="s">
        <v>238</v>
      </c>
      <c r="DT271" t="s">
        <v>218</v>
      </c>
    </row>
    <row r="272" spans="1:124" x14ac:dyDescent="0.3">
      <c r="A272" t="s">
        <v>239</v>
      </c>
      <c r="B272">
        <v>6210</v>
      </c>
      <c r="C272" s="95">
        <v>6091</v>
      </c>
      <c r="D272" s="95">
        <v>18794467</v>
      </c>
      <c r="E272" s="95">
        <v>5898</v>
      </c>
      <c r="F272" s="95">
        <v>17396866</v>
      </c>
      <c r="G272" s="95">
        <v>1291</v>
      </c>
      <c r="H272" s="95">
        <v>3497110</v>
      </c>
      <c r="I272" s="95">
        <v>1114</v>
      </c>
      <c r="J272" s="95">
        <v>3404733</v>
      </c>
      <c r="K272" s="95">
        <v>6030</v>
      </c>
      <c r="L272" s="95">
        <v>18614708</v>
      </c>
      <c r="M272" s="95">
        <v>5813</v>
      </c>
      <c r="N272" s="95">
        <v>17488023</v>
      </c>
      <c r="O272" s="95">
        <v>1285</v>
      </c>
      <c r="P272" s="95">
        <v>2984997</v>
      </c>
      <c r="Q272" s="95">
        <v>1109</v>
      </c>
      <c r="R272" s="95">
        <v>3841212</v>
      </c>
      <c r="S272" s="95">
        <v>6021</v>
      </c>
      <c r="T272" s="95">
        <v>19226484</v>
      </c>
      <c r="U272" s="95">
        <v>5765</v>
      </c>
      <c r="V272" s="95">
        <v>18254344</v>
      </c>
      <c r="W272" s="95">
        <v>1249</v>
      </c>
      <c r="X272" s="95">
        <v>3269265</v>
      </c>
      <c r="Y272" s="95">
        <v>1078</v>
      </c>
      <c r="Z272" s="95">
        <v>3710483</v>
      </c>
      <c r="AA272" s="95">
        <v>5953</v>
      </c>
      <c r="AB272" s="95">
        <v>16503213</v>
      </c>
      <c r="AC272" s="95">
        <v>5682</v>
      </c>
      <c r="AD272" s="95">
        <v>17781396</v>
      </c>
      <c r="AE272" s="95">
        <v>1268</v>
      </c>
      <c r="AF272" s="95">
        <v>3250861</v>
      </c>
      <c r="AG272" s="95">
        <v>1095</v>
      </c>
      <c r="AH272" s="95">
        <v>3979191</v>
      </c>
      <c r="AI272" s="95">
        <v>5989</v>
      </c>
      <c r="AJ272" s="95">
        <v>17795137.390000001</v>
      </c>
      <c r="AK272" s="95">
        <v>5700</v>
      </c>
      <c r="AL272" s="95">
        <v>19956603</v>
      </c>
      <c r="AM272" s="95">
        <v>1322</v>
      </c>
      <c r="AN272" s="95">
        <v>3074705.62</v>
      </c>
      <c r="AO272" s="95">
        <v>1144</v>
      </c>
      <c r="AP272" s="95">
        <v>4532771.76</v>
      </c>
      <c r="AQ272" s="72">
        <v>251.64</v>
      </c>
      <c r="AR272" s="72">
        <v>247.21</v>
      </c>
      <c r="AS272" s="72">
        <v>498.85</v>
      </c>
      <c r="AT272" s="95">
        <v>22291577</v>
      </c>
      <c r="AU272" s="95">
        <v>20801599</v>
      </c>
      <c r="AV272" s="95">
        <v>7382</v>
      </c>
      <c r="AW272" s="95">
        <v>7012</v>
      </c>
      <c r="AX272" s="72">
        <v>246.07</v>
      </c>
      <c r="AY272" s="72">
        <v>256.77999999999997</v>
      </c>
      <c r="AZ272" s="72">
        <v>502.85</v>
      </c>
      <c r="BA272" s="95">
        <v>21599705</v>
      </c>
      <c r="BB272" s="95">
        <v>21329235</v>
      </c>
      <c r="BC272" s="95">
        <v>7315</v>
      </c>
      <c r="BD272" s="95">
        <v>6922</v>
      </c>
      <c r="BE272" s="72">
        <v>257.86</v>
      </c>
      <c r="BF272" s="72">
        <v>267.49</v>
      </c>
      <c r="BG272" s="72">
        <v>525.35</v>
      </c>
      <c r="BH272" s="95">
        <v>22495749</v>
      </c>
      <c r="BI272" s="95">
        <v>21964827</v>
      </c>
      <c r="BJ272" s="95">
        <v>7270</v>
      </c>
      <c r="BK272" s="95">
        <v>6843</v>
      </c>
      <c r="BL272" s="72">
        <v>227.97</v>
      </c>
      <c r="BM272" s="72">
        <v>267.58</v>
      </c>
      <c r="BN272" s="72">
        <v>495.55</v>
      </c>
      <c r="BO272" s="95">
        <v>19754074</v>
      </c>
      <c r="BP272" s="95">
        <v>21760587</v>
      </c>
      <c r="BQ272" s="95">
        <v>7221</v>
      </c>
      <c r="BR272" s="95">
        <v>6777</v>
      </c>
      <c r="BS272" s="72">
        <v>237.88</v>
      </c>
      <c r="BT272" s="72">
        <v>298.19</v>
      </c>
      <c r="BU272" s="72">
        <v>536.07000000000005</v>
      </c>
      <c r="BV272" s="95">
        <v>20869843.010000002</v>
      </c>
      <c r="BW272" s="95">
        <v>24489374.760000002</v>
      </c>
      <c r="BX272" s="95">
        <v>7311</v>
      </c>
      <c r="BY272" s="95">
        <v>6844</v>
      </c>
      <c r="BZ272" s="95">
        <v>7206</v>
      </c>
      <c r="CA272" s="95">
        <v>7125</v>
      </c>
      <c r="CB272" s="95">
        <v>7064</v>
      </c>
      <c r="CC272" s="95">
        <v>7010</v>
      </c>
      <c r="CD272" s="95">
        <v>7083</v>
      </c>
      <c r="CE272" s="72">
        <v>650.75523149000003</v>
      </c>
      <c r="CF272" s="72">
        <v>676.59346364999999</v>
      </c>
      <c r="CG272" s="72">
        <v>712.40329333</v>
      </c>
      <c r="CH272" s="72">
        <v>716.50152150999998</v>
      </c>
      <c r="CI272" s="72">
        <v>731.52548966999996</v>
      </c>
      <c r="CJ272" s="96">
        <v>0.76657086389999995</v>
      </c>
      <c r="CK272" s="96">
        <v>0.74320848039999998</v>
      </c>
      <c r="CL272" s="96">
        <v>0.73743342420000002</v>
      </c>
      <c r="CM272" s="96">
        <v>0.69162449079999999</v>
      </c>
      <c r="CN272" s="96">
        <v>0.73281110169999997</v>
      </c>
      <c r="CO272" s="96">
        <v>0.9117305201</v>
      </c>
      <c r="CP272" s="96">
        <v>0.80542403269999996</v>
      </c>
      <c r="CQ272" s="96">
        <v>0.99584056389999998</v>
      </c>
      <c r="CR272" s="96">
        <v>0.80878801980000004</v>
      </c>
      <c r="CS272" s="95">
        <v>6742</v>
      </c>
      <c r="CT272" s="95">
        <v>6733</v>
      </c>
      <c r="CU272" s="95">
        <v>6641</v>
      </c>
      <c r="CV272" s="95">
        <v>6631</v>
      </c>
      <c r="CW272" s="95">
        <v>6637</v>
      </c>
      <c r="CX272" s="96">
        <v>0.92771632299999995</v>
      </c>
      <c r="CY272" s="96">
        <v>0.90838630300000001</v>
      </c>
      <c r="CZ272" s="96">
        <v>0.91556148400000004</v>
      </c>
      <c r="DA272" s="96">
        <v>0.89849002899999997</v>
      </c>
      <c r="DB272" s="96">
        <v>0.90827965300000002</v>
      </c>
      <c r="DC272">
        <v>2013</v>
      </c>
      <c r="DD272" s="6">
        <v>6879.6</v>
      </c>
      <c r="DE272" s="96">
        <v>1.5065299E-3</v>
      </c>
      <c r="DF272" s="72">
        <v>620.21</v>
      </c>
      <c r="DG272" s="96">
        <v>1</v>
      </c>
      <c r="DH272" s="72">
        <v>620.21</v>
      </c>
      <c r="DI272" s="72">
        <v>734.70898405000003</v>
      </c>
      <c r="DJ272" s="96">
        <v>1</v>
      </c>
      <c r="DK272" s="72">
        <v>620.21</v>
      </c>
      <c r="DL272" s="96">
        <v>1</v>
      </c>
      <c r="DM272" s="72">
        <v>620.21</v>
      </c>
      <c r="DN272" s="96">
        <v>1</v>
      </c>
      <c r="DO272" s="96">
        <v>5.228E-3</v>
      </c>
      <c r="DP272" s="72">
        <v>3.24</v>
      </c>
      <c r="DQ272" s="72">
        <v>616.97</v>
      </c>
      <c r="DR272" t="s">
        <v>239</v>
      </c>
      <c r="DT272" t="s">
        <v>218</v>
      </c>
    </row>
    <row r="273" spans="1:124" x14ac:dyDescent="0.3">
      <c r="A273" t="s">
        <v>240</v>
      </c>
      <c r="B273">
        <v>6220</v>
      </c>
      <c r="C273" s="95">
        <v>3729</v>
      </c>
      <c r="D273" s="95">
        <v>11987996</v>
      </c>
      <c r="E273" s="95">
        <v>3543</v>
      </c>
      <c r="F273" s="95">
        <v>12052881</v>
      </c>
      <c r="G273" s="95">
        <v>566</v>
      </c>
      <c r="H273" s="95">
        <v>1473777</v>
      </c>
      <c r="I273" s="95">
        <v>497</v>
      </c>
      <c r="J273" s="95">
        <v>1581596</v>
      </c>
      <c r="K273" s="95">
        <v>3733</v>
      </c>
      <c r="L273" s="95">
        <v>14124284</v>
      </c>
      <c r="M273" s="95">
        <v>3541</v>
      </c>
      <c r="N273" s="95">
        <v>12808949</v>
      </c>
      <c r="O273" s="95">
        <v>581</v>
      </c>
      <c r="P273" s="95">
        <v>1635250</v>
      </c>
      <c r="Q273" s="95">
        <v>510</v>
      </c>
      <c r="R273" s="95">
        <v>1725317</v>
      </c>
      <c r="S273" s="95">
        <v>3802</v>
      </c>
      <c r="T273" s="95">
        <v>14255170</v>
      </c>
      <c r="U273" s="95">
        <v>3599</v>
      </c>
      <c r="V273" s="95">
        <v>13393829</v>
      </c>
      <c r="W273" s="95">
        <v>585</v>
      </c>
      <c r="X273" s="95">
        <v>1506991</v>
      </c>
      <c r="Y273" s="95">
        <v>516</v>
      </c>
      <c r="Z273" s="95">
        <v>2210621</v>
      </c>
      <c r="AA273" s="95">
        <v>3999</v>
      </c>
      <c r="AB273" s="95">
        <v>13033504</v>
      </c>
      <c r="AC273" s="95">
        <v>3757</v>
      </c>
      <c r="AD273" s="95">
        <v>13675660</v>
      </c>
      <c r="AE273" s="95">
        <v>581</v>
      </c>
      <c r="AF273" s="95">
        <v>2184487</v>
      </c>
      <c r="AG273" s="95">
        <v>511</v>
      </c>
      <c r="AH273" s="95">
        <v>2481675</v>
      </c>
      <c r="AI273" s="95">
        <v>4142</v>
      </c>
      <c r="AJ273" s="95">
        <v>12415144.630000001</v>
      </c>
      <c r="AK273" s="95">
        <v>3873</v>
      </c>
      <c r="AL273" s="95">
        <v>14678498.699999999</v>
      </c>
      <c r="AM273" s="95">
        <v>591</v>
      </c>
      <c r="AN273" s="95">
        <v>1775288.13</v>
      </c>
      <c r="AO273" s="95">
        <v>521</v>
      </c>
      <c r="AP273" s="95">
        <v>2657729.4700000002</v>
      </c>
      <c r="AQ273" s="72">
        <v>261.19</v>
      </c>
      <c r="AR273" s="72">
        <v>281.24</v>
      </c>
      <c r="AS273" s="72">
        <v>542.42999999999995</v>
      </c>
      <c r="AT273" s="95">
        <v>13461773</v>
      </c>
      <c r="AU273" s="95">
        <v>13634477</v>
      </c>
      <c r="AV273" s="95">
        <v>4295</v>
      </c>
      <c r="AW273" s="95">
        <v>4040</v>
      </c>
      <c r="AX273" s="72">
        <v>304.43</v>
      </c>
      <c r="AY273" s="72">
        <v>298.99</v>
      </c>
      <c r="AZ273" s="72">
        <v>603.41999999999996</v>
      </c>
      <c r="BA273" s="95">
        <v>15759534</v>
      </c>
      <c r="BB273" s="95">
        <v>14534266</v>
      </c>
      <c r="BC273" s="95">
        <v>4314</v>
      </c>
      <c r="BD273" s="95">
        <v>4051</v>
      </c>
      <c r="BE273" s="72">
        <v>299.41000000000003</v>
      </c>
      <c r="BF273" s="72">
        <v>316.01</v>
      </c>
      <c r="BG273" s="72">
        <v>615.41999999999996</v>
      </c>
      <c r="BH273" s="95">
        <v>15762161</v>
      </c>
      <c r="BI273" s="95">
        <v>15604450</v>
      </c>
      <c r="BJ273" s="95">
        <v>4387</v>
      </c>
      <c r="BK273" s="95">
        <v>4115</v>
      </c>
      <c r="BL273" s="72">
        <v>276.89</v>
      </c>
      <c r="BM273" s="72">
        <v>315.47000000000003</v>
      </c>
      <c r="BN273" s="72">
        <v>592.36</v>
      </c>
      <c r="BO273" s="95">
        <v>15217991</v>
      </c>
      <c r="BP273" s="95">
        <v>16157335</v>
      </c>
      <c r="BQ273" s="95">
        <v>4580</v>
      </c>
      <c r="BR273" s="95">
        <v>4268</v>
      </c>
      <c r="BS273" s="72">
        <v>249.85</v>
      </c>
      <c r="BT273" s="72">
        <v>328.79</v>
      </c>
      <c r="BU273" s="72">
        <v>578.64</v>
      </c>
      <c r="BV273" s="95">
        <v>14190432.76</v>
      </c>
      <c r="BW273" s="95">
        <v>17336228.170000002</v>
      </c>
      <c r="BX273" s="95">
        <v>4733</v>
      </c>
      <c r="BY273" s="95">
        <v>4394</v>
      </c>
      <c r="BZ273" s="95">
        <v>4173</v>
      </c>
      <c r="CA273" s="95">
        <v>4187</v>
      </c>
      <c r="CB273" s="95">
        <v>4256</v>
      </c>
      <c r="CC273" s="95">
        <v>4432</v>
      </c>
      <c r="CD273" s="95">
        <v>4567</v>
      </c>
      <c r="CE273" s="72">
        <v>650.75523149000003</v>
      </c>
      <c r="CF273" s="72">
        <v>676.59346364999999</v>
      </c>
      <c r="CG273" s="72">
        <v>712.40329333</v>
      </c>
      <c r="CH273" s="72">
        <v>716.50152150999998</v>
      </c>
      <c r="CI273" s="72">
        <v>731.52548966999996</v>
      </c>
      <c r="CJ273" s="96">
        <v>0.8335392076</v>
      </c>
      <c r="CK273" s="96">
        <v>0.89185017649999998</v>
      </c>
      <c r="CL273" s="96">
        <v>0.86386461960000005</v>
      </c>
      <c r="CM273" s="96">
        <v>0.82673934699999996</v>
      </c>
      <c r="CN273" s="96">
        <v>0.79100456259999996</v>
      </c>
      <c r="CO273" s="96">
        <v>0.86225440190000002</v>
      </c>
      <c r="CP273" s="96">
        <v>0.97581361229999997</v>
      </c>
      <c r="CQ273" s="96">
        <v>0.99584056389999998</v>
      </c>
      <c r="CR273" s="96">
        <v>0.97988925969999996</v>
      </c>
      <c r="CS273" s="95">
        <v>3776</v>
      </c>
      <c r="CT273" s="95">
        <v>3797</v>
      </c>
      <c r="CU273" s="95">
        <v>3844</v>
      </c>
      <c r="CV273" s="95">
        <v>3865</v>
      </c>
      <c r="CW273" s="95">
        <v>3964</v>
      </c>
      <c r="CX273" s="96">
        <v>0.88617184100000002</v>
      </c>
      <c r="CY273" s="96">
        <v>0.86668024399999999</v>
      </c>
      <c r="CZ273" s="96">
        <v>0.88535973300000004</v>
      </c>
      <c r="DA273" s="96">
        <v>0.84591935100000004</v>
      </c>
      <c r="DB273" s="96">
        <v>0.82875311699999998</v>
      </c>
      <c r="DC273">
        <v>2013</v>
      </c>
      <c r="DD273" s="6">
        <v>4173.6000000000004</v>
      </c>
      <c r="DE273" s="96">
        <v>2.1290429000000001E-3</v>
      </c>
      <c r="DF273" s="72">
        <v>750.94</v>
      </c>
      <c r="DG273" s="96">
        <v>1</v>
      </c>
      <c r="DH273" s="72">
        <v>750.94</v>
      </c>
      <c r="DI273" s="72">
        <v>734.70898405000003</v>
      </c>
      <c r="DJ273" s="96">
        <v>1</v>
      </c>
      <c r="DK273" s="72">
        <v>750.94</v>
      </c>
      <c r="DL273" s="96">
        <v>1</v>
      </c>
      <c r="DM273" s="72">
        <v>750.94</v>
      </c>
      <c r="DN273" s="96">
        <v>1</v>
      </c>
      <c r="DO273" s="96">
        <v>8.1220000000000007E-3</v>
      </c>
      <c r="DP273" s="72">
        <v>6.1</v>
      </c>
      <c r="DQ273" s="72">
        <v>744.84</v>
      </c>
      <c r="DR273" t="s">
        <v>240</v>
      </c>
      <c r="DT273" t="s">
        <v>218</v>
      </c>
    </row>
    <row r="274" spans="1:124" x14ac:dyDescent="0.3">
      <c r="A274" t="s">
        <v>241</v>
      </c>
      <c r="B274">
        <v>6230</v>
      </c>
      <c r="C274" s="95">
        <v>118</v>
      </c>
      <c r="D274" s="95">
        <v>421323</v>
      </c>
      <c r="E274" s="95">
        <v>104</v>
      </c>
      <c r="F274" s="95">
        <v>339656</v>
      </c>
      <c r="G274" s="95">
        <v>42</v>
      </c>
      <c r="H274" s="95">
        <v>90387</v>
      </c>
      <c r="I274" s="95">
        <v>35</v>
      </c>
      <c r="J274" s="95">
        <v>97702</v>
      </c>
      <c r="K274" s="95">
        <v>123</v>
      </c>
      <c r="L274" s="95">
        <v>380156</v>
      </c>
      <c r="M274" s="95">
        <v>109</v>
      </c>
      <c r="N274" s="95">
        <v>305781</v>
      </c>
      <c r="O274" s="95">
        <v>38</v>
      </c>
      <c r="P274" s="95">
        <v>113684</v>
      </c>
      <c r="Q274" s="95">
        <v>33</v>
      </c>
      <c r="R274" s="95">
        <v>158512</v>
      </c>
      <c r="S274" s="95">
        <v>166</v>
      </c>
      <c r="T274" s="95">
        <v>483959</v>
      </c>
      <c r="U274" s="95">
        <v>139</v>
      </c>
      <c r="V274" s="95">
        <v>401934</v>
      </c>
      <c r="W274" s="95">
        <v>49</v>
      </c>
      <c r="X274" s="95">
        <v>136989</v>
      </c>
      <c r="Y274" s="95">
        <v>40</v>
      </c>
      <c r="Z274" s="95">
        <v>201948</v>
      </c>
      <c r="AA274" s="95">
        <v>184</v>
      </c>
      <c r="AB274" s="95">
        <v>450880</v>
      </c>
      <c r="AC274" s="95">
        <v>145</v>
      </c>
      <c r="AD274" s="95">
        <v>480313</v>
      </c>
      <c r="AE274" s="95">
        <v>64</v>
      </c>
      <c r="AF274" s="95">
        <v>186906</v>
      </c>
      <c r="AG274" s="95">
        <v>51</v>
      </c>
      <c r="AH274" s="95">
        <v>281017</v>
      </c>
      <c r="AI274" s="95">
        <v>201</v>
      </c>
      <c r="AJ274" s="95">
        <v>621946.46</v>
      </c>
      <c r="AK274" s="95">
        <v>160</v>
      </c>
      <c r="AL274" s="95">
        <v>621676.26</v>
      </c>
      <c r="AM274" s="95">
        <v>72</v>
      </c>
      <c r="AN274" s="95">
        <v>100689.89</v>
      </c>
      <c r="AO274" s="95">
        <v>58</v>
      </c>
      <c r="AP274" s="95">
        <v>219765.04</v>
      </c>
      <c r="AQ274" s="72">
        <v>266.52</v>
      </c>
      <c r="AR274" s="72">
        <v>262.20999999999998</v>
      </c>
      <c r="AS274" s="72">
        <v>528.73</v>
      </c>
      <c r="AT274" s="95">
        <v>511710</v>
      </c>
      <c r="AU274" s="95">
        <v>437358</v>
      </c>
      <c r="AV274" s="95">
        <v>160</v>
      </c>
      <c r="AW274" s="95">
        <v>139</v>
      </c>
      <c r="AX274" s="72">
        <v>255.61</v>
      </c>
      <c r="AY274" s="72">
        <v>272.47000000000003</v>
      </c>
      <c r="AZ274" s="72">
        <v>528.08000000000004</v>
      </c>
      <c r="BA274" s="95">
        <v>493840</v>
      </c>
      <c r="BB274" s="95">
        <v>464293</v>
      </c>
      <c r="BC274" s="95">
        <v>161</v>
      </c>
      <c r="BD274" s="95">
        <v>142</v>
      </c>
      <c r="BE274" s="72">
        <v>240.68</v>
      </c>
      <c r="BF274" s="72">
        <v>281.14</v>
      </c>
      <c r="BG274" s="72">
        <v>521.82000000000005</v>
      </c>
      <c r="BH274" s="95">
        <v>620948</v>
      </c>
      <c r="BI274" s="95">
        <v>603882</v>
      </c>
      <c r="BJ274" s="95">
        <v>215</v>
      </c>
      <c r="BK274" s="95">
        <v>179</v>
      </c>
      <c r="BL274" s="72">
        <v>214.31</v>
      </c>
      <c r="BM274" s="72">
        <v>323.69</v>
      </c>
      <c r="BN274" s="72">
        <v>538</v>
      </c>
      <c r="BO274" s="95">
        <v>637786</v>
      </c>
      <c r="BP274" s="95">
        <v>761330</v>
      </c>
      <c r="BQ274" s="95">
        <v>248</v>
      </c>
      <c r="BR274" s="95">
        <v>196</v>
      </c>
      <c r="BS274" s="72">
        <v>220.58</v>
      </c>
      <c r="BT274" s="72">
        <v>321.64999999999998</v>
      </c>
      <c r="BU274" s="72">
        <v>542.23</v>
      </c>
      <c r="BV274" s="95">
        <v>722636.35</v>
      </c>
      <c r="BW274" s="95">
        <v>841441.3</v>
      </c>
      <c r="BX274" s="95">
        <v>273</v>
      </c>
      <c r="BY274" s="95">
        <v>218</v>
      </c>
      <c r="BZ274" s="95">
        <v>150</v>
      </c>
      <c r="CA274" s="95">
        <v>152</v>
      </c>
      <c r="CB274" s="95">
        <v>198</v>
      </c>
      <c r="CC274" s="95">
        <v>223</v>
      </c>
      <c r="CD274" s="95">
        <v>246</v>
      </c>
      <c r="CE274" s="72">
        <v>650.75523149000003</v>
      </c>
      <c r="CF274" s="72">
        <v>676.59346364999999</v>
      </c>
      <c r="CG274" s="72">
        <v>712.40329333</v>
      </c>
      <c r="CH274" s="72">
        <v>716.50152150999998</v>
      </c>
      <c r="CI274" s="72">
        <v>731.52548966999996</v>
      </c>
      <c r="CJ274" s="96">
        <v>0.81248674529999998</v>
      </c>
      <c r="CK274" s="96">
        <v>0.78049822879999997</v>
      </c>
      <c r="CL274" s="96">
        <v>0.73247836570000002</v>
      </c>
      <c r="CM274" s="96">
        <v>0.75087070140000001</v>
      </c>
      <c r="CN274" s="96">
        <v>0.74123186090000004</v>
      </c>
      <c r="CO274" s="96">
        <v>0.79686875749999997</v>
      </c>
      <c r="CP274" s="96">
        <v>0.95814169299999996</v>
      </c>
      <c r="CQ274" s="96">
        <v>0.99584056389999998</v>
      </c>
      <c r="CR274" s="96">
        <v>0.96214353070000003</v>
      </c>
      <c r="CS274" s="95">
        <v>220</v>
      </c>
      <c r="CT274" s="95">
        <v>234</v>
      </c>
      <c r="CU274" s="95">
        <v>249</v>
      </c>
      <c r="CV274" s="95">
        <v>273</v>
      </c>
      <c r="CW274" s="95">
        <v>290</v>
      </c>
      <c r="CX274" s="96">
        <v>0.82363678900000004</v>
      </c>
      <c r="CY274" s="96">
        <v>0.75805071800000001</v>
      </c>
      <c r="CZ274" s="96">
        <v>0.76965204499999995</v>
      </c>
      <c r="DA274" s="96">
        <v>0.86378927599999999</v>
      </c>
      <c r="DB274" s="96">
        <v>0.768255358</v>
      </c>
      <c r="DC274">
        <v>2013</v>
      </c>
      <c r="DD274" s="6">
        <v>174.8</v>
      </c>
      <c r="DE274" s="96">
        <v>4.6444540000000001E-3</v>
      </c>
      <c r="DF274" s="72">
        <v>735.48</v>
      </c>
      <c r="DG274" s="96">
        <v>1</v>
      </c>
      <c r="DH274" s="72">
        <v>735.48</v>
      </c>
      <c r="DI274" s="72">
        <v>751.28769828999998</v>
      </c>
      <c r="DJ274" s="96">
        <v>0.41809089919999998</v>
      </c>
      <c r="DK274" s="72">
        <v>744.67864349000001</v>
      </c>
      <c r="DL274" s="96">
        <v>1.0125056693000001</v>
      </c>
      <c r="DM274" s="72">
        <v>753.99134833999994</v>
      </c>
      <c r="DN274" s="96">
        <v>1</v>
      </c>
      <c r="DO274" s="96">
        <v>1.1370999999999999E-2</v>
      </c>
      <c r="DP274" s="72">
        <v>8.57</v>
      </c>
      <c r="DQ274" s="72">
        <v>745.42</v>
      </c>
      <c r="DR274" t="s">
        <v>241</v>
      </c>
      <c r="DT274" t="s">
        <v>218</v>
      </c>
    </row>
    <row r="275" spans="1:124" x14ac:dyDescent="0.3">
      <c r="A275" t="s">
        <v>242</v>
      </c>
      <c r="B275">
        <v>6240</v>
      </c>
      <c r="C275" s="95">
        <v>1057</v>
      </c>
      <c r="D275" s="95">
        <v>4018792</v>
      </c>
      <c r="E275" s="95">
        <v>1016</v>
      </c>
      <c r="F275" s="95">
        <v>3867619</v>
      </c>
      <c r="G275" s="95">
        <v>104</v>
      </c>
      <c r="H275" s="95">
        <v>340980</v>
      </c>
      <c r="I275" s="95">
        <v>87</v>
      </c>
      <c r="J275" s="95">
        <v>382609</v>
      </c>
      <c r="K275" s="95">
        <v>1077</v>
      </c>
      <c r="L275" s="95">
        <v>4452345</v>
      </c>
      <c r="M275" s="95">
        <v>1034</v>
      </c>
      <c r="N275" s="95">
        <v>3782874</v>
      </c>
      <c r="O275" s="95">
        <v>106</v>
      </c>
      <c r="P275" s="95">
        <v>326396</v>
      </c>
      <c r="Q275" s="95">
        <v>90</v>
      </c>
      <c r="R275" s="95">
        <v>294948</v>
      </c>
      <c r="S275" s="95">
        <v>1096</v>
      </c>
      <c r="T275" s="95">
        <v>3245102</v>
      </c>
      <c r="U275" s="95">
        <v>1049</v>
      </c>
      <c r="V275" s="95">
        <v>4124840</v>
      </c>
      <c r="W275" s="95">
        <v>104</v>
      </c>
      <c r="X275" s="95">
        <v>210190</v>
      </c>
      <c r="Y275" s="95">
        <v>95</v>
      </c>
      <c r="Z275" s="95">
        <v>282712</v>
      </c>
      <c r="AA275" s="95">
        <v>1136</v>
      </c>
      <c r="AB275" s="95">
        <v>3661943</v>
      </c>
      <c r="AC275" s="95">
        <v>1077</v>
      </c>
      <c r="AD275" s="95">
        <v>4503065</v>
      </c>
      <c r="AE275" s="95">
        <v>111</v>
      </c>
      <c r="AF275" s="95">
        <v>412153</v>
      </c>
      <c r="AG275" s="95">
        <v>96</v>
      </c>
      <c r="AH275" s="95">
        <v>450804</v>
      </c>
      <c r="AI275" s="95">
        <v>1216</v>
      </c>
      <c r="AJ275" s="95">
        <v>5442473.8600000003</v>
      </c>
      <c r="AK275" s="95">
        <v>1148</v>
      </c>
      <c r="AL275" s="95">
        <v>4799107.33</v>
      </c>
      <c r="AM275" s="95">
        <v>124</v>
      </c>
      <c r="AN275" s="95">
        <v>504978.11</v>
      </c>
      <c r="AO275" s="95">
        <v>104</v>
      </c>
      <c r="AP275" s="95">
        <v>511932.84</v>
      </c>
      <c r="AQ275" s="72">
        <v>312.93</v>
      </c>
      <c r="AR275" s="72">
        <v>321.11</v>
      </c>
      <c r="AS275" s="72">
        <v>634.04</v>
      </c>
      <c r="AT275" s="95">
        <v>4359772</v>
      </c>
      <c r="AU275" s="95">
        <v>4250228</v>
      </c>
      <c r="AV275" s="95">
        <v>1161</v>
      </c>
      <c r="AW275" s="95">
        <v>1103</v>
      </c>
      <c r="AX275" s="72">
        <v>336.63</v>
      </c>
      <c r="AY275" s="72">
        <v>302.33</v>
      </c>
      <c r="AZ275" s="72">
        <v>638.96</v>
      </c>
      <c r="BA275" s="95">
        <v>4778741</v>
      </c>
      <c r="BB275" s="95">
        <v>4077822</v>
      </c>
      <c r="BC275" s="95">
        <v>1183</v>
      </c>
      <c r="BD275" s="95">
        <v>1124</v>
      </c>
      <c r="BE275" s="72">
        <v>239.95</v>
      </c>
      <c r="BF275" s="72">
        <v>321.06</v>
      </c>
      <c r="BG275" s="72">
        <v>561.01</v>
      </c>
      <c r="BH275" s="95">
        <v>3455292</v>
      </c>
      <c r="BI275" s="95">
        <v>4407552</v>
      </c>
      <c r="BJ275" s="95">
        <v>1200</v>
      </c>
      <c r="BK275" s="95">
        <v>1144</v>
      </c>
      <c r="BL275" s="72">
        <v>272.26</v>
      </c>
      <c r="BM275" s="72">
        <v>351.94</v>
      </c>
      <c r="BN275" s="72">
        <v>624.20000000000005</v>
      </c>
      <c r="BO275" s="95">
        <v>4074096</v>
      </c>
      <c r="BP275" s="95">
        <v>4953869</v>
      </c>
      <c r="BQ275" s="95">
        <v>1247</v>
      </c>
      <c r="BR275" s="95">
        <v>1173</v>
      </c>
      <c r="BS275" s="72">
        <v>369.87</v>
      </c>
      <c r="BT275" s="72">
        <v>353.5</v>
      </c>
      <c r="BU275" s="72">
        <v>723.37</v>
      </c>
      <c r="BV275" s="95">
        <v>5947451.9699999997</v>
      </c>
      <c r="BW275" s="95">
        <v>5311040.17</v>
      </c>
      <c r="BX275" s="95">
        <v>1340</v>
      </c>
      <c r="BY275" s="95">
        <v>1252</v>
      </c>
      <c r="BZ275" s="95">
        <v>1133</v>
      </c>
      <c r="CA275" s="95">
        <v>1155</v>
      </c>
      <c r="CB275" s="95">
        <v>1173</v>
      </c>
      <c r="CC275" s="95">
        <v>1212</v>
      </c>
      <c r="CD275" s="95">
        <v>1297</v>
      </c>
      <c r="CE275" s="72">
        <v>650.75523149000003</v>
      </c>
      <c r="CF275" s="72">
        <v>676.59346364999999</v>
      </c>
      <c r="CG275" s="72">
        <v>712.40329333</v>
      </c>
      <c r="CH275" s="72">
        <v>716.50152150999998</v>
      </c>
      <c r="CI275" s="72">
        <v>731.52548966999996</v>
      </c>
      <c r="CJ275" s="96">
        <v>0.97431410360000004</v>
      </c>
      <c r="CK275" s="96">
        <v>0.94437802660000003</v>
      </c>
      <c r="CL275" s="96">
        <v>0.78748934100000001</v>
      </c>
      <c r="CM275" s="96">
        <v>0.8711774941</v>
      </c>
      <c r="CN275" s="96">
        <v>0.98885139369999997</v>
      </c>
      <c r="CO275" s="96">
        <v>0.77384295999999997</v>
      </c>
      <c r="CP275" s="96">
        <v>1.1801387607</v>
      </c>
      <c r="CQ275" s="96">
        <v>0.99584056389999998</v>
      </c>
      <c r="CR275" s="96">
        <v>1.1850678058999999</v>
      </c>
      <c r="CS275" s="95">
        <v>1099</v>
      </c>
      <c r="CT275" s="95">
        <v>1142</v>
      </c>
      <c r="CU275" s="95">
        <v>1185</v>
      </c>
      <c r="CV275" s="95">
        <v>1217</v>
      </c>
      <c r="CW275" s="95">
        <v>1271</v>
      </c>
      <c r="CX275" s="96">
        <v>0.77725432500000002</v>
      </c>
      <c r="CY275" s="96">
        <v>0.78670478099999996</v>
      </c>
      <c r="CZ275" s="96">
        <v>0.78190768899999996</v>
      </c>
      <c r="DA275" s="96">
        <v>0.742790002</v>
      </c>
      <c r="DB275" s="96">
        <v>0.78155142300000002</v>
      </c>
      <c r="DC275">
        <v>2013</v>
      </c>
      <c r="DD275" s="6">
        <v>1159.2</v>
      </c>
      <c r="DE275" s="96">
        <v>2.9293918000000002E-3</v>
      </c>
      <c r="DF275" s="72">
        <v>907.45</v>
      </c>
      <c r="DG275" s="96">
        <v>1</v>
      </c>
      <c r="DH275" s="72">
        <v>907.45</v>
      </c>
      <c r="DI275" s="72">
        <v>734.70898405000003</v>
      </c>
      <c r="DJ275" s="96">
        <v>1</v>
      </c>
      <c r="DK275" s="72">
        <v>907.45</v>
      </c>
      <c r="DL275" s="96">
        <v>1</v>
      </c>
      <c r="DM275" s="72">
        <v>907.45</v>
      </c>
      <c r="DN275" s="96">
        <v>1</v>
      </c>
      <c r="DO275" s="96">
        <v>8.5929999999999999E-3</v>
      </c>
      <c r="DP275" s="72">
        <v>7.8</v>
      </c>
      <c r="DQ275" s="72">
        <v>899.65</v>
      </c>
      <c r="DR275" t="s">
        <v>242</v>
      </c>
      <c r="DT275" t="s">
        <v>218</v>
      </c>
    </row>
    <row r="276" spans="1:124" x14ac:dyDescent="0.3">
      <c r="A276" t="s">
        <v>243</v>
      </c>
      <c r="B276">
        <v>6250</v>
      </c>
      <c r="C276" s="95">
        <v>932</v>
      </c>
      <c r="D276" s="95">
        <v>2495907</v>
      </c>
      <c r="E276" s="95">
        <v>900</v>
      </c>
      <c r="F276" s="95">
        <v>2815954</v>
      </c>
      <c r="G276" s="95">
        <v>121</v>
      </c>
      <c r="H276" s="95">
        <v>373333</v>
      </c>
      <c r="I276" s="95">
        <v>107</v>
      </c>
      <c r="J276" s="95">
        <v>357482</v>
      </c>
      <c r="K276" s="95">
        <v>978</v>
      </c>
      <c r="L276" s="95">
        <v>3066895</v>
      </c>
      <c r="M276" s="95">
        <v>937</v>
      </c>
      <c r="N276" s="95">
        <v>3361999</v>
      </c>
      <c r="O276" s="95">
        <v>121</v>
      </c>
      <c r="P276" s="95">
        <v>282159</v>
      </c>
      <c r="Q276" s="95">
        <v>110</v>
      </c>
      <c r="R276" s="95">
        <v>417940</v>
      </c>
      <c r="S276" s="95">
        <v>1030</v>
      </c>
      <c r="T276" s="95">
        <v>3263431</v>
      </c>
      <c r="U276" s="95">
        <v>980</v>
      </c>
      <c r="V276" s="95">
        <v>3441072</v>
      </c>
      <c r="W276" s="95">
        <v>121</v>
      </c>
      <c r="X276" s="95">
        <v>208524</v>
      </c>
      <c r="Y276" s="95">
        <v>107</v>
      </c>
      <c r="Z276" s="95">
        <v>406281</v>
      </c>
      <c r="AA276" s="95">
        <v>1081</v>
      </c>
      <c r="AB276" s="95">
        <v>2725119</v>
      </c>
      <c r="AC276" s="95">
        <v>1017</v>
      </c>
      <c r="AD276" s="95">
        <v>3982704</v>
      </c>
      <c r="AE276" s="95">
        <v>121</v>
      </c>
      <c r="AF276" s="95">
        <v>391822</v>
      </c>
      <c r="AG276" s="95">
        <v>108</v>
      </c>
      <c r="AH276" s="95">
        <v>494275</v>
      </c>
      <c r="AI276" s="95">
        <v>1160</v>
      </c>
      <c r="AJ276" s="95">
        <v>3037621.23</v>
      </c>
      <c r="AK276" s="95">
        <v>1091</v>
      </c>
      <c r="AL276" s="95">
        <v>4474452</v>
      </c>
      <c r="AM276" s="95">
        <v>121</v>
      </c>
      <c r="AN276" s="95">
        <v>426444</v>
      </c>
      <c r="AO276" s="95">
        <v>111</v>
      </c>
      <c r="AP276" s="95">
        <v>636704.23</v>
      </c>
      <c r="AQ276" s="72">
        <v>227.07</v>
      </c>
      <c r="AR276" s="72">
        <v>262.61</v>
      </c>
      <c r="AS276" s="72">
        <v>489.68</v>
      </c>
      <c r="AT276" s="95">
        <v>2869240</v>
      </c>
      <c r="AU276" s="95">
        <v>3173436</v>
      </c>
      <c r="AV276" s="95">
        <v>1053</v>
      </c>
      <c r="AW276" s="95">
        <v>1007</v>
      </c>
      <c r="AX276" s="72">
        <v>253.95</v>
      </c>
      <c r="AY276" s="72">
        <v>300.85000000000002</v>
      </c>
      <c r="AZ276" s="72">
        <v>554.79999999999995</v>
      </c>
      <c r="BA276" s="95">
        <v>3349054</v>
      </c>
      <c r="BB276" s="95">
        <v>3779939</v>
      </c>
      <c r="BC276" s="95">
        <v>1099</v>
      </c>
      <c r="BD276" s="95">
        <v>1047</v>
      </c>
      <c r="BE276" s="72">
        <v>251.37</v>
      </c>
      <c r="BF276" s="72">
        <v>294.95</v>
      </c>
      <c r="BG276" s="72">
        <v>546.32000000000005</v>
      </c>
      <c r="BH276" s="95">
        <v>3471955</v>
      </c>
      <c r="BI276" s="95">
        <v>3847353</v>
      </c>
      <c r="BJ276" s="95">
        <v>1151</v>
      </c>
      <c r="BK276" s="95">
        <v>1087</v>
      </c>
      <c r="BL276" s="72">
        <v>216.09</v>
      </c>
      <c r="BM276" s="72">
        <v>331.63</v>
      </c>
      <c r="BN276" s="72">
        <v>547.72</v>
      </c>
      <c r="BO276" s="95">
        <v>3116941</v>
      </c>
      <c r="BP276" s="95">
        <v>4476979</v>
      </c>
      <c r="BQ276" s="95">
        <v>1202</v>
      </c>
      <c r="BR276" s="95">
        <v>1125</v>
      </c>
      <c r="BS276" s="72">
        <v>225.35</v>
      </c>
      <c r="BT276" s="72">
        <v>354.35</v>
      </c>
      <c r="BU276" s="72">
        <v>579.70000000000005</v>
      </c>
      <c r="BV276" s="95">
        <v>3464065.23</v>
      </c>
      <c r="BW276" s="95">
        <v>5111156.2300000004</v>
      </c>
      <c r="BX276" s="95">
        <v>1281</v>
      </c>
      <c r="BY276" s="95">
        <v>1202</v>
      </c>
      <c r="BZ276" s="95">
        <v>1031</v>
      </c>
      <c r="CA276" s="95">
        <v>1074</v>
      </c>
      <c r="CB276" s="95">
        <v>1120</v>
      </c>
      <c r="CC276" s="95">
        <v>1165</v>
      </c>
      <c r="CD276" s="95">
        <v>1242</v>
      </c>
      <c r="CE276" s="72">
        <v>650.75523149000003</v>
      </c>
      <c r="CF276" s="72">
        <v>676.59346364999999</v>
      </c>
      <c r="CG276" s="72">
        <v>712.40329333</v>
      </c>
      <c r="CH276" s="72">
        <v>716.50152150999998</v>
      </c>
      <c r="CI276" s="72">
        <v>731.52548966999996</v>
      </c>
      <c r="CJ276" s="96">
        <v>0.75247954419999996</v>
      </c>
      <c r="CK276" s="96">
        <v>0.81999018580000005</v>
      </c>
      <c r="CL276" s="96">
        <v>0.7668689984</v>
      </c>
      <c r="CM276" s="96">
        <v>0.76443661809999996</v>
      </c>
      <c r="CN276" s="96">
        <v>0.79245358939999999</v>
      </c>
      <c r="CO276" s="96">
        <v>0.77540289399999995</v>
      </c>
      <c r="CP276" s="96">
        <v>1.0049559955</v>
      </c>
      <c r="CQ276" s="96">
        <v>0.99584056389999998</v>
      </c>
      <c r="CR276" s="96">
        <v>1.0091533609000001</v>
      </c>
      <c r="CS276" s="95">
        <v>1055</v>
      </c>
      <c r="CT276" s="95">
        <v>1110</v>
      </c>
      <c r="CU276" s="95">
        <v>1164</v>
      </c>
      <c r="CV276" s="95">
        <v>1225</v>
      </c>
      <c r="CW276" s="95">
        <v>1293</v>
      </c>
      <c r="CX276" s="96">
        <v>0.78139823399999997</v>
      </c>
      <c r="CY276" s="96">
        <v>0.79551946200000001</v>
      </c>
      <c r="CZ276" s="96">
        <v>0.76298907900000001</v>
      </c>
      <c r="DA276" s="96">
        <v>0.75599630100000004</v>
      </c>
      <c r="DB276" s="96">
        <v>0.78280295799999999</v>
      </c>
      <c r="DC276">
        <v>2013</v>
      </c>
      <c r="DD276" s="6">
        <v>1093.5999999999999</v>
      </c>
      <c r="DE276" s="96">
        <v>2.1351161999999999E-3</v>
      </c>
      <c r="DF276" s="72">
        <v>773.37</v>
      </c>
      <c r="DG276" s="96">
        <v>1</v>
      </c>
      <c r="DH276" s="72">
        <v>773.37</v>
      </c>
      <c r="DI276" s="72">
        <v>734.70898405000003</v>
      </c>
      <c r="DJ276" s="96">
        <v>1</v>
      </c>
      <c r="DK276" s="72">
        <v>773.37</v>
      </c>
      <c r="DL276" s="96">
        <v>1</v>
      </c>
      <c r="DM276" s="72">
        <v>773.37</v>
      </c>
      <c r="DN276" s="96">
        <v>1</v>
      </c>
      <c r="DO276" s="96">
        <v>6.6499999999999997E-3</v>
      </c>
      <c r="DP276" s="72">
        <v>5.14</v>
      </c>
      <c r="DQ276" s="72">
        <v>768.23</v>
      </c>
      <c r="DR276" t="s">
        <v>243</v>
      </c>
      <c r="DT276" t="s">
        <v>218</v>
      </c>
    </row>
    <row r="277" spans="1:124" x14ac:dyDescent="0.3">
      <c r="A277" t="s">
        <v>244</v>
      </c>
      <c r="B277">
        <v>6260</v>
      </c>
      <c r="C277" s="95">
        <v>104</v>
      </c>
      <c r="D277" s="95">
        <v>272460</v>
      </c>
      <c r="E277" s="95">
        <v>98</v>
      </c>
      <c r="F277" s="95">
        <v>198809</v>
      </c>
      <c r="G277" s="95">
        <v>10</v>
      </c>
      <c r="H277" s="95">
        <v>19902</v>
      </c>
      <c r="I277" s="95">
        <v>9</v>
      </c>
      <c r="J277" s="95">
        <v>26412</v>
      </c>
      <c r="K277" s="95">
        <v>110</v>
      </c>
      <c r="L277" s="95">
        <v>245898</v>
      </c>
      <c r="M277" s="95">
        <v>108</v>
      </c>
      <c r="N277" s="95">
        <v>329276</v>
      </c>
      <c r="O277" s="95">
        <v>11</v>
      </c>
      <c r="P277" s="95">
        <v>11491</v>
      </c>
      <c r="Q277" s="95">
        <v>10</v>
      </c>
      <c r="R277" s="95">
        <v>47287</v>
      </c>
      <c r="S277" s="95">
        <v>113</v>
      </c>
      <c r="T277" s="95">
        <v>166973</v>
      </c>
      <c r="U277" s="95">
        <v>112</v>
      </c>
      <c r="V277" s="95">
        <v>276811</v>
      </c>
      <c r="W277" s="95">
        <v>11</v>
      </c>
      <c r="X277" s="95">
        <v>555</v>
      </c>
      <c r="Y277" s="95">
        <v>10</v>
      </c>
      <c r="Z277" s="95">
        <v>14211</v>
      </c>
      <c r="AA277" s="95">
        <v>120</v>
      </c>
      <c r="AB277" s="95">
        <v>123737</v>
      </c>
      <c r="AC277" s="95">
        <v>115</v>
      </c>
      <c r="AD277" s="95">
        <v>320505</v>
      </c>
      <c r="AE277" s="95">
        <v>12</v>
      </c>
      <c r="AF277" s="95">
        <v>1</v>
      </c>
      <c r="AG277" s="95">
        <v>11</v>
      </c>
      <c r="AH277" s="95">
        <v>23999</v>
      </c>
      <c r="AI277" s="95">
        <v>136</v>
      </c>
      <c r="AJ277" s="95">
        <v>407281</v>
      </c>
      <c r="AK277" s="95">
        <v>128</v>
      </c>
      <c r="AL277" s="95">
        <v>519116.19</v>
      </c>
      <c r="AM277" s="95">
        <v>14</v>
      </c>
      <c r="AN277" s="95">
        <v>59825</v>
      </c>
      <c r="AO277" s="95">
        <v>12</v>
      </c>
      <c r="AP277" s="95">
        <v>89869</v>
      </c>
      <c r="AQ277" s="72">
        <v>213.71</v>
      </c>
      <c r="AR277" s="72">
        <v>175.41</v>
      </c>
      <c r="AS277" s="72">
        <v>389.12</v>
      </c>
      <c r="AT277" s="95">
        <v>292362</v>
      </c>
      <c r="AU277" s="95">
        <v>225221</v>
      </c>
      <c r="AV277" s="95">
        <v>114</v>
      </c>
      <c r="AW277" s="95">
        <v>107</v>
      </c>
      <c r="AX277" s="72">
        <v>177.27</v>
      </c>
      <c r="AY277" s="72">
        <v>265.93</v>
      </c>
      <c r="AZ277" s="72">
        <v>443.2</v>
      </c>
      <c r="BA277" s="95">
        <v>257389</v>
      </c>
      <c r="BB277" s="95">
        <v>376563</v>
      </c>
      <c r="BC277" s="95">
        <v>121</v>
      </c>
      <c r="BD277" s="95">
        <v>118</v>
      </c>
      <c r="BE277" s="72">
        <v>112.59</v>
      </c>
      <c r="BF277" s="72">
        <v>198.79</v>
      </c>
      <c r="BG277" s="72">
        <v>311.38</v>
      </c>
      <c r="BH277" s="95">
        <v>167528</v>
      </c>
      <c r="BI277" s="95">
        <v>291022</v>
      </c>
      <c r="BJ277" s="95">
        <v>124</v>
      </c>
      <c r="BK277" s="95">
        <v>122</v>
      </c>
      <c r="BL277" s="72">
        <v>78.12</v>
      </c>
      <c r="BM277" s="72">
        <v>227.85</v>
      </c>
      <c r="BN277" s="72">
        <v>305.97000000000003</v>
      </c>
      <c r="BO277" s="95">
        <v>123738</v>
      </c>
      <c r="BP277" s="95">
        <v>344504</v>
      </c>
      <c r="BQ277" s="95">
        <v>132</v>
      </c>
      <c r="BR277" s="95">
        <v>126</v>
      </c>
      <c r="BS277" s="72">
        <v>259.5</v>
      </c>
      <c r="BT277" s="72">
        <v>362.49</v>
      </c>
      <c r="BU277" s="72">
        <v>621.99</v>
      </c>
      <c r="BV277" s="95">
        <v>467106</v>
      </c>
      <c r="BW277" s="95">
        <v>608985.18999999994</v>
      </c>
      <c r="BX277" s="95">
        <v>150</v>
      </c>
      <c r="BY277" s="95">
        <v>140</v>
      </c>
      <c r="BZ277" s="95">
        <v>111</v>
      </c>
      <c r="CA277" s="95">
        <v>120</v>
      </c>
      <c r="CB277" s="95">
        <v>123</v>
      </c>
      <c r="CC277" s="95">
        <v>129</v>
      </c>
      <c r="CD277" s="95">
        <v>145</v>
      </c>
      <c r="CE277" s="72">
        <v>650.75523149000003</v>
      </c>
      <c r="CF277" s="72">
        <v>676.59346364999999</v>
      </c>
      <c r="CG277" s="72">
        <v>712.40329333</v>
      </c>
      <c r="CH277" s="72">
        <v>716.50152150999998</v>
      </c>
      <c r="CI277" s="72">
        <v>731.52548966999996</v>
      </c>
      <c r="CJ277" s="96">
        <v>0.59795139730000002</v>
      </c>
      <c r="CK277" s="96">
        <v>0.65504623350000002</v>
      </c>
      <c r="CL277" s="96">
        <v>0.43708388619999999</v>
      </c>
      <c r="CM277" s="96">
        <v>0.4270332872</v>
      </c>
      <c r="CN277" s="96">
        <v>0.85026428850000002</v>
      </c>
      <c r="CO277" s="96">
        <v>0.70060953400000003</v>
      </c>
      <c r="CP277" s="96">
        <v>0.84708498779999997</v>
      </c>
      <c r="CQ277" s="96">
        <v>0.99584056389999998</v>
      </c>
      <c r="CR277" s="96">
        <v>0.85062297880000004</v>
      </c>
      <c r="CS277" s="95">
        <v>114</v>
      </c>
      <c r="CT277" s="95">
        <v>121</v>
      </c>
      <c r="CU277" s="95">
        <v>133</v>
      </c>
      <c r="CV277" s="95">
        <v>137</v>
      </c>
      <c r="CW277" s="95">
        <v>141</v>
      </c>
      <c r="CX277" s="96">
        <v>0.74091985900000001</v>
      </c>
      <c r="CY277" s="96">
        <v>0.71101572499999999</v>
      </c>
      <c r="CZ277" s="96">
        <v>0.70659548599999999</v>
      </c>
      <c r="DA277" s="96">
        <v>0.69829285699999999</v>
      </c>
      <c r="DB277" s="96">
        <v>0.65569270400000002</v>
      </c>
      <c r="DC277">
        <v>2013</v>
      </c>
      <c r="DD277" s="6">
        <v>122.6</v>
      </c>
      <c r="DE277" s="96">
        <v>3.1194332000000001E-3</v>
      </c>
      <c r="DF277" s="72">
        <v>651.23</v>
      </c>
      <c r="DG277" s="96">
        <v>1</v>
      </c>
      <c r="DH277" s="72">
        <v>651.23</v>
      </c>
      <c r="DI277" s="72">
        <v>734.70898405000003</v>
      </c>
      <c r="DJ277" s="96">
        <v>0.35014282800000002</v>
      </c>
      <c r="DK277" s="72">
        <v>705.47941649999996</v>
      </c>
      <c r="DL277" s="96">
        <v>1.0125056693000001</v>
      </c>
      <c r="DM277" s="72">
        <v>714.30190876999995</v>
      </c>
      <c r="DN277" s="96">
        <v>1</v>
      </c>
      <c r="DO277" s="96">
        <v>7.7359999999999998E-3</v>
      </c>
      <c r="DP277" s="72">
        <v>5.53</v>
      </c>
      <c r="DQ277" s="72">
        <v>708.77</v>
      </c>
      <c r="DR277" t="s">
        <v>244</v>
      </c>
      <c r="DT277" t="s">
        <v>218</v>
      </c>
    </row>
    <row r="278" spans="1:124" x14ac:dyDescent="0.3">
      <c r="A278" t="s">
        <v>245</v>
      </c>
      <c r="B278">
        <v>6270</v>
      </c>
      <c r="C278" s="95">
        <v>1243</v>
      </c>
      <c r="D278" s="95">
        <v>4027091</v>
      </c>
      <c r="E278" s="95">
        <v>1221</v>
      </c>
      <c r="F278" s="95">
        <v>3923228</v>
      </c>
      <c r="G278" s="95">
        <v>243</v>
      </c>
      <c r="H278" s="95">
        <v>495131</v>
      </c>
      <c r="I278" s="95">
        <v>223</v>
      </c>
      <c r="J278" s="95">
        <v>640737</v>
      </c>
      <c r="K278" s="95">
        <v>1232</v>
      </c>
      <c r="L278" s="95">
        <v>5207906</v>
      </c>
      <c r="M278" s="95">
        <v>1208</v>
      </c>
      <c r="N278" s="95">
        <v>4491627</v>
      </c>
      <c r="O278" s="95">
        <v>247</v>
      </c>
      <c r="P278" s="95">
        <v>644108</v>
      </c>
      <c r="Q278" s="95">
        <v>220</v>
      </c>
      <c r="R278" s="95">
        <v>588428</v>
      </c>
      <c r="S278" s="95">
        <v>1248</v>
      </c>
      <c r="T278" s="95">
        <v>4751178</v>
      </c>
      <c r="U278" s="95">
        <v>1218</v>
      </c>
      <c r="V278" s="95">
        <v>4442981</v>
      </c>
      <c r="W278" s="95">
        <v>251</v>
      </c>
      <c r="X278" s="95">
        <v>440248</v>
      </c>
      <c r="Y278" s="95">
        <v>228</v>
      </c>
      <c r="Z278" s="95">
        <v>660016</v>
      </c>
      <c r="AA278" s="95">
        <v>1235</v>
      </c>
      <c r="AB278" s="95">
        <v>4724559</v>
      </c>
      <c r="AC278" s="95">
        <v>1205</v>
      </c>
      <c r="AD278" s="95">
        <v>4225386</v>
      </c>
      <c r="AE278" s="95">
        <v>238</v>
      </c>
      <c r="AF278" s="95">
        <v>449153</v>
      </c>
      <c r="AG278" s="95">
        <v>216</v>
      </c>
      <c r="AH278" s="95">
        <v>789421</v>
      </c>
      <c r="AI278" s="95">
        <v>1227</v>
      </c>
      <c r="AJ278" s="95">
        <v>5006705.46</v>
      </c>
      <c r="AK278" s="95">
        <v>1184</v>
      </c>
      <c r="AL278" s="95">
        <v>4537002.92</v>
      </c>
      <c r="AM278" s="95">
        <v>249</v>
      </c>
      <c r="AN278" s="95">
        <v>643209.42000000004</v>
      </c>
      <c r="AO278" s="95">
        <v>227</v>
      </c>
      <c r="AP278" s="95">
        <v>824128.36</v>
      </c>
      <c r="AQ278" s="72">
        <v>253.6</v>
      </c>
      <c r="AR278" s="72">
        <v>263.39</v>
      </c>
      <c r="AS278" s="72">
        <v>516.99</v>
      </c>
      <c r="AT278" s="95">
        <v>4522222</v>
      </c>
      <c r="AU278" s="95">
        <v>4563965</v>
      </c>
      <c r="AV278" s="95">
        <v>1486</v>
      </c>
      <c r="AW278" s="95">
        <v>1444</v>
      </c>
      <c r="AX278" s="72">
        <v>329.73</v>
      </c>
      <c r="AY278" s="72">
        <v>296.45999999999998</v>
      </c>
      <c r="AZ278" s="72">
        <v>626.19000000000005</v>
      </c>
      <c r="BA278" s="95">
        <v>5852014</v>
      </c>
      <c r="BB278" s="95">
        <v>5080055</v>
      </c>
      <c r="BC278" s="95">
        <v>1479</v>
      </c>
      <c r="BD278" s="95">
        <v>1428</v>
      </c>
      <c r="BE278" s="72">
        <v>288.60000000000002</v>
      </c>
      <c r="BF278" s="72">
        <v>294.08999999999997</v>
      </c>
      <c r="BG278" s="72">
        <v>582.69000000000005</v>
      </c>
      <c r="BH278" s="95">
        <v>5191426</v>
      </c>
      <c r="BI278" s="95">
        <v>5102997</v>
      </c>
      <c r="BJ278" s="95">
        <v>1499</v>
      </c>
      <c r="BK278" s="95">
        <v>1446</v>
      </c>
      <c r="BL278" s="72">
        <v>292.7</v>
      </c>
      <c r="BM278" s="72">
        <v>294.08999999999997</v>
      </c>
      <c r="BN278" s="72">
        <v>586.79</v>
      </c>
      <c r="BO278" s="95">
        <v>5173712</v>
      </c>
      <c r="BP278" s="95">
        <v>5014807</v>
      </c>
      <c r="BQ278" s="95">
        <v>1473</v>
      </c>
      <c r="BR278" s="95">
        <v>1421</v>
      </c>
      <c r="BS278" s="72">
        <v>318.99</v>
      </c>
      <c r="BT278" s="72">
        <v>316.63</v>
      </c>
      <c r="BU278" s="72">
        <v>635.62</v>
      </c>
      <c r="BV278" s="95">
        <v>5649914.8799999999</v>
      </c>
      <c r="BW278" s="95">
        <v>5361131.28</v>
      </c>
      <c r="BX278" s="95">
        <v>1476</v>
      </c>
      <c r="BY278" s="95">
        <v>1411</v>
      </c>
      <c r="BZ278" s="95">
        <v>1466</v>
      </c>
      <c r="CA278" s="95">
        <v>1454</v>
      </c>
      <c r="CB278" s="95">
        <v>1473</v>
      </c>
      <c r="CC278" s="95">
        <v>1448</v>
      </c>
      <c r="CD278" s="95">
        <v>1444</v>
      </c>
      <c r="CE278" s="72">
        <v>650.75523149000003</v>
      </c>
      <c r="CF278" s="72">
        <v>676.59346364999999</v>
      </c>
      <c r="CG278" s="72">
        <v>712.40329333</v>
      </c>
      <c r="CH278" s="72">
        <v>716.50152150999998</v>
      </c>
      <c r="CI278" s="72">
        <v>731.52548966999996</v>
      </c>
      <c r="CJ278" s="96">
        <v>0.79444616810000002</v>
      </c>
      <c r="CK278" s="96">
        <v>0.92550406360000004</v>
      </c>
      <c r="CL278" s="96">
        <v>0.81792154169999998</v>
      </c>
      <c r="CM278" s="96">
        <v>0.81896546260000003</v>
      </c>
      <c r="CN278" s="96">
        <v>0.86889658530000002</v>
      </c>
      <c r="CO278" s="96">
        <v>1.0040341164</v>
      </c>
      <c r="CP278" s="96">
        <v>0.84175104249999999</v>
      </c>
      <c r="CQ278" s="96">
        <v>0.99584056389999998</v>
      </c>
      <c r="CR278" s="96">
        <v>0.84526675539999996</v>
      </c>
      <c r="CS278" s="95">
        <v>1442</v>
      </c>
      <c r="CT278" s="95">
        <v>1422</v>
      </c>
      <c r="CU278" s="95">
        <v>1443</v>
      </c>
      <c r="CV278" s="95">
        <v>1450</v>
      </c>
      <c r="CW278" s="95">
        <v>1448</v>
      </c>
      <c r="CX278" s="96">
        <v>0.99960775899999998</v>
      </c>
      <c r="CY278" s="96">
        <v>1.0142983990000001</v>
      </c>
      <c r="CZ278" s="96">
        <v>1.029745345</v>
      </c>
      <c r="DA278" s="96">
        <v>1.0160498060000001</v>
      </c>
      <c r="DB278" s="96">
        <v>0.96070742099999995</v>
      </c>
      <c r="DC278">
        <v>2013</v>
      </c>
      <c r="DD278" s="6">
        <v>1430</v>
      </c>
      <c r="DE278" s="96">
        <v>3.2467408E-3</v>
      </c>
      <c r="DF278" s="72">
        <v>647.04999999999995</v>
      </c>
      <c r="DG278" s="96">
        <v>1</v>
      </c>
      <c r="DH278" s="72">
        <v>647.04999999999995</v>
      </c>
      <c r="DI278" s="72">
        <v>734.70898405000003</v>
      </c>
      <c r="DJ278" s="96">
        <v>1</v>
      </c>
      <c r="DK278" s="72">
        <v>647.04999999999995</v>
      </c>
      <c r="DL278" s="96">
        <v>1</v>
      </c>
      <c r="DM278" s="72">
        <v>647.04999999999995</v>
      </c>
      <c r="DN278" s="96">
        <v>1</v>
      </c>
      <c r="DO278" s="96">
        <v>7.2789999999999999E-3</v>
      </c>
      <c r="DP278" s="72">
        <v>4.71</v>
      </c>
      <c r="DQ278" s="72">
        <v>642.34</v>
      </c>
      <c r="DR278" t="s">
        <v>245</v>
      </c>
      <c r="DT278" t="s">
        <v>218</v>
      </c>
    </row>
    <row r="279" spans="1:124" x14ac:dyDescent="0.3">
      <c r="A279" t="s">
        <v>36</v>
      </c>
      <c r="B279">
        <v>6280</v>
      </c>
      <c r="C279" s="95">
        <v>208</v>
      </c>
      <c r="D279" s="95">
        <v>606832</v>
      </c>
      <c r="E279" s="95">
        <v>202</v>
      </c>
      <c r="F279" s="95">
        <v>529770</v>
      </c>
      <c r="G279" s="95">
        <v>20</v>
      </c>
      <c r="H279" s="95">
        <v>13385</v>
      </c>
      <c r="I279" s="95">
        <v>18</v>
      </c>
      <c r="J279" s="95">
        <v>30122</v>
      </c>
      <c r="K279" s="95">
        <v>212</v>
      </c>
      <c r="L279" s="95">
        <v>549869</v>
      </c>
      <c r="M279" s="95">
        <v>202</v>
      </c>
      <c r="N279" s="95">
        <v>640886</v>
      </c>
      <c r="O279" s="95">
        <v>23</v>
      </c>
      <c r="P279" s="95">
        <v>74503</v>
      </c>
      <c r="Q279" s="95">
        <v>19</v>
      </c>
      <c r="R279" s="95">
        <v>73390</v>
      </c>
      <c r="S279" s="95">
        <v>219</v>
      </c>
      <c r="T279" s="95">
        <v>582643</v>
      </c>
      <c r="U279" s="95">
        <v>206</v>
      </c>
      <c r="V279" s="95">
        <v>665880</v>
      </c>
      <c r="W279" s="95">
        <v>21</v>
      </c>
      <c r="X279" s="95">
        <v>118542</v>
      </c>
      <c r="Y279" s="95">
        <v>19</v>
      </c>
      <c r="Z279" s="95">
        <v>81700</v>
      </c>
      <c r="AA279" s="95">
        <v>219</v>
      </c>
      <c r="AB279" s="95">
        <v>516264</v>
      </c>
      <c r="AC279" s="95">
        <v>203</v>
      </c>
      <c r="AD279" s="95">
        <v>670159</v>
      </c>
      <c r="AE279" s="95">
        <v>21</v>
      </c>
      <c r="AF279" s="95">
        <v>34771</v>
      </c>
      <c r="AG279" s="95">
        <v>20</v>
      </c>
      <c r="AH279" s="95">
        <v>111517</v>
      </c>
      <c r="AI279" s="95">
        <v>229</v>
      </c>
      <c r="AJ279" s="95">
        <v>774289.9</v>
      </c>
      <c r="AK279" s="95">
        <v>215</v>
      </c>
      <c r="AL279" s="95">
        <v>773146.92</v>
      </c>
      <c r="AM279" s="95">
        <v>21</v>
      </c>
      <c r="AN279" s="95">
        <v>29372</v>
      </c>
      <c r="AO279" s="95">
        <v>20</v>
      </c>
      <c r="AP279" s="95">
        <v>92974.05</v>
      </c>
      <c r="AQ279" s="72">
        <v>226.69</v>
      </c>
      <c r="AR279" s="72">
        <v>212.08</v>
      </c>
      <c r="AS279" s="72">
        <v>438.77</v>
      </c>
      <c r="AT279" s="95">
        <v>620217</v>
      </c>
      <c r="AU279" s="95">
        <v>559892</v>
      </c>
      <c r="AV279" s="95">
        <v>228</v>
      </c>
      <c r="AW279" s="95">
        <v>220</v>
      </c>
      <c r="AX279" s="72">
        <v>221.41</v>
      </c>
      <c r="AY279" s="72">
        <v>269.33</v>
      </c>
      <c r="AZ279" s="72">
        <v>490.74</v>
      </c>
      <c r="BA279" s="95">
        <v>624372</v>
      </c>
      <c r="BB279" s="95">
        <v>714276</v>
      </c>
      <c r="BC279" s="95">
        <v>235</v>
      </c>
      <c r="BD279" s="95">
        <v>221</v>
      </c>
      <c r="BE279" s="72">
        <v>243.47</v>
      </c>
      <c r="BF279" s="72">
        <v>276.88</v>
      </c>
      <c r="BG279" s="72">
        <v>520.35</v>
      </c>
      <c r="BH279" s="95">
        <v>701185</v>
      </c>
      <c r="BI279" s="95">
        <v>747580</v>
      </c>
      <c r="BJ279" s="95">
        <v>240</v>
      </c>
      <c r="BK279" s="95">
        <v>225</v>
      </c>
      <c r="BL279" s="72">
        <v>191.33</v>
      </c>
      <c r="BM279" s="72">
        <v>292.11</v>
      </c>
      <c r="BN279" s="72">
        <v>483.44</v>
      </c>
      <c r="BO279" s="95">
        <v>551035</v>
      </c>
      <c r="BP279" s="95">
        <v>781676</v>
      </c>
      <c r="BQ279" s="95">
        <v>240</v>
      </c>
      <c r="BR279" s="95">
        <v>223</v>
      </c>
      <c r="BS279" s="72">
        <v>267.89</v>
      </c>
      <c r="BT279" s="72">
        <v>307.14</v>
      </c>
      <c r="BU279" s="72">
        <v>575.03</v>
      </c>
      <c r="BV279" s="95">
        <v>803661.9</v>
      </c>
      <c r="BW279" s="95">
        <v>866120.97</v>
      </c>
      <c r="BX279" s="95">
        <v>250</v>
      </c>
      <c r="BY279" s="95">
        <v>235</v>
      </c>
      <c r="BZ279" s="95">
        <v>224</v>
      </c>
      <c r="CA279" s="95">
        <v>228</v>
      </c>
      <c r="CB279" s="95">
        <v>233</v>
      </c>
      <c r="CC279" s="95">
        <v>232</v>
      </c>
      <c r="CD279" s="95">
        <v>243</v>
      </c>
      <c r="CE279" s="72">
        <v>650.75523149000003</v>
      </c>
      <c r="CF279" s="72">
        <v>676.59346364999999</v>
      </c>
      <c r="CG279" s="72">
        <v>712.40329333</v>
      </c>
      <c r="CH279" s="72">
        <v>716.50152150999998</v>
      </c>
      <c r="CI279" s="72">
        <v>731.52548966999996</v>
      </c>
      <c r="CJ279" s="96">
        <v>0.67424736490000003</v>
      </c>
      <c r="CK279" s="96">
        <v>0.72530999240000005</v>
      </c>
      <c r="CL279" s="96">
        <v>0.73041492770000005</v>
      </c>
      <c r="CM279" s="96">
        <v>0.67472292170000003</v>
      </c>
      <c r="CN279" s="96">
        <v>0.78606966960000002</v>
      </c>
      <c r="CO279" s="96">
        <v>0.75424764570000002</v>
      </c>
      <c r="CP279" s="96">
        <v>0.95214480189999995</v>
      </c>
      <c r="CQ279" s="96">
        <v>0.99584056389999998</v>
      </c>
      <c r="CR279" s="96">
        <v>0.95612159259999996</v>
      </c>
      <c r="CS279" s="95">
        <v>228</v>
      </c>
      <c r="CT279" s="95">
        <v>230</v>
      </c>
      <c r="CU279" s="95">
        <v>235</v>
      </c>
      <c r="CV279" s="95">
        <v>232</v>
      </c>
      <c r="CW279" s="95">
        <v>249</v>
      </c>
      <c r="CX279" s="96">
        <v>0.76524582500000005</v>
      </c>
      <c r="CY279" s="96">
        <v>0.78493140900000002</v>
      </c>
      <c r="CZ279" s="96">
        <v>0.70935610599999999</v>
      </c>
      <c r="DA279" s="96">
        <v>0.77739059899999996</v>
      </c>
      <c r="DB279" s="96">
        <v>0.73663919700000002</v>
      </c>
      <c r="DC279">
        <v>2013</v>
      </c>
      <c r="DD279" s="6">
        <v>224.8</v>
      </c>
      <c r="DE279" s="96">
        <v>1.6877572999999999E-3</v>
      </c>
      <c r="DF279" s="72">
        <v>733.05</v>
      </c>
      <c r="DG279" s="96">
        <v>1</v>
      </c>
      <c r="DH279" s="72">
        <v>733.05</v>
      </c>
      <c r="DI279" s="72">
        <v>734.70898405000003</v>
      </c>
      <c r="DJ279" s="96">
        <v>0.47413078359999999</v>
      </c>
      <c r="DK279" s="72">
        <v>733.92240863999996</v>
      </c>
      <c r="DL279" s="96">
        <v>1.0125056693000001</v>
      </c>
      <c r="DM279" s="72">
        <v>743.10059956999999</v>
      </c>
      <c r="DN279" s="96">
        <v>1</v>
      </c>
      <c r="DO279" s="96">
        <v>7.0099999999999997E-3</v>
      </c>
      <c r="DP279" s="72">
        <v>5.21</v>
      </c>
      <c r="DQ279" s="72">
        <v>737.89</v>
      </c>
      <c r="DR279" t="s">
        <v>36</v>
      </c>
      <c r="DT279" t="s">
        <v>218</v>
      </c>
    </row>
    <row r="280" spans="1:124" x14ac:dyDescent="0.3">
      <c r="A280" t="s">
        <v>37</v>
      </c>
      <c r="B280">
        <v>6290</v>
      </c>
      <c r="C280" s="95">
        <v>28321</v>
      </c>
      <c r="D280" s="95">
        <v>107966151</v>
      </c>
      <c r="E280" s="95">
        <v>25088</v>
      </c>
      <c r="F280" s="95">
        <v>89559136</v>
      </c>
      <c r="G280" s="95">
        <v>5171</v>
      </c>
      <c r="H280" s="95">
        <v>14899595</v>
      </c>
      <c r="I280" s="95">
        <v>4148</v>
      </c>
      <c r="J280" s="95">
        <v>13336165</v>
      </c>
      <c r="K280" s="95">
        <v>28810</v>
      </c>
      <c r="L280" s="95">
        <v>115845546</v>
      </c>
      <c r="M280" s="95">
        <v>25135</v>
      </c>
      <c r="N280" s="95">
        <v>95852079</v>
      </c>
      <c r="O280" s="95">
        <v>5409</v>
      </c>
      <c r="P280" s="95">
        <v>15857110</v>
      </c>
      <c r="Q280" s="95">
        <v>4341</v>
      </c>
      <c r="R280" s="95">
        <v>14884832</v>
      </c>
      <c r="S280" s="95">
        <v>29403</v>
      </c>
      <c r="T280" s="95">
        <v>118049630</v>
      </c>
      <c r="U280" s="95">
        <v>25269</v>
      </c>
      <c r="V280" s="95">
        <v>101596589</v>
      </c>
      <c r="W280" s="95">
        <v>5470</v>
      </c>
      <c r="X280" s="95">
        <v>18797371</v>
      </c>
      <c r="Y280" s="95">
        <v>4416</v>
      </c>
      <c r="Z280" s="95">
        <v>16943046</v>
      </c>
      <c r="AA280" s="95">
        <v>29713</v>
      </c>
      <c r="AB280" s="95">
        <v>98169542</v>
      </c>
      <c r="AC280" s="95">
        <v>25121</v>
      </c>
      <c r="AD280" s="95">
        <v>103921026</v>
      </c>
      <c r="AE280" s="95">
        <v>5579</v>
      </c>
      <c r="AF280" s="95">
        <v>21162530</v>
      </c>
      <c r="AG280" s="95">
        <v>4506</v>
      </c>
      <c r="AH280" s="95">
        <v>18206029</v>
      </c>
      <c r="AI280" s="95">
        <v>30694</v>
      </c>
      <c r="AJ280" s="95">
        <v>102760144.51000001</v>
      </c>
      <c r="AK280" s="95">
        <v>25748</v>
      </c>
      <c r="AL280" s="95">
        <v>112115551.45</v>
      </c>
      <c r="AM280" s="95">
        <v>5797</v>
      </c>
      <c r="AN280" s="95">
        <v>19503544.449999999</v>
      </c>
      <c r="AO280" s="95">
        <v>4742</v>
      </c>
      <c r="AP280" s="95">
        <v>19769434.600000001</v>
      </c>
      <c r="AQ280" s="72">
        <v>305.70999999999998</v>
      </c>
      <c r="AR280" s="72">
        <v>293.29000000000002</v>
      </c>
      <c r="AS280" s="72">
        <v>599</v>
      </c>
      <c r="AT280" s="95">
        <v>122865746</v>
      </c>
      <c r="AU280" s="95">
        <v>102895301</v>
      </c>
      <c r="AV280" s="95">
        <v>33492</v>
      </c>
      <c r="AW280" s="95">
        <v>29236</v>
      </c>
      <c r="AX280" s="72">
        <v>320.73</v>
      </c>
      <c r="AY280" s="72">
        <v>313.07</v>
      </c>
      <c r="AZ280" s="72">
        <v>633.79999999999995</v>
      </c>
      <c r="BA280" s="95">
        <v>131702656</v>
      </c>
      <c r="BB280" s="95">
        <v>110736911</v>
      </c>
      <c r="BC280" s="95">
        <v>34219</v>
      </c>
      <c r="BD280" s="95">
        <v>29476</v>
      </c>
      <c r="BE280" s="72">
        <v>327.01</v>
      </c>
      <c r="BF280" s="72">
        <v>332.77</v>
      </c>
      <c r="BG280" s="72">
        <v>659.78</v>
      </c>
      <c r="BH280" s="95">
        <v>136847001</v>
      </c>
      <c r="BI280" s="95">
        <v>118539635</v>
      </c>
      <c r="BJ280" s="95">
        <v>34873</v>
      </c>
      <c r="BK280" s="95">
        <v>29685</v>
      </c>
      <c r="BL280" s="72">
        <v>281.77</v>
      </c>
      <c r="BM280" s="72">
        <v>343.51</v>
      </c>
      <c r="BN280" s="72">
        <v>625.28</v>
      </c>
      <c r="BO280" s="95">
        <v>119332072</v>
      </c>
      <c r="BP280" s="95">
        <v>122127055</v>
      </c>
      <c r="BQ280" s="95">
        <v>35292</v>
      </c>
      <c r="BR280" s="95">
        <v>29627</v>
      </c>
      <c r="BS280" s="72">
        <v>279.20999999999998</v>
      </c>
      <c r="BT280" s="72">
        <v>360.46</v>
      </c>
      <c r="BU280" s="72">
        <v>639.66999999999996</v>
      </c>
      <c r="BV280" s="95">
        <v>122263688.95999999</v>
      </c>
      <c r="BW280" s="95">
        <v>131884986.05</v>
      </c>
      <c r="BX280" s="95">
        <v>36491</v>
      </c>
      <c r="BY280" s="95">
        <v>30490</v>
      </c>
      <c r="BZ280" s="95">
        <v>31464</v>
      </c>
      <c r="CA280" s="95">
        <v>31935</v>
      </c>
      <c r="CB280" s="95">
        <v>32372</v>
      </c>
      <c r="CC280" s="95">
        <v>32603</v>
      </c>
      <c r="CD280" s="95">
        <v>33555</v>
      </c>
      <c r="CE280" s="72">
        <v>650.75523149000003</v>
      </c>
      <c r="CF280" s="72">
        <v>676.59346364999999</v>
      </c>
      <c r="CG280" s="72">
        <v>712.40329333</v>
      </c>
      <c r="CH280" s="72">
        <v>716.50152150999998</v>
      </c>
      <c r="CI280" s="72">
        <v>731.52548966999996</v>
      </c>
      <c r="CJ280" s="96">
        <v>0.92046897360000002</v>
      </c>
      <c r="CK280" s="96">
        <v>0.93675158579999995</v>
      </c>
      <c r="CL280" s="96">
        <v>0.92613272030000005</v>
      </c>
      <c r="CM280" s="96">
        <v>0.87268481809999998</v>
      </c>
      <c r="CN280" s="96">
        <v>0.87443296100000001</v>
      </c>
      <c r="CO280" s="96">
        <v>0.93432639419999997</v>
      </c>
      <c r="CP280" s="96">
        <v>0.96978338340000003</v>
      </c>
      <c r="CQ280" s="96">
        <v>0.99584056389999998</v>
      </c>
      <c r="CR280" s="96">
        <v>0.97383384449999999</v>
      </c>
      <c r="CS280" s="95">
        <v>27868</v>
      </c>
      <c r="CT280" s="95">
        <v>28522</v>
      </c>
      <c r="CU280" s="95">
        <v>28831</v>
      </c>
      <c r="CV280" s="95">
        <v>28712</v>
      </c>
      <c r="CW280" s="95">
        <v>29370</v>
      </c>
      <c r="CX280" s="96">
        <v>0.92806658200000003</v>
      </c>
      <c r="CY280" s="96">
        <v>0.92561396699999998</v>
      </c>
      <c r="CZ280" s="96">
        <v>0.92968521100000001</v>
      </c>
      <c r="DA280" s="96">
        <v>0.93437030200000004</v>
      </c>
      <c r="DB280" s="96">
        <v>0.95324003300000004</v>
      </c>
      <c r="DC280">
        <v>2013</v>
      </c>
      <c r="DD280" s="6">
        <v>29702.799999999999</v>
      </c>
      <c r="DE280" s="96">
        <v>3.8935593000000001E-3</v>
      </c>
      <c r="DF280" s="72">
        <v>744.98</v>
      </c>
      <c r="DG280" s="96">
        <v>1</v>
      </c>
      <c r="DH280" s="72">
        <v>744.98</v>
      </c>
      <c r="DI280" s="72">
        <v>751.28769828999998</v>
      </c>
      <c r="DJ280" s="96">
        <v>1</v>
      </c>
      <c r="DK280" s="72">
        <v>744.98</v>
      </c>
      <c r="DL280" s="96">
        <v>1</v>
      </c>
      <c r="DM280" s="72">
        <v>744.98</v>
      </c>
      <c r="DN280" s="96">
        <v>1</v>
      </c>
      <c r="DO280" s="96">
        <v>8.8920000000000006E-3</v>
      </c>
      <c r="DP280" s="72">
        <v>6.62</v>
      </c>
      <c r="DQ280" s="72">
        <v>738.36</v>
      </c>
      <c r="DR280" t="s">
        <v>37</v>
      </c>
      <c r="DT280" t="s">
        <v>218</v>
      </c>
    </row>
    <row r="281" spans="1:124" x14ac:dyDescent="0.3">
      <c r="A281" t="s">
        <v>246</v>
      </c>
      <c r="B281">
        <v>6300</v>
      </c>
      <c r="C281" s="95">
        <v>301</v>
      </c>
      <c r="D281" s="95">
        <v>1617756</v>
      </c>
      <c r="E281" s="95">
        <v>292</v>
      </c>
      <c r="F281" s="95">
        <v>1184068</v>
      </c>
      <c r="G281" s="95">
        <v>25</v>
      </c>
      <c r="H281" s="95">
        <v>124585</v>
      </c>
      <c r="I281" s="95">
        <v>24</v>
      </c>
      <c r="J281" s="95">
        <v>128918</v>
      </c>
      <c r="K281" s="95">
        <v>289</v>
      </c>
      <c r="L281" s="95">
        <v>1604831</v>
      </c>
      <c r="M281" s="95">
        <v>278</v>
      </c>
      <c r="N281" s="95">
        <v>1287485</v>
      </c>
      <c r="O281" s="95">
        <v>23</v>
      </c>
      <c r="P281" s="95">
        <v>94444</v>
      </c>
      <c r="Q281" s="95">
        <v>23</v>
      </c>
      <c r="R281" s="95">
        <v>134899</v>
      </c>
      <c r="S281" s="95">
        <v>272</v>
      </c>
      <c r="T281" s="95">
        <v>1898443</v>
      </c>
      <c r="U281" s="95">
        <v>260</v>
      </c>
      <c r="V281" s="95">
        <v>1406177</v>
      </c>
      <c r="W281" s="95">
        <v>26</v>
      </c>
      <c r="X281" s="95">
        <v>169581</v>
      </c>
      <c r="Y281" s="95">
        <v>26</v>
      </c>
      <c r="Z281" s="95">
        <v>190790</v>
      </c>
      <c r="AA281" s="95">
        <v>272</v>
      </c>
      <c r="AB281" s="95">
        <v>1743528</v>
      </c>
      <c r="AC281" s="95">
        <v>261</v>
      </c>
      <c r="AD281" s="95">
        <v>1229784</v>
      </c>
      <c r="AE281" s="95">
        <v>23</v>
      </c>
      <c r="AF281" s="95">
        <v>163108</v>
      </c>
      <c r="AG281" s="95">
        <v>23</v>
      </c>
      <c r="AH281" s="95">
        <v>171724</v>
      </c>
      <c r="AI281" s="95">
        <v>272</v>
      </c>
      <c r="AJ281" s="95">
        <v>1341332.3600000001</v>
      </c>
      <c r="AK281" s="95">
        <v>258</v>
      </c>
      <c r="AL281" s="95">
        <v>1215528.3500000001</v>
      </c>
      <c r="AM281" s="95">
        <v>25</v>
      </c>
      <c r="AN281" s="95">
        <v>139666</v>
      </c>
      <c r="AO281" s="95">
        <v>25</v>
      </c>
      <c r="AP281" s="95">
        <v>152864</v>
      </c>
      <c r="AQ281" s="72">
        <v>445.38</v>
      </c>
      <c r="AR281" s="72">
        <v>346.25</v>
      </c>
      <c r="AS281" s="72">
        <v>791.63</v>
      </c>
      <c r="AT281" s="95">
        <v>1742341</v>
      </c>
      <c r="AU281" s="95">
        <v>1312986</v>
      </c>
      <c r="AV281" s="95">
        <v>326</v>
      </c>
      <c r="AW281" s="95">
        <v>316</v>
      </c>
      <c r="AX281" s="72">
        <v>453.87</v>
      </c>
      <c r="AY281" s="72">
        <v>393.79</v>
      </c>
      <c r="AZ281" s="72">
        <v>847.66</v>
      </c>
      <c r="BA281" s="95">
        <v>1699275</v>
      </c>
      <c r="BB281" s="95">
        <v>1422384</v>
      </c>
      <c r="BC281" s="95">
        <v>312</v>
      </c>
      <c r="BD281" s="95">
        <v>301</v>
      </c>
      <c r="BE281" s="72">
        <v>578.30999999999995</v>
      </c>
      <c r="BF281" s="72">
        <v>465.32</v>
      </c>
      <c r="BG281" s="72">
        <v>1043.6300000000001</v>
      </c>
      <c r="BH281" s="95">
        <v>2068024</v>
      </c>
      <c r="BI281" s="95">
        <v>1596967</v>
      </c>
      <c r="BJ281" s="95">
        <v>298</v>
      </c>
      <c r="BK281" s="95">
        <v>286</v>
      </c>
      <c r="BL281" s="72">
        <v>538.6</v>
      </c>
      <c r="BM281" s="72">
        <v>411.24</v>
      </c>
      <c r="BN281" s="72">
        <v>949.84</v>
      </c>
      <c r="BO281" s="95">
        <v>1906636</v>
      </c>
      <c r="BP281" s="95">
        <v>1401508</v>
      </c>
      <c r="BQ281" s="95">
        <v>295</v>
      </c>
      <c r="BR281" s="95">
        <v>284</v>
      </c>
      <c r="BS281" s="72">
        <v>415.54</v>
      </c>
      <c r="BT281" s="72">
        <v>402.94</v>
      </c>
      <c r="BU281" s="72">
        <v>818.48</v>
      </c>
      <c r="BV281" s="95">
        <v>1480998.36</v>
      </c>
      <c r="BW281" s="95">
        <v>1368392.35</v>
      </c>
      <c r="BX281" s="95">
        <v>297</v>
      </c>
      <c r="BY281" s="95">
        <v>283</v>
      </c>
      <c r="BZ281" s="95">
        <v>321</v>
      </c>
      <c r="CA281" s="95">
        <v>307</v>
      </c>
      <c r="CB281" s="95">
        <v>292</v>
      </c>
      <c r="CC281" s="95">
        <v>290</v>
      </c>
      <c r="CD281" s="95">
        <v>290</v>
      </c>
      <c r="CE281" s="72">
        <v>650.75523149000003</v>
      </c>
      <c r="CF281" s="72">
        <v>676.59346364999999</v>
      </c>
      <c r="CG281" s="72">
        <v>712.40329333</v>
      </c>
      <c r="CH281" s="72">
        <v>716.50152150999998</v>
      </c>
      <c r="CI281" s="72">
        <v>731.52548966999996</v>
      </c>
      <c r="CJ281" s="96">
        <v>1.2164788874000001</v>
      </c>
      <c r="CK281" s="96">
        <v>1.2528350413</v>
      </c>
      <c r="CL281" s="96">
        <v>1.4649426943999999</v>
      </c>
      <c r="CM281" s="96">
        <v>1.325663619</v>
      </c>
      <c r="CN281" s="96">
        <v>1.1188673689999999</v>
      </c>
      <c r="CO281" s="96">
        <v>0.94294883880000002</v>
      </c>
      <c r="CP281" s="96">
        <v>1.3529445817000001</v>
      </c>
      <c r="CQ281" s="96">
        <v>0.99584056389999998</v>
      </c>
      <c r="CR281" s="96">
        <v>1.3585953791000001</v>
      </c>
      <c r="CS281" s="95">
        <v>301</v>
      </c>
      <c r="CT281" s="95">
        <v>296</v>
      </c>
      <c r="CU281" s="95">
        <v>282</v>
      </c>
      <c r="CV281" s="95">
        <v>274</v>
      </c>
      <c r="CW281" s="95">
        <v>277</v>
      </c>
      <c r="CX281" s="96">
        <v>0.91823939799999998</v>
      </c>
      <c r="CY281" s="96">
        <v>0.94885387799999998</v>
      </c>
      <c r="CZ281" s="96">
        <v>0.95259932000000003</v>
      </c>
      <c r="DA281" s="96">
        <v>0.98912826099999995</v>
      </c>
      <c r="DB281" s="96">
        <v>0.90798513000000003</v>
      </c>
      <c r="DC281">
        <v>2013</v>
      </c>
      <c r="DD281" s="6">
        <v>294</v>
      </c>
      <c r="DE281" s="96">
        <v>9.1016950000000001E-4</v>
      </c>
      <c r="DF281" s="72">
        <v>1042.44</v>
      </c>
      <c r="DG281" s="96">
        <v>1</v>
      </c>
      <c r="DH281" s="72">
        <v>1042.44</v>
      </c>
      <c r="DI281" s="72">
        <v>734.70898405000003</v>
      </c>
      <c r="DJ281" s="96">
        <v>0.54221766849999997</v>
      </c>
      <c r="DK281" s="72">
        <v>901.56617802999995</v>
      </c>
      <c r="DL281" s="96">
        <v>1.0125056693000001</v>
      </c>
      <c r="DM281" s="72">
        <v>912.84086649999995</v>
      </c>
      <c r="DN281" s="96">
        <v>1</v>
      </c>
      <c r="DO281" s="96">
        <v>2.1679999999999998E-3</v>
      </c>
      <c r="DP281" s="72">
        <v>1.98</v>
      </c>
      <c r="DQ281" s="72">
        <v>910.86</v>
      </c>
      <c r="DR281" t="s">
        <v>246</v>
      </c>
      <c r="DT281" t="s">
        <v>218</v>
      </c>
    </row>
    <row r="282" spans="1:124" x14ac:dyDescent="0.3">
      <c r="A282" t="s">
        <v>247</v>
      </c>
      <c r="B282">
        <v>6310</v>
      </c>
      <c r="C282" s="95">
        <v>1112</v>
      </c>
      <c r="D282" s="95">
        <v>5012052</v>
      </c>
      <c r="E282" s="95">
        <v>1085</v>
      </c>
      <c r="F282" s="95">
        <v>3864011</v>
      </c>
      <c r="G282" s="95">
        <v>118</v>
      </c>
      <c r="H282" s="95">
        <v>580296</v>
      </c>
      <c r="I282" s="95">
        <v>111</v>
      </c>
      <c r="J282" s="95">
        <v>579319</v>
      </c>
      <c r="K282" s="95">
        <v>1119</v>
      </c>
      <c r="L282" s="95">
        <v>4458802</v>
      </c>
      <c r="M282" s="95">
        <v>1090</v>
      </c>
      <c r="N282" s="95">
        <v>4346410</v>
      </c>
      <c r="O282" s="95">
        <v>117</v>
      </c>
      <c r="P282" s="95">
        <v>800071</v>
      </c>
      <c r="Q282" s="95">
        <v>110</v>
      </c>
      <c r="R282" s="95">
        <v>644333</v>
      </c>
      <c r="S282" s="95">
        <v>1136</v>
      </c>
      <c r="T282" s="95">
        <v>4704003</v>
      </c>
      <c r="U282" s="95">
        <v>1107</v>
      </c>
      <c r="V282" s="95">
        <v>4457726</v>
      </c>
      <c r="W282" s="95">
        <v>123</v>
      </c>
      <c r="X282" s="95">
        <v>401727</v>
      </c>
      <c r="Y282" s="95">
        <v>111</v>
      </c>
      <c r="Z282" s="95">
        <v>639039</v>
      </c>
      <c r="AA282" s="95">
        <v>1145</v>
      </c>
      <c r="AB282" s="95">
        <v>5293076</v>
      </c>
      <c r="AC282" s="95">
        <v>1113</v>
      </c>
      <c r="AD282" s="95">
        <v>4719586</v>
      </c>
      <c r="AE282" s="95">
        <v>120</v>
      </c>
      <c r="AF282" s="95">
        <v>314647</v>
      </c>
      <c r="AG282" s="95">
        <v>110</v>
      </c>
      <c r="AH282" s="95">
        <v>630729</v>
      </c>
      <c r="AI282" s="95">
        <v>1138</v>
      </c>
      <c r="AJ282" s="95">
        <v>5586886.2199999997</v>
      </c>
      <c r="AK282" s="95">
        <v>1102</v>
      </c>
      <c r="AL282" s="95">
        <v>4832625.7</v>
      </c>
      <c r="AM282" s="95">
        <v>120</v>
      </c>
      <c r="AN282" s="95">
        <v>297348</v>
      </c>
      <c r="AO282" s="95">
        <v>109</v>
      </c>
      <c r="AP282" s="95">
        <v>474216.09</v>
      </c>
      <c r="AQ282" s="72">
        <v>378.89</v>
      </c>
      <c r="AR282" s="72">
        <v>309.60000000000002</v>
      </c>
      <c r="AS282" s="72">
        <v>688.49</v>
      </c>
      <c r="AT282" s="95">
        <v>5592348</v>
      </c>
      <c r="AU282" s="95">
        <v>4443330</v>
      </c>
      <c r="AV282" s="95">
        <v>1230</v>
      </c>
      <c r="AW282" s="95">
        <v>1196</v>
      </c>
      <c r="AX282" s="72">
        <v>354.56</v>
      </c>
      <c r="AY282" s="72">
        <v>346.58</v>
      </c>
      <c r="AZ282" s="72">
        <v>701.14</v>
      </c>
      <c r="BA282" s="95">
        <v>5258873</v>
      </c>
      <c r="BB282" s="95">
        <v>4990743</v>
      </c>
      <c r="BC282" s="95">
        <v>1236</v>
      </c>
      <c r="BD282" s="95">
        <v>1200</v>
      </c>
      <c r="BE282" s="72">
        <v>337.95</v>
      </c>
      <c r="BF282" s="72">
        <v>348.71</v>
      </c>
      <c r="BG282" s="72">
        <v>686.66</v>
      </c>
      <c r="BH282" s="95">
        <v>5105730</v>
      </c>
      <c r="BI282" s="95">
        <v>5096765</v>
      </c>
      <c r="BJ282" s="95">
        <v>1259</v>
      </c>
      <c r="BK282" s="95">
        <v>1218</v>
      </c>
      <c r="BL282" s="72">
        <v>369.42</v>
      </c>
      <c r="BM282" s="72">
        <v>364.56</v>
      </c>
      <c r="BN282" s="72">
        <v>733.98</v>
      </c>
      <c r="BO282" s="95">
        <v>5607723</v>
      </c>
      <c r="BP282" s="95">
        <v>5350315</v>
      </c>
      <c r="BQ282" s="95">
        <v>1265</v>
      </c>
      <c r="BR282" s="95">
        <v>1223</v>
      </c>
      <c r="BS282" s="72">
        <v>389.79</v>
      </c>
      <c r="BT282" s="72">
        <v>365.18</v>
      </c>
      <c r="BU282" s="72">
        <v>754.97</v>
      </c>
      <c r="BV282" s="95">
        <v>5884234.2199999997</v>
      </c>
      <c r="BW282" s="95">
        <v>5306841.79</v>
      </c>
      <c r="BX282" s="95">
        <v>1258</v>
      </c>
      <c r="BY282" s="95">
        <v>1211</v>
      </c>
      <c r="BZ282" s="95">
        <v>1214</v>
      </c>
      <c r="CA282" s="95">
        <v>1219</v>
      </c>
      <c r="CB282" s="95">
        <v>1239</v>
      </c>
      <c r="CC282" s="95">
        <v>1245</v>
      </c>
      <c r="CD282" s="95">
        <v>1235</v>
      </c>
      <c r="CE282" s="72">
        <v>650.75523149000003</v>
      </c>
      <c r="CF282" s="72">
        <v>676.59346364999999</v>
      </c>
      <c r="CG282" s="72">
        <v>712.40329333</v>
      </c>
      <c r="CH282" s="72">
        <v>716.50152150999998</v>
      </c>
      <c r="CI282" s="72">
        <v>731.52548966999996</v>
      </c>
      <c r="CJ282" s="96">
        <v>1.0579861162999999</v>
      </c>
      <c r="CK282" s="96">
        <v>1.0362795943000001</v>
      </c>
      <c r="CL282" s="96">
        <v>0.96386415729999997</v>
      </c>
      <c r="CM282" s="96">
        <v>1.0243941959</v>
      </c>
      <c r="CN282" s="96">
        <v>1.0320487947999999</v>
      </c>
      <c r="CO282" s="96">
        <v>0.89750195639999997</v>
      </c>
      <c r="CP282" s="96">
        <v>1.1397351999000001</v>
      </c>
      <c r="CQ282" s="96">
        <v>0.99584056389999998</v>
      </c>
      <c r="CR282" s="96">
        <v>1.144495493</v>
      </c>
      <c r="CS282" s="95">
        <v>1272</v>
      </c>
      <c r="CT282" s="95">
        <v>1261</v>
      </c>
      <c r="CU282" s="95">
        <v>1279</v>
      </c>
      <c r="CV282" s="95">
        <v>1300</v>
      </c>
      <c r="CW282" s="95">
        <v>1278</v>
      </c>
      <c r="CX282" s="96">
        <v>0.91638765300000002</v>
      </c>
      <c r="CY282" s="96">
        <v>0.88734805900000002</v>
      </c>
      <c r="CZ282" s="96">
        <v>0.89596746000000005</v>
      </c>
      <c r="DA282" s="96">
        <v>0.89421561100000002</v>
      </c>
      <c r="DB282" s="96">
        <v>0.89360236999999998</v>
      </c>
      <c r="DC282">
        <v>2013</v>
      </c>
      <c r="DD282" s="6">
        <v>1209.5999999999999</v>
      </c>
      <c r="DE282" s="96">
        <v>5.6709315999999999E-3</v>
      </c>
      <c r="DF282" s="72">
        <v>873.98</v>
      </c>
      <c r="DG282" s="96">
        <v>1</v>
      </c>
      <c r="DH282" s="72">
        <v>873.98</v>
      </c>
      <c r="DI282" s="72">
        <v>734.70898405000003</v>
      </c>
      <c r="DJ282" s="96">
        <v>1</v>
      </c>
      <c r="DK282" s="72">
        <v>873.98</v>
      </c>
      <c r="DL282" s="96">
        <v>1</v>
      </c>
      <c r="DM282" s="72">
        <v>873.98</v>
      </c>
      <c r="DN282" s="96">
        <v>1</v>
      </c>
      <c r="DO282" s="96">
        <v>8.6470000000000002E-3</v>
      </c>
      <c r="DP282" s="72">
        <v>7.56</v>
      </c>
      <c r="DQ282" s="72">
        <v>866.42</v>
      </c>
      <c r="DR282" t="s">
        <v>247</v>
      </c>
      <c r="DT282" t="s">
        <v>218</v>
      </c>
    </row>
    <row r="283" spans="1:124" x14ac:dyDescent="0.3">
      <c r="A283" t="s">
        <v>177</v>
      </c>
      <c r="B283">
        <v>6320</v>
      </c>
      <c r="C283" s="95">
        <v>489</v>
      </c>
      <c r="D283" s="95">
        <v>2669775</v>
      </c>
      <c r="E283" s="95">
        <v>470</v>
      </c>
      <c r="F283" s="95">
        <v>1825900</v>
      </c>
      <c r="G283" s="95">
        <v>107</v>
      </c>
      <c r="H283" s="95">
        <v>443210</v>
      </c>
      <c r="I283" s="95">
        <v>98</v>
      </c>
      <c r="J283" s="95">
        <v>301257</v>
      </c>
      <c r="K283" s="95">
        <v>484</v>
      </c>
      <c r="L283" s="95">
        <v>2181710</v>
      </c>
      <c r="M283" s="95">
        <v>465</v>
      </c>
      <c r="N283" s="95">
        <v>1776032</v>
      </c>
      <c r="O283" s="95">
        <v>108</v>
      </c>
      <c r="P283" s="95">
        <v>462144</v>
      </c>
      <c r="Q283" s="95">
        <v>99</v>
      </c>
      <c r="R283" s="95">
        <v>418937</v>
      </c>
      <c r="S283" s="95">
        <v>485</v>
      </c>
      <c r="T283" s="95">
        <v>2718298</v>
      </c>
      <c r="U283" s="95">
        <v>461</v>
      </c>
      <c r="V283" s="95">
        <v>1738003</v>
      </c>
      <c r="W283" s="95">
        <v>110</v>
      </c>
      <c r="X283" s="95">
        <v>172667</v>
      </c>
      <c r="Y283" s="95">
        <v>101</v>
      </c>
      <c r="Z283" s="95">
        <v>367256</v>
      </c>
      <c r="AA283" s="95">
        <v>484</v>
      </c>
      <c r="AB283" s="95">
        <v>2601999</v>
      </c>
      <c r="AC283" s="95">
        <v>457</v>
      </c>
      <c r="AD283" s="95">
        <v>1658105</v>
      </c>
      <c r="AE283" s="95">
        <v>101</v>
      </c>
      <c r="AF283" s="95">
        <v>246796</v>
      </c>
      <c r="AG283" s="95">
        <v>89</v>
      </c>
      <c r="AH283" s="95">
        <v>343958</v>
      </c>
      <c r="AI283" s="95">
        <v>492</v>
      </c>
      <c r="AJ283" s="95">
        <v>2025908.78</v>
      </c>
      <c r="AK283" s="95">
        <v>461</v>
      </c>
      <c r="AL283" s="95">
        <v>1628516.54</v>
      </c>
      <c r="AM283" s="95">
        <v>109</v>
      </c>
      <c r="AN283" s="95">
        <v>345007.37</v>
      </c>
      <c r="AO283" s="95">
        <v>100</v>
      </c>
      <c r="AP283" s="95">
        <v>455964.88</v>
      </c>
      <c r="AQ283" s="72">
        <v>435.26</v>
      </c>
      <c r="AR283" s="72">
        <v>312.08</v>
      </c>
      <c r="AS283" s="72">
        <v>747.34</v>
      </c>
      <c r="AT283" s="95">
        <v>3112985</v>
      </c>
      <c r="AU283" s="95">
        <v>2127157</v>
      </c>
      <c r="AV283" s="95">
        <v>596</v>
      </c>
      <c r="AW283" s="95">
        <v>568</v>
      </c>
      <c r="AX283" s="72">
        <v>372.16</v>
      </c>
      <c r="AY283" s="72">
        <v>324.32</v>
      </c>
      <c r="AZ283" s="72">
        <v>696.48</v>
      </c>
      <c r="BA283" s="95">
        <v>2643854</v>
      </c>
      <c r="BB283" s="95">
        <v>2194969</v>
      </c>
      <c r="BC283" s="95">
        <v>592</v>
      </c>
      <c r="BD283" s="95">
        <v>564</v>
      </c>
      <c r="BE283" s="72">
        <v>404.9</v>
      </c>
      <c r="BF283" s="72">
        <v>312.17</v>
      </c>
      <c r="BG283" s="72">
        <v>717.07</v>
      </c>
      <c r="BH283" s="95">
        <v>2890965</v>
      </c>
      <c r="BI283" s="95">
        <v>2105259</v>
      </c>
      <c r="BJ283" s="95">
        <v>595</v>
      </c>
      <c r="BK283" s="95">
        <v>562</v>
      </c>
      <c r="BL283" s="72">
        <v>405.81</v>
      </c>
      <c r="BM283" s="72">
        <v>305.57</v>
      </c>
      <c r="BN283" s="72">
        <v>711.38</v>
      </c>
      <c r="BO283" s="95">
        <v>2848795</v>
      </c>
      <c r="BP283" s="95">
        <v>2002063</v>
      </c>
      <c r="BQ283" s="95">
        <v>585</v>
      </c>
      <c r="BR283" s="95">
        <v>546</v>
      </c>
      <c r="BS283" s="72">
        <v>328.75</v>
      </c>
      <c r="BT283" s="72">
        <v>309.64</v>
      </c>
      <c r="BU283" s="72">
        <v>638.39</v>
      </c>
      <c r="BV283" s="95">
        <v>2370916.15</v>
      </c>
      <c r="BW283" s="95">
        <v>2084481.42</v>
      </c>
      <c r="BX283" s="95">
        <v>601</v>
      </c>
      <c r="BY283" s="95">
        <v>561</v>
      </c>
      <c r="BZ283" s="95">
        <v>583</v>
      </c>
      <c r="CA283" s="95">
        <v>578</v>
      </c>
      <c r="CB283" s="95">
        <v>579</v>
      </c>
      <c r="CC283" s="95">
        <v>566</v>
      </c>
      <c r="CD283" s="95">
        <v>581</v>
      </c>
      <c r="CE283" s="72">
        <v>650.75523149000003</v>
      </c>
      <c r="CF283" s="72">
        <v>676.59346364999999</v>
      </c>
      <c r="CG283" s="72">
        <v>712.40329333</v>
      </c>
      <c r="CH283" s="72">
        <v>716.50152150999998</v>
      </c>
      <c r="CI283" s="72">
        <v>731.52548966999996</v>
      </c>
      <c r="CJ283" s="96">
        <v>1.1484195037</v>
      </c>
      <c r="CK283" s="96">
        <v>1.0293921497</v>
      </c>
      <c r="CL283" s="96">
        <v>1.0065506528999999</v>
      </c>
      <c r="CM283" s="96">
        <v>0.99285204380000003</v>
      </c>
      <c r="CN283" s="96">
        <v>0.87268319289999996</v>
      </c>
      <c r="CO283" s="96">
        <v>0.89269229959999996</v>
      </c>
      <c r="CP283" s="96">
        <v>1.1313859311000001</v>
      </c>
      <c r="CQ283" s="96">
        <v>0.99584056389999998</v>
      </c>
      <c r="CR283" s="96">
        <v>1.1361113520999999</v>
      </c>
      <c r="CS283" s="95">
        <v>590</v>
      </c>
      <c r="CT283" s="95">
        <v>571</v>
      </c>
      <c r="CU283" s="95">
        <v>581</v>
      </c>
      <c r="CV283" s="95">
        <v>562</v>
      </c>
      <c r="CW283" s="95">
        <v>572</v>
      </c>
      <c r="CX283" s="96">
        <v>0.86868125299999999</v>
      </c>
      <c r="CY283" s="96">
        <v>0.936807948</v>
      </c>
      <c r="CZ283" s="96">
        <v>0.89362899600000001</v>
      </c>
      <c r="DA283" s="96">
        <v>0.89712110499999997</v>
      </c>
      <c r="DB283" s="96">
        <v>0.86811760199999999</v>
      </c>
      <c r="DC283">
        <v>2013</v>
      </c>
      <c r="DD283" s="6">
        <v>560.20000000000005</v>
      </c>
      <c r="DE283" s="96">
        <v>2.2715529999999999E-3</v>
      </c>
      <c r="DF283" s="72">
        <v>870.54</v>
      </c>
      <c r="DG283" s="96">
        <v>1</v>
      </c>
      <c r="DH283" s="72">
        <v>870.54</v>
      </c>
      <c r="DI283" s="72">
        <v>734.70898405000003</v>
      </c>
      <c r="DJ283" s="96">
        <v>0.748465096</v>
      </c>
      <c r="DK283" s="72">
        <v>836.37375844999997</v>
      </c>
      <c r="DL283" s="96">
        <v>1.0125056693000001</v>
      </c>
      <c r="DM283" s="72">
        <v>846.83317207000005</v>
      </c>
      <c r="DN283" s="96">
        <v>1</v>
      </c>
      <c r="DO283" s="96">
        <v>5.3759999999999997E-3</v>
      </c>
      <c r="DP283" s="72">
        <v>4.55</v>
      </c>
      <c r="DQ283" s="72">
        <v>842.28</v>
      </c>
      <c r="DR283" t="s">
        <v>177</v>
      </c>
      <c r="DT283" t="s">
        <v>218</v>
      </c>
    </row>
    <row r="284" spans="1:124" x14ac:dyDescent="0.3">
      <c r="A284" t="s">
        <v>248</v>
      </c>
      <c r="B284">
        <v>6330</v>
      </c>
      <c r="C284" s="95">
        <v>4392</v>
      </c>
      <c r="D284" s="95">
        <v>13314013</v>
      </c>
      <c r="E284" s="95">
        <v>4229</v>
      </c>
      <c r="F284" s="95">
        <v>15476188</v>
      </c>
      <c r="G284" s="95">
        <v>649</v>
      </c>
      <c r="H284" s="95">
        <v>1107443</v>
      </c>
      <c r="I284" s="95">
        <v>568</v>
      </c>
      <c r="J284" s="95">
        <v>1833091</v>
      </c>
      <c r="K284" s="95">
        <v>4560</v>
      </c>
      <c r="L284" s="95">
        <v>14373316</v>
      </c>
      <c r="M284" s="95">
        <v>4353</v>
      </c>
      <c r="N284" s="95">
        <v>15285146</v>
      </c>
      <c r="O284" s="95">
        <v>652</v>
      </c>
      <c r="P284" s="95">
        <v>1264584</v>
      </c>
      <c r="Q284" s="95">
        <v>569</v>
      </c>
      <c r="R284" s="95">
        <v>1693231</v>
      </c>
      <c r="S284" s="95">
        <v>4739</v>
      </c>
      <c r="T284" s="95">
        <v>13537488</v>
      </c>
      <c r="U284" s="95">
        <v>4491</v>
      </c>
      <c r="V284" s="95">
        <v>15311981</v>
      </c>
      <c r="W284" s="95">
        <v>696</v>
      </c>
      <c r="X284" s="95">
        <v>2339727</v>
      </c>
      <c r="Y284" s="95">
        <v>608</v>
      </c>
      <c r="Z284" s="95">
        <v>1924937</v>
      </c>
      <c r="AA284" s="95">
        <v>4958</v>
      </c>
      <c r="AB284" s="95">
        <v>13949187</v>
      </c>
      <c r="AC284" s="95">
        <v>4666</v>
      </c>
      <c r="AD284" s="95">
        <v>15890375</v>
      </c>
      <c r="AE284" s="95">
        <v>704</v>
      </c>
      <c r="AF284" s="95">
        <v>2050588</v>
      </c>
      <c r="AG284" s="95">
        <v>615</v>
      </c>
      <c r="AH284" s="95">
        <v>2069989</v>
      </c>
      <c r="AI284" s="95">
        <v>5211</v>
      </c>
      <c r="AJ284" s="95">
        <v>14229615.359999999</v>
      </c>
      <c r="AK284" s="95">
        <v>4869</v>
      </c>
      <c r="AL284" s="95">
        <v>17083959.440000001</v>
      </c>
      <c r="AM284" s="95">
        <v>739</v>
      </c>
      <c r="AN284" s="95">
        <v>1825215.41</v>
      </c>
      <c r="AO284" s="95">
        <v>650</v>
      </c>
      <c r="AP284" s="95">
        <v>2038329.81</v>
      </c>
      <c r="AQ284" s="72">
        <v>238.4</v>
      </c>
      <c r="AR284" s="72">
        <v>300.7</v>
      </c>
      <c r="AS284" s="72">
        <v>539.1</v>
      </c>
      <c r="AT284" s="95">
        <v>14421456</v>
      </c>
      <c r="AU284" s="95">
        <v>17309279</v>
      </c>
      <c r="AV284" s="95">
        <v>5041</v>
      </c>
      <c r="AW284" s="95">
        <v>4797</v>
      </c>
      <c r="AX284" s="72">
        <v>250.03</v>
      </c>
      <c r="AY284" s="72">
        <v>287.45999999999998</v>
      </c>
      <c r="AZ284" s="72">
        <v>537.49</v>
      </c>
      <c r="BA284" s="95">
        <v>15637900</v>
      </c>
      <c r="BB284" s="95">
        <v>16978377</v>
      </c>
      <c r="BC284" s="95">
        <v>5212</v>
      </c>
      <c r="BD284" s="95">
        <v>4922</v>
      </c>
      <c r="BE284" s="72">
        <v>243.44</v>
      </c>
      <c r="BF284" s="72">
        <v>281.7</v>
      </c>
      <c r="BG284" s="72">
        <v>525.14</v>
      </c>
      <c r="BH284" s="95">
        <v>15877215</v>
      </c>
      <c r="BI284" s="95">
        <v>17236918</v>
      </c>
      <c r="BJ284" s="95">
        <v>5435</v>
      </c>
      <c r="BK284" s="95">
        <v>5099</v>
      </c>
      <c r="BL284" s="72">
        <v>235.48</v>
      </c>
      <c r="BM284" s="72">
        <v>283.41000000000003</v>
      </c>
      <c r="BN284" s="72">
        <v>518.89</v>
      </c>
      <c r="BO284" s="95">
        <v>15999775</v>
      </c>
      <c r="BP284" s="95">
        <v>17960364</v>
      </c>
      <c r="BQ284" s="95">
        <v>5662</v>
      </c>
      <c r="BR284" s="95">
        <v>5281</v>
      </c>
      <c r="BS284" s="72">
        <v>224.86</v>
      </c>
      <c r="BT284" s="72">
        <v>288.73</v>
      </c>
      <c r="BU284" s="72">
        <v>513.59</v>
      </c>
      <c r="BV284" s="95">
        <v>16054830.77</v>
      </c>
      <c r="BW284" s="95">
        <v>19122289.25</v>
      </c>
      <c r="BX284" s="95">
        <v>5950</v>
      </c>
      <c r="BY284" s="95">
        <v>5519</v>
      </c>
      <c r="BZ284" s="95">
        <v>4925</v>
      </c>
      <c r="CA284" s="95">
        <v>5072</v>
      </c>
      <c r="CB284" s="95">
        <v>5273</v>
      </c>
      <c r="CC284" s="95">
        <v>5481</v>
      </c>
      <c r="CD284" s="95">
        <v>5739</v>
      </c>
      <c r="CE284" s="72">
        <v>650.75523149000003</v>
      </c>
      <c r="CF284" s="72">
        <v>676.59346364999999</v>
      </c>
      <c r="CG284" s="72">
        <v>712.40329333</v>
      </c>
      <c r="CH284" s="72">
        <v>716.50152150999998</v>
      </c>
      <c r="CI284" s="72">
        <v>731.52548966999996</v>
      </c>
      <c r="CJ284" s="96">
        <v>0.82842207629999998</v>
      </c>
      <c r="CK284" s="96">
        <v>0.79440613729999998</v>
      </c>
      <c r="CL284" s="96">
        <v>0.73713864730000001</v>
      </c>
      <c r="CM284" s="96">
        <v>0.72419943909999995</v>
      </c>
      <c r="CN284" s="96">
        <v>0.70208079859999994</v>
      </c>
      <c r="CO284" s="96">
        <v>0.86974565280000005</v>
      </c>
      <c r="CP284" s="96">
        <v>0.87065617090000003</v>
      </c>
      <c r="CQ284" s="96">
        <v>0.99584056389999998</v>
      </c>
      <c r="CR284" s="96">
        <v>0.87429261079999998</v>
      </c>
      <c r="CS284" s="95">
        <v>4644</v>
      </c>
      <c r="CT284" s="95">
        <v>4760</v>
      </c>
      <c r="CU284" s="95">
        <v>4955</v>
      </c>
      <c r="CV284" s="95">
        <v>5088</v>
      </c>
      <c r="CW284" s="95">
        <v>5345</v>
      </c>
      <c r="CX284" s="96">
        <v>0.89377632699999998</v>
      </c>
      <c r="CY284" s="96">
        <v>0.87001490199999998</v>
      </c>
      <c r="CZ284" s="96">
        <v>0.863473351</v>
      </c>
      <c r="DA284" s="96">
        <v>0.85362345799999995</v>
      </c>
      <c r="DB284" s="96">
        <v>0.869788479</v>
      </c>
      <c r="DC284">
        <v>2013</v>
      </c>
      <c r="DD284" s="6">
        <v>5123.6000000000004</v>
      </c>
      <c r="DE284" s="96">
        <v>1.0507817E-3</v>
      </c>
      <c r="DF284" s="72">
        <v>670.74</v>
      </c>
      <c r="DG284" s="96">
        <v>1</v>
      </c>
      <c r="DH284" s="72">
        <v>670.74</v>
      </c>
      <c r="DI284" s="72">
        <v>734.70898405000003</v>
      </c>
      <c r="DJ284" s="96">
        <v>1</v>
      </c>
      <c r="DK284" s="72">
        <v>670.74</v>
      </c>
      <c r="DL284" s="96">
        <v>1</v>
      </c>
      <c r="DM284" s="72">
        <v>670.74</v>
      </c>
      <c r="DN284" s="96">
        <v>1</v>
      </c>
      <c r="DO284" s="96">
        <v>4.5019999999999999E-3</v>
      </c>
      <c r="DP284" s="72">
        <v>3.02</v>
      </c>
      <c r="DQ284" s="72">
        <v>667.72</v>
      </c>
      <c r="DR284" t="s">
        <v>248</v>
      </c>
      <c r="DT284" t="s">
        <v>218</v>
      </c>
    </row>
    <row r="285" spans="1:124" x14ac:dyDescent="0.3">
      <c r="A285" t="s">
        <v>249</v>
      </c>
      <c r="B285">
        <v>6340</v>
      </c>
      <c r="C285" s="95">
        <v>23520</v>
      </c>
      <c r="D285" s="95">
        <v>78824015</v>
      </c>
      <c r="E285" s="95">
        <v>22560</v>
      </c>
      <c r="F285" s="95">
        <v>75134450</v>
      </c>
      <c r="G285" s="95">
        <v>3437</v>
      </c>
      <c r="H285" s="95">
        <v>10293505</v>
      </c>
      <c r="I285" s="95">
        <v>2980</v>
      </c>
      <c r="J285" s="95">
        <v>10459118</v>
      </c>
      <c r="K285" s="95">
        <v>23607</v>
      </c>
      <c r="L285" s="95">
        <v>81288029</v>
      </c>
      <c r="M285" s="95">
        <v>22499</v>
      </c>
      <c r="N285" s="95">
        <v>78675944</v>
      </c>
      <c r="O285" s="95">
        <v>3407</v>
      </c>
      <c r="P285" s="95">
        <v>11415828</v>
      </c>
      <c r="Q285" s="95">
        <v>2949</v>
      </c>
      <c r="R285" s="95">
        <v>11263200</v>
      </c>
      <c r="S285" s="95">
        <v>23868</v>
      </c>
      <c r="T285" s="95">
        <v>89394166</v>
      </c>
      <c r="U285" s="95">
        <v>22527</v>
      </c>
      <c r="V285" s="95">
        <v>82204828</v>
      </c>
      <c r="W285" s="95">
        <v>3498</v>
      </c>
      <c r="X285" s="95">
        <v>10563432</v>
      </c>
      <c r="Y285" s="95">
        <v>3021</v>
      </c>
      <c r="Z285" s="95">
        <v>12359120</v>
      </c>
      <c r="AA285" s="95">
        <v>24527</v>
      </c>
      <c r="AB285" s="95">
        <v>88511973</v>
      </c>
      <c r="AC285" s="95">
        <v>22978</v>
      </c>
      <c r="AD285" s="95">
        <v>84913349</v>
      </c>
      <c r="AE285" s="95">
        <v>3664</v>
      </c>
      <c r="AF285" s="95">
        <v>13355385</v>
      </c>
      <c r="AG285" s="95">
        <v>3184</v>
      </c>
      <c r="AH285" s="95">
        <v>13713573</v>
      </c>
      <c r="AI285" s="95">
        <v>25622</v>
      </c>
      <c r="AJ285" s="95">
        <v>85657541.319999993</v>
      </c>
      <c r="AK285" s="95">
        <v>23932</v>
      </c>
      <c r="AL285" s="95">
        <v>89664417.859999999</v>
      </c>
      <c r="AM285" s="95">
        <v>3802</v>
      </c>
      <c r="AN285" s="95">
        <v>13421602.880000001</v>
      </c>
      <c r="AO285" s="95">
        <v>3316</v>
      </c>
      <c r="AP285" s="95">
        <v>15438172.85</v>
      </c>
      <c r="AQ285" s="72">
        <v>275.49</v>
      </c>
      <c r="AR285" s="72">
        <v>279.27999999999997</v>
      </c>
      <c r="AS285" s="72">
        <v>554.77</v>
      </c>
      <c r="AT285" s="95">
        <v>89117520</v>
      </c>
      <c r="AU285" s="95">
        <v>85593568</v>
      </c>
      <c r="AV285" s="95">
        <v>26957</v>
      </c>
      <c r="AW285" s="95">
        <v>25540</v>
      </c>
      <c r="AX285" s="72">
        <v>285.97000000000003</v>
      </c>
      <c r="AY285" s="72">
        <v>294.52</v>
      </c>
      <c r="AZ285" s="72">
        <v>580.49</v>
      </c>
      <c r="BA285" s="95">
        <v>92703857</v>
      </c>
      <c r="BB285" s="95">
        <v>89939144</v>
      </c>
      <c r="BC285" s="95">
        <v>27014</v>
      </c>
      <c r="BD285" s="95">
        <v>25448</v>
      </c>
      <c r="BE285" s="72">
        <v>304.38</v>
      </c>
      <c r="BF285" s="72">
        <v>308.45</v>
      </c>
      <c r="BG285" s="72">
        <v>612.83000000000004</v>
      </c>
      <c r="BH285" s="95">
        <v>99957598</v>
      </c>
      <c r="BI285" s="95">
        <v>94563948</v>
      </c>
      <c r="BJ285" s="95">
        <v>27366</v>
      </c>
      <c r="BK285" s="95">
        <v>25548</v>
      </c>
      <c r="BL285" s="72">
        <v>301.12</v>
      </c>
      <c r="BM285" s="72">
        <v>314.14999999999998</v>
      </c>
      <c r="BN285" s="72">
        <v>615.27</v>
      </c>
      <c r="BO285" s="95">
        <v>101867358</v>
      </c>
      <c r="BP285" s="95">
        <v>98626922</v>
      </c>
      <c r="BQ285" s="95">
        <v>28191</v>
      </c>
      <c r="BR285" s="95">
        <v>26162</v>
      </c>
      <c r="BS285" s="72">
        <v>280.61</v>
      </c>
      <c r="BT285" s="72">
        <v>321.44</v>
      </c>
      <c r="BU285" s="72">
        <v>602.04999999999995</v>
      </c>
      <c r="BV285" s="95">
        <v>99079144.200000003</v>
      </c>
      <c r="BW285" s="95">
        <v>105102590.70999999</v>
      </c>
      <c r="BX285" s="95">
        <v>29424</v>
      </c>
      <c r="BY285" s="95">
        <v>27248</v>
      </c>
      <c r="BZ285" s="95">
        <v>26282</v>
      </c>
      <c r="CA285" s="95">
        <v>26258</v>
      </c>
      <c r="CB285" s="95">
        <v>26490</v>
      </c>
      <c r="CC285" s="95">
        <v>27228</v>
      </c>
      <c r="CD285" s="95">
        <v>28360</v>
      </c>
      <c r="CE285" s="72">
        <v>650.75523149000003</v>
      </c>
      <c r="CF285" s="72">
        <v>676.59346364999999</v>
      </c>
      <c r="CG285" s="72">
        <v>712.40329333</v>
      </c>
      <c r="CH285" s="72">
        <v>716.50152150999998</v>
      </c>
      <c r="CI285" s="72">
        <v>731.52548966999996</v>
      </c>
      <c r="CJ285" s="96">
        <v>0.85250179049999997</v>
      </c>
      <c r="CK285" s="96">
        <v>0.85795981070000005</v>
      </c>
      <c r="CL285" s="96">
        <v>0.86022903839999998</v>
      </c>
      <c r="CM285" s="96">
        <v>0.85871415689999997</v>
      </c>
      <c r="CN285" s="96">
        <v>0.82300618160000005</v>
      </c>
      <c r="CO285" s="96">
        <v>0.91906596080000003</v>
      </c>
      <c r="CP285" s="96">
        <v>0.92537666709999999</v>
      </c>
      <c r="CQ285" s="96">
        <v>0.99584056389999998</v>
      </c>
      <c r="CR285" s="96">
        <v>0.92924165619999999</v>
      </c>
      <c r="CS285" s="95">
        <v>24594</v>
      </c>
      <c r="CT285" s="95">
        <v>24980</v>
      </c>
      <c r="CU285" s="95">
        <v>25100</v>
      </c>
      <c r="CV285" s="95">
        <v>25764</v>
      </c>
      <c r="CW285" s="95">
        <v>26935</v>
      </c>
      <c r="CX285" s="96">
        <v>0.92920250000000004</v>
      </c>
      <c r="CY285" s="96">
        <v>0.93070474400000003</v>
      </c>
      <c r="CZ285" s="96">
        <v>0.92831834300000005</v>
      </c>
      <c r="DA285" s="96">
        <v>0.91429349400000004</v>
      </c>
      <c r="DB285" s="96">
        <v>0.89495934099999996</v>
      </c>
      <c r="DC285">
        <v>2013</v>
      </c>
      <c r="DD285" s="6">
        <v>25989.200000000001</v>
      </c>
      <c r="DE285" s="96">
        <v>2.5820723E-3</v>
      </c>
      <c r="DF285" s="72">
        <v>711.81</v>
      </c>
      <c r="DG285" s="96">
        <v>1</v>
      </c>
      <c r="DH285" s="72">
        <v>711.81</v>
      </c>
      <c r="DI285" s="72">
        <v>711.81</v>
      </c>
      <c r="DJ285" s="96">
        <v>1</v>
      </c>
      <c r="DK285" s="72">
        <v>711.81</v>
      </c>
      <c r="DL285" s="96">
        <v>1</v>
      </c>
      <c r="DM285" s="72">
        <v>711.81</v>
      </c>
      <c r="DN285" s="96">
        <v>1</v>
      </c>
      <c r="DO285" s="96">
        <v>8.4430000000000009E-3</v>
      </c>
      <c r="DP285" s="72">
        <v>6.01</v>
      </c>
      <c r="DQ285" s="72">
        <v>705.8</v>
      </c>
      <c r="DR285" t="s">
        <v>249</v>
      </c>
      <c r="DT285" t="s">
        <v>218</v>
      </c>
    </row>
    <row r="286" spans="1:124" x14ac:dyDescent="0.3">
      <c r="A286" t="s">
        <v>250</v>
      </c>
      <c r="B286">
        <v>6350</v>
      </c>
      <c r="C286" s="95">
        <v>2163</v>
      </c>
      <c r="D286" s="95">
        <v>7518333</v>
      </c>
      <c r="E286" s="95">
        <v>2128</v>
      </c>
      <c r="F286" s="95">
        <v>6428770</v>
      </c>
      <c r="G286" s="95">
        <v>514</v>
      </c>
      <c r="H286" s="95">
        <v>772679</v>
      </c>
      <c r="I286" s="95">
        <v>479</v>
      </c>
      <c r="J286" s="95">
        <v>1142200</v>
      </c>
      <c r="K286" s="95">
        <v>2136</v>
      </c>
      <c r="L286" s="95">
        <v>8025887</v>
      </c>
      <c r="M286" s="95">
        <v>2097</v>
      </c>
      <c r="N286" s="95">
        <v>6220441</v>
      </c>
      <c r="O286" s="95">
        <v>524</v>
      </c>
      <c r="P286" s="95">
        <v>1084133</v>
      </c>
      <c r="Q286" s="95">
        <v>481</v>
      </c>
      <c r="R286" s="95">
        <v>1322201</v>
      </c>
      <c r="S286" s="95">
        <v>2135</v>
      </c>
      <c r="T286" s="95">
        <v>8814947</v>
      </c>
      <c r="U286" s="95">
        <v>2077</v>
      </c>
      <c r="V286" s="95">
        <v>6756047</v>
      </c>
      <c r="W286" s="95">
        <v>523</v>
      </c>
      <c r="X286" s="95">
        <v>1116863</v>
      </c>
      <c r="Y286" s="95">
        <v>487</v>
      </c>
      <c r="Z286" s="95">
        <v>1313739</v>
      </c>
      <c r="AA286" s="95">
        <v>2080</v>
      </c>
      <c r="AB286" s="95">
        <v>8310191</v>
      </c>
      <c r="AC286" s="95">
        <v>2019</v>
      </c>
      <c r="AD286" s="95">
        <v>6345659</v>
      </c>
      <c r="AE286" s="95">
        <v>516</v>
      </c>
      <c r="AF286" s="95">
        <v>792110</v>
      </c>
      <c r="AG286" s="95">
        <v>476</v>
      </c>
      <c r="AH286" s="95">
        <v>1425287</v>
      </c>
      <c r="AI286" s="95">
        <v>2122</v>
      </c>
      <c r="AJ286" s="95">
        <v>7437096.3399999999</v>
      </c>
      <c r="AK286" s="95">
        <v>2041</v>
      </c>
      <c r="AL286" s="95">
        <v>6567979.2300000004</v>
      </c>
      <c r="AM286" s="95">
        <v>521</v>
      </c>
      <c r="AN286" s="95">
        <v>1139673.5900000001</v>
      </c>
      <c r="AO286" s="95">
        <v>480</v>
      </c>
      <c r="AP286" s="95">
        <v>1470854.92</v>
      </c>
      <c r="AQ286" s="72">
        <v>258.08999999999997</v>
      </c>
      <c r="AR286" s="72">
        <v>242.01</v>
      </c>
      <c r="AS286" s="72">
        <v>500.1</v>
      </c>
      <c r="AT286" s="95">
        <v>8291012</v>
      </c>
      <c r="AU286" s="95">
        <v>7570970</v>
      </c>
      <c r="AV286" s="95">
        <v>2677</v>
      </c>
      <c r="AW286" s="95">
        <v>2607</v>
      </c>
      <c r="AX286" s="72">
        <v>285.39999999999998</v>
      </c>
      <c r="AY286" s="72">
        <v>243.81</v>
      </c>
      <c r="AZ286" s="72">
        <v>529.21</v>
      </c>
      <c r="BA286" s="95">
        <v>9110020</v>
      </c>
      <c r="BB286" s="95">
        <v>7542642</v>
      </c>
      <c r="BC286" s="95">
        <v>2660</v>
      </c>
      <c r="BD286" s="95">
        <v>2578</v>
      </c>
      <c r="BE286" s="72">
        <v>311.38</v>
      </c>
      <c r="BF286" s="72">
        <v>262.27999999999997</v>
      </c>
      <c r="BG286" s="72">
        <v>573.66</v>
      </c>
      <c r="BH286" s="95">
        <v>9931810</v>
      </c>
      <c r="BI286" s="95">
        <v>8069786</v>
      </c>
      <c r="BJ286" s="95">
        <v>2658</v>
      </c>
      <c r="BK286" s="95">
        <v>2564</v>
      </c>
      <c r="BL286" s="72">
        <v>292.19</v>
      </c>
      <c r="BM286" s="72">
        <v>259.55</v>
      </c>
      <c r="BN286" s="72">
        <v>551.74</v>
      </c>
      <c r="BO286" s="95">
        <v>9102301</v>
      </c>
      <c r="BP286" s="95">
        <v>7770946</v>
      </c>
      <c r="BQ286" s="95">
        <v>2596</v>
      </c>
      <c r="BR286" s="95">
        <v>2495</v>
      </c>
      <c r="BS286" s="72">
        <v>270.42</v>
      </c>
      <c r="BT286" s="72">
        <v>265.73</v>
      </c>
      <c r="BU286" s="72">
        <v>536.15</v>
      </c>
      <c r="BV286" s="95">
        <v>8576769.9299999997</v>
      </c>
      <c r="BW286" s="95">
        <v>8038834.1500000004</v>
      </c>
      <c r="BX286" s="95">
        <v>2643</v>
      </c>
      <c r="BY286" s="95">
        <v>2521</v>
      </c>
      <c r="BZ286" s="95">
        <v>2644</v>
      </c>
      <c r="CA286" s="95">
        <v>2620</v>
      </c>
      <c r="CB286" s="95">
        <v>2613</v>
      </c>
      <c r="CC286" s="95">
        <v>2548</v>
      </c>
      <c r="CD286" s="95">
        <v>2583</v>
      </c>
      <c r="CE286" s="72">
        <v>650.75523149000003</v>
      </c>
      <c r="CF286" s="72">
        <v>676.59346364999999</v>
      </c>
      <c r="CG286" s="72">
        <v>712.40329333</v>
      </c>
      <c r="CH286" s="72">
        <v>716.50152150999998</v>
      </c>
      <c r="CI286" s="72">
        <v>731.52548966999996</v>
      </c>
      <c r="CJ286" s="96">
        <v>0.76849170899999997</v>
      </c>
      <c r="CK286" s="96">
        <v>0.78216836020000002</v>
      </c>
      <c r="CL286" s="96">
        <v>0.80524613710000004</v>
      </c>
      <c r="CM286" s="96">
        <v>0.77004721330000003</v>
      </c>
      <c r="CN286" s="96">
        <v>0.73292046219999996</v>
      </c>
      <c r="CO286" s="96">
        <v>0.8796296253</v>
      </c>
      <c r="CP286" s="96">
        <v>0.87738606590000001</v>
      </c>
      <c r="CQ286" s="96">
        <v>0.99584056389999998</v>
      </c>
      <c r="CR286" s="96">
        <v>0.88105061439999999</v>
      </c>
      <c r="CS286" s="95">
        <v>2504</v>
      </c>
      <c r="CT286" s="95">
        <v>2507</v>
      </c>
      <c r="CU286" s="95">
        <v>2461</v>
      </c>
      <c r="CV286" s="95">
        <v>2416</v>
      </c>
      <c r="CW286" s="95">
        <v>2447</v>
      </c>
      <c r="CX286" s="96">
        <v>0.88747104700000001</v>
      </c>
      <c r="CY286" s="96">
        <v>0.87305444499999996</v>
      </c>
      <c r="CZ286" s="96">
        <v>0.88814070000000001</v>
      </c>
      <c r="DA286" s="96">
        <v>0.88104647700000005</v>
      </c>
      <c r="DB286" s="96">
        <v>0.86838327800000004</v>
      </c>
      <c r="DC286">
        <v>2013</v>
      </c>
      <c r="DD286" s="6">
        <v>2553</v>
      </c>
      <c r="DE286" s="96">
        <v>2.6725881000000001E-3</v>
      </c>
      <c r="DF286" s="72">
        <v>674.83</v>
      </c>
      <c r="DG286" s="96">
        <v>1</v>
      </c>
      <c r="DH286" s="72">
        <v>674.83</v>
      </c>
      <c r="DI286" s="72">
        <v>734.70898405000003</v>
      </c>
      <c r="DJ286" s="96">
        <v>1</v>
      </c>
      <c r="DK286" s="72">
        <v>674.83</v>
      </c>
      <c r="DL286" s="96">
        <v>1</v>
      </c>
      <c r="DM286" s="72">
        <v>674.83</v>
      </c>
      <c r="DN286" s="96">
        <v>1</v>
      </c>
      <c r="DO286" s="96">
        <v>6.901E-3</v>
      </c>
      <c r="DP286" s="72">
        <v>4.66</v>
      </c>
      <c r="DQ286" s="72">
        <v>670.17</v>
      </c>
      <c r="DR286" t="s">
        <v>250</v>
      </c>
      <c r="DT286" t="s">
        <v>218</v>
      </c>
    </row>
    <row r="287" spans="1:124" x14ac:dyDescent="0.3">
      <c r="A287" t="s">
        <v>132</v>
      </c>
      <c r="B287">
        <v>6360</v>
      </c>
      <c r="C287" s="95">
        <v>738</v>
      </c>
      <c r="D287" s="95">
        <v>2875904</v>
      </c>
      <c r="E287" s="95">
        <v>712</v>
      </c>
      <c r="F287" s="95">
        <v>2656104</v>
      </c>
      <c r="G287" s="95">
        <v>81</v>
      </c>
      <c r="H287" s="95">
        <v>460167</v>
      </c>
      <c r="I287" s="95">
        <v>67</v>
      </c>
      <c r="J287" s="95">
        <v>429556</v>
      </c>
      <c r="K287" s="95">
        <v>723</v>
      </c>
      <c r="L287" s="95">
        <v>3061349</v>
      </c>
      <c r="M287" s="95">
        <v>696</v>
      </c>
      <c r="N287" s="95">
        <v>2809429</v>
      </c>
      <c r="O287" s="95">
        <v>77</v>
      </c>
      <c r="P287" s="95">
        <v>449339</v>
      </c>
      <c r="Q287" s="95">
        <v>64</v>
      </c>
      <c r="R287" s="95">
        <v>543310</v>
      </c>
      <c r="S287" s="95">
        <v>731</v>
      </c>
      <c r="T287" s="95">
        <v>3114509</v>
      </c>
      <c r="U287" s="95">
        <v>703</v>
      </c>
      <c r="V287" s="95">
        <v>2967148</v>
      </c>
      <c r="W287" s="95">
        <v>78</v>
      </c>
      <c r="X287" s="95">
        <v>647495</v>
      </c>
      <c r="Y287" s="95">
        <v>66</v>
      </c>
      <c r="Z287" s="95">
        <v>597931</v>
      </c>
      <c r="AA287" s="95">
        <v>742</v>
      </c>
      <c r="AB287" s="95">
        <v>3431905</v>
      </c>
      <c r="AC287" s="95">
        <v>707</v>
      </c>
      <c r="AD287" s="95">
        <v>3243451</v>
      </c>
      <c r="AE287" s="95">
        <v>83</v>
      </c>
      <c r="AF287" s="95">
        <v>638114</v>
      </c>
      <c r="AG287" s="95">
        <v>72</v>
      </c>
      <c r="AH287" s="95">
        <v>719055</v>
      </c>
      <c r="AI287" s="95">
        <v>742</v>
      </c>
      <c r="AJ287" s="95">
        <v>3709394.06</v>
      </c>
      <c r="AK287" s="95">
        <v>709</v>
      </c>
      <c r="AL287" s="95">
        <v>3543864.23</v>
      </c>
      <c r="AM287" s="95">
        <v>75</v>
      </c>
      <c r="AN287" s="95">
        <v>498872</v>
      </c>
      <c r="AO287" s="95">
        <v>69</v>
      </c>
      <c r="AP287" s="95">
        <v>579553.56000000006</v>
      </c>
      <c r="AQ287" s="72">
        <v>339.45</v>
      </c>
      <c r="AR287" s="72">
        <v>330.09</v>
      </c>
      <c r="AS287" s="72">
        <v>669.54</v>
      </c>
      <c r="AT287" s="95">
        <v>3336071</v>
      </c>
      <c r="AU287" s="95">
        <v>3085660</v>
      </c>
      <c r="AV287" s="95">
        <v>819</v>
      </c>
      <c r="AW287" s="95">
        <v>779</v>
      </c>
      <c r="AX287" s="72">
        <v>365.7</v>
      </c>
      <c r="AY287" s="72">
        <v>367.62</v>
      </c>
      <c r="AZ287" s="72">
        <v>733.32</v>
      </c>
      <c r="BA287" s="95">
        <v>3510688</v>
      </c>
      <c r="BB287" s="95">
        <v>3352739</v>
      </c>
      <c r="BC287" s="95">
        <v>800</v>
      </c>
      <c r="BD287" s="95">
        <v>760</v>
      </c>
      <c r="BE287" s="72">
        <v>387.52</v>
      </c>
      <c r="BF287" s="72">
        <v>386.33</v>
      </c>
      <c r="BG287" s="72">
        <v>773.85</v>
      </c>
      <c r="BH287" s="95">
        <v>3762004</v>
      </c>
      <c r="BI287" s="95">
        <v>3565079</v>
      </c>
      <c r="BJ287" s="95">
        <v>809</v>
      </c>
      <c r="BK287" s="95">
        <v>769</v>
      </c>
      <c r="BL287" s="72">
        <v>411.11</v>
      </c>
      <c r="BM287" s="72">
        <v>423.89</v>
      </c>
      <c r="BN287" s="72">
        <v>835</v>
      </c>
      <c r="BO287" s="95">
        <v>4070019</v>
      </c>
      <c r="BP287" s="95">
        <v>3962506</v>
      </c>
      <c r="BQ287" s="95">
        <v>825</v>
      </c>
      <c r="BR287" s="95">
        <v>779</v>
      </c>
      <c r="BS287" s="72">
        <v>429.24</v>
      </c>
      <c r="BT287" s="72">
        <v>441.67</v>
      </c>
      <c r="BU287" s="72">
        <v>870.91</v>
      </c>
      <c r="BV287" s="95">
        <v>4208266.0599999996</v>
      </c>
      <c r="BW287" s="95">
        <v>4123417.79</v>
      </c>
      <c r="BX287" s="95">
        <v>817</v>
      </c>
      <c r="BY287" s="95">
        <v>778</v>
      </c>
      <c r="BZ287" s="95">
        <v>800</v>
      </c>
      <c r="CA287" s="95">
        <v>781</v>
      </c>
      <c r="CB287" s="95">
        <v>790</v>
      </c>
      <c r="CC287" s="95">
        <v>803</v>
      </c>
      <c r="CD287" s="95">
        <v>798</v>
      </c>
      <c r="CE287" s="72">
        <v>650.75523149000003</v>
      </c>
      <c r="CF287" s="72">
        <v>676.59346364999999</v>
      </c>
      <c r="CG287" s="72">
        <v>712.40329333</v>
      </c>
      <c r="CH287" s="72">
        <v>716.50152150999998</v>
      </c>
      <c r="CI287" s="72">
        <v>731.52548966999996</v>
      </c>
      <c r="CJ287" s="96">
        <v>1.0288661045</v>
      </c>
      <c r="CK287" s="96">
        <v>1.0838413898000001</v>
      </c>
      <c r="CL287" s="96">
        <v>1.0862526988000001</v>
      </c>
      <c r="CM287" s="96">
        <v>1.1653848246</v>
      </c>
      <c r="CN287" s="96">
        <v>1.1905395127</v>
      </c>
      <c r="CO287" s="96">
        <v>1.0345069131</v>
      </c>
      <c r="CP287" s="96">
        <v>1.0739192673</v>
      </c>
      <c r="CQ287" s="96">
        <v>0.99584056389999998</v>
      </c>
      <c r="CR287" s="96">
        <v>1.0784046692</v>
      </c>
      <c r="CS287" s="95">
        <v>816</v>
      </c>
      <c r="CT287" s="95">
        <v>772</v>
      </c>
      <c r="CU287" s="95">
        <v>787</v>
      </c>
      <c r="CV287" s="95">
        <v>795</v>
      </c>
      <c r="CW287" s="95">
        <v>804</v>
      </c>
      <c r="CX287" s="96">
        <v>1.0281479680000001</v>
      </c>
      <c r="CY287" s="96">
        <v>1.0265600340000001</v>
      </c>
      <c r="CZ287" s="96">
        <v>1.022903372</v>
      </c>
      <c r="DA287" s="96">
        <v>1.0243264919999999</v>
      </c>
      <c r="DB287" s="96">
        <v>1.070016007</v>
      </c>
      <c r="DC287">
        <v>2013</v>
      </c>
      <c r="DD287" s="6">
        <v>773</v>
      </c>
      <c r="DE287" s="96">
        <v>4.2803876000000003E-3</v>
      </c>
      <c r="DF287" s="72">
        <v>824.66</v>
      </c>
      <c r="DG287" s="96">
        <v>1</v>
      </c>
      <c r="DH287" s="72">
        <v>824.66</v>
      </c>
      <c r="DI287" s="72">
        <v>734.70898405000003</v>
      </c>
      <c r="DJ287" s="96">
        <v>0.87920418560000002</v>
      </c>
      <c r="DK287" s="72">
        <v>813.79429376999997</v>
      </c>
      <c r="DL287" s="96">
        <v>1.0125056693000001</v>
      </c>
      <c r="DM287" s="72">
        <v>823.97133608000001</v>
      </c>
      <c r="DN287" s="96">
        <v>1</v>
      </c>
      <c r="DO287" s="96">
        <v>8.3929999999999994E-3</v>
      </c>
      <c r="DP287" s="72">
        <v>6.92</v>
      </c>
      <c r="DQ287" s="72">
        <v>817.05</v>
      </c>
      <c r="DR287" t="s">
        <v>132</v>
      </c>
      <c r="DT287" t="s">
        <v>218</v>
      </c>
    </row>
    <row r="288" spans="1:124" x14ac:dyDescent="0.3">
      <c r="A288" t="s">
        <v>134</v>
      </c>
      <c r="B288">
        <v>6370</v>
      </c>
      <c r="C288" s="95">
        <v>2790</v>
      </c>
      <c r="D288" s="95">
        <v>10177087</v>
      </c>
      <c r="E288" s="95">
        <v>2733</v>
      </c>
      <c r="F288" s="95">
        <v>8805420</v>
      </c>
      <c r="G288" s="95">
        <v>475</v>
      </c>
      <c r="H288" s="95">
        <v>1270615</v>
      </c>
      <c r="I288" s="95">
        <v>424</v>
      </c>
      <c r="J288" s="95">
        <v>1436895</v>
      </c>
      <c r="K288" s="95">
        <v>2697</v>
      </c>
      <c r="L288" s="95">
        <v>10625184</v>
      </c>
      <c r="M288" s="95">
        <v>2627</v>
      </c>
      <c r="N288" s="95">
        <v>9391964</v>
      </c>
      <c r="O288" s="95">
        <v>477</v>
      </c>
      <c r="P288" s="95">
        <v>994077</v>
      </c>
      <c r="Q288" s="95">
        <v>429</v>
      </c>
      <c r="R288" s="95">
        <v>1381739</v>
      </c>
      <c r="S288" s="95">
        <v>2639</v>
      </c>
      <c r="T288" s="95">
        <v>9401097</v>
      </c>
      <c r="U288" s="95">
        <v>2562</v>
      </c>
      <c r="V288" s="95">
        <v>9270710</v>
      </c>
      <c r="W288" s="95">
        <v>485</v>
      </c>
      <c r="X288" s="95">
        <v>1345922</v>
      </c>
      <c r="Y288" s="95">
        <v>440</v>
      </c>
      <c r="Z288" s="95">
        <v>1724366</v>
      </c>
      <c r="AA288" s="95">
        <v>2648</v>
      </c>
      <c r="AB288" s="95">
        <v>10876288</v>
      </c>
      <c r="AC288" s="95">
        <v>2560</v>
      </c>
      <c r="AD288" s="95">
        <v>9321646</v>
      </c>
      <c r="AE288" s="95">
        <v>466</v>
      </c>
      <c r="AF288" s="95">
        <v>1441993</v>
      </c>
      <c r="AG288" s="95">
        <v>422</v>
      </c>
      <c r="AH288" s="95">
        <v>1631758</v>
      </c>
      <c r="AI288" s="95">
        <v>2653</v>
      </c>
      <c r="AJ288" s="95">
        <v>11021790.039999999</v>
      </c>
      <c r="AK288" s="95">
        <v>2551</v>
      </c>
      <c r="AL288" s="95">
        <v>9531877.6699999999</v>
      </c>
      <c r="AM288" s="95">
        <v>446</v>
      </c>
      <c r="AN288" s="95">
        <v>1741152.41</v>
      </c>
      <c r="AO288" s="95">
        <v>404</v>
      </c>
      <c r="AP288" s="95">
        <v>1619056.91</v>
      </c>
      <c r="AQ288" s="72">
        <v>292.18</v>
      </c>
      <c r="AR288" s="72">
        <v>270.36</v>
      </c>
      <c r="AS288" s="72">
        <v>562.54</v>
      </c>
      <c r="AT288" s="95">
        <v>11447702</v>
      </c>
      <c r="AU288" s="95">
        <v>10242315</v>
      </c>
      <c r="AV288" s="95">
        <v>3265</v>
      </c>
      <c r="AW288" s="95">
        <v>3157</v>
      </c>
      <c r="AX288" s="72">
        <v>305.06</v>
      </c>
      <c r="AY288" s="72">
        <v>293.79000000000002</v>
      </c>
      <c r="AZ288" s="72">
        <v>598.85</v>
      </c>
      <c r="BA288" s="95">
        <v>11619261</v>
      </c>
      <c r="BB288" s="95">
        <v>10773703</v>
      </c>
      <c r="BC288" s="95">
        <v>3174</v>
      </c>
      <c r="BD288" s="95">
        <v>3056</v>
      </c>
      <c r="BE288" s="72">
        <v>286.68</v>
      </c>
      <c r="BF288" s="72">
        <v>305.22000000000003</v>
      </c>
      <c r="BG288" s="72">
        <v>591.9</v>
      </c>
      <c r="BH288" s="95">
        <v>10747019</v>
      </c>
      <c r="BI288" s="95">
        <v>10995076</v>
      </c>
      <c r="BJ288" s="95">
        <v>3124</v>
      </c>
      <c r="BK288" s="95">
        <v>3002</v>
      </c>
      <c r="BL288" s="72">
        <v>329.65</v>
      </c>
      <c r="BM288" s="72">
        <v>306.10000000000002</v>
      </c>
      <c r="BN288" s="72">
        <v>635.75</v>
      </c>
      <c r="BO288" s="95">
        <v>12318281</v>
      </c>
      <c r="BP288" s="95">
        <v>10953404</v>
      </c>
      <c r="BQ288" s="95">
        <v>3114</v>
      </c>
      <c r="BR288" s="95">
        <v>2982</v>
      </c>
      <c r="BS288" s="72">
        <v>343.2</v>
      </c>
      <c r="BT288" s="72">
        <v>314.47000000000003</v>
      </c>
      <c r="BU288" s="72">
        <v>657.67</v>
      </c>
      <c r="BV288" s="95">
        <v>12762942.449999999</v>
      </c>
      <c r="BW288" s="95">
        <v>11150934.58</v>
      </c>
      <c r="BX288" s="95">
        <v>3099</v>
      </c>
      <c r="BY288" s="95">
        <v>2955</v>
      </c>
      <c r="BZ288" s="95">
        <v>3214</v>
      </c>
      <c r="CA288" s="95">
        <v>3117</v>
      </c>
      <c r="CB288" s="95">
        <v>3065</v>
      </c>
      <c r="CC288" s="95">
        <v>3051</v>
      </c>
      <c r="CD288" s="95">
        <v>3029</v>
      </c>
      <c r="CE288" s="72">
        <v>650.75523149000003</v>
      </c>
      <c r="CF288" s="72">
        <v>676.59346364999999</v>
      </c>
      <c r="CG288" s="72">
        <v>712.40329333</v>
      </c>
      <c r="CH288" s="72">
        <v>716.50152150999998</v>
      </c>
      <c r="CI288" s="72">
        <v>731.52548966999996</v>
      </c>
      <c r="CJ288" s="96">
        <v>0.86444176360000002</v>
      </c>
      <c r="CK288" s="96">
        <v>0.88509575129999996</v>
      </c>
      <c r="CL288" s="96">
        <v>0.83084961219999998</v>
      </c>
      <c r="CM288" s="96">
        <v>0.88729748770000005</v>
      </c>
      <c r="CN288" s="96">
        <v>0.89903907559999996</v>
      </c>
      <c r="CO288" s="96">
        <v>0.92471854769999995</v>
      </c>
      <c r="CP288" s="96">
        <v>0.94444384209999999</v>
      </c>
      <c r="CQ288" s="96">
        <v>0.99584056389999998</v>
      </c>
      <c r="CR288" s="96">
        <v>0.94838846850000003</v>
      </c>
      <c r="CS288" s="95">
        <v>3121</v>
      </c>
      <c r="CT288" s="95">
        <v>3094</v>
      </c>
      <c r="CU288" s="95">
        <v>3056</v>
      </c>
      <c r="CV288" s="95">
        <v>3034</v>
      </c>
      <c r="CW288" s="95">
        <v>3044</v>
      </c>
      <c r="CX288" s="96">
        <v>0.95986955600000001</v>
      </c>
      <c r="CY288" s="96">
        <v>0.95754057800000003</v>
      </c>
      <c r="CZ288" s="96">
        <v>0.93505762800000003</v>
      </c>
      <c r="DA288" s="96">
        <v>0.87682990999999999</v>
      </c>
      <c r="DB288" s="96">
        <v>0.89266869199999999</v>
      </c>
      <c r="DC288">
        <v>2013</v>
      </c>
      <c r="DD288" s="6">
        <v>3030.4</v>
      </c>
      <c r="DE288" s="96">
        <v>1.7456723999999999E-3</v>
      </c>
      <c r="DF288" s="72">
        <v>727.08</v>
      </c>
      <c r="DG288" s="96">
        <v>1</v>
      </c>
      <c r="DH288" s="72">
        <v>727.08</v>
      </c>
      <c r="DI288" s="72">
        <v>734.70898405000003</v>
      </c>
      <c r="DJ288" s="96">
        <v>1</v>
      </c>
      <c r="DK288" s="72">
        <v>727.08</v>
      </c>
      <c r="DL288" s="96">
        <v>1</v>
      </c>
      <c r="DM288" s="72">
        <v>727.08</v>
      </c>
      <c r="DN288" s="96">
        <v>1</v>
      </c>
      <c r="DO288" s="96">
        <v>6.4130000000000003E-3</v>
      </c>
      <c r="DP288" s="72">
        <v>4.66</v>
      </c>
      <c r="DQ288" s="72">
        <v>722.42</v>
      </c>
      <c r="DR288" t="s">
        <v>134</v>
      </c>
      <c r="DT288" t="s">
        <v>218</v>
      </c>
    </row>
    <row r="289" spans="1:124" x14ac:dyDescent="0.3">
      <c r="A289" t="s">
        <v>251</v>
      </c>
      <c r="B289">
        <v>6380</v>
      </c>
      <c r="C289" s="95">
        <v>11775</v>
      </c>
      <c r="D289" s="95">
        <v>52766953</v>
      </c>
      <c r="E289" s="95">
        <v>10851</v>
      </c>
      <c r="F289" s="95">
        <v>34630560</v>
      </c>
      <c r="G289" s="95">
        <v>2140</v>
      </c>
      <c r="H289" s="95">
        <v>6492520</v>
      </c>
      <c r="I289" s="95">
        <v>1754</v>
      </c>
      <c r="J289" s="95">
        <v>5790219</v>
      </c>
      <c r="K289" s="95">
        <v>11721</v>
      </c>
      <c r="L289" s="95">
        <v>56171153</v>
      </c>
      <c r="M289" s="95">
        <v>10821</v>
      </c>
      <c r="N289" s="95">
        <v>36260660</v>
      </c>
      <c r="O289" s="95">
        <v>2129</v>
      </c>
      <c r="P289" s="95">
        <v>6390521</v>
      </c>
      <c r="Q289" s="95">
        <v>1735</v>
      </c>
      <c r="R289" s="95">
        <v>6230445</v>
      </c>
      <c r="S289" s="95">
        <v>11941</v>
      </c>
      <c r="T289" s="95">
        <v>60428839</v>
      </c>
      <c r="U289" s="95">
        <v>10958</v>
      </c>
      <c r="V289" s="95">
        <v>38580715</v>
      </c>
      <c r="W289" s="95">
        <v>2179</v>
      </c>
      <c r="X289" s="95">
        <v>8080640</v>
      </c>
      <c r="Y289" s="95">
        <v>1801</v>
      </c>
      <c r="Z289" s="95">
        <v>6756091</v>
      </c>
      <c r="AA289" s="95">
        <v>12229</v>
      </c>
      <c r="AB289" s="95">
        <v>32635458</v>
      </c>
      <c r="AC289" s="95">
        <v>11108</v>
      </c>
      <c r="AD289" s="95">
        <v>31910084</v>
      </c>
      <c r="AE289" s="95">
        <v>2207</v>
      </c>
      <c r="AF289" s="95">
        <v>5002312</v>
      </c>
      <c r="AG289" s="95">
        <v>1810</v>
      </c>
      <c r="AH289" s="95">
        <v>6574953</v>
      </c>
      <c r="AI289" s="95">
        <v>12701</v>
      </c>
      <c r="AJ289" s="95">
        <v>33003659.52</v>
      </c>
      <c r="AK289" s="95">
        <v>11467</v>
      </c>
      <c r="AL289" s="95">
        <v>35125591.939999998</v>
      </c>
      <c r="AM289" s="95">
        <v>2289</v>
      </c>
      <c r="AN289" s="95">
        <v>5926394.1399999997</v>
      </c>
      <c r="AO289" s="95">
        <v>1882</v>
      </c>
      <c r="AP289" s="95">
        <v>7430447.54</v>
      </c>
      <c r="AQ289" s="72">
        <v>354.89</v>
      </c>
      <c r="AR289" s="72">
        <v>267.23</v>
      </c>
      <c r="AS289" s="72">
        <v>622.12</v>
      </c>
      <c r="AT289" s="95">
        <v>59259473</v>
      </c>
      <c r="AU289" s="95">
        <v>40420779</v>
      </c>
      <c r="AV289" s="95">
        <v>13915</v>
      </c>
      <c r="AW289" s="95">
        <v>12605</v>
      </c>
      <c r="AX289" s="72">
        <v>376.42</v>
      </c>
      <c r="AY289" s="72">
        <v>282.01</v>
      </c>
      <c r="AZ289" s="72">
        <v>658.43</v>
      </c>
      <c r="BA289" s="95">
        <v>62561674</v>
      </c>
      <c r="BB289" s="95">
        <v>42491105</v>
      </c>
      <c r="BC289" s="95">
        <v>13850</v>
      </c>
      <c r="BD289" s="95">
        <v>12556</v>
      </c>
      <c r="BE289" s="72">
        <v>404.33</v>
      </c>
      <c r="BF289" s="72">
        <v>296.11</v>
      </c>
      <c r="BG289" s="72">
        <v>700.44</v>
      </c>
      <c r="BH289" s="95">
        <v>68509479</v>
      </c>
      <c r="BI289" s="95">
        <v>45336806</v>
      </c>
      <c r="BJ289" s="95">
        <v>14120</v>
      </c>
      <c r="BK289" s="95">
        <v>12759</v>
      </c>
      <c r="BL289" s="72">
        <v>217.27</v>
      </c>
      <c r="BM289" s="72">
        <v>248.26</v>
      </c>
      <c r="BN289" s="72">
        <v>465.53</v>
      </c>
      <c r="BO289" s="95">
        <v>37637770</v>
      </c>
      <c r="BP289" s="95">
        <v>38485037</v>
      </c>
      <c r="BQ289" s="95">
        <v>14436</v>
      </c>
      <c r="BR289" s="95">
        <v>12918</v>
      </c>
      <c r="BS289" s="72">
        <v>216.42</v>
      </c>
      <c r="BT289" s="72">
        <v>265.66000000000003</v>
      </c>
      <c r="BU289" s="72">
        <v>482.08</v>
      </c>
      <c r="BV289" s="95">
        <v>38930053.659999996</v>
      </c>
      <c r="BW289" s="95">
        <v>42556039.479999997</v>
      </c>
      <c r="BX289" s="95">
        <v>14990</v>
      </c>
      <c r="BY289" s="95">
        <v>13349</v>
      </c>
      <c r="BZ289" s="95">
        <v>13291</v>
      </c>
      <c r="CA289" s="95">
        <v>13226</v>
      </c>
      <c r="CB289" s="95">
        <v>13464</v>
      </c>
      <c r="CC289" s="95">
        <v>13715</v>
      </c>
      <c r="CD289" s="95">
        <v>14187</v>
      </c>
      <c r="CE289" s="72">
        <v>650.75523149000003</v>
      </c>
      <c r="CF289" s="72">
        <v>676.59346364999999</v>
      </c>
      <c r="CG289" s="72">
        <v>712.40329333</v>
      </c>
      <c r="CH289" s="72">
        <v>716.50152150999998</v>
      </c>
      <c r="CI289" s="72">
        <v>731.52548966999996</v>
      </c>
      <c r="CJ289" s="96">
        <v>0.95599692459999996</v>
      </c>
      <c r="CK289" s="96">
        <v>0.97315453870000002</v>
      </c>
      <c r="CL289" s="96">
        <v>0.98320713360000001</v>
      </c>
      <c r="CM289" s="96">
        <v>0.649726464</v>
      </c>
      <c r="CN289" s="96">
        <v>0.65900642809999999</v>
      </c>
      <c r="CO289" s="96">
        <v>0.8268510362</v>
      </c>
      <c r="CP289" s="96">
        <v>1.0210040997000001</v>
      </c>
      <c r="CQ289" s="96">
        <v>0.99584056389999998</v>
      </c>
      <c r="CR289" s="96">
        <v>1.0252684927</v>
      </c>
      <c r="CS289" s="95">
        <v>12001</v>
      </c>
      <c r="CT289" s="95">
        <v>12285</v>
      </c>
      <c r="CU289" s="95">
        <v>12469</v>
      </c>
      <c r="CV289" s="95">
        <v>12613</v>
      </c>
      <c r="CW289" s="95">
        <v>13003</v>
      </c>
      <c r="CX289" s="96">
        <v>0.84210912999999998</v>
      </c>
      <c r="CY289" s="96">
        <v>0.83264934499999999</v>
      </c>
      <c r="CZ289" s="96">
        <v>0.83542059999999996</v>
      </c>
      <c r="DA289" s="96">
        <v>0.81834207699999995</v>
      </c>
      <c r="DB289" s="96">
        <v>0.80732669599999995</v>
      </c>
      <c r="DC289">
        <v>2013</v>
      </c>
      <c r="DD289" s="6">
        <v>12837.4</v>
      </c>
      <c r="DE289" s="96">
        <v>5.2331987000000003E-3</v>
      </c>
      <c r="DF289" s="72">
        <v>783.28</v>
      </c>
      <c r="DG289" s="96">
        <v>1</v>
      </c>
      <c r="DH289" s="72">
        <v>783.28</v>
      </c>
      <c r="DI289" s="72">
        <v>783.28</v>
      </c>
      <c r="DJ289" s="96">
        <v>1</v>
      </c>
      <c r="DK289" s="72">
        <v>783.28</v>
      </c>
      <c r="DL289" s="96">
        <v>1</v>
      </c>
      <c r="DM289" s="72">
        <v>783.28</v>
      </c>
      <c r="DN289" s="96">
        <v>1</v>
      </c>
      <c r="DO289" s="96">
        <v>1.0947E-2</v>
      </c>
      <c r="DP289" s="72">
        <v>8.57</v>
      </c>
      <c r="DQ289" s="72">
        <v>774.71</v>
      </c>
      <c r="DR289" t="s">
        <v>251</v>
      </c>
      <c r="DT289" t="s">
        <v>218</v>
      </c>
    </row>
    <row r="290" spans="1:124" x14ac:dyDescent="0.3">
      <c r="A290" t="s">
        <v>252</v>
      </c>
      <c r="B290">
        <v>6390</v>
      </c>
      <c r="C290" s="95">
        <v>110</v>
      </c>
      <c r="D290" s="95">
        <v>443338</v>
      </c>
      <c r="E290" s="95">
        <v>109</v>
      </c>
      <c r="F290" s="95">
        <v>466338</v>
      </c>
      <c r="G290" s="95">
        <v>10</v>
      </c>
      <c r="H290" s="95">
        <v>5747</v>
      </c>
      <c r="I290" s="95">
        <v>9</v>
      </c>
      <c r="J290" s="95">
        <v>12258</v>
      </c>
      <c r="K290" s="95">
        <v>119</v>
      </c>
      <c r="L290" s="95">
        <v>398696</v>
      </c>
      <c r="M290" s="95">
        <v>115</v>
      </c>
      <c r="N290" s="95">
        <v>481778</v>
      </c>
      <c r="O290" s="95">
        <v>9</v>
      </c>
      <c r="P290" s="95">
        <v>6280</v>
      </c>
      <c r="Q290" s="95">
        <v>8</v>
      </c>
      <c r="R290" s="95">
        <v>33515</v>
      </c>
      <c r="S290" s="95">
        <v>125</v>
      </c>
      <c r="T290" s="95">
        <v>367946</v>
      </c>
      <c r="U290" s="95">
        <v>120</v>
      </c>
      <c r="V290" s="95">
        <v>514906</v>
      </c>
      <c r="W290" s="95">
        <v>8</v>
      </c>
      <c r="X290" s="95">
        <v>24194</v>
      </c>
      <c r="Y290" s="95">
        <v>7</v>
      </c>
      <c r="Z290" s="95">
        <v>32373</v>
      </c>
      <c r="AA290" s="95">
        <v>125</v>
      </c>
      <c r="AB290" s="95">
        <v>389311</v>
      </c>
      <c r="AC290" s="95">
        <v>118</v>
      </c>
      <c r="AD290" s="95">
        <v>459909</v>
      </c>
      <c r="AE290" s="95">
        <v>8</v>
      </c>
      <c r="AF290" s="95">
        <v>5307</v>
      </c>
      <c r="AG290" s="95">
        <v>7</v>
      </c>
      <c r="AH290" s="95">
        <v>15521</v>
      </c>
      <c r="AI290" s="95">
        <v>126</v>
      </c>
      <c r="AJ290" s="95">
        <v>355048.91</v>
      </c>
      <c r="AK290" s="95">
        <v>118</v>
      </c>
      <c r="AL290" s="95">
        <v>389085.4</v>
      </c>
      <c r="AM290" s="95">
        <v>7</v>
      </c>
      <c r="AN290" s="95">
        <v>0</v>
      </c>
      <c r="AO290" s="95">
        <v>7</v>
      </c>
      <c r="AP290" s="95">
        <v>15336.27</v>
      </c>
      <c r="AQ290" s="72">
        <v>311.86</v>
      </c>
      <c r="AR290" s="72">
        <v>337.99</v>
      </c>
      <c r="AS290" s="72">
        <v>649.85</v>
      </c>
      <c r="AT290" s="95">
        <v>449085</v>
      </c>
      <c r="AU290" s="95">
        <v>478596</v>
      </c>
      <c r="AV290" s="95">
        <v>120</v>
      </c>
      <c r="AW290" s="95">
        <v>118</v>
      </c>
      <c r="AX290" s="72">
        <v>263.66000000000003</v>
      </c>
      <c r="AY290" s="72">
        <v>349.11</v>
      </c>
      <c r="AZ290" s="72">
        <v>612.77</v>
      </c>
      <c r="BA290" s="95">
        <v>404976</v>
      </c>
      <c r="BB290" s="95">
        <v>515293</v>
      </c>
      <c r="BC290" s="95">
        <v>128</v>
      </c>
      <c r="BD290" s="95">
        <v>123</v>
      </c>
      <c r="BE290" s="72">
        <v>245.7</v>
      </c>
      <c r="BF290" s="72">
        <v>359.11</v>
      </c>
      <c r="BG290" s="72">
        <v>604.80999999999995</v>
      </c>
      <c r="BH290" s="95">
        <v>392140</v>
      </c>
      <c r="BI290" s="95">
        <v>547279</v>
      </c>
      <c r="BJ290" s="95">
        <v>133</v>
      </c>
      <c r="BK290" s="95">
        <v>127</v>
      </c>
      <c r="BL290" s="72">
        <v>247.25</v>
      </c>
      <c r="BM290" s="72">
        <v>316.95</v>
      </c>
      <c r="BN290" s="72">
        <v>564.20000000000005</v>
      </c>
      <c r="BO290" s="95">
        <v>394618</v>
      </c>
      <c r="BP290" s="95">
        <v>475430</v>
      </c>
      <c r="BQ290" s="95">
        <v>133</v>
      </c>
      <c r="BR290" s="95">
        <v>125</v>
      </c>
      <c r="BS290" s="72">
        <v>222.46</v>
      </c>
      <c r="BT290" s="72">
        <v>269.61</v>
      </c>
      <c r="BU290" s="72">
        <v>492.07</v>
      </c>
      <c r="BV290" s="95">
        <v>355048.91</v>
      </c>
      <c r="BW290" s="95">
        <v>404421.67</v>
      </c>
      <c r="BX290" s="95">
        <v>133</v>
      </c>
      <c r="BY290" s="95">
        <v>125</v>
      </c>
      <c r="BZ290" s="95">
        <v>119</v>
      </c>
      <c r="CA290" s="95">
        <v>126</v>
      </c>
      <c r="CB290" s="95">
        <v>130</v>
      </c>
      <c r="CC290" s="95">
        <v>129</v>
      </c>
      <c r="CD290" s="95">
        <v>129</v>
      </c>
      <c r="CE290" s="72">
        <v>650.75523149000003</v>
      </c>
      <c r="CF290" s="72">
        <v>676.59346364999999</v>
      </c>
      <c r="CG290" s="72">
        <v>712.40329333</v>
      </c>
      <c r="CH290" s="72">
        <v>716.50152150999998</v>
      </c>
      <c r="CI290" s="72">
        <v>731.52548966999996</v>
      </c>
      <c r="CJ290" s="96">
        <v>0.99860895240000003</v>
      </c>
      <c r="CK290" s="96">
        <v>0.90566940549999997</v>
      </c>
      <c r="CL290" s="96">
        <v>0.84897137010000001</v>
      </c>
      <c r="CM290" s="96">
        <v>0.78743726709999995</v>
      </c>
      <c r="CN290" s="96">
        <v>0.67266282170000002</v>
      </c>
      <c r="CO290" s="96">
        <v>0.80395729959999995</v>
      </c>
      <c r="CP290" s="96">
        <v>1.0481526368</v>
      </c>
      <c r="CQ290" s="96">
        <v>0.99584056389999998</v>
      </c>
      <c r="CR290" s="96">
        <v>1.0525304201000001</v>
      </c>
      <c r="CS290" s="95">
        <v>141</v>
      </c>
      <c r="CT290" s="95">
        <v>144</v>
      </c>
      <c r="CU290" s="95">
        <v>144</v>
      </c>
      <c r="CV290" s="95">
        <v>149</v>
      </c>
      <c r="CW290" s="95">
        <v>152</v>
      </c>
      <c r="CX290" s="96">
        <v>0.80220729400000002</v>
      </c>
      <c r="CY290" s="96">
        <v>0.81733367899999998</v>
      </c>
      <c r="CZ290" s="96">
        <v>0.76102024099999999</v>
      </c>
      <c r="DA290" s="96">
        <v>0.84100829099999996</v>
      </c>
      <c r="DB290" s="96">
        <v>0.79726579200000003</v>
      </c>
      <c r="DC290">
        <v>2013</v>
      </c>
      <c r="DD290" s="6">
        <v>123.6</v>
      </c>
      <c r="DE290" s="96">
        <v>2.4237129E-3</v>
      </c>
      <c r="DF290" s="72">
        <v>806.37</v>
      </c>
      <c r="DG290" s="96">
        <v>1</v>
      </c>
      <c r="DH290" s="72">
        <v>806.37</v>
      </c>
      <c r="DI290" s="72">
        <v>734.70898405000003</v>
      </c>
      <c r="DJ290" s="96">
        <v>0.35156791659999997</v>
      </c>
      <c r="DK290" s="72">
        <v>759.90269812999998</v>
      </c>
      <c r="DL290" s="96">
        <v>1.0125056693000001</v>
      </c>
      <c r="DM290" s="72">
        <v>769.40578995999999</v>
      </c>
      <c r="DN290" s="96">
        <v>1</v>
      </c>
      <c r="DO290" s="96">
        <v>6.4910000000000002E-3</v>
      </c>
      <c r="DP290" s="72">
        <v>4.99</v>
      </c>
      <c r="DQ290" s="72">
        <v>764.42</v>
      </c>
      <c r="DR290" t="s">
        <v>252</v>
      </c>
      <c r="DT290" t="s">
        <v>218</v>
      </c>
    </row>
    <row r="291" spans="1:124" x14ac:dyDescent="0.3">
      <c r="A291" t="s">
        <v>253</v>
      </c>
      <c r="B291">
        <v>6400</v>
      </c>
      <c r="C291" s="95">
        <v>1225</v>
      </c>
      <c r="D291" s="95">
        <v>5140456</v>
      </c>
      <c r="E291" s="95">
        <v>1197</v>
      </c>
      <c r="F291" s="95">
        <v>4130406</v>
      </c>
      <c r="G291" s="95">
        <v>241</v>
      </c>
      <c r="H291" s="95">
        <v>989492</v>
      </c>
      <c r="I291" s="95">
        <v>200</v>
      </c>
      <c r="J291" s="95">
        <v>823006</v>
      </c>
      <c r="K291" s="95">
        <v>1223</v>
      </c>
      <c r="L291" s="95">
        <v>4333526</v>
      </c>
      <c r="M291" s="95">
        <v>1189</v>
      </c>
      <c r="N291" s="95">
        <v>4286098</v>
      </c>
      <c r="O291" s="95">
        <v>237</v>
      </c>
      <c r="P291" s="95">
        <v>604112</v>
      </c>
      <c r="Q291" s="95">
        <v>199</v>
      </c>
      <c r="R291" s="95">
        <v>821739</v>
      </c>
      <c r="S291" s="95">
        <v>1258</v>
      </c>
      <c r="T291" s="95">
        <v>4883069</v>
      </c>
      <c r="U291" s="95">
        <v>1209</v>
      </c>
      <c r="V291" s="95">
        <v>4380587</v>
      </c>
      <c r="W291" s="95">
        <v>242</v>
      </c>
      <c r="X291" s="95">
        <v>412064</v>
      </c>
      <c r="Y291" s="95">
        <v>207</v>
      </c>
      <c r="Z291" s="95">
        <v>751925</v>
      </c>
      <c r="AA291" s="95">
        <v>1295</v>
      </c>
      <c r="AB291" s="95">
        <v>5027608</v>
      </c>
      <c r="AC291" s="95">
        <v>1234</v>
      </c>
      <c r="AD291" s="95">
        <v>4720574</v>
      </c>
      <c r="AE291" s="95">
        <v>239</v>
      </c>
      <c r="AF291" s="95">
        <v>659551</v>
      </c>
      <c r="AG291" s="95">
        <v>206</v>
      </c>
      <c r="AH291" s="95">
        <v>819131</v>
      </c>
      <c r="AI291" s="95">
        <v>1316</v>
      </c>
      <c r="AJ291" s="95">
        <v>5571199.7800000003</v>
      </c>
      <c r="AK291" s="95">
        <v>1243</v>
      </c>
      <c r="AL291" s="95">
        <v>5104733.66</v>
      </c>
      <c r="AM291" s="95">
        <v>243</v>
      </c>
      <c r="AN291" s="95">
        <v>461650.08</v>
      </c>
      <c r="AO291" s="95">
        <v>209</v>
      </c>
      <c r="AP291" s="95">
        <v>655183.39</v>
      </c>
      <c r="AQ291" s="72">
        <v>348.45</v>
      </c>
      <c r="AR291" s="72">
        <v>295.48</v>
      </c>
      <c r="AS291" s="72">
        <v>643.92999999999995</v>
      </c>
      <c r="AT291" s="95">
        <v>6129948</v>
      </c>
      <c r="AU291" s="95">
        <v>4953412</v>
      </c>
      <c r="AV291" s="95">
        <v>1466</v>
      </c>
      <c r="AW291" s="95">
        <v>1397</v>
      </c>
      <c r="AX291" s="72">
        <v>281.83</v>
      </c>
      <c r="AY291" s="72">
        <v>306.67</v>
      </c>
      <c r="AZ291" s="72">
        <v>588.5</v>
      </c>
      <c r="BA291" s="95">
        <v>4937638</v>
      </c>
      <c r="BB291" s="95">
        <v>5107837</v>
      </c>
      <c r="BC291" s="95">
        <v>1460</v>
      </c>
      <c r="BD291" s="95">
        <v>1388</v>
      </c>
      <c r="BE291" s="72">
        <v>294.17</v>
      </c>
      <c r="BF291" s="72">
        <v>302.05</v>
      </c>
      <c r="BG291" s="72">
        <v>596.22</v>
      </c>
      <c r="BH291" s="95">
        <v>5295133</v>
      </c>
      <c r="BI291" s="95">
        <v>5132512</v>
      </c>
      <c r="BJ291" s="95">
        <v>1500</v>
      </c>
      <c r="BK291" s="95">
        <v>1416</v>
      </c>
      <c r="BL291" s="72">
        <v>308.95</v>
      </c>
      <c r="BM291" s="72">
        <v>320.58</v>
      </c>
      <c r="BN291" s="72">
        <v>629.53</v>
      </c>
      <c r="BO291" s="95">
        <v>5687159</v>
      </c>
      <c r="BP291" s="95">
        <v>5539705</v>
      </c>
      <c r="BQ291" s="95">
        <v>1534</v>
      </c>
      <c r="BR291" s="95">
        <v>1440</v>
      </c>
      <c r="BS291" s="72">
        <v>322.47000000000003</v>
      </c>
      <c r="BT291" s="72">
        <v>330.57</v>
      </c>
      <c r="BU291" s="72">
        <v>653.04</v>
      </c>
      <c r="BV291" s="95">
        <v>6032849.8600000003</v>
      </c>
      <c r="BW291" s="95">
        <v>5759917.0499999998</v>
      </c>
      <c r="BX291" s="95">
        <v>1559</v>
      </c>
      <c r="BY291" s="95">
        <v>1452</v>
      </c>
      <c r="BZ291" s="95">
        <v>1433</v>
      </c>
      <c r="CA291" s="95">
        <v>1425</v>
      </c>
      <c r="CB291" s="95">
        <v>1460</v>
      </c>
      <c r="CC291" s="95">
        <v>1489</v>
      </c>
      <c r="CD291" s="95">
        <v>1507</v>
      </c>
      <c r="CE291" s="72">
        <v>650.75523149000003</v>
      </c>
      <c r="CF291" s="72">
        <v>676.59346364999999</v>
      </c>
      <c r="CG291" s="72">
        <v>712.40329333</v>
      </c>
      <c r="CH291" s="72">
        <v>716.50152150999998</v>
      </c>
      <c r="CI291" s="72">
        <v>731.52548966999996</v>
      </c>
      <c r="CJ291" s="96">
        <v>0.98951182999999998</v>
      </c>
      <c r="CK291" s="96">
        <v>0.86979852989999995</v>
      </c>
      <c r="CL291" s="96">
        <v>0.83691359320000003</v>
      </c>
      <c r="CM291" s="96">
        <v>0.87861641749999997</v>
      </c>
      <c r="CN291" s="96">
        <v>0.89270983609999999</v>
      </c>
      <c r="CO291" s="96">
        <v>0.85267329459999996</v>
      </c>
      <c r="CP291" s="96">
        <v>1.0478926068000001</v>
      </c>
      <c r="CQ291" s="96">
        <v>0.99584056389999998</v>
      </c>
      <c r="CR291" s="96">
        <v>1.0522693041</v>
      </c>
      <c r="CS291" s="95">
        <v>1394</v>
      </c>
      <c r="CT291" s="95">
        <v>1377</v>
      </c>
      <c r="CU291" s="95">
        <v>1391</v>
      </c>
      <c r="CV291" s="95">
        <v>1447</v>
      </c>
      <c r="CW291" s="95">
        <v>1451</v>
      </c>
      <c r="CX291" s="96">
        <v>0.91524266300000001</v>
      </c>
      <c r="CY291" s="96">
        <v>0.83797602299999996</v>
      </c>
      <c r="CZ291" s="96">
        <v>0.82972188599999996</v>
      </c>
      <c r="DA291" s="96">
        <v>0.82942848300000005</v>
      </c>
      <c r="DB291" s="96">
        <v>0.85169265699999996</v>
      </c>
      <c r="DC291">
        <v>2013</v>
      </c>
      <c r="DD291" s="6">
        <v>1418.6</v>
      </c>
      <c r="DE291" s="96">
        <v>1.7845318000000001E-3</v>
      </c>
      <c r="DF291" s="72">
        <v>806.69</v>
      </c>
      <c r="DG291" s="96">
        <v>1</v>
      </c>
      <c r="DH291" s="72">
        <v>806.69</v>
      </c>
      <c r="DI291" s="72">
        <v>734.70898405000003</v>
      </c>
      <c r="DJ291" s="96">
        <v>1</v>
      </c>
      <c r="DK291" s="72">
        <v>806.69</v>
      </c>
      <c r="DL291" s="96">
        <v>1</v>
      </c>
      <c r="DM291" s="72">
        <v>806.69</v>
      </c>
      <c r="DN291" s="96">
        <v>1</v>
      </c>
      <c r="DO291" s="96">
        <v>6.4200000000000004E-3</v>
      </c>
      <c r="DP291" s="72">
        <v>5.18</v>
      </c>
      <c r="DQ291" s="72">
        <v>801.51</v>
      </c>
      <c r="DR291" t="s">
        <v>253</v>
      </c>
      <c r="DT291" t="s">
        <v>218</v>
      </c>
    </row>
    <row r="292" spans="1:124" x14ac:dyDescent="0.3">
      <c r="A292" t="s">
        <v>254</v>
      </c>
      <c r="B292">
        <v>6410</v>
      </c>
      <c r="C292" s="95">
        <v>3381</v>
      </c>
      <c r="D292" s="95">
        <v>9425249</v>
      </c>
      <c r="E292" s="95">
        <v>3281</v>
      </c>
      <c r="F292" s="95">
        <v>9831303</v>
      </c>
      <c r="G292" s="95">
        <v>531</v>
      </c>
      <c r="H292" s="95">
        <v>1108560</v>
      </c>
      <c r="I292" s="95">
        <v>479</v>
      </c>
      <c r="J292" s="95">
        <v>1309288</v>
      </c>
      <c r="K292" s="95">
        <v>3433</v>
      </c>
      <c r="L292" s="95">
        <v>11737656</v>
      </c>
      <c r="M292" s="95">
        <v>3313</v>
      </c>
      <c r="N292" s="95">
        <v>10559095</v>
      </c>
      <c r="O292" s="95">
        <v>542</v>
      </c>
      <c r="P292" s="95">
        <v>1166370</v>
      </c>
      <c r="Q292" s="95">
        <v>486</v>
      </c>
      <c r="R292" s="95">
        <v>1262304</v>
      </c>
      <c r="S292" s="95">
        <v>3457</v>
      </c>
      <c r="T292" s="95">
        <v>10573545</v>
      </c>
      <c r="U292" s="95">
        <v>3317</v>
      </c>
      <c r="V292" s="95">
        <v>11337819</v>
      </c>
      <c r="W292" s="95">
        <v>562</v>
      </c>
      <c r="X292" s="95">
        <v>1229243</v>
      </c>
      <c r="Y292" s="95">
        <v>498</v>
      </c>
      <c r="Z292" s="95">
        <v>1366609</v>
      </c>
      <c r="AA292" s="95">
        <v>3494</v>
      </c>
      <c r="AB292" s="95">
        <v>10218787</v>
      </c>
      <c r="AC292" s="95">
        <v>3328</v>
      </c>
      <c r="AD292" s="95">
        <v>11689900</v>
      </c>
      <c r="AE292" s="95">
        <v>562</v>
      </c>
      <c r="AF292" s="95">
        <v>1342585</v>
      </c>
      <c r="AG292" s="95">
        <v>508</v>
      </c>
      <c r="AH292" s="95">
        <v>1673321</v>
      </c>
      <c r="AI292" s="95">
        <v>3545</v>
      </c>
      <c r="AJ292" s="95">
        <v>10783932.09</v>
      </c>
      <c r="AK292" s="95">
        <v>3366</v>
      </c>
      <c r="AL292" s="95">
        <v>12342303.98</v>
      </c>
      <c r="AM292" s="95">
        <v>569</v>
      </c>
      <c r="AN292" s="95">
        <v>1362634.93</v>
      </c>
      <c r="AO292" s="95">
        <v>520</v>
      </c>
      <c r="AP292" s="95">
        <v>1751895.63</v>
      </c>
      <c r="AQ292" s="72">
        <v>224.39</v>
      </c>
      <c r="AR292" s="72">
        <v>246.91</v>
      </c>
      <c r="AS292" s="72">
        <v>471.3</v>
      </c>
      <c r="AT292" s="95">
        <v>10533809</v>
      </c>
      <c r="AU292" s="95">
        <v>11140591</v>
      </c>
      <c r="AV292" s="95">
        <v>3912</v>
      </c>
      <c r="AW292" s="95">
        <v>3760</v>
      </c>
      <c r="AX292" s="72">
        <v>270.52</v>
      </c>
      <c r="AY292" s="72">
        <v>259.31</v>
      </c>
      <c r="AZ292" s="72">
        <v>529.83000000000004</v>
      </c>
      <c r="BA292" s="95">
        <v>12904026</v>
      </c>
      <c r="BB292" s="95">
        <v>11821399</v>
      </c>
      <c r="BC292" s="95">
        <v>3975</v>
      </c>
      <c r="BD292" s="95">
        <v>3799</v>
      </c>
      <c r="BE292" s="72">
        <v>244.73</v>
      </c>
      <c r="BF292" s="72">
        <v>277.51</v>
      </c>
      <c r="BG292" s="72">
        <v>522.24</v>
      </c>
      <c r="BH292" s="95">
        <v>11802788</v>
      </c>
      <c r="BI292" s="95">
        <v>12704428</v>
      </c>
      <c r="BJ292" s="95">
        <v>4019</v>
      </c>
      <c r="BK292" s="95">
        <v>3815</v>
      </c>
      <c r="BL292" s="72">
        <v>237.54</v>
      </c>
      <c r="BM292" s="72">
        <v>290.3</v>
      </c>
      <c r="BN292" s="72">
        <v>527.84</v>
      </c>
      <c r="BO292" s="95">
        <v>11561372</v>
      </c>
      <c r="BP292" s="95">
        <v>13363221</v>
      </c>
      <c r="BQ292" s="95">
        <v>4056</v>
      </c>
      <c r="BR292" s="95">
        <v>3836</v>
      </c>
      <c r="BS292" s="72">
        <v>246.04</v>
      </c>
      <c r="BT292" s="72">
        <v>302.24</v>
      </c>
      <c r="BU292" s="72">
        <v>548.28</v>
      </c>
      <c r="BV292" s="95">
        <v>12146567.02</v>
      </c>
      <c r="BW292" s="95">
        <v>14094199.609999999</v>
      </c>
      <c r="BX292" s="95">
        <v>4114</v>
      </c>
      <c r="BY292" s="95">
        <v>3886</v>
      </c>
      <c r="BZ292" s="95">
        <v>3840</v>
      </c>
      <c r="CA292" s="95">
        <v>3890</v>
      </c>
      <c r="CB292" s="95">
        <v>3921</v>
      </c>
      <c r="CC292" s="95">
        <v>3952</v>
      </c>
      <c r="CD292" s="95">
        <v>4002</v>
      </c>
      <c r="CE292" s="72">
        <v>650.75523149000003</v>
      </c>
      <c r="CF292" s="72">
        <v>676.59346364999999</v>
      </c>
      <c r="CG292" s="72">
        <v>712.40329333</v>
      </c>
      <c r="CH292" s="72">
        <v>716.50152150999998</v>
      </c>
      <c r="CI292" s="72">
        <v>731.52548966999996</v>
      </c>
      <c r="CJ292" s="96">
        <v>0.72423543779999999</v>
      </c>
      <c r="CK292" s="96">
        <v>0.78308471550000003</v>
      </c>
      <c r="CL292" s="96">
        <v>0.73306791940000005</v>
      </c>
      <c r="CM292" s="96">
        <v>0.73669068959999995</v>
      </c>
      <c r="CN292" s="96">
        <v>0.74950224939999999</v>
      </c>
      <c r="CO292" s="96">
        <v>0.88876157</v>
      </c>
      <c r="CP292" s="96">
        <v>0.83860084359999998</v>
      </c>
      <c r="CQ292" s="96">
        <v>0.99584056389999998</v>
      </c>
      <c r="CR292" s="96">
        <v>0.84210339909999998</v>
      </c>
      <c r="CS292" s="95">
        <v>3693</v>
      </c>
      <c r="CT292" s="95">
        <v>3817</v>
      </c>
      <c r="CU292" s="95">
        <v>3845</v>
      </c>
      <c r="CV292" s="95">
        <v>3871</v>
      </c>
      <c r="CW292" s="95">
        <v>3925</v>
      </c>
      <c r="CX292" s="96">
        <v>0.89070596599999996</v>
      </c>
      <c r="CY292" s="96">
        <v>0.89254999899999998</v>
      </c>
      <c r="CZ292" s="96">
        <v>0.88642974399999996</v>
      </c>
      <c r="DA292" s="96">
        <v>0.88038581699999996</v>
      </c>
      <c r="DB292" s="96">
        <v>0.893792735</v>
      </c>
      <c r="DC292">
        <v>2013</v>
      </c>
      <c r="DD292" s="6">
        <v>3819.2</v>
      </c>
      <c r="DE292" s="96">
        <v>1.0174228999999999E-3</v>
      </c>
      <c r="DF292" s="72">
        <v>646.07000000000005</v>
      </c>
      <c r="DG292" s="96">
        <v>1</v>
      </c>
      <c r="DH292" s="72">
        <v>646.07000000000005</v>
      </c>
      <c r="DI292" s="72">
        <v>734.70898405000003</v>
      </c>
      <c r="DJ292" s="96">
        <v>1</v>
      </c>
      <c r="DK292" s="72">
        <v>646.07000000000005</v>
      </c>
      <c r="DL292" s="96">
        <v>1</v>
      </c>
      <c r="DM292" s="72">
        <v>646.07000000000005</v>
      </c>
      <c r="DN292" s="96">
        <v>1</v>
      </c>
      <c r="DO292" s="96">
        <v>4.3610000000000003E-3</v>
      </c>
      <c r="DP292" s="72">
        <v>2.82</v>
      </c>
      <c r="DQ292" s="72">
        <v>643.25</v>
      </c>
      <c r="DR292" t="s">
        <v>254</v>
      </c>
      <c r="DT292" t="s">
        <v>218</v>
      </c>
    </row>
    <row r="293" spans="1:124" x14ac:dyDescent="0.3">
      <c r="A293" t="s">
        <v>255</v>
      </c>
      <c r="B293">
        <v>6420</v>
      </c>
      <c r="C293" s="95">
        <v>4596</v>
      </c>
      <c r="D293" s="95">
        <v>16993566</v>
      </c>
      <c r="E293" s="95">
        <v>4379</v>
      </c>
      <c r="F293" s="95">
        <v>15190747</v>
      </c>
      <c r="G293" s="95">
        <v>663</v>
      </c>
      <c r="H293" s="95">
        <v>2111736</v>
      </c>
      <c r="I293" s="95">
        <v>592</v>
      </c>
      <c r="J293" s="95">
        <v>2189429</v>
      </c>
      <c r="K293" s="95">
        <v>4805</v>
      </c>
      <c r="L293" s="95">
        <v>16686009</v>
      </c>
      <c r="M293" s="95">
        <v>4565</v>
      </c>
      <c r="N293" s="95">
        <v>15171646</v>
      </c>
      <c r="O293" s="95">
        <v>691</v>
      </c>
      <c r="P293" s="95">
        <v>2389552</v>
      </c>
      <c r="Q293" s="95">
        <v>620</v>
      </c>
      <c r="R293" s="95">
        <v>2545358</v>
      </c>
      <c r="S293" s="95">
        <v>5023</v>
      </c>
      <c r="T293" s="95">
        <v>18551446</v>
      </c>
      <c r="U293" s="95">
        <v>4749</v>
      </c>
      <c r="V293" s="95">
        <v>16167430</v>
      </c>
      <c r="W293" s="95">
        <v>724</v>
      </c>
      <c r="X293" s="95">
        <v>2745132</v>
      </c>
      <c r="Y293" s="95">
        <v>648</v>
      </c>
      <c r="Z293" s="95">
        <v>2212462</v>
      </c>
      <c r="AA293" s="95">
        <v>5162</v>
      </c>
      <c r="AB293" s="95">
        <v>13346399</v>
      </c>
      <c r="AC293" s="95">
        <v>4868</v>
      </c>
      <c r="AD293" s="95">
        <v>14511808</v>
      </c>
      <c r="AE293" s="95">
        <v>756</v>
      </c>
      <c r="AF293" s="95">
        <v>2027944</v>
      </c>
      <c r="AG293" s="95">
        <v>681</v>
      </c>
      <c r="AH293" s="95">
        <v>2367346</v>
      </c>
      <c r="AI293" s="95">
        <v>5306</v>
      </c>
      <c r="AJ293" s="95">
        <v>13057235.59</v>
      </c>
      <c r="AK293" s="95">
        <v>4977</v>
      </c>
      <c r="AL293" s="95">
        <v>15502925.119999999</v>
      </c>
      <c r="AM293" s="95">
        <v>790</v>
      </c>
      <c r="AN293" s="95">
        <v>1735723.48</v>
      </c>
      <c r="AO293" s="95">
        <v>722</v>
      </c>
      <c r="AP293" s="95">
        <v>2400921.89</v>
      </c>
      <c r="AQ293" s="72">
        <v>302.74</v>
      </c>
      <c r="AR293" s="72">
        <v>291.36</v>
      </c>
      <c r="AS293" s="72">
        <v>594.1</v>
      </c>
      <c r="AT293" s="95">
        <v>19105302</v>
      </c>
      <c r="AU293" s="95">
        <v>17380176</v>
      </c>
      <c r="AV293" s="95">
        <v>5259</v>
      </c>
      <c r="AW293" s="95">
        <v>4971</v>
      </c>
      <c r="AX293" s="72">
        <v>289.23</v>
      </c>
      <c r="AY293" s="72">
        <v>284.75</v>
      </c>
      <c r="AZ293" s="72">
        <v>573.98</v>
      </c>
      <c r="BA293" s="95">
        <v>19075561</v>
      </c>
      <c r="BB293" s="95">
        <v>17717004</v>
      </c>
      <c r="BC293" s="95">
        <v>5496</v>
      </c>
      <c r="BD293" s="95">
        <v>5185</v>
      </c>
      <c r="BE293" s="72">
        <v>308.81</v>
      </c>
      <c r="BF293" s="72">
        <v>283.8</v>
      </c>
      <c r="BG293" s="72">
        <v>592.61</v>
      </c>
      <c r="BH293" s="95">
        <v>21296578</v>
      </c>
      <c r="BI293" s="95">
        <v>18379892</v>
      </c>
      <c r="BJ293" s="95">
        <v>5747</v>
      </c>
      <c r="BK293" s="95">
        <v>5397</v>
      </c>
      <c r="BL293" s="72">
        <v>216.49</v>
      </c>
      <c r="BM293" s="72">
        <v>253.49</v>
      </c>
      <c r="BN293" s="72">
        <v>469.98</v>
      </c>
      <c r="BO293" s="95">
        <v>15374343</v>
      </c>
      <c r="BP293" s="95">
        <v>16879154</v>
      </c>
      <c r="BQ293" s="95">
        <v>5918</v>
      </c>
      <c r="BR293" s="95">
        <v>5549</v>
      </c>
      <c r="BS293" s="72">
        <v>202.22</v>
      </c>
      <c r="BT293" s="72">
        <v>261.8</v>
      </c>
      <c r="BU293" s="72">
        <v>464.02</v>
      </c>
      <c r="BV293" s="95">
        <v>14792959.07</v>
      </c>
      <c r="BW293" s="95">
        <v>17903847.010000002</v>
      </c>
      <c r="BX293" s="95">
        <v>6096</v>
      </c>
      <c r="BY293" s="95">
        <v>5699</v>
      </c>
      <c r="BZ293" s="95">
        <v>5122</v>
      </c>
      <c r="CA293" s="95">
        <v>5346</v>
      </c>
      <c r="CB293" s="95">
        <v>5578</v>
      </c>
      <c r="CC293" s="95">
        <v>5743</v>
      </c>
      <c r="CD293" s="95">
        <v>5902</v>
      </c>
      <c r="CE293" s="72">
        <v>650.75523149000003</v>
      </c>
      <c r="CF293" s="72">
        <v>676.59346364999999</v>
      </c>
      <c r="CG293" s="72">
        <v>712.40329333</v>
      </c>
      <c r="CH293" s="72">
        <v>716.50152150999998</v>
      </c>
      <c r="CI293" s="72">
        <v>731.52548966999996</v>
      </c>
      <c r="CJ293" s="96">
        <v>0.91293926079999999</v>
      </c>
      <c r="CK293" s="96">
        <v>0.84833808020000001</v>
      </c>
      <c r="CL293" s="96">
        <v>0.83184623869999996</v>
      </c>
      <c r="CM293" s="96">
        <v>0.65593719750000001</v>
      </c>
      <c r="CN293" s="96">
        <v>0.63431829309999999</v>
      </c>
      <c r="CO293" s="96">
        <v>0.83481212599999999</v>
      </c>
      <c r="CP293" s="96">
        <v>0.93036000539999997</v>
      </c>
      <c r="CQ293" s="96">
        <v>0.99584056389999998</v>
      </c>
      <c r="CR293" s="96">
        <v>0.93424580830000004</v>
      </c>
      <c r="CS293" s="95">
        <v>4820</v>
      </c>
      <c r="CT293" s="95">
        <v>5080</v>
      </c>
      <c r="CU293" s="95">
        <v>5272</v>
      </c>
      <c r="CV293" s="95">
        <v>5392</v>
      </c>
      <c r="CW293" s="95">
        <v>5486</v>
      </c>
      <c r="CX293" s="96">
        <v>0.85852668399999998</v>
      </c>
      <c r="CY293" s="96">
        <v>0.83979703699999997</v>
      </c>
      <c r="CZ293" s="96">
        <v>0.83500158000000002</v>
      </c>
      <c r="DA293" s="96">
        <v>0.82631127800000004</v>
      </c>
      <c r="DB293" s="96">
        <v>0.81753364500000003</v>
      </c>
      <c r="DC293">
        <v>2013</v>
      </c>
      <c r="DD293" s="6">
        <v>5360.2</v>
      </c>
      <c r="DE293" s="96">
        <v>1.6619281000000001E-3</v>
      </c>
      <c r="DF293" s="72">
        <v>716.3</v>
      </c>
      <c r="DG293" s="96">
        <v>1</v>
      </c>
      <c r="DH293" s="72">
        <v>716.3</v>
      </c>
      <c r="DI293" s="72">
        <v>734.70898405000003</v>
      </c>
      <c r="DJ293" s="96">
        <v>1</v>
      </c>
      <c r="DK293" s="72">
        <v>716.3</v>
      </c>
      <c r="DL293" s="96">
        <v>1</v>
      </c>
      <c r="DM293" s="72">
        <v>716.3</v>
      </c>
      <c r="DN293" s="96">
        <v>1</v>
      </c>
      <c r="DO293" s="96">
        <v>5.9259999999999998E-3</v>
      </c>
      <c r="DP293" s="72">
        <v>4.24</v>
      </c>
      <c r="DQ293" s="72">
        <v>712.06</v>
      </c>
      <c r="DR293" t="s">
        <v>255</v>
      </c>
      <c r="DT293" t="s">
        <v>218</v>
      </c>
    </row>
    <row r="294" spans="1:124" x14ac:dyDescent="0.3">
      <c r="A294" t="s">
        <v>52</v>
      </c>
      <c r="B294">
        <v>6430</v>
      </c>
      <c r="C294" s="95">
        <v>3353</v>
      </c>
      <c r="D294" s="95">
        <v>13158058</v>
      </c>
      <c r="E294" s="95">
        <v>3251</v>
      </c>
      <c r="F294" s="95">
        <v>11264055</v>
      </c>
      <c r="G294" s="95">
        <v>463</v>
      </c>
      <c r="H294" s="95">
        <v>1805947</v>
      </c>
      <c r="I294" s="95">
        <v>419</v>
      </c>
      <c r="J294" s="95">
        <v>1431657</v>
      </c>
      <c r="K294" s="95">
        <v>3326</v>
      </c>
      <c r="L294" s="95">
        <v>14458485</v>
      </c>
      <c r="M294" s="95">
        <v>3210</v>
      </c>
      <c r="N294" s="95">
        <v>12097607</v>
      </c>
      <c r="O294" s="95">
        <v>468</v>
      </c>
      <c r="P294" s="95">
        <v>1285463</v>
      </c>
      <c r="Q294" s="95">
        <v>416</v>
      </c>
      <c r="R294" s="95">
        <v>1370633</v>
      </c>
      <c r="S294" s="95">
        <v>3313</v>
      </c>
      <c r="T294" s="95">
        <v>15380857</v>
      </c>
      <c r="U294" s="95">
        <v>3179</v>
      </c>
      <c r="V294" s="95">
        <v>11592386</v>
      </c>
      <c r="W294" s="95">
        <v>482</v>
      </c>
      <c r="X294" s="95">
        <v>1752121</v>
      </c>
      <c r="Y294" s="95">
        <v>431</v>
      </c>
      <c r="Z294" s="95">
        <v>1502979</v>
      </c>
      <c r="AA294" s="95">
        <v>3320</v>
      </c>
      <c r="AB294" s="95">
        <v>14872020</v>
      </c>
      <c r="AC294" s="95">
        <v>3183</v>
      </c>
      <c r="AD294" s="95">
        <v>12239120</v>
      </c>
      <c r="AE294" s="95">
        <v>479</v>
      </c>
      <c r="AF294" s="95">
        <v>1848870</v>
      </c>
      <c r="AG294" s="95">
        <v>436</v>
      </c>
      <c r="AH294" s="95">
        <v>1582986</v>
      </c>
      <c r="AI294" s="95">
        <v>3350</v>
      </c>
      <c r="AJ294" s="95">
        <v>15305160.939999999</v>
      </c>
      <c r="AK294" s="95">
        <v>3194</v>
      </c>
      <c r="AL294" s="95">
        <v>12610570.130000001</v>
      </c>
      <c r="AM294" s="95">
        <v>505</v>
      </c>
      <c r="AN294" s="95">
        <v>1610709.41</v>
      </c>
      <c r="AO294" s="95">
        <v>458</v>
      </c>
      <c r="AP294" s="95">
        <v>1550329.96</v>
      </c>
      <c r="AQ294" s="72">
        <v>326.77999999999997</v>
      </c>
      <c r="AR294" s="72">
        <v>288.27999999999997</v>
      </c>
      <c r="AS294" s="72">
        <v>615.05999999999995</v>
      </c>
      <c r="AT294" s="95">
        <v>14964005</v>
      </c>
      <c r="AU294" s="95">
        <v>12695712</v>
      </c>
      <c r="AV294" s="95">
        <v>3816</v>
      </c>
      <c r="AW294" s="95">
        <v>3670</v>
      </c>
      <c r="AX294" s="72">
        <v>345.81</v>
      </c>
      <c r="AY294" s="72">
        <v>309.52999999999997</v>
      </c>
      <c r="AZ294" s="72">
        <v>655.34</v>
      </c>
      <c r="BA294" s="95">
        <v>15743948</v>
      </c>
      <c r="BB294" s="95">
        <v>13468240</v>
      </c>
      <c r="BC294" s="95">
        <v>3794</v>
      </c>
      <c r="BD294" s="95">
        <v>3626</v>
      </c>
      <c r="BE294" s="72">
        <v>376.22</v>
      </c>
      <c r="BF294" s="72">
        <v>302.29000000000002</v>
      </c>
      <c r="BG294" s="72">
        <v>678.51</v>
      </c>
      <c r="BH294" s="95">
        <v>17132978</v>
      </c>
      <c r="BI294" s="95">
        <v>13095365</v>
      </c>
      <c r="BJ294" s="95">
        <v>3795</v>
      </c>
      <c r="BK294" s="95">
        <v>3610</v>
      </c>
      <c r="BL294" s="72">
        <v>366.78</v>
      </c>
      <c r="BM294" s="72">
        <v>318.27999999999997</v>
      </c>
      <c r="BN294" s="72">
        <v>685.06</v>
      </c>
      <c r="BO294" s="95">
        <v>16720890</v>
      </c>
      <c r="BP294" s="95">
        <v>13822106</v>
      </c>
      <c r="BQ294" s="95">
        <v>3799</v>
      </c>
      <c r="BR294" s="95">
        <v>3619</v>
      </c>
      <c r="BS294" s="72">
        <v>365.67</v>
      </c>
      <c r="BT294" s="72">
        <v>323.13</v>
      </c>
      <c r="BU294" s="72">
        <v>688.8</v>
      </c>
      <c r="BV294" s="95">
        <v>16915870.350000001</v>
      </c>
      <c r="BW294" s="95">
        <v>14160900.09</v>
      </c>
      <c r="BX294" s="95">
        <v>3855</v>
      </c>
      <c r="BY294" s="95">
        <v>3652</v>
      </c>
      <c r="BZ294" s="95">
        <v>3746</v>
      </c>
      <c r="CA294" s="95">
        <v>3713</v>
      </c>
      <c r="CB294" s="95">
        <v>3706</v>
      </c>
      <c r="CC294" s="95">
        <v>3714</v>
      </c>
      <c r="CD294" s="95">
        <v>3756</v>
      </c>
      <c r="CE294" s="72">
        <v>650.75523149000003</v>
      </c>
      <c r="CF294" s="72">
        <v>676.59346364999999</v>
      </c>
      <c r="CG294" s="72">
        <v>712.40329333</v>
      </c>
      <c r="CH294" s="72">
        <v>716.50152150999998</v>
      </c>
      <c r="CI294" s="72">
        <v>731.52548966999996</v>
      </c>
      <c r="CJ294" s="96">
        <v>0.94514799149999995</v>
      </c>
      <c r="CK294" s="96">
        <v>0.96858754219999998</v>
      </c>
      <c r="CL294" s="96">
        <v>0.95242400810000005</v>
      </c>
      <c r="CM294" s="96">
        <v>0.95611799760000005</v>
      </c>
      <c r="CN294" s="96">
        <v>0.94159398370000003</v>
      </c>
      <c r="CO294" s="96">
        <v>0.95804974190000003</v>
      </c>
      <c r="CP294" s="96">
        <v>0.99449356639999997</v>
      </c>
      <c r="CQ294" s="96">
        <v>0.99584056389999998</v>
      </c>
      <c r="CR294" s="96">
        <v>0.99864723369999997</v>
      </c>
      <c r="CS294" s="95">
        <v>3671</v>
      </c>
      <c r="CT294" s="95">
        <v>3642</v>
      </c>
      <c r="CU294" s="95">
        <v>3616</v>
      </c>
      <c r="CV294" s="95">
        <v>3666</v>
      </c>
      <c r="CW294" s="95">
        <v>3704</v>
      </c>
      <c r="CX294" s="96">
        <v>0.98759681899999996</v>
      </c>
      <c r="CY294" s="96">
        <v>0.97195330899999999</v>
      </c>
      <c r="CZ294" s="96">
        <v>0.95413182500000004</v>
      </c>
      <c r="DA294" s="96">
        <v>0.94052564299999997</v>
      </c>
      <c r="DB294" s="96">
        <v>0.93626421900000001</v>
      </c>
      <c r="DC294">
        <v>2013</v>
      </c>
      <c r="DD294" s="6">
        <v>3635.4</v>
      </c>
      <c r="DE294" s="96">
        <v>2.9148729000000001E-3</v>
      </c>
      <c r="DF294" s="72">
        <v>764.72</v>
      </c>
      <c r="DG294" s="96">
        <v>1</v>
      </c>
      <c r="DH294" s="72">
        <v>764.72</v>
      </c>
      <c r="DI294" s="72">
        <v>734.70898405000003</v>
      </c>
      <c r="DJ294" s="96">
        <v>1</v>
      </c>
      <c r="DK294" s="72">
        <v>764.72</v>
      </c>
      <c r="DL294" s="96">
        <v>1</v>
      </c>
      <c r="DM294" s="72">
        <v>764.72</v>
      </c>
      <c r="DN294" s="96">
        <v>1</v>
      </c>
      <c r="DO294" s="96">
        <v>1.0272999999999999E-2</v>
      </c>
      <c r="DP294" s="72">
        <v>7.86</v>
      </c>
      <c r="DQ294" s="72">
        <v>756.86</v>
      </c>
      <c r="DR294" t="s">
        <v>52</v>
      </c>
      <c r="DT294" t="s">
        <v>218</v>
      </c>
    </row>
    <row r="295" spans="1:124" x14ac:dyDescent="0.3">
      <c r="A295" t="s">
        <v>256</v>
      </c>
      <c r="B295">
        <v>6440</v>
      </c>
      <c r="C295" s="95">
        <v>3022</v>
      </c>
      <c r="D295" s="95">
        <v>10681489</v>
      </c>
      <c r="E295" s="95">
        <v>2929</v>
      </c>
      <c r="F295" s="95">
        <v>8978338</v>
      </c>
      <c r="G295" s="95">
        <v>659</v>
      </c>
      <c r="H295" s="95">
        <v>1691068</v>
      </c>
      <c r="I295" s="95">
        <v>592</v>
      </c>
      <c r="J295" s="95">
        <v>1523599</v>
      </c>
      <c r="K295" s="95">
        <v>2923</v>
      </c>
      <c r="L295" s="95">
        <v>10178582</v>
      </c>
      <c r="M295" s="95">
        <v>2825</v>
      </c>
      <c r="N295" s="95">
        <v>8996014</v>
      </c>
      <c r="O295" s="95">
        <v>642</v>
      </c>
      <c r="P295" s="95">
        <v>1559476</v>
      </c>
      <c r="Q295" s="95">
        <v>575</v>
      </c>
      <c r="R295" s="95">
        <v>1540456</v>
      </c>
      <c r="S295" s="95">
        <v>2838</v>
      </c>
      <c r="T295" s="95">
        <v>12422328</v>
      </c>
      <c r="U295" s="95">
        <v>2740</v>
      </c>
      <c r="V295" s="95">
        <v>9944162</v>
      </c>
      <c r="W295" s="95">
        <v>654</v>
      </c>
      <c r="X295" s="95">
        <v>1846366</v>
      </c>
      <c r="Y295" s="95">
        <v>584</v>
      </c>
      <c r="Z295" s="95">
        <v>1671766</v>
      </c>
      <c r="AA295" s="95">
        <v>2821</v>
      </c>
      <c r="AB295" s="95">
        <v>12078524</v>
      </c>
      <c r="AC295" s="95">
        <v>2716</v>
      </c>
      <c r="AD295" s="95">
        <v>9422136</v>
      </c>
      <c r="AE295" s="95">
        <v>659</v>
      </c>
      <c r="AF295" s="95">
        <v>1168257</v>
      </c>
      <c r="AG295" s="95">
        <v>595</v>
      </c>
      <c r="AH295" s="95">
        <v>1651585</v>
      </c>
      <c r="AI295" s="95">
        <v>2844</v>
      </c>
      <c r="AJ295" s="95">
        <v>10907963.91</v>
      </c>
      <c r="AK295" s="95">
        <v>2716</v>
      </c>
      <c r="AL295" s="95">
        <v>9246251.1099999994</v>
      </c>
      <c r="AM295" s="95">
        <v>695</v>
      </c>
      <c r="AN295" s="95">
        <v>1840178.98</v>
      </c>
      <c r="AO295" s="95">
        <v>639</v>
      </c>
      <c r="AP295" s="95">
        <v>1977983.28</v>
      </c>
      <c r="AQ295" s="72">
        <v>280.10000000000002</v>
      </c>
      <c r="AR295" s="72">
        <v>248.55</v>
      </c>
      <c r="AS295" s="72">
        <v>528.65</v>
      </c>
      <c r="AT295" s="95">
        <v>12372557</v>
      </c>
      <c r="AU295" s="95">
        <v>10501937</v>
      </c>
      <c r="AV295" s="95">
        <v>3681</v>
      </c>
      <c r="AW295" s="95">
        <v>3521</v>
      </c>
      <c r="AX295" s="72">
        <v>274.38</v>
      </c>
      <c r="AY295" s="72">
        <v>258.25</v>
      </c>
      <c r="AZ295" s="72">
        <v>532.63</v>
      </c>
      <c r="BA295" s="95">
        <v>11738058</v>
      </c>
      <c r="BB295" s="95">
        <v>10536470</v>
      </c>
      <c r="BC295" s="95">
        <v>3565</v>
      </c>
      <c r="BD295" s="95">
        <v>3400</v>
      </c>
      <c r="BE295" s="72">
        <v>340.51</v>
      </c>
      <c r="BF295" s="72">
        <v>291.20999999999998</v>
      </c>
      <c r="BG295" s="72">
        <v>631.72</v>
      </c>
      <c r="BH295" s="95">
        <v>14268694</v>
      </c>
      <c r="BI295" s="95">
        <v>11615928</v>
      </c>
      <c r="BJ295" s="95">
        <v>3492</v>
      </c>
      <c r="BK295" s="95">
        <v>3324</v>
      </c>
      <c r="BL295" s="72">
        <v>317.20999999999998</v>
      </c>
      <c r="BM295" s="72">
        <v>278.70999999999998</v>
      </c>
      <c r="BN295" s="72">
        <v>595.91999999999996</v>
      </c>
      <c r="BO295" s="95">
        <v>13246781</v>
      </c>
      <c r="BP295" s="95">
        <v>11073721</v>
      </c>
      <c r="BQ295" s="95">
        <v>3480</v>
      </c>
      <c r="BR295" s="95">
        <v>3311</v>
      </c>
      <c r="BS295" s="72">
        <v>300.18</v>
      </c>
      <c r="BT295" s="72">
        <v>278.79000000000002</v>
      </c>
      <c r="BU295" s="72">
        <v>578.97</v>
      </c>
      <c r="BV295" s="95">
        <v>12748142.890000001</v>
      </c>
      <c r="BW295" s="95">
        <v>11224234.390000001</v>
      </c>
      <c r="BX295" s="95">
        <v>3539</v>
      </c>
      <c r="BY295" s="95">
        <v>3355</v>
      </c>
      <c r="BZ295" s="95">
        <v>3605</v>
      </c>
      <c r="CA295" s="95">
        <v>3485</v>
      </c>
      <c r="CB295" s="95">
        <v>3411</v>
      </c>
      <c r="CC295" s="95">
        <v>3400</v>
      </c>
      <c r="CD295" s="95">
        <v>3449</v>
      </c>
      <c r="CE295" s="72">
        <v>650.75523149000003</v>
      </c>
      <c r="CF295" s="72">
        <v>676.59346364999999</v>
      </c>
      <c r="CG295" s="72">
        <v>712.40329333</v>
      </c>
      <c r="CH295" s="72">
        <v>716.50152150999998</v>
      </c>
      <c r="CI295" s="72">
        <v>731.52548966999996</v>
      </c>
      <c r="CJ295" s="96">
        <v>0.81236381120000001</v>
      </c>
      <c r="CK295" s="96">
        <v>0.78722309420000003</v>
      </c>
      <c r="CL295" s="96">
        <v>0.8867449181</v>
      </c>
      <c r="CM295" s="96">
        <v>0.83170793379999997</v>
      </c>
      <c r="CN295" s="96">
        <v>0.7914556747</v>
      </c>
      <c r="CO295" s="96">
        <v>1.0068099424000001</v>
      </c>
      <c r="CP295" s="96">
        <v>0.81633985899999995</v>
      </c>
      <c r="CQ295" s="96">
        <v>0.99584056389999998</v>
      </c>
      <c r="CR295" s="96">
        <v>0.81974943779999998</v>
      </c>
      <c r="CS295" s="95">
        <v>3342</v>
      </c>
      <c r="CT295" s="95">
        <v>3315</v>
      </c>
      <c r="CU295" s="95">
        <v>3215</v>
      </c>
      <c r="CV295" s="95">
        <v>3197</v>
      </c>
      <c r="CW295" s="95">
        <v>3219</v>
      </c>
      <c r="CX295" s="96">
        <v>1.0115955990000001</v>
      </c>
      <c r="CY295" s="96">
        <v>0.99997214400000001</v>
      </c>
      <c r="CZ295" s="96">
        <v>0.99000102199999995</v>
      </c>
      <c r="DA295" s="96">
        <v>1.014152196</v>
      </c>
      <c r="DB295" s="96">
        <v>1.0183791040000001</v>
      </c>
      <c r="DC295">
        <v>2013</v>
      </c>
      <c r="DD295" s="6">
        <v>3382.2</v>
      </c>
      <c r="DE295" s="96">
        <v>1.7897033E-3</v>
      </c>
      <c r="DF295" s="72">
        <v>628.42999999999995</v>
      </c>
      <c r="DG295" s="96">
        <v>1</v>
      </c>
      <c r="DH295" s="72">
        <v>628.42999999999995</v>
      </c>
      <c r="DI295" s="72">
        <v>734.70898405000003</v>
      </c>
      <c r="DJ295" s="96">
        <v>1</v>
      </c>
      <c r="DK295" s="72">
        <v>628.42999999999995</v>
      </c>
      <c r="DL295" s="96">
        <v>1</v>
      </c>
      <c r="DM295" s="72">
        <v>628.42999999999995</v>
      </c>
      <c r="DN295" s="96">
        <v>1</v>
      </c>
      <c r="DO295" s="96">
        <v>4.9579999999999997E-3</v>
      </c>
      <c r="DP295" s="72">
        <v>3.12</v>
      </c>
      <c r="DQ295" s="72">
        <v>625.30999999999995</v>
      </c>
      <c r="DR295" t="s">
        <v>256</v>
      </c>
      <c r="DT295" t="s">
        <v>218</v>
      </c>
    </row>
    <row r="296" spans="1:124" x14ac:dyDescent="0.3">
      <c r="A296" t="s">
        <v>257</v>
      </c>
      <c r="B296">
        <v>6450</v>
      </c>
      <c r="C296" s="95">
        <v>426</v>
      </c>
      <c r="D296" s="95">
        <v>1048921</v>
      </c>
      <c r="E296" s="95">
        <v>411</v>
      </c>
      <c r="F296" s="95">
        <v>1338842</v>
      </c>
      <c r="G296" s="95">
        <v>37</v>
      </c>
      <c r="H296" s="95">
        <v>120081</v>
      </c>
      <c r="I296" s="95">
        <v>32</v>
      </c>
      <c r="J296" s="95">
        <v>102586</v>
      </c>
      <c r="K296" s="95">
        <v>454</v>
      </c>
      <c r="L296" s="95">
        <v>1086800</v>
      </c>
      <c r="M296" s="95">
        <v>440</v>
      </c>
      <c r="N296" s="95">
        <v>1296458</v>
      </c>
      <c r="O296" s="95">
        <v>40</v>
      </c>
      <c r="P296" s="95">
        <v>129892</v>
      </c>
      <c r="Q296" s="95">
        <v>35</v>
      </c>
      <c r="R296" s="95">
        <v>134133</v>
      </c>
      <c r="S296" s="95">
        <v>486</v>
      </c>
      <c r="T296" s="95">
        <v>1580195</v>
      </c>
      <c r="U296" s="95">
        <v>469</v>
      </c>
      <c r="V296" s="95">
        <v>1629038</v>
      </c>
      <c r="W296" s="95">
        <v>39</v>
      </c>
      <c r="X296" s="95">
        <v>83182</v>
      </c>
      <c r="Y296" s="95">
        <v>33</v>
      </c>
      <c r="Z296" s="95">
        <v>120311</v>
      </c>
      <c r="AA296" s="95">
        <v>517</v>
      </c>
      <c r="AB296" s="95">
        <v>1099931</v>
      </c>
      <c r="AC296" s="95">
        <v>495</v>
      </c>
      <c r="AD296" s="95">
        <v>1487855</v>
      </c>
      <c r="AE296" s="95">
        <v>36</v>
      </c>
      <c r="AF296" s="95">
        <v>137005</v>
      </c>
      <c r="AG296" s="95">
        <v>31</v>
      </c>
      <c r="AH296" s="95">
        <v>68946</v>
      </c>
      <c r="AI296" s="95">
        <v>553</v>
      </c>
      <c r="AJ296" s="95">
        <v>1010824.65</v>
      </c>
      <c r="AK296" s="95">
        <v>527</v>
      </c>
      <c r="AL296" s="95">
        <v>1408365.25</v>
      </c>
      <c r="AM296" s="95">
        <v>36</v>
      </c>
      <c r="AN296" s="95">
        <v>66460.5</v>
      </c>
      <c r="AO296" s="95">
        <v>32</v>
      </c>
      <c r="AP296" s="95">
        <v>94237.3</v>
      </c>
      <c r="AQ296" s="72">
        <v>210.4</v>
      </c>
      <c r="AR296" s="72">
        <v>271.14999999999998</v>
      </c>
      <c r="AS296" s="72">
        <v>481.55</v>
      </c>
      <c r="AT296" s="95">
        <v>1169002</v>
      </c>
      <c r="AU296" s="95">
        <v>1441428</v>
      </c>
      <c r="AV296" s="95">
        <v>463</v>
      </c>
      <c r="AW296" s="95">
        <v>443</v>
      </c>
      <c r="AX296" s="72">
        <v>205.24</v>
      </c>
      <c r="AY296" s="72">
        <v>250.98</v>
      </c>
      <c r="AZ296" s="72">
        <v>456.22</v>
      </c>
      <c r="BA296" s="95">
        <v>1216692</v>
      </c>
      <c r="BB296" s="95">
        <v>1430591</v>
      </c>
      <c r="BC296" s="95">
        <v>494</v>
      </c>
      <c r="BD296" s="95">
        <v>475</v>
      </c>
      <c r="BE296" s="72">
        <v>264.02999999999997</v>
      </c>
      <c r="BF296" s="72">
        <v>290.39999999999998</v>
      </c>
      <c r="BG296" s="72">
        <v>554.42999999999995</v>
      </c>
      <c r="BH296" s="95">
        <v>1663377</v>
      </c>
      <c r="BI296" s="95">
        <v>1749349</v>
      </c>
      <c r="BJ296" s="95">
        <v>525</v>
      </c>
      <c r="BK296" s="95">
        <v>502</v>
      </c>
      <c r="BL296" s="72">
        <v>186.4</v>
      </c>
      <c r="BM296" s="72">
        <v>246.64</v>
      </c>
      <c r="BN296" s="72">
        <v>433.04</v>
      </c>
      <c r="BO296" s="95">
        <v>1236936</v>
      </c>
      <c r="BP296" s="95">
        <v>1556801</v>
      </c>
      <c r="BQ296" s="95">
        <v>553</v>
      </c>
      <c r="BR296" s="95">
        <v>526</v>
      </c>
      <c r="BS296" s="72">
        <v>152.41999999999999</v>
      </c>
      <c r="BT296" s="72">
        <v>224</v>
      </c>
      <c r="BU296" s="72">
        <v>376.42</v>
      </c>
      <c r="BV296" s="95">
        <v>1077285.1499999999</v>
      </c>
      <c r="BW296" s="95">
        <v>1502602.55</v>
      </c>
      <c r="BX296" s="95">
        <v>589</v>
      </c>
      <c r="BY296" s="95">
        <v>559</v>
      </c>
      <c r="BZ296" s="95">
        <v>453</v>
      </c>
      <c r="CA296" s="95">
        <v>485</v>
      </c>
      <c r="CB296" s="95">
        <v>514</v>
      </c>
      <c r="CC296" s="95">
        <v>540</v>
      </c>
      <c r="CD296" s="95">
        <v>574</v>
      </c>
      <c r="CE296" s="72">
        <v>650.75523149000003</v>
      </c>
      <c r="CF296" s="72">
        <v>676.59346364999999</v>
      </c>
      <c r="CG296" s="72">
        <v>712.40329333</v>
      </c>
      <c r="CH296" s="72">
        <v>716.50152150999998</v>
      </c>
      <c r="CI296" s="72">
        <v>731.52548966999996</v>
      </c>
      <c r="CJ296" s="96">
        <v>0.73998636770000004</v>
      </c>
      <c r="CK296" s="96">
        <v>0.67428969459999999</v>
      </c>
      <c r="CL296" s="96">
        <v>0.77825299969999995</v>
      </c>
      <c r="CM296" s="96">
        <v>0.60438113110000002</v>
      </c>
      <c r="CN296" s="96">
        <v>0.51456853560000004</v>
      </c>
      <c r="CO296" s="96">
        <v>0.77119851500000003</v>
      </c>
      <c r="CP296" s="96">
        <v>0.8587876311</v>
      </c>
      <c r="CQ296" s="96">
        <v>0.99584056389999998</v>
      </c>
      <c r="CR296" s="96">
        <v>0.86237450000000004</v>
      </c>
      <c r="CS296" s="95">
        <v>481</v>
      </c>
      <c r="CT296" s="95">
        <v>534</v>
      </c>
      <c r="CU296" s="95">
        <v>552</v>
      </c>
      <c r="CV296" s="95">
        <v>590</v>
      </c>
      <c r="CW296" s="95">
        <v>624</v>
      </c>
      <c r="CX296" s="96">
        <v>0.80804568600000004</v>
      </c>
      <c r="CY296" s="96">
        <v>0.80133202800000003</v>
      </c>
      <c r="CZ296" s="96">
        <v>0.77962217</v>
      </c>
      <c r="DA296" s="96">
        <v>0.77250615899999997</v>
      </c>
      <c r="DB296" s="96">
        <v>0.708320065</v>
      </c>
      <c r="DC296">
        <v>2013</v>
      </c>
      <c r="DD296" s="6">
        <v>501</v>
      </c>
      <c r="DE296" s="96">
        <v>1.7609186E-3</v>
      </c>
      <c r="DF296" s="72">
        <v>661.13</v>
      </c>
      <c r="DG296" s="96">
        <v>1</v>
      </c>
      <c r="DH296" s="72">
        <v>661.13</v>
      </c>
      <c r="DI296" s="72">
        <v>734.70898405000003</v>
      </c>
      <c r="DJ296" s="96">
        <v>0.70781353479999998</v>
      </c>
      <c r="DK296" s="72">
        <v>682.62878326999999</v>
      </c>
      <c r="DL296" s="96">
        <v>1.0125056693000001</v>
      </c>
      <c r="DM296" s="72">
        <v>691.16551306999997</v>
      </c>
      <c r="DN296" s="96">
        <v>1</v>
      </c>
      <c r="DO296" s="96">
        <v>5.0439999999999999E-3</v>
      </c>
      <c r="DP296" s="72">
        <v>3.49</v>
      </c>
      <c r="DQ296" s="72">
        <v>687.68</v>
      </c>
      <c r="DR296" t="s">
        <v>257</v>
      </c>
      <c r="DT296" t="s">
        <v>218</v>
      </c>
    </row>
    <row r="297" spans="1:124" x14ac:dyDescent="0.3">
      <c r="A297" t="s">
        <v>258</v>
      </c>
      <c r="B297">
        <v>6460</v>
      </c>
      <c r="C297" s="95">
        <v>922</v>
      </c>
      <c r="D297" s="95">
        <v>2694721</v>
      </c>
      <c r="E297" s="95">
        <v>842</v>
      </c>
      <c r="F297" s="95">
        <v>2616843</v>
      </c>
      <c r="G297" s="95">
        <v>218</v>
      </c>
      <c r="H297" s="95">
        <v>363920</v>
      </c>
      <c r="I297" s="95">
        <v>181</v>
      </c>
      <c r="J297" s="95">
        <v>519236</v>
      </c>
      <c r="K297" s="95">
        <v>947</v>
      </c>
      <c r="L297" s="95">
        <v>3363004</v>
      </c>
      <c r="M297" s="95">
        <v>852</v>
      </c>
      <c r="N297" s="95">
        <v>2886377</v>
      </c>
      <c r="O297" s="95">
        <v>213</v>
      </c>
      <c r="P297" s="95">
        <v>175704</v>
      </c>
      <c r="Q297" s="95">
        <v>170</v>
      </c>
      <c r="R297" s="95">
        <v>441099</v>
      </c>
      <c r="S297" s="95">
        <v>963</v>
      </c>
      <c r="T297" s="95">
        <v>2801575</v>
      </c>
      <c r="U297" s="95">
        <v>860</v>
      </c>
      <c r="V297" s="95">
        <v>3183845</v>
      </c>
      <c r="W297" s="95">
        <v>223</v>
      </c>
      <c r="X297" s="95">
        <v>622531</v>
      </c>
      <c r="Y297" s="95">
        <v>177</v>
      </c>
      <c r="Z297" s="95">
        <v>658250</v>
      </c>
      <c r="AA297" s="95">
        <v>1012</v>
      </c>
      <c r="AB297" s="95">
        <v>2437407</v>
      </c>
      <c r="AC297" s="95">
        <v>892</v>
      </c>
      <c r="AD297" s="95">
        <v>2873757</v>
      </c>
      <c r="AE297" s="95">
        <v>230</v>
      </c>
      <c r="AF297" s="95">
        <v>622252</v>
      </c>
      <c r="AG297" s="95">
        <v>184</v>
      </c>
      <c r="AH297" s="95">
        <v>665703</v>
      </c>
      <c r="AI297" s="95">
        <v>1094</v>
      </c>
      <c r="AJ297" s="95">
        <v>2551591.2999999998</v>
      </c>
      <c r="AK297" s="95">
        <v>956</v>
      </c>
      <c r="AL297" s="95">
        <v>3721820.2</v>
      </c>
      <c r="AM297" s="95">
        <v>232</v>
      </c>
      <c r="AN297" s="95">
        <v>374221.16</v>
      </c>
      <c r="AO297" s="95">
        <v>182</v>
      </c>
      <c r="AP297" s="95">
        <v>645372.68999999994</v>
      </c>
      <c r="AQ297" s="72">
        <v>223.58</v>
      </c>
      <c r="AR297" s="72">
        <v>255.46</v>
      </c>
      <c r="AS297" s="72">
        <v>479.04</v>
      </c>
      <c r="AT297" s="95">
        <v>3058641</v>
      </c>
      <c r="AU297" s="95">
        <v>3136079</v>
      </c>
      <c r="AV297" s="95">
        <v>1140</v>
      </c>
      <c r="AW297" s="95">
        <v>1023</v>
      </c>
      <c r="AX297" s="72">
        <v>254.22</v>
      </c>
      <c r="AY297" s="72">
        <v>271.32</v>
      </c>
      <c r="AZ297" s="72">
        <v>525.54</v>
      </c>
      <c r="BA297" s="95">
        <v>3538708</v>
      </c>
      <c r="BB297" s="95">
        <v>3327476</v>
      </c>
      <c r="BC297" s="95">
        <v>1160</v>
      </c>
      <c r="BD297" s="95">
        <v>1022</v>
      </c>
      <c r="BE297" s="72">
        <v>240.59</v>
      </c>
      <c r="BF297" s="72">
        <v>308.75</v>
      </c>
      <c r="BG297" s="72">
        <v>549.34</v>
      </c>
      <c r="BH297" s="95">
        <v>3424106</v>
      </c>
      <c r="BI297" s="95">
        <v>3842095</v>
      </c>
      <c r="BJ297" s="95">
        <v>1186</v>
      </c>
      <c r="BK297" s="95">
        <v>1037</v>
      </c>
      <c r="BL297" s="72">
        <v>205.29</v>
      </c>
      <c r="BM297" s="72">
        <v>274.12</v>
      </c>
      <c r="BN297" s="72">
        <v>479.41</v>
      </c>
      <c r="BO297" s="95">
        <v>3059659</v>
      </c>
      <c r="BP297" s="95">
        <v>3539460</v>
      </c>
      <c r="BQ297" s="95">
        <v>1242</v>
      </c>
      <c r="BR297" s="95">
        <v>1076</v>
      </c>
      <c r="BS297" s="72">
        <v>183.87</v>
      </c>
      <c r="BT297" s="72">
        <v>319.8</v>
      </c>
      <c r="BU297" s="72">
        <v>503.67</v>
      </c>
      <c r="BV297" s="95">
        <v>2925812.46</v>
      </c>
      <c r="BW297" s="95">
        <v>4367192.8899999997</v>
      </c>
      <c r="BX297" s="95">
        <v>1326</v>
      </c>
      <c r="BY297" s="95">
        <v>1138</v>
      </c>
      <c r="BZ297" s="95">
        <v>1084</v>
      </c>
      <c r="CA297" s="95">
        <v>1094</v>
      </c>
      <c r="CB297" s="95">
        <v>1114</v>
      </c>
      <c r="CC297" s="95">
        <v>1163</v>
      </c>
      <c r="CD297" s="95">
        <v>1234</v>
      </c>
      <c r="CE297" s="72">
        <v>650.75523149000003</v>
      </c>
      <c r="CF297" s="72">
        <v>676.59346364999999</v>
      </c>
      <c r="CG297" s="72">
        <v>712.40329333</v>
      </c>
      <c r="CH297" s="72">
        <v>716.50152150999998</v>
      </c>
      <c r="CI297" s="72">
        <v>731.52548966999996</v>
      </c>
      <c r="CJ297" s="96">
        <v>0.73612931069999998</v>
      </c>
      <c r="CK297" s="96">
        <v>0.77674412810000004</v>
      </c>
      <c r="CL297" s="96">
        <v>0.77110817030000001</v>
      </c>
      <c r="CM297" s="96">
        <v>0.66909836980000004</v>
      </c>
      <c r="CN297" s="96">
        <v>0.68852009550000004</v>
      </c>
      <c r="CO297" s="96">
        <v>0.78747297540000005</v>
      </c>
      <c r="CP297" s="96">
        <v>0.9248825517</v>
      </c>
      <c r="CQ297" s="96">
        <v>0.99584056389999998</v>
      </c>
      <c r="CR297" s="96">
        <v>0.92874547709999999</v>
      </c>
      <c r="CS297" s="95">
        <v>1083</v>
      </c>
      <c r="CT297" s="95">
        <v>1112</v>
      </c>
      <c r="CU297" s="95">
        <v>1129</v>
      </c>
      <c r="CV297" s="95">
        <v>1169</v>
      </c>
      <c r="CW297" s="95">
        <v>1262</v>
      </c>
      <c r="CX297" s="96">
        <v>0.80772912699999999</v>
      </c>
      <c r="CY297" s="96">
        <v>0.81136409300000001</v>
      </c>
      <c r="CZ297" s="96">
        <v>0.77579962700000005</v>
      </c>
      <c r="DA297" s="96">
        <v>0.78207813800000003</v>
      </c>
      <c r="DB297" s="96">
        <v>0.764478871</v>
      </c>
      <c r="DC297">
        <v>2013</v>
      </c>
      <c r="DD297" s="6">
        <v>1059.2</v>
      </c>
      <c r="DE297" s="96">
        <v>2.5020810000000002E-3</v>
      </c>
      <c r="DF297" s="72">
        <v>711.48</v>
      </c>
      <c r="DG297" s="96">
        <v>1</v>
      </c>
      <c r="DH297" s="72">
        <v>711.48</v>
      </c>
      <c r="DI297" s="72">
        <v>751.28769828999998</v>
      </c>
      <c r="DJ297" s="96">
        <v>1</v>
      </c>
      <c r="DK297" s="72">
        <v>711.48</v>
      </c>
      <c r="DL297" s="96">
        <v>1</v>
      </c>
      <c r="DM297" s="72">
        <v>711.48</v>
      </c>
      <c r="DN297" s="96">
        <v>1</v>
      </c>
      <c r="DO297" s="96">
        <v>8.1250000000000003E-3</v>
      </c>
      <c r="DP297" s="72">
        <v>5.78</v>
      </c>
      <c r="DQ297" s="72">
        <v>705.7</v>
      </c>
      <c r="DR297" t="s">
        <v>258</v>
      </c>
      <c r="DT297" t="s">
        <v>218</v>
      </c>
    </row>
    <row r="298" spans="1:124" x14ac:dyDescent="0.3">
      <c r="A298" t="s">
        <v>141</v>
      </c>
      <c r="B298">
        <v>6470</v>
      </c>
      <c r="C298" s="95">
        <v>847</v>
      </c>
      <c r="D298" s="95">
        <v>3888289</v>
      </c>
      <c r="E298" s="95">
        <v>839</v>
      </c>
      <c r="F298" s="95">
        <v>3192804</v>
      </c>
      <c r="G298" s="95">
        <v>83</v>
      </c>
      <c r="H298" s="95">
        <v>171683</v>
      </c>
      <c r="I298" s="95">
        <v>78</v>
      </c>
      <c r="J298" s="95">
        <v>322568</v>
      </c>
      <c r="K298" s="95">
        <v>844</v>
      </c>
      <c r="L298" s="95">
        <v>3843075</v>
      </c>
      <c r="M298" s="95">
        <v>834</v>
      </c>
      <c r="N298" s="95">
        <v>3693653</v>
      </c>
      <c r="O298" s="95">
        <v>84</v>
      </c>
      <c r="P298" s="95">
        <v>516521</v>
      </c>
      <c r="Q298" s="95">
        <v>79</v>
      </c>
      <c r="R298" s="95">
        <v>431903</v>
      </c>
      <c r="S298" s="95">
        <v>839</v>
      </c>
      <c r="T298" s="95">
        <v>4097931</v>
      </c>
      <c r="U298" s="95">
        <v>825</v>
      </c>
      <c r="V298" s="95">
        <v>3870960</v>
      </c>
      <c r="W298" s="95">
        <v>88</v>
      </c>
      <c r="X298" s="95">
        <v>483085</v>
      </c>
      <c r="Y298" s="95">
        <v>82</v>
      </c>
      <c r="Z298" s="95">
        <v>465959</v>
      </c>
      <c r="AA298" s="95">
        <v>849</v>
      </c>
      <c r="AB298" s="95">
        <v>5461948</v>
      </c>
      <c r="AC298" s="95">
        <v>827</v>
      </c>
      <c r="AD298" s="95">
        <v>4337743</v>
      </c>
      <c r="AE298" s="95">
        <v>88</v>
      </c>
      <c r="AF298" s="95">
        <v>179050</v>
      </c>
      <c r="AG298" s="95">
        <v>83</v>
      </c>
      <c r="AH298" s="95">
        <v>526726</v>
      </c>
      <c r="AI298" s="95">
        <v>844</v>
      </c>
      <c r="AJ298" s="95">
        <v>6758196</v>
      </c>
      <c r="AK298" s="95">
        <v>819</v>
      </c>
      <c r="AL298" s="95">
        <v>4981714.72</v>
      </c>
      <c r="AM298" s="95">
        <v>90</v>
      </c>
      <c r="AN298" s="95">
        <v>402689</v>
      </c>
      <c r="AO298" s="95">
        <v>85</v>
      </c>
      <c r="AP298" s="95">
        <v>642831.26</v>
      </c>
      <c r="AQ298" s="72">
        <v>363.8</v>
      </c>
      <c r="AR298" s="72">
        <v>319.45999999999998</v>
      </c>
      <c r="AS298" s="72">
        <v>683.26</v>
      </c>
      <c r="AT298" s="95">
        <v>4059972</v>
      </c>
      <c r="AU298" s="95">
        <v>3515372</v>
      </c>
      <c r="AV298" s="95">
        <v>930</v>
      </c>
      <c r="AW298" s="95">
        <v>917</v>
      </c>
      <c r="AX298" s="72">
        <v>391.49</v>
      </c>
      <c r="AY298" s="72">
        <v>376.56</v>
      </c>
      <c r="AZ298" s="72">
        <v>768.05</v>
      </c>
      <c r="BA298" s="95">
        <v>4359596</v>
      </c>
      <c r="BB298" s="95">
        <v>4125556</v>
      </c>
      <c r="BC298" s="95">
        <v>928</v>
      </c>
      <c r="BD298" s="95">
        <v>913</v>
      </c>
      <c r="BE298" s="72">
        <v>411.81</v>
      </c>
      <c r="BF298" s="72">
        <v>398.47</v>
      </c>
      <c r="BG298" s="72">
        <v>810.28</v>
      </c>
      <c r="BH298" s="95">
        <v>4581016</v>
      </c>
      <c r="BI298" s="95">
        <v>4336919</v>
      </c>
      <c r="BJ298" s="95">
        <v>927</v>
      </c>
      <c r="BK298" s="95">
        <v>907</v>
      </c>
      <c r="BL298" s="72">
        <v>501.69</v>
      </c>
      <c r="BM298" s="72">
        <v>445.46</v>
      </c>
      <c r="BN298" s="72">
        <v>947.15</v>
      </c>
      <c r="BO298" s="95">
        <v>5640998</v>
      </c>
      <c r="BP298" s="95">
        <v>4864469</v>
      </c>
      <c r="BQ298" s="95">
        <v>937</v>
      </c>
      <c r="BR298" s="95">
        <v>910</v>
      </c>
      <c r="BS298" s="72">
        <v>638.91</v>
      </c>
      <c r="BT298" s="72">
        <v>518.49</v>
      </c>
      <c r="BU298" s="72">
        <v>1157.4000000000001</v>
      </c>
      <c r="BV298" s="95">
        <v>7160885</v>
      </c>
      <c r="BW298" s="95">
        <v>5624545.9800000004</v>
      </c>
      <c r="BX298" s="95">
        <v>934</v>
      </c>
      <c r="BY298" s="95">
        <v>904</v>
      </c>
      <c r="BZ298" s="95">
        <v>924</v>
      </c>
      <c r="CA298" s="95">
        <v>921</v>
      </c>
      <c r="CB298" s="95">
        <v>917</v>
      </c>
      <c r="CC298" s="95">
        <v>924</v>
      </c>
      <c r="CD298" s="95">
        <v>919</v>
      </c>
      <c r="CE298" s="72">
        <v>650.75523149000003</v>
      </c>
      <c r="CF298" s="72">
        <v>676.59346364999999</v>
      </c>
      <c r="CG298" s="72">
        <v>712.40329333</v>
      </c>
      <c r="CH298" s="72">
        <v>716.50152150999998</v>
      </c>
      <c r="CI298" s="72">
        <v>731.52548966999996</v>
      </c>
      <c r="CJ298" s="96">
        <v>1.0499493004</v>
      </c>
      <c r="CK298" s="96">
        <v>1.135172066</v>
      </c>
      <c r="CL298" s="96">
        <v>1.1373894641</v>
      </c>
      <c r="CM298" s="96">
        <v>1.3219092655</v>
      </c>
      <c r="CN298" s="96">
        <v>1.582173166</v>
      </c>
      <c r="CO298" s="96">
        <v>1.0251522598</v>
      </c>
      <c r="CP298" s="96">
        <v>1.2147645781</v>
      </c>
      <c r="CQ298" s="96">
        <v>0.99584056389999998</v>
      </c>
      <c r="CR298" s="96">
        <v>1.2198382437999999</v>
      </c>
      <c r="CS298" s="95">
        <v>839</v>
      </c>
      <c r="CT298" s="95">
        <v>852</v>
      </c>
      <c r="CU298" s="95">
        <v>845</v>
      </c>
      <c r="CV298" s="95">
        <v>851</v>
      </c>
      <c r="CW298" s="95">
        <v>838</v>
      </c>
      <c r="CX298" s="96">
        <v>1.0564947760000001</v>
      </c>
      <c r="CY298" s="96">
        <v>1.0573466789999999</v>
      </c>
      <c r="CZ298" s="96">
        <v>1.03140199</v>
      </c>
      <c r="DA298" s="96">
        <v>1.0100114710000001</v>
      </c>
      <c r="DB298" s="96">
        <v>0.97011380300000005</v>
      </c>
      <c r="DC298">
        <v>2013</v>
      </c>
      <c r="DD298" s="6">
        <v>910.2</v>
      </c>
      <c r="DE298" s="96">
        <v>1.7646608E-3</v>
      </c>
      <c r="DF298" s="72">
        <v>935.17</v>
      </c>
      <c r="DG298" s="96">
        <v>1</v>
      </c>
      <c r="DH298" s="72">
        <v>935.17</v>
      </c>
      <c r="DI298" s="72">
        <v>734.70898405000003</v>
      </c>
      <c r="DJ298" s="96">
        <v>0.9540440241</v>
      </c>
      <c r="DK298" s="72">
        <v>925.95761838999999</v>
      </c>
      <c r="DL298" s="96">
        <v>1.0125056693000001</v>
      </c>
      <c r="DM298" s="72">
        <v>937.53733813999997</v>
      </c>
      <c r="DN298" s="96">
        <v>1</v>
      </c>
      <c r="DO298" s="96">
        <v>7.1840000000000003E-3</v>
      </c>
      <c r="DP298" s="72">
        <v>6.74</v>
      </c>
      <c r="DQ298" s="72">
        <v>930.8</v>
      </c>
      <c r="DR298" t="s">
        <v>141</v>
      </c>
      <c r="DT298" t="s">
        <v>218</v>
      </c>
    </row>
    <row r="299" spans="1:124" x14ac:dyDescent="0.3">
      <c r="A299" t="s">
        <v>259</v>
      </c>
      <c r="B299">
        <v>6480</v>
      </c>
      <c r="C299" s="95">
        <v>1038</v>
      </c>
      <c r="D299" s="95">
        <v>4347083</v>
      </c>
      <c r="E299" s="95">
        <v>974</v>
      </c>
      <c r="F299" s="95">
        <v>4892751</v>
      </c>
      <c r="G299" s="95">
        <v>46</v>
      </c>
      <c r="H299" s="95">
        <v>195678</v>
      </c>
      <c r="I299" s="95">
        <v>39</v>
      </c>
      <c r="J299" s="95">
        <v>219392</v>
      </c>
      <c r="K299" s="95">
        <v>1098</v>
      </c>
      <c r="L299" s="95">
        <v>3856288</v>
      </c>
      <c r="M299" s="95">
        <v>1013</v>
      </c>
      <c r="N299" s="95">
        <v>5112404</v>
      </c>
      <c r="O299" s="95">
        <v>49</v>
      </c>
      <c r="P299" s="95">
        <v>40609</v>
      </c>
      <c r="Q299" s="95">
        <v>43</v>
      </c>
      <c r="R299" s="95">
        <v>454925</v>
      </c>
      <c r="S299" s="95">
        <v>1191</v>
      </c>
      <c r="T299" s="95">
        <v>4689496</v>
      </c>
      <c r="U299" s="95">
        <v>1087</v>
      </c>
      <c r="V299" s="95">
        <v>5929224</v>
      </c>
      <c r="W299" s="95">
        <v>52</v>
      </c>
      <c r="X299" s="95">
        <v>99576</v>
      </c>
      <c r="Y299" s="95">
        <v>46</v>
      </c>
      <c r="Z299" s="95">
        <v>228845</v>
      </c>
      <c r="AA299" s="95">
        <v>1276</v>
      </c>
      <c r="AB299" s="95">
        <v>4150431</v>
      </c>
      <c r="AC299" s="95">
        <v>1168</v>
      </c>
      <c r="AD299" s="95">
        <v>6652214</v>
      </c>
      <c r="AE299" s="95">
        <v>48</v>
      </c>
      <c r="AF299" s="95">
        <v>23267</v>
      </c>
      <c r="AG299" s="95">
        <v>43</v>
      </c>
      <c r="AH299" s="95">
        <v>155702</v>
      </c>
      <c r="AI299" s="95">
        <v>1418</v>
      </c>
      <c r="AJ299" s="95">
        <v>4791839.87</v>
      </c>
      <c r="AK299" s="95">
        <v>1287</v>
      </c>
      <c r="AL299" s="95">
        <v>7308666.3799999999</v>
      </c>
      <c r="AM299" s="95">
        <v>47</v>
      </c>
      <c r="AN299" s="95">
        <v>101625</v>
      </c>
      <c r="AO299" s="95">
        <v>40</v>
      </c>
      <c r="AP299" s="95">
        <v>193641.23</v>
      </c>
      <c r="AQ299" s="72">
        <v>349.23</v>
      </c>
      <c r="AR299" s="72">
        <v>420.54</v>
      </c>
      <c r="AS299" s="72">
        <v>769.77</v>
      </c>
      <c r="AT299" s="95">
        <v>4542761</v>
      </c>
      <c r="AU299" s="95">
        <v>5112143</v>
      </c>
      <c r="AV299" s="95">
        <v>1084</v>
      </c>
      <c r="AW299" s="95">
        <v>1013</v>
      </c>
      <c r="AX299" s="72">
        <v>283.12</v>
      </c>
      <c r="AY299" s="72">
        <v>439.34</v>
      </c>
      <c r="AZ299" s="72">
        <v>722.46</v>
      </c>
      <c r="BA299" s="95">
        <v>3896897</v>
      </c>
      <c r="BB299" s="95">
        <v>5567329</v>
      </c>
      <c r="BC299" s="95">
        <v>1147</v>
      </c>
      <c r="BD299" s="95">
        <v>1056</v>
      </c>
      <c r="BE299" s="72">
        <v>321.07</v>
      </c>
      <c r="BF299" s="72">
        <v>452.93</v>
      </c>
      <c r="BG299" s="72">
        <v>774</v>
      </c>
      <c r="BH299" s="95">
        <v>4789072</v>
      </c>
      <c r="BI299" s="95">
        <v>6158069</v>
      </c>
      <c r="BJ299" s="95">
        <v>1243</v>
      </c>
      <c r="BK299" s="95">
        <v>1133</v>
      </c>
      <c r="BL299" s="72">
        <v>262.69</v>
      </c>
      <c r="BM299" s="72">
        <v>468.48</v>
      </c>
      <c r="BN299" s="72">
        <v>731.17</v>
      </c>
      <c r="BO299" s="95">
        <v>4173698</v>
      </c>
      <c r="BP299" s="95">
        <v>6807916</v>
      </c>
      <c r="BQ299" s="95">
        <v>1324</v>
      </c>
      <c r="BR299" s="95">
        <v>1211</v>
      </c>
      <c r="BS299" s="72">
        <v>278.35000000000002</v>
      </c>
      <c r="BT299" s="72">
        <v>471.13</v>
      </c>
      <c r="BU299" s="72">
        <v>749.48</v>
      </c>
      <c r="BV299" s="95">
        <v>4893464.87</v>
      </c>
      <c r="BW299" s="95">
        <v>7502307.6100000003</v>
      </c>
      <c r="BX299" s="95">
        <v>1465</v>
      </c>
      <c r="BY299" s="95">
        <v>1327</v>
      </c>
      <c r="BZ299" s="95">
        <v>1050</v>
      </c>
      <c r="CA299" s="95">
        <v>1103</v>
      </c>
      <c r="CB299" s="95">
        <v>1190</v>
      </c>
      <c r="CC299" s="95">
        <v>1270</v>
      </c>
      <c r="CD299" s="95">
        <v>1397</v>
      </c>
      <c r="CE299" s="72">
        <v>650.75523149000003</v>
      </c>
      <c r="CF299" s="72">
        <v>676.59346364999999</v>
      </c>
      <c r="CG299" s="72">
        <v>712.40329333</v>
      </c>
      <c r="CH299" s="72">
        <v>716.50152150999998</v>
      </c>
      <c r="CI299" s="72">
        <v>731.52548966999996</v>
      </c>
      <c r="CJ299" s="96">
        <v>1.1828871483000001</v>
      </c>
      <c r="CK299" s="96">
        <v>1.0677903923000001</v>
      </c>
      <c r="CL299" s="96">
        <v>1.0864632537000001</v>
      </c>
      <c r="CM299" s="96">
        <v>1.0204723619</v>
      </c>
      <c r="CN299" s="96">
        <v>1.0245439299000001</v>
      </c>
      <c r="CO299" s="96">
        <v>0.74850038929999996</v>
      </c>
      <c r="CP299" s="96">
        <v>1.4381173780000001</v>
      </c>
      <c r="CQ299" s="96">
        <v>0.99584056389999998</v>
      </c>
      <c r="CR299" s="96">
        <v>1.4441239137999999</v>
      </c>
      <c r="CS299" s="95">
        <v>1178</v>
      </c>
      <c r="CT299" s="95">
        <v>1234</v>
      </c>
      <c r="CU299" s="95">
        <v>1326</v>
      </c>
      <c r="CV299" s="95">
        <v>1427</v>
      </c>
      <c r="CW299" s="95">
        <v>1526</v>
      </c>
      <c r="CX299" s="96">
        <v>0.77061196700000001</v>
      </c>
      <c r="CY299" s="96">
        <v>0.77329131399999995</v>
      </c>
      <c r="CZ299" s="96">
        <v>0.76767127499999999</v>
      </c>
      <c r="DA299" s="96">
        <v>0.723755975</v>
      </c>
      <c r="DB299" s="96">
        <v>0.717864901</v>
      </c>
      <c r="DC299">
        <v>2013</v>
      </c>
      <c r="DD299" s="6">
        <v>1148</v>
      </c>
      <c r="DE299" s="96">
        <v>4.1483312E-3</v>
      </c>
      <c r="DF299" s="72">
        <v>1104.47</v>
      </c>
      <c r="DG299" s="96">
        <v>1</v>
      </c>
      <c r="DH299" s="72">
        <v>1104.47</v>
      </c>
      <c r="DI299" s="72">
        <v>734.70898405000003</v>
      </c>
      <c r="DJ299" s="96">
        <v>1</v>
      </c>
      <c r="DK299" s="72">
        <v>1104.47</v>
      </c>
      <c r="DL299" s="96">
        <v>1</v>
      </c>
      <c r="DM299" s="72">
        <v>1104.47</v>
      </c>
      <c r="DN299" s="96">
        <v>1</v>
      </c>
      <c r="DO299" s="96">
        <v>1.6279999999999999E-2</v>
      </c>
      <c r="DP299" s="72">
        <v>17.98</v>
      </c>
      <c r="DQ299" s="72">
        <v>1086.49</v>
      </c>
      <c r="DR299" t="s">
        <v>259</v>
      </c>
      <c r="DT299" t="s">
        <v>218</v>
      </c>
    </row>
    <row r="300" spans="1:124" x14ac:dyDescent="0.3">
      <c r="A300" t="s">
        <v>260</v>
      </c>
      <c r="B300">
        <v>6490</v>
      </c>
      <c r="C300" s="95">
        <v>1739</v>
      </c>
      <c r="D300" s="95">
        <v>7766215</v>
      </c>
      <c r="E300" s="95">
        <v>1700</v>
      </c>
      <c r="F300" s="95">
        <v>6387682</v>
      </c>
      <c r="G300" s="95">
        <v>293</v>
      </c>
      <c r="H300" s="95">
        <v>905010</v>
      </c>
      <c r="I300" s="95">
        <v>265</v>
      </c>
      <c r="J300" s="95">
        <v>822779</v>
      </c>
      <c r="K300" s="95">
        <v>1709</v>
      </c>
      <c r="L300" s="95">
        <v>8025636</v>
      </c>
      <c r="M300" s="95">
        <v>1667</v>
      </c>
      <c r="N300" s="95">
        <v>6174734</v>
      </c>
      <c r="O300" s="95">
        <v>284</v>
      </c>
      <c r="P300" s="95">
        <v>1095131</v>
      </c>
      <c r="Q300" s="95">
        <v>261</v>
      </c>
      <c r="R300" s="95">
        <v>940667</v>
      </c>
      <c r="S300" s="95">
        <v>1708</v>
      </c>
      <c r="T300" s="95">
        <v>8900121</v>
      </c>
      <c r="U300" s="95">
        <v>1656</v>
      </c>
      <c r="V300" s="95">
        <v>6675821</v>
      </c>
      <c r="W300" s="95">
        <v>298</v>
      </c>
      <c r="X300" s="95">
        <v>702025</v>
      </c>
      <c r="Y300" s="95">
        <v>280</v>
      </c>
      <c r="Z300" s="95">
        <v>1019746</v>
      </c>
      <c r="AA300" s="95">
        <v>1693</v>
      </c>
      <c r="AB300" s="95">
        <v>8302469</v>
      </c>
      <c r="AC300" s="95">
        <v>1652</v>
      </c>
      <c r="AD300" s="95">
        <v>6461148</v>
      </c>
      <c r="AE300" s="95">
        <v>290</v>
      </c>
      <c r="AF300" s="95">
        <v>1222489</v>
      </c>
      <c r="AG300" s="95">
        <v>269</v>
      </c>
      <c r="AH300" s="95">
        <v>1161866</v>
      </c>
      <c r="AI300" s="95">
        <v>1678</v>
      </c>
      <c r="AJ300" s="95">
        <v>7788149.8099999996</v>
      </c>
      <c r="AK300" s="95">
        <v>1638</v>
      </c>
      <c r="AL300" s="95">
        <v>6703592.9000000004</v>
      </c>
      <c r="AM300" s="95">
        <v>281</v>
      </c>
      <c r="AN300" s="95">
        <v>826748</v>
      </c>
      <c r="AO300" s="95">
        <v>256</v>
      </c>
      <c r="AP300" s="95">
        <v>953259.64</v>
      </c>
      <c r="AQ300" s="72">
        <v>355.61</v>
      </c>
      <c r="AR300" s="72">
        <v>305.79000000000002</v>
      </c>
      <c r="AS300" s="72">
        <v>661.4</v>
      </c>
      <c r="AT300" s="95">
        <v>8671225</v>
      </c>
      <c r="AU300" s="95">
        <v>7210461</v>
      </c>
      <c r="AV300" s="95">
        <v>2032</v>
      </c>
      <c r="AW300" s="95">
        <v>1965</v>
      </c>
      <c r="AX300" s="72">
        <v>381.37</v>
      </c>
      <c r="AY300" s="72">
        <v>307.55</v>
      </c>
      <c r="AZ300" s="72">
        <v>688.92</v>
      </c>
      <c r="BA300" s="95">
        <v>9120767</v>
      </c>
      <c r="BB300" s="95">
        <v>7115401</v>
      </c>
      <c r="BC300" s="95">
        <v>1993</v>
      </c>
      <c r="BD300" s="95">
        <v>1928</v>
      </c>
      <c r="BE300" s="72">
        <v>398.89</v>
      </c>
      <c r="BF300" s="72">
        <v>331.25</v>
      </c>
      <c r="BG300" s="72">
        <v>730.14</v>
      </c>
      <c r="BH300" s="95">
        <v>9602146</v>
      </c>
      <c r="BI300" s="95">
        <v>7695567</v>
      </c>
      <c r="BJ300" s="95">
        <v>2006</v>
      </c>
      <c r="BK300" s="95">
        <v>1936</v>
      </c>
      <c r="BL300" s="72">
        <v>400.28</v>
      </c>
      <c r="BM300" s="72">
        <v>330.69</v>
      </c>
      <c r="BN300" s="72">
        <v>730.97</v>
      </c>
      <c r="BO300" s="95">
        <v>9524958</v>
      </c>
      <c r="BP300" s="95">
        <v>7623014</v>
      </c>
      <c r="BQ300" s="95">
        <v>1983</v>
      </c>
      <c r="BR300" s="95">
        <v>1921</v>
      </c>
      <c r="BS300" s="72">
        <v>366.47</v>
      </c>
      <c r="BT300" s="72">
        <v>336.89</v>
      </c>
      <c r="BU300" s="72">
        <v>703.36</v>
      </c>
      <c r="BV300" s="95">
        <v>8614897.8100000005</v>
      </c>
      <c r="BW300" s="95">
        <v>7656852.54</v>
      </c>
      <c r="BX300" s="95">
        <v>1959</v>
      </c>
      <c r="BY300" s="95">
        <v>1894</v>
      </c>
      <c r="BZ300" s="95">
        <v>2000</v>
      </c>
      <c r="CA300" s="95">
        <v>1962</v>
      </c>
      <c r="CB300" s="95">
        <v>1972</v>
      </c>
      <c r="CC300" s="95">
        <v>1954</v>
      </c>
      <c r="CD300" s="95">
        <v>1927</v>
      </c>
      <c r="CE300" s="72">
        <v>650.75523149000003</v>
      </c>
      <c r="CF300" s="72">
        <v>676.59346364999999</v>
      </c>
      <c r="CG300" s="72">
        <v>712.40329333</v>
      </c>
      <c r="CH300" s="72">
        <v>716.50152150999998</v>
      </c>
      <c r="CI300" s="72">
        <v>731.52548966999996</v>
      </c>
      <c r="CJ300" s="96">
        <v>1.0163575612</v>
      </c>
      <c r="CK300" s="96">
        <v>1.0182185270999999</v>
      </c>
      <c r="CL300" s="96">
        <v>1.0248970025999999</v>
      </c>
      <c r="CM300" s="96">
        <v>1.0201932279000001</v>
      </c>
      <c r="CN300" s="96">
        <v>0.96149759639999999</v>
      </c>
      <c r="CO300" s="96">
        <v>0.9941522478</v>
      </c>
      <c r="CP300" s="96">
        <v>1.0141633590000001</v>
      </c>
      <c r="CQ300" s="96">
        <v>0.99584056389999998</v>
      </c>
      <c r="CR300" s="96">
        <v>1.0183991804999999</v>
      </c>
      <c r="CS300" s="95">
        <v>1919</v>
      </c>
      <c r="CT300" s="95">
        <v>1906</v>
      </c>
      <c r="CU300" s="95">
        <v>1884</v>
      </c>
      <c r="CV300" s="95">
        <v>1896</v>
      </c>
      <c r="CW300" s="95">
        <v>1883</v>
      </c>
      <c r="CX300" s="96">
        <v>1.032852476</v>
      </c>
      <c r="CY300" s="96">
        <v>1.0327446220000001</v>
      </c>
      <c r="CZ300" s="96">
        <v>0.98898148100000005</v>
      </c>
      <c r="DA300" s="96">
        <v>0.96653154600000002</v>
      </c>
      <c r="DB300" s="96">
        <v>0.94863327399999997</v>
      </c>
      <c r="DC300">
        <v>2013</v>
      </c>
      <c r="DD300" s="6">
        <v>1928.8</v>
      </c>
      <c r="DE300" s="96">
        <v>1.5275972E-3</v>
      </c>
      <c r="DF300" s="72">
        <v>780.93</v>
      </c>
      <c r="DG300" s="96">
        <v>1</v>
      </c>
      <c r="DH300" s="72">
        <v>780.93</v>
      </c>
      <c r="DI300" s="72">
        <v>734.70898405000003</v>
      </c>
      <c r="DJ300" s="96">
        <v>1</v>
      </c>
      <c r="DK300" s="72">
        <v>780.93</v>
      </c>
      <c r="DL300" s="96">
        <v>1</v>
      </c>
      <c r="DM300" s="72">
        <v>780.93</v>
      </c>
      <c r="DN300" s="96">
        <v>1</v>
      </c>
      <c r="DO300" s="96">
        <v>5.9789999999999999E-3</v>
      </c>
      <c r="DP300" s="72">
        <v>4.67</v>
      </c>
      <c r="DQ300" s="72">
        <v>776.26</v>
      </c>
      <c r="DR300" t="s">
        <v>260</v>
      </c>
      <c r="DT300" t="s">
        <v>218</v>
      </c>
    </row>
    <row r="301" spans="1:124" x14ac:dyDescent="0.3">
      <c r="A301" t="s">
        <v>261</v>
      </c>
      <c r="B301">
        <v>6500</v>
      </c>
      <c r="C301" s="95">
        <v>15989</v>
      </c>
      <c r="D301" s="95">
        <v>59054254</v>
      </c>
      <c r="E301" s="95">
        <v>15444</v>
      </c>
      <c r="F301" s="95">
        <v>49947646</v>
      </c>
      <c r="G301" s="95">
        <v>5090</v>
      </c>
      <c r="H301" s="95">
        <v>11780195</v>
      </c>
      <c r="I301" s="95">
        <v>4435</v>
      </c>
      <c r="J301" s="95">
        <v>12862517</v>
      </c>
      <c r="K301" s="95">
        <v>15794</v>
      </c>
      <c r="L301" s="95">
        <v>60524189</v>
      </c>
      <c r="M301" s="95">
        <v>15212</v>
      </c>
      <c r="N301" s="95">
        <v>51627160</v>
      </c>
      <c r="O301" s="95">
        <v>5219</v>
      </c>
      <c r="P301" s="95">
        <v>12805382</v>
      </c>
      <c r="Q301" s="95">
        <v>4570</v>
      </c>
      <c r="R301" s="95">
        <v>14385299</v>
      </c>
      <c r="S301" s="95">
        <v>15673</v>
      </c>
      <c r="T301" s="95">
        <v>66318693</v>
      </c>
      <c r="U301" s="95">
        <v>14997</v>
      </c>
      <c r="V301" s="95">
        <v>53519822</v>
      </c>
      <c r="W301" s="95">
        <v>5241</v>
      </c>
      <c r="X301" s="95">
        <v>14527192</v>
      </c>
      <c r="Y301" s="95">
        <v>4623</v>
      </c>
      <c r="Z301" s="95">
        <v>14825413</v>
      </c>
      <c r="AA301" s="95">
        <v>15640</v>
      </c>
      <c r="AB301" s="95">
        <v>59158102</v>
      </c>
      <c r="AC301" s="95">
        <v>14878</v>
      </c>
      <c r="AD301" s="95">
        <v>52556196</v>
      </c>
      <c r="AE301" s="95">
        <v>5299</v>
      </c>
      <c r="AF301" s="95">
        <v>14078264</v>
      </c>
      <c r="AG301" s="95">
        <v>4675</v>
      </c>
      <c r="AH301" s="95">
        <v>15571637</v>
      </c>
      <c r="AI301" s="95">
        <v>16076</v>
      </c>
      <c r="AJ301" s="95">
        <v>61716160.329999998</v>
      </c>
      <c r="AK301" s="95">
        <v>15265</v>
      </c>
      <c r="AL301" s="95">
        <v>57715014.079999998</v>
      </c>
      <c r="AM301" s="95">
        <v>5370</v>
      </c>
      <c r="AN301" s="95">
        <v>15580822.939999999</v>
      </c>
      <c r="AO301" s="95">
        <v>4771</v>
      </c>
      <c r="AP301" s="95">
        <v>16810270.82</v>
      </c>
      <c r="AQ301" s="72">
        <v>280.04000000000002</v>
      </c>
      <c r="AR301" s="72">
        <v>263.3</v>
      </c>
      <c r="AS301" s="72">
        <v>543.34</v>
      </c>
      <c r="AT301" s="95">
        <v>70834449</v>
      </c>
      <c r="AU301" s="95">
        <v>62810163</v>
      </c>
      <c r="AV301" s="95">
        <v>21079</v>
      </c>
      <c r="AW301" s="95">
        <v>19879</v>
      </c>
      <c r="AX301" s="72">
        <v>290.81</v>
      </c>
      <c r="AY301" s="72">
        <v>278.08</v>
      </c>
      <c r="AZ301" s="72">
        <v>568.89</v>
      </c>
      <c r="BA301" s="95">
        <v>73329571</v>
      </c>
      <c r="BB301" s="95">
        <v>66012459</v>
      </c>
      <c r="BC301" s="95">
        <v>21013</v>
      </c>
      <c r="BD301" s="95">
        <v>19782</v>
      </c>
      <c r="BE301" s="72">
        <v>322.14</v>
      </c>
      <c r="BF301" s="72">
        <v>290.29000000000002</v>
      </c>
      <c r="BG301" s="72">
        <v>612.42999999999995</v>
      </c>
      <c r="BH301" s="95">
        <v>80845885</v>
      </c>
      <c r="BI301" s="95">
        <v>68345235</v>
      </c>
      <c r="BJ301" s="95">
        <v>20914</v>
      </c>
      <c r="BK301" s="95">
        <v>19620</v>
      </c>
      <c r="BL301" s="72">
        <v>291.47000000000003</v>
      </c>
      <c r="BM301" s="72">
        <v>290.36</v>
      </c>
      <c r="BN301" s="72">
        <v>581.83000000000004</v>
      </c>
      <c r="BO301" s="95">
        <v>73236366</v>
      </c>
      <c r="BP301" s="95">
        <v>68127833</v>
      </c>
      <c r="BQ301" s="95">
        <v>20939</v>
      </c>
      <c r="BR301" s="95">
        <v>19553</v>
      </c>
      <c r="BS301" s="72">
        <v>300.36</v>
      </c>
      <c r="BT301" s="72">
        <v>309.95999999999998</v>
      </c>
      <c r="BU301" s="72">
        <v>610.32000000000005</v>
      </c>
      <c r="BV301" s="95">
        <v>77296983.269999996</v>
      </c>
      <c r="BW301" s="95">
        <v>74525284.900000006</v>
      </c>
      <c r="BX301" s="95">
        <v>21446</v>
      </c>
      <c r="BY301" s="95">
        <v>20036</v>
      </c>
      <c r="BZ301" s="95">
        <v>20507</v>
      </c>
      <c r="CA301" s="95">
        <v>20419</v>
      </c>
      <c r="CB301" s="95">
        <v>20290</v>
      </c>
      <c r="CC301" s="95">
        <v>20281</v>
      </c>
      <c r="CD301" s="95">
        <v>20756</v>
      </c>
      <c r="CE301" s="72">
        <v>650.75523149000003</v>
      </c>
      <c r="CF301" s="72">
        <v>676.59346364999999</v>
      </c>
      <c r="CG301" s="72">
        <v>712.40329333</v>
      </c>
      <c r="CH301" s="72">
        <v>716.50152150999998</v>
      </c>
      <c r="CI301" s="72">
        <v>731.52548966999996</v>
      </c>
      <c r="CJ301" s="96">
        <v>0.83493758279999997</v>
      </c>
      <c r="CK301" s="96">
        <v>0.84081509880000005</v>
      </c>
      <c r="CL301" s="96">
        <v>0.8596675587</v>
      </c>
      <c r="CM301" s="96">
        <v>0.81204293709999997</v>
      </c>
      <c r="CN301" s="96">
        <v>0.83431132419999998</v>
      </c>
      <c r="CO301" s="96">
        <v>0.97982660850000003</v>
      </c>
      <c r="CP301" s="96">
        <v>0.85357439079999997</v>
      </c>
      <c r="CQ301" s="96">
        <v>0.99584056389999998</v>
      </c>
      <c r="CR301" s="96">
        <v>0.85713948579999999</v>
      </c>
      <c r="CS301" s="95">
        <v>19146</v>
      </c>
      <c r="CT301" s="95">
        <v>19151</v>
      </c>
      <c r="CU301" s="95">
        <v>19062</v>
      </c>
      <c r="CV301" s="95">
        <v>18939</v>
      </c>
      <c r="CW301" s="95">
        <v>19362</v>
      </c>
      <c r="CX301" s="96">
        <v>0.97186033299999997</v>
      </c>
      <c r="CY301" s="96">
        <v>0.97177186599999998</v>
      </c>
      <c r="CZ301" s="96">
        <v>0.97712801299999996</v>
      </c>
      <c r="DA301" s="96">
        <v>0.98588159900000005</v>
      </c>
      <c r="DB301" s="96">
        <v>0.99240505300000004</v>
      </c>
      <c r="DC301">
        <v>2013</v>
      </c>
      <c r="DD301" s="6">
        <v>19774</v>
      </c>
      <c r="DE301" s="96">
        <v>3.9718236000000004E-3</v>
      </c>
      <c r="DF301" s="72">
        <v>655.66</v>
      </c>
      <c r="DG301" s="96">
        <v>1</v>
      </c>
      <c r="DH301" s="72">
        <v>655.66</v>
      </c>
      <c r="DI301" s="72">
        <v>655.66</v>
      </c>
      <c r="DJ301" s="96">
        <v>1</v>
      </c>
      <c r="DK301" s="72">
        <v>655.66</v>
      </c>
      <c r="DL301" s="96">
        <v>1</v>
      </c>
      <c r="DM301" s="72">
        <v>655.66</v>
      </c>
      <c r="DN301" s="96">
        <v>1</v>
      </c>
      <c r="DO301" s="96">
        <v>7.1799999999999998E-3</v>
      </c>
      <c r="DP301" s="72">
        <v>4.71</v>
      </c>
      <c r="DQ301" s="72">
        <v>650.95000000000005</v>
      </c>
      <c r="DR301" t="s">
        <v>261</v>
      </c>
      <c r="DT301" t="s">
        <v>218</v>
      </c>
    </row>
    <row r="302" spans="1:124" x14ac:dyDescent="0.3">
      <c r="A302" t="s">
        <v>262</v>
      </c>
      <c r="B302">
        <v>6510</v>
      </c>
      <c r="C302" s="95">
        <v>566</v>
      </c>
      <c r="D302" s="95">
        <v>4442277</v>
      </c>
      <c r="E302" s="95">
        <v>549</v>
      </c>
      <c r="F302" s="95">
        <v>2418912</v>
      </c>
      <c r="G302" s="95">
        <v>88</v>
      </c>
      <c r="H302" s="95">
        <v>370138</v>
      </c>
      <c r="I302" s="95">
        <v>76</v>
      </c>
      <c r="J302" s="95">
        <v>252633</v>
      </c>
      <c r="K302" s="95">
        <v>576</v>
      </c>
      <c r="L302" s="95">
        <v>3957685</v>
      </c>
      <c r="M302" s="95">
        <v>549</v>
      </c>
      <c r="N302" s="95">
        <v>2238690</v>
      </c>
      <c r="O302" s="95">
        <v>80</v>
      </c>
      <c r="P302" s="95">
        <v>306826</v>
      </c>
      <c r="Q302" s="95">
        <v>72</v>
      </c>
      <c r="R302" s="95">
        <v>271528</v>
      </c>
      <c r="S302" s="95">
        <v>594</v>
      </c>
      <c r="T302" s="95">
        <v>2542220</v>
      </c>
      <c r="U302" s="95">
        <v>568</v>
      </c>
      <c r="V302" s="95">
        <v>2690676</v>
      </c>
      <c r="W302" s="95">
        <v>73</v>
      </c>
      <c r="X302" s="95">
        <v>188684</v>
      </c>
      <c r="Y302" s="95">
        <v>66</v>
      </c>
      <c r="Z302" s="95">
        <v>325294</v>
      </c>
      <c r="AA302" s="95">
        <v>603</v>
      </c>
      <c r="AB302" s="95">
        <v>2704796</v>
      </c>
      <c r="AC302" s="95">
        <v>580</v>
      </c>
      <c r="AD302" s="95">
        <v>2531257</v>
      </c>
      <c r="AE302" s="95">
        <v>75</v>
      </c>
      <c r="AF302" s="95">
        <v>153854</v>
      </c>
      <c r="AG302" s="95">
        <v>69</v>
      </c>
      <c r="AH302" s="95">
        <v>363758</v>
      </c>
      <c r="AI302" s="95">
        <v>594</v>
      </c>
      <c r="AJ302" s="95">
        <v>3296469.62</v>
      </c>
      <c r="AK302" s="95">
        <v>567</v>
      </c>
      <c r="AL302" s="95">
        <v>2431832.94</v>
      </c>
      <c r="AM302" s="95">
        <v>82</v>
      </c>
      <c r="AN302" s="95">
        <v>591001</v>
      </c>
      <c r="AO302" s="95">
        <v>72</v>
      </c>
      <c r="AP302" s="95">
        <v>362390.19</v>
      </c>
      <c r="AQ302" s="72">
        <v>613.20000000000005</v>
      </c>
      <c r="AR302" s="72">
        <v>356.21</v>
      </c>
      <c r="AS302" s="72">
        <v>969.41</v>
      </c>
      <c r="AT302" s="95">
        <v>4812415</v>
      </c>
      <c r="AU302" s="95">
        <v>2671545</v>
      </c>
      <c r="AV302" s="95">
        <v>654</v>
      </c>
      <c r="AW302" s="95">
        <v>625</v>
      </c>
      <c r="AX302" s="72">
        <v>541.73</v>
      </c>
      <c r="AY302" s="72">
        <v>336.85</v>
      </c>
      <c r="AZ302" s="72">
        <v>878.58</v>
      </c>
      <c r="BA302" s="95">
        <v>4264511</v>
      </c>
      <c r="BB302" s="95">
        <v>2510218</v>
      </c>
      <c r="BC302" s="95">
        <v>656</v>
      </c>
      <c r="BD302" s="95">
        <v>621</v>
      </c>
      <c r="BE302" s="72">
        <v>341.19</v>
      </c>
      <c r="BF302" s="72">
        <v>396.42</v>
      </c>
      <c r="BG302" s="72">
        <v>737.61</v>
      </c>
      <c r="BH302" s="95">
        <v>2730904</v>
      </c>
      <c r="BI302" s="95">
        <v>3015970</v>
      </c>
      <c r="BJ302" s="95">
        <v>667</v>
      </c>
      <c r="BK302" s="95">
        <v>634</v>
      </c>
      <c r="BL302" s="72">
        <v>351.36</v>
      </c>
      <c r="BM302" s="72">
        <v>371.73</v>
      </c>
      <c r="BN302" s="72">
        <v>723.09</v>
      </c>
      <c r="BO302" s="95">
        <v>2858650</v>
      </c>
      <c r="BP302" s="95">
        <v>2895015</v>
      </c>
      <c r="BQ302" s="95">
        <v>678</v>
      </c>
      <c r="BR302" s="95">
        <v>649</v>
      </c>
      <c r="BS302" s="72">
        <v>479.22</v>
      </c>
      <c r="BT302" s="72">
        <v>364.4</v>
      </c>
      <c r="BU302" s="72">
        <v>843.62</v>
      </c>
      <c r="BV302" s="95">
        <v>3887470.62</v>
      </c>
      <c r="BW302" s="95">
        <v>2794223.13</v>
      </c>
      <c r="BX302" s="95">
        <v>676</v>
      </c>
      <c r="BY302" s="95">
        <v>639</v>
      </c>
      <c r="BZ302" s="95">
        <v>640</v>
      </c>
      <c r="CA302" s="95">
        <v>639</v>
      </c>
      <c r="CB302" s="95">
        <v>651</v>
      </c>
      <c r="CC302" s="95">
        <v>664</v>
      </c>
      <c r="CD302" s="95">
        <v>658</v>
      </c>
      <c r="CE302" s="72">
        <v>650.75523149000003</v>
      </c>
      <c r="CF302" s="72">
        <v>676.59346364999999</v>
      </c>
      <c r="CG302" s="72">
        <v>712.40329333</v>
      </c>
      <c r="CH302" s="72">
        <v>716.50152150999998</v>
      </c>
      <c r="CI302" s="72">
        <v>731.52548966999996</v>
      </c>
      <c r="CJ302" s="96">
        <v>1.4896691614999999</v>
      </c>
      <c r="CK302" s="96">
        <v>1.2985345665000001</v>
      </c>
      <c r="CL302" s="96">
        <v>1.0353826364000001</v>
      </c>
      <c r="CM302" s="96">
        <v>1.0091953446999999</v>
      </c>
      <c r="CN302" s="96">
        <v>1.1532339089999999</v>
      </c>
      <c r="CO302" s="96">
        <v>0.86350158830000001</v>
      </c>
      <c r="CP302" s="96">
        <v>1.3864515594</v>
      </c>
      <c r="CQ302" s="96">
        <v>0.99584056389999998</v>
      </c>
      <c r="CR302" s="96">
        <v>1.3922423043000001</v>
      </c>
      <c r="CS302" s="95">
        <v>639</v>
      </c>
      <c r="CT302" s="95">
        <v>636</v>
      </c>
      <c r="CU302" s="95">
        <v>648</v>
      </c>
      <c r="CV302" s="95">
        <v>660</v>
      </c>
      <c r="CW302" s="95">
        <v>660</v>
      </c>
      <c r="CX302" s="96">
        <v>0.90975702400000003</v>
      </c>
      <c r="CY302" s="96">
        <v>0.86320355400000004</v>
      </c>
      <c r="CZ302" s="96">
        <v>0.84694061499999995</v>
      </c>
      <c r="DA302" s="96">
        <v>0.84251706500000001</v>
      </c>
      <c r="DB302" s="96">
        <v>0.85624950099999997</v>
      </c>
      <c r="DC302">
        <v>2013</v>
      </c>
      <c r="DD302" s="6">
        <v>633.6</v>
      </c>
      <c r="DE302" s="96">
        <v>2.1763633999999999E-3</v>
      </c>
      <c r="DF302" s="72">
        <v>1066.9000000000001</v>
      </c>
      <c r="DG302" s="96">
        <v>1</v>
      </c>
      <c r="DH302" s="72">
        <v>1066.9000000000001</v>
      </c>
      <c r="DI302" s="72">
        <v>734.70898405000003</v>
      </c>
      <c r="DJ302" s="96">
        <v>0.79598994970000003</v>
      </c>
      <c r="DK302" s="72">
        <v>999.12969411999995</v>
      </c>
      <c r="DL302" s="96">
        <v>1.0125056693000001</v>
      </c>
      <c r="DM302" s="72">
        <v>1011.6244797000001</v>
      </c>
      <c r="DN302" s="96">
        <v>1</v>
      </c>
      <c r="DO302" s="96">
        <v>6.1260000000000004E-3</v>
      </c>
      <c r="DP302" s="72">
        <v>6.2</v>
      </c>
      <c r="DQ302" s="72">
        <v>1005.42</v>
      </c>
      <c r="DR302" t="s">
        <v>262</v>
      </c>
      <c r="DT302" t="s">
        <v>218</v>
      </c>
    </row>
    <row r="303" spans="1:124" x14ac:dyDescent="0.3">
      <c r="A303" t="s">
        <v>263</v>
      </c>
      <c r="B303">
        <v>6520</v>
      </c>
      <c r="C303" s="95">
        <v>1447</v>
      </c>
      <c r="D303" s="95">
        <v>5105397</v>
      </c>
      <c r="E303" s="95">
        <v>1421</v>
      </c>
      <c r="F303" s="95">
        <v>5383349</v>
      </c>
      <c r="G303" s="95">
        <v>288</v>
      </c>
      <c r="H303" s="95">
        <v>528279</v>
      </c>
      <c r="I303" s="95">
        <v>264</v>
      </c>
      <c r="J303" s="95">
        <v>855226</v>
      </c>
      <c r="K303" s="95">
        <v>1411</v>
      </c>
      <c r="L303" s="95">
        <v>4959903</v>
      </c>
      <c r="M303" s="95">
        <v>1380</v>
      </c>
      <c r="N303" s="95">
        <v>5078304</v>
      </c>
      <c r="O303" s="95">
        <v>288</v>
      </c>
      <c r="P303" s="95">
        <v>655739</v>
      </c>
      <c r="Q303" s="95">
        <v>261</v>
      </c>
      <c r="R303" s="95">
        <v>976209</v>
      </c>
      <c r="S303" s="95">
        <v>1401</v>
      </c>
      <c r="T303" s="95">
        <v>6111097</v>
      </c>
      <c r="U303" s="95">
        <v>1368</v>
      </c>
      <c r="V303" s="95">
        <v>5067155</v>
      </c>
      <c r="W303" s="95">
        <v>292</v>
      </c>
      <c r="X303" s="95">
        <v>1164741</v>
      </c>
      <c r="Y303" s="95">
        <v>268</v>
      </c>
      <c r="Z303" s="95">
        <v>1049305</v>
      </c>
      <c r="AA303" s="95">
        <v>1394</v>
      </c>
      <c r="AB303" s="95">
        <v>4493952</v>
      </c>
      <c r="AC303" s="95">
        <v>1354</v>
      </c>
      <c r="AD303" s="95">
        <v>4712791</v>
      </c>
      <c r="AE303" s="95">
        <v>270</v>
      </c>
      <c r="AF303" s="95">
        <v>551164</v>
      </c>
      <c r="AG303" s="95">
        <v>242</v>
      </c>
      <c r="AH303" s="95">
        <v>869243</v>
      </c>
      <c r="AI303" s="95">
        <v>1394</v>
      </c>
      <c r="AJ303" s="95">
        <v>4631536.6399999997</v>
      </c>
      <c r="AK303" s="95">
        <v>1346</v>
      </c>
      <c r="AL303" s="95">
        <v>5117691.0999999996</v>
      </c>
      <c r="AM303" s="95">
        <v>263</v>
      </c>
      <c r="AN303" s="95">
        <v>856431.62</v>
      </c>
      <c r="AO303" s="95">
        <v>239</v>
      </c>
      <c r="AP303" s="95">
        <v>1075662.49</v>
      </c>
      <c r="AQ303" s="72">
        <v>270.58999999999997</v>
      </c>
      <c r="AR303" s="72">
        <v>308.52999999999997</v>
      </c>
      <c r="AS303" s="72">
        <v>579.12</v>
      </c>
      <c r="AT303" s="95">
        <v>5633676</v>
      </c>
      <c r="AU303" s="95">
        <v>6238575</v>
      </c>
      <c r="AV303" s="95">
        <v>1735</v>
      </c>
      <c r="AW303" s="95">
        <v>1685</v>
      </c>
      <c r="AX303" s="72">
        <v>275.44</v>
      </c>
      <c r="AY303" s="72">
        <v>307.45999999999998</v>
      </c>
      <c r="AZ303" s="72">
        <v>582.9</v>
      </c>
      <c r="BA303" s="95">
        <v>5615642</v>
      </c>
      <c r="BB303" s="95">
        <v>6054513</v>
      </c>
      <c r="BC303" s="95">
        <v>1699</v>
      </c>
      <c r="BD303" s="95">
        <v>1641</v>
      </c>
      <c r="BE303" s="72">
        <v>358.13</v>
      </c>
      <c r="BF303" s="72">
        <v>311.56</v>
      </c>
      <c r="BG303" s="72">
        <v>669.69</v>
      </c>
      <c r="BH303" s="95">
        <v>7275838</v>
      </c>
      <c r="BI303" s="95">
        <v>6116460</v>
      </c>
      <c r="BJ303" s="95">
        <v>1693</v>
      </c>
      <c r="BK303" s="95">
        <v>1636</v>
      </c>
      <c r="BL303" s="72">
        <v>252.66</v>
      </c>
      <c r="BM303" s="72">
        <v>291.45999999999998</v>
      </c>
      <c r="BN303" s="72">
        <v>544.12</v>
      </c>
      <c r="BO303" s="95">
        <v>5045116</v>
      </c>
      <c r="BP303" s="95">
        <v>5582034</v>
      </c>
      <c r="BQ303" s="95">
        <v>1664</v>
      </c>
      <c r="BR303" s="95">
        <v>1596</v>
      </c>
      <c r="BS303" s="72">
        <v>276</v>
      </c>
      <c r="BT303" s="72">
        <v>325.62</v>
      </c>
      <c r="BU303" s="72">
        <v>601.62</v>
      </c>
      <c r="BV303" s="95">
        <v>5487968.2599999998</v>
      </c>
      <c r="BW303" s="95">
        <v>6193353.5899999999</v>
      </c>
      <c r="BX303" s="95">
        <v>1657</v>
      </c>
      <c r="BY303" s="95">
        <v>1585</v>
      </c>
      <c r="BZ303" s="95">
        <v>1711</v>
      </c>
      <c r="CA303" s="95">
        <v>1671</v>
      </c>
      <c r="CB303" s="95">
        <v>1666</v>
      </c>
      <c r="CC303" s="95">
        <v>1632</v>
      </c>
      <c r="CD303" s="95">
        <v>1622</v>
      </c>
      <c r="CE303" s="72">
        <v>650.75523149000003</v>
      </c>
      <c r="CF303" s="72">
        <v>676.59346364999999</v>
      </c>
      <c r="CG303" s="72">
        <v>712.40329333</v>
      </c>
      <c r="CH303" s="72">
        <v>716.50152150999998</v>
      </c>
      <c r="CI303" s="72">
        <v>731.52548966999996</v>
      </c>
      <c r="CJ303" s="96">
        <v>0.88991985309999999</v>
      </c>
      <c r="CK303" s="96">
        <v>0.86152177240000005</v>
      </c>
      <c r="CL303" s="96">
        <v>0.94004338030000001</v>
      </c>
      <c r="CM303" s="96">
        <v>0.75941220450000002</v>
      </c>
      <c r="CN303" s="96">
        <v>0.82241836889999997</v>
      </c>
      <c r="CO303" s="96">
        <v>0.90460523299999995</v>
      </c>
      <c r="CP303" s="96">
        <v>0.94479125770000005</v>
      </c>
      <c r="CQ303" s="96">
        <v>0.99584056389999998</v>
      </c>
      <c r="CR303" s="96">
        <v>0.94873733510000002</v>
      </c>
      <c r="CS303" s="95">
        <v>1833</v>
      </c>
      <c r="CT303" s="95">
        <v>1828</v>
      </c>
      <c r="CU303" s="95">
        <v>1810</v>
      </c>
      <c r="CV303" s="95">
        <v>1737</v>
      </c>
      <c r="CW303" s="95">
        <v>1717</v>
      </c>
      <c r="CX303" s="96">
        <v>0.90140245600000002</v>
      </c>
      <c r="CY303" s="96">
        <v>0.92035922599999997</v>
      </c>
      <c r="CZ303" s="96">
        <v>0.89121371800000004</v>
      </c>
      <c r="DA303" s="96">
        <v>0.91122921499999998</v>
      </c>
      <c r="DB303" s="96">
        <v>0.89866765400000004</v>
      </c>
      <c r="DC303">
        <v>2013</v>
      </c>
      <c r="DD303" s="6">
        <v>1628.6</v>
      </c>
      <c r="DE303" s="96">
        <v>1.9286819999999999E-3</v>
      </c>
      <c r="DF303" s="72">
        <v>727.22</v>
      </c>
      <c r="DG303" s="96">
        <v>1</v>
      </c>
      <c r="DH303" s="72">
        <v>727.22</v>
      </c>
      <c r="DI303" s="72">
        <v>734.70898405000003</v>
      </c>
      <c r="DJ303" s="96">
        <v>1</v>
      </c>
      <c r="DK303" s="72">
        <v>727.22</v>
      </c>
      <c r="DL303" s="96">
        <v>1</v>
      </c>
      <c r="DM303" s="72">
        <v>727.22</v>
      </c>
      <c r="DN303" s="96">
        <v>1</v>
      </c>
      <c r="DO303" s="96">
        <v>6.0889999999999998E-3</v>
      </c>
      <c r="DP303" s="72">
        <v>4.43</v>
      </c>
      <c r="DQ303" s="72">
        <v>722.79</v>
      </c>
      <c r="DR303" t="s">
        <v>263</v>
      </c>
      <c r="DT303" t="s">
        <v>218</v>
      </c>
    </row>
    <row r="304" spans="1:124" x14ac:dyDescent="0.3">
      <c r="A304" t="s">
        <v>264</v>
      </c>
      <c r="B304">
        <v>6530</v>
      </c>
      <c r="C304" s="95">
        <v>1266</v>
      </c>
      <c r="D304" s="95">
        <v>3383410</v>
      </c>
      <c r="E304" s="95">
        <v>1211</v>
      </c>
      <c r="F304" s="95">
        <v>3645789</v>
      </c>
      <c r="G304" s="95">
        <v>180</v>
      </c>
      <c r="H304" s="95">
        <v>332446</v>
      </c>
      <c r="I304" s="95">
        <v>157</v>
      </c>
      <c r="J304" s="95">
        <v>540842</v>
      </c>
      <c r="K304" s="95">
        <v>1319</v>
      </c>
      <c r="L304" s="95">
        <v>3618645</v>
      </c>
      <c r="M304" s="95">
        <v>1256</v>
      </c>
      <c r="N304" s="95">
        <v>4179905</v>
      </c>
      <c r="O304" s="95">
        <v>174</v>
      </c>
      <c r="P304" s="95">
        <v>664767</v>
      </c>
      <c r="Q304" s="95">
        <v>152</v>
      </c>
      <c r="R304" s="95">
        <v>560054</v>
      </c>
      <c r="S304" s="95">
        <v>1375</v>
      </c>
      <c r="T304" s="95">
        <v>3894977</v>
      </c>
      <c r="U304" s="95">
        <v>1308</v>
      </c>
      <c r="V304" s="95">
        <v>4484683</v>
      </c>
      <c r="W304" s="95">
        <v>182</v>
      </c>
      <c r="X304" s="95">
        <v>516193</v>
      </c>
      <c r="Y304" s="95">
        <v>157</v>
      </c>
      <c r="Z304" s="95">
        <v>617440</v>
      </c>
      <c r="AA304" s="95">
        <v>1455</v>
      </c>
      <c r="AB304" s="95">
        <v>3882004</v>
      </c>
      <c r="AC304" s="95">
        <v>1369</v>
      </c>
      <c r="AD304" s="95">
        <v>4953080</v>
      </c>
      <c r="AE304" s="95">
        <v>181</v>
      </c>
      <c r="AF304" s="95">
        <v>594071</v>
      </c>
      <c r="AG304" s="95">
        <v>156</v>
      </c>
      <c r="AH304" s="95">
        <v>630708</v>
      </c>
      <c r="AI304" s="95">
        <v>1570</v>
      </c>
      <c r="AJ304" s="95">
        <v>3969971.74</v>
      </c>
      <c r="AK304" s="95">
        <v>1465</v>
      </c>
      <c r="AL304" s="95">
        <v>5133628.34</v>
      </c>
      <c r="AM304" s="95">
        <v>188</v>
      </c>
      <c r="AN304" s="95">
        <v>537529</v>
      </c>
      <c r="AO304" s="95">
        <v>161</v>
      </c>
      <c r="AP304" s="95">
        <v>554071</v>
      </c>
      <c r="AQ304" s="72">
        <v>214.15</v>
      </c>
      <c r="AR304" s="72">
        <v>255.03</v>
      </c>
      <c r="AS304" s="72">
        <v>469.18</v>
      </c>
      <c r="AT304" s="95">
        <v>3715856</v>
      </c>
      <c r="AU304" s="95">
        <v>4186631</v>
      </c>
      <c r="AV304" s="95">
        <v>1446</v>
      </c>
      <c r="AW304" s="95">
        <v>1368</v>
      </c>
      <c r="AX304" s="72">
        <v>239.08</v>
      </c>
      <c r="AY304" s="72">
        <v>280.54000000000002</v>
      </c>
      <c r="AZ304" s="72">
        <v>519.62</v>
      </c>
      <c r="BA304" s="95">
        <v>4283412</v>
      </c>
      <c r="BB304" s="95">
        <v>4739959</v>
      </c>
      <c r="BC304" s="95">
        <v>1493</v>
      </c>
      <c r="BD304" s="95">
        <v>1408</v>
      </c>
      <c r="BE304" s="72">
        <v>236.09</v>
      </c>
      <c r="BF304" s="72">
        <v>290.22000000000003</v>
      </c>
      <c r="BG304" s="72">
        <v>526.30999999999995</v>
      </c>
      <c r="BH304" s="95">
        <v>4411170</v>
      </c>
      <c r="BI304" s="95">
        <v>5102123</v>
      </c>
      <c r="BJ304" s="95">
        <v>1557</v>
      </c>
      <c r="BK304" s="95">
        <v>1465</v>
      </c>
      <c r="BL304" s="72">
        <v>228</v>
      </c>
      <c r="BM304" s="72">
        <v>305.13</v>
      </c>
      <c r="BN304" s="72">
        <v>533.13</v>
      </c>
      <c r="BO304" s="95">
        <v>4476075</v>
      </c>
      <c r="BP304" s="95">
        <v>5583788</v>
      </c>
      <c r="BQ304" s="95">
        <v>1636</v>
      </c>
      <c r="BR304" s="95">
        <v>1525</v>
      </c>
      <c r="BS304" s="72">
        <v>213.67</v>
      </c>
      <c r="BT304" s="72">
        <v>291.5</v>
      </c>
      <c r="BU304" s="72">
        <v>505.17</v>
      </c>
      <c r="BV304" s="95">
        <v>4507500.74</v>
      </c>
      <c r="BW304" s="95">
        <v>5687699.3399999999</v>
      </c>
      <c r="BX304" s="95">
        <v>1758</v>
      </c>
      <c r="BY304" s="95">
        <v>1626</v>
      </c>
      <c r="BZ304" s="95">
        <v>1409</v>
      </c>
      <c r="CA304" s="95">
        <v>1452</v>
      </c>
      <c r="CB304" s="95">
        <v>1513</v>
      </c>
      <c r="CC304" s="95">
        <v>1583</v>
      </c>
      <c r="CD304" s="95">
        <v>1693</v>
      </c>
      <c r="CE304" s="72">
        <v>650.75523149000003</v>
      </c>
      <c r="CF304" s="72">
        <v>676.59346364999999</v>
      </c>
      <c r="CG304" s="72">
        <v>712.40329333</v>
      </c>
      <c r="CH304" s="72">
        <v>716.50152150999998</v>
      </c>
      <c r="CI304" s="72">
        <v>731.52548966999996</v>
      </c>
      <c r="CJ304" s="96">
        <v>0.72097768449999999</v>
      </c>
      <c r="CK304" s="96">
        <v>0.76799441310000005</v>
      </c>
      <c r="CL304" s="96">
        <v>0.73878097549999999</v>
      </c>
      <c r="CM304" s="96">
        <v>0.74407378629999998</v>
      </c>
      <c r="CN304" s="96">
        <v>0.690570605</v>
      </c>
      <c r="CO304" s="96">
        <v>0.72594163249999999</v>
      </c>
      <c r="CP304" s="96">
        <v>1.0090060412999999</v>
      </c>
      <c r="CQ304" s="96">
        <v>0.99584056389999998</v>
      </c>
      <c r="CR304" s="96">
        <v>1.0132203224</v>
      </c>
      <c r="CS304" s="95">
        <v>1375</v>
      </c>
      <c r="CT304" s="95">
        <v>1460</v>
      </c>
      <c r="CU304" s="95">
        <v>1525</v>
      </c>
      <c r="CV304" s="95">
        <v>1570</v>
      </c>
      <c r="CW304" s="95">
        <v>1661</v>
      </c>
      <c r="CX304" s="96">
        <v>0.74461795799999997</v>
      </c>
      <c r="CY304" s="96">
        <v>0.71952453199999999</v>
      </c>
      <c r="CZ304" s="96">
        <v>0.72142476600000005</v>
      </c>
      <c r="DA304" s="96">
        <v>0.71734310099999998</v>
      </c>
      <c r="DB304" s="96">
        <v>0.728396139</v>
      </c>
      <c r="DC304">
        <v>2013</v>
      </c>
      <c r="DD304" s="6">
        <v>1478.4</v>
      </c>
      <c r="DE304" s="96">
        <v>2.5606383000000002E-3</v>
      </c>
      <c r="DF304" s="72">
        <v>776.15</v>
      </c>
      <c r="DG304" s="96">
        <v>1</v>
      </c>
      <c r="DH304" s="72">
        <v>776.15</v>
      </c>
      <c r="DI304" s="72">
        <v>734.70898405000003</v>
      </c>
      <c r="DJ304" s="96">
        <v>1</v>
      </c>
      <c r="DK304" s="72">
        <v>776.15</v>
      </c>
      <c r="DL304" s="96">
        <v>1</v>
      </c>
      <c r="DM304" s="72">
        <v>776.15</v>
      </c>
      <c r="DN304" s="96">
        <v>1</v>
      </c>
      <c r="DO304" s="96">
        <v>7.9909999999999998E-3</v>
      </c>
      <c r="DP304" s="72">
        <v>6.2</v>
      </c>
      <c r="DQ304" s="72">
        <v>769.95</v>
      </c>
      <c r="DR304" t="s">
        <v>264</v>
      </c>
      <c r="DT304" t="s">
        <v>218</v>
      </c>
    </row>
    <row r="305" spans="1:124" x14ac:dyDescent="0.3">
      <c r="A305" t="s">
        <v>265</v>
      </c>
      <c r="B305">
        <v>6540</v>
      </c>
      <c r="C305" s="95">
        <v>622</v>
      </c>
      <c r="D305" s="95">
        <v>2409964</v>
      </c>
      <c r="E305" s="95">
        <v>600</v>
      </c>
      <c r="F305" s="95">
        <v>1981285</v>
      </c>
      <c r="G305" s="95">
        <v>127</v>
      </c>
      <c r="H305" s="95">
        <v>432065</v>
      </c>
      <c r="I305" s="95">
        <v>116</v>
      </c>
      <c r="J305" s="95">
        <v>300100</v>
      </c>
      <c r="K305" s="95">
        <v>620</v>
      </c>
      <c r="L305" s="95">
        <v>2345226</v>
      </c>
      <c r="M305" s="95">
        <v>594</v>
      </c>
      <c r="N305" s="95">
        <v>2054764</v>
      </c>
      <c r="O305" s="95">
        <v>124</v>
      </c>
      <c r="P305" s="95">
        <v>425708</v>
      </c>
      <c r="Q305" s="95">
        <v>109</v>
      </c>
      <c r="R305" s="95">
        <v>361296</v>
      </c>
      <c r="S305" s="95">
        <v>603</v>
      </c>
      <c r="T305" s="95">
        <v>2395168</v>
      </c>
      <c r="U305" s="95">
        <v>571</v>
      </c>
      <c r="V305" s="95">
        <v>1922228</v>
      </c>
      <c r="W305" s="95">
        <v>124</v>
      </c>
      <c r="X305" s="95">
        <v>167984</v>
      </c>
      <c r="Y305" s="95">
        <v>107</v>
      </c>
      <c r="Z305" s="95">
        <v>279816</v>
      </c>
      <c r="AA305" s="95">
        <v>583</v>
      </c>
      <c r="AB305" s="95">
        <v>1811365</v>
      </c>
      <c r="AC305" s="95">
        <v>543</v>
      </c>
      <c r="AD305" s="95">
        <v>1787041</v>
      </c>
      <c r="AE305" s="95">
        <v>122</v>
      </c>
      <c r="AF305" s="95">
        <v>430361</v>
      </c>
      <c r="AG305" s="95">
        <v>105</v>
      </c>
      <c r="AH305" s="95">
        <v>356943</v>
      </c>
      <c r="AI305" s="95">
        <v>594</v>
      </c>
      <c r="AJ305" s="95">
        <v>1908151.19</v>
      </c>
      <c r="AK305" s="95">
        <v>551</v>
      </c>
      <c r="AL305" s="95">
        <v>1866105.97</v>
      </c>
      <c r="AM305" s="95">
        <v>126</v>
      </c>
      <c r="AN305" s="95">
        <v>360307</v>
      </c>
      <c r="AO305" s="95">
        <v>111</v>
      </c>
      <c r="AP305" s="95">
        <v>332233</v>
      </c>
      <c r="AQ305" s="72">
        <v>316.2</v>
      </c>
      <c r="AR305" s="72">
        <v>265.52</v>
      </c>
      <c r="AS305" s="72">
        <v>581.72</v>
      </c>
      <c r="AT305" s="95">
        <v>2842029</v>
      </c>
      <c r="AU305" s="95">
        <v>2281385</v>
      </c>
      <c r="AV305" s="95">
        <v>749</v>
      </c>
      <c r="AW305" s="95">
        <v>716</v>
      </c>
      <c r="AX305" s="72">
        <v>310.36</v>
      </c>
      <c r="AY305" s="72">
        <v>286.39999999999998</v>
      </c>
      <c r="AZ305" s="72">
        <v>596.76</v>
      </c>
      <c r="BA305" s="95">
        <v>2770934</v>
      </c>
      <c r="BB305" s="95">
        <v>2416060</v>
      </c>
      <c r="BC305" s="95">
        <v>744</v>
      </c>
      <c r="BD305" s="95">
        <v>703</v>
      </c>
      <c r="BE305" s="72">
        <v>293.8</v>
      </c>
      <c r="BF305" s="72">
        <v>270.64999999999998</v>
      </c>
      <c r="BG305" s="72">
        <v>564.45000000000005</v>
      </c>
      <c r="BH305" s="95">
        <v>2563152</v>
      </c>
      <c r="BI305" s="95">
        <v>2202044</v>
      </c>
      <c r="BJ305" s="95">
        <v>727</v>
      </c>
      <c r="BK305" s="95">
        <v>678</v>
      </c>
      <c r="BL305" s="72">
        <v>264.98</v>
      </c>
      <c r="BM305" s="72">
        <v>275.72000000000003</v>
      </c>
      <c r="BN305" s="72">
        <v>540.70000000000005</v>
      </c>
      <c r="BO305" s="95">
        <v>2241726</v>
      </c>
      <c r="BP305" s="95">
        <v>2143984</v>
      </c>
      <c r="BQ305" s="95">
        <v>705</v>
      </c>
      <c r="BR305" s="95">
        <v>648</v>
      </c>
      <c r="BS305" s="72">
        <v>262.55</v>
      </c>
      <c r="BT305" s="72">
        <v>276.73</v>
      </c>
      <c r="BU305" s="72">
        <v>539.28</v>
      </c>
      <c r="BV305" s="95">
        <v>2268458.19</v>
      </c>
      <c r="BW305" s="95">
        <v>2198338.9700000002</v>
      </c>
      <c r="BX305" s="95">
        <v>720</v>
      </c>
      <c r="BY305" s="95">
        <v>662</v>
      </c>
      <c r="BZ305" s="95">
        <v>733</v>
      </c>
      <c r="CA305" s="95">
        <v>724</v>
      </c>
      <c r="CB305" s="95">
        <v>703</v>
      </c>
      <c r="CC305" s="95">
        <v>678</v>
      </c>
      <c r="CD305" s="95">
        <v>692</v>
      </c>
      <c r="CE305" s="72">
        <v>650.75523149000003</v>
      </c>
      <c r="CF305" s="72">
        <v>676.59346364999999</v>
      </c>
      <c r="CG305" s="72">
        <v>712.40329333</v>
      </c>
      <c r="CH305" s="72">
        <v>716.50152150999998</v>
      </c>
      <c r="CI305" s="72">
        <v>731.52548966999996</v>
      </c>
      <c r="CJ305" s="96">
        <v>0.89391521090000003</v>
      </c>
      <c r="CK305" s="96">
        <v>0.88200674710000004</v>
      </c>
      <c r="CL305" s="96">
        <v>0.79231806660000004</v>
      </c>
      <c r="CM305" s="96">
        <v>0.75463901160000002</v>
      </c>
      <c r="CN305" s="96">
        <v>0.73719919209999996</v>
      </c>
      <c r="CO305" s="96">
        <v>0.86385404079999994</v>
      </c>
      <c r="CP305" s="96">
        <v>0.93999171999999998</v>
      </c>
      <c r="CQ305" s="96">
        <v>0.99584056389999998</v>
      </c>
      <c r="CR305" s="96">
        <v>0.9439177514</v>
      </c>
      <c r="CS305" s="95">
        <v>460</v>
      </c>
      <c r="CT305" s="95">
        <v>498</v>
      </c>
      <c r="CU305" s="95">
        <v>490</v>
      </c>
      <c r="CV305" s="95">
        <v>473</v>
      </c>
      <c r="CW305" s="95">
        <v>523</v>
      </c>
      <c r="CX305" s="96">
        <v>0.91270464699999998</v>
      </c>
      <c r="CY305" s="96">
        <v>0.927330565</v>
      </c>
      <c r="CZ305" s="96">
        <v>0.88895083200000002</v>
      </c>
      <c r="DA305" s="96">
        <v>0.83330594899999999</v>
      </c>
      <c r="DB305" s="96">
        <v>0.76456002899999997</v>
      </c>
      <c r="DC305">
        <v>2013</v>
      </c>
      <c r="DD305" s="6">
        <v>681.4</v>
      </c>
      <c r="DE305" s="96">
        <v>2.7425290000000001E-3</v>
      </c>
      <c r="DF305" s="72">
        <v>722.93</v>
      </c>
      <c r="DG305" s="96">
        <v>1</v>
      </c>
      <c r="DH305" s="72">
        <v>722.93</v>
      </c>
      <c r="DI305" s="72">
        <v>734.70898405000003</v>
      </c>
      <c r="DJ305" s="96">
        <v>0.82546956329999999</v>
      </c>
      <c r="DK305" s="72">
        <v>724.98579123000002</v>
      </c>
      <c r="DL305" s="96">
        <v>1.0125056693000001</v>
      </c>
      <c r="DM305" s="72">
        <v>734.05222376999996</v>
      </c>
      <c r="DN305" s="96">
        <v>1</v>
      </c>
      <c r="DO305" s="96">
        <v>8.1040000000000001E-3</v>
      </c>
      <c r="DP305" s="72">
        <v>5.95</v>
      </c>
      <c r="DQ305" s="72">
        <v>728.1</v>
      </c>
      <c r="DR305" t="s">
        <v>265</v>
      </c>
      <c r="DT305" t="s">
        <v>218</v>
      </c>
    </row>
    <row r="306" spans="1:124" x14ac:dyDescent="0.3">
      <c r="A306" t="s">
        <v>266</v>
      </c>
      <c r="B306">
        <v>6550</v>
      </c>
      <c r="C306" s="95">
        <v>44</v>
      </c>
      <c r="D306" s="95">
        <v>154306</v>
      </c>
      <c r="E306" s="95">
        <v>43</v>
      </c>
      <c r="F306" s="95">
        <v>96664</v>
      </c>
      <c r="G306" s="95">
        <v>14</v>
      </c>
      <c r="H306" s="95">
        <v>53777</v>
      </c>
      <c r="I306" s="95">
        <v>13</v>
      </c>
      <c r="J306" s="95">
        <v>40336</v>
      </c>
      <c r="K306" s="95">
        <v>51</v>
      </c>
      <c r="L306" s="95">
        <v>48695</v>
      </c>
      <c r="M306" s="95">
        <v>47</v>
      </c>
      <c r="N306" s="95">
        <v>124600</v>
      </c>
      <c r="O306" s="95">
        <v>15</v>
      </c>
      <c r="P306" s="95">
        <v>31412</v>
      </c>
      <c r="Q306" s="95">
        <v>13</v>
      </c>
      <c r="R306" s="95">
        <v>37022</v>
      </c>
      <c r="S306" s="95">
        <v>60</v>
      </c>
      <c r="T306" s="95">
        <v>130561</v>
      </c>
      <c r="U306" s="95">
        <v>55</v>
      </c>
      <c r="V306" s="95">
        <v>118163</v>
      </c>
      <c r="W306" s="95">
        <v>12</v>
      </c>
      <c r="X306" s="95">
        <v>16554</v>
      </c>
      <c r="Y306" s="95">
        <v>11</v>
      </c>
      <c r="Z306" s="95">
        <v>24446</v>
      </c>
      <c r="AA306" s="95">
        <v>65</v>
      </c>
      <c r="AB306" s="95">
        <v>97100</v>
      </c>
      <c r="AC306" s="95">
        <v>60</v>
      </c>
      <c r="AD306" s="95">
        <v>151584</v>
      </c>
      <c r="AE306" s="95">
        <v>10</v>
      </c>
      <c r="AF306" s="95">
        <v>97924</v>
      </c>
      <c r="AG306" s="95">
        <v>10</v>
      </c>
      <c r="AH306" s="95">
        <v>36527</v>
      </c>
      <c r="AI306" s="95">
        <v>66</v>
      </c>
      <c r="AJ306" s="95">
        <v>130671.74</v>
      </c>
      <c r="AK306" s="95">
        <v>62</v>
      </c>
      <c r="AL306" s="95">
        <v>138612.59</v>
      </c>
      <c r="AM306" s="95">
        <v>12</v>
      </c>
      <c r="AN306" s="95">
        <v>25919</v>
      </c>
      <c r="AO306" s="95">
        <v>11</v>
      </c>
      <c r="AP306" s="95">
        <v>108050</v>
      </c>
      <c r="AQ306" s="72">
        <v>298.97000000000003</v>
      </c>
      <c r="AR306" s="72">
        <v>203.87</v>
      </c>
      <c r="AS306" s="72">
        <v>502.84</v>
      </c>
      <c r="AT306" s="95">
        <v>208083</v>
      </c>
      <c r="AU306" s="95">
        <v>137000</v>
      </c>
      <c r="AV306" s="95">
        <v>58</v>
      </c>
      <c r="AW306" s="95">
        <v>56</v>
      </c>
      <c r="AX306" s="72">
        <v>101.15</v>
      </c>
      <c r="AY306" s="72">
        <v>224.48</v>
      </c>
      <c r="AZ306" s="72">
        <v>325.63</v>
      </c>
      <c r="BA306" s="95">
        <v>80107</v>
      </c>
      <c r="BB306" s="95">
        <v>161622</v>
      </c>
      <c r="BC306" s="95">
        <v>66</v>
      </c>
      <c r="BD306" s="95">
        <v>60</v>
      </c>
      <c r="BE306" s="72">
        <v>170.27</v>
      </c>
      <c r="BF306" s="72">
        <v>180.06</v>
      </c>
      <c r="BG306" s="72">
        <v>350.33</v>
      </c>
      <c r="BH306" s="95">
        <v>147115</v>
      </c>
      <c r="BI306" s="95">
        <v>142609</v>
      </c>
      <c r="BJ306" s="95">
        <v>72</v>
      </c>
      <c r="BK306" s="95">
        <v>66</v>
      </c>
      <c r="BL306" s="72">
        <v>216.69</v>
      </c>
      <c r="BM306" s="72">
        <v>223.94</v>
      </c>
      <c r="BN306" s="72">
        <v>440.63</v>
      </c>
      <c r="BO306" s="95">
        <v>195024</v>
      </c>
      <c r="BP306" s="95">
        <v>188111</v>
      </c>
      <c r="BQ306" s="95">
        <v>75</v>
      </c>
      <c r="BR306" s="95">
        <v>70</v>
      </c>
      <c r="BS306" s="72">
        <v>167.3</v>
      </c>
      <c r="BT306" s="72">
        <v>281.58</v>
      </c>
      <c r="BU306" s="72">
        <v>448.88</v>
      </c>
      <c r="BV306" s="95">
        <v>156590.74</v>
      </c>
      <c r="BW306" s="95">
        <v>246662.59</v>
      </c>
      <c r="BX306" s="95">
        <v>78</v>
      </c>
      <c r="BY306" s="95">
        <v>73</v>
      </c>
      <c r="BZ306" s="95">
        <v>57</v>
      </c>
      <c r="CA306" s="95">
        <v>63</v>
      </c>
      <c r="CB306" s="95">
        <v>69</v>
      </c>
      <c r="CC306" s="95">
        <v>73</v>
      </c>
      <c r="CD306" s="95">
        <v>76</v>
      </c>
      <c r="CE306" s="72">
        <v>650.75523149000003</v>
      </c>
      <c r="CF306" s="72">
        <v>676.59346364999999</v>
      </c>
      <c r="CG306" s="72">
        <v>712.40329333</v>
      </c>
      <c r="CH306" s="72">
        <v>716.50152150999998</v>
      </c>
      <c r="CI306" s="72">
        <v>731.52548966999996</v>
      </c>
      <c r="CJ306" s="96">
        <v>0.77270220150000002</v>
      </c>
      <c r="CK306" s="96">
        <v>0.48127866660000002</v>
      </c>
      <c r="CL306" s="96">
        <v>0.49175797370000002</v>
      </c>
      <c r="CM306" s="96">
        <v>0.61497426980000003</v>
      </c>
      <c r="CN306" s="96">
        <v>0.61362181680000005</v>
      </c>
      <c r="CO306" s="96">
        <v>0.75077963069999998</v>
      </c>
      <c r="CP306" s="96">
        <v>0.79233234539999997</v>
      </c>
      <c r="CQ306" s="96">
        <v>0.99584056389999998</v>
      </c>
      <c r="CR306" s="96">
        <v>0.7956416529</v>
      </c>
      <c r="CS306" s="95">
        <v>57</v>
      </c>
      <c r="CT306" s="95">
        <v>60</v>
      </c>
      <c r="CU306" s="95">
        <v>65</v>
      </c>
      <c r="CV306" s="95">
        <v>73</v>
      </c>
      <c r="CW306" s="95">
        <v>68</v>
      </c>
      <c r="CX306" s="96">
        <v>0.763773225</v>
      </c>
      <c r="CY306" s="96">
        <v>0.78117871999999999</v>
      </c>
      <c r="CZ306" s="96">
        <v>0.76958498500000005</v>
      </c>
      <c r="DA306" s="96">
        <v>0.72268549500000001</v>
      </c>
      <c r="DB306" s="96">
        <v>0.72524938999999999</v>
      </c>
      <c r="DC306">
        <v>2013</v>
      </c>
      <c r="DD306" s="6">
        <v>65</v>
      </c>
      <c r="DE306" s="96">
        <v>3.0656762999999999E-3</v>
      </c>
      <c r="DF306" s="72">
        <v>609.16999999999996</v>
      </c>
      <c r="DG306" s="96">
        <v>1</v>
      </c>
      <c r="DH306" s="72">
        <v>609.16999999999996</v>
      </c>
      <c r="DI306" s="72">
        <v>734.70898405000003</v>
      </c>
      <c r="DJ306" s="96">
        <v>0.25495097570000003</v>
      </c>
      <c r="DK306" s="72">
        <v>702.70269757999995</v>
      </c>
      <c r="DL306" s="96">
        <v>1.0125056693000001</v>
      </c>
      <c r="DM306" s="72">
        <v>711.49046511999995</v>
      </c>
      <c r="DN306" s="96">
        <v>1</v>
      </c>
      <c r="DO306" s="96">
        <v>8.0949999999999998E-3</v>
      </c>
      <c r="DP306" s="72">
        <v>5.76</v>
      </c>
      <c r="DQ306" s="72">
        <v>705.73</v>
      </c>
      <c r="DR306" t="s">
        <v>266</v>
      </c>
      <c r="DT306" t="s">
        <v>218</v>
      </c>
    </row>
    <row r="307" spans="1:124" x14ac:dyDescent="0.3">
      <c r="A307" t="s">
        <v>267</v>
      </c>
      <c r="B307">
        <v>6560</v>
      </c>
      <c r="C307" s="95">
        <v>271</v>
      </c>
      <c r="D307" s="95">
        <v>1106828</v>
      </c>
      <c r="E307" s="95">
        <v>252</v>
      </c>
      <c r="F307" s="95">
        <v>833589</v>
      </c>
      <c r="G307" s="95">
        <v>28</v>
      </c>
      <c r="H307" s="95">
        <v>37748</v>
      </c>
      <c r="I307" s="95">
        <v>25</v>
      </c>
      <c r="J307" s="95">
        <v>85094</v>
      </c>
      <c r="K307" s="95">
        <v>273</v>
      </c>
      <c r="L307" s="95">
        <v>723082</v>
      </c>
      <c r="M307" s="95">
        <v>252</v>
      </c>
      <c r="N307" s="95">
        <v>777196</v>
      </c>
      <c r="O307" s="95">
        <v>25</v>
      </c>
      <c r="P307" s="95">
        <v>194383</v>
      </c>
      <c r="Q307" s="95">
        <v>21</v>
      </c>
      <c r="R307" s="95">
        <v>89722</v>
      </c>
      <c r="S307" s="95">
        <v>298</v>
      </c>
      <c r="T307" s="95">
        <v>722987</v>
      </c>
      <c r="U307" s="95">
        <v>273</v>
      </c>
      <c r="V307" s="95">
        <v>775356</v>
      </c>
      <c r="W307" s="95">
        <v>25</v>
      </c>
      <c r="X307" s="95">
        <v>92302</v>
      </c>
      <c r="Y307" s="95">
        <v>22</v>
      </c>
      <c r="Z307" s="95">
        <v>58904</v>
      </c>
      <c r="AA307" s="95">
        <v>346</v>
      </c>
      <c r="AB307" s="95">
        <v>834552</v>
      </c>
      <c r="AC307" s="95">
        <v>313</v>
      </c>
      <c r="AD307" s="95">
        <v>985247</v>
      </c>
      <c r="AE307" s="95">
        <v>29</v>
      </c>
      <c r="AF307" s="95">
        <v>42448</v>
      </c>
      <c r="AG307" s="95">
        <v>25</v>
      </c>
      <c r="AH307" s="95">
        <v>62895</v>
      </c>
      <c r="AI307" s="95">
        <v>386</v>
      </c>
      <c r="AJ307" s="95">
        <v>714404.34</v>
      </c>
      <c r="AK307" s="95">
        <v>347</v>
      </c>
      <c r="AL307" s="95">
        <v>1053303.28</v>
      </c>
      <c r="AM307" s="95">
        <v>36</v>
      </c>
      <c r="AN307" s="95">
        <v>0</v>
      </c>
      <c r="AO307" s="95">
        <v>32</v>
      </c>
      <c r="AP307" s="95">
        <v>59241.85</v>
      </c>
      <c r="AQ307" s="72">
        <v>319</v>
      </c>
      <c r="AR307" s="72">
        <v>276.38</v>
      </c>
      <c r="AS307" s="72">
        <v>595.38</v>
      </c>
      <c r="AT307" s="95">
        <v>1144576</v>
      </c>
      <c r="AU307" s="95">
        <v>918683</v>
      </c>
      <c r="AV307" s="95">
        <v>299</v>
      </c>
      <c r="AW307" s="95">
        <v>277</v>
      </c>
      <c r="AX307" s="72">
        <v>256.56</v>
      </c>
      <c r="AY307" s="72">
        <v>264.63</v>
      </c>
      <c r="AZ307" s="72">
        <v>521.19000000000005</v>
      </c>
      <c r="BA307" s="95">
        <v>917465</v>
      </c>
      <c r="BB307" s="95">
        <v>866918</v>
      </c>
      <c r="BC307" s="95">
        <v>298</v>
      </c>
      <c r="BD307" s="95">
        <v>273</v>
      </c>
      <c r="BE307" s="72">
        <v>210.34</v>
      </c>
      <c r="BF307" s="72">
        <v>235.67</v>
      </c>
      <c r="BG307" s="72">
        <v>446.01</v>
      </c>
      <c r="BH307" s="95">
        <v>815289</v>
      </c>
      <c r="BI307" s="95">
        <v>834260</v>
      </c>
      <c r="BJ307" s="95">
        <v>323</v>
      </c>
      <c r="BK307" s="95">
        <v>295</v>
      </c>
      <c r="BL307" s="72">
        <v>194.89</v>
      </c>
      <c r="BM307" s="72">
        <v>258.42</v>
      </c>
      <c r="BN307" s="72">
        <v>453.31</v>
      </c>
      <c r="BO307" s="95">
        <v>877000</v>
      </c>
      <c r="BP307" s="95">
        <v>1048142</v>
      </c>
      <c r="BQ307" s="95">
        <v>375</v>
      </c>
      <c r="BR307" s="95">
        <v>338</v>
      </c>
      <c r="BS307" s="72">
        <v>141.08000000000001</v>
      </c>
      <c r="BT307" s="72">
        <v>244.62</v>
      </c>
      <c r="BU307" s="72">
        <v>385.7</v>
      </c>
      <c r="BV307" s="95">
        <v>714404.34</v>
      </c>
      <c r="BW307" s="95">
        <v>1112545.1299999999</v>
      </c>
      <c r="BX307" s="95">
        <v>422</v>
      </c>
      <c r="BY307" s="95">
        <v>379</v>
      </c>
      <c r="BZ307" s="95">
        <v>289</v>
      </c>
      <c r="CA307" s="95">
        <v>286</v>
      </c>
      <c r="CB307" s="95">
        <v>310</v>
      </c>
      <c r="CC307" s="95">
        <v>357</v>
      </c>
      <c r="CD307" s="95">
        <v>401</v>
      </c>
      <c r="CE307" s="72">
        <v>650.75523149000003</v>
      </c>
      <c r="CF307" s="72">
        <v>676.59346364999999</v>
      </c>
      <c r="CG307" s="72">
        <v>712.40329333</v>
      </c>
      <c r="CH307" s="72">
        <v>716.50152150999998</v>
      </c>
      <c r="CI307" s="72">
        <v>731.52548966999996</v>
      </c>
      <c r="CJ307" s="96">
        <v>0.91490620619999996</v>
      </c>
      <c r="CK307" s="96">
        <v>0.77031486110000003</v>
      </c>
      <c r="CL307" s="96">
        <v>0.62606392219999996</v>
      </c>
      <c r="CM307" s="96">
        <v>0.63267137110000005</v>
      </c>
      <c r="CN307" s="96">
        <v>0.52725435470000004</v>
      </c>
      <c r="CO307" s="96">
        <v>0.74012883650000005</v>
      </c>
      <c r="CP307" s="96">
        <v>0.93800174889999999</v>
      </c>
      <c r="CQ307" s="96">
        <v>0.99584056389999998</v>
      </c>
      <c r="CR307" s="96">
        <v>0.94191946879999999</v>
      </c>
      <c r="CS307" s="95">
        <v>282</v>
      </c>
      <c r="CT307" s="95">
        <v>286</v>
      </c>
      <c r="CU307" s="95">
        <v>293</v>
      </c>
      <c r="CV307" s="95">
        <v>333</v>
      </c>
      <c r="CW307" s="95">
        <v>383</v>
      </c>
      <c r="CX307" s="96">
        <v>0.80075838499999996</v>
      </c>
      <c r="CY307" s="96">
        <v>0.78170483199999996</v>
      </c>
      <c r="CZ307" s="96">
        <v>0.719286278</v>
      </c>
      <c r="DA307" s="96">
        <v>0.71613976099999999</v>
      </c>
      <c r="DB307" s="96">
        <v>0.70124362600000001</v>
      </c>
      <c r="DC307">
        <v>2013</v>
      </c>
      <c r="DD307" s="6">
        <v>312.39999999999998</v>
      </c>
      <c r="DE307" s="96">
        <v>3.4054114999999999E-3</v>
      </c>
      <c r="DF307" s="72">
        <v>720.92</v>
      </c>
      <c r="DG307" s="96">
        <v>1</v>
      </c>
      <c r="DH307" s="72">
        <v>720.92</v>
      </c>
      <c r="DI307" s="72">
        <v>734.70898405000003</v>
      </c>
      <c r="DJ307" s="96">
        <v>0.55892754450000004</v>
      </c>
      <c r="DK307" s="72">
        <v>727.00194105000003</v>
      </c>
      <c r="DL307" s="96">
        <v>1.0125056693000001</v>
      </c>
      <c r="DM307" s="72">
        <v>736.09358689999999</v>
      </c>
      <c r="DN307" s="96">
        <v>1</v>
      </c>
      <c r="DO307" s="96">
        <v>1.5187000000000001E-2</v>
      </c>
      <c r="DP307" s="72">
        <v>11.18</v>
      </c>
      <c r="DQ307" s="72">
        <v>724.91</v>
      </c>
      <c r="DR307" t="s">
        <v>267</v>
      </c>
      <c r="DT307" t="s">
        <v>218</v>
      </c>
    </row>
    <row r="308" spans="1:124" x14ac:dyDescent="0.3">
      <c r="A308" t="s">
        <v>268</v>
      </c>
      <c r="B308">
        <v>6570</v>
      </c>
      <c r="C308" s="95">
        <v>563</v>
      </c>
      <c r="D308" s="95">
        <v>2060118</v>
      </c>
      <c r="E308" s="95">
        <v>548</v>
      </c>
      <c r="F308" s="95">
        <v>1843439</v>
      </c>
      <c r="G308" s="95">
        <v>57</v>
      </c>
      <c r="H308" s="95">
        <v>112843</v>
      </c>
      <c r="I308" s="95">
        <v>55</v>
      </c>
      <c r="J308" s="95">
        <v>220684</v>
      </c>
      <c r="K308" s="95">
        <v>553</v>
      </c>
      <c r="L308" s="95">
        <v>1931259</v>
      </c>
      <c r="M308" s="95">
        <v>541</v>
      </c>
      <c r="N308" s="95">
        <v>1942833</v>
      </c>
      <c r="O308" s="95">
        <v>55</v>
      </c>
      <c r="P308" s="95">
        <v>116167</v>
      </c>
      <c r="Q308" s="95">
        <v>51</v>
      </c>
      <c r="R308" s="95">
        <v>149134</v>
      </c>
      <c r="S308" s="95">
        <v>542</v>
      </c>
      <c r="T308" s="95">
        <v>2249369</v>
      </c>
      <c r="U308" s="95">
        <v>532</v>
      </c>
      <c r="V308" s="95">
        <v>2374337</v>
      </c>
      <c r="W308" s="95">
        <v>59</v>
      </c>
      <c r="X308" s="95">
        <v>209873</v>
      </c>
      <c r="Y308" s="95">
        <v>53</v>
      </c>
      <c r="Z308" s="95">
        <v>229956</v>
      </c>
      <c r="AA308" s="95">
        <v>532</v>
      </c>
      <c r="AB308" s="95">
        <v>2361961</v>
      </c>
      <c r="AC308" s="95">
        <v>520</v>
      </c>
      <c r="AD308" s="95">
        <v>2120030</v>
      </c>
      <c r="AE308" s="95">
        <v>56</v>
      </c>
      <c r="AF308" s="95">
        <v>225058</v>
      </c>
      <c r="AG308" s="95">
        <v>51</v>
      </c>
      <c r="AH308" s="95">
        <v>232355</v>
      </c>
      <c r="AI308" s="95">
        <v>529</v>
      </c>
      <c r="AJ308" s="95">
        <v>2165757.19</v>
      </c>
      <c r="AK308" s="95">
        <v>510</v>
      </c>
      <c r="AL308" s="95">
        <v>2276713.4700000002</v>
      </c>
      <c r="AM308" s="95">
        <v>58</v>
      </c>
      <c r="AN308" s="95">
        <v>446251</v>
      </c>
      <c r="AO308" s="95">
        <v>53</v>
      </c>
      <c r="AP308" s="95">
        <v>220706</v>
      </c>
      <c r="AQ308" s="72">
        <v>292.06</v>
      </c>
      <c r="AR308" s="72">
        <v>285.26</v>
      </c>
      <c r="AS308" s="72">
        <v>577.32000000000005</v>
      </c>
      <c r="AT308" s="95">
        <v>2172961</v>
      </c>
      <c r="AU308" s="95">
        <v>2064123</v>
      </c>
      <c r="AV308" s="95">
        <v>620</v>
      </c>
      <c r="AW308" s="95">
        <v>603</v>
      </c>
      <c r="AX308" s="72">
        <v>280.62</v>
      </c>
      <c r="AY308" s="72">
        <v>294.48</v>
      </c>
      <c r="AZ308" s="72">
        <v>575.1</v>
      </c>
      <c r="BA308" s="95">
        <v>2047426</v>
      </c>
      <c r="BB308" s="95">
        <v>2091967</v>
      </c>
      <c r="BC308" s="95">
        <v>608</v>
      </c>
      <c r="BD308" s="95">
        <v>592</v>
      </c>
      <c r="BE308" s="72">
        <v>340.99</v>
      </c>
      <c r="BF308" s="72">
        <v>370.98</v>
      </c>
      <c r="BG308" s="72">
        <v>711.97</v>
      </c>
      <c r="BH308" s="95">
        <v>2459242</v>
      </c>
      <c r="BI308" s="95">
        <v>2604293</v>
      </c>
      <c r="BJ308" s="95">
        <v>601</v>
      </c>
      <c r="BK308" s="95">
        <v>585</v>
      </c>
      <c r="BL308" s="72">
        <v>366.64</v>
      </c>
      <c r="BM308" s="72">
        <v>343.31</v>
      </c>
      <c r="BN308" s="72">
        <v>709.95</v>
      </c>
      <c r="BO308" s="95">
        <v>2587019</v>
      </c>
      <c r="BP308" s="95">
        <v>2352385</v>
      </c>
      <c r="BQ308" s="95">
        <v>588</v>
      </c>
      <c r="BR308" s="95">
        <v>571</v>
      </c>
      <c r="BS308" s="72">
        <v>370.81</v>
      </c>
      <c r="BT308" s="72">
        <v>369.66</v>
      </c>
      <c r="BU308" s="72">
        <v>740.47</v>
      </c>
      <c r="BV308" s="95">
        <v>2612008.19</v>
      </c>
      <c r="BW308" s="95">
        <v>2497419.4700000002</v>
      </c>
      <c r="BX308" s="95">
        <v>587</v>
      </c>
      <c r="BY308" s="95">
        <v>563</v>
      </c>
      <c r="BZ308" s="95">
        <v>612</v>
      </c>
      <c r="CA308" s="95">
        <v>600</v>
      </c>
      <c r="CB308" s="95">
        <v>593</v>
      </c>
      <c r="CC308" s="95">
        <v>580</v>
      </c>
      <c r="CD308" s="95">
        <v>575</v>
      </c>
      <c r="CE308" s="72">
        <v>650.75523149000003</v>
      </c>
      <c r="CF308" s="72">
        <v>676.59346364999999</v>
      </c>
      <c r="CG308" s="72">
        <v>712.40329333</v>
      </c>
      <c r="CH308" s="72">
        <v>716.50152150999998</v>
      </c>
      <c r="CI308" s="72">
        <v>731.52548966999996</v>
      </c>
      <c r="CJ308" s="96">
        <v>0.88715383609999998</v>
      </c>
      <c r="CK308" s="96">
        <v>0.84999343169999997</v>
      </c>
      <c r="CL308" s="96">
        <v>0.99939178650000005</v>
      </c>
      <c r="CM308" s="96">
        <v>0.99085623499999997</v>
      </c>
      <c r="CN308" s="96">
        <v>1.0122272026000001</v>
      </c>
      <c r="CO308" s="96">
        <v>0.86557574550000005</v>
      </c>
      <c r="CP308" s="96">
        <v>1.0951375467</v>
      </c>
      <c r="CQ308" s="96">
        <v>0.99584056389999998</v>
      </c>
      <c r="CR308" s="96">
        <v>1.0997115703</v>
      </c>
      <c r="CS308" s="95">
        <v>599</v>
      </c>
      <c r="CT308" s="95">
        <v>597</v>
      </c>
      <c r="CU308" s="95">
        <v>600</v>
      </c>
      <c r="CV308" s="95">
        <v>580</v>
      </c>
      <c r="CW308" s="95">
        <v>566</v>
      </c>
      <c r="CX308" s="96">
        <v>0.89699324199999997</v>
      </c>
      <c r="CY308" s="96">
        <v>0.86300244400000004</v>
      </c>
      <c r="CZ308" s="96">
        <v>0.81844428700000005</v>
      </c>
      <c r="DA308" s="96">
        <v>0.883974186</v>
      </c>
      <c r="DB308" s="96">
        <v>0.86614988000000004</v>
      </c>
      <c r="DC308">
        <v>2013</v>
      </c>
      <c r="DD308" s="6">
        <v>582.79999999999995</v>
      </c>
      <c r="DE308" s="96">
        <v>2.0096772000000001E-3</v>
      </c>
      <c r="DF308" s="72">
        <v>842.87</v>
      </c>
      <c r="DG308" s="96">
        <v>1</v>
      </c>
      <c r="DH308" s="72">
        <v>842.87</v>
      </c>
      <c r="DI308" s="72">
        <v>734.70898405000003</v>
      </c>
      <c r="DJ308" s="96">
        <v>0.76341338739999998</v>
      </c>
      <c r="DK308" s="72">
        <v>817.28055161999998</v>
      </c>
      <c r="DL308" s="96">
        <v>1.0125056693000001</v>
      </c>
      <c r="DM308" s="72">
        <v>827.50119190999999</v>
      </c>
      <c r="DN308" s="96">
        <v>1</v>
      </c>
      <c r="DO308" s="96">
        <v>8.4239999999999992E-3</v>
      </c>
      <c r="DP308" s="72">
        <v>6.97</v>
      </c>
      <c r="DQ308" s="72">
        <v>820.53</v>
      </c>
      <c r="DR308" t="s">
        <v>268</v>
      </c>
      <c r="DT308" t="s">
        <v>218</v>
      </c>
    </row>
    <row r="309" spans="1:124" x14ac:dyDescent="0.3">
      <c r="A309" t="s">
        <v>269</v>
      </c>
      <c r="B309">
        <v>6580</v>
      </c>
      <c r="C309" s="95">
        <v>1115</v>
      </c>
      <c r="D309" s="95">
        <v>3208828</v>
      </c>
      <c r="E309" s="95">
        <v>1048</v>
      </c>
      <c r="F309" s="95">
        <v>3303596</v>
      </c>
      <c r="G309" s="95">
        <v>108</v>
      </c>
      <c r="H309" s="95">
        <v>296058</v>
      </c>
      <c r="I309" s="95">
        <v>84</v>
      </c>
      <c r="J309" s="95">
        <v>486707</v>
      </c>
      <c r="K309" s="95">
        <v>1143</v>
      </c>
      <c r="L309" s="95">
        <v>2866785</v>
      </c>
      <c r="M309" s="95">
        <v>1069</v>
      </c>
      <c r="N309" s="95">
        <v>3434652</v>
      </c>
      <c r="O309" s="95">
        <v>103</v>
      </c>
      <c r="P309" s="95">
        <v>193601</v>
      </c>
      <c r="Q309" s="95">
        <v>83</v>
      </c>
      <c r="R309" s="95">
        <v>379773</v>
      </c>
      <c r="S309" s="95">
        <v>1258</v>
      </c>
      <c r="T309" s="95">
        <v>4135087</v>
      </c>
      <c r="U309" s="95">
        <v>1159</v>
      </c>
      <c r="V309" s="95">
        <v>3875698</v>
      </c>
      <c r="W309" s="95">
        <v>104</v>
      </c>
      <c r="X309" s="95">
        <v>228510</v>
      </c>
      <c r="Y309" s="95">
        <v>86</v>
      </c>
      <c r="Z309" s="95">
        <v>339887</v>
      </c>
      <c r="AA309" s="95">
        <v>1318</v>
      </c>
      <c r="AB309" s="95">
        <v>3209324</v>
      </c>
      <c r="AC309" s="95">
        <v>1198</v>
      </c>
      <c r="AD309" s="95">
        <v>4009233</v>
      </c>
      <c r="AE309" s="95">
        <v>117</v>
      </c>
      <c r="AF309" s="95">
        <v>607942</v>
      </c>
      <c r="AG309" s="95">
        <v>92</v>
      </c>
      <c r="AH309" s="95">
        <v>428939</v>
      </c>
      <c r="AI309" s="95">
        <v>1452</v>
      </c>
      <c r="AJ309" s="95">
        <v>3711495.65</v>
      </c>
      <c r="AK309" s="95">
        <v>1317</v>
      </c>
      <c r="AL309" s="95">
        <v>4412293.5199999996</v>
      </c>
      <c r="AM309" s="95">
        <v>105</v>
      </c>
      <c r="AN309" s="95">
        <v>421670</v>
      </c>
      <c r="AO309" s="95">
        <v>87</v>
      </c>
      <c r="AP309" s="95">
        <v>358074</v>
      </c>
      <c r="AQ309" s="72">
        <v>238.82</v>
      </c>
      <c r="AR309" s="72">
        <v>279.02999999999997</v>
      </c>
      <c r="AS309" s="72">
        <v>517.85</v>
      </c>
      <c r="AT309" s="95">
        <v>3504886</v>
      </c>
      <c r="AU309" s="95">
        <v>3790303</v>
      </c>
      <c r="AV309" s="95">
        <v>1223</v>
      </c>
      <c r="AW309" s="95">
        <v>1132</v>
      </c>
      <c r="AX309" s="72">
        <v>204.68</v>
      </c>
      <c r="AY309" s="72">
        <v>275.93</v>
      </c>
      <c r="AZ309" s="72">
        <v>480.61</v>
      </c>
      <c r="BA309" s="95">
        <v>3060386</v>
      </c>
      <c r="BB309" s="95">
        <v>3814425</v>
      </c>
      <c r="BC309" s="95">
        <v>1246</v>
      </c>
      <c r="BD309" s="95">
        <v>1152</v>
      </c>
      <c r="BE309" s="72">
        <v>266.98</v>
      </c>
      <c r="BF309" s="72">
        <v>282.17</v>
      </c>
      <c r="BG309" s="72">
        <v>549.15</v>
      </c>
      <c r="BH309" s="95">
        <v>4363597</v>
      </c>
      <c r="BI309" s="95">
        <v>4215585</v>
      </c>
      <c r="BJ309" s="95">
        <v>1362</v>
      </c>
      <c r="BK309" s="95">
        <v>1245</v>
      </c>
      <c r="BL309" s="72">
        <v>221.68</v>
      </c>
      <c r="BM309" s="72">
        <v>286.7</v>
      </c>
      <c r="BN309" s="72">
        <v>508.38</v>
      </c>
      <c r="BO309" s="95">
        <v>3817266</v>
      </c>
      <c r="BP309" s="95">
        <v>4438172</v>
      </c>
      <c r="BQ309" s="95">
        <v>1435</v>
      </c>
      <c r="BR309" s="95">
        <v>1290</v>
      </c>
      <c r="BS309" s="72">
        <v>221.21</v>
      </c>
      <c r="BT309" s="72">
        <v>283.14</v>
      </c>
      <c r="BU309" s="72">
        <v>504.35</v>
      </c>
      <c r="BV309" s="95">
        <v>4133165.65</v>
      </c>
      <c r="BW309" s="95">
        <v>4770367.5199999996</v>
      </c>
      <c r="BX309" s="95">
        <v>1557</v>
      </c>
      <c r="BY309" s="95">
        <v>1404</v>
      </c>
      <c r="BZ309" s="95">
        <v>1180</v>
      </c>
      <c r="CA309" s="95">
        <v>1201</v>
      </c>
      <c r="CB309" s="95">
        <v>1306</v>
      </c>
      <c r="CC309" s="95">
        <v>1366</v>
      </c>
      <c r="CD309" s="95">
        <v>1482</v>
      </c>
      <c r="CE309" s="72">
        <v>650.75523149000003</v>
      </c>
      <c r="CF309" s="72">
        <v>676.59346364999999</v>
      </c>
      <c r="CG309" s="72">
        <v>712.40329333</v>
      </c>
      <c r="CH309" s="72">
        <v>716.50152150999998</v>
      </c>
      <c r="CI309" s="72">
        <v>731.52548966999996</v>
      </c>
      <c r="CJ309" s="96">
        <v>0.79576770949999998</v>
      </c>
      <c r="CK309" s="96">
        <v>0.71033792939999996</v>
      </c>
      <c r="CL309" s="96">
        <v>0.77084146740000004</v>
      </c>
      <c r="CM309" s="96">
        <v>0.70953094269999994</v>
      </c>
      <c r="CN309" s="96">
        <v>0.68944965979999995</v>
      </c>
      <c r="CO309" s="96">
        <v>0.70755531510000003</v>
      </c>
      <c r="CP309" s="96">
        <v>1.0390502708</v>
      </c>
      <c r="CQ309" s="96">
        <v>0.99584056389999998</v>
      </c>
      <c r="CR309" s="96">
        <v>1.0433900366</v>
      </c>
      <c r="CS309" s="95">
        <v>1128</v>
      </c>
      <c r="CT309" s="95">
        <v>1208</v>
      </c>
      <c r="CU309" s="95">
        <v>1285</v>
      </c>
      <c r="CV309" s="95">
        <v>1345</v>
      </c>
      <c r="CW309" s="95">
        <v>1435</v>
      </c>
      <c r="CX309" s="96">
        <v>0.73491146900000004</v>
      </c>
      <c r="CY309" s="96">
        <v>0.701645615</v>
      </c>
      <c r="CZ309" s="96">
        <v>0.71688796399999999</v>
      </c>
      <c r="DA309" s="96">
        <v>0.70027651199999996</v>
      </c>
      <c r="DB309" s="96">
        <v>0.68949170000000004</v>
      </c>
      <c r="DC309">
        <v>2013</v>
      </c>
      <c r="DD309" s="6">
        <v>1244.5999999999999</v>
      </c>
      <c r="DE309" s="96">
        <v>3.0579214E-3</v>
      </c>
      <c r="DF309" s="72">
        <v>798.86</v>
      </c>
      <c r="DG309" s="96">
        <v>1</v>
      </c>
      <c r="DH309" s="72">
        <v>798.86</v>
      </c>
      <c r="DI309" s="72">
        <v>734.70898405000003</v>
      </c>
      <c r="DJ309" s="96">
        <v>1</v>
      </c>
      <c r="DK309" s="72">
        <v>798.86</v>
      </c>
      <c r="DL309" s="96">
        <v>1</v>
      </c>
      <c r="DM309" s="72">
        <v>798.86</v>
      </c>
      <c r="DN309" s="96">
        <v>1</v>
      </c>
      <c r="DO309" s="96">
        <v>9.4160000000000008E-3</v>
      </c>
      <c r="DP309" s="72">
        <v>7.52</v>
      </c>
      <c r="DQ309" s="72">
        <v>791.34</v>
      </c>
      <c r="DR309" t="s">
        <v>269</v>
      </c>
      <c r="DT309" t="s">
        <v>218</v>
      </c>
    </row>
    <row r="310" spans="1:124" x14ac:dyDescent="0.3">
      <c r="A310" t="s">
        <v>270</v>
      </c>
      <c r="B310">
        <v>6590</v>
      </c>
      <c r="C310" s="95">
        <v>1791</v>
      </c>
      <c r="D310" s="95">
        <v>5013559</v>
      </c>
      <c r="E310" s="95">
        <v>1657</v>
      </c>
      <c r="F310" s="95">
        <v>4765071</v>
      </c>
      <c r="G310" s="95">
        <v>409</v>
      </c>
      <c r="H310" s="95">
        <v>852983</v>
      </c>
      <c r="I310" s="95">
        <v>337</v>
      </c>
      <c r="J310" s="95">
        <v>842785</v>
      </c>
      <c r="K310" s="95">
        <v>1857</v>
      </c>
      <c r="L310" s="95">
        <v>4959955</v>
      </c>
      <c r="M310" s="95">
        <v>1706</v>
      </c>
      <c r="N310" s="95">
        <v>4935830</v>
      </c>
      <c r="O310" s="95">
        <v>425</v>
      </c>
      <c r="P310" s="95">
        <v>1242656</v>
      </c>
      <c r="Q310" s="95">
        <v>351</v>
      </c>
      <c r="R310" s="95">
        <v>989948</v>
      </c>
      <c r="S310" s="95">
        <v>1977</v>
      </c>
      <c r="T310" s="95">
        <v>5942047</v>
      </c>
      <c r="U310" s="95">
        <v>1798</v>
      </c>
      <c r="V310" s="95">
        <v>6569038</v>
      </c>
      <c r="W310" s="95">
        <v>452</v>
      </c>
      <c r="X310" s="95">
        <v>1152621</v>
      </c>
      <c r="Y310" s="95">
        <v>383</v>
      </c>
      <c r="Z310" s="95">
        <v>1388624</v>
      </c>
      <c r="AA310" s="95">
        <v>2116</v>
      </c>
      <c r="AB310" s="95">
        <v>6614716</v>
      </c>
      <c r="AC310" s="95">
        <v>1920</v>
      </c>
      <c r="AD310" s="95">
        <v>7156531</v>
      </c>
      <c r="AE310" s="95">
        <v>456</v>
      </c>
      <c r="AF310" s="95">
        <v>1505051</v>
      </c>
      <c r="AG310" s="95">
        <v>390</v>
      </c>
      <c r="AH310" s="95">
        <v>1753915</v>
      </c>
      <c r="AI310" s="95">
        <v>2184</v>
      </c>
      <c r="AJ310" s="95">
        <v>7107328.7599999998</v>
      </c>
      <c r="AK310" s="95">
        <v>1971</v>
      </c>
      <c r="AL310" s="95">
        <v>7107370.1399999997</v>
      </c>
      <c r="AM310" s="95">
        <v>449</v>
      </c>
      <c r="AN310" s="95">
        <v>1359388.78</v>
      </c>
      <c r="AO310" s="95">
        <v>385</v>
      </c>
      <c r="AP310" s="95">
        <v>1544164.55</v>
      </c>
      <c r="AQ310" s="72">
        <v>222.22</v>
      </c>
      <c r="AR310" s="72">
        <v>234.36</v>
      </c>
      <c r="AS310" s="72">
        <v>456.58</v>
      </c>
      <c r="AT310" s="95">
        <v>5866542</v>
      </c>
      <c r="AU310" s="95">
        <v>5607856</v>
      </c>
      <c r="AV310" s="95">
        <v>2200</v>
      </c>
      <c r="AW310" s="95">
        <v>1994</v>
      </c>
      <c r="AX310" s="72">
        <v>226.5</v>
      </c>
      <c r="AY310" s="72">
        <v>240.07</v>
      </c>
      <c r="AZ310" s="72">
        <v>466.57</v>
      </c>
      <c r="BA310" s="95">
        <v>6202611</v>
      </c>
      <c r="BB310" s="95">
        <v>5925778</v>
      </c>
      <c r="BC310" s="95">
        <v>2282</v>
      </c>
      <c r="BD310" s="95">
        <v>2057</v>
      </c>
      <c r="BE310" s="72">
        <v>243.4</v>
      </c>
      <c r="BF310" s="72">
        <v>304.05</v>
      </c>
      <c r="BG310" s="72">
        <v>547.45000000000005</v>
      </c>
      <c r="BH310" s="95">
        <v>7094668</v>
      </c>
      <c r="BI310" s="95">
        <v>7957662</v>
      </c>
      <c r="BJ310" s="95">
        <v>2429</v>
      </c>
      <c r="BK310" s="95">
        <v>2181</v>
      </c>
      <c r="BL310" s="72">
        <v>263.08</v>
      </c>
      <c r="BM310" s="72">
        <v>321.44</v>
      </c>
      <c r="BN310" s="72">
        <v>584.52</v>
      </c>
      <c r="BO310" s="95">
        <v>8119767</v>
      </c>
      <c r="BP310" s="95">
        <v>8910446</v>
      </c>
      <c r="BQ310" s="95">
        <v>2572</v>
      </c>
      <c r="BR310" s="95">
        <v>2310</v>
      </c>
      <c r="BS310" s="72">
        <v>267.97000000000003</v>
      </c>
      <c r="BT310" s="72">
        <v>306.01</v>
      </c>
      <c r="BU310" s="72">
        <v>573.98</v>
      </c>
      <c r="BV310" s="95">
        <v>8466717.5399999991</v>
      </c>
      <c r="BW310" s="95">
        <v>8651534.6899999995</v>
      </c>
      <c r="BX310" s="95">
        <v>2633</v>
      </c>
      <c r="BY310" s="95">
        <v>2356</v>
      </c>
      <c r="BZ310" s="95">
        <v>2102</v>
      </c>
      <c r="CA310" s="95">
        <v>2174</v>
      </c>
      <c r="CB310" s="95">
        <v>2309</v>
      </c>
      <c r="CC310" s="95">
        <v>2448</v>
      </c>
      <c r="CD310" s="95">
        <v>2497</v>
      </c>
      <c r="CE310" s="72">
        <v>650.75523149000003</v>
      </c>
      <c r="CF310" s="72">
        <v>676.59346364999999</v>
      </c>
      <c r="CG310" s="72">
        <v>712.40329333</v>
      </c>
      <c r="CH310" s="72">
        <v>716.50152150999998</v>
      </c>
      <c r="CI310" s="72">
        <v>731.52548966999996</v>
      </c>
      <c r="CJ310" s="96">
        <v>0.70161556589999996</v>
      </c>
      <c r="CK310" s="96">
        <v>0.68958691599999999</v>
      </c>
      <c r="CL310" s="96">
        <v>0.76845517860000001</v>
      </c>
      <c r="CM310" s="96">
        <v>0.81579729069999996</v>
      </c>
      <c r="CN310" s="96">
        <v>0.78463431299999997</v>
      </c>
      <c r="CO310" s="96">
        <v>0.79365842040000001</v>
      </c>
      <c r="CP310" s="96">
        <v>0.94753338909999996</v>
      </c>
      <c r="CQ310" s="96">
        <v>0.99584056389999998</v>
      </c>
      <c r="CR310" s="96">
        <v>0.95149091949999998</v>
      </c>
      <c r="CS310" s="95">
        <v>1991</v>
      </c>
      <c r="CT310" s="95">
        <v>2065</v>
      </c>
      <c r="CU310" s="95">
        <v>2183</v>
      </c>
      <c r="CV310" s="95">
        <v>2305</v>
      </c>
      <c r="CW310" s="95">
        <v>2399</v>
      </c>
      <c r="CX310" s="96">
        <v>0.78330356000000001</v>
      </c>
      <c r="CY310" s="96">
        <v>0.79815476100000005</v>
      </c>
      <c r="CZ310" s="96">
        <v>0.77988929500000004</v>
      </c>
      <c r="DA310" s="96">
        <v>0.81276131399999996</v>
      </c>
      <c r="DB310" s="96">
        <v>0.79255688400000002</v>
      </c>
      <c r="DC310">
        <v>2013</v>
      </c>
      <c r="DD310" s="6">
        <v>2179.6</v>
      </c>
      <c r="DE310" s="96">
        <v>1.1100661999999999E-3</v>
      </c>
      <c r="DF310" s="72">
        <v>729.92</v>
      </c>
      <c r="DG310" s="96">
        <v>1</v>
      </c>
      <c r="DH310" s="72">
        <v>729.92</v>
      </c>
      <c r="DI310" s="72">
        <v>717.75135934000002</v>
      </c>
      <c r="DJ310" s="96">
        <v>1</v>
      </c>
      <c r="DK310" s="72">
        <v>729.92</v>
      </c>
      <c r="DL310" s="96">
        <v>1</v>
      </c>
      <c r="DM310" s="72">
        <v>729.92</v>
      </c>
      <c r="DN310" s="96">
        <v>1</v>
      </c>
      <c r="DO310" s="96">
        <v>4.0730000000000002E-3</v>
      </c>
      <c r="DP310" s="72">
        <v>2.97</v>
      </c>
      <c r="DQ310" s="72">
        <v>726.95</v>
      </c>
      <c r="DR310" t="s">
        <v>270</v>
      </c>
      <c r="DT310" t="s">
        <v>218</v>
      </c>
    </row>
    <row r="311" spans="1:124" x14ac:dyDescent="0.3">
      <c r="A311" t="s">
        <v>65</v>
      </c>
      <c r="B311">
        <v>6600</v>
      </c>
      <c r="C311" s="95">
        <v>776</v>
      </c>
      <c r="D311" s="95">
        <v>3464296</v>
      </c>
      <c r="E311" s="95">
        <v>751</v>
      </c>
      <c r="F311" s="95">
        <v>3074436</v>
      </c>
      <c r="G311" s="95">
        <v>59</v>
      </c>
      <c r="H311" s="95">
        <v>186302</v>
      </c>
      <c r="I311" s="95">
        <v>56</v>
      </c>
      <c r="J311" s="95">
        <v>224373</v>
      </c>
      <c r="K311" s="95">
        <v>775</v>
      </c>
      <c r="L311" s="95">
        <v>3492608</v>
      </c>
      <c r="M311" s="95">
        <v>747</v>
      </c>
      <c r="N311" s="95">
        <v>3098614</v>
      </c>
      <c r="O311" s="95">
        <v>58</v>
      </c>
      <c r="P311" s="95">
        <v>146502</v>
      </c>
      <c r="Q311" s="95">
        <v>55</v>
      </c>
      <c r="R311" s="95">
        <v>223048</v>
      </c>
      <c r="S311" s="95">
        <v>761</v>
      </c>
      <c r="T311" s="95">
        <v>2864627</v>
      </c>
      <c r="U311" s="95">
        <v>731</v>
      </c>
      <c r="V311" s="95">
        <v>3340447</v>
      </c>
      <c r="W311" s="95">
        <v>65</v>
      </c>
      <c r="X311" s="95">
        <v>121948</v>
      </c>
      <c r="Y311" s="95">
        <v>59</v>
      </c>
      <c r="Z311" s="95">
        <v>254749</v>
      </c>
      <c r="AA311" s="95">
        <v>766</v>
      </c>
      <c r="AB311" s="95">
        <v>2560652</v>
      </c>
      <c r="AC311" s="95">
        <v>737</v>
      </c>
      <c r="AD311" s="95">
        <v>2818268</v>
      </c>
      <c r="AE311" s="95">
        <v>63</v>
      </c>
      <c r="AF311" s="95">
        <v>180195</v>
      </c>
      <c r="AG311" s="95">
        <v>58</v>
      </c>
      <c r="AH311" s="95">
        <v>288584</v>
      </c>
      <c r="AI311" s="95">
        <v>776</v>
      </c>
      <c r="AJ311" s="95">
        <v>3271288.39</v>
      </c>
      <c r="AK311" s="95">
        <v>742</v>
      </c>
      <c r="AL311" s="95">
        <v>3053338.36</v>
      </c>
      <c r="AM311" s="95">
        <v>61</v>
      </c>
      <c r="AN311" s="95">
        <v>646363.27</v>
      </c>
      <c r="AO311" s="95">
        <v>55</v>
      </c>
      <c r="AP311" s="95">
        <v>370586.68</v>
      </c>
      <c r="AQ311" s="72">
        <v>364.33</v>
      </c>
      <c r="AR311" s="72">
        <v>340.65</v>
      </c>
      <c r="AS311" s="72">
        <v>704.98</v>
      </c>
      <c r="AT311" s="95">
        <v>3650598</v>
      </c>
      <c r="AU311" s="95">
        <v>3298809</v>
      </c>
      <c r="AV311" s="95">
        <v>835</v>
      </c>
      <c r="AW311" s="95">
        <v>807</v>
      </c>
      <c r="AX311" s="72">
        <v>364.06</v>
      </c>
      <c r="AY311" s="72">
        <v>345.14</v>
      </c>
      <c r="AZ311" s="72">
        <v>709.2</v>
      </c>
      <c r="BA311" s="95">
        <v>3639110</v>
      </c>
      <c r="BB311" s="95">
        <v>3321662</v>
      </c>
      <c r="BC311" s="95">
        <v>833</v>
      </c>
      <c r="BD311" s="95">
        <v>802</v>
      </c>
      <c r="BE311" s="72">
        <v>301.31</v>
      </c>
      <c r="BF311" s="72">
        <v>379.24</v>
      </c>
      <c r="BG311" s="72">
        <v>680.55</v>
      </c>
      <c r="BH311" s="95">
        <v>2986575</v>
      </c>
      <c r="BI311" s="95">
        <v>3595196</v>
      </c>
      <c r="BJ311" s="95">
        <v>826</v>
      </c>
      <c r="BK311" s="95">
        <v>790</v>
      </c>
      <c r="BL311" s="72">
        <v>275.52</v>
      </c>
      <c r="BM311" s="72">
        <v>325.67</v>
      </c>
      <c r="BN311" s="72">
        <v>601.19000000000005</v>
      </c>
      <c r="BO311" s="95">
        <v>2740847</v>
      </c>
      <c r="BP311" s="95">
        <v>3106852</v>
      </c>
      <c r="BQ311" s="95">
        <v>829</v>
      </c>
      <c r="BR311" s="95">
        <v>795</v>
      </c>
      <c r="BS311" s="72">
        <v>390.05</v>
      </c>
      <c r="BT311" s="72">
        <v>358</v>
      </c>
      <c r="BU311" s="72">
        <v>748.05</v>
      </c>
      <c r="BV311" s="95">
        <v>3917651.66</v>
      </c>
      <c r="BW311" s="95">
        <v>3423925.04</v>
      </c>
      <c r="BX311" s="95">
        <v>837</v>
      </c>
      <c r="BY311" s="95">
        <v>797</v>
      </c>
      <c r="BZ311" s="95">
        <v>822</v>
      </c>
      <c r="CA311" s="95">
        <v>818</v>
      </c>
      <c r="CB311" s="95">
        <v>809</v>
      </c>
      <c r="CC311" s="95">
        <v>813</v>
      </c>
      <c r="CD311" s="95">
        <v>817</v>
      </c>
      <c r="CE311" s="72">
        <v>650.75523149000003</v>
      </c>
      <c r="CF311" s="72">
        <v>676.59346364999999</v>
      </c>
      <c r="CG311" s="72">
        <v>712.40329333</v>
      </c>
      <c r="CH311" s="72">
        <v>716.50152150999998</v>
      </c>
      <c r="CI311" s="72">
        <v>731.52548966999996</v>
      </c>
      <c r="CJ311" s="96">
        <v>1.0833259048999999</v>
      </c>
      <c r="CK311" s="96">
        <v>1.0481922131000001</v>
      </c>
      <c r="CL311" s="96">
        <v>0.95528755460000003</v>
      </c>
      <c r="CM311" s="96">
        <v>0.83906311700000002</v>
      </c>
      <c r="CN311" s="96">
        <v>1.0225891108</v>
      </c>
      <c r="CO311" s="96">
        <v>0.91566838650000004</v>
      </c>
      <c r="CP311" s="96">
        <v>1.0808406129000001</v>
      </c>
      <c r="CQ311" s="96">
        <v>0.99584056389999998</v>
      </c>
      <c r="CR311" s="96">
        <v>1.0853549229999999</v>
      </c>
      <c r="CS311" s="95">
        <v>826</v>
      </c>
      <c r="CT311" s="95">
        <v>826</v>
      </c>
      <c r="CU311" s="95">
        <v>799</v>
      </c>
      <c r="CV311" s="95">
        <v>813</v>
      </c>
      <c r="CW311" s="95">
        <v>804</v>
      </c>
      <c r="CX311" s="96">
        <v>0.96709794599999999</v>
      </c>
      <c r="CY311" s="96">
        <v>0.98080677900000002</v>
      </c>
      <c r="CZ311" s="96">
        <v>0.91800378500000002</v>
      </c>
      <c r="DA311" s="96">
        <v>0.89049040000000002</v>
      </c>
      <c r="DB311" s="96">
        <v>0.81904971900000001</v>
      </c>
      <c r="DC311">
        <v>2013</v>
      </c>
      <c r="DD311" s="6">
        <v>798.2</v>
      </c>
      <c r="DE311" s="96">
        <v>2.1293970999999999E-3</v>
      </c>
      <c r="DF311" s="72">
        <v>831.77</v>
      </c>
      <c r="DG311" s="96">
        <v>1</v>
      </c>
      <c r="DH311" s="72">
        <v>831.77</v>
      </c>
      <c r="DI311" s="72">
        <v>734.70898405000003</v>
      </c>
      <c r="DJ311" s="96">
        <v>0.89342039380000005</v>
      </c>
      <c r="DK311" s="72">
        <v>821.42527514000005</v>
      </c>
      <c r="DL311" s="96">
        <v>1.0125056693000001</v>
      </c>
      <c r="DM311" s="72">
        <v>831.69774797000002</v>
      </c>
      <c r="DN311" s="96">
        <v>1</v>
      </c>
      <c r="DO311" s="96">
        <v>6.9199999999999999E-3</v>
      </c>
      <c r="DP311" s="72">
        <v>5.76</v>
      </c>
      <c r="DQ311" s="72">
        <v>825.94</v>
      </c>
      <c r="DR311" t="s">
        <v>65</v>
      </c>
      <c r="DT311" t="s">
        <v>218</v>
      </c>
    </row>
    <row r="312" spans="1:124" x14ac:dyDescent="0.3">
      <c r="A312" t="s">
        <v>271</v>
      </c>
      <c r="B312">
        <v>6610</v>
      </c>
      <c r="C312" s="95">
        <v>15766</v>
      </c>
      <c r="D312" s="95">
        <v>66268235</v>
      </c>
      <c r="E312" s="95">
        <v>15144</v>
      </c>
      <c r="F312" s="95">
        <v>47947453</v>
      </c>
      <c r="G312" s="95">
        <v>2933</v>
      </c>
      <c r="H312" s="95">
        <v>10262636</v>
      </c>
      <c r="I312" s="95">
        <v>2519</v>
      </c>
      <c r="J312" s="95">
        <v>7731042</v>
      </c>
      <c r="K312" s="95">
        <v>15469</v>
      </c>
      <c r="L312" s="95">
        <v>65897066</v>
      </c>
      <c r="M312" s="95">
        <v>14762</v>
      </c>
      <c r="N312" s="95">
        <v>48682009</v>
      </c>
      <c r="O312" s="95">
        <v>2927</v>
      </c>
      <c r="P312" s="95">
        <v>9315054</v>
      </c>
      <c r="Q312" s="95">
        <v>2493</v>
      </c>
      <c r="R312" s="95">
        <v>8254650</v>
      </c>
      <c r="S312" s="95">
        <v>15210</v>
      </c>
      <c r="T312" s="95">
        <v>64756865</v>
      </c>
      <c r="U312" s="95">
        <v>14390</v>
      </c>
      <c r="V312" s="95">
        <v>49804234</v>
      </c>
      <c r="W312" s="95">
        <v>3011</v>
      </c>
      <c r="X312" s="95">
        <v>10972498</v>
      </c>
      <c r="Y312" s="95">
        <v>2578</v>
      </c>
      <c r="Z312" s="95">
        <v>9278935</v>
      </c>
      <c r="AA312" s="95">
        <v>15610</v>
      </c>
      <c r="AB312" s="95">
        <v>65581922</v>
      </c>
      <c r="AC312" s="95">
        <v>14650</v>
      </c>
      <c r="AD312" s="95">
        <v>51207624</v>
      </c>
      <c r="AE312" s="95">
        <v>3066</v>
      </c>
      <c r="AF312" s="95">
        <v>11514044</v>
      </c>
      <c r="AG312" s="95">
        <v>2632</v>
      </c>
      <c r="AH312" s="95">
        <v>9930514</v>
      </c>
      <c r="AI312" s="95">
        <v>16565</v>
      </c>
      <c r="AJ312" s="95">
        <v>70747232.489999995</v>
      </c>
      <c r="AK312" s="95">
        <v>15470</v>
      </c>
      <c r="AL312" s="95">
        <v>54461561.93</v>
      </c>
      <c r="AM312" s="95">
        <v>3276</v>
      </c>
      <c r="AN312" s="95">
        <v>13903031.800000001</v>
      </c>
      <c r="AO312" s="95">
        <v>2864</v>
      </c>
      <c r="AP312" s="95">
        <v>11338128.189999999</v>
      </c>
      <c r="AQ312" s="72">
        <v>341.06</v>
      </c>
      <c r="AR312" s="72">
        <v>262.69</v>
      </c>
      <c r="AS312" s="72">
        <v>603.75</v>
      </c>
      <c r="AT312" s="95">
        <v>76530871</v>
      </c>
      <c r="AU312" s="95">
        <v>55678495</v>
      </c>
      <c r="AV312" s="95">
        <v>18699</v>
      </c>
      <c r="AW312" s="95">
        <v>17663</v>
      </c>
      <c r="AX312" s="72">
        <v>340.71</v>
      </c>
      <c r="AY312" s="72">
        <v>274.98</v>
      </c>
      <c r="AZ312" s="72">
        <v>615.69000000000005</v>
      </c>
      <c r="BA312" s="95">
        <v>75212120</v>
      </c>
      <c r="BB312" s="95">
        <v>56936659</v>
      </c>
      <c r="BC312" s="95">
        <v>18396</v>
      </c>
      <c r="BD312" s="95">
        <v>17255</v>
      </c>
      <c r="BE312" s="72">
        <v>346.35</v>
      </c>
      <c r="BF312" s="72">
        <v>290.17</v>
      </c>
      <c r="BG312" s="72">
        <v>636.52</v>
      </c>
      <c r="BH312" s="95">
        <v>75729363</v>
      </c>
      <c r="BI312" s="95">
        <v>59083169</v>
      </c>
      <c r="BJ312" s="95">
        <v>18221</v>
      </c>
      <c r="BK312" s="95">
        <v>16968</v>
      </c>
      <c r="BL312" s="72">
        <v>344.01</v>
      </c>
      <c r="BM312" s="72">
        <v>294.81</v>
      </c>
      <c r="BN312" s="72">
        <v>638.82000000000005</v>
      </c>
      <c r="BO312" s="95">
        <v>77095966</v>
      </c>
      <c r="BP312" s="95">
        <v>61138138</v>
      </c>
      <c r="BQ312" s="95">
        <v>18676</v>
      </c>
      <c r="BR312" s="95">
        <v>17282</v>
      </c>
      <c r="BS312" s="72">
        <v>355.54</v>
      </c>
      <c r="BT312" s="72">
        <v>299.08</v>
      </c>
      <c r="BU312" s="72">
        <v>654.62</v>
      </c>
      <c r="BV312" s="95">
        <v>84650264.290000007</v>
      </c>
      <c r="BW312" s="95">
        <v>65799690.119999997</v>
      </c>
      <c r="BX312" s="95">
        <v>19841</v>
      </c>
      <c r="BY312" s="95">
        <v>18334</v>
      </c>
      <c r="BZ312" s="95">
        <v>18205</v>
      </c>
      <c r="CA312" s="95">
        <v>17846</v>
      </c>
      <c r="CB312" s="95">
        <v>17617</v>
      </c>
      <c r="CC312" s="95">
        <v>18014</v>
      </c>
      <c r="CD312" s="95">
        <v>19104</v>
      </c>
      <c r="CE312" s="72">
        <v>650.75523149000003</v>
      </c>
      <c r="CF312" s="72">
        <v>676.59346364999999</v>
      </c>
      <c r="CG312" s="72">
        <v>712.40329333</v>
      </c>
      <c r="CH312" s="72">
        <v>716.50152150999998</v>
      </c>
      <c r="CI312" s="72">
        <v>731.52548966999996</v>
      </c>
      <c r="CJ312" s="96">
        <v>0.92776818500000002</v>
      </c>
      <c r="CK312" s="96">
        <v>0.90998514330000002</v>
      </c>
      <c r="CL312" s="96">
        <v>0.89348267469999998</v>
      </c>
      <c r="CM312" s="96">
        <v>0.89158219599999999</v>
      </c>
      <c r="CN312" s="96">
        <v>0.89486970619999995</v>
      </c>
      <c r="CO312" s="96">
        <v>0.91734336689999996</v>
      </c>
      <c r="CP312" s="96">
        <v>0.98495025270000003</v>
      </c>
      <c r="CQ312" s="96">
        <v>0.99584056389999998</v>
      </c>
      <c r="CR312" s="96">
        <v>0.98906406079999998</v>
      </c>
      <c r="CS312" s="95">
        <v>17311</v>
      </c>
      <c r="CT312" s="95">
        <v>17103</v>
      </c>
      <c r="CU312" s="95">
        <v>17080</v>
      </c>
      <c r="CV312" s="95">
        <v>17436</v>
      </c>
      <c r="CW312" s="95">
        <v>18489</v>
      </c>
      <c r="CX312" s="96">
        <v>0.93824096499999998</v>
      </c>
      <c r="CY312" s="96">
        <v>0.92617778799999995</v>
      </c>
      <c r="CZ312" s="96">
        <v>0.92023337800000005</v>
      </c>
      <c r="DA312" s="96">
        <v>0.903948635</v>
      </c>
      <c r="DB312" s="96">
        <v>0.899567161</v>
      </c>
      <c r="DC312">
        <v>2013</v>
      </c>
      <c r="DD312" s="6">
        <v>17500.400000000001</v>
      </c>
      <c r="DE312" s="96">
        <v>7.1073300999999998E-3</v>
      </c>
      <c r="DF312" s="72">
        <v>754.19</v>
      </c>
      <c r="DG312" s="96">
        <v>1</v>
      </c>
      <c r="DH312" s="72">
        <v>754.19</v>
      </c>
      <c r="DI312" s="72">
        <v>754.19</v>
      </c>
      <c r="DJ312" s="96">
        <v>1</v>
      </c>
      <c r="DK312" s="72">
        <v>754.19</v>
      </c>
      <c r="DL312" s="96">
        <v>1</v>
      </c>
      <c r="DM312" s="72">
        <v>754.19</v>
      </c>
      <c r="DN312" s="96">
        <v>1</v>
      </c>
      <c r="DO312" s="96">
        <v>1.6961E-2</v>
      </c>
      <c r="DP312" s="72">
        <v>12.79</v>
      </c>
      <c r="DQ312" s="72">
        <v>741.4</v>
      </c>
      <c r="DR312" t="s">
        <v>271</v>
      </c>
      <c r="DT312" t="s">
        <v>218</v>
      </c>
    </row>
    <row r="313" spans="1:124" x14ac:dyDescent="0.3">
      <c r="A313" t="s">
        <v>102</v>
      </c>
      <c r="B313">
        <v>6620</v>
      </c>
      <c r="C313" s="95">
        <v>1446</v>
      </c>
      <c r="D313" s="95">
        <v>6317687</v>
      </c>
      <c r="E313" s="95">
        <v>1421</v>
      </c>
      <c r="F313" s="95">
        <v>5703661</v>
      </c>
      <c r="G313" s="95">
        <v>126</v>
      </c>
      <c r="H313" s="95">
        <v>291413</v>
      </c>
      <c r="I313" s="95">
        <v>122</v>
      </c>
      <c r="J313" s="95">
        <v>579471</v>
      </c>
      <c r="K313" s="95">
        <v>1430</v>
      </c>
      <c r="L313" s="95">
        <v>5816897</v>
      </c>
      <c r="M313" s="95">
        <v>1406</v>
      </c>
      <c r="N313" s="95">
        <v>5964076</v>
      </c>
      <c r="O313" s="95">
        <v>131</v>
      </c>
      <c r="P313" s="95">
        <v>395973</v>
      </c>
      <c r="Q313" s="95">
        <v>127</v>
      </c>
      <c r="R313" s="95">
        <v>536254</v>
      </c>
      <c r="S313" s="95">
        <v>1428</v>
      </c>
      <c r="T313" s="95">
        <v>7801364</v>
      </c>
      <c r="U313" s="95">
        <v>1401</v>
      </c>
      <c r="V313" s="95">
        <v>7524570</v>
      </c>
      <c r="W313" s="95">
        <v>135</v>
      </c>
      <c r="X313" s="95">
        <v>469168</v>
      </c>
      <c r="Y313" s="95">
        <v>130</v>
      </c>
      <c r="Z313" s="95">
        <v>644483</v>
      </c>
      <c r="AA313" s="95">
        <v>1442</v>
      </c>
      <c r="AB313" s="95">
        <v>7410401</v>
      </c>
      <c r="AC313" s="95">
        <v>1413</v>
      </c>
      <c r="AD313" s="95">
        <v>7418616</v>
      </c>
      <c r="AE313" s="95">
        <v>134</v>
      </c>
      <c r="AF313" s="95">
        <v>398859</v>
      </c>
      <c r="AG313" s="95">
        <v>129</v>
      </c>
      <c r="AH313" s="95">
        <v>532068</v>
      </c>
      <c r="AI313" s="95">
        <v>1460</v>
      </c>
      <c r="AJ313" s="95">
        <v>7070933.3399999999</v>
      </c>
      <c r="AK313" s="95">
        <v>1422</v>
      </c>
      <c r="AL313" s="95">
        <v>7242159.3200000003</v>
      </c>
      <c r="AM313" s="95">
        <v>134</v>
      </c>
      <c r="AN313" s="95">
        <v>719703</v>
      </c>
      <c r="AO313" s="95">
        <v>127</v>
      </c>
      <c r="AP313" s="95">
        <v>797427.19999999995</v>
      </c>
      <c r="AQ313" s="72">
        <v>350.36</v>
      </c>
      <c r="AR313" s="72">
        <v>339.34</v>
      </c>
      <c r="AS313" s="72">
        <v>689.7</v>
      </c>
      <c r="AT313" s="95">
        <v>6609100</v>
      </c>
      <c r="AU313" s="95">
        <v>6283132</v>
      </c>
      <c r="AV313" s="95">
        <v>1572</v>
      </c>
      <c r="AW313" s="95">
        <v>1543</v>
      </c>
      <c r="AX313" s="72">
        <v>331.67</v>
      </c>
      <c r="AY313" s="72">
        <v>353.36</v>
      </c>
      <c r="AZ313" s="72">
        <v>685.03</v>
      </c>
      <c r="BA313" s="95">
        <v>6212870</v>
      </c>
      <c r="BB313" s="95">
        <v>6500330</v>
      </c>
      <c r="BC313" s="95">
        <v>1561</v>
      </c>
      <c r="BD313" s="95">
        <v>1533</v>
      </c>
      <c r="BE313" s="72">
        <v>440.95</v>
      </c>
      <c r="BF313" s="72">
        <v>444.65</v>
      </c>
      <c r="BG313" s="72">
        <v>885.6</v>
      </c>
      <c r="BH313" s="95">
        <v>8270532</v>
      </c>
      <c r="BI313" s="95">
        <v>8169053</v>
      </c>
      <c r="BJ313" s="95">
        <v>1563</v>
      </c>
      <c r="BK313" s="95">
        <v>1531</v>
      </c>
      <c r="BL313" s="72">
        <v>412.93</v>
      </c>
      <c r="BM313" s="72">
        <v>429.67</v>
      </c>
      <c r="BN313" s="72">
        <v>842.6</v>
      </c>
      <c r="BO313" s="95">
        <v>7809260</v>
      </c>
      <c r="BP313" s="95">
        <v>7950684</v>
      </c>
      <c r="BQ313" s="95">
        <v>1576</v>
      </c>
      <c r="BR313" s="95">
        <v>1542</v>
      </c>
      <c r="BS313" s="72">
        <v>407.29</v>
      </c>
      <c r="BT313" s="72">
        <v>432.51</v>
      </c>
      <c r="BU313" s="72">
        <v>839.8</v>
      </c>
      <c r="BV313" s="95">
        <v>7790636.3399999999</v>
      </c>
      <c r="BW313" s="95">
        <v>8039586.5199999996</v>
      </c>
      <c r="BX313" s="95">
        <v>1594</v>
      </c>
      <c r="BY313" s="95">
        <v>1549</v>
      </c>
      <c r="BZ313" s="95">
        <v>1558</v>
      </c>
      <c r="CA313" s="95">
        <v>1547</v>
      </c>
      <c r="CB313" s="95">
        <v>1548</v>
      </c>
      <c r="CC313" s="95">
        <v>1560</v>
      </c>
      <c r="CD313" s="95">
        <v>1572</v>
      </c>
      <c r="CE313" s="72">
        <v>650.75523149000003</v>
      </c>
      <c r="CF313" s="72">
        <v>676.59346364999999</v>
      </c>
      <c r="CG313" s="72">
        <v>712.40329333</v>
      </c>
      <c r="CH313" s="72">
        <v>716.50152150999998</v>
      </c>
      <c r="CI313" s="72">
        <v>731.52548966999996</v>
      </c>
      <c r="CJ313" s="96">
        <v>1.0598454943</v>
      </c>
      <c r="CK313" s="96">
        <v>1.0124691366</v>
      </c>
      <c r="CL313" s="96">
        <v>1.2431160949</v>
      </c>
      <c r="CM313" s="96">
        <v>1.17599192</v>
      </c>
      <c r="CN313" s="96">
        <v>1.1480119446999999</v>
      </c>
      <c r="CO313" s="96">
        <v>0.92848382240000005</v>
      </c>
      <c r="CP313" s="96">
        <v>1.2147620571</v>
      </c>
      <c r="CQ313" s="96">
        <v>0.99584056389999998</v>
      </c>
      <c r="CR313" s="96">
        <v>1.2198357123000001</v>
      </c>
      <c r="CS313" s="95">
        <v>1579</v>
      </c>
      <c r="CT313" s="95">
        <v>1593</v>
      </c>
      <c r="CU313" s="95">
        <v>1572</v>
      </c>
      <c r="CV313" s="95">
        <v>1587</v>
      </c>
      <c r="CW313" s="95">
        <v>1588</v>
      </c>
      <c r="CX313" s="96">
        <v>0.94037174199999995</v>
      </c>
      <c r="CY313" s="96">
        <v>0.93150394599999997</v>
      </c>
      <c r="CZ313" s="96">
        <v>0.92519630799999997</v>
      </c>
      <c r="DA313" s="96">
        <v>0.92097368599999996</v>
      </c>
      <c r="DB313" s="96">
        <v>0.92439344300000004</v>
      </c>
      <c r="DC313">
        <v>2013</v>
      </c>
      <c r="DD313" s="6">
        <v>1539.6</v>
      </c>
      <c r="DE313" s="96">
        <v>2.2438748000000001E-3</v>
      </c>
      <c r="DF313" s="72">
        <v>934.72</v>
      </c>
      <c r="DG313" s="96">
        <v>1</v>
      </c>
      <c r="DH313" s="72">
        <v>934.72</v>
      </c>
      <c r="DI313" s="72">
        <v>734.70898405000003</v>
      </c>
      <c r="DJ313" s="96">
        <v>1</v>
      </c>
      <c r="DK313" s="72">
        <v>934.72</v>
      </c>
      <c r="DL313" s="96">
        <v>1</v>
      </c>
      <c r="DM313" s="72">
        <v>934.72</v>
      </c>
      <c r="DN313" s="96">
        <v>1</v>
      </c>
      <c r="DO313" s="96">
        <v>8.2269999999999999E-3</v>
      </c>
      <c r="DP313" s="72">
        <v>7.69</v>
      </c>
      <c r="DQ313" s="72">
        <v>927.03</v>
      </c>
      <c r="DR313" t="s">
        <v>102</v>
      </c>
      <c r="DT313" t="s">
        <v>218</v>
      </c>
    </row>
    <row r="314" spans="1:124" x14ac:dyDescent="0.3">
      <c r="A314" t="s">
        <v>272</v>
      </c>
      <c r="B314">
        <v>6630</v>
      </c>
      <c r="C314" s="95">
        <v>929</v>
      </c>
      <c r="D314" s="95">
        <v>2969955</v>
      </c>
      <c r="E314" s="95">
        <v>767</v>
      </c>
      <c r="F314" s="95">
        <v>2096366</v>
      </c>
      <c r="G314" s="95">
        <v>205</v>
      </c>
      <c r="H314" s="95">
        <v>332966</v>
      </c>
      <c r="I314" s="95">
        <v>154</v>
      </c>
      <c r="J314" s="95">
        <v>424627</v>
      </c>
      <c r="K314" s="95">
        <v>1301</v>
      </c>
      <c r="L314" s="95">
        <v>3698297</v>
      </c>
      <c r="M314" s="95">
        <v>1066</v>
      </c>
      <c r="N314" s="95">
        <v>3105731</v>
      </c>
      <c r="O314" s="95">
        <v>284</v>
      </c>
      <c r="P314" s="95">
        <v>1108227</v>
      </c>
      <c r="Q314" s="95">
        <v>215</v>
      </c>
      <c r="R314" s="95">
        <v>702154</v>
      </c>
      <c r="S314" s="95">
        <v>1721</v>
      </c>
      <c r="T314" s="95">
        <v>4794301</v>
      </c>
      <c r="U314" s="95">
        <v>1403</v>
      </c>
      <c r="V314" s="95">
        <v>4650042</v>
      </c>
      <c r="W314" s="95">
        <v>342</v>
      </c>
      <c r="X314" s="95">
        <v>849857</v>
      </c>
      <c r="Y314" s="95">
        <v>253</v>
      </c>
      <c r="Z314" s="95">
        <v>772457</v>
      </c>
      <c r="AA314" s="95">
        <v>2125</v>
      </c>
      <c r="AB314" s="95">
        <v>5438136</v>
      </c>
      <c r="AC314" s="95">
        <v>1724</v>
      </c>
      <c r="AD314" s="95">
        <v>5984357</v>
      </c>
      <c r="AE314" s="95">
        <v>404</v>
      </c>
      <c r="AF314" s="95">
        <v>1156601</v>
      </c>
      <c r="AG314" s="95">
        <v>300</v>
      </c>
      <c r="AH314" s="95">
        <v>1006220</v>
      </c>
      <c r="AI314" s="95">
        <v>2545</v>
      </c>
      <c r="AJ314" s="95">
        <v>6032960.1799999997</v>
      </c>
      <c r="AK314" s="95">
        <v>2087</v>
      </c>
      <c r="AL314" s="95">
        <v>7876511.3700000001</v>
      </c>
      <c r="AM314" s="95">
        <v>478</v>
      </c>
      <c r="AN314" s="95">
        <v>1078330.72</v>
      </c>
      <c r="AO314" s="95">
        <v>359</v>
      </c>
      <c r="AP314" s="95">
        <v>1471043.6</v>
      </c>
      <c r="AQ314" s="72">
        <v>242.72</v>
      </c>
      <c r="AR314" s="72">
        <v>228.1</v>
      </c>
      <c r="AS314" s="72">
        <v>470.82</v>
      </c>
      <c r="AT314" s="95">
        <v>3302921</v>
      </c>
      <c r="AU314" s="95">
        <v>2520993</v>
      </c>
      <c r="AV314" s="95">
        <v>1134</v>
      </c>
      <c r="AW314" s="95">
        <v>921</v>
      </c>
      <c r="AX314" s="72">
        <v>252.71</v>
      </c>
      <c r="AY314" s="72">
        <v>247.72</v>
      </c>
      <c r="AZ314" s="72">
        <v>500.43</v>
      </c>
      <c r="BA314" s="95">
        <v>4806524</v>
      </c>
      <c r="BB314" s="95">
        <v>3807885</v>
      </c>
      <c r="BC314" s="95">
        <v>1585</v>
      </c>
      <c r="BD314" s="95">
        <v>1281</v>
      </c>
      <c r="BE314" s="72">
        <v>227.99</v>
      </c>
      <c r="BF314" s="72">
        <v>272.87</v>
      </c>
      <c r="BG314" s="72">
        <v>500.86</v>
      </c>
      <c r="BH314" s="95">
        <v>5644158</v>
      </c>
      <c r="BI314" s="95">
        <v>5422499</v>
      </c>
      <c r="BJ314" s="95">
        <v>2063</v>
      </c>
      <c r="BK314" s="95">
        <v>1656</v>
      </c>
      <c r="BL314" s="72">
        <v>217.3</v>
      </c>
      <c r="BM314" s="72">
        <v>287.82</v>
      </c>
      <c r="BN314" s="72">
        <v>505.12</v>
      </c>
      <c r="BO314" s="95">
        <v>6594737</v>
      </c>
      <c r="BP314" s="95">
        <v>6990577</v>
      </c>
      <c r="BQ314" s="95">
        <v>2529</v>
      </c>
      <c r="BR314" s="95">
        <v>2024</v>
      </c>
      <c r="BS314" s="72">
        <v>196.03</v>
      </c>
      <c r="BT314" s="72">
        <v>318.45999999999998</v>
      </c>
      <c r="BU314" s="72">
        <v>514.49</v>
      </c>
      <c r="BV314" s="95">
        <v>7111290.9000000004</v>
      </c>
      <c r="BW314" s="95">
        <v>9347554.9700000007</v>
      </c>
      <c r="BX314" s="95">
        <v>3023</v>
      </c>
      <c r="BY314" s="95">
        <v>2446</v>
      </c>
      <c r="BZ314" s="95">
        <v>1032</v>
      </c>
      <c r="CA314" s="95">
        <v>1439</v>
      </c>
      <c r="CB314" s="95">
        <v>1867</v>
      </c>
      <c r="CC314" s="95">
        <v>2289</v>
      </c>
      <c r="CD314" s="95">
        <v>2741</v>
      </c>
      <c r="CE314" s="72">
        <v>650.75523149000003</v>
      </c>
      <c r="CF314" s="72">
        <v>676.59346364999999</v>
      </c>
      <c r="CG314" s="72">
        <v>712.40329333</v>
      </c>
      <c r="CH314" s="72">
        <v>716.50152150999998</v>
      </c>
      <c r="CI314" s="72">
        <v>731.52548966999996</v>
      </c>
      <c r="CJ314" s="96">
        <v>0.72349783329999995</v>
      </c>
      <c r="CK314" s="96">
        <v>0.73963173879999999</v>
      </c>
      <c r="CL314" s="96">
        <v>0.70305682849999995</v>
      </c>
      <c r="CM314" s="96">
        <v>0.70498105700000002</v>
      </c>
      <c r="CN314" s="96">
        <v>0.7033111044</v>
      </c>
      <c r="CO314" s="96">
        <v>0.90127025090000001</v>
      </c>
      <c r="CP314" s="96">
        <v>0.79320904209999998</v>
      </c>
      <c r="CQ314" s="96">
        <v>0.99584056389999998</v>
      </c>
      <c r="CR314" s="96">
        <v>0.79652212499999997</v>
      </c>
      <c r="CS314" s="95">
        <v>1679</v>
      </c>
      <c r="CT314" s="95">
        <v>1932</v>
      </c>
      <c r="CU314" s="95">
        <v>2183</v>
      </c>
      <c r="CV314" s="95">
        <v>2278</v>
      </c>
      <c r="CW314" s="95">
        <v>2400</v>
      </c>
      <c r="CX314" s="96">
        <v>0.89230799999999999</v>
      </c>
      <c r="CY314" s="96">
        <v>0.89531300000000003</v>
      </c>
      <c r="CZ314" s="96">
        <v>0.88867200000000002</v>
      </c>
      <c r="DA314" s="96">
        <v>0.903972</v>
      </c>
      <c r="DB314" s="96">
        <v>0.92123100000000002</v>
      </c>
      <c r="DC314">
        <v>2013</v>
      </c>
      <c r="DD314" s="6">
        <v>2446</v>
      </c>
      <c r="DE314" s="96">
        <v>3.1744856000000001E-3</v>
      </c>
      <c r="DF314" s="72">
        <v>609.78</v>
      </c>
      <c r="DG314" s="96">
        <v>1</v>
      </c>
      <c r="DH314" s="72">
        <v>609.78</v>
      </c>
      <c r="DI314" s="72">
        <v>751.28769828999998</v>
      </c>
      <c r="DJ314" s="96">
        <v>1</v>
      </c>
      <c r="DK314" s="72">
        <v>609.78</v>
      </c>
      <c r="DL314" s="96">
        <v>1</v>
      </c>
      <c r="DM314" s="72">
        <v>609.78</v>
      </c>
      <c r="DN314" s="96">
        <v>1</v>
      </c>
      <c r="DO314" s="96">
        <v>6.8380000000000003E-3</v>
      </c>
      <c r="DP314" s="72">
        <v>4.17</v>
      </c>
      <c r="DQ314" s="72">
        <v>605.61</v>
      </c>
      <c r="DR314" t="s">
        <v>272</v>
      </c>
      <c r="DT314" t="s">
        <v>218</v>
      </c>
    </row>
    <row r="315" spans="1:124" x14ac:dyDescent="0.3">
      <c r="A315" t="s">
        <v>273</v>
      </c>
      <c r="B315">
        <v>7000</v>
      </c>
      <c r="C315" s="95">
        <v>97244</v>
      </c>
      <c r="D315" s="95">
        <v>475082668</v>
      </c>
      <c r="E315" s="95">
        <v>89973</v>
      </c>
      <c r="F315" s="95">
        <v>362138084</v>
      </c>
      <c r="G315" s="95">
        <v>11389</v>
      </c>
      <c r="H315" s="95">
        <v>56003429</v>
      </c>
      <c r="I315" s="95">
        <v>9895</v>
      </c>
      <c r="J315" s="95">
        <v>41870762</v>
      </c>
      <c r="K315" s="95">
        <v>96263</v>
      </c>
      <c r="L315" s="95">
        <v>483567393</v>
      </c>
      <c r="M315" s="95">
        <v>88186</v>
      </c>
      <c r="N315" s="95">
        <v>373167644</v>
      </c>
      <c r="O315" s="95">
        <v>11364</v>
      </c>
      <c r="P315" s="95">
        <v>55286826</v>
      </c>
      <c r="Q315" s="95">
        <v>9851</v>
      </c>
      <c r="R315" s="95">
        <v>42520110</v>
      </c>
      <c r="S315" s="95">
        <v>94163</v>
      </c>
      <c r="T315" s="95">
        <v>482666311</v>
      </c>
      <c r="U315" s="95">
        <v>85053</v>
      </c>
      <c r="V315" s="95">
        <v>383043182</v>
      </c>
      <c r="W315" s="95">
        <v>11362</v>
      </c>
      <c r="X315" s="95">
        <v>55108602</v>
      </c>
      <c r="Y315" s="95">
        <v>9804</v>
      </c>
      <c r="Z315" s="95">
        <v>44088918</v>
      </c>
      <c r="AA315" s="95">
        <v>93684</v>
      </c>
      <c r="AB315" s="95">
        <v>470646171</v>
      </c>
      <c r="AC315" s="95">
        <v>83976</v>
      </c>
      <c r="AD315" s="95">
        <v>399651575</v>
      </c>
      <c r="AE315" s="95">
        <v>11392</v>
      </c>
      <c r="AF315" s="95">
        <v>57522598</v>
      </c>
      <c r="AG315" s="95">
        <v>9801</v>
      </c>
      <c r="AH315" s="95">
        <v>48677983</v>
      </c>
      <c r="AI315" s="95">
        <v>94518</v>
      </c>
      <c r="AJ315" s="95">
        <v>475059393.26999998</v>
      </c>
      <c r="AK315" s="95">
        <v>84248</v>
      </c>
      <c r="AL315" s="95">
        <v>412807805.97000003</v>
      </c>
      <c r="AM315" s="95">
        <v>11589</v>
      </c>
      <c r="AN315" s="95">
        <v>59190160</v>
      </c>
      <c r="AO315" s="95">
        <v>9927</v>
      </c>
      <c r="AP315" s="95">
        <v>50891639</v>
      </c>
      <c r="AQ315" s="72">
        <v>407.4</v>
      </c>
      <c r="AR315" s="72">
        <v>337.12</v>
      </c>
      <c r="AS315" s="72">
        <v>744.52</v>
      </c>
      <c r="AT315" s="95">
        <v>531086097</v>
      </c>
      <c r="AU315" s="95">
        <v>404008846</v>
      </c>
      <c r="AV315" s="95">
        <v>108633</v>
      </c>
      <c r="AW315" s="95">
        <v>99868</v>
      </c>
      <c r="AX315" s="72">
        <v>417.22</v>
      </c>
      <c r="AY315" s="72">
        <v>353.34</v>
      </c>
      <c r="AZ315" s="72">
        <v>770.56</v>
      </c>
      <c r="BA315" s="95">
        <v>538854219</v>
      </c>
      <c r="BB315" s="95">
        <v>415687754</v>
      </c>
      <c r="BC315" s="95">
        <v>107627</v>
      </c>
      <c r="BD315" s="95">
        <v>98037</v>
      </c>
      <c r="BE315" s="72">
        <v>424.68</v>
      </c>
      <c r="BF315" s="72">
        <v>375.24</v>
      </c>
      <c r="BG315" s="72">
        <v>799.92</v>
      </c>
      <c r="BH315" s="95">
        <v>537774913</v>
      </c>
      <c r="BI315" s="95">
        <v>427132100</v>
      </c>
      <c r="BJ315" s="95">
        <v>105525</v>
      </c>
      <c r="BK315" s="95">
        <v>94857</v>
      </c>
      <c r="BL315" s="72">
        <v>418.88</v>
      </c>
      <c r="BM315" s="72">
        <v>398.4</v>
      </c>
      <c r="BN315" s="72">
        <v>817.28</v>
      </c>
      <c r="BO315" s="95">
        <v>528168769</v>
      </c>
      <c r="BP315" s="95">
        <v>448329558</v>
      </c>
      <c r="BQ315" s="95">
        <v>105076</v>
      </c>
      <c r="BR315" s="95">
        <v>93777</v>
      </c>
      <c r="BS315" s="72">
        <v>419.58</v>
      </c>
      <c r="BT315" s="72">
        <v>410.32</v>
      </c>
      <c r="BU315" s="72">
        <v>829.9</v>
      </c>
      <c r="BV315" s="95">
        <v>534249553.26999998</v>
      </c>
      <c r="BW315" s="95">
        <v>463699444.97000003</v>
      </c>
      <c r="BX315" s="95">
        <v>106107</v>
      </c>
      <c r="BY315" s="95">
        <v>94175</v>
      </c>
      <c r="BZ315" s="95">
        <v>104456</v>
      </c>
      <c r="CA315" s="95">
        <v>103005</v>
      </c>
      <c r="CB315" s="95">
        <v>100383</v>
      </c>
      <c r="CC315" s="95">
        <v>99712</v>
      </c>
      <c r="CD315" s="95">
        <v>100270</v>
      </c>
      <c r="CE315" s="72">
        <v>650.75523149000003</v>
      </c>
      <c r="CF315" s="72">
        <v>676.59346364999999</v>
      </c>
      <c r="CG315" s="72">
        <v>712.40329333</v>
      </c>
      <c r="CH315" s="72">
        <v>716.50152150999998</v>
      </c>
      <c r="CI315" s="72">
        <v>731.52548966999996</v>
      </c>
      <c r="CJ315" s="96">
        <v>1.1440860772000001</v>
      </c>
      <c r="CK315" s="96">
        <v>1.1388818270000001</v>
      </c>
      <c r="CL315" s="96">
        <v>1.1228471393999999</v>
      </c>
      <c r="CM315" s="96">
        <v>1.1406535443000001</v>
      </c>
      <c r="CN315" s="96">
        <v>1.1344785817</v>
      </c>
      <c r="CO315" s="96">
        <v>1.0343766846</v>
      </c>
      <c r="CP315" s="96">
        <v>1.0984290836999999</v>
      </c>
      <c r="CQ315" s="96">
        <v>0.99584056389999998</v>
      </c>
      <c r="CR315" s="96">
        <v>1.1030168549999999</v>
      </c>
      <c r="CS315" s="95">
        <v>98655</v>
      </c>
      <c r="CT315" s="95">
        <v>97162</v>
      </c>
      <c r="CU315" s="95">
        <v>93924</v>
      </c>
      <c r="CV315" s="95">
        <v>93077</v>
      </c>
      <c r="CW315" s="95">
        <v>93355</v>
      </c>
      <c r="CX315" s="96">
        <v>1.0264162050000001</v>
      </c>
      <c r="CY315" s="96">
        <v>1.0333764160000001</v>
      </c>
      <c r="CZ315" s="96">
        <v>1.0416953870000001</v>
      </c>
      <c r="DA315" s="96">
        <v>1.037882553</v>
      </c>
      <c r="DB315" s="96">
        <v>1.0329714219999999</v>
      </c>
      <c r="DC315">
        <v>2013</v>
      </c>
      <c r="DD315" s="6">
        <v>96142.8</v>
      </c>
      <c r="DE315" s="96">
        <v>1.4101858300000001E-2</v>
      </c>
      <c r="DF315" s="72">
        <v>835.16</v>
      </c>
      <c r="DG315" s="96">
        <v>1</v>
      </c>
      <c r="DH315" s="72">
        <v>835.16</v>
      </c>
      <c r="DI315" s="72">
        <v>835.16</v>
      </c>
      <c r="DJ315" s="96">
        <v>1</v>
      </c>
      <c r="DK315" s="72">
        <v>835.16</v>
      </c>
      <c r="DL315" s="96">
        <v>1</v>
      </c>
      <c r="DM315" s="72">
        <v>835.16</v>
      </c>
      <c r="DN315" s="96">
        <v>0.68090901349999999</v>
      </c>
      <c r="DO315" s="96">
        <v>3.5247000000000001E-2</v>
      </c>
      <c r="DP315" s="72">
        <v>20.04</v>
      </c>
      <c r="DQ315" s="72">
        <v>815.12</v>
      </c>
      <c r="DR315" t="s">
        <v>273</v>
      </c>
      <c r="DT315" t="s">
        <v>274</v>
      </c>
    </row>
    <row r="316" spans="1:124" x14ac:dyDescent="0.3">
      <c r="A316" t="s">
        <v>275</v>
      </c>
      <c r="B316">
        <v>7010</v>
      </c>
      <c r="C316" s="95">
        <v>112503</v>
      </c>
      <c r="D316" s="95">
        <v>525291934</v>
      </c>
      <c r="E316" s="95">
        <v>106714</v>
      </c>
      <c r="F316" s="95">
        <v>369953082</v>
      </c>
      <c r="G316" s="95">
        <v>18732</v>
      </c>
      <c r="H316" s="95">
        <v>78738758</v>
      </c>
      <c r="I316" s="95">
        <v>16143</v>
      </c>
      <c r="J316" s="95">
        <v>57919585</v>
      </c>
      <c r="K316" s="95">
        <v>106935</v>
      </c>
      <c r="L316" s="95">
        <v>533060056</v>
      </c>
      <c r="M316" s="95">
        <v>100421</v>
      </c>
      <c r="N316" s="95">
        <v>366462462</v>
      </c>
      <c r="O316" s="95">
        <v>18499</v>
      </c>
      <c r="P316" s="95">
        <v>80034336</v>
      </c>
      <c r="Q316" s="95">
        <v>15881</v>
      </c>
      <c r="R316" s="95">
        <v>59610635</v>
      </c>
      <c r="S316" s="95">
        <v>103058</v>
      </c>
      <c r="T316" s="95">
        <v>550304671</v>
      </c>
      <c r="U316" s="95">
        <v>95574</v>
      </c>
      <c r="V316" s="95">
        <v>375069518</v>
      </c>
      <c r="W316" s="95">
        <v>18073</v>
      </c>
      <c r="X316" s="95">
        <v>85580669</v>
      </c>
      <c r="Y316" s="95">
        <v>15438</v>
      </c>
      <c r="Z316" s="95">
        <v>62652554</v>
      </c>
      <c r="AA316" s="95">
        <v>99831</v>
      </c>
      <c r="AB316" s="95">
        <v>520466186</v>
      </c>
      <c r="AC316" s="95">
        <v>91747</v>
      </c>
      <c r="AD316" s="95">
        <v>378807038</v>
      </c>
      <c r="AE316" s="95">
        <v>18041</v>
      </c>
      <c r="AF316" s="95">
        <v>89000753</v>
      </c>
      <c r="AG316" s="95">
        <v>15415</v>
      </c>
      <c r="AH316" s="95">
        <v>66778070</v>
      </c>
      <c r="AI316" s="95">
        <v>98974</v>
      </c>
      <c r="AJ316" s="95">
        <v>525570306.32999998</v>
      </c>
      <c r="AK316" s="95">
        <v>90546</v>
      </c>
      <c r="AL316" s="95">
        <v>388268952.12</v>
      </c>
      <c r="AM316" s="95">
        <v>18359</v>
      </c>
      <c r="AN316" s="95">
        <v>87336884</v>
      </c>
      <c r="AO316" s="95">
        <v>15751</v>
      </c>
      <c r="AP316" s="95">
        <v>69805599.469999999</v>
      </c>
      <c r="AQ316" s="72">
        <v>383.56</v>
      </c>
      <c r="AR316" s="72">
        <v>290.22000000000003</v>
      </c>
      <c r="AS316" s="72">
        <v>673.78</v>
      </c>
      <c r="AT316" s="95">
        <v>604030692</v>
      </c>
      <c r="AU316" s="95">
        <v>427872667</v>
      </c>
      <c r="AV316" s="95">
        <v>131235</v>
      </c>
      <c r="AW316" s="95">
        <v>122857</v>
      </c>
      <c r="AX316" s="72">
        <v>407.32</v>
      </c>
      <c r="AY316" s="72">
        <v>305.29000000000002</v>
      </c>
      <c r="AZ316" s="72">
        <v>712.61</v>
      </c>
      <c r="BA316" s="95">
        <v>613094392</v>
      </c>
      <c r="BB316" s="95">
        <v>426073097</v>
      </c>
      <c r="BC316" s="95">
        <v>125434</v>
      </c>
      <c r="BD316" s="95">
        <v>116302</v>
      </c>
      <c r="BE316" s="72">
        <v>437.46</v>
      </c>
      <c r="BF316" s="72">
        <v>328.58</v>
      </c>
      <c r="BG316" s="72">
        <v>766.04</v>
      </c>
      <c r="BH316" s="95">
        <v>635885340</v>
      </c>
      <c r="BI316" s="95">
        <v>437722072</v>
      </c>
      <c r="BJ316" s="95">
        <v>121131</v>
      </c>
      <c r="BK316" s="95">
        <v>111012</v>
      </c>
      <c r="BL316" s="72">
        <v>430.88</v>
      </c>
      <c r="BM316" s="72">
        <v>346.5</v>
      </c>
      <c r="BN316" s="72">
        <v>777.38</v>
      </c>
      <c r="BO316" s="95">
        <v>609466939</v>
      </c>
      <c r="BP316" s="95">
        <v>445585108</v>
      </c>
      <c r="BQ316" s="95">
        <v>117872</v>
      </c>
      <c r="BR316" s="95">
        <v>107162</v>
      </c>
      <c r="BS316" s="72">
        <v>435.3</v>
      </c>
      <c r="BT316" s="72">
        <v>359.12</v>
      </c>
      <c r="BU316" s="72">
        <v>794.42</v>
      </c>
      <c r="BV316" s="95">
        <v>612907190.33000004</v>
      </c>
      <c r="BW316" s="95">
        <v>458074551.58999997</v>
      </c>
      <c r="BX316" s="95">
        <v>117333</v>
      </c>
      <c r="BY316" s="95">
        <v>106297</v>
      </c>
      <c r="BZ316" s="95">
        <v>127242</v>
      </c>
      <c r="CA316" s="95">
        <v>121031</v>
      </c>
      <c r="CB316" s="95">
        <v>116254</v>
      </c>
      <c r="CC316" s="95">
        <v>112788</v>
      </c>
      <c r="CD316" s="95">
        <v>111934</v>
      </c>
      <c r="CE316" s="72">
        <v>650.75523149000003</v>
      </c>
      <c r="CF316" s="72">
        <v>676.59346364999999</v>
      </c>
      <c r="CG316" s="72">
        <v>712.40329333</v>
      </c>
      <c r="CH316" s="72">
        <v>716.50152150999998</v>
      </c>
      <c r="CI316" s="72">
        <v>731.52548966999996</v>
      </c>
      <c r="CJ316" s="96">
        <v>1.0353816111</v>
      </c>
      <c r="CK316" s="96">
        <v>1.0532321672</v>
      </c>
      <c r="CL316" s="96">
        <v>1.0752898072999999</v>
      </c>
      <c r="CM316" s="96">
        <v>1.0849662933999999</v>
      </c>
      <c r="CN316" s="96">
        <v>1.0859771959</v>
      </c>
      <c r="CO316" s="96">
        <v>1.0299863345</v>
      </c>
      <c r="CP316" s="96">
        <v>1.0359063798000001</v>
      </c>
      <c r="CQ316" s="96">
        <v>0.99584056389999998</v>
      </c>
      <c r="CR316" s="96">
        <v>1.0402330146000001</v>
      </c>
      <c r="CS316" s="95">
        <v>120256</v>
      </c>
      <c r="CT316" s="95">
        <v>113871</v>
      </c>
      <c r="CU316" s="95">
        <v>109104</v>
      </c>
      <c r="CV316" s="95">
        <v>105320</v>
      </c>
      <c r="CW316" s="95">
        <v>104545</v>
      </c>
      <c r="CX316" s="96">
        <v>1.0147573379999999</v>
      </c>
      <c r="CY316" s="96">
        <v>1.0281324439999999</v>
      </c>
      <c r="CZ316" s="96">
        <v>1.033358161</v>
      </c>
      <c r="DA316" s="96">
        <v>1.0392861840000001</v>
      </c>
      <c r="DB316" s="96">
        <v>1.0366355540000001</v>
      </c>
      <c r="DC316">
        <v>2013</v>
      </c>
      <c r="DD316" s="6">
        <v>112726</v>
      </c>
      <c r="DE316" s="96">
        <v>1.44509149E-2</v>
      </c>
      <c r="DF316" s="72">
        <v>787.34</v>
      </c>
      <c r="DG316" s="96">
        <v>1</v>
      </c>
      <c r="DH316" s="72">
        <v>787.34</v>
      </c>
      <c r="DI316" s="72">
        <v>786.39155483000002</v>
      </c>
      <c r="DJ316" s="96">
        <v>1</v>
      </c>
      <c r="DK316" s="72">
        <v>787.34</v>
      </c>
      <c r="DL316" s="96">
        <v>1</v>
      </c>
      <c r="DM316" s="72">
        <v>787.34</v>
      </c>
      <c r="DN316" s="96">
        <v>0.52284164430000002</v>
      </c>
      <c r="DO316" s="96">
        <v>4.5902999999999999E-2</v>
      </c>
      <c r="DP316" s="72">
        <v>18.899999999999999</v>
      </c>
      <c r="DQ316" s="72">
        <v>768.44</v>
      </c>
      <c r="DR316" t="s">
        <v>275</v>
      </c>
      <c r="DT316" t="s">
        <v>274</v>
      </c>
    </row>
    <row r="317" spans="1:124" x14ac:dyDescent="0.3">
      <c r="A317" t="s">
        <v>276</v>
      </c>
      <c r="B317">
        <v>7020</v>
      </c>
      <c r="C317" s="95">
        <v>26152</v>
      </c>
      <c r="D317" s="95">
        <v>109202329</v>
      </c>
      <c r="E317" s="95">
        <v>24669</v>
      </c>
      <c r="F317" s="95">
        <v>90623123</v>
      </c>
      <c r="G317" s="95">
        <v>3801</v>
      </c>
      <c r="H317" s="95">
        <v>13220093</v>
      </c>
      <c r="I317" s="95">
        <v>3234</v>
      </c>
      <c r="J317" s="95">
        <v>13142039</v>
      </c>
      <c r="K317" s="95">
        <v>26149</v>
      </c>
      <c r="L317" s="95">
        <v>114394489</v>
      </c>
      <c r="M317" s="95">
        <v>24456</v>
      </c>
      <c r="N317" s="95">
        <v>94201636</v>
      </c>
      <c r="O317" s="95">
        <v>3858</v>
      </c>
      <c r="P317" s="95">
        <v>14375977</v>
      </c>
      <c r="Q317" s="95">
        <v>3286</v>
      </c>
      <c r="R317" s="95">
        <v>14349209</v>
      </c>
      <c r="S317" s="95">
        <v>26098</v>
      </c>
      <c r="T317" s="95">
        <v>119290786</v>
      </c>
      <c r="U317" s="95">
        <v>24154</v>
      </c>
      <c r="V317" s="95">
        <v>100129067</v>
      </c>
      <c r="W317" s="95">
        <v>3887</v>
      </c>
      <c r="X317" s="95">
        <v>16615969</v>
      </c>
      <c r="Y317" s="95">
        <v>3299</v>
      </c>
      <c r="Z317" s="95">
        <v>15062314</v>
      </c>
      <c r="AA317" s="95">
        <v>25822</v>
      </c>
      <c r="AB317" s="95">
        <v>119755076</v>
      </c>
      <c r="AC317" s="95">
        <v>23685</v>
      </c>
      <c r="AD317" s="95">
        <v>103620470</v>
      </c>
      <c r="AE317" s="95">
        <v>3975</v>
      </c>
      <c r="AF317" s="95">
        <v>17707682</v>
      </c>
      <c r="AG317" s="95">
        <v>3378</v>
      </c>
      <c r="AH317" s="95">
        <v>16380509</v>
      </c>
      <c r="AI317" s="95">
        <v>25695</v>
      </c>
      <c r="AJ317" s="95">
        <v>115089342</v>
      </c>
      <c r="AK317" s="95">
        <v>23531</v>
      </c>
      <c r="AL317" s="95">
        <v>107334990.16</v>
      </c>
      <c r="AM317" s="95">
        <v>4040</v>
      </c>
      <c r="AN317" s="95">
        <v>17102628</v>
      </c>
      <c r="AO317" s="95">
        <v>3434</v>
      </c>
      <c r="AP317" s="95">
        <v>17678453</v>
      </c>
      <c r="AQ317" s="72">
        <v>340.6</v>
      </c>
      <c r="AR317" s="72">
        <v>309.89999999999998</v>
      </c>
      <c r="AS317" s="72">
        <v>650.5</v>
      </c>
      <c r="AT317" s="95">
        <v>122422422</v>
      </c>
      <c r="AU317" s="95">
        <v>103765162</v>
      </c>
      <c r="AV317" s="95">
        <v>29953</v>
      </c>
      <c r="AW317" s="95">
        <v>27903</v>
      </c>
      <c r="AX317" s="72">
        <v>357.61</v>
      </c>
      <c r="AY317" s="72">
        <v>326.07</v>
      </c>
      <c r="AZ317" s="72">
        <v>683.68</v>
      </c>
      <c r="BA317" s="95">
        <v>128770466</v>
      </c>
      <c r="BB317" s="95">
        <v>108550845</v>
      </c>
      <c r="BC317" s="95">
        <v>30007</v>
      </c>
      <c r="BD317" s="95">
        <v>27742</v>
      </c>
      <c r="BE317" s="72">
        <v>377.71</v>
      </c>
      <c r="BF317" s="72">
        <v>349.66</v>
      </c>
      <c r="BG317" s="72">
        <v>727.37</v>
      </c>
      <c r="BH317" s="95">
        <v>135906755</v>
      </c>
      <c r="BI317" s="95">
        <v>115191381</v>
      </c>
      <c r="BJ317" s="95">
        <v>29985</v>
      </c>
      <c r="BK317" s="95">
        <v>27453</v>
      </c>
      <c r="BL317" s="72">
        <v>384.44</v>
      </c>
      <c r="BM317" s="72">
        <v>369.51</v>
      </c>
      <c r="BN317" s="72">
        <v>753.95</v>
      </c>
      <c r="BO317" s="95">
        <v>137462758</v>
      </c>
      <c r="BP317" s="95">
        <v>120000979</v>
      </c>
      <c r="BQ317" s="95">
        <v>29797</v>
      </c>
      <c r="BR317" s="95">
        <v>27063</v>
      </c>
      <c r="BS317" s="72">
        <v>370.47</v>
      </c>
      <c r="BT317" s="72">
        <v>386.34</v>
      </c>
      <c r="BU317" s="72">
        <v>756.81</v>
      </c>
      <c r="BV317" s="95">
        <v>132191970</v>
      </c>
      <c r="BW317" s="95">
        <v>125013443.16</v>
      </c>
      <c r="BX317" s="95">
        <v>29735</v>
      </c>
      <c r="BY317" s="95">
        <v>26965</v>
      </c>
      <c r="BZ317" s="95">
        <v>28976</v>
      </c>
      <c r="CA317" s="95">
        <v>28915</v>
      </c>
      <c r="CB317" s="95">
        <v>28765</v>
      </c>
      <c r="CC317" s="95">
        <v>28499</v>
      </c>
      <c r="CD317" s="95">
        <v>28380</v>
      </c>
      <c r="CE317" s="72">
        <v>650.75523149000003</v>
      </c>
      <c r="CF317" s="72">
        <v>676.59346364999999</v>
      </c>
      <c r="CG317" s="72">
        <v>712.40329333</v>
      </c>
      <c r="CH317" s="72">
        <v>716.50152150999998</v>
      </c>
      <c r="CI317" s="72">
        <v>731.52548966999996</v>
      </c>
      <c r="CJ317" s="96">
        <v>0.99960779190000004</v>
      </c>
      <c r="CK317" s="96">
        <v>1.0104738469000001</v>
      </c>
      <c r="CL317" s="96">
        <v>1.0210087556</v>
      </c>
      <c r="CM317" s="96">
        <v>1.0522657348</v>
      </c>
      <c r="CN317" s="96">
        <v>1.0345640865000001</v>
      </c>
      <c r="CO317" s="96">
        <v>1.0164419606999999</v>
      </c>
      <c r="CP317" s="96">
        <v>1.0070265521999999</v>
      </c>
      <c r="CQ317" s="96">
        <v>0.99584056389999998</v>
      </c>
      <c r="CR317" s="96">
        <v>1.0112325656000001</v>
      </c>
      <c r="CS317" s="95">
        <v>27667</v>
      </c>
      <c r="CT317" s="95">
        <v>27632</v>
      </c>
      <c r="CU317" s="95">
        <v>27480</v>
      </c>
      <c r="CV317" s="95">
        <v>27018</v>
      </c>
      <c r="CW317" s="95">
        <v>26939</v>
      </c>
      <c r="CX317" s="96">
        <v>1.0090358020000001</v>
      </c>
      <c r="CY317" s="96">
        <v>1.013863881</v>
      </c>
      <c r="CZ317" s="96">
        <v>1.019225445</v>
      </c>
      <c r="DA317" s="96">
        <v>1.024469442</v>
      </c>
      <c r="DB317" s="96">
        <v>1.0158022579999999</v>
      </c>
      <c r="DC317">
        <v>2013</v>
      </c>
      <c r="DD317" s="6">
        <v>27425.200000000001</v>
      </c>
      <c r="DE317" s="96">
        <v>6.8026503E-3</v>
      </c>
      <c r="DF317" s="72">
        <v>771.33</v>
      </c>
      <c r="DG317" s="96">
        <v>1</v>
      </c>
      <c r="DH317" s="72">
        <v>771.33</v>
      </c>
      <c r="DI317" s="72">
        <v>772.49006092000002</v>
      </c>
      <c r="DJ317" s="96">
        <v>1</v>
      </c>
      <c r="DK317" s="72">
        <v>771.33</v>
      </c>
      <c r="DL317" s="96">
        <v>1</v>
      </c>
      <c r="DM317" s="72">
        <v>771.33</v>
      </c>
      <c r="DN317" s="96">
        <v>0.95900263730000002</v>
      </c>
      <c r="DO317" s="96">
        <v>2.5026E-2</v>
      </c>
      <c r="DP317" s="72">
        <v>18.510000000000002</v>
      </c>
      <c r="DQ317" s="72">
        <v>752.82</v>
      </c>
      <c r="DR317" t="s">
        <v>276</v>
      </c>
      <c r="DT317" t="s">
        <v>274</v>
      </c>
    </row>
    <row r="318" spans="1:124" x14ac:dyDescent="0.3">
      <c r="A318" t="s">
        <v>277</v>
      </c>
      <c r="B318">
        <v>7030</v>
      </c>
      <c r="C318" s="95">
        <v>21821</v>
      </c>
      <c r="D318" s="95">
        <v>89766343</v>
      </c>
      <c r="E318" s="95">
        <v>20453</v>
      </c>
      <c r="F318" s="95">
        <v>73621362</v>
      </c>
      <c r="G318" s="95">
        <v>2993</v>
      </c>
      <c r="H318" s="95">
        <v>11081942</v>
      </c>
      <c r="I318" s="95">
        <v>2501</v>
      </c>
      <c r="J318" s="95">
        <v>10116622</v>
      </c>
      <c r="K318" s="95">
        <v>21364</v>
      </c>
      <c r="L318" s="95">
        <v>99182452</v>
      </c>
      <c r="M318" s="95">
        <v>19864</v>
      </c>
      <c r="N318" s="95">
        <v>75418845</v>
      </c>
      <c r="O318" s="95">
        <v>3030</v>
      </c>
      <c r="P318" s="95">
        <v>13118163</v>
      </c>
      <c r="Q318" s="95">
        <v>2550</v>
      </c>
      <c r="R318" s="95">
        <v>10449860</v>
      </c>
      <c r="S318" s="95">
        <v>20774</v>
      </c>
      <c r="T318" s="95">
        <v>101329472</v>
      </c>
      <c r="U318" s="95">
        <v>19099</v>
      </c>
      <c r="V318" s="95">
        <v>76201628</v>
      </c>
      <c r="W318" s="95">
        <v>3032</v>
      </c>
      <c r="X318" s="95">
        <v>14099084</v>
      </c>
      <c r="Y318" s="95">
        <v>2549</v>
      </c>
      <c r="Z318" s="95">
        <v>11122789</v>
      </c>
      <c r="AA318" s="95">
        <v>20386</v>
      </c>
      <c r="AB318" s="95">
        <v>96972722</v>
      </c>
      <c r="AC318" s="95">
        <v>18574</v>
      </c>
      <c r="AD318" s="95">
        <v>80014471</v>
      </c>
      <c r="AE318" s="95">
        <v>3041</v>
      </c>
      <c r="AF318" s="95">
        <v>14640105</v>
      </c>
      <c r="AG318" s="95">
        <v>2561</v>
      </c>
      <c r="AH318" s="95">
        <v>12309163</v>
      </c>
      <c r="AI318" s="95">
        <v>20338</v>
      </c>
      <c r="AJ318" s="95">
        <v>96835759.689999998</v>
      </c>
      <c r="AK318" s="95">
        <v>18405</v>
      </c>
      <c r="AL318" s="95">
        <v>81363177.349999994</v>
      </c>
      <c r="AM318" s="95">
        <v>3084</v>
      </c>
      <c r="AN318" s="95">
        <v>13212879</v>
      </c>
      <c r="AO318" s="95">
        <v>2622</v>
      </c>
      <c r="AP318" s="95">
        <v>12239450</v>
      </c>
      <c r="AQ318" s="72">
        <v>338.68</v>
      </c>
      <c r="AR318" s="72">
        <v>304.01</v>
      </c>
      <c r="AS318" s="72">
        <v>642.69000000000005</v>
      </c>
      <c r="AT318" s="95">
        <v>100848285</v>
      </c>
      <c r="AU318" s="95">
        <v>83737984</v>
      </c>
      <c r="AV318" s="95">
        <v>24814</v>
      </c>
      <c r="AW318" s="95">
        <v>22954</v>
      </c>
      <c r="AX318" s="72">
        <v>383.63</v>
      </c>
      <c r="AY318" s="72">
        <v>319.25</v>
      </c>
      <c r="AZ318" s="72">
        <v>702.88</v>
      </c>
      <c r="BA318" s="95">
        <v>112300615</v>
      </c>
      <c r="BB318" s="95">
        <v>85868705</v>
      </c>
      <c r="BC318" s="95">
        <v>24394</v>
      </c>
      <c r="BD318" s="95">
        <v>22414</v>
      </c>
      <c r="BE318" s="72">
        <v>404.06</v>
      </c>
      <c r="BF318" s="72">
        <v>336.15</v>
      </c>
      <c r="BG318" s="72">
        <v>740.21</v>
      </c>
      <c r="BH318" s="95">
        <v>115428556</v>
      </c>
      <c r="BI318" s="95">
        <v>87324417</v>
      </c>
      <c r="BJ318" s="95">
        <v>23806</v>
      </c>
      <c r="BK318" s="95">
        <v>21648</v>
      </c>
      <c r="BL318" s="72">
        <v>397.02</v>
      </c>
      <c r="BM318" s="72">
        <v>364.02</v>
      </c>
      <c r="BN318" s="72">
        <v>761.04</v>
      </c>
      <c r="BO318" s="95">
        <v>111612827</v>
      </c>
      <c r="BP318" s="95">
        <v>92323634</v>
      </c>
      <c r="BQ318" s="95">
        <v>23427</v>
      </c>
      <c r="BR318" s="95">
        <v>21135</v>
      </c>
      <c r="BS318" s="72">
        <v>391.54</v>
      </c>
      <c r="BT318" s="72">
        <v>370.96</v>
      </c>
      <c r="BU318" s="72">
        <v>762.5</v>
      </c>
      <c r="BV318" s="95">
        <v>110048638.69</v>
      </c>
      <c r="BW318" s="95">
        <v>93602627.349999994</v>
      </c>
      <c r="BX318" s="95">
        <v>23422</v>
      </c>
      <c r="BY318" s="95">
        <v>21027</v>
      </c>
      <c r="BZ318" s="95">
        <v>23928</v>
      </c>
      <c r="CA318" s="95">
        <v>23440</v>
      </c>
      <c r="CB318" s="95">
        <v>22766</v>
      </c>
      <c r="CC318" s="95">
        <v>22339</v>
      </c>
      <c r="CD318" s="95">
        <v>22250</v>
      </c>
      <c r="CE318" s="72">
        <v>650.75523149000003</v>
      </c>
      <c r="CF318" s="72">
        <v>676.59346364999999</v>
      </c>
      <c r="CG318" s="72">
        <v>712.40329333</v>
      </c>
      <c r="CH318" s="72">
        <v>716.50152150999998</v>
      </c>
      <c r="CI318" s="72">
        <v>731.52548966999996</v>
      </c>
      <c r="CJ318" s="96">
        <v>0.9876063517</v>
      </c>
      <c r="CK318" s="96">
        <v>1.0388513011</v>
      </c>
      <c r="CL318" s="96">
        <v>1.0390322544999999</v>
      </c>
      <c r="CM318" s="96">
        <v>1.0621610383</v>
      </c>
      <c r="CN318" s="96">
        <v>1.0423423528</v>
      </c>
      <c r="CO318" s="96">
        <v>1.0162210044</v>
      </c>
      <c r="CP318" s="96">
        <v>1.0174938868000001</v>
      </c>
      <c r="CQ318" s="96">
        <v>0.99584056389999998</v>
      </c>
      <c r="CR318" s="96">
        <v>1.0217436188</v>
      </c>
      <c r="CS318" s="95">
        <v>22773</v>
      </c>
      <c r="CT318" s="95">
        <v>22259</v>
      </c>
      <c r="CU318" s="95">
        <v>21517</v>
      </c>
      <c r="CV318" s="95">
        <v>21072</v>
      </c>
      <c r="CW318" s="95">
        <v>21000</v>
      </c>
      <c r="CX318" s="96">
        <v>1.001270817</v>
      </c>
      <c r="CY318" s="96">
        <v>1.009972579</v>
      </c>
      <c r="CZ318" s="96">
        <v>1.024828321</v>
      </c>
      <c r="DA318" s="96">
        <v>1.0148822719999999</v>
      </c>
      <c r="DB318" s="96">
        <v>1.0315805499999999</v>
      </c>
      <c r="DC318">
        <v>2013</v>
      </c>
      <c r="DD318" s="6">
        <v>21835.599999999999</v>
      </c>
      <c r="DE318" s="96">
        <v>1.18804814E-2</v>
      </c>
      <c r="DF318" s="72">
        <v>775.37</v>
      </c>
      <c r="DG318" s="96">
        <v>1</v>
      </c>
      <c r="DH318" s="72">
        <v>775.37</v>
      </c>
      <c r="DI318" s="72">
        <v>786.39155483000002</v>
      </c>
      <c r="DJ318" s="96">
        <v>1</v>
      </c>
      <c r="DK318" s="72">
        <v>775.37</v>
      </c>
      <c r="DL318" s="96">
        <v>1</v>
      </c>
      <c r="DM318" s="72">
        <v>775.37</v>
      </c>
      <c r="DN318" s="96">
        <v>0.72137060409999998</v>
      </c>
      <c r="DO318" s="96">
        <v>3.3270000000000001E-2</v>
      </c>
      <c r="DP318" s="72">
        <v>18.61</v>
      </c>
      <c r="DQ318" s="72">
        <v>756.76</v>
      </c>
      <c r="DR318" t="s">
        <v>277</v>
      </c>
      <c r="DT318" t="s">
        <v>274</v>
      </c>
    </row>
    <row r="319" spans="1:124" x14ac:dyDescent="0.3">
      <c r="A319" t="s">
        <v>278</v>
      </c>
      <c r="B319">
        <v>7040</v>
      </c>
      <c r="C319" s="95">
        <v>99885</v>
      </c>
      <c r="D319" s="95">
        <v>559751894</v>
      </c>
      <c r="E319" s="95">
        <v>92827</v>
      </c>
      <c r="F319" s="95">
        <v>358885876</v>
      </c>
      <c r="G319" s="95">
        <v>17937</v>
      </c>
      <c r="H319" s="95">
        <v>79878341</v>
      </c>
      <c r="I319" s="95">
        <v>15247</v>
      </c>
      <c r="J319" s="95">
        <v>60124309</v>
      </c>
      <c r="K319" s="95">
        <v>96553</v>
      </c>
      <c r="L319" s="95">
        <v>562954377</v>
      </c>
      <c r="M319" s="95">
        <v>88750</v>
      </c>
      <c r="N319" s="95">
        <v>356223403</v>
      </c>
      <c r="O319" s="95">
        <v>18071</v>
      </c>
      <c r="P319" s="95">
        <v>85889214</v>
      </c>
      <c r="Q319" s="95">
        <v>15346</v>
      </c>
      <c r="R319" s="95">
        <v>61456971</v>
      </c>
      <c r="S319" s="95">
        <v>93098</v>
      </c>
      <c r="T319" s="95">
        <v>579750075</v>
      </c>
      <c r="U319" s="95">
        <v>84142</v>
      </c>
      <c r="V319" s="95">
        <v>360268027</v>
      </c>
      <c r="W319" s="95">
        <v>18043</v>
      </c>
      <c r="X319" s="95">
        <v>91741371</v>
      </c>
      <c r="Y319" s="95">
        <v>15315</v>
      </c>
      <c r="Z319" s="95">
        <v>65569837</v>
      </c>
      <c r="AA319" s="95">
        <v>90768</v>
      </c>
      <c r="AB319" s="95">
        <v>543227716</v>
      </c>
      <c r="AC319" s="95">
        <v>81045</v>
      </c>
      <c r="AD319" s="95">
        <v>369500275</v>
      </c>
      <c r="AE319" s="95">
        <v>18149</v>
      </c>
      <c r="AF319" s="95">
        <v>96349803</v>
      </c>
      <c r="AG319" s="95">
        <v>15393</v>
      </c>
      <c r="AH319" s="95">
        <v>73448988</v>
      </c>
      <c r="AI319" s="95">
        <v>89866</v>
      </c>
      <c r="AJ319" s="95">
        <v>528782124.24000001</v>
      </c>
      <c r="AK319" s="95">
        <v>79712</v>
      </c>
      <c r="AL319" s="95">
        <v>375728487.77999997</v>
      </c>
      <c r="AM319" s="95">
        <v>18589</v>
      </c>
      <c r="AN319" s="95">
        <v>98210050</v>
      </c>
      <c r="AO319" s="95">
        <v>15815</v>
      </c>
      <c r="AP319" s="95">
        <v>77298036</v>
      </c>
      <c r="AQ319" s="72">
        <v>452.4</v>
      </c>
      <c r="AR319" s="72">
        <v>323.08999999999997</v>
      </c>
      <c r="AS319" s="72">
        <v>775.49</v>
      </c>
      <c r="AT319" s="95">
        <v>639630235</v>
      </c>
      <c r="AU319" s="95">
        <v>419010185</v>
      </c>
      <c r="AV319" s="95">
        <v>117822</v>
      </c>
      <c r="AW319" s="95">
        <v>108074</v>
      </c>
      <c r="AX319" s="72">
        <v>471.72</v>
      </c>
      <c r="AY319" s="72">
        <v>334.37</v>
      </c>
      <c r="AZ319" s="72">
        <v>806.09</v>
      </c>
      <c r="BA319" s="95">
        <v>648843591</v>
      </c>
      <c r="BB319" s="95">
        <v>417680374</v>
      </c>
      <c r="BC319" s="95">
        <v>114624</v>
      </c>
      <c r="BD319" s="95">
        <v>104096</v>
      </c>
      <c r="BE319" s="72">
        <v>503.48</v>
      </c>
      <c r="BF319" s="72">
        <v>356.8</v>
      </c>
      <c r="BG319" s="72">
        <v>860.28</v>
      </c>
      <c r="BH319" s="95">
        <v>671491446</v>
      </c>
      <c r="BI319" s="95">
        <v>425837864</v>
      </c>
      <c r="BJ319" s="95">
        <v>111141</v>
      </c>
      <c r="BK319" s="95">
        <v>99457</v>
      </c>
      <c r="BL319" s="72">
        <v>489.35</v>
      </c>
      <c r="BM319" s="72">
        <v>382.76</v>
      </c>
      <c r="BN319" s="72">
        <v>872.11</v>
      </c>
      <c r="BO319" s="95">
        <v>639577519</v>
      </c>
      <c r="BP319" s="95">
        <v>442949263</v>
      </c>
      <c r="BQ319" s="95">
        <v>108917</v>
      </c>
      <c r="BR319" s="95">
        <v>96438</v>
      </c>
      <c r="BS319" s="72">
        <v>481.76</v>
      </c>
      <c r="BT319" s="72">
        <v>395.2</v>
      </c>
      <c r="BU319" s="72">
        <v>876.96</v>
      </c>
      <c r="BV319" s="95">
        <v>626992174.24000001</v>
      </c>
      <c r="BW319" s="95">
        <v>453026523.77999997</v>
      </c>
      <c r="BX319" s="95">
        <v>108455</v>
      </c>
      <c r="BY319" s="95">
        <v>95527</v>
      </c>
      <c r="BZ319" s="95">
        <v>113176</v>
      </c>
      <c r="CA319" s="95">
        <v>109551</v>
      </c>
      <c r="CB319" s="95">
        <v>105509</v>
      </c>
      <c r="CC319" s="95">
        <v>102993</v>
      </c>
      <c r="CD319" s="95">
        <v>102131</v>
      </c>
      <c r="CE319" s="72">
        <v>650.75523149000003</v>
      </c>
      <c r="CF319" s="72">
        <v>676.59346364999999</v>
      </c>
      <c r="CG319" s="72">
        <v>712.40329333</v>
      </c>
      <c r="CH319" s="72">
        <v>716.50152150999998</v>
      </c>
      <c r="CI319" s="72">
        <v>731.52548966999996</v>
      </c>
      <c r="CJ319" s="96">
        <v>1.1916769355000001</v>
      </c>
      <c r="CK319" s="96">
        <v>1.1913948970999999</v>
      </c>
      <c r="CL319" s="96">
        <v>1.2075744288000001</v>
      </c>
      <c r="CM319" s="96">
        <v>1.217178155</v>
      </c>
      <c r="CN319" s="96">
        <v>1.1988099012</v>
      </c>
      <c r="CO319" s="96">
        <v>1.0883461843</v>
      </c>
      <c r="CP319" s="96">
        <v>1.1038095054999999</v>
      </c>
      <c r="CQ319" s="96">
        <v>0.99584056389999998</v>
      </c>
      <c r="CR319" s="96">
        <v>1.1084197490000001</v>
      </c>
      <c r="CS319" s="95">
        <v>106021</v>
      </c>
      <c r="CT319" s="95">
        <v>102804</v>
      </c>
      <c r="CU319" s="95">
        <v>98026</v>
      </c>
      <c r="CV319" s="95">
        <v>95163</v>
      </c>
      <c r="CW319" s="95">
        <v>94261</v>
      </c>
      <c r="CX319" s="96">
        <v>1.0715002739999999</v>
      </c>
      <c r="CY319" s="96">
        <v>1.08181722</v>
      </c>
      <c r="CZ319" s="96">
        <v>1.0930323470000001</v>
      </c>
      <c r="DA319" s="96">
        <v>1.100363158</v>
      </c>
      <c r="DB319" s="96">
        <v>1.0974091779999999</v>
      </c>
      <c r="DC319">
        <v>2013</v>
      </c>
      <c r="DD319" s="6">
        <v>100718.39999999999</v>
      </c>
      <c r="DE319" s="96">
        <v>1.5895548799999999E-2</v>
      </c>
      <c r="DF319" s="72">
        <v>837.72</v>
      </c>
      <c r="DG319" s="96">
        <v>1</v>
      </c>
      <c r="DH319" s="72">
        <v>837.72</v>
      </c>
      <c r="DI319" s="72">
        <v>837.72</v>
      </c>
      <c r="DJ319" s="96">
        <v>1</v>
      </c>
      <c r="DK319" s="72">
        <v>837.72</v>
      </c>
      <c r="DL319" s="96">
        <v>1</v>
      </c>
      <c r="DM319" s="72">
        <v>837.72</v>
      </c>
      <c r="DN319" s="96">
        <v>0.4965551487</v>
      </c>
      <c r="DO319" s="96">
        <v>4.8333000000000001E-2</v>
      </c>
      <c r="DP319" s="72">
        <v>20.11</v>
      </c>
      <c r="DQ319" s="72">
        <v>817.61</v>
      </c>
      <c r="DR319" t="s">
        <v>278</v>
      </c>
      <c r="DT319" t="s">
        <v>274</v>
      </c>
    </row>
    <row r="320" spans="1:124" x14ac:dyDescent="0.3">
      <c r="A320" t="s">
        <v>279</v>
      </c>
      <c r="B320">
        <v>7050</v>
      </c>
      <c r="C320" s="95">
        <v>34339</v>
      </c>
      <c r="D320" s="95">
        <v>150068041</v>
      </c>
      <c r="E320" s="95">
        <v>32430</v>
      </c>
      <c r="F320" s="95">
        <v>124007776</v>
      </c>
      <c r="G320" s="95">
        <v>5536</v>
      </c>
      <c r="H320" s="95">
        <v>18637383</v>
      </c>
      <c r="I320" s="95">
        <v>4728</v>
      </c>
      <c r="J320" s="95">
        <v>17746573</v>
      </c>
      <c r="K320" s="95">
        <v>33937</v>
      </c>
      <c r="L320" s="95">
        <v>157385856</v>
      </c>
      <c r="M320" s="95">
        <v>31802</v>
      </c>
      <c r="N320" s="95">
        <v>130916738</v>
      </c>
      <c r="O320" s="95">
        <v>5735</v>
      </c>
      <c r="P320" s="95">
        <v>23685449</v>
      </c>
      <c r="Q320" s="95">
        <v>4887</v>
      </c>
      <c r="R320" s="95">
        <v>19975659</v>
      </c>
      <c r="S320" s="95">
        <v>33625</v>
      </c>
      <c r="T320" s="95">
        <v>165127225</v>
      </c>
      <c r="U320" s="95">
        <v>31164</v>
      </c>
      <c r="V320" s="95">
        <v>134761225</v>
      </c>
      <c r="W320" s="95">
        <v>5821</v>
      </c>
      <c r="X320" s="95">
        <v>25642322</v>
      </c>
      <c r="Y320" s="95">
        <v>4982</v>
      </c>
      <c r="Z320" s="95">
        <v>21879807</v>
      </c>
      <c r="AA320" s="95">
        <v>33542</v>
      </c>
      <c r="AB320" s="95">
        <v>168007161</v>
      </c>
      <c r="AC320" s="95">
        <v>30846</v>
      </c>
      <c r="AD320" s="95">
        <v>140813774</v>
      </c>
      <c r="AE320" s="95">
        <v>5908</v>
      </c>
      <c r="AF320" s="95">
        <v>27048413</v>
      </c>
      <c r="AG320" s="95">
        <v>5079</v>
      </c>
      <c r="AH320" s="95">
        <v>23814850</v>
      </c>
      <c r="AI320" s="95">
        <v>33458</v>
      </c>
      <c r="AJ320" s="95">
        <v>174686870.09999999</v>
      </c>
      <c r="AK320" s="95">
        <v>30662</v>
      </c>
      <c r="AL320" s="95">
        <v>143700688.22</v>
      </c>
      <c r="AM320" s="95">
        <v>6065</v>
      </c>
      <c r="AN320" s="95">
        <v>27773039</v>
      </c>
      <c r="AO320" s="95">
        <v>5202</v>
      </c>
      <c r="AP320" s="95">
        <v>26865084</v>
      </c>
      <c r="AQ320" s="72">
        <v>352.57</v>
      </c>
      <c r="AR320" s="72">
        <v>317.91000000000003</v>
      </c>
      <c r="AS320" s="72">
        <v>670.48</v>
      </c>
      <c r="AT320" s="95">
        <v>168705424</v>
      </c>
      <c r="AU320" s="95">
        <v>141754349</v>
      </c>
      <c r="AV320" s="95">
        <v>39875</v>
      </c>
      <c r="AW320" s="95">
        <v>37158</v>
      </c>
      <c r="AX320" s="72">
        <v>380.35</v>
      </c>
      <c r="AY320" s="72">
        <v>342.73</v>
      </c>
      <c r="AZ320" s="72">
        <v>723.08</v>
      </c>
      <c r="BA320" s="95">
        <v>181071305</v>
      </c>
      <c r="BB320" s="95">
        <v>150892397</v>
      </c>
      <c r="BC320" s="95">
        <v>39672</v>
      </c>
      <c r="BD320" s="95">
        <v>36689</v>
      </c>
      <c r="BE320" s="72">
        <v>403.02</v>
      </c>
      <c r="BF320" s="72">
        <v>361.13</v>
      </c>
      <c r="BG320" s="72">
        <v>764.15</v>
      </c>
      <c r="BH320" s="95">
        <v>190769547</v>
      </c>
      <c r="BI320" s="95">
        <v>156641032</v>
      </c>
      <c r="BJ320" s="95">
        <v>39446</v>
      </c>
      <c r="BK320" s="95">
        <v>36146</v>
      </c>
      <c r="BL320" s="72">
        <v>412.03</v>
      </c>
      <c r="BM320" s="72">
        <v>381.88</v>
      </c>
      <c r="BN320" s="72">
        <v>793.91</v>
      </c>
      <c r="BO320" s="95">
        <v>195055574</v>
      </c>
      <c r="BP320" s="95">
        <v>164628624</v>
      </c>
      <c r="BQ320" s="95">
        <v>39450</v>
      </c>
      <c r="BR320" s="95">
        <v>35925</v>
      </c>
      <c r="BS320" s="72">
        <v>426.88</v>
      </c>
      <c r="BT320" s="72">
        <v>396.33</v>
      </c>
      <c r="BU320" s="72">
        <v>823.21</v>
      </c>
      <c r="BV320" s="95">
        <v>202459909.09999999</v>
      </c>
      <c r="BW320" s="95">
        <v>170565772.22</v>
      </c>
      <c r="BX320" s="95">
        <v>39523</v>
      </c>
      <c r="BY320" s="95">
        <v>35864</v>
      </c>
      <c r="BZ320" s="95">
        <v>38580</v>
      </c>
      <c r="CA320" s="95">
        <v>38234</v>
      </c>
      <c r="CB320" s="95">
        <v>37855</v>
      </c>
      <c r="CC320" s="95">
        <v>37777</v>
      </c>
      <c r="CD320" s="95">
        <v>37733</v>
      </c>
      <c r="CE320" s="72">
        <v>650.75523149000003</v>
      </c>
      <c r="CF320" s="72">
        <v>676.59346364999999</v>
      </c>
      <c r="CG320" s="72">
        <v>712.40329333</v>
      </c>
      <c r="CH320" s="72">
        <v>716.50152150999998</v>
      </c>
      <c r="CI320" s="72">
        <v>731.52548966999996</v>
      </c>
      <c r="CJ320" s="96">
        <v>1.0303105800000001</v>
      </c>
      <c r="CK320" s="96">
        <v>1.0687067476000001</v>
      </c>
      <c r="CL320" s="96">
        <v>1.0726368155999999</v>
      </c>
      <c r="CM320" s="96">
        <v>1.1080367258999999</v>
      </c>
      <c r="CN320" s="96">
        <v>1.1253333091</v>
      </c>
      <c r="CO320" s="96">
        <v>1.0700444222000001</v>
      </c>
      <c r="CP320" s="96">
        <v>1.0102429518</v>
      </c>
      <c r="CQ320" s="96">
        <v>0.99584056389999998</v>
      </c>
      <c r="CR320" s="96">
        <v>1.0144623990999999</v>
      </c>
      <c r="CS320" s="95">
        <v>36461</v>
      </c>
      <c r="CT320" s="95">
        <v>36057</v>
      </c>
      <c r="CU320" s="95">
        <v>35685</v>
      </c>
      <c r="CV320" s="95">
        <v>35446</v>
      </c>
      <c r="CW320" s="95">
        <v>35403</v>
      </c>
      <c r="CX320" s="96">
        <v>1.0628318400000001</v>
      </c>
      <c r="CY320" s="96">
        <v>1.07010285</v>
      </c>
      <c r="CZ320" s="96">
        <v>1.0811070270000001</v>
      </c>
      <c r="DA320" s="96">
        <v>1.0698578110000001</v>
      </c>
      <c r="DB320" s="96">
        <v>1.066449156</v>
      </c>
      <c r="DC320">
        <v>2013</v>
      </c>
      <c r="DD320" s="6">
        <v>36356.400000000001</v>
      </c>
      <c r="DE320" s="96">
        <v>4.1742254000000003E-3</v>
      </c>
      <c r="DF320" s="72">
        <v>775.84</v>
      </c>
      <c r="DG320" s="96">
        <v>1</v>
      </c>
      <c r="DH320" s="72">
        <v>775.84</v>
      </c>
      <c r="DI320" s="72">
        <v>775.84</v>
      </c>
      <c r="DJ320" s="96">
        <v>1</v>
      </c>
      <c r="DK320" s="72">
        <v>775.84</v>
      </c>
      <c r="DL320" s="96">
        <v>1</v>
      </c>
      <c r="DM320" s="72">
        <v>775.84</v>
      </c>
      <c r="DN320" s="96">
        <v>1</v>
      </c>
      <c r="DO320" s="96">
        <v>1.8778E-2</v>
      </c>
      <c r="DP320" s="72">
        <v>14.57</v>
      </c>
      <c r="DQ320" s="72">
        <v>761.27</v>
      </c>
      <c r="DR320" t="s">
        <v>279</v>
      </c>
      <c r="DT320" t="s">
        <v>274</v>
      </c>
    </row>
    <row r="321" spans="1:124" x14ac:dyDescent="0.3">
      <c r="A321" t="s">
        <v>280</v>
      </c>
      <c r="B321">
        <v>7060</v>
      </c>
      <c r="C321" s="95">
        <v>14817</v>
      </c>
      <c r="D321" s="95">
        <v>63154113</v>
      </c>
      <c r="E321" s="95">
        <v>14019</v>
      </c>
      <c r="F321" s="95">
        <v>49844437</v>
      </c>
      <c r="G321" s="95">
        <v>2111</v>
      </c>
      <c r="H321" s="95">
        <v>7535203</v>
      </c>
      <c r="I321" s="95">
        <v>1721</v>
      </c>
      <c r="J321" s="95">
        <v>6861155</v>
      </c>
      <c r="K321" s="95">
        <v>14610</v>
      </c>
      <c r="L321" s="95">
        <v>63996619</v>
      </c>
      <c r="M321" s="95">
        <v>13627</v>
      </c>
      <c r="N321" s="95">
        <v>51456801</v>
      </c>
      <c r="O321" s="95">
        <v>2088</v>
      </c>
      <c r="P321" s="95">
        <v>7690765</v>
      </c>
      <c r="Q321" s="95">
        <v>1688</v>
      </c>
      <c r="R321" s="95">
        <v>7015265</v>
      </c>
      <c r="S321" s="95">
        <v>14365</v>
      </c>
      <c r="T321" s="95">
        <v>67747478</v>
      </c>
      <c r="U321" s="95">
        <v>13218</v>
      </c>
      <c r="V321" s="95">
        <v>52987643</v>
      </c>
      <c r="W321" s="95">
        <v>2092</v>
      </c>
      <c r="X321" s="95">
        <v>7804159</v>
      </c>
      <c r="Y321" s="95">
        <v>1684</v>
      </c>
      <c r="Z321" s="95">
        <v>7125824</v>
      </c>
      <c r="AA321" s="95">
        <v>14151</v>
      </c>
      <c r="AB321" s="95">
        <v>69589440</v>
      </c>
      <c r="AC321" s="95">
        <v>12899</v>
      </c>
      <c r="AD321" s="95">
        <v>54525899</v>
      </c>
      <c r="AE321" s="95">
        <v>2051</v>
      </c>
      <c r="AF321" s="95">
        <v>8119437</v>
      </c>
      <c r="AG321" s="95">
        <v>1657</v>
      </c>
      <c r="AH321" s="95">
        <v>8031568</v>
      </c>
      <c r="AI321" s="95">
        <v>14125</v>
      </c>
      <c r="AJ321" s="95">
        <v>66988110.939999998</v>
      </c>
      <c r="AK321" s="95">
        <v>12820</v>
      </c>
      <c r="AL321" s="95">
        <v>54281817.350000001</v>
      </c>
      <c r="AM321" s="95">
        <v>2127</v>
      </c>
      <c r="AN321" s="95">
        <v>8352061</v>
      </c>
      <c r="AO321" s="95">
        <v>1735</v>
      </c>
      <c r="AP321" s="95">
        <v>8409930</v>
      </c>
      <c r="AQ321" s="72">
        <v>347.99</v>
      </c>
      <c r="AR321" s="72">
        <v>300.22000000000003</v>
      </c>
      <c r="AS321" s="72">
        <v>648.21</v>
      </c>
      <c r="AT321" s="95">
        <v>70689316</v>
      </c>
      <c r="AU321" s="95">
        <v>56705592</v>
      </c>
      <c r="AV321" s="95">
        <v>16928</v>
      </c>
      <c r="AW321" s="95">
        <v>15740</v>
      </c>
      <c r="AX321" s="72">
        <v>357.76</v>
      </c>
      <c r="AY321" s="72">
        <v>318.16000000000003</v>
      </c>
      <c r="AZ321" s="72">
        <v>675.92</v>
      </c>
      <c r="BA321" s="95">
        <v>71687384</v>
      </c>
      <c r="BB321" s="95">
        <v>58472066</v>
      </c>
      <c r="BC321" s="95">
        <v>16698</v>
      </c>
      <c r="BD321" s="95">
        <v>15315</v>
      </c>
      <c r="BE321" s="72">
        <v>382.57</v>
      </c>
      <c r="BF321" s="72">
        <v>336.16</v>
      </c>
      <c r="BG321" s="72">
        <v>718.73</v>
      </c>
      <c r="BH321" s="95">
        <v>75551637</v>
      </c>
      <c r="BI321" s="95">
        <v>60113467</v>
      </c>
      <c r="BJ321" s="95">
        <v>16457</v>
      </c>
      <c r="BK321" s="95">
        <v>14902</v>
      </c>
      <c r="BL321" s="72">
        <v>399.69</v>
      </c>
      <c r="BM321" s="72">
        <v>358.14</v>
      </c>
      <c r="BN321" s="72">
        <v>757.83</v>
      </c>
      <c r="BO321" s="95">
        <v>77708877</v>
      </c>
      <c r="BP321" s="95">
        <v>62557467</v>
      </c>
      <c r="BQ321" s="95">
        <v>16202</v>
      </c>
      <c r="BR321" s="95">
        <v>14556</v>
      </c>
      <c r="BS321" s="72">
        <v>386.31</v>
      </c>
      <c r="BT321" s="72">
        <v>358.94</v>
      </c>
      <c r="BU321" s="72">
        <v>745.25</v>
      </c>
      <c r="BV321" s="95">
        <v>75340171.939999998</v>
      </c>
      <c r="BW321" s="95">
        <v>62691747.350000001</v>
      </c>
      <c r="BX321" s="95">
        <v>16252</v>
      </c>
      <c r="BY321" s="95">
        <v>14555</v>
      </c>
      <c r="BZ321" s="95">
        <v>16362</v>
      </c>
      <c r="CA321" s="95">
        <v>16031</v>
      </c>
      <c r="CB321" s="95">
        <v>15707</v>
      </c>
      <c r="CC321" s="95">
        <v>15421</v>
      </c>
      <c r="CD321" s="95">
        <v>15422</v>
      </c>
      <c r="CE321" s="72">
        <v>650.75523149000003</v>
      </c>
      <c r="CF321" s="72">
        <v>676.59346364999999</v>
      </c>
      <c r="CG321" s="72">
        <v>712.40329333</v>
      </c>
      <c r="CH321" s="72">
        <v>716.50152150999998</v>
      </c>
      <c r="CI321" s="72">
        <v>731.52548966999996</v>
      </c>
      <c r="CJ321" s="96">
        <v>0.99608880359999996</v>
      </c>
      <c r="CK321" s="96">
        <v>0.99900462580000005</v>
      </c>
      <c r="CL321" s="96">
        <v>1.0088807936999999</v>
      </c>
      <c r="CM321" s="96">
        <v>1.0576809360999999</v>
      </c>
      <c r="CN321" s="96">
        <v>1.018761493</v>
      </c>
      <c r="CO321" s="96">
        <v>0.97893455350000003</v>
      </c>
      <c r="CP321" s="96">
        <v>1.0379481720999999</v>
      </c>
      <c r="CQ321" s="96">
        <v>0.99584056389999998</v>
      </c>
      <c r="CR321" s="96">
        <v>1.0422833348</v>
      </c>
      <c r="CS321" s="95">
        <v>16010</v>
      </c>
      <c r="CT321" s="95">
        <v>15536</v>
      </c>
      <c r="CU321" s="95">
        <v>15299</v>
      </c>
      <c r="CV321" s="95">
        <v>15058</v>
      </c>
      <c r="CW321" s="95">
        <v>15021</v>
      </c>
      <c r="CX321" s="96">
        <v>0.97227721</v>
      </c>
      <c r="CY321" s="96">
        <v>0.97467842800000004</v>
      </c>
      <c r="CZ321" s="96">
        <v>0.98592072200000003</v>
      </c>
      <c r="DA321" s="96">
        <v>0.98064474499999998</v>
      </c>
      <c r="DB321" s="96">
        <v>0.98160240399999998</v>
      </c>
      <c r="DC321">
        <v>2013</v>
      </c>
      <c r="DD321" s="6">
        <v>15013.6</v>
      </c>
      <c r="DE321" s="96">
        <v>6.4490438000000001E-3</v>
      </c>
      <c r="DF321" s="72">
        <v>795.3</v>
      </c>
      <c r="DG321" s="96">
        <v>1</v>
      </c>
      <c r="DH321" s="72">
        <v>795.3</v>
      </c>
      <c r="DI321" s="72">
        <v>786.39155483000002</v>
      </c>
      <c r="DJ321" s="96">
        <v>1</v>
      </c>
      <c r="DK321" s="72">
        <v>795.3</v>
      </c>
      <c r="DL321" s="96">
        <v>1</v>
      </c>
      <c r="DM321" s="72">
        <v>795.3</v>
      </c>
      <c r="DN321" s="96">
        <v>0.97596681709999999</v>
      </c>
      <c r="DO321" s="96">
        <v>2.4590999999999998E-2</v>
      </c>
      <c r="DP321" s="72">
        <v>19.09</v>
      </c>
      <c r="DQ321" s="72">
        <v>776.21</v>
      </c>
      <c r="DR321" t="s">
        <v>280</v>
      </c>
      <c r="DT321" t="s">
        <v>274</v>
      </c>
    </row>
    <row r="322" spans="1:124" x14ac:dyDescent="0.3">
      <c r="A322" t="s">
        <v>281</v>
      </c>
      <c r="B322">
        <v>7070</v>
      </c>
      <c r="C322" s="95">
        <v>13305</v>
      </c>
      <c r="D322" s="95">
        <v>59857878</v>
      </c>
      <c r="E322" s="95">
        <v>12568</v>
      </c>
      <c r="F322" s="95">
        <v>43820123</v>
      </c>
      <c r="G322" s="95">
        <v>3108</v>
      </c>
      <c r="H322" s="95">
        <v>10713313</v>
      </c>
      <c r="I322" s="95">
        <v>2575</v>
      </c>
      <c r="J322" s="95">
        <v>9366270</v>
      </c>
      <c r="K322" s="95">
        <v>13021</v>
      </c>
      <c r="L322" s="95">
        <v>64062563</v>
      </c>
      <c r="M322" s="95">
        <v>12216</v>
      </c>
      <c r="N322" s="95">
        <v>45261139</v>
      </c>
      <c r="O322" s="95">
        <v>3199</v>
      </c>
      <c r="P322" s="95">
        <v>12225536</v>
      </c>
      <c r="Q322" s="95">
        <v>2650</v>
      </c>
      <c r="R322" s="95">
        <v>10168868</v>
      </c>
      <c r="S322" s="95">
        <v>12678</v>
      </c>
      <c r="T322" s="95">
        <v>69500587</v>
      </c>
      <c r="U322" s="95">
        <v>11731</v>
      </c>
      <c r="V322" s="95">
        <v>44786813</v>
      </c>
      <c r="W322" s="95">
        <v>3214</v>
      </c>
      <c r="X322" s="95">
        <v>11525832</v>
      </c>
      <c r="Y322" s="95">
        <v>2677</v>
      </c>
      <c r="Z322" s="95">
        <v>10504538</v>
      </c>
      <c r="AA322" s="95">
        <v>12603</v>
      </c>
      <c r="AB322" s="95">
        <v>66527747</v>
      </c>
      <c r="AC322" s="95">
        <v>11563</v>
      </c>
      <c r="AD322" s="95">
        <v>47138051</v>
      </c>
      <c r="AE322" s="95">
        <v>3209</v>
      </c>
      <c r="AF322" s="95">
        <v>14356514</v>
      </c>
      <c r="AG322" s="95">
        <v>2685</v>
      </c>
      <c r="AH322" s="95">
        <v>11803463</v>
      </c>
      <c r="AI322" s="95">
        <v>12618</v>
      </c>
      <c r="AJ322" s="95">
        <v>65001627</v>
      </c>
      <c r="AK322" s="95">
        <v>11517</v>
      </c>
      <c r="AL322" s="95">
        <v>48547728</v>
      </c>
      <c r="AM322" s="95">
        <v>3297</v>
      </c>
      <c r="AN322" s="95">
        <v>13920702</v>
      </c>
      <c r="AO322" s="95">
        <v>2790</v>
      </c>
      <c r="AP322" s="95">
        <v>12171318</v>
      </c>
      <c r="AQ322" s="72">
        <v>358.31</v>
      </c>
      <c r="AR322" s="72">
        <v>292.69</v>
      </c>
      <c r="AS322" s="72">
        <v>651</v>
      </c>
      <c r="AT322" s="95">
        <v>70571191</v>
      </c>
      <c r="AU322" s="95">
        <v>53186393</v>
      </c>
      <c r="AV322" s="95">
        <v>16413</v>
      </c>
      <c r="AW322" s="95">
        <v>15143</v>
      </c>
      <c r="AX322" s="72">
        <v>391.94</v>
      </c>
      <c r="AY322" s="72">
        <v>310.72000000000003</v>
      </c>
      <c r="AZ322" s="72">
        <v>702.66</v>
      </c>
      <c r="BA322" s="95">
        <v>76288099</v>
      </c>
      <c r="BB322" s="95">
        <v>55430007</v>
      </c>
      <c r="BC322" s="95">
        <v>16220</v>
      </c>
      <c r="BD322" s="95">
        <v>14866</v>
      </c>
      <c r="BE322" s="72">
        <v>424.88</v>
      </c>
      <c r="BF322" s="72">
        <v>319.8</v>
      </c>
      <c r="BG322" s="72">
        <v>744.68</v>
      </c>
      <c r="BH322" s="95">
        <v>81026419</v>
      </c>
      <c r="BI322" s="95">
        <v>55291351</v>
      </c>
      <c r="BJ322" s="95">
        <v>15892</v>
      </c>
      <c r="BK322" s="95">
        <v>14408</v>
      </c>
      <c r="BL322" s="72">
        <v>426.28</v>
      </c>
      <c r="BM322" s="72">
        <v>344.74</v>
      </c>
      <c r="BN322" s="72">
        <v>771.02</v>
      </c>
      <c r="BO322" s="95">
        <v>80884261</v>
      </c>
      <c r="BP322" s="95">
        <v>58941514</v>
      </c>
      <c r="BQ322" s="95">
        <v>15812</v>
      </c>
      <c r="BR322" s="95">
        <v>14248</v>
      </c>
      <c r="BS322" s="72">
        <v>413.25</v>
      </c>
      <c r="BT322" s="72">
        <v>353.67</v>
      </c>
      <c r="BU322" s="72">
        <v>766.92</v>
      </c>
      <c r="BV322" s="95">
        <v>78922329</v>
      </c>
      <c r="BW322" s="95">
        <v>60719046</v>
      </c>
      <c r="BX322" s="95">
        <v>15915</v>
      </c>
      <c r="BY322" s="95">
        <v>14307</v>
      </c>
      <c r="BZ322" s="95">
        <v>15808</v>
      </c>
      <c r="CA322" s="95">
        <v>15567</v>
      </c>
      <c r="CB322" s="95">
        <v>15177</v>
      </c>
      <c r="CC322" s="95">
        <v>15070</v>
      </c>
      <c r="CD322" s="95">
        <v>15128</v>
      </c>
      <c r="CE322" s="72">
        <v>650.75523149000003</v>
      </c>
      <c r="CF322" s="72">
        <v>676.59346364999999</v>
      </c>
      <c r="CG322" s="72">
        <v>712.40329333</v>
      </c>
      <c r="CH322" s="72">
        <v>716.50152150999998</v>
      </c>
      <c r="CI322" s="72">
        <v>731.52548966999996</v>
      </c>
      <c r="CJ322" s="96">
        <v>1.0003761299</v>
      </c>
      <c r="CK322" s="96">
        <v>1.0385261427000001</v>
      </c>
      <c r="CL322" s="96">
        <v>1.0453067904</v>
      </c>
      <c r="CM322" s="96">
        <v>1.0760898293000001</v>
      </c>
      <c r="CN322" s="96">
        <v>1.0483845209</v>
      </c>
      <c r="CO322" s="96">
        <v>1.0301125226000001</v>
      </c>
      <c r="CP322" s="96">
        <v>1.0112843595000001</v>
      </c>
      <c r="CQ322" s="96">
        <v>0.99584056389999998</v>
      </c>
      <c r="CR322" s="96">
        <v>1.0155081563999999</v>
      </c>
      <c r="CS322" s="95">
        <v>14971</v>
      </c>
      <c r="CT322" s="95">
        <v>14726</v>
      </c>
      <c r="CU322" s="95">
        <v>14207</v>
      </c>
      <c r="CV322" s="95">
        <v>14027</v>
      </c>
      <c r="CW322" s="95">
        <v>14024</v>
      </c>
      <c r="CX322" s="96">
        <v>1.028214164</v>
      </c>
      <c r="CY322" s="96">
        <v>1.0311276620000001</v>
      </c>
      <c r="CZ322" s="96">
        <v>1.031090928</v>
      </c>
      <c r="DA322" s="96">
        <v>1.030134382</v>
      </c>
      <c r="DB322" s="96">
        <v>1.030060081</v>
      </c>
      <c r="DC322">
        <v>2013</v>
      </c>
      <c r="DD322" s="6">
        <v>14594.4</v>
      </c>
      <c r="DE322" s="96">
        <v>6.7115854999999997E-3</v>
      </c>
      <c r="DF322" s="72">
        <v>774.67</v>
      </c>
      <c r="DG322" s="96">
        <v>1</v>
      </c>
      <c r="DH322" s="72">
        <v>774.67</v>
      </c>
      <c r="DI322" s="72">
        <v>772.49006092000002</v>
      </c>
      <c r="DJ322" s="96">
        <v>1</v>
      </c>
      <c r="DK322" s="72">
        <v>774.67</v>
      </c>
      <c r="DL322" s="96">
        <v>1</v>
      </c>
      <c r="DM322" s="72">
        <v>774.67</v>
      </c>
      <c r="DN322" s="96">
        <v>0.86586333790000003</v>
      </c>
      <c r="DO322" s="96">
        <v>2.7718E-2</v>
      </c>
      <c r="DP322" s="72">
        <v>18.59</v>
      </c>
      <c r="DQ322" s="72">
        <v>756.08</v>
      </c>
      <c r="DR322" t="s">
        <v>281</v>
      </c>
      <c r="DT322" t="s">
        <v>274</v>
      </c>
    </row>
    <row r="323" spans="1:124" x14ac:dyDescent="0.3">
      <c r="A323" t="s">
        <v>282</v>
      </c>
      <c r="B323">
        <v>8000</v>
      </c>
      <c r="C323" s="95">
        <v>17046</v>
      </c>
      <c r="D323" s="95">
        <v>64237035</v>
      </c>
      <c r="E323" s="95">
        <v>16383</v>
      </c>
      <c r="F323" s="95">
        <v>54310965</v>
      </c>
      <c r="G323" s="95">
        <v>4051</v>
      </c>
      <c r="H323" s="95">
        <v>14418105</v>
      </c>
      <c r="I323" s="95">
        <v>3569</v>
      </c>
      <c r="J323" s="95">
        <v>12055032</v>
      </c>
      <c r="K323" s="95">
        <v>17692</v>
      </c>
      <c r="L323" s="95">
        <v>72919269</v>
      </c>
      <c r="M323" s="95">
        <v>16963</v>
      </c>
      <c r="N323" s="95">
        <v>60087801</v>
      </c>
      <c r="O323" s="95">
        <v>4224</v>
      </c>
      <c r="P323" s="95">
        <v>15527141</v>
      </c>
      <c r="Q323" s="95">
        <v>3726</v>
      </c>
      <c r="R323" s="95">
        <v>13853369</v>
      </c>
      <c r="S323" s="95">
        <v>18311</v>
      </c>
      <c r="T323" s="95">
        <v>85676110</v>
      </c>
      <c r="U323" s="95">
        <v>17491</v>
      </c>
      <c r="V323" s="95">
        <v>65242660</v>
      </c>
      <c r="W323" s="95">
        <v>4407</v>
      </c>
      <c r="X323" s="95">
        <v>16285723</v>
      </c>
      <c r="Y323" s="95">
        <v>3909</v>
      </c>
      <c r="Z323" s="95">
        <v>15297491</v>
      </c>
      <c r="AA323" s="95">
        <v>18792</v>
      </c>
      <c r="AB323" s="95">
        <v>81229026</v>
      </c>
      <c r="AC323" s="95">
        <v>17929</v>
      </c>
      <c r="AD323" s="95">
        <v>71556467</v>
      </c>
      <c r="AE323" s="95">
        <v>4519</v>
      </c>
      <c r="AF323" s="95">
        <v>18424204</v>
      </c>
      <c r="AG323" s="95">
        <v>4018</v>
      </c>
      <c r="AH323" s="95">
        <v>17103925</v>
      </c>
      <c r="AI323" s="95">
        <v>19791</v>
      </c>
      <c r="AJ323" s="95">
        <v>80727499.950000003</v>
      </c>
      <c r="AK323" s="95">
        <v>18886</v>
      </c>
      <c r="AL323" s="95">
        <v>79029702.799999997</v>
      </c>
      <c r="AM323" s="95">
        <v>4822</v>
      </c>
      <c r="AN323" s="95">
        <v>19397179</v>
      </c>
      <c r="AO323" s="95">
        <v>4341</v>
      </c>
      <c r="AP323" s="95">
        <v>19412478</v>
      </c>
      <c r="AQ323" s="72">
        <v>310.69</v>
      </c>
      <c r="AR323" s="72">
        <v>277.19</v>
      </c>
      <c r="AS323" s="72">
        <v>587.88</v>
      </c>
      <c r="AT323" s="95">
        <v>78655140</v>
      </c>
      <c r="AU323" s="95">
        <v>66365997</v>
      </c>
      <c r="AV323" s="95">
        <v>21097</v>
      </c>
      <c r="AW323" s="95">
        <v>19952</v>
      </c>
      <c r="AX323" s="72">
        <v>336.31</v>
      </c>
      <c r="AY323" s="72">
        <v>297.83</v>
      </c>
      <c r="AZ323" s="72">
        <v>634.14</v>
      </c>
      <c r="BA323" s="95">
        <v>88446410</v>
      </c>
      <c r="BB323" s="95">
        <v>73941170</v>
      </c>
      <c r="BC323" s="95">
        <v>21916</v>
      </c>
      <c r="BD323" s="95">
        <v>20689</v>
      </c>
      <c r="BE323" s="72">
        <v>374.01</v>
      </c>
      <c r="BF323" s="72">
        <v>313.63</v>
      </c>
      <c r="BG323" s="72">
        <v>687.64</v>
      </c>
      <c r="BH323" s="95">
        <v>101961833</v>
      </c>
      <c r="BI323" s="95">
        <v>80540151</v>
      </c>
      <c r="BJ323" s="95">
        <v>22718</v>
      </c>
      <c r="BK323" s="95">
        <v>21400</v>
      </c>
      <c r="BL323" s="72">
        <v>356.25</v>
      </c>
      <c r="BM323" s="72">
        <v>336.65</v>
      </c>
      <c r="BN323" s="72">
        <v>692.9</v>
      </c>
      <c r="BO323" s="95">
        <v>99653230</v>
      </c>
      <c r="BP323" s="95">
        <v>88660392</v>
      </c>
      <c r="BQ323" s="95">
        <v>23311</v>
      </c>
      <c r="BR323" s="95">
        <v>21947</v>
      </c>
      <c r="BS323" s="72">
        <v>339</v>
      </c>
      <c r="BT323" s="72">
        <v>353.19</v>
      </c>
      <c r="BU323" s="72">
        <v>692.19</v>
      </c>
      <c r="BV323" s="95">
        <v>100124678.95</v>
      </c>
      <c r="BW323" s="95">
        <v>98442180.799999997</v>
      </c>
      <c r="BX323" s="95">
        <v>24613</v>
      </c>
      <c r="BY323" s="95">
        <v>23227</v>
      </c>
      <c r="BZ323" s="95">
        <v>20551</v>
      </c>
      <c r="CA323" s="95">
        <v>21324</v>
      </c>
      <c r="CB323" s="95">
        <v>22083</v>
      </c>
      <c r="CC323" s="95">
        <v>22664</v>
      </c>
      <c r="CD323" s="95">
        <v>23935</v>
      </c>
      <c r="CE323" s="72">
        <v>650.75523149000003</v>
      </c>
      <c r="CF323" s="72">
        <v>676.59346364999999</v>
      </c>
      <c r="CG323" s="72">
        <v>712.40329333</v>
      </c>
      <c r="CH323" s="72">
        <v>716.50152150999998</v>
      </c>
      <c r="CI323" s="72">
        <v>731.52548966999996</v>
      </c>
      <c r="CJ323" s="96">
        <v>0.9033811356</v>
      </c>
      <c r="CK323" s="96">
        <v>0.93725410320000002</v>
      </c>
      <c r="CL323" s="96">
        <v>0.96523978259999998</v>
      </c>
      <c r="CM323" s="96">
        <v>0.96706005390000005</v>
      </c>
      <c r="CN323" s="96">
        <v>0.94622813530000005</v>
      </c>
      <c r="CO323" s="96">
        <v>1.0030413841000001</v>
      </c>
      <c r="CP323" s="96">
        <v>0.94097078850000004</v>
      </c>
      <c r="CQ323" s="96">
        <v>0.99584056389999998</v>
      </c>
      <c r="CR323" s="96">
        <v>0.94490090910000002</v>
      </c>
      <c r="CS323" s="95">
        <v>19941</v>
      </c>
      <c r="CT323" s="95">
        <v>20716</v>
      </c>
      <c r="CU323" s="95">
        <v>21445</v>
      </c>
      <c r="CV323" s="95">
        <v>22066</v>
      </c>
      <c r="CW323" s="95">
        <v>23259</v>
      </c>
      <c r="CX323" s="96">
        <v>1.004263353</v>
      </c>
      <c r="CY323" s="96">
        <v>0.99832117200000003</v>
      </c>
      <c r="CZ323" s="96">
        <v>0.99840999200000002</v>
      </c>
      <c r="DA323" s="96">
        <v>1.0065219949999999</v>
      </c>
      <c r="DB323" s="96">
        <v>1.0071659669999999</v>
      </c>
      <c r="DC323">
        <v>2013</v>
      </c>
      <c r="DD323" s="6">
        <v>21443</v>
      </c>
      <c r="DE323" s="96">
        <v>3.9721864000000001E-3</v>
      </c>
      <c r="DF323" s="72">
        <v>722.79</v>
      </c>
      <c r="DG323" s="96">
        <v>1</v>
      </c>
      <c r="DH323" s="72">
        <v>722.79</v>
      </c>
      <c r="DI323" s="72">
        <v>722.79</v>
      </c>
      <c r="DJ323" s="96">
        <v>1</v>
      </c>
      <c r="DK323" s="72">
        <v>722.79</v>
      </c>
      <c r="DL323" s="96">
        <v>1</v>
      </c>
      <c r="DM323" s="72">
        <v>722.79</v>
      </c>
      <c r="DN323" s="96">
        <v>1</v>
      </c>
      <c r="DO323" s="96">
        <v>9.0159999999999997E-3</v>
      </c>
      <c r="DP323" s="72">
        <v>6.52</v>
      </c>
      <c r="DQ323" s="72">
        <v>716.27</v>
      </c>
      <c r="DR323" t="s">
        <v>282</v>
      </c>
      <c r="DT323" t="s">
        <v>283</v>
      </c>
    </row>
    <row r="324" spans="1:124" x14ac:dyDescent="0.3">
      <c r="A324" t="s">
        <v>284</v>
      </c>
      <c r="B324">
        <v>8010</v>
      </c>
      <c r="C324" s="95">
        <v>57192</v>
      </c>
      <c r="D324" s="95">
        <v>257264252</v>
      </c>
      <c r="E324" s="95">
        <v>54461</v>
      </c>
      <c r="F324" s="95">
        <v>189671962</v>
      </c>
      <c r="G324" s="95">
        <v>10914</v>
      </c>
      <c r="H324" s="95">
        <v>41912391</v>
      </c>
      <c r="I324" s="95">
        <v>9099</v>
      </c>
      <c r="J324" s="95">
        <v>32356692</v>
      </c>
      <c r="K324" s="95">
        <v>57276</v>
      </c>
      <c r="L324" s="95">
        <v>269932321</v>
      </c>
      <c r="M324" s="95">
        <v>54233</v>
      </c>
      <c r="N324" s="95">
        <v>195641957</v>
      </c>
      <c r="O324" s="95">
        <v>11255</v>
      </c>
      <c r="P324" s="95">
        <v>47111172</v>
      </c>
      <c r="Q324" s="95">
        <v>9376</v>
      </c>
      <c r="R324" s="95">
        <v>35403768</v>
      </c>
      <c r="S324" s="95">
        <v>57643</v>
      </c>
      <c r="T324" s="95">
        <v>296586113</v>
      </c>
      <c r="U324" s="95">
        <v>54143</v>
      </c>
      <c r="V324" s="95">
        <v>207830207</v>
      </c>
      <c r="W324" s="95">
        <v>11429</v>
      </c>
      <c r="X324" s="95">
        <v>47764392</v>
      </c>
      <c r="Y324" s="95">
        <v>9572</v>
      </c>
      <c r="Z324" s="95">
        <v>38740807</v>
      </c>
      <c r="AA324" s="95">
        <v>58053</v>
      </c>
      <c r="AB324" s="95">
        <v>264143325</v>
      </c>
      <c r="AC324" s="95">
        <v>54204</v>
      </c>
      <c r="AD324" s="95">
        <v>214962165</v>
      </c>
      <c r="AE324" s="95">
        <v>11652</v>
      </c>
      <c r="AF324" s="95">
        <v>53417612</v>
      </c>
      <c r="AG324" s="95">
        <v>9823</v>
      </c>
      <c r="AH324" s="95">
        <v>42888765</v>
      </c>
      <c r="AI324" s="95">
        <v>59914</v>
      </c>
      <c r="AJ324" s="95">
        <v>270372640.72000003</v>
      </c>
      <c r="AK324" s="95">
        <v>55872</v>
      </c>
      <c r="AL324" s="95">
        <v>228710138.06</v>
      </c>
      <c r="AM324" s="95">
        <v>12190</v>
      </c>
      <c r="AN324" s="95">
        <v>53711825</v>
      </c>
      <c r="AO324" s="95">
        <v>10392</v>
      </c>
      <c r="AP324" s="95">
        <v>46645202</v>
      </c>
      <c r="AQ324" s="72">
        <v>366.07</v>
      </c>
      <c r="AR324" s="72">
        <v>291.10000000000002</v>
      </c>
      <c r="AS324" s="72">
        <v>657.17</v>
      </c>
      <c r="AT324" s="95">
        <v>299176643</v>
      </c>
      <c r="AU324" s="95">
        <v>222028654</v>
      </c>
      <c r="AV324" s="95">
        <v>68106</v>
      </c>
      <c r="AW324" s="95">
        <v>63560</v>
      </c>
      <c r="AX324" s="72">
        <v>385.52</v>
      </c>
      <c r="AY324" s="72">
        <v>302.69</v>
      </c>
      <c r="AZ324" s="72">
        <v>688.21</v>
      </c>
      <c r="BA324" s="95">
        <v>317043493</v>
      </c>
      <c r="BB324" s="95">
        <v>231045725</v>
      </c>
      <c r="BC324" s="95">
        <v>68531</v>
      </c>
      <c r="BD324" s="95">
        <v>63609</v>
      </c>
      <c r="BE324" s="72">
        <v>415.45</v>
      </c>
      <c r="BF324" s="72">
        <v>322.49</v>
      </c>
      <c r="BG324" s="72">
        <v>737.94</v>
      </c>
      <c r="BH324" s="95">
        <v>344350505</v>
      </c>
      <c r="BI324" s="95">
        <v>246571014</v>
      </c>
      <c r="BJ324" s="95">
        <v>69072</v>
      </c>
      <c r="BK324" s="95">
        <v>63715</v>
      </c>
      <c r="BL324" s="72">
        <v>379.65</v>
      </c>
      <c r="BM324" s="72">
        <v>335.6</v>
      </c>
      <c r="BN324" s="72">
        <v>715.25</v>
      </c>
      <c r="BO324" s="95">
        <v>317560937</v>
      </c>
      <c r="BP324" s="95">
        <v>257850930</v>
      </c>
      <c r="BQ324" s="95">
        <v>69705</v>
      </c>
      <c r="BR324" s="95">
        <v>64027</v>
      </c>
      <c r="BS324" s="72">
        <v>374.56</v>
      </c>
      <c r="BT324" s="72">
        <v>346.29</v>
      </c>
      <c r="BU324" s="72">
        <v>720.85</v>
      </c>
      <c r="BV324" s="95">
        <v>324084465.72000003</v>
      </c>
      <c r="BW324" s="95">
        <v>275355340.06</v>
      </c>
      <c r="BX324" s="95">
        <v>72104</v>
      </c>
      <c r="BY324" s="95">
        <v>66264</v>
      </c>
      <c r="BZ324" s="95">
        <v>65939</v>
      </c>
      <c r="CA324" s="95">
        <v>66158</v>
      </c>
      <c r="CB324" s="95">
        <v>66490</v>
      </c>
      <c r="CC324" s="95">
        <v>67010</v>
      </c>
      <c r="CD324" s="95">
        <v>69247</v>
      </c>
      <c r="CE324" s="72">
        <v>650.75523149000003</v>
      </c>
      <c r="CF324" s="72">
        <v>676.59346364999999</v>
      </c>
      <c r="CG324" s="72">
        <v>712.40329333</v>
      </c>
      <c r="CH324" s="72">
        <v>716.50152150999998</v>
      </c>
      <c r="CI324" s="72">
        <v>731.52548966999996</v>
      </c>
      <c r="CJ324" s="96">
        <v>1.0098574214</v>
      </c>
      <c r="CK324" s="96">
        <v>1.0171691525</v>
      </c>
      <c r="CL324" s="96">
        <v>1.0358458571</v>
      </c>
      <c r="CM324" s="96">
        <v>0.99825328840000005</v>
      </c>
      <c r="CN324" s="96">
        <v>0.98540653769999997</v>
      </c>
      <c r="CO324" s="96">
        <v>0.98773784779999996</v>
      </c>
      <c r="CP324" s="96">
        <v>1.0218363643999999</v>
      </c>
      <c r="CQ324" s="96">
        <v>0.99584056389999998</v>
      </c>
      <c r="CR324" s="96">
        <v>1.0261042334999999</v>
      </c>
      <c r="CS324" s="95">
        <v>62946</v>
      </c>
      <c r="CT324" s="95">
        <v>63031</v>
      </c>
      <c r="CU324" s="95">
        <v>63253</v>
      </c>
      <c r="CV324" s="95">
        <v>63610</v>
      </c>
      <c r="CW324" s="95">
        <v>65607</v>
      </c>
      <c r="CX324" s="96">
        <v>0.98709229600000004</v>
      </c>
      <c r="CY324" s="96">
        <v>0.99283962100000001</v>
      </c>
      <c r="CZ324" s="96">
        <v>0.99188242000000004</v>
      </c>
      <c r="DA324" s="96">
        <v>0.98922601899999996</v>
      </c>
      <c r="DB324" s="96">
        <v>0.97801702300000004</v>
      </c>
      <c r="DC324">
        <v>2013</v>
      </c>
      <c r="DD324" s="6">
        <v>64235</v>
      </c>
      <c r="DE324" s="96">
        <v>1.43370493E-2</v>
      </c>
      <c r="DF324" s="72">
        <v>776.74</v>
      </c>
      <c r="DG324" s="96">
        <v>1</v>
      </c>
      <c r="DH324" s="72">
        <v>776.74</v>
      </c>
      <c r="DI324" s="72">
        <v>776.74</v>
      </c>
      <c r="DJ324" s="96">
        <v>1</v>
      </c>
      <c r="DK324" s="72">
        <v>776.74</v>
      </c>
      <c r="DL324" s="96">
        <v>1</v>
      </c>
      <c r="DM324" s="72">
        <v>776.74</v>
      </c>
      <c r="DN324" s="96">
        <v>0.69116461240000004</v>
      </c>
      <c r="DO324" s="96">
        <v>3.4723999999999998E-2</v>
      </c>
      <c r="DP324" s="72">
        <v>18.64</v>
      </c>
      <c r="DQ324" s="72">
        <v>758.1</v>
      </c>
      <c r="DR324" t="s">
        <v>284</v>
      </c>
      <c r="DT324" t="s">
        <v>283</v>
      </c>
    </row>
    <row r="325" spans="1:124" x14ac:dyDescent="0.3">
      <c r="A325" t="s">
        <v>285</v>
      </c>
      <c r="B325">
        <v>8020</v>
      </c>
      <c r="C325" s="95">
        <v>33461</v>
      </c>
      <c r="D325" s="95">
        <v>133138200</v>
      </c>
      <c r="E325" s="95">
        <v>32450</v>
      </c>
      <c r="F325" s="95">
        <v>114854244</v>
      </c>
      <c r="G325" s="95">
        <v>4962</v>
      </c>
      <c r="H325" s="95">
        <v>18584144</v>
      </c>
      <c r="I325" s="95">
        <v>4413</v>
      </c>
      <c r="J325" s="95">
        <v>16156305</v>
      </c>
      <c r="K325" s="95">
        <v>34763</v>
      </c>
      <c r="L325" s="95">
        <v>143876138</v>
      </c>
      <c r="M325" s="95">
        <v>33635</v>
      </c>
      <c r="N325" s="95">
        <v>122995444</v>
      </c>
      <c r="O325" s="95">
        <v>5145</v>
      </c>
      <c r="P325" s="95">
        <v>18297934</v>
      </c>
      <c r="Q325" s="95">
        <v>4576</v>
      </c>
      <c r="R325" s="95">
        <v>17818265</v>
      </c>
      <c r="S325" s="95">
        <v>36217</v>
      </c>
      <c r="T325" s="95">
        <v>163618759</v>
      </c>
      <c r="U325" s="95">
        <v>34888</v>
      </c>
      <c r="V325" s="95">
        <v>134166218</v>
      </c>
      <c r="W325" s="95">
        <v>5287</v>
      </c>
      <c r="X325" s="95">
        <v>22909137</v>
      </c>
      <c r="Y325" s="95">
        <v>4731</v>
      </c>
      <c r="Z325" s="95">
        <v>19654528</v>
      </c>
      <c r="AA325" s="95">
        <v>37169</v>
      </c>
      <c r="AB325" s="95">
        <v>156762080</v>
      </c>
      <c r="AC325" s="95">
        <v>35663</v>
      </c>
      <c r="AD325" s="95">
        <v>145982987</v>
      </c>
      <c r="AE325" s="95">
        <v>5424</v>
      </c>
      <c r="AF325" s="95">
        <v>23932844</v>
      </c>
      <c r="AG325" s="95">
        <v>4870</v>
      </c>
      <c r="AH325" s="95">
        <v>21564400</v>
      </c>
      <c r="AI325" s="95">
        <v>39032</v>
      </c>
      <c r="AJ325" s="95">
        <v>162743386.47999999</v>
      </c>
      <c r="AK325" s="95">
        <v>37401</v>
      </c>
      <c r="AL325" s="95">
        <v>159753162.75999999</v>
      </c>
      <c r="AM325" s="95">
        <v>5656</v>
      </c>
      <c r="AN325" s="95">
        <v>25649813.960000001</v>
      </c>
      <c r="AO325" s="95">
        <v>5095</v>
      </c>
      <c r="AP325" s="95">
        <v>24566255.010000002</v>
      </c>
      <c r="AQ325" s="72">
        <v>329.06</v>
      </c>
      <c r="AR325" s="72">
        <v>296.17</v>
      </c>
      <c r="AS325" s="72">
        <v>625.23</v>
      </c>
      <c r="AT325" s="95">
        <v>151722344</v>
      </c>
      <c r="AU325" s="95">
        <v>131010549</v>
      </c>
      <c r="AV325" s="95">
        <v>38423</v>
      </c>
      <c r="AW325" s="95">
        <v>36863</v>
      </c>
      <c r="AX325" s="72">
        <v>338.64</v>
      </c>
      <c r="AY325" s="72">
        <v>307.10000000000002</v>
      </c>
      <c r="AZ325" s="72">
        <v>645.74</v>
      </c>
      <c r="BA325" s="95">
        <v>162174072</v>
      </c>
      <c r="BB325" s="95">
        <v>140813709</v>
      </c>
      <c r="BC325" s="95">
        <v>39908</v>
      </c>
      <c r="BD325" s="95">
        <v>38211</v>
      </c>
      <c r="BE325" s="72">
        <v>374.52</v>
      </c>
      <c r="BF325" s="72">
        <v>323.54000000000002</v>
      </c>
      <c r="BG325" s="72">
        <v>698.06</v>
      </c>
      <c r="BH325" s="95">
        <v>186527896</v>
      </c>
      <c r="BI325" s="95">
        <v>153820746</v>
      </c>
      <c r="BJ325" s="95">
        <v>41504</v>
      </c>
      <c r="BK325" s="95">
        <v>39619</v>
      </c>
      <c r="BL325" s="72">
        <v>353.53</v>
      </c>
      <c r="BM325" s="72">
        <v>344.47</v>
      </c>
      <c r="BN325" s="72">
        <v>698</v>
      </c>
      <c r="BO325" s="95">
        <v>180694924</v>
      </c>
      <c r="BP325" s="95">
        <v>167547387</v>
      </c>
      <c r="BQ325" s="95">
        <v>42593</v>
      </c>
      <c r="BR325" s="95">
        <v>40533</v>
      </c>
      <c r="BS325" s="72">
        <v>351.31</v>
      </c>
      <c r="BT325" s="72">
        <v>361.44</v>
      </c>
      <c r="BU325" s="72">
        <v>712.75</v>
      </c>
      <c r="BV325" s="95">
        <v>188393200.44</v>
      </c>
      <c r="BW325" s="95">
        <v>184319417.77000001</v>
      </c>
      <c r="BX325" s="95">
        <v>44688</v>
      </c>
      <c r="BY325" s="95">
        <v>42496</v>
      </c>
      <c r="BZ325" s="95">
        <v>37680</v>
      </c>
      <c r="CA325" s="95">
        <v>39088</v>
      </c>
      <c r="CB325" s="95">
        <v>40595</v>
      </c>
      <c r="CC325" s="95">
        <v>41615</v>
      </c>
      <c r="CD325" s="95">
        <v>43616</v>
      </c>
      <c r="CE325" s="72">
        <v>650.75523149000003</v>
      </c>
      <c r="CF325" s="72">
        <v>676.59346364999999</v>
      </c>
      <c r="CG325" s="72">
        <v>712.40329333</v>
      </c>
      <c r="CH325" s="72">
        <v>716.50152150999998</v>
      </c>
      <c r="CI325" s="72">
        <v>731.52548966999996</v>
      </c>
      <c r="CJ325" s="96">
        <v>0.96077598730000002</v>
      </c>
      <c r="CK325" s="96">
        <v>0.95439881510000002</v>
      </c>
      <c r="CL325" s="96">
        <v>0.97986632929999995</v>
      </c>
      <c r="CM325" s="96">
        <v>0.97417797319999999</v>
      </c>
      <c r="CN325" s="96">
        <v>0.97433378609999999</v>
      </c>
      <c r="CO325" s="96">
        <v>1.0070296672000001</v>
      </c>
      <c r="CP325" s="96">
        <v>0.96194840110000002</v>
      </c>
      <c r="CQ325" s="96">
        <v>0.99584056389999998</v>
      </c>
      <c r="CR325" s="96">
        <v>0.96596613819999999</v>
      </c>
      <c r="CS325" s="95">
        <v>35677</v>
      </c>
      <c r="CT325" s="95">
        <v>36984</v>
      </c>
      <c r="CU325" s="95">
        <v>38407</v>
      </c>
      <c r="CV325" s="95">
        <v>39190</v>
      </c>
      <c r="CW325" s="95">
        <v>41058</v>
      </c>
      <c r="CX325" s="96">
        <v>1.0287898499999999</v>
      </c>
      <c r="CY325" s="96">
        <v>1.014545466</v>
      </c>
      <c r="CZ325" s="96">
        <v>1.0062809589999999</v>
      </c>
      <c r="DA325" s="96">
        <v>0.99911605400000003</v>
      </c>
      <c r="DB325" s="96">
        <v>0.989605238</v>
      </c>
      <c r="DC325">
        <v>2013</v>
      </c>
      <c r="DD325" s="6">
        <v>39544.400000000001</v>
      </c>
      <c r="DE325" s="96">
        <v>2.3954103999999999E-3</v>
      </c>
      <c r="DF325" s="72">
        <v>740.08</v>
      </c>
      <c r="DG325" s="96">
        <v>1.0001270122999999</v>
      </c>
      <c r="DH325" s="72">
        <v>740.17399928999998</v>
      </c>
      <c r="DI325" s="72">
        <v>740.17399928999998</v>
      </c>
      <c r="DJ325" s="96">
        <v>1</v>
      </c>
      <c r="DK325" s="72">
        <v>740.17399928999998</v>
      </c>
      <c r="DL325" s="96">
        <v>1</v>
      </c>
      <c r="DM325" s="72">
        <v>740.17399928999998</v>
      </c>
      <c r="DN325" s="96">
        <v>1</v>
      </c>
      <c r="DO325" s="96">
        <v>5.0080000000000003E-3</v>
      </c>
      <c r="DP325" s="72">
        <v>3.71</v>
      </c>
      <c r="DQ325" s="72">
        <v>736.46</v>
      </c>
      <c r="DR325" t="s">
        <v>285</v>
      </c>
      <c r="DT325" t="s">
        <v>283</v>
      </c>
    </row>
    <row r="326" spans="1:124" x14ac:dyDescent="0.3">
      <c r="A326" t="s">
        <v>286</v>
      </c>
      <c r="B326">
        <v>9000</v>
      </c>
      <c r="C326" s="95">
        <v>53516</v>
      </c>
      <c r="D326" s="95">
        <v>296129491</v>
      </c>
      <c r="E326" s="95">
        <v>46219</v>
      </c>
      <c r="F326" s="95">
        <v>167339676</v>
      </c>
      <c r="G326" s="95">
        <v>9535</v>
      </c>
      <c r="H326" s="95">
        <v>59626578</v>
      </c>
      <c r="I326" s="95">
        <v>8208</v>
      </c>
      <c r="J326" s="95">
        <v>26527011</v>
      </c>
      <c r="K326" s="95">
        <v>53128</v>
      </c>
      <c r="L326" s="95">
        <v>288623476</v>
      </c>
      <c r="M326" s="95">
        <v>45186</v>
      </c>
      <c r="N326" s="95">
        <v>171309744</v>
      </c>
      <c r="O326" s="95">
        <v>9758</v>
      </c>
      <c r="P326" s="95">
        <v>64191934</v>
      </c>
      <c r="Q326" s="95">
        <v>8347</v>
      </c>
      <c r="R326" s="95">
        <v>28794758</v>
      </c>
      <c r="S326" s="95">
        <v>53452</v>
      </c>
      <c r="T326" s="95">
        <v>300795446</v>
      </c>
      <c r="U326" s="95">
        <v>44726</v>
      </c>
      <c r="V326" s="95">
        <v>175082197</v>
      </c>
      <c r="W326" s="95">
        <v>10094</v>
      </c>
      <c r="X326" s="95">
        <v>66102825</v>
      </c>
      <c r="Y326" s="95">
        <v>8660</v>
      </c>
      <c r="Z326" s="95">
        <v>31057840</v>
      </c>
      <c r="AA326" s="95">
        <v>54447</v>
      </c>
      <c r="AB326" s="95">
        <v>278543073</v>
      </c>
      <c r="AC326" s="95">
        <v>45102</v>
      </c>
      <c r="AD326" s="95">
        <v>178470004</v>
      </c>
      <c r="AE326" s="95">
        <v>10512</v>
      </c>
      <c r="AF326" s="95">
        <v>68430790</v>
      </c>
      <c r="AG326" s="95">
        <v>9260</v>
      </c>
      <c r="AH326" s="95">
        <v>34804601</v>
      </c>
      <c r="AI326" s="95">
        <v>55566</v>
      </c>
      <c r="AJ326" s="95">
        <v>287354434.85000002</v>
      </c>
      <c r="AK326" s="95">
        <v>46052</v>
      </c>
      <c r="AL326" s="95">
        <v>189162309.69999999</v>
      </c>
      <c r="AM326" s="95">
        <v>11127</v>
      </c>
      <c r="AN326" s="95">
        <v>73107481.510000005</v>
      </c>
      <c r="AO326" s="95">
        <v>9957</v>
      </c>
      <c r="AP326" s="95">
        <v>42146064.299999997</v>
      </c>
      <c r="AQ326" s="72">
        <v>470.2</v>
      </c>
      <c r="AR326" s="72">
        <v>296.83</v>
      </c>
      <c r="AS326" s="72">
        <v>767.03</v>
      </c>
      <c r="AT326" s="95">
        <v>355756069</v>
      </c>
      <c r="AU326" s="95">
        <v>193866687</v>
      </c>
      <c r="AV326" s="95">
        <v>63051</v>
      </c>
      <c r="AW326" s="95">
        <v>54427</v>
      </c>
      <c r="AX326" s="72">
        <v>467.53</v>
      </c>
      <c r="AY326" s="72">
        <v>311.5</v>
      </c>
      <c r="AZ326" s="72">
        <v>779.03</v>
      </c>
      <c r="BA326" s="95">
        <v>352815410</v>
      </c>
      <c r="BB326" s="95">
        <v>200104502</v>
      </c>
      <c r="BC326" s="95">
        <v>62886</v>
      </c>
      <c r="BD326" s="95">
        <v>53533</v>
      </c>
      <c r="BE326" s="72">
        <v>481.15</v>
      </c>
      <c r="BF326" s="72">
        <v>321.77999999999997</v>
      </c>
      <c r="BG326" s="72">
        <v>802.93</v>
      </c>
      <c r="BH326" s="95">
        <v>366898271</v>
      </c>
      <c r="BI326" s="95">
        <v>206140037</v>
      </c>
      <c r="BJ326" s="95">
        <v>63546</v>
      </c>
      <c r="BK326" s="95">
        <v>53386</v>
      </c>
      <c r="BL326" s="72">
        <v>445.12</v>
      </c>
      <c r="BM326" s="72">
        <v>326.94</v>
      </c>
      <c r="BN326" s="72">
        <v>772.06</v>
      </c>
      <c r="BO326" s="95">
        <v>346973863</v>
      </c>
      <c r="BP326" s="95">
        <v>213274605</v>
      </c>
      <c r="BQ326" s="95">
        <v>64959</v>
      </c>
      <c r="BR326" s="95">
        <v>54362</v>
      </c>
      <c r="BS326" s="72">
        <v>450.4</v>
      </c>
      <c r="BT326" s="72">
        <v>344.15</v>
      </c>
      <c r="BU326" s="72">
        <v>794.55</v>
      </c>
      <c r="BV326" s="95">
        <v>360461916.36000001</v>
      </c>
      <c r="BW326" s="95">
        <v>231308374</v>
      </c>
      <c r="BX326" s="95">
        <v>66693</v>
      </c>
      <c r="BY326" s="95">
        <v>56009</v>
      </c>
      <c r="BZ326" s="95">
        <v>58941</v>
      </c>
      <c r="CA326" s="95">
        <v>58383</v>
      </c>
      <c r="CB326" s="95">
        <v>58649</v>
      </c>
      <c r="CC326" s="95">
        <v>59929</v>
      </c>
      <c r="CD326" s="95">
        <v>61466</v>
      </c>
      <c r="CE326" s="72">
        <v>650.75523149000003</v>
      </c>
      <c r="CF326" s="72">
        <v>676.59346364999999</v>
      </c>
      <c r="CG326" s="72">
        <v>712.40329333</v>
      </c>
      <c r="CH326" s="72">
        <v>716.50152150999998</v>
      </c>
      <c r="CI326" s="72">
        <v>731.52548966999996</v>
      </c>
      <c r="CJ326" s="96">
        <v>1.1786766557999999</v>
      </c>
      <c r="CK326" s="96">
        <v>1.1514004226000001</v>
      </c>
      <c r="CL326" s="96">
        <v>1.1270722742999999</v>
      </c>
      <c r="CM326" s="96">
        <v>1.0775413266</v>
      </c>
      <c r="CN326" s="96">
        <v>1.0861549067</v>
      </c>
      <c r="CO326" s="96">
        <v>1.0184006544999999</v>
      </c>
      <c r="CP326" s="96">
        <v>1.1038574183000001</v>
      </c>
      <c r="CQ326" s="96">
        <v>0.99584056389999998</v>
      </c>
      <c r="CR326" s="96">
        <v>1.1084678618999999</v>
      </c>
      <c r="CS326" s="95">
        <v>52749</v>
      </c>
      <c r="CT326" s="95">
        <v>51886</v>
      </c>
      <c r="CU326" s="95">
        <v>51146</v>
      </c>
      <c r="CV326" s="95">
        <v>52803</v>
      </c>
      <c r="CW326" s="95">
        <v>54265</v>
      </c>
      <c r="CX326" s="96">
        <v>1.0154877410000001</v>
      </c>
      <c r="CY326" s="96">
        <v>1.0149193270000001</v>
      </c>
      <c r="CZ326" s="96">
        <v>1.015446627</v>
      </c>
      <c r="DA326" s="96">
        <v>1.0152542040000001</v>
      </c>
      <c r="DB326" s="96">
        <v>1.0304068120000001</v>
      </c>
      <c r="DC326">
        <v>2013</v>
      </c>
      <c r="DD326" s="6">
        <v>54343.4</v>
      </c>
      <c r="DE326" s="96">
        <v>2.5323548000000001E-2</v>
      </c>
      <c r="DF326" s="72">
        <v>829.73</v>
      </c>
      <c r="DG326" s="96">
        <v>1.0001699049999999</v>
      </c>
      <c r="DH326" s="72">
        <v>829.87097524000001</v>
      </c>
      <c r="DI326" s="72">
        <v>829.87097524000001</v>
      </c>
      <c r="DJ326" s="96">
        <v>1</v>
      </c>
      <c r="DK326" s="72">
        <v>829.87097524000001</v>
      </c>
      <c r="DL326" s="96">
        <v>1</v>
      </c>
      <c r="DM326" s="72">
        <v>829.87097524000001</v>
      </c>
      <c r="DN326" s="96">
        <v>0.52660449809999998</v>
      </c>
      <c r="DO326" s="96">
        <v>4.5574999999999997E-2</v>
      </c>
      <c r="DP326" s="72">
        <v>19.920000000000002</v>
      </c>
      <c r="DQ326" s="72">
        <v>809.95</v>
      </c>
      <c r="DR326" t="s">
        <v>286</v>
      </c>
      <c r="DT326" t="s">
        <v>287</v>
      </c>
    </row>
    <row r="327" spans="1:124" x14ac:dyDescent="0.3">
      <c r="A327" t="s">
        <v>288</v>
      </c>
      <c r="B327">
        <v>10000</v>
      </c>
      <c r="C327" s="95">
        <v>23413</v>
      </c>
      <c r="D327" s="95">
        <v>94329650</v>
      </c>
      <c r="E327" s="95">
        <v>21838</v>
      </c>
      <c r="F327" s="95">
        <v>78293219</v>
      </c>
      <c r="G327" s="95">
        <v>5038</v>
      </c>
      <c r="H327" s="95">
        <v>19591326</v>
      </c>
      <c r="I327" s="95">
        <v>4487</v>
      </c>
      <c r="J327" s="95">
        <v>14340976</v>
      </c>
      <c r="K327" s="95">
        <v>23962</v>
      </c>
      <c r="L327" s="95">
        <v>92341685</v>
      </c>
      <c r="M327" s="95">
        <v>22218</v>
      </c>
      <c r="N327" s="95">
        <v>82874759</v>
      </c>
      <c r="O327" s="95">
        <v>5175</v>
      </c>
      <c r="P327" s="95">
        <v>18358767</v>
      </c>
      <c r="Q327" s="95">
        <v>4590</v>
      </c>
      <c r="R327" s="95">
        <v>15015708</v>
      </c>
      <c r="S327" s="95">
        <v>24010</v>
      </c>
      <c r="T327" s="95">
        <v>106200677</v>
      </c>
      <c r="U327" s="95">
        <v>22085</v>
      </c>
      <c r="V327" s="95">
        <v>86554988</v>
      </c>
      <c r="W327" s="95">
        <v>4994</v>
      </c>
      <c r="X327" s="95">
        <v>23168991</v>
      </c>
      <c r="Y327" s="95">
        <v>4400</v>
      </c>
      <c r="Z327" s="95">
        <v>15983131</v>
      </c>
      <c r="AA327" s="95">
        <v>24591</v>
      </c>
      <c r="AB327" s="95">
        <v>100816009</v>
      </c>
      <c r="AC327" s="95">
        <v>22461</v>
      </c>
      <c r="AD327" s="95">
        <v>93404417</v>
      </c>
      <c r="AE327" s="95">
        <v>5144</v>
      </c>
      <c r="AF327" s="95">
        <v>25408819</v>
      </c>
      <c r="AG327" s="95">
        <v>4540</v>
      </c>
      <c r="AH327" s="95">
        <v>17472662</v>
      </c>
      <c r="AI327" s="95">
        <v>25152</v>
      </c>
      <c r="AJ327" s="95">
        <v>98689876.890000001</v>
      </c>
      <c r="AK327" s="95">
        <v>22867</v>
      </c>
      <c r="AL327" s="95">
        <v>98297431.829999998</v>
      </c>
      <c r="AM327" s="95">
        <v>5403</v>
      </c>
      <c r="AN327" s="95">
        <v>25515792</v>
      </c>
      <c r="AO327" s="95">
        <v>4791</v>
      </c>
      <c r="AP327" s="95">
        <v>19399573</v>
      </c>
      <c r="AQ327" s="72">
        <v>333.68</v>
      </c>
      <c r="AR327" s="72">
        <v>293.24</v>
      </c>
      <c r="AS327" s="72">
        <v>626.91999999999996</v>
      </c>
      <c r="AT327" s="95">
        <v>113920976</v>
      </c>
      <c r="AU327" s="95">
        <v>92634195</v>
      </c>
      <c r="AV327" s="95">
        <v>28451</v>
      </c>
      <c r="AW327" s="95">
        <v>26325</v>
      </c>
      <c r="AX327" s="72">
        <v>316.61</v>
      </c>
      <c r="AY327" s="72">
        <v>304.29000000000002</v>
      </c>
      <c r="AZ327" s="72">
        <v>620.9</v>
      </c>
      <c r="BA327" s="95">
        <v>110700452</v>
      </c>
      <c r="BB327" s="95">
        <v>97890467</v>
      </c>
      <c r="BC327" s="95">
        <v>29137</v>
      </c>
      <c r="BD327" s="95">
        <v>26808</v>
      </c>
      <c r="BE327" s="72">
        <v>371.7</v>
      </c>
      <c r="BF327" s="72">
        <v>322.63</v>
      </c>
      <c r="BG327" s="72">
        <v>694.33</v>
      </c>
      <c r="BH327" s="95">
        <v>129369668</v>
      </c>
      <c r="BI327" s="95">
        <v>102538119</v>
      </c>
      <c r="BJ327" s="95">
        <v>29004</v>
      </c>
      <c r="BK327" s="95">
        <v>26485</v>
      </c>
      <c r="BL327" s="72">
        <v>353.75</v>
      </c>
      <c r="BM327" s="72">
        <v>342.2</v>
      </c>
      <c r="BN327" s="72">
        <v>695.95</v>
      </c>
      <c r="BO327" s="95">
        <v>126224828</v>
      </c>
      <c r="BP327" s="95">
        <v>110877079</v>
      </c>
      <c r="BQ327" s="95">
        <v>29735</v>
      </c>
      <c r="BR327" s="95">
        <v>27001</v>
      </c>
      <c r="BS327" s="72">
        <v>338.75</v>
      </c>
      <c r="BT327" s="72">
        <v>354.62</v>
      </c>
      <c r="BU327" s="72">
        <v>693.37</v>
      </c>
      <c r="BV327" s="95">
        <v>124205668.89</v>
      </c>
      <c r="BW327" s="95">
        <v>117697004.83</v>
      </c>
      <c r="BX327" s="95">
        <v>30555</v>
      </c>
      <c r="BY327" s="95">
        <v>27658</v>
      </c>
      <c r="BZ327" s="95">
        <v>27438</v>
      </c>
      <c r="CA327" s="95">
        <v>28014</v>
      </c>
      <c r="CB327" s="95">
        <v>27790</v>
      </c>
      <c r="CC327" s="95">
        <v>28437</v>
      </c>
      <c r="CD327" s="95">
        <v>29138</v>
      </c>
      <c r="CE327" s="72">
        <v>650.75523149000003</v>
      </c>
      <c r="CF327" s="72">
        <v>676.59346364999999</v>
      </c>
      <c r="CG327" s="72">
        <v>712.40329333</v>
      </c>
      <c r="CH327" s="72">
        <v>716.50152150999998</v>
      </c>
      <c r="CI327" s="72">
        <v>731.52548966999996</v>
      </c>
      <c r="CJ327" s="96">
        <v>0.96337296979999998</v>
      </c>
      <c r="CK327" s="96">
        <v>0.91768548380000003</v>
      </c>
      <c r="CL327" s="96">
        <v>0.97463053089999996</v>
      </c>
      <c r="CM327" s="96">
        <v>0.97131684870000001</v>
      </c>
      <c r="CN327" s="96">
        <v>0.94784120279999995</v>
      </c>
      <c r="CO327" s="96">
        <v>0.96980577609999996</v>
      </c>
      <c r="CP327" s="96">
        <v>0.98470171110000004</v>
      </c>
      <c r="CQ327" s="96">
        <v>0.99584056389999998</v>
      </c>
      <c r="CR327" s="96">
        <v>0.98881448110000003</v>
      </c>
      <c r="CS327" s="95">
        <v>24247</v>
      </c>
      <c r="CT327" s="95">
        <v>24869</v>
      </c>
      <c r="CU327" s="95">
        <v>24461</v>
      </c>
      <c r="CV327" s="95">
        <v>24614</v>
      </c>
      <c r="CW327" s="95">
        <v>25357</v>
      </c>
      <c r="CX327" s="96">
        <v>0.97152509600000003</v>
      </c>
      <c r="CY327" s="96">
        <v>0.97357852700000003</v>
      </c>
      <c r="CZ327" s="96">
        <v>0.96197143799999996</v>
      </c>
      <c r="DA327" s="96">
        <v>0.97244599300000001</v>
      </c>
      <c r="DB327" s="96">
        <v>0.96945623000000003</v>
      </c>
      <c r="DC327">
        <v>2013</v>
      </c>
      <c r="DD327" s="6">
        <v>26855.4</v>
      </c>
      <c r="DE327" s="96">
        <v>1.6730406699999999E-2</v>
      </c>
      <c r="DF327" s="72">
        <v>746.69</v>
      </c>
      <c r="DG327" s="96">
        <v>1</v>
      </c>
      <c r="DH327" s="72">
        <v>746.69</v>
      </c>
      <c r="DI327" s="72">
        <v>747.30342383000004</v>
      </c>
      <c r="DJ327" s="96">
        <v>1</v>
      </c>
      <c r="DK327" s="72">
        <v>746.69</v>
      </c>
      <c r="DL327" s="96">
        <v>1</v>
      </c>
      <c r="DM327" s="72">
        <v>746.69</v>
      </c>
      <c r="DN327" s="96">
        <v>0.72173939190000003</v>
      </c>
      <c r="DO327" s="96">
        <v>3.3252999999999998E-2</v>
      </c>
      <c r="DP327" s="72">
        <v>17.920000000000002</v>
      </c>
      <c r="DQ327" s="72">
        <v>728.77</v>
      </c>
      <c r="DR327" t="s">
        <v>288</v>
      </c>
      <c r="DT327" t="s">
        <v>289</v>
      </c>
    </row>
    <row r="328" spans="1:124" x14ac:dyDescent="0.3">
      <c r="A328" t="s">
        <v>290</v>
      </c>
      <c r="B328">
        <v>10010</v>
      </c>
      <c r="C328" s="95">
        <v>1980</v>
      </c>
      <c r="D328" s="95">
        <v>8832637</v>
      </c>
      <c r="E328" s="95">
        <v>1870</v>
      </c>
      <c r="F328" s="95">
        <v>7998394</v>
      </c>
      <c r="G328" s="95">
        <v>853</v>
      </c>
      <c r="H328" s="95">
        <v>3615405</v>
      </c>
      <c r="I328" s="95">
        <v>759</v>
      </c>
      <c r="J328" s="95">
        <v>2669995</v>
      </c>
      <c r="K328" s="95">
        <v>1977</v>
      </c>
      <c r="L328" s="95">
        <v>9549636</v>
      </c>
      <c r="M328" s="95">
        <v>1860</v>
      </c>
      <c r="N328" s="95">
        <v>8656145</v>
      </c>
      <c r="O328" s="95">
        <v>856</v>
      </c>
      <c r="P328" s="95">
        <v>2533886</v>
      </c>
      <c r="Q328" s="95">
        <v>754</v>
      </c>
      <c r="R328" s="95">
        <v>2850204</v>
      </c>
      <c r="S328" s="95">
        <v>2035</v>
      </c>
      <c r="T328" s="95">
        <v>10110090</v>
      </c>
      <c r="U328" s="95">
        <v>1895</v>
      </c>
      <c r="V328" s="95">
        <v>10367683</v>
      </c>
      <c r="W328" s="95">
        <v>844</v>
      </c>
      <c r="X328" s="95">
        <v>2705458</v>
      </c>
      <c r="Y328" s="95">
        <v>751</v>
      </c>
      <c r="Z328" s="95">
        <v>3028038</v>
      </c>
      <c r="AA328" s="95">
        <v>2089</v>
      </c>
      <c r="AB328" s="95">
        <v>8714138</v>
      </c>
      <c r="AC328" s="95">
        <v>1935</v>
      </c>
      <c r="AD328" s="95">
        <v>10555053</v>
      </c>
      <c r="AE328" s="95">
        <v>848</v>
      </c>
      <c r="AF328" s="95">
        <v>3578517</v>
      </c>
      <c r="AG328" s="95">
        <v>759</v>
      </c>
      <c r="AH328" s="95">
        <v>3585253</v>
      </c>
      <c r="AI328" s="95">
        <v>2181</v>
      </c>
      <c r="AJ328" s="95">
        <v>10612654</v>
      </c>
      <c r="AK328" s="95">
        <v>2027</v>
      </c>
      <c r="AL328" s="95">
        <v>11715608</v>
      </c>
      <c r="AM328" s="95">
        <v>838</v>
      </c>
      <c r="AN328" s="95">
        <v>4076706</v>
      </c>
      <c r="AO328" s="95">
        <v>750</v>
      </c>
      <c r="AP328" s="95">
        <v>4073151</v>
      </c>
      <c r="AQ328" s="72">
        <v>366.16</v>
      </c>
      <c r="AR328" s="72">
        <v>338.16</v>
      </c>
      <c r="AS328" s="72">
        <v>704.32</v>
      </c>
      <c r="AT328" s="95">
        <v>12448042</v>
      </c>
      <c r="AU328" s="95">
        <v>10668389</v>
      </c>
      <c r="AV328" s="95">
        <v>2833</v>
      </c>
      <c r="AW328" s="95">
        <v>2629</v>
      </c>
      <c r="AX328" s="72">
        <v>355.44</v>
      </c>
      <c r="AY328" s="72">
        <v>366.82</v>
      </c>
      <c r="AZ328" s="72">
        <v>722.26</v>
      </c>
      <c r="BA328" s="95">
        <v>12083522</v>
      </c>
      <c r="BB328" s="95">
        <v>11506349</v>
      </c>
      <c r="BC328" s="95">
        <v>2833</v>
      </c>
      <c r="BD328" s="95">
        <v>2614</v>
      </c>
      <c r="BE328" s="72">
        <v>370.95</v>
      </c>
      <c r="BF328" s="72">
        <v>421.89</v>
      </c>
      <c r="BG328" s="72">
        <v>792.84</v>
      </c>
      <c r="BH328" s="95">
        <v>12815548</v>
      </c>
      <c r="BI328" s="95">
        <v>13395721</v>
      </c>
      <c r="BJ328" s="95">
        <v>2879</v>
      </c>
      <c r="BK328" s="95">
        <v>2646</v>
      </c>
      <c r="BL328" s="72">
        <v>348.79</v>
      </c>
      <c r="BM328" s="72">
        <v>437.4</v>
      </c>
      <c r="BN328" s="72">
        <v>786.19</v>
      </c>
      <c r="BO328" s="95">
        <v>12292655</v>
      </c>
      <c r="BP328" s="95">
        <v>14140306</v>
      </c>
      <c r="BQ328" s="95">
        <v>2937</v>
      </c>
      <c r="BR328" s="95">
        <v>2694</v>
      </c>
      <c r="BS328" s="72">
        <v>405.47</v>
      </c>
      <c r="BT328" s="72">
        <v>473.8</v>
      </c>
      <c r="BU328" s="72">
        <v>879.27</v>
      </c>
      <c r="BV328" s="95">
        <v>14689360</v>
      </c>
      <c r="BW328" s="95">
        <v>15788759</v>
      </c>
      <c r="BX328" s="95">
        <v>3019</v>
      </c>
      <c r="BY328" s="95">
        <v>2777</v>
      </c>
      <c r="BZ328" s="95">
        <v>2736</v>
      </c>
      <c r="CA328" s="95">
        <v>2727</v>
      </c>
      <c r="CB328" s="95">
        <v>2767</v>
      </c>
      <c r="CC328" s="95">
        <v>2822</v>
      </c>
      <c r="CD328" s="95">
        <v>2901</v>
      </c>
      <c r="CE328" s="72">
        <v>650.75523149000003</v>
      </c>
      <c r="CF328" s="72">
        <v>676.59346364999999</v>
      </c>
      <c r="CG328" s="72">
        <v>712.40329333</v>
      </c>
      <c r="CH328" s="72">
        <v>716.50152150999998</v>
      </c>
      <c r="CI328" s="72">
        <v>731.52548966999996</v>
      </c>
      <c r="CJ328" s="96">
        <v>1.0823116987000001</v>
      </c>
      <c r="CK328" s="96">
        <v>1.0674947938999999</v>
      </c>
      <c r="CL328" s="96">
        <v>1.1129089484000001</v>
      </c>
      <c r="CM328" s="96">
        <v>1.0972621499999999</v>
      </c>
      <c r="CN328" s="96">
        <v>1.2019676858999999</v>
      </c>
      <c r="CO328" s="96">
        <v>1.0210280998000001</v>
      </c>
      <c r="CP328" s="96">
        <v>1.0894793743</v>
      </c>
      <c r="CQ328" s="96">
        <v>0.99584056389999998</v>
      </c>
      <c r="CR328" s="96">
        <v>1.0940297656</v>
      </c>
      <c r="CS328" s="95">
        <v>2609</v>
      </c>
      <c r="CT328" s="95">
        <v>2622</v>
      </c>
      <c r="CU328" s="95">
        <v>2676</v>
      </c>
      <c r="CV328" s="95">
        <v>2749</v>
      </c>
      <c r="CW328" s="95">
        <v>2846</v>
      </c>
      <c r="CX328" s="96">
        <v>1.0338639549999999</v>
      </c>
      <c r="CY328" s="96">
        <v>1.015920017</v>
      </c>
      <c r="CZ328" s="96">
        <v>1.0230504389999999</v>
      </c>
      <c r="DA328" s="96">
        <v>1.022653145</v>
      </c>
      <c r="DB328" s="96">
        <v>1.010495991</v>
      </c>
      <c r="DC328">
        <v>2013</v>
      </c>
      <c r="DD328" s="6">
        <v>2672</v>
      </c>
      <c r="DE328" s="96">
        <v>6.3902148999999998E-3</v>
      </c>
      <c r="DF328" s="72">
        <v>834.83</v>
      </c>
      <c r="DG328" s="96">
        <v>1</v>
      </c>
      <c r="DH328" s="72">
        <v>834.83</v>
      </c>
      <c r="DI328" s="72">
        <v>840.00190538000004</v>
      </c>
      <c r="DJ328" s="96">
        <v>1</v>
      </c>
      <c r="DK328" s="72">
        <v>834.83</v>
      </c>
      <c r="DL328" s="96">
        <v>1</v>
      </c>
      <c r="DM328" s="72">
        <v>834.83</v>
      </c>
      <c r="DN328" s="96">
        <v>1</v>
      </c>
      <c r="DO328" s="96">
        <v>1.2989000000000001E-2</v>
      </c>
      <c r="DP328" s="72">
        <v>10.84</v>
      </c>
      <c r="DQ328" s="72">
        <v>823.99</v>
      </c>
      <c r="DR328" t="s">
        <v>290</v>
      </c>
      <c r="DT328" t="s">
        <v>289</v>
      </c>
    </row>
    <row r="329" spans="1:124" x14ac:dyDescent="0.3">
      <c r="A329" t="s">
        <v>291</v>
      </c>
      <c r="B329">
        <v>10020</v>
      </c>
      <c r="C329" s="95">
        <v>21704</v>
      </c>
      <c r="D329" s="95">
        <v>95180698</v>
      </c>
      <c r="E329" s="95">
        <v>21131</v>
      </c>
      <c r="F329" s="95">
        <v>83058203</v>
      </c>
      <c r="G329" s="95">
        <v>4775</v>
      </c>
      <c r="H329" s="95">
        <v>19072241</v>
      </c>
      <c r="I329" s="95">
        <v>4433</v>
      </c>
      <c r="J329" s="95">
        <v>18171718</v>
      </c>
      <c r="K329" s="95">
        <v>21883</v>
      </c>
      <c r="L329" s="95">
        <v>98733498</v>
      </c>
      <c r="M329" s="95">
        <v>21219</v>
      </c>
      <c r="N329" s="95">
        <v>89520539</v>
      </c>
      <c r="O329" s="95">
        <v>4814</v>
      </c>
      <c r="P329" s="95">
        <v>20470655</v>
      </c>
      <c r="Q329" s="95">
        <v>4442</v>
      </c>
      <c r="R329" s="95">
        <v>19980547</v>
      </c>
      <c r="S329" s="95">
        <v>21977</v>
      </c>
      <c r="T329" s="95">
        <v>106054944</v>
      </c>
      <c r="U329" s="95">
        <v>21206</v>
      </c>
      <c r="V329" s="95">
        <v>98833600</v>
      </c>
      <c r="W329" s="95">
        <v>4887</v>
      </c>
      <c r="X329" s="95">
        <v>19194151</v>
      </c>
      <c r="Y329" s="95">
        <v>4504</v>
      </c>
      <c r="Z329" s="95">
        <v>20753376</v>
      </c>
      <c r="AA329" s="95">
        <v>22334</v>
      </c>
      <c r="AB329" s="95">
        <v>103757729</v>
      </c>
      <c r="AC329" s="95">
        <v>21466</v>
      </c>
      <c r="AD329" s="95">
        <v>105056573</v>
      </c>
      <c r="AE329" s="95">
        <v>4901</v>
      </c>
      <c r="AF329" s="95">
        <v>18969470</v>
      </c>
      <c r="AG329" s="95">
        <v>4516</v>
      </c>
      <c r="AH329" s="95">
        <v>22125400</v>
      </c>
      <c r="AI329" s="95">
        <v>22551</v>
      </c>
      <c r="AJ329" s="95">
        <v>104913489</v>
      </c>
      <c r="AK329" s="95">
        <v>21579</v>
      </c>
      <c r="AL329" s="95">
        <v>110080769.04000001</v>
      </c>
      <c r="AM329" s="95">
        <v>5136</v>
      </c>
      <c r="AN329" s="95">
        <v>22447425</v>
      </c>
      <c r="AO329" s="95">
        <v>4749</v>
      </c>
      <c r="AP329" s="95">
        <v>24221595.559999999</v>
      </c>
      <c r="AQ329" s="72">
        <v>359.57</v>
      </c>
      <c r="AR329" s="72">
        <v>329.99</v>
      </c>
      <c r="AS329" s="72">
        <v>689.56</v>
      </c>
      <c r="AT329" s="95">
        <v>114252939</v>
      </c>
      <c r="AU329" s="95">
        <v>101229921</v>
      </c>
      <c r="AV329" s="95">
        <v>26479</v>
      </c>
      <c r="AW329" s="95">
        <v>25564</v>
      </c>
      <c r="AX329" s="72">
        <v>372.09</v>
      </c>
      <c r="AY329" s="72">
        <v>355.6</v>
      </c>
      <c r="AZ329" s="72">
        <v>727.69</v>
      </c>
      <c r="BA329" s="95">
        <v>119204153</v>
      </c>
      <c r="BB329" s="95">
        <v>109501086</v>
      </c>
      <c r="BC329" s="95">
        <v>26697</v>
      </c>
      <c r="BD329" s="95">
        <v>25661</v>
      </c>
      <c r="BE329" s="72">
        <v>388.53</v>
      </c>
      <c r="BF329" s="72">
        <v>387.61</v>
      </c>
      <c r="BG329" s="72">
        <v>776.14</v>
      </c>
      <c r="BH329" s="95">
        <v>125249095</v>
      </c>
      <c r="BI329" s="95">
        <v>119586976</v>
      </c>
      <c r="BJ329" s="95">
        <v>26864</v>
      </c>
      <c r="BK329" s="95">
        <v>25710</v>
      </c>
      <c r="BL329" s="72">
        <v>375.52</v>
      </c>
      <c r="BM329" s="72">
        <v>407.92</v>
      </c>
      <c r="BN329" s="72">
        <v>783.44</v>
      </c>
      <c r="BO329" s="95">
        <v>122727199</v>
      </c>
      <c r="BP329" s="95">
        <v>127181973</v>
      </c>
      <c r="BQ329" s="95">
        <v>27235</v>
      </c>
      <c r="BR329" s="95">
        <v>25982</v>
      </c>
      <c r="BS329" s="72">
        <v>383.34</v>
      </c>
      <c r="BT329" s="72">
        <v>425.09</v>
      </c>
      <c r="BU329" s="72">
        <v>808.43</v>
      </c>
      <c r="BV329" s="95">
        <v>127360914</v>
      </c>
      <c r="BW329" s="95">
        <v>134302364.59999999</v>
      </c>
      <c r="BX329" s="95">
        <v>27687</v>
      </c>
      <c r="BY329" s="95">
        <v>26328</v>
      </c>
      <c r="BZ329" s="95">
        <v>26043</v>
      </c>
      <c r="CA329" s="95">
        <v>26196</v>
      </c>
      <c r="CB329" s="95">
        <v>26308</v>
      </c>
      <c r="CC329" s="95">
        <v>26640</v>
      </c>
      <c r="CD329" s="95">
        <v>27022</v>
      </c>
      <c r="CE329" s="72">
        <v>650.75523149000003</v>
      </c>
      <c r="CF329" s="72">
        <v>676.59346364999999</v>
      </c>
      <c r="CG329" s="72">
        <v>712.40329333</v>
      </c>
      <c r="CH329" s="72">
        <v>716.50152150999998</v>
      </c>
      <c r="CI329" s="72">
        <v>731.52548966999996</v>
      </c>
      <c r="CJ329" s="96">
        <v>1.0596303597000001</v>
      </c>
      <c r="CK329" s="96">
        <v>1.0755202926</v>
      </c>
      <c r="CL329" s="96">
        <v>1.0894671702000001</v>
      </c>
      <c r="CM329" s="96">
        <v>1.0934240562999999</v>
      </c>
      <c r="CN329" s="96">
        <v>1.1051289551000001</v>
      </c>
      <c r="CO329" s="96">
        <v>1.0334329793999999</v>
      </c>
      <c r="CP329" s="96">
        <v>1.0495447585</v>
      </c>
      <c r="CQ329" s="96">
        <v>0.99584056389999998</v>
      </c>
      <c r="CR329" s="96">
        <v>1.0539283562999999</v>
      </c>
      <c r="CS329" s="95">
        <v>24617</v>
      </c>
      <c r="CT329" s="95">
        <v>24650</v>
      </c>
      <c r="CU329" s="95">
        <v>24606</v>
      </c>
      <c r="CV329" s="95">
        <v>24822</v>
      </c>
      <c r="CW329" s="95">
        <v>24969</v>
      </c>
      <c r="CX329" s="96">
        <v>1.0238855010000001</v>
      </c>
      <c r="CY329" s="96">
        <v>1.0274922710000001</v>
      </c>
      <c r="CZ329" s="96">
        <v>1.0350792680000001</v>
      </c>
      <c r="DA329" s="96">
        <v>1.0426764980000001</v>
      </c>
      <c r="DB329" s="96">
        <v>1.037899219</v>
      </c>
      <c r="DC329">
        <v>2013</v>
      </c>
      <c r="DD329" s="6">
        <v>25849</v>
      </c>
      <c r="DE329" s="96">
        <v>8.5475670000000005E-4</v>
      </c>
      <c r="DF329" s="72">
        <v>808.71</v>
      </c>
      <c r="DG329" s="96">
        <v>1</v>
      </c>
      <c r="DH329" s="72">
        <v>808.71</v>
      </c>
      <c r="DI329" s="72">
        <v>808.71</v>
      </c>
      <c r="DJ329" s="96">
        <v>1</v>
      </c>
      <c r="DK329" s="72">
        <v>808.71</v>
      </c>
      <c r="DL329" s="96">
        <v>1</v>
      </c>
      <c r="DM329" s="72">
        <v>808.71</v>
      </c>
      <c r="DN329" s="96">
        <v>1</v>
      </c>
      <c r="DO329" s="96">
        <v>2.5899999999999999E-3</v>
      </c>
      <c r="DP329" s="72">
        <v>2.09</v>
      </c>
      <c r="DQ329" s="72">
        <v>806.62</v>
      </c>
      <c r="DR329" t="s">
        <v>291</v>
      </c>
      <c r="DT329" t="s">
        <v>289</v>
      </c>
    </row>
    <row r="330" spans="1:124" x14ac:dyDescent="0.3">
      <c r="A330" t="s">
        <v>292</v>
      </c>
      <c r="B330">
        <v>10030</v>
      </c>
      <c r="C330" s="95">
        <v>2836</v>
      </c>
      <c r="D330" s="95">
        <v>13119311</v>
      </c>
      <c r="E330" s="95">
        <v>2722</v>
      </c>
      <c r="F330" s="95">
        <v>10889275</v>
      </c>
      <c r="G330" s="95">
        <v>789</v>
      </c>
      <c r="H330" s="95">
        <v>2936629</v>
      </c>
      <c r="I330" s="95">
        <v>712</v>
      </c>
      <c r="J330" s="95">
        <v>2703256</v>
      </c>
      <c r="K330" s="95">
        <v>2837</v>
      </c>
      <c r="L330" s="95">
        <v>14085128</v>
      </c>
      <c r="M330" s="95">
        <v>2712</v>
      </c>
      <c r="N330" s="95">
        <v>11822103</v>
      </c>
      <c r="O330" s="95">
        <v>819</v>
      </c>
      <c r="P330" s="95">
        <v>3822132</v>
      </c>
      <c r="Q330" s="95">
        <v>733</v>
      </c>
      <c r="R330" s="95">
        <v>2883778</v>
      </c>
      <c r="S330" s="95">
        <v>2807</v>
      </c>
      <c r="T330" s="95">
        <v>15876441</v>
      </c>
      <c r="U330" s="95">
        <v>2664</v>
      </c>
      <c r="V330" s="95">
        <v>12344024</v>
      </c>
      <c r="W330" s="95">
        <v>812</v>
      </c>
      <c r="X330" s="95">
        <v>4216975</v>
      </c>
      <c r="Y330" s="95">
        <v>728</v>
      </c>
      <c r="Z330" s="95">
        <v>3294375</v>
      </c>
      <c r="AA330" s="95">
        <v>2825</v>
      </c>
      <c r="AB330" s="95">
        <v>15254046</v>
      </c>
      <c r="AC330" s="95">
        <v>2671</v>
      </c>
      <c r="AD330" s="95">
        <v>13000791</v>
      </c>
      <c r="AE330" s="95">
        <v>823</v>
      </c>
      <c r="AF330" s="95">
        <v>4948364</v>
      </c>
      <c r="AG330" s="95">
        <v>737</v>
      </c>
      <c r="AH330" s="95">
        <v>3605196</v>
      </c>
      <c r="AI330" s="95">
        <v>2872</v>
      </c>
      <c r="AJ330" s="95">
        <v>14928665</v>
      </c>
      <c r="AK330" s="95">
        <v>2703</v>
      </c>
      <c r="AL330" s="95">
        <v>12923591.189999999</v>
      </c>
      <c r="AM330" s="95">
        <v>839</v>
      </c>
      <c r="AN330" s="95">
        <v>4053136</v>
      </c>
      <c r="AO330" s="95">
        <v>750</v>
      </c>
      <c r="AP330" s="95">
        <v>3703959</v>
      </c>
      <c r="AQ330" s="72">
        <v>369.1</v>
      </c>
      <c r="AR330" s="72">
        <v>329.85</v>
      </c>
      <c r="AS330" s="72">
        <v>698.95</v>
      </c>
      <c r="AT330" s="95">
        <v>16055940</v>
      </c>
      <c r="AU330" s="95">
        <v>13592531</v>
      </c>
      <c r="AV330" s="95">
        <v>3625</v>
      </c>
      <c r="AW330" s="95">
        <v>3434</v>
      </c>
      <c r="AX330" s="72">
        <v>408.17</v>
      </c>
      <c r="AY330" s="72">
        <v>355.73</v>
      </c>
      <c r="AZ330" s="72">
        <v>763.9</v>
      </c>
      <c r="BA330" s="95">
        <v>17907260</v>
      </c>
      <c r="BB330" s="95">
        <v>14705881</v>
      </c>
      <c r="BC330" s="95">
        <v>3656</v>
      </c>
      <c r="BD330" s="95">
        <v>3445</v>
      </c>
      <c r="BE330" s="72">
        <v>462.68</v>
      </c>
      <c r="BF330" s="72">
        <v>384.2</v>
      </c>
      <c r="BG330" s="72">
        <v>846.88</v>
      </c>
      <c r="BH330" s="95">
        <v>20093416</v>
      </c>
      <c r="BI330" s="95">
        <v>15638399</v>
      </c>
      <c r="BJ330" s="95">
        <v>3619</v>
      </c>
      <c r="BK330" s="95">
        <v>3392</v>
      </c>
      <c r="BL330" s="72">
        <v>461.5</v>
      </c>
      <c r="BM330" s="72">
        <v>406.05</v>
      </c>
      <c r="BN330" s="72">
        <v>867.55</v>
      </c>
      <c r="BO330" s="95">
        <v>20202410</v>
      </c>
      <c r="BP330" s="95">
        <v>16605987</v>
      </c>
      <c r="BQ330" s="95">
        <v>3648</v>
      </c>
      <c r="BR330" s="95">
        <v>3408</v>
      </c>
      <c r="BS330" s="72">
        <v>426.25</v>
      </c>
      <c r="BT330" s="72">
        <v>401.28</v>
      </c>
      <c r="BU330" s="72">
        <v>827.53</v>
      </c>
      <c r="BV330" s="95">
        <v>18981801</v>
      </c>
      <c r="BW330" s="95">
        <v>16627550.189999999</v>
      </c>
      <c r="BX330" s="95">
        <v>3711</v>
      </c>
      <c r="BY330" s="95">
        <v>3453</v>
      </c>
      <c r="BZ330" s="95">
        <v>3534</v>
      </c>
      <c r="CA330" s="95">
        <v>3554</v>
      </c>
      <c r="CB330" s="95">
        <v>3510</v>
      </c>
      <c r="CC330" s="95">
        <v>3534</v>
      </c>
      <c r="CD330" s="95">
        <v>3585</v>
      </c>
      <c r="CE330" s="72">
        <v>650.75523149000003</v>
      </c>
      <c r="CF330" s="72">
        <v>676.59346364999999</v>
      </c>
      <c r="CG330" s="72">
        <v>712.40329333</v>
      </c>
      <c r="CH330" s="72">
        <v>716.50152150999998</v>
      </c>
      <c r="CI330" s="72">
        <v>731.52548966999996</v>
      </c>
      <c r="CJ330" s="96">
        <v>1.0740597481</v>
      </c>
      <c r="CK330" s="96">
        <v>1.1290383976</v>
      </c>
      <c r="CL330" s="96">
        <v>1.1887648582000001</v>
      </c>
      <c r="CM330" s="96">
        <v>1.2108138977</v>
      </c>
      <c r="CN330" s="96">
        <v>1.1312387766000001</v>
      </c>
      <c r="CO330" s="96">
        <v>1.0549256789999999</v>
      </c>
      <c r="CP330" s="96">
        <v>1.0870748133999999</v>
      </c>
      <c r="CQ330" s="96">
        <v>0.99584056389999998</v>
      </c>
      <c r="CR330" s="96">
        <v>1.0916151616000001</v>
      </c>
      <c r="CS330" s="95">
        <v>3650</v>
      </c>
      <c r="CT330" s="95">
        <v>3746</v>
      </c>
      <c r="CU330" s="95">
        <v>3735</v>
      </c>
      <c r="CV330" s="95">
        <v>3736</v>
      </c>
      <c r="CW330" s="95">
        <v>3814</v>
      </c>
      <c r="CX330" s="96">
        <v>1.0544198499999999</v>
      </c>
      <c r="CY330" s="96">
        <v>1.067833622</v>
      </c>
      <c r="CZ330" s="96">
        <v>1.0400162989999999</v>
      </c>
      <c r="DA330" s="96">
        <v>1.0563606329999999</v>
      </c>
      <c r="DB330" s="96">
        <v>1.055926903</v>
      </c>
      <c r="DC330">
        <v>2013</v>
      </c>
      <c r="DD330" s="6">
        <v>3426.4</v>
      </c>
      <c r="DE330" s="96">
        <v>1.47411516E-2</v>
      </c>
      <c r="DF330" s="72">
        <v>825.99</v>
      </c>
      <c r="DG330" s="96">
        <v>1</v>
      </c>
      <c r="DH330" s="72">
        <v>825.99</v>
      </c>
      <c r="DI330" s="72">
        <v>778.08313289</v>
      </c>
      <c r="DJ330" s="96">
        <v>1</v>
      </c>
      <c r="DK330" s="72">
        <v>825.99</v>
      </c>
      <c r="DL330" s="96">
        <v>1</v>
      </c>
      <c r="DM330" s="72">
        <v>825.99</v>
      </c>
      <c r="DN330" s="96">
        <v>0.73764445540000001</v>
      </c>
      <c r="DO330" s="96">
        <v>3.2536000000000002E-2</v>
      </c>
      <c r="DP330" s="72">
        <v>19.82</v>
      </c>
      <c r="DQ330" s="72">
        <v>806.17</v>
      </c>
      <c r="DR330" t="s">
        <v>292</v>
      </c>
      <c r="DT330" t="s">
        <v>289</v>
      </c>
    </row>
    <row r="331" spans="1:124" x14ac:dyDescent="0.3">
      <c r="A331" t="s">
        <v>293</v>
      </c>
      <c r="B331">
        <v>10040</v>
      </c>
      <c r="C331" s="95">
        <v>68859</v>
      </c>
      <c r="D331" s="95">
        <v>305747648</v>
      </c>
      <c r="E331" s="95">
        <v>65753</v>
      </c>
      <c r="F331" s="95">
        <v>296172978</v>
      </c>
      <c r="G331" s="95">
        <v>10666</v>
      </c>
      <c r="H331" s="95">
        <v>35543540</v>
      </c>
      <c r="I331" s="95">
        <v>9220</v>
      </c>
      <c r="J331" s="95">
        <v>39980622</v>
      </c>
      <c r="K331" s="95">
        <v>68130</v>
      </c>
      <c r="L331" s="95">
        <v>303920393</v>
      </c>
      <c r="M331" s="95">
        <v>64653</v>
      </c>
      <c r="N331" s="95">
        <v>305123060</v>
      </c>
      <c r="O331" s="95">
        <v>10785</v>
      </c>
      <c r="P331" s="95">
        <v>38025294</v>
      </c>
      <c r="Q331" s="95">
        <v>9262</v>
      </c>
      <c r="R331" s="95">
        <v>40730678</v>
      </c>
      <c r="S331" s="95">
        <v>68943</v>
      </c>
      <c r="T331" s="95">
        <v>320585001</v>
      </c>
      <c r="U331" s="95">
        <v>64958</v>
      </c>
      <c r="V331" s="95">
        <v>330387933</v>
      </c>
      <c r="W331" s="95">
        <v>10687</v>
      </c>
      <c r="X331" s="95">
        <v>38386932</v>
      </c>
      <c r="Y331" s="95">
        <v>9149</v>
      </c>
      <c r="Z331" s="95">
        <v>43502357</v>
      </c>
      <c r="AA331" s="95">
        <v>70778</v>
      </c>
      <c r="AB331" s="95">
        <v>280811429</v>
      </c>
      <c r="AC331" s="95">
        <v>66411</v>
      </c>
      <c r="AD331" s="95">
        <v>349411333</v>
      </c>
      <c r="AE331" s="95">
        <v>11405</v>
      </c>
      <c r="AF331" s="95">
        <v>37423089</v>
      </c>
      <c r="AG331" s="95">
        <v>9787</v>
      </c>
      <c r="AH331" s="95">
        <v>48349584</v>
      </c>
      <c r="AI331" s="95">
        <v>71434</v>
      </c>
      <c r="AJ331" s="95">
        <v>280458417.11000001</v>
      </c>
      <c r="AK331" s="95">
        <v>66923</v>
      </c>
      <c r="AL331" s="95">
        <v>354158260.80000001</v>
      </c>
      <c r="AM331" s="95">
        <v>11890</v>
      </c>
      <c r="AN331" s="95">
        <v>43447658</v>
      </c>
      <c r="AO331" s="95">
        <v>10346</v>
      </c>
      <c r="AP331" s="95">
        <v>51588997.189999998</v>
      </c>
      <c r="AQ331" s="72">
        <v>357.64</v>
      </c>
      <c r="AR331" s="72">
        <v>373.64</v>
      </c>
      <c r="AS331" s="72">
        <v>731.28</v>
      </c>
      <c r="AT331" s="95">
        <v>341291188</v>
      </c>
      <c r="AU331" s="95">
        <v>336153600</v>
      </c>
      <c r="AV331" s="95">
        <v>79525</v>
      </c>
      <c r="AW331" s="95">
        <v>74973</v>
      </c>
      <c r="AX331" s="72">
        <v>361.09</v>
      </c>
      <c r="AY331" s="72">
        <v>389.92</v>
      </c>
      <c r="AZ331" s="72">
        <v>751.01</v>
      </c>
      <c r="BA331" s="95">
        <v>341945687</v>
      </c>
      <c r="BB331" s="95">
        <v>345853738</v>
      </c>
      <c r="BC331" s="95">
        <v>78915</v>
      </c>
      <c r="BD331" s="95">
        <v>73915</v>
      </c>
      <c r="BE331" s="72">
        <v>375.67</v>
      </c>
      <c r="BF331" s="72">
        <v>420.44</v>
      </c>
      <c r="BG331" s="72">
        <v>796.11</v>
      </c>
      <c r="BH331" s="95">
        <v>358971933</v>
      </c>
      <c r="BI331" s="95">
        <v>373890290</v>
      </c>
      <c r="BJ331" s="95">
        <v>79630</v>
      </c>
      <c r="BK331" s="95">
        <v>74107</v>
      </c>
      <c r="BL331" s="72">
        <v>322.69</v>
      </c>
      <c r="BM331" s="72">
        <v>435.01</v>
      </c>
      <c r="BN331" s="72">
        <v>757.7</v>
      </c>
      <c r="BO331" s="95">
        <v>318234518</v>
      </c>
      <c r="BP331" s="95">
        <v>397760917</v>
      </c>
      <c r="BQ331" s="95">
        <v>82183</v>
      </c>
      <c r="BR331" s="95">
        <v>76198</v>
      </c>
      <c r="BS331" s="72">
        <v>323.94</v>
      </c>
      <c r="BT331" s="72">
        <v>437.59</v>
      </c>
      <c r="BU331" s="72">
        <v>761.53</v>
      </c>
      <c r="BV331" s="95">
        <v>323906075.11000001</v>
      </c>
      <c r="BW331" s="95">
        <v>405747257.99000001</v>
      </c>
      <c r="BX331" s="95">
        <v>83324</v>
      </c>
      <c r="BY331" s="95">
        <v>77269</v>
      </c>
      <c r="BZ331" s="95">
        <v>77356</v>
      </c>
      <c r="CA331" s="95">
        <v>76503</v>
      </c>
      <c r="CB331" s="95">
        <v>76968</v>
      </c>
      <c r="CC331" s="95">
        <v>79342</v>
      </c>
      <c r="CD331" s="95">
        <v>80362</v>
      </c>
      <c r="CE331" s="72">
        <v>650.75523149000003</v>
      </c>
      <c r="CF331" s="72">
        <v>676.59346364999999</v>
      </c>
      <c r="CG331" s="72">
        <v>712.40329333</v>
      </c>
      <c r="CH331" s="72">
        <v>716.50152150999998</v>
      </c>
      <c r="CI331" s="72">
        <v>731.52548966999996</v>
      </c>
      <c r="CJ331" s="96">
        <v>1.1237404858</v>
      </c>
      <c r="CK331" s="96">
        <v>1.1099870755000001</v>
      </c>
      <c r="CL331" s="96">
        <v>1.1174990451</v>
      </c>
      <c r="CM331" s="96">
        <v>1.057499499</v>
      </c>
      <c r="CN331" s="96">
        <v>1.0410163565999999</v>
      </c>
      <c r="CO331" s="96">
        <v>1.0324772684000001</v>
      </c>
      <c r="CP331" s="96">
        <v>1.0556634278999999</v>
      </c>
      <c r="CQ331" s="96">
        <v>0.99584056389999998</v>
      </c>
      <c r="CR331" s="96">
        <v>1.0600725813</v>
      </c>
      <c r="CS331" s="95">
        <v>73259</v>
      </c>
      <c r="CT331" s="95">
        <v>72877</v>
      </c>
      <c r="CU331" s="95">
        <v>72780</v>
      </c>
      <c r="CV331" s="95">
        <v>75459</v>
      </c>
      <c r="CW331" s="95">
        <v>75873</v>
      </c>
      <c r="CX331" s="96">
        <v>1.0140521119999999</v>
      </c>
      <c r="CY331" s="96">
        <v>1.0168043520000001</v>
      </c>
      <c r="CZ331" s="96">
        <v>1.026706036</v>
      </c>
      <c r="DA331" s="96">
        <v>1.045905037</v>
      </c>
      <c r="DB331" s="96">
        <v>1.0575031399999999</v>
      </c>
      <c r="DC331">
        <v>2013</v>
      </c>
      <c r="DD331" s="6">
        <v>75292.399999999994</v>
      </c>
      <c r="DE331" s="96">
        <v>1.0117519000000001E-3</v>
      </c>
      <c r="DF331" s="72">
        <v>813.3</v>
      </c>
      <c r="DG331" s="96">
        <v>1.0000841243</v>
      </c>
      <c r="DH331" s="72">
        <v>813.36841832000005</v>
      </c>
      <c r="DI331" s="72">
        <v>813.36841832000005</v>
      </c>
      <c r="DJ331" s="96">
        <v>1</v>
      </c>
      <c r="DK331" s="72">
        <v>813.36841832000005</v>
      </c>
      <c r="DL331" s="96">
        <v>1</v>
      </c>
      <c r="DM331" s="72">
        <v>813.36841832000005</v>
      </c>
      <c r="DN331" s="96">
        <v>1</v>
      </c>
      <c r="DO331" s="96">
        <v>2.8140000000000001E-3</v>
      </c>
      <c r="DP331" s="72">
        <v>2.29</v>
      </c>
      <c r="DQ331" s="72">
        <v>811.08</v>
      </c>
      <c r="DR331" t="s">
        <v>293</v>
      </c>
      <c r="DT331" t="s">
        <v>289</v>
      </c>
    </row>
    <row r="332" spans="1:124" x14ac:dyDescent="0.3">
      <c r="A332" t="s">
        <v>294</v>
      </c>
      <c r="B332">
        <v>10050</v>
      </c>
      <c r="C332" s="95">
        <v>113091</v>
      </c>
      <c r="D332" s="95">
        <v>619156865</v>
      </c>
      <c r="E332" s="95">
        <v>104612</v>
      </c>
      <c r="F332" s="95">
        <v>626408983</v>
      </c>
      <c r="G332" s="95">
        <v>18648</v>
      </c>
      <c r="H332" s="95">
        <v>97145110</v>
      </c>
      <c r="I332" s="95">
        <v>16008</v>
      </c>
      <c r="J332" s="95">
        <v>149214020</v>
      </c>
      <c r="K332" s="95">
        <v>113063</v>
      </c>
      <c r="L332" s="95">
        <v>629926546</v>
      </c>
      <c r="M332" s="95">
        <v>103168</v>
      </c>
      <c r="N332" s="95">
        <v>635158736</v>
      </c>
      <c r="O332" s="95">
        <v>19062</v>
      </c>
      <c r="P332" s="95">
        <v>102913287</v>
      </c>
      <c r="Q332" s="95">
        <v>16393</v>
      </c>
      <c r="R332" s="95">
        <v>115864109</v>
      </c>
      <c r="S332" s="95">
        <v>112472</v>
      </c>
      <c r="T332" s="95">
        <v>653524051</v>
      </c>
      <c r="U332" s="95">
        <v>101150</v>
      </c>
      <c r="V332" s="95">
        <v>662357844</v>
      </c>
      <c r="W332" s="95">
        <v>18441</v>
      </c>
      <c r="X332" s="95">
        <v>108571392</v>
      </c>
      <c r="Y332" s="95">
        <v>15782</v>
      </c>
      <c r="Z332" s="95">
        <v>113093441</v>
      </c>
      <c r="AA332" s="95">
        <v>111857</v>
      </c>
      <c r="AB332" s="95">
        <v>570053936</v>
      </c>
      <c r="AC332" s="95">
        <v>99717</v>
      </c>
      <c r="AD332" s="95">
        <v>689378339</v>
      </c>
      <c r="AE332" s="95">
        <v>18769</v>
      </c>
      <c r="AF332" s="95">
        <v>114622172</v>
      </c>
      <c r="AG332" s="95">
        <v>16099</v>
      </c>
      <c r="AH332" s="95">
        <v>122786669</v>
      </c>
      <c r="AI332" s="95">
        <v>112574</v>
      </c>
      <c r="AJ332" s="95">
        <v>562457856.17999995</v>
      </c>
      <c r="AK332" s="95">
        <v>99703</v>
      </c>
      <c r="AL332" s="95">
        <v>675575045.80999994</v>
      </c>
      <c r="AM332" s="95">
        <v>19664</v>
      </c>
      <c r="AN332" s="95">
        <v>115600186</v>
      </c>
      <c r="AO332" s="95">
        <v>16941</v>
      </c>
      <c r="AP332" s="95">
        <v>117963114.29000001</v>
      </c>
      <c r="AQ332" s="72">
        <v>453.11</v>
      </c>
      <c r="AR332" s="72">
        <v>535.86</v>
      </c>
      <c r="AS332" s="72">
        <v>988.97</v>
      </c>
      <c r="AT332" s="95">
        <v>716301975</v>
      </c>
      <c r="AU332" s="95">
        <v>775623003</v>
      </c>
      <c r="AV332" s="95">
        <v>131739</v>
      </c>
      <c r="AW332" s="95">
        <v>120620</v>
      </c>
      <c r="AX332" s="72">
        <v>462.21</v>
      </c>
      <c r="AY332" s="72">
        <v>523.46</v>
      </c>
      <c r="AZ332" s="72">
        <v>985.67</v>
      </c>
      <c r="BA332" s="95">
        <v>732839833</v>
      </c>
      <c r="BB332" s="95">
        <v>751022845</v>
      </c>
      <c r="BC332" s="95">
        <v>132125</v>
      </c>
      <c r="BD332" s="95">
        <v>119561</v>
      </c>
      <c r="BE332" s="72">
        <v>485.12</v>
      </c>
      <c r="BF332" s="72">
        <v>552.64</v>
      </c>
      <c r="BG332" s="72">
        <v>1037.76</v>
      </c>
      <c r="BH332" s="95">
        <v>762095443</v>
      </c>
      <c r="BI332" s="95">
        <v>775451285</v>
      </c>
      <c r="BJ332" s="95">
        <v>130913</v>
      </c>
      <c r="BK332" s="95">
        <v>116932</v>
      </c>
      <c r="BL332" s="72">
        <v>436.79</v>
      </c>
      <c r="BM332" s="72">
        <v>584.38</v>
      </c>
      <c r="BN332" s="72">
        <v>1021.17</v>
      </c>
      <c r="BO332" s="95">
        <v>684676108</v>
      </c>
      <c r="BP332" s="95">
        <v>812165008</v>
      </c>
      <c r="BQ332" s="95">
        <v>130626</v>
      </c>
      <c r="BR332" s="95">
        <v>115816</v>
      </c>
      <c r="BS332" s="72">
        <v>427.3</v>
      </c>
      <c r="BT332" s="72">
        <v>566.91999999999996</v>
      </c>
      <c r="BU332" s="72">
        <v>994.22</v>
      </c>
      <c r="BV332" s="95">
        <v>678058042.17999995</v>
      </c>
      <c r="BW332" s="95">
        <v>793538160.10000002</v>
      </c>
      <c r="BX332" s="95">
        <v>132238</v>
      </c>
      <c r="BY332" s="95">
        <v>116644</v>
      </c>
      <c r="BZ332" s="95">
        <v>126440</v>
      </c>
      <c r="CA332" s="95">
        <v>126071</v>
      </c>
      <c r="CB332" s="95">
        <v>124174</v>
      </c>
      <c r="CC332" s="95">
        <v>123596</v>
      </c>
      <c r="CD332" s="95">
        <v>124609</v>
      </c>
      <c r="CE332" s="72">
        <v>650.75523149000003</v>
      </c>
      <c r="CF332" s="72">
        <v>676.59346364999999</v>
      </c>
      <c r="CG332" s="72">
        <v>712.40329333</v>
      </c>
      <c r="CH332" s="72">
        <v>716.50152150999998</v>
      </c>
      <c r="CI332" s="72">
        <v>731.52548966999996</v>
      </c>
      <c r="CJ332" s="96">
        <v>1.5197265456</v>
      </c>
      <c r="CK332" s="96">
        <v>1.456812773</v>
      </c>
      <c r="CL332" s="96">
        <v>1.4567029794999999</v>
      </c>
      <c r="CM332" s="96">
        <v>1.4252167921000001</v>
      </c>
      <c r="CN332" s="96">
        <v>1.3591050675</v>
      </c>
      <c r="CO332" s="96">
        <v>1.1622054404</v>
      </c>
      <c r="CP332" s="96">
        <v>1.2420461834000001</v>
      </c>
      <c r="CQ332" s="96">
        <v>0.99584056389999998</v>
      </c>
      <c r="CR332" s="96">
        <v>1.2472337952999999</v>
      </c>
      <c r="CS332" s="95">
        <v>118791</v>
      </c>
      <c r="CT332" s="95">
        <v>118965</v>
      </c>
      <c r="CU332" s="95">
        <v>115148</v>
      </c>
      <c r="CV332" s="95">
        <v>114132</v>
      </c>
      <c r="CW332" s="95">
        <v>115249</v>
      </c>
      <c r="CX332" s="96">
        <v>1.1651289650000001</v>
      </c>
      <c r="CY332" s="96">
        <v>1.177322687</v>
      </c>
      <c r="CZ332" s="96">
        <v>1.153978307</v>
      </c>
      <c r="DA332" s="96">
        <v>1.1541364510000001</v>
      </c>
      <c r="DB332" s="96">
        <v>1.159798098</v>
      </c>
      <c r="DC332">
        <v>2013</v>
      </c>
      <c r="DD332" s="6">
        <v>117914.6</v>
      </c>
      <c r="DE332" s="96">
        <v>2.3237526999999999E-3</v>
      </c>
      <c r="DF332" s="72">
        <v>955.64</v>
      </c>
      <c r="DG332" s="96">
        <v>1</v>
      </c>
      <c r="DH332" s="72">
        <v>955.64</v>
      </c>
      <c r="DI332" s="72">
        <v>955.64</v>
      </c>
      <c r="DJ332" s="96">
        <v>1</v>
      </c>
      <c r="DK332" s="72">
        <v>955.64</v>
      </c>
      <c r="DL332" s="96">
        <v>1</v>
      </c>
      <c r="DM332" s="72">
        <v>955.64</v>
      </c>
      <c r="DN332" s="96">
        <v>1</v>
      </c>
      <c r="DO332" s="96">
        <v>4.7140000000000003E-3</v>
      </c>
      <c r="DP332" s="72">
        <v>4.5</v>
      </c>
      <c r="DQ332" s="72">
        <v>951.14</v>
      </c>
      <c r="DR332" t="s">
        <v>294</v>
      </c>
      <c r="DT332" t="s">
        <v>289</v>
      </c>
    </row>
    <row r="333" spans="1:124" x14ac:dyDescent="0.3">
      <c r="A333" t="s">
        <v>8</v>
      </c>
      <c r="B333">
        <v>10060</v>
      </c>
      <c r="C333" s="95">
        <v>1687</v>
      </c>
      <c r="D333" s="95">
        <v>7129220</v>
      </c>
      <c r="E333" s="95">
        <v>1642</v>
      </c>
      <c r="F333" s="95">
        <v>5631854</v>
      </c>
      <c r="G333" s="95">
        <v>460</v>
      </c>
      <c r="H333" s="95">
        <v>1407691</v>
      </c>
      <c r="I333" s="95">
        <v>426</v>
      </c>
      <c r="J333" s="95">
        <v>1461101</v>
      </c>
      <c r="K333" s="95">
        <v>1654</v>
      </c>
      <c r="L333" s="95">
        <v>7438362</v>
      </c>
      <c r="M333" s="95">
        <v>1603</v>
      </c>
      <c r="N333" s="95">
        <v>6092446</v>
      </c>
      <c r="O333" s="95">
        <v>433</v>
      </c>
      <c r="P333" s="95">
        <v>1372630</v>
      </c>
      <c r="Q333" s="95">
        <v>400</v>
      </c>
      <c r="R333" s="95">
        <v>1595970</v>
      </c>
      <c r="S333" s="95">
        <v>1618</v>
      </c>
      <c r="T333" s="95">
        <v>7739884</v>
      </c>
      <c r="U333" s="95">
        <v>1557</v>
      </c>
      <c r="V333" s="95">
        <v>5886588</v>
      </c>
      <c r="W333" s="95">
        <v>429</v>
      </c>
      <c r="X333" s="95">
        <v>1861110</v>
      </c>
      <c r="Y333" s="95">
        <v>399</v>
      </c>
      <c r="Z333" s="95">
        <v>1622835</v>
      </c>
      <c r="AA333" s="95">
        <v>1612</v>
      </c>
      <c r="AB333" s="95">
        <v>7095645</v>
      </c>
      <c r="AC333" s="95">
        <v>1555</v>
      </c>
      <c r="AD333" s="95">
        <v>6276095</v>
      </c>
      <c r="AE333" s="95">
        <v>433</v>
      </c>
      <c r="AF333" s="95">
        <v>1748442</v>
      </c>
      <c r="AG333" s="95">
        <v>398</v>
      </c>
      <c r="AH333" s="95">
        <v>2027614</v>
      </c>
      <c r="AI333" s="95">
        <v>1647</v>
      </c>
      <c r="AJ333" s="95">
        <v>7060109.9900000002</v>
      </c>
      <c r="AK333" s="95">
        <v>1579</v>
      </c>
      <c r="AL333" s="95">
        <v>6775894.75</v>
      </c>
      <c r="AM333" s="95">
        <v>433</v>
      </c>
      <c r="AN333" s="95">
        <v>1756375</v>
      </c>
      <c r="AO333" s="95">
        <v>404</v>
      </c>
      <c r="AP333" s="95">
        <v>1857057</v>
      </c>
      <c r="AQ333" s="72">
        <v>331.35</v>
      </c>
      <c r="AR333" s="72">
        <v>285.82</v>
      </c>
      <c r="AS333" s="72">
        <v>617.16999999999996</v>
      </c>
      <c r="AT333" s="95">
        <v>8536911</v>
      </c>
      <c r="AU333" s="95">
        <v>7092955</v>
      </c>
      <c r="AV333" s="95">
        <v>2147</v>
      </c>
      <c r="AW333" s="95">
        <v>2068</v>
      </c>
      <c r="AX333" s="72">
        <v>351.82</v>
      </c>
      <c r="AY333" s="72">
        <v>319.87</v>
      </c>
      <c r="AZ333" s="72">
        <v>671.69</v>
      </c>
      <c r="BA333" s="95">
        <v>8810992</v>
      </c>
      <c r="BB333" s="95">
        <v>7688416</v>
      </c>
      <c r="BC333" s="95">
        <v>2087</v>
      </c>
      <c r="BD333" s="95">
        <v>2003</v>
      </c>
      <c r="BE333" s="72">
        <v>390.86</v>
      </c>
      <c r="BF333" s="72">
        <v>319.93</v>
      </c>
      <c r="BG333" s="72">
        <v>710.79</v>
      </c>
      <c r="BH333" s="95">
        <v>9600994</v>
      </c>
      <c r="BI333" s="95">
        <v>7509423</v>
      </c>
      <c r="BJ333" s="95">
        <v>2047</v>
      </c>
      <c r="BK333" s="95">
        <v>1956</v>
      </c>
      <c r="BL333" s="72">
        <v>360.39</v>
      </c>
      <c r="BM333" s="72">
        <v>354.31</v>
      </c>
      <c r="BN333" s="72">
        <v>714.7</v>
      </c>
      <c r="BO333" s="95">
        <v>8844087</v>
      </c>
      <c r="BP333" s="95">
        <v>8303709</v>
      </c>
      <c r="BQ333" s="95">
        <v>2045</v>
      </c>
      <c r="BR333" s="95">
        <v>1953</v>
      </c>
      <c r="BS333" s="72">
        <v>353.22</v>
      </c>
      <c r="BT333" s="72">
        <v>362.79</v>
      </c>
      <c r="BU333" s="72">
        <v>716.01</v>
      </c>
      <c r="BV333" s="95">
        <v>8816484.9900000002</v>
      </c>
      <c r="BW333" s="95">
        <v>8632951.75</v>
      </c>
      <c r="BX333" s="95">
        <v>2080</v>
      </c>
      <c r="BY333" s="95">
        <v>1983</v>
      </c>
      <c r="BZ333" s="95">
        <v>2109</v>
      </c>
      <c r="CA333" s="95">
        <v>2046</v>
      </c>
      <c r="CB333" s="95">
        <v>2003</v>
      </c>
      <c r="CC333" s="95">
        <v>2001</v>
      </c>
      <c r="CD333" s="95">
        <v>2033</v>
      </c>
      <c r="CE333" s="72">
        <v>650.75523149000003</v>
      </c>
      <c r="CF333" s="72">
        <v>676.59346364999999</v>
      </c>
      <c r="CG333" s="72">
        <v>712.40329333</v>
      </c>
      <c r="CH333" s="72">
        <v>716.50152150999998</v>
      </c>
      <c r="CI333" s="72">
        <v>731.52548966999996</v>
      </c>
      <c r="CJ333" s="96">
        <v>0.94839037800000003</v>
      </c>
      <c r="CK333" s="96">
        <v>0.99275271799999998</v>
      </c>
      <c r="CL333" s="96">
        <v>0.99773542130000004</v>
      </c>
      <c r="CM333" s="96">
        <v>0.99748566969999997</v>
      </c>
      <c r="CN333" s="96">
        <v>0.97879022689999995</v>
      </c>
      <c r="CO333" s="96">
        <v>1.0498823501000001</v>
      </c>
      <c r="CP333" s="96">
        <v>0.93632480119999995</v>
      </c>
      <c r="CQ333" s="96">
        <v>0.99584056389999998</v>
      </c>
      <c r="CR333" s="96">
        <v>0.94023551709999997</v>
      </c>
      <c r="CS333" s="95">
        <v>2040</v>
      </c>
      <c r="CT333" s="95">
        <v>2022</v>
      </c>
      <c r="CU333" s="95">
        <v>1973</v>
      </c>
      <c r="CV333" s="95">
        <v>1972</v>
      </c>
      <c r="CW333" s="95">
        <v>1980</v>
      </c>
      <c r="CX333" s="96">
        <v>1.084550181</v>
      </c>
      <c r="CY333" s="96">
        <v>1.044828603</v>
      </c>
      <c r="CZ333" s="96">
        <v>1.0551460539999999</v>
      </c>
      <c r="DA333" s="96">
        <v>1.0234590530000001</v>
      </c>
      <c r="DB333" s="96">
        <v>1.0403963679999999</v>
      </c>
      <c r="DC333">
        <v>2013</v>
      </c>
      <c r="DD333" s="6">
        <v>1992.6</v>
      </c>
      <c r="DE333" s="96">
        <v>1.4107149000000001E-3</v>
      </c>
      <c r="DF333" s="72">
        <v>721.07</v>
      </c>
      <c r="DG333" s="96">
        <v>1</v>
      </c>
      <c r="DH333" s="72">
        <v>721.07</v>
      </c>
      <c r="DI333" s="72">
        <v>778.08313289</v>
      </c>
      <c r="DJ333" s="96">
        <v>1</v>
      </c>
      <c r="DK333" s="72">
        <v>721.07</v>
      </c>
      <c r="DL333" s="96">
        <v>1</v>
      </c>
      <c r="DM333" s="72">
        <v>721.07</v>
      </c>
      <c r="DN333" s="96">
        <v>1</v>
      </c>
      <c r="DO333" s="96">
        <v>4.2490000000000002E-3</v>
      </c>
      <c r="DP333" s="72">
        <v>3.06</v>
      </c>
      <c r="DQ333" s="72">
        <v>718.01</v>
      </c>
      <c r="DR333" t="s">
        <v>8</v>
      </c>
      <c r="DT333" t="s">
        <v>289</v>
      </c>
    </row>
    <row r="334" spans="1:124" x14ac:dyDescent="0.3">
      <c r="A334" t="s">
        <v>295</v>
      </c>
      <c r="B334">
        <v>10070</v>
      </c>
      <c r="C334" s="95">
        <v>31342</v>
      </c>
      <c r="D334" s="95">
        <v>125636439</v>
      </c>
      <c r="E334" s="95">
        <v>30595</v>
      </c>
      <c r="F334" s="95">
        <v>147757511</v>
      </c>
      <c r="G334" s="95">
        <v>3501</v>
      </c>
      <c r="H334" s="95">
        <v>11707329</v>
      </c>
      <c r="I334" s="95">
        <v>3145</v>
      </c>
      <c r="J334" s="95">
        <v>13503620</v>
      </c>
      <c r="K334" s="95">
        <v>30513</v>
      </c>
      <c r="L334" s="95">
        <v>126097711</v>
      </c>
      <c r="M334" s="95">
        <v>29655</v>
      </c>
      <c r="N334" s="95">
        <v>147038596</v>
      </c>
      <c r="O334" s="95">
        <v>3483</v>
      </c>
      <c r="P334" s="95">
        <v>12464266</v>
      </c>
      <c r="Q334" s="95">
        <v>3090</v>
      </c>
      <c r="R334" s="95">
        <v>14507690</v>
      </c>
      <c r="S334" s="95">
        <v>30995</v>
      </c>
      <c r="T334" s="95">
        <v>135558539</v>
      </c>
      <c r="U334" s="95">
        <v>30043</v>
      </c>
      <c r="V334" s="95">
        <v>156170738</v>
      </c>
      <c r="W334" s="95">
        <v>3519</v>
      </c>
      <c r="X334" s="95">
        <v>12949153</v>
      </c>
      <c r="Y334" s="95">
        <v>3125</v>
      </c>
      <c r="Z334" s="95">
        <v>14756825</v>
      </c>
      <c r="AA334" s="95">
        <v>31338</v>
      </c>
      <c r="AB334" s="95">
        <v>126572033</v>
      </c>
      <c r="AC334" s="95">
        <v>30302</v>
      </c>
      <c r="AD334" s="95">
        <v>166698701</v>
      </c>
      <c r="AE334" s="95">
        <v>3604</v>
      </c>
      <c r="AF334" s="95">
        <v>13272103</v>
      </c>
      <c r="AG334" s="95">
        <v>3219</v>
      </c>
      <c r="AH334" s="95">
        <v>16254506</v>
      </c>
      <c r="AI334" s="95">
        <v>31459</v>
      </c>
      <c r="AJ334" s="95">
        <v>133914096.39</v>
      </c>
      <c r="AK334" s="95">
        <v>30437</v>
      </c>
      <c r="AL334" s="95">
        <v>174942645.44999999</v>
      </c>
      <c r="AM334" s="95">
        <v>3703</v>
      </c>
      <c r="AN334" s="95">
        <v>14267731</v>
      </c>
      <c r="AO334" s="95">
        <v>3324</v>
      </c>
      <c r="AP334" s="95">
        <v>16801490.960000001</v>
      </c>
      <c r="AQ334" s="72">
        <v>328.48</v>
      </c>
      <c r="AR334" s="72">
        <v>398.29</v>
      </c>
      <c r="AS334" s="72">
        <v>726.77</v>
      </c>
      <c r="AT334" s="95">
        <v>137343768</v>
      </c>
      <c r="AU334" s="95">
        <v>161261131</v>
      </c>
      <c r="AV334" s="95">
        <v>34843</v>
      </c>
      <c r="AW334" s="95">
        <v>33740</v>
      </c>
      <c r="AX334" s="72">
        <v>339.65</v>
      </c>
      <c r="AY334" s="72">
        <v>411.12</v>
      </c>
      <c r="AZ334" s="72">
        <v>750.77</v>
      </c>
      <c r="BA334" s="95">
        <v>138561977</v>
      </c>
      <c r="BB334" s="95">
        <v>161546286</v>
      </c>
      <c r="BC334" s="95">
        <v>33996</v>
      </c>
      <c r="BD334" s="95">
        <v>32745</v>
      </c>
      <c r="BE334" s="72">
        <v>358.57</v>
      </c>
      <c r="BF334" s="72">
        <v>429.45</v>
      </c>
      <c r="BG334" s="72">
        <v>788.02</v>
      </c>
      <c r="BH334" s="95">
        <v>148507692</v>
      </c>
      <c r="BI334" s="95">
        <v>170927563</v>
      </c>
      <c r="BJ334" s="95">
        <v>34514</v>
      </c>
      <c r="BK334" s="95">
        <v>33168</v>
      </c>
      <c r="BL334" s="72">
        <v>333.51</v>
      </c>
      <c r="BM334" s="72">
        <v>454.82</v>
      </c>
      <c r="BN334" s="72">
        <v>788.33</v>
      </c>
      <c r="BO334" s="95">
        <v>139844136</v>
      </c>
      <c r="BP334" s="95">
        <v>182953207</v>
      </c>
      <c r="BQ334" s="95">
        <v>34942</v>
      </c>
      <c r="BR334" s="95">
        <v>33521</v>
      </c>
      <c r="BS334" s="72">
        <v>351.19</v>
      </c>
      <c r="BT334" s="72">
        <v>473.29</v>
      </c>
      <c r="BU334" s="72">
        <v>824.48</v>
      </c>
      <c r="BV334" s="95">
        <v>148181827.38999999</v>
      </c>
      <c r="BW334" s="95">
        <v>191744136.41</v>
      </c>
      <c r="BX334" s="95">
        <v>35162</v>
      </c>
      <c r="BY334" s="95">
        <v>33761</v>
      </c>
      <c r="BZ334" s="95">
        <v>34317</v>
      </c>
      <c r="CA334" s="95">
        <v>33391</v>
      </c>
      <c r="CB334" s="95">
        <v>33865</v>
      </c>
      <c r="CC334" s="95">
        <v>34267</v>
      </c>
      <c r="CD334" s="95">
        <v>34477</v>
      </c>
      <c r="CE334" s="72">
        <v>650.75523149000003</v>
      </c>
      <c r="CF334" s="72">
        <v>676.59346364999999</v>
      </c>
      <c r="CG334" s="72">
        <v>712.40329333</v>
      </c>
      <c r="CH334" s="72">
        <v>716.50152150999998</v>
      </c>
      <c r="CI334" s="72">
        <v>731.52548966999996</v>
      </c>
      <c r="CJ334" s="96">
        <v>1.1168100767</v>
      </c>
      <c r="CK334" s="96">
        <v>1.1096323573</v>
      </c>
      <c r="CL334" s="96">
        <v>1.1061431178000001</v>
      </c>
      <c r="CM334" s="96">
        <v>1.1002488848</v>
      </c>
      <c r="CN334" s="96">
        <v>1.1270694072</v>
      </c>
      <c r="CO334" s="96">
        <v>1.0358311538</v>
      </c>
      <c r="CP334" s="96">
        <v>1.0735154709000001</v>
      </c>
      <c r="CQ334" s="96">
        <v>0.99584056389999998</v>
      </c>
      <c r="CR334" s="96">
        <v>1.0779991863</v>
      </c>
      <c r="CS334" s="95">
        <v>37049</v>
      </c>
      <c r="CT334" s="95">
        <v>35909</v>
      </c>
      <c r="CU334" s="95">
        <v>35906</v>
      </c>
      <c r="CV334" s="95">
        <v>36530</v>
      </c>
      <c r="CW334" s="95">
        <v>36823</v>
      </c>
      <c r="CX334" s="96">
        <v>1.021993798</v>
      </c>
      <c r="CY334" s="96">
        <v>1.022596445</v>
      </c>
      <c r="CZ334" s="96">
        <v>1.02423486</v>
      </c>
      <c r="DA334" s="96">
        <v>1.0423983299999999</v>
      </c>
      <c r="DB334" s="96">
        <v>1.0674522310000001</v>
      </c>
      <c r="DC334">
        <v>2013</v>
      </c>
      <c r="DD334" s="6">
        <v>33387</v>
      </c>
      <c r="DE334" s="96">
        <v>1.1794831999999999E-3</v>
      </c>
      <c r="DF334" s="72">
        <v>826.92</v>
      </c>
      <c r="DG334" s="96">
        <v>1</v>
      </c>
      <c r="DH334" s="72">
        <v>826.92</v>
      </c>
      <c r="DI334" s="72">
        <v>826.92</v>
      </c>
      <c r="DJ334" s="96">
        <v>1</v>
      </c>
      <c r="DK334" s="72">
        <v>826.92</v>
      </c>
      <c r="DL334" s="96">
        <v>1</v>
      </c>
      <c r="DM334" s="72">
        <v>826.92</v>
      </c>
      <c r="DN334" s="96">
        <v>1</v>
      </c>
      <c r="DO334" s="96">
        <v>3.2179999999999999E-3</v>
      </c>
      <c r="DP334" s="72">
        <v>2.66</v>
      </c>
      <c r="DQ334" s="72">
        <v>824.26</v>
      </c>
      <c r="DR334" t="s">
        <v>295</v>
      </c>
      <c r="DT334" t="s">
        <v>289</v>
      </c>
    </row>
    <row r="335" spans="1:124" x14ac:dyDescent="0.3">
      <c r="A335" t="s">
        <v>296</v>
      </c>
      <c r="B335">
        <v>10080</v>
      </c>
      <c r="C335" s="95">
        <v>33818</v>
      </c>
      <c r="D335" s="95">
        <v>128951062</v>
      </c>
      <c r="E335" s="95">
        <v>33120</v>
      </c>
      <c r="F335" s="95">
        <v>127293993</v>
      </c>
      <c r="G335" s="95">
        <v>4434</v>
      </c>
      <c r="H335" s="95">
        <v>12573078</v>
      </c>
      <c r="I335" s="95">
        <v>4038</v>
      </c>
      <c r="J335" s="95">
        <v>14495094</v>
      </c>
      <c r="K335" s="95">
        <v>31964</v>
      </c>
      <c r="L335" s="95">
        <v>128487863</v>
      </c>
      <c r="M335" s="95">
        <v>31152</v>
      </c>
      <c r="N335" s="95">
        <v>127475500</v>
      </c>
      <c r="O335" s="95">
        <v>4260</v>
      </c>
      <c r="P335" s="95">
        <v>12378758</v>
      </c>
      <c r="Q335" s="95">
        <v>3843</v>
      </c>
      <c r="R335" s="95">
        <v>14974909</v>
      </c>
      <c r="S335" s="95">
        <v>31623</v>
      </c>
      <c r="T335" s="95">
        <v>132288587</v>
      </c>
      <c r="U335" s="95">
        <v>30718</v>
      </c>
      <c r="V335" s="95">
        <v>136514520</v>
      </c>
      <c r="W335" s="95">
        <v>4154</v>
      </c>
      <c r="X335" s="95">
        <v>13654334</v>
      </c>
      <c r="Y335" s="95">
        <v>3722</v>
      </c>
      <c r="Z335" s="95">
        <v>16154531</v>
      </c>
      <c r="AA335" s="95">
        <v>31019</v>
      </c>
      <c r="AB335" s="95">
        <v>112470176</v>
      </c>
      <c r="AC335" s="95">
        <v>30061</v>
      </c>
      <c r="AD335" s="95">
        <v>144110102</v>
      </c>
      <c r="AE335" s="95">
        <v>4024</v>
      </c>
      <c r="AF335" s="95">
        <v>13414258</v>
      </c>
      <c r="AG335" s="95">
        <v>3559</v>
      </c>
      <c r="AH335" s="95">
        <v>16305905</v>
      </c>
      <c r="AI335" s="95">
        <v>31007</v>
      </c>
      <c r="AJ335" s="95">
        <v>116039933.34999999</v>
      </c>
      <c r="AK335" s="95">
        <v>29989</v>
      </c>
      <c r="AL335" s="95">
        <v>151541085.37</v>
      </c>
      <c r="AM335" s="95">
        <v>3990</v>
      </c>
      <c r="AN335" s="95">
        <v>12990689</v>
      </c>
      <c r="AO335" s="95">
        <v>3568</v>
      </c>
      <c r="AP335" s="95">
        <v>16921285.920000002</v>
      </c>
      <c r="AQ335" s="72">
        <v>308.32</v>
      </c>
      <c r="AR335" s="72">
        <v>317.99</v>
      </c>
      <c r="AS335" s="72">
        <v>626.30999999999995</v>
      </c>
      <c r="AT335" s="95">
        <v>141524140</v>
      </c>
      <c r="AU335" s="95">
        <v>141789087</v>
      </c>
      <c r="AV335" s="95">
        <v>38252</v>
      </c>
      <c r="AW335" s="95">
        <v>37158</v>
      </c>
      <c r="AX335" s="72">
        <v>324.06</v>
      </c>
      <c r="AY335" s="72">
        <v>339.22</v>
      </c>
      <c r="AZ335" s="72">
        <v>663.28</v>
      </c>
      <c r="BA335" s="95">
        <v>140866621</v>
      </c>
      <c r="BB335" s="95">
        <v>142450409</v>
      </c>
      <c r="BC335" s="95">
        <v>36224</v>
      </c>
      <c r="BD335" s="95">
        <v>34995</v>
      </c>
      <c r="BE335" s="72">
        <v>339.94</v>
      </c>
      <c r="BF335" s="72">
        <v>369.41</v>
      </c>
      <c r="BG335" s="72">
        <v>709.35</v>
      </c>
      <c r="BH335" s="95">
        <v>145942921</v>
      </c>
      <c r="BI335" s="95">
        <v>152669051</v>
      </c>
      <c r="BJ335" s="95">
        <v>35777</v>
      </c>
      <c r="BK335" s="95">
        <v>34440</v>
      </c>
      <c r="BL335" s="72">
        <v>299.36</v>
      </c>
      <c r="BM335" s="72">
        <v>397.62</v>
      </c>
      <c r="BN335" s="72">
        <v>696.98</v>
      </c>
      <c r="BO335" s="95">
        <v>125884434</v>
      </c>
      <c r="BP335" s="95">
        <v>160416007</v>
      </c>
      <c r="BQ335" s="95">
        <v>35043</v>
      </c>
      <c r="BR335" s="95">
        <v>33620</v>
      </c>
      <c r="BS335" s="72">
        <v>307.24</v>
      </c>
      <c r="BT335" s="72">
        <v>418.35</v>
      </c>
      <c r="BU335" s="72">
        <v>725.59</v>
      </c>
      <c r="BV335" s="95">
        <v>129030622.34999999</v>
      </c>
      <c r="BW335" s="95">
        <v>168462371.28999999</v>
      </c>
      <c r="BX335" s="95">
        <v>34997</v>
      </c>
      <c r="BY335" s="95">
        <v>33557</v>
      </c>
      <c r="BZ335" s="95">
        <v>37731</v>
      </c>
      <c r="CA335" s="95">
        <v>35629</v>
      </c>
      <c r="CB335" s="95">
        <v>35133</v>
      </c>
      <c r="CC335" s="95">
        <v>34368</v>
      </c>
      <c r="CD335" s="95">
        <v>34293</v>
      </c>
      <c r="CE335" s="72">
        <v>650.75523149000003</v>
      </c>
      <c r="CF335" s="72">
        <v>676.59346364999999</v>
      </c>
      <c r="CG335" s="72">
        <v>712.40329333</v>
      </c>
      <c r="CH335" s="72">
        <v>716.50152150999998</v>
      </c>
      <c r="CI335" s="72">
        <v>731.52548966999996</v>
      </c>
      <c r="CJ335" s="96">
        <v>0.96243559739999995</v>
      </c>
      <c r="CK335" s="96">
        <v>0.98032280189999998</v>
      </c>
      <c r="CL335" s="96">
        <v>0.99571409430000002</v>
      </c>
      <c r="CM335" s="96">
        <v>0.97275438930000002</v>
      </c>
      <c r="CN335" s="96">
        <v>0.99188614789999996</v>
      </c>
      <c r="CO335" s="96">
        <v>0.97355819190000004</v>
      </c>
      <c r="CP335" s="96">
        <v>1.0072562835000001</v>
      </c>
      <c r="CQ335" s="96">
        <v>0.99584056389999998</v>
      </c>
      <c r="CR335" s="96">
        <v>1.0114632564999999</v>
      </c>
      <c r="CS335" s="95">
        <v>39234</v>
      </c>
      <c r="CT335" s="95">
        <v>37702</v>
      </c>
      <c r="CU335" s="95">
        <v>37180</v>
      </c>
      <c r="CV335" s="95">
        <v>36439</v>
      </c>
      <c r="CW335" s="95">
        <v>36539</v>
      </c>
      <c r="CX335" s="96">
        <v>0.96169474700000002</v>
      </c>
      <c r="CY335" s="96">
        <v>0.968230653</v>
      </c>
      <c r="CZ335" s="96">
        <v>0.95838704699999999</v>
      </c>
      <c r="DA335" s="96">
        <v>0.985548337</v>
      </c>
      <c r="DB335" s="96">
        <v>0.99527371600000003</v>
      </c>
      <c r="DC335">
        <v>2013</v>
      </c>
      <c r="DD335" s="6">
        <v>34754</v>
      </c>
      <c r="DE335" s="96">
        <v>1.8082012E-3</v>
      </c>
      <c r="DF335" s="72">
        <v>775.39</v>
      </c>
      <c r="DG335" s="96">
        <v>1</v>
      </c>
      <c r="DH335" s="72">
        <v>775.39</v>
      </c>
      <c r="DI335" s="72">
        <v>778.08313289</v>
      </c>
      <c r="DJ335" s="96">
        <v>1</v>
      </c>
      <c r="DK335" s="72">
        <v>775.39</v>
      </c>
      <c r="DL335" s="96">
        <v>1</v>
      </c>
      <c r="DM335" s="72">
        <v>775.39</v>
      </c>
      <c r="DN335" s="96">
        <v>1</v>
      </c>
      <c r="DO335" s="96">
        <v>5.091E-3</v>
      </c>
      <c r="DP335" s="72">
        <v>3.95</v>
      </c>
      <c r="DQ335" s="72">
        <v>771.44</v>
      </c>
      <c r="DR335" t="s">
        <v>296</v>
      </c>
      <c r="DT335" t="s">
        <v>289</v>
      </c>
    </row>
    <row r="336" spans="1:124" x14ac:dyDescent="0.3">
      <c r="A336" t="s">
        <v>14</v>
      </c>
      <c r="B336">
        <v>10090</v>
      </c>
      <c r="C336" s="95">
        <v>16625</v>
      </c>
      <c r="D336" s="95">
        <v>65102090</v>
      </c>
      <c r="E336" s="95">
        <v>15969</v>
      </c>
      <c r="F336" s="95">
        <v>65312652</v>
      </c>
      <c r="G336" s="95">
        <v>3061</v>
      </c>
      <c r="H336" s="95">
        <v>10537047</v>
      </c>
      <c r="I336" s="95">
        <v>2681</v>
      </c>
      <c r="J336" s="95">
        <v>10239228</v>
      </c>
      <c r="K336" s="95">
        <v>16857</v>
      </c>
      <c r="L336" s="95">
        <v>71766478</v>
      </c>
      <c r="M336" s="95">
        <v>16083</v>
      </c>
      <c r="N336" s="95">
        <v>70844170</v>
      </c>
      <c r="O336" s="95">
        <v>3066</v>
      </c>
      <c r="P336" s="95">
        <v>9975971</v>
      </c>
      <c r="Q336" s="95">
        <v>2663</v>
      </c>
      <c r="R336" s="95">
        <v>10626119</v>
      </c>
      <c r="S336" s="95">
        <v>17131</v>
      </c>
      <c r="T336" s="95">
        <v>75223781</v>
      </c>
      <c r="U336" s="95">
        <v>16263</v>
      </c>
      <c r="V336" s="95">
        <v>77914312</v>
      </c>
      <c r="W336" s="95">
        <v>3077</v>
      </c>
      <c r="X336" s="95">
        <v>10039829</v>
      </c>
      <c r="Y336" s="95">
        <v>2659</v>
      </c>
      <c r="Z336" s="95">
        <v>11608194</v>
      </c>
      <c r="AA336" s="95">
        <v>17329</v>
      </c>
      <c r="AB336" s="95">
        <v>69722042</v>
      </c>
      <c r="AC336" s="95">
        <v>16371</v>
      </c>
      <c r="AD336" s="95">
        <v>83367618</v>
      </c>
      <c r="AE336" s="95">
        <v>2991</v>
      </c>
      <c r="AF336" s="95">
        <v>12265374</v>
      </c>
      <c r="AG336" s="95">
        <v>2601</v>
      </c>
      <c r="AH336" s="95">
        <v>12717504</v>
      </c>
      <c r="AI336" s="95">
        <v>17715</v>
      </c>
      <c r="AJ336" s="95">
        <v>74705220.620000005</v>
      </c>
      <c r="AK336" s="95">
        <v>16656</v>
      </c>
      <c r="AL336" s="95">
        <v>86061417.900000006</v>
      </c>
      <c r="AM336" s="95">
        <v>3069</v>
      </c>
      <c r="AN336" s="95">
        <v>13361299</v>
      </c>
      <c r="AO336" s="95">
        <v>2697</v>
      </c>
      <c r="AP336" s="95">
        <v>14559771</v>
      </c>
      <c r="AQ336" s="72">
        <v>320.19</v>
      </c>
      <c r="AR336" s="72">
        <v>337.59</v>
      </c>
      <c r="AS336" s="72">
        <v>657.78</v>
      </c>
      <c r="AT336" s="95">
        <v>75639137</v>
      </c>
      <c r="AU336" s="95">
        <v>75551880</v>
      </c>
      <c r="AV336" s="95">
        <v>19686</v>
      </c>
      <c r="AW336" s="95">
        <v>18650</v>
      </c>
      <c r="AX336" s="72">
        <v>341.91</v>
      </c>
      <c r="AY336" s="72">
        <v>362.17</v>
      </c>
      <c r="AZ336" s="72">
        <v>704.08</v>
      </c>
      <c r="BA336" s="95">
        <v>81742449</v>
      </c>
      <c r="BB336" s="95">
        <v>81470289</v>
      </c>
      <c r="BC336" s="95">
        <v>19923</v>
      </c>
      <c r="BD336" s="95">
        <v>18746</v>
      </c>
      <c r="BE336" s="72">
        <v>351.61</v>
      </c>
      <c r="BF336" s="72">
        <v>394.26</v>
      </c>
      <c r="BG336" s="72">
        <v>745.87</v>
      </c>
      <c r="BH336" s="95">
        <v>85263610</v>
      </c>
      <c r="BI336" s="95">
        <v>89522506</v>
      </c>
      <c r="BJ336" s="95">
        <v>20208</v>
      </c>
      <c r="BK336" s="95">
        <v>18922</v>
      </c>
      <c r="BL336" s="72">
        <v>336.23</v>
      </c>
      <c r="BM336" s="72">
        <v>422.05</v>
      </c>
      <c r="BN336" s="72">
        <v>758.28</v>
      </c>
      <c r="BO336" s="95">
        <v>81987416</v>
      </c>
      <c r="BP336" s="95">
        <v>96085122</v>
      </c>
      <c r="BQ336" s="95">
        <v>20320</v>
      </c>
      <c r="BR336" s="95">
        <v>18972</v>
      </c>
      <c r="BS336" s="72">
        <v>353.1</v>
      </c>
      <c r="BT336" s="72">
        <v>433.27</v>
      </c>
      <c r="BU336" s="72">
        <v>786.37</v>
      </c>
      <c r="BV336" s="95">
        <v>88066519.620000005</v>
      </c>
      <c r="BW336" s="95">
        <v>100621188.90000001</v>
      </c>
      <c r="BX336" s="95">
        <v>20784</v>
      </c>
      <c r="BY336" s="95">
        <v>19353</v>
      </c>
      <c r="BZ336" s="95">
        <v>19192</v>
      </c>
      <c r="CA336" s="95">
        <v>19355</v>
      </c>
      <c r="CB336" s="95">
        <v>19588</v>
      </c>
      <c r="CC336" s="95">
        <v>19680</v>
      </c>
      <c r="CD336" s="95">
        <v>20084</v>
      </c>
      <c r="CE336" s="72">
        <v>650.75523149000003</v>
      </c>
      <c r="CF336" s="72">
        <v>676.59346364999999</v>
      </c>
      <c r="CG336" s="72">
        <v>712.40329333</v>
      </c>
      <c r="CH336" s="72">
        <v>716.50152150999998</v>
      </c>
      <c r="CI336" s="72">
        <v>731.52548966999996</v>
      </c>
      <c r="CJ336" s="96">
        <v>1.0107947937999999</v>
      </c>
      <c r="CK336" s="96">
        <v>1.0406248919000001</v>
      </c>
      <c r="CL336" s="96">
        <v>1.0469771925</v>
      </c>
      <c r="CM336" s="96">
        <v>1.0583089878</v>
      </c>
      <c r="CN336" s="96">
        <v>1.0749727947000001</v>
      </c>
      <c r="CO336" s="96">
        <v>0.96227164200000004</v>
      </c>
      <c r="CP336" s="96">
        <v>1.0873600411</v>
      </c>
      <c r="CQ336" s="96">
        <v>0.99584056389999998</v>
      </c>
      <c r="CR336" s="96">
        <v>1.0919015807000001</v>
      </c>
      <c r="CS336" s="95">
        <v>19507</v>
      </c>
      <c r="CT336" s="95">
        <v>19960</v>
      </c>
      <c r="CU336" s="95">
        <v>20385</v>
      </c>
      <c r="CV336" s="95">
        <v>20800</v>
      </c>
      <c r="CW336" s="95">
        <v>21343</v>
      </c>
      <c r="CX336" s="96">
        <v>0.95887995599999998</v>
      </c>
      <c r="CY336" s="96">
        <v>0.96308550199999998</v>
      </c>
      <c r="CZ336" s="96">
        <v>0.97355718199999997</v>
      </c>
      <c r="DA336" s="96">
        <v>0.95716532499999996</v>
      </c>
      <c r="DB336" s="96">
        <v>0.95880786600000001</v>
      </c>
      <c r="DC336">
        <v>2013</v>
      </c>
      <c r="DD336" s="6">
        <v>18928.599999999999</v>
      </c>
      <c r="DE336" s="96">
        <v>4.0729008999999998E-3</v>
      </c>
      <c r="DF336" s="72">
        <v>835.15</v>
      </c>
      <c r="DG336" s="96">
        <v>1</v>
      </c>
      <c r="DH336" s="72">
        <v>835.15</v>
      </c>
      <c r="DI336" s="72">
        <v>840.00190538000004</v>
      </c>
      <c r="DJ336" s="96">
        <v>1</v>
      </c>
      <c r="DK336" s="72">
        <v>835.15</v>
      </c>
      <c r="DL336" s="96">
        <v>1</v>
      </c>
      <c r="DM336" s="72">
        <v>835.15</v>
      </c>
      <c r="DN336" s="96">
        <v>1</v>
      </c>
      <c r="DO336" s="96">
        <v>9.4710000000000003E-3</v>
      </c>
      <c r="DP336" s="72">
        <v>7.91</v>
      </c>
      <c r="DQ336" s="72">
        <v>827.24</v>
      </c>
      <c r="DR336" t="s">
        <v>14</v>
      </c>
      <c r="DT336" t="s">
        <v>289</v>
      </c>
    </row>
    <row r="337" spans="1:124" x14ac:dyDescent="0.3">
      <c r="A337" t="s">
        <v>297</v>
      </c>
      <c r="B337">
        <v>10100</v>
      </c>
      <c r="C337" s="95">
        <v>53047</v>
      </c>
      <c r="D337" s="95">
        <v>185499001</v>
      </c>
      <c r="E337" s="95">
        <v>51362</v>
      </c>
      <c r="F337" s="95">
        <v>237989980</v>
      </c>
      <c r="G337" s="95">
        <v>3457</v>
      </c>
      <c r="H337" s="95">
        <v>11264993</v>
      </c>
      <c r="I337" s="95">
        <v>3121</v>
      </c>
      <c r="J337" s="95">
        <v>13869636</v>
      </c>
      <c r="K337" s="95">
        <v>53323</v>
      </c>
      <c r="L337" s="95">
        <v>190785484</v>
      </c>
      <c r="M337" s="95">
        <v>51425</v>
      </c>
      <c r="N337" s="95">
        <v>245822529</v>
      </c>
      <c r="O337" s="95">
        <v>3328</v>
      </c>
      <c r="P337" s="95">
        <v>12521293</v>
      </c>
      <c r="Q337" s="95">
        <v>2961</v>
      </c>
      <c r="R337" s="95">
        <v>13972199</v>
      </c>
      <c r="S337" s="95">
        <v>55443</v>
      </c>
      <c r="T337" s="95">
        <v>207325133</v>
      </c>
      <c r="U337" s="95">
        <v>53186</v>
      </c>
      <c r="V337" s="95">
        <v>271916139</v>
      </c>
      <c r="W337" s="95">
        <v>3417</v>
      </c>
      <c r="X337" s="95">
        <v>14740235</v>
      </c>
      <c r="Y337" s="95">
        <v>3026</v>
      </c>
      <c r="Z337" s="95">
        <v>15238166</v>
      </c>
      <c r="AA337" s="95">
        <v>56731</v>
      </c>
      <c r="AB337" s="95">
        <v>198035084</v>
      </c>
      <c r="AC337" s="95">
        <v>54241</v>
      </c>
      <c r="AD337" s="95">
        <v>300176368</v>
      </c>
      <c r="AE337" s="95">
        <v>3471</v>
      </c>
      <c r="AF337" s="95">
        <v>15327431</v>
      </c>
      <c r="AG337" s="95">
        <v>3062</v>
      </c>
      <c r="AH337" s="95">
        <v>16191547</v>
      </c>
      <c r="AI337" s="95">
        <v>58087</v>
      </c>
      <c r="AJ337" s="95">
        <v>196925582.22</v>
      </c>
      <c r="AK337" s="95">
        <v>55452</v>
      </c>
      <c r="AL337" s="95">
        <v>320492068.5</v>
      </c>
      <c r="AM337" s="95">
        <v>3627</v>
      </c>
      <c r="AN337" s="95">
        <v>14840622</v>
      </c>
      <c r="AO337" s="95">
        <v>3235</v>
      </c>
      <c r="AP337" s="95">
        <v>17538869</v>
      </c>
      <c r="AQ337" s="72">
        <v>290.19</v>
      </c>
      <c r="AR337" s="72">
        <v>385.23</v>
      </c>
      <c r="AS337" s="72">
        <v>675.42</v>
      </c>
      <c r="AT337" s="95">
        <v>196763994</v>
      </c>
      <c r="AU337" s="95">
        <v>251859616</v>
      </c>
      <c r="AV337" s="95">
        <v>56504</v>
      </c>
      <c r="AW337" s="95">
        <v>54483</v>
      </c>
      <c r="AX337" s="72">
        <v>299.06</v>
      </c>
      <c r="AY337" s="72">
        <v>398.07</v>
      </c>
      <c r="AZ337" s="72">
        <v>697.13</v>
      </c>
      <c r="BA337" s="95">
        <v>203306777</v>
      </c>
      <c r="BB337" s="95">
        <v>259794728</v>
      </c>
      <c r="BC337" s="95">
        <v>56651</v>
      </c>
      <c r="BD337" s="95">
        <v>54386</v>
      </c>
      <c r="BE337" s="72">
        <v>314.39999999999998</v>
      </c>
      <c r="BF337" s="72">
        <v>425.7</v>
      </c>
      <c r="BG337" s="72">
        <v>740.1</v>
      </c>
      <c r="BH337" s="95">
        <v>222065368</v>
      </c>
      <c r="BI337" s="95">
        <v>287154305</v>
      </c>
      <c r="BJ337" s="95">
        <v>58860</v>
      </c>
      <c r="BK337" s="95">
        <v>56212</v>
      </c>
      <c r="BL337" s="72">
        <v>295.33999999999997</v>
      </c>
      <c r="BM337" s="72">
        <v>460.08</v>
      </c>
      <c r="BN337" s="72">
        <v>755.42</v>
      </c>
      <c r="BO337" s="95">
        <v>213362515</v>
      </c>
      <c r="BP337" s="95">
        <v>316367915</v>
      </c>
      <c r="BQ337" s="95">
        <v>60202</v>
      </c>
      <c r="BR337" s="95">
        <v>57303</v>
      </c>
      <c r="BS337" s="72">
        <v>285.95</v>
      </c>
      <c r="BT337" s="72">
        <v>479.99</v>
      </c>
      <c r="BU337" s="72">
        <v>765.94</v>
      </c>
      <c r="BV337" s="95">
        <v>211766204.22</v>
      </c>
      <c r="BW337" s="95">
        <v>338030937.5</v>
      </c>
      <c r="BX337" s="95">
        <v>61714</v>
      </c>
      <c r="BY337" s="95">
        <v>58687</v>
      </c>
      <c r="BZ337" s="95">
        <v>55541</v>
      </c>
      <c r="CA337" s="95">
        <v>55556</v>
      </c>
      <c r="CB337" s="95">
        <v>57584</v>
      </c>
      <c r="CC337" s="95">
        <v>58826</v>
      </c>
      <c r="CD337" s="95">
        <v>60233</v>
      </c>
      <c r="CE337" s="72">
        <v>650.75523149000003</v>
      </c>
      <c r="CF337" s="72">
        <v>676.59346364999999</v>
      </c>
      <c r="CG337" s="72">
        <v>712.40329333</v>
      </c>
      <c r="CH337" s="72">
        <v>716.50152150999998</v>
      </c>
      <c r="CI337" s="72">
        <v>731.52548966999996</v>
      </c>
      <c r="CJ337" s="96">
        <v>1.0379017599</v>
      </c>
      <c r="CK337" s="96">
        <v>1.0303528447000001</v>
      </c>
      <c r="CL337" s="96">
        <v>1.0388778476</v>
      </c>
      <c r="CM337" s="96">
        <v>1.0543173702999999</v>
      </c>
      <c r="CN337" s="96">
        <v>1.0470448546</v>
      </c>
      <c r="CO337" s="96">
        <v>0.96304265219999996</v>
      </c>
      <c r="CP337" s="96">
        <v>1.0816747659999999</v>
      </c>
      <c r="CQ337" s="96">
        <v>0.99584056389999998</v>
      </c>
      <c r="CR337" s="96">
        <v>1.08619256</v>
      </c>
      <c r="CS337" s="95">
        <v>54032</v>
      </c>
      <c r="CT337" s="95">
        <v>53763</v>
      </c>
      <c r="CU337" s="95">
        <v>54306</v>
      </c>
      <c r="CV337" s="95">
        <v>55838</v>
      </c>
      <c r="CW337" s="95">
        <v>57073</v>
      </c>
      <c r="CX337" s="96">
        <v>0.94777805699999995</v>
      </c>
      <c r="CY337" s="96">
        <v>0.95012172100000003</v>
      </c>
      <c r="CZ337" s="96">
        <v>0.95856666300000004</v>
      </c>
      <c r="DA337" s="96">
        <v>0.97344485400000003</v>
      </c>
      <c r="DB337" s="96">
        <v>0.98374735599999996</v>
      </c>
      <c r="DC337">
        <v>2013</v>
      </c>
      <c r="DD337" s="6">
        <v>56214.2</v>
      </c>
      <c r="DE337" s="96">
        <v>1.7812435E-3</v>
      </c>
      <c r="DF337" s="72">
        <v>832.7</v>
      </c>
      <c r="DG337" s="96">
        <v>1</v>
      </c>
      <c r="DH337" s="72">
        <v>832.7</v>
      </c>
      <c r="DI337" s="72">
        <v>832.7</v>
      </c>
      <c r="DJ337" s="96">
        <v>1</v>
      </c>
      <c r="DK337" s="72">
        <v>832.7</v>
      </c>
      <c r="DL337" s="96">
        <v>1</v>
      </c>
      <c r="DM337" s="72">
        <v>832.7</v>
      </c>
      <c r="DN337" s="96">
        <v>1</v>
      </c>
      <c r="DO337" s="96">
        <v>5.0930000000000003E-3</v>
      </c>
      <c r="DP337" s="72">
        <v>4.24</v>
      </c>
      <c r="DQ337" s="72">
        <v>828.46</v>
      </c>
      <c r="DR337" t="s">
        <v>297</v>
      </c>
      <c r="DT337" t="s">
        <v>289</v>
      </c>
    </row>
    <row r="338" spans="1:124" x14ac:dyDescent="0.3">
      <c r="A338" t="s">
        <v>113</v>
      </c>
      <c r="B338">
        <v>10110</v>
      </c>
      <c r="C338" s="95">
        <v>8669</v>
      </c>
      <c r="D338" s="95">
        <v>32761591</v>
      </c>
      <c r="E338" s="95">
        <v>8168</v>
      </c>
      <c r="F338" s="95">
        <v>30048995</v>
      </c>
      <c r="G338" s="95">
        <v>2364</v>
      </c>
      <c r="H338" s="95">
        <v>9511011</v>
      </c>
      <c r="I338" s="95">
        <v>2107</v>
      </c>
      <c r="J338" s="95">
        <v>7233232</v>
      </c>
      <c r="K338" s="95">
        <v>8759</v>
      </c>
      <c r="L338" s="95">
        <v>35763599</v>
      </c>
      <c r="M338" s="95">
        <v>8197</v>
      </c>
      <c r="N338" s="95">
        <v>31866491</v>
      </c>
      <c r="O338" s="95">
        <v>2392</v>
      </c>
      <c r="P338" s="95">
        <v>9174628</v>
      </c>
      <c r="Q338" s="95">
        <v>2107</v>
      </c>
      <c r="R338" s="95">
        <v>7567153</v>
      </c>
      <c r="S338" s="95">
        <v>8818</v>
      </c>
      <c r="T338" s="95">
        <v>39379376</v>
      </c>
      <c r="U338" s="95">
        <v>8202</v>
      </c>
      <c r="V338" s="95">
        <v>34253280</v>
      </c>
      <c r="W338" s="95">
        <v>2376</v>
      </c>
      <c r="X338" s="95">
        <v>8688636</v>
      </c>
      <c r="Y338" s="95">
        <v>2102</v>
      </c>
      <c r="Z338" s="95">
        <v>7752714</v>
      </c>
      <c r="AA338" s="95">
        <v>8794</v>
      </c>
      <c r="AB338" s="95">
        <v>39542952</v>
      </c>
      <c r="AC338" s="95">
        <v>8129</v>
      </c>
      <c r="AD338" s="95">
        <v>35695872</v>
      </c>
      <c r="AE338" s="95">
        <v>2411</v>
      </c>
      <c r="AF338" s="95">
        <v>9726466</v>
      </c>
      <c r="AG338" s="95">
        <v>2141</v>
      </c>
      <c r="AH338" s="95">
        <v>8442126</v>
      </c>
      <c r="AI338" s="95">
        <v>8899</v>
      </c>
      <c r="AJ338" s="95">
        <v>38198316.07</v>
      </c>
      <c r="AK338" s="95">
        <v>8216</v>
      </c>
      <c r="AL338" s="95">
        <v>37673673.619999997</v>
      </c>
      <c r="AM338" s="95">
        <v>2514</v>
      </c>
      <c r="AN338" s="95">
        <v>10413269</v>
      </c>
      <c r="AO338" s="95">
        <v>2224</v>
      </c>
      <c r="AP338" s="95">
        <v>9723481</v>
      </c>
      <c r="AQ338" s="72">
        <v>319.29000000000002</v>
      </c>
      <c r="AR338" s="72">
        <v>302.37</v>
      </c>
      <c r="AS338" s="72">
        <v>621.66</v>
      </c>
      <c r="AT338" s="95">
        <v>42272602</v>
      </c>
      <c r="AU338" s="95">
        <v>37282227</v>
      </c>
      <c r="AV338" s="95">
        <v>11033</v>
      </c>
      <c r="AW338" s="95">
        <v>10275</v>
      </c>
      <c r="AX338" s="72">
        <v>335.83</v>
      </c>
      <c r="AY338" s="72">
        <v>318.92</v>
      </c>
      <c r="AZ338" s="72">
        <v>654.75</v>
      </c>
      <c r="BA338" s="95">
        <v>44938227</v>
      </c>
      <c r="BB338" s="95">
        <v>39433644</v>
      </c>
      <c r="BC338" s="95">
        <v>11151</v>
      </c>
      <c r="BD338" s="95">
        <v>10304</v>
      </c>
      <c r="BE338" s="72">
        <v>357.84</v>
      </c>
      <c r="BF338" s="72">
        <v>339.72</v>
      </c>
      <c r="BG338" s="72">
        <v>697.56</v>
      </c>
      <c r="BH338" s="95">
        <v>48068012</v>
      </c>
      <c r="BI338" s="95">
        <v>42005994</v>
      </c>
      <c r="BJ338" s="95">
        <v>11194</v>
      </c>
      <c r="BK338" s="95">
        <v>10304</v>
      </c>
      <c r="BL338" s="72">
        <v>366.42</v>
      </c>
      <c r="BM338" s="72">
        <v>358.15</v>
      </c>
      <c r="BN338" s="72">
        <v>724.57</v>
      </c>
      <c r="BO338" s="95">
        <v>49269418</v>
      </c>
      <c r="BP338" s="95">
        <v>44137998</v>
      </c>
      <c r="BQ338" s="95">
        <v>11205</v>
      </c>
      <c r="BR338" s="95">
        <v>10270</v>
      </c>
      <c r="BS338" s="72">
        <v>354.94</v>
      </c>
      <c r="BT338" s="72">
        <v>378.33</v>
      </c>
      <c r="BU338" s="72">
        <v>733.27</v>
      </c>
      <c r="BV338" s="95">
        <v>48611585.07</v>
      </c>
      <c r="BW338" s="95">
        <v>47397154.619999997</v>
      </c>
      <c r="BX338" s="95">
        <v>11413</v>
      </c>
      <c r="BY338" s="95">
        <v>10440</v>
      </c>
      <c r="BZ338" s="95">
        <v>10672</v>
      </c>
      <c r="CA338" s="95">
        <v>10743</v>
      </c>
      <c r="CB338" s="95">
        <v>10765</v>
      </c>
      <c r="CC338" s="95">
        <v>10761</v>
      </c>
      <c r="CD338" s="95">
        <v>10937</v>
      </c>
      <c r="CE338" s="72">
        <v>650.75523149000003</v>
      </c>
      <c r="CF338" s="72">
        <v>676.59346364999999</v>
      </c>
      <c r="CG338" s="72">
        <v>712.40329333</v>
      </c>
      <c r="CH338" s="72">
        <v>716.50152150999998</v>
      </c>
      <c r="CI338" s="72">
        <v>731.52548966999996</v>
      </c>
      <c r="CJ338" s="96">
        <v>0.95529005369999997</v>
      </c>
      <c r="CK338" s="96">
        <v>0.96771552660000004</v>
      </c>
      <c r="CL338" s="96">
        <v>0.97916447959999997</v>
      </c>
      <c r="CM338" s="96">
        <v>1.0112609370000001</v>
      </c>
      <c r="CN338" s="96">
        <v>1.0023847566999999</v>
      </c>
      <c r="CO338" s="96">
        <v>1.0031750355</v>
      </c>
      <c r="CP338" s="96">
        <v>0.98005145260000004</v>
      </c>
      <c r="CQ338" s="96">
        <v>0.99584056389999998</v>
      </c>
      <c r="CR338" s="96">
        <v>0.98414480010000005</v>
      </c>
      <c r="CS338" s="95">
        <v>9887</v>
      </c>
      <c r="CT338" s="95">
        <v>9937</v>
      </c>
      <c r="CU338" s="95">
        <v>9949</v>
      </c>
      <c r="CV338" s="95">
        <v>9899</v>
      </c>
      <c r="CW338" s="95">
        <v>9994</v>
      </c>
      <c r="CX338" s="96">
        <v>1.003080773</v>
      </c>
      <c r="CY338" s="96">
        <v>1.008963638</v>
      </c>
      <c r="CZ338" s="96">
        <v>0.99523112999999996</v>
      </c>
      <c r="DA338" s="96">
        <v>0.99728374099999995</v>
      </c>
      <c r="DB338" s="96">
        <v>1.0112561309999999</v>
      </c>
      <c r="DC338">
        <v>2013</v>
      </c>
      <c r="DD338" s="6">
        <v>10318.6</v>
      </c>
      <c r="DE338" s="96">
        <v>5.9819353000000004E-3</v>
      </c>
      <c r="DF338" s="72">
        <v>751.29</v>
      </c>
      <c r="DG338" s="96">
        <v>1</v>
      </c>
      <c r="DH338" s="72">
        <v>751.29</v>
      </c>
      <c r="DI338" s="72">
        <v>778.08313289</v>
      </c>
      <c r="DJ338" s="96">
        <v>1</v>
      </c>
      <c r="DK338" s="72">
        <v>751.29</v>
      </c>
      <c r="DL338" s="96">
        <v>1</v>
      </c>
      <c r="DM338" s="72">
        <v>751.29</v>
      </c>
      <c r="DN338" s="96">
        <v>1</v>
      </c>
      <c r="DO338" s="96">
        <v>1.5485000000000001E-2</v>
      </c>
      <c r="DP338" s="72">
        <v>11.63</v>
      </c>
      <c r="DQ338" s="72">
        <v>739.66</v>
      </c>
      <c r="DR338" t="s">
        <v>113</v>
      </c>
      <c r="DT338" t="s">
        <v>289</v>
      </c>
    </row>
    <row r="339" spans="1:124" x14ac:dyDescent="0.3">
      <c r="A339" t="s">
        <v>298</v>
      </c>
      <c r="B339">
        <v>10120</v>
      </c>
      <c r="C339" s="95">
        <v>146751</v>
      </c>
      <c r="D339" s="95">
        <v>934987078</v>
      </c>
      <c r="E339" s="95">
        <v>135913</v>
      </c>
      <c r="F339" s="95">
        <v>1625853002</v>
      </c>
      <c r="G339" s="95">
        <v>24332</v>
      </c>
      <c r="H339" s="95">
        <v>158079437</v>
      </c>
      <c r="I339" s="95">
        <v>22004</v>
      </c>
      <c r="J339" s="95">
        <v>419469567</v>
      </c>
      <c r="K339" s="95">
        <v>150507</v>
      </c>
      <c r="L339" s="95">
        <v>962241604</v>
      </c>
      <c r="M339" s="95">
        <v>138078</v>
      </c>
      <c r="N339" s="95">
        <v>1644396092</v>
      </c>
      <c r="O339" s="95">
        <v>25426</v>
      </c>
      <c r="P339" s="95">
        <v>166945604</v>
      </c>
      <c r="Q339" s="95">
        <v>23112</v>
      </c>
      <c r="R339" s="95">
        <v>336845938</v>
      </c>
      <c r="S339" s="95">
        <v>147192</v>
      </c>
      <c r="T339" s="95">
        <v>1027944249</v>
      </c>
      <c r="U339" s="95">
        <v>133501</v>
      </c>
      <c r="V339" s="95">
        <v>1821020058</v>
      </c>
      <c r="W339" s="95">
        <v>24349</v>
      </c>
      <c r="X339" s="95">
        <v>171702411</v>
      </c>
      <c r="Y339" s="95">
        <v>22087</v>
      </c>
      <c r="Z339" s="95">
        <v>337413103</v>
      </c>
      <c r="AA339" s="95">
        <v>150807</v>
      </c>
      <c r="AB339" s="95">
        <v>959144185</v>
      </c>
      <c r="AC339" s="95">
        <v>136600</v>
      </c>
      <c r="AD339" s="95">
        <v>1809402252</v>
      </c>
      <c r="AE339" s="95">
        <v>25359</v>
      </c>
      <c r="AF339" s="95">
        <v>189738123</v>
      </c>
      <c r="AG339" s="95">
        <v>23041</v>
      </c>
      <c r="AH339" s="95">
        <v>342944746</v>
      </c>
      <c r="AI339" s="95">
        <v>154730</v>
      </c>
      <c r="AJ339" s="95">
        <v>967600984.54999995</v>
      </c>
      <c r="AK339" s="95">
        <v>140322</v>
      </c>
      <c r="AL339" s="95">
        <v>1285984503.5999999</v>
      </c>
      <c r="AM339" s="95">
        <v>26594</v>
      </c>
      <c r="AN339" s="95">
        <v>185454193.78</v>
      </c>
      <c r="AO339" s="95">
        <v>24231</v>
      </c>
      <c r="AP339" s="95">
        <v>235164501.97</v>
      </c>
      <c r="AQ339" s="72">
        <v>532.42999999999995</v>
      </c>
      <c r="AR339" s="72">
        <v>1079.32</v>
      </c>
      <c r="AS339" s="72">
        <v>1611.75</v>
      </c>
      <c r="AT339" s="95">
        <v>1093066515</v>
      </c>
      <c r="AU339" s="95">
        <v>2045322569</v>
      </c>
      <c r="AV339" s="95">
        <v>171083</v>
      </c>
      <c r="AW339" s="95">
        <v>157917</v>
      </c>
      <c r="AX339" s="72">
        <v>534.86</v>
      </c>
      <c r="AY339" s="72">
        <v>1024.28</v>
      </c>
      <c r="AZ339" s="72">
        <v>1559.14</v>
      </c>
      <c r="BA339" s="95">
        <v>1129187208</v>
      </c>
      <c r="BB339" s="95">
        <v>1981242030</v>
      </c>
      <c r="BC339" s="95">
        <v>175933</v>
      </c>
      <c r="BD339" s="95">
        <v>161190</v>
      </c>
      <c r="BE339" s="72">
        <v>582.78</v>
      </c>
      <c r="BF339" s="72">
        <v>1156.06</v>
      </c>
      <c r="BG339" s="72">
        <v>1738.84</v>
      </c>
      <c r="BH339" s="95">
        <v>1199646660</v>
      </c>
      <c r="BI339" s="95">
        <v>2158433161</v>
      </c>
      <c r="BJ339" s="95">
        <v>171541</v>
      </c>
      <c r="BK339" s="95">
        <v>155588</v>
      </c>
      <c r="BL339" s="72">
        <v>543.47</v>
      </c>
      <c r="BM339" s="72">
        <v>1123.53</v>
      </c>
      <c r="BN339" s="72">
        <v>1667</v>
      </c>
      <c r="BO339" s="95">
        <v>1148882308</v>
      </c>
      <c r="BP339" s="95">
        <v>2152346998</v>
      </c>
      <c r="BQ339" s="95">
        <v>176166</v>
      </c>
      <c r="BR339" s="95">
        <v>159641</v>
      </c>
      <c r="BS339" s="72">
        <v>529.91999999999996</v>
      </c>
      <c r="BT339" s="72">
        <v>770.34</v>
      </c>
      <c r="BU339" s="72">
        <v>1300.26</v>
      </c>
      <c r="BV339" s="95">
        <v>1153055178.3</v>
      </c>
      <c r="BW339" s="95">
        <v>1521149005.5999999</v>
      </c>
      <c r="BX339" s="95">
        <v>181324</v>
      </c>
      <c r="BY339" s="95">
        <v>164553</v>
      </c>
      <c r="BZ339" s="95">
        <v>164808</v>
      </c>
      <c r="CA339" s="95">
        <v>168827</v>
      </c>
      <c r="CB339" s="95">
        <v>163852</v>
      </c>
      <c r="CC339" s="95">
        <v>168322</v>
      </c>
      <c r="CD339" s="95">
        <v>173120</v>
      </c>
      <c r="CE339" s="72">
        <v>650.75523149000003</v>
      </c>
      <c r="CF339" s="72">
        <v>676.59346364999999</v>
      </c>
      <c r="CG339" s="72">
        <v>712.40329333</v>
      </c>
      <c r="CH339" s="72">
        <v>716.50152150999998</v>
      </c>
      <c r="CI339" s="72">
        <v>731.52548966999996</v>
      </c>
      <c r="CJ339" s="96">
        <v>2.4767376765</v>
      </c>
      <c r="CK339" s="96">
        <v>2.3043970771</v>
      </c>
      <c r="CL339" s="96">
        <v>2.4408084806999999</v>
      </c>
      <c r="CM339" s="96">
        <v>2.3265826379000001</v>
      </c>
      <c r="CN339" s="96">
        <v>1.7774636952</v>
      </c>
      <c r="CO339" s="96">
        <v>1.3406796250999999</v>
      </c>
      <c r="CP339" s="96">
        <v>1.6895892733</v>
      </c>
      <c r="CQ339" s="96">
        <v>0.99584056389999998</v>
      </c>
      <c r="CR339" s="96">
        <v>1.6966461231000001</v>
      </c>
      <c r="CS339" s="95">
        <v>153329</v>
      </c>
      <c r="CT339" s="95">
        <v>158456</v>
      </c>
      <c r="CU339" s="95">
        <v>146100</v>
      </c>
      <c r="CV339" s="95">
        <v>152855</v>
      </c>
      <c r="CW339" s="95">
        <v>159330</v>
      </c>
      <c r="CX339" s="96">
        <v>1.3601651349999999</v>
      </c>
      <c r="CY339" s="96">
        <v>1.4326961570000001</v>
      </c>
      <c r="CZ339" s="96">
        <v>1.297982347</v>
      </c>
      <c r="DA339" s="96">
        <v>1.2963950230000001</v>
      </c>
      <c r="DB339" s="96">
        <v>1.312053063</v>
      </c>
      <c r="DC339">
        <v>2013</v>
      </c>
      <c r="DD339" s="6">
        <v>159777.79999999999</v>
      </c>
      <c r="DE339" s="96">
        <v>5.0037336E-3</v>
      </c>
      <c r="DF339" s="72">
        <v>1296.49</v>
      </c>
      <c r="DG339" s="96">
        <v>1</v>
      </c>
      <c r="DH339" s="72">
        <v>1296.49</v>
      </c>
      <c r="DI339" s="72">
        <v>1296.49</v>
      </c>
      <c r="DJ339" s="96">
        <v>1</v>
      </c>
      <c r="DK339" s="72">
        <v>1296.49</v>
      </c>
      <c r="DL339" s="96">
        <v>1</v>
      </c>
      <c r="DM339" s="72">
        <v>1296.49</v>
      </c>
      <c r="DN339" s="96">
        <v>1</v>
      </c>
      <c r="DO339" s="96">
        <v>7.6E-3</v>
      </c>
      <c r="DP339" s="72">
        <v>9.85</v>
      </c>
      <c r="DQ339" s="72">
        <v>1286.6400000000001</v>
      </c>
      <c r="DR339" t="s">
        <v>298</v>
      </c>
      <c r="DT339" t="s">
        <v>289</v>
      </c>
    </row>
    <row r="340" spans="1:124" x14ac:dyDescent="0.3">
      <c r="A340" t="s">
        <v>299</v>
      </c>
      <c r="B340">
        <v>10130</v>
      </c>
      <c r="C340" s="95">
        <v>3966</v>
      </c>
      <c r="D340" s="95">
        <v>17767572</v>
      </c>
      <c r="E340" s="95">
        <v>3835</v>
      </c>
      <c r="F340" s="95">
        <v>17603284</v>
      </c>
      <c r="G340" s="95">
        <v>775</v>
      </c>
      <c r="H340" s="95">
        <v>2519625</v>
      </c>
      <c r="I340" s="95">
        <v>719</v>
      </c>
      <c r="J340" s="95">
        <v>3058350</v>
      </c>
      <c r="K340" s="95">
        <v>3940</v>
      </c>
      <c r="L340" s="95">
        <v>17703700</v>
      </c>
      <c r="M340" s="95">
        <v>3798</v>
      </c>
      <c r="N340" s="95">
        <v>19347041</v>
      </c>
      <c r="O340" s="95">
        <v>778</v>
      </c>
      <c r="P340" s="95">
        <v>2867627</v>
      </c>
      <c r="Q340" s="95">
        <v>718</v>
      </c>
      <c r="R340" s="95">
        <v>3164890</v>
      </c>
      <c r="S340" s="95">
        <v>3987</v>
      </c>
      <c r="T340" s="95">
        <v>18098156</v>
      </c>
      <c r="U340" s="95">
        <v>3819</v>
      </c>
      <c r="V340" s="95">
        <v>21191913</v>
      </c>
      <c r="W340" s="95">
        <v>744</v>
      </c>
      <c r="X340" s="95">
        <v>2452074</v>
      </c>
      <c r="Y340" s="95">
        <v>693</v>
      </c>
      <c r="Z340" s="95">
        <v>3442876</v>
      </c>
      <c r="AA340" s="95">
        <v>4035</v>
      </c>
      <c r="AB340" s="95">
        <v>19131007</v>
      </c>
      <c r="AC340" s="95">
        <v>3860</v>
      </c>
      <c r="AD340" s="95">
        <v>21991163</v>
      </c>
      <c r="AE340" s="95">
        <v>755</v>
      </c>
      <c r="AF340" s="95">
        <v>2905317</v>
      </c>
      <c r="AG340" s="95">
        <v>702</v>
      </c>
      <c r="AH340" s="95">
        <v>3716024</v>
      </c>
      <c r="AI340" s="95">
        <v>4014</v>
      </c>
      <c r="AJ340" s="95">
        <v>20254787.420000002</v>
      </c>
      <c r="AK340" s="95">
        <v>3835</v>
      </c>
      <c r="AL340" s="95">
        <v>22663291.41</v>
      </c>
      <c r="AM340" s="95">
        <v>749</v>
      </c>
      <c r="AN340" s="95">
        <v>2964258</v>
      </c>
      <c r="AO340" s="95">
        <v>692</v>
      </c>
      <c r="AP340" s="95">
        <v>3573669</v>
      </c>
      <c r="AQ340" s="72">
        <v>356.59</v>
      </c>
      <c r="AR340" s="72">
        <v>378.09</v>
      </c>
      <c r="AS340" s="72">
        <v>734.68</v>
      </c>
      <c r="AT340" s="95">
        <v>20287197</v>
      </c>
      <c r="AU340" s="95">
        <v>20661634</v>
      </c>
      <c r="AV340" s="95">
        <v>4741</v>
      </c>
      <c r="AW340" s="95">
        <v>4554</v>
      </c>
      <c r="AX340" s="72">
        <v>363.35</v>
      </c>
      <c r="AY340" s="72">
        <v>415.41</v>
      </c>
      <c r="AZ340" s="72">
        <v>778.76</v>
      </c>
      <c r="BA340" s="95">
        <v>20571327</v>
      </c>
      <c r="BB340" s="95">
        <v>22511931</v>
      </c>
      <c r="BC340" s="95">
        <v>4718</v>
      </c>
      <c r="BD340" s="95">
        <v>4516</v>
      </c>
      <c r="BE340" s="72">
        <v>361.98</v>
      </c>
      <c r="BF340" s="72">
        <v>454.99</v>
      </c>
      <c r="BG340" s="72">
        <v>816.97</v>
      </c>
      <c r="BH340" s="95">
        <v>20550230</v>
      </c>
      <c r="BI340" s="95">
        <v>24634789</v>
      </c>
      <c r="BJ340" s="95">
        <v>4731</v>
      </c>
      <c r="BK340" s="95">
        <v>4512</v>
      </c>
      <c r="BL340" s="72">
        <v>383.37</v>
      </c>
      <c r="BM340" s="72">
        <v>469.59</v>
      </c>
      <c r="BN340" s="72">
        <v>852.96</v>
      </c>
      <c r="BO340" s="95">
        <v>22036324</v>
      </c>
      <c r="BP340" s="95">
        <v>25707187</v>
      </c>
      <c r="BQ340" s="95">
        <v>4790</v>
      </c>
      <c r="BR340" s="95">
        <v>4562</v>
      </c>
      <c r="BS340" s="72">
        <v>406.24</v>
      </c>
      <c r="BT340" s="72">
        <v>482.97</v>
      </c>
      <c r="BU340" s="72">
        <v>889.21</v>
      </c>
      <c r="BV340" s="95">
        <v>23219045.420000002</v>
      </c>
      <c r="BW340" s="95">
        <v>26236960.41</v>
      </c>
      <c r="BX340" s="95">
        <v>4763</v>
      </c>
      <c r="BY340" s="95">
        <v>4527</v>
      </c>
      <c r="BZ340" s="95">
        <v>4652</v>
      </c>
      <c r="CA340" s="95">
        <v>4620</v>
      </c>
      <c r="CB340" s="95">
        <v>4625</v>
      </c>
      <c r="CC340" s="95">
        <v>4682</v>
      </c>
      <c r="CD340" s="95">
        <v>4648</v>
      </c>
      <c r="CE340" s="72">
        <v>650.75523149000003</v>
      </c>
      <c r="CF340" s="72">
        <v>676.59346364999999</v>
      </c>
      <c r="CG340" s="72">
        <v>712.40329333</v>
      </c>
      <c r="CH340" s="72">
        <v>716.50152150999998</v>
      </c>
      <c r="CI340" s="72">
        <v>731.52548966999996</v>
      </c>
      <c r="CJ340" s="96">
        <v>1.1289651844999999</v>
      </c>
      <c r="CK340" s="96">
        <v>1.1510013646999999</v>
      </c>
      <c r="CL340" s="96">
        <v>1.1467802122999999</v>
      </c>
      <c r="CM340" s="96">
        <v>1.1904510659</v>
      </c>
      <c r="CN340" s="96">
        <v>1.2155557292000001</v>
      </c>
      <c r="CO340" s="96">
        <v>1.0352841892</v>
      </c>
      <c r="CP340" s="96">
        <v>1.126792743</v>
      </c>
      <c r="CQ340" s="96">
        <v>0.99584056389999998</v>
      </c>
      <c r="CR340" s="96">
        <v>1.1314989797999999</v>
      </c>
      <c r="CS340" s="95">
        <v>4581</v>
      </c>
      <c r="CT340" s="95">
        <v>4579</v>
      </c>
      <c r="CU340" s="95">
        <v>4585</v>
      </c>
      <c r="CV340" s="95">
        <v>4639</v>
      </c>
      <c r="CW340" s="95">
        <v>4644</v>
      </c>
      <c r="CX340" s="96">
        <v>1.014589078</v>
      </c>
      <c r="CY340" s="96">
        <v>1.011320507</v>
      </c>
      <c r="CZ340" s="96">
        <v>1.028396528</v>
      </c>
      <c r="DA340" s="96">
        <v>1.0373603899999999</v>
      </c>
      <c r="DB340" s="96">
        <v>1.084053017</v>
      </c>
      <c r="DC340">
        <v>2013</v>
      </c>
      <c r="DD340" s="6">
        <v>4534.2</v>
      </c>
      <c r="DE340" s="96">
        <v>1.0764800999999999E-3</v>
      </c>
      <c r="DF340" s="72">
        <v>868.04</v>
      </c>
      <c r="DG340" s="96">
        <v>1</v>
      </c>
      <c r="DH340" s="72">
        <v>868.04</v>
      </c>
      <c r="DI340" s="72">
        <v>778.08313289</v>
      </c>
      <c r="DJ340" s="96">
        <v>1</v>
      </c>
      <c r="DK340" s="72">
        <v>868.04</v>
      </c>
      <c r="DL340" s="96">
        <v>1</v>
      </c>
      <c r="DM340" s="72">
        <v>868.04</v>
      </c>
      <c r="DN340" s="96">
        <v>1</v>
      </c>
      <c r="DO340" s="96">
        <v>2.8519999999999999E-3</v>
      </c>
      <c r="DP340" s="72">
        <v>2.48</v>
      </c>
      <c r="DQ340" s="72">
        <v>865.56</v>
      </c>
      <c r="DR340" t="s">
        <v>299</v>
      </c>
      <c r="DT340" t="s">
        <v>289</v>
      </c>
    </row>
    <row r="341" spans="1:124" x14ac:dyDescent="0.3">
      <c r="A341" t="s">
        <v>300</v>
      </c>
      <c r="B341">
        <v>10140</v>
      </c>
      <c r="C341" s="95">
        <v>2253</v>
      </c>
      <c r="D341" s="95">
        <v>8327596</v>
      </c>
      <c r="E341" s="95">
        <v>2138</v>
      </c>
      <c r="F341" s="95">
        <v>7166741</v>
      </c>
      <c r="G341" s="95">
        <v>706</v>
      </c>
      <c r="H341" s="95">
        <v>2708895</v>
      </c>
      <c r="I341" s="95">
        <v>636</v>
      </c>
      <c r="J341" s="95">
        <v>2577347</v>
      </c>
      <c r="K341" s="95">
        <v>2271</v>
      </c>
      <c r="L341" s="95">
        <v>8813733</v>
      </c>
      <c r="M341" s="95">
        <v>2150</v>
      </c>
      <c r="N341" s="95">
        <v>7410570</v>
      </c>
      <c r="O341" s="95">
        <v>722</v>
      </c>
      <c r="P341" s="95">
        <v>2395540</v>
      </c>
      <c r="Q341" s="95">
        <v>650</v>
      </c>
      <c r="R341" s="95">
        <v>2523643</v>
      </c>
      <c r="S341" s="95">
        <v>2271</v>
      </c>
      <c r="T341" s="95">
        <v>9648363</v>
      </c>
      <c r="U341" s="95">
        <v>2139</v>
      </c>
      <c r="V341" s="95">
        <v>7562068</v>
      </c>
      <c r="W341" s="95">
        <v>726</v>
      </c>
      <c r="X341" s="95">
        <v>2992831</v>
      </c>
      <c r="Y341" s="95">
        <v>655</v>
      </c>
      <c r="Z341" s="95">
        <v>2626478</v>
      </c>
      <c r="AA341" s="95">
        <v>2300</v>
      </c>
      <c r="AB341" s="95">
        <v>9160363</v>
      </c>
      <c r="AC341" s="95">
        <v>2152</v>
      </c>
      <c r="AD341" s="95">
        <v>8306373</v>
      </c>
      <c r="AE341" s="95">
        <v>705</v>
      </c>
      <c r="AF341" s="95">
        <v>2625484</v>
      </c>
      <c r="AG341" s="95">
        <v>633</v>
      </c>
      <c r="AH341" s="95">
        <v>2602307</v>
      </c>
      <c r="AI341" s="95">
        <v>2313</v>
      </c>
      <c r="AJ341" s="95">
        <v>10104397</v>
      </c>
      <c r="AK341" s="95">
        <v>2157</v>
      </c>
      <c r="AL341" s="95">
        <v>8678846</v>
      </c>
      <c r="AM341" s="95">
        <v>700</v>
      </c>
      <c r="AN341" s="95">
        <v>3014844</v>
      </c>
      <c r="AO341" s="95">
        <v>639</v>
      </c>
      <c r="AP341" s="95">
        <v>3223785</v>
      </c>
      <c r="AQ341" s="72">
        <v>310.82</v>
      </c>
      <c r="AR341" s="72">
        <v>292.72000000000003</v>
      </c>
      <c r="AS341" s="72">
        <v>603.54</v>
      </c>
      <c r="AT341" s="95">
        <v>11036491</v>
      </c>
      <c r="AU341" s="95">
        <v>9744088</v>
      </c>
      <c r="AV341" s="95">
        <v>2959</v>
      </c>
      <c r="AW341" s="95">
        <v>2774</v>
      </c>
      <c r="AX341" s="72">
        <v>312.10000000000002</v>
      </c>
      <c r="AY341" s="72">
        <v>295.66000000000003</v>
      </c>
      <c r="AZ341" s="72">
        <v>607.76</v>
      </c>
      <c r="BA341" s="95">
        <v>11209273</v>
      </c>
      <c r="BB341" s="95">
        <v>9934213</v>
      </c>
      <c r="BC341" s="95">
        <v>2993</v>
      </c>
      <c r="BD341" s="95">
        <v>2800</v>
      </c>
      <c r="BE341" s="72">
        <v>351.5</v>
      </c>
      <c r="BF341" s="72">
        <v>303.88</v>
      </c>
      <c r="BG341" s="72">
        <v>655.38</v>
      </c>
      <c r="BH341" s="95">
        <v>12641194</v>
      </c>
      <c r="BI341" s="95">
        <v>10188546</v>
      </c>
      <c r="BJ341" s="95">
        <v>2997</v>
      </c>
      <c r="BK341" s="95">
        <v>2794</v>
      </c>
      <c r="BL341" s="72">
        <v>326.83999999999997</v>
      </c>
      <c r="BM341" s="72">
        <v>326.41000000000003</v>
      </c>
      <c r="BN341" s="72">
        <v>653.25</v>
      </c>
      <c r="BO341" s="95">
        <v>11785847</v>
      </c>
      <c r="BP341" s="95">
        <v>10908680</v>
      </c>
      <c r="BQ341" s="95">
        <v>3005</v>
      </c>
      <c r="BR341" s="95">
        <v>2785</v>
      </c>
      <c r="BS341" s="72">
        <v>362.85</v>
      </c>
      <c r="BT341" s="72">
        <v>354.75</v>
      </c>
      <c r="BU341" s="72">
        <v>717.6</v>
      </c>
      <c r="BV341" s="95">
        <v>13119241</v>
      </c>
      <c r="BW341" s="95">
        <v>11902631</v>
      </c>
      <c r="BX341" s="95">
        <v>3013</v>
      </c>
      <c r="BY341" s="95">
        <v>2796</v>
      </c>
      <c r="BZ341" s="95">
        <v>2871</v>
      </c>
      <c r="CA341" s="95">
        <v>2900</v>
      </c>
      <c r="CB341" s="95">
        <v>2899</v>
      </c>
      <c r="CC341" s="95">
        <v>2901</v>
      </c>
      <c r="CD341" s="95">
        <v>2907</v>
      </c>
      <c r="CE341" s="72">
        <v>650.75523149000003</v>
      </c>
      <c r="CF341" s="72">
        <v>676.59346364999999</v>
      </c>
      <c r="CG341" s="72">
        <v>712.40329333</v>
      </c>
      <c r="CH341" s="72">
        <v>716.50152150999998</v>
      </c>
      <c r="CI341" s="72">
        <v>731.52548966999996</v>
      </c>
      <c r="CJ341" s="96">
        <v>0.92744548299999996</v>
      </c>
      <c r="CK341" s="96">
        <v>0.89826466360000001</v>
      </c>
      <c r="CL341" s="96">
        <v>0.91995644340000005</v>
      </c>
      <c r="CM341" s="96">
        <v>0.91172172060000001</v>
      </c>
      <c r="CN341" s="96">
        <v>0.98096376699999999</v>
      </c>
      <c r="CO341" s="96">
        <v>0.92145803530000003</v>
      </c>
      <c r="CP341" s="96">
        <v>1.0067419025</v>
      </c>
      <c r="CQ341" s="96">
        <v>0.99584056389999998</v>
      </c>
      <c r="CR341" s="96">
        <v>1.0109467271000001</v>
      </c>
      <c r="CS341" s="95">
        <v>2792</v>
      </c>
      <c r="CT341" s="95">
        <v>2830</v>
      </c>
      <c r="CU341" s="95">
        <v>2859</v>
      </c>
      <c r="CV341" s="95">
        <v>2845</v>
      </c>
      <c r="CW341" s="95">
        <v>2883</v>
      </c>
      <c r="CX341" s="96">
        <v>0.91335365300000004</v>
      </c>
      <c r="CY341" s="96">
        <v>0.913157726</v>
      </c>
      <c r="CZ341" s="96">
        <v>0.91009925800000002</v>
      </c>
      <c r="DA341" s="96">
        <v>0.92777680699999998</v>
      </c>
      <c r="DB341" s="96">
        <v>0.94248306100000001</v>
      </c>
      <c r="DC341">
        <v>2013</v>
      </c>
      <c r="DD341" s="6">
        <v>2789.8</v>
      </c>
      <c r="DE341" s="96">
        <v>1.06971707E-2</v>
      </c>
      <c r="DF341" s="72">
        <v>768.09</v>
      </c>
      <c r="DG341" s="96">
        <v>1</v>
      </c>
      <c r="DH341" s="72">
        <v>768.09</v>
      </c>
      <c r="DI341" s="72">
        <v>778.08313289</v>
      </c>
      <c r="DJ341" s="96">
        <v>1</v>
      </c>
      <c r="DK341" s="72">
        <v>768.09</v>
      </c>
      <c r="DL341" s="96">
        <v>1</v>
      </c>
      <c r="DM341" s="72">
        <v>768.09</v>
      </c>
      <c r="DN341" s="96">
        <v>1</v>
      </c>
      <c r="DO341" s="96">
        <v>2.3377999999999999E-2</v>
      </c>
      <c r="DP341" s="72">
        <v>17.96</v>
      </c>
      <c r="DQ341" s="72">
        <v>750.13</v>
      </c>
      <c r="DR341" t="s">
        <v>300</v>
      </c>
      <c r="DT341" t="s">
        <v>289</v>
      </c>
    </row>
    <row r="342" spans="1:124" x14ac:dyDescent="0.3">
      <c r="A342" t="s">
        <v>301</v>
      </c>
      <c r="B342">
        <v>10150</v>
      </c>
      <c r="C342" s="95">
        <v>74117</v>
      </c>
      <c r="D342" s="95">
        <v>359476769</v>
      </c>
      <c r="E342" s="95">
        <v>69711</v>
      </c>
      <c r="F342" s="95">
        <v>296587254</v>
      </c>
      <c r="G342" s="95">
        <v>16141</v>
      </c>
      <c r="H342" s="95">
        <v>69473562</v>
      </c>
      <c r="I342" s="95">
        <v>13978</v>
      </c>
      <c r="J342" s="95">
        <v>55745182</v>
      </c>
      <c r="K342" s="95">
        <v>74676</v>
      </c>
      <c r="L342" s="95">
        <v>369801264</v>
      </c>
      <c r="M342" s="95">
        <v>69773</v>
      </c>
      <c r="N342" s="95">
        <v>314241219</v>
      </c>
      <c r="O342" s="95">
        <v>16661</v>
      </c>
      <c r="P342" s="95">
        <v>77503215</v>
      </c>
      <c r="Q342" s="95">
        <v>14451</v>
      </c>
      <c r="R342" s="95">
        <v>59870013</v>
      </c>
      <c r="S342" s="95">
        <v>74413</v>
      </c>
      <c r="T342" s="95">
        <v>374548867</v>
      </c>
      <c r="U342" s="95">
        <v>69003</v>
      </c>
      <c r="V342" s="95">
        <v>339372964</v>
      </c>
      <c r="W342" s="95">
        <v>16220</v>
      </c>
      <c r="X342" s="95">
        <v>80607082</v>
      </c>
      <c r="Y342" s="95">
        <v>14100</v>
      </c>
      <c r="Z342" s="95">
        <v>64082231</v>
      </c>
      <c r="AA342" s="95">
        <v>74729</v>
      </c>
      <c r="AB342" s="95">
        <v>364274833</v>
      </c>
      <c r="AC342" s="95">
        <v>69071</v>
      </c>
      <c r="AD342" s="95">
        <v>372931792</v>
      </c>
      <c r="AE342" s="95">
        <v>16328</v>
      </c>
      <c r="AF342" s="95">
        <v>88848745</v>
      </c>
      <c r="AG342" s="95">
        <v>14261</v>
      </c>
      <c r="AH342" s="95">
        <v>73838224</v>
      </c>
      <c r="AI342" s="95">
        <v>75932</v>
      </c>
      <c r="AJ342" s="95">
        <v>387984980.54000002</v>
      </c>
      <c r="AK342" s="95">
        <v>70153</v>
      </c>
      <c r="AL342" s="95">
        <v>394871814.31</v>
      </c>
      <c r="AM342" s="95">
        <v>17383</v>
      </c>
      <c r="AN342" s="95">
        <v>95627110</v>
      </c>
      <c r="AO342" s="95">
        <v>15361</v>
      </c>
      <c r="AP342" s="95">
        <v>83237946</v>
      </c>
      <c r="AQ342" s="72">
        <v>396.04</v>
      </c>
      <c r="AR342" s="72">
        <v>350.84</v>
      </c>
      <c r="AS342" s="72">
        <v>746.88</v>
      </c>
      <c r="AT342" s="95">
        <v>428950331</v>
      </c>
      <c r="AU342" s="95">
        <v>352332436</v>
      </c>
      <c r="AV342" s="95">
        <v>90258</v>
      </c>
      <c r="AW342" s="95">
        <v>83689</v>
      </c>
      <c r="AX342" s="72">
        <v>408.11</v>
      </c>
      <c r="AY342" s="72">
        <v>370.16</v>
      </c>
      <c r="AZ342" s="72">
        <v>778.27</v>
      </c>
      <c r="BA342" s="95">
        <v>447304479</v>
      </c>
      <c r="BB342" s="95">
        <v>374111232</v>
      </c>
      <c r="BC342" s="95">
        <v>91337</v>
      </c>
      <c r="BD342" s="95">
        <v>84224</v>
      </c>
      <c r="BE342" s="72">
        <v>418.5</v>
      </c>
      <c r="BF342" s="72">
        <v>404.57</v>
      </c>
      <c r="BG342" s="72">
        <v>823.07</v>
      </c>
      <c r="BH342" s="95">
        <v>455155949</v>
      </c>
      <c r="BI342" s="95">
        <v>403455195</v>
      </c>
      <c r="BJ342" s="95">
        <v>90633</v>
      </c>
      <c r="BK342" s="95">
        <v>83103</v>
      </c>
      <c r="BL342" s="72">
        <v>414.69</v>
      </c>
      <c r="BM342" s="72">
        <v>446.78</v>
      </c>
      <c r="BN342" s="72">
        <v>861.47</v>
      </c>
      <c r="BO342" s="95">
        <v>453123578</v>
      </c>
      <c r="BP342" s="95">
        <v>446770016</v>
      </c>
      <c r="BQ342" s="95">
        <v>91057</v>
      </c>
      <c r="BR342" s="95">
        <v>83332</v>
      </c>
      <c r="BS342" s="72">
        <v>431.88</v>
      </c>
      <c r="BT342" s="72">
        <v>465.92</v>
      </c>
      <c r="BU342" s="72">
        <v>897.8</v>
      </c>
      <c r="BV342" s="95">
        <v>483612090.54000002</v>
      </c>
      <c r="BW342" s="95">
        <v>478109760.31</v>
      </c>
      <c r="BX342" s="95">
        <v>93315</v>
      </c>
      <c r="BY342" s="95">
        <v>85514</v>
      </c>
      <c r="BZ342" s="95">
        <v>87127</v>
      </c>
      <c r="CA342" s="95">
        <v>87908</v>
      </c>
      <c r="CB342" s="95">
        <v>87004</v>
      </c>
      <c r="CC342" s="95">
        <v>87390</v>
      </c>
      <c r="CD342" s="95">
        <v>89499</v>
      </c>
      <c r="CE342" s="72">
        <v>650.75523149000003</v>
      </c>
      <c r="CF342" s="72">
        <v>676.59346364999999</v>
      </c>
      <c r="CG342" s="72">
        <v>712.40329333</v>
      </c>
      <c r="CH342" s="72">
        <v>716.50152150999998</v>
      </c>
      <c r="CI342" s="72">
        <v>731.52548966999996</v>
      </c>
      <c r="CJ342" s="96">
        <v>1.1477126327</v>
      </c>
      <c r="CK342" s="96">
        <v>1.1502771484000001</v>
      </c>
      <c r="CL342" s="96">
        <v>1.1553427780000001</v>
      </c>
      <c r="CM342" s="96">
        <v>1.2023282214</v>
      </c>
      <c r="CN342" s="96">
        <v>1.2272983138</v>
      </c>
      <c r="CO342" s="96">
        <v>1.0390728664</v>
      </c>
      <c r="CP342" s="96">
        <v>1.1323477467</v>
      </c>
      <c r="CQ342" s="96">
        <v>0.99584056389999998</v>
      </c>
      <c r="CR342" s="96">
        <v>1.1370771849000001</v>
      </c>
      <c r="CS342" s="95">
        <v>80395</v>
      </c>
      <c r="CT342" s="95">
        <v>82483</v>
      </c>
      <c r="CU342" s="95">
        <v>80460</v>
      </c>
      <c r="CV342" s="95">
        <v>80590</v>
      </c>
      <c r="CW342" s="95">
        <v>82589</v>
      </c>
      <c r="CX342" s="96">
        <v>1.0151517940000001</v>
      </c>
      <c r="CY342" s="96">
        <v>1.0417493</v>
      </c>
      <c r="CZ342" s="96">
        <v>1.0376504870000001</v>
      </c>
      <c r="DA342" s="96">
        <v>1.0430802509999999</v>
      </c>
      <c r="DB342" s="96">
        <v>1.0571607940000001</v>
      </c>
      <c r="DC342">
        <v>2013</v>
      </c>
      <c r="DD342" s="6">
        <v>83972.4</v>
      </c>
      <c r="DE342" s="96">
        <v>7.6182589999999996E-3</v>
      </c>
      <c r="DF342" s="72">
        <v>866.61</v>
      </c>
      <c r="DG342" s="96">
        <v>1</v>
      </c>
      <c r="DH342" s="72">
        <v>866.61</v>
      </c>
      <c r="DI342" s="72">
        <v>840.00190538000004</v>
      </c>
      <c r="DJ342" s="96">
        <v>1</v>
      </c>
      <c r="DK342" s="72">
        <v>866.61</v>
      </c>
      <c r="DL342" s="96">
        <v>1</v>
      </c>
      <c r="DM342" s="72">
        <v>866.61</v>
      </c>
      <c r="DN342" s="96">
        <v>1</v>
      </c>
      <c r="DO342" s="96">
        <v>1.5736E-2</v>
      </c>
      <c r="DP342" s="72">
        <v>13.64</v>
      </c>
      <c r="DQ342" s="72">
        <v>852.97</v>
      </c>
      <c r="DR342" t="s">
        <v>301</v>
      </c>
      <c r="DT342" t="s">
        <v>289</v>
      </c>
    </row>
    <row r="343" spans="1:124" x14ac:dyDescent="0.3">
      <c r="A343" t="s">
        <v>27</v>
      </c>
      <c r="B343">
        <v>10160</v>
      </c>
      <c r="C343" s="95">
        <v>36719</v>
      </c>
      <c r="D343" s="95">
        <v>134187826</v>
      </c>
      <c r="E343" s="95">
        <v>35354</v>
      </c>
      <c r="F343" s="95">
        <v>126288066</v>
      </c>
      <c r="G343" s="95">
        <v>8119</v>
      </c>
      <c r="H343" s="95">
        <v>24381701</v>
      </c>
      <c r="I343" s="95">
        <v>7386</v>
      </c>
      <c r="J343" s="95">
        <v>25029242</v>
      </c>
      <c r="K343" s="95">
        <v>36278</v>
      </c>
      <c r="L343" s="95">
        <v>140049166</v>
      </c>
      <c r="M343" s="95">
        <v>34719</v>
      </c>
      <c r="N343" s="95">
        <v>130572119</v>
      </c>
      <c r="O343" s="95">
        <v>8173</v>
      </c>
      <c r="P343" s="95">
        <v>26359907</v>
      </c>
      <c r="Q343" s="95">
        <v>7406</v>
      </c>
      <c r="R343" s="95">
        <v>27530779</v>
      </c>
      <c r="S343" s="95">
        <v>35545</v>
      </c>
      <c r="T343" s="95">
        <v>148172741</v>
      </c>
      <c r="U343" s="95">
        <v>33807</v>
      </c>
      <c r="V343" s="95">
        <v>136556481</v>
      </c>
      <c r="W343" s="95">
        <v>8126</v>
      </c>
      <c r="X343" s="95">
        <v>27912821</v>
      </c>
      <c r="Y343" s="95">
        <v>7353</v>
      </c>
      <c r="Z343" s="95">
        <v>29732336</v>
      </c>
      <c r="AA343" s="95">
        <v>35155</v>
      </c>
      <c r="AB343" s="95">
        <v>140753464</v>
      </c>
      <c r="AC343" s="95">
        <v>33245</v>
      </c>
      <c r="AD343" s="95">
        <v>141639886</v>
      </c>
      <c r="AE343" s="95">
        <v>8284</v>
      </c>
      <c r="AF343" s="95">
        <v>30710270</v>
      </c>
      <c r="AG343" s="95">
        <v>7469</v>
      </c>
      <c r="AH343" s="95">
        <v>32402129</v>
      </c>
      <c r="AI343" s="95">
        <v>35513</v>
      </c>
      <c r="AJ343" s="95">
        <v>139802486.58000001</v>
      </c>
      <c r="AK343" s="95">
        <v>33505</v>
      </c>
      <c r="AL343" s="95">
        <v>150705339.96000001</v>
      </c>
      <c r="AM343" s="95">
        <v>8587</v>
      </c>
      <c r="AN343" s="95">
        <v>31488541</v>
      </c>
      <c r="AO343" s="95">
        <v>7801</v>
      </c>
      <c r="AP343" s="95">
        <v>34259409</v>
      </c>
      <c r="AQ343" s="72">
        <v>294.70999999999998</v>
      </c>
      <c r="AR343" s="72">
        <v>295.02999999999997</v>
      </c>
      <c r="AS343" s="72">
        <v>589.74</v>
      </c>
      <c r="AT343" s="95">
        <v>158569527</v>
      </c>
      <c r="AU343" s="95">
        <v>151317308</v>
      </c>
      <c r="AV343" s="95">
        <v>44838</v>
      </c>
      <c r="AW343" s="95">
        <v>42740</v>
      </c>
      <c r="AX343" s="72">
        <v>311.97000000000003</v>
      </c>
      <c r="AY343" s="72">
        <v>312.77</v>
      </c>
      <c r="AZ343" s="72">
        <v>624.74</v>
      </c>
      <c r="BA343" s="95">
        <v>166409073</v>
      </c>
      <c r="BB343" s="95">
        <v>158102898</v>
      </c>
      <c r="BC343" s="95">
        <v>44451</v>
      </c>
      <c r="BD343" s="95">
        <v>42125</v>
      </c>
      <c r="BE343" s="72">
        <v>336.01</v>
      </c>
      <c r="BF343" s="72">
        <v>336.67</v>
      </c>
      <c r="BG343" s="72">
        <v>672.68</v>
      </c>
      <c r="BH343" s="95">
        <v>176085562</v>
      </c>
      <c r="BI343" s="95">
        <v>166288817</v>
      </c>
      <c r="BJ343" s="95">
        <v>43671</v>
      </c>
      <c r="BK343" s="95">
        <v>41160</v>
      </c>
      <c r="BL343" s="72">
        <v>328.94</v>
      </c>
      <c r="BM343" s="72">
        <v>356.23</v>
      </c>
      <c r="BN343" s="72">
        <v>685.17</v>
      </c>
      <c r="BO343" s="95">
        <v>171463734</v>
      </c>
      <c r="BP343" s="95">
        <v>174042015</v>
      </c>
      <c r="BQ343" s="95">
        <v>43439</v>
      </c>
      <c r="BR343" s="95">
        <v>40714</v>
      </c>
      <c r="BS343" s="72">
        <v>323.68</v>
      </c>
      <c r="BT343" s="72">
        <v>373.16</v>
      </c>
      <c r="BU343" s="72">
        <v>696.84</v>
      </c>
      <c r="BV343" s="95">
        <v>171291027.58000001</v>
      </c>
      <c r="BW343" s="95">
        <v>184964748.96000001</v>
      </c>
      <c r="BX343" s="95">
        <v>44100</v>
      </c>
      <c r="BY343" s="95">
        <v>41306</v>
      </c>
      <c r="BZ343" s="95">
        <v>43838</v>
      </c>
      <c r="CA343" s="95">
        <v>43328</v>
      </c>
      <c r="CB343" s="95">
        <v>42461</v>
      </c>
      <c r="CC343" s="95">
        <v>42145</v>
      </c>
      <c r="CD343" s="95">
        <v>42733</v>
      </c>
      <c r="CE343" s="72">
        <v>650.75523149000003</v>
      </c>
      <c r="CF343" s="72">
        <v>676.59346364999999</v>
      </c>
      <c r="CG343" s="72">
        <v>712.40329333</v>
      </c>
      <c r="CH343" s="72">
        <v>716.50152150999998</v>
      </c>
      <c r="CI343" s="72">
        <v>731.52548966999996</v>
      </c>
      <c r="CJ343" s="96">
        <v>0.90623935310000003</v>
      </c>
      <c r="CK343" s="96">
        <v>0.9233609746</v>
      </c>
      <c r="CL343" s="96">
        <v>0.94424044119999995</v>
      </c>
      <c r="CM343" s="96">
        <v>0.95627152130000004</v>
      </c>
      <c r="CN343" s="96">
        <v>0.95258471489999996</v>
      </c>
      <c r="CO343" s="96">
        <v>1.0007015305</v>
      </c>
      <c r="CP343" s="96">
        <v>0.93588285069999999</v>
      </c>
      <c r="CQ343" s="96">
        <v>0.99584056389999998</v>
      </c>
      <c r="CR343" s="96">
        <v>0.93979172060000005</v>
      </c>
      <c r="CS343" s="95">
        <v>42209</v>
      </c>
      <c r="CT343" s="95">
        <v>41579</v>
      </c>
      <c r="CU343" s="95">
        <v>40499</v>
      </c>
      <c r="CV343" s="95">
        <v>40059</v>
      </c>
      <c r="CW343" s="95">
        <v>40686</v>
      </c>
      <c r="CX343" s="96">
        <v>0.99122331600000002</v>
      </c>
      <c r="CY343" s="96">
        <v>0.99468807800000003</v>
      </c>
      <c r="CZ343" s="96">
        <v>1.0052031779999999</v>
      </c>
      <c r="DA343" s="96">
        <v>1.007924584</v>
      </c>
      <c r="DB343" s="96">
        <v>1.005087284</v>
      </c>
      <c r="DC343">
        <v>2013</v>
      </c>
      <c r="DD343" s="6">
        <v>41609</v>
      </c>
      <c r="DE343" s="96">
        <v>1.5703037999999999E-3</v>
      </c>
      <c r="DF343" s="72">
        <v>720.62</v>
      </c>
      <c r="DG343" s="96">
        <v>1</v>
      </c>
      <c r="DH343" s="72">
        <v>720.62</v>
      </c>
      <c r="DI343" s="72">
        <v>730.27759131000005</v>
      </c>
      <c r="DJ343" s="96">
        <v>1</v>
      </c>
      <c r="DK343" s="72">
        <v>720.62</v>
      </c>
      <c r="DL343" s="96">
        <v>1</v>
      </c>
      <c r="DM343" s="72">
        <v>720.62</v>
      </c>
      <c r="DN343" s="96">
        <v>1</v>
      </c>
      <c r="DO343" s="96">
        <v>5.7200000000000003E-3</v>
      </c>
      <c r="DP343" s="72">
        <v>4.12</v>
      </c>
      <c r="DQ343" s="72">
        <v>716.5</v>
      </c>
      <c r="DR343" t="s">
        <v>27</v>
      </c>
      <c r="DT343" t="s">
        <v>289</v>
      </c>
    </row>
    <row r="344" spans="1:124" x14ac:dyDescent="0.3">
      <c r="A344" t="s">
        <v>302</v>
      </c>
      <c r="B344">
        <v>10170</v>
      </c>
      <c r="C344" s="95">
        <v>13095</v>
      </c>
      <c r="D344" s="95">
        <v>44958939</v>
      </c>
      <c r="E344" s="95">
        <v>12650</v>
      </c>
      <c r="F344" s="95">
        <v>47949756</v>
      </c>
      <c r="G344" s="95">
        <v>1914</v>
      </c>
      <c r="H344" s="95">
        <v>5461634</v>
      </c>
      <c r="I344" s="95">
        <v>1648</v>
      </c>
      <c r="J344" s="95">
        <v>5472879</v>
      </c>
      <c r="K344" s="95">
        <v>13487</v>
      </c>
      <c r="L344" s="95">
        <v>45615009</v>
      </c>
      <c r="M344" s="95">
        <v>12983</v>
      </c>
      <c r="N344" s="95">
        <v>52283914</v>
      </c>
      <c r="O344" s="95">
        <v>2061</v>
      </c>
      <c r="P344" s="95">
        <v>5855739</v>
      </c>
      <c r="Q344" s="95">
        <v>1754</v>
      </c>
      <c r="R344" s="95">
        <v>5700863</v>
      </c>
      <c r="S344" s="95">
        <v>13910</v>
      </c>
      <c r="T344" s="95">
        <v>52096087</v>
      </c>
      <c r="U344" s="95">
        <v>13323</v>
      </c>
      <c r="V344" s="95">
        <v>57439766</v>
      </c>
      <c r="W344" s="95">
        <v>2066</v>
      </c>
      <c r="X344" s="95">
        <v>6661304</v>
      </c>
      <c r="Y344" s="95">
        <v>1762</v>
      </c>
      <c r="Z344" s="95">
        <v>7401763</v>
      </c>
      <c r="AA344" s="95">
        <v>14209</v>
      </c>
      <c r="AB344" s="95">
        <v>49278462</v>
      </c>
      <c r="AC344" s="95">
        <v>13571</v>
      </c>
      <c r="AD344" s="95">
        <v>64266168</v>
      </c>
      <c r="AE344" s="95">
        <v>2081</v>
      </c>
      <c r="AF344" s="95">
        <v>6078089</v>
      </c>
      <c r="AG344" s="95">
        <v>1788</v>
      </c>
      <c r="AH344" s="95">
        <v>7922654</v>
      </c>
      <c r="AI344" s="95">
        <v>14633</v>
      </c>
      <c r="AJ344" s="95">
        <v>53418452.920000002</v>
      </c>
      <c r="AK344" s="95">
        <v>13947</v>
      </c>
      <c r="AL344" s="95">
        <v>71062037.810000002</v>
      </c>
      <c r="AM344" s="95">
        <v>2142</v>
      </c>
      <c r="AN344" s="95">
        <v>5941354.7999999998</v>
      </c>
      <c r="AO344" s="95">
        <v>1859</v>
      </c>
      <c r="AP344" s="95">
        <v>8741185.9199999999</v>
      </c>
      <c r="AQ344" s="72">
        <v>279.95</v>
      </c>
      <c r="AR344" s="72">
        <v>311.36</v>
      </c>
      <c r="AS344" s="72">
        <v>591.30999999999995</v>
      </c>
      <c r="AT344" s="95">
        <v>50420573</v>
      </c>
      <c r="AU344" s="95">
        <v>53422635</v>
      </c>
      <c r="AV344" s="95">
        <v>15009</v>
      </c>
      <c r="AW344" s="95">
        <v>14298</v>
      </c>
      <c r="AX344" s="72">
        <v>275.87</v>
      </c>
      <c r="AY344" s="72">
        <v>327.89</v>
      </c>
      <c r="AZ344" s="72">
        <v>603.76</v>
      </c>
      <c r="BA344" s="95">
        <v>51470748</v>
      </c>
      <c r="BB344" s="95">
        <v>57984777</v>
      </c>
      <c r="BC344" s="95">
        <v>15548</v>
      </c>
      <c r="BD344" s="95">
        <v>14737</v>
      </c>
      <c r="BE344" s="72">
        <v>306.49</v>
      </c>
      <c r="BF344" s="72">
        <v>358.2</v>
      </c>
      <c r="BG344" s="72">
        <v>664.69</v>
      </c>
      <c r="BH344" s="95">
        <v>58757391</v>
      </c>
      <c r="BI344" s="95">
        <v>64841529</v>
      </c>
      <c r="BJ344" s="95">
        <v>15976</v>
      </c>
      <c r="BK344" s="95">
        <v>15085</v>
      </c>
      <c r="BL344" s="72">
        <v>283.18</v>
      </c>
      <c r="BM344" s="72">
        <v>391.67</v>
      </c>
      <c r="BN344" s="72">
        <v>674.85</v>
      </c>
      <c r="BO344" s="95">
        <v>55356551</v>
      </c>
      <c r="BP344" s="95">
        <v>72188822</v>
      </c>
      <c r="BQ344" s="95">
        <v>16290</v>
      </c>
      <c r="BR344" s="95">
        <v>15359</v>
      </c>
      <c r="BS344" s="72">
        <v>294.88</v>
      </c>
      <c r="BT344" s="72">
        <v>420.74</v>
      </c>
      <c r="BU344" s="72">
        <v>715.62</v>
      </c>
      <c r="BV344" s="95">
        <v>59359807.719999999</v>
      </c>
      <c r="BW344" s="95">
        <v>79803223.730000004</v>
      </c>
      <c r="BX344" s="95">
        <v>16775</v>
      </c>
      <c r="BY344" s="95">
        <v>15806</v>
      </c>
      <c r="BZ344" s="95">
        <v>14670</v>
      </c>
      <c r="CA344" s="95">
        <v>15157</v>
      </c>
      <c r="CB344" s="95">
        <v>15547</v>
      </c>
      <c r="CC344" s="95">
        <v>15848</v>
      </c>
      <c r="CD344" s="95">
        <v>16301</v>
      </c>
      <c r="CE344" s="72">
        <v>650.75523149000003</v>
      </c>
      <c r="CF344" s="72">
        <v>676.59346364999999</v>
      </c>
      <c r="CG344" s="72">
        <v>712.40329333</v>
      </c>
      <c r="CH344" s="72">
        <v>716.50152150999998</v>
      </c>
      <c r="CI344" s="72">
        <v>731.52548966999996</v>
      </c>
      <c r="CJ344" s="96">
        <v>0.90865193450000004</v>
      </c>
      <c r="CK344" s="96">
        <v>0.89235269399999995</v>
      </c>
      <c r="CL344" s="96">
        <v>0.93302488380000004</v>
      </c>
      <c r="CM344" s="96">
        <v>0.94186820230000001</v>
      </c>
      <c r="CN344" s="96">
        <v>0.97825709439999997</v>
      </c>
      <c r="CO344" s="96">
        <v>0.94427124750000002</v>
      </c>
      <c r="CP344" s="96">
        <v>0.98576649900000002</v>
      </c>
      <c r="CQ344" s="96">
        <v>0.99584056389999998</v>
      </c>
      <c r="CR344" s="96">
        <v>0.98988371630000005</v>
      </c>
      <c r="CS344" s="95">
        <v>14421</v>
      </c>
      <c r="CT344" s="95">
        <v>15029</v>
      </c>
      <c r="CU344" s="95">
        <v>15504</v>
      </c>
      <c r="CV344" s="95">
        <v>15681</v>
      </c>
      <c r="CW344" s="95">
        <v>16203</v>
      </c>
      <c r="CX344" s="96">
        <v>0.935521084</v>
      </c>
      <c r="CY344" s="96">
        <v>0.93105532800000002</v>
      </c>
      <c r="CZ344" s="96">
        <v>0.93566404400000003</v>
      </c>
      <c r="DA344" s="96">
        <v>0.94939975300000001</v>
      </c>
      <c r="DB344" s="96">
        <v>0.96759002500000002</v>
      </c>
      <c r="DC344">
        <v>2013</v>
      </c>
      <c r="DD344" s="6">
        <v>15057</v>
      </c>
      <c r="DE344" s="96">
        <v>2.1406329999999999E-3</v>
      </c>
      <c r="DF344" s="72">
        <v>758.59</v>
      </c>
      <c r="DG344" s="96">
        <v>1</v>
      </c>
      <c r="DH344" s="72">
        <v>758.59</v>
      </c>
      <c r="DI344" s="72">
        <v>758.59</v>
      </c>
      <c r="DJ344" s="96">
        <v>1</v>
      </c>
      <c r="DK344" s="72">
        <v>758.59</v>
      </c>
      <c r="DL344" s="96">
        <v>1</v>
      </c>
      <c r="DM344" s="72">
        <v>758.59</v>
      </c>
      <c r="DN344" s="96">
        <v>1</v>
      </c>
      <c r="DO344" s="96">
        <v>6.0390000000000001E-3</v>
      </c>
      <c r="DP344" s="72">
        <v>4.58</v>
      </c>
      <c r="DQ344" s="72">
        <v>754.01</v>
      </c>
      <c r="DR344" t="s">
        <v>302</v>
      </c>
      <c r="DT344" t="s">
        <v>289</v>
      </c>
    </row>
    <row r="345" spans="1:124" x14ac:dyDescent="0.3">
      <c r="A345" t="s">
        <v>30</v>
      </c>
      <c r="B345">
        <v>10180</v>
      </c>
      <c r="C345" s="95">
        <v>1494</v>
      </c>
      <c r="D345" s="95">
        <v>5933365</v>
      </c>
      <c r="E345" s="95">
        <v>1451</v>
      </c>
      <c r="F345" s="95">
        <v>5794346</v>
      </c>
      <c r="G345" s="95">
        <v>291</v>
      </c>
      <c r="H345" s="95">
        <v>881506</v>
      </c>
      <c r="I345" s="95">
        <v>263</v>
      </c>
      <c r="J345" s="95">
        <v>1066538</v>
      </c>
      <c r="K345" s="95">
        <v>1503</v>
      </c>
      <c r="L345" s="95">
        <v>6212986</v>
      </c>
      <c r="M345" s="95">
        <v>1457</v>
      </c>
      <c r="N345" s="95">
        <v>5550460</v>
      </c>
      <c r="O345" s="95">
        <v>283</v>
      </c>
      <c r="P345" s="95">
        <v>1032546</v>
      </c>
      <c r="Q345" s="95">
        <v>256</v>
      </c>
      <c r="R345" s="95">
        <v>1066470</v>
      </c>
      <c r="S345" s="95">
        <v>1557</v>
      </c>
      <c r="T345" s="95">
        <v>7604492</v>
      </c>
      <c r="U345" s="95">
        <v>1493</v>
      </c>
      <c r="V345" s="95">
        <v>6380056</v>
      </c>
      <c r="W345" s="95">
        <v>274</v>
      </c>
      <c r="X345" s="95">
        <v>748839</v>
      </c>
      <c r="Y345" s="95">
        <v>247</v>
      </c>
      <c r="Z345" s="95">
        <v>1132690</v>
      </c>
      <c r="AA345" s="95">
        <v>1578</v>
      </c>
      <c r="AB345" s="95">
        <v>5474997</v>
      </c>
      <c r="AC345" s="95">
        <v>1514</v>
      </c>
      <c r="AD345" s="95">
        <v>6798141</v>
      </c>
      <c r="AE345" s="95">
        <v>258</v>
      </c>
      <c r="AF345" s="95">
        <v>775732</v>
      </c>
      <c r="AG345" s="95">
        <v>233</v>
      </c>
      <c r="AH345" s="95">
        <v>1088971</v>
      </c>
      <c r="AI345" s="95">
        <v>1550</v>
      </c>
      <c r="AJ345" s="95">
        <v>5996719</v>
      </c>
      <c r="AK345" s="95">
        <v>1481</v>
      </c>
      <c r="AL345" s="95">
        <v>6628846</v>
      </c>
      <c r="AM345" s="95">
        <v>266</v>
      </c>
      <c r="AN345" s="95">
        <v>646980</v>
      </c>
      <c r="AO345" s="95">
        <v>239</v>
      </c>
      <c r="AP345" s="95">
        <v>907802</v>
      </c>
      <c r="AQ345" s="72">
        <v>318.14999999999998</v>
      </c>
      <c r="AR345" s="72">
        <v>333.57</v>
      </c>
      <c r="AS345" s="72">
        <v>651.72</v>
      </c>
      <c r="AT345" s="95">
        <v>6814871</v>
      </c>
      <c r="AU345" s="95">
        <v>6860884</v>
      </c>
      <c r="AV345" s="95">
        <v>1785</v>
      </c>
      <c r="AW345" s="95">
        <v>1714</v>
      </c>
      <c r="AX345" s="72">
        <v>338.07</v>
      </c>
      <c r="AY345" s="72">
        <v>321.89999999999998</v>
      </c>
      <c r="AZ345" s="72">
        <v>659.97</v>
      </c>
      <c r="BA345" s="95">
        <v>7245532</v>
      </c>
      <c r="BB345" s="95">
        <v>6616930</v>
      </c>
      <c r="BC345" s="95">
        <v>1786</v>
      </c>
      <c r="BD345" s="95">
        <v>1713</v>
      </c>
      <c r="BE345" s="72">
        <v>380.18</v>
      </c>
      <c r="BF345" s="72">
        <v>359.81</v>
      </c>
      <c r="BG345" s="72">
        <v>739.99</v>
      </c>
      <c r="BH345" s="95">
        <v>8353331</v>
      </c>
      <c r="BI345" s="95">
        <v>7512746</v>
      </c>
      <c r="BJ345" s="95">
        <v>1831</v>
      </c>
      <c r="BK345" s="95">
        <v>1740</v>
      </c>
      <c r="BL345" s="72">
        <v>283.70999999999998</v>
      </c>
      <c r="BM345" s="72">
        <v>376.22</v>
      </c>
      <c r="BN345" s="72">
        <v>659.93</v>
      </c>
      <c r="BO345" s="95">
        <v>6250729</v>
      </c>
      <c r="BP345" s="95">
        <v>7887112</v>
      </c>
      <c r="BQ345" s="95">
        <v>1836</v>
      </c>
      <c r="BR345" s="95">
        <v>1747</v>
      </c>
      <c r="BS345" s="72">
        <v>304.87</v>
      </c>
      <c r="BT345" s="72">
        <v>365.15</v>
      </c>
      <c r="BU345" s="72">
        <v>670.02</v>
      </c>
      <c r="BV345" s="95">
        <v>6643699</v>
      </c>
      <c r="BW345" s="95">
        <v>7536648</v>
      </c>
      <c r="BX345" s="95">
        <v>1816</v>
      </c>
      <c r="BY345" s="95">
        <v>1720</v>
      </c>
      <c r="BZ345" s="95">
        <v>1751</v>
      </c>
      <c r="CA345" s="95">
        <v>1751</v>
      </c>
      <c r="CB345" s="95">
        <v>1787</v>
      </c>
      <c r="CC345" s="95">
        <v>1794</v>
      </c>
      <c r="CD345" s="95">
        <v>1769</v>
      </c>
      <c r="CE345" s="72">
        <v>650.75523149000003</v>
      </c>
      <c r="CF345" s="72">
        <v>676.59346364999999</v>
      </c>
      <c r="CG345" s="72">
        <v>712.40329333</v>
      </c>
      <c r="CH345" s="72">
        <v>716.50152150999998</v>
      </c>
      <c r="CI345" s="72">
        <v>731.52548966999996</v>
      </c>
      <c r="CJ345" s="96">
        <v>1.0014825367</v>
      </c>
      <c r="CK345" s="96">
        <v>0.97543064700000004</v>
      </c>
      <c r="CL345" s="96">
        <v>1.0387234406999999</v>
      </c>
      <c r="CM345" s="96">
        <v>0.92104479920000004</v>
      </c>
      <c r="CN345" s="96">
        <v>0.91592160420000002</v>
      </c>
      <c r="CO345" s="96">
        <v>1.0066298440000001</v>
      </c>
      <c r="CP345" s="96">
        <v>0.96412858339999996</v>
      </c>
      <c r="CQ345" s="96">
        <v>0.99584056389999998</v>
      </c>
      <c r="CR345" s="96">
        <v>0.96815542639999996</v>
      </c>
      <c r="CS345" s="95">
        <v>1729</v>
      </c>
      <c r="CT345" s="95">
        <v>1753</v>
      </c>
      <c r="CU345" s="95">
        <v>1767</v>
      </c>
      <c r="CV345" s="95">
        <v>1787</v>
      </c>
      <c r="CW345" s="95">
        <v>1768</v>
      </c>
      <c r="CX345" s="96">
        <v>1.032022497</v>
      </c>
      <c r="CY345" s="96">
        <v>0.98462843799999999</v>
      </c>
      <c r="CZ345" s="96">
        <v>1.0054716530000001</v>
      </c>
      <c r="DA345" s="96">
        <v>0.99390467599999999</v>
      </c>
      <c r="DB345" s="96">
        <v>1.0176315220000001</v>
      </c>
      <c r="DC345">
        <v>2013</v>
      </c>
      <c r="DD345" s="6">
        <v>1726.8</v>
      </c>
      <c r="DE345" s="96">
        <v>1.9193145E-3</v>
      </c>
      <c r="DF345" s="72">
        <v>742.11</v>
      </c>
      <c r="DG345" s="96">
        <v>1</v>
      </c>
      <c r="DH345" s="72">
        <v>742.11</v>
      </c>
      <c r="DI345" s="72">
        <v>778.08313289</v>
      </c>
      <c r="DJ345" s="96">
        <v>1</v>
      </c>
      <c r="DK345" s="72">
        <v>742.11</v>
      </c>
      <c r="DL345" s="96">
        <v>1</v>
      </c>
      <c r="DM345" s="72">
        <v>742.11</v>
      </c>
      <c r="DN345" s="96">
        <v>1</v>
      </c>
      <c r="DO345" s="96">
        <v>5.757E-3</v>
      </c>
      <c r="DP345" s="72">
        <v>4.2699999999999996</v>
      </c>
      <c r="DQ345" s="72">
        <v>737.84</v>
      </c>
      <c r="DR345" t="s">
        <v>30</v>
      </c>
      <c r="DT345" t="s">
        <v>289</v>
      </c>
    </row>
    <row r="346" spans="1:124" x14ac:dyDescent="0.3">
      <c r="A346" t="s">
        <v>303</v>
      </c>
      <c r="B346">
        <v>10190</v>
      </c>
      <c r="C346" s="95">
        <v>4246</v>
      </c>
      <c r="D346" s="95">
        <v>16154396</v>
      </c>
      <c r="E346" s="95">
        <v>3956</v>
      </c>
      <c r="F346" s="95">
        <v>12695474</v>
      </c>
      <c r="G346" s="95">
        <v>1597</v>
      </c>
      <c r="H346" s="95">
        <v>4156019</v>
      </c>
      <c r="I346" s="95">
        <v>1361</v>
      </c>
      <c r="J346" s="95">
        <v>3738191</v>
      </c>
      <c r="K346" s="95">
        <v>4157</v>
      </c>
      <c r="L346" s="95">
        <v>17697440</v>
      </c>
      <c r="M346" s="95">
        <v>3829</v>
      </c>
      <c r="N346" s="95">
        <v>13260560</v>
      </c>
      <c r="O346" s="95">
        <v>1598</v>
      </c>
      <c r="P346" s="95">
        <v>4652704</v>
      </c>
      <c r="Q346" s="95">
        <v>1352</v>
      </c>
      <c r="R346" s="95">
        <v>4145154</v>
      </c>
      <c r="S346" s="95">
        <v>3997</v>
      </c>
      <c r="T346" s="95">
        <v>17816647</v>
      </c>
      <c r="U346" s="95">
        <v>3640</v>
      </c>
      <c r="V346" s="95">
        <v>12980275</v>
      </c>
      <c r="W346" s="95">
        <v>1542</v>
      </c>
      <c r="X346" s="95">
        <v>4554467</v>
      </c>
      <c r="Y346" s="95">
        <v>1291</v>
      </c>
      <c r="Z346" s="95">
        <v>4139484</v>
      </c>
      <c r="AA346" s="95">
        <v>3868</v>
      </c>
      <c r="AB346" s="95">
        <v>15912042</v>
      </c>
      <c r="AC346" s="95">
        <v>3481</v>
      </c>
      <c r="AD346" s="95">
        <v>13880738</v>
      </c>
      <c r="AE346" s="95">
        <v>1472</v>
      </c>
      <c r="AF346" s="95">
        <v>4266996</v>
      </c>
      <c r="AG346" s="95">
        <v>1217</v>
      </c>
      <c r="AH346" s="95">
        <v>3785866</v>
      </c>
      <c r="AI346" s="95">
        <v>3792</v>
      </c>
      <c r="AJ346" s="95">
        <v>15450147</v>
      </c>
      <c r="AK346" s="95">
        <v>3394</v>
      </c>
      <c r="AL346" s="95">
        <v>13448772</v>
      </c>
      <c r="AM346" s="95">
        <v>1476</v>
      </c>
      <c r="AN346" s="95">
        <v>4263579</v>
      </c>
      <c r="AO346" s="95">
        <v>1228</v>
      </c>
      <c r="AP346" s="95">
        <v>3626134</v>
      </c>
      <c r="AQ346" s="72">
        <v>289.67</v>
      </c>
      <c r="AR346" s="72">
        <v>257.56</v>
      </c>
      <c r="AS346" s="72">
        <v>547.23</v>
      </c>
      <c r="AT346" s="95">
        <v>20310415</v>
      </c>
      <c r="AU346" s="95">
        <v>16433665</v>
      </c>
      <c r="AV346" s="95">
        <v>5843</v>
      </c>
      <c r="AW346" s="95">
        <v>5317</v>
      </c>
      <c r="AX346" s="72">
        <v>323.63</v>
      </c>
      <c r="AY346" s="72">
        <v>279.95999999999998</v>
      </c>
      <c r="AZ346" s="72">
        <v>603.59</v>
      </c>
      <c r="BA346" s="95">
        <v>22350144</v>
      </c>
      <c r="BB346" s="95">
        <v>17405714</v>
      </c>
      <c r="BC346" s="95">
        <v>5755</v>
      </c>
      <c r="BD346" s="95">
        <v>5181</v>
      </c>
      <c r="BE346" s="72">
        <v>336.57</v>
      </c>
      <c r="BF346" s="72">
        <v>289.32</v>
      </c>
      <c r="BG346" s="72">
        <v>625.89</v>
      </c>
      <c r="BH346" s="95">
        <v>22371114</v>
      </c>
      <c r="BI346" s="95">
        <v>17119759</v>
      </c>
      <c r="BJ346" s="95">
        <v>5539</v>
      </c>
      <c r="BK346" s="95">
        <v>4931</v>
      </c>
      <c r="BL346" s="72">
        <v>314.89999999999998</v>
      </c>
      <c r="BM346" s="72">
        <v>313.37</v>
      </c>
      <c r="BN346" s="72">
        <v>628.27</v>
      </c>
      <c r="BO346" s="95">
        <v>20179038</v>
      </c>
      <c r="BP346" s="95">
        <v>17666604</v>
      </c>
      <c r="BQ346" s="95">
        <v>5340</v>
      </c>
      <c r="BR346" s="95">
        <v>4698</v>
      </c>
      <c r="BS346" s="72">
        <v>311.85000000000002</v>
      </c>
      <c r="BT346" s="72">
        <v>307.86</v>
      </c>
      <c r="BU346" s="72">
        <v>619.71</v>
      </c>
      <c r="BV346" s="95">
        <v>19713726</v>
      </c>
      <c r="BW346" s="95">
        <v>17074906</v>
      </c>
      <c r="BX346" s="95">
        <v>5268</v>
      </c>
      <c r="BY346" s="95">
        <v>4622</v>
      </c>
      <c r="BZ346" s="95">
        <v>5592</v>
      </c>
      <c r="CA346" s="95">
        <v>5478</v>
      </c>
      <c r="CB346" s="95">
        <v>5246</v>
      </c>
      <c r="CC346" s="95">
        <v>5035</v>
      </c>
      <c r="CD346" s="95">
        <v>4952</v>
      </c>
      <c r="CE346" s="72">
        <v>650.75523149000003</v>
      </c>
      <c r="CF346" s="72">
        <v>676.59346364999999</v>
      </c>
      <c r="CG346" s="72">
        <v>712.40329333</v>
      </c>
      <c r="CH346" s="72">
        <v>716.50152150999998</v>
      </c>
      <c r="CI346" s="72">
        <v>731.52548966999996</v>
      </c>
      <c r="CJ346" s="96">
        <v>0.84091525280000001</v>
      </c>
      <c r="CK346" s="96">
        <v>0.89210143519999996</v>
      </c>
      <c r="CL346" s="96">
        <v>0.87856135120000001</v>
      </c>
      <c r="CM346" s="96">
        <v>0.87685787280000005</v>
      </c>
      <c r="CN346" s="96">
        <v>0.84714751399999999</v>
      </c>
      <c r="CO346" s="96">
        <v>0.97344940339999997</v>
      </c>
      <c r="CP346" s="96">
        <v>0.89076708270000005</v>
      </c>
      <c r="CQ346" s="96">
        <v>0.99584056389999998</v>
      </c>
      <c r="CR346" s="96">
        <v>0.89448751920000003</v>
      </c>
      <c r="CS346" s="95">
        <v>5130</v>
      </c>
      <c r="CT346" s="95">
        <v>5124</v>
      </c>
      <c r="CU346" s="95">
        <v>4846</v>
      </c>
      <c r="CV346" s="95">
        <v>4635</v>
      </c>
      <c r="CW346" s="95">
        <v>4508</v>
      </c>
      <c r="CX346" s="96">
        <v>0.97889063799999998</v>
      </c>
      <c r="CY346" s="96">
        <v>0.95718098600000001</v>
      </c>
      <c r="CZ346" s="96">
        <v>0.98106022199999998</v>
      </c>
      <c r="DA346" s="96">
        <v>0.97399256199999995</v>
      </c>
      <c r="DB346" s="96">
        <v>0.97700891300000003</v>
      </c>
      <c r="DC346">
        <v>2013</v>
      </c>
      <c r="DD346" s="6">
        <v>4949.8</v>
      </c>
      <c r="DE346" s="96">
        <v>2.6314480000000002E-3</v>
      </c>
      <c r="DF346" s="72">
        <v>685.15</v>
      </c>
      <c r="DG346" s="96">
        <v>1</v>
      </c>
      <c r="DH346" s="72">
        <v>685.15</v>
      </c>
      <c r="DI346" s="72">
        <v>698.32671663999997</v>
      </c>
      <c r="DJ346" s="96">
        <v>1</v>
      </c>
      <c r="DK346" s="72">
        <v>685.15</v>
      </c>
      <c r="DL346" s="96">
        <v>1</v>
      </c>
      <c r="DM346" s="72">
        <v>685.15</v>
      </c>
      <c r="DN346" s="96">
        <v>1</v>
      </c>
      <c r="DO346" s="96">
        <v>7.5110000000000003E-3</v>
      </c>
      <c r="DP346" s="72">
        <v>5.15</v>
      </c>
      <c r="DQ346" s="72">
        <v>680</v>
      </c>
      <c r="DR346" t="s">
        <v>303</v>
      </c>
      <c r="DT346" t="s">
        <v>289</v>
      </c>
    </row>
    <row r="347" spans="1:124" x14ac:dyDescent="0.3">
      <c r="A347" t="s">
        <v>304</v>
      </c>
      <c r="B347">
        <v>10200</v>
      </c>
      <c r="C347" s="95">
        <v>2162</v>
      </c>
      <c r="D347" s="95">
        <v>8609595</v>
      </c>
      <c r="E347" s="95">
        <v>2070</v>
      </c>
      <c r="F347" s="95">
        <v>6998862</v>
      </c>
      <c r="G347" s="95">
        <v>522</v>
      </c>
      <c r="H347" s="95">
        <v>2141537</v>
      </c>
      <c r="I347" s="95">
        <v>470</v>
      </c>
      <c r="J347" s="95">
        <v>1686228</v>
      </c>
      <c r="K347" s="95">
        <v>2184</v>
      </c>
      <c r="L347" s="95">
        <v>7931961</v>
      </c>
      <c r="M347" s="95">
        <v>2081</v>
      </c>
      <c r="N347" s="95">
        <v>6961353</v>
      </c>
      <c r="O347" s="95">
        <v>528</v>
      </c>
      <c r="P347" s="95">
        <v>1570735</v>
      </c>
      <c r="Q347" s="95">
        <v>474</v>
      </c>
      <c r="R347" s="95">
        <v>1907190</v>
      </c>
      <c r="S347" s="95">
        <v>2220</v>
      </c>
      <c r="T347" s="95">
        <v>8492079</v>
      </c>
      <c r="U347" s="95">
        <v>2114</v>
      </c>
      <c r="V347" s="95">
        <v>7570558</v>
      </c>
      <c r="W347" s="95">
        <v>522</v>
      </c>
      <c r="X347" s="95">
        <v>1600519</v>
      </c>
      <c r="Y347" s="95">
        <v>473</v>
      </c>
      <c r="Z347" s="95">
        <v>1896445</v>
      </c>
      <c r="AA347" s="95">
        <v>2239</v>
      </c>
      <c r="AB347" s="95">
        <v>9224068</v>
      </c>
      <c r="AC347" s="95">
        <v>2128</v>
      </c>
      <c r="AD347" s="95">
        <v>8780438</v>
      </c>
      <c r="AE347" s="95">
        <v>517</v>
      </c>
      <c r="AF347" s="95">
        <v>1929296</v>
      </c>
      <c r="AG347" s="95">
        <v>460</v>
      </c>
      <c r="AH347" s="95">
        <v>1993617</v>
      </c>
      <c r="AI347" s="95">
        <v>2252</v>
      </c>
      <c r="AJ347" s="95">
        <v>8992282.9700000007</v>
      </c>
      <c r="AK347" s="95">
        <v>2123</v>
      </c>
      <c r="AL347" s="95">
        <v>9662424.0999999996</v>
      </c>
      <c r="AM347" s="95">
        <v>529</v>
      </c>
      <c r="AN347" s="95">
        <v>2424479</v>
      </c>
      <c r="AO347" s="95">
        <v>484</v>
      </c>
      <c r="AP347" s="95">
        <v>2173340</v>
      </c>
      <c r="AQ347" s="72">
        <v>333.8</v>
      </c>
      <c r="AR347" s="72">
        <v>284.94</v>
      </c>
      <c r="AS347" s="72">
        <v>618.74</v>
      </c>
      <c r="AT347" s="95">
        <v>10751132</v>
      </c>
      <c r="AU347" s="95">
        <v>8685090</v>
      </c>
      <c r="AV347" s="95">
        <v>2684</v>
      </c>
      <c r="AW347" s="95">
        <v>2540</v>
      </c>
      <c r="AX347" s="72">
        <v>292</v>
      </c>
      <c r="AY347" s="72">
        <v>289.25</v>
      </c>
      <c r="AZ347" s="72">
        <v>581.25</v>
      </c>
      <c r="BA347" s="95">
        <v>9502696</v>
      </c>
      <c r="BB347" s="95">
        <v>8868543</v>
      </c>
      <c r="BC347" s="95">
        <v>2712</v>
      </c>
      <c r="BD347" s="95">
        <v>2555</v>
      </c>
      <c r="BE347" s="72">
        <v>306.73</v>
      </c>
      <c r="BF347" s="72">
        <v>304.95</v>
      </c>
      <c r="BG347" s="72">
        <v>611.67999999999995</v>
      </c>
      <c r="BH347" s="95">
        <v>10092598</v>
      </c>
      <c r="BI347" s="95">
        <v>9467003</v>
      </c>
      <c r="BJ347" s="95">
        <v>2742</v>
      </c>
      <c r="BK347" s="95">
        <v>2587</v>
      </c>
      <c r="BL347" s="72">
        <v>337.24</v>
      </c>
      <c r="BM347" s="72">
        <v>346.92</v>
      </c>
      <c r="BN347" s="72">
        <v>684.16</v>
      </c>
      <c r="BO347" s="95">
        <v>11153364</v>
      </c>
      <c r="BP347" s="95">
        <v>10774055</v>
      </c>
      <c r="BQ347" s="95">
        <v>2756</v>
      </c>
      <c r="BR347" s="95">
        <v>2588</v>
      </c>
      <c r="BS347" s="72">
        <v>342.11</v>
      </c>
      <c r="BT347" s="72">
        <v>378.33</v>
      </c>
      <c r="BU347" s="72">
        <v>720.44</v>
      </c>
      <c r="BV347" s="95">
        <v>11416761.970000001</v>
      </c>
      <c r="BW347" s="95">
        <v>11835764.1</v>
      </c>
      <c r="BX347" s="95">
        <v>2781</v>
      </c>
      <c r="BY347" s="95">
        <v>2607</v>
      </c>
      <c r="BZ347" s="95">
        <v>2615</v>
      </c>
      <c r="CA347" s="95">
        <v>2636</v>
      </c>
      <c r="CB347" s="95">
        <v>2667</v>
      </c>
      <c r="CC347" s="95">
        <v>2676</v>
      </c>
      <c r="CD347" s="95">
        <v>2696</v>
      </c>
      <c r="CE347" s="72">
        <v>650.75523149000003</v>
      </c>
      <c r="CF347" s="72">
        <v>676.59346364999999</v>
      </c>
      <c r="CG347" s="72">
        <v>712.40329333</v>
      </c>
      <c r="CH347" s="72">
        <v>716.50152150999998</v>
      </c>
      <c r="CI347" s="72">
        <v>731.52548966999996</v>
      </c>
      <c r="CJ347" s="96">
        <v>0.95080295950000004</v>
      </c>
      <c r="CK347" s="96">
        <v>0.85908308489999996</v>
      </c>
      <c r="CL347" s="96">
        <v>0.85861478430000004</v>
      </c>
      <c r="CM347" s="96">
        <v>0.95486189420000001</v>
      </c>
      <c r="CN347" s="96">
        <v>0.98484606509999995</v>
      </c>
      <c r="CO347" s="96">
        <v>0.93418635949999995</v>
      </c>
      <c r="CP347" s="96">
        <v>0.98657162799999998</v>
      </c>
      <c r="CQ347" s="96">
        <v>0.99584056389999998</v>
      </c>
      <c r="CR347" s="96">
        <v>0.99069220810000003</v>
      </c>
      <c r="CS347" s="95">
        <v>2412</v>
      </c>
      <c r="CT347" s="95">
        <v>2451</v>
      </c>
      <c r="CU347" s="95">
        <v>2510</v>
      </c>
      <c r="CV347" s="95">
        <v>2538</v>
      </c>
      <c r="CW347" s="95">
        <v>2580</v>
      </c>
      <c r="CX347" s="96">
        <v>0.95530848599999996</v>
      </c>
      <c r="CY347" s="96">
        <v>0.94647786899999997</v>
      </c>
      <c r="CZ347" s="96">
        <v>0.91024291999999996</v>
      </c>
      <c r="DA347" s="96">
        <v>0.91747084599999995</v>
      </c>
      <c r="DB347" s="96">
        <v>0.94249990500000003</v>
      </c>
      <c r="DC347">
        <v>2013</v>
      </c>
      <c r="DD347" s="6">
        <v>2575.4</v>
      </c>
      <c r="DE347" s="96">
        <v>9.3842620000000009E-3</v>
      </c>
      <c r="DF347" s="72">
        <v>753.7</v>
      </c>
      <c r="DG347" s="96">
        <v>1</v>
      </c>
      <c r="DH347" s="72">
        <v>753.7</v>
      </c>
      <c r="DI347" s="72">
        <v>747.30342383000004</v>
      </c>
      <c r="DJ347" s="96">
        <v>1</v>
      </c>
      <c r="DK347" s="72">
        <v>753.7</v>
      </c>
      <c r="DL347" s="96">
        <v>1</v>
      </c>
      <c r="DM347" s="72">
        <v>753.7</v>
      </c>
      <c r="DN347" s="96">
        <v>1</v>
      </c>
      <c r="DO347" s="96">
        <v>1.9051999999999999E-2</v>
      </c>
      <c r="DP347" s="72">
        <v>14.36</v>
      </c>
      <c r="DQ347" s="72">
        <v>739.34</v>
      </c>
      <c r="DR347" t="s">
        <v>304</v>
      </c>
      <c r="DT347" t="s">
        <v>289</v>
      </c>
    </row>
    <row r="348" spans="1:124" x14ac:dyDescent="0.3">
      <c r="A348" t="s">
        <v>305</v>
      </c>
      <c r="B348">
        <v>10210</v>
      </c>
      <c r="C348" s="95">
        <v>861</v>
      </c>
      <c r="D348" s="95">
        <v>3844546</v>
      </c>
      <c r="E348" s="95">
        <v>829</v>
      </c>
      <c r="F348" s="95">
        <v>4037825</v>
      </c>
      <c r="G348" s="95">
        <v>144</v>
      </c>
      <c r="H348" s="95">
        <v>574604</v>
      </c>
      <c r="I348" s="95">
        <v>131</v>
      </c>
      <c r="J348" s="95">
        <v>606090</v>
      </c>
      <c r="K348" s="95">
        <v>853</v>
      </c>
      <c r="L348" s="95">
        <v>3374788</v>
      </c>
      <c r="M348" s="95">
        <v>820</v>
      </c>
      <c r="N348" s="95">
        <v>3862725</v>
      </c>
      <c r="O348" s="95">
        <v>141</v>
      </c>
      <c r="P348" s="95">
        <v>629238</v>
      </c>
      <c r="Q348" s="95">
        <v>130</v>
      </c>
      <c r="R348" s="95">
        <v>632781</v>
      </c>
      <c r="S348" s="95">
        <v>856</v>
      </c>
      <c r="T348" s="95">
        <v>3708127</v>
      </c>
      <c r="U348" s="95">
        <v>817</v>
      </c>
      <c r="V348" s="95">
        <v>4212836</v>
      </c>
      <c r="W348" s="95">
        <v>142</v>
      </c>
      <c r="X348" s="95">
        <v>977911</v>
      </c>
      <c r="Y348" s="95">
        <v>131</v>
      </c>
      <c r="Z348" s="95">
        <v>704122</v>
      </c>
      <c r="AA348" s="95">
        <v>857</v>
      </c>
      <c r="AB348" s="95">
        <v>3631711</v>
      </c>
      <c r="AC348" s="95">
        <v>808</v>
      </c>
      <c r="AD348" s="95">
        <v>4248889</v>
      </c>
      <c r="AE348" s="95">
        <v>137</v>
      </c>
      <c r="AF348" s="95">
        <v>482978</v>
      </c>
      <c r="AG348" s="95">
        <v>127</v>
      </c>
      <c r="AH348" s="95">
        <v>535792</v>
      </c>
      <c r="AI348" s="95">
        <v>841</v>
      </c>
      <c r="AJ348" s="95">
        <v>4165703.58</v>
      </c>
      <c r="AK348" s="95">
        <v>798</v>
      </c>
      <c r="AL348" s="95">
        <v>4021585.76</v>
      </c>
      <c r="AM348" s="95">
        <v>136</v>
      </c>
      <c r="AN348" s="95">
        <v>640037</v>
      </c>
      <c r="AO348" s="95">
        <v>125</v>
      </c>
      <c r="AP348" s="95">
        <v>699984</v>
      </c>
      <c r="AQ348" s="72">
        <v>366.43</v>
      </c>
      <c r="AR348" s="72">
        <v>403.12</v>
      </c>
      <c r="AS348" s="72">
        <v>769.55</v>
      </c>
      <c r="AT348" s="95">
        <v>4419150</v>
      </c>
      <c r="AU348" s="95">
        <v>4643915</v>
      </c>
      <c r="AV348" s="95">
        <v>1005</v>
      </c>
      <c r="AW348" s="95">
        <v>960</v>
      </c>
      <c r="AX348" s="72">
        <v>335.68</v>
      </c>
      <c r="AY348" s="72">
        <v>394.34</v>
      </c>
      <c r="AZ348" s="72">
        <v>730.02</v>
      </c>
      <c r="BA348" s="95">
        <v>4004026</v>
      </c>
      <c r="BB348" s="95">
        <v>4495506</v>
      </c>
      <c r="BC348" s="95">
        <v>994</v>
      </c>
      <c r="BD348" s="95">
        <v>950</v>
      </c>
      <c r="BE348" s="72">
        <v>391.29</v>
      </c>
      <c r="BF348" s="72">
        <v>432.22</v>
      </c>
      <c r="BG348" s="72">
        <v>823.51</v>
      </c>
      <c r="BH348" s="95">
        <v>4686038</v>
      </c>
      <c r="BI348" s="95">
        <v>4916958</v>
      </c>
      <c r="BJ348" s="95">
        <v>998</v>
      </c>
      <c r="BK348" s="95">
        <v>948</v>
      </c>
      <c r="BL348" s="72">
        <v>344.96</v>
      </c>
      <c r="BM348" s="72">
        <v>426.44</v>
      </c>
      <c r="BN348" s="72">
        <v>771.4</v>
      </c>
      <c r="BO348" s="95">
        <v>4114689</v>
      </c>
      <c r="BP348" s="95">
        <v>4784681</v>
      </c>
      <c r="BQ348" s="95">
        <v>994</v>
      </c>
      <c r="BR348" s="95">
        <v>935</v>
      </c>
      <c r="BS348" s="72">
        <v>409.91</v>
      </c>
      <c r="BT348" s="72">
        <v>426.29</v>
      </c>
      <c r="BU348" s="72">
        <v>836.2</v>
      </c>
      <c r="BV348" s="95">
        <v>4805740.58</v>
      </c>
      <c r="BW348" s="95">
        <v>4721569.76</v>
      </c>
      <c r="BX348" s="95">
        <v>977</v>
      </c>
      <c r="BY348" s="95">
        <v>923</v>
      </c>
      <c r="BZ348" s="95">
        <v>984</v>
      </c>
      <c r="CA348" s="95">
        <v>973</v>
      </c>
      <c r="CB348" s="95">
        <v>974</v>
      </c>
      <c r="CC348" s="95">
        <v>966</v>
      </c>
      <c r="CD348" s="95">
        <v>951</v>
      </c>
      <c r="CE348" s="72">
        <v>650.75523149000003</v>
      </c>
      <c r="CF348" s="72">
        <v>676.59346364999999</v>
      </c>
      <c r="CG348" s="72">
        <v>712.40329333</v>
      </c>
      <c r="CH348" s="72">
        <v>716.50152150999998</v>
      </c>
      <c r="CI348" s="72">
        <v>731.52548966999996</v>
      </c>
      <c r="CJ348" s="96">
        <v>1.1825490795</v>
      </c>
      <c r="CK348" s="96">
        <v>1.0789640148999999</v>
      </c>
      <c r="CL348" s="96">
        <v>1.1559604056999999</v>
      </c>
      <c r="CM348" s="96">
        <v>1.0766201841</v>
      </c>
      <c r="CN348" s="96">
        <v>1.1430907217999999</v>
      </c>
      <c r="CO348" s="96">
        <v>0.99048448249999999</v>
      </c>
      <c r="CP348" s="96">
        <v>1.1382680911</v>
      </c>
      <c r="CQ348" s="96">
        <v>0.99584056389999998</v>
      </c>
      <c r="CR348" s="96">
        <v>1.1430222565999999</v>
      </c>
      <c r="CS348" s="95">
        <v>1488</v>
      </c>
      <c r="CT348" s="95">
        <v>1450</v>
      </c>
      <c r="CU348" s="95">
        <v>1216</v>
      </c>
      <c r="CV348" s="95">
        <v>1259</v>
      </c>
      <c r="CW348" s="95">
        <v>1291</v>
      </c>
      <c r="CX348" s="96">
        <v>0.98205678900000004</v>
      </c>
      <c r="CY348" s="96">
        <v>1.002825686</v>
      </c>
      <c r="CZ348" s="96">
        <v>0.963609037</v>
      </c>
      <c r="DA348" s="96">
        <v>0.99000611699999996</v>
      </c>
      <c r="DB348" s="96">
        <v>1.0121176869999999</v>
      </c>
      <c r="DC348">
        <v>2013</v>
      </c>
      <c r="DD348" s="6">
        <v>943.2</v>
      </c>
      <c r="DE348" s="96">
        <v>1.3545715999999999E-3</v>
      </c>
      <c r="DF348" s="72">
        <v>876.64</v>
      </c>
      <c r="DG348" s="96">
        <v>1</v>
      </c>
      <c r="DH348" s="72">
        <v>876.64</v>
      </c>
      <c r="DI348" s="72">
        <v>778.08313289</v>
      </c>
      <c r="DJ348" s="96">
        <v>0.9711848434</v>
      </c>
      <c r="DK348" s="72">
        <v>873.80006844000002</v>
      </c>
      <c r="DL348" s="96">
        <v>0.99755859010000003</v>
      </c>
      <c r="DM348" s="72">
        <v>871.66676428000005</v>
      </c>
      <c r="DN348" s="96">
        <v>1</v>
      </c>
      <c r="DO348" s="96">
        <v>4.4929999999999996E-3</v>
      </c>
      <c r="DP348" s="72">
        <v>3.92</v>
      </c>
      <c r="DQ348" s="72">
        <v>867.75</v>
      </c>
      <c r="DR348" t="s">
        <v>305</v>
      </c>
      <c r="DT348" t="s">
        <v>289</v>
      </c>
    </row>
    <row r="349" spans="1:124" x14ac:dyDescent="0.3">
      <c r="A349" t="s">
        <v>306</v>
      </c>
      <c r="B349">
        <v>10220</v>
      </c>
      <c r="C349" s="95">
        <v>2305</v>
      </c>
      <c r="D349" s="95">
        <v>10004922</v>
      </c>
      <c r="E349" s="95">
        <v>2253</v>
      </c>
      <c r="F349" s="95">
        <v>9318044</v>
      </c>
      <c r="G349" s="95">
        <v>464</v>
      </c>
      <c r="H349" s="95">
        <v>1627336</v>
      </c>
      <c r="I349" s="95">
        <v>439</v>
      </c>
      <c r="J349" s="95">
        <v>1833956</v>
      </c>
      <c r="K349" s="95">
        <v>2291</v>
      </c>
      <c r="L349" s="95">
        <v>8823189</v>
      </c>
      <c r="M349" s="95">
        <v>2232</v>
      </c>
      <c r="N349" s="95">
        <v>8863088</v>
      </c>
      <c r="O349" s="95">
        <v>444</v>
      </c>
      <c r="P349" s="95">
        <v>1357034</v>
      </c>
      <c r="Q349" s="95">
        <v>420</v>
      </c>
      <c r="R349" s="95">
        <v>1742619</v>
      </c>
      <c r="S349" s="95">
        <v>2302</v>
      </c>
      <c r="T349" s="95">
        <v>10454592</v>
      </c>
      <c r="U349" s="95">
        <v>2234</v>
      </c>
      <c r="V349" s="95">
        <v>10503079</v>
      </c>
      <c r="W349" s="95">
        <v>452</v>
      </c>
      <c r="X349" s="95">
        <v>1596493</v>
      </c>
      <c r="Y349" s="95">
        <v>421</v>
      </c>
      <c r="Z349" s="95">
        <v>2052869</v>
      </c>
      <c r="AA349" s="95">
        <v>2336</v>
      </c>
      <c r="AB349" s="95">
        <v>9414474</v>
      </c>
      <c r="AC349" s="95">
        <v>2264</v>
      </c>
      <c r="AD349" s="95">
        <v>9816884</v>
      </c>
      <c r="AE349" s="95">
        <v>439</v>
      </c>
      <c r="AF349" s="95">
        <v>1725237</v>
      </c>
      <c r="AG349" s="95">
        <v>410</v>
      </c>
      <c r="AH349" s="95">
        <v>2110020</v>
      </c>
      <c r="AI349" s="95">
        <v>2335</v>
      </c>
      <c r="AJ349" s="95">
        <v>10060294</v>
      </c>
      <c r="AK349" s="95">
        <v>2271</v>
      </c>
      <c r="AL349" s="95">
        <v>10810932</v>
      </c>
      <c r="AM349" s="95">
        <v>418</v>
      </c>
      <c r="AN349" s="95">
        <v>1588319</v>
      </c>
      <c r="AO349" s="95">
        <v>386</v>
      </c>
      <c r="AP349" s="95">
        <v>2252879</v>
      </c>
      <c r="AQ349" s="72">
        <v>350.07</v>
      </c>
      <c r="AR349" s="72">
        <v>345.22</v>
      </c>
      <c r="AS349" s="72">
        <v>695.29</v>
      </c>
      <c r="AT349" s="95">
        <v>11632258</v>
      </c>
      <c r="AU349" s="95">
        <v>11152000</v>
      </c>
      <c r="AV349" s="95">
        <v>2769</v>
      </c>
      <c r="AW349" s="95">
        <v>2692</v>
      </c>
      <c r="AX349" s="72">
        <v>310.18</v>
      </c>
      <c r="AY349" s="72">
        <v>333.26</v>
      </c>
      <c r="AZ349" s="72">
        <v>643.44000000000005</v>
      </c>
      <c r="BA349" s="95">
        <v>10180223</v>
      </c>
      <c r="BB349" s="95">
        <v>10605707</v>
      </c>
      <c r="BC349" s="95">
        <v>2735</v>
      </c>
      <c r="BD349" s="95">
        <v>2652</v>
      </c>
      <c r="BE349" s="72">
        <v>364.65</v>
      </c>
      <c r="BF349" s="72">
        <v>394.1</v>
      </c>
      <c r="BG349" s="72">
        <v>758.75</v>
      </c>
      <c r="BH349" s="95">
        <v>12051085</v>
      </c>
      <c r="BI349" s="95">
        <v>12555948</v>
      </c>
      <c r="BJ349" s="95">
        <v>2754</v>
      </c>
      <c r="BK349" s="95">
        <v>2655</v>
      </c>
      <c r="BL349" s="72">
        <v>334.53</v>
      </c>
      <c r="BM349" s="72">
        <v>371.69</v>
      </c>
      <c r="BN349" s="72">
        <v>706.22</v>
      </c>
      <c r="BO349" s="95">
        <v>11139711</v>
      </c>
      <c r="BP349" s="95">
        <v>11926904</v>
      </c>
      <c r="BQ349" s="95">
        <v>2775</v>
      </c>
      <c r="BR349" s="95">
        <v>2674</v>
      </c>
      <c r="BS349" s="72">
        <v>352.6</v>
      </c>
      <c r="BT349" s="72">
        <v>409.73</v>
      </c>
      <c r="BU349" s="72">
        <v>762.33</v>
      </c>
      <c r="BV349" s="95">
        <v>11648613</v>
      </c>
      <c r="BW349" s="95">
        <v>13063811</v>
      </c>
      <c r="BX349" s="95">
        <v>2753</v>
      </c>
      <c r="BY349" s="95">
        <v>2657</v>
      </c>
      <c r="BZ349" s="95">
        <v>2732</v>
      </c>
      <c r="CA349" s="95">
        <v>2695</v>
      </c>
      <c r="CB349" s="95">
        <v>2706</v>
      </c>
      <c r="CC349" s="95">
        <v>2727</v>
      </c>
      <c r="CD349" s="95">
        <v>2706</v>
      </c>
      <c r="CE349" s="72">
        <v>650.75523149000003</v>
      </c>
      <c r="CF349" s="72">
        <v>676.59346364999999</v>
      </c>
      <c r="CG349" s="72">
        <v>712.40329333</v>
      </c>
      <c r="CH349" s="72">
        <v>716.50152150999998</v>
      </c>
      <c r="CI349" s="72">
        <v>731.52548966999996</v>
      </c>
      <c r="CJ349" s="96">
        <v>1.0684355136000001</v>
      </c>
      <c r="CK349" s="96">
        <v>0.95099943259999997</v>
      </c>
      <c r="CL349" s="96">
        <v>1.0650568394</v>
      </c>
      <c r="CM349" s="96">
        <v>0.98565038429999996</v>
      </c>
      <c r="CN349" s="96">
        <v>1.0421099617</v>
      </c>
      <c r="CO349" s="96">
        <v>1.0009097141000001</v>
      </c>
      <c r="CP349" s="96">
        <v>1.0215211340999999</v>
      </c>
      <c r="CQ349" s="96">
        <v>0.99584056389999998</v>
      </c>
      <c r="CR349" s="96">
        <v>1.0257876866</v>
      </c>
      <c r="CS349" s="95">
        <v>2601</v>
      </c>
      <c r="CT349" s="95">
        <v>2580</v>
      </c>
      <c r="CU349" s="95">
        <v>2603</v>
      </c>
      <c r="CV349" s="95">
        <v>2626</v>
      </c>
      <c r="CW349" s="95">
        <v>2595</v>
      </c>
      <c r="CX349" s="96">
        <v>0.99978418400000002</v>
      </c>
      <c r="CY349" s="96">
        <v>0.99598032599999997</v>
      </c>
      <c r="CZ349" s="96">
        <v>0.96949278800000005</v>
      </c>
      <c r="DA349" s="96">
        <v>1.0199483220000001</v>
      </c>
      <c r="DB349" s="96">
        <v>1.0191864770000001</v>
      </c>
      <c r="DC349">
        <v>2013</v>
      </c>
      <c r="DD349" s="6">
        <v>2666</v>
      </c>
      <c r="DE349" s="96">
        <v>6.8517209999999999E-4</v>
      </c>
      <c r="DF349" s="72">
        <v>787.26</v>
      </c>
      <c r="DG349" s="96">
        <v>1</v>
      </c>
      <c r="DH349" s="72">
        <v>787.26</v>
      </c>
      <c r="DI349" s="72">
        <v>778.08313289</v>
      </c>
      <c r="DJ349" s="96">
        <v>1</v>
      </c>
      <c r="DK349" s="72">
        <v>787.26</v>
      </c>
      <c r="DL349" s="96">
        <v>1</v>
      </c>
      <c r="DM349" s="72">
        <v>787.26</v>
      </c>
      <c r="DN349" s="96">
        <v>1</v>
      </c>
      <c r="DO349" s="96">
        <v>1.939E-3</v>
      </c>
      <c r="DP349" s="72">
        <v>1.53</v>
      </c>
      <c r="DQ349" s="72">
        <v>785.73</v>
      </c>
      <c r="DR349" t="s">
        <v>306</v>
      </c>
      <c r="DT349" t="s">
        <v>289</v>
      </c>
    </row>
    <row r="350" spans="1:124" x14ac:dyDescent="0.3">
      <c r="A350" t="s">
        <v>307</v>
      </c>
      <c r="B350">
        <v>10230</v>
      </c>
      <c r="C350" s="95">
        <v>1588</v>
      </c>
      <c r="D350" s="95">
        <v>7257523</v>
      </c>
      <c r="E350" s="95">
        <v>1519</v>
      </c>
      <c r="F350" s="95">
        <v>5344010</v>
      </c>
      <c r="G350" s="95">
        <v>520</v>
      </c>
      <c r="H350" s="95">
        <v>1725947</v>
      </c>
      <c r="I350" s="95">
        <v>468</v>
      </c>
      <c r="J350" s="95">
        <v>1411727</v>
      </c>
      <c r="K350" s="95">
        <v>1582</v>
      </c>
      <c r="L350" s="95">
        <v>6221951</v>
      </c>
      <c r="M350" s="95">
        <v>1504</v>
      </c>
      <c r="N350" s="95">
        <v>5528341</v>
      </c>
      <c r="O350" s="95">
        <v>503</v>
      </c>
      <c r="P350" s="95">
        <v>1812473</v>
      </c>
      <c r="Q350" s="95">
        <v>449</v>
      </c>
      <c r="R350" s="95">
        <v>1412256</v>
      </c>
      <c r="S350" s="95">
        <v>1588</v>
      </c>
      <c r="T350" s="95">
        <v>6094415</v>
      </c>
      <c r="U350" s="95">
        <v>1498</v>
      </c>
      <c r="V350" s="95">
        <v>5566512</v>
      </c>
      <c r="W350" s="95">
        <v>468</v>
      </c>
      <c r="X350" s="95">
        <v>1855871</v>
      </c>
      <c r="Y350" s="95">
        <v>420</v>
      </c>
      <c r="Z350" s="95">
        <v>1452363</v>
      </c>
      <c r="AA350" s="95">
        <v>1588</v>
      </c>
      <c r="AB350" s="95">
        <v>5664159</v>
      </c>
      <c r="AC350" s="95">
        <v>1497</v>
      </c>
      <c r="AD350" s="95">
        <v>5887541</v>
      </c>
      <c r="AE350" s="95">
        <v>447</v>
      </c>
      <c r="AF350" s="95">
        <v>1966576</v>
      </c>
      <c r="AG350" s="95">
        <v>395</v>
      </c>
      <c r="AH350" s="95">
        <v>1366024</v>
      </c>
      <c r="AI350" s="95">
        <v>1671</v>
      </c>
      <c r="AJ350" s="95">
        <v>7080268</v>
      </c>
      <c r="AK350" s="95">
        <v>1580</v>
      </c>
      <c r="AL350" s="95">
        <v>6357281</v>
      </c>
      <c r="AM350" s="95">
        <v>475</v>
      </c>
      <c r="AN350" s="95">
        <v>1037788</v>
      </c>
      <c r="AO350" s="95">
        <v>426</v>
      </c>
      <c r="AP350" s="95">
        <v>1422392</v>
      </c>
      <c r="AQ350" s="72">
        <v>355.13</v>
      </c>
      <c r="AR350" s="72">
        <v>283.33</v>
      </c>
      <c r="AS350" s="72">
        <v>638.46</v>
      </c>
      <c r="AT350" s="95">
        <v>8983470</v>
      </c>
      <c r="AU350" s="95">
        <v>6755737</v>
      </c>
      <c r="AV350" s="95">
        <v>2108</v>
      </c>
      <c r="AW350" s="95">
        <v>1987</v>
      </c>
      <c r="AX350" s="72">
        <v>321.12</v>
      </c>
      <c r="AY350" s="72">
        <v>296.14999999999998</v>
      </c>
      <c r="AZ350" s="72">
        <v>617.27</v>
      </c>
      <c r="BA350" s="95">
        <v>8034424</v>
      </c>
      <c r="BB350" s="95">
        <v>6940597</v>
      </c>
      <c r="BC350" s="95">
        <v>2085</v>
      </c>
      <c r="BD350" s="95">
        <v>1953</v>
      </c>
      <c r="BE350" s="72">
        <v>322.24</v>
      </c>
      <c r="BF350" s="72">
        <v>304.95999999999998</v>
      </c>
      <c r="BG350" s="72">
        <v>627.20000000000005</v>
      </c>
      <c r="BH350" s="95">
        <v>7950286</v>
      </c>
      <c r="BI350" s="95">
        <v>7018875</v>
      </c>
      <c r="BJ350" s="95">
        <v>2056</v>
      </c>
      <c r="BK350" s="95">
        <v>1918</v>
      </c>
      <c r="BL350" s="72">
        <v>312.48</v>
      </c>
      <c r="BM350" s="72">
        <v>319.48</v>
      </c>
      <c r="BN350" s="72">
        <v>631.96</v>
      </c>
      <c r="BO350" s="95">
        <v>7630735</v>
      </c>
      <c r="BP350" s="95">
        <v>7253565</v>
      </c>
      <c r="BQ350" s="95">
        <v>2035</v>
      </c>
      <c r="BR350" s="95">
        <v>1892</v>
      </c>
      <c r="BS350" s="72">
        <v>315.24</v>
      </c>
      <c r="BT350" s="72">
        <v>323.18</v>
      </c>
      <c r="BU350" s="72">
        <v>638.41999999999996</v>
      </c>
      <c r="BV350" s="95">
        <v>8118056</v>
      </c>
      <c r="BW350" s="95">
        <v>7779673</v>
      </c>
      <c r="BX350" s="95">
        <v>2146</v>
      </c>
      <c r="BY350" s="95">
        <v>2006</v>
      </c>
      <c r="BZ350" s="95">
        <v>2050</v>
      </c>
      <c r="CA350" s="95">
        <v>2021</v>
      </c>
      <c r="CB350" s="95">
        <v>1989</v>
      </c>
      <c r="CC350" s="95">
        <v>1967</v>
      </c>
      <c r="CD350" s="95">
        <v>2078</v>
      </c>
      <c r="CE350" s="72">
        <v>650.75523149000003</v>
      </c>
      <c r="CF350" s="72">
        <v>676.59346364999999</v>
      </c>
      <c r="CG350" s="72">
        <v>712.40329333</v>
      </c>
      <c r="CH350" s="72">
        <v>716.50152150999998</v>
      </c>
      <c r="CI350" s="72">
        <v>731.52548966999996</v>
      </c>
      <c r="CJ350" s="96">
        <v>0.98110621180000002</v>
      </c>
      <c r="CK350" s="96">
        <v>0.91232037129999999</v>
      </c>
      <c r="CL350" s="96">
        <v>0.88040019729999996</v>
      </c>
      <c r="CM350" s="96">
        <v>0.88200789670000002</v>
      </c>
      <c r="CN350" s="96">
        <v>0.87272420309999998</v>
      </c>
      <c r="CO350" s="96">
        <v>0.97940926110000004</v>
      </c>
      <c r="CP350" s="96">
        <v>0.92475312620000005</v>
      </c>
      <c r="CQ350" s="96">
        <v>0.99584056389999998</v>
      </c>
      <c r="CR350" s="96">
        <v>0.92861551099999995</v>
      </c>
      <c r="CS350" s="95">
        <v>1858</v>
      </c>
      <c r="CT350" s="95">
        <v>1857</v>
      </c>
      <c r="CU350" s="95">
        <v>1817</v>
      </c>
      <c r="CV350" s="95">
        <v>1843</v>
      </c>
      <c r="CW350" s="95">
        <v>1922</v>
      </c>
      <c r="CX350" s="96">
        <v>1.0068251749999999</v>
      </c>
      <c r="CY350" s="96">
        <v>1.0009442129999999</v>
      </c>
      <c r="CZ350" s="96">
        <v>0.97343263599999996</v>
      </c>
      <c r="DA350" s="96">
        <v>0.94987193800000003</v>
      </c>
      <c r="DB350" s="96">
        <v>0.96607296600000003</v>
      </c>
      <c r="DC350">
        <v>2013</v>
      </c>
      <c r="DD350" s="6">
        <v>1951.2</v>
      </c>
      <c r="DE350" s="96">
        <v>5.5902785000000003E-3</v>
      </c>
      <c r="DF350" s="72">
        <v>709.18</v>
      </c>
      <c r="DG350" s="96">
        <v>1</v>
      </c>
      <c r="DH350" s="72">
        <v>709.18</v>
      </c>
      <c r="DI350" s="72">
        <v>778.08313289</v>
      </c>
      <c r="DJ350" s="96">
        <v>1</v>
      </c>
      <c r="DK350" s="72">
        <v>709.18</v>
      </c>
      <c r="DL350" s="96">
        <v>1</v>
      </c>
      <c r="DM350" s="72">
        <v>709.18</v>
      </c>
      <c r="DN350" s="96">
        <v>1</v>
      </c>
      <c r="DO350" s="96">
        <v>1.5157E-2</v>
      </c>
      <c r="DP350" s="72">
        <v>10.75</v>
      </c>
      <c r="DQ350" s="72">
        <v>698.43</v>
      </c>
      <c r="DR350" t="s">
        <v>307</v>
      </c>
      <c r="DT350" t="s">
        <v>289</v>
      </c>
    </row>
    <row r="351" spans="1:124" x14ac:dyDescent="0.3">
      <c r="A351" t="s">
        <v>308</v>
      </c>
      <c r="B351">
        <v>10240</v>
      </c>
      <c r="C351" s="95">
        <v>2613</v>
      </c>
      <c r="D351" s="95">
        <v>10902372</v>
      </c>
      <c r="E351" s="95">
        <v>2540</v>
      </c>
      <c r="F351" s="95">
        <v>10288687</v>
      </c>
      <c r="G351" s="95">
        <v>619</v>
      </c>
      <c r="H351" s="95">
        <v>1777520</v>
      </c>
      <c r="I351" s="95">
        <v>576</v>
      </c>
      <c r="J351" s="95">
        <v>2047023</v>
      </c>
      <c r="K351" s="95">
        <v>2649</v>
      </c>
      <c r="L351" s="95">
        <v>11974839</v>
      </c>
      <c r="M351" s="95">
        <v>2566</v>
      </c>
      <c r="N351" s="95">
        <v>10918225</v>
      </c>
      <c r="O351" s="95">
        <v>624</v>
      </c>
      <c r="P351" s="95">
        <v>2095705</v>
      </c>
      <c r="Q351" s="95">
        <v>574</v>
      </c>
      <c r="R351" s="95">
        <v>2341808</v>
      </c>
      <c r="S351" s="95">
        <v>2652</v>
      </c>
      <c r="T351" s="95">
        <v>12330787</v>
      </c>
      <c r="U351" s="95">
        <v>2554</v>
      </c>
      <c r="V351" s="95">
        <v>11829505</v>
      </c>
      <c r="W351" s="95">
        <v>617</v>
      </c>
      <c r="X351" s="95">
        <v>2186125</v>
      </c>
      <c r="Y351" s="95">
        <v>569</v>
      </c>
      <c r="Z351" s="95">
        <v>2407618</v>
      </c>
      <c r="AA351" s="95">
        <v>2648</v>
      </c>
      <c r="AB351" s="95">
        <v>10943654</v>
      </c>
      <c r="AC351" s="95">
        <v>2538</v>
      </c>
      <c r="AD351" s="95">
        <v>11981197</v>
      </c>
      <c r="AE351" s="95">
        <v>608</v>
      </c>
      <c r="AF351" s="95">
        <v>1964863</v>
      </c>
      <c r="AG351" s="95">
        <v>565</v>
      </c>
      <c r="AH351" s="95">
        <v>2428533</v>
      </c>
      <c r="AI351" s="95">
        <v>2651</v>
      </c>
      <c r="AJ351" s="95">
        <v>12721948</v>
      </c>
      <c r="AK351" s="95">
        <v>2530</v>
      </c>
      <c r="AL351" s="95">
        <v>13433683.33</v>
      </c>
      <c r="AM351" s="95">
        <v>569</v>
      </c>
      <c r="AN351" s="95">
        <v>1840346</v>
      </c>
      <c r="AO351" s="95">
        <v>526</v>
      </c>
      <c r="AP351" s="95">
        <v>2526250</v>
      </c>
      <c r="AQ351" s="72">
        <v>326.94</v>
      </c>
      <c r="AR351" s="72">
        <v>329.9</v>
      </c>
      <c r="AS351" s="72">
        <v>656.84</v>
      </c>
      <c r="AT351" s="95">
        <v>12679892</v>
      </c>
      <c r="AU351" s="95">
        <v>12335710</v>
      </c>
      <c r="AV351" s="95">
        <v>3232</v>
      </c>
      <c r="AW351" s="95">
        <v>3116</v>
      </c>
      <c r="AX351" s="72">
        <v>358.25</v>
      </c>
      <c r="AY351" s="72">
        <v>351.91</v>
      </c>
      <c r="AZ351" s="72">
        <v>710.16</v>
      </c>
      <c r="BA351" s="95">
        <v>14070544</v>
      </c>
      <c r="BB351" s="95">
        <v>13260033</v>
      </c>
      <c r="BC351" s="95">
        <v>3273</v>
      </c>
      <c r="BD351" s="95">
        <v>3140</v>
      </c>
      <c r="BE351" s="72">
        <v>370.07</v>
      </c>
      <c r="BF351" s="72">
        <v>379.9</v>
      </c>
      <c r="BG351" s="72">
        <v>749.97</v>
      </c>
      <c r="BH351" s="95">
        <v>14516912</v>
      </c>
      <c r="BI351" s="95">
        <v>14237123</v>
      </c>
      <c r="BJ351" s="95">
        <v>3269</v>
      </c>
      <c r="BK351" s="95">
        <v>3123</v>
      </c>
      <c r="BL351" s="72">
        <v>330.38</v>
      </c>
      <c r="BM351" s="72">
        <v>386.98</v>
      </c>
      <c r="BN351" s="72">
        <v>717.36</v>
      </c>
      <c r="BO351" s="95">
        <v>12908517</v>
      </c>
      <c r="BP351" s="95">
        <v>14409730</v>
      </c>
      <c r="BQ351" s="95">
        <v>3256</v>
      </c>
      <c r="BR351" s="95">
        <v>3103</v>
      </c>
      <c r="BS351" s="72">
        <v>376.87</v>
      </c>
      <c r="BT351" s="72">
        <v>435.21</v>
      </c>
      <c r="BU351" s="72">
        <v>812.08</v>
      </c>
      <c r="BV351" s="95">
        <v>14562294</v>
      </c>
      <c r="BW351" s="95">
        <v>15959933.33</v>
      </c>
      <c r="BX351" s="95">
        <v>3220</v>
      </c>
      <c r="BY351" s="95">
        <v>3056</v>
      </c>
      <c r="BZ351" s="95">
        <v>3177</v>
      </c>
      <c r="CA351" s="95">
        <v>3209</v>
      </c>
      <c r="CB351" s="95">
        <v>3199</v>
      </c>
      <c r="CC351" s="95">
        <v>3183</v>
      </c>
      <c r="CD351" s="95">
        <v>3140</v>
      </c>
      <c r="CE351" s="72">
        <v>650.75523149000003</v>
      </c>
      <c r="CF351" s="72">
        <v>676.59346364999999</v>
      </c>
      <c r="CG351" s="72">
        <v>712.40329333</v>
      </c>
      <c r="CH351" s="72">
        <v>716.50152150999998</v>
      </c>
      <c r="CI351" s="72">
        <v>731.52548966999996</v>
      </c>
      <c r="CJ351" s="96">
        <v>1.0093503182000001</v>
      </c>
      <c r="CK351" s="96">
        <v>1.0496110858000001</v>
      </c>
      <c r="CL351" s="96">
        <v>1.0527323596</v>
      </c>
      <c r="CM351" s="96">
        <v>1.0011981531</v>
      </c>
      <c r="CN351" s="96">
        <v>1.1101185282999999</v>
      </c>
      <c r="CO351" s="96">
        <v>1.0286968439999999</v>
      </c>
      <c r="CP351" s="96">
        <v>1.0154615473999999</v>
      </c>
      <c r="CQ351" s="96">
        <v>0.99584056389999998</v>
      </c>
      <c r="CR351" s="96">
        <v>1.0197027910000001</v>
      </c>
      <c r="CS351" s="95">
        <v>3044</v>
      </c>
      <c r="CT351" s="95">
        <v>3094</v>
      </c>
      <c r="CU351" s="95">
        <v>3041</v>
      </c>
      <c r="CV351" s="95">
        <v>3062</v>
      </c>
      <c r="CW351" s="95">
        <v>3067</v>
      </c>
      <c r="CX351" s="96">
        <v>1.0517772729999999</v>
      </c>
      <c r="CY351" s="96">
        <v>1.00403423</v>
      </c>
      <c r="CZ351" s="96">
        <v>1.0138792169999999</v>
      </c>
      <c r="DA351" s="96">
        <v>1.0255987019999999</v>
      </c>
      <c r="DB351" s="96">
        <v>1.0484543319999999</v>
      </c>
      <c r="DC351">
        <v>2013</v>
      </c>
      <c r="DD351" s="6">
        <v>3107.6</v>
      </c>
      <c r="DE351" s="96">
        <v>1.1874635000000001E-3</v>
      </c>
      <c r="DF351" s="72">
        <v>782.19</v>
      </c>
      <c r="DG351" s="96">
        <v>1</v>
      </c>
      <c r="DH351" s="72">
        <v>782.19</v>
      </c>
      <c r="DI351" s="72">
        <v>778.08313289</v>
      </c>
      <c r="DJ351" s="96">
        <v>1</v>
      </c>
      <c r="DK351" s="72">
        <v>782.19</v>
      </c>
      <c r="DL351" s="96">
        <v>1</v>
      </c>
      <c r="DM351" s="72">
        <v>782.19</v>
      </c>
      <c r="DN351" s="96">
        <v>1</v>
      </c>
      <c r="DO351" s="96">
        <v>3.2569999999999999E-3</v>
      </c>
      <c r="DP351" s="72">
        <v>2.5499999999999998</v>
      </c>
      <c r="DQ351" s="72">
        <v>779.64</v>
      </c>
      <c r="DR351" t="s">
        <v>308</v>
      </c>
      <c r="DT351" t="s">
        <v>289</v>
      </c>
    </row>
    <row r="352" spans="1:124" x14ac:dyDescent="0.3">
      <c r="A352" t="s">
        <v>309</v>
      </c>
      <c r="B352">
        <v>10250</v>
      </c>
      <c r="C352" s="95">
        <v>3347</v>
      </c>
      <c r="D352" s="95">
        <v>13086467</v>
      </c>
      <c r="E352" s="95">
        <v>3187</v>
      </c>
      <c r="F352" s="95">
        <v>13582572</v>
      </c>
      <c r="G352" s="95">
        <v>701</v>
      </c>
      <c r="H352" s="95">
        <v>1860952</v>
      </c>
      <c r="I352" s="95">
        <v>644</v>
      </c>
      <c r="J352" s="95">
        <v>2799964</v>
      </c>
      <c r="K352" s="95">
        <v>3339</v>
      </c>
      <c r="L352" s="95">
        <v>12741026</v>
      </c>
      <c r="M352" s="95">
        <v>3174</v>
      </c>
      <c r="N352" s="95">
        <v>13277197</v>
      </c>
      <c r="O352" s="95">
        <v>682</v>
      </c>
      <c r="P352" s="95">
        <v>2225474</v>
      </c>
      <c r="Q352" s="95">
        <v>624</v>
      </c>
      <c r="R352" s="95">
        <v>2887781</v>
      </c>
      <c r="S352" s="95">
        <v>3369</v>
      </c>
      <c r="T352" s="95">
        <v>13645307</v>
      </c>
      <c r="U352" s="95">
        <v>3183</v>
      </c>
      <c r="V352" s="95">
        <v>14372589</v>
      </c>
      <c r="W352" s="95">
        <v>686</v>
      </c>
      <c r="X352" s="95">
        <v>3058841</v>
      </c>
      <c r="Y352" s="95">
        <v>627</v>
      </c>
      <c r="Z352" s="95">
        <v>3056932</v>
      </c>
      <c r="AA352" s="95">
        <v>3365</v>
      </c>
      <c r="AB352" s="95">
        <v>14419273</v>
      </c>
      <c r="AC352" s="95">
        <v>3162</v>
      </c>
      <c r="AD352" s="95">
        <v>15476110</v>
      </c>
      <c r="AE352" s="95">
        <v>654</v>
      </c>
      <c r="AF352" s="95">
        <v>2837263</v>
      </c>
      <c r="AG352" s="95">
        <v>599</v>
      </c>
      <c r="AH352" s="95">
        <v>3340595</v>
      </c>
      <c r="AI352" s="95">
        <v>3290</v>
      </c>
      <c r="AJ352" s="95">
        <v>15089911.210000001</v>
      </c>
      <c r="AK352" s="95">
        <v>3083</v>
      </c>
      <c r="AL352" s="95">
        <v>15443293.880000001</v>
      </c>
      <c r="AM352" s="95">
        <v>644</v>
      </c>
      <c r="AN352" s="95">
        <v>2483021</v>
      </c>
      <c r="AO352" s="95">
        <v>601</v>
      </c>
      <c r="AP352" s="95">
        <v>3252906</v>
      </c>
      <c r="AQ352" s="72">
        <v>307.70999999999998</v>
      </c>
      <c r="AR352" s="72">
        <v>356.36</v>
      </c>
      <c r="AS352" s="72">
        <v>664.07</v>
      </c>
      <c r="AT352" s="95">
        <v>14947419</v>
      </c>
      <c r="AU352" s="95">
        <v>16382536</v>
      </c>
      <c r="AV352" s="95">
        <v>4048</v>
      </c>
      <c r="AW352" s="95">
        <v>3831</v>
      </c>
      <c r="AX352" s="72">
        <v>310.17</v>
      </c>
      <c r="AY352" s="72">
        <v>354.68</v>
      </c>
      <c r="AZ352" s="72">
        <v>664.85</v>
      </c>
      <c r="BA352" s="95">
        <v>14966500</v>
      </c>
      <c r="BB352" s="95">
        <v>16164978</v>
      </c>
      <c r="BC352" s="95">
        <v>4021</v>
      </c>
      <c r="BD352" s="95">
        <v>3798</v>
      </c>
      <c r="BE352" s="72">
        <v>343.28</v>
      </c>
      <c r="BF352" s="72">
        <v>381.22</v>
      </c>
      <c r="BG352" s="72">
        <v>724.5</v>
      </c>
      <c r="BH352" s="95">
        <v>16704148</v>
      </c>
      <c r="BI352" s="95">
        <v>17429521</v>
      </c>
      <c r="BJ352" s="95">
        <v>4055</v>
      </c>
      <c r="BK352" s="95">
        <v>3810</v>
      </c>
      <c r="BL352" s="72">
        <v>357.81</v>
      </c>
      <c r="BM352" s="72">
        <v>416.93</v>
      </c>
      <c r="BN352" s="72">
        <v>774.74</v>
      </c>
      <c r="BO352" s="95">
        <v>17256536</v>
      </c>
      <c r="BP352" s="95">
        <v>18816705</v>
      </c>
      <c r="BQ352" s="95">
        <v>4019</v>
      </c>
      <c r="BR352" s="95">
        <v>3761</v>
      </c>
      <c r="BS352" s="72">
        <v>372.24</v>
      </c>
      <c r="BT352" s="72">
        <v>422.91</v>
      </c>
      <c r="BU352" s="72">
        <v>795.15</v>
      </c>
      <c r="BV352" s="95">
        <v>17572932.210000001</v>
      </c>
      <c r="BW352" s="95">
        <v>18696199.879999999</v>
      </c>
      <c r="BX352" s="95">
        <v>3934</v>
      </c>
      <c r="BY352" s="95">
        <v>3684</v>
      </c>
      <c r="BZ352" s="95">
        <v>3945</v>
      </c>
      <c r="CA352" s="95">
        <v>3913</v>
      </c>
      <c r="CB352" s="95">
        <v>3937</v>
      </c>
      <c r="CC352" s="95">
        <v>3897</v>
      </c>
      <c r="CD352" s="95">
        <v>3812</v>
      </c>
      <c r="CE352" s="72">
        <v>650.75523149000003</v>
      </c>
      <c r="CF352" s="72">
        <v>676.59346364999999</v>
      </c>
      <c r="CG352" s="72">
        <v>712.40329333</v>
      </c>
      <c r="CH352" s="72">
        <v>716.50152150999998</v>
      </c>
      <c r="CI352" s="72">
        <v>731.52548966999996</v>
      </c>
      <c r="CJ352" s="96">
        <v>1.0204604863</v>
      </c>
      <c r="CK352" s="96">
        <v>0.98264324989999996</v>
      </c>
      <c r="CL352" s="96">
        <v>1.0169801385999999</v>
      </c>
      <c r="CM352" s="96">
        <v>1.0812817234000001</v>
      </c>
      <c r="CN352" s="96">
        <v>1.0869751105000001</v>
      </c>
      <c r="CO352" s="96">
        <v>1.0053921406999999</v>
      </c>
      <c r="CP352" s="96">
        <v>1.0321028977</v>
      </c>
      <c r="CQ352" s="96">
        <v>0.99584056389999998</v>
      </c>
      <c r="CR352" s="96">
        <v>1.0364136466</v>
      </c>
      <c r="CS352" s="95">
        <v>3736</v>
      </c>
      <c r="CT352" s="95">
        <v>3734</v>
      </c>
      <c r="CU352" s="95">
        <v>3710</v>
      </c>
      <c r="CV352" s="95">
        <v>3647</v>
      </c>
      <c r="CW352" s="95">
        <v>3551</v>
      </c>
      <c r="CX352" s="96">
        <v>0.99917782499999996</v>
      </c>
      <c r="CY352" s="96">
        <v>1.0074899079999999</v>
      </c>
      <c r="CZ352" s="96">
        <v>1.0067317629999999</v>
      </c>
      <c r="DA352" s="96">
        <v>0.99819681900000001</v>
      </c>
      <c r="DB352" s="96">
        <v>1.015714574</v>
      </c>
      <c r="DC352">
        <v>2013</v>
      </c>
      <c r="DD352" s="6">
        <v>3776.8</v>
      </c>
      <c r="DE352" s="96">
        <v>1.0975776E-3</v>
      </c>
      <c r="DF352" s="72">
        <v>795.08</v>
      </c>
      <c r="DG352" s="96">
        <v>1</v>
      </c>
      <c r="DH352" s="72">
        <v>795.08</v>
      </c>
      <c r="DI352" s="72">
        <v>778.08313289</v>
      </c>
      <c r="DJ352" s="96">
        <v>1</v>
      </c>
      <c r="DK352" s="72">
        <v>795.08</v>
      </c>
      <c r="DL352" s="96">
        <v>1</v>
      </c>
      <c r="DM352" s="72">
        <v>795.08</v>
      </c>
      <c r="DN352" s="96">
        <v>1</v>
      </c>
      <c r="DO352" s="96">
        <v>3.029E-3</v>
      </c>
      <c r="DP352" s="72">
        <v>2.41</v>
      </c>
      <c r="DQ352" s="72">
        <v>792.67</v>
      </c>
      <c r="DR352" t="s">
        <v>309</v>
      </c>
      <c r="DT352" t="s">
        <v>289</v>
      </c>
    </row>
    <row r="353" spans="1:124" x14ac:dyDescent="0.3">
      <c r="A353" t="s">
        <v>310</v>
      </c>
      <c r="B353">
        <v>10260</v>
      </c>
      <c r="C353" s="95">
        <v>26480</v>
      </c>
      <c r="D353" s="95">
        <v>118740009</v>
      </c>
      <c r="E353" s="95">
        <v>25754</v>
      </c>
      <c r="F353" s="95">
        <v>123095633</v>
      </c>
      <c r="G353" s="95">
        <v>4682</v>
      </c>
      <c r="H353" s="95">
        <v>13888561</v>
      </c>
      <c r="I353" s="95">
        <v>3977</v>
      </c>
      <c r="J353" s="95">
        <v>15945706</v>
      </c>
      <c r="K353" s="95">
        <v>25543</v>
      </c>
      <c r="L353" s="95">
        <v>119205211</v>
      </c>
      <c r="M353" s="95">
        <v>24698</v>
      </c>
      <c r="N353" s="95">
        <v>121435808</v>
      </c>
      <c r="O353" s="95">
        <v>4585</v>
      </c>
      <c r="P353" s="95">
        <v>14644403</v>
      </c>
      <c r="Q353" s="95">
        <v>3855</v>
      </c>
      <c r="R353" s="95">
        <v>15554136</v>
      </c>
      <c r="S353" s="95">
        <v>25023</v>
      </c>
      <c r="T353" s="95">
        <v>128103985</v>
      </c>
      <c r="U353" s="95">
        <v>24048</v>
      </c>
      <c r="V353" s="95">
        <v>125929143</v>
      </c>
      <c r="W353" s="95">
        <v>4504</v>
      </c>
      <c r="X353" s="95">
        <v>15892973</v>
      </c>
      <c r="Y353" s="95">
        <v>3757</v>
      </c>
      <c r="Z353" s="95">
        <v>16521283</v>
      </c>
      <c r="AA353" s="95">
        <v>24621</v>
      </c>
      <c r="AB353" s="95">
        <v>115478888</v>
      </c>
      <c r="AC353" s="95">
        <v>23579</v>
      </c>
      <c r="AD353" s="95">
        <v>133764879</v>
      </c>
      <c r="AE353" s="95">
        <v>4505</v>
      </c>
      <c r="AF353" s="95">
        <v>17519078</v>
      </c>
      <c r="AG353" s="95">
        <v>3771</v>
      </c>
      <c r="AH353" s="95">
        <v>18848403</v>
      </c>
      <c r="AI353" s="95">
        <v>24308</v>
      </c>
      <c r="AJ353" s="95">
        <v>117883704.70999999</v>
      </c>
      <c r="AK353" s="95">
        <v>23225</v>
      </c>
      <c r="AL353" s="95">
        <v>137777158.68000001</v>
      </c>
      <c r="AM353" s="95">
        <v>4609</v>
      </c>
      <c r="AN353" s="95">
        <v>17490971</v>
      </c>
      <c r="AO353" s="95">
        <v>3900</v>
      </c>
      <c r="AP353" s="95">
        <v>19705472.07</v>
      </c>
      <c r="AQ353" s="72">
        <v>354.67</v>
      </c>
      <c r="AR353" s="72">
        <v>389.72</v>
      </c>
      <c r="AS353" s="72">
        <v>744.39</v>
      </c>
      <c r="AT353" s="95">
        <v>132628570</v>
      </c>
      <c r="AU353" s="95">
        <v>139041339</v>
      </c>
      <c r="AV353" s="95">
        <v>31162</v>
      </c>
      <c r="AW353" s="95">
        <v>29731</v>
      </c>
      <c r="AX353" s="72">
        <v>370.22</v>
      </c>
      <c r="AY353" s="72">
        <v>399.81</v>
      </c>
      <c r="AZ353" s="72">
        <v>770.03</v>
      </c>
      <c r="BA353" s="95">
        <v>133849614</v>
      </c>
      <c r="BB353" s="95">
        <v>136989944</v>
      </c>
      <c r="BC353" s="95">
        <v>30128</v>
      </c>
      <c r="BD353" s="95">
        <v>28553</v>
      </c>
      <c r="BE353" s="72">
        <v>406.4</v>
      </c>
      <c r="BF353" s="72">
        <v>426.93</v>
      </c>
      <c r="BG353" s="72">
        <v>833.33</v>
      </c>
      <c r="BH353" s="95">
        <v>143996958</v>
      </c>
      <c r="BI353" s="95">
        <v>142450426</v>
      </c>
      <c r="BJ353" s="95">
        <v>29527</v>
      </c>
      <c r="BK353" s="95">
        <v>27805</v>
      </c>
      <c r="BL353" s="72">
        <v>380.52</v>
      </c>
      <c r="BM353" s="72">
        <v>465</v>
      </c>
      <c r="BN353" s="72">
        <v>845.52</v>
      </c>
      <c r="BO353" s="95">
        <v>132997966</v>
      </c>
      <c r="BP353" s="95">
        <v>152613282</v>
      </c>
      <c r="BQ353" s="95">
        <v>29126</v>
      </c>
      <c r="BR353" s="95">
        <v>27350</v>
      </c>
      <c r="BS353" s="72">
        <v>390.12</v>
      </c>
      <c r="BT353" s="72">
        <v>483.82</v>
      </c>
      <c r="BU353" s="72">
        <v>873.94</v>
      </c>
      <c r="BV353" s="95">
        <v>135374675.71000001</v>
      </c>
      <c r="BW353" s="95">
        <v>157482630.75</v>
      </c>
      <c r="BX353" s="95">
        <v>28917</v>
      </c>
      <c r="BY353" s="95">
        <v>27125</v>
      </c>
      <c r="BZ353" s="95">
        <v>30480</v>
      </c>
      <c r="CA353" s="95">
        <v>29368</v>
      </c>
      <c r="CB353" s="95">
        <v>28697</v>
      </c>
      <c r="CC353" s="95">
        <v>28283</v>
      </c>
      <c r="CD353" s="95">
        <v>28040</v>
      </c>
      <c r="CE353" s="72">
        <v>650.75523149000003</v>
      </c>
      <c r="CF353" s="72">
        <v>676.59346364999999</v>
      </c>
      <c r="CG353" s="72">
        <v>712.40329333</v>
      </c>
      <c r="CH353" s="72">
        <v>716.50152150999998</v>
      </c>
      <c r="CI353" s="72">
        <v>731.52548966999996</v>
      </c>
      <c r="CJ353" s="96">
        <v>1.1438863093</v>
      </c>
      <c r="CK353" s="96">
        <v>1.138098491</v>
      </c>
      <c r="CL353" s="96">
        <v>1.1697447327999999</v>
      </c>
      <c r="CM353" s="96">
        <v>1.1800672778000001</v>
      </c>
      <c r="CN353" s="96">
        <v>1.1946815420000001</v>
      </c>
      <c r="CO353" s="96">
        <v>1.1537680549</v>
      </c>
      <c r="CP353" s="96">
        <v>1.0099912765000001</v>
      </c>
      <c r="CQ353" s="96">
        <v>0.99584056389999998</v>
      </c>
      <c r="CR353" s="96">
        <v>1.0142096726000001</v>
      </c>
      <c r="CS353" s="95">
        <v>28690</v>
      </c>
      <c r="CT353" s="95">
        <v>27738</v>
      </c>
      <c r="CU353" s="95">
        <v>27008</v>
      </c>
      <c r="CV353" s="95">
        <v>26481</v>
      </c>
      <c r="CW353" s="95">
        <v>26305</v>
      </c>
      <c r="CX353" s="96">
        <v>1.1260973519999999</v>
      </c>
      <c r="CY353" s="96">
        <v>1.1419414050000001</v>
      </c>
      <c r="CZ353" s="96">
        <v>1.1541876310000001</v>
      </c>
      <c r="DA353" s="96">
        <v>1.1731295150000001</v>
      </c>
      <c r="DB353" s="96">
        <v>1.1764967129999999</v>
      </c>
      <c r="DC353">
        <v>2013</v>
      </c>
      <c r="DD353" s="6">
        <v>28112.799999999999</v>
      </c>
      <c r="DE353" s="96">
        <v>1.4246775E-3</v>
      </c>
      <c r="DF353" s="72">
        <v>777.79</v>
      </c>
      <c r="DG353" s="96">
        <v>1</v>
      </c>
      <c r="DH353" s="72">
        <v>777.79</v>
      </c>
      <c r="DI353" s="72">
        <v>830.68329051000001</v>
      </c>
      <c r="DJ353" s="96">
        <v>1</v>
      </c>
      <c r="DK353" s="72">
        <v>777.79</v>
      </c>
      <c r="DL353" s="96">
        <v>1</v>
      </c>
      <c r="DM353" s="72">
        <v>777.79</v>
      </c>
      <c r="DN353" s="96">
        <v>1</v>
      </c>
      <c r="DO353" s="96">
        <v>3.581E-3</v>
      </c>
      <c r="DP353" s="72">
        <v>2.79</v>
      </c>
      <c r="DQ353" s="72">
        <v>775</v>
      </c>
      <c r="DR353" t="s">
        <v>310</v>
      </c>
      <c r="DT353" t="s">
        <v>289</v>
      </c>
    </row>
    <row r="354" spans="1:124" x14ac:dyDescent="0.3">
      <c r="A354" t="s">
        <v>311</v>
      </c>
      <c r="B354">
        <v>10270</v>
      </c>
      <c r="C354" s="95">
        <v>23808</v>
      </c>
      <c r="D354" s="95">
        <v>104121999</v>
      </c>
      <c r="E354" s="95">
        <v>23353</v>
      </c>
      <c r="F354" s="95">
        <v>101438806</v>
      </c>
      <c r="G354" s="95">
        <v>2777</v>
      </c>
      <c r="H354" s="95">
        <v>9458685</v>
      </c>
      <c r="I354" s="95">
        <v>2558</v>
      </c>
      <c r="J354" s="95">
        <v>10063094</v>
      </c>
      <c r="K354" s="95">
        <v>23105</v>
      </c>
      <c r="L354" s="95">
        <v>104443462</v>
      </c>
      <c r="M354" s="95">
        <v>22597</v>
      </c>
      <c r="N354" s="95">
        <v>102414132</v>
      </c>
      <c r="O354" s="95">
        <v>2702</v>
      </c>
      <c r="P354" s="95">
        <v>9116889</v>
      </c>
      <c r="Q354" s="95">
        <v>2465</v>
      </c>
      <c r="R354" s="95">
        <v>10121741</v>
      </c>
      <c r="S354" s="95">
        <v>22681</v>
      </c>
      <c r="T354" s="95">
        <v>101735679</v>
      </c>
      <c r="U354" s="95">
        <v>22122</v>
      </c>
      <c r="V354" s="95">
        <v>107589924</v>
      </c>
      <c r="W354" s="95">
        <v>2660</v>
      </c>
      <c r="X354" s="95">
        <v>9969265</v>
      </c>
      <c r="Y354" s="95">
        <v>2419</v>
      </c>
      <c r="Z354" s="95">
        <v>10588948</v>
      </c>
      <c r="AA354" s="95">
        <v>21936</v>
      </c>
      <c r="AB354" s="95">
        <v>93239968</v>
      </c>
      <c r="AC354" s="95">
        <v>21327</v>
      </c>
      <c r="AD354" s="95">
        <v>114519230</v>
      </c>
      <c r="AE354" s="95">
        <v>2618</v>
      </c>
      <c r="AF354" s="95">
        <v>10466221</v>
      </c>
      <c r="AG354" s="95">
        <v>2382</v>
      </c>
      <c r="AH354" s="95">
        <v>12294012</v>
      </c>
      <c r="AI354" s="95">
        <v>21505</v>
      </c>
      <c r="AJ354" s="95">
        <v>99676247.879999995</v>
      </c>
      <c r="AK354" s="95">
        <v>20874</v>
      </c>
      <c r="AL354" s="95">
        <v>119623907.53</v>
      </c>
      <c r="AM354" s="95">
        <v>2593</v>
      </c>
      <c r="AN354" s="95">
        <v>11234111</v>
      </c>
      <c r="AO354" s="95">
        <v>2378</v>
      </c>
      <c r="AP354" s="95">
        <v>12629466.5</v>
      </c>
      <c r="AQ354" s="72">
        <v>356.03</v>
      </c>
      <c r="AR354" s="72">
        <v>358.61</v>
      </c>
      <c r="AS354" s="72">
        <v>714.64</v>
      </c>
      <c r="AT354" s="95">
        <v>113580684</v>
      </c>
      <c r="AU354" s="95">
        <v>111501900</v>
      </c>
      <c r="AV354" s="95">
        <v>26585</v>
      </c>
      <c r="AW354" s="95">
        <v>25911</v>
      </c>
      <c r="AX354" s="72">
        <v>366.7</v>
      </c>
      <c r="AY354" s="72">
        <v>374.19</v>
      </c>
      <c r="AZ354" s="72">
        <v>740.89</v>
      </c>
      <c r="BA354" s="95">
        <v>113560351</v>
      </c>
      <c r="BB354" s="95">
        <v>112535873</v>
      </c>
      <c r="BC354" s="95">
        <v>25807</v>
      </c>
      <c r="BD354" s="95">
        <v>25062</v>
      </c>
      <c r="BE354" s="72">
        <v>367.34</v>
      </c>
      <c r="BF354" s="72">
        <v>401.3</v>
      </c>
      <c r="BG354" s="72">
        <v>768.64</v>
      </c>
      <c r="BH354" s="95">
        <v>111704944</v>
      </c>
      <c r="BI354" s="95">
        <v>118178872</v>
      </c>
      <c r="BJ354" s="95">
        <v>25341</v>
      </c>
      <c r="BK354" s="95">
        <v>24541</v>
      </c>
      <c r="BL354" s="72">
        <v>351.97</v>
      </c>
      <c r="BM354" s="72">
        <v>445.73</v>
      </c>
      <c r="BN354" s="72">
        <v>797.7</v>
      </c>
      <c r="BO354" s="95">
        <v>103706189</v>
      </c>
      <c r="BP354" s="95">
        <v>126813242</v>
      </c>
      <c r="BQ354" s="95">
        <v>24554</v>
      </c>
      <c r="BR354" s="95">
        <v>23709</v>
      </c>
      <c r="BS354" s="72">
        <v>383.54</v>
      </c>
      <c r="BT354" s="72">
        <v>473.99</v>
      </c>
      <c r="BU354" s="72">
        <v>857.53</v>
      </c>
      <c r="BV354" s="95">
        <v>110910358.88</v>
      </c>
      <c r="BW354" s="95">
        <v>132253374.03</v>
      </c>
      <c r="BX354" s="95">
        <v>24098</v>
      </c>
      <c r="BY354" s="95">
        <v>23252</v>
      </c>
      <c r="BZ354" s="95">
        <v>26264</v>
      </c>
      <c r="CA354" s="95">
        <v>25446</v>
      </c>
      <c r="CB354" s="95">
        <v>24955</v>
      </c>
      <c r="CC354" s="95">
        <v>24153</v>
      </c>
      <c r="CD354" s="95">
        <v>23684</v>
      </c>
      <c r="CE354" s="72">
        <v>650.75523149000003</v>
      </c>
      <c r="CF354" s="72">
        <v>676.59346364999999</v>
      </c>
      <c r="CG354" s="72">
        <v>712.40329333</v>
      </c>
      <c r="CH354" s="72">
        <v>716.50152150999998</v>
      </c>
      <c r="CI354" s="72">
        <v>731.52548966999996</v>
      </c>
      <c r="CJ354" s="96">
        <v>1.0981701958000001</v>
      </c>
      <c r="CK354" s="96">
        <v>1.0950297923000001</v>
      </c>
      <c r="CL354" s="96">
        <v>1.0789394255</v>
      </c>
      <c r="CM354" s="96">
        <v>1.1133263169000001</v>
      </c>
      <c r="CN354" s="96">
        <v>1.1722489676000001</v>
      </c>
      <c r="CO354" s="96">
        <v>1.0972382213</v>
      </c>
      <c r="CP354" s="96">
        <v>1.0130370215</v>
      </c>
      <c r="CQ354" s="96">
        <v>0.99584056389999998</v>
      </c>
      <c r="CR354" s="96">
        <v>1.0172681387</v>
      </c>
      <c r="CS354" s="95">
        <v>25474</v>
      </c>
      <c r="CT354" s="95">
        <v>24648</v>
      </c>
      <c r="CU354" s="95">
        <v>24153</v>
      </c>
      <c r="CV354" s="95">
        <v>23388</v>
      </c>
      <c r="CW354" s="95">
        <v>22959</v>
      </c>
      <c r="CX354" s="96">
        <v>1.088268746</v>
      </c>
      <c r="CY354" s="96">
        <v>1.0838026190000001</v>
      </c>
      <c r="CZ354" s="96">
        <v>1.093439847</v>
      </c>
      <c r="DA354" s="96">
        <v>1.1150270259999999</v>
      </c>
      <c r="DB354" s="96">
        <v>1.10748896</v>
      </c>
      <c r="DC354">
        <v>2013</v>
      </c>
      <c r="DD354" s="6">
        <v>24495</v>
      </c>
      <c r="DE354" s="96">
        <v>1.7388199E-3</v>
      </c>
      <c r="DF354" s="72">
        <v>779.89</v>
      </c>
      <c r="DG354" s="96">
        <v>1</v>
      </c>
      <c r="DH354" s="72">
        <v>779.89</v>
      </c>
      <c r="DI354" s="72">
        <v>778.08313289</v>
      </c>
      <c r="DJ354" s="96">
        <v>1</v>
      </c>
      <c r="DK354" s="72">
        <v>779.89</v>
      </c>
      <c r="DL354" s="96">
        <v>1</v>
      </c>
      <c r="DM354" s="72">
        <v>779.89</v>
      </c>
      <c r="DN354" s="96">
        <v>1</v>
      </c>
      <c r="DO354" s="96">
        <v>5.0489999999999997E-3</v>
      </c>
      <c r="DP354" s="72">
        <v>3.94</v>
      </c>
      <c r="DQ354" s="72">
        <v>775.95</v>
      </c>
      <c r="DR354" t="s">
        <v>311</v>
      </c>
      <c r="DT354" t="s">
        <v>289</v>
      </c>
    </row>
    <row r="355" spans="1:124" x14ac:dyDescent="0.3">
      <c r="A355" t="s">
        <v>312</v>
      </c>
      <c r="B355">
        <v>10280</v>
      </c>
      <c r="C355" s="95">
        <v>83981</v>
      </c>
      <c r="D355" s="95">
        <v>406927071</v>
      </c>
      <c r="E355" s="95">
        <v>78320</v>
      </c>
      <c r="F355" s="95">
        <v>325836505</v>
      </c>
      <c r="G355" s="95">
        <v>19723</v>
      </c>
      <c r="H355" s="95">
        <v>74766009</v>
      </c>
      <c r="I355" s="95">
        <v>16687</v>
      </c>
      <c r="J355" s="95">
        <v>60735074</v>
      </c>
      <c r="K355" s="95">
        <v>82919</v>
      </c>
      <c r="L355" s="95">
        <v>426324835</v>
      </c>
      <c r="M355" s="95">
        <v>76523</v>
      </c>
      <c r="N355" s="95">
        <v>342219662</v>
      </c>
      <c r="O355" s="95">
        <v>19204</v>
      </c>
      <c r="P355" s="95">
        <v>73234320</v>
      </c>
      <c r="Q355" s="95">
        <v>16051</v>
      </c>
      <c r="R355" s="95">
        <v>63149480</v>
      </c>
      <c r="S355" s="95">
        <v>82800</v>
      </c>
      <c r="T355" s="95">
        <v>446729407</v>
      </c>
      <c r="U355" s="95">
        <v>75673</v>
      </c>
      <c r="V355" s="95">
        <v>361270639</v>
      </c>
      <c r="W355" s="95">
        <v>18543</v>
      </c>
      <c r="X355" s="95">
        <v>77628289</v>
      </c>
      <c r="Y355" s="95">
        <v>15429</v>
      </c>
      <c r="Z355" s="95">
        <v>66007784</v>
      </c>
      <c r="AA355" s="95">
        <v>83838</v>
      </c>
      <c r="AB355" s="95">
        <v>394974198</v>
      </c>
      <c r="AC355" s="95">
        <v>76099</v>
      </c>
      <c r="AD355" s="95">
        <v>393866101</v>
      </c>
      <c r="AE355" s="95">
        <v>18537</v>
      </c>
      <c r="AF355" s="95">
        <v>79999150</v>
      </c>
      <c r="AG355" s="95">
        <v>15442</v>
      </c>
      <c r="AH355" s="95">
        <v>73439029</v>
      </c>
      <c r="AI355" s="95">
        <v>84660</v>
      </c>
      <c r="AJ355" s="95">
        <v>404766778.02999997</v>
      </c>
      <c r="AK355" s="95">
        <v>76432</v>
      </c>
      <c r="AL355" s="95">
        <v>418425257.98000002</v>
      </c>
      <c r="AM355" s="95">
        <v>19192</v>
      </c>
      <c r="AN355" s="95">
        <v>83394026</v>
      </c>
      <c r="AO355" s="95">
        <v>16224</v>
      </c>
      <c r="AP355" s="95">
        <v>83430170</v>
      </c>
      <c r="AQ355" s="72">
        <v>387.07</v>
      </c>
      <c r="AR355" s="72">
        <v>339.07</v>
      </c>
      <c r="AS355" s="72">
        <v>726.14</v>
      </c>
      <c r="AT355" s="95">
        <v>481693080</v>
      </c>
      <c r="AU355" s="95">
        <v>386571579</v>
      </c>
      <c r="AV355" s="95">
        <v>103704</v>
      </c>
      <c r="AW355" s="95">
        <v>95007</v>
      </c>
      <c r="AX355" s="72">
        <v>407.64</v>
      </c>
      <c r="AY355" s="72">
        <v>364.91</v>
      </c>
      <c r="AZ355" s="72">
        <v>772.55</v>
      </c>
      <c r="BA355" s="95">
        <v>499559155</v>
      </c>
      <c r="BB355" s="95">
        <v>405369142</v>
      </c>
      <c r="BC355" s="95">
        <v>102123</v>
      </c>
      <c r="BD355" s="95">
        <v>92574</v>
      </c>
      <c r="BE355" s="72">
        <v>431.17</v>
      </c>
      <c r="BF355" s="72">
        <v>390.84</v>
      </c>
      <c r="BG355" s="72">
        <v>822.01</v>
      </c>
      <c r="BH355" s="95">
        <v>524357696</v>
      </c>
      <c r="BI355" s="95">
        <v>427278423</v>
      </c>
      <c r="BJ355" s="95">
        <v>101343</v>
      </c>
      <c r="BK355" s="95">
        <v>91102</v>
      </c>
      <c r="BL355" s="72">
        <v>386.63</v>
      </c>
      <c r="BM355" s="72">
        <v>425.41</v>
      </c>
      <c r="BN355" s="72">
        <v>812.04</v>
      </c>
      <c r="BO355" s="95">
        <v>474973348</v>
      </c>
      <c r="BP355" s="95">
        <v>467305130</v>
      </c>
      <c r="BQ355" s="95">
        <v>102375</v>
      </c>
      <c r="BR355" s="95">
        <v>91541</v>
      </c>
      <c r="BS355" s="72">
        <v>391.71</v>
      </c>
      <c r="BT355" s="72">
        <v>451.36</v>
      </c>
      <c r="BU355" s="72">
        <v>843.07</v>
      </c>
      <c r="BV355" s="95">
        <v>488160804.02999997</v>
      </c>
      <c r="BW355" s="95">
        <v>501855427.98000002</v>
      </c>
      <c r="BX355" s="95">
        <v>103852</v>
      </c>
      <c r="BY355" s="95">
        <v>92656</v>
      </c>
      <c r="BZ355" s="95">
        <v>99559</v>
      </c>
      <c r="CA355" s="95">
        <v>97522</v>
      </c>
      <c r="CB355" s="95">
        <v>96407</v>
      </c>
      <c r="CC355" s="95">
        <v>97232</v>
      </c>
      <c r="CD355" s="95">
        <v>98375</v>
      </c>
      <c r="CE355" s="72">
        <v>650.75523149000003</v>
      </c>
      <c r="CF355" s="72">
        <v>676.59346364999999</v>
      </c>
      <c r="CG355" s="72">
        <v>712.40329333</v>
      </c>
      <c r="CH355" s="72">
        <v>716.50152150999998</v>
      </c>
      <c r="CI355" s="72">
        <v>731.52548966999996</v>
      </c>
      <c r="CJ355" s="96">
        <v>1.1158419708</v>
      </c>
      <c r="CK355" s="96">
        <v>1.1418230319</v>
      </c>
      <c r="CL355" s="96">
        <v>1.1538548568</v>
      </c>
      <c r="CM355" s="96">
        <v>1.1333402311</v>
      </c>
      <c r="CN355" s="96">
        <v>1.1524820554999999</v>
      </c>
      <c r="CO355" s="96">
        <v>1.0352342990000001</v>
      </c>
      <c r="CP355" s="96">
        <v>1.1006865116</v>
      </c>
      <c r="CQ355" s="96">
        <v>0.99584056389999998</v>
      </c>
      <c r="CR355" s="96">
        <v>1.1052837114</v>
      </c>
      <c r="CS355" s="95">
        <v>91949</v>
      </c>
      <c r="CT355" s="95">
        <v>90529</v>
      </c>
      <c r="CU355" s="95">
        <v>88296</v>
      </c>
      <c r="CV355" s="95">
        <v>89300</v>
      </c>
      <c r="CW355" s="95">
        <v>90160</v>
      </c>
      <c r="CX355" s="96">
        <v>1.0120454029999999</v>
      </c>
      <c r="CY355" s="96">
        <v>1.0126518900000001</v>
      </c>
      <c r="CZ355" s="96">
        <v>1.0290413220000001</v>
      </c>
      <c r="DA355" s="96">
        <v>1.047876579</v>
      </c>
      <c r="DB355" s="96">
        <v>1.075101404</v>
      </c>
      <c r="DC355">
        <v>2013</v>
      </c>
      <c r="DD355" s="6">
        <v>92576</v>
      </c>
      <c r="DE355" s="96">
        <v>3.4049201000000001E-3</v>
      </c>
      <c r="DF355" s="72">
        <v>845.96</v>
      </c>
      <c r="DG355" s="96">
        <v>1.0000164623000001</v>
      </c>
      <c r="DH355" s="72">
        <v>845.97392640999999</v>
      </c>
      <c r="DI355" s="72">
        <v>830.68329051000001</v>
      </c>
      <c r="DJ355" s="96">
        <v>1</v>
      </c>
      <c r="DK355" s="72">
        <v>845.97392640999999</v>
      </c>
      <c r="DL355" s="96">
        <v>1</v>
      </c>
      <c r="DM355" s="72">
        <v>845.97392640999999</v>
      </c>
      <c r="DN355" s="96">
        <v>1</v>
      </c>
      <c r="DO355" s="96">
        <v>7.1669999999999998E-3</v>
      </c>
      <c r="DP355" s="72">
        <v>6.06</v>
      </c>
      <c r="DQ355" s="72">
        <v>839.91</v>
      </c>
      <c r="DR355" t="s">
        <v>312</v>
      </c>
      <c r="DT355" t="s">
        <v>289</v>
      </c>
    </row>
    <row r="356" spans="1:124" x14ac:dyDescent="0.3">
      <c r="A356" t="s">
        <v>313</v>
      </c>
      <c r="B356">
        <v>10290</v>
      </c>
      <c r="C356" s="95">
        <v>3016</v>
      </c>
      <c r="D356" s="95">
        <v>12908435</v>
      </c>
      <c r="E356" s="95">
        <v>2940</v>
      </c>
      <c r="F356" s="95">
        <v>9856448</v>
      </c>
      <c r="G356" s="95">
        <v>822</v>
      </c>
      <c r="H356" s="95">
        <v>2293707</v>
      </c>
      <c r="I356" s="95">
        <v>781</v>
      </c>
      <c r="J356" s="95">
        <v>2651372</v>
      </c>
      <c r="K356" s="95">
        <v>2996</v>
      </c>
      <c r="L356" s="95">
        <v>12271363</v>
      </c>
      <c r="M356" s="95">
        <v>2909</v>
      </c>
      <c r="N356" s="95">
        <v>10251026</v>
      </c>
      <c r="O356" s="95">
        <v>806</v>
      </c>
      <c r="P356" s="95">
        <v>2536593</v>
      </c>
      <c r="Q356" s="95">
        <v>764</v>
      </c>
      <c r="R356" s="95">
        <v>2638165</v>
      </c>
      <c r="S356" s="95">
        <v>2991</v>
      </c>
      <c r="T356" s="95">
        <v>13517938</v>
      </c>
      <c r="U356" s="95">
        <v>2898</v>
      </c>
      <c r="V356" s="95">
        <v>10885609</v>
      </c>
      <c r="W356" s="95">
        <v>800</v>
      </c>
      <c r="X356" s="95">
        <v>2415521</v>
      </c>
      <c r="Y356" s="95">
        <v>752</v>
      </c>
      <c r="Z356" s="95">
        <v>2869204</v>
      </c>
      <c r="AA356" s="95">
        <v>3024</v>
      </c>
      <c r="AB356" s="95">
        <v>11841689</v>
      </c>
      <c r="AC356" s="95">
        <v>2926</v>
      </c>
      <c r="AD356" s="95">
        <v>11684924</v>
      </c>
      <c r="AE356" s="95">
        <v>783</v>
      </c>
      <c r="AF356" s="95">
        <v>2728951</v>
      </c>
      <c r="AG356" s="95">
        <v>736</v>
      </c>
      <c r="AH356" s="95">
        <v>3008032</v>
      </c>
      <c r="AI356" s="95">
        <v>3014</v>
      </c>
      <c r="AJ356" s="95">
        <v>13306306</v>
      </c>
      <c r="AK356" s="95">
        <v>2917</v>
      </c>
      <c r="AL356" s="95">
        <v>12137429</v>
      </c>
      <c r="AM356" s="95">
        <v>763</v>
      </c>
      <c r="AN356" s="95">
        <v>2942384</v>
      </c>
      <c r="AO356" s="95">
        <v>711</v>
      </c>
      <c r="AP356" s="95">
        <v>3061676</v>
      </c>
      <c r="AQ356" s="72">
        <v>330.08</v>
      </c>
      <c r="AR356" s="72">
        <v>280.12</v>
      </c>
      <c r="AS356" s="72">
        <v>610.20000000000005</v>
      </c>
      <c r="AT356" s="95">
        <v>15202142</v>
      </c>
      <c r="AU356" s="95">
        <v>12507820</v>
      </c>
      <c r="AV356" s="95">
        <v>3838</v>
      </c>
      <c r="AW356" s="95">
        <v>3721</v>
      </c>
      <c r="AX356" s="72">
        <v>324.57</v>
      </c>
      <c r="AY356" s="72">
        <v>292.43</v>
      </c>
      <c r="AZ356" s="72">
        <v>617</v>
      </c>
      <c r="BA356" s="95">
        <v>14807956</v>
      </c>
      <c r="BB356" s="95">
        <v>12889191</v>
      </c>
      <c r="BC356" s="95">
        <v>3802</v>
      </c>
      <c r="BD356" s="95">
        <v>3673</v>
      </c>
      <c r="BE356" s="72">
        <v>350.25</v>
      </c>
      <c r="BF356" s="72">
        <v>314.04000000000002</v>
      </c>
      <c r="BG356" s="72">
        <v>664.29</v>
      </c>
      <c r="BH356" s="95">
        <v>15933459</v>
      </c>
      <c r="BI356" s="95">
        <v>13754813</v>
      </c>
      <c r="BJ356" s="95">
        <v>3791</v>
      </c>
      <c r="BK356" s="95">
        <v>3650</v>
      </c>
      <c r="BL356" s="72">
        <v>318.94</v>
      </c>
      <c r="BM356" s="72">
        <v>334.36</v>
      </c>
      <c r="BN356" s="72">
        <v>653.29999999999995</v>
      </c>
      <c r="BO356" s="95">
        <v>14570640</v>
      </c>
      <c r="BP356" s="95">
        <v>14692956</v>
      </c>
      <c r="BQ356" s="95">
        <v>3807</v>
      </c>
      <c r="BR356" s="95">
        <v>3662</v>
      </c>
      <c r="BS356" s="72">
        <v>358.5</v>
      </c>
      <c r="BT356" s="72">
        <v>349.12</v>
      </c>
      <c r="BU356" s="72">
        <v>707.62</v>
      </c>
      <c r="BV356" s="95">
        <v>16248690</v>
      </c>
      <c r="BW356" s="95">
        <v>15199105</v>
      </c>
      <c r="BX356" s="95">
        <v>3777</v>
      </c>
      <c r="BY356" s="95">
        <v>3628</v>
      </c>
      <c r="BZ356" s="95">
        <v>3782</v>
      </c>
      <c r="CA356" s="95">
        <v>3740</v>
      </c>
      <c r="CB356" s="95">
        <v>3723</v>
      </c>
      <c r="CC356" s="95">
        <v>3738</v>
      </c>
      <c r="CD356" s="95">
        <v>3704</v>
      </c>
      <c r="CE356" s="72">
        <v>650.75523149000003</v>
      </c>
      <c r="CF356" s="72">
        <v>676.59346364999999</v>
      </c>
      <c r="CG356" s="72">
        <v>712.40329333</v>
      </c>
      <c r="CH356" s="72">
        <v>716.50152150999998</v>
      </c>
      <c r="CI356" s="72">
        <v>731.52548966999996</v>
      </c>
      <c r="CJ356" s="96">
        <v>0.93767974570000001</v>
      </c>
      <c r="CK356" s="96">
        <v>0.91192131340000004</v>
      </c>
      <c r="CL356" s="96">
        <v>0.93246340409999995</v>
      </c>
      <c r="CM356" s="96">
        <v>0.91179150409999998</v>
      </c>
      <c r="CN356" s="96">
        <v>0.96732104350000003</v>
      </c>
      <c r="CO356" s="96">
        <v>1.006880072</v>
      </c>
      <c r="CP356" s="96">
        <v>0.92586538169999999</v>
      </c>
      <c r="CQ356" s="96">
        <v>0.99584056389999998</v>
      </c>
      <c r="CR356" s="96">
        <v>0.92973241200000001</v>
      </c>
      <c r="CS356" s="95">
        <v>3619</v>
      </c>
      <c r="CT356" s="95">
        <v>3592</v>
      </c>
      <c r="CU356" s="95">
        <v>3638</v>
      </c>
      <c r="CV356" s="95">
        <v>3685</v>
      </c>
      <c r="CW356" s="95">
        <v>3661</v>
      </c>
      <c r="CX356" s="96">
        <v>1.0143668910000001</v>
      </c>
      <c r="CY356" s="96">
        <v>0.99895236799999998</v>
      </c>
      <c r="CZ356" s="96">
        <v>0.99031871699999996</v>
      </c>
      <c r="DA356" s="96">
        <v>1.0188079759999999</v>
      </c>
      <c r="DB356" s="96">
        <v>1.011708643</v>
      </c>
      <c r="DC356">
        <v>2013</v>
      </c>
      <c r="DD356" s="6">
        <v>3666.8</v>
      </c>
      <c r="DE356" s="96">
        <v>6.1945679999999995E-4</v>
      </c>
      <c r="DF356" s="72">
        <v>713.58</v>
      </c>
      <c r="DG356" s="96">
        <v>1</v>
      </c>
      <c r="DH356" s="72">
        <v>713.58</v>
      </c>
      <c r="DI356" s="72">
        <v>778.08313289</v>
      </c>
      <c r="DJ356" s="96">
        <v>1</v>
      </c>
      <c r="DK356" s="72">
        <v>713.58</v>
      </c>
      <c r="DL356" s="96">
        <v>1</v>
      </c>
      <c r="DM356" s="72">
        <v>713.58</v>
      </c>
      <c r="DN356" s="96">
        <v>1</v>
      </c>
      <c r="DO356" s="96">
        <v>1.658E-3</v>
      </c>
      <c r="DP356" s="72">
        <v>1.18</v>
      </c>
      <c r="DQ356" s="72">
        <v>712.4</v>
      </c>
      <c r="DR356" t="s">
        <v>313</v>
      </c>
      <c r="DT356" t="s">
        <v>289</v>
      </c>
    </row>
    <row r="357" spans="1:124" x14ac:dyDescent="0.3">
      <c r="A357" t="s">
        <v>314</v>
      </c>
      <c r="B357">
        <v>10300</v>
      </c>
      <c r="C357" s="95">
        <v>28340</v>
      </c>
      <c r="D357" s="95">
        <v>96462261</v>
      </c>
      <c r="E357" s="95">
        <v>27673</v>
      </c>
      <c r="F357" s="95">
        <v>127199167</v>
      </c>
      <c r="G357" s="95">
        <v>2577</v>
      </c>
      <c r="H357" s="95">
        <v>8952882</v>
      </c>
      <c r="I357" s="95">
        <v>2329</v>
      </c>
      <c r="J357" s="95">
        <v>9964039</v>
      </c>
      <c r="K357" s="95">
        <v>28102</v>
      </c>
      <c r="L357" s="95">
        <v>99236397</v>
      </c>
      <c r="M357" s="95">
        <v>27332</v>
      </c>
      <c r="N357" s="95">
        <v>128962736</v>
      </c>
      <c r="O357" s="95">
        <v>2606</v>
      </c>
      <c r="P357" s="95">
        <v>8183114</v>
      </c>
      <c r="Q357" s="95">
        <v>2347</v>
      </c>
      <c r="R357" s="95">
        <v>9619860</v>
      </c>
      <c r="S357" s="95">
        <v>28572</v>
      </c>
      <c r="T357" s="95">
        <v>107853466</v>
      </c>
      <c r="U357" s="95">
        <v>27691</v>
      </c>
      <c r="V357" s="95">
        <v>139378473</v>
      </c>
      <c r="W357" s="95">
        <v>2600</v>
      </c>
      <c r="X357" s="95">
        <v>8161110</v>
      </c>
      <c r="Y357" s="95">
        <v>2326</v>
      </c>
      <c r="Z357" s="95">
        <v>10926445</v>
      </c>
      <c r="AA357" s="95">
        <v>28514</v>
      </c>
      <c r="AB357" s="95">
        <v>102086130</v>
      </c>
      <c r="AC357" s="95">
        <v>27559</v>
      </c>
      <c r="AD357" s="95">
        <v>149488937</v>
      </c>
      <c r="AE357" s="95">
        <v>2733</v>
      </c>
      <c r="AF357" s="95">
        <v>8847959</v>
      </c>
      <c r="AG357" s="95">
        <v>2443</v>
      </c>
      <c r="AH357" s="95">
        <v>11765378</v>
      </c>
      <c r="AI357" s="95">
        <v>28646</v>
      </c>
      <c r="AJ357" s="95">
        <v>109994614.38</v>
      </c>
      <c r="AK357" s="95">
        <v>27600</v>
      </c>
      <c r="AL357" s="95">
        <v>156588316.22</v>
      </c>
      <c r="AM357" s="95">
        <v>2833</v>
      </c>
      <c r="AN357" s="95">
        <v>9931894</v>
      </c>
      <c r="AO357" s="95">
        <v>2547</v>
      </c>
      <c r="AP357" s="95">
        <v>12681935.630000001</v>
      </c>
      <c r="AQ357" s="72">
        <v>284.13</v>
      </c>
      <c r="AR357" s="72">
        <v>380.98</v>
      </c>
      <c r="AS357" s="72">
        <v>665.11</v>
      </c>
      <c r="AT357" s="95">
        <v>105415143</v>
      </c>
      <c r="AU357" s="95">
        <v>137163206</v>
      </c>
      <c r="AV357" s="95">
        <v>30917</v>
      </c>
      <c r="AW357" s="95">
        <v>30002</v>
      </c>
      <c r="AX357" s="72">
        <v>291.51</v>
      </c>
      <c r="AY357" s="72">
        <v>389.12</v>
      </c>
      <c r="AZ357" s="72">
        <v>680.63</v>
      </c>
      <c r="BA357" s="95">
        <v>107419511</v>
      </c>
      <c r="BB357" s="95">
        <v>138582596</v>
      </c>
      <c r="BC357" s="95">
        <v>30708</v>
      </c>
      <c r="BD357" s="95">
        <v>29679</v>
      </c>
      <c r="BE357" s="72">
        <v>310.14999999999998</v>
      </c>
      <c r="BF357" s="72">
        <v>417.28</v>
      </c>
      <c r="BG357" s="72">
        <v>727.43</v>
      </c>
      <c r="BH357" s="95">
        <v>116014576</v>
      </c>
      <c r="BI357" s="95">
        <v>150304918</v>
      </c>
      <c r="BJ357" s="95">
        <v>31172</v>
      </c>
      <c r="BK357" s="95">
        <v>30017</v>
      </c>
      <c r="BL357" s="72">
        <v>295.85000000000002</v>
      </c>
      <c r="BM357" s="72">
        <v>447.9</v>
      </c>
      <c r="BN357" s="72">
        <v>743.75</v>
      </c>
      <c r="BO357" s="95">
        <v>110934089</v>
      </c>
      <c r="BP357" s="95">
        <v>161254315</v>
      </c>
      <c r="BQ357" s="95">
        <v>31247</v>
      </c>
      <c r="BR357" s="95">
        <v>30002</v>
      </c>
      <c r="BS357" s="72">
        <v>317.48</v>
      </c>
      <c r="BT357" s="72">
        <v>467.9</v>
      </c>
      <c r="BU357" s="72">
        <v>785.38</v>
      </c>
      <c r="BV357" s="95">
        <v>119926508.38</v>
      </c>
      <c r="BW357" s="95">
        <v>169270251.84999999</v>
      </c>
      <c r="BX357" s="95">
        <v>31479</v>
      </c>
      <c r="BY357" s="95">
        <v>30147</v>
      </c>
      <c r="BZ357" s="95">
        <v>30481</v>
      </c>
      <c r="CA357" s="95">
        <v>30210</v>
      </c>
      <c r="CB357" s="95">
        <v>30615</v>
      </c>
      <c r="CC357" s="95">
        <v>30656</v>
      </c>
      <c r="CD357" s="95">
        <v>30827</v>
      </c>
      <c r="CE357" s="72">
        <v>650.75523149000003</v>
      </c>
      <c r="CF357" s="72">
        <v>676.59346364999999</v>
      </c>
      <c r="CG357" s="72">
        <v>712.40329333</v>
      </c>
      <c r="CH357" s="72">
        <v>716.50152150999998</v>
      </c>
      <c r="CI357" s="72">
        <v>731.52548966999996</v>
      </c>
      <c r="CJ357" s="96">
        <v>1.0220586294</v>
      </c>
      <c r="CK357" s="96">
        <v>1.0059659701000001</v>
      </c>
      <c r="CL357" s="96">
        <v>1.0210929774999999</v>
      </c>
      <c r="CM357" s="96">
        <v>1.0380298962000001</v>
      </c>
      <c r="CN357" s="96">
        <v>1.0736194584000001</v>
      </c>
      <c r="CO357" s="96">
        <v>1.0179537716</v>
      </c>
      <c r="CP357" s="96">
        <v>1.0139491745</v>
      </c>
      <c r="CQ357" s="96">
        <v>0.99584056389999998</v>
      </c>
      <c r="CR357" s="96">
        <v>1.0181841013999999</v>
      </c>
      <c r="CS357" s="95">
        <v>29523</v>
      </c>
      <c r="CT357" s="95">
        <v>29144</v>
      </c>
      <c r="CU357" s="95">
        <v>29516</v>
      </c>
      <c r="CV357" s="95">
        <v>29614</v>
      </c>
      <c r="CW357" s="95">
        <v>29804</v>
      </c>
      <c r="CX357" s="96">
        <v>1.0153081420000001</v>
      </c>
      <c r="CY357" s="96">
        <v>1.021978718</v>
      </c>
      <c r="CZ357" s="96">
        <v>1.0141574280000001</v>
      </c>
      <c r="DA357" s="96">
        <v>1.0112474419999999</v>
      </c>
      <c r="DB357" s="96">
        <v>1.027061878</v>
      </c>
      <c r="DC357">
        <v>2013</v>
      </c>
      <c r="DD357" s="6">
        <v>29969.4</v>
      </c>
      <c r="DE357" s="96">
        <v>1.4360429999999999E-3</v>
      </c>
      <c r="DF357" s="72">
        <v>780.83</v>
      </c>
      <c r="DG357" s="96">
        <v>1</v>
      </c>
      <c r="DH357" s="72">
        <v>780.83</v>
      </c>
      <c r="DI357" s="72">
        <v>780.83</v>
      </c>
      <c r="DJ357" s="96">
        <v>1</v>
      </c>
      <c r="DK357" s="72">
        <v>780.83</v>
      </c>
      <c r="DL357" s="96">
        <v>1</v>
      </c>
      <c r="DM357" s="72">
        <v>780.83</v>
      </c>
      <c r="DN357" s="96">
        <v>1</v>
      </c>
      <c r="DO357" s="96">
        <v>4.0159999999999996E-3</v>
      </c>
      <c r="DP357" s="72">
        <v>3.14</v>
      </c>
      <c r="DQ357" s="72">
        <v>777.69</v>
      </c>
      <c r="DR357" t="s">
        <v>314</v>
      </c>
      <c r="DT357" t="s">
        <v>289</v>
      </c>
    </row>
    <row r="358" spans="1:124" x14ac:dyDescent="0.3">
      <c r="A358" t="s">
        <v>36</v>
      </c>
      <c r="B358">
        <v>10310</v>
      </c>
      <c r="C358" s="95">
        <v>7228</v>
      </c>
      <c r="D358" s="95">
        <v>29973213</v>
      </c>
      <c r="E358" s="95">
        <v>7022</v>
      </c>
      <c r="F358" s="95">
        <v>23304884</v>
      </c>
      <c r="G358" s="95">
        <v>2190</v>
      </c>
      <c r="H358" s="95">
        <v>5687065</v>
      </c>
      <c r="I358" s="95">
        <v>2055</v>
      </c>
      <c r="J358" s="95">
        <v>6671222</v>
      </c>
      <c r="K358" s="95">
        <v>7267</v>
      </c>
      <c r="L358" s="95">
        <v>29742644</v>
      </c>
      <c r="M358" s="95">
        <v>7048</v>
      </c>
      <c r="N358" s="95">
        <v>24326150</v>
      </c>
      <c r="O358" s="95">
        <v>2237</v>
      </c>
      <c r="P358" s="95">
        <v>6527846</v>
      </c>
      <c r="Q358" s="95">
        <v>2079</v>
      </c>
      <c r="R358" s="95">
        <v>6689041</v>
      </c>
      <c r="S358" s="95">
        <v>7353</v>
      </c>
      <c r="T358" s="95">
        <v>30450818</v>
      </c>
      <c r="U358" s="95">
        <v>7105</v>
      </c>
      <c r="V358" s="95">
        <v>26129701</v>
      </c>
      <c r="W358" s="95">
        <v>2207</v>
      </c>
      <c r="X358" s="95">
        <v>6112723</v>
      </c>
      <c r="Y358" s="95">
        <v>2040</v>
      </c>
      <c r="Z358" s="95">
        <v>6558405</v>
      </c>
      <c r="AA358" s="95">
        <v>7307</v>
      </c>
      <c r="AB358" s="95">
        <v>29734054</v>
      </c>
      <c r="AC358" s="95">
        <v>7037</v>
      </c>
      <c r="AD358" s="95">
        <v>28335637</v>
      </c>
      <c r="AE358" s="95">
        <v>2182</v>
      </c>
      <c r="AF358" s="95">
        <v>5937445</v>
      </c>
      <c r="AG358" s="95">
        <v>2014</v>
      </c>
      <c r="AH358" s="95">
        <v>7332069</v>
      </c>
      <c r="AI358" s="95">
        <v>7280</v>
      </c>
      <c r="AJ358" s="95">
        <v>32012935</v>
      </c>
      <c r="AK358" s="95">
        <v>7002</v>
      </c>
      <c r="AL358" s="95">
        <v>30114541.800000001</v>
      </c>
      <c r="AM358" s="95">
        <v>2179</v>
      </c>
      <c r="AN358" s="95">
        <v>7848604</v>
      </c>
      <c r="AO358" s="95">
        <v>2017</v>
      </c>
      <c r="AP358" s="95">
        <v>7914685</v>
      </c>
      <c r="AQ358" s="72">
        <v>315.52999999999997</v>
      </c>
      <c r="AR358" s="72">
        <v>275.2</v>
      </c>
      <c r="AS358" s="72">
        <v>590.73</v>
      </c>
      <c r="AT358" s="95">
        <v>35660278</v>
      </c>
      <c r="AU358" s="95">
        <v>29976106</v>
      </c>
      <c r="AV358" s="95">
        <v>9418</v>
      </c>
      <c r="AW358" s="95">
        <v>9077</v>
      </c>
      <c r="AX358" s="72">
        <v>318.02999999999997</v>
      </c>
      <c r="AY358" s="72">
        <v>283.18</v>
      </c>
      <c r="AZ358" s="72">
        <v>601.21</v>
      </c>
      <c r="BA358" s="95">
        <v>36270490</v>
      </c>
      <c r="BB358" s="95">
        <v>31015191</v>
      </c>
      <c r="BC358" s="95">
        <v>9504</v>
      </c>
      <c r="BD358" s="95">
        <v>9127</v>
      </c>
      <c r="BE358" s="72">
        <v>318.72000000000003</v>
      </c>
      <c r="BF358" s="72">
        <v>297.87</v>
      </c>
      <c r="BG358" s="72">
        <v>616.59</v>
      </c>
      <c r="BH358" s="95">
        <v>36563541</v>
      </c>
      <c r="BI358" s="95">
        <v>32688106</v>
      </c>
      <c r="BJ358" s="95">
        <v>9560</v>
      </c>
      <c r="BK358" s="95">
        <v>9145</v>
      </c>
      <c r="BL358" s="72">
        <v>313.27</v>
      </c>
      <c r="BM358" s="72">
        <v>328.4</v>
      </c>
      <c r="BN358" s="72">
        <v>641.66999999999996</v>
      </c>
      <c r="BO358" s="95">
        <v>35671499</v>
      </c>
      <c r="BP358" s="95">
        <v>35667706</v>
      </c>
      <c r="BQ358" s="95">
        <v>9489</v>
      </c>
      <c r="BR358" s="95">
        <v>9051</v>
      </c>
      <c r="BS358" s="72">
        <v>351.18</v>
      </c>
      <c r="BT358" s="72">
        <v>351.38</v>
      </c>
      <c r="BU358" s="72">
        <v>702.56</v>
      </c>
      <c r="BV358" s="95">
        <v>39861539</v>
      </c>
      <c r="BW358" s="95">
        <v>38029226.799999997</v>
      </c>
      <c r="BX358" s="95">
        <v>9459</v>
      </c>
      <c r="BY358" s="95">
        <v>9019</v>
      </c>
      <c r="BZ358" s="95">
        <v>9255</v>
      </c>
      <c r="CA358" s="95">
        <v>9322</v>
      </c>
      <c r="CB358" s="95">
        <v>9360</v>
      </c>
      <c r="CC358" s="95">
        <v>9281</v>
      </c>
      <c r="CD358" s="95">
        <v>9244</v>
      </c>
      <c r="CE358" s="72">
        <v>650.75523149000003</v>
      </c>
      <c r="CF358" s="72">
        <v>676.59346364999999</v>
      </c>
      <c r="CG358" s="72">
        <v>712.40329333</v>
      </c>
      <c r="CH358" s="72">
        <v>716.50152150999998</v>
      </c>
      <c r="CI358" s="72">
        <v>731.52548966999996</v>
      </c>
      <c r="CJ358" s="96">
        <v>0.90776066239999997</v>
      </c>
      <c r="CK358" s="96">
        <v>0.88858381330000002</v>
      </c>
      <c r="CL358" s="96">
        <v>0.86550694780000004</v>
      </c>
      <c r="CM358" s="96">
        <v>0.89555985680000005</v>
      </c>
      <c r="CN358" s="96">
        <v>0.96040399129999998</v>
      </c>
      <c r="CO358" s="96">
        <v>0.98990152109999996</v>
      </c>
      <c r="CP358" s="96">
        <v>0.91278075150000004</v>
      </c>
      <c r="CQ358" s="96">
        <v>0.99584056389999998</v>
      </c>
      <c r="CR358" s="96">
        <v>0.91659313170000001</v>
      </c>
      <c r="CS358" s="95">
        <v>8536</v>
      </c>
      <c r="CT358" s="95">
        <v>8614</v>
      </c>
      <c r="CU358" s="95">
        <v>8620</v>
      </c>
      <c r="CV358" s="95">
        <v>8571</v>
      </c>
      <c r="CW358" s="95">
        <v>8494</v>
      </c>
      <c r="CX358" s="96">
        <v>0.99919762300000003</v>
      </c>
      <c r="CY358" s="96">
        <v>0.999033952</v>
      </c>
      <c r="CZ358" s="96">
        <v>0.988632764</v>
      </c>
      <c r="DA358" s="96">
        <v>0.97830000399999995</v>
      </c>
      <c r="DB358" s="96">
        <v>0.98429226800000003</v>
      </c>
      <c r="DC358">
        <v>2013</v>
      </c>
      <c r="DD358" s="6">
        <v>9083.7999999999993</v>
      </c>
      <c r="DE358" s="96">
        <v>8.9926769999999995E-4</v>
      </c>
      <c r="DF358" s="72">
        <v>703.3</v>
      </c>
      <c r="DG358" s="96">
        <v>1</v>
      </c>
      <c r="DH358" s="72">
        <v>703.3</v>
      </c>
      <c r="DI358" s="72">
        <v>778.08313289</v>
      </c>
      <c r="DJ358" s="96">
        <v>1</v>
      </c>
      <c r="DK358" s="72">
        <v>703.3</v>
      </c>
      <c r="DL358" s="96">
        <v>1</v>
      </c>
      <c r="DM358" s="72">
        <v>703.3</v>
      </c>
      <c r="DN358" s="96">
        <v>1</v>
      </c>
      <c r="DO358" s="96">
        <v>2.4970000000000001E-3</v>
      </c>
      <c r="DP358" s="72">
        <v>1.76</v>
      </c>
      <c r="DQ358" s="72">
        <v>701.54</v>
      </c>
      <c r="DR358" t="s">
        <v>36</v>
      </c>
      <c r="DT358" t="s">
        <v>289</v>
      </c>
    </row>
    <row r="359" spans="1:124" x14ac:dyDescent="0.3">
      <c r="A359" t="s">
        <v>37</v>
      </c>
      <c r="B359">
        <v>10320</v>
      </c>
      <c r="C359" s="95">
        <v>1512</v>
      </c>
      <c r="D359" s="95">
        <v>6129013</v>
      </c>
      <c r="E359" s="95">
        <v>1411</v>
      </c>
      <c r="F359" s="95">
        <v>4417174</v>
      </c>
      <c r="G359" s="95">
        <v>382</v>
      </c>
      <c r="H359" s="95">
        <v>1358886</v>
      </c>
      <c r="I359" s="95">
        <v>341</v>
      </c>
      <c r="J359" s="95">
        <v>1022403</v>
      </c>
      <c r="K359" s="95">
        <v>1470</v>
      </c>
      <c r="L359" s="95">
        <v>5939339</v>
      </c>
      <c r="M359" s="95">
        <v>1350</v>
      </c>
      <c r="N359" s="95">
        <v>4645197</v>
      </c>
      <c r="O359" s="95">
        <v>394</v>
      </c>
      <c r="P359" s="95">
        <v>1527983</v>
      </c>
      <c r="Q359" s="95">
        <v>354</v>
      </c>
      <c r="R359" s="95">
        <v>1065683</v>
      </c>
      <c r="S359" s="95">
        <v>1477</v>
      </c>
      <c r="T359" s="95">
        <v>6466397</v>
      </c>
      <c r="U359" s="95">
        <v>1344</v>
      </c>
      <c r="V359" s="95">
        <v>4543723</v>
      </c>
      <c r="W359" s="95">
        <v>399</v>
      </c>
      <c r="X359" s="95">
        <v>1401079</v>
      </c>
      <c r="Y359" s="95">
        <v>356</v>
      </c>
      <c r="Z359" s="95">
        <v>1250527</v>
      </c>
      <c r="AA359" s="95">
        <v>1488</v>
      </c>
      <c r="AB359" s="95">
        <v>5545875</v>
      </c>
      <c r="AC359" s="95">
        <v>1332</v>
      </c>
      <c r="AD359" s="95">
        <v>4750358</v>
      </c>
      <c r="AE359" s="95">
        <v>382</v>
      </c>
      <c r="AF359" s="95">
        <v>1047998</v>
      </c>
      <c r="AG359" s="95">
        <v>339</v>
      </c>
      <c r="AH359" s="95">
        <v>1117157</v>
      </c>
      <c r="AI359" s="95">
        <v>1501</v>
      </c>
      <c r="AJ359" s="95">
        <v>6101644</v>
      </c>
      <c r="AK359" s="95">
        <v>1347</v>
      </c>
      <c r="AL359" s="95">
        <v>4995773</v>
      </c>
      <c r="AM359" s="95">
        <v>372</v>
      </c>
      <c r="AN359" s="95">
        <v>1378440</v>
      </c>
      <c r="AO359" s="95">
        <v>325</v>
      </c>
      <c r="AP359" s="95">
        <v>1414929</v>
      </c>
      <c r="AQ359" s="72">
        <v>329.46</v>
      </c>
      <c r="AR359" s="72">
        <v>258.73</v>
      </c>
      <c r="AS359" s="72">
        <v>588.19000000000005</v>
      </c>
      <c r="AT359" s="95">
        <v>7487899</v>
      </c>
      <c r="AU359" s="95">
        <v>5439577</v>
      </c>
      <c r="AV359" s="95">
        <v>1894</v>
      </c>
      <c r="AW359" s="95">
        <v>1752</v>
      </c>
      <c r="AX359" s="72">
        <v>333.84</v>
      </c>
      <c r="AY359" s="72">
        <v>279.29000000000002</v>
      </c>
      <c r="AZ359" s="72">
        <v>613.13</v>
      </c>
      <c r="BA359" s="95">
        <v>7467322</v>
      </c>
      <c r="BB359" s="95">
        <v>5710880</v>
      </c>
      <c r="BC359" s="95">
        <v>1864</v>
      </c>
      <c r="BD359" s="95">
        <v>1704</v>
      </c>
      <c r="BE359" s="72">
        <v>349.48</v>
      </c>
      <c r="BF359" s="72">
        <v>284.02999999999997</v>
      </c>
      <c r="BG359" s="72">
        <v>633.51</v>
      </c>
      <c r="BH359" s="95">
        <v>7867476</v>
      </c>
      <c r="BI359" s="95">
        <v>5794250</v>
      </c>
      <c r="BJ359" s="95">
        <v>1876</v>
      </c>
      <c r="BK359" s="95">
        <v>1700</v>
      </c>
      <c r="BL359" s="72">
        <v>293.83999999999997</v>
      </c>
      <c r="BM359" s="72">
        <v>292.61</v>
      </c>
      <c r="BN359" s="72">
        <v>586.45000000000005</v>
      </c>
      <c r="BO359" s="95">
        <v>6593873</v>
      </c>
      <c r="BP359" s="95">
        <v>5867515</v>
      </c>
      <c r="BQ359" s="95">
        <v>1870</v>
      </c>
      <c r="BR359" s="95">
        <v>1671</v>
      </c>
      <c r="BS359" s="72">
        <v>332.8</v>
      </c>
      <c r="BT359" s="72">
        <v>319.51</v>
      </c>
      <c r="BU359" s="72">
        <v>652.30999999999995</v>
      </c>
      <c r="BV359" s="95">
        <v>7480084</v>
      </c>
      <c r="BW359" s="95">
        <v>6410702</v>
      </c>
      <c r="BX359" s="95">
        <v>1873</v>
      </c>
      <c r="BY359" s="95">
        <v>1672</v>
      </c>
      <c r="BZ359" s="95">
        <v>1826</v>
      </c>
      <c r="CA359" s="95">
        <v>1787</v>
      </c>
      <c r="CB359" s="95">
        <v>1791</v>
      </c>
      <c r="CC359" s="95">
        <v>1776</v>
      </c>
      <c r="CD359" s="95">
        <v>1775</v>
      </c>
      <c r="CE359" s="72">
        <v>650.75523149000003</v>
      </c>
      <c r="CF359" s="72">
        <v>676.59346364999999</v>
      </c>
      <c r="CG359" s="72">
        <v>712.40329333</v>
      </c>
      <c r="CH359" s="72">
        <v>716.50152150999998</v>
      </c>
      <c r="CI359" s="72">
        <v>731.52548966999996</v>
      </c>
      <c r="CJ359" s="96">
        <v>0.90385750519999997</v>
      </c>
      <c r="CK359" s="96">
        <v>0.90620148280000001</v>
      </c>
      <c r="CL359" s="96">
        <v>0.8892575398</v>
      </c>
      <c r="CM359" s="96">
        <v>0.8184909346</v>
      </c>
      <c r="CN359" s="96">
        <v>0.8917119215</v>
      </c>
      <c r="CO359" s="96">
        <v>0.99910164440000004</v>
      </c>
      <c r="CP359" s="96">
        <v>0.88269685239999995</v>
      </c>
      <c r="CQ359" s="96">
        <v>0.99584056389999998</v>
      </c>
      <c r="CR359" s="96">
        <v>0.88638358220000002</v>
      </c>
      <c r="CS359" s="95">
        <v>1695</v>
      </c>
      <c r="CT359" s="95">
        <v>1715</v>
      </c>
      <c r="CU359" s="95">
        <v>1721</v>
      </c>
      <c r="CV359" s="95">
        <v>1677</v>
      </c>
      <c r="CW359" s="95">
        <v>1691</v>
      </c>
      <c r="CX359" s="96">
        <v>1.0396327430000001</v>
      </c>
      <c r="CY359" s="96">
        <v>1.0227286280000001</v>
      </c>
      <c r="CZ359" s="96">
        <v>0.99492983999999995</v>
      </c>
      <c r="DA359" s="96">
        <v>0.97681892000000003</v>
      </c>
      <c r="DB359" s="96">
        <v>0.96085641399999999</v>
      </c>
      <c r="DC359">
        <v>2013</v>
      </c>
      <c r="DD359" s="6">
        <v>1699.8</v>
      </c>
      <c r="DE359" s="96">
        <v>2.3540077000000002E-3</v>
      </c>
      <c r="DF359" s="72">
        <v>679.13</v>
      </c>
      <c r="DG359" s="96">
        <v>1</v>
      </c>
      <c r="DH359" s="72">
        <v>679.13</v>
      </c>
      <c r="DI359" s="72">
        <v>698.32671663999997</v>
      </c>
      <c r="DJ359" s="96">
        <v>1</v>
      </c>
      <c r="DK359" s="72">
        <v>679.13</v>
      </c>
      <c r="DL359" s="96">
        <v>1</v>
      </c>
      <c r="DM359" s="72">
        <v>679.13</v>
      </c>
      <c r="DN359" s="96">
        <v>1</v>
      </c>
      <c r="DO359" s="96">
        <v>6.4840000000000002E-3</v>
      </c>
      <c r="DP359" s="72">
        <v>4.4000000000000004</v>
      </c>
      <c r="DQ359" s="72">
        <v>674.73</v>
      </c>
      <c r="DR359" t="s">
        <v>37</v>
      </c>
      <c r="DT359" t="s">
        <v>289</v>
      </c>
    </row>
    <row r="360" spans="1:124" x14ac:dyDescent="0.3">
      <c r="A360" t="s">
        <v>131</v>
      </c>
      <c r="B360">
        <v>10330</v>
      </c>
      <c r="C360" s="95">
        <v>638</v>
      </c>
      <c r="D360" s="95">
        <v>2401913</v>
      </c>
      <c r="E360" s="95">
        <v>620</v>
      </c>
      <c r="F360" s="95">
        <v>2260332</v>
      </c>
      <c r="G360" s="95">
        <v>144</v>
      </c>
      <c r="H360" s="95">
        <v>503027</v>
      </c>
      <c r="I360" s="95">
        <v>127</v>
      </c>
      <c r="J360" s="95">
        <v>552092</v>
      </c>
      <c r="K360" s="95">
        <v>658</v>
      </c>
      <c r="L360" s="95">
        <v>2484247</v>
      </c>
      <c r="M360" s="95">
        <v>634</v>
      </c>
      <c r="N360" s="95">
        <v>2443698</v>
      </c>
      <c r="O360" s="95">
        <v>143</v>
      </c>
      <c r="P360" s="95">
        <v>469274</v>
      </c>
      <c r="Q360" s="95">
        <v>127</v>
      </c>
      <c r="R360" s="95">
        <v>577224</v>
      </c>
      <c r="S360" s="95">
        <v>655</v>
      </c>
      <c r="T360" s="95">
        <v>2367906</v>
      </c>
      <c r="U360" s="95">
        <v>631</v>
      </c>
      <c r="V360" s="95">
        <v>2420715</v>
      </c>
      <c r="W360" s="95">
        <v>142</v>
      </c>
      <c r="X360" s="95">
        <v>610812</v>
      </c>
      <c r="Y360" s="95">
        <v>128</v>
      </c>
      <c r="Z360" s="95">
        <v>590324</v>
      </c>
      <c r="AA360" s="95">
        <v>660</v>
      </c>
      <c r="AB360" s="95">
        <v>2634376</v>
      </c>
      <c r="AC360" s="95">
        <v>632</v>
      </c>
      <c r="AD360" s="95">
        <v>2536892</v>
      </c>
      <c r="AE360" s="95">
        <v>133</v>
      </c>
      <c r="AF360" s="95">
        <v>605388</v>
      </c>
      <c r="AG360" s="95">
        <v>121</v>
      </c>
      <c r="AH360" s="95">
        <v>504888</v>
      </c>
      <c r="AI360" s="95">
        <v>668</v>
      </c>
      <c r="AJ360" s="95">
        <v>2220239</v>
      </c>
      <c r="AK360" s="95">
        <v>639</v>
      </c>
      <c r="AL360" s="95">
        <v>2817985</v>
      </c>
      <c r="AM360" s="95">
        <v>129</v>
      </c>
      <c r="AN360" s="95">
        <v>361704</v>
      </c>
      <c r="AO360" s="95">
        <v>116</v>
      </c>
      <c r="AP360" s="95">
        <v>412032</v>
      </c>
      <c r="AQ360" s="72">
        <v>309.56</v>
      </c>
      <c r="AR360" s="72">
        <v>313.75</v>
      </c>
      <c r="AS360" s="72">
        <v>623.30999999999995</v>
      </c>
      <c r="AT360" s="95">
        <v>2904940</v>
      </c>
      <c r="AU360" s="95">
        <v>2812424</v>
      </c>
      <c r="AV360" s="95">
        <v>782</v>
      </c>
      <c r="AW360" s="95">
        <v>747</v>
      </c>
      <c r="AX360" s="72">
        <v>307.27</v>
      </c>
      <c r="AY360" s="72">
        <v>330.81</v>
      </c>
      <c r="AZ360" s="72">
        <v>638.08000000000004</v>
      </c>
      <c r="BA360" s="95">
        <v>2953521</v>
      </c>
      <c r="BB360" s="95">
        <v>3020922</v>
      </c>
      <c r="BC360" s="95">
        <v>801</v>
      </c>
      <c r="BD360" s="95">
        <v>761</v>
      </c>
      <c r="BE360" s="72">
        <v>311.45</v>
      </c>
      <c r="BF360" s="72">
        <v>330.59</v>
      </c>
      <c r="BG360" s="72">
        <v>642.04</v>
      </c>
      <c r="BH360" s="95">
        <v>2978718</v>
      </c>
      <c r="BI360" s="95">
        <v>3011039</v>
      </c>
      <c r="BJ360" s="95">
        <v>797</v>
      </c>
      <c r="BK360" s="95">
        <v>759</v>
      </c>
      <c r="BL360" s="72">
        <v>340.45</v>
      </c>
      <c r="BM360" s="72">
        <v>336.63</v>
      </c>
      <c r="BN360" s="72">
        <v>677.08</v>
      </c>
      <c r="BO360" s="95">
        <v>3239764</v>
      </c>
      <c r="BP360" s="95">
        <v>3041780</v>
      </c>
      <c r="BQ360" s="95">
        <v>793</v>
      </c>
      <c r="BR360" s="95">
        <v>753</v>
      </c>
      <c r="BS360" s="72">
        <v>269.95999999999998</v>
      </c>
      <c r="BT360" s="72">
        <v>356.51</v>
      </c>
      <c r="BU360" s="72">
        <v>626.47</v>
      </c>
      <c r="BV360" s="95">
        <v>2581943</v>
      </c>
      <c r="BW360" s="95">
        <v>3230017</v>
      </c>
      <c r="BX360" s="95">
        <v>797</v>
      </c>
      <c r="BY360" s="95">
        <v>755</v>
      </c>
      <c r="BZ360" s="95">
        <v>765</v>
      </c>
      <c r="CA360" s="95">
        <v>782</v>
      </c>
      <c r="CB360" s="95">
        <v>779</v>
      </c>
      <c r="CC360" s="95">
        <v>774</v>
      </c>
      <c r="CD360" s="95">
        <v>776</v>
      </c>
      <c r="CE360" s="72">
        <v>650.75523149000003</v>
      </c>
      <c r="CF360" s="72">
        <v>676.59346364999999</v>
      </c>
      <c r="CG360" s="72">
        <v>712.40329333</v>
      </c>
      <c r="CH360" s="72">
        <v>716.50152150999998</v>
      </c>
      <c r="CI360" s="72">
        <v>731.52548966999996</v>
      </c>
      <c r="CJ360" s="96">
        <v>0.95782556919999995</v>
      </c>
      <c r="CK360" s="96">
        <v>0.94307739329999996</v>
      </c>
      <c r="CL360" s="96">
        <v>0.90123109479999997</v>
      </c>
      <c r="CM360" s="96">
        <v>0.94498054740000004</v>
      </c>
      <c r="CN360" s="96">
        <v>0.85638847699999998</v>
      </c>
      <c r="CO360" s="96">
        <v>0.95061770999999995</v>
      </c>
      <c r="CP360" s="96">
        <v>0.96852878570000001</v>
      </c>
      <c r="CQ360" s="96">
        <v>0.99584056389999998</v>
      </c>
      <c r="CR360" s="96">
        <v>0.97257400689999995</v>
      </c>
      <c r="CS360" s="95">
        <v>747</v>
      </c>
      <c r="CT360" s="95">
        <v>769</v>
      </c>
      <c r="CU360" s="95">
        <v>766</v>
      </c>
      <c r="CV360" s="95">
        <v>753</v>
      </c>
      <c r="CW360" s="95">
        <v>764</v>
      </c>
      <c r="CX360" s="96">
        <v>1.0169641149999999</v>
      </c>
      <c r="CY360" s="96">
        <v>0.98394441399999999</v>
      </c>
      <c r="CZ360" s="96">
        <v>0.93376861200000005</v>
      </c>
      <c r="DA360" s="96">
        <v>0.89345876999999996</v>
      </c>
      <c r="DB360" s="96">
        <v>0.92543196500000002</v>
      </c>
      <c r="DC360">
        <v>2013</v>
      </c>
      <c r="DD360" s="6">
        <v>755</v>
      </c>
      <c r="DE360" s="96">
        <v>5.9965599999999997E-3</v>
      </c>
      <c r="DF360" s="72">
        <v>742.45</v>
      </c>
      <c r="DG360" s="96">
        <v>1</v>
      </c>
      <c r="DH360" s="72">
        <v>742.45</v>
      </c>
      <c r="DI360" s="72">
        <v>778.08313289</v>
      </c>
      <c r="DJ360" s="96">
        <v>0.8689073598</v>
      </c>
      <c r="DK360" s="72">
        <v>747.12124146999997</v>
      </c>
      <c r="DL360" s="96">
        <v>0.99755859010000003</v>
      </c>
      <c r="DM360" s="72">
        <v>745.29721226000004</v>
      </c>
      <c r="DN360" s="96">
        <v>1</v>
      </c>
      <c r="DO360" s="96">
        <v>1.3280999999999999E-2</v>
      </c>
      <c r="DP360" s="72">
        <v>9.9</v>
      </c>
      <c r="DQ360" s="72">
        <v>735.4</v>
      </c>
      <c r="DR360" t="s">
        <v>131</v>
      </c>
      <c r="DT360" t="s">
        <v>289</v>
      </c>
    </row>
    <row r="361" spans="1:124" x14ac:dyDescent="0.3">
      <c r="A361" t="s">
        <v>177</v>
      </c>
      <c r="B361">
        <v>10340</v>
      </c>
      <c r="C361" s="95">
        <v>76699</v>
      </c>
      <c r="D361" s="95">
        <v>269514710</v>
      </c>
      <c r="E361" s="95">
        <v>74878</v>
      </c>
      <c r="F361" s="95">
        <v>312545897</v>
      </c>
      <c r="G361" s="95">
        <v>7162</v>
      </c>
      <c r="H361" s="95">
        <v>25910683</v>
      </c>
      <c r="I361" s="95">
        <v>6314</v>
      </c>
      <c r="J361" s="95">
        <v>26145661</v>
      </c>
      <c r="K361" s="95">
        <v>78111</v>
      </c>
      <c r="L361" s="95">
        <v>273812995</v>
      </c>
      <c r="M361" s="95">
        <v>76007</v>
      </c>
      <c r="N361" s="95">
        <v>329732112</v>
      </c>
      <c r="O361" s="95">
        <v>7494</v>
      </c>
      <c r="P361" s="95">
        <v>25278532</v>
      </c>
      <c r="Q361" s="95">
        <v>6622</v>
      </c>
      <c r="R361" s="95">
        <v>27869974</v>
      </c>
      <c r="S361" s="95">
        <v>79856</v>
      </c>
      <c r="T361" s="95">
        <v>287641092</v>
      </c>
      <c r="U361" s="95">
        <v>77398</v>
      </c>
      <c r="V361" s="95">
        <v>367086350</v>
      </c>
      <c r="W361" s="95">
        <v>7477</v>
      </c>
      <c r="X361" s="95">
        <v>25407197</v>
      </c>
      <c r="Y361" s="95">
        <v>6588</v>
      </c>
      <c r="Z361" s="95">
        <v>30263272</v>
      </c>
      <c r="AA361" s="95">
        <v>80879</v>
      </c>
      <c r="AB361" s="95">
        <v>284404496</v>
      </c>
      <c r="AC361" s="95">
        <v>78199</v>
      </c>
      <c r="AD361" s="95">
        <v>398947321</v>
      </c>
      <c r="AE361" s="95">
        <v>7362</v>
      </c>
      <c r="AF361" s="95">
        <v>27877460</v>
      </c>
      <c r="AG361" s="95">
        <v>6440</v>
      </c>
      <c r="AH361" s="95">
        <v>31557128</v>
      </c>
      <c r="AI361" s="95">
        <v>81884</v>
      </c>
      <c r="AJ361" s="95">
        <v>314276637.94999999</v>
      </c>
      <c r="AK361" s="95">
        <v>79044</v>
      </c>
      <c r="AL361" s="95">
        <v>420555257.45999998</v>
      </c>
      <c r="AM361" s="95">
        <v>7649</v>
      </c>
      <c r="AN361" s="95">
        <v>27845441.52</v>
      </c>
      <c r="AO361" s="95">
        <v>6727</v>
      </c>
      <c r="AP361" s="95">
        <v>33440418.620000001</v>
      </c>
      <c r="AQ361" s="72">
        <v>293.57</v>
      </c>
      <c r="AR361" s="72">
        <v>347.62</v>
      </c>
      <c r="AS361" s="72">
        <v>641.19000000000005</v>
      </c>
      <c r="AT361" s="95">
        <v>295425393</v>
      </c>
      <c r="AU361" s="95">
        <v>338691558</v>
      </c>
      <c r="AV361" s="95">
        <v>83861</v>
      </c>
      <c r="AW361" s="95">
        <v>81192</v>
      </c>
      <c r="AX361" s="72">
        <v>291.14999999999998</v>
      </c>
      <c r="AY361" s="72">
        <v>360.65</v>
      </c>
      <c r="AZ361" s="72">
        <v>651.79999999999995</v>
      </c>
      <c r="BA361" s="95">
        <v>299091527</v>
      </c>
      <c r="BB361" s="95">
        <v>357602086</v>
      </c>
      <c r="BC361" s="95">
        <v>85605</v>
      </c>
      <c r="BD361" s="95">
        <v>82629</v>
      </c>
      <c r="BE361" s="72">
        <v>298.70999999999998</v>
      </c>
      <c r="BF361" s="72">
        <v>394.26</v>
      </c>
      <c r="BG361" s="72">
        <v>692.97</v>
      </c>
      <c r="BH361" s="95">
        <v>313048289</v>
      </c>
      <c r="BI361" s="95">
        <v>397349622</v>
      </c>
      <c r="BJ361" s="95">
        <v>87333</v>
      </c>
      <c r="BK361" s="95">
        <v>83986</v>
      </c>
      <c r="BL361" s="72">
        <v>294.91000000000003</v>
      </c>
      <c r="BM361" s="72">
        <v>423.86</v>
      </c>
      <c r="BN361" s="72">
        <v>718.77</v>
      </c>
      <c r="BO361" s="95">
        <v>312281956</v>
      </c>
      <c r="BP361" s="95">
        <v>430504449</v>
      </c>
      <c r="BQ361" s="95">
        <v>88241</v>
      </c>
      <c r="BR361" s="95">
        <v>84639</v>
      </c>
      <c r="BS361" s="72">
        <v>318.43</v>
      </c>
      <c r="BT361" s="72">
        <v>441.09</v>
      </c>
      <c r="BU361" s="72">
        <v>759.52</v>
      </c>
      <c r="BV361" s="95">
        <v>342122079.47000003</v>
      </c>
      <c r="BW361" s="95">
        <v>453995676.07999998</v>
      </c>
      <c r="BX361" s="95">
        <v>89533</v>
      </c>
      <c r="BY361" s="95">
        <v>85771</v>
      </c>
      <c r="BZ361" s="95">
        <v>82589</v>
      </c>
      <c r="CA361" s="95">
        <v>84166</v>
      </c>
      <c r="CB361" s="95">
        <v>85720</v>
      </c>
      <c r="CC361" s="95">
        <v>86531</v>
      </c>
      <c r="CD361" s="95">
        <v>87693</v>
      </c>
      <c r="CE361" s="72">
        <v>650.75523149000003</v>
      </c>
      <c r="CF361" s="72">
        <v>676.59346364999999</v>
      </c>
      <c r="CG361" s="72">
        <v>712.40329333</v>
      </c>
      <c r="CH361" s="72">
        <v>716.50152150999998</v>
      </c>
      <c r="CI361" s="72">
        <v>731.52548966999996</v>
      </c>
      <c r="CJ361" s="96">
        <v>0.98530133750000004</v>
      </c>
      <c r="CK361" s="96">
        <v>0.96335544910000004</v>
      </c>
      <c r="CL361" s="96">
        <v>0.97272149990000001</v>
      </c>
      <c r="CM361" s="96">
        <v>1.0031660484</v>
      </c>
      <c r="CN361" s="96">
        <v>1.0382686738</v>
      </c>
      <c r="CO361" s="96">
        <v>1.0147694992</v>
      </c>
      <c r="CP361" s="96">
        <v>0.97811631359999995</v>
      </c>
      <c r="CQ361" s="96">
        <v>0.99584056389999998</v>
      </c>
      <c r="CR361" s="96">
        <v>0.98220157860000001</v>
      </c>
      <c r="CS361" s="95">
        <v>59315</v>
      </c>
      <c r="CT361" s="95">
        <v>59484</v>
      </c>
      <c r="CU361" s="95">
        <v>58441</v>
      </c>
      <c r="CV361" s="95">
        <v>57781</v>
      </c>
      <c r="CW361" s="95">
        <v>57553</v>
      </c>
      <c r="CX361" s="96">
        <v>0.98536673399999997</v>
      </c>
      <c r="CY361" s="96">
        <v>1.0076459950000001</v>
      </c>
      <c r="CZ361" s="96">
        <v>1.0105071000000001</v>
      </c>
      <c r="DA361" s="96">
        <v>1.028258525</v>
      </c>
      <c r="DB361" s="96">
        <v>1.043220649</v>
      </c>
      <c r="DC361">
        <v>2013</v>
      </c>
      <c r="DD361" s="6">
        <v>83643.399999999994</v>
      </c>
      <c r="DE361" s="96">
        <v>1.7465378000000001E-3</v>
      </c>
      <c r="DF361" s="72">
        <v>753</v>
      </c>
      <c r="DG361" s="96">
        <v>1.0000979376000001</v>
      </c>
      <c r="DH361" s="72">
        <v>753.07374699000002</v>
      </c>
      <c r="DI361" s="72">
        <v>810.17859038999995</v>
      </c>
      <c r="DJ361" s="96">
        <v>1</v>
      </c>
      <c r="DK361" s="72">
        <v>753.07374699000002</v>
      </c>
      <c r="DL361" s="96">
        <v>1</v>
      </c>
      <c r="DM361" s="72">
        <v>753.07374699000002</v>
      </c>
      <c r="DN361" s="96">
        <v>1</v>
      </c>
      <c r="DO361" s="96">
        <v>4.8630000000000001E-3</v>
      </c>
      <c r="DP361" s="72">
        <v>3.66</v>
      </c>
      <c r="DQ361" s="72">
        <v>749.41</v>
      </c>
      <c r="DR361" t="s">
        <v>177</v>
      </c>
      <c r="DT361" t="s">
        <v>289</v>
      </c>
    </row>
    <row r="362" spans="1:124" x14ac:dyDescent="0.3">
      <c r="A362" t="s">
        <v>41</v>
      </c>
      <c r="B362">
        <v>10350</v>
      </c>
      <c r="C362" s="95">
        <v>88528</v>
      </c>
      <c r="D362" s="95">
        <v>318567717</v>
      </c>
      <c r="E362" s="95">
        <v>85526</v>
      </c>
      <c r="F362" s="95">
        <v>377295045</v>
      </c>
      <c r="G362" s="95">
        <v>9854</v>
      </c>
      <c r="H362" s="95">
        <v>27719422</v>
      </c>
      <c r="I362" s="95">
        <v>8696</v>
      </c>
      <c r="J362" s="95">
        <v>33345547</v>
      </c>
      <c r="K362" s="95">
        <v>87610</v>
      </c>
      <c r="L362" s="95">
        <v>321651446</v>
      </c>
      <c r="M362" s="95">
        <v>84157</v>
      </c>
      <c r="N362" s="95">
        <v>395445150</v>
      </c>
      <c r="O362" s="95">
        <v>9559</v>
      </c>
      <c r="P362" s="95">
        <v>30095151</v>
      </c>
      <c r="Q362" s="95">
        <v>8328</v>
      </c>
      <c r="R362" s="95">
        <v>32817679</v>
      </c>
      <c r="S362" s="95">
        <v>87286</v>
      </c>
      <c r="T362" s="95">
        <v>352491092</v>
      </c>
      <c r="U362" s="95">
        <v>83497</v>
      </c>
      <c r="V362" s="95">
        <v>419468326</v>
      </c>
      <c r="W362" s="95">
        <v>9482</v>
      </c>
      <c r="X362" s="95">
        <v>32803950</v>
      </c>
      <c r="Y362" s="95">
        <v>8248</v>
      </c>
      <c r="Z362" s="95">
        <v>35325365</v>
      </c>
      <c r="AA362" s="95">
        <v>88292</v>
      </c>
      <c r="AB362" s="95">
        <v>310716744</v>
      </c>
      <c r="AC362" s="95">
        <v>84167</v>
      </c>
      <c r="AD362" s="95">
        <v>442234347</v>
      </c>
      <c r="AE362" s="95">
        <v>9773</v>
      </c>
      <c r="AF362" s="95">
        <v>32699089</v>
      </c>
      <c r="AG362" s="95">
        <v>8530</v>
      </c>
      <c r="AH362" s="95">
        <v>39287540</v>
      </c>
      <c r="AI362" s="95">
        <v>89427</v>
      </c>
      <c r="AJ362" s="95">
        <v>326465304.99000001</v>
      </c>
      <c r="AK362" s="95">
        <v>84913</v>
      </c>
      <c r="AL362" s="95">
        <v>455627156.07999998</v>
      </c>
      <c r="AM362" s="95">
        <v>10312</v>
      </c>
      <c r="AN362" s="95">
        <v>38511370</v>
      </c>
      <c r="AO362" s="95">
        <v>9105</v>
      </c>
      <c r="AP362" s="95">
        <v>44733582.219999999</v>
      </c>
      <c r="AQ362" s="72">
        <v>293.32</v>
      </c>
      <c r="AR362" s="72">
        <v>363.19</v>
      </c>
      <c r="AS362" s="72">
        <v>656.51</v>
      </c>
      <c r="AT362" s="95">
        <v>346287139</v>
      </c>
      <c r="AU362" s="95">
        <v>410640592</v>
      </c>
      <c r="AV362" s="95">
        <v>98382</v>
      </c>
      <c r="AW362" s="95">
        <v>94222</v>
      </c>
      <c r="AX362" s="72">
        <v>301.66000000000003</v>
      </c>
      <c r="AY362" s="72">
        <v>385.88</v>
      </c>
      <c r="AZ362" s="72">
        <v>687.54</v>
      </c>
      <c r="BA362" s="95">
        <v>351746597</v>
      </c>
      <c r="BB362" s="95">
        <v>428262829</v>
      </c>
      <c r="BC362" s="95">
        <v>97169</v>
      </c>
      <c r="BD362" s="95">
        <v>92485</v>
      </c>
      <c r="BE362" s="72">
        <v>331.8</v>
      </c>
      <c r="BF362" s="72">
        <v>413.1</v>
      </c>
      <c r="BG362" s="72">
        <v>744.9</v>
      </c>
      <c r="BH362" s="95">
        <v>385295042</v>
      </c>
      <c r="BI362" s="95">
        <v>454793691</v>
      </c>
      <c r="BJ362" s="95">
        <v>96768</v>
      </c>
      <c r="BK362" s="95">
        <v>91745</v>
      </c>
      <c r="BL362" s="72">
        <v>291.83</v>
      </c>
      <c r="BM362" s="72">
        <v>432.88</v>
      </c>
      <c r="BN362" s="72">
        <v>724.71</v>
      </c>
      <c r="BO362" s="95">
        <v>343415833</v>
      </c>
      <c r="BP362" s="95">
        <v>481521887</v>
      </c>
      <c r="BQ362" s="95">
        <v>98065</v>
      </c>
      <c r="BR362" s="95">
        <v>92697</v>
      </c>
      <c r="BS362" s="72">
        <v>304.94</v>
      </c>
      <c r="BT362" s="72">
        <v>443.5</v>
      </c>
      <c r="BU362" s="72">
        <v>748.44</v>
      </c>
      <c r="BV362" s="95">
        <v>364976674.99000001</v>
      </c>
      <c r="BW362" s="95">
        <v>500360738.30000001</v>
      </c>
      <c r="BX362" s="95">
        <v>99739</v>
      </c>
      <c r="BY362" s="95">
        <v>94018</v>
      </c>
      <c r="BZ362" s="95">
        <v>96399</v>
      </c>
      <c r="CA362" s="95">
        <v>94907</v>
      </c>
      <c r="CB362" s="95">
        <v>94347</v>
      </c>
      <c r="CC362" s="95">
        <v>95517</v>
      </c>
      <c r="CD362" s="95">
        <v>96940</v>
      </c>
      <c r="CE362" s="72">
        <v>650.75523149000003</v>
      </c>
      <c r="CF362" s="72">
        <v>676.59346364999999</v>
      </c>
      <c r="CG362" s="72">
        <v>712.40329333</v>
      </c>
      <c r="CH362" s="72">
        <v>716.50152150999998</v>
      </c>
      <c r="CI362" s="72">
        <v>731.52548966999996</v>
      </c>
      <c r="CJ362" s="96">
        <v>1.0088432151</v>
      </c>
      <c r="CK362" s="96">
        <v>1.0161788975999999</v>
      </c>
      <c r="CL362" s="96">
        <v>1.0456156042</v>
      </c>
      <c r="CM362" s="96">
        <v>1.0114563309</v>
      </c>
      <c r="CN362" s="96">
        <v>1.0231222433</v>
      </c>
      <c r="CO362" s="96">
        <v>0.94862749390000001</v>
      </c>
      <c r="CP362" s="96">
        <v>1.0763374082999999</v>
      </c>
      <c r="CQ362" s="96">
        <v>0.99584056389999998</v>
      </c>
      <c r="CR362" s="96">
        <v>1.08083291</v>
      </c>
      <c r="CS362" s="95">
        <v>92414</v>
      </c>
      <c r="CT362" s="95">
        <v>90825</v>
      </c>
      <c r="CU362" s="95">
        <v>89838</v>
      </c>
      <c r="CV362" s="95">
        <v>90982</v>
      </c>
      <c r="CW362" s="95">
        <v>92395</v>
      </c>
      <c r="CX362" s="96">
        <v>0.93257382499999997</v>
      </c>
      <c r="CY362" s="96">
        <v>0.93762133599999997</v>
      </c>
      <c r="CZ362" s="96">
        <v>0.93732190199999998</v>
      </c>
      <c r="DA362" s="96">
        <v>0.95771229400000002</v>
      </c>
      <c r="DB362" s="96">
        <v>0.97755044999999996</v>
      </c>
      <c r="DC362">
        <v>2013</v>
      </c>
      <c r="DD362" s="6">
        <v>93033.4</v>
      </c>
      <c r="DE362" s="96">
        <v>1.2517097E-3</v>
      </c>
      <c r="DF362" s="72">
        <v>829.03</v>
      </c>
      <c r="DG362" s="96">
        <v>1.0000244998000001</v>
      </c>
      <c r="DH362" s="72">
        <v>829.05031111000005</v>
      </c>
      <c r="DI362" s="72">
        <v>829.05031111000005</v>
      </c>
      <c r="DJ362" s="96">
        <v>1</v>
      </c>
      <c r="DK362" s="72">
        <v>829.05031111000005</v>
      </c>
      <c r="DL362" s="96">
        <v>1</v>
      </c>
      <c r="DM362" s="72">
        <v>829.05031111000005</v>
      </c>
      <c r="DN362" s="96">
        <v>1</v>
      </c>
      <c r="DO362" s="96">
        <v>3.555E-3</v>
      </c>
      <c r="DP362" s="72">
        <v>2.95</v>
      </c>
      <c r="DQ362" s="72">
        <v>826.1</v>
      </c>
      <c r="DR362" t="s">
        <v>41</v>
      </c>
      <c r="DT362" t="s">
        <v>289</v>
      </c>
    </row>
    <row r="363" spans="1:124" x14ac:dyDescent="0.3">
      <c r="A363" t="s">
        <v>315</v>
      </c>
      <c r="B363">
        <v>10360</v>
      </c>
      <c r="C363" s="95">
        <v>15946</v>
      </c>
      <c r="D363" s="95">
        <v>57832866</v>
      </c>
      <c r="E363" s="95">
        <v>14436</v>
      </c>
      <c r="F363" s="95">
        <v>46615496</v>
      </c>
      <c r="G363" s="95">
        <v>3072</v>
      </c>
      <c r="H363" s="95">
        <v>8938156</v>
      </c>
      <c r="I363" s="95">
        <v>2582</v>
      </c>
      <c r="J363" s="95">
        <v>7547125</v>
      </c>
      <c r="K363" s="95">
        <v>15923</v>
      </c>
      <c r="L363" s="95">
        <v>64591437</v>
      </c>
      <c r="M363" s="95">
        <v>14228</v>
      </c>
      <c r="N363" s="95">
        <v>50292219</v>
      </c>
      <c r="O363" s="95">
        <v>3116</v>
      </c>
      <c r="P363" s="95">
        <v>8756502</v>
      </c>
      <c r="Q363" s="95">
        <v>2624</v>
      </c>
      <c r="R363" s="95">
        <v>8139524</v>
      </c>
      <c r="S363" s="95">
        <v>15832</v>
      </c>
      <c r="T363" s="95">
        <v>65015091</v>
      </c>
      <c r="U363" s="95">
        <v>13922</v>
      </c>
      <c r="V363" s="95">
        <v>51755047</v>
      </c>
      <c r="W363" s="95">
        <v>3096</v>
      </c>
      <c r="X363" s="95">
        <v>11225131</v>
      </c>
      <c r="Y363" s="95">
        <v>2612</v>
      </c>
      <c r="Z363" s="95">
        <v>8856832</v>
      </c>
      <c r="AA363" s="95">
        <v>15913</v>
      </c>
      <c r="AB363" s="95">
        <v>59721883</v>
      </c>
      <c r="AC363" s="95">
        <v>13769</v>
      </c>
      <c r="AD363" s="95">
        <v>55298215</v>
      </c>
      <c r="AE363" s="95">
        <v>3165</v>
      </c>
      <c r="AF363" s="95">
        <v>10761201</v>
      </c>
      <c r="AG363" s="95">
        <v>2681</v>
      </c>
      <c r="AH363" s="95">
        <v>9113418</v>
      </c>
      <c r="AI363" s="95">
        <v>16144</v>
      </c>
      <c r="AJ363" s="95">
        <v>63131428.560000002</v>
      </c>
      <c r="AK363" s="95">
        <v>13815</v>
      </c>
      <c r="AL363" s="95">
        <v>56272540.539999999</v>
      </c>
      <c r="AM363" s="95">
        <v>3322</v>
      </c>
      <c r="AN363" s="95">
        <v>10939548</v>
      </c>
      <c r="AO363" s="95">
        <v>2856</v>
      </c>
      <c r="AP363" s="95">
        <v>9815328</v>
      </c>
      <c r="AQ363" s="72">
        <v>292.58</v>
      </c>
      <c r="AR363" s="72">
        <v>265.22000000000003</v>
      </c>
      <c r="AS363" s="72">
        <v>557.79999999999995</v>
      </c>
      <c r="AT363" s="95">
        <v>66771022</v>
      </c>
      <c r="AU363" s="95">
        <v>54162621</v>
      </c>
      <c r="AV363" s="95">
        <v>19018</v>
      </c>
      <c r="AW363" s="95">
        <v>17018</v>
      </c>
      <c r="AX363" s="72">
        <v>321.04000000000002</v>
      </c>
      <c r="AY363" s="72">
        <v>288.95</v>
      </c>
      <c r="AZ363" s="72">
        <v>609.99</v>
      </c>
      <c r="BA363" s="95">
        <v>73347939</v>
      </c>
      <c r="BB363" s="95">
        <v>58431743</v>
      </c>
      <c r="BC363" s="95">
        <v>19039</v>
      </c>
      <c r="BD363" s="95">
        <v>16852</v>
      </c>
      <c r="BE363" s="72">
        <v>335.66</v>
      </c>
      <c r="BF363" s="72">
        <v>305.49</v>
      </c>
      <c r="BG363" s="72">
        <v>641.15</v>
      </c>
      <c r="BH363" s="95">
        <v>76240222</v>
      </c>
      <c r="BI363" s="95">
        <v>60611879</v>
      </c>
      <c r="BJ363" s="95">
        <v>18928</v>
      </c>
      <c r="BK363" s="95">
        <v>16534</v>
      </c>
      <c r="BL363" s="72">
        <v>307.87</v>
      </c>
      <c r="BM363" s="72">
        <v>326.3</v>
      </c>
      <c r="BN363" s="72">
        <v>634.16999999999996</v>
      </c>
      <c r="BO363" s="95">
        <v>70483084</v>
      </c>
      <c r="BP363" s="95">
        <v>64411633</v>
      </c>
      <c r="BQ363" s="95">
        <v>19078</v>
      </c>
      <c r="BR363" s="95">
        <v>16450</v>
      </c>
      <c r="BS363" s="72">
        <v>317.10000000000002</v>
      </c>
      <c r="BT363" s="72">
        <v>330.35</v>
      </c>
      <c r="BU363" s="72">
        <v>647.45000000000005</v>
      </c>
      <c r="BV363" s="95">
        <v>74070976.560000002</v>
      </c>
      <c r="BW363" s="95">
        <v>66087868.539999999</v>
      </c>
      <c r="BX363" s="95">
        <v>19466</v>
      </c>
      <c r="BY363" s="95">
        <v>16671</v>
      </c>
      <c r="BZ363" s="95">
        <v>18065</v>
      </c>
      <c r="CA363" s="95">
        <v>17986</v>
      </c>
      <c r="CB363" s="95">
        <v>17774</v>
      </c>
      <c r="CC363" s="95">
        <v>17830</v>
      </c>
      <c r="CD363" s="95">
        <v>18099</v>
      </c>
      <c r="CE363" s="72">
        <v>650.75523149000003</v>
      </c>
      <c r="CF363" s="72">
        <v>676.59346364999999</v>
      </c>
      <c r="CG363" s="72">
        <v>712.40329333</v>
      </c>
      <c r="CH363" s="72">
        <v>716.50152150999998</v>
      </c>
      <c r="CI363" s="72">
        <v>731.52548966999996</v>
      </c>
      <c r="CJ363" s="96">
        <v>0.85715791900000005</v>
      </c>
      <c r="CK363" s="96">
        <v>0.90156058660000005</v>
      </c>
      <c r="CL363" s="96">
        <v>0.89998180240000003</v>
      </c>
      <c r="CM363" s="96">
        <v>0.88509232839999996</v>
      </c>
      <c r="CN363" s="96">
        <v>0.88506827050000003</v>
      </c>
      <c r="CO363" s="96">
        <v>0.97413989020000002</v>
      </c>
      <c r="CP363" s="96">
        <v>0.90928642829999995</v>
      </c>
      <c r="CQ363" s="96">
        <v>0.99584056389999998</v>
      </c>
      <c r="CR363" s="96">
        <v>0.91308421390000005</v>
      </c>
      <c r="CS363" s="95">
        <v>16924</v>
      </c>
      <c r="CT363" s="95">
        <v>17058</v>
      </c>
      <c r="CU363" s="95">
        <v>16644</v>
      </c>
      <c r="CV363" s="95">
        <v>16456</v>
      </c>
      <c r="CW363" s="95">
        <v>16477</v>
      </c>
      <c r="CX363" s="96">
        <v>0.97384201000000004</v>
      </c>
      <c r="CY363" s="96">
        <v>0.97777297200000002</v>
      </c>
      <c r="CZ363" s="96">
        <v>0.96982397200000003</v>
      </c>
      <c r="DA363" s="96">
        <v>0.96864893900000004</v>
      </c>
      <c r="DB363" s="96">
        <v>0.980528277</v>
      </c>
      <c r="DC363">
        <v>2013</v>
      </c>
      <c r="DD363" s="6">
        <v>16705</v>
      </c>
      <c r="DE363" s="96">
        <v>2.7895336000000001E-3</v>
      </c>
      <c r="DF363" s="72">
        <v>699.28</v>
      </c>
      <c r="DG363" s="96">
        <v>1</v>
      </c>
      <c r="DH363" s="72">
        <v>699.28</v>
      </c>
      <c r="DI363" s="72">
        <v>698.32671663999997</v>
      </c>
      <c r="DJ363" s="96">
        <v>1</v>
      </c>
      <c r="DK363" s="72">
        <v>699.28</v>
      </c>
      <c r="DL363" s="96">
        <v>1</v>
      </c>
      <c r="DM363" s="72">
        <v>699.28</v>
      </c>
      <c r="DN363" s="96">
        <v>1</v>
      </c>
      <c r="DO363" s="96">
        <v>7.4349999999999998E-3</v>
      </c>
      <c r="DP363" s="72">
        <v>5.2</v>
      </c>
      <c r="DQ363" s="72">
        <v>694.08</v>
      </c>
      <c r="DR363" t="s">
        <v>315</v>
      </c>
      <c r="DT363" t="s">
        <v>289</v>
      </c>
    </row>
    <row r="364" spans="1:124" x14ac:dyDescent="0.3">
      <c r="A364" t="s">
        <v>316</v>
      </c>
      <c r="B364">
        <v>10370</v>
      </c>
      <c r="C364" s="95">
        <v>5908</v>
      </c>
      <c r="D364" s="95">
        <v>22403490</v>
      </c>
      <c r="E364" s="95">
        <v>5635</v>
      </c>
      <c r="F364" s="95">
        <v>18885568</v>
      </c>
      <c r="G364" s="95">
        <v>1455</v>
      </c>
      <c r="H364" s="95">
        <v>4918919</v>
      </c>
      <c r="I364" s="95">
        <v>1325</v>
      </c>
      <c r="J364" s="95">
        <v>4053345</v>
      </c>
      <c r="K364" s="95">
        <v>5893</v>
      </c>
      <c r="L364" s="95">
        <v>23032057</v>
      </c>
      <c r="M364" s="95">
        <v>5579</v>
      </c>
      <c r="N364" s="95">
        <v>19705986</v>
      </c>
      <c r="O364" s="95">
        <v>1462</v>
      </c>
      <c r="P364" s="95">
        <v>4597188</v>
      </c>
      <c r="Q364" s="95">
        <v>1325</v>
      </c>
      <c r="R364" s="95">
        <v>4095559</v>
      </c>
      <c r="S364" s="95">
        <v>5904</v>
      </c>
      <c r="T364" s="95">
        <v>24724387</v>
      </c>
      <c r="U364" s="95">
        <v>5550</v>
      </c>
      <c r="V364" s="95">
        <v>20483216</v>
      </c>
      <c r="W364" s="95">
        <v>1442</v>
      </c>
      <c r="X364" s="95">
        <v>5227607</v>
      </c>
      <c r="Y364" s="95">
        <v>1303</v>
      </c>
      <c r="Z364" s="95">
        <v>4605168</v>
      </c>
      <c r="AA364" s="95">
        <v>5872</v>
      </c>
      <c r="AB364" s="95">
        <v>25883688</v>
      </c>
      <c r="AC364" s="95">
        <v>5513</v>
      </c>
      <c r="AD364" s="95">
        <v>22602447</v>
      </c>
      <c r="AE364" s="95">
        <v>1423</v>
      </c>
      <c r="AF364" s="95">
        <v>5482064</v>
      </c>
      <c r="AG364" s="95">
        <v>1287</v>
      </c>
      <c r="AH364" s="95">
        <v>5212915</v>
      </c>
      <c r="AI364" s="95">
        <v>5862</v>
      </c>
      <c r="AJ364" s="95">
        <v>25158294</v>
      </c>
      <c r="AK364" s="95">
        <v>5469</v>
      </c>
      <c r="AL364" s="95">
        <v>23612999.420000002</v>
      </c>
      <c r="AM364" s="95">
        <v>1411</v>
      </c>
      <c r="AN364" s="95">
        <v>5458766</v>
      </c>
      <c r="AO364" s="95">
        <v>1284</v>
      </c>
      <c r="AP364" s="95">
        <v>5490820</v>
      </c>
      <c r="AQ364" s="72">
        <v>309.23</v>
      </c>
      <c r="AR364" s="72">
        <v>274.64999999999998</v>
      </c>
      <c r="AS364" s="72">
        <v>583.88</v>
      </c>
      <c r="AT364" s="95">
        <v>27322409</v>
      </c>
      <c r="AU364" s="95">
        <v>22938913</v>
      </c>
      <c r="AV364" s="95">
        <v>7363</v>
      </c>
      <c r="AW364" s="95">
        <v>6960</v>
      </c>
      <c r="AX364" s="72">
        <v>313.04000000000002</v>
      </c>
      <c r="AY364" s="72">
        <v>287.29000000000002</v>
      </c>
      <c r="AZ364" s="72">
        <v>600.33000000000004</v>
      </c>
      <c r="BA364" s="95">
        <v>27629245</v>
      </c>
      <c r="BB364" s="95">
        <v>23801545</v>
      </c>
      <c r="BC364" s="95">
        <v>7355</v>
      </c>
      <c r="BD364" s="95">
        <v>6904</v>
      </c>
      <c r="BE364" s="72">
        <v>339.78</v>
      </c>
      <c r="BF364" s="72">
        <v>305.08</v>
      </c>
      <c r="BG364" s="72">
        <v>644.86</v>
      </c>
      <c r="BH364" s="95">
        <v>29951994</v>
      </c>
      <c r="BI364" s="95">
        <v>25088384</v>
      </c>
      <c r="BJ364" s="95">
        <v>7346</v>
      </c>
      <c r="BK364" s="95">
        <v>6853</v>
      </c>
      <c r="BL364" s="72">
        <v>358.3</v>
      </c>
      <c r="BM364" s="72">
        <v>340.87</v>
      </c>
      <c r="BN364" s="72">
        <v>699.17</v>
      </c>
      <c r="BO364" s="95">
        <v>31365752</v>
      </c>
      <c r="BP364" s="95">
        <v>27815362</v>
      </c>
      <c r="BQ364" s="95">
        <v>7295</v>
      </c>
      <c r="BR364" s="95">
        <v>6800</v>
      </c>
      <c r="BS364" s="72">
        <v>350.81</v>
      </c>
      <c r="BT364" s="72">
        <v>359.15</v>
      </c>
      <c r="BU364" s="72">
        <v>709.96</v>
      </c>
      <c r="BV364" s="95">
        <v>30617060</v>
      </c>
      <c r="BW364" s="95">
        <v>29103819.420000002</v>
      </c>
      <c r="BX364" s="95">
        <v>7273</v>
      </c>
      <c r="BY364" s="95">
        <v>6753</v>
      </c>
      <c r="BZ364" s="95">
        <v>7171</v>
      </c>
      <c r="CA364" s="95">
        <v>7137</v>
      </c>
      <c r="CB364" s="95">
        <v>7108</v>
      </c>
      <c r="CC364" s="95">
        <v>7060</v>
      </c>
      <c r="CD364" s="95">
        <v>7019</v>
      </c>
      <c r="CE364" s="72">
        <v>650.75523149000003</v>
      </c>
      <c r="CF364" s="72">
        <v>676.59346364999999</v>
      </c>
      <c r="CG364" s="72">
        <v>712.40329333</v>
      </c>
      <c r="CH364" s="72">
        <v>716.50152150999998</v>
      </c>
      <c r="CI364" s="72">
        <v>731.52548966999996</v>
      </c>
      <c r="CJ364" s="96">
        <v>0.89723443120000002</v>
      </c>
      <c r="CK364" s="96">
        <v>0.88728317999999995</v>
      </c>
      <c r="CL364" s="96">
        <v>0.90518952679999998</v>
      </c>
      <c r="CM364" s="96">
        <v>0.9758109076</v>
      </c>
      <c r="CN364" s="96">
        <v>0.9705198384</v>
      </c>
      <c r="CO364" s="96">
        <v>0.9313191972</v>
      </c>
      <c r="CP364" s="96">
        <v>0.99558516519999996</v>
      </c>
      <c r="CQ364" s="96">
        <v>0.99584056389999998</v>
      </c>
      <c r="CR364" s="96">
        <v>0.99974339180000005</v>
      </c>
      <c r="CS364" s="95">
        <v>7520</v>
      </c>
      <c r="CT364" s="95">
        <v>7567</v>
      </c>
      <c r="CU364" s="95">
        <v>7527</v>
      </c>
      <c r="CV364" s="95">
        <v>7501</v>
      </c>
      <c r="CW364" s="95">
        <v>7430</v>
      </c>
      <c r="CX364" s="96">
        <v>0.93318336999999996</v>
      </c>
      <c r="CY364" s="96">
        <v>0.92520050200000004</v>
      </c>
      <c r="CZ364" s="96">
        <v>0.91910323400000005</v>
      </c>
      <c r="DA364" s="96">
        <v>0.93215209799999998</v>
      </c>
      <c r="DB364" s="96">
        <v>0.947198545</v>
      </c>
      <c r="DC364">
        <v>2013</v>
      </c>
      <c r="DD364" s="6">
        <v>6854</v>
      </c>
      <c r="DE364" s="96">
        <v>1.1173170099999999E-2</v>
      </c>
      <c r="DF364" s="72">
        <v>759.21</v>
      </c>
      <c r="DG364" s="96">
        <v>1</v>
      </c>
      <c r="DH364" s="72">
        <v>759.21</v>
      </c>
      <c r="DI364" s="72">
        <v>778.08313289</v>
      </c>
      <c r="DJ364" s="96">
        <v>1</v>
      </c>
      <c r="DK364" s="72">
        <v>759.21</v>
      </c>
      <c r="DL364" s="96">
        <v>1</v>
      </c>
      <c r="DM364" s="72">
        <v>759.21</v>
      </c>
      <c r="DN364" s="96">
        <v>1</v>
      </c>
      <c r="DO364" s="96">
        <v>2.2862E-2</v>
      </c>
      <c r="DP364" s="72">
        <v>17.36</v>
      </c>
      <c r="DQ364" s="72">
        <v>741.85</v>
      </c>
      <c r="DR364" t="s">
        <v>316</v>
      </c>
      <c r="DT364" t="s">
        <v>289</v>
      </c>
    </row>
    <row r="365" spans="1:124" x14ac:dyDescent="0.3">
      <c r="A365" t="s">
        <v>317</v>
      </c>
      <c r="B365">
        <v>10380</v>
      </c>
      <c r="C365" s="95">
        <v>722</v>
      </c>
      <c r="D365" s="95">
        <v>2970846</v>
      </c>
      <c r="E365" s="95">
        <v>702</v>
      </c>
      <c r="F365" s="95">
        <v>2316041</v>
      </c>
      <c r="G365" s="95">
        <v>232</v>
      </c>
      <c r="H365" s="95">
        <v>616584</v>
      </c>
      <c r="I365" s="95">
        <v>215</v>
      </c>
      <c r="J365" s="95">
        <v>586733</v>
      </c>
      <c r="K365" s="95">
        <v>728</v>
      </c>
      <c r="L365" s="95">
        <v>2970989</v>
      </c>
      <c r="M365" s="95">
        <v>707</v>
      </c>
      <c r="N365" s="95">
        <v>2403587</v>
      </c>
      <c r="O365" s="95">
        <v>247</v>
      </c>
      <c r="P365" s="95">
        <v>669955</v>
      </c>
      <c r="Q365" s="95">
        <v>227</v>
      </c>
      <c r="R365" s="95">
        <v>658075</v>
      </c>
      <c r="S365" s="95">
        <v>737</v>
      </c>
      <c r="T365" s="95">
        <v>2741983</v>
      </c>
      <c r="U365" s="95">
        <v>705</v>
      </c>
      <c r="V365" s="95">
        <v>2624428</v>
      </c>
      <c r="W365" s="95">
        <v>246</v>
      </c>
      <c r="X365" s="95">
        <v>465953</v>
      </c>
      <c r="Y365" s="95">
        <v>224</v>
      </c>
      <c r="Z365" s="95">
        <v>676180</v>
      </c>
      <c r="AA365" s="95">
        <v>737</v>
      </c>
      <c r="AB365" s="95">
        <v>2854002</v>
      </c>
      <c r="AC365" s="95">
        <v>698</v>
      </c>
      <c r="AD365" s="95">
        <v>2805802</v>
      </c>
      <c r="AE365" s="95">
        <v>238</v>
      </c>
      <c r="AF365" s="95">
        <v>1200864</v>
      </c>
      <c r="AG365" s="95">
        <v>216</v>
      </c>
      <c r="AH365" s="95">
        <v>807951</v>
      </c>
      <c r="AI365" s="95">
        <v>727</v>
      </c>
      <c r="AJ365" s="95">
        <v>3047751</v>
      </c>
      <c r="AK365" s="95">
        <v>686</v>
      </c>
      <c r="AL365" s="95">
        <v>3079143</v>
      </c>
      <c r="AM365" s="95">
        <v>213</v>
      </c>
      <c r="AN365" s="95">
        <v>474630</v>
      </c>
      <c r="AO365" s="95">
        <v>193</v>
      </c>
      <c r="AP365" s="95">
        <v>728217</v>
      </c>
      <c r="AQ365" s="72">
        <v>313.37</v>
      </c>
      <c r="AR365" s="72">
        <v>263.79000000000002</v>
      </c>
      <c r="AS365" s="72">
        <v>577.16</v>
      </c>
      <c r="AT365" s="95">
        <v>3587430</v>
      </c>
      <c r="AU365" s="95">
        <v>2902774</v>
      </c>
      <c r="AV365" s="95">
        <v>954</v>
      </c>
      <c r="AW365" s="95">
        <v>917</v>
      </c>
      <c r="AX365" s="72">
        <v>311.19</v>
      </c>
      <c r="AY365" s="72">
        <v>273.17</v>
      </c>
      <c r="AZ365" s="72">
        <v>584.36</v>
      </c>
      <c r="BA365" s="95">
        <v>3640944</v>
      </c>
      <c r="BB365" s="95">
        <v>3061662</v>
      </c>
      <c r="BC365" s="95">
        <v>975</v>
      </c>
      <c r="BD365" s="95">
        <v>934</v>
      </c>
      <c r="BE365" s="72">
        <v>271.95</v>
      </c>
      <c r="BF365" s="72">
        <v>296.07</v>
      </c>
      <c r="BG365" s="72">
        <v>568.02</v>
      </c>
      <c r="BH365" s="95">
        <v>3207936</v>
      </c>
      <c r="BI365" s="95">
        <v>3300608</v>
      </c>
      <c r="BJ365" s="95">
        <v>983</v>
      </c>
      <c r="BK365" s="95">
        <v>929</v>
      </c>
      <c r="BL365" s="72">
        <v>346.57</v>
      </c>
      <c r="BM365" s="72">
        <v>329.48</v>
      </c>
      <c r="BN365" s="72">
        <v>676.05</v>
      </c>
      <c r="BO365" s="95">
        <v>4054866</v>
      </c>
      <c r="BP365" s="95">
        <v>3613753</v>
      </c>
      <c r="BQ365" s="95">
        <v>975</v>
      </c>
      <c r="BR365" s="95">
        <v>914</v>
      </c>
      <c r="BS365" s="72">
        <v>312.27</v>
      </c>
      <c r="BT365" s="72">
        <v>360.96</v>
      </c>
      <c r="BU365" s="72">
        <v>673.23</v>
      </c>
      <c r="BV365" s="95">
        <v>3522381</v>
      </c>
      <c r="BW365" s="95">
        <v>3807360</v>
      </c>
      <c r="BX365" s="95">
        <v>940</v>
      </c>
      <c r="BY365" s="95">
        <v>879</v>
      </c>
      <c r="BZ365" s="95">
        <v>936</v>
      </c>
      <c r="CA365" s="95">
        <v>955</v>
      </c>
      <c r="CB365" s="95">
        <v>957</v>
      </c>
      <c r="CC365" s="95">
        <v>946</v>
      </c>
      <c r="CD365" s="95">
        <v>910</v>
      </c>
      <c r="CE365" s="72">
        <v>650.75523149000003</v>
      </c>
      <c r="CF365" s="72">
        <v>676.59346364999999</v>
      </c>
      <c r="CG365" s="72">
        <v>712.40329333</v>
      </c>
      <c r="CH365" s="72">
        <v>716.50152150999998</v>
      </c>
      <c r="CI365" s="72">
        <v>731.52548966999996</v>
      </c>
      <c r="CJ365" s="96">
        <v>0.88690796800000005</v>
      </c>
      <c r="CK365" s="96">
        <v>0.86367964129999997</v>
      </c>
      <c r="CL365" s="96">
        <v>0.79732927310000001</v>
      </c>
      <c r="CM365" s="96">
        <v>0.94354300680000003</v>
      </c>
      <c r="CN365" s="96">
        <v>0.92030969460000001</v>
      </c>
      <c r="CO365" s="96">
        <v>1.0038619636999999</v>
      </c>
      <c r="CP365" s="96">
        <v>0.87895940750000001</v>
      </c>
      <c r="CQ365" s="96">
        <v>0.99584056389999998</v>
      </c>
      <c r="CR365" s="96">
        <v>0.88263052720000001</v>
      </c>
      <c r="CS365" s="95">
        <v>907</v>
      </c>
      <c r="CT365" s="95">
        <v>926</v>
      </c>
      <c r="CU365" s="95">
        <v>924</v>
      </c>
      <c r="CV365" s="95">
        <v>895</v>
      </c>
      <c r="CW365" s="95">
        <v>885</v>
      </c>
      <c r="CX365" s="96">
        <v>1.049833266</v>
      </c>
      <c r="CY365" s="96">
        <v>1.003440165</v>
      </c>
      <c r="CZ365" s="96">
        <v>1.0058228440000001</v>
      </c>
      <c r="DA365" s="96">
        <v>0.96274196300000003</v>
      </c>
      <c r="DB365" s="96">
        <v>0.99672655300000002</v>
      </c>
      <c r="DC365">
        <v>2013</v>
      </c>
      <c r="DD365" s="6">
        <v>914.6</v>
      </c>
      <c r="DE365" s="96">
        <v>2.2021216999999998E-3</v>
      </c>
      <c r="DF365" s="72">
        <v>676.36</v>
      </c>
      <c r="DG365" s="96">
        <v>1</v>
      </c>
      <c r="DH365" s="72">
        <v>676.36</v>
      </c>
      <c r="DI365" s="72">
        <v>778.08313289</v>
      </c>
      <c r="DJ365" s="96">
        <v>0.95634721730000005</v>
      </c>
      <c r="DK365" s="72">
        <v>680.80049782000003</v>
      </c>
      <c r="DL365" s="96">
        <v>0.99755859010000003</v>
      </c>
      <c r="DM365" s="72">
        <v>679.13838472999998</v>
      </c>
      <c r="DN365" s="96">
        <v>1</v>
      </c>
      <c r="DO365" s="96">
        <v>5.744E-3</v>
      </c>
      <c r="DP365" s="72">
        <v>3.9</v>
      </c>
      <c r="DQ365" s="72">
        <v>675.24</v>
      </c>
      <c r="DR365" t="s">
        <v>317</v>
      </c>
      <c r="DT365" t="s">
        <v>289</v>
      </c>
    </row>
    <row r="366" spans="1:124" x14ac:dyDescent="0.3">
      <c r="A366" t="s">
        <v>45</v>
      </c>
      <c r="B366">
        <v>10390</v>
      </c>
      <c r="C366" s="95">
        <v>2542</v>
      </c>
      <c r="D366" s="95">
        <v>9368183</v>
      </c>
      <c r="E366" s="95">
        <v>2436</v>
      </c>
      <c r="F366" s="95">
        <v>7555762</v>
      </c>
      <c r="G366" s="95">
        <v>686</v>
      </c>
      <c r="H366" s="95">
        <v>1830158</v>
      </c>
      <c r="I366" s="95">
        <v>628</v>
      </c>
      <c r="J366" s="95">
        <v>1770472</v>
      </c>
      <c r="K366" s="95">
        <v>2465</v>
      </c>
      <c r="L366" s="95">
        <v>9872901</v>
      </c>
      <c r="M366" s="95">
        <v>2343</v>
      </c>
      <c r="N366" s="95">
        <v>8277813</v>
      </c>
      <c r="O366" s="95">
        <v>674</v>
      </c>
      <c r="P366" s="95">
        <v>1650950</v>
      </c>
      <c r="Q366" s="95">
        <v>616</v>
      </c>
      <c r="R366" s="95">
        <v>1967781</v>
      </c>
      <c r="S366" s="95">
        <v>2384</v>
      </c>
      <c r="T366" s="95">
        <v>9914858</v>
      </c>
      <c r="U366" s="95">
        <v>2254</v>
      </c>
      <c r="V366" s="95">
        <v>7982470</v>
      </c>
      <c r="W366" s="95">
        <v>635</v>
      </c>
      <c r="X366" s="95">
        <v>1534154</v>
      </c>
      <c r="Y366" s="95">
        <v>576</v>
      </c>
      <c r="Z366" s="95">
        <v>1689399</v>
      </c>
      <c r="AA366" s="95">
        <v>2382</v>
      </c>
      <c r="AB366" s="95">
        <v>9218365</v>
      </c>
      <c r="AC366" s="95">
        <v>2263</v>
      </c>
      <c r="AD366" s="95">
        <v>8233957</v>
      </c>
      <c r="AE366" s="95">
        <v>597</v>
      </c>
      <c r="AF366" s="95">
        <v>1524452</v>
      </c>
      <c r="AG366" s="95">
        <v>537</v>
      </c>
      <c r="AH366" s="95">
        <v>1847201</v>
      </c>
      <c r="AI366" s="95">
        <v>2386</v>
      </c>
      <c r="AJ366" s="95">
        <v>10138223</v>
      </c>
      <c r="AK366" s="95">
        <v>2268</v>
      </c>
      <c r="AL366" s="95">
        <v>8783096</v>
      </c>
      <c r="AM366" s="95">
        <v>613</v>
      </c>
      <c r="AN366" s="95">
        <v>1858456</v>
      </c>
      <c r="AO366" s="95">
        <v>550</v>
      </c>
      <c r="AP366" s="95">
        <v>1611607</v>
      </c>
      <c r="AQ366" s="72">
        <v>289.08999999999997</v>
      </c>
      <c r="AR366" s="72">
        <v>253.65</v>
      </c>
      <c r="AS366" s="72">
        <v>542.74</v>
      </c>
      <c r="AT366" s="95">
        <v>11198341</v>
      </c>
      <c r="AU366" s="95">
        <v>9326234</v>
      </c>
      <c r="AV366" s="95">
        <v>3228</v>
      </c>
      <c r="AW366" s="95">
        <v>3064</v>
      </c>
      <c r="AX366" s="72">
        <v>305.93</v>
      </c>
      <c r="AY366" s="72">
        <v>288.54000000000002</v>
      </c>
      <c r="AZ366" s="72">
        <v>594.47</v>
      </c>
      <c r="BA366" s="95">
        <v>11523851</v>
      </c>
      <c r="BB366" s="95">
        <v>10245594</v>
      </c>
      <c r="BC366" s="95">
        <v>3139</v>
      </c>
      <c r="BD366" s="95">
        <v>2959</v>
      </c>
      <c r="BE366" s="72">
        <v>316.02999999999997</v>
      </c>
      <c r="BF366" s="72">
        <v>284.8</v>
      </c>
      <c r="BG366" s="72">
        <v>600.83000000000004</v>
      </c>
      <c r="BH366" s="95">
        <v>11449012</v>
      </c>
      <c r="BI366" s="95">
        <v>9671869</v>
      </c>
      <c r="BJ366" s="95">
        <v>3019</v>
      </c>
      <c r="BK366" s="95">
        <v>2830</v>
      </c>
      <c r="BL366" s="72">
        <v>300.52</v>
      </c>
      <c r="BM366" s="72">
        <v>300.02999999999997</v>
      </c>
      <c r="BN366" s="72">
        <v>600.54999999999995</v>
      </c>
      <c r="BO366" s="95">
        <v>10742817</v>
      </c>
      <c r="BP366" s="95">
        <v>10081158</v>
      </c>
      <c r="BQ366" s="95">
        <v>2979</v>
      </c>
      <c r="BR366" s="95">
        <v>2800</v>
      </c>
      <c r="BS366" s="72">
        <v>333.35</v>
      </c>
      <c r="BT366" s="72">
        <v>307.39</v>
      </c>
      <c r="BU366" s="72">
        <v>640.74</v>
      </c>
      <c r="BV366" s="95">
        <v>11996679</v>
      </c>
      <c r="BW366" s="95">
        <v>10394703</v>
      </c>
      <c r="BX366" s="95">
        <v>2999</v>
      </c>
      <c r="BY366" s="95">
        <v>2818</v>
      </c>
      <c r="BZ366" s="95">
        <v>3150</v>
      </c>
      <c r="CA366" s="95">
        <v>3052</v>
      </c>
      <c r="CB366" s="95">
        <v>2928</v>
      </c>
      <c r="CC366" s="95">
        <v>2894</v>
      </c>
      <c r="CD366" s="95">
        <v>2910</v>
      </c>
      <c r="CE366" s="72">
        <v>650.75523149000003</v>
      </c>
      <c r="CF366" s="72">
        <v>676.59346364999999</v>
      </c>
      <c r="CG366" s="72">
        <v>712.40329333</v>
      </c>
      <c r="CH366" s="72">
        <v>716.50152150999998</v>
      </c>
      <c r="CI366" s="72">
        <v>731.52548966999996</v>
      </c>
      <c r="CJ366" s="96">
        <v>0.83401557719999997</v>
      </c>
      <c r="CK366" s="96">
        <v>0.87862214449999998</v>
      </c>
      <c r="CL366" s="96">
        <v>0.84338464690000003</v>
      </c>
      <c r="CM366" s="96">
        <v>0.83816988790000002</v>
      </c>
      <c r="CN366" s="96">
        <v>0.8758956578</v>
      </c>
      <c r="CO366" s="96">
        <v>0.98238148039999995</v>
      </c>
      <c r="CP366" s="96">
        <v>0.86933396029999999</v>
      </c>
      <c r="CQ366" s="96">
        <v>0.99584056389999998</v>
      </c>
      <c r="CR366" s="96">
        <v>0.87296487779999998</v>
      </c>
      <c r="CS366" s="95">
        <v>2837</v>
      </c>
      <c r="CT366" s="95">
        <v>2857</v>
      </c>
      <c r="CU366" s="95">
        <v>2672</v>
      </c>
      <c r="CV366" s="95">
        <v>2703</v>
      </c>
      <c r="CW366" s="95">
        <v>2730</v>
      </c>
      <c r="CX366" s="96">
        <v>0.99154120099999998</v>
      </c>
      <c r="CY366" s="96">
        <v>0.97784609600000005</v>
      </c>
      <c r="CZ366" s="96">
        <v>0.98108622700000003</v>
      </c>
      <c r="DA366" s="96">
        <v>0.96158625499999995</v>
      </c>
      <c r="DB366" s="96">
        <v>0.99946641700000005</v>
      </c>
      <c r="DC366">
        <v>2013</v>
      </c>
      <c r="DD366" s="6">
        <v>2894.2</v>
      </c>
      <c r="DE366" s="96">
        <v>2.5015694000000001E-3</v>
      </c>
      <c r="DF366" s="72">
        <v>668.75</v>
      </c>
      <c r="DG366" s="96">
        <v>1</v>
      </c>
      <c r="DH366" s="72">
        <v>668.75</v>
      </c>
      <c r="DI366" s="72">
        <v>778.08313289</v>
      </c>
      <c r="DJ366" s="96">
        <v>1</v>
      </c>
      <c r="DK366" s="72">
        <v>668.75</v>
      </c>
      <c r="DL366" s="96">
        <v>1</v>
      </c>
      <c r="DM366" s="72">
        <v>668.75</v>
      </c>
      <c r="DN366" s="96">
        <v>1</v>
      </c>
      <c r="DO366" s="96">
        <v>7.0000000000000001E-3</v>
      </c>
      <c r="DP366" s="72">
        <v>4.68</v>
      </c>
      <c r="DQ366" s="72">
        <v>664.07</v>
      </c>
      <c r="DR366" t="s">
        <v>45</v>
      </c>
      <c r="DT366" t="s">
        <v>289</v>
      </c>
    </row>
    <row r="367" spans="1:124" x14ac:dyDescent="0.3">
      <c r="A367" t="s">
        <v>318</v>
      </c>
      <c r="B367">
        <v>10400</v>
      </c>
      <c r="C367" s="95">
        <v>43275</v>
      </c>
      <c r="D367" s="95">
        <v>170657832</v>
      </c>
      <c r="E367" s="95">
        <v>41730</v>
      </c>
      <c r="F367" s="95">
        <v>187965522</v>
      </c>
      <c r="G367" s="95">
        <v>5107</v>
      </c>
      <c r="H367" s="95">
        <v>19120352</v>
      </c>
      <c r="I367" s="95">
        <v>4450</v>
      </c>
      <c r="J367" s="95">
        <v>18297500</v>
      </c>
      <c r="K367" s="95">
        <v>41907</v>
      </c>
      <c r="L367" s="95">
        <v>176582626</v>
      </c>
      <c r="M367" s="95">
        <v>40150</v>
      </c>
      <c r="N367" s="95">
        <v>192391216</v>
      </c>
      <c r="O367" s="95">
        <v>4942</v>
      </c>
      <c r="P367" s="95">
        <v>18830940</v>
      </c>
      <c r="Q367" s="95">
        <v>4258</v>
      </c>
      <c r="R367" s="95">
        <v>18046287</v>
      </c>
      <c r="S367" s="95">
        <v>41916</v>
      </c>
      <c r="T367" s="95">
        <v>187971897</v>
      </c>
      <c r="U367" s="95">
        <v>39916</v>
      </c>
      <c r="V367" s="95">
        <v>207274685</v>
      </c>
      <c r="W367" s="95">
        <v>4825</v>
      </c>
      <c r="X367" s="95">
        <v>20288919</v>
      </c>
      <c r="Y367" s="95">
        <v>4144</v>
      </c>
      <c r="Z367" s="95">
        <v>18769308</v>
      </c>
      <c r="AA367" s="95">
        <v>41465</v>
      </c>
      <c r="AB367" s="95">
        <v>172974305</v>
      </c>
      <c r="AC367" s="95">
        <v>39299</v>
      </c>
      <c r="AD367" s="95">
        <v>217591474</v>
      </c>
      <c r="AE367" s="95">
        <v>4828</v>
      </c>
      <c r="AF367" s="95">
        <v>16263483</v>
      </c>
      <c r="AG367" s="95">
        <v>4107</v>
      </c>
      <c r="AH367" s="95">
        <v>19020755</v>
      </c>
      <c r="AI367" s="95">
        <v>41804</v>
      </c>
      <c r="AJ367" s="95">
        <v>174390867.34</v>
      </c>
      <c r="AK367" s="95">
        <v>39525</v>
      </c>
      <c r="AL367" s="95">
        <v>222094304.66999999</v>
      </c>
      <c r="AM367" s="95">
        <v>4986</v>
      </c>
      <c r="AN367" s="95">
        <v>17064185.350000001</v>
      </c>
      <c r="AO367" s="95">
        <v>4278</v>
      </c>
      <c r="AP367" s="95">
        <v>20915042.170000002</v>
      </c>
      <c r="AQ367" s="72">
        <v>326.87</v>
      </c>
      <c r="AR367" s="72">
        <v>372.21</v>
      </c>
      <c r="AS367" s="72">
        <v>699.08</v>
      </c>
      <c r="AT367" s="95">
        <v>189778184</v>
      </c>
      <c r="AU367" s="95">
        <v>206263022</v>
      </c>
      <c r="AV367" s="95">
        <v>48382</v>
      </c>
      <c r="AW367" s="95">
        <v>46180</v>
      </c>
      <c r="AX367" s="72">
        <v>347.59</v>
      </c>
      <c r="AY367" s="72">
        <v>394.89</v>
      </c>
      <c r="AZ367" s="72">
        <v>742.48</v>
      </c>
      <c r="BA367" s="95">
        <v>195413566</v>
      </c>
      <c r="BB367" s="95">
        <v>210437503</v>
      </c>
      <c r="BC367" s="95">
        <v>46849</v>
      </c>
      <c r="BD367" s="95">
        <v>44408</v>
      </c>
      <c r="BE367" s="72">
        <v>371.3</v>
      </c>
      <c r="BF367" s="72">
        <v>427.53</v>
      </c>
      <c r="BG367" s="72">
        <v>798.83</v>
      </c>
      <c r="BH367" s="95">
        <v>208260816</v>
      </c>
      <c r="BI367" s="95">
        <v>226043993</v>
      </c>
      <c r="BJ367" s="95">
        <v>46741</v>
      </c>
      <c r="BK367" s="95">
        <v>44060</v>
      </c>
      <c r="BL367" s="72">
        <v>340.65</v>
      </c>
      <c r="BM367" s="72">
        <v>454.26</v>
      </c>
      <c r="BN367" s="72">
        <v>794.91</v>
      </c>
      <c r="BO367" s="95">
        <v>189237788</v>
      </c>
      <c r="BP367" s="95">
        <v>236612229</v>
      </c>
      <c r="BQ367" s="95">
        <v>46293</v>
      </c>
      <c r="BR367" s="95">
        <v>43406</v>
      </c>
      <c r="BS367" s="72">
        <v>340.98</v>
      </c>
      <c r="BT367" s="72">
        <v>462.31</v>
      </c>
      <c r="BU367" s="72">
        <v>803.29</v>
      </c>
      <c r="BV367" s="95">
        <v>191455052.69</v>
      </c>
      <c r="BW367" s="95">
        <v>243009346.84</v>
      </c>
      <c r="BX367" s="95">
        <v>46790</v>
      </c>
      <c r="BY367" s="95">
        <v>43803</v>
      </c>
      <c r="BZ367" s="95">
        <v>47333</v>
      </c>
      <c r="CA367" s="95">
        <v>45671</v>
      </c>
      <c r="CB367" s="95">
        <v>45449</v>
      </c>
      <c r="CC367" s="95">
        <v>44923</v>
      </c>
      <c r="CD367" s="95">
        <v>45329</v>
      </c>
      <c r="CE367" s="72">
        <v>650.75523149000003</v>
      </c>
      <c r="CF367" s="72">
        <v>676.59346364999999</v>
      </c>
      <c r="CG367" s="72">
        <v>712.40329333</v>
      </c>
      <c r="CH367" s="72">
        <v>716.50152150999998</v>
      </c>
      <c r="CI367" s="72">
        <v>731.52548966999996</v>
      </c>
      <c r="CJ367" s="96">
        <v>1.0742595159999999</v>
      </c>
      <c r="CK367" s="96">
        <v>1.0973798002999999</v>
      </c>
      <c r="CL367" s="96">
        <v>1.1213171072000001</v>
      </c>
      <c r="CM367" s="96">
        <v>1.1094323962999999</v>
      </c>
      <c r="CN367" s="96">
        <v>1.0981025423999999</v>
      </c>
      <c r="CO367" s="96">
        <v>1.0120275561000001</v>
      </c>
      <c r="CP367" s="96">
        <v>1.0870240299</v>
      </c>
      <c r="CQ367" s="96">
        <v>0.99584056389999998</v>
      </c>
      <c r="CR367" s="96">
        <v>1.0915641661</v>
      </c>
      <c r="CS367" s="95">
        <v>50616</v>
      </c>
      <c r="CT367" s="95">
        <v>49208</v>
      </c>
      <c r="CU367" s="95">
        <v>48744</v>
      </c>
      <c r="CV367" s="95">
        <v>48360</v>
      </c>
      <c r="CW367" s="95">
        <v>48725</v>
      </c>
      <c r="CX367" s="96">
        <v>1.0025478080000001</v>
      </c>
      <c r="CY367" s="96">
        <v>0.99646074399999995</v>
      </c>
      <c r="CZ367" s="96">
        <v>1.0028545950000001</v>
      </c>
      <c r="DA367" s="96">
        <v>1.0223310219999999</v>
      </c>
      <c r="DB367" s="96">
        <v>1.036546588</v>
      </c>
      <c r="DC367">
        <v>2013</v>
      </c>
      <c r="DD367" s="6">
        <v>44371.4</v>
      </c>
      <c r="DE367" s="96">
        <v>1.0465715E-3</v>
      </c>
      <c r="DF367" s="72">
        <v>837.43</v>
      </c>
      <c r="DG367" s="96">
        <v>1</v>
      </c>
      <c r="DH367" s="72">
        <v>837.43</v>
      </c>
      <c r="DI367" s="72">
        <v>802.69288465</v>
      </c>
      <c r="DJ367" s="96">
        <v>1</v>
      </c>
      <c r="DK367" s="72">
        <v>837.43</v>
      </c>
      <c r="DL367" s="96">
        <v>1</v>
      </c>
      <c r="DM367" s="72">
        <v>837.43</v>
      </c>
      <c r="DN367" s="96">
        <v>1</v>
      </c>
      <c r="DO367" s="96">
        <v>2.9120000000000001E-3</v>
      </c>
      <c r="DP367" s="72">
        <v>2.44</v>
      </c>
      <c r="DQ367" s="72">
        <v>834.99</v>
      </c>
      <c r="DR367" t="s">
        <v>318</v>
      </c>
      <c r="DT367" t="s">
        <v>289</v>
      </c>
    </row>
    <row r="368" spans="1:124" x14ac:dyDescent="0.3">
      <c r="A368" t="s">
        <v>47</v>
      </c>
      <c r="B368">
        <v>10410</v>
      </c>
      <c r="C368" s="95">
        <v>65137</v>
      </c>
      <c r="D368" s="95">
        <v>229962428</v>
      </c>
      <c r="E368" s="95">
        <v>63342</v>
      </c>
      <c r="F368" s="95">
        <v>252759752</v>
      </c>
      <c r="G368" s="95">
        <v>9264</v>
      </c>
      <c r="H368" s="95">
        <v>28079313</v>
      </c>
      <c r="I368" s="95">
        <v>8290</v>
      </c>
      <c r="J368" s="95">
        <v>31356719</v>
      </c>
      <c r="K368" s="95">
        <v>62922</v>
      </c>
      <c r="L368" s="95">
        <v>231734470</v>
      </c>
      <c r="M368" s="95">
        <v>60856</v>
      </c>
      <c r="N368" s="95">
        <v>252969392</v>
      </c>
      <c r="O368" s="95">
        <v>9258</v>
      </c>
      <c r="P368" s="95">
        <v>29050816</v>
      </c>
      <c r="Q368" s="95">
        <v>8205</v>
      </c>
      <c r="R368" s="95">
        <v>31286236</v>
      </c>
      <c r="S368" s="95">
        <v>60474</v>
      </c>
      <c r="T368" s="95">
        <v>233767361</v>
      </c>
      <c r="U368" s="95">
        <v>58252</v>
      </c>
      <c r="V368" s="95">
        <v>266494340</v>
      </c>
      <c r="W368" s="95">
        <v>8795</v>
      </c>
      <c r="X368" s="95">
        <v>29344911</v>
      </c>
      <c r="Y368" s="95">
        <v>7709</v>
      </c>
      <c r="Z368" s="95">
        <v>32752789</v>
      </c>
      <c r="AA368" s="95">
        <v>58493</v>
      </c>
      <c r="AB368" s="95">
        <v>215332602</v>
      </c>
      <c r="AC368" s="95">
        <v>56123</v>
      </c>
      <c r="AD368" s="95">
        <v>275391424</v>
      </c>
      <c r="AE368" s="95">
        <v>8739</v>
      </c>
      <c r="AF368" s="95">
        <v>29036193</v>
      </c>
      <c r="AG368" s="95">
        <v>7624</v>
      </c>
      <c r="AH368" s="95">
        <v>34835901</v>
      </c>
      <c r="AI368" s="95">
        <v>57759</v>
      </c>
      <c r="AJ368" s="95">
        <v>218884886.84999999</v>
      </c>
      <c r="AK368" s="95">
        <v>55292</v>
      </c>
      <c r="AL368" s="95">
        <v>287066645.64999998</v>
      </c>
      <c r="AM368" s="95">
        <v>9011</v>
      </c>
      <c r="AN368" s="95">
        <v>31098333</v>
      </c>
      <c r="AO368" s="95">
        <v>7924</v>
      </c>
      <c r="AP368" s="95">
        <v>37657519.689999998</v>
      </c>
      <c r="AQ368" s="72">
        <v>289.02</v>
      </c>
      <c r="AR368" s="72">
        <v>330.53</v>
      </c>
      <c r="AS368" s="72">
        <v>619.54999999999995</v>
      </c>
      <c r="AT368" s="95">
        <v>258041741</v>
      </c>
      <c r="AU368" s="95">
        <v>284116471</v>
      </c>
      <c r="AV368" s="95">
        <v>74401</v>
      </c>
      <c r="AW368" s="95">
        <v>71632</v>
      </c>
      <c r="AX368" s="72">
        <v>301.08</v>
      </c>
      <c r="AY368" s="72">
        <v>343</v>
      </c>
      <c r="AZ368" s="72">
        <v>644.08000000000004</v>
      </c>
      <c r="BA368" s="95">
        <v>260785286</v>
      </c>
      <c r="BB368" s="95">
        <v>284255628</v>
      </c>
      <c r="BC368" s="95">
        <v>72180</v>
      </c>
      <c r="BD368" s="95">
        <v>69061</v>
      </c>
      <c r="BE368" s="72">
        <v>316.52999999999997</v>
      </c>
      <c r="BF368" s="72">
        <v>378.06</v>
      </c>
      <c r="BG368" s="72">
        <v>694.59</v>
      </c>
      <c r="BH368" s="95">
        <v>263112272</v>
      </c>
      <c r="BI368" s="95">
        <v>299247129</v>
      </c>
      <c r="BJ368" s="95">
        <v>69269</v>
      </c>
      <c r="BK368" s="95">
        <v>65961</v>
      </c>
      <c r="BL368" s="72">
        <v>302.89</v>
      </c>
      <c r="BM368" s="72">
        <v>405.54</v>
      </c>
      <c r="BN368" s="72">
        <v>708.43</v>
      </c>
      <c r="BO368" s="95">
        <v>244368795</v>
      </c>
      <c r="BP368" s="95">
        <v>310227325</v>
      </c>
      <c r="BQ368" s="95">
        <v>67232</v>
      </c>
      <c r="BR368" s="95">
        <v>63747</v>
      </c>
      <c r="BS368" s="72">
        <v>312</v>
      </c>
      <c r="BT368" s="72">
        <v>428.06</v>
      </c>
      <c r="BU368" s="72">
        <v>740.06</v>
      </c>
      <c r="BV368" s="95">
        <v>249983219.84999999</v>
      </c>
      <c r="BW368" s="95">
        <v>324724165.33999997</v>
      </c>
      <c r="BX368" s="95">
        <v>66770</v>
      </c>
      <c r="BY368" s="95">
        <v>63216</v>
      </c>
      <c r="BZ368" s="95">
        <v>73081</v>
      </c>
      <c r="CA368" s="95">
        <v>70673</v>
      </c>
      <c r="CB368" s="95">
        <v>67675</v>
      </c>
      <c r="CC368" s="95">
        <v>65578</v>
      </c>
      <c r="CD368" s="95">
        <v>65031</v>
      </c>
      <c r="CE368" s="72">
        <v>650.75523149000003</v>
      </c>
      <c r="CF368" s="72">
        <v>676.59346364999999</v>
      </c>
      <c r="CG368" s="72">
        <v>712.40329333</v>
      </c>
      <c r="CH368" s="72">
        <v>716.50152150999998</v>
      </c>
      <c r="CI368" s="72">
        <v>731.52548966999996</v>
      </c>
      <c r="CJ368" s="96">
        <v>0.95204766709999999</v>
      </c>
      <c r="CK368" s="96">
        <v>0.95194534770000006</v>
      </c>
      <c r="CL368" s="96">
        <v>0.97499549269999997</v>
      </c>
      <c r="CM368" s="96">
        <v>0.98873481590000001</v>
      </c>
      <c r="CN368" s="96">
        <v>1.0116667299</v>
      </c>
      <c r="CO368" s="96">
        <v>1.0133304127</v>
      </c>
      <c r="CP368" s="96">
        <v>0.96304028620000004</v>
      </c>
      <c r="CQ368" s="96">
        <v>0.99584056389999998</v>
      </c>
      <c r="CR368" s="96">
        <v>0.96706258369999998</v>
      </c>
      <c r="CS368" s="95">
        <v>69410</v>
      </c>
      <c r="CT368" s="95">
        <v>68229</v>
      </c>
      <c r="CU368" s="95">
        <v>64800</v>
      </c>
      <c r="CV368" s="95">
        <v>62423</v>
      </c>
      <c r="CW368" s="95">
        <v>62044</v>
      </c>
      <c r="CX368" s="96">
        <v>0.988155004</v>
      </c>
      <c r="CY368" s="96">
        <v>1.000182006</v>
      </c>
      <c r="CZ368" s="96">
        <v>1.001253266</v>
      </c>
      <c r="DA368" s="96">
        <v>1.029581117</v>
      </c>
      <c r="DB368" s="96">
        <v>1.0522174790000001</v>
      </c>
      <c r="DC368">
        <v>2013</v>
      </c>
      <c r="DD368" s="6">
        <v>66723.399999999994</v>
      </c>
      <c r="DE368" s="96">
        <v>2.1898934000000002E-3</v>
      </c>
      <c r="DF368" s="72">
        <v>741.07</v>
      </c>
      <c r="DG368" s="96">
        <v>1.0000351269000001</v>
      </c>
      <c r="DH368" s="72">
        <v>741.09603153</v>
      </c>
      <c r="DI368" s="72">
        <v>741.09603153</v>
      </c>
      <c r="DJ368" s="96">
        <v>1</v>
      </c>
      <c r="DK368" s="72">
        <v>741.09603153</v>
      </c>
      <c r="DL368" s="96">
        <v>1</v>
      </c>
      <c r="DM368" s="72">
        <v>741.09603153</v>
      </c>
      <c r="DN368" s="96">
        <v>1</v>
      </c>
      <c r="DO368" s="96">
        <v>5.8139999999999997E-3</v>
      </c>
      <c r="DP368" s="72">
        <v>4.3099999999999996</v>
      </c>
      <c r="DQ368" s="72">
        <v>736.79</v>
      </c>
      <c r="DR368" t="s">
        <v>47</v>
      </c>
      <c r="DT368" t="s">
        <v>289</v>
      </c>
    </row>
    <row r="369" spans="1:124" x14ac:dyDescent="0.3">
      <c r="A369" t="s">
        <v>319</v>
      </c>
      <c r="B369">
        <v>10420</v>
      </c>
      <c r="C369" s="95">
        <v>28365</v>
      </c>
      <c r="D369" s="95">
        <v>105948469</v>
      </c>
      <c r="E369" s="95">
        <v>27551</v>
      </c>
      <c r="F369" s="95">
        <v>126494419</v>
      </c>
      <c r="G369" s="95">
        <v>2153</v>
      </c>
      <c r="H369" s="95">
        <v>5899961</v>
      </c>
      <c r="I369" s="95">
        <v>1894</v>
      </c>
      <c r="J369" s="95">
        <v>7515682</v>
      </c>
      <c r="K369" s="95">
        <v>28092</v>
      </c>
      <c r="L369" s="95">
        <v>106636789</v>
      </c>
      <c r="M369" s="95">
        <v>27145</v>
      </c>
      <c r="N369" s="95">
        <v>128856879</v>
      </c>
      <c r="O369" s="95">
        <v>2100</v>
      </c>
      <c r="P369" s="95">
        <v>7372732</v>
      </c>
      <c r="Q369" s="95">
        <v>1827</v>
      </c>
      <c r="R369" s="95">
        <v>7246787</v>
      </c>
      <c r="S369" s="95">
        <v>28232</v>
      </c>
      <c r="T369" s="95">
        <v>115559826</v>
      </c>
      <c r="U369" s="95">
        <v>27138</v>
      </c>
      <c r="V369" s="95">
        <v>139159915</v>
      </c>
      <c r="W369" s="95">
        <v>2153</v>
      </c>
      <c r="X369" s="95">
        <v>7264787</v>
      </c>
      <c r="Y369" s="95">
        <v>1877</v>
      </c>
      <c r="Z369" s="95">
        <v>7748224</v>
      </c>
      <c r="AA369" s="95">
        <v>27988</v>
      </c>
      <c r="AB369" s="95">
        <v>97918140</v>
      </c>
      <c r="AC369" s="95">
        <v>26807</v>
      </c>
      <c r="AD369" s="95">
        <v>147205602</v>
      </c>
      <c r="AE369" s="95">
        <v>2170</v>
      </c>
      <c r="AF369" s="95">
        <v>6022527</v>
      </c>
      <c r="AG369" s="95">
        <v>1896</v>
      </c>
      <c r="AH369" s="95">
        <v>8420004</v>
      </c>
      <c r="AI369" s="95">
        <v>28229</v>
      </c>
      <c r="AJ369" s="95">
        <v>100862629.25</v>
      </c>
      <c r="AK369" s="95">
        <v>26976</v>
      </c>
      <c r="AL369" s="95">
        <v>153528075.68000001</v>
      </c>
      <c r="AM369" s="95">
        <v>2208</v>
      </c>
      <c r="AN369" s="95">
        <v>6342767</v>
      </c>
      <c r="AO369" s="95">
        <v>1923</v>
      </c>
      <c r="AP369" s="95">
        <v>9636051</v>
      </c>
      <c r="AQ369" s="72">
        <v>305.42</v>
      </c>
      <c r="AR369" s="72">
        <v>379.27</v>
      </c>
      <c r="AS369" s="72">
        <v>684.69</v>
      </c>
      <c r="AT369" s="95">
        <v>111848430</v>
      </c>
      <c r="AU369" s="95">
        <v>134010101</v>
      </c>
      <c r="AV369" s="95">
        <v>30518</v>
      </c>
      <c r="AW369" s="95">
        <v>29445</v>
      </c>
      <c r="AX369" s="72">
        <v>314.68</v>
      </c>
      <c r="AY369" s="72">
        <v>391.48</v>
      </c>
      <c r="AZ369" s="72">
        <v>706.16</v>
      </c>
      <c r="BA369" s="95">
        <v>114009521</v>
      </c>
      <c r="BB369" s="95">
        <v>136103666</v>
      </c>
      <c r="BC369" s="95">
        <v>30192</v>
      </c>
      <c r="BD369" s="95">
        <v>28972</v>
      </c>
      <c r="BE369" s="72">
        <v>336.86</v>
      </c>
      <c r="BF369" s="72">
        <v>421.93</v>
      </c>
      <c r="BG369" s="72">
        <v>758.79</v>
      </c>
      <c r="BH369" s="95">
        <v>122824613</v>
      </c>
      <c r="BI369" s="95">
        <v>146908139</v>
      </c>
      <c r="BJ369" s="95">
        <v>30385</v>
      </c>
      <c r="BK369" s="95">
        <v>29015</v>
      </c>
      <c r="BL369" s="72">
        <v>287.20999999999998</v>
      </c>
      <c r="BM369" s="72">
        <v>451.83</v>
      </c>
      <c r="BN369" s="72">
        <v>739.04</v>
      </c>
      <c r="BO369" s="95">
        <v>103940667</v>
      </c>
      <c r="BP369" s="95">
        <v>155625606</v>
      </c>
      <c r="BQ369" s="95">
        <v>30158</v>
      </c>
      <c r="BR369" s="95">
        <v>28703</v>
      </c>
      <c r="BS369" s="72">
        <v>293.52</v>
      </c>
      <c r="BT369" s="72">
        <v>470.5</v>
      </c>
      <c r="BU369" s="72">
        <v>764.02</v>
      </c>
      <c r="BV369" s="95">
        <v>107205396.25</v>
      </c>
      <c r="BW369" s="95">
        <v>163164126.68000001</v>
      </c>
      <c r="BX369" s="95">
        <v>30437</v>
      </c>
      <c r="BY369" s="95">
        <v>28899</v>
      </c>
      <c r="BZ369" s="95">
        <v>30007</v>
      </c>
      <c r="CA369" s="95">
        <v>29602</v>
      </c>
      <c r="CB369" s="95">
        <v>29725</v>
      </c>
      <c r="CC369" s="95">
        <v>29467</v>
      </c>
      <c r="CD369" s="95">
        <v>29685</v>
      </c>
      <c r="CE369" s="72">
        <v>650.75523149000003</v>
      </c>
      <c r="CF369" s="72">
        <v>676.59346364999999</v>
      </c>
      <c r="CG369" s="72">
        <v>712.40329333</v>
      </c>
      <c r="CH369" s="72">
        <v>716.50152150999998</v>
      </c>
      <c r="CI369" s="72">
        <v>731.52548966999996</v>
      </c>
      <c r="CJ369" s="96">
        <v>1.0521467471999999</v>
      </c>
      <c r="CK369" s="96">
        <v>1.0436991161</v>
      </c>
      <c r="CL369" s="96">
        <v>1.0651129874</v>
      </c>
      <c r="CM369" s="96">
        <v>1.0314562884</v>
      </c>
      <c r="CN369" s="96">
        <v>1.0444202024</v>
      </c>
      <c r="CO369" s="96">
        <v>1.0084997427</v>
      </c>
      <c r="CP369" s="96">
        <v>1.0385397476</v>
      </c>
      <c r="CQ369" s="96">
        <v>0.99584056389999998</v>
      </c>
      <c r="CR369" s="96">
        <v>1.0428773812000001</v>
      </c>
      <c r="CS369" s="95">
        <v>28883</v>
      </c>
      <c r="CT369" s="95">
        <v>28377</v>
      </c>
      <c r="CU369" s="95">
        <v>28167</v>
      </c>
      <c r="CV369" s="95">
        <v>27899</v>
      </c>
      <c r="CW369" s="95">
        <v>28142</v>
      </c>
      <c r="CX369" s="96">
        <v>1.003275221</v>
      </c>
      <c r="CY369" s="96">
        <v>1.011825915</v>
      </c>
      <c r="CZ369" s="96">
        <v>1.0097736930000001</v>
      </c>
      <c r="DA369" s="96">
        <v>1.0145647179999999</v>
      </c>
      <c r="DB369" s="96">
        <v>1.0032201949999999</v>
      </c>
      <c r="DC369">
        <v>2013</v>
      </c>
      <c r="DD369" s="6">
        <v>29006.799999999999</v>
      </c>
      <c r="DE369" s="96">
        <v>1.7860720000000001E-3</v>
      </c>
      <c r="DF369" s="72">
        <v>799.49</v>
      </c>
      <c r="DG369" s="96">
        <v>1</v>
      </c>
      <c r="DH369" s="72">
        <v>799.49</v>
      </c>
      <c r="DI369" s="72">
        <v>828.22372831999996</v>
      </c>
      <c r="DJ369" s="96">
        <v>1</v>
      </c>
      <c r="DK369" s="72">
        <v>799.49</v>
      </c>
      <c r="DL369" s="96">
        <v>1</v>
      </c>
      <c r="DM369" s="72">
        <v>799.49</v>
      </c>
      <c r="DN369" s="96">
        <v>1</v>
      </c>
      <c r="DO369" s="96">
        <v>5.1229999999999999E-3</v>
      </c>
      <c r="DP369" s="72">
        <v>4.0999999999999996</v>
      </c>
      <c r="DQ369" s="72">
        <v>795.39</v>
      </c>
      <c r="DR369" t="s">
        <v>319</v>
      </c>
      <c r="DT369" t="s">
        <v>289</v>
      </c>
    </row>
    <row r="370" spans="1:124" x14ac:dyDescent="0.3">
      <c r="A370" t="s">
        <v>50</v>
      </c>
      <c r="B370">
        <v>10430</v>
      </c>
      <c r="C370" s="95">
        <v>9049</v>
      </c>
      <c r="D370" s="95">
        <v>34418496</v>
      </c>
      <c r="E370" s="95">
        <v>8626</v>
      </c>
      <c r="F370" s="95">
        <v>34705658</v>
      </c>
      <c r="G370" s="95">
        <v>1299</v>
      </c>
      <c r="H370" s="95">
        <v>5076310</v>
      </c>
      <c r="I370" s="95">
        <v>1175</v>
      </c>
      <c r="J370" s="95">
        <v>4893443</v>
      </c>
      <c r="K370" s="95">
        <v>9221</v>
      </c>
      <c r="L370" s="95">
        <v>35141978</v>
      </c>
      <c r="M370" s="95">
        <v>8770</v>
      </c>
      <c r="N370" s="95">
        <v>35412951</v>
      </c>
      <c r="O370" s="95">
        <v>1302</v>
      </c>
      <c r="P370" s="95">
        <v>5375765</v>
      </c>
      <c r="Q370" s="95">
        <v>1174</v>
      </c>
      <c r="R370" s="95">
        <v>4285585</v>
      </c>
      <c r="S370" s="95">
        <v>9508</v>
      </c>
      <c r="T370" s="95">
        <v>38006006</v>
      </c>
      <c r="U370" s="95">
        <v>8972</v>
      </c>
      <c r="V370" s="95">
        <v>38284895</v>
      </c>
      <c r="W370" s="95">
        <v>1296</v>
      </c>
      <c r="X370" s="95">
        <v>5901994</v>
      </c>
      <c r="Y370" s="95">
        <v>1161</v>
      </c>
      <c r="Z370" s="95">
        <v>5111467</v>
      </c>
      <c r="AA370" s="95">
        <v>9843</v>
      </c>
      <c r="AB370" s="95">
        <v>38641676</v>
      </c>
      <c r="AC370" s="95">
        <v>9229</v>
      </c>
      <c r="AD370" s="95">
        <v>42217342</v>
      </c>
      <c r="AE370" s="95">
        <v>1323</v>
      </c>
      <c r="AF370" s="95">
        <v>6401871</v>
      </c>
      <c r="AG370" s="95">
        <v>1190</v>
      </c>
      <c r="AH370" s="95">
        <v>6592000</v>
      </c>
      <c r="AI370" s="95">
        <v>10221</v>
      </c>
      <c r="AJ370" s="95">
        <v>44750353.719999999</v>
      </c>
      <c r="AK370" s="95">
        <v>9540</v>
      </c>
      <c r="AL370" s="95">
        <v>43783711.409999996</v>
      </c>
      <c r="AM370" s="95">
        <v>1357</v>
      </c>
      <c r="AN370" s="95">
        <v>6817151</v>
      </c>
      <c r="AO370" s="95">
        <v>1227</v>
      </c>
      <c r="AP370" s="95">
        <v>7222584</v>
      </c>
      <c r="AQ370" s="72">
        <v>318.06</v>
      </c>
      <c r="AR370" s="72">
        <v>336.69</v>
      </c>
      <c r="AS370" s="72">
        <v>654.75</v>
      </c>
      <c r="AT370" s="95">
        <v>39494806</v>
      </c>
      <c r="AU370" s="95">
        <v>39599101</v>
      </c>
      <c r="AV370" s="95">
        <v>10348</v>
      </c>
      <c r="AW370" s="95">
        <v>9801</v>
      </c>
      <c r="AX370" s="72">
        <v>320.87</v>
      </c>
      <c r="AY370" s="72">
        <v>332.68</v>
      </c>
      <c r="AZ370" s="72">
        <v>653.54999999999995</v>
      </c>
      <c r="BA370" s="95">
        <v>40517743</v>
      </c>
      <c r="BB370" s="95">
        <v>39698536</v>
      </c>
      <c r="BC370" s="95">
        <v>10523</v>
      </c>
      <c r="BD370" s="95">
        <v>9944</v>
      </c>
      <c r="BE370" s="72">
        <v>338.67</v>
      </c>
      <c r="BF370" s="72">
        <v>356.89</v>
      </c>
      <c r="BG370" s="72">
        <v>695.56</v>
      </c>
      <c r="BH370" s="95">
        <v>43908000</v>
      </c>
      <c r="BI370" s="95">
        <v>43396362</v>
      </c>
      <c r="BJ370" s="95">
        <v>10804</v>
      </c>
      <c r="BK370" s="95">
        <v>10133</v>
      </c>
      <c r="BL370" s="72">
        <v>336.17</v>
      </c>
      <c r="BM370" s="72">
        <v>390.39</v>
      </c>
      <c r="BN370" s="72">
        <v>726.56</v>
      </c>
      <c r="BO370" s="95">
        <v>45043547</v>
      </c>
      <c r="BP370" s="95">
        <v>48809342</v>
      </c>
      <c r="BQ370" s="95">
        <v>11166</v>
      </c>
      <c r="BR370" s="95">
        <v>10419</v>
      </c>
      <c r="BS370" s="72">
        <v>371.16</v>
      </c>
      <c r="BT370" s="72">
        <v>394.77</v>
      </c>
      <c r="BU370" s="72">
        <v>765.93</v>
      </c>
      <c r="BV370" s="95">
        <v>51567504.719999999</v>
      </c>
      <c r="BW370" s="95">
        <v>51006295.409999996</v>
      </c>
      <c r="BX370" s="95">
        <v>11578</v>
      </c>
      <c r="BY370" s="95">
        <v>10767</v>
      </c>
      <c r="BZ370" s="95">
        <v>10087</v>
      </c>
      <c r="CA370" s="95">
        <v>10244</v>
      </c>
      <c r="CB370" s="95">
        <v>10481</v>
      </c>
      <c r="CC370" s="95">
        <v>10811</v>
      </c>
      <c r="CD370" s="95">
        <v>11181</v>
      </c>
      <c r="CE370" s="72">
        <v>650.75523149000003</v>
      </c>
      <c r="CF370" s="72">
        <v>676.59346364999999</v>
      </c>
      <c r="CG370" s="72">
        <v>712.40329333</v>
      </c>
      <c r="CH370" s="72">
        <v>716.50152150999998</v>
      </c>
      <c r="CI370" s="72">
        <v>731.52548966999996</v>
      </c>
      <c r="CJ370" s="96">
        <v>1.0061386651999999</v>
      </c>
      <c r="CK370" s="96">
        <v>0.96594193579999998</v>
      </c>
      <c r="CL370" s="96">
        <v>0.97635708099999996</v>
      </c>
      <c r="CM370" s="96">
        <v>1.0140383211999999</v>
      </c>
      <c r="CN370" s="96">
        <v>1.0470311846</v>
      </c>
      <c r="CO370" s="96">
        <v>0.90753877589999998</v>
      </c>
      <c r="CP370" s="96">
        <v>1.1039764516999999</v>
      </c>
      <c r="CQ370" s="96">
        <v>0.99584056389999998</v>
      </c>
      <c r="CR370" s="96">
        <v>1.1085873925</v>
      </c>
      <c r="CS370" s="95">
        <v>9996</v>
      </c>
      <c r="CT370" s="95">
        <v>9967</v>
      </c>
      <c r="CU370" s="95">
        <v>10233</v>
      </c>
      <c r="CV370" s="95">
        <v>10433</v>
      </c>
      <c r="CW370" s="95">
        <v>10776</v>
      </c>
      <c r="CX370" s="96">
        <v>0.928514438</v>
      </c>
      <c r="CY370" s="96">
        <v>0.91123457399999996</v>
      </c>
      <c r="CZ370" s="96">
        <v>0.90353279500000006</v>
      </c>
      <c r="DA370" s="96">
        <v>0.894188443</v>
      </c>
      <c r="DB370" s="96">
        <v>0.90139256999999995</v>
      </c>
      <c r="DC370">
        <v>2013</v>
      </c>
      <c r="DD370" s="6">
        <v>10212.799999999999</v>
      </c>
      <c r="DE370" s="96">
        <v>3.8663781999999998E-3</v>
      </c>
      <c r="DF370" s="72">
        <v>848.09</v>
      </c>
      <c r="DG370" s="96">
        <v>1</v>
      </c>
      <c r="DH370" s="72">
        <v>848.09</v>
      </c>
      <c r="DI370" s="72">
        <v>778.08313289</v>
      </c>
      <c r="DJ370" s="96">
        <v>1</v>
      </c>
      <c r="DK370" s="72">
        <v>848.09</v>
      </c>
      <c r="DL370" s="96">
        <v>1</v>
      </c>
      <c r="DM370" s="72">
        <v>848.09</v>
      </c>
      <c r="DN370" s="96">
        <v>1</v>
      </c>
      <c r="DO370" s="96">
        <v>9.3380000000000008E-3</v>
      </c>
      <c r="DP370" s="72">
        <v>7.92</v>
      </c>
      <c r="DQ370" s="72">
        <v>840.17</v>
      </c>
      <c r="DR370" t="s">
        <v>50</v>
      </c>
      <c r="DT370" t="s">
        <v>289</v>
      </c>
    </row>
    <row r="371" spans="1:124" x14ac:dyDescent="0.3">
      <c r="A371" t="s">
        <v>320</v>
      </c>
      <c r="B371">
        <v>10440</v>
      </c>
      <c r="C371" s="95">
        <v>7856</v>
      </c>
      <c r="D371" s="95">
        <v>28775762</v>
      </c>
      <c r="E371" s="95">
        <v>7519</v>
      </c>
      <c r="F371" s="95">
        <v>29835763</v>
      </c>
      <c r="G371" s="95">
        <v>1485</v>
      </c>
      <c r="H371" s="95">
        <v>5440476</v>
      </c>
      <c r="I371" s="95">
        <v>1305</v>
      </c>
      <c r="J371" s="95">
        <v>4682938</v>
      </c>
      <c r="K371" s="95">
        <v>8096</v>
      </c>
      <c r="L371" s="95">
        <v>30605192</v>
      </c>
      <c r="M371" s="95">
        <v>7705</v>
      </c>
      <c r="N371" s="95">
        <v>32171940</v>
      </c>
      <c r="O371" s="95">
        <v>1515</v>
      </c>
      <c r="P371" s="95">
        <v>5092985</v>
      </c>
      <c r="Q371" s="95">
        <v>1314</v>
      </c>
      <c r="R371" s="95">
        <v>5081371</v>
      </c>
      <c r="S371" s="95">
        <v>8358</v>
      </c>
      <c r="T371" s="95">
        <v>32288234</v>
      </c>
      <c r="U371" s="95">
        <v>7920</v>
      </c>
      <c r="V371" s="95">
        <v>35793236</v>
      </c>
      <c r="W371" s="95">
        <v>1526</v>
      </c>
      <c r="X371" s="95">
        <v>4044392</v>
      </c>
      <c r="Y371" s="95">
        <v>1311</v>
      </c>
      <c r="Z371" s="95">
        <v>5085033</v>
      </c>
      <c r="AA371" s="95">
        <v>8686</v>
      </c>
      <c r="AB371" s="95">
        <v>31441319</v>
      </c>
      <c r="AC371" s="95">
        <v>8210</v>
      </c>
      <c r="AD371" s="95">
        <v>40289570</v>
      </c>
      <c r="AE371" s="95">
        <v>1493</v>
      </c>
      <c r="AF371" s="95">
        <v>6413766</v>
      </c>
      <c r="AG371" s="95">
        <v>1291</v>
      </c>
      <c r="AH371" s="95">
        <v>5919584</v>
      </c>
      <c r="AI371" s="95">
        <v>9052</v>
      </c>
      <c r="AJ371" s="95">
        <v>32998300.079999998</v>
      </c>
      <c r="AK371" s="95">
        <v>8538</v>
      </c>
      <c r="AL371" s="95">
        <v>43199248.289999999</v>
      </c>
      <c r="AM371" s="95">
        <v>1529</v>
      </c>
      <c r="AN371" s="95">
        <v>4544914</v>
      </c>
      <c r="AO371" s="95">
        <v>1328</v>
      </c>
      <c r="AP371" s="95">
        <v>6596652</v>
      </c>
      <c r="AQ371" s="72">
        <v>305.25</v>
      </c>
      <c r="AR371" s="72">
        <v>325.99</v>
      </c>
      <c r="AS371" s="72">
        <v>631.24</v>
      </c>
      <c r="AT371" s="95">
        <v>34216238</v>
      </c>
      <c r="AU371" s="95">
        <v>34518701</v>
      </c>
      <c r="AV371" s="95">
        <v>9341</v>
      </c>
      <c r="AW371" s="95">
        <v>8824</v>
      </c>
      <c r="AX371" s="72">
        <v>309.52999999999997</v>
      </c>
      <c r="AY371" s="72">
        <v>344.21</v>
      </c>
      <c r="AZ371" s="72">
        <v>653.74</v>
      </c>
      <c r="BA371" s="95">
        <v>35698177</v>
      </c>
      <c r="BB371" s="95">
        <v>37253311</v>
      </c>
      <c r="BC371" s="95">
        <v>9611</v>
      </c>
      <c r="BD371" s="95">
        <v>9019</v>
      </c>
      <c r="BE371" s="72">
        <v>306.33</v>
      </c>
      <c r="BF371" s="72">
        <v>369.03</v>
      </c>
      <c r="BG371" s="72">
        <v>675.36</v>
      </c>
      <c r="BH371" s="95">
        <v>36332626</v>
      </c>
      <c r="BI371" s="95">
        <v>40878269</v>
      </c>
      <c r="BJ371" s="95">
        <v>9884</v>
      </c>
      <c r="BK371" s="95">
        <v>9231</v>
      </c>
      <c r="BL371" s="72">
        <v>309.91000000000003</v>
      </c>
      <c r="BM371" s="72">
        <v>405.3</v>
      </c>
      <c r="BN371" s="72">
        <v>715.21</v>
      </c>
      <c r="BO371" s="95">
        <v>37855085</v>
      </c>
      <c r="BP371" s="95">
        <v>46209154</v>
      </c>
      <c r="BQ371" s="95">
        <v>10179</v>
      </c>
      <c r="BR371" s="95">
        <v>9501</v>
      </c>
      <c r="BS371" s="72">
        <v>295.68</v>
      </c>
      <c r="BT371" s="72">
        <v>420.6</v>
      </c>
      <c r="BU371" s="72">
        <v>716.28</v>
      </c>
      <c r="BV371" s="95">
        <v>37543214.079999998</v>
      </c>
      <c r="BW371" s="95">
        <v>49795900.289999999</v>
      </c>
      <c r="BX371" s="95">
        <v>10581</v>
      </c>
      <c r="BY371" s="95">
        <v>9866</v>
      </c>
      <c r="BZ371" s="95">
        <v>9095</v>
      </c>
      <c r="CA371" s="95">
        <v>9325</v>
      </c>
      <c r="CB371" s="95">
        <v>9569</v>
      </c>
      <c r="CC371" s="95">
        <v>9857</v>
      </c>
      <c r="CD371" s="95">
        <v>10231</v>
      </c>
      <c r="CE371" s="72">
        <v>650.75523149000003</v>
      </c>
      <c r="CF371" s="72">
        <v>676.59346364999999</v>
      </c>
      <c r="CG371" s="72">
        <v>712.40329333</v>
      </c>
      <c r="CH371" s="72">
        <v>716.50152150999998</v>
      </c>
      <c r="CI371" s="72">
        <v>731.52548966999996</v>
      </c>
      <c r="CJ371" s="96">
        <v>0.97001141049999995</v>
      </c>
      <c r="CK371" s="96">
        <v>0.96622275430000004</v>
      </c>
      <c r="CL371" s="96">
        <v>0.94800235529999999</v>
      </c>
      <c r="CM371" s="96">
        <v>0.9981974616</v>
      </c>
      <c r="CN371" s="96">
        <v>0.97915931860000005</v>
      </c>
      <c r="CO371" s="96">
        <v>0.92694956740000001</v>
      </c>
      <c r="CP371" s="96">
        <v>1.0489445102999999</v>
      </c>
      <c r="CQ371" s="96">
        <v>0.99584056389999998</v>
      </c>
      <c r="CR371" s="96">
        <v>1.0533256010000001</v>
      </c>
      <c r="CS371" s="95">
        <v>8753</v>
      </c>
      <c r="CT371" s="95">
        <v>9050</v>
      </c>
      <c r="CU371" s="95">
        <v>9290</v>
      </c>
      <c r="CV371" s="95">
        <v>9601</v>
      </c>
      <c r="CW371" s="95">
        <v>10068</v>
      </c>
      <c r="CX371" s="96">
        <v>0.91579220299999997</v>
      </c>
      <c r="CY371" s="96">
        <v>0.93610552599999997</v>
      </c>
      <c r="CZ371" s="96">
        <v>0.92681200600000002</v>
      </c>
      <c r="DA371" s="96">
        <v>0.91967302100000003</v>
      </c>
      <c r="DB371" s="96">
        <v>0.93548542899999998</v>
      </c>
      <c r="DC371">
        <v>2013</v>
      </c>
      <c r="DD371" s="6">
        <v>9288.2000000000007</v>
      </c>
      <c r="DE371" s="96">
        <v>5.0516933E-3</v>
      </c>
      <c r="DF371" s="72">
        <v>804.86</v>
      </c>
      <c r="DG371" s="96">
        <v>1</v>
      </c>
      <c r="DH371" s="72">
        <v>804.86</v>
      </c>
      <c r="DI371" s="72">
        <v>840.00190538000004</v>
      </c>
      <c r="DJ371" s="96">
        <v>1</v>
      </c>
      <c r="DK371" s="72">
        <v>804.86</v>
      </c>
      <c r="DL371" s="96">
        <v>1</v>
      </c>
      <c r="DM371" s="72">
        <v>804.86</v>
      </c>
      <c r="DN371" s="96">
        <v>1</v>
      </c>
      <c r="DO371" s="96">
        <v>1.2978999999999999E-2</v>
      </c>
      <c r="DP371" s="72">
        <v>10.45</v>
      </c>
      <c r="DQ371" s="72">
        <v>794.41</v>
      </c>
      <c r="DR371" t="s">
        <v>320</v>
      </c>
      <c r="DT371" t="s">
        <v>289</v>
      </c>
    </row>
    <row r="372" spans="1:124" x14ac:dyDescent="0.3">
      <c r="A372" t="s">
        <v>321</v>
      </c>
      <c r="B372">
        <v>10450</v>
      </c>
      <c r="C372" s="95">
        <v>23245</v>
      </c>
      <c r="D372" s="95">
        <v>86918892</v>
      </c>
      <c r="E372" s="95">
        <v>22703</v>
      </c>
      <c r="F372" s="95">
        <v>84052288</v>
      </c>
      <c r="G372" s="95">
        <v>3657</v>
      </c>
      <c r="H372" s="95">
        <v>11725061</v>
      </c>
      <c r="I372" s="95">
        <v>3348</v>
      </c>
      <c r="J372" s="95">
        <v>11285030</v>
      </c>
      <c r="K372" s="95">
        <v>23330</v>
      </c>
      <c r="L372" s="95">
        <v>90832534</v>
      </c>
      <c r="M372" s="95">
        <v>22729</v>
      </c>
      <c r="N372" s="95">
        <v>89832232</v>
      </c>
      <c r="O372" s="95">
        <v>3667</v>
      </c>
      <c r="P372" s="95">
        <v>11724594</v>
      </c>
      <c r="Q372" s="95">
        <v>3331</v>
      </c>
      <c r="R372" s="95">
        <v>11920054</v>
      </c>
      <c r="S372" s="95">
        <v>23537</v>
      </c>
      <c r="T372" s="95">
        <v>91430179</v>
      </c>
      <c r="U372" s="95">
        <v>22835</v>
      </c>
      <c r="V372" s="95">
        <v>95135020</v>
      </c>
      <c r="W372" s="95">
        <v>3719</v>
      </c>
      <c r="X372" s="95">
        <v>12846592</v>
      </c>
      <c r="Y372" s="95">
        <v>3355</v>
      </c>
      <c r="Z372" s="95">
        <v>13344889</v>
      </c>
      <c r="AA372" s="95">
        <v>23775</v>
      </c>
      <c r="AB372" s="95">
        <v>90786317</v>
      </c>
      <c r="AC372" s="95">
        <v>22959</v>
      </c>
      <c r="AD372" s="95">
        <v>103236153</v>
      </c>
      <c r="AE372" s="95">
        <v>3770</v>
      </c>
      <c r="AF372" s="95">
        <v>14304594</v>
      </c>
      <c r="AG372" s="95">
        <v>3423</v>
      </c>
      <c r="AH372" s="95">
        <v>14773467</v>
      </c>
      <c r="AI372" s="95">
        <v>24066</v>
      </c>
      <c r="AJ372" s="95">
        <v>90123712.299999997</v>
      </c>
      <c r="AK372" s="95">
        <v>23164</v>
      </c>
      <c r="AL372" s="95">
        <v>107328864.86</v>
      </c>
      <c r="AM372" s="95">
        <v>3854</v>
      </c>
      <c r="AN372" s="95">
        <v>14045907</v>
      </c>
      <c r="AO372" s="95">
        <v>3513</v>
      </c>
      <c r="AP372" s="95">
        <v>16422348.869999999</v>
      </c>
      <c r="AQ372" s="72">
        <v>305.57</v>
      </c>
      <c r="AR372" s="72">
        <v>304.97000000000003</v>
      </c>
      <c r="AS372" s="72">
        <v>610.54</v>
      </c>
      <c r="AT372" s="95">
        <v>98643953</v>
      </c>
      <c r="AU372" s="95">
        <v>95337318</v>
      </c>
      <c r="AV372" s="95">
        <v>26902</v>
      </c>
      <c r="AW372" s="95">
        <v>26051</v>
      </c>
      <c r="AX372" s="72">
        <v>316.57</v>
      </c>
      <c r="AY372" s="72">
        <v>325.38</v>
      </c>
      <c r="AZ372" s="72">
        <v>641.95000000000005</v>
      </c>
      <c r="BA372" s="95">
        <v>102557128</v>
      </c>
      <c r="BB372" s="95">
        <v>101752286</v>
      </c>
      <c r="BC372" s="95">
        <v>26997</v>
      </c>
      <c r="BD372" s="95">
        <v>26060</v>
      </c>
      <c r="BE372" s="72">
        <v>318.82</v>
      </c>
      <c r="BF372" s="72">
        <v>345.17</v>
      </c>
      <c r="BG372" s="72">
        <v>663.99</v>
      </c>
      <c r="BH372" s="95">
        <v>104276771</v>
      </c>
      <c r="BI372" s="95">
        <v>108479909</v>
      </c>
      <c r="BJ372" s="95">
        <v>27256</v>
      </c>
      <c r="BK372" s="95">
        <v>26190</v>
      </c>
      <c r="BL372" s="72">
        <v>317.94</v>
      </c>
      <c r="BM372" s="72">
        <v>372.76</v>
      </c>
      <c r="BN372" s="72">
        <v>690.7</v>
      </c>
      <c r="BO372" s="95">
        <v>105090911</v>
      </c>
      <c r="BP372" s="95">
        <v>118009620</v>
      </c>
      <c r="BQ372" s="95">
        <v>27545</v>
      </c>
      <c r="BR372" s="95">
        <v>26382</v>
      </c>
      <c r="BS372" s="72">
        <v>310.92</v>
      </c>
      <c r="BT372" s="72">
        <v>386.57</v>
      </c>
      <c r="BU372" s="72">
        <v>697.49</v>
      </c>
      <c r="BV372" s="95">
        <v>104169619.3</v>
      </c>
      <c r="BW372" s="95">
        <v>123751213.73</v>
      </c>
      <c r="BX372" s="95">
        <v>27920</v>
      </c>
      <c r="BY372" s="95">
        <v>26677</v>
      </c>
      <c r="BZ372" s="95">
        <v>26496</v>
      </c>
      <c r="CA372" s="95">
        <v>26544</v>
      </c>
      <c r="CB372" s="95">
        <v>26742</v>
      </c>
      <c r="CC372" s="95">
        <v>26993</v>
      </c>
      <c r="CD372" s="95">
        <v>27312</v>
      </c>
      <c r="CE372" s="72">
        <v>650.75523149000003</v>
      </c>
      <c r="CF372" s="72">
        <v>676.59346364999999</v>
      </c>
      <c r="CG372" s="72">
        <v>712.40329333</v>
      </c>
      <c r="CH372" s="72">
        <v>716.50152150999998</v>
      </c>
      <c r="CI372" s="72">
        <v>731.52548966999996</v>
      </c>
      <c r="CJ372" s="96">
        <v>0.93820221559999994</v>
      </c>
      <c r="CK372" s="96">
        <v>0.94879722389999999</v>
      </c>
      <c r="CL372" s="96">
        <v>0.93204229429999996</v>
      </c>
      <c r="CM372" s="96">
        <v>0.96398957890000003</v>
      </c>
      <c r="CN372" s="96">
        <v>0.95347326899999996</v>
      </c>
      <c r="CO372" s="96">
        <v>0.96617001069999997</v>
      </c>
      <c r="CP372" s="96">
        <v>0.98047021320000005</v>
      </c>
      <c r="CQ372" s="96">
        <v>0.99584056389999998</v>
      </c>
      <c r="CR372" s="96">
        <v>0.98456530959999999</v>
      </c>
      <c r="CS372" s="95">
        <v>25012</v>
      </c>
      <c r="CT372" s="95">
        <v>25008</v>
      </c>
      <c r="CU372" s="95">
        <v>25078</v>
      </c>
      <c r="CV372" s="95">
        <v>25267</v>
      </c>
      <c r="CW372" s="95">
        <v>25581</v>
      </c>
      <c r="CX372" s="96">
        <v>0.96075703499999998</v>
      </c>
      <c r="CY372" s="96">
        <v>0.95809344699999999</v>
      </c>
      <c r="CZ372" s="96">
        <v>0.96182857899999996</v>
      </c>
      <c r="DA372" s="96">
        <v>0.96957789299999997</v>
      </c>
      <c r="DB372" s="96">
        <v>0.98024825299999996</v>
      </c>
      <c r="DC372">
        <v>2013</v>
      </c>
      <c r="DD372" s="6">
        <v>26272</v>
      </c>
      <c r="DE372" s="96">
        <v>1.1179314000000001E-3</v>
      </c>
      <c r="DF372" s="72">
        <v>755.29</v>
      </c>
      <c r="DG372" s="96">
        <v>1</v>
      </c>
      <c r="DH372" s="72">
        <v>755.29</v>
      </c>
      <c r="DI372" s="72">
        <v>755.29</v>
      </c>
      <c r="DJ372" s="96">
        <v>1</v>
      </c>
      <c r="DK372" s="72">
        <v>755.29</v>
      </c>
      <c r="DL372" s="96">
        <v>1</v>
      </c>
      <c r="DM372" s="72">
        <v>755.29</v>
      </c>
      <c r="DN372" s="96">
        <v>1</v>
      </c>
      <c r="DO372" s="96">
        <v>3.8470000000000002E-3</v>
      </c>
      <c r="DP372" s="72">
        <v>2.91</v>
      </c>
      <c r="DQ372" s="72">
        <v>752.38</v>
      </c>
      <c r="DR372" t="s">
        <v>321</v>
      </c>
      <c r="DT372" t="s">
        <v>289</v>
      </c>
    </row>
    <row r="373" spans="1:124" x14ac:dyDescent="0.3">
      <c r="A373" t="s">
        <v>322</v>
      </c>
      <c r="B373">
        <v>10460</v>
      </c>
      <c r="C373" s="95">
        <v>5225</v>
      </c>
      <c r="D373" s="95">
        <v>26136380</v>
      </c>
      <c r="E373" s="95">
        <v>5010</v>
      </c>
      <c r="F373" s="95">
        <v>26541588</v>
      </c>
      <c r="G373" s="95">
        <v>1075</v>
      </c>
      <c r="H373" s="95">
        <v>3826360</v>
      </c>
      <c r="I373" s="95">
        <v>975</v>
      </c>
      <c r="J373" s="95">
        <v>4217189</v>
      </c>
      <c r="K373" s="95">
        <v>5035</v>
      </c>
      <c r="L373" s="95">
        <v>26394248</v>
      </c>
      <c r="M373" s="95">
        <v>4798</v>
      </c>
      <c r="N373" s="95">
        <v>25439997</v>
      </c>
      <c r="O373" s="95">
        <v>1045</v>
      </c>
      <c r="P373" s="95">
        <v>4254206</v>
      </c>
      <c r="Q373" s="95">
        <v>949</v>
      </c>
      <c r="R373" s="95">
        <v>4440440</v>
      </c>
      <c r="S373" s="95">
        <v>4929</v>
      </c>
      <c r="T373" s="95">
        <v>28596362</v>
      </c>
      <c r="U373" s="95">
        <v>4661</v>
      </c>
      <c r="V373" s="95">
        <v>26714523</v>
      </c>
      <c r="W373" s="95">
        <v>1006</v>
      </c>
      <c r="X373" s="95">
        <v>4367242</v>
      </c>
      <c r="Y373" s="95">
        <v>910</v>
      </c>
      <c r="Z373" s="95">
        <v>4447202</v>
      </c>
      <c r="AA373" s="95">
        <v>4768</v>
      </c>
      <c r="AB373" s="95">
        <v>27146173</v>
      </c>
      <c r="AC373" s="95">
        <v>4485</v>
      </c>
      <c r="AD373" s="95">
        <v>27484826</v>
      </c>
      <c r="AE373" s="95">
        <v>968</v>
      </c>
      <c r="AF373" s="95">
        <v>4549346</v>
      </c>
      <c r="AG373" s="95">
        <v>865</v>
      </c>
      <c r="AH373" s="95">
        <v>4703264</v>
      </c>
      <c r="AI373" s="95">
        <v>4670</v>
      </c>
      <c r="AJ373" s="95">
        <v>28494346.91</v>
      </c>
      <c r="AK373" s="95">
        <v>4392</v>
      </c>
      <c r="AL373" s="95">
        <v>27882010.870000001</v>
      </c>
      <c r="AM373" s="95">
        <v>949</v>
      </c>
      <c r="AN373" s="95">
        <v>5098387</v>
      </c>
      <c r="AO373" s="95">
        <v>850</v>
      </c>
      <c r="AP373" s="95">
        <v>4694849</v>
      </c>
      <c r="AQ373" s="72">
        <v>396.33</v>
      </c>
      <c r="AR373" s="72">
        <v>428.28</v>
      </c>
      <c r="AS373" s="72">
        <v>824.61</v>
      </c>
      <c r="AT373" s="95">
        <v>29962740</v>
      </c>
      <c r="AU373" s="95">
        <v>30758777</v>
      </c>
      <c r="AV373" s="95">
        <v>6300</v>
      </c>
      <c r="AW373" s="95">
        <v>5985</v>
      </c>
      <c r="AX373" s="72">
        <v>420.07</v>
      </c>
      <c r="AY373" s="72">
        <v>433.28</v>
      </c>
      <c r="AZ373" s="72">
        <v>853.35</v>
      </c>
      <c r="BA373" s="95">
        <v>30648454</v>
      </c>
      <c r="BB373" s="95">
        <v>29880437</v>
      </c>
      <c r="BC373" s="95">
        <v>6080</v>
      </c>
      <c r="BD373" s="95">
        <v>5747</v>
      </c>
      <c r="BE373" s="72">
        <v>462.84</v>
      </c>
      <c r="BF373" s="72">
        <v>466.13</v>
      </c>
      <c r="BG373" s="72">
        <v>928.97</v>
      </c>
      <c r="BH373" s="95">
        <v>32963604</v>
      </c>
      <c r="BI373" s="95">
        <v>31161725</v>
      </c>
      <c r="BJ373" s="95">
        <v>5935</v>
      </c>
      <c r="BK373" s="95">
        <v>5571</v>
      </c>
      <c r="BL373" s="72">
        <v>460.48</v>
      </c>
      <c r="BM373" s="72">
        <v>501.37</v>
      </c>
      <c r="BN373" s="72">
        <v>961.85</v>
      </c>
      <c r="BO373" s="95">
        <v>31695519</v>
      </c>
      <c r="BP373" s="95">
        <v>32188090</v>
      </c>
      <c r="BQ373" s="95">
        <v>5736</v>
      </c>
      <c r="BR373" s="95">
        <v>5350</v>
      </c>
      <c r="BS373" s="72">
        <v>498.2</v>
      </c>
      <c r="BT373" s="72">
        <v>517.88</v>
      </c>
      <c r="BU373" s="72">
        <v>1016.08</v>
      </c>
      <c r="BV373" s="95">
        <v>33592733.909999996</v>
      </c>
      <c r="BW373" s="95">
        <v>32576859.870000001</v>
      </c>
      <c r="BX373" s="95">
        <v>5619</v>
      </c>
      <c r="BY373" s="95">
        <v>5242</v>
      </c>
      <c r="BZ373" s="95">
        <v>6150</v>
      </c>
      <c r="CA373" s="95">
        <v>5919</v>
      </c>
      <c r="CB373" s="95">
        <v>5760</v>
      </c>
      <c r="CC373" s="95">
        <v>5553</v>
      </c>
      <c r="CD373" s="95">
        <v>5435</v>
      </c>
      <c r="CE373" s="72">
        <v>650.75523149000003</v>
      </c>
      <c r="CF373" s="72">
        <v>676.59346364999999</v>
      </c>
      <c r="CG373" s="72">
        <v>712.40329333</v>
      </c>
      <c r="CH373" s="72">
        <v>716.50152150999998</v>
      </c>
      <c r="CI373" s="72">
        <v>731.52548966999996</v>
      </c>
      <c r="CJ373" s="96">
        <v>1.2671584647</v>
      </c>
      <c r="CK373" s="96">
        <v>1.2612448181</v>
      </c>
      <c r="CL373" s="96">
        <v>1.3039945333</v>
      </c>
      <c r="CM373" s="96">
        <v>1.3424256210000001</v>
      </c>
      <c r="CN373" s="96">
        <v>1.3889878266</v>
      </c>
      <c r="CO373" s="96">
        <v>1.1260401181999999</v>
      </c>
      <c r="CP373" s="96">
        <v>1.1658219202</v>
      </c>
      <c r="CQ373" s="96">
        <v>0.99584056389999998</v>
      </c>
      <c r="CR373" s="96">
        <v>1.1706911687999999</v>
      </c>
      <c r="CS373" s="95">
        <v>5376</v>
      </c>
      <c r="CT373" s="95">
        <v>5169</v>
      </c>
      <c r="CU373" s="95">
        <v>5165</v>
      </c>
      <c r="CV373" s="95">
        <v>4955</v>
      </c>
      <c r="CW373" s="95">
        <v>4807</v>
      </c>
      <c r="CX373" s="96">
        <v>1.1211937729999999</v>
      </c>
      <c r="CY373" s="96">
        <v>1.117538618</v>
      </c>
      <c r="CZ373" s="96">
        <v>1.1368186119999999</v>
      </c>
      <c r="DA373" s="96">
        <v>1.137478011</v>
      </c>
      <c r="DB373" s="96">
        <v>1.117230575</v>
      </c>
      <c r="DC373">
        <v>2013</v>
      </c>
      <c r="DD373" s="6">
        <v>5579</v>
      </c>
      <c r="DE373" s="96">
        <v>9.4216150000000002E-4</v>
      </c>
      <c r="DF373" s="72">
        <v>898.23</v>
      </c>
      <c r="DG373" s="96">
        <v>1</v>
      </c>
      <c r="DH373" s="72">
        <v>898.23</v>
      </c>
      <c r="DI373" s="72">
        <v>778.08313289</v>
      </c>
      <c r="DJ373" s="96">
        <v>1</v>
      </c>
      <c r="DK373" s="72">
        <v>898.23</v>
      </c>
      <c r="DL373" s="96">
        <v>1</v>
      </c>
      <c r="DM373" s="72">
        <v>898.23</v>
      </c>
      <c r="DN373" s="96">
        <v>1</v>
      </c>
      <c r="DO373" s="96">
        <v>2.9629999999999999E-3</v>
      </c>
      <c r="DP373" s="72">
        <v>2.66</v>
      </c>
      <c r="DQ373" s="72">
        <v>895.57</v>
      </c>
      <c r="DR373" t="s">
        <v>322</v>
      </c>
      <c r="DT373" t="s">
        <v>289</v>
      </c>
    </row>
    <row r="374" spans="1:124" x14ac:dyDescent="0.3">
      <c r="A374" t="s">
        <v>189</v>
      </c>
      <c r="B374">
        <v>10470</v>
      </c>
      <c r="C374" s="95">
        <v>74755</v>
      </c>
      <c r="D374" s="95">
        <v>370336884</v>
      </c>
      <c r="E374" s="95">
        <v>69376</v>
      </c>
      <c r="F374" s="95">
        <v>299573442</v>
      </c>
      <c r="G374" s="95">
        <v>16343</v>
      </c>
      <c r="H374" s="95">
        <v>73185310</v>
      </c>
      <c r="I374" s="95">
        <v>13911</v>
      </c>
      <c r="J374" s="95">
        <v>57843588</v>
      </c>
      <c r="K374" s="95">
        <v>75395</v>
      </c>
      <c r="L374" s="95">
        <v>374378600</v>
      </c>
      <c r="M374" s="95">
        <v>69385</v>
      </c>
      <c r="N374" s="95">
        <v>304582653</v>
      </c>
      <c r="O374" s="95">
        <v>16473</v>
      </c>
      <c r="P374" s="95">
        <v>73051690</v>
      </c>
      <c r="Q374" s="95">
        <v>14033</v>
      </c>
      <c r="R374" s="95">
        <v>56837423</v>
      </c>
      <c r="S374" s="95">
        <v>74702</v>
      </c>
      <c r="T374" s="95">
        <v>398974391</v>
      </c>
      <c r="U374" s="95">
        <v>68008</v>
      </c>
      <c r="V374" s="95">
        <v>316748716</v>
      </c>
      <c r="W374" s="95">
        <v>15415</v>
      </c>
      <c r="X374" s="95">
        <v>71903854</v>
      </c>
      <c r="Y374" s="95">
        <v>13053</v>
      </c>
      <c r="Z374" s="95">
        <v>56961119</v>
      </c>
      <c r="AA374" s="95">
        <v>74138</v>
      </c>
      <c r="AB374" s="95">
        <v>360409641</v>
      </c>
      <c r="AC374" s="95">
        <v>66991</v>
      </c>
      <c r="AD374" s="95">
        <v>332351826</v>
      </c>
      <c r="AE374" s="95">
        <v>15083</v>
      </c>
      <c r="AF374" s="95">
        <v>74564296</v>
      </c>
      <c r="AG374" s="95">
        <v>12692</v>
      </c>
      <c r="AH374" s="95">
        <v>61376774</v>
      </c>
      <c r="AI374" s="95">
        <v>75288</v>
      </c>
      <c r="AJ374" s="95">
        <v>373863010.11000001</v>
      </c>
      <c r="AK374" s="95">
        <v>67818</v>
      </c>
      <c r="AL374" s="95">
        <v>351772102.23000002</v>
      </c>
      <c r="AM374" s="95">
        <v>15599</v>
      </c>
      <c r="AN374" s="95">
        <v>75850710.989999995</v>
      </c>
      <c r="AO374" s="95">
        <v>13274</v>
      </c>
      <c r="AP374" s="95">
        <v>66820917.840000004</v>
      </c>
      <c r="AQ374" s="72">
        <v>405.72</v>
      </c>
      <c r="AR374" s="72">
        <v>357.62</v>
      </c>
      <c r="AS374" s="72">
        <v>763.34</v>
      </c>
      <c r="AT374" s="95">
        <v>443522194</v>
      </c>
      <c r="AU374" s="95">
        <v>357417030</v>
      </c>
      <c r="AV374" s="95">
        <v>91098</v>
      </c>
      <c r="AW374" s="95">
        <v>83287</v>
      </c>
      <c r="AX374" s="72">
        <v>405.86</v>
      </c>
      <c r="AY374" s="72">
        <v>361.05</v>
      </c>
      <c r="AZ374" s="72">
        <v>766.91</v>
      </c>
      <c r="BA374" s="95">
        <v>447430290</v>
      </c>
      <c r="BB374" s="95">
        <v>361420076</v>
      </c>
      <c r="BC374" s="95">
        <v>91868</v>
      </c>
      <c r="BD374" s="95">
        <v>83418</v>
      </c>
      <c r="BE374" s="72">
        <v>435.43</v>
      </c>
      <c r="BF374" s="72">
        <v>384.19</v>
      </c>
      <c r="BG374" s="72">
        <v>819.62</v>
      </c>
      <c r="BH374" s="95">
        <v>470878245</v>
      </c>
      <c r="BI374" s="95">
        <v>373709835</v>
      </c>
      <c r="BJ374" s="95">
        <v>90117</v>
      </c>
      <c r="BK374" s="95">
        <v>81061</v>
      </c>
      <c r="BL374" s="72">
        <v>406.27</v>
      </c>
      <c r="BM374" s="72">
        <v>411.77</v>
      </c>
      <c r="BN374" s="72">
        <v>818.04</v>
      </c>
      <c r="BO374" s="95">
        <v>434973937</v>
      </c>
      <c r="BP374" s="95">
        <v>393728600</v>
      </c>
      <c r="BQ374" s="95">
        <v>89221</v>
      </c>
      <c r="BR374" s="95">
        <v>79683</v>
      </c>
      <c r="BS374" s="72">
        <v>412.34</v>
      </c>
      <c r="BT374" s="72">
        <v>430.16</v>
      </c>
      <c r="BU374" s="72">
        <v>842.5</v>
      </c>
      <c r="BV374" s="95">
        <v>449713721.10000002</v>
      </c>
      <c r="BW374" s="95">
        <v>418593020.06999999</v>
      </c>
      <c r="BX374" s="95">
        <v>90887</v>
      </c>
      <c r="BY374" s="95">
        <v>81092</v>
      </c>
      <c r="BZ374" s="95">
        <v>87375</v>
      </c>
      <c r="CA374" s="95">
        <v>87796</v>
      </c>
      <c r="CB374" s="95">
        <v>85752</v>
      </c>
      <c r="CC374" s="95">
        <v>84693</v>
      </c>
      <c r="CD374" s="95">
        <v>86095</v>
      </c>
      <c r="CE374" s="72">
        <v>650.75523149000003</v>
      </c>
      <c r="CF374" s="72">
        <v>676.59346364999999</v>
      </c>
      <c r="CG374" s="72">
        <v>712.40329333</v>
      </c>
      <c r="CH374" s="72">
        <v>716.50152150999998</v>
      </c>
      <c r="CI374" s="72">
        <v>731.52548966999996</v>
      </c>
      <c r="CJ374" s="96">
        <v>1.1730063210999999</v>
      </c>
      <c r="CK374" s="96">
        <v>1.1334871547000001</v>
      </c>
      <c r="CL374" s="96">
        <v>1.1505000155</v>
      </c>
      <c r="CM374" s="96">
        <v>1.1417142538</v>
      </c>
      <c r="CN374" s="96">
        <v>1.1517028619</v>
      </c>
      <c r="CO374" s="96">
        <v>1.023319039</v>
      </c>
      <c r="CP374" s="96">
        <v>1.1238744492999999</v>
      </c>
      <c r="CQ374" s="96">
        <v>0.99584056389999998</v>
      </c>
      <c r="CR374" s="96">
        <v>1.1285684973000001</v>
      </c>
      <c r="CS374" s="95">
        <v>78082</v>
      </c>
      <c r="CT374" s="95">
        <v>79441</v>
      </c>
      <c r="CU374" s="95">
        <v>75707</v>
      </c>
      <c r="CV374" s="95">
        <v>74933</v>
      </c>
      <c r="CW374" s="95">
        <v>76270</v>
      </c>
      <c r="CX374" s="96">
        <v>1.00449915</v>
      </c>
      <c r="CY374" s="96">
        <v>1.0131987039999999</v>
      </c>
      <c r="CZ374" s="96">
        <v>1.0092151170000001</v>
      </c>
      <c r="DA374" s="96">
        <v>1.0331944529999999</v>
      </c>
      <c r="DB374" s="96">
        <v>1.0574246549999999</v>
      </c>
      <c r="DC374">
        <v>2013</v>
      </c>
      <c r="DD374" s="6">
        <v>81708.2</v>
      </c>
      <c r="DE374" s="96">
        <v>5.1844886000000003E-3</v>
      </c>
      <c r="DF374" s="72">
        <v>862.24</v>
      </c>
      <c r="DG374" s="96">
        <v>1</v>
      </c>
      <c r="DH374" s="72">
        <v>862.24</v>
      </c>
      <c r="DI374" s="72">
        <v>810.17859038999995</v>
      </c>
      <c r="DJ374" s="96">
        <v>1</v>
      </c>
      <c r="DK374" s="72">
        <v>862.24</v>
      </c>
      <c r="DL374" s="96">
        <v>1</v>
      </c>
      <c r="DM374" s="72">
        <v>862.24</v>
      </c>
      <c r="DN374" s="96">
        <v>1</v>
      </c>
      <c r="DO374" s="96">
        <v>1.0232E-2</v>
      </c>
      <c r="DP374" s="72">
        <v>8.82</v>
      </c>
      <c r="DQ374" s="72">
        <v>853.42</v>
      </c>
      <c r="DR374" t="s">
        <v>189</v>
      </c>
      <c r="DT374" t="s">
        <v>289</v>
      </c>
    </row>
    <row r="375" spans="1:124" x14ac:dyDescent="0.3">
      <c r="A375" t="s">
        <v>323</v>
      </c>
      <c r="B375">
        <v>10480</v>
      </c>
      <c r="C375" s="95">
        <v>17714</v>
      </c>
      <c r="D375" s="95">
        <v>75244142</v>
      </c>
      <c r="E375" s="95">
        <v>16447</v>
      </c>
      <c r="F375" s="95">
        <v>66258201</v>
      </c>
      <c r="G375" s="95">
        <v>5130</v>
      </c>
      <c r="H375" s="95">
        <v>14615939</v>
      </c>
      <c r="I375" s="95">
        <v>4323</v>
      </c>
      <c r="J375" s="95">
        <v>14031240</v>
      </c>
      <c r="K375" s="95">
        <v>17638</v>
      </c>
      <c r="L375" s="95">
        <v>78482254</v>
      </c>
      <c r="M375" s="95">
        <v>16188</v>
      </c>
      <c r="N375" s="95">
        <v>69995664</v>
      </c>
      <c r="O375" s="95">
        <v>5017</v>
      </c>
      <c r="P375" s="95">
        <v>14172725</v>
      </c>
      <c r="Q375" s="95">
        <v>4170</v>
      </c>
      <c r="R375" s="95">
        <v>15175964</v>
      </c>
      <c r="S375" s="95">
        <v>17592</v>
      </c>
      <c r="T375" s="95">
        <v>82649016</v>
      </c>
      <c r="U375" s="95">
        <v>15976</v>
      </c>
      <c r="V375" s="95">
        <v>71362378</v>
      </c>
      <c r="W375" s="95">
        <v>4667</v>
      </c>
      <c r="X375" s="95">
        <v>15419655</v>
      </c>
      <c r="Y375" s="95">
        <v>3822</v>
      </c>
      <c r="Z375" s="95">
        <v>14395313</v>
      </c>
      <c r="AA375" s="95">
        <v>17653</v>
      </c>
      <c r="AB375" s="95">
        <v>75239780</v>
      </c>
      <c r="AC375" s="95">
        <v>15835</v>
      </c>
      <c r="AD375" s="95">
        <v>74460897</v>
      </c>
      <c r="AE375" s="95">
        <v>4640</v>
      </c>
      <c r="AF375" s="95">
        <v>16639068</v>
      </c>
      <c r="AG375" s="95">
        <v>3785</v>
      </c>
      <c r="AH375" s="95">
        <v>16415971</v>
      </c>
      <c r="AI375" s="95">
        <v>18265</v>
      </c>
      <c r="AJ375" s="95">
        <v>81274749.849999994</v>
      </c>
      <c r="AK375" s="95">
        <v>16383</v>
      </c>
      <c r="AL375" s="95">
        <v>80081270.159999996</v>
      </c>
      <c r="AM375" s="95">
        <v>4975</v>
      </c>
      <c r="AN375" s="95">
        <v>17162297</v>
      </c>
      <c r="AO375" s="95">
        <v>4116</v>
      </c>
      <c r="AP375" s="95">
        <v>18481613</v>
      </c>
      <c r="AQ375" s="72">
        <v>327.8</v>
      </c>
      <c r="AR375" s="72">
        <v>322.14</v>
      </c>
      <c r="AS375" s="72">
        <v>649.94000000000005</v>
      </c>
      <c r="AT375" s="95">
        <v>89860081</v>
      </c>
      <c r="AU375" s="95">
        <v>80289441</v>
      </c>
      <c r="AV375" s="95">
        <v>22844</v>
      </c>
      <c r="AW375" s="95">
        <v>20770</v>
      </c>
      <c r="AX375" s="72">
        <v>340.82</v>
      </c>
      <c r="AY375" s="72">
        <v>348.64</v>
      </c>
      <c r="AZ375" s="72">
        <v>689.46</v>
      </c>
      <c r="BA375" s="95">
        <v>92654979</v>
      </c>
      <c r="BB375" s="95">
        <v>85171628</v>
      </c>
      <c r="BC375" s="95">
        <v>22655</v>
      </c>
      <c r="BD375" s="95">
        <v>20358</v>
      </c>
      <c r="BE375" s="72">
        <v>367.15</v>
      </c>
      <c r="BF375" s="72">
        <v>360.97</v>
      </c>
      <c r="BG375" s="72">
        <v>728.12</v>
      </c>
      <c r="BH375" s="95">
        <v>98068671</v>
      </c>
      <c r="BI375" s="95">
        <v>85757691</v>
      </c>
      <c r="BJ375" s="95">
        <v>22259</v>
      </c>
      <c r="BK375" s="95">
        <v>19798</v>
      </c>
      <c r="BL375" s="72">
        <v>343.45</v>
      </c>
      <c r="BM375" s="72">
        <v>385.99</v>
      </c>
      <c r="BN375" s="72">
        <v>729.44</v>
      </c>
      <c r="BO375" s="95">
        <v>91878848</v>
      </c>
      <c r="BP375" s="95">
        <v>90876868</v>
      </c>
      <c r="BQ375" s="95">
        <v>22293</v>
      </c>
      <c r="BR375" s="95">
        <v>19620</v>
      </c>
      <c r="BS375" s="72">
        <v>352.97</v>
      </c>
      <c r="BT375" s="72">
        <v>400.68</v>
      </c>
      <c r="BU375" s="72">
        <v>753.65</v>
      </c>
      <c r="BV375" s="95">
        <v>98437046.849999994</v>
      </c>
      <c r="BW375" s="95">
        <v>98562883.159999996</v>
      </c>
      <c r="BX375" s="95">
        <v>23240</v>
      </c>
      <c r="BY375" s="95">
        <v>20499</v>
      </c>
      <c r="BZ375" s="95">
        <v>21856</v>
      </c>
      <c r="CA375" s="95">
        <v>21548</v>
      </c>
      <c r="CB375" s="95">
        <v>21073</v>
      </c>
      <c r="CC375" s="95">
        <v>21024</v>
      </c>
      <c r="CD375" s="95">
        <v>21899</v>
      </c>
      <c r="CE375" s="72">
        <v>650.75523149000003</v>
      </c>
      <c r="CF375" s="72">
        <v>676.59346364999999</v>
      </c>
      <c r="CG375" s="72">
        <v>712.40329333</v>
      </c>
      <c r="CH375" s="72">
        <v>716.50152150999998</v>
      </c>
      <c r="CI375" s="72">
        <v>731.52548966999996</v>
      </c>
      <c r="CJ375" s="96">
        <v>0.99874725330000003</v>
      </c>
      <c r="CK375" s="96">
        <v>1.0190166430000001</v>
      </c>
      <c r="CL375" s="96">
        <v>1.0220615301</v>
      </c>
      <c r="CM375" s="96">
        <v>1.0180578521000001</v>
      </c>
      <c r="CN375" s="96">
        <v>1.0302443464</v>
      </c>
      <c r="CO375" s="96">
        <v>1.0356690903000001</v>
      </c>
      <c r="CP375" s="96">
        <v>0.98257786629999999</v>
      </c>
      <c r="CQ375" s="96">
        <v>0.99584056389999998</v>
      </c>
      <c r="CR375" s="96">
        <v>0.9866817658</v>
      </c>
      <c r="CS375" s="95">
        <v>18335</v>
      </c>
      <c r="CT375" s="95">
        <v>17876</v>
      </c>
      <c r="CU375" s="95">
        <v>17126</v>
      </c>
      <c r="CV375" s="95">
        <v>16845</v>
      </c>
      <c r="CW375" s="95">
        <v>17189</v>
      </c>
      <c r="CX375" s="96">
        <v>1.0362438940000001</v>
      </c>
      <c r="CY375" s="96">
        <v>1.030939169</v>
      </c>
      <c r="CZ375" s="96">
        <v>1.026896056</v>
      </c>
      <c r="DA375" s="96">
        <v>1.0343468659999999</v>
      </c>
      <c r="DB375" s="96">
        <v>1.050011571</v>
      </c>
      <c r="DC375">
        <v>2013</v>
      </c>
      <c r="DD375" s="6">
        <v>20209</v>
      </c>
      <c r="DE375" s="96">
        <v>2.7124957999999999E-3</v>
      </c>
      <c r="DF375" s="72">
        <v>755.71</v>
      </c>
      <c r="DG375" s="96">
        <v>1</v>
      </c>
      <c r="DH375" s="72">
        <v>755.71</v>
      </c>
      <c r="DI375" s="72">
        <v>810.17859038999995</v>
      </c>
      <c r="DJ375" s="96">
        <v>1</v>
      </c>
      <c r="DK375" s="72">
        <v>755.71</v>
      </c>
      <c r="DL375" s="96">
        <v>1</v>
      </c>
      <c r="DM375" s="72">
        <v>755.71</v>
      </c>
      <c r="DN375" s="96">
        <v>1</v>
      </c>
      <c r="DO375" s="96">
        <v>5.7590000000000002E-3</v>
      </c>
      <c r="DP375" s="72">
        <v>4.3499999999999996</v>
      </c>
      <c r="DQ375" s="72">
        <v>751.36</v>
      </c>
      <c r="DR375" t="s">
        <v>323</v>
      </c>
      <c r="DT375" t="s">
        <v>289</v>
      </c>
    </row>
    <row r="376" spans="1:124" x14ac:dyDescent="0.3">
      <c r="A376" t="s">
        <v>324</v>
      </c>
      <c r="B376">
        <v>10490</v>
      </c>
      <c r="C376" s="95">
        <v>164926</v>
      </c>
      <c r="D376" s="95">
        <v>740428856</v>
      </c>
      <c r="E376" s="95">
        <v>157457</v>
      </c>
      <c r="F376" s="95">
        <v>924910078</v>
      </c>
      <c r="G376" s="95">
        <v>13828</v>
      </c>
      <c r="H376" s="95">
        <v>58056342</v>
      </c>
      <c r="I376" s="95">
        <v>11782</v>
      </c>
      <c r="J376" s="95">
        <v>66066101</v>
      </c>
      <c r="K376" s="95">
        <v>165521</v>
      </c>
      <c r="L376" s="95">
        <v>745871748</v>
      </c>
      <c r="M376" s="95">
        <v>156992</v>
      </c>
      <c r="N376" s="95">
        <v>964456491</v>
      </c>
      <c r="O376" s="95">
        <v>14083</v>
      </c>
      <c r="P376" s="95">
        <v>61787415</v>
      </c>
      <c r="Q376" s="95">
        <v>12043</v>
      </c>
      <c r="R376" s="95">
        <v>64932442</v>
      </c>
      <c r="S376" s="95">
        <v>166148</v>
      </c>
      <c r="T376" s="95">
        <v>790498026</v>
      </c>
      <c r="U376" s="95">
        <v>156319</v>
      </c>
      <c r="V376" s="95">
        <v>1047678508</v>
      </c>
      <c r="W376" s="95">
        <v>13650</v>
      </c>
      <c r="X376" s="95">
        <v>62670424</v>
      </c>
      <c r="Y376" s="95">
        <v>11634</v>
      </c>
      <c r="Z376" s="95">
        <v>70961149</v>
      </c>
      <c r="AA376" s="95">
        <v>165496</v>
      </c>
      <c r="AB376" s="95">
        <v>704989320</v>
      </c>
      <c r="AC376" s="95">
        <v>155047</v>
      </c>
      <c r="AD376" s="95">
        <v>1104207092</v>
      </c>
      <c r="AE376" s="95">
        <v>13739</v>
      </c>
      <c r="AF376" s="95">
        <v>64890271</v>
      </c>
      <c r="AG376" s="95">
        <v>11718</v>
      </c>
      <c r="AH376" s="95">
        <v>77713691</v>
      </c>
      <c r="AI376" s="95">
        <v>166854</v>
      </c>
      <c r="AJ376" s="95">
        <v>724913792.88999999</v>
      </c>
      <c r="AK376" s="95">
        <v>156077</v>
      </c>
      <c r="AL376" s="95">
        <v>1137933228.9000001</v>
      </c>
      <c r="AM376" s="95">
        <v>14322</v>
      </c>
      <c r="AN376" s="95">
        <v>65962258</v>
      </c>
      <c r="AO376" s="95">
        <v>12290</v>
      </c>
      <c r="AP376" s="95">
        <v>81971288.609999999</v>
      </c>
      <c r="AQ376" s="72">
        <v>372.25</v>
      </c>
      <c r="AR376" s="72">
        <v>487.96</v>
      </c>
      <c r="AS376" s="72">
        <v>860.21</v>
      </c>
      <c r="AT376" s="95">
        <v>798485198</v>
      </c>
      <c r="AU376" s="95">
        <v>990976179</v>
      </c>
      <c r="AV376" s="95">
        <v>178754</v>
      </c>
      <c r="AW376" s="95">
        <v>169239</v>
      </c>
      <c r="AX376" s="72">
        <v>374.74</v>
      </c>
      <c r="AY376" s="72">
        <v>507.48</v>
      </c>
      <c r="AZ376" s="72">
        <v>882.22</v>
      </c>
      <c r="BA376" s="95">
        <v>807659163</v>
      </c>
      <c r="BB376" s="95">
        <v>1029388933</v>
      </c>
      <c r="BC376" s="95">
        <v>179604</v>
      </c>
      <c r="BD376" s="95">
        <v>169035</v>
      </c>
      <c r="BE376" s="72">
        <v>395.43</v>
      </c>
      <c r="BF376" s="72">
        <v>555.04</v>
      </c>
      <c r="BG376" s="72">
        <v>950.47</v>
      </c>
      <c r="BH376" s="95">
        <v>853168450</v>
      </c>
      <c r="BI376" s="95">
        <v>1118639657</v>
      </c>
      <c r="BJ376" s="95">
        <v>179798</v>
      </c>
      <c r="BK376" s="95">
        <v>167953</v>
      </c>
      <c r="BL376" s="72">
        <v>357.95</v>
      </c>
      <c r="BM376" s="72">
        <v>590.61</v>
      </c>
      <c r="BN376" s="72">
        <v>948.56</v>
      </c>
      <c r="BO376" s="95">
        <v>769879591</v>
      </c>
      <c r="BP376" s="95">
        <v>1181920783</v>
      </c>
      <c r="BQ376" s="95">
        <v>179235</v>
      </c>
      <c r="BR376" s="95">
        <v>166765</v>
      </c>
      <c r="BS376" s="72">
        <v>363.77</v>
      </c>
      <c r="BT376" s="72">
        <v>603.79</v>
      </c>
      <c r="BU376" s="72">
        <v>967.56</v>
      </c>
      <c r="BV376" s="95">
        <v>790876050.88999999</v>
      </c>
      <c r="BW376" s="95">
        <v>1219904517.5</v>
      </c>
      <c r="BX376" s="95">
        <v>181176</v>
      </c>
      <c r="BY376" s="95">
        <v>168367</v>
      </c>
      <c r="BZ376" s="95">
        <v>174219</v>
      </c>
      <c r="CA376" s="95">
        <v>174504</v>
      </c>
      <c r="CB376" s="95">
        <v>174089</v>
      </c>
      <c r="CC376" s="95">
        <v>173315</v>
      </c>
      <c r="CD376" s="95">
        <v>174910</v>
      </c>
      <c r="CE376" s="72">
        <v>650.75523149000003</v>
      </c>
      <c r="CF376" s="72">
        <v>676.59346364999999</v>
      </c>
      <c r="CG376" s="72">
        <v>712.40329333</v>
      </c>
      <c r="CH376" s="72">
        <v>716.50152150999998</v>
      </c>
      <c r="CI376" s="72">
        <v>731.52548966999996</v>
      </c>
      <c r="CJ376" s="96">
        <v>1.3218641332000001</v>
      </c>
      <c r="CK376" s="96">
        <v>1.3039144588</v>
      </c>
      <c r="CL376" s="96">
        <v>1.3341740681000001</v>
      </c>
      <c r="CM376" s="96">
        <v>1.3238771608</v>
      </c>
      <c r="CN376" s="96">
        <v>1.3226606778000001</v>
      </c>
      <c r="CO376" s="96">
        <v>1.1384193114000001</v>
      </c>
      <c r="CP376" s="96">
        <v>1.1606427320999999</v>
      </c>
      <c r="CQ376" s="96">
        <v>0.99584056389999998</v>
      </c>
      <c r="CR376" s="96">
        <v>1.1654903488999999</v>
      </c>
      <c r="CS376" s="95">
        <v>164660</v>
      </c>
      <c r="CT376" s="95">
        <v>164879</v>
      </c>
      <c r="CU376" s="95">
        <v>163455</v>
      </c>
      <c r="CV376" s="95">
        <v>161868</v>
      </c>
      <c r="CW376" s="95">
        <v>164047</v>
      </c>
      <c r="CX376" s="96">
        <v>1.1292137950000001</v>
      </c>
      <c r="CY376" s="96">
        <v>1.1435156070000001</v>
      </c>
      <c r="CZ376" s="96">
        <v>1.1308455500000001</v>
      </c>
      <c r="DA376" s="96">
        <v>1.1414226919999999</v>
      </c>
      <c r="DB376" s="96">
        <v>1.1471200260000001</v>
      </c>
      <c r="DC376">
        <v>2013</v>
      </c>
      <c r="DD376" s="6">
        <v>168271.8</v>
      </c>
      <c r="DE376" s="96">
        <v>2.4965905000000001E-3</v>
      </c>
      <c r="DF376" s="72">
        <v>892.85</v>
      </c>
      <c r="DG376" s="96">
        <v>1.0000068571</v>
      </c>
      <c r="DH376" s="72">
        <v>892.85612236999998</v>
      </c>
      <c r="DI376" s="72">
        <v>892.85612236999998</v>
      </c>
      <c r="DJ376" s="96">
        <v>1</v>
      </c>
      <c r="DK376" s="72">
        <v>892.85612236999998</v>
      </c>
      <c r="DL376" s="96">
        <v>1</v>
      </c>
      <c r="DM376" s="72">
        <v>892.85612236999998</v>
      </c>
      <c r="DN376" s="96">
        <v>1</v>
      </c>
      <c r="DO376" s="96">
        <v>6.1879999999999999E-3</v>
      </c>
      <c r="DP376" s="72">
        <v>5.53</v>
      </c>
      <c r="DQ376" s="72">
        <v>887.33</v>
      </c>
      <c r="DR376" t="s">
        <v>324</v>
      </c>
      <c r="DT376" t="s">
        <v>289</v>
      </c>
    </row>
    <row r="377" spans="1:124" x14ac:dyDescent="0.3">
      <c r="A377" t="s">
        <v>325</v>
      </c>
      <c r="B377">
        <v>10500</v>
      </c>
      <c r="C377" s="95">
        <v>49388</v>
      </c>
      <c r="D377" s="95">
        <v>219638487</v>
      </c>
      <c r="E377" s="95">
        <v>47322</v>
      </c>
      <c r="F377" s="95">
        <v>202268095</v>
      </c>
      <c r="G377" s="95">
        <v>9622</v>
      </c>
      <c r="H377" s="95">
        <v>31476290</v>
      </c>
      <c r="I377" s="95">
        <v>8158</v>
      </c>
      <c r="J377" s="95">
        <v>32186058</v>
      </c>
      <c r="K377" s="95">
        <v>47566</v>
      </c>
      <c r="L377" s="95">
        <v>229285110</v>
      </c>
      <c r="M377" s="95">
        <v>45216</v>
      </c>
      <c r="N377" s="95">
        <v>205446963</v>
      </c>
      <c r="O377" s="95">
        <v>9359</v>
      </c>
      <c r="P377" s="95">
        <v>32807704</v>
      </c>
      <c r="Q377" s="95">
        <v>7829</v>
      </c>
      <c r="R377" s="95">
        <v>33079909</v>
      </c>
      <c r="S377" s="95">
        <v>46504</v>
      </c>
      <c r="T377" s="95">
        <v>238831065</v>
      </c>
      <c r="U377" s="95">
        <v>43820</v>
      </c>
      <c r="V377" s="95">
        <v>210412913</v>
      </c>
      <c r="W377" s="95">
        <v>9173</v>
      </c>
      <c r="X377" s="95">
        <v>32660592</v>
      </c>
      <c r="Y377" s="95">
        <v>7667</v>
      </c>
      <c r="Z377" s="95">
        <v>34281235</v>
      </c>
      <c r="AA377" s="95">
        <v>45550</v>
      </c>
      <c r="AB377" s="95">
        <v>198181962</v>
      </c>
      <c r="AC377" s="95">
        <v>42662</v>
      </c>
      <c r="AD377" s="95">
        <v>218561496</v>
      </c>
      <c r="AE377" s="95">
        <v>9234</v>
      </c>
      <c r="AF377" s="95">
        <v>34450975</v>
      </c>
      <c r="AG377" s="95">
        <v>7710</v>
      </c>
      <c r="AH377" s="95">
        <v>37895793</v>
      </c>
      <c r="AI377" s="95">
        <v>45507</v>
      </c>
      <c r="AJ377" s="95">
        <v>205659570.30000001</v>
      </c>
      <c r="AK377" s="95">
        <v>42483</v>
      </c>
      <c r="AL377" s="95">
        <v>232411945.02000001</v>
      </c>
      <c r="AM377" s="95">
        <v>9660</v>
      </c>
      <c r="AN377" s="95">
        <v>38021164</v>
      </c>
      <c r="AO377" s="95">
        <v>8211</v>
      </c>
      <c r="AP377" s="95">
        <v>44394233</v>
      </c>
      <c r="AQ377" s="72">
        <v>354.62</v>
      </c>
      <c r="AR377" s="72">
        <v>352.16</v>
      </c>
      <c r="AS377" s="72">
        <v>706.78</v>
      </c>
      <c r="AT377" s="95">
        <v>251114777</v>
      </c>
      <c r="AU377" s="95">
        <v>234454153</v>
      </c>
      <c r="AV377" s="95">
        <v>59010</v>
      </c>
      <c r="AW377" s="95">
        <v>55480</v>
      </c>
      <c r="AX377" s="72">
        <v>383.68</v>
      </c>
      <c r="AY377" s="72">
        <v>374.72</v>
      </c>
      <c r="AZ377" s="72">
        <v>758.4</v>
      </c>
      <c r="BA377" s="95">
        <v>262092814</v>
      </c>
      <c r="BB377" s="95">
        <v>238526872</v>
      </c>
      <c r="BC377" s="95">
        <v>56925</v>
      </c>
      <c r="BD377" s="95">
        <v>53045</v>
      </c>
      <c r="BE377" s="72">
        <v>406.35</v>
      </c>
      <c r="BF377" s="72">
        <v>396.05</v>
      </c>
      <c r="BG377" s="72">
        <v>802.4</v>
      </c>
      <c r="BH377" s="95">
        <v>271491657</v>
      </c>
      <c r="BI377" s="95">
        <v>244694148</v>
      </c>
      <c r="BJ377" s="95">
        <v>55677</v>
      </c>
      <c r="BK377" s="95">
        <v>51487</v>
      </c>
      <c r="BL377" s="72">
        <v>353.86</v>
      </c>
      <c r="BM377" s="72">
        <v>424.27</v>
      </c>
      <c r="BN377" s="72">
        <v>778.13</v>
      </c>
      <c r="BO377" s="95">
        <v>232632937</v>
      </c>
      <c r="BP377" s="95">
        <v>256457289</v>
      </c>
      <c r="BQ377" s="95">
        <v>54784</v>
      </c>
      <c r="BR377" s="95">
        <v>50372</v>
      </c>
      <c r="BS377" s="72">
        <v>368.1</v>
      </c>
      <c r="BT377" s="72">
        <v>455.03</v>
      </c>
      <c r="BU377" s="72">
        <v>823.13</v>
      </c>
      <c r="BV377" s="95">
        <v>243680734.30000001</v>
      </c>
      <c r="BW377" s="95">
        <v>276806178.01999998</v>
      </c>
      <c r="BX377" s="95">
        <v>55167</v>
      </c>
      <c r="BY377" s="95">
        <v>50694</v>
      </c>
      <c r="BZ377" s="95">
        <v>57328</v>
      </c>
      <c r="CA377" s="95">
        <v>55054</v>
      </c>
      <c r="CB377" s="95">
        <v>53657</v>
      </c>
      <c r="CC377" s="95">
        <v>52690</v>
      </c>
      <c r="CD377" s="95">
        <v>52979</v>
      </c>
      <c r="CE377" s="72">
        <v>650.75523149000003</v>
      </c>
      <c r="CF377" s="72">
        <v>676.59346364999999</v>
      </c>
      <c r="CG377" s="72">
        <v>712.40329333</v>
      </c>
      <c r="CH377" s="72">
        <v>716.50152150999998</v>
      </c>
      <c r="CI377" s="72">
        <v>731.52548966999996</v>
      </c>
      <c r="CJ377" s="96">
        <v>1.0860919218</v>
      </c>
      <c r="CK377" s="96">
        <v>1.1209094393000001</v>
      </c>
      <c r="CL377" s="96">
        <v>1.1263283136</v>
      </c>
      <c r="CM377" s="96">
        <v>1.0860130461999999</v>
      </c>
      <c r="CN377" s="96">
        <v>1.1252239486</v>
      </c>
      <c r="CO377" s="96">
        <v>1.0999313413</v>
      </c>
      <c r="CP377" s="96">
        <v>1.0081659574999999</v>
      </c>
      <c r="CQ377" s="96">
        <v>0.99584056389999998</v>
      </c>
      <c r="CR377" s="96">
        <v>1.0123767298999999</v>
      </c>
      <c r="CS377" s="95">
        <v>56270</v>
      </c>
      <c r="CT377" s="95">
        <v>54434</v>
      </c>
      <c r="CU377" s="95">
        <v>52466</v>
      </c>
      <c r="CV377" s="95">
        <v>51304</v>
      </c>
      <c r="CW377" s="95">
        <v>51599</v>
      </c>
      <c r="CX377" s="96">
        <v>1.088745576</v>
      </c>
      <c r="CY377" s="96">
        <v>1.08040764</v>
      </c>
      <c r="CZ377" s="96">
        <v>1.093837425</v>
      </c>
      <c r="DA377" s="96">
        <v>1.1096093419999999</v>
      </c>
      <c r="DB377" s="96">
        <v>1.129299729</v>
      </c>
      <c r="DC377">
        <v>2013</v>
      </c>
      <c r="DD377" s="6">
        <v>52215.6</v>
      </c>
      <c r="DE377" s="96">
        <v>1.4417434E-3</v>
      </c>
      <c r="DF377" s="72">
        <v>776.37</v>
      </c>
      <c r="DG377" s="96">
        <v>0.99995119850000003</v>
      </c>
      <c r="DH377" s="72">
        <v>776.33211198000004</v>
      </c>
      <c r="DI377" s="72">
        <v>830.68329051000001</v>
      </c>
      <c r="DJ377" s="96">
        <v>1</v>
      </c>
      <c r="DK377" s="72">
        <v>776.33211198000004</v>
      </c>
      <c r="DL377" s="96">
        <v>1</v>
      </c>
      <c r="DM377" s="72">
        <v>776.33211198000004</v>
      </c>
      <c r="DN377" s="96">
        <v>1</v>
      </c>
      <c r="DO377" s="96">
        <v>3.777E-3</v>
      </c>
      <c r="DP377" s="72">
        <v>2.93</v>
      </c>
      <c r="DQ377" s="72">
        <v>773.4</v>
      </c>
      <c r="DR377" t="s">
        <v>325</v>
      </c>
      <c r="DT377" t="s">
        <v>289</v>
      </c>
    </row>
    <row r="378" spans="1:124" x14ac:dyDescent="0.3">
      <c r="A378" t="s">
        <v>326</v>
      </c>
      <c r="B378">
        <v>10510</v>
      </c>
      <c r="C378" s="95">
        <v>114271</v>
      </c>
      <c r="D378" s="95">
        <v>568405513</v>
      </c>
      <c r="E378" s="95">
        <v>107627</v>
      </c>
      <c r="F378" s="95">
        <v>506495145</v>
      </c>
      <c r="G378" s="95">
        <v>20002</v>
      </c>
      <c r="H378" s="95">
        <v>82438596</v>
      </c>
      <c r="I378" s="95">
        <v>16915</v>
      </c>
      <c r="J378" s="95">
        <v>73275333</v>
      </c>
      <c r="K378" s="95">
        <v>110389</v>
      </c>
      <c r="L378" s="95">
        <v>578420989</v>
      </c>
      <c r="M378" s="95">
        <v>103071</v>
      </c>
      <c r="N378" s="95">
        <v>508174097</v>
      </c>
      <c r="O378" s="95">
        <v>19593</v>
      </c>
      <c r="P378" s="95">
        <v>81334721</v>
      </c>
      <c r="Q378" s="95">
        <v>16374</v>
      </c>
      <c r="R378" s="95">
        <v>74203674</v>
      </c>
      <c r="S378" s="95">
        <v>109060</v>
      </c>
      <c r="T378" s="95">
        <v>590614055</v>
      </c>
      <c r="U378" s="95">
        <v>100880</v>
      </c>
      <c r="V378" s="95">
        <v>524775299</v>
      </c>
      <c r="W378" s="95">
        <v>19177</v>
      </c>
      <c r="X378" s="95">
        <v>84037616</v>
      </c>
      <c r="Y378" s="95">
        <v>15915</v>
      </c>
      <c r="Z378" s="95">
        <v>75587190</v>
      </c>
      <c r="AA378" s="95">
        <v>107362</v>
      </c>
      <c r="AB378" s="95">
        <v>499966305</v>
      </c>
      <c r="AC378" s="95">
        <v>98627</v>
      </c>
      <c r="AD378" s="95">
        <v>549428488</v>
      </c>
      <c r="AE378" s="95">
        <v>19197</v>
      </c>
      <c r="AF378" s="95">
        <v>87459285</v>
      </c>
      <c r="AG378" s="95">
        <v>16026</v>
      </c>
      <c r="AH378" s="95">
        <v>83355514</v>
      </c>
      <c r="AI378" s="95">
        <v>105786</v>
      </c>
      <c r="AJ378" s="95">
        <v>503417851.30000001</v>
      </c>
      <c r="AK378" s="95">
        <v>96794</v>
      </c>
      <c r="AL378" s="95">
        <v>566238975.60000002</v>
      </c>
      <c r="AM378" s="95">
        <v>19701</v>
      </c>
      <c r="AN378" s="95">
        <v>95228514</v>
      </c>
      <c r="AO378" s="95">
        <v>16741</v>
      </c>
      <c r="AP378" s="95">
        <v>92607596.959999993</v>
      </c>
      <c r="AQ378" s="72">
        <v>403.93</v>
      </c>
      <c r="AR378" s="72">
        <v>387.94</v>
      </c>
      <c r="AS378" s="72">
        <v>791.87</v>
      </c>
      <c r="AT378" s="95">
        <v>650844109</v>
      </c>
      <c r="AU378" s="95">
        <v>579770478</v>
      </c>
      <c r="AV378" s="95">
        <v>134273</v>
      </c>
      <c r="AW378" s="95">
        <v>124542</v>
      </c>
      <c r="AX378" s="72">
        <v>422.98</v>
      </c>
      <c r="AY378" s="72">
        <v>406.31</v>
      </c>
      <c r="AZ378" s="72">
        <v>829.29</v>
      </c>
      <c r="BA378" s="95">
        <v>659755710</v>
      </c>
      <c r="BB378" s="95">
        <v>582377771</v>
      </c>
      <c r="BC378" s="95">
        <v>129982</v>
      </c>
      <c r="BD378" s="95">
        <v>119445</v>
      </c>
      <c r="BE378" s="72">
        <v>438.41</v>
      </c>
      <c r="BF378" s="72">
        <v>428.36</v>
      </c>
      <c r="BG378" s="72">
        <v>866.77</v>
      </c>
      <c r="BH378" s="95">
        <v>674651671</v>
      </c>
      <c r="BI378" s="95">
        <v>600362489</v>
      </c>
      <c r="BJ378" s="95">
        <v>128237</v>
      </c>
      <c r="BK378" s="95">
        <v>116795</v>
      </c>
      <c r="BL378" s="72">
        <v>386.79</v>
      </c>
      <c r="BM378" s="72">
        <v>459.93</v>
      </c>
      <c r="BN378" s="72">
        <v>846.72</v>
      </c>
      <c r="BO378" s="95">
        <v>587425590</v>
      </c>
      <c r="BP378" s="95">
        <v>632784002</v>
      </c>
      <c r="BQ378" s="95">
        <v>126559</v>
      </c>
      <c r="BR378" s="95">
        <v>114653</v>
      </c>
      <c r="BS378" s="72">
        <v>397.55</v>
      </c>
      <c r="BT378" s="72">
        <v>483.59</v>
      </c>
      <c r="BU378" s="72">
        <v>881.14</v>
      </c>
      <c r="BV378" s="95">
        <v>598646365.29999995</v>
      </c>
      <c r="BW378" s="95">
        <v>658846572.55999994</v>
      </c>
      <c r="BX378" s="95">
        <v>125487</v>
      </c>
      <c r="BY378" s="95">
        <v>113535</v>
      </c>
      <c r="BZ378" s="95">
        <v>129635</v>
      </c>
      <c r="CA378" s="95">
        <v>124903</v>
      </c>
      <c r="CB378" s="95">
        <v>122722</v>
      </c>
      <c r="CC378" s="95">
        <v>120907</v>
      </c>
      <c r="CD378" s="95">
        <v>119640</v>
      </c>
      <c r="CE378" s="72">
        <v>650.75523149000003</v>
      </c>
      <c r="CF378" s="72">
        <v>676.59346364999999</v>
      </c>
      <c r="CG378" s="72">
        <v>712.40329333</v>
      </c>
      <c r="CH378" s="72">
        <v>716.50152150999998</v>
      </c>
      <c r="CI378" s="72">
        <v>731.52548966999996</v>
      </c>
      <c r="CJ378" s="96">
        <v>1.2168476897</v>
      </c>
      <c r="CK378" s="96">
        <v>1.2256843208999999</v>
      </c>
      <c r="CL378" s="96">
        <v>1.2166844372000001</v>
      </c>
      <c r="CM378" s="96">
        <v>1.1817420823</v>
      </c>
      <c r="CN378" s="96">
        <v>1.2045239878</v>
      </c>
      <c r="CO378" s="96">
        <v>1.0860761273999999</v>
      </c>
      <c r="CP378" s="96">
        <v>1.1132704909</v>
      </c>
      <c r="CQ378" s="96">
        <v>0.99584056389999998</v>
      </c>
      <c r="CR378" s="96">
        <v>1.1179202498</v>
      </c>
      <c r="CS378" s="95">
        <v>120184</v>
      </c>
      <c r="CT378" s="95">
        <v>116612</v>
      </c>
      <c r="CU378" s="95">
        <v>112637</v>
      </c>
      <c r="CV378" s="95">
        <v>111717</v>
      </c>
      <c r="CW378" s="95">
        <v>110613</v>
      </c>
      <c r="CX378" s="96">
        <v>1.0754766579999999</v>
      </c>
      <c r="CY378" s="96">
        <v>1.071211575</v>
      </c>
      <c r="CZ378" s="96">
        <v>1.0775393200000001</v>
      </c>
      <c r="DA378" s="96">
        <v>1.088074601</v>
      </c>
      <c r="DB378" s="96">
        <v>1.1199380489999999</v>
      </c>
      <c r="DC378">
        <v>2013</v>
      </c>
      <c r="DD378" s="6">
        <v>117794</v>
      </c>
      <c r="DE378" s="96">
        <v>3.7087757999999999E-3</v>
      </c>
      <c r="DF378" s="72">
        <v>855.37</v>
      </c>
      <c r="DG378" s="96">
        <v>1.0000145470999999</v>
      </c>
      <c r="DH378" s="72">
        <v>855.38244314999997</v>
      </c>
      <c r="DI378" s="72">
        <v>830.68329051000001</v>
      </c>
      <c r="DJ378" s="96">
        <v>1</v>
      </c>
      <c r="DK378" s="72">
        <v>855.38244314999997</v>
      </c>
      <c r="DL378" s="96">
        <v>1</v>
      </c>
      <c r="DM378" s="72">
        <v>855.38244314999997</v>
      </c>
      <c r="DN378" s="96">
        <v>1</v>
      </c>
      <c r="DO378" s="96">
        <v>6.9119999999999997E-3</v>
      </c>
      <c r="DP378" s="72">
        <v>5.91</v>
      </c>
      <c r="DQ378" s="72">
        <v>849.47</v>
      </c>
      <c r="DR378" t="s">
        <v>326</v>
      </c>
      <c r="DT378" t="s">
        <v>289</v>
      </c>
    </row>
    <row r="379" spans="1:124" x14ac:dyDescent="0.3">
      <c r="A379" t="s">
        <v>143</v>
      </c>
      <c r="B379">
        <v>10520</v>
      </c>
      <c r="C379" s="95">
        <v>69276</v>
      </c>
      <c r="D379" s="95">
        <v>288897266</v>
      </c>
      <c r="E379" s="95">
        <v>66405</v>
      </c>
      <c r="F379" s="95">
        <v>257230385</v>
      </c>
      <c r="G379" s="95">
        <v>13295</v>
      </c>
      <c r="H379" s="95">
        <v>45577048</v>
      </c>
      <c r="I379" s="95">
        <v>11686</v>
      </c>
      <c r="J379" s="95">
        <v>40467083</v>
      </c>
      <c r="K379" s="95">
        <v>65628</v>
      </c>
      <c r="L379" s="95">
        <v>294354626</v>
      </c>
      <c r="M379" s="95">
        <v>62403</v>
      </c>
      <c r="N379" s="95">
        <v>252669155</v>
      </c>
      <c r="O379" s="95">
        <v>12306</v>
      </c>
      <c r="P379" s="95">
        <v>43353093</v>
      </c>
      <c r="Q379" s="95">
        <v>10652</v>
      </c>
      <c r="R379" s="95">
        <v>37903066</v>
      </c>
      <c r="S379" s="95">
        <v>63710</v>
      </c>
      <c r="T379" s="95">
        <v>297382297</v>
      </c>
      <c r="U379" s="95">
        <v>60015</v>
      </c>
      <c r="V379" s="95">
        <v>264365931</v>
      </c>
      <c r="W379" s="95">
        <v>11456</v>
      </c>
      <c r="X379" s="95">
        <v>40725822</v>
      </c>
      <c r="Y379" s="95">
        <v>9813</v>
      </c>
      <c r="Z379" s="95">
        <v>38852900</v>
      </c>
      <c r="AA379" s="95">
        <v>62178</v>
      </c>
      <c r="AB379" s="95">
        <v>277066929</v>
      </c>
      <c r="AC379" s="95">
        <v>58269</v>
      </c>
      <c r="AD379" s="95">
        <v>282099337</v>
      </c>
      <c r="AE379" s="95">
        <v>11194</v>
      </c>
      <c r="AF379" s="95">
        <v>42855060</v>
      </c>
      <c r="AG379" s="95">
        <v>9621</v>
      </c>
      <c r="AH379" s="95">
        <v>43665055</v>
      </c>
      <c r="AI379" s="95">
        <v>61066</v>
      </c>
      <c r="AJ379" s="95">
        <v>269548854.61000001</v>
      </c>
      <c r="AK379" s="95">
        <v>57044</v>
      </c>
      <c r="AL379" s="95">
        <v>288996074.94999999</v>
      </c>
      <c r="AM379" s="95">
        <v>11467</v>
      </c>
      <c r="AN379" s="95">
        <v>43573685.450000003</v>
      </c>
      <c r="AO379" s="95">
        <v>9879</v>
      </c>
      <c r="AP379" s="95">
        <v>46341051.539999999</v>
      </c>
      <c r="AQ379" s="72">
        <v>337.56</v>
      </c>
      <c r="AR379" s="72">
        <v>317.68</v>
      </c>
      <c r="AS379" s="72">
        <v>655.24</v>
      </c>
      <c r="AT379" s="95">
        <v>334474314</v>
      </c>
      <c r="AU379" s="95">
        <v>297697468</v>
      </c>
      <c r="AV379" s="95">
        <v>82571</v>
      </c>
      <c r="AW379" s="95">
        <v>78091</v>
      </c>
      <c r="AX379" s="72">
        <v>361.1</v>
      </c>
      <c r="AY379" s="72">
        <v>331.45</v>
      </c>
      <c r="AZ379" s="72">
        <v>692.55</v>
      </c>
      <c r="BA379" s="95">
        <v>337707719</v>
      </c>
      <c r="BB379" s="95">
        <v>290572221</v>
      </c>
      <c r="BC379" s="95">
        <v>77934</v>
      </c>
      <c r="BD379" s="95">
        <v>73055</v>
      </c>
      <c r="BE379" s="72">
        <v>374.85</v>
      </c>
      <c r="BF379" s="72">
        <v>361.86</v>
      </c>
      <c r="BG379" s="72">
        <v>736.71</v>
      </c>
      <c r="BH379" s="95">
        <v>338108119</v>
      </c>
      <c r="BI379" s="95">
        <v>303218831</v>
      </c>
      <c r="BJ379" s="95">
        <v>75166</v>
      </c>
      <c r="BK379" s="95">
        <v>69828</v>
      </c>
      <c r="BL379" s="72">
        <v>363.36</v>
      </c>
      <c r="BM379" s="72">
        <v>399.87</v>
      </c>
      <c r="BN379" s="72">
        <v>763.23</v>
      </c>
      <c r="BO379" s="95">
        <v>319921989</v>
      </c>
      <c r="BP379" s="95">
        <v>325764392</v>
      </c>
      <c r="BQ379" s="95">
        <v>73372</v>
      </c>
      <c r="BR379" s="95">
        <v>67890</v>
      </c>
      <c r="BS379" s="72">
        <v>359.75</v>
      </c>
      <c r="BT379" s="72">
        <v>417.57</v>
      </c>
      <c r="BU379" s="72">
        <v>777.32</v>
      </c>
      <c r="BV379" s="95">
        <v>313122540.06</v>
      </c>
      <c r="BW379" s="95">
        <v>335337126.49000001</v>
      </c>
      <c r="BX379" s="95">
        <v>72533</v>
      </c>
      <c r="BY379" s="95">
        <v>66923</v>
      </c>
      <c r="BZ379" s="95">
        <v>80436</v>
      </c>
      <c r="CA379" s="95">
        <v>75580</v>
      </c>
      <c r="CB379" s="95">
        <v>72593</v>
      </c>
      <c r="CC379" s="95">
        <v>70770</v>
      </c>
      <c r="CD379" s="95">
        <v>69789</v>
      </c>
      <c r="CE379" s="72">
        <v>650.75523149000003</v>
      </c>
      <c r="CF379" s="72">
        <v>676.59346364999999</v>
      </c>
      <c r="CG379" s="72">
        <v>712.40329333</v>
      </c>
      <c r="CH379" s="72">
        <v>716.50152150999998</v>
      </c>
      <c r="CI379" s="72">
        <v>731.52548966999996</v>
      </c>
      <c r="CJ379" s="96">
        <v>1.0068916365</v>
      </c>
      <c r="CK379" s="96">
        <v>1.0235836395</v>
      </c>
      <c r="CL379" s="96">
        <v>1.0341193070000001</v>
      </c>
      <c r="CM379" s="96">
        <v>1.0652175564999999</v>
      </c>
      <c r="CN379" s="96">
        <v>1.0626013871</v>
      </c>
      <c r="CO379" s="96">
        <v>1.018809431</v>
      </c>
      <c r="CP379" s="96">
        <v>1.019310063</v>
      </c>
      <c r="CQ379" s="96">
        <v>0.99584056389999998</v>
      </c>
      <c r="CR379" s="96">
        <v>1.0235673805000001</v>
      </c>
      <c r="CS379" s="95">
        <v>77069</v>
      </c>
      <c r="CT379" s="95">
        <v>73941</v>
      </c>
      <c r="CU379" s="95">
        <v>70925</v>
      </c>
      <c r="CV379" s="95">
        <v>69392</v>
      </c>
      <c r="CW379" s="95">
        <v>68374</v>
      </c>
      <c r="CX379" s="96">
        <v>1.0100947250000001</v>
      </c>
      <c r="CY379" s="96">
        <v>1.0060753280000001</v>
      </c>
      <c r="CZ379" s="96">
        <v>1.0138472489999999</v>
      </c>
      <c r="DA379" s="96">
        <v>1.023915452</v>
      </c>
      <c r="DB379" s="96">
        <v>1.0423685579999999</v>
      </c>
      <c r="DC379">
        <v>2013</v>
      </c>
      <c r="DD379" s="6">
        <v>71157.399999999994</v>
      </c>
      <c r="DE379" s="96">
        <v>1.0817629999999999E-3</v>
      </c>
      <c r="DF379" s="72">
        <v>785.24</v>
      </c>
      <c r="DG379" s="96">
        <v>1</v>
      </c>
      <c r="DH379" s="72">
        <v>785.24</v>
      </c>
      <c r="DI379" s="72">
        <v>785.24</v>
      </c>
      <c r="DJ379" s="96">
        <v>1</v>
      </c>
      <c r="DK379" s="72">
        <v>785.24</v>
      </c>
      <c r="DL379" s="96">
        <v>1</v>
      </c>
      <c r="DM379" s="72">
        <v>785.24</v>
      </c>
      <c r="DN379" s="96">
        <v>1</v>
      </c>
      <c r="DO379" s="96">
        <v>2.8839999999999998E-3</v>
      </c>
      <c r="DP379" s="72">
        <v>2.2599999999999998</v>
      </c>
      <c r="DQ379" s="72">
        <v>782.98</v>
      </c>
      <c r="DR379" t="s">
        <v>143</v>
      </c>
      <c r="DT379" t="s">
        <v>289</v>
      </c>
    </row>
    <row r="380" spans="1:124" x14ac:dyDescent="0.3">
      <c r="A380" t="s">
        <v>327</v>
      </c>
      <c r="B380">
        <v>10530</v>
      </c>
      <c r="C380" s="95">
        <v>11619</v>
      </c>
      <c r="D380" s="95">
        <v>51127490</v>
      </c>
      <c r="E380" s="95">
        <v>11217</v>
      </c>
      <c r="F380" s="95">
        <v>44799077</v>
      </c>
      <c r="G380" s="95">
        <v>2960</v>
      </c>
      <c r="H380" s="95">
        <v>9151695</v>
      </c>
      <c r="I380" s="95">
        <v>2744</v>
      </c>
      <c r="J380" s="95">
        <v>9631778</v>
      </c>
      <c r="K380" s="95">
        <v>11420</v>
      </c>
      <c r="L380" s="95">
        <v>51391593</v>
      </c>
      <c r="M380" s="95">
        <v>10996</v>
      </c>
      <c r="N380" s="95">
        <v>46602190</v>
      </c>
      <c r="O380" s="95">
        <v>2926</v>
      </c>
      <c r="P380" s="95">
        <v>9530107</v>
      </c>
      <c r="Q380" s="95">
        <v>2685</v>
      </c>
      <c r="R380" s="95">
        <v>9956480</v>
      </c>
      <c r="S380" s="95">
        <v>11163</v>
      </c>
      <c r="T380" s="95">
        <v>53418450</v>
      </c>
      <c r="U380" s="95">
        <v>10713</v>
      </c>
      <c r="V380" s="95">
        <v>48823561</v>
      </c>
      <c r="W380" s="95">
        <v>2811</v>
      </c>
      <c r="X380" s="95">
        <v>11457187</v>
      </c>
      <c r="Y380" s="95">
        <v>2585</v>
      </c>
      <c r="Z380" s="95">
        <v>10108960</v>
      </c>
      <c r="AA380" s="95">
        <v>11064</v>
      </c>
      <c r="AB380" s="95">
        <v>51034165</v>
      </c>
      <c r="AC380" s="95">
        <v>10553</v>
      </c>
      <c r="AD380" s="95">
        <v>51420957</v>
      </c>
      <c r="AE380" s="95">
        <v>2721</v>
      </c>
      <c r="AF380" s="95">
        <v>9362892</v>
      </c>
      <c r="AG380" s="95">
        <v>2496</v>
      </c>
      <c r="AH380" s="95">
        <v>10405520</v>
      </c>
      <c r="AI380" s="95">
        <v>10881</v>
      </c>
      <c r="AJ380" s="95">
        <v>51671758.850000001</v>
      </c>
      <c r="AK380" s="95">
        <v>10342</v>
      </c>
      <c r="AL380" s="95">
        <v>51559273.039999999</v>
      </c>
      <c r="AM380" s="95">
        <v>2745</v>
      </c>
      <c r="AN380" s="95">
        <v>11427191</v>
      </c>
      <c r="AO380" s="95">
        <v>2527</v>
      </c>
      <c r="AP380" s="95">
        <v>11246627</v>
      </c>
      <c r="AQ380" s="72">
        <v>344.55</v>
      </c>
      <c r="AR380" s="72">
        <v>324.89999999999998</v>
      </c>
      <c r="AS380" s="72">
        <v>669.45</v>
      </c>
      <c r="AT380" s="95">
        <v>60279185</v>
      </c>
      <c r="AU380" s="95">
        <v>54430855</v>
      </c>
      <c r="AV380" s="95">
        <v>14579</v>
      </c>
      <c r="AW380" s="95">
        <v>13961</v>
      </c>
      <c r="AX380" s="72">
        <v>353.88</v>
      </c>
      <c r="AY380" s="72">
        <v>344.51</v>
      </c>
      <c r="AZ380" s="72">
        <v>698.39</v>
      </c>
      <c r="BA380" s="95">
        <v>60921700</v>
      </c>
      <c r="BB380" s="95">
        <v>56558670</v>
      </c>
      <c r="BC380" s="95">
        <v>14346</v>
      </c>
      <c r="BD380" s="95">
        <v>13681</v>
      </c>
      <c r="BE380" s="72">
        <v>386.88</v>
      </c>
      <c r="BF380" s="72">
        <v>369.31</v>
      </c>
      <c r="BG380" s="72">
        <v>756.19</v>
      </c>
      <c r="BH380" s="95">
        <v>64875637</v>
      </c>
      <c r="BI380" s="95">
        <v>58932521</v>
      </c>
      <c r="BJ380" s="95">
        <v>13974</v>
      </c>
      <c r="BK380" s="95">
        <v>13298</v>
      </c>
      <c r="BL380" s="72">
        <v>365.11</v>
      </c>
      <c r="BM380" s="72">
        <v>394.84</v>
      </c>
      <c r="BN380" s="72">
        <v>759.95</v>
      </c>
      <c r="BO380" s="95">
        <v>60397057</v>
      </c>
      <c r="BP380" s="95">
        <v>61826477</v>
      </c>
      <c r="BQ380" s="95">
        <v>13785</v>
      </c>
      <c r="BR380" s="95">
        <v>13049</v>
      </c>
      <c r="BS380" s="72">
        <v>385.9</v>
      </c>
      <c r="BT380" s="72">
        <v>406.7</v>
      </c>
      <c r="BU380" s="72">
        <v>792.6</v>
      </c>
      <c r="BV380" s="95">
        <v>63098949.850000001</v>
      </c>
      <c r="BW380" s="95">
        <v>62805900.039999999</v>
      </c>
      <c r="BX380" s="95">
        <v>13626</v>
      </c>
      <c r="BY380" s="95">
        <v>12869</v>
      </c>
      <c r="BZ380" s="95">
        <v>14284</v>
      </c>
      <c r="CA380" s="95">
        <v>14025</v>
      </c>
      <c r="CB380" s="95">
        <v>13648</v>
      </c>
      <c r="CC380" s="95">
        <v>13436</v>
      </c>
      <c r="CD380" s="95">
        <v>13256</v>
      </c>
      <c r="CE380" s="72">
        <v>650.75523149000003</v>
      </c>
      <c r="CF380" s="72">
        <v>676.59346364999999</v>
      </c>
      <c r="CG380" s="72">
        <v>712.40329333</v>
      </c>
      <c r="CH380" s="72">
        <v>716.50152150999998</v>
      </c>
      <c r="CI380" s="72">
        <v>731.52548966999996</v>
      </c>
      <c r="CJ380" s="96">
        <v>1.0287278036</v>
      </c>
      <c r="CK380" s="96">
        <v>1.0322151152000001</v>
      </c>
      <c r="CL380" s="96">
        <v>1.0614633693</v>
      </c>
      <c r="CM380" s="96">
        <v>1.0606397574999999</v>
      </c>
      <c r="CN380" s="96">
        <v>1.0834892442999999</v>
      </c>
      <c r="CO380" s="96">
        <v>1.06111797</v>
      </c>
      <c r="CP380" s="96">
        <v>0.99263897860000005</v>
      </c>
      <c r="CQ380" s="96">
        <v>0.99584056389999998</v>
      </c>
      <c r="CR380" s="96">
        <v>0.99678489999999997</v>
      </c>
      <c r="CS380" s="95">
        <v>14175</v>
      </c>
      <c r="CT380" s="95">
        <v>13942</v>
      </c>
      <c r="CU380" s="95">
        <v>13561</v>
      </c>
      <c r="CV380" s="95">
        <v>13295</v>
      </c>
      <c r="CW380" s="95">
        <v>13065</v>
      </c>
      <c r="CX380" s="96">
        <v>1.072213036</v>
      </c>
      <c r="CY380" s="96">
        <v>1.063716511</v>
      </c>
      <c r="CZ380" s="96">
        <v>1.058246807</v>
      </c>
      <c r="DA380" s="96">
        <v>1.0615453640000001</v>
      </c>
      <c r="DB380" s="96">
        <v>1.0488525449999999</v>
      </c>
      <c r="DC380">
        <v>2013</v>
      </c>
      <c r="DD380" s="6">
        <v>13371.6</v>
      </c>
      <c r="DE380" s="96">
        <v>4.6240396999999997E-3</v>
      </c>
      <c r="DF380" s="72">
        <v>761.98</v>
      </c>
      <c r="DG380" s="96">
        <v>1</v>
      </c>
      <c r="DH380" s="72">
        <v>761.98</v>
      </c>
      <c r="DI380" s="72">
        <v>778.08313289</v>
      </c>
      <c r="DJ380" s="96">
        <v>1</v>
      </c>
      <c r="DK380" s="72">
        <v>761.98</v>
      </c>
      <c r="DL380" s="96">
        <v>1</v>
      </c>
      <c r="DM380" s="72">
        <v>761.98</v>
      </c>
      <c r="DN380" s="96">
        <v>1</v>
      </c>
      <c r="DO380" s="96">
        <v>1.1816999999999999E-2</v>
      </c>
      <c r="DP380" s="72">
        <v>9</v>
      </c>
      <c r="DQ380" s="72">
        <v>752.98</v>
      </c>
      <c r="DR380" t="s">
        <v>327</v>
      </c>
      <c r="DT380" t="s">
        <v>289</v>
      </c>
    </row>
    <row r="381" spans="1:124" x14ac:dyDescent="0.3">
      <c r="A381" t="s">
        <v>328</v>
      </c>
      <c r="B381">
        <v>10540</v>
      </c>
      <c r="C381" s="95">
        <v>22544</v>
      </c>
      <c r="D381" s="95">
        <v>89855430</v>
      </c>
      <c r="E381" s="95">
        <v>21707</v>
      </c>
      <c r="F381" s="95">
        <v>88627547</v>
      </c>
      <c r="G381" s="95">
        <v>3078</v>
      </c>
      <c r="H381" s="95">
        <v>10941963</v>
      </c>
      <c r="I381" s="95">
        <v>2705</v>
      </c>
      <c r="J381" s="95">
        <v>10561493</v>
      </c>
      <c r="K381" s="95">
        <v>23198</v>
      </c>
      <c r="L381" s="95">
        <v>85384730</v>
      </c>
      <c r="M381" s="95">
        <v>22217</v>
      </c>
      <c r="N381" s="95">
        <v>92546569</v>
      </c>
      <c r="O381" s="95">
        <v>3159</v>
      </c>
      <c r="P381" s="95">
        <v>10342330</v>
      </c>
      <c r="Q381" s="95">
        <v>2738</v>
      </c>
      <c r="R381" s="95">
        <v>11465803</v>
      </c>
      <c r="S381" s="95">
        <v>24064</v>
      </c>
      <c r="T381" s="95">
        <v>96073679</v>
      </c>
      <c r="U381" s="95">
        <v>22832</v>
      </c>
      <c r="V381" s="95">
        <v>103460377</v>
      </c>
      <c r="W381" s="95">
        <v>3213</v>
      </c>
      <c r="X381" s="95">
        <v>11315554</v>
      </c>
      <c r="Y381" s="95">
        <v>2793</v>
      </c>
      <c r="Z381" s="95">
        <v>13298512</v>
      </c>
      <c r="AA381" s="95">
        <v>24805</v>
      </c>
      <c r="AB381" s="95">
        <v>91281802</v>
      </c>
      <c r="AC381" s="95">
        <v>23416</v>
      </c>
      <c r="AD381" s="95">
        <v>116118730</v>
      </c>
      <c r="AE381" s="95">
        <v>3317</v>
      </c>
      <c r="AF381" s="95">
        <v>11028123</v>
      </c>
      <c r="AG381" s="95">
        <v>2903</v>
      </c>
      <c r="AH381" s="95">
        <v>15093522</v>
      </c>
      <c r="AI381" s="95">
        <v>25746</v>
      </c>
      <c r="AJ381" s="95">
        <v>100044221.72</v>
      </c>
      <c r="AK381" s="95">
        <v>24234</v>
      </c>
      <c r="AL381" s="95">
        <v>124327820</v>
      </c>
      <c r="AM381" s="95">
        <v>3502</v>
      </c>
      <c r="AN381" s="95">
        <v>13283347</v>
      </c>
      <c r="AO381" s="95">
        <v>3094</v>
      </c>
      <c r="AP381" s="95">
        <v>16933468</v>
      </c>
      <c r="AQ381" s="72">
        <v>327.83</v>
      </c>
      <c r="AR381" s="72">
        <v>338.59</v>
      </c>
      <c r="AS381" s="72">
        <v>666.42</v>
      </c>
      <c r="AT381" s="95">
        <v>100797393</v>
      </c>
      <c r="AU381" s="95">
        <v>99189040</v>
      </c>
      <c r="AV381" s="95">
        <v>25622</v>
      </c>
      <c r="AW381" s="95">
        <v>24412</v>
      </c>
      <c r="AX381" s="72">
        <v>302.66000000000003</v>
      </c>
      <c r="AY381" s="72">
        <v>347.33</v>
      </c>
      <c r="AZ381" s="72">
        <v>649.99</v>
      </c>
      <c r="BA381" s="95">
        <v>95727060</v>
      </c>
      <c r="BB381" s="95">
        <v>104012372</v>
      </c>
      <c r="BC381" s="95">
        <v>26357</v>
      </c>
      <c r="BD381" s="95">
        <v>24955</v>
      </c>
      <c r="BE381" s="72">
        <v>328.08</v>
      </c>
      <c r="BF381" s="72">
        <v>379.7</v>
      </c>
      <c r="BG381" s="72">
        <v>707.78</v>
      </c>
      <c r="BH381" s="95">
        <v>107389233</v>
      </c>
      <c r="BI381" s="95">
        <v>116758889</v>
      </c>
      <c r="BJ381" s="95">
        <v>27277</v>
      </c>
      <c r="BK381" s="95">
        <v>25625</v>
      </c>
      <c r="BL381" s="72">
        <v>303.17</v>
      </c>
      <c r="BM381" s="72">
        <v>415.45</v>
      </c>
      <c r="BN381" s="72">
        <v>718.62</v>
      </c>
      <c r="BO381" s="95">
        <v>102309925</v>
      </c>
      <c r="BP381" s="95">
        <v>131212252</v>
      </c>
      <c r="BQ381" s="95">
        <v>28122</v>
      </c>
      <c r="BR381" s="95">
        <v>26319</v>
      </c>
      <c r="BS381" s="72">
        <v>322.89</v>
      </c>
      <c r="BT381" s="72">
        <v>430.76</v>
      </c>
      <c r="BU381" s="72">
        <v>753.65</v>
      </c>
      <c r="BV381" s="95">
        <v>113327568.72</v>
      </c>
      <c r="BW381" s="95">
        <v>141261288</v>
      </c>
      <c r="BX381" s="95">
        <v>29248</v>
      </c>
      <c r="BY381" s="95">
        <v>27328</v>
      </c>
      <c r="BZ381" s="95">
        <v>25045</v>
      </c>
      <c r="CA381" s="95">
        <v>25680</v>
      </c>
      <c r="CB381" s="95">
        <v>26481</v>
      </c>
      <c r="CC381" s="95">
        <v>27266</v>
      </c>
      <c r="CD381" s="95">
        <v>28309</v>
      </c>
      <c r="CE381" s="72">
        <v>650.75523149000003</v>
      </c>
      <c r="CF381" s="72">
        <v>676.59346364999999</v>
      </c>
      <c r="CG381" s="72">
        <v>712.40329333</v>
      </c>
      <c r="CH381" s="72">
        <v>716.50152150999998</v>
      </c>
      <c r="CI381" s="72">
        <v>731.52548966999996</v>
      </c>
      <c r="CJ381" s="96">
        <v>1.0240716751000001</v>
      </c>
      <c r="CK381" s="96">
        <v>0.96068028279999995</v>
      </c>
      <c r="CL381" s="96">
        <v>0.99351028640000005</v>
      </c>
      <c r="CM381" s="96">
        <v>1.0029566978</v>
      </c>
      <c r="CN381" s="96">
        <v>1.0302443464</v>
      </c>
      <c r="CO381" s="96">
        <v>1.0009593116</v>
      </c>
      <c r="CP381" s="96">
        <v>1.0013320682</v>
      </c>
      <c r="CQ381" s="96">
        <v>0.99584056389999998</v>
      </c>
      <c r="CR381" s="96">
        <v>1.0055142977</v>
      </c>
      <c r="CS381" s="95">
        <v>23603</v>
      </c>
      <c r="CT381" s="95">
        <v>24202</v>
      </c>
      <c r="CU381" s="95">
        <v>24791</v>
      </c>
      <c r="CV381" s="95">
        <v>25274</v>
      </c>
      <c r="CW381" s="95">
        <v>26020</v>
      </c>
      <c r="CX381" s="96">
        <v>1.029962738</v>
      </c>
      <c r="CY381" s="96">
        <v>1.0181629459999999</v>
      </c>
      <c r="CZ381" s="96">
        <v>0.98390477099999996</v>
      </c>
      <c r="DA381" s="96">
        <v>0.99185255699999997</v>
      </c>
      <c r="DB381" s="96">
        <v>0.98374305500000003</v>
      </c>
      <c r="DC381">
        <v>2013</v>
      </c>
      <c r="DD381" s="6">
        <v>25727.8</v>
      </c>
      <c r="DE381" s="96">
        <v>2.9511647999999999E-3</v>
      </c>
      <c r="DF381" s="72">
        <v>769.95</v>
      </c>
      <c r="DG381" s="96">
        <v>1</v>
      </c>
      <c r="DH381" s="72">
        <v>769.95</v>
      </c>
      <c r="DI381" s="72">
        <v>840.00190538000004</v>
      </c>
      <c r="DJ381" s="96">
        <v>1</v>
      </c>
      <c r="DK381" s="72">
        <v>769.95</v>
      </c>
      <c r="DL381" s="96">
        <v>1</v>
      </c>
      <c r="DM381" s="72">
        <v>769.95</v>
      </c>
      <c r="DN381" s="96">
        <v>1</v>
      </c>
      <c r="DO381" s="96">
        <v>7.7070000000000003E-3</v>
      </c>
      <c r="DP381" s="72">
        <v>5.93</v>
      </c>
      <c r="DQ381" s="72">
        <v>764.02</v>
      </c>
      <c r="DR381" t="s">
        <v>328</v>
      </c>
      <c r="DT381" t="s">
        <v>289</v>
      </c>
    </row>
    <row r="382" spans="1:124" x14ac:dyDescent="0.3">
      <c r="A382" t="s">
        <v>329</v>
      </c>
      <c r="B382">
        <v>10550</v>
      </c>
      <c r="C382" s="95">
        <v>34061</v>
      </c>
      <c r="D382" s="95">
        <v>139129942</v>
      </c>
      <c r="E382" s="95">
        <v>32912</v>
      </c>
      <c r="F382" s="95">
        <v>156205680</v>
      </c>
      <c r="G382" s="95">
        <v>5921</v>
      </c>
      <c r="H382" s="95">
        <v>19263593</v>
      </c>
      <c r="I382" s="95">
        <v>5218</v>
      </c>
      <c r="J382" s="95">
        <v>24598829</v>
      </c>
      <c r="K382" s="95">
        <v>33529</v>
      </c>
      <c r="L382" s="95">
        <v>141865872</v>
      </c>
      <c r="M382" s="95">
        <v>32154</v>
      </c>
      <c r="N382" s="95">
        <v>163399545</v>
      </c>
      <c r="O382" s="95">
        <v>5895</v>
      </c>
      <c r="P382" s="95">
        <v>21809620</v>
      </c>
      <c r="Q382" s="95">
        <v>5188</v>
      </c>
      <c r="R382" s="95">
        <v>25292691</v>
      </c>
      <c r="S382" s="95">
        <v>33596</v>
      </c>
      <c r="T382" s="95">
        <v>148440504</v>
      </c>
      <c r="U382" s="95">
        <v>31974</v>
      </c>
      <c r="V382" s="95">
        <v>174404707</v>
      </c>
      <c r="W382" s="95">
        <v>5856</v>
      </c>
      <c r="X382" s="95">
        <v>22796915</v>
      </c>
      <c r="Y382" s="95">
        <v>5146</v>
      </c>
      <c r="Z382" s="95">
        <v>25386683</v>
      </c>
      <c r="AA382" s="95">
        <v>33382</v>
      </c>
      <c r="AB382" s="95">
        <v>139790444</v>
      </c>
      <c r="AC382" s="95">
        <v>31624</v>
      </c>
      <c r="AD382" s="95">
        <v>184878877</v>
      </c>
      <c r="AE382" s="95">
        <v>5983</v>
      </c>
      <c r="AF382" s="95">
        <v>24088768</v>
      </c>
      <c r="AG382" s="95">
        <v>5240</v>
      </c>
      <c r="AH382" s="95">
        <v>26992962</v>
      </c>
      <c r="AI382" s="95">
        <v>33529</v>
      </c>
      <c r="AJ382" s="95">
        <v>144060819.38999999</v>
      </c>
      <c r="AK382" s="95">
        <v>31606</v>
      </c>
      <c r="AL382" s="95">
        <v>190991947.84</v>
      </c>
      <c r="AM382" s="95">
        <v>6266</v>
      </c>
      <c r="AN382" s="95">
        <v>23328608</v>
      </c>
      <c r="AO382" s="95">
        <v>5512</v>
      </c>
      <c r="AP382" s="95">
        <v>27569920.23</v>
      </c>
      <c r="AQ382" s="72">
        <v>330.14</v>
      </c>
      <c r="AR382" s="72">
        <v>395.15</v>
      </c>
      <c r="AS382" s="72">
        <v>725.29</v>
      </c>
      <c r="AT382" s="95">
        <v>158393535</v>
      </c>
      <c r="AU382" s="95">
        <v>180804509</v>
      </c>
      <c r="AV382" s="95">
        <v>39982</v>
      </c>
      <c r="AW382" s="95">
        <v>38130</v>
      </c>
      <c r="AX382" s="72">
        <v>345.97</v>
      </c>
      <c r="AY382" s="72">
        <v>421.09</v>
      </c>
      <c r="AZ382" s="72">
        <v>767.06</v>
      </c>
      <c r="BA382" s="95">
        <v>163675492</v>
      </c>
      <c r="BB382" s="95">
        <v>188692236</v>
      </c>
      <c r="BC382" s="95">
        <v>39424</v>
      </c>
      <c r="BD382" s="95">
        <v>37342</v>
      </c>
      <c r="BE382" s="72">
        <v>361.7</v>
      </c>
      <c r="BF382" s="72">
        <v>448.53</v>
      </c>
      <c r="BG382" s="72">
        <v>810.23</v>
      </c>
      <c r="BH382" s="95">
        <v>171237419</v>
      </c>
      <c r="BI382" s="95">
        <v>199791390</v>
      </c>
      <c r="BJ382" s="95">
        <v>39452</v>
      </c>
      <c r="BK382" s="95">
        <v>37120</v>
      </c>
      <c r="BL382" s="72">
        <v>346.92</v>
      </c>
      <c r="BM382" s="72">
        <v>478.95</v>
      </c>
      <c r="BN382" s="72">
        <v>825.87</v>
      </c>
      <c r="BO382" s="95">
        <v>163879212</v>
      </c>
      <c r="BP382" s="95">
        <v>211871839</v>
      </c>
      <c r="BQ382" s="95">
        <v>39365</v>
      </c>
      <c r="BR382" s="95">
        <v>36864</v>
      </c>
      <c r="BS382" s="72">
        <v>350.52</v>
      </c>
      <c r="BT382" s="72">
        <v>490.69</v>
      </c>
      <c r="BU382" s="72">
        <v>841.21</v>
      </c>
      <c r="BV382" s="95">
        <v>167389427.38999999</v>
      </c>
      <c r="BW382" s="95">
        <v>218561868.06999999</v>
      </c>
      <c r="BX382" s="95">
        <v>39795</v>
      </c>
      <c r="BY382" s="95">
        <v>37118</v>
      </c>
      <c r="BZ382" s="95">
        <v>39099</v>
      </c>
      <c r="CA382" s="95">
        <v>38419</v>
      </c>
      <c r="CB382" s="95">
        <v>38328</v>
      </c>
      <c r="CC382" s="95">
        <v>38178</v>
      </c>
      <c r="CD382" s="95">
        <v>38485</v>
      </c>
      <c r="CE382" s="72">
        <v>650.75523149000003</v>
      </c>
      <c r="CF382" s="72">
        <v>676.59346364999999</v>
      </c>
      <c r="CG382" s="72">
        <v>712.40329333</v>
      </c>
      <c r="CH382" s="72">
        <v>716.50152150999998</v>
      </c>
      <c r="CI382" s="72">
        <v>731.52548966999996</v>
      </c>
      <c r="CJ382" s="96">
        <v>1.1145357961</v>
      </c>
      <c r="CK382" s="96">
        <v>1.1337088536</v>
      </c>
      <c r="CL382" s="96">
        <v>1.1373192791</v>
      </c>
      <c r="CM382" s="96">
        <v>1.1526423534000001</v>
      </c>
      <c r="CN382" s="96">
        <v>1.1499394237</v>
      </c>
      <c r="CO382" s="96">
        <v>1.0301695756</v>
      </c>
      <c r="CP382" s="96">
        <v>1.1043125015999999</v>
      </c>
      <c r="CQ382" s="96">
        <v>0.99584056389999998</v>
      </c>
      <c r="CR382" s="96">
        <v>1.1089248460000001</v>
      </c>
      <c r="CS382" s="95">
        <v>38879</v>
      </c>
      <c r="CT382" s="95">
        <v>38524</v>
      </c>
      <c r="CU382" s="95">
        <v>38259</v>
      </c>
      <c r="CV382" s="95">
        <v>37778</v>
      </c>
      <c r="CW382" s="95">
        <v>38066</v>
      </c>
      <c r="CX382" s="96">
        <v>1.0278120799999999</v>
      </c>
      <c r="CY382" s="96">
        <v>1.02516264</v>
      </c>
      <c r="CZ382" s="96">
        <v>1.0226557949999999</v>
      </c>
      <c r="DA382" s="96">
        <v>1.0332341819999999</v>
      </c>
      <c r="DB382" s="96">
        <v>1.0421550559999999</v>
      </c>
      <c r="DC382">
        <v>2013</v>
      </c>
      <c r="DD382" s="6">
        <v>37314.800000000003</v>
      </c>
      <c r="DE382" s="96">
        <v>1.2752655E-3</v>
      </c>
      <c r="DF382" s="72">
        <v>850.56</v>
      </c>
      <c r="DG382" s="96">
        <v>1</v>
      </c>
      <c r="DH382" s="72">
        <v>850.56</v>
      </c>
      <c r="DI382" s="72">
        <v>828.22372831999996</v>
      </c>
      <c r="DJ382" s="96">
        <v>1</v>
      </c>
      <c r="DK382" s="72">
        <v>850.56</v>
      </c>
      <c r="DL382" s="96">
        <v>1</v>
      </c>
      <c r="DM382" s="72">
        <v>850.56</v>
      </c>
      <c r="DN382" s="96">
        <v>1</v>
      </c>
      <c r="DO382" s="96">
        <v>3.3519999999999999E-3</v>
      </c>
      <c r="DP382" s="72">
        <v>2.85</v>
      </c>
      <c r="DQ382" s="72">
        <v>847.71</v>
      </c>
      <c r="DR382" t="s">
        <v>329</v>
      </c>
      <c r="DT382" t="s">
        <v>289</v>
      </c>
    </row>
    <row r="383" spans="1:124" x14ac:dyDescent="0.3">
      <c r="A383" t="s">
        <v>330</v>
      </c>
      <c r="B383">
        <v>10560</v>
      </c>
      <c r="C383" s="95">
        <v>14583</v>
      </c>
      <c r="D383" s="95">
        <v>54479734</v>
      </c>
      <c r="E383" s="95">
        <v>14061</v>
      </c>
      <c r="F383" s="95">
        <v>51468272</v>
      </c>
      <c r="G383" s="95">
        <v>3169</v>
      </c>
      <c r="H383" s="95">
        <v>9367973</v>
      </c>
      <c r="I383" s="95">
        <v>2860</v>
      </c>
      <c r="J383" s="95">
        <v>10495139</v>
      </c>
      <c r="K383" s="95">
        <v>14695</v>
      </c>
      <c r="L383" s="95">
        <v>57059119</v>
      </c>
      <c r="M383" s="95">
        <v>14095</v>
      </c>
      <c r="N383" s="95">
        <v>55558711</v>
      </c>
      <c r="O383" s="95">
        <v>3214</v>
      </c>
      <c r="P383" s="95">
        <v>10787917</v>
      </c>
      <c r="Q383" s="95">
        <v>2885</v>
      </c>
      <c r="R383" s="95">
        <v>11966599</v>
      </c>
      <c r="S383" s="95">
        <v>14772</v>
      </c>
      <c r="T383" s="95">
        <v>58160646</v>
      </c>
      <c r="U383" s="95">
        <v>14099</v>
      </c>
      <c r="V383" s="95">
        <v>58538340</v>
      </c>
      <c r="W383" s="95">
        <v>3220</v>
      </c>
      <c r="X383" s="95">
        <v>11932880</v>
      </c>
      <c r="Y383" s="95">
        <v>2878</v>
      </c>
      <c r="Z383" s="95">
        <v>12010459</v>
      </c>
      <c r="AA383" s="95">
        <v>14960</v>
      </c>
      <c r="AB383" s="95">
        <v>56534143</v>
      </c>
      <c r="AC383" s="95">
        <v>14217</v>
      </c>
      <c r="AD383" s="95">
        <v>62124674</v>
      </c>
      <c r="AE383" s="95">
        <v>3191</v>
      </c>
      <c r="AF383" s="95">
        <v>11387047</v>
      </c>
      <c r="AG383" s="95">
        <v>2854</v>
      </c>
      <c r="AH383" s="95">
        <v>12969323</v>
      </c>
      <c r="AI383" s="95">
        <v>15362</v>
      </c>
      <c r="AJ383" s="95">
        <v>60067766</v>
      </c>
      <c r="AK383" s="95">
        <v>14547</v>
      </c>
      <c r="AL383" s="95">
        <v>67594895.219999999</v>
      </c>
      <c r="AM383" s="95">
        <v>3249</v>
      </c>
      <c r="AN383" s="95">
        <v>12636602</v>
      </c>
      <c r="AO383" s="95">
        <v>2921</v>
      </c>
      <c r="AP383" s="95">
        <v>13914876</v>
      </c>
      <c r="AQ383" s="72">
        <v>299.72000000000003</v>
      </c>
      <c r="AR383" s="72">
        <v>305.16000000000003</v>
      </c>
      <c r="AS383" s="72">
        <v>604.88</v>
      </c>
      <c r="AT383" s="95">
        <v>63847707</v>
      </c>
      <c r="AU383" s="95">
        <v>61963411</v>
      </c>
      <c r="AV383" s="95">
        <v>17752</v>
      </c>
      <c r="AW383" s="95">
        <v>16921</v>
      </c>
      <c r="AX383" s="72">
        <v>315.7</v>
      </c>
      <c r="AY383" s="72">
        <v>331.4</v>
      </c>
      <c r="AZ383" s="72">
        <v>647.1</v>
      </c>
      <c r="BA383" s="95">
        <v>67847036</v>
      </c>
      <c r="BB383" s="95">
        <v>67525310</v>
      </c>
      <c r="BC383" s="95">
        <v>17909</v>
      </c>
      <c r="BD383" s="95">
        <v>16980</v>
      </c>
      <c r="BE383" s="72">
        <v>324.64999999999998</v>
      </c>
      <c r="BF383" s="72">
        <v>346.3</v>
      </c>
      <c r="BG383" s="72">
        <v>670.95</v>
      </c>
      <c r="BH383" s="95">
        <v>70093526</v>
      </c>
      <c r="BI383" s="95">
        <v>70548799</v>
      </c>
      <c r="BJ383" s="95">
        <v>17992</v>
      </c>
      <c r="BK383" s="95">
        <v>16977</v>
      </c>
      <c r="BL383" s="72">
        <v>311.83</v>
      </c>
      <c r="BM383" s="72">
        <v>366.58</v>
      </c>
      <c r="BN383" s="72">
        <v>678.41</v>
      </c>
      <c r="BO383" s="95">
        <v>67921190</v>
      </c>
      <c r="BP383" s="95">
        <v>75093997</v>
      </c>
      <c r="BQ383" s="95">
        <v>18151</v>
      </c>
      <c r="BR383" s="95">
        <v>17071</v>
      </c>
      <c r="BS383" s="72">
        <v>325.54000000000002</v>
      </c>
      <c r="BT383" s="72">
        <v>388.85</v>
      </c>
      <c r="BU383" s="72">
        <v>714.39</v>
      </c>
      <c r="BV383" s="95">
        <v>72704368</v>
      </c>
      <c r="BW383" s="95">
        <v>81509771.219999999</v>
      </c>
      <c r="BX383" s="95">
        <v>18611</v>
      </c>
      <c r="BY383" s="95">
        <v>17468</v>
      </c>
      <c r="BZ383" s="95">
        <v>17356</v>
      </c>
      <c r="CA383" s="95">
        <v>17461</v>
      </c>
      <c r="CB383" s="95">
        <v>17503</v>
      </c>
      <c r="CC383" s="95">
        <v>17638</v>
      </c>
      <c r="CD383" s="95">
        <v>18052</v>
      </c>
      <c r="CE383" s="72">
        <v>650.75523149000003</v>
      </c>
      <c r="CF383" s="72">
        <v>676.59346364999999</v>
      </c>
      <c r="CG383" s="72">
        <v>712.40329333</v>
      </c>
      <c r="CH383" s="72">
        <v>716.50152150999998</v>
      </c>
      <c r="CI383" s="72">
        <v>731.52548966999996</v>
      </c>
      <c r="CJ383" s="96">
        <v>0.92950462899999997</v>
      </c>
      <c r="CK383" s="96">
        <v>0.95640888479999997</v>
      </c>
      <c r="CL383" s="96">
        <v>0.94181204139999997</v>
      </c>
      <c r="CM383" s="96">
        <v>0.94683678910000002</v>
      </c>
      <c r="CN383" s="96">
        <v>0.9765756766</v>
      </c>
      <c r="CO383" s="96">
        <v>0.97093015220000001</v>
      </c>
      <c r="CP383" s="96">
        <v>0.97867761350000004</v>
      </c>
      <c r="CQ383" s="96">
        <v>0.99584056389999998</v>
      </c>
      <c r="CR383" s="96">
        <v>0.98276522290000001</v>
      </c>
      <c r="CS383" s="95">
        <v>17005</v>
      </c>
      <c r="CT383" s="95">
        <v>17152</v>
      </c>
      <c r="CU383" s="95">
        <v>17076</v>
      </c>
      <c r="CV383" s="95">
        <v>17267</v>
      </c>
      <c r="CW383" s="95">
        <v>17585</v>
      </c>
      <c r="CX383" s="96">
        <v>0.96299867800000005</v>
      </c>
      <c r="CY383" s="96">
        <v>0.96673589199999999</v>
      </c>
      <c r="CZ383" s="96">
        <v>0.97191034499999995</v>
      </c>
      <c r="DA383" s="96">
        <v>0.97334067000000002</v>
      </c>
      <c r="DB383" s="96">
        <v>0.97937226099999997</v>
      </c>
      <c r="DC383">
        <v>2013</v>
      </c>
      <c r="DD383" s="6">
        <v>17083.400000000001</v>
      </c>
      <c r="DE383" s="96">
        <v>1.2659417E-3</v>
      </c>
      <c r="DF383" s="72">
        <v>753.8</v>
      </c>
      <c r="DG383" s="96">
        <v>1</v>
      </c>
      <c r="DH383" s="72">
        <v>753.8</v>
      </c>
      <c r="DI383" s="72">
        <v>730.27759131000005</v>
      </c>
      <c r="DJ383" s="96">
        <v>1</v>
      </c>
      <c r="DK383" s="72">
        <v>753.8</v>
      </c>
      <c r="DL383" s="96">
        <v>1</v>
      </c>
      <c r="DM383" s="72">
        <v>753.8</v>
      </c>
      <c r="DN383" s="96">
        <v>1</v>
      </c>
      <c r="DO383" s="96">
        <v>4.47E-3</v>
      </c>
      <c r="DP383" s="72">
        <v>3.37</v>
      </c>
      <c r="DQ383" s="72">
        <v>750.43</v>
      </c>
      <c r="DR383" t="s">
        <v>330</v>
      </c>
      <c r="DT383" t="s">
        <v>289</v>
      </c>
    </row>
    <row r="384" spans="1:124" x14ac:dyDescent="0.3">
      <c r="A384" t="s">
        <v>331</v>
      </c>
      <c r="B384">
        <v>10570</v>
      </c>
      <c r="C384" s="95">
        <v>90250</v>
      </c>
      <c r="D384" s="95">
        <v>306342943</v>
      </c>
      <c r="E384" s="95">
        <v>87687</v>
      </c>
      <c r="F384" s="95">
        <v>403418269</v>
      </c>
      <c r="G384" s="95">
        <v>7185</v>
      </c>
      <c r="H384" s="95">
        <v>21993710</v>
      </c>
      <c r="I384" s="95">
        <v>6341</v>
      </c>
      <c r="J384" s="95">
        <v>26150891</v>
      </c>
      <c r="K384" s="95">
        <v>89763</v>
      </c>
      <c r="L384" s="95">
        <v>313454350</v>
      </c>
      <c r="M384" s="95">
        <v>86820</v>
      </c>
      <c r="N384" s="95">
        <v>413186221</v>
      </c>
      <c r="O384" s="95">
        <v>7075</v>
      </c>
      <c r="P384" s="95">
        <v>21764287</v>
      </c>
      <c r="Q384" s="95">
        <v>6186</v>
      </c>
      <c r="R384" s="95">
        <v>27103328</v>
      </c>
      <c r="S384" s="95">
        <v>90938</v>
      </c>
      <c r="T384" s="95">
        <v>332059692</v>
      </c>
      <c r="U384" s="95">
        <v>87569</v>
      </c>
      <c r="V384" s="95">
        <v>444010708</v>
      </c>
      <c r="W384" s="95">
        <v>7156</v>
      </c>
      <c r="X384" s="95">
        <v>24792735</v>
      </c>
      <c r="Y384" s="95">
        <v>6286</v>
      </c>
      <c r="Z384" s="95">
        <v>28747548</v>
      </c>
      <c r="AA384" s="95">
        <v>91610</v>
      </c>
      <c r="AB384" s="95">
        <v>312695610</v>
      </c>
      <c r="AC384" s="95">
        <v>87987</v>
      </c>
      <c r="AD384" s="95">
        <v>468578591</v>
      </c>
      <c r="AE384" s="95">
        <v>7393</v>
      </c>
      <c r="AF384" s="95">
        <v>24205386</v>
      </c>
      <c r="AG384" s="95">
        <v>6531</v>
      </c>
      <c r="AH384" s="95">
        <v>31880273</v>
      </c>
      <c r="AI384" s="95">
        <v>92290</v>
      </c>
      <c r="AJ384" s="95">
        <v>316560635.80000001</v>
      </c>
      <c r="AK384" s="95">
        <v>88476</v>
      </c>
      <c r="AL384" s="95">
        <v>483289320.56</v>
      </c>
      <c r="AM384" s="95">
        <v>7609</v>
      </c>
      <c r="AN384" s="95">
        <v>26614234.329999998</v>
      </c>
      <c r="AO384" s="95">
        <v>6797</v>
      </c>
      <c r="AP384" s="95">
        <v>35364583.619999997</v>
      </c>
      <c r="AQ384" s="72">
        <v>280.82</v>
      </c>
      <c r="AR384" s="72">
        <v>380.71</v>
      </c>
      <c r="AS384" s="72">
        <v>661.53</v>
      </c>
      <c r="AT384" s="95">
        <v>328336653</v>
      </c>
      <c r="AU384" s="95">
        <v>429569160</v>
      </c>
      <c r="AV384" s="95">
        <v>97435</v>
      </c>
      <c r="AW384" s="95">
        <v>94028</v>
      </c>
      <c r="AX384" s="72">
        <v>288.47000000000003</v>
      </c>
      <c r="AY384" s="72">
        <v>394.5</v>
      </c>
      <c r="AZ384" s="72">
        <v>682.97</v>
      </c>
      <c r="BA384" s="95">
        <v>335218637</v>
      </c>
      <c r="BB384" s="95">
        <v>440289549</v>
      </c>
      <c r="BC384" s="95">
        <v>96838</v>
      </c>
      <c r="BD384" s="95">
        <v>93006</v>
      </c>
      <c r="BE384" s="72">
        <v>303.16000000000003</v>
      </c>
      <c r="BF384" s="72">
        <v>419.76</v>
      </c>
      <c r="BG384" s="72">
        <v>722.92</v>
      </c>
      <c r="BH384" s="95">
        <v>356852427</v>
      </c>
      <c r="BI384" s="95">
        <v>472758256</v>
      </c>
      <c r="BJ384" s="95">
        <v>98094</v>
      </c>
      <c r="BK384" s="95">
        <v>93855</v>
      </c>
      <c r="BL384" s="72">
        <v>283.58</v>
      </c>
      <c r="BM384" s="72">
        <v>441.24</v>
      </c>
      <c r="BN384" s="72">
        <v>724.82</v>
      </c>
      <c r="BO384" s="95">
        <v>336900996</v>
      </c>
      <c r="BP384" s="95">
        <v>500458864</v>
      </c>
      <c r="BQ384" s="95">
        <v>99003</v>
      </c>
      <c r="BR384" s="95">
        <v>94518</v>
      </c>
      <c r="BS384" s="72">
        <v>286.27</v>
      </c>
      <c r="BT384" s="72">
        <v>453.66</v>
      </c>
      <c r="BU384" s="72">
        <v>739.93</v>
      </c>
      <c r="BV384" s="95">
        <v>343174870.13</v>
      </c>
      <c r="BW384" s="95">
        <v>518653904.18000001</v>
      </c>
      <c r="BX384" s="95">
        <v>99899</v>
      </c>
      <c r="BY384" s="95">
        <v>95273</v>
      </c>
      <c r="BZ384" s="95">
        <v>95811</v>
      </c>
      <c r="CA384" s="95">
        <v>94986</v>
      </c>
      <c r="CB384" s="95">
        <v>96051</v>
      </c>
      <c r="CC384" s="95">
        <v>96874</v>
      </c>
      <c r="CD384" s="95">
        <v>97636</v>
      </c>
      <c r="CE384" s="72">
        <v>650.75523149000003</v>
      </c>
      <c r="CF384" s="72">
        <v>676.59346364999999</v>
      </c>
      <c r="CG384" s="72">
        <v>712.40329333</v>
      </c>
      <c r="CH384" s="72">
        <v>716.50152150999998</v>
      </c>
      <c r="CI384" s="72">
        <v>731.52548966999996</v>
      </c>
      <c r="CJ384" s="96">
        <v>1.0165573291000001</v>
      </c>
      <c r="CK384" s="96">
        <v>1.0094244723000001</v>
      </c>
      <c r="CL384" s="96">
        <v>1.0147622937</v>
      </c>
      <c r="CM384" s="96">
        <v>1.0116098546000001</v>
      </c>
      <c r="CN384" s="96">
        <v>1.0114890191000001</v>
      </c>
      <c r="CO384" s="96">
        <v>0.99215406719999999</v>
      </c>
      <c r="CP384" s="96">
        <v>1.0207775457999999</v>
      </c>
      <c r="CQ384" s="96">
        <v>0.99584056389999998</v>
      </c>
      <c r="CR384" s="96">
        <v>1.0250409925999999</v>
      </c>
      <c r="CS384" s="95">
        <v>83205</v>
      </c>
      <c r="CT384" s="95">
        <v>82204</v>
      </c>
      <c r="CU384" s="95">
        <v>82014</v>
      </c>
      <c r="CV384" s="95">
        <v>83216</v>
      </c>
      <c r="CW384" s="95">
        <v>83942</v>
      </c>
      <c r="CX384" s="96">
        <v>0.98285642699999998</v>
      </c>
      <c r="CY384" s="96">
        <v>0.98416635699999999</v>
      </c>
      <c r="CZ384" s="96">
        <v>0.98993812699999995</v>
      </c>
      <c r="DA384" s="96">
        <v>0.99409551699999998</v>
      </c>
      <c r="DB384" s="96">
        <v>1.0094327869999999</v>
      </c>
      <c r="DC384">
        <v>2013</v>
      </c>
      <c r="DD384" s="6">
        <v>94136</v>
      </c>
      <c r="DE384" s="96">
        <v>1.2017525999999999E-3</v>
      </c>
      <c r="DF384" s="72">
        <v>786.28</v>
      </c>
      <c r="DG384" s="96">
        <v>1.0000501082</v>
      </c>
      <c r="DH384" s="72">
        <v>786.31939905000002</v>
      </c>
      <c r="DI384" s="72">
        <v>802.69288465</v>
      </c>
      <c r="DJ384" s="96">
        <v>1</v>
      </c>
      <c r="DK384" s="72">
        <v>786.31939905000002</v>
      </c>
      <c r="DL384" s="96">
        <v>1</v>
      </c>
      <c r="DM384" s="72">
        <v>786.31939905000002</v>
      </c>
      <c r="DN384" s="96">
        <v>1</v>
      </c>
      <c r="DO384" s="96">
        <v>3.3180000000000002E-3</v>
      </c>
      <c r="DP384" s="72">
        <v>2.61</v>
      </c>
      <c r="DQ384" s="72">
        <v>783.71</v>
      </c>
      <c r="DR384" t="s">
        <v>331</v>
      </c>
      <c r="DT384" t="s">
        <v>289</v>
      </c>
    </row>
    <row r="385" spans="1:124" x14ac:dyDescent="0.3">
      <c r="A385" t="s">
        <v>332</v>
      </c>
      <c r="B385">
        <v>10580</v>
      </c>
      <c r="C385" s="95">
        <v>30570</v>
      </c>
      <c r="D385" s="95">
        <v>145256488</v>
      </c>
      <c r="E385" s="95">
        <v>28606</v>
      </c>
      <c r="F385" s="95">
        <v>122925242</v>
      </c>
      <c r="G385" s="95">
        <v>5195</v>
      </c>
      <c r="H385" s="95">
        <v>20005762</v>
      </c>
      <c r="I385" s="95">
        <v>4375</v>
      </c>
      <c r="J385" s="95">
        <v>17690635</v>
      </c>
      <c r="K385" s="95">
        <v>30638</v>
      </c>
      <c r="L385" s="95">
        <v>150535700</v>
      </c>
      <c r="M385" s="95">
        <v>28370</v>
      </c>
      <c r="N385" s="95">
        <v>126941673</v>
      </c>
      <c r="O385" s="95">
        <v>5219</v>
      </c>
      <c r="P385" s="95">
        <v>19400773</v>
      </c>
      <c r="Q385" s="95">
        <v>4379</v>
      </c>
      <c r="R385" s="95">
        <v>16847778</v>
      </c>
      <c r="S385" s="95">
        <v>30826</v>
      </c>
      <c r="T385" s="95">
        <v>152330068</v>
      </c>
      <c r="U385" s="95">
        <v>28300</v>
      </c>
      <c r="V385" s="95">
        <v>134347355</v>
      </c>
      <c r="W385" s="95">
        <v>4936</v>
      </c>
      <c r="X385" s="95">
        <v>18624497</v>
      </c>
      <c r="Y385" s="95">
        <v>4120</v>
      </c>
      <c r="Z385" s="95">
        <v>17596256</v>
      </c>
      <c r="AA385" s="95">
        <v>31016</v>
      </c>
      <c r="AB385" s="95">
        <v>142370915</v>
      </c>
      <c r="AC385" s="95">
        <v>28326</v>
      </c>
      <c r="AD385" s="95">
        <v>141888748</v>
      </c>
      <c r="AE385" s="95">
        <v>4922</v>
      </c>
      <c r="AF385" s="95">
        <v>19543474</v>
      </c>
      <c r="AG385" s="95">
        <v>4108</v>
      </c>
      <c r="AH385" s="95">
        <v>19155025</v>
      </c>
      <c r="AI385" s="95">
        <v>31666</v>
      </c>
      <c r="AJ385" s="95">
        <v>146544729.22999999</v>
      </c>
      <c r="AK385" s="95">
        <v>28748</v>
      </c>
      <c r="AL385" s="95">
        <v>149679797.21000001</v>
      </c>
      <c r="AM385" s="95">
        <v>5109</v>
      </c>
      <c r="AN385" s="95">
        <v>21251867</v>
      </c>
      <c r="AO385" s="95">
        <v>4308</v>
      </c>
      <c r="AP385" s="95">
        <v>20922970</v>
      </c>
      <c r="AQ385" s="72">
        <v>385.07</v>
      </c>
      <c r="AR385" s="72">
        <v>355.3</v>
      </c>
      <c r="AS385" s="72">
        <v>740.37</v>
      </c>
      <c r="AT385" s="95">
        <v>165262250</v>
      </c>
      <c r="AU385" s="95">
        <v>140615877</v>
      </c>
      <c r="AV385" s="95">
        <v>35765</v>
      </c>
      <c r="AW385" s="95">
        <v>32981</v>
      </c>
      <c r="AX385" s="72">
        <v>394.94</v>
      </c>
      <c r="AY385" s="72">
        <v>365.89</v>
      </c>
      <c r="AZ385" s="72">
        <v>760.83</v>
      </c>
      <c r="BA385" s="95">
        <v>169936473</v>
      </c>
      <c r="BB385" s="95">
        <v>143789451</v>
      </c>
      <c r="BC385" s="95">
        <v>35857</v>
      </c>
      <c r="BD385" s="95">
        <v>32749</v>
      </c>
      <c r="BE385" s="72">
        <v>398.36</v>
      </c>
      <c r="BF385" s="72">
        <v>390.56</v>
      </c>
      <c r="BG385" s="72">
        <v>788.92</v>
      </c>
      <c r="BH385" s="95">
        <v>170954565</v>
      </c>
      <c r="BI385" s="95">
        <v>151943611</v>
      </c>
      <c r="BJ385" s="95">
        <v>35762</v>
      </c>
      <c r="BK385" s="95">
        <v>32420</v>
      </c>
      <c r="BL385" s="72">
        <v>375.45</v>
      </c>
      <c r="BM385" s="72">
        <v>413.77</v>
      </c>
      <c r="BN385" s="72">
        <v>789.22</v>
      </c>
      <c r="BO385" s="95">
        <v>161914389</v>
      </c>
      <c r="BP385" s="95">
        <v>161043773</v>
      </c>
      <c r="BQ385" s="95">
        <v>35938</v>
      </c>
      <c r="BR385" s="95">
        <v>32434</v>
      </c>
      <c r="BS385" s="72">
        <v>380.23</v>
      </c>
      <c r="BT385" s="72">
        <v>430.09</v>
      </c>
      <c r="BU385" s="72">
        <v>810.32</v>
      </c>
      <c r="BV385" s="95">
        <v>167796596.22999999</v>
      </c>
      <c r="BW385" s="95">
        <v>170602767.21000001</v>
      </c>
      <c r="BX385" s="95">
        <v>36775</v>
      </c>
      <c r="BY385" s="95">
        <v>33056</v>
      </c>
      <c r="BZ385" s="95">
        <v>34438</v>
      </c>
      <c r="CA385" s="95">
        <v>34359</v>
      </c>
      <c r="CB385" s="95">
        <v>34151</v>
      </c>
      <c r="CC385" s="95">
        <v>34275</v>
      </c>
      <c r="CD385" s="95">
        <v>34956</v>
      </c>
      <c r="CE385" s="72">
        <v>650.75523149000003</v>
      </c>
      <c r="CF385" s="72">
        <v>676.59346364999999</v>
      </c>
      <c r="CG385" s="72">
        <v>712.40329333</v>
      </c>
      <c r="CH385" s="72">
        <v>716.50152150999998</v>
      </c>
      <c r="CI385" s="72">
        <v>731.52548966999996</v>
      </c>
      <c r="CJ385" s="96">
        <v>1.1377088714000001</v>
      </c>
      <c r="CK385" s="96">
        <v>1.1245009609000001</v>
      </c>
      <c r="CL385" s="96">
        <v>1.1074064471</v>
      </c>
      <c r="CM385" s="96">
        <v>1.1014910314999999</v>
      </c>
      <c r="CN385" s="96">
        <v>1.1077125970999999</v>
      </c>
      <c r="CO385" s="96">
        <v>0.99644010589999998</v>
      </c>
      <c r="CP385" s="96">
        <v>1.1197501736</v>
      </c>
      <c r="CQ385" s="96">
        <v>0.99584056389999998</v>
      </c>
      <c r="CR385" s="96">
        <v>1.124426996</v>
      </c>
      <c r="CS385" s="95">
        <v>35744</v>
      </c>
      <c r="CT385" s="95">
        <v>35864</v>
      </c>
      <c r="CU385" s="95">
        <v>35357</v>
      </c>
      <c r="CV385" s="95">
        <v>35212</v>
      </c>
      <c r="CW385" s="95">
        <v>35929</v>
      </c>
      <c r="CX385" s="96">
        <v>0.993503794</v>
      </c>
      <c r="CY385" s="96">
        <v>0.98434963200000003</v>
      </c>
      <c r="CZ385" s="96">
        <v>0.99000102199999995</v>
      </c>
      <c r="DA385" s="96">
        <v>0.99849170899999995</v>
      </c>
      <c r="DB385" s="96">
        <v>1.0157558099999999</v>
      </c>
      <c r="DC385">
        <v>2013</v>
      </c>
      <c r="DD385" s="6">
        <v>32728</v>
      </c>
      <c r="DE385" s="96">
        <v>4.3600580999999996E-3</v>
      </c>
      <c r="DF385" s="72">
        <v>859.78</v>
      </c>
      <c r="DG385" s="96">
        <v>1</v>
      </c>
      <c r="DH385" s="72">
        <v>859.78</v>
      </c>
      <c r="DI385" s="72">
        <v>810.17859038999995</v>
      </c>
      <c r="DJ385" s="96">
        <v>1</v>
      </c>
      <c r="DK385" s="72">
        <v>859.78</v>
      </c>
      <c r="DL385" s="96">
        <v>1</v>
      </c>
      <c r="DM385" s="72">
        <v>859.78</v>
      </c>
      <c r="DN385" s="96">
        <v>1</v>
      </c>
      <c r="DO385" s="96">
        <v>8.2299999999999995E-3</v>
      </c>
      <c r="DP385" s="72">
        <v>7.08</v>
      </c>
      <c r="DQ385" s="72">
        <v>852.7</v>
      </c>
      <c r="DR385" t="s">
        <v>332</v>
      </c>
      <c r="DT385" t="s">
        <v>289</v>
      </c>
    </row>
    <row r="386" spans="1:124" x14ac:dyDescent="0.3">
      <c r="A386" t="s">
        <v>60</v>
      </c>
      <c r="B386">
        <v>10590</v>
      </c>
      <c r="C386" s="95">
        <v>7157</v>
      </c>
      <c r="D386" s="95">
        <v>28712332</v>
      </c>
      <c r="E386" s="95">
        <v>6950</v>
      </c>
      <c r="F386" s="95">
        <v>26527563</v>
      </c>
      <c r="G386" s="95">
        <v>1503</v>
      </c>
      <c r="H386" s="95">
        <v>4752312</v>
      </c>
      <c r="I386" s="95">
        <v>1377</v>
      </c>
      <c r="J386" s="95">
        <v>4549185</v>
      </c>
      <c r="K386" s="95">
        <v>6803</v>
      </c>
      <c r="L386" s="95">
        <v>29339525</v>
      </c>
      <c r="M386" s="95">
        <v>6582</v>
      </c>
      <c r="N386" s="95">
        <v>26093525</v>
      </c>
      <c r="O386" s="95">
        <v>1471</v>
      </c>
      <c r="P386" s="95">
        <v>4078515</v>
      </c>
      <c r="Q386" s="95">
        <v>1331</v>
      </c>
      <c r="R386" s="95">
        <v>4320213</v>
      </c>
      <c r="S386" s="95">
        <v>6628</v>
      </c>
      <c r="T386" s="95">
        <v>30139764</v>
      </c>
      <c r="U386" s="95">
        <v>6393</v>
      </c>
      <c r="V386" s="95">
        <v>28400071</v>
      </c>
      <c r="W386" s="95">
        <v>1438</v>
      </c>
      <c r="X386" s="95">
        <v>4845903</v>
      </c>
      <c r="Y386" s="95">
        <v>1304</v>
      </c>
      <c r="Z386" s="95">
        <v>4862911</v>
      </c>
      <c r="AA386" s="95">
        <v>6483</v>
      </c>
      <c r="AB386" s="95">
        <v>28847281</v>
      </c>
      <c r="AC386" s="95">
        <v>6223</v>
      </c>
      <c r="AD386" s="95">
        <v>30431414</v>
      </c>
      <c r="AE386" s="95">
        <v>1394</v>
      </c>
      <c r="AF386" s="95">
        <v>4045087</v>
      </c>
      <c r="AG386" s="95">
        <v>1262</v>
      </c>
      <c r="AH386" s="95">
        <v>5078332</v>
      </c>
      <c r="AI386" s="95">
        <v>6449</v>
      </c>
      <c r="AJ386" s="95">
        <v>28360401.550000001</v>
      </c>
      <c r="AK386" s="95">
        <v>6183</v>
      </c>
      <c r="AL386" s="95">
        <v>30594339.18</v>
      </c>
      <c r="AM386" s="95">
        <v>1377</v>
      </c>
      <c r="AN386" s="95">
        <v>5460476</v>
      </c>
      <c r="AO386" s="95">
        <v>1250</v>
      </c>
      <c r="AP386" s="95">
        <v>5541749.0099999998</v>
      </c>
      <c r="AQ386" s="72">
        <v>322.02</v>
      </c>
      <c r="AR386" s="72">
        <v>311</v>
      </c>
      <c r="AS386" s="72">
        <v>633.02</v>
      </c>
      <c r="AT386" s="95">
        <v>33464644</v>
      </c>
      <c r="AU386" s="95">
        <v>31076748</v>
      </c>
      <c r="AV386" s="95">
        <v>8660</v>
      </c>
      <c r="AW386" s="95">
        <v>8327</v>
      </c>
      <c r="AX386" s="72">
        <v>336.58</v>
      </c>
      <c r="AY386" s="72">
        <v>320.29000000000002</v>
      </c>
      <c r="AZ386" s="72">
        <v>656.87</v>
      </c>
      <c r="BA386" s="95">
        <v>33418040</v>
      </c>
      <c r="BB386" s="95">
        <v>30413738</v>
      </c>
      <c r="BC386" s="95">
        <v>8274</v>
      </c>
      <c r="BD386" s="95">
        <v>7913</v>
      </c>
      <c r="BE386" s="72">
        <v>361.45</v>
      </c>
      <c r="BF386" s="72">
        <v>360.13</v>
      </c>
      <c r="BG386" s="72">
        <v>721.58</v>
      </c>
      <c r="BH386" s="95">
        <v>34985667</v>
      </c>
      <c r="BI386" s="95">
        <v>33262982</v>
      </c>
      <c r="BJ386" s="95">
        <v>8066</v>
      </c>
      <c r="BK386" s="95">
        <v>7697</v>
      </c>
      <c r="BL386" s="72">
        <v>347.98</v>
      </c>
      <c r="BM386" s="72">
        <v>395.34</v>
      </c>
      <c r="BN386" s="72">
        <v>743.32</v>
      </c>
      <c r="BO386" s="95">
        <v>32892368</v>
      </c>
      <c r="BP386" s="95">
        <v>35509746</v>
      </c>
      <c r="BQ386" s="95">
        <v>7877</v>
      </c>
      <c r="BR386" s="95">
        <v>7485</v>
      </c>
      <c r="BS386" s="72">
        <v>360.13</v>
      </c>
      <c r="BT386" s="72">
        <v>405.13</v>
      </c>
      <c r="BU386" s="72">
        <v>765.26</v>
      </c>
      <c r="BV386" s="95">
        <v>33820877.549999997</v>
      </c>
      <c r="BW386" s="95">
        <v>36136088.189999998</v>
      </c>
      <c r="BX386" s="95">
        <v>7826</v>
      </c>
      <c r="BY386" s="95">
        <v>7433</v>
      </c>
      <c r="BZ386" s="95">
        <v>8501</v>
      </c>
      <c r="CA386" s="95">
        <v>8100</v>
      </c>
      <c r="CB386" s="95">
        <v>7888</v>
      </c>
      <c r="CC386" s="95">
        <v>7691</v>
      </c>
      <c r="CD386" s="95">
        <v>7634</v>
      </c>
      <c r="CE386" s="72">
        <v>650.75523149000003</v>
      </c>
      <c r="CF386" s="72">
        <v>676.59346364999999</v>
      </c>
      <c r="CG386" s="72">
        <v>712.40329333</v>
      </c>
      <c r="CH386" s="72">
        <v>716.50152150999998</v>
      </c>
      <c r="CI386" s="72">
        <v>731.52548966999996</v>
      </c>
      <c r="CJ386" s="96">
        <v>0.97274669400000002</v>
      </c>
      <c r="CK386" s="96">
        <v>0.97084887050000002</v>
      </c>
      <c r="CL386" s="96">
        <v>1.0128813367</v>
      </c>
      <c r="CM386" s="96">
        <v>1.0374297579</v>
      </c>
      <c r="CN386" s="96">
        <v>1.0461152902999999</v>
      </c>
      <c r="CO386" s="96">
        <v>0.91379888549999999</v>
      </c>
      <c r="CP386" s="96">
        <v>1.1030921637</v>
      </c>
      <c r="CQ386" s="96">
        <v>0.99584056389999998</v>
      </c>
      <c r="CR386" s="96">
        <v>1.1076994111</v>
      </c>
      <c r="CS386" s="95">
        <v>25436</v>
      </c>
      <c r="CT386" s="95">
        <v>27465</v>
      </c>
      <c r="CU386" s="95">
        <v>29032</v>
      </c>
      <c r="CV386" s="95">
        <v>30113</v>
      </c>
      <c r="CW386" s="95">
        <v>31263</v>
      </c>
      <c r="CX386" s="96">
        <v>0.90745853200000004</v>
      </c>
      <c r="CY386" s="96">
        <v>0.90266716700000005</v>
      </c>
      <c r="CZ386" s="96">
        <v>0.90543263399999996</v>
      </c>
      <c r="DA386" s="96">
        <v>0.91910577599999999</v>
      </c>
      <c r="DB386" s="96">
        <v>0.93139439800000001</v>
      </c>
      <c r="DC386">
        <v>2013</v>
      </c>
      <c r="DD386" s="6">
        <v>7771</v>
      </c>
      <c r="DE386" s="96">
        <v>1.5637817E-3</v>
      </c>
      <c r="DF386" s="72">
        <v>849.37</v>
      </c>
      <c r="DG386" s="96">
        <v>1</v>
      </c>
      <c r="DH386" s="72">
        <v>849.37</v>
      </c>
      <c r="DI386" s="72">
        <v>778.08313289</v>
      </c>
      <c r="DJ386" s="96">
        <v>1</v>
      </c>
      <c r="DK386" s="72">
        <v>849.37</v>
      </c>
      <c r="DL386" s="96">
        <v>1</v>
      </c>
      <c r="DM386" s="72">
        <v>849.37</v>
      </c>
      <c r="DN386" s="96">
        <v>1</v>
      </c>
      <c r="DO386" s="96">
        <v>4.3179999999999998E-3</v>
      </c>
      <c r="DP386" s="72">
        <v>3.67</v>
      </c>
      <c r="DQ386" s="72">
        <v>845.7</v>
      </c>
      <c r="DR386" t="s">
        <v>60</v>
      </c>
      <c r="DT386" t="s">
        <v>289</v>
      </c>
    </row>
    <row r="387" spans="1:124" x14ac:dyDescent="0.3">
      <c r="A387" t="s">
        <v>333</v>
      </c>
      <c r="B387">
        <v>10600</v>
      </c>
      <c r="C387" s="95">
        <v>6653</v>
      </c>
      <c r="D387" s="95">
        <v>26469093</v>
      </c>
      <c r="E387" s="95">
        <v>6394</v>
      </c>
      <c r="F387" s="95">
        <v>24631332</v>
      </c>
      <c r="G387" s="95">
        <v>1451</v>
      </c>
      <c r="H387" s="95">
        <v>5854762</v>
      </c>
      <c r="I387" s="95">
        <v>1308</v>
      </c>
      <c r="J387" s="95">
        <v>5057045</v>
      </c>
      <c r="K387" s="95">
        <v>6614</v>
      </c>
      <c r="L387" s="95">
        <v>27809826</v>
      </c>
      <c r="M387" s="95">
        <v>6343</v>
      </c>
      <c r="N387" s="95">
        <v>25303673</v>
      </c>
      <c r="O387" s="95">
        <v>1415</v>
      </c>
      <c r="P387" s="95">
        <v>5973613</v>
      </c>
      <c r="Q387" s="95">
        <v>1260</v>
      </c>
      <c r="R387" s="95">
        <v>4984670</v>
      </c>
      <c r="S387" s="95">
        <v>6695</v>
      </c>
      <c r="T387" s="95">
        <v>30141614</v>
      </c>
      <c r="U387" s="95">
        <v>6388</v>
      </c>
      <c r="V387" s="95">
        <v>26327336</v>
      </c>
      <c r="W387" s="95">
        <v>1385</v>
      </c>
      <c r="X387" s="95">
        <v>4921100</v>
      </c>
      <c r="Y387" s="95">
        <v>1239</v>
      </c>
      <c r="Z387" s="95">
        <v>4807964</v>
      </c>
      <c r="AA387" s="95">
        <v>6706</v>
      </c>
      <c r="AB387" s="95">
        <v>28290853</v>
      </c>
      <c r="AC387" s="95">
        <v>6367</v>
      </c>
      <c r="AD387" s="95">
        <v>27597193</v>
      </c>
      <c r="AE387" s="95">
        <v>1371</v>
      </c>
      <c r="AF387" s="95">
        <v>5127518</v>
      </c>
      <c r="AG387" s="95">
        <v>1217</v>
      </c>
      <c r="AH387" s="95">
        <v>4892862</v>
      </c>
      <c r="AI387" s="95">
        <v>6759</v>
      </c>
      <c r="AJ387" s="95">
        <v>28146006</v>
      </c>
      <c r="AK387" s="95">
        <v>6406</v>
      </c>
      <c r="AL387" s="95">
        <v>27950351</v>
      </c>
      <c r="AM387" s="95">
        <v>1420</v>
      </c>
      <c r="AN387" s="95">
        <v>5535555</v>
      </c>
      <c r="AO387" s="95">
        <v>1275</v>
      </c>
      <c r="AP387" s="95">
        <v>5539186</v>
      </c>
      <c r="AQ387" s="72">
        <v>332.39</v>
      </c>
      <c r="AR387" s="72">
        <v>321.22000000000003</v>
      </c>
      <c r="AS387" s="72">
        <v>653.61</v>
      </c>
      <c r="AT387" s="95">
        <v>32323855</v>
      </c>
      <c r="AU387" s="95">
        <v>29688377</v>
      </c>
      <c r="AV387" s="95">
        <v>8104</v>
      </c>
      <c r="AW387" s="95">
        <v>7702</v>
      </c>
      <c r="AX387" s="72">
        <v>350.64</v>
      </c>
      <c r="AY387" s="72">
        <v>331.98</v>
      </c>
      <c r="AZ387" s="72">
        <v>682.62</v>
      </c>
      <c r="BA387" s="95">
        <v>33783439</v>
      </c>
      <c r="BB387" s="95">
        <v>30288343</v>
      </c>
      <c r="BC387" s="95">
        <v>8029</v>
      </c>
      <c r="BD387" s="95">
        <v>7603</v>
      </c>
      <c r="BE387" s="72">
        <v>361.62</v>
      </c>
      <c r="BF387" s="72">
        <v>340.19</v>
      </c>
      <c r="BG387" s="72">
        <v>701.81</v>
      </c>
      <c r="BH387" s="95">
        <v>35062714</v>
      </c>
      <c r="BI387" s="95">
        <v>31135300</v>
      </c>
      <c r="BJ387" s="95">
        <v>8080</v>
      </c>
      <c r="BK387" s="95">
        <v>7627</v>
      </c>
      <c r="BL387" s="72">
        <v>344.79</v>
      </c>
      <c r="BM387" s="72">
        <v>357</v>
      </c>
      <c r="BN387" s="72">
        <v>701.79</v>
      </c>
      <c r="BO387" s="95">
        <v>33418371</v>
      </c>
      <c r="BP387" s="95">
        <v>32490055</v>
      </c>
      <c r="BQ387" s="95">
        <v>8077</v>
      </c>
      <c r="BR387" s="95">
        <v>7584</v>
      </c>
      <c r="BS387" s="72">
        <v>343.17</v>
      </c>
      <c r="BT387" s="72">
        <v>363.34</v>
      </c>
      <c r="BU387" s="72">
        <v>706.51</v>
      </c>
      <c r="BV387" s="95">
        <v>33681561</v>
      </c>
      <c r="BW387" s="95">
        <v>33489537</v>
      </c>
      <c r="BX387" s="95">
        <v>8179</v>
      </c>
      <c r="BY387" s="95">
        <v>7681</v>
      </c>
      <c r="BZ387" s="95">
        <v>7912</v>
      </c>
      <c r="CA387" s="95">
        <v>7823</v>
      </c>
      <c r="CB387" s="95">
        <v>7862</v>
      </c>
      <c r="CC387" s="95">
        <v>7843</v>
      </c>
      <c r="CD387" s="95">
        <v>7935</v>
      </c>
      <c r="CE387" s="72">
        <v>650.75523149000003</v>
      </c>
      <c r="CF387" s="72">
        <v>676.59346364999999</v>
      </c>
      <c r="CG387" s="72">
        <v>712.40329333</v>
      </c>
      <c r="CH387" s="72">
        <v>716.50152150999998</v>
      </c>
      <c r="CI387" s="72">
        <v>731.52548966999996</v>
      </c>
      <c r="CJ387" s="96">
        <v>1.0043868545000001</v>
      </c>
      <c r="CK387" s="96">
        <v>1.008907175</v>
      </c>
      <c r="CL387" s="96">
        <v>0.98513020159999998</v>
      </c>
      <c r="CM387" s="96">
        <v>0.97946756420000003</v>
      </c>
      <c r="CN387" s="96">
        <v>0.96580366640000004</v>
      </c>
      <c r="CO387" s="96">
        <v>0.98437880460000005</v>
      </c>
      <c r="CP387" s="96">
        <v>1.0044294815000001</v>
      </c>
      <c r="CQ387" s="96">
        <v>0.99584056389999998</v>
      </c>
      <c r="CR387" s="96">
        <v>1.0086246479000001</v>
      </c>
      <c r="CS387" s="95">
        <v>7739</v>
      </c>
      <c r="CT387" s="95">
        <v>7781</v>
      </c>
      <c r="CU387" s="95">
        <v>7845</v>
      </c>
      <c r="CV387" s="95">
        <v>7805</v>
      </c>
      <c r="CW387" s="95">
        <v>7915</v>
      </c>
      <c r="CX387" s="96">
        <v>0.99541573900000002</v>
      </c>
      <c r="CY387" s="96">
        <v>0.99746658899999996</v>
      </c>
      <c r="CZ387" s="96">
        <v>0.98340555799999996</v>
      </c>
      <c r="DA387" s="96">
        <v>0.97440422299999996</v>
      </c>
      <c r="DB387" s="96">
        <v>0.971521678</v>
      </c>
      <c r="DC387">
        <v>2013</v>
      </c>
      <c r="DD387" s="6">
        <v>7639.4</v>
      </c>
      <c r="DE387" s="96">
        <v>6.7572826999999997E-3</v>
      </c>
      <c r="DF387" s="72">
        <v>769.38</v>
      </c>
      <c r="DG387" s="96">
        <v>1</v>
      </c>
      <c r="DH387" s="72">
        <v>769.38</v>
      </c>
      <c r="DI387" s="72">
        <v>778.08313289</v>
      </c>
      <c r="DJ387" s="96">
        <v>1</v>
      </c>
      <c r="DK387" s="72">
        <v>769.38</v>
      </c>
      <c r="DL387" s="96">
        <v>1</v>
      </c>
      <c r="DM387" s="72">
        <v>769.38</v>
      </c>
      <c r="DN387" s="96">
        <v>1</v>
      </c>
      <c r="DO387" s="96">
        <v>1.7877000000000001E-2</v>
      </c>
      <c r="DP387" s="72">
        <v>13.75</v>
      </c>
      <c r="DQ387" s="72">
        <v>755.63</v>
      </c>
      <c r="DR387" t="s">
        <v>333</v>
      </c>
      <c r="DT387" t="s">
        <v>289</v>
      </c>
    </row>
    <row r="388" spans="1:124" x14ac:dyDescent="0.3">
      <c r="A388" t="s">
        <v>334</v>
      </c>
      <c r="B388">
        <v>10610</v>
      </c>
      <c r="C388" s="95">
        <v>2766</v>
      </c>
      <c r="D388" s="95">
        <v>11767413</v>
      </c>
      <c r="E388" s="95">
        <v>2662</v>
      </c>
      <c r="F388" s="95">
        <v>9578329</v>
      </c>
      <c r="G388" s="95">
        <v>705</v>
      </c>
      <c r="H388" s="95">
        <v>2135806</v>
      </c>
      <c r="I388" s="95">
        <v>645</v>
      </c>
      <c r="J388" s="95">
        <v>2283410</v>
      </c>
      <c r="K388" s="95">
        <v>2719</v>
      </c>
      <c r="L388" s="95">
        <v>11753128</v>
      </c>
      <c r="M388" s="95">
        <v>2605</v>
      </c>
      <c r="N388" s="95">
        <v>9944211</v>
      </c>
      <c r="O388" s="95">
        <v>692</v>
      </c>
      <c r="P388" s="95">
        <v>2233417</v>
      </c>
      <c r="Q388" s="95">
        <v>633</v>
      </c>
      <c r="R388" s="95">
        <v>2407786</v>
      </c>
      <c r="S388" s="95">
        <v>2729</v>
      </c>
      <c r="T388" s="95">
        <v>10963697</v>
      </c>
      <c r="U388" s="95">
        <v>2604</v>
      </c>
      <c r="V388" s="95">
        <v>10023321</v>
      </c>
      <c r="W388" s="95">
        <v>675</v>
      </c>
      <c r="X388" s="95">
        <v>2567201</v>
      </c>
      <c r="Y388" s="95">
        <v>615</v>
      </c>
      <c r="Z388" s="95">
        <v>2354577</v>
      </c>
      <c r="AA388" s="95">
        <v>2786</v>
      </c>
      <c r="AB388" s="95">
        <v>9812946</v>
      </c>
      <c r="AC388" s="95">
        <v>2642</v>
      </c>
      <c r="AD388" s="95">
        <v>10529223</v>
      </c>
      <c r="AE388" s="95">
        <v>674</v>
      </c>
      <c r="AF388" s="95">
        <v>2378710</v>
      </c>
      <c r="AG388" s="95">
        <v>607</v>
      </c>
      <c r="AH388" s="95">
        <v>2411046</v>
      </c>
      <c r="AI388" s="95">
        <v>2782</v>
      </c>
      <c r="AJ388" s="95">
        <v>10453070</v>
      </c>
      <c r="AK388" s="95">
        <v>2646</v>
      </c>
      <c r="AL388" s="95">
        <v>11525284</v>
      </c>
      <c r="AM388" s="95">
        <v>648</v>
      </c>
      <c r="AN388" s="95">
        <v>2197888</v>
      </c>
      <c r="AO388" s="95">
        <v>572</v>
      </c>
      <c r="AP388" s="95">
        <v>2366122.96</v>
      </c>
      <c r="AQ388" s="72">
        <v>333.79</v>
      </c>
      <c r="AR388" s="72">
        <v>298.89999999999998</v>
      </c>
      <c r="AS388" s="72">
        <v>632.69000000000005</v>
      </c>
      <c r="AT388" s="95">
        <v>13903219</v>
      </c>
      <c r="AU388" s="95">
        <v>11861739</v>
      </c>
      <c r="AV388" s="95">
        <v>3471</v>
      </c>
      <c r="AW388" s="95">
        <v>3307</v>
      </c>
      <c r="AX388" s="72">
        <v>341.7</v>
      </c>
      <c r="AY388" s="72">
        <v>317.89</v>
      </c>
      <c r="AZ388" s="72">
        <v>659.59</v>
      </c>
      <c r="BA388" s="95">
        <v>13986545</v>
      </c>
      <c r="BB388" s="95">
        <v>12351997</v>
      </c>
      <c r="BC388" s="95">
        <v>3411</v>
      </c>
      <c r="BD388" s="95">
        <v>3238</v>
      </c>
      <c r="BE388" s="72">
        <v>331.25</v>
      </c>
      <c r="BF388" s="72">
        <v>320.44</v>
      </c>
      <c r="BG388" s="72">
        <v>651.69000000000005</v>
      </c>
      <c r="BH388" s="95">
        <v>13530898</v>
      </c>
      <c r="BI388" s="95">
        <v>12377898</v>
      </c>
      <c r="BJ388" s="95">
        <v>3404</v>
      </c>
      <c r="BK388" s="95">
        <v>3219</v>
      </c>
      <c r="BL388" s="72">
        <v>293.63</v>
      </c>
      <c r="BM388" s="72">
        <v>331.9</v>
      </c>
      <c r="BN388" s="72">
        <v>625.53</v>
      </c>
      <c r="BO388" s="95">
        <v>12191656</v>
      </c>
      <c r="BP388" s="95">
        <v>12940269</v>
      </c>
      <c r="BQ388" s="95">
        <v>3460</v>
      </c>
      <c r="BR388" s="95">
        <v>3249</v>
      </c>
      <c r="BS388" s="72">
        <v>307.36</v>
      </c>
      <c r="BT388" s="72">
        <v>359.73</v>
      </c>
      <c r="BU388" s="72">
        <v>667.09</v>
      </c>
      <c r="BV388" s="95">
        <v>12650958</v>
      </c>
      <c r="BW388" s="95">
        <v>13891406.960000001</v>
      </c>
      <c r="BX388" s="95">
        <v>3430</v>
      </c>
      <c r="BY388" s="95">
        <v>3218</v>
      </c>
      <c r="BZ388" s="95">
        <v>3393</v>
      </c>
      <c r="CA388" s="95">
        <v>3327</v>
      </c>
      <c r="CB388" s="95">
        <v>3315</v>
      </c>
      <c r="CC388" s="95">
        <v>3360</v>
      </c>
      <c r="CD388" s="95">
        <v>3326</v>
      </c>
      <c r="CE388" s="72">
        <v>650.75523149000003</v>
      </c>
      <c r="CF388" s="72">
        <v>676.59346364999999</v>
      </c>
      <c r="CG388" s="72">
        <v>712.40329333</v>
      </c>
      <c r="CH388" s="72">
        <v>716.50152150999998</v>
      </c>
      <c r="CI388" s="72">
        <v>731.52548966999996</v>
      </c>
      <c r="CJ388" s="96">
        <v>0.9722395908</v>
      </c>
      <c r="CK388" s="96">
        <v>0.97486900990000003</v>
      </c>
      <c r="CL388" s="96">
        <v>0.91477679300000003</v>
      </c>
      <c r="CM388" s="96">
        <v>0.87303373579999999</v>
      </c>
      <c r="CN388" s="96">
        <v>0.91191627549999998</v>
      </c>
      <c r="CO388" s="96">
        <v>0.94011377110000005</v>
      </c>
      <c r="CP388" s="96">
        <v>0.98856873450000005</v>
      </c>
      <c r="CQ388" s="96">
        <v>0.99584056389999998</v>
      </c>
      <c r="CR388" s="96">
        <v>0.99269765580000002</v>
      </c>
      <c r="CS388" s="95">
        <v>3416</v>
      </c>
      <c r="CT388" s="95">
        <v>3336</v>
      </c>
      <c r="CU388" s="95">
        <v>3324</v>
      </c>
      <c r="CV388" s="95">
        <v>3371</v>
      </c>
      <c r="CW388" s="95">
        <v>3320</v>
      </c>
      <c r="CX388" s="96">
        <v>0.96953593800000004</v>
      </c>
      <c r="CY388" s="96">
        <v>0.94355306800000005</v>
      </c>
      <c r="CZ388" s="96">
        <v>0.91217627700000004</v>
      </c>
      <c r="DA388" s="96">
        <v>0.94384947600000002</v>
      </c>
      <c r="DB388" s="96">
        <v>0.93056303399999996</v>
      </c>
      <c r="DC388">
        <v>2013</v>
      </c>
      <c r="DD388" s="6">
        <v>3246.2</v>
      </c>
      <c r="DE388" s="96">
        <v>3.4227055E-3</v>
      </c>
      <c r="DF388" s="72">
        <v>759.77</v>
      </c>
      <c r="DG388" s="96">
        <v>1</v>
      </c>
      <c r="DH388" s="72">
        <v>759.77</v>
      </c>
      <c r="DI388" s="72">
        <v>778.08313289</v>
      </c>
      <c r="DJ388" s="96">
        <v>1</v>
      </c>
      <c r="DK388" s="72">
        <v>759.77</v>
      </c>
      <c r="DL388" s="96">
        <v>1</v>
      </c>
      <c r="DM388" s="72">
        <v>759.77</v>
      </c>
      <c r="DN388" s="96">
        <v>1</v>
      </c>
      <c r="DO388" s="96">
        <v>9.6509999999999999E-3</v>
      </c>
      <c r="DP388" s="72">
        <v>7.33</v>
      </c>
      <c r="DQ388" s="72">
        <v>752.44</v>
      </c>
      <c r="DR388" t="s">
        <v>334</v>
      </c>
      <c r="DT388" t="s">
        <v>289</v>
      </c>
    </row>
    <row r="389" spans="1:124" x14ac:dyDescent="0.3">
      <c r="A389" t="s">
        <v>155</v>
      </c>
      <c r="B389">
        <v>10620</v>
      </c>
      <c r="C389" s="95">
        <v>1089</v>
      </c>
      <c r="D389" s="95">
        <v>5158913</v>
      </c>
      <c r="E389" s="95">
        <v>1015</v>
      </c>
      <c r="F389" s="95">
        <v>3892989</v>
      </c>
      <c r="G389" s="95">
        <v>344</v>
      </c>
      <c r="H389" s="95">
        <v>746442</v>
      </c>
      <c r="I389" s="95">
        <v>302</v>
      </c>
      <c r="J389" s="95">
        <v>823852</v>
      </c>
      <c r="K389" s="95">
        <v>1119</v>
      </c>
      <c r="L389" s="95">
        <v>5252085</v>
      </c>
      <c r="M389" s="95">
        <v>1042</v>
      </c>
      <c r="N389" s="95">
        <v>4140946</v>
      </c>
      <c r="O389" s="95">
        <v>357</v>
      </c>
      <c r="P389" s="95">
        <v>1339689</v>
      </c>
      <c r="Q389" s="95">
        <v>311</v>
      </c>
      <c r="R389" s="95">
        <v>1022804</v>
      </c>
      <c r="S389" s="95">
        <v>1168</v>
      </c>
      <c r="T389" s="95">
        <v>6248125</v>
      </c>
      <c r="U389" s="95">
        <v>1077</v>
      </c>
      <c r="V389" s="95">
        <v>4590934</v>
      </c>
      <c r="W389" s="95">
        <v>370</v>
      </c>
      <c r="X389" s="95">
        <v>1386040</v>
      </c>
      <c r="Y389" s="95">
        <v>325</v>
      </c>
      <c r="Z389" s="95">
        <v>1128350</v>
      </c>
      <c r="AA389" s="95">
        <v>1160</v>
      </c>
      <c r="AB389" s="95">
        <v>6002184</v>
      </c>
      <c r="AC389" s="95">
        <v>1063</v>
      </c>
      <c r="AD389" s="95">
        <v>4881571</v>
      </c>
      <c r="AE389" s="95">
        <v>372</v>
      </c>
      <c r="AF389" s="95">
        <v>1499217</v>
      </c>
      <c r="AG389" s="95">
        <v>329</v>
      </c>
      <c r="AH389" s="95">
        <v>1320312</v>
      </c>
      <c r="AI389" s="95">
        <v>1173</v>
      </c>
      <c r="AJ389" s="95">
        <v>7284222</v>
      </c>
      <c r="AK389" s="95">
        <v>1085</v>
      </c>
      <c r="AL389" s="95">
        <v>5180530</v>
      </c>
      <c r="AM389" s="95">
        <v>373</v>
      </c>
      <c r="AN389" s="95">
        <v>1691920</v>
      </c>
      <c r="AO389" s="95">
        <v>331</v>
      </c>
      <c r="AP389" s="95">
        <v>1395068</v>
      </c>
      <c r="AQ389" s="72">
        <v>343.41</v>
      </c>
      <c r="AR389" s="72">
        <v>298.45999999999998</v>
      </c>
      <c r="AS389" s="72">
        <v>641.87</v>
      </c>
      <c r="AT389" s="95">
        <v>5905355</v>
      </c>
      <c r="AU389" s="95">
        <v>4716841</v>
      </c>
      <c r="AV389" s="95">
        <v>1433</v>
      </c>
      <c r="AW389" s="95">
        <v>1317</v>
      </c>
      <c r="AX389" s="72">
        <v>372.16</v>
      </c>
      <c r="AY389" s="72">
        <v>318.04000000000002</v>
      </c>
      <c r="AZ389" s="72">
        <v>690.2</v>
      </c>
      <c r="BA389" s="95">
        <v>6591774</v>
      </c>
      <c r="BB389" s="95">
        <v>5163750</v>
      </c>
      <c r="BC389" s="95">
        <v>1476</v>
      </c>
      <c r="BD389" s="95">
        <v>1353</v>
      </c>
      <c r="BE389" s="72">
        <v>413.64</v>
      </c>
      <c r="BF389" s="72">
        <v>339.95</v>
      </c>
      <c r="BG389" s="72">
        <v>753.59</v>
      </c>
      <c r="BH389" s="95">
        <v>7634165</v>
      </c>
      <c r="BI389" s="95">
        <v>5719284</v>
      </c>
      <c r="BJ389" s="95">
        <v>1538</v>
      </c>
      <c r="BK389" s="95">
        <v>1402</v>
      </c>
      <c r="BL389" s="72">
        <v>408.04</v>
      </c>
      <c r="BM389" s="72">
        <v>371.28</v>
      </c>
      <c r="BN389" s="72">
        <v>779.32</v>
      </c>
      <c r="BO389" s="95">
        <v>7501401</v>
      </c>
      <c r="BP389" s="95">
        <v>6201883</v>
      </c>
      <c r="BQ389" s="95">
        <v>1532</v>
      </c>
      <c r="BR389" s="95">
        <v>1392</v>
      </c>
      <c r="BS389" s="72">
        <v>483.84</v>
      </c>
      <c r="BT389" s="72">
        <v>386.98</v>
      </c>
      <c r="BU389" s="72">
        <v>870.82</v>
      </c>
      <c r="BV389" s="95">
        <v>8976142</v>
      </c>
      <c r="BW389" s="95">
        <v>6575598</v>
      </c>
      <c r="BX389" s="95">
        <v>1546</v>
      </c>
      <c r="BY389" s="95">
        <v>1416</v>
      </c>
      <c r="BZ389" s="95">
        <v>1378</v>
      </c>
      <c r="CA389" s="95">
        <v>1417</v>
      </c>
      <c r="CB389" s="95">
        <v>1472</v>
      </c>
      <c r="CC389" s="95">
        <v>1466</v>
      </c>
      <c r="CD389" s="95">
        <v>1482</v>
      </c>
      <c r="CE389" s="72">
        <v>650.75523149000003</v>
      </c>
      <c r="CF389" s="72">
        <v>676.59346364999999</v>
      </c>
      <c r="CG389" s="72">
        <v>712.40329333</v>
      </c>
      <c r="CH389" s="72">
        <v>716.50152150999998</v>
      </c>
      <c r="CI389" s="72">
        <v>731.52548966999996</v>
      </c>
      <c r="CJ389" s="96">
        <v>0.98634627730000002</v>
      </c>
      <c r="CK389" s="96">
        <v>1.0201103573999999</v>
      </c>
      <c r="CL389" s="96">
        <v>1.0578137511000001</v>
      </c>
      <c r="CM389" s="96">
        <v>1.0876738940999999</v>
      </c>
      <c r="CN389" s="96">
        <v>1.1904164821000001</v>
      </c>
      <c r="CO389" s="96">
        <v>0.97688394599999995</v>
      </c>
      <c r="CP389" s="96">
        <v>1.0937554627999999</v>
      </c>
      <c r="CQ389" s="96">
        <v>0.99584056389999998</v>
      </c>
      <c r="CR389" s="96">
        <v>1.0983237138999999</v>
      </c>
      <c r="CS389" s="95">
        <v>1277</v>
      </c>
      <c r="CT389" s="95">
        <v>1313</v>
      </c>
      <c r="CU389" s="95">
        <v>1346</v>
      </c>
      <c r="CV389" s="95">
        <v>1346</v>
      </c>
      <c r="CW389" s="95">
        <v>1371</v>
      </c>
      <c r="CX389" s="96">
        <v>1.0046294280000001</v>
      </c>
      <c r="CY389" s="96">
        <v>0.95720637900000005</v>
      </c>
      <c r="CZ389" s="96">
        <v>0.99524547500000005</v>
      </c>
      <c r="DA389" s="96">
        <v>0.951439853</v>
      </c>
      <c r="DB389" s="96">
        <v>0.97683930399999996</v>
      </c>
      <c r="DC389">
        <v>2013</v>
      </c>
      <c r="DD389" s="6">
        <v>1376</v>
      </c>
      <c r="DE389" s="96">
        <v>1.18920022E-2</v>
      </c>
      <c r="DF389" s="72">
        <v>833.47</v>
      </c>
      <c r="DG389" s="96">
        <v>1</v>
      </c>
      <c r="DH389" s="72">
        <v>833.47</v>
      </c>
      <c r="DI389" s="72">
        <v>778.08313289</v>
      </c>
      <c r="DJ389" s="96">
        <v>1</v>
      </c>
      <c r="DK389" s="72">
        <v>833.47</v>
      </c>
      <c r="DL389" s="96">
        <v>1</v>
      </c>
      <c r="DM389" s="72">
        <v>833.47</v>
      </c>
      <c r="DN389" s="96">
        <v>0.89897741320000002</v>
      </c>
      <c r="DO389" s="96">
        <v>2.6696999999999999E-2</v>
      </c>
      <c r="DP389" s="72">
        <v>20</v>
      </c>
      <c r="DQ389" s="72">
        <v>813.47</v>
      </c>
      <c r="DR389" t="s">
        <v>155</v>
      </c>
      <c r="DT389" t="s">
        <v>289</v>
      </c>
    </row>
    <row r="390" spans="1:124" x14ac:dyDescent="0.3">
      <c r="A390" t="s">
        <v>335</v>
      </c>
      <c r="B390">
        <v>10630</v>
      </c>
      <c r="C390" s="95">
        <v>60760</v>
      </c>
      <c r="D390" s="95">
        <v>258727190</v>
      </c>
      <c r="E390" s="95">
        <v>58020</v>
      </c>
      <c r="F390" s="95">
        <v>231939588</v>
      </c>
      <c r="G390" s="95">
        <v>10710</v>
      </c>
      <c r="H390" s="95">
        <v>37267779</v>
      </c>
      <c r="I390" s="95">
        <v>9213</v>
      </c>
      <c r="J390" s="95">
        <v>33932992</v>
      </c>
      <c r="K390" s="95">
        <v>60232</v>
      </c>
      <c r="L390" s="95">
        <v>261588309</v>
      </c>
      <c r="M390" s="95">
        <v>57171</v>
      </c>
      <c r="N390" s="95">
        <v>242698777</v>
      </c>
      <c r="O390" s="95">
        <v>10629</v>
      </c>
      <c r="P390" s="95">
        <v>33448750</v>
      </c>
      <c r="Q390" s="95">
        <v>9053</v>
      </c>
      <c r="R390" s="95">
        <v>33824697</v>
      </c>
      <c r="S390" s="95">
        <v>59697</v>
      </c>
      <c r="T390" s="95">
        <v>263655246</v>
      </c>
      <c r="U390" s="95">
        <v>56285</v>
      </c>
      <c r="V390" s="95">
        <v>251278775</v>
      </c>
      <c r="W390" s="95">
        <v>10217</v>
      </c>
      <c r="X390" s="95">
        <v>33779850</v>
      </c>
      <c r="Y390" s="95">
        <v>8660</v>
      </c>
      <c r="Z390" s="95">
        <v>35356461</v>
      </c>
      <c r="AA390" s="95">
        <v>59738</v>
      </c>
      <c r="AB390" s="95">
        <v>226222540</v>
      </c>
      <c r="AC390" s="95">
        <v>56042</v>
      </c>
      <c r="AD390" s="95">
        <v>268327516</v>
      </c>
      <c r="AE390" s="95">
        <v>10370</v>
      </c>
      <c r="AF390" s="95">
        <v>34970204</v>
      </c>
      <c r="AG390" s="95">
        <v>8861</v>
      </c>
      <c r="AH390" s="95">
        <v>40890984</v>
      </c>
      <c r="AI390" s="95">
        <v>60216</v>
      </c>
      <c r="AJ390" s="95">
        <v>233196617.81999999</v>
      </c>
      <c r="AK390" s="95">
        <v>56329</v>
      </c>
      <c r="AL390" s="95">
        <v>278560548.26999998</v>
      </c>
      <c r="AM390" s="95">
        <v>10904</v>
      </c>
      <c r="AN390" s="95">
        <v>38708763.539999999</v>
      </c>
      <c r="AO390" s="95">
        <v>9422</v>
      </c>
      <c r="AP390" s="95">
        <v>44468270.509999998</v>
      </c>
      <c r="AQ390" s="72">
        <v>345.13</v>
      </c>
      <c r="AR390" s="72">
        <v>329.54</v>
      </c>
      <c r="AS390" s="72">
        <v>674.67</v>
      </c>
      <c r="AT390" s="95">
        <v>295994969</v>
      </c>
      <c r="AU390" s="95">
        <v>265872580</v>
      </c>
      <c r="AV390" s="95">
        <v>71470</v>
      </c>
      <c r="AW390" s="95">
        <v>67233</v>
      </c>
      <c r="AX390" s="72">
        <v>346.97</v>
      </c>
      <c r="AY390" s="72">
        <v>347.96</v>
      </c>
      <c r="AZ390" s="72">
        <v>694.93</v>
      </c>
      <c r="BA390" s="95">
        <v>295037059</v>
      </c>
      <c r="BB390" s="95">
        <v>276523474</v>
      </c>
      <c r="BC390" s="95">
        <v>70861</v>
      </c>
      <c r="BD390" s="95">
        <v>66224</v>
      </c>
      <c r="BE390" s="72">
        <v>354.52</v>
      </c>
      <c r="BF390" s="72">
        <v>367.79</v>
      </c>
      <c r="BG390" s="72">
        <v>722.31</v>
      </c>
      <c r="BH390" s="95">
        <v>297435096</v>
      </c>
      <c r="BI390" s="95">
        <v>286635236</v>
      </c>
      <c r="BJ390" s="95">
        <v>69914</v>
      </c>
      <c r="BK390" s="95">
        <v>64945</v>
      </c>
      <c r="BL390" s="72">
        <v>310.45999999999998</v>
      </c>
      <c r="BM390" s="72">
        <v>397.03</v>
      </c>
      <c r="BN390" s="72">
        <v>707.49</v>
      </c>
      <c r="BO390" s="95">
        <v>261192744</v>
      </c>
      <c r="BP390" s="95">
        <v>309218500</v>
      </c>
      <c r="BQ390" s="95">
        <v>70108</v>
      </c>
      <c r="BR390" s="95">
        <v>64903</v>
      </c>
      <c r="BS390" s="72">
        <v>318.60000000000002</v>
      </c>
      <c r="BT390" s="72">
        <v>409.41</v>
      </c>
      <c r="BU390" s="72">
        <v>728.01</v>
      </c>
      <c r="BV390" s="95">
        <v>271905381.36000001</v>
      </c>
      <c r="BW390" s="95">
        <v>323028818.77999997</v>
      </c>
      <c r="BX390" s="95">
        <v>71120</v>
      </c>
      <c r="BY390" s="95">
        <v>65751</v>
      </c>
      <c r="BZ390" s="95">
        <v>69451</v>
      </c>
      <c r="CA390" s="95">
        <v>68624</v>
      </c>
      <c r="CB390" s="95">
        <v>67519</v>
      </c>
      <c r="CC390" s="95">
        <v>67637</v>
      </c>
      <c r="CD390" s="95">
        <v>68493</v>
      </c>
      <c r="CE390" s="72">
        <v>650.75523149000003</v>
      </c>
      <c r="CF390" s="72">
        <v>676.59346364999999</v>
      </c>
      <c r="CG390" s="72">
        <v>712.40329333</v>
      </c>
      <c r="CH390" s="72">
        <v>716.50152150999998</v>
      </c>
      <c r="CI390" s="72">
        <v>731.52548966999996</v>
      </c>
      <c r="CJ390" s="96">
        <v>1.0367492528</v>
      </c>
      <c r="CK390" s="96">
        <v>1.0271012613999999</v>
      </c>
      <c r="CL390" s="96">
        <v>1.0139060371999999</v>
      </c>
      <c r="CM390" s="96">
        <v>0.98742288570000003</v>
      </c>
      <c r="CN390" s="96">
        <v>0.99519430330000003</v>
      </c>
      <c r="CO390" s="96">
        <v>1.0255829624999999</v>
      </c>
      <c r="CP390" s="96">
        <v>0.98682874529999998</v>
      </c>
      <c r="CQ390" s="96">
        <v>0.99584056389999998</v>
      </c>
      <c r="CR390" s="96">
        <v>0.99095039920000005</v>
      </c>
      <c r="CS390" s="95">
        <v>64889</v>
      </c>
      <c r="CT390" s="95">
        <v>64630</v>
      </c>
      <c r="CU390" s="95">
        <v>62783</v>
      </c>
      <c r="CV390" s="95">
        <v>62640</v>
      </c>
      <c r="CW390" s="95">
        <v>63413</v>
      </c>
      <c r="CX390" s="96">
        <v>1.018314119</v>
      </c>
      <c r="CY390" s="96">
        <v>1.02444567</v>
      </c>
      <c r="CZ390" s="96">
        <v>1.0202601229999999</v>
      </c>
      <c r="DA390" s="96">
        <v>1.025443842</v>
      </c>
      <c r="DB390" s="96">
        <v>1.0395874970000001</v>
      </c>
      <c r="DC390">
        <v>2013</v>
      </c>
      <c r="DD390" s="6">
        <v>65811.199999999997</v>
      </c>
      <c r="DE390" s="96">
        <v>2.6994493000000001E-3</v>
      </c>
      <c r="DF390" s="72">
        <v>758.99</v>
      </c>
      <c r="DG390" s="96">
        <v>1</v>
      </c>
      <c r="DH390" s="72">
        <v>758.99</v>
      </c>
      <c r="DI390" s="72">
        <v>758.99</v>
      </c>
      <c r="DJ390" s="96">
        <v>1</v>
      </c>
      <c r="DK390" s="72">
        <v>758.99</v>
      </c>
      <c r="DL390" s="96">
        <v>1</v>
      </c>
      <c r="DM390" s="72">
        <v>758.99</v>
      </c>
      <c r="DN390" s="96">
        <v>1</v>
      </c>
      <c r="DO390" s="96">
        <v>5.1809999999999998E-3</v>
      </c>
      <c r="DP390" s="72">
        <v>3.93</v>
      </c>
      <c r="DQ390" s="72">
        <v>755.06</v>
      </c>
      <c r="DR390" t="s">
        <v>335</v>
      </c>
      <c r="DT390" t="s">
        <v>289</v>
      </c>
    </row>
    <row r="391" spans="1:124" x14ac:dyDescent="0.3">
      <c r="A391" t="s">
        <v>336</v>
      </c>
      <c r="B391">
        <v>10640</v>
      </c>
      <c r="C391" s="95">
        <v>2348</v>
      </c>
      <c r="D391" s="95">
        <v>9358372</v>
      </c>
      <c r="E391" s="95">
        <v>2134</v>
      </c>
      <c r="F391" s="95">
        <v>7242489</v>
      </c>
      <c r="G391" s="95">
        <v>801</v>
      </c>
      <c r="H391" s="95">
        <v>2334588</v>
      </c>
      <c r="I391" s="95">
        <v>678</v>
      </c>
      <c r="J391" s="95">
        <v>2165258</v>
      </c>
      <c r="K391" s="95">
        <v>2491</v>
      </c>
      <c r="L391" s="95">
        <v>10475095</v>
      </c>
      <c r="M391" s="95">
        <v>2250</v>
      </c>
      <c r="N391" s="95">
        <v>7855933</v>
      </c>
      <c r="O391" s="95">
        <v>858</v>
      </c>
      <c r="P391" s="95">
        <v>2140968</v>
      </c>
      <c r="Q391" s="95">
        <v>711</v>
      </c>
      <c r="R391" s="95">
        <v>2299619</v>
      </c>
      <c r="S391" s="95">
        <v>2496</v>
      </c>
      <c r="T391" s="95">
        <v>12798681</v>
      </c>
      <c r="U391" s="95">
        <v>2222</v>
      </c>
      <c r="V391" s="95">
        <v>8784317</v>
      </c>
      <c r="W391" s="95">
        <v>814</v>
      </c>
      <c r="X391" s="95">
        <v>2799691</v>
      </c>
      <c r="Y391" s="95">
        <v>684</v>
      </c>
      <c r="Z391" s="95">
        <v>2544901</v>
      </c>
      <c r="AA391" s="95">
        <v>2459</v>
      </c>
      <c r="AB391" s="95">
        <v>10470926</v>
      </c>
      <c r="AC391" s="95">
        <v>2168</v>
      </c>
      <c r="AD391" s="95">
        <v>8864146</v>
      </c>
      <c r="AE391" s="95">
        <v>747</v>
      </c>
      <c r="AF391" s="95">
        <v>2732343</v>
      </c>
      <c r="AG391" s="95">
        <v>619</v>
      </c>
      <c r="AH391" s="95">
        <v>2428956</v>
      </c>
      <c r="AI391" s="95">
        <v>2424</v>
      </c>
      <c r="AJ391" s="95">
        <v>8304830</v>
      </c>
      <c r="AK391" s="95">
        <v>2112</v>
      </c>
      <c r="AL391" s="95">
        <v>8191523.5199999996</v>
      </c>
      <c r="AM391" s="95">
        <v>716</v>
      </c>
      <c r="AN391" s="95">
        <v>2067336</v>
      </c>
      <c r="AO391" s="95">
        <v>585</v>
      </c>
      <c r="AP391" s="95">
        <v>2324800</v>
      </c>
      <c r="AQ391" s="72">
        <v>309.44</v>
      </c>
      <c r="AR391" s="72">
        <v>278.8</v>
      </c>
      <c r="AS391" s="72">
        <v>588.24</v>
      </c>
      <c r="AT391" s="95">
        <v>11692960</v>
      </c>
      <c r="AU391" s="95">
        <v>9407747</v>
      </c>
      <c r="AV391" s="95">
        <v>3149</v>
      </c>
      <c r="AW391" s="95">
        <v>2812</v>
      </c>
      <c r="AX391" s="72">
        <v>313.93</v>
      </c>
      <c r="AY391" s="72">
        <v>285.81</v>
      </c>
      <c r="AZ391" s="72">
        <v>599.74</v>
      </c>
      <c r="BA391" s="95">
        <v>12616063</v>
      </c>
      <c r="BB391" s="95">
        <v>10155552</v>
      </c>
      <c r="BC391" s="95">
        <v>3349</v>
      </c>
      <c r="BD391" s="95">
        <v>2961</v>
      </c>
      <c r="BE391" s="72">
        <v>392.71</v>
      </c>
      <c r="BF391" s="72">
        <v>324.88</v>
      </c>
      <c r="BG391" s="72">
        <v>717.59</v>
      </c>
      <c r="BH391" s="95">
        <v>15598372</v>
      </c>
      <c r="BI391" s="95">
        <v>11329218</v>
      </c>
      <c r="BJ391" s="95">
        <v>3310</v>
      </c>
      <c r="BK391" s="95">
        <v>2906</v>
      </c>
      <c r="BL391" s="72">
        <v>343.19</v>
      </c>
      <c r="BM391" s="72">
        <v>337.67</v>
      </c>
      <c r="BN391" s="72">
        <v>680.86</v>
      </c>
      <c r="BO391" s="95">
        <v>13203269</v>
      </c>
      <c r="BP391" s="95">
        <v>11293102</v>
      </c>
      <c r="BQ391" s="95">
        <v>3206</v>
      </c>
      <c r="BR391" s="95">
        <v>2787</v>
      </c>
      <c r="BS391" s="72">
        <v>275.27</v>
      </c>
      <c r="BT391" s="72">
        <v>324.94</v>
      </c>
      <c r="BU391" s="72">
        <v>600.21</v>
      </c>
      <c r="BV391" s="95">
        <v>10372166</v>
      </c>
      <c r="BW391" s="95">
        <v>10516323.52</v>
      </c>
      <c r="BX391" s="95">
        <v>3140</v>
      </c>
      <c r="BY391" s="95">
        <v>2697</v>
      </c>
      <c r="BZ391" s="95">
        <v>2988</v>
      </c>
      <c r="CA391" s="95">
        <v>3162</v>
      </c>
      <c r="CB391" s="95">
        <v>3115</v>
      </c>
      <c r="CC391" s="95">
        <v>3007</v>
      </c>
      <c r="CD391" s="95">
        <v>2923</v>
      </c>
      <c r="CE391" s="72">
        <v>650.75523149000003</v>
      </c>
      <c r="CF391" s="72">
        <v>676.59346364999999</v>
      </c>
      <c r="CG391" s="72">
        <v>712.40329333</v>
      </c>
      <c r="CH391" s="72">
        <v>716.50152150999998</v>
      </c>
      <c r="CI391" s="72">
        <v>731.52548966999996</v>
      </c>
      <c r="CJ391" s="96">
        <v>0.90393433899999998</v>
      </c>
      <c r="CK391" s="96">
        <v>0.88641116450000002</v>
      </c>
      <c r="CL391" s="96">
        <v>1.0072805764999999</v>
      </c>
      <c r="CM391" s="96">
        <v>0.95025618170000004</v>
      </c>
      <c r="CN391" s="96">
        <v>0.82049088989999996</v>
      </c>
      <c r="CO391" s="96">
        <v>0.96642193809999999</v>
      </c>
      <c r="CP391" s="96">
        <v>0.94542000169999996</v>
      </c>
      <c r="CQ391" s="96">
        <v>0.99584056389999998</v>
      </c>
      <c r="CR391" s="96">
        <v>0.94936870510000004</v>
      </c>
      <c r="CS391" s="95">
        <v>2116</v>
      </c>
      <c r="CT391" s="95">
        <v>2210</v>
      </c>
      <c r="CU391" s="95">
        <v>2216</v>
      </c>
      <c r="CV391" s="95">
        <v>2215</v>
      </c>
      <c r="CW391" s="95">
        <v>2199</v>
      </c>
      <c r="CX391" s="96">
        <v>0.96923171600000002</v>
      </c>
      <c r="CY391" s="96">
        <v>0.96750941999999995</v>
      </c>
      <c r="CZ391" s="96">
        <v>0.95577723199999998</v>
      </c>
      <c r="DA391" s="96">
        <v>0.97214221300000003</v>
      </c>
      <c r="DB391" s="96">
        <v>0.96759039400000002</v>
      </c>
      <c r="DC391">
        <v>2013</v>
      </c>
      <c r="DD391" s="6">
        <v>2832.6</v>
      </c>
      <c r="DE391" s="96">
        <v>2.5442403999999998E-3</v>
      </c>
      <c r="DF391" s="72">
        <v>727.25</v>
      </c>
      <c r="DG391" s="96">
        <v>1</v>
      </c>
      <c r="DH391" s="72">
        <v>727.25</v>
      </c>
      <c r="DI391" s="72">
        <v>698.32671663999997</v>
      </c>
      <c r="DJ391" s="96">
        <v>1</v>
      </c>
      <c r="DK391" s="72">
        <v>727.25</v>
      </c>
      <c r="DL391" s="96">
        <v>1</v>
      </c>
      <c r="DM391" s="72">
        <v>727.25</v>
      </c>
      <c r="DN391" s="96">
        <v>1</v>
      </c>
      <c r="DO391" s="96">
        <v>7.136E-3</v>
      </c>
      <c r="DP391" s="72">
        <v>5.19</v>
      </c>
      <c r="DQ391" s="72">
        <v>722.06</v>
      </c>
      <c r="DR391" t="s">
        <v>336</v>
      </c>
      <c r="DT391" t="s">
        <v>289</v>
      </c>
    </row>
    <row r="392" spans="1:124" x14ac:dyDescent="0.3">
      <c r="A392" t="s">
        <v>337</v>
      </c>
      <c r="B392">
        <v>10650</v>
      </c>
      <c r="C392" s="95">
        <v>5317</v>
      </c>
      <c r="D392" s="95">
        <v>22819996</v>
      </c>
      <c r="E392" s="95">
        <v>5137</v>
      </c>
      <c r="F392" s="95">
        <v>19517791</v>
      </c>
      <c r="G392" s="95">
        <v>1238</v>
      </c>
      <c r="H392" s="95">
        <v>4618118</v>
      </c>
      <c r="I392" s="95">
        <v>1156</v>
      </c>
      <c r="J392" s="95">
        <v>4175394</v>
      </c>
      <c r="K392" s="95">
        <v>5394</v>
      </c>
      <c r="L392" s="95">
        <v>21033902</v>
      </c>
      <c r="M392" s="95">
        <v>5179</v>
      </c>
      <c r="N392" s="95">
        <v>19676706</v>
      </c>
      <c r="O392" s="95">
        <v>1236</v>
      </c>
      <c r="P392" s="95">
        <v>4673216</v>
      </c>
      <c r="Q392" s="95">
        <v>1141</v>
      </c>
      <c r="R392" s="95">
        <v>4712448</v>
      </c>
      <c r="S392" s="95">
        <v>5549</v>
      </c>
      <c r="T392" s="95">
        <v>22007792</v>
      </c>
      <c r="U392" s="95">
        <v>5300</v>
      </c>
      <c r="V392" s="95">
        <v>22437230</v>
      </c>
      <c r="W392" s="95">
        <v>1223</v>
      </c>
      <c r="X392" s="95">
        <v>5143595</v>
      </c>
      <c r="Y392" s="95">
        <v>1131</v>
      </c>
      <c r="Z392" s="95">
        <v>4387404</v>
      </c>
      <c r="AA392" s="95">
        <v>5669</v>
      </c>
      <c r="AB392" s="95">
        <v>21900005</v>
      </c>
      <c r="AC392" s="95">
        <v>5402</v>
      </c>
      <c r="AD392" s="95">
        <v>23933427</v>
      </c>
      <c r="AE392" s="95">
        <v>1179</v>
      </c>
      <c r="AF392" s="95">
        <v>4405466</v>
      </c>
      <c r="AG392" s="95">
        <v>1096</v>
      </c>
      <c r="AH392" s="95">
        <v>4536282</v>
      </c>
      <c r="AI392" s="95">
        <v>5919</v>
      </c>
      <c r="AJ392" s="95">
        <v>23848187</v>
      </c>
      <c r="AK392" s="95">
        <v>5624</v>
      </c>
      <c r="AL392" s="95">
        <v>25836919.940000001</v>
      </c>
      <c r="AM392" s="95">
        <v>1166</v>
      </c>
      <c r="AN392" s="95">
        <v>4831676</v>
      </c>
      <c r="AO392" s="95">
        <v>1085</v>
      </c>
      <c r="AP392" s="95">
        <v>4783314</v>
      </c>
      <c r="AQ392" s="72">
        <v>348.82</v>
      </c>
      <c r="AR392" s="72">
        <v>313.75</v>
      </c>
      <c r="AS392" s="72">
        <v>662.57</v>
      </c>
      <c r="AT392" s="95">
        <v>27438114</v>
      </c>
      <c r="AU392" s="95">
        <v>23693185</v>
      </c>
      <c r="AV392" s="95">
        <v>6555</v>
      </c>
      <c r="AW392" s="95">
        <v>6293</v>
      </c>
      <c r="AX392" s="72">
        <v>323.12</v>
      </c>
      <c r="AY392" s="72">
        <v>321.58999999999997</v>
      </c>
      <c r="AZ392" s="72">
        <v>644.71</v>
      </c>
      <c r="BA392" s="95">
        <v>25707118</v>
      </c>
      <c r="BB392" s="95">
        <v>24389154</v>
      </c>
      <c r="BC392" s="95">
        <v>6630</v>
      </c>
      <c r="BD392" s="95">
        <v>6320</v>
      </c>
      <c r="BE392" s="72">
        <v>334.11</v>
      </c>
      <c r="BF392" s="72">
        <v>347.6</v>
      </c>
      <c r="BG392" s="72">
        <v>681.71</v>
      </c>
      <c r="BH392" s="95">
        <v>27151387</v>
      </c>
      <c r="BI392" s="95">
        <v>26824634</v>
      </c>
      <c r="BJ392" s="95">
        <v>6772</v>
      </c>
      <c r="BK392" s="95">
        <v>6431</v>
      </c>
      <c r="BL392" s="72">
        <v>320.11</v>
      </c>
      <c r="BM392" s="72">
        <v>365.11</v>
      </c>
      <c r="BN392" s="72">
        <v>685.22</v>
      </c>
      <c r="BO392" s="95">
        <v>26305471</v>
      </c>
      <c r="BP392" s="95">
        <v>28469709</v>
      </c>
      <c r="BQ392" s="95">
        <v>6848</v>
      </c>
      <c r="BR392" s="95">
        <v>6498</v>
      </c>
      <c r="BS392" s="72">
        <v>337.33</v>
      </c>
      <c r="BT392" s="72">
        <v>380.34</v>
      </c>
      <c r="BU392" s="72">
        <v>717.67</v>
      </c>
      <c r="BV392" s="95">
        <v>28679863</v>
      </c>
      <c r="BW392" s="95">
        <v>30620233.940000001</v>
      </c>
      <c r="BX392" s="95">
        <v>7085</v>
      </c>
      <c r="BY392" s="95">
        <v>6709</v>
      </c>
      <c r="BZ392" s="95">
        <v>6430</v>
      </c>
      <c r="CA392" s="95">
        <v>6480</v>
      </c>
      <c r="CB392" s="95">
        <v>6608</v>
      </c>
      <c r="CC392" s="95">
        <v>6682</v>
      </c>
      <c r="CD392" s="95">
        <v>6901</v>
      </c>
      <c r="CE392" s="72">
        <v>650.75523149000003</v>
      </c>
      <c r="CF392" s="72">
        <v>676.59346364999999</v>
      </c>
      <c r="CG392" s="72">
        <v>712.40329333</v>
      </c>
      <c r="CH392" s="72">
        <v>716.50152150999998</v>
      </c>
      <c r="CI392" s="72">
        <v>731.52548966999996</v>
      </c>
      <c r="CJ392" s="96">
        <v>1.0181554721999999</v>
      </c>
      <c r="CK392" s="96">
        <v>0.95287648290000004</v>
      </c>
      <c r="CL392" s="96">
        <v>0.9569158458</v>
      </c>
      <c r="CM392" s="96">
        <v>0.95634130480000001</v>
      </c>
      <c r="CN392" s="96">
        <v>0.9810594574</v>
      </c>
      <c r="CO392" s="96">
        <v>0.98327269630000003</v>
      </c>
      <c r="CP392" s="96">
        <v>0.98962344459999996</v>
      </c>
      <c r="CQ392" s="96">
        <v>0.99584056389999998</v>
      </c>
      <c r="CR392" s="96">
        <v>0.99375677100000004</v>
      </c>
      <c r="CS392" s="95">
        <v>7704</v>
      </c>
      <c r="CT392" s="95">
        <v>7720</v>
      </c>
      <c r="CU392" s="95">
        <v>7778</v>
      </c>
      <c r="CV392" s="95">
        <v>7920</v>
      </c>
      <c r="CW392" s="95">
        <v>8089</v>
      </c>
      <c r="CX392" s="96">
        <v>0.99081849600000005</v>
      </c>
      <c r="CY392" s="96">
        <v>0.98355626500000004</v>
      </c>
      <c r="CZ392" s="96">
        <v>0.97766167699999995</v>
      </c>
      <c r="DA392" s="96">
        <v>0.98331497199999995</v>
      </c>
      <c r="DB392" s="96">
        <v>0.98116930800000002</v>
      </c>
      <c r="DC392">
        <v>2013</v>
      </c>
      <c r="DD392" s="6">
        <v>6450.2</v>
      </c>
      <c r="DE392" s="96">
        <v>1.2571874E-3</v>
      </c>
      <c r="DF392" s="72">
        <v>762.24</v>
      </c>
      <c r="DG392" s="96">
        <v>1</v>
      </c>
      <c r="DH392" s="72">
        <v>762.24</v>
      </c>
      <c r="DI392" s="72">
        <v>778.08313289</v>
      </c>
      <c r="DJ392" s="96">
        <v>1</v>
      </c>
      <c r="DK392" s="72">
        <v>762.24</v>
      </c>
      <c r="DL392" s="96">
        <v>1</v>
      </c>
      <c r="DM392" s="72">
        <v>762.24</v>
      </c>
      <c r="DN392" s="96">
        <v>1</v>
      </c>
      <c r="DO392" s="96">
        <v>4.2310000000000004E-3</v>
      </c>
      <c r="DP392" s="72">
        <v>3.23</v>
      </c>
      <c r="DQ392" s="72">
        <v>759.01</v>
      </c>
      <c r="DR392" t="s">
        <v>337</v>
      </c>
      <c r="DT392" t="s">
        <v>289</v>
      </c>
    </row>
    <row r="393" spans="1:124" x14ac:dyDescent="0.3">
      <c r="A393" t="s">
        <v>65</v>
      </c>
      <c r="B393">
        <v>10660</v>
      </c>
      <c r="C393" s="95">
        <v>3042</v>
      </c>
      <c r="D393" s="95">
        <v>11136346</v>
      </c>
      <c r="E393" s="95">
        <v>2979</v>
      </c>
      <c r="F393" s="95">
        <v>10148089</v>
      </c>
      <c r="G393" s="95">
        <v>1021</v>
      </c>
      <c r="H393" s="95">
        <v>2847054</v>
      </c>
      <c r="I393" s="95">
        <v>970</v>
      </c>
      <c r="J393" s="95">
        <v>3264884</v>
      </c>
      <c r="K393" s="95">
        <v>3037</v>
      </c>
      <c r="L393" s="95">
        <v>11087271</v>
      </c>
      <c r="M393" s="95">
        <v>2963</v>
      </c>
      <c r="N393" s="95">
        <v>10596971</v>
      </c>
      <c r="O393" s="95">
        <v>1020</v>
      </c>
      <c r="P393" s="95">
        <v>3153233</v>
      </c>
      <c r="Q393" s="95">
        <v>963</v>
      </c>
      <c r="R393" s="95">
        <v>3738392</v>
      </c>
      <c r="S393" s="95">
        <v>3057</v>
      </c>
      <c r="T393" s="95">
        <v>11983242</v>
      </c>
      <c r="U393" s="95">
        <v>2973</v>
      </c>
      <c r="V393" s="95">
        <v>11448312</v>
      </c>
      <c r="W393" s="95">
        <v>987</v>
      </c>
      <c r="X393" s="95">
        <v>3552218</v>
      </c>
      <c r="Y393" s="95">
        <v>924</v>
      </c>
      <c r="Z393" s="95">
        <v>4243724</v>
      </c>
      <c r="AA393" s="95">
        <v>3098</v>
      </c>
      <c r="AB393" s="95">
        <v>11983237</v>
      </c>
      <c r="AC393" s="95">
        <v>3009</v>
      </c>
      <c r="AD393" s="95">
        <v>12818444</v>
      </c>
      <c r="AE393" s="95">
        <v>946</v>
      </c>
      <c r="AF393" s="95">
        <v>3069012</v>
      </c>
      <c r="AG393" s="95">
        <v>887</v>
      </c>
      <c r="AH393" s="95">
        <v>4064078</v>
      </c>
      <c r="AI393" s="95">
        <v>3204</v>
      </c>
      <c r="AJ393" s="95">
        <v>13186985</v>
      </c>
      <c r="AK393" s="95">
        <v>3108</v>
      </c>
      <c r="AL393" s="95">
        <v>13479976</v>
      </c>
      <c r="AM393" s="95">
        <v>949</v>
      </c>
      <c r="AN393" s="95">
        <v>3546003</v>
      </c>
      <c r="AO393" s="95">
        <v>880</v>
      </c>
      <c r="AP393" s="95">
        <v>4084872</v>
      </c>
      <c r="AQ393" s="72">
        <v>286.8</v>
      </c>
      <c r="AR393" s="72">
        <v>283.05</v>
      </c>
      <c r="AS393" s="72">
        <v>569.85</v>
      </c>
      <c r="AT393" s="95">
        <v>13983400</v>
      </c>
      <c r="AU393" s="95">
        <v>13412973</v>
      </c>
      <c r="AV393" s="95">
        <v>4063</v>
      </c>
      <c r="AW393" s="95">
        <v>3949</v>
      </c>
      <c r="AX393" s="72">
        <v>292.51</v>
      </c>
      <c r="AY393" s="72">
        <v>304.27999999999997</v>
      </c>
      <c r="AZ393" s="72">
        <v>596.79</v>
      </c>
      <c r="BA393" s="95">
        <v>14240504</v>
      </c>
      <c r="BB393" s="95">
        <v>14335363</v>
      </c>
      <c r="BC393" s="95">
        <v>4057</v>
      </c>
      <c r="BD393" s="95">
        <v>3926</v>
      </c>
      <c r="BE393" s="72">
        <v>320.13</v>
      </c>
      <c r="BF393" s="72">
        <v>335.56</v>
      </c>
      <c r="BG393" s="72">
        <v>655.69</v>
      </c>
      <c r="BH393" s="95">
        <v>15535460</v>
      </c>
      <c r="BI393" s="95">
        <v>15692036</v>
      </c>
      <c r="BJ393" s="95">
        <v>4044</v>
      </c>
      <c r="BK393" s="95">
        <v>3897</v>
      </c>
      <c r="BL393" s="72">
        <v>310.18</v>
      </c>
      <c r="BM393" s="72">
        <v>361.11</v>
      </c>
      <c r="BN393" s="72">
        <v>671.29</v>
      </c>
      <c r="BO393" s="95">
        <v>15052249</v>
      </c>
      <c r="BP393" s="95">
        <v>16882522</v>
      </c>
      <c r="BQ393" s="95">
        <v>4044</v>
      </c>
      <c r="BR393" s="95">
        <v>3896</v>
      </c>
      <c r="BS393" s="72">
        <v>335.76</v>
      </c>
      <c r="BT393" s="72">
        <v>367.04</v>
      </c>
      <c r="BU393" s="72">
        <v>702.8</v>
      </c>
      <c r="BV393" s="95">
        <v>16732988</v>
      </c>
      <c r="BW393" s="95">
        <v>17564848</v>
      </c>
      <c r="BX393" s="95">
        <v>4153</v>
      </c>
      <c r="BY393" s="95">
        <v>3988</v>
      </c>
      <c r="BZ393" s="95">
        <v>4009</v>
      </c>
      <c r="CA393" s="95">
        <v>3994</v>
      </c>
      <c r="CB393" s="95">
        <v>3973</v>
      </c>
      <c r="CC393" s="95">
        <v>3974</v>
      </c>
      <c r="CD393" s="95">
        <v>4072</v>
      </c>
      <c r="CE393" s="72">
        <v>650.75523149000003</v>
      </c>
      <c r="CF393" s="72">
        <v>676.59346364999999</v>
      </c>
      <c r="CG393" s="72">
        <v>712.40329333</v>
      </c>
      <c r="CH393" s="72">
        <v>716.50152150999998</v>
      </c>
      <c r="CI393" s="72">
        <v>731.52548966999996</v>
      </c>
      <c r="CJ393" s="96">
        <v>0.87567486579999998</v>
      </c>
      <c r="CK393" s="96">
        <v>0.8820510869</v>
      </c>
      <c r="CL393" s="96">
        <v>0.92039159020000005</v>
      </c>
      <c r="CM393" s="96">
        <v>0.9368996155</v>
      </c>
      <c r="CN393" s="96">
        <v>0.96073207279999995</v>
      </c>
      <c r="CO393" s="96">
        <v>0.96743465269999995</v>
      </c>
      <c r="CP393" s="96">
        <v>0.94595520600000005</v>
      </c>
      <c r="CQ393" s="96">
        <v>0.99584056389999998</v>
      </c>
      <c r="CR393" s="96">
        <v>0.94990614480000002</v>
      </c>
      <c r="CS393" s="95">
        <v>4196</v>
      </c>
      <c r="CT393" s="95">
        <v>4208</v>
      </c>
      <c r="CU393" s="95">
        <v>4265</v>
      </c>
      <c r="CV393" s="95">
        <v>4229</v>
      </c>
      <c r="CW393" s="95">
        <v>4329</v>
      </c>
      <c r="CX393" s="96">
        <v>0.96547835599999998</v>
      </c>
      <c r="CY393" s="96">
        <v>0.96691122299999999</v>
      </c>
      <c r="CZ393" s="96">
        <v>0.96788854700000004</v>
      </c>
      <c r="DA393" s="96">
        <v>0.96381624700000001</v>
      </c>
      <c r="DB393" s="96">
        <v>0.972927282</v>
      </c>
      <c r="DC393">
        <v>2013</v>
      </c>
      <c r="DD393" s="6">
        <v>3931.2</v>
      </c>
      <c r="DE393" s="96">
        <v>7.3043269999999996E-4</v>
      </c>
      <c r="DF393" s="72">
        <v>728.99</v>
      </c>
      <c r="DG393" s="96">
        <v>1</v>
      </c>
      <c r="DH393" s="72">
        <v>728.99</v>
      </c>
      <c r="DI393" s="72">
        <v>778.08313289</v>
      </c>
      <c r="DJ393" s="96">
        <v>1</v>
      </c>
      <c r="DK393" s="72">
        <v>728.99</v>
      </c>
      <c r="DL393" s="96">
        <v>1</v>
      </c>
      <c r="DM393" s="72">
        <v>728.99</v>
      </c>
      <c r="DN393" s="96">
        <v>1</v>
      </c>
      <c r="DO393" s="96">
        <v>2.2130000000000001E-3</v>
      </c>
      <c r="DP393" s="72">
        <v>1.61</v>
      </c>
      <c r="DQ393" s="72">
        <v>727.38</v>
      </c>
      <c r="DR393" t="s">
        <v>65</v>
      </c>
      <c r="DT393" t="s">
        <v>289</v>
      </c>
    </row>
    <row r="394" spans="1:124" x14ac:dyDescent="0.3">
      <c r="A394" t="s">
        <v>338</v>
      </c>
      <c r="B394">
        <v>11000</v>
      </c>
      <c r="C394" s="95">
        <v>1929</v>
      </c>
      <c r="D394" s="95">
        <v>8169874</v>
      </c>
      <c r="E394" s="95">
        <v>1896</v>
      </c>
      <c r="F394" s="95">
        <v>6790009</v>
      </c>
      <c r="G394" s="95">
        <v>613</v>
      </c>
      <c r="H394" s="95">
        <v>2466680</v>
      </c>
      <c r="I394" s="95">
        <v>580</v>
      </c>
      <c r="J394" s="95">
        <v>2050671</v>
      </c>
      <c r="K394" s="95">
        <v>1910</v>
      </c>
      <c r="L394" s="95">
        <v>8326625</v>
      </c>
      <c r="M394" s="95">
        <v>1874</v>
      </c>
      <c r="N394" s="95">
        <v>6600339</v>
      </c>
      <c r="O394" s="95">
        <v>591</v>
      </c>
      <c r="P394" s="95">
        <v>2949366</v>
      </c>
      <c r="Q394" s="95">
        <v>561</v>
      </c>
      <c r="R394" s="95">
        <v>2193553</v>
      </c>
      <c r="S394" s="95">
        <v>1933</v>
      </c>
      <c r="T394" s="95">
        <v>8535203</v>
      </c>
      <c r="U394" s="95">
        <v>1894</v>
      </c>
      <c r="V394" s="95">
        <v>7259072</v>
      </c>
      <c r="W394" s="95">
        <v>583</v>
      </c>
      <c r="X394" s="95">
        <v>1961663</v>
      </c>
      <c r="Y394" s="95">
        <v>548</v>
      </c>
      <c r="Z394" s="95">
        <v>1948419</v>
      </c>
      <c r="AA394" s="95">
        <v>1973</v>
      </c>
      <c r="AB394" s="95">
        <v>7871979</v>
      </c>
      <c r="AC394" s="95">
        <v>1925</v>
      </c>
      <c r="AD394" s="95">
        <v>7741919</v>
      </c>
      <c r="AE394" s="95">
        <v>589</v>
      </c>
      <c r="AF394" s="95">
        <v>1845657</v>
      </c>
      <c r="AG394" s="95">
        <v>553</v>
      </c>
      <c r="AH394" s="95">
        <v>2258967</v>
      </c>
      <c r="AI394" s="95">
        <v>1799</v>
      </c>
      <c r="AJ394" s="95">
        <v>7306831</v>
      </c>
      <c r="AK394" s="95">
        <v>1743</v>
      </c>
      <c r="AL394" s="95">
        <v>7437646</v>
      </c>
      <c r="AM394" s="95">
        <v>564</v>
      </c>
      <c r="AN394" s="95">
        <v>1883876</v>
      </c>
      <c r="AO394" s="95">
        <v>532</v>
      </c>
      <c r="AP394" s="95">
        <v>2209791</v>
      </c>
      <c r="AQ394" s="72">
        <v>348.69</v>
      </c>
      <c r="AR394" s="72">
        <v>297.55</v>
      </c>
      <c r="AS394" s="72">
        <v>646.24</v>
      </c>
      <c r="AT394" s="95">
        <v>10636554</v>
      </c>
      <c r="AU394" s="95">
        <v>8840680</v>
      </c>
      <c r="AV394" s="95">
        <v>2542</v>
      </c>
      <c r="AW394" s="95">
        <v>2476</v>
      </c>
      <c r="AX394" s="72">
        <v>375.72</v>
      </c>
      <c r="AY394" s="72">
        <v>300.95</v>
      </c>
      <c r="AZ394" s="72">
        <v>676.67</v>
      </c>
      <c r="BA394" s="95">
        <v>11275991</v>
      </c>
      <c r="BB394" s="95">
        <v>8793892</v>
      </c>
      <c r="BC394" s="95">
        <v>2501</v>
      </c>
      <c r="BD394" s="95">
        <v>2435</v>
      </c>
      <c r="BE394" s="72">
        <v>347.67</v>
      </c>
      <c r="BF394" s="72">
        <v>314.20999999999998</v>
      </c>
      <c r="BG394" s="72">
        <v>661.88</v>
      </c>
      <c r="BH394" s="95">
        <v>10496866</v>
      </c>
      <c r="BI394" s="95">
        <v>9207491</v>
      </c>
      <c r="BJ394" s="95">
        <v>2516</v>
      </c>
      <c r="BK394" s="95">
        <v>2442</v>
      </c>
      <c r="BL394" s="72">
        <v>316.08</v>
      </c>
      <c r="BM394" s="72">
        <v>336.32</v>
      </c>
      <c r="BN394" s="72">
        <v>652.4</v>
      </c>
      <c r="BO394" s="95">
        <v>9717636</v>
      </c>
      <c r="BP394" s="95">
        <v>10000886</v>
      </c>
      <c r="BQ394" s="95">
        <v>2562</v>
      </c>
      <c r="BR394" s="95">
        <v>2478</v>
      </c>
      <c r="BS394" s="72">
        <v>324.12</v>
      </c>
      <c r="BT394" s="72">
        <v>353.39</v>
      </c>
      <c r="BU394" s="72">
        <v>677.51</v>
      </c>
      <c r="BV394" s="95">
        <v>9190707</v>
      </c>
      <c r="BW394" s="95">
        <v>9647437</v>
      </c>
      <c r="BX394" s="95">
        <v>2363</v>
      </c>
      <c r="BY394" s="95">
        <v>2275</v>
      </c>
      <c r="BZ394" s="95">
        <v>2511</v>
      </c>
      <c r="CA394" s="95">
        <v>2469</v>
      </c>
      <c r="CB394" s="95">
        <v>2480</v>
      </c>
      <c r="CC394" s="95">
        <v>2522</v>
      </c>
      <c r="CD394" s="95">
        <v>2320</v>
      </c>
      <c r="CE394" s="72">
        <v>650.75523149000003</v>
      </c>
      <c r="CF394" s="72">
        <v>676.59346364999999</v>
      </c>
      <c r="CG394" s="72">
        <v>712.40329333</v>
      </c>
      <c r="CH394" s="72">
        <v>716.50152150999998</v>
      </c>
      <c r="CI394" s="72">
        <v>731.52548966999996</v>
      </c>
      <c r="CJ394" s="96">
        <v>0.9930615518</v>
      </c>
      <c r="CK394" s="96">
        <v>1.0001131201</v>
      </c>
      <c r="CL394" s="96">
        <v>0.92908048880000005</v>
      </c>
      <c r="CM394" s="96">
        <v>0.91053540070000005</v>
      </c>
      <c r="CN394" s="96">
        <v>0.9261604819</v>
      </c>
      <c r="CO394" s="96">
        <v>1.0307647948000001</v>
      </c>
      <c r="CP394" s="96">
        <v>0.92338253449999996</v>
      </c>
      <c r="CQ394" s="96">
        <v>0.99584056389999998</v>
      </c>
      <c r="CR394" s="96">
        <v>0.92723919480000005</v>
      </c>
      <c r="CS394" s="95">
        <v>2544</v>
      </c>
      <c r="CT394" s="95">
        <v>2524</v>
      </c>
      <c r="CU394" s="95">
        <v>2555</v>
      </c>
      <c r="CV394" s="95">
        <v>2603</v>
      </c>
      <c r="CW394" s="95">
        <v>2387</v>
      </c>
      <c r="CX394" s="96">
        <v>1.0207203140000001</v>
      </c>
      <c r="CY394" s="96">
        <v>1.065417429</v>
      </c>
      <c r="CZ394" s="96">
        <v>1.0392619910000001</v>
      </c>
      <c r="DA394" s="96">
        <v>1.030031685</v>
      </c>
      <c r="DB394" s="96">
        <v>0.99653264500000005</v>
      </c>
      <c r="DC394">
        <v>2013</v>
      </c>
      <c r="DD394" s="6">
        <v>2421.1999999999998</v>
      </c>
      <c r="DE394" s="96">
        <v>2.4737306000000001E-3</v>
      </c>
      <c r="DF394" s="72">
        <v>710.35</v>
      </c>
      <c r="DG394" s="96">
        <v>1</v>
      </c>
      <c r="DH394" s="72">
        <v>710.35</v>
      </c>
      <c r="DI394" s="72">
        <v>700.09795784000005</v>
      </c>
      <c r="DJ394" s="96">
        <v>1</v>
      </c>
      <c r="DK394" s="72">
        <v>710.35</v>
      </c>
      <c r="DL394" s="96">
        <v>1</v>
      </c>
      <c r="DM394" s="72">
        <v>710.35</v>
      </c>
      <c r="DN394" s="96">
        <v>1</v>
      </c>
      <c r="DO394" s="96">
        <v>6.4559999999999999E-3</v>
      </c>
      <c r="DP394" s="72">
        <v>4.59</v>
      </c>
      <c r="DQ394" s="72">
        <v>705.76</v>
      </c>
      <c r="DR394" t="s">
        <v>338</v>
      </c>
      <c r="DT394" t="s">
        <v>339</v>
      </c>
    </row>
    <row r="395" spans="1:124" x14ac:dyDescent="0.3">
      <c r="A395" t="s">
        <v>340</v>
      </c>
      <c r="B395">
        <v>11010</v>
      </c>
      <c r="C395" s="95">
        <v>811</v>
      </c>
      <c r="D395" s="95">
        <v>3419615</v>
      </c>
      <c r="E395" s="95">
        <v>800</v>
      </c>
      <c r="F395" s="95">
        <v>3110116</v>
      </c>
      <c r="G395" s="95">
        <v>291</v>
      </c>
      <c r="H395" s="95">
        <v>1256203</v>
      </c>
      <c r="I395" s="95">
        <v>275</v>
      </c>
      <c r="J395" s="95">
        <v>1188479</v>
      </c>
      <c r="K395" s="95">
        <v>806</v>
      </c>
      <c r="L395" s="95">
        <v>3593834</v>
      </c>
      <c r="M395" s="95">
        <v>792</v>
      </c>
      <c r="N395" s="95">
        <v>2971022</v>
      </c>
      <c r="O395" s="95">
        <v>303</v>
      </c>
      <c r="P395" s="95">
        <v>1423985</v>
      </c>
      <c r="Q395" s="95">
        <v>280</v>
      </c>
      <c r="R395" s="95">
        <v>1171140</v>
      </c>
      <c r="S395" s="95">
        <v>838</v>
      </c>
      <c r="T395" s="95">
        <v>3041713</v>
      </c>
      <c r="U395" s="95">
        <v>818</v>
      </c>
      <c r="V395" s="95">
        <v>2976637</v>
      </c>
      <c r="W395" s="95">
        <v>295</v>
      </c>
      <c r="X395" s="95">
        <v>1028698</v>
      </c>
      <c r="Y395" s="95">
        <v>276</v>
      </c>
      <c r="Z395" s="95">
        <v>1269529</v>
      </c>
      <c r="AA395" s="95">
        <v>849</v>
      </c>
      <c r="AB395" s="95">
        <v>3087219</v>
      </c>
      <c r="AC395" s="95">
        <v>837</v>
      </c>
      <c r="AD395" s="95">
        <v>3562418</v>
      </c>
      <c r="AE395" s="95">
        <v>286</v>
      </c>
      <c r="AF395" s="95">
        <v>1178747</v>
      </c>
      <c r="AG395" s="95">
        <v>269</v>
      </c>
      <c r="AH395" s="95">
        <v>1218245</v>
      </c>
      <c r="AI395" s="95">
        <v>752</v>
      </c>
      <c r="AJ395" s="95">
        <v>3561740</v>
      </c>
      <c r="AK395" s="95">
        <v>729</v>
      </c>
      <c r="AL395" s="95">
        <v>3266746</v>
      </c>
      <c r="AM395" s="95">
        <v>277</v>
      </c>
      <c r="AN395" s="95">
        <v>890085</v>
      </c>
      <c r="AO395" s="95">
        <v>260</v>
      </c>
      <c r="AP395" s="95">
        <v>1278482</v>
      </c>
      <c r="AQ395" s="72">
        <v>353.59</v>
      </c>
      <c r="AR395" s="72">
        <v>333.22</v>
      </c>
      <c r="AS395" s="72">
        <v>686.81</v>
      </c>
      <c r="AT395" s="95">
        <v>4675818</v>
      </c>
      <c r="AU395" s="95">
        <v>4298595</v>
      </c>
      <c r="AV395" s="95">
        <v>1102</v>
      </c>
      <c r="AW395" s="95">
        <v>1075</v>
      </c>
      <c r="AX395" s="72">
        <v>377.05</v>
      </c>
      <c r="AY395" s="72">
        <v>322</v>
      </c>
      <c r="AZ395" s="72">
        <v>699.05</v>
      </c>
      <c r="BA395" s="95">
        <v>5017819</v>
      </c>
      <c r="BB395" s="95">
        <v>4142162</v>
      </c>
      <c r="BC395" s="95">
        <v>1109</v>
      </c>
      <c r="BD395" s="95">
        <v>1072</v>
      </c>
      <c r="BE395" s="72">
        <v>299.38</v>
      </c>
      <c r="BF395" s="72">
        <v>323.44</v>
      </c>
      <c r="BG395" s="72">
        <v>622.82000000000005</v>
      </c>
      <c r="BH395" s="95">
        <v>4070411</v>
      </c>
      <c r="BI395" s="95">
        <v>4246166</v>
      </c>
      <c r="BJ395" s="95">
        <v>1133</v>
      </c>
      <c r="BK395" s="95">
        <v>1094</v>
      </c>
      <c r="BL395" s="72">
        <v>313.20999999999998</v>
      </c>
      <c r="BM395" s="72">
        <v>360.21</v>
      </c>
      <c r="BN395" s="72">
        <v>673.42</v>
      </c>
      <c r="BO395" s="95">
        <v>4265966</v>
      </c>
      <c r="BP395" s="95">
        <v>4780663</v>
      </c>
      <c r="BQ395" s="95">
        <v>1135</v>
      </c>
      <c r="BR395" s="95">
        <v>1106</v>
      </c>
      <c r="BS395" s="72">
        <v>360.53</v>
      </c>
      <c r="BT395" s="72">
        <v>382.98</v>
      </c>
      <c r="BU395" s="72">
        <v>743.51</v>
      </c>
      <c r="BV395" s="95">
        <v>4451825</v>
      </c>
      <c r="BW395" s="95">
        <v>4545228</v>
      </c>
      <c r="BX395" s="95">
        <v>1029</v>
      </c>
      <c r="BY395" s="95">
        <v>989</v>
      </c>
      <c r="BZ395" s="95">
        <v>1089</v>
      </c>
      <c r="CA395" s="95">
        <v>1091</v>
      </c>
      <c r="CB395" s="95">
        <v>1114</v>
      </c>
      <c r="CC395" s="95">
        <v>1121</v>
      </c>
      <c r="CD395" s="95">
        <v>1009</v>
      </c>
      <c r="CE395" s="72">
        <v>650.75523149000003</v>
      </c>
      <c r="CF395" s="72">
        <v>676.59346364999999</v>
      </c>
      <c r="CG395" s="72">
        <v>712.40329333</v>
      </c>
      <c r="CH395" s="72">
        <v>716.50152150999998</v>
      </c>
      <c r="CI395" s="72">
        <v>731.52548966999996</v>
      </c>
      <c r="CJ395" s="96">
        <v>1.0554045003999999</v>
      </c>
      <c r="CK395" s="96">
        <v>1.0331905902</v>
      </c>
      <c r="CL395" s="96">
        <v>0.87425199440000001</v>
      </c>
      <c r="CM395" s="96">
        <v>0.93987239349999996</v>
      </c>
      <c r="CN395" s="96">
        <v>1.0163829018999999</v>
      </c>
      <c r="CO395" s="96">
        <v>1.0801670910000001</v>
      </c>
      <c r="CP395" s="96">
        <v>0.91080397120000001</v>
      </c>
      <c r="CQ395" s="96">
        <v>0.99584056389999998</v>
      </c>
      <c r="CR395" s="96">
        <v>0.91460809509999996</v>
      </c>
      <c r="CS395" s="95">
        <v>989</v>
      </c>
      <c r="CT395" s="95">
        <v>973</v>
      </c>
      <c r="CU395" s="95">
        <v>998</v>
      </c>
      <c r="CV395" s="95">
        <v>1019</v>
      </c>
      <c r="CW395" s="95">
        <v>932</v>
      </c>
      <c r="CX395" s="96">
        <v>1.061160079</v>
      </c>
      <c r="CY395" s="96">
        <v>1.098667627</v>
      </c>
      <c r="CZ395" s="96">
        <v>1.0662315689999999</v>
      </c>
      <c r="DA395" s="96">
        <v>1.069027277</v>
      </c>
      <c r="DB395" s="96">
        <v>1.1081242099999999</v>
      </c>
      <c r="DC395">
        <v>2013</v>
      </c>
      <c r="DD395" s="6">
        <v>1067.2</v>
      </c>
      <c r="DE395" s="96">
        <v>1.8683592000000001E-3</v>
      </c>
      <c r="DF395" s="72">
        <v>701.1</v>
      </c>
      <c r="DG395" s="96">
        <v>1</v>
      </c>
      <c r="DH395" s="72">
        <v>701.1</v>
      </c>
      <c r="DI395" s="72">
        <v>700.09795784000005</v>
      </c>
      <c r="DJ395" s="96">
        <v>1</v>
      </c>
      <c r="DK395" s="72">
        <v>701.1</v>
      </c>
      <c r="DL395" s="96">
        <v>1</v>
      </c>
      <c r="DM395" s="72">
        <v>701.1</v>
      </c>
      <c r="DN395" s="96">
        <v>1</v>
      </c>
      <c r="DO395" s="96">
        <v>5.4809999999999998E-3</v>
      </c>
      <c r="DP395" s="72">
        <v>3.84</v>
      </c>
      <c r="DQ395" s="72">
        <v>697.26</v>
      </c>
      <c r="DR395" t="s">
        <v>340</v>
      </c>
      <c r="DT395" t="s">
        <v>339</v>
      </c>
    </row>
    <row r="396" spans="1:124" x14ac:dyDescent="0.3">
      <c r="A396" t="s">
        <v>341</v>
      </c>
      <c r="B396">
        <v>11011</v>
      </c>
      <c r="C396" s="95">
        <v>1149</v>
      </c>
      <c r="D396" s="95">
        <v>5066177</v>
      </c>
      <c r="E396" s="95">
        <v>1134</v>
      </c>
      <c r="F396" s="95">
        <v>5098725</v>
      </c>
      <c r="G396" s="95">
        <v>410</v>
      </c>
      <c r="H396" s="95">
        <v>1561040</v>
      </c>
      <c r="I396" s="95">
        <v>394</v>
      </c>
      <c r="J396" s="95">
        <v>1637079</v>
      </c>
      <c r="K396" s="95">
        <v>1136</v>
      </c>
      <c r="L396" s="95">
        <v>5348140</v>
      </c>
      <c r="M396" s="95">
        <v>1117</v>
      </c>
      <c r="N396" s="95">
        <v>5273084</v>
      </c>
      <c r="O396" s="95">
        <v>391</v>
      </c>
      <c r="P396" s="95">
        <v>1892623</v>
      </c>
      <c r="Q396" s="95">
        <v>373</v>
      </c>
      <c r="R396" s="95">
        <v>1545924</v>
      </c>
      <c r="S396" s="95">
        <v>1141</v>
      </c>
      <c r="T396" s="95">
        <v>5612227</v>
      </c>
      <c r="U396" s="95">
        <v>1120</v>
      </c>
      <c r="V396" s="95">
        <v>5398734</v>
      </c>
      <c r="W396" s="95">
        <v>387</v>
      </c>
      <c r="X396" s="95">
        <v>1349998</v>
      </c>
      <c r="Y396" s="95">
        <v>373</v>
      </c>
      <c r="Z396" s="95">
        <v>1635646</v>
      </c>
      <c r="AA396" s="95">
        <v>1143</v>
      </c>
      <c r="AB396" s="95">
        <v>5949681</v>
      </c>
      <c r="AC396" s="95">
        <v>1123</v>
      </c>
      <c r="AD396" s="95">
        <v>5978664</v>
      </c>
      <c r="AE396" s="95">
        <v>374</v>
      </c>
      <c r="AF396" s="95">
        <v>1443133</v>
      </c>
      <c r="AG396" s="95">
        <v>358</v>
      </c>
      <c r="AH396" s="95">
        <v>1633236</v>
      </c>
      <c r="AI396" s="95">
        <v>1037</v>
      </c>
      <c r="AJ396" s="95">
        <v>5207035</v>
      </c>
      <c r="AK396" s="95">
        <v>1018</v>
      </c>
      <c r="AL396" s="95">
        <v>5582925</v>
      </c>
      <c r="AM396" s="95">
        <v>372</v>
      </c>
      <c r="AN396" s="95">
        <v>1302767</v>
      </c>
      <c r="AO396" s="95">
        <v>352</v>
      </c>
      <c r="AP396" s="95">
        <v>1773556</v>
      </c>
      <c r="AQ396" s="72">
        <v>354.25</v>
      </c>
      <c r="AR396" s="72">
        <v>367.35</v>
      </c>
      <c r="AS396" s="72">
        <v>721.6</v>
      </c>
      <c r="AT396" s="95">
        <v>6627217</v>
      </c>
      <c r="AU396" s="95">
        <v>6735804</v>
      </c>
      <c r="AV396" s="95">
        <v>1559</v>
      </c>
      <c r="AW396" s="95">
        <v>1528</v>
      </c>
      <c r="AX396" s="72">
        <v>395.15</v>
      </c>
      <c r="AY396" s="72">
        <v>381.38</v>
      </c>
      <c r="AZ396" s="72">
        <v>776.53</v>
      </c>
      <c r="BA396" s="95">
        <v>7240763</v>
      </c>
      <c r="BB396" s="95">
        <v>6819008</v>
      </c>
      <c r="BC396" s="95">
        <v>1527</v>
      </c>
      <c r="BD396" s="95">
        <v>1490</v>
      </c>
      <c r="BE396" s="72">
        <v>379.7</v>
      </c>
      <c r="BF396" s="72">
        <v>392.63</v>
      </c>
      <c r="BG396" s="72">
        <v>772.33</v>
      </c>
      <c r="BH396" s="95">
        <v>6962225</v>
      </c>
      <c r="BI396" s="95">
        <v>7034380</v>
      </c>
      <c r="BJ396" s="95">
        <v>1528</v>
      </c>
      <c r="BK396" s="95">
        <v>1493</v>
      </c>
      <c r="BL396" s="72">
        <v>406.11</v>
      </c>
      <c r="BM396" s="72">
        <v>428.31</v>
      </c>
      <c r="BN396" s="72">
        <v>834.42</v>
      </c>
      <c r="BO396" s="95">
        <v>7392814</v>
      </c>
      <c r="BP396" s="95">
        <v>7611900</v>
      </c>
      <c r="BQ396" s="95">
        <v>1517</v>
      </c>
      <c r="BR396" s="95">
        <v>1481</v>
      </c>
      <c r="BS396" s="72">
        <v>385.01</v>
      </c>
      <c r="BT396" s="72">
        <v>447.47</v>
      </c>
      <c r="BU396" s="72">
        <v>832.48</v>
      </c>
      <c r="BV396" s="95">
        <v>6509802</v>
      </c>
      <c r="BW396" s="95">
        <v>7356481</v>
      </c>
      <c r="BX396" s="95">
        <v>1409</v>
      </c>
      <c r="BY396" s="95">
        <v>1370</v>
      </c>
      <c r="BZ396" s="95">
        <v>1544</v>
      </c>
      <c r="CA396" s="95">
        <v>1509</v>
      </c>
      <c r="CB396" s="95">
        <v>1511</v>
      </c>
      <c r="CC396" s="95">
        <v>1500</v>
      </c>
      <c r="CD396" s="95">
        <v>1390</v>
      </c>
      <c r="CE396" s="72">
        <v>650.75523149000003</v>
      </c>
      <c r="CF396" s="72">
        <v>676.59346364999999</v>
      </c>
      <c r="CG396" s="72">
        <v>712.40329333</v>
      </c>
      <c r="CH396" s="72">
        <v>716.50152150999998</v>
      </c>
      <c r="CI396" s="72">
        <v>731.52548966999996</v>
      </c>
      <c r="CJ396" s="96">
        <v>1.1088654614</v>
      </c>
      <c r="CK396" s="96">
        <v>1.1477054416000001</v>
      </c>
      <c r="CL396" s="96">
        <v>1.0841190758999999</v>
      </c>
      <c r="CM396" s="96">
        <v>1.1645753357999999</v>
      </c>
      <c r="CN396" s="96">
        <v>1.1380054581000001</v>
      </c>
      <c r="CO396" s="96">
        <v>1.0622216736000001</v>
      </c>
      <c r="CP396" s="96">
        <v>1.0625410709000001</v>
      </c>
      <c r="CQ396" s="96">
        <v>0.99584056389999998</v>
      </c>
      <c r="CR396" s="96">
        <v>1.0669789499</v>
      </c>
      <c r="CS396" s="95">
        <v>1646</v>
      </c>
      <c r="CT396" s="95">
        <v>1631</v>
      </c>
      <c r="CU396" s="95">
        <v>1647</v>
      </c>
      <c r="CV396" s="95">
        <v>1674</v>
      </c>
      <c r="CW396" s="95">
        <v>1530</v>
      </c>
      <c r="CX396" s="96">
        <v>1.0810993360000001</v>
      </c>
      <c r="CY396" s="96">
        <v>1.0499951439999999</v>
      </c>
      <c r="CZ396" s="96">
        <v>1.059848428</v>
      </c>
      <c r="DA396" s="96">
        <v>1.058846551</v>
      </c>
      <c r="DB396" s="96">
        <v>1.061193914</v>
      </c>
      <c r="DC396">
        <v>2013</v>
      </c>
      <c r="DD396" s="6">
        <v>1472.4</v>
      </c>
      <c r="DE396" s="96">
        <v>2.3470631E-3</v>
      </c>
      <c r="DF396" s="72">
        <v>817.51</v>
      </c>
      <c r="DG396" s="96">
        <v>1</v>
      </c>
      <c r="DH396" s="72">
        <v>817.51</v>
      </c>
      <c r="DI396" s="72">
        <v>700.09795784000005</v>
      </c>
      <c r="DJ396" s="96">
        <v>1</v>
      </c>
      <c r="DK396" s="72">
        <v>817.51</v>
      </c>
      <c r="DL396" s="96">
        <v>1</v>
      </c>
      <c r="DM396" s="72">
        <v>817.51</v>
      </c>
      <c r="DN396" s="96">
        <v>1</v>
      </c>
      <c r="DO396" s="96">
        <v>6.28E-3</v>
      </c>
      <c r="DP396" s="72">
        <v>5.13</v>
      </c>
      <c r="DQ396" s="72">
        <v>812.38</v>
      </c>
      <c r="DR396" t="s">
        <v>341</v>
      </c>
      <c r="DT396" t="s">
        <v>339</v>
      </c>
    </row>
    <row r="397" spans="1:124" x14ac:dyDescent="0.3">
      <c r="A397" t="s">
        <v>290</v>
      </c>
      <c r="B397">
        <v>11020</v>
      </c>
      <c r="C397" s="95">
        <v>262</v>
      </c>
      <c r="D397" s="95">
        <v>982220</v>
      </c>
      <c r="E397" s="95">
        <v>263</v>
      </c>
      <c r="F397" s="95">
        <v>769058</v>
      </c>
      <c r="G397" s="95">
        <v>71</v>
      </c>
      <c r="H397" s="95">
        <v>154112</v>
      </c>
      <c r="I397" s="95">
        <v>70</v>
      </c>
      <c r="J397" s="95">
        <v>227639</v>
      </c>
      <c r="K397" s="95">
        <v>229</v>
      </c>
      <c r="L397" s="95">
        <v>1094451</v>
      </c>
      <c r="M397" s="95">
        <v>231</v>
      </c>
      <c r="N397" s="95">
        <v>756477</v>
      </c>
      <c r="O397" s="95">
        <v>62</v>
      </c>
      <c r="P397" s="95">
        <v>275201</v>
      </c>
      <c r="Q397" s="95">
        <v>61</v>
      </c>
      <c r="R397" s="95">
        <v>217391</v>
      </c>
      <c r="S397" s="95">
        <v>206</v>
      </c>
      <c r="T397" s="95">
        <v>840940</v>
      </c>
      <c r="U397" s="95">
        <v>208</v>
      </c>
      <c r="V397" s="95">
        <v>755867</v>
      </c>
      <c r="W397" s="95">
        <v>56</v>
      </c>
      <c r="X397" s="95">
        <v>155393</v>
      </c>
      <c r="Y397" s="95">
        <v>54</v>
      </c>
      <c r="Z397" s="95">
        <v>215227</v>
      </c>
      <c r="AA397" s="95">
        <v>167</v>
      </c>
      <c r="AB397" s="95">
        <v>995466</v>
      </c>
      <c r="AC397" s="95">
        <v>170</v>
      </c>
      <c r="AD397" s="95">
        <v>761682</v>
      </c>
      <c r="AE397" s="95">
        <v>34</v>
      </c>
      <c r="AF397" s="95">
        <v>109464</v>
      </c>
      <c r="AG397" s="95">
        <v>32</v>
      </c>
      <c r="AH397" s="95">
        <v>217290</v>
      </c>
      <c r="AI397" s="95">
        <v>108</v>
      </c>
      <c r="AJ397" s="95">
        <v>289246</v>
      </c>
      <c r="AK397" s="95">
        <v>110</v>
      </c>
      <c r="AL397" s="95">
        <v>457996</v>
      </c>
      <c r="AM397" s="95">
        <v>26</v>
      </c>
      <c r="AN397" s="95">
        <v>88180</v>
      </c>
      <c r="AO397" s="95">
        <v>25</v>
      </c>
      <c r="AP397" s="95">
        <v>116010</v>
      </c>
      <c r="AQ397" s="72">
        <v>284.37</v>
      </c>
      <c r="AR397" s="72">
        <v>249.42</v>
      </c>
      <c r="AS397" s="72">
        <v>533.79</v>
      </c>
      <c r="AT397" s="95">
        <v>1136332</v>
      </c>
      <c r="AU397" s="95">
        <v>996697</v>
      </c>
      <c r="AV397" s="95">
        <v>333</v>
      </c>
      <c r="AW397" s="95">
        <v>333</v>
      </c>
      <c r="AX397" s="72">
        <v>392.23</v>
      </c>
      <c r="AY397" s="72">
        <v>277.93</v>
      </c>
      <c r="AZ397" s="72">
        <v>670.16</v>
      </c>
      <c r="BA397" s="95">
        <v>1369652</v>
      </c>
      <c r="BB397" s="95">
        <v>973868</v>
      </c>
      <c r="BC397" s="95">
        <v>291</v>
      </c>
      <c r="BD397" s="95">
        <v>292</v>
      </c>
      <c r="BE397" s="72">
        <v>316.89999999999998</v>
      </c>
      <c r="BF397" s="72">
        <v>308.87</v>
      </c>
      <c r="BG397" s="72">
        <v>625.77</v>
      </c>
      <c r="BH397" s="95">
        <v>996333</v>
      </c>
      <c r="BI397" s="95">
        <v>971094</v>
      </c>
      <c r="BJ397" s="95">
        <v>262</v>
      </c>
      <c r="BK397" s="95">
        <v>262</v>
      </c>
      <c r="BL397" s="72">
        <v>458.1</v>
      </c>
      <c r="BM397" s="72">
        <v>403.87</v>
      </c>
      <c r="BN397" s="72">
        <v>861.97</v>
      </c>
      <c r="BO397" s="95">
        <v>1104930</v>
      </c>
      <c r="BP397" s="95">
        <v>978972</v>
      </c>
      <c r="BQ397" s="95">
        <v>201</v>
      </c>
      <c r="BR397" s="95">
        <v>202</v>
      </c>
      <c r="BS397" s="72">
        <v>234.72</v>
      </c>
      <c r="BT397" s="72">
        <v>354.32</v>
      </c>
      <c r="BU397" s="72">
        <v>589.04</v>
      </c>
      <c r="BV397" s="95">
        <v>377426</v>
      </c>
      <c r="BW397" s="95">
        <v>574006</v>
      </c>
      <c r="BX397" s="95">
        <v>134</v>
      </c>
      <c r="BY397" s="95">
        <v>135</v>
      </c>
      <c r="BZ397" s="95">
        <v>333</v>
      </c>
      <c r="CA397" s="95">
        <v>291</v>
      </c>
      <c r="CB397" s="95">
        <v>262</v>
      </c>
      <c r="CC397" s="95">
        <v>201</v>
      </c>
      <c r="CD397" s="95">
        <v>134</v>
      </c>
      <c r="CE397" s="72">
        <v>650.75523149000003</v>
      </c>
      <c r="CF397" s="72">
        <v>676.59346364999999</v>
      </c>
      <c r="CG397" s="72">
        <v>712.40329333</v>
      </c>
      <c r="CH397" s="72">
        <v>716.50152150999998</v>
      </c>
      <c r="CI397" s="72">
        <v>731.52548966999996</v>
      </c>
      <c r="CJ397" s="96">
        <v>0.82026232629999996</v>
      </c>
      <c r="CK397" s="96">
        <v>0.99049138960000005</v>
      </c>
      <c r="CL397" s="96">
        <v>0.87839290729999997</v>
      </c>
      <c r="CM397" s="96">
        <v>1.2030260565999999</v>
      </c>
      <c r="CN397" s="96">
        <v>0.80522142880000003</v>
      </c>
      <c r="CO397" s="96">
        <v>0.958350586</v>
      </c>
      <c r="CP397" s="96">
        <v>0.98030807870000003</v>
      </c>
      <c r="CQ397" s="96">
        <v>0.99584056389999998</v>
      </c>
      <c r="CR397" s="96">
        <v>0.98440249800000001</v>
      </c>
      <c r="CS397" s="95">
        <v>557</v>
      </c>
      <c r="CT397" s="95">
        <v>535</v>
      </c>
      <c r="CU397" s="95">
        <v>519</v>
      </c>
      <c r="CV397" s="95">
        <v>515</v>
      </c>
      <c r="CW397" s="95">
        <v>392</v>
      </c>
      <c r="CX397" s="96">
        <v>0.97574574400000003</v>
      </c>
      <c r="CY397" s="96">
        <v>0.97628882699999997</v>
      </c>
      <c r="CZ397" s="96">
        <v>0.97043544599999998</v>
      </c>
      <c r="DA397" s="96">
        <v>0.91574688299999996</v>
      </c>
      <c r="DB397" s="96">
        <v>0.94912304199999997</v>
      </c>
      <c r="DC397">
        <v>2013</v>
      </c>
      <c r="DD397" s="6">
        <v>244.8</v>
      </c>
      <c r="DE397" s="96">
        <v>4.6840947000000004E-3</v>
      </c>
      <c r="DF397" s="72">
        <v>752.47</v>
      </c>
      <c r="DG397" s="96">
        <v>1</v>
      </c>
      <c r="DH397" s="72">
        <v>752.47</v>
      </c>
      <c r="DI397" s="72">
        <v>667.90092979999997</v>
      </c>
      <c r="DJ397" s="96">
        <v>0.4947726751</v>
      </c>
      <c r="DK397" s="72">
        <v>709.74339488999999</v>
      </c>
      <c r="DL397" s="96">
        <v>0.99442194409999995</v>
      </c>
      <c r="DM397" s="72">
        <v>705.78440654999997</v>
      </c>
      <c r="DN397" s="96">
        <v>1</v>
      </c>
      <c r="DO397" s="96">
        <v>7.2950000000000003E-3</v>
      </c>
      <c r="DP397" s="72">
        <v>5.15</v>
      </c>
      <c r="DQ397" s="72">
        <v>700.63</v>
      </c>
      <c r="DR397" t="s">
        <v>290</v>
      </c>
      <c r="DT397" t="s">
        <v>339</v>
      </c>
    </row>
    <row r="398" spans="1:124" x14ac:dyDescent="0.3">
      <c r="A398" t="s">
        <v>2</v>
      </c>
      <c r="B398">
        <v>11030</v>
      </c>
      <c r="C398" s="95">
        <v>4414</v>
      </c>
      <c r="D398" s="95">
        <v>16133269</v>
      </c>
      <c r="E398" s="95">
        <v>4205</v>
      </c>
      <c r="F398" s="95">
        <v>13989504</v>
      </c>
      <c r="G398" s="95">
        <v>1786</v>
      </c>
      <c r="H398" s="95">
        <v>4655230</v>
      </c>
      <c r="I398" s="95">
        <v>1632</v>
      </c>
      <c r="J398" s="95">
        <v>4665877</v>
      </c>
      <c r="K398" s="95">
        <v>4331</v>
      </c>
      <c r="L398" s="95">
        <v>16516848</v>
      </c>
      <c r="M398" s="95">
        <v>4091</v>
      </c>
      <c r="N398" s="95">
        <v>14588187</v>
      </c>
      <c r="O398" s="95">
        <v>1764</v>
      </c>
      <c r="P398" s="95">
        <v>5038015</v>
      </c>
      <c r="Q398" s="95">
        <v>1596</v>
      </c>
      <c r="R398" s="95">
        <v>4776478</v>
      </c>
      <c r="S398" s="95">
        <v>4343</v>
      </c>
      <c r="T398" s="95">
        <v>17516296</v>
      </c>
      <c r="U398" s="95">
        <v>4085</v>
      </c>
      <c r="V398" s="95">
        <v>15694682</v>
      </c>
      <c r="W398" s="95">
        <v>1717</v>
      </c>
      <c r="X398" s="95">
        <v>5910546</v>
      </c>
      <c r="Y398" s="95">
        <v>1561</v>
      </c>
      <c r="Z398" s="95">
        <v>4671286</v>
      </c>
      <c r="AA398" s="95">
        <v>4398</v>
      </c>
      <c r="AB398" s="95">
        <v>16536282</v>
      </c>
      <c r="AC398" s="95">
        <v>4141</v>
      </c>
      <c r="AD398" s="95">
        <v>17138933</v>
      </c>
      <c r="AE398" s="95">
        <v>1700</v>
      </c>
      <c r="AF398" s="95">
        <v>5214310</v>
      </c>
      <c r="AG398" s="95">
        <v>1546</v>
      </c>
      <c r="AH398" s="95">
        <v>5439159</v>
      </c>
      <c r="AI398" s="95">
        <v>3107</v>
      </c>
      <c r="AJ398" s="95">
        <v>11971982</v>
      </c>
      <c r="AK398" s="95">
        <v>2851</v>
      </c>
      <c r="AL398" s="95">
        <v>12080126.949999999</v>
      </c>
      <c r="AM398" s="95">
        <v>1429</v>
      </c>
      <c r="AN398" s="95">
        <v>5929258</v>
      </c>
      <c r="AO398" s="95">
        <v>1273</v>
      </c>
      <c r="AP398" s="95">
        <v>4394428</v>
      </c>
      <c r="AQ398" s="72">
        <v>279.42</v>
      </c>
      <c r="AR398" s="72">
        <v>266.33999999999997</v>
      </c>
      <c r="AS398" s="72">
        <v>545.76</v>
      </c>
      <c r="AT398" s="95">
        <v>20788499</v>
      </c>
      <c r="AU398" s="95">
        <v>18655381</v>
      </c>
      <c r="AV398" s="95">
        <v>6200</v>
      </c>
      <c r="AW398" s="95">
        <v>5837</v>
      </c>
      <c r="AX398" s="72">
        <v>294.70999999999998</v>
      </c>
      <c r="AY398" s="72">
        <v>283.76</v>
      </c>
      <c r="AZ398" s="72">
        <v>578.47</v>
      </c>
      <c r="BA398" s="95">
        <v>21554863</v>
      </c>
      <c r="BB398" s="95">
        <v>19364665</v>
      </c>
      <c r="BC398" s="95">
        <v>6095</v>
      </c>
      <c r="BD398" s="95">
        <v>5687</v>
      </c>
      <c r="BE398" s="72">
        <v>322.14999999999998</v>
      </c>
      <c r="BF398" s="72">
        <v>300.60000000000002</v>
      </c>
      <c r="BG398" s="72">
        <v>622.75</v>
      </c>
      <c r="BH398" s="95">
        <v>23426842</v>
      </c>
      <c r="BI398" s="95">
        <v>20365968</v>
      </c>
      <c r="BJ398" s="95">
        <v>6060</v>
      </c>
      <c r="BK398" s="95">
        <v>5646</v>
      </c>
      <c r="BL398" s="72">
        <v>297.24</v>
      </c>
      <c r="BM398" s="72">
        <v>330.84</v>
      </c>
      <c r="BN398" s="72">
        <v>628.08000000000004</v>
      </c>
      <c r="BO398" s="95">
        <v>21750592</v>
      </c>
      <c r="BP398" s="95">
        <v>22578092</v>
      </c>
      <c r="BQ398" s="95">
        <v>6098</v>
      </c>
      <c r="BR398" s="95">
        <v>5687</v>
      </c>
      <c r="BS398" s="72">
        <v>328.87</v>
      </c>
      <c r="BT398" s="72">
        <v>332.9</v>
      </c>
      <c r="BU398" s="72">
        <v>661.77</v>
      </c>
      <c r="BV398" s="95">
        <v>17901240</v>
      </c>
      <c r="BW398" s="95">
        <v>16474554.949999999</v>
      </c>
      <c r="BX398" s="95">
        <v>4536</v>
      </c>
      <c r="BY398" s="95">
        <v>4124</v>
      </c>
      <c r="BZ398" s="95">
        <v>6027</v>
      </c>
      <c r="CA398" s="95">
        <v>5898</v>
      </c>
      <c r="CB398" s="95">
        <v>5860</v>
      </c>
      <c r="CC398" s="95">
        <v>5903</v>
      </c>
      <c r="CD398" s="95">
        <v>4334</v>
      </c>
      <c r="CE398" s="72">
        <v>650.75523149000003</v>
      </c>
      <c r="CF398" s="72">
        <v>676.59346364999999</v>
      </c>
      <c r="CG398" s="72">
        <v>712.40329333</v>
      </c>
      <c r="CH398" s="72">
        <v>716.50152150999998</v>
      </c>
      <c r="CI398" s="72">
        <v>731.52548966999996</v>
      </c>
      <c r="CJ398" s="96">
        <v>0.83865633900000003</v>
      </c>
      <c r="CK398" s="96">
        <v>0.85497426610000005</v>
      </c>
      <c r="CL398" s="96">
        <v>0.87415373539999996</v>
      </c>
      <c r="CM398" s="96">
        <v>0.87659269539999995</v>
      </c>
      <c r="CN398" s="96">
        <v>0.90464380170000003</v>
      </c>
      <c r="CO398" s="96">
        <v>0.9990370596</v>
      </c>
      <c r="CP398" s="96">
        <v>0.8706425444</v>
      </c>
      <c r="CQ398" s="96">
        <v>0.99584056389999998</v>
      </c>
      <c r="CR398" s="96">
        <v>0.87427892740000002</v>
      </c>
      <c r="CS398" s="95">
        <v>5638</v>
      </c>
      <c r="CT398" s="95">
        <v>5475</v>
      </c>
      <c r="CU398" s="95">
        <v>5433</v>
      </c>
      <c r="CV398" s="95">
        <v>5431</v>
      </c>
      <c r="CW398" s="95">
        <v>3863</v>
      </c>
      <c r="CX398" s="96">
        <v>1.0058229270000001</v>
      </c>
      <c r="CY398" s="96">
        <v>1.0006482459999999</v>
      </c>
      <c r="CZ398" s="96">
        <v>1.0069564449999999</v>
      </c>
      <c r="DA398" s="96">
        <v>0.99957018799999997</v>
      </c>
      <c r="DB398" s="96">
        <v>0.97496214199999998</v>
      </c>
      <c r="DC398">
        <v>2013</v>
      </c>
      <c r="DD398" s="6">
        <v>5396.2</v>
      </c>
      <c r="DE398" s="96">
        <v>5.0640661999999999E-3</v>
      </c>
      <c r="DF398" s="72">
        <v>668.04</v>
      </c>
      <c r="DG398" s="96">
        <v>1</v>
      </c>
      <c r="DH398" s="72">
        <v>668.04</v>
      </c>
      <c r="DI398" s="72">
        <v>700.09795784000005</v>
      </c>
      <c r="DJ398" s="96">
        <v>1</v>
      </c>
      <c r="DK398" s="72">
        <v>668.04</v>
      </c>
      <c r="DL398" s="96">
        <v>1</v>
      </c>
      <c r="DM398" s="72">
        <v>668.04</v>
      </c>
      <c r="DN398" s="96">
        <v>1</v>
      </c>
      <c r="DO398" s="96">
        <v>1.4671999999999999E-2</v>
      </c>
      <c r="DP398" s="72">
        <v>9.8000000000000007</v>
      </c>
      <c r="DQ398" s="72">
        <v>658.24</v>
      </c>
      <c r="DR398" t="s">
        <v>2</v>
      </c>
      <c r="DT398" t="s">
        <v>339</v>
      </c>
    </row>
    <row r="399" spans="1:124" x14ac:dyDescent="0.3">
      <c r="A399" t="s">
        <v>342</v>
      </c>
      <c r="B399">
        <v>11040</v>
      </c>
      <c r="C399" s="95">
        <v>1236</v>
      </c>
      <c r="D399" s="95">
        <v>5009144</v>
      </c>
      <c r="E399" s="95">
        <v>1210</v>
      </c>
      <c r="F399" s="95">
        <v>3946799</v>
      </c>
      <c r="G399" s="95">
        <v>364</v>
      </c>
      <c r="H399" s="95">
        <v>971098</v>
      </c>
      <c r="I399" s="95">
        <v>332</v>
      </c>
      <c r="J399" s="95">
        <v>1125530</v>
      </c>
      <c r="K399" s="95">
        <v>1196</v>
      </c>
      <c r="L399" s="95">
        <v>4854025</v>
      </c>
      <c r="M399" s="95">
        <v>1163</v>
      </c>
      <c r="N399" s="95">
        <v>3992779</v>
      </c>
      <c r="O399" s="95">
        <v>361</v>
      </c>
      <c r="P399" s="95">
        <v>1152409</v>
      </c>
      <c r="Q399" s="95">
        <v>328</v>
      </c>
      <c r="R399" s="95">
        <v>1091389</v>
      </c>
      <c r="S399" s="95">
        <v>1260</v>
      </c>
      <c r="T399" s="95">
        <v>4590583</v>
      </c>
      <c r="U399" s="95">
        <v>1222</v>
      </c>
      <c r="V399" s="95">
        <v>4270600</v>
      </c>
      <c r="W399" s="95">
        <v>362</v>
      </c>
      <c r="X399" s="95">
        <v>1194193</v>
      </c>
      <c r="Y399" s="95">
        <v>332</v>
      </c>
      <c r="Z399" s="95">
        <v>1263746</v>
      </c>
      <c r="AA399" s="95">
        <v>1271</v>
      </c>
      <c r="AB399" s="95">
        <v>4496957</v>
      </c>
      <c r="AC399" s="95">
        <v>1238</v>
      </c>
      <c r="AD399" s="95">
        <v>4723896</v>
      </c>
      <c r="AE399" s="95">
        <v>376</v>
      </c>
      <c r="AF399" s="95">
        <v>1185726</v>
      </c>
      <c r="AG399" s="95">
        <v>349</v>
      </c>
      <c r="AH399" s="95">
        <v>1539065</v>
      </c>
      <c r="AI399" s="95">
        <v>1169</v>
      </c>
      <c r="AJ399" s="95">
        <v>4144637</v>
      </c>
      <c r="AK399" s="95">
        <v>1139</v>
      </c>
      <c r="AL399" s="95">
        <v>4445481</v>
      </c>
      <c r="AM399" s="95">
        <v>385</v>
      </c>
      <c r="AN399" s="95">
        <v>1401776</v>
      </c>
      <c r="AO399" s="95">
        <v>363</v>
      </c>
      <c r="AP399" s="95">
        <v>1722621</v>
      </c>
      <c r="AQ399" s="72">
        <v>311.47000000000003</v>
      </c>
      <c r="AR399" s="72">
        <v>274.12</v>
      </c>
      <c r="AS399" s="72">
        <v>585.59</v>
      </c>
      <c r="AT399" s="95">
        <v>5980242</v>
      </c>
      <c r="AU399" s="95">
        <v>5072329</v>
      </c>
      <c r="AV399" s="95">
        <v>1600</v>
      </c>
      <c r="AW399" s="95">
        <v>1542</v>
      </c>
      <c r="AX399" s="72">
        <v>321.47000000000003</v>
      </c>
      <c r="AY399" s="72">
        <v>284.16000000000003</v>
      </c>
      <c r="AZ399" s="72">
        <v>605.63</v>
      </c>
      <c r="BA399" s="95">
        <v>6006434</v>
      </c>
      <c r="BB399" s="95">
        <v>5084168</v>
      </c>
      <c r="BC399" s="95">
        <v>1557</v>
      </c>
      <c r="BD399" s="95">
        <v>1491</v>
      </c>
      <c r="BE399" s="72">
        <v>297.2</v>
      </c>
      <c r="BF399" s="72">
        <v>296.77999999999997</v>
      </c>
      <c r="BG399" s="72">
        <v>593.98</v>
      </c>
      <c r="BH399" s="95">
        <v>5784776</v>
      </c>
      <c r="BI399" s="95">
        <v>5534346</v>
      </c>
      <c r="BJ399" s="95">
        <v>1622</v>
      </c>
      <c r="BK399" s="95">
        <v>1554</v>
      </c>
      <c r="BL399" s="72">
        <v>287.52999999999997</v>
      </c>
      <c r="BM399" s="72">
        <v>328.87</v>
      </c>
      <c r="BN399" s="72">
        <v>616.4</v>
      </c>
      <c r="BO399" s="95">
        <v>5682683</v>
      </c>
      <c r="BP399" s="95">
        <v>6262961</v>
      </c>
      <c r="BQ399" s="95">
        <v>1647</v>
      </c>
      <c r="BR399" s="95">
        <v>1587</v>
      </c>
      <c r="BS399" s="72">
        <v>297.43</v>
      </c>
      <c r="BT399" s="72">
        <v>342.22</v>
      </c>
      <c r="BU399" s="72">
        <v>639.65</v>
      </c>
      <c r="BV399" s="95">
        <v>5546413</v>
      </c>
      <c r="BW399" s="95">
        <v>6168102</v>
      </c>
      <c r="BX399" s="95">
        <v>1554</v>
      </c>
      <c r="BY399" s="95">
        <v>1502</v>
      </c>
      <c r="BZ399" s="95">
        <v>1572</v>
      </c>
      <c r="CA399" s="95">
        <v>1525</v>
      </c>
      <c r="CB399" s="95">
        <v>1589</v>
      </c>
      <c r="CC399" s="95">
        <v>1619</v>
      </c>
      <c r="CD399" s="95">
        <v>1529</v>
      </c>
      <c r="CE399" s="72">
        <v>650.75523149000003</v>
      </c>
      <c r="CF399" s="72">
        <v>676.59346364999999</v>
      </c>
      <c r="CG399" s="72">
        <v>712.40329333</v>
      </c>
      <c r="CH399" s="72">
        <v>716.50152150999998</v>
      </c>
      <c r="CI399" s="72">
        <v>731.52548966999996</v>
      </c>
      <c r="CJ399" s="96">
        <v>0.89986214730000003</v>
      </c>
      <c r="CK399" s="96">
        <v>0.89511653980000006</v>
      </c>
      <c r="CL399" s="96">
        <v>0.83376930670000005</v>
      </c>
      <c r="CM399" s="96">
        <v>0.86029126460000005</v>
      </c>
      <c r="CN399" s="96">
        <v>0.87440562089999996</v>
      </c>
      <c r="CO399" s="96">
        <v>0.97621013420000002</v>
      </c>
      <c r="CP399" s="96">
        <v>0.89395607079999995</v>
      </c>
      <c r="CQ399" s="96">
        <v>0.99584056389999998</v>
      </c>
      <c r="CR399" s="96">
        <v>0.89768982659999996</v>
      </c>
      <c r="CS399" s="95">
        <v>2003</v>
      </c>
      <c r="CT399" s="95">
        <v>2017</v>
      </c>
      <c r="CU399" s="95">
        <v>2108</v>
      </c>
      <c r="CV399" s="95">
        <v>2192</v>
      </c>
      <c r="CW399" s="95">
        <v>2117</v>
      </c>
      <c r="CX399" s="96">
        <v>0.94123250800000002</v>
      </c>
      <c r="CY399" s="96">
        <v>0.93609803899999999</v>
      </c>
      <c r="CZ399" s="96">
        <v>0.98744375500000003</v>
      </c>
      <c r="DA399" s="96">
        <v>1.0124892940000001</v>
      </c>
      <c r="DB399" s="96">
        <v>0.998771254</v>
      </c>
      <c r="DC399">
        <v>2013</v>
      </c>
      <c r="DD399" s="6">
        <v>1535.2</v>
      </c>
      <c r="DE399" s="96">
        <v>8.9308129999999999E-4</v>
      </c>
      <c r="DF399" s="72">
        <v>688.8</v>
      </c>
      <c r="DG399" s="96">
        <v>1</v>
      </c>
      <c r="DH399" s="72">
        <v>688.8</v>
      </c>
      <c r="DI399" s="72">
        <v>700.09795784000005</v>
      </c>
      <c r="DJ399" s="96">
        <v>1</v>
      </c>
      <c r="DK399" s="72">
        <v>688.8</v>
      </c>
      <c r="DL399" s="96">
        <v>1</v>
      </c>
      <c r="DM399" s="72">
        <v>688.8</v>
      </c>
      <c r="DN399" s="96">
        <v>1</v>
      </c>
      <c r="DO399" s="96">
        <v>3.885E-3</v>
      </c>
      <c r="DP399" s="72">
        <v>2.68</v>
      </c>
      <c r="DQ399" s="72">
        <v>686.12</v>
      </c>
      <c r="DR399" t="s">
        <v>342</v>
      </c>
      <c r="DT399" t="s">
        <v>339</v>
      </c>
    </row>
    <row r="400" spans="1:124" x14ac:dyDescent="0.3">
      <c r="A400" t="s">
        <v>343</v>
      </c>
      <c r="B400">
        <v>11050</v>
      </c>
      <c r="C400" s="95">
        <v>4690</v>
      </c>
      <c r="D400" s="95">
        <v>18163815</v>
      </c>
      <c r="E400" s="95">
        <v>4508</v>
      </c>
      <c r="F400" s="95">
        <v>15448939</v>
      </c>
      <c r="G400" s="95">
        <v>1365</v>
      </c>
      <c r="H400" s="95">
        <v>4207826</v>
      </c>
      <c r="I400" s="95">
        <v>1196</v>
      </c>
      <c r="J400" s="95">
        <v>3868706</v>
      </c>
      <c r="K400" s="95">
        <v>4811</v>
      </c>
      <c r="L400" s="95">
        <v>18492729</v>
      </c>
      <c r="M400" s="95">
        <v>4578</v>
      </c>
      <c r="N400" s="95">
        <v>16357562</v>
      </c>
      <c r="O400" s="95">
        <v>1447</v>
      </c>
      <c r="P400" s="95">
        <v>4463902</v>
      </c>
      <c r="Q400" s="95">
        <v>1240</v>
      </c>
      <c r="R400" s="95">
        <v>4169123</v>
      </c>
      <c r="S400" s="95">
        <v>5107</v>
      </c>
      <c r="T400" s="95">
        <v>21781148</v>
      </c>
      <c r="U400" s="95">
        <v>4824</v>
      </c>
      <c r="V400" s="95">
        <v>17756264</v>
      </c>
      <c r="W400" s="95">
        <v>1517</v>
      </c>
      <c r="X400" s="95">
        <v>4909265</v>
      </c>
      <c r="Y400" s="95">
        <v>1297</v>
      </c>
      <c r="Z400" s="95">
        <v>4567369</v>
      </c>
      <c r="AA400" s="95">
        <v>5207</v>
      </c>
      <c r="AB400" s="95">
        <v>19056018</v>
      </c>
      <c r="AC400" s="95">
        <v>4907</v>
      </c>
      <c r="AD400" s="95">
        <v>19678727</v>
      </c>
      <c r="AE400" s="95">
        <v>1642</v>
      </c>
      <c r="AF400" s="95">
        <v>5627052</v>
      </c>
      <c r="AG400" s="95">
        <v>1429</v>
      </c>
      <c r="AH400" s="95">
        <v>5901574</v>
      </c>
      <c r="AI400" s="95">
        <v>5095</v>
      </c>
      <c r="AJ400" s="95">
        <v>20016977</v>
      </c>
      <c r="AK400" s="95">
        <v>4803</v>
      </c>
      <c r="AL400" s="95">
        <v>20103195.649999999</v>
      </c>
      <c r="AM400" s="95">
        <v>1731</v>
      </c>
      <c r="AN400" s="95">
        <v>5580579.2000000002</v>
      </c>
      <c r="AO400" s="95">
        <v>1532</v>
      </c>
      <c r="AP400" s="95">
        <v>6791887.3099999996</v>
      </c>
      <c r="AQ400" s="72">
        <v>307.89</v>
      </c>
      <c r="AR400" s="72">
        <v>282.22000000000003</v>
      </c>
      <c r="AS400" s="72">
        <v>590.11</v>
      </c>
      <c r="AT400" s="95">
        <v>22371641</v>
      </c>
      <c r="AU400" s="95">
        <v>19317645</v>
      </c>
      <c r="AV400" s="95">
        <v>6055</v>
      </c>
      <c r="AW400" s="95">
        <v>5704</v>
      </c>
      <c r="AX400" s="72">
        <v>305.7</v>
      </c>
      <c r="AY400" s="72">
        <v>294.01</v>
      </c>
      <c r="AZ400" s="72">
        <v>599.71</v>
      </c>
      <c r="BA400" s="95">
        <v>22956631</v>
      </c>
      <c r="BB400" s="95">
        <v>20526685</v>
      </c>
      <c r="BC400" s="95">
        <v>6258</v>
      </c>
      <c r="BD400" s="95">
        <v>5818</v>
      </c>
      <c r="BE400" s="72">
        <v>335.78</v>
      </c>
      <c r="BF400" s="72">
        <v>303.92</v>
      </c>
      <c r="BG400" s="72">
        <v>639.70000000000005</v>
      </c>
      <c r="BH400" s="95">
        <v>26690413</v>
      </c>
      <c r="BI400" s="95">
        <v>22323633</v>
      </c>
      <c r="BJ400" s="95">
        <v>6624</v>
      </c>
      <c r="BK400" s="95">
        <v>6121</v>
      </c>
      <c r="BL400" s="72">
        <v>300.32</v>
      </c>
      <c r="BM400" s="72">
        <v>336.44</v>
      </c>
      <c r="BN400" s="72">
        <v>636.76</v>
      </c>
      <c r="BO400" s="95">
        <v>24683070</v>
      </c>
      <c r="BP400" s="95">
        <v>25580301</v>
      </c>
      <c r="BQ400" s="95">
        <v>6849</v>
      </c>
      <c r="BR400" s="95">
        <v>6336</v>
      </c>
      <c r="BS400" s="72">
        <v>312.5</v>
      </c>
      <c r="BT400" s="72">
        <v>353.79</v>
      </c>
      <c r="BU400" s="72">
        <v>666.29</v>
      </c>
      <c r="BV400" s="95">
        <v>25597556.199999999</v>
      </c>
      <c r="BW400" s="95">
        <v>26895082.960000001</v>
      </c>
      <c r="BX400" s="95">
        <v>6826</v>
      </c>
      <c r="BY400" s="95">
        <v>6335</v>
      </c>
      <c r="BZ400" s="95">
        <v>5888</v>
      </c>
      <c r="CA400" s="95">
        <v>6046</v>
      </c>
      <c r="CB400" s="95">
        <v>6382</v>
      </c>
      <c r="CC400" s="95">
        <v>6605</v>
      </c>
      <c r="CD400" s="95">
        <v>6586</v>
      </c>
      <c r="CE400" s="72">
        <v>650.75523149000003</v>
      </c>
      <c r="CF400" s="72">
        <v>676.59346364999999</v>
      </c>
      <c r="CG400" s="72">
        <v>712.40329333</v>
      </c>
      <c r="CH400" s="72">
        <v>716.50152150999998</v>
      </c>
      <c r="CI400" s="72">
        <v>731.52548966999996</v>
      </c>
      <c r="CJ400" s="96">
        <v>0.90680792320000003</v>
      </c>
      <c r="CK400" s="96">
        <v>0.88636682470000006</v>
      </c>
      <c r="CL400" s="96">
        <v>0.8979464385</v>
      </c>
      <c r="CM400" s="96">
        <v>0.88870711489999998</v>
      </c>
      <c r="CN400" s="96">
        <v>0.91082267039999998</v>
      </c>
      <c r="CO400" s="96">
        <v>0.97460839190000004</v>
      </c>
      <c r="CP400" s="96">
        <v>0.92152930529999999</v>
      </c>
      <c r="CQ400" s="96">
        <v>0.99584056389999998</v>
      </c>
      <c r="CR400" s="96">
        <v>0.92537822530000002</v>
      </c>
      <c r="CS400" s="95">
        <v>5080</v>
      </c>
      <c r="CT400" s="95">
        <v>5305</v>
      </c>
      <c r="CU400" s="95">
        <v>5498</v>
      </c>
      <c r="CV400" s="95">
        <v>5597</v>
      </c>
      <c r="CW400" s="95">
        <v>5512</v>
      </c>
      <c r="CX400" s="96">
        <v>0.96959802299999998</v>
      </c>
      <c r="CY400" s="96">
        <v>0.96640794600000002</v>
      </c>
      <c r="CZ400" s="96">
        <v>0.95593238999999997</v>
      </c>
      <c r="DA400" s="96">
        <v>0.99033148800000004</v>
      </c>
      <c r="DB400" s="96">
        <v>0.98978156500000003</v>
      </c>
      <c r="DC400">
        <v>2013</v>
      </c>
      <c r="DD400" s="6">
        <v>6062.8</v>
      </c>
      <c r="DE400" s="96">
        <v>1.1743136E-3</v>
      </c>
      <c r="DF400" s="72">
        <v>709.85</v>
      </c>
      <c r="DG400" s="96">
        <v>1</v>
      </c>
      <c r="DH400" s="72">
        <v>709.85</v>
      </c>
      <c r="DI400" s="72">
        <v>746.35519870999997</v>
      </c>
      <c r="DJ400" s="96">
        <v>1</v>
      </c>
      <c r="DK400" s="72">
        <v>709.85</v>
      </c>
      <c r="DL400" s="96">
        <v>1</v>
      </c>
      <c r="DM400" s="72">
        <v>709.85</v>
      </c>
      <c r="DN400" s="96">
        <v>1</v>
      </c>
      <c r="DO400" s="96">
        <v>4.0850000000000001E-3</v>
      </c>
      <c r="DP400" s="72">
        <v>2.9</v>
      </c>
      <c r="DQ400" s="72">
        <v>706.95</v>
      </c>
      <c r="DR400" t="s">
        <v>343</v>
      </c>
      <c r="DT400" t="s">
        <v>339</v>
      </c>
    </row>
    <row r="401" spans="1:124" x14ac:dyDescent="0.3">
      <c r="A401" t="s">
        <v>344</v>
      </c>
      <c r="B401">
        <v>11060</v>
      </c>
      <c r="C401" s="95">
        <v>7787</v>
      </c>
      <c r="D401" s="95">
        <v>35169400</v>
      </c>
      <c r="E401" s="95">
        <v>7529</v>
      </c>
      <c r="F401" s="95">
        <v>28491106</v>
      </c>
      <c r="G401" s="95">
        <v>2326</v>
      </c>
      <c r="H401" s="95">
        <v>9353189</v>
      </c>
      <c r="I401" s="95">
        <v>2110</v>
      </c>
      <c r="J401" s="95">
        <v>7842258</v>
      </c>
      <c r="K401" s="95">
        <v>7871</v>
      </c>
      <c r="L401" s="95">
        <v>35618807</v>
      </c>
      <c r="M401" s="95">
        <v>7567</v>
      </c>
      <c r="N401" s="95">
        <v>30895563</v>
      </c>
      <c r="O401" s="95">
        <v>2320</v>
      </c>
      <c r="P401" s="95">
        <v>9330535</v>
      </c>
      <c r="Q401" s="95">
        <v>2090</v>
      </c>
      <c r="R401" s="95">
        <v>8304451</v>
      </c>
      <c r="S401" s="95">
        <v>8183</v>
      </c>
      <c r="T401" s="95">
        <v>35016097</v>
      </c>
      <c r="U401" s="95">
        <v>7818</v>
      </c>
      <c r="V401" s="95">
        <v>32278311</v>
      </c>
      <c r="W401" s="95">
        <v>2315</v>
      </c>
      <c r="X401" s="95">
        <v>8765753</v>
      </c>
      <c r="Y401" s="95">
        <v>2093</v>
      </c>
      <c r="Z401" s="95">
        <v>9096023</v>
      </c>
      <c r="AA401" s="95">
        <v>8200</v>
      </c>
      <c r="AB401" s="95">
        <v>34608270</v>
      </c>
      <c r="AC401" s="95">
        <v>7781</v>
      </c>
      <c r="AD401" s="95">
        <v>34766878</v>
      </c>
      <c r="AE401" s="95">
        <v>2313</v>
      </c>
      <c r="AF401" s="95">
        <v>8820494</v>
      </c>
      <c r="AG401" s="95">
        <v>2100</v>
      </c>
      <c r="AH401" s="95">
        <v>10021088</v>
      </c>
      <c r="AI401" s="95">
        <v>7885</v>
      </c>
      <c r="AJ401" s="95">
        <v>29563136</v>
      </c>
      <c r="AK401" s="95">
        <v>7462</v>
      </c>
      <c r="AL401" s="95">
        <v>34623008.880000003</v>
      </c>
      <c r="AM401" s="95">
        <v>2312</v>
      </c>
      <c r="AN401" s="95">
        <v>9679727</v>
      </c>
      <c r="AO401" s="95">
        <v>2096</v>
      </c>
      <c r="AP401" s="95">
        <v>10747842</v>
      </c>
      <c r="AQ401" s="72">
        <v>366.88</v>
      </c>
      <c r="AR401" s="72">
        <v>314.12</v>
      </c>
      <c r="AS401" s="72">
        <v>681</v>
      </c>
      <c r="AT401" s="95">
        <v>44522589</v>
      </c>
      <c r="AU401" s="95">
        <v>36333364</v>
      </c>
      <c r="AV401" s="95">
        <v>10113</v>
      </c>
      <c r="AW401" s="95">
        <v>9639</v>
      </c>
      <c r="AX401" s="72">
        <v>367.56</v>
      </c>
      <c r="AY401" s="72">
        <v>338.27</v>
      </c>
      <c r="AZ401" s="72">
        <v>705.83</v>
      </c>
      <c r="BA401" s="95">
        <v>44949342</v>
      </c>
      <c r="BB401" s="95">
        <v>39200014</v>
      </c>
      <c r="BC401" s="95">
        <v>10191</v>
      </c>
      <c r="BD401" s="95">
        <v>9657</v>
      </c>
      <c r="BE401" s="72">
        <v>347.54</v>
      </c>
      <c r="BF401" s="72">
        <v>347.88</v>
      </c>
      <c r="BG401" s="72">
        <v>695.42</v>
      </c>
      <c r="BH401" s="95">
        <v>43781850</v>
      </c>
      <c r="BI401" s="95">
        <v>41374334</v>
      </c>
      <c r="BJ401" s="95">
        <v>10498</v>
      </c>
      <c r="BK401" s="95">
        <v>9911</v>
      </c>
      <c r="BL401" s="72">
        <v>344.25</v>
      </c>
      <c r="BM401" s="72">
        <v>377.73</v>
      </c>
      <c r="BN401" s="72">
        <v>721.98</v>
      </c>
      <c r="BO401" s="95">
        <v>43428764</v>
      </c>
      <c r="BP401" s="95">
        <v>44787966</v>
      </c>
      <c r="BQ401" s="95">
        <v>10513</v>
      </c>
      <c r="BR401" s="95">
        <v>9881</v>
      </c>
      <c r="BS401" s="72">
        <v>320.70999999999998</v>
      </c>
      <c r="BT401" s="72">
        <v>395.57</v>
      </c>
      <c r="BU401" s="72">
        <v>716.28</v>
      </c>
      <c r="BV401" s="95">
        <v>39242863</v>
      </c>
      <c r="BW401" s="95">
        <v>45370850.880000003</v>
      </c>
      <c r="BX401" s="95">
        <v>10197</v>
      </c>
      <c r="BY401" s="95">
        <v>9558</v>
      </c>
      <c r="BZ401" s="95">
        <v>9887</v>
      </c>
      <c r="CA401" s="95">
        <v>9933</v>
      </c>
      <c r="CB401" s="95">
        <v>10215</v>
      </c>
      <c r="CC401" s="95">
        <v>10213</v>
      </c>
      <c r="CD401" s="95">
        <v>9884</v>
      </c>
      <c r="CE401" s="72">
        <v>650.75523149000003</v>
      </c>
      <c r="CF401" s="72">
        <v>676.59346364999999</v>
      </c>
      <c r="CG401" s="72">
        <v>712.40329333</v>
      </c>
      <c r="CH401" s="72">
        <v>716.50152150999998</v>
      </c>
      <c r="CI401" s="72">
        <v>731.52548966999996</v>
      </c>
      <c r="CJ401" s="96">
        <v>1.0464764124000001</v>
      </c>
      <c r="CK401" s="96">
        <v>1.0432113786999999</v>
      </c>
      <c r="CL401" s="96">
        <v>0.97616056309999999</v>
      </c>
      <c r="CM401" s="96">
        <v>1.0076461505000001</v>
      </c>
      <c r="CN401" s="96">
        <v>0.97915931860000005</v>
      </c>
      <c r="CO401" s="96">
        <v>0.98437216579999998</v>
      </c>
      <c r="CP401" s="96">
        <v>1.0265738912</v>
      </c>
      <c r="CQ401" s="96">
        <v>0.99584056389999998</v>
      </c>
      <c r="CR401" s="96">
        <v>1.0308615474</v>
      </c>
      <c r="CS401" s="95">
        <v>9357</v>
      </c>
      <c r="CT401" s="95">
        <v>9552</v>
      </c>
      <c r="CU401" s="95">
        <v>9866</v>
      </c>
      <c r="CV401" s="95">
        <v>9828</v>
      </c>
      <c r="CW401" s="95">
        <v>9558</v>
      </c>
      <c r="CX401" s="96">
        <v>0.95685927699999995</v>
      </c>
      <c r="CY401" s="96">
        <v>0.98556663300000003</v>
      </c>
      <c r="CZ401" s="96">
        <v>0.97431364200000004</v>
      </c>
      <c r="DA401" s="96">
        <v>0.98956829700000004</v>
      </c>
      <c r="DB401" s="96">
        <v>1.015152493</v>
      </c>
      <c r="DC401">
        <v>2013</v>
      </c>
      <c r="DD401" s="6">
        <v>9729.2000000000007</v>
      </c>
      <c r="DE401" s="96">
        <v>2.0959264999999999E-3</v>
      </c>
      <c r="DF401" s="72">
        <v>790.03</v>
      </c>
      <c r="DG401" s="96">
        <v>1</v>
      </c>
      <c r="DH401" s="72">
        <v>790.03</v>
      </c>
      <c r="DI401" s="72">
        <v>746.35519870999997</v>
      </c>
      <c r="DJ401" s="96">
        <v>1</v>
      </c>
      <c r="DK401" s="72">
        <v>790.03</v>
      </c>
      <c r="DL401" s="96">
        <v>1</v>
      </c>
      <c r="DM401" s="72">
        <v>790.03</v>
      </c>
      <c r="DN401" s="96">
        <v>1</v>
      </c>
      <c r="DO401" s="96">
        <v>6.3299999999999997E-3</v>
      </c>
      <c r="DP401" s="72">
        <v>5</v>
      </c>
      <c r="DQ401" s="72">
        <v>785.03</v>
      </c>
      <c r="DR401" t="s">
        <v>344</v>
      </c>
      <c r="DT401" t="s">
        <v>339</v>
      </c>
    </row>
    <row r="402" spans="1:124" x14ac:dyDescent="0.3">
      <c r="A402" t="s">
        <v>345</v>
      </c>
      <c r="B402">
        <v>11070</v>
      </c>
      <c r="C402" s="95">
        <v>2172</v>
      </c>
      <c r="D402" s="95">
        <v>10690593</v>
      </c>
      <c r="E402" s="95">
        <v>2127</v>
      </c>
      <c r="F402" s="95">
        <v>6699009</v>
      </c>
      <c r="G402" s="95">
        <v>675</v>
      </c>
      <c r="H402" s="95">
        <v>1669079</v>
      </c>
      <c r="I402" s="95">
        <v>644</v>
      </c>
      <c r="J402" s="95">
        <v>1836748</v>
      </c>
      <c r="K402" s="95">
        <v>2185</v>
      </c>
      <c r="L402" s="95">
        <v>9939459</v>
      </c>
      <c r="M402" s="95">
        <v>2142</v>
      </c>
      <c r="N402" s="95">
        <v>7107493</v>
      </c>
      <c r="O402" s="95">
        <v>725</v>
      </c>
      <c r="P402" s="95">
        <v>2923720</v>
      </c>
      <c r="Q402" s="95">
        <v>678</v>
      </c>
      <c r="R402" s="95">
        <v>2380337</v>
      </c>
      <c r="S402" s="95">
        <v>2161</v>
      </c>
      <c r="T402" s="95">
        <v>9718916</v>
      </c>
      <c r="U402" s="95">
        <v>2113</v>
      </c>
      <c r="V402" s="95">
        <v>7797732</v>
      </c>
      <c r="W402" s="95">
        <v>737</v>
      </c>
      <c r="X402" s="95">
        <v>2655808</v>
      </c>
      <c r="Y402" s="95">
        <v>696</v>
      </c>
      <c r="Z402" s="95">
        <v>2694972</v>
      </c>
      <c r="AA402" s="95">
        <v>2199</v>
      </c>
      <c r="AB402" s="95">
        <v>8921620</v>
      </c>
      <c r="AC402" s="95">
        <v>2153</v>
      </c>
      <c r="AD402" s="95">
        <v>8056128</v>
      </c>
      <c r="AE402" s="95">
        <v>734</v>
      </c>
      <c r="AF402" s="95">
        <v>2493430</v>
      </c>
      <c r="AG402" s="95">
        <v>688</v>
      </c>
      <c r="AH402" s="95">
        <v>2767051</v>
      </c>
      <c r="AI402" s="95">
        <v>2012</v>
      </c>
      <c r="AJ402" s="95">
        <v>8510362</v>
      </c>
      <c r="AK402" s="95">
        <v>1974</v>
      </c>
      <c r="AL402" s="95">
        <v>7723788</v>
      </c>
      <c r="AM402" s="95">
        <v>715</v>
      </c>
      <c r="AN402" s="95">
        <v>2529173</v>
      </c>
      <c r="AO402" s="95">
        <v>669</v>
      </c>
      <c r="AP402" s="95">
        <v>2658512</v>
      </c>
      <c r="AQ402" s="72">
        <v>361.77</v>
      </c>
      <c r="AR402" s="72">
        <v>256.7</v>
      </c>
      <c r="AS402" s="72">
        <v>618.47</v>
      </c>
      <c r="AT402" s="95">
        <v>12359672</v>
      </c>
      <c r="AU402" s="95">
        <v>8535757</v>
      </c>
      <c r="AV402" s="95">
        <v>2847</v>
      </c>
      <c r="AW402" s="95">
        <v>2771</v>
      </c>
      <c r="AX402" s="72">
        <v>368.36</v>
      </c>
      <c r="AY402" s="72">
        <v>280.37</v>
      </c>
      <c r="AZ402" s="72">
        <v>648.73</v>
      </c>
      <c r="BA402" s="95">
        <v>12863179</v>
      </c>
      <c r="BB402" s="95">
        <v>9487830</v>
      </c>
      <c r="BC402" s="95">
        <v>2910</v>
      </c>
      <c r="BD402" s="95">
        <v>2820</v>
      </c>
      <c r="BE402" s="72">
        <v>355.84</v>
      </c>
      <c r="BF402" s="72">
        <v>311.27999999999997</v>
      </c>
      <c r="BG402" s="72">
        <v>667.12</v>
      </c>
      <c r="BH402" s="95">
        <v>12374724</v>
      </c>
      <c r="BI402" s="95">
        <v>10492704</v>
      </c>
      <c r="BJ402" s="95">
        <v>2898</v>
      </c>
      <c r="BK402" s="95">
        <v>2809</v>
      </c>
      <c r="BL402" s="72">
        <v>324.33</v>
      </c>
      <c r="BM402" s="72">
        <v>317.47000000000003</v>
      </c>
      <c r="BN402" s="72">
        <v>641.79999999999995</v>
      </c>
      <c r="BO402" s="95">
        <v>11415050</v>
      </c>
      <c r="BP402" s="95">
        <v>10823179</v>
      </c>
      <c r="BQ402" s="95">
        <v>2933</v>
      </c>
      <c r="BR402" s="95">
        <v>2841</v>
      </c>
      <c r="BS402" s="72">
        <v>337.35</v>
      </c>
      <c r="BT402" s="72">
        <v>327.35000000000002</v>
      </c>
      <c r="BU402" s="72">
        <v>664.7</v>
      </c>
      <c r="BV402" s="95">
        <v>11039535</v>
      </c>
      <c r="BW402" s="95">
        <v>10382300</v>
      </c>
      <c r="BX402" s="95">
        <v>2727</v>
      </c>
      <c r="BY402" s="95">
        <v>2643</v>
      </c>
      <c r="BZ402" s="95">
        <v>2811</v>
      </c>
      <c r="CA402" s="95">
        <v>2866</v>
      </c>
      <c r="CB402" s="95">
        <v>2855</v>
      </c>
      <c r="CC402" s="95">
        <v>2889</v>
      </c>
      <c r="CD402" s="95">
        <v>2686</v>
      </c>
      <c r="CE402" s="72">
        <v>650.75523149000003</v>
      </c>
      <c r="CF402" s="72">
        <v>676.59346364999999</v>
      </c>
      <c r="CG402" s="72">
        <v>712.40329333</v>
      </c>
      <c r="CH402" s="72">
        <v>716.50152150999998</v>
      </c>
      <c r="CI402" s="72">
        <v>731.52548966999996</v>
      </c>
      <c r="CJ402" s="96">
        <v>0.95038805690000006</v>
      </c>
      <c r="CK402" s="96">
        <v>0.95881801239999997</v>
      </c>
      <c r="CL402" s="96">
        <v>0.93643587309999998</v>
      </c>
      <c r="CM402" s="96">
        <v>0.89574129400000002</v>
      </c>
      <c r="CN402" s="96">
        <v>0.90864913030000005</v>
      </c>
      <c r="CO402" s="96">
        <v>1.0439997898</v>
      </c>
      <c r="CP402" s="96">
        <v>0.89081097750000005</v>
      </c>
      <c r="CQ402" s="96">
        <v>0.99584056389999998</v>
      </c>
      <c r="CR402" s="96">
        <v>0.89453159729999998</v>
      </c>
      <c r="CS402" s="95">
        <v>2469</v>
      </c>
      <c r="CT402" s="95">
        <v>2601</v>
      </c>
      <c r="CU402" s="95">
        <v>2617</v>
      </c>
      <c r="CV402" s="95">
        <v>2690</v>
      </c>
      <c r="CW402" s="95">
        <v>2534</v>
      </c>
      <c r="CX402" s="96">
        <v>1.0728679759999999</v>
      </c>
      <c r="CY402" s="96">
        <v>1.038406113</v>
      </c>
      <c r="CZ402" s="96">
        <v>1.0523567220000001</v>
      </c>
      <c r="DA402" s="96">
        <v>1.041872999</v>
      </c>
      <c r="DB402" s="96">
        <v>1.015240744</v>
      </c>
      <c r="DC402">
        <v>2013</v>
      </c>
      <c r="DD402" s="6">
        <v>2776.8</v>
      </c>
      <c r="DE402" s="96">
        <v>2.0582573000000001E-3</v>
      </c>
      <c r="DF402" s="72">
        <v>685.58</v>
      </c>
      <c r="DG402" s="96">
        <v>1</v>
      </c>
      <c r="DH402" s="72">
        <v>685.58</v>
      </c>
      <c r="DI402" s="72">
        <v>700.09795784000005</v>
      </c>
      <c r="DJ402" s="96">
        <v>1</v>
      </c>
      <c r="DK402" s="72">
        <v>685.58</v>
      </c>
      <c r="DL402" s="96">
        <v>1</v>
      </c>
      <c r="DM402" s="72">
        <v>685.58</v>
      </c>
      <c r="DN402" s="96">
        <v>1</v>
      </c>
      <c r="DO402" s="96">
        <v>6.5680000000000001E-3</v>
      </c>
      <c r="DP402" s="72">
        <v>4.5</v>
      </c>
      <c r="DQ402" s="72">
        <v>681.08</v>
      </c>
      <c r="DR402" t="s">
        <v>345</v>
      </c>
      <c r="DT402" t="s">
        <v>339</v>
      </c>
    </row>
    <row r="403" spans="1:124" x14ac:dyDescent="0.3">
      <c r="A403" t="s">
        <v>346</v>
      </c>
      <c r="B403">
        <v>11080</v>
      </c>
      <c r="C403" s="95">
        <v>2128</v>
      </c>
      <c r="D403" s="95">
        <v>8989589</v>
      </c>
      <c r="E403" s="95">
        <v>2075</v>
      </c>
      <c r="F403" s="95">
        <v>6754420</v>
      </c>
      <c r="G403" s="95">
        <v>665</v>
      </c>
      <c r="H403" s="95">
        <v>2179071</v>
      </c>
      <c r="I403" s="95">
        <v>628</v>
      </c>
      <c r="J403" s="95">
        <v>1954499</v>
      </c>
      <c r="K403" s="95">
        <v>2114</v>
      </c>
      <c r="L403" s="95">
        <v>9051442</v>
      </c>
      <c r="M403" s="95">
        <v>2055</v>
      </c>
      <c r="N403" s="95">
        <v>7125312</v>
      </c>
      <c r="O403" s="95">
        <v>666</v>
      </c>
      <c r="P403" s="95">
        <v>1853143</v>
      </c>
      <c r="Q403" s="95">
        <v>615</v>
      </c>
      <c r="R403" s="95">
        <v>1877907</v>
      </c>
      <c r="S403" s="95">
        <v>2120</v>
      </c>
      <c r="T403" s="95">
        <v>9401775</v>
      </c>
      <c r="U403" s="95">
        <v>2054</v>
      </c>
      <c r="V403" s="95">
        <v>7273444</v>
      </c>
      <c r="W403" s="95">
        <v>675</v>
      </c>
      <c r="X403" s="95">
        <v>2284535</v>
      </c>
      <c r="Y403" s="95">
        <v>625</v>
      </c>
      <c r="Z403" s="95">
        <v>2245052</v>
      </c>
      <c r="AA403" s="95">
        <v>2139</v>
      </c>
      <c r="AB403" s="95">
        <v>8038322</v>
      </c>
      <c r="AC403" s="95">
        <v>2078</v>
      </c>
      <c r="AD403" s="95">
        <v>7797993</v>
      </c>
      <c r="AE403" s="95">
        <v>651</v>
      </c>
      <c r="AF403" s="95">
        <v>2322546</v>
      </c>
      <c r="AG403" s="95">
        <v>598</v>
      </c>
      <c r="AH403" s="95">
        <v>2338556</v>
      </c>
      <c r="AI403" s="95">
        <v>1950</v>
      </c>
      <c r="AJ403" s="95">
        <v>7725049</v>
      </c>
      <c r="AK403" s="95">
        <v>1893</v>
      </c>
      <c r="AL403" s="95">
        <v>7468188</v>
      </c>
      <c r="AM403" s="95">
        <v>623</v>
      </c>
      <c r="AN403" s="95">
        <v>2586668</v>
      </c>
      <c r="AO403" s="95">
        <v>573</v>
      </c>
      <c r="AP403" s="95">
        <v>2638833</v>
      </c>
      <c r="AQ403" s="72">
        <v>333.23</v>
      </c>
      <c r="AR403" s="72">
        <v>268.5</v>
      </c>
      <c r="AS403" s="72">
        <v>601.73</v>
      </c>
      <c r="AT403" s="95">
        <v>11168660</v>
      </c>
      <c r="AU403" s="95">
        <v>8708919</v>
      </c>
      <c r="AV403" s="95">
        <v>2793</v>
      </c>
      <c r="AW403" s="95">
        <v>2703</v>
      </c>
      <c r="AX403" s="72">
        <v>326.88</v>
      </c>
      <c r="AY403" s="72">
        <v>281</v>
      </c>
      <c r="AZ403" s="72">
        <v>607.88</v>
      </c>
      <c r="BA403" s="95">
        <v>10904585</v>
      </c>
      <c r="BB403" s="95">
        <v>9003219</v>
      </c>
      <c r="BC403" s="95">
        <v>2780</v>
      </c>
      <c r="BD403" s="95">
        <v>2670</v>
      </c>
      <c r="BE403" s="72">
        <v>348.43</v>
      </c>
      <c r="BF403" s="72">
        <v>296.08</v>
      </c>
      <c r="BG403" s="72">
        <v>644.51</v>
      </c>
      <c r="BH403" s="95">
        <v>11686310</v>
      </c>
      <c r="BI403" s="95">
        <v>9518496</v>
      </c>
      <c r="BJ403" s="95">
        <v>2795</v>
      </c>
      <c r="BK403" s="95">
        <v>2679</v>
      </c>
      <c r="BL403" s="72">
        <v>309.45999999999998</v>
      </c>
      <c r="BM403" s="72">
        <v>315.66000000000003</v>
      </c>
      <c r="BN403" s="72">
        <v>625.12</v>
      </c>
      <c r="BO403" s="95">
        <v>10360868</v>
      </c>
      <c r="BP403" s="95">
        <v>10136549</v>
      </c>
      <c r="BQ403" s="95">
        <v>2790</v>
      </c>
      <c r="BR403" s="95">
        <v>2676</v>
      </c>
      <c r="BS403" s="72">
        <v>333.97</v>
      </c>
      <c r="BT403" s="72">
        <v>341.55</v>
      </c>
      <c r="BU403" s="72">
        <v>675.52</v>
      </c>
      <c r="BV403" s="95">
        <v>10311717</v>
      </c>
      <c r="BW403" s="95">
        <v>10107021</v>
      </c>
      <c r="BX403" s="95">
        <v>2573</v>
      </c>
      <c r="BY403" s="95">
        <v>2466</v>
      </c>
      <c r="BZ403" s="95">
        <v>2750</v>
      </c>
      <c r="CA403" s="95">
        <v>2727</v>
      </c>
      <c r="CB403" s="95">
        <v>2739</v>
      </c>
      <c r="CC403" s="95">
        <v>2736</v>
      </c>
      <c r="CD403" s="95">
        <v>2521</v>
      </c>
      <c r="CE403" s="72">
        <v>650.75523149000003</v>
      </c>
      <c r="CF403" s="72">
        <v>676.59346364999999</v>
      </c>
      <c r="CG403" s="72">
        <v>712.40329333</v>
      </c>
      <c r="CH403" s="72">
        <v>716.50152150999998</v>
      </c>
      <c r="CI403" s="72">
        <v>731.52548966999996</v>
      </c>
      <c r="CJ403" s="96">
        <v>0.92466409930000004</v>
      </c>
      <c r="CK403" s="96">
        <v>0.89844202269999995</v>
      </c>
      <c r="CL403" s="96">
        <v>0.9046982321</v>
      </c>
      <c r="CM403" s="96">
        <v>0.87246151090000001</v>
      </c>
      <c r="CN403" s="96">
        <v>0.92344013920000001</v>
      </c>
      <c r="CO403" s="96">
        <v>1.0421755846</v>
      </c>
      <c r="CP403" s="96">
        <v>0.86812741940000004</v>
      </c>
      <c r="CQ403" s="96">
        <v>0.99584056389999998</v>
      </c>
      <c r="CR403" s="96">
        <v>0.87175329749999997</v>
      </c>
      <c r="CS403" s="95">
        <v>2490</v>
      </c>
      <c r="CT403" s="95">
        <v>2628</v>
      </c>
      <c r="CU403" s="95">
        <v>2639</v>
      </c>
      <c r="CV403" s="95">
        <v>2669</v>
      </c>
      <c r="CW403" s="95">
        <v>2464</v>
      </c>
      <c r="CX403" s="96">
        <v>1.0430961519999999</v>
      </c>
      <c r="CY403" s="96">
        <v>1.0583964859999999</v>
      </c>
      <c r="CZ403" s="96">
        <v>1.04395422</v>
      </c>
      <c r="DA403" s="96">
        <v>1.032463506</v>
      </c>
      <c r="DB403" s="96">
        <v>1.03255991</v>
      </c>
      <c r="DC403">
        <v>2013</v>
      </c>
      <c r="DD403" s="6">
        <v>2638.8</v>
      </c>
      <c r="DE403" s="96">
        <v>1.2839338E-3</v>
      </c>
      <c r="DF403" s="72">
        <v>668.64</v>
      </c>
      <c r="DG403" s="96">
        <v>1</v>
      </c>
      <c r="DH403" s="72">
        <v>668.64</v>
      </c>
      <c r="DI403" s="72">
        <v>700.09795784000005</v>
      </c>
      <c r="DJ403" s="96">
        <v>1</v>
      </c>
      <c r="DK403" s="72">
        <v>668.64</v>
      </c>
      <c r="DL403" s="96">
        <v>1</v>
      </c>
      <c r="DM403" s="72">
        <v>668.64</v>
      </c>
      <c r="DN403" s="96">
        <v>1</v>
      </c>
      <c r="DO403" s="96">
        <v>4.6579999999999998E-3</v>
      </c>
      <c r="DP403" s="72">
        <v>3.11</v>
      </c>
      <c r="DQ403" s="72">
        <v>665.53</v>
      </c>
      <c r="DR403" t="s">
        <v>346</v>
      </c>
      <c r="DT403" t="s">
        <v>339</v>
      </c>
    </row>
    <row r="404" spans="1:124" x14ac:dyDescent="0.3">
      <c r="A404" t="s">
        <v>4</v>
      </c>
      <c r="B404">
        <v>11090</v>
      </c>
      <c r="C404" s="95">
        <v>19814</v>
      </c>
      <c r="D404" s="95">
        <v>94101381</v>
      </c>
      <c r="E404" s="95">
        <v>19118</v>
      </c>
      <c r="F404" s="95">
        <v>63379826</v>
      </c>
      <c r="G404" s="95">
        <v>6209</v>
      </c>
      <c r="H404" s="95">
        <v>26269851</v>
      </c>
      <c r="I404" s="95">
        <v>5680</v>
      </c>
      <c r="J404" s="95">
        <v>18187891</v>
      </c>
      <c r="K404" s="95">
        <v>18662</v>
      </c>
      <c r="L404" s="95">
        <v>93387982</v>
      </c>
      <c r="M404" s="95">
        <v>17914</v>
      </c>
      <c r="N404" s="95">
        <v>63743263</v>
      </c>
      <c r="O404" s="95">
        <v>6058</v>
      </c>
      <c r="P404" s="95">
        <v>25869655</v>
      </c>
      <c r="Q404" s="95">
        <v>5527</v>
      </c>
      <c r="R404" s="95">
        <v>18587945</v>
      </c>
      <c r="S404" s="95">
        <v>18228</v>
      </c>
      <c r="T404" s="95">
        <v>94477961</v>
      </c>
      <c r="U404" s="95">
        <v>17371</v>
      </c>
      <c r="V404" s="95">
        <v>67240176</v>
      </c>
      <c r="W404" s="95">
        <v>5784</v>
      </c>
      <c r="X404" s="95">
        <v>23046634</v>
      </c>
      <c r="Y404" s="95">
        <v>5216</v>
      </c>
      <c r="Z404" s="95">
        <v>17998531</v>
      </c>
      <c r="AA404" s="95">
        <v>17755</v>
      </c>
      <c r="AB404" s="95">
        <v>84566738</v>
      </c>
      <c r="AC404" s="95">
        <v>16832</v>
      </c>
      <c r="AD404" s="95">
        <v>69966936</v>
      </c>
      <c r="AE404" s="95">
        <v>5750</v>
      </c>
      <c r="AF404" s="95">
        <v>23626703</v>
      </c>
      <c r="AG404" s="95">
        <v>5185</v>
      </c>
      <c r="AH404" s="95">
        <v>18782001</v>
      </c>
      <c r="AI404" s="95">
        <v>16509</v>
      </c>
      <c r="AJ404" s="95">
        <v>86684916</v>
      </c>
      <c r="AK404" s="95">
        <v>15631</v>
      </c>
      <c r="AL404" s="95">
        <v>66480307.450000003</v>
      </c>
      <c r="AM404" s="95">
        <v>5634</v>
      </c>
      <c r="AN404" s="95">
        <v>25112883</v>
      </c>
      <c r="AO404" s="95">
        <v>5076</v>
      </c>
      <c r="AP404" s="95">
        <v>19272443</v>
      </c>
      <c r="AQ404" s="72">
        <v>385.46</v>
      </c>
      <c r="AR404" s="72">
        <v>274.11</v>
      </c>
      <c r="AS404" s="72">
        <v>659.57</v>
      </c>
      <c r="AT404" s="95">
        <v>120371232</v>
      </c>
      <c r="AU404" s="95">
        <v>81567717</v>
      </c>
      <c r="AV404" s="95">
        <v>26023</v>
      </c>
      <c r="AW404" s="95">
        <v>24798</v>
      </c>
      <c r="AX404" s="72">
        <v>402.03</v>
      </c>
      <c r="AY404" s="72">
        <v>292.69</v>
      </c>
      <c r="AZ404" s="72">
        <v>694.72</v>
      </c>
      <c r="BA404" s="95">
        <v>119257637</v>
      </c>
      <c r="BB404" s="95">
        <v>82331208</v>
      </c>
      <c r="BC404" s="95">
        <v>24720</v>
      </c>
      <c r="BD404" s="95">
        <v>23441</v>
      </c>
      <c r="BE404" s="72">
        <v>407.87</v>
      </c>
      <c r="BF404" s="72">
        <v>314.48</v>
      </c>
      <c r="BG404" s="72">
        <v>722.35</v>
      </c>
      <c r="BH404" s="95">
        <v>117524595</v>
      </c>
      <c r="BI404" s="95">
        <v>85238707</v>
      </c>
      <c r="BJ404" s="95">
        <v>24012</v>
      </c>
      <c r="BK404" s="95">
        <v>22587</v>
      </c>
      <c r="BL404" s="72">
        <v>383.58</v>
      </c>
      <c r="BM404" s="72">
        <v>335.91</v>
      </c>
      <c r="BN404" s="72">
        <v>719.49</v>
      </c>
      <c r="BO404" s="95">
        <v>108193441</v>
      </c>
      <c r="BP404" s="95">
        <v>88748937</v>
      </c>
      <c r="BQ404" s="95">
        <v>23505</v>
      </c>
      <c r="BR404" s="95">
        <v>22017</v>
      </c>
      <c r="BS404" s="72">
        <v>420.74</v>
      </c>
      <c r="BT404" s="72">
        <v>345.1</v>
      </c>
      <c r="BU404" s="72">
        <v>765.84</v>
      </c>
      <c r="BV404" s="95">
        <v>111797799</v>
      </c>
      <c r="BW404" s="95">
        <v>85752750.450000003</v>
      </c>
      <c r="BX404" s="95">
        <v>22143</v>
      </c>
      <c r="BY404" s="95">
        <v>20707</v>
      </c>
      <c r="BZ404" s="95">
        <v>25439</v>
      </c>
      <c r="CA404" s="95">
        <v>24103</v>
      </c>
      <c r="CB404" s="95">
        <v>23325</v>
      </c>
      <c r="CC404" s="95">
        <v>22799</v>
      </c>
      <c r="CD404" s="95">
        <v>21441</v>
      </c>
      <c r="CE404" s="72">
        <v>650.75523149000003</v>
      </c>
      <c r="CF404" s="72">
        <v>676.59346364999999</v>
      </c>
      <c r="CG404" s="72">
        <v>712.40329333</v>
      </c>
      <c r="CH404" s="72">
        <v>716.50152150999998</v>
      </c>
      <c r="CI404" s="72">
        <v>731.52548966999996</v>
      </c>
      <c r="CJ404" s="96">
        <v>1.013545444</v>
      </c>
      <c r="CK404" s="96">
        <v>1.0267908830000001</v>
      </c>
      <c r="CL404" s="96">
        <v>1.0139621851</v>
      </c>
      <c r="CM404" s="96">
        <v>1.0041709311</v>
      </c>
      <c r="CN404" s="96">
        <v>1.046908154</v>
      </c>
      <c r="CO404" s="96">
        <v>1.0411020911</v>
      </c>
      <c r="CP404" s="96">
        <v>0.98076406549999995</v>
      </c>
      <c r="CQ404" s="96">
        <v>0.99584056389999998</v>
      </c>
      <c r="CR404" s="96">
        <v>0.98486038929999997</v>
      </c>
      <c r="CS404" s="95">
        <v>22003</v>
      </c>
      <c r="CT404" s="95">
        <v>20876</v>
      </c>
      <c r="CU404" s="95">
        <v>20074</v>
      </c>
      <c r="CV404" s="95">
        <v>19436</v>
      </c>
      <c r="CW404" s="95">
        <v>18011</v>
      </c>
      <c r="CX404" s="96">
        <v>1.0410676860000001</v>
      </c>
      <c r="CY404" s="96">
        <v>1.037039797</v>
      </c>
      <c r="CZ404" s="96">
        <v>1.040565328</v>
      </c>
      <c r="DA404" s="96">
        <v>1.0378446690000001</v>
      </c>
      <c r="DB404" s="96">
        <v>1.0499659910000001</v>
      </c>
      <c r="DC404">
        <v>2013</v>
      </c>
      <c r="DD404" s="6">
        <v>22710</v>
      </c>
      <c r="DE404" s="96">
        <v>8.5070202999999994E-3</v>
      </c>
      <c r="DF404" s="72">
        <v>749.93</v>
      </c>
      <c r="DG404" s="96">
        <v>1</v>
      </c>
      <c r="DH404" s="72">
        <v>749.93</v>
      </c>
      <c r="DI404" s="72">
        <v>747.31749173000003</v>
      </c>
      <c r="DJ404" s="96">
        <v>1</v>
      </c>
      <c r="DK404" s="72">
        <v>749.93</v>
      </c>
      <c r="DL404" s="96">
        <v>1</v>
      </c>
      <c r="DM404" s="72">
        <v>749.93</v>
      </c>
      <c r="DN404" s="96">
        <v>1</v>
      </c>
      <c r="DO404" s="96">
        <v>1.8526999999999998E-2</v>
      </c>
      <c r="DP404" s="72">
        <v>13.89</v>
      </c>
      <c r="DQ404" s="72">
        <v>736.04</v>
      </c>
      <c r="DR404" t="s">
        <v>4</v>
      </c>
      <c r="DT404" t="s">
        <v>339</v>
      </c>
    </row>
    <row r="405" spans="1:124" x14ac:dyDescent="0.3">
      <c r="A405" t="s">
        <v>347</v>
      </c>
      <c r="B405">
        <v>11100</v>
      </c>
      <c r="C405" s="95">
        <v>1249</v>
      </c>
      <c r="D405" s="95">
        <v>6276042</v>
      </c>
      <c r="E405" s="95">
        <v>1229</v>
      </c>
      <c r="F405" s="95">
        <v>5117130</v>
      </c>
      <c r="G405" s="95">
        <v>322</v>
      </c>
      <c r="H405" s="95">
        <v>1372595</v>
      </c>
      <c r="I405" s="95">
        <v>297</v>
      </c>
      <c r="J405" s="95">
        <v>1205272</v>
      </c>
      <c r="K405" s="95">
        <v>1051</v>
      </c>
      <c r="L405" s="95">
        <v>5799337</v>
      </c>
      <c r="M405" s="95">
        <v>1032</v>
      </c>
      <c r="N405" s="95">
        <v>4355545</v>
      </c>
      <c r="O405" s="95">
        <v>263</v>
      </c>
      <c r="P405" s="95">
        <v>1082422</v>
      </c>
      <c r="Q405" s="95">
        <v>241</v>
      </c>
      <c r="R405" s="95">
        <v>928511</v>
      </c>
      <c r="S405" s="95">
        <v>959</v>
      </c>
      <c r="T405" s="95">
        <v>3920663</v>
      </c>
      <c r="U405" s="95">
        <v>937</v>
      </c>
      <c r="V405" s="95">
        <v>3988653</v>
      </c>
      <c r="W405" s="95">
        <v>236</v>
      </c>
      <c r="X405" s="95">
        <v>863162</v>
      </c>
      <c r="Y405" s="95">
        <v>218</v>
      </c>
      <c r="Z405" s="95">
        <v>809147</v>
      </c>
      <c r="AA405" s="95">
        <v>868</v>
      </c>
      <c r="AB405" s="95">
        <v>3280919</v>
      </c>
      <c r="AC405" s="95">
        <v>851</v>
      </c>
      <c r="AD405" s="95">
        <v>3654699</v>
      </c>
      <c r="AE405" s="95">
        <v>209</v>
      </c>
      <c r="AF405" s="95">
        <v>848558</v>
      </c>
      <c r="AG405" s="95">
        <v>193</v>
      </c>
      <c r="AH405" s="95">
        <v>808412</v>
      </c>
      <c r="AI405" s="95">
        <v>773</v>
      </c>
      <c r="AJ405" s="95">
        <v>3432349</v>
      </c>
      <c r="AK405" s="95">
        <v>755</v>
      </c>
      <c r="AL405" s="95">
        <v>3494595</v>
      </c>
      <c r="AM405" s="95">
        <v>191</v>
      </c>
      <c r="AN405" s="95">
        <v>740406</v>
      </c>
      <c r="AO405" s="95">
        <v>177</v>
      </c>
      <c r="AP405" s="95">
        <v>872166</v>
      </c>
      <c r="AQ405" s="72">
        <v>405.72</v>
      </c>
      <c r="AR405" s="72">
        <v>345.26</v>
      </c>
      <c r="AS405" s="72">
        <v>750.98</v>
      </c>
      <c r="AT405" s="95">
        <v>7648637</v>
      </c>
      <c r="AU405" s="95">
        <v>6322402</v>
      </c>
      <c r="AV405" s="95">
        <v>1571</v>
      </c>
      <c r="AW405" s="95">
        <v>1526</v>
      </c>
      <c r="AX405" s="72">
        <v>436.44</v>
      </c>
      <c r="AY405" s="72">
        <v>345.91</v>
      </c>
      <c r="AZ405" s="72">
        <v>782.35</v>
      </c>
      <c r="BA405" s="95">
        <v>6881759</v>
      </c>
      <c r="BB405" s="95">
        <v>5284056</v>
      </c>
      <c r="BC405" s="95">
        <v>1314</v>
      </c>
      <c r="BD405" s="95">
        <v>1273</v>
      </c>
      <c r="BE405" s="72">
        <v>333.6</v>
      </c>
      <c r="BF405" s="72">
        <v>346.16</v>
      </c>
      <c r="BG405" s="72">
        <v>679.76</v>
      </c>
      <c r="BH405" s="95">
        <v>4783825</v>
      </c>
      <c r="BI405" s="95">
        <v>4797800</v>
      </c>
      <c r="BJ405" s="95">
        <v>1195</v>
      </c>
      <c r="BK405" s="95">
        <v>1155</v>
      </c>
      <c r="BL405" s="72">
        <v>319.52</v>
      </c>
      <c r="BM405" s="72">
        <v>356.25</v>
      </c>
      <c r="BN405" s="72">
        <v>675.77</v>
      </c>
      <c r="BO405" s="95">
        <v>4129477</v>
      </c>
      <c r="BP405" s="95">
        <v>4463111</v>
      </c>
      <c r="BQ405" s="95">
        <v>1077</v>
      </c>
      <c r="BR405" s="95">
        <v>1044</v>
      </c>
      <c r="BS405" s="72">
        <v>360.72</v>
      </c>
      <c r="BT405" s="72">
        <v>390.45</v>
      </c>
      <c r="BU405" s="72">
        <v>751.17</v>
      </c>
      <c r="BV405" s="95">
        <v>4172755</v>
      </c>
      <c r="BW405" s="95">
        <v>4366761</v>
      </c>
      <c r="BX405" s="95">
        <v>964</v>
      </c>
      <c r="BY405" s="95">
        <v>932</v>
      </c>
      <c r="BZ405" s="95">
        <v>1550</v>
      </c>
      <c r="CA405" s="95">
        <v>1294</v>
      </c>
      <c r="CB405" s="95">
        <v>1176</v>
      </c>
      <c r="CC405" s="95">
        <v>1061</v>
      </c>
      <c r="CD405" s="95">
        <v>948</v>
      </c>
      <c r="CE405" s="72">
        <v>650.75523149000003</v>
      </c>
      <c r="CF405" s="72">
        <v>676.59346364999999</v>
      </c>
      <c r="CG405" s="72">
        <v>712.40329333</v>
      </c>
      <c r="CH405" s="72">
        <v>716.50152150999998</v>
      </c>
      <c r="CI405" s="72">
        <v>731.52548966999996</v>
      </c>
      <c r="CJ405" s="96">
        <v>1.1540130046999999</v>
      </c>
      <c r="CK405" s="96">
        <v>1.1563073574</v>
      </c>
      <c r="CL405" s="96">
        <v>0.95417863219999999</v>
      </c>
      <c r="CM405" s="96">
        <v>0.94315221910000002</v>
      </c>
      <c r="CN405" s="96">
        <v>1.0268541706000001</v>
      </c>
      <c r="CO405" s="96">
        <v>0.98499489650000005</v>
      </c>
      <c r="CP405" s="96">
        <v>1.0628492397</v>
      </c>
      <c r="CQ405" s="96">
        <v>0.99584056389999998</v>
      </c>
      <c r="CR405" s="96">
        <v>1.0672884058000001</v>
      </c>
      <c r="CS405" s="95">
        <v>1937</v>
      </c>
      <c r="CT405" s="95">
        <v>1927</v>
      </c>
      <c r="CU405" s="95">
        <v>1961</v>
      </c>
      <c r="CV405" s="95">
        <v>1949</v>
      </c>
      <c r="CW405" s="95">
        <v>1860</v>
      </c>
      <c r="CX405" s="96">
        <v>1.009601304</v>
      </c>
      <c r="CY405" s="96">
        <v>0.97391191700000002</v>
      </c>
      <c r="CZ405" s="96">
        <v>0.99148857300000004</v>
      </c>
      <c r="DA405" s="96">
        <v>0.95368869499999998</v>
      </c>
      <c r="DB405" s="96">
        <v>0.99680993799999995</v>
      </c>
      <c r="DC405">
        <v>2013</v>
      </c>
      <c r="DD405" s="6">
        <v>1186</v>
      </c>
      <c r="DE405" s="96">
        <v>4.6727959000000003E-3</v>
      </c>
      <c r="DF405" s="72">
        <v>815.84</v>
      </c>
      <c r="DG405" s="96">
        <v>1</v>
      </c>
      <c r="DH405" s="72">
        <v>815.84</v>
      </c>
      <c r="DI405" s="72">
        <v>700.09795784000005</v>
      </c>
      <c r="DJ405" s="96">
        <v>1</v>
      </c>
      <c r="DK405" s="72">
        <v>815.84</v>
      </c>
      <c r="DL405" s="96">
        <v>1</v>
      </c>
      <c r="DM405" s="72">
        <v>815.84</v>
      </c>
      <c r="DN405" s="96">
        <v>1</v>
      </c>
      <c r="DO405" s="96">
        <v>1.2586999999999999E-2</v>
      </c>
      <c r="DP405" s="72">
        <v>10.27</v>
      </c>
      <c r="DQ405" s="72">
        <v>805.57</v>
      </c>
      <c r="DR405" t="s">
        <v>347</v>
      </c>
      <c r="DT405" t="s">
        <v>339</v>
      </c>
    </row>
    <row r="406" spans="1:124" x14ac:dyDescent="0.3">
      <c r="A406" t="s">
        <v>348</v>
      </c>
      <c r="B406">
        <v>11110</v>
      </c>
      <c r="C406" s="95">
        <v>1462</v>
      </c>
      <c r="D406" s="95">
        <v>6179944</v>
      </c>
      <c r="E406" s="95">
        <v>1425</v>
      </c>
      <c r="F406" s="95">
        <v>5343502</v>
      </c>
      <c r="G406" s="95">
        <v>671</v>
      </c>
      <c r="H406" s="95">
        <v>1729652</v>
      </c>
      <c r="I406" s="95">
        <v>624</v>
      </c>
      <c r="J406" s="95">
        <v>2181727</v>
      </c>
      <c r="K406" s="95">
        <v>1440</v>
      </c>
      <c r="L406" s="95">
        <v>5672481</v>
      </c>
      <c r="M406" s="95">
        <v>1400</v>
      </c>
      <c r="N406" s="95">
        <v>5604939</v>
      </c>
      <c r="O406" s="95">
        <v>685</v>
      </c>
      <c r="P406" s="95">
        <v>2021258</v>
      </c>
      <c r="Q406" s="95">
        <v>629</v>
      </c>
      <c r="R406" s="95">
        <v>2232044</v>
      </c>
      <c r="S406" s="95">
        <v>1464</v>
      </c>
      <c r="T406" s="95">
        <v>6612657</v>
      </c>
      <c r="U406" s="95">
        <v>1416</v>
      </c>
      <c r="V406" s="95">
        <v>5995877</v>
      </c>
      <c r="W406" s="95">
        <v>684</v>
      </c>
      <c r="X406" s="95">
        <v>2151850</v>
      </c>
      <c r="Y406" s="95">
        <v>626</v>
      </c>
      <c r="Z406" s="95">
        <v>2460045</v>
      </c>
      <c r="AA406" s="95">
        <v>1497</v>
      </c>
      <c r="AB406" s="95">
        <v>6496650</v>
      </c>
      <c r="AC406" s="95">
        <v>1451</v>
      </c>
      <c r="AD406" s="95">
        <v>5959181</v>
      </c>
      <c r="AE406" s="95">
        <v>656</v>
      </c>
      <c r="AF406" s="95">
        <v>2754215</v>
      </c>
      <c r="AG406" s="95">
        <v>613</v>
      </c>
      <c r="AH406" s="95">
        <v>2856218</v>
      </c>
      <c r="AI406" s="95">
        <v>1431</v>
      </c>
      <c r="AJ406" s="95">
        <v>6321886.2000000002</v>
      </c>
      <c r="AK406" s="95">
        <v>1381</v>
      </c>
      <c r="AL406" s="95">
        <v>6393150.1500000004</v>
      </c>
      <c r="AM406" s="95">
        <v>619</v>
      </c>
      <c r="AN406" s="95">
        <v>2745787</v>
      </c>
      <c r="AO406" s="95">
        <v>578</v>
      </c>
      <c r="AP406" s="95">
        <v>2727213</v>
      </c>
      <c r="AQ406" s="72">
        <v>309.02</v>
      </c>
      <c r="AR406" s="72">
        <v>306.05</v>
      </c>
      <c r="AS406" s="72">
        <v>615.07000000000005</v>
      </c>
      <c r="AT406" s="95">
        <v>7909596</v>
      </c>
      <c r="AU406" s="95">
        <v>7525229</v>
      </c>
      <c r="AV406" s="95">
        <v>2133</v>
      </c>
      <c r="AW406" s="95">
        <v>2049</v>
      </c>
      <c r="AX406" s="72">
        <v>301.72000000000003</v>
      </c>
      <c r="AY406" s="72">
        <v>321.87</v>
      </c>
      <c r="AZ406" s="72">
        <v>623.59</v>
      </c>
      <c r="BA406" s="95">
        <v>7693739</v>
      </c>
      <c r="BB406" s="95">
        <v>7836983</v>
      </c>
      <c r="BC406" s="95">
        <v>2125</v>
      </c>
      <c r="BD406" s="95">
        <v>2029</v>
      </c>
      <c r="BE406" s="72">
        <v>340.03</v>
      </c>
      <c r="BF406" s="72">
        <v>345.08</v>
      </c>
      <c r="BG406" s="72">
        <v>685.11</v>
      </c>
      <c r="BH406" s="95">
        <v>8764507</v>
      </c>
      <c r="BI406" s="95">
        <v>8455922</v>
      </c>
      <c r="BJ406" s="95">
        <v>2148</v>
      </c>
      <c r="BK406" s="95">
        <v>2042</v>
      </c>
      <c r="BL406" s="72">
        <v>358.06</v>
      </c>
      <c r="BM406" s="72">
        <v>355.92</v>
      </c>
      <c r="BN406" s="72">
        <v>713.98</v>
      </c>
      <c r="BO406" s="95">
        <v>9250865</v>
      </c>
      <c r="BP406" s="95">
        <v>8815399</v>
      </c>
      <c r="BQ406" s="95">
        <v>2153</v>
      </c>
      <c r="BR406" s="95">
        <v>2064</v>
      </c>
      <c r="BS406" s="72">
        <v>368.6</v>
      </c>
      <c r="BT406" s="72">
        <v>387.97</v>
      </c>
      <c r="BU406" s="72">
        <v>756.57</v>
      </c>
      <c r="BV406" s="95">
        <v>9067673.1999999993</v>
      </c>
      <c r="BW406" s="95">
        <v>9120363.1500000004</v>
      </c>
      <c r="BX406" s="95">
        <v>2050</v>
      </c>
      <c r="BY406" s="95">
        <v>1959</v>
      </c>
      <c r="BZ406" s="95">
        <v>2093</v>
      </c>
      <c r="CA406" s="95">
        <v>2079</v>
      </c>
      <c r="CB406" s="95">
        <v>2097</v>
      </c>
      <c r="CC406" s="95">
        <v>2111</v>
      </c>
      <c r="CD406" s="95">
        <v>2005</v>
      </c>
      <c r="CE406" s="72">
        <v>650.75523149000003</v>
      </c>
      <c r="CF406" s="72">
        <v>676.59346364999999</v>
      </c>
      <c r="CG406" s="72">
        <v>712.40329333</v>
      </c>
      <c r="CH406" s="72">
        <v>716.50152150999998</v>
      </c>
      <c r="CI406" s="72">
        <v>731.52548966999996</v>
      </c>
      <c r="CJ406" s="96">
        <v>0.94516335829999998</v>
      </c>
      <c r="CK406" s="96">
        <v>0.92166128329999997</v>
      </c>
      <c r="CL406" s="96">
        <v>0.96168842340000005</v>
      </c>
      <c r="CM406" s="96">
        <v>0.99648078689999997</v>
      </c>
      <c r="CN406" s="96">
        <v>1.0342360049999999</v>
      </c>
      <c r="CO406" s="96">
        <v>1.0045272091999999</v>
      </c>
      <c r="CP406" s="96">
        <v>0.96746605019999998</v>
      </c>
      <c r="CQ406" s="96">
        <v>0.99584056389999998</v>
      </c>
      <c r="CR406" s="96">
        <v>0.97150683260000004</v>
      </c>
      <c r="CS406" s="95">
        <v>2288</v>
      </c>
      <c r="CT406" s="95">
        <v>2311</v>
      </c>
      <c r="CU406" s="95">
        <v>2324</v>
      </c>
      <c r="CV406" s="95">
        <v>2328</v>
      </c>
      <c r="CW406" s="95">
        <v>2121</v>
      </c>
      <c r="CX406" s="96">
        <v>1.0051074550000001</v>
      </c>
      <c r="CY406" s="96">
        <v>0.99676825499999999</v>
      </c>
      <c r="CZ406" s="96">
        <v>1.0008631990000001</v>
      </c>
      <c r="DA406" s="96">
        <v>1.0018570179999999</v>
      </c>
      <c r="DB406" s="96">
        <v>1.0193007620000001</v>
      </c>
      <c r="DC406">
        <v>2013</v>
      </c>
      <c r="DD406" s="6">
        <v>2028.6</v>
      </c>
      <c r="DE406" s="96">
        <v>2.4079977000000001E-3</v>
      </c>
      <c r="DF406" s="72">
        <v>744.31</v>
      </c>
      <c r="DG406" s="96">
        <v>1</v>
      </c>
      <c r="DH406" s="72">
        <v>744.31</v>
      </c>
      <c r="DI406" s="72">
        <v>700.87667700999998</v>
      </c>
      <c r="DJ406" s="96">
        <v>1</v>
      </c>
      <c r="DK406" s="72">
        <v>744.31</v>
      </c>
      <c r="DL406" s="96">
        <v>1</v>
      </c>
      <c r="DM406" s="72">
        <v>744.31</v>
      </c>
      <c r="DN406" s="96">
        <v>1</v>
      </c>
      <c r="DO406" s="96">
        <v>6.6309999999999997E-3</v>
      </c>
      <c r="DP406" s="72">
        <v>4.9400000000000004</v>
      </c>
      <c r="DQ406" s="72">
        <v>739.37</v>
      </c>
      <c r="DR406" t="s">
        <v>348</v>
      </c>
      <c r="DT406" t="s">
        <v>339</v>
      </c>
    </row>
    <row r="407" spans="1:124" x14ac:dyDescent="0.3">
      <c r="A407" t="s">
        <v>349</v>
      </c>
      <c r="B407">
        <v>11120</v>
      </c>
      <c r="C407" s="95">
        <v>1812</v>
      </c>
      <c r="D407" s="95">
        <v>7828015</v>
      </c>
      <c r="E407" s="95">
        <v>1807</v>
      </c>
      <c r="F407" s="95">
        <v>5696283</v>
      </c>
      <c r="G407" s="95">
        <v>479</v>
      </c>
      <c r="H407" s="95">
        <v>1622870</v>
      </c>
      <c r="I407" s="95">
        <v>453</v>
      </c>
      <c r="J407" s="95">
        <v>1615848</v>
      </c>
      <c r="K407" s="95">
        <v>1757</v>
      </c>
      <c r="L407" s="95">
        <v>7539054</v>
      </c>
      <c r="M407" s="95">
        <v>1749</v>
      </c>
      <c r="N407" s="95">
        <v>6056733</v>
      </c>
      <c r="O407" s="95">
        <v>486</v>
      </c>
      <c r="P407" s="95">
        <v>2338509</v>
      </c>
      <c r="Q407" s="95">
        <v>456</v>
      </c>
      <c r="R407" s="95">
        <v>1913938</v>
      </c>
      <c r="S407" s="95">
        <v>1759</v>
      </c>
      <c r="T407" s="95">
        <v>8024468</v>
      </c>
      <c r="U407" s="95">
        <v>1744</v>
      </c>
      <c r="V407" s="95">
        <v>6298275</v>
      </c>
      <c r="W407" s="95">
        <v>462</v>
      </c>
      <c r="X407" s="95">
        <v>1849661</v>
      </c>
      <c r="Y407" s="95">
        <v>433</v>
      </c>
      <c r="Z407" s="95">
        <v>1742317</v>
      </c>
      <c r="AA407" s="95">
        <v>1739</v>
      </c>
      <c r="AB407" s="95">
        <v>7332418</v>
      </c>
      <c r="AC407" s="95">
        <v>1716</v>
      </c>
      <c r="AD407" s="95">
        <v>6502387</v>
      </c>
      <c r="AE407" s="95">
        <v>428</v>
      </c>
      <c r="AF407" s="95">
        <v>1936480</v>
      </c>
      <c r="AG407" s="95">
        <v>403</v>
      </c>
      <c r="AH407" s="95">
        <v>1788360</v>
      </c>
      <c r="AI407" s="95">
        <v>1611</v>
      </c>
      <c r="AJ407" s="95">
        <v>6384196</v>
      </c>
      <c r="AK407" s="95">
        <v>1592</v>
      </c>
      <c r="AL407" s="95">
        <v>6176911.0099999998</v>
      </c>
      <c r="AM407" s="95">
        <v>411</v>
      </c>
      <c r="AN407" s="95">
        <v>1604475</v>
      </c>
      <c r="AO407" s="95">
        <v>384</v>
      </c>
      <c r="AP407" s="95">
        <v>1632367</v>
      </c>
      <c r="AQ407" s="72">
        <v>343.77</v>
      </c>
      <c r="AR407" s="72">
        <v>269.62</v>
      </c>
      <c r="AS407" s="72">
        <v>613.39</v>
      </c>
      <c r="AT407" s="95">
        <v>9450885</v>
      </c>
      <c r="AU407" s="95">
        <v>7312131</v>
      </c>
      <c r="AV407" s="95">
        <v>2291</v>
      </c>
      <c r="AW407" s="95">
        <v>2260</v>
      </c>
      <c r="AX407" s="72">
        <v>366.98</v>
      </c>
      <c r="AY407" s="72">
        <v>301.23</v>
      </c>
      <c r="AZ407" s="72">
        <v>668.21</v>
      </c>
      <c r="BA407" s="95">
        <v>9877563</v>
      </c>
      <c r="BB407" s="95">
        <v>7970671</v>
      </c>
      <c r="BC407" s="95">
        <v>2243</v>
      </c>
      <c r="BD407" s="95">
        <v>2205</v>
      </c>
      <c r="BE407" s="72">
        <v>370.48</v>
      </c>
      <c r="BF407" s="72">
        <v>307.79000000000002</v>
      </c>
      <c r="BG407" s="72">
        <v>678.27</v>
      </c>
      <c r="BH407" s="95">
        <v>9874129</v>
      </c>
      <c r="BI407" s="95">
        <v>8040592</v>
      </c>
      <c r="BJ407" s="95">
        <v>2221</v>
      </c>
      <c r="BK407" s="95">
        <v>2177</v>
      </c>
      <c r="BL407" s="72">
        <v>356.44</v>
      </c>
      <c r="BM407" s="72">
        <v>326.05</v>
      </c>
      <c r="BN407" s="72">
        <v>682.49</v>
      </c>
      <c r="BO407" s="95">
        <v>9268898</v>
      </c>
      <c r="BP407" s="95">
        <v>8290747</v>
      </c>
      <c r="BQ407" s="95">
        <v>2167</v>
      </c>
      <c r="BR407" s="95">
        <v>2119</v>
      </c>
      <c r="BS407" s="72">
        <v>329.24</v>
      </c>
      <c r="BT407" s="72">
        <v>329.34</v>
      </c>
      <c r="BU407" s="72">
        <v>658.58</v>
      </c>
      <c r="BV407" s="95">
        <v>7988671</v>
      </c>
      <c r="BW407" s="95">
        <v>7809278.0099999998</v>
      </c>
      <c r="BX407" s="95">
        <v>2022</v>
      </c>
      <c r="BY407" s="95">
        <v>1976</v>
      </c>
      <c r="BZ407" s="95">
        <v>2276</v>
      </c>
      <c r="CA407" s="95">
        <v>2225</v>
      </c>
      <c r="CB407" s="95">
        <v>2200</v>
      </c>
      <c r="CC407" s="95">
        <v>2144</v>
      </c>
      <c r="CD407" s="95">
        <v>1999</v>
      </c>
      <c r="CE407" s="72">
        <v>650.75523149000003</v>
      </c>
      <c r="CF407" s="72">
        <v>676.59346364999999</v>
      </c>
      <c r="CG407" s="72">
        <v>712.40329333</v>
      </c>
      <c r="CH407" s="72">
        <v>716.50152150999998</v>
      </c>
      <c r="CI407" s="72">
        <v>731.52548966999996</v>
      </c>
      <c r="CJ407" s="96">
        <v>0.94258174240000003</v>
      </c>
      <c r="CK407" s="96">
        <v>0.98760930440000005</v>
      </c>
      <c r="CL407" s="96">
        <v>0.95208712019999997</v>
      </c>
      <c r="CM407" s="96">
        <v>0.95253112449999999</v>
      </c>
      <c r="CN407" s="96">
        <v>0.90028305139999998</v>
      </c>
      <c r="CO407" s="96">
        <v>1.0383249456000001</v>
      </c>
      <c r="CP407" s="96">
        <v>0.91206367779999997</v>
      </c>
      <c r="CQ407" s="96">
        <v>0.99584056389999998</v>
      </c>
      <c r="CR407" s="96">
        <v>0.91587306300000004</v>
      </c>
      <c r="CS407" s="95">
        <v>2549</v>
      </c>
      <c r="CT407" s="95">
        <v>2502</v>
      </c>
      <c r="CU407" s="95">
        <v>2524</v>
      </c>
      <c r="CV407" s="95">
        <v>2493</v>
      </c>
      <c r="CW407" s="95">
        <v>2327</v>
      </c>
      <c r="CX407" s="96">
        <v>1.0644383390000001</v>
      </c>
      <c r="CY407" s="96">
        <v>1.0371228969999999</v>
      </c>
      <c r="CZ407" s="96">
        <v>1.0365505340000001</v>
      </c>
      <c r="DA407" s="96">
        <v>1.0316862360000001</v>
      </c>
      <c r="DB407" s="96">
        <v>1.0200496569999999</v>
      </c>
      <c r="DC407">
        <v>2013</v>
      </c>
      <c r="DD407" s="6">
        <v>2147.4</v>
      </c>
      <c r="DE407" s="96">
        <v>9.7748619999999992E-4</v>
      </c>
      <c r="DF407" s="72">
        <v>702.69</v>
      </c>
      <c r="DG407" s="96">
        <v>1</v>
      </c>
      <c r="DH407" s="72">
        <v>702.69</v>
      </c>
      <c r="DI407" s="72">
        <v>669.37591186999998</v>
      </c>
      <c r="DJ407" s="96">
        <v>1</v>
      </c>
      <c r="DK407" s="72">
        <v>702.69</v>
      </c>
      <c r="DL407" s="96">
        <v>1</v>
      </c>
      <c r="DM407" s="72">
        <v>702.69</v>
      </c>
      <c r="DN407" s="96">
        <v>1</v>
      </c>
      <c r="DO407" s="96">
        <v>3.6619999999999999E-3</v>
      </c>
      <c r="DP407" s="72">
        <v>2.57</v>
      </c>
      <c r="DQ407" s="72">
        <v>700.12</v>
      </c>
      <c r="DR407" t="s">
        <v>349</v>
      </c>
      <c r="DT407" t="s">
        <v>339</v>
      </c>
    </row>
    <row r="408" spans="1:124" x14ac:dyDescent="0.3">
      <c r="A408" t="s">
        <v>350</v>
      </c>
      <c r="B408">
        <v>11130</v>
      </c>
      <c r="C408" s="95">
        <v>2398</v>
      </c>
      <c r="D408" s="95">
        <v>9799764</v>
      </c>
      <c r="E408" s="95">
        <v>2335</v>
      </c>
      <c r="F408" s="95">
        <v>7832634</v>
      </c>
      <c r="G408" s="95">
        <v>652</v>
      </c>
      <c r="H408" s="95">
        <v>1972658</v>
      </c>
      <c r="I408" s="95">
        <v>601</v>
      </c>
      <c r="J408" s="95">
        <v>2045520</v>
      </c>
      <c r="K408" s="95">
        <v>2381</v>
      </c>
      <c r="L408" s="95">
        <v>9767906</v>
      </c>
      <c r="M408" s="95">
        <v>2312</v>
      </c>
      <c r="N408" s="95">
        <v>8547684</v>
      </c>
      <c r="O408" s="95">
        <v>658</v>
      </c>
      <c r="P408" s="95">
        <v>2575397</v>
      </c>
      <c r="Q408" s="95">
        <v>598</v>
      </c>
      <c r="R408" s="95">
        <v>2219855</v>
      </c>
      <c r="S408" s="95">
        <v>2457</v>
      </c>
      <c r="T408" s="95">
        <v>10913156</v>
      </c>
      <c r="U408" s="95">
        <v>2367</v>
      </c>
      <c r="V408" s="95">
        <v>9256400</v>
      </c>
      <c r="W408" s="95">
        <v>644</v>
      </c>
      <c r="X408" s="95">
        <v>2634836</v>
      </c>
      <c r="Y408" s="95">
        <v>583</v>
      </c>
      <c r="Z408" s="95">
        <v>2690762</v>
      </c>
      <c r="AA408" s="95">
        <v>2505</v>
      </c>
      <c r="AB408" s="95">
        <v>9725712</v>
      </c>
      <c r="AC408" s="95">
        <v>2391</v>
      </c>
      <c r="AD408" s="95">
        <v>9513400</v>
      </c>
      <c r="AE408" s="95">
        <v>624</v>
      </c>
      <c r="AF408" s="95">
        <v>2420469</v>
      </c>
      <c r="AG408" s="95">
        <v>554</v>
      </c>
      <c r="AH408" s="95">
        <v>2615634</v>
      </c>
      <c r="AI408" s="95">
        <v>2390</v>
      </c>
      <c r="AJ408" s="95">
        <v>9415207</v>
      </c>
      <c r="AK408" s="95">
        <v>2272</v>
      </c>
      <c r="AL408" s="95">
        <v>9822744</v>
      </c>
      <c r="AM408" s="95">
        <v>605</v>
      </c>
      <c r="AN408" s="95">
        <v>2806893</v>
      </c>
      <c r="AO408" s="95">
        <v>538</v>
      </c>
      <c r="AP408" s="95">
        <v>2681405</v>
      </c>
      <c r="AQ408" s="72">
        <v>321.64999999999998</v>
      </c>
      <c r="AR408" s="72">
        <v>280.37</v>
      </c>
      <c r="AS408" s="72">
        <v>602.02</v>
      </c>
      <c r="AT408" s="95">
        <v>11772422</v>
      </c>
      <c r="AU408" s="95">
        <v>9878154</v>
      </c>
      <c r="AV408" s="95">
        <v>3050</v>
      </c>
      <c r="AW408" s="95">
        <v>2936</v>
      </c>
      <c r="AX408" s="72">
        <v>338.47</v>
      </c>
      <c r="AY408" s="72">
        <v>308.35000000000002</v>
      </c>
      <c r="AZ408" s="72">
        <v>646.82000000000005</v>
      </c>
      <c r="BA408" s="95">
        <v>12343303</v>
      </c>
      <c r="BB408" s="95">
        <v>10767539</v>
      </c>
      <c r="BC408" s="95">
        <v>3039</v>
      </c>
      <c r="BD408" s="95">
        <v>2910</v>
      </c>
      <c r="BE408" s="72">
        <v>364.08</v>
      </c>
      <c r="BF408" s="72">
        <v>337.49</v>
      </c>
      <c r="BG408" s="72">
        <v>701.57</v>
      </c>
      <c r="BH408" s="95">
        <v>13547992</v>
      </c>
      <c r="BI408" s="95">
        <v>11947162</v>
      </c>
      <c r="BJ408" s="95">
        <v>3101</v>
      </c>
      <c r="BK408" s="95">
        <v>2950</v>
      </c>
      <c r="BL408" s="72">
        <v>323.48</v>
      </c>
      <c r="BM408" s="72">
        <v>343.21</v>
      </c>
      <c r="BN408" s="72">
        <v>666.69</v>
      </c>
      <c r="BO408" s="95">
        <v>12146181</v>
      </c>
      <c r="BP408" s="95">
        <v>12129034</v>
      </c>
      <c r="BQ408" s="95">
        <v>3129</v>
      </c>
      <c r="BR408" s="95">
        <v>2945</v>
      </c>
      <c r="BS408" s="72">
        <v>340.07</v>
      </c>
      <c r="BT408" s="72">
        <v>370.82</v>
      </c>
      <c r="BU408" s="72">
        <v>710.89</v>
      </c>
      <c r="BV408" s="95">
        <v>12222100</v>
      </c>
      <c r="BW408" s="95">
        <v>12504149</v>
      </c>
      <c r="BX408" s="95">
        <v>2995</v>
      </c>
      <c r="BY408" s="95">
        <v>2810</v>
      </c>
      <c r="BZ408" s="95">
        <v>2996</v>
      </c>
      <c r="CA408" s="95">
        <v>2977</v>
      </c>
      <c r="CB408" s="95">
        <v>3028</v>
      </c>
      <c r="CC408" s="95">
        <v>3042</v>
      </c>
      <c r="CD408" s="95">
        <v>2904</v>
      </c>
      <c r="CE408" s="72">
        <v>650.75523149000003</v>
      </c>
      <c r="CF408" s="72">
        <v>676.59346364999999</v>
      </c>
      <c r="CG408" s="72">
        <v>712.40329333</v>
      </c>
      <c r="CH408" s="72">
        <v>716.50152150999998</v>
      </c>
      <c r="CI408" s="72">
        <v>731.52548966999996</v>
      </c>
      <c r="CJ408" s="96">
        <v>0.92510973539999997</v>
      </c>
      <c r="CK408" s="96">
        <v>0.95599504690000003</v>
      </c>
      <c r="CL408" s="96">
        <v>0.98479331380000001</v>
      </c>
      <c r="CM408" s="96">
        <v>0.93047953139999995</v>
      </c>
      <c r="CN408" s="96">
        <v>0.97179115429999996</v>
      </c>
      <c r="CO408" s="96">
        <v>0.97565309909999998</v>
      </c>
      <c r="CP408" s="96">
        <v>0.97743117629999998</v>
      </c>
      <c r="CQ408" s="96">
        <v>0.99584056389999998</v>
      </c>
      <c r="CR408" s="96">
        <v>0.98151357979999998</v>
      </c>
      <c r="CS408" s="95">
        <v>2531</v>
      </c>
      <c r="CT408" s="95">
        <v>2522</v>
      </c>
      <c r="CU408" s="95">
        <v>2633</v>
      </c>
      <c r="CV408" s="95">
        <v>2662</v>
      </c>
      <c r="CW408" s="95">
        <v>2505</v>
      </c>
      <c r="CX408" s="96">
        <v>0.96990326999999998</v>
      </c>
      <c r="CY408" s="96">
        <v>0.97756787000000001</v>
      </c>
      <c r="CZ408" s="96">
        <v>0.99414803900000004</v>
      </c>
      <c r="DA408" s="96">
        <v>0.97005520700000003</v>
      </c>
      <c r="DB408" s="96">
        <v>0.96604358899999998</v>
      </c>
      <c r="DC408">
        <v>2013</v>
      </c>
      <c r="DD408" s="6">
        <v>2910.2</v>
      </c>
      <c r="DE408" s="96">
        <v>4.3491995000000004E-3</v>
      </c>
      <c r="DF408" s="72">
        <v>750.51</v>
      </c>
      <c r="DG408" s="96">
        <v>1</v>
      </c>
      <c r="DH408" s="72">
        <v>750.51</v>
      </c>
      <c r="DI408" s="72">
        <v>727.37521564999997</v>
      </c>
      <c r="DJ408" s="96">
        <v>1</v>
      </c>
      <c r="DK408" s="72">
        <v>750.51</v>
      </c>
      <c r="DL408" s="96">
        <v>1</v>
      </c>
      <c r="DM408" s="72">
        <v>750.51</v>
      </c>
      <c r="DN408" s="96">
        <v>1</v>
      </c>
      <c r="DO408" s="96">
        <v>1.0325000000000001E-2</v>
      </c>
      <c r="DP408" s="72">
        <v>7.75</v>
      </c>
      <c r="DQ408" s="72">
        <v>742.76</v>
      </c>
      <c r="DR408" t="s">
        <v>350</v>
      </c>
      <c r="DT408" t="s">
        <v>339</v>
      </c>
    </row>
    <row r="409" spans="1:124" x14ac:dyDescent="0.3">
      <c r="A409" t="s">
        <v>351</v>
      </c>
      <c r="B409">
        <v>11140</v>
      </c>
      <c r="C409" s="95">
        <v>4995</v>
      </c>
      <c r="D409" s="95">
        <v>20134713</v>
      </c>
      <c r="E409" s="95">
        <v>4862</v>
      </c>
      <c r="F409" s="95">
        <v>16947425</v>
      </c>
      <c r="G409" s="95">
        <v>1144</v>
      </c>
      <c r="H409" s="95">
        <v>4337054</v>
      </c>
      <c r="I409" s="95">
        <v>1058</v>
      </c>
      <c r="J409" s="95">
        <v>3634957</v>
      </c>
      <c r="K409" s="95">
        <v>4877</v>
      </c>
      <c r="L409" s="95">
        <v>19977847</v>
      </c>
      <c r="M409" s="95">
        <v>4698</v>
      </c>
      <c r="N409" s="95">
        <v>18038461</v>
      </c>
      <c r="O409" s="95">
        <v>1181</v>
      </c>
      <c r="P409" s="95">
        <v>3683381</v>
      </c>
      <c r="Q409" s="95">
        <v>1088</v>
      </c>
      <c r="R409" s="95">
        <v>3861288</v>
      </c>
      <c r="S409" s="95">
        <v>4985</v>
      </c>
      <c r="T409" s="95">
        <v>19819714</v>
      </c>
      <c r="U409" s="95">
        <v>4779</v>
      </c>
      <c r="V409" s="95">
        <v>19459860</v>
      </c>
      <c r="W409" s="95">
        <v>1206</v>
      </c>
      <c r="X409" s="95">
        <v>4275054</v>
      </c>
      <c r="Y409" s="95">
        <v>1113</v>
      </c>
      <c r="Z409" s="95">
        <v>4660266</v>
      </c>
      <c r="AA409" s="95">
        <v>5109</v>
      </c>
      <c r="AB409" s="95">
        <v>22532697</v>
      </c>
      <c r="AC409" s="95">
        <v>4872</v>
      </c>
      <c r="AD409" s="95">
        <v>21377400</v>
      </c>
      <c r="AE409" s="95">
        <v>1309</v>
      </c>
      <c r="AF409" s="95">
        <v>4938629</v>
      </c>
      <c r="AG409" s="95">
        <v>1205</v>
      </c>
      <c r="AH409" s="95">
        <v>5247087</v>
      </c>
      <c r="AI409" s="95">
        <v>4762</v>
      </c>
      <c r="AJ409" s="95">
        <v>19970927</v>
      </c>
      <c r="AK409" s="95">
        <v>4532</v>
      </c>
      <c r="AL409" s="95">
        <v>20088279</v>
      </c>
      <c r="AM409" s="95">
        <v>1363</v>
      </c>
      <c r="AN409" s="95">
        <v>5510614</v>
      </c>
      <c r="AO409" s="95">
        <v>1253</v>
      </c>
      <c r="AP409" s="95">
        <v>6018816</v>
      </c>
      <c r="AQ409" s="72">
        <v>332.19</v>
      </c>
      <c r="AR409" s="72">
        <v>289.73</v>
      </c>
      <c r="AS409" s="72">
        <v>621.91999999999996</v>
      </c>
      <c r="AT409" s="95">
        <v>24471767</v>
      </c>
      <c r="AU409" s="95">
        <v>20582382</v>
      </c>
      <c r="AV409" s="95">
        <v>6139</v>
      </c>
      <c r="AW409" s="95">
        <v>5920</v>
      </c>
      <c r="AX409" s="72">
        <v>325.48</v>
      </c>
      <c r="AY409" s="72">
        <v>315.41000000000003</v>
      </c>
      <c r="AZ409" s="72">
        <v>640.89</v>
      </c>
      <c r="BA409" s="95">
        <v>23661228</v>
      </c>
      <c r="BB409" s="95">
        <v>21899749</v>
      </c>
      <c r="BC409" s="95">
        <v>6058</v>
      </c>
      <c r="BD409" s="95">
        <v>5786</v>
      </c>
      <c r="BE409" s="72">
        <v>324.33</v>
      </c>
      <c r="BF409" s="72">
        <v>341.14</v>
      </c>
      <c r="BG409" s="72">
        <v>665.47</v>
      </c>
      <c r="BH409" s="95">
        <v>24094768</v>
      </c>
      <c r="BI409" s="95">
        <v>24120126</v>
      </c>
      <c r="BJ409" s="95">
        <v>6191</v>
      </c>
      <c r="BK409" s="95">
        <v>5892</v>
      </c>
      <c r="BL409" s="72">
        <v>356.7</v>
      </c>
      <c r="BM409" s="72">
        <v>365.1</v>
      </c>
      <c r="BN409" s="72">
        <v>721.8</v>
      </c>
      <c r="BO409" s="95">
        <v>27471326</v>
      </c>
      <c r="BP409" s="95">
        <v>26624487</v>
      </c>
      <c r="BQ409" s="95">
        <v>6418</v>
      </c>
      <c r="BR409" s="95">
        <v>6077</v>
      </c>
      <c r="BS409" s="72">
        <v>346.69</v>
      </c>
      <c r="BT409" s="72">
        <v>376.07</v>
      </c>
      <c r="BU409" s="72">
        <v>722.76</v>
      </c>
      <c r="BV409" s="95">
        <v>25481541</v>
      </c>
      <c r="BW409" s="95">
        <v>26107095</v>
      </c>
      <c r="BX409" s="95">
        <v>6125</v>
      </c>
      <c r="BY409" s="95">
        <v>5785</v>
      </c>
      <c r="BZ409" s="95">
        <v>6035</v>
      </c>
      <c r="CA409" s="95">
        <v>5927</v>
      </c>
      <c r="CB409" s="95">
        <v>6047</v>
      </c>
      <c r="CC409" s="95">
        <v>6256</v>
      </c>
      <c r="CD409" s="95">
        <v>5959</v>
      </c>
      <c r="CE409" s="72">
        <v>650.75523149000003</v>
      </c>
      <c r="CF409" s="72">
        <v>676.59346364999999</v>
      </c>
      <c r="CG409" s="72">
        <v>712.40329333</v>
      </c>
      <c r="CH409" s="72">
        <v>716.50152150999998</v>
      </c>
      <c r="CI409" s="72">
        <v>731.52548966999996</v>
      </c>
      <c r="CJ409" s="96">
        <v>0.95568958940000004</v>
      </c>
      <c r="CK409" s="96">
        <v>0.94723055190000005</v>
      </c>
      <c r="CL409" s="96">
        <v>0.93411976929999996</v>
      </c>
      <c r="CM409" s="96">
        <v>1.0073949298</v>
      </c>
      <c r="CN409" s="96">
        <v>0.98801751979999997</v>
      </c>
      <c r="CO409" s="96">
        <v>1.0237181057</v>
      </c>
      <c r="CP409" s="96">
        <v>0.94409825000000003</v>
      </c>
      <c r="CQ409" s="96">
        <v>0.99584056389999998</v>
      </c>
      <c r="CR409" s="96">
        <v>0.94804143289999998</v>
      </c>
      <c r="CS409" s="95">
        <v>6036</v>
      </c>
      <c r="CT409" s="95">
        <v>5931</v>
      </c>
      <c r="CU409" s="95">
        <v>6091</v>
      </c>
      <c r="CV409" s="95">
        <v>6210</v>
      </c>
      <c r="CW409" s="95">
        <v>5842</v>
      </c>
      <c r="CX409" s="96">
        <v>1.0257124790000001</v>
      </c>
      <c r="CY409" s="96">
        <v>1.028073311</v>
      </c>
      <c r="CZ409" s="96">
        <v>1.0278776430000001</v>
      </c>
      <c r="DA409" s="96">
        <v>1.0184630670000001</v>
      </c>
      <c r="DB409" s="96">
        <v>1.018485187</v>
      </c>
      <c r="DC409">
        <v>2013</v>
      </c>
      <c r="DD409" s="6">
        <v>5892</v>
      </c>
      <c r="DE409" s="96">
        <v>2.99716E-3</v>
      </c>
      <c r="DF409" s="72">
        <v>725.9</v>
      </c>
      <c r="DG409" s="96">
        <v>1</v>
      </c>
      <c r="DH409" s="72">
        <v>725.9</v>
      </c>
      <c r="DI409" s="72">
        <v>700.09795784000005</v>
      </c>
      <c r="DJ409" s="96">
        <v>1</v>
      </c>
      <c r="DK409" s="72">
        <v>725.9</v>
      </c>
      <c r="DL409" s="96">
        <v>1</v>
      </c>
      <c r="DM409" s="72">
        <v>725.9</v>
      </c>
      <c r="DN409" s="96">
        <v>1</v>
      </c>
      <c r="DO409" s="96">
        <v>9.2599999999999991E-3</v>
      </c>
      <c r="DP409" s="72">
        <v>6.72</v>
      </c>
      <c r="DQ409" s="72">
        <v>719.18</v>
      </c>
      <c r="DR409" t="s">
        <v>351</v>
      </c>
      <c r="DT409" t="s">
        <v>339</v>
      </c>
    </row>
    <row r="410" spans="1:124" x14ac:dyDescent="0.3">
      <c r="A410" t="s">
        <v>352</v>
      </c>
      <c r="B410">
        <v>11150</v>
      </c>
      <c r="C410" s="95">
        <v>1987</v>
      </c>
      <c r="D410" s="95">
        <v>9737705</v>
      </c>
      <c r="E410" s="95">
        <v>1915</v>
      </c>
      <c r="F410" s="95">
        <v>5513543</v>
      </c>
      <c r="G410" s="95">
        <v>705</v>
      </c>
      <c r="H410" s="95">
        <v>3589434</v>
      </c>
      <c r="I410" s="95">
        <v>648</v>
      </c>
      <c r="J410" s="95">
        <v>1946189</v>
      </c>
      <c r="K410" s="95">
        <v>1927</v>
      </c>
      <c r="L410" s="95">
        <v>8167062</v>
      </c>
      <c r="M410" s="95">
        <v>1858</v>
      </c>
      <c r="N410" s="95">
        <v>5384310</v>
      </c>
      <c r="O410" s="95">
        <v>671</v>
      </c>
      <c r="P410" s="95">
        <v>3199667</v>
      </c>
      <c r="Q410" s="95">
        <v>608</v>
      </c>
      <c r="R410" s="95">
        <v>1906691</v>
      </c>
      <c r="S410" s="95">
        <v>1912</v>
      </c>
      <c r="T410" s="95">
        <v>9214681</v>
      </c>
      <c r="U410" s="95">
        <v>1850</v>
      </c>
      <c r="V410" s="95">
        <v>5885966</v>
      </c>
      <c r="W410" s="95">
        <v>664</v>
      </c>
      <c r="X410" s="95">
        <v>2288418</v>
      </c>
      <c r="Y410" s="95">
        <v>599</v>
      </c>
      <c r="Z410" s="95">
        <v>1910981</v>
      </c>
      <c r="AA410" s="95">
        <v>1895</v>
      </c>
      <c r="AB410" s="95">
        <v>8442441</v>
      </c>
      <c r="AC410" s="95">
        <v>1823</v>
      </c>
      <c r="AD410" s="95">
        <v>6353873</v>
      </c>
      <c r="AE410" s="95">
        <v>616</v>
      </c>
      <c r="AF410" s="95">
        <v>2646626</v>
      </c>
      <c r="AG410" s="95">
        <v>547</v>
      </c>
      <c r="AH410" s="95">
        <v>2357588</v>
      </c>
      <c r="AI410" s="95">
        <v>1756</v>
      </c>
      <c r="AJ410" s="95">
        <v>7467142</v>
      </c>
      <c r="AK410" s="95">
        <v>1680</v>
      </c>
      <c r="AL410" s="95">
        <v>5954403</v>
      </c>
      <c r="AM410" s="95">
        <v>606</v>
      </c>
      <c r="AN410" s="95">
        <v>2481018</v>
      </c>
      <c r="AO410" s="95">
        <v>543</v>
      </c>
      <c r="AP410" s="95">
        <v>2002969</v>
      </c>
      <c r="AQ410" s="72">
        <v>412.55</v>
      </c>
      <c r="AR410" s="72">
        <v>242.55</v>
      </c>
      <c r="AS410" s="72">
        <v>655.1</v>
      </c>
      <c r="AT410" s="95">
        <v>13327139</v>
      </c>
      <c r="AU410" s="95">
        <v>7459732</v>
      </c>
      <c r="AV410" s="95">
        <v>2692</v>
      </c>
      <c r="AW410" s="95">
        <v>2563</v>
      </c>
      <c r="AX410" s="72">
        <v>364.6</v>
      </c>
      <c r="AY410" s="72">
        <v>246.38</v>
      </c>
      <c r="AZ410" s="72">
        <v>610.98</v>
      </c>
      <c r="BA410" s="95">
        <v>11366729</v>
      </c>
      <c r="BB410" s="95">
        <v>7291001</v>
      </c>
      <c r="BC410" s="95">
        <v>2598</v>
      </c>
      <c r="BD410" s="95">
        <v>2466</v>
      </c>
      <c r="BE410" s="72">
        <v>372.12</v>
      </c>
      <c r="BF410" s="72">
        <v>265.31</v>
      </c>
      <c r="BG410" s="72">
        <v>637.42999999999995</v>
      </c>
      <c r="BH410" s="95">
        <v>11503099</v>
      </c>
      <c r="BI410" s="95">
        <v>7796947</v>
      </c>
      <c r="BJ410" s="95">
        <v>2576</v>
      </c>
      <c r="BK410" s="95">
        <v>2449</v>
      </c>
      <c r="BL410" s="72">
        <v>368.02</v>
      </c>
      <c r="BM410" s="72">
        <v>306.31</v>
      </c>
      <c r="BN410" s="72">
        <v>674.33</v>
      </c>
      <c r="BO410" s="95">
        <v>11089067</v>
      </c>
      <c r="BP410" s="95">
        <v>8711461</v>
      </c>
      <c r="BQ410" s="95">
        <v>2511</v>
      </c>
      <c r="BR410" s="95">
        <v>2370</v>
      </c>
      <c r="BS410" s="72">
        <v>350.98</v>
      </c>
      <c r="BT410" s="72">
        <v>298.3</v>
      </c>
      <c r="BU410" s="72">
        <v>649.28</v>
      </c>
      <c r="BV410" s="95">
        <v>9948160</v>
      </c>
      <c r="BW410" s="95">
        <v>7957372</v>
      </c>
      <c r="BX410" s="95">
        <v>2362</v>
      </c>
      <c r="BY410" s="95">
        <v>2223</v>
      </c>
      <c r="BZ410" s="95">
        <v>2631</v>
      </c>
      <c r="CA410" s="95">
        <v>2534</v>
      </c>
      <c r="CB410" s="95">
        <v>2515</v>
      </c>
      <c r="CC410" s="95">
        <v>2444</v>
      </c>
      <c r="CD410" s="95">
        <v>2294</v>
      </c>
      <c r="CE410" s="72">
        <v>650.75523149000003</v>
      </c>
      <c r="CF410" s="72">
        <v>676.59346364999999</v>
      </c>
      <c r="CG410" s="72">
        <v>712.40329333</v>
      </c>
      <c r="CH410" s="72">
        <v>716.50152150999998</v>
      </c>
      <c r="CI410" s="72">
        <v>731.52548966999996</v>
      </c>
      <c r="CJ410" s="96">
        <v>1.0066765018999999</v>
      </c>
      <c r="CK410" s="96">
        <v>0.90302379909999997</v>
      </c>
      <c r="CL410" s="96">
        <v>0.89476004109999996</v>
      </c>
      <c r="CM410" s="96">
        <v>0.94114245360000004</v>
      </c>
      <c r="CN410" s="96">
        <v>0.88756989220000004</v>
      </c>
      <c r="CO410" s="96">
        <v>0.96115288789999997</v>
      </c>
      <c r="CP410" s="96">
        <v>0.96408651450000005</v>
      </c>
      <c r="CQ410" s="96">
        <v>0.99584056389999998</v>
      </c>
      <c r="CR410" s="96">
        <v>0.96811318170000005</v>
      </c>
      <c r="CS410" s="95">
        <v>2590</v>
      </c>
      <c r="CT410" s="95">
        <v>2639</v>
      </c>
      <c r="CU410" s="95">
        <v>2612</v>
      </c>
      <c r="CV410" s="95">
        <v>2559</v>
      </c>
      <c r="CW410" s="95">
        <v>2416</v>
      </c>
      <c r="CX410" s="96">
        <v>0.95805629400000003</v>
      </c>
      <c r="CY410" s="96">
        <v>0.97825285399999995</v>
      </c>
      <c r="CZ410" s="96">
        <v>0.99140995200000004</v>
      </c>
      <c r="DA410" s="96">
        <v>0.94590780699999999</v>
      </c>
      <c r="DB410" s="96">
        <v>0.92922990699999997</v>
      </c>
      <c r="DC410">
        <v>2013</v>
      </c>
      <c r="DD410" s="6">
        <v>2414.1999999999998</v>
      </c>
      <c r="DE410" s="96">
        <v>7.1788586999999996E-3</v>
      </c>
      <c r="DF410" s="72">
        <v>738.16</v>
      </c>
      <c r="DG410" s="96">
        <v>1</v>
      </c>
      <c r="DH410" s="72">
        <v>738.16</v>
      </c>
      <c r="DI410" s="72">
        <v>689.42968128999996</v>
      </c>
      <c r="DJ410" s="96">
        <v>1</v>
      </c>
      <c r="DK410" s="72">
        <v>738.16</v>
      </c>
      <c r="DL410" s="96">
        <v>1</v>
      </c>
      <c r="DM410" s="72">
        <v>738.16</v>
      </c>
      <c r="DN410" s="96">
        <v>1</v>
      </c>
      <c r="DO410" s="96">
        <v>1.8249999999999999E-2</v>
      </c>
      <c r="DP410" s="72">
        <v>13.47</v>
      </c>
      <c r="DQ410" s="72">
        <v>724.69</v>
      </c>
      <c r="DR410" t="s">
        <v>352</v>
      </c>
      <c r="DT410" t="s">
        <v>339</v>
      </c>
    </row>
    <row r="411" spans="1:124" x14ac:dyDescent="0.3">
      <c r="A411" t="s">
        <v>353</v>
      </c>
      <c r="B411">
        <v>11160</v>
      </c>
      <c r="C411" s="95">
        <v>2586</v>
      </c>
      <c r="D411" s="95">
        <v>10572521</v>
      </c>
      <c r="E411" s="95">
        <v>2480</v>
      </c>
      <c r="F411" s="95">
        <v>8658099</v>
      </c>
      <c r="G411" s="95">
        <v>770</v>
      </c>
      <c r="H411" s="95">
        <v>2233444</v>
      </c>
      <c r="I411" s="95">
        <v>684</v>
      </c>
      <c r="J411" s="95">
        <v>2317359</v>
      </c>
      <c r="K411" s="95">
        <v>2540</v>
      </c>
      <c r="L411" s="95">
        <v>10193872</v>
      </c>
      <c r="M411" s="95">
        <v>2435</v>
      </c>
      <c r="N411" s="95">
        <v>8801902</v>
      </c>
      <c r="O411" s="95">
        <v>747</v>
      </c>
      <c r="P411" s="95">
        <v>2322778</v>
      </c>
      <c r="Q411" s="95">
        <v>663</v>
      </c>
      <c r="R411" s="95">
        <v>2605077</v>
      </c>
      <c r="S411" s="95">
        <v>2590</v>
      </c>
      <c r="T411" s="95">
        <v>10540054</v>
      </c>
      <c r="U411" s="95">
        <v>2469</v>
      </c>
      <c r="V411" s="95">
        <v>9366358</v>
      </c>
      <c r="W411" s="95">
        <v>755</v>
      </c>
      <c r="X411" s="95">
        <v>2774048</v>
      </c>
      <c r="Y411" s="95">
        <v>655</v>
      </c>
      <c r="Z411" s="95">
        <v>2772431</v>
      </c>
      <c r="AA411" s="95">
        <v>2613</v>
      </c>
      <c r="AB411" s="95">
        <v>10096947</v>
      </c>
      <c r="AC411" s="95">
        <v>2482</v>
      </c>
      <c r="AD411" s="95">
        <v>9944482</v>
      </c>
      <c r="AE411" s="95">
        <v>745</v>
      </c>
      <c r="AF411" s="95">
        <v>2415537</v>
      </c>
      <c r="AG411" s="95">
        <v>657</v>
      </c>
      <c r="AH411" s="95">
        <v>3061693</v>
      </c>
      <c r="AI411" s="95">
        <v>2444</v>
      </c>
      <c r="AJ411" s="95">
        <v>11239141</v>
      </c>
      <c r="AK411" s="95">
        <v>2316</v>
      </c>
      <c r="AL411" s="95">
        <v>9817307.3599999994</v>
      </c>
      <c r="AM411" s="95">
        <v>746</v>
      </c>
      <c r="AN411" s="95">
        <v>2498017</v>
      </c>
      <c r="AO411" s="95">
        <v>660</v>
      </c>
      <c r="AP411" s="95">
        <v>2809670</v>
      </c>
      <c r="AQ411" s="72">
        <v>317.99</v>
      </c>
      <c r="AR411" s="72">
        <v>289.07</v>
      </c>
      <c r="AS411" s="72">
        <v>607.05999999999995</v>
      </c>
      <c r="AT411" s="95">
        <v>12805965</v>
      </c>
      <c r="AU411" s="95">
        <v>10975458</v>
      </c>
      <c r="AV411" s="95">
        <v>3356</v>
      </c>
      <c r="AW411" s="95">
        <v>3164</v>
      </c>
      <c r="AX411" s="72">
        <v>317.33</v>
      </c>
      <c r="AY411" s="72">
        <v>306.83999999999997</v>
      </c>
      <c r="AZ411" s="72">
        <v>624.16999999999996</v>
      </c>
      <c r="BA411" s="95">
        <v>12516650</v>
      </c>
      <c r="BB411" s="95">
        <v>11406979</v>
      </c>
      <c r="BC411" s="95">
        <v>3287</v>
      </c>
      <c r="BD411" s="95">
        <v>3098</v>
      </c>
      <c r="BE411" s="72">
        <v>331.69</v>
      </c>
      <c r="BF411" s="72">
        <v>323.8</v>
      </c>
      <c r="BG411" s="72">
        <v>655.49</v>
      </c>
      <c r="BH411" s="95">
        <v>13314102</v>
      </c>
      <c r="BI411" s="95">
        <v>12138789</v>
      </c>
      <c r="BJ411" s="95">
        <v>3345</v>
      </c>
      <c r="BK411" s="95">
        <v>3124</v>
      </c>
      <c r="BL411" s="72">
        <v>310.51</v>
      </c>
      <c r="BM411" s="72">
        <v>345.28</v>
      </c>
      <c r="BN411" s="72">
        <v>655.79</v>
      </c>
      <c r="BO411" s="95">
        <v>12512484</v>
      </c>
      <c r="BP411" s="95">
        <v>13006175</v>
      </c>
      <c r="BQ411" s="95">
        <v>3358</v>
      </c>
      <c r="BR411" s="95">
        <v>3139</v>
      </c>
      <c r="BS411" s="72">
        <v>358.86</v>
      </c>
      <c r="BT411" s="72">
        <v>353.58</v>
      </c>
      <c r="BU411" s="72">
        <v>712.44</v>
      </c>
      <c r="BV411" s="95">
        <v>13737158</v>
      </c>
      <c r="BW411" s="95">
        <v>12626977.359999999</v>
      </c>
      <c r="BX411" s="95">
        <v>3190</v>
      </c>
      <c r="BY411" s="95">
        <v>2976</v>
      </c>
      <c r="BZ411" s="95">
        <v>3264</v>
      </c>
      <c r="CA411" s="95">
        <v>3196</v>
      </c>
      <c r="CB411" s="95">
        <v>3238</v>
      </c>
      <c r="CC411" s="95">
        <v>3254</v>
      </c>
      <c r="CD411" s="95">
        <v>3085</v>
      </c>
      <c r="CE411" s="72">
        <v>650.75523149000003</v>
      </c>
      <c r="CF411" s="72">
        <v>676.59346364999999</v>
      </c>
      <c r="CG411" s="72">
        <v>712.40329333</v>
      </c>
      <c r="CH411" s="72">
        <v>716.50152150999998</v>
      </c>
      <c r="CI411" s="72">
        <v>731.52548966999996</v>
      </c>
      <c r="CJ411" s="96">
        <v>0.9328545828</v>
      </c>
      <c r="CK411" s="96">
        <v>0.92251851890000003</v>
      </c>
      <c r="CL411" s="96">
        <v>0.92011085029999995</v>
      </c>
      <c r="CM411" s="96">
        <v>0.91526672350000005</v>
      </c>
      <c r="CN411" s="96">
        <v>0.97391001420000001</v>
      </c>
      <c r="CO411" s="96">
        <v>0.9711937102</v>
      </c>
      <c r="CP411" s="96">
        <v>0.96060356250000001</v>
      </c>
      <c r="CQ411" s="96">
        <v>0.99584056389999998</v>
      </c>
      <c r="CR411" s="96">
        <v>0.96461568259999997</v>
      </c>
      <c r="CS411" s="95">
        <v>2750</v>
      </c>
      <c r="CT411" s="95">
        <v>2643</v>
      </c>
      <c r="CU411" s="95">
        <v>2744</v>
      </c>
      <c r="CV411" s="95">
        <v>2684</v>
      </c>
      <c r="CW411" s="95">
        <v>2547</v>
      </c>
      <c r="CX411" s="96">
        <v>0.96772197900000001</v>
      </c>
      <c r="CY411" s="96">
        <v>0.98525241799999996</v>
      </c>
      <c r="CZ411" s="96">
        <v>0.95195600300000005</v>
      </c>
      <c r="DA411" s="96">
        <v>0.98080519799999999</v>
      </c>
      <c r="DB411" s="96">
        <v>0.97095073099999996</v>
      </c>
      <c r="DC411">
        <v>2013</v>
      </c>
      <c r="DD411" s="6">
        <v>3100.2</v>
      </c>
      <c r="DE411" s="96">
        <v>2.6749602000000002E-3</v>
      </c>
      <c r="DF411" s="72">
        <v>738.83</v>
      </c>
      <c r="DG411" s="96">
        <v>1</v>
      </c>
      <c r="DH411" s="72">
        <v>738.83</v>
      </c>
      <c r="DI411" s="72">
        <v>746.35519870999997</v>
      </c>
      <c r="DJ411" s="96">
        <v>1</v>
      </c>
      <c r="DK411" s="72">
        <v>738.83</v>
      </c>
      <c r="DL411" s="96">
        <v>1</v>
      </c>
      <c r="DM411" s="72">
        <v>738.83</v>
      </c>
      <c r="DN411" s="96">
        <v>1</v>
      </c>
      <c r="DO411" s="96">
        <v>9.691E-3</v>
      </c>
      <c r="DP411" s="72">
        <v>7.16</v>
      </c>
      <c r="DQ411" s="72">
        <v>731.67</v>
      </c>
      <c r="DR411" t="s">
        <v>353</v>
      </c>
      <c r="DT411" t="s">
        <v>339</v>
      </c>
    </row>
    <row r="412" spans="1:124" x14ac:dyDescent="0.3">
      <c r="A412" t="s">
        <v>8</v>
      </c>
      <c r="B412">
        <v>11161</v>
      </c>
      <c r="C412" s="95">
        <v>847</v>
      </c>
      <c r="D412" s="95">
        <v>2922668</v>
      </c>
      <c r="E412" s="95">
        <v>845</v>
      </c>
      <c r="F412" s="95">
        <v>2963572</v>
      </c>
      <c r="G412" s="95">
        <v>248</v>
      </c>
      <c r="H412" s="95">
        <v>925552</v>
      </c>
      <c r="I412" s="95">
        <v>239</v>
      </c>
      <c r="J412" s="95">
        <v>950768</v>
      </c>
      <c r="K412" s="95">
        <v>788</v>
      </c>
      <c r="L412" s="95">
        <v>2711141</v>
      </c>
      <c r="M412" s="95">
        <v>784</v>
      </c>
      <c r="N412" s="95">
        <v>2702830</v>
      </c>
      <c r="O412" s="95">
        <v>241</v>
      </c>
      <c r="P412" s="95">
        <v>724336</v>
      </c>
      <c r="Q412" s="95">
        <v>228</v>
      </c>
      <c r="R412" s="95">
        <v>753058</v>
      </c>
      <c r="S412" s="95">
        <v>792</v>
      </c>
      <c r="T412" s="95">
        <v>2994613</v>
      </c>
      <c r="U412" s="95">
        <v>787</v>
      </c>
      <c r="V412" s="95">
        <v>3050167</v>
      </c>
      <c r="W412" s="95">
        <v>229</v>
      </c>
      <c r="X412" s="95">
        <v>733029</v>
      </c>
      <c r="Y412" s="95">
        <v>220</v>
      </c>
      <c r="Z412" s="95">
        <v>914526</v>
      </c>
      <c r="AA412" s="95">
        <v>849</v>
      </c>
      <c r="AB412" s="95">
        <v>3159731</v>
      </c>
      <c r="AC412" s="95">
        <v>846</v>
      </c>
      <c r="AD412" s="95">
        <v>3463350</v>
      </c>
      <c r="AE412" s="95">
        <v>257</v>
      </c>
      <c r="AF412" s="95">
        <v>776085</v>
      </c>
      <c r="AG412" s="95">
        <v>246</v>
      </c>
      <c r="AH412" s="95">
        <v>915074</v>
      </c>
      <c r="AI412" s="95">
        <v>798</v>
      </c>
      <c r="AJ412" s="95">
        <v>3072820</v>
      </c>
      <c r="AK412" s="95">
        <v>794</v>
      </c>
      <c r="AL412" s="95">
        <v>3434852</v>
      </c>
      <c r="AM412" s="95">
        <v>267</v>
      </c>
      <c r="AN412" s="95">
        <v>802962</v>
      </c>
      <c r="AO412" s="95">
        <v>250</v>
      </c>
      <c r="AP412" s="95">
        <v>953189</v>
      </c>
      <c r="AQ412" s="72">
        <v>292.86</v>
      </c>
      <c r="AR412" s="72">
        <v>300.92</v>
      </c>
      <c r="AS412" s="72">
        <v>593.78</v>
      </c>
      <c r="AT412" s="95">
        <v>3848220</v>
      </c>
      <c r="AU412" s="95">
        <v>3914340</v>
      </c>
      <c r="AV412" s="95">
        <v>1095</v>
      </c>
      <c r="AW412" s="95">
        <v>1084</v>
      </c>
      <c r="AX412" s="72">
        <v>278.22000000000003</v>
      </c>
      <c r="AY412" s="72">
        <v>284.58</v>
      </c>
      <c r="AZ412" s="72">
        <v>562.79999999999995</v>
      </c>
      <c r="BA412" s="95">
        <v>3435477</v>
      </c>
      <c r="BB412" s="95">
        <v>3455888</v>
      </c>
      <c r="BC412" s="95">
        <v>1029</v>
      </c>
      <c r="BD412" s="95">
        <v>1012</v>
      </c>
      <c r="BE412" s="72">
        <v>304.25</v>
      </c>
      <c r="BF412" s="72">
        <v>328.09</v>
      </c>
      <c r="BG412" s="72">
        <v>632.34</v>
      </c>
      <c r="BH412" s="95">
        <v>3727642</v>
      </c>
      <c r="BI412" s="95">
        <v>3964693</v>
      </c>
      <c r="BJ412" s="95">
        <v>1021</v>
      </c>
      <c r="BK412" s="95">
        <v>1007</v>
      </c>
      <c r="BL412" s="72">
        <v>296.55</v>
      </c>
      <c r="BM412" s="72">
        <v>334.13</v>
      </c>
      <c r="BN412" s="72">
        <v>630.67999999999995</v>
      </c>
      <c r="BO412" s="95">
        <v>3935816</v>
      </c>
      <c r="BP412" s="95">
        <v>4378424</v>
      </c>
      <c r="BQ412" s="95">
        <v>1106</v>
      </c>
      <c r="BR412" s="95">
        <v>1092</v>
      </c>
      <c r="BS412" s="72">
        <v>303.27</v>
      </c>
      <c r="BT412" s="72">
        <v>350.26</v>
      </c>
      <c r="BU412" s="72">
        <v>653.53</v>
      </c>
      <c r="BV412" s="95">
        <v>3875782</v>
      </c>
      <c r="BW412" s="95">
        <v>4388041</v>
      </c>
      <c r="BX412" s="95">
        <v>1065</v>
      </c>
      <c r="BY412" s="95">
        <v>1044</v>
      </c>
      <c r="BZ412" s="95">
        <v>1090</v>
      </c>
      <c r="CA412" s="95">
        <v>1021</v>
      </c>
      <c r="CB412" s="95">
        <v>1014</v>
      </c>
      <c r="CC412" s="95">
        <v>1099</v>
      </c>
      <c r="CD412" s="95">
        <v>1055</v>
      </c>
      <c r="CE412" s="72">
        <v>650.75523149000003</v>
      </c>
      <c r="CF412" s="72">
        <v>676.59346364999999</v>
      </c>
      <c r="CG412" s="72">
        <v>712.40329333</v>
      </c>
      <c r="CH412" s="72">
        <v>716.50152150999998</v>
      </c>
      <c r="CI412" s="72">
        <v>731.52548966999996</v>
      </c>
      <c r="CJ412" s="96">
        <v>0.9124475245</v>
      </c>
      <c r="CK412" s="96">
        <v>0.83181412509999997</v>
      </c>
      <c r="CL412" s="96">
        <v>0.88761521170000002</v>
      </c>
      <c r="CM412" s="96">
        <v>0.88022143860000002</v>
      </c>
      <c r="CN412" s="96">
        <v>0.8933796692</v>
      </c>
      <c r="CO412" s="96">
        <v>0.98529327450000004</v>
      </c>
      <c r="CP412" s="96">
        <v>0.89424703949999995</v>
      </c>
      <c r="CQ412" s="96">
        <v>0.99584056389999998</v>
      </c>
      <c r="CR412" s="96">
        <v>0.89798201060000005</v>
      </c>
      <c r="CS412" s="95">
        <v>856</v>
      </c>
      <c r="CT412" s="95">
        <v>787</v>
      </c>
      <c r="CU412" s="95">
        <v>765</v>
      </c>
      <c r="CV412" s="95">
        <v>787</v>
      </c>
      <c r="CW412" s="95">
        <v>797</v>
      </c>
      <c r="CX412" s="96">
        <v>1.0215411080000001</v>
      </c>
      <c r="CY412" s="96">
        <v>0.99733404800000003</v>
      </c>
      <c r="CZ412" s="96">
        <v>0.96411053599999996</v>
      </c>
      <c r="DA412" s="96">
        <v>0.95241330999999996</v>
      </c>
      <c r="DB412" s="96">
        <v>0.98727206099999998</v>
      </c>
      <c r="DC412">
        <v>2013</v>
      </c>
      <c r="DD412" s="6">
        <v>1047.8</v>
      </c>
      <c r="DE412" s="96">
        <v>3.1999526E-3</v>
      </c>
      <c r="DF412" s="72">
        <v>687.43</v>
      </c>
      <c r="DG412" s="96">
        <v>1</v>
      </c>
      <c r="DH412" s="72">
        <v>687.43</v>
      </c>
      <c r="DI412" s="72">
        <v>700.09795784000005</v>
      </c>
      <c r="DJ412" s="96">
        <v>1</v>
      </c>
      <c r="DK412" s="72">
        <v>687.43</v>
      </c>
      <c r="DL412" s="96">
        <v>1</v>
      </c>
      <c r="DM412" s="72">
        <v>687.43</v>
      </c>
      <c r="DN412" s="96">
        <v>1</v>
      </c>
      <c r="DO412" s="96">
        <v>5.3839999999999999E-3</v>
      </c>
      <c r="DP412" s="72">
        <v>3.7</v>
      </c>
      <c r="DQ412" s="72">
        <v>683.73</v>
      </c>
      <c r="DR412" t="s">
        <v>8</v>
      </c>
      <c r="DT412" t="s">
        <v>339</v>
      </c>
    </row>
    <row r="413" spans="1:124" x14ac:dyDescent="0.3">
      <c r="A413" t="s">
        <v>354</v>
      </c>
      <c r="B413">
        <v>11170</v>
      </c>
      <c r="C413" s="95">
        <v>3107</v>
      </c>
      <c r="D413" s="95">
        <v>11950116</v>
      </c>
      <c r="E413" s="95">
        <v>3029</v>
      </c>
      <c r="F413" s="95">
        <v>10022264</v>
      </c>
      <c r="G413" s="95">
        <v>973</v>
      </c>
      <c r="H413" s="95">
        <v>2615383</v>
      </c>
      <c r="I413" s="95">
        <v>863</v>
      </c>
      <c r="J413" s="95">
        <v>2737405</v>
      </c>
      <c r="K413" s="95">
        <v>3141</v>
      </c>
      <c r="L413" s="95">
        <v>11291953</v>
      </c>
      <c r="M413" s="95">
        <v>3042</v>
      </c>
      <c r="N413" s="95">
        <v>10568260</v>
      </c>
      <c r="O413" s="95">
        <v>973</v>
      </c>
      <c r="P413" s="95">
        <v>2692203</v>
      </c>
      <c r="Q413" s="95">
        <v>860</v>
      </c>
      <c r="R413" s="95">
        <v>2894419</v>
      </c>
      <c r="S413" s="95">
        <v>3239</v>
      </c>
      <c r="T413" s="95">
        <v>12058411</v>
      </c>
      <c r="U413" s="95">
        <v>3108</v>
      </c>
      <c r="V413" s="95">
        <v>12014847</v>
      </c>
      <c r="W413" s="95">
        <v>911</v>
      </c>
      <c r="X413" s="95">
        <v>2766219</v>
      </c>
      <c r="Y413" s="95">
        <v>798</v>
      </c>
      <c r="Z413" s="95">
        <v>3103041</v>
      </c>
      <c r="AA413" s="95">
        <v>3362</v>
      </c>
      <c r="AB413" s="95">
        <v>12963026</v>
      </c>
      <c r="AC413" s="95">
        <v>3215</v>
      </c>
      <c r="AD413" s="95">
        <v>13957617</v>
      </c>
      <c r="AE413" s="95">
        <v>930</v>
      </c>
      <c r="AF413" s="95">
        <v>2847287</v>
      </c>
      <c r="AG413" s="95">
        <v>817</v>
      </c>
      <c r="AH413" s="95">
        <v>3235513</v>
      </c>
      <c r="AI413" s="95">
        <v>3452</v>
      </c>
      <c r="AJ413" s="95">
        <v>14863332</v>
      </c>
      <c r="AK413" s="95">
        <v>3274</v>
      </c>
      <c r="AL413" s="95">
        <v>14744813</v>
      </c>
      <c r="AM413" s="95">
        <v>988</v>
      </c>
      <c r="AN413" s="95">
        <v>3456575</v>
      </c>
      <c r="AO413" s="95">
        <v>866</v>
      </c>
      <c r="AP413" s="95">
        <v>3512476</v>
      </c>
      <c r="AQ413" s="72">
        <v>297.5</v>
      </c>
      <c r="AR413" s="72">
        <v>273.2</v>
      </c>
      <c r="AS413" s="72">
        <v>570.70000000000005</v>
      </c>
      <c r="AT413" s="95">
        <v>14565499</v>
      </c>
      <c r="AU413" s="95">
        <v>12759669</v>
      </c>
      <c r="AV413" s="95">
        <v>4080</v>
      </c>
      <c r="AW413" s="95">
        <v>3892</v>
      </c>
      <c r="AX413" s="72">
        <v>283.26</v>
      </c>
      <c r="AY413" s="72">
        <v>287.52</v>
      </c>
      <c r="AZ413" s="72">
        <v>570.78</v>
      </c>
      <c r="BA413" s="95">
        <v>13984156</v>
      </c>
      <c r="BB413" s="95">
        <v>13462679</v>
      </c>
      <c r="BC413" s="95">
        <v>4114</v>
      </c>
      <c r="BD413" s="95">
        <v>3902</v>
      </c>
      <c r="BE413" s="72">
        <v>297.68</v>
      </c>
      <c r="BF413" s="72">
        <v>322.54000000000002</v>
      </c>
      <c r="BG413" s="72">
        <v>620.22</v>
      </c>
      <c r="BH413" s="95">
        <v>14824630</v>
      </c>
      <c r="BI413" s="95">
        <v>15117888</v>
      </c>
      <c r="BJ413" s="95">
        <v>4150</v>
      </c>
      <c r="BK413" s="95">
        <v>3906</v>
      </c>
      <c r="BL413" s="72">
        <v>306.97000000000003</v>
      </c>
      <c r="BM413" s="72">
        <v>355.35</v>
      </c>
      <c r="BN413" s="72">
        <v>662.32</v>
      </c>
      <c r="BO413" s="95">
        <v>15810313</v>
      </c>
      <c r="BP413" s="95">
        <v>17193130</v>
      </c>
      <c r="BQ413" s="95">
        <v>4292</v>
      </c>
      <c r="BR413" s="95">
        <v>4032</v>
      </c>
      <c r="BS413" s="72">
        <v>343.84</v>
      </c>
      <c r="BT413" s="72">
        <v>367.5</v>
      </c>
      <c r="BU413" s="72">
        <v>711.34</v>
      </c>
      <c r="BV413" s="95">
        <v>18319907</v>
      </c>
      <c r="BW413" s="95">
        <v>18257289</v>
      </c>
      <c r="BX413" s="95">
        <v>4440</v>
      </c>
      <c r="BY413" s="95">
        <v>4140</v>
      </c>
      <c r="BZ413" s="95">
        <v>3990</v>
      </c>
      <c r="CA413" s="95">
        <v>4012</v>
      </c>
      <c r="CB413" s="95">
        <v>4032</v>
      </c>
      <c r="CC413" s="95">
        <v>4169</v>
      </c>
      <c r="CD413" s="95">
        <v>4293</v>
      </c>
      <c r="CE413" s="72">
        <v>650.75523149000003</v>
      </c>
      <c r="CF413" s="72">
        <v>676.59346364999999</v>
      </c>
      <c r="CG413" s="72">
        <v>712.40329333</v>
      </c>
      <c r="CH413" s="72">
        <v>716.50152150999998</v>
      </c>
      <c r="CI413" s="72">
        <v>731.52548966999996</v>
      </c>
      <c r="CJ413" s="96">
        <v>0.87698104050000003</v>
      </c>
      <c r="CK413" s="96">
        <v>0.84360850450000002</v>
      </c>
      <c r="CL413" s="96">
        <v>0.87060237620000003</v>
      </c>
      <c r="CM413" s="96">
        <v>0.92438045160000004</v>
      </c>
      <c r="CN413" s="96">
        <v>0.97240630719999999</v>
      </c>
      <c r="CO413" s="96">
        <v>0.93062280239999995</v>
      </c>
      <c r="CP413" s="96">
        <v>0.96451079169999998</v>
      </c>
      <c r="CQ413" s="96">
        <v>0.99584056389999998</v>
      </c>
      <c r="CR413" s="96">
        <v>0.96853923109999995</v>
      </c>
      <c r="CS413" s="95">
        <v>3889</v>
      </c>
      <c r="CT413" s="95">
        <v>3917</v>
      </c>
      <c r="CU413" s="95">
        <v>3940</v>
      </c>
      <c r="CV413" s="95">
        <v>4101</v>
      </c>
      <c r="CW413" s="95">
        <v>4192</v>
      </c>
      <c r="CX413" s="96">
        <v>0.93347725800000003</v>
      </c>
      <c r="CY413" s="96">
        <v>0.95634150900000003</v>
      </c>
      <c r="CZ413" s="96">
        <v>0.92449517699999995</v>
      </c>
      <c r="DA413" s="96">
        <v>0.91444066400000001</v>
      </c>
      <c r="DB413" s="96">
        <v>0.925533261</v>
      </c>
      <c r="DC413">
        <v>2013</v>
      </c>
      <c r="DD413" s="6">
        <v>3974.4</v>
      </c>
      <c r="DE413" s="96">
        <v>5.8244988999999999E-3</v>
      </c>
      <c r="DF413" s="72">
        <v>739.5</v>
      </c>
      <c r="DG413" s="96">
        <v>1</v>
      </c>
      <c r="DH413" s="72">
        <v>739.5</v>
      </c>
      <c r="DI413" s="72">
        <v>700.09795784000005</v>
      </c>
      <c r="DJ413" s="96">
        <v>1</v>
      </c>
      <c r="DK413" s="72">
        <v>739.5</v>
      </c>
      <c r="DL413" s="96">
        <v>1</v>
      </c>
      <c r="DM413" s="72">
        <v>739.5</v>
      </c>
      <c r="DN413" s="96">
        <v>1</v>
      </c>
      <c r="DO413" s="96">
        <v>1.6981E-2</v>
      </c>
      <c r="DP413" s="72">
        <v>12.56</v>
      </c>
      <c r="DQ413" s="72">
        <v>726.94</v>
      </c>
      <c r="DR413" t="s">
        <v>354</v>
      </c>
      <c r="DT413" t="s">
        <v>339</v>
      </c>
    </row>
    <row r="414" spans="1:124" x14ac:dyDescent="0.3">
      <c r="A414" t="s">
        <v>355</v>
      </c>
      <c r="B414">
        <v>11180</v>
      </c>
      <c r="C414" s="95">
        <v>1164</v>
      </c>
      <c r="D414" s="95">
        <v>5721757</v>
      </c>
      <c r="E414" s="95">
        <v>1161</v>
      </c>
      <c r="F414" s="95">
        <v>3364185</v>
      </c>
      <c r="G414" s="95">
        <v>361</v>
      </c>
      <c r="H414" s="95">
        <v>1910603</v>
      </c>
      <c r="I414" s="95">
        <v>339</v>
      </c>
      <c r="J414" s="95">
        <v>1116992</v>
      </c>
      <c r="K414" s="95">
        <v>1141</v>
      </c>
      <c r="L414" s="95">
        <v>5674667</v>
      </c>
      <c r="M414" s="95">
        <v>1130</v>
      </c>
      <c r="N414" s="95">
        <v>3904417</v>
      </c>
      <c r="O414" s="95">
        <v>356</v>
      </c>
      <c r="P414" s="95">
        <v>1843180</v>
      </c>
      <c r="Q414" s="95">
        <v>335</v>
      </c>
      <c r="R414" s="95">
        <v>1153575</v>
      </c>
      <c r="S414" s="95">
        <v>1128</v>
      </c>
      <c r="T414" s="95">
        <v>5277990</v>
      </c>
      <c r="U414" s="95">
        <v>1103</v>
      </c>
      <c r="V414" s="95">
        <v>4048631</v>
      </c>
      <c r="W414" s="95">
        <v>372</v>
      </c>
      <c r="X414" s="95">
        <v>1585767</v>
      </c>
      <c r="Y414" s="95">
        <v>350</v>
      </c>
      <c r="Z414" s="95">
        <v>1424919</v>
      </c>
      <c r="AA414" s="95">
        <v>1130</v>
      </c>
      <c r="AB414" s="95">
        <v>5053354</v>
      </c>
      <c r="AC414" s="95">
        <v>1099</v>
      </c>
      <c r="AD414" s="95">
        <v>4336817</v>
      </c>
      <c r="AE414" s="95">
        <v>356</v>
      </c>
      <c r="AF414" s="95">
        <v>1751136</v>
      </c>
      <c r="AG414" s="95">
        <v>337</v>
      </c>
      <c r="AH414" s="95">
        <v>1547226</v>
      </c>
      <c r="AI414" s="95">
        <v>1038</v>
      </c>
      <c r="AJ414" s="95">
        <v>4585272</v>
      </c>
      <c r="AK414" s="95">
        <v>1019</v>
      </c>
      <c r="AL414" s="95">
        <v>3903343</v>
      </c>
      <c r="AM414" s="95">
        <v>349</v>
      </c>
      <c r="AN414" s="95">
        <v>1644149</v>
      </c>
      <c r="AO414" s="95">
        <v>333</v>
      </c>
      <c r="AP414" s="95">
        <v>1390173</v>
      </c>
      <c r="AQ414" s="72">
        <v>417.07</v>
      </c>
      <c r="AR414" s="72">
        <v>248.95</v>
      </c>
      <c r="AS414" s="72">
        <v>666.02</v>
      </c>
      <c r="AT414" s="95">
        <v>7632360</v>
      </c>
      <c r="AU414" s="95">
        <v>4481177</v>
      </c>
      <c r="AV414" s="95">
        <v>1525</v>
      </c>
      <c r="AW414" s="95">
        <v>1500</v>
      </c>
      <c r="AX414" s="72">
        <v>418.5</v>
      </c>
      <c r="AY414" s="72">
        <v>287.70999999999998</v>
      </c>
      <c r="AZ414" s="72">
        <v>706.21</v>
      </c>
      <c r="BA414" s="95">
        <v>7517847</v>
      </c>
      <c r="BB414" s="95">
        <v>5057992</v>
      </c>
      <c r="BC414" s="95">
        <v>1497</v>
      </c>
      <c r="BD414" s="95">
        <v>1465</v>
      </c>
      <c r="BE414" s="72">
        <v>381.32</v>
      </c>
      <c r="BF414" s="72">
        <v>313.92</v>
      </c>
      <c r="BG414" s="72">
        <v>695.24</v>
      </c>
      <c r="BH414" s="95">
        <v>6863757</v>
      </c>
      <c r="BI414" s="95">
        <v>5473550</v>
      </c>
      <c r="BJ414" s="95">
        <v>1500</v>
      </c>
      <c r="BK414" s="95">
        <v>1453</v>
      </c>
      <c r="BL414" s="72">
        <v>381.59</v>
      </c>
      <c r="BM414" s="72">
        <v>341.46</v>
      </c>
      <c r="BN414" s="72">
        <v>723.05</v>
      </c>
      <c r="BO414" s="95">
        <v>6804490</v>
      </c>
      <c r="BP414" s="95">
        <v>5884043</v>
      </c>
      <c r="BQ414" s="95">
        <v>1486</v>
      </c>
      <c r="BR414" s="95">
        <v>1436</v>
      </c>
      <c r="BS414" s="72">
        <v>374.27</v>
      </c>
      <c r="BT414" s="72">
        <v>326.27999999999997</v>
      </c>
      <c r="BU414" s="72">
        <v>700.55</v>
      </c>
      <c r="BV414" s="95">
        <v>6229421</v>
      </c>
      <c r="BW414" s="95">
        <v>5293516</v>
      </c>
      <c r="BX414" s="95">
        <v>1387</v>
      </c>
      <c r="BY414" s="95">
        <v>1352</v>
      </c>
      <c r="BZ414" s="95">
        <v>1513</v>
      </c>
      <c r="CA414" s="95">
        <v>1481</v>
      </c>
      <c r="CB414" s="95">
        <v>1477</v>
      </c>
      <c r="CC414" s="95">
        <v>1462</v>
      </c>
      <c r="CD414" s="95">
        <v>1370</v>
      </c>
      <c r="CE414" s="72">
        <v>650.75523149000003</v>
      </c>
      <c r="CF414" s="72">
        <v>676.59346364999999</v>
      </c>
      <c r="CG414" s="72">
        <v>712.40329333</v>
      </c>
      <c r="CH414" s="72">
        <v>716.50152150999998</v>
      </c>
      <c r="CI414" s="72">
        <v>731.52548966999996</v>
      </c>
      <c r="CJ414" s="96">
        <v>1.0234570047</v>
      </c>
      <c r="CK414" s="96">
        <v>1.0437730158</v>
      </c>
      <c r="CL414" s="96">
        <v>0.97590789730000005</v>
      </c>
      <c r="CM414" s="96">
        <v>1.0091395179</v>
      </c>
      <c r="CN414" s="96">
        <v>0.95765630850000005</v>
      </c>
      <c r="CO414" s="96">
        <v>1.060539162</v>
      </c>
      <c r="CP414" s="96">
        <v>0.94478995659999998</v>
      </c>
      <c r="CQ414" s="96">
        <v>0.99584056389999998</v>
      </c>
      <c r="CR414" s="96">
        <v>0.94873602859999995</v>
      </c>
      <c r="CS414" s="95">
        <v>1481</v>
      </c>
      <c r="CT414" s="95">
        <v>1471</v>
      </c>
      <c r="CU414" s="95">
        <v>1458</v>
      </c>
      <c r="CV414" s="95">
        <v>1472</v>
      </c>
      <c r="CW414" s="95">
        <v>1385</v>
      </c>
      <c r="CX414" s="96">
        <v>1.044983327</v>
      </c>
      <c r="CY414" s="96">
        <v>1.09613535</v>
      </c>
      <c r="CZ414" s="96">
        <v>1.0653334270000001</v>
      </c>
      <c r="DA414" s="96">
        <v>1.0357670590000001</v>
      </c>
      <c r="DB414" s="96">
        <v>1.0606479680000001</v>
      </c>
      <c r="DC414">
        <v>2013</v>
      </c>
      <c r="DD414" s="6">
        <v>1441.2</v>
      </c>
      <c r="DE414" s="96">
        <v>3.1509440000000001E-3</v>
      </c>
      <c r="DF414" s="72">
        <v>726.32</v>
      </c>
      <c r="DG414" s="96">
        <v>1</v>
      </c>
      <c r="DH414" s="72">
        <v>726.32</v>
      </c>
      <c r="DI414" s="72">
        <v>700.09795784000005</v>
      </c>
      <c r="DJ414" s="96">
        <v>1</v>
      </c>
      <c r="DK414" s="72">
        <v>726.32</v>
      </c>
      <c r="DL414" s="96">
        <v>1</v>
      </c>
      <c r="DM414" s="72">
        <v>726.32</v>
      </c>
      <c r="DN414" s="96">
        <v>1</v>
      </c>
      <c r="DO414" s="96">
        <v>8.7200000000000003E-3</v>
      </c>
      <c r="DP414" s="72">
        <v>6.33</v>
      </c>
      <c r="DQ414" s="72">
        <v>719.99</v>
      </c>
      <c r="DR414" t="s">
        <v>355</v>
      </c>
      <c r="DT414" t="s">
        <v>339</v>
      </c>
    </row>
    <row r="415" spans="1:124" x14ac:dyDescent="0.3">
      <c r="A415" t="s">
        <v>109</v>
      </c>
      <c r="B415">
        <v>11190</v>
      </c>
      <c r="C415" s="95">
        <v>10412</v>
      </c>
      <c r="D415" s="95">
        <v>41231312</v>
      </c>
      <c r="E415" s="95">
        <v>10078</v>
      </c>
      <c r="F415" s="95">
        <v>33654661</v>
      </c>
      <c r="G415" s="95">
        <v>3090</v>
      </c>
      <c r="H415" s="95">
        <v>8310136</v>
      </c>
      <c r="I415" s="95">
        <v>2797</v>
      </c>
      <c r="J415" s="95">
        <v>9003544</v>
      </c>
      <c r="K415" s="95">
        <v>10354</v>
      </c>
      <c r="L415" s="95">
        <v>40884375</v>
      </c>
      <c r="M415" s="95">
        <v>9965</v>
      </c>
      <c r="N415" s="95">
        <v>35452354</v>
      </c>
      <c r="O415" s="95">
        <v>3049</v>
      </c>
      <c r="P415" s="95">
        <v>8926593</v>
      </c>
      <c r="Q415" s="95">
        <v>2733</v>
      </c>
      <c r="R415" s="95">
        <v>9782056</v>
      </c>
      <c r="S415" s="95">
        <v>10836</v>
      </c>
      <c r="T415" s="95">
        <v>43752407</v>
      </c>
      <c r="U415" s="95">
        <v>10383</v>
      </c>
      <c r="V415" s="95">
        <v>37840583</v>
      </c>
      <c r="W415" s="95">
        <v>3197</v>
      </c>
      <c r="X415" s="95">
        <v>9423805</v>
      </c>
      <c r="Y415" s="95">
        <v>2846</v>
      </c>
      <c r="Z415" s="95">
        <v>9974467</v>
      </c>
      <c r="AA415" s="95">
        <v>10828</v>
      </c>
      <c r="AB415" s="95">
        <v>40921551</v>
      </c>
      <c r="AC415" s="95">
        <v>10346</v>
      </c>
      <c r="AD415" s="95">
        <v>41455004</v>
      </c>
      <c r="AE415" s="95">
        <v>3240</v>
      </c>
      <c r="AF415" s="95">
        <v>8469367</v>
      </c>
      <c r="AG415" s="95">
        <v>2926</v>
      </c>
      <c r="AH415" s="95">
        <v>11129172</v>
      </c>
      <c r="AI415" s="95">
        <v>10196</v>
      </c>
      <c r="AJ415" s="95">
        <v>36620773.579999998</v>
      </c>
      <c r="AK415" s="95">
        <v>9682</v>
      </c>
      <c r="AL415" s="95">
        <v>42068636.079999998</v>
      </c>
      <c r="AM415" s="95">
        <v>3259</v>
      </c>
      <c r="AN415" s="95">
        <v>9261889</v>
      </c>
      <c r="AO415" s="95">
        <v>2973</v>
      </c>
      <c r="AP415" s="95">
        <v>12213941</v>
      </c>
      <c r="AQ415" s="72">
        <v>305.77</v>
      </c>
      <c r="AR415" s="72">
        <v>276.10000000000002</v>
      </c>
      <c r="AS415" s="72">
        <v>581.87</v>
      </c>
      <c r="AT415" s="95">
        <v>49541448</v>
      </c>
      <c r="AU415" s="95">
        <v>42658205</v>
      </c>
      <c r="AV415" s="95">
        <v>13502</v>
      </c>
      <c r="AW415" s="95">
        <v>12875</v>
      </c>
      <c r="AX415" s="72">
        <v>309.7</v>
      </c>
      <c r="AY415" s="72">
        <v>296.86</v>
      </c>
      <c r="AZ415" s="72">
        <v>606.55999999999995</v>
      </c>
      <c r="BA415" s="95">
        <v>49810968</v>
      </c>
      <c r="BB415" s="95">
        <v>45234410</v>
      </c>
      <c r="BC415" s="95">
        <v>13403</v>
      </c>
      <c r="BD415" s="95">
        <v>12698</v>
      </c>
      <c r="BE415" s="72">
        <v>315.77999999999997</v>
      </c>
      <c r="BF415" s="72">
        <v>301.2</v>
      </c>
      <c r="BG415" s="72">
        <v>616.98</v>
      </c>
      <c r="BH415" s="95">
        <v>53176212</v>
      </c>
      <c r="BI415" s="95">
        <v>47815050</v>
      </c>
      <c r="BJ415" s="95">
        <v>14033</v>
      </c>
      <c r="BK415" s="95">
        <v>13229</v>
      </c>
      <c r="BL415" s="72">
        <v>292.57</v>
      </c>
      <c r="BM415" s="72">
        <v>330.17</v>
      </c>
      <c r="BN415" s="72">
        <v>622.74</v>
      </c>
      <c r="BO415" s="95">
        <v>49390918</v>
      </c>
      <c r="BP415" s="95">
        <v>52584176</v>
      </c>
      <c r="BQ415" s="95">
        <v>14068</v>
      </c>
      <c r="BR415" s="95">
        <v>13272</v>
      </c>
      <c r="BS415" s="72">
        <v>284.17</v>
      </c>
      <c r="BT415" s="72">
        <v>357.45</v>
      </c>
      <c r="BU415" s="72">
        <v>641.62</v>
      </c>
      <c r="BV415" s="95">
        <v>45882662.579999998</v>
      </c>
      <c r="BW415" s="95">
        <v>54282577.079999998</v>
      </c>
      <c r="BX415" s="95">
        <v>13455</v>
      </c>
      <c r="BY415" s="95">
        <v>12655</v>
      </c>
      <c r="BZ415" s="95">
        <v>13203</v>
      </c>
      <c r="CA415" s="95">
        <v>13063</v>
      </c>
      <c r="CB415" s="95">
        <v>13645</v>
      </c>
      <c r="CC415" s="95">
        <v>13690</v>
      </c>
      <c r="CD415" s="95">
        <v>13064</v>
      </c>
      <c r="CE415" s="72">
        <v>650.75523149000003</v>
      </c>
      <c r="CF415" s="72">
        <v>676.59346364999999</v>
      </c>
      <c r="CG415" s="72">
        <v>712.40329333</v>
      </c>
      <c r="CH415" s="72">
        <v>716.50152150999998</v>
      </c>
      <c r="CI415" s="72">
        <v>731.52548966999996</v>
      </c>
      <c r="CJ415" s="96">
        <v>0.89414571229999995</v>
      </c>
      <c r="CK415" s="96">
        <v>0.89649107269999995</v>
      </c>
      <c r="CL415" s="96">
        <v>0.86605439049999999</v>
      </c>
      <c r="CM415" s="96">
        <v>0.86913981520000005</v>
      </c>
      <c r="CN415" s="96">
        <v>0.8770986234</v>
      </c>
      <c r="CO415" s="96">
        <v>0.94002704270000004</v>
      </c>
      <c r="CP415" s="96">
        <v>0.9367665852</v>
      </c>
      <c r="CQ415" s="96">
        <v>0.99584056389999998</v>
      </c>
      <c r="CR415" s="96">
        <v>0.94067914630000005</v>
      </c>
      <c r="CS415" s="95">
        <v>11638</v>
      </c>
      <c r="CT415" s="95">
        <v>11621</v>
      </c>
      <c r="CU415" s="95">
        <v>11950</v>
      </c>
      <c r="CV415" s="95">
        <v>11973</v>
      </c>
      <c r="CW415" s="95">
        <v>11233</v>
      </c>
      <c r="CX415" s="96">
        <v>0.93252969600000002</v>
      </c>
      <c r="CY415" s="96">
        <v>0.92730117300000003</v>
      </c>
      <c r="CZ415" s="96">
        <v>0.94521175599999996</v>
      </c>
      <c r="DA415" s="96">
        <v>0.94046596100000002</v>
      </c>
      <c r="DB415" s="96">
        <v>0.95497665200000004</v>
      </c>
      <c r="DC415">
        <v>2013</v>
      </c>
      <c r="DD415" s="6">
        <v>12945.8</v>
      </c>
      <c r="DE415" s="96">
        <v>1.9736096000000001E-3</v>
      </c>
      <c r="DF415" s="72">
        <v>721.01</v>
      </c>
      <c r="DG415" s="96">
        <v>1</v>
      </c>
      <c r="DH415" s="72">
        <v>721.01</v>
      </c>
      <c r="DI415" s="72">
        <v>746.35519870999997</v>
      </c>
      <c r="DJ415" s="96">
        <v>1</v>
      </c>
      <c r="DK415" s="72">
        <v>721.01</v>
      </c>
      <c r="DL415" s="96">
        <v>1</v>
      </c>
      <c r="DM415" s="72">
        <v>721.01</v>
      </c>
      <c r="DN415" s="96">
        <v>1</v>
      </c>
      <c r="DO415" s="96">
        <v>8.515E-3</v>
      </c>
      <c r="DP415" s="72">
        <v>6.14</v>
      </c>
      <c r="DQ415" s="72">
        <v>714.87</v>
      </c>
      <c r="DR415" t="s">
        <v>109</v>
      </c>
      <c r="DT415" t="s">
        <v>339</v>
      </c>
    </row>
    <row r="416" spans="1:124" x14ac:dyDescent="0.3">
      <c r="A416" t="s">
        <v>356</v>
      </c>
      <c r="B416">
        <v>11200</v>
      </c>
      <c r="C416" s="95">
        <v>4765</v>
      </c>
      <c r="D416" s="95">
        <v>19600985</v>
      </c>
      <c r="E416" s="95">
        <v>4588</v>
      </c>
      <c r="F416" s="95">
        <v>14771134</v>
      </c>
      <c r="G416" s="95">
        <v>1044</v>
      </c>
      <c r="H416" s="95">
        <v>3714473</v>
      </c>
      <c r="I416" s="95">
        <v>940</v>
      </c>
      <c r="J416" s="95">
        <v>3130232</v>
      </c>
      <c r="K416" s="95">
        <v>4808</v>
      </c>
      <c r="L416" s="95">
        <v>20355090</v>
      </c>
      <c r="M416" s="95">
        <v>4579</v>
      </c>
      <c r="N416" s="95">
        <v>15722584</v>
      </c>
      <c r="O416" s="95">
        <v>1086</v>
      </c>
      <c r="P416" s="95">
        <v>3172711</v>
      </c>
      <c r="Q416" s="95">
        <v>972</v>
      </c>
      <c r="R416" s="95">
        <v>3087687</v>
      </c>
      <c r="S416" s="95">
        <v>5020</v>
      </c>
      <c r="T416" s="95">
        <v>22246476</v>
      </c>
      <c r="U416" s="95">
        <v>4754</v>
      </c>
      <c r="V416" s="95">
        <v>16669946</v>
      </c>
      <c r="W416" s="95">
        <v>1093</v>
      </c>
      <c r="X416" s="95">
        <v>3361994</v>
      </c>
      <c r="Y416" s="95">
        <v>985</v>
      </c>
      <c r="Z416" s="95">
        <v>3192779</v>
      </c>
      <c r="AA416" s="95">
        <v>5007</v>
      </c>
      <c r="AB416" s="95">
        <v>18832466</v>
      </c>
      <c r="AC416" s="95">
        <v>4716</v>
      </c>
      <c r="AD416" s="95">
        <v>18380070</v>
      </c>
      <c r="AE416" s="95">
        <v>1083</v>
      </c>
      <c r="AF416" s="95">
        <v>3505632</v>
      </c>
      <c r="AG416" s="95">
        <v>979</v>
      </c>
      <c r="AH416" s="95">
        <v>4079731</v>
      </c>
      <c r="AI416" s="95">
        <v>4788</v>
      </c>
      <c r="AJ416" s="95">
        <v>17506517.399999999</v>
      </c>
      <c r="AK416" s="95">
        <v>4483</v>
      </c>
      <c r="AL416" s="95">
        <v>18659028.890000001</v>
      </c>
      <c r="AM416" s="95">
        <v>1081</v>
      </c>
      <c r="AN416" s="95">
        <v>3390433</v>
      </c>
      <c r="AO416" s="95">
        <v>969</v>
      </c>
      <c r="AP416" s="95">
        <v>4242195</v>
      </c>
      <c r="AQ416" s="72">
        <v>334.47</v>
      </c>
      <c r="AR416" s="72">
        <v>269.86</v>
      </c>
      <c r="AS416" s="72">
        <v>604.33000000000004</v>
      </c>
      <c r="AT416" s="95">
        <v>23315458</v>
      </c>
      <c r="AU416" s="95">
        <v>17901366</v>
      </c>
      <c r="AV416" s="95">
        <v>5809</v>
      </c>
      <c r="AW416" s="95">
        <v>5528</v>
      </c>
      <c r="AX416" s="72">
        <v>332.65</v>
      </c>
      <c r="AY416" s="72">
        <v>282.39</v>
      </c>
      <c r="AZ416" s="72">
        <v>615.04</v>
      </c>
      <c r="BA416" s="95">
        <v>23527801</v>
      </c>
      <c r="BB416" s="95">
        <v>18810271</v>
      </c>
      <c r="BC416" s="95">
        <v>5894</v>
      </c>
      <c r="BD416" s="95">
        <v>5551</v>
      </c>
      <c r="BE416" s="72">
        <v>349.1</v>
      </c>
      <c r="BF416" s="72">
        <v>288.42</v>
      </c>
      <c r="BG416" s="72">
        <v>637.52</v>
      </c>
      <c r="BH416" s="95">
        <v>25608470</v>
      </c>
      <c r="BI416" s="95">
        <v>19862725</v>
      </c>
      <c r="BJ416" s="95">
        <v>6113</v>
      </c>
      <c r="BK416" s="95">
        <v>5739</v>
      </c>
      <c r="BL416" s="72">
        <v>305.67</v>
      </c>
      <c r="BM416" s="72">
        <v>328.65</v>
      </c>
      <c r="BN416" s="72">
        <v>634.32000000000005</v>
      </c>
      <c r="BO416" s="95">
        <v>22338098</v>
      </c>
      <c r="BP416" s="95">
        <v>22459801</v>
      </c>
      <c r="BQ416" s="95">
        <v>6090</v>
      </c>
      <c r="BR416" s="95">
        <v>5695</v>
      </c>
      <c r="BS416" s="72">
        <v>296.70999999999998</v>
      </c>
      <c r="BT416" s="72">
        <v>350.04</v>
      </c>
      <c r="BU416" s="72">
        <v>646.75</v>
      </c>
      <c r="BV416" s="95">
        <v>20896950.399999999</v>
      </c>
      <c r="BW416" s="95">
        <v>22901223.890000001</v>
      </c>
      <c r="BX416" s="95">
        <v>5869</v>
      </c>
      <c r="BY416" s="95">
        <v>5452</v>
      </c>
      <c r="BZ416" s="95">
        <v>5675</v>
      </c>
      <c r="CA416" s="95">
        <v>5728</v>
      </c>
      <c r="CB416" s="95">
        <v>5933</v>
      </c>
      <c r="CC416" s="95">
        <v>5902</v>
      </c>
      <c r="CD416" s="95">
        <v>5665</v>
      </c>
      <c r="CE416" s="72">
        <v>650.75523149000003</v>
      </c>
      <c r="CF416" s="72">
        <v>676.59346364999999</v>
      </c>
      <c r="CG416" s="72">
        <v>712.40329333</v>
      </c>
      <c r="CH416" s="72">
        <v>716.50152150999998</v>
      </c>
      <c r="CI416" s="72">
        <v>731.52548966999996</v>
      </c>
      <c r="CJ416" s="96">
        <v>0.92865945709999997</v>
      </c>
      <c r="CK416" s="96">
        <v>0.90902444829999995</v>
      </c>
      <c r="CL416" s="96">
        <v>0.89488637400000004</v>
      </c>
      <c r="CM416" s="96">
        <v>0.88530167900000001</v>
      </c>
      <c r="CN416" s="96">
        <v>0.88411136609999996</v>
      </c>
      <c r="CO416" s="96">
        <v>0.9562314945</v>
      </c>
      <c r="CP416" s="96">
        <v>0.94160950570000002</v>
      </c>
      <c r="CQ416" s="96">
        <v>0.99584056389999998</v>
      </c>
      <c r="CR416" s="96">
        <v>0.94554229400000001</v>
      </c>
      <c r="CS416" s="95">
        <v>7391</v>
      </c>
      <c r="CT416" s="95">
        <v>7543</v>
      </c>
      <c r="CU416" s="95">
        <v>7837</v>
      </c>
      <c r="CV416" s="95">
        <v>7939</v>
      </c>
      <c r="CW416" s="95">
        <v>7658</v>
      </c>
      <c r="CX416" s="96">
        <v>0.93786900799999995</v>
      </c>
      <c r="CY416" s="96">
        <v>0.95427545400000002</v>
      </c>
      <c r="CZ416" s="96">
        <v>0.94824085899999999</v>
      </c>
      <c r="DA416" s="96">
        <v>0.95607644599999997</v>
      </c>
      <c r="DB416" s="96">
        <v>0.98421857899999998</v>
      </c>
      <c r="DC416">
        <v>2013</v>
      </c>
      <c r="DD416" s="6">
        <v>5593</v>
      </c>
      <c r="DE416" s="96">
        <v>2.2444358999999998E-3</v>
      </c>
      <c r="DF416" s="72">
        <v>724.54</v>
      </c>
      <c r="DG416" s="96">
        <v>1</v>
      </c>
      <c r="DH416" s="72">
        <v>724.54</v>
      </c>
      <c r="DI416" s="72">
        <v>741.97376401999998</v>
      </c>
      <c r="DJ416" s="96">
        <v>1</v>
      </c>
      <c r="DK416" s="72">
        <v>724.54</v>
      </c>
      <c r="DL416" s="96">
        <v>1</v>
      </c>
      <c r="DM416" s="72">
        <v>724.54</v>
      </c>
      <c r="DN416" s="96">
        <v>1</v>
      </c>
      <c r="DO416" s="96">
        <v>6.7710000000000001E-3</v>
      </c>
      <c r="DP416" s="72">
        <v>4.91</v>
      </c>
      <c r="DQ416" s="72">
        <v>719.63</v>
      </c>
      <c r="DR416" t="s">
        <v>356</v>
      </c>
      <c r="DT416" t="s">
        <v>339</v>
      </c>
    </row>
    <row r="417" spans="1:124" x14ac:dyDescent="0.3">
      <c r="A417" t="s">
        <v>357</v>
      </c>
      <c r="B417">
        <v>11210</v>
      </c>
      <c r="C417" s="95">
        <v>1117</v>
      </c>
      <c r="D417" s="95">
        <v>5206035</v>
      </c>
      <c r="E417" s="95">
        <v>1095</v>
      </c>
      <c r="F417" s="95">
        <v>5019058</v>
      </c>
      <c r="G417" s="95">
        <v>380</v>
      </c>
      <c r="H417" s="95">
        <v>1125583</v>
      </c>
      <c r="I417" s="95">
        <v>355</v>
      </c>
      <c r="J417" s="95">
        <v>1372010</v>
      </c>
      <c r="K417" s="95">
        <v>1095</v>
      </c>
      <c r="L417" s="95">
        <v>5870047</v>
      </c>
      <c r="M417" s="95">
        <v>1072</v>
      </c>
      <c r="N417" s="95">
        <v>5062228</v>
      </c>
      <c r="O417" s="95">
        <v>396</v>
      </c>
      <c r="P417" s="95">
        <v>846203</v>
      </c>
      <c r="Q417" s="95">
        <v>364</v>
      </c>
      <c r="R417" s="95">
        <v>1223357</v>
      </c>
      <c r="S417" s="95">
        <v>1090</v>
      </c>
      <c r="T417" s="95">
        <v>5334151</v>
      </c>
      <c r="U417" s="95">
        <v>1056</v>
      </c>
      <c r="V417" s="95">
        <v>4895880</v>
      </c>
      <c r="W417" s="95">
        <v>389</v>
      </c>
      <c r="X417" s="95">
        <v>1119847</v>
      </c>
      <c r="Y417" s="95">
        <v>353</v>
      </c>
      <c r="Z417" s="95">
        <v>1405179</v>
      </c>
      <c r="AA417" s="95">
        <v>1073</v>
      </c>
      <c r="AB417" s="95">
        <v>5278871</v>
      </c>
      <c r="AC417" s="95">
        <v>1037</v>
      </c>
      <c r="AD417" s="95">
        <v>5178779</v>
      </c>
      <c r="AE417" s="95">
        <v>367</v>
      </c>
      <c r="AF417" s="95">
        <v>991425</v>
      </c>
      <c r="AG417" s="95">
        <v>336</v>
      </c>
      <c r="AH417" s="95">
        <v>1455765</v>
      </c>
      <c r="AI417" s="95">
        <v>1031</v>
      </c>
      <c r="AJ417" s="95">
        <v>5700293</v>
      </c>
      <c r="AK417" s="95">
        <v>988</v>
      </c>
      <c r="AL417" s="95">
        <v>5236408</v>
      </c>
      <c r="AM417" s="95">
        <v>363</v>
      </c>
      <c r="AN417" s="95">
        <v>1026827</v>
      </c>
      <c r="AO417" s="95">
        <v>332</v>
      </c>
      <c r="AP417" s="95">
        <v>1395697</v>
      </c>
      <c r="AQ417" s="72">
        <v>352.46</v>
      </c>
      <c r="AR417" s="72">
        <v>367.3</v>
      </c>
      <c r="AS417" s="72">
        <v>719.76</v>
      </c>
      <c r="AT417" s="95">
        <v>6331618</v>
      </c>
      <c r="AU417" s="95">
        <v>6391068</v>
      </c>
      <c r="AV417" s="95">
        <v>1497</v>
      </c>
      <c r="AW417" s="95">
        <v>1450</v>
      </c>
      <c r="AX417" s="72">
        <v>375.38</v>
      </c>
      <c r="AY417" s="72">
        <v>364.76</v>
      </c>
      <c r="AZ417" s="72">
        <v>740.14</v>
      </c>
      <c r="BA417" s="95">
        <v>6716250</v>
      </c>
      <c r="BB417" s="95">
        <v>6285585</v>
      </c>
      <c r="BC417" s="95">
        <v>1491</v>
      </c>
      <c r="BD417" s="95">
        <v>1436</v>
      </c>
      <c r="BE417" s="72">
        <v>363.65</v>
      </c>
      <c r="BF417" s="72">
        <v>372.67</v>
      </c>
      <c r="BG417" s="72">
        <v>736.32</v>
      </c>
      <c r="BH417" s="95">
        <v>6453998</v>
      </c>
      <c r="BI417" s="95">
        <v>6301059</v>
      </c>
      <c r="BJ417" s="95">
        <v>1479</v>
      </c>
      <c r="BK417" s="95">
        <v>1409</v>
      </c>
      <c r="BL417" s="72">
        <v>362.86</v>
      </c>
      <c r="BM417" s="72">
        <v>402.68</v>
      </c>
      <c r="BN417" s="72">
        <v>765.54</v>
      </c>
      <c r="BO417" s="95">
        <v>6270296</v>
      </c>
      <c r="BP417" s="95">
        <v>6634544</v>
      </c>
      <c r="BQ417" s="95">
        <v>1440</v>
      </c>
      <c r="BR417" s="95">
        <v>1373</v>
      </c>
      <c r="BS417" s="72">
        <v>402.15</v>
      </c>
      <c r="BT417" s="72">
        <v>418.69</v>
      </c>
      <c r="BU417" s="72">
        <v>820.84</v>
      </c>
      <c r="BV417" s="95">
        <v>6727120</v>
      </c>
      <c r="BW417" s="95">
        <v>6632105</v>
      </c>
      <c r="BX417" s="95">
        <v>1394</v>
      </c>
      <c r="BY417" s="95">
        <v>1320</v>
      </c>
      <c r="BZ417" s="95">
        <v>1475</v>
      </c>
      <c r="CA417" s="95">
        <v>1464</v>
      </c>
      <c r="CB417" s="95">
        <v>1445</v>
      </c>
      <c r="CC417" s="95">
        <v>1408</v>
      </c>
      <c r="CD417" s="95">
        <v>1358</v>
      </c>
      <c r="CE417" s="72">
        <v>650.75523149000003</v>
      </c>
      <c r="CF417" s="72">
        <v>676.59346364999999</v>
      </c>
      <c r="CG417" s="72">
        <v>712.40329333</v>
      </c>
      <c r="CH417" s="72">
        <v>716.50152150999998</v>
      </c>
      <c r="CI417" s="72">
        <v>731.52548966999996</v>
      </c>
      <c r="CJ417" s="96">
        <v>1.1060379774</v>
      </c>
      <c r="CK417" s="96">
        <v>1.0939212979999999</v>
      </c>
      <c r="CL417" s="96">
        <v>1.0335718643</v>
      </c>
      <c r="CM417" s="96">
        <v>1.0684415553</v>
      </c>
      <c r="CN417" s="96">
        <v>1.122093504</v>
      </c>
      <c r="CO417" s="96">
        <v>1.0968564814999999</v>
      </c>
      <c r="CP417" s="96">
        <v>0.98902022099999998</v>
      </c>
      <c r="CQ417" s="96">
        <v>0.99584056389999998</v>
      </c>
      <c r="CR417" s="96">
        <v>0.99315102799999999</v>
      </c>
      <c r="CS417" s="95">
        <v>1446</v>
      </c>
      <c r="CT417" s="95">
        <v>1420</v>
      </c>
      <c r="CU417" s="95">
        <v>1392</v>
      </c>
      <c r="CV417" s="95">
        <v>1404</v>
      </c>
      <c r="CW417" s="95">
        <v>1353</v>
      </c>
      <c r="CX417" s="96">
        <v>1.0838381340000001</v>
      </c>
      <c r="CY417" s="96">
        <v>1.141681108</v>
      </c>
      <c r="CZ417" s="96">
        <v>1.0876892060000001</v>
      </c>
      <c r="DA417" s="96">
        <v>1.0850407550000001</v>
      </c>
      <c r="DB417" s="96">
        <v>1.0854179660000001</v>
      </c>
      <c r="DC417">
        <v>2013</v>
      </c>
      <c r="DD417" s="6">
        <v>1397.6</v>
      </c>
      <c r="DE417" s="96">
        <v>4.4045402999999999E-3</v>
      </c>
      <c r="DF417" s="72">
        <v>759.37</v>
      </c>
      <c r="DG417" s="96">
        <v>1</v>
      </c>
      <c r="DH417" s="72">
        <v>759.37</v>
      </c>
      <c r="DI417" s="72">
        <v>700.09795784000005</v>
      </c>
      <c r="DJ417" s="96">
        <v>1</v>
      </c>
      <c r="DK417" s="72">
        <v>759.37</v>
      </c>
      <c r="DL417" s="96">
        <v>1</v>
      </c>
      <c r="DM417" s="72">
        <v>759.37</v>
      </c>
      <c r="DN417" s="96">
        <v>1</v>
      </c>
      <c r="DO417" s="96">
        <v>1.0439E-2</v>
      </c>
      <c r="DP417" s="72">
        <v>7.93</v>
      </c>
      <c r="DQ417" s="72">
        <v>751.44</v>
      </c>
      <c r="DR417" t="s">
        <v>357</v>
      </c>
      <c r="DT417" t="s">
        <v>339</v>
      </c>
    </row>
    <row r="418" spans="1:124" x14ac:dyDescent="0.3">
      <c r="A418" t="s">
        <v>358</v>
      </c>
      <c r="B418">
        <v>11220</v>
      </c>
      <c r="C418" s="95">
        <v>27557</v>
      </c>
      <c r="D418" s="95">
        <v>112819890</v>
      </c>
      <c r="E418" s="95">
        <v>26903</v>
      </c>
      <c r="F418" s="95">
        <v>89299238</v>
      </c>
      <c r="G418" s="95">
        <v>5120</v>
      </c>
      <c r="H418" s="95">
        <v>18844894</v>
      </c>
      <c r="I418" s="95">
        <v>4671</v>
      </c>
      <c r="J418" s="95">
        <v>15916474</v>
      </c>
      <c r="K418" s="95">
        <v>26052</v>
      </c>
      <c r="L418" s="95">
        <v>107694932</v>
      </c>
      <c r="M418" s="95">
        <v>25261</v>
      </c>
      <c r="N418" s="95">
        <v>88881461</v>
      </c>
      <c r="O418" s="95">
        <v>4943</v>
      </c>
      <c r="P418" s="95">
        <v>18125243</v>
      </c>
      <c r="Q418" s="95">
        <v>4467</v>
      </c>
      <c r="R418" s="95">
        <v>19618559</v>
      </c>
      <c r="S418" s="95">
        <v>25805</v>
      </c>
      <c r="T418" s="95">
        <v>113772530</v>
      </c>
      <c r="U418" s="95">
        <v>24824</v>
      </c>
      <c r="V418" s="95">
        <v>92389903</v>
      </c>
      <c r="W418" s="95">
        <v>4835</v>
      </c>
      <c r="X418" s="95">
        <v>18740853</v>
      </c>
      <c r="Y418" s="95">
        <v>4344</v>
      </c>
      <c r="Z418" s="95">
        <v>16342782</v>
      </c>
      <c r="AA418" s="95">
        <v>25226</v>
      </c>
      <c r="AB418" s="95">
        <v>98837825</v>
      </c>
      <c r="AC418" s="95">
        <v>24134</v>
      </c>
      <c r="AD418" s="95">
        <v>92717685</v>
      </c>
      <c r="AE418" s="95">
        <v>4771</v>
      </c>
      <c r="AF418" s="95">
        <v>18795726</v>
      </c>
      <c r="AG418" s="95">
        <v>4263</v>
      </c>
      <c r="AH418" s="95">
        <v>17257428</v>
      </c>
      <c r="AI418" s="95">
        <v>23902</v>
      </c>
      <c r="AJ418" s="95">
        <v>97679241.799999997</v>
      </c>
      <c r="AK418" s="95">
        <v>22736</v>
      </c>
      <c r="AL418" s="95">
        <v>92965958.540000007</v>
      </c>
      <c r="AM418" s="95">
        <v>4752</v>
      </c>
      <c r="AN418" s="95">
        <v>19538251</v>
      </c>
      <c r="AO418" s="95">
        <v>4230</v>
      </c>
      <c r="AP418" s="95">
        <v>17515410.530000001</v>
      </c>
      <c r="AQ418" s="72">
        <v>335.77</v>
      </c>
      <c r="AR418" s="72">
        <v>277.7</v>
      </c>
      <c r="AS418" s="72">
        <v>613.47</v>
      </c>
      <c r="AT418" s="95">
        <v>131664784</v>
      </c>
      <c r="AU418" s="95">
        <v>105215712</v>
      </c>
      <c r="AV418" s="95">
        <v>32677</v>
      </c>
      <c r="AW418" s="95">
        <v>31574</v>
      </c>
      <c r="AX418" s="72">
        <v>338.28</v>
      </c>
      <c r="AY418" s="72">
        <v>304.14999999999998</v>
      </c>
      <c r="AZ418" s="72">
        <v>642.42999999999995</v>
      </c>
      <c r="BA418" s="95">
        <v>125820175</v>
      </c>
      <c r="BB418" s="95">
        <v>108500020</v>
      </c>
      <c r="BC418" s="95">
        <v>30995</v>
      </c>
      <c r="BD418" s="95">
        <v>29728</v>
      </c>
      <c r="BE418" s="72">
        <v>360.4</v>
      </c>
      <c r="BF418" s="72">
        <v>310.64999999999998</v>
      </c>
      <c r="BG418" s="72">
        <v>671.05</v>
      </c>
      <c r="BH418" s="95">
        <v>132513383</v>
      </c>
      <c r="BI418" s="95">
        <v>108732685</v>
      </c>
      <c r="BJ418" s="95">
        <v>30640</v>
      </c>
      <c r="BK418" s="95">
        <v>29168</v>
      </c>
      <c r="BL418" s="72">
        <v>326.79000000000002</v>
      </c>
      <c r="BM418" s="72">
        <v>322.73</v>
      </c>
      <c r="BN418" s="72">
        <v>649.52</v>
      </c>
      <c r="BO418" s="95">
        <v>117633551</v>
      </c>
      <c r="BP418" s="95">
        <v>109975113</v>
      </c>
      <c r="BQ418" s="95">
        <v>29997</v>
      </c>
      <c r="BR418" s="95">
        <v>28397</v>
      </c>
      <c r="BS418" s="72">
        <v>340.9</v>
      </c>
      <c r="BT418" s="72">
        <v>341.42</v>
      </c>
      <c r="BU418" s="72">
        <v>682.32</v>
      </c>
      <c r="BV418" s="95">
        <v>117217492.8</v>
      </c>
      <c r="BW418" s="95">
        <v>110481369.06999999</v>
      </c>
      <c r="BX418" s="95">
        <v>28654</v>
      </c>
      <c r="BY418" s="95">
        <v>26966</v>
      </c>
      <c r="BZ418" s="95">
        <v>32151</v>
      </c>
      <c r="CA418" s="95">
        <v>30383</v>
      </c>
      <c r="CB418" s="95">
        <v>29930</v>
      </c>
      <c r="CC418" s="95">
        <v>29237</v>
      </c>
      <c r="CD418" s="95">
        <v>27828</v>
      </c>
      <c r="CE418" s="72">
        <v>650.75523149000003</v>
      </c>
      <c r="CF418" s="72">
        <v>676.59346364999999</v>
      </c>
      <c r="CG418" s="72">
        <v>712.40329333</v>
      </c>
      <c r="CH418" s="72">
        <v>716.50152150999998</v>
      </c>
      <c r="CI418" s="72">
        <v>731.52548966999996</v>
      </c>
      <c r="CJ418" s="96">
        <v>0.94270467650000001</v>
      </c>
      <c r="CK418" s="96">
        <v>0.94950666019999996</v>
      </c>
      <c r="CL418" s="96">
        <v>0.94195241129999996</v>
      </c>
      <c r="CM418" s="96">
        <v>0.90651586979999998</v>
      </c>
      <c r="CN418" s="96">
        <v>0.9327357825</v>
      </c>
      <c r="CO418" s="96">
        <v>0.9833525165</v>
      </c>
      <c r="CP418" s="96">
        <v>0.95050662340000003</v>
      </c>
      <c r="CQ418" s="96">
        <v>0.99584056389999998</v>
      </c>
      <c r="CR418" s="96">
        <v>0.95447657190000001</v>
      </c>
      <c r="CS418" s="95">
        <v>30217</v>
      </c>
      <c r="CT418" s="95">
        <v>28516</v>
      </c>
      <c r="CU418" s="95">
        <v>27952</v>
      </c>
      <c r="CV418" s="95">
        <v>27137</v>
      </c>
      <c r="CW418" s="95">
        <v>25686</v>
      </c>
      <c r="CX418" s="96">
        <v>0.98760291</v>
      </c>
      <c r="CY418" s="96">
        <v>0.99663624100000003</v>
      </c>
      <c r="CZ418" s="96">
        <v>0.97415199500000005</v>
      </c>
      <c r="DA418" s="96">
        <v>0.97760045699999998</v>
      </c>
      <c r="DB418" s="96">
        <v>0.97969425099999996</v>
      </c>
      <c r="DC418">
        <v>2013</v>
      </c>
      <c r="DD418" s="6">
        <v>29166.6</v>
      </c>
      <c r="DE418" s="96">
        <v>7.4749765999999997E-3</v>
      </c>
      <c r="DF418" s="72">
        <v>727.55</v>
      </c>
      <c r="DG418" s="96">
        <v>1</v>
      </c>
      <c r="DH418" s="72">
        <v>727.55</v>
      </c>
      <c r="DI418" s="72">
        <v>727.37521564999997</v>
      </c>
      <c r="DJ418" s="96">
        <v>1</v>
      </c>
      <c r="DK418" s="72">
        <v>727.55</v>
      </c>
      <c r="DL418" s="96">
        <v>1</v>
      </c>
      <c r="DM418" s="72">
        <v>727.55</v>
      </c>
      <c r="DN418" s="96">
        <v>1</v>
      </c>
      <c r="DO418" s="96">
        <v>1.6045E-2</v>
      </c>
      <c r="DP418" s="72">
        <v>11.67</v>
      </c>
      <c r="DQ418" s="72">
        <v>715.88</v>
      </c>
      <c r="DR418" t="s">
        <v>358</v>
      </c>
      <c r="DT418" t="s">
        <v>339</v>
      </c>
    </row>
    <row r="419" spans="1:124" x14ac:dyDescent="0.3">
      <c r="A419" t="s">
        <v>359</v>
      </c>
      <c r="B419">
        <v>11230</v>
      </c>
      <c r="C419" s="95">
        <v>277</v>
      </c>
      <c r="D419" s="95">
        <v>680820</v>
      </c>
      <c r="E419" s="95">
        <v>270</v>
      </c>
      <c r="F419" s="95">
        <v>766239</v>
      </c>
      <c r="G419" s="95">
        <v>102</v>
      </c>
      <c r="H419" s="95">
        <v>299873</v>
      </c>
      <c r="I419" s="95">
        <v>88</v>
      </c>
      <c r="J419" s="95">
        <v>369158</v>
      </c>
      <c r="K419" s="95">
        <v>287</v>
      </c>
      <c r="L419" s="95">
        <v>981991</v>
      </c>
      <c r="M419" s="95">
        <v>279</v>
      </c>
      <c r="N419" s="95">
        <v>823426</v>
      </c>
      <c r="O419" s="95">
        <v>108</v>
      </c>
      <c r="P419" s="95">
        <v>348698</v>
      </c>
      <c r="Q419" s="95">
        <v>93</v>
      </c>
      <c r="R419" s="95">
        <v>298623</v>
      </c>
      <c r="S419" s="95">
        <v>298</v>
      </c>
      <c r="T419" s="95">
        <v>1253857</v>
      </c>
      <c r="U419" s="95">
        <v>282</v>
      </c>
      <c r="V419" s="95">
        <v>1196904</v>
      </c>
      <c r="W419" s="95">
        <v>112</v>
      </c>
      <c r="X419" s="95">
        <v>447221</v>
      </c>
      <c r="Y419" s="95">
        <v>93</v>
      </c>
      <c r="Z419" s="95">
        <v>337213</v>
      </c>
      <c r="AA419" s="95">
        <v>316</v>
      </c>
      <c r="AB419" s="95">
        <v>1068150</v>
      </c>
      <c r="AC419" s="95">
        <v>300</v>
      </c>
      <c r="AD419" s="95">
        <v>1193879</v>
      </c>
      <c r="AE419" s="95">
        <v>104</v>
      </c>
      <c r="AF419" s="95">
        <v>163668</v>
      </c>
      <c r="AG419" s="95">
        <v>90</v>
      </c>
      <c r="AH419" s="95">
        <v>275099</v>
      </c>
      <c r="AI419" s="95">
        <v>288</v>
      </c>
      <c r="AJ419" s="95">
        <v>974481</v>
      </c>
      <c r="AK419" s="95">
        <v>274</v>
      </c>
      <c r="AL419" s="95">
        <v>1087386</v>
      </c>
      <c r="AM419" s="95">
        <v>115</v>
      </c>
      <c r="AN419" s="95">
        <v>477279</v>
      </c>
      <c r="AO419" s="95">
        <v>94</v>
      </c>
      <c r="AP419" s="95">
        <v>357899</v>
      </c>
      <c r="AQ419" s="72">
        <v>215.63</v>
      </c>
      <c r="AR419" s="72">
        <v>264.29000000000002</v>
      </c>
      <c r="AS419" s="72">
        <v>479.92</v>
      </c>
      <c r="AT419" s="95">
        <v>980693</v>
      </c>
      <c r="AU419" s="95">
        <v>1135397</v>
      </c>
      <c r="AV419" s="95">
        <v>379</v>
      </c>
      <c r="AW419" s="95">
        <v>358</v>
      </c>
      <c r="AX419" s="72">
        <v>280.74</v>
      </c>
      <c r="AY419" s="72">
        <v>251.36</v>
      </c>
      <c r="AZ419" s="72">
        <v>532.1</v>
      </c>
      <c r="BA419" s="95">
        <v>1330689</v>
      </c>
      <c r="BB419" s="95">
        <v>1122049</v>
      </c>
      <c r="BC419" s="95">
        <v>395</v>
      </c>
      <c r="BD419" s="95">
        <v>372</v>
      </c>
      <c r="BE419" s="72">
        <v>345.75</v>
      </c>
      <c r="BF419" s="72">
        <v>340.91</v>
      </c>
      <c r="BG419" s="72">
        <v>686.66</v>
      </c>
      <c r="BH419" s="95">
        <v>1701078</v>
      </c>
      <c r="BI419" s="95">
        <v>1534117</v>
      </c>
      <c r="BJ419" s="95">
        <v>410</v>
      </c>
      <c r="BK419" s="95">
        <v>375</v>
      </c>
      <c r="BL419" s="72">
        <v>244.41</v>
      </c>
      <c r="BM419" s="72">
        <v>313.88</v>
      </c>
      <c r="BN419" s="72">
        <v>558.29</v>
      </c>
      <c r="BO419" s="95">
        <v>1231818</v>
      </c>
      <c r="BP419" s="95">
        <v>1468978</v>
      </c>
      <c r="BQ419" s="95">
        <v>420</v>
      </c>
      <c r="BR419" s="95">
        <v>390</v>
      </c>
      <c r="BS419" s="72">
        <v>300.2</v>
      </c>
      <c r="BT419" s="72">
        <v>327.27999999999997</v>
      </c>
      <c r="BU419" s="72">
        <v>627.48</v>
      </c>
      <c r="BV419" s="95">
        <v>1451760</v>
      </c>
      <c r="BW419" s="95">
        <v>1445285</v>
      </c>
      <c r="BX419" s="95">
        <v>403</v>
      </c>
      <c r="BY419" s="95">
        <v>368</v>
      </c>
      <c r="BZ419" s="95">
        <v>369</v>
      </c>
      <c r="CA419" s="95">
        <v>384</v>
      </c>
      <c r="CB419" s="95">
        <v>393</v>
      </c>
      <c r="CC419" s="95">
        <v>406</v>
      </c>
      <c r="CD419" s="95">
        <v>386</v>
      </c>
      <c r="CE419" s="72">
        <v>650.75523149000003</v>
      </c>
      <c r="CF419" s="72">
        <v>676.59346364999999</v>
      </c>
      <c r="CG419" s="72">
        <v>712.40329333</v>
      </c>
      <c r="CH419" s="72">
        <v>716.50152150999998</v>
      </c>
      <c r="CI419" s="72">
        <v>731.52548966999996</v>
      </c>
      <c r="CJ419" s="96">
        <v>0.7374815857</v>
      </c>
      <c r="CK419" s="96">
        <v>0.78643975830000001</v>
      </c>
      <c r="CL419" s="96">
        <v>0.96386415729999997</v>
      </c>
      <c r="CM419" s="96">
        <v>0.7791888548</v>
      </c>
      <c r="CN419" s="96">
        <v>0.85776915350000005</v>
      </c>
      <c r="CO419" s="96">
        <v>0.97348165109999996</v>
      </c>
      <c r="CP419" s="96">
        <v>0.84742090510000001</v>
      </c>
      <c r="CQ419" s="96">
        <v>0.99584056389999998</v>
      </c>
      <c r="CR419" s="96">
        <v>0.85096029910000004</v>
      </c>
      <c r="CS419" s="95">
        <v>360</v>
      </c>
      <c r="CT419" s="95">
        <v>372</v>
      </c>
      <c r="CU419" s="95">
        <v>382</v>
      </c>
      <c r="CV419" s="95">
        <v>386</v>
      </c>
      <c r="CW419" s="95">
        <v>364</v>
      </c>
      <c r="CX419" s="96">
        <v>0.98306433699999995</v>
      </c>
      <c r="CY419" s="96">
        <v>0.97440400299999996</v>
      </c>
      <c r="CZ419" s="96">
        <v>0.96679270299999998</v>
      </c>
      <c r="DA419" s="96">
        <v>0.96221314800000002</v>
      </c>
      <c r="DB419" s="96">
        <v>0.98203093299999999</v>
      </c>
      <c r="DC419">
        <v>2013</v>
      </c>
      <c r="DD419" s="6">
        <v>372.6</v>
      </c>
      <c r="DE419" s="96">
        <v>3.7034391999999998E-3</v>
      </c>
      <c r="DF419" s="72">
        <v>651.11</v>
      </c>
      <c r="DG419" s="96">
        <v>1</v>
      </c>
      <c r="DH419" s="72">
        <v>651.11</v>
      </c>
      <c r="DI419" s="72">
        <v>659.06873665000001</v>
      </c>
      <c r="DJ419" s="96">
        <v>0.61040969850000004</v>
      </c>
      <c r="DK419" s="72">
        <v>654.21064661000003</v>
      </c>
      <c r="DL419" s="96">
        <v>0.99442194409999995</v>
      </c>
      <c r="DM419" s="72">
        <v>650.56142305000003</v>
      </c>
      <c r="DN419" s="96">
        <v>1</v>
      </c>
      <c r="DO419" s="96">
        <v>8.5880000000000001E-3</v>
      </c>
      <c r="DP419" s="72">
        <v>5.59</v>
      </c>
      <c r="DQ419" s="72">
        <v>644.97</v>
      </c>
      <c r="DR419" t="s">
        <v>359</v>
      </c>
      <c r="DT419" t="s">
        <v>339</v>
      </c>
    </row>
    <row r="420" spans="1:124" x14ac:dyDescent="0.3">
      <c r="A420" t="s">
        <v>360</v>
      </c>
      <c r="B420">
        <v>11240</v>
      </c>
      <c r="C420" s="95">
        <v>3499</v>
      </c>
      <c r="D420" s="95">
        <v>13057084</v>
      </c>
      <c r="E420" s="95">
        <v>3441</v>
      </c>
      <c r="F420" s="95">
        <v>10431591</v>
      </c>
      <c r="G420" s="95">
        <v>1051</v>
      </c>
      <c r="H420" s="95">
        <v>3807467</v>
      </c>
      <c r="I420" s="95">
        <v>992</v>
      </c>
      <c r="J420" s="95">
        <v>3038254</v>
      </c>
      <c r="K420" s="95">
        <v>3332</v>
      </c>
      <c r="L420" s="95">
        <v>12245967</v>
      </c>
      <c r="M420" s="95">
        <v>3267</v>
      </c>
      <c r="N420" s="95">
        <v>10020483</v>
      </c>
      <c r="O420" s="95">
        <v>1032</v>
      </c>
      <c r="P420" s="95">
        <v>3208292</v>
      </c>
      <c r="Q420" s="95">
        <v>968</v>
      </c>
      <c r="R420" s="95">
        <v>3185007</v>
      </c>
      <c r="S420" s="95">
        <v>3329</v>
      </c>
      <c r="T420" s="95">
        <v>13650096</v>
      </c>
      <c r="U420" s="95">
        <v>3247</v>
      </c>
      <c r="V420" s="95">
        <v>11330332</v>
      </c>
      <c r="W420" s="95">
        <v>1031</v>
      </c>
      <c r="X420" s="95">
        <v>3371019</v>
      </c>
      <c r="Y420" s="95">
        <v>964</v>
      </c>
      <c r="Z420" s="95">
        <v>3321024</v>
      </c>
      <c r="AA420" s="95">
        <v>3315</v>
      </c>
      <c r="AB420" s="95">
        <v>12297684</v>
      </c>
      <c r="AC420" s="95">
        <v>3225</v>
      </c>
      <c r="AD420" s="95">
        <v>12466595</v>
      </c>
      <c r="AE420" s="95">
        <v>1061</v>
      </c>
      <c r="AF420" s="95">
        <v>2782149</v>
      </c>
      <c r="AG420" s="95">
        <v>996</v>
      </c>
      <c r="AH420" s="95">
        <v>3991383</v>
      </c>
      <c r="AI420" s="95">
        <v>3014</v>
      </c>
      <c r="AJ420" s="95">
        <v>11578096</v>
      </c>
      <c r="AK420" s="95">
        <v>2941</v>
      </c>
      <c r="AL420" s="95">
        <v>13004279</v>
      </c>
      <c r="AM420" s="95">
        <v>1023</v>
      </c>
      <c r="AN420" s="95">
        <v>2959079</v>
      </c>
      <c r="AO420" s="95">
        <v>966</v>
      </c>
      <c r="AP420" s="95">
        <v>3922786</v>
      </c>
      <c r="AQ420" s="72">
        <v>308.87</v>
      </c>
      <c r="AR420" s="72">
        <v>253.21</v>
      </c>
      <c r="AS420" s="72">
        <v>562.08000000000004</v>
      </c>
      <c r="AT420" s="95">
        <v>16864551</v>
      </c>
      <c r="AU420" s="95">
        <v>13469845</v>
      </c>
      <c r="AV420" s="95">
        <v>4550</v>
      </c>
      <c r="AW420" s="95">
        <v>4433</v>
      </c>
      <c r="AX420" s="72">
        <v>295.11</v>
      </c>
      <c r="AY420" s="72">
        <v>259.85000000000002</v>
      </c>
      <c r="AZ420" s="72">
        <v>554.96</v>
      </c>
      <c r="BA420" s="95">
        <v>15454259</v>
      </c>
      <c r="BB420" s="95">
        <v>13205490</v>
      </c>
      <c r="BC420" s="95">
        <v>4364</v>
      </c>
      <c r="BD420" s="95">
        <v>4235</v>
      </c>
      <c r="BE420" s="72">
        <v>325.33</v>
      </c>
      <c r="BF420" s="72">
        <v>289.94</v>
      </c>
      <c r="BG420" s="72">
        <v>615.27</v>
      </c>
      <c r="BH420" s="95">
        <v>17021115</v>
      </c>
      <c r="BI420" s="95">
        <v>14651356</v>
      </c>
      <c r="BJ420" s="95">
        <v>4360</v>
      </c>
      <c r="BK420" s="95">
        <v>4211</v>
      </c>
      <c r="BL420" s="72">
        <v>287.17</v>
      </c>
      <c r="BM420" s="72">
        <v>324.92</v>
      </c>
      <c r="BN420" s="72">
        <v>612.09</v>
      </c>
      <c r="BO420" s="95">
        <v>15079833</v>
      </c>
      <c r="BP420" s="95">
        <v>16457978</v>
      </c>
      <c r="BQ420" s="95">
        <v>4376</v>
      </c>
      <c r="BR420" s="95">
        <v>4221</v>
      </c>
      <c r="BS420" s="72">
        <v>300.08</v>
      </c>
      <c r="BT420" s="72">
        <v>361.04</v>
      </c>
      <c r="BU420" s="72">
        <v>661.12</v>
      </c>
      <c r="BV420" s="95">
        <v>14537175</v>
      </c>
      <c r="BW420" s="95">
        <v>16927065</v>
      </c>
      <c r="BX420" s="95">
        <v>4037</v>
      </c>
      <c r="BY420" s="95">
        <v>3907</v>
      </c>
      <c r="BZ420" s="95">
        <v>4494</v>
      </c>
      <c r="CA420" s="95">
        <v>4302</v>
      </c>
      <c r="CB420" s="95">
        <v>4288</v>
      </c>
      <c r="CC420" s="95">
        <v>4302</v>
      </c>
      <c r="CD420" s="95">
        <v>3973</v>
      </c>
      <c r="CE420" s="72">
        <v>650.75523149000003</v>
      </c>
      <c r="CF420" s="72">
        <v>676.59346364999999</v>
      </c>
      <c r="CG420" s="72">
        <v>712.40329333</v>
      </c>
      <c r="CH420" s="72">
        <v>716.50152150999998</v>
      </c>
      <c r="CI420" s="72">
        <v>731.52548966999996</v>
      </c>
      <c r="CJ420" s="96">
        <v>0.86373489260000003</v>
      </c>
      <c r="CK420" s="96">
        <v>0.82022666460000004</v>
      </c>
      <c r="CL420" s="96">
        <v>0.86365406469999995</v>
      </c>
      <c r="CM420" s="96">
        <v>0.85427592490000004</v>
      </c>
      <c r="CN420" s="96">
        <v>0.90375524750000003</v>
      </c>
      <c r="CO420" s="96">
        <v>0.9381910698</v>
      </c>
      <c r="CP420" s="96">
        <v>0.91786138939999995</v>
      </c>
      <c r="CQ420" s="96">
        <v>0.99584056389999998</v>
      </c>
      <c r="CR420" s="96">
        <v>0.92169498979999998</v>
      </c>
      <c r="CS420" s="95">
        <v>4127</v>
      </c>
      <c r="CT420" s="95">
        <v>3977</v>
      </c>
      <c r="CU420" s="95">
        <v>3932</v>
      </c>
      <c r="CV420" s="95">
        <v>3972</v>
      </c>
      <c r="CW420" s="95">
        <v>3677</v>
      </c>
      <c r="CX420" s="96">
        <v>0.91950050299999997</v>
      </c>
      <c r="CY420" s="96">
        <v>0.93953987400000005</v>
      </c>
      <c r="CZ420" s="96">
        <v>0.92797051900000005</v>
      </c>
      <c r="DA420" s="96">
        <v>0.94825484199999999</v>
      </c>
      <c r="DB420" s="96">
        <v>0.95776835500000002</v>
      </c>
      <c r="DC420">
        <v>2013</v>
      </c>
      <c r="DD420" s="6">
        <v>4201.3999999999996</v>
      </c>
      <c r="DE420" s="96">
        <v>3.7308971E-3</v>
      </c>
      <c r="DF420" s="72">
        <v>705.21</v>
      </c>
      <c r="DG420" s="96">
        <v>1</v>
      </c>
      <c r="DH420" s="72">
        <v>705.21</v>
      </c>
      <c r="DI420" s="72">
        <v>700.09795784000005</v>
      </c>
      <c r="DJ420" s="96">
        <v>1</v>
      </c>
      <c r="DK420" s="72">
        <v>705.21</v>
      </c>
      <c r="DL420" s="96">
        <v>1</v>
      </c>
      <c r="DM420" s="72">
        <v>705.21</v>
      </c>
      <c r="DN420" s="96">
        <v>1</v>
      </c>
      <c r="DO420" s="96">
        <v>7.1809999999999999E-3</v>
      </c>
      <c r="DP420" s="72">
        <v>5.0599999999999996</v>
      </c>
      <c r="DQ420" s="72">
        <v>700.15</v>
      </c>
      <c r="DR420" t="s">
        <v>360</v>
      </c>
      <c r="DT420" t="s">
        <v>339</v>
      </c>
    </row>
    <row r="421" spans="1:124" x14ac:dyDescent="0.3">
      <c r="A421" t="s">
        <v>10</v>
      </c>
      <c r="B421">
        <v>11250</v>
      </c>
      <c r="C421" s="95">
        <v>11139</v>
      </c>
      <c r="D421" s="95">
        <v>42824358</v>
      </c>
      <c r="E421" s="95">
        <v>10631</v>
      </c>
      <c r="F421" s="95">
        <v>40202426</v>
      </c>
      <c r="G421" s="95">
        <v>1798</v>
      </c>
      <c r="H421" s="95">
        <v>6391098</v>
      </c>
      <c r="I421" s="95">
        <v>1543</v>
      </c>
      <c r="J421" s="95">
        <v>6550592</v>
      </c>
      <c r="K421" s="95">
        <v>11318</v>
      </c>
      <c r="L421" s="95">
        <v>43819031</v>
      </c>
      <c r="M421" s="95">
        <v>10773</v>
      </c>
      <c r="N421" s="95">
        <v>43697770</v>
      </c>
      <c r="O421" s="95">
        <v>1689</v>
      </c>
      <c r="P421" s="95">
        <v>7009814</v>
      </c>
      <c r="Q421" s="95">
        <v>1466</v>
      </c>
      <c r="R421" s="95">
        <v>6309170</v>
      </c>
      <c r="S421" s="95">
        <v>11657</v>
      </c>
      <c r="T421" s="95">
        <v>46054308</v>
      </c>
      <c r="U421" s="95">
        <v>11034</v>
      </c>
      <c r="V421" s="95">
        <v>47589782</v>
      </c>
      <c r="W421" s="95">
        <v>1639</v>
      </c>
      <c r="X421" s="95">
        <v>6286801</v>
      </c>
      <c r="Y421" s="95">
        <v>1435</v>
      </c>
      <c r="Z421" s="95">
        <v>6602246</v>
      </c>
      <c r="AA421" s="95">
        <v>11560</v>
      </c>
      <c r="AB421" s="95">
        <v>40621756</v>
      </c>
      <c r="AC421" s="95">
        <v>10909</v>
      </c>
      <c r="AD421" s="95">
        <v>50611400</v>
      </c>
      <c r="AE421" s="95">
        <v>1544</v>
      </c>
      <c r="AF421" s="95">
        <v>6382042</v>
      </c>
      <c r="AG421" s="95">
        <v>1332</v>
      </c>
      <c r="AH421" s="95">
        <v>6684909</v>
      </c>
      <c r="AI421" s="95">
        <v>10866</v>
      </c>
      <c r="AJ421" s="95">
        <v>38183290</v>
      </c>
      <c r="AK421" s="95">
        <v>10197</v>
      </c>
      <c r="AL421" s="95">
        <v>48351108.619999997</v>
      </c>
      <c r="AM421" s="95">
        <v>1452</v>
      </c>
      <c r="AN421" s="95">
        <v>5323246.78</v>
      </c>
      <c r="AO421" s="95">
        <v>1265</v>
      </c>
      <c r="AP421" s="95">
        <v>6469655.5</v>
      </c>
      <c r="AQ421" s="72">
        <v>317.02</v>
      </c>
      <c r="AR421" s="72">
        <v>320.02999999999997</v>
      </c>
      <c r="AS421" s="72">
        <v>637.04999999999995</v>
      </c>
      <c r="AT421" s="95">
        <v>49215456</v>
      </c>
      <c r="AU421" s="95">
        <v>46753018</v>
      </c>
      <c r="AV421" s="95">
        <v>12937</v>
      </c>
      <c r="AW421" s="95">
        <v>12174</v>
      </c>
      <c r="AX421" s="72">
        <v>325.64999999999998</v>
      </c>
      <c r="AY421" s="72">
        <v>340.49</v>
      </c>
      <c r="AZ421" s="72">
        <v>666.14</v>
      </c>
      <c r="BA421" s="95">
        <v>50828845</v>
      </c>
      <c r="BB421" s="95">
        <v>50006940</v>
      </c>
      <c r="BC421" s="95">
        <v>13007</v>
      </c>
      <c r="BD421" s="95">
        <v>12239</v>
      </c>
      <c r="BE421" s="72">
        <v>328.05</v>
      </c>
      <c r="BF421" s="72">
        <v>362.18</v>
      </c>
      <c r="BG421" s="72">
        <v>690.23</v>
      </c>
      <c r="BH421" s="95">
        <v>52341109</v>
      </c>
      <c r="BI421" s="95">
        <v>54192028</v>
      </c>
      <c r="BJ421" s="95">
        <v>13296</v>
      </c>
      <c r="BK421" s="95">
        <v>12469</v>
      </c>
      <c r="BL421" s="72">
        <v>298.92</v>
      </c>
      <c r="BM421" s="72">
        <v>390.06</v>
      </c>
      <c r="BN421" s="72">
        <v>688.98</v>
      </c>
      <c r="BO421" s="95">
        <v>47003798</v>
      </c>
      <c r="BP421" s="95">
        <v>57296309</v>
      </c>
      <c r="BQ421" s="95">
        <v>13104</v>
      </c>
      <c r="BR421" s="95">
        <v>12241</v>
      </c>
      <c r="BS421" s="72">
        <v>294.33</v>
      </c>
      <c r="BT421" s="72">
        <v>398.57</v>
      </c>
      <c r="BU421" s="72">
        <v>692.9</v>
      </c>
      <c r="BV421" s="95">
        <v>43506536.780000001</v>
      </c>
      <c r="BW421" s="95">
        <v>54820764.119999997</v>
      </c>
      <c r="BX421" s="95">
        <v>12318</v>
      </c>
      <c r="BY421" s="95">
        <v>11462</v>
      </c>
      <c r="BZ421" s="95">
        <v>12573</v>
      </c>
      <c r="CA421" s="95">
        <v>12636</v>
      </c>
      <c r="CB421" s="95">
        <v>12897</v>
      </c>
      <c r="CC421" s="95">
        <v>12694</v>
      </c>
      <c r="CD421" s="95">
        <v>11899</v>
      </c>
      <c r="CE421" s="72">
        <v>650.75523149000003</v>
      </c>
      <c r="CF421" s="72">
        <v>676.59346364999999</v>
      </c>
      <c r="CG421" s="72">
        <v>712.40329333</v>
      </c>
      <c r="CH421" s="72">
        <v>716.50152150999998</v>
      </c>
      <c r="CI421" s="72">
        <v>731.52548966999996</v>
      </c>
      <c r="CJ421" s="96">
        <v>0.97893949859999996</v>
      </c>
      <c r="CK421" s="96">
        <v>0.98454986010000001</v>
      </c>
      <c r="CL421" s="96">
        <v>0.96887536379999994</v>
      </c>
      <c r="CM421" s="96">
        <v>0.96158902570000004</v>
      </c>
      <c r="CN421" s="96">
        <v>0.94719870979999998</v>
      </c>
      <c r="CO421" s="96">
        <v>0.92401538890000001</v>
      </c>
      <c r="CP421" s="96">
        <v>1.0478510458000001</v>
      </c>
      <c r="CQ421" s="96">
        <v>0.99584056389999998</v>
      </c>
      <c r="CR421" s="96">
        <v>1.0522275695000001</v>
      </c>
      <c r="CS421" s="95">
        <v>13456</v>
      </c>
      <c r="CT421" s="95">
        <v>14246</v>
      </c>
      <c r="CU421" s="95">
        <v>15198</v>
      </c>
      <c r="CV421" s="95">
        <v>15587</v>
      </c>
      <c r="CW421" s="95">
        <v>15321</v>
      </c>
      <c r="CX421" s="96">
        <v>0.90665864600000001</v>
      </c>
      <c r="CY421" s="96">
        <v>0.90647932899999994</v>
      </c>
      <c r="CZ421" s="96">
        <v>0.92433464300000001</v>
      </c>
      <c r="DA421" s="96">
        <v>0.93611714300000004</v>
      </c>
      <c r="DB421" s="96">
        <v>0.94293641100000003</v>
      </c>
      <c r="DC421">
        <v>2013</v>
      </c>
      <c r="DD421" s="6">
        <v>12117</v>
      </c>
      <c r="DE421" s="96">
        <v>1.0818243E-3</v>
      </c>
      <c r="DF421" s="72">
        <v>807.23</v>
      </c>
      <c r="DG421" s="96">
        <v>1</v>
      </c>
      <c r="DH421" s="72">
        <v>807.23</v>
      </c>
      <c r="DI421" s="72">
        <v>746.35519870999997</v>
      </c>
      <c r="DJ421" s="96">
        <v>1</v>
      </c>
      <c r="DK421" s="72">
        <v>807.23</v>
      </c>
      <c r="DL421" s="96">
        <v>1</v>
      </c>
      <c r="DM421" s="72">
        <v>807.23</v>
      </c>
      <c r="DN421" s="96">
        <v>1</v>
      </c>
      <c r="DO421" s="96">
        <v>3.7529999999999998E-3</v>
      </c>
      <c r="DP421" s="72">
        <v>3.03</v>
      </c>
      <c r="DQ421" s="72">
        <v>804.2</v>
      </c>
      <c r="DR421" t="s">
        <v>10</v>
      </c>
      <c r="DT421" t="s">
        <v>339</v>
      </c>
    </row>
    <row r="422" spans="1:124" x14ac:dyDescent="0.3">
      <c r="A422" t="s">
        <v>13</v>
      </c>
      <c r="B422">
        <v>11260</v>
      </c>
      <c r="C422" s="95">
        <v>8283</v>
      </c>
      <c r="D422" s="95">
        <v>28397582</v>
      </c>
      <c r="E422" s="95">
        <v>7877</v>
      </c>
      <c r="F422" s="95">
        <v>23918148</v>
      </c>
      <c r="G422" s="95">
        <v>1985</v>
      </c>
      <c r="H422" s="95">
        <v>5186780</v>
      </c>
      <c r="I422" s="95">
        <v>1810</v>
      </c>
      <c r="J422" s="95">
        <v>5325920</v>
      </c>
      <c r="K422" s="95">
        <v>8170</v>
      </c>
      <c r="L422" s="95">
        <v>30449188</v>
      </c>
      <c r="M422" s="95">
        <v>7719</v>
      </c>
      <c r="N422" s="95">
        <v>24789841</v>
      </c>
      <c r="O422" s="95">
        <v>1944</v>
      </c>
      <c r="P422" s="95">
        <v>5343486</v>
      </c>
      <c r="Q422" s="95">
        <v>1753</v>
      </c>
      <c r="R422" s="95">
        <v>5496980</v>
      </c>
      <c r="S422" s="95">
        <v>8468</v>
      </c>
      <c r="T422" s="95">
        <v>32101772</v>
      </c>
      <c r="U422" s="95">
        <v>7954</v>
      </c>
      <c r="V422" s="95">
        <v>27838468</v>
      </c>
      <c r="W422" s="95">
        <v>2028</v>
      </c>
      <c r="X422" s="95">
        <v>6413091</v>
      </c>
      <c r="Y422" s="95">
        <v>1834</v>
      </c>
      <c r="Z422" s="95">
        <v>6123346</v>
      </c>
      <c r="AA422" s="95">
        <v>8649</v>
      </c>
      <c r="AB422" s="95">
        <v>26388397</v>
      </c>
      <c r="AC422" s="95">
        <v>8096</v>
      </c>
      <c r="AD422" s="95">
        <v>30832019</v>
      </c>
      <c r="AE422" s="95">
        <v>2170</v>
      </c>
      <c r="AF422" s="95">
        <v>7785695</v>
      </c>
      <c r="AG422" s="95">
        <v>1980</v>
      </c>
      <c r="AH422" s="95">
        <v>7795851</v>
      </c>
      <c r="AI422" s="95">
        <v>8374</v>
      </c>
      <c r="AJ422" s="95">
        <v>28174335.48</v>
      </c>
      <c r="AK422" s="95">
        <v>7803</v>
      </c>
      <c r="AL422" s="95">
        <v>30729451.91</v>
      </c>
      <c r="AM422" s="95">
        <v>2294</v>
      </c>
      <c r="AN422" s="95">
        <v>7806510</v>
      </c>
      <c r="AO422" s="95">
        <v>2121</v>
      </c>
      <c r="AP422" s="95">
        <v>8936482</v>
      </c>
      <c r="AQ422" s="72">
        <v>272.56</v>
      </c>
      <c r="AR422" s="72">
        <v>251.57</v>
      </c>
      <c r="AS422" s="72">
        <v>524.13</v>
      </c>
      <c r="AT422" s="95">
        <v>33584362</v>
      </c>
      <c r="AU422" s="95">
        <v>29244068</v>
      </c>
      <c r="AV422" s="95">
        <v>10268</v>
      </c>
      <c r="AW422" s="95">
        <v>9687</v>
      </c>
      <c r="AX422" s="72">
        <v>294.91000000000003</v>
      </c>
      <c r="AY422" s="72">
        <v>266.45999999999998</v>
      </c>
      <c r="AZ422" s="72">
        <v>561.37</v>
      </c>
      <c r="BA422" s="95">
        <v>35792674</v>
      </c>
      <c r="BB422" s="95">
        <v>30286821</v>
      </c>
      <c r="BC422" s="95">
        <v>10114</v>
      </c>
      <c r="BD422" s="95">
        <v>9472</v>
      </c>
      <c r="BE422" s="72">
        <v>305.79000000000002</v>
      </c>
      <c r="BF422" s="72">
        <v>289.14</v>
      </c>
      <c r="BG422" s="72">
        <v>594.92999999999995</v>
      </c>
      <c r="BH422" s="95">
        <v>38514863</v>
      </c>
      <c r="BI422" s="95">
        <v>33961814</v>
      </c>
      <c r="BJ422" s="95">
        <v>10496</v>
      </c>
      <c r="BK422" s="95">
        <v>9788</v>
      </c>
      <c r="BL422" s="72">
        <v>263.23</v>
      </c>
      <c r="BM422" s="72">
        <v>319.47000000000003</v>
      </c>
      <c r="BN422" s="72">
        <v>582.70000000000005</v>
      </c>
      <c r="BO422" s="95">
        <v>34174092</v>
      </c>
      <c r="BP422" s="95">
        <v>38627870</v>
      </c>
      <c r="BQ422" s="95">
        <v>10819</v>
      </c>
      <c r="BR422" s="95">
        <v>10076</v>
      </c>
      <c r="BS422" s="72">
        <v>281.07</v>
      </c>
      <c r="BT422" s="72">
        <v>333.08</v>
      </c>
      <c r="BU422" s="72">
        <v>614.15</v>
      </c>
      <c r="BV422" s="95">
        <v>35980845.479999997</v>
      </c>
      <c r="BW422" s="95">
        <v>39665933.909999996</v>
      </c>
      <c r="BX422" s="95">
        <v>10668</v>
      </c>
      <c r="BY422" s="95">
        <v>9924</v>
      </c>
      <c r="BZ422" s="95">
        <v>9991</v>
      </c>
      <c r="CA422" s="95">
        <v>9804</v>
      </c>
      <c r="CB422" s="95">
        <v>10155</v>
      </c>
      <c r="CC422" s="95">
        <v>10466</v>
      </c>
      <c r="CD422" s="95">
        <v>10304</v>
      </c>
      <c r="CE422" s="72">
        <v>650.75523149000003</v>
      </c>
      <c r="CF422" s="72">
        <v>676.59346364999999</v>
      </c>
      <c r="CG422" s="72">
        <v>712.40329333</v>
      </c>
      <c r="CH422" s="72">
        <v>716.50152150999998</v>
      </c>
      <c r="CI422" s="72">
        <v>731.52548966999996</v>
      </c>
      <c r="CJ422" s="96">
        <v>0.8054180353</v>
      </c>
      <c r="CK422" s="96">
        <v>0.8297005959</v>
      </c>
      <c r="CL422" s="96">
        <v>0.8351028211</v>
      </c>
      <c r="CM422" s="96">
        <v>0.81325717040000001</v>
      </c>
      <c r="CN422" s="96">
        <v>0.83954695859999995</v>
      </c>
      <c r="CO422" s="96">
        <v>0.94680952169999999</v>
      </c>
      <c r="CP422" s="96">
        <v>0.87093031639999996</v>
      </c>
      <c r="CQ422" s="96">
        <v>0.99584056389999998</v>
      </c>
      <c r="CR422" s="96">
        <v>0.87456790129999995</v>
      </c>
      <c r="CS422" s="95">
        <v>8616</v>
      </c>
      <c r="CT422" s="95">
        <v>8658</v>
      </c>
      <c r="CU422" s="95">
        <v>8826</v>
      </c>
      <c r="CV422" s="95">
        <v>8968</v>
      </c>
      <c r="CW422" s="95">
        <v>8669</v>
      </c>
      <c r="CX422" s="96">
        <v>0.93489979199999995</v>
      </c>
      <c r="CY422" s="96">
        <v>0.93443906799999998</v>
      </c>
      <c r="CZ422" s="96">
        <v>0.93959449299999998</v>
      </c>
      <c r="DA422" s="96">
        <v>0.95241522300000003</v>
      </c>
      <c r="DB422" s="96">
        <v>0.97254784599999999</v>
      </c>
      <c r="DC422">
        <v>2013</v>
      </c>
      <c r="DD422" s="6">
        <v>9789.4</v>
      </c>
      <c r="DE422" s="96">
        <v>9.4691369999999999E-4</v>
      </c>
      <c r="DF422" s="72">
        <v>671.02</v>
      </c>
      <c r="DG422" s="96">
        <v>1</v>
      </c>
      <c r="DH422" s="72">
        <v>671.02</v>
      </c>
      <c r="DI422" s="72">
        <v>676.63960512999995</v>
      </c>
      <c r="DJ422" s="96">
        <v>1</v>
      </c>
      <c r="DK422" s="72">
        <v>671.02</v>
      </c>
      <c r="DL422" s="96">
        <v>1</v>
      </c>
      <c r="DM422" s="72">
        <v>671.02</v>
      </c>
      <c r="DN422" s="96">
        <v>1</v>
      </c>
      <c r="DO422" s="96">
        <v>3.7550000000000001E-3</v>
      </c>
      <c r="DP422" s="72">
        <v>2.52</v>
      </c>
      <c r="DQ422" s="72">
        <v>668.5</v>
      </c>
      <c r="DR422" t="s">
        <v>13</v>
      </c>
      <c r="DT422" t="s">
        <v>339</v>
      </c>
    </row>
    <row r="423" spans="1:124" x14ac:dyDescent="0.3">
      <c r="A423" t="s">
        <v>14</v>
      </c>
      <c r="B423">
        <v>11270</v>
      </c>
      <c r="C423" s="95">
        <v>430</v>
      </c>
      <c r="D423" s="95">
        <v>1277224</v>
      </c>
      <c r="E423" s="95">
        <v>426</v>
      </c>
      <c r="F423" s="95">
        <v>1237250</v>
      </c>
      <c r="G423" s="95">
        <v>100</v>
      </c>
      <c r="H423" s="95">
        <v>175385</v>
      </c>
      <c r="I423" s="95">
        <v>96</v>
      </c>
      <c r="J423" s="95">
        <v>239157</v>
      </c>
      <c r="K423" s="95">
        <v>405</v>
      </c>
      <c r="L423" s="95">
        <v>1266045</v>
      </c>
      <c r="M423" s="95">
        <v>402</v>
      </c>
      <c r="N423" s="95">
        <v>1308180</v>
      </c>
      <c r="O423" s="95">
        <v>95</v>
      </c>
      <c r="P423" s="95">
        <v>127119</v>
      </c>
      <c r="Q423" s="95">
        <v>92</v>
      </c>
      <c r="R423" s="95">
        <v>214972</v>
      </c>
      <c r="S423" s="95">
        <v>381</v>
      </c>
      <c r="T423" s="95">
        <v>1013125</v>
      </c>
      <c r="U423" s="95">
        <v>379</v>
      </c>
      <c r="V423" s="95">
        <v>1309883</v>
      </c>
      <c r="W423" s="95">
        <v>92</v>
      </c>
      <c r="X423" s="95">
        <v>291591</v>
      </c>
      <c r="Y423" s="95">
        <v>90</v>
      </c>
      <c r="Z423" s="95">
        <v>259635</v>
      </c>
      <c r="AA423" s="95">
        <v>364</v>
      </c>
      <c r="AB423" s="95">
        <v>1179601</v>
      </c>
      <c r="AC423" s="95">
        <v>362</v>
      </c>
      <c r="AD423" s="95">
        <v>1258247</v>
      </c>
      <c r="AE423" s="95">
        <v>92</v>
      </c>
      <c r="AF423" s="95">
        <v>421663</v>
      </c>
      <c r="AG423" s="95">
        <v>89</v>
      </c>
      <c r="AH423" s="95">
        <v>311873</v>
      </c>
      <c r="AI423" s="95">
        <v>323</v>
      </c>
      <c r="AJ423" s="95">
        <v>1615657</v>
      </c>
      <c r="AK423" s="95">
        <v>316</v>
      </c>
      <c r="AL423" s="95">
        <v>1070913.82</v>
      </c>
      <c r="AM423" s="95">
        <v>91</v>
      </c>
      <c r="AN423" s="95">
        <v>210940</v>
      </c>
      <c r="AO423" s="95">
        <v>86</v>
      </c>
      <c r="AP423" s="95">
        <v>339788</v>
      </c>
      <c r="AQ423" s="72">
        <v>228.4</v>
      </c>
      <c r="AR423" s="72">
        <v>235.7</v>
      </c>
      <c r="AS423" s="72">
        <v>464.1</v>
      </c>
      <c r="AT423" s="95">
        <v>1452609</v>
      </c>
      <c r="AU423" s="95">
        <v>1476407</v>
      </c>
      <c r="AV423" s="95">
        <v>530</v>
      </c>
      <c r="AW423" s="95">
        <v>522</v>
      </c>
      <c r="AX423" s="72">
        <v>232.19</v>
      </c>
      <c r="AY423" s="72">
        <v>256.94</v>
      </c>
      <c r="AZ423" s="72">
        <v>489.13</v>
      </c>
      <c r="BA423" s="95">
        <v>1393164</v>
      </c>
      <c r="BB423" s="95">
        <v>1523152</v>
      </c>
      <c r="BC423" s="95">
        <v>500</v>
      </c>
      <c r="BD423" s="95">
        <v>494</v>
      </c>
      <c r="BE423" s="72">
        <v>229.87</v>
      </c>
      <c r="BF423" s="72">
        <v>278.88</v>
      </c>
      <c r="BG423" s="72">
        <v>508.75</v>
      </c>
      <c r="BH423" s="95">
        <v>1304716</v>
      </c>
      <c r="BI423" s="95">
        <v>1569518</v>
      </c>
      <c r="BJ423" s="95">
        <v>473</v>
      </c>
      <c r="BK423" s="95">
        <v>469</v>
      </c>
      <c r="BL423" s="72">
        <v>292.63</v>
      </c>
      <c r="BM423" s="72">
        <v>290.12</v>
      </c>
      <c r="BN423" s="72">
        <v>582.75</v>
      </c>
      <c r="BO423" s="95">
        <v>1601264</v>
      </c>
      <c r="BP423" s="95">
        <v>1570120</v>
      </c>
      <c r="BQ423" s="95">
        <v>456</v>
      </c>
      <c r="BR423" s="95">
        <v>451</v>
      </c>
      <c r="BS423" s="72">
        <v>367.67</v>
      </c>
      <c r="BT423" s="72">
        <v>292.43</v>
      </c>
      <c r="BU423" s="72">
        <v>660.1</v>
      </c>
      <c r="BV423" s="95">
        <v>1826597</v>
      </c>
      <c r="BW423" s="95">
        <v>1410701.82</v>
      </c>
      <c r="BX423" s="95">
        <v>414</v>
      </c>
      <c r="BY423" s="95">
        <v>402</v>
      </c>
      <c r="BZ423" s="95">
        <v>526</v>
      </c>
      <c r="CA423" s="95">
        <v>497</v>
      </c>
      <c r="CB423" s="95">
        <v>471</v>
      </c>
      <c r="CC423" s="95">
        <v>454</v>
      </c>
      <c r="CD423" s="95">
        <v>408</v>
      </c>
      <c r="CE423" s="72">
        <v>650.75523149000003</v>
      </c>
      <c r="CF423" s="72">
        <v>676.59346364999999</v>
      </c>
      <c r="CG423" s="72">
        <v>712.40329333</v>
      </c>
      <c r="CH423" s="72">
        <v>716.50152150999998</v>
      </c>
      <c r="CI423" s="72">
        <v>731.52548966999996</v>
      </c>
      <c r="CJ423" s="96">
        <v>0.71317136999999997</v>
      </c>
      <c r="CK423" s="96">
        <v>0.72293042470000002</v>
      </c>
      <c r="CL423" s="96">
        <v>0.71413201589999997</v>
      </c>
      <c r="CM423" s="96">
        <v>0.81332695399999999</v>
      </c>
      <c r="CN423" s="96">
        <v>0.9023609011</v>
      </c>
      <c r="CO423" s="96">
        <v>0.97342656329999999</v>
      </c>
      <c r="CP423" s="96">
        <v>0.79429138489999995</v>
      </c>
      <c r="CQ423" s="96">
        <v>0.99584056389999998</v>
      </c>
      <c r="CR423" s="96">
        <v>0.79760887469999997</v>
      </c>
      <c r="CS423" s="95">
        <v>568</v>
      </c>
      <c r="CT423" s="95">
        <v>539</v>
      </c>
      <c r="CU423" s="95">
        <v>513</v>
      </c>
      <c r="CV423" s="95">
        <v>518</v>
      </c>
      <c r="CW423" s="95">
        <v>460</v>
      </c>
      <c r="CX423" s="96">
        <v>0.98163945100000005</v>
      </c>
      <c r="CY423" s="96">
        <v>0.99564932299999998</v>
      </c>
      <c r="CZ423" s="96">
        <v>0.964404021</v>
      </c>
      <c r="DA423" s="96">
        <v>0.96298851200000002</v>
      </c>
      <c r="DB423" s="96">
        <v>0.95906240499999995</v>
      </c>
      <c r="DC423">
        <v>2013</v>
      </c>
      <c r="DD423" s="6">
        <v>467.6</v>
      </c>
      <c r="DE423" s="96">
        <v>1.7432948000000001E-3</v>
      </c>
      <c r="DF423" s="72">
        <v>611.49</v>
      </c>
      <c r="DG423" s="96">
        <v>1</v>
      </c>
      <c r="DH423" s="72">
        <v>611.49</v>
      </c>
      <c r="DI423" s="72">
        <v>700.09795784000005</v>
      </c>
      <c r="DJ423" s="96">
        <v>0.68381283989999997</v>
      </c>
      <c r="DK423" s="72">
        <v>639.50669855000001</v>
      </c>
      <c r="DL423" s="96">
        <v>0.99442194409999995</v>
      </c>
      <c r="DM423" s="72">
        <v>635.93949442999997</v>
      </c>
      <c r="DN423" s="96">
        <v>1</v>
      </c>
      <c r="DO423" s="96">
        <v>3.5230000000000001E-3</v>
      </c>
      <c r="DP423" s="72">
        <v>2.2400000000000002</v>
      </c>
      <c r="DQ423" s="72">
        <v>633.70000000000005</v>
      </c>
      <c r="DR423" t="s">
        <v>14</v>
      </c>
      <c r="DT423" t="s">
        <v>339</v>
      </c>
    </row>
    <row r="424" spans="1:124" x14ac:dyDescent="0.3">
      <c r="A424" t="s">
        <v>361</v>
      </c>
      <c r="B424">
        <v>11280</v>
      </c>
      <c r="C424" s="95">
        <v>14795</v>
      </c>
      <c r="D424" s="95">
        <v>62618188</v>
      </c>
      <c r="E424" s="95">
        <v>14045</v>
      </c>
      <c r="F424" s="95">
        <v>49548605</v>
      </c>
      <c r="G424" s="95">
        <v>5809</v>
      </c>
      <c r="H424" s="95">
        <v>25844495</v>
      </c>
      <c r="I424" s="95">
        <v>5052</v>
      </c>
      <c r="J424" s="95">
        <v>16923702</v>
      </c>
      <c r="K424" s="95">
        <v>14679</v>
      </c>
      <c r="L424" s="95">
        <v>65263772</v>
      </c>
      <c r="M424" s="95">
        <v>13753</v>
      </c>
      <c r="N424" s="95">
        <v>50705535</v>
      </c>
      <c r="O424" s="95">
        <v>5905</v>
      </c>
      <c r="P424" s="95">
        <v>22720330</v>
      </c>
      <c r="Q424" s="95">
        <v>5047</v>
      </c>
      <c r="R424" s="95">
        <v>16829055</v>
      </c>
      <c r="S424" s="95">
        <v>15303</v>
      </c>
      <c r="T424" s="95">
        <v>72515095</v>
      </c>
      <c r="U424" s="95">
        <v>14177</v>
      </c>
      <c r="V424" s="95">
        <v>53864186</v>
      </c>
      <c r="W424" s="95">
        <v>6062</v>
      </c>
      <c r="X424" s="95">
        <v>23382876</v>
      </c>
      <c r="Y424" s="95">
        <v>5132</v>
      </c>
      <c r="Z424" s="95">
        <v>17496430</v>
      </c>
      <c r="AA424" s="95">
        <v>15420</v>
      </c>
      <c r="AB424" s="95">
        <v>63133105</v>
      </c>
      <c r="AC424" s="95">
        <v>14175</v>
      </c>
      <c r="AD424" s="95">
        <v>56921727</v>
      </c>
      <c r="AE424" s="95">
        <v>6051</v>
      </c>
      <c r="AF424" s="95">
        <v>23042613</v>
      </c>
      <c r="AG424" s="95">
        <v>5183</v>
      </c>
      <c r="AH424" s="95">
        <v>19620741</v>
      </c>
      <c r="AI424" s="95">
        <v>15078</v>
      </c>
      <c r="AJ424" s="95">
        <v>60720037</v>
      </c>
      <c r="AK424" s="95">
        <v>13782</v>
      </c>
      <c r="AL424" s="95">
        <v>56039240.090000004</v>
      </c>
      <c r="AM424" s="95">
        <v>6119</v>
      </c>
      <c r="AN424" s="95">
        <v>28279678</v>
      </c>
      <c r="AO424" s="95">
        <v>5301</v>
      </c>
      <c r="AP424" s="95">
        <v>21214765</v>
      </c>
      <c r="AQ424" s="72">
        <v>357.79</v>
      </c>
      <c r="AR424" s="72">
        <v>290.06</v>
      </c>
      <c r="AS424" s="72">
        <v>647.85</v>
      </c>
      <c r="AT424" s="95">
        <v>88462683</v>
      </c>
      <c r="AU424" s="95">
        <v>66472307</v>
      </c>
      <c r="AV424" s="95">
        <v>20604</v>
      </c>
      <c r="AW424" s="95">
        <v>19097</v>
      </c>
      <c r="AX424" s="72">
        <v>356.2</v>
      </c>
      <c r="AY424" s="72">
        <v>299.36</v>
      </c>
      <c r="AZ424" s="72">
        <v>655.56</v>
      </c>
      <c r="BA424" s="95">
        <v>87984102</v>
      </c>
      <c r="BB424" s="95">
        <v>67534590</v>
      </c>
      <c r="BC424" s="95">
        <v>20584</v>
      </c>
      <c r="BD424" s="95">
        <v>18800</v>
      </c>
      <c r="BE424" s="72">
        <v>374.05</v>
      </c>
      <c r="BF424" s="72">
        <v>307.98</v>
      </c>
      <c r="BG424" s="72">
        <v>682.03</v>
      </c>
      <c r="BH424" s="95">
        <v>95897971</v>
      </c>
      <c r="BI424" s="95">
        <v>71360616</v>
      </c>
      <c r="BJ424" s="95">
        <v>21365</v>
      </c>
      <c r="BK424" s="95">
        <v>19309</v>
      </c>
      <c r="BL424" s="72">
        <v>334.47</v>
      </c>
      <c r="BM424" s="72">
        <v>329.5</v>
      </c>
      <c r="BN424" s="72">
        <v>663.97</v>
      </c>
      <c r="BO424" s="95">
        <v>86175718</v>
      </c>
      <c r="BP424" s="95">
        <v>76542468</v>
      </c>
      <c r="BQ424" s="95">
        <v>21471</v>
      </c>
      <c r="BR424" s="95">
        <v>19358</v>
      </c>
      <c r="BS424" s="72">
        <v>349.89</v>
      </c>
      <c r="BT424" s="72">
        <v>337.36</v>
      </c>
      <c r="BU424" s="72">
        <v>687.25</v>
      </c>
      <c r="BV424" s="95">
        <v>88999715</v>
      </c>
      <c r="BW424" s="95">
        <v>77254005.090000004</v>
      </c>
      <c r="BX424" s="95">
        <v>21197</v>
      </c>
      <c r="BY424" s="95">
        <v>19083</v>
      </c>
      <c r="BZ424" s="95">
        <v>19886</v>
      </c>
      <c r="CA424" s="95">
        <v>19724</v>
      </c>
      <c r="CB424" s="95">
        <v>20374</v>
      </c>
      <c r="CC424" s="95">
        <v>20468</v>
      </c>
      <c r="CD424" s="95">
        <v>20163</v>
      </c>
      <c r="CE424" s="72">
        <v>650.75523149000003</v>
      </c>
      <c r="CF424" s="72">
        <v>676.59346364999999</v>
      </c>
      <c r="CG424" s="72">
        <v>712.40329333</v>
      </c>
      <c r="CH424" s="72">
        <v>716.50152150999998</v>
      </c>
      <c r="CI424" s="72">
        <v>731.52548966999996</v>
      </c>
      <c r="CJ424" s="96">
        <v>0.99553560029999999</v>
      </c>
      <c r="CK424" s="96">
        <v>0.9689127005</v>
      </c>
      <c r="CL424" s="96">
        <v>0.95736502960000003</v>
      </c>
      <c r="CM424" s="96">
        <v>0.92668330779999997</v>
      </c>
      <c r="CN424" s="96">
        <v>0.93947512379999998</v>
      </c>
      <c r="CO424" s="96">
        <v>0.95606447760000002</v>
      </c>
      <c r="CP424" s="96">
        <v>1.0016001796</v>
      </c>
      <c r="CQ424" s="96">
        <v>0.99584056389999998</v>
      </c>
      <c r="CR424" s="96">
        <v>1.0057835288999999</v>
      </c>
      <c r="CS424" s="95">
        <v>14664</v>
      </c>
      <c r="CT424" s="95">
        <v>14322</v>
      </c>
      <c r="CU424" s="95">
        <v>14286</v>
      </c>
      <c r="CV424" s="95">
        <v>14562</v>
      </c>
      <c r="CW424" s="95">
        <v>14341</v>
      </c>
      <c r="CX424" s="96">
        <v>0.94038607399999996</v>
      </c>
      <c r="CY424" s="96">
        <v>0.95089375399999998</v>
      </c>
      <c r="CZ424" s="96">
        <v>0.95062923700000002</v>
      </c>
      <c r="DA424" s="96">
        <v>0.96621351700000002</v>
      </c>
      <c r="DB424" s="96">
        <v>0.97236883200000002</v>
      </c>
      <c r="DC424">
        <v>2013</v>
      </c>
      <c r="DD424" s="6">
        <v>19129.400000000001</v>
      </c>
      <c r="DE424" s="96">
        <v>4.8996237999999999E-3</v>
      </c>
      <c r="DF424" s="72">
        <v>768.65</v>
      </c>
      <c r="DG424" s="96">
        <v>1</v>
      </c>
      <c r="DH424" s="72">
        <v>768.65</v>
      </c>
      <c r="DI424" s="72">
        <v>746.35519870999997</v>
      </c>
      <c r="DJ424" s="96">
        <v>1</v>
      </c>
      <c r="DK424" s="72">
        <v>768.65</v>
      </c>
      <c r="DL424" s="96">
        <v>1</v>
      </c>
      <c r="DM424" s="72">
        <v>768.65</v>
      </c>
      <c r="DN424" s="96">
        <v>1</v>
      </c>
      <c r="DO424" s="96">
        <v>1.3736999999999999E-2</v>
      </c>
      <c r="DP424" s="72">
        <v>10.56</v>
      </c>
      <c r="DQ424" s="72">
        <v>758.09</v>
      </c>
      <c r="DR424" t="s">
        <v>361</v>
      </c>
      <c r="DT424" t="s">
        <v>339</v>
      </c>
    </row>
    <row r="425" spans="1:124" x14ac:dyDescent="0.3">
      <c r="A425" t="s">
        <v>362</v>
      </c>
      <c r="B425">
        <v>11281</v>
      </c>
      <c r="C425" s="95">
        <v>707</v>
      </c>
      <c r="D425" s="95">
        <v>3728551</v>
      </c>
      <c r="E425" s="95">
        <v>702</v>
      </c>
      <c r="F425" s="95">
        <v>3507998</v>
      </c>
      <c r="G425" s="95">
        <v>380</v>
      </c>
      <c r="H425" s="95">
        <v>917378</v>
      </c>
      <c r="I425" s="95">
        <v>369</v>
      </c>
      <c r="J425" s="95">
        <v>1404265</v>
      </c>
      <c r="K425" s="95">
        <v>688</v>
      </c>
      <c r="L425" s="95">
        <v>3255079</v>
      </c>
      <c r="M425" s="95">
        <v>683</v>
      </c>
      <c r="N425" s="95">
        <v>3390181</v>
      </c>
      <c r="O425" s="95">
        <v>383</v>
      </c>
      <c r="P425" s="95">
        <v>1657311</v>
      </c>
      <c r="Q425" s="95">
        <v>367</v>
      </c>
      <c r="R425" s="95">
        <v>1540962</v>
      </c>
      <c r="S425" s="95">
        <v>717</v>
      </c>
      <c r="T425" s="95">
        <v>3501057</v>
      </c>
      <c r="U425" s="95">
        <v>707</v>
      </c>
      <c r="V425" s="95">
        <v>3598601</v>
      </c>
      <c r="W425" s="95">
        <v>394</v>
      </c>
      <c r="X425" s="95">
        <v>1178628</v>
      </c>
      <c r="Y425" s="95">
        <v>379</v>
      </c>
      <c r="Z425" s="95">
        <v>1464834</v>
      </c>
      <c r="AA425" s="95">
        <v>735</v>
      </c>
      <c r="AB425" s="95">
        <v>3659862</v>
      </c>
      <c r="AC425" s="95">
        <v>721</v>
      </c>
      <c r="AD425" s="95">
        <v>4246914</v>
      </c>
      <c r="AE425" s="95">
        <v>378</v>
      </c>
      <c r="AF425" s="95">
        <v>1381663</v>
      </c>
      <c r="AG425" s="95">
        <v>362</v>
      </c>
      <c r="AH425" s="95">
        <v>1623819</v>
      </c>
      <c r="AI425" s="95">
        <v>683</v>
      </c>
      <c r="AJ425" s="95">
        <v>3742835</v>
      </c>
      <c r="AK425" s="95">
        <v>667</v>
      </c>
      <c r="AL425" s="95">
        <v>3889846</v>
      </c>
      <c r="AM425" s="95">
        <v>349</v>
      </c>
      <c r="AN425" s="95">
        <v>984386</v>
      </c>
      <c r="AO425" s="95">
        <v>329</v>
      </c>
      <c r="AP425" s="95">
        <v>1691399</v>
      </c>
      <c r="AQ425" s="72">
        <v>356.17</v>
      </c>
      <c r="AR425" s="72">
        <v>382.22</v>
      </c>
      <c r="AS425" s="72">
        <v>738.39</v>
      </c>
      <c r="AT425" s="95">
        <v>4645929</v>
      </c>
      <c r="AU425" s="95">
        <v>4912263</v>
      </c>
      <c r="AV425" s="95">
        <v>1087</v>
      </c>
      <c r="AW425" s="95">
        <v>1071</v>
      </c>
      <c r="AX425" s="72">
        <v>382.23</v>
      </c>
      <c r="AY425" s="72">
        <v>391.36</v>
      </c>
      <c r="AZ425" s="72">
        <v>773.59</v>
      </c>
      <c r="BA425" s="95">
        <v>4912390</v>
      </c>
      <c r="BB425" s="95">
        <v>4931143</v>
      </c>
      <c r="BC425" s="95">
        <v>1071</v>
      </c>
      <c r="BD425" s="95">
        <v>1050</v>
      </c>
      <c r="BE425" s="72">
        <v>351.01</v>
      </c>
      <c r="BF425" s="72">
        <v>388.54</v>
      </c>
      <c r="BG425" s="72">
        <v>739.55</v>
      </c>
      <c r="BH425" s="95">
        <v>4679685</v>
      </c>
      <c r="BI425" s="95">
        <v>5063435</v>
      </c>
      <c r="BJ425" s="95">
        <v>1111</v>
      </c>
      <c r="BK425" s="95">
        <v>1086</v>
      </c>
      <c r="BL425" s="72">
        <v>377.47</v>
      </c>
      <c r="BM425" s="72">
        <v>451.73</v>
      </c>
      <c r="BN425" s="72">
        <v>829.2</v>
      </c>
      <c r="BO425" s="95">
        <v>5041525</v>
      </c>
      <c r="BP425" s="95">
        <v>5870733</v>
      </c>
      <c r="BQ425" s="95">
        <v>1113</v>
      </c>
      <c r="BR425" s="95">
        <v>1083</v>
      </c>
      <c r="BS425" s="72">
        <v>381.72</v>
      </c>
      <c r="BT425" s="72">
        <v>466.97</v>
      </c>
      <c r="BU425" s="72">
        <v>848.69</v>
      </c>
      <c r="BV425" s="95">
        <v>4727221</v>
      </c>
      <c r="BW425" s="95">
        <v>5581245</v>
      </c>
      <c r="BX425" s="95">
        <v>1032</v>
      </c>
      <c r="BY425" s="95">
        <v>996</v>
      </c>
      <c r="BZ425" s="95">
        <v>1079</v>
      </c>
      <c r="CA425" s="95">
        <v>1061</v>
      </c>
      <c r="CB425" s="95">
        <v>1099</v>
      </c>
      <c r="CC425" s="95">
        <v>1099</v>
      </c>
      <c r="CD425" s="95">
        <v>1014</v>
      </c>
      <c r="CE425" s="72">
        <v>650.75523149000003</v>
      </c>
      <c r="CF425" s="72">
        <v>676.59346364999999</v>
      </c>
      <c r="CG425" s="72">
        <v>712.40329333</v>
      </c>
      <c r="CH425" s="72">
        <v>716.50152150999998</v>
      </c>
      <c r="CI425" s="72">
        <v>731.52548966999996</v>
      </c>
      <c r="CJ425" s="96">
        <v>1.1346662528</v>
      </c>
      <c r="CK425" s="96">
        <v>1.1433601440000001</v>
      </c>
      <c r="CL425" s="96">
        <v>1.038105813</v>
      </c>
      <c r="CM425" s="96">
        <v>1.157289936</v>
      </c>
      <c r="CN425" s="96">
        <v>1.1601646313</v>
      </c>
      <c r="CO425" s="96">
        <v>1.0567085496999999</v>
      </c>
      <c r="CP425" s="96">
        <v>1.0662517643</v>
      </c>
      <c r="CQ425" s="96">
        <v>0.99584056389999998</v>
      </c>
      <c r="CR425" s="96">
        <v>1.0707051416</v>
      </c>
      <c r="CS425" s="95">
        <v>1040</v>
      </c>
      <c r="CT425" s="95">
        <v>1049</v>
      </c>
      <c r="CU425" s="95">
        <v>1058</v>
      </c>
      <c r="CV425" s="95">
        <v>1092</v>
      </c>
      <c r="CW425" s="95">
        <v>991</v>
      </c>
      <c r="CX425" s="96">
        <v>1.0845991399999999</v>
      </c>
      <c r="CY425" s="96">
        <v>1.0652462949999999</v>
      </c>
      <c r="CZ425" s="96">
        <v>1.0901813709999999</v>
      </c>
      <c r="DA425" s="96">
        <v>1.0492244989999999</v>
      </c>
      <c r="DB425" s="96">
        <v>0.99091241399999996</v>
      </c>
      <c r="DC425">
        <v>2013</v>
      </c>
      <c r="DD425" s="6">
        <v>1057.2</v>
      </c>
      <c r="DE425" s="96">
        <v>9.3214470000000001E-4</v>
      </c>
      <c r="DF425" s="72">
        <v>821.52</v>
      </c>
      <c r="DG425" s="96">
        <v>1</v>
      </c>
      <c r="DH425" s="72">
        <v>821.52</v>
      </c>
      <c r="DI425" s="72">
        <v>700.09795784000005</v>
      </c>
      <c r="DJ425" s="96">
        <v>1</v>
      </c>
      <c r="DK425" s="72">
        <v>821.52</v>
      </c>
      <c r="DL425" s="96">
        <v>1</v>
      </c>
      <c r="DM425" s="72">
        <v>821.52</v>
      </c>
      <c r="DN425" s="96">
        <v>1</v>
      </c>
      <c r="DO425" s="96">
        <v>3.2850000000000002E-3</v>
      </c>
      <c r="DP425" s="72">
        <v>2.7</v>
      </c>
      <c r="DQ425" s="72">
        <v>818.82</v>
      </c>
      <c r="DR425" t="s">
        <v>362</v>
      </c>
      <c r="DT425" t="s">
        <v>339</v>
      </c>
    </row>
    <row r="426" spans="1:124" x14ac:dyDescent="0.3">
      <c r="A426" t="s">
        <v>363</v>
      </c>
      <c r="B426">
        <v>11290</v>
      </c>
      <c r="C426" s="95">
        <v>49873</v>
      </c>
      <c r="D426" s="95">
        <v>188977942</v>
      </c>
      <c r="E426" s="95">
        <v>47321</v>
      </c>
      <c r="F426" s="95">
        <v>179595058</v>
      </c>
      <c r="G426" s="95">
        <v>7801</v>
      </c>
      <c r="H426" s="95">
        <v>27340660</v>
      </c>
      <c r="I426" s="95">
        <v>6663</v>
      </c>
      <c r="J426" s="95">
        <v>26666438</v>
      </c>
      <c r="K426" s="95">
        <v>51218</v>
      </c>
      <c r="L426" s="95">
        <v>205060803</v>
      </c>
      <c r="M426" s="95">
        <v>48128</v>
      </c>
      <c r="N426" s="95">
        <v>193146934</v>
      </c>
      <c r="O426" s="95">
        <v>7966</v>
      </c>
      <c r="P426" s="95">
        <v>32847303</v>
      </c>
      <c r="Q426" s="95">
        <v>6815</v>
      </c>
      <c r="R426" s="95">
        <v>29144777</v>
      </c>
      <c r="S426" s="95">
        <v>53439</v>
      </c>
      <c r="T426" s="95">
        <v>212288604</v>
      </c>
      <c r="U426" s="95">
        <v>49737</v>
      </c>
      <c r="V426" s="95">
        <v>203384365</v>
      </c>
      <c r="W426" s="95">
        <v>8145</v>
      </c>
      <c r="X426" s="95">
        <v>33668858</v>
      </c>
      <c r="Y426" s="95">
        <v>6884</v>
      </c>
      <c r="Z426" s="95">
        <v>30317146</v>
      </c>
      <c r="AA426" s="95">
        <v>54203</v>
      </c>
      <c r="AB426" s="95">
        <v>197071665</v>
      </c>
      <c r="AC426" s="95">
        <v>49907</v>
      </c>
      <c r="AD426" s="95">
        <v>220354543</v>
      </c>
      <c r="AE426" s="95">
        <v>8395</v>
      </c>
      <c r="AF426" s="95">
        <v>32125551</v>
      </c>
      <c r="AG426" s="95">
        <v>7063</v>
      </c>
      <c r="AH426" s="95">
        <v>32502706</v>
      </c>
      <c r="AI426" s="95">
        <v>53349</v>
      </c>
      <c r="AJ426" s="95">
        <v>190233853.97</v>
      </c>
      <c r="AK426" s="95">
        <v>48659</v>
      </c>
      <c r="AL426" s="95">
        <v>216731246.30000001</v>
      </c>
      <c r="AM426" s="95">
        <v>8602</v>
      </c>
      <c r="AN426" s="95">
        <v>32413695</v>
      </c>
      <c r="AO426" s="95">
        <v>7402</v>
      </c>
      <c r="AP426" s="95">
        <v>34002490.07</v>
      </c>
      <c r="AQ426" s="72">
        <v>312.56</v>
      </c>
      <c r="AR426" s="72">
        <v>318.39999999999998</v>
      </c>
      <c r="AS426" s="72">
        <v>630.96</v>
      </c>
      <c r="AT426" s="95">
        <v>216318602</v>
      </c>
      <c r="AU426" s="95">
        <v>206261496</v>
      </c>
      <c r="AV426" s="95">
        <v>57674</v>
      </c>
      <c r="AW426" s="95">
        <v>53984</v>
      </c>
      <c r="AX426" s="72">
        <v>334.98</v>
      </c>
      <c r="AY426" s="72">
        <v>337.16</v>
      </c>
      <c r="AZ426" s="72">
        <v>672.14</v>
      </c>
      <c r="BA426" s="95">
        <v>237908106</v>
      </c>
      <c r="BB426" s="95">
        <v>222291711</v>
      </c>
      <c r="BC426" s="95">
        <v>59184</v>
      </c>
      <c r="BD426" s="95">
        <v>54943</v>
      </c>
      <c r="BE426" s="72">
        <v>332.82</v>
      </c>
      <c r="BF426" s="72">
        <v>343.96</v>
      </c>
      <c r="BG426" s="72">
        <v>676.78</v>
      </c>
      <c r="BH426" s="95">
        <v>245957462</v>
      </c>
      <c r="BI426" s="95">
        <v>233701511</v>
      </c>
      <c r="BJ426" s="95">
        <v>61584</v>
      </c>
      <c r="BK426" s="95">
        <v>56621</v>
      </c>
      <c r="BL426" s="72">
        <v>305.12</v>
      </c>
      <c r="BM426" s="72">
        <v>369.87</v>
      </c>
      <c r="BN426" s="72">
        <v>674.99</v>
      </c>
      <c r="BO426" s="95">
        <v>229197216</v>
      </c>
      <c r="BP426" s="95">
        <v>252857249</v>
      </c>
      <c r="BQ426" s="95">
        <v>62598</v>
      </c>
      <c r="BR426" s="95">
        <v>56970</v>
      </c>
      <c r="BS426" s="72">
        <v>299.49</v>
      </c>
      <c r="BT426" s="72">
        <v>372.71</v>
      </c>
      <c r="BU426" s="72">
        <v>672.2</v>
      </c>
      <c r="BV426" s="95">
        <v>222647548.97</v>
      </c>
      <c r="BW426" s="95">
        <v>250733736.37</v>
      </c>
      <c r="BX426" s="95">
        <v>61951</v>
      </c>
      <c r="BY426" s="95">
        <v>56061</v>
      </c>
      <c r="BZ426" s="95">
        <v>55915</v>
      </c>
      <c r="CA426" s="95">
        <v>57139</v>
      </c>
      <c r="CB426" s="95">
        <v>59192</v>
      </c>
      <c r="CC426" s="95">
        <v>59926</v>
      </c>
      <c r="CD426" s="95">
        <v>59070</v>
      </c>
      <c r="CE426" s="72">
        <v>650.75523149000003</v>
      </c>
      <c r="CF426" s="72">
        <v>676.59346364999999</v>
      </c>
      <c r="CG426" s="72">
        <v>712.40329333</v>
      </c>
      <c r="CH426" s="72">
        <v>716.50152150999998</v>
      </c>
      <c r="CI426" s="72">
        <v>731.52548966999996</v>
      </c>
      <c r="CJ426" s="96">
        <v>0.96958114120000005</v>
      </c>
      <c r="CK426" s="96">
        <v>0.9934178146</v>
      </c>
      <c r="CL426" s="96">
        <v>0.94999560829999996</v>
      </c>
      <c r="CM426" s="96">
        <v>0.94206359610000001</v>
      </c>
      <c r="CN426" s="96">
        <v>0.91890167810000001</v>
      </c>
      <c r="CO426" s="96">
        <v>0.93269797899999995</v>
      </c>
      <c r="CP426" s="96">
        <v>1.0236882562</v>
      </c>
      <c r="CQ426" s="96">
        <v>0.99584056389999998</v>
      </c>
      <c r="CR426" s="96">
        <v>1.0279638600000001</v>
      </c>
      <c r="CS426" s="95">
        <v>45594</v>
      </c>
      <c r="CT426" s="95">
        <v>45971</v>
      </c>
      <c r="CU426" s="95">
        <v>46856</v>
      </c>
      <c r="CV426" s="95">
        <v>46699</v>
      </c>
      <c r="CW426" s="95">
        <v>45177</v>
      </c>
      <c r="CX426" s="96">
        <v>0.92560339000000003</v>
      </c>
      <c r="CY426" s="96">
        <v>0.92906815600000003</v>
      </c>
      <c r="CZ426" s="96">
        <v>0.92595996400000002</v>
      </c>
      <c r="DA426" s="96">
        <v>0.93701543399999998</v>
      </c>
      <c r="DB426" s="96">
        <v>0.94607719599999995</v>
      </c>
      <c r="DC426">
        <v>2013</v>
      </c>
      <c r="DD426" s="6">
        <v>55715.8</v>
      </c>
      <c r="DE426" s="96">
        <v>1.4128966000000001E-3</v>
      </c>
      <c r="DF426" s="72">
        <v>788.35</v>
      </c>
      <c r="DG426" s="96">
        <v>1</v>
      </c>
      <c r="DH426" s="72">
        <v>788.35</v>
      </c>
      <c r="DI426" s="72">
        <v>746.35519870999997</v>
      </c>
      <c r="DJ426" s="96">
        <v>1</v>
      </c>
      <c r="DK426" s="72">
        <v>788.35</v>
      </c>
      <c r="DL426" s="96">
        <v>1</v>
      </c>
      <c r="DM426" s="72">
        <v>788.35</v>
      </c>
      <c r="DN426" s="96">
        <v>1</v>
      </c>
      <c r="DO426" s="96">
        <v>4.653E-3</v>
      </c>
      <c r="DP426" s="72">
        <v>3.67</v>
      </c>
      <c r="DQ426" s="72">
        <v>784.68</v>
      </c>
      <c r="DR426" t="s">
        <v>363</v>
      </c>
      <c r="DT426" t="s">
        <v>339</v>
      </c>
    </row>
    <row r="427" spans="1:124" x14ac:dyDescent="0.3">
      <c r="A427" t="s">
        <v>16</v>
      </c>
      <c r="B427">
        <v>11291</v>
      </c>
      <c r="C427" s="95">
        <v>3838</v>
      </c>
      <c r="D427" s="95">
        <v>17068266</v>
      </c>
      <c r="E427" s="95">
        <v>3781</v>
      </c>
      <c r="F427" s="95">
        <v>14714177</v>
      </c>
      <c r="G427" s="95">
        <v>1458</v>
      </c>
      <c r="H427" s="95">
        <v>5407754</v>
      </c>
      <c r="I427" s="95">
        <v>1377</v>
      </c>
      <c r="J427" s="95">
        <v>5238687</v>
      </c>
      <c r="K427" s="95">
        <v>3801</v>
      </c>
      <c r="L427" s="95">
        <v>15728494</v>
      </c>
      <c r="M427" s="95">
        <v>3740</v>
      </c>
      <c r="N427" s="95">
        <v>14308936</v>
      </c>
      <c r="O427" s="95">
        <v>1465</v>
      </c>
      <c r="P427" s="95">
        <v>5472423</v>
      </c>
      <c r="Q427" s="95">
        <v>1375</v>
      </c>
      <c r="R427" s="95">
        <v>5852109</v>
      </c>
      <c r="S427" s="95">
        <v>3852</v>
      </c>
      <c r="T427" s="95">
        <v>17196154</v>
      </c>
      <c r="U427" s="95">
        <v>3788</v>
      </c>
      <c r="V427" s="95">
        <v>15311375</v>
      </c>
      <c r="W427" s="95">
        <v>1467</v>
      </c>
      <c r="X427" s="95">
        <v>4813969</v>
      </c>
      <c r="Y427" s="95">
        <v>1377</v>
      </c>
      <c r="Z427" s="95">
        <v>6384857</v>
      </c>
      <c r="AA427" s="95">
        <v>3909</v>
      </c>
      <c r="AB427" s="95">
        <v>16657791</v>
      </c>
      <c r="AC427" s="95">
        <v>3821</v>
      </c>
      <c r="AD427" s="95">
        <v>16580246</v>
      </c>
      <c r="AE427" s="95">
        <v>1427</v>
      </c>
      <c r="AF427" s="95">
        <v>5056186</v>
      </c>
      <c r="AG427" s="95">
        <v>1343</v>
      </c>
      <c r="AH427" s="95">
        <v>6185835</v>
      </c>
      <c r="AI427" s="95">
        <v>3623</v>
      </c>
      <c r="AJ427" s="95">
        <v>16813467</v>
      </c>
      <c r="AK427" s="95">
        <v>3541</v>
      </c>
      <c r="AL427" s="95">
        <v>16234362.68</v>
      </c>
      <c r="AM427" s="95">
        <v>1363</v>
      </c>
      <c r="AN427" s="95">
        <v>5205224</v>
      </c>
      <c r="AO427" s="95">
        <v>1282</v>
      </c>
      <c r="AP427" s="95">
        <v>6733700</v>
      </c>
      <c r="AQ427" s="72">
        <v>353.66</v>
      </c>
      <c r="AR427" s="72">
        <v>322.36</v>
      </c>
      <c r="AS427" s="72">
        <v>676.02</v>
      </c>
      <c r="AT427" s="95">
        <v>22476020</v>
      </c>
      <c r="AU427" s="95">
        <v>19952864</v>
      </c>
      <c r="AV427" s="95">
        <v>5296</v>
      </c>
      <c r="AW427" s="95">
        <v>5158</v>
      </c>
      <c r="AX427" s="72">
        <v>335.5</v>
      </c>
      <c r="AY427" s="72">
        <v>328.46</v>
      </c>
      <c r="AZ427" s="72">
        <v>663.96</v>
      </c>
      <c r="BA427" s="95">
        <v>21200917</v>
      </c>
      <c r="BB427" s="95">
        <v>20161045</v>
      </c>
      <c r="BC427" s="95">
        <v>5266</v>
      </c>
      <c r="BD427" s="95">
        <v>5115</v>
      </c>
      <c r="BE427" s="72">
        <v>344.83</v>
      </c>
      <c r="BF427" s="72">
        <v>350.05</v>
      </c>
      <c r="BG427" s="72">
        <v>694.88</v>
      </c>
      <c r="BH427" s="95">
        <v>22010123</v>
      </c>
      <c r="BI427" s="95">
        <v>21696232</v>
      </c>
      <c r="BJ427" s="95">
        <v>5319</v>
      </c>
      <c r="BK427" s="95">
        <v>5165</v>
      </c>
      <c r="BL427" s="72">
        <v>339.11</v>
      </c>
      <c r="BM427" s="72">
        <v>367.38</v>
      </c>
      <c r="BN427" s="72">
        <v>706.49</v>
      </c>
      <c r="BO427" s="95">
        <v>21713977</v>
      </c>
      <c r="BP427" s="95">
        <v>22766081</v>
      </c>
      <c r="BQ427" s="95">
        <v>5336</v>
      </c>
      <c r="BR427" s="95">
        <v>5164</v>
      </c>
      <c r="BS427" s="72">
        <v>368.01</v>
      </c>
      <c r="BT427" s="72">
        <v>396.85</v>
      </c>
      <c r="BU427" s="72">
        <v>764.86</v>
      </c>
      <c r="BV427" s="95">
        <v>22018691</v>
      </c>
      <c r="BW427" s="95">
        <v>22968062.68</v>
      </c>
      <c r="BX427" s="95">
        <v>4986</v>
      </c>
      <c r="BY427" s="95">
        <v>4823</v>
      </c>
      <c r="BZ427" s="95">
        <v>5230</v>
      </c>
      <c r="CA427" s="95">
        <v>5193</v>
      </c>
      <c r="CB427" s="95">
        <v>5245</v>
      </c>
      <c r="CC427" s="95">
        <v>5254</v>
      </c>
      <c r="CD427" s="95">
        <v>4906</v>
      </c>
      <c r="CE427" s="72">
        <v>650.75523149000003</v>
      </c>
      <c r="CF427" s="72">
        <v>676.59346364999999</v>
      </c>
      <c r="CG427" s="72">
        <v>712.40329333</v>
      </c>
      <c r="CH427" s="72">
        <v>716.50152150999998</v>
      </c>
      <c r="CI427" s="72">
        <v>731.52548966999996</v>
      </c>
      <c r="CJ427" s="96">
        <v>1.0388237655000001</v>
      </c>
      <c r="CK427" s="96">
        <v>0.98132783670000001</v>
      </c>
      <c r="CL427" s="96">
        <v>0.97540256550000004</v>
      </c>
      <c r="CM427" s="96">
        <v>0.98602721530000004</v>
      </c>
      <c r="CN427" s="96">
        <v>1.0455684878</v>
      </c>
      <c r="CO427" s="96">
        <v>1.0387202306000001</v>
      </c>
      <c r="CP427" s="96">
        <v>0.96795069990000004</v>
      </c>
      <c r="CQ427" s="96">
        <v>0.99584056389999998</v>
      </c>
      <c r="CR427" s="96">
        <v>0.97199350650000005</v>
      </c>
      <c r="CS427" s="95">
        <v>4968</v>
      </c>
      <c r="CT427" s="95">
        <v>4922</v>
      </c>
      <c r="CU427" s="95">
        <v>4978</v>
      </c>
      <c r="CV427" s="95">
        <v>5035</v>
      </c>
      <c r="CW427" s="95">
        <v>4749</v>
      </c>
      <c r="CX427" s="96">
        <v>1.021727066</v>
      </c>
      <c r="CY427" s="96">
        <v>1.0436307440000001</v>
      </c>
      <c r="CZ427" s="96">
        <v>1.0348830419999999</v>
      </c>
      <c r="DA427" s="96">
        <v>1.0388416490000001</v>
      </c>
      <c r="DB427" s="96">
        <v>1.0553011269999999</v>
      </c>
      <c r="DC427">
        <v>2013</v>
      </c>
      <c r="DD427" s="6">
        <v>5085</v>
      </c>
      <c r="DE427" s="96">
        <v>2.0403336999999999E-3</v>
      </c>
      <c r="DF427" s="72">
        <v>744.96</v>
      </c>
      <c r="DG427" s="96">
        <v>1</v>
      </c>
      <c r="DH427" s="72">
        <v>744.96</v>
      </c>
      <c r="DI427" s="72">
        <v>700.09795784000005</v>
      </c>
      <c r="DJ427" s="96">
        <v>1</v>
      </c>
      <c r="DK427" s="72">
        <v>744.96</v>
      </c>
      <c r="DL427" s="96">
        <v>1</v>
      </c>
      <c r="DM427" s="72">
        <v>744.96</v>
      </c>
      <c r="DN427" s="96">
        <v>1</v>
      </c>
      <c r="DO427" s="96">
        <v>6.7809999999999997E-3</v>
      </c>
      <c r="DP427" s="72">
        <v>5.05</v>
      </c>
      <c r="DQ427" s="72">
        <v>739.91</v>
      </c>
      <c r="DR427" t="s">
        <v>16</v>
      </c>
      <c r="DT427" t="s">
        <v>339</v>
      </c>
    </row>
    <row r="428" spans="1:124" x14ac:dyDescent="0.3">
      <c r="A428" t="s">
        <v>364</v>
      </c>
      <c r="B428">
        <v>11300</v>
      </c>
      <c r="C428" s="95">
        <v>5054</v>
      </c>
      <c r="D428" s="95">
        <v>18438041</v>
      </c>
      <c r="E428" s="95">
        <v>4955</v>
      </c>
      <c r="F428" s="95">
        <v>16311968</v>
      </c>
      <c r="G428" s="95">
        <v>1360</v>
      </c>
      <c r="H428" s="95">
        <v>4639040</v>
      </c>
      <c r="I428" s="95">
        <v>1279</v>
      </c>
      <c r="J428" s="95">
        <v>4733553</v>
      </c>
      <c r="K428" s="95">
        <v>4909</v>
      </c>
      <c r="L428" s="95">
        <v>18158741</v>
      </c>
      <c r="M428" s="95">
        <v>4787</v>
      </c>
      <c r="N428" s="95">
        <v>15865066</v>
      </c>
      <c r="O428" s="95">
        <v>1383</v>
      </c>
      <c r="P428" s="95">
        <v>4823337</v>
      </c>
      <c r="Q428" s="95">
        <v>1296</v>
      </c>
      <c r="R428" s="95">
        <v>5254308</v>
      </c>
      <c r="S428" s="95">
        <v>4900</v>
      </c>
      <c r="T428" s="95">
        <v>19339973</v>
      </c>
      <c r="U428" s="95">
        <v>4765</v>
      </c>
      <c r="V428" s="95">
        <v>16681029</v>
      </c>
      <c r="W428" s="95">
        <v>1375</v>
      </c>
      <c r="X428" s="95">
        <v>5342697</v>
      </c>
      <c r="Y428" s="95">
        <v>1288</v>
      </c>
      <c r="Z428" s="95">
        <v>6000705</v>
      </c>
      <c r="AA428" s="95">
        <v>4989</v>
      </c>
      <c r="AB428" s="95">
        <v>18210748</v>
      </c>
      <c r="AC428" s="95">
        <v>4838</v>
      </c>
      <c r="AD428" s="95">
        <v>18371910</v>
      </c>
      <c r="AE428" s="95">
        <v>1406</v>
      </c>
      <c r="AF428" s="95">
        <v>4633276</v>
      </c>
      <c r="AG428" s="95">
        <v>1318</v>
      </c>
      <c r="AH428" s="95">
        <v>6736093</v>
      </c>
      <c r="AI428" s="95">
        <v>4752</v>
      </c>
      <c r="AJ428" s="95">
        <v>18854252</v>
      </c>
      <c r="AK428" s="95">
        <v>4603</v>
      </c>
      <c r="AL428" s="95">
        <v>17881778.300000001</v>
      </c>
      <c r="AM428" s="95">
        <v>1470</v>
      </c>
      <c r="AN428" s="95">
        <v>6921102</v>
      </c>
      <c r="AO428" s="95">
        <v>1377</v>
      </c>
      <c r="AP428" s="95">
        <v>7076377</v>
      </c>
      <c r="AQ428" s="72">
        <v>299.83</v>
      </c>
      <c r="AR428" s="72">
        <v>281.33</v>
      </c>
      <c r="AS428" s="72">
        <v>581.16</v>
      </c>
      <c r="AT428" s="95">
        <v>23077081</v>
      </c>
      <c r="AU428" s="95">
        <v>21045521</v>
      </c>
      <c r="AV428" s="95">
        <v>6414</v>
      </c>
      <c r="AW428" s="95">
        <v>6234</v>
      </c>
      <c r="AX428" s="72">
        <v>304.38</v>
      </c>
      <c r="AY428" s="72">
        <v>289.32</v>
      </c>
      <c r="AZ428" s="72">
        <v>593.70000000000005</v>
      </c>
      <c r="BA428" s="95">
        <v>22982078</v>
      </c>
      <c r="BB428" s="95">
        <v>21119374</v>
      </c>
      <c r="BC428" s="95">
        <v>6292</v>
      </c>
      <c r="BD428" s="95">
        <v>6083</v>
      </c>
      <c r="BE428" s="72">
        <v>327.79</v>
      </c>
      <c r="BF428" s="72">
        <v>312.27</v>
      </c>
      <c r="BG428" s="72">
        <v>640.05999999999995</v>
      </c>
      <c r="BH428" s="95">
        <v>24682670</v>
      </c>
      <c r="BI428" s="95">
        <v>22681734</v>
      </c>
      <c r="BJ428" s="95">
        <v>6275</v>
      </c>
      <c r="BK428" s="95">
        <v>6053</v>
      </c>
      <c r="BL428" s="72">
        <v>297.68</v>
      </c>
      <c r="BM428" s="72">
        <v>339.89</v>
      </c>
      <c r="BN428" s="72">
        <v>637.57000000000005</v>
      </c>
      <c r="BO428" s="95">
        <v>22844024</v>
      </c>
      <c r="BP428" s="95">
        <v>25108003</v>
      </c>
      <c r="BQ428" s="95">
        <v>6395</v>
      </c>
      <c r="BR428" s="95">
        <v>6156</v>
      </c>
      <c r="BS428" s="72">
        <v>345.22</v>
      </c>
      <c r="BT428" s="72">
        <v>347.8</v>
      </c>
      <c r="BU428" s="72">
        <v>693.02</v>
      </c>
      <c r="BV428" s="95">
        <v>25775354</v>
      </c>
      <c r="BW428" s="95">
        <v>24958155.300000001</v>
      </c>
      <c r="BX428" s="95">
        <v>6222</v>
      </c>
      <c r="BY428" s="95">
        <v>5980</v>
      </c>
      <c r="BZ428" s="95">
        <v>6328</v>
      </c>
      <c r="CA428" s="95">
        <v>6191</v>
      </c>
      <c r="CB428" s="95">
        <v>6168</v>
      </c>
      <c r="CC428" s="95">
        <v>6282</v>
      </c>
      <c r="CD428" s="95">
        <v>6104</v>
      </c>
      <c r="CE428" s="72">
        <v>650.75523149000003</v>
      </c>
      <c r="CF428" s="72">
        <v>676.59346364999999</v>
      </c>
      <c r="CG428" s="72">
        <v>712.40329333</v>
      </c>
      <c r="CH428" s="72">
        <v>716.50152150999998</v>
      </c>
      <c r="CI428" s="72">
        <v>731.52548966999996</v>
      </c>
      <c r="CJ428" s="96">
        <v>0.89305467230000002</v>
      </c>
      <c r="CK428" s="96">
        <v>0.87748409039999997</v>
      </c>
      <c r="CL428" s="96">
        <v>0.8984517702</v>
      </c>
      <c r="CM428" s="96">
        <v>0.889837608</v>
      </c>
      <c r="CN428" s="96">
        <v>0.94736275059999997</v>
      </c>
      <c r="CO428" s="96">
        <v>1.0465920889</v>
      </c>
      <c r="CP428" s="96">
        <v>0.86111694120000004</v>
      </c>
      <c r="CQ428" s="96">
        <v>0.99584056389999998</v>
      </c>
      <c r="CR428" s="96">
        <v>0.86471353890000002</v>
      </c>
      <c r="CS428" s="95">
        <v>6139</v>
      </c>
      <c r="CT428" s="95">
        <v>6028</v>
      </c>
      <c r="CU428" s="95">
        <v>6087</v>
      </c>
      <c r="CV428" s="95">
        <v>6205</v>
      </c>
      <c r="CW428" s="95">
        <v>5967</v>
      </c>
      <c r="CX428" s="96">
        <v>1.059495187</v>
      </c>
      <c r="CY428" s="96">
        <v>1.052755211</v>
      </c>
      <c r="CZ428" s="96">
        <v>1.044629969</v>
      </c>
      <c r="DA428" s="96">
        <v>1.034137045</v>
      </c>
      <c r="DB428" s="96">
        <v>1.0420443349999999</v>
      </c>
      <c r="DC428">
        <v>2013</v>
      </c>
      <c r="DD428" s="6">
        <v>6101.2</v>
      </c>
      <c r="DE428" s="96">
        <v>1.4759598000000001E-3</v>
      </c>
      <c r="DF428" s="72">
        <v>663.11</v>
      </c>
      <c r="DG428" s="96">
        <v>1</v>
      </c>
      <c r="DH428" s="72">
        <v>663.11</v>
      </c>
      <c r="DI428" s="72">
        <v>700.09795784000005</v>
      </c>
      <c r="DJ428" s="96">
        <v>1</v>
      </c>
      <c r="DK428" s="72">
        <v>663.11</v>
      </c>
      <c r="DL428" s="96">
        <v>1</v>
      </c>
      <c r="DM428" s="72">
        <v>663.11</v>
      </c>
      <c r="DN428" s="96">
        <v>1</v>
      </c>
      <c r="DO428" s="96">
        <v>4.2370000000000003E-3</v>
      </c>
      <c r="DP428" s="72">
        <v>2.81</v>
      </c>
      <c r="DQ428" s="72">
        <v>660.3</v>
      </c>
      <c r="DR428" t="s">
        <v>364</v>
      </c>
      <c r="DT428" t="s">
        <v>339</v>
      </c>
    </row>
    <row r="429" spans="1:124" x14ac:dyDescent="0.3">
      <c r="A429" t="s">
        <v>113</v>
      </c>
      <c r="B429">
        <v>11310</v>
      </c>
      <c r="C429" s="95">
        <v>9086</v>
      </c>
      <c r="D429" s="95">
        <v>30613413</v>
      </c>
      <c r="E429" s="95">
        <v>8795</v>
      </c>
      <c r="F429" s="95">
        <v>25548254</v>
      </c>
      <c r="G429" s="95">
        <v>1543</v>
      </c>
      <c r="H429" s="95">
        <v>4480839</v>
      </c>
      <c r="I429" s="95">
        <v>1324</v>
      </c>
      <c r="J429" s="95">
        <v>3932234</v>
      </c>
      <c r="K429" s="95">
        <v>9038</v>
      </c>
      <c r="L429" s="95">
        <v>31421756</v>
      </c>
      <c r="M429" s="95">
        <v>8704</v>
      </c>
      <c r="N429" s="95">
        <v>26592992</v>
      </c>
      <c r="O429" s="95">
        <v>1512</v>
      </c>
      <c r="P429" s="95">
        <v>4379159</v>
      </c>
      <c r="Q429" s="95">
        <v>1262</v>
      </c>
      <c r="R429" s="95">
        <v>3824921</v>
      </c>
      <c r="S429" s="95">
        <v>9062</v>
      </c>
      <c r="T429" s="95">
        <v>33554675</v>
      </c>
      <c r="U429" s="95">
        <v>8651</v>
      </c>
      <c r="V429" s="95">
        <v>28779358</v>
      </c>
      <c r="W429" s="95">
        <v>1453</v>
      </c>
      <c r="X429" s="95">
        <v>4894029</v>
      </c>
      <c r="Y429" s="95">
        <v>1186</v>
      </c>
      <c r="Z429" s="95">
        <v>4137754</v>
      </c>
      <c r="AA429" s="95">
        <v>9079</v>
      </c>
      <c r="AB429" s="95">
        <v>32653110</v>
      </c>
      <c r="AC429" s="95">
        <v>8593</v>
      </c>
      <c r="AD429" s="95">
        <v>31687902</v>
      </c>
      <c r="AE429" s="95">
        <v>1444</v>
      </c>
      <c r="AF429" s="95">
        <v>5436675</v>
      </c>
      <c r="AG429" s="95">
        <v>1187</v>
      </c>
      <c r="AH429" s="95">
        <v>4260355</v>
      </c>
      <c r="AI429" s="95">
        <v>8697</v>
      </c>
      <c r="AJ429" s="95">
        <v>31134271</v>
      </c>
      <c r="AK429" s="95">
        <v>8176</v>
      </c>
      <c r="AL429" s="95">
        <v>30463017.510000002</v>
      </c>
      <c r="AM429" s="95">
        <v>1417</v>
      </c>
      <c r="AN429" s="95">
        <v>4226639</v>
      </c>
      <c r="AO429" s="95">
        <v>1182</v>
      </c>
      <c r="AP429" s="95">
        <v>4544585</v>
      </c>
      <c r="AQ429" s="72">
        <v>275.14999999999998</v>
      </c>
      <c r="AR429" s="72">
        <v>242.78</v>
      </c>
      <c r="AS429" s="72">
        <v>517.92999999999995</v>
      </c>
      <c r="AT429" s="95">
        <v>35094252</v>
      </c>
      <c r="AU429" s="95">
        <v>29480488</v>
      </c>
      <c r="AV429" s="95">
        <v>10629</v>
      </c>
      <c r="AW429" s="95">
        <v>10119</v>
      </c>
      <c r="AX429" s="72">
        <v>282.79000000000002</v>
      </c>
      <c r="AY429" s="72">
        <v>254.35</v>
      </c>
      <c r="AZ429" s="72">
        <v>537.14</v>
      </c>
      <c r="BA429" s="95">
        <v>35800915</v>
      </c>
      <c r="BB429" s="95">
        <v>30417913</v>
      </c>
      <c r="BC429" s="95">
        <v>10550</v>
      </c>
      <c r="BD429" s="95">
        <v>9966</v>
      </c>
      <c r="BE429" s="72">
        <v>304.70999999999998</v>
      </c>
      <c r="BF429" s="72">
        <v>278.85000000000002</v>
      </c>
      <c r="BG429" s="72">
        <v>583.55999999999995</v>
      </c>
      <c r="BH429" s="95">
        <v>38448704</v>
      </c>
      <c r="BI429" s="95">
        <v>32917112</v>
      </c>
      <c r="BJ429" s="95">
        <v>10515</v>
      </c>
      <c r="BK429" s="95">
        <v>9837</v>
      </c>
      <c r="BL429" s="72">
        <v>301.64</v>
      </c>
      <c r="BM429" s="72">
        <v>306.31</v>
      </c>
      <c r="BN429" s="72">
        <v>607.95000000000005</v>
      </c>
      <c r="BO429" s="95">
        <v>38089785</v>
      </c>
      <c r="BP429" s="95">
        <v>35948257</v>
      </c>
      <c r="BQ429" s="95">
        <v>10523</v>
      </c>
      <c r="BR429" s="95">
        <v>9780</v>
      </c>
      <c r="BS429" s="72">
        <v>291.35000000000002</v>
      </c>
      <c r="BT429" s="72">
        <v>311.74</v>
      </c>
      <c r="BU429" s="72">
        <v>603.09</v>
      </c>
      <c r="BV429" s="95">
        <v>35360910</v>
      </c>
      <c r="BW429" s="95">
        <v>35007602.509999998</v>
      </c>
      <c r="BX429" s="95">
        <v>10114</v>
      </c>
      <c r="BY429" s="95">
        <v>9358</v>
      </c>
      <c r="BZ429" s="95">
        <v>10386</v>
      </c>
      <c r="CA429" s="95">
        <v>10268</v>
      </c>
      <c r="CB429" s="95">
        <v>10188</v>
      </c>
      <c r="CC429" s="95">
        <v>10170</v>
      </c>
      <c r="CD429" s="95">
        <v>9744</v>
      </c>
      <c r="CE429" s="72">
        <v>650.75523149000003</v>
      </c>
      <c r="CF429" s="72">
        <v>676.59346364999999</v>
      </c>
      <c r="CG429" s="72">
        <v>712.40329333</v>
      </c>
      <c r="CH429" s="72">
        <v>716.50152150999998</v>
      </c>
      <c r="CI429" s="72">
        <v>731.52548966999996</v>
      </c>
      <c r="CJ429" s="96">
        <v>0.79589064359999995</v>
      </c>
      <c r="CK429" s="96">
        <v>0.79388884000000004</v>
      </c>
      <c r="CL429" s="96">
        <v>0.81914276009999998</v>
      </c>
      <c r="CM429" s="96">
        <v>0.84849784930000005</v>
      </c>
      <c r="CN429" s="96">
        <v>0.82442786820000002</v>
      </c>
      <c r="CO429" s="96">
        <v>0.89668252390000003</v>
      </c>
      <c r="CP429" s="96">
        <v>0.91043325870000003</v>
      </c>
      <c r="CQ429" s="96">
        <v>0.99584056389999998</v>
      </c>
      <c r="CR429" s="96">
        <v>0.91423583419999999</v>
      </c>
      <c r="CS429" s="95">
        <v>9785</v>
      </c>
      <c r="CT429" s="95">
        <v>10113</v>
      </c>
      <c r="CU429" s="95">
        <v>10347</v>
      </c>
      <c r="CV429" s="95">
        <v>10605</v>
      </c>
      <c r="CW429" s="95">
        <v>10247</v>
      </c>
      <c r="CX429" s="96">
        <v>0.91299141800000005</v>
      </c>
      <c r="CY429" s="96">
        <v>0.89917089100000003</v>
      </c>
      <c r="CZ429" s="96">
        <v>0.89206383300000003</v>
      </c>
      <c r="DA429" s="96">
        <v>0.88325077500000004</v>
      </c>
      <c r="DB429" s="96">
        <v>0.89721789100000005</v>
      </c>
      <c r="DC429">
        <v>2013</v>
      </c>
      <c r="DD429" s="6">
        <v>9812</v>
      </c>
      <c r="DE429" s="96">
        <v>5.6563752E-3</v>
      </c>
      <c r="DF429" s="72">
        <v>698.15</v>
      </c>
      <c r="DG429" s="96">
        <v>1</v>
      </c>
      <c r="DH429" s="72">
        <v>698.15</v>
      </c>
      <c r="DI429" s="72">
        <v>689.42968128999996</v>
      </c>
      <c r="DJ429" s="96">
        <v>1</v>
      </c>
      <c r="DK429" s="72">
        <v>698.15</v>
      </c>
      <c r="DL429" s="96">
        <v>1</v>
      </c>
      <c r="DM429" s="72">
        <v>698.15</v>
      </c>
      <c r="DN429" s="96">
        <v>1</v>
      </c>
      <c r="DO429" s="96">
        <v>1.4789E-2</v>
      </c>
      <c r="DP429" s="72">
        <v>10.32</v>
      </c>
      <c r="DQ429" s="72">
        <v>687.83</v>
      </c>
      <c r="DR429" t="s">
        <v>113</v>
      </c>
      <c r="DT429" t="s">
        <v>339</v>
      </c>
    </row>
    <row r="430" spans="1:124" x14ac:dyDescent="0.3">
      <c r="A430" t="s">
        <v>365</v>
      </c>
      <c r="B430">
        <v>11311</v>
      </c>
      <c r="C430" s="95">
        <v>1969</v>
      </c>
      <c r="D430" s="95">
        <v>7732435</v>
      </c>
      <c r="E430" s="95">
        <v>1941</v>
      </c>
      <c r="F430" s="95">
        <v>6272383</v>
      </c>
      <c r="G430" s="95">
        <v>490</v>
      </c>
      <c r="H430" s="95">
        <v>1673438</v>
      </c>
      <c r="I430" s="95">
        <v>445</v>
      </c>
      <c r="J430" s="95">
        <v>1534541</v>
      </c>
      <c r="K430" s="95">
        <v>1972</v>
      </c>
      <c r="L430" s="95">
        <v>8043873</v>
      </c>
      <c r="M430" s="95">
        <v>1932</v>
      </c>
      <c r="N430" s="95">
        <v>6195239</v>
      </c>
      <c r="O430" s="95">
        <v>517</v>
      </c>
      <c r="P430" s="95">
        <v>1868315</v>
      </c>
      <c r="Q430" s="95">
        <v>468</v>
      </c>
      <c r="R430" s="95">
        <v>1804812</v>
      </c>
      <c r="S430" s="95">
        <v>2003</v>
      </c>
      <c r="T430" s="95">
        <v>8069143</v>
      </c>
      <c r="U430" s="95">
        <v>1955</v>
      </c>
      <c r="V430" s="95">
        <v>6625822</v>
      </c>
      <c r="W430" s="95">
        <v>517</v>
      </c>
      <c r="X430" s="95">
        <v>1502212</v>
      </c>
      <c r="Y430" s="95">
        <v>471</v>
      </c>
      <c r="Z430" s="95">
        <v>1758154</v>
      </c>
      <c r="AA430" s="95">
        <v>1993</v>
      </c>
      <c r="AB430" s="95">
        <v>7844046</v>
      </c>
      <c r="AC430" s="95">
        <v>1949</v>
      </c>
      <c r="AD430" s="95">
        <v>7190310</v>
      </c>
      <c r="AE430" s="95">
        <v>515</v>
      </c>
      <c r="AF430" s="95">
        <v>1992951</v>
      </c>
      <c r="AG430" s="95">
        <v>459</v>
      </c>
      <c r="AH430" s="95">
        <v>1915011</v>
      </c>
      <c r="AI430" s="95">
        <v>1801</v>
      </c>
      <c r="AJ430" s="95">
        <v>6731535</v>
      </c>
      <c r="AK430" s="95">
        <v>1750</v>
      </c>
      <c r="AL430" s="95">
        <v>6889855</v>
      </c>
      <c r="AM430" s="95">
        <v>515</v>
      </c>
      <c r="AN430" s="95">
        <v>1642711</v>
      </c>
      <c r="AO430" s="95">
        <v>465</v>
      </c>
      <c r="AP430" s="95">
        <v>2147321</v>
      </c>
      <c r="AQ430" s="72">
        <v>318.76</v>
      </c>
      <c r="AR430" s="72">
        <v>272.66000000000003</v>
      </c>
      <c r="AS430" s="72">
        <v>591.41999999999996</v>
      </c>
      <c r="AT430" s="95">
        <v>9405873</v>
      </c>
      <c r="AU430" s="95">
        <v>7806924</v>
      </c>
      <c r="AV430" s="95">
        <v>2459</v>
      </c>
      <c r="AW430" s="95">
        <v>2386</v>
      </c>
      <c r="AX430" s="72">
        <v>331.87</v>
      </c>
      <c r="AY430" s="72">
        <v>277.77999999999997</v>
      </c>
      <c r="AZ430" s="72">
        <v>609.65</v>
      </c>
      <c r="BA430" s="95">
        <v>9912188</v>
      </c>
      <c r="BB430" s="95">
        <v>8000051</v>
      </c>
      <c r="BC430" s="95">
        <v>2489</v>
      </c>
      <c r="BD430" s="95">
        <v>2400</v>
      </c>
      <c r="BE430" s="72">
        <v>316.51</v>
      </c>
      <c r="BF430" s="72">
        <v>287.99</v>
      </c>
      <c r="BG430" s="72">
        <v>604.5</v>
      </c>
      <c r="BH430" s="95">
        <v>9571355</v>
      </c>
      <c r="BI430" s="95">
        <v>8383976</v>
      </c>
      <c r="BJ430" s="95">
        <v>2520</v>
      </c>
      <c r="BK430" s="95">
        <v>2426</v>
      </c>
      <c r="BL430" s="72">
        <v>326.85000000000002</v>
      </c>
      <c r="BM430" s="72">
        <v>315.11</v>
      </c>
      <c r="BN430" s="72">
        <v>641.96</v>
      </c>
      <c r="BO430" s="95">
        <v>9836997</v>
      </c>
      <c r="BP430" s="95">
        <v>9105321</v>
      </c>
      <c r="BQ430" s="95">
        <v>2508</v>
      </c>
      <c r="BR430" s="95">
        <v>2408</v>
      </c>
      <c r="BS430" s="72">
        <v>301.32</v>
      </c>
      <c r="BT430" s="72">
        <v>340</v>
      </c>
      <c r="BU430" s="72">
        <v>641.32000000000005</v>
      </c>
      <c r="BV430" s="95">
        <v>8374246</v>
      </c>
      <c r="BW430" s="95">
        <v>9037176</v>
      </c>
      <c r="BX430" s="95">
        <v>2316</v>
      </c>
      <c r="BY430" s="95">
        <v>2215</v>
      </c>
      <c r="BZ430" s="95">
        <v>2424</v>
      </c>
      <c r="CA430" s="95">
        <v>2446</v>
      </c>
      <c r="CB430" s="95">
        <v>2475</v>
      </c>
      <c r="CC430" s="95">
        <v>2461</v>
      </c>
      <c r="CD430" s="95">
        <v>2267</v>
      </c>
      <c r="CE430" s="72">
        <v>650.75523149000003</v>
      </c>
      <c r="CF430" s="72">
        <v>676.59346364999999</v>
      </c>
      <c r="CG430" s="72">
        <v>712.40329333</v>
      </c>
      <c r="CH430" s="72">
        <v>716.50152150999998</v>
      </c>
      <c r="CI430" s="72">
        <v>731.52548966999996</v>
      </c>
      <c r="CJ430" s="96">
        <v>0.90882096889999997</v>
      </c>
      <c r="CK430" s="96">
        <v>0.90105806919999998</v>
      </c>
      <c r="CL430" s="96">
        <v>0.8485362233</v>
      </c>
      <c r="CM430" s="96">
        <v>0.89596460119999999</v>
      </c>
      <c r="CN430" s="96">
        <v>0.87668852149999998</v>
      </c>
      <c r="CO430" s="96">
        <v>1.0142645351999999</v>
      </c>
      <c r="CP430" s="96">
        <v>0.87375003870000001</v>
      </c>
      <c r="CQ430" s="96">
        <v>0.99584056389999998</v>
      </c>
      <c r="CR430" s="96">
        <v>0.8773994007</v>
      </c>
      <c r="CS430" s="95">
        <v>2409</v>
      </c>
      <c r="CT430" s="95">
        <v>2386</v>
      </c>
      <c r="CU430" s="95">
        <v>2378</v>
      </c>
      <c r="CV430" s="95">
        <v>2411</v>
      </c>
      <c r="CW430" s="95">
        <v>2235</v>
      </c>
      <c r="CX430" s="96">
        <v>1.034269036</v>
      </c>
      <c r="CY430" s="96">
        <v>1.0217224970000001</v>
      </c>
      <c r="CZ430" s="96">
        <v>1.0102441740000001</v>
      </c>
      <c r="DA430" s="96">
        <v>1.0042943310000001</v>
      </c>
      <c r="DB430" s="96">
        <v>0.99977372600000003</v>
      </c>
      <c r="DC430">
        <v>2013</v>
      </c>
      <c r="DD430" s="6">
        <v>2367</v>
      </c>
      <c r="DE430" s="96">
        <v>1.2537498E-3</v>
      </c>
      <c r="DF430" s="72">
        <v>672.99</v>
      </c>
      <c r="DG430" s="96">
        <v>1</v>
      </c>
      <c r="DH430" s="72">
        <v>672.99</v>
      </c>
      <c r="DI430" s="72">
        <v>700.09795784000005</v>
      </c>
      <c r="DJ430" s="96">
        <v>1</v>
      </c>
      <c r="DK430" s="72">
        <v>672.99</v>
      </c>
      <c r="DL430" s="96">
        <v>1</v>
      </c>
      <c r="DM430" s="72">
        <v>672.99</v>
      </c>
      <c r="DN430" s="96">
        <v>1</v>
      </c>
      <c r="DO430" s="96">
        <v>4.5659999999999997E-3</v>
      </c>
      <c r="DP430" s="72">
        <v>3.07</v>
      </c>
      <c r="DQ430" s="72">
        <v>669.92</v>
      </c>
      <c r="DR430" t="s">
        <v>365</v>
      </c>
      <c r="DT430" t="s">
        <v>339</v>
      </c>
    </row>
    <row r="431" spans="1:124" x14ac:dyDescent="0.3">
      <c r="A431" t="s">
        <v>366</v>
      </c>
      <c r="B431">
        <v>11320</v>
      </c>
      <c r="C431" s="95">
        <v>8682</v>
      </c>
      <c r="D431" s="95">
        <v>28233863</v>
      </c>
      <c r="E431" s="95">
        <v>8292</v>
      </c>
      <c r="F431" s="95">
        <v>25550319</v>
      </c>
      <c r="G431" s="95">
        <v>1876</v>
      </c>
      <c r="H431" s="95">
        <v>5786780</v>
      </c>
      <c r="I431" s="95">
        <v>1652</v>
      </c>
      <c r="J431" s="95">
        <v>5211373</v>
      </c>
      <c r="K431" s="95">
        <v>8769</v>
      </c>
      <c r="L431" s="95">
        <v>29529662</v>
      </c>
      <c r="M431" s="95">
        <v>8290</v>
      </c>
      <c r="N431" s="95">
        <v>26953875</v>
      </c>
      <c r="O431" s="95">
        <v>1801</v>
      </c>
      <c r="P431" s="95">
        <v>5329560</v>
      </c>
      <c r="Q431" s="95">
        <v>1552</v>
      </c>
      <c r="R431" s="95">
        <v>5040901</v>
      </c>
      <c r="S431" s="95">
        <v>9189</v>
      </c>
      <c r="T431" s="95">
        <v>31755927</v>
      </c>
      <c r="U431" s="95">
        <v>8617</v>
      </c>
      <c r="V431" s="95">
        <v>29773025</v>
      </c>
      <c r="W431" s="95">
        <v>1885</v>
      </c>
      <c r="X431" s="95">
        <v>5772319</v>
      </c>
      <c r="Y431" s="95">
        <v>1613</v>
      </c>
      <c r="Z431" s="95">
        <v>6173821</v>
      </c>
      <c r="AA431" s="95">
        <v>9428</v>
      </c>
      <c r="AB431" s="95">
        <v>29524978</v>
      </c>
      <c r="AC431" s="95">
        <v>8826</v>
      </c>
      <c r="AD431" s="95">
        <v>34597397</v>
      </c>
      <c r="AE431" s="95">
        <v>1940</v>
      </c>
      <c r="AF431" s="95">
        <v>5862670</v>
      </c>
      <c r="AG431" s="95">
        <v>1676</v>
      </c>
      <c r="AH431" s="95">
        <v>6941192</v>
      </c>
      <c r="AI431" s="95">
        <v>9063</v>
      </c>
      <c r="AJ431" s="95">
        <v>28597353.239999998</v>
      </c>
      <c r="AK431" s="95">
        <v>8422</v>
      </c>
      <c r="AL431" s="95">
        <v>35045287.57</v>
      </c>
      <c r="AM431" s="95">
        <v>1973</v>
      </c>
      <c r="AN431" s="95">
        <v>6799820</v>
      </c>
      <c r="AO431" s="95">
        <v>1727</v>
      </c>
      <c r="AP431" s="95">
        <v>7233288</v>
      </c>
      <c r="AQ431" s="72">
        <v>268.52</v>
      </c>
      <c r="AR431" s="72">
        <v>257.79000000000002</v>
      </c>
      <c r="AS431" s="72">
        <v>526.30999999999995</v>
      </c>
      <c r="AT431" s="95">
        <v>34020643</v>
      </c>
      <c r="AU431" s="95">
        <v>30761692</v>
      </c>
      <c r="AV431" s="95">
        <v>10558</v>
      </c>
      <c r="AW431" s="95">
        <v>9944</v>
      </c>
      <c r="AX431" s="72">
        <v>274.83</v>
      </c>
      <c r="AY431" s="72">
        <v>270.89999999999998</v>
      </c>
      <c r="AZ431" s="72">
        <v>545.73</v>
      </c>
      <c r="BA431" s="95">
        <v>34859222</v>
      </c>
      <c r="BB431" s="95">
        <v>31994776</v>
      </c>
      <c r="BC431" s="95">
        <v>10570</v>
      </c>
      <c r="BD431" s="95">
        <v>9842</v>
      </c>
      <c r="BE431" s="72">
        <v>282.41000000000003</v>
      </c>
      <c r="BF431" s="72">
        <v>292.82</v>
      </c>
      <c r="BG431" s="72">
        <v>575.23</v>
      </c>
      <c r="BH431" s="95">
        <v>37528246</v>
      </c>
      <c r="BI431" s="95">
        <v>35946846</v>
      </c>
      <c r="BJ431" s="95">
        <v>11074</v>
      </c>
      <c r="BK431" s="95">
        <v>10230</v>
      </c>
      <c r="BL431" s="72">
        <v>259.41000000000003</v>
      </c>
      <c r="BM431" s="72">
        <v>329.61</v>
      </c>
      <c r="BN431" s="72">
        <v>589.02</v>
      </c>
      <c r="BO431" s="95">
        <v>35387648</v>
      </c>
      <c r="BP431" s="95">
        <v>41538589</v>
      </c>
      <c r="BQ431" s="95">
        <v>11368</v>
      </c>
      <c r="BR431" s="95">
        <v>10502</v>
      </c>
      <c r="BS431" s="72">
        <v>267.29000000000002</v>
      </c>
      <c r="BT431" s="72">
        <v>347.15</v>
      </c>
      <c r="BU431" s="72">
        <v>614.44000000000005</v>
      </c>
      <c r="BV431" s="95">
        <v>35397173.240000002</v>
      </c>
      <c r="BW431" s="95">
        <v>42278575.57</v>
      </c>
      <c r="BX431" s="95">
        <v>11036</v>
      </c>
      <c r="BY431" s="95">
        <v>10149</v>
      </c>
      <c r="BZ431" s="95">
        <v>10265</v>
      </c>
      <c r="CA431" s="95">
        <v>10219</v>
      </c>
      <c r="CB431" s="95">
        <v>10667</v>
      </c>
      <c r="CC431" s="95">
        <v>10957</v>
      </c>
      <c r="CD431" s="95">
        <v>10602</v>
      </c>
      <c r="CE431" s="72">
        <v>650.75523149000003</v>
      </c>
      <c r="CF431" s="72">
        <v>676.59346364999999</v>
      </c>
      <c r="CG431" s="72">
        <v>712.40329333</v>
      </c>
      <c r="CH431" s="72">
        <v>716.50152150999998</v>
      </c>
      <c r="CI431" s="72">
        <v>731.52548966999996</v>
      </c>
      <c r="CJ431" s="96">
        <v>0.80876798920000004</v>
      </c>
      <c r="CK431" s="96">
        <v>0.8065847947</v>
      </c>
      <c r="CL431" s="96">
        <v>0.807449945</v>
      </c>
      <c r="CM431" s="96">
        <v>0.82207780770000005</v>
      </c>
      <c r="CN431" s="96">
        <v>0.8399433905</v>
      </c>
      <c r="CO431" s="96">
        <v>0.90753275680000001</v>
      </c>
      <c r="CP431" s="96">
        <v>0.90020418469999997</v>
      </c>
      <c r="CQ431" s="96">
        <v>0.99584056389999998</v>
      </c>
      <c r="CR431" s="96">
        <v>0.90396403680000004</v>
      </c>
      <c r="CS431" s="95">
        <v>9409</v>
      </c>
      <c r="CT431" s="95">
        <v>9509</v>
      </c>
      <c r="CU431" s="95">
        <v>10068</v>
      </c>
      <c r="CV431" s="95">
        <v>10372</v>
      </c>
      <c r="CW431" s="95">
        <v>9952</v>
      </c>
      <c r="CX431" s="96">
        <v>0.89407315899999995</v>
      </c>
      <c r="CY431" s="96">
        <v>0.90735222100000001</v>
      </c>
      <c r="CZ431" s="96">
        <v>0.90362743599999995</v>
      </c>
      <c r="DA431" s="96">
        <v>0.913740832</v>
      </c>
      <c r="DB431" s="96">
        <v>0.91791124199999996</v>
      </c>
      <c r="DC431">
        <v>2013</v>
      </c>
      <c r="DD431" s="6">
        <v>10133.4</v>
      </c>
      <c r="DE431" s="96">
        <v>1.9516620000000001E-3</v>
      </c>
      <c r="DF431" s="72">
        <v>692.88</v>
      </c>
      <c r="DG431" s="96">
        <v>1</v>
      </c>
      <c r="DH431" s="72">
        <v>692.88</v>
      </c>
      <c r="DI431" s="72">
        <v>746.35519870999997</v>
      </c>
      <c r="DJ431" s="96">
        <v>1</v>
      </c>
      <c r="DK431" s="72">
        <v>692.88</v>
      </c>
      <c r="DL431" s="96">
        <v>1</v>
      </c>
      <c r="DM431" s="72">
        <v>692.88</v>
      </c>
      <c r="DN431" s="96">
        <v>1</v>
      </c>
      <c r="DO431" s="96">
        <v>7.0520000000000001E-3</v>
      </c>
      <c r="DP431" s="72">
        <v>4.8899999999999997</v>
      </c>
      <c r="DQ431" s="72">
        <v>687.99</v>
      </c>
      <c r="DR431" t="s">
        <v>366</v>
      </c>
      <c r="DT431" t="s">
        <v>339</v>
      </c>
    </row>
    <row r="432" spans="1:124" x14ac:dyDescent="0.3">
      <c r="A432" t="s">
        <v>116</v>
      </c>
      <c r="B432">
        <v>11330</v>
      </c>
      <c r="C432" s="95">
        <v>623</v>
      </c>
      <c r="D432" s="95">
        <v>2933708</v>
      </c>
      <c r="E432" s="95">
        <v>608</v>
      </c>
      <c r="F432" s="95">
        <v>1864775</v>
      </c>
      <c r="G432" s="95">
        <v>252</v>
      </c>
      <c r="H432" s="95">
        <v>855948</v>
      </c>
      <c r="I432" s="95">
        <v>237</v>
      </c>
      <c r="J432" s="95">
        <v>774451</v>
      </c>
      <c r="K432" s="95">
        <v>614</v>
      </c>
      <c r="L432" s="95">
        <v>3110444</v>
      </c>
      <c r="M432" s="95">
        <v>596</v>
      </c>
      <c r="N432" s="95">
        <v>2134136</v>
      </c>
      <c r="O432" s="95">
        <v>237</v>
      </c>
      <c r="P432" s="95">
        <v>1107562</v>
      </c>
      <c r="Q432" s="95">
        <v>223</v>
      </c>
      <c r="R432" s="95">
        <v>714009</v>
      </c>
      <c r="S432" s="95">
        <v>585</v>
      </c>
      <c r="T432" s="95">
        <v>3067035</v>
      </c>
      <c r="U432" s="95">
        <v>567</v>
      </c>
      <c r="V432" s="95">
        <v>2167942</v>
      </c>
      <c r="W432" s="95">
        <v>201</v>
      </c>
      <c r="X432" s="95">
        <v>727315</v>
      </c>
      <c r="Y432" s="95">
        <v>186</v>
      </c>
      <c r="Z432" s="95">
        <v>580105</v>
      </c>
      <c r="AA432" s="95">
        <v>577</v>
      </c>
      <c r="AB432" s="95">
        <v>2982183</v>
      </c>
      <c r="AC432" s="95">
        <v>557</v>
      </c>
      <c r="AD432" s="95">
        <v>1987947</v>
      </c>
      <c r="AE432" s="95">
        <v>217</v>
      </c>
      <c r="AF432" s="95">
        <v>555616</v>
      </c>
      <c r="AG432" s="95">
        <v>201</v>
      </c>
      <c r="AH432" s="95">
        <v>735279</v>
      </c>
      <c r="AI432" s="95">
        <v>529</v>
      </c>
      <c r="AJ432" s="95">
        <v>2371588</v>
      </c>
      <c r="AK432" s="95">
        <v>506</v>
      </c>
      <c r="AL432" s="95">
        <v>2046994</v>
      </c>
      <c r="AM432" s="95">
        <v>209</v>
      </c>
      <c r="AN432" s="95">
        <v>405512</v>
      </c>
      <c r="AO432" s="95">
        <v>191</v>
      </c>
      <c r="AP432" s="95">
        <v>626138</v>
      </c>
      <c r="AQ432" s="72">
        <v>360.92</v>
      </c>
      <c r="AR432" s="72">
        <v>260.27999999999997</v>
      </c>
      <c r="AS432" s="72">
        <v>621.20000000000005</v>
      </c>
      <c r="AT432" s="95">
        <v>3789656</v>
      </c>
      <c r="AU432" s="95">
        <v>2639226</v>
      </c>
      <c r="AV432" s="95">
        <v>875</v>
      </c>
      <c r="AW432" s="95">
        <v>845</v>
      </c>
      <c r="AX432" s="72">
        <v>413.04</v>
      </c>
      <c r="AY432" s="72">
        <v>289.8</v>
      </c>
      <c r="AZ432" s="72">
        <v>702.84</v>
      </c>
      <c r="BA432" s="95">
        <v>4218006</v>
      </c>
      <c r="BB432" s="95">
        <v>2848145</v>
      </c>
      <c r="BC432" s="95">
        <v>851</v>
      </c>
      <c r="BD432" s="95">
        <v>819</v>
      </c>
      <c r="BE432" s="72">
        <v>402.28</v>
      </c>
      <c r="BF432" s="72">
        <v>304.12</v>
      </c>
      <c r="BG432" s="72">
        <v>706.4</v>
      </c>
      <c r="BH432" s="95">
        <v>3794350</v>
      </c>
      <c r="BI432" s="95">
        <v>2748047</v>
      </c>
      <c r="BJ432" s="95">
        <v>786</v>
      </c>
      <c r="BK432" s="95">
        <v>753</v>
      </c>
      <c r="BL432" s="72">
        <v>371.31</v>
      </c>
      <c r="BM432" s="72">
        <v>299.39</v>
      </c>
      <c r="BN432" s="72">
        <v>670.7</v>
      </c>
      <c r="BO432" s="95">
        <v>3537799</v>
      </c>
      <c r="BP432" s="95">
        <v>2723226</v>
      </c>
      <c r="BQ432" s="95">
        <v>794</v>
      </c>
      <c r="BR432" s="95">
        <v>758</v>
      </c>
      <c r="BS432" s="72">
        <v>313.58</v>
      </c>
      <c r="BT432" s="72">
        <v>319.60000000000002</v>
      </c>
      <c r="BU432" s="72">
        <v>633.17999999999995</v>
      </c>
      <c r="BV432" s="95">
        <v>2777100</v>
      </c>
      <c r="BW432" s="95">
        <v>2673132</v>
      </c>
      <c r="BX432" s="95">
        <v>738</v>
      </c>
      <c r="BY432" s="95">
        <v>697</v>
      </c>
      <c r="BZ432" s="95">
        <v>861</v>
      </c>
      <c r="CA432" s="95">
        <v>836</v>
      </c>
      <c r="CB432" s="95">
        <v>770</v>
      </c>
      <c r="CC432" s="95">
        <v>777</v>
      </c>
      <c r="CD432" s="95">
        <v>718</v>
      </c>
      <c r="CE432" s="72">
        <v>650.75523149000003</v>
      </c>
      <c r="CF432" s="72">
        <v>676.59346364999999</v>
      </c>
      <c r="CG432" s="72">
        <v>712.40329333</v>
      </c>
      <c r="CH432" s="72">
        <v>716.50152150999998</v>
      </c>
      <c r="CI432" s="72">
        <v>731.52548966999996</v>
      </c>
      <c r="CJ432" s="96">
        <v>0.95458318269999998</v>
      </c>
      <c r="CK432" s="96">
        <v>1.0387921814000001</v>
      </c>
      <c r="CL432" s="96">
        <v>0.99157318139999995</v>
      </c>
      <c r="CM432" s="96">
        <v>0.93607616989999998</v>
      </c>
      <c r="CN432" s="96">
        <v>0.86556108970000001</v>
      </c>
      <c r="CO432" s="96">
        <v>0.99322717760000001</v>
      </c>
      <c r="CP432" s="96">
        <v>0.96384511279999996</v>
      </c>
      <c r="CQ432" s="96">
        <v>0.99584056389999998</v>
      </c>
      <c r="CR432" s="96">
        <v>0.96787077170000002</v>
      </c>
      <c r="CS432" s="95">
        <v>1549</v>
      </c>
      <c r="CT432" s="95">
        <v>1525</v>
      </c>
      <c r="CU432" s="95">
        <v>1486</v>
      </c>
      <c r="CV432" s="95">
        <v>1497</v>
      </c>
      <c r="CW432" s="95">
        <v>1428</v>
      </c>
      <c r="CX432" s="96">
        <v>0.99889401899999997</v>
      </c>
      <c r="CY432" s="96">
        <v>0.97076276100000003</v>
      </c>
      <c r="CZ432" s="96">
        <v>0.99162696900000002</v>
      </c>
      <c r="DA432" s="96">
        <v>1.0217467039999999</v>
      </c>
      <c r="DB432" s="96">
        <v>0.98283815600000002</v>
      </c>
      <c r="DC432">
        <v>2013</v>
      </c>
      <c r="DD432" s="6">
        <v>774.4</v>
      </c>
      <c r="DE432" s="96">
        <v>8.5551879000000004E-3</v>
      </c>
      <c r="DF432" s="72">
        <v>736.96</v>
      </c>
      <c r="DG432" s="96">
        <v>1</v>
      </c>
      <c r="DH432" s="72">
        <v>736.96</v>
      </c>
      <c r="DI432" s="72">
        <v>747.31749173000003</v>
      </c>
      <c r="DJ432" s="96">
        <v>0.88</v>
      </c>
      <c r="DK432" s="72">
        <v>738.20289901000001</v>
      </c>
      <c r="DL432" s="96">
        <v>0.99442194409999995</v>
      </c>
      <c r="DM432" s="72">
        <v>734.08516196000005</v>
      </c>
      <c r="DN432" s="96">
        <v>1</v>
      </c>
      <c r="DO432" s="96">
        <v>1.8518E-2</v>
      </c>
      <c r="DP432" s="72">
        <v>13.59</v>
      </c>
      <c r="DQ432" s="72">
        <v>720.5</v>
      </c>
      <c r="DR432" t="s">
        <v>116</v>
      </c>
      <c r="DT432" t="s">
        <v>339</v>
      </c>
    </row>
    <row r="433" spans="1:124" x14ac:dyDescent="0.3">
      <c r="A433" t="s">
        <v>367</v>
      </c>
      <c r="B433">
        <v>11340</v>
      </c>
      <c r="C433" s="95">
        <v>2522</v>
      </c>
      <c r="D433" s="95">
        <v>10170908</v>
      </c>
      <c r="E433" s="95">
        <v>2493</v>
      </c>
      <c r="F433" s="95">
        <v>7337480</v>
      </c>
      <c r="G433" s="95">
        <v>749</v>
      </c>
      <c r="H433" s="95">
        <v>2720524</v>
      </c>
      <c r="I433" s="95">
        <v>700</v>
      </c>
      <c r="J433" s="95">
        <v>2247386</v>
      </c>
      <c r="K433" s="95">
        <v>2426</v>
      </c>
      <c r="L433" s="95">
        <v>9240729</v>
      </c>
      <c r="M433" s="95">
        <v>2397</v>
      </c>
      <c r="N433" s="95">
        <v>7517717</v>
      </c>
      <c r="O433" s="95">
        <v>722</v>
      </c>
      <c r="P433" s="95">
        <v>2258071</v>
      </c>
      <c r="Q433" s="95">
        <v>672</v>
      </c>
      <c r="R433" s="95">
        <v>2179607</v>
      </c>
      <c r="S433" s="95">
        <v>2398</v>
      </c>
      <c r="T433" s="95">
        <v>8732881</v>
      </c>
      <c r="U433" s="95">
        <v>2362</v>
      </c>
      <c r="V433" s="95">
        <v>7491545</v>
      </c>
      <c r="W433" s="95">
        <v>725</v>
      </c>
      <c r="X433" s="95">
        <v>2627198</v>
      </c>
      <c r="Y433" s="95">
        <v>674</v>
      </c>
      <c r="Z433" s="95">
        <v>2230416</v>
      </c>
      <c r="AA433" s="95">
        <v>2393</v>
      </c>
      <c r="AB433" s="95">
        <v>8015334</v>
      </c>
      <c r="AC433" s="95">
        <v>2346</v>
      </c>
      <c r="AD433" s="95">
        <v>8152925</v>
      </c>
      <c r="AE433" s="95">
        <v>751</v>
      </c>
      <c r="AF433" s="95">
        <v>2798684</v>
      </c>
      <c r="AG433" s="95">
        <v>708</v>
      </c>
      <c r="AH433" s="95">
        <v>2704795</v>
      </c>
      <c r="AI433" s="95">
        <v>2262</v>
      </c>
      <c r="AJ433" s="95">
        <v>8618424</v>
      </c>
      <c r="AK433" s="95">
        <v>2212</v>
      </c>
      <c r="AL433" s="95">
        <v>8448710</v>
      </c>
      <c r="AM433" s="95">
        <v>803</v>
      </c>
      <c r="AN433" s="95">
        <v>2830669</v>
      </c>
      <c r="AO433" s="95">
        <v>752</v>
      </c>
      <c r="AP433" s="95">
        <v>3180432</v>
      </c>
      <c r="AQ433" s="72">
        <v>328.43</v>
      </c>
      <c r="AR433" s="72">
        <v>250.15</v>
      </c>
      <c r="AS433" s="72">
        <v>578.58000000000004</v>
      </c>
      <c r="AT433" s="95">
        <v>12891432</v>
      </c>
      <c r="AU433" s="95">
        <v>9584866</v>
      </c>
      <c r="AV433" s="95">
        <v>3271</v>
      </c>
      <c r="AW433" s="95">
        <v>3193</v>
      </c>
      <c r="AX433" s="72">
        <v>304.39</v>
      </c>
      <c r="AY433" s="72">
        <v>263.31</v>
      </c>
      <c r="AZ433" s="72">
        <v>567.70000000000005</v>
      </c>
      <c r="BA433" s="95">
        <v>11498800</v>
      </c>
      <c r="BB433" s="95">
        <v>9697324</v>
      </c>
      <c r="BC433" s="95">
        <v>3148</v>
      </c>
      <c r="BD433" s="95">
        <v>3069</v>
      </c>
      <c r="BE433" s="72">
        <v>303.13</v>
      </c>
      <c r="BF433" s="72">
        <v>266.85000000000002</v>
      </c>
      <c r="BG433" s="72">
        <v>569.98</v>
      </c>
      <c r="BH433" s="95">
        <v>11360079</v>
      </c>
      <c r="BI433" s="95">
        <v>9721961</v>
      </c>
      <c r="BJ433" s="95">
        <v>3123</v>
      </c>
      <c r="BK433" s="95">
        <v>3036</v>
      </c>
      <c r="BL433" s="72">
        <v>286.63</v>
      </c>
      <c r="BM433" s="72">
        <v>296.27</v>
      </c>
      <c r="BN433" s="72">
        <v>582.9</v>
      </c>
      <c r="BO433" s="95">
        <v>10814018</v>
      </c>
      <c r="BP433" s="95">
        <v>10857720</v>
      </c>
      <c r="BQ433" s="95">
        <v>3144</v>
      </c>
      <c r="BR433" s="95">
        <v>3054</v>
      </c>
      <c r="BS433" s="72">
        <v>311.29000000000002</v>
      </c>
      <c r="BT433" s="72">
        <v>326.95999999999998</v>
      </c>
      <c r="BU433" s="72">
        <v>638.25</v>
      </c>
      <c r="BV433" s="95">
        <v>11449093</v>
      </c>
      <c r="BW433" s="95">
        <v>11629142</v>
      </c>
      <c r="BX433" s="95">
        <v>3065</v>
      </c>
      <c r="BY433" s="95">
        <v>2964</v>
      </c>
      <c r="BZ433" s="95">
        <v>3234</v>
      </c>
      <c r="CA433" s="95">
        <v>3110</v>
      </c>
      <c r="CB433" s="95">
        <v>3081</v>
      </c>
      <c r="CC433" s="95">
        <v>3101</v>
      </c>
      <c r="CD433" s="95">
        <v>3016</v>
      </c>
      <c r="CE433" s="72">
        <v>650.75523149000003</v>
      </c>
      <c r="CF433" s="72">
        <v>676.59346364999999</v>
      </c>
      <c r="CG433" s="72">
        <v>712.40329333</v>
      </c>
      <c r="CH433" s="72">
        <v>716.50152150999998</v>
      </c>
      <c r="CI433" s="72">
        <v>731.52548966999996</v>
      </c>
      <c r="CJ433" s="96">
        <v>0.88909004800000002</v>
      </c>
      <c r="CK433" s="96">
        <v>0.83905628789999998</v>
      </c>
      <c r="CL433" s="96">
        <v>0.80008052370000005</v>
      </c>
      <c r="CM433" s="96">
        <v>0.81353630450000003</v>
      </c>
      <c r="CN433" s="96">
        <v>0.87249181200000003</v>
      </c>
      <c r="CO433" s="96">
        <v>1.0134603411000001</v>
      </c>
      <c r="CP433" s="96">
        <v>0.83165661349999997</v>
      </c>
      <c r="CQ433" s="96">
        <v>0.99584056389999998</v>
      </c>
      <c r="CR433" s="96">
        <v>0.83513016529999995</v>
      </c>
      <c r="CS433" s="95">
        <v>2909</v>
      </c>
      <c r="CT433" s="95">
        <v>2944</v>
      </c>
      <c r="CU433" s="95">
        <v>2922</v>
      </c>
      <c r="CV433" s="95">
        <v>2905</v>
      </c>
      <c r="CW433" s="95">
        <v>2773</v>
      </c>
      <c r="CX433" s="96">
        <v>1.0038177269999999</v>
      </c>
      <c r="CY433" s="96">
        <v>1.0341043160000001</v>
      </c>
      <c r="CZ433" s="96">
        <v>1.0056122510000001</v>
      </c>
      <c r="DA433" s="96">
        <v>1.00555207</v>
      </c>
      <c r="DB433" s="96">
        <v>1.01821337</v>
      </c>
      <c r="DC433">
        <v>2013</v>
      </c>
      <c r="DD433" s="6">
        <v>3063.2</v>
      </c>
      <c r="DE433" s="96">
        <v>2.4620007E-3</v>
      </c>
      <c r="DF433" s="72">
        <v>639.79</v>
      </c>
      <c r="DG433" s="96">
        <v>1</v>
      </c>
      <c r="DH433" s="72">
        <v>639.79</v>
      </c>
      <c r="DI433" s="72">
        <v>700.09795784000005</v>
      </c>
      <c r="DJ433" s="96">
        <v>1</v>
      </c>
      <c r="DK433" s="72">
        <v>639.79</v>
      </c>
      <c r="DL433" s="96">
        <v>1</v>
      </c>
      <c r="DM433" s="72">
        <v>639.79</v>
      </c>
      <c r="DN433" s="96">
        <v>1</v>
      </c>
      <c r="DO433" s="96">
        <v>6.0619999999999997E-3</v>
      </c>
      <c r="DP433" s="72">
        <v>3.88</v>
      </c>
      <c r="DQ433" s="72">
        <v>635.91</v>
      </c>
      <c r="DR433" t="s">
        <v>367</v>
      </c>
      <c r="DT433" t="s">
        <v>339</v>
      </c>
    </row>
    <row r="434" spans="1:124" x14ac:dyDescent="0.3">
      <c r="A434" t="s">
        <v>368</v>
      </c>
      <c r="B434">
        <v>11341</v>
      </c>
      <c r="C434" s="95">
        <v>2101</v>
      </c>
      <c r="D434" s="95">
        <v>8927685</v>
      </c>
      <c r="E434" s="95">
        <v>2027</v>
      </c>
      <c r="F434" s="95">
        <v>7525805</v>
      </c>
      <c r="G434" s="95">
        <v>498</v>
      </c>
      <c r="H434" s="95">
        <v>1378182</v>
      </c>
      <c r="I434" s="95">
        <v>467</v>
      </c>
      <c r="J434" s="95">
        <v>1380199</v>
      </c>
      <c r="K434" s="95">
        <v>2100</v>
      </c>
      <c r="L434" s="95">
        <v>9706939</v>
      </c>
      <c r="M434" s="95">
        <v>2019</v>
      </c>
      <c r="N434" s="95">
        <v>7916065</v>
      </c>
      <c r="O434" s="95">
        <v>521</v>
      </c>
      <c r="P434" s="95">
        <v>1607266</v>
      </c>
      <c r="Q434" s="95">
        <v>482</v>
      </c>
      <c r="R434" s="95">
        <v>1568231</v>
      </c>
      <c r="S434" s="95">
        <v>2166</v>
      </c>
      <c r="T434" s="95">
        <v>9565869</v>
      </c>
      <c r="U434" s="95">
        <v>2067</v>
      </c>
      <c r="V434" s="95">
        <v>8258457</v>
      </c>
      <c r="W434" s="95">
        <v>526</v>
      </c>
      <c r="X434" s="95">
        <v>2100488</v>
      </c>
      <c r="Y434" s="95">
        <v>485</v>
      </c>
      <c r="Z434" s="95">
        <v>1986832</v>
      </c>
      <c r="AA434" s="95">
        <v>2157</v>
      </c>
      <c r="AB434" s="95">
        <v>8270551</v>
      </c>
      <c r="AC434" s="95">
        <v>2057</v>
      </c>
      <c r="AD434" s="95">
        <v>8985536</v>
      </c>
      <c r="AE434" s="95">
        <v>537</v>
      </c>
      <c r="AF434" s="95">
        <v>1746180</v>
      </c>
      <c r="AG434" s="95">
        <v>498</v>
      </c>
      <c r="AH434" s="95">
        <v>2233507</v>
      </c>
      <c r="AI434" s="95">
        <v>2026</v>
      </c>
      <c r="AJ434" s="95">
        <v>8353991</v>
      </c>
      <c r="AK434" s="95">
        <v>1924</v>
      </c>
      <c r="AL434" s="95">
        <v>9132674</v>
      </c>
      <c r="AM434" s="95">
        <v>552</v>
      </c>
      <c r="AN434" s="95">
        <v>1603287</v>
      </c>
      <c r="AO434" s="95">
        <v>501</v>
      </c>
      <c r="AP434" s="95">
        <v>2254517</v>
      </c>
      <c r="AQ434" s="72">
        <v>330.44</v>
      </c>
      <c r="AR434" s="72">
        <v>297.58</v>
      </c>
      <c r="AS434" s="72">
        <v>628.02</v>
      </c>
      <c r="AT434" s="95">
        <v>10305867</v>
      </c>
      <c r="AU434" s="95">
        <v>8906004</v>
      </c>
      <c r="AV434" s="95">
        <v>2599</v>
      </c>
      <c r="AW434" s="95">
        <v>2494</v>
      </c>
      <c r="AX434" s="72">
        <v>359.73</v>
      </c>
      <c r="AY434" s="72">
        <v>316.02</v>
      </c>
      <c r="AZ434" s="72">
        <v>675.75</v>
      </c>
      <c r="BA434" s="95">
        <v>11314205</v>
      </c>
      <c r="BB434" s="95">
        <v>9484296</v>
      </c>
      <c r="BC434" s="95">
        <v>2621</v>
      </c>
      <c r="BD434" s="95">
        <v>2501</v>
      </c>
      <c r="BE434" s="72">
        <v>361.14</v>
      </c>
      <c r="BF434" s="72">
        <v>334.55</v>
      </c>
      <c r="BG434" s="72">
        <v>695.69</v>
      </c>
      <c r="BH434" s="95">
        <v>11666357</v>
      </c>
      <c r="BI434" s="95">
        <v>10245289</v>
      </c>
      <c r="BJ434" s="95">
        <v>2692</v>
      </c>
      <c r="BK434" s="95">
        <v>2552</v>
      </c>
      <c r="BL434" s="72">
        <v>309.85000000000002</v>
      </c>
      <c r="BM434" s="72">
        <v>365.92</v>
      </c>
      <c r="BN434" s="72">
        <v>675.77</v>
      </c>
      <c r="BO434" s="95">
        <v>10016731</v>
      </c>
      <c r="BP434" s="95">
        <v>11219043</v>
      </c>
      <c r="BQ434" s="95">
        <v>2694</v>
      </c>
      <c r="BR434" s="95">
        <v>2555</v>
      </c>
      <c r="BS434" s="72">
        <v>321.87</v>
      </c>
      <c r="BT434" s="72">
        <v>391.31</v>
      </c>
      <c r="BU434" s="72">
        <v>713.18</v>
      </c>
      <c r="BV434" s="95">
        <v>9957278</v>
      </c>
      <c r="BW434" s="95">
        <v>11387191</v>
      </c>
      <c r="BX434" s="95">
        <v>2578</v>
      </c>
      <c r="BY434" s="95">
        <v>2425</v>
      </c>
      <c r="BZ434" s="95">
        <v>2549</v>
      </c>
      <c r="CA434" s="95">
        <v>2563</v>
      </c>
      <c r="CB434" s="95">
        <v>2625</v>
      </c>
      <c r="CC434" s="95">
        <v>2628</v>
      </c>
      <c r="CD434" s="95">
        <v>2503</v>
      </c>
      <c r="CE434" s="72">
        <v>650.75523149000003</v>
      </c>
      <c r="CF434" s="72">
        <v>676.59346364999999</v>
      </c>
      <c r="CG434" s="72">
        <v>712.40329333</v>
      </c>
      <c r="CH434" s="72">
        <v>716.50152150999998</v>
      </c>
      <c r="CI434" s="72">
        <v>731.52548966999996</v>
      </c>
      <c r="CJ434" s="96">
        <v>0.96506331349999996</v>
      </c>
      <c r="CK434" s="96">
        <v>0.99875336709999996</v>
      </c>
      <c r="CL434" s="96">
        <v>0.97653956200000003</v>
      </c>
      <c r="CM434" s="96">
        <v>0.94315221910000002</v>
      </c>
      <c r="CN434" s="96">
        <v>0.97492159889999996</v>
      </c>
      <c r="CO434" s="96">
        <v>1.0024047768</v>
      </c>
      <c r="CP434" s="96">
        <v>0.96935492980000004</v>
      </c>
      <c r="CQ434" s="96">
        <v>0.99584056389999998</v>
      </c>
      <c r="CR434" s="96">
        <v>0.97340360150000005</v>
      </c>
      <c r="CS434" s="95">
        <v>2226</v>
      </c>
      <c r="CT434" s="95">
        <v>2205</v>
      </c>
      <c r="CU434" s="95">
        <v>2286</v>
      </c>
      <c r="CV434" s="95">
        <v>2264</v>
      </c>
      <c r="CW434" s="95">
        <v>2168</v>
      </c>
      <c r="CX434" s="96">
        <v>0.98695674200000005</v>
      </c>
      <c r="CY434" s="96">
        <v>0.99446056100000002</v>
      </c>
      <c r="CZ434" s="96">
        <v>0.97865214099999998</v>
      </c>
      <c r="DA434" s="96">
        <v>1.019765099</v>
      </c>
      <c r="DB434" s="96">
        <v>1.0332622849999999</v>
      </c>
      <c r="DC434">
        <v>2013</v>
      </c>
      <c r="DD434" s="6">
        <v>2505.4</v>
      </c>
      <c r="DE434" s="96">
        <v>3.3224159999999999E-3</v>
      </c>
      <c r="DF434" s="72">
        <v>745.08</v>
      </c>
      <c r="DG434" s="96">
        <v>1</v>
      </c>
      <c r="DH434" s="72">
        <v>745.08</v>
      </c>
      <c r="DI434" s="72">
        <v>741.97376401999998</v>
      </c>
      <c r="DJ434" s="96">
        <v>1</v>
      </c>
      <c r="DK434" s="72">
        <v>745.08</v>
      </c>
      <c r="DL434" s="96">
        <v>1</v>
      </c>
      <c r="DM434" s="72">
        <v>745.08</v>
      </c>
      <c r="DN434" s="96">
        <v>1</v>
      </c>
      <c r="DO434" s="96">
        <v>8.9160000000000003E-3</v>
      </c>
      <c r="DP434" s="72">
        <v>6.64</v>
      </c>
      <c r="DQ434" s="72">
        <v>738.44</v>
      </c>
      <c r="DR434" t="s">
        <v>368</v>
      </c>
      <c r="DT434" t="s">
        <v>339</v>
      </c>
    </row>
    <row r="435" spans="1:124" x14ac:dyDescent="0.3">
      <c r="A435" t="s">
        <v>369</v>
      </c>
      <c r="B435">
        <v>11350</v>
      </c>
      <c r="C435" s="95">
        <v>2108</v>
      </c>
      <c r="D435" s="95">
        <v>7664112</v>
      </c>
      <c r="E435" s="95">
        <v>2036</v>
      </c>
      <c r="F435" s="95">
        <v>8244851</v>
      </c>
      <c r="G435" s="95">
        <v>413</v>
      </c>
      <c r="H435" s="95">
        <v>1534249</v>
      </c>
      <c r="I435" s="95">
        <v>370</v>
      </c>
      <c r="J435" s="95">
        <v>1477023</v>
      </c>
      <c r="K435" s="95">
        <v>2171</v>
      </c>
      <c r="L435" s="95">
        <v>8115580</v>
      </c>
      <c r="M435" s="95">
        <v>2082</v>
      </c>
      <c r="N435" s="95">
        <v>8602550</v>
      </c>
      <c r="O435" s="95">
        <v>405</v>
      </c>
      <c r="P435" s="95">
        <v>1235998</v>
      </c>
      <c r="Q435" s="95">
        <v>363</v>
      </c>
      <c r="R435" s="95">
        <v>1294280</v>
      </c>
      <c r="S435" s="95">
        <v>2308</v>
      </c>
      <c r="T435" s="95">
        <v>7938377</v>
      </c>
      <c r="U435" s="95">
        <v>2211</v>
      </c>
      <c r="V435" s="95">
        <v>9395902</v>
      </c>
      <c r="W435" s="95">
        <v>444</v>
      </c>
      <c r="X435" s="95">
        <v>1163267</v>
      </c>
      <c r="Y435" s="95">
        <v>390</v>
      </c>
      <c r="Z435" s="95">
        <v>1638585</v>
      </c>
      <c r="AA435" s="95">
        <v>2373</v>
      </c>
      <c r="AB435" s="95">
        <v>8141102</v>
      </c>
      <c r="AC435" s="95">
        <v>2259</v>
      </c>
      <c r="AD435" s="95">
        <v>10438728</v>
      </c>
      <c r="AE435" s="95">
        <v>447</v>
      </c>
      <c r="AF435" s="95">
        <v>1330220</v>
      </c>
      <c r="AG435" s="95">
        <v>403</v>
      </c>
      <c r="AH435" s="95">
        <v>1831627</v>
      </c>
      <c r="AI435" s="95">
        <v>2336</v>
      </c>
      <c r="AJ435" s="95">
        <v>7880295</v>
      </c>
      <c r="AK435" s="95">
        <v>2194</v>
      </c>
      <c r="AL435" s="95">
        <v>10411193</v>
      </c>
      <c r="AM435" s="95">
        <v>437</v>
      </c>
      <c r="AN435" s="95">
        <v>1439181</v>
      </c>
      <c r="AO435" s="95">
        <v>390</v>
      </c>
      <c r="AP435" s="95">
        <v>2031285</v>
      </c>
      <c r="AQ435" s="72">
        <v>304.06</v>
      </c>
      <c r="AR435" s="72">
        <v>336.72</v>
      </c>
      <c r="AS435" s="72">
        <v>640.78</v>
      </c>
      <c r="AT435" s="95">
        <v>9198361</v>
      </c>
      <c r="AU435" s="95">
        <v>9721874</v>
      </c>
      <c r="AV435" s="95">
        <v>2521</v>
      </c>
      <c r="AW435" s="95">
        <v>2406</v>
      </c>
      <c r="AX435" s="72">
        <v>302.52</v>
      </c>
      <c r="AY435" s="72">
        <v>337.32</v>
      </c>
      <c r="AZ435" s="72">
        <v>639.84</v>
      </c>
      <c r="BA435" s="95">
        <v>9351578</v>
      </c>
      <c r="BB435" s="95">
        <v>9896830</v>
      </c>
      <c r="BC435" s="95">
        <v>2576</v>
      </c>
      <c r="BD435" s="95">
        <v>2445</v>
      </c>
      <c r="BE435" s="72">
        <v>275.61</v>
      </c>
      <c r="BF435" s="72">
        <v>353.53</v>
      </c>
      <c r="BG435" s="72">
        <v>629.14</v>
      </c>
      <c r="BH435" s="95">
        <v>9101644</v>
      </c>
      <c r="BI435" s="95">
        <v>11034487</v>
      </c>
      <c r="BJ435" s="95">
        <v>2752</v>
      </c>
      <c r="BK435" s="95">
        <v>2601</v>
      </c>
      <c r="BL435" s="72">
        <v>279.89</v>
      </c>
      <c r="BM435" s="72">
        <v>384.12</v>
      </c>
      <c r="BN435" s="72">
        <v>664.01</v>
      </c>
      <c r="BO435" s="95">
        <v>9471322</v>
      </c>
      <c r="BP435" s="95">
        <v>12270355</v>
      </c>
      <c r="BQ435" s="95">
        <v>2820</v>
      </c>
      <c r="BR435" s="95">
        <v>2662</v>
      </c>
      <c r="BS435" s="72">
        <v>280.07</v>
      </c>
      <c r="BT435" s="72">
        <v>401.27</v>
      </c>
      <c r="BU435" s="72">
        <v>681.34</v>
      </c>
      <c r="BV435" s="95">
        <v>9319476</v>
      </c>
      <c r="BW435" s="95">
        <v>12442478</v>
      </c>
      <c r="BX435" s="95">
        <v>2773</v>
      </c>
      <c r="BY435" s="95">
        <v>2584</v>
      </c>
      <c r="BZ435" s="95">
        <v>2466</v>
      </c>
      <c r="CA435" s="95">
        <v>2513</v>
      </c>
      <c r="CB435" s="95">
        <v>2679</v>
      </c>
      <c r="CC435" s="95">
        <v>2745</v>
      </c>
      <c r="CD435" s="95">
        <v>2681</v>
      </c>
      <c r="CE435" s="72">
        <v>650.75523149000003</v>
      </c>
      <c r="CF435" s="72">
        <v>676.59346364999999</v>
      </c>
      <c r="CG435" s="72">
        <v>712.40329333</v>
      </c>
      <c r="CH435" s="72">
        <v>716.50152150999998</v>
      </c>
      <c r="CI435" s="72">
        <v>731.52548966999996</v>
      </c>
      <c r="CJ435" s="96">
        <v>0.98467130039999995</v>
      </c>
      <c r="CK435" s="96">
        <v>0.9456786599</v>
      </c>
      <c r="CL435" s="96">
        <v>0.88312337389999995</v>
      </c>
      <c r="CM435" s="96">
        <v>0.92673913460000001</v>
      </c>
      <c r="CN435" s="96">
        <v>0.93139611619999996</v>
      </c>
      <c r="CO435" s="96">
        <v>0.93079970619999997</v>
      </c>
      <c r="CP435" s="96">
        <v>1.0037838547</v>
      </c>
      <c r="CQ435" s="96">
        <v>0.99584056389999998</v>
      </c>
      <c r="CR435" s="96">
        <v>1.0079763244</v>
      </c>
      <c r="CS435" s="95">
        <v>2028</v>
      </c>
      <c r="CT435" s="95">
        <v>2124</v>
      </c>
      <c r="CU435" s="95">
        <v>2268</v>
      </c>
      <c r="CV435" s="95">
        <v>2314</v>
      </c>
      <c r="CW435" s="95">
        <v>2241</v>
      </c>
      <c r="CX435" s="96">
        <v>0.94258238400000005</v>
      </c>
      <c r="CY435" s="96">
        <v>0.92186522599999998</v>
      </c>
      <c r="CZ435" s="96">
        <v>0.925978246</v>
      </c>
      <c r="DA435" s="96">
        <v>0.91830802</v>
      </c>
      <c r="DB435" s="96">
        <v>0.94638310599999997</v>
      </c>
      <c r="DC435">
        <v>2013</v>
      </c>
      <c r="DD435" s="6">
        <v>2539.6</v>
      </c>
      <c r="DE435" s="96">
        <v>8.4276930000000004E-4</v>
      </c>
      <c r="DF435" s="72">
        <v>773.46</v>
      </c>
      <c r="DG435" s="96">
        <v>1</v>
      </c>
      <c r="DH435" s="72">
        <v>773.46</v>
      </c>
      <c r="DI435" s="72">
        <v>746.35519870999997</v>
      </c>
      <c r="DJ435" s="96">
        <v>1</v>
      </c>
      <c r="DK435" s="72">
        <v>773.46</v>
      </c>
      <c r="DL435" s="96">
        <v>1</v>
      </c>
      <c r="DM435" s="72">
        <v>773.46</v>
      </c>
      <c r="DN435" s="96">
        <v>1</v>
      </c>
      <c r="DO435" s="96">
        <v>2.8700000000000002E-3</v>
      </c>
      <c r="DP435" s="72">
        <v>2.2200000000000002</v>
      </c>
      <c r="DQ435" s="72">
        <v>771.24</v>
      </c>
      <c r="DR435" t="s">
        <v>369</v>
      </c>
      <c r="DT435" t="s">
        <v>339</v>
      </c>
    </row>
    <row r="436" spans="1:124" x14ac:dyDescent="0.3">
      <c r="A436" t="s">
        <v>370</v>
      </c>
      <c r="B436">
        <v>11360</v>
      </c>
      <c r="C436" s="95">
        <v>3171</v>
      </c>
      <c r="D436" s="95">
        <v>10733580</v>
      </c>
      <c r="E436" s="95">
        <v>3113</v>
      </c>
      <c r="F436" s="95">
        <v>8116295</v>
      </c>
      <c r="G436" s="95">
        <v>943</v>
      </c>
      <c r="H436" s="95">
        <v>2376620</v>
      </c>
      <c r="I436" s="95">
        <v>872</v>
      </c>
      <c r="J436" s="95">
        <v>1971374</v>
      </c>
      <c r="K436" s="95">
        <v>3093</v>
      </c>
      <c r="L436" s="95">
        <v>11732072</v>
      </c>
      <c r="M436" s="95">
        <v>3024</v>
      </c>
      <c r="N436" s="95">
        <v>8338979</v>
      </c>
      <c r="O436" s="95">
        <v>952</v>
      </c>
      <c r="P436" s="95">
        <v>2827441</v>
      </c>
      <c r="Q436" s="95">
        <v>876</v>
      </c>
      <c r="R436" s="95">
        <v>2373726</v>
      </c>
      <c r="S436" s="95">
        <v>3107</v>
      </c>
      <c r="T436" s="95">
        <v>12416894</v>
      </c>
      <c r="U436" s="95">
        <v>3021</v>
      </c>
      <c r="V436" s="95">
        <v>8972552</v>
      </c>
      <c r="W436" s="95">
        <v>967</v>
      </c>
      <c r="X436" s="95">
        <v>2874064</v>
      </c>
      <c r="Y436" s="95">
        <v>896</v>
      </c>
      <c r="Z436" s="95">
        <v>3061374</v>
      </c>
      <c r="AA436" s="95">
        <v>3129</v>
      </c>
      <c r="AB436" s="95">
        <v>10839068</v>
      </c>
      <c r="AC436" s="95">
        <v>3046</v>
      </c>
      <c r="AD436" s="95">
        <v>9741963</v>
      </c>
      <c r="AE436" s="95">
        <v>949</v>
      </c>
      <c r="AF436" s="95">
        <v>3101763</v>
      </c>
      <c r="AG436" s="95">
        <v>887</v>
      </c>
      <c r="AH436" s="95">
        <v>3410955</v>
      </c>
      <c r="AI436" s="95">
        <v>2840</v>
      </c>
      <c r="AJ436" s="95">
        <v>9524479.9900000002</v>
      </c>
      <c r="AK436" s="95">
        <v>2752</v>
      </c>
      <c r="AL436" s="95">
        <v>9359735.8399999999</v>
      </c>
      <c r="AM436" s="95">
        <v>955</v>
      </c>
      <c r="AN436" s="95">
        <v>2507987</v>
      </c>
      <c r="AO436" s="95">
        <v>891</v>
      </c>
      <c r="AP436" s="95">
        <v>3051129</v>
      </c>
      <c r="AQ436" s="72">
        <v>265.56</v>
      </c>
      <c r="AR436" s="72">
        <v>210.95</v>
      </c>
      <c r="AS436" s="72">
        <v>476.51</v>
      </c>
      <c r="AT436" s="95">
        <v>13110200</v>
      </c>
      <c r="AU436" s="95">
        <v>10087669</v>
      </c>
      <c r="AV436" s="95">
        <v>4114</v>
      </c>
      <c r="AW436" s="95">
        <v>3985</v>
      </c>
      <c r="AX436" s="72">
        <v>299.95</v>
      </c>
      <c r="AY436" s="72">
        <v>228.9</v>
      </c>
      <c r="AZ436" s="72">
        <v>528.85</v>
      </c>
      <c r="BA436" s="95">
        <v>14559513</v>
      </c>
      <c r="BB436" s="95">
        <v>10712705</v>
      </c>
      <c r="BC436" s="95">
        <v>4045</v>
      </c>
      <c r="BD436" s="95">
        <v>3900</v>
      </c>
      <c r="BE436" s="72">
        <v>312.77999999999997</v>
      </c>
      <c r="BF436" s="72">
        <v>256.02</v>
      </c>
      <c r="BG436" s="72">
        <v>568.79999999999995</v>
      </c>
      <c r="BH436" s="95">
        <v>15290958</v>
      </c>
      <c r="BI436" s="95">
        <v>12033926</v>
      </c>
      <c r="BJ436" s="95">
        <v>4074</v>
      </c>
      <c r="BK436" s="95">
        <v>3917</v>
      </c>
      <c r="BL436" s="72">
        <v>284.88</v>
      </c>
      <c r="BM436" s="72">
        <v>278.69</v>
      </c>
      <c r="BN436" s="72">
        <v>563.57000000000005</v>
      </c>
      <c r="BO436" s="95">
        <v>13940831</v>
      </c>
      <c r="BP436" s="95">
        <v>13152918</v>
      </c>
      <c r="BQ436" s="95">
        <v>4078</v>
      </c>
      <c r="BR436" s="95">
        <v>3933</v>
      </c>
      <c r="BS436" s="72">
        <v>264.22000000000003</v>
      </c>
      <c r="BT436" s="72">
        <v>283.89999999999998</v>
      </c>
      <c r="BU436" s="72">
        <v>548.12</v>
      </c>
      <c r="BV436" s="95">
        <v>12032466.99</v>
      </c>
      <c r="BW436" s="95">
        <v>12410864.84</v>
      </c>
      <c r="BX436" s="95">
        <v>3795</v>
      </c>
      <c r="BY436" s="95">
        <v>3643</v>
      </c>
      <c r="BZ436" s="95">
        <v>4053</v>
      </c>
      <c r="CA436" s="95">
        <v>3975</v>
      </c>
      <c r="CB436" s="95">
        <v>3998</v>
      </c>
      <c r="CC436" s="95">
        <v>4009</v>
      </c>
      <c r="CD436" s="95">
        <v>3721</v>
      </c>
      <c r="CE436" s="72">
        <v>650.75523149000003</v>
      </c>
      <c r="CF436" s="72">
        <v>676.59346364999999</v>
      </c>
      <c r="CG436" s="72">
        <v>712.40329333</v>
      </c>
      <c r="CH436" s="72">
        <v>716.50152150999998</v>
      </c>
      <c r="CI436" s="72">
        <v>731.52548966999996</v>
      </c>
      <c r="CJ436" s="96">
        <v>0.7322415202</v>
      </c>
      <c r="CK436" s="96">
        <v>0.78163628299999999</v>
      </c>
      <c r="CL436" s="96">
        <v>0.79842415850000004</v>
      </c>
      <c r="CM436" s="96">
        <v>0.78655799479999999</v>
      </c>
      <c r="CN436" s="96">
        <v>0.74928352840000001</v>
      </c>
      <c r="CO436" s="96">
        <v>0.90204679480000005</v>
      </c>
      <c r="CP436" s="96">
        <v>0.85320262920000001</v>
      </c>
      <c r="CQ436" s="96">
        <v>0.99584056389999998</v>
      </c>
      <c r="CR436" s="96">
        <v>0.85676617150000001</v>
      </c>
      <c r="CS436" s="95">
        <v>3836</v>
      </c>
      <c r="CT436" s="95">
        <v>3925</v>
      </c>
      <c r="CU436" s="95">
        <v>3932</v>
      </c>
      <c r="CV436" s="95">
        <v>3973</v>
      </c>
      <c r="CW436" s="95">
        <v>3679</v>
      </c>
      <c r="CX436" s="96">
        <v>0.90783323699999996</v>
      </c>
      <c r="CY436" s="96">
        <v>0.920108708</v>
      </c>
      <c r="CZ436" s="96">
        <v>0.91461854899999995</v>
      </c>
      <c r="DA436" s="96">
        <v>0.88831600200000005</v>
      </c>
      <c r="DB436" s="96">
        <v>0.87813554199999999</v>
      </c>
      <c r="DC436">
        <v>2013</v>
      </c>
      <c r="DD436" s="6">
        <v>3875.6</v>
      </c>
      <c r="DE436" s="96">
        <v>1.4168780999999999E-3</v>
      </c>
      <c r="DF436" s="72">
        <v>657.06</v>
      </c>
      <c r="DG436" s="96">
        <v>1</v>
      </c>
      <c r="DH436" s="72">
        <v>657.06</v>
      </c>
      <c r="DI436" s="72">
        <v>700.09795784000005</v>
      </c>
      <c r="DJ436" s="96">
        <v>1</v>
      </c>
      <c r="DK436" s="72">
        <v>657.06</v>
      </c>
      <c r="DL436" s="96">
        <v>1</v>
      </c>
      <c r="DM436" s="72">
        <v>657.06</v>
      </c>
      <c r="DN436" s="96">
        <v>1</v>
      </c>
      <c r="DO436" s="96">
        <v>4.5100000000000001E-3</v>
      </c>
      <c r="DP436" s="72">
        <v>2.96</v>
      </c>
      <c r="DQ436" s="72">
        <v>654.1</v>
      </c>
      <c r="DR436" t="s">
        <v>370</v>
      </c>
      <c r="DT436" t="s">
        <v>339</v>
      </c>
    </row>
    <row r="437" spans="1:124" x14ac:dyDescent="0.3">
      <c r="A437" t="s">
        <v>25</v>
      </c>
      <c r="B437">
        <v>11370</v>
      </c>
      <c r="C437" s="95">
        <v>44064</v>
      </c>
      <c r="D437" s="95">
        <v>162424235</v>
      </c>
      <c r="E437" s="95">
        <v>41749</v>
      </c>
      <c r="F437" s="95">
        <v>142521791</v>
      </c>
      <c r="G437" s="95">
        <v>9848</v>
      </c>
      <c r="H437" s="95">
        <v>35417148</v>
      </c>
      <c r="I437" s="95">
        <v>8533</v>
      </c>
      <c r="J437" s="95">
        <v>27009356</v>
      </c>
      <c r="K437" s="95">
        <v>42381</v>
      </c>
      <c r="L437" s="95">
        <v>163292458</v>
      </c>
      <c r="M437" s="95">
        <v>39839</v>
      </c>
      <c r="N437" s="95">
        <v>142691369</v>
      </c>
      <c r="O437" s="95">
        <v>9816</v>
      </c>
      <c r="P437" s="95">
        <v>38183795</v>
      </c>
      <c r="Q437" s="95">
        <v>8456</v>
      </c>
      <c r="R437" s="95">
        <v>28418202</v>
      </c>
      <c r="S437" s="95">
        <v>42842</v>
      </c>
      <c r="T437" s="95">
        <v>168096642</v>
      </c>
      <c r="U437" s="95">
        <v>39839</v>
      </c>
      <c r="V437" s="95">
        <v>146819357</v>
      </c>
      <c r="W437" s="95">
        <v>9959</v>
      </c>
      <c r="X437" s="95">
        <v>38926529</v>
      </c>
      <c r="Y437" s="95">
        <v>8524</v>
      </c>
      <c r="Z437" s="95">
        <v>29732882</v>
      </c>
      <c r="AA437" s="95">
        <v>42159</v>
      </c>
      <c r="AB437" s="95">
        <v>153032831</v>
      </c>
      <c r="AC437" s="95">
        <v>38865</v>
      </c>
      <c r="AD437" s="95">
        <v>149607506</v>
      </c>
      <c r="AE437" s="95">
        <v>10368</v>
      </c>
      <c r="AF437" s="95">
        <v>39292863</v>
      </c>
      <c r="AG437" s="95">
        <v>8906</v>
      </c>
      <c r="AH437" s="95">
        <v>32203812</v>
      </c>
      <c r="AI437" s="95">
        <v>40050</v>
      </c>
      <c r="AJ437" s="95">
        <v>145092327.77000001</v>
      </c>
      <c r="AK437" s="95">
        <v>36668</v>
      </c>
      <c r="AL437" s="95">
        <v>145623237.31</v>
      </c>
      <c r="AM437" s="95">
        <v>10579</v>
      </c>
      <c r="AN437" s="95">
        <v>42237797</v>
      </c>
      <c r="AO437" s="95">
        <v>9100</v>
      </c>
      <c r="AP437" s="95">
        <v>34558523.490000002</v>
      </c>
      <c r="AQ437" s="72">
        <v>305.81</v>
      </c>
      <c r="AR437" s="72">
        <v>280.97000000000003</v>
      </c>
      <c r="AS437" s="72">
        <v>586.78</v>
      </c>
      <c r="AT437" s="95">
        <v>197841383</v>
      </c>
      <c r="AU437" s="95">
        <v>169531147</v>
      </c>
      <c r="AV437" s="95">
        <v>53912</v>
      </c>
      <c r="AW437" s="95">
        <v>50282</v>
      </c>
      <c r="AX437" s="72">
        <v>321.66000000000003</v>
      </c>
      <c r="AY437" s="72">
        <v>295.25</v>
      </c>
      <c r="AZ437" s="72">
        <v>616.91</v>
      </c>
      <c r="BA437" s="95">
        <v>201476253</v>
      </c>
      <c r="BB437" s="95">
        <v>171109571</v>
      </c>
      <c r="BC437" s="95">
        <v>52197</v>
      </c>
      <c r="BD437" s="95">
        <v>48295</v>
      </c>
      <c r="BE437" s="72">
        <v>326.73</v>
      </c>
      <c r="BF437" s="72">
        <v>304.20999999999998</v>
      </c>
      <c r="BG437" s="72">
        <v>630.94000000000005</v>
      </c>
      <c r="BH437" s="95">
        <v>207023171</v>
      </c>
      <c r="BI437" s="95">
        <v>176552239</v>
      </c>
      <c r="BJ437" s="95">
        <v>52801</v>
      </c>
      <c r="BK437" s="95">
        <v>48363</v>
      </c>
      <c r="BL437" s="72">
        <v>305.12</v>
      </c>
      <c r="BM437" s="72">
        <v>317.16000000000003</v>
      </c>
      <c r="BN437" s="72">
        <v>622.28</v>
      </c>
      <c r="BO437" s="95">
        <v>192325694</v>
      </c>
      <c r="BP437" s="95">
        <v>181811318</v>
      </c>
      <c r="BQ437" s="95">
        <v>52527</v>
      </c>
      <c r="BR437" s="95">
        <v>47771</v>
      </c>
      <c r="BS437" s="72">
        <v>308.33999999999997</v>
      </c>
      <c r="BT437" s="72">
        <v>328.07</v>
      </c>
      <c r="BU437" s="72">
        <v>636.41</v>
      </c>
      <c r="BV437" s="95">
        <v>187330124.77000001</v>
      </c>
      <c r="BW437" s="95">
        <v>180181760.80000001</v>
      </c>
      <c r="BX437" s="95">
        <v>50629</v>
      </c>
      <c r="BY437" s="95">
        <v>45768</v>
      </c>
      <c r="BZ437" s="95">
        <v>52182</v>
      </c>
      <c r="CA437" s="95">
        <v>50316</v>
      </c>
      <c r="CB437" s="95">
        <v>50662</v>
      </c>
      <c r="CC437" s="95">
        <v>50269</v>
      </c>
      <c r="CD437" s="95">
        <v>48251</v>
      </c>
      <c r="CE437" s="72">
        <v>650.75523149000003</v>
      </c>
      <c r="CF437" s="72">
        <v>676.59346364999999</v>
      </c>
      <c r="CG437" s="72">
        <v>712.40329333</v>
      </c>
      <c r="CH437" s="72">
        <v>716.50152150999998</v>
      </c>
      <c r="CI437" s="72">
        <v>731.52548966999996</v>
      </c>
      <c r="CJ437" s="96">
        <v>0.90169079190000001</v>
      </c>
      <c r="CK437" s="96">
        <v>0.91178829409999995</v>
      </c>
      <c r="CL437" s="96">
        <v>0.88565003269999998</v>
      </c>
      <c r="CM437" s="96">
        <v>0.86849780679999999</v>
      </c>
      <c r="CN437" s="96">
        <v>0.86997652029999994</v>
      </c>
      <c r="CO437" s="96">
        <v>0.95041357289999995</v>
      </c>
      <c r="CP437" s="96">
        <v>0.9338257727</v>
      </c>
      <c r="CQ437" s="96">
        <v>0.99584056389999998</v>
      </c>
      <c r="CR437" s="96">
        <v>0.93772605099999995</v>
      </c>
      <c r="CS437" s="95">
        <v>49391</v>
      </c>
      <c r="CT437" s="95">
        <v>47454</v>
      </c>
      <c r="CU437" s="95">
        <v>47712</v>
      </c>
      <c r="CV437" s="95">
        <v>46829</v>
      </c>
      <c r="CW437" s="95">
        <v>44358</v>
      </c>
      <c r="CX437" s="96">
        <v>0.94258137200000003</v>
      </c>
      <c r="CY437" s="96">
        <v>0.941721476</v>
      </c>
      <c r="CZ437" s="96">
        <v>0.95056686999999995</v>
      </c>
      <c r="DA437" s="96">
        <v>0.95993098300000002</v>
      </c>
      <c r="DB437" s="96">
        <v>0.95822073500000005</v>
      </c>
      <c r="DC437">
        <v>2013</v>
      </c>
      <c r="DD437" s="6">
        <v>48095.8</v>
      </c>
      <c r="DE437" s="96">
        <v>8.1478642000000004E-3</v>
      </c>
      <c r="DF437" s="72">
        <v>714.3</v>
      </c>
      <c r="DG437" s="96">
        <v>1</v>
      </c>
      <c r="DH437" s="72">
        <v>714.3</v>
      </c>
      <c r="DI437" s="72">
        <v>746.35519870999997</v>
      </c>
      <c r="DJ437" s="96">
        <v>1</v>
      </c>
      <c r="DK437" s="72">
        <v>714.3</v>
      </c>
      <c r="DL437" s="96">
        <v>1</v>
      </c>
      <c r="DM437" s="72">
        <v>714.3</v>
      </c>
      <c r="DN437" s="96">
        <v>1</v>
      </c>
      <c r="DO437" s="96">
        <v>2.2502000000000001E-2</v>
      </c>
      <c r="DP437" s="72">
        <v>16.07</v>
      </c>
      <c r="DQ437" s="72">
        <v>698.23</v>
      </c>
      <c r="DR437" t="s">
        <v>25</v>
      </c>
      <c r="DT437" t="s">
        <v>339</v>
      </c>
    </row>
    <row r="438" spans="1:124" x14ac:dyDescent="0.3">
      <c r="A438" t="s">
        <v>371</v>
      </c>
      <c r="B438">
        <v>11380</v>
      </c>
      <c r="C438" s="95">
        <v>2595</v>
      </c>
      <c r="D438" s="95">
        <v>12711817</v>
      </c>
      <c r="E438" s="95">
        <v>2565</v>
      </c>
      <c r="F438" s="95">
        <v>10839502</v>
      </c>
      <c r="G438" s="95">
        <v>894</v>
      </c>
      <c r="H438" s="95">
        <v>2896713</v>
      </c>
      <c r="I438" s="95">
        <v>834</v>
      </c>
      <c r="J438" s="95">
        <v>3543389</v>
      </c>
      <c r="K438" s="95">
        <v>2730</v>
      </c>
      <c r="L438" s="95">
        <v>12834315</v>
      </c>
      <c r="M438" s="95">
        <v>2694</v>
      </c>
      <c r="N438" s="95">
        <v>10861534</v>
      </c>
      <c r="O438" s="95">
        <v>933</v>
      </c>
      <c r="P438" s="95">
        <v>3230437</v>
      </c>
      <c r="Q438" s="95">
        <v>849</v>
      </c>
      <c r="R438" s="95">
        <v>3407397</v>
      </c>
      <c r="S438" s="95">
        <v>2869</v>
      </c>
      <c r="T438" s="95">
        <v>13110550</v>
      </c>
      <c r="U438" s="95">
        <v>2816</v>
      </c>
      <c r="V438" s="95">
        <v>11600057</v>
      </c>
      <c r="W438" s="95">
        <v>1004</v>
      </c>
      <c r="X438" s="95">
        <v>4619337</v>
      </c>
      <c r="Y438" s="95">
        <v>918</v>
      </c>
      <c r="Z438" s="95">
        <v>3807119</v>
      </c>
      <c r="AA438" s="95">
        <v>3009</v>
      </c>
      <c r="AB438" s="95">
        <v>12857736</v>
      </c>
      <c r="AC438" s="95">
        <v>2934</v>
      </c>
      <c r="AD438" s="95">
        <v>13518050</v>
      </c>
      <c r="AE438" s="95">
        <v>993</v>
      </c>
      <c r="AF438" s="95">
        <v>3784910</v>
      </c>
      <c r="AG438" s="95">
        <v>907</v>
      </c>
      <c r="AH438" s="95">
        <v>4118619</v>
      </c>
      <c r="AI438" s="95">
        <v>2772</v>
      </c>
      <c r="AJ438" s="95">
        <v>12867434</v>
      </c>
      <c r="AK438" s="95">
        <v>2681</v>
      </c>
      <c r="AL438" s="95">
        <v>13347098</v>
      </c>
      <c r="AM438" s="95">
        <v>938</v>
      </c>
      <c r="AN438" s="95">
        <v>3279280</v>
      </c>
      <c r="AO438" s="95">
        <v>857</v>
      </c>
      <c r="AP438" s="95">
        <v>3998205</v>
      </c>
      <c r="AQ438" s="72">
        <v>372.8</v>
      </c>
      <c r="AR438" s="72">
        <v>352.63</v>
      </c>
      <c r="AS438" s="72">
        <v>725.43</v>
      </c>
      <c r="AT438" s="95">
        <v>15608530</v>
      </c>
      <c r="AU438" s="95">
        <v>14382891</v>
      </c>
      <c r="AV438" s="95">
        <v>3489</v>
      </c>
      <c r="AW438" s="95">
        <v>3399</v>
      </c>
      <c r="AX438" s="72">
        <v>365.47</v>
      </c>
      <c r="AY438" s="72">
        <v>335.61</v>
      </c>
      <c r="AZ438" s="72">
        <v>701.08</v>
      </c>
      <c r="BA438" s="95">
        <v>16064752</v>
      </c>
      <c r="BB438" s="95">
        <v>14268931</v>
      </c>
      <c r="BC438" s="95">
        <v>3663</v>
      </c>
      <c r="BD438" s="95">
        <v>3543</v>
      </c>
      <c r="BE438" s="72">
        <v>381.48</v>
      </c>
      <c r="BF438" s="72">
        <v>343.85</v>
      </c>
      <c r="BG438" s="72">
        <v>725.33</v>
      </c>
      <c r="BH438" s="95">
        <v>17729887</v>
      </c>
      <c r="BI438" s="95">
        <v>15407176</v>
      </c>
      <c r="BJ438" s="95">
        <v>3873</v>
      </c>
      <c r="BK438" s="95">
        <v>3734</v>
      </c>
      <c r="BL438" s="72">
        <v>346.55</v>
      </c>
      <c r="BM438" s="72">
        <v>382.64</v>
      </c>
      <c r="BN438" s="72">
        <v>729.19</v>
      </c>
      <c r="BO438" s="95">
        <v>16642646</v>
      </c>
      <c r="BP438" s="95">
        <v>17636669</v>
      </c>
      <c r="BQ438" s="95">
        <v>4002</v>
      </c>
      <c r="BR438" s="95">
        <v>3841</v>
      </c>
      <c r="BS438" s="72">
        <v>362.68</v>
      </c>
      <c r="BT438" s="72">
        <v>408.55</v>
      </c>
      <c r="BU438" s="72">
        <v>771.23</v>
      </c>
      <c r="BV438" s="95">
        <v>16146714</v>
      </c>
      <c r="BW438" s="95">
        <v>17345303</v>
      </c>
      <c r="BX438" s="95">
        <v>3710</v>
      </c>
      <c r="BY438" s="95">
        <v>3538</v>
      </c>
      <c r="BZ438" s="95">
        <v>3446</v>
      </c>
      <c r="CA438" s="95">
        <v>3605</v>
      </c>
      <c r="CB438" s="95">
        <v>3806</v>
      </c>
      <c r="CC438" s="95">
        <v>3926</v>
      </c>
      <c r="CD438" s="95">
        <v>3626</v>
      </c>
      <c r="CE438" s="72">
        <v>650.75523149000003</v>
      </c>
      <c r="CF438" s="72">
        <v>676.59346364999999</v>
      </c>
      <c r="CG438" s="72">
        <v>712.40329333</v>
      </c>
      <c r="CH438" s="72">
        <v>716.50152150999998</v>
      </c>
      <c r="CI438" s="72">
        <v>731.52548966999996</v>
      </c>
      <c r="CJ438" s="96">
        <v>1.1147509308000001</v>
      </c>
      <c r="CK438" s="96">
        <v>1.0361909146999999</v>
      </c>
      <c r="CL438" s="96">
        <v>1.0181452090000001</v>
      </c>
      <c r="CM438" s="96">
        <v>1.0177089345000001</v>
      </c>
      <c r="CN438" s="96">
        <v>1.0542763182999999</v>
      </c>
      <c r="CO438" s="96">
        <v>1.0371332685000001</v>
      </c>
      <c r="CP438" s="96">
        <v>1.0106844446000001</v>
      </c>
      <c r="CQ438" s="96">
        <v>0.99584056389999998</v>
      </c>
      <c r="CR438" s="96">
        <v>1.0149057358</v>
      </c>
      <c r="CS438" s="95">
        <v>2993</v>
      </c>
      <c r="CT438" s="95">
        <v>2971</v>
      </c>
      <c r="CU438" s="95">
        <v>2984</v>
      </c>
      <c r="CV438" s="95">
        <v>3047</v>
      </c>
      <c r="CW438" s="95">
        <v>2795</v>
      </c>
      <c r="CX438" s="96">
        <v>1.048581207</v>
      </c>
      <c r="CY438" s="96">
        <v>1.034393221</v>
      </c>
      <c r="CZ438" s="96">
        <v>1.0317654000000001</v>
      </c>
      <c r="DA438" s="96">
        <v>1.0376647029999999</v>
      </c>
      <c r="DB438" s="96">
        <v>1.0329384349999999</v>
      </c>
      <c r="DC438">
        <v>2013</v>
      </c>
      <c r="DD438" s="6">
        <v>3611</v>
      </c>
      <c r="DE438" s="96">
        <v>3.9851829000000002E-3</v>
      </c>
      <c r="DF438" s="72">
        <v>776.33</v>
      </c>
      <c r="DG438" s="96">
        <v>1</v>
      </c>
      <c r="DH438" s="72">
        <v>776.33</v>
      </c>
      <c r="DI438" s="72">
        <v>700.09795784000005</v>
      </c>
      <c r="DJ438" s="96">
        <v>1</v>
      </c>
      <c r="DK438" s="72">
        <v>776.33</v>
      </c>
      <c r="DL438" s="96">
        <v>1</v>
      </c>
      <c r="DM438" s="72">
        <v>776.33</v>
      </c>
      <c r="DN438" s="96">
        <v>1</v>
      </c>
      <c r="DO438" s="96">
        <v>1.1960999999999999E-2</v>
      </c>
      <c r="DP438" s="72">
        <v>9.2899999999999991</v>
      </c>
      <c r="DQ438" s="72">
        <v>767.04</v>
      </c>
      <c r="DR438" t="s">
        <v>371</v>
      </c>
      <c r="DT438" t="s">
        <v>339</v>
      </c>
    </row>
    <row r="439" spans="1:124" x14ac:dyDescent="0.3">
      <c r="A439" t="s">
        <v>372</v>
      </c>
      <c r="B439">
        <v>11381</v>
      </c>
      <c r="C439" s="95">
        <v>1263</v>
      </c>
      <c r="D439" s="95">
        <v>5161945</v>
      </c>
      <c r="E439" s="95">
        <v>1256</v>
      </c>
      <c r="F439" s="95">
        <v>4243108</v>
      </c>
      <c r="G439" s="95">
        <v>362</v>
      </c>
      <c r="H439" s="95">
        <v>1233999</v>
      </c>
      <c r="I439" s="95">
        <v>330</v>
      </c>
      <c r="J439" s="95">
        <v>1025109</v>
      </c>
      <c r="K439" s="95">
        <v>1227</v>
      </c>
      <c r="L439" s="95">
        <v>4518531</v>
      </c>
      <c r="M439" s="95">
        <v>1216</v>
      </c>
      <c r="N439" s="95">
        <v>3861180</v>
      </c>
      <c r="O439" s="95">
        <v>348</v>
      </c>
      <c r="P439" s="95">
        <v>875906</v>
      </c>
      <c r="Q439" s="95">
        <v>318</v>
      </c>
      <c r="R439" s="95">
        <v>916511</v>
      </c>
      <c r="S439" s="95">
        <v>1222</v>
      </c>
      <c r="T439" s="95">
        <v>4801211</v>
      </c>
      <c r="U439" s="95">
        <v>1201</v>
      </c>
      <c r="V439" s="95">
        <v>3991459</v>
      </c>
      <c r="W439" s="95">
        <v>347</v>
      </c>
      <c r="X439" s="95">
        <v>1155827</v>
      </c>
      <c r="Y439" s="95">
        <v>318</v>
      </c>
      <c r="Z439" s="95">
        <v>1018535</v>
      </c>
      <c r="AA439" s="95">
        <v>1196</v>
      </c>
      <c r="AB439" s="95">
        <v>4219816</v>
      </c>
      <c r="AC439" s="95">
        <v>1178</v>
      </c>
      <c r="AD439" s="95">
        <v>4295277</v>
      </c>
      <c r="AE439" s="95">
        <v>352</v>
      </c>
      <c r="AF439" s="95">
        <v>1336242</v>
      </c>
      <c r="AG439" s="95">
        <v>323</v>
      </c>
      <c r="AH439" s="95">
        <v>1120631</v>
      </c>
      <c r="AI439" s="95">
        <v>1093</v>
      </c>
      <c r="AJ439" s="95">
        <v>4324344</v>
      </c>
      <c r="AK439" s="95">
        <v>1073</v>
      </c>
      <c r="AL439" s="95">
        <v>3973527</v>
      </c>
      <c r="AM439" s="95">
        <v>315</v>
      </c>
      <c r="AN439" s="95">
        <v>1336268</v>
      </c>
      <c r="AO439" s="95">
        <v>282</v>
      </c>
      <c r="AP439" s="95">
        <v>1171179</v>
      </c>
      <c r="AQ439" s="72">
        <v>328</v>
      </c>
      <c r="AR439" s="72">
        <v>276.81</v>
      </c>
      <c r="AS439" s="72">
        <v>604.80999999999995</v>
      </c>
      <c r="AT439" s="95">
        <v>6395944</v>
      </c>
      <c r="AU439" s="95">
        <v>5268217</v>
      </c>
      <c r="AV439" s="95">
        <v>1625</v>
      </c>
      <c r="AW439" s="95">
        <v>1586</v>
      </c>
      <c r="AX439" s="72">
        <v>285.42</v>
      </c>
      <c r="AY439" s="72">
        <v>259.54000000000002</v>
      </c>
      <c r="AZ439" s="72">
        <v>544.96</v>
      </c>
      <c r="BA439" s="95">
        <v>5394437</v>
      </c>
      <c r="BB439" s="95">
        <v>4777691</v>
      </c>
      <c r="BC439" s="95">
        <v>1575</v>
      </c>
      <c r="BD439" s="95">
        <v>1534</v>
      </c>
      <c r="BE439" s="72">
        <v>316.39</v>
      </c>
      <c r="BF439" s="72">
        <v>274.85000000000002</v>
      </c>
      <c r="BG439" s="72">
        <v>591.24</v>
      </c>
      <c r="BH439" s="95">
        <v>5957038</v>
      </c>
      <c r="BI439" s="95">
        <v>5009994</v>
      </c>
      <c r="BJ439" s="95">
        <v>1569</v>
      </c>
      <c r="BK439" s="95">
        <v>1519</v>
      </c>
      <c r="BL439" s="72">
        <v>299.10000000000002</v>
      </c>
      <c r="BM439" s="72">
        <v>300.68</v>
      </c>
      <c r="BN439" s="72">
        <v>599.78</v>
      </c>
      <c r="BO439" s="95">
        <v>5556058</v>
      </c>
      <c r="BP439" s="95">
        <v>5415908</v>
      </c>
      <c r="BQ439" s="95">
        <v>1548</v>
      </c>
      <c r="BR439" s="95">
        <v>1501</v>
      </c>
      <c r="BS439" s="72">
        <v>335.03</v>
      </c>
      <c r="BT439" s="72">
        <v>316.39999999999998</v>
      </c>
      <c r="BU439" s="72">
        <v>651.42999999999995</v>
      </c>
      <c r="BV439" s="95">
        <v>5660612</v>
      </c>
      <c r="BW439" s="95">
        <v>5144706</v>
      </c>
      <c r="BX439" s="95">
        <v>1408</v>
      </c>
      <c r="BY439" s="95">
        <v>1355</v>
      </c>
      <c r="BZ439" s="95">
        <v>1606</v>
      </c>
      <c r="CA439" s="95">
        <v>1555</v>
      </c>
      <c r="CB439" s="95">
        <v>1545</v>
      </c>
      <c r="CC439" s="95">
        <v>1526</v>
      </c>
      <c r="CD439" s="95">
        <v>1382</v>
      </c>
      <c r="CE439" s="72">
        <v>650.75523149000003</v>
      </c>
      <c r="CF439" s="72">
        <v>676.59346364999999</v>
      </c>
      <c r="CG439" s="72">
        <v>712.40329333</v>
      </c>
      <c r="CH439" s="72">
        <v>716.50152150999998</v>
      </c>
      <c r="CI439" s="72">
        <v>731.52548966999996</v>
      </c>
      <c r="CJ439" s="96">
        <v>0.92939706170000003</v>
      </c>
      <c r="CK439" s="96">
        <v>0.80544674059999999</v>
      </c>
      <c r="CL439" s="96">
        <v>0.82992317069999999</v>
      </c>
      <c r="CM439" s="96">
        <v>0.83709522169999995</v>
      </c>
      <c r="CN439" s="96">
        <v>0.89050895590000001</v>
      </c>
      <c r="CO439" s="96">
        <v>1.0230559480000001</v>
      </c>
      <c r="CP439" s="96">
        <v>0.83912735350000001</v>
      </c>
      <c r="CQ439" s="96">
        <v>0.99584056389999998</v>
      </c>
      <c r="CR439" s="96">
        <v>0.84263210799999999</v>
      </c>
      <c r="CS439" s="95">
        <v>1614</v>
      </c>
      <c r="CT439" s="95">
        <v>1581</v>
      </c>
      <c r="CU439" s="95">
        <v>1541</v>
      </c>
      <c r="CV439" s="95">
        <v>1514</v>
      </c>
      <c r="CW439" s="95">
        <v>1380</v>
      </c>
      <c r="CX439" s="96">
        <v>1.0866381979999999</v>
      </c>
      <c r="CY439" s="96">
        <v>1.0471014059999999</v>
      </c>
      <c r="CZ439" s="96">
        <v>1.0102041079999999</v>
      </c>
      <c r="DA439" s="96">
        <v>0.982089671</v>
      </c>
      <c r="DB439" s="96">
        <v>0.98044001199999997</v>
      </c>
      <c r="DC439">
        <v>2013</v>
      </c>
      <c r="DD439" s="6">
        <v>1499</v>
      </c>
      <c r="DE439" s="96">
        <v>3.2270619000000001E-3</v>
      </c>
      <c r="DF439" s="72">
        <v>645.04</v>
      </c>
      <c r="DG439" s="96">
        <v>1</v>
      </c>
      <c r="DH439" s="72">
        <v>645.04</v>
      </c>
      <c r="DI439" s="72">
        <v>700.09795784000005</v>
      </c>
      <c r="DJ439" s="96">
        <v>1</v>
      </c>
      <c r="DK439" s="72">
        <v>645.04</v>
      </c>
      <c r="DL439" s="96">
        <v>1</v>
      </c>
      <c r="DM439" s="72">
        <v>645.04</v>
      </c>
      <c r="DN439" s="96">
        <v>1</v>
      </c>
      <c r="DO439" s="96">
        <v>9.1900000000000003E-3</v>
      </c>
      <c r="DP439" s="72">
        <v>5.93</v>
      </c>
      <c r="DQ439" s="72">
        <v>639.11</v>
      </c>
      <c r="DR439" t="s">
        <v>372</v>
      </c>
      <c r="DT439" t="s">
        <v>339</v>
      </c>
    </row>
    <row r="440" spans="1:124" x14ac:dyDescent="0.3">
      <c r="A440" t="s">
        <v>373</v>
      </c>
      <c r="B440">
        <v>11390</v>
      </c>
      <c r="C440" s="95">
        <v>10752</v>
      </c>
      <c r="D440" s="95">
        <v>38999393</v>
      </c>
      <c r="E440" s="95">
        <v>10571</v>
      </c>
      <c r="F440" s="95">
        <v>32280342</v>
      </c>
      <c r="G440" s="95">
        <v>3033</v>
      </c>
      <c r="H440" s="95">
        <v>9657123</v>
      </c>
      <c r="I440" s="95">
        <v>2822</v>
      </c>
      <c r="J440" s="95">
        <v>9060010</v>
      </c>
      <c r="K440" s="95">
        <v>10158</v>
      </c>
      <c r="L440" s="95">
        <v>35416907</v>
      </c>
      <c r="M440" s="95">
        <v>9975</v>
      </c>
      <c r="N440" s="95">
        <v>33088812</v>
      </c>
      <c r="O440" s="95">
        <v>3055</v>
      </c>
      <c r="P440" s="95">
        <v>9571515</v>
      </c>
      <c r="Q440" s="95">
        <v>2811</v>
      </c>
      <c r="R440" s="95">
        <v>9219261</v>
      </c>
      <c r="S440" s="95">
        <v>10199</v>
      </c>
      <c r="T440" s="95">
        <v>37853767</v>
      </c>
      <c r="U440" s="95">
        <v>9978</v>
      </c>
      <c r="V440" s="95">
        <v>34944295</v>
      </c>
      <c r="W440" s="95">
        <v>3060</v>
      </c>
      <c r="X440" s="95">
        <v>9947708</v>
      </c>
      <c r="Y440" s="95">
        <v>2820</v>
      </c>
      <c r="Z440" s="95">
        <v>10747748</v>
      </c>
      <c r="AA440" s="95">
        <v>10180</v>
      </c>
      <c r="AB440" s="95">
        <v>35859351</v>
      </c>
      <c r="AC440" s="95">
        <v>9931</v>
      </c>
      <c r="AD440" s="95">
        <v>36971621</v>
      </c>
      <c r="AE440" s="95">
        <v>3109</v>
      </c>
      <c r="AF440" s="95">
        <v>11060097</v>
      </c>
      <c r="AG440" s="95">
        <v>2867</v>
      </c>
      <c r="AH440" s="95">
        <v>11791471</v>
      </c>
      <c r="AI440" s="95">
        <v>9654</v>
      </c>
      <c r="AJ440" s="95">
        <v>36399138.200000003</v>
      </c>
      <c r="AK440" s="95">
        <v>9383</v>
      </c>
      <c r="AL440" s="95">
        <v>35954726.770000003</v>
      </c>
      <c r="AM440" s="95">
        <v>3217</v>
      </c>
      <c r="AN440" s="95">
        <v>9212653</v>
      </c>
      <c r="AO440" s="95">
        <v>2962</v>
      </c>
      <c r="AP440" s="95">
        <v>11353120</v>
      </c>
      <c r="AQ440" s="72">
        <v>294.14</v>
      </c>
      <c r="AR440" s="72">
        <v>257.23</v>
      </c>
      <c r="AS440" s="72">
        <v>551.37</v>
      </c>
      <c r="AT440" s="95">
        <v>48656516</v>
      </c>
      <c r="AU440" s="95">
        <v>41340352</v>
      </c>
      <c r="AV440" s="95">
        <v>13785</v>
      </c>
      <c r="AW440" s="95">
        <v>13393</v>
      </c>
      <c r="AX440" s="72">
        <v>283.74</v>
      </c>
      <c r="AY440" s="72">
        <v>275.74</v>
      </c>
      <c r="AZ440" s="72">
        <v>559.48</v>
      </c>
      <c r="BA440" s="95">
        <v>44988422</v>
      </c>
      <c r="BB440" s="95">
        <v>42308073</v>
      </c>
      <c r="BC440" s="95">
        <v>13213</v>
      </c>
      <c r="BD440" s="95">
        <v>12786</v>
      </c>
      <c r="BE440" s="72">
        <v>300.43</v>
      </c>
      <c r="BF440" s="72">
        <v>297.52</v>
      </c>
      <c r="BG440" s="72">
        <v>597.95000000000005</v>
      </c>
      <c r="BH440" s="95">
        <v>47801475</v>
      </c>
      <c r="BI440" s="95">
        <v>45692043</v>
      </c>
      <c r="BJ440" s="95">
        <v>13259</v>
      </c>
      <c r="BK440" s="95">
        <v>12798</v>
      </c>
      <c r="BL440" s="72">
        <v>294.22000000000003</v>
      </c>
      <c r="BM440" s="72">
        <v>317.52</v>
      </c>
      <c r="BN440" s="72">
        <v>611.74</v>
      </c>
      <c r="BO440" s="95">
        <v>46919448</v>
      </c>
      <c r="BP440" s="95">
        <v>48763092</v>
      </c>
      <c r="BQ440" s="95">
        <v>13289</v>
      </c>
      <c r="BR440" s="95">
        <v>12798</v>
      </c>
      <c r="BS440" s="72">
        <v>295.31</v>
      </c>
      <c r="BT440" s="72">
        <v>319.35000000000002</v>
      </c>
      <c r="BU440" s="72">
        <v>614.66</v>
      </c>
      <c r="BV440" s="95">
        <v>45611791.200000003</v>
      </c>
      <c r="BW440" s="95">
        <v>47307846.770000003</v>
      </c>
      <c r="BX440" s="95">
        <v>12871</v>
      </c>
      <c r="BY440" s="95">
        <v>12345</v>
      </c>
      <c r="BZ440" s="95">
        <v>13598</v>
      </c>
      <c r="CA440" s="95">
        <v>13006</v>
      </c>
      <c r="CB440" s="95">
        <v>13037</v>
      </c>
      <c r="CC440" s="95">
        <v>13056</v>
      </c>
      <c r="CD440" s="95">
        <v>12614</v>
      </c>
      <c r="CE440" s="72">
        <v>650.75523149000003</v>
      </c>
      <c r="CF440" s="72">
        <v>676.59346364999999</v>
      </c>
      <c r="CG440" s="72">
        <v>712.40329333</v>
      </c>
      <c r="CH440" s="72">
        <v>716.50152150999998</v>
      </c>
      <c r="CI440" s="72">
        <v>731.52548966999996</v>
      </c>
      <c r="CJ440" s="96">
        <v>0.84727709179999999</v>
      </c>
      <c r="CK440" s="96">
        <v>0.82690719030000004</v>
      </c>
      <c r="CL440" s="96">
        <v>0.8393419929</v>
      </c>
      <c r="CM440" s="96">
        <v>0.85378744029999998</v>
      </c>
      <c r="CN440" s="96">
        <v>0.84024413190000002</v>
      </c>
      <c r="CO440" s="96">
        <v>0.9750110743</v>
      </c>
      <c r="CP440" s="96">
        <v>0.8630789861</v>
      </c>
      <c r="CQ440" s="96">
        <v>0.99584056389999998</v>
      </c>
      <c r="CR440" s="96">
        <v>0.86668377860000001</v>
      </c>
      <c r="CS440" s="95">
        <v>12469</v>
      </c>
      <c r="CT440" s="95">
        <v>11806</v>
      </c>
      <c r="CU440" s="95">
        <v>11805</v>
      </c>
      <c r="CV440" s="95">
        <v>11709</v>
      </c>
      <c r="CW440" s="95">
        <v>11167</v>
      </c>
      <c r="CX440" s="96">
        <v>0.99905903100000004</v>
      </c>
      <c r="CY440" s="96">
        <v>0.98422828200000001</v>
      </c>
      <c r="CZ440" s="96">
        <v>0.95853899099999995</v>
      </c>
      <c r="DA440" s="96">
        <v>0.96202844600000004</v>
      </c>
      <c r="DB440" s="96">
        <v>0.96944057299999997</v>
      </c>
      <c r="DC440">
        <v>2013</v>
      </c>
      <c r="DD440" s="6">
        <v>12824</v>
      </c>
      <c r="DE440" s="96">
        <v>4.4324608000000003E-3</v>
      </c>
      <c r="DF440" s="72">
        <v>662.65</v>
      </c>
      <c r="DG440" s="96">
        <v>1</v>
      </c>
      <c r="DH440" s="72">
        <v>662.65</v>
      </c>
      <c r="DI440" s="72">
        <v>667.90092979999997</v>
      </c>
      <c r="DJ440" s="96">
        <v>1</v>
      </c>
      <c r="DK440" s="72">
        <v>662.65</v>
      </c>
      <c r="DL440" s="96">
        <v>1</v>
      </c>
      <c r="DM440" s="72">
        <v>662.65</v>
      </c>
      <c r="DN440" s="96">
        <v>1</v>
      </c>
      <c r="DO440" s="96">
        <v>6.3160000000000004E-3</v>
      </c>
      <c r="DP440" s="72">
        <v>4.1900000000000004</v>
      </c>
      <c r="DQ440" s="72">
        <v>658.46</v>
      </c>
      <c r="DR440" t="s">
        <v>373</v>
      </c>
      <c r="DT440" t="s">
        <v>339</v>
      </c>
    </row>
    <row r="441" spans="1:124" x14ac:dyDescent="0.3">
      <c r="A441" t="s">
        <v>235</v>
      </c>
      <c r="B441">
        <v>11400</v>
      </c>
      <c r="C441" s="95">
        <v>7300</v>
      </c>
      <c r="D441" s="95">
        <v>31106750</v>
      </c>
      <c r="E441" s="95">
        <v>6970</v>
      </c>
      <c r="F441" s="95">
        <v>27222827</v>
      </c>
      <c r="G441" s="95">
        <v>1900</v>
      </c>
      <c r="H441" s="95">
        <v>6949919</v>
      </c>
      <c r="I441" s="95">
        <v>1640</v>
      </c>
      <c r="J441" s="95">
        <v>6013206</v>
      </c>
      <c r="K441" s="95">
        <v>7342</v>
      </c>
      <c r="L441" s="95">
        <v>30792470</v>
      </c>
      <c r="M441" s="95">
        <v>6971</v>
      </c>
      <c r="N441" s="95">
        <v>28620902</v>
      </c>
      <c r="O441" s="95">
        <v>1921</v>
      </c>
      <c r="P441" s="95">
        <v>6926119</v>
      </c>
      <c r="Q441" s="95">
        <v>1652</v>
      </c>
      <c r="R441" s="95">
        <v>6793365</v>
      </c>
      <c r="S441" s="95">
        <v>7638</v>
      </c>
      <c r="T441" s="95">
        <v>29499665</v>
      </c>
      <c r="U441" s="95">
        <v>7180</v>
      </c>
      <c r="V441" s="95">
        <v>28780348</v>
      </c>
      <c r="W441" s="95">
        <v>1963</v>
      </c>
      <c r="X441" s="95">
        <v>6390528</v>
      </c>
      <c r="Y441" s="95">
        <v>1672</v>
      </c>
      <c r="Z441" s="95">
        <v>6867310</v>
      </c>
      <c r="AA441" s="95">
        <v>7891</v>
      </c>
      <c r="AB441" s="95">
        <v>29171522</v>
      </c>
      <c r="AC441" s="95">
        <v>7346</v>
      </c>
      <c r="AD441" s="95">
        <v>31254632</v>
      </c>
      <c r="AE441" s="95">
        <v>1984</v>
      </c>
      <c r="AF441" s="95">
        <v>7463529</v>
      </c>
      <c r="AG441" s="95">
        <v>1712</v>
      </c>
      <c r="AH441" s="95">
        <v>8062804</v>
      </c>
      <c r="AI441" s="95">
        <v>7677</v>
      </c>
      <c r="AJ441" s="95">
        <v>29412082.809999999</v>
      </c>
      <c r="AK441" s="95">
        <v>7105</v>
      </c>
      <c r="AL441" s="95">
        <v>30858958.620000001</v>
      </c>
      <c r="AM441" s="95">
        <v>2007</v>
      </c>
      <c r="AN441" s="95">
        <v>6853678</v>
      </c>
      <c r="AO441" s="95">
        <v>1739</v>
      </c>
      <c r="AP441" s="95">
        <v>8651635.8399999999</v>
      </c>
      <c r="AQ441" s="72">
        <v>344.72</v>
      </c>
      <c r="AR441" s="72">
        <v>321.68</v>
      </c>
      <c r="AS441" s="72">
        <v>666.4</v>
      </c>
      <c r="AT441" s="95">
        <v>38056669</v>
      </c>
      <c r="AU441" s="95">
        <v>33236033</v>
      </c>
      <c r="AV441" s="95">
        <v>9200</v>
      </c>
      <c r="AW441" s="95">
        <v>8610</v>
      </c>
      <c r="AX441" s="72">
        <v>339.33</v>
      </c>
      <c r="AY441" s="72">
        <v>342.25</v>
      </c>
      <c r="AZ441" s="72">
        <v>681.58</v>
      </c>
      <c r="BA441" s="95">
        <v>37718589</v>
      </c>
      <c r="BB441" s="95">
        <v>35414267</v>
      </c>
      <c r="BC441" s="95">
        <v>9263</v>
      </c>
      <c r="BD441" s="95">
        <v>8623</v>
      </c>
      <c r="BE441" s="72">
        <v>311.51</v>
      </c>
      <c r="BF441" s="72">
        <v>335.59</v>
      </c>
      <c r="BG441" s="72">
        <v>647.1</v>
      </c>
      <c r="BH441" s="95">
        <v>35890193</v>
      </c>
      <c r="BI441" s="95">
        <v>35647658</v>
      </c>
      <c r="BJ441" s="95">
        <v>9601</v>
      </c>
      <c r="BK441" s="95">
        <v>8852</v>
      </c>
      <c r="BL441" s="72">
        <v>309.16000000000003</v>
      </c>
      <c r="BM441" s="72">
        <v>361.72</v>
      </c>
      <c r="BN441" s="72">
        <v>670.88</v>
      </c>
      <c r="BO441" s="95">
        <v>36635051</v>
      </c>
      <c r="BP441" s="95">
        <v>39317436</v>
      </c>
      <c r="BQ441" s="95">
        <v>9875</v>
      </c>
      <c r="BR441" s="95">
        <v>9058</v>
      </c>
      <c r="BS441" s="72">
        <v>312.08</v>
      </c>
      <c r="BT441" s="72">
        <v>372.29</v>
      </c>
      <c r="BU441" s="72">
        <v>684.37</v>
      </c>
      <c r="BV441" s="95">
        <v>36265760.810000002</v>
      </c>
      <c r="BW441" s="95">
        <v>39510594.460000001</v>
      </c>
      <c r="BX441" s="95">
        <v>9684</v>
      </c>
      <c r="BY441" s="95">
        <v>8844</v>
      </c>
      <c r="BZ441" s="95">
        <v>8919</v>
      </c>
      <c r="CA441" s="95">
        <v>8954</v>
      </c>
      <c r="CB441" s="95">
        <v>9240</v>
      </c>
      <c r="CC441" s="95">
        <v>9487</v>
      </c>
      <c r="CD441" s="95">
        <v>9273</v>
      </c>
      <c r="CE441" s="72">
        <v>650.75523149000003</v>
      </c>
      <c r="CF441" s="72">
        <v>676.59346364999999</v>
      </c>
      <c r="CG441" s="72">
        <v>712.40329333</v>
      </c>
      <c r="CH441" s="72">
        <v>716.50152150999998</v>
      </c>
      <c r="CI441" s="72">
        <v>731.52548966999996</v>
      </c>
      <c r="CJ441" s="96">
        <v>1.0240409416</v>
      </c>
      <c r="CK441" s="96">
        <v>1.0073700629</v>
      </c>
      <c r="CL441" s="96">
        <v>0.90833381329999996</v>
      </c>
      <c r="CM441" s="96">
        <v>0.93632739060000003</v>
      </c>
      <c r="CN441" s="96">
        <v>0.93553814550000003</v>
      </c>
      <c r="CO441" s="96">
        <v>0.94945104970000005</v>
      </c>
      <c r="CP441" s="96">
        <v>1.0135562765999999</v>
      </c>
      <c r="CQ441" s="96">
        <v>0.99584056389999998</v>
      </c>
      <c r="CR441" s="96">
        <v>1.0177895625</v>
      </c>
      <c r="CS441" s="95">
        <v>8677</v>
      </c>
      <c r="CT441" s="95">
        <v>9048</v>
      </c>
      <c r="CU441" s="95">
        <v>9357</v>
      </c>
      <c r="CV441" s="95">
        <v>9512</v>
      </c>
      <c r="CW441" s="95">
        <v>9233</v>
      </c>
      <c r="CX441" s="96">
        <v>0.95047190199999998</v>
      </c>
      <c r="CY441" s="96">
        <v>0.94957160900000004</v>
      </c>
      <c r="CZ441" s="96">
        <v>0.94998639600000001</v>
      </c>
      <c r="DA441" s="96">
        <v>0.94193578300000003</v>
      </c>
      <c r="DB441" s="96">
        <v>0.95557335300000001</v>
      </c>
      <c r="DC441">
        <v>2013</v>
      </c>
      <c r="DD441" s="6">
        <v>8797.4</v>
      </c>
      <c r="DE441" s="96">
        <v>1.8972876999999999E-3</v>
      </c>
      <c r="DF441" s="72">
        <v>780.17</v>
      </c>
      <c r="DG441" s="96">
        <v>1</v>
      </c>
      <c r="DH441" s="72">
        <v>780.17</v>
      </c>
      <c r="DI441" s="72">
        <v>746.35519870999997</v>
      </c>
      <c r="DJ441" s="96">
        <v>1</v>
      </c>
      <c r="DK441" s="72">
        <v>780.17</v>
      </c>
      <c r="DL441" s="96">
        <v>1</v>
      </c>
      <c r="DM441" s="72">
        <v>780.17</v>
      </c>
      <c r="DN441" s="96">
        <v>1</v>
      </c>
      <c r="DO441" s="96">
        <v>6.2719999999999998E-3</v>
      </c>
      <c r="DP441" s="72">
        <v>4.8899999999999997</v>
      </c>
      <c r="DQ441" s="72">
        <v>775.28</v>
      </c>
      <c r="DR441" t="s">
        <v>235</v>
      </c>
      <c r="DT441" t="s">
        <v>339</v>
      </c>
    </row>
    <row r="442" spans="1:124" x14ac:dyDescent="0.3">
      <c r="A442" t="s">
        <v>374</v>
      </c>
      <c r="B442">
        <v>11410</v>
      </c>
      <c r="C442" s="95">
        <v>1445</v>
      </c>
      <c r="D442" s="95">
        <v>6419890</v>
      </c>
      <c r="E442" s="95">
        <v>1438</v>
      </c>
      <c r="F442" s="95">
        <v>4567466</v>
      </c>
      <c r="G442" s="95">
        <v>368</v>
      </c>
      <c r="H442" s="95">
        <v>1159698</v>
      </c>
      <c r="I442" s="95">
        <v>356</v>
      </c>
      <c r="J442" s="95">
        <v>1435389</v>
      </c>
      <c r="K442" s="95">
        <v>1310</v>
      </c>
      <c r="L442" s="95">
        <v>4956716</v>
      </c>
      <c r="M442" s="95">
        <v>1301</v>
      </c>
      <c r="N442" s="95">
        <v>4096391</v>
      </c>
      <c r="O442" s="95">
        <v>335</v>
      </c>
      <c r="P442" s="95">
        <v>1119149</v>
      </c>
      <c r="Q442" s="95">
        <v>322</v>
      </c>
      <c r="R442" s="95">
        <v>1300018</v>
      </c>
      <c r="S442" s="95">
        <v>1272</v>
      </c>
      <c r="T442" s="95">
        <v>5561733</v>
      </c>
      <c r="U442" s="95">
        <v>1260</v>
      </c>
      <c r="V442" s="95">
        <v>4374557</v>
      </c>
      <c r="W442" s="95">
        <v>317</v>
      </c>
      <c r="X442" s="95">
        <v>1080054</v>
      </c>
      <c r="Y442" s="95">
        <v>300</v>
      </c>
      <c r="Z442" s="95">
        <v>1388412</v>
      </c>
      <c r="AA442" s="95">
        <v>1278</v>
      </c>
      <c r="AB442" s="95">
        <v>4679151</v>
      </c>
      <c r="AC442" s="95">
        <v>1255</v>
      </c>
      <c r="AD442" s="95">
        <v>4859402</v>
      </c>
      <c r="AE442" s="95">
        <v>320</v>
      </c>
      <c r="AF442" s="95">
        <v>1127021</v>
      </c>
      <c r="AG442" s="95">
        <v>305</v>
      </c>
      <c r="AH442" s="95">
        <v>1366621</v>
      </c>
      <c r="AI442" s="95">
        <v>1187</v>
      </c>
      <c r="AJ442" s="95">
        <v>4938294</v>
      </c>
      <c r="AK442" s="95">
        <v>1164</v>
      </c>
      <c r="AL442" s="95">
        <v>4541373</v>
      </c>
      <c r="AM442" s="95">
        <v>322</v>
      </c>
      <c r="AN442" s="95">
        <v>1394573</v>
      </c>
      <c r="AO442" s="95">
        <v>305</v>
      </c>
      <c r="AP442" s="95">
        <v>1279024</v>
      </c>
      <c r="AQ442" s="72">
        <v>348.39</v>
      </c>
      <c r="AR442" s="72">
        <v>278.83999999999997</v>
      </c>
      <c r="AS442" s="72">
        <v>627.23</v>
      </c>
      <c r="AT442" s="95">
        <v>7579588</v>
      </c>
      <c r="AU442" s="95">
        <v>6002855</v>
      </c>
      <c r="AV442" s="95">
        <v>1813</v>
      </c>
      <c r="AW442" s="95">
        <v>1794</v>
      </c>
      <c r="AX442" s="72">
        <v>307.79000000000002</v>
      </c>
      <c r="AY442" s="72">
        <v>277.08</v>
      </c>
      <c r="AZ442" s="72">
        <v>584.87</v>
      </c>
      <c r="BA442" s="95">
        <v>6075865</v>
      </c>
      <c r="BB442" s="95">
        <v>5396409</v>
      </c>
      <c r="BC442" s="95">
        <v>1645</v>
      </c>
      <c r="BD442" s="95">
        <v>1623</v>
      </c>
      <c r="BE442" s="72">
        <v>348.32</v>
      </c>
      <c r="BF442" s="72">
        <v>307.85000000000002</v>
      </c>
      <c r="BG442" s="72">
        <v>656.17</v>
      </c>
      <c r="BH442" s="95">
        <v>6641787</v>
      </c>
      <c r="BI442" s="95">
        <v>5762969</v>
      </c>
      <c r="BJ442" s="95">
        <v>1589</v>
      </c>
      <c r="BK442" s="95">
        <v>1560</v>
      </c>
      <c r="BL442" s="72">
        <v>302.77999999999997</v>
      </c>
      <c r="BM442" s="72">
        <v>332.59</v>
      </c>
      <c r="BN442" s="72">
        <v>635.37</v>
      </c>
      <c r="BO442" s="95">
        <v>5806172</v>
      </c>
      <c r="BP442" s="95">
        <v>6226023</v>
      </c>
      <c r="BQ442" s="95">
        <v>1598</v>
      </c>
      <c r="BR442" s="95">
        <v>1560</v>
      </c>
      <c r="BS442" s="72">
        <v>349.73</v>
      </c>
      <c r="BT442" s="72">
        <v>330.18</v>
      </c>
      <c r="BU442" s="72">
        <v>679.91</v>
      </c>
      <c r="BV442" s="95">
        <v>6332867</v>
      </c>
      <c r="BW442" s="95">
        <v>5820397</v>
      </c>
      <c r="BX442" s="95">
        <v>1509</v>
      </c>
      <c r="BY442" s="95">
        <v>1469</v>
      </c>
      <c r="BZ442" s="95">
        <v>1804</v>
      </c>
      <c r="CA442" s="95">
        <v>1634</v>
      </c>
      <c r="CB442" s="95">
        <v>1575</v>
      </c>
      <c r="CC442" s="95">
        <v>1580</v>
      </c>
      <c r="CD442" s="95">
        <v>1489</v>
      </c>
      <c r="CE442" s="72">
        <v>650.75523149000003</v>
      </c>
      <c r="CF442" s="72">
        <v>676.59346364999999</v>
      </c>
      <c r="CG442" s="72">
        <v>712.40329333</v>
      </c>
      <c r="CH442" s="72">
        <v>716.50152150999998</v>
      </c>
      <c r="CI442" s="72">
        <v>731.52548966999996</v>
      </c>
      <c r="CJ442" s="96">
        <v>0.96384933939999995</v>
      </c>
      <c r="CK442" s="96">
        <v>0.86443341740000001</v>
      </c>
      <c r="CL442" s="96">
        <v>0.92106536579999998</v>
      </c>
      <c r="CM442" s="96">
        <v>0.88676713299999999</v>
      </c>
      <c r="CN442" s="96">
        <v>0.92944129710000001</v>
      </c>
      <c r="CO442" s="96">
        <v>0.97573903740000001</v>
      </c>
      <c r="CP442" s="96">
        <v>0.93581508540000002</v>
      </c>
      <c r="CQ442" s="96">
        <v>0.99584056389999998</v>
      </c>
      <c r="CR442" s="96">
        <v>0.93972367229999998</v>
      </c>
      <c r="CS442" s="95">
        <v>1747</v>
      </c>
      <c r="CT442" s="95">
        <v>1647</v>
      </c>
      <c r="CU442" s="95">
        <v>1615</v>
      </c>
      <c r="CV442" s="95">
        <v>1620</v>
      </c>
      <c r="CW442" s="95">
        <v>1499</v>
      </c>
      <c r="CX442" s="96">
        <v>0.96178332</v>
      </c>
      <c r="CY442" s="96">
        <v>0.97479274699999996</v>
      </c>
      <c r="CZ442" s="96">
        <v>0.98216163400000001</v>
      </c>
      <c r="DA442" s="96">
        <v>0.99610610899999996</v>
      </c>
      <c r="DB442" s="96">
        <v>0.96411263899999999</v>
      </c>
      <c r="DC442">
        <v>2013</v>
      </c>
      <c r="DD442" s="6">
        <v>1601.2</v>
      </c>
      <c r="DE442" s="96">
        <v>9.8828879999999998E-4</v>
      </c>
      <c r="DF442" s="72">
        <v>720.99</v>
      </c>
      <c r="DG442" s="96">
        <v>1</v>
      </c>
      <c r="DH442" s="72">
        <v>720.99</v>
      </c>
      <c r="DI442" s="72">
        <v>700.09795784000005</v>
      </c>
      <c r="DJ442" s="96">
        <v>1</v>
      </c>
      <c r="DK442" s="72">
        <v>720.99</v>
      </c>
      <c r="DL442" s="96">
        <v>1</v>
      </c>
      <c r="DM442" s="72">
        <v>720.99</v>
      </c>
      <c r="DN442" s="96">
        <v>1</v>
      </c>
      <c r="DO442" s="96">
        <v>2.173E-3</v>
      </c>
      <c r="DP442" s="72">
        <v>1.57</v>
      </c>
      <c r="DQ442" s="72">
        <v>719.42</v>
      </c>
      <c r="DR442" t="s">
        <v>374</v>
      </c>
      <c r="DT442" t="s">
        <v>339</v>
      </c>
    </row>
    <row r="443" spans="1:124" x14ac:dyDescent="0.3">
      <c r="A443" t="s">
        <v>375</v>
      </c>
      <c r="B443">
        <v>11420</v>
      </c>
      <c r="C443" s="95">
        <v>120</v>
      </c>
      <c r="D443" s="95">
        <v>435589</v>
      </c>
      <c r="E443" s="95">
        <v>117</v>
      </c>
      <c r="F443" s="95">
        <v>321778</v>
      </c>
      <c r="G443" s="95">
        <v>36</v>
      </c>
      <c r="H443" s="95">
        <v>45912</v>
      </c>
      <c r="I443" s="95">
        <v>33</v>
      </c>
      <c r="J443" s="95">
        <v>62465</v>
      </c>
      <c r="K443" s="95">
        <v>107</v>
      </c>
      <c r="L443" s="95">
        <v>423088</v>
      </c>
      <c r="M443" s="95">
        <v>104</v>
      </c>
      <c r="N443" s="95">
        <v>356309</v>
      </c>
      <c r="O443" s="95">
        <v>36</v>
      </c>
      <c r="P443" s="95">
        <v>62968</v>
      </c>
      <c r="Q443" s="95">
        <v>33</v>
      </c>
      <c r="R443" s="95">
        <v>67880</v>
      </c>
      <c r="S443" s="95">
        <v>103</v>
      </c>
      <c r="T443" s="95">
        <v>223094</v>
      </c>
      <c r="U443" s="95">
        <v>99</v>
      </c>
      <c r="V443" s="95">
        <v>321053</v>
      </c>
      <c r="W443" s="95">
        <v>31</v>
      </c>
      <c r="X443" s="95">
        <v>39100</v>
      </c>
      <c r="Y443" s="95">
        <v>29</v>
      </c>
      <c r="Z443" s="95">
        <v>93132</v>
      </c>
      <c r="AA443" s="95">
        <v>109</v>
      </c>
      <c r="AB443" s="95">
        <v>481113</v>
      </c>
      <c r="AC443" s="95">
        <v>104</v>
      </c>
      <c r="AD443" s="95">
        <v>369666</v>
      </c>
      <c r="AE443" s="95">
        <v>33</v>
      </c>
      <c r="AF443" s="95">
        <v>31824</v>
      </c>
      <c r="AG443" s="95">
        <v>29</v>
      </c>
      <c r="AH443" s="95">
        <v>86246</v>
      </c>
      <c r="AI443" s="95">
        <v>100</v>
      </c>
      <c r="AJ443" s="95">
        <v>302286</v>
      </c>
      <c r="AK443" s="95">
        <v>94</v>
      </c>
      <c r="AL443" s="95">
        <v>316049</v>
      </c>
      <c r="AM443" s="95">
        <v>28</v>
      </c>
      <c r="AN443" s="95">
        <v>106813</v>
      </c>
      <c r="AO443" s="95">
        <v>26</v>
      </c>
      <c r="AP443" s="95">
        <v>127058</v>
      </c>
      <c r="AQ443" s="72">
        <v>257.20999999999998</v>
      </c>
      <c r="AR443" s="72">
        <v>213.47</v>
      </c>
      <c r="AS443" s="72">
        <v>470.68</v>
      </c>
      <c r="AT443" s="95">
        <v>481501</v>
      </c>
      <c r="AU443" s="95">
        <v>384243</v>
      </c>
      <c r="AV443" s="95">
        <v>156</v>
      </c>
      <c r="AW443" s="95">
        <v>150</v>
      </c>
      <c r="AX443" s="72">
        <v>283.25</v>
      </c>
      <c r="AY443" s="72">
        <v>258.02</v>
      </c>
      <c r="AZ443" s="72">
        <v>541.27</v>
      </c>
      <c r="BA443" s="95">
        <v>486056</v>
      </c>
      <c r="BB443" s="95">
        <v>424189</v>
      </c>
      <c r="BC443" s="95">
        <v>143</v>
      </c>
      <c r="BD443" s="95">
        <v>137</v>
      </c>
      <c r="BE443" s="72">
        <v>163.06</v>
      </c>
      <c r="BF443" s="72">
        <v>269.64999999999998</v>
      </c>
      <c r="BG443" s="72">
        <v>432.71</v>
      </c>
      <c r="BH443" s="95">
        <v>262194</v>
      </c>
      <c r="BI443" s="95">
        <v>414185</v>
      </c>
      <c r="BJ443" s="95">
        <v>134</v>
      </c>
      <c r="BK443" s="95">
        <v>128</v>
      </c>
      <c r="BL443" s="72">
        <v>301.02</v>
      </c>
      <c r="BM443" s="72">
        <v>285.66000000000003</v>
      </c>
      <c r="BN443" s="72">
        <v>586.67999999999995</v>
      </c>
      <c r="BO443" s="95">
        <v>512937</v>
      </c>
      <c r="BP443" s="95">
        <v>455912</v>
      </c>
      <c r="BQ443" s="95">
        <v>142</v>
      </c>
      <c r="BR443" s="95">
        <v>133</v>
      </c>
      <c r="BS443" s="72">
        <v>266.33999999999997</v>
      </c>
      <c r="BT443" s="72">
        <v>307.70999999999998</v>
      </c>
      <c r="BU443" s="72">
        <v>574.04999999999995</v>
      </c>
      <c r="BV443" s="95">
        <v>409099</v>
      </c>
      <c r="BW443" s="95">
        <v>443107</v>
      </c>
      <c r="BX443" s="95">
        <v>128</v>
      </c>
      <c r="BY443" s="95">
        <v>120</v>
      </c>
      <c r="BZ443" s="95">
        <v>153</v>
      </c>
      <c r="CA443" s="95">
        <v>140</v>
      </c>
      <c r="CB443" s="95">
        <v>131</v>
      </c>
      <c r="CC443" s="95">
        <v>138</v>
      </c>
      <c r="CD443" s="95">
        <v>124</v>
      </c>
      <c r="CE443" s="72">
        <v>650.75523149000003</v>
      </c>
      <c r="CF443" s="72">
        <v>676.59346364999999</v>
      </c>
      <c r="CG443" s="72">
        <v>712.40329333</v>
      </c>
      <c r="CH443" s="72">
        <v>716.50152150999998</v>
      </c>
      <c r="CI443" s="72">
        <v>731.52548966999996</v>
      </c>
      <c r="CJ443" s="96">
        <v>0.72328269869999995</v>
      </c>
      <c r="CK443" s="96">
        <v>0.79999294860000003</v>
      </c>
      <c r="CL443" s="96">
        <v>0.60739472159999996</v>
      </c>
      <c r="CM443" s="96">
        <v>0.81881193880000003</v>
      </c>
      <c r="CN443" s="96">
        <v>0.78473000339999999</v>
      </c>
      <c r="CO443" s="96">
        <v>1.0355309622</v>
      </c>
      <c r="CP443" s="96">
        <v>0.72121693070000004</v>
      </c>
      <c r="CQ443" s="96">
        <v>0.99584056389999998</v>
      </c>
      <c r="CR443" s="96">
        <v>0.72422921289999997</v>
      </c>
      <c r="CS443" s="95">
        <v>363</v>
      </c>
      <c r="CT443" s="95">
        <v>376</v>
      </c>
      <c r="CU443" s="95">
        <v>360</v>
      </c>
      <c r="CV443" s="95">
        <v>364</v>
      </c>
      <c r="CW443" s="95">
        <v>342</v>
      </c>
      <c r="CX443" s="96">
        <v>0.97063133099999999</v>
      </c>
      <c r="CY443" s="96">
        <v>1.0270065880000001</v>
      </c>
      <c r="CZ443" s="96">
        <v>1.0706055720000001</v>
      </c>
      <c r="DA443" s="96">
        <v>1.055119717</v>
      </c>
      <c r="DB443" s="96">
        <v>1.056017993</v>
      </c>
      <c r="DC443">
        <v>2013</v>
      </c>
      <c r="DD443" s="6">
        <v>133.6</v>
      </c>
      <c r="DE443" s="96">
        <v>3.1213823999999999E-3</v>
      </c>
      <c r="DF443" s="72">
        <v>554.46</v>
      </c>
      <c r="DG443" s="96">
        <v>1</v>
      </c>
      <c r="DH443" s="72">
        <v>554.46</v>
      </c>
      <c r="DI443" s="72">
        <v>669.37591186999998</v>
      </c>
      <c r="DJ443" s="96">
        <v>0.36551333759999999</v>
      </c>
      <c r="DK443" s="72">
        <v>627.37261336999995</v>
      </c>
      <c r="DL443" s="96">
        <v>0.99442194409999995</v>
      </c>
      <c r="DM443" s="72">
        <v>623.87309386000004</v>
      </c>
      <c r="DN443" s="96">
        <v>1</v>
      </c>
      <c r="DO443" s="96">
        <v>8.6540000000000002E-3</v>
      </c>
      <c r="DP443" s="72">
        <v>5.4</v>
      </c>
      <c r="DQ443" s="72">
        <v>618.47</v>
      </c>
      <c r="DR443" t="s">
        <v>375</v>
      </c>
      <c r="DT443" t="s">
        <v>339</v>
      </c>
    </row>
    <row r="444" spans="1:124" x14ac:dyDescent="0.3">
      <c r="A444" t="s">
        <v>376</v>
      </c>
      <c r="B444">
        <v>11421</v>
      </c>
      <c r="C444" s="95">
        <v>3354</v>
      </c>
      <c r="D444" s="95">
        <v>11456485</v>
      </c>
      <c r="E444" s="95">
        <v>3282</v>
      </c>
      <c r="F444" s="95">
        <v>10515923</v>
      </c>
      <c r="G444" s="95">
        <v>884</v>
      </c>
      <c r="H444" s="95">
        <v>2024283</v>
      </c>
      <c r="I444" s="95">
        <v>798</v>
      </c>
      <c r="J444" s="95">
        <v>2425333</v>
      </c>
      <c r="K444" s="95">
        <v>3244</v>
      </c>
      <c r="L444" s="95">
        <v>11578755</v>
      </c>
      <c r="M444" s="95">
        <v>3155</v>
      </c>
      <c r="N444" s="95">
        <v>10720346</v>
      </c>
      <c r="O444" s="95">
        <v>897</v>
      </c>
      <c r="P444" s="95">
        <v>2423884</v>
      </c>
      <c r="Q444" s="95">
        <v>807</v>
      </c>
      <c r="R444" s="95">
        <v>2698340</v>
      </c>
      <c r="S444" s="95">
        <v>3323</v>
      </c>
      <c r="T444" s="95">
        <v>11052035</v>
      </c>
      <c r="U444" s="95">
        <v>3190</v>
      </c>
      <c r="V444" s="95">
        <v>11531039</v>
      </c>
      <c r="W444" s="95">
        <v>891</v>
      </c>
      <c r="X444" s="95">
        <v>2739875</v>
      </c>
      <c r="Y444" s="95">
        <v>792</v>
      </c>
      <c r="Z444" s="95">
        <v>3002384</v>
      </c>
      <c r="AA444" s="95">
        <v>3388</v>
      </c>
      <c r="AB444" s="95">
        <v>11755955</v>
      </c>
      <c r="AC444" s="95">
        <v>3240</v>
      </c>
      <c r="AD444" s="95">
        <v>12434693</v>
      </c>
      <c r="AE444" s="95">
        <v>887</v>
      </c>
      <c r="AF444" s="95">
        <v>2191746</v>
      </c>
      <c r="AG444" s="95">
        <v>785</v>
      </c>
      <c r="AH444" s="95">
        <v>2961895</v>
      </c>
      <c r="AI444" s="95">
        <v>3272</v>
      </c>
      <c r="AJ444" s="95">
        <v>11537391</v>
      </c>
      <c r="AK444" s="95">
        <v>3118</v>
      </c>
      <c r="AL444" s="95">
        <v>12511183</v>
      </c>
      <c r="AM444" s="95">
        <v>867</v>
      </c>
      <c r="AN444" s="95">
        <v>1924538</v>
      </c>
      <c r="AO444" s="95">
        <v>768</v>
      </c>
      <c r="AP444" s="95">
        <v>2867084</v>
      </c>
      <c r="AQ444" s="72">
        <v>265.08</v>
      </c>
      <c r="AR444" s="72">
        <v>264.32</v>
      </c>
      <c r="AS444" s="72">
        <v>529.4</v>
      </c>
      <c r="AT444" s="95">
        <v>13480768</v>
      </c>
      <c r="AU444" s="95">
        <v>12941256</v>
      </c>
      <c r="AV444" s="95">
        <v>4238</v>
      </c>
      <c r="AW444" s="95">
        <v>4080</v>
      </c>
      <c r="AX444" s="72">
        <v>281.79000000000002</v>
      </c>
      <c r="AY444" s="72">
        <v>282.24</v>
      </c>
      <c r="AZ444" s="72">
        <v>564.03</v>
      </c>
      <c r="BA444" s="95">
        <v>14002639</v>
      </c>
      <c r="BB444" s="95">
        <v>13418686</v>
      </c>
      <c r="BC444" s="95">
        <v>4141</v>
      </c>
      <c r="BD444" s="95">
        <v>3962</v>
      </c>
      <c r="BE444" s="72">
        <v>272.74</v>
      </c>
      <c r="BF444" s="72">
        <v>304.14999999999998</v>
      </c>
      <c r="BG444" s="72">
        <v>576.89</v>
      </c>
      <c r="BH444" s="95">
        <v>13791910</v>
      </c>
      <c r="BI444" s="95">
        <v>14533423</v>
      </c>
      <c r="BJ444" s="95">
        <v>4214</v>
      </c>
      <c r="BK444" s="95">
        <v>3982</v>
      </c>
      <c r="BL444" s="72">
        <v>271.89</v>
      </c>
      <c r="BM444" s="72">
        <v>318.77</v>
      </c>
      <c r="BN444" s="72">
        <v>590.66</v>
      </c>
      <c r="BO444" s="95">
        <v>13947701</v>
      </c>
      <c r="BP444" s="95">
        <v>15396588</v>
      </c>
      <c r="BQ444" s="95">
        <v>4275</v>
      </c>
      <c r="BR444" s="95">
        <v>4025</v>
      </c>
      <c r="BS444" s="72">
        <v>271.04000000000002</v>
      </c>
      <c r="BT444" s="72">
        <v>329.78</v>
      </c>
      <c r="BU444" s="72">
        <v>600.82000000000005</v>
      </c>
      <c r="BV444" s="95">
        <v>13461929</v>
      </c>
      <c r="BW444" s="95">
        <v>15378267</v>
      </c>
      <c r="BX444" s="95">
        <v>4139</v>
      </c>
      <c r="BY444" s="95">
        <v>3886</v>
      </c>
      <c r="BZ444" s="95">
        <v>4163</v>
      </c>
      <c r="CA444" s="95">
        <v>4055</v>
      </c>
      <c r="CB444" s="95">
        <v>4102</v>
      </c>
      <c r="CC444" s="95">
        <v>4156</v>
      </c>
      <c r="CD444" s="95">
        <v>4015</v>
      </c>
      <c r="CE444" s="72">
        <v>650.75523149000003</v>
      </c>
      <c r="CF444" s="72">
        <v>676.59346364999999</v>
      </c>
      <c r="CG444" s="72">
        <v>712.40329333</v>
      </c>
      <c r="CH444" s="72">
        <v>716.50152150999998</v>
      </c>
      <c r="CI444" s="72">
        <v>731.52548966999996</v>
      </c>
      <c r="CJ444" s="96">
        <v>0.81351631820000003</v>
      </c>
      <c r="CK444" s="96">
        <v>0.83363205569999999</v>
      </c>
      <c r="CL444" s="96">
        <v>0.80978008580000005</v>
      </c>
      <c r="CM444" s="96">
        <v>0.82436670720000005</v>
      </c>
      <c r="CN444" s="96">
        <v>0.82132476379999997</v>
      </c>
      <c r="CO444" s="96">
        <v>0.88683531179999997</v>
      </c>
      <c r="CP444" s="96">
        <v>0.92522701259999995</v>
      </c>
      <c r="CQ444" s="96">
        <v>0.99584056389999998</v>
      </c>
      <c r="CR444" s="96">
        <v>0.92909137659999996</v>
      </c>
      <c r="CS444" s="95">
        <v>4310</v>
      </c>
      <c r="CT444" s="95">
        <v>4328</v>
      </c>
      <c r="CU444" s="95">
        <v>4290</v>
      </c>
      <c r="CV444" s="95">
        <v>4396</v>
      </c>
      <c r="CW444" s="95">
        <v>4285</v>
      </c>
      <c r="CX444" s="96">
        <v>0.91019323299999999</v>
      </c>
      <c r="CY444" s="96">
        <v>0.89800887299999999</v>
      </c>
      <c r="CZ444" s="96">
        <v>0.87402310100000002</v>
      </c>
      <c r="DA444" s="96">
        <v>0.86927796800000001</v>
      </c>
      <c r="DB444" s="96">
        <v>0.88289474099999998</v>
      </c>
      <c r="DC444">
        <v>2013</v>
      </c>
      <c r="DD444" s="6">
        <v>3987</v>
      </c>
      <c r="DE444" s="96">
        <v>6.0594925999999999E-3</v>
      </c>
      <c r="DF444" s="72">
        <v>709.21</v>
      </c>
      <c r="DG444" s="96">
        <v>1</v>
      </c>
      <c r="DH444" s="72">
        <v>709.21</v>
      </c>
      <c r="DI444" s="72">
        <v>727.37521564999997</v>
      </c>
      <c r="DJ444" s="96">
        <v>1</v>
      </c>
      <c r="DK444" s="72">
        <v>709.21</v>
      </c>
      <c r="DL444" s="96">
        <v>1</v>
      </c>
      <c r="DM444" s="72">
        <v>709.21</v>
      </c>
      <c r="DN444" s="96">
        <v>1</v>
      </c>
      <c r="DO444" s="96">
        <v>1.4345999999999999E-2</v>
      </c>
      <c r="DP444" s="72">
        <v>10.17</v>
      </c>
      <c r="DQ444" s="72">
        <v>699.04</v>
      </c>
      <c r="DR444" t="s">
        <v>376</v>
      </c>
      <c r="DT444" t="s">
        <v>339</v>
      </c>
    </row>
    <row r="445" spans="1:124" x14ac:dyDescent="0.3">
      <c r="A445" t="s">
        <v>237</v>
      </c>
      <c r="B445">
        <v>11430</v>
      </c>
      <c r="C445" s="95">
        <v>2873</v>
      </c>
      <c r="D445" s="95">
        <v>10457899</v>
      </c>
      <c r="E445" s="95">
        <v>2817</v>
      </c>
      <c r="F445" s="95">
        <v>7965621</v>
      </c>
      <c r="G445" s="95">
        <v>878</v>
      </c>
      <c r="H445" s="95">
        <v>2082966</v>
      </c>
      <c r="I445" s="95">
        <v>815</v>
      </c>
      <c r="J445" s="95">
        <v>2308158</v>
      </c>
      <c r="K445" s="95">
        <v>2782</v>
      </c>
      <c r="L445" s="95">
        <v>9397223</v>
      </c>
      <c r="M445" s="95">
        <v>2724</v>
      </c>
      <c r="N445" s="95">
        <v>8001111</v>
      </c>
      <c r="O445" s="95">
        <v>856</v>
      </c>
      <c r="P445" s="95">
        <v>2058233</v>
      </c>
      <c r="Q445" s="95">
        <v>792</v>
      </c>
      <c r="R445" s="95">
        <v>2323249</v>
      </c>
      <c r="S445" s="95">
        <v>2819</v>
      </c>
      <c r="T445" s="95">
        <v>12624504</v>
      </c>
      <c r="U445" s="95">
        <v>2735</v>
      </c>
      <c r="V445" s="95">
        <v>9214302</v>
      </c>
      <c r="W445" s="95">
        <v>868</v>
      </c>
      <c r="X445" s="95">
        <v>2808836</v>
      </c>
      <c r="Y445" s="95">
        <v>808</v>
      </c>
      <c r="Z445" s="95">
        <v>2496607</v>
      </c>
      <c r="AA445" s="95">
        <v>2783</v>
      </c>
      <c r="AB445" s="95">
        <v>9373056</v>
      </c>
      <c r="AC445" s="95">
        <v>2707</v>
      </c>
      <c r="AD445" s="95">
        <v>9173924</v>
      </c>
      <c r="AE445" s="95">
        <v>855</v>
      </c>
      <c r="AF445" s="95">
        <v>2442323</v>
      </c>
      <c r="AG445" s="95">
        <v>787</v>
      </c>
      <c r="AH445" s="95">
        <v>2523736</v>
      </c>
      <c r="AI445" s="95">
        <v>2545</v>
      </c>
      <c r="AJ445" s="95">
        <v>9232436.6899999995</v>
      </c>
      <c r="AK445" s="95">
        <v>2481</v>
      </c>
      <c r="AL445" s="95">
        <v>9286388.5299999993</v>
      </c>
      <c r="AM445" s="95">
        <v>814</v>
      </c>
      <c r="AN445" s="95">
        <v>2332823</v>
      </c>
      <c r="AO445" s="95">
        <v>751</v>
      </c>
      <c r="AP445" s="95">
        <v>2693488</v>
      </c>
      <c r="AQ445" s="72">
        <v>278.61</v>
      </c>
      <c r="AR445" s="72">
        <v>235.72</v>
      </c>
      <c r="AS445" s="72">
        <v>514.33000000000004</v>
      </c>
      <c r="AT445" s="95">
        <v>12540865</v>
      </c>
      <c r="AU445" s="95">
        <v>10273779</v>
      </c>
      <c r="AV445" s="95">
        <v>3751</v>
      </c>
      <c r="AW445" s="95">
        <v>3632</v>
      </c>
      <c r="AX445" s="72">
        <v>262.39999999999998</v>
      </c>
      <c r="AY445" s="72">
        <v>244.7</v>
      </c>
      <c r="AZ445" s="72">
        <v>507.1</v>
      </c>
      <c r="BA445" s="95">
        <v>11455456</v>
      </c>
      <c r="BB445" s="95">
        <v>10324360</v>
      </c>
      <c r="BC445" s="95">
        <v>3638</v>
      </c>
      <c r="BD445" s="95">
        <v>3516</v>
      </c>
      <c r="BE445" s="72">
        <v>348.82</v>
      </c>
      <c r="BF445" s="72">
        <v>275.45</v>
      </c>
      <c r="BG445" s="72">
        <v>624.27</v>
      </c>
      <c r="BH445" s="95">
        <v>15433340</v>
      </c>
      <c r="BI445" s="95">
        <v>11710909</v>
      </c>
      <c r="BJ445" s="95">
        <v>3687</v>
      </c>
      <c r="BK445" s="95">
        <v>3543</v>
      </c>
      <c r="BL445" s="72">
        <v>270.64999999999998</v>
      </c>
      <c r="BM445" s="72">
        <v>278.99</v>
      </c>
      <c r="BN445" s="72">
        <v>549.64</v>
      </c>
      <c r="BO445" s="95">
        <v>11815379</v>
      </c>
      <c r="BP445" s="95">
        <v>11697660</v>
      </c>
      <c r="BQ445" s="95">
        <v>3638</v>
      </c>
      <c r="BR445" s="95">
        <v>3494</v>
      </c>
      <c r="BS445" s="72">
        <v>286.92</v>
      </c>
      <c r="BT445" s="72">
        <v>308.89</v>
      </c>
      <c r="BU445" s="72">
        <v>595.80999999999995</v>
      </c>
      <c r="BV445" s="95">
        <v>11565259.689999999</v>
      </c>
      <c r="BW445" s="95">
        <v>11979876.529999999</v>
      </c>
      <c r="BX445" s="95">
        <v>3359</v>
      </c>
      <c r="BY445" s="95">
        <v>3232</v>
      </c>
      <c r="BZ445" s="95">
        <v>3694</v>
      </c>
      <c r="CA445" s="95">
        <v>3579</v>
      </c>
      <c r="CB445" s="95">
        <v>3618</v>
      </c>
      <c r="CC445" s="95">
        <v>3570</v>
      </c>
      <c r="CD445" s="95">
        <v>3297</v>
      </c>
      <c r="CE445" s="72">
        <v>650.75523149000003</v>
      </c>
      <c r="CF445" s="72">
        <v>676.59346364999999</v>
      </c>
      <c r="CG445" s="72">
        <v>712.40329333</v>
      </c>
      <c r="CH445" s="72">
        <v>716.50152150999998</v>
      </c>
      <c r="CI445" s="72">
        <v>731.52548966999996</v>
      </c>
      <c r="CJ445" s="96">
        <v>0.79035860970000005</v>
      </c>
      <c r="CK445" s="96">
        <v>0.74948994820000003</v>
      </c>
      <c r="CL445" s="96">
        <v>0.87628735840000005</v>
      </c>
      <c r="CM445" s="96">
        <v>0.76711630539999998</v>
      </c>
      <c r="CN445" s="96">
        <v>0.81447606189999999</v>
      </c>
      <c r="CO445" s="96">
        <v>0.95553573380000001</v>
      </c>
      <c r="CP445" s="96">
        <v>0.83675118410000004</v>
      </c>
      <c r="CQ445" s="96">
        <v>0.99584056389999998</v>
      </c>
      <c r="CR445" s="96">
        <v>0.8402460142</v>
      </c>
      <c r="CS445" s="95">
        <v>3430</v>
      </c>
      <c r="CT445" s="95">
        <v>3345</v>
      </c>
      <c r="CU445" s="95">
        <v>3394</v>
      </c>
      <c r="CV445" s="95">
        <v>3390</v>
      </c>
      <c r="CW445" s="95">
        <v>3142</v>
      </c>
      <c r="CX445" s="96">
        <v>0.96492367700000004</v>
      </c>
      <c r="CY445" s="96">
        <v>0.91994565800000005</v>
      </c>
      <c r="CZ445" s="96">
        <v>0.93865020499999996</v>
      </c>
      <c r="DA445" s="96">
        <v>0.97587068799999999</v>
      </c>
      <c r="DB445" s="96">
        <v>0.97947658299999996</v>
      </c>
      <c r="DC445">
        <v>2013</v>
      </c>
      <c r="DD445" s="6">
        <v>3483.4</v>
      </c>
      <c r="DE445" s="96">
        <v>1.9035179000000001E-3</v>
      </c>
      <c r="DF445" s="72">
        <v>644.07000000000005</v>
      </c>
      <c r="DG445" s="96">
        <v>1</v>
      </c>
      <c r="DH445" s="72">
        <v>644.07000000000005</v>
      </c>
      <c r="DI445" s="72">
        <v>700.09795784000005</v>
      </c>
      <c r="DJ445" s="96">
        <v>1</v>
      </c>
      <c r="DK445" s="72">
        <v>644.07000000000005</v>
      </c>
      <c r="DL445" s="96">
        <v>1</v>
      </c>
      <c r="DM445" s="72">
        <v>644.07000000000005</v>
      </c>
      <c r="DN445" s="96">
        <v>1</v>
      </c>
      <c r="DO445" s="96">
        <v>6.5440000000000003E-3</v>
      </c>
      <c r="DP445" s="72">
        <v>4.21</v>
      </c>
      <c r="DQ445" s="72">
        <v>639.86</v>
      </c>
      <c r="DR445" t="s">
        <v>237</v>
      </c>
      <c r="DT445" t="s">
        <v>339</v>
      </c>
    </row>
    <row r="446" spans="1:124" x14ac:dyDescent="0.3">
      <c r="A446" t="s">
        <v>377</v>
      </c>
      <c r="B446">
        <v>11440</v>
      </c>
      <c r="C446" s="95">
        <v>2890</v>
      </c>
      <c r="D446" s="95">
        <v>12314845</v>
      </c>
      <c r="E446" s="95">
        <v>2850</v>
      </c>
      <c r="F446" s="95">
        <v>8445094</v>
      </c>
      <c r="G446" s="95">
        <v>902</v>
      </c>
      <c r="H446" s="95">
        <v>4065023</v>
      </c>
      <c r="I446" s="95">
        <v>852</v>
      </c>
      <c r="J446" s="95">
        <v>2666132</v>
      </c>
      <c r="K446" s="95">
        <v>2795</v>
      </c>
      <c r="L446" s="95">
        <v>12725309</v>
      </c>
      <c r="M446" s="95">
        <v>2748</v>
      </c>
      <c r="N446" s="95">
        <v>8606231</v>
      </c>
      <c r="O446" s="95">
        <v>908</v>
      </c>
      <c r="P446" s="95">
        <v>3393648</v>
      </c>
      <c r="Q446" s="95">
        <v>843</v>
      </c>
      <c r="R446" s="95">
        <v>2622736</v>
      </c>
      <c r="S446" s="95">
        <v>2734</v>
      </c>
      <c r="T446" s="95">
        <v>11756450</v>
      </c>
      <c r="U446" s="95">
        <v>2681</v>
      </c>
      <c r="V446" s="95">
        <v>8982766</v>
      </c>
      <c r="W446" s="95">
        <v>902</v>
      </c>
      <c r="X446" s="95">
        <v>3697613</v>
      </c>
      <c r="Y446" s="95">
        <v>831</v>
      </c>
      <c r="Z446" s="95">
        <v>2913129</v>
      </c>
      <c r="AA446" s="95">
        <v>2752</v>
      </c>
      <c r="AB446" s="95">
        <v>11914205</v>
      </c>
      <c r="AC446" s="95">
        <v>2698</v>
      </c>
      <c r="AD446" s="95">
        <v>10112395</v>
      </c>
      <c r="AE446" s="95">
        <v>927</v>
      </c>
      <c r="AF446" s="95">
        <v>3131821</v>
      </c>
      <c r="AG446" s="95">
        <v>861</v>
      </c>
      <c r="AH446" s="95">
        <v>3027526</v>
      </c>
      <c r="AI446" s="95">
        <v>2522</v>
      </c>
      <c r="AJ446" s="95">
        <v>11071629</v>
      </c>
      <c r="AK446" s="95">
        <v>2468</v>
      </c>
      <c r="AL446" s="95">
        <v>9103824</v>
      </c>
      <c r="AM446" s="95">
        <v>953</v>
      </c>
      <c r="AN446" s="95">
        <v>3691310</v>
      </c>
      <c r="AO446" s="95">
        <v>890</v>
      </c>
      <c r="AP446" s="95">
        <v>3303317</v>
      </c>
      <c r="AQ446" s="72">
        <v>359.97</v>
      </c>
      <c r="AR446" s="72">
        <v>250.12</v>
      </c>
      <c r="AS446" s="72">
        <v>610.09</v>
      </c>
      <c r="AT446" s="95">
        <v>16379868</v>
      </c>
      <c r="AU446" s="95">
        <v>11111226</v>
      </c>
      <c r="AV446" s="95">
        <v>3792</v>
      </c>
      <c r="AW446" s="95">
        <v>3702</v>
      </c>
      <c r="AX446" s="72">
        <v>362.75</v>
      </c>
      <c r="AY446" s="72">
        <v>260.58</v>
      </c>
      <c r="AZ446" s="72">
        <v>623.33000000000004</v>
      </c>
      <c r="BA446" s="95">
        <v>16118957</v>
      </c>
      <c r="BB446" s="95">
        <v>11228967</v>
      </c>
      <c r="BC446" s="95">
        <v>3703</v>
      </c>
      <c r="BD446" s="95">
        <v>3591</v>
      </c>
      <c r="BE446" s="72">
        <v>354.19</v>
      </c>
      <c r="BF446" s="72">
        <v>282.27</v>
      </c>
      <c r="BG446" s="72">
        <v>636.46</v>
      </c>
      <c r="BH446" s="95">
        <v>15454063</v>
      </c>
      <c r="BI446" s="95">
        <v>11895895</v>
      </c>
      <c r="BJ446" s="95">
        <v>3636</v>
      </c>
      <c r="BK446" s="95">
        <v>3512</v>
      </c>
      <c r="BL446" s="72">
        <v>340.81</v>
      </c>
      <c r="BM446" s="72">
        <v>307.67</v>
      </c>
      <c r="BN446" s="72">
        <v>648.48</v>
      </c>
      <c r="BO446" s="95">
        <v>15046026</v>
      </c>
      <c r="BP446" s="95">
        <v>13139921</v>
      </c>
      <c r="BQ446" s="95">
        <v>3679</v>
      </c>
      <c r="BR446" s="95">
        <v>3559</v>
      </c>
      <c r="BS446" s="72">
        <v>354.03</v>
      </c>
      <c r="BT446" s="72">
        <v>307.89999999999998</v>
      </c>
      <c r="BU446" s="72">
        <v>661.93</v>
      </c>
      <c r="BV446" s="95">
        <v>14762939</v>
      </c>
      <c r="BW446" s="95">
        <v>12407141</v>
      </c>
      <c r="BX446" s="95">
        <v>3475</v>
      </c>
      <c r="BY446" s="95">
        <v>3358</v>
      </c>
      <c r="BZ446" s="95">
        <v>3749</v>
      </c>
      <c r="CA446" s="95">
        <v>3649</v>
      </c>
      <c r="CB446" s="95">
        <v>3576</v>
      </c>
      <c r="CC446" s="95">
        <v>3622</v>
      </c>
      <c r="CD446" s="95">
        <v>3418</v>
      </c>
      <c r="CE446" s="72">
        <v>650.75523149000003</v>
      </c>
      <c r="CF446" s="72">
        <v>676.59346364999999</v>
      </c>
      <c r="CG446" s="72">
        <v>712.40329333</v>
      </c>
      <c r="CH446" s="72">
        <v>716.50152150999998</v>
      </c>
      <c r="CI446" s="72">
        <v>731.52548966999996</v>
      </c>
      <c r="CJ446" s="96">
        <v>0.93751071139999997</v>
      </c>
      <c r="CK446" s="96">
        <v>0.92127700530000001</v>
      </c>
      <c r="CL446" s="96">
        <v>0.89339845279999996</v>
      </c>
      <c r="CM446" s="96">
        <v>0.90506437250000005</v>
      </c>
      <c r="CN446" s="96">
        <v>0.9048625227</v>
      </c>
      <c r="CO446" s="96">
        <v>1.0273089252000001</v>
      </c>
      <c r="CP446" s="96">
        <v>0.88816770739999995</v>
      </c>
      <c r="CQ446" s="96">
        <v>0.99584056389999998</v>
      </c>
      <c r="CR446" s="96">
        <v>0.89187728720000004</v>
      </c>
      <c r="CS446" s="95">
        <v>3617</v>
      </c>
      <c r="CT446" s="95">
        <v>3445</v>
      </c>
      <c r="CU446" s="95">
        <v>3401</v>
      </c>
      <c r="CV446" s="95">
        <v>3378</v>
      </c>
      <c r="CW446" s="95">
        <v>3091</v>
      </c>
      <c r="CX446" s="96">
        <v>1.0435110190000001</v>
      </c>
      <c r="CY446" s="96">
        <v>1.049890794</v>
      </c>
      <c r="CZ446" s="96">
        <v>1.0228459299999999</v>
      </c>
      <c r="DA446" s="96">
        <v>1.019608275</v>
      </c>
      <c r="DB446" s="96">
        <v>0.99650786800000002</v>
      </c>
      <c r="DC446">
        <v>2013</v>
      </c>
      <c r="DD446" s="6">
        <v>3544.4</v>
      </c>
      <c r="DE446" s="96">
        <v>4.5457485000000002E-3</v>
      </c>
      <c r="DF446" s="72">
        <v>681.84</v>
      </c>
      <c r="DG446" s="96">
        <v>1</v>
      </c>
      <c r="DH446" s="72">
        <v>681.84</v>
      </c>
      <c r="DI446" s="72">
        <v>700.09795784000005</v>
      </c>
      <c r="DJ446" s="96">
        <v>1</v>
      </c>
      <c r="DK446" s="72">
        <v>681.84</v>
      </c>
      <c r="DL446" s="96">
        <v>1</v>
      </c>
      <c r="DM446" s="72">
        <v>681.84</v>
      </c>
      <c r="DN446" s="96">
        <v>1</v>
      </c>
      <c r="DO446" s="96">
        <v>1.316E-2</v>
      </c>
      <c r="DP446" s="72">
        <v>8.9700000000000006</v>
      </c>
      <c r="DQ446" s="72">
        <v>672.87</v>
      </c>
      <c r="DR446" t="s">
        <v>377</v>
      </c>
      <c r="DT446" t="s">
        <v>339</v>
      </c>
    </row>
    <row r="447" spans="1:124" x14ac:dyDescent="0.3">
      <c r="A447" t="s">
        <v>378</v>
      </c>
      <c r="B447">
        <v>11441</v>
      </c>
      <c r="C447" s="95">
        <v>1249</v>
      </c>
      <c r="D447" s="95">
        <v>4600244</v>
      </c>
      <c r="E447" s="95">
        <v>1218</v>
      </c>
      <c r="F447" s="95">
        <v>3649017</v>
      </c>
      <c r="G447" s="95">
        <v>333</v>
      </c>
      <c r="H447" s="95">
        <v>576983</v>
      </c>
      <c r="I447" s="95">
        <v>312</v>
      </c>
      <c r="J447" s="95">
        <v>817122</v>
      </c>
      <c r="K447" s="95">
        <v>1184</v>
      </c>
      <c r="L447" s="95">
        <v>5223068</v>
      </c>
      <c r="M447" s="95">
        <v>1149</v>
      </c>
      <c r="N447" s="95">
        <v>3904938</v>
      </c>
      <c r="O447" s="95">
        <v>320</v>
      </c>
      <c r="P447" s="95">
        <v>1036099</v>
      </c>
      <c r="Q447" s="95">
        <v>295</v>
      </c>
      <c r="R447" s="95">
        <v>821449</v>
      </c>
      <c r="S447" s="95">
        <v>1194</v>
      </c>
      <c r="T447" s="95">
        <v>4352989</v>
      </c>
      <c r="U447" s="95">
        <v>1153</v>
      </c>
      <c r="V447" s="95">
        <v>4029059</v>
      </c>
      <c r="W447" s="95">
        <v>307</v>
      </c>
      <c r="X447" s="95">
        <v>704222</v>
      </c>
      <c r="Y447" s="95">
        <v>281</v>
      </c>
      <c r="Z447" s="95">
        <v>827414</v>
      </c>
      <c r="AA447" s="95">
        <v>1188</v>
      </c>
      <c r="AB447" s="95">
        <v>3987526</v>
      </c>
      <c r="AC447" s="95">
        <v>1139</v>
      </c>
      <c r="AD447" s="95">
        <v>4131207</v>
      </c>
      <c r="AE447" s="95">
        <v>301</v>
      </c>
      <c r="AF447" s="95">
        <v>1273147</v>
      </c>
      <c r="AG447" s="95">
        <v>282</v>
      </c>
      <c r="AH447" s="95">
        <v>1060799</v>
      </c>
      <c r="AI447" s="95">
        <v>1098</v>
      </c>
      <c r="AJ447" s="95">
        <v>4395009</v>
      </c>
      <c r="AK447" s="95">
        <v>1054</v>
      </c>
      <c r="AL447" s="95">
        <v>3963339</v>
      </c>
      <c r="AM447" s="95">
        <v>278</v>
      </c>
      <c r="AN447" s="95">
        <v>1165446</v>
      </c>
      <c r="AO447" s="95">
        <v>266</v>
      </c>
      <c r="AP447" s="95">
        <v>1082182</v>
      </c>
      <c r="AQ447" s="72">
        <v>272.72000000000003</v>
      </c>
      <c r="AR447" s="72">
        <v>243.25</v>
      </c>
      <c r="AS447" s="72">
        <v>515.97</v>
      </c>
      <c r="AT447" s="95">
        <v>5177227</v>
      </c>
      <c r="AU447" s="95">
        <v>4466139</v>
      </c>
      <c r="AV447" s="95">
        <v>1582</v>
      </c>
      <c r="AW447" s="95">
        <v>1530</v>
      </c>
      <c r="AX447" s="72">
        <v>346.81</v>
      </c>
      <c r="AY447" s="72">
        <v>272.76</v>
      </c>
      <c r="AZ447" s="72">
        <v>619.57000000000005</v>
      </c>
      <c r="BA447" s="95">
        <v>6259167</v>
      </c>
      <c r="BB447" s="95">
        <v>4726387</v>
      </c>
      <c r="BC447" s="95">
        <v>1504</v>
      </c>
      <c r="BD447" s="95">
        <v>1444</v>
      </c>
      <c r="BE447" s="72">
        <v>280.77</v>
      </c>
      <c r="BF447" s="72">
        <v>282.22000000000003</v>
      </c>
      <c r="BG447" s="72">
        <v>562.99</v>
      </c>
      <c r="BH447" s="95">
        <v>5057211</v>
      </c>
      <c r="BI447" s="95">
        <v>4856473</v>
      </c>
      <c r="BJ447" s="95">
        <v>1501</v>
      </c>
      <c r="BK447" s="95">
        <v>1434</v>
      </c>
      <c r="BL447" s="72">
        <v>294.42</v>
      </c>
      <c r="BM447" s="72">
        <v>304.48</v>
      </c>
      <c r="BN447" s="72">
        <v>598.9</v>
      </c>
      <c r="BO447" s="95">
        <v>5260673</v>
      </c>
      <c r="BP447" s="95">
        <v>5192006</v>
      </c>
      <c r="BQ447" s="95">
        <v>1489</v>
      </c>
      <c r="BR447" s="95">
        <v>1421</v>
      </c>
      <c r="BS447" s="72">
        <v>336.75</v>
      </c>
      <c r="BT447" s="72">
        <v>318.52999999999997</v>
      </c>
      <c r="BU447" s="72">
        <v>655.28</v>
      </c>
      <c r="BV447" s="95">
        <v>5560455</v>
      </c>
      <c r="BW447" s="95">
        <v>5045521</v>
      </c>
      <c r="BX447" s="95">
        <v>1376</v>
      </c>
      <c r="BY447" s="95">
        <v>1320</v>
      </c>
      <c r="BZ447" s="95">
        <v>1557</v>
      </c>
      <c r="CA447" s="95">
        <v>1475</v>
      </c>
      <c r="CB447" s="95">
        <v>1469</v>
      </c>
      <c r="CC447" s="95">
        <v>1457</v>
      </c>
      <c r="CD447" s="95">
        <v>1349</v>
      </c>
      <c r="CE447" s="72">
        <v>650.75523149000003</v>
      </c>
      <c r="CF447" s="72">
        <v>676.59346364999999</v>
      </c>
      <c r="CG447" s="72">
        <v>712.40329333</v>
      </c>
      <c r="CH447" s="72">
        <v>716.50152150999998</v>
      </c>
      <c r="CI447" s="72">
        <v>731.52548966999996</v>
      </c>
      <c r="CJ447" s="96">
        <v>0.7928787585</v>
      </c>
      <c r="CK447" s="96">
        <v>0.91571975390000004</v>
      </c>
      <c r="CL447" s="96">
        <v>0.79026866559999998</v>
      </c>
      <c r="CM447" s="96">
        <v>0.83586703169999998</v>
      </c>
      <c r="CN447" s="96">
        <v>0.89577193040000003</v>
      </c>
      <c r="CO447" s="96">
        <v>0.94856956699999995</v>
      </c>
      <c r="CP447" s="96">
        <v>0.89197593659999996</v>
      </c>
      <c r="CQ447" s="96">
        <v>0.99584056389999998</v>
      </c>
      <c r="CR447" s="96">
        <v>0.89570142210000003</v>
      </c>
      <c r="CS447" s="95">
        <v>1414</v>
      </c>
      <c r="CT447" s="95">
        <v>1378</v>
      </c>
      <c r="CU447" s="95">
        <v>1371</v>
      </c>
      <c r="CV447" s="95">
        <v>1359</v>
      </c>
      <c r="CW447" s="95">
        <v>1275</v>
      </c>
      <c r="CX447" s="96">
        <v>0.96815091799999997</v>
      </c>
      <c r="CY447" s="96">
        <v>0.96436658099999994</v>
      </c>
      <c r="CZ447" s="96">
        <v>0.93717668399999998</v>
      </c>
      <c r="DA447" s="96">
        <v>0.92315509900000003</v>
      </c>
      <c r="DB447" s="96">
        <v>0.94911983300000002</v>
      </c>
      <c r="DC447">
        <v>2013</v>
      </c>
      <c r="DD447" s="6">
        <v>1429.8</v>
      </c>
      <c r="DE447" s="96">
        <v>2.6585591E-3</v>
      </c>
      <c r="DF447" s="72">
        <v>686.06</v>
      </c>
      <c r="DG447" s="96">
        <v>1</v>
      </c>
      <c r="DH447" s="72">
        <v>686.06</v>
      </c>
      <c r="DI447" s="72">
        <v>700.09795784000005</v>
      </c>
      <c r="DJ447" s="96">
        <v>1</v>
      </c>
      <c r="DK447" s="72">
        <v>686.06</v>
      </c>
      <c r="DL447" s="96">
        <v>1</v>
      </c>
      <c r="DM447" s="72">
        <v>686.06</v>
      </c>
      <c r="DN447" s="96">
        <v>1</v>
      </c>
      <c r="DO447" s="96">
        <v>7.3489999999999996E-3</v>
      </c>
      <c r="DP447" s="72">
        <v>5.04</v>
      </c>
      <c r="DQ447" s="72">
        <v>681.02</v>
      </c>
      <c r="DR447" t="s">
        <v>378</v>
      </c>
      <c r="DT447" t="s">
        <v>339</v>
      </c>
    </row>
    <row r="448" spans="1:124" x14ac:dyDescent="0.3">
      <c r="A448" t="s">
        <v>379</v>
      </c>
      <c r="B448">
        <v>11450</v>
      </c>
      <c r="C448" s="95">
        <v>3885</v>
      </c>
      <c r="D448" s="95">
        <v>14826581</v>
      </c>
      <c r="E448" s="95">
        <v>3821</v>
      </c>
      <c r="F448" s="95">
        <v>13302206</v>
      </c>
      <c r="G448" s="95">
        <v>874</v>
      </c>
      <c r="H448" s="95">
        <v>2494327</v>
      </c>
      <c r="I448" s="95">
        <v>813</v>
      </c>
      <c r="J448" s="95">
        <v>2846341</v>
      </c>
      <c r="K448" s="95">
        <v>3908</v>
      </c>
      <c r="L448" s="95">
        <v>13883834</v>
      </c>
      <c r="M448" s="95">
        <v>3813</v>
      </c>
      <c r="N448" s="95">
        <v>13559471</v>
      </c>
      <c r="O448" s="95">
        <v>876</v>
      </c>
      <c r="P448" s="95">
        <v>2430943</v>
      </c>
      <c r="Q448" s="95">
        <v>809</v>
      </c>
      <c r="R448" s="95">
        <v>2706970</v>
      </c>
      <c r="S448" s="95">
        <v>4068</v>
      </c>
      <c r="T448" s="95">
        <v>14883837</v>
      </c>
      <c r="U448" s="95">
        <v>3971</v>
      </c>
      <c r="V448" s="95">
        <v>15331920</v>
      </c>
      <c r="W448" s="95">
        <v>876</v>
      </c>
      <c r="X448" s="95">
        <v>2603074</v>
      </c>
      <c r="Y448" s="95">
        <v>803</v>
      </c>
      <c r="Z448" s="95">
        <v>2812975</v>
      </c>
      <c r="AA448" s="95">
        <v>4124</v>
      </c>
      <c r="AB448" s="95">
        <v>15226484</v>
      </c>
      <c r="AC448" s="95">
        <v>4016</v>
      </c>
      <c r="AD448" s="95">
        <v>17366003</v>
      </c>
      <c r="AE448" s="95">
        <v>894</v>
      </c>
      <c r="AF448" s="95">
        <v>2613139</v>
      </c>
      <c r="AG448" s="95">
        <v>823</v>
      </c>
      <c r="AH448" s="95">
        <v>3099354</v>
      </c>
      <c r="AI448" s="95">
        <v>3960</v>
      </c>
      <c r="AJ448" s="95">
        <v>14037739</v>
      </c>
      <c r="AK448" s="95">
        <v>3861</v>
      </c>
      <c r="AL448" s="95">
        <v>17021574</v>
      </c>
      <c r="AM448" s="95">
        <v>863</v>
      </c>
      <c r="AN448" s="95">
        <v>2361366</v>
      </c>
      <c r="AO448" s="95">
        <v>799</v>
      </c>
      <c r="AP448" s="95">
        <v>3111625</v>
      </c>
      <c r="AQ448" s="72">
        <v>303.3</v>
      </c>
      <c r="AR448" s="72">
        <v>290.39999999999998</v>
      </c>
      <c r="AS448" s="72">
        <v>593.70000000000005</v>
      </c>
      <c r="AT448" s="95">
        <v>17320908</v>
      </c>
      <c r="AU448" s="95">
        <v>16148547</v>
      </c>
      <c r="AV448" s="95">
        <v>4759</v>
      </c>
      <c r="AW448" s="95">
        <v>4634</v>
      </c>
      <c r="AX448" s="72">
        <v>284.19</v>
      </c>
      <c r="AY448" s="72">
        <v>293.27999999999997</v>
      </c>
      <c r="AZ448" s="72">
        <v>577.47</v>
      </c>
      <c r="BA448" s="95">
        <v>16314777</v>
      </c>
      <c r="BB448" s="95">
        <v>16266441</v>
      </c>
      <c r="BC448" s="95">
        <v>4784</v>
      </c>
      <c r="BD448" s="95">
        <v>4622</v>
      </c>
      <c r="BE448" s="72">
        <v>294.75</v>
      </c>
      <c r="BF448" s="72">
        <v>316.73</v>
      </c>
      <c r="BG448" s="72">
        <v>611.48</v>
      </c>
      <c r="BH448" s="95">
        <v>17486911</v>
      </c>
      <c r="BI448" s="95">
        <v>18144895</v>
      </c>
      <c r="BJ448" s="95">
        <v>4944</v>
      </c>
      <c r="BK448" s="95">
        <v>4774</v>
      </c>
      <c r="BL448" s="72">
        <v>296.26</v>
      </c>
      <c r="BM448" s="72">
        <v>352.44</v>
      </c>
      <c r="BN448" s="72">
        <v>648.70000000000005</v>
      </c>
      <c r="BO448" s="95">
        <v>17839623</v>
      </c>
      <c r="BP448" s="95">
        <v>20465357</v>
      </c>
      <c r="BQ448" s="95">
        <v>5018</v>
      </c>
      <c r="BR448" s="95">
        <v>4839</v>
      </c>
      <c r="BS448" s="72">
        <v>283.35000000000002</v>
      </c>
      <c r="BT448" s="72">
        <v>360.04</v>
      </c>
      <c r="BU448" s="72">
        <v>643.39</v>
      </c>
      <c r="BV448" s="95">
        <v>16399105</v>
      </c>
      <c r="BW448" s="95">
        <v>20133199</v>
      </c>
      <c r="BX448" s="95">
        <v>4823</v>
      </c>
      <c r="BY448" s="95">
        <v>4660</v>
      </c>
      <c r="BZ448" s="95">
        <v>4699</v>
      </c>
      <c r="CA448" s="95">
        <v>4706</v>
      </c>
      <c r="CB448" s="95">
        <v>4862</v>
      </c>
      <c r="CC448" s="95">
        <v>4933</v>
      </c>
      <c r="CD448" s="95">
        <v>4743</v>
      </c>
      <c r="CE448" s="72">
        <v>650.75523149000003</v>
      </c>
      <c r="CF448" s="72">
        <v>676.59346364999999</v>
      </c>
      <c r="CG448" s="72">
        <v>712.40329333</v>
      </c>
      <c r="CH448" s="72">
        <v>716.50152150999998</v>
      </c>
      <c r="CI448" s="72">
        <v>731.52548966999996</v>
      </c>
      <c r="CJ448" s="96">
        <v>0.91232459040000002</v>
      </c>
      <c r="CK448" s="96">
        <v>0.85349627360000002</v>
      </c>
      <c r="CL448" s="96">
        <v>0.85833404440000005</v>
      </c>
      <c r="CM448" s="96">
        <v>0.90537142000000004</v>
      </c>
      <c r="CN448" s="96">
        <v>0.87951822469999996</v>
      </c>
      <c r="CO448" s="96">
        <v>0.93393364329999995</v>
      </c>
      <c r="CP448" s="96">
        <v>0.94418796989999998</v>
      </c>
      <c r="CQ448" s="96">
        <v>0.99584056389999998</v>
      </c>
      <c r="CR448" s="96">
        <v>0.94813152759999997</v>
      </c>
      <c r="CS448" s="95">
        <v>4568</v>
      </c>
      <c r="CT448" s="95">
        <v>4591</v>
      </c>
      <c r="CU448" s="95">
        <v>4764</v>
      </c>
      <c r="CV448" s="95">
        <v>4863</v>
      </c>
      <c r="CW448" s="95">
        <v>4737</v>
      </c>
      <c r="CX448" s="96">
        <v>0.914000637</v>
      </c>
      <c r="CY448" s="96">
        <v>0.93604975000000001</v>
      </c>
      <c r="CZ448" s="96">
        <v>0.92613972099999997</v>
      </c>
      <c r="DA448" s="96">
        <v>0.94419497799999996</v>
      </c>
      <c r="DB448" s="96">
        <v>0.94840869100000003</v>
      </c>
      <c r="DC448">
        <v>2013</v>
      </c>
      <c r="DD448" s="6">
        <v>4705.8</v>
      </c>
      <c r="DE448" s="96">
        <v>1.5268771999999999E-3</v>
      </c>
      <c r="DF448" s="72">
        <v>727.04</v>
      </c>
      <c r="DG448" s="96">
        <v>1</v>
      </c>
      <c r="DH448" s="72">
        <v>727.04</v>
      </c>
      <c r="DI448" s="72">
        <v>700.09795784000005</v>
      </c>
      <c r="DJ448" s="96">
        <v>1</v>
      </c>
      <c r="DK448" s="72">
        <v>727.04</v>
      </c>
      <c r="DL448" s="96">
        <v>1</v>
      </c>
      <c r="DM448" s="72">
        <v>727.04</v>
      </c>
      <c r="DN448" s="96">
        <v>1</v>
      </c>
      <c r="DO448" s="96">
        <v>4.8450000000000003E-3</v>
      </c>
      <c r="DP448" s="72">
        <v>3.52</v>
      </c>
      <c r="DQ448" s="72">
        <v>723.52</v>
      </c>
      <c r="DR448" t="s">
        <v>379</v>
      </c>
      <c r="DT448" t="s">
        <v>339</v>
      </c>
    </row>
    <row r="449" spans="1:124" x14ac:dyDescent="0.3">
      <c r="A449" t="s">
        <v>29</v>
      </c>
      <c r="B449">
        <v>11451</v>
      </c>
      <c r="C449" s="95">
        <v>9364</v>
      </c>
      <c r="D449" s="95">
        <v>28391686</v>
      </c>
      <c r="E449" s="95">
        <v>8966</v>
      </c>
      <c r="F449" s="95">
        <v>30709140</v>
      </c>
      <c r="G449" s="95">
        <v>1058</v>
      </c>
      <c r="H449" s="95">
        <v>3096441</v>
      </c>
      <c r="I449" s="95">
        <v>895</v>
      </c>
      <c r="J449" s="95">
        <v>3281747</v>
      </c>
      <c r="K449" s="95">
        <v>9621</v>
      </c>
      <c r="L449" s="95">
        <v>30089620</v>
      </c>
      <c r="M449" s="95">
        <v>9141</v>
      </c>
      <c r="N449" s="95">
        <v>33725665</v>
      </c>
      <c r="O449" s="95">
        <v>1058</v>
      </c>
      <c r="P449" s="95">
        <v>3108587</v>
      </c>
      <c r="Q449" s="95">
        <v>891</v>
      </c>
      <c r="R449" s="95">
        <v>3332751</v>
      </c>
      <c r="S449" s="95">
        <v>10097</v>
      </c>
      <c r="T449" s="95">
        <v>33438038</v>
      </c>
      <c r="U449" s="95">
        <v>9529</v>
      </c>
      <c r="V449" s="95">
        <v>36534952</v>
      </c>
      <c r="W449" s="95">
        <v>1104</v>
      </c>
      <c r="X449" s="95">
        <v>4059854</v>
      </c>
      <c r="Y449" s="95">
        <v>915</v>
      </c>
      <c r="Z449" s="95">
        <v>3459928</v>
      </c>
      <c r="AA449" s="95">
        <v>10477</v>
      </c>
      <c r="AB449" s="95">
        <v>30597766</v>
      </c>
      <c r="AC449" s="95">
        <v>9855</v>
      </c>
      <c r="AD449" s="95">
        <v>38034287</v>
      </c>
      <c r="AE449" s="95">
        <v>1136</v>
      </c>
      <c r="AF449" s="95">
        <v>2756860</v>
      </c>
      <c r="AG449" s="95">
        <v>953</v>
      </c>
      <c r="AH449" s="95">
        <v>3767787</v>
      </c>
      <c r="AI449" s="95">
        <v>10282</v>
      </c>
      <c r="AJ449" s="95">
        <v>29469070.239999998</v>
      </c>
      <c r="AK449" s="95">
        <v>9558</v>
      </c>
      <c r="AL449" s="95">
        <v>36899967.280000001</v>
      </c>
      <c r="AM449" s="95">
        <v>1145</v>
      </c>
      <c r="AN449" s="95">
        <v>3069118</v>
      </c>
      <c r="AO449" s="95">
        <v>981</v>
      </c>
      <c r="AP449" s="95">
        <v>3737038</v>
      </c>
      <c r="AQ449" s="72">
        <v>251.78</v>
      </c>
      <c r="AR449" s="72">
        <v>287.25</v>
      </c>
      <c r="AS449" s="72">
        <v>539.03</v>
      </c>
      <c r="AT449" s="95">
        <v>31488127</v>
      </c>
      <c r="AU449" s="95">
        <v>33990887</v>
      </c>
      <c r="AV449" s="95">
        <v>10422</v>
      </c>
      <c r="AW449" s="95">
        <v>9861</v>
      </c>
      <c r="AX449" s="72">
        <v>259.06</v>
      </c>
      <c r="AY449" s="72">
        <v>307.83999999999997</v>
      </c>
      <c r="AZ449" s="72">
        <v>566.9</v>
      </c>
      <c r="BA449" s="95">
        <v>33198207</v>
      </c>
      <c r="BB449" s="95">
        <v>37058416</v>
      </c>
      <c r="BC449" s="95">
        <v>10679</v>
      </c>
      <c r="BD449" s="95">
        <v>10032</v>
      </c>
      <c r="BE449" s="72">
        <v>278.98</v>
      </c>
      <c r="BF449" s="72">
        <v>319.12</v>
      </c>
      <c r="BG449" s="72">
        <v>598.1</v>
      </c>
      <c r="BH449" s="95">
        <v>37497892</v>
      </c>
      <c r="BI449" s="95">
        <v>39994880</v>
      </c>
      <c r="BJ449" s="95">
        <v>11201</v>
      </c>
      <c r="BK449" s="95">
        <v>10444</v>
      </c>
      <c r="BL449" s="72">
        <v>239.35</v>
      </c>
      <c r="BM449" s="72">
        <v>322.31</v>
      </c>
      <c r="BN449" s="72">
        <v>561.66</v>
      </c>
      <c r="BO449" s="95">
        <v>33354626</v>
      </c>
      <c r="BP449" s="95">
        <v>41802074</v>
      </c>
      <c r="BQ449" s="95">
        <v>11613</v>
      </c>
      <c r="BR449" s="95">
        <v>10808</v>
      </c>
      <c r="BS449" s="72">
        <v>237.29</v>
      </c>
      <c r="BT449" s="72">
        <v>321.32</v>
      </c>
      <c r="BU449" s="72">
        <v>558.61</v>
      </c>
      <c r="BV449" s="95">
        <v>32538188.239999998</v>
      </c>
      <c r="BW449" s="95">
        <v>40637005.280000001</v>
      </c>
      <c r="BX449" s="95">
        <v>11427</v>
      </c>
      <c r="BY449" s="95">
        <v>10539</v>
      </c>
      <c r="BZ449" s="95">
        <v>10155</v>
      </c>
      <c r="CA449" s="95">
        <v>10367</v>
      </c>
      <c r="CB449" s="95">
        <v>10836</v>
      </c>
      <c r="CC449" s="95">
        <v>11231</v>
      </c>
      <c r="CD449" s="95">
        <v>10993</v>
      </c>
      <c r="CE449" s="72">
        <v>650.75523149000003</v>
      </c>
      <c r="CF449" s="72">
        <v>676.59346364999999</v>
      </c>
      <c r="CG449" s="72">
        <v>712.40329333</v>
      </c>
      <c r="CH449" s="72">
        <v>716.50152150999998</v>
      </c>
      <c r="CI449" s="72">
        <v>731.52548966999996</v>
      </c>
      <c r="CJ449" s="96">
        <v>0.82831450890000002</v>
      </c>
      <c r="CK449" s="96">
        <v>0.8378738939</v>
      </c>
      <c r="CL449" s="96">
        <v>0.83955254779999999</v>
      </c>
      <c r="CM449" s="96">
        <v>0.78389226420000002</v>
      </c>
      <c r="CN449" s="96">
        <v>0.76362342510000003</v>
      </c>
      <c r="CO449" s="96">
        <v>0.8822948504</v>
      </c>
      <c r="CP449" s="96">
        <v>0.91879866190000004</v>
      </c>
      <c r="CQ449" s="96">
        <v>0.99584056389999998</v>
      </c>
      <c r="CR449" s="96">
        <v>0.92263617689999999</v>
      </c>
      <c r="CS449" s="95">
        <v>9897</v>
      </c>
      <c r="CT449" s="95">
        <v>10345</v>
      </c>
      <c r="CU449" s="95">
        <v>10795</v>
      </c>
      <c r="CV449" s="95">
        <v>10988</v>
      </c>
      <c r="CW449" s="95">
        <v>10662</v>
      </c>
      <c r="CX449" s="96">
        <v>0.87666992200000005</v>
      </c>
      <c r="CY449" s="96">
        <v>0.87884558999999995</v>
      </c>
      <c r="CZ449" s="96">
        <v>0.88366913999999996</v>
      </c>
      <c r="DA449" s="96">
        <v>0.88448347400000005</v>
      </c>
      <c r="DB449" s="96">
        <v>0.88721592199999999</v>
      </c>
      <c r="DC449">
        <v>2013</v>
      </c>
      <c r="DD449" s="6">
        <v>10336.799999999999</v>
      </c>
      <c r="DE449" s="96">
        <v>1.9133738E-3</v>
      </c>
      <c r="DF449" s="72">
        <v>707.22</v>
      </c>
      <c r="DG449" s="96">
        <v>1</v>
      </c>
      <c r="DH449" s="72">
        <v>707.22</v>
      </c>
      <c r="DI449" s="72">
        <v>746.35519870999997</v>
      </c>
      <c r="DJ449" s="96">
        <v>1</v>
      </c>
      <c r="DK449" s="72">
        <v>707.22</v>
      </c>
      <c r="DL449" s="96">
        <v>1</v>
      </c>
      <c r="DM449" s="72">
        <v>707.22</v>
      </c>
      <c r="DN449" s="96">
        <v>1</v>
      </c>
      <c r="DO449" s="96">
        <v>6.9059999999999998E-3</v>
      </c>
      <c r="DP449" s="72">
        <v>4.88</v>
      </c>
      <c r="DQ449" s="72">
        <v>702.34</v>
      </c>
      <c r="DR449" t="s">
        <v>29</v>
      </c>
      <c r="DT449" t="s">
        <v>339</v>
      </c>
    </row>
    <row r="450" spans="1:124" x14ac:dyDescent="0.3">
      <c r="A450" t="s">
        <v>380</v>
      </c>
      <c r="B450">
        <v>11460</v>
      </c>
      <c r="C450" s="95">
        <v>11832</v>
      </c>
      <c r="D450" s="95">
        <v>52929519</v>
      </c>
      <c r="E450" s="95">
        <v>11564</v>
      </c>
      <c r="F450" s="95">
        <v>38281272</v>
      </c>
      <c r="G450" s="95">
        <v>3309</v>
      </c>
      <c r="H450" s="95">
        <v>11667335</v>
      </c>
      <c r="I450" s="95">
        <v>3054</v>
      </c>
      <c r="J450" s="95">
        <v>10319769</v>
      </c>
      <c r="K450" s="95">
        <v>11618</v>
      </c>
      <c r="L450" s="95">
        <v>50822627</v>
      </c>
      <c r="M450" s="95">
        <v>11302</v>
      </c>
      <c r="N450" s="95">
        <v>40329458</v>
      </c>
      <c r="O450" s="95">
        <v>3292</v>
      </c>
      <c r="P450" s="95">
        <v>11123898</v>
      </c>
      <c r="Q450" s="95">
        <v>2996</v>
      </c>
      <c r="R450" s="95">
        <v>10593622</v>
      </c>
      <c r="S450" s="95">
        <v>11962</v>
      </c>
      <c r="T450" s="95">
        <v>50637041</v>
      </c>
      <c r="U450" s="95">
        <v>11597</v>
      </c>
      <c r="V450" s="95">
        <v>43472697</v>
      </c>
      <c r="W450" s="95">
        <v>3377</v>
      </c>
      <c r="X450" s="95">
        <v>11395076</v>
      </c>
      <c r="Y450" s="95">
        <v>3088</v>
      </c>
      <c r="Z450" s="95">
        <v>11187379</v>
      </c>
      <c r="AA450" s="95">
        <v>11950</v>
      </c>
      <c r="AB450" s="95">
        <v>51425604</v>
      </c>
      <c r="AC450" s="95">
        <v>11555</v>
      </c>
      <c r="AD450" s="95">
        <v>46120812</v>
      </c>
      <c r="AE450" s="95">
        <v>3405</v>
      </c>
      <c r="AF450" s="95">
        <v>11685080</v>
      </c>
      <c r="AG450" s="95">
        <v>3119</v>
      </c>
      <c r="AH450" s="95">
        <v>12754756</v>
      </c>
      <c r="AI450" s="95">
        <v>10973</v>
      </c>
      <c r="AJ450" s="95">
        <v>47773386.640000001</v>
      </c>
      <c r="AK450" s="95">
        <v>10571</v>
      </c>
      <c r="AL450" s="95">
        <v>43995148.579999998</v>
      </c>
      <c r="AM450" s="95">
        <v>3464</v>
      </c>
      <c r="AN450" s="95">
        <v>13431163</v>
      </c>
      <c r="AO450" s="95">
        <v>3169</v>
      </c>
      <c r="AP450" s="95">
        <v>13579701</v>
      </c>
      <c r="AQ450" s="72">
        <v>355.53</v>
      </c>
      <c r="AR450" s="72">
        <v>277.06</v>
      </c>
      <c r="AS450" s="72">
        <v>632.59</v>
      </c>
      <c r="AT450" s="95">
        <v>64596854</v>
      </c>
      <c r="AU450" s="95">
        <v>48601041</v>
      </c>
      <c r="AV450" s="95">
        <v>15141</v>
      </c>
      <c r="AW450" s="95">
        <v>14618</v>
      </c>
      <c r="AX450" s="72">
        <v>346.22</v>
      </c>
      <c r="AY450" s="72">
        <v>296.8</v>
      </c>
      <c r="AZ450" s="72">
        <v>643.02</v>
      </c>
      <c r="BA450" s="95">
        <v>61946525</v>
      </c>
      <c r="BB450" s="95">
        <v>50923080</v>
      </c>
      <c r="BC450" s="95">
        <v>14910</v>
      </c>
      <c r="BD450" s="95">
        <v>14298</v>
      </c>
      <c r="BE450" s="72">
        <v>337.01</v>
      </c>
      <c r="BF450" s="72">
        <v>310.18</v>
      </c>
      <c r="BG450" s="72">
        <v>647.19000000000005</v>
      </c>
      <c r="BH450" s="95">
        <v>62032117</v>
      </c>
      <c r="BI450" s="95">
        <v>54660076</v>
      </c>
      <c r="BJ450" s="95">
        <v>15339</v>
      </c>
      <c r="BK450" s="95">
        <v>14685</v>
      </c>
      <c r="BL450" s="72">
        <v>342.51</v>
      </c>
      <c r="BM450" s="72">
        <v>334.35</v>
      </c>
      <c r="BN450" s="72">
        <v>676.86</v>
      </c>
      <c r="BO450" s="95">
        <v>63110684</v>
      </c>
      <c r="BP450" s="95">
        <v>58875568</v>
      </c>
      <c r="BQ450" s="95">
        <v>15355</v>
      </c>
      <c r="BR450" s="95">
        <v>14674</v>
      </c>
      <c r="BS450" s="72">
        <v>353.29</v>
      </c>
      <c r="BT450" s="72">
        <v>349.19</v>
      </c>
      <c r="BU450" s="72">
        <v>702.48</v>
      </c>
      <c r="BV450" s="95">
        <v>61204549.640000001</v>
      </c>
      <c r="BW450" s="95">
        <v>57574849.579999998</v>
      </c>
      <c r="BX450" s="95">
        <v>14437</v>
      </c>
      <c r="BY450" s="95">
        <v>13740</v>
      </c>
      <c r="BZ450" s="95">
        <v>14892</v>
      </c>
      <c r="CA450" s="95">
        <v>14614</v>
      </c>
      <c r="CB450" s="95">
        <v>15024</v>
      </c>
      <c r="CC450" s="95">
        <v>15032</v>
      </c>
      <c r="CD450" s="95">
        <v>14096</v>
      </c>
      <c r="CE450" s="72">
        <v>650.75523149000003</v>
      </c>
      <c r="CF450" s="72">
        <v>676.59346364999999</v>
      </c>
      <c r="CG450" s="72">
        <v>712.40329333</v>
      </c>
      <c r="CH450" s="72">
        <v>716.50152150999998</v>
      </c>
      <c r="CI450" s="72">
        <v>731.52548966999996</v>
      </c>
      <c r="CJ450" s="96">
        <v>0.97208592319999998</v>
      </c>
      <c r="CK450" s="96">
        <v>0.95037867570000001</v>
      </c>
      <c r="CL450" s="96">
        <v>0.90846014620000004</v>
      </c>
      <c r="CM450" s="96">
        <v>0.94467349990000005</v>
      </c>
      <c r="CN450" s="96">
        <v>0.96029463079999999</v>
      </c>
      <c r="CO450" s="96">
        <v>0.95994260350000005</v>
      </c>
      <c r="CP450" s="96">
        <v>0.98670334209999999</v>
      </c>
      <c r="CQ450" s="96">
        <v>0.99584056389999998</v>
      </c>
      <c r="CR450" s="96">
        <v>0.99082447230000004</v>
      </c>
      <c r="CS450" s="95">
        <v>14430</v>
      </c>
      <c r="CT450" s="95">
        <v>14174</v>
      </c>
      <c r="CU450" s="95">
        <v>14476</v>
      </c>
      <c r="CV450" s="95">
        <v>14444</v>
      </c>
      <c r="CW450" s="95">
        <v>13313</v>
      </c>
      <c r="CX450" s="96">
        <v>0.95737939500000002</v>
      </c>
      <c r="CY450" s="96">
        <v>0.95775317400000004</v>
      </c>
      <c r="CZ450" s="96">
        <v>0.94697569299999995</v>
      </c>
      <c r="DA450" s="96">
        <v>0.96333646500000003</v>
      </c>
      <c r="DB450" s="96">
        <v>0.97546939200000005</v>
      </c>
      <c r="DC450">
        <v>2013</v>
      </c>
      <c r="DD450" s="6">
        <v>14403</v>
      </c>
      <c r="DE450" s="96">
        <v>5.1295250999999998E-3</v>
      </c>
      <c r="DF450" s="72">
        <v>757.04</v>
      </c>
      <c r="DG450" s="96">
        <v>1</v>
      </c>
      <c r="DH450" s="72">
        <v>757.04</v>
      </c>
      <c r="DI450" s="72">
        <v>757.04</v>
      </c>
      <c r="DJ450" s="96">
        <v>1</v>
      </c>
      <c r="DK450" s="72">
        <v>757.04</v>
      </c>
      <c r="DL450" s="96">
        <v>1</v>
      </c>
      <c r="DM450" s="72">
        <v>757.04</v>
      </c>
      <c r="DN450" s="96">
        <v>1</v>
      </c>
      <c r="DO450" s="96">
        <v>8.2089999999999993E-3</v>
      </c>
      <c r="DP450" s="72">
        <v>6.21</v>
      </c>
      <c r="DQ450" s="72">
        <v>750.83</v>
      </c>
      <c r="DR450" t="s">
        <v>380</v>
      </c>
      <c r="DT450" t="s">
        <v>339</v>
      </c>
    </row>
    <row r="451" spans="1:124" x14ac:dyDescent="0.3">
      <c r="A451" t="s">
        <v>381</v>
      </c>
      <c r="B451">
        <v>11461</v>
      </c>
      <c r="C451" s="95">
        <v>7776</v>
      </c>
      <c r="D451" s="95">
        <v>26113637</v>
      </c>
      <c r="E451" s="95">
        <v>7395</v>
      </c>
      <c r="F451" s="95">
        <v>30321018</v>
      </c>
      <c r="G451" s="95">
        <v>952</v>
      </c>
      <c r="H451" s="95">
        <v>2981409</v>
      </c>
      <c r="I451" s="95">
        <v>819</v>
      </c>
      <c r="J451" s="95">
        <v>3360013</v>
      </c>
      <c r="K451" s="95">
        <v>8305</v>
      </c>
      <c r="L451" s="95">
        <v>28852392</v>
      </c>
      <c r="M451" s="95">
        <v>7834</v>
      </c>
      <c r="N451" s="95">
        <v>34644326</v>
      </c>
      <c r="O451" s="95">
        <v>979</v>
      </c>
      <c r="P451" s="95">
        <v>2865595</v>
      </c>
      <c r="Q451" s="95">
        <v>817</v>
      </c>
      <c r="R451" s="95">
        <v>3524079</v>
      </c>
      <c r="S451" s="95">
        <v>8804</v>
      </c>
      <c r="T451" s="95">
        <v>31311156</v>
      </c>
      <c r="U451" s="95">
        <v>8229</v>
      </c>
      <c r="V451" s="95">
        <v>38451159</v>
      </c>
      <c r="W451" s="95">
        <v>1033</v>
      </c>
      <c r="X451" s="95">
        <v>3238831</v>
      </c>
      <c r="Y451" s="95">
        <v>858</v>
      </c>
      <c r="Z451" s="95">
        <v>3768061</v>
      </c>
      <c r="AA451" s="95">
        <v>8963</v>
      </c>
      <c r="AB451" s="95">
        <v>30218291</v>
      </c>
      <c r="AC451" s="95">
        <v>8312</v>
      </c>
      <c r="AD451" s="95">
        <v>41476670</v>
      </c>
      <c r="AE451" s="95">
        <v>1032</v>
      </c>
      <c r="AF451" s="95">
        <v>3915544</v>
      </c>
      <c r="AG451" s="95">
        <v>874</v>
      </c>
      <c r="AH451" s="95">
        <v>4726535</v>
      </c>
      <c r="AI451" s="95">
        <v>8799</v>
      </c>
      <c r="AJ451" s="95">
        <v>27906070.510000002</v>
      </c>
      <c r="AK451" s="95">
        <v>8085</v>
      </c>
      <c r="AL451" s="95">
        <v>41371065.299999997</v>
      </c>
      <c r="AM451" s="95">
        <v>1018</v>
      </c>
      <c r="AN451" s="95">
        <v>3488878</v>
      </c>
      <c r="AO451" s="95">
        <v>868</v>
      </c>
      <c r="AP451" s="95">
        <v>4645359</v>
      </c>
      <c r="AQ451" s="72">
        <v>277.79000000000002</v>
      </c>
      <c r="AR451" s="72">
        <v>341.7</v>
      </c>
      <c r="AS451" s="72">
        <v>619.49</v>
      </c>
      <c r="AT451" s="95">
        <v>29095046</v>
      </c>
      <c r="AU451" s="95">
        <v>33681031</v>
      </c>
      <c r="AV451" s="95">
        <v>8728</v>
      </c>
      <c r="AW451" s="95">
        <v>8214</v>
      </c>
      <c r="AX451" s="72">
        <v>284.7</v>
      </c>
      <c r="AY451" s="72">
        <v>367.67</v>
      </c>
      <c r="AZ451" s="72">
        <v>652.37</v>
      </c>
      <c r="BA451" s="95">
        <v>31717987</v>
      </c>
      <c r="BB451" s="95">
        <v>38168405</v>
      </c>
      <c r="BC451" s="95">
        <v>9284</v>
      </c>
      <c r="BD451" s="95">
        <v>8651</v>
      </c>
      <c r="BE451" s="72">
        <v>292.69</v>
      </c>
      <c r="BF451" s="72">
        <v>387.18</v>
      </c>
      <c r="BG451" s="72">
        <v>679.87</v>
      </c>
      <c r="BH451" s="95">
        <v>34549987</v>
      </c>
      <c r="BI451" s="95">
        <v>42219220</v>
      </c>
      <c r="BJ451" s="95">
        <v>9837</v>
      </c>
      <c r="BK451" s="95">
        <v>9087</v>
      </c>
      <c r="BL451" s="72">
        <v>284.58999999999997</v>
      </c>
      <c r="BM451" s="72">
        <v>419.15</v>
      </c>
      <c r="BN451" s="72">
        <v>703.74</v>
      </c>
      <c r="BO451" s="95">
        <v>34133835</v>
      </c>
      <c r="BP451" s="95">
        <v>46203205</v>
      </c>
      <c r="BQ451" s="95">
        <v>9995</v>
      </c>
      <c r="BR451" s="95">
        <v>9186</v>
      </c>
      <c r="BS451" s="72">
        <v>266.5</v>
      </c>
      <c r="BT451" s="72">
        <v>428.31</v>
      </c>
      <c r="BU451" s="72">
        <v>694.81</v>
      </c>
      <c r="BV451" s="95">
        <v>31394948.510000002</v>
      </c>
      <c r="BW451" s="95">
        <v>46016424.299999997</v>
      </c>
      <c r="BX451" s="95">
        <v>9817</v>
      </c>
      <c r="BY451" s="95">
        <v>8953</v>
      </c>
      <c r="BZ451" s="95">
        <v>8483</v>
      </c>
      <c r="CA451" s="95">
        <v>8979</v>
      </c>
      <c r="CB451" s="95">
        <v>9476</v>
      </c>
      <c r="CC451" s="95">
        <v>9611</v>
      </c>
      <c r="CD451" s="95">
        <v>9394</v>
      </c>
      <c r="CE451" s="72">
        <v>650.75523149000003</v>
      </c>
      <c r="CF451" s="72">
        <v>676.59346364999999</v>
      </c>
      <c r="CG451" s="72">
        <v>712.40329333</v>
      </c>
      <c r="CH451" s="72">
        <v>716.50152150999998</v>
      </c>
      <c r="CI451" s="72">
        <v>731.52548966999996</v>
      </c>
      <c r="CJ451" s="96">
        <v>0.95195546659999997</v>
      </c>
      <c r="CK451" s="96">
        <v>0.9641979047</v>
      </c>
      <c r="CL451" s="96">
        <v>0.9543330391</v>
      </c>
      <c r="CM451" s="96">
        <v>0.98218912150000004</v>
      </c>
      <c r="CN451" s="96">
        <v>0.94980969199999998</v>
      </c>
      <c r="CO451" s="96">
        <v>0.91660650560000001</v>
      </c>
      <c r="CP451" s="96">
        <v>1.0478837308</v>
      </c>
      <c r="CQ451" s="96">
        <v>0.99584056389999998</v>
      </c>
      <c r="CR451" s="96">
        <v>1.0522603910999999</v>
      </c>
      <c r="CS451" s="95">
        <v>9121</v>
      </c>
      <c r="CT451" s="95">
        <v>9733</v>
      </c>
      <c r="CU451" s="95">
        <v>10415</v>
      </c>
      <c r="CV451" s="95">
        <v>10531</v>
      </c>
      <c r="CW451" s="95">
        <v>10342</v>
      </c>
      <c r="CX451" s="96">
        <v>0.90344890499999997</v>
      </c>
      <c r="CY451" s="96">
        <v>0.90711399500000001</v>
      </c>
      <c r="CZ451" s="96">
        <v>0.91655540899999999</v>
      </c>
      <c r="DA451" s="96">
        <v>0.91365337000000002</v>
      </c>
      <c r="DB451" s="96">
        <v>0.94020278499999999</v>
      </c>
      <c r="DC451">
        <v>2013</v>
      </c>
      <c r="DD451" s="6">
        <v>8818.2000000000007</v>
      </c>
      <c r="DE451" s="96">
        <v>1.0305529E-3</v>
      </c>
      <c r="DF451" s="72">
        <v>807.29</v>
      </c>
      <c r="DG451" s="96">
        <v>1</v>
      </c>
      <c r="DH451" s="72">
        <v>807.29</v>
      </c>
      <c r="DI451" s="72">
        <v>746.35519870999997</v>
      </c>
      <c r="DJ451" s="96">
        <v>1</v>
      </c>
      <c r="DK451" s="72">
        <v>807.29</v>
      </c>
      <c r="DL451" s="96">
        <v>1</v>
      </c>
      <c r="DM451" s="72">
        <v>807.29</v>
      </c>
      <c r="DN451" s="96">
        <v>1</v>
      </c>
      <c r="DO451" s="96">
        <v>3.8419999999999999E-3</v>
      </c>
      <c r="DP451" s="72">
        <v>3.1</v>
      </c>
      <c r="DQ451" s="72">
        <v>804.19</v>
      </c>
      <c r="DR451" t="s">
        <v>381</v>
      </c>
      <c r="DT451" t="s">
        <v>339</v>
      </c>
    </row>
    <row r="452" spans="1:124" x14ac:dyDescent="0.3">
      <c r="A452" t="s">
        <v>30</v>
      </c>
      <c r="B452">
        <v>11462</v>
      </c>
      <c r="C452" s="95">
        <v>3434</v>
      </c>
      <c r="D452" s="95">
        <v>13074199</v>
      </c>
      <c r="E452" s="95">
        <v>3356</v>
      </c>
      <c r="F452" s="95">
        <v>11029849</v>
      </c>
      <c r="G452" s="95">
        <v>797</v>
      </c>
      <c r="H452" s="95">
        <v>2235288</v>
      </c>
      <c r="I452" s="95">
        <v>742</v>
      </c>
      <c r="J452" s="95">
        <v>2507220</v>
      </c>
      <c r="K452" s="95">
        <v>3387</v>
      </c>
      <c r="L452" s="95">
        <v>13045879</v>
      </c>
      <c r="M452" s="95">
        <v>3299</v>
      </c>
      <c r="N452" s="95">
        <v>11166326</v>
      </c>
      <c r="O452" s="95">
        <v>767</v>
      </c>
      <c r="P452" s="95">
        <v>1993711</v>
      </c>
      <c r="Q452" s="95">
        <v>713</v>
      </c>
      <c r="R452" s="95">
        <v>2454426</v>
      </c>
      <c r="S452" s="95">
        <v>3485</v>
      </c>
      <c r="T452" s="95">
        <v>13486562</v>
      </c>
      <c r="U452" s="95">
        <v>3380</v>
      </c>
      <c r="V452" s="95">
        <v>11700491</v>
      </c>
      <c r="W452" s="95">
        <v>792</v>
      </c>
      <c r="X452" s="95">
        <v>2237033</v>
      </c>
      <c r="Y452" s="95">
        <v>723</v>
      </c>
      <c r="Z452" s="95">
        <v>2569851</v>
      </c>
      <c r="AA452" s="95">
        <v>3471</v>
      </c>
      <c r="AB452" s="95">
        <v>12046079</v>
      </c>
      <c r="AC452" s="95">
        <v>3358</v>
      </c>
      <c r="AD452" s="95">
        <v>12907062</v>
      </c>
      <c r="AE452" s="95">
        <v>764</v>
      </c>
      <c r="AF452" s="95">
        <v>2265326</v>
      </c>
      <c r="AG452" s="95">
        <v>698</v>
      </c>
      <c r="AH452" s="95">
        <v>2915886</v>
      </c>
      <c r="AI452" s="95">
        <v>3190</v>
      </c>
      <c r="AJ452" s="95">
        <v>11288485.33</v>
      </c>
      <c r="AK452" s="95">
        <v>3079</v>
      </c>
      <c r="AL452" s="95">
        <v>12138227.689999999</v>
      </c>
      <c r="AM452" s="95">
        <v>773</v>
      </c>
      <c r="AN452" s="95">
        <v>2482464</v>
      </c>
      <c r="AO452" s="95">
        <v>711</v>
      </c>
      <c r="AP452" s="95">
        <v>3270304</v>
      </c>
      <c r="AQ452" s="72">
        <v>301.52999999999997</v>
      </c>
      <c r="AR452" s="72">
        <v>275.27999999999997</v>
      </c>
      <c r="AS452" s="72">
        <v>576.80999999999995</v>
      </c>
      <c r="AT452" s="95">
        <v>15309487</v>
      </c>
      <c r="AU452" s="95">
        <v>13537069</v>
      </c>
      <c r="AV452" s="95">
        <v>4231</v>
      </c>
      <c r="AW452" s="95">
        <v>4098</v>
      </c>
      <c r="AX452" s="72">
        <v>301.70999999999998</v>
      </c>
      <c r="AY452" s="72">
        <v>282.92</v>
      </c>
      <c r="AZ452" s="72">
        <v>584.63</v>
      </c>
      <c r="BA452" s="95">
        <v>15039590</v>
      </c>
      <c r="BB452" s="95">
        <v>13620752</v>
      </c>
      <c r="BC452" s="95">
        <v>4154</v>
      </c>
      <c r="BD452" s="95">
        <v>4012</v>
      </c>
      <c r="BE452" s="72">
        <v>306.36</v>
      </c>
      <c r="BF452" s="72">
        <v>289.83999999999997</v>
      </c>
      <c r="BG452" s="72">
        <v>596.20000000000005</v>
      </c>
      <c r="BH452" s="95">
        <v>15723595</v>
      </c>
      <c r="BI452" s="95">
        <v>14270342</v>
      </c>
      <c r="BJ452" s="95">
        <v>4277</v>
      </c>
      <c r="BK452" s="95">
        <v>4103</v>
      </c>
      <c r="BL452" s="72">
        <v>281.61</v>
      </c>
      <c r="BM452" s="72">
        <v>325.08999999999997</v>
      </c>
      <c r="BN452" s="72">
        <v>606.70000000000005</v>
      </c>
      <c r="BO452" s="95">
        <v>14311405</v>
      </c>
      <c r="BP452" s="95">
        <v>15822948</v>
      </c>
      <c r="BQ452" s="95">
        <v>4235</v>
      </c>
      <c r="BR452" s="95">
        <v>4056</v>
      </c>
      <c r="BS452" s="72">
        <v>289.57</v>
      </c>
      <c r="BT452" s="72">
        <v>338.8</v>
      </c>
      <c r="BU452" s="72">
        <v>628.37</v>
      </c>
      <c r="BV452" s="95">
        <v>13770949.33</v>
      </c>
      <c r="BW452" s="95">
        <v>15408531.689999999</v>
      </c>
      <c r="BX452" s="95">
        <v>3963</v>
      </c>
      <c r="BY452" s="95">
        <v>3790</v>
      </c>
      <c r="BZ452" s="95">
        <v>4168</v>
      </c>
      <c r="CA452" s="95">
        <v>4085</v>
      </c>
      <c r="CB452" s="95">
        <v>4193</v>
      </c>
      <c r="CC452" s="95">
        <v>4150</v>
      </c>
      <c r="CD452" s="95">
        <v>3878</v>
      </c>
      <c r="CE452" s="72">
        <v>650.75523149000003</v>
      </c>
      <c r="CF452" s="72">
        <v>676.59346364999999</v>
      </c>
      <c r="CG452" s="72">
        <v>712.40329333</v>
      </c>
      <c r="CH452" s="72">
        <v>716.50152150999998</v>
      </c>
      <c r="CI452" s="72">
        <v>731.52548966999996</v>
      </c>
      <c r="CJ452" s="96">
        <v>0.88637013129999997</v>
      </c>
      <c r="CK452" s="96">
        <v>0.86407869930000003</v>
      </c>
      <c r="CL452" s="96">
        <v>0.83688551919999998</v>
      </c>
      <c r="CM452" s="96">
        <v>0.84675326120000005</v>
      </c>
      <c r="CN452" s="96">
        <v>0.85898578910000001</v>
      </c>
      <c r="CO452" s="96">
        <v>0.99984870989999997</v>
      </c>
      <c r="CP452" s="96">
        <v>0.85874459960000005</v>
      </c>
      <c r="CQ452" s="96">
        <v>0.99584056389999998</v>
      </c>
      <c r="CR452" s="96">
        <v>0.86233128879999998</v>
      </c>
      <c r="CS452" s="95">
        <v>3747</v>
      </c>
      <c r="CT452" s="95">
        <v>3707</v>
      </c>
      <c r="CU452" s="95">
        <v>3742</v>
      </c>
      <c r="CV452" s="95">
        <v>3742</v>
      </c>
      <c r="CW452" s="95">
        <v>3456</v>
      </c>
      <c r="CX452" s="96">
        <v>0.99867958099999998</v>
      </c>
      <c r="CY452" s="96">
        <v>0.98736390299999999</v>
      </c>
      <c r="CZ452" s="96">
        <v>1.010260878</v>
      </c>
      <c r="DA452" s="96">
        <v>0.99412729799999999</v>
      </c>
      <c r="DB452" s="96">
        <v>1.009428888</v>
      </c>
      <c r="DC452">
        <v>2013</v>
      </c>
      <c r="DD452" s="6">
        <v>4011.8</v>
      </c>
      <c r="DE452" s="96">
        <v>1.4827878E-3</v>
      </c>
      <c r="DF452" s="72">
        <v>661.28</v>
      </c>
      <c r="DG452" s="96">
        <v>1</v>
      </c>
      <c r="DH452" s="72">
        <v>661.28</v>
      </c>
      <c r="DI452" s="72">
        <v>700.09795784000005</v>
      </c>
      <c r="DJ452" s="96">
        <v>1</v>
      </c>
      <c r="DK452" s="72">
        <v>661.28</v>
      </c>
      <c r="DL452" s="96">
        <v>1</v>
      </c>
      <c r="DM452" s="72">
        <v>661.28</v>
      </c>
      <c r="DN452" s="96">
        <v>1</v>
      </c>
      <c r="DO452" s="96">
        <v>5.4770000000000001E-3</v>
      </c>
      <c r="DP452" s="72">
        <v>3.62</v>
      </c>
      <c r="DQ452" s="72">
        <v>657.66</v>
      </c>
      <c r="DR452" t="s">
        <v>30</v>
      </c>
      <c r="DT452" t="s">
        <v>339</v>
      </c>
    </row>
    <row r="453" spans="1:124" x14ac:dyDescent="0.3">
      <c r="A453" t="s">
        <v>122</v>
      </c>
      <c r="B453">
        <v>11470</v>
      </c>
      <c r="C453" s="95">
        <v>55089</v>
      </c>
      <c r="D453" s="95">
        <v>211727706</v>
      </c>
      <c r="E453" s="95">
        <v>51847</v>
      </c>
      <c r="F453" s="95">
        <v>178122436</v>
      </c>
      <c r="G453" s="95">
        <v>11558</v>
      </c>
      <c r="H453" s="95">
        <v>47390230</v>
      </c>
      <c r="I453" s="95">
        <v>10236</v>
      </c>
      <c r="J453" s="95">
        <v>33725605</v>
      </c>
      <c r="K453" s="95">
        <v>53454</v>
      </c>
      <c r="L453" s="95">
        <v>211613747</v>
      </c>
      <c r="M453" s="95">
        <v>49890</v>
      </c>
      <c r="N453" s="95">
        <v>182649582</v>
      </c>
      <c r="O453" s="95">
        <v>11474</v>
      </c>
      <c r="P453" s="95">
        <v>50594980</v>
      </c>
      <c r="Q453" s="95">
        <v>10064</v>
      </c>
      <c r="R453" s="95">
        <v>36178821</v>
      </c>
      <c r="S453" s="95">
        <v>54639</v>
      </c>
      <c r="T453" s="95">
        <v>219519500</v>
      </c>
      <c r="U453" s="95">
        <v>50418</v>
      </c>
      <c r="V453" s="95">
        <v>189376568</v>
      </c>
      <c r="W453" s="95">
        <v>11682</v>
      </c>
      <c r="X453" s="95">
        <v>51275809</v>
      </c>
      <c r="Y453" s="95">
        <v>10118</v>
      </c>
      <c r="Z453" s="95">
        <v>37556538</v>
      </c>
      <c r="AA453" s="95">
        <v>55054</v>
      </c>
      <c r="AB453" s="95">
        <v>205400023</v>
      </c>
      <c r="AC453" s="95">
        <v>50470</v>
      </c>
      <c r="AD453" s="95">
        <v>199131277</v>
      </c>
      <c r="AE453" s="95">
        <v>11815</v>
      </c>
      <c r="AF453" s="95">
        <v>52209522</v>
      </c>
      <c r="AG453" s="95">
        <v>10330</v>
      </c>
      <c r="AH453" s="95">
        <v>39809725</v>
      </c>
      <c r="AI453" s="95">
        <v>52755</v>
      </c>
      <c r="AJ453" s="95">
        <v>193893398.59</v>
      </c>
      <c r="AK453" s="95">
        <v>47870</v>
      </c>
      <c r="AL453" s="95">
        <v>192615455.11000001</v>
      </c>
      <c r="AM453" s="95">
        <v>12139</v>
      </c>
      <c r="AN453" s="95">
        <v>56476685</v>
      </c>
      <c r="AO453" s="95">
        <v>10625</v>
      </c>
      <c r="AP453" s="95">
        <v>42683114</v>
      </c>
      <c r="AQ453" s="72">
        <v>323.99</v>
      </c>
      <c r="AR453" s="72">
        <v>284.36</v>
      </c>
      <c r="AS453" s="72">
        <v>608.35</v>
      </c>
      <c r="AT453" s="95">
        <v>259117936</v>
      </c>
      <c r="AU453" s="95">
        <v>211848041</v>
      </c>
      <c r="AV453" s="95">
        <v>66647</v>
      </c>
      <c r="AW453" s="95">
        <v>62083</v>
      </c>
      <c r="AX453" s="72">
        <v>336.54</v>
      </c>
      <c r="AY453" s="72">
        <v>304.16000000000003</v>
      </c>
      <c r="AZ453" s="72">
        <v>640.70000000000005</v>
      </c>
      <c r="BA453" s="95">
        <v>262208727</v>
      </c>
      <c r="BB453" s="95">
        <v>218828403</v>
      </c>
      <c r="BC453" s="95">
        <v>64928</v>
      </c>
      <c r="BD453" s="95">
        <v>59954</v>
      </c>
      <c r="BE453" s="72">
        <v>340.26</v>
      </c>
      <c r="BF453" s="72">
        <v>312.39</v>
      </c>
      <c r="BG453" s="72">
        <v>652.65</v>
      </c>
      <c r="BH453" s="95">
        <v>270795309</v>
      </c>
      <c r="BI453" s="95">
        <v>226933106</v>
      </c>
      <c r="BJ453" s="95">
        <v>66321</v>
      </c>
      <c r="BK453" s="95">
        <v>60536</v>
      </c>
      <c r="BL453" s="72">
        <v>321.04000000000002</v>
      </c>
      <c r="BM453" s="72">
        <v>327.5</v>
      </c>
      <c r="BN453" s="72">
        <v>648.54</v>
      </c>
      <c r="BO453" s="95">
        <v>257609545</v>
      </c>
      <c r="BP453" s="95">
        <v>238941002</v>
      </c>
      <c r="BQ453" s="95">
        <v>66869</v>
      </c>
      <c r="BR453" s="95">
        <v>60800</v>
      </c>
      <c r="BS453" s="72">
        <v>321.51</v>
      </c>
      <c r="BT453" s="72">
        <v>335.21</v>
      </c>
      <c r="BU453" s="72">
        <v>656.72</v>
      </c>
      <c r="BV453" s="95">
        <v>250370083.59</v>
      </c>
      <c r="BW453" s="95">
        <v>235298569.11000001</v>
      </c>
      <c r="BX453" s="95">
        <v>64894</v>
      </c>
      <c r="BY453" s="95">
        <v>58495</v>
      </c>
      <c r="BZ453" s="95">
        <v>64472</v>
      </c>
      <c r="CA453" s="95">
        <v>62530</v>
      </c>
      <c r="CB453" s="95">
        <v>63533</v>
      </c>
      <c r="CC453" s="95">
        <v>63988</v>
      </c>
      <c r="CD453" s="95">
        <v>61764</v>
      </c>
      <c r="CE453" s="72">
        <v>650.75523149000003</v>
      </c>
      <c r="CF453" s="72">
        <v>676.59346364999999</v>
      </c>
      <c r="CG453" s="72">
        <v>712.40329333</v>
      </c>
      <c r="CH453" s="72">
        <v>716.50152150999998</v>
      </c>
      <c r="CI453" s="72">
        <v>731.52548966999996</v>
      </c>
      <c r="CJ453" s="96">
        <v>0.934836895</v>
      </c>
      <c r="CK453" s="96">
        <v>0.94694973339999999</v>
      </c>
      <c r="CL453" s="96">
        <v>0.9161243443</v>
      </c>
      <c r="CM453" s="96">
        <v>0.90514811279999996</v>
      </c>
      <c r="CN453" s="96">
        <v>0.89774041950000005</v>
      </c>
      <c r="CO453" s="96">
        <v>0.97681277070000005</v>
      </c>
      <c r="CP453" s="96">
        <v>0.94200232490000002</v>
      </c>
      <c r="CQ453" s="96">
        <v>0.99584056389999998</v>
      </c>
      <c r="CR453" s="96">
        <v>0.94593675389999998</v>
      </c>
      <c r="CS453" s="95">
        <v>65839</v>
      </c>
      <c r="CT453" s="95">
        <v>63766</v>
      </c>
      <c r="CU453" s="95">
        <v>64571</v>
      </c>
      <c r="CV453" s="95">
        <v>64006</v>
      </c>
      <c r="CW453" s="95">
        <v>60947</v>
      </c>
      <c r="CX453" s="96">
        <v>0.96210500200000004</v>
      </c>
      <c r="CY453" s="96">
        <v>0.97476299200000005</v>
      </c>
      <c r="CZ453" s="96">
        <v>0.97533813000000003</v>
      </c>
      <c r="DA453" s="96">
        <v>0.98471211999999997</v>
      </c>
      <c r="DB453" s="96">
        <v>0.98811216599999996</v>
      </c>
      <c r="DC453">
        <v>2013</v>
      </c>
      <c r="DD453" s="6">
        <v>60373.599999999999</v>
      </c>
      <c r="DE453" s="96">
        <v>9.2215955000000006E-3</v>
      </c>
      <c r="DF453" s="72">
        <v>719.77</v>
      </c>
      <c r="DG453" s="96">
        <v>1</v>
      </c>
      <c r="DH453" s="72">
        <v>719.77</v>
      </c>
      <c r="DI453" s="72">
        <v>746.35519870999997</v>
      </c>
      <c r="DJ453" s="96">
        <v>1</v>
      </c>
      <c r="DK453" s="72">
        <v>719.77</v>
      </c>
      <c r="DL453" s="96">
        <v>1</v>
      </c>
      <c r="DM453" s="72">
        <v>719.77</v>
      </c>
      <c r="DN453" s="96">
        <v>1</v>
      </c>
      <c r="DO453" s="96">
        <v>2.2964999999999999E-2</v>
      </c>
      <c r="DP453" s="72">
        <v>16.53</v>
      </c>
      <c r="DQ453" s="72">
        <v>703.24</v>
      </c>
      <c r="DR453" t="s">
        <v>122</v>
      </c>
      <c r="DT453" t="s">
        <v>339</v>
      </c>
    </row>
    <row r="454" spans="1:124" x14ac:dyDescent="0.3">
      <c r="A454" t="s">
        <v>382</v>
      </c>
      <c r="B454">
        <v>11471</v>
      </c>
      <c r="C454" s="95">
        <v>3661</v>
      </c>
      <c r="D454" s="95">
        <v>13087830</v>
      </c>
      <c r="E454" s="95">
        <v>3568</v>
      </c>
      <c r="F454" s="95">
        <v>12854327</v>
      </c>
      <c r="G454" s="95">
        <v>776</v>
      </c>
      <c r="H454" s="95">
        <v>2432143</v>
      </c>
      <c r="I454" s="95">
        <v>715</v>
      </c>
      <c r="J454" s="95">
        <v>2569817</v>
      </c>
      <c r="K454" s="95">
        <v>3761</v>
      </c>
      <c r="L454" s="95">
        <v>13042724</v>
      </c>
      <c r="M454" s="95">
        <v>3642</v>
      </c>
      <c r="N454" s="95">
        <v>13949616</v>
      </c>
      <c r="O454" s="95">
        <v>767</v>
      </c>
      <c r="P454" s="95">
        <v>2503378</v>
      </c>
      <c r="Q454" s="95">
        <v>708</v>
      </c>
      <c r="R454" s="95">
        <v>2626161</v>
      </c>
      <c r="S454" s="95">
        <v>3944</v>
      </c>
      <c r="T454" s="95">
        <v>13131514</v>
      </c>
      <c r="U454" s="95">
        <v>3802</v>
      </c>
      <c r="V454" s="95">
        <v>15563394</v>
      </c>
      <c r="W454" s="95">
        <v>790</v>
      </c>
      <c r="X454" s="95">
        <v>1743588</v>
      </c>
      <c r="Y454" s="95">
        <v>721</v>
      </c>
      <c r="Z454" s="95">
        <v>2746767</v>
      </c>
      <c r="AA454" s="95">
        <v>4039</v>
      </c>
      <c r="AB454" s="95">
        <v>13577201</v>
      </c>
      <c r="AC454" s="95">
        <v>3890</v>
      </c>
      <c r="AD454" s="95">
        <v>16714801</v>
      </c>
      <c r="AE454" s="95">
        <v>819</v>
      </c>
      <c r="AF454" s="95">
        <v>2122694</v>
      </c>
      <c r="AG454" s="95">
        <v>749</v>
      </c>
      <c r="AH454" s="95">
        <v>2963237</v>
      </c>
      <c r="AI454" s="95">
        <v>3814</v>
      </c>
      <c r="AJ454" s="95">
        <v>13566104</v>
      </c>
      <c r="AK454" s="95">
        <v>3661</v>
      </c>
      <c r="AL454" s="95">
        <v>15974775</v>
      </c>
      <c r="AM454" s="95">
        <v>779</v>
      </c>
      <c r="AN454" s="95">
        <v>1805945</v>
      </c>
      <c r="AO454" s="95">
        <v>715</v>
      </c>
      <c r="AP454" s="95">
        <v>2977115</v>
      </c>
      <c r="AQ454" s="72">
        <v>291.49</v>
      </c>
      <c r="AR454" s="72">
        <v>300.10000000000002</v>
      </c>
      <c r="AS454" s="72">
        <v>591.59</v>
      </c>
      <c r="AT454" s="95">
        <v>15519973</v>
      </c>
      <c r="AU454" s="95">
        <v>15424144</v>
      </c>
      <c r="AV454" s="95">
        <v>4437</v>
      </c>
      <c r="AW454" s="95">
        <v>4283</v>
      </c>
      <c r="AX454" s="72">
        <v>286.11</v>
      </c>
      <c r="AY454" s="72">
        <v>317.54000000000002</v>
      </c>
      <c r="AZ454" s="72">
        <v>603.65</v>
      </c>
      <c r="BA454" s="95">
        <v>15546102</v>
      </c>
      <c r="BB454" s="95">
        <v>16575777</v>
      </c>
      <c r="BC454" s="95">
        <v>4528</v>
      </c>
      <c r="BD454" s="95">
        <v>4350</v>
      </c>
      <c r="BE454" s="72">
        <v>261.85000000000002</v>
      </c>
      <c r="BF454" s="72">
        <v>337.35</v>
      </c>
      <c r="BG454" s="72">
        <v>599.20000000000005</v>
      </c>
      <c r="BH454" s="95">
        <v>14875102</v>
      </c>
      <c r="BI454" s="95">
        <v>18310161</v>
      </c>
      <c r="BJ454" s="95">
        <v>4734</v>
      </c>
      <c r="BK454" s="95">
        <v>4523</v>
      </c>
      <c r="BL454" s="72">
        <v>269.31</v>
      </c>
      <c r="BM454" s="72">
        <v>353.49</v>
      </c>
      <c r="BN454" s="72">
        <v>622.79999999999995</v>
      </c>
      <c r="BO454" s="95">
        <v>15699895</v>
      </c>
      <c r="BP454" s="95">
        <v>19678038</v>
      </c>
      <c r="BQ454" s="95">
        <v>4858</v>
      </c>
      <c r="BR454" s="95">
        <v>4639</v>
      </c>
      <c r="BS454" s="72">
        <v>278.89999999999998</v>
      </c>
      <c r="BT454" s="72">
        <v>360.91</v>
      </c>
      <c r="BU454" s="72">
        <v>639.80999999999995</v>
      </c>
      <c r="BV454" s="95">
        <v>15372049</v>
      </c>
      <c r="BW454" s="95">
        <v>18951890</v>
      </c>
      <c r="BX454" s="95">
        <v>4593</v>
      </c>
      <c r="BY454" s="95">
        <v>4376</v>
      </c>
      <c r="BZ454" s="95">
        <v>4364</v>
      </c>
      <c r="CA454" s="95">
        <v>4442</v>
      </c>
      <c r="CB454" s="95">
        <v>4632</v>
      </c>
      <c r="CC454" s="95">
        <v>4754</v>
      </c>
      <c r="CD454" s="95">
        <v>4487</v>
      </c>
      <c r="CE454" s="72">
        <v>650.75523149000003</v>
      </c>
      <c r="CF454" s="72">
        <v>676.59346364999999</v>
      </c>
      <c r="CG454" s="72">
        <v>712.40329333</v>
      </c>
      <c r="CH454" s="72">
        <v>716.50152150999998</v>
      </c>
      <c r="CI454" s="72">
        <v>731.52548966999996</v>
      </c>
      <c r="CJ454" s="96">
        <v>0.90908220380000004</v>
      </c>
      <c r="CK454" s="96">
        <v>0.89219011479999999</v>
      </c>
      <c r="CL454" s="96">
        <v>0.84109661710000005</v>
      </c>
      <c r="CM454" s="96">
        <v>0.86922355539999996</v>
      </c>
      <c r="CN454" s="96">
        <v>0.87462434190000005</v>
      </c>
      <c r="CO454" s="96">
        <v>0.9309733576</v>
      </c>
      <c r="CP454" s="96">
        <v>0.9422862206</v>
      </c>
      <c r="CQ454" s="96">
        <v>0.99584056389999998</v>
      </c>
      <c r="CR454" s="96">
        <v>0.94622183530000004</v>
      </c>
      <c r="CS454" s="95">
        <v>4116</v>
      </c>
      <c r="CT454" s="95">
        <v>4221</v>
      </c>
      <c r="CU454" s="95">
        <v>4439</v>
      </c>
      <c r="CV454" s="95">
        <v>4609</v>
      </c>
      <c r="CW454" s="95">
        <v>4369</v>
      </c>
      <c r="CX454" s="96">
        <v>0.92085033900000002</v>
      </c>
      <c r="CY454" s="96">
        <v>0.91631862799999997</v>
      </c>
      <c r="CZ454" s="96">
        <v>0.93550192799999998</v>
      </c>
      <c r="DA454" s="96">
        <v>0.93085225400000005</v>
      </c>
      <c r="DB454" s="96">
        <v>0.95019510200000001</v>
      </c>
      <c r="DC454">
        <v>2013</v>
      </c>
      <c r="DD454" s="6">
        <v>4434.2</v>
      </c>
      <c r="DE454" s="96">
        <v>1.3673499E-3</v>
      </c>
      <c r="DF454" s="72">
        <v>725.7</v>
      </c>
      <c r="DG454" s="96">
        <v>1</v>
      </c>
      <c r="DH454" s="72">
        <v>725.7</v>
      </c>
      <c r="DI454" s="72">
        <v>700.09795784000005</v>
      </c>
      <c r="DJ454" s="96">
        <v>1</v>
      </c>
      <c r="DK454" s="72">
        <v>725.7</v>
      </c>
      <c r="DL454" s="96">
        <v>1</v>
      </c>
      <c r="DM454" s="72">
        <v>725.7</v>
      </c>
      <c r="DN454" s="96">
        <v>1</v>
      </c>
      <c r="DO454" s="96">
        <v>4.5820000000000001E-3</v>
      </c>
      <c r="DP454" s="72">
        <v>3.33</v>
      </c>
      <c r="DQ454" s="72">
        <v>722.37</v>
      </c>
      <c r="DR454" t="s">
        <v>382</v>
      </c>
      <c r="DT454" t="s">
        <v>339</v>
      </c>
    </row>
    <row r="455" spans="1:124" x14ac:dyDescent="0.3">
      <c r="A455" t="s">
        <v>383</v>
      </c>
      <c r="B455">
        <v>11480</v>
      </c>
      <c r="C455" s="95">
        <v>446</v>
      </c>
      <c r="D455" s="95">
        <v>2147464</v>
      </c>
      <c r="E455" s="95">
        <v>438</v>
      </c>
      <c r="F455" s="95">
        <v>1358954</v>
      </c>
      <c r="G455" s="95">
        <v>115</v>
      </c>
      <c r="H455" s="95">
        <v>744369</v>
      </c>
      <c r="I455" s="95">
        <v>105</v>
      </c>
      <c r="J455" s="95">
        <v>427825</v>
      </c>
      <c r="K455" s="95">
        <v>442</v>
      </c>
      <c r="L455" s="95">
        <v>1813074</v>
      </c>
      <c r="M455" s="95">
        <v>432</v>
      </c>
      <c r="N455" s="95">
        <v>1364817</v>
      </c>
      <c r="O455" s="95">
        <v>105</v>
      </c>
      <c r="P455" s="95">
        <v>607975</v>
      </c>
      <c r="Q455" s="95">
        <v>95</v>
      </c>
      <c r="R455" s="95">
        <v>450896</v>
      </c>
      <c r="S455" s="95">
        <v>424</v>
      </c>
      <c r="T455" s="95">
        <v>1938485</v>
      </c>
      <c r="U455" s="95">
        <v>412</v>
      </c>
      <c r="V455" s="95">
        <v>1334360</v>
      </c>
      <c r="W455" s="95">
        <v>107</v>
      </c>
      <c r="X455" s="95">
        <v>715663</v>
      </c>
      <c r="Y455" s="95">
        <v>96</v>
      </c>
      <c r="Z455" s="95">
        <v>472458</v>
      </c>
      <c r="AA455" s="95">
        <v>430</v>
      </c>
      <c r="AB455" s="95">
        <v>1760685</v>
      </c>
      <c r="AC455" s="95">
        <v>413</v>
      </c>
      <c r="AD455" s="95">
        <v>1641371</v>
      </c>
      <c r="AE455" s="95">
        <v>105</v>
      </c>
      <c r="AF455" s="95">
        <v>705942</v>
      </c>
      <c r="AG455" s="95">
        <v>100</v>
      </c>
      <c r="AH455" s="95">
        <v>474914</v>
      </c>
      <c r="AI455" s="95">
        <v>403</v>
      </c>
      <c r="AJ455" s="95">
        <v>1636197</v>
      </c>
      <c r="AK455" s="95">
        <v>385</v>
      </c>
      <c r="AL455" s="95">
        <v>1714940</v>
      </c>
      <c r="AM455" s="95">
        <v>96</v>
      </c>
      <c r="AN455" s="95">
        <v>571021</v>
      </c>
      <c r="AO455" s="95">
        <v>93</v>
      </c>
      <c r="AP455" s="95">
        <v>368401</v>
      </c>
      <c r="AQ455" s="72">
        <v>429.57</v>
      </c>
      <c r="AR455" s="72">
        <v>274.20999999999998</v>
      </c>
      <c r="AS455" s="72">
        <v>703.78</v>
      </c>
      <c r="AT455" s="95">
        <v>2891833</v>
      </c>
      <c r="AU455" s="95">
        <v>1786779</v>
      </c>
      <c r="AV455" s="95">
        <v>561</v>
      </c>
      <c r="AW455" s="95">
        <v>543</v>
      </c>
      <c r="AX455" s="72">
        <v>368.84</v>
      </c>
      <c r="AY455" s="72">
        <v>287.11</v>
      </c>
      <c r="AZ455" s="72">
        <v>655.95</v>
      </c>
      <c r="BA455" s="95">
        <v>2421049</v>
      </c>
      <c r="BB455" s="95">
        <v>1815713</v>
      </c>
      <c r="BC455" s="95">
        <v>547</v>
      </c>
      <c r="BD455" s="95">
        <v>527</v>
      </c>
      <c r="BE455" s="72">
        <v>416.53</v>
      </c>
      <c r="BF455" s="72">
        <v>296.39</v>
      </c>
      <c r="BG455" s="72">
        <v>712.92</v>
      </c>
      <c r="BH455" s="95">
        <v>2654148</v>
      </c>
      <c r="BI455" s="95">
        <v>1806818</v>
      </c>
      <c r="BJ455" s="95">
        <v>531</v>
      </c>
      <c r="BK455" s="95">
        <v>508</v>
      </c>
      <c r="BL455" s="72">
        <v>384.21</v>
      </c>
      <c r="BM455" s="72">
        <v>343.78</v>
      </c>
      <c r="BN455" s="72">
        <v>727.99</v>
      </c>
      <c r="BO455" s="95">
        <v>2466627</v>
      </c>
      <c r="BP455" s="95">
        <v>2116285</v>
      </c>
      <c r="BQ455" s="95">
        <v>535</v>
      </c>
      <c r="BR455" s="95">
        <v>513</v>
      </c>
      <c r="BS455" s="72">
        <v>368.61</v>
      </c>
      <c r="BT455" s="72">
        <v>363.2</v>
      </c>
      <c r="BU455" s="72">
        <v>731.81</v>
      </c>
      <c r="BV455" s="95">
        <v>2207218</v>
      </c>
      <c r="BW455" s="95">
        <v>2083341</v>
      </c>
      <c r="BX455" s="95">
        <v>499</v>
      </c>
      <c r="BY455" s="95">
        <v>478</v>
      </c>
      <c r="BZ455" s="95">
        <v>552</v>
      </c>
      <c r="CA455" s="95">
        <v>537</v>
      </c>
      <c r="CB455" s="95">
        <v>520</v>
      </c>
      <c r="CC455" s="95">
        <v>525</v>
      </c>
      <c r="CD455" s="95">
        <v>489</v>
      </c>
      <c r="CE455" s="72">
        <v>650.75523149000003</v>
      </c>
      <c r="CF455" s="72">
        <v>676.59346364999999</v>
      </c>
      <c r="CG455" s="72">
        <v>712.40329333</v>
      </c>
      <c r="CH455" s="72">
        <v>716.50152150999998</v>
      </c>
      <c r="CI455" s="72">
        <v>731.52548966999996</v>
      </c>
      <c r="CJ455" s="96">
        <v>1.0814818935999999</v>
      </c>
      <c r="CK455" s="96">
        <v>0.9694891175</v>
      </c>
      <c r="CL455" s="96">
        <v>1.0007253008000001</v>
      </c>
      <c r="CM455" s="96">
        <v>1.0160341299</v>
      </c>
      <c r="CN455" s="96">
        <v>1.0003889274</v>
      </c>
      <c r="CO455" s="96">
        <v>1.0473270352999999</v>
      </c>
      <c r="CP455" s="96">
        <v>0.96781983059999999</v>
      </c>
      <c r="CQ455" s="96">
        <v>0.99584056389999998</v>
      </c>
      <c r="CR455" s="96">
        <v>0.97186209069999996</v>
      </c>
      <c r="CS455" s="95">
        <v>479</v>
      </c>
      <c r="CT455" s="95">
        <v>458</v>
      </c>
      <c r="CU455" s="95">
        <v>452</v>
      </c>
      <c r="CV455" s="95">
        <v>456</v>
      </c>
      <c r="CW455" s="95">
        <v>411</v>
      </c>
      <c r="CX455" s="96">
        <v>1.1081786280000001</v>
      </c>
      <c r="CY455" s="96">
        <v>1.0866163310000001</v>
      </c>
      <c r="CZ455" s="96">
        <v>1.0541610029999999</v>
      </c>
      <c r="DA455" s="96">
        <v>0.97857896799999999</v>
      </c>
      <c r="DB455" s="96">
        <v>1.0013848329999999</v>
      </c>
      <c r="DC455">
        <v>2013</v>
      </c>
      <c r="DD455" s="6">
        <v>513.79999999999995</v>
      </c>
      <c r="DE455" s="96">
        <v>9.3948642000000002E-3</v>
      </c>
      <c r="DF455" s="72">
        <v>739.37</v>
      </c>
      <c r="DG455" s="96">
        <v>1</v>
      </c>
      <c r="DH455" s="72">
        <v>739.37</v>
      </c>
      <c r="DI455" s="72">
        <v>700.09795784000005</v>
      </c>
      <c r="DJ455" s="96">
        <v>0.71679843750000005</v>
      </c>
      <c r="DK455" s="72">
        <v>728.24809630000004</v>
      </c>
      <c r="DL455" s="96">
        <v>0.99442194409999995</v>
      </c>
      <c r="DM455" s="72">
        <v>724.18588769999997</v>
      </c>
      <c r="DN455" s="96">
        <v>0.99370652530000003</v>
      </c>
      <c r="DO455" s="96">
        <v>2.4152E-2</v>
      </c>
      <c r="DP455" s="72">
        <v>17.38</v>
      </c>
      <c r="DQ455" s="72">
        <v>706.81</v>
      </c>
      <c r="DR455" t="s">
        <v>383</v>
      </c>
      <c r="DT455" t="s">
        <v>339</v>
      </c>
    </row>
    <row r="456" spans="1:124" x14ac:dyDescent="0.3">
      <c r="A456" t="s">
        <v>384</v>
      </c>
      <c r="B456">
        <v>11490</v>
      </c>
      <c r="C456" s="95">
        <v>9726</v>
      </c>
      <c r="D456" s="95">
        <v>32494673</v>
      </c>
      <c r="E456" s="95">
        <v>9556</v>
      </c>
      <c r="F456" s="95">
        <v>31676139</v>
      </c>
      <c r="G456" s="95">
        <v>2055</v>
      </c>
      <c r="H456" s="95">
        <v>6499065</v>
      </c>
      <c r="I456" s="95">
        <v>1898</v>
      </c>
      <c r="J456" s="95">
        <v>6435474</v>
      </c>
      <c r="K456" s="95">
        <v>9469</v>
      </c>
      <c r="L456" s="95">
        <v>33205158</v>
      </c>
      <c r="M456" s="95">
        <v>9249</v>
      </c>
      <c r="N456" s="95">
        <v>31922218</v>
      </c>
      <c r="O456" s="95">
        <v>1976</v>
      </c>
      <c r="P456" s="95">
        <v>7047905</v>
      </c>
      <c r="Q456" s="95">
        <v>1829</v>
      </c>
      <c r="R456" s="95">
        <v>6514670</v>
      </c>
      <c r="S456" s="95">
        <v>9673</v>
      </c>
      <c r="T456" s="95">
        <v>35920320</v>
      </c>
      <c r="U456" s="95">
        <v>9385</v>
      </c>
      <c r="V456" s="95">
        <v>33222448</v>
      </c>
      <c r="W456" s="95">
        <v>1961</v>
      </c>
      <c r="X456" s="95">
        <v>7754276</v>
      </c>
      <c r="Y456" s="95">
        <v>1794</v>
      </c>
      <c r="Z456" s="95">
        <v>6738255</v>
      </c>
      <c r="AA456" s="95">
        <v>9824</v>
      </c>
      <c r="AB456" s="95">
        <v>34264276</v>
      </c>
      <c r="AC456" s="95">
        <v>9489</v>
      </c>
      <c r="AD456" s="95">
        <v>37399757</v>
      </c>
      <c r="AE456" s="95">
        <v>1959</v>
      </c>
      <c r="AF456" s="95">
        <v>7004959</v>
      </c>
      <c r="AG456" s="95">
        <v>1784</v>
      </c>
      <c r="AH456" s="95">
        <v>7195126</v>
      </c>
      <c r="AI456" s="95">
        <v>9378</v>
      </c>
      <c r="AJ456" s="95">
        <v>33004462</v>
      </c>
      <c r="AK456" s="95">
        <v>8979</v>
      </c>
      <c r="AL456" s="95">
        <v>35945568.960000001</v>
      </c>
      <c r="AM456" s="95">
        <v>1981</v>
      </c>
      <c r="AN456" s="95">
        <v>7259191</v>
      </c>
      <c r="AO456" s="95">
        <v>1801</v>
      </c>
      <c r="AP456" s="95">
        <v>7396358</v>
      </c>
      <c r="AQ456" s="72">
        <v>275.82</v>
      </c>
      <c r="AR456" s="72">
        <v>277.27999999999997</v>
      </c>
      <c r="AS456" s="72">
        <v>553.1</v>
      </c>
      <c r="AT456" s="95">
        <v>38993738</v>
      </c>
      <c r="AU456" s="95">
        <v>38111613</v>
      </c>
      <c r="AV456" s="95">
        <v>11781</v>
      </c>
      <c r="AW456" s="95">
        <v>11454</v>
      </c>
      <c r="AX456" s="72">
        <v>293.08999999999997</v>
      </c>
      <c r="AY456" s="72">
        <v>289.14</v>
      </c>
      <c r="AZ456" s="72">
        <v>582.23</v>
      </c>
      <c r="BA456" s="95">
        <v>40253063</v>
      </c>
      <c r="BB456" s="95">
        <v>38436888</v>
      </c>
      <c r="BC456" s="95">
        <v>11445</v>
      </c>
      <c r="BD456" s="95">
        <v>11078</v>
      </c>
      <c r="BE456" s="72">
        <v>312.83999999999997</v>
      </c>
      <c r="BF456" s="72">
        <v>297.89</v>
      </c>
      <c r="BG456" s="72">
        <v>610.73</v>
      </c>
      <c r="BH456" s="95">
        <v>43674596</v>
      </c>
      <c r="BI456" s="95">
        <v>39960703</v>
      </c>
      <c r="BJ456" s="95">
        <v>11634</v>
      </c>
      <c r="BK456" s="95">
        <v>11179</v>
      </c>
      <c r="BL456" s="72">
        <v>291.87</v>
      </c>
      <c r="BM456" s="72">
        <v>329.66</v>
      </c>
      <c r="BN456" s="72">
        <v>621.53</v>
      </c>
      <c r="BO456" s="95">
        <v>41269235</v>
      </c>
      <c r="BP456" s="95">
        <v>44594883</v>
      </c>
      <c r="BQ456" s="95">
        <v>11783</v>
      </c>
      <c r="BR456" s="95">
        <v>11273</v>
      </c>
      <c r="BS456" s="72">
        <v>295.39</v>
      </c>
      <c r="BT456" s="72">
        <v>335.05</v>
      </c>
      <c r="BU456" s="72">
        <v>630.44000000000005</v>
      </c>
      <c r="BV456" s="95">
        <v>40263653</v>
      </c>
      <c r="BW456" s="95">
        <v>43341926.960000001</v>
      </c>
      <c r="BX456" s="95">
        <v>11359</v>
      </c>
      <c r="BY456" s="95">
        <v>10780</v>
      </c>
      <c r="BZ456" s="95">
        <v>11625</v>
      </c>
      <c r="CA456" s="95">
        <v>11267</v>
      </c>
      <c r="CB456" s="95">
        <v>11415</v>
      </c>
      <c r="CC456" s="95">
        <v>11541</v>
      </c>
      <c r="CD456" s="95">
        <v>11076</v>
      </c>
      <c r="CE456" s="72">
        <v>650.75523149000003</v>
      </c>
      <c r="CF456" s="72">
        <v>676.59346364999999</v>
      </c>
      <c r="CG456" s="72">
        <v>712.40329333</v>
      </c>
      <c r="CH456" s="72">
        <v>716.50152150999998</v>
      </c>
      <c r="CI456" s="72">
        <v>731.52548966999996</v>
      </c>
      <c r="CJ456" s="96">
        <v>0.84993554140000005</v>
      </c>
      <c r="CK456" s="96">
        <v>0.86053151750000001</v>
      </c>
      <c r="CL456" s="96">
        <v>0.85728126989999998</v>
      </c>
      <c r="CM456" s="96">
        <v>0.867451054</v>
      </c>
      <c r="CN456" s="96">
        <v>0.86181549229999999</v>
      </c>
      <c r="CO456" s="96">
        <v>0.94164734940000006</v>
      </c>
      <c r="CP456" s="96">
        <v>0.9126590497</v>
      </c>
      <c r="CQ456" s="96">
        <v>0.99584056389999998</v>
      </c>
      <c r="CR456" s="96">
        <v>0.91647092159999999</v>
      </c>
      <c r="CS456" s="95">
        <v>11189</v>
      </c>
      <c r="CT456" s="95">
        <v>10975</v>
      </c>
      <c r="CU456" s="95">
        <v>10976</v>
      </c>
      <c r="CV456" s="95">
        <v>11080</v>
      </c>
      <c r="CW456" s="95">
        <v>10540</v>
      </c>
      <c r="CX456" s="96">
        <v>0.97288057900000002</v>
      </c>
      <c r="CY456" s="96">
        <v>0.95789119499999997</v>
      </c>
      <c r="CZ456" s="96">
        <v>0.9209927</v>
      </c>
      <c r="DA456" s="96">
        <v>0.92845971800000004</v>
      </c>
      <c r="DB456" s="96">
        <v>0.92694901699999999</v>
      </c>
      <c r="DC456">
        <v>2013</v>
      </c>
      <c r="DD456" s="6">
        <v>11152.8</v>
      </c>
      <c r="DE456" s="96">
        <v>1.8098544E-3</v>
      </c>
      <c r="DF456" s="72">
        <v>702.57</v>
      </c>
      <c r="DG456" s="96">
        <v>1</v>
      </c>
      <c r="DH456" s="72">
        <v>702.57</v>
      </c>
      <c r="DI456" s="72">
        <v>700.87667700999998</v>
      </c>
      <c r="DJ456" s="96">
        <v>1</v>
      </c>
      <c r="DK456" s="72">
        <v>702.57</v>
      </c>
      <c r="DL456" s="96">
        <v>1</v>
      </c>
      <c r="DM456" s="72">
        <v>702.57</v>
      </c>
      <c r="DN456" s="96">
        <v>1</v>
      </c>
      <c r="DO456" s="96">
        <v>5.6499999999999996E-3</v>
      </c>
      <c r="DP456" s="72">
        <v>3.97</v>
      </c>
      <c r="DQ456" s="72">
        <v>698.6</v>
      </c>
      <c r="DR456" t="s">
        <v>384</v>
      </c>
      <c r="DT456" t="s">
        <v>339</v>
      </c>
    </row>
    <row r="457" spans="1:124" x14ac:dyDescent="0.3">
      <c r="A457" t="s">
        <v>385</v>
      </c>
      <c r="B457">
        <v>11500</v>
      </c>
      <c r="C457" s="95">
        <v>5264</v>
      </c>
      <c r="D457" s="95">
        <v>22066851</v>
      </c>
      <c r="E457" s="95">
        <v>5087</v>
      </c>
      <c r="F457" s="95">
        <v>16225145</v>
      </c>
      <c r="G457" s="95">
        <v>1468</v>
      </c>
      <c r="H457" s="95">
        <v>5239187</v>
      </c>
      <c r="I457" s="95">
        <v>1331</v>
      </c>
      <c r="J457" s="95">
        <v>4808534</v>
      </c>
      <c r="K457" s="95">
        <v>5313</v>
      </c>
      <c r="L457" s="95">
        <v>21216648</v>
      </c>
      <c r="M457" s="95">
        <v>5111</v>
      </c>
      <c r="N457" s="95">
        <v>17076935</v>
      </c>
      <c r="O457" s="95">
        <v>1481</v>
      </c>
      <c r="P457" s="95">
        <v>5082395</v>
      </c>
      <c r="Q457" s="95">
        <v>1353</v>
      </c>
      <c r="R457" s="95">
        <v>4677527</v>
      </c>
      <c r="S457" s="95">
        <v>5490</v>
      </c>
      <c r="T457" s="95">
        <v>21729579</v>
      </c>
      <c r="U457" s="95">
        <v>5252</v>
      </c>
      <c r="V457" s="95">
        <v>18030615</v>
      </c>
      <c r="W457" s="95">
        <v>1515</v>
      </c>
      <c r="X457" s="95">
        <v>4698058</v>
      </c>
      <c r="Y457" s="95">
        <v>1381</v>
      </c>
      <c r="Z457" s="95">
        <v>4796868</v>
      </c>
      <c r="AA457" s="95">
        <v>5529</v>
      </c>
      <c r="AB457" s="95">
        <v>21531617</v>
      </c>
      <c r="AC457" s="95">
        <v>5282</v>
      </c>
      <c r="AD457" s="95">
        <v>20309291</v>
      </c>
      <c r="AE457" s="95">
        <v>1535</v>
      </c>
      <c r="AF457" s="95">
        <v>5609381</v>
      </c>
      <c r="AG457" s="95">
        <v>1404</v>
      </c>
      <c r="AH457" s="95">
        <v>5581129</v>
      </c>
      <c r="AI457" s="95">
        <v>5312</v>
      </c>
      <c r="AJ457" s="95">
        <v>21091274.920000002</v>
      </c>
      <c r="AK457" s="95">
        <v>5062</v>
      </c>
      <c r="AL457" s="95">
        <v>20084385.690000001</v>
      </c>
      <c r="AM457" s="95">
        <v>1564</v>
      </c>
      <c r="AN457" s="95">
        <v>6207338</v>
      </c>
      <c r="AO457" s="95">
        <v>1446</v>
      </c>
      <c r="AP457" s="95">
        <v>6241426</v>
      </c>
      <c r="AQ457" s="72">
        <v>338.01</v>
      </c>
      <c r="AR457" s="72">
        <v>273.11</v>
      </c>
      <c r="AS457" s="72">
        <v>611.12</v>
      </c>
      <c r="AT457" s="95">
        <v>27306038</v>
      </c>
      <c r="AU457" s="95">
        <v>21033679</v>
      </c>
      <c r="AV457" s="95">
        <v>6732</v>
      </c>
      <c r="AW457" s="95">
        <v>6418</v>
      </c>
      <c r="AX457" s="72">
        <v>322.58</v>
      </c>
      <c r="AY457" s="72">
        <v>280.45999999999998</v>
      </c>
      <c r="AZ457" s="72">
        <v>603.04</v>
      </c>
      <c r="BA457" s="95">
        <v>26299043</v>
      </c>
      <c r="BB457" s="95">
        <v>21754462</v>
      </c>
      <c r="BC457" s="95">
        <v>6794</v>
      </c>
      <c r="BD457" s="95">
        <v>6464</v>
      </c>
      <c r="BE457" s="72">
        <v>314.39</v>
      </c>
      <c r="BF457" s="72">
        <v>286.79000000000002</v>
      </c>
      <c r="BG457" s="72">
        <v>601.17999999999995</v>
      </c>
      <c r="BH457" s="95">
        <v>26427637</v>
      </c>
      <c r="BI457" s="95">
        <v>22827483</v>
      </c>
      <c r="BJ457" s="95">
        <v>7005</v>
      </c>
      <c r="BK457" s="95">
        <v>6633</v>
      </c>
      <c r="BL457" s="72">
        <v>320.18</v>
      </c>
      <c r="BM457" s="72">
        <v>322.69</v>
      </c>
      <c r="BN457" s="72">
        <v>642.87</v>
      </c>
      <c r="BO457" s="95">
        <v>27140998</v>
      </c>
      <c r="BP457" s="95">
        <v>25890420</v>
      </c>
      <c r="BQ457" s="95">
        <v>7064</v>
      </c>
      <c r="BR457" s="95">
        <v>6686</v>
      </c>
      <c r="BS457" s="72">
        <v>330.84</v>
      </c>
      <c r="BT457" s="72">
        <v>337.1</v>
      </c>
      <c r="BU457" s="72">
        <v>667.94</v>
      </c>
      <c r="BV457" s="95">
        <v>27298612.920000002</v>
      </c>
      <c r="BW457" s="95">
        <v>26325811.690000001</v>
      </c>
      <c r="BX457" s="95">
        <v>6876</v>
      </c>
      <c r="BY457" s="95">
        <v>6508</v>
      </c>
      <c r="BZ457" s="95">
        <v>6582</v>
      </c>
      <c r="CA457" s="95">
        <v>6635</v>
      </c>
      <c r="CB457" s="95">
        <v>6826</v>
      </c>
      <c r="CC457" s="95">
        <v>6885</v>
      </c>
      <c r="CD457" s="95">
        <v>6696</v>
      </c>
      <c r="CE457" s="72">
        <v>650.75523149000003</v>
      </c>
      <c r="CF457" s="72">
        <v>676.59346364999999</v>
      </c>
      <c r="CG457" s="72">
        <v>712.40329333</v>
      </c>
      <c r="CH457" s="72">
        <v>716.50152150999998</v>
      </c>
      <c r="CI457" s="72">
        <v>731.52548966999996</v>
      </c>
      <c r="CJ457" s="96">
        <v>0.93909348770000001</v>
      </c>
      <c r="CK457" s="96">
        <v>0.89128853939999997</v>
      </c>
      <c r="CL457" s="96">
        <v>0.84387594170000002</v>
      </c>
      <c r="CM457" s="96">
        <v>0.89723466129999996</v>
      </c>
      <c r="CN457" s="96">
        <v>0.91307823099999996</v>
      </c>
      <c r="CO457" s="96">
        <v>0.9621581427</v>
      </c>
      <c r="CP457" s="96">
        <v>0.93218997219999999</v>
      </c>
      <c r="CQ457" s="96">
        <v>0.99584056389999998</v>
      </c>
      <c r="CR457" s="96">
        <v>0.93608341819999996</v>
      </c>
      <c r="CS457" s="95">
        <v>6237</v>
      </c>
      <c r="CT457" s="95">
        <v>6300</v>
      </c>
      <c r="CU457" s="95">
        <v>6486</v>
      </c>
      <c r="CV457" s="95">
        <v>6578</v>
      </c>
      <c r="CW457" s="95">
        <v>6394</v>
      </c>
      <c r="CX457" s="96">
        <v>0.96152344199999995</v>
      </c>
      <c r="CY457" s="96">
        <v>0.95547174700000004</v>
      </c>
      <c r="CZ457" s="96">
        <v>0.94956700000000005</v>
      </c>
      <c r="DA457" s="96">
        <v>0.961334311</v>
      </c>
      <c r="DB457" s="96">
        <v>0.98298520499999997</v>
      </c>
      <c r="DC457">
        <v>2013</v>
      </c>
      <c r="DD457" s="6">
        <v>6541.8</v>
      </c>
      <c r="DE457" s="96">
        <v>1.5677267E-3</v>
      </c>
      <c r="DF457" s="72">
        <v>717.78</v>
      </c>
      <c r="DG457" s="96">
        <v>1</v>
      </c>
      <c r="DH457" s="72">
        <v>717.78</v>
      </c>
      <c r="DI457" s="72">
        <v>700.09795784000005</v>
      </c>
      <c r="DJ457" s="96">
        <v>1</v>
      </c>
      <c r="DK457" s="72">
        <v>717.78</v>
      </c>
      <c r="DL457" s="96">
        <v>1</v>
      </c>
      <c r="DM457" s="72">
        <v>717.78</v>
      </c>
      <c r="DN457" s="96">
        <v>1</v>
      </c>
      <c r="DO457" s="96">
        <v>4.6350000000000002E-3</v>
      </c>
      <c r="DP457" s="72">
        <v>3.33</v>
      </c>
      <c r="DQ457" s="72">
        <v>714.45</v>
      </c>
      <c r="DR457" t="s">
        <v>385</v>
      </c>
      <c r="DT457" t="s">
        <v>339</v>
      </c>
    </row>
    <row r="458" spans="1:124" x14ac:dyDescent="0.3">
      <c r="A458" t="s">
        <v>386</v>
      </c>
      <c r="B458">
        <v>11510</v>
      </c>
      <c r="C458" s="95">
        <v>2531</v>
      </c>
      <c r="D458" s="95">
        <v>8678013</v>
      </c>
      <c r="E458" s="95">
        <v>2481</v>
      </c>
      <c r="F458" s="95">
        <v>7094854</v>
      </c>
      <c r="G458" s="95">
        <v>783</v>
      </c>
      <c r="H458" s="95">
        <v>2503415</v>
      </c>
      <c r="I458" s="95">
        <v>741</v>
      </c>
      <c r="J458" s="95">
        <v>2001847</v>
      </c>
      <c r="K458" s="95">
        <v>2510</v>
      </c>
      <c r="L458" s="95">
        <v>8230928</v>
      </c>
      <c r="M458" s="95">
        <v>2448</v>
      </c>
      <c r="N458" s="95">
        <v>7406896</v>
      </c>
      <c r="O458" s="95">
        <v>770</v>
      </c>
      <c r="P458" s="95">
        <v>1645971</v>
      </c>
      <c r="Q458" s="95">
        <v>718</v>
      </c>
      <c r="R458" s="95">
        <v>2007159</v>
      </c>
      <c r="S458" s="95">
        <v>2523</v>
      </c>
      <c r="T458" s="95">
        <v>8684981</v>
      </c>
      <c r="U458" s="95">
        <v>2444</v>
      </c>
      <c r="V458" s="95">
        <v>7833483</v>
      </c>
      <c r="W458" s="95">
        <v>743</v>
      </c>
      <c r="X458" s="95">
        <v>2294443</v>
      </c>
      <c r="Y458" s="95">
        <v>693</v>
      </c>
      <c r="Z458" s="95">
        <v>2148877</v>
      </c>
      <c r="AA458" s="95">
        <v>2596</v>
      </c>
      <c r="AB458" s="95">
        <v>8612831</v>
      </c>
      <c r="AC458" s="95">
        <v>2495</v>
      </c>
      <c r="AD458" s="95">
        <v>8808513</v>
      </c>
      <c r="AE458" s="95">
        <v>724</v>
      </c>
      <c r="AF458" s="95">
        <v>1867062</v>
      </c>
      <c r="AG458" s="95">
        <v>671</v>
      </c>
      <c r="AH458" s="95">
        <v>2333918</v>
      </c>
      <c r="AI458" s="95">
        <v>2434</v>
      </c>
      <c r="AJ458" s="95">
        <v>8205639</v>
      </c>
      <c r="AK458" s="95">
        <v>2330</v>
      </c>
      <c r="AL458" s="95">
        <v>8658486</v>
      </c>
      <c r="AM458" s="95">
        <v>726</v>
      </c>
      <c r="AN458" s="95">
        <v>2095689</v>
      </c>
      <c r="AO458" s="95">
        <v>676</v>
      </c>
      <c r="AP458" s="95">
        <v>2419592</v>
      </c>
      <c r="AQ458" s="72">
        <v>281.17</v>
      </c>
      <c r="AR458" s="72">
        <v>235.28</v>
      </c>
      <c r="AS458" s="72">
        <v>516.45000000000005</v>
      </c>
      <c r="AT458" s="95">
        <v>11181428</v>
      </c>
      <c r="AU458" s="95">
        <v>9096701</v>
      </c>
      <c r="AV458" s="95">
        <v>3314</v>
      </c>
      <c r="AW458" s="95">
        <v>3222</v>
      </c>
      <c r="AX458" s="72">
        <v>250.94</v>
      </c>
      <c r="AY458" s="72">
        <v>247.79</v>
      </c>
      <c r="AZ458" s="72">
        <v>498.73</v>
      </c>
      <c r="BA458" s="95">
        <v>9876899</v>
      </c>
      <c r="BB458" s="95">
        <v>9414055</v>
      </c>
      <c r="BC458" s="95">
        <v>3280</v>
      </c>
      <c r="BD458" s="95">
        <v>3166</v>
      </c>
      <c r="BE458" s="72">
        <v>280.14</v>
      </c>
      <c r="BF458" s="72">
        <v>265.18</v>
      </c>
      <c r="BG458" s="72">
        <v>545.32000000000005</v>
      </c>
      <c r="BH458" s="95">
        <v>10979424</v>
      </c>
      <c r="BI458" s="95">
        <v>9982360</v>
      </c>
      <c r="BJ458" s="95">
        <v>3266</v>
      </c>
      <c r="BK458" s="95">
        <v>3137</v>
      </c>
      <c r="BL458" s="72">
        <v>263.05</v>
      </c>
      <c r="BM458" s="72">
        <v>293.27999999999997</v>
      </c>
      <c r="BN458" s="72">
        <v>556.33000000000004</v>
      </c>
      <c r="BO458" s="95">
        <v>10479893</v>
      </c>
      <c r="BP458" s="95">
        <v>11142431</v>
      </c>
      <c r="BQ458" s="95">
        <v>3320</v>
      </c>
      <c r="BR458" s="95">
        <v>3166</v>
      </c>
      <c r="BS458" s="72">
        <v>271.66000000000003</v>
      </c>
      <c r="BT458" s="72">
        <v>307.11</v>
      </c>
      <c r="BU458" s="72">
        <v>578.77</v>
      </c>
      <c r="BV458" s="95">
        <v>10301328</v>
      </c>
      <c r="BW458" s="95">
        <v>11078078</v>
      </c>
      <c r="BX458" s="95">
        <v>3160</v>
      </c>
      <c r="BY458" s="95">
        <v>3006</v>
      </c>
      <c r="BZ458" s="95">
        <v>3270</v>
      </c>
      <c r="CA458" s="95">
        <v>3225</v>
      </c>
      <c r="CB458" s="95">
        <v>3204</v>
      </c>
      <c r="CC458" s="95">
        <v>3247</v>
      </c>
      <c r="CD458" s="95">
        <v>3085</v>
      </c>
      <c r="CE458" s="72">
        <v>650.75523149000003</v>
      </c>
      <c r="CF458" s="72">
        <v>676.59346364999999</v>
      </c>
      <c r="CG458" s="72">
        <v>712.40329333</v>
      </c>
      <c r="CH458" s="72">
        <v>716.50152150999998</v>
      </c>
      <c r="CI458" s="72">
        <v>731.52548966999996</v>
      </c>
      <c r="CJ458" s="96">
        <v>0.79361636300000005</v>
      </c>
      <c r="CK458" s="96">
        <v>0.73711915169999997</v>
      </c>
      <c r="CL458" s="96">
        <v>0.76546529910000005</v>
      </c>
      <c r="CM458" s="96">
        <v>0.77645334070000005</v>
      </c>
      <c r="CN458" s="96">
        <v>0.79118227340000002</v>
      </c>
      <c r="CO458" s="96">
        <v>0.96503141520000002</v>
      </c>
      <c r="CP458" s="96">
        <v>0.80076904589999998</v>
      </c>
      <c r="CQ458" s="96">
        <v>0.99584056389999998</v>
      </c>
      <c r="CR458" s="96">
        <v>0.80411359059999998</v>
      </c>
      <c r="CS458" s="95">
        <v>3339</v>
      </c>
      <c r="CT458" s="95">
        <v>3383</v>
      </c>
      <c r="CU458" s="95">
        <v>3375</v>
      </c>
      <c r="CV458" s="95">
        <v>3406</v>
      </c>
      <c r="CW458" s="95">
        <v>3254</v>
      </c>
      <c r="CX458" s="96">
        <v>0.95860106599999995</v>
      </c>
      <c r="CY458" s="96">
        <v>0.98106787600000001</v>
      </c>
      <c r="CZ458" s="96">
        <v>0.95016642100000004</v>
      </c>
      <c r="DA458" s="96">
        <v>0.96949399400000003</v>
      </c>
      <c r="DB458" s="96">
        <v>0.96570424899999996</v>
      </c>
      <c r="DC458">
        <v>2013</v>
      </c>
      <c r="DD458" s="6">
        <v>3139.4</v>
      </c>
      <c r="DE458" s="96">
        <v>1.1241675999999999E-3</v>
      </c>
      <c r="DF458" s="72">
        <v>616.86</v>
      </c>
      <c r="DG458" s="96">
        <v>1</v>
      </c>
      <c r="DH458" s="72">
        <v>616.86</v>
      </c>
      <c r="DI458" s="72">
        <v>700.09795784000005</v>
      </c>
      <c r="DJ458" s="96">
        <v>1</v>
      </c>
      <c r="DK458" s="72">
        <v>616.86</v>
      </c>
      <c r="DL458" s="96">
        <v>1</v>
      </c>
      <c r="DM458" s="72">
        <v>616.86</v>
      </c>
      <c r="DN458" s="96">
        <v>1</v>
      </c>
      <c r="DO458" s="96">
        <v>4.2640000000000004E-3</v>
      </c>
      <c r="DP458" s="72">
        <v>2.63</v>
      </c>
      <c r="DQ458" s="72">
        <v>614.23</v>
      </c>
      <c r="DR458" t="s">
        <v>386</v>
      </c>
      <c r="DT458" t="s">
        <v>339</v>
      </c>
    </row>
    <row r="459" spans="1:124" x14ac:dyDescent="0.3">
      <c r="A459" t="s">
        <v>32</v>
      </c>
      <c r="B459">
        <v>11520</v>
      </c>
      <c r="C459" s="95">
        <v>2310</v>
      </c>
      <c r="D459" s="95">
        <v>7861811</v>
      </c>
      <c r="E459" s="95">
        <v>2238</v>
      </c>
      <c r="F459" s="95">
        <v>7070307</v>
      </c>
      <c r="G459" s="95">
        <v>481</v>
      </c>
      <c r="H459" s="95">
        <v>1863475</v>
      </c>
      <c r="I459" s="95">
        <v>451</v>
      </c>
      <c r="J459" s="95">
        <v>1801381</v>
      </c>
      <c r="K459" s="95">
        <v>2256</v>
      </c>
      <c r="L459" s="95">
        <v>6477923</v>
      </c>
      <c r="M459" s="95">
        <v>2175</v>
      </c>
      <c r="N459" s="95">
        <v>6944371</v>
      </c>
      <c r="O459" s="95">
        <v>443</v>
      </c>
      <c r="P459" s="95">
        <v>1137902</v>
      </c>
      <c r="Q459" s="95">
        <v>404</v>
      </c>
      <c r="R459" s="95">
        <v>1366545</v>
      </c>
      <c r="S459" s="95">
        <v>2328</v>
      </c>
      <c r="T459" s="95">
        <v>6383938</v>
      </c>
      <c r="U459" s="95">
        <v>2237</v>
      </c>
      <c r="V459" s="95">
        <v>8018665</v>
      </c>
      <c r="W459" s="95">
        <v>427</v>
      </c>
      <c r="X459" s="95">
        <v>1428812</v>
      </c>
      <c r="Y459" s="95">
        <v>385</v>
      </c>
      <c r="Z459" s="95">
        <v>1789664</v>
      </c>
      <c r="AA459" s="95">
        <v>2432</v>
      </c>
      <c r="AB459" s="95">
        <v>7196088</v>
      </c>
      <c r="AC459" s="95">
        <v>2327</v>
      </c>
      <c r="AD459" s="95">
        <v>9328252</v>
      </c>
      <c r="AE459" s="95">
        <v>383</v>
      </c>
      <c r="AF459" s="95">
        <v>1507820</v>
      </c>
      <c r="AG459" s="95">
        <v>349</v>
      </c>
      <c r="AH459" s="95">
        <v>1671024</v>
      </c>
      <c r="AI459" s="95">
        <v>2400</v>
      </c>
      <c r="AJ459" s="95">
        <v>8376361</v>
      </c>
      <c r="AK459" s="95">
        <v>2302</v>
      </c>
      <c r="AL459" s="95">
        <v>9723589</v>
      </c>
      <c r="AM459" s="95">
        <v>360</v>
      </c>
      <c r="AN459" s="95">
        <v>1561883</v>
      </c>
      <c r="AO459" s="95">
        <v>332</v>
      </c>
      <c r="AP459" s="95">
        <v>1553467</v>
      </c>
      <c r="AQ459" s="72">
        <v>290.38</v>
      </c>
      <c r="AR459" s="72">
        <v>274.94</v>
      </c>
      <c r="AS459" s="72">
        <v>565.32000000000005</v>
      </c>
      <c r="AT459" s="95">
        <v>9725286</v>
      </c>
      <c r="AU459" s="95">
        <v>8871688</v>
      </c>
      <c r="AV459" s="95">
        <v>2791</v>
      </c>
      <c r="AW459" s="95">
        <v>2689</v>
      </c>
      <c r="AX459" s="72">
        <v>235.14</v>
      </c>
      <c r="AY459" s="72">
        <v>268.54000000000002</v>
      </c>
      <c r="AZ459" s="72">
        <v>503.68</v>
      </c>
      <c r="BA459" s="95">
        <v>7615825</v>
      </c>
      <c r="BB459" s="95">
        <v>8310916</v>
      </c>
      <c r="BC459" s="95">
        <v>2699</v>
      </c>
      <c r="BD459" s="95">
        <v>2579</v>
      </c>
      <c r="BE459" s="72">
        <v>236.32</v>
      </c>
      <c r="BF459" s="72">
        <v>311.73</v>
      </c>
      <c r="BG459" s="72">
        <v>548.04999999999995</v>
      </c>
      <c r="BH459" s="95">
        <v>7812750</v>
      </c>
      <c r="BI459" s="95">
        <v>9808329</v>
      </c>
      <c r="BJ459" s="95">
        <v>2755</v>
      </c>
      <c r="BK459" s="95">
        <v>2622</v>
      </c>
      <c r="BL459" s="72">
        <v>257.66000000000003</v>
      </c>
      <c r="BM459" s="72">
        <v>342.53</v>
      </c>
      <c r="BN459" s="72">
        <v>600.19000000000005</v>
      </c>
      <c r="BO459" s="95">
        <v>8703908</v>
      </c>
      <c r="BP459" s="95">
        <v>10999276</v>
      </c>
      <c r="BQ459" s="95">
        <v>2815</v>
      </c>
      <c r="BR459" s="95">
        <v>2676</v>
      </c>
      <c r="BS459" s="72">
        <v>300.07</v>
      </c>
      <c r="BT459" s="72">
        <v>356.78</v>
      </c>
      <c r="BU459" s="72">
        <v>656.85</v>
      </c>
      <c r="BV459" s="95">
        <v>9938244</v>
      </c>
      <c r="BW459" s="95">
        <v>11277056</v>
      </c>
      <c r="BX459" s="95">
        <v>2760</v>
      </c>
      <c r="BY459" s="95">
        <v>2634</v>
      </c>
      <c r="BZ459" s="95">
        <v>2742</v>
      </c>
      <c r="CA459" s="95">
        <v>2641</v>
      </c>
      <c r="CB459" s="95">
        <v>2691</v>
      </c>
      <c r="CC459" s="95">
        <v>2749</v>
      </c>
      <c r="CD459" s="95">
        <v>2698</v>
      </c>
      <c r="CE459" s="72">
        <v>650.75523149000003</v>
      </c>
      <c r="CF459" s="72">
        <v>676.59346364999999</v>
      </c>
      <c r="CG459" s="72">
        <v>712.40329333</v>
      </c>
      <c r="CH459" s="72">
        <v>716.50152150999998</v>
      </c>
      <c r="CI459" s="72">
        <v>731.52548966999996</v>
      </c>
      <c r="CJ459" s="96">
        <v>0.86871372309999995</v>
      </c>
      <c r="CK459" s="96">
        <v>0.74443521410000002</v>
      </c>
      <c r="CL459" s="96">
        <v>0.76929739819999998</v>
      </c>
      <c r="CM459" s="96">
        <v>0.83766744660000003</v>
      </c>
      <c r="CN459" s="96">
        <v>0.89791813040000001</v>
      </c>
      <c r="CO459" s="96">
        <v>0.87004334660000004</v>
      </c>
      <c r="CP459" s="96">
        <v>0.94662683839999995</v>
      </c>
      <c r="CQ459" s="96">
        <v>0.99584056389999998</v>
      </c>
      <c r="CR459" s="96">
        <v>0.95058058239999998</v>
      </c>
      <c r="CS459" s="95">
        <v>2643</v>
      </c>
      <c r="CT459" s="95">
        <v>2554</v>
      </c>
      <c r="CU459" s="95">
        <v>2637</v>
      </c>
      <c r="CV459" s="95">
        <v>2719</v>
      </c>
      <c r="CW459" s="95">
        <v>2665</v>
      </c>
      <c r="CX459" s="96">
        <v>0.88358843499999995</v>
      </c>
      <c r="CY459" s="96">
        <v>0.86225687200000001</v>
      </c>
      <c r="CZ459" s="96">
        <v>0.859088929</v>
      </c>
      <c r="DA459" s="96">
        <v>0.87752730300000004</v>
      </c>
      <c r="DB459" s="96">
        <v>0.86727595800000001</v>
      </c>
      <c r="DC459">
        <v>2013</v>
      </c>
      <c r="DD459" s="6">
        <v>2640</v>
      </c>
      <c r="DE459" s="96">
        <v>2.5423453000000002E-3</v>
      </c>
      <c r="DF459" s="72">
        <v>728.18</v>
      </c>
      <c r="DG459" s="96">
        <v>1</v>
      </c>
      <c r="DH459" s="72">
        <v>728.18</v>
      </c>
      <c r="DI459" s="72">
        <v>700.09795784000005</v>
      </c>
      <c r="DJ459" s="96">
        <v>1</v>
      </c>
      <c r="DK459" s="72">
        <v>728.18</v>
      </c>
      <c r="DL459" s="96">
        <v>1</v>
      </c>
      <c r="DM459" s="72">
        <v>728.18</v>
      </c>
      <c r="DN459" s="96">
        <v>1</v>
      </c>
      <c r="DO459" s="96">
        <v>9.2949999999999994E-3</v>
      </c>
      <c r="DP459" s="72">
        <v>6.77</v>
      </c>
      <c r="DQ459" s="72">
        <v>721.41</v>
      </c>
      <c r="DR459" t="s">
        <v>32</v>
      </c>
      <c r="DT459" t="s">
        <v>339</v>
      </c>
    </row>
    <row r="460" spans="1:124" x14ac:dyDescent="0.3">
      <c r="A460" t="s">
        <v>387</v>
      </c>
      <c r="B460">
        <v>11530</v>
      </c>
      <c r="C460" s="95">
        <v>33299</v>
      </c>
      <c r="D460" s="95">
        <v>120882492</v>
      </c>
      <c r="E460" s="95">
        <v>32276</v>
      </c>
      <c r="F460" s="95">
        <v>112894116</v>
      </c>
      <c r="G460" s="95">
        <v>5658</v>
      </c>
      <c r="H460" s="95">
        <v>16188753</v>
      </c>
      <c r="I460" s="95">
        <v>4752</v>
      </c>
      <c r="J460" s="95">
        <v>16491364</v>
      </c>
      <c r="K460" s="95">
        <v>34225</v>
      </c>
      <c r="L460" s="95">
        <v>121770346</v>
      </c>
      <c r="M460" s="95">
        <v>32867</v>
      </c>
      <c r="N460" s="95">
        <v>119255430</v>
      </c>
      <c r="O460" s="95">
        <v>5751</v>
      </c>
      <c r="P460" s="95">
        <v>16989246</v>
      </c>
      <c r="Q460" s="95">
        <v>4852</v>
      </c>
      <c r="R460" s="95">
        <v>17378412</v>
      </c>
      <c r="S460" s="95">
        <v>36087</v>
      </c>
      <c r="T460" s="95">
        <v>130132732</v>
      </c>
      <c r="U460" s="95">
        <v>34241</v>
      </c>
      <c r="V460" s="95">
        <v>131793229</v>
      </c>
      <c r="W460" s="95">
        <v>5985</v>
      </c>
      <c r="X460" s="95">
        <v>18448209</v>
      </c>
      <c r="Y460" s="95">
        <v>4995</v>
      </c>
      <c r="Z460" s="95">
        <v>18953553</v>
      </c>
      <c r="AA460" s="95">
        <v>36729</v>
      </c>
      <c r="AB460" s="95">
        <v>118551129</v>
      </c>
      <c r="AC460" s="95">
        <v>34397</v>
      </c>
      <c r="AD460" s="95">
        <v>142870888</v>
      </c>
      <c r="AE460" s="95">
        <v>6212</v>
      </c>
      <c r="AF460" s="95">
        <v>21050788</v>
      </c>
      <c r="AG460" s="95">
        <v>5176</v>
      </c>
      <c r="AH460" s="95">
        <v>22694416</v>
      </c>
      <c r="AI460" s="95">
        <v>36487</v>
      </c>
      <c r="AJ460" s="95">
        <v>119703509.03</v>
      </c>
      <c r="AK460" s="95">
        <v>33885</v>
      </c>
      <c r="AL460" s="95">
        <v>143817341.75999999</v>
      </c>
      <c r="AM460" s="95">
        <v>6334</v>
      </c>
      <c r="AN460" s="95">
        <v>21990856</v>
      </c>
      <c r="AO460" s="95">
        <v>5352</v>
      </c>
      <c r="AP460" s="95">
        <v>24362012.239999998</v>
      </c>
      <c r="AQ460" s="72">
        <v>293.20999999999998</v>
      </c>
      <c r="AR460" s="72">
        <v>291.19</v>
      </c>
      <c r="AS460" s="72">
        <v>584.4</v>
      </c>
      <c r="AT460" s="95">
        <v>137071245</v>
      </c>
      <c r="AU460" s="95">
        <v>129385480</v>
      </c>
      <c r="AV460" s="95">
        <v>38957</v>
      </c>
      <c r="AW460" s="95">
        <v>37028</v>
      </c>
      <c r="AX460" s="72">
        <v>289.26</v>
      </c>
      <c r="AY460" s="72">
        <v>301.87</v>
      </c>
      <c r="AZ460" s="72">
        <v>591.13</v>
      </c>
      <c r="BA460" s="95">
        <v>138759592</v>
      </c>
      <c r="BB460" s="95">
        <v>136633842</v>
      </c>
      <c r="BC460" s="95">
        <v>39976</v>
      </c>
      <c r="BD460" s="95">
        <v>37719</v>
      </c>
      <c r="BE460" s="72">
        <v>294.3</v>
      </c>
      <c r="BF460" s="72">
        <v>320.17</v>
      </c>
      <c r="BG460" s="72">
        <v>614.47</v>
      </c>
      <c r="BH460" s="95">
        <v>148580941</v>
      </c>
      <c r="BI460" s="95">
        <v>150746782</v>
      </c>
      <c r="BJ460" s="95">
        <v>42072</v>
      </c>
      <c r="BK460" s="95">
        <v>39236</v>
      </c>
      <c r="BL460" s="72">
        <v>270.92</v>
      </c>
      <c r="BM460" s="72">
        <v>348.65</v>
      </c>
      <c r="BN460" s="72">
        <v>619.57000000000005</v>
      </c>
      <c r="BO460" s="95">
        <v>139601917</v>
      </c>
      <c r="BP460" s="95">
        <v>165565304</v>
      </c>
      <c r="BQ460" s="95">
        <v>42941</v>
      </c>
      <c r="BR460" s="95">
        <v>39573</v>
      </c>
      <c r="BS460" s="72">
        <v>275.75</v>
      </c>
      <c r="BT460" s="72">
        <v>357.19</v>
      </c>
      <c r="BU460" s="72">
        <v>632.94000000000005</v>
      </c>
      <c r="BV460" s="95">
        <v>141694365.03</v>
      </c>
      <c r="BW460" s="95">
        <v>168179354</v>
      </c>
      <c r="BX460" s="95">
        <v>42821</v>
      </c>
      <c r="BY460" s="95">
        <v>39237</v>
      </c>
      <c r="BZ460" s="95">
        <v>38038</v>
      </c>
      <c r="CA460" s="95">
        <v>38887</v>
      </c>
      <c r="CB460" s="95">
        <v>40705</v>
      </c>
      <c r="CC460" s="95">
        <v>41342</v>
      </c>
      <c r="CD460" s="95">
        <v>41068</v>
      </c>
      <c r="CE460" s="72">
        <v>650.75523149000003</v>
      </c>
      <c r="CF460" s="72">
        <v>676.59346364999999</v>
      </c>
      <c r="CG460" s="72">
        <v>712.40329333</v>
      </c>
      <c r="CH460" s="72">
        <v>716.50152150999998</v>
      </c>
      <c r="CI460" s="72">
        <v>731.52548966999996</v>
      </c>
      <c r="CJ460" s="96">
        <v>0.89803350280000005</v>
      </c>
      <c r="CK460" s="96">
        <v>0.87368564989999997</v>
      </c>
      <c r="CL460" s="96">
        <v>0.86253110529999999</v>
      </c>
      <c r="CM460" s="96">
        <v>0.86471553990000005</v>
      </c>
      <c r="CN460" s="96">
        <v>0.86523300820000004</v>
      </c>
      <c r="CO460" s="96">
        <v>0.93128894390000005</v>
      </c>
      <c r="CP460" s="96">
        <v>0.93723840160000005</v>
      </c>
      <c r="CQ460" s="96">
        <v>0.99584056389999998</v>
      </c>
      <c r="CR460" s="96">
        <v>0.94115293320000004</v>
      </c>
      <c r="CS460" s="95">
        <v>36979</v>
      </c>
      <c r="CT460" s="95">
        <v>38134</v>
      </c>
      <c r="CU460" s="95">
        <v>39821</v>
      </c>
      <c r="CV460" s="95">
        <v>40163</v>
      </c>
      <c r="CW460" s="95">
        <v>39699</v>
      </c>
      <c r="CX460" s="96">
        <v>0.92045812800000004</v>
      </c>
      <c r="CY460" s="96">
        <v>0.92690847300000001</v>
      </c>
      <c r="CZ460" s="96">
        <v>0.93098971200000002</v>
      </c>
      <c r="DA460" s="96">
        <v>0.93059235200000001</v>
      </c>
      <c r="DB460" s="96">
        <v>0.946590351</v>
      </c>
      <c r="DC460">
        <v>2013</v>
      </c>
      <c r="DD460" s="6">
        <v>38558.6</v>
      </c>
      <c r="DE460" s="96">
        <v>2.0948563000000001E-3</v>
      </c>
      <c r="DF460" s="72">
        <v>721.28</v>
      </c>
      <c r="DG460" s="96">
        <v>1</v>
      </c>
      <c r="DH460" s="72">
        <v>721.28</v>
      </c>
      <c r="DI460" s="72">
        <v>746.35519870999997</v>
      </c>
      <c r="DJ460" s="96">
        <v>1</v>
      </c>
      <c r="DK460" s="72">
        <v>721.28</v>
      </c>
      <c r="DL460" s="96">
        <v>1</v>
      </c>
      <c r="DM460" s="72">
        <v>721.28</v>
      </c>
      <c r="DN460" s="96">
        <v>1</v>
      </c>
      <c r="DO460" s="96">
        <v>6.8950000000000001E-3</v>
      </c>
      <c r="DP460" s="72">
        <v>4.97</v>
      </c>
      <c r="DQ460" s="72">
        <v>716.31</v>
      </c>
      <c r="DR460" t="s">
        <v>387</v>
      </c>
      <c r="DT460" t="s">
        <v>339</v>
      </c>
    </row>
    <row r="461" spans="1:124" x14ac:dyDescent="0.3">
      <c r="A461" t="s">
        <v>388</v>
      </c>
      <c r="B461">
        <v>11540</v>
      </c>
      <c r="C461" s="95">
        <v>5267</v>
      </c>
      <c r="D461" s="95">
        <v>17287319</v>
      </c>
      <c r="E461" s="95">
        <v>5142</v>
      </c>
      <c r="F461" s="95">
        <v>17086143</v>
      </c>
      <c r="G461" s="95">
        <v>988</v>
      </c>
      <c r="H461" s="95">
        <v>2700310</v>
      </c>
      <c r="I461" s="95">
        <v>923</v>
      </c>
      <c r="J461" s="95">
        <v>3036923</v>
      </c>
      <c r="K461" s="95">
        <v>5246</v>
      </c>
      <c r="L461" s="95">
        <v>16130171</v>
      </c>
      <c r="M461" s="95">
        <v>5099</v>
      </c>
      <c r="N461" s="95">
        <v>17336178</v>
      </c>
      <c r="O461" s="95">
        <v>961</v>
      </c>
      <c r="P461" s="95">
        <v>3421143</v>
      </c>
      <c r="Q461" s="95">
        <v>894</v>
      </c>
      <c r="R461" s="95">
        <v>3509161</v>
      </c>
      <c r="S461" s="95">
        <v>5440</v>
      </c>
      <c r="T461" s="95">
        <v>18734270</v>
      </c>
      <c r="U461" s="95">
        <v>5255</v>
      </c>
      <c r="V461" s="95">
        <v>18750426</v>
      </c>
      <c r="W461" s="95">
        <v>987</v>
      </c>
      <c r="X461" s="95">
        <v>2737550</v>
      </c>
      <c r="Y461" s="95">
        <v>897</v>
      </c>
      <c r="Z461" s="95">
        <v>3312510</v>
      </c>
      <c r="AA461" s="95">
        <v>5504</v>
      </c>
      <c r="AB461" s="95">
        <v>18921113</v>
      </c>
      <c r="AC461" s="95">
        <v>5303</v>
      </c>
      <c r="AD461" s="95">
        <v>21026879</v>
      </c>
      <c r="AE461" s="95">
        <v>969</v>
      </c>
      <c r="AF461" s="95">
        <v>2875240</v>
      </c>
      <c r="AG461" s="95">
        <v>885</v>
      </c>
      <c r="AH461" s="95">
        <v>3547875</v>
      </c>
      <c r="AI461" s="95">
        <v>5037</v>
      </c>
      <c r="AJ461" s="95">
        <v>18197763.390000001</v>
      </c>
      <c r="AK461" s="95">
        <v>4819</v>
      </c>
      <c r="AL461" s="95">
        <v>20844176.559999999</v>
      </c>
      <c r="AM461" s="95">
        <v>929</v>
      </c>
      <c r="AN461" s="95">
        <v>3161495</v>
      </c>
      <c r="AO461" s="95">
        <v>859</v>
      </c>
      <c r="AP461" s="95">
        <v>3637364</v>
      </c>
      <c r="AQ461" s="72">
        <v>266.29000000000002</v>
      </c>
      <c r="AR461" s="72">
        <v>276.49</v>
      </c>
      <c r="AS461" s="72">
        <v>542.78</v>
      </c>
      <c r="AT461" s="95">
        <v>19987629</v>
      </c>
      <c r="AU461" s="95">
        <v>20123066</v>
      </c>
      <c r="AV461" s="95">
        <v>6255</v>
      </c>
      <c r="AW461" s="95">
        <v>6065</v>
      </c>
      <c r="AX461" s="72">
        <v>262.49</v>
      </c>
      <c r="AY461" s="72">
        <v>289.86</v>
      </c>
      <c r="AZ461" s="72">
        <v>552.35</v>
      </c>
      <c r="BA461" s="95">
        <v>19551314</v>
      </c>
      <c r="BB461" s="95">
        <v>20845339</v>
      </c>
      <c r="BC461" s="95">
        <v>6207</v>
      </c>
      <c r="BD461" s="95">
        <v>5993</v>
      </c>
      <c r="BE461" s="72">
        <v>278.41000000000003</v>
      </c>
      <c r="BF461" s="72">
        <v>298.86</v>
      </c>
      <c r="BG461" s="72">
        <v>577.27</v>
      </c>
      <c r="BH461" s="95">
        <v>21471820</v>
      </c>
      <c r="BI461" s="95">
        <v>22062936</v>
      </c>
      <c r="BJ461" s="95">
        <v>6427</v>
      </c>
      <c r="BK461" s="95">
        <v>6152</v>
      </c>
      <c r="BL461" s="72">
        <v>280.61</v>
      </c>
      <c r="BM461" s="72">
        <v>330.95</v>
      </c>
      <c r="BN461" s="72">
        <v>611.55999999999995</v>
      </c>
      <c r="BO461" s="95">
        <v>21796353</v>
      </c>
      <c r="BP461" s="95">
        <v>24574754</v>
      </c>
      <c r="BQ461" s="95">
        <v>6473</v>
      </c>
      <c r="BR461" s="95">
        <v>6188</v>
      </c>
      <c r="BS461" s="72">
        <v>298.35000000000002</v>
      </c>
      <c r="BT461" s="72">
        <v>359.3</v>
      </c>
      <c r="BU461" s="72">
        <v>657.65</v>
      </c>
      <c r="BV461" s="95">
        <v>21359258.390000001</v>
      </c>
      <c r="BW461" s="95">
        <v>24481540.559999999</v>
      </c>
      <c r="BX461" s="95">
        <v>5966</v>
      </c>
      <c r="BY461" s="95">
        <v>5678</v>
      </c>
      <c r="BZ461" s="95">
        <v>6164</v>
      </c>
      <c r="CA461" s="95">
        <v>6103</v>
      </c>
      <c r="CB461" s="95">
        <v>6294</v>
      </c>
      <c r="CC461" s="95">
        <v>6338</v>
      </c>
      <c r="CD461" s="95">
        <v>5825</v>
      </c>
      <c r="CE461" s="72">
        <v>650.75523149000003</v>
      </c>
      <c r="CF461" s="72">
        <v>676.59346364999999</v>
      </c>
      <c r="CG461" s="72">
        <v>712.40329333</v>
      </c>
      <c r="CH461" s="72">
        <v>716.50152150999998</v>
      </c>
      <c r="CI461" s="72">
        <v>731.52548966999996</v>
      </c>
      <c r="CJ461" s="96">
        <v>0.83407704419999995</v>
      </c>
      <c r="CK461" s="96">
        <v>0.8163691045</v>
      </c>
      <c r="CL461" s="96">
        <v>0.81031349149999998</v>
      </c>
      <c r="CM461" s="96">
        <v>0.85353621960000003</v>
      </c>
      <c r="CN461" s="96">
        <v>0.89901173550000002</v>
      </c>
      <c r="CO461" s="96">
        <v>0.94525880640000004</v>
      </c>
      <c r="CP461" s="96">
        <v>0.89146116740000003</v>
      </c>
      <c r="CQ461" s="96">
        <v>0.99584056389999998</v>
      </c>
      <c r="CR461" s="96">
        <v>0.89518450279999995</v>
      </c>
      <c r="CS461" s="95">
        <v>5598</v>
      </c>
      <c r="CT461" s="95">
        <v>5713</v>
      </c>
      <c r="CU461" s="95">
        <v>5849</v>
      </c>
      <c r="CV461" s="95">
        <v>5940</v>
      </c>
      <c r="CW461" s="95">
        <v>5431</v>
      </c>
      <c r="CX461" s="96">
        <v>0.92278996899999999</v>
      </c>
      <c r="CY461" s="96">
        <v>0.93114176500000001</v>
      </c>
      <c r="CZ461" s="96">
        <v>0.95233916500000004</v>
      </c>
      <c r="DA461" s="96">
        <v>0.95866618199999998</v>
      </c>
      <c r="DB461" s="96">
        <v>0.96097937</v>
      </c>
      <c r="DC461">
        <v>2013</v>
      </c>
      <c r="DD461" s="6">
        <v>6015.2</v>
      </c>
      <c r="DE461" s="96">
        <v>8.9955790000000003E-4</v>
      </c>
      <c r="DF461" s="72">
        <v>686.87</v>
      </c>
      <c r="DG461" s="96">
        <v>1</v>
      </c>
      <c r="DH461" s="72">
        <v>686.87</v>
      </c>
      <c r="DI461" s="72">
        <v>700.09795784000005</v>
      </c>
      <c r="DJ461" s="96">
        <v>1</v>
      </c>
      <c r="DK461" s="72">
        <v>686.87</v>
      </c>
      <c r="DL461" s="96">
        <v>1</v>
      </c>
      <c r="DM461" s="72">
        <v>686.87</v>
      </c>
      <c r="DN461" s="96">
        <v>1</v>
      </c>
      <c r="DO461" s="96">
        <v>3.2629999999999998E-3</v>
      </c>
      <c r="DP461" s="72">
        <v>2.2400000000000002</v>
      </c>
      <c r="DQ461" s="72">
        <v>684.63</v>
      </c>
      <c r="DR461" t="s">
        <v>388</v>
      </c>
      <c r="DT461" t="s">
        <v>339</v>
      </c>
    </row>
    <row r="462" spans="1:124" x14ac:dyDescent="0.3">
      <c r="A462" t="s">
        <v>389</v>
      </c>
      <c r="B462">
        <v>11550</v>
      </c>
      <c r="C462" s="95">
        <v>14808</v>
      </c>
      <c r="D462" s="95">
        <v>54445886</v>
      </c>
      <c r="E462" s="95">
        <v>14217</v>
      </c>
      <c r="F462" s="95">
        <v>52408971</v>
      </c>
      <c r="G462" s="95">
        <v>2890</v>
      </c>
      <c r="H462" s="95">
        <v>9942114</v>
      </c>
      <c r="I462" s="95">
        <v>2575</v>
      </c>
      <c r="J462" s="95">
        <v>8705914</v>
      </c>
      <c r="K462" s="95">
        <v>14820</v>
      </c>
      <c r="L462" s="95">
        <v>53666370</v>
      </c>
      <c r="M462" s="95">
        <v>14126</v>
      </c>
      <c r="N462" s="95">
        <v>52146832</v>
      </c>
      <c r="O462" s="95">
        <v>2948</v>
      </c>
      <c r="P462" s="95">
        <v>8308141</v>
      </c>
      <c r="Q462" s="95">
        <v>2593</v>
      </c>
      <c r="R462" s="95">
        <v>8925144</v>
      </c>
      <c r="S462" s="95">
        <v>15280</v>
      </c>
      <c r="T462" s="95">
        <v>53461981</v>
      </c>
      <c r="U462" s="95">
        <v>14483</v>
      </c>
      <c r="V462" s="95">
        <v>55233741</v>
      </c>
      <c r="W462" s="95">
        <v>2978</v>
      </c>
      <c r="X462" s="95">
        <v>9720705</v>
      </c>
      <c r="Y462" s="95">
        <v>2628</v>
      </c>
      <c r="Z462" s="95">
        <v>10282355</v>
      </c>
      <c r="AA462" s="95">
        <v>15307</v>
      </c>
      <c r="AB462" s="95">
        <v>52813118</v>
      </c>
      <c r="AC462" s="95">
        <v>14445</v>
      </c>
      <c r="AD462" s="95">
        <v>59574762</v>
      </c>
      <c r="AE462" s="95">
        <v>3131</v>
      </c>
      <c r="AF462" s="95">
        <v>11158128</v>
      </c>
      <c r="AG462" s="95">
        <v>2768</v>
      </c>
      <c r="AH462" s="95">
        <v>11887376</v>
      </c>
      <c r="AI462" s="95">
        <v>14728</v>
      </c>
      <c r="AJ462" s="95">
        <v>52824755.770000003</v>
      </c>
      <c r="AK462" s="95">
        <v>13793</v>
      </c>
      <c r="AL462" s="95">
        <v>58220374</v>
      </c>
      <c r="AM462" s="95">
        <v>3169</v>
      </c>
      <c r="AN462" s="95">
        <v>11189991</v>
      </c>
      <c r="AO462" s="95">
        <v>2847</v>
      </c>
      <c r="AP462" s="95">
        <v>12741798</v>
      </c>
      <c r="AQ462" s="72">
        <v>303.18</v>
      </c>
      <c r="AR462" s="72">
        <v>303.29000000000002</v>
      </c>
      <c r="AS462" s="72">
        <v>606.47</v>
      </c>
      <c r="AT462" s="95">
        <v>64388000</v>
      </c>
      <c r="AU462" s="95">
        <v>61114885</v>
      </c>
      <c r="AV462" s="95">
        <v>17698</v>
      </c>
      <c r="AW462" s="95">
        <v>16792</v>
      </c>
      <c r="AX462" s="72">
        <v>290.67</v>
      </c>
      <c r="AY462" s="72">
        <v>304.39999999999998</v>
      </c>
      <c r="AZ462" s="72">
        <v>595.07000000000005</v>
      </c>
      <c r="BA462" s="95">
        <v>61974511</v>
      </c>
      <c r="BB462" s="95">
        <v>61071976</v>
      </c>
      <c r="BC462" s="95">
        <v>17768</v>
      </c>
      <c r="BD462" s="95">
        <v>16719</v>
      </c>
      <c r="BE462" s="72">
        <v>288.38</v>
      </c>
      <c r="BF462" s="72">
        <v>319.07</v>
      </c>
      <c r="BG462" s="72">
        <v>607.45000000000005</v>
      </c>
      <c r="BH462" s="95">
        <v>63182686</v>
      </c>
      <c r="BI462" s="95">
        <v>65516096</v>
      </c>
      <c r="BJ462" s="95">
        <v>18258</v>
      </c>
      <c r="BK462" s="95">
        <v>17111</v>
      </c>
      <c r="BL462" s="72">
        <v>289.13</v>
      </c>
      <c r="BM462" s="72">
        <v>345.97</v>
      </c>
      <c r="BN462" s="72">
        <v>635.1</v>
      </c>
      <c r="BO462" s="95">
        <v>63971246</v>
      </c>
      <c r="BP462" s="95">
        <v>71462138</v>
      </c>
      <c r="BQ462" s="95">
        <v>18438</v>
      </c>
      <c r="BR462" s="95">
        <v>17213</v>
      </c>
      <c r="BS462" s="72">
        <v>298.07</v>
      </c>
      <c r="BT462" s="72">
        <v>355.38</v>
      </c>
      <c r="BU462" s="72">
        <v>653.45000000000005</v>
      </c>
      <c r="BV462" s="95">
        <v>64014746.770000003</v>
      </c>
      <c r="BW462" s="95">
        <v>70962172</v>
      </c>
      <c r="BX462" s="95">
        <v>17897</v>
      </c>
      <c r="BY462" s="95">
        <v>16640</v>
      </c>
      <c r="BZ462" s="95">
        <v>17266</v>
      </c>
      <c r="CA462" s="95">
        <v>17262</v>
      </c>
      <c r="CB462" s="95">
        <v>17705</v>
      </c>
      <c r="CC462" s="95">
        <v>17856</v>
      </c>
      <c r="CD462" s="95">
        <v>17282</v>
      </c>
      <c r="CE462" s="72">
        <v>650.75523149000003</v>
      </c>
      <c r="CF462" s="72">
        <v>676.59346364999999</v>
      </c>
      <c r="CG462" s="72">
        <v>712.40329333</v>
      </c>
      <c r="CH462" s="72">
        <v>716.50152150999998</v>
      </c>
      <c r="CI462" s="72">
        <v>731.52548966999996</v>
      </c>
      <c r="CJ462" s="96">
        <v>0.93194794400000003</v>
      </c>
      <c r="CK462" s="96">
        <v>0.87950894000000002</v>
      </c>
      <c r="CL462" s="96">
        <v>0.85267713619999996</v>
      </c>
      <c r="CM462" s="96">
        <v>0.88639030190000001</v>
      </c>
      <c r="CN462" s="96">
        <v>0.89327030870000002</v>
      </c>
      <c r="CO462" s="96">
        <v>0.95580776840000004</v>
      </c>
      <c r="CP462" s="96">
        <v>0.9298511223</v>
      </c>
      <c r="CQ462" s="96">
        <v>0.99584056389999998</v>
      </c>
      <c r="CR462" s="96">
        <v>0.93373479969999995</v>
      </c>
      <c r="CS462" s="95">
        <v>16547</v>
      </c>
      <c r="CT462" s="95">
        <v>16633</v>
      </c>
      <c r="CU462" s="95">
        <v>17202</v>
      </c>
      <c r="CV462" s="95">
        <v>17191</v>
      </c>
      <c r="CW462" s="95">
        <v>16619</v>
      </c>
      <c r="CX462" s="96">
        <v>0.93547228800000004</v>
      </c>
      <c r="CY462" s="96">
        <v>0.94742237600000001</v>
      </c>
      <c r="CZ462" s="96">
        <v>0.95160534100000005</v>
      </c>
      <c r="DA462" s="96">
        <v>0.96775123299999999</v>
      </c>
      <c r="DB462" s="96">
        <v>0.97644291400000005</v>
      </c>
      <c r="DC462">
        <v>2013</v>
      </c>
      <c r="DD462" s="6">
        <v>16895</v>
      </c>
      <c r="DE462" s="96">
        <v>8.2014209999999998E-4</v>
      </c>
      <c r="DF462" s="72">
        <v>716.51</v>
      </c>
      <c r="DG462" s="96">
        <v>1</v>
      </c>
      <c r="DH462" s="72">
        <v>716.51</v>
      </c>
      <c r="DI462" s="72">
        <v>716.51</v>
      </c>
      <c r="DJ462" s="96">
        <v>1</v>
      </c>
      <c r="DK462" s="72">
        <v>716.51</v>
      </c>
      <c r="DL462" s="96">
        <v>1</v>
      </c>
      <c r="DM462" s="72">
        <v>716.51</v>
      </c>
      <c r="DN462" s="96">
        <v>1</v>
      </c>
      <c r="DO462" s="96">
        <v>3.1640000000000001E-3</v>
      </c>
      <c r="DP462" s="72">
        <v>2.27</v>
      </c>
      <c r="DQ462" s="72">
        <v>714.24</v>
      </c>
      <c r="DR462" t="s">
        <v>389</v>
      </c>
      <c r="DT462" t="s">
        <v>339</v>
      </c>
    </row>
    <row r="463" spans="1:124" x14ac:dyDescent="0.3">
      <c r="A463" t="s">
        <v>390</v>
      </c>
      <c r="B463">
        <v>11560</v>
      </c>
      <c r="C463" s="95">
        <v>1034</v>
      </c>
      <c r="D463" s="95">
        <v>3961781</v>
      </c>
      <c r="E463" s="95">
        <v>1026</v>
      </c>
      <c r="F463" s="95">
        <v>3753457</v>
      </c>
      <c r="G463" s="95">
        <v>375</v>
      </c>
      <c r="H463" s="95">
        <v>1122692</v>
      </c>
      <c r="I463" s="95">
        <v>337</v>
      </c>
      <c r="J463" s="95">
        <v>931766</v>
      </c>
      <c r="K463" s="95">
        <v>920</v>
      </c>
      <c r="L463" s="95">
        <v>3919441</v>
      </c>
      <c r="M463" s="95">
        <v>906</v>
      </c>
      <c r="N463" s="95">
        <v>3364593</v>
      </c>
      <c r="O463" s="95">
        <v>333</v>
      </c>
      <c r="P463" s="95">
        <v>1267607</v>
      </c>
      <c r="Q463" s="95">
        <v>292</v>
      </c>
      <c r="R463" s="95">
        <v>1040760</v>
      </c>
      <c r="S463" s="95">
        <v>899</v>
      </c>
      <c r="T463" s="95">
        <v>3922316</v>
      </c>
      <c r="U463" s="95">
        <v>881</v>
      </c>
      <c r="V463" s="95">
        <v>3729423</v>
      </c>
      <c r="W463" s="95">
        <v>325</v>
      </c>
      <c r="X463" s="95">
        <v>1523799</v>
      </c>
      <c r="Y463" s="95">
        <v>283</v>
      </c>
      <c r="Z463" s="95">
        <v>1245604</v>
      </c>
      <c r="AA463" s="95">
        <v>897</v>
      </c>
      <c r="AB463" s="95">
        <v>3420977</v>
      </c>
      <c r="AC463" s="95">
        <v>874</v>
      </c>
      <c r="AD463" s="95">
        <v>3637983</v>
      </c>
      <c r="AE463" s="95">
        <v>303</v>
      </c>
      <c r="AF463" s="95">
        <v>968137</v>
      </c>
      <c r="AG463" s="95">
        <v>266</v>
      </c>
      <c r="AH463" s="95">
        <v>1078775</v>
      </c>
      <c r="AI463" s="95">
        <v>775</v>
      </c>
      <c r="AJ463" s="95">
        <v>2541461</v>
      </c>
      <c r="AK463" s="95">
        <v>750</v>
      </c>
      <c r="AL463" s="95">
        <v>2913381</v>
      </c>
      <c r="AM463" s="95">
        <v>270</v>
      </c>
      <c r="AN463" s="95">
        <v>780426</v>
      </c>
      <c r="AO463" s="95">
        <v>241</v>
      </c>
      <c r="AP463" s="95">
        <v>896601</v>
      </c>
      <c r="AQ463" s="72">
        <v>300.70999999999998</v>
      </c>
      <c r="AR463" s="72">
        <v>286.45</v>
      </c>
      <c r="AS463" s="72">
        <v>587.16</v>
      </c>
      <c r="AT463" s="95">
        <v>5084473</v>
      </c>
      <c r="AU463" s="95">
        <v>4685223</v>
      </c>
      <c r="AV463" s="95">
        <v>1409</v>
      </c>
      <c r="AW463" s="95">
        <v>1363</v>
      </c>
      <c r="AX463" s="72">
        <v>344.98</v>
      </c>
      <c r="AY463" s="72">
        <v>306.44</v>
      </c>
      <c r="AZ463" s="72">
        <v>651.41999999999996</v>
      </c>
      <c r="BA463" s="95">
        <v>5187048</v>
      </c>
      <c r="BB463" s="95">
        <v>4405353</v>
      </c>
      <c r="BC463" s="95">
        <v>1253</v>
      </c>
      <c r="BD463" s="95">
        <v>1198</v>
      </c>
      <c r="BE463" s="72">
        <v>370.79</v>
      </c>
      <c r="BF463" s="72">
        <v>356.17</v>
      </c>
      <c r="BG463" s="72">
        <v>726.96</v>
      </c>
      <c r="BH463" s="95">
        <v>5446115</v>
      </c>
      <c r="BI463" s="95">
        <v>4975027</v>
      </c>
      <c r="BJ463" s="95">
        <v>1224</v>
      </c>
      <c r="BK463" s="95">
        <v>1164</v>
      </c>
      <c r="BL463" s="72">
        <v>304.8</v>
      </c>
      <c r="BM463" s="72">
        <v>344.79</v>
      </c>
      <c r="BN463" s="72">
        <v>649.59</v>
      </c>
      <c r="BO463" s="95">
        <v>4389114</v>
      </c>
      <c r="BP463" s="95">
        <v>4716758</v>
      </c>
      <c r="BQ463" s="95">
        <v>1200</v>
      </c>
      <c r="BR463" s="95">
        <v>1140</v>
      </c>
      <c r="BS463" s="72">
        <v>264.89999999999998</v>
      </c>
      <c r="BT463" s="72">
        <v>320.38</v>
      </c>
      <c r="BU463" s="72">
        <v>585.28</v>
      </c>
      <c r="BV463" s="95">
        <v>3321887</v>
      </c>
      <c r="BW463" s="95">
        <v>3809982</v>
      </c>
      <c r="BX463" s="95">
        <v>1045</v>
      </c>
      <c r="BY463" s="95">
        <v>991</v>
      </c>
      <c r="BZ463" s="95">
        <v>1387</v>
      </c>
      <c r="CA463" s="95">
        <v>1226</v>
      </c>
      <c r="CB463" s="95">
        <v>1195</v>
      </c>
      <c r="CC463" s="95">
        <v>1172</v>
      </c>
      <c r="CD463" s="95">
        <v>1019</v>
      </c>
      <c r="CE463" s="72">
        <v>650.75523149000003</v>
      </c>
      <c r="CF463" s="72">
        <v>676.59346364999999</v>
      </c>
      <c r="CG463" s="72">
        <v>712.40329333</v>
      </c>
      <c r="CH463" s="72">
        <v>716.50152150999998</v>
      </c>
      <c r="CI463" s="72">
        <v>731.52548966999996</v>
      </c>
      <c r="CJ463" s="96">
        <v>0.90227472880000004</v>
      </c>
      <c r="CK463" s="96">
        <v>0.96279381190000002</v>
      </c>
      <c r="CL463" s="96">
        <v>1.0204332388999999</v>
      </c>
      <c r="CM463" s="96">
        <v>0.90661356670000004</v>
      </c>
      <c r="CN463" s="96">
        <v>0.80008148489999997</v>
      </c>
      <c r="CO463" s="96">
        <v>1.0466454447</v>
      </c>
      <c r="CP463" s="96">
        <v>0.87750763249999997</v>
      </c>
      <c r="CQ463" s="96">
        <v>0.99584056389999998</v>
      </c>
      <c r="CR463" s="96">
        <v>0.88117268859999998</v>
      </c>
      <c r="CS463" s="95">
        <v>1333</v>
      </c>
      <c r="CT463" s="95">
        <v>1190</v>
      </c>
      <c r="CU463" s="95">
        <v>1169</v>
      </c>
      <c r="CV463" s="95">
        <v>1163</v>
      </c>
      <c r="CW463" s="95">
        <v>1010</v>
      </c>
      <c r="CX463" s="96">
        <v>1.04180246</v>
      </c>
      <c r="CY463" s="96">
        <v>1.0554193270000001</v>
      </c>
      <c r="CZ463" s="96">
        <v>1.052702955</v>
      </c>
      <c r="DA463" s="96">
        <v>1.0672360350000001</v>
      </c>
      <c r="DB463" s="96">
        <v>1.011978804</v>
      </c>
      <c r="DC463">
        <v>2013</v>
      </c>
      <c r="DD463" s="6">
        <v>1171.2</v>
      </c>
      <c r="DE463" s="96">
        <v>5.7491382999999997E-3</v>
      </c>
      <c r="DF463" s="72">
        <v>672.84</v>
      </c>
      <c r="DG463" s="96">
        <v>1</v>
      </c>
      <c r="DH463" s="72">
        <v>672.84</v>
      </c>
      <c r="DI463" s="72">
        <v>700.09795784000005</v>
      </c>
      <c r="DJ463" s="96">
        <v>1</v>
      </c>
      <c r="DK463" s="72">
        <v>672.84</v>
      </c>
      <c r="DL463" s="96">
        <v>1</v>
      </c>
      <c r="DM463" s="72">
        <v>672.84</v>
      </c>
      <c r="DN463" s="96">
        <v>1</v>
      </c>
      <c r="DO463" s="96">
        <v>1.7815999999999999E-2</v>
      </c>
      <c r="DP463" s="72">
        <v>11.99</v>
      </c>
      <c r="DQ463" s="72">
        <v>660.85</v>
      </c>
      <c r="DR463" t="s">
        <v>390</v>
      </c>
      <c r="DT463" t="s">
        <v>339</v>
      </c>
    </row>
    <row r="464" spans="1:124" x14ac:dyDescent="0.3">
      <c r="A464" t="s">
        <v>391</v>
      </c>
      <c r="B464">
        <v>11570</v>
      </c>
      <c r="C464" s="95">
        <v>3287</v>
      </c>
      <c r="D464" s="95">
        <v>14239172</v>
      </c>
      <c r="E464" s="95">
        <v>3219</v>
      </c>
      <c r="F464" s="95">
        <v>11243994</v>
      </c>
      <c r="G464" s="95">
        <v>978</v>
      </c>
      <c r="H464" s="95">
        <v>3581389</v>
      </c>
      <c r="I464" s="95">
        <v>906</v>
      </c>
      <c r="J464" s="95">
        <v>3180255</v>
      </c>
      <c r="K464" s="95">
        <v>3204</v>
      </c>
      <c r="L464" s="95">
        <v>15143052</v>
      </c>
      <c r="M464" s="95">
        <v>3128</v>
      </c>
      <c r="N464" s="95">
        <v>11569089</v>
      </c>
      <c r="O464" s="95">
        <v>981</v>
      </c>
      <c r="P464" s="95">
        <v>3286236</v>
      </c>
      <c r="Q464" s="95">
        <v>907</v>
      </c>
      <c r="R464" s="95">
        <v>3097178</v>
      </c>
      <c r="S464" s="95">
        <v>3233</v>
      </c>
      <c r="T464" s="95">
        <v>15211124</v>
      </c>
      <c r="U464" s="95">
        <v>3144</v>
      </c>
      <c r="V464" s="95">
        <v>12047508</v>
      </c>
      <c r="W464" s="95">
        <v>995</v>
      </c>
      <c r="X464" s="95">
        <v>3704954</v>
      </c>
      <c r="Y464" s="95">
        <v>912</v>
      </c>
      <c r="Z464" s="95">
        <v>3525964</v>
      </c>
      <c r="AA464" s="95">
        <v>3287</v>
      </c>
      <c r="AB464" s="95">
        <v>12330290</v>
      </c>
      <c r="AC464" s="95">
        <v>3168</v>
      </c>
      <c r="AD464" s="95">
        <v>13296039</v>
      </c>
      <c r="AE464" s="95">
        <v>961</v>
      </c>
      <c r="AF464" s="95">
        <v>3152331</v>
      </c>
      <c r="AG464" s="95">
        <v>901</v>
      </c>
      <c r="AH464" s="95">
        <v>3629158</v>
      </c>
      <c r="AI464" s="95">
        <v>3023</v>
      </c>
      <c r="AJ464" s="95">
        <v>11498363</v>
      </c>
      <c r="AK464" s="95">
        <v>2909</v>
      </c>
      <c r="AL464" s="95">
        <v>12282723</v>
      </c>
      <c r="AM464" s="95">
        <v>939</v>
      </c>
      <c r="AN464" s="95">
        <v>2561412</v>
      </c>
      <c r="AO464" s="95">
        <v>886</v>
      </c>
      <c r="AP464" s="95">
        <v>3570636</v>
      </c>
      <c r="AQ464" s="72">
        <v>348.19</v>
      </c>
      <c r="AR464" s="72">
        <v>291.39999999999998</v>
      </c>
      <c r="AS464" s="72">
        <v>639.59</v>
      </c>
      <c r="AT464" s="95">
        <v>17820561</v>
      </c>
      <c r="AU464" s="95">
        <v>14424249</v>
      </c>
      <c r="AV464" s="95">
        <v>4265</v>
      </c>
      <c r="AW464" s="95">
        <v>4125</v>
      </c>
      <c r="AX464" s="72">
        <v>366.97</v>
      </c>
      <c r="AY464" s="72">
        <v>302.89999999999998</v>
      </c>
      <c r="AZ464" s="72">
        <v>669.87</v>
      </c>
      <c r="BA464" s="95">
        <v>18429288</v>
      </c>
      <c r="BB464" s="95">
        <v>14666267</v>
      </c>
      <c r="BC464" s="95">
        <v>4185</v>
      </c>
      <c r="BD464" s="95">
        <v>4035</v>
      </c>
      <c r="BE464" s="72">
        <v>372.83</v>
      </c>
      <c r="BF464" s="72">
        <v>319.97000000000003</v>
      </c>
      <c r="BG464" s="72">
        <v>692.8</v>
      </c>
      <c r="BH464" s="95">
        <v>18916078</v>
      </c>
      <c r="BI464" s="95">
        <v>15573472</v>
      </c>
      <c r="BJ464" s="95">
        <v>4228</v>
      </c>
      <c r="BK464" s="95">
        <v>4056</v>
      </c>
      <c r="BL464" s="72">
        <v>303.72000000000003</v>
      </c>
      <c r="BM464" s="72">
        <v>346.63</v>
      </c>
      <c r="BN464" s="72">
        <v>650.35</v>
      </c>
      <c r="BO464" s="95">
        <v>15482621</v>
      </c>
      <c r="BP464" s="95">
        <v>16925197</v>
      </c>
      <c r="BQ464" s="95">
        <v>4248</v>
      </c>
      <c r="BR464" s="95">
        <v>4069</v>
      </c>
      <c r="BS464" s="72">
        <v>295.72000000000003</v>
      </c>
      <c r="BT464" s="72">
        <v>348.12</v>
      </c>
      <c r="BU464" s="72">
        <v>643.84</v>
      </c>
      <c r="BV464" s="95">
        <v>14059775</v>
      </c>
      <c r="BW464" s="95">
        <v>15853359</v>
      </c>
      <c r="BX464" s="95">
        <v>3962</v>
      </c>
      <c r="BY464" s="95">
        <v>3795</v>
      </c>
      <c r="BZ464" s="95">
        <v>4198</v>
      </c>
      <c r="CA464" s="95">
        <v>4112</v>
      </c>
      <c r="CB464" s="95">
        <v>4145</v>
      </c>
      <c r="CC464" s="95">
        <v>4163</v>
      </c>
      <c r="CD464" s="95">
        <v>3880</v>
      </c>
      <c r="CE464" s="72">
        <v>650.75523149000003</v>
      </c>
      <c r="CF464" s="72">
        <v>676.59346364999999</v>
      </c>
      <c r="CG464" s="72">
        <v>712.40329333</v>
      </c>
      <c r="CH464" s="72">
        <v>716.50152150999998</v>
      </c>
      <c r="CI464" s="72">
        <v>731.52548966999996</v>
      </c>
      <c r="CJ464" s="96">
        <v>0.98284265579999996</v>
      </c>
      <c r="CK464" s="96">
        <v>0.99006277180000002</v>
      </c>
      <c r="CL464" s="96">
        <v>0.97248287099999997</v>
      </c>
      <c r="CM464" s="96">
        <v>0.90767427629999997</v>
      </c>
      <c r="CN464" s="96">
        <v>0.88013337759999999</v>
      </c>
      <c r="CO464" s="96">
        <v>0.97199262509999995</v>
      </c>
      <c r="CP464" s="96">
        <v>0.97391602160000001</v>
      </c>
      <c r="CQ464" s="96">
        <v>0.99584056389999998</v>
      </c>
      <c r="CR464" s="96">
        <v>0.97798374340000005</v>
      </c>
      <c r="CS464" s="95">
        <v>3894</v>
      </c>
      <c r="CT464" s="95">
        <v>3879</v>
      </c>
      <c r="CU464" s="95">
        <v>3904</v>
      </c>
      <c r="CV464" s="95">
        <v>3931</v>
      </c>
      <c r="CW464" s="95">
        <v>3698</v>
      </c>
      <c r="CX464" s="96">
        <v>0.95951067800000001</v>
      </c>
      <c r="CY464" s="96">
        <v>0.96961815900000003</v>
      </c>
      <c r="CZ464" s="96">
        <v>0.95940760300000005</v>
      </c>
      <c r="DA464" s="96">
        <v>0.96961003000000001</v>
      </c>
      <c r="DB464" s="96">
        <v>1.0034456169999999</v>
      </c>
      <c r="DC464">
        <v>2013</v>
      </c>
      <c r="DD464" s="6">
        <v>4016</v>
      </c>
      <c r="DE464" s="96">
        <v>1.6739349000000001E-3</v>
      </c>
      <c r="DF464" s="72">
        <v>749.82</v>
      </c>
      <c r="DG464" s="96">
        <v>1</v>
      </c>
      <c r="DH464" s="72">
        <v>749.82</v>
      </c>
      <c r="DI464" s="72">
        <v>746.35519870999997</v>
      </c>
      <c r="DJ464" s="96">
        <v>1</v>
      </c>
      <c r="DK464" s="72">
        <v>749.82</v>
      </c>
      <c r="DL464" s="96">
        <v>1</v>
      </c>
      <c r="DM464" s="72">
        <v>749.82</v>
      </c>
      <c r="DN464" s="96">
        <v>1</v>
      </c>
      <c r="DO464" s="96">
        <v>5.2480000000000001E-3</v>
      </c>
      <c r="DP464" s="72">
        <v>3.94</v>
      </c>
      <c r="DQ464" s="72">
        <v>745.88</v>
      </c>
      <c r="DR464" t="s">
        <v>391</v>
      </c>
      <c r="DT464" t="s">
        <v>339</v>
      </c>
    </row>
    <row r="465" spans="1:124" x14ac:dyDescent="0.3">
      <c r="A465" t="s">
        <v>392</v>
      </c>
      <c r="B465">
        <v>11580</v>
      </c>
      <c r="C465" s="95">
        <v>2426</v>
      </c>
      <c r="D465" s="95">
        <v>7483090</v>
      </c>
      <c r="E465" s="95">
        <v>2353</v>
      </c>
      <c r="F465" s="95">
        <v>6707552</v>
      </c>
      <c r="G465" s="95">
        <v>485</v>
      </c>
      <c r="H465" s="95">
        <v>976013</v>
      </c>
      <c r="I465" s="95">
        <v>445</v>
      </c>
      <c r="J465" s="95">
        <v>1231107</v>
      </c>
      <c r="K465" s="95">
        <v>2489</v>
      </c>
      <c r="L465" s="95">
        <v>8134392</v>
      </c>
      <c r="M465" s="95">
        <v>2401</v>
      </c>
      <c r="N465" s="95">
        <v>7267904</v>
      </c>
      <c r="O465" s="95">
        <v>470</v>
      </c>
      <c r="P465" s="95">
        <v>1567583</v>
      </c>
      <c r="Q465" s="95">
        <v>430</v>
      </c>
      <c r="R465" s="95">
        <v>1447679</v>
      </c>
      <c r="S465" s="95">
        <v>2564</v>
      </c>
      <c r="T465" s="95">
        <v>9617442</v>
      </c>
      <c r="U465" s="95">
        <v>2461</v>
      </c>
      <c r="V465" s="95">
        <v>8273419</v>
      </c>
      <c r="W465" s="95">
        <v>493</v>
      </c>
      <c r="X465" s="95">
        <v>1003351</v>
      </c>
      <c r="Y465" s="95">
        <v>442</v>
      </c>
      <c r="Z465" s="95">
        <v>1461026</v>
      </c>
      <c r="AA465" s="95">
        <v>2596</v>
      </c>
      <c r="AB465" s="95">
        <v>8049877</v>
      </c>
      <c r="AC465" s="95">
        <v>2470</v>
      </c>
      <c r="AD465" s="95">
        <v>8517846</v>
      </c>
      <c r="AE465" s="95">
        <v>485</v>
      </c>
      <c r="AF465" s="95">
        <v>1695007</v>
      </c>
      <c r="AG465" s="95">
        <v>425</v>
      </c>
      <c r="AH465" s="95">
        <v>1809160</v>
      </c>
      <c r="AI465" s="95">
        <v>2469</v>
      </c>
      <c r="AJ465" s="95">
        <v>7696862</v>
      </c>
      <c r="AK465" s="95">
        <v>2321</v>
      </c>
      <c r="AL465" s="95">
        <v>8624028.0199999996</v>
      </c>
      <c r="AM465" s="95">
        <v>465</v>
      </c>
      <c r="AN465" s="95">
        <v>1479575</v>
      </c>
      <c r="AO465" s="95">
        <v>404</v>
      </c>
      <c r="AP465" s="95">
        <v>1498767</v>
      </c>
      <c r="AQ465" s="72">
        <v>242.16</v>
      </c>
      <c r="AR465" s="72">
        <v>236.44</v>
      </c>
      <c r="AS465" s="72">
        <v>478.6</v>
      </c>
      <c r="AT465" s="95">
        <v>8459103</v>
      </c>
      <c r="AU465" s="95">
        <v>7938659</v>
      </c>
      <c r="AV465" s="95">
        <v>2911</v>
      </c>
      <c r="AW465" s="95">
        <v>2798</v>
      </c>
      <c r="AX465" s="72">
        <v>273.23</v>
      </c>
      <c r="AY465" s="72">
        <v>256.55</v>
      </c>
      <c r="AZ465" s="72">
        <v>529.78</v>
      </c>
      <c r="BA465" s="95">
        <v>9701975</v>
      </c>
      <c r="BB465" s="95">
        <v>8715583</v>
      </c>
      <c r="BC465" s="95">
        <v>2959</v>
      </c>
      <c r="BD465" s="95">
        <v>2831</v>
      </c>
      <c r="BE465" s="72">
        <v>289.52</v>
      </c>
      <c r="BF465" s="72">
        <v>279.44</v>
      </c>
      <c r="BG465" s="72">
        <v>568.96</v>
      </c>
      <c r="BH465" s="95">
        <v>10620793</v>
      </c>
      <c r="BI465" s="95">
        <v>9734445</v>
      </c>
      <c r="BJ465" s="95">
        <v>3057</v>
      </c>
      <c r="BK465" s="95">
        <v>2903</v>
      </c>
      <c r="BL465" s="72">
        <v>263.57</v>
      </c>
      <c r="BM465" s="72">
        <v>297.27</v>
      </c>
      <c r="BN465" s="72">
        <v>560.84</v>
      </c>
      <c r="BO465" s="95">
        <v>9744884</v>
      </c>
      <c r="BP465" s="95">
        <v>10327006</v>
      </c>
      <c r="BQ465" s="95">
        <v>3081</v>
      </c>
      <c r="BR465" s="95">
        <v>2895</v>
      </c>
      <c r="BS465" s="72">
        <v>260.63</v>
      </c>
      <c r="BT465" s="72">
        <v>309.57</v>
      </c>
      <c r="BU465" s="72">
        <v>570.20000000000005</v>
      </c>
      <c r="BV465" s="95">
        <v>9176437</v>
      </c>
      <c r="BW465" s="95">
        <v>10122795.02</v>
      </c>
      <c r="BX465" s="95">
        <v>2934</v>
      </c>
      <c r="BY465" s="95">
        <v>2725</v>
      </c>
      <c r="BZ465" s="95">
        <v>2857</v>
      </c>
      <c r="CA465" s="95">
        <v>2897</v>
      </c>
      <c r="CB465" s="95">
        <v>2983</v>
      </c>
      <c r="CC465" s="95">
        <v>2993</v>
      </c>
      <c r="CD465" s="95">
        <v>2832</v>
      </c>
      <c r="CE465" s="72">
        <v>650.75523149000003</v>
      </c>
      <c r="CF465" s="72">
        <v>676.59346364999999</v>
      </c>
      <c r="CG465" s="72">
        <v>712.40329333</v>
      </c>
      <c r="CH465" s="72">
        <v>716.50152150999998</v>
      </c>
      <c r="CI465" s="72">
        <v>731.52548966999996</v>
      </c>
      <c r="CJ465" s="96">
        <v>0.73545317320000003</v>
      </c>
      <c r="CK465" s="96">
        <v>0.78301081589999999</v>
      </c>
      <c r="CL465" s="96">
        <v>0.79864875040000005</v>
      </c>
      <c r="CM465" s="96">
        <v>0.78274781439999996</v>
      </c>
      <c r="CN465" s="96">
        <v>0.77946702889999997</v>
      </c>
      <c r="CO465" s="96">
        <v>0.91298344360000006</v>
      </c>
      <c r="CP465" s="96">
        <v>0.84981334770000005</v>
      </c>
      <c r="CQ465" s="96">
        <v>0.99584056389999998</v>
      </c>
      <c r="CR465" s="96">
        <v>0.85336273409999996</v>
      </c>
      <c r="CS465" s="95">
        <v>3101</v>
      </c>
      <c r="CT465" s="95">
        <v>3225</v>
      </c>
      <c r="CU465" s="95">
        <v>3339</v>
      </c>
      <c r="CV465" s="95">
        <v>3414</v>
      </c>
      <c r="CW465" s="95">
        <v>3255</v>
      </c>
      <c r="CX465" s="96">
        <v>0.92331065599999995</v>
      </c>
      <c r="CY465" s="96">
        <v>0.90302066800000003</v>
      </c>
      <c r="CZ465" s="96">
        <v>0.91692001999999995</v>
      </c>
      <c r="DA465" s="96">
        <v>0.90874134799999995</v>
      </c>
      <c r="DB465" s="96">
        <v>0.91342693100000005</v>
      </c>
      <c r="DC465">
        <v>2013</v>
      </c>
      <c r="DD465" s="6">
        <v>2830.4</v>
      </c>
      <c r="DE465" s="96">
        <v>2.1381045000000002E-3</v>
      </c>
      <c r="DF465" s="72">
        <v>653.97</v>
      </c>
      <c r="DG465" s="96">
        <v>1</v>
      </c>
      <c r="DH465" s="72">
        <v>653.97</v>
      </c>
      <c r="DI465" s="72">
        <v>659.06873665000001</v>
      </c>
      <c r="DJ465" s="96">
        <v>1</v>
      </c>
      <c r="DK465" s="72">
        <v>653.97</v>
      </c>
      <c r="DL465" s="96">
        <v>1</v>
      </c>
      <c r="DM465" s="72">
        <v>653.97</v>
      </c>
      <c r="DN465" s="96">
        <v>1</v>
      </c>
      <c r="DO465" s="96">
        <v>7.0000000000000001E-3</v>
      </c>
      <c r="DP465" s="72">
        <v>4.58</v>
      </c>
      <c r="DQ465" s="72">
        <v>649.39</v>
      </c>
      <c r="DR465" t="s">
        <v>392</v>
      </c>
      <c r="DT465" t="s">
        <v>339</v>
      </c>
    </row>
    <row r="466" spans="1:124" x14ac:dyDescent="0.3">
      <c r="A466" t="s">
        <v>393</v>
      </c>
      <c r="B466">
        <v>11581</v>
      </c>
      <c r="C466" s="95">
        <v>2896</v>
      </c>
      <c r="D466" s="95">
        <v>10202295</v>
      </c>
      <c r="E466" s="95">
        <v>2863</v>
      </c>
      <c r="F466" s="95">
        <v>8334619</v>
      </c>
      <c r="G466" s="95">
        <v>579</v>
      </c>
      <c r="H466" s="95">
        <v>1548399</v>
      </c>
      <c r="I466" s="95">
        <v>533</v>
      </c>
      <c r="J466" s="95">
        <v>1584151</v>
      </c>
      <c r="K466" s="95">
        <v>2810</v>
      </c>
      <c r="L466" s="95">
        <v>10120337</v>
      </c>
      <c r="M466" s="95">
        <v>2766</v>
      </c>
      <c r="N466" s="95">
        <v>8776132</v>
      </c>
      <c r="O466" s="95">
        <v>578</v>
      </c>
      <c r="P466" s="95">
        <v>1507600</v>
      </c>
      <c r="Q466" s="95">
        <v>534</v>
      </c>
      <c r="R466" s="95">
        <v>1653169</v>
      </c>
      <c r="S466" s="95">
        <v>2875</v>
      </c>
      <c r="T466" s="95">
        <v>9677191</v>
      </c>
      <c r="U466" s="95">
        <v>2815</v>
      </c>
      <c r="V466" s="95">
        <v>9257170</v>
      </c>
      <c r="W466" s="95">
        <v>607</v>
      </c>
      <c r="X466" s="95">
        <v>1854294</v>
      </c>
      <c r="Y466" s="95">
        <v>555</v>
      </c>
      <c r="Z466" s="95">
        <v>1679020</v>
      </c>
      <c r="AA466" s="95">
        <v>2900</v>
      </c>
      <c r="AB466" s="95">
        <v>9650298</v>
      </c>
      <c r="AC466" s="95">
        <v>2831</v>
      </c>
      <c r="AD466" s="95">
        <v>10663493</v>
      </c>
      <c r="AE466" s="95">
        <v>611</v>
      </c>
      <c r="AF466" s="95">
        <v>1410817</v>
      </c>
      <c r="AG466" s="95">
        <v>564</v>
      </c>
      <c r="AH466" s="95">
        <v>1979803</v>
      </c>
      <c r="AI466" s="95">
        <v>2728</v>
      </c>
      <c r="AJ466" s="95">
        <v>10229985.41</v>
      </c>
      <c r="AK466" s="95">
        <v>2641</v>
      </c>
      <c r="AL466" s="95">
        <v>10621525.42</v>
      </c>
      <c r="AM466" s="95">
        <v>555</v>
      </c>
      <c r="AN466" s="95">
        <v>2247333</v>
      </c>
      <c r="AO466" s="95">
        <v>522</v>
      </c>
      <c r="AP466" s="95">
        <v>2200580</v>
      </c>
      <c r="AQ466" s="72">
        <v>281.79000000000002</v>
      </c>
      <c r="AR466" s="72">
        <v>243.39</v>
      </c>
      <c r="AS466" s="72">
        <v>525.17999999999995</v>
      </c>
      <c r="AT466" s="95">
        <v>11750694</v>
      </c>
      <c r="AU466" s="95">
        <v>9918770</v>
      </c>
      <c r="AV466" s="95">
        <v>3475</v>
      </c>
      <c r="AW466" s="95">
        <v>3396</v>
      </c>
      <c r="AX466" s="72">
        <v>286.01</v>
      </c>
      <c r="AY466" s="72">
        <v>263.37</v>
      </c>
      <c r="AZ466" s="72">
        <v>549.38</v>
      </c>
      <c r="BA466" s="95">
        <v>11627937</v>
      </c>
      <c r="BB466" s="95">
        <v>10429301</v>
      </c>
      <c r="BC466" s="95">
        <v>3388</v>
      </c>
      <c r="BD466" s="95">
        <v>3300</v>
      </c>
      <c r="BE466" s="72">
        <v>275.98</v>
      </c>
      <c r="BF466" s="72">
        <v>270.43</v>
      </c>
      <c r="BG466" s="72">
        <v>546.41</v>
      </c>
      <c r="BH466" s="95">
        <v>11531485</v>
      </c>
      <c r="BI466" s="95">
        <v>10936190</v>
      </c>
      <c r="BJ466" s="95">
        <v>3482</v>
      </c>
      <c r="BK466" s="95">
        <v>3370</v>
      </c>
      <c r="BL466" s="72">
        <v>262.52999999999997</v>
      </c>
      <c r="BM466" s="72">
        <v>310.33999999999997</v>
      </c>
      <c r="BN466" s="72">
        <v>572.87</v>
      </c>
      <c r="BO466" s="95">
        <v>11061115</v>
      </c>
      <c r="BP466" s="95">
        <v>12643296</v>
      </c>
      <c r="BQ466" s="95">
        <v>3511</v>
      </c>
      <c r="BR466" s="95">
        <v>3395</v>
      </c>
      <c r="BS466" s="72">
        <v>316.72000000000003</v>
      </c>
      <c r="BT466" s="72">
        <v>337.81</v>
      </c>
      <c r="BU466" s="72">
        <v>654.53</v>
      </c>
      <c r="BV466" s="95">
        <v>12477318.41</v>
      </c>
      <c r="BW466" s="95">
        <v>12822105.42</v>
      </c>
      <c r="BX466" s="95">
        <v>3283</v>
      </c>
      <c r="BY466" s="95">
        <v>3163</v>
      </c>
      <c r="BZ466" s="95">
        <v>3437</v>
      </c>
      <c r="CA466" s="95">
        <v>3345</v>
      </c>
      <c r="CB466" s="95">
        <v>3428</v>
      </c>
      <c r="CC466" s="95">
        <v>3456</v>
      </c>
      <c r="CD466" s="95">
        <v>3224</v>
      </c>
      <c r="CE466" s="72">
        <v>650.75523149000003</v>
      </c>
      <c r="CF466" s="72">
        <v>676.59346364999999</v>
      </c>
      <c r="CG466" s="72">
        <v>712.40329333</v>
      </c>
      <c r="CH466" s="72">
        <v>716.50152150999998</v>
      </c>
      <c r="CI466" s="72">
        <v>731.52548966999996</v>
      </c>
      <c r="CJ466" s="96">
        <v>0.80703154519999998</v>
      </c>
      <c r="CK466" s="96">
        <v>0.81197946700000001</v>
      </c>
      <c r="CL466" s="96">
        <v>0.76699533129999997</v>
      </c>
      <c r="CM466" s="96">
        <v>0.79953772990000005</v>
      </c>
      <c r="CN466" s="96">
        <v>0.89474667559999999</v>
      </c>
      <c r="CO466" s="96">
        <v>0.90617371170000005</v>
      </c>
      <c r="CP466" s="96">
        <v>0.90055376720000002</v>
      </c>
      <c r="CQ466" s="96">
        <v>0.99584056389999998</v>
      </c>
      <c r="CR466" s="96">
        <v>0.9043150794</v>
      </c>
      <c r="CS466" s="95">
        <v>4118</v>
      </c>
      <c r="CT466" s="95">
        <v>4103</v>
      </c>
      <c r="CU466" s="95">
        <v>4189</v>
      </c>
      <c r="CV466" s="95">
        <v>4237</v>
      </c>
      <c r="CW466" s="95">
        <v>4051</v>
      </c>
      <c r="CX466" s="96">
        <v>0.90908063900000002</v>
      </c>
      <c r="CY466" s="96">
        <v>0.89553516200000005</v>
      </c>
      <c r="CZ466" s="96">
        <v>0.89820291399999996</v>
      </c>
      <c r="DA466" s="96">
        <v>0.918090513</v>
      </c>
      <c r="DB466" s="96">
        <v>0.90977218800000004</v>
      </c>
      <c r="DC466">
        <v>2013</v>
      </c>
      <c r="DD466" s="6">
        <v>3324.8</v>
      </c>
      <c r="DE466" s="96">
        <v>2.0940008999999998E-3</v>
      </c>
      <c r="DF466" s="72">
        <v>693.05</v>
      </c>
      <c r="DG466" s="96">
        <v>1</v>
      </c>
      <c r="DH466" s="72">
        <v>693.05</v>
      </c>
      <c r="DI466" s="72">
        <v>700.09795784000005</v>
      </c>
      <c r="DJ466" s="96">
        <v>1</v>
      </c>
      <c r="DK466" s="72">
        <v>693.05</v>
      </c>
      <c r="DL466" s="96">
        <v>1</v>
      </c>
      <c r="DM466" s="72">
        <v>693.05</v>
      </c>
      <c r="DN466" s="96">
        <v>1</v>
      </c>
      <c r="DO466" s="96">
        <v>8.3499999999999998E-3</v>
      </c>
      <c r="DP466" s="72">
        <v>5.79</v>
      </c>
      <c r="DQ466" s="72">
        <v>687.26</v>
      </c>
      <c r="DR466" t="s">
        <v>393</v>
      </c>
      <c r="DT466" t="s">
        <v>339</v>
      </c>
    </row>
    <row r="467" spans="1:124" x14ac:dyDescent="0.3">
      <c r="A467" t="s">
        <v>394</v>
      </c>
      <c r="B467">
        <v>11590</v>
      </c>
      <c r="C467" s="95">
        <v>879</v>
      </c>
      <c r="D467" s="95">
        <v>3792024</v>
      </c>
      <c r="E467" s="95">
        <v>864</v>
      </c>
      <c r="F467" s="95">
        <v>2561574</v>
      </c>
      <c r="G467" s="95">
        <v>313</v>
      </c>
      <c r="H467" s="95">
        <v>837344</v>
      </c>
      <c r="I467" s="95">
        <v>287</v>
      </c>
      <c r="J467" s="95">
        <v>794455</v>
      </c>
      <c r="K467" s="95">
        <v>871</v>
      </c>
      <c r="L467" s="95">
        <v>4034863</v>
      </c>
      <c r="M467" s="95">
        <v>849</v>
      </c>
      <c r="N467" s="95">
        <v>2701843</v>
      </c>
      <c r="O467" s="95">
        <v>298</v>
      </c>
      <c r="P467" s="95">
        <v>791885</v>
      </c>
      <c r="Q467" s="95">
        <v>272</v>
      </c>
      <c r="R467" s="95">
        <v>949366</v>
      </c>
      <c r="S467" s="95">
        <v>908</v>
      </c>
      <c r="T467" s="95">
        <v>4520811</v>
      </c>
      <c r="U467" s="95">
        <v>874</v>
      </c>
      <c r="V467" s="95">
        <v>2989664</v>
      </c>
      <c r="W467" s="95">
        <v>312</v>
      </c>
      <c r="X467" s="95">
        <v>1133063</v>
      </c>
      <c r="Y467" s="95">
        <v>277</v>
      </c>
      <c r="Z467" s="95">
        <v>1118109</v>
      </c>
      <c r="AA467" s="95">
        <v>918</v>
      </c>
      <c r="AB467" s="95">
        <v>3617214</v>
      </c>
      <c r="AC467" s="95">
        <v>885</v>
      </c>
      <c r="AD467" s="95">
        <v>3448640</v>
      </c>
      <c r="AE467" s="95">
        <v>315</v>
      </c>
      <c r="AF467" s="95">
        <v>1016751</v>
      </c>
      <c r="AG467" s="95">
        <v>286</v>
      </c>
      <c r="AH467" s="95">
        <v>1091008</v>
      </c>
      <c r="AI467" s="95">
        <v>857</v>
      </c>
      <c r="AJ467" s="95">
        <v>3941842</v>
      </c>
      <c r="AK467" s="95">
        <v>831</v>
      </c>
      <c r="AL467" s="95">
        <v>3531207</v>
      </c>
      <c r="AM467" s="95">
        <v>299</v>
      </c>
      <c r="AN467" s="95">
        <v>985403</v>
      </c>
      <c r="AO467" s="95">
        <v>270</v>
      </c>
      <c r="AP467" s="95">
        <v>1073776</v>
      </c>
      <c r="AQ467" s="72">
        <v>323.64</v>
      </c>
      <c r="AR467" s="72">
        <v>242.98</v>
      </c>
      <c r="AS467" s="72">
        <v>566.62</v>
      </c>
      <c r="AT467" s="95">
        <v>4629368</v>
      </c>
      <c r="AU467" s="95">
        <v>3356029</v>
      </c>
      <c r="AV467" s="95">
        <v>1192</v>
      </c>
      <c r="AW467" s="95">
        <v>1151</v>
      </c>
      <c r="AX467" s="72">
        <v>344.08</v>
      </c>
      <c r="AY467" s="72">
        <v>271.42</v>
      </c>
      <c r="AZ467" s="72">
        <v>615.5</v>
      </c>
      <c r="BA467" s="95">
        <v>4826748</v>
      </c>
      <c r="BB467" s="95">
        <v>3651209</v>
      </c>
      <c r="BC467" s="95">
        <v>1169</v>
      </c>
      <c r="BD467" s="95">
        <v>1121</v>
      </c>
      <c r="BE467" s="72">
        <v>386.19</v>
      </c>
      <c r="BF467" s="72">
        <v>297.41000000000003</v>
      </c>
      <c r="BG467" s="72">
        <v>683.6</v>
      </c>
      <c r="BH467" s="95">
        <v>5653874</v>
      </c>
      <c r="BI467" s="95">
        <v>4107773</v>
      </c>
      <c r="BJ467" s="95">
        <v>1220</v>
      </c>
      <c r="BK467" s="95">
        <v>1151</v>
      </c>
      <c r="BL467" s="72">
        <v>313.19</v>
      </c>
      <c r="BM467" s="72">
        <v>323.06</v>
      </c>
      <c r="BN467" s="72">
        <v>636.25</v>
      </c>
      <c r="BO467" s="95">
        <v>4633965</v>
      </c>
      <c r="BP467" s="95">
        <v>4539648</v>
      </c>
      <c r="BQ467" s="95">
        <v>1233</v>
      </c>
      <c r="BR467" s="95">
        <v>1171</v>
      </c>
      <c r="BS467" s="72">
        <v>355.19</v>
      </c>
      <c r="BT467" s="72">
        <v>348.55</v>
      </c>
      <c r="BU467" s="72">
        <v>703.74</v>
      </c>
      <c r="BV467" s="95">
        <v>4927245</v>
      </c>
      <c r="BW467" s="95">
        <v>4604983</v>
      </c>
      <c r="BX467" s="95">
        <v>1156</v>
      </c>
      <c r="BY467" s="95">
        <v>1101</v>
      </c>
      <c r="BZ467" s="95">
        <v>1172</v>
      </c>
      <c r="CA467" s="95">
        <v>1146</v>
      </c>
      <c r="CB467" s="95">
        <v>1187</v>
      </c>
      <c r="CC467" s="95">
        <v>1204</v>
      </c>
      <c r="CD467" s="95">
        <v>1129</v>
      </c>
      <c r="CE467" s="72">
        <v>650.75523149000003</v>
      </c>
      <c r="CF467" s="72">
        <v>676.59346364999999</v>
      </c>
      <c r="CG467" s="72">
        <v>712.40329333</v>
      </c>
      <c r="CH467" s="72">
        <v>716.50152150999998</v>
      </c>
      <c r="CI467" s="72">
        <v>731.52548966999996</v>
      </c>
      <c r="CJ467" s="96">
        <v>0.87071140209999998</v>
      </c>
      <c r="CK467" s="96">
        <v>0.90970432479999996</v>
      </c>
      <c r="CL467" s="96">
        <v>0.95956883749999999</v>
      </c>
      <c r="CM467" s="96">
        <v>0.88799532299999995</v>
      </c>
      <c r="CN467" s="96">
        <v>0.96201705879999999</v>
      </c>
      <c r="CO467" s="96">
        <v>1.0015134225</v>
      </c>
      <c r="CP467" s="96">
        <v>0.91661216769999998</v>
      </c>
      <c r="CQ467" s="96">
        <v>0.99584056389999998</v>
      </c>
      <c r="CR467" s="96">
        <v>0.92044055049999995</v>
      </c>
      <c r="CS467" s="95">
        <v>1318</v>
      </c>
      <c r="CT467" s="95">
        <v>1329</v>
      </c>
      <c r="CU467" s="95">
        <v>1364</v>
      </c>
      <c r="CV467" s="95">
        <v>1393</v>
      </c>
      <c r="CW467" s="95">
        <v>1311</v>
      </c>
      <c r="CX467" s="96">
        <v>0.96611249399999999</v>
      </c>
      <c r="CY467" s="96">
        <v>0.95783465700000003</v>
      </c>
      <c r="CZ467" s="96">
        <v>1.0166067009999999</v>
      </c>
      <c r="DA467" s="96">
        <v>1.0395084219999999</v>
      </c>
      <c r="DB467" s="96">
        <v>1.0253068910000001</v>
      </c>
      <c r="DC467">
        <v>2013</v>
      </c>
      <c r="DD467" s="6">
        <v>1139</v>
      </c>
      <c r="DE467" s="96">
        <v>1.9478156000000001E-3</v>
      </c>
      <c r="DF467" s="72">
        <v>705.51</v>
      </c>
      <c r="DG467" s="96">
        <v>1</v>
      </c>
      <c r="DH467" s="72">
        <v>705.51</v>
      </c>
      <c r="DI467" s="72">
        <v>746.35519870999997</v>
      </c>
      <c r="DJ467" s="96">
        <v>1</v>
      </c>
      <c r="DK467" s="72">
        <v>705.51</v>
      </c>
      <c r="DL467" s="96">
        <v>1</v>
      </c>
      <c r="DM467" s="72">
        <v>705.51</v>
      </c>
      <c r="DN467" s="96">
        <v>1</v>
      </c>
      <c r="DO467" s="96">
        <v>9.3419999999999996E-3</v>
      </c>
      <c r="DP467" s="72">
        <v>6.59</v>
      </c>
      <c r="DQ467" s="72">
        <v>698.92</v>
      </c>
      <c r="DR467" t="s">
        <v>394</v>
      </c>
      <c r="DT467" t="s">
        <v>339</v>
      </c>
    </row>
    <row r="468" spans="1:124" x14ac:dyDescent="0.3">
      <c r="A468" t="s">
        <v>34</v>
      </c>
      <c r="B468">
        <v>11591</v>
      </c>
      <c r="C468" s="95">
        <v>10464</v>
      </c>
      <c r="D468" s="95">
        <v>40094649</v>
      </c>
      <c r="E468" s="95">
        <v>9992</v>
      </c>
      <c r="F468" s="95">
        <v>37819912</v>
      </c>
      <c r="G468" s="95">
        <v>2413</v>
      </c>
      <c r="H468" s="95">
        <v>8347500</v>
      </c>
      <c r="I468" s="95">
        <v>2056</v>
      </c>
      <c r="J468" s="95">
        <v>7473480</v>
      </c>
      <c r="K468" s="95">
        <v>10582</v>
      </c>
      <c r="L468" s="95">
        <v>38892655</v>
      </c>
      <c r="M468" s="95">
        <v>10070</v>
      </c>
      <c r="N468" s="95">
        <v>40505924</v>
      </c>
      <c r="O468" s="95">
        <v>2448</v>
      </c>
      <c r="P468" s="95">
        <v>8762223</v>
      </c>
      <c r="Q468" s="95">
        <v>2059</v>
      </c>
      <c r="R468" s="95">
        <v>7555090</v>
      </c>
      <c r="S468" s="95">
        <v>11198</v>
      </c>
      <c r="T468" s="95">
        <v>42643916</v>
      </c>
      <c r="U468" s="95">
        <v>10541</v>
      </c>
      <c r="V468" s="95">
        <v>42991044</v>
      </c>
      <c r="W468" s="95">
        <v>2632</v>
      </c>
      <c r="X468" s="95">
        <v>7599321</v>
      </c>
      <c r="Y468" s="95">
        <v>2189</v>
      </c>
      <c r="Z468" s="95">
        <v>8371909</v>
      </c>
      <c r="AA468" s="95">
        <v>11528</v>
      </c>
      <c r="AB468" s="95">
        <v>38735215</v>
      </c>
      <c r="AC468" s="95">
        <v>10772</v>
      </c>
      <c r="AD468" s="95">
        <v>45133565</v>
      </c>
      <c r="AE468" s="95">
        <v>2731</v>
      </c>
      <c r="AF468" s="95">
        <v>9582265</v>
      </c>
      <c r="AG468" s="95">
        <v>2321</v>
      </c>
      <c r="AH468" s="95">
        <v>9675180</v>
      </c>
      <c r="AI468" s="95">
        <v>11297</v>
      </c>
      <c r="AJ468" s="95">
        <v>35600370.990000002</v>
      </c>
      <c r="AK468" s="95">
        <v>10433</v>
      </c>
      <c r="AL468" s="95">
        <v>45036745.920000002</v>
      </c>
      <c r="AM468" s="95">
        <v>2918</v>
      </c>
      <c r="AN468" s="95">
        <v>10070613</v>
      </c>
      <c r="AO468" s="95">
        <v>2460</v>
      </c>
      <c r="AP468" s="95">
        <v>10445051</v>
      </c>
      <c r="AQ468" s="72">
        <v>313.49</v>
      </c>
      <c r="AR468" s="72">
        <v>313.27999999999997</v>
      </c>
      <c r="AS468" s="72">
        <v>626.77</v>
      </c>
      <c r="AT468" s="95">
        <v>48442149</v>
      </c>
      <c r="AU468" s="95">
        <v>45293392</v>
      </c>
      <c r="AV468" s="95">
        <v>12877</v>
      </c>
      <c r="AW468" s="95">
        <v>12048</v>
      </c>
      <c r="AX468" s="72">
        <v>304.77999999999997</v>
      </c>
      <c r="AY468" s="72">
        <v>330.21</v>
      </c>
      <c r="AZ468" s="72">
        <v>634.99</v>
      </c>
      <c r="BA468" s="95">
        <v>47654878</v>
      </c>
      <c r="BB468" s="95">
        <v>48061014</v>
      </c>
      <c r="BC468" s="95">
        <v>13030</v>
      </c>
      <c r="BD468" s="95">
        <v>12129</v>
      </c>
      <c r="BE468" s="72">
        <v>302.74</v>
      </c>
      <c r="BF468" s="72">
        <v>336.23</v>
      </c>
      <c r="BG468" s="72">
        <v>638.97</v>
      </c>
      <c r="BH468" s="95">
        <v>50243237</v>
      </c>
      <c r="BI468" s="95">
        <v>51362953</v>
      </c>
      <c r="BJ468" s="95">
        <v>13830</v>
      </c>
      <c r="BK468" s="95">
        <v>12730</v>
      </c>
      <c r="BL468" s="72">
        <v>282.38</v>
      </c>
      <c r="BM468" s="72">
        <v>348.84</v>
      </c>
      <c r="BN468" s="72">
        <v>631.22</v>
      </c>
      <c r="BO468" s="95">
        <v>48317480</v>
      </c>
      <c r="BP468" s="95">
        <v>54808745</v>
      </c>
      <c r="BQ468" s="95">
        <v>14259</v>
      </c>
      <c r="BR468" s="95">
        <v>13093</v>
      </c>
      <c r="BS468" s="72">
        <v>267.74</v>
      </c>
      <c r="BT468" s="72">
        <v>358.6</v>
      </c>
      <c r="BU468" s="72">
        <v>626.34</v>
      </c>
      <c r="BV468" s="95">
        <v>45670983.990000002</v>
      </c>
      <c r="BW468" s="95">
        <v>55481796.920000002</v>
      </c>
      <c r="BX468" s="95">
        <v>14215</v>
      </c>
      <c r="BY468" s="95">
        <v>12893</v>
      </c>
      <c r="BZ468" s="95">
        <v>12482</v>
      </c>
      <c r="CA468" s="95">
        <v>12595</v>
      </c>
      <c r="CB468" s="95">
        <v>13300</v>
      </c>
      <c r="CC468" s="95">
        <v>13705</v>
      </c>
      <c r="CD468" s="95">
        <v>13568</v>
      </c>
      <c r="CE468" s="72">
        <v>650.75523149000003</v>
      </c>
      <c r="CF468" s="72">
        <v>676.59346364999999</v>
      </c>
      <c r="CG468" s="72">
        <v>712.40329333</v>
      </c>
      <c r="CH468" s="72">
        <v>716.50152150999998</v>
      </c>
      <c r="CI468" s="72">
        <v>731.52548966999996</v>
      </c>
      <c r="CJ468" s="96">
        <v>0.96314246839999995</v>
      </c>
      <c r="CK468" s="96">
        <v>0.93851039670000003</v>
      </c>
      <c r="CL468" s="96">
        <v>0.89692173799999997</v>
      </c>
      <c r="CM468" s="96">
        <v>0.88097510059999995</v>
      </c>
      <c r="CN468" s="96">
        <v>0.85621076620000003</v>
      </c>
      <c r="CO468" s="96">
        <v>0.92227277060000001</v>
      </c>
      <c r="CP468" s="96">
        <v>0.98360498429999998</v>
      </c>
      <c r="CQ468" s="96">
        <v>0.99584056389999998</v>
      </c>
      <c r="CR468" s="96">
        <v>0.9877131737</v>
      </c>
      <c r="CS468" s="95">
        <v>12729</v>
      </c>
      <c r="CT468" s="95">
        <v>13211</v>
      </c>
      <c r="CU468" s="95">
        <v>13904</v>
      </c>
      <c r="CV468" s="95">
        <v>14162</v>
      </c>
      <c r="CW468" s="95">
        <v>13680</v>
      </c>
      <c r="CX468" s="96">
        <v>0.91250100199999995</v>
      </c>
      <c r="CY468" s="96">
        <v>0.90509798100000005</v>
      </c>
      <c r="CZ468" s="96">
        <v>0.91532184599999999</v>
      </c>
      <c r="DA468" s="96">
        <v>0.93623649499999995</v>
      </c>
      <c r="DB468" s="96">
        <v>0.94056022500000003</v>
      </c>
      <c r="DC468">
        <v>2013</v>
      </c>
      <c r="DD468" s="6">
        <v>12578.6</v>
      </c>
      <c r="DE468" s="96">
        <v>2.4918144999999999E-3</v>
      </c>
      <c r="DF468" s="72">
        <v>756.66</v>
      </c>
      <c r="DG468" s="96">
        <v>1</v>
      </c>
      <c r="DH468" s="72">
        <v>756.66</v>
      </c>
      <c r="DI468" s="72">
        <v>746.35519870999997</v>
      </c>
      <c r="DJ468" s="96">
        <v>1</v>
      </c>
      <c r="DK468" s="72">
        <v>756.66</v>
      </c>
      <c r="DL468" s="96">
        <v>1</v>
      </c>
      <c r="DM468" s="72">
        <v>756.66</v>
      </c>
      <c r="DN468" s="96">
        <v>1</v>
      </c>
      <c r="DO468" s="96">
        <v>9.4230000000000008E-3</v>
      </c>
      <c r="DP468" s="72">
        <v>7.13</v>
      </c>
      <c r="DQ468" s="72">
        <v>749.53</v>
      </c>
      <c r="DR468" t="s">
        <v>34</v>
      </c>
      <c r="DT468" t="s">
        <v>339</v>
      </c>
    </row>
    <row r="469" spans="1:124" x14ac:dyDescent="0.3">
      <c r="A469" t="s">
        <v>35</v>
      </c>
      <c r="B469">
        <v>11600</v>
      </c>
      <c r="C469" s="95">
        <v>11813</v>
      </c>
      <c r="D469" s="95">
        <v>52056184</v>
      </c>
      <c r="E469" s="95">
        <v>11583</v>
      </c>
      <c r="F469" s="95">
        <v>44089206</v>
      </c>
      <c r="G469" s="95">
        <v>2611</v>
      </c>
      <c r="H469" s="95">
        <v>9907479</v>
      </c>
      <c r="I469" s="95">
        <v>2363</v>
      </c>
      <c r="J469" s="95">
        <v>8382946</v>
      </c>
      <c r="K469" s="95">
        <v>12014</v>
      </c>
      <c r="L469" s="95">
        <v>57696354</v>
      </c>
      <c r="M469" s="95">
        <v>11722</v>
      </c>
      <c r="N469" s="95">
        <v>46237597</v>
      </c>
      <c r="O469" s="95">
        <v>2665</v>
      </c>
      <c r="P469" s="95">
        <v>10964132</v>
      </c>
      <c r="Q469" s="95">
        <v>2388</v>
      </c>
      <c r="R469" s="95">
        <v>9113917</v>
      </c>
      <c r="S469" s="95">
        <v>12336</v>
      </c>
      <c r="T469" s="95">
        <v>62871829</v>
      </c>
      <c r="U469" s="95">
        <v>12005</v>
      </c>
      <c r="V469" s="95">
        <v>50025894</v>
      </c>
      <c r="W469" s="95">
        <v>2753</v>
      </c>
      <c r="X469" s="95">
        <v>11192451</v>
      </c>
      <c r="Y469" s="95">
        <v>2463</v>
      </c>
      <c r="Z469" s="95">
        <v>9689950</v>
      </c>
      <c r="AA469" s="95">
        <v>12564</v>
      </c>
      <c r="AB469" s="95">
        <v>54888373</v>
      </c>
      <c r="AC469" s="95">
        <v>12179</v>
      </c>
      <c r="AD469" s="95">
        <v>53604881</v>
      </c>
      <c r="AE469" s="95">
        <v>2862</v>
      </c>
      <c r="AF469" s="95">
        <v>11713155</v>
      </c>
      <c r="AG469" s="95">
        <v>2580</v>
      </c>
      <c r="AH469" s="95">
        <v>11032804</v>
      </c>
      <c r="AI469" s="95">
        <v>12454</v>
      </c>
      <c r="AJ469" s="95">
        <v>58336636</v>
      </c>
      <c r="AK469" s="95">
        <v>12022</v>
      </c>
      <c r="AL469" s="95">
        <v>53599042.859999999</v>
      </c>
      <c r="AM469" s="95">
        <v>2996</v>
      </c>
      <c r="AN469" s="95">
        <v>12137892</v>
      </c>
      <c r="AO469" s="95">
        <v>2704</v>
      </c>
      <c r="AP469" s="95">
        <v>11719612</v>
      </c>
      <c r="AQ469" s="72">
        <v>357.99</v>
      </c>
      <c r="AR469" s="72">
        <v>313.54000000000002</v>
      </c>
      <c r="AS469" s="72">
        <v>671.53</v>
      </c>
      <c r="AT469" s="95">
        <v>61963663</v>
      </c>
      <c r="AU469" s="95">
        <v>52472152</v>
      </c>
      <c r="AV469" s="95">
        <v>14424</v>
      </c>
      <c r="AW469" s="95">
        <v>13946</v>
      </c>
      <c r="AX469" s="72">
        <v>389.79</v>
      </c>
      <c r="AY469" s="72">
        <v>326.89999999999998</v>
      </c>
      <c r="AZ469" s="72">
        <v>716.69</v>
      </c>
      <c r="BA469" s="95">
        <v>68660486</v>
      </c>
      <c r="BB469" s="95">
        <v>55351514</v>
      </c>
      <c r="BC469" s="95">
        <v>14679</v>
      </c>
      <c r="BD469" s="95">
        <v>14110</v>
      </c>
      <c r="BE469" s="72">
        <v>409.04</v>
      </c>
      <c r="BF469" s="72">
        <v>343.95</v>
      </c>
      <c r="BG469" s="72">
        <v>752.99</v>
      </c>
      <c r="BH469" s="95">
        <v>74064280</v>
      </c>
      <c r="BI469" s="95">
        <v>59715844</v>
      </c>
      <c r="BJ469" s="95">
        <v>15089</v>
      </c>
      <c r="BK469" s="95">
        <v>14468</v>
      </c>
      <c r="BL469" s="72">
        <v>359.79</v>
      </c>
      <c r="BM469" s="72">
        <v>364.96</v>
      </c>
      <c r="BN469" s="72">
        <v>724.75</v>
      </c>
      <c r="BO469" s="95">
        <v>66601528</v>
      </c>
      <c r="BP469" s="95">
        <v>64637685</v>
      </c>
      <c r="BQ469" s="95">
        <v>15426</v>
      </c>
      <c r="BR469" s="95">
        <v>14759</v>
      </c>
      <c r="BS469" s="72">
        <v>380.12</v>
      </c>
      <c r="BT469" s="72">
        <v>369.63</v>
      </c>
      <c r="BU469" s="72">
        <v>749.75</v>
      </c>
      <c r="BV469" s="95">
        <v>70474528</v>
      </c>
      <c r="BW469" s="95">
        <v>65318654.859999999</v>
      </c>
      <c r="BX469" s="95">
        <v>15450</v>
      </c>
      <c r="BY469" s="95">
        <v>14726</v>
      </c>
      <c r="BZ469" s="95">
        <v>14196</v>
      </c>
      <c r="CA469" s="95">
        <v>14404</v>
      </c>
      <c r="CB469" s="95">
        <v>14790</v>
      </c>
      <c r="CC469" s="95">
        <v>15109</v>
      </c>
      <c r="CD469" s="95">
        <v>15096</v>
      </c>
      <c r="CE469" s="72">
        <v>650.75523149000003</v>
      </c>
      <c r="CF469" s="72">
        <v>676.59346364999999</v>
      </c>
      <c r="CG469" s="72">
        <v>712.40329333</v>
      </c>
      <c r="CH469" s="72">
        <v>716.50152150999998</v>
      </c>
      <c r="CI469" s="72">
        <v>731.52548966999996</v>
      </c>
      <c r="CJ469" s="96">
        <v>1.0319240899</v>
      </c>
      <c r="CK469" s="96">
        <v>1.0592623762</v>
      </c>
      <c r="CL469" s="96">
        <v>1.0569715314999999</v>
      </c>
      <c r="CM469" s="96">
        <v>1.0115121576999999</v>
      </c>
      <c r="CN469" s="96">
        <v>1.0249130216</v>
      </c>
      <c r="CO469" s="96">
        <v>1.0472231621000001</v>
      </c>
      <c r="CP469" s="96">
        <v>0.99015823260000002</v>
      </c>
      <c r="CQ469" s="96">
        <v>0.99584056389999998</v>
      </c>
      <c r="CR469" s="96">
        <v>0.99429379269999996</v>
      </c>
      <c r="CS469" s="95">
        <v>13812</v>
      </c>
      <c r="CT469" s="95">
        <v>14062</v>
      </c>
      <c r="CU469" s="95">
        <v>14556</v>
      </c>
      <c r="CV469" s="95">
        <v>14851</v>
      </c>
      <c r="CW469" s="95">
        <v>14737</v>
      </c>
      <c r="CX469" s="96">
        <v>1.0629515940000001</v>
      </c>
      <c r="CY469" s="96">
        <v>1.05552</v>
      </c>
      <c r="CZ469" s="96">
        <v>1.043193778</v>
      </c>
      <c r="DA469" s="96">
        <v>1.0327931619999999</v>
      </c>
      <c r="DB469" s="96">
        <v>1.043086663</v>
      </c>
      <c r="DC469">
        <v>2013</v>
      </c>
      <c r="DD469" s="6">
        <v>14401.8</v>
      </c>
      <c r="DE469" s="96">
        <v>3.5122076E-3</v>
      </c>
      <c r="DF469" s="72">
        <v>760.93</v>
      </c>
      <c r="DG469" s="96">
        <v>1</v>
      </c>
      <c r="DH469" s="72">
        <v>760.93</v>
      </c>
      <c r="DI469" s="72">
        <v>760.93</v>
      </c>
      <c r="DJ469" s="96">
        <v>1</v>
      </c>
      <c r="DK469" s="72">
        <v>760.93</v>
      </c>
      <c r="DL469" s="96">
        <v>1</v>
      </c>
      <c r="DM469" s="72">
        <v>760.93</v>
      </c>
      <c r="DN469" s="96">
        <v>1</v>
      </c>
      <c r="DO469" s="96">
        <v>1.0754E-2</v>
      </c>
      <c r="DP469" s="72">
        <v>8.18</v>
      </c>
      <c r="DQ469" s="72">
        <v>752.75</v>
      </c>
      <c r="DR469" t="s">
        <v>35</v>
      </c>
      <c r="DT469" t="s">
        <v>339</v>
      </c>
    </row>
    <row r="470" spans="1:124" x14ac:dyDescent="0.3">
      <c r="A470" t="s">
        <v>395</v>
      </c>
      <c r="B470">
        <v>11601</v>
      </c>
      <c r="C470" s="95">
        <v>983</v>
      </c>
      <c r="D470" s="95">
        <v>3365651</v>
      </c>
      <c r="E470" s="95">
        <v>955</v>
      </c>
      <c r="F470" s="95">
        <v>2760531</v>
      </c>
      <c r="G470" s="95">
        <v>269</v>
      </c>
      <c r="H470" s="95">
        <v>792892</v>
      </c>
      <c r="I470" s="95">
        <v>253</v>
      </c>
      <c r="J470" s="95">
        <v>795018</v>
      </c>
      <c r="K470" s="95">
        <v>964</v>
      </c>
      <c r="L470" s="95">
        <v>3558594</v>
      </c>
      <c r="M470" s="95">
        <v>938</v>
      </c>
      <c r="N470" s="95">
        <v>2897204</v>
      </c>
      <c r="O470" s="95">
        <v>271</v>
      </c>
      <c r="P470" s="95">
        <v>754336</v>
      </c>
      <c r="Q470" s="95">
        <v>254</v>
      </c>
      <c r="R470" s="95">
        <v>812320</v>
      </c>
      <c r="S470" s="95">
        <v>955</v>
      </c>
      <c r="T470" s="95">
        <v>4575362</v>
      </c>
      <c r="U470" s="95">
        <v>932</v>
      </c>
      <c r="V470" s="95">
        <v>3244319</v>
      </c>
      <c r="W470" s="95">
        <v>292</v>
      </c>
      <c r="X470" s="95">
        <v>991823</v>
      </c>
      <c r="Y470" s="95">
        <v>271</v>
      </c>
      <c r="Z470" s="95">
        <v>941941</v>
      </c>
      <c r="AA470" s="95">
        <v>951</v>
      </c>
      <c r="AB470" s="95">
        <v>3241348</v>
      </c>
      <c r="AC470" s="95">
        <v>925</v>
      </c>
      <c r="AD470" s="95">
        <v>3520094</v>
      </c>
      <c r="AE470" s="95">
        <v>282</v>
      </c>
      <c r="AF470" s="95">
        <v>599667</v>
      </c>
      <c r="AG470" s="95">
        <v>264</v>
      </c>
      <c r="AH470" s="95">
        <v>1005881</v>
      </c>
      <c r="AI470" s="95">
        <v>893</v>
      </c>
      <c r="AJ470" s="95">
        <v>3280037</v>
      </c>
      <c r="AK470" s="95">
        <v>860</v>
      </c>
      <c r="AL470" s="95">
        <v>3109202</v>
      </c>
      <c r="AM470" s="95">
        <v>274</v>
      </c>
      <c r="AN470" s="95">
        <v>1101594</v>
      </c>
      <c r="AO470" s="95">
        <v>260</v>
      </c>
      <c r="AP470" s="95">
        <v>1368915</v>
      </c>
      <c r="AQ470" s="72">
        <v>276.79000000000002</v>
      </c>
      <c r="AR470" s="72">
        <v>245.28</v>
      </c>
      <c r="AS470" s="72">
        <v>522.07000000000005</v>
      </c>
      <c r="AT470" s="95">
        <v>4158543</v>
      </c>
      <c r="AU470" s="95">
        <v>3555549</v>
      </c>
      <c r="AV470" s="95">
        <v>1252</v>
      </c>
      <c r="AW470" s="95">
        <v>1208</v>
      </c>
      <c r="AX470" s="72">
        <v>291.02</v>
      </c>
      <c r="AY470" s="72">
        <v>259.33</v>
      </c>
      <c r="AZ470" s="72">
        <v>550.35</v>
      </c>
      <c r="BA470" s="95">
        <v>4312930</v>
      </c>
      <c r="BB470" s="95">
        <v>3709524</v>
      </c>
      <c r="BC470" s="95">
        <v>1235</v>
      </c>
      <c r="BD470" s="95">
        <v>1192</v>
      </c>
      <c r="BE470" s="72">
        <v>372.04</v>
      </c>
      <c r="BF470" s="72">
        <v>289.99</v>
      </c>
      <c r="BG470" s="72">
        <v>662.03</v>
      </c>
      <c r="BH470" s="95">
        <v>5567185</v>
      </c>
      <c r="BI470" s="95">
        <v>4186260</v>
      </c>
      <c r="BJ470" s="95">
        <v>1247</v>
      </c>
      <c r="BK470" s="95">
        <v>1203</v>
      </c>
      <c r="BL470" s="72">
        <v>259.60000000000002</v>
      </c>
      <c r="BM470" s="72">
        <v>317.20999999999998</v>
      </c>
      <c r="BN470" s="72">
        <v>576.80999999999995</v>
      </c>
      <c r="BO470" s="95">
        <v>3841015</v>
      </c>
      <c r="BP470" s="95">
        <v>4525975</v>
      </c>
      <c r="BQ470" s="95">
        <v>1233</v>
      </c>
      <c r="BR470" s="95">
        <v>1189</v>
      </c>
      <c r="BS470" s="72">
        <v>312.88</v>
      </c>
      <c r="BT470" s="72">
        <v>333.19</v>
      </c>
      <c r="BU470" s="72">
        <v>646.07000000000005</v>
      </c>
      <c r="BV470" s="95">
        <v>4381631</v>
      </c>
      <c r="BW470" s="95">
        <v>4478117</v>
      </c>
      <c r="BX470" s="95">
        <v>1167</v>
      </c>
      <c r="BY470" s="95">
        <v>1120</v>
      </c>
      <c r="BZ470" s="95">
        <v>1231</v>
      </c>
      <c r="CA470" s="95">
        <v>1214</v>
      </c>
      <c r="CB470" s="95">
        <v>1226</v>
      </c>
      <c r="CC470" s="95">
        <v>1212</v>
      </c>
      <c r="CD470" s="95">
        <v>1144</v>
      </c>
      <c r="CE470" s="72">
        <v>650.75523149000003</v>
      </c>
      <c r="CF470" s="72">
        <v>676.59346364999999</v>
      </c>
      <c r="CG470" s="72">
        <v>712.40329333</v>
      </c>
      <c r="CH470" s="72">
        <v>716.50152150999998</v>
      </c>
      <c r="CI470" s="72">
        <v>731.52548966999996</v>
      </c>
      <c r="CJ470" s="96">
        <v>0.80225248260000004</v>
      </c>
      <c r="CK470" s="96">
        <v>0.81341311959999996</v>
      </c>
      <c r="CL470" s="96">
        <v>0.92929104370000004</v>
      </c>
      <c r="CM470" s="96">
        <v>0.80503667150000002</v>
      </c>
      <c r="CN470" s="96">
        <v>0.88318180180000005</v>
      </c>
      <c r="CO470" s="96">
        <v>1.0470269913000001</v>
      </c>
      <c r="CP470" s="96">
        <v>0.8086085945</v>
      </c>
      <c r="CQ470" s="96">
        <v>0.99584056389999998</v>
      </c>
      <c r="CR470" s="96">
        <v>0.81198588240000003</v>
      </c>
      <c r="CS470" s="95">
        <v>1423</v>
      </c>
      <c r="CT470" s="95">
        <v>1458</v>
      </c>
      <c r="CU470" s="95">
        <v>1463</v>
      </c>
      <c r="CV470" s="95">
        <v>1482</v>
      </c>
      <c r="CW470" s="95">
        <v>1398</v>
      </c>
      <c r="CX470" s="96">
        <v>1.0811764020000001</v>
      </c>
      <c r="CY470" s="96">
        <v>1.0322197129999999</v>
      </c>
      <c r="CZ470" s="96">
        <v>1.022315219</v>
      </c>
      <c r="DA470" s="96">
        <v>1.0563163090000001</v>
      </c>
      <c r="DB470" s="96">
        <v>1.0437229530000001</v>
      </c>
      <c r="DC470">
        <v>2013</v>
      </c>
      <c r="DD470" s="6">
        <v>1182.4000000000001</v>
      </c>
      <c r="DE470" s="96">
        <v>1.4808950999999999E-3</v>
      </c>
      <c r="DF470" s="72">
        <v>622.66999999999996</v>
      </c>
      <c r="DG470" s="96">
        <v>1</v>
      </c>
      <c r="DH470" s="72">
        <v>622.66999999999996</v>
      </c>
      <c r="DI470" s="72">
        <v>700.09795784000005</v>
      </c>
      <c r="DJ470" s="96">
        <v>1</v>
      </c>
      <c r="DK470" s="72">
        <v>622.66999999999996</v>
      </c>
      <c r="DL470" s="96">
        <v>1</v>
      </c>
      <c r="DM470" s="72">
        <v>622.66999999999996</v>
      </c>
      <c r="DN470" s="96">
        <v>1</v>
      </c>
      <c r="DO470" s="96">
        <v>5.1469999999999997E-3</v>
      </c>
      <c r="DP470" s="72">
        <v>3.2</v>
      </c>
      <c r="DQ470" s="72">
        <v>619.47</v>
      </c>
      <c r="DR470" t="s">
        <v>395</v>
      </c>
      <c r="DT470" t="s">
        <v>339</v>
      </c>
    </row>
    <row r="471" spans="1:124" x14ac:dyDescent="0.3">
      <c r="A471" t="s">
        <v>36</v>
      </c>
      <c r="B471">
        <v>11610</v>
      </c>
      <c r="C471" s="95">
        <v>5424</v>
      </c>
      <c r="D471" s="95">
        <v>19182018</v>
      </c>
      <c r="E471" s="95">
        <v>5206</v>
      </c>
      <c r="F471" s="95">
        <v>16766377</v>
      </c>
      <c r="G471" s="95">
        <v>1364</v>
      </c>
      <c r="H471" s="95">
        <v>4366991</v>
      </c>
      <c r="I471" s="95">
        <v>1217</v>
      </c>
      <c r="J471" s="95">
        <v>3926432</v>
      </c>
      <c r="K471" s="95">
        <v>5823</v>
      </c>
      <c r="L471" s="95">
        <v>20663414</v>
      </c>
      <c r="M471" s="95">
        <v>5555</v>
      </c>
      <c r="N471" s="95">
        <v>19106324</v>
      </c>
      <c r="O471" s="95">
        <v>1340</v>
      </c>
      <c r="P471" s="95">
        <v>4918901</v>
      </c>
      <c r="Q471" s="95">
        <v>1193</v>
      </c>
      <c r="R471" s="95">
        <v>4180399</v>
      </c>
      <c r="S471" s="95">
        <v>6313</v>
      </c>
      <c r="T471" s="95">
        <v>22966713</v>
      </c>
      <c r="U471" s="95">
        <v>5995</v>
      </c>
      <c r="V471" s="95">
        <v>21847275</v>
      </c>
      <c r="W471" s="95">
        <v>1376</v>
      </c>
      <c r="X471" s="95">
        <v>4306528</v>
      </c>
      <c r="Y471" s="95">
        <v>1201</v>
      </c>
      <c r="Z471" s="95">
        <v>4539431</v>
      </c>
      <c r="AA471" s="95">
        <v>6597</v>
      </c>
      <c r="AB471" s="95">
        <v>22140437</v>
      </c>
      <c r="AC471" s="95">
        <v>6227</v>
      </c>
      <c r="AD471" s="95">
        <v>24870422</v>
      </c>
      <c r="AE471" s="95">
        <v>1417</v>
      </c>
      <c r="AF471" s="95">
        <v>4333828</v>
      </c>
      <c r="AG471" s="95">
        <v>1266</v>
      </c>
      <c r="AH471" s="95">
        <v>5369463</v>
      </c>
      <c r="AI471" s="95">
        <v>6587</v>
      </c>
      <c r="AJ471" s="95">
        <v>21540370</v>
      </c>
      <c r="AK471" s="95">
        <v>6166</v>
      </c>
      <c r="AL471" s="95">
        <v>25025598</v>
      </c>
      <c r="AM471" s="95">
        <v>1420</v>
      </c>
      <c r="AN471" s="95">
        <v>4754886</v>
      </c>
      <c r="AO471" s="95">
        <v>1289</v>
      </c>
      <c r="AP471" s="95">
        <v>5856634</v>
      </c>
      <c r="AQ471" s="72">
        <v>289.10000000000002</v>
      </c>
      <c r="AR471" s="72">
        <v>268.47000000000003</v>
      </c>
      <c r="AS471" s="72">
        <v>557.57000000000005</v>
      </c>
      <c r="AT471" s="95">
        <v>23549009</v>
      </c>
      <c r="AU471" s="95">
        <v>20692809</v>
      </c>
      <c r="AV471" s="95">
        <v>6788</v>
      </c>
      <c r="AW471" s="95">
        <v>6423</v>
      </c>
      <c r="AX471" s="72">
        <v>297.62</v>
      </c>
      <c r="AY471" s="72">
        <v>287.58</v>
      </c>
      <c r="AZ471" s="72">
        <v>585.20000000000005</v>
      </c>
      <c r="BA471" s="95">
        <v>25582315</v>
      </c>
      <c r="BB471" s="95">
        <v>23286723</v>
      </c>
      <c r="BC471" s="95">
        <v>7163</v>
      </c>
      <c r="BD471" s="95">
        <v>6748</v>
      </c>
      <c r="BE471" s="72">
        <v>295.58999999999997</v>
      </c>
      <c r="BF471" s="72">
        <v>305.57</v>
      </c>
      <c r="BG471" s="72">
        <v>601.16</v>
      </c>
      <c r="BH471" s="95">
        <v>27273241</v>
      </c>
      <c r="BI471" s="95">
        <v>26386706</v>
      </c>
      <c r="BJ471" s="95">
        <v>7689</v>
      </c>
      <c r="BK471" s="95">
        <v>7196</v>
      </c>
      <c r="BL471" s="72">
        <v>275.29000000000002</v>
      </c>
      <c r="BM471" s="72">
        <v>336.31</v>
      </c>
      <c r="BN471" s="72">
        <v>611.6</v>
      </c>
      <c r="BO471" s="95">
        <v>26474265</v>
      </c>
      <c r="BP471" s="95">
        <v>30239885</v>
      </c>
      <c r="BQ471" s="95">
        <v>8014</v>
      </c>
      <c r="BR471" s="95">
        <v>7493</v>
      </c>
      <c r="BS471" s="72">
        <v>273.67</v>
      </c>
      <c r="BT471" s="72">
        <v>345.21</v>
      </c>
      <c r="BU471" s="72">
        <v>618.88</v>
      </c>
      <c r="BV471" s="95">
        <v>26295256</v>
      </c>
      <c r="BW471" s="95">
        <v>30882232</v>
      </c>
      <c r="BX471" s="95">
        <v>8007</v>
      </c>
      <c r="BY471" s="95">
        <v>7455</v>
      </c>
      <c r="BZ471" s="95">
        <v>6614</v>
      </c>
      <c r="CA471" s="95">
        <v>6963</v>
      </c>
      <c r="CB471" s="95">
        <v>7451</v>
      </c>
      <c r="CC471" s="95">
        <v>7767</v>
      </c>
      <c r="CD471" s="95">
        <v>7737</v>
      </c>
      <c r="CE471" s="72">
        <v>650.75523149000003</v>
      </c>
      <c r="CF471" s="72">
        <v>676.59346364999999</v>
      </c>
      <c r="CG471" s="72">
        <v>712.40329333</v>
      </c>
      <c r="CH471" s="72">
        <v>716.50152150999998</v>
      </c>
      <c r="CI471" s="72">
        <v>731.52548966999996</v>
      </c>
      <c r="CJ471" s="96">
        <v>0.85680448350000005</v>
      </c>
      <c r="CK471" s="96">
        <v>0.86492115489999999</v>
      </c>
      <c r="CL471" s="96">
        <v>0.84384786769999998</v>
      </c>
      <c r="CM471" s="96">
        <v>0.85359204639999997</v>
      </c>
      <c r="CN471" s="96">
        <v>0.84601289869999996</v>
      </c>
      <c r="CO471" s="96">
        <v>0.97408794089999995</v>
      </c>
      <c r="CP471" s="96">
        <v>0.87572759550000001</v>
      </c>
      <c r="CQ471" s="96">
        <v>0.99584056389999998</v>
      </c>
      <c r="CR471" s="96">
        <v>0.87938521700000005</v>
      </c>
      <c r="CS471" s="95">
        <v>5288</v>
      </c>
      <c r="CT471" s="95">
        <v>5591</v>
      </c>
      <c r="CU471" s="95">
        <v>5818</v>
      </c>
      <c r="CV471" s="95">
        <v>6118</v>
      </c>
      <c r="CW471" s="95">
        <v>5982</v>
      </c>
      <c r="CX471" s="96">
        <v>0.97074925099999998</v>
      </c>
      <c r="CY471" s="96">
        <v>0.95277617100000001</v>
      </c>
      <c r="CZ471" s="96">
        <v>0.96708691899999999</v>
      </c>
      <c r="DA471" s="96">
        <v>0.98345444100000001</v>
      </c>
      <c r="DB471" s="96">
        <v>0.99418770599999995</v>
      </c>
      <c r="DC471">
        <v>2013</v>
      </c>
      <c r="DD471" s="6">
        <v>7063</v>
      </c>
      <c r="DE471" s="96">
        <v>9.4595520000000002E-4</v>
      </c>
      <c r="DF471" s="72">
        <v>674.72</v>
      </c>
      <c r="DG471" s="96">
        <v>1</v>
      </c>
      <c r="DH471" s="72">
        <v>674.72</v>
      </c>
      <c r="DI471" s="72">
        <v>700.09795784000005</v>
      </c>
      <c r="DJ471" s="96">
        <v>1</v>
      </c>
      <c r="DK471" s="72">
        <v>674.72</v>
      </c>
      <c r="DL471" s="96">
        <v>1</v>
      </c>
      <c r="DM471" s="72">
        <v>674.72</v>
      </c>
      <c r="DN471" s="96">
        <v>1</v>
      </c>
      <c r="DO471" s="96">
        <v>4.1720000000000004E-3</v>
      </c>
      <c r="DP471" s="72">
        <v>2.81</v>
      </c>
      <c r="DQ471" s="72">
        <v>671.91</v>
      </c>
      <c r="DR471" t="s">
        <v>36</v>
      </c>
      <c r="DT471" t="s">
        <v>339</v>
      </c>
    </row>
    <row r="472" spans="1:124" x14ac:dyDescent="0.3">
      <c r="A472" t="s">
        <v>396</v>
      </c>
      <c r="B472">
        <v>11611</v>
      </c>
      <c r="C472" s="95">
        <v>1140</v>
      </c>
      <c r="D472" s="95">
        <v>4777689</v>
      </c>
      <c r="E472" s="95">
        <v>1106</v>
      </c>
      <c r="F472" s="95">
        <v>4349539</v>
      </c>
      <c r="G472" s="95">
        <v>302</v>
      </c>
      <c r="H472" s="95">
        <v>919085</v>
      </c>
      <c r="I472" s="95">
        <v>274</v>
      </c>
      <c r="J472" s="95">
        <v>918170</v>
      </c>
      <c r="K472" s="95">
        <v>1118</v>
      </c>
      <c r="L472" s="95">
        <v>5263021</v>
      </c>
      <c r="M472" s="95">
        <v>1073</v>
      </c>
      <c r="N472" s="95">
        <v>4440069</v>
      </c>
      <c r="O472" s="95">
        <v>284</v>
      </c>
      <c r="P472" s="95">
        <v>936602</v>
      </c>
      <c r="Q472" s="95">
        <v>257</v>
      </c>
      <c r="R472" s="95">
        <v>940060</v>
      </c>
      <c r="S472" s="95">
        <v>1131</v>
      </c>
      <c r="T472" s="95">
        <v>4812559</v>
      </c>
      <c r="U472" s="95">
        <v>1076</v>
      </c>
      <c r="V472" s="95">
        <v>4290224</v>
      </c>
      <c r="W472" s="95">
        <v>278</v>
      </c>
      <c r="X472" s="95">
        <v>1020201</v>
      </c>
      <c r="Y472" s="95">
        <v>252</v>
      </c>
      <c r="Z472" s="95">
        <v>1122329</v>
      </c>
      <c r="AA472" s="95">
        <v>1139</v>
      </c>
      <c r="AB472" s="95">
        <v>3787070</v>
      </c>
      <c r="AC472" s="95">
        <v>1076</v>
      </c>
      <c r="AD472" s="95">
        <v>4330703</v>
      </c>
      <c r="AE472" s="95">
        <v>282</v>
      </c>
      <c r="AF472" s="95">
        <v>1055725</v>
      </c>
      <c r="AG472" s="95">
        <v>256</v>
      </c>
      <c r="AH472" s="95">
        <v>1066572</v>
      </c>
      <c r="AI472" s="95">
        <v>1031</v>
      </c>
      <c r="AJ472" s="95">
        <v>4012273</v>
      </c>
      <c r="AK472" s="95">
        <v>970</v>
      </c>
      <c r="AL472" s="95">
        <v>4099657</v>
      </c>
      <c r="AM472" s="95">
        <v>271</v>
      </c>
      <c r="AN472" s="95">
        <v>914308</v>
      </c>
      <c r="AO472" s="95">
        <v>245</v>
      </c>
      <c r="AP472" s="95">
        <v>1060926</v>
      </c>
      <c r="AQ472" s="72">
        <v>329.22</v>
      </c>
      <c r="AR472" s="72">
        <v>318.10000000000002</v>
      </c>
      <c r="AS472" s="72">
        <v>647.32000000000005</v>
      </c>
      <c r="AT472" s="95">
        <v>5696774</v>
      </c>
      <c r="AU472" s="95">
        <v>5267709</v>
      </c>
      <c r="AV472" s="95">
        <v>1442</v>
      </c>
      <c r="AW472" s="95">
        <v>1380</v>
      </c>
      <c r="AX472" s="72">
        <v>368.5</v>
      </c>
      <c r="AY472" s="72">
        <v>337.1</v>
      </c>
      <c r="AZ472" s="72">
        <v>705.6</v>
      </c>
      <c r="BA472" s="95">
        <v>6199623</v>
      </c>
      <c r="BB472" s="95">
        <v>5380129</v>
      </c>
      <c r="BC472" s="95">
        <v>1402</v>
      </c>
      <c r="BD472" s="95">
        <v>1330</v>
      </c>
      <c r="BE472" s="72">
        <v>344.97</v>
      </c>
      <c r="BF472" s="72">
        <v>339.64</v>
      </c>
      <c r="BG472" s="72">
        <v>684.61</v>
      </c>
      <c r="BH472" s="95">
        <v>5832760</v>
      </c>
      <c r="BI472" s="95">
        <v>5412553</v>
      </c>
      <c r="BJ472" s="95">
        <v>1409</v>
      </c>
      <c r="BK472" s="95">
        <v>1328</v>
      </c>
      <c r="BL472" s="72">
        <v>284</v>
      </c>
      <c r="BM472" s="72">
        <v>337.67</v>
      </c>
      <c r="BN472" s="72">
        <v>621.66999999999996</v>
      </c>
      <c r="BO472" s="95">
        <v>4842795</v>
      </c>
      <c r="BP472" s="95">
        <v>5397275</v>
      </c>
      <c r="BQ472" s="95">
        <v>1421</v>
      </c>
      <c r="BR472" s="95">
        <v>1332</v>
      </c>
      <c r="BS472" s="72">
        <v>315.32</v>
      </c>
      <c r="BT472" s="72">
        <v>353.95</v>
      </c>
      <c r="BU472" s="72">
        <v>669.27</v>
      </c>
      <c r="BV472" s="95">
        <v>4926581</v>
      </c>
      <c r="BW472" s="95">
        <v>5160583</v>
      </c>
      <c r="BX472" s="95">
        <v>1302</v>
      </c>
      <c r="BY472" s="95">
        <v>1215</v>
      </c>
      <c r="BZ472" s="95">
        <v>1412</v>
      </c>
      <c r="CA472" s="95">
        <v>1367</v>
      </c>
      <c r="CB472" s="95">
        <v>1370</v>
      </c>
      <c r="CC472" s="95">
        <v>1379</v>
      </c>
      <c r="CD472" s="95">
        <v>1259</v>
      </c>
      <c r="CE472" s="72">
        <v>650.75523149000003</v>
      </c>
      <c r="CF472" s="72">
        <v>676.59346364999999</v>
      </c>
      <c r="CG472" s="72">
        <v>712.40329333</v>
      </c>
      <c r="CH472" s="72">
        <v>716.50152150999998</v>
      </c>
      <c r="CI472" s="72">
        <v>731.52548966999996</v>
      </c>
      <c r="CJ472" s="96">
        <v>0.99472116190000004</v>
      </c>
      <c r="CK472" s="96">
        <v>1.0428714403999999</v>
      </c>
      <c r="CL472" s="96">
        <v>0.96098657379999997</v>
      </c>
      <c r="CM472" s="96">
        <v>0.8676464478</v>
      </c>
      <c r="CN472" s="96">
        <v>0.91489634939999998</v>
      </c>
      <c r="CO472" s="96">
        <v>0.95766381239999998</v>
      </c>
      <c r="CP472" s="96">
        <v>0.99849694879999995</v>
      </c>
      <c r="CQ472" s="96">
        <v>0.99584056389999998</v>
      </c>
      <c r="CR472" s="96">
        <v>1.0026673369000001</v>
      </c>
      <c r="CS472" s="95">
        <v>1633</v>
      </c>
      <c r="CT472" s="95">
        <v>1657</v>
      </c>
      <c r="CU472" s="95">
        <v>1647</v>
      </c>
      <c r="CV472" s="95">
        <v>1686</v>
      </c>
      <c r="CW472" s="95">
        <v>1579</v>
      </c>
      <c r="CX472" s="96">
        <v>0.97580642699999998</v>
      </c>
      <c r="CY472" s="96">
        <v>0.95334656299999998</v>
      </c>
      <c r="CZ472" s="96">
        <v>0.95480460899999997</v>
      </c>
      <c r="DA472" s="96">
        <v>0.95243542599999997</v>
      </c>
      <c r="DB472" s="96">
        <v>0.95199627600000003</v>
      </c>
      <c r="DC472">
        <v>2013</v>
      </c>
      <c r="DD472" s="6">
        <v>1317</v>
      </c>
      <c r="DE472" s="96">
        <v>3.5680057000000002E-3</v>
      </c>
      <c r="DF472" s="72">
        <v>767.29</v>
      </c>
      <c r="DG472" s="96">
        <v>1</v>
      </c>
      <c r="DH472" s="72">
        <v>767.29</v>
      </c>
      <c r="DI472" s="72">
        <v>746.35519870999997</v>
      </c>
      <c r="DJ472" s="96">
        <v>1</v>
      </c>
      <c r="DK472" s="72">
        <v>767.29</v>
      </c>
      <c r="DL472" s="96">
        <v>1</v>
      </c>
      <c r="DM472" s="72">
        <v>767.29</v>
      </c>
      <c r="DN472" s="96">
        <v>1</v>
      </c>
      <c r="DO472" s="96">
        <v>1.1469999999999999E-2</v>
      </c>
      <c r="DP472" s="72">
        <v>8.8000000000000007</v>
      </c>
      <c r="DQ472" s="72">
        <v>758.49</v>
      </c>
      <c r="DR472" t="s">
        <v>396</v>
      </c>
      <c r="DT472" t="s">
        <v>339</v>
      </c>
    </row>
    <row r="473" spans="1:124" x14ac:dyDescent="0.3">
      <c r="A473" t="s">
        <v>397</v>
      </c>
      <c r="B473">
        <v>11612</v>
      </c>
      <c r="C473" s="95">
        <v>1543</v>
      </c>
      <c r="D473" s="95">
        <v>7700638</v>
      </c>
      <c r="E473" s="95">
        <v>1514</v>
      </c>
      <c r="F473" s="95">
        <v>5476535</v>
      </c>
      <c r="G473" s="95">
        <v>597</v>
      </c>
      <c r="H473" s="95">
        <v>2632645</v>
      </c>
      <c r="I473" s="95">
        <v>559</v>
      </c>
      <c r="J473" s="95">
        <v>2043490</v>
      </c>
      <c r="K473" s="95">
        <v>1526</v>
      </c>
      <c r="L473" s="95">
        <v>7906716</v>
      </c>
      <c r="M473" s="95">
        <v>1492</v>
      </c>
      <c r="N473" s="95">
        <v>5522904</v>
      </c>
      <c r="O473" s="95">
        <v>585</v>
      </c>
      <c r="P473" s="95">
        <v>2474158</v>
      </c>
      <c r="Q473" s="95">
        <v>545</v>
      </c>
      <c r="R473" s="95">
        <v>1888982</v>
      </c>
      <c r="S473" s="95">
        <v>1572</v>
      </c>
      <c r="T473" s="95">
        <v>6982929</v>
      </c>
      <c r="U473" s="95">
        <v>1531</v>
      </c>
      <c r="V473" s="95">
        <v>5515372</v>
      </c>
      <c r="W473" s="95">
        <v>561</v>
      </c>
      <c r="X473" s="95">
        <v>2628790</v>
      </c>
      <c r="Y473" s="95">
        <v>523</v>
      </c>
      <c r="Z473" s="95">
        <v>2185104</v>
      </c>
      <c r="AA473" s="95">
        <v>1575</v>
      </c>
      <c r="AB473" s="95">
        <v>6328810</v>
      </c>
      <c r="AC473" s="95">
        <v>1535</v>
      </c>
      <c r="AD473" s="95">
        <v>6504096</v>
      </c>
      <c r="AE473" s="95">
        <v>539</v>
      </c>
      <c r="AF473" s="95">
        <v>1732795</v>
      </c>
      <c r="AG473" s="95">
        <v>496</v>
      </c>
      <c r="AH473" s="95">
        <v>2355891</v>
      </c>
      <c r="AI473" s="95">
        <v>1491</v>
      </c>
      <c r="AJ473" s="95">
        <v>5593902</v>
      </c>
      <c r="AK473" s="95">
        <v>1441</v>
      </c>
      <c r="AL473" s="95">
        <v>6275782</v>
      </c>
      <c r="AM473" s="95">
        <v>538</v>
      </c>
      <c r="AN473" s="95">
        <v>2417264</v>
      </c>
      <c r="AO473" s="95">
        <v>494</v>
      </c>
      <c r="AP473" s="95">
        <v>2504716</v>
      </c>
      <c r="AQ473" s="72">
        <v>402.39</v>
      </c>
      <c r="AR473" s="72">
        <v>302.3</v>
      </c>
      <c r="AS473" s="72">
        <v>704.69</v>
      </c>
      <c r="AT473" s="95">
        <v>10333283</v>
      </c>
      <c r="AU473" s="95">
        <v>7520025</v>
      </c>
      <c r="AV473" s="95">
        <v>2140</v>
      </c>
      <c r="AW473" s="95">
        <v>2073</v>
      </c>
      <c r="AX473" s="72">
        <v>409.79</v>
      </c>
      <c r="AY473" s="72">
        <v>303.22000000000003</v>
      </c>
      <c r="AZ473" s="72">
        <v>713.01</v>
      </c>
      <c r="BA473" s="95">
        <v>10380874</v>
      </c>
      <c r="BB473" s="95">
        <v>7411886</v>
      </c>
      <c r="BC473" s="95">
        <v>2111</v>
      </c>
      <c r="BD473" s="95">
        <v>2037</v>
      </c>
      <c r="BE473" s="72">
        <v>375.52</v>
      </c>
      <c r="BF473" s="72">
        <v>312.42</v>
      </c>
      <c r="BG473" s="72">
        <v>687.94</v>
      </c>
      <c r="BH473" s="95">
        <v>9611719</v>
      </c>
      <c r="BI473" s="95">
        <v>7700476</v>
      </c>
      <c r="BJ473" s="95">
        <v>2133</v>
      </c>
      <c r="BK473" s="95">
        <v>2054</v>
      </c>
      <c r="BL473" s="72">
        <v>317.79000000000002</v>
      </c>
      <c r="BM473" s="72">
        <v>363.53</v>
      </c>
      <c r="BN473" s="72">
        <v>681.32</v>
      </c>
      <c r="BO473" s="95">
        <v>8061605</v>
      </c>
      <c r="BP473" s="95">
        <v>8859987</v>
      </c>
      <c r="BQ473" s="95">
        <v>2114</v>
      </c>
      <c r="BR473" s="95">
        <v>2031</v>
      </c>
      <c r="BS473" s="72">
        <v>329.03</v>
      </c>
      <c r="BT473" s="72">
        <v>378.14</v>
      </c>
      <c r="BU473" s="72">
        <v>707.17</v>
      </c>
      <c r="BV473" s="95">
        <v>8011166</v>
      </c>
      <c r="BW473" s="95">
        <v>8780498</v>
      </c>
      <c r="BX473" s="95">
        <v>2029</v>
      </c>
      <c r="BY473" s="95">
        <v>1935</v>
      </c>
      <c r="BZ473" s="95">
        <v>2108</v>
      </c>
      <c r="CA473" s="95">
        <v>2075</v>
      </c>
      <c r="CB473" s="95">
        <v>2095</v>
      </c>
      <c r="CC473" s="95">
        <v>2075</v>
      </c>
      <c r="CD473" s="95">
        <v>1983</v>
      </c>
      <c r="CE473" s="72">
        <v>650.75523149000003</v>
      </c>
      <c r="CF473" s="72">
        <v>676.59346364999999</v>
      </c>
      <c r="CG473" s="72">
        <v>712.40329333</v>
      </c>
      <c r="CH473" s="72">
        <v>716.50152150999998</v>
      </c>
      <c r="CI473" s="72">
        <v>731.52548966999996</v>
      </c>
      <c r="CJ473" s="96">
        <v>1.0828802688000001</v>
      </c>
      <c r="CK473" s="96">
        <v>1.0538233641000001</v>
      </c>
      <c r="CL473" s="96">
        <v>0.96566089239999997</v>
      </c>
      <c r="CM473" s="96">
        <v>0.95089819009999998</v>
      </c>
      <c r="CN473" s="96">
        <v>0.96670589060000001</v>
      </c>
      <c r="CO473" s="96">
        <v>1.0260408093</v>
      </c>
      <c r="CP473" s="96">
        <v>0.97851246479999998</v>
      </c>
      <c r="CQ473" s="96">
        <v>0.99584056389999998</v>
      </c>
      <c r="CR473" s="96">
        <v>0.98259938440000005</v>
      </c>
      <c r="CS473" s="95">
        <v>2056</v>
      </c>
      <c r="CT473" s="95">
        <v>2049</v>
      </c>
      <c r="CU473" s="95">
        <v>2072</v>
      </c>
      <c r="CV473" s="95">
        <v>2076</v>
      </c>
      <c r="CW473" s="95">
        <v>1982</v>
      </c>
      <c r="CX473" s="96">
        <v>1.051584466</v>
      </c>
      <c r="CY473" s="96">
        <v>1.0424058220000001</v>
      </c>
      <c r="CZ473" s="96">
        <v>1.0164385069999999</v>
      </c>
      <c r="DA473" s="96">
        <v>0.99036737600000002</v>
      </c>
      <c r="DB473" s="96">
        <v>1.030028876</v>
      </c>
      <c r="DC473">
        <v>2013</v>
      </c>
      <c r="DD473" s="6">
        <v>2026</v>
      </c>
      <c r="DE473" s="96">
        <v>1.9416181E-3</v>
      </c>
      <c r="DF473" s="72">
        <v>753.16</v>
      </c>
      <c r="DG473" s="96">
        <v>1</v>
      </c>
      <c r="DH473" s="72">
        <v>753.16</v>
      </c>
      <c r="DI473" s="72">
        <v>700.09795784000005</v>
      </c>
      <c r="DJ473" s="96">
        <v>1</v>
      </c>
      <c r="DK473" s="72">
        <v>753.16</v>
      </c>
      <c r="DL473" s="96">
        <v>1</v>
      </c>
      <c r="DM473" s="72">
        <v>753.16</v>
      </c>
      <c r="DN473" s="96">
        <v>1</v>
      </c>
      <c r="DO473" s="96">
        <v>6.0169999999999998E-3</v>
      </c>
      <c r="DP473" s="72">
        <v>4.53</v>
      </c>
      <c r="DQ473" s="72">
        <v>748.63</v>
      </c>
      <c r="DR473" t="s">
        <v>397</v>
      </c>
      <c r="DT473" t="s">
        <v>339</v>
      </c>
    </row>
    <row r="474" spans="1:124" x14ac:dyDescent="0.3">
      <c r="A474" t="s">
        <v>37</v>
      </c>
      <c r="B474">
        <v>11620</v>
      </c>
      <c r="C474" s="95">
        <v>2247</v>
      </c>
      <c r="D474" s="95">
        <v>9637643</v>
      </c>
      <c r="E474" s="95">
        <v>2225</v>
      </c>
      <c r="F474" s="95">
        <v>6511850</v>
      </c>
      <c r="G474" s="95">
        <v>686</v>
      </c>
      <c r="H474" s="95">
        <v>3576604</v>
      </c>
      <c r="I474" s="95">
        <v>644</v>
      </c>
      <c r="J474" s="95">
        <v>2255348</v>
      </c>
      <c r="K474" s="95">
        <v>2158</v>
      </c>
      <c r="L474" s="95">
        <v>9276370</v>
      </c>
      <c r="M474" s="95">
        <v>2138</v>
      </c>
      <c r="N474" s="95">
        <v>6556656</v>
      </c>
      <c r="O474" s="95">
        <v>640</v>
      </c>
      <c r="P474" s="95">
        <v>2090344</v>
      </c>
      <c r="Q474" s="95">
        <v>595</v>
      </c>
      <c r="R474" s="95">
        <v>1935033</v>
      </c>
      <c r="S474" s="95">
        <v>2154</v>
      </c>
      <c r="T474" s="95">
        <v>10331161</v>
      </c>
      <c r="U474" s="95">
        <v>2128</v>
      </c>
      <c r="V474" s="95">
        <v>7473384</v>
      </c>
      <c r="W474" s="95">
        <v>649</v>
      </c>
      <c r="X474" s="95">
        <v>3053395</v>
      </c>
      <c r="Y474" s="95">
        <v>597</v>
      </c>
      <c r="Z474" s="95">
        <v>1935293</v>
      </c>
      <c r="AA474" s="95">
        <v>2144</v>
      </c>
      <c r="AB474" s="95">
        <v>9531276</v>
      </c>
      <c r="AC474" s="95">
        <v>2115</v>
      </c>
      <c r="AD474" s="95">
        <v>8357363</v>
      </c>
      <c r="AE474" s="95">
        <v>629</v>
      </c>
      <c r="AF474" s="95">
        <v>3570341</v>
      </c>
      <c r="AG474" s="95">
        <v>582</v>
      </c>
      <c r="AH474" s="95">
        <v>2585499</v>
      </c>
      <c r="AI474" s="95">
        <v>1993</v>
      </c>
      <c r="AJ474" s="95">
        <v>9383091</v>
      </c>
      <c r="AK474" s="95">
        <v>1962</v>
      </c>
      <c r="AL474" s="95">
        <v>7615429</v>
      </c>
      <c r="AM474" s="95">
        <v>583</v>
      </c>
      <c r="AN474" s="95">
        <v>2691575</v>
      </c>
      <c r="AO474" s="95">
        <v>536</v>
      </c>
      <c r="AP474" s="95">
        <v>2085095</v>
      </c>
      <c r="AQ474" s="72">
        <v>375.45</v>
      </c>
      <c r="AR474" s="72">
        <v>254.65</v>
      </c>
      <c r="AS474" s="72">
        <v>630.1</v>
      </c>
      <c r="AT474" s="95">
        <v>13214247</v>
      </c>
      <c r="AU474" s="95">
        <v>8767198</v>
      </c>
      <c r="AV474" s="95">
        <v>2933</v>
      </c>
      <c r="AW474" s="95">
        <v>2869</v>
      </c>
      <c r="AX474" s="72">
        <v>338.54</v>
      </c>
      <c r="AY474" s="72">
        <v>258.92</v>
      </c>
      <c r="AZ474" s="72">
        <v>597.46</v>
      </c>
      <c r="BA474" s="95">
        <v>11366714</v>
      </c>
      <c r="BB474" s="95">
        <v>8491689</v>
      </c>
      <c r="BC474" s="95">
        <v>2798</v>
      </c>
      <c r="BD474" s="95">
        <v>2733</v>
      </c>
      <c r="BE474" s="72">
        <v>397.92</v>
      </c>
      <c r="BF474" s="72">
        <v>287.73</v>
      </c>
      <c r="BG474" s="72">
        <v>685.65</v>
      </c>
      <c r="BH474" s="95">
        <v>13384556</v>
      </c>
      <c r="BI474" s="95">
        <v>9408677</v>
      </c>
      <c r="BJ474" s="95">
        <v>2803</v>
      </c>
      <c r="BK474" s="95">
        <v>2725</v>
      </c>
      <c r="BL474" s="72">
        <v>393.73</v>
      </c>
      <c r="BM474" s="72">
        <v>338.12</v>
      </c>
      <c r="BN474" s="72">
        <v>731.85</v>
      </c>
      <c r="BO474" s="95">
        <v>13101617</v>
      </c>
      <c r="BP474" s="95">
        <v>10942862</v>
      </c>
      <c r="BQ474" s="95">
        <v>2773</v>
      </c>
      <c r="BR474" s="95">
        <v>2697</v>
      </c>
      <c r="BS474" s="72">
        <v>390.61</v>
      </c>
      <c r="BT474" s="72">
        <v>323.61</v>
      </c>
      <c r="BU474" s="72">
        <v>714.22</v>
      </c>
      <c r="BV474" s="95">
        <v>12074666</v>
      </c>
      <c r="BW474" s="95">
        <v>9700524</v>
      </c>
      <c r="BX474" s="95">
        <v>2576</v>
      </c>
      <c r="BY474" s="95">
        <v>2498</v>
      </c>
      <c r="BZ474" s="95">
        <v>2902</v>
      </c>
      <c r="CA474" s="95">
        <v>2766</v>
      </c>
      <c r="CB474" s="95">
        <v>2765</v>
      </c>
      <c r="CC474" s="95">
        <v>2737</v>
      </c>
      <c r="CD474" s="95">
        <v>2538</v>
      </c>
      <c r="CE474" s="72">
        <v>650.75523149000003</v>
      </c>
      <c r="CF474" s="72">
        <v>676.59346364999999</v>
      </c>
      <c r="CG474" s="72">
        <v>712.40329333</v>
      </c>
      <c r="CH474" s="72">
        <v>716.50152150999998</v>
      </c>
      <c r="CI474" s="72">
        <v>731.52548966999996</v>
      </c>
      <c r="CJ474" s="96">
        <v>0.96825959979999998</v>
      </c>
      <c r="CK474" s="96">
        <v>0.88304134180000005</v>
      </c>
      <c r="CL474" s="96">
        <v>0.962446421</v>
      </c>
      <c r="CM474" s="96">
        <v>1.0214214179000001</v>
      </c>
      <c r="CN474" s="96">
        <v>0.97634328550000005</v>
      </c>
      <c r="CO474" s="96">
        <v>1.0006480654000001</v>
      </c>
      <c r="CP474" s="96">
        <v>0.96167918220000004</v>
      </c>
      <c r="CQ474" s="96">
        <v>0.99584056389999998</v>
      </c>
      <c r="CR474" s="96">
        <v>0.96569579490000002</v>
      </c>
      <c r="CS474" s="95">
        <v>2745</v>
      </c>
      <c r="CT474" s="95">
        <v>2610</v>
      </c>
      <c r="CU474" s="95">
        <v>2608</v>
      </c>
      <c r="CV474" s="95">
        <v>2623</v>
      </c>
      <c r="CW474" s="95">
        <v>2422</v>
      </c>
      <c r="CX474" s="96">
        <v>1.0324940039999999</v>
      </c>
      <c r="CY474" s="96">
        <v>1.0116915630000001</v>
      </c>
      <c r="CZ474" s="96">
        <v>0.98547029600000002</v>
      </c>
      <c r="DA474" s="96">
        <v>0.97791699799999998</v>
      </c>
      <c r="DB474" s="96">
        <v>0.99361527500000002</v>
      </c>
      <c r="DC474">
        <v>2013</v>
      </c>
      <c r="DD474" s="6">
        <v>2704.4</v>
      </c>
      <c r="DE474" s="96">
        <v>6.9773544E-3</v>
      </c>
      <c r="DF474" s="72">
        <v>736.47</v>
      </c>
      <c r="DG474" s="96">
        <v>1</v>
      </c>
      <c r="DH474" s="72">
        <v>736.47</v>
      </c>
      <c r="DI474" s="72">
        <v>700.09795784000005</v>
      </c>
      <c r="DJ474" s="96">
        <v>1</v>
      </c>
      <c r="DK474" s="72">
        <v>736.47</v>
      </c>
      <c r="DL474" s="96">
        <v>1</v>
      </c>
      <c r="DM474" s="72">
        <v>736.47</v>
      </c>
      <c r="DN474" s="96">
        <v>1</v>
      </c>
      <c r="DO474" s="96">
        <v>1.9733000000000001E-2</v>
      </c>
      <c r="DP474" s="72">
        <v>14.53</v>
      </c>
      <c r="DQ474" s="72">
        <v>721.94</v>
      </c>
      <c r="DR474" t="s">
        <v>37</v>
      </c>
      <c r="DT474" t="s">
        <v>339</v>
      </c>
    </row>
    <row r="475" spans="1:124" x14ac:dyDescent="0.3">
      <c r="A475" t="s">
        <v>398</v>
      </c>
      <c r="B475">
        <v>11630</v>
      </c>
      <c r="C475" s="95">
        <v>1014</v>
      </c>
      <c r="D475" s="95">
        <v>4692259</v>
      </c>
      <c r="E475" s="95">
        <v>1011</v>
      </c>
      <c r="F475" s="95">
        <v>3121058</v>
      </c>
      <c r="G475" s="95">
        <v>286</v>
      </c>
      <c r="H475" s="95">
        <v>857639</v>
      </c>
      <c r="I475" s="95">
        <v>267</v>
      </c>
      <c r="J475" s="95">
        <v>903976</v>
      </c>
      <c r="K475" s="95">
        <v>935</v>
      </c>
      <c r="L475" s="95">
        <v>4316747</v>
      </c>
      <c r="M475" s="95">
        <v>933</v>
      </c>
      <c r="N475" s="95">
        <v>2903455</v>
      </c>
      <c r="O475" s="95">
        <v>258</v>
      </c>
      <c r="P475" s="95">
        <v>938007</v>
      </c>
      <c r="Q475" s="95">
        <v>239</v>
      </c>
      <c r="R475" s="95">
        <v>916715</v>
      </c>
      <c r="S475" s="95">
        <v>908</v>
      </c>
      <c r="T475" s="95">
        <v>4264909</v>
      </c>
      <c r="U475" s="95">
        <v>909</v>
      </c>
      <c r="V475" s="95">
        <v>2965866</v>
      </c>
      <c r="W475" s="95">
        <v>255</v>
      </c>
      <c r="X475" s="95">
        <v>997585</v>
      </c>
      <c r="Y475" s="95">
        <v>232</v>
      </c>
      <c r="Z475" s="95">
        <v>1000798</v>
      </c>
      <c r="AA475" s="95">
        <v>908</v>
      </c>
      <c r="AB475" s="95">
        <v>4119956</v>
      </c>
      <c r="AC475" s="95">
        <v>909</v>
      </c>
      <c r="AD475" s="95">
        <v>3060536</v>
      </c>
      <c r="AE475" s="95">
        <v>242</v>
      </c>
      <c r="AF475" s="95">
        <v>816580</v>
      </c>
      <c r="AG475" s="95">
        <v>221</v>
      </c>
      <c r="AH475" s="95">
        <v>875568</v>
      </c>
      <c r="AI475" s="95">
        <v>821</v>
      </c>
      <c r="AJ475" s="95">
        <v>3640916</v>
      </c>
      <c r="AK475" s="95">
        <v>824</v>
      </c>
      <c r="AL475" s="95">
        <v>3224293.04</v>
      </c>
      <c r="AM475" s="95">
        <v>249</v>
      </c>
      <c r="AN475" s="95">
        <v>937920</v>
      </c>
      <c r="AO475" s="95">
        <v>230</v>
      </c>
      <c r="AP475" s="95">
        <v>948907</v>
      </c>
      <c r="AQ475" s="72">
        <v>355.76</v>
      </c>
      <c r="AR475" s="72">
        <v>262.45999999999998</v>
      </c>
      <c r="AS475" s="72">
        <v>618.22</v>
      </c>
      <c r="AT475" s="95">
        <v>5549898</v>
      </c>
      <c r="AU475" s="95">
        <v>4025034</v>
      </c>
      <c r="AV475" s="95">
        <v>1300</v>
      </c>
      <c r="AW475" s="95">
        <v>1278</v>
      </c>
      <c r="AX475" s="72">
        <v>367.05</v>
      </c>
      <c r="AY475" s="72">
        <v>271.63</v>
      </c>
      <c r="AZ475" s="72">
        <v>638.67999999999995</v>
      </c>
      <c r="BA475" s="95">
        <v>5254754</v>
      </c>
      <c r="BB475" s="95">
        <v>3820170</v>
      </c>
      <c r="BC475" s="95">
        <v>1193</v>
      </c>
      <c r="BD475" s="95">
        <v>1172</v>
      </c>
      <c r="BE475" s="72">
        <v>377.08</v>
      </c>
      <c r="BF475" s="72">
        <v>289.70999999999998</v>
      </c>
      <c r="BG475" s="72">
        <v>666.79</v>
      </c>
      <c r="BH475" s="95">
        <v>5262494</v>
      </c>
      <c r="BI475" s="95">
        <v>3966664</v>
      </c>
      <c r="BJ475" s="95">
        <v>1163</v>
      </c>
      <c r="BK475" s="95">
        <v>1141</v>
      </c>
      <c r="BL475" s="72">
        <v>357.72</v>
      </c>
      <c r="BM475" s="72">
        <v>290.27</v>
      </c>
      <c r="BN475" s="72">
        <v>647.99</v>
      </c>
      <c r="BO475" s="95">
        <v>4936536</v>
      </c>
      <c r="BP475" s="95">
        <v>3936104</v>
      </c>
      <c r="BQ475" s="95">
        <v>1150</v>
      </c>
      <c r="BR475" s="95">
        <v>1130</v>
      </c>
      <c r="BS475" s="72">
        <v>356.61</v>
      </c>
      <c r="BT475" s="72">
        <v>329.95</v>
      </c>
      <c r="BU475" s="72">
        <v>686.56</v>
      </c>
      <c r="BV475" s="95">
        <v>4578836</v>
      </c>
      <c r="BW475" s="95">
        <v>4173200.04</v>
      </c>
      <c r="BX475" s="95">
        <v>1070</v>
      </c>
      <c r="BY475" s="95">
        <v>1054</v>
      </c>
      <c r="BZ475" s="95">
        <v>1290</v>
      </c>
      <c r="CA475" s="95">
        <v>1183</v>
      </c>
      <c r="CB475" s="95">
        <v>1152</v>
      </c>
      <c r="CC475" s="95">
        <v>1141</v>
      </c>
      <c r="CD475" s="95">
        <v>1062</v>
      </c>
      <c r="CE475" s="72">
        <v>650.75523149000003</v>
      </c>
      <c r="CF475" s="72">
        <v>676.59346364999999</v>
      </c>
      <c r="CG475" s="72">
        <v>712.40329333</v>
      </c>
      <c r="CH475" s="72">
        <v>716.50152150999998</v>
      </c>
      <c r="CI475" s="72">
        <v>731.52548966999996</v>
      </c>
      <c r="CJ475" s="96">
        <v>0.95000388790000001</v>
      </c>
      <c r="CK475" s="96">
        <v>0.94396418869999998</v>
      </c>
      <c r="CL475" s="96">
        <v>0.93597265240000005</v>
      </c>
      <c r="CM475" s="96">
        <v>0.90438049399999998</v>
      </c>
      <c r="CN475" s="96">
        <v>0.93853188949999999</v>
      </c>
      <c r="CO475" s="96">
        <v>0.98672335700000002</v>
      </c>
      <c r="CP475" s="96">
        <v>0.94714553570000004</v>
      </c>
      <c r="CQ475" s="96">
        <v>0.99584056389999998</v>
      </c>
      <c r="CR475" s="96">
        <v>0.95110144610000003</v>
      </c>
      <c r="CS475" s="95">
        <v>1221</v>
      </c>
      <c r="CT475" s="95">
        <v>1149</v>
      </c>
      <c r="CU475" s="95">
        <v>1136</v>
      </c>
      <c r="CV475" s="95">
        <v>1128</v>
      </c>
      <c r="CW475" s="95">
        <v>1049</v>
      </c>
      <c r="CX475" s="96">
        <v>0.98818505099999998</v>
      </c>
      <c r="CY475" s="96">
        <v>0.96301947099999996</v>
      </c>
      <c r="CZ475" s="96">
        <v>1.0047027799999999</v>
      </c>
      <c r="DA475" s="96">
        <v>0.99857399499999999</v>
      </c>
      <c r="DB475" s="96">
        <v>0.97877187200000004</v>
      </c>
      <c r="DC475">
        <v>2013</v>
      </c>
      <c r="DD475" s="6">
        <v>1155</v>
      </c>
      <c r="DE475" s="96">
        <v>5.8992352999999997E-3</v>
      </c>
      <c r="DF475" s="72">
        <v>726.13</v>
      </c>
      <c r="DG475" s="96">
        <v>1</v>
      </c>
      <c r="DH475" s="72">
        <v>726.13</v>
      </c>
      <c r="DI475" s="72">
        <v>700.09795784000005</v>
      </c>
      <c r="DJ475" s="96">
        <v>1</v>
      </c>
      <c r="DK475" s="72">
        <v>726.13</v>
      </c>
      <c r="DL475" s="96">
        <v>1</v>
      </c>
      <c r="DM475" s="72">
        <v>726.13</v>
      </c>
      <c r="DN475" s="96">
        <v>1</v>
      </c>
      <c r="DO475" s="96">
        <v>1.5401E-2</v>
      </c>
      <c r="DP475" s="72">
        <v>11.18</v>
      </c>
      <c r="DQ475" s="72">
        <v>714.95</v>
      </c>
      <c r="DR475" t="s">
        <v>398</v>
      </c>
      <c r="DT475" t="s">
        <v>339</v>
      </c>
    </row>
    <row r="476" spans="1:124" x14ac:dyDescent="0.3">
      <c r="A476" t="s">
        <v>130</v>
      </c>
      <c r="B476">
        <v>11640</v>
      </c>
      <c r="C476" s="95">
        <v>1080</v>
      </c>
      <c r="D476" s="95">
        <v>4593674</v>
      </c>
      <c r="E476" s="95">
        <v>1055</v>
      </c>
      <c r="F476" s="95">
        <v>3501800</v>
      </c>
      <c r="G476" s="95">
        <v>369</v>
      </c>
      <c r="H476" s="95">
        <v>1101041</v>
      </c>
      <c r="I476" s="95">
        <v>359</v>
      </c>
      <c r="J476" s="95">
        <v>1015524</v>
      </c>
      <c r="K476" s="95">
        <v>1050</v>
      </c>
      <c r="L476" s="95">
        <v>5124028</v>
      </c>
      <c r="M476" s="95">
        <v>1028</v>
      </c>
      <c r="N476" s="95">
        <v>3739386</v>
      </c>
      <c r="O476" s="95">
        <v>361</v>
      </c>
      <c r="P476" s="95">
        <v>1160110</v>
      </c>
      <c r="Q476" s="95">
        <v>344</v>
      </c>
      <c r="R476" s="95">
        <v>1155575</v>
      </c>
      <c r="S476" s="95">
        <v>1045</v>
      </c>
      <c r="T476" s="95">
        <v>4145945</v>
      </c>
      <c r="U476" s="95">
        <v>1021</v>
      </c>
      <c r="V476" s="95">
        <v>3935781</v>
      </c>
      <c r="W476" s="95">
        <v>361</v>
      </c>
      <c r="X476" s="95">
        <v>1407020</v>
      </c>
      <c r="Y476" s="95">
        <v>345</v>
      </c>
      <c r="Z476" s="95">
        <v>1175808</v>
      </c>
      <c r="AA476" s="95">
        <v>1038</v>
      </c>
      <c r="AB476" s="95">
        <v>4477314</v>
      </c>
      <c r="AC476" s="95">
        <v>1011</v>
      </c>
      <c r="AD476" s="95">
        <v>3875071</v>
      </c>
      <c r="AE476" s="95">
        <v>364</v>
      </c>
      <c r="AF476" s="95">
        <v>1173024</v>
      </c>
      <c r="AG476" s="95">
        <v>347</v>
      </c>
      <c r="AH476" s="95">
        <v>1200832</v>
      </c>
      <c r="AI476" s="95">
        <v>918</v>
      </c>
      <c r="AJ476" s="95">
        <v>4019804</v>
      </c>
      <c r="AK476" s="95">
        <v>887</v>
      </c>
      <c r="AL476" s="95">
        <v>3134748</v>
      </c>
      <c r="AM476" s="95">
        <v>330</v>
      </c>
      <c r="AN476" s="95">
        <v>964744</v>
      </c>
      <c r="AO476" s="95">
        <v>315</v>
      </c>
      <c r="AP476" s="95">
        <v>1108660</v>
      </c>
      <c r="AQ476" s="72">
        <v>327.51</v>
      </c>
      <c r="AR476" s="72">
        <v>266.23</v>
      </c>
      <c r="AS476" s="72">
        <v>593.74</v>
      </c>
      <c r="AT476" s="95">
        <v>5694715</v>
      </c>
      <c r="AU476" s="95">
        <v>4517324</v>
      </c>
      <c r="AV476" s="95">
        <v>1449</v>
      </c>
      <c r="AW476" s="95">
        <v>1414</v>
      </c>
      <c r="AX476" s="72">
        <v>371.14</v>
      </c>
      <c r="AY476" s="72">
        <v>297.31</v>
      </c>
      <c r="AZ476" s="72">
        <v>668.45</v>
      </c>
      <c r="BA476" s="95">
        <v>6284138</v>
      </c>
      <c r="BB476" s="95">
        <v>4894961</v>
      </c>
      <c r="BC476" s="95">
        <v>1411</v>
      </c>
      <c r="BD476" s="95">
        <v>1372</v>
      </c>
      <c r="BE476" s="72">
        <v>329.12</v>
      </c>
      <c r="BF476" s="72">
        <v>311.83</v>
      </c>
      <c r="BG476" s="72">
        <v>640.95000000000005</v>
      </c>
      <c r="BH476" s="95">
        <v>5552965</v>
      </c>
      <c r="BI476" s="95">
        <v>5111589</v>
      </c>
      <c r="BJ476" s="95">
        <v>1406</v>
      </c>
      <c r="BK476" s="95">
        <v>1366</v>
      </c>
      <c r="BL476" s="72">
        <v>335.85</v>
      </c>
      <c r="BM476" s="72">
        <v>311.48</v>
      </c>
      <c r="BN476" s="72">
        <v>647.33000000000004</v>
      </c>
      <c r="BO476" s="95">
        <v>5650338</v>
      </c>
      <c r="BP476" s="95">
        <v>5075903</v>
      </c>
      <c r="BQ476" s="95">
        <v>1402</v>
      </c>
      <c r="BR476" s="95">
        <v>1358</v>
      </c>
      <c r="BS476" s="72">
        <v>332.84</v>
      </c>
      <c r="BT476" s="72">
        <v>294.19</v>
      </c>
      <c r="BU476" s="72">
        <v>627.03</v>
      </c>
      <c r="BV476" s="95">
        <v>4984548</v>
      </c>
      <c r="BW476" s="95">
        <v>4243408</v>
      </c>
      <c r="BX476" s="95">
        <v>1248</v>
      </c>
      <c r="BY476" s="95">
        <v>1202</v>
      </c>
      <c r="BZ476" s="95">
        <v>1432</v>
      </c>
      <c r="CA476" s="95">
        <v>1392</v>
      </c>
      <c r="CB476" s="95">
        <v>1387</v>
      </c>
      <c r="CC476" s="95">
        <v>1381</v>
      </c>
      <c r="CD476" s="95">
        <v>1225</v>
      </c>
      <c r="CE476" s="72">
        <v>650.75523149000003</v>
      </c>
      <c r="CF476" s="72">
        <v>676.59346364999999</v>
      </c>
      <c r="CG476" s="72">
        <v>712.40329333</v>
      </c>
      <c r="CH476" s="72">
        <v>716.50152150999998</v>
      </c>
      <c r="CI476" s="72">
        <v>731.52548966999996</v>
      </c>
      <c r="CJ476" s="96">
        <v>0.91238605740000001</v>
      </c>
      <c r="CK476" s="96">
        <v>0.98796402260000005</v>
      </c>
      <c r="CL476" s="96">
        <v>0.89970106260000005</v>
      </c>
      <c r="CM476" s="96">
        <v>0.90345935150000001</v>
      </c>
      <c r="CN476" s="96">
        <v>0.85715400060000002</v>
      </c>
      <c r="CO476" s="96">
        <v>1.0786401563000001</v>
      </c>
      <c r="CP476" s="96">
        <v>0.84563224690000005</v>
      </c>
      <c r="CQ476" s="96">
        <v>0.99584056389999998</v>
      </c>
      <c r="CR476" s="96">
        <v>0.84916417020000001</v>
      </c>
      <c r="CS476" s="95">
        <v>1377</v>
      </c>
      <c r="CT476" s="95">
        <v>1375</v>
      </c>
      <c r="CU476" s="95">
        <v>1372</v>
      </c>
      <c r="CV476" s="95">
        <v>1347</v>
      </c>
      <c r="CW476" s="95">
        <v>1223</v>
      </c>
      <c r="CX476" s="96">
        <v>1.1017440629999999</v>
      </c>
      <c r="CY476" s="96">
        <v>1.0921563080000001</v>
      </c>
      <c r="CZ476" s="96">
        <v>1.0870689330000001</v>
      </c>
      <c r="DA476" s="96">
        <v>1.041840903</v>
      </c>
      <c r="DB476" s="96">
        <v>1.068505671</v>
      </c>
      <c r="DC476">
        <v>2013</v>
      </c>
      <c r="DD476" s="6">
        <v>1342.4</v>
      </c>
      <c r="DE476" s="96">
        <v>4.8148148E-3</v>
      </c>
      <c r="DF476" s="72">
        <v>649.01</v>
      </c>
      <c r="DG476" s="96">
        <v>1</v>
      </c>
      <c r="DH476" s="72">
        <v>649.01</v>
      </c>
      <c r="DI476" s="72">
        <v>700.09795784000005</v>
      </c>
      <c r="DJ476" s="96">
        <v>1</v>
      </c>
      <c r="DK476" s="72">
        <v>649.01</v>
      </c>
      <c r="DL476" s="96">
        <v>1</v>
      </c>
      <c r="DM476" s="72">
        <v>649.01</v>
      </c>
      <c r="DN476" s="96">
        <v>1</v>
      </c>
      <c r="DO476" s="96">
        <v>1.5642E-2</v>
      </c>
      <c r="DP476" s="72">
        <v>10.15</v>
      </c>
      <c r="DQ476" s="72">
        <v>638.86</v>
      </c>
      <c r="DR476" t="s">
        <v>130</v>
      </c>
      <c r="DT476" t="s">
        <v>339</v>
      </c>
    </row>
    <row r="477" spans="1:124" x14ac:dyDescent="0.3">
      <c r="A477" t="s">
        <v>399</v>
      </c>
      <c r="B477">
        <v>11650</v>
      </c>
      <c r="C477" s="95">
        <v>1525</v>
      </c>
      <c r="D477" s="95">
        <v>6287955</v>
      </c>
      <c r="E477" s="95">
        <v>1473</v>
      </c>
      <c r="F477" s="95">
        <v>4696861</v>
      </c>
      <c r="G477" s="95">
        <v>508</v>
      </c>
      <c r="H477" s="95">
        <v>1241232</v>
      </c>
      <c r="I477" s="95">
        <v>457</v>
      </c>
      <c r="J477" s="95">
        <v>1437857</v>
      </c>
      <c r="K477" s="95">
        <v>1473</v>
      </c>
      <c r="L477" s="95">
        <v>7442629</v>
      </c>
      <c r="M477" s="95">
        <v>1409</v>
      </c>
      <c r="N477" s="95">
        <v>5000574</v>
      </c>
      <c r="O477" s="95">
        <v>482</v>
      </c>
      <c r="P477" s="95">
        <v>2025701</v>
      </c>
      <c r="Q477" s="95">
        <v>427</v>
      </c>
      <c r="R477" s="95">
        <v>1638581</v>
      </c>
      <c r="S477" s="95">
        <v>1494</v>
      </c>
      <c r="T477" s="95">
        <v>5686210</v>
      </c>
      <c r="U477" s="95">
        <v>1417</v>
      </c>
      <c r="V477" s="95">
        <v>5249257</v>
      </c>
      <c r="W477" s="95">
        <v>468</v>
      </c>
      <c r="X477" s="95">
        <v>1784655</v>
      </c>
      <c r="Y477" s="95">
        <v>411</v>
      </c>
      <c r="Z477" s="95">
        <v>1508371</v>
      </c>
      <c r="AA477" s="95">
        <v>1499</v>
      </c>
      <c r="AB477" s="95">
        <v>5332378</v>
      </c>
      <c r="AC477" s="95">
        <v>1417</v>
      </c>
      <c r="AD477" s="95">
        <v>5561141</v>
      </c>
      <c r="AE477" s="95">
        <v>455</v>
      </c>
      <c r="AF477" s="95">
        <v>1512880</v>
      </c>
      <c r="AG477" s="95">
        <v>404</v>
      </c>
      <c r="AH477" s="95">
        <v>1582871</v>
      </c>
      <c r="AI477" s="95">
        <v>1330</v>
      </c>
      <c r="AJ477" s="95">
        <v>6545512</v>
      </c>
      <c r="AK477" s="95">
        <v>1258</v>
      </c>
      <c r="AL477" s="95">
        <v>5395698.7199999997</v>
      </c>
      <c r="AM477" s="95">
        <v>421</v>
      </c>
      <c r="AN477" s="95">
        <v>1223532</v>
      </c>
      <c r="AO477" s="95">
        <v>372</v>
      </c>
      <c r="AP477" s="95">
        <v>1373167</v>
      </c>
      <c r="AQ477" s="72">
        <v>308.62</v>
      </c>
      <c r="AR477" s="72">
        <v>264.88</v>
      </c>
      <c r="AS477" s="72">
        <v>573.5</v>
      </c>
      <c r="AT477" s="95">
        <v>7529187</v>
      </c>
      <c r="AU477" s="95">
        <v>6134718</v>
      </c>
      <c r="AV477" s="95">
        <v>2033</v>
      </c>
      <c r="AW477" s="95">
        <v>1930</v>
      </c>
      <c r="AX477" s="72">
        <v>403.59</v>
      </c>
      <c r="AY477" s="72">
        <v>301.33999999999997</v>
      </c>
      <c r="AZ477" s="72">
        <v>704.93</v>
      </c>
      <c r="BA477" s="95">
        <v>9468330</v>
      </c>
      <c r="BB477" s="95">
        <v>6639155</v>
      </c>
      <c r="BC477" s="95">
        <v>1955</v>
      </c>
      <c r="BD477" s="95">
        <v>1836</v>
      </c>
      <c r="BE477" s="72">
        <v>317.32</v>
      </c>
      <c r="BF477" s="72">
        <v>308.06</v>
      </c>
      <c r="BG477" s="72">
        <v>625.38</v>
      </c>
      <c r="BH477" s="95">
        <v>7470865</v>
      </c>
      <c r="BI477" s="95">
        <v>6757628</v>
      </c>
      <c r="BJ477" s="95">
        <v>1962</v>
      </c>
      <c r="BK477" s="95">
        <v>1828</v>
      </c>
      <c r="BL477" s="72">
        <v>291.93</v>
      </c>
      <c r="BM477" s="72">
        <v>326.93</v>
      </c>
      <c r="BN477" s="72">
        <v>618.86</v>
      </c>
      <c r="BO477" s="95">
        <v>6845258</v>
      </c>
      <c r="BP477" s="95">
        <v>7144012</v>
      </c>
      <c r="BQ477" s="95">
        <v>1954</v>
      </c>
      <c r="BR477" s="95">
        <v>1821</v>
      </c>
      <c r="BS477" s="72">
        <v>369.74</v>
      </c>
      <c r="BT477" s="72">
        <v>346.06</v>
      </c>
      <c r="BU477" s="72">
        <v>715.8</v>
      </c>
      <c r="BV477" s="95">
        <v>7769044</v>
      </c>
      <c r="BW477" s="95">
        <v>6768865.7199999997</v>
      </c>
      <c r="BX477" s="95">
        <v>1751</v>
      </c>
      <c r="BY477" s="95">
        <v>1630</v>
      </c>
      <c r="BZ477" s="95">
        <v>1984</v>
      </c>
      <c r="CA477" s="95">
        <v>1898</v>
      </c>
      <c r="CB477" s="95">
        <v>1897</v>
      </c>
      <c r="CC477" s="95">
        <v>1891</v>
      </c>
      <c r="CD477" s="95">
        <v>1692</v>
      </c>
      <c r="CE477" s="72">
        <v>650.75523149000003</v>
      </c>
      <c r="CF477" s="72">
        <v>676.59346364999999</v>
      </c>
      <c r="CG477" s="72">
        <v>712.40329333</v>
      </c>
      <c r="CH477" s="72">
        <v>716.50152150999998</v>
      </c>
      <c r="CI477" s="72">
        <v>731.52548966999996</v>
      </c>
      <c r="CJ477" s="96">
        <v>0.8812837335</v>
      </c>
      <c r="CK477" s="96">
        <v>1.0418811855000001</v>
      </c>
      <c r="CL477" s="96">
        <v>0.87784546460000001</v>
      </c>
      <c r="CM477" s="96">
        <v>0.86372461389999999</v>
      </c>
      <c r="CN477" s="96">
        <v>0.9785031555</v>
      </c>
      <c r="CO477" s="96">
        <v>0.95054276520000003</v>
      </c>
      <c r="CP477" s="96">
        <v>0.97696565020000004</v>
      </c>
      <c r="CQ477" s="96">
        <v>0.99584056389999998</v>
      </c>
      <c r="CR477" s="96">
        <v>0.98104610930000002</v>
      </c>
      <c r="CS477" s="95">
        <v>2969</v>
      </c>
      <c r="CT477" s="95">
        <v>2931</v>
      </c>
      <c r="CU477" s="95">
        <v>2938</v>
      </c>
      <c r="CV477" s="95">
        <v>2958</v>
      </c>
      <c r="CW477" s="95">
        <v>2700</v>
      </c>
      <c r="CX477" s="96">
        <v>0.94291391300000005</v>
      </c>
      <c r="CY477" s="96">
        <v>0.96101482599999999</v>
      </c>
      <c r="CZ477" s="96">
        <v>0.96033243599999996</v>
      </c>
      <c r="DA477" s="96">
        <v>0.94760511599999997</v>
      </c>
      <c r="DB477" s="96">
        <v>0.94012941900000002</v>
      </c>
      <c r="DC477">
        <v>2013</v>
      </c>
      <c r="DD477" s="6">
        <v>1809</v>
      </c>
      <c r="DE477" s="96">
        <v>6.9909765E-3</v>
      </c>
      <c r="DF477" s="72">
        <v>748.17</v>
      </c>
      <c r="DG477" s="96">
        <v>1</v>
      </c>
      <c r="DH477" s="72">
        <v>748.17</v>
      </c>
      <c r="DI477" s="72">
        <v>747.31749173000003</v>
      </c>
      <c r="DJ477" s="96">
        <v>1</v>
      </c>
      <c r="DK477" s="72">
        <v>748.17</v>
      </c>
      <c r="DL477" s="96">
        <v>1</v>
      </c>
      <c r="DM477" s="72">
        <v>748.17</v>
      </c>
      <c r="DN477" s="96">
        <v>1</v>
      </c>
      <c r="DO477" s="96">
        <v>1.6906999999999998E-2</v>
      </c>
      <c r="DP477" s="72">
        <v>12.65</v>
      </c>
      <c r="DQ477" s="72">
        <v>735.52</v>
      </c>
      <c r="DR477" t="s">
        <v>399</v>
      </c>
      <c r="DT477" t="s">
        <v>339</v>
      </c>
    </row>
    <row r="478" spans="1:124" x14ac:dyDescent="0.3">
      <c r="A478" t="s">
        <v>38</v>
      </c>
      <c r="B478">
        <v>11651</v>
      </c>
      <c r="C478" s="95">
        <v>1770</v>
      </c>
      <c r="D478" s="95">
        <v>7542576</v>
      </c>
      <c r="E478" s="95">
        <v>1732</v>
      </c>
      <c r="F478" s="95">
        <v>5450786</v>
      </c>
      <c r="G478" s="95">
        <v>500</v>
      </c>
      <c r="H478" s="95">
        <v>1359318</v>
      </c>
      <c r="I478" s="95">
        <v>452</v>
      </c>
      <c r="J478" s="95">
        <v>1447099</v>
      </c>
      <c r="K478" s="95">
        <v>1613</v>
      </c>
      <c r="L478" s="95">
        <v>7669315</v>
      </c>
      <c r="M478" s="95">
        <v>1569</v>
      </c>
      <c r="N478" s="95">
        <v>5363590</v>
      </c>
      <c r="O478" s="95">
        <v>470</v>
      </c>
      <c r="P478" s="95">
        <v>1532590</v>
      </c>
      <c r="Q478" s="95">
        <v>421</v>
      </c>
      <c r="R478" s="95">
        <v>1483836</v>
      </c>
      <c r="S478" s="95">
        <v>1597</v>
      </c>
      <c r="T478" s="95">
        <v>6726281</v>
      </c>
      <c r="U478" s="95">
        <v>1532</v>
      </c>
      <c r="V478" s="95">
        <v>5408407</v>
      </c>
      <c r="W478" s="95">
        <v>458</v>
      </c>
      <c r="X478" s="95">
        <v>1699604</v>
      </c>
      <c r="Y478" s="95">
        <v>409</v>
      </c>
      <c r="Z478" s="95">
        <v>1623936</v>
      </c>
      <c r="AA478" s="95">
        <v>1628</v>
      </c>
      <c r="AB478" s="95">
        <v>6664582</v>
      </c>
      <c r="AC478" s="95">
        <v>1556</v>
      </c>
      <c r="AD478" s="95">
        <v>6492092</v>
      </c>
      <c r="AE478" s="95">
        <v>458</v>
      </c>
      <c r="AF478" s="95">
        <v>2173239</v>
      </c>
      <c r="AG478" s="95">
        <v>419</v>
      </c>
      <c r="AH478" s="95">
        <v>1827553</v>
      </c>
      <c r="AI478" s="95">
        <v>1494</v>
      </c>
      <c r="AJ478" s="95">
        <v>6221805</v>
      </c>
      <c r="AK478" s="95">
        <v>1424</v>
      </c>
      <c r="AL478" s="95">
        <v>5742590</v>
      </c>
      <c r="AM478" s="95">
        <v>466</v>
      </c>
      <c r="AN478" s="95">
        <v>1555928</v>
      </c>
      <c r="AO478" s="95">
        <v>428</v>
      </c>
      <c r="AP478" s="95">
        <v>1508106</v>
      </c>
      <c r="AQ478" s="72">
        <v>326.79000000000002</v>
      </c>
      <c r="AR478" s="72">
        <v>263.2</v>
      </c>
      <c r="AS478" s="72">
        <v>589.99</v>
      </c>
      <c r="AT478" s="95">
        <v>8901894</v>
      </c>
      <c r="AU478" s="95">
        <v>6897885</v>
      </c>
      <c r="AV478" s="95">
        <v>2270</v>
      </c>
      <c r="AW478" s="95">
        <v>2184</v>
      </c>
      <c r="AX478" s="72">
        <v>368.14</v>
      </c>
      <c r="AY478" s="72">
        <v>286.74</v>
      </c>
      <c r="AZ478" s="72">
        <v>654.88</v>
      </c>
      <c r="BA478" s="95">
        <v>9201905</v>
      </c>
      <c r="BB478" s="95">
        <v>6847426</v>
      </c>
      <c r="BC478" s="95">
        <v>2083</v>
      </c>
      <c r="BD478" s="95">
        <v>1990</v>
      </c>
      <c r="BE478" s="72">
        <v>341.68</v>
      </c>
      <c r="BF478" s="72">
        <v>301.92</v>
      </c>
      <c r="BG478" s="72">
        <v>643.6</v>
      </c>
      <c r="BH478" s="95">
        <v>8425885</v>
      </c>
      <c r="BI478" s="95">
        <v>7032343</v>
      </c>
      <c r="BJ478" s="95">
        <v>2055</v>
      </c>
      <c r="BK478" s="95">
        <v>1941</v>
      </c>
      <c r="BL478" s="72">
        <v>353.06</v>
      </c>
      <c r="BM478" s="72">
        <v>351.04</v>
      </c>
      <c r="BN478" s="72">
        <v>704.1</v>
      </c>
      <c r="BO478" s="95">
        <v>8837821</v>
      </c>
      <c r="BP478" s="95">
        <v>8319645</v>
      </c>
      <c r="BQ478" s="95">
        <v>2086</v>
      </c>
      <c r="BR478" s="95">
        <v>1975</v>
      </c>
      <c r="BS478" s="72">
        <v>330.69</v>
      </c>
      <c r="BT478" s="72">
        <v>326.26</v>
      </c>
      <c r="BU478" s="72">
        <v>656.95</v>
      </c>
      <c r="BV478" s="95">
        <v>7777733</v>
      </c>
      <c r="BW478" s="95">
        <v>7250696</v>
      </c>
      <c r="BX478" s="95">
        <v>1960</v>
      </c>
      <c r="BY478" s="95">
        <v>1852</v>
      </c>
      <c r="BZ478" s="95">
        <v>2229</v>
      </c>
      <c r="CA478" s="95">
        <v>2038</v>
      </c>
      <c r="CB478" s="95">
        <v>2000</v>
      </c>
      <c r="CC478" s="95">
        <v>2033</v>
      </c>
      <c r="CD478" s="95">
        <v>1907</v>
      </c>
      <c r="CE478" s="72">
        <v>650.75523149000003</v>
      </c>
      <c r="CF478" s="72">
        <v>676.59346364999999</v>
      </c>
      <c r="CG478" s="72">
        <v>712.40329333</v>
      </c>
      <c r="CH478" s="72">
        <v>716.50152150999998</v>
      </c>
      <c r="CI478" s="72">
        <v>731.52548966999996</v>
      </c>
      <c r="CJ478" s="96">
        <v>0.90662352209999997</v>
      </c>
      <c r="CK478" s="96">
        <v>0.96790766569999998</v>
      </c>
      <c r="CL478" s="96">
        <v>0.90342086570000002</v>
      </c>
      <c r="CM478" s="96">
        <v>0.98269156290000004</v>
      </c>
      <c r="CN478" s="96">
        <v>0.89805483100000005</v>
      </c>
      <c r="CO478" s="96">
        <v>0.92222730310000001</v>
      </c>
      <c r="CP478" s="96">
        <v>1.0103145790000001</v>
      </c>
      <c r="CQ478" s="96">
        <v>0.99584056389999998</v>
      </c>
      <c r="CR478" s="96">
        <v>1.0145343254000001</v>
      </c>
      <c r="CS478" s="95">
        <v>2113</v>
      </c>
      <c r="CT478" s="95">
        <v>2016</v>
      </c>
      <c r="CU478" s="95">
        <v>2005</v>
      </c>
      <c r="CV478" s="95">
        <v>2058</v>
      </c>
      <c r="CW478" s="95">
        <v>1911</v>
      </c>
      <c r="CX478" s="96">
        <v>0.91825290500000001</v>
      </c>
      <c r="CY478" s="96">
        <v>0.92301092699999998</v>
      </c>
      <c r="CZ478" s="96">
        <v>0.91833948399999998</v>
      </c>
      <c r="DA478" s="96">
        <v>0.92794242900000001</v>
      </c>
      <c r="DB478" s="96">
        <v>0.92371943599999995</v>
      </c>
      <c r="DC478">
        <v>2013</v>
      </c>
      <c r="DD478" s="6">
        <v>1988.4</v>
      </c>
      <c r="DE478" s="96">
        <v>3.5344516999999999E-3</v>
      </c>
      <c r="DF478" s="72">
        <v>776.4</v>
      </c>
      <c r="DG478" s="96">
        <v>1</v>
      </c>
      <c r="DH478" s="72">
        <v>776.4</v>
      </c>
      <c r="DI478" s="72">
        <v>746.35519870999997</v>
      </c>
      <c r="DJ478" s="96">
        <v>1</v>
      </c>
      <c r="DK478" s="72">
        <v>776.4</v>
      </c>
      <c r="DL478" s="96">
        <v>1</v>
      </c>
      <c r="DM478" s="72">
        <v>776.4</v>
      </c>
      <c r="DN478" s="96">
        <v>1</v>
      </c>
      <c r="DO478" s="96">
        <v>1.1521999999999999E-2</v>
      </c>
      <c r="DP478" s="72">
        <v>8.9499999999999993</v>
      </c>
      <c r="DQ478" s="72">
        <v>767.45</v>
      </c>
      <c r="DR478" t="s">
        <v>38</v>
      </c>
      <c r="DT478" t="s">
        <v>339</v>
      </c>
    </row>
    <row r="479" spans="1:124" x14ac:dyDescent="0.3">
      <c r="A479" t="s">
        <v>400</v>
      </c>
      <c r="B479">
        <v>11652</v>
      </c>
      <c r="C479" s="95">
        <v>685</v>
      </c>
      <c r="D479" s="95">
        <v>2669799</v>
      </c>
      <c r="E479" s="95">
        <v>666</v>
      </c>
      <c r="F479" s="95">
        <v>2232357</v>
      </c>
      <c r="G479" s="95">
        <v>246</v>
      </c>
      <c r="H479" s="95">
        <v>900307</v>
      </c>
      <c r="I479" s="95">
        <v>235</v>
      </c>
      <c r="J479" s="95">
        <v>918130</v>
      </c>
      <c r="K479" s="95">
        <v>721</v>
      </c>
      <c r="L479" s="95">
        <v>2422780</v>
      </c>
      <c r="M479" s="95">
        <v>702</v>
      </c>
      <c r="N479" s="95">
        <v>2585891</v>
      </c>
      <c r="O479" s="95">
        <v>259</v>
      </c>
      <c r="P479" s="95">
        <v>744940</v>
      </c>
      <c r="Q479" s="95">
        <v>241</v>
      </c>
      <c r="R479" s="95">
        <v>901478</v>
      </c>
      <c r="S479" s="95">
        <v>722</v>
      </c>
      <c r="T479" s="95">
        <v>3286941</v>
      </c>
      <c r="U479" s="95">
        <v>703</v>
      </c>
      <c r="V479" s="95">
        <v>2557146</v>
      </c>
      <c r="W479" s="95">
        <v>259</v>
      </c>
      <c r="X479" s="95">
        <v>1034679</v>
      </c>
      <c r="Y479" s="95">
        <v>243</v>
      </c>
      <c r="Z479" s="95">
        <v>1163567</v>
      </c>
      <c r="AA479" s="95">
        <v>695</v>
      </c>
      <c r="AB479" s="95">
        <v>2526735</v>
      </c>
      <c r="AC479" s="95">
        <v>672</v>
      </c>
      <c r="AD479" s="95">
        <v>2804310</v>
      </c>
      <c r="AE479" s="95">
        <v>260</v>
      </c>
      <c r="AF479" s="95">
        <v>1304411</v>
      </c>
      <c r="AG479" s="95">
        <v>245</v>
      </c>
      <c r="AH479" s="95">
        <v>1260109</v>
      </c>
      <c r="AI479" s="95">
        <v>639</v>
      </c>
      <c r="AJ479" s="95">
        <v>2048909</v>
      </c>
      <c r="AK479" s="95">
        <v>617</v>
      </c>
      <c r="AL479" s="95">
        <v>2997131</v>
      </c>
      <c r="AM479" s="95">
        <v>246</v>
      </c>
      <c r="AN479" s="95">
        <v>1028445</v>
      </c>
      <c r="AO479" s="95">
        <v>230</v>
      </c>
      <c r="AP479" s="95">
        <v>1276227</v>
      </c>
      <c r="AQ479" s="72">
        <v>319.56</v>
      </c>
      <c r="AR479" s="72">
        <v>291.39</v>
      </c>
      <c r="AS479" s="72">
        <v>610.95000000000005</v>
      </c>
      <c r="AT479" s="95">
        <v>3570106</v>
      </c>
      <c r="AU479" s="95">
        <v>3150487</v>
      </c>
      <c r="AV479" s="95">
        <v>931</v>
      </c>
      <c r="AW479" s="95">
        <v>901</v>
      </c>
      <c r="AX479" s="72">
        <v>269.36</v>
      </c>
      <c r="AY479" s="72">
        <v>308.18</v>
      </c>
      <c r="AZ479" s="72">
        <v>577.54</v>
      </c>
      <c r="BA479" s="95">
        <v>3167720</v>
      </c>
      <c r="BB479" s="95">
        <v>3487369</v>
      </c>
      <c r="BC479" s="95">
        <v>980</v>
      </c>
      <c r="BD479" s="95">
        <v>943</v>
      </c>
      <c r="BE479" s="72">
        <v>367.11</v>
      </c>
      <c r="BF479" s="72">
        <v>327.76</v>
      </c>
      <c r="BG479" s="72">
        <v>694.87</v>
      </c>
      <c r="BH479" s="95">
        <v>4321620</v>
      </c>
      <c r="BI479" s="95">
        <v>3720713</v>
      </c>
      <c r="BJ479" s="95">
        <v>981</v>
      </c>
      <c r="BK479" s="95">
        <v>946</v>
      </c>
      <c r="BL479" s="72">
        <v>334.31</v>
      </c>
      <c r="BM479" s="72">
        <v>369.36</v>
      </c>
      <c r="BN479" s="72">
        <v>703.67</v>
      </c>
      <c r="BO479" s="95">
        <v>3831146</v>
      </c>
      <c r="BP479" s="95">
        <v>4064419</v>
      </c>
      <c r="BQ479" s="95">
        <v>955</v>
      </c>
      <c r="BR479" s="95">
        <v>917</v>
      </c>
      <c r="BS479" s="72">
        <v>289.77</v>
      </c>
      <c r="BT479" s="72">
        <v>420.44</v>
      </c>
      <c r="BU479" s="72">
        <v>710.21</v>
      </c>
      <c r="BV479" s="95">
        <v>3077354</v>
      </c>
      <c r="BW479" s="95">
        <v>4273358</v>
      </c>
      <c r="BX479" s="95">
        <v>885</v>
      </c>
      <c r="BY479" s="95">
        <v>847</v>
      </c>
      <c r="BZ479" s="95">
        <v>917</v>
      </c>
      <c r="CA479" s="95">
        <v>962</v>
      </c>
      <c r="CB479" s="95">
        <v>964</v>
      </c>
      <c r="CC479" s="95">
        <v>937</v>
      </c>
      <c r="CD479" s="95">
        <v>866</v>
      </c>
      <c r="CE479" s="72">
        <v>650.75523149000003</v>
      </c>
      <c r="CF479" s="72">
        <v>676.59346364999999</v>
      </c>
      <c r="CG479" s="72">
        <v>712.40329333</v>
      </c>
      <c r="CH479" s="72">
        <v>716.50152150999998</v>
      </c>
      <c r="CI479" s="72">
        <v>731.52548966999996</v>
      </c>
      <c r="CJ479" s="96">
        <v>0.93883225280000004</v>
      </c>
      <c r="CK479" s="96">
        <v>0.85359973310000004</v>
      </c>
      <c r="CL479" s="96">
        <v>0.97538852850000002</v>
      </c>
      <c r="CM479" s="96">
        <v>0.98209142459999998</v>
      </c>
      <c r="CN479" s="96">
        <v>0.97086159000000005</v>
      </c>
      <c r="CO479" s="96">
        <v>1.0766829977000001</v>
      </c>
      <c r="CP479" s="96">
        <v>0.87691057419999996</v>
      </c>
      <c r="CQ479" s="96">
        <v>0.99584056389999998</v>
      </c>
      <c r="CR479" s="96">
        <v>0.88057313670000004</v>
      </c>
      <c r="CS479" s="95">
        <v>1004</v>
      </c>
      <c r="CT479" s="95">
        <v>1077</v>
      </c>
      <c r="CU479" s="95">
        <v>1069</v>
      </c>
      <c r="CV479" s="95">
        <v>1050</v>
      </c>
      <c r="CW479" s="95">
        <v>919</v>
      </c>
      <c r="CX479" s="96">
        <v>1.101389795</v>
      </c>
      <c r="CY479" s="96">
        <v>1.0911303640000001</v>
      </c>
      <c r="CZ479" s="96">
        <v>1.074405026</v>
      </c>
      <c r="DA479" s="96">
        <v>1.035727582</v>
      </c>
      <c r="DB479" s="96">
        <v>1.0822030199999999</v>
      </c>
      <c r="DC479">
        <v>2013</v>
      </c>
      <c r="DD479" s="6">
        <v>910.8</v>
      </c>
      <c r="DE479" s="96">
        <v>7.2831070000000005E-4</v>
      </c>
      <c r="DF479" s="72">
        <v>675.78</v>
      </c>
      <c r="DG479" s="96">
        <v>1</v>
      </c>
      <c r="DH479" s="72">
        <v>675.78</v>
      </c>
      <c r="DI479" s="72">
        <v>669.37591186999998</v>
      </c>
      <c r="DJ479" s="96">
        <v>0.95435842319999997</v>
      </c>
      <c r="DK479" s="72">
        <v>675.48770732000003</v>
      </c>
      <c r="DL479" s="96">
        <v>0.99442194409999995</v>
      </c>
      <c r="DM479" s="72">
        <v>671.71979911999995</v>
      </c>
      <c r="DN479" s="96">
        <v>1</v>
      </c>
      <c r="DO479" s="96">
        <v>2.2430000000000002E-3</v>
      </c>
      <c r="DP479" s="72">
        <v>1.51</v>
      </c>
      <c r="DQ479" s="72">
        <v>670.21</v>
      </c>
      <c r="DR479" t="s">
        <v>400</v>
      </c>
      <c r="DT479" t="s">
        <v>339</v>
      </c>
    </row>
    <row r="480" spans="1:124" x14ac:dyDescent="0.3">
      <c r="A480" t="s">
        <v>401</v>
      </c>
      <c r="B480">
        <v>11660</v>
      </c>
      <c r="C480" s="95">
        <v>5868</v>
      </c>
      <c r="D480" s="95">
        <v>21934967</v>
      </c>
      <c r="E480" s="95">
        <v>5707</v>
      </c>
      <c r="F480" s="95">
        <v>19425371</v>
      </c>
      <c r="G480" s="95">
        <v>1861</v>
      </c>
      <c r="H480" s="95">
        <v>5876754</v>
      </c>
      <c r="I480" s="95">
        <v>1686</v>
      </c>
      <c r="J480" s="95">
        <v>5675409</v>
      </c>
      <c r="K480" s="95">
        <v>5632</v>
      </c>
      <c r="L480" s="95">
        <v>23460703</v>
      </c>
      <c r="M480" s="95">
        <v>5455</v>
      </c>
      <c r="N480" s="95">
        <v>19366208</v>
      </c>
      <c r="O480" s="95">
        <v>1857</v>
      </c>
      <c r="P480" s="95">
        <v>6201545</v>
      </c>
      <c r="Q480" s="95">
        <v>1657</v>
      </c>
      <c r="R480" s="95">
        <v>5636014</v>
      </c>
      <c r="S480" s="95">
        <v>5513</v>
      </c>
      <c r="T480" s="95">
        <v>23172136</v>
      </c>
      <c r="U480" s="95">
        <v>5315</v>
      </c>
      <c r="V480" s="95">
        <v>20402317</v>
      </c>
      <c r="W480" s="95">
        <v>1837</v>
      </c>
      <c r="X480" s="95">
        <v>6546001</v>
      </c>
      <c r="Y480" s="95">
        <v>1633</v>
      </c>
      <c r="Z480" s="95">
        <v>6128422</v>
      </c>
      <c r="AA480" s="95">
        <v>5475</v>
      </c>
      <c r="AB480" s="95">
        <v>20132107</v>
      </c>
      <c r="AC480" s="95">
        <v>5254</v>
      </c>
      <c r="AD480" s="95">
        <v>22753881</v>
      </c>
      <c r="AE480" s="95">
        <v>1867</v>
      </c>
      <c r="AF480" s="95">
        <v>5752195</v>
      </c>
      <c r="AG480" s="95">
        <v>1659</v>
      </c>
      <c r="AH480" s="95">
        <v>6509386</v>
      </c>
      <c r="AI480" s="95">
        <v>4955</v>
      </c>
      <c r="AJ480" s="95">
        <v>20164134</v>
      </c>
      <c r="AK480" s="95">
        <v>4750</v>
      </c>
      <c r="AL480" s="95">
        <v>20287827</v>
      </c>
      <c r="AM480" s="95">
        <v>1862</v>
      </c>
      <c r="AN480" s="95">
        <v>6295427</v>
      </c>
      <c r="AO480" s="95">
        <v>1664</v>
      </c>
      <c r="AP480" s="95">
        <v>6817305</v>
      </c>
      <c r="AQ480" s="72">
        <v>299.86</v>
      </c>
      <c r="AR480" s="72">
        <v>282.93</v>
      </c>
      <c r="AS480" s="72">
        <v>582.79</v>
      </c>
      <c r="AT480" s="95">
        <v>27811721</v>
      </c>
      <c r="AU480" s="95">
        <v>25100780</v>
      </c>
      <c r="AV480" s="95">
        <v>7729</v>
      </c>
      <c r="AW480" s="95">
        <v>7393</v>
      </c>
      <c r="AX480" s="72">
        <v>330.06</v>
      </c>
      <c r="AY480" s="72">
        <v>292.95999999999998</v>
      </c>
      <c r="AZ480" s="72">
        <v>623.02</v>
      </c>
      <c r="BA480" s="95">
        <v>29662248</v>
      </c>
      <c r="BB480" s="95">
        <v>25002222</v>
      </c>
      <c r="BC480" s="95">
        <v>7489</v>
      </c>
      <c r="BD480" s="95">
        <v>7112</v>
      </c>
      <c r="BE480" s="72">
        <v>336.94</v>
      </c>
      <c r="BF480" s="72">
        <v>318.20999999999998</v>
      </c>
      <c r="BG480" s="72">
        <v>655.15</v>
      </c>
      <c r="BH480" s="95">
        <v>29718137</v>
      </c>
      <c r="BI480" s="95">
        <v>26530739</v>
      </c>
      <c r="BJ480" s="95">
        <v>7350</v>
      </c>
      <c r="BK480" s="95">
        <v>6948</v>
      </c>
      <c r="BL480" s="72">
        <v>293.79000000000002</v>
      </c>
      <c r="BM480" s="72">
        <v>352.76</v>
      </c>
      <c r="BN480" s="72">
        <v>646.54999999999995</v>
      </c>
      <c r="BO480" s="95">
        <v>25884302</v>
      </c>
      <c r="BP480" s="95">
        <v>29263267</v>
      </c>
      <c r="BQ480" s="95">
        <v>7342</v>
      </c>
      <c r="BR480" s="95">
        <v>6913</v>
      </c>
      <c r="BS480" s="72">
        <v>323.45</v>
      </c>
      <c r="BT480" s="72">
        <v>352.16</v>
      </c>
      <c r="BU480" s="72">
        <v>675.61</v>
      </c>
      <c r="BV480" s="95">
        <v>26459561</v>
      </c>
      <c r="BW480" s="95">
        <v>27105132</v>
      </c>
      <c r="BX480" s="95">
        <v>6817</v>
      </c>
      <c r="BY480" s="95">
        <v>6414</v>
      </c>
      <c r="BZ480" s="95">
        <v>7569</v>
      </c>
      <c r="CA480" s="95">
        <v>7307</v>
      </c>
      <c r="CB480" s="95">
        <v>7156</v>
      </c>
      <c r="CC480" s="95">
        <v>7138</v>
      </c>
      <c r="CD480" s="95">
        <v>6620</v>
      </c>
      <c r="CE480" s="72">
        <v>650.75523149000003</v>
      </c>
      <c r="CF480" s="72">
        <v>676.59346364999999</v>
      </c>
      <c r="CG480" s="72">
        <v>712.40329333</v>
      </c>
      <c r="CH480" s="72">
        <v>716.50152150999998</v>
      </c>
      <c r="CI480" s="72">
        <v>731.52548966999996</v>
      </c>
      <c r="CJ480" s="96">
        <v>0.89555945429999995</v>
      </c>
      <c r="CK480" s="96">
        <v>0.92081882770000001</v>
      </c>
      <c r="CL480" s="96">
        <v>0.91963359259999999</v>
      </c>
      <c r="CM480" s="96">
        <v>0.9023707286</v>
      </c>
      <c r="CN480" s="96">
        <v>0.92356316979999997</v>
      </c>
      <c r="CO480" s="96">
        <v>1.0054276518</v>
      </c>
      <c r="CP480" s="96">
        <v>0.90746375729999995</v>
      </c>
      <c r="CQ480" s="96">
        <v>0.99584056389999998</v>
      </c>
      <c r="CR480" s="96">
        <v>0.91125393020000001</v>
      </c>
      <c r="CS480" s="95">
        <v>7276</v>
      </c>
      <c r="CT480" s="95">
        <v>6963</v>
      </c>
      <c r="CU480" s="95">
        <v>6848</v>
      </c>
      <c r="CV480" s="95">
        <v>6723</v>
      </c>
      <c r="CW480" s="95">
        <v>6187</v>
      </c>
      <c r="CX480" s="96">
        <v>1.0462068929999999</v>
      </c>
      <c r="CY480" s="96">
        <v>1.0089817940000001</v>
      </c>
      <c r="CZ480" s="96">
        <v>1.0035142399999999</v>
      </c>
      <c r="DA480" s="96">
        <v>0.987651685</v>
      </c>
      <c r="DB480" s="96">
        <v>0.97490455799999998</v>
      </c>
      <c r="DC480">
        <v>2013</v>
      </c>
      <c r="DD480" s="6">
        <v>6956</v>
      </c>
      <c r="DE480" s="96">
        <v>3.5285889999999999E-3</v>
      </c>
      <c r="DF480" s="72">
        <v>697.36</v>
      </c>
      <c r="DG480" s="96">
        <v>1</v>
      </c>
      <c r="DH480" s="72">
        <v>697.36</v>
      </c>
      <c r="DI480" s="72">
        <v>700.09795784000005</v>
      </c>
      <c r="DJ480" s="96">
        <v>1</v>
      </c>
      <c r="DK480" s="72">
        <v>697.36</v>
      </c>
      <c r="DL480" s="96">
        <v>1</v>
      </c>
      <c r="DM480" s="72">
        <v>697.36</v>
      </c>
      <c r="DN480" s="96">
        <v>1</v>
      </c>
      <c r="DO480" s="96">
        <v>1.0888E-2</v>
      </c>
      <c r="DP480" s="72">
        <v>7.59</v>
      </c>
      <c r="DQ480" s="72">
        <v>689.77</v>
      </c>
      <c r="DR480" t="s">
        <v>401</v>
      </c>
      <c r="DT480" t="s">
        <v>339</v>
      </c>
    </row>
    <row r="481" spans="1:124" x14ac:dyDescent="0.3">
      <c r="A481" t="s">
        <v>41</v>
      </c>
      <c r="B481">
        <v>11670</v>
      </c>
      <c r="C481" s="95">
        <v>1667</v>
      </c>
      <c r="D481" s="95">
        <v>5862614</v>
      </c>
      <c r="E481" s="95">
        <v>1623</v>
      </c>
      <c r="F481" s="95">
        <v>5098213</v>
      </c>
      <c r="G481" s="95">
        <v>424</v>
      </c>
      <c r="H481" s="95">
        <v>1426270</v>
      </c>
      <c r="I481" s="95">
        <v>387</v>
      </c>
      <c r="J481" s="95">
        <v>1421249</v>
      </c>
      <c r="K481" s="95">
        <v>1678</v>
      </c>
      <c r="L481" s="95">
        <v>5569823</v>
      </c>
      <c r="M481" s="95">
        <v>1627</v>
      </c>
      <c r="N481" s="95">
        <v>5681220</v>
      </c>
      <c r="O481" s="95">
        <v>435</v>
      </c>
      <c r="P481" s="95">
        <v>1435084</v>
      </c>
      <c r="Q481" s="95">
        <v>387</v>
      </c>
      <c r="R481" s="95">
        <v>1292374</v>
      </c>
      <c r="S481" s="95">
        <v>1748</v>
      </c>
      <c r="T481" s="95">
        <v>5844681</v>
      </c>
      <c r="U481" s="95">
        <v>1685</v>
      </c>
      <c r="V481" s="95">
        <v>5880497</v>
      </c>
      <c r="W481" s="95">
        <v>469</v>
      </c>
      <c r="X481" s="95">
        <v>1003061</v>
      </c>
      <c r="Y481" s="95">
        <v>416</v>
      </c>
      <c r="Z481" s="95">
        <v>1261082</v>
      </c>
      <c r="AA481" s="95">
        <v>1780</v>
      </c>
      <c r="AB481" s="95">
        <v>6374363</v>
      </c>
      <c r="AC481" s="95">
        <v>1707</v>
      </c>
      <c r="AD481" s="95">
        <v>6509484</v>
      </c>
      <c r="AE481" s="95">
        <v>480</v>
      </c>
      <c r="AF481" s="95">
        <v>1434408</v>
      </c>
      <c r="AG481" s="95">
        <v>427</v>
      </c>
      <c r="AH481" s="95">
        <v>1529546</v>
      </c>
      <c r="AI481" s="95">
        <v>1687</v>
      </c>
      <c r="AJ481" s="95">
        <v>5757665</v>
      </c>
      <c r="AK481" s="95">
        <v>1605</v>
      </c>
      <c r="AL481" s="95">
        <v>6003668</v>
      </c>
      <c r="AM481" s="95">
        <v>471</v>
      </c>
      <c r="AN481" s="95">
        <v>1271945</v>
      </c>
      <c r="AO481" s="95">
        <v>430</v>
      </c>
      <c r="AP481" s="95">
        <v>1760563</v>
      </c>
      <c r="AQ481" s="72">
        <v>290.49</v>
      </c>
      <c r="AR481" s="72">
        <v>270.29000000000002</v>
      </c>
      <c r="AS481" s="72">
        <v>560.78</v>
      </c>
      <c r="AT481" s="95">
        <v>7288884</v>
      </c>
      <c r="AU481" s="95">
        <v>6519462</v>
      </c>
      <c r="AV481" s="95">
        <v>2091</v>
      </c>
      <c r="AW481" s="95">
        <v>2010</v>
      </c>
      <c r="AX481" s="72">
        <v>276.26</v>
      </c>
      <c r="AY481" s="72">
        <v>288.55</v>
      </c>
      <c r="AZ481" s="72">
        <v>564.80999999999995</v>
      </c>
      <c r="BA481" s="95">
        <v>7004907</v>
      </c>
      <c r="BB481" s="95">
        <v>6973594</v>
      </c>
      <c r="BC481" s="95">
        <v>2113</v>
      </c>
      <c r="BD481" s="95">
        <v>2014</v>
      </c>
      <c r="BE481" s="72">
        <v>257.39999999999998</v>
      </c>
      <c r="BF481" s="72">
        <v>283.26</v>
      </c>
      <c r="BG481" s="72">
        <v>540.66</v>
      </c>
      <c r="BH481" s="95">
        <v>6847742</v>
      </c>
      <c r="BI481" s="95">
        <v>7141579</v>
      </c>
      <c r="BJ481" s="95">
        <v>2217</v>
      </c>
      <c r="BK481" s="95">
        <v>2101</v>
      </c>
      <c r="BL481" s="72">
        <v>287.93</v>
      </c>
      <c r="BM481" s="72">
        <v>313.93</v>
      </c>
      <c r="BN481" s="72">
        <v>601.86</v>
      </c>
      <c r="BO481" s="95">
        <v>7808771</v>
      </c>
      <c r="BP481" s="95">
        <v>8039030</v>
      </c>
      <c r="BQ481" s="95">
        <v>2260</v>
      </c>
      <c r="BR481" s="95">
        <v>2134</v>
      </c>
      <c r="BS481" s="72">
        <v>271.45999999999998</v>
      </c>
      <c r="BT481" s="72">
        <v>317.95</v>
      </c>
      <c r="BU481" s="72">
        <v>589.41</v>
      </c>
      <c r="BV481" s="95">
        <v>7029610</v>
      </c>
      <c r="BW481" s="95">
        <v>7764231</v>
      </c>
      <c r="BX481" s="95">
        <v>2158</v>
      </c>
      <c r="BY481" s="95">
        <v>2035</v>
      </c>
      <c r="BZ481" s="95">
        <v>2052</v>
      </c>
      <c r="CA481" s="95">
        <v>2065</v>
      </c>
      <c r="CB481" s="95">
        <v>2161</v>
      </c>
      <c r="CC481" s="95">
        <v>2200</v>
      </c>
      <c r="CD481" s="95">
        <v>2098</v>
      </c>
      <c r="CE481" s="72">
        <v>650.75523149000003</v>
      </c>
      <c r="CF481" s="72">
        <v>676.59346364999999</v>
      </c>
      <c r="CG481" s="72">
        <v>712.40329333</v>
      </c>
      <c r="CH481" s="72">
        <v>716.50152150999998</v>
      </c>
      <c r="CI481" s="72">
        <v>731.52548966999996</v>
      </c>
      <c r="CJ481" s="96">
        <v>0.8617372137</v>
      </c>
      <c r="CK481" s="96">
        <v>0.83478488979999999</v>
      </c>
      <c r="CL481" s="96">
        <v>0.75892406040000004</v>
      </c>
      <c r="CM481" s="96">
        <v>0.83999821620000004</v>
      </c>
      <c r="CN481" s="96">
        <v>0.80572722119999995</v>
      </c>
      <c r="CO481" s="96">
        <v>0.90488385000000005</v>
      </c>
      <c r="CP481" s="96">
        <v>0.90645260189999999</v>
      </c>
      <c r="CQ481" s="96">
        <v>0.99584056389999998</v>
      </c>
      <c r="CR481" s="96">
        <v>0.9102385516</v>
      </c>
      <c r="CS481" s="95">
        <v>2195</v>
      </c>
      <c r="CT481" s="95">
        <v>2273</v>
      </c>
      <c r="CU481" s="95">
        <v>2373</v>
      </c>
      <c r="CV481" s="95">
        <v>2430</v>
      </c>
      <c r="CW481" s="95">
        <v>2335</v>
      </c>
      <c r="CX481" s="96">
        <v>0.92662569699999997</v>
      </c>
      <c r="CY481" s="96">
        <v>0.92007500600000003</v>
      </c>
      <c r="CZ481" s="96">
        <v>0.92438053600000003</v>
      </c>
      <c r="DA481" s="96">
        <v>0.87115522899999998</v>
      </c>
      <c r="DB481" s="96">
        <v>0.88494468999999998</v>
      </c>
      <c r="DC481">
        <v>2013</v>
      </c>
      <c r="DD481" s="6">
        <v>2058.8000000000002</v>
      </c>
      <c r="DE481" s="96">
        <v>4.0834427999999999E-3</v>
      </c>
      <c r="DF481" s="72">
        <v>696.2</v>
      </c>
      <c r="DG481" s="96">
        <v>1</v>
      </c>
      <c r="DH481" s="72">
        <v>696.2</v>
      </c>
      <c r="DI481" s="72">
        <v>667.90092979999997</v>
      </c>
      <c r="DJ481" s="96">
        <v>1</v>
      </c>
      <c r="DK481" s="72">
        <v>696.2</v>
      </c>
      <c r="DL481" s="96">
        <v>1</v>
      </c>
      <c r="DM481" s="72">
        <v>696.2</v>
      </c>
      <c r="DN481" s="96">
        <v>1</v>
      </c>
      <c r="DO481" s="96">
        <v>5.2350000000000001E-3</v>
      </c>
      <c r="DP481" s="72">
        <v>3.64</v>
      </c>
      <c r="DQ481" s="72">
        <v>692.56</v>
      </c>
      <c r="DR481" t="s">
        <v>41</v>
      </c>
      <c r="DT481" t="s">
        <v>339</v>
      </c>
    </row>
    <row r="482" spans="1:124" x14ac:dyDescent="0.3">
      <c r="A482" t="s">
        <v>317</v>
      </c>
      <c r="B482">
        <v>11680</v>
      </c>
      <c r="C482" s="95">
        <v>2750</v>
      </c>
      <c r="D482" s="95">
        <v>9659250</v>
      </c>
      <c r="E482" s="95">
        <v>2698</v>
      </c>
      <c r="F482" s="95">
        <v>8826100</v>
      </c>
      <c r="G482" s="95">
        <v>920</v>
      </c>
      <c r="H482" s="95">
        <v>2659644</v>
      </c>
      <c r="I482" s="95">
        <v>846</v>
      </c>
      <c r="J482" s="95">
        <v>2764503</v>
      </c>
      <c r="K482" s="95">
        <v>2692</v>
      </c>
      <c r="L482" s="95">
        <v>9679862</v>
      </c>
      <c r="M482" s="95">
        <v>2621</v>
      </c>
      <c r="N482" s="95">
        <v>9318019</v>
      </c>
      <c r="O482" s="95">
        <v>915</v>
      </c>
      <c r="P482" s="95">
        <v>2846737</v>
      </c>
      <c r="Q482" s="95">
        <v>829</v>
      </c>
      <c r="R482" s="95">
        <v>2968879</v>
      </c>
      <c r="S482" s="95">
        <v>2729</v>
      </c>
      <c r="T482" s="95">
        <v>10029958</v>
      </c>
      <c r="U482" s="95">
        <v>2645</v>
      </c>
      <c r="V482" s="95">
        <v>8955981</v>
      </c>
      <c r="W482" s="95">
        <v>893</v>
      </c>
      <c r="X482" s="95">
        <v>3248815</v>
      </c>
      <c r="Y482" s="95">
        <v>802</v>
      </c>
      <c r="Z482" s="95">
        <v>3192220</v>
      </c>
      <c r="AA482" s="95">
        <v>2789</v>
      </c>
      <c r="AB482" s="95">
        <v>8762045</v>
      </c>
      <c r="AC482" s="95">
        <v>2688</v>
      </c>
      <c r="AD482" s="95">
        <v>9524208</v>
      </c>
      <c r="AE482" s="95">
        <v>892</v>
      </c>
      <c r="AF482" s="95">
        <v>3799988</v>
      </c>
      <c r="AG482" s="95">
        <v>800</v>
      </c>
      <c r="AH482" s="95">
        <v>3556953</v>
      </c>
      <c r="AI482" s="95">
        <v>2763</v>
      </c>
      <c r="AJ482" s="95">
        <v>9607143</v>
      </c>
      <c r="AK482" s="95">
        <v>2646</v>
      </c>
      <c r="AL482" s="95">
        <v>10070429</v>
      </c>
      <c r="AM482" s="95">
        <v>890</v>
      </c>
      <c r="AN482" s="95">
        <v>3813743</v>
      </c>
      <c r="AO482" s="95">
        <v>800</v>
      </c>
      <c r="AP482" s="95">
        <v>3596832</v>
      </c>
      <c r="AQ482" s="72">
        <v>279.72000000000003</v>
      </c>
      <c r="AR482" s="72">
        <v>272.54000000000002</v>
      </c>
      <c r="AS482" s="72">
        <v>552.26</v>
      </c>
      <c r="AT482" s="95">
        <v>12318894</v>
      </c>
      <c r="AU482" s="95">
        <v>11590603</v>
      </c>
      <c r="AV482" s="95">
        <v>3670</v>
      </c>
      <c r="AW482" s="95">
        <v>3544</v>
      </c>
      <c r="AX482" s="72">
        <v>289.39999999999998</v>
      </c>
      <c r="AY482" s="72">
        <v>296.77999999999997</v>
      </c>
      <c r="AZ482" s="72">
        <v>586.17999999999995</v>
      </c>
      <c r="BA482" s="95">
        <v>12526599</v>
      </c>
      <c r="BB482" s="95">
        <v>12286898</v>
      </c>
      <c r="BC482" s="95">
        <v>3607</v>
      </c>
      <c r="BD482" s="95">
        <v>3450</v>
      </c>
      <c r="BE482" s="72">
        <v>305.51</v>
      </c>
      <c r="BF482" s="72">
        <v>293.69</v>
      </c>
      <c r="BG482" s="72">
        <v>599.20000000000005</v>
      </c>
      <c r="BH482" s="95">
        <v>13278773</v>
      </c>
      <c r="BI482" s="95">
        <v>12148201</v>
      </c>
      <c r="BJ482" s="95">
        <v>3622</v>
      </c>
      <c r="BK482" s="95">
        <v>3447</v>
      </c>
      <c r="BL482" s="72">
        <v>284.39</v>
      </c>
      <c r="BM482" s="72">
        <v>312.52999999999997</v>
      </c>
      <c r="BN482" s="72">
        <v>596.91999999999996</v>
      </c>
      <c r="BO482" s="95">
        <v>12562033</v>
      </c>
      <c r="BP482" s="95">
        <v>13081161</v>
      </c>
      <c r="BQ482" s="95">
        <v>3681</v>
      </c>
      <c r="BR482" s="95">
        <v>3488</v>
      </c>
      <c r="BS482" s="72">
        <v>306.16000000000003</v>
      </c>
      <c r="BT482" s="72">
        <v>330.51</v>
      </c>
      <c r="BU482" s="72">
        <v>636.66999999999996</v>
      </c>
      <c r="BV482" s="95">
        <v>13420886</v>
      </c>
      <c r="BW482" s="95">
        <v>13667261</v>
      </c>
      <c r="BX482" s="95">
        <v>3653</v>
      </c>
      <c r="BY482" s="95">
        <v>3446</v>
      </c>
      <c r="BZ482" s="95">
        <v>3610</v>
      </c>
      <c r="CA482" s="95">
        <v>3531</v>
      </c>
      <c r="CB482" s="95">
        <v>3538</v>
      </c>
      <c r="CC482" s="95">
        <v>3589</v>
      </c>
      <c r="CD482" s="95">
        <v>3552</v>
      </c>
      <c r="CE482" s="72">
        <v>650.75523149000003</v>
      </c>
      <c r="CF482" s="72">
        <v>676.59346364999999</v>
      </c>
      <c r="CG482" s="72">
        <v>712.40329333</v>
      </c>
      <c r="CH482" s="72">
        <v>716.50152150999998</v>
      </c>
      <c r="CI482" s="72">
        <v>731.52548966999996</v>
      </c>
      <c r="CJ482" s="96">
        <v>0.84864473350000003</v>
      </c>
      <c r="CK482" s="96">
        <v>0.86636958750000004</v>
      </c>
      <c r="CL482" s="96">
        <v>0.84109661710000005</v>
      </c>
      <c r="CM482" s="96">
        <v>0.83310360419999996</v>
      </c>
      <c r="CN482" s="96">
        <v>0.87033194189999996</v>
      </c>
      <c r="CO482" s="96">
        <v>0.95151800220000005</v>
      </c>
      <c r="CP482" s="96">
        <v>0.8953160054</v>
      </c>
      <c r="CQ482" s="96">
        <v>0.99584056389999998</v>
      </c>
      <c r="CR482" s="96">
        <v>0.89905544120000003</v>
      </c>
      <c r="CS482" s="95">
        <v>3428</v>
      </c>
      <c r="CT482" s="95">
        <v>3372</v>
      </c>
      <c r="CU482" s="95">
        <v>3402</v>
      </c>
      <c r="CV482" s="95">
        <v>3471</v>
      </c>
      <c r="CW482" s="95">
        <v>3475</v>
      </c>
      <c r="CX482" s="96">
        <v>0.97336994700000001</v>
      </c>
      <c r="CY482" s="96">
        <v>0.95697394000000002</v>
      </c>
      <c r="CZ482" s="96">
        <v>0.94609476400000003</v>
      </c>
      <c r="DA482" s="96">
        <v>0.920322843</v>
      </c>
      <c r="DB482" s="96">
        <v>0.96113594899999999</v>
      </c>
      <c r="DC482">
        <v>2013</v>
      </c>
      <c r="DD482" s="6">
        <v>3475</v>
      </c>
      <c r="DE482" s="96">
        <v>4.4790521000000003E-3</v>
      </c>
      <c r="DF482" s="72">
        <v>687.37</v>
      </c>
      <c r="DG482" s="96">
        <v>1</v>
      </c>
      <c r="DH482" s="72">
        <v>687.37</v>
      </c>
      <c r="DI482" s="72">
        <v>695.30740724999998</v>
      </c>
      <c r="DJ482" s="96">
        <v>1</v>
      </c>
      <c r="DK482" s="72">
        <v>687.37</v>
      </c>
      <c r="DL482" s="96">
        <v>1</v>
      </c>
      <c r="DM482" s="72">
        <v>687.37</v>
      </c>
      <c r="DN482" s="96">
        <v>1</v>
      </c>
      <c r="DO482" s="96">
        <v>1.1414000000000001E-2</v>
      </c>
      <c r="DP482" s="72">
        <v>7.85</v>
      </c>
      <c r="DQ482" s="72">
        <v>679.52</v>
      </c>
      <c r="DR482" t="s">
        <v>317</v>
      </c>
      <c r="DT482" t="s">
        <v>339</v>
      </c>
    </row>
    <row r="483" spans="1:124" x14ac:dyDescent="0.3">
      <c r="A483" t="s">
        <v>132</v>
      </c>
      <c r="B483">
        <v>11690</v>
      </c>
      <c r="C483" s="95">
        <v>1131</v>
      </c>
      <c r="D483" s="95">
        <v>4657254</v>
      </c>
      <c r="E483" s="95">
        <v>1101</v>
      </c>
      <c r="F483" s="95">
        <v>3807830</v>
      </c>
      <c r="G483" s="95">
        <v>277</v>
      </c>
      <c r="H483" s="95">
        <v>1002664</v>
      </c>
      <c r="I483" s="95">
        <v>260</v>
      </c>
      <c r="J483" s="95">
        <v>823064</v>
      </c>
      <c r="K483" s="95">
        <v>1032</v>
      </c>
      <c r="L483" s="95">
        <v>4212083</v>
      </c>
      <c r="M483" s="95">
        <v>998</v>
      </c>
      <c r="N483" s="95">
        <v>3325357</v>
      </c>
      <c r="O483" s="95">
        <v>244</v>
      </c>
      <c r="P483" s="95">
        <v>585896</v>
      </c>
      <c r="Q483" s="95">
        <v>225</v>
      </c>
      <c r="R483" s="95">
        <v>747933</v>
      </c>
      <c r="S483" s="95">
        <v>1024</v>
      </c>
      <c r="T483" s="95">
        <v>4120300</v>
      </c>
      <c r="U483" s="95">
        <v>983</v>
      </c>
      <c r="V483" s="95">
        <v>3048717</v>
      </c>
      <c r="W483" s="95">
        <v>243</v>
      </c>
      <c r="X483" s="95">
        <v>705036</v>
      </c>
      <c r="Y483" s="95">
        <v>219</v>
      </c>
      <c r="Z483" s="95">
        <v>784992</v>
      </c>
      <c r="AA483" s="95">
        <v>1002</v>
      </c>
      <c r="AB483" s="95">
        <v>3592471</v>
      </c>
      <c r="AC483" s="95">
        <v>968</v>
      </c>
      <c r="AD483" s="95">
        <v>3403474</v>
      </c>
      <c r="AE483" s="95">
        <v>256</v>
      </c>
      <c r="AF483" s="95">
        <v>841695</v>
      </c>
      <c r="AG483" s="95">
        <v>222</v>
      </c>
      <c r="AH483" s="95">
        <v>825266</v>
      </c>
      <c r="AI483" s="95">
        <v>927</v>
      </c>
      <c r="AJ483" s="95">
        <v>3976108.39</v>
      </c>
      <c r="AK483" s="95">
        <v>893</v>
      </c>
      <c r="AL483" s="95">
        <v>3068560.11</v>
      </c>
      <c r="AM483" s="95">
        <v>240</v>
      </c>
      <c r="AN483" s="95">
        <v>630860</v>
      </c>
      <c r="AO483" s="95">
        <v>212</v>
      </c>
      <c r="AP483" s="95">
        <v>883906</v>
      </c>
      <c r="AQ483" s="72">
        <v>334.99</v>
      </c>
      <c r="AR483" s="72">
        <v>283.55</v>
      </c>
      <c r="AS483" s="72">
        <v>618.54</v>
      </c>
      <c r="AT483" s="95">
        <v>5659918</v>
      </c>
      <c r="AU483" s="95">
        <v>4630894</v>
      </c>
      <c r="AV483" s="95">
        <v>1408</v>
      </c>
      <c r="AW483" s="95">
        <v>1361</v>
      </c>
      <c r="AX483" s="72">
        <v>313.35000000000002</v>
      </c>
      <c r="AY483" s="72">
        <v>277.55</v>
      </c>
      <c r="AZ483" s="72">
        <v>590.9</v>
      </c>
      <c r="BA483" s="95">
        <v>4797979</v>
      </c>
      <c r="BB483" s="95">
        <v>4073290</v>
      </c>
      <c r="BC483" s="95">
        <v>1276</v>
      </c>
      <c r="BD483" s="95">
        <v>1223</v>
      </c>
      <c r="BE483" s="72">
        <v>317.37</v>
      </c>
      <c r="BF483" s="72">
        <v>265.79000000000002</v>
      </c>
      <c r="BG483" s="72">
        <v>583.16</v>
      </c>
      <c r="BH483" s="95">
        <v>4825336</v>
      </c>
      <c r="BI483" s="95">
        <v>3833709</v>
      </c>
      <c r="BJ483" s="95">
        <v>1267</v>
      </c>
      <c r="BK483" s="95">
        <v>1202</v>
      </c>
      <c r="BL483" s="72">
        <v>293.73</v>
      </c>
      <c r="BM483" s="72">
        <v>296.13</v>
      </c>
      <c r="BN483" s="72">
        <v>589.86</v>
      </c>
      <c r="BO483" s="95">
        <v>4434166</v>
      </c>
      <c r="BP483" s="95">
        <v>4228740</v>
      </c>
      <c r="BQ483" s="95">
        <v>1258</v>
      </c>
      <c r="BR483" s="95">
        <v>1190</v>
      </c>
      <c r="BS483" s="72">
        <v>328.98</v>
      </c>
      <c r="BT483" s="72">
        <v>298.07</v>
      </c>
      <c r="BU483" s="72">
        <v>627.04999999999995</v>
      </c>
      <c r="BV483" s="95">
        <v>4606968.3899999997</v>
      </c>
      <c r="BW483" s="95">
        <v>3952466.11</v>
      </c>
      <c r="BX483" s="95">
        <v>1167</v>
      </c>
      <c r="BY483" s="95">
        <v>1105</v>
      </c>
      <c r="BZ483" s="95">
        <v>1386</v>
      </c>
      <c r="CA483" s="95">
        <v>1250</v>
      </c>
      <c r="CB483" s="95">
        <v>1236</v>
      </c>
      <c r="CC483" s="95">
        <v>1226</v>
      </c>
      <c r="CD483" s="95">
        <v>1137</v>
      </c>
      <c r="CE483" s="72">
        <v>650.75523149000003</v>
      </c>
      <c r="CF483" s="72">
        <v>676.59346364999999</v>
      </c>
      <c r="CG483" s="72">
        <v>712.40329333</v>
      </c>
      <c r="CH483" s="72">
        <v>716.50152150999998</v>
      </c>
      <c r="CI483" s="72">
        <v>731.52548966999996</v>
      </c>
      <c r="CJ483" s="96">
        <v>0.95049562430000001</v>
      </c>
      <c r="CK483" s="96">
        <v>0.87334571159999996</v>
      </c>
      <c r="CL483" s="96">
        <v>0.8185812804</v>
      </c>
      <c r="CM483" s="96">
        <v>0.82325017079999996</v>
      </c>
      <c r="CN483" s="96">
        <v>0.85718134069999996</v>
      </c>
      <c r="CO483" s="96">
        <v>0.92393437369999998</v>
      </c>
      <c r="CP483" s="96">
        <v>0.9357491724</v>
      </c>
      <c r="CQ483" s="96">
        <v>0.99584056389999998</v>
      </c>
      <c r="CR483" s="96">
        <v>0.93965748400000004</v>
      </c>
      <c r="CS483" s="95">
        <v>1407</v>
      </c>
      <c r="CT483" s="95">
        <v>1291</v>
      </c>
      <c r="CU483" s="95">
        <v>1276</v>
      </c>
      <c r="CV483" s="95">
        <v>1270</v>
      </c>
      <c r="CW483" s="95">
        <v>1186</v>
      </c>
      <c r="CX483" s="96">
        <v>0.95539224</v>
      </c>
      <c r="CY483" s="96">
        <v>0.95423886099999999</v>
      </c>
      <c r="CZ483" s="96">
        <v>0.92269124800000002</v>
      </c>
      <c r="DA483" s="96">
        <v>0.912692846</v>
      </c>
      <c r="DB483" s="96">
        <v>0.86700238200000002</v>
      </c>
      <c r="DC483">
        <v>2013</v>
      </c>
      <c r="DD483" s="6">
        <v>1216.2</v>
      </c>
      <c r="DE483" s="96">
        <v>6.4021267E-3</v>
      </c>
      <c r="DF483" s="72">
        <v>717.03</v>
      </c>
      <c r="DG483" s="96">
        <v>1</v>
      </c>
      <c r="DH483" s="72">
        <v>717.03</v>
      </c>
      <c r="DI483" s="72">
        <v>700.09795784000005</v>
      </c>
      <c r="DJ483" s="96">
        <v>1</v>
      </c>
      <c r="DK483" s="72">
        <v>717.03</v>
      </c>
      <c r="DL483" s="96">
        <v>1</v>
      </c>
      <c r="DM483" s="72">
        <v>717.03</v>
      </c>
      <c r="DN483" s="96">
        <v>1</v>
      </c>
      <c r="DO483" s="96">
        <v>1.7058E-2</v>
      </c>
      <c r="DP483" s="72">
        <v>12.23</v>
      </c>
      <c r="DQ483" s="72">
        <v>704.8</v>
      </c>
      <c r="DR483" t="s">
        <v>132</v>
      </c>
      <c r="DT483" t="s">
        <v>339</v>
      </c>
    </row>
    <row r="484" spans="1:124" x14ac:dyDescent="0.3">
      <c r="A484" t="s">
        <v>402</v>
      </c>
      <c r="B484">
        <v>11691</v>
      </c>
      <c r="C484" s="95">
        <v>594</v>
      </c>
      <c r="D484" s="95">
        <v>2364230</v>
      </c>
      <c r="E484" s="95">
        <v>582</v>
      </c>
      <c r="F484" s="95">
        <v>2183531</v>
      </c>
      <c r="G484" s="95">
        <v>164</v>
      </c>
      <c r="H484" s="95">
        <v>1051278</v>
      </c>
      <c r="I484" s="95">
        <v>150</v>
      </c>
      <c r="J484" s="95">
        <v>580688</v>
      </c>
      <c r="K484" s="95">
        <v>564</v>
      </c>
      <c r="L484" s="95">
        <v>2808599</v>
      </c>
      <c r="M484" s="95">
        <v>552</v>
      </c>
      <c r="N484" s="95">
        <v>2176565</v>
      </c>
      <c r="O484" s="95">
        <v>159</v>
      </c>
      <c r="P484" s="95">
        <v>433953</v>
      </c>
      <c r="Q484" s="95">
        <v>144</v>
      </c>
      <c r="R484" s="95">
        <v>549610</v>
      </c>
      <c r="S484" s="95">
        <v>586</v>
      </c>
      <c r="T484" s="95">
        <v>2863383</v>
      </c>
      <c r="U484" s="95">
        <v>570</v>
      </c>
      <c r="V484" s="95">
        <v>2222520</v>
      </c>
      <c r="W484" s="95">
        <v>179</v>
      </c>
      <c r="X484" s="95">
        <v>577779</v>
      </c>
      <c r="Y484" s="95">
        <v>164</v>
      </c>
      <c r="Z484" s="95">
        <v>598193</v>
      </c>
      <c r="AA484" s="95">
        <v>585</v>
      </c>
      <c r="AB484" s="95">
        <v>2762159</v>
      </c>
      <c r="AC484" s="95">
        <v>571</v>
      </c>
      <c r="AD484" s="95">
        <v>2234563</v>
      </c>
      <c r="AE484" s="95">
        <v>184</v>
      </c>
      <c r="AF484" s="95">
        <v>720223</v>
      </c>
      <c r="AG484" s="95">
        <v>167</v>
      </c>
      <c r="AH484" s="95">
        <v>791153</v>
      </c>
      <c r="AI484" s="95">
        <v>514</v>
      </c>
      <c r="AJ484" s="95">
        <v>2370790</v>
      </c>
      <c r="AK484" s="95">
        <v>507</v>
      </c>
      <c r="AL484" s="95">
        <v>1849617</v>
      </c>
      <c r="AM484" s="95">
        <v>180</v>
      </c>
      <c r="AN484" s="95">
        <v>618781</v>
      </c>
      <c r="AO484" s="95">
        <v>161</v>
      </c>
      <c r="AP484" s="95">
        <v>888734</v>
      </c>
      <c r="AQ484" s="72">
        <v>375.5</v>
      </c>
      <c r="AR484" s="72">
        <v>314.69</v>
      </c>
      <c r="AS484" s="72">
        <v>690.19</v>
      </c>
      <c r="AT484" s="95">
        <v>3415508</v>
      </c>
      <c r="AU484" s="95">
        <v>2764219</v>
      </c>
      <c r="AV484" s="95">
        <v>758</v>
      </c>
      <c r="AW484" s="95">
        <v>732</v>
      </c>
      <c r="AX484" s="72">
        <v>373.74</v>
      </c>
      <c r="AY484" s="72">
        <v>326.41000000000003</v>
      </c>
      <c r="AZ484" s="72">
        <v>700.15</v>
      </c>
      <c r="BA484" s="95">
        <v>3242552</v>
      </c>
      <c r="BB484" s="95">
        <v>2726175</v>
      </c>
      <c r="BC484" s="95">
        <v>723</v>
      </c>
      <c r="BD484" s="95">
        <v>696</v>
      </c>
      <c r="BE484" s="72">
        <v>374.85</v>
      </c>
      <c r="BF484" s="72">
        <v>320.24</v>
      </c>
      <c r="BG484" s="72">
        <v>695.09</v>
      </c>
      <c r="BH484" s="95">
        <v>3441162</v>
      </c>
      <c r="BI484" s="95">
        <v>2820713</v>
      </c>
      <c r="BJ484" s="95">
        <v>765</v>
      </c>
      <c r="BK484" s="95">
        <v>734</v>
      </c>
      <c r="BL484" s="72">
        <v>377.37</v>
      </c>
      <c r="BM484" s="72">
        <v>341.66</v>
      </c>
      <c r="BN484" s="72">
        <v>719.03</v>
      </c>
      <c r="BO484" s="95">
        <v>3482382</v>
      </c>
      <c r="BP484" s="95">
        <v>3025716</v>
      </c>
      <c r="BQ484" s="95">
        <v>769</v>
      </c>
      <c r="BR484" s="95">
        <v>738</v>
      </c>
      <c r="BS484" s="72">
        <v>358.98</v>
      </c>
      <c r="BT484" s="72">
        <v>341.61</v>
      </c>
      <c r="BU484" s="72">
        <v>700.59</v>
      </c>
      <c r="BV484" s="95">
        <v>2989571</v>
      </c>
      <c r="BW484" s="95">
        <v>2738351</v>
      </c>
      <c r="BX484" s="95">
        <v>694</v>
      </c>
      <c r="BY484" s="95">
        <v>668</v>
      </c>
      <c r="BZ484" s="95">
        <v>746</v>
      </c>
      <c r="CA484" s="95">
        <v>710</v>
      </c>
      <c r="CB484" s="95">
        <v>750</v>
      </c>
      <c r="CC484" s="95">
        <v>754</v>
      </c>
      <c r="CD484" s="95">
        <v>681</v>
      </c>
      <c r="CE484" s="72">
        <v>650.75523149000003</v>
      </c>
      <c r="CF484" s="72">
        <v>676.59346364999999</v>
      </c>
      <c r="CG484" s="72">
        <v>712.40329333</v>
      </c>
      <c r="CH484" s="72">
        <v>716.50152150999998</v>
      </c>
      <c r="CI484" s="72">
        <v>731.52548966999996</v>
      </c>
      <c r="CJ484" s="96">
        <v>1.0605984656</v>
      </c>
      <c r="CK484" s="96">
        <v>1.0348163818</v>
      </c>
      <c r="CL484" s="96">
        <v>0.97569734239999995</v>
      </c>
      <c r="CM484" s="96">
        <v>1.0035289226999999</v>
      </c>
      <c r="CN484" s="96">
        <v>0.95771098870000004</v>
      </c>
      <c r="CO484" s="96">
        <v>1.0533203838</v>
      </c>
      <c r="CP484" s="96">
        <v>0.95552163970000004</v>
      </c>
      <c r="CQ484" s="96">
        <v>0.99584056389999998</v>
      </c>
      <c r="CR484" s="96">
        <v>0.95951253430000005</v>
      </c>
      <c r="CS484" s="95">
        <v>852</v>
      </c>
      <c r="CT484" s="95">
        <v>834</v>
      </c>
      <c r="CU484" s="95">
        <v>855</v>
      </c>
      <c r="CV484" s="95">
        <v>801</v>
      </c>
      <c r="CW484" s="95">
        <v>761</v>
      </c>
      <c r="CX484" s="96">
        <v>1.072849808</v>
      </c>
      <c r="CY484" s="96">
        <v>1.0720288929999999</v>
      </c>
      <c r="CZ484" s="96">
        <v>1.0350521340000001</v>
      </c>
      <c r="DA484" s="96">
        <v>1.0539140220000001</v>
      </c>
      <c r="DB484" s="96">
        <v>1.030852425</v>
      </c>
      <c r="DC484">
        <v>2013</v>
      </c>
      <c r="DD484" s="6">
        <v>713.6</v>
      </c>
      <c r="DE484" s="96">
        <v>3.9842914999999998E-3</v>
      </c>
      <c r="DF484" s="72">
        <v>733.96</v>
      </c>
      <c r="DG484" s="96">
        <v>1</v>
      </c>
      <c r="DH484" s="72">
        <v>733.96</v>
      </c>
      <c r="DI484" s="72">
        <v>695.30740724999998</v>
      </c>
      <c r="DJ484" s="96">
        <v>0.84474848329999996</v>
      </c>
      <c r="DK484" s="72">
        <v>727.95912635000002</v>
      </c>
      <c r="DL484" s="96">
        <v>0.99442194409999995</v>
      </c>
      <c r="DM484" s="72">
        <v>723.89852963999999</v>
      </c>
      <c r="DN484" s="96">
        <v>1</v>
      </c>
      <c r="DO484" s="96">
        <v>9.5619999999999993E-3</v>
      </c>
      <c r="DP484" s="72">
        <v>6.92</v>
      </c>
      <c r="DQ484" s="72">
        <v>716.98</v>
      </c>
      <c r="DR484" t="s">
        <v>402</v>
      </c>
      <c r="DT484" t="s">
        <v>339</v>
      </c>
    </row>
    <row r="485" spans="1:124" x14ac:dyDescent="0.3">
      <c r="A485" t="s">
        <v>43</v>
      </c>
      <c r="B485">
        <v>11700</v>
      </c>
      <c r="C485" s="95">
        <v>9686</v>
      </c>
      <c r="D485" s="95">
        <v>35447407</v>
      </c>
      <c r="E485" s="95">
        <v>9481</v>
      </c>
      <c r="F485" s="95">
        <v>30856195</v>
      </c>
      <c r="G485" s="95">
        <v>2455</v>
      </c>
      <c r="H485" s="95">
        <v>7690643</v>
      </c>
      <c r="I485" s="95">
        <v>2286</v>
      </c>
      <c r="J485" s="95">
        <v>7460368</v>
      </c>
      <c r="K485" s="95">
        <v>9730</v>
      </c>
      <c r="L485" s="95">
        <v>34568611</v>
      </c>
      <c r="M485" s="95">
        <v>9474</v>
      </c>
      <c r="N485" s="95">
        <v>33770418</v>
      </c>
      <c r="O485" s="95">
        <v>2486</v>
      </c>
      <c r="P485" s="95">
        <v>8755043</v>
      </c>
      <c r="Q485" s="95">
        <v>2307</v>
      </c>
      <c r="R485" s="95">
        <v>8077522</v>
      </c>
      <c r="S485" s="95">
        <v>9886</v>
      </c>
      <c r="T485" s="95">
        <v>35751418</v>
      </c>
      <c r="U485" s="95">
        <v>9565</v>
      </c>
      <c r="V485" s="95">
        <v>35389313</v>
      </c>
      <c r="W485" s="95">
        <v>2568</v>
      </c>
      <c r="X485" s="95">
        <v>9827322</v>
      </c>
      <c r="Y485" s="95">
        <v>2405</v>
      </c>
      <c r="Z485" s="95">
        <v>8780055</v>
      </c>
      <c r="AA485" s="95">
        <v>9989</v>
      </c>
      <c r="AB485" s="95">
        <v>35551061</v>
      </c>
      <c r="AC485" s="95">
        <v>9632</v>
      </c>
      <c r="AD485" s="95">
        <v>38699331</v>
      </c>
      <c r="AE485" s="95">
        <v>2596</v>
      </c>
      <c r="AF485" s="95">
        <v>10043422</v>
      </c>
      <c r="AG485" s="95">
        <v>2417</v>
      </c>
      <c r="AH485" s="95">
        <v>10040875</v>
      </c>
      <c r="AI485" s="95">
        <v>9250</v>
      </c>
      <c r="AJ485" s="95">
        <v>33565707</v>
      </c>
      <c r="AK485" s="95">
        <v>8887</v>
      </c>
      <c r="AL485" s="95">
        <v>38447128.259999998</v>
      </c>
      <c r="AM485" s="95">
        <v>2610</v>
      </c>
      <c r="AN485" s="95">
        <v>9729453</v>
      </c>
      <c r="AO485" s="95">
        <v>2433</v>
      </c>
      <c r="AP485" s="95">
        <v>11030913</v>
      </c>
      <c r="AQ485" s="72">
        <v>296.08999999999997</v>
      </c>
      <c r="AR485" s="72">
        <v>271.36</v>
      </c>
      <c r="AS485" s="72">
        <v>567.45000000000005</v>
      </c>
      <c r="AT485" s="95">
        <v>43138050</v>
      </c>
      <c r="AU485" s="95">
        <v>38316563</v>
      </c>
      <c r="AV485" s="95">
        <v>12141</v>
      </c>
      <c r="AW485" s="95">
        <v>11767</v>
      </c>
      <c r="AX485" s="72">
        <v>295.54000000000002</v>
      </c>
      <c r="AY485" s="72">
        <v>296.01</v>
      </c>
      <c r="AZ485" s="72">
        <v>591.54999999999995</v>
      </c>
      <c r="BA485" s="95">
        <v>43323654</v>
      </c>
      <c r="BB485" s="95">
        <v>41847940</v>
      </c>
      <c r="BC485" s="95">
        <v>12216</v>
      </c>
      <c r="BD485" s="95">
        <v>11781</v>
      </c>
      <c r="BE485" s="72">
        <v>304.98</v>
      </c>
      <c r="BF485" s="72">
        <v>307.5</v>
      </c>
      <c r="BG485" s="72">
        <v>612.48</v>
      </c>
      <c r="BH485" s="95">
        <v>45578740</v>
      </c>
      <c r="BI485" s="95">
        <v>44169368</v>
      </c>
      <c r="BJ485" s="95">
        <v>12454</v>
      </c>
      <c r="BK485" s="95">
        <v>11970</v>
      </c>
      <c r="BL485" s="72">
        <v>301.91000000000003</v>
      </c>
      <c r="BM485" s="72">
        <v>337.1</v>
      </c>
      <c r="BN485" s="72">
        <v>639.01</v>
      </c>
      <c r="BO485" s="95">
        <v>45594483</v>
      </c>
      <c r="BP485" s="95">
        <v>48740206</v>
      </c>
      <c r="BQ485" s="95">
        <v>12585</v>
      </c>
      <c r="BR485" s="95">
        <v>12049</v>
      </c>
      <c r="BS485" s="72">
        <v>304.20999999999998</v>
      </c>
      <c r="BT485" s="72">
        <v>364.24</v>
      </c>
      <c r="BU485" s="72">
        <v>668.45</v>
      </c>
      <c r="BV485" s="95">
        <v>43295160</v>
      </c>
      <c r="BW485" s="95">
        <v>49478041.259999998</v>
      </c>
      <c r="BX485" s="95">
        <v>11860</v>
      </c>
      <c r="BY485" s="95">
        <v>11320</v>
      </c>
      <c r="BZ485" s="95">
        <v>11963</v>
      </c>
      <c r="CA485" s="95">
        <v>12006</v>
      </c>
      <c r="CB485" s="95">
        <v>12221</v>
      </c>
      <c r="CC485" s="95">
        <v>12331</v>
      </c>
      <c r="CD485" s="95">
        <v>11596</v>
      </c>
      <c r="CE485" s="72">
        <v>650.75523149000003</v>
      </c>
      <c r="CF485" s="72">
        <v>676.59346364999999</v>
      </c>
      <c r="CG485" s="72">
        <v>712.40329333</v>
      </c>
      <c r="CH485" s="72">
        <v>716.50152150999998</v>
      </c>
      <c r="CI485" s="72">
        <v>731.52548966999996</v>
      </c>
      <c r="CJ485" s="96">
        <v>0.87198684319999997</v>
      </c>
      <c r="CK485" s="96">
        <v>0.87430640670000004</v>
      </c>
      <c r="CL485" s="96">
        <v>0.8597377437</v>
      </c>
      <c r="CM485" s="96">
        <v>0.89184737339999998</v>
      </c>
      <c r="CN485" s="96">
        <v>0.91377540420000003</v>
      </c>
      <c r="CO485" s="96">
        <v>1.0232086344</v>
      </c>
      <c r="CP485" s="96">
        <v>0.86231754159999996</v>
      </c>
      <c r="CQ485" s="96">
        <v>0.99584056389999998</v>
      </c>
      <c r="CR485" s="96">
        <v>0.86591915389999996</v>
      </c>
      <c r="CS485" s="95">
        <v>10900</v>
      </c>
      <c r="CT485" s="95">
        <v>11031</v>
      </c>
      <c r="CU485" s="95">
        <v>11151</v>
      </c>
      <c r="CV485" s="95">
        <v>11289</v>
      </c>
      <c r="CW485" s="95">
        <v>10561</v>
      </c>
      <c r="CX485" s="96">
        <v>1.0364076179999999</v>
      </c>
      <c r="CY485" s="96">
        <v>1.0281793610000001</v>
      </c>
      <c r="CZ485" s="96">
        <v>1.0149019319999999</v>
      </c>
      <c r="DA485" s="96">
        <v>1.020018726</v>
      </c>
      <c r="DB485" s="96">
        <v>1.016574595</v>
      </c>
      <c r="DC485">
        <v>2013</v>
      </c>
      <c r="DD485" s="6">
        <v>11777.4</v>
      </c>
      <c r="DE485" s="96">
        <v>1.3577319999999999E-3</v>
      </c>
      <c r="DF485" s="72">
        <v>664.11</v>
      </c>
      <c r="DG485" s="96">
        <v>1</v>
      </c>
      <c r="DH485" s="72">
        <v>664.11</v>
      </c>
      <c r="DI485" s="72">
        <v>669.37591186999998</v>
      </c>
      <c r="DJ485" s="96">
        <v>1</v>
      </c>
      <c r="DK485" s="72">
        <v>664.11</v>
      </c>
      <c r="DL485" s="96">
        <v>1</v>
      </c>
      <c r="DM485" s="72">
        <v>664.11</v>
      </c>
      <c r="DN485" s="96">
        <v>1</v>
      </c>
      <c r="DO485" s="96">
        <v>4.6210000000000001E-3</v>
      </c>
      <c r="DP485" s="72">
        <v>3.07</v>
      </c>
      <c r="DQ485" s="72">
        <v>661.04</v>
      </c>
      <c r="DR485" t="s">
        <v>43</v>
      </c>
      <c r="DT485" t="s">
        <v>339</v>
      </c>
    </row>
    <row r="486" spans="1:124" x14ac:dyDescent="0.3">
      <c r="A486" t="s">
        <v>403</v>
      </c>
      <c r="B486">
        <v>11701</v>
      </c>
      <c r="C486" s="95">
        <v>2255</v>
      </c>
      <c r="D486" s="95">
        <v>7774445</v>
      </c>
      <c r="E486" s="95">
        <v>2193</v>
      </c>
      <c r="F486" s="95">
        <v>7643353</v>
      </c>
      <c r="G486" s="95">
        <v>488</v>
      </c>
      <c r="H486" s="95">
        <v>1630795</v>
      </c>
      <c r="I486" s="95">
        <v>443</v>
      </c>
      <c r="J486" s="95">
        <v>1655500</v>
      </c>
      <c r="K486" s="95">
        <v>2333</v>
      </c>
      <c r="L486" s="95">
        <v>9086704</v>
      </c>
      <c r="M486" s="95">
        <v>2246</v>
      </c>
      <c r="N486" s="95">
        <v>8684133</v>
      </c>
      <c r="O486" s="95">
        <v>484</v>
      </c>
      <c r="P486" s="95">
        <v>1712361</v>
      </c>
      <c r="Q486" s="95">
        <v>437</v>
      </c>
      <c r="R486" s="95">
        <v>1704229</v>
      </c>
      <c r="S486" s="95">
        <v>2480</v>
      </c>
      <c r="T486" s="95">
        <v>10337182</v>
      </c>
      <c r="U486" s="95">
        <v>2373</v>
      </c>
      <c r="V486" s="95">
        <v>9423974</v>
      </c>
      <c r="W486" s="95">
        <v>493</v>
      </c>
      <c r="X486" s="95">
        <v>1593350</v>
      </c>
      <c r="Y486" s="95">
        <v>441</v>
      </c>
      <c r="Z486" s="95">
        <v>1799241</v>
      </c>
      <c r="AA486" s="95">
        <v>2543</v>
      </c>
      <c r="AB486" s="95">
        <v>8548157</v>
      </c>
      <c r="AC486" s="95">
        <v>2430</v>
      </c>
      <c r="AD486" s="95">
        <v>10172932</v>
      </c>
      <c r="AE486" s="95">
        <v>491</v>
      </c>
      <c r="AF486" s="95">
        <v>1917913</v>
      </c>
      <c r="AG486" s="95">
        <v>440</v>
      </c>
      <c r="AH486" s="95">
        <v>2035206</v>
      </c>
      <c r="AI486" s="95">
        <v>2475</v>
      </c>
      <c r="AJ486" s="95">
        <v>9731188</v>
      </c>
      <c r="AK486" s="95">
        <v>2352</v>
      </c>
      <c r="AL486" s="95">
        <v>10339620</v>
      </c>
      <c r="AM486" s="95">
        <v>495</v>
      </c>
      <c r="AN486" s="95">
        <v>1690915</v>
      </c>
      <c r="AO486" s="95">
        <v>442</v>
      </c>
      <c r="AP486" s="95">
        <v>2089914</v>
      </c>
      <c r="AQ486" s="72">
        <v>285.73</v>
      </c>
      <c r="AR486" s="72">
        <v>293.97000000000003</v>
      </c>
      <c r="AS486" s="72">
        <v>579.70000000000005</v>
      </c>
      <c r="AT486" s="95">
        <v>9405240</v>
      </c>
      <c r="AU486" s="95">
        <v>9298853</v>
      </c>
      <c r="AV486" s="95">
        <v>2743</v>
      </c>
      <c r="AW486" s="95">
        <v>2636</v>
      </c>
      <c r="AX486" s="72">
        <v>319.45999999999998</v>
      </c>
      <c r="AY486" s="72">
        <v>322.66000000000003</v>
      </c>
      <c r="AZ486" s="72">
        <v>642.12</v>
      </c>
      <c r="BA486" s="95">
        <v>10799065</v>
      </c>
      <c r="BB486" s="95">
        <v>10388362</v>
      </c>
      <c r="BC486" s="95">
        <v>2817</v>
      </c>
      <c r="BD486" s="95">
        <v>2683</v>
      </c>
      <c r="BE486" s="72">
        <v>334.41</v>
      </c>
      <c r="BF486" s="72">
        <v>332.36</v>
      </c>
      <c r="BG486" s="72">
        <v>666.77</v>
      </c>
      <c r="BH486" s="95">
        <v>11930532</v>
      </c>
      <c r="BI486" s="95">
        <v>11223215</v>
      </c>
      <c r="BJ486" s="95">
        <v>2973</v>
      </c>
      <c r="BK486" s="95">
        <v>2814</v>
      </c>
      <c r="BL486" s="72">
        <v>287.47000000000003</v>
      </c>
      <c r="BM486" s="72">
        <v>354.48</v>
      </c>
      <c r="BN486" s="72">
        <v>641.95000000000005</v>
      </c>
      <c r="BO486" s="95">
        <v>10466070</v>
      </c>
      <c r="BP486" s="95">
        <v>12208138</v>
      </c>
      <c r="BQ486" s="95">
        <v>3034</v>
      </c>
      <c r="BR486" s="95">
        <v>2870</v>
      </c>
      <c r="BS486" s="72">
        <v>320.49</v>
      </c>
      <c r="BT486" s="72">
        <v>370.72</v>
      </c>
      <c r="BU486" s="72">
        <v>691.21</v>
      </c>
      <c r="BV486" s="95">
        <v>11422103</v>
      </c>
      <c r="BW486" s="95">
        <v>12429534</v>
      </c>
      <c r="BX486" s="95">
        <v>2970</v>
      </c>
      <c r="BY486" s="95">
        <v>2794</v>
      </c>
      <c r="BZ486" s="95">
        <v>2692</v>
      </c>
      <c r="CA486" s="95">
        <v>2752</v>
      </c>
      <c r="CB486" s="95">
        <v>2896</v>
      </c>
      <c r="CC486" s="95">
        <v>2956</v>
      </c>
      <c r="CD486" s="95">
        <v>2884</v>
      </c>
      <c r="CE486" s="72">
        <v>650.75523149000003</v>
      </c>
      <c r="CF486" s="72">
        <v>676.59346364999999</v>
      </c>
      <c r="CG486" s="72">
        <v>712.40329333</v>
      </c>
      <c r="CH486" s="72">
        <v>716.50152150999998</v>
      </c>
      <c r="CI486" s="72">
        <v>731.52548966999996</v>
      </c>
      <c r="CJ486" s="96">
        <v>0.89081112520000005</v>
      </c>
      <c r="CK486" s="96">
        <v>0.94904848259999997</v>
      </c>
      <c r="CL486" s="96">
        <v>0.9359445784</v>
      </c>
      <c r="CM486" s="96">
        <v>0.89595064449999995</v>
      </c>
      <c r="CN486" s="96">
        <v>0.94488846900000001</v>
      </c>
      <c r="CO486" s="96">
        <v>0.95278200719999995</v>
      </c>
      <c r="CP486" s="96">
        <v>0.96908700299999995</v>
      </c>
      <c r="CQ486" s="96">
        <v>0.99584056389999998</v>
      </c>
      <c r="CR486" s="96">
        <v>0.97313455569999996</v>
      </c>
      <c r="CS486" s="95">
        <v>2851</v>
      </c>
      <c r="CT486" s="95">
        <v>2926</v>
      </c>
      <c r="CU486" s="95">
        <v>3148</v>
      </c>
      <c r="CV486" s="95">
        <v>3269</v>
      </c>
      <c r="CW486" s="95">
        <v>3200</v>
      </c>
      <c r="CX486" s="96">
        <v>0.93787547299999996</v>
      </c>
      <c r="CY486" s="96">
        <v>0.94367069599999998</v>
      </c>
      <c r="CZ486" s="96">
        <v>0.955642993</v>
      </c>
      <c r="DA486" s="96">
        <v>0.95681276900000001</v>
      </c>
      <c r="DB486" s="96">
        <v>0.96746178299999996</v>
      </c>
      <c r="DC486">
        <v>2013</v>
      </c>
      <c r="DD486" s="6">
        <v>2759.4</v>
      </c>
      <c r="DE486" s="96">
        <v>7.8527079999999997E-4</v>
      </c>
      <c r="DF486" s="72">
        <v>746.77</v>
      </c>
      <c r="DG486" s="96">
        <v>1</v>
      </c>
      <c r="DH486" s="72">
        <v>746.77</v>
      </c>
      <c r="DI486" s="72">
        <v>700.09795784000005</v>
      </c>
      <c r="DJ486" s="96">
        <v>1</v>
      </c>
      <c r="DK486" s="72">
        <v>746.77</v>
      </c>
      <c r="DL486" s="96">
        <v>1</v>
      </c>
      <c r="DM486" s="72">
        <v>746.77</v>
      </c>
      <c r="DN486" s="96">
        <v>1</v>
      </c>
      <c r="DO486" s="96">
        <v>2.539E-3</v>
      </c>
      <c r="DP486" s="72">
        <v>1.9</v>
      </c>
      <c r="DQ486" s="72">
        <v>744.87</v>
      </c>
      <c r="DR486" t="s">
        <v>403</v>
      </c>
      <c r="DT486" t="s">
        <v>339</v>
      </c>
    </row>
    <row r="487" spans="1:124" x14ac:dyDescent="0.3">
      <c r="A487" t="s">
        <v>404</v>
      </c>
      <c r="B487">
        <v>11702</v>
      </c>
      <c r="C487" s="95">
        <v>2344</v>
      </c>
      <c r="D487" s="95">
        <v>9267021</v>
      </c>
      <c r="E487" s="95">
        <v>2284</v>
      </c>
      <c r="F487" s="95">
        <v>7514617</v>
      </c>
      <c r="G487" s="95">
        <v>650</v>
      </c>
      <c r="H487" s="95">
        <v>2225393</v>
      </c>
      <c r="I487" s="95">
        <v>585</v>
      </c>
      <c r="J487" s="95">
        <v>1845859</v>
      </c>
      <c r="K487" s="95">
        <v>2228</v>
      </c>
      <c r="L487" s="95">
        <v>8870493</v>
      </c>
      <c r="M487" s="95">
        <v>2152</v>
      </c>
      <c r="N487" s="95">
        <v>7535007</v>
      </c>
      <c r="O487" s="95">
        <v>595</v>
      </c>
      <c r="P487" s="95">
        <v>1460876</v>
      </c>
      <c r="Q487" s="95">
        <v>525</v>
      </c>
      <c r="R487" s="95">
        <v>1521850</v>
      </c>
      <c r="S487" s="95">
        <v>2199</v>
      </c>
      <c r="T487" s="95">
        <v>8244115</v>
      </c>
      <c r="U487" s="95">
        <v>2116</v>
      </c>
      <c r="V487" s="95">
        <v>7745755</v>
      </c>
      <c r="W487" s="95">
        <v>605</v>
      </c>
      <c r="X487" s="95">
        <v>1677331</v>
      </c>
      <c r="Y487" s="95">
        <v>531</v>
      </c>
      <c r="Z487" s="95">
        <v>1809663</v>
      </c>
      <c r="AA487" s="95">
        <v>2150</v>
      </c>
      <c r="AB487" s="95">
        <v>8175273</v>
      </c>
      <c r="AC487" s="95">
        <v>2054</v>
      </c>
      <c r="AD487" s="95">
        <v>8258752</v>
      </c>
      <c r="AE487" s="95">
        <v>614</v>
      </c>
      <c r="AF487" s="95">
        <v>1863702</v>
      </c>
      <c r="AG487" s="95">
        <v>534</v>
      </c>
      <c r="AH487" s="95">
        <v>2080560</v>
      </c>
      <c r="AI487" s="95">
        <v>1960</v>
      </c>
      <c r="AJ487" s="95">
        <v>8195235</v>
      </c>
      <c r="AK487" s="95">
        <v>1862</v>
      </c>
      <c r="AL487" s="95">
        <v>7053316.5999999996</v>
      </c>
      <c r="AM487" s="95">
        <v>577</v>
      </c>
      <c r="AN487" s="95">
        <v>2258630</v>
      </c>
      <c r="AO487" s="95">
        <v>513</v>
      </c>
      <c r="AP487" s="95">
        <v>2113852</v>
      </c>
      <c r="AQ487" s="72">
        <v>319.87</v>
      </c>
      <c r="AR487" s="72">
        <v>271.89</v>
      </c>
      <c r="AS487" s="72">
        <v>591.76</v>
      </c>
      <c r="AT487" s="95">
        <v>11492414</v>
      </c>
      <c r="AU487" s="95">
        <v>9360476</v>
      </c>
      <c r="AV487" s="95">
        <v>2994</v>
      </c>
      <c r="AW487" s="95">
        <v>2869</v>
      </c>
      <c r="AX487" s="72">
        <v>304.98</v>
      </c>
      <c r="AY487" s="72">
        <v>281.93</v>
      </c>
      <c r="AZ487" s="72">
        <v>586.91</v>
      </c>
      <c r="BA487" s="95">
        <v>10331369</v>
      </c>
      <c r="BB487" s="95">
        <v>9056857</v>
      </c>
      <c r="BC487" s="95">
        <v>2823</v>
      </c>
      <c r="BD487" s="95">
        <v>2677</v>
      </c>
      <c r="BE487" s="72">
        <v>294.86</v>
      </c>
      <c r="BF487" s="72">
        <v>300.83</v>
      </c>
      <c r="BG487" s="72">
        <v>595.69000000000005</v>
      </c>
      <c r="BH487" s="95">
        <v>9921446</v>
      </c>
      <c r="BI487" s="95">
        <v>9555418</v>
      </c>
      <c r="BJ487" s="95">
        <v>2804</v>
      </c>
      <c r="BK487" s="95">
        <v>2647</v>
      </c>
      <c r="BL487" s="72">
        <v>302.67</v>
      </c>
      <c r="BM487" s="72">
        <v>332.92</v>
      </c>
      <c r="BN487" s="72">
        <v>635.59</v>
      </c>
      <c r="BO487" s="95">
        <v>10038975</v>
      </c>
      <c r="BP487" s="95">
        <v>10339312</v>
      </c>
      <c r="BQ487" s="95">
        <v>2764</v>
      </c>
      <c r="BR487" s="95">
        <v>2588</v>
      </c>
      <c r="BS487" s="72">
        <v>343.38</v>
      </c>
      <c r="BT487" s="72">
        <v>321.66000000000003</v>
      </c>
      <c r="BU487" s="72">
        <v>665.04</v>
      </c>
      <c r="BV487" s="95">
        <v>10453865</v>
      </c>
      <c r="BW487" s="95">
        <v>9167168.5999999996</v>
      </c>
      <c r="BX487" s="95">
        <v>2537</v>
      </c>
      <c r="BY487" s="95">
        <v>2375</v>
      </c>
      <c r="BZ487" s="95">
        <v>2934</v>
      </c>
      <c r="CA487" s="95">
        <v>2753</v>
      </c>
      <c r="CB487" s="95">
        <v>2728</v>
      </c>
      <c r="CC487" s="95">
        <v>2680</v>
      </c>
      <c r="CD487" s="95">
        <v>2458</v>
      </c>
      <c r="CE487" s="72">
        <v>650.75523149000003</v>
      </c>
      <c r="CF487" s="72">
        <v>676.59346364999999</v>
      </c>
      <c r="CG487" s="72">
        <v>712.40329333</v>
      </c>
      <c r="CH487" s="72">
        <v>716.50152150999998</v>
      </c>
      <c r="CI487" s="72">
        <v>731.52548966999996</v>
      </c>
      <c r="CJ487" s="96">
        <v>0.90934343880000001</v>
      </c>
      <c r="CK487" s="96">
        <v>0.86744852189999999</v>
      </c>
      <c r="CL487" s="96">
        <v>0.83616963249999998</v>
      </c>
      <c r="CM487" s="96">
        <v>0.88707418049999998</v>
      </c>
      <c r="CN487" s="96">
        <v>0.90911391249999995</v>
      </c>
      <c r="CO487" s="96">
        <v>0.98970263989999996</v>
      </c>
      <c r="CP487" s="96">
        <v>0.89100493589999996</v>
      </c>
      <c r="CQ487" s="96">
        <v>0.99584056389999998</v>
      </c>
      <c r="CR487" s="96">
        <v>0.89472636579999998</v>
      </c>
      <c r="CS487" s="95">
        <v>2809</v>
      </c>
      <c r="CT487" s="95">
        <v>2624</v>
      </c>
      <c r="CU487" s="95">
        <v>2612</v>
      </c>
      <c r="CV487" s="95">
        <v>2556</v>
      </c>
      <c r="CW487" s="95">
        <v>2383</v>
      </c>
      <c r="CX487" s="96">
        <v>1.0313276520000001</v>
      </c>
      <c r="CY487" s="96">
        <v>1.0040144</v>
      </c>
      <c r="CZ487" s="96">
        <v>0.95736023000000003</v>
      </c>
      <c r="DA487" s="96">
        <v>0.97480473300000003</v>
      </c>
      <c r="DB487" s="96">
        <v>0.976307217</v>
      </c>
      <c r="DC487">
        <v>2013</v>
      </c>
      <c r="DD487" s="6">
        <v>2631.2</v>
      </c>
      <c r="DE487" s="96">
        <v>5.9248091999999997E-3</v>
      </c>
      <c r="DF487" s="72">
        <v>683.07</v>
      </c>
      <c r="DG487" s="96">
        <v>1</v>
      </c>
      <c r="DH487" s="72">
        <v>683.07</v>
      </c>
      <c r="DI487" s="72">
        <v>689.42968128999996</v>
      </c>
      <c r="DJ487" s="96">
        <v>1</v>
      </c>
      <c r="DK487" s="72">
        <v>683.07</v>
      </c>
      <c r="DL487" s="96">
        <v>1</v>
      </c>
      <c r="DM487" s="72">
        <v>683.07</v>
      </c>
      <c r="DN487" s="96">
        <v>1</v>
      </c>
      <c r="DO487" s="96">
        <v>1.5741999999999999E-2</v>
      </c>
      <c r="DP487" s="72">
        <v>10.75</v>
      </c>
      <c r="DQ487" s="72">
        <v>672.32</v>
      </c>
      <c r="DR487" t="s">
        <v>404</v>
      </c>
      <c r="DT487" t="s">
        <v>339</v>
      </c>
    </row>
    <row r="488" spans="1:124" x14ac:dyDescent="0.3">
      <c r="A488" t="s">
        <v>405</v>
      </c>
      <c r="B488">
        <v>11703</v>
      </c>
      <c r="C488" s="95">
        <v>1421</v>
      </c>
      <c r="D488" s="95">
        <v>4161189</v>
      </c>
      <c r="E488" s="95">
        <v>1396</v>
      </c>
      <c r="F488" s="95">
        <v>4396880</v>
      </c>
      <c r="G488" s="95">
        <v>474</v>
      </c>
      <c r="H488" s="95">
        <v>1336647</v>
      </c>
      <c r="I488" s="95">
        <v>453</v>
      </c>
      <c r="J488" s="95">
        <v>1591534</v>
      </c>
      <c r="K488" s="95">
        <v>1382</v>
      </c>
      <c r="L488" s="95">
        <v>4441728</v>
      </c>
      <c r="M488" s="95">
        <v>1349</v>
      </c>
      <c r="N488" s="95">
        <v>4643935</v>
      </c>
      <c r="O488" s="95">
        <v>463</v>
      </c>
      <c r="P488" s="95">
        <v>1351635</v>
      </c>
      <c r="Q488" s="95">
        <v>438</v>
      </c>
      <c r="R488" s="95">
        <v>1436745</v>
      </c>
      <c r="S488" s="95">
        <v>1395</v>
      </c>
      <c r="T488" s="95">
        <v>4793254</v>
      </c>
      <c r="U488" s="95">
        <v>1361</v>
      </c>
      <c r="V488" s="95">
        <v>4867838</v>
      </c>
      <c r="W488" s="95">
        <v>449</v>
      </c>
      <c r="X488" s="95">
        <v>1571928</v>
      </c>
      <c r="Y488" s="95">
        <v>420</v>
      </c>
      <c r="Z488" s="95">
        <v>1604117</v>
      </c>
      <c r="AA488" s="95">
        <v>1438</v>
      </c>
      <c r="AB488" s="95">
        <v>4309894</v>
      </c>
      <c r="AC488" s="95">
        <v>1391</v>
      </c>
      <c r="AD488" s="95">
        <v>4915156</v>
      </c>
      <c r="AE488" s="95">
        <v>424</v>
      </c>
      <c r="AF488" s="95">
        <v>1192478</v>
      </c>
      <c r="AG488" s="95">
        <v>399</v>
      </c>
      <c r="AH488" s="95">
        <v>1793038</v>
      </c>
      <c r="AI488" s="95">
        <v>1354</v>
      </c>
      <c r="AJ488" s="95">
        <v>4237650</v>
      </c>
      <c r="AK488" s="95">
        <v>1297</v>
      </c>
      <c r="AL488" s="95">
        <v>4910749</v>
      </c>
      <c r="AM488" s="95">
        <v>406</v>
      </c>
      <c r="AN488" s="95">
        <v>1681772</v>
      </c>
      <c r="AO488" s="95">
        <v>386</v>
      </c>
      <c r="AP488" s="95">
        <v>1781775</v>
      </c>
      <c r="AQ488" s="72">
        <v>241.77</v>
      </c>
      <c r="AR488" s="72">
        <v>269.89</v>
      </c>
      <c r="AS488" s="72">
        <v>511.66</v>
      </c>
      <c r="AT488" s="95">
        <v>5497836</v>
      </c>
      <c r="AU488" s="95">
        <v>5988414</v>
      </c>
      <c r="AV488" s="95">
        <v>1895</v>
      </c>
      <c r="AW488" s="95">
        <v>1849</v>
      </c>
      <c r="AX488" s="72">
        <v>261.67</v>
      </c>
      <c r="AY488" s="72">
        <v>283.56</v>
      </c>
      <c r="AZ488" s="72">
        <v>545.23</v>
      </c>
      <c r="BA488" s="95">
        <v>5793363</v>
      </c>
      <c r="BB488" s="95">
        <v>6080680</v>
      </c>
      <c r="BC488" s="95">
        <v>1845</v>
      </c>
      <c r="BD488" s="95">
        <v>1787</v>
      </c>
      <c r="BE488" s="72">
        <v>287.64999999999998</v>
      </c>
      <c r="BF488" s="72">
        <v>302.82</v>
      </c>
      <c r="BG488" s="72">
        <v>590.47</v>
      </c>
      <c r="BH488" s="95">
        <v>6365182</v>
      </c>
      <c r="BI488" s="95">
        <v>6471955</v>
      </c>
      <c r="BJ488" s="95">
        <v>1844</v>
      </c>
      <c r="BK488" s="95">
        <v>1781</v>
      </c>
      <c r="BL488" s="72">
        <v>246.26</v>
      </c>
      <c r="BM488" s="72">
        <v>312.3</v>
      </c>
      <c r="BN488" s="72">
        <v>558.55999999999995</v>
      </c>
      <c r="BO488" s="95">
        <v>5502372</v>
      </c>
      <c r="BP488" s="95">
        <v>6708194</v>
      </c>
      <c r="BQ488" s="95">
        <v>1862</v>
      </c>
      <c r="BR488" s="95">
        <v>1790</v>
      </c>
      <c r="BS488" s="72">
        <v>280.27999999999997</v>
      </c>
      <c r="BT488" s="72">
        <v>331.38</v>
      </c>
      <c r="BU488" s="72">
        <v>611.66</v>
      </c>
      <c r="BV488" s="95">
        <v>5919422</v>
      </c>
      <c r="BW488" s="95">
        <v>6692524</v>
      </c>
      <c r="BX488" s="95">
        <v>1760</v>
      </c>
      <c r="BY488" s="95">
        <v>1683</v>
      </c>
      <c r="BZ488" s="95">
        <v>1873</v>
      </c>
      <c r="CA488" s="95">
        <v>1817</v>
      </c>
      <c r="CB488" s="95">
        <v>1814</v>
      </c>
      <c r="CC488" s="95">
        <v>1828</v>
      </c>
      <c r="CD488" s="95">
        <v>1722</v>
      </c>
      <c r="CE488" s="72">
        <v>650.75523149000003</v>
      </c>
      <c r="CF488" s="72">
        <v>676.59346364999999</v>
      </c>
      <c r="CG488" s="72">
        <v>712.40329333</v>
      </c>
      <c r="CH488" s="72">
        <v>716.50152150999998</v>
      </c>
      <c r="CI488" s="72">
        <v>731.52548966999996</v>
      </c>
      <c r="CJ488" s="96">
        <v>0.78625568450000005</v>
      </c>
      <c r="CK488" s="96">
        <v>0.80584579850000004</v>
      </c>
      <c r="CL488" s="96">
        <v>0.82884232219999998</v>
      </c>
      <c r="CM488" s="96">
        <v>0.77956568579999996</v>
      </c>
      <c r="CN488" s="96">
        <v>0.83614311279999998</v>
      </c>
      <c r="CO488" s="96">
        <v>0.96949693660000003</v>
      </c>
      <c r="CP488" s="96">
        <v>0.83273137880000003</v>
      </c>
      <c r="CQ488" s="96">
        <v>0.99584056389999998</v>
      </c>
      <c r="CR488" s="96">
        <v>0.83620941950000005</v>
      </c>
      <c r="CS488" s="95">
        <v>1812</v>
      </c>
      <c r="CT488" s="95">
        <v>1795</v>
      </c>
      <c r="CU488" s="95">
        <v>1801</v>
      </c>
      <c r="CV488" s="95">
        <v>1751</v>
      </c>
      <c r="CW488" s="95">
        <v>1669</v>
      </c>
      <c r="CX488" s="96">
        <v>0.99787887600000003</v>
      </c>
      <c r="CY488" s="96">
        <v>0.97929757900000003</v>
      </c>
      <c r="CZ488" s="96">
        <v>0.94761220300000004</v>
      </c>
      <c r="DA488" s="96">
        <v>0.95818250699999996</v>
      </c>
      <c r="DB488" s="96">
        <v>0.96362859899999997</v>
      </c>
      <c r="DC488">
        <v>2013</v>
      </c>
      <c r="DD488" s="6">
        <v>1778</v>
      </c>
      <c r="DE488" s="96">
        <v>2.3430536000000001E-3</v>
      </c>
      <c r="DF488" s="72">
        <v>640.70000000000005</v>
      </c>
      <c r="DG488" s="96">
        <v>1</v>
      </c>
      <c r="DH488" s="72">
        <v>640.70000000000005</v>
      </c>
      <c r="DI488" s="72">
        <v>700.87667700999998</v>
      </c>
      <c r="DJ488" s="96">
        <v>1</v>
      </c>
      <c r="DK488" s="72">
        <v>640.70000000000005</v>
      </c>
      <c r="DL488" s="96">
        <v>1</v>
      </c>
      <c r="DM488" s="72">
        <v>640.70000000000005</v>
      </c>
      <c r="DN488" s="96">
        <v>1</v>
      </c>
      <c r="DO488" s="96">
        <v>6.7980000000000002E-3</v>
      </c>
      <c r="DP488" s="72">
        <v>4.3600000000000003</v>
      </c>
      <c r="DQ488" s="72">
        <v>636.34</v>
      </c>
      <c r="DR488" t="s">
        <v>405</v>
      </c>
      <c r="DT488" t="s">
        <v>339</v>
      </c>
    </row>
    <row r="489" spans="1:124" x14ac:dyDescent="0.3">
      <c r="A489" t="s">
        <v>44</v>
      </c>
      <c r="B489">
        <v>11710</v>
      </c>
      <c r="C489" s="95">
        <v>1384</v>
      </c>
      <c r="D489" s="95">
        <v>6607930</v>
      </c>
      <c r="E489" s="95">
        <v>1360</v>
      </c>
      <c r="F489" s="95">
        <v>4247532</v>
      </c>
      <c r="G489" s="95">
        <v>490</v>
      </c>
      <c r="H489" s="95">
        <v>1526163</v>
      </c>
      <c r="I489" s="95">
        <v>463</v>
      </c>
      <c r="J489" s="95">
        <v>1323375</v>
      </c>
      <c r="K489" s="95">
        <v>1227</v>
      </c>
      <c r="L489" s="95">
        <v>5539401</v>
      </c>
      <c r="M489" s="95">
        <v>1186</v>
      </c>
      <c r="N489" s="95">
        <v>4204778</v>
      </c>
      <c r="O489" s="95">
        <v>457</v>
      </c>
      <c r="P489" s="95">
        <v>1681532</v>
      </c>
      <c r="Q489" s="95">
        <v>425</v>
      </c>
      <c r="R489" s="95">
        <v>1348226</v>
      </c>
      <c r="S489" s="95">
        <v>1159</v>
      </c>
      <c r="T489" s="95">
        <v>5599370</v>
      </c>
      <c r="U489" s="95">
        <v>1120</v>
      </c>
      <c r="V489" s="95">
        <v>4023531</v>
      </c>
      <c r="W489" s="95">
        <v>431</v>
      </c>
      <c r="X489" s="95">
        <v>1422521</v>
      </c>
      <c r="Y489" s="95">
        <v>402</v>
      </c>
      <c r="Z489" s="95">
        <v>1435942</v>
      </c>
      <c r="AA489" s="95">
        <v>1143</v>
      </c>
      <c r="AB489" s="95">
        <v>4593937</v>
      </c>
      <c r="AC489" s="95">
        <v>1106</v>
      </c>
      <c r="AD489" s="95">
        <v>4075272</v>
      </c>
      <c r="AE489" s="95">
        <v>416</v>
      </c>
      <c r="AF489" s="95">
        <v>1233471</v>
      </c>
      <c r="AG489" s="95">
        <v>387</v>
      </c>
      <c r="AH489" s="95">
        <v>1486151</v>
      </c>
      <c r="AI489" s="95">
        <v>1049</v>
      </c>
      <c r="AJ489" s="95">
        <v>4532783</v>
      </c>
      <c r="AK489" s="95">
        <v>1014</v>
      </c>
      <c r="AL489" s="95">
        <v>3461933</v>
      </c>
      <c r="AM489" s="95">
        <v>400</v>
      </c>
      <c r="AN489" s="95">
        <v>1079917</v>
      </c>
      <c r="AO489" s="95">
        <v>368</v>
      </c>
      <c r="AP489" s="95">
        <v>1262356</v>
      </c>
      <c r="AQ489" s="72">
        <v>361.71</v>
      </c>
      <c r="AR489" s="72">
        <v>254.66</v>
      </c>
      <c r="AS489" s="72">
        <v>616.37</v>
      </c>
      <c r="AT489" s="95">
        <v>8134093</v>
      </c>
      <c r="AU489" s="95">
        <v>5570907</v>
      </c>
      <c r="AV489" s="95">
        <v>1874</v>
      </c>
      <c r="AW489" s="95">
        <v>1823</v>
      </c>
      <c r="AX489" s="72">
        <v>357.33</v>
      </c>
      <c r="AY489" s="72">
        <v>287.24</v>
      </c>
      <c r="AZ489" s="72">
        <v>644.57000000000005</v>
      </c>
      <c r="BA489" s="95">
        <v>7220933</v>
      </c>
      <c r="BB489" s="95">
        <v>5553004</v>
      </c>
      <c r="BC489" s="95">
        <v>1684</v>
      </c>
      <c r="BD489" s="95">
        <v>1611</v>
      </c>
      <c r="BE489" s="72">
        <v>368.02</v>
      </c>
      <c r="BF489" s="72">
        <v>298.92</v>
      </c>
      <c r="BG489" s="72">
        <v>666.94</v>
      </c>
      <c r="BH489" s="95">
        <v>7021891</v>
      </c>
      <c r="BI489" s="95">
        <v>5459473</v>
      </c>
      <c r="BJ489" s="95">
        <v>1590</v>
      </c>
      <c r="BK489" s="95">
        <v>1522</v>
      </c>
      <c r="BL489" s="72">
        <v>311.49</v>
      </c>
      <c r="BM489" s="72">
        <v>310.42</v>
      </c>
      <c r="BN489" s="72">
        <v>621.91</v>
      </c>
      <c r="BO489" s="95">
        <v>5827408</v>
      </c>
      <c r="BP489" s="95">
        <v>5561423</v>
      </c>
      <c r="BQ489" s="95">
        <v>1559</v>
      </c>
      <c r="BR489" s="95">
        <v>1493</v>
      </c>
      <c r="BS489" s="72">
        <v>322.79000000000002</v>
      </c>
      <c r="BT489" s="72">
        <v>284.87</v>
      </c>
      <c r="BU489" s="72">
        <v>607.66</v>
      </c>
      <c r="BV489" s="95">
        <v>5612700</v>
      </c>
      <c r="BW489" s="95">
        <v>4724289</v>
      </c>
      <c r="BX489" s="95">
        <v>1449</v>
      </c>
      <c r="BY489" s="95">
        <v>1382</v>
      </c>
      <c r="BZ489" s="95">
        <v>1850</v>
      </c>
      <c r="CA489" s="95">
        <v>1649</v>
      </c>
      <c r="CB489" s="95">
        <v>1557</v>
      </c>
      <c r="CC489" s="95">
        <v>1528</v>
      </c>
      <c r="CD489" s="95">
        <v>1416</v>
      </c>
      <c r="CE489" s="72">
        <v>650.75523149000003</v>
      </c>
      <c r="CF489" s="72">
        <v>676.59346364999999</v>
      </c>
      <c r="CG489" s="72">
        <v>712.40329333</v>
      </c>
      <c r="CH489" s="72">
        <v>716.50152150999998</v>
      </c>
      <c r="CI489" s="72">
        <v>731.52548966999996</v>
      </c>
      <c r="CJ489" s="96">
        <v>0.9471610372</v>
      </c>
      <c r="CK489" s="96">
        <v>0.95266956400000002</v>
      </c>
      <c r="CL489" s="96">
        <v>0.93618320720000003</v>
      </c>
      <c r="CM489" s="96">
        <v>0.86798140869999996</v>
      </c>
      <c r="CN489" s="96">
        <v>0.83067508729999995</v>
      </c>
      <c r="CO489" s="96">
        <v>1.0631207565</v>
      </c>
      <c r="CP489" s="96">
        <v>0.85308658999999998</v>
      </c>
      <c r="CQ489" s="96">
        <v>0.99584056389999998</v>
      </c>
      <c r="CR489" s="96">
        <v>0.85664964759999995</v>
      </c>
      <c r="CS489" s="95">
        <v>1675</v>
      </c>
      <c r="CT489" s="95">
        <v>1479</v>
      </c>
      <c r="CU489" s="95">
        <v>1413</v>
      </c>
      <c r="CV489" s="95">
        <v>1424</v>
      </c>
      <c r="CW489" s="95">
        <v>1337</v>
      </c>
      <c r="CX489" s="96">
        <v>1.0314295529999999</v>
      </c>
      <c r="CY489" s="96">
        <v>1.0667718310000001</v>
      </c>
      <c r="CZ489" s="96">
        <v>1.061439018</v>
      </c>
      <c r="DA489" s="96">
        <v>1.0945318289999999</v>
      </c>
      <c r="DB489" s="96">
        <v>1.0671071110000001</v>
      </c>
      <c r="DC489">
        <v>2013</v>
      </c>
      <c r="DD489" s="6">
        <v>1566.2</v>
      </c>
      <c r="DE489" s="96">
        <v>4.3223884000000001E-3</v>
      </c>
      <c r="DF489" s="72">
        <v>655.04999999999995</v>
      </c>
      <c r="DG489" s="96">
        <v>1</v>
      </c>
      <c r="DH489" s="72">
        <v>655.04999999999995</v>
      </c>
      <c r="DI489" s="72">
        <v>700.09795784000005</v>
      </c>
      <c r="DJ489" s="96">
        <v>1</v>
      </c>
      <c r="DK489" s="72">
        <v>655.04999999999995</v>
      </c>
      <c r="DL489" s="96">
        <v>1</v>
      </c>
      <c r="DM489" s="72">
        <v>655.04999999999995</v>
      </c>
      <c r="DN489" s="96">
        <v>1</v>
      </c>
      <c r="DO489" s="96">
        <v>1.3372999999999999E-2</v>
      </c>
      <c r="DP489" s="72">
        <v>8.76</v>
      </c>
      <c r="DQ489" s="72">
        <v>646.29</v>
      </c>
      <c r="DR489" t="s">
        <v>44</v>
      </c>
      <c r="DT489" t="s">
        <v>339</v>
      </c>
    </row>
    <row r="490" spans="1:124" x14ac:dyDescent="0.3">
      <c r="A490" t="s">
        <v>45</v>
      </c>
      <c r="B490">
        <v>11720</v>
      </c>
      <c r="C490" s="95">
        <v>2892</v>
      </c>
      <c r="D490" s="95">
        <v>11648375</v>
      </c>
      <c r="E490" s="95">
        <v>2835</v>
      </c>
      <c r="F490" s="95">
        <v>8835752</v>
      </c>
      <c r="G490" s="95">
        <v>819</v>
      </c>
      <c r="H490" s="95">
        <v>2269580</v>
      </c>
      <c r="I490" s="95">
        <v>760</v>
      </c>
      <c r="J490" s="95">
        <v>2331959</v>
      </c>
      <c r="K490" s="95">
        <v>2866</v>
      </c>
      <c r="L490" s="95">
        <v>10147501</v>
      </c>
      <c r="M490" s="95">
        <v>2773</v>
      </c>
      <c r="N490" s="95">
        <v>8649791</v>
      </c>
      <c r="O490" s="95">
        <v>815</v>
      </c>
      <c r="P490" s="95">
        <v>2305803</v>
      </c>
      <c r="Q490" s="95">
        <v>748</v>
      </c>
      <c r="R490" s="95">
        <v>2342248</v>
      </c>
      <c r="S490" s="95">
        <v>2978</v>
      </c>
      <c r="T490" s="95">
        <v>11293405</v>
      </c>
      <c r="U490" s="95">
        <v>2862</v>
      </c>
      <c r="V490" s="95">
        <v>10224371</v>
      </c>
      <c r="W490" s="95">
        <v>827</v>
      </c>
      <c r="X490" s="95">
        <v>2250356</v>
      </c>
      <c r="Y490" s="95">
        <v>744</v>
      </c>
      <c r="Z490" s="95">
        <v>2512576</v>
      </c>
      <c r="AA490" s="95">
        <v>2986</v>
      </c>
      <c r="AB490" s="95">
        <v>10474726</v>
      </c>
      <c r="AC490" s="95">
        <v>2860</v>
      </c>
      <c r="AD490" s="95">
        <v>10951611</v>
      </c>
      <c r="AE490" s="95">
        <v>837</v>
      </c>
      <c r="AF490" s="95">
        <v>2159194</v>
      </c>
      <c r="AG490" s="95">
        <v>753</v>
      </c>
      <c r="AH490" s="95">
        <v>3090100</v>
      </c>
      <c r="AI490" s="95">
        <v>2819</v>
      </c>
      <c r="AJ490" s="95">
        <v>10555029</v>
      </c>
      <c r="AK490" s="95">
        <v>2693</v>
      </c>
      <c r="AL490" s="95">
        <v>11096085</v>
      </c>
      <c r="AM490" s="95">
        <v>814</v>
      </c>
      <c r="AN490" s="95">
        <v>2494952</v>
      </c>
      <c r="AO490" s="95">
        <v>741</v>
      </c>
      <c r="AP490" s="95">
        <v>3183624</v>
      </c>
      <c r="AQ490" s="72">
        <v>312.54000000000002</v>
      </c>
      <c r="AR490" s="72">
        <v>258.87</v>
      </c>
      <c r="AS490" s="72">
        <v>571.41</v>
      </c>
      <c r="AT490" s="95">
        <v>13917955</v>
      </c>
      <c r="AU490" s="95">
        <v>11167711</v>
      </c>
      <c r="AV490" s="95">
        <v>3711</v>
      </c>
      <c r="AW490" s="95">
        <v>3595</v>
      </c>
      <c r="AX490" s="72">
        <v>281.93</v>
      </c>
      <c r="AY490" s="72">
        <v>260.14999999999998</v>
      </c>
      <c r="AZ490" s="72">
        <v>542.08000000000004</v>
      </c>
      <c r="BA490" s="95">
        <v>12453304</v>
      </c>
      <c r="BB490" s="95">
        <v>10992039</v>
      </c>
      <c r="BC490" s="95">
        <v>3681</v>
      </c>
      <c r="BD490" s="95">
        <v>3521</v>
      </c>
      <c r="BE490" s="72">
        <v>296.62</v>
      </c>
      <c r="BF490" s="72">
        <v>294.35000000000002</v>
      </c>
      <c r="BG490" s="72">
        <v>590.97</v>
      </c>
      <c r="BH490" s="95">
        <v>13543761</v>
      </c>
      <c r="BI490" s="95">
        <v>12736947</v>
      </c>
      <c r="BJ490" s="95">
        <v>3805</v>
      </c>
      <c r="BK490" s="95">
        <v>3606</v>
      </c>
      <c r="BL490" s="72">
        <v>275.39</v>
      </c>
      <c r="BM490" s="72">
        <v>323.87</v>
      </c>
      <c r="BN490" s="72">
        <v>599.26</v>
      </c>
      <c r="BO490" s="95">
        <v>12633920</v>
      </c>
      <c r="BP490" s="95">
        <v>14041711</v>
      </c>
      <c r="BQ490" s="95">
        <v>3823</v>
      </c>
      <c r="BR490" s="95">
        <v>3613</v>
      </c>
      <c r="BS490" s="72">
        <v>299.33999999999997</v>
      </c>
      <c r="BT490" s="72">
        <v>346.53</v>
      </c>
      <c r="BU490" s="72">
        <v>645.87</v>
      </c>
      <c r="BV490" s="95">
        <v>13049981</v>
      </c>
      <c r="BW490" s="95">
        <v>14279709</v>
      </c>
      <c r="BX490" s="95">
        <v>3633</v>
      </c>
      <c r="BY490" s="95">
        <v>3434</v>
      </c>
      <c r="BZ490" s="95">
        <v>3656</v>
      </c>
      <c r="CA490" s="95">
        <v>3604</v>
      </c>
      <c r="CB490" s="95">
        <v>3709</v>
      </c>
      <c r="CC490" s="95">
        <v>3723</v>
      </c>
      <c r="CD490" s="95">
        <v>3536</v>
      </c>
      <c r="CE490" s="72">
        <v>650.75523149000003</v>
      </c>
      <c r="CF490" s="72">
        <v>676.59346364999999</v>
      </c>
      <c r="CG490" s="72">
        <v>712.40329333</v>
      </c>
      <c r="CH490" s="72">
        <v>716.50152150999998</v>
      </c>
      <c r="CI490" s="72">
        <v>731.52548966999996</v>
      </c>
      <c r="CJ490" s="96">
        <v>0.87807208049999996</v>
      </c>
      <c r="CK490" s="96">
        <v>0.80119012249999999</v>
      </c>
      <c r="CL490" s="96">
        <v>0.82954417189999996</v>
      </c>
      <c r="CM490" s="96">
        <v>0.83636947309999998</v>
      </c>
      <c r="CN490" s="96">
        <v>0.88290840049999997</v>
      </c>
      <c r="CO490" s="96">
        <v>0.95505035699999996</v>
      </c>
      <c r="CP490" s="96">
        <v>0.88541598200000005</v>
      </c>
      <c r="CQ490" s="96">
        <v>0.99584056389999998</v>
      </c>
      <c r="CR490" s="96">
        <v>0.88911406869999998</v>
      </c>
      <c r="CS490" s="95">
        <v>3419</v>
      </c>
      <c r="CT490" s="95">
        <v>3398</v>
      </c>
      <c r="CU490" s="95">
        <v>3484</v>
      </c>
      <c r="CV490" s="95">
        <v>3528</v>
      </c>
      <c r="CW490" s="95">
        <v>3337</v>
      </c>
      <c r="CX490" s="96">
        <v>0.93777192899999995</v>
      </c>
      <c r="CY490" s="96">
        <v>0.94611010399999995</v>
      </c>
      <c r="CZ490" s="96">
        <v>0.94782807199999997</v>
      </c>
      <c r="DA490" s="96">
        <v>0.96440597400000005</v>
      </c>
      <c r="DB490" s="96">
        <v>0.97950638000000001</v>
      </c>
      <c r="DC490">
        <v>2013</v>
      </c>
      <c r="DD490" s="6">
        <v>3553.8</v>
      </c>
      <c r="DE490" s="96">
        <v>8.8957170000000005E-4</v>
      </c>
      <c r="DF490" s="72">
        <v>682.22</v>
      </c>
      <c r="DG490" s="96">
        <v>1</v>
      </c>
      <c r="DH490" s="72">
        <v>682.22</v>
      </c>
      <c r="DI490" s="72">
        <v>676.63960512999995</v>
      </c>
      <c r="DJ490" s="96">
        <v>1</v>
      </c>
      <c r="DK490" s="72">
        <v>682.22</v>
      </c>
      <c r="DL490" s="96">
        <v>1</v>
      </c>
      <c r="DM490" s="72">
        <v>682.22</v>
      </c>
      <c r="DN490" s="96">
        <v>1</v>
      </c>
      <c r="DO490" s="96">
        <v>3.8310000000000002E-3</v>
      </c>
      <c r="DP490" s="72">
        <v>2.61</v>
      </c>
      <c r="DQ490" s="72">
        <v>679.61</v>
      </c>
      <c r="DR490" t="s">
        <v>45</v>
      </c>
      <c r="DT490" t="s">
        <v>339</v>
      </c>
    </row>
    <row r="491" spans="1:124" x14ac:dyDescent="0.3">
      <c r="A491" t="s">
        <v>47</v>
      </c>
      <c r="B491">
        <v>11730</v>
      </c>
      <c r="C491" s="95">
        <v>562</v>
      </c>
      <c r="D491" s="95">
        <v>1400132</v>
      </c>
      <c r="E491" s="95">
        <v>554</v>
      </c>
      <c r="F491" s="95">
        <v>1742670</v>
      </c>
      <c r="G491" s="95">
        <v>161</v>
      </c>
      <c r="H491" s="95">
        <v>502458</v>
      </c>
      <c r="I491" s="95">
        <v>145</v>
      </c>
      <c r="J491" s="95">
        <v>430203</v>
      </c>
      <c r="K491" s="95">
        <v>527</v>
      </c>
      <c r="L491" s="95">
        <v>1895062</v>
      </c>
      <c r="M491" s="95">
        <v>519</v>
      </c>
      <c r="N491" s="95">
        <v>1891277</v>
      </c>
      <c r="O491" s="95">
        <v>156</v>
      </c>
      <c r="P491" s="95">
        <v>422613</v>
      </c>
      <c r="Q491" s="95">
        <v>139</v>
      </c>
      <c r="R491" s="95">
        <v>480926</v>
      </c>
      <c r="S491" s="95">
        <v>507</v>
      </c>
      <c r="T491" s="95">
        <v>2042027</v>
      </c>
      <c r="U491" s="95">
        <v>497</v>
      </c>
      <c r="V491" s="95">
        <v>1695281</v>
      </c>
      <c r="W491" s="95">
        <v>159</v>
      </c>
      <c r="X491" s="95">
        <v>754184</v>
      </c>
      <c r="Y491" s="95">
        <v>144</v>
      </c>
      <c r="Z491" s="95">
        <v>550505</v>
      </c>
      <c r="AA491" s="95">
        <v>507</v>
      </c>
      <c r="AB491" s="95">
        <v>1884654</v>
      </c>
      <c r="AC491" s="95">
        <v>494</v>
      </c>
      <c r="AD491" s="95">
        <v>1597754</v>
      </c>
      <c r="AE491" s="95">
        <v>154</v>
      </c>
      <c r="AF491" s="95">
        <v>536806</v>
      </c>
      <c r="AG491" s="95">
        <v>140</v>
      </c>
      <c r="AH491" s="95">
        <v>570940</v>
      </c>
      <c r="AI491" s="95">
        <v>466</v>
      </c>
      <c r="AJ491" s="95">
        <v>1592327</v>
      </c>
      <c r="AK491" s="95">
        <v>454</v>
      </c>
      <c r="AL491" s="95">
        <v>1738485</v>
      </c>
      <c r="AM491" s="95">
        <v>152</v>
      </c>
      <c r="AN491" s="95">
        <v>424413</v>
      </c>
      <c r="AO491" s="95">
        <v>138</v>
      </c>
      <c r="AP491" s="95">
        <v>513885</v>
      </c>
      <c r="AQ491" s="72">
        <v>219.29</v>
      </c>
      <c r="AR491" s="72">
        <v>259.05</v>
      </c>
      <c r="AS491" s="72">
        <v>478.34</v>
      </c>
      <c r="AT491" s="95">
        <v>1902590</v>
      </c>
      <c r="AU491" s="95">
        <v>2172873</v>
      </c>
      <c r="AV491" s="95">
        <v>723</v>
      </c>
      <c r="AW491" s="95">
        <v>699</v>
      </c>
      <c r="AX491" s="72">
        <v>282.77999999999997</v>
      </c>
      <c r="AY491" s="72">
        <v>300.43</v>
      </c>
      <c r="AZ491" s="72">
        <v>583.21</v>
      </c>
      <c r="BA491" s="95">
        <v>2317675</v>
      </c>
      <c r="BB491" s="95">
        <v>2372203</v>
      </c>
      <c r="BC491" s="95">
        <v>683</v>
      </c>
      <c r="BD491" s="95">
        <v>658</v>
      </c>
      <c r="BE491" s="72">
        <v>349.88</v>
      </c>
      <c r="BF491" s="72">
        <v>291.95999999999998</v>
      </c>
      <c r="BG491" s="72">
        <v>641.84</v>
      </c>
      <c r="BH491" s="95">
        <v>2796211</v>
      </c>
      <c r="BI491" s="95">
        <v>2245786</v>
      </c>
      <c r="BJ491" s="95">
        <v>666</v>
      </c>
      <c r="BK491" s="95">
        <v>641</v>
      </c>
      <c r="BL491" s="72">
        <v>305.27999999999997</v>
      </c>
      <c r="BM491" s="72">
        <v>285.05</v>
      </c>
      <c r="BN491" s="72">
        <v>590.33000000000004</v>
      </c>
      <c r="BO491" s="95">
        <v>2421460</v>
      </c>
      <c r="BP491" s="95">
        <v>2168694</v>
      </c>
      <c r="BQ491" s="95">
        <v>661</v>
      </c>
      <c r="BR491" s="95">
        <v>634</v>
      </c>
      <c r="BS491" s="72">
        <v>271.94</v>
      </c>
      <c r="BT491" s="72">
        <v>317.06</v>
      </c>
      <c r="BU491" s="72">
        <v>589</v>
      </c>
      <c r="BV491" s="95">
        <v>2016740</v>
      </c>
      <c r="BW491" s="95">
        <v>2252370</v>
      </c>
      <c r="BX491" s="95">
        <v>618</v>
      </c>
      <c r="BY491" s="95">
        <v>592</v>
      </c>
      <c r="BZ491" s="95">
        <v>712</v>
      </c>
      <c r="CA491" s="95">
        <v>671</v>
      </c>
      <c r="CB491" s="95">
        <v>654</v>
      </c>
      <c r="CC491" s="95">
        <v>648</v>
      </c>
      <c r="CD491" s="95">
        <v>605</v>
      </c>
      <c r="CE491" s="72">
        <v>650.75523149000003</v>
      </c>
      <c r="CF491" s="72">
        <v>676.59346364999999</v>
      </c>
      <c r="CG491" s="72">
        <v>712.40329333</v>
      </c>
      <c r="CH491" s="72">
        <v>716.50152150999998</v>
      </c>
      <c r="CI491" s="72">
        <v>731.52548966999996</v>
      </c>
      <c r="CJ491" s="96">
        <v>0.73505363749999997</v>
      </c>
      <c r="CK491" s="96">
        <v>0.86197995000000005</v>
      </c>
      <c r="CL491" s="96">
        <v>0.90095035499999998</v>
      </c>
      <c r="CM491" s="96">
        <v>0.82390613599999996</v>
      </c>
      <c r="CN491" s="96">
        <v>0.80516674860000004</v>
      </c>
      <c r="CO491" s="96">
        <v>1.0384083055</v>
      </c>
      <c r="CP491" s="96">
        <v>0.79488132079999996</v>
      </c>
      <c r="CQ491" s="96">
        <v>0.99584056389999998</v>
      </c>
      <c r="CR491" s="96">
        <v>0.7982012745</v>
      </c>
      <c r="CS491" s="95">
        <v>863</v>
      </c>
      <c r="CT491" s="95">
        <v>859</v>
      </c>
      <c r="CU491" s="95">
        <v>855</v>
      </c>
      <c r="CV491" s="95">
        <v>840</v>
      </c>
      <c r="CW491" s="95">
        <v>812</v>
      </c>
      <c r="CX491" s="96">
        <v>1.049416887</v>
      </c>
      <c r="CY491" s="96">
        <v>1.0237919170000001</v>
      </c>
      <c r="CZ491" s="96">
        <v>1.0386204480000001</v>
      </c>
      <c r="DA491" s="96">
        <v>1.0631967819999999</v>
      </c>
      <c r="DB491" s="96">
        <v>1.0163040809999999</v>
      </c>
      <c r="DC491">
        <v>2013</v>
      </c>
      <c r="DD491" s="6">
        <v>644.79999999999995</v>
      </c>
      <c r="DE491" s="96">
        <v>2.3777711999999999E-3</v>
      </c>
      <c r="DF491" s="72">
        <v>611.54999999999995</v>
      </c>
      <c r="DG491" s="96">
        <v>1</v>
      </c>
      <c r="DH491" s="72">
        <v>611.54999999999995</v>
      </c>
      <c r="DI491" s="72">
        <v>659.06873665000001</v>
      </c>
      <c r="DJ491" s="96">
        <v>0.802994396</v>
      </c>
      <c r="DK491" s="72">
        <v>620.91145742000003</v>
      </c>
      <c r="DL491" s="96">
        <v>0.99442194409999995</v>
      </c>
      <c r="DM491" s="72">
        <v>617.44797859000005</v>
      </c>
      <c r="DN491" s="96">
        <v>1</v>
      </c>
      <c r="DO491" s="96">
        <v>5.764E-3</v>
      </c>
      <c r="DP491" s="72">
        <v>3.56</v>
      </c>
      <c r="DQ491" s="72">
        <v>613.89</v>
      </c>
      <c r="DR491" t="s">
        <v>47</v>
      </c>
      <c r="DT491" t="s">
        <v>339</v>
      </c>
    </row>
    <row r="492" spans="1:124" x14ac:dyDescent="0.3">
      <c r="A492" t="s">
        <v>406</v>
      </c>
      <c r="B492">
        <v>11740</v>
      </c>
      <c r="C492" s="95">
        <v>2342</v>
      </c>
      <c r="D492" s="95">
        <v>9124112</v>
      </c>
      <c r="E492" s="95">
        <v>2285</v>
      </c>
      <c r="F492" s="95">
        <v>6956338</v>
      </c>
      <c r="G492" s="95">
        <v>640</v>
      </c>
      <c r="H492" s="95">
        <v>1221411</v>
      </c>
      <c r="I492" s="95">
        <v>584</v>
      </c>
      <c r="J492" s="95">
        <v>1579328</v>
      </c>
      <c r="K492" s="95">
        <v>2224</v>
      </c>
      <c r="L492" s="95">
        <v>8549482</v>
      </c>
      <c r="M492" s="95">
        <v>2161</v>
      </c>
      <c r="N492" s="95">
        <v>6967425</v>
      </c>
      <c r="O492" s="95">
        <v>589</v>
      </c>
      <c r="P492" s="95">
        <v>1646595</v>
      </c>
      <c r="Q492" s="95">
        <v>527</v>
      </c>
      <c r="R492" s="95">
        <v>1778929</v>
      </c>
      <c r="S492" s="95">
        <v>2281</v>
      </c>
      <c r="T492" s="95">
        <v>10264298</v>
      </c>
      <c r="U492" s="95">
        <v>2198</v>
      </c>
      <c r="V492" s="95">
        <v>7431861</v>
      </c>
      <c r="W492" s="95">
        <v>594</v>
      </c>
      <c r="X492" s="95">
        <v>2280801</v>
      </c>
      <c r="Y492" s="95">
        <v>521</v>
      </c>
      <c r="Z492" s="95">
        <v>1861509</v>
      </c>
      <c r="AA492" s="95">
        <v>2242</v>
      </c>
      <c r="AB492" s="95">
        <v>8648792</v>
      </c>
      <c r="AC492" s="95">
        <v>2164</v>
      </c>
      <c r="AD492" s="95">
        <v>8258991</v>
      </c>
      <c r="AE492" s="95">
        <v>573</v>
      </c>
      <c r="AF492" s="95">
        <v>1806697</v>
      </c>
      <c r="AG492" s="95">
        <v>509</v>
      </c>
      <c r="AH492" s="95">
        <v>1933059</v>
      </c>
      <c r="AI492" s="95">
        <v>1916</v>
      </c>
      <c r="AJ492" s="95">
        <v>8141886</v>
      </c>
      <c r="AK492" s="95">
        <v>1833</v>
      </c>
      <c r="AL492" s="95">
        <v>7522755</v>
      </c>
      <c r="AM492" s="95">
        <v>566</v>
      </c>
      <c r="AN492" s="95">
        <v>1675659</v>
      </c>
      <c r="AO492" s="95">
        <v>516</v>
      </c>
      <c r="AP492" s="95">
        <v>1885365</v>
      </c>
      <c r="AQ492" s="72">
        <v>289.11</v>
      </c>
      <c r="AR492" s="72">
        <v>247.93</v>
      </c>
      <c r="AS492" s="72">
        <v>537.04</v>
      </c>
      <c r="AT492" s="95">
        <v>10345523</v>
      </c>
      <c r="AU492" s="95">
        <v>8535666</v>
      </c>
      <c r="AV492" s="95">
        <v>2982</v>
      </c>
      <c r="AW492" s="95">
        <v>2869</v>
      </c>
      <c r="AX492" s="72">
        <v>302.05</v>
      </c>
      <c r="AY492" s="72">
        <v>271.14999999999998</v>
      </c>
      <c r="AZ492" s="72">
        <v>573.20000000000005</v>
      </c>
      <c r="BA492" s="95">
        <v>10196077</v>
      </c>
      <c r="BB492" s="95">
        <v>8746354</v>
      </c>
      <c r="BC492" s="95">
        <v>2813</v>
      </c>
      <c r="BD492" s="95">
        <v>2688</v>
      </c>
      <c r="BE492" s="72">
        <v>363.63</v>
      </c>
      <c r="BF492" s="72">
        <v>284.83</v>
      </c>
      <c r="BG492" s="72">
        <v>648.46</v>
      </c>
      <c r="BH492" s="95">
        <v>12545099</v>
      </c>
      <c r="BI492" s="95">
        <v>9293370</v>
      </c>
      <c r="BJ492" s="95">
        <v>2875</v>
      </c>
      <c r="BK492" s="95">
        <v>2719</v>
      </c>
      <c r="BL492" s="72">
        <v>309.52</v>
      </c>
      <c r="BM492" s="72">
        <v>317.75</v>
      </c>
      <c r="BN492" s="72">
        <v>627.27</v>
      </c>
      <c r="BO492" s="95">
        <v>10455489</v>
      </c>
      <c r="BP492" s="95">
        <v>10192050</v>
      </c>
      <c r="BQ492" s="95">
        <v>2815</v>
      </c>
      <c r="BR492" s="95">
        <v>2673</v>
      </c>
      <c r="BS492" s="72">
        <v>329.62</v>
      </c>
      <c r="BT492" s="72">
        <v>333.76</v>
      </c>
      <c r="BU492" s="72">
        <v>663.38</v>
      </c>
      <c r="BV492" s="95">
        <v>9817545</v>
      </c>
      <c r="BW492" s="95">
        <v>9408120</v>
      </c>
      <c r="BX492" s="95">
        <v>2482</v>
      </c>
      <c r="BY492" s="95">
        <v>2349</v>
      </c>
      <c r="BZ492" s="95">
        <v>2928</v>
      </c>
      <c r="CA492" s="95">
        <v>2753</v>
      </c>
      <c r="CB492" s="95">
        <v>2800</v>
      </c>
      <c r="CC492" s="95">
        <v>2748</v>
      </c>
      <c r="CD492" s="95">
        <v>2417</v>
      </c>
      <c r="CE492" s="72">
        <v>650.75523149000003</v>
      </c>
      <c r="CF492" s="72">
        <v>676.59346364999999</v>
      </c>
      <c r="CG492" s="72">
        <v>712.40329333</v>
      </c>
      <c r="CH492" s="72">
        <v>716.50152150999998</v>
      </c>
      <c r="CI492" s="72">
        <v>731.52548966999996</v>
      </c>
      <c r="CJ492" s="96">
        <v>0.82525652350000001</v>
      </c>
      <c r="CK492" s="96">
        <v>0.84718524610000001</v>
      </c>
      <c r="CL492" s="96">
        <v>0.91024284430000002</v>
      </c>
      <c r="CM492" s="96">
        <v>0.87546220230000005</v>
      </c>
      <c r="CN492" s="96">
        <v>0.9068446819</v>
      </c>
      <c r="CO492" s="96">
        <v>0.99910655790000003</v>
      </c>
      <c r="CP492" s="96">
        <v>0.87377897059999998</v>
      </c>
      <c r="CQ492" s="96">
        <v>0.99584056389999998</v>
      </c>
      <c r="CR492" s="96">
        <v>0.87742845339999997</v>
      </c>
      <c r="CS492" s="95">
        <v>2897</v>
      </c>
      <c r="CT492" s="95">
        <v>2752</v>
      </c>
      <c r="CU492" s="95">
        <v>2807</v>
      </c>
      <c r="CV492" s="95">
        <v>2793</v>
      </c>
      <c r="CW492" s="95">
        <v>2480</v>
      </c>
      <c r="CX492" s="96">
        <v>0.96504918200000001</v>
      </c>
      <c r="CY492" s="96">
        <v>0.98992735799999998</v>
      </c>
      <c r="CZ492" s="96">
        <v>1.0072363790000001</v>
      </c>
      <c r="DA492" s="96">
        <v>1.018809547</v>
      </c>
      <c r="DB492" s="96">
        <v>1.017684993</v>
      </c>
      <c r="DC492">
        <v>2013</v>
      </c>
      <c r="DD492" s="6">
        <v>2659.6</v>
      </c>
      <c r="DE492" s="96">
        <v>2.4849879E-3</v>
      </c>
      <c r="DF492" s="72">
        <v>672.18</v>
      </c>
      <c r="DG492" s="96">
        <v>1</v>
      </c>
      <c r="DH492" s="72">
        <v>672.18</v>
      </c>
      <c r="DI492" s="72">
        <v>746.35519870999997</v>
      </c>
      <c r="DJ492" s="96">
        <v>1</v>
      </c>
      <c r="DK492" s="72">
        <v>672.18</v>
      </c>
      <c r="DL492" s="96">
        <v>1</v>
      </c>
      <c r="DM492" s="72">
        <v>672.18</v>
      </c>
      <c r="DN492" s="96">
        <v>1</v>
      </c>
      <c r="DO492" s="96">
        <v>1.001E-2</v>
      </c>
      <c r="DP492" s="72">
        <v>6.73</v>
      </c>
      <c r="DQ492" s="72">
        <v>665.45</v>
      </c>
      <c r="DR492" t="s">
        <v>406</v>
      </c>
      <c r="DT492" t="s">
        <v>339</v>
      </c>
    </row>
    <row r="493" spans="1:124" x14ac:dyDescent="0.3">
      <c r="A493" t="s">
        <v>136</v>
      </c>
      <c r="B493">
        <v>11741</v>
      </c>
      <c r="C493" s="95">
        <v>890</v>
      </c>
      <c r="D493" s="95">
        <v>4100407</v>
      </c>
      <c r="E493" s="95">
        <v>876</v>
      </c>
      <c r="F493" s="95">
        <v>2665073</v>
      </c>
      <c r="G493" s="95">
        <v>195</v>
      </c>
      <c r="H493" s="95">
        <v>637418</v>
      </c>
      <c r="I493" s="95">
        <v>183</v>
      </c>
      <c r="J493" s="95">
        <v>642539</v>
      </c>
      <c r="K493" s="95">
        <v>863</v>
      </c>
      <c r="L493" s="95">
        <v>3922708</v>
      </c>
      <c r="M493" s="95">
        <v>849</v>
      </c>
      <c r="N493" s="95">
        <v>2843663</v>
      </c>
      <c r="O493" s="95">
        <v>197</v>
      </c>
      <c r="P493" s="95">
        <v>941261</v>
      </c>
      <c r="Q493" s="95">
        <v>186</v>
      </c>
      <c r="R493" s="95">
        <v>708354</v>
      </c>
      <c r="S493" s="95">
        <v>874</v>
      </c>
      <c r="T493" s="95">
        <v>3487765</v>
      </c>
      <c r="U493" s="95">
        <v>858</v>
      </c>
      <c r="V493" s="95">
        <v>2992309</v>
      </c>
      <c r="W493" s="95">
        <v>195</v>
      </c>
      <c r="X493" s="95">
        <v>1043557</v>
      </c>
      <c r="Y493" s="95">
        <v>183</v>
      </c>
      <c r="Z493" s="95">
        <v>801635</v>
      </c>
      <c r="AA493" s="95">
        <v>885</v>
      </c>
      <c r="AB493" s="95">
        <v>3412090</v>
      </c>
      <c r="AC493" s="95">
        <v>864</v>
      </c>
      <c r="AD493" s="95">
        <v>3445523</v>
      </c>
      <c r="AE493" s="95">
        <v>197</v>
      </c>
      <c r="AF493" s="95">
        <v>690511</v>
      </c>
      <c r="AG493" s="95">
        <v>185</v>
      </c>
      <c r="AH493" s="95">
        <v>781133</v>
      </c>
      <c r="AI493" s="95">
        <v>804</v>
      </c>
      <c r="AJ493" s="95">
        <v>3432357</v>
      </c>
      <c r="AK493" s="95">
        <v>784</v>
      </c>
      <c r="AL493" s="95">
        <v>3162227</v>
      </c>
      <c r="AM493" s="95">
        <v>168</v>
      </c>
      <c r="AN493" s="95">
        <v>621872</v>
      </c>
      <c r="AO493" s="95">
        <v>157</v>
      </c>
      <c r="AP493" s="95">
        <v>691370</v>
      </c>
      <c r="AQ493" s="72">
        <v>363.89</v>
      </c>
      <c r="AR493" s="72">
        <v>260.27999999999997</v>
      </c>
      <c r="AS493" s="72">
        <v>624.16999999999996</v>
      </c>
      <c r="AT493" s="95">
        <v>4737825</v>
      </c>
      <c r="AU493" s="95">
        <v>3307612</v>
      </c>
      <c r="AV493" s="95">
        <v>1085</v>
      </c>
      <c r="AW493" s="95">
        <v>1059</v>
      </c>
      <c r="AX493" s="72">
        <v>382.39</v>
      </c>
      <c r="AY493" s="72">
        <v>285.99</v>
      </c>
      <c r="AZ493" s="72">
        <v>668.38</v>
      </c>
      <c r="BA493" s="95">
        <v>4863969</v>
      </c>
      <c r="BB493" s="95">
        <v>3552017</v>
      </c>
      <c r="BC493" s="95">
        <v>1060</v>
      </c>
      <c r="BD493" s="95">
        <v>1035</v>
      </c>
      <c r="BE493" s="72">
        <v>353.24</v>
      </c>
      <c r="BF493" s="72">
        <v>303.70999999999998</v>
      </c>
      <c r="BG493" s="72">
        <v>656.95</v>
      </c>
      <c r="BH493" s="95">
        <v>4531322</v>
      </c>
      <c r="BI493" s="95">
        <v>3793944</v>
      </c>
      <c r="BJ493" s="95">
        <v>1069</v>
      </c>
      <c r="BK493" s="95">
        <v>1041</v>
      </c>
      <c r="BL493" s="72">
        <v>315.97000000000003</v>
      </c>
      <c r="BM493" s="72">
        <v>335.77</v>
      </c>
      <c r="BN493" s="72">
        <v>651.74</v>
      </c>
      <c r="BO493" s="95">
        <v>4102601</v>
      </c>
      <c r="BP493" s="95">
        <v>4226656</v>
      </c>
      <c r="BQ493" s="95">
        <v>1082</v>
      </c>
      <c r="BR493" s="95">
        <v>1049</v>
      </c>
      <c r="BS493" s="72">
        <v>347.58</v>
      </c>
      <c r="BT493" s="72">
        <v>341.27</v>
      </c>
      <c r="BU493" s="72">
        <v>688.85</v>
      </c>
      <c r="BV493" s="95">
        <v>4054229</v>
      </c>
      <c r="BW493" s="95">
        <v>3853597</v>
      </c>
      <c r="BX493" s="95">
        <v>972</v>
      </c>
      <c r="BY493" s="95">
        <v>941</v>
      </c>
      <c r="BZ493" s="95">
        <v>1073</v>
      </c>
      <c r="CA493" s="95">
        <v>1048</v>
      </c>
      <c r="CB493" s="95">
        <v>1056</v>
      </c>
      <c r="CC493" s="95">
        <v>1066</v>
      </c>
      <c r="CD493" s="95">
        <v>957</v>
      </c>
      <c r="CE493" s="72">
        <v>650.75523149000003</v>
      </c>
      <c r="CF493" s="72">
        <v>676.59346364999999</v>
      </c>
      <c r="CG493" s="72">
        <v>712.40329333</v>
      </c>
      <c r="CH493" s="72">
        <v>716.50152150999998</v>
      </c>
      <c r="CI493" s="72">
        <v>731.52548966999996</v>
      </c>
      <c r="CJ493" s="96">
        <v>0.95914711060000002</v>
      </c>
      <c r="CK493" s="96">
        <v>0.98786056310000003</v>
      </c>
      <c r="CL493" s="96">
        <v>0.92216025130000001</v>
      </c>
      <c r="CM493" s="96">
        <v>0.90961425819999997</v>
      </c>
      <c r="CN493" s="96">
        <v>0.94166233399999999</v>
      </c>
      <c r="CO493" s="96">
        <v>1.0138171898999999</v>
      </c>
      <c r="CP493" s="96">
        <v>0.93122203179999996</v>
      </c>
      <c r="CQ493" s="96">
        <v>0.99584056389999998</v>
      </c>
      <c r="CR493" s="96">
        <v>0.93511143510000005</v>
      </c>
      <c r="CS493" s="95">
        <v>1019</v>
      </c>
      <c r="CT493" s="95">
        <v>995</v>
      </c>
      <c r="CU493" s="95">
        <v>998</v>
      </c>
      <c r="CV493" s="95">
        <v>1021</v>
      </c>
      <c r="CW493" s="95">
        <v>939</v>
      </c>
      <c r="CX493" s="96">
        <v>1.0596516279999999</v>
      </c>
      <c r="CY493" s="96">
        <v>1.0366586250000001</v>
      </c>
      <c r="CZ493" s="96">
        <v>1.007925226</v>
      </c>
      <c r="DA493" s="96">
        <v>0.99106950299999996</v>
      </c>
      <c r="DB493" s="96">
        <v>0.97087048899999995</v>
      </c>
      <c r="DC493">
        <v>2013</v>
      </c>
      <c r="DD493" s="6">
        <v>1025</v>
      </c>
      <c r="DE493" s="96">
        <v>1.4384342E-3</v>
      </c>
      <c r="DF493" s="72">
        <v>717.12</v>
      </c>
      <c r="DG493" s="96">
        <v>1</v>
      </c>
      <c r="DH493" s="72">
        <v>717.12</v>
      </c>
      <c r="DI493" s="72">
        <v>700.09795784000005</v>
      </c>
      <c r="DJ493" s="96">
        <v>1</v>
      </c>
      <c r="DK493" s="72">
        <v>717.12</v>
      </c>
      <c r="DL493" s="96">
        <v>1</v>
      </c>
      <c r="DM493" s="72">
        <v>717.12</v>
      </c>
      <c r="DN493" s="96">
        <v>1</v>
      </c>
      <c r="DO493" s="96">
        <v>3.2959999999999999E-3</v>
      </c>
      <c r="DP493" s="72">
        <v>2.36</v>
      </c>
      <c r="DQ493" s="72">
        <v>714.76</v>
      </c>
      <c r="DR493" t="s">
        <v>136</v>
      </c>
      <c r="DT493" t="s">
        <v>339</v>
      </c>
    </row>
    <row r="494" spans="1:124" x14ac:dyDescent="0.3">
      <c r="A494" t="s">
        <v>407</v>
      </c>
      <c r="B494">
        <v>11750</v>
      </c>
      <c r="C494" s="95">
        <v>2477</v>
      </c>
      <c r="D494" s="95">
        <v>9004618</v>
      </c>
      <c r="E494" s="95">
        <v>2455</v>
      </c>
      <c r="F494" s="95">
        <v>7532363</v>
      </c>
      <c r="G494" s="95">
        <v>727</v>
      </c>
      <c r="H494" s="95">
        <v>1856183</v>
      </c>
      <c r="I494" s="95">
        <v>683</v>
      </c>
      <c r="J494" s="95">
        <v>2132862</v>
      </c>
      <c r="K494" s="95">
        <v>2348</v>
      </c>
      <c r="L494" s="95">
        <v>9898697</v>
      </c>
      <c r="M494" s="95">
        <v>2324</v>
      </c>
      <c r="N494" s="95">
        <v>7646635</v>
      </c>
      <c r="O494" s="95">
        <v>695</v>
      </c>
      <c r="P494" s="95">
        <v>1958615</v>
      </c>
      <c r="Q494" s="95">
        <v>650</v>
      </c>
      <c r="R494" s="95">
        <v>2061876</v>
      </c>
      <c r="S494" s="95">
        <v>2296</v>
      </c>
      <c r="T494" s="95">
        <v>8503256</v>
      </c>
      <c r="U494" s="95">
        <v>2269</v>
      </c>
      <c r="V494" s="95">
        <v>7518572</v>
      </c>
      <c r="W494" s="95">
        <v>681</v>
      </c>
      <c r="X494" s="95">
        <v>1991055</v>
      </c>
      <c r="Y494" s="95">
        <v>631</v>
      </c>
      <c r="Z494" s="95">
        <v>2198050</v>
      </c>
      <c r="AA494" s="95">
        <v>2358</v>
      </c>
      <c r="AB494" s="95">
        <v>7716128</v>
      </c>
      <c r="AC494" s="95">
        <v>2325</v>
      </c>
      <c r="AD494" s="95">
        <v>8013618</v>
      </c>
      <c r="AE494" s="95">
        <v>678</v>
      </c>
      <c r="AF494" s="95">
        <v>1806672</v>
      </c>
      <c r="AG494" s="95">
        <v>633</v>
      </c>
      <c r="AH494" s="95">
        <v>2183122</v>
      </c>
      <c r="AI494" s="95">
        <v>2199</v>
      </c>
      <c r="AJ494" s="95">
        <v>8456707</v>
      </c>
      <c r="AK494" s="95">
        <v>2151</v>
      </c>
      <c r="AL494" s="95">
        <v>8168964</v>
      </c>
      <c r="AM494" s="95">
        <v>696</v>
      </c>
      <c r="AN494" s="95">
        <v>2012151</v>
      </c>
      <c r="AO494" s="95">
        <v>651</v>
      </c>
      <c r="AP494" s="95">
        <v>2223174</v>
      </c>
      <c r="AQ494" s="72">
        <v>282.48</v>
      </c>
      <c r="AR494" s="72">
        <v>256.67</v>
      </c>
      <c r="AS494" s="72">
        <v>539.15</v>
      </c>
      <c r="AT494" s="95">
        <v>10860801</v>
      </c>
      <c r="AU494" s="95">
        <v>9665225</v>
      </c>
      <c r="AV494" s="95">
        <v>3204</v>
      </c>
      <c r="AW494" s="95">
        <v>3138</v>
      </c>
      <c r="AX494" s="72">
        <v>324.72000000000003</v>
      </c>
      <c r="AY494" s="72">
        <v>272.04000000000002</v>
      </c>
      <c r="AZ494" s="72">
        <v>596.76</v>
      </c>
      <c r="BA494" s="95">
        <v>11857312</v>
      </c>
      <c r="BB494" s="95">
        <v>9708511</v>
      </c>
      <c r="BC494" s="95">
        <v>3043</v>
      </c>
      <c r="BD494" s="95">
        <v>2974</v>
      </c>
      <c r="BE494" s="72">
        <v>293.76</v>
      </c>
      <c r="BF494" s="72">
        <v>279.20999999999998</v>
      </c>
      <c r="BG494" s="72">
        <v>572.97</v>
      </c>
      <c r="BH494" s="95">
        <v>10494311</v>
      </c>
      <c r="BI494" s="95">
        <v>9716622</v>
      </c>
      <c r="BJ494" s="95">
        <v>2977</v>
      </c>
      <c r="BK494" s="95">
        <v>2900</v>
      </c>
      <c r="BL494" s="72">
        <v>261.39</v>
      </c>
      <c r="BM494" s="72">
        <v>287.26</v>
      </c>
      <c r="BN494" s="72">
        <v>548.65</v>
      </c>
      <c r="BO494" s="95">
        <v>9522800</v>
      </c>
      <c r="BP494" s="95">
        <v>10196740</v>
      </c>
      <c r="BQ494" s="95">
        <v>3036</v>
      </c>
      <c r="BR494" s="95">
        <v>2958</v>
      </c>
      <c r="BS494" s="72">
        <v>301.35000000000002</v>
      </c>
      <c r="BT494" s="72">
        <v>309.07</v>
      </c>
      <c r="BU494" s="72">
        <v>610.41999999999996</v>
      </c>
      <c r="BV494" s="95">
        <v>10468858</v>
      </c>
      <c r="BW494" s="95">
        <v>10392138</v>
      </c>
      <c r="BX494" s="95">
        <v>2895</v>
      </c>
      <c r="BY494" s="95">
        <v>2802</v>
      </c>
      <c r="BZ494" s="95">
        <v>3173</v>
      </c>
      <c r="CA494" s="95">
        <v>3010</v>
      </c>
      <c r="CB494" s="95">
        <v>2940</v>
      </c>
      <c r="CC494" s="95">
        <v>2999</v>
      </c>
      <c r="CD494" s="95">
        <v>2850</v>
      </c>
      <c r="CE494" s="72">
        <v>650.75523149000003</v>
      </c>
      <c r="CF494" s="72">
        <v>676.59346364999999</v>
      </c>
      <c r="CG494" s="72">
        <v>712.40329333</v>
      </c>
      <c r="CH494" s="72">
        <v>716.50152150999998</v>
      </c>
      <c r="CI494" s="72">
        <v>731.52548966999996</v>
      </c>
      <c r="CJ494" s="96">
        <v>0.82849891009999999</v>
      </c>
      <c r="CK494" s="96">
        <v>0.88200674710000004</v>
      </c>
      <c r="CL494" s="96">
        <v>0.80427758459999998</v>
      </c>
      <c r="CM494" s="96">
        <v>0.76573459170000002</v>
      </c>
      <c r="CN494" s="96">
        <v>0.83444802490000003</v>
      </c>
      <c r="CO494" s="96">
        <v>0.97147661259999996</v>
      </c>
      <c r="CP494" s="96">
        <v>0.8471569578</v>
      </c>
      <c r="CQ494" s="96">
        <v>0.99584056389999998</v>
      </c>
      <c r="CR494" s="96">
        <v>0.85069524929999996</v>
      </c>
      <c r="CS494" s="95">
        <v>3119</v>
      </c>
      <c r="CT494" s="95">
        <v>2987</v>
      </c>
      <c r="CU494" s="95">
        <v>2960</v>
      </c>
      <c r="CV494" s="95">
        <v>3016</v>
      </c>
      <c r="CW494" s="95">
        <v>2885</v>
      </c>
      <c r="CX494" s="96">
        <v>0.96729335800000005</v>
      </c>
      <c r="CY494" s="96">
        <v>0.97574679200000003</v>
      </c>
      <c r="CZ494" s="96">
        <v>0.96794049999999998</v>
      </c>
      <c r="DA494" s="96">
        <v>0.96937861299999994</v>
      </c>
      <c r="DB494" s="96">
        <v>0.97739931800000002</v>
      </c>
      <c r="DC494">
        <v>2013</v>
      </c>
      <c r="DD494" s="6">
        <v>2954.4</v>
      </c>
      <c r="DE494" s="96">
        <v>2.5354061000000001E-3</v>
      </c>
      <c r="DF494" s="72">
        <v>651.66999999999996</v>
      </c>
      <c r="DG494" s="96">
        <v>1</v>
      </c>
      <c r="DH494" s="72">
        <v>651.66999999999996</v>
      </c>
      <c r="DI494" s="72">
        <v>700.09795784000005</v>
      </c>
      <c r="DJ494" s="96">
        <v>1</v>
      </c>
      <c r="DK494" s="72">
        <v>651.66999999999996</v>
      </c>
      <c r="DL494" s="96">
        <v>1</v>
      </c>
      <c r="DM494" s="72">
        <v>651.66999999999996</v>
      </c>
      <c r="DN494" s="96">
        <v>1</v>
      </c>
      <c r="DO494" s="96">
        <v>4.9350000000000002E-3</v>
      </c>
      <c r="DP494" s="72">
        <v>3.22</v>
      </c>
      <c r="DQ494" s="72">
        <v>648.45000000000005</v>
      </c>
      <c r="DR494" t="s">
        <v>407</v>
      </c>
      <c r="DT494" t="s">
        <v>339</v>
      </c>
    </row>
    <row r="495" spans="1:124" x14ac:dyDescent="0.3">
      <c r="A495" t="s">
        <v>50</v>
      </c>
      <c r="B495">
        <v>11760</v>
      </c>
      <c r="C495" s="95">
        <v>2140</v>
      </c>
      <c r="D495" s="95">
        <v>9531613</v>
      </c>
      <c r="E495" s="95">
        <v>2083</v>
      </c>
      <c r="F495" s="95">
        <v>6119919</v>
      </c>
      <c r="G495" s="95">
        <v>648</v>
      </c>
      <c r="H495" s="95">
        <v>2515312</v>
      </c>
      <c r="I495" s="95">
        <v>590</v>
      </c>
      <c r="J495" s="95">
        <v>1589279</v>
      </c>
      <c r="K495" s="95">
        <v>2129</v>
      </c>
      <c r="L495" s="95">
        <v>9554315</v>
      </c>
      <c r="M495" s="95">
        <v>2069</v>
      </c>
      <c r="N495" s="95">
        <v>6539821</v>
      </c>
      <c r="O495" s="95">
        <v>662</v>
      </c>
      <c r="P495" s="95">
        <v>1802432</v>
      </c>
      <c r="Q495" s="95">
        <v>592</v>
      </c>
      <c r="R495" s="95">
        <v>1702932</v>
      </c>
      <c r="S495" s="95">
        <v>2131</v>
      </c>
      <c r="T495" s="95">
        <v>7681325</v>
      </c>
      <c r="U495" s="95">
        <v>2057</v>
      </c>
      <c r="V495" s="95">
        <v>7338217</v>
      </c>
      <c r="W495" s="95">
        <v>642</v>
      </c>
      <c r="X495" s="95">
        <v>2149673</v>
      </c>
      <c r="Y495" s="95">
        <v>565</v>
      </c>
      <c r="Z495" s="95">
        <v>1861476</v>
      </c>
      <c r="AA495" s="95">
        <v>2182</v>
      </c>
      <c r="AB495" s="95">
        <v>7408712</v>
      </c>
      <c r="AC495" s="95">
        <v>2090</v>
      </c>
      <c r="AD495" s="95">
        <v>7480153</v>
      </c>
      <c r="AE495" s="95">
        <v>649</v>
      </c>
      <c r="AF495" s="95">
        <v>2412091</v>
      </c>
      <c r="AG495" s="95">
        <v>583</v>
      </c>
      <c r="AH495" s="95">
        <v>2170917</v>
      </c>
      <c r="AI495" s="95">
        <v>2004</v>
      </c>
      <c r="AJ495" s="95">
        <v>8019840</v>
      </c>
      <c r="AK495" s="95">
        <v>1912</v>
      </c>
      <c r="AL495" s="95">
        <v>7503009.4400000004</v>
      </c>
      <c r="AM495" s="95">
        <v>620</v>
      </c>
      <c r="AN495" s="95">
        <v>2103050</v>
      </c>
      <c r="AO495" s="95">
        <v>558</v>
      </c>
      <c r="AP495" s="95">
        <v>2412222</v>
      </c>
      <c r="AQ495" s="72">
        <v>360.08</v>
      </c>
      <c r="AR495" s="72">
        <v>240.34</v>
      </c>
      <c r="AS495" s="72">
        <v>600.41999999999996</v>
      </c>
      <c r="AT495" s="95">
        <v>12046925</v>
      </c>
      <c r="AU495" s="95">
        <v>7709198</v>
      </c>
      <c r="AV495" s="95">
        <v>2788</v>
      </c>
      <c r="AW495" s="95">
        <v>2673</v>
      </c>
      <c r="AX495" s="72">
        <v>339.09</v>
      </c>
      <c r="AY495" s="72">
        <v>258.13</v>
      </c>
      <c r="AZ495" s="72">
        <v>597.22</v>
      </c>
      <c r="BA495" s="95">
        <v>11356747</v>
      </c>
      <c r="BB495" s="95">
        <v>8242753</v>
      </c>
      <c r="BC495" s="95">
        <v>2791</v>
      </c>
      <c r="BD495" s="95">
        <v>2661</v>
      </c>
      <c r="BE495" s="72">
        <v>295.44</v>
      </c>
      <c r="BF495" s="72">
        <v>292.39</v>
      </c>
      <c r="BG495" s="72">
        <v>587.83000000000004</v>
      </c>
      <c r="BH495" s="95">
        <v>9830998</v>
      </c>
      <c r="BI495" s="95">
        <v>9199693</v>
      </c>
      <c r="BJ495" s="95">
        <v>2773</v>
      </c>
      <c r="BK495" s="95">
        <v>2622</v>
      </c>
      <c r="BL495" s="72">
        <v>289.08999999999997</v>
      </c>
      <c r="BM495" s="72">
        <v>300.88</v>
      </c>
      <c r="BN495" s="72">
        <v>589.97</v>
      </c>
      <c r="BO495" s="95">
        <v>9820803</v>
      </c>
      <c r="BP495" s="95">
        <v>9651070</v>
      </c>
      <c r="BQ495" s="95">
        <v>2831</v>
      </c>
      <c r="BR495" s="95">
        <v>2673</v>
      </c>
      <c r="BS495" s="72">
        <v>321.48</v>
      </c>
      <c r="BT495" s="72">
        <v>334.52</v>
      </c>
      <c r="BU495" s="72">
        <v>656</v>
      </c>
      <c r="BV495" s="95">
        <v>10122890</v>
      </c>
      <c r="BW495" s="95">
        <v>9915231.4399999995</v>
      </c>
      <c r="BX495" s="95">
        <v>2624</v>
      </c>
      <c r="BY495" s="95">
        <v>2470</v>
      </c>
      <c r="BZ495" s="95">
        <v>2733</v>
      </c>
      <c r="CA495" s="95">
        <v>2728</v>
      </c>
      <c r="CB495" s="95">
        <v>2700</v>
      </c>
      <c r="CC495" s="95">
        <v>2756</v>
      </c>
      <c r="CD495" s="95">
        <v>2549</v>
      </c>
      <c r="CE495" s="72">
        <v>650.75523149000003</v>
      </c>
      <c r="CF495" s="72">
        <v>676.59346364999999</v>
      </c>
      <c r="CG495" s="72">
        <v>712.40329333</v>
      </c>
      <c r="CH495" s="72">
        <v>716.50152150999998</v>
      </c>
      <c r="CI495" s="72">
        <v>731.52548966999996</v>
      </c>
      <c r="CJ495" s="96">
        <v>0.9226510537</v>
      </c>
      <c r="CK495" s="96">
        <v>0.88268662360000005</v>
      </c>
      <c r="CL495" s="96">
        <v>0.82513655610000003</v>
      </c>
      <c r="CM495" s="96">
        <v>0.82340369459999996</v>
      </c>
      <c r="CN495" s="96">
        <v>0.89675617500000004</v>
      </c>
      <c r="CO495" s="96">
        <v>0.90546686679999999</v>
      </c>
      <c r="CP495" s="96">
        <v>0.96097035959999999</v>
      </c>
      <c r="CQ495" s="96">
        <v>0.99584056389999998</v>
      </c>
      <c r="CR495" s="96">
        <v>0.96498401170000003</v>
      </c>
      <c r="CS495" s="95">
        <v>3211</v>
      </c>
      <c r="CT495" s="95">
        <v>3233</v>
      </c>
      <c r="CU495" s="95">
        <v>3251</v>
      </c>
      <c r="CV495" s="95">
        <v>3318</v>
      </c>
      <c r="CW495" s="95">
        <v>3117</v>
      </c>
      <c r="CX495" s="96">
        <v>0.92418342200000003</v>
      </c>
      <c r="CY495" s="96">
        <v>0.90152892699999998</v>
      </c>
      <c r="CZ495" s="96">
        <v>0.89173676099999999</v>
      </c>
      <c r="DA495" s="96">
        <v>0.90177391399999995</v>
      </c>
      <c r="DB495" s="96">
        <v>0.90852182100000001</v>
      </c>
      <c r="DC495">
        <v>2013</v>
      </c>
      <c r="DD495" s="6">
        <v>2619.8000000000002</v>
      </c>
      <c r="DE495" s="96">
        <v>6.1801716000000001E-3</v>
      </c>
      <c r="DF495" s="72">
        <v>736.52</v>
      </c>
      <c r="DG495" s="96">
        <v>1</v>
      </c>
      <c r="DH495" s="72">
        <v>736.52</v>
      </c>
      <c r="DI495" s="72">
        <v>747.31749173000003</v>
      </c>
      <c r="DJ495" s="96">
        <v>1</v>
      </c>
      <c r="DK495" s="72">
        <v>736.52</v>
      </c>
      <c r="DL495" s="96">
        <v>1</v>
      </c>
      <c r="DM495" s="72">
        <v>736.52</v>
      </c>
      <c r="DN495" s="96">
        <v>1</v>
      </c>
      <c r="DO495" s="96">
        <v>1.5637000000000002E-2</v>
      </c>
      <c r="DP495" s="72">
        <v>11.52</v>
      </c>
      <c r="DQ495" s="72">
        <v>725</v>
      </c>
      <c r="DR495" t="s">
        <v>50</v>
      </c>
      <c r="DT495" t="s">
        <v>339</v>
      </c>
    </row>
    <row r="496" spans="1:124" x14ac:dyDescent="0.3">
      <c r="A496" t="s">
        <v>51</v>
      </c>
      <c r="B496">
        <v>11770</v>
      </c>
      <c r="C496" s="95">
        <v>962</v>
      </c>
      <c r="D496" s="95">
        <v>3725099</v>
      </c>
      <c r="E496" s="95">
        <v>933</v>
      </c>
      <c r="F496" s="95">
        <v>3172970</v>
      </c>
      <c r="G496" s="95">
        <v>347</v>
      </c>
      <c r="H496" s="95">
        <v>1458251</v>
      </c>
      <c r="I496" s="95">
        <v>321</v>
      </c>
      <c r="J496" s="95">
        <v>1270959</v>
      </c>
      <c r="K496" s="95">
        <v>967</v>
      </c>
      <c r="L496" s="95">
        <v>4160463</v>
      </c>
      <c r="M496" s="95">
        <v>937</v>
      </c>
      <c r="N496" s="95">
        <v>3459883</v>
      </c>
      <c r="O496" s="95">
        <v>325</v>
      </c>
      <c r="P496" s="95">
        <v>1419253</v>
      </c>
      <c r="Q496" s="95">
        <v>300</v>
      </c>
      <c r="R496" s="95">
        <v>1187492</v>
      </c>
      <c r="S496" s="95">
        <v>960</v>
      </c>
      <c r="T496" s="95">
        <v>4133485</v>
      </c>
      <c r="U496" s="95">
        <v>929</v>
      </c>
      <c r="V496" s="95">
        <v>3410158</v>
      </c>
      <c r="W496" s="95">
        <v>318</v>
      </c>
      <c r="X496" s="95">
        <v>1255175</v>
      </c>
      <c r="Y496" s="95">
        <v>292</v>
      </c>
      <c r="Z496" s="95">
        <v>1219163</v>
      </c>
      <c r="AA496" s="95">
        <v>950</v>
      </c>
      <c r="AB496" s="95">
        <v>2749807</v>
      </c>
      <c r="AC496" s="95">
        <v>922</v>
      </c>
      <c r="AD496" s="95">
        <v>3622029</v>
      </c>
      <c r="AE496" s="95">
        <v>296</v>
      </c>
      <c r="AF496" s="95">
        <v>1622452</v>
      </c>
      <c r="AG496" s="95">
        <v>278</v>
      </c>
      <c r="AH496" s="95">
        <v>1238333</v>
      </c>
      <c r="AI496" s="95">
        <v>792</v>
      </c>
      <c r="AJ496" s="95">
        <v>3111499</v>
      </c>
      <c r="AK496" s="95">
        <v>768</v>
      </c>
      <c r="AL496" s="95">
        <v>3225298</v>
      </c>
      <c r="AM496" s="95">
        <v>281</v>
      </c>
      <c r="AN496" s="95">
        <v>979480</v>
      </c>
      <c r="AO496" s="95">
        <v>263</v>
      </c>
      <c r="AP496" s="95">
        <v>1227362</v>
      </c>
      <c r="AQ496" s="72">
        <v>329.98</v>
      </c>
      <c r="AR496" s="72">
        <v>295.32</v>
      </c>
      <c r="AS496" s="72">
        <v>625.29999999999995</v>
      </c>
      <c r="AT496" s="95">
        <v>5183350</v>
      </c>
      <c r="AU496" s="95">
        <v>4443929</v>
      </c>
      <c r="AV496" s="95">
        <v>1309</v>
      </c>
      <c r="AW496" s="95">
        <v>1254</v>
      </c>
      <c r="AX496" s="72">
        <v>359.89</v>
      </c>
      <c r="AY496" s="72">
        <v>313.08</v>
      </c>
      <c r="AZ496" s="72">
        <v>672.97</v>
      </c>
      <c r="BA496" s="95">
        <v>5579716</v>
      </c>
      <c r="BB496" s="95">
        <v>4647375</v>
      </c>
      <c r="BC496" s="95">
        <v>1292</v>
      </c>
      <c r="BD496" s="95">
        <v>1237</v>
      </c>
      <c r="BE496" s="72">
        <v>351.37</v>
      </c>
      <c r="BF496" s="72">
        <v>315.95</v>
      </c>
      <c r="BG496" s="72">
        <v>667.32</v>
      </c>
      <c r="BH496" s="95">
        <v>5388660</v>
      </c>
      <c r="BI496" s="95">
        <v>4629321</v>
      </c>
      <c r="BJ496" s="95">
        <v>1278</v>
      </c>
      <c r="BK496" s="95">
        <v>1221</v>
      </c>
      <c r="BL496" s="72">
        <v>292.42</v>
      </c>
      <c r="BM496" s="72">
        <v>337.53</v>
      </c>
      <c r="BN496" s="72">
        <v>629.95000000000005</v>
      </c>
      <c r="BO496" s="95">
        <v>4372259</v>
      </c>
      <c r="BP496" s="95">
        <v>4860362</v>
      </c>
      <c r="BQ496" s="95">
        <v>1246</v>
      </c>
      <c r="BR496" s="95">
        <v>1200</v>
      </c>
      <c r="BS496" s="72">
        <v>317.72000000000003</v>
      </c>
      <c r="BT496" s="72">
        <v>359.9</v>
      </c>
      <c r="BU496" s="72">
        <v>677.62</v>
      </c>
      <c r="BV496" s="95">
        <v>4090979</v>
      </c>
      <c r="BW496" s="95">
        <v>4452660</v>
      </c>
      <c r="BX496" s="95">
        <v>1073</v>
      </c>
      <c r="BY496" s="95">
        <v>1031</v>
      </c>
      <c r="BZ496" s="95">
        <v>1283</v>
      </c>
      <c r="CA496" s="95">
        <v>1265</v>
      </c>
      <c r="CB496" s="95">
        <v>1251</v>
      </c>
      <c r="CC496" s="95">
        <v>1224</v>
      </c>
      <c r="CD496" s="95">
        <v>1052</v>
      </c>
      <c r="CE496" s="72">
        <v>650.75523149000003</v>
      </c>
      <c r="CF496" s="72">
        <v>676.59346364999999</v>
      </c>
      <c r="CG496" s="72">
        <v>712.40329333</v>
      </c>
      <c r="CH496" s="72">
        <v>716.50152150999998</v>
      </c>
      <c r="CI496" s="72">
        <v>731.52548966999996</v>
      </c>
      <c r="CJ496" s="96">
        <v>0.96088355459999997</v>
      </c>
      <c r="CK496" s="96">
        <v>0.99464454830000004</v>
      </c>
      <c r="CL496" s="96">
        <v>0.93671661299999998</v>
      </c>
      <c r="CM496" s="96">
        <v>0.87920259909999998</v>
      </c>
      <c r="CN496" s="96">
        <v>0.92631085260000001</v>
      </c>
      <c r="CO496" s="96">
        <v>0.9557256153</v>
      </c>
      <c r="CP496" s="96">
        <v>0.98307675179999998</v>
      </c>
      <c r="CQ496" s="96">
        <v>0.99584056389999998</v>
      </c>
      <c r="CR496" s="96">
        <v>0.98718273489999997</v>
      </c>
      <c r="CS496" s="95">
        <v>1228</v>
      </c>
      <c r="CT496" s="95">
        <v>1200</v>
      </c>
      <c r="CU496" s="95">
        <v>1238</v>
      </c>
      <c r="CV496" s="95">
        <v>1218</v>
      </c>
      <c r="CW496" s="95">
        <v>1071</v>
      </c>
      <c r="CX496" s="96">
        <v>0.97860778900000001</v>
      </c>
      <c r="CY496" s="96">
        <v>0.93629810400000002</v>
      </c>
      <c r="CZ496" s="96">
        <v>0.94657338499999999</v>
      </c>
      <c r="DA496" s="96">
        <v>0.94799683199999996</v>
      </c>
      <c r="DB496" s="96">
        <v>0.97062554400000001</v>
      </c>
      <c r="DC496">
        <v>2013</v>
      </c>
      <c r="DD496" s="6">
        <v>1188.5999999999999</v>
      </c>
      <c r="DE496" s="96">
        <v>2.5317211999999999E-3</v>
      </c>
      <c r="DF496" s="72">
        <v>756.23</v>
      </c>
      <c r="DG496" s="96">
        <v>1</v>
      </c>
      <c r="DH496" s="72">
        <v>756.23</v>
      </c>
      <c r="DI496" s="72">
        <v>700.09795784000005</v>
      </c>
      <c r="DJ496" s="96">
        <v>1</v>
      </c>
      <c r="DK496" s="72">
        <v>756.23</v>
      </c>
      <c r="DL496" s="96">
        <v>1</v>
      </c>
      <c r="DM496" s="72">
        <v>756.23</v>
      </c>
      <c r="DN496" s="96">
        <v>1</v>
      </c>
      <c r="DO496" s="96">
        <v>7.1279999999999998E-3</v>
      </c>
      <c r="DP496" s="72">
        <v>5.39</v>
      </c>
      <c r="DQ496" s="72">
        <v>750.84</v>
      </c>
      <c r="DR496" t="s">
        <v>51</v>
      </c>
      <c r="DT496" t="s">
        <v>339</v>
      </c>
    </row>
    <row r="497" spans="1:124" x14ac:dyDescent="0.3">
      <c r="A497" t="s">
        <v>52</v>
      </c>
      <c r="B497">
        <v>11771</v>
      </c>
      <c r="C497" s="95">
        <v>2119</v>
      </c>
      <c r="D497" s="95">
        <v>7506459</v>
      </c>
      <c r="E497" s="95">
        <v>2056</v>
      </c>
      <c r="F497" s="95">
        <v>6642793</v>
      </c>
      <c r="G497" s="95">
        <v>399</v>
      </c>
      <c r="H497" s="95">
        <v>1003142</v>
      </c>
      <c r="I497" s="95">
        <v>373</v>
      </c>
      <c r="J497" s="95">
        <v>1313237</v>
      </c>
      <c r="K497" s="95">
        <v>2077</v>
      </c>
      <c r="L497" s="95">
        <v>6621582</v>
      </c>
      <c r="M497" s="95">
        <v>2012</v>
      </c>
      <c r="N497" s="95">
        <v>6682977</v>
      </c>
      <c r="O497" s="95">
        <v>364</v>
      </c>
      <c r="P497" s="95">
        <v>1345057</v>
      </c>
      <c r="Q497" s="95">
        <v>344</v>
      </c>
      <c r="R497" s="95">
        <v>1443558</v>
      </c>
      <c r="S497" s="95">
        <v>2131</v>
      </c>
      <c r="T497" s="95">
        <v>7578174</v>
      </c>
      <c r="U497" s="95">
        <v>2052</v>
      </c>
      <c r="V497" s="95">
        <v>7092896</v>
      </c>
      <c r="W497" s="95">
        <v>370</v>
      </c>
      <c r="X497" s="95">
        <v>1100796</v>
      </c>
      <c r="Y497" s="95">
        <v>340</v>
      </c>
      <c r="Z497" s="95">
        <v>1503215</v>
      </c>
      <c r="AA497" s="95">
        <v>2151</v>
      </c>
      <c r="AB497" s="95">
        <v>6713762</v>
      </c>
      <c r="AC497" s="95">
        <v>2075</v>
      </c>
      <c r="AD497" s="95">
        <v>7962697</v>
      </c>
      <c r="AE497" s="95">
        <v>365</v>
      </c>
      <c r="AF497" s="95">
        <v>1093286</v>
      </c>
      <c r="AG497" s="95">
        <v>334</v>
      </c>
      <c r="AH497" s="95">
        <v>1647089</v>
      </c>
      <c r="AI497" s="95">
        <v>1979</v>
      </c>
      <c r="AJ497" s="95">
        <v>7142523</v>
      </c>
      <c r="AK497" s="95">
        <v>1902</v>
      </c>
      <c r="AL497" s="95">
        <v>7555624</v>
      </c>
      <c r="AM497" s="95">
        <v>352</v>
      </c>
      <c r="AN497" s="95">
        <v>1219635</v>
      </c>
      <c r="AO497" s="95">
        <v>328</v>
      </c>
      <c r="AP497" s="95">
        <v>1659794</v>
      </c>
      <c r="AQ497" s="72">
        <v>281.63</v>
      </c>
      <c r="AR497" s="72">
        <v>272.95</v>
      </c>
      <c r="AS497" s="72">
        <v>554.58000000000004</v>
      </c>
      <c r="AT497" s="95">
        <v>8509601</v>
      </c>
      <c r="AU497" s="95">
        <v>7956030</v>
      </c>
      <c r="AV497" s="95">
        <v>2518</v>
      </c>
      <c r="AW497" s="95">
        <v>2429</v>
      </c>
      <c r="AX497" s="72">
        <v>271.97000000000003</v>
      </c>
      <c r="AY497" s="72">
        <v>287.44</v>
      </c>
      <c r="AZ497" s="72">
        <v>559.41</v>
      </c>
      <c r="BA497" s="95">
        <v>7966639</v>
      </c>
      <c r="BB497" s="95">
        <v>8126535</v>
      </c>
      <c r="BC497" s="95">
        <v>2441</v>
      </c>
      <c r="BD497" s="95">
        <v>2356</v>
      </c>
      <c r="BE497" s="72">
        <v>289.18</v>
      </c>
      <c r="BF497" s="72">
        <v>299.47000000000003</v>
      </c>
      <c r="BG497" s="72">
        <v>588.65</v>
      </c>
      <c r="BH497" s="95">
        <v>8678970</v>
      </c>
      <c r="BI497" s="95">
        <v>8596111</v>
      </c>
      <c r="BJ497" s="95">
        <v>2501</v>
      </c>
      <c r="BK497" s="95">
        <v>2392</v>
      </c>
      <c r="BL497" s="72">
        <v>258.58</v>
      </c>
      <c r="BM497" s="72">
        <v>332.43</v>
      </c>
      <c r="BN497" s="72">
        <v>591.01</v>
      </c>
      <c r="BO497" s="95">
        <v>7807048</v>
      </c>
      <c r="BP497" s="95">
        <v>9609786</v>
      </c>
      <c r="BQ497" s="95">
        <v>2516</v>
      </c>
      <c r="BR497" s="95">
        <v>2409</v>
      </c>
      <c r="BS497" s="72">
        <v>298.95</v>
      </c>
      <c r="BT497" s="72">
        <v>344.37</v>
      </c>
      <c r="BU497" s="72">
        <v>643.32000000000005</v>
      </c>
      <c r="BV497" s="95">
        <v>8362158</v>
      </c>
      <c r="BW497" s="95">
        <v>9215418</v>
      </c>
      <c r="BX497" s="95">
        <v>2331</v>
      </c>
      <c r="BY497" s="95">
        <v>2230</v>
      </c>
      <c r="BZ497" s="95">
        <v>2476</v>
      </c>
      <c r="CA497" s="95">
        <v>2400</v>
      </c>
      <c r="CB497" s="95">
        <v>2448</v>
      </c>
      <c r="CC497" s="95">
        <v>2465</v>
      </c>
      <c r="CD497" s="95">
        <v>2282</v>
      </c>
      <c r="CE497" s="72">
        <v>650.75523149000003</v>
      </c>
      <c r="CF497" s="72">
        <v>676.59346364999999</v>
      </c>
      <c r="CG497" s="72">
        <v>712.40329333</v>
      </c>
      <c r="CH497" s="72">
        <v>716.50152150999998</v>
      </c>
      <c r="CI497" s="72">
        <v>731.52548966999996</v>
      </c>
      <c r="CJ497" s="96">
        <v>0.85220982199999995</v>
      </c>
      <c r="CK497" s="96">
        <v>0.82680373080000003</v>
      </c>
      <c r="CL497" s="96">
        <v>0.82628758950000003</v>
      </c>
      <c r="CM497" s="96">
        <v>0.82485519190000001</v>
      </c>
      <c r="CN497" s="96">
        <v>0.87942253429999995</v>
      </c>
      <c r="CO497" s="96">
        <v>0.94227298660000003</v>
      </c>
      <c r="CP497" s="96">
        <v>0.89349454530000005</v>
      </c>
      <c r="CQ497" s="96">
        <v>0.99584056389999998</v>
      </c>
      <c r="CR497" s="96">
        <v>0.89722637350000001</v>
      </c>
      <c r="CS497" s="95">
        <v>2384</v>
      </c>
      <c r="CT497" s="95">
        <v>2390</v>
      </c>
      <c r="CU497" s="95">
        <v>2419</v>
      </c>
      <c r="CV497" s="95">
        <v>2481</v>
      </c>
      <c r="CW497" s="95">
        <v>2290</v>
      </c>
      <c r="CX497" s="96">
        <v>0.94590077699999997</v>
      </c>
      <c r="CY497" s="96">
        <v>0.95674796600000001</v>
      </c>
      <c r="CZ497" s="96">
        <v>0.93346541800000005</v>
      </c>
      <c r="DA497" s="96">
        <v>0.94416035200000004</v>
      </c>
      <c r="DB497" s="96">
        <v>0.93064813999999996</v>
      </c>
      <c r="DC497">
        <v>2013</v>
      </c>
      <c r="DD497" s="6">
        <v>2363.1999999999998</v>
      </c>
      <c r="DE497" s="96">
        <v>2.0628257000000001E-3</v>
      </c>
      <c r="DF497" s="72">
        <v>687.64</v>
      </c>
      <c r="DG497" s="96">
        <v>1</v>
      </c>
      <c r="DH497" s="72">
        <v>687.64</v>
      </c>
      <c r="DI497" s="72">
        <v>700.09795784000005</v>
      </c>
      <c r="DJ497" s="96">
        <v>1</v>
      </c>
      <c r="DK497" s="72">
        <v>687.64</v>
      </c>
      <c r="DL497" s="96">
        <v>1</v>
      </c>
      <c r="DM497" s="72">
        <v>687.64</v>
      </c>
      <c r="DN497" s="96">
        <v>1</v>
      </c>
      <c r="DO497" s="96">
        <v>7.7299999999999999E-3</v>
      </c>
      <c r="DP497" s="72">
        <v>5.32</v>
      </c>
      <c r="DQ497" s="72">
        <v>682.32</v>
      </c>
      <c r="DR497" t="s">
        <v>52</v>
      </c>
      <c r="DT497" t="s">
        <v>339</v>
      </c>
    </row>
    <row r="498" spans="1:124" x14ac:dyDescent="0.3">
      <c r="A498" t="s">
        <v>408</v>
      </c>
      <c r="B498">
        <v>11772</v>
      </c>
      <c r="C498" s="95">
        <v>3110</v>
      </c>
      <c r="D498" s="95">
        <v>12079472</v>
      </c>
      <c r="E498" s="95">
        <v>3018</v>
      </c>
      <c r="F498" s="95">
        <v>9698912</v>
      </c>
      <c r="G498" s="95">
        <v>1286</v>
      </c>
      <c r="H498" s="95">
        <v>4124530</v>
      </c>
      <c r="I498" s="95">
        <v>1211</v>
      </c>
      <c r="J498" s="95">
        <v>3648520</v>
      </c>
      <c r="K498" s="95">
        <v>3187</v>
      </c>
      <c r="L498" s="95">
        <v>12034404</v>
      </c>
      <c r="M498" s="95">
        <v>3067</v>
      </c>
      <c r="N498" s="95">
        <v>10271963</v>
      </c>
      <c r="O498" s="95">
        <v>1314</v>
      </c>
      <c r="P498" s="95">
        <v>3772646</v>
      </c>
      <c r="Q498" s="95">
        <v>1218</v>
      </c>
      <c r="R498" s="95">
        <v>4056436</v>
      </c>
      <c r="S498" s="95">
        <v>3396</v>
      </c>
      <c r="T498" s="95">
        <v>13331655</v>
      </c>
      <c r="U498" s="95">
        <v>3262</v>
      </c>
      <c r="V498" s="95">
        <v>10677489</v>
      </c>
      <c r="W498" s="95">
        <v>1367</v>
      </c>
      <c r="X498" s="95">
        <v>3659075</v>
      </c>
      <c r="Y498" s="95">
        <v>1270</v>
      </c>
      <c r="Z498" s="95">
        <v>4375769</v>
      </c>
      <c r="AA498" s="95">
        <v>3520</v>
      </c>
      <c r="AB498" s="95">
        <v>12180749</v>
      </c>
      <c r="AC498" s="95">
        <v>3379</v>
      </c>
      <c r="AD498" s="95">
        <v>12718636</v>
      </c>
      <c r="AE498" s="95">
        <v>1405</v>
      </c>
      <c r="AF498" s="95">
        <v>5110438</v>
      </c>
      <c r="AG498" s="95">
        <v>1310</v>
      </c>
      <c r="AH498" s="95">
        <v>4974424</v>
      </c>
      <c r="AI498" s="95">
        <v>3384</v>
      </c>
      <c r="AJ498" s="95">
        <v>13088714.789999999</v>
      </c>
      <c r="AK498" s="95">
        <v>3235</v>
      </c>
      <c r="AL498" s="95">
        <v>13822833.699999999</v>
      </c>
      <c r="AM498" s="95">
        <v>1453</v>
      </c>
      <c r="AN498" s="95">
        <v>5071347</v>
      </c>
      <c r="AO498" s="95">
        <v>1352</v>
      </c>
      <c r="AP498" s="95">
        <v>5889764</v>
      </c>
      <c r="AQ498" s="72">
        <v>307.17</v>
      </c>
      <c r="AR498" s="72">
        <v>263.01</v>
      </c>
      <c r="AS498" s="72">
        <v>570.17999999999995</v>
      </c>
      <c r="AT498" s="95">
        <v>16204002</v>
      </c>
      <c r="AU498" s="95">
        <v>13347432</v>
      </c>
      <c r="AV498" s="95">
        <v>4396</v>
      </c>
      <c r="AW498" s="95">
        <v>4229</v>
      </c>
      <c r="AX498" s="72">
        <v>292.66000000000003</v>
      </c>
      <c r="AY498" s="72">
        <v>278.64999999999998</v>
      </c>
      <c r="AZ498" s="72">
        <v>571.30999999999995</v>
      </c>
      <c r="BA498" s="95">
        <v>15807050</v>
      </c>
      <c r="BB498" s="95">
        <v>14328399</v>
      </c>
      <c r="BC498" s="95">
        <v>4501</v>
      </c>
      <c r="BD498" s="95">
        <v>4285</v>
      </c>
      <c r="BE498" s="72">
        <v>297.27</v>
      </c>
      <c r="BF498" s="72">
        <v>276.8</v>
      </c>
      <c r="BG498" s="72">
        <v>574.07000000000005</v>
      </c>
      <c r="BH498" s="95">
        <v>16990730</v>
      </c>
      <c r="BI498" s="95">
        <v>15053258</v>
      </c>
      <c r="BJ498" s="95">
        <v>4763</v>
      </c>
      <c r="BK498" s="95">
        <v>4532</v>
      </c>
      <c r="BL498" s="72">
        <v>292.58</v>
      </c>
      <c r="BM498" s="72">
        <v>314.44</v>
      </c>
      <c r="BN498" s="72">
        <v>607.02</v>
      </c>
      <c r="BO498" s="95">
        <v>17291187</v>
      </c>
      <c r="BP498" s="95">
        <v>17693060</v>
      </c>
      <c r="BQ498" s="95">
        <v>4925</v>
      </c>
      <c r="BR498" s="95">
        <v>4689</v>
      </c>
      <c r="BS498" s="72">
        <v>312.87</v>
      </c>
      <c r="BT498" s="72">
        <v>358.12</v>
      </c>
      <c r="BU498" s="72">
        <v>670.99</v>
      </c>
      <c r="BV498" s="95">
        <v>18160061.789999999</v>
      </c>
      <c r="BW498" s="95">
        <v>19712597.699999999</v>
      </c>
      <c r="BX498" s="95">
        <v>4837</v>
      </c>
      <c r="BY498" s="95">
        <v>4587</v>
      </c>
      <c r="BZ498" s="95">
        <v>4316</v>
      </c>
      <c r="CA498" s="95">
        <v>4397</v>
      </c>
      <c r="CB498" s="95">
        <v>4652</v>
      </c>
      <c r="CC498" s="95">
        <v>4813</v>
      </c>
      <c r="CD498" s="95">
        <v>4715</v>
      </c>
      <c r="CE498" s="72">
        <v>650.75523149000003</v>
      </c>
      <c r="CF498" s="72">
        <v>676.59346364999999</v>
      </c>
      <c r="CG498" s="72">
        <v>712.40329333</v>
      </c>
      <c r="CH498" s="72">
        <v>716.50152150999998</v>
      </c>
      <c r="CI498" s="72">
        <v>731.52548966999996</v>
      </c>
      <c r="CJ498" s="96">
        <v>0.8761819689</v>
      </c>
      <c r="CK498" s="96">
        <v>0.84439184040000004</v>
      </c>
      <c r="CL498" s="96">
        <v>0.80582165380000004</v>
      </c>
      <c r="CM498" s="96">
        <v>0.84719987569999999</v>
      </c>
      <c r="CN498" s="96">
        <v>0.91724760039999997</v>
      </c>
      <c r="CO498" s="96">
        <v>0.96246156900000002</v>
      </c>
      <c r="CP498" s="96">
        <v>0.89163932930000001</v>
      </c>
      <c r="CQ498" s="96">
        <v>0.99584056389999998</v>
      </c>
      <c r="CR498" s="96">
        <v>0.89536340889999999</v>
      </c>
      <c r="CS498" s="95">
        <v>4310</v>
      </c>
      <c r="CT498" s="95">
        <v>4429</v>
      </c>
      <c r="CU498" s="95">
        <v>4679</v>
      </c>
      <c r="CV498" s="95">
        <v>4795</v>
      </c>
      <c r="CW498" s="95">
        <v>4799</v>
      </c>
      <c r="CX498" s="96">
        <v>0.94742093299999997</v>
      </c>
      <c r="CY498" s="96">
        <v>0.95071351000000004</v>
      </c>
      <c r="CZ498" s="96">
        <v>0.94595240800000002</v>
      </c>
      <c r="DA498" s="96">
        <v>0.963652289</v>
      </c>
      <c r="DB498" s="96">
        <v>1.00171853</v>
      </c>
      <c r="DC498">
        <v>2013</v>
      </c>
      <c r="DD498" s="6">
        <v>4464.3999999999996</v>
      </c>
      <c r="DE498" s="96">
        <v>1.5620600999999999E-3</v>
      </c>
      <c r="DF498" s="72">
        <v>686.56</v>
      </c>
      <c r="DG498" s="96">
        <v>1</v>
      </c>
      <c r="DH498" s="72">
        <v>686.56</v>
      </c>
      <c r="DI498" s="72">
        <v>694.28282756999999</v>
      </c>
      <c r="DJ498" s="96">
        <v>1</v>
      </c>
      <c r="DK498" s="72">
        <v>686.56</v>
      </c>
      <c r="DL498" s="96">
        <v>1</v>
      </c>
      <c r="DM498" s="72">
        <v>686.56</v>
      </c>
      <c r="DN498" s="96">
        <v>1</v>
      </c>
      <c r="DO498" s="96">
        <v>6.2719999999999998E-3</v>
      </c>
      <c r="DP498" s="72">
        <v>4.3099999999999996</v>
      </c>
      <c r="DQ498" s="72">
        <v>682.25</v>
      </c>
      <c r="DR498" t="s">
        <v>408</v>
      </c>
      <c r="DT498" t="s">
        <v>339</v>
      </c>
    </row>
    <row r="499" spans="1:124" x14ac:dyDescent="0.3">
      <c r="A499" t="s">
        <v>409</v>
      </c>
      <c r="B499">
        <v>11780</v>
      </c>
      <c r="C499" s="95">
        <v>19376</v>
      </c>
      <c r="D499" s="95">
        <v>71449216</v>
      </c>
      <c r="E499" s="95">
        <v>18905</v>
      </c>
      <c r="F499" s="95">
        <v>60125292</v>
      </c>
      <c r="G499" s="95">
        <v>4274</v>
      </c>
      <c r="H499" s="95">
        <v>13915054</v>
      </c>
      <c r="I499" s="95">
        <v>3877</v>
      </c>
      <c r="J499" s="95">
        <v>12335489</v>
      </c>
      <c r="K499" s="95">
        <v>19185</v>
      </c>
      <c r="L499" s="95">
        <v>70207847</v>
      </c>
      <c r="M499" s="95">
        <v>18652</v>
      </c>
      <c r="N499" s="95">
        <v>62590242</v>
      </c>
      <c r="O499" s="95">
        <v>4318</v>
      </c>
      <c r="P499" s="95">
        <v>13694999</v>
      </c>
      <c r="Q499" s="95">
        <v>3843</v>
      </c>
      <c r="R499" s="95">
        <v>12592806</v>
      </c>
      <c r="S499" s="95">
        <v>19332</v>
      </c>
      <c r="T499" s="95">
        <v>78863709</v>
      </c>
      <c r="U499" s="95">
        <v>18724</v>
      </c>
      <c r="V499" s="95">
        <v>67668919</v>
      </c>
      <c r="W499" s="95">
        <v>4512</v>
      </c>
      <c r="X499" s="95">
        <v>15112707</v>
      </c>
      <c r="Y499" s="95">
        <v>4009</v>
      </c>
      <c r="Z499" s="95">
        <v>13636781</v>
      </c>
      <c r="AA499" s="95">
        <v>19385</v>
      </c>
      <c r="AB499" s="95">
        <v>66485941</v>
      </c>
      <c r="AC499" s="95">
        <v>18719</v>
      </c>
      <c r="AD499" s="95">
        <v>73069358</v>
      </c>
      <c r="AE499" s="95">
        <v>4704</v>
      </c>
      <c r="AF499" s="95">
        <v>15410410</v>
      </c>
      <c r="AG499" s="95">
        <v>4189</v>
      </c>
      <c r="AH499" s="95">
        <v>16178469</v>
      </c>
      <c r="AI499" s="95">
        <v>18166</v>
      </c>
      <c r="AJ499" s="95">
        <v>63117590.490000002</v>
      </c>
      <c r="AK499" s="95">
        <v>17507</v>
      </c>
      <c r="AL499" s="95">
        <v>69812107.5</v>
      </c>
      <c r="AM499" s="95">
        <v>4759</v>
      </c>
      <c r="AN499" s="95">
        <v>15622707</v>
      </c>
      <c r="AO499" s="95">
        <v>4271</v>
      </c>
      <c r="AP499" s="95">
        <v>15868816</v>
      </c>
      <c r="AQ499" s="72">
        <v>300.79000000000002</v>
      </c>
      <c r="AR499" s="72">
        <v>265.05</v>
      </c>
      <c r="AS499" s="72">
        <v>565.84</v>
      </c>
      <c r="AT499" s="95">
        <v>85364270</v>
      </c>
      <c r="AU499" s="95">
        <v>72460781</v>
      </c>
      <c r="AV499" s="95">
        <v>23650</v>
      </c>
      <c r="AW499" s="95">
        <v>22782</v>
      </c>
      <c r="AX499" s="72">
        <v>297.49</v>
      </c>
      <c r="AY499" s="72">
        <v>278.52</v>
      </c>
      <c r="AZ499" s="72">
        <v>576.01</v>
      </c>
      <c r="BA499" s="95">
        <v>83902846</v>
      </c>
      <c r="BB499" s="95">
        <v>75183048</v>
      </c>
      <c r="BC499" s="95">
        <v>23503</v>
      </c>
      <c r="BD499" s="95">
        <v>22495</v>
      </c>
      <c r="BE499" s="72">
        <v>328.44</v>
      </c>
      <c r="BF499" s="72">
        <v>298.05</v>
      </c>
      <c r="BG499" s="72">
        <v>626.49</v>
      </c>
      <c r="BH499" s="95">
        <v>93976416</v>
      </c>
      <c r="BI499" s="95">
        <v>81305700</v>
      </c>
      <c r="BJ499" s="95">
        <v>23844</v>
      </c>
      <c r="BK499" s="95">
        <v>22733</v>
      </c>
      <c r="BL499" s="72">
        <v>283.31</v>
      </c>
      <c r="BM499" s="72">
        <v>324.66000000000003</v>
      </c>
      <c r="BN499" s="72">
        <v>607.97</v>
      </c>
      <c r="BO499" s="95">
        <v>81896351</v>
      </c>
      <c r="BP499" s="95">
        <v>89247827</v>
      </c>
      <c r="BQ499" s="95">
        <v>24089</v>
      </c>
      <c r="BR499" s="95">
        <v>22908</v>
      </c>
      <c r="BS499" s="72">
        <v>286.22000000000003</v>
      </c>
      <c r="BT499" s="72">
        <v>327.86</v>
      </c>
      <c r="BU499" s="72">
        <v>614.08000000000004</v>
      </c>
      <c r="BV499" s="95">
        <v>78740297.489999995</v>
      </c>
      <c r="BW499" s="95">
        <v>85680923.5</v>
      </c>
      <c r="BX499" s="95">
        <v>22925</v>
      </c>
      <c r="BY499" s="95">
        <v>21778</v>
      </c>
      <c r="BZ499" s="95">
        <v>23236</v>
      </c>
      <c r="CA499" s="95">
        <v>23016</v>
      </c>
      <c r="CB499" s="95">
        <v>23308</v>
      </c>
      <c r="CC499" s="95">
        <v>23528</v>
      </c>
      <c r="CD499" s="95">
        <v>22364</v>
      </c>
      <c r="CE499" s="72">
        <v>650.75523149000003</v>
      </c>
      <c r="CF499" s="72">
        <v>676.59346364999999</v>
      </c>
      <c r="CG499" s="72">
        <v>712.40329333</v>
      </c>
      <c r="CH499" s="72">
        <v>716.50152150999998</v>
      </c>
      <c r="CI499" s="72">
        <v>731.52548966999996</v>
      </c>
      <c r="CJ499" s="96">
        <v>0.86951279469999998</v>
      </c>
      <c r="CK499" s="96">
        <v>0.8513384047</v>
      </c>
      <c r="CL499" s="96">
        <v>0.87940357079999998</v>
      </c>
      <c r="CM499" s="96">
        <v>0.84852576270000002</v>
      </c>
      <c r="CN499" s="96">
        <v>0.83945126820000004</v>
      </c>
      <c r="CO499" s="96">
        <v>0.99789060839999999</v>
      </c>
      <c r="CP499" s="96">
        <v>0.85945929639999996</v>
      </c>
      <c r="CQ499" s="96">
        <v>0.99584056389999998</v>
      </c>
      <c r="CR499" s="96">
        <v>0.86304897069999997</v>
      </c>
      <c r="CS499" s="95">
        <v>21034</v>
      </c>
      <c r="CT499" s="95">
        <v>21208</v>
      </c>
      <c r="CU499" s="95">
        <v>21276</v>
      </c>
      <c r="CV499" s="95">
        <v>21273</v>
      </c>
      <c r="CW499" s="95">
        <v>19977</v>
      </c>
      <c r="CX499" s="96">
        <v>0.97396275700000001</v>
      </c>
      <c r="CY499" s="96">
        <v>0.99007533800000003</v>
      </c>
      <c r="CZ499" s="96">
        <v>0.99374478200000005</v>
      </c>
      <c r="DA499" s="96">
        <v>1.014374782</v>
      </c>
      <c r="DB499" s="96">
        <v>1.0182431869999999</v>
      </c>
      <c r="DC499">
        <v>2013</v>
      </c>
      <c r="DD499" s="6">
        <v>22539.200000000001</v>
      </c>
      <c r="DE499" s="96">
        <v>2.4346184000000001E-3</v>
      </c>
      <c r="DF499" s="72">
        <v>661.2</v>
      </c>
      <c r="DG499" s="96">
        <v>1</v>
      </c>
      <c r="DH499" s="72">
        <v>661.2</v>
      </c>
      <c r="DI499" s="72">
        <v>659.06873665000001</v>
      </c>
      <c r="DJ499" s="96">
        <v>1</v>
      </c>
      <c r="DK499" s="72">
        <v>661.2</v>
      </c>
      <c r="DL499" s="96">
        <v>1</v>
      </c>
      <c r="DM499" s="72">
        <v>661.2</v>
      </c>
      <c r="DN499" s="96">
        <v>1</v>
      </c>
      <c r="DO499" s="96">
        <v>5.3330000000000001E-3</v>
      </c>
      <c r="DP499" s="72">
        <v>3.53</v>
      </c>
      <c r="DQ499" s="72">
        <v>657.67</v>
      </c>
      <c r="DR499" t="s">
        <v>409</v>
      </c>
      <c r="DT499" t="s">
        <v>339</v>
      </c>
    </row>
    <row r="500" spans="1:124" x14ac:dyDescent="0.3">
      <c r="A500" t="s">
        <v>139</v>
      </c>
      <c r="B500">
        <v>11790</v>
      </c>
      <c r="C500" s="95">
        <v>7523</v>
      </c>
      <c r="D500" s="95">
        <v>31203330</v>
      </c>
      <c r="E500" s="95">
        <v>7210</v>
      </c>
      <c r="F500" s="95">
        <v>25111922</v>
      </c>
      <c r="G500" s="95">
        <v>2099</v>
      </c>
      <c r="H500" s="95">
        <v>6865379</v>
      </c>
      <c r="I500" s="95">
        <v>1842</v>
      </c>
      <c r="J500" s="95">
        <v>6085604</v>
      </c>
      <c r="K500" s="95">
        <v>7495</v>
      </c>
      <c r="L500" s="95">
        <v>30436533</v>
      </c>
      <c r="M500" s="95">
        <v>7136</v>
      </c>
      <c r="N500" s="95">
        <v>25107252</v>
      </c>
      <c r="O500" s="95">
        <v>2089</v>
      </c>
      <c r="P500" s="95">
        <v>6232564</v>
      </c>
      <c r="Q500" s="95">
        <v>1801</v>
      </c>
      <c r="R500" s="95">
        <v>6241636</v>
      </c>
      <c r="S500" s="95">
        <v>7936</v>
      </c>
      <c r="T500" s="95">
        <v>32116126</v>
      </c>
      <c r="U500" s="95">
        <v>7503</v>
      </c>
      <c r="V500" s="95">
        <v>28219072</v>
      </c>
      <c r="W500" s="95">
        <v>2199</v>
      </c>
      <c r="X500" s="95">
        <v>7561791</v>
      </c>
      <c r="Y500" s="95">
        <v>1882</v>
      </c>
      <c r="Z500" s="95">
        <v>7312339</v>
      </c>
      <c r="AA500" s="95">
        <v>8104</v>
      </c>
      <c r="AB500" s="95">
        <v>30822868</v>
      </c>
      <c r="AC500" s="95">
        <v>7632</v>
      </c>
      <c r="AD500" s="95">
        <v>29653372</v>
      </c>
      <c r="AE500" s="95">
        <v>2349</v>
      </c>
      <c r="AF500" s="95">
        <v>6660188</v>
      </c>
      <c r="AG500" s="95">
        <v>2016</v>
      </c>
      <c r="AH500" s="95">
        <v>7693591</v>
      </c>
      <c r="AI500" s="95">
        <v>7725</v>
      </c>
      <c r="AJ500" s="95">
        <v>29587265.260000002</v>
      </c>
      <c r="AK500" s="95">
        <v>7247</v>
      </c>
      <c r="AL500" s="95">
        <v>28594558</v>
      </c>
      <c r="AM500" s="95">
        <v>2498</v>
      </c>
      <c r="AN500" s="95">
        <v>7098067</v>
      </c>
      <c r="AO500" s="95">
        <v>2176</v>
      </c>
      <c r="AP500" s="95">
        <v>8536441</v>
      </c>
      <c r="AQ500" s="72">
        <v>329.7</v>
      </c>
      <c r="AR500" s="72">
        <v>287.20999999999998</v>
      </c>
      <c r="AS500" s="72">
        <v>616.91</v>
      </c>
      <c r="AT500" s="95">
        <v>38068709</v>
      </c>
      <c r="AU500" s="95">
        <v>31197526</v>
      </c>
      <c r="AV500" s="95">
        <v>9622</v>
      </c>
      <c r="AW500" s="95">
        <v>9052</v>
      </c>
      <c r="AX500" s="72">
        <v>318.83999999999997</v>
      </c>
      <c r="AY500" s="72">
        <v>292.31</v>
      </c>
      <c r="AZ500" s="72">
        <v>611.15</v>
      </c>
      <c r="BA500" s="95">
        <v>36669097</v>
      </c>
      <c r="BB500" s="95">
        <v>31348888</v>
      </c>
      <c r="BC500" s="95">
        <v>9584</v>
      </c>
      <c r="BD500" s="95">
        <v>8937</v>
      </c>
      <c r="BE500" s="72">
        <v>326.25</v>
      </c>
      <c r="BF500" s="72">
        <v>315.5</v>
      </c>
      <c r="BG500" s="72">
        <v>641.75</v>
      </c>
      <c r="BH500" s="95">
        <v>39677917</v>
      </c>
      <c r="BI500" s="95">
        <v>35531411</v>
      </c>
      <c r="BJ500" s="95">
        <v>10135</v>
      </c>
      <c r="BK500" s="95">
        <v>9385</v>
      </c>
      <c r="BL500" s="72">
        <v>298.82</v>
      </c>
      <c r="BM500" s="72">
        <v>322.58</v>
      </c>
      <c r="BN500" s="72">
        <v>621.4</v>
      </c>
      <c r="BO500" s="95">
        <v>37483056</v>
      </c>
      <c r="BP500" s="95">
        <v>37346963</v>
      </c>
      <c r="BQ500" s="95">
        <v>10453</v>
      </c>
      <c r="BR500" s="95">
        <v>9648</v>
      </c>
      <c r="BS500" s="72">
        <v>299.04000000000002</v>
      </c>
      <c r="BT500" s="72">
        <v>328.37</v>
      </c>
      <c r="BU500" s="72">
        <v>627.41</v>
      </c>
      <c r="BV500" s="95">
        <v>36685332.259999998</v>
      </c>
      <c r="BW500" s="95">
        <v>37130999</v>
      </c>
      <c r="BX500" s="95">
        <v>10223</v>
      </c>
      <c r="BY500" s="95">
        <v>9423</v>
      </c>
      <c r="BZ500" s="95">
        <v>9350</v>
      </c>
      <c r="CA500" s="95">
        <v>9272</v>
      </c>
      <c r="CB500" s="95">
        <v>9774</v>
      </c>
      <c r="CC500" s="95">
        <v>10071</v>
      </c>
      <c r="CD500" s="95">
        <v>9832</v>
      </c>
      <c r="CE500" s="72">
        <v>650.75523149000003</v>
      </c>
      <c r="CF500" s="72">
        <v>676.59346364999999</v>
      </c>
      <c r="CG500" s="72">
        <v>712.40329333</v>
      </c>
      <c r="CH500" s="72">
        <v>716.50152150999998</v>
      </c>
      <c r="CI500" s="72">
        <v>731.52548966999996</v>
      </c>
      <c r="CJ500" s="96">
        <v>0.94799084229999997</v>
      </c>
      <c r="CK500" s="96">
        <v>0.90327505779999995</v>
      </c>
      <c r="CL500" s="96">
        <v>0.900824022</v>
      </c>
      <c r="CM500" s="96">
        <v>0.86726961680000003</v>
      </c>
      <c r="CN500" s="96">
        <v>0.85767346300000002</v>
      </c>
      <c r="CO500" s="96">
        <v>0.96092491319999995</v>
      </c>
      <c r="CP500" s="96">
        <v>0.93181744799999999</v>
      </c>
      <c r="CQ500" s="96">
        <v>0.99584056389999998</v>
      </c>
      <c r="CR500" s="96">
        <v>0.93570933820000002</v>
      </c>
      <c r="CS500" s="95">
        <v>8186</v>
      </c>
      <c r="CT500" s="95">
        <v>8120</v>
      </c>
      <c r="CU500" s="95">
        <v>8598</v>
      </c>
      <c r="CV500" s="95">
        <v>8719</v>
      </c>
      <c r="CW500" s="95">
        <v>8439</v>
      </c>
      <c r="CX500" s="96">
        <v>0.949442538</v>
      </c>
      <c r="CY500" s="96">
        <v>0.96150359799999996</v>
      </c>
      <c r="CZ500" s="96">
        <v>0.95990060099999996</v>
      </c>
      <c r="DA500" s="96">
        <v>0.97542399099999999</v>
      </c>
      <c r="DB500" s="96">
        <v>0.95756970299999999</v>
      </c>
      <c r="DC500">
        <v>2013</v>
      </c>
      <c r="DD500" s="6">
        <v>9289</v>
      </c>
      <c r="DE500" s="96">
        <v>2.7300942999999999E-3</v>
      </c>
      <c r="DF500" s="72">
        <v>716.65</v>
      </c>
      <c r="DG500" s="96">
        <v>1</v>
      </c>
      <c r="DH500" s="72">
        <v>716.65</v>
      </c>
      <c r="DI500" s="72">
        <v>746.35519870999997</v>
      </c>
      <c r="DJ500" s="96">
        <v>1</v>
      </c>
      <c r="DK500" s="72">
        <v>716.65</v>
      </c>
      <c r="DL500" s="96">
        <v>1</v>
      </c>
      <c r="DM500" s="72">
        <v>716.65</v>
      </c>
      <c r="DN500" s="96">
        <v>1</v>
      </c>
      <c r="DO500" s="96">
        <v>1.1006999999999999E-2</v>
      </c>
      <c r="DP500" s="72">
        <v>7.89</v>
      </c>
      <c r="DQ500" s="72">
        <v>708.76</v>
      </c>
      <c r="DR500" t="s">
        <v>139</v>
      </c>
      <c r="DT500" t="s">
        <v>339</v>
      </c>
    </row>
    <row r="501" spans="1:124" x14ac:dyDescent="0.3">
      <c r="A501" t="s">
        <v>410</v>
      </c>
      <c r="B501">
        <v>11800</v>
      </c>
      <c r="C501" s="95">
        <v>2509</v>
      </c>
      <c r="D501" s="95">
        <v>8874263</v>
      </c>
      <c r="E501" s="95">
        <v>2407</v>
      </c>
      <c r="F501" s="95">
        <v>7313993</v>
      </c>
      <c r="G501" s="95">
        <v>441</v>
      </c>
      <c r="H501" s="95">
        <v>1482733</v>
      </c>
      <c r="I501" s="95">
        <v>384</v>
      </c>
      <c r="J501" s="95">
        <v>1401014</v>
      </c>
      <c r="K501" s="95">
        <v>2616</v>
      </c>
      <c r="L501" s="95">
        <v>9345413</v>
      </c>
      <c r="M501" s="95">
        <v>2493</v>
      </c>
      <c r="N501" s="95">
        <v>7522481</v>
      </c>
      <c r="O501" s="95">
        <v>418</v>
      </c>
      <c r="P501" s="95">
        <v>1431031</v>
      </c>
      <c r="Q501" s="95">
        <v>356</v>
      </c>
      <c r="R501" s="95">
        <v>1340894</v>
      </c>
      <c r="S501" s="95">
        <v>2714</v>
      </c>
      <c r="T501" s="95">
        <v>10644473</v>
      </c>
      <c r="U501" s="95">
        <v>2571</v>
      </c>
      <c r="V501" s="95">
        <v>8674408</v>
      </c>
      <c r="W501" s="95">
        <v>431</v>
      </c>
      <c r="X501" s="95">
        <v>1227144</v>
      </c>
      <c r="Y501" s="95">
        <v>367</v>
      </c>
      <c r="Z501" s="95">
        <v>1402891</v>
      </c>
      <c r="AA501" s="95">
        <v>2822</v>
      </c>
      <c r="AB501" s="95">
        <v>8350431</v>
      </c>
      <c r="AC501" s="95">
        <v>2655</v>
      </c>
      <c r="AD501" s="95">
        <v>9058766</v>
      </c>
      <c r="AE501" s="95">
        <v>411</v>
      </c>
      <c r="AF501" s="95">
        <v>1405097</v>
      </c>
      <c r="AG501" s="95">
        <v>353</v>
      </c>
      <c r="AH501" s="95">
        <v>1658510</v>
      </c>
      <c r="AI501" s="95">
        <v>2737</v>
      </c>
      <c r="AJ501" s="95">
        <v>8056579</v>
      </c>
      <c r="AK501" s="95">
        <v>2549</v>
      </c>
      <c r="AL501" s="95">
        <v>9507169</v>
      </c>
      <c r="AM501" s="95">
        <v>391</v>
      </c>
      <c r="AN501" s="95">
        <v>1275900.5</v>
      </c>
      <c r="AO501" s="95">
        <v>339</v>
      </c>
      <c r="AP501" s="95">
        <v>1513231</v>
      </c>
      <c r="AQ501" s="72">
        <v>292.57</v>
      </c>
      <c r="AR501" s="72">
        <v>260.20999999999998</v>
      </c>
      <c r="AS501" s="72">
        <v>552.78</v>
      </c>
      <c r="AT501" s="95">
        <v>10356996</v>
      </c>
      <c r="AU501" s="95">
        <v>8715007</v>
      </c>
      <c r="AV501" s="95">
        <v>2950</v>
      </c>
      <c r="AW501" s="95">
        <v>2791</v>
      </c>
      <c r="AX501" s="72">
        <v>295.99</v>
      </c>
      <c r="AY501" s="72">
        <v>259.25</v>
      </c>
      <c r="AZ501" s="72">
        <v>555.24</v>
      </c>
      <c r="BA501" s="95">
        <v>10776444</v>
      </c>
      <c r="BB501" s="95">
        <v>8863375</v>
      </c>
      <c r="BC501" s="95">
        <v>3034</v>
      </c>
      <c r="BD501" s="95">
        <v>2849</v>
      </c>
      <c r="BE501" s="72">
        <v>314.56</v>
      </c>
      <c r="BF501" s="72">
        <v>285.83</v>
      </c>
      <c r="BG501" s="72">
        <v>600.39</v>
      </c>
      <c r="BH501" s="95">
        <v>11871617</v>
      </c>
      <c r="BI501" s="95">
        <v>10077299</v>
      </c>
      <c r="BJ501" s="95">
        <v>3145</v>
      </c>
      <c r="BK501" s="95">
        <v>2938</v>
      </c>
      <c r="BL501" s="72">
        <v>251.46</v>
      </c>
      <c r="BM501" s="72">
        <v>296.91000000000003</v>
      </c>
      <c r="BN501" s="72">
        <v>548.37</v>
      </c>
      <c r="BO501" s="95">
        <v>9755528</v>
      </c>
      <c r="BP501" s="95">
        <v>10717276</v>
      </c>
      <c r="BQ501" s="95">
        <v>3233</v>
      </c>
      <c r="BR501" s="95">
        <v>3008</v>
      </c>
      <c r="BS501" s="72">
        <v>248.63</v>
      </c>
      <c r="BT501" s="72">
        <v>317.99</v>
      </c>
      <c r="BU501" s="72">
        <v>566.62</v>
      </c>
      <c r="BV501" s="95">
        <v>9332479.5</v>
      </c>
      <c r="BW501" s="95">
        <v>11020400</v>
      </c>
      <c r="BX501" s="95">
        <v>3128</v>
      </c>
      <c r="BY501" s="95">
        <v>2888</v>
      </c>
      <c r="BZ501" s="95">
        <v>2874</v>
      </c>
      <c r="CA501" s="95">
        <v>2945</v>
      </c>
      <c r="CB501" s="95">
        <v>3045</v>
      </c>
      <c r="CC501" s="95">
        <v>3126</v>
      </c>
      <c r="CD501" s="95">
        <v>3011</v>
      </c>
      <c r="CE501" s="72">
        <v>650.75523149000003</v>
      </c>
      <c r="CF501" s="72">
        <v>676.59346364999999</v>
      </c>
      <c r="CG501" s="72">
        <v>712.40329333</v>
      </c>
      <c r="CH501" s="72">
        <v>716.50152150999998</v>
      </c>
      <c r="CI501" s="72">
        <v>731.52548966999996</v>
      </c>
      <c r="CJ501" s="96">
        <v>0.84944380509999995</v>
      </c>
      <c r="CK501" s="96">
        <v>0.82064050249999998</v>
      </c>
      <c r="CL501" s="96">
        <v>0.84276701919999997</v>
      </c>
      <c r="CM501" s="96">
        <v>0.76534380390000001</v>
      </c>
      <c r="CN501" s="96">
        <v>0.77457314610000005</v>
      </c>
      <c r="CO501" s="96">
        <v>0.89251354130000005</v>
      </c>
      <c r="CP501" s="96">
        <v>0.90816958830000005</v>
      </c>
      <c r="CQ501" s="96">
        <v>0.99584056389999998</v>
      </c>
      <c r="CR501" s="96">
        <v>0.9119627092</v>
      </c>
      <c r="CS501" s="95">
        <v>2701</v>
      </c>
      <c r="CT501" s="95">
        <v>2793</v>
      </c>
      <c r="CU501" s="95">
        <v>2903</v>
      </c>
      <c r="CV501" s="95">
        <v>3061</v>
      </c>
      <c r="CW501" s="95">
        <v>2930</v>
      </c>
      <c r="CX501" s="96">
        <v>0.90424905099999997</v>
      </c>
      <c r="CY501" s="96">
        <v>0.89879001300000005</v>
      </c>
      <c r="CZ501" s="96">
        <v>0.89689770899999999</v>
      </c>
      <c r="DA501" s="96">
        <v>0.88028547199999996</v>
      </c>
      <c r="DB501" s="96">
        <v>0.88414326300000001</v>
      </c>
      <c r="DC501">
        <v>2013</v>
      </c>
      <c r="DD501" s="6">
        <v>2894.8</v>
      </c>
      <c r="DE501" s="96">
        <v>8.4818239999999998E-4</v>
      </c>
      <c r="DF501" s="72">
        <v>699.78</v>
      </c>
      <c r="DG501" s="96">
        <v>1</v>
      </c>
      <c r="DH501" s="72">
        <v>699.78</v>
      </c>
      <c r="DI501" s="72">
        <v>676.63960512999995</v>
      </c>
      <c r="DJ501" s="96">
        <v>1</v>
      </c>
      <c r="DK501" s="72">
        <v>699.78</v>
      </c>
      <c r="DL501" s="96">
        <v>1</v>
      </c>
      <c r="DM501" s="72">
        <v>699.78</v>
      </c>
      <c r="DN501" s="96">
        <v>1</v>
      </c>
      <c r="DO501" s="96">
        <v>3.4390000000000002E-3</v>
      </c>
      <c r="DP501" s="72">
        <v>2.41</v>
      </c>
      <c r="DQ501" s="72">
        <v>697.37</v>
      </c>
      <c r="DR501" t="s">
        <v>410</v>
      </c>
      <c r="DT501" t="s">
        <v>339</v>
      </c>
    </row>
    <row r="502" spans="1:124" x14ac:dyDescent="0.3">
      <c r="A502" t="s">
        <v>411</v>
      </c>
      <c r="B502">
        <v>11801</v>
      </c>
      <c r="C502" s="95">
        <v>943</v>
      </c>
      <c r="D502" s="95">
        <v>3390630</v>
      </c>
      <c r="E502" s="95">
        <v>917</v>
      </c>
      <c r="F502" s="95">
        <v>2495939</v>
      </c>
      <c r="G502" s="95">
        <v>281</v>
      </c>
      <c r="H502" s="95">
        <v>753209</v>
      </c>
      <c r="I502" s="95">
        <v>254</v>
      </c>
      <c r="J502" s="95">
        <v>713961</v>
      </c>
      <c r="K502" s="95">
        <v>943</v>
      </c>
      <c r="L502" s="95">
        <v>3217688</v>
      </c>
      <c r="M502" s="95">
        <v>910</v>
      </c>
      <c r="N502" s="95">
        <v>2774243</v>
      </c>
      <c r="O502" s="95">
        <v>277</v>
      </c>
      <c r="P502" s="95">
        <v>731738</v>
      </c>
      <c r="Q502" s="95">
        <v>250</v>
      </c>
      <c r="R502" s="95">
        <v>835635</v>
      </c>
      <c r="S502" s="95">
        <v>973</v>
      </c>
      <c r="T502" s="95">
        <v>3025632</v>
      </c>
      <c r="U502" s="95">
        <v>934</v>
      </c>
      <c r="V502" s="95">
        <v>3126688</v>
      </c>
      <c r="W502" s="95">
        <v>287</v>
      </c>
      <c r="X502" s="95">
        <v>673148</v>
      </c>
      <c r="Y502" s="95">
        <v>256</v>
      </c>
      <c r="Z502" s="95">
        <v>940295</v>
      </c>
      <c r="AA502" s="95">
        <v>990</v>
      </c>
      <c r="AB502" s="95">
        <v>2619062</v>
      </c>
      <c r="AC502" s="95">
        <v>953</v>
      </c>
      <c r="AD502" s="95">
        <v>3479295</v>
      </c>
      <c r="AE502" s="95">
        <v>281</v>
      </c>
      <c r="AF502" s="95">
        <v>724494</v>
      </c>
      <c r="AG502" s="95">
        <v>250</v>
      </c>
      <c r="AH502" s="95">
        <v>942848</v>
      </c>
      <c r="AI502" s="95">
        <v>945</v>
      </c>
      <c r="AJ502" s="95">
        <v>3394609</v>
      </c>
      <c r="AK502" s="95">
        <v>910</v>
      </c>
      <c r="AL502" s="95">
        <v>3473111</v>
      </c>
      <c r="AM502" s="95">
        <v>270</v>
      </c>
      <c r="AN502" s="95">
        <v>374274</v>
      </c>
      <c r="AO502" s="95">
        <v>243</v>
      </c>
      <c r="AP502" s="95">
        <v>1003893</v>
      </c>
      <c r="AQ502" s="72">
        <v>282.12</v>
      </c>
      <c r="AR502" s="72">
        <v>228.43</v>
      </c>
      <c r="AS502" s="72">
        <v>510.55</v>
      </c>
      <c r="AT502" s="95">
        <v>4143839</v>
      </c>
      <c r="AU502" s="95">
        <v>3209900</v>
      </c>
      <c r="AV502" s="95">
        <v>1224</v>
      </c>
      <c r="AW502" s="95">
        <v>1171</v>
      </c>
      <c r="AX502" s="72">
        <v>269.77</v>
      </c>
      <c r="AY502" s="72">
        <v>259.33</v>
      </c>
      <c r="AZ502" s="72">
        <v>529.1</v>
      </c>
      <c r="BA502" s="95">
        <v>3949426</v>
      </c>
      <c r="BB502" s="95">
        <v>3609878</v>
      </c>
      <c r="BC502" s="95">
        <v>1220</v>
      </c>
      <c r="BD502" s="95">
        <v>1160</v>
      </c>
      <c r="BE502" s="72">
        <v>244.63</v>
      </c>
      <c r="BF502" s="72">
        <v>284.8</v>
      </c>
      <c r="BG502" s="72">
        <v>529.42999999999995</v>
      </c>
      <c r="BH502" s="95">
        <v>3698780</v>
      </c>
      <c r="BI502" s="95">
        <v>4066983</v>
      </c>
      <c r="BJ502" s="95">
        <v>1260</v>
      </c>
      <c r="BK502" s="95">
        <v>1190</v>
      </c>
      <c r="BL502" s="72">
        <v>219.22</v>
      </c>
      <c r="BM502" s="72">
        <v>306.33</v>
      </c>
      <c r="BN502" s="72">
        <v>525.54999999999995</v>
      </c>
      <c r="BO502" s="95">
        <v>3343556</v>
      </c>
      <c r="BP502" s="95">
        <v>4422143</v>
      </c>
      <c r="BQ502" s="95">
        <v>1271</v>
      </c>
      <c r="BR502" s="95">
        <v>1203</v>
      </c>
      <c r="BS502" s="72">
        <v>258.5</v>
      </c>
      <c r="BT502" s="72">
        <v>323.58</v>
      </c>
      <c r="BU502" s="72">
        <v>582.08000000000004</v>
      </c>
      <c r="BV502" s="95">
        <v>3768883</v>
      </c>
      <c r="BW502" s="95">
        <v>4477004</v>
      </c>
      <c r="BX502" s="95">
        <v>1215</v>
      </c>
      <c r="BY502" s="95">
        <v>1153</v>
      </c>
      <c r="BZ502" s="95">
        <v>1199</v>
      </c>
      <c r="CA502" s="95">
        <v>1191</v>
      </c>
      <c r="CB502" s="95">
        <v>1226</v>
      </c>
      <c r="CC502" s="95">
        <v>1239</v>
      </c>
      <c r="CD502" s="95">
        <v>1185</v>
      </c>
      <c r="CE502" s="72">
        <v>650.75523149000003</v>
      </c>
      <c r="CF502" s="72">
        <v>676.59346364999999</v>
      </c>
      <c r="CG502" s="72">
        <v>712.40329333</v>
      </c>
      <c r="CH502" s="72">
        <v>716.50152150999998</v>
      </c>
      <c r="CI502" s="72">
        <v>731.52548966999996</v>
      </c>
      <c r="CJ502" s="96">
        <v>0.78454997410000005</v>
      </c>
      <c r="CK502" s="96">
        <v>0.78200578109999996</v>
      </c>
      <c r="CL502" s="96">
        <v>0.74316051729999999</v>
      </c>
      <c r="CM502" s="96">
        <v>0.73349460430000002</v>
      </c>
      <c r="CN502" s="96">
        <v>0.79570706449999995</v>
      </c>
      <c r="CO502" s="96">
        <v>0.91074561300000001</v>
      </c>
      <c r="CP502" s="96">
        <v>0.8430274901</v>
      </c>
      <c r="CQ502" s="96">
        <v>0.99584056389999998</v>
      </c>
      <c r="CR502" s="96">
        <v>0.84654853419999998</v>
      </c>
      <c r="CS502" s="95">
        <v>1800</v>
      </c>
      <c r="CT502" s="95">
        <v>1806</v>
      </c>
      <c r="CU502" s="95">
        <v>1851</v>
      </c>
      <c r="CV502" s="95">
        <v>1912</v>
      </c>
      <c r="CW502" s="95">
        <v>1785</v>
      </c>
      <c r="CX502" s="96">
        <v>0.92192408400000003</v>
      </c>
      <c r="CY502" s="96">
        <v>0.91043281899999995</v>
      </c>
      <c r="CZ502" s="96">
        <v>0.90730448100000005</v>
      </c>
      <c r="DA502" s="96">
        <v>0.90177499699999997</v>
      </c>
      <c r="DB502" s="96">
        <v>0.91296690800000002</v>
      </c>
      <c r="DC502">
        <v>2013</v>
      </c>
      <c r="DD502" s="6">
        <v>1175.4000000000001</v>
      </c>
      <c r="DE502" s="96">
        <v>8.662098E-4</v>
      </c>
      <c r="DF502" s="72">
        <v>649.58000000000004</v>
      </c>
      <c r="DG502" s="96">
        <v>1</v>
      </c>
      <c r="DH502" s="72">
        <v>649.58000000000004</v>
      </c>
      <c r="DI502" s="72">
        <v>676.63960512999995</v>
      </c>
      <c r="DJ502" s="96">
        <v>1</v>
      </c>
      <c r="DK502" s="72">
        <v>649.58000000000004</v>
      </c>
      <c r="DL502" s="96">
        <v>1</v>
      </c>
      <c r="DM502" s="72">
        <v>649.58000000000004</v>
      </c>
      <c r="DN502" s="96">
        <v>1</v>
      </c>
      <c r="DO502" s="96">
        <v>2.8770000000000002E-3</v>
      </c>
      <c r="DP502" s="72">
        <v>1.87</v>
      </c>
      <c r="DQ502" s="72">
        <v>647.71</v>
      </c>
      <c r="DR502" t="s">
        <v>411</v>
      </c>
      <c r="DT502" t="s">
        <v>339</v>
      </c>
    </row>
    <row r="503" spans="1:124" x14ac:dyDescent="0.3">
      <c r="A503" t="s">
        <v>412</v>
      </c>
      <c r="B503">
        <v>11810</v>
      </c>
      <c r="C503" s="95">
        <v>4995</v>
      </c>
      <c r="D503" s="95">
        <v>19664730</v>
      </c>
      <c r="E503" s="95">
        <v>4775</v>
      </c>
      <c r="F503" s="95">
        <v>18292176</v>
      </c>
      <c r="G503" s="95">
        <v>1373</v>
      </c>
      <c r="H503" s="95">
        <v>4892482</v>
      </c>
      <c r="I503" s="95">
        <v>1195</v>
      </c>
      <c r="J503" s="95">
        <v>4686026</v>
      </c>
      <c r="K503" s="95">
        <v>5199</v>
      </c>
      <c r="L503" s="95">
        <v>20974643</v>
      </c>
      <c r="M503" s="95">
        <v>4932</v>
      </c>
      <c r="N503" s="95">
        <v>20937453</v>
      </c>
      <c r="O503" s="95">
        <v>1411</v>
      </c>
      <c r="P503" s="95">
        <v>5841733</v>
      </c>
      <c r="Q503" s="95">
        <v>1212</v>
      </c>
      <c r="R503" s="95">
        <v>5159525</v>
      </c>
      <c r="S503" s="95">
        <v>5474</v>
      </c>
      <c r="T503" s="95">
        <v>23565816</v>
      </c>
      <c r="U503" s="95">
        <v>5150</v>
      </c>
      <c r="V503" s="95">
        <v>22172709</v>
      </c>
      <c r="W503" s="95">
        <v>1411</v>
      </c>
      <c r="X503" s="95">
        <v>5403359</v>
      </c>
      <c r="Y503" s="95">
        <v>1198</v>
      </c>
      <c r="Z503" s="95">
        <v>5128806</v>
      </c>
      <c r="AA503" s="95">
        <v>5542</v>
      </c>
      <c r="AB503" s="95">
        <v>22509394</v>
      </c>
      <c r="AC503" s="95">
        <v>5194</v>
      </c>
      <c r="AD503" s="95">
        <v>24179122</v>
      </c>
      <c r="AE503" s="95">
        <v>1431</v>
      </c>
      <c r="AF503" s="95">
        <v>5465171</v>
      </c>
      <c r="AG503" s="95">
        <v>1199</v>
      </c>
      <c r="AH503" s="95">
        <v>5794418</v>
      </c>
      <c r="AI503" s="95">
        <v>5500</v>
      </c>
      <c r="AJ503" s="95">
        <v>21057176.260000002</v>
      </c>
      <c r="AK503" s="95">
        <v>5109</v>
      </c>
      <c r="AL503" s="95">
        <v>23982940</v>
      </c>
      <c r="AM503" s="95">
        <v>1430</v>
      </c>
      <c r="AN503" s="95">
        <v>4970165</v>
      </c>
      <c r="AO503" s="95">
        <v>1218</v>
      </c>
      <c r="AP503" s="95">
        <v>5855964</v>
      </c>
      <c r="AQ503" s="72">
        <v>321.36</v>
      </c>
      <c r="AR503" s="72">
        <v>320.75</v>
      </c>
      <c r="AS503" s="72">
        <v>642.11</v>
      </c>
      <c r="AT503" s="95">
        <v>24557212</v>
      </c>
      <c r="AU503" s="95">
        <v>22978202</v>
      </c>
      <c r="AV503" s="95">
        <v>6368</v>
      </c>
      <c r="AW503" s="95">
        <v>5970</v>
      </c>
      <c r="AX503" s="72">
        <v>338.08</v>
      </c>
      <c r="AY503" s="72">
        <v>353.96</v>
      </c>
      <c r="AZ503" s="72">
        <v>692.04</v>
      </c>
      <c r="BA503" s="95">
        <v>26816376</v>
      </c>
      <c r="BB503" s="95">
        <v>26096978</v>
      </c>
      <c r="BC503" s="95">
        <v>6610</v>
      </c>
      <c r="BD503" s="95">
        <v>6144</v>
      </c>
      <c r="BE503" s="72">
        <v>350.63</v>
      </c>
      <c r="BF503" s="72">
        <v>358.4</v>
      </c>
      <c r="BG503" s="72">
        <v>709.03</v>
      </c>
      <c r="BH503" s="95">
        <v>28969175</v>
      </c>
      <c r="BI503" s="95">
        <v>27301515</v>
      </c>
      <c r="BJ503" s="95">
        <v>6885</v>
      </c>
      <c r="BK503" s="95">
        <v>6348</v>
      </c>
      <c r="BL503" s="72">
        <v>334.32</v>
      </c>
      <c r="BM503" s="72">
        <v>390.71</v>
      </c>
      <c r="BN503" s="72">
        <v>725.03</v>
      </c>
      <c r="BO503" s="95">
        <v>27974565</v>
      </c>
      <c r="BP503" s="95">
        <v>29973540</v>
      </c>
      <c r="BQ503" s="95">
        <v>6973</v>
      </c>
      <c r="BR503" s="95">
        <v>6393</v>
      </c>
      <c r="BS503" s="72">
        <v>312.98</v>
      </c>
      <c r="BT503" s="72">
        <v>393.01</v>
      </c>
      <c r="BU503" s="72">
        <v>705.99</v>
      </c>
      <c r="BV503" s="95">
        <v>26027341.260000002</v>
      </c>
      <c r="BW503" s="95">
        <v>29838904</v>
      </c>
      <c r="BX503" s="95">
        <v>6930</v>
      </c>
      <c r="BY503" s="95">
        <v>6327</v>
      </c>
      <c r="BZ503" s="95">
        <v>6178</v>
      </c>
      <c r="CA503" s="95">
        <v>6385</v>
      </c>
      <c r="CB503" s="95">
        <v>6626</v>
      </c>
      <c r="CC503" s="95">
        <v>6698</v>
      </c>
      <c r="CD503" s="95">
        <v>6635</v>
      </c>
      <c r="CE503" s="72">
        <v>650.75523149000003</v>
      </c>
      <c r="CF503" s="72">
        <v>676.59346364999999</v>
      </c>
      <c r="CG503" s="72">
        <v>712.40329333</v>
      </c>
      <c r="CH503" s="72">
        <v>716.50152150999998</v>
      </c>
      <c r="CI503" s="72">
        <v>731.52548966999996</v>
      </c>
      <c r="CJ503" s="96">
        <v>0.98671507950000004</v>
      </c>
      <c r="CK503" s="96">
        <v>1.0228298633999999</v>
      </c>
      <c r="CL503" s="96">
        <v>0.99526491049999999</v>
      </c>
      <c r="CM503" s="96">
        <v>1.0119029453999999</v>
      </c>
      <c r="CN503" s="96">
        <v>0.9650928231</v>
      </c>
      <c r="CO503" s="96">
        <v>0.95970838670000003</v>
      </c>
      <c r="CP503" s="96">
        <v>1.0381915363000001</v>
      </c>
      <c r="CQ503" s="96">
        <v>0.99584056389999998</v>
      </c>
      <c r="CR503" s="96">
        <v>1.0425277154999999</v>
      </c>
      <c r="CS503" s="95">
        <v>7496</v>
      </c>
      <c r="CT503" s="95">
        <v>7884</v>
      </c>
      <c r="CU503" s="95">
        <v>8348</v>
      </c>
      <c r="CV503" s="95">
        <v>8451</v>
      </c>
      <c r="CW503" s="95">
        <v>8514</v>
      </c>
      <c r="CX503" s="96">
        <v>0.93776973799999996</v>
      </c>
      <c r="CY503" s="96">
        <v>0.95530791900000001</v>
      </c>
      <c r="CZ503" s="96">
        <v>0.96996967099999998</v>
      </c>
      <c r="DA503" s="96">
        <v>0.96034268899999997</v>
      </c>
      <c r="DB503" s="96">
        <v>0.97240790600000004</v>
      </c>
      <c r="DC503">
        <v>2013</v>
      </c>
      <c r="DD503" s="6">
        <v>6236.4</v>
      </c>
      <c r="DE503" s="96">
        <v>1.3411779999999999E-3</v>
      </c>
      <c r="DF503" s="72">
        <v>799.58</v>
      </c>
      <c r="DG503" s="96">
        <v>1</v>
      </c>
      <c r="DH503" s="72">
        <v>799.58</v>
      </c>
      <c r="DI503" s="72">
        <v>746.35519870999997</v>
      </c>
      <c r="DJ503" s="96">
        <v>1</v>
      </c>
      <c r="DK503" s="72">
        <v>799.58</v>
      </c>
      <c r="DL503" s="96">
        <v>1</v>
      </c>
      <c r="DM503" s="72">
        <v>799.58</v>
      </c>
      <c r="DN503" s="96">
        <v>1</v>
      </c>
      <c r="DO503" s="96">
        <v>4.0070000000000001E-3</v>
      </c>
      <c r="DP503" s="72">
        <v>3.2</v>
      </c>
      <c r="DQ503" s="72">
        <v>796.38</v>
      </c>
      <c r="DR503" t="s">
        <v>412</v>
      </c>
      <c r="DT503" t="s">
        <v>339</v>
      </c>
    </row>
    <row r="504" spans="1:124" x14ac:dyDescent="0.3">
      <c r="A504" t="s">
        <v>413</v>
      </c>
      <c r="B504">
        <v>11811</v>
      </c>
      <c r="C504" s="95">
        <v>3105</v>
      </c>
      <c r="D504" s="95">
        <v>13129019</v>
      </c>
      <c r="E504" s="95">
        <v>2994</v>
      </c>
      <c r="F504" s="95">
        <v>9976384</v>
      </c>
      <c r="G504" s="95">
        <v>941</v>
      </c>
      <c r="H504" s="95">
        <v>3190376</v>
      </c>
      <c r="I504" s="95">
        <v>861</v>
      </c>
      <c r="J504" s="95">
        <v>3062077</v>
      </c>
      <c r="K504" s="95">
        <v>3102</v>
      </c>
      <c r="L504" s="95">
        <v>14617153</v>
      </c>
      <c r="M504" s="95">
        <v>2983</v>
      </c>
      <c r="N504" s="95">
        <v>10906786</v>
      </c>
      <c r="O504" s="95">
        <v>955</v>
      </c>
      <c r="P504" s="95">
        <v>3429611</v>
      </c>
      <c r="Q504" s="95">
        <v>872</v>
      </c>
      <c r="R504" s="95">
        <v>3164461</v>
      </c>
      <c r="S504" s="95">
        <v>3128</v>
      </c>
      <c r="T504" s="95">
        <v>13958371</v>
      </c>
      <c r="U504" s="95">
        <v>2996</v>
      </c>
      <c r="V504" s="95">
        <v>11551639</v>
      </c>
      <c r="W504" s="95">
        <v>971</v>
      </c>
      <c r="X504" s="95">
        <v>3875278</v>
      </c>
      <c r="Y504" s="95">
        <v>880</v>
      </c>
      <c r="Z504" s="95">
        <v>3353560</v>
      </c>
      <c r="AA504" s="95">
        <v>3206</v>
      </c>
      <c r="AB504" s="95">
        <v>13465099</v>
      </c>
      <c r="AC504" s="95">
        <v>3066</v>
      </c>
      <c r="AD504" s="95">
        <v>12885169</v>
      </c>
      <c r="AE504" s="95">
        <v>976</v>
      </c>
      <c r="AF504" s="95">
        <v>4133635</v>
      </c>
      <c r="AG504" s="95">
        <v>882</v>
      </c>
      <c r="AH504" s="95">
        <v>3829682</v>
      </c>
      <c r="AI504" s="95">
        <v>3138</v>
      </c>
      <c r="AJ504" s="95">
        <v>13881818</v>
      </c>
      <c r="AK504" s="95">
        <v>2978</v>
      </c>
      <c r="AL504" s="95">
        <v>12737317.41</v>
      </c>
      <c r="AM504" s="95">
        <v>974</v>
      </c>
      <c r="AN504" s="95">
        <v>3753543</v>
      </c>
      <c r="AO504" s="95">
        <v>886</v>
      </c>
      <c r="AP504" s="95">
        <v>4044178</v>
      </c>
      <c r="AQ504" s="72">
        <v>336.12</v>
      </c>
      <c r="AR504" s="72">
        <v>281.85000000000002</v>
      </c>
      <c r="AS504" s="72">
        <v>617.97</v>
      </c>
      <c r="AT504" s="95">
        <v>16319395</v>
      </c>
      <c r="AU504" s="95">
        <v>13038461</v>
      </c>
      <c r="AV504" s="95">
        <v>4046</v>
      </c>
      <c r="AW504" s="95">
        <v>3855</v>
      </c>
      <c r="AX504" s="72">
        <v>370.69</v>
      </c>
      <c r="AY504" s="72">
        <v>304.18</v>
      </c>
      <c r="AZ504" s="72">
        <v>674.87</v>
      </c>
      <c r="BA504" s="95">
        <v>18046764</v>
      </c>
      <c r="BB504" s="95">
        <v>14071247</v>
      </c>
      <c r="BC504" s="95">
        <v>4057</v>
      </c>
      <c r="BD504" s="95">
        <v>3855</v>
      </c>
      <c r="BE504" s="72">
        <v>362.56</v>
      </c>
      <c r="BF504" s="72">
        <v>320.45999999999998</v>
      </c>
      <c r="BG504" s="72">
        <v>683.02</v>
      </c>
      <c r="BH504" s="95">
        <v>17833649</v>
      </c>
      <c r="BI504" s="95">
        <v>14905199</v>
      </c>
      <c r="BJ504" s="95">
        <v>4099</v>
      </c>
      <c r="BK504" s="95">
        <v>3876</v>
      </c>
      <c r="BL504" s="72">
        <v>350.68</v>
      </c>
      <c r="BM504" s="72">
        <v>352.81</v>
      </c>
      <c r="BN504" s="72">
        <v>703.49</v>
      </c>
      <c r="BO504" s="95">
        <v>17598734</v>
      </c>
      <c r="BP504" s="95">
        <v>16714851</v>
      </c>
      <c r="BQ504" s="95">
        <v>4182</v>
      </c>
      <c r="BR504" s="95">
        <v>3948</v>
      </c>
      <c r="BS504" s="72">
        <v>357.4</v>
      </c>
      <c r="BT504" s="72">
        <v>361.92</v>
      </c>
      <c r="BU504" s="72">
        <v>719.32</v>
      </c>
      <c r="BV504" s="95">
        <v>17635361</v>
      </c>
      <c r="BW504" s="95">
        <v>16781495.41</v>
      </c>
      <c r="BX504" s="95">
        <v>4112</v>
      </c>
      <c r="BY504" s="95">
        <v>3864</v>
      </c>
      <c r="BZ504" s="95">
        <v>3955</v>
      </c>
      <c r="CA504" s="95">
        <v>3959</v>
      </c>
      <c r="CB504" s="95">
        <v>3992</v>
      </c>
      <c r="CC504" s="95">
        <v>4071</v>
      </c>
      <c r="CD504" s="95">
        <v>3991</v>
      </c>
      <c r="CE504" s="72">
        <v>650.75523149000003</v>
      </c>
      <c r="CF504" s="72">
        <v>676.59346364999999</v>
      </c>
      <c r="CG504" s="72">
        <v>712.40329333</v>
      </c>
      <c r="CH504" s="72">
        <v>716.50152150999998</v>
      </c>
      <c r="CI504" s="72">
        <v>731.52548966999996</v>
      </c>
      <c r="CJ504" s="96">
        <v>0.94961971889999996</v>
      </c>
      <c r="CK504" s="96">
        <v>0.99745273379999999</v>
      </c>
      <c r="CL504" s="96">
        <v>0.95875469189999996</v>
      </c>
      <c r="CM504" s="96">
        <v>0.98184020390000004</v>
      </c>
      <c r="CN504" s="96">
        <v>0.98331501789999998</v>
      </c>
      <c r="CO504" s="96">
        <v>1.0069864762</v>
      </c>
      <c r="CP504" s="96">
        <v>0.96743749430000003</v>
      </c>
      <c r="CQ504" s="96">
        <v>0.99584056389999998</v>
      </c>
      <c r="CR504" s="96">
        <v>0.97147815739999999</v>
      </c>
      <c r="CS504" s="95">
        <v>2998</v>
      </c>
      <c r="CT504" s="95">
        <v>3139</v>
      </c>
      <c r="CU504" s="95">
        <v>3162</v>
      </c>
      <c r="CV504" s="95">
        <v>3190</v>
      </c>
      <c r="CW504" s="95">
        <v>3059</v>
      </c>
      <c r="CX504" s="96">
        <v>0.99331108099999998</v>
      </c>
      <c r="CY504" s="96">
        <v>0.98982575800000006</v>
      </c>
      <c r="CZ504" s="96">
        <v>0.99794968399999995</v>
      </c>
      <c r="DA504" s="96">
        <v>1.0185715339999999</v>
      </c>
      <c r="DB504" s="96">
        <v>1.035258569</v>
      </c>
      <c r="DC504">
        <v>2013</v>
      </c>
      <c r="DD504" s="6">
        <v>3879.6</v>
      </c>
      <c r="DE504" s="96">
        <v>5.2685088000000001E-3</v>
      </c>
      <c r="DF504" s="72">
        <v>742.15</v>
      </c>
      <c r="DG504" s="96">
        <v>1</v>
      </c>
      <c r="DH504" s="72">
        <v>742.15</v>
      </c>
      <c r="DI504" s="72">
        <v>700.09795784000005</v>
      </c>
      <c r="DJ504" s="96">
        <v>1</v>
      </c>
      <c r="DK504" s="72">
        <v>742.15</v>
      </c>
      <c r="DL504" s="96">
        <v>1</v>
      </c>
      <c r="DM504" s="72">
        <v>742.15</v>
      </c>
      <c r="DN504" s="96">
        <v>1</v>
      </c>
      <c r="DO504" s="96">
        <v>1.4035000000000001E-2</v>
      </c>
      <c r="DP504" s="72">
        <v>10.42</v>
      </c>
      <c r="DQ504" s="72">
        <v>731.73</v>
      </c>
      <c r="DR504" t="s">
        <v>413</v>
      </c>
      <c r="DT504" t="s">
        <v>339</v>
      </c>
    </row>
    <row r="505" spans="1:124" x14ac:dyDescent="0.3">
      <c r="A505" t="s">
        <v>54</v>
      </c>
      <c r="B505">
        <v>11812</v>
      </c>
      <c r="C505" s="95">
        <v>3623</v>
      </c>
      <c r="D505" s="95">
        <v>11239273</v>
      </c>
      <c r="E505" s="95">
        <v>3517</v>
      </c>
      <c r="F505" s="95">
        <v>12414705</v>
      </c>
      <c r="G505" s="95">
        <v>582</v>
      </c>
      <c r="H505" s="95">
        <v>1954312</v>
      </c>
      <c r="I505" s="95">
        <v>522</v>
      </c>
      <c r="J505" s="95">
        <v>1849527</v>
      </c>
      <c r="K505" s="95">
        <v>3773</v>
      </c>
      <c r="L505" s="95">
        <v>12708022</v>
      </c>
      <c r="M505" s="95">
        <v>3643</v>
      </c>
      <c r="N505" s="95">
        <v>13578453</v>
      </c>
      <c r="O505" s="95">
        <v>598</v>
      </c>
      <c r="P505" s="95">
        <v>2845125</v>
      </c>
      <c r="Q505" s="95">
        <v>523</v>
      </c>
      <c r="R505" s="95">
        <v>2446664</v>
      </c>
      <c r="S505" s="95">
        <v>4044</v>
      </c>
      <c r="T505" s="95">
        <v>14338059</v>
      </c>
      <c r="U505" s="95">
        <v>3887</v>
      </c>
      <c r="V505" s="95">
        <v>15654553</v>
      </c>
      <c r="W505" s="95">
        <v>628</v>
      </c>
      <c r="X505" s="95">
        <v>3107035</v>
      </c>
      <c r="Y505" s="95">
        <v>546</v>
      </c>
      <c r="Z505" s="95">
        <v>2864526</v>
      </c>
      <c r="AA505" s="95">
        <v>4191</v>
      </c>
      <c r="AB505" s="95">
        <v>13995615</v>
      </c>
      <c r="AC505" s="95">
        <v>4025</v>
      </c>
      <c r="AD505" s="95">
        <v>17045714</v>
      </c>
      <c r="AE505" s="95">
        <v>634</v>
      </c>
      <c r="AF505" s="95">
        <v>2666297</v>
      </c>
      <c r="AG505" s="95">
        <v>555</v>
      </c>
      <c r="AH505" s="95">
        <v>2801636</v>
      </c>
      <c r="AI505" s="95">
        <v>4061</v>
      </c>
      <c r="AJ505" s="95">
        <v>13841036.449999999</v>
      </c>
      <c r="AK505" s="95">
        <v>3882</v>
      </c>
      <c r="AL505" s="95">
        <v>16395599.68</v>
      </c>
      <c r="AM505" s="95">
        <v>623</v>
      </c>
      <c r="AN505" s="95">
        <v>2519700</v>
      </c>
      <c r="AO505" s="95">
        <v>555</v>
      </c>
      <c r="AP505" s="95">
        <v>2775834</v>
      </c>
      <c r="AQ505" s="72">
        <v>261.47000000000003</v>
      </c>
      <c r="AR505" s="72">
        <v>294.3</v>
      </c>
      <c r="AS505" s="72">
        <v>555.77</v>
      </c>
      <c r="AT505" s="95">
        <v>13193585</v>
      </c>
      <c r="AU505" s="95">
        <v>14264232</v>
      </c>
      <c r="AV505" s="95">
        <v>4205</v>
      </c>
      <c r="AW505" s="95">
        <v>4039</v>
      </c>
      <c r="AX505" s="72">
        <v>296.52</v>
      </c>
      <c r="AY505" s="72">
        <v>320.55</v>
      </c>
      <c r="AZ505" s="72">
        <v>617.07000000000005</v>
      </c>
      <c r="BA505" s="95">
        <v>15553147</v>
      </c>
      <c r="BB505" s="95">
        <v>16025117</v>
      </c>
      <c r="BC505" s="95">
        <v>4371</v>
      </c>
      <c r="BD505" s="95">
        <v>4166</v>
      </c>
      <c r="BE505" s="72">
        <v>311.16000000000003</v>
      </c>
      <c r="BF505" s="72">
        <v>348.13</v>
      </c>
      <c r="BG505" s="72">
        <v>659.29</v>
      </c>
      <c r="BH505" s="95">
        <v>17445094</v>
      </c>
      <c r="BI505" s="95">
        <v>18519079</v>
      </c>
      <c r="BJ505" s="95">
        <v>4672</v>
      </c>
      <c r="BK505" s="95">
        <v>4433</v>
      </c>
      <c r="BL505" s="72">
        <v>287.77</v>
      </c>
      <c r="BM505" s="72">
        <v>361.12</v>
      </c>
      <c r="BN505" s="72">
        <v>648.89</v>
      </c>
      <c r="BO505" s="95">
        <v>16661912</v>
      </c>
      <c r="BP505" s="95">
        <v>19847350</v>
      </c>
      <c r="BQ505" s="95">
        <v>4825</v>
      </c>
      <c r="BR505" s="95">
        <v>4580</v>
      </c>
      <c r="BS505" s="72">
        <v>291.07</v>
      </c>
      <c r="BT505" s="72">
        <v>360.07</v>
      </c>
      <c r="BU505" s="72">
        <v>651.14</v>
      </c>
      <c r="BV505" s="95">
        <v>16360736.449999999</v>
      </c>
      <c r="BW505" s="95">
        <v>19171433.68</v>
      </c>
      <c r="BX505" s="95">
        <v>4684</v>
      </c>
      <c r="BY505" s="95">
        <v>4437</v>
      </c>
      <c r="BZ505" s="95">
        <v>4126</v>
      </c>
      <c r="CA505" s="95">
        <v>4272</v>
      </c>
      <c r="CB505" s="95">
        <v>4557</v>
      </c>
      <c r="CC505" s="95">
        <v>4709</v>
      </c>
      <c r="CD505" s="95">
        <v>4563</v>
      </c>
      <c r="CE505" s="72">
        <v>650.75523149000003</v>
      </c>
      <c r="CF505" s="72">
        <v>676.59346364999999</v>
      </c>
      <c r="CG505" s="72">
        <v>712.40329333</v>
      </c>
      <c r="CH505" s="72">
        <v>716.50152150999998</v>
      </c>
      <c r="CI505" s="72">
        <v>731.52548966999996</v>
      </c>
      <c r="CJ505" s="96">
        <v>0.85403846660000005</v>
      </c>
      <c r="CK505" s="96">
        <v>0.91202477289999995</v>
      </c>
      <c r="CL505" s="96">
        <v>0.92544490759999998</v>
      </c>
      <c r="CM505" s="96">
        <v>0.90563659740000002</v>
      </c>
      <c r="CN505" s="96">
        <v>0.89011252399999996</v>
      </c>
      <c r="CO505" s="96">
        <v>0.90854493449999996</v>
      </c>
      <c r="CP505" s="96">
        <v>0.98778983799999998</v>
      </c>
      <c r="CQ505" s="96">
        <v>0.99584056389999998</v>
      </c>
      <c r="CR505" s="96">
        <v>0.99191550610000001</v>
      </c>
      <c r="CS505" s="95">
        <v>4308</v>
      </c>
      <c r="CT505" s="95">
        <v>4505</v>
      </c>
      <c r="CU505" s="95">
        <v>4785</v>
      </c>
      <c r="CV505" s="95">
        <v>4933</v>
      </c>
      <c r="CW505" s="95">
        <v>4697</v>
      </c>
      <c r="CX505" s="96">
        <v>0.90870115699999998</v>
      </c>
      <c r="CY505" s="96">
        <v>0.88846214999999995</v>
      </c>
      <c r="CZ505" s="96">
        <v>0.89777580899999998</v>
      </c>
      <c r="DA505" s="96">
        <v>0.92833212600000004</v>
      </c>
      <c r="DB505" s="96">
        <v>0.917853001</v>
      </c>
      <c r="DC505">
        <v>2013</v>
      </c>
      <c r="DD505" s="6">
        <v>4331</v>
      </c>
      <c r="DE505" s="96">
        <v>1.0572629999999999E-3</v>
      </c>
      <c r="DF505" s="72">
        <v>760.98</v>
      </c>
      <c r="DG505" s="96">
        <v>1</v>
      </c>
      <c r="DH505" s="72">
        <v>760.98</v>
      </c>
      <c r="DI505" s="72">
        <v>746.35519870999997</v>
      </c>
      <c r="DJ505" s="96">
        <v>1</v>
      </c>
      <c r="DK505" s="72">
        <v>760.98</v>
      </c>
      <c r="DL505" s="96">
        <v>1</v>
      </c>
      <c r="DM505" s="72">
        <v>760.98</v>
      </c>
      <c r="DN505" s="96">
        <v>1</v>
      </c>
      <c r="DO505" s="96">
        <v>4.5240000000000002E-3</v>
      </c>
      <c r="DP505" s="72">
        <v>3.44</v>
      </c>
      <c r="DQ505" s="72">
        <v>757.54</v>
      </c>
      <c r="DR505" t="s">
        <v>54</v>
      </c>
      <c r="DT505" t="s">
        <v>339</v>
      </c>
    </row>
    <row r="506" spans="1:124" x14ac:dyDescent="0.3">
      <c r="A506" t="s">
        <v>414</v>
      </c>
      <c r="B506">
        <v>11820</v>
      </c>
      <c r="C506" s="95">
        <v>2189</v>
      </c>
      <c r="D506" s="95">
        <v>8952798</v>
      </c>
      <c r="E506" s="95">
        <v>2165</v>
      </c>
      <c r="F506" s="95">
        <v>7957681</v>
      </c>
      <c r="G506" s="95">
        <v>820</v>
      </c>
      <c r="H506" s="95">
        <v>2737641</v>
      </c>
      <c r="I506" s="95">
        <v>780</v>
      </c>
      <c r="J506" s="95">
        <v>2635416</v>
      </c>
      <c r="K506" s="95">
        <v>2212</v>
      </c>
      <c r="L506" s="95">
        <v>7907363</v>
      </c>
      <c r="M506" s="95">
        <v>2183</v>
      </c>
      <c r="N506" s="95">
        <v>8457725</v>
      </c>
      <c r="O506" s="95">
        <v>825</v>
      </c>
      <c r="P506" s="95">
        <v>2700213</v>
      </c>
      <c r="Q506" s="95">
        <v>772</v>
      </c>
      <c r="R506" s="95">
        <v>2993055</v>
      </c>
      <c r="S506" s="95">
        <v>2303</v>
      </c>
      <c r="T506" s="95">
        <v>8208371</v>
      </c>
      <c r="U506" s="95">
        <v>2265</v>
      </c>
      <c r="V506" s="95">
        <v>9662760</v>
      </c>
      <c r="W506" s="95">
        <v>820</v>
      </c>
      <c r="X506" s="95">
        <v>3094393</v>
      </c>
      <c r="Y506" s="95">
        <v>766</v>
      </c>
      <c r="Z506" s="95">
        <v>3426882</v>
      </c>
      <c r="AA506" s="95">
        <v>2385</v>
      </c>
      <c r="AB506" s="95">
        <v>9738070</v>
      </c>
      <c r="AC506" s="95">
        <v>2334</v>
      </c>
      <c r="AD506" s="95">
        <v>10799462</v>
      </c>
      <c r="AE506" s="95">
        <v>825</v>
      </c>
      <c r="AF506" s="95">
        <v>3141229</v>
      </c>
      <c r="AG506" s="95">
        <v>768</v>
      </c>
      <c r="AH506" s="95">
        <v>3490921</v>
      </c>
      <c r="AI506" s="95">
        <v>2234</v>
      </c>
      <c r="AJ506" s="95">
        <v>10295587</v>
      </c>
      <c r="AK506" s="95">
        <v>2173</v>
      </c>
      <c r="AL506" s="95">
        <v>11013368</v>
      </c>
      <c r="AM506" s="95">
        <v>778</v>
      </c>
      <c r="AN506" s="95">
        <v>2988140</v>
      </c>
      <c r="AO506" s="95">
        <v>728</v>
      </c>
      <c r="AP506" s="95">
        <v>3425501</v>
      </c>
      <c r="AQ506" s="72">
        <v>323.76</v>
      </c>
      <c r="AR506" s="72">
        <v>299.75</v>
      </c>
      <c r="AS506" s="72">
        <v>623.51</v>
      </c>
      <c r="AT506" s="95">
        <v>11690439</v>
      </c>
      <c r="AU506" s="95">
        <v>10593097</v>
      </c>
      <c r="AV506" s="95">
        <v>3009</v>
      </c>
      <c r="AW506" s="95">
        <v>2945</v>
      </c>
      <c r="AX506" s="72">
        <v>291.07</v>
      </c>
      <c r="AY506" s="72">
        <v>322.92</v>
      </c>
      <c r="AZ506" s="72">
        <v>613.99</v>
      </c>
      <c r="BA506" s="95">
        <v>10607576</v>
      </c>
      <c r="BB506" s="95">
        <v>11450780</v>
      </c>
      <c r="BC506" s="95">
        <v>3037</v>
      </c>
      <c r="BD506" s="95">
        <v>2955</v>
      </c>
      <c r="BE506" s="72">
        <v>301.60000000000002</v>
      </c>
      <c r="BF506" s="72">
        <v>359.88</v>
      </c>
      <c r="BG506" s="72">
        <v>661.48</v>
      </c>
      <c r="BH506" s="95">
        <v>11302764</v>
      </c>
      <c r="BI506" s="95">
        <v>13089642</v>
      </c>
      <c r="BJ506" s="95">
        <v>3123</v>
      </c>
      <c r="BK506" s="95">
        <v>3031</v>
      </c>
      <c r="BL506" s="72">
        <v>334.35</v>
      </c>
      <c r="BM506" s="72">
        <v>383.9</v>
      </c>
      <c r="BN506" s="72">
        <v>718.25</v>
      </c>
      <c r="BO506" s="95">
        <v>12879299</v>
      </c>
      <c r="BP506" s="95">
        <v>14290383</v>
      </c>
      <c r="BQ506" s="95">
        <v>3210</v>
      </c>
      <c r="BR506" s="95">
        <v>3102</v>
      </c>
      <c r="BS506" s="72">
        <v>367.52</v>
      </c>
      <c r="BT506" s="72">
        <v>414.77</v>
      </c>
      <c r="BU506" s="72">
        <v>782.29</v>
      </c>
      <c r="BV506" s="95">
        <v>13283727</v>
      </c>
      <c r="BW506" s="95">
        <v>14438869</v>
      </c>
      <c r="BX506" s="95">
        <v>3012</v>
      </c>
      <c r="BY506" s="95">
        <v>2901</v>
      </c>
      <c r="BZ506" s="95">
        <v>2978</v>
      </c>
      <c r="CA506" s="95">
        <v>2997</v>
      </c>
      <c r="CB506" s="95">
        <v>3079</v>
      </c>
      <c r="CC506" s="95">
        <v>3159</v>
      </c>
      <c r="CD506" s="95">
        <v>2958</v>
      </c>
      <c r="CE506" s="72">
        <v>650.75523149000003</v>
      </c>
      <c r="CF506" s="72">
        <v>676.59346364999999</v>
      </c>
      <c r="CG506" s="72">
        <v>712.40329333</v>
      </c>
      <c r="CH506" s="72">
        <v>716.50152150999998</v>
      </c>
      <c r="CI506" s="72">
        <v>731.52548966999996</v>
      </c>
      <c r="CJ506" s="96">
        <v>0.95813290439999999</v>
      </c>
      <c r="CK506" s="96">
        <v>0.90747255630000001</v>
      </c>
      <c r="CL506" s="96">
        <v>0.92851900909999996</v>
      </c>
      <c r="CM506" s="96">
        <v>1.0024402997999999</v>
      </c>
      <c r="CN506" s="96">
        <v>1.0693954086999999</v>
      </c>
      <c r="CO506" s="96">
        <v>1.0606081198999999</v>
      </c>
      <c r="CP506" s="96">
        <v>0.91757928060000005</v>
      </c>
      <c r="CQ506" s="96">
        <v>0.99584056389999998</v>
      </c>
      <c r="CR506" s="96">
        <v>0.92141170269999995</v>
      </c>
      <c r="CS506" s="95">
        <v>2811</v>
      </c>
      <c r="CT506" s="95">
        <v>2885</v>
      </c>
      <c r="CU506" s="95">
        <v>2952</v>
      </c>
      <c r="CV506" s="95">
        <v>3022</v>
      </c>
      <c r="CW506" s="95">
        <v>2857</v>
      </c>
      <c r="CX506" s="96">
        <v>1.0354219010000001</v>
      </c>
      <c r="CY506" s="96">
        <v>1.039491597</v>
      </c>
      <c r="CZ506" s="96">
        <v>1.0610844580000001</v>
      </c>
      <c r="DA506" s="96">
        <v>1.06244377</v>
      </c>
      <c r="DB506" s="96">
        <v>1.1042784539999999</v>
      </c>
      <c r="DC506">
        <v>2013</v>
      </c>
      <c r="DD506" s="6">
        <v>2986.8</v>
      </c>
      <c r="DE506" s="96">
        <v>2.9576649999999999E-3</v>
      </c>
      <c r="DF506" s="72">
        <v>705.54</v>
      </c>
      <c r="DG506" s="96">
        <v>1</v>
      </c>
      <c r="DH506" s="72">
        <v>705.54</v>
      </c>
      <c r="DI506" s="72">
        <v>700.09795784000005</v>
      </c>
      <c r="DJ506" s="96">
        <v>1</v>
      </c>
      <c r="DK506" s="72">
        <v>705.54</v>
      </c>
      <c r="DL506" s="96">
        <v>1</v>
      </c>
      <c r="DM506" s="72">
        <v>705.54</v>
      </c>
      <c r="DN506" s="96">
        <v>1</v>
      </c>
      <c r="DO506" s="96">
        <v>6.7390000000000002E-3</v>
      </c>
      <c r="DP506" s="72">
        <v>4.75</v>
      </c>
      <c r="DQ506" s="72">
        <v>700.79</v>
      </c>
      <c r="DR506" t="s">
        <v>414</v>
      </c>
      <c r="DT506" t="s">
        <v>339</v>
      </c>
    </row>
    <row r="507" spans="1:124" x14ac:dyDescent="0.3">
      <c r="A507" t="s">
        <v>55</v>
      </c>
      <c r="B507">
        <v>11821</v>
      </c>
      <c r="C507" s="95">
        <v>1703</v>
      </c>
      <c r="D507" s="95">
        <v>7330421</v>
      </c>
      <c r="E507" s="95">
        <v>1655</v>
      </c>
      <c r="F507" s="95">
        <v>5412136</v>
      </c>
      <c r="G507" s="95">
        <v>404</v>
      </c>
      <c r="H507" s="95">
        <v>1286399</v>
      </c>
      <c r="I507" s="95">
        <v>356</v>
      </c>
      <c r="J507" s="95">
        <v>1003460</v>
      </c>
      <c r="K507" s="95">
        <v>1685</v>
      </c>
      <c r="L507" s="95">
        <v>7516900</v>
      </c>
      <c r="M507" s="95">
        <v>1626</v>
      </c>
      <c r="N507" s="95">
        <v>5508328</v>
      </c>
      <c r="O507" s="95">
        <v>371</v>
      </c>
      <c r="P507" s="95">
        <v>1360521</v>
      </c>
      <c r="Q507" s="95">
        <v>335</v>
      </c>
      <c r="R507" s="95">
        <v>1199346</v>
      </c>
      <c r="S507" s="95">
        <v>1729</v>
      </c>
      <c r="T507" s="95">
        <v>7187509</v>
      </c>
      <c r="U507" s="95">
        <v>1655</v>
      </c>
      <c r="V507" s="95">
        <v>5656342</v>
      </c>
      <c r="W507" s="95">
        <v>388</v>
      </c>
      <c r="X507" s="95">
        <v>1293309</v>
      </c>
      <c r="Y507" s="95">
        <v>332</v>
      </c>
      <c r="Z507" s="95">
        <v>1220434</v>
      </c>
      <c r="AA507" s="95">
        <v>1768</v>
      </c>
      <c r="AB507" s="95">
        <v>7642494</v>
      </c>
      <c r="AC507" s="95">
        <v>1684</v>
      </c>
      <c r="AD507" s="95">
        <v>7021657</v>
      </c>
      <c r="AE507" s="95">
        <v>393</v>
      </c>
      <c r="AF507" s="95">
        <v>1232322</v>
      </c>
      <c r="AG507" s="95">
        <v>344</v>
      </c>
      <c r="AH507" s="95">
        <v>1513968</v>
      </c>
      <c r="AI507" s="95">
        <v>1625</v>
      </c>
      <c r="AJ507" s="95">
        <v>5669572</v>
      </c>
      <c r="AK507" s="95">
        <v>1548</v>
      </c>
      <c r="AL507" s="95">
        <v>5669042</v>
      </c>
      <c r="AM507" s="95">
        <v>406</v>
      </c>
      <c r="AN507" s="95">
        <v>1673883</v>
      </c>
      <c r="AO507" s="95">
        <v>357</v>
      </c>
      <c r="AP507" s="95">
        <v>1424288</v>
      </c>
      <c r="AQ507" s="72">
        <v>340.8</v>
      </c>
      <c r="AR507" s="72">
        <v>265.85000000000002</v>
      </c>
      <c r="AS507" s="72">
        <v>606.65</v>
      </c>
      <c r="AT507" s="95">
        <v>8616820</v>
      </c>
      <c r="AU507" s="95">
        <v>6415596</v>
      </c>
      <c r="AV507" s="95">
        <v>2107</v>
      </c>
      <c r="AW507" s="95">
        <v>2011</v>
      </c>
      <c r="AX507" s="72">
        <v>359.82</v>
      </c>
      <c r="AY507" s="72">
        <v>285.04000000000002</v>
      </c>
      <c r="AZ507" s="72">
        <v>644.86</v>
      </c>
      <c r="BA507" s="95">
        <v>8877421</v>
      </c>
      <c r="BB507" s="95">
        <v>6707674</v>
      </c>
      <c r="BC507" s="95">
        <v>2056</v>
      </c>
      <c r="BD507" s="95">
        <v>1961</v>
      </c>
      <c r="BE507" s="72">
        <v>333.84</v>
      </c>
      <c r="BF507" s="72">
        <v>288.41000000000003</v>
      </c>
      <c r="BG507" s="72">
        <v>622.25</v>
      </c>
      <c r="BH507" s="95">
        <v>8480818</v>
      </c>
      <c r="BI507" s="95">
        <v>6876776</v>
      </c>
      <c r="BJ507" s="95">
        <v>2117</v>
      </c>
      <c r="BK507" s="95">
        <v>1987</v>
      </c>
      <c r="BL507" s="72">
        <v>342.23</v>
      </c>
      <c r="BM507" s="72">
        <v>350.74</v>
      </c>
      <c r="BN507" s="72">
        <v>692.97</v>
      </c>
      <c r="BO507" s="95">
        <v>8874816</v>
      </c>
      <c r="BP507" s="95">
        <v>8535625</v>
      </c>
      <c r="BQ507" s="95">
        <v>2161</v>
      </c>
      <c r="BR507" s="95">
        <v>2028</v>
      </c>
      <c r="BS507" s="72">
        <v>301.31</v>
      </c>
      <c r="BT507" s="72">
        <v>310.29000000000002</v>
      </c>
      <c r="BU507" s="72">
        <v>611.6</v>
      </c>
      <c r="BV507" s="95">
        <v>7343455</v>
      </c>
      <c r="BW507" s="95">
        <v>7093330</v>
      </c>
      <c r="BX507" s="95">
        <v>2031</v>
      </c>
      <c r="BY507" s="95">
        <v>1905</v>
      </c>
      <c r="BZ507" s="95">
        <v>2061</v>
      </c>
      <c r="CA507" s="95">
        <v>2010</v>
      </c>
      <c r="CB507" s="95">
        <v>2054</v>
      </c>
      <c r="CC507" s="95">
        <v>2098</v>
      </c>
      <c r="CD507" s="95">
        <v>1969</v>
      </c>
      <c r="CE507" s="72">
        <v>650.75523149000003</v>
      </c>
      <c r="CF507" s="72">
        <v>676.59346364999999</v>
      </c>
      <c r="CG507" s="72">
        <v>712.40329333</v>
      </c>
      <c r="CH507" s="72">
        <v>716.50152150999998</v>
      </c>
      <c r="CI507" s="72">
        <v>731.52548966999996</v>
      </c>
      <c r="CJ507" s="96">
        <v>0.93222454560000001</v>
      </c>
      <c r="CK507" s="96">
        <v>0.95309818180000005</v>
      </c>
      <c r="CL507" s="96">
        <v>0.87345188579999999</v>
      </c>
      <c r="CM507" s="96">
        <v>0.96715775079999999</v>
      </c>
      <c r="CN507" s="96">
        <v>0.83606109240000004</v>
      </c>
      <c r="CO507" s="96">
        <v>0.9075799577</v>
      </c>
      <c r="CP507" s="96">
        <v>1.0053094315</v>
      </c>
      <c r="CQ507" s="96">
        <v>0.99584056389999998</v>
      </c>
      <c r="CR507" s="96">
        <v>1.0095082731</v>
      </c>
      <c r="CS507" s="95">
        <v>1867</v>
      </c>
      <c r="CT507" s="95">
        <v>1913</v>
      </c>
      <c r="CU507" s="95">
        <v>1918</v>
      </c>
      <c r="CV507" s="95">
        <v>1992</v>
      </c>
      <c r="CW507" s="95">
        <v>1872</v>
      </c>
      <c r="CX507" s="96">
        <v>0.90236250699999998</v>
      </c>
      <c r="CY507" s="96">
        <v>0.93394611100000002</v>
      </c>
      <c r="CZ507" s="96">
        <v>0.89616416799999998</v>
      </c>
      <c r="DA507" s="96">
        <v>0.89945345300000001</v>
      </c>
      <c r="DB507" s="96">
        <v>0.90618359599999998</v>
      </c>
      <c r="DC507">
        <v>2013</v>
      </c>
      <c r="DD507" s="6">
        <v>1978.4</v>
      </c>
      <c r="DE507" s="96">
        <v>2.6248376999999999E-3</v>
      </c>
      <c r="DF507" s="72">
        <v>773.26</v>
      </c>
      <c r="DG507" s="96">
        <v>1</v>
      </c>
      <c r="DH507" s="72">
        <v>773.26</v>
      </c>
      <c r="DI507" s="72">
        <v>746.35519870999997</v>
      </c>
      <c r="DJ507" s="96">
        <v>1</v>
      </c>
      <c r="DK507" s="72">
        <v>773.26</v>
      </c>
      <c r="DL507" s="96">
        <v>1</v>
      </c>
      <c r="DM507" s="72">
        <v>773.26</v>
      </c>
      <c r="DN507" s="96">
        <v>1</v>
      </c>
      <c r="DO507" s="96">
        <v>9.6559999999999997E-3</v>
      </c>
      <c r="DP507" s="72">
        <v>7.47</v>
      </c>
      <c r="DQ507" s="72">
        <v>765.79</v>
      </c>
      <c r="DR507" t="s">
        <v>55</v>
      </c>
      <c r="DT507" t="s">
        <v>339</v>
      </c>
    </row>
    <row r="508" spans="1:124" x14ac:dyDescent="0.3">
      <c r="A508" t="s">
        <v>143</v>
      </c>
      <c r="B508">
        <v>11830</v>
      </c>
      <c r="C508" s="95">
        <v>5172</v>
      </c>
      <c r="D508" s="95">
        <v>23966693</v>
      </c>
      <c r="E508" s="95">
        <v>5050</v>
      </c>
      <c r="F508" s="95">
        <v>19961490</v>
      </c>
      <c r="G508" s="95">
        <v>1597</v>
      </c>
      <c r="H508" s="95">
        <v>6068273</v>
      </c>
      <c r="I508" s="95">
        <v>1474</v>
      </c>
      <c r="J508" s="95">
        <v>5783679</v>
      </c>
      <c r="K508" s="95">
        <v>5003</v>
      </c>
      <c r="L508" s="95">
        <v>23325206</v>
      </c>
      <c r="M508" s="95">
        <v>4863</v>
      </c>
      <c r="N508" s="95">
        <v>20701363</v>
      </c>
      <c r="O508" s="95">
        <v>1592</v>
      </c>
      <c r="P508" s="95">
        <v>5475426</v>
      </c>
      <c r="Q508" s="95">
        <v>1448</v>
      </c>
      <c r="R508" s="95">
        <v>6296534</v>
      </c>
      <c r="S508" s="95">
        <v>5057</v>
      </c>
      <c r="T508" s="95">
        <v>23860319</v>
      </c>
      <c r="U508" s="95">
        <v>4878</v>
      </c>
      <c r="V508" s="95">
        <v>20695724</v>
      </c>
      <c r="W508" s="95">
        <v>1641</v>
      </c>
      <c r="X508" s="95">
        <v>5988155</v>
      </c>
      <c r="Y508" s="95">
        <v>1496</v>
      </c>
      <c r="Z508" s="95">
        <v>6359896</v>
      </c>
      <c r="AA508" s="95">
        <v>5028</v>
      </c>
      <c r="AB508" s="95">
        <v>21553722</v>
      </c>
      <c r="AC508" s="95">
        <v>4838</v>
      </c>
      <c r="AD508" s="95">
        <v>22020721</v>
      </c>
      <c r="AE508" s="95">
        <v>1590</v>
      </c>
      <c r="AF508" s="95">
        <v>5779479</v>
      </c>
      <c r="AG508" s="95">
        <v>1440</v>
      </c>
      <c r="AH508" s="95">
        <v>6598964</v>
      </c>
      <c r="AI508" s="95">
        <v>4663</v>
      </c>
      <c r="AJ508" s="95">
        <v>20901898</v>
      </c>
      <c r="AK508" s="95">
        <v>4489</v>
      </c>
      <c r="AL508" s="95">
        <v>21504038</v>
      </c>
      <c r="AM508" s="95">
        <v>1556</v>
      </c>
      <c r="AN508" s="95">
        <v>5859008</v>
      </c>
      <c r="AO508" s="95">
        <v>1418</v>
      </c>
      <c r="AP508" s="95">
        <v>6756645</v>
      </c>
      <c r="AQ508" s="72">
        <v>369.76</v>
      </c>
      <c r="AR508" s="72">
        <v>328.85</v>
      </c>
      <c r="AS508" s="72">
        <v>698.61</v>
      </c>
      <c r="AT508" s="95">
        <v>30034966</v>
      </c>
      <c r="AU508" s="95">
        <v>25745169</v>
      </c>
      <c r="AV508" s="95">
        <v>6769</v>
      </c>
      <c r="AW508" s="95">
        <v>6524</v>
      </c>
      <c r="AX508" s="72">
        <v>363.92</v>
      </c>
      <c r="AY508" s="72">
        <v>356.49</v>
      </c>
      <c r="AZ508" s="72">
        <v>720.41</v>
      </c>
      <c r="BA508" s="95">
        <v>28800632</v>
      </c>
      <c r="BB508" s="95">
        <v>26997897</v>
      </c>
      <c r="BC508" s="95">
        <v>6595</v>
      </c>
      <c r="BD508" s="95">
        <v>6311</v>
      </c>
      <c r="BE508" s="72">
        <v>371.36</v>
      </c>
      <c r="BF508" s="72">
        <v>353.72</v>
      </c>
      <c r="BG508" s="72">
        <v>725.08</v>
      </c>
      <c r="BH508" s="95">
        <v>29848474</v>
      </c>
      <c r="BI508" s="95">
        <v>27055620</v>
      </c>
      <c r="BJ508" s="95">
        <v>6698</v>
      </c>
      <c r="BK508" s="95">
        <v>6374</v>
      </c>
      <c r="BL508" s="72">
        <v>344.18</v>
      </c>
      <c r="BM508" s="72">
        <v>379.89</v>
      </c>
      <c r="BN508" s="72">
        <v>724.07</v>
      </c>
      <c r="BO508" s="95">
        <v>27333201</v>
      </c>
      <c r="BP508" s="95">
        <v>28619685</v>
      </c>
      <c r="BQ508" s="95">
        <v>6618</v>
      </c>
      <c r="BR508" s="95">
        <v>6278</v>
      </c>
      <c r="BS508" s="72">
        <v>358.59</v>
      </c>
      <c r="BT508" s="72">
        <v>398.69</v>
      </c>
      <c r="BU508" s="72">
        <v>757.28</v>
      </c>
      <c r="BV508" s="95">
        <v>26760906</v>
      </c>
      <c r="BW508" s="95">
        <v>28260683</v>
      </c>
      <c r="BX508" s="95">
        <v>6219</v>
      </c>
      <c r="BY508" s="95">
        <v>5907</v>
      </c>
      <c r="BZ508" s="95">
        <v>6652</v>
      </c>
      <c r="CA508" s="95">
        <v>6458</v>
      </c>
      <c r="CB508" s="95">
        <v>6542</v>
      </c>
      <c r="CC508" s="95">
        <v>6457</v>
      </c>
      <c r="CD508" s="95">
        <v>6066</v>
      </c>
      <c r="CE508" s="72">
        <v>650.75523149000003</v>
      </c>
      <c r="CF508" s="72">
        <v>676.59346364999999</v>
      </c>
      <c r="CG508" s="72">
        <v>712.40329333</v>
      </c>
      <c r="CH508" s="72">
        <v>716.50152150999998</v>
      </c>
      <c r="CI508" s="72">
        <v>731.52548966999996</v>
      </c>
      <c r="CJ508" s="96">
        <v>1.0735372781999999</v>
      </c>
      <c r="CK508" s="96">
        <v>1.0647605079</v>
      </c>
      <c r="CL508" s="96">
        <v>1.0177942842000001</v>
      </c>
      <c r="CM508" s="96">
        <v>1.0105631018000001</v>
      </c>
      <c r="CN508" s="96">
        <v>1.0352065795000001</v>
      </c>
      <c r="CO508" s="96">
        <v>0.98643603410000003</v>
      </c>
      <c r="CP508" s="96">
        <v>1.0546779662000001</v>
      </c>
      <c r="CQ508" s="96">
        <v>0.99584056389999998</v>
      </c>
      <c r="CR508" s="96">
        <v>1.0590830037000001</v>
      </c>
      <c r="CS508" s="95">
        <v>6077</v>
      </c>
      <c r="CT508" s="95">
        <v>5924</v>
      </c>
      <c r="CU508" s="95">
        <v>5958</v>
      </c>
      <c r="CV508" s="95">
        <v>5942</v>
      </c>
      <c r="CW508" s="95">
        <v>5590</v>
      </c>
      <c r="CX508" s="96">
        <v>0.97630183199999998</v>
      </c>
      <c r="CY508" s="96">
        <v>0.97001479400000001</v>
      </c>
      <c r="CZ508" s="96">
        <v>0.97425119100000002</v>
      </c>
      <c r="DA508" s="96">
        <v>1.003389367</v>
      </c>
      <c r="DB508" s="96">
        <v>1.0098216449999999</v>
      </c>
      <c r="DC508">
        <v>2013</v>
      </c>
      <c r="DD508" s="6">
        <v>6278.8</v>
      </c>
      <c r="DE508" s="96">
        <v>4.0182320000000001E-3</v>
      </c>
      <c r="DF508" s="72">
        <v>810.1</v>
      </c>
      <c r="DG508" s="96">
        <v>1</v>
      </c>
      <c r="DH508" s="72">
        <v>810.1</v>
      </c>
      <c r="DI508" s="72">
        <v>700.09795784000005</v>
      </c>
      <c r="DJ508" s="96">
        <v>1</v>
      </c>
      <c r="DK508" s="72">
        <v>810.1</v>
      </c>
      <c r="DL508" s="96">
        <v>1</v>
      </c>
      <c r="DM508" s="72">
        <v>810.1</v>
      </c>
      <c r="DN508" s="96">
        <v>1</v>
      </c>
      <c r="DO508" s="96">
        <v>7.2150000000000001E-3</v>
      </c>
      <c r="DP508" s="72">
        <v>5.84</v>
      </c>
      <c r="DQ508" s="72">
        <v>804.26</v>
      </c>
      <c r="DR508" t="s">
        <v>143</v>
      </c>
      <c r="DT508" t="s">
        <v>339</v>
      </c>
    </row>
    <row r="509" spans="1:124" x14ac:dyDescent="0.3">
      <c r="A509" t="s">
        <v>146</v>
      </c>
      <c r="B509">
        <v>11831</v>
      </c>
      <c r="C509" s="95">
        <v>1331</v>
      </c>
      <c r="D509" s="95">
        <v>6077128</v>
      </c>
      <c r="E509" s="95">
        <v>1313</v>
      </c>
      <c r="F509" s="95">
        <v>4495767</v>
      </c>
      <c r="G509" s="95">
        <v>352</v>
      </c>
      <c r="H509" s="95">
        <v>1912300</v>
      </c>
      <c r="I509" s="95">
        <v>331</v>
      </c>
      <c r="J509" s="95">
        <v>1010921</v>
      </c>
      <c r="K509" s="95">
        <v>1317</v>
      </c>
      <c r="L509" s="95">
        <v>5381287</v>
      </c>
      <c r="M509" s="95">
        <v>1293</v>
      </c>
      <c r="N509" s="95">
        <v>4701553</v>
      </c>
      <c r="O509" s="95">
        <v>355</v>
      </c>
      <c r="P509" s="95">
        <v>1306219</v>
      </c>
      <c r="Q509" s="95">
        <v>330</v>
      </c>
      <c r="R509" s="95">
        <v>1111077</v>
      </c>
      <c r="S509" s="95">
        <v>1339</v>
      </c>
      <c r="T509" s="95">
        <v>5875448</v>
      </c>
      <c r="U509" s="95">
        <v>1308</v>
      </c>
      <c r="V509" s="95">
        <v>4962366</v>
      </c>
      <c r="W509" s="95">
        <v>369</v>
      </c>
      <c r="X509" s="95">
        <v>1329720</v>
      </c>
      <c r="Y509" s="95">
        <v>344</v>
      </c>
      <c r="Z509" s="95">
        <v>1191924</v>
      </c>
      <c r="AA509" s="95">
        <v>1332</v>
      </c>
      <c r="AB509" s="95">
        <v>5623641</v>
      </c>
      <c r="AC509" s="95">
        <v>1295</v>
      </c>
      <c r="AD509" s="95">
        <v>5500006</v>
      </c>
      <c r="AE509" s="95">
        <v>351</v>
      </c>
      <c r="AF509" s="95">
        <v>1001808</v>
      </c>
      <c r="AG509" s="95">
        <v>333</v>
      </c>
      <c r="AH509" s="95">
        <v>1349879</v>
      </c>
      <c r="AI509" s="95">
        <v>1271</v>
      </c>
      <c r="AJ509" s="95">
        <v>5617322</v>
      </c>
      <c r="AK509" s="95">
        <v>1233</v>
      </c>
      <c r="AL509" s="95">
        <v>5279183</v>
      </c>
      <c r="AM509" s="95">
        <v>339</v>
      </c>
      <c r="AN509" s="95">
        <v>1390501</v>
      </c>
      <c r="AO509" s="95">
        <v>316</v>
      </c>
      <c r="AP509" s="95">
        <v>1339338</v>
      </c>
      <c r="AQ509" s="72">
        <v>395.59</v>
      </c>
      <c r="AR509" s="72">
        <v>279.13</v>
      </c>
      <c r="AS509" s="72">
        <v>674.72</v>
      </c>
      <c r="AT509" s="95">
        <v>7989428</v>
      </c>
      <c r="AU509" s="95">
        <v>5506688</v>
      </c>
      <c r="AV509" s="95">
        <v>1683</v>
      </c>
      <c r="AW509" s="95">
        <v>1644</v>
      </c>
      <c r="AX509" s="72">
        <v>333.31</v>
      </c>
      <c r="AY509" s="72">
        <v>298.45</v>
      </c>
      <c r="AZ509" s="72">
        <v>631.76</v>
      </c>
      <c r="BA509" s="95">
        <v>6687506</v>
      </c>
      <c r="BB509" s="95">
        <v>5812630</v>
      </c>
      <c r="BC509" s="95">
        <v>1672</v>
      </c>
      <c r="BD509" s="95">
        <v>1623</v>
      </c>
      <c r="BE509" s="72">
        <v>351.54</v>
      </c>
      <c r="BF509" s="72">
        <v>310.45</v>
      </c>
      <c r="BG509" s="72">
        <v>661.99</v>
      </c>
      <c r="BH509" s="95">
        <v>7205168</v>
      </c>
      <c r="BI509" s="95">
        <v>6154290</v>
      </c>
      <c r="BJ509" s="95">
        <v>1708</v>
      </c>
      <c r="BK509" s="95">
        <v>1652</v>
      </c>
      <c r="BL509" s="72">
        <v>328.06</v>
      </c>
      <c r="BM509" s="72">
        <v>350.63</v>
      </c>
      <c r="BN509" s="72">
        <v>678.69</v>
      </c>
      <c r="BO509" s="95">
        <v>6625449</v>
      </c>
      <c r="BP509" s="95">
        <v>6849885</v>
      </c>
      <c r="BQ509" s="95">
        <v>1683</v>
      </c>
      <c r="BR509" s="95">
        <v>1628</v>
      </c>
      <c r="BS509" s="72">
        <v>362.72</v>
      </c>
      <c r="BT509" s="72">
        <v>356.06</v>
      </c>
      <c r="BU509" s="72">
        <v>718.78</v>
      </c>
      <c r="BV509" s="95">
        <v>7007823</v>
      </c>
      <c r="BW509" s="95">
        <v>6618521</v>
      </c>
      <c r="BX509" s="95">
        <v>1610</v>
      </c>
      <c r="BY509" s="95">
        <v>1549</v>
      </c>
      <c r="BZ509" s="95">
        <v>1664</v>
      </c>
      <c r="CA509" s="95">
        <v>1648</v>
      </c>
      <c r="CB509" s="95">
        <v>1681</v>
      </c>
      <c r="CC509" s="95">
        <v>1657</v>
      </c>
      <c r="CD509" s="95">
        <v>1580</v>
      </c>
      <c r="CE509" s="72">
        <v>650.75523149000003</v>
      </c>
      <c r="CF509" s="72">
        <v>676.59346364999999</v>
      </c>
      <c r="CG509" s="72">
        <v>712.40329333</v>
      </c>
      <c r="CH509" s="72">
        <v>716.50152150999998</v>
      </c>
      <c r="CI509" s="72">
        <v>731.52548966999996</v>
      </c>
      <c r="CJ509" s="96">
        <v>1.0368260866000001</v>
      </c>
      <c r="CK509" s="96">
        <v>0.93373648129999998</v>
      </c>
      <c r="CL509" s="96">
        <v>0.92923489569999995</v>
      </c>
      <c r="CM509" s="96">
        <v>0.94722757680000003</v>
      </c>
      <c r="CN509" s="96">
        <v>0.9825768345</v>
      </c>
      <c r="CO509" s="96">
        <v>1.0489891547000001</v>
      </c>
      <c r="CP509" s="96">
        <v>0.92081064010000002</v>
      </c>
      <c r="CQ509" s="96">
        <v>0.99584056389999998</v>
      </c>
      <c r="CR509" s="96">
        <v>0.92465655840000005</v>
      </c>
      <c r="CS509" s="95">
        <v>1569</v>
      </c>
      <c r="CT509" s="95">
        <v>1569</v>
      </c>
      <c r="CU509" s="95">
        <v>1576</v>
      </c>
      <c r="CV509" s="95">
        <v>1558</v>
      </c>
      <c r="CW509" s="95">
        <v>1413</v>
      </c>
      <c r="CX509" s="96">
        <v>1.0537052410000001</v>
      </c>
      <c r="CY509" s="96">
        <v>1.0758572829999999</v>
      </c>
      <c r="CZ509" s="96">
        <v>1.0545751000000001</v>
      </c>
      <c r="DA509" s="96">
        <v>1.039130508</v>
      </c>
      <c r="DB509" s="96">
        <v>1.018557937</v>
      </c>
      <c r="DC509">
        <v>2013</v>
      </c>
      <c r="DD509" s="6">
        <v>1619.2</v>
      </c>
      <c r="DE509" s="96">
        <v>4.3101299999999997E-3</v>
      </c>
      <c r="DF509" s="72">
        <v>707.07</v>
      </c>
      <c r="DG509" s="96">
        <v>1</v>
      </c>
      <c r="DH509" s="72">
        <v>707.07</v>
      </c>
      <c r="DI509" s="72">
        <v>700.09795784000005</v>
      </c>
      <c r="DJ509" s="96">
        <v>1</v>
      </c>
      <c r="DK509" s="72">
        <v>707.07</v>
      </c>
      <c r="DL509" s="96">
        <v>1</v>
      </c>
      <c r="DM509" s="72">
        <v>707.07</v>
      </c>
      <c r="DN509" s="96">
        <v>1</v>
      </c>
      <c r="DO509" s="96">
        <v>1.2593E-2</v>
      </c>
      <c r="DP509" s="72">
        <v>8.9</v>
      </c>
      <c r="DQ509" s="72">
        <v>698.17</v>
      </c>
      <c r="DR509" t="s">
        <v>146</v>
      </c>
      <c r="DT509" t="s">
        <v>339</v>
      </c>
    </row>
    <row r="510" spans="1:124" x14ac:dyDescent="0.3">
      <c r="A510" t="s">
        <v>327</v>
      </c>
      <c r="B510">
        <v>11832</v>
      </c>
      <c r="C510" s="95">
        <v>2758</v>
      </c>
      <c r="D510" s="95">
        <v>8947895</v>
      </c>
      <c r="E510" s="95">
        <v>2677</v>
      </c>
      <c r="F510" s="95">
        <v>9307270</v>
      </c>
      <c r="G510" s="95">
        <v>496</v>
      </c>
      <c r="H510" s="95">
        <v>1800141</v>
      </c>
      <c r="I510" s="95">
        <v>463</v>
      </c>
      <c r="J510" s="95">
        <v>1474621</v>
      </c>
      <c r="K510" s="95">
        <v>2750</v>
      </c>
      <c r="L510" s="95">
        <v>9773044</v>
      </c>
      <c r="M510" s="95">
        <v>2657</v>
      </c>
      <c r="N510" s="95">
        <v>10357470</v>
      </c>
      <c r="O510" s="95">
        <v>492</v>
      </c>
      <c r="P510" s="95">
        <v>1785040</v>
      </c>
      <c r="Q510" s="95">
        <v>458</v>
      </c>
      <c r="R510" s="95">
        <v>1713721</v>
      </c>
      <c r="S510" s="95">
        <v>2794</v>
      </c>
      <c r="T510" s="95">
        <v>10208057</v>
      </c>
      <c r="U510" s="95">
        <v>2684</v>
      </c>
      <c r="V510" s="95">
        <v>10896912</v>
      </c>
      <c r="W510" s="95">
        <v>488</v>
      </c>
      <c r="X510" s="95">
        <v>1379101</v>
      </c>
      <c r="Y510" s="95">
        <v>457</v>
      </c>
      <c r="Z510" s="95">
        <v>1740392</v>
      </c>
      <c r="AA510" s="95">
        <v>2772</v>
      </c>
      <c r="AB510" s="95">
        <v>10026786</v>
      </c>
      <c r="AC510" s="95">
        <v>2650</v>
      </c>
      <c r="AD510" s="95">
        <v>11600753</v>
      </c>
      <c r="AE510" s="95">
        <v>494</v>
      </c>
      <c r="AF510" s="95">
        <v>1682172</v>
      </c>
      <c r="AG510" s="95">
        <v>457</v>
      </c>
      <c r="AH510" s="95">
        <v>1777279</v>
      </c>
      <c r="AI510" s="95">
        <v>2569</v>
      </c>
      <c r="AJ510" s="95">
        <v>8592337</v>
      </c>
      <c r="AK510" s="95">
        <v>2454</v>
      </c>
      <c r="AL510" s="95">
        <v>10802491</v>
      </c>
      <c r="AM510" s="95">
        <v>498</v>
      </c>
      <c r="AN510" s="95">
        <v>1537779</v>
      </c>
      <c r="AO510" s="95">
        <v>461</v>
      </c>
      <c r="AP510" s="95">
        <v>2183029</v>
      </c>
      <c r="AQ510" s="72">
        <v>275.25</v>
      </c>
      <c r="AR510" s="72">
        <v>286.14</v>
      </c>
      <c r="AS510" s="72">
        <v>561.39</v>
      </c>
      <c r="AT510" s="95">
        <v>10748036</v>
      </c>
      <c r="AU510" s="95">
        <v>10781891</v>
      </c>
      <c r="AV510" s="95">
        <v>3254</v>
      </c>
      <c r="AW510" s="95">
        <v>3140</v>
      </c>
      <c r="AX510" s="72">
        <v>297.08999999999997</v>
      </c>
      <c r="AY510" s="72">
        <v>322.93</v>
      </c>
      <c r="AZ510" s="72">
        <v>620.02</v>
      </c>
      <c r="BA510" s="95">
        <v>11558084</v>
      </c>
      <c r="BB510" s="95">
        <v>12071191</v>
      </c>
      <c r="BC510" s="95">
        <v>3242</v>
      </c>
      <c r="BD510" s="95">
        <v>3115</v>
      </c>
      <c r="BE510" s="72">
        <v>294.20999999999998</v>
      </c>
      <c r="BF510" s="72">
        <v>335.28</v>
      </c>
      <c r="BG510" s="72">
        <v>629.49</v>
      </c>
      <c r="BH510" s="95">
        <v>11587158</v>
      </c>
      <c r="BI510" s="95">
        <v>12637304</v>
      </c>
      <c r="BJ510" s="95">
        <v>3282</v>
      </c>
      <c r="BK510" s="95">
        <v>3141</v>
      </c>
      <c r="BL510" s="72">
        <v>298.76</v>
      </c>
      <c r="BM510" s="72">
        <v>358.81</v>
      </c>
      <c r="BN510" s="72">
        <v>657.57</v>
      </c>
      <c r="BO510" s="95">
        <v>11708958</v>
      </c>
      <c r="BP510" s="95">
        <v>13378032</v>
      </c>
      <c r="BQ510" s="95">
        <v>3266</v>
      </c>
      <c r="BR510" s="95">
        <v>3107</v>
      </c>
      <c r="BS510" s="72">
        <v>275.24</v>
      </c>
      <c r="BT510" s="72">
        <v>371.23</v>
      </c>
      <c r="BU510" s="72">
        <v>646.47</v>
      </c>
      <c r="BV510" s="95">
        <v>10130116</v>
      </c>
      <c r="BW510" s="95">
        <v>12985520</v>
      </c>
      <c r="BX510" s="95">
        <v>3067</v>
      </c>
      <c r="BY510" s="95">
        <v>2915</v>
      </c>
      <c r="BZ510" s="95">
        <v>3200</v>
      </c>
      <c r="CA510" s="95">
        <v>3181</v>
      </c>
      <c r="CB510" s="95">
        <v>3214</v>
      </c>
      <c r="CC510" s="95">
        <v>3191</v>
      </c>
      <c r="CD510" s="95">
        <v>2993</v>
      </c>
      <c r="CE510" s="72">
        <v>650.75523149000003</v>
      </c>
      <c r="CF510" s="72">
        <v>676.59346364999999</v>
      </c>
      <c r="CG510" s="72">
        <v>712.40329333</v>
      </c>
      <c r="CH510" s="72">
        <v>716.50152150999998</v>
      </c>
      <c r="CI510" s="72">
        <v>731.52548966999996</v>
      </c>
      <c r="CJ510" s="96">
        <v>0.86267458610000003</v>
      </c>
      <c r="CK510" s="96">
        <v>0.91638485039999995</v>
      </c>
      <c r="CL510" s="96">
        <v>0.88361466870000005</v>
      </c>
      <c r="CM510" s="96">
        <v>0.91775101690000005</v>
      </c>
      <c r="CN510" s="96">
        <v>0.8837286043</v>
      </c>
      <c r="CO510" s="96">
        <v>0.92998925929999998</v>
      </c>
      <c r="CP510" s="96">
        <v>0.96004414709999997</v>
      </c>
      <c r="CQ510" s="96">
        <v>0.99584056389999998</v>
      </c>
      <c r="CR510" s="96">
        <v>0.96405393080000001</v>
      </c>
      <c r="CS510" s="95">
        <v>3280</v>
      </c>
      <c r="CT510" s="95">
        <v>3309</v>
      </c>
      <c r="CU510" s="95">
        <v>3305</v>
      </c>
      <c r="CV510" s="95">
        <v>3308</v>
      </c>
      <c r="CW510" s="95">
        <v>3082</v>
      </c>
      <c r="CX510" s="96">
        <v>0.94417229000000003</v>
      </c>
      <c r="CY510" s="96">
        <v>0.94328751700000002</v>
      </c>
      <c r="CZ510" s="96">
        <v>0.92793591799999997</v>
      </c>
      <c r="DA510" s="96">
        <v>0.925848114</v>
      </c>
      <c r="DB510" s="96">
        <v>0.90726405700000001</v>
      </c>
      <c r="DC510">
        <v>2013</v>
      </c>
      <c r="DD510" s="6">
        <v>3083.6</v>
      </c>
      <c r="DE510" s="96">
        <v>4.0202815000000003E-3</v>
      </c>
      <c r="DF510" s="72">
        <v>737.41</v>
      </c>
      <c r="DG510" s="96">
        <v>1</v>
      </c>
      <c r="DH510" s="72">
        <v>737.41</v>
      </c>
      <c r="DI510" s="72">
        <v>700.09795784000005</v>
      </c>
      <c r="DJ510" s="96">
        <v>1</v>
      </c>
      <c r="DK510" s="72">
        <v>737.41</v>
      </c>
      <c r="DL510" s="96">
        <v>1</v>
      </c>
      <c r="DM510" s="72">
        <v>737.41</v>
      </c>
      <c r="DN510" s="96">
        <v>1</v>
      </c>
      <c r="DO510" s="96">
        <v>1.1034E-2</v>
      </c>
      <c r="DP510" s="72">
        <v>8.14</v>
      </c>
      <c r="DQ510" s="72">
        <v>729.27</v>
      </c>
      <c r="DR510" t="s">
        <v>327</v>
      </c>
      <c r="DT510" t="s">
        <v>339</v>
      </c>
    </row>
    <row r="511" spans="1:124" x14ac:dyDescent="0.3">
      <c r="A511" t="s">
        <v>415</v>
      </c>
      <c r="B511">
        <v>11833</v>
      </c>
      <c r="C511" s="95">
        <v>204</v>
      </c>
      <c r="D511" s="95">
        <v>800346</v>
      </c>
      <c r="E511" s="95">
        <v>200</v>
      </c>
      <c r="F511" s="95">
        <v>763244</v>
      </c>
      <c r="G511" s="95">
        <v>48</v>
      </c>
      <c r="H511" s="95">
        <v>81144</v>
      </c>
      <c r="I511" s="95">
        <v>46</v>
      </c>
      <c r="J511" s="95">
        <v>114835</v>
      </c>
      <c r="K511" s="95">
        <v>167</v>
      </c>
      <c r="L511" s="95">
        <v>593237</v>
      </c>
      <c r="M511" s="95">
        <v>162</v>
      </c>
      <c r="N511" s="95">
        <v>575666</v>
      </c>
      <c r="O511" s="95">
        <v>31</v>
      </c>
      <c r="P511" s="95">
        <v>47441</v>
      </c>
      <c r="Q511" s="95">
        <v>30</v>
      </c>
      <c r="R511" s="95">
        <v>80383</v>
      </c>
      <c r="S511" s="95">
        <v>149</v>
      </c>
      <c r="T511" s="95">
        <v>462035</v>
      </c>
      <c r="U511" s="95">
        <v>145</v>
      </c>
      <c r="V511" s="95">
        <v>494313</v>
      </c>
      <c r="W511" s="95">
        <v>25</v>
      </c>
      <c r="X511" s="95">
        <v>85447</v>
      </c>
      <c r="Y511" s="95">
        <v>25</v>
      </c>
      <c r="Z511" s="95">
        <v>113038</v>
      </c>
      <c r="AA511" s="95">
        <v>143</v>
      </c>
      <c r="AB511" s="95">
        <v>579911</v>
      </c>
      <c r="AC511" s="95">
        <v>141</v>
      </c>
      <c r="AD511" s="95">
        <v>517844</v>
      </c>
      <c r="AE511" s="95">
        <v>18</v>
      </c>
      <c r="AF511" s="95">
        <v>37990</v>
      </c>
      <c r="AG511" s="95">
        <v>18</v>
      </c>
      <c r="AH511" s="95">
        <v>105688</v>
      </c>
      <c r="AI511" s="95">
        <v>124</v>
      </c>
      <c r="AJ511" s="95">
        <v>275719</v>
      </c>
      <c r="AK511" s="95">
        <v>122</v>
      </c>
      <c r="AL511" s="95">
        <v>378166</v>
      </c>
      <c r="AM511" s="95">
        <v>23</v>
      </c>
      <c r="AN511" s="95">
        <v>16480</v>
      </c>
      <c r="AO511" s="95">
        <v>23</v>
      </c>
      <c r="AP511" s="95">
        <v>38364</v>
      </c>
      <c r="AQ511" s="72">
        <v>291.5</v>
      </c>
      <c r="AR511" s="72">
        <v>297.45</v>
      </c>
      <c r="AS511" s="72">
        <v>588.95000000000005</v>
      </c>
      <c r="AT511" s="95">
        <v>881490</v>
      </c>
      <c r="AU511" s="95">
        <v>878079</v>
      </c>
      <c r="AV511" s="95">
        <v>252</v>
      </c>
      <c r="AW511" s="95">
        <v>246</v>
      </c>
      <c r="AX511" s="72">
        <v>269.64999999999998</v>
      </c>
      <c r="AY511" s="72">
        <v>284.74</v>
      </c>
      <c r="AZ511" s="72">
        <v>554.39</v>
      </c>
      <c r="BA511" s="95">
        <v>640678</v>
      </c>
      <c r="BB511" s="95">
        <v>656049</v>
      </c>
      <c r="BC511" s="95">
        <v>198</v>
      </c>
      <c r="BD511" s="95">
        <v>192</v>
      </c>
      <c r="BE511" s="72">
        <v>262.2</v>
      </c>
      <c r="BF511" s="72">
        <v>297.72000000000003</v>
      </c>
      <c r="BG511" s="72">
        <v>559.91999999999996</v>
      </c>
      <c r="BH511" s="95">
        <v>547482</v>
      </c>
      <c r="BI511" s="95">
        <v>607351</v>
      </c>
      <c r="BJ511" s="95">
        <v>174</v>
      </c>
      <c r="BK511" s="95">
        <v>170</v>
      </c>
      <c r="BL511" s="72">
        <v>319.82</v>
      </c>
      <c r="BM511" s="72">
        <v>326.8</v>
      </c>
      <c r="BN511" s="72">
        <v>646.62</v>
      </c>
      <c r="BO511" s="95">
        <v>617901</v>
      </c>
      <c r="BP511" s="95">
        <v>623532</v>
      </c>
      <c r="BQ511" s="95">
        <v>161</v>
      </c>
      <c r="BR511" s="95">
        <v>159</v>
      </c>
      <c r="BS511" s="72">
        <v>165.65</v>
      </c>
      <c r="BT511" s="72">
        <v>239.39</v>
      </c>
      <c r="BU511" s="72">
        <v>405.04</v>
      </c>
      <c r="BV511" s="95">
        <v>292199</v>
      </c>
      <c r="BW511" s="95">
        <v>416530</v>
      </c>
      <c r="BX511" s="95">
        <v>147</v>
      </c>
      <c r="BY511" s="95">
        <v>145</v>
      </c>
      <c r="BZ511" s="95">
        <v>249</v>
      </c>
      <c r="CA511" s="95">
        <v>195</v>
      </c>
      <c r="CB511" s="95">
        <v>172</v>
      </c>
      <c r="CC511" s="95">
        <v>160</v>
      </c>
      <c r="CD511" s="95">
        <v>146</v>
      </c>
      <c r="CE511" s="72">
        <v>650.75523149000003</v>
      </c>
      <c r="CF511" s="72">
        <v>676.59346364999999</v>
      </c>
      <c r="CG511" s="72">
        <v>712.40329333</v>
      </c>
      <c r="CH511" s="72">
        <v>716.50152150999998</v>
      </c>
      <c r="CI511" s="72">
        <v>731.52548966999996</v>
      </c>
      <c r="CJ511" s="96">
        <v>0.90502537900000002</v>
      </c>
      <c r="CK511" s="96">
        <v>0.81938420899999997</v>
      </c>
      <c r="CL511" s="96">
        <v>0.78595930879999998</v>
      </c>
      <c r="CM511" s="96">
        <v>0.90246842549999995</v>
      </c>
      <c r="CN511" s="96">
        <v>0.55369225779999998</v>
      </c>
      <c r="CO511" s="96">
        <v>0.95577530200000005</v>
      </c>
      <c r="CP511" s="96">
        <v>0.83001298980000005</v>
      </c>
      <c r="CQ511" s="96">
        <v>0.99584056389999998</v>
      </c>
      <c r="CR511" s="96">
        <v>0.83347967670000001</v>
      </c>
      <c r="CS511" s="95">
        <v>479</v>
      </c>
      <c r="CT511" s="95">
        <v>435</v>
      </c>
      <c r="CU511" s="95">
        <v>437</v>
      </c>
      <c r="CV511" s="95">
        <v>440</v>
      </c>
      <c r="CW511" s="95">
        <v>429</v>
      </c>
      <c r="CX511" s="96">
        <v>0.96142793999999998</v>
      </c>
      <c r="CY511" s="96">
        <v>0.98807948499999998</v>
      </c>
      <c r="CZ511" s="96">
        <v>0.964070647</v>
      </c>
      <c r="DA511" s="96">
        <v>0.92605066999999996</v>
      </c>
      <c r="DB511" s="96">
        <v>0.93874462400000003</v>
      </c>
      <c r="DC511">
        <v>2013</v>
      </c>
      <c r="DD511" s="6">
        <v>182.4</v>
      </c>
      <c r="DE511" s="96">
        <v>1.4956276E-3</v>
      </c>
      <c r="DF511" s="72">
        <v>639.15</v>
      </c>
      <c r="DG511" s="96">
        <v>1</v>
      </c>
      <c r="DH511" s="72">
        <v>639.15</v>
      </c>
      <c r="DI511" s="72">
        <v>700.09795784000005</v>
      </c>
      <c r="DJ511" s="96">
        <v>0.42708313009999999</v>
      </c>
      <c r="DK511" s="72">
        <v>674.06811324</v>
      </c>
      <c r="DL511" s="96">
        <v>0.99442194409999995</v>
      </c>
      <c r="DM511" s="72">
        <v>670.30812361000005</v>
      </c>
      <c r="DN511" s="96">
        <v>1</v>
      </c>
      <c r="DO511" s="96">
        <v>3.8049999999999998E-3</v>
      </c>
      <c r="DP511" s="72">
        <v>2.5499999999999998</v>
      </c>
      <c r="DQ511" s="72">
        <v>667.76</v>
      </c>
      <c r="DR511" t="s">
        <v>415</v>
      </c>
      <c r="DT511" t="s">
        <v>339</v>
      </c>
    </row>
    <row r="512" spans="1:124" x14ac:dyDescent="0.3">
      <c r="A512" t="s">
        <v>416</v>
      </c>
      <c r="B512">
        <v>11834</v>
      </c>
      <c r="C512" s="95">
        <v>2682</v>
      </c>
      <c r="D512" s="95">
        <v>8255962</v>
      </c>
      <c r="E512" s="95">
        <v>2619</v>
      </c>
      <c r="F512" s="95">
        <v>9962864</v>
      </c>
      <c r="G512" s="95">
        <v>439</v>
      </c>
      <c r="H512" s="95">
        <v>1574203</v>
      </c>
      <c r="I512" s="95">
        <v>408</v>
      </c>
      <c r="J512" s="95">
        <v>1856765</v>
      </c>
      <c r="K512" s="95">
        <v>2749</v>
      </c>
      <c r="L512" s="95">
        <v>9476325</v>
      </c>
      <c r="M512" s="95">
        <v>2679</v>
      </c>
      <c r="N512" s="95">
        <v>10501957</v>
      </c>
      <c r="O512" s="95">
        <v>448</v>
      </c>
      <c r="P512" s="95">
        <v>1360531</v>
      </c>
      <c r="Q512" s="95">
        <v>420</v>
      </c>
      <c r="R512" s="95">
        <v>1736773</v>
      </c>
      <c r="S512" s="95">
        <v>2855</v>
      </c>
      <c r="T512" s="95">
        <v>10328699</v>
      </c>
      <c r="U512" s="95">
        <v>2775</v>
      </c>
      <c r="V512" s="95">
        <v>11760388</v>
      </c>
      <c r="W512" s="95">
        <v>454</v>
      </c>
      <c r="X512" s="95">
        <v>1678994</v>
      </c>
      <c r="Y512" s="95">
        <v>428</v>
      </c>
      <c r="Z512" s="95">
        <v>1942398</v>
      </c>
      <c r="AA512" s="95">
        <v>2870</v>
      </c>
      <c r="AB512" s="95">
        <v>10215510</v>
      </c>
      <c r="AC512" s="95">
        <v>2792</v>
      </c>
      <c r="AD512" s="95">
        <v>12340159</v>
      </c>
      <c r="AE512" s="95">
        <v>429</v>
      </c>
      <c r="AF512" s="95">
        <v>2148586</v>
      </c>
      <c r="AG512" s="95">
        <v>412</v>
      </c>
      <c r="AH512" s="95">
        <v>2351557</v>
      </c>
      <c r="AI512" s="95">
        <v>2726</v>
      </c>
      <c r="AJ512" s="95">
        <v>9542854</v>
      </c>
      <c r="AK512" s="95">
        <v>2639</v>
      </c>
      <c r="AL512" s="95">
        <v>11732228.720000001</v>
      </c>
      <c r="AM512" s="95">
        <v>431</v>
      </c>
      <c r="AN512" s="95">
        <v>2207090</v>
      </c>
      <c r="AO512" s="95">
        <v>415</v>
      </c>
      <c r="AP512" s="95">
        <v>2247266.4500000002</v>
      </c>
      <c r="AQ512" s="72">
        <v>262.47000000000003</v>
      </c>
      <c r="AR512" s="72">
        <v>325.39</v>
      </c>
      <c r="AS512" s="72">
        <v>587.86</v>
      </c>
      <c r="AT512" s="95">
        <v>9830165</v>
      </c>
      <c r="AU512" s="95">
        <v>11819629</v>
      </c>
      <c r="AV512" s="95">
        <v>3121</v>
      </c>
      <c r="AW512" s="95">
        <v>3027</v>
      </c>
      <c r="AX512" s="72">
        <v>282.47000000000003</v>
      </c>
      <c r="AY512" s="72">
        <v>329.1</v>
      </c>
      <c r="AZ512" s="72">
        <v>611.57000000000005</v>
      </c>
      <c r="BA512" s="95">
        <v>10836856</v>
      </c>
      <c r="BB512" s="95">
        <v>12238730</v>
      </c>
      <c r="BC512" s="95">
        <v>3197</v>
      </c>
      <c r="BD512" s="95">
        <v>3099</v>
      </c>
      <c r="BE512" s="72">
        <v>302.39999999999998</v>
      </c>
      <c r="BF512" s="72">
        <v>356.51</v>
      </c>
      <c r="BG512" s="72">
        <v>658.91</v>
      </c>
      <c r="BH512" s="95">
        <v>12007693</v>
      </c>
      <c r="BI512" s="95">
        <v>13702786</v>
      </c>
      <c r="BJ512" s="95">
        <v>3309</v>
      </c>
      <c r="BK512" s="95">
        <v>3203</v>
      </c>
      <c r="BL512" s="72">
        <v>312.32</v>
      </c>
      <c r="BM512" s="72">
        <v>382.12</v>
      </c>
      <c r="BN512" s="72">
        <v>694.44</v>
      </c>
      <c r="BO512" s="95">
        <v>12364096</v>
      </c>
      <c r="BP512" s="95">
        <v>14691716</v>
      </c>
      <c r="BQ512" s="95">
        <v>3299</v>
      </c>
      <c r="BR512" s="95">
        <v>3204</v>
      </c>
      <c r="BS512" s="72">
        <v>310.16000000000003</v>
      </c>
      <c r="BT512" s="72">
        <v>381.45</v>
      </c>
      <c r="BU512" s="72">
        <v>691.61</v>
      </c>
      <c r="BV512" s="95">
        <v>11749944</v>
      </c>
      <c r="BW512" s="95">
        <v>13979495.17</v>
      </c>
      <c r="BX512" s="95">
        <v>3157</v>
      </c>
      <c r="BY512" s="95">
        <v>3054</v>
      </c>
      <c r="BZ512" s="95">
        <v>3076</v>
      </c>
      <c r="CA512" s="95">
        <v>3150</v>
      </c>
      <c r="CB512" s="95">
        <v>3258</v>
      </c>
      <c r="CC512" s="95">
        <v>3254</v>
      </c>
      <c r="CD512" s="95">
        <v>3107</v>
      </c>
      <c r="CE512" s="72">
        <v>650.75523149000003</v>
      </c>
      <c r="CF512" s="72">
        <v>676.59346364999999</v>
      </c>
      <c r="CG512" s="72">
        <v>712.40329333</v>
      </c>
      <c r="CH512" s="72">
        <v>716.50152150999998</v>
      </c>
      <c r="CI512" s="72">
        <v>731.52548966999996</v>
      </c>
      <c r="CJ512" s="96">
        <v>0.90335040209999995</v>
      </c>
      <c r="CK512" s="96">
        <v>0.90389581460000001</v>
      </c>
      <c r="CL512" s="96">
        <v>0.92491150190000004</v>
      </c>
      <c r="CM512" s="96">
        <v>0.96920938639999998</v>
      </c>
      <c r="CN512" s="96">
        <v>0.94543527159999996</v>
      </c>
      <c r="CO512" s="96">
        <v>0.95924261129999999</v>
      </c>
      <c r="CP512" s="96">
        <v>0.96884819789999999</v>
      </c>
      <c r="CQ512" s="96">
        <v>0.99584056389999998</v>
      </c>
      <c r="CR512" s="96">
        <v>0.97289475309999995</v>
      </c>
      <c r="CS512" s="95">
        <v>2996</v>
      </c>
      <c r="CT512" s="95">
        <v>3102</v>
      </c>
      <c r="CU512" s="95">
        <v>3228</v>
      </c>
      <c r="CV512" s="95">
        <v>3233</v>
      </c>
      <c r="CW512" s="95">
        <v>3093</v>
      </c>
      <c r="CX512" s="96">
        <v>0.96041267600000002</v>
      </c>
      <c r="CY512" s="96">
        <v>0.937617649</v>
      </c>
      <c r="CZ512" s="96">
        <v>0.942476851</v>
      </c>
      <c r="DA512" s="96">
        <v>0.97455098600000001</v>
      </c>
      <c r="DB512" s="96">
        <v>0.98129337699999997</v>
      </c>
      <c r="DC512">
        <v>2013</v>
      </c>
      <c r="DD512" s="6">
        <v>3117.4</v>
      </c>
      <c r="DE512" s="96">
        <v>1.0272509E-3</v>
      </c>
      <c r="DF512" s="72">
        <v>746.41</v>
      </c>
      <c r="DG512" s="96">
        <v>1</v>
      </c>
      <c r="DH512" s="72">
        <v>746.41</v>
      </c>
      <c r="DI512" s="72">
        <v>700.09795784000005</v>
      </c>
      <c r="DJ512" s="96">
        <v>1</v>
      </c>
      <c r="DK512" s="72">
        <v>746.41</v>
      </c>
      <c r="DL512" s="96">
        <v>1</v>
      </c>
      <c r="DM512" s="72">
        <v>746.41</v>
      </c>
      <c r="DN512" s="96">
        <v>1</v>
      </c>
      <c r="DO512" s="96">
        <v>3.8969999999999999E-3</v>
      </c>
      <c r="DP512" s="72">
        <v>2.91</v>
      </c>
      <c r="DQ512" s="72">
        <v>743.5</v>
      </c>
      <c r="DR512" t="s">
        <v>416</v>
      </c>
      <c r="DT512" t="s">
        <v>339</v>
      </c>
    </row>
    <row r="513" spans="1:124" x14ac:dyDescent="0.3">
      <c r="A513" t="s">
        <v>56</v>
      </c>
      <c r="B513">
        <v>11835</v>
      </c>
      <c r="C513" s="95">
        <v>1018</v>
      </c>
      <c r="D513" s="95">
        <v>3316292</v>
      </c>
      <c r="E513" s="95">
        <v>1014</v>
      </c>
      <c r="F513" s="95">
        <v>3513338</v>
      </c>
      <c r="G513" s="95">
        <v>253</v>
      </c>
      <c r="H513" s="95">
        <v>604021</v>
      </c>
      <c r="I513" s="95">
        <v>244</v>
      </c>
      <c r="J513" s="95">
        <v>748940</v>
      </c>
      <c r="K513" s="95">
        <v>954</v>
      </c>
      <c r="L513" s="95">
        <v>2778481</v>
      </c>
      <c r="M513" s="95">
        <v>944</v>
      </c>
      <c r="N513" s="95">
        <v>3408409</v>
      </c>
      <c r="O513" s="95">
        <v>242</v>
      </c>
      <c r="P513" s="95">
        <v>323963</v>
      </c>
      <c r="Q513" s="95">
        <v>233</v>
      </c>
      <c r="R513" s="95">
        <v>738681</v>
      </c>
      <c r="S513" s="95">
        <v>946</v>
      </c>
      <c r="T513" s="95">
        <v>3547537</v>
      </c>
      <c r="U513" s="95">
        <v>933</v>
      </c>
      <c r="V513" s="95">
        <v>3502712</v>
      </c>
      <c r="W513" s="95">
        <v>253</v>
      </c>
      <c r="X513" s="95">
        <v>611595</v>
      </c>
      <c r="Y513" s="95">
        <v>239</v>
      </c>
      <c r="Z513" s="95">
        <v>714296</v>
      </c>
      <c r="AA513" s="95">
        <v>937</v>
      </c>
      <c r="AB513" s="95">
        <v>3033035</v>
      </c>
      <c r="AC513" s="95">
        <v>928</v>
      </c>
      <c r="AD513" s="95">
        <v>3673198</v>
      </c>
      <c r="AE513" s="95">
        <v>249</v>
      </c>
      <c r="AF513" s="95">
        <v>427611</v>
      </c>
      <c r="AG513" s="95">
        <v>240</v>
      </c>
      <c r="AH513" s="95">
        <v>638209</v>
      </c>
      <c r="AI513" s="95">
        <v>890</v>
      </c>
      <c r="AJ513" s="95">
        <v>2413708</v>
      </c>
      <c r="AK513" s="95">
        <v>883</v>
      </c>
      <c r="AL513" s="95">
        <v>3253151</v>
      </c>
      <c r="AM513" s="95">
        <v>247</v>
      </c>
      <c r="AN513" s="95">
        <v>411660</v>
      </c>
      <c r="AO513" s="95">
        <v>236</v>
      </c>
      <c r="AP513" s="95">
        <v>777363</v>
      </c>
      <c r="AQ513" s="72">
        <v>257.04000000000002</v>
      </c>
      <c r="AR513" s="72">
        <v>282.33999999999997</v>
      </c>
      <c r="AS513" s="72">
        <v>539.38</v>
      </c>
      <c r="AT513" s="95">
        <v>3920313</v>
      </c>
      <c r="AU513" s="95">
        <v>4262278</v>
      </c>
      <c r="AV513" s="95">
        <v>1271</v>
      </c>
      <c r="AW513" s="95">
        <v>1258</v>
      </c>
      <c r="AX513" s="72">
        <v>216.17</v>
      </c>
      <c r="AY513" s="72">
        <v>293.62</v>
      </c>
      <c r="AZ513" s="72">
        <v>509.79</v>
      </c>
      <c r="BA513" s="95">
        <v>3102444</v>
      </c>
      <c r="BB513" s="95">
        <v>4147090</v>
      </c>
      <c r="BC513" s="95">
        <v>1196</v>
      </c>
      <c r="BD513" s="95">
        <v>1177</v>
      </c>
      <c r="BE513" s="72">
        <v>289.07</v>
      </c>
      <c r="BF513" s="72">
        <v>299.83999999999997</v>
      </c>
      <c r="BG513" s="72">
        <v>588.91</v>
      </c>
      <c r="BH513" s="95">
        <v>4159132</v>
      </c>
      <c r="BI513" s="95">
        <v>4217008</v>
      </c>
      <c r="BJ513" s="95">
        <v>1199</v>
      </c>
      <c r="BK513" s="95">
        <v>1172</v>
      </c>
      <c r="BL513" s="72">
        <v>243.16</v>
      </c>
      <c r="BM513" s="72">
        <v>307.61</v>
      </c>
      <c r="BN513" s="72">
        <v>550.77</v>
      </c>
      <c r="BO513" s="95">
        <v>3460646</v>
      </c>
      <c r="BP513" s="95">
        <v>4311407</v>
      </c>
      <c r="BQ513" s="95">
        <v>1186</v>
      </c>
      <c r="BR513" s="95">
        <v>1168</v>
      </c>
      <c r="BS513" s="72">
        <v>207.08</v>
      </c>
      <c r="BT513" s="72">
        <v>300.16000000000003</v>
      </c>
      <c r="BU513" s="72">
        <v>507.24</v>
      </c>
      <c r="BV513" s="95">
        <v>2825368</v>
      </c>
      <c r="BW513" s="95">
        <v>4030514</v>
      </c>
      <c r="BX513" s="95">
        <v>1137</v>
      </c>
      <c r="BY513" s="95">
        <v>1119</v>
      </c>
      <c r="BZ513" s="95">
        <v>1265</v>
      </c>
      <c r="CA513" s="95">
        <v>1187</v>
      </c>
      <c r="CB513" s="95">
        <v>1186</v>
      </c>
      <c r="CC513" s="95">
        <v>1177</v>
      </c>
      <c r="CD513" s="95">
        <v>1128</v>
      </c>
      <c r="CE513" s="72">
        <v>650.75523149000003</v>
      </c>
      <c r="CF513" s="72">
        <v>676.59346364999999</v>
      </c>
      <c r="CG513" s="72">
        <v>712.40329333</v>
      </c>
      <c r="CH513" s="72">
        <v>716.50152150999998</v>
      </c>
      <c r="CI513" s="72">
        <v>731.52548966999996</v>
      </c>
      <c r="CJ513" s="96">
        <v>0.82885234559999998</v>
      </c>
      <c r="CK513" s="96">
        <v>0.75346574769999997</v>
      </c>
      <c r="CL513" s="96">
        <v>0.82665255130000004</v>
      </c>
      <c r="CM513" s="96">
        <v>0.76869341300000005</v>
      </c>
      <c r="CN513" s="96">
        <v>0.69340030819999998</v>
      </c>
      <c r="CO513" s="96">
        <v>0.95985538100000001</v>
      </c>
      <c r="CP513" s="96">
        <v>0.80659325189999997</v>
      </c>
      <c r="CQ513" s="96">
        <v>0.99584056389999998</v>
      </c>
      <c r="CR513" s="96">
        <v>0.80996212249999999</v>
      </c>
      <c r="CS513" s="95">
        <v>1197</v>
      </c>
      <c r="CT513" s="95">
        <v>1137</v>
      </c>
      <c r="CU513" s="95">
        <v>1158</v>
      </c>
      <c r="CV513" s="95">
        <v>1169</v>
      </c>
      <c r="CW513" s="95">
        <v>1101</v>
      </c>
      <c r="CX513" s="96">
        <v>0.98666343000000001</v>
      </c>
      <c r="CY513" s="96">
        <v>0.96780572799999998</v>
      </c>
      <c r="CZ513" s="96">
        <v>0.93368551200000005</v>
      </c>
      <c r="DA513" s="96">
        <v>0.95576973200000004</v>
      </c>
      <c r="DB513" s="96">
        <v>0.954362241</v>
      </c>
      <c r="DC513">
        <v>2013</v>
      </c>
      <c r="DD513" s="6">
        <v>1178.8</v>
      </c>
      <c r="DE513" s="96">
        <v>2.5522551999999999E-3</v>
      </c>
      <c r="DF513" s="72">
        <v>620.46</v>
      </c>
      <c r="DG513" s="96">
        <v>1</v>
      </c>
      <c r="DH513" s="72">
        <v>620.46</v>
      </c>
      <c r="DI513" s="72">
        <v>700.09795784000005</v>
      </c>
      <c r="DJ513" s="96">
        <v>1</v>
      </c>
      <c r="DK513" s="72">
        <v>620.46</v>
      </c>
      <c r="DL513" s="96">
        <v>1</v>
      </c>
      <c r="DM513" s="72">
        <v>620.46</v>
      </c>
      <c r="DN513" s="96">
        <v>1</v>
      </c>
      <c r="DO513" s="96">
        <v>3.6489999999999999E-3</v>
      </c>
      <c r="DP513" s="72">
        <v>2.2599999999999998</v>
      </c>
      <c r="DQ513" s="72">
        <v>618.20000000000005</v>
      </c>
      <c r="DR513" t="s">
        <v>56</v>
      </c>
      <c r="DT513" t="s">
        <v>339</v>
      </c>
    </row>
    <row r="514" spans="1:124" x14ac:dyDescent="0.3">
      <c r="A514" t="s">
        <v>417</v>
      </c>
      <c r="B514">
        <v>11840</v>
      </c>
      <c r="C514" s="95">
        <v>19233</v>
      </c>
      <c r="D514" s="95">
        <v>74802326</v>
      </c>
      <c r="E514" s="95">
        <v>18356</v>
      </c>
      <c r="F514" s="95">
        <v>52608241</v>
      </c>
      <c r="G514" s="95">
        <v>6026</v>
      </c>
      <c r="H514" s="95">
        <v>20190977</v>
      </c>
      <c r="I514" s="95">
        <v>5321</v>
      </c>
      <c r="J514" s="95">
        <v>14300411</v>
      </c>
      <c r="K514" s="95">
        <v>18272</v>
      </c>
      <c r="L514" s="95">
        <v>67590257</v>
      </c>
      <c r="M514" s="95">
        <v>17301</v>
      </c>
      <c r="N514" s="95">
        <v>51266370</v>
      </c>
      <c r="O514" s="95">
        <v>5890</v>
      </c>
      <c r="P514" s="95">
        <v>20679258</v>
      </c>
      <c r="Q514" s="95">
        <v>5096</v>
      </c>
      <c r="R514" s="95">
        <v>14250941</v>
      </c>
      <c r="S514" s="95">
        <v>18271</v>
      </c>
      <c r="T514" s="95">
        <v>70574574</v>
      </c>
      <c r="U514" s="95">
        <v>17175</v>
      </c>
      <c r="V514" s="95">
        <v>54678999</v>
      </c>
      <c r="W514" s="95">
        <v>5955</v>
      </c>
      <c r="X514" s="95">
        <v>19168727</v>
      </c>
      <c r="Y514" s="95">
        <v>5101</v>
      </c>
      <c r="Z514" s="95">
        <v>14358661</v>
      </c>
      <c r="AA514" s="95">
        <v>18215</v>
      </c>
      <c r="AB514" s="95">
        <v>71022091</v>
      </c>
      <c r="AC514" s="95">
        <v>17075</v>
      </c>
      <c r="AD514" s="95">
        <v>58336958</v>
      </c>
      <c r="AE514" s="95">
        <v>5987</v>
      </c>
      <c r="AF514" s="95">
        <v>21861985</v>
      </c>
      <c r="AG514" s="95">
        <v>5142</v>
      </c>
      <c r="AH514" s="95">
        <v>17150252</v>
      </c>
      <c r="AI514" s="95">
        <v>17266</v>
      </c>
      <c r="AJ514" s="95">
        <v>67151043</v>
      </c>
      <c r="AK514" s="95">
        <v>16143</v>
      </c>
      <c r="AL514" s="95">
        <v>55956185.219999999</v>
      </c>
      <c r="AM514" s="95">
        <v>6018</v>
      </c>
      <c r="AN514" s="95">
        <v>25808854</v>
      </c>
      <c r="AO514" s="95">
        <v>5224</v>
      </c>
      <c r="AP514" s="95">
        <v>18047582.82</v>
      </c>
      <c r="AQ514" s="72">
        <v>313.39999999999998</v>
      </c>
      <c r="AR514" s="72">
        <v>235.49</v>
      </c>
      <c r="AS514" s="72">
        <v>548.89</v>
      </c>
      <c r="AT514" s="95">
        <v>94993303</v>
      </c>
      <c r="AU514" s="95">
        <v>66908652</v>
      </c>
      <c r="AV514" s="95">
        <v>25259</v>
      </c>
      <c r="AW514" s="95">
        <v>23677</v>
      </c>
      <c r="AX514" s="72">
        <v>304.44</v>
      </c>
      <c r="AY514" s="72">
        <v>243.77</v>
      </c>
      <c r="AZ514" s="72">
        <v>548.21</v>
      </c>
      <c r="BA514" s="95">
        <v>88269515</v>
      </c>
      <c r="BB514" s="95">
        <v>65517311</v>
      </c>
      <c r="BC514" s="95">
        <v>24162</v>
      </c>
      <c r="BD514" s="95">
        <v>22397</v>
      </c>
      <c r="BE514" s="72">
        <v>308.7</v>
      </c>
      <c r="BF514" s="72">
        <v>258.27</v>
      </c>
      <c r="BG514" s="72">
        <v>566.97</v>
      </c>
      <c r="BH514" s="95">
        <v>89743301</v>
      </c>
      <c r="BI514" s="95">
        <v>69037660</v>
      </c>
      <c r="BJ514" s="95">
        <v>24226</v>
      </c>
      <c r="BK514" s="95">
        <v>22276</v>
      </c>
      <c r="BL514" s="72">
        <v>319.82</v>
      </c>
      <c r="BM514" s="72">
        <v>283.14</v>
      </c>
      <c r="BN514" s="72">
        <v>602.96</v>
      </c>
      <c r="BO514" s="95">
        <v>92884076</v>
      </c>
      <c r="BP514" s="95">
        <v>75487210</v>
      </c>
      <c r="BQ514" s="95">
        <v>24202</v>
      </c>
      <c r="BR514" s="95">
        <v>22217</v>
      </c>
      <c r="BS514" s="72">
        <v>332.7</v>
      </c>
      <c r="BT514" s="72">
        <v>288.62</v>
      </c>
      <c r="BU514" s="72">
        <v>621.32000000000005</v>
      </c>
      <c r="BV514" s="95">
        <v>92959897</v>
      </c>
      <c r="BW514" s="95">
        <v>74003768.040000007</v>
      </c>
      <c r="BX514" s="95">
        <v>23284</v>
      </c>
      <c r="BY514" s="95">
        <v>21367</v>
      </c>
      <c r="BZ514" s="95">
        <v>24505</v>
      </c>
      <c r="CA514" s="95">
        <v>23311</v>
      </c>
      <c r="CB514" s="95">
        <v>23286</v>
      </c>
      <c r="CC514" s="95">
        <v>23260</v>
      </c>
      <c r="CD514" s="95">
        <v>22346</v>
      </c>
      <c r="CE514" s="72">
        <v>650.75523149000003</v>
      </c>
      <c r="CF514" s="72">
        <v>676.59346364999999</v>
      </c>
      <c r="CG514" s="72">
        <v>712.40329333</v>
      </c>
      <c r="CH514" s="72">
        <v>716.50152150999998</v>
      </c>
      <c r="CI514" s="72">
        <v>731.52548966999996</v>
      </c>
      <c r="CJ514" s="96">
        <v>0.84346613510000001</v>
      </c>
      <c r="CK514" s="96">
        <v>0.81025021590000001</v>
      </c>
      <c r="CL514" s="96">
        <v>0.79585538879999995</v>
      </c>
      <c r="CM514" s="96">
        <v>0.84153345369999999</v>
      </c>
      <c r="CN514" s="96">
        <v>0.84934839419999997</v>
      </c>
      <c r="CO514" s="96">
        <v>0.92856366040000005</v>
      </c>
      <c r="CP514" s="96">
        <v>0.89179746410000005</v>
      </c>
      <c r="CQ514" s="96">
        <v>0.99584056389999998</v>
      </c>
      <c r="CR514" s="96">
        <v>0.89552220410000005</v>
      </c>
      <c r="CS514" s="95">
        <v>22289</v>
      </c>
      <c r="CT514" s="95">
        <v>21347</v>
      </c>
      <c r="CU514" s="95">
        <v>20893</v>
      </c>
      <c r="CV514" s="95">
        <v>20635</v>
      </c>
      <c r="CW514" s="95">
        <v>19429</v>
      </c>
      <c r="CX514" s="96">
        <v>0.94801679299999997</v>
      </c>
      <c r="CY514" s="96">
        <v>0.93513062499999999</v>
      </c>
      <c r="CZ514" s="96">
        <v>0.91920173000000005</v>
      </c>
      <c r="DA514" s="96">
        <v>0.91363388400000001</v>
      </c>
      <c r="DB514" s="96">
        <v>0.92495559400000005</v>
      </c>
      <c r="DC514">
        <v>2013</v>
      </c>
      <c r="DD514" s="6">
        <v>22386.799999999999</v>
      </c>
      <c r="DE514" s="96">
        <v>9.6682261999999995E-3</v>
      </c>
      <c r="DF514" s="72">
        <v>681.1</v>
      </c>
      <c r="DG514" s="96">
        <v>1</v>
      </c>
      <c r="DH514" s="72">
        <v>681.1</v>
      </c>
      <c r="DI514" s="72">
        <v>689.42968128999996</v>
      </c>
      <c r="DJ514" s="96">
        <v>1</v>
      </c>
      <c r="DK514" s="72">
        <v>681.1</v>
      </c>
      <c r="DL514" s="96">
        <v>1</v>
      </c>
      <c r="DM514" s="72">
        <v>681.1</v>
      </c>
      <c r="DN514" s="96">
        <v>1</v>
      </c>
      <c r="DO514" s="96">
        <v>2.2984999999999998E-2</v>
      </c>
      <c r="DP514" s="72">
        <v>15.66</v>
      </c>
      <c r="DQ514" s="72">
        <v>665.44</v>
      </c>
      <c r="DR514" t="s">
        <v>417</v>
      </c>
      <c r="DT514" t="s">
        <v>339</v>
      </c>
    </row>
    <row r="515" spans="1:124" x14ac:dyDescent="0.3">
      <c r="A515" t="s">
        <v>418</v>
      </c>
      <c r="B515">
        <v>11841</v>
      </c>
      <c r="C515" s="95">
        <v>6329</v>
      </c>
      <c r="D515" s="95">
        <v>25405503</v>
      </c>
      <c r="E515" s="95">
        <v>6095</v>
      </c>
      <c r="F515" s="95">
        <v>22842489</v>
      </c>
      <c r="G515" s="95">
        <v>1277</v>
      </c>
      <c r="H515" s="95">
        <v>3573293</v>
      </c>
      <c r="I515" s="95">
        <v>1113</v>
      </c>
      <c r="J515" s="95">
        <v>3658709</v>
      </c>
      <c r="K515" s="95">
        <v>6317</v>
      </c>
      <c r="L515" s="95">
        <v>25860716</v>
      </c>
      <c r="M515" s="95">
        <v>6039</v>
      </c>
      <c r="N515" s="95">
        <v>23555061</v>
      </c>
      <c r="O515" s="95">
        <v>1312</v>
      </c>
      <c r="P515" s="95">
        <v>4983281</v>
      </c>
      <c r="Q515" s="95">
        <v>1142</v>
      </c>
      <c r="R515" s="95">
        <v>3978720</v>
      </c>
      <c r="S515" s="95">
        <v>6476</v>
      </c>
      <c r="T515" s="95">
        <v>26034175</v>
      </c>
      <c r="U515" s="95">
        <v>6170</v>
      </c>
      <c r="V515" s="95">
        <v>24270535</v>
      </c>
      <c r="W515" s="95">
        <v>1390</v>
      </c>
      <c r="X515" s="95">
        <v>4425957</v>
      </c>
      <c r="Y515" s="95">
        <v>1198</v>
      </c>
      <c r="Z515" s="95">
        <v>4539267</v>
      </c>
      <c r="AA515" s="95">
        <v>6442</v>
      </c>
      <c r="AB515" s="95">
        <v>24487988</v>
      </c>
      <c r="AC515" s="95">
        <v>6095</v>
      </c>
      <c r="AD515" s="95">
        <v>24769965</v>
      </c>
      <c r="AE515" s="95">
        <v>1422</v>
      </c>
      <c r="AF515" s="95">
        <v>3912327</v>
      </c>
      <c r="AG515" s="95">
        <v>1211</v>
      </c>
      <c r="AH515" s="95">
        <v>4680801</v>
      </c>
      <c r="AI515" s="95">
        <v>6063</v>
      </c>
      <c r="AJ515" s="95">
        <v>22614842.620000001</v>
      </c>
      <c r="AK515" s="95">
        <v>5689</v>
      </c>
      <c r="AL515" s="95">
        <v>23509375.489999998</v>
      </c>
      <c r="AM515" s="95">
        <v>1425</v>
      </c>
      <c r="AN515" s="95">
        <v>4824332</v>
      </c>
      <c r="AO515" s="95">
        <v>1223</v>
      </c>
      <c r="AP515" s="95">
        <v>5222648</v>
      </c>
      <c r="AQ515" s="72">
        <v>317.5</v>
      </c>
      <c r="AR515" s="72">
        <v>306.39</v>
      </c>
      <c r="AS515" s="72">
        <v>623.89</v>
      </c>
      <c r="AT515" s="95">
        <v>28978796</v>
      </c>
      <c r="AU515" s="95">
        <v>26501198</v>
      </c>
      <c r="AV515" s="95">
        <v>7606</v>
      </c>
      <c r="AW515" s="95">
        <v>7208</v>
      </c>
      <c r="AX515" s="72">
        <v>336.92</v>
      </c>
      <c r="AY515" s="72">
        <v>319.52</v>
      </c>
      <c r="AZ515" s="72">
        <v>656.44</v>
      </c>
      <c r="BA515" s="95">
        <v>30843997</v>
      </c>
      <c r="BB515" s="95">
        <v>27533781</v>
      </c>
      <c r="BC515" s="95">
        <v>7629</v>
      </c>
      <c r="BD515" s="95">
        <v>7181</v>
      </c>
      <c r="BE515" s="72">
        <v>322.7</v>
      </c>
      <c r="BF515" s="72">
        <v>325.83999999999997</v>
      </c>
      <c r="BG515" s="72">
        <v>648.54</v>
      </c>
      <c r="BH515" s="95">
        <v>30460132</v>
      </c>
      <c r="BI515" s="95">
        <v>28809802</v>
      </c>
      <c r="BJ515" s="95">
        <v>7866</v>
      </c>
      <c r="BK515" s="95">
        <v>7368</v>
      </c>
      <c r="BL515" s="72">
        <v>300.95</v>
      </c>
      <c r="BM515" s="72">
        <v>335.92</v>
      </c>
      <c r="BN515" s="72">
        <v>636.87</v>
      </c>
      <c r="BO515" s="95">
        <v>28400315</v>
      </c>
      <c r="BP515" s="95">
        <v>29450766</v>
      </c>
      <c r="BQ515" s="95">
        <v>7864</v>
      </c>
      <c r="BR515" s="95">
        <v>7306</v>
      </c>
      <c r="BS515" s="72">
        <v>305.37</v>
      </c>
      <c r="BT515" s="72">
        <v>346.4</v>
      </c>
      <c r="BU515" s="72">
        <v>651.77</v>
      </c>
      <c r="BV515" s="95">
        <v>27439174.620000001</v>
      </c>
      <c r="BW515" s="95">
        <v>28732023.489999998</v>
      </c>
      <c r="BX515" s="95">
        <v>7488</v>
      </c>
      <c r="BY515" s="95">
        <v>6912</v>
      </c>
      <c r="BZ515" s="95">
        <v>7416</v>
      </c>
      <c r="CA515" s="95">
        <v>7413</v>
      </c>
      <c r="CB515" s="95">
        <v>7626</v>
      </c>
      <c r="CC515" s="95">
        <v>7599</v>
      </c>
      <c r="CD515" s="95">
        <v>7206</v>
      </c>
      <c r="CE515" s="72">
        <v>650.75523149000003</v>
      </c>
      <c r="CF515" s="72">
        <v>676.59346364999999</v>
      </c>
      <c r="CG515" s="72">
        <v>712.40329333</v>
      </c>
      <c r="CH515" s="72">
        <v>716.50152150999998</v>
      </c>
      <c r="CI515" s="72">
        <v>731.52548966999996</v>
      </c>
      <c r="CJ515" s="96">
        <v>0.95871684130000001</v>
      </c>
      <c r="CK515" s="96">
        <v>0.97021333379999997</v>
      </c>
      <c r="CL515" s="96">
        <v>0.91035514019999997</v>
      </c>
      <c r="CM515" s="96">
        <v>0.88886063859999997</v>
      </c>
      <c r="CN515" s="96">
        <v>0.89097373800000002</v>
      </c>
      <c r="CO515" s="96">
        <v>0.92096394930000003</v>
      </c>
      <c r="CP515" s="96">
        <v>1.00310543</v>
      </c>
      <c r="CQ515" s="96">
        <v>0.99584056389999998</v>
      </c>
      <c r="CR515" s="96">
        <v>1.0072950662</v>
      </c>
      <c r="CS515" s="95">
        <v>7150</v>
      </c>
      <c r="CT515" s="95">
        <v>7211</v>
      </c>
      <c r="CU515" s="95">
        <v>7489</v>
      </c>
      <c r="CV515" s="95">
        <v>7409</v>
      </c>
      <c r="CW515" s="95">
        <v>7040</v>
      </c>
      <c r="CX515" s="96">
        <v>0.90692723200000003</v>
      </c>
      <c r="CY515" s="96">
        <v>0.91694627900000003</v>
      </c>
      <c r="CZ515" s="96">
        <v>0.91911869999999996</v>
      </c>
      <c r="DA515" s="96">
        <v>0.93303446999999995</v>
      </c>
      <c r="DB515" s="96">
        <v>0.92859499099999998</v>
      </c>
      <c r="DC515">
        <v>2013</v>
      </c>
      <c r="DD515" s="6">
        <v>7195</v>
      </c>
      <c r="DE515" s="96">
        <v>2.7711877999999999E-3</v>
      </c>
      <c r="DF515" s="72">
        <v>771.45</v>
      </c>
      <c r="DG515" s="96">
        <v>1</v>
      </c>
      <c r="DH515" s="72">
        <v>771.45</v>
      </c>
      <c r="DI515" s="72">
        <v>746.35519870999997</v>
      </c>
      <c r="DJ515" s="96">
        <v>1</v>
      </c>
      <c r="DK515" s="72">
        <v>771.45</v>
      </c>
      <c r="DL515" s="96">
        <v>1</v>
      </c>
      <c r="DM515" s="72">
        <v>771.45</v>
      </c>
      <c r="DN515" s="96">
        <v>1</v>
      </c>
      <c r="DO515" s="96">
        <v>1.0501E-2</v>
      </c>
      <c r="DP515" s="72">
        <v>8.1</v>
      </c>
      <c r="DQ515" s="72">
        <v>763.35</v>
      </c>
      <c r="DR515" t="s">
        <v>418</v>
      </c>
      <c r="DT515" t="s">
        <v>339</v>
      </c>
    </row>
    <row r="516" spans="1:124" x14ac:dyDescent="0.3">
      <c r="A516" t="s">
        <v>419</v>
      </c>
      <c r="B516">
        <v>11842</v>
      </c>
      <c r="C516" s="95">
        <v>414</v>
      </c>
      <c r="D516" s="95">
        <v>1423805</v>
      </c>
      <c r="E516" s="95">
        <v>403</v>
      </c>
      <c r="F516" s="95">
        <v>1318953</v>
      </c>
      <c r="G516" s="95">
        <v>90</v>
      </c>
      <c r="H516" s="95">
        <v>297511</v>
      </c>
      <c r="I516" s="95">
        <v>82</v>
      </c>
      <c r="J516" s="95">
        <v>223144</v>
      </c>
      <c r="K516" s="95">
        <v>417</v>
      </c>
      <c r="L516" s="95">
        <v>1577149</v>
      </c>
      <c r="M516" s="95">
        <v>410</v>
      </c>
      <c r="N516" s="95">
        <v>1190339</v>
      </c>
      <c r="O516" s="95">
        <v>90</v>
      </c>
      <c r="P516" s="95">
        <v>219931</v>
      </c>
      <c r="Q516" s="95">
        <v>82</v>
      </c>
      <c r="R516" s="95">
        <v>190321</v>
      </c>
      <c r="S516" s="95">
        <v>428</v>
      </c>
      <c r="T516" s="95">
        <v>1808137</v>
      </c>
      <c r="U516" s="95">
        <v>421</v>
      </c>
      <c r="V516" s="95">
        <v>1369190</v>
      </c>
      <c r="W516" s="95">
        <v>102</v>
      </c>
      <c r="X516" s="95">
        <v>430353</v>
      </c>
      <c r="Y516" s="95">
        <v>89</v>
      </c>
      <c r="Z516" s="95">
        <v>265802</v>
      </c>
      <c r="AA516" s="95">
        <v>432</v>
      </c>
      <c r="AB516" s="95">
        <v>1304515</v>
      </c>
      <c r="AC516" s="95">
        <v>420</v>
      </c>
      <c r="AD516" s="95">
        <v>1475957</v>
      </c>
      <c r="AE516" s="95">
        <v>94</v>
      </c>
      <c r="AF516" s="95">
        <v>290527</v>
      </c>
      <c r="AG516" s="95">
        <v>85</v>
      </c>
      <c r="AH516" s="95">
        <v>367683</v>
      </c>
      <c r="AI516" s="95">
        <v>395</v>
      </c>
      <c r="AJ516" s="95">
        <v>1001818</v>
      </c>
      <c r="AK516" s="95">
        <v>381</v>
      </c>
      <c r="AL516" s="95">
        <v>1578929</v>
      </c>
      <c r="AM516" s="95">
        <v>92</v>
      </c>
      <c r="AN516" s="95">
        <v>475887</v>
      </c>
      <c r="AO516" s="95">
        <v>86</v>
      </c>
      <c r="AP516" s="95">
        <v>429226</v>
      </c>
      <c r="AQ516" s="72">
        <v>284.61</v>
      </c>
      <c r="AR516" s="72">
        <v>264.97000000000003</v>
      </c>
      <c r="AS516" s="72">
        <v>549.58000000000004</v>
      </c>
      <c r="AT516" s="95">
        <v>1721316</v>
      </c>
      <c r="AU516" s="95">
        <v>1542097</v>
      </c>
      <c r="AV516" s="95">
        <v>504</v>
      </c>
      <c r="AW516" s="95">
        <v>485</v>
      </c>
      <c r="AX516" s="72">
        <v>295.38</v>
      </c>
      <c r="AY516" s="72">
        <v>233.85</v>
      </c>
      <c r="AZ516" s="72">
        <v>529.23</v>
      </c>
      <c r="BA516" s="95">
        <v>1797080</v>
      </c>
      <c r="BB516" s="95">
        <v>1380660</v>
      </c>
      <c r="BC516" s="95">
        <v>507</v>
      </c>
      <c r="BD516" s="95">
        <v>492</v>
      </c>
      <c r="BE516" s="72">
        <v>351.96</v>
      </c>
      <c r="BF516" s="72">
        <v>267.16000000000003</v>
      </c>
      <c r="BG516" s="72">
        <v>619.12</v>
      </c>
      <c r="BH516" s="95">
        <v>2238490</v>
      </c>
      <c r="BI516" s="95">
        <v>1634992</v>
      </c>
      <c r="BJ516" s="95">
        <v>530</v>
      </c>
      <c r="BK516" s="95">
        <v>510</v>
      </c>
      <c r="BL516" s="72">
        <v>252.7</v>
      </c>
      <c r="BM516" s="72">
        <v>304.23</v>
      </c>
      <c r="BN516" s="72">
        <v>556.92999999999995</v>
      </c>
      <c r="BO516" s="95">
        <v>1595042</v>
      </c>
      <c r="BP516" s="95">
        <v>1843640</v>
      </c>
      <c r="BQ516" s="95">
        <v>526</v>
      </c>
      <c r="BR516" s="95">
        <v>505</v>
      </c>
      <c r="BS516" s="72">
        <v>252.86</v>
      </c>
      <c r="BT516" s="72">
        <v>358.34</v>
      </c>
      <c r="BU516" s="72">
        <v>611.20000000000005</v>
      </c>
      <c r="BV516" s="95">
        <v>1477705</v>
      </c>
      <c r="BW516" s="95">
        <v>2008155</v>
      </c>
      <c r="BX516" s="95">
        <v>487</v>
      </c>
      <c r="BY516" s="95">
        <v>467</v>
      </c>
      <c r="BZ516" s="95">
        <v>495</v>
      </c>
      <c r="CA516" s="95">
        <v>500</v>
      </c>
      <c r="CB516" s="95">
        <v>520</v>
      </c>
      <c r="CC516" s="95">
        <v>516</v>
      </c>
      <c r="CD516" s="95">
        <v>477</v>
      </c>
      <c r="CE516" s="72">
        <v>650.75523149000003</v>
      </c>
      <c r="CF516" s="72">
        <v>676.59346364999999</v>
      </c>
      <c r="CG516" s="72">
        <v>712.40329333</v>
      </c>
      <c r="CH516" s="72">
        <v>716.50152150999998</v>
      </c>
      <c r="CI516" s="72">
        <v>731.52548966999996</v>
      </c>
      <c r="CJ516" s="96">
        <v>0.84452644160000001</v>
      </c>
      <c r="CK516" s="96">
        <v>0.7821979201</v>
      </c>
      <c r="CL516" s="96">
        <v>0.86905830699999997</v>
      </c>
      <c r="CM516" s="96">
        <v>0.77729074300000001</v>
      </c>
      <c r="CN516" s="96">
        <v>0.83551428979999998</v>
      </c>
      <c r="CO516" s="96">
        <v>1.0047133625</v>
      </c>
      <c r="CP516" s="96">
        <v>0.81786265709999995</v>
      </c>
      <c r="CQ516" s="96">
        <v>0.99584056389999998</v>
      </c>
      <c r="CR516" s="96">
        <v>0.82127859619999999</v>
      </c>
      <c r="CS516" s="95">
        <v>490</v>
      </c>
      <c r="CT516" s="95">
        <v>488</v>
      </c>
      <c r="CU516" s="95">
        <v>500</v>
      </c>
      <c r="CV516" s="95">
        <v>518</v>
      </c>
      <c r="CW516" s="95">
        <v>476</v>
      </c>
      <c r="CX516" s="96">
        <v>1.013762184</v>
      </c>
      <c r="CY516" s="96">
        <v>1.0474264289999999</v>
      </c>
      <c r="CZ516" s="96">
        <v>0.965414408</v>
      </c>
      <c r="DA516" s="96">
        <v>0.98973164300000005</v>
      </c>
      <c r="DB516" s="96">
        <v>1.0091925829999999</v>
      </c>
      <c r="DC516">
        <v>2013</v>
      </c>
      <c r="DD516" s="6">
        <v>491.8</v>
      </c>
      <c r="DE516" s="96">
        <v>3.1365760999999999E-3</v>
      </c>
      <c r="DF516" s="72">
        <v>628.76</v>
      </c>
      <c r="DG516" s="96">
        <v>1</v>
      </c>
      <c r="DH516" s="72">
        <v>628.76</v>
      </c>
      <c r="DI516" s="72">
        <v>700.09795784000005</v>
      </c>
      <c r="DJ516" s="96">
        <v>0.70128453570000004</v>
      </c>
      <c r="DK516" s="72">
        <v>650.06975120000004</v>
      </c>
      <c r="DL516" s="96">
        <v>0.99442194409999995</v>
      </c>
      <c r="DM516" s="72">
        <v>646.44362578000005</v>
      </c>
      <c r="DN516" s="96">
        <v>1</v>
      </c>
      <c r="DO516" s="96">
        <v>6.5729999999999998E-3</v>
      </c>
      <c r="DP516" s="72">
        <v>4.25</v>
      </c>
      <c r="DQ516" s="72">
        <v>642.19000000000005</v>
      </c>
      <c r="DR516" t="s">
        <v>419</v>
      </c>
      <c r="DT516" t="s">
        <v>339</v>
      </c>
    </row>
    <row r="517" spans="1:124" x14ac:dyDescent="0.3">
      <c r="A517" t="s">
        <v>420</v>
      </c>
      <c r="B517">
        <v>11850</v>
      </c>
      <c r="C517" s="95">
        <v>1956</v>
      </c>
      <c r="D517" s="95">
        <v>7401353</v>
      </c>
      <c r="E517" s="95">
        <v>1935</v>
      </c>
      <c r="F517" s="95">
        <v>6213102</v>
      </c>
      <c r="G517" s="95">
        <v>479</v>
      </c>
      <c r="H517" s="95">
        <v>1832932</v>
      </c>
      <c r="I517" s="95">
        <v>437</v>
      </c>
      <c r="J517" s="95">
        <v>1446052</v>
      </c>
      <c r="K517" s="95">
        <v>1856</v>
      </c>
      <c r="L517" s="95">
        <v>7489583</v>
      </c>
      <c r="M517" s="95">
        <v>1820</v>
      </c>
      <c r="N517" s="95">
        <v>6249659</v>
      </c>
      <c r="O517" s="95">
        <v>476</v>
      </c>
      <c r="P517" s="95">
        <v>1404112</v>
      </c>
      <c r="Q517" s="95">
        <v>435</v>
      </c>
      <c r="R517" s="95">
        <v>1235543</v>
      </c>
      <c r="S517" s="95">
        <v>1805</v>
      </c>
      <c r="T517" s="95">
        <v>8403570</v>
      </c>
      <c r="U517" s="95">
        <v>1755</v>
      </c>
      <c r="V517" s="95">
        <v>6851415</v>
      </c>
      <c r="W517" s="95">
        <v>486</v>
      </c>
      <c r="X517" s="95">
        <v>1494193</v>
      </c>
      <c r="Y517" s="95">
        <v>442</v>
      </c>
      <c r="Z517" s="95">
        <v>1316627</v>
      </c>
      <c r="AA517" s="95">
        <v>1810</v>
      </c>
      <c r="AB517" s="95">
        <v>6463744</v>
      </c>
      <c r="AC517" s="95">
        <v>1761</v>
      </c>
      <c r="AD517" s="95">
        <v>7125557</v>
      </c>
      <c r="AE517" s="95">
        <v>465</v>
      </c>
      <c r="AF517" s="95">
        <v>1344575</v>
      </c>
      <c r="AG517" s="95">
        <v>424</v>
      </c>
      <c r="AH517" s="95">
        <v>1634320</v>
      </c>
      <c r="AI517" s="95">
        <v>1655</v>
      </c>
      <c r="AJ517" s="95">
        <v>6573507</v>
      </c>
      <c r="AK517" s="95">
        <v>1607</v>
      </c>
      <c r="AL517" s="95">
        <v>6346512</v>
      </c>
      <c r="AM517" s="95">
        <v>430</v>
      </c>
      <c r="AN517" s="95">
        <v>1701849</v>
      </c>
      <c r="AO517" s="95">
        <v>394</v>
      </c>
      <c r="AP517" s="95">
        <v>1697849</v>
      </c>
      <c r="AQ517" s="72">
        <v>316.02999999999997</v>
      </c>
      <c r="AR517" s="72">
        <v>269.08</v>
      </c>
      <c r="AS517" s="72">
        <v>585.11</v>
      </c>
      <c r="AT517" s="95">
        <v>9234285</v>
      </c>
      <c r="AU517" s="95">
        <v>7659154</v>
      </c>
      <c r="AV517" s="95">
        <v>2435</v>
      </c>
      <c r="AW517" s="95">
        <v>2372</v>
      </c>
      <c r="AX517" s="72">
        <v>317.81</v>
      </c>
      <c r="AY517" s="72">
        <v>276.62</v>
      </c>
      <c r="AZ517" s="72">
        <v>594.42999999999995</v>
      </c>
      <c r="BA517" s="95">
        <v>8893695</v>
      </c>
      <c r="BB517" s="95">
        <v>7485202</v>
      </c>
      <c r="BC517" s="95">
        <v>2332</v>
      </c>
      <c r="BD517" s="95">
        <v>2255</v>
      </c>
      <c r="BE517" s="72">
        <v>360.02</v>
      </c>
      <c r="BF517" s="72">
        <v>309.82</v>
      </c>
      <c r="BG517" s="72">
        <v>669.84</v>
      </c>
      <c r="BH517" s="95">
        <v>9897763</v>
      </c>
      <c r="BI517" s="95">
        <v>8168042</v>
      </c>
      <c r="BJ517" s="95">
        <v>2291</v>
      </c>
      <c r="BK517" s="95">
        <v>2197</v>
      </c>
      <c r="BL517" s="72">
        <v>286.02</v>
      </c>
      <c r="BM517" s="72">
        <v>334.09</v>
      </c>
      <c r="BN517" s="72">
        <v>620.11</v>
      </c>
      <c r="BO517" s="95">
        <v>7808319</v>
      </c>
      <c r="BP517" s="95">
        <v>8759877</v>
      </c>
      <c r="BQ517" s="95">
        <v>2275</v>
      </c>
      <c r="BR517" s="95">
        <v>2185</v>
      </c>
      <c r="BS517" s="72">
        <v>330.75</v>
      </c>
      <c r="BT517" s="72">
        <v>335.01</v>
      </c>
      <c r="BU517" s="72">
        <v>665.76</v>
      </c>
      <c r="BV517" s="95">
        <v>8275356</v>
      </c>
      <c r="BW517" s="95">
        <v>8044361</v>
      </c>
      <c r="BX517" s="95">
        <v>2085</v>
      </c>
      <c r="BY517" s="95">
        <v>2001</v>
      </c>
      <c r="BZ517" s="95">
        <v>2405</v>
      </c>
      <c r="CA517" s="95">
        <v>2295</v>
      </c>
      <c r="CB517" s="95">
        <v>2246</v>
      </c>
      <c r="CC517" s="95">
        <v>2232</v>
      </c>
      <c r="CD517" s="95">
        <v>2044</v>
      </c>
      <c r="CE517" s="72">
        <v>650.75523149000003</v>
      </c>
      <c r="CF517" s="72">
        <v>676.59346364999999</v>
      </c>
      <c r="CG517" s="72">
        <v>712.40329333</v>
      </c>
      <c r="CH517" s="72">
        <v>716.50152150999998</v>
      </c>
      <c r="CI517" s="72">
        <v>731.52548966999996</v>
      </c>
      <c r="CJ517" s="96">
        <v>0.89912454279999998</v>
      </c>
      <c r="CK517" s="96">
        <v>0.87856302480000004</v>
      </c>
      <c r="CL517" s="96">
        <v>0.9402539352</v>
      </c>
      <c r="CM517" s="96">
        <v>0.86546920189999998</v>
      </c>
      <c r="CN517" s="96">
        <v>0.91009815709999997</v>
      </c>
      <c r="CO517" s="96">
        <v>0.99713625549999996</v>
      </c>
      <c r="CP517" s="96">
        <v>0.90128281600000004</v>
      </c>
      <c r="CQ517" s="96">
        <v>0.99584056389999998</v>
      </c>
      <c r="CR517" s="96">
        <v>0.90504717320000005</v>
      </c>
      <c r="CS517" s="95">
        <v>2305</v>
      </c>
      <c r="CT517" s="95">
        <v>2191</v>
      </c>
      <c r="CU517" s="95">
        <v>2196</v>
      </c>
      <c r="CV517" s="95">
        <v>2177</v>
      </c>
      <c r="CW517" s="95">
        <v>2004</v>
      </c>
      <c r="CX517" s="96">
        <v>1.015864546</v>
      </c>
      <c r="CY517" s="96">
        <v>1.0320079849999999</v>
      </c>
      <c r="CZ517" s="96">
        <v>0.98863179899999998</v>
      </c>
      <c r="DA517" s="96">
        <v>0.97838977900000001</v>
      </c>
      <c r="DB517" s="96">
        <v>0.96715331999999998</v>
      </c>
      <c r="DC517">
        <v>2013</v>
      </c>
      <c r="DD517" s="6">
        <v>2202</v>
      </c>
      <c r="DE517" s="96">
        <v>4.135751E-3</v>
      </c>
      <c r="DF517" s="72">
        <v>692.19</v>
      </c>
      <c r="DG517" s="96">
        <v>1</v>
      </c>
      <c r="DH517" s="72">
        <v>692.19</v>
      </c>
      <c r="DI517" s="72">
        <v>700.09795784000005</v>
      </c>
      <c r="DJ517" s="96">
        <v>1</v>
      </c>
      <c r="DK517" s="72">
        <v>692.19</v>
      </c>
      <c r="DL517" s="96">
        <v>1</v>
      </c>
      <c r="DM517" s="72">
        <v>692.19</v>
      </c>
      <c r="DN517" s="96">
        <v>1</v>
      </c>
      <c r="DO517" s="96">
        <v>1.2867E-2</v>
      </c>
      <c r="DP517" s="72">
        <v>8.91</v>
      </c>
      <c r="DQ517" s="72">
        <v>683.28</v>
      </c>
      <c r="DR517" t="s">
        <v>420</v>
      </c>
      <c r="DT517" t="s">
        <v>339</v>
      </c>
    </row>
    <row r="518" spans="1:124" x14ac:dyDescent="0.3">
      <c r="A518" t="s">
        <v>332</v>
      </c>
      <c r="B518">
        <v>11851</v>
      </c>
      <c r="C518" s="95">
        <v>1393</v>
      </c>
      <c r="D518" s="95">
        <v>6166588</v>
      </c>
      <c r="E518" s="95">
        <v>1376</v>
      </c>
      <c r="F518" s="95">
        <v>3955631</v>
      </c>
      <c r="G518" s="95">
        <v>362</v>
      </c>
      <c r="H518" s="95">
        <v>1291868</v>
      </c>
      <c r="I518" s="95">
        <v>329</v>
      </c>
      <c r="J518" s="95">
        <v>937231</v>
      </c>
      <c r="K518" s="95">
        <v>1320</v>
      </c>
      <c r="L518" s="95">
        <v>5852816</v>
      </c>
      <c r="M518" s="95">
        <v>1302</v>
      </c>
      <c r="N518" s="95">
        <v>4154146</v>
      </c>
      <c r="O518" s="95">
        <v>361</v>
      </c>
      <c r="P518" s="95">
        <v>1375151</v>
      </c>
      <c r="Q518" s="95">
        <v>321</v>
      </c>
      <c r="R518" s="95">
        <v>998141</v>
      </c>
      <c r="S518" s="95">
        <v>1331</v>
      </c>
      <c r="T518" s="95">
        <v>6132861</v>
      </c>
      <c r="U518" s="95">
        <v>1304</v>
      </c>
      <c r="V518" s="95">
        <v>4495726</v>
      </c>
      <c r="W518" s="95">
        <v>344</v>
      </c>
      <c r="X518" s="95">
        <v>1378735</v>
      </c>
      <c r="Y518" s="95">
        <v>315</v>
      </c>
      <c r="Z518" s="95">
        <v>1163254</v>
      </c>
      <c r="AA518" s="95">
        <v>1373</v>
      </c>
      <c r="AB518" s="95">
        <v>4604513</v>
      </c>
      <c r="AC518" s="95">
        <v>1344</v>
      </c>
      <c r="AD518" s="95">
        <v>4952916</v>
      </c>
      <c r="AE518" s="95">
        <v>334</v>
      </c>
      <c r="AF518" s="95">
        <v>885099</v>
      </c>
      <c r="AG518" s="95">
        <v>313</v>
      </c>
      <c r="AH518" s="95">
        <v>1169246</v>
      </c>
      <c r="AI518" s="95">
        <v>1253</v>
      </c>
      <c r="AJ518" s="95">
        <v>5574455</v>
      </c>
      <c r="AK518" s="95">
        <v>1218</v>
      </c>
      <c r="AL518" s="95">
        <v>4814813</v>
      </c>
      <c r="AM518" s="95">
        <v>331</v>
      </c>
      <c r="AN518" s="95">
        <v>1488223</v>
      </c>
      <c r="AO518" s="95">
        <v>307</v>
      </c>
      <c r="AP518" s="95">
        <v>1225191</v>
      </c>
      <c r="AQ518" s="72">
        <v>354.15</v>
      </c>
      <c r="AR518" s="72">
        <v>239.14</v>
      </c>
      <c r="AS518" s="72">
        <v>593.29</v>
      </c>
      <c r="AT518" s="95">
        <v>7458456</v>
      </c>
      <c r="AU518" s="95">
        <v>4892862</v>
      </c>
      <c r="AV518" s="95">
        <v>1755</v>
      </c>
      <c r="AW518" s="95">
        <v>1705</v>
      </c>
      <c r="AX518" s="72">
        <v>358.32</v>
      </c>
      <c r="AY518" s="72">
        <v>264.55</v>
      </c>
      <c r="AZ518" s="72">
        <v>622.87</v>
      </c>
      <c r="BA518" s="95">
        <v>7227967</v>
      </c>
      <c r="BB518" s="95">
        <v>5152287</v>
      </c>
      <c r="BC518" s="95">
        <v>1681</v>
      </c>
      <c r="BD518" s="95">
        <v>1623</v>
      </c>
      <c r="BE518" s="72">
        <v>373.71</v>
      </c>
      <c r="BF518" s="72">
        <v>291.27999999999997</v>
      </c>
      <c r="BG518" s="72">
        <v>664.99</v>
      </c>
      <c r="BH518" s="95">
        <v>7511596</v>
      </c>
      <c r="BI518" s="95">
        <v>5658980</v>
      </c>
      <c r="BJ518" s="95">
        <v>1675</v>
      </c>
      <c r="BK518" s="95">
        <v>1619</v>
      </c>
      <c r="BL518" s="72">
        <v>268</v>
      </c>
      <c r="BM518" s="72">
        <v>307.89</v>
      </c>
      <c r="BN518" s="72">
        <v>575.89</v>
      </c>
      <c r="BO518" s="95">
        <v>5489612</v>
      </c>
      <c r="BP518" s="95">
        <v>6122162</v>
      </c>
      <c r="BQ518" s="95">
        <v>1707</v>
      </c>
      <c r="BR518" s="95">
        <v>1657</v>
      </c>
      <c r="BS518" s="72">
        <v>371.56</v>
      </c>
      <c r="BT518" s="72">
        <v>330.05</v>
      </c>
      <c r="BU518" s="72">
        <v>701.61</v>
      </c>
      <c r="BV518" s="95">
        <v>7062678</v>
      </c>
      <c r="BW518" s="95">
        <v>6040004</v>
      </c>
      <c r="BX518" s="95">
        <v>1584</v>
      </c>
      <c r="BY518" s="95">
        <v>1525</v>
      </c>
      <c r="BZ518" s="95">
        <v>1731</v>
      </c>
      <c r="CA518" s="95">
        <v>1653</v>
      </c>
      <c r="CB518" s="95">
        <v>1648</v>
      </c>
      <c r="CC518" s="95">
        <v>1683</v>
      </c>
      <c r="CD518" s="95">
        <v>1555</v>
      </c>
      <c r="CE518" s="72">
        <v>650.75523149000003</v>
      </c>
      <c r="CF518" s="72">
        <v>676.59346364999999</v>
      </c>
      <c r="CG518" s="72">
        <v>712.40329333</v>
      </c>
      <c r="CH518" s="72">
        <v>716.50152150999998</v>
      </c>
      <c r="CI518" s="72">
        <v>731.52548966999996</v>
      </c>
      <c r="CJ518" s="96">
        <v>0.91169455320000004</v>
      </c>
      <c r="CK518" s="96">
        <v>0.9205971288</v>
      </c>
      <c r="CL518" s="96">
        <v>0.93344599360000002</v>
      </c>
      <c r="CM518" s="96">
        <v>0.80375265470000001</v>
      </c>
      <c r="CN518" s="96">
        <v>0.95910533519999996</v>
      </c>
      <c r="CO518" s="96">
        <v>0.95261612409999996</v>
      </c>
      <c r="CP518" s="96">
        <v>0.95077031570000003</v>
      </c>
      <c r="CQ518" s="96">
        <v>0.99584056389999998</v>
      </c>
      <c r="CR518" s="96">
        <v>0.95474136570000001</v>
      </c>
      <c r="CS518" s="95">
        <v>1708</v>
      </c>
      <c r="CT518" s="95">
        <v>1638</v>
      </c>
      <c r="CU518" s="95">
        <v>1637</v>
      </c>
      <c r="CV518" s="95">
        <v>1695</v>
      </c>
      <c r="CW518" s="95">
        <v>1564</v>
      </c>
      <c r="CX518" s="96">
        <v>0.95313148800000003</v>
      </c>
      <c r="CY518" s="96">
        <v>0.95730416299999999</v>
      </c>
      <c r="CZ518" s="96">
        <v>0.963322134</v>
      </c>
      <c r="DA518" s="96">
        <v>0.95441412299999995</v>
      </c>
      <c r="DB518" s="96">
        <v>0.93398914499999997</v>
      </c>
      <c r="DC518">
        <v>2013</v>
      </c>
      <c r="DD518" s="6">
        <v>1625.8</v>
      </c>
      <c r="DE518" s="96">
        <v>8.30227E-4</v>
      </c>
      <c r="DF518" s="72">
        <v>732.62</v>
      </c>
      <c r="DG518" s="96">
        <v>1</v>
      </c>
      <c r="DH518" s="72">
        <v>732.62</v>
      </c>
      <c r="DI518" s="72">
        <v>700.09795784000005</v>
      </c>
      <c r="DJ518" s="96">
        <v>1</v>
      </c>
      <c r="DK518" s="72">
        <v>732.62</v>
      </c>
      <c r="DL518" s="96">
        <v>1</v>
      </c>
      <c r="DM518" s="72">
        <v>732.62</v>
      </c>
      <c r="DN518" s="96">
        <v>1</v>
      </c>
      <c r="DO518" s="96">
        <v>2.467E-3</v>
      </c>
      <c r="DP518" s="72">
        <v>1.81</v>
      </c>
      <c r="DQ518" s="72">
        <v>730.81</v>
      </c>
      <c r="DR518" t="s">
        <v>332</v>
      </c>
      <c r="DT518" t="s">
        <v>339</v>
      </c>
    </row>
    <row r="519" spans="1:124" x14ac:dyDescent="0.3">
      <c r="A519" t="s">
        <v>421</v>
      </c>
      <c r="B519">
        <v>11860</v>
      </c>
      <c r="C519" s="95">
        <v>6696</v>
      </c>
      <c r="D519" s="95">
        <v>29373690</v>
      </c>
      <c r="E519" s="95">
        <v>6502</v>
      </c>
      <c r="F519" s="95">
        <v>20960360</v>
      </c>
      <c r="G519" s="95">
        <v>2069</v>
      </c>
      <c r="H519" s="95">
        <v>7948054</v>
      </c>
      <c r="I519" s="95">
        <v>1874</v>
      </c>
      <c r="J519" s="95">
        <v>6821307</v>
      </c>
      <c r="K519" s="95">
        <v>6459</v>
      </c>
      <c r="L519" s="95">
        <v>30771069</v>
      </c>
      <c r="M519" s="95">
        <v>6233</v>
      </c>
      <c r="N519" s="95">
        <v>21147661</v>
      </c>
      <c r="O519" s="95">
        <v>2066</v>
      </c>
      <c r="P519" s="95">
        <v>8765465</v>
      </c>
      <c r="Q519" s="95">
        <v>1847</v>
      </c>
      <c r="R519" s="95">
        <v>6667522</v>
      </c>
      <c r="S519" s="95">
        <v>6712</v>
      </c>
      <c r="T519" s="95">
        <v>32191257</v>
      </c>
      <c r="U519" s="95">
        <v>6428</v>
      </c>
      <c r="V519" s="95">
        <v>23672889</v>
      </c>
      <c r="W519" s="95">
        <v>2101</v>
      </c>
      <c r="X519" s="95">
        <v>7623966</v>
      </c>
      <c r="Y519" s="95">
        <v>1866</v>
      </c>
      <c r="Z519" s="95">
        <v>6988186</v>
      </c>
      <c r="AA519" s="95">
        <v>6729</v>
      </c>
      <c r="AB519" s="95">
        <v>27770823</v>
      </c>
      <c r="AC519" s="95">
        <v>6430</v>
      </c>
      <c r="AD519" s="95">
        <v>25582812</v>
      </c>
      <c r="AE519" s="95">
        <v>2118</v>
      </c>
      <c r="AF519" s="95">
        <v>7328502</v>
      </c>
      <c r="AG519" s="95">
        <v>1903</v>
      </c>
      <c r="AH519" s="95">
        <v>7732229</v>
      </c>
      <c r="AI519" s="95">
        <v>6293</v>
      </c>
      <c r="AJ519" s="95">
        <v>26274197</v>
      </c>
      <c r="AK519" s="95">
        <v>5983</v>
      </c>
      <c r="AL519" s="95">
        <v>24895180.940000001</v>
      </c>
      <c r="AM519" s="95">
        <v>2135</v>
      </c>
      <c r="AN519" s="95">
        <v>7622509</v>
      </c>
      <c r="AO519" s="95">
        <v>1929</v>
      </c>
      <c r="AP519" s="95">
        <v>8169163.1200000001</v>
      </c>
      <c r="AQ519" s="72">
        <v>354.84</v>
      </c>
      <c r="AR519" s="72">
        <v>276.39999999999998</v>
      </c>
      <c r="AS519" s="72">
        <v>631.24</v>
      </c>
      <c r="AT519" s="95">
        <v>37321744</v>
      </c>
      <c r="AU519" s="95">
        <v>27781667</v>
      </c>
      <c r="AV519" s="95">
        <v>8765</v>
      </c>
      <c r="AW519" s="95">
        <v>8376</v>
      </c>
      <c r="AX519" s="72">
        <v>386.48</v>
      </c>
      <c r="AY519" s="72">
        <v>286.87</v>
      </c>
      <c r="AZ519" s="72">
        <v>673.35</v>
      </c>
      <c r="BA519" s="95">
        <v>39536534</v>
      </c>
      <c r="BB519" s="95">
        <v>27815183</v>
      </c>
      <c r="BC519" s="95">
        <v>8525</v>
      </c>
      <c r="BD519" s="95">
        <v>8080</v>
      </c>
      <c r="BE519" s="72">
        <v>376.48</v>
      </c>
      <c r="BF519" s="72">
        <v>308.06</v>
      </c>
      <c r="BG519" s="72">
        <v>684.54</v>
      </c>
      <c r="BH519" s="95">
        <v>39815223</v>
      </c>
      <c r="BI519" s="95">
        <v>30661075</v>
      </c>
      <c r="BJ519" s="95">
        <v>8813</v>
      </c>
      <c r="BK519" s="95">
        <v>8294</v>
      </c>
      <c r="BL519" s="72">
        <v>330.61</v>
      </c>
      <c r="BM519" s="72">
        <v>333.16</v>
      </c>
      <c r="BN519" s="72">
        <v>663.77</v>
      </c>
      <c r="BO519" s="95">
        <v>35099325</v>
      </c>
      <c r="BP519" s="95">
        <v>33315041</v>
      </c>
      <c r="BQ519" s="95">
        <v>8847</v>
      </c>
      <c r="BR519" s="95">
        <v>8333</v>
      </c>
      <c r="BS519" s="72">
        <v>335.16</v>
      </c>
      <c r="BT519" s="72">
        <v>348.25</v>
      </c>
      <c r="BU519" s="72">
        <v>683.41</v>
      </c>
      <c r="BV519" s="95">
        <v>33896706</v>
      </c>
      <c r="BW519" s="95">
        <v>33064344.059999999</v>
      </c>
      <c r="BX519" s="95">
        <v>8428</v>
      </c>
      <c r="BY519" s="95">
        <v>7912</v>
      </c>
      <c r="BZ519" s="95">
        <v>8580</v>
      </c>
      <c r="CA519" s="95">
        <v>8310</v>
      </c>
      <c r="CB519" s="95">
        <v>8563</v>
      </c>
      <c r="CC519" s="95">
        <v>8603</v>
      </c>
      <c r="CD519" s="95">
        <v>8176</v>
      </c>
      <c r="CE519" s="72">
        <v>650.75523149000003</v>
      </c>
      <c r="CF519" s="72">
        <v>676.59346364999999</v>
      </c>
      <c r="CG519" s="72">
        <v>712.40329333</v>
      </c>
      <c r="CH519" s="72">
        <v>716.50152150999998</v>
      </c>
      <c r="CI519" s="72">
        <v>731.52548966999996</v>
      </c>
      <c r="CJ519" s="96">
        <v>0.97001141049999995</v>
      </c>
      <c r="CK519" s="96">
        <v>0.99520618540000005</v>
      </c>
      <c r="CL519" s="96">
        <v>0.96088831480000003</v>
      </c>
      <c r="CM519" s="96">
        <v>0.92640417370000006</v>
      </c>
      <c r="CN519" s="96">
        <v>0.93422581940000005</v>
      </c>
      <c r="CO519" s="96">
        <v>0.93815409270000005</v>
      </c>
      <c r="CP519" s="96">
        <v>1.0204583535</v>
      </c>
      <c r="CQ519" s="96">
        <v>0.99584056389999998</v>
      </c>
      <c r="CR519" s="96">
        <v>1.0247204670000001</v>
      </c>
      <c r="CS519" s="95">
        <v>8230</v>
      </c>
      <c r="CT519" s="95">
        <v>7927</v>
      </c>
      <c r="CU519" s="95">
        <v>8191</v>
      </c>
      <c r="CV519" s="95">
        <v>8085</v>
      </c>
      <c r="CW519" s="95">
        <v>7725</v>
      </c>
      <c r="CX519" s="96">
        <v>0.90831639099999995</v>
      </c>
      <c r="CY519" s="96">
        <v>0.90641656800000003</v>
      </c>
      <c r="CZ519" s="96">
        <v>0.94547628699999997</v>
      </c>
      <c r="DA519" s="96">
        <v>0.96791186399999996</v>
      </c>
      <c r="DB519" s="96">
        <v>0.96360133800000003</v>
      </c>
      <c r="DC519">
        <v>2013</v>
      </c>
      <c r="DD519" s="6">
        <v>8199</v>
      </c>
      <c r="DE519" s="96">
        <v>2.1496875000000001E-3</v>
      </c>
      <c r="DF519" s="72">
        <v>785.28</v>
      </c>
      <c r="DG519" s="96">
        <v>1</v>
      </c>
      <c r="DH519" s="72">
        <v>785.28</v>
      </c>
      <c r="DI519" s="72">
        <v>746.35519870999997</v>
      </c>
      <c r="DJ519" s="96">
        <v>1</v>
      </c>
      <c r="DK519" s="72">
        <v>785.28</v>
      </c>
      <c r="DL519" s="96">
        <v>1</v>
      </c>
      <c r="DM519" s="72">
        <v>785.28</v>
      </c>
      <c r="DN519" s="96">
        <v>1</v>
      </c>
      <c r="DO519" s="96">
        <v>8.7080000000000005E-3</v>
      </c>
      <c r="DP519" s="72">
        <v>6.84</v>
      </c>
      <c r="DQ519" s="72">
        <v>778.44</v>
      </c>
      <c r="DR519" t="s">
        <v>421</v>
      </c>
      <c r="DT519" t="s">
        <v>339</v>
      </c>
    </row>
    <row r="520" spans="1:124" x14ac:dyDescent="0.3">
      <c r="A520" t="s">
        <v>422</v>
      </c>
      <c r="B520">
        <v>11861</v>
      </c>
      <c r="C520" s="95">
        <v>4216</v>
      </c>
      <c r="D520" s="95">
        <v>16772081</v>
      </c>
      <c r="E520" s="95">
        <v>4103</v>
      </c>
      <c r="F520" s="95">
        <v>14002422</v>
      </c>
      <c r="G520" s="95">
        <v>1103</v>
      </c>
      <c r="H520" s="95">
        <v>3066246</v>
      </c>
      <c r="I520" s="95">
        <v>1022</v>
      </c>
      <c r="J520" s="95">
        <v>3415637</v>
      </c>
      <c r="K520" s="95">
        <v>4203</v>
      </c>
      <c r="L520" s="95">
        <v>16211866</v>
      </c>
      <c r="M520" s="95">
        <v>4083</v>
      </c>
      <c r="N520" s="95">
        <v>15038926</v>
      </c>
      <c r="O520" s="95">
        <v>1113</v>
      </c>
      <c r="P520" s="95">
        <v>3725861</v>
      </c>
      <c r="Q520" s="95">
        <v>1017</v>
      </c>
      <c r="R520" s="95">
        <v>3508151</v>
      </c>
      <c r="S520" s="95">
        <v>4404</v>
      </c>
      <c r="T520" s="95">
        <v>16089541</v>
      </c>
      <c r="U520" s="95">
        <v>4262</v>
      </c>
      <c r="V520" s="95">
        <v>16089599</v>
      </c>
      <c r="W520" s="95">
        <v>1150</v>
      </c>
      <c r="X520" s="95">
        <v>3733604</v>
      </c>
      <c r="Y520" s="95">
        <v>1034</v>
      </c>
      <c r="Z520" s="95">
        <v>3689027</v>
      </c>
      <c r="AA520" s="95">
        <v>4465</v>
      </c>
      <c r="AB520" s="95">
        <v>15418674</v>
      </c>
      <c r="AC520" s="95">
        <v>4317</v>
      </c>
      <c r="AD520" s="95">
        <v>17551415</v>
      </c>
      <c r="AE520" s="95">
        <v>1190</v>
      </c>
      <c r="AF520" s="95">
        <v>3846580</v>
      </c>
      <c r="AG520" s="95">
        <v>1079</v>
      </c>
      <c r="AH520" s="95">
        <v>4332080</v>
      </c>
      <c r="AI520" s="95">
        <v>4195</v>
      </c>
      <c r="AJ520" s="95">
        <v>16773770.279999999</v>
      </c>
      <c r="AK520" s="95">
        <v>4041</v>
      </c>
      <c r="AL520" s="95">
        <v>16910268.25</v>
      </c>
      <c r="AM520" s="95">
        <v>1222</v>
      </c>
      <c r="AN520" s="95">
        <v>3671743</v>
      </c>
      <c r="AO520" s="95">
        <v>1108</v>
      </c>
      <c r="AP520" s="95">
        <v>4332288</v>
      </c>
      <c r="AQ520" s="72">
        <v>310.81</v>
      </c>
      <c r="AR520" s="72">
        <v>283.22000000000003</v>
      </c>
      <c r="AS520" s="72">
        <v>594.03</v>
      </c>
      <c r="AT520" s="95">
        <v>19838327</v>
      </c>
      <c r="AU520" s="95">
        <v>17418059</v>
      </c>
      <c r="AV520" s="95">
        <v>5319</v>
      </c>
      <c r="AW520" s="95">
        <v>5125</v>
      </c>
      <c r="AX520" s="72">
        <v>312.54000000000002</v>
      </c>
      <c r="AY520" s="72">
        <v>303.06</v>
      </c>
      <c r="AZ520" s="72">
        <v>615.6</v>
      </c>
      <c r="BA520" s="95">
        <v>19937727</v>
      </c>
      <c r="BB520" s="95">
        <v>18547077</v>
      </c>
      <c r="BC520" s="95">
        <v>5316</v>
      </c>
      <c r="BD520" s="95">
        <v>5100</v>
      </c>
      <c r="BE520" s="72">
        <v>297.43</v>
      </c>
      <c r="BF520" s="72">
        <v>311.22000000000003</v>
      </c>
      <c r="BG520" s="72">
        <v>608.65</v>
      </c>
      <c r="BH520" s="95">
        <v>19823145</v>
      </c>
      <c r="BI520" s="95">
        <v>19778626</v>
      </c>
      <c r="BJ520" s="95">
        <v>5554</v>
      </c>
      <c r="BK520" s="95">
        <v>5296</v>
      </c>
      <c r="BL520" s="72">
        <v>283.89999999999998</v>
      </c>
      <c r="BM520" s="72">
        <v>337.96</v>
      </c>
      <c r="BN520" s="72">
        <v>621.86</v>
      </c>
      <c r="BO520" s="95">
        <v>19265254</v>
      </c>
      <c r="BP520" s="95">
        <v>21883495</v>
      </c>
      <c r="BQ520" s="95">
        <v>5655</v>
      </c>
      <c r="BR520" s="95">
        <v>5396</v>
      </c>
      <c r="BS520" s="72">
        <v>314.52999999999997</v>
      </c>
      <c r="BT520" s="72">
        <v>343.8</v>
      </c>
      <c r="BU520" s="72">
        <v>658.33</v>
      </c>
      <c r="BV520" s="95">
        <v>20445513.280000001</v>
      </c>
      <c r="BW520" s="95">
        <v>21242556.25</v>
      </c>
      <c r="BX520" s="95">
        <v>5417</v>
      </c>
      <c r="BY520" s="95">
        <v>5149</v>
      </c>
      <c r="BZ520" s="95">
        <v>5227</v>
      </c>
      <c r="CA520" s="95">
        <v>5212</v>
      </c>
      <c r="CB520" s="95">
        <v>5430</v>
      </c>
      <c r="CC520" s="95">
        <v>5532</v>
      </c>
      <c r="CD520" s="95">
        <v>5286</v>
      </c>
      <c r="CE520" s="72">
        <v>650.75523149000003</v>
      </c>
      <c r="CF520" s="72">
        <v>676.59346364999999</v>
      </c>
      <c r="CG520" s="72">
        <v>712.40329333</v>
      </c>
      <c r="CH520" s="72">
        <v>716.50152150999998</v>
      </c>
      <c r="CI520" s="72">
        <v>731.52548966999996</v>
      </c>
      <c r="CJ520" s="96">
        <v>0.91283169350000004</v>
      </c>
      <c r="CK520" s="96">
        <v>0.90985212400000004</v>
      </c>
      <c r="CL520" s="96">
        <v>0.85436157540000002</v>
      </c>
      <c r="CM520" s="96">
        <v>0.86791162519999998</v>
      </c>
      <c r="CN520" s="96">
        <v>0.89994129980000004</v>
      </c>
      <c r="CO520" s="96">
        <v>0.99994796860000001</v>
      </c>
      <c r="CP520" s="96">
        <v>0.88902592089999999</v>
      </c>
      <c r="CQ520" s="96">
        <v>0.99584056389999998</v>
      </c>
      <c r="CR520" s="96">
        <v>0.8927390851</v>
      </c>
      <c r="CS520" s="95">
        <v>4368</v>
      </c>
      <c r="CT520" s="95">
        <v>4293</v>
      </c>
      <c r="CU520" s="95">
        <v>4518</v>
      </c>
      <c r="CV520" s="95">
        <v>4573</v>
      </c>
      <c r="CW520" s="95">
        <v>4302</v>
      </c>
      <c r="CX520" s="96">
        <v>0.99581581500000005</v>
      </c>
      <c r="CY520" s="96">
        <v>0.98651165900000004</v>
      </c>
      <c r="CZ520" s="96">
        <v>1.004542117</v>
      </c>
      <c r="DA520" s="96">
        <v>1.001970816</v>
      </c>
      <c r="DB520" s="96">
        <v>1.0105766249999999</v>
      </c>
      <c r="DC520">
        <v>2013</v>
      </c>
      <c r="DD520" s="6">
        <v>5213.2</v>
      </c>
      <c r="DE520" s="96">
        <v>1.4630806000000001E-3</v>
      </c>
      <c r="DF520" s="72">
        <v>684.61</v>
      </c>
      <c r="DG520" s="96">
        <v>1</v>
      </c>
      <c r="DH520" s="72">
        <v>684.61</v>
      </c>
      <c r="DI520" s="72">
        <v>700.09795784000005</v>
      </c>
      <c r="DJ520" s="96">
        <v>1</v>
      </c>
      <c r="DK520" s="72">
        <v>684.61</v>
      </c>
      <c r="DL520" s="96">
        <v>1</v>
      </c>
      <c r="DM520" s="72">
        <v>684.61</v>
      </c>
      <c r="DN520" s="96">
        <v>1</v>
      </c>
      <c r="DO520" s="96">
        <v>6.0629999999999998E-3</v>
      </c>
      <c r="DP520" s="72">
        <v>4.1500000000000004</v>
      </c>
      <c r="DQ520" s="72">
        <v>680.46</v>
      </c>
      <c r="DR520" t="s">
        <v>422</v>
      </c>
      <c r="DT520" t="s">
        <v>339</v>
      </c>
    </row>
    <row r="521" spans="1:124" x14ac:dyDescent="0.3">
      <c r="A521" t="s">
        <v>423</v>
      </c>
      <c r="B521">
        <v>11862</v>
      </c>
      <c r="C521" s="95">
        <v>714</v>
      </c>
      <c r="D521" s="95">
        <v>3314796</v>
      </c>
      <c r="E521" s="95">
        <v>710</v>
      </c>
      <c r="F521" s="95">
        <v>2045380</v>
      </c>
      <c r="G521" s="95">
        <v>160</v>
      </c>
      <c r="H521" s="95">
        <v>441683</v>
      </c>
      <c r="I521" s="95">
        <v>150</v>
      </c>
      <c r="J521" s="95">
        <v>362475</v>
      </c>
      <c r="K521" s="95">
        <v>630</v>
      </c>
      <c r="L521" s="95">
        <v>2855108</v>
      </c>
      <c r="M521" s="95">
        <v>623</v>
      </c>
      <c r="N521" s="95">
        <v>2073749</v>
      </c>
      <c r="O521" s="95">
        <v>159</v>
      </c>
      <c r="P521" s="95">
        <v>237639</v>
      </c>
      <c r="Q521" s="95">
        <v>146</v>
      </c>
      <c r="R521" s="95">
        <v>764616</v>
      </c>
      <c r="S521" s="95">
        <v>611</v>
      </c>
      <c r="T521" s="95">
        <v>2677620</v>
      </c>
      <c r="U521" s="95">
        <v>601</v>
      </c>
      <c r="V521" s="95">
        <v>1950561</v>
      </c>
      <c r="W521" s="95">
        <v>152</v>
      </c>
      <c r="X521" s="95">
        <v>463254</v>
      </c>
      <c r="Y521" s="95">
        <v>136</v>
      </c>
      <c r="Z521" s="95">
        <v>591291</v>
      </c>
      <c r="AA521" s="95">
        <v>598</v>
      </c>
      <c r="AB521" s="95">
        <v>2620007</v>
      </c>
      <c r="AC521" s="95">
        <v>591</v>
      </c>
      <c r="AD521" s="95">
        <v>2114840</v>
      </c>
      <c r="AE521" s="95">
        <v>153</v>
      </c>
      <c r="AF521" s="95">
        <v>272055</v>
      </c>
      <c r="AG521" s="95">
        <v>134</v>
      </c>
      <c r="AH521" s="95">
        <v>545969</v>
      </c>
      <c r="AI521" s="95">
        <v>602</v>
      </c>
      <c r="AJ521" s="95">
        <v>3169289</v>
      </c>
      <c r="AK521" s="95">
        <v>594</v>
      </c>
      <c r="AL521" s="95">
        <v>2299885</v>
      </c>
      <c r="AM521" s="95">
        <v>157</v>
      </c>
      <c r="AN521" s="95">
        <v>545805</v>
      </c>
      <c r="AO521" s="95">
        <v>141</v>
      </c>
      <c r="AP521" s="95">
        <v>553567</v>
      </c>
      <c r="AQ521" s="72">
        <v>358.17</v>
      </c>
      <c r="AR521" s="72">
        <v>233.32</v>
      </c>
      <c r="AS521" s="72">
        <v>591.49</v>
      </c>
      <c r="AT521" s="95">
        <v>3756479</v>
      </c>
      <c r="AU521" s="95">
        <v>2407855</v>
      </c>
      <c r="AV521" s="95">
        <v>874</v>
      </c>
      <c r="AW521" s="95">
        <v>860</v>
      </c>
      <c r="AX521" s="72">
        <v>326.64999999999998</v>
      </c>
      <c r="AY521" s="72">
        <v>307.58</v>
      </c>
      <c r="AZ521" s="72">
        <v>634.23</v>
      </c>
      <c r="BA521" s="95">
        <v>3092747</v>
      </c>
      <c r="BB521" s="95">
        <v>2838365</v>
      </c>
      <c r="BC521" s="95">
        <v>789</v>
      </c>
      <c r="BD521" s="95">
        <v>769</v>
      </c>
      <c r="BE521" s="72">
        <v>343.04</v>
      </c>
      <c r="BF521" s="72">
        <v>287.41000000000003</v>
      </c>
      <c r="BG521" s="72">
        <v>630.45000000000005</v>
      </c>
      <c r="BH521" s="95">
        <v>3140874</v>
      </c>
      <c r="BI521" s="95">
        <v>2541852</v>
      </c>
      <c r="BJ521" s="95">
        <v>763</v>
      </c>
      <c r="BK521" s="95">
        <v>737</v>
      </c>
      <c r="BL521" s="72">
        <v>320.91000000000003</v>
      </c>
      <c r="BM521" s="72">
        <v>305.83999999999997</v>
      </c>
      <c r="BN521" s="72">
        <v>626.75</v>
      </c>
      <c r="BO521" s="95">
        <v>2892062</v>
      </c>
      <c r="BP521" s="95">
        <v>2660809</v>
      </c>
      <c r="BQ521" s="95">
        <v>751</v>
      </c>
      <c r="BR521" s="95">
        <v>725</v>
      </c>
      <c r="BS521" s="72">
        <v>407.89</v>
      </c>
      <c r="BT521" s="72">
        <v>323.52</v>
      </c>
      <c r="BU521" s="72">
        <v>731.41</v>
      </c>
      <c r="BV521" s="95">
        <v>3715094</v>
      </c>
      <c r="BW521" s="95">
        <v>2853452</v>
      </c>
      <c r="BX521" s="95">
        <v>759</v>
      </c>
      <c r="BY521" s="95">
        <v>735</v>
      </c>
      <c r="BZ521" s="95">
        <v>867</v>
      </c>
      <c r="CA521" s="95">
        <v>779</v>
      </c>
      <c r="CB521" s="95">
        <v>750</v>
      </c>
      <c r="CC521" s="95">
        <v>739</v>
      </c>
      <c r="CD521" s="95">
        <v>747</v>
      </c>
      <c r="CE521" s="72">
        <v>650.75523149000003</v>
      </c>
      <c r="CF521" s="72">
        <v>676.59346364999999</v>
      </c>
      <c r="CG521" s="72">
        <v>712.40329333</v>
      </c>
      <c r="CH521" s="72">
        <v>716.50152150999998</v>
      </c>
      <c r="CI521" s="72">
        <v>731.52548966999996</v>
      </c>
      <c r="CJ521" s="96">
        <v>0.90892853620000003</v>
      </c>
      <c r="CK521" s="96">
        <v>0.9373871225</v>
      </c>
      <c r="CL521" s="96">
        <v>0.88496222000000002</v>
      </c>
      <c r="CM521" s="96">
        <v>0.87473645369999997</v>
      </c>
      <c r="CN521" s="96">
        <v>0.99984212490000002</v>
      </c>
      <c r="CO521" s="96">
        <v>1.0191622736999999</v>
      </c>
      <c r="CP521" s="96">
        <v>0.90385144269999995</v>
      </c>
      <c r="CQ521" s="96">
        <v>0.99584056389999998</v>
      </c>
      <c r="CR521" s="96">
        <v>0.9076265282</v>
      </c>
      <c r="CS521" s="95">
        <v>813</v>
      </c>
      <c r="CT521" s="95">
        <v>723</v>
      </c>
      <c r="CU521" s="95">
        <v>689</v>
      </c>
      <c r="CV521" s="95">
        <v>669</v>
      </c>
      <c r="CW521" s="95">
        <v>681</v>
      </c>
      <c r="CX521" s="96">
        <v>1.051364062</v>
      </c>
      <c r="CY521" s="96">
        <v>1.0393543750000001</v>
      </c>
      <c r="CZ521" s="96">
        <v>0.98746116900000003</v>
      </c>
      <c r="DA521" s="96">
        <v>0.97198401700000003</v>
      </c>
      <c r="DB521" s="96">
        <v>1.037701733</v>
      </c>
      <c r="DC521">
        <v>2013</v>
      </c>
      <c r="DD521" s="6">
        <v>765.2</v>
      </c>
      <c r="DE521" s="96">
        <v>1.8538714999999999E-3</v>
      </c>
      <c r="DF521" s="72">
        <v>695.76</v>
      </c>
      <c r="DG521" s="96">
        <v>1</v>
      </c>
      <c r="DH521" s="72">
        <v>695.76</v>
      </c>
      <c r="DI521" s="72">
        <v>700.09795784000005</v>
      </c>
      <c r="DJ521" s="96">
        <v>0.87475710910000004</v>
      </c>
      <c r="DK521" s="72">
        <v>696.30329838</v>
      </c>
      <c r="DL521" s="96">
        <v>0.99442194409999995</v>
      </c>
      <c r="DM521" s="72">
        <v>692.41927965000002</v>
      </c>
      <c r="DN521" s="96">
        <v>1</v>
      </c>
      <c r="DO521" s="96">
        <v>4.228E-3</v>
      </c>
      <c r="DP521" s="72">
        <v>2.93</v>
      </c>
      <c r="DQ521" s="72">
        <v>689.49</v>
      </c>
      <c r="DR521" t="s">
        <v>423</v>
      </c>
      <c r="DT521" t="s">
        <v>339</v>
      </c>
    </row>
    <row r="522" spans="1:124" x14ac:dyDescent="0.3">
      <c r="A522" t="s">
        <v>60</v>
      </c>
      <c r="B522">
        <v>11870</v>
      </c>
      <c r="C522" s="95">
        <v>3375</v>
      </c>
      <c r="D522" s="95">
        <v>13770550</v>
      </c>
      <c r="E522" s="95">
        <v>3332</v>
      </c>
      <c r="F522" s="95">
        <v>9229581</v>
      </c>
      <c r="G522" s="95">
        <v>899</v>
      </c>
      <c r="H522" s="95">
        <v>3083412</v>
      </c>
      <c r="I522" s="95">
        <v>851</v>
      </c>
      <c r="J522" s="95">
        <v>2446404</v>
      </c>
      <c r="K522" s="95">
        <v>3217</v>
      </c>
      <c r="L522" s="95">
        <v>12126969</v>
      </c>
      <c r="M522" s="95">
        <v>3166</v>
      </c>
      <c r="N522" s="95">
        <v>9738585</v>
      </c>
      <c r="O522" s="95">
        <v>855</v>
      </c>
      <c r="P522" s="95">
        <v>2579240</v>
      </c>
      <c r="Q522" s="95">
        <v>797</v>
      </c>
      <c r="R522" s="95">
        <v>2627626</v>
      </c>
      <c r="S522" s="95">
        <v>3185</v>
      </c>
      <c r="T522" s="95">
        <v>12775507</v>
      </c>
      <c r="U522" s="95">
        <v>3117</v>
      </c>
      <c r="V522" s="95">
        <v>9933551</v>
      </c>
      <c r="W522" s="95">
        <v>840</v>
      </c>
      <c r="X522" s="95">
        <v>2580577</v>
      </c>
      <c r="Y522" s="95">
        <v>789</v>
      </c>
      <c r="Z522" s="95">
        <v>2861670</v>
      </c>
      <c r="AA522" s="95">
        <v>3203</v>
      </c>
      <c r="AB522" s="95">
        <v>10253043</v>
      </c>
      <c r="AC522" s="95">
        <v>3122</v>
      </c>
      <c r="AD522" s="95">
        <v>10941958</v>
      </c>
      <c r="AE522" s="95">
        <v>834</v>
      </c>
      <c r="AF522" s="95">
        <v>2347844</v>
      </c>
      <c r="AG522" s="95">
        <v>780</v>
      </c>
      <c r="AH522" s="95">
        <v>2894809</v>
      </c>
      <c r="AI522" s="95">
        <v>2956</v>
      </c>
      <c r="AJ522" s="95">
        <v>8666163</v>
      </c>
      <c r="AK522" s="95">
        <v>2866</v>
      </c>
      <c r="AL522" s="95">
        <v>11481941.84</v>
      </c>
      <c r="AM522" s="95">
        <v>825</v>
      </c>
      <c r="AN522" s="95">
        <v>2176335</v>
      </c>
      <c r="AO522" s="95">
        <v>769</v>
      </c>
      <c r="AP522" s="95">
        <v>2835669</v>
      </c>
      <c r="AQ522" s="72">
        <v>328.61</v>
      </c>
      <c r="AR522" s="72">
        <v>232.61</v>
      </c>
      <c r="AS522" s="72">
        <v>561.22</v>
      </c>
      <c r="AT522" s="95">
        <v>16853962</v>
      </c>
      <c r="AU522" s="95">
        <v>11675985</v>
      </c>
      <c r="AV522" s="95">
        <v>4274</v>
      </c>
      <c r="AW522" s="95">
        <v>4183</v>
      </c>
      <c r="AX522" s="72">
        <v>300.95999999999998</v>
      </c>
      <c r="AY522" s="72">
        <v>260.02999999999997</v>
      </c>
      <c r="AZ522" s="72">
        <v>560.99</v>
      </c>
      <c r="BA522" s="95">
        <v>14706209</v>
      </c>
      <c r="BB522" s="95">
        <v>12366211</v>
      </c>
      <c r="BC522" s="95">
        <v>4072</v>
      </c>
      <c r="BD522" s="95">
        <v>3963</v>
      </c>
      <c r="BE522" s="72">
        <v>317.93</v>
      </c>
      <c r="BF522" s="72">
        <v>272.98</v>
      </c>
      <c r="BG522" s="72">
        <v>590.91</v>
      </c>
      <c r="BH522" s="95">
        <v>15356084</v>
      </c>
      <c r="BI522" s="95">
        <v>12795221</v>
      </c>
      <c r="BJ522" s="95">
        <v>4025</v>
      </c>
      <c r="BK522" s="95">
        <v>3906</v>
      </c>
      <c r="BL522" s="72">
        <v>260.11</v>
      </c>
      <c r="BM522" s="72">
        <v>295.51</v>
      </c>
      <c r="BN522" s="72">
        <v>555.62</v>
      </c>
      <c r="BO522" s="95">
        <v>12600887</v>
      </c>
      <c r="BP522" s="95">
        <v>13836767</v>
      </c>
      <c r="BQ522" s="95">
        <v>4037</v>
      </c>
      <c r="BR522" s="95">
        <v>3902</v>
      </c>
      <c r="BS522" s="72">
        <v>238.97</v>
      </c>
      <c r="BT522" s="72">
        <v>328.24</v>
      </c>
      <c r="BU522" s="72">
        <v>567.21</v>
      </c>
      <c r="BV522" s="95">
        <v>10842498</v>
      </c>
      <c r="BW522" s="95">
        <v>14317610.84</v>
      </c>
      <c r="BX522" s="95">
        <v>3781</v>
      </c>
      <c r="BY522" s="95">
        <v>3635</v>
      </c>
      <c r="BZ522" s="95">
        <v>4231</v>
      </c>
      <c r="CA522" s="95">
        <v>4019</v>
      </c>
      <c r="CB522" s="95">
        <v>3968</v>
      </c>
      <c r="CC522" s="95">
        <v>3973</v>
      </c>
      <c r="CD522" s="95">
        <v>3710</v>
      </c>
      <c r="CE522" s="72">
        <v>650.75523149000003</v>
      </c>
      <c r="CF522" s="72">
        <v>676.59346364999999</v>
      </c>
      <c r="CG522" s="72">
        <v>712.40329333</v>
      </c>
      <c r="CH522" s="72">
        <v>716.50152150999998</v>
      </c>
      <c r="CI522" s="72">
        <v>731.52548966999996</v>
      </c>
      <c r="CJ522" s="96">
        <v>0.86241335119999996</v>
      </c>
      <c r="CK522" s="96">
        <v>0.82913895879999999</v>
      </c>
      <c r="CL522" s="96">
        <v>0.82945994990000005</v>
      </c>
      <c r="CM522" s="96">
        <v>0.77546241469999999</v>
      </c>
      <c r="CN522" s="96">
        <v>0.77537967990000001</v>
      </c>
      <c r="CO522" s="96">
        <v>1.0373358530000001</v>
      </c>
      <c r="CP522" s="96">
        <v>0.78505998659999998</v>
      </c>
      <c r="CQ522" s="96">
        <v>0.99584056389999998</v>
      </c>
      <c r="CR522" s="96">
        <v>0.78833891990000005</v>
      </c>
      <c r="CS522" s="95">
        <v>3986</v>
      </c>
      <c r="CT522" s="95">
        <v>3936</v>
      </c>
      <c r="CU522" s="95">
        <v>3889</v>
      </c>
      <c r="CV522" s="95">
        <v>3912</v>
      </c>
      <c r="CW522" s="95">
        <v>3689</v>
      </c>
      <c r="CX522" s="96">
        <v>1.0366546590000001</v>
      </c>
      <c r="CY522" s="96">
        <v>1.0534447579999999</v>
      </c>
      <c r="CZ522" s="96">
        <v>1.0244725349999999</v>
      </c>
      <c r="DA522" s="96">
        <v>1.0565059919999999</v>
      </c>
      <c r="DB522" s="96">
        <v>1.0141161320000001</v>
      </c>
      <c r="DC522">
        <v>2013</v>
      </c>
      <c r="DD522" s="6">
        <v>3917.8</v>
      </c>
      <c r="DE522" s="96">
        <v>3.2068739000000001E-3</v>
      </c>
      <c r="DF522" s="72">
        <v>603.49</v>
      </c>
      <c r="DG522" s="96">
        <v>1</v>
      </c>
      <c r="DH522" s="72">
        <v>603.49</v>
      </c>
      <c r="DI522" s="72">
        <v>700.09795784000005</v>
      </c>
      <c r="DJ522" s="96">
        <v>1</v>
      </c>
      <c r="DK522" s="72">
        <v>603.49</v>
      </c>
      <c r="DL522" s="96">
        <v>1</v>
      </c>
      <c r="DM522" s="72">
        <v>603.49</v>
      </c>
      <c r="DN522" s="96">
        <v>1</v>
      </c>
      <c r="DO522" s="96">
        <v>6.894E-3</v>
      </c>
      <c r="DP522" s="72">
        <v>4.16</v>
      </c>
      <c r="DQ522" s="72">
        <v>599.33000000000004</v>
      </c>
      <c r="DR522" t="s">
        <v>60</v>
      </c>
      <c r="DT522" t="s">
        <v>339</v>
      </c>
    </row>
    <row r="523" spans="1:124" x14ac:dyDescent="0.3">
      <c r="A523" t="s">
        <v>424</v>
      </c>
      <c r="B523">
        <v>11880</v>
      </c>
      <c r="C523" s="95">
        <v>753</v>
      </c>
      <c r="D523" s="95">
        <v>2680249</v>
      </c>
      <c r="E523" s="95">
        <v>740</v>
      </c>
      <c r="F523" s="95">
        <v>2181736</v>
      </c>
      <c r="G523" s="95">
        <v>245</v>
      </c>
      <c r="H523" s="95">
        <v>521240</v>
      </c>
      <c r="I523" s="95">
        <v>224</v>
      </c>
      <c r="J523" s="95">
        <v>573879</v>
      </c>
      <c r="K523" s="95">
        <v>735</v>
      </c>
      <c r="L523" s="95">
        <v>3157600</v>
      </c>
      <c r="M523" s="95">
        <v>720</v>
      </c>
      <c r="N523" s="95">
        <v>2376352</v>
      </c>
      <c r="O523" s="95">
        <v>239</v>
      </c>
      <c r="P523" s="95">
        <v>475333</v>
      </c>
      <c r="Q523" s="95">
        <v>215</v>
      </c>
      <c r="R523" s="95">
        <v>636073</v>
      </c>
      <c r="S523" s="95">
        <v>742</v>
      </c>
      <c r="T523" s="95">
        <v>3443235</v>
      </c>
      <c r="U523" s="95">
        <v>728</v>
      </c>
      <c r="V523" s="95">
        <v>2534591</v>
      </c>
      <c r="W523" s="95">
        <v>224</v>
      </c>
      <c r="X523" s="95">
        <v>1107910</v>
      </c>
      <c r="Y523" s="95">
        <v>204</v>
      </c>
      <c r="Z523" s="95">
        <v>810717</v>
      </c>
      <c r="AA523" s="95">
        <v>755</v>
      </c>
      <c r="AB523" s="95">
        <v>2985945</v>
      </c>
      <c r="AC523" s="95">
        <v>739</v>
      </c>
      <c r="AD523" s="95">
        <v>2778067</v>
      </c>
      <c r="AE523" s="95">
        <v>228</v>
      </c>
      <c r="AF523" s="95">
        <v>766505</v>
      </c>
      <c r="AG523" s="95">
        <v>210</v>
      </c>
      <c r="AH523" s="95">
        <v>981388</v>
      </c>
      <c r="AI523" s="95">
        <v>702</v>
      </c>
      <c r="AJ523" s="95">
        <v>2707016</v>
      </c>
      <c r="AK523" s="95">
        <v>688</v>
      </c>
      <c r="AL523" s="95">
        <v>2930155</v>
      </c>
      <c r="AM523" s="95">
        <v>216</v>
      </c>
      <c r="AN523" s="95">
        <v>432350</v>
      </c>
      <c r="AO523" s="95">
        <v>197</v>
      </c>
      <c r="AP523" s="95">
        <v>747022</v>
      </c>
      <c r="AQ523" s="72">
        <v>267.33</v>
      </c>
      <c r="AR523" s="72">
        <v>238.21</v>
      </c>
      <c r="AS523" s="72">
        <v>505.54</v>
      </c>
      <c r="AT523" s="95">
        <v>3201489</v>
      </c>
      <c r="AU523" s="95">
        <v>2755615</v>
      </c>
      <c r="AV523" s="95">
        <v>998</v>
      </c>
      <c r="AW523" s="95">
        <v>964</v>
      </c>
      <c r="AX523" s="72">
        <v>310.83</v>
      </c>
      <c r="AY523" s="72">
        <v>268.49</v>
      </c>
      <c r="AZ523" s="72">
        <v>579.32000000000005</v>
      </c>
      <c r="BA523" s="95">
        <v>3632933</v>
      </c>
      <c r="BB523" s="95">
        <v>3012425</v>
      </c>
      <c r="BC523" s="95">
        <v>974</v>
      </c>
      <c r="BD523" s="95">
        <v>935</v>
      </c>
      <c r="BE523" s="72">
        <v>392.61</v>
      </c>
      <c r="BF523" s="72">
        <v>299.12</v>
      </c>
      <c r="BG523" s="72">
        <v>691.73</v>
      </c>
      <c r="BH523" s="95">
        <v>4551145</v>
      </c>
      <c r="BI523" s="95">
        <v>3345308</v>
      </c>
      <c r="BJ523" s="95">
        <v>966</v>
      </c>
      <c r="BK523" s="95">
        <v>932</v>
      </c>
      <c r="BL523" s="72">
        <v>318.11</v>
      </c>
      <c r="BM523" s="72">
        <v>330.12</v>
      </c>
      <c r="BN523" s="72">
        <v>648.23</v>
      </c>
      <c r="BO523" s="95">
        <v>3752450</v>
      </c>
      <c r="BP523" s="95">
        <v>3759455</v>
      </c>
      <c r="BQ523" s="95">
        <v>983</v>
      </c>
      <c r="BR523" s="95">
        <v>949</v>
      </c>
      <c r="BS523" s="72">
        <v>284.98</v>
      </c>
      <c r="BT523" s="72">
        <v>346.25</v>
      </c>
      <c r="BU523" s="72">
        <v>631.23</v>
      </c>
      <c r="BV523" s="95">
        <v>3139366</v>
      </c>
      <c r="BW523" s="95">
        <v>3677177</v>
      </c>
      <c r="BX523" s="95">
        <v>918</v>
      </c>
      <c r="BY523" s="95">
        <v>885</v>
      </c>
      <c r="BZ523" s="95">
        <v>982</v>
      </c>
      <c r="CA523" s="95">
        <v>955</v>
      </c>
      <c r="CB523" s="95">
        <v>950</v>
      </c>
      <c r="CC523" s="95">
        <v>967</v>
      </c>
      <c r="CD523" s="95">
        <v>902</v>
      </c>
      <c r="CE523" s="72">
        <v>650.75523149000003</v>
      </c>
      <c r="CF523" s="72">
        <v>676.59346364999999</v>
      </c>
      <c r="CG523" s="72">
        <v>712.40329333</v>
      </c>
      <c r="CH523" s="72">
        <v>716.50152150999998</v>
      </c>
      <c r="CI523" s="72">
        <v>731.52548966999996</v>
      </c>
      <c r="CJ523" s="96">
        <v>0.77685122689999997</v>
      </c>
      <c r="CK523" s="96">
        <v>0.85623055960000005</v>
      </c>
      <c r="CL523" s="96">
        <v>0.97098091269999998</v>
      </c>
      <c r="CM523" s="96">
        <v>0.90471545490000005</v>
      </c>
      <c r="CN523" s="96">
        <v>0.86289542730000002</v>
      </c>
      <c r="CO523" s="96">
        <v>0.99271132849999999</v>
      </c>
      <c r="CP523" s="96">
        <v>0.88075424469999997</v>
      </c>
      <c r="CQ523" s="96">
        <v>0.99584056389999998</v>
      </c>
      <c r="CR523" s="96">
        <v>0.88443286089999995</v>
      </c>
      <c r="CS523" s="95">
        <v>873</v>
      </c>
      <c r="CT523" s="95">
        <v>896</v>
      </c>
      <c r="CU523" s="95">
        <v>921</v>
      </c>
      <c r="CV523" s="95">
        <v>942</v>
      </c>
      <c r="CW523" s="95">
        <v>844</v>
      </c>
      <c r="CX523" s="96">
        <v>0.99355010300000002</v>
      </c>
      <c r="CY523" s="96">
        <v>0.97891389100000004</v>
      </c>
      <c r="CZ523" s="96">
        <v>0.97449576800000004</v>
      </c>
      <c r="DA523" s="96">
        <v>1.0167686300000001</v>
      </c>
      <c r="DB523" s="96">
        <v>0.99951797200000003</v>
      </c>
      <c r="DC523">
        <v>2013</v>
      </c>
      <c r="DD523" s="6">
        <v>933</v>
      </c>
      <c r="DE523" s="96">
        <v>2.5333239E-3</v>
      </c>
      <c r="DF523" s="72">
        <v>677.51</v>
      </c>
      <c r="DG523" s="96">
        <v>1</v>
      </c>
      <c r="DH523" s="72">
        <v>677.51</v>
      </c>
      <c r="DI523" s="72">
        <v>700.09795784000005</v>
      </c>
      <c r="DJ523" s="96">
        <v>0.9659192513</v>
      </c>
      <c r="DK523" s="72">
        <v>678.27981451999995</v>
      </c>
      <c r="DL523" s="96">
        <v>0.99442194409999995</v>
      </c>
      <c r="DM523" s="72">
        <v>674.49633179</v>
      </c>
      <c r="DN523" s="96">
        <v>1</v>
      </c>
      <c r="DO523" s="96">
        <v>7.175E-3</v>
      </c>
      <c r="DP523" s="72">
        <v>4.84</v>
      </c>
      <c r="DQ523" s="72">
        <v>669.66</v>
      </c>
      <c r="DR523" t="s">
        <v>424</v>
      </c>
      <c r="DT523" t="s">
        <v>339</v>
      </c>
    </row>
    <row r="524" spans="1:124" x14ac:dyDescent="0.3">
      <c r="A524" t="s">
        <v>425</v>
      </c>
      <c r="B524">
        <v>11881</v>
      </c>
      <c r="C524" s="95">
        <v>305</v>
      </c>
      <c r="D524" s="95">
        <v>799841</v>
      </c>
      <c r="E524" s="95">
        <v>298</v>
      </c>
      <c r="F524" s="95">
        <v>800313</v>
      </c>
      <c r="G524" s="95">
        <v>79</v>
      </c>
      <c r="H524" s="95">
        <v>226702</v>
      </c>
      <c r="I524" s="95">
        <v>79</v>
      </c>
      <c r="J524" s="95">
        <v>264313</v>
      </c>
      <c r="K524" s="95">
        <v>252</v>
      </c>
      <c r="L524" s="95">
        <v>981807</v>
      </c>
      <c r="M524" s="95">
        <v>246</v>
      </c>
      <c r="N524" s="95">
        <v>820636</v>
      </c>
      <c r="O524" s="95">
        <v>53</v>
      </c>
      <c r="P524" s="95">
        <v>111570</v>
      </c>
      <c r="Q524" s="95">
        <v>52</v>
      </c>
      <c r="R524" s="95">
        <v>135865</v>
      </c>
      <c r="S524" s="95">
        <v>247</v>
      </c>
      <c r="T524" s="95">
        <v>1083140</v>
      </c>
      <c r="U524" s="95">
        <v>239</v>
      </c>
      <c r="V524" s="95">
        <v>804975</v>
      </c>
      <c r="W524" s="95">
        <v>67</v>
      </c>
      <c r="X524" s="95">
        <v>223000</v>
      </c>
      <c r="Y524" s="95">
        <v>65</v>
      </c>
      <c r="Z524" s="95">
        <v>253754</v>
      </c>
      <c r="AA524" s="95">
        <v>235</v>
      </c>
      <c r="AB524" s="95">
        <v>1126627</v>
      </c>
      <c r="AC524" s="95">
        <v>227</v>
      </c>
      <c r="AD524" s="95">
        <v>817914</v>
      </c>
      <c r="AE524" s="95">
        <v>63</v>
      </c>
      <c r="AF524" s="95">
        <v>282148</v>
      </c>
      <c r="AG524" s="95">
        <v>61</v>
      </c>
      <c r="AH524" s="95">
        <v>295446</v>
      </c>
      <c r="AI524" s="95">
        <v>219</v>
      </c>
      <c r="AJ524" s="95">
        <v>800425</v>
      </c>
      <c r="AK524" s="95">
        <v>211</v>
      </c>
      <c r="AL524" s="95">
        <v>677786</v>
      </c>
      <c r="AM524" s="95">
        <v>66</v>
      </c>
      <c r="AN524" s="95">
        <v>282461</v>
      </c>
      <c r="AO524" s="95">
        <v>64</v>
      </c>
      <c r="AP524" s="95">
        <v>249516</v>
      </c>
      <c r="AQ524" s="72">
        <v>222.77</v>
      </c>
      <c r="AR524" s="72">
        <v>235.33</v>
      </c>
      <c r="AS524" s="72">
        <v>458.1</v>
      </c>
      <c r="AT524" s="95">
        <v>1026543</v>
      </c>
      <c r="AU524" s="95">
        <v>1064626</v>
      </c>
      <c r="AV524" s="95">
        <v>384</v>
      </c>
      <c r="AW524" s="95">
        <v>377</v>
      </c>
      <c r="AX524" s="72">
        <v>298.74</v>
      </c>
      <c r="AY524" s="72">
        <v>267.48</v>
      </c>
      <c r="AZ524" s="72">
        <v>566.22</v>
      </c>
      <c r="BA524" s="95">
        <v>1093377</v>
      </c>
      <c r="BB524" s="95">
        <v>956501</v>
      </c>
      <c r="BC524" s="95">
        <v>305</v>
      </c>
      <c r="BD524" s="95">
        <v>298</v>
      </c>
      <c r="BE524" s="72">
        <v>346.64</v>
      </c>
      <c r="BF524" s="72">
        <v>290.22000000000003</v>
      </c>
      <c r="BG524" s="72">
        <v>636.86</v>
      </c>
      <c r="BH524" s="95">
        <v>1306140</v>
      </c>
      <c r="BI524" s="95">
        <v>1058729</v>
      </c>
      <c r="BJ524" s="95">
        <v>314</v>
      </c>
      <c r="BK524" s="95">
        <v>304</v>
      </c>
      <c r="BL524" s="72">
        <v>393.95</v>
      </c>
      <c r="BM524" s="72">
        <v>322.14999999999998</v>
      </c>
      <c r="BN524" s="72">
        <v>716.1</v>
      </c>
      <c r="BO524" s="95">
        <v>1408775</v>
      </c>
      <c r="BP524" s="95">
        <v>1113360</v>
      </c>
      <c r="BQ524" s="95">
        <v>298</v>
      </c>
      <c r="BR524" s="95">
        <v>288</v>
      </c>
      <c r="BS524" s="72">
        <v>316.63</v>
      </c>
      <c r="BT524" s="72">
        <v>281</v>
      </c>
      <c r="BU524" s="72">
        <v>597.63</v>
      </c>
      <c r="BV524" s="95">
        <v>1082886</v>
      </c>
      <c r="BW524" s="95">
        <v>927302</v>
      </c>
      <c r="BX524" s="95">
        <v>285</v>
      </c>
      <c r="BY524" s="95">
        <v>275</v>
      </c>
      <c r="BZ524" s="95">
        <v>381</v>
      </c>
      <c r="CA524" s="95">
        <v>302</v>
      </c>
      <c r="CB524" s="95">
        <v>309</v>
      </c>
      <c r="CC524" s="95">
        <v>293</v>
      </c>
      <c r="CD524" s="95">
        <v>280</v>
      </c>
      <c r="CE524" s="72">
        <v>650.75523149000003</v>
      </c>
      <c r="CF524" s="72">
        <v>676.59346364999999</v>
      </c>
      <c r="CG524" s="72">
        <v>712.40329333</v>
      </c>
      <c r="CH524" s="72">
        <v>716.50152150999998</v>
      </c>
      <c r="CI524" s="72">
        <v>731.52548966999996</v>
      </c>
      <c r="CJ524" s="96">
        <v>0.70395131349999995</v>
      </c>
      <c r="CK524" s="96">
        <v>0.83686885909999997</v>
      </c>
      <c r="CL524" s="96">
        <v>0.89395993250000005</v>
      </c>
      <c r="CM524" s="96">
        <v>0.9994396083</v>
      </c>
      <c r="CN524" s="96">
        <v>0.81696401350000003</v>
      </c>
      <c r="CO524" s="96">
        <v>1.0285964792</v>
      </c>
      <c r="CP524" s="96">
        <v>0.82659892639999999</v>
      </c>
      <c r="CQ524" s="96">
        <v>0.99584056389999998</v>
      </c>
      <c r="CR524" s="96">
        <v>0.83005135389999996</v>
      </c>
      <c r="CS524" s="95">
        <v>362</v>
      </c>
      <c r="CT524" s="95">
        <v>276</v>
      </c>
      <c r="CU524" s="95">
        <v>289</v>
      </c>
      <c r="CV524" s="95">
        <v>284</v>
      </c>
      <c r="CW524" s="95">
        <v>264</v>
      </c>
      <c r="CX524" s="96">
        <v>1.071455107</v>
      </c>
      <c r="CY524" s="96">
        <v>1.027209335</v>
      </c>
      <c r="CZ524" s="96">
        <v>0.98406393800000003</v>
      </c>
      <c r="DA524" s="96">
        <v>0.975672286</v>
      </c>
      <c r="DB524" s="96">
        <v>1.0769616449999999</v>
      </c>
      <c r="DC524">
        <v>2013</v>
      </c>
      <c r="DD524" s="6">
        <v>308.39999999999998</v>
      </c>
      <c r="DE524" s="96">
        <v>7.962228E-3</v>
      </c>
      <c r="DF524" s="72">
        <v>632.4</v>
      </c>
      <c r="DG524" s="96">
        <v>1</v>
      </c>
      <c r="DH524" s="72">
        <v>632.4</v>
      </c>
      <c r="DI524" s="72">
        <v>700.09795784000005</v>
      </c>
      <c r="DJ524" s="96">
        <v>0.55533773509999995</v>
      </c>
      <c r="DK524" s="72">
        <v>662.50272727000004</v>
      </c>
      <c r="DL524" s="96">
        <v>0.99442194409999995</v>
      </c>
      <c r="DM524" s="72">
        <v>658.80725000999996</v>
      </c>
      <c r="DN524" s="96">
        <v>1</v>
      </c>
      <c r="DO524" s="96">
        <v>2.0285999999999998E-2</v>
      </c>
      <c r="DP524" s="72">
        <v>13.36</v>
      </c>
      <c r="DQ524" s="72">
        <v>645.45000000000005</v>
      </c>
      <c r="DR524" t="s">
        <v>425</v>
      </c>
      <c r="DT524" t="s">
        <v>339</v>
      </c>
    </row>
    <row r="525" spans="1:124" x14ac:dyDescent="0.3">
      <c r="A525" t="s">
        <v>426</v>
      </c>
      <c r="B525">
        <v>11882</v>
      </c>
      <c r="C525" s="95">
        <v>2549</v>
      </c>
      <c r="D525" s="95">
        <v>12390106</v>
      </c>
      <c r="E525" s="95">
        <v>2502</v>
      </c>
      <c r="F525" s="95">
        <v>8191524</v>
      </c>
      <c r="G525" s="95">
        <v>811</v>
      </c>
      <c r="H525" s="95">
        <v>2406007</v>
      </c>
      <c r="I525" s="95">
        <v>758</v>
      </c>
      <c r="J525" s="95">
        <v>2605857</v>
      </c>
      <c r="K525" s="95">
        <v>2434</v>
      </c>
      <c r="L525" s="95">
        <v>12242577</v>
      </c>
      <c r="M525" s="95">
        <v>2378</v>
      </c>
      <c r="N525" s="95">
        <v>8435952</v>
      </c>
      <c r="O525" s="95">
        <v>792</v>
      </c>
      <c r="P525" s="95">
        <v>3103157</v>
      </c>
      <c r="Q525" s="95">
        <v>731</v>
      </c>
      <c r="R525" s="95">
        <v>2741991</v>
      </c>
      <c r="S525" s="95">
        <v>2411</v>
      </c>
      <c r="T525" s="95">
        <v>11560354</v>
      </c>
      <c r="U525" s="95">
        <v>2346</v>
      </c>
      <c r="V525" s="95">
        <v>8909964</v>
      </c>
      <c r="W525" s="95">
        <v>787</v>
      </c>
      <c r="X525" s="95">
        <v>3024249</v>
      </c>
      <c r="Y525" s="95">
        <v>730</v>
      </c>
      <c r="Z525" s="95">
        <v>2445667</v>
      </c>
      <c r="AA525" s="95">
        <v>2385</v>
      </c>
      <c r="AB525" s="95">
        <v>9374951</v>
      </c>
      <c r="AC525" s="95">
        <v>2311</v>
      </c>
      <c r="AD525" s="95">
        <v>9123076</v>
      </c>
      <c r="AE525" s="95">
        <v>738</v>
      </c>
      <c r="AF525" s="95">
        <v>2491226</v>
      </c>
      <c r="AG525" s="95">
        <v>688</v>
      </c>
      <c r="AH525" s="95">
        <v>2843777</v>
      </c>
      <c r="AI525" s="95">
        <v>2028</v>
      </c>
      <c r="AJ525" s="95">
        <v>8729614</v>
      </c>
      <c r="AK525" s="95">
        <v>1953</v>
      </c>
      <c r="AL525" s="95">
        <v>8226427</v>
      </c>
      <c r="AM525" s="95">
        <v>665</v>
      </c>
      <c r="AN525" s="95">
        <v>2982649</v>
      </c>
      <c r="AO525" s="95">
        <v>618</v>
      </c>
      <c r="AP525" s="95">
        <v>2503281</v>
      </c>
      <c r="AQ525" s="72">
        <v>366.97</v>
      </c>
      <c r="AR525" s="72">
        <v>276.01</v>
      </c>
      <c r="AS525" s="72">
        <v>642.98</v>
      </c>
      <c r="AT525" s="95">
        <v>14796113</v>
      </c>
      <c r="AU525" s="95">
        <v>10797381</v>
      </c>
      <c r="AV525" s="95">
        <v>3360</v>
      </c>
      <c r="AW525" s="95">
        <v>3260</v>
      </c>
      <c r="AX525" s="72">
        <v>396.41</v>
      </c>
      <c r="AY525" s="72">
        <v>299.61</v>
      </c>
      <c r="AZ525" s="72">
        <v>696.02</v>
      </c>
      <c r="BA525" s="95">
        <v>15345734</v>
      </c>
      <c r="BB525" s="95">
        <v>11177943</v>
      </c>
      <c r="BC525" s="95">
        <v>3226</v>
      </c>
      <c r="BD525" s="95">
        <v>3109</v>
      </c>
      <c r="BE525" s="72">
        <v>380.04</v>
      </c>
      <c r="BF525" s="72">
        <v>307.64</v>
      </c>
      <c r="BG525" s="72">
        <v>687.68</v>
      </c>
      <c r="BH525" s="95">
        <v>14584603</v>
      </c>
      <c r="BI525" s="95">
        <v>11355631</v>
      </c>
      <c r="BJ525" s="95">
        <v>3198</v>
      </c>
      <c r="BK525" s="95">
        <v>3076</v>
      </c>
      <c r="BL525" s="72">
        <v>316.63</v>
      </c>
      <c r="BM525" s="72">
        <v>332.52</v>
      </c>
      <c r="BN525" s="72">
        <v>649.15</v>
      </c>
      <c r="BO525" s="95">
        <v>11866177</v>
      </c>
      <c r="BP525" s="95">
        <v>11966853</v>
      </c>
      <c r="BQ525" s="95">
        <v>3123</v>
      </c>
      <c r="BR525" s="95">
        <v>2999</v>
      </c>
      <c r="BS525" s="72">
        <v>362.43</v>
      </c>
      <c r="BT525" s="72">
        <v>347.78</v>
      </c>
      <c r="BU525" s="72">
        <v>710.21</v>
      </c>
      <c r="BV525" s="95">
        <v>11712263</v>
      </c>
      <c r="BW525" s="95">
        <v>10729708</v>
      </c>
      <c r="BX525" s="95">
        <v>2693</v>
      </c>
      <c r="BY525" s="95">
        <v>2571</v>
      </c>
      <c r="BZ525" s="95">
        <v>3312</v>
      </c>
      <c r="CA525" s="95">
        <v>3169</v>
      </c>
      <c r="CB525" s="95">
        <v>3139</v>
      </c>
      <c r="CC525" s="95">
        <v>3064</v>
      </c>
      <c r="CD525" s="95">
        <v>2633</v>
      </c>
      <c r="CE525" s="72">
        <v>650.75523149000003</v>
      </c>
      <c r="CF525" s="72">
        <v>676.59346364999999</v>
      </c>
      <c r="CG525" s="72">
        <v>712.40329333</v>
      </c>
      <c r="CH525" s="72">
        <v>716.50152150999998</v>
      </c>
      <c r="CI525" s="72">
        <v>731.52548966999996</v>
      </c>
      <c r="CJ525" s="96">
        <v>0.98805198770000002</v>
      </c>
      <c r="CK525" s="96">
        <v>1.0287122732</v>
      </c>
      <c r="CL525" s="96">
        <v>0.96529593059999996</v>
      </c>
      <c r="CM525" s="96">
        <v>0.90599947169999995</v>
      </c>
      <c r="CN525" s="96">
        <v>0.97086159000000005</v>
      </c>
      <c r="CO525" s="96">
        <v>1.0008631376999999</v>
      </c>
      <c r="CP525" s="96">
        <v>0.97094619039999996</v>
      </c>
      <c r="CQ525" s="96">
        <v>0.99584056389999998</v>
      </c>
      <c r="CR525" s="96">
        <v>0.97500150819999998</v>
      </c>
      <c r="CS525" s="95">
        <v>3034</v>
      </c>
      <c r="CT525" s="95">
        <v>2970</v>
      </c>
      <c r="CU525" s="95">
        <v>2926</v>
      </c>
      <c r="CV525" s="95">
        <v>2969</v>
      </c>
      <c r="CW525" s="95">
        <v>2498</v>
      </c>
      <c r="CX525" s="96">
        <v>1.0370078140000001</v>
      </c>
      <c r="CY525" s="96">
        <v>1.009255646</v>
      </c>
      <c r="CZ525" s="96">
        <v>1.0038468199999999</v>
      </c>
      <c r="DA525" s="96">
        <v>0.97083571300000004</v>
      </c>
      <c r="DB525" s="96">
        <v>0.97917877900000005</v>
      </c>
      <c r="DC525">
        <v>2013</v>
      </c>
      <c r="DD525" s="6">
        <v>3003</v>
      </c>
      <c r="DE525" s="96">
        <v>2.9501961E-3</v>
      </c>
      <c r="DF525" s="72">
        <v>746.58</v>
      </c>
      <c r="DG525" s="96">
        <v>1</v>
      </c>
      <c r="DH525" s="72">
        <v>746.58</v>
      </c>
      <c r="DI525" s="72">
        <v>700.09795784000005</v>
      </c>
      <c r="DJ525" s="96">
        <v>1</v>
      </c>
      <c r="DK525" s="72">
        <v>746.58</v>
      </c>
      <c r="DL525" s="96">
        <v>1</v>
      </c>
      <c r="DM525" s="72">
        <v>746.58</v>
      </c>
      <c r="DN525" s="96">
        <v>1</v>
      </c>
      <c r="DO525" s="96">
        <v>8.3960000000000007E-3</v>
      </c>
      <c r="DP525" s="72">
        <v>6.27</v>
      </c>
      <c r="DQ525" s="72">
        <v>740.31</v>
      </c>
      <c r="DR525" t="s">
        <v>426</v>
      </c>
      <c r="DT525" t="s">
        <v>339</v>
      </c>
    </row>
    <row r="526" spans="1:124" x14ac:dyDescent="0.3">
      <c r="A526" t="s">
        <v>334</v>
      </c>
      <c r="B526">
        <v>11883</v>
      </c>
      <c r="C526" s="95">
        <v>1113</v>
      </c>
      <c r="D526" s="95">
        <v>4175105</v>
      </c>
      <c r="E526" s="95">
        <v>1100</v>
      </c>
      <c r="F526" s="95">
        <v>3599295</v>
      </c>
      <c r="G526" s="95">
        <v>360</v>
      </c>
      <c r="H526" s="95">
        <v>1397157</v>
      </c>
      <c r="I526" s="95">
        <v>336</v>
      </c>
      <c r="J526" s="95">
        <v>1166413</v>
      </c>
      <c r="K526" s="95">
        <v>1046</v>
      </c>
      <c r="L526" s="95">
        <v>4887216</v>
      </c>
      <c r="M526" s="95">
        <v>1023</v>
      </c>
      <c r="N526" s="95">
        <v>3782197</v>
      </c>
      <c r="O526" s="95">
        <v>329</v>
      </c>
      <c r="P526" s="95">
        <v>973562</v>
      </c>
      <c r="Q526" s="95">
        <v>308</v>
      </c>
      <c r="R526" s="95">
        <v>1090314</v>
      </c>
      <c r="S526" s="95">
        <v>1044</v>
      </c>
      <c r="T526" s="95">
        <v>4805299</v>
      </c>
      <c r="U526" s="95">
        <v>1016</v>
      </c>
      <c r="V526" s="95">
        <v>3843915</v>
      </c>
      <c r="W526" s="95">
        <v>337</v>
      </c>
      <c r="X526" s="95">
        <v>1442276</v>
      </c>
      <c r="Y526" s="95">
        <v>312</v>
      </c>
      <c r="Z526" s="95">
        <v>1437344</v>
      </c>
      <c r="AA526" s="95">
        <v>1061</v>
      </c>
      <c r="AB526" s="95">
        <v>4048097</v>
      </c>
      <c r="AC526" s="95">
        <v>1028</v>
      </c>
      <c r="AD526" s="95">
        <v>4174618</v>
      </c>
      <c r="AE526" s="95">
        <v>324</v>
      </c>
      <c r="AF526" s="95">
        <v>1429621</v>
      </c>
      <c r="AG526" s="95">
        <v>301</v>
      </c>
      <c r="AH526" s="95">
        <v>1487047</v>
      </c>
      <c r="AI526" s="95">
        <v>957</v>
      </c>
      <c r="AJ526" s="95">
        <v>4084171</v>
      </c>
      <c r="AK526" s="95">
        <v>927</v>
      </c>
      <c r="AL526" s="95">
        <v>3670343</v>
      </c>
      <c r="AM526" s="95">
        <v>305</v>
      </c>
      <c r="AN526" s="95">
        <v>1670657</v>
      </c>
      <c r="AO526" s="95">
        <v>281</v>
      </c>
      <c r="AP526" s="95">
        <v>1242452</v>
      </c>
      <c r="AQ526" s="72">
        <v>315.24</v>
      </c>
      <c r="AR526" s="72">
        <v>276.56</v>
      </c>
      <c r="AS526" s="72">
        <v>591.79999999999995</v>
      </c>
      <c r="AT526" s="95">
        <v>5572262</v>
      </c>
      <c r="AU526" s="95">
        <v>4765708</v>
      </c>
      <c r="AV526" s="95">
        <v>1473</v>
      </c>
      <c r="AW526" s="95">
        <v>1436</v>
      </c>
      <c r="AX526" s="72">
        <v>355.2</v>
      </c>
      <c r="AY526" s="72">
        <v>305.07</v>
      </c>
      <c r="AZ526" s="72">
        <v>660.27</v>
      </c>
      <c r="BA526" s="95">
        <v>5860778</v>
      </c>
      <c r="BB526" s="95">
        <v>4872511</v>
      </c>
      <c r="BC526" s="95">
        <v>1375</v>
      </c>
      <c r="BD526" s="95">
        <v>1331</v>
      </c>
      <c r="BE526" s="72">
        <v>377</v>
      </c>
      <c r="BF526" s="72">
        <v>331.4</v>
      </c>
      <c r="BG526" s="72">
        <v>708.4</v>
      </c>
      <c r="BH526" s="95">
        <v>6247575</v>
      </c>
      <c r="BI526" s="95">
        <v>5281259</v>
      </c>
      <c r="BJ526" s="95">
        <v>1381</v>
      </c>
      <c r="BK526" s="95">
        <v>1328</v>
      </c>
      <c r="BL526" s="72">
        <v>329.59</v>
      </c>
      <c r="BM526" s="72">
        <v>355.01</v>
      </c>
      <c r="BN526" s="72">
        <v>684.6</v>
      </c>
      <c r="BO526" s="95">
        <v>5477718</v>
      </c>
      <c r="BP526" s="95">
        <v>5661665</v>
      </c>
      <c r="BQ526" s="95">
        <v>1385</v>
      </c>
      <c r="BR526" s="95">
        <v>1329</v>
      </c>
      <c r="BS526" s="72">
        <v>380.01</v>
      </c>
      <c r="BT526" s="72">
        <v>338.91</v>
      </c>
      <c r="BU526" s="72">
        <v>718.92</v>
      </c>
      <c r="BV526" s="95">
        <v>5754828</v>
      </c>
      <c r="BW526" s="95">
        <v>4912795</v>
      </c>
      <c r="BX526" s="95">
        <v>1262</v>
      </c>
      <c r="BY526" s="95">
        <v>1208</v>
      </c>
      <c r="BZ526" s="95">
        <v>1455</v>
      </c>
      <c r="CA526" s="95">
        <v>1354</v>
      </c>
      <c r="CB526" s="95">
        <v>1355</v>
      </c>
      <c r="CC526" s="95">
        <v>1358</v>
      </c>
      <c r="CD526" s="95">
        <v>1236</v>
      </c>
      <c r="CE526" s="72">
        <v>650.75523149000003</v>
      </c>
      <c r="CF526" s="72">
        <v>676.59346364999999</v>
      </c>
      <c r="CG526" s="72">
        <v>712.40329333</v>
      </c>
      <c r="CH526" s="72">
        <v>716.50152150999998</v>
      </c>
      <c r="CI526" s="72">
        <v>731.52548966999996</v>
      </c>
      <c r="CJ526" s="96">
        <v>0.9094049058</v>
      </c>
      <c r="CK526" s="96">
        <v>0.97587404470000005</v>
      </c>
      <c r="CL526" s="96">
        <v>0.99438057999999996</v>
      </c>
      <c r="CM526" s="96">
        <v>0.95547598919999999</v>
      </c>
      <c r="CN526" s="96">
        <v>0.98276821540000003</v>
      </c>
      <c r="CO526" s="96">
        <v>1.0422418184</v>
      </c>
      <c r="CP526" s="96">
        <v>0.92452704360000004</v>
      </c>
      <c r="CQ526" s="96">
        <v>0.99584056389999998</v>
      </c>
      <c r="CR526" s="96">
        <v>0.92838848409999997</v>
      </c>
      <c r="CS526" s="95">
        <v>1230</v>
      </c>
      <c r="CT526" s="95">
        <v>1158</v>
      </c>
      <c r="CU526" s="95">
        <v>1186</v>
      </c>
      <c r="CV526" s="95">
        <v>1184</v>
      </c>
      <c r="CW526" s="95">
        <v>1073</v>
      </c>
      <c r="CX526" s="96">
        <v>1.061999914</v>
      </c>
      <c r="CY526" s="96">
        <v>1.027990092</v>
      </c>
      <c r="CZ526" s="96">
        <v>1.0432249490000001</v>
      </c>
      <c r="DA526" s="96">
        <v>1.031732149</v>
      </c>
      <c r="DB526" s="96">
        <v>1.045483661</v>
      </c>
      <c r="DC526">
        <v>2013</v>
      </c>
      <c r="DD526" s="6">
        <v>1326.4</v>
      </c>
      <c r="DE526" s="96">
        <v>4.6148754000000002E-3</v>
      </c>
      <c r="DF526" s="72">
        <v>709.7</v>
      </c>
      <c r="DG526" s="96">
        <v>1</v>
      </c>
      <c r="DH526" s="72">
        <v>709.7</v>
      </c>
      <c r="DI526" s="72">
        <v>700.09795784000005</v>
      </c>
      <c r="DJ526" s="96">
        <v>1</v>
      </c>
      <c r="DK526" s="72">
        <v>709.7</v>
      </c>
      <c r="DL526" s="96">
        <v>1</v>
      </c>
      <c r="DM526" s="72">
        <v>709.7</v>
      </c>
      <c r="DN526" s="96">
        <v>1</v>
      </c>
      <c r="DO526" s="96">
        <v>1.1512E-2</v>
      </c>
      <c r="DP526" s="72">
        <v>8.17</v>
      </c>
      <c r="DQ526" s="72">
        <v>701.53</v>
      </c>
      <c r="DR526" t="s">
        <v>334</v>
      </c>
      <c r="DT526" t="s">
        <v>339</v>
      </c>
    </row>
    <row r="527" spans="1:124" x14ac:dyDescent="0.3">
      <c r="A527" t="s">
        <v>427</v>
      </c>
      <c r="B527">
        <v>11884</v>
      </c>
      <c r="C527" s="95">
        <v>1697</v>
      </c>
      <c r="D527" s="95">
        <v>8943972</v>
      </c>
      <c r="E527" s="95">
        <v>1674</v>
      </c>
      <c r="F527" s="95">
        <v>7707485</v>
      </c>
      <c r="G527" s="95">
        <v>580</v>
      </c>
      <c r="H527" s="95">
        <v>2037687</v>
      </c>
      <c r="I527" s="95">
        <v>540</v>
      </c>
      <c r="J527" s="95">
        <v>2194418</v>
      </c>
      <c r="K527" s="95">
        <v>1681</v>
      </c>
      <c r="L527" s="95">
        <v>9351184</v>
      </c>
      <c r="M527" s="95">
        <v>1656</v>
      </c>
      <c r="N527" s="95">
        <v>7901204</v>
      </c>
      <c r="O527" s="95">
        <v>604</v>
      </c>
      <c r="P527" s="95">
        <v>2030960</v>
      </c>
      <c r="Q527" s="95">
        <v>552</v>
      </c>
      <c r="R527" s="95">
        <v>2250806</v>
      </c>
      <c r="S527" s="95">
        <v>1651</v>
      </c>
      <c r="T527" s="95">
        <v>9135684</v>
      </c>
      <c r="U527" s="95">
        <v>1628</v>
      </c>
      <c r="V527" s="95">
        <v>7659218</v>
      </c>
      <c r="W527" s="95">
        <v>619</v>
      </c>
      <c r="X527" s="95">
        <v>1907957</v>
      </c>
      <c r="Y527" s="95">
        <v>566</v>
      </c>
      <c r="Z527" s="95">
        <v>2332955</v>
      </c>
      <c r="AA527" s="95">
        <v>1626</v>
      </c>
      <c r="AB527" s="95">
        <v>8034702</v>
      </c>
      <c r="AC527" s="95">
        <v>1593</v>
      </c>
      <c r="AD527" s="95">
        <v>8091066</v>
      </c>
      <c r="AE527" s="95">
        <v>623</v>
      </c>
      <c r="AF527" s="95">
        <v>1855512</v>
      </c>
      <c r="AG527" s="95">
        <v>575</v>
      </c>
      <c r="AH527" s="95">
        <v>2597478</v>
      </c>
      <c r="AI527" s="95">
        <v>1394</v>
      </c>
      <c r="AJ527" s="95">
        <v>6652174</v>
      </c>
      <c r="AK527" s="95">
        <v>1354</v>
      </c>
      <c r="AL527" s="95">
        <v>7556867</v>
      </c>
      <c r="AM527" s="95">
        <v>571</v>
      </c>
      <c r="AN527" s="95">
        <v>2620233</v>
      </c>
      <c r="AO527" s="95">
        <v>528</v>
      </c>
      <c r="AP527" s="95">
        <v>2699690</v>
      </c>
      <c r="AQ527" s="72">
        <v>401.91</v>
      </c>
      <c r="AR527" s="72">
        <v>372.7</v>
      </c>
      <c r="AS527" s="72">
        <v>774.61</v>
      </c>
      <c r="AT527" s="95">
        <v>10981659</v>
      </c>
      <c r="AU527" s="95">
        <v>9901903</v>
      </c>
      <c r="AV527" s="95">
        <v>2277</v>
      </c>
      <c r="AW527" s="95">
        <v>2214</v>
      </c>
      <c r="AX527" s="72">
        <v>415.1</v>
      </c>
      <c r="AY527" s="72">
        <v>383.15</v>
      </c>
      <c r="AZ527" s="72">
        <v>798.25</v>
      </c>
      <c r="BA527" s="95">
        <v>11382144</v>
      </c>
      <c r="BB527" s="95">
        <v>10152010</v>
      </c>
      <c r="BC527" s="95">
        <v>2285</v>
      </c>
      <c r="BD527" s="95">
        <v>2208</v>
      </c>
      <c r="BE527" s="72">
        <v>405.42</v>
      </c>
      <c r="BF527" s="72">
        <v>379.53</v>
      </c>
      <c r="BG527" s="72">
        <v>784.95</v>
      </c>
      <c r="BH527" s="95">
        <v>11043641</v>
      </c>
      <c r="BI527" s="95">
        <v>9992173</v>
      </c>
      <c r="BJ527" s="95">
        <v>2270</v>
      </c>
      <c r="BK527" s="95">
        <v>2194</v>
      </c>
      <c r="BL527" s="72">
        <v>366.47</v>
      </c>
      <c r="BM527" s="72">
        <v>410.85</v>
      </c>
      <c r="BN527" s="72">
        <v>777.32</v>
      </c>
      <c r="BO527" s="95">
        <v>9890214</v>
      </c>
      <c r="BP527" s="95">
        <v>10688544</v>
      </c>
      <c r="BQ527" s="95">
        <v>2249</v>
      </c>
      <c r="BR527" s="95">
        <v>2168</v>
      </c>
      <c r="BS527" s="72">
        <v>393.23</v>
      </c>
      <c r="BT527" s="72">
        <v>454.15</v>
      </c>
      <c r="BU527" s="72">
        <v>847.38</v>
      </c>
      <c r="BV527" s="95">
        <v>9272407</v>
      </c>
      <c r="BW527" s="95">
        <v>10256557</v>
      </c>
      <c r="BX527" s="95">
        <v>1965</v>
      </c>
      <c r="BY527" s="95">
        <v>1882</v>
      </c>
      <c r="BZ527" s="95">
        <v>2247</v>
      </c>
      <c r="CA527" s="95">
        <v>2248</v>
      </c>
      <c r="CB527" s="95">
        <v>2233</v>
      </c>
      <c r="CC527" s="95">
        <v>2211</v>
      </c>
      <c r="CD527" s="95">
        <v>1924</v>
      </c>
      <c r="CE527" s="72">
        <v>650.75523149000003</v>
      </c>
      <c r="CF527" s="72">
        <v>676.59346364999999</v>
      </c>
      <c r="CG527" s="72">
        <v>712.40329333</v>
      </c>
      <c r="CH527" s="72">
        <v>716.50152150999998</v>
      </c>
      <c r="CI527" s="72">
        <v>731.52548966999996</v>
      </c>
      <c r="CJ527" s="96">
        <v>1.1903246605</v>
      </c>
      <c r="CK527" s="96">
        <v>1.1798074366</v>
      </c>
      <c r="CL527" s="96">
        <v>1.101833761</v>
      </c>
      <c r="CM527" s="96">
        <v>1.0848825531999999</v>
      </c>
      <c r="CN527" s="96">
        <v>1.1583738530000001</v>
      </c>
      <c r="CO527" s="96">
        <v>1.1095529381</v>
      </c>
      <c r="CP527" s="96">
        <v>1.0301846929</v>
      </c>
      <c r="CQ527" s="96">
        <v>0.99584056389999998</v>
      </c>
      <c r="CR527" s="96">
        <v>1.0344874302</v>
      </c>
      <c r="CS527" s="95">
        <v>2093</v>
      </c>
      <c r="CT527" s="95">
        <v>2078</v>
      </c>
      <c r="CU527" s="95">
        <v>2052</v>
      </c>
      <c r="CV527" s="95">
        <v>2010</v>
      </c>
      <c r="CW527" s="95">
        <v>1739</v>
      </c>
      <c r="CX527" s="96">
        <v>1.1156911949999999</v>
      </c>
      <c r="CY527" s="96">
        <v>1.119383861</v>
      </c>
      <c r="CZ527" s="96">
        <v>1.1295118120000001</v>
      </c>
      <c r="DA527" s="96">
        <v>1.0882963430000001</v>
      </c>
      <c r="DB527" s="96">
        <v>1.0914356970000001</v>
      </c>
      <c r="DC527">
        <v>2013</v>
      </c>
      <c r="DD527" s="6">
        <v>2133.1999999999998</v>
      </c>
      <c r="DE527" s="96">
        <v>3.2221124000000002E-3</v>
      </c>
      <c r="DF527" s="72">
        <v>791.92</v>
      </c>
      <c r="DG527" s="96">
        <v>1</v>
      </c>
      <c r="DH527" s="72">
        <v>791.92</v>
      </c>
      <c r="DI527" s="72">
        <v>700.09795784000005</v>
      </c>
      <c r="DJ527" s="96">
        <v>1</v>
      </c>
      <c r="DK527" s="72">
        <v>791.92</v>
      </c>
      <c r="DL527" s="96">
        <v>1</v>
      </c>
      <c r="DM527" s="72">
        <v>791.92</v>
      </c>
      <c r="DN527" s="96">
        <v>1</v>
      </c>
      <c r="DO527" s="96">
        <v>1.0279999999999999E-2</v>
      </c>
      <c r="DP527" s="72">
        <v>8.14</v>
      </c>
      <c r="DQ527" s="72">
        <v>783.78</v>
      </c>
      <c r="DR527" t="s">
        <v>427</v>
      </c>
      <c r="DT527" t="s">
        <v>339</v>
      </c>
    </row>
    <row r="528" spans="1:124" x14ac:dyDescent="0.3">
      <c r="A528" t="s">
        <v>428</v>
      </c>
      <c r="B528">
        <v>11885</v>
      </c>
      <c r="C528" s="95">
        <v>1228</v>
      </c>
      <c r="D528" s="95">
        <v>4467356</v>
      </c>
      <c r="E528" s="95">
        <v>1219</v>
      </c>
      <c r="F528" s="95">
        <v>3592571</v>
      </c>
      <c r="G528" s="95">
        <v>323</v>
      </c>
      <c r="H528" s="95">
        <v>947975</v>
      </c>
      <c r="I528" s="95">
        <v>309</v>
      </c>
      <c r="J528" s="95">
        <v>965816</v>
      </c>
      <c r="K528" s="95">
        <v>1101</v>
      </c>
      <c r="L528" s="95">
        <v>3858032</v>
      </c>
      <c r="M528" s="95">
        <v>1086</v>
      </c>
      <c r="N528" s="95">
        <v>3432810</v>
      </c>
      <c r="O528" s="95">
        <v>281</v>
      </c>
      <c r="P528" s="95">
        <v>985690</v>
      </c>
      <c r="Q528" s="95">
        <v>264</v>
      </c>
      <c r="R528" s="95">
        <v>876762</v>
      </c>
      <c r="S528" s="95">
        <v>1079</v>
      </c>
      <c r="T528" s="95">
        <v>3353100</v>
      </c>
      <c r="U528" s="95">
        <v>1059</v>
      </c>
      <c r="V528" s="95">
        <v>3711985</v>
      </c>
      <c r="W528" s="95">
        <v>275</v>
      </c>
      <c r="X528" s="95">
        <v>783763</v>
      </c>
      <c r="Y528" s="95">
        <v>257</v>
      </c>
      <c r="Z528" s="95">
        <v>886448</v>
      </c>
      <c r="AA528" s="95">
        <v>1078</v>
      </c>
      <c r="AB528" s="95">
        <v>3036723</v>
      </c>
      <c r="AC528" s="95">
        <v>1050</v>
      </c>
      <c r="AD528" s="95">
        <v>3630180</v>
      </c>
      <c r="AE528" s="95">
        <v>275</v>
      </c>
      <c r="AF528" s="95">
        <v>969997</v>
      </c>
      <c r="AG528" s="95">
        <v>261</v>
      </c>
      <c r="AH528" s="95">
        <v>959918</v>
      </c>
      <c r="AI528" s="95">
        <v>1025</v>
      </c>
      <c r="AJ528" s="95">
        <v>3209496</v>
      </c>
      <c r="AK528" s="95">
        <v>998</v>
      </c>
      <c r="AL528" s="95">
        <v>3597258</v>
      </c>
      <c r="AM528" s="95">
        <v>276</v>
      </c>
      <c r="AN528" s="95">
        <v>656574</v>
      </c>
      <c r="AO528" s="95">
        <v>260</v>
      </c>
      <c r="AP528" s="95">
        <v>1031420</v>
      </c>
      <c r="AQ528" s="72">
        <v>290.95999999999998</v>
      </c>
      <c r="AR528" s="72">
        <v>248.6</v>
      </c>
      <c r="AS528" s="72">
        <v>539.55999999999995</v>
      </c>
      <c r="AT528" s="95">
        <v>5415331</v>
      </c>
      <c r="AU528" s="95">
        <v>4558387</v>
      </c>
      <c r="AV528" s="95">
        <v>1551</v>
      </c>
      <c r="AW528" s="95">
        <v>1528</v>
      </c>
      <c r="AX528" s="72">
        <v>292.07</v>
      </c>
      <c r="AY528" s="72">
        <v>266.02</v>
      </c>
      <c r="AZ528" s="72">
        <v>558.09</v>
      </c>
      <c r="BA528" s="95">
        <v>4843722</v>
      </c>
      <c r="BB528" s="95">
        <v>4309572</v>
      </c>
      <c r="BC528" s="95">
        <v>1382</v>
      </c>
      <c r="BD528" s="95">
        <v>1350</v>
      </c>
      <c r="BE528" s="72">
        <v>254.61</v>
      </c>
      <c r="BF528" s="72">
        <v>291.19</v>
      </c>
      <c r="BG528" s="72">
        <v>545.79999999999995</v>
      </c>
      <c r="BH528" s="95">
        <v>4136863</v>
      </c>
      <c r="BI528" s="95">
        <v>4598433</v>
      </c>
      <c r="BJ528" s="95">
        <v>1354</v>
      </c>
      <c r="BK528" s="95">
        <v>1316</v>
      </c>
      <c r="BL528" s="72">
        <v>246.78</v>
      </c>
      <c r="BM528" s="72">
        <v>291.77</v>
      </c>
      <c r="BN528" s="72">
        <v>538.54999999999995</v>
      </c>
      <c r="BO528" s="95">
        <v>4006720</v>
      </c>
      <c r="BP528" s="95">
        <v>4590098</v>
      </c>
      <c r="BQ528" s="95">
        <v>1353</v>
      </c>
      <c r="BR528" s="95">
        <v>1311</v>
      </c>
      <c r="BS528" s="72">
        <v>247.63</v>
      </c>
      <c r="BT528" s="72">
        <v>306.62</v>
      </c>
      <c r="BU528" s="72">
        <v>554.25</v>
      </c>
      <c r="BV528" s="95">
        <v>3866070</v>
      </c>
      <c r="BW528" s="95">
        <v>4628678</v>
      </c>
      <c r="BX528" s="95">
        <v>1301</v>
      </c>
      <c r="BY528" s="95">
        <v>1258</v>
      </c>
      <c r="BZ528" s="95">
        <v>1540</v>
      </c>
      <c r="CA528" s="95">
        <v>1366</v>
      </c>
      <c r="CB528" s="95">
        <v>1336</v>
      </c>
      <c r="CC528" s="95">
        <v>1333</v>
      </c>
      <c r="CD528" s="95">
        <v>1280</v>
      </c>
      <c r="CE528" s="72">
        <v>650.75523149000003</v>
      </c>
      <c r="CF528" s="72">
        <v>676.59346364999999</v>
      </c>
      <c r="CG528" s="72">
        <v>712.40329333</v>
      </c>
      <c r="CH528" s="72">
        <v>716.50152150999998</v>
      </c>
      <c r="CI528" s="72">
        <v>731.52548966999996</v>
      </c>
      <c r="CJ528" s="96">
        <v>0.82912894729999997</v>
      </c>
      <c r="CK528" s="96">
        <v>0.82485278090000003</v>
      </c>
      <c r="CL528" s="96">
        <v>0.76613907479999999</v>
      </c>
      <c r="CM528" s="96">
        <v>0.75163832009999998</v>
      </c>
      <c r="CN528" s="96">
        <v>0.75766327739999995</v>
      </c>
      <c r="CO528" s="96">
        <v>0.96540420959999995</v>
      </c>
      <c r="CP528" s="96">
        <v>0.8140470823</v>
      </c>
      <c r="CQ528" s="96">
        <v>0.99584056389999998</v>
      </c>
      <c r="CR528" s="96">
        <v>0.81744708499999996</v>
      </c>
      <c r="CS528" s="95">
        <v>1486</v>
      </c>
      <c r="CT528" s="95">
        <v>1350</v>
      </c>
      <c r="CU528" s="95">
        <v>1346</v>
      </c>
      <c r="CV528" s="95">
        <v>1350</v>
      </c>
      <c r="CW528" s="95">
        <v>1290</v>
      </c>
      <c r="CX528" s="96">
        <v>0.98247027799999997</v>
      </c>
      <c r="CY528" s="96">
        <v>0.96464629099999999</v>
      </c>
      <c r="CZ528" s="96">
        <v>0.95515791400000005</v>
      </c>
      <c r="DA528" s="96">
        <v>0.95931548600000005</v>
      </c>
      <c r="DB528" s="96">
        <v>0.96360134399999997</v>
      </c>
      <c r="DC528">
        <v>2013</v>
      </c>
      <c r="DD528" s="6">
        <v>1352.6</v>
      </c>
      <c r="DE528" s="96">
        <v>4.2683080999999998E-3</v>
      </c>
      <c r="DF528" s="72">
        <v>625.11</v>
      </c>
      <c r="DG528" s="96">
        <v>1</v>
      </c>
      <c r="DH528" s="72">
        <v>625.11</v>
      </c>
      <c r="DI528" s="72">
        <v>667.90092979999997</v>
      </c>
      <c r="DJ528" s="96">
        <v>1</v>
      </c>
      <c r="DK528" s="72">
        <v>625.11</v>
      </c>
      <c r="DL528" s="96">
        <v>1</v>
      </c>
      <c r="DM528" s="72">
        <v>625.11</v>
      </c>
      <c r="DN528" s="96">
        <v>1</v>
      </c>
      <c r="DO528" s="96">
        <v>5.7340000000000004E-3</v>
      </c>
      <c r="DP528" s="72">
        <v>3.58</v>
      </c>
      <c r="DQ528" s="72">
        <v>621.53</v>
      </c>
      <c r="DR528" t="s">
        <v>428</v>
      </c>
      <c r="DT528" t="s">
        <v>339</v>
      </c>
    </row>
    <row r="529" spans="1:124" x14ac:dyDescent="0.3">
      <c r="A529" t="s">
        <v>429</v>
      </c>
      <c r="B529">
        <v>11890</v>
      </c>
      <c r="C529" s="95">
        <v>6251</v>
      </c>
      <c r="D529" s="95">
        <v>22663113</v>
      </c>
      <c r="E529" s="95">
        <v>6098</v>
      </c>
      <c r="F529" s="95">
        <v>18037698</v>
      </c>
      <c r="G529" s="95">
        <v>1885</v>
      </c>
      <c r="H529" s="95">
        <v>6976209</v>
      </c>
      <c r="I529" s="95">
        <v>1776</v>
      </c>
      <c r="J529" s="95">
        <v>5352503</v>
      </c>
      <c r="K529" s="95">
        <v>6263</v>
      </c>
      <c r="L529" s="95">
        <v>24653722</v>
      </c>
      <c r="M529" s="95">
        <v>6080</v>
      </c>
      <c r="N529" s="95">
        <v>18888579</v>
      </c>
      <c r="O529" s="95">
        <v>1920</v>
      </c>
      <c r="P529" s="95">
        <v>6053112</v>
      </c>
      <c r="Q529" s="95">
        <v>1792</v>
      </c>
      <c r="R529" s="95">
        <v>5403759</v>
      </c>
      <c r="S529" s="95">
        <v>6325</v>
      </c>
      <c r="T529" s="95">
        <v>24413748</v>
      </c>
      <c r="U529" s="95">
        <v>6107</v>
      </c>
      <c r="V529" s="95">
        <v>19894237</v>
      </c>
      <c r="W529" s="95">
        <v>1902</v>
      </c>
      <c r="X529" s="95">
        <v>5940659</v>
      </c>
      <c r="Y529" s="95">
        <v>1793</v>
      </c>
      <c r="Z529" s="95">
        <v>5610268</v>
      </c>
      <c r="AA529" s="95">
        <v>6342</v>
      </c>
      <c r="AB529" s="95">
        <v>24434915</v>
      </c>
      <c r="AC529" s="95">
        <v>6114</v>
      </c>
      <c r="AD529" s="95">
        <v>21854893</v>
      </c>
      <c r="AE529" s="95">
        <v>1940</v>
      </c>
      <c r="AF529" s="95">
        <v>6413947</v>
      </c>
      <c r="AG529" s="95">
        <v>1814</v>
      </c>
      <c r="AH529" s="95">
        <v>6336982</v>
      </c>
      <c r="AI529" s="95">
        <v>5757</v>
      </c>
      <c r="AJ529" s="95">
        <v>21262181</v>
      </c>
      <c r="AK529" s="95">
        <v>5521</v>
      </c>
      <c r="AL529" s="95">
        <v>19661432.739999998</v>
      </c>
      <c r="AM529" s="95">
        <v>1942</v>
      </c>
      <c r="AN529" s="95">
        <v>5968515</v>
      </c>
      <c r="AO529" s="95">
        <v>1825</v>
      </c>
      <c r="AP529" s="95">
        <v>6359859</v>
      </c>
      <c r="AQ529" s="72">
        <v>303.58</v>
      </c>
      <c r="AR529" s="72">
        <v>247.55</v>
      </c>
      <c r="AS529" s="72">
        <v>551.13</v>
      </c>
      <c r="AT529" s="95">
        <v>29639322</v>
      </c>
      <c r="AU529" s="95">
        <v>23390201</v>
      </c>
      <c r="AV529" s="95">
        <v>8136</v>
      </c>
      <c r="AW529" s="95">
        <v>7874</v>
      </c>
      <c r="AX529" s="72">
        <v>312.70999999999998</v>
      </c>
      <c r="AY529" s="72">
        <v>257.16000000000003</v>
      </c>
      <c r="AZ529" s="72">
        <v>569.87</v>
      </c>
      <c r="BA529" s="95">
        <v>30706834</v>
      </c>
      <c r="BB529" s="95">
        <v>24292338</v>
      </c>
      <c r="BC529" s="95">
        <v>8183</v>
      </c>
      <c r="BD529" s="95">
        <v>7872</v>
      </c>
      <c r="BE529" s="72">
        <v>307.47000000000003</v>
      </c>
      <c r="BF529" s="72">
        <v>269.02999999999997</v>
      </c>
      <c r="BG529" s="72">
        <v>576.5</v>
      </c>
      <c r="BH529" s="95">
        <v>30354407</v>
      </c>
      <c r="BI529" s="95">
        <v>25504505</v>
      </c>
      <c r="BJ529" s="95">
        <v>8227</v>
      </c>
      <c r="BK529" s="95">
        <v>7900</v>
      </c>
      <c r="BL529" s="72">
        <v>310.39999999999998</v>
      </c>
      <c r="BM529" s="72">
        <v>296.33</v>
      </c>
      <c r="BN529" s="72">
        <v>606.73</v>
      </c>
      <c r="BO529" s="95">
        <v>30848862</v>
      </c>
      <c r="BP529" s="95">
        <v>28191875</v>
      </c>
      <c r="BQ529" s="95">
        <v>8282</v>
      </c>
      <c r="BR529" s="95">
        <v>7928</v>
      </c>
      <c r="BS529" s="72">
        <v>294.74</v>
      </c>
      <c r="BT529" s="72">
        <v>295.19</v>
      </c>
      <c r="BU529" s="72">
        <v>589.92999999999995</v>
      </c>
      <c r="BV529" s="95">
        <v>27230696</v>
      </c>
      <c r="BW529" s="95">
        <v>26021291.739999998</v>
      </c>
      <c r="BX529" s="95">
        <v>7699</v>
      </c>
      <c r="BY529" s="95">
        <v>7346</v>
      </c>
      <c r="BZ529" s="95">
        <v>8011</v>
      </c>
      <c r="CA529" s="95">
        <v>8033</v>
      </c>
      <c r="CB529" s="95">
        <v>8069</v>
      </c>
      <c r="CC529" s="95">
        <v>8114</v>
      </c>
      <c r="CD529" s="95">
        <v>7526</v>
      </c>
      <c r="CE529" s="72">
        <v>650.75523149000003</v>
      </c>
      <c r="CF529" s="72">
        <v>676.59346364999999</v>
      </c>
      <c r="CG529" s="72">
        <v>712.40329333</v>
      </c>
      <c r="CH529" s="72">
        <v>716.50152150999998</v>
      </c>
      <c r="CI529" s="72">
        <v>731.52548966999996</v>
      </c>
      <c r="CJ529" s="96">
        <v>0.84690828949999997</v>
      </c>
      <c r="CK529" s="96">
        <v>0.84226353139999999</v>
      </c>
      <c r="CL529" s="96">
        <v>0.80923264309999998</v>
      </c>
      <c r="CM529" s="96">
        <v>0.84679513129999995</v>
      </c>
      <c r="CN529" s="96">
        <v>0.8064380645</v>
      </c>
      <c r="CO529" s="96">
        <v>0.95376449780000006</v>
      </c>
      <c r="CP529" s="96">
        <v>0.87057919839999998</v>
      </c>
      <c r="CQ529" s="96">
        <v>0.99584056389999998</v>
      </c>
      <c r="CR529" s="96">
        <v>0.87421531679999998</v>
      </c>
      <c r="CS529" s="95">
        <v>7145</v>
      </c>
      <c r="CT529" s="95">
        <v>7168</v>
      </c>
      <c r="CU529" s="95">
        <v>7194</v>
      </c>
      <c r="CV529" s="95">
        <v>7174</v>
      </c>
      <c r="CW529" s="95">
        <v>6571</v>
      </c>
      <c r="CX529" s="96">
        <v>0.95398247199999997</v>
      </c>
      <c r="CY529" s="96">
        <v>0.956752779</v>
      </c>
      <c r="CZ529" s="96">
        <v>0.95425052799999999</v>
      </c>
      <c r="DA529" s="96">
        <v>0.95283357199999996</v>
      </c>
      <c r="DB529" s="96">
        <v>0.95075194799999996</v>
      </c>
      <c r="DC529">
        <v>2013</v>
      </c>
      <c r="DD529" s="6">
        <v>7784</v>
      </c>
      <c r="DE529" s="96">
        <v>1.0651988999999999E-3</v>
      </c>
      <c r="DF529" s="72">
        <v>670.67</v>
      </c>
      <c r="DG529" s="96">
        <v>1</v>
      </c>
      <c r="DH529" s="72">
        <v>670.67</v>
      </c>
      <c r="DI529" s="72">
        <v>700.09795784000005</v>
      </c>
      <c r="DJ529" s="96">
        <v>1</v>
      </c>
      <c r="DK529" s="72">
        <v>670.67</v>
      </c>
      <c r="DL529" s="96">
        <v>1</v>
      </c>
      <c r="DM529" s="72">
        <v>670.67</v>
      </c>
      <c r="DN529" s="96">
        <v>1</v>
      </c>
      <c r="DO529" s="96">
        <v>4.1910000000000003E-3</v>
      </c>
      <c r="DP529" s="72">
        <v>2.81</v>
      </c>
      <c r="DQ529" s="72">
        <v>667.86</v>
      </c>
      <c r="DR529" t="s">
        <v>429</v>
      </c>
      <c r="DT529" t="s">
        <v>339</v>
      </c>
    </row>
    <row r="530" spans="1:124" x14ac:dyDescent="0.3">
      <c r="A530" t="s">
        <v>430</v>
      </c>
      <c r="B530">
        <v>11900</v>
      </c>
      <c r="C530" s="95">
        <v>4613</v>
      </c>
      <c r="D530" s="95">
        <v>15991564</v>
      </c>
      <c r="E530" s="95">
        <v>4520</v>
      </c>
      <c r="F530" s="95">
        <v>14298386</v>
      </c>
      <c r="G530" s="95">
        <v>1180</v>
      </c>
      <c r="H530" s="95">
        <v>3824145</v>
      </c>
      <c r="I530" s="95">
        <v>1114</v>
      </c>
      <c r="J530" s="95">
        <v>3726620</v>
      </c>
      <c r="K530" s="95">
        <v>4501</v>
      </c>
      <c r="L530" s="95">
        <v>16841555</v>
      </c>
      <c r="M530" s="95">
        <v>4393</v>
      </c>
      <c r="N530" s="95">
        <v>14802161</v>
      </c>
      <c r="O530" s="95">
        <v>1176</v>
      </c>
      <c r="P530" s="95">
        <v>4526413</v>
      </c>
      <c r="Q530" s="95">
        <v>1106</v>
      </c>
      <c r="R530" s="95">
        <v>4073049</v>
      </c>
      <c r="S530" s="95">
        <v>4551</v>
      </c>
      <c r="T530" s="95">
        <v>16568533</v>
      </c>
      <c r="U530" s="95">
        <v>4431</v>
      </c>
      <c r="V530" s="95">
        <v>15943249</v>
      </c>
      <c r="W530" s="95">
        <v>1220</v>
      </c>
      <c r="X530" s="95">
        <v>4505840</v>
      </c>
      <c r="Y530" s="95">
        <v>1138</v>
      </c>
      <c r="Z530" s="95">
        <v>4732264</v>
      </c>
      <c r="AA530" s="95">
        <v>4643</v>
      </c>
      <c r="AB530" s="95">
        <v>16483427</v>
      </c>
      <c r="AC530" s="95">
        <v>4510</v>
      </c>
      <c r="AD530" s="95">
        <v>17758832</v>
      </c>
      <c r="AE530" s="95">
        <v>1251</v>
      </c>
      <c r="AF530" s="95">
        <v>4720555</v>
      </c>
      <c r="AG530" s="95">
        <v>1170</v>
      </c>
      <c r="AH530" s="95">
        <v>5597447</v>
      </c>
      <c r="AI530" s="95">
        <v>4316</v>
      </c>
      <c r="AJ530" s="95">
        <v>17896896</v>
      </c>
      <c r="AK530" s="95">
        <v>4165</v>
      </c>
      <c r="AL530" s="95">
        <v>17091318</v>
      </c>
      <c r="AM530" s="95">
        <v>1276</v>
      </c>
      <c r="AN530" s="95">
        <v>5241145</v>
      </c>
      <c r="AO530" s="95">
        <v>1195</v>
      </c>
      <c r="AP530" s="95">
        <v>5792157</v>
      </c>
      <c r="AQ530" s="72">
        <v>285.05</v>
      </c>
      <c r="AR530" s="72">
        <v>266.61</v>
      </c>
      <c r="AS530" s="72">
        <v>551.66</v>
      </c>
      <c r="AT530" s="95">
        <v>19815709</v>
      </c>
      <c r="AU530" s="95">
        <v>18025006</v>
      </c>
      <c r="AV530" s="95">
        <v>5793</v>
      </c>
      <c r="AW530" s="95">
        <v>5634</v>
      </c>
      <c r="AX530" s="72">
        <v>313.66000000000003</v>
      </c>
      <c r="AY530" s="72">
        <v>286.04000000000002</v>
      </c>
      <c r="AZ530" s="72">
        <v>599.70000000000005</v>
      </c>
      <c r="BA530" s="95">
        <v>21367968</v>
      </c>
      <c r="BB530" s="95">
        <v>18875210</v>
      </c>
      <c r="BC530" s="95">
        <v>5677</v>
      </c>
      <c r="BD530" s="95">
        <v>5499</v>
      </c>
      <c r="BE530" s="72">
        <v>304.31</v>
      </c>
      <c r="BF530" s="72">
        <v>309.38</v>
      </c>
      <c r="BG530" s="72">
        <v>613.69000000000005</v>
      </c>
      <c r="BH530" s="95">
        <v>21074373</v>
      </c>
      <c r="BI530" s="95">
        <v>20675513</v>
      </c>
      <c r="BJ530" s="95">
        <v>5771</v>
      </c>
      <c r="BK530" s="95">
        <v>5569</v>
      </c>
      <c r="BL530" s="72">
        <v>299.8</v>
      </c>
      <c r="BM530" s="72">
        <v>342.67</v>
      </c>
      <c r="BN530" s="72">
        <v>642.47</v>
      </c>
      <c r="BO530" s="95">
        <v>21203982</v>
      </c>
      <c r="BP530" s="95">
        <v>23356279</v>
      </c>
      <c r="BQ530" s="95">
        <v>5894</v>
      </c>
      <c r="BR530" s="95">
        <v>5680</v>
      </c>
      <c r="BS530" s="72">
        <v>344.81</v>
      </c>
      <c r="BT530" s="72">
        <v>355.78</v>
      </c>
      <c r="BU530" s="72">
        <v>700.59</v>
      </c>
      <c r="BV530" s="95">
        <v>23138041</v>
      </c>
      <c r="BW530" s="95">
        <v>22883475</v>
      </c>
      <c r="BX530" s="95">
        <v>5592</v>
      </c>
      <c r="BY530" s="95">
        <v>5360</v>
      </c>
      <c r="BZ530" s="95">
        <v>5717</v>
      </c>
      <c r="CA530" s="95">
        <v>5591</v>
      </c>
      <c r="CB530" s="95">
        <v>5674</v>
      </c>
      <c r="CC530" s="95">
        <v>5792</v>
      </c>
      <c r="CD530" s="95">
        <v>5479</v>
      </c>
      <c r="CE530" s="72">
        <v>650.75523149000003</v>
      </c>
      <c r="CF530" s="72">
        <v>676.59346364999999</v>
      </c>
      <c r="CG530" s="72">
        <v>712.40329333</v>
      </c>
      <c r="CH530" s="72">
        <v>716.50152150999998</v>
      </c>
      <c r="CI530" s="72">
        <v>731.52548966999996</v>
      </c>
      <c r="CJ530" s="96">
        <v>0.84772272790000003</v>
      </c>
      <c r="CK530" s="96">
        <v>0.88635204479999996</v>
      </c>
      <c r="CL530" s="96">
        <v>0.86143621979999996</v>
      </c>
      <c r="CM530" s="96">
        <v>0.89667639320000003</v>
      </c>
      <c r="CN530" s="96">
        <v>0.95771098870000004</v>
      </c>
      <c r="CO530" s="96">
        <v>1.0108556365000001</v>
      </c>
      <c r="CP530" s="96">
        <v>0.88042213229999999</v>
      </c>
      <c r="CQ530" s="96">
        <v>0.99584056389999998</v>
      </c>
      <c r="CR530" s="96">
        <v>0.8840993613</v>
      </c>
      <c r="CS530" s="95">
        <v>5152</v>
      </c>
      <c r="CT530" s="95">
        <v>5154</v>
      </c>
      <c r="CU530" s="95">
        <v>5236</v>
      </c>
      <c r="CV530" s="95">
        <v>5266</v>
      </c>
      <c r="CW530" s="95">
        <v>4907</v>
      </c>
      <c r="CX530" s="96">
        <v>1.0080242690000001</v>
      </c>
      <c r="CY530" s="96">
        <v>1.002901791</v>
      </c>
      <c r="CZ530" s="96">
        <v>1.0107106370000001</v>
      </c>
      <c r="DA530" s="96">
        <v>1.0074016610000001</v>
      </c>
      <c r="DB530" s="96">
        <v>1.0260439750000001</v>
      </c>
      <c r="DC530">
        <v>2013</v>
      </c>
      <c r="DD530" s="6">
        <v>5548.4</v>
      </c>
      <c r="DE530" s="96">
        <v>1.4454254000000001E-3</v>
      </c>
      <c r="DF530" s="72">
        <v>678</v>
      </c>
      <c r="DG530" s="96">
        <v>1</v>
      </c>
      <c r="DH530" s="72">
        <v>678</v>
      </c>
      <c r="DI530" s="72">
        <v>700.09795784000005</v>
      </c>
      <c r="DJ530" s="96">
        <v>1</v>
      </c>
      <c r="DK530" s="72">
        <v>678</v>
      </c>
      <c r="DL530" s="96">
        <v>1</v>
      </c>
      <c r="DM530" s="72">
        <v>678</v>
      </c>
      <c r="DN530" s="96">
        <v>1</v>
      </c>
      <c r="DO530" s="96">
        <v>5.914E-3</v>
      </c>
      <c r="DP530" s="72">
        <v>4.01</v>
      </c>
      <c r="DQ530" s="72">
        <v>673.99</v>
      </c>
      <c r="DR530" t="s">
        <v>430</v>
      </c>
      <c r="DT530" t="s">
        <v>339</v>
      </c>
    </row>
    <row r="531" spans="1:124" x14ac:dyDescent="0.3">
      <c r="A531" t="s">
        <v>431</v>
      </c>
      <c r="B531">
        <v>11901</v>
      </c>
      <c r="C531" s="95">
        <v>3522</v>
      </c>
      <c r="D531" s="95">
        <v>14714538</v>
      </c>
      <c r="E531" s="95">
        <v>3469</v>
      </c>
      <c r="F531" s="95">
        <v>11654550</v>
      </c>
      <c r="G531" s="95">
        <v>1151</v>
      </c>
      <c r="H531" s="95">
        <v>4105699</v>
      </c>
      <c r="I531" s="95">
        <v>1054</v>
      </c>
      <c r="J531" s="95">
        <v>3718991</v>
      </c>
      <c r="K531" s="95">
        <v>3479</v>
      </c>
      <c r="L531" s="95">
        <v>13910865</v>
      </c>
      <c r="M531" s="95">
        <v>3405</v>
      </c>
      <c r="N531" s="95">
        <v>11528677</v>
      </c>
      <c r="O531" s="95">
        <v>1165</v>
      </c>
      <c r="P531" s="95">
        <v>3485977</v>
      </c>
      <c r="Q531" s="95">
        <v>1064</v>
      </c>
      <c r="R531" s="95">
        <v>3557801</v>
      </c>
      <c r="S531" s="95">
        <v>3540</v>
      </c>
      <c r="T531" s="95">
        <v>16122958</v>
      </c>
      <c r="U531" s="95">
        <v>3466</v>
      </c>
      <c r="V531" s="95">
        <v>12621666</v>
      </c>
      <c r="W531" s="95">
        <v>1164</v>
      </c>
      <c r="X531" s="95">
        <v>4137370</v>
      </c>
      <c r="Y531" s="95">
        <v>1065</v>
      </c>
      <c r="Z531" s="95">
        <v>4162000</v>
      </c>
      <c r="AA531" s="95">
        <v>3615</v>
      </c>
      <c r="AB531" s="95">
        <v>14040475</v>
      </c>
      <c r="AC531" s="95">
        <v>3534</v>
      </c>
      <c r="AD531" s="95">
        <v>14267603</v>
      </c>
      <c r="AE531" s="95">
        <v>1210</v>
      </c>
      <c r="AF531" s="95">
        <v>4325154</v>
      </c>
      <c r="AG531" s="95">
        <v>1106</v>
      </c>
      <c r="AH531" s="95">
        <v>4606750</v>
      </c>
      <c r="AI531" s="95">
        <v>3341</v>
      </c>
      <c r="AJ531" s="95">
        <v>12720410</v>
      </c>
      <c r="AK531" s="95">
        <v>3245</v>
      </c>
      <c r="AL531" s="95">
        <v>13571052</v>
      </c>
      <c r="AM531" s="95">
        <v>1132</v>
      </c>
      <c r="AN531" s="95">
        <v>4870029</v>
      </c>
      <c r="AO531" s="95">
        <v>1043</v>
      </c>
      <c r="AP531" s="95">
        <v>4738144</v>
      </c>
      <c r="AQ531" s="72">
        <v>335.62</v>
      </c>
      <c r="AR531" s="72">
        <v>283.25</v>
      </c>
      <c r="AS531" s="72">
        <v>618.87</v>
      </c>
      <c r="AT531" s="95">
        <v>18820237</v>
      </c>
      <c r="AU531" s="95">
        <v>15373541</v>
      </c>
      <c r="AV531" s="95">
        <v>4673</v>
      </c>
      <c r="AW531" s="95">
        <v>4523</v>
      </c>
      <c r="AX531" s="72">
        <v>312.17</v>
      </c>
      <c r="AY531" s="72">
        <v>281.32</v>
      </c>
      <c r="AZ531" s="72">
        <v>593.49</v>
      </c>
      <c r="BA531" s="95">
        <v>17396842</v>
      </c>
      <c r="BB531" s="95">
        <v>15086478</v>
      </c>
      <c r="BC531" s="95">
        <v>4644</v>
      </c>
      <c r="BD531" s="95">
        <v>4469</v>
      </c>
      <c r="BE531" s="72">
        <v>358.92</v>
      </c>
      <c r="BF531" s="72">
        <v>308.68</v>
      </c>
      <c r="BG531" s="72">
        <v>667.6</v>
      </c>
      <c r="BH531" s="95">
        <v>20260328</v>
      </c>
      <c r="BI531" s="95">
        <v>16783666</v>
      </c>
      <c r="BJ531" s="95">
        <v>4704</v>
      </c>
      <c r="BK531" s="95">
        <v>4531</v>
      </c>
      <c r="BL531" s="72">
        <v>317.2</v>
      </c>
      <c r="BM531" s="72">
        <v>338.98</v>
      </c>
      <c r="BN531" s="72">
        <v>656.18</v>
      </c>
      <c r="BO531" s="95">
        <v>18365629</v>
      </c>
      <c r="BP531" s="95">
        <v>18874353</v>
      </c>
      <c r="BQ531" s="95">
        <v>4825</v>
      </c>
      <c r="BR531" s="95">
        <v>4640</v>
      </c>
      <c r="BS531" s="72">
        <v>327.72</v>
      </c>
      <c r="BT531" s="72">
        <v>355.82</v>
      </c>
      <c r="BU531" s="72">
        <v>683.54</v>
      </c>
      <c r="BV531" s="95">
        <v>17590439</v>
      </c>
      <c r="BW531" s="95">
        <v>18309196</v>
      </c>
      <c r="BX531" s="95">
        <v>4473</v>
      </c>
      <c r="BY531" s="95">
        <v>4288</v>
      </c>
      <c r="BZ531" s="95">
        <v>4602</v>
      </c>
      <c r="CA531" s="95">
        <v>4559</v>
      </c>
      <c r="CB531" s="95">
        <v>4621</v>
      </c>
      <c r="CC531" s="95">
        <v>4737</v>
      </c>
      <c r="CD531" s="95">
        <v>4382</v>
      </c>
      <c r="CE531" s="72">
        <v>650.75523149000003</v>
      </c>
      <c r="CF531" s="72">
        <v>676.59346364999999</v>
      </c>
      <c r="CG531" s="72">
        <v>712.40329333</v>
      </c>
      <c r="CH531" s="72">
        <v>716.50152150999998</v>
      </c>
      <c r="CI531" s="72">
        <v>731.52548966999996</v>
      </c>
      <c r="CJ531" s="96">
        <v>0.95100272740000003</v>
      </c>
      <c r="CK531" s="96">
        <v>0.87717371200000005</v>
      </c>
      <c r="CL531" s="96">
        <v>0.93710964880000003</v>
      </c>
      <c r="CM531" s="96">
        <v>0.91581103500000005</v>
      </c>
      <c r="CN531" s="96">
        <v>0.9344035302</v>
      </c>
      <c r="CO531" s="96">
        <v>1.0219406566</v>
      </c>
      <c r="CP531" s="96">
        <v>0.90328154059999999</v>
      </c>
      <c r="CQ531" s="96">
        <v>0.99584056389999998</v>
      </c>
      <c r="CR531" s="96">
        <v>0.90705424580000005</v>
      </c>
      <c r="CS531" s="95">
        <v>4125</v>
      </c>
      <c r="CT531" s="95">
        <v>4095</v>
      </c>
      <c r="CU531" s="95">
        <v>4116</v>
      </c>
      <c r="CV531" s="95">
        <v>4174</v>
      </c>
      <c r="CW531" s="95">
        <v>3819</v>
      </c>
      <c r="CX531" s="96">
        <v>1.044429837</v>
      </c>
      <c r="CY531" s="96">
        <v>1.0298305919999999</v>
      </c>
      <c r="CZ531" s="96">
        <v>1.0067178990000001</v>
      </c>
      <c r="DA531" s="96">
        <v>1.0026853419999999</v>
      </c>
      <c r="DB531" s="96">
        <v>1.0266412060000001</v>
      </c>
      <c r="DC531">
        <v>2013</v>
      </c>
      <c r="DD531" s="6">
        <v>4490.2</v>
      </c>
      <c r="DE531" s="96">
        <v>2.6140571E-3</v>
      </c>
      <c r="DF531" s="72">
        <v>694.79</v>
      </c>
      <c r="DG531" s="96">
        <v>1</v>
      </c>
      <c r="DH531" s="72">
        <v>694.79</v>
      </c>
      <c r="DI531" s="72">
        <v>700.09795784000005</v>
      </c>
      <c r="DJ531" s="96">
        <v>1</v>
      </c>
      <c r="DK531" s="72">
        <v>694.79</v>
      </c>
      <c r="DL531" s="96">
        <v>1</v>
      </c>
      <c r="DM531" s="72">
        <v>694.79</v>
      </c>
      <c r="DN531" s="96">
        <v>1</v>
      </c>
      <c r="DO531" s="96">
        <v>8.1200000000000005E-3</v>
      </c>
      <c r="DP531" s="72">
        <v>5.64</v>
      </c>
      <c r="DQ531" s="72">
        <v>689.15</v>
      </c>
      <c r="DR531" t="s">
        <v>431</v>
      </c>
      <c r="DT531" t="s">
        <v>339</v>
      </c>
    </row>
    <row r="532" spans="1:124" x14ac:dyDescent="0.3">
      <c r="A532" t="s">
        <v>432</v>
      </c>
      <c r="B532">
        <v>11902</v>
      </c>
      <c r="C532" s="95">
        <v>2602</v>
      </c>
      <c r="D532" s="95">
        <v>6710559</v>
      </c>
      <c r="E532" s="95">
        <v>2561</v>
      </c>
      <c r="F532" s="95">
        <v>8852554</v>
      </c>
      <c r="G532" s="95">
        <v>313</v>
      </c>
      <c r="H532" s="95">
        <v>605013</v>
      </c>
      <c r="I532" s="95">
        <v>285</v>
      </c>
      <c r="J532" s="95">
        <v>952044</v>
      </c>
      <c r="K532" s="95">
        <v>2570</v>
      </c>
      <c r="L532" s="95">
        <v>6418159</v>
      </c>
      <c r="M532" s="95">
        <v>2522</v>
      </c>
      <c r="N532" s="95">
        <v>9078443</v>
      </c>
      <c r="O532" s="95">
        <v>294</v>
      </c>
      <c r="P532" s="95">
        <v>545566</v>
      </c>
      <c r="Q532" s="95">
        <v>273</v>
      </c>
      <c r="R532" s="95">
        <v>899714</v>
      </c>
      <c r="S532" s="95">
        <v>2653</v>
      </c>
      <c r="T532" s="95">
        <v>7303726</v>
      </c>
      <c r="U532" s="95">
        <v>2596</v>
      </c>
      <c r="V532" s="95">
        <v>10225573</v>
      </c>
      <c r="W532" s="95">
        <v>301</v>
      </c>
      <c r="X532" s="95">
        <v>653973</v>
      </c>
      <c r="Y532" s="95">
        <v>280</v>
      </c>
      <c r="Z532" s="95">
        <v>849606</v>
      </c>
      <c r="AA532" s="95">
        <v>2657</v>
      </c>
      <c r="AB532" s="95">
        <v>7110853</v>
      </c>
      <c r="AC532" s="95">
        <v>2595</v>
      </c>
      <c r="AD532" s="95">
        <v>10731787</v>
      </c>
      <c r="AE532" s="95">
        <v>312</v>
      </c>
      <c r="AF532" s="95">
        <v>792331</v>
      </c>
      <c r="AG532" s="95">
        <v>287</v>
      </c>
      <c r="AH532" s="95">
        <v>940718</v>
      </c>
      <c r="AI532" s="95">
        <v>2551</v>
      </c>
      <c r="AJ532" s="95">
        <v>6242921</v>
      </c>
      <c r="AK532" s="95">
        <v>2481</v>
      </c>
      <c r="AL532" s="95">
        <v>10557347</v>
      </c>
      <c r="AM532" s="95">
        <v>300</v>
      </c>
      <c r="AN532" s="95">
        <v>542702</v>
      </c>
      <c r="AO532" s="95">
        <v>283</v>
      </c>
      <c r="AP532" s="95">
        <v>938699</v>
      </c>
      <c r="AQ532" s="72">
        <v>209.14</v>
      </c>
      <c r="AR532" s="72">
        <v>287.08999999999997</v>
      </c>
      <c r="AS532" s="72">
        <v>496.23</v>
      </c>
      <c r="AT532" s="95">
        <v>7315572</v>
      </c>
      <c r="AU532" s="95">
        <v>9804598</v>
      </c>
      <c r="AV532" s="95">
        <v>2915</v>
      </c>
      <c r="AW532" s="95">
        <v>2846</v>
      </c>
      <c r="AX532" s="72">
        <v>202.62</v>
      </c>
      <c r="AY532" s="72">
        <v>297.5</v>
      </c>
      <c r="AZ532" s="72">
        <v>500.12</v>
      </c>
      <c r="BA532" s="95">
        <v>6963725</v>
      </c>
      <c r="BB532" s="95">
        <v>9978157</v>
      </c>
      <c r="BC532" s="95">
        <v>2864</v>
      </c>
      <c r="BD532" s="95">
        <v>2795</v>
      </c>
      <c r="BE532" s="72">
        <v>224.49</v>
      </c>
      <c r="BF532" s="72">
        <v>320.91000000000003</v>
      </c>
      <c r="BG532" s="72">
        <v>545.4</v>
      </c>
      <c r="BH532" s="95">
        <v>7957699</v>
      </c>
      <c r="BI532" s="95">
        <v>11075179</v>
      </c>
      <c r="BJ532" s="95">
        <v>2954</v>
      </c>
      <c r="BK532" s="95">
        <v>2876</v>
      </c>
      <c r="BL532" s="72">
        <v>221.83</v>
      </c>
      <c r="BM532" s="72">
        <v>337.51</v>
      </c>
      <c r="BN532" s="72">
        <v>559.34</v>
      </c>
      <c r="BO532" s="95">
        <v>7903184</v>
      </c>
      <c r="BP532" s="95">
        <v>11672505</v>
      </c>
      <c r="BQ532" s="95">
        <v>2969</v>
      </c>
      <c r="BR532" s="95">
        <v>2882</v>
      </c>
      <c r="BS532" s="72">
        <v>198.34</v>
      </c>
      <c r="BT532" s="72">
        <v>346.6</v>
      </c>
      <c r="BU532" s="72">
        <v>544.94000000000005</v>
      </c>
      <c r="BV532" s="95">
        <v>6785623</v>
      </c>
      <c r="BW532" s="95">
        <v>11496046</v>
      </c>
      <c r="BX532" s="95">
        <v>2851</v>
      </c>
      <c r="BY532" s="95">
        <v>2764</v>
      </c>
      <c r="BZ532" s="95">
        <v>2882</v>
      </c>
      <c r="CA532" s="95">
        <v>2831</v>
      </c>
      <c r="CB532" s="95">
        <v>2916</v>
      </c>
      <c r="CC532" s="95">
        <v>2928</v>
      </c>
      <c r="CD532" s="95">
        <v>2808</v>
      </c>
      <c r="CE532" s="72">
        <v>650.75523149000003</v>
      </c>
      <c r="CF532" s="72">
        <v>676.59346364999999</v>
      </c>
      <c r="CG532" s="72">
        <v>712.40329333</v>
      </c>
      <c r="CH532" s="72">
        <v>716.50152150999998</v>
      </c>
      <c r="CI532" s="72">
        <v>731.52548966999996</v>
      </c>
      <c r="CJ532" s="96">
        <v>0.76254477259999998</v>
      </c>
      <c r="CK532" s="96">
        <v>0.7391735612</v>
      </c>
      <c r="CL532" s="96">
        <v>0.765577595</v>
      </c>
      <c r="CM532" s="96">
        <v>0.78065430879999997</v>
      </c>
      <c r="CN532" s="96">
        <v>0.74493644810000004</v>
      </c>
      <c r="CO532" s="96">
        <v>0.8982970549</v>
      </c>
      <c r="CP532" s="96">
        <v>0.84446156539999995</v>
      </c>
      <c r="CQ532" s="96">
        <v>0.99584056389999998</v>
      </c>
      <c r="CR532" s="96">
        <v>0.84798859920000003</v>
      </c>
      <c r="CS532" s="95">
        <v>2716</v>
      </c>
      <c r="CT532" s="95">
        <v>2728</v>
      </c>
      <c r="CU532" s="95">
        <v>2813</v>
      </c>
      <c r="CV532" s="95">
        <v>2820</v>
      </c>
      <c r="CW532" s="95">
        <v>2703</v>
      </c>
      <c r="CX532" s="96">
        <v>0.89827705300000005</v>
      </c>
      <c r="CY532" s="96">
        <v>0.86578586000000002</v>
      </c>
      <c r="CZ532" s="96">
        <v>0.88257065199999996</v>
      </c>
      <c r="DA532" s="96">
        <v>0.91239143099999997</v>
      </c>
      <c r="DB532" s="96">
        <v>0.93279098599999999</v>
      </c>
      <c r="DC532">
        <v>2013</v>
      </c>
      <c r="DD532" s="6">
        <v>2832.6</v>
      </c>
      <c r="DE532" s="96">
        <v>1.8945537E-3</v>
      </c>
      <c r="DF532" s="72">
        <v>650.01</v>
      </c>
      <c r="DG532" s="96">
        <v>1</v>
      </c>
      <c r="DH532" s="72">
        <v>650.01</v>
      </c>
      <c r="DI532" s="72">
        <v>700.09795784000005</v>
      </c>
      <c r="DJ532" s="96">
        <v>1</v>
      </c>
      <c r="DK532" s="72">
        <v>650.01</v>
      </c>
      <c r="DL532" s="96">
        <v>1</v>
      </c>
      <c r="DM532" s="72">
        <v>650.01</v>
      </c>
      <c r="DN532" s="96">
        <v>1</v>
      </c>
      <c r="DO532" s="96">
        <v>7.5799999999999999E-3</v>
      </c>
      <c r="DP532" s="72">
        <v>4.93</v>
      </c>
      <c r="DQ532" s="72">
        <v>645.08000000000004</v>
      </c>
      <c r="DR532" t="s">
        <v>432</v>
      </c>
      <c r="DT532" t="s">
        <v>339</v>
      </c>
    </row>
    <row r="533" spans="1:124" x14ac:dyDescent="0.3">
      <c r="A533" t="s">
        <v>433</v>
      </c>
      <c r="B533">
        <v>11903</v>
      </c>
      <c r="C533" s="95">
        <v>762</v>
      </c>
      <c r="D533" s="95">
        <v>2757126</v>
      </c>
      <c r="E533" s="95">
        <v>746</v>
      </c>
      <c r="F533" s="95">
        <v>2564295</v>
      </c>
      <c r="G533" s="95">
        <v>268</v>
      </c>
      <c r="H533" s="95">
        <v>798044</v>
      </c>
      <c r="I533" s="95">
        <v>258</v>
      </c>
      <c r="J533" s="95">
        <v>764944</v>
      </c>
      <c r="K533" s="95">
        <v>745</v>
      </c>
      <c r="L533" s="95">
        <v>3030508</v>
      </c>
      <c r="M533" s="95">
        <v>733</v>
      </c>
      <c r="N533" s="95">
        <v>2515575</v>
      </c>
      <c r="O533" s="95">
        <v>255</v>
      </c>
      <c r="P533" s="95">
        <v>779598</v>
      </c>
      <c r="Q533" s="95">
        <v>237</v>
      </c>
      <c r="R533" s="95">
        <v>722255</v>
      </c>
      <c r="S533" s="95">
        <v>715</v>
      </c>
      <c r="T533" s="95">
        <v>3142311</v>
      </c>
      <c r="U533" s="95">
        <v>701</v>
      </c>
      <c r="V533" s="95">
        <v>2664277</v>
      </c>
      <c r="W533" s="95">
        <v>244</v>
      </c>
      <c r="X533" s="95">
        <v>777677</v>
      </c>
      <c r="Y533" s="95">
        <v>231</v>
      </c>
      <c r="Z533" s="95">
        <v>837363</v>
      </c>
      <c r="AA533" s="95">
        <v>711</v>
      </c>
      <c r="AB533" s="95">
        <v>2305284</v>
      </c>
      <c r="AC533" s="95">
        <v>701</v>
      </c>
      <c r="AD533" s="95">
        <v>2872319</v>
      </c>
      <c r="AE533" s="95">
        <v>240</v>
      </c>
      <c r="AF533" s="95">
        <v>764765</v>
      </c>
      <c r="AG533" s="95">
        <v>227</v>
      </c>
      <c r="AH533" s="95">
        <v>1041747</v>
      </c>
      <c r="AI533" s="95">
        <v>595</v>
      </c>
      <c r="AJ533" s="95">
        <v>2204345</v>
      </c>
      <c r="AK533" s="95">
        <v>582</v>
      </c>
      <c r="AL533" s="95">
        <v>2717558</v>
      </c>
      <c r="AM533" s="95">
        <v>228</v>
      </c>
      <c r="AN533" s="95">
        <v>937923</v>
      </c>
      <c r="AO533" s="95">
        <v>215</v>
      </c>
      <c r="AP533" s="95">
        <v>992412</v>
      </c>
      <c r="AQ533" s="72">
        <v>287.64</v>
      </c>
      <c r="AR533" s="72">
        <v>276.33</v>
      </c>
      <c r="AS533" s="72">
        <v>563.97</v>
      </c>
      <c r="AT533" s="95">
        <v>3555170</v>
      </c>
      <c r="AU533" s="95">
        <v>3329239</v>
      </c>
      <c r="AV533" s="95">
        <v>1030</v>
      </c>
      <c r="AW533" s="95">
        <v>1004</v>
      </c>
      <c r="AX533" s="72">
        <v>317.51</v>
      </c>
      <c r="AY533" s="72">
        <v>278.16000000000003</v>
      </c>
      <c r="AZ533" s="72">
        <v>595.66999999999996</v>
      </c>
      <c r="BA533" s="95">
        <v>3810106</v>
      </c>
      <c r="BB533" s="95">
        <v>3237830</v>
      </c>
      <c r="BC533" s="95">
        <v>1000</v>
      </c>
      <c r="BD533" s="95">
        <v>970</v>
      </c>
      <c r="BE533" s="72">
        <v>340.63</v>
      </c>
      <c r="BF533" s="72">
        <v>313.08999999999997</v>
      </c>
      <c r="BG533" s="72">
        <v>653.72</v>
      </c>
      <c r="BH533" s="95">
        <v>3919988</v>
      </c>
      <c r="BI533" s="95">
        <v>3501640</v>
      </c>
      <c r="BJ533" s="95">
        <v>959</v>
      </c>
      <c r="BK533" s="95">
        <v>932</v>
      </c>
      <c r="BL533" s="72">
        <v>269.02</v>
      </c>
      <c r="BM533" s="72">
        <v>351.48</v>
      </c>
      <c r="BN533" s="72">
        <v>620.5</v>
      </c>
      <c r="BO533" s="95">
        <v>3070049</v>
      </c>
      <c r="BP533" s="95">
        <v>3914066</v>
      </c>
      <c r="BQ533" s="95">
        <v>951</v>
      </c>
      <c r="BR533" s="95">
        <v>928</v>
      </c>
      <c r="BS533" s="72">
        <v>318.17</v>
      </c>
      <c r="BT533" s="72">
        <v>387.91</v>
      </c>
      <c r="BU533" s="72">
        <v>706.08</v>
      </c>
      <c r="BV533" s="95">
        <v>3142268</v>
      </c>
      <c r="BW533" s="95">
        <v>3709970</v>
      </c>
      <c r="BX533" s="95">
        <v>823</v>
      </c>
      <c r="BY533" s="95">
        <v>797</v>
      </c>
      <c r="BZ533" s="95">
        <v>1018</v>
      </c>
      <c r="CA533" s="95">
        <v>985</v>
      </c>
      <c r="CB533" s="95">
        <v>946</v>
      </c>
      <c r="CC533" s="95">
        <v>940</v>
      </c>
      <c r="CD533" s="95">
        <v>810</v>
      </c>
      <c r="CE533" s="72">
        <v>650.75523149000003</v>
      </c>
      <c r="CF533" s="72">
        <v>676.59346364999999</v>
      </c>
      <c r="CG533" s="72">
        <v>712.40329333</v>
      </c>
      <c r="CH533" s="72">
        <v>716.50152150999998</v>
      </c>
      <c r="CI533" s="72">
        <v>731.52548966999996</v>
      </c>
      <c r="CJ533" s="96">
        <v>0.86663921040000003</v>
      </c>
      <c r="CK533" s="96">
        <v>0.88039573540000005</v>
      </c>
      <c r="CL533" s="96">
        <v>0.9176263026</v>
      </c>
      <c r="CM533" s="96">
        <v>0.86601351339999999</v>
      </c>
      <c r="CN533" s="96">
        <v>0.96521585369999996</v>
      </c>
      <c r="CO533" s="96">
        <v>1.0601347199</v>
      </c>
      <c r="CP533" s="96">
        <v>0.84817345030000002</v>
      </c>
      <c r="CQ533" s="96">
        <v>0.99584056389999998</v>
      </c>
      <c r="CR533" s="96">
        <v>0.85171598739999999</v>
      </c>
      <c r="CS533" s="95">
        <v>1037</v>
      </c>
      <c r="CT533" s="95">
        <v>1006</v>
      </c>
      <c r="CU533" s="95">
        <v>941</v>
      </c>
      <c r="CV533" s="95">
        <v>953</v>
      </c>
      <c r="CW533" s="95">
        <v>826</v>
      </c>
      <c r="CX533" s="96">
        <v>1.1004409049999999</v>
      </c>
      <c r="CY533" s="96">
        <v>1.079570862</v>
      </c>
      <c r="CZ533" s="96">
        <v>1.017740708</v>
      </c>
      <c r="DA533" s="96">
        <v>1.071350268</v>
      </c>
      <c r="DB533" s="96">
        <v>1.0212171350000001</v>
      </c>
      <c r="DC533">
        <v>2013</v>
      </c>
      <c r="DD533" s="6">
        <v>926.2</v>
      </c>
      <c r="DE533" s="96">
        <v>3.3590478999999999E-3</v>
      </c>
      <c r="DF533" s="72">
        <v>651.91</v>
      </c>
      <c r="DG533" s="96">
        <v>1</v>
      </c>
      <c r="DH533" s="72">
        <v>651.91</v>
      </c>
      <c r="DI533" s="72">
        <v>700.09795784000005</v>
      </c>
      <c r="DJ533" s="96">
        <v>0.96239285119999995</v>
      </c>
      <c r="DK533" s="72">
        <v>653.7222117</v>
      </c>
      <c r="DL533" s="96">
        <v>0.99442194409999995</v>
      </c>
      <c r="DM533" s="72">
        <v>650.07571265000001</v>
      </c>
      <c r="DN533" s="96">
        <v>1</v>
      </c>
      <c r="DO533" s="96">
        <v>9.1610000000000007E-3</v>
      </c>
      <c r="DP533" s="72">
        <v>5.96</v>
      </c>
      <c r="DQ533" s="72">
        <v>644.12</v>
      </c>
      <c r="DR533" t="s">
        <v>433</v>
      </c>
      <c r="DT533" t="s">
        <v>339</v>
      </c>
    </row>
    <row r="534" spans="1:124" x14ac:dyDescent="0.3">
      <c r="A534" t="s">
        <v>434</v>
      </c>
      <c r="B534">
        <v>11910</v>
      </c>
      <c r="C534" s="95">
        <v>6606</v>
      </c>
      <c r="D534" s="95">
        <v>25034291</v>
      </c>
      <c r="E534" s="95">
        <v>6441</v>
      </c>
      <c r="F534" s="95">
        <v>19548130</v>
      </c>
      <c r="G534" s="95">
        <v>1811</v>
      </c>
      <c r="H534" s="95">
        <v>5623297</v>
      </c>
      <c r="I534" s="95">
        <v>1660</v>
      </c>
      <c r="J534" s="95">
        <v>4925811</v>
      </c>
      <c r="K534" s="95">
        <v>6455</v>
      </c>
      <c r="L534" s="95">
        <v>22991425</v>
      </c>
      <c r="M534" s="95">
        <v>6274</v>
      </c>
      <c r="N534" s="95">
        <v>19843830</v>
      </c>
      <c r="O534" s="95">
        <v>1800</v>
      </c>
      <c r="P534" s="95">
        <v>5241086</v>
      </c>
      <c r="Q534" s="95">
        <v>1609</v>
      </c>
      <c r="R534" s="95">
        <v>5174691</v>
      </c>
      <c r="S534" s="95">
        <v>6771</v>
      </c>
      <c r="T534" s="95">
        <v>26232513</v>
      </c>
      <c r="U534" s="95">
        <v>6550</v>
      </c>
      <c r="V534" s="95">
        <v>21269133</v>
      </c>
      <c r="W534" s="95">
        <v>1860</v>
      </c>
      <c r="X534" s="95">
        <v>6797257</v>
      </c>
      <c r="Y534" s="95">
        <v>1664</v>
      </c>
      <c r="Z534" s="95">
        <v>6126634</v>
      </c>
      <c r="AA534" s="95">
        <v>6751</v>
      </c>
      <c r="AB534" s="95">
        <v>27089549</v>
      </c>
      <c r="AC534" s="95">
        <v>6515</v>
      </c>
      <c r="AD534" s="95">
        <v>24110782</v>
      </c>
      <c r="AE534" s="95">
        <v>1928</v>
      </c>
      <c r="AF534" s="95">
        <v>7616846</v>
      </c>
      <c r="AG534" s="95">
        <v>1718</v>
      </c>
      <c r="AH534" s="95">
        <v>6477885</v>
      </c>
      <c r="AI534" s="95">
        <v>6387</v>
      </c>
      <c r="AJ534" s="95">
        <v>23479821</v>
      </c>
      <c r="AK534" s="95">
        <v>6135</v>
      </c>
      <c r="AL534" s="95">
        <v>22354697</v>
      </c>
      <c r="AM534" s="95">
        <v>1973</v>
      </c>
      <c r="AN534" s="95">
        <v>6851802</v>
      </c>
      <c r="AO534" s="95">
        <v>1794</v>
      </c>
      <c r="AP534" s="95">
        <v>7115231</v>
      </c>
      <c r="AQ534" s="72">
        <v>303.52999999999997</v>
      </c>
      <c r="AR534" s="72">
        <v>251.76</v>
      </c>
      <c r="AS534" s="72">
        <v>555.29</v>
      </c>
      <c r="AT534" s="95">
        <v>30657588</v>
      </c>
      <c r="AU534" s="95">
        <v>24473941</v>
      </c>
      <c r="AV534" s="95">
        <v>8417</v>
      </c>
      <c r="AW534" s="95">
        <v>8101</v>
      </c>
      <c r="AX534" s="72">
        <v>285</v>
      </c>
      <c r="AY534" s="72">
        <v>264.48</v>
      </c>
      <c r="AZ534" s="72">
        <v>549.48</v>
      </c>
      <c r="BA534" s="95">
        <v>28232511</v>
      </c>
      <c r="BB534" s="95">
        <v>25018521</v>
      </c>
      <c r="BC534" s="95">
        <v>8255</v>
      </c>
      <c r="BD534" s="95">
        <v>7883</v>
      </c>
      <c r="BE534" s="72">
        <v>318.91000000000003</v>
      </c>
      <c r="BF534" s="72">
        <v>277.94</v>
      </c>
      <c r="BG534" s="72">
        <v>596.85</v>
      </c>
      <c r="BH534" s="95">
        <v>33029770</v>
      </c>
      <c r="BI534" s="95">
        <v>27395767</v>
      </c>
      <c r="BJ534" s="95">
        <v>8631</v>
      </c>
      <c r="BK534" s="95">
        <v>8214</v>
      </c>
      <c r="BL534" s="72">
        <v>333.24</v>
      </c>
      <c r="BM534" s="72">
        <v>309.61</v>
      </c>
      <c r="BN534" s="72">
        <v>642.85</v>
      </c>
      <c r="BO534" s="95">
        <v>34706395</v>
      </c>
      <c r="BP534" s="95">
        <v>30588667</v>
      </c>
      <c r="BQ534" s="95">
        <v>8679</v>
      </c>
      <c r="BR534" s="95">
        <v>8233</v>
      </c>
      <c r="BS534" s="72">
        <v>302.35000000000002</v>
      </c>
      <c r="BT534" s="72">
        <v>309.73</v>
      </c>
      <c r="BU534" s="72">
        <v>612.08000000000004</v>
      </c>
      <c r="BV534" s="95">
        <v>30331623</v>
      </c>
      <c r="BW534" s="95">
        <v>29469928</v>
      </c>
      <c r="BX534" s="95">
        <v>8360</v>
      </c>
      <c r="BY534" s="95">
        <v>7929</v>
      </c>
      <c r="BZ534" s="95">
        <v>8266</v>
      </c>
      <c r="CA534" s="95">
        <v>8075</v>
      </c>
      <c r="CB534" s="95">
        <v>8430</v>
      </c>
      <c r="CC534" s="95">
        <v>8467</v>
      </c>
      <c r="CD534" s="95">
        <v>8149</v>
      </c>
      <c r="CE534" s="72">
        <v>650.75523149000003</v>
      </c>
      <c r="CF534" s="72">
        <v>676.59346364999999</v>
      </c>
      <c r="CG534" s="72">
        <v>712.40329333</v>
      </c>
      <c r="CH534" s="72">
        <v>716.50152150999998</v>
      </c>
      <c r="CI534" s="72">
        <v>731.52548966999996</v>
      </c>
      <c r="CJ534" s="96">
        <v>0.85330086199999999</v>
      </c>
      <c r="CK534" s="96">
        <v>0.81212726629999998</v>
      </c>
      <c r="CL534" s="96">
        <v>0.83779792369999995</v>
      </c>
      <c r="CM534" s="96">
        <v>0.89720674789999999</v>
      </c>
      <c r="CN534" s="96">
        <v>0.83671725539999997</v>
      </c>
      <c r="CO534" s="96">
        <v>0.97529636239999995</v>
      </c>
      <c r="CP534" s="96">
        <v>0.86889487509999996</v>
      </c>
      <c r="CQ534" s="96">
        <v>0.99584056389999998</v>
      </c>
      <c r="CR534" s="96">
        <v>0.87252395869999999</v>
      </c>
      <c r="CS534" s="95">
        <v>7465</v>
      </c>
      <c r="CT534" s="95">
        <v>7403</v>
      </c>
      <c r="CU534" s="95">
        <v>7653</v>
      </c>
      <c r="CV534" s="95">
        <v>7708</v>
      </c>
      <c r="CW534" s="95">
        <v>7334</v>
      </c>
      <c r="CX534" s="96">
        <v>0.94514067099999999</v>
      </c>
      <c r="CY534" s="96">
        <v>0.97985065000000005</v>
      </c>
      <c r="CZ534" s="96">
        <v>0.98166561299999999</v>
      </c>
      <c r="DA534" s="96">
        <v>0.97748394400000005</v>
      </c>
      <c r="DB534" s="96">
        <v>0.99244813399999998</v>
      </c>
      <c r="DC534">
        <v>2013</v>
      </c>
      <c r="DD534" s="6">
        <v>8072</v>
      </c>
      <c r="DE534" s="96">
        <v>2.8090124000000002E-3</v>
      </c>
      <c r="DF534" s="72">
        <v>668.21</v>
      </c>
      <c r="DG534" s="96">
        <v>1</v>
      </c>
      <c r="DH534" s="72">
        <v>668.21</v>
      </c>
      <c r="DI534" s="72">
        <v>700.09795784000005</v>
      </c>
      <c r="DJ534" s="96">
        <v>1</v>
      </c>
      <c r="DK534" s="72">
        <v>668.21</v>
      </c>
      <c r="DL534" s="96">
        <v>1</v>
      </c>
      <c r="DM534" s="72">
        <v>668.21</v>
      </c>
      <c r="DN534" s="96">
        <v>1</v>
      </c>
      <c r="DO534" s="96">
        <v>1.2784E-2</v>
      </c>
      <c r="DP534" s="72">
        <v>8.5399999999999991</v>
      </c>
      <c r="DQ534" s="72">
        <v>659.67</v>
      </c>
      <c r="DR534" t="s">
        <v>434</v>
      </c>
      <c r="DT534" t="s">
        <v>339</v>
      </c>
    </row>
    <row r="535" spans="1:124" x14ac:dyDescent="0.3">
      <c r="A535" t="s">
        <v>435</v>
      </c>
      <c r="B535">
        <v>11911</v>
      </c>
      <c r="C535" s="95">
        <v>1278</v>
      </c>
      <c r="D535" s="95">
        <v>4252310</v>
      </c>
      <c r="E535" s="95">
        <v>1269</v>
      </c>
      <c r="F535" s="95">
        <v>4132152</v>
      </c>
      <c r="G535" s="95">
        <v>328</v>
      </c>
      <c r="H535" s="95">
        <v>1007684</v>
      </c>
      <c r="I535" s="95">
        <v>313</v>
      </c>
      <c r="J535" s="95">
        <v>1220179</v>
      </c>
      <c r="K535" s="95">
        <v>1227</v>
      </c>
      <c r="L535" s="95">
        <v>4888477</v>
      </c>
      <c r="M535" s="95">
        <v>1216</v>
      </c>
      <c r="N535" s="95">
        <v>4212299</v>
      </c>
      <c r="O535" s="95">
        <v>319</v>
      </c>
      <c r="P535" s="95">
        <v>850940</v>
      </c>
      <c r="Q535" s="95">
        <v>303</v>
      </c>
      <c r="R535" s="95">
        <v>1235979</v>
      </c>
      <c r="S535" s="95">
        <v>1198</v>
      </c>
      <c r="T535" s="95">
        <v>4274192</v>
      </c>
      <c r="U535" s="95">
        <v>1178</v>
      </c>
      <c r="V535" s="95">
        <v>4267724</v>
      </c>
      <c r="W535" s="95">
        <v>310</v>
      </c>
      <c r="X535" s="95">
        <v>1211496</v>
      </c>
      <c r="Y535" s="95">
        <v>291</v>
      </c>
      <c r="Z535" s="95">
        <v>1356992</v>
      </c>
      <c r="AA535" s="95">
        <v>1211</v>
      </c>
      <c r="AB535" s="95">
        <v>3761211</v>
      </c>
      <c r="AC535" s="95">
        <v>1192</v>
      </c>
      <c r="AD535" s="95">
        <v>4965890</v>
      </c>
      <c r="AE535" s="95">
        <v>305</v>
      </c>
      <c r="AF535" s="95">
        <v>896523</v>
      </c>
      <c r="AG535" s="95">
        <v>279</v>
      </c>
      <c r="AH535" s="95">
        <v>1223221</v>
      </c>
      <c r="AI535" s="95">
        <v>1093</v>
      </c>
      <c r="AJ535" s="95">
        <v>4305004</v>
      </c>
      <c r="AK535" s="95">
        <v>1068</v>
      </c>
      <c r="AL535" s="95">
        <v>4678646</v>
      </c>
      <c r="AM535" s="95">
        <v>327</v>
      </c>
      <c r="AN535" s="95">
        <v>919891</v>
      </c>
      <c r="AO535" s="95">
        <v>300</v>
      </c>
      <c r="AP535" s="95">
        <v>1200209</v>
      </c>
      <c r="AQ535" s="72">
        <v>272.93</v>
      </c>
      <c r="AR535" s="72">
        <v>281.94</v>
      </c>
      <c r="AS535" s="72">
        <v>554.87</v>
      </c>
      <c r="AT535" s="95">
        <v>5259994</v>
      </c>
      <c r="AU535" s="95">
        <v>5352331</v>
      </c>
      <c r="AV535" s="95">
        <v>1606</v>
      </c>
      <c r="AW535" s="95">
        <v>1582</v>
      </c>
      <c r="AX535" s="72">
        <v>309.37</v>
      </c>
      <c r="AY535" s="72">
        <v>298.89999999999998</v>
      </c>
      <c r="AZ535" s="72">
        <v>608.27</v>
      </c>
      <c r="BA535" s="95">
        <v>5739417</v>
      </c>
      <c r="BB535" s="95">
        <v>5448278</v>
      </c>
      <c r="BC535" s="95">
        <v>1546</v>
      </c>
      <c r="BD535" s="95">
        <v>1519</v>
      </c>
      <c r="BE535" s="72">
        <v>303.14</v>
      </c>
      <c r="BF535" s="72">
        <v>319.08</v>
      </c>
      <c r="BG535" s="72">
        <v>622.22</v>
      </c>
      <c r="BH535" s="95">
        <v>5485688</v>
      </c>
      <c r="BI535" s="95">
        <v>5624716</v>
      </c>
      <c r="BJ535" s="95">
        <v>1508</v>
      </c>
      <c r="BK535" s="95">
        <v>1469</v>
      </c>
      <c r="BL535" s="72">
        <v>256.02999999999997</v>
      </c>
      <c r="BM535" s="72">
        <v>350.62</v>
      </c>
      <c r="BN535" s="72">
        <v>606.65</v>
      </c>
      <c r="BO535" s="95">
        <v>4657734</v>
      </c>
      <c r="BP535" s="95">
        <v>6189111</v>
      </c>
      <c r="BQ535" s="95">
        <v>1516</v>
      </c>
      <c r="BR535" s="95">
        <v>1471</v>
      </c>
      <c r="BS535" s="72">
        <v>306.63</v>
      </c>
      <c r="BT535" s="72">
        <v>358.12</v>
      </c>
      <c r="BU535" s="72">
        <v>664.75</v>
      </c>
      <c r="BV535" s="95">
        <v>5224895</v>
      </c>
      <c r="BW535" s="95">
        <v>5878855</v>
      </c>
      <c r="BX535" s="95">
        <v>1420</v>
      </c>
      <c r="BY535" s="95">
        <v>1368</v>
      </c>
      <c r="BZ535" s="95">
        <v>1595</v>
      </c>
      <c r="CA535" s="95">
        <v>1533</v>
      </c>
      <c r="CB535" s="95">
        <v>1489</v>
      </c>
      <c r="CC535" s="95">
        <v>1495</v>
      </c>
      <c r="CD535" s="95">
        <v>1395</v>
      </c>
      <c r="CE535" s="72">
        <v>650.75523149000003</v>
      </c>
      <c r="CF535" s="72">
        <v>676.59346364999999</v>
      </c>
      <c r="CG535" s="72">
        <v>712.40329333</v>
      </c>
      <c r="CH535" s="72">
        <v>716.50152150999998</v>
      </c>
      <c r="CI535" s="72">
        <v>731.52548966999996</v>
      </c>
      <c r="CJ535" s="96">
        <v>0.85265545809999999</v>
      </c>
      <c r="CK535" s="96">
        <v>0.89901843969999995</v>
      </c>
      <c r="CL535" s="96">
        <v>0.87340977480000004</v>
      </c>
      <c r="CM535" s="96">
        <v>0.84668347769999996</v>
      </c>
      <c r="CN535" s="96">
        <v>0.90871748060000002</v>
      </c>
      <c r="CO535" s="96">
        <v>1.0420010994</v>
      </c>
      <c r="CP535" s="96">
        <v>0.84078311120000004</v>
      </c>
      <c r="CQ535" s="96">
        <v>0.99584056389999998</v>
      </c>
      <c r="CR535" s="96">
        <v>0.84429478130000002</v>
      </c>
      <c r="CS535" s="95">
        <v>1461</v>
      </c>
      <c r="CT535" s="95">
        <v>1391</v>
      </c>
      <c r="CU535" s="95">
        <v>1365</v>
      </c>
      <c r="CV535" s="95">
        <v>1373</v>
      </c>
      <c r="CW535" s="95">
        <v>1287</v>
      </c>
      <c r="CX535" s="96">
        <v>1.070682905</v>
      </c>
      <c r="CY535" s="96">
        <v>1.0196660989999999</v>
      </c>
      <c r="CZ535" s="96">
        <v>1.0372940349999999</v>
      </c>
      <c r="DA535" s="96">
        <v>1.0214234259999999</v>
      </c>
      <c r="DB535" s="96">
        <v>1.0605264729999999</v>
      </c>
      <c r="DC535">
        <v>2013</v>
      </c>
      <c r="DD535" s="6">
        <v>1481.8</v>
      </c>
      <c r="DE535" s="96">
        <v>1.6756704999999999E-3</v>
      </c>
      <c r="DF535" s="72">
        <v>647.32000000000005</v>
      </c>
      <c r="DG535" s="96">
        <v>1</v>
      </c>
      <c r="DH535" s="72">
        <v>647.32000000000005</v>
      </c>
      <c r="DI535" s="72">
        <v>700.09795784000005</v>
      </c>
      <c r="DJ535" s="96">
        <v>1</v>
      </c>
      <c r="DK535" s="72">
        <v>647.32000000000005</v>
      </c>
      <c r="DL535" s="96">
        <v>1</v>
      </c>
      <c r="DM535" s="72">
        <v>647.32000000000005</v>
      </c>
      <c r="DN535" s="96">
        <v>1</v>
      </c>
      <c r="DO535" s="96">
        <v>4.999E-3</v>
      </c>
      <c r="DP535" s="72">
        <v>3.24</v>
      </c>
      <c r="DQ535" s="72">
        <v>644.08000000000004</v>
      </c>
      <c r="DR535" t="s">
        <v>435</v>
      </c>
      <c r="DT535" t="s">
        <v>339</v>
      </c>
    </row>
    <row r="536" spans="1:124" x14ac:dyDescent="0.3">
      <c r="A536" t="s">
        <v>436</v>
      </c>
      <c r="B536">
        <v>11912</v>
      </c>
      <c r="C536" s="95">
        <v>1012</v>
      </c>
      <c r="D536" s="95">
        <v>4883789</v>
      </c>
      <c r="E536" s="95">
        <v>976</v>
      </c>
      <c r="F536" s="95">
        <v>3247383</v>
      </c>
      <c r="G536" s="95">
        <v>425</v>
      </c>
      <c r="H536" s="95">
        <v>1815698</v>
      </c>
      <c r="I536" s="95">
        <v>389</v>
      </c>
      <c r="J536" s="95">
        <v>1238697</v>
      </c>
      <c r="K536" s="95">
        <v>951</v>
      </c>
      <c r="L536" s="95">
        <v>4643386</v>
      </c>
      <c r="M536" s="95">
        <v>911</v>
      </c>
      <c r="N536" s="95">
        <v>3317711</v>
      </c>
      <c r="O536" s="95">
        <v>392</v>
      </c>
      <c r="P536" s="95">
        <v>1471451</v>
      </c>
      <c r="Q536" s="95">
        <v>357</v>
      </c>
      <c r="R536" s="95">
        <v>1086684</v>
      </c>
      <c r="S536" s="95">
        <v>908</v>
      </c>
      <c r="T536" s="95">
        <v>4253257</v>
      </c>
      <c r="U536" s="95">
        <v>865</v>
      </c>
      <c r="V536" s="95">
        <v>3244962</v>
      </c>
      <c r="W536" s="95">
        <v>375</v>
      </c>
      <c r="X536" s="95">
        <v>884324</v>
      </c>
      <c r="Y536" s="95">
        <v>339</v>
      </c>
      <c r="Z536" s="95">
        <v>989701</v>
      </c>
      <c r="AA536" s="95">
        <v>889</v>
      </c>
      <c r="AB536" s="95">
        <v>3884393</v>
      </c>
      <c r="AC536" s="95">
        <v>847</v>
      </c>
      <c r="AD536" s="95">
        <v>3611304</v>
      </c>
      <c r="AE536" s="95">
        <v>351</v>
      </c>
      <c r="AF536" s="95">
        <v>968461</v>
      </c>
      <c r="AG536" s="95">
        <v>325</v>
      </c>
      <c r="AH536" s="95">
        <v>1012951</v>
      </c>
      <c r="AI536" s="95">
        <v>802</v>
      </c>
      <c r="AJ536" s="95">
        <v>3881354</v>
      </c>
      <c r="AK536" s="95">
        <v>772</v>
      </c>
      <c r="AL536" s="95">
        <v>3097670</v>
      </c>
      <c r="AM536" s="95">
        <v>332</v>
      </c>
      <c r="AN536" s="95">
        <v>1053678</v>
      </c>
      <c r="AO536" s="95">
        <v>303</v>
      </c>
      <c r="AP536" s="95">
        <v>1072331</v>
      </c>
      <c r="AQ536" s="72">
        <v>388.51</v>
      </c>
      <c r="AR536" s="72">
        <v>273.88</v>
      </c>
      <c r="AS536" s="72">
        <v>662.39</v>
      </c>
      <c r="AT536" s="95">
        <v>6699487</v>
      </c>
      <c r="AU536" s="95">
        <v>4486080</v>
      </c>
      <c r="AV536" s="95">
        <v>1437</v>
      </c>
      <c r="AW536" s="95">
        <v>1365</v>
      </c>
      <c r="AX536" s="72">
        <v>379.43</v>
      </c>
      <c r="AY536" s="72">
        <v>289.45999999999998</v>
      </c>
      <c r="AZ536" s="72">
        <v>668.89</v>
      </c>
      <c r="BA536" s="95">
        <v>6114837</v>
      </c>
      <c r="BB536" s="95">
        <v>4404395</v>
      </c>
      <c r="BC536" s="95">
        <v>1343</v>
      </c>
      <c r="BD536" s="95">
        <v>1268</v>
      </c>
      <c r="BE536" s="72">
        <v>333.7</v>
      </c>
      <c r="BF536" s="72">
        <v>293.10000000000002</v>
      </c>
      <c r="BG536" s="72">
        <v>626.79999999999995</v>
      </c>
      <c r="BH536" s="95">
        <v>5137581</v>
      </c>
      <c r="BI536" s="95">
        <v>4234663</v>
      </c>
      <c r="BJ536" s="95">
        <v>1283</v>
      </c>
      <c r="BK536" s="95">
        <v>1204</v>
      </c>
      <c r="BL536" s="72">
        <v>326.13</v>
      </c>
      <c r="BM536" s="72">
        <v>328.8</v>
      </c>
      <c r="BN536" s="72">
        <v>654.92999999999995</v>
      </c>
      <c r="BO536" s="95">
        <v>4852854</v>
      </c>
      <c r="BP536" s="95">
        <v>4624255</v>
      </c>
      <c r="BQ536" s="95">
        <v>1240</v>
      </c>
      <c r="BR536" s="95">
        <v>1172</v>
      </c>
      <c r="BS536" s="72">
        <v>362.66</v>
      </c>
      <c r="BT536" s="72">
        <v>323.26</v>
      </c>
      <c r="BU536" s="72">
        <v>685.92</v>
      </c>
      <c r="BV536" s="95">
        <v>4935032</v>
      </c>
      <c r="BW536" s="95">
        <v>4170001</v>
      </c>
      <c r="BX536" s="95">
        <v>1134</v>
      </c>
      <c r="BY536" s="95">
        <v>1075</v>
      </c>
      <c r="BZ536" s="95">
        <v>1403</v>
      </c>
      <c r="CA536" s="95">
        <v>1307</v>
      </c>
      <c r="CB536" s="95">
        <v>1245</v>
      </c>
      <c r="CC536" s="95">
        <v>1208</v>
      </c>
      <c r="CD536" s="95">
        <v>1105</v>
      </c>
      <c r="CE536" s="72">
        <v>650.75523149000003</v>
      </c>
      <c r="CF536" s="72">
        <v>676.59346364999999</v>
      </c>
      <c r="CG536" s="72">
        <v>712.40329333</v>
      </c>
      <c r="CH536" s="72">
        <v>716.50152150999998</v>
      </c>
      <c r="CI536" s="72">
        <v>731.52548966999996</v>
      </c>
      <c r="CJ536" s="96">
        <v>1.0178788704999999</v>
      </c>
      <c r="CK536" s="96">
        <v>0.98861433919999997</v>
      </c>
      <c r="CL536" s="96">
        <v>0.87983871759999999</v>
      </c>
      <c r="CM536" s="96">
        <v>0.91406644690000005</v>
      </c>
      <c r="CN536" s="96">
        <v>0.93765700539999997</v>
      </c>
      <c r="CO536" s="96">
        <v>0.99776300880000002</v>
      </c>
      <c r="CP536" s="96">
        <v>0.94973562619999996</v>
      </c>
      <c r="CQ536" s="96">
        <v>0.99584056389999998</v>
      </c>
      <c r="CR536" s="96">
        <v>0.95370235459999997</v>
      </c>
      <c r="CS536" s="95">
        <v>1555</v>
      </c>
      <c r="CT536" s="95">
        <v>1483</v>
      </c>
      <c r="CU536" s="95">
        <v>1436</v>
      </c>
      <c r="CV536" s="95">
        <v>1389</v>
      </c>
      <c r="CW536" s="95">
        <v>1285</v>
      </c>
      <c r="CX536" s="96">
        <v>0.97393761199999995</v>
      </c>
      <c r="CY536" s="96">
        <v>1.02370783</v>
      </c>
      <c r="CZ536" s="96">
        <v>1.0034803269999999</v>
      </c>
      <c r="DA536" s="96">
        <v>1.0014154900000001</v>
      </c>
      <c r="DB536" s="96">
        <v>0.98631472600000003</v>
      </c>
      <c r="DC536">
        <v>2013</v>
      </c>
      <c r="DD536" s="6">
        <v>1216.8</v>
      </c>
      <c r="DE536" s="96">
        <v>7.2375527999999998E-3</v>
      </c>
      <c r="DF536" s="72">
        <v>727.13</v>
      </c>
      <c r="DG536" s="96">
        <v>1</v>
      </c>
      <c r="DH536" s="72">
        <v>727.13</v>
      </c>
      <c r="DI536" s="72">
        <v>747.31749173000003</v>
      </c>
      <c r="DJ536" s="96">
        <v>1</v>
      </c>
      <c r="DK536" s="72">
        <v>727.13</v>
      </c>
      <c r="DL536" s="96">
        <v>1</v>
      </c>
      <c r="DM536" s="72">
        <v>727.13</v>
      </c>
      <c r="DN536" s="96">
        <v>1</v>
      </c>
      <c r="DO536" s="96">
        <v>1.6032000000000001E-2</v>
      </c>
      <c r="DP536" s="72">
        <v>11.66</v>
      </c>
      <c r="DQ536" s="72">
        <v>715.47</v>
      </c>
      <c r="DR536" t="s">
        <v>436</v>
      </c>
      <c r="DT536" t="s">
        <v>339</v>
      </c>
    </row>
    <row r="537" spans="1:124" x14ac:dyDescent="0.3">
      <c r="A537" t="s">
        <v>155</v>
      </c>
      <c r="B537">
        <v>11913</v>
      </c>
      <c r="C537" s="95">
        <v>4057</v>
      </c>
      <c r="D537" s="95">
        <v>10786090</v>
      </c>
      <c r="E537" s="95">
        <v>4010</v>
      </c>
      <c r="F537" s="95">
        <v>13628774</v>
      </c>
      <c r="G537" s="95">
        <v>598</v>
      </c>
      <c r="H537" s="95">
        <v>995985</v>
      </c>
      <c r="I537" s="95">
        <v>558</v>
      </c>
      <c r="J537" s="95">
        <v>1635697</v>
      </c>
      <c r="K537" s="95">
        <v>4078</v>
      </c>
      <c r="L537" s="95">
        <v>10714405</v>
      </c>
      <c r="M537" s="95">
        <v>4003</v>
      </c>
      <c r="N537" s="95">
        <v>14545664</v>
      </c>
      <c r="O537" s="95">
        <v>589</v>
      </c>
      <c r="P537" s="95">
        <v>1401305</v>
      </c>
      <c r="Q537" s="95">
        <v>551</v>
      </c>
      <c r="R537" s="95">
        <v>1951330</v>
      </c>
      <c r="S537" s="95">
        <v>4282</v>
      </c>
      <c r="T537" s="95">
        <v>11649584</v>
      </c>
      <c r="U537" s="95">
        <v>4179</v>
      </c>
      <c r="V537" s="95">
        <v>15051343</v>
      </c>
      <c r="W537" s="95">
        <v>596</v>
      </c>
      <c r="X537" s="95">
        <v>1498221</v>
      </c>
      <c r="Y537" s="95">
        <v>555</v>
      </c>
      <c r="Z537" s="95">
        <v>2027971</v>
      </c>
      <c r="AA537" s="95">
        <v>4378</v>
      </c>
      <c r="AB537" s="95">
        <v>10414902</v>
      </c>
      <c r="AC537" s="95">
        <v>4275</v>
      </c>
      <c r="AD537" s="95">
        <v>15936191</v>
      </c>
      <c r="AE537" s="95">
        <v>590</v>
      </c>
      <c r="AF537" s="95">
        <v>1213136</v>
      </c>
      <c r="AG537" s="95">
        <v>540</v>
      </c>
      <c r="AH537" s="95">
        <v>2222639</v>
      </c>
      <c r="AI537" s="95">
        <v>4206</v>
      </c>
      <c r="AJ537" s="95">
        <v>10748320</v>
      </c>
      <c r="AK537" s="95">
        <v>4088</v>
      </c>
      <c r="AL537" s="95">
        <v>16096958.689999999</v>
      </c>
      <c r="AM537" s="95">
        <v>579</v>
      </c>
      <c r="AN537" s="95">
        <v>1101193</v>
      </c>
      <c r="AO537" s="95">
        <v>532</v>
      </c>
      <c r="AP537" s="95">
        <v>2267549</v>
      </c>
      <c r="AQ537" s="72">
        <v>210.92</v>
      </c>
      <c r="AR537" s="72">
        <v>278.47000000000003</v>
      </c>
      <c r="AS537" s="72">
        <v>489.39</v>
      </c>
      <c r="AT537" s="95">
        <v>11782075</v>
      </c>
      <c r="AU537" s="95">
        <v>15264471</v>
      </c>
      <c r="AV537" s="95">
        <v>4655</v>
      </c>
      <c r="AW537" s="95">
        <v>4568</v>
      </c>
      <c r="AX537" s="72">
        <v>216.34</v>
      </c>
      <c r="AY537" s="72">
        <v>301.88</v>
      </c>
      <c r="AZ537" s="72">
        <v>518.22</v>
      </c>
      <c r="BA537" s="95">
        <v>12115710</v>
      </c>
      <c r="BB537" s="95">
        <v>16496994</v>
      </c>
      <c r="BC537" s="95">
        <v>4667</v>
      </c>
      <c r="BD537" s="95">
        <v>4554</v>
      </c>
      <c r="BE537" s="72">
        <v>224.61</v>
      </c>
      <c r="BF537" s="72">
        <v>300.64999999999998</v>
      </c>
      <c r="BG537" s="72">
        <v>525.26</v>
      </c>
      <c r="BH537" s="95">
        <v>13147805</v>
      </c>
      <c r="BI537" s="95">
        <v>17079314</v>
      </c>
      <c r="BJ537" s="95">
        <v>4878</v>
      </c>
      <c r="BK537" s="95">
        <v>4734</v>
      </c>
      <c r="BL537" s="72">
        <v>195.05</v>
      </c>
      <c r="BM537" s="72">
        <v>314.27999999999997</v>
      </c>
      <c r="BN537" s="72">
        <v>509.33</v>
      </c>
      <c r="BO537" s="95">
        <v>11628038</v>
      </c>
      <c r="BP537" s="95">
        <v>18158830</v>
      </c>
      <c r="BQ537" s="95">
        <v>4968</v>
      </c>
      <c r="BR537" s="95">
        <v>4815</v>
      </c>
      <c r="BS537" s="72">
        <v>206.37</v>
      </c>
      <c r="BT537" s="72">
        <v>331.25</v>
      </c>
      <c r="BU537" s="72">
        <v>537.62</v>
      </c>
      <c r="BV537" s="95">
        <v>11849513</v>
      </c>
      <c r="BW537" s="95">
        <v>18364507.690000001</v>
      </c>
      <c r="BX537" s="95">
        <v>4785</v>
      </c>
      <c r="BY537" s="95">
        <v>4620</v>
      </c>
      <c r="BZ537" s="95">
        <v>4614</v>
      </c>
      <c r="CA537" s="95">
        <v>4612</v>
      </c>
      <c r="CB537" s="95">
        <v>4809</v>
      </c>
      <c r="CC537" s="95">
        <v>4895</v>
      </c>
      <c r="CD537" s="95">
        <v>4704</v>
      </c>
      <c r="CE537" s="72">
        <v>650.75523149000003</v>
      </c>
      <c r="CF537" s="72">
        <v>676.59346364999999</v>
      </c>
      <c r="CG537" s="72">
        <v>712.40329333</v>
      </c>
      <c r="CH537" s="72">
        <v>716.50152150999998</v>
      </c>
      <c r="CI537" s="72">
        <v>731.52548966999996</v>
      </c>
      <c r="CJ537" s="96">
        <v>0.75203390820000005</v>
      </c>
      <c r="CK537" s="96">
        <v>0.76592522370000005</v>
      </c>
      <c r="CL537" s="96">
        <v>0.73730709120000004</v>
      </c>
      <c r="CM537" s="96">
        <v>0.71085682959999996</v>
      </c>
      <c r="CN537" s="96">
        <v>0.73492996160000001</v>
      </c>
      <c r="CO537" s="96">
        <v>0.88181010479999999</v>
      </c>
      <c r="CP537" s="96">
        <v>0.83942177439999999</v>
      </c>
      <c r="CQ537" s="96">
        <v>0.99584056389999998</v>
      </c>
      <c r="CR537" s="96">
        <v>0.84292775860000002</v>
      </c>
      <c r="CS537" s="95">
        <v>4541</v>
      </c>
      <c r="CT537" s="95">
        <v>4637</v>
      </c>
      <c r="CU537" s="95">
        <v>4840</v>
      </c>
      <c r="CV537" s="95">
        <v>4895</v>
      </c>
      <c r="CW537" s="95">
        <v>4636</v>
      </c>
      <c r="CX537" s="96">
        <v>0.87615138000000004</v>
      </c>
      <c r="CY537" s="96">
        <v>0.87793078199999997</v>
      </c>
      <c r="CZ537" s="96">
        <v>0.88663645000000002</v>
      </c>
      <c r="DA537" s="96">
        <v>0.89215450100000004</v>
      </c>
      <c r="DB537" s="96">
        <v>0.87527200299999997</v>
      </c>
      <c r="DC537">
        <v>2013</v>
      </c>
      <c r="DD537" s="6">
        <v>4658.2</v>
      </c>
      <c r="DE537" s="96">
        <v>1.3777761999999999E-3</v>
      </c>
      <c r="DF537" s="72">
        <v>646.47</v>
      </c>
      <c r="DG537" s="96">
        <v>1</v>
      </c>
      <c r="DH537" s="72">
        <v>646.47</v>
      </c>
      <c r="DI537" s="72">
        <v>700.09795784000005</v>
      </c>
      <c r="DJ537" s="96">
        <v>1</v>
      </c>
      <c r="DK537" s="72">
        <v>646.47</v>
      </c>
      <c r="DL537" s="96">
        <v>1</v>
      </c>
      <c r="DM537" s="72">
        <v>646.47</v>
      </c>
      <c r="DN537" s="96">
        <v>1</v>
      </c>
      <c r="DO537" s="96">
        <v>5.0340000000000003E-3</v>
      </c>
      <c r="DP537" s="72">
        <v>3.25</v>
      </c>
      <c r="DQ537" s="72">
        <v>643.22</v>
      </c>
      <c r="DR537" t="s">
        <v>155</v>
      </c>
      <c r="DT537" t="s">
        <v>339</v>
      </c>
    </row>
    <row r="538" spans="1:124" x14ac:dyDescent="0.3">
      <c r="A538" t="s">
        <v>437</v>
      </c>
      <c r="B538">
        <v>11920</v>
      </c>
      <c r="C538" s="95">
        <v>3140</v>
      </c>
      <c r="D538" s="95">
        <v>12602447</v>
      </c>
      <c r="E538" s="95">
        <v>3081</v>
      </c>
      <c r="F538" s="95">
        <v>8156067</v>
      </c>
      <c r="G538" s="95">
        <v>844</v>
      </c>
      <c r="H538" s="95">
        <v>2686013</v>
      </c>
      <c r="I538" s="95">
        <v>799</v>
      </c>
      <c r="J538" s="95">
        <v>2445823</v>
      </c>
      <c r="K538" s="95">
        <v>2987</v>
      </c>
      <c r="L538" s="95">
        <v>12465551</v>
      </c>
      <c r="M538" s="95">
        <v>2910</v>
      </c>
      <c r="N538" s="95">
        <v>8261450</v>
      </c>
      <c r="O538" s="95">
        <v>787</v>
      </c>
      <c r="P538" s="95">
        <v>2685075</v>
      </c>
      <c r="Q538" s="95">
        <v>732</v>
      </c>
      <c r="R538" s="95">
        <v>2460457</v>
      </c>
      <c r="S538" s="95">
        <v>2932</v>
      </c>
      <c r="T538" s="95">
        <v>13029590</v>
      </c>
      <c r="U538" s="95">
        <v>2838</v>
      </c>
      <c r="V538" s="95">
        <v>8334238</v>
      </c>
      <c r="W538" s="95">
        <v>803</v>
      </c>
      <c r="X538" s="95">
        <v>2813782</v>
      </c>
      <c r="Y538" s="95">
        <v>736</v>
      </c>
      <c r="Z538" s="95">
        <v>2546205</v>
      </c>
      <c r="AA538" s="95">
        <v>2955</v>
      </c>
      <c r="AB538" s="95">
        <v>11785227</v>
      </c>
      <c r="AC538" s="95">
        <v>2858</v>
      </c>
      <c r="AD538" s="95">
        <v>9585449</v>
      </c>
      <c r="AE538" s="95">
        <v>831</v>
      </c>
      <c r="AF538" s="95">
        <v>3648138</v>
      </c>
      <c r="AG538" s="95">
        <v>773</v>
      </c>
      <c r="AH538" s="95">
        <v>3080408</v>
      </c>
      <c r="AI538" s="95">
        <v>2616</v>
      </c>
      <c r="AJ538" s="95">
        <v>10549408</v>
      </c>
      <c r="AK538" s="95">
        <v>2520</v>
      </c>
      <c r="AL538" s="95">
        <v>8842664</v>
      </c>
      <c r="AM538" s="95">
        <v>849</v>
      </c>
      <c r="AN538" s="95">
        <v>3962242</v>
      </c>
      <c r="AO538" s="95">
        <v>786</v>
      </c>
      <c r="AP538" s="95">
        <v>3202233</v>
      </c>
      <c r="AQ538" s="72">
        <v>319.79000000000002</v>
      </c>
      <c r="AR538" s="72">
        <v>227.7</v>
      </c>
      <c r="AS538" s="72">
        <v>547.49</v>
      </c>
      <c r="AT538" s="95">
        <v>15288460</v>
      </c>
      <c r="AU538" s="95">
        <v>10601890</v>
      </c>
      <c r="AV538" s="95">
        <v>3984</v>
      </c>
      <c r="AW538" s="95">
        <v>3880</v>
      </c>
      <c r="AX538" s="72">
        <v>334.54</v>
      </c>
      <c r="AY538" s="72">
        <v>245.33</v>
      </c>
      <c r="AZ538" s="72">
        <v>579.87</v>
      </c>
      <c r="BA538" s="95">
        <v>15150626</v>
      </c>
      <c r="BB538" s="95">
        <v>10721907</v>
      </c>
      <c r="BC538" s="95">
        <v>3774</v>
      </c>
      <c r="BD538" s="95">
        <v>3642</v>
      </c>
      <c r="BE538" s="72">
        <v>353.49</v>
      </c>
      <c r="BF538" s="72">
        <v>253.69</v>
      </c>
      <c r="BG538" s="72">
        <v>607.17999999999995</v>
      </c>
      <c r="BH538" s="95">
        <v>15843372</v>
      </c>
      <c r="BI538" s="95">
        <v>10880443</v>
      </c>
      <c r="BJ538" s="95">
        <v>3735</v>
      </c>
      <c r="BK538" s="95">
        <v>3574</v>
      </c>
      <c r="BL538" s="72">
        <v>339.7</v>
      </c>
      <c r="BM538" s="72">
        <v>290.69</v>
      </c>
      <c r="BN538" s="72">
        <v>630.39</v>
      </c>
      <c r="BO538" s="95">
        <v>15433365</v>
      </c>
      <c r="BP538" s="95">
        <v>12665857</v>
      </c>
      <c r="BQ538" s="95">
        <v>3786</v>
      </c>
      <c r="BR538" s="95">
        <v>3631</v>
      </c>
      <c r="BS538" s="72">
        <v>349.01</v>
      </c>
      <c r="BT538" s="72">
        <v>303.61</v>
      </c>
      <c r="BU538" s="72">
        <v>652.62</v>
      </c>
      <c r="BV538" s="95">
        <v>14511650</v>
      </c>
      <c r="BW538" s="95">
        <v>12044897</v>
      </c>
      <c r="BX538" s="95">
        <v>3465</v>
      </c>
      <c r="BY538" s="95">
        <v>3306</v>
      </c>
      <c r="BZ538" s="95">
        <v>3934</v>
      </c>
      <c r="CA538" s="95">
        <v>3710</v>
      </c>
      <c r="CB538" s="95">
        <v>3657</v>
      </c>
      <c r="CC538" s="95">
        <v>3712</v>
      </c>
      <c r="CD538" s="95">
        <v>3387</v>
      </c>
      <c r="CE538" s="72">
        <v>650.75523149000003</v>
      </c>
      <c r="CF538" s="72">
        <v>676.59346364999999</v>
      </c>
      <c r="CG538" s="72">
        <v>712.40329333</v>
      </c>
      <c r="CH538" s="72">
        <v>716.50152150999998</v>
      </c>
      <c r="CI538" s="72">
        <v>731.52548966999996</v>
      </c>
      <c r="CJ538" s="96">
        <v>0.84131478859999997</v>
      </c>
      <c r="CK538" s="96">
        <v>0.85704345540000004</v>
      </c>
      <c r="CL538" s="96">
        <v>0.85229813740000004</v>
      </c>
      <c r="CM538" s="96">
        <v>0.87981669409999996</v>
      </c>
      <c r="CN538" s="96">
        <v>0.89213569349999999</v>
      </c>
      <c r="CO538" s="96">
        <v>0.96665347000000001</v>
      </c>
      <c r="CP538" s="96">
        <v>0.89434505809999998</v>
      </c>
      <c r="CQ538" s="96">
        <v>0.99584056389999998</v>
      </c>
      <c r="CR538" s="96">
        <v>0.89808043859999998</v>
      </c>
      <c r="CS538" s="95">
        <v>4239</v>
      </c>
      <c r="CT538" s="95">
        <v>4169</v>
      </c>
      <c r="CU538" s="95">
        <v>4125</v>
      </c>
      <c r="CV538" s="95">
        <v>4079</v>
      </c>
      <c r="CW538" s="95">
        <v>3654</v>
      </c>
      <c r="CX538" s="96">
        <v>0.98206045399999997</v>
      </c>
      <c r="CY538" s="96">
        <v>0.96250193299999998</v>
      </c>
      <c r="CZ538" s="96">
        <v>0.95928001299999999</v>
      </c>
      <c r="DA538" s="96">
        <v>0.96317186499999996</v>
      </c>
      <c r="DB538" s="96">
        <v>0.96572695900000005</v>
      </c>
      <c r="DC538">
        <v>2013</v>
      </c>
      <c r="DD538" s="6">
        <v>3606.6</v>
      </c>
      <c r="DE538" s="96">
        <v>3.0167835E-3</v>
      </c>
      <c r="DF538" s="72">
        <v>687.64</v>
      </c>
      <c r="DG538" s="96">
        <v>1</v>
      </c>
      <c r="DH538" s="72">
        <v>687.64</v>
      </c>
      <c r="DI538" s="72">
        <v>700.09795784000005</v>
      </c>
      <c r="DJ538" s="96">
        <v>1</v>
      </c>
      <c r="DK538" s="72">
        <v>687.64</v>
      </c>
      <c r="DL538" s="96">
        <v>1</v>
      </c>
      <c r="DM538" s="72">
        <v>687.64</v>
      </c>
      <c r="DN538" s="96">
        <v>1</v>
      </c>
      <c r="DO538" s="96">
        <v>1.0076999999999999E-2</v>
      </c>
      <c r="DP538" s="72">
        <v>6.93</v>
      </c>
      <c r="DQ538" s="72">
        <v>680.71</v>
      </c>
      <c r="DR538" t="s">
        <v>437</v>
      </c>
      <c r="DT538" t="s">
        <v>339</v>
      </c>
    </row>
    <row r="539" spans="1:124" x14ac:dyDescent="0.3">
      <c r="A539" t="s">
        <v>64</v>
      </c>
      <c r="B539">
        <v>11921</v>
      </c>
      <c r="C539" s="95">
        <v>9385</v>
      </c>
      <c r="D539" s="95">
        <v>42640821</v>
      </c>
      <c r="E539" s="95">
        <v>9087</v>
      </c>
      <c r="F539" s="95">
        <v>30532650</v>
      </c>
      <c r="G539" s="95">
        <v>2483</v>
      </c>
      <c r="H539" s="95">
        <v>8681667</v>
      </c>
      <c r="I539" s="95">
        <v>2282</v>
      </c>
      <c r="J539" s="95">
        <v>7934323</v>
      </c>
      <c r="K539" s="95">
        <v>9261</v>
      </c>
      <c r="L539" s="95">
        <v>43760059</v>
      </c>
      <c r="M539" s="95">
        <v>8930</v>
      </c>
      <c r="N539" s="95">
        <v>31269412</v>
      </c>
      <c r="O539" s="95">
        <v>2518</v>
      </c>
      <c r="P539" s="95">
        <v>9008634</v>
      </c>
      <c r="Q539" s="95">
        <v>2311</v>
      </c>
      <c r="R539" s="95">
        <v>8777358</v>
      </c>
      <c r="S539" s="95">
        <v>9428</v>
      </c>
      <c r="T539" s="95">
        <v>45019983</v>
      </c>
      <c r="U539" s="95">
        <v>9059</v>
      </c>
      <c r="V539" s="95">
        <v>32742764</v>
      </c>
      <c r="W539" s="95">
        <v>2598</v>
      </c>
      <c r="X539" s="95">
        <v>9998536</v>
      </c>
      <c r="Y539" s="95">
        <v>2391</v>
      </c>
      <c r="Z539" s="95">
        <v>9240613</v>
      </c>
      <c r="AA539" s="95">
        <v>9433</v>
      </c>
      <c r="AB539" s="95">
        <v>37349036</v>
      </c>
      <c r="AC539" s="95">
        <v>9052</v>
      </c>
      <c r="AD539" s="95">
        <v>35099848</v>
      </c>
      <c r="AE539" s="95">
        <v>2569</v>
      </c>
      <c r="AF539" s="95">
        <v>8172897</v>
      </c>
      <c r="AG539" s="95">
        <v>2365</v>
      </c>
      <c r="AH539" s="95">
        <v>10242465</v>
      </c>
      <c r="AI539" s="95">
        <v>8828</v>
      </c>
      <c r="AJ539" s="95">
        <v>36076371.850000001</v>
      </c>
      <c r="AK539" s="95">
        <v>8437</v>
      </c>
      <c r="AL539" s="95">
        <v>36093224.799999997</v>
      </c>
      <c r="AM539" s="95">
        <v>2530</v>
      </c>
      <c r="AN539" s="95">
        <v>9670285</v>
      </c>
      <c r="AO539" s="95">
        <v>2331</v>
      </c>
      <c r="AP539" s="95">
        <v>10646343</v>
      </c>
      <c r="AQ539" s="72">
        <v>360.37</v>
      </c>
      <c r="AR539" s="72">
        <v>281.95999999999998</v>
      </c>
      <c r="AS539" s="72">
        <v>642.33000000000004</v>
      </c>
      <c r="AT539" s="95">
        <v>51322488</v>
      </c>
      <c r="AU539" s="95">
        <v>38466973</v>
      </c>
      <c r="AV539" s="95">
        <v>11868</v>
      </c>
      <c r="AW539" s="95">
        <v>11369</v>
      </c>
      <c r="AX539" s="72">
        <v>373.32</v>
      </c>
      <c r="AY539" s="72">
        <v>296.88</v>
      </c>
      <c r="AZ539" s="72">
        <v>670.2</v>
      </c>
      <c r="BA539" s="95">
        <v>52768693</v>
      </c>
      <c r="BB539" s="95">
        <v>40046770</v>
      </c>
      <c r="BC539" s="95">
        <v>11779</v>
      </c>
      <c r="BD539" s="95">
        <v>11241</v>
      </c>
      <c r="BE539" s="72">
        <v>381.25</v>
      </c>
      <c r="BF539" s="72">
        <v>305.56</v>
      </c>
      <c r="BG539" s="72">
        <v>686.81</v>
      </c>
      <c r="BH539" s="95">
        <v>55018519</v>
      </c>
      <c r="BI539" s="95">
        <v>41983377</v>
      </c>
      <c r="BJ539" s="95">
        <v>12026</v>
      </c>
      <c r="BK539" s="95">
        <v>11450</v>
      </c>
      <c r="BL539" s="72">
        <v>316.07</v>
      </c>
      <c r="BM539" s="72">
        <v>330.96</v>
      </c>
      <c r="BN539" s="72">
        <v>647.03</v>
      </c>
      <c r="BO539" s="95">
        <v>45521933</v>
      </c>
      <c r="BP539" s="95">
        <v>45342313</v>
      </c>
      <c r="BQ539" s="95">
        <v>12002</v>
      </c>
      <c r="BR539" s="95">
        <v>11417</v>
      </c>
      <c r="BS539" s="72">
        <v>335.64</v>
      </c>
      <c r="BT539" s="72">
        <v>361.72</v>
      </c>
      <c r="BU539" s="72">
        <v>697.36</v>
      </c>
      <c r="BV539" s="95">
        <v>45746656.850000001</v>
      </c>
      <c r="BW539" s="95">
        <v>46739567.799999997</v>
      </c>
      <c r="BX539" s="95">
        <v>11358</v>
      </c>
      <c r="BY539" s="95">
        <v>10768</v>
      </c>
      <c r="BZ539" s="95">
        <v>11630</v>
      </c>
      <c r="CA539" s="95">
        <v>11519</v>
      </c>
      <c r="CB539" s="95">
        <v>11748</v>
      </c>
      <c r="CC539" s="95">
        <v>11724</v>
      </c>
      <c r="CD539" s="95">
        <v>11069</v>
      </c>
      <c r="CE539" s="72">
        <v>650.75523149000003</v>
      </c>
      <c r="CF539" s="72">
        <v>676.59346364999999</v>
      </c>
      <c r="CG539" s="72">
        <v>712.40329333</v>
      </c>
      <c r="CH539" s="72">
        <v>716.50152150999998</v>
      </c>
      <c r="CI539" s="72">
        <v>731.52548966999996</v>
      </c>
      <c r="CJ539" s="96">
        <v>0.98705314830000002</v>
      </c>
      <c r="CK539" s="96">
        <v>0.99055050929999999</v>
      </c>
      <c r="CL539" s="96">
        <v>0.96407471219999996</v>
      </c>
      <c r="CM539" s="96">
        <v>0.90304065040000003</v>
      </c>
      <c r="CN539" s="96">
        <v>0.9532955582</v>
      </c>
      <c r="CO539" s="96">
        <v>0.98439356779999998</v>
      </c>
      <c r="CP539" s="96">
        <v>0.9748163205</v>
      </c>
      <c r="CQ539" s="96">
        <v>0.99584056389999998</v>
      </c>
      <c r="CR539" s="96">
        <v>0.97888780259999997</v>
      </c>
      <c r="CS539" s="95">
        <v>9998</v>
      </c>
      <c r="CT539" s="95">
        <v>9941</v>
      </c>
      <c r="CU539" s="95">
        <v>10118</v>
      </c>
      <c r="CV539" s="95">
        <v>10143</v>
      </c>
      <c r="CW539" s="95">
        <v>9548</v>
      </c>
      <c r="CX539" s="96">
        <v>0.97249699700000003</v>
      </c>
      <c r="CY539" s="96">
        <v>0.97136250899999999</v>
      </c>
      <c r="CZ539" s="96">
        <v>0.97759862600000003</v>
      </c>
      <c r="DA539" s="96">
        <v>0.99918617700000001</v>
      </c>
      <c r="DB539" s="96">
        <v>1.0019044029999999</v>
      </c>
      <c r="DC539">
        <v>2013</v>
      </c>
      <c r="DD539" s="6">
        <v>11249</v>
      </c>
      <c r="DE539" s="96">
        <v>2.4245086999999999E-3</v>
      </c>
      <c r="DF539" s="72">
        <v>749.95</v>
      </c>
      <c r="DG539" s="96">
        <v>1</v>
      </c>
      <c r="DH539" s="72">
        <v>749.95</v>
      </c>
      <c r="DI539" s="72">
        <v>741.97376401999998</v>
      </c>
      <c r="DJ539" s="96">
        <v>1</v>
      </c>
      <c r="DK539" s="72">
        <v>749.95</v>
      </c>
      <c r="DL539" s="96">
        <v>1</v>
      </c>
      <c r="DM539" s="72">
        <v>749.95</v>
      </c>
      <c r="DN539" s="96">
        <v>1</v>
      </c>
      <c r="DO539" s="96">
        <v>7.0829999999999999E-3</v>
      </c>
      <c r="DP539" s="72">
        <v>5.31</v>
      </c>
      <c r="DQ539" s="72">
        <v>744.64</v>
      </c>
      <c r="DR539" t="s">
        <v>64</v>
      </c>
      <c r="DT539" t="s">
        <v>339</v>
      </c>
    </row>
    <row r="540" spans="1:124" x14ac:dyDescent="0.3">
      <c r="A540" t="s">
        <v>337</v>
      </c>
      <c r="B540">
        <v>11930</v>
      </c>
      <c r="C540" s="95">
        <v>8008</v>
      </c>
      <c r="D540" s="95">
        <v>36816505</v>
      </c>
      <c r="E540" s="95">
        <v>7684</v>
      </c>
      <c r="F540" s="95">
        <v>26236644</v>
      </c>
      <c r="G540" s="95">
        <v>1721</v>
      </c>
      <c r="H540" s="95">
        <v>5542206</v>
      </c>
      <c r="I540" s="95">
        <v>1495</v>
      </c>
      <c r="J540" s="95">
        <v>4873764</v>
      </c>
      <c r="K540" s="95">
        <v>8185</v>
      </c>
      <c r="L540" s="95">
        <v>35840530</v>
      </c>
      <c r="M540" s="95">
        <v>7817</v>
      </c>
      <c r="N540" s="95">
        <v>29384977</v>
      </c>
      <c r="O540" s="95">
        <v>1727</v>
      </c>
      <c r="P540" s="95">
        <v>5498821</v>
      </c>
      <c r="Q540" s="95">
        <v>1493</v>
      </c>
      <c r="R540" s="95">
        <v>5545824</v>
      </c>
      <c r="S540" s="95">
        <v>8630</v>
      </c>
      <c r="T540" s="95">
        <v>37937733</v>
      </c>
      <c r="U540" s="95">
        <v>8222</v>
      </c>
      <c r="V540" s="95">
        <v>31698746</v>
      </c>
      <c r="W540" s="95">
        <v>1772</v>
      </c>
      <c r="X540" s="95">
        <v>6334644</v>
      </c>
      <c r="Y540" s="95">
        <v>1533</v>
      </c>
      <c r="Z540" s="95">
        <v>6092071</v>
      </c>
      <c r="AA540" s="95">
        <v>8681</v>
      </c>
      <c r="AB540" s="95">
        <v>34365241</v>
      </c>
      <c r="AC540" s="95">
        <v>8237</v>
      </c>
      <c r="AD540" s="95">
        <v>34017408</v>
      </c>
      <c r="AE540" s="95">
        <v>1794</v>
      </c>
      <c r="AF540" s="95">
        <v>5594989</v>
      </c>
      <c r="AG540" s="95">
        <v>1556</v>
      </c>
      <c r="AH540" s="95">
        <v>6693943</v>
      </c>
      <c r="AI540" s="95">
        <v>8316</v>
      </c>
      <c r="AJ540" s="95">
        <v>31940153.140000001</v>
      </c>
      <c r="AK540" s="95">
        <v>7805</v>
      </c>
      <c r="AL540" s="95">
        <v>34360641.299999997</v>
      </c>
      <c r="AM540" s="95">
        <v>1858</v>
      </c>
      <c r="AN540" s="95">
        <v>7342410</v>
      </c>
      <c r="AO540" s="95">
        <v>1632</v>
      </c>
      <c r="AP540" s="95">
        <v>7387461</v>
      </c>
      <c r="AQ540" s="72">
        <v>362.82</v>
      </c>
      <c r="AR540" s="72">
        <v>282.44</v>
      </c>
      <c r="AS540" s="72">
        <v>645.26</v>
      </c>
      <c r="AT540" s="95">
        <v>42358711</v>
      </c>
      <c r="AU540" s="95">
        <v>31110408</v>
      </c>
      <c r="AV540" s="95">
        <v>9729</v>
      </c>
      <c r="AW540" s="95">
        <v>9179</v>
      </c>
      <c r="AX540" s="72">
        <v>347.55</v>
      </c>
      <c r="AY540" s="72">
        <v>312.66000000000003</v>
      </c>
      <c r="AZ540" s="72">
        <v>660.21</v>
      </c>
      <c r="BA540" s="95">
        <v>41339351</v>
      </c>
      <c r="BB540" s="95">
        <v>34930801</v>
      </c>
      <c r="BC540" s="95">
        <v>9912</v>
      </c>
      <c r="BD540" s="95">
        <v>9310</v>
      </c>
      <c r="BE540" s="72">
        <v>354.68</v>
      </c>
      <c r="BF540" s="72">
        <v>322.83</v>
      </c>
      <c r="BG540" s="72">
        <v>677.51</v>
      </c>
      <c r="BH540" s="95">
        <v>44272377</v>
      </c>
      <c r="BI540" s="95">
        <v>37790817</v>
      </c>
      <c r="BJ540" s="95">
        <v>10402</v>
      </c>
      <c r="BK540" s="95">
        <v>9755</v>
      </c>
      <c r="BL540" s="72">
        <v>317.89999999999998</v>
      </c>
      <c r="BM540" s="72">
        <v>346.43</v>
      </c>
      <c r="BN540" s="72">
        <v>664.33</v>
      </c>
      <c r="BO540" s="95">
        <v>39960230</v>
      </c>
      <c r="BP540" s="95">
        <v>40711351</v>
      </c>
      <c r="BQ540" s="95">
        <v>10475</v>
      </c>
      <c r="BR540" s="95">
        <v>9793</v>
      </c>
      <c r="BS540" s="72">
        <v>321.76</v>
      </c>
      <c r="BT540" s="72">
        <v>368.66</v>
      </c>
      <c r="BU540" s="72">
        <v>690.42</v>
      </c>
      <c r="BV540" s="95">
        <v>39282563.140000001</v>
      </c>
      <c r="BW540" s="95">
        <v>41748102.299999997</v>
      </c>
      <c r="BX540" s="95">
        <v>10174</v>
      </c>
      <c r="BY540" s="95">
        <v>9437</v>
      </c>
      <c r="BZ540" s="95">
        <v>9467</v>
      </c>
      <c r="CA540" s="95">
        <v>9622</v>
      </c>
      <c r="CB540" s="95">
        <v>10090</v>
      </c>
      <c r="CC540" s="95">
        <v>10151</v>
      </c>
      <c r="CD540" s="95">
        <v>9813</v>
      </c>
      <c r="CE540" s="72">
        <v>650.75523149000003</v>
      </c>
      <c r="CF540" s="72">
        <v>676.59346364999999</v>
      </c>
      <c r="CG540" s="72">
        <v>712.40329333</v>
      </c>
      <c r="CH540" s="72">
        <v>716.50152150999998</v>
      </c>
      <c r="CI540" s="72">
        <v>731.52548966999996</v>
      </c>
      <c r="CJ540" s="96">
        <v>0.99155560919999997</v>
      </c>
      <c r="CK540" s="96">
        <v>0.97578536520000003</v>
      </c>
      <c r="CL540" s="96">
        <v>0.95102030879999999</v>
      </c>
      <c r="CM540" s="96">
        <v>0.92718574919999996</v>
      </c>
      <c r="CN540" s="96">
        <v>0.94380853399999998</v>
      </c>
      <c r="CO540" s="96">
        <v>0.96883309650000005</v>
      </c>
      <c r="CP540" s="96">
        <v>0.98868537499999998</v>
      </c>
      <c r="CQ540" s="96">
        <v>0.99584056389999998</v>
      </c>
      <c r="CR540" s="96">
        <v>0.99281478339999996</v>
      </c>
      <c r="CS540" s="95">
        <v>7460</v>
      </c>
      <c r="CT540" s="95">
        <v>7744</v>
      </c>
      <c r="CU540" s="95">
        <v>8220</v>
      </c>
      <c r="CV540" s="95">
        <v>8272</v>
      </c>
      <c r="CW540" s="95">
        <v>7972</v>
      </c>
      <c r="CX540" s="96">
        <v>0.95718643400000003</v>
      </c>
      <c r="CY540" s="96">
        <v>0.96486996000000003</v>
      </c>
      <c r="CZ540" s="96">
        <v>0.96572866499999999</v>
      </c>
      <c r="DA540" s="96">
        <v>0.96530057899999999</v>
      </c>
      <c r="DB540" s="96">
        <v>0.99044800399999999</v>
      </c>
      <c r="DC540">
        <v>2013</v>
      </c>
      <c r="DD540" s="6">
        <v>9494.7999999999993</v>
      </c>
      <c r="DE540" s="96">
        <v>1.6499192E-3</v>
      </c>
      <c r="DF540" s="72">
        <v>761.21</v>
      </c>
      <c r="DG540" s="96">
        <v>1</v>
      </c>
      <c r="DH540" s="72">
        <v>761.21</v>
      </c>
      <c r="DI540" s="72">
        <v>746.35519870999997</v>
      </c>
      <c r="DJ540" s="96">
        <v>1</v>
      </c>
      <c r="DK540" s="72">
        <v>761.21</v>
      </c>
      <c r="DL540" s="96">
        <v>1</v>
      </c>
      <c r="DM540" s="72">
        <v>761.21</v>
      </c>
      <c r="DN540" s="96">
        <v>1</v>
      </c>
      <c r="DO540" s="96">
        <v>6.5779999999999996E-3</v>
      </c>
      <c r="DP540" s="72">
        <v>5.01</v>
      </c>
      <c r="DQ540" s="72">
        <v>756.2</v>
      </c>
      <c r="DR540" t="s">
        <v>337</v>
      </c>
      <c r="DT540" t="s">
        <v>339</v>
      </c>
    </row>
    <row r="541" spans="1:124" x14ac:dyDescent="0.3">
      <c r="A541" t="s">
        <v>438</v>
      </c>
      <c r="B541">
        <v>11940</v>
      </c>
      <c r="C541" s="95">
        <v>5377</v>
      </c>
      <c r="D541" s="95">
        <v>23122391</v>
      </c>
      <c r="E541" s="95">
        <v>5325</v>
      </c>
      <c r="F541" s="95">
        <v>20832047</v>
      </c>
      <c r="G541" s="95">
        <v>1863</v>
      </c>
      <c r="H541" s="95">
        <v>6309951</v>
      </c>
      <c r="I541" s="95">
        <v>1744</v>
      </c>
      <c r="J541" s="95">
        <v>6511392</v>
      </c>
      <c r="K541" s="95">
        <v>5316</v>
      </c>
      <c r="L541" s="95">
        <v>23531342</v>
      </c>
      <c r="M541" s="95">
        <v>5244</v>
      </c>
      <c r="N541" s="95">
        <v>22086088</v>
      </c>
      <c r="O541" s="95">
        <v>1879</v>
      </c>
      <c r="P541" s="95">
        <v>6136095</v>
      </c>
      <c r="Q541" s="95">
        <v>1757</v>
      </c>
      <c r="R541" s="95">
        <v>6872171</v>
      </c>
      <c r="S541" s="95">
        <v>5354</v>
      </c>
      <c r="T541" s="95">
        <v>23033221</v>
      </c>
      <c r="U541" s="95">
        <v>5257</v>
      </c>
      <c r="V541" s="95">
        <v>22794446</v>
      </c>
      <c r="W541" s="95">
        <v>1888</v>
      </c>
      <c r="X541" s="95">
        <v>6513106</v>
      </c>
      <c r="Y541" s="95">
        <v>1765</v>
      </c>
      <c r="Z541" s="95">
        <v>7394140</v>
      </c>
      <c r="AA541" s="95">
        <v>5398</v>
      </c>
      <c r="AB541" s="95">
        <v>23012567</v>
      </c>
      <c r="AC541" s="95">
        <v>5292</v>
      </c>
      <c r="AD541" s="95">
        <v>24675591</v>
      </c>
      <c r="AE541" s="95">
        <v>1954</v>
      </c>
      <c r="AF541" s="95">
        <v>7994343</v>
      </c>
      <c r="AG541" s="95">
        <v>1822</v>
      </c>
      <c r="AH541" s="95">
        <v>8825962</v>
      </c>
      <c r="AI541" s="95">
        <v>4952</v>
      </c>
      <c r="AJ541" s="95">
        <v>22633605</v>
      </c>
      <c r="AK541" s="95">
        <v>4829</v>
      </c>
      <c r="AL541" s="95">
        <v>23557692</v>
      </c>
      <c r="AM541" s="95">
        <v>1962</v>
      </c>
      <c r="AN541" s="95">
        <v>7487614</v>
      </c>
      <c r="AO541" s="95">
        <v>1825</v>
      </c>
      <c r="AP541" s="95">
        <v>8427666</v>
      </c>
      <c r="AQ541" s="72">
        <v>338.77</v>
      </c>
      <c r="AR541" s="72">
        <v>322.33999999999997</v>
      </c>
      <c r="AS541" s="72">
        <v>661.11</v>
      </c>
      <c r="AT541" s="95">
        <v>29432342</v>
      </c>
      <c r="AU541" s="95">
        <v>27343439</v>
      </c>
      <c r="AV541" s="95">
        <v>7240</v>
      </c>
      <c r="AW541" s="95">
        <v>7069</v>
      </c>
      <c r="AX541" s="72">
        <v>343.61</v>
      </c>
      <c r="AY541" s="72">
        <v>344.69</v>
      </c>
      <c r="AZ541" s="72">
        <v>688.3</v>
      </c>
      <c r="BA541" s="95">
        <v>29667437</v>
      </c>
      <c r="BB541" s="95">
        <v>28958259</v>
      </c>
      <c r="BC541" s="95">
        <v>7195</v>
      </c>
      <c r="BD541" s="95">
        <v>7001</v>
      </c>
      <c r="BE541" s="72">
        <v>339.99</v>
      </c>
      <c r="BF541" s="72">
        <v>358.26</v>
      </c>
      <c r="BG541" s="72">
        <v>698.25</v>
      </c>
      <c r="BH541" s="95">
        <v>29546327</v>
      </c>
      <c r="BI541" s="95">
        <v>30188586</v>
      </c>
      <c r="BJ541" s="95">
        <v>7242</v>
      </c>
      <c r="BK541" s="95">
        <v>7022</v>
      </c>
      <c r="BL541" s="72">
        <v>351.46</v>
      </c>
      <c r="BM541" s="72">
        <v>392.44</v>
      </c>
      <c r="BN541" s="72">
        <v>743.9</v>
      </c>
      <c r="BO541" s="95">
        <v>31006910</v>
      </c>
      <c r="BP541" s="95">
        <v>33501553</v>
      </c>
      <c r="BQ541" s="95">
        <v>7352</v>
      </c>
      <c r="BR541" s="95">
        <v>7114</v>
      </c>
      <c r="BS541" s="72">
        <v>363.05</v>
      </c>
      <c r="BT541" s="72">
        <v>400.58</v>
      </c>
      <c r="BU541" s="72">
        <v>763.63</v>
      </c>
      <c r="BV541" s="95">
        <v>30121219</v>
      </c>
      <c r="BW541" s="95">
        <v>31985358</v>
      </c>
      <c r="BX541" s="95">
        <v>6914</v>
      </c>
      <c r="BY541" s="95">
        <v>6654</v>
      </c>
      <c r="BZ541" s="95">
        <v>7159</v>
      </c>
      <c r="CA541" s="95">
        <v>7101</v>
      </c>
      <c r="CB541" s="95">
        <v>7136</v>
      </c>
      <c r="CC541" s="95">
        <v>7239</v>
      </c>
      <c r="CD541" s="95">
        <v>6787</v>
      </c>
      <c r="CE541" s="72">
        <v>650.75523149000003</v>
      </c>
      <c r="CF541" s="72">
        <v>676.59346364999999</v>
      </c>
      <c r="CG541" s="72">
        <v>712.40329333</v>
      </c>
      <c r="CH541" s="72">
        <v>716.50152150999998</v>
      </c>
      <c r="CI541" s="72">
        <v>731.52548966999996</v>
      </c>
      <c r="CJ541" s="96">
        <v>1.0159119250999999</v>
      </c>
      <c r="CK541" s="96">
        <v>1.0173021717999999</v>
      </c>
      <c r="CL541" s="96">
        <v>0.98013303210000002</v>
      </c>
      <c r="CM541" s="96">
        <v>1.0382392467999999</v>
      </c>
      <c r="CN541" s="96">
        <v>1.0438870699</v>
      </c>
      <c r="CO541" s="96">
        <v>1.0856783589000001</v>
      </c>
      <c r="CP541" s="96">
        <v>0.93867090630000005</v>
      </c>
      <c r="CQ541" s="96">
        <v>0.99584056389999998</v>
      </c>
      <c r="CR541" s="96">
        <v>0.94259142110000005</v>
      </c>
      <c r="CS541" s="95">
        <v>6573</v>
      </c>
      <c r="CT541" s="95">
        <v>6468</v>
      </c>
      <c r="CU541" s="95">
        <v>6458</v>
      </c>
      <c r="CV541" s="95">
        <v>6422</v>
      </c>
      <c r="CW541" s="95">
        <v>6014</v>
      </c>
      <c r="CX541" s="96">
        <v>1.0814393449999999</v>
      </c>
      <c r="CY541" s="96">
        <v>1.0810358390000001</v>
      </c>
      <c r="CZ541" s="96">
        <v>1.075657141</v>
      </c>
      <c r="DA541" s="96">
        <v>1.093809171</v>
      </c>
      <c r="DB541" s="96">
        <v>1.097383016</v>
      </c>
      <c r="DC541">
        <v>2013</v>
      </c>
      <c r="DD541" s="6">
        <v>6972</v>
      </c>
      <c r="DE541" s="96">
        <v>2.7549992999999998E-3</v>
      </c>
      <c r="DF541" s="72">
        <v>721.91</v>
      </c>
      <c r="DG541" s="96">
        <v>1</v>
      </c>
      <c r="DH541" s="72">
        <v>721.91</v>
      </c>
      <c r="DI541" s="72">
        <v>700.09795784000005</v>
      </c>
      <c r="DJ541" s="96">
        <v>1</v>
      </c>
      <c r="DK541" s="72">
        <v>721.91</v>
      </c>
      <c r="DL541" s="96">
        <v>1</v>
      </c>
      <c r="DM541" s="72">
        <v>721.91</v>
      </c>
      <c r="DN541" s="96">
        <v>1</v>
      </c>
      <c r="DO541" s="96">
        <v>5.8199999999999997E-3</v>
      </c>
      <c r="DP541" s="72">
        <v>4.2</v>
      </c>
      <c r="DQ541" s="72">
        <v>717.71</v>
      </c>
      <c r="DR541" t="s">
        <v>438</v>
      </c>
      <c r="DT541" t="s">
        <v>339</v>
      </c>
    </row>
    <row r="542" spans="1:124" x14ac:dyDescent="0.3">
      <c r="A542" t="s">
        <v>439</v>
      </c>
      <c r="B542">
        <v>11941</v>
      </c>
      <c r="C542" s="95">
        <v>810</v>
      </c>
      <c r="D542" s="95">
        <v>3209685</v>
      </c>
      <c r="E542" s="95">
        <v>807</v>
      </c>
      <c r="F542" s="95">
        <v>2564035</v>
      </c>
      <c r="G542" s="95">
        <v>226</v>
      </c>
      <c r="H542" s="95">
        <v>813203</v>
      </c>
      <c r="I542" s="95">
        <v>210</v>
      </c>
      <c r="J542" s="95">
        <v>652060</v>
      </c>
      <c r="K542" s="95">
        <v>747</v>
      </c>
      <c r="L542" s="95">
        <v>2580160</v>
      </c>
      <c r="M542" s="95">
        <v>746</v>
      </c>
      <c r="N542" s="95">
        <v>2383033</v>
      </c>
      <c r="O542" s="95">
        <v>218</v>
      </c>
      <c r="P542" s="95">
        <v>858856</v>
      </c>
      <c r="Q542" s="95">
        <v>198</v>
      </c>
      <c r="R542" s="95">
        <v>668295</v>
      </c>
      <c r="S542" s="95">
        <v>724</v>
      </c>
      <c r="T542" s="95">
        <v>2980437</v>
      </c>
      <c r="U542" s="95">
        <v>714</v>
      </c>
      <c r="V542" s="95">
        <v>2401581</v>
      </c>
      <c r="W542" s="95">
        <v>211</v>
      </c>
      <c r="X542" s="95">
        <v>718884</v>
      </c>
      <c r="Y542" s="95">
        <v>189</v>
      </c>
      <c r="Z542" s="95">
        <v>660231</v>
      </c>
      <c r="AA542" s="95">
        <v>667</v>
      </c>
      <c r="AB542" s="95">
        <v>2306858</v>
      </c>
      <c r="AC542" s="95">
        <v>657</v>
      </c>
      <c r="AD542" s="95">
        <v>2385801</v>
      </c>
      <c r="AE542" s="95">
        <v>177</v>
      </c>
      <c r="AF542" s="95">
        <v>594902</v>
      </c>
      <c r="AG542" s="95">
        <v>159</v>
      </c>
      <c r="AH542" s="95">
        <v>677435</v>
      </c>
      <c r="AI542" s="95">
        <v>627</v>
      </c>
      <c r="AJ542" s="95">
        <v>1819447</v>
      </c>
      <c r="AK542" s="95">
        <v>617</v>
      </c>
      <c r="AL542" s="95">
        <v>2180107</v>
      </c>
      <c r="AM542" s="95">
        <v>164</v>
      </c>
      <c r="AN542" s="95">
        <v>546068</v>
      </c>
      <c r="AO542" s="95">
        <v>143</v>
      </c>
      <c r="AP542" s="95">
        <v>551980</v>
      </c>
      <c r="AQ542" s="72">
        <v>323.58999999999997</v>
      </c>
      <c r="AR542" s="72">
        <v>263.52999999999997</v>
      </c>
      <c r="AS542" s="72">
        <v>587.12</v>
      </c>
      <c r="AT542" s="95">
        <v>4022888</v>
      </c>
      <c r="AU542" s="95">
        <v>3216095</v>
      </c>
      <c r="AV542" s="95">
        <v>1036</v>
      </c>
      <c r="AW542" s="95">
        <v>1017</v>
      </c>
      <c r="AX542" s="72">
        <v>296.98</v>
      </c>
      <c r="AY542" s="72">
        <v>269.36</v>
      </c>
      <c r="AZ542" s="72">
        <v>566.34</v>
      </c>
      <c r="BA542" s="95">
        <v>3439016</v>
      </c>
      <c r="BB542" s="95">
        <v>3051328</v>
      </c>
      <c r="BC542" s="95">
        <v>965</v>
      </c>
      <c r="BD542" s="95">
        <v>944</v>
      </c>
      <c r="BE542" s="72">
        <v>329.71</v>
      </c>
      <c r="BF542" s="72">
        <v>282.56</v>
      </c>
      <c r="BG542" s="72">
        <v>612.27</v>
      </c>
      <c r="BH542" s="95">
        <v>3699321</v>
      </c>
      <c r="BI542" s="95">
        <v>3061812</v>
      </c>
      <c r="BJ542" s="95">
        <v>935</v>
      </c>
      <c r="BK542" s="95">
        <v>903</v>
      </c>
      <c r="BL542" s="72">
        <v>286.51</v>
      </c>
      <c r="BM542" s="72">
        <v>312.83</v>
      </c>
      <c r="BN542" s="72">
        <v>599.34</v>
      </c>
      <c r="BO542" s="95">
        <v>2901760</v>
      </c>
      <c r="BP542" s="95">
        <v>3063236</v>
      </c>
      <c r="BQ542" s="95">
        <v>844</v>
      </c>
      <c r="BR542" s="95">
        <v>816</v>
      </c>
      <c r="BS542" s="72">
        <v>249.21</v>
      </c>
      <c r="BT542" s="72">
        <v>299.57</v>
      </c>
      <c r="BU542" s="72">
        <v>548.78</v>
      </c>
      <c r="BV542" s="95">
        <v>2365515</v>
      </c>
      <c r="BW542" s="95">
        <v>2732087</v>
      </c>
      <c r="BX542" s="95">
        <v>791</v>
      </c>
      <c r="BY542" s="95">
        <v>760</v>
      </c>
      <c r="BZ542" s="95">
        <v>1027</v>
      </c>
      <c r="CA542" s="95">
        <v>955</v>
      </c>
      <c r="CB542" s="95">
        <v>920</v>
      </c>
      <c r="CC542" s="95">
        <v>831</v>
      </c>
      <c r="CD542" s="95">
        <v>776</v>
      </c>
      <c r="CE542" s="72">
        <v>650.75523149000003</v>
      </c>
      <c r="CF542" s="72">
        <v>676.59346364999999</v>
      </c>
      <c r="CG542" s="72">
        <v>712.40329333</v>
      </c>
      <c r="CH542" s="72">
        <v>716.50152150999998</v>
      </c>
      <c r="CI542" s="72">
        <v>731.52548966999996</v>
      </c>
      <c r="CJ542" s="96">
        <v>0.90221326170000005</v>
      </c>
      <c r="CK542" s="96">
        <v>0.83704621820000003</v>
      </c>
      <c r="CL542" s="96">
        <v>0.85944296679999999</v>
      </c>
      <c r="CM542" s="96">
        <v>0.83648112669999997</v>
      </c>
      <c r="CN542" s="96">
        <v>0.75018575259999998</v>
      </c>
      <c r="CO542" s="96">
        <v>1.0346074344</v>
      </c>
      <c r="CP542" s="96">
        <v>0.80907389350000003</v>
      </c>
      <c r="CQ542" s="96">
        <v>0.99584056389999998</v>
      </c>
      <c r="CR542" s="96">
        <v>0.81245312489999999</v>
      </c>
      <c r="CS542" s="95">
        <v>1041</v>
      </c>
      <c r="CT542" s="95">
        <v>991</v>
      </c>
      <c r="CU542" s="95">
        <v>949</v>
      </c>
      <c r="CV542" s="95">
        <v>845</v>
      </c>
      <c r="CW542" s="95">
        <v>785</v>
      </c>
      <c r="CX542" s="96">
        <v>1.0863059770000001</v>
      </c>
      <c r="CY542" s="96">
        <v>1.084768451</v>
      </c>
      <c r="CZ542" s="96">
        <v>0.99813126500000005</v>
      </c>
      <c r="DA542" s="96">
        <v>1.0038192589999999</v>
      </c>
      <c r="DB542" s="96">
        <v>0.97996302999999996</v>
      </c>
      <c r="DC542">
        <v>2013</v>
      </c>
      <c r="DD542" s="6">
        <v>888</v>
      </c>
      <c r="DE542" s="96">
        <v>9.4704921999999997E-3</v>
      </c>
      <c r="DF542" s="72">
        <v>618.04999999999995</v>
      </c>
      <c r="DG542" s="96">
        <v>1</v>
      </c>
      <c r="DH542" s="72">
        <v>618.04999999999995</v>
      </c>
      <c r="DI542" s="72">
        <v>700.09795784000005</v>
      </c>
      <c r="DJ542" s="96">
        <v>0.94233751919999997</v>
      </c>
      <c r="DK542" s="72">
        <v>622.78108880000002</v>
      </c>
      <c r="DL542" s="96">
        <v>0.99442194409999995</v>
      </c>
      <c r="DM542" s="72">
        <v>619.30718105999995</v>
      </c>
      <c r="DN542" s="96">
        <v>0.96645592560000004</v>
      </c>
      <c r="DO542" s="96">
        <v>2.4833000000000001E-2</v>
      </c>
      <c r="DP542" s="72">
        <v>14.86</v>
      </c>
      <c r="DQ542" s="72">
        <v>604.45000000000005</v>
      </c>
      <c r="DR542" t="s">
        <v>439</v>
      </c>
      <c r="DT542" t="s">
        <v>339</v>
      </c>
    </row>
    <row r="543" spans="1:124" x14ac:dyDescent="0.3">
      <c r="A543" t="s">
        <v>65</v>
      </c>
      <c r="B543">
        <v>11950</v>
      </c>
      <c r="C543" s="95">
        <v>2153</v>
      </c>
      <c r="D543" s="95">
        <v>8390459</v>
      </c>
      <c r="E543" s="95">
        <v>2132</v>
      </c>
      <c r="F543" s="95">
        <v>5961953</v>
      </c>
      <c r="G543" s="95">
        <v>558</v>
      </c>
      <c r="H543" s="95">
        <v>1937861</v>
      </c>
      <c r="I543" s="95">
        <v>509</v>
      </c>
      <c r="J543" s="95">
        <v>1292321</v>
      </c>
      <c r="K543" s="95">
        <v>1979</v>
      </c>
      <c r="L543" s="95">
        <v>8574956</v>
      </c>
      <c r="M543" s="95">
        <v>1949</v>
      </c>
      <c r="N543" s="95">
        <v>6103045</v>
      </c>
      <c r="O543" s="95">
        <v>555</v>
      </c>
      <c r="P543" s="95">
        <v>1383213</v>
      </c>
      <c r="Q543" s="95">
        <v>504</v>
      </c>
      <c r="R543" s="95">
        <v>1388245</v>
      </c>
      <c r="S543" s="95">
        <v>1957</v>
      </c>
      <c r="T543" s="95">
        <v>7746047</v>
      </c>
      <c r="U543" s="95">
        <v>1919</v>
      </c>
      <c r="V543" s="95">
        <v>6500993</v>
      </c>
      <c r="W543" s="95">
        <v>569</v>
      </c>
      <c r="X543" s="95">
        <v>1438197</v>
      </c>
      <c r="Y543" s="95">
        <v>520</v>
      </c>
      <c r="Z543" s="95">
        <v>1649825</v>
      </c>
      <c r="AA543" s="95">
        <v>1982</v>
      </c>
      <c r="AB543" s="95">
        <v>7244886</v>
      </c>
      <c r="AC543" s="95">
        <v>1944</v>
      </c>
      <c r="AD543" s="95">
        <v>6839459</v>
      </c>
      <c r="AE543" s="95">
        <v>557</v>
      </c>
      <c r="AF543" s="95">
        <v>1673702</v>
      </c>
      <c r="AG543" s="95">
        <v>510</v>
      </c>
      <c r="AH543" s="95">
        <v>1806220</v>
      </c>
      <c r="AI543" s="95">
        <v>1707</v>
      </c>
      <c r="AJ543" s="95">
        <v>6647695</v>
      </c>
      <c r="AK543" s="95">
        <v>1661</v>
      </c>
      <c r="AL543" s="95">
        <v>6176225</v>
      </c>
      <c r="AM543" s="95">
        <v>528</v>
      </c>
      <c r="AN543" s="95">
        <v>1580232</v>
      </c>
      <c r="AO543" s="95">
        <v>479</v>
      </c>
      <c r="AP543" s="95">
        <v>1686877</v>
      </c>
      <c r="AQ543" s="72">
        <v>317.48</v>
      </c>
      <c r="AR543" s="72">
        <v>228.9</v>
      </c>
      <c r="AS543" s="72">
        <v>546.38</v>
      </c>
      <c r="AT543" s="95">
        <v>10328320</v>
      </c>
      <c r="AU543" s="95">
        <v>7254274</v>
      </c>
      <c r="AV543" s="95">
        <v>2711</v>
      </c>
      <c r="AW543" s="95">
        <v>2641</v>
      </c>
      <c r="AX543" s="72">
        <v>327.49</v>
      </c>
      <c r="AY543" s="72">
        <v>254.49</v>
      </c>
      <c r="AZ543" s="72">
        <v>581.98</v>
      </c>
      <c r="BA543" s="95">
        <v>9958169</v>
      </c>
      <c r="BB543" s="95">
        <v>7491290</v>
      </c>
      <c r="BC543" s="95">
        <v>2534</v>
      </c>
      <c r="BD543" s="95">
        <v>2453</v>
      </c>
      <c r="BE543" s="72">
        <v>302.99</v>
      </c>
      <c r="BF543" s="72">
        <v>278.49</v>
      </c>
      <c r="BG543" s="72">
        <v>581.48</v>
      </c>
      <c r="BH543" s="95">
        <v>9184244</v>
      </c>
      <c r="BI543" s="95">
        <v>8150818</v>
      </c>
      <c r="BJ543" s="95">
        <v>2526</v>
      </c>
      <c r="BK543" s="95">
        <v>2439</v>
      </c>
      <c r="BL543" s="72">
        <v>292.72000000000003</v>
      </c>
      <c r="BM543" s="72">
        <v>293.58999999999997</v>
      </c>
      <c r="BN543" s="72">
        <v>586.30999999999995</v>
      </c>
      <c r="BO543" s="95">
        <v>8918588</v>
      </c>
      <c r="BP543" s="95">
        <v>8645679</v>
      </c>
      <c r="BQ543" s="95">
        <v>2539</v>
      </c>
      <c r="BR543" s="95">
        <v>2454</v>
      </c>
      <c r="BS543" s="72">
        <v>306.77999999999997</v>
      </c>
      <c r="BT543" s="72">
        <v>306.2</v>
      </c>
      <c r="BU543" s="72">
        <v>612.98</v>
      </c>
      <c r="BV543" s="95">
        <v>8227927</v>
      </c>
      <c r="BW543" s="95">
        <v>7863102</v>
      </c>
      <c r="BX543" s="95">
        <v>2235</v>
      </c>
      <c r="BY543" s="95">
        <v>2140</v>
      </c>
      <c r="BZ543" s="95">
        <v>2678</v>
      </c>
      <c r="CA543" s="95">
        <v>2495</v>
      </c>
      <c r="CB543" s="95">
        <v>2484</v>
      </c>
      <c r="CC543" s="95">
        <v>2499</v>
      </c>
      <c r="CD543" s="95">
        <v>2189</v>
      </c>
      <c r="CE543" s="72">
        <v>650.75523149000003</v>
      </c>
      <c r="CF543" s="72">
        <v>676.59346364999999</v>
      </c>
      <c r="CG543" s="72">
        <v>712.40329333</v>
      </c>
      <c r="CH543" s="72">
        <v>716.50152150999998</v>
      </c>
      <c r="CI543" s="72">
        <v>731.52548966999996</v>
      </c>
      <c r="CJ543" s="96">
        <v>0.83960907809999996</v>
      </c>
      <c r="CK543" s="96">
        <v>0.86016201940000003</v>
      </c>
      <c r="CL543" s="96">
        <v>0.81622306560000002</v>
      </c>
      <c r="CM543" s="96">
        <v>0.8182955408</v>
      </c>
      <c r="CN543" s="96">
        <v>0.83794756120000002</v>
      </c>
      <c r="CO543" s="96">
        <v>1.0198622755</v>
      </c>
      <c r="CP543" s="96">
        <v>0.81819621440000001</v>
      </c>
      <c r="CQ543" s="96">
        <v>0.99584056389999998</v>
      </c>
      <c r="CR543" s="96">
        <v>0.82161354659999997</v>
      </c>
      <c r="CS543" s="95">
        <v>2495</v>
      </c>
      <c r="CT543" s="95">
        <v>2410</v>
      </c>
      <c r="CU543" s="95">
        <v>2466</v>
      </c>
      <c r="CV543" s="95">
        <v>2548</v>
      </c>
      <c r="CW543" s="95">
        <v>2203</v>
      </c>
      <c r="CX543" s="96">
        <v>1.044484744</v>
      </c>
      <c r="CY543" s="96">
        <v>1.0159615980000001</v>
      </c>
      <c r="CZ543" s="96">
        <v>1.0028465230000001</v>
      </c>
      <c r="DA543" s="96">
        <v>1.002291914</v>
      </c>
      <c r="DB543" s="96">
        <v>1.0356124799999999</v>
      </c>
      <c r="DC543">
        <v>2013</v>
      </c>
      <c r="DD543" s="6">
        <v>2425.4</v>
      </c>
      <c r="DE543" s="96">
        <v>5.3626372E-3</v>
      </c>
      <c r="DF543" s="72">
        <v>627.61</v>
      </c>
      <c r="DG543" s="96">
        <v>1</v>
      </c>
      <c r="DH543" s="72">
        <v>627.61</v>
      </c>
      <c r="DI543" s="72">
        <v>700.09795784000005</v>
      </c>
      <c r="DJ543" s="96">
        <v>1</v>
      </c>
      <c r="DK543" s="72">
        <v>627.61</v>
      </c>
      <c r="DL543" s="96">
        <v>1</v>
      </c>
      <c r="DM543" s="72">
        <v>627.61</v>
      </c>
      <c r="DN543" s="96">
        <v>1</v>
      </c>
      <c r="DO543" s="96">
        <v>1.5117999999999999E-2</v>
      </c>
      <c r="DP543" s="72">
        <v>9.49</v>
      </c>
      <c r="DQ543" s="72">
        <v>618.12</v>
      </c>
      <c r="DR543" t="s">
        <v>65</v>
      </c>
      <c r="DT543" t="s">
        <v>339</v>
      </c>
    </row>
    <row r="544" spans="1:124" x14ac:dyDescent="0.3">
      <c r="A544" t="s">
        <v>440</v>
      </c>
      <c r="B544">
        <v>11960</v>
      </c>
      <c r="C544" s="95">
        <v>3253</v>
      </c>
      <c r="D544" s="95">
        <v>14128478</v>
      </c>
      <c r="E544" s="95">
        <v>3211</v>
      </c>
      <c r="F544" s="95">
        <v>10938226</v>
      </c>
      <c r="G544" s="95">
        <v>1009</v>
      </c>
      <c r="H544" s="95">
        <v>3838189</v>
      </c>
      <c r="I544" s="95">
        <v>945</v>
      </c>
      <c r="J544" s="95">
        <v>3347705</v>
      </c>
      <c r="K544" s="95">
        <v>3219</v>
      </c>
      <c r="L544" s="95">
        <v>14659300</v>
      </c>
      <c r="M544" s="95">
        <v>3164</v>
      </c>
      <c r="N544" s="95">
        <v>11759775</v>
      </c>
      <c r="O544" s="95">
        <v>995</v>
      </c>
      <c r="P544" s="95">
        <v>3474881</v>
      </c>
      <c r="Q544" s="95">
        <v>924</v>
      </c>
      <c r="R544" s="95">
        <v>3284154</v>
      </c>
      <c r="S544" s="95">
        <v>3209</v>
      </c>
      <c r="T544" s="95">
        <v>16090564</v>
      </c>
      <c r="U544" s="95">
        <v>3146</v>
      </c>
      <c r="V544" s="95">
        <v>12241951</v>
      </c>
      <c r="W544" s="95">
        <v>1006</v>
      </c>
      <c r="X544" s="95">
        <v>3539982</v>
      </c>
      <c r="Y544" s="95">
        <v>935</v>
      </c>
      <c r="Z544" s="95">
        <v>3663505</v>
      </c>
      <c r="AA544" s="95">
        <v>3229</v>
      </c>
      <c r="AB544" s="95">
        <v>14958457</v>
      </c>
      <c r="AC544" s="95">
        <v>3166</v>
      </c>
      <c r="AD544" s="95">
        <v>13383061</v>
      </c>
      <c r="AE544" s="95">
        <v>966</v>
      </c>
      <c r="AF544" s="95">
        <v>4350030</v>
      </c>
      <c r="AG544" s="95">
        <v>898</v>
      </c>
      <c r="AH544" s="95">
        <v>4036524</v>
      </c>
      <c r="AI544" s="95">
        <v>2970</v>
      </c>
      <c r="AJ544" s="95">
        <v>14506883</v>
      </c>
      <c r="AK544" s="95">
        <v>2905</v>
      </c>
      <c r="AL544" s="95">
        <v>13035126</v>
      </c>
      <c r="AM544" s="95">
        <v>914</v>
      </c>
      <c r="AN544" s="95">
        <v>4414485</v>
      </c>
      <c r="AO544" s="95">
        <v>856</v>
      </c>
      <c r="AP544" s="95">
        <v>4242647</v>
      </c>
      <c r="AQ544" s="72">
        <v>351.3</v>
      </c>
      <c r="AR544" s="72">
        <v>286.45</v>
      </c>
      <c r="AS544" s="72">
        <v>637.75</v>
      </c>
      <c r="AT544" s="95">
        <v>17966667</v>
      </c>
      <c r="AU544" s="95">
        <v>14285931</v>
      </c>
      <c r="AV544" s="95">
        <v>4262</v>
      </c>
      <c r="AW544" s="95">
        <v>4156</v>
      </c>
      <c r="AX544" s="72">
        <v>358.61</v>
      </c>
      <c r="AY544" s="72">
        <v>306.67</v>
      </c>
      <c r="AZ544" s="72">
        <v>665.28</v>
      </c>
      <c r="BA544" s="95">
        <v>18134181</v>
      </c>
      <c r="BB544" s="95">
        <v>15043929</v>
      </c>
      <c r="BC544" s="95">
        <v>4214</v>
      </c>
      <c r="BD544" s="95">
        <v>4088</v>
      </c>
      <c r="BE544" s="72">
        <v>388.11</v>
      </c>
      <c r="BF544" s="72">
        <v>324.79000000000002</v>
      </c>
      <c r="BG544" s="72">
        <v>712.9</v>
      </c>
      <c r="BH544" s="95">
        <v>19630546</v>
      </c>
      <c r="BI544" s="95">
        <v>15905456</v>
      </c>
      <c r="BJ544" s="95">
        <v>4215</v>
      </c>
      <c r="BK544" s="95">
        <v>4081</v>
      </c>
      <c r="BL544" s="72">
        <v>383.56</v>
      </c>
      <c r="BM544" s="72">
        <v>357.19</v>
      </c>
      <c r="BN544" s="72">
        <v>740.75</v>
      </c>
      <c r="BO544" s="95">
        <v>19308487</v>
      </c>
      <c r="BP544" s="95">
        <v>17419585</v>
      </c>
      <c r="BQ544" s="95">
        <v>4195</v>
      </c>
      <c r="BR544" s="95">
        <v>4064</v>
      </c>
      <c r="BS544" s="72">
        <v>405.97</v>
      </c>
      <c r="BT544" s="72">
        <v>382.83</v>
      </c>
      <c r="BU544" s="72">
        <v>788.8</v>
      </c>
      <c r="BV544" s="95">
        <v>18921368</v>
      </c>
      <c r="BW544" s="95">
        <v>17277773</v>
      </c>
      <c r="BX544" s="95">
        <v>3884</v>
      </c>
      <c r="BY544" s="95">
        <v>3761</v>
      </c>
      <c r="BZ544" s="95">
        <v>4211</v>
      </c>
      <c r="CA544" s="95">
        <v>4153</v>
      </c>
      <c r="CB544" s="95">
        <v>4150</v>
      </c>
      <c r="CC544" s="95">
        <v>4133</v>
      </c>
      <c r="CD544" s="95">
        <v>3824</v>
      </c>
      <c r="CE544" s="72">
        <v>650.75523149000003</v>
      </c>
      <c r="CF544" s="72">
        <v>676.59346364999999</v>
      </c>
      <c r="CG544" s="72">
        <v>712.40329333</v>
      </c>
      <c r="CH544" s="72">
        <v>716.50152150999998</v>
      </c>
      <c r="CI544" s="72">
        <v>731.52548966999996</v>
      </c>
      <c r="CJ544" s="96">
        <v>0.98001517179999997</v>
      </c>
      <c r="CK544" s="96">
        <v>0.98327878670000002</v>
      </c>
      <c r="CL544" s="96">
        <v>1.0006972268000001</v>
      </c>
      <c r="CM544" s="96">
        <v>1.0338428848000001</v>
      </c>
      <c r="CN544" s="96">
        <v>1.0782946201000001</v>
      </c>
      <c r="CO544" s="96">
        <v>1.0103495238</v>
      </c>
      <c r="CP544" s="96">
        <v>1.0048262646999999</v>
      </c>
      <c r="CQ544" s="96">
        <v>0.99584056389999998</v>
      </c>
      <c r="CR544" s="96">
        <v>1.0090230883</v>
      </c>
      <c r="CS544" s="95">
        <v>4100</v>
      </c>
      <c r="CT544" s="95">
        <v>4066</v>
      </c>
      <c r="CU544" s="95">
        <v>4069</v>
      </c>
      <c r="CV544" s="95">
        <v>4127</v>
      </c>
      <c r="CW544" s="95">
        <v>3806</v>
      </c>
      <c r="CX544" s="96">
        <v>0.98803338100000004</v>
      </c>
      <c r="CY544" s="96">
        <v>0.98811206100000004</v>
      </c>
      <c r="CZ544" s="96">
        <v>0.99525378200000003</v>
      </c>
      <c r="DA544" s="96">
        <v>1.040812557</v>
      </c>
      <c r="DB544" s="96">
        <v>1.041252662</v>
      </c>
      <c r="DC544">
        <v>2013</v>
      </c>
      <c r="DD544" s="6">
        <v>4030</v>
      </c>
      <c r="DE544" s="96">
        <v>3.0503136E-3</v>
      </c>
      <c r="DF544" s="72">
        <v>772.56</v>
      </c>
      <c r="DG544" s="96">
        <v>1</v>
      </c>
      <c r="DH544" s="72">
        <v>772.56</v>
      </c>
      <c r="DI544" s="72">
        <v>700.09795784000005</v>
      </c>
      <c r="DJ544" s="96">
        <v>1</v>
      </c>
      <c r="DK544" s="72">
        <v>772.56</v>
      </c>
      <c r="DL544" s="96">
        <v>1</v>
      </c>
      <c r="DM544" s="72">
        <v>772.56</v>
      </c>
      <c r="DN544" s="96">
        <v>1</v>
      </c>
      <c r="DO544" s="96">
        <v>9.3530000000000002E-3</v>
      </c>
      <c r="DP544" s="72">
        <v>7.23</v>
      </c>
      <c r="DQ544" s="72">
        <v>765.33</v>
      </c>
      <c r="DR544" t="s">
        <v>440</v>
      </c>
      <c r="DT544" t="s">
        <v>339</v>
      </c>
    </row>
    <row r="545" spans="1:124" x14ac:dyDescent="0.3">
      <c r="A545" t="s">
        <v>441</v>
      </c>
      <c r="B545">
        <v>11961</v>
      </c>
      <c r="C545" s="95">
        <v>215</v>
      </c>
      <c r="D545" s="95">
        <v>729108</v>
      </c>
      <c r="E545" s="95">
        <v>211</v>
      </c>
      <c r="F545" s="95">
        <v>573910</v>
      </c>
      <c r="G545" s="95">
        <v>48</v>
      </c>
      <c r="H545" s="95">
        <v>225878</v>
      </c>
      <c r="I545" s="95">
        <v>42</v>
      </c>
      <c r="J545" s="95">
        <v>114873</v>
      </c>
      <c r="K545" s="95">
        <v>193</v>
      </c>
      <c r="L545" s="95">
        <v>1043471</v>
      </c>
      <c r="M545" s="95">
        <v>186</v>
      </c>
      <c r="N545" s="95">
        <v>585845</v>
      </c>
      <c r="O545" s="95">
        <v>52</v>
      </c>
      <c r="P545" s="95">
        <v>95630</v>
      </c>
      <c r="Q545" s="95">
        <v>44</v>
      </c>
      <c r="R545" s="95">
        <v>92069</v>
      </c>
      <c r="S545" s="95">
        <v>196</v>
      </c>
      <c r="T545" s="95">
        <v>740810</v>
      </c>
      <c r="U545" s="95">
        <v>185</v>
      </c>
      <c r="V545" s="95">
        <v>478851</v>
      </c>
      <c r="W545" s="95">
        <v>52</v>
      </c>
      <c r="X545" s="95">
        <v>70516</v>
      </c>
      <c r="Y545" s="95">
        <v>45</v>
      </c>
      <c r="Z545" s="95">
        <v>105999</v>
      </c>
      <c r="AA545" s="95">
        <v>197</v>
      </c>
      <c r="AB545" s="95">
        <v>578788</v>
      </c>
      <c r="AC545" s="95">
        <v>189</v>
      </c>
      <c r="AD545" s="95">
        <v>481223</v>
      </c>
      <c r="AE545" s="95">
        <v>54</v>
      </c>
      <c r="AF545" s="95">
        <v>113794</v>
      </c>
      <c r="AG545" s="95">
        <v>49</v>
      </c>
      <c r="AH545" s="95">
        <v>136819</v>
      </c>
      <c r="AI545" s="95">
        <v>194</v>
      </c>
      <c r="AJ545" s="95">
        <v>686249</v>
      </c>
      <c r="AK545" s="95">
        <v>191</v>
      </c>
      <c r="AL545" s="95">
        <v>654629</v>
      </c>
      <c r="AM545" s="95">
        <v>60</v>
      </c>
      <c r="AN545" s="95">
        <v>87325</v>
      </c>
      <c r="AO545" s="95">
        <v>56</v>
      </c>
      <c r="AP545" s="95">
        <v>137589</v>
      </c>
      <c r="AQ545" s="72">
        <v>302.58999999999997</v>
      </c>
      <c r="AR545" s="72">
        <v>226.87</v>
      </c>
      <c r="AS545" s="72">
        <v>529.46</v>
      </c>
      <c r="AT545" s="95">
        <v>954986</v>
      </c>
      <c r="AU545" s="95">
        <v>688783</v>
      </c>
      <c r="AV545" s="95">
        <v>263</v>
      </c>
      <c r="AW545" s="95">
        <v>253</v>
      </c>
      <c r="AX545" s="72">
        <v>387.45</v>
      </c>
      <c r="AY545" s="72">
        <v>245.62</v>
      </c>
      <c r="AZ545" s="72">
        <v>633.07000000000005</v>
      </c>
      <c r="BA545" s="95">
        <v>1139101</v>
      </c>
      <c r="BB545" s="95">
        <v>677914</v>
      </c>
      <c r="BC545" s="95">
        <v>245</v>
      </c>
      <c r="BD545" s="95">
        <v>230</v>
      </c>
      <c r="BE545" s="72">
        <v>272.62</v>
      </c>
      <c r="BF545" s="72">
        <v>211.9</v>
      </c>
      <c r="BG545" s="72">
        <v>484.52</v>
      </c>
      <c r="BH545" s="95">
        <v>811326</v>
      </c>
      <c r="BI545" s="95">
        <v>584850</v>
      </c>
      <c r="BJ545" s="95">
        <v>248</v>
      </c>
      <c r="BK545" s="95">
        <v>230</v>
      </c>
      <c r="BL545" s="72">
        <v>229.94</v>
      </c>
      <c r="BM545" s="72">
        <v>216.4</v>
      </c>
      <c r="BN545" s="72">
        <v>446.34</v>
      </c>
      <c r="BO545" s="95">
        <v>692582</v>
      </c>
      <c r="BP545" s="95">
        <v>618042</v>
      </c>
      <c r="BQ545" s="95">
        <v>251</v>
      </c>
      <c r="BR545" s="95">
        <v>238</v>
      </c>
      <c r="BS545" s="72">
        <v>253.8</v>
      </c>
      <c r="BT545" s="72">
        <v>267.27999999999997</v>
      </c>
      <c r="BU545" s="72">
        <v>521.08000000000004</v>
      </c>
      <c r="BV545" s="95">
        <v>773574</v>
      </c>
      <c r="BW545" s="95">
        <v>792218</v>
      </c>
      <c r="BX545" s="95">
        <v>254</v>
      </c>
      <c r="BY545" s="95">
        <v>247</v>
      </c>
      <c r="BZ545" s="95">
        <v>258</v>
      </c>
      <c r="CA545" s="95">
        <v>238</v>
      </c>
      <c r="CB545" s="95">
        <v>239</v>
      </c>
      <c r="CC545" s="95">
        <v>245</v>
      </c>
      <c r="CD545" s="95">
        <v>251</v>
      </c>
      <c r="CE545" s="72">
        <v>650.75523149000003</v>
      </c>
      <c r="CF545" s="72">
        <v>676.59346364999999</v>
      </c>
      <c r="CG545" s="72">
        <v>712.40329333</v>
      </c>
      <c r="CH545" s="72">
        <v>716.50152150999998</v>
      </c>
      <c r="CI545" s="72">
        <v>731.52548966999996</v>
      </c>
      <c r="CJ545" s="96">
        <v>0.81360851879999996</v>
      </c>
      <c r="CK545" s="96">
        <v>0.93567265129999999</v>
      </c>
      <c r="CL545" s="96">
        <v>0.68012038200000002</v>
      </c>
      <c r="CM545" s="96">
        <v>0.62294354809999997</v>
      </c>
      <c r="CN545" s="96">
        <v>0.71231967630000004</v>
      </c>
      <c r="CO545" s="96">
        <v>0.9031849528</v>
      </c>
      <c r="CP545" s="96">
        <v>0.8336420497</v>
      </c>
      <c r="CQ545" s="96">
        <v>0.99584056389999998</v>
      </c>
      <c r="CR545" s="96">
        <v>0.83712389399999998</v>
      </c>
      <c r="CS545" s="95">
        <v>291</v>
      </c>
      <c r="CT545" s="95">
        <v>281</v>
      </c>
      <c r="CU545" s="95">
        <v>282</v>
      </c>
      <c r="CV545" s="95">
        <v>296</v>
      </c>
      <c r="CW545" s="95">
        <v>308</v>
      </c>
      <c r="CX545" s="96">
        <v>0.89655090500000001</v>
      </c>
      <c r="CY545" s="96">
        <v>0.96853342600000003</v>
      </c>
      <c r="CZ545" s="96">
        <v>0.93236951899999998</v>
      </c>
      <c r="DA545" s="96">
        <v>0.83519368900000002</v>
      </c>
      <c r="DB545" s="96">
        <v>0.88845428199999998</v>
      </c>
      <c r="DC545">
        <v>2013</v>
      </c>
      <c r="DD545" s="6">
        <v>239.6</v>
      </c>
      <c r="DE545" s="96">
        <v>2.660286E-3</v>
      </c>
      <c r="DF545" s="72">
        <v>641.19000000000005</v>
      </c>
      <c r="DG545" s="96">
        <v>1</v>
      </c>
      <c r="DH545" s="72">
        <v>641.19000000000005</v>
      </c>
      <c r="DI545" s="72">
        <v>700.09795784000005</v>
      </c>
      <c r="DJ545" s="96">
        <v>0.48948953000000001</v>
      </c>
      <c r="DK545" s="72">
        <v>671.26312924000001</v>
      </c>
      <c r="DL545" s="96">
        <v>0.99442194409999995</v>
      </c>
      <c r="DM545" s="72">
        <v>667.51878597999996</v>
      </c>
      <c r="DN545" s="96">
        <v>1</v>
      </c>
      <c r="DO545" s="96">
        <v>7.9660000000000009E-3</v>
      </c>
      <c r="DP545" s="72">
        <v>5.32</v>
      </c>
      <c r="DQ545" s="72">
        <v>662.2</v>
      </c>
      <c r="DR545" t="s">
        <v>441</v>
      </c>
      <c r="DT545" t="s">
        <v>339</v>
      </c>
    </row>
    <row r="546" spans="1:124" x14ac:dyDescent="0.3">
      <c r="A546" t="s">
        <v>442</v>
      </c>
      <c r="B546">
        <v>11962</v>
      </c>
      <c r="C546" s="95">
        <v>654</v>
      </c>
      <c r="D546" s="95">
        <v>4291088</v>
      </c>
      <c r="E546" s="95">
        <v>643</v>
      </c>
      <c r="F546" s="95">
        <v>2795432</v>
      </c>
      <c r="G546" s="95">
        <v>229</v>
      </c>
      <c r="H546" s="95">
        <v>1085720</v>
      </c>
      <c r="I546" s="95">
        <v>215</v>
      </c>
      <c r="J546" s="95">
        <v>875363</v>
      </c>
      <c r="K546" s="95">
        <v>621</v>
      </c>
      <c r="L546" s="95">
        <v>3818891</v>
      </c>
      <c r="M546" s="95">
        <v>609</v>
      </c>
      <c r="N546" s="95">
        <v>2457351</v>
      </c>
      <c r="O546" s="95">
        <v>225</v>
      </c>
      <c r="P546" s="95">
        <v>1188166</v>
      </c>
      <c r="Q546" s="95">
        <v>215</v>
      </c>
      <c r="R546" s="95">
        <v>853253</v>
      </c>
      <c r="S546" s="95">
        <v>630</v>
      </c>
      <c r="T546" s="95">
        <v>3608357</v>
      </c>
      <c r="U546" s="95">
        <v>614</v>
      </c>
      <c r="V546" s="95">
        <v>2715228</v>
      </c>
      <c r="W546" s="95">
        <v>210</v>
      </c>
      <c r="X546" s="95">
        <v>941634</v>
      </c>
      <c r="Y546" s="95">
        <v>200</v>
      </c>
      <c r="Z546" s="95">
        <v>953059</v>
      </c>
      <c r="AA546" s="95">
        <v>621</v>
      </c>
      <c r="AB546" s="95">
        <v>3306420</v>
      </c>
      <c r="AC546" s="95">
        <v>609</v>
      </c>
      <c r="AD546" s="95">
        <v>2697224</v>
      </c>
      <c r="AE546" s="95">
        <v>204</v>
      </c>
      <c r="AF546" s="95">
        <v>653740</v>
      </c>
      <c r="AG546" s="95">
        <v>193</v>
      </c>
      <c r="AH546" s="95">
        <v>680592</v>
      </c>
      <c r="AI546" s="95">
        <v>546</v>
      </c>
      <c r="AJ546" s="95">
        <v>2401975</v>
      </c>
      <c r="AK546" s="95">
        <v>531</v>
      </c>
      <c r="AL546" s="95">
        <v>2458676</v>
      </c>
      <c r="AM546" s="95">
        <v>198</v>
      </c>
      <c r="AN546" s="95">
        <v>963156</v>
      </c>
      <c r="AO546" s="95">
        <v>187</v>
      </c>
      <c r="AP546" s="95">
        <v>738282</v>
      </c>
      <c r="AQ546" s="72">
        <v>507.44</v>
      </c>
      <c r="AR546" s="72">
        <v>356.53</v>
      </c>
      <c r="AS546" s="72">
        <v>863.97</v>
      </c>
      <c r="AT546" s="95">
        <v>5376808</v>
      </c>
      <c r="AU546" s="95">
        <v>3670795</v>
      </c>
      <c r="AV546" s="95">
        <v>883</v>
      </c>
      <c r="AW546" s="95">
        <v>858</v>
      </c>
      <c r="AX546" s="72">
        <v>493.21</v>
      </c>
      <c r="AY546" s="72">
        <v>334.81</v>
      </c>
      <c r="AZ546" s="72">
        <v>828.02</v>
      </c>
      <c r="BA546" s="95">
        <v>5007057</v>
      </c>
      <c r="BB546" s="95">
        <v>3310604</v>
      </c>
      <c r="BC546" s="95">
        <v>846</v>
      </c>
      <c r="BD546" s="95">
        <v>824</v>
      </c>
      <c r="BE546" s="72">
        <v>451.39</v>
      </c>
      <c r="BF546" s="72">
        <v>375.54</v>
      </c>
      <c r="BG546" s="72">
        <v>826.93</v>
      </c>
      <c r="BH546" s="95">
        <v>4549991</v>
      </c>
      <c r="BI546" s="95">
        <v>3668287</v>
      </c>
      <c r="BJ546" s="95">
        <v>840</v>
      </c>
      <c r="BK546" s="95">
        <v>814</v>
      </c>
      <c r="BL546" s="72">
        <v>400.02</v>
      </c>
      <c r="BM546" s="72">
        <v>350.98</v>
      </c>
      <c r="BN546" s="72">
        <v>751</v>
      </c>
      <c r="BO546" s="95">
        <v>3960160</v>
      </c>
      <c r="BP546" s="95">
        <v>3377816</v>
      </c>
      <c r="BQ546" s="95">
        <v>825</v>
      </c>
      <c r="BR546" s="95">
        <v>802</v>
      </c>
      <c r="BS546" s="72">
        <v>376.92</v>
      </c>
      <c r="BT546" s="72">
        <v>371.05</v>
      </c>
      <c r="BU546" s="72">
        <v>747.97</v>
      </c>
      <c r="BV546" s="95">
        <v>3365131</v>
      </c>
      <c r="BW546" s="95">
        <v>3196958</v>
      </c>
      <c r="BX546" s="95">
        <v>744</v>
      </c>
      <c r="BY546" s="95">
        <v>718</v>
      </c>
      <c r="BZ546" s="95">
        <v>871</v>
      </c>
      <c r="CA546" s="95">
        <v>835</v>
      </c>
      <c r="CB546" s="95">
        <v>827</v>
      </c>
      <c r="CC546" s="95">
        <v>814</v>
      </c>
      <c r="CD546" s="95">
        <v>731</v>
      </c>
      <c r="CE546" s="72">
        <v>650.75523149000003</v>
      </c>
      <c r="CF546" s="72">
        <v>676.59346364999999</v>
      </c>
      <c r="CG546" s="72">
        <v>712.40329333</v>
      </c>
      <c r="CH546" s="72">
        <v>716.50152150999998</v>
      </c>
      <c r="CI546" s="72">
        <v>731.52548966999996</v>
      </c>
      <c r="CJ546" s="96">
        <v>1.3276420353</v>
      </c>
      <c r="CK546" s="96">
        <v>1.2238072705</v>
      </c>
      <c r="CL546" s="96">
        <v>1.1607610573</v>
      </c>
      <c r="CM546" s="96">
        <v>1.0481485069000001</v>
      </c>
      <c r="CN546" s="96">
        <v>1.0224797503</v>
      </c>
      <c r="CO546" s="96">
        <v>1.0673072232</v>
      </c>
      <c r="CP546" s="96">
        <v>1.0836314971000001</v>
      </c>
      <c r="CQ546" s="96">
        <v>0.99584056389999998</v>
      </c>
      <c r="CR546" s="96">
        <v>1.0881574638</v>
      </c>
      <c r="CS546" s="95">
        <v>851</v>
      </c>
      <c r="CT546" s="95">
        <v>844</v>
      </c>
      <c r="CU546" s="95">
        <v>823</v>
      </c>
      <c r="CV546" s="95">
        <v>817</v>
      </c>
      <c r="CW546" s="95">
        <v>697</v>
      </c>
      <c r="CX546" s="96">
        <v>1.0790214410000001</v>
      </c>
      <c r="CY546" s="96">
        <v>1.1201434830000001</v>
      </c>
      <c r="CZ546" s="96">
        <v>1.0755946219999999</v>
      </c>
      <c r="DA546" s="96">
        <v>1.0182109509999999</v>
      </c>
      <c r="DB546" s="96">
        <v>1.0367886040000001</v>
      </c>
      <c r="DC546">
        <v>2013</v>
      </c>
      <c r="DD546" s="6">
        <v>803.2</v>
      </c>
      <c r="DE546" s="96">
        <v>1.8076614E-3</v>
      </c>
      <c r="DF546" s="72">
        <v>834.18</v>
      </c>
      <c r="DG546" s="96">
        <v>1</v>
      </c>
      <c r="DH546" s="72">
        <v>834.18</v>
      </c>
      <c r="DI546" s="72">
        <v>700.09795784000005</v>
      </c>
      <c r="DJ546" s="96">
        <v>0.89621426010000005</v>
      </c>
      <c r="DK546" s="72">
        <v>820.26419605000001</v>
      </c>
      <c r="DL546" s="96">
        <v>0.99442194409999995</v>
      </c>
      <c r="DM546" s="72">
        <v>815.68871650000006</v>
      </c>
      <c r="DN546" s="96">
        <v>1</v>
      </c>
      <c r="DO546" s="96">
        <v>5.6090000000000003E-3</v>
      </c>
      <c r="DP546" s="72">
        <v>4.58</v>
      </c>
      <c r="DQ546" s="72">
        <v>811.11</v>
      </c>
      <c r="DR546" t="s">
        <v>442</v>
      </c>
      <c r="DT546" t="s">
        <v>339</v>
      </c>
    </row>
    <row r="547" spans="1:124" x14ac:dyDescent="0.3">
      <c r="A547" t="s">
        <v>157</v>
      </c>
      <c r="B547">
        <v>11963</v>
      </c>
      <c r="C547" s="95">
        <v>3407</v>
      </c>
      <c r="D547" s="95">
        <v>12346376</v>
      </c>
      <c r="E547" s="95">
        <v>3325</v>
      </c>
      <c r="F547" s="95">
        <v>11405599</v>
      </c>
      <c r="G547" s="95">
        <v>599</v>
      </c>
      <c r="H547" s="95">
        <v>2169705</v>
      </c>
      <c r="I547" s="95">
        <v>544</v>
      </c>
      <c r="J547" s="95">
        <v>2082004</v>
      </c>
      <c r="K547" s="95">
        <v>3432</v>
      </c>
      <c r="L547" s="95">
        <v>12469431</v>
      </c>
      <c r="M547" s="95">
        <v>3328</v>
      </c>
      <c r="N547" s="95">
        <v>12174019</v>
      </c>
      <c r="O547" s="95">
        <v>612</v>
      </c>
      <c r="P547" s="95">
        <v>2538408</v>
      </c>
      <c r="Q547" s="95">
        <v>548</v>
      </c>
      <c r="R547" s="95">
        <v>2273102</v>
      </c>
      <c r="S547" s="95">
        <v>3515</v>
      </c>
      <c r="T547" s="95">
        <v>13894962</v>
      </c>
      <c r="U547" s="95">
        <v>3381</v>
      </c>
      <c r="V547" s="95">
        <v>13520217</v>
      </c>
      <c r="W547" s="95">
        <v>641</v>
      </c>
      <c r="X547" s="95">
        <v>2319923</v>
      </c>
      <c r="Y547" s="95">
        <v>564</v>
      </c>
      <c r="Z547" s="95">
        <v>2554221</v>
      </c>
      <c r="AA547" s="95">
        <v>3589</v>
      </c>
      <c r="AB547" s="95">
        <v>12934951</v>
      </c>
      <c r="AC547" s="95">
        <v>3454</v>
      </c>
      <c r="AD547" s="95">
        <v>13930127</v>
      </c>
      <c r="AE547" s="95">
        <v>662</v>
      </c>
      <c r="AF547" s="95">
        <v>2320021</v>
      </c>
      <c r="AG547" s="95">
        <v>590</v>
      </c>
      <c r="AH547" s="95">
        <v>2884210</v>
      </c>
      <c r="AI547" s="95">
        <v>3364</v>
      </c>
      <c r="AJ547" s="95">
        <v>11134308</v>
      </c>
      <c r="AK547" s="95">
        <v>3226</v>
      </c>
      <c r="AL547" s="95">
        <v>12991007</v>
      </c>
      <c r="AM547" s="95">
        <v>630</v>
      </c>
      <c r="AN547" s="95">
        <v>2077793</v>
      </c>
      <c r="AO547" s="95">
        <v>577</v>
      </c>
      <c r="AP547" s="95">
        <v>2858525</v>
      </c>
      <c r="AQ547" s="72">
        <v>301.97000000000003</v>
      </c>
      <c r="AR547" s="72">
        <v>290.51</v>
      </c>
      <c r="AS547" s="72">
        <v>592.48</v>
      </c>
      <c r="AT547" s="95">
        <v>14516081</v>
      </c>
      <c r="AU547" s="95">
        <v>13487603</v>
      </c>
      <c r="AV547" s="95">
        <v>4006</v>
      </c>
      <c r="AW547" s="95">
        <v>3869</v>
      </c>
      <c r="AX547" s="72">
        <v>309.26</v>
      </c>
      <c r="AY547" s="72">
        <v>310.61</v>
      </c>
      <c r="AZ547" s="72">
        <v>619.87</v>
      </c>
      <c r="BA547" s="95">
        <v>15007839</v>
      </c>
      <c r="BB547" s="95">
        <v>14447121</v>
      </c>
      <c r="BC547" s="95">
        <v>4044</v>
      </c>
      <c r="BD547" s="95">
        <v>3876</v>
      </c>
      <c r="BE547" s="72">
        <v>325.13</v>
      </c>
      <c r="BF547" s="72">
        <v>339.55</v>
      </c>
      <c r="BG547" s="72">
        <v>664.68</v>
      </c>
      <c r="BH547" s="95">
        <v>16214885</v>
      </c>
      <c r="BI547" s="95">
        <v>16074438</v>
      </c>
      <c r="BJ547" s="95">
        <v>4156</v>
      </c>
      <c r="BK547" s="95">
        <v>3945</v>
      </c>
      <c r="BL547" s="72">
        <v>299.05</v>
      </c>
      <c r="BM547" s="72">
        <v>346.49</v>
      </c>
      <c r="BN547" s="72">
        <v>645.54</v>
      </c>
      <c r="BO547" s="95">
        <v>15254972</v>
      </c>
      <c r="BP547" s="95">
        <v>16814337</v>
      </c>
      <c r="BQ547" s="95">
        <v>4251</v>
      </c>
      <c r="BR547" s="95">
        <v>4044</v>
      </c>
      <c r="BS547" s="72">
        <v>275.67</v>
      </c>
      <c r="BT547" s="72">
        <v>347.3</v>
      </c>
      <c r="BU547" s="72">
        <v>622.97</v>
      </c>
      <c r="BV547" s="95">
        <v>13212101</v>
      </c>
      <c r="BW547" s="95">
        <v>15849532</v>
      </c>
      <c r="BX547" s="95">
        <v>3994</v>
      </c>
      <c r="BY547" s="95">
        <v>3803</v>
      </c>
      <c r="BZ547" s="95">
        <v>3941</v>
      </c>
      <c r="CA547" s="95">
        <v>3963</v>
      </c>
      <c r="CB547" s="95">
        <v>4054</v>
      </c>
      <c r="CC547" s="95">
        <v>4153</v>
      </c>
      <c r="CD547" s="95">
        <v>3901</v>
      </c>
      <c r="CE547" s="72">
        <v>650.75523149000003</v>
      </c>
      <c r="CF547" s="72">
        <v>676.59346364999999</v>
      </c>
      <c r="CG547" s="72">
        <v>712.40329333</v>
      </c>
      <c r="CH547" s="72">
        <v>716.50152150999998</v>
      </c>
      <c r="CI547" s="72">
        <v>731.52548966999996</v>
      </c>
      <c r="CJ547" s="96">
        <v>0.91044984559999997</v>
      </c>
      <c r="CK547" s="96">
        <v>0.91616315159999995</v>
      </c>
      <c r="CL547" s="96">
        <v>0.93301084680000002</v>
      </c>
      <c r="CM547" s="96">
        <v>0.90096110139999996</v>
      </c>
      <c r="CN547" s="96">
        <v>0.85160395470000005</v>
      </c>
      <c r="CO547" s="96">
        <v>0.94792494029999996</v>
      </c>
      <c r="CP547" s="96">
        <v>0.95201396410000005</v>
      </c>
      <c r="CQ547" s="96">
        <v>0.99584056389999998</v>
      </c>
      <c r="CR547" s="96">
        <v>0.95599020830000003</v>
      </c>
      <c r="CS547" s="95">
        <v>3772</v>
      </c>
      <c r="CT547" s="95">
        <v>3888</v>
      </c>
      <c r="CU547" s="95">
        <v>3990</v>
      </c>
      <c r="CV547" s="95">
        <v>4090</v>
      </c>
      <c r="CW547" s="95">
        <v>3820</v>
      </c>
      <c r="CX547" s="96">
        <v>0.92356616199999997</v>
      </c>
      <c r="CY547" s="96">
        <v>0.93928398700000004</v>
      </c>
      <c r="CZ547" s="96">
        <v>0.94805622099999998</v>
      </c>
      <c r="DA547" s="96">
        <v>0.95688480899999995</v>
      </c>
      <c r="DB547" s="96">
        <v>0.97104212999999995</v>
      </c>
      <c r="DC547">
        <v>2013</v>
      </c>
      <c r="DD547" s="6">
        <v>3907.4</v>
      </c>
      <c r="DE547" s="96">
        <v>7.6037130000000002E-4</v>
      </c>
      <c r="DF547" s="72">
        <v>733.63</v>
      </c>
      <c r="DG547" s="96">
        <v>1</v>
      </c>
      <c r="DH547" s="72">
        <v>733.63</v>
      </c>
      <c r="DI547" s="72">
        <v>700.09795784000005</v>
      </c>
      <c r="DJ547" s="96">
        <v>1</v>
      </c>
      <c r="DK547" s="72">
        <v>733.63</v>
      </c>
      <c r="DL547" s="96">
        <v>1</v>
      </c>
      <c r="DM547" s="72">
        <v>733.63</v>
      </c>
      <c r="DN547" s="96">
        <v>1</v>
      </c>
      <c r="DO547" s="96">
        <v>2.9480000000000001E-3</v>
      </c>
      <c r="DP547" s="72">
        <v>2.16</v>
      </c>
      <c r="DQ547" s="72">
        <v>731.47</v>
      </c>
      <c r="DR547" t="s">
        <v>157</v>
      </c>
      <c r="DT547" t="s">
        <v>339</v>
      </c>
    </row>
    <row r="548" spans="1:124" x14ac:dyDescent="0.3">
      <c r="A548" t="s">
        <v>443</v>
      </c>
      <c r="B548">
        <v>11970</v>
      </c>
      <c r="C548" s="95">
        <v>9502</v>
      </c>
      <c r="D548" s="95">
        <v>34645564</v>
      </c>
      <c r="E548" s="95">
        <v>9092</v>
      </c>
      <c r="F548" s="95">
        <v>27899306</v>
      </c>
      <c r="G548" s="95">
        <v>2467</v>
      </c>
      <c r="H548" s="95">
        <v>8113716</v>
      </c>
      <c r="I548" s="95">
        <v>2296</v>
      </c>
      <c r="J548" s="95">
        <v>7320942</v>
      </c>
      <c r="K548" s="95">
        <v>9555</v>
      </c>
      <c r="L548" s="95">
        <v>37697192</v>
      </c>
      <c r="M548" s="95">
        <v>9095</v>
      </c>
      <c r="N548" s="95">
        <v>29795829</v>
      </c>
      <c r="O548" s="95">
        <v>2498</v>
      </c>
      <c r="P548" s="95">
        <v>8097561</v>
      </c>
      <c r="Q548" s="95">
        <v>2316</v>
      </c>
      <c r="R548" s="95">
        <v>7878766</v>
      </c>
      <c r="S548" s="95">
        <v>9979</v>
      </c>
      <c r="T548" s="95">
        <v>40493137</v>
      </c>
      <c r="U548" s="95">
        <v>9434</v>
      </c>
      <c r="V548" s="95">
        <v>31054250</v>
      </c>
      <c r="W548" s="95">
        <v>2582</v>
      </c>
      <c r="X548" s="95">
        <v>9767864</v>
      </c>
      <c r="Y548" s="95">
        <v>2393</v>
      </c>
      <c r="Z548" s="95">
        <v>8652500</v>
      </c>
      <c r="AA548" s="95">
        <v>10140</v>
      </c>
      <c r="AB548" s="95">
        <v>35649683</v>
      </c>
      <c r="AC548" s="95">
        <v>9594</v>
      </c>
      <c r="AD548" s="95">
        <v>34644203</v>
      </c>
      <c r="AE548" s="95">
        <v>2696</v>
      </c>
      <c r="AF548" s="95">
        <v>8786421</v>
      </c>
      <c r="AG548" s="95">
        <v>2513</v>
      </c>
      <c r="AH548" s="95">
        <v>9709940</v>
      </c>
      <c r="AI548" s="95">
        <v>9719</v>
      </c>
      <c r="AJ548" s="95">
        <v>34576252</v>
      </c>
      <c r="AK548" s="95">
        <v>9135</v>
      </c>
      <c r="AL548" s="95">
        <v>34514417.640000001</v>
      </c>
      <c r="AM548" s="95">
        <v>2816</v>
      </c>
      <c r="AN548" s="95">
        <v>8725341</v>
      </c>
      <c r="AO548" s="95">
        <v>2625</v>
      </c>
      <c r="AP548" s="95">
        <v>11357735</v>
      </c>
      <c r="AQ548" s="72">
        <v>297.70999999999998</v>
      </c>
      <c r="AR548" s="72">
        <v>257.73</v>
      </c>
      <c r="AS548" s="72">
        <v>555.44000000000005</v>
      </c>
      <c r="AT548" s="95">
        <v>42759280</v>
      </c>
      <c r="AU548" s="95">
        <v>35220248</v>
      </c>
      <c r="AV548" s="95">
        <v>11969</v>
      </c>
      <c r="AW548" s="95">
        <v>11388</v>
      </c>
      <c r="AX548" s="72">
        <v>316.62</v>
      </c>
      <c r="AY548" s="72">
        <v>275.13</v>
      </c>
      <c r="AZ548" s="72">
        <v>591.75</v>
      </c>
      <c r="BA548" s="95">
        <v>45794753</v>
      </c>
      <c r="BB548" s="95">
        <v>37674595</v>
      </c>
      <c r="BC548" s="95">
        <v>12053</v>
      </c>
      <c r="BD548" s="95">
        <v>11411</v>
      </c>
      <c r="BE548" s="72">
        <v>333.45</v>
      </c>
      <c r="BF548" s="72">
        <v>279.77</v>
      </c>
      <c r="BG548" s="72">
        <v>613.22</v>
      </c>
      <c r="BH548" s="95">
        <v>50261001</v>
      </c>
      <c r="BI548" s="95">
        <v>39706750</v>
      </c>
      <c r="BJ548" s="95">
        <v>12561</v>
      </c>
      <c r="BK548" s="95">
        <v>11827</v>
      </c>
      <c r="BL548" s="72">
        <v>288.49</v>
      </c>
      <c r="BM548" s="72">
        <v>305.29000000000002</v>
      </c>
      <c r="BN548" s="72">
        <v>593.78</v>
      </c>
      <c r="BO548" s="95">
        <v>44436104</v>
      </c>
      <c r="BP548" s="95">
        <v>44354143</v>
      </c>
      <c r="BQ548" s="95">
        <v>12836</v>
      </c>
      <c r="BR548" s="95">
        <v>12107</v>
      </c>
      <c r="BS548" s="72">
        <v>287.87</v>
      </c>
      <c r="BT548" s="72">
        <v>325.06</v>
      </c>
      <c r="BU548" s="72">
        <v>612.92999999999995</v>
      </c>
      <c r="BV548" s="95">
        <v>43301593</v>
      </c>
      <c r="BW548" s="95">
        <v>45872152.640000001</v>
      </c>
      <c r="BX548" s="95">
        <v>12535</v>
      </c>
      <c r="BY548" s="95">
        <v>11760</v>
      </c>
      <c r="BZ548" s="95">
        <v>11692</v>
      </c>
      <c r="CA548" s="95">
        <v>11743</v>
      </c>
      <c r="CB548" s="95">
        <v>12207</v>
      </c>
      <c r="CC548" s="95">
        <v>12490</v>
      </c>
      <c r="CD548" s="95">
        <v>12156</v>
      </c>
      <c r="CE548" s="72">
        <v>650.75523149000003</v>
      </c>
      <c r="CF548" s="72">
        <v>676.59346364999999</v>
      </c>
      <c r="CG548" s="72">
        <v>712.40329333</v>
      </c>
      <c r="CH548" s="72">
        <v>716.50152150999998</v>
      </c>
      <c r="CI548" s="72">
        <v>731.52548966999996</v>
      </c>
      <c r="CJ548" s="96">
        <v>0.85353136340000002</v>
      </c>
      <c r="CK548" s="96">
        <v>0.87460200519999998</v>
      </c>
      <c r="CL548" s="96">
        <v>0.86077648120000005</v>
      </c>
      <c r="CM548" s="96">
        <v>0.82872119899999996</v>
      </c>
      <c r="CN548" s="96">
        <v>0.83787921089999995</v>
      </c>
      <c r="CO548" s="96">
        <v>0.93993270230000003</v>
      </c>
      <c r="CP548" s="96">
        <v>0.90549254209999996</v>
      </c>
      <c r="CQ548" s="96">
        <v>0.99584056389999998</v>
      </c>
      <c r="CR548" s="96">
        <v>0.90927448190000004</v>
      </c>
      <c r="CS548" s="95">
        <v>10880</v>
      </c>
      <c r="CT548" s="95">
        <v>11010</v>
      </c>
      <c r="CU548" s="95">
        <v>11338</v>
      </c>
      <c r="CV548" s="95">
        <v>11552</v>
      </c>
      <c r="CW548" s="95">
        <v>11118</v>
      </c>
      <c r="CX548" s="96">
        <v>0.93908732699999997</v>
      </c>
      <c r="CY548" s="96">
        <v>0.92793789800000004</v>
      </c>
      <c r="CZ548" s="96">
        <v>0.93413343599999998</v>
      </c>
      <c r="DA548" s="96">
        <v>0.94183404999999998</v>
      </c>
      <c r="DB548" s="96">
        <v>0.95657672000000005</v>
      </c>
      <c r="DC548">
        <v>2013</v>
      </c>
      <c r="DD548" s="6">
        <v>11698.6</v>
      </c>
      <c r="DE548" s="96">
        <v>1.5496181E-3</v>
      </c>
      <c r="DF548" s="72">
        <v>697.23</v>
      </c>
      <c r="DG548" s="96">
        <v>1</v>
      </c>
      <c r="DH548" s="72">
        <v>697.23</v>
      </c>
      <c r="DI548" s="72">
        <v>694.28282756999999</v>
      </c>
      <c r="DJ548" s="96">
        <v>1</v>
      </c>
      <c r="DK548" s="72">
        <v>697.23</v>
      </c>
      <c r="DL548" s="96">
        <v>1</v>
      </c>
      <c r="DM548" s="72">
        <v>697.23</v>
      </c>
      <c r="DN548" s="96">
        <v>1</v>
      </c>
      <c r="DO548" s="96">
        <v>5.6049999999999997E-3</v>
      </c>
      <c r="DP548" s="72">
        <v>3.91</v>
      </c>
      <c r="DQ548" s="72">
        <v>693.32</v>
      </c>
      <c r="DR548" t="s">
        <v>443</v>
      </c>
      <c r="DT548" t="s">
        <v>339</v>
      </c>
    </row>
    <row r="549" spans="1:124" x14ac:dyDescent="0.3">
      <c r="A549" t="s">
        <v>66</v>
      </c>
      <c r="B549">
        <v>11971</v>
      </c>
      <c r="C549" s="95">
        <v>1111</v>
      </c>
      <c r="D549" s="95">
        <v>4617755</v>
      </c>
      <c r="E549" s="95">
        <v>1095</v>
      </c>
      <c r="F549" s="95">
        <v>3606066</v>
      </c>
      <c r="G549" s="95">
        <v>336</v>
      </c>
      <c r="H549" s="95">
        <v>1087480</v>
      </c>
      <c r="I549" s="95">
        <v>308</v>
      </c>
      <c r="J549" s="95">
        <v>880804</v>
      </c>
      <c r="K549" s="95">
        <v>1100</v>
      </c>
      <c r="L549" s="95">
        <v>4415340</v>
      </c>
      <c r="M549" s="95">
        <v>1081</v>
      </c>
      <c r="N549" s="95">
        <v>3690103</v>
      </c>
      <c r="O549" s="95">
        <v>352</v>
      </c>
      <c r="P549" s="95">
        <v>1319975</v>
      </c>
      <c r="Q549" s="95">
        <v>320</v>
      </c>
      <c r="R549" s="95">
        <v>1012463</v>
      </c>
      <c r="S549" s="95">
        <v>1105</v>
      </c>
      <c r="T549" s="95">
        <v>5833020</v>
      </c>
      <c r="U549" s="95">
        <v>1085</v>
      </c>
      <c r="V549" s="95">
        <v>4367357</v>
      </c>
      <c r="W549" s="95">
        <v>358</v>
      </c>
      <c r="X549" s="95">
        <v>1072689</v>
      </c>
      <c r="Y549" s="95">
        <v>325</v>
      </c>
      <c r="Z549" s="95">
        <v>1204759</v>
      </c>
      <c r="AA549" s="95">
        <v>1102</v>
      </c>
      <c r="AB549" s="95">
        <v>4970798</v>
      </c>
      <c r="AC549" s="95">
        <v>1079</v>
      </c>
      <c r="AD549" s="95">
        <v>4227156</v>
      </c>
      <c r="AE549" s="95">
        <v>342</v>
      </c>
      <c r="AF549" s="95">
        <v>1283154</v>
      </c>
      <c r="AG549" s="95">
        <v>309</v>
      </c>
      <c r="AH549" s="95">
        <v>1286105</v>
      </c>
      <c r="AI549" s="95">
        <v>971</v>
      </c>
      <c r="AJ549" s="95">
        <v>4365746</v>
      </c>
      <c r="AK549" s="95">
        <v>938</v>
      </c>
      <c r="AL549" s="95">
        <v>3862620</v>
      </c>
      <c r="AM549" s="95">
        <v>309</v>
      </c>
      <c r="AN549" s="95">
        <v>955703</v>
      </c>
      <c r="AO549" s="95">
        <v>274</v>
      </c>
      <c r="AP549" s="95">
        <v>1024161</v>
      </c>
      <c r="AQ549" s="72">
        <v>328.57</v>
      </c>
      <c r="AR549" s="72">
        <v>266.5</v>
      </c>
      <c r="AS549" s="72">
        <v>595.07000000000005</v>
      </c>
      <c r="AT549" s="95">
        <v>5705235</v>
      </c>
      <c r="AU549" s="95">
        <v>4486870</v>
      </c>
      <c r="AV549" s="95">
        <v>1447</v>
      </c>
      <c r="AW549" s="95">
        <v>1403</v>
      </c>
      <c r="AX549" s="72">
        <v>329.16</v>
      </c>
      <c r="AY549" s="72">
        <v>279.70999999999998</v>
      </c>
      <c r="AZ549" s="72">
        <v>608.87</v>
      </c>
      <c r="BA549" s="95">
        <v>5735315</v>
      </c>
      <c r="BB549" s="95">
        <v>4702566</v>
      </c>
      <c r="BC549" s="95">
        <v>1452</v>
      </c>
      <c r="BD549" s="95">
        <v>1401</v>
      </c>
      <c r="BE549" s="72">
        <v>393.35</v>
      </c>
      <c r="BF549" s="72">
        <v>329.32</v>
      </c>
      <c r="BG549" s="72">
        <v>722.67</v>
      </c>
      <c r="BH549" s="95">
        <v>6905709</v>
      </c>
      <c r="BI549" s="95">
        <v>5572116</v>
      </c>
      <c r="BJ549" s="95">
        <v>1463</v>
      </c>
      <c r="BK549" s="95">
        <v>1410</v>
      </c>
      <c r="BL549" s="72">
        <v>360.92</v>
      </c>
      <c r="BM549" s="72">
        <v>331.01</v>
      </c>
      <c r="BN549" s="72">
        <v>691.93</v>
      </c>
      <c r="BO549" s="95">
        <v>6253952</v>
      </c>
      <c r="BP549" s="95">
        <v>5513261</v>
      </c>
      <c r="BQ549" s="95">
        <v>1444</v>
      </c>
      <c r="BR549" s="95">
        <v>1388</v>
      </c>
      <c r="BS549" s="72">
        <v>346.45</v>
      </c>
      <c r="BT549" s="72">
        <v>336</v>
      </c>
      <c r="BU549" s="72">
        <v>682.45</v>
      </c>
      <c r="BV549" s="95">
        <v>5321449</v>
      </c>
      <c r="BW549" s="95">
        <v>4886781</v>
      </c>
      <c r="BX549" s="95">
        <v>1280</v>
      </c>
      <c r="BY549" s="95">
        <v>1212</v>
      </c>
      <c r="BZ549" s="95">
        <v>1426</v>
      </c>
      <c r="CA549" s="95">
        <v>1427</v>
      </c>
      <c r="CB549" s="95">
        <v>1437</v>
      </c>
      <c r="CC549" s="95">
        <v>1417</v>
      </c>
      <c r="CD549" s="95">
        <v>1247</v>
      </c>
      <c r="CE549" s="72">
        <v>650.75523149000003</v>
      </c>
      <c r="CF549" s="72">
        <v>676.59346364999999</v>
      </c>
      <c r="CG549" s="72">
        <v>712.40329333</v>
      </c>
      <c r="CH549" s="72">
        <v>716.50152150999998</v>
      </c>
      <c r="CI549" s="72">
        <v>731.52548966999996</v>
      </c>
      <c r="CJ549" s="96">
        <v>0.91442983659999999</v>
      </c>
      <c r="CK549" s="96">
        <v>0.89990523509999998</v>
      </c>
      <c r="CL549" s="96">
        <v>1.0144113689000001</v>
      </c>
      <c r="CM549" s="96">
        <v>0.96570625349999994</v>
      </c>
      <c r="CN549" s="96">
        <v>0.93291349329999995</v>
      </c>
      <c r="CO549" s="96">
        <v>1.0711182681</v>
      </c>
      <c r="CP549" s="96">
        <v>0.882697332</v>
      </c>
      <c r="CQ549" s="96">
        <v>0.99584056389999998</v>
      </c>
      <c r="CR549" s="96">
        <v>0.88638406380000001</v>
      </c>
      <c r="CS549" s="95">
        <v>1256</v>
      </c>
      <c r="CT549" s="95">
        <v>1262</v>
      </c>
      <c r="CU549" s="95">
        <v>1276</v>
      </c>
      <c r="CV549" s="95">
        <v>1254</v>
      </c>
      <c r="CW549" s="95">
        <v>1070</v>
      </c>
      <c r="CX549" s="96">
        <v>1.06183304</v>
      </c>
      <c r="CY549" s="96">
        <v>1.0751464930000001</v>
      </c>
      <c r="CZ549" s="96">
        <v>1.0720717820000001</v>
      </c>
      <c r="DA549" s="96">
        <v>1.0791550999999999</v>
      </c>
      <c r="DB549" s="96">
        <v>1.066710563</v>
      </c>
      <c r="DC549">
        <v>2013</v>
      </c>
      <c r="DD549" s="6">
        <v>1362.8</v>
      </c>
      <c r="DE549" s="96">
        <v>2.9405850999999999E-3</v>
      </c>
      <c r="DF549" s="72">
        <v>678.73</v>
      </c>
      <c r="DG549" s="96">
        <v>1</v>
      </c>
      <c r="DH549" s="72">
        <v>678.73</v>
      </c>
      <c r="DI549" s="72">
        <v>700.09795784000005</v>
      </c>
      <c r="DJ549" s="96">
        <v>1</v>
      </c>
      <c r="DK549" s="72">
        <v>678.73</v>
      </c>
      <c r="DL549" s="96">
        <v>1</v>
      </c>
      <c r="DM549" s="72">
        <v>678.73</v>
      </c>
      <c r="DN549" s="96">
        <v>1</v>
      </c>
      <c r="DO549" s="96">
        <v>8.6280000000000003E-3</v>
      </c>
      <c r="DP549" s="72">
        <v>5.86</v>
      </c>
      <c r="DQ549" s="72">
        <v>672.87</v>
      </c>
      <c r="DR549" t="s">
        <v>66</v>
      </c>
      <c r="DT549" t="s">
        <v>339</v>
      </c>
    </row>
    <row r="550" spans="1:124" x14ac:dyDescent="0.3">
      <c r="A550" t="s">
        <v>444</v>
      </c>
      <c r="B550">
        <v>11972</v>
      </c>
      <c r="C550" s="95">
        <v>1714</v>
      </c>
      <c r="D550" s="95">
        <v>7611392</v>
      </c>
      <c r="E550" s="95">
        <v>1665</v>
      </c>
      <c r="F550" s="95">
        <v>5233545</v>
      </c>
      <c r="G550" s="95">
        <v>427</v>
      </c>
      <c r="H550" s="95">
        <v>1535029</v>
      </c>
      <c r="I550" s="95">
        <v>401</v>
      </c>
      <c r="J550" s="95">
        <v>1130187</v>
      </c>
      <c r="K550" s="95">
        <v>1687</v>
      </c>
      <c r="L550" s="95">
        <v>8563902</v>
      </c>
      <c r="M550" s="95">
        <v>1635</v>
      </c>
      <c r="N550" s="95">
        <v>5373089</v>
      </c>
      <c r="O550" s="95">
        <v>417</v>
      </c>
      <c r="P550" s="95">
        <v>986561</v>
      </c>
      <c r="Q550" s="95">
        <v>389</v>
      </c>
      <c r="R550" s="95">
        <v>1286377</v>
      </c>
      <c r="S550" s="95">
        <v>1648</v>
      </c>
      <c r="T550" s="95">
        <v>7114040</v>
      </c>
      <c r="U550" s="95">
        <v>1586</v>
      </c>
      <c r="V550" s="95">
        <v>5256852</v>
      </c>
      <c r="W550" s="95">
        <v>403</v>
      </c>
      <c r="X550" s="95">
        <v>1680270</v>
      </c>
      <c r="Y550" s="95">
        <v>375</v>
      </c>
      <c r="Z550" s="95">
        <v>1314913</v>
      </c>
      <c r="AA550" s="95">
        <v>1650</v>
      </c>
      <c r="AB550" s="95">
        <v>8028132</v>
      </c>
      <c r="AC550" s="95">
        <v>1582</v>
      </c>
      <c r="AD550" s="95">
        <v>5637390</v>
      </c>
      <c r="AE550" s="95">
        <v>397</v>
      </c>
      <c r="AF550" s="95">
        <v>1650350</v>
      </c>
      <c r="AG550" s="95">
        <v>366</v>
      </c>
      <c r="AH550" s="95">
        <v>1439640</v>
      </c>
      <c r="AI550" s="95">
        <v>1519</v>
      </c>
      <c r="AJ550" s="95">
        <v>7749289</v>
      </c>
      <c r="AK550" s="95">
        <v>1450</v>
      </c>
      <c r="AL550" s="95">
        <v>5569002</v>
      </c>
      <c r="AM550" s="95">
        <v>373</v>
      </c>
      <c r="AN550" s="95">
        <v>1643849</v>
      </c>
      <c r="AO550" s="95">
        <v>347</v>
      </c>
      <c r="AP550" s="95">
        <v>1374325</v>
      </c>
      <c r="AQ550" s="72">
        <v>356</v>
      </c>
      <c r="AR550" s="72">
        <v>256.68</v>
      </c>
      <c r="AS550" s="72">
        <v>612.67999999999995</v>
      </c>
      <c r="AT550" s="95">
        <v>9146421</v>
      </c>
      <c r="AU550" s="95">
        <v>6363732</v>
      </c>
      <c r="AV550" s="95">
        <v>2141</v>
      </c>
      <c r="AW550" s="95">
        <v>2066</v>
      </c>
      <c r="AX550" s="72">
        <v>378.27</v>
      </c>
      <c r="AY550" s="72">
        <v>274.19</v>
      </c>
      <c r="AZ550" s="72">
        <v>652.46</v>
      </c>
      <c r="BA550" s="95">
        <v>9550463</v>
      </c>
      <c r="BB550" s="95">
        <v>6659466</v>
      </c>
      <c r="BC550" s="95">
        <v>2104</v>
      </c>
      <c r="BD550" s="95">
        <v>2024</v>
      </c>
      <c r="BE550" s="72">
        <v>357.32</v>
      </c>
      <c r="BF550" s="72">
        <v>279.27</v>
      </c>
      <c r="BG550" s="72">
        <v>636.59</v>
      </c>
      <c r="BH550" s="95">
        <v>8794310</v>
      </c>
      <c r="BI550" s="95">
        <v>6571765</v>
      </c>
      <c r="BJ550" s="95">
        <v>2051</v>
      </c>
      <c r="BK550" s="95">
        <v>1961</v>
      </c>
      <c r="BL550" s="72">
        <v>394.01</v>
      </c>
      <c r="BM550" s="72">
        <v>302.75</v>
      </c>
      <c r="BN550" s="72">
        <v>696.76</v>
      </c>
      <c r="BO550" s="95">
        <v>9678482</v>
      </c>
      <c r="BP550" s="95">
        <v>7077030</v>
      </c>
      <c r="BQ550" s="95">
        <v>2047</v>
      </c>
      <c r="BR550" s="95">
        <v>1948</v>
      </c>
      <c r="BS550" s="72">
        <v>413.72</v>
      </c>
      <c r="BT550" s="72">
        <v>321.99</v>
      </c>
      <c r="BU550" s="72">
        <v>735.71</v>
      </c>
      <c r="BV550" s="95">
        <v>9393138</v>
      </c>
      <c r="BW550" s="95">
        <v>6943327</v>
      </c>
      <c r="BX550" s="95">
        <v>1892</v>
      </c>
      <c r="BY550" s="95">
        <v>1797</v>
      </c>
      <c r="BZ550" s="95">
        <v>2105</v>
      </c>
      <c r="CA550" s="95">
        <v>2065</v>
      </c>
      <c r="CB550" s="95">
        <v>2008</v>
      </c>
      <c r="CC550" s="95">
        <v>2000</v>
      </c>
      <c r="CD550" s="95">
        <v>1846</v>
      </c>
      <c r="CE550" s="72">
        <v>650.75523149000003</v>
      </c>
      <c r="CF550" s="72">
        <v>676.59346364999999</v>
      </c>
      <c r="CG550" s="72">
        <v>712.40329333</v>
      </c>
      <c r="CH550" s="72">
        <v>716.50152150999998</v>
      </c>
      <c r="CI550" s="72">
        <v>731.52548966999996</v>
      </c>
      <c r="CJ550" s="96">
        <v>0.94149070239999999</v>
      </c>
      <c r="CK550" s="96">
        <v>0.96433092399999998</v>
      </c>
      <c r="CL550" s="96">
        <v>0.89358093370000002</v>
      </c>
      <c r="CM550" s="96">
        <v>0.97244734180000003</v>
      </c>
      <c r="CN550" s="96">
        <v>1.0057202523</v>
      </c>
      <c r="CO550" s="96">
        <v>1.0147825507999999</v>
      </c>
      <c r="CP550" s="96">
        <v>0.94159485700000001</v>
      </c>
      <c r="CQ550" s="96">
        <v>0.99584056389999998</v>
      </c>
      <c r="CR550" s="96">
        <v>0.94552758410000004</v>
      </c>
      <c r="CS550" s="95">
        <v>1887</v>
      </c>
      <c r="CT550" s="95">
        <v>1908</v>
      </c>
      <c r="CU550" s="95">
        <v>1844</v>
      </c>
      <c r="CV550" s="95">
        <v>1853</v>
      </c>
      <c r="CW550" s="95">
        <v>1740</v>
      </c>
      <c r="CX550" s="96">
        <v>1.0207336849999999</v>
      </c>
      <c r="CY550" s="96">
        <v>1.016952297</v>
      </c>
      <c r="CZ550" s="96">
        <v>1.006274874</v>
      </c>
      <c r="DA550" s="96">
        <v>1.0015185769999999</v>
      </c>
      <c r="DB550" s="96">
        <v>1.0290909610000001</v>
      </c>
      <c r="DC550">
        <v>2013</v>
      </c>
      <c r="DD550" s="6">
        <v>1959.2</v>
      </c>
      <c r="DE550" s="96">
        <v>6.9556992000000002E-3</v>
      </c>
      <c r="DF550" s="72">
        <v>721.1</v>
      </c>
      <c r="DG550" s="96">
        <v>1</v>
      </c>
      <c r="DH550" s="72">
        <v>721.1</v>
      </c>
      <c r="DI550" s="72">
        <v>700.09795784000005</v>
      </c>
      <c r="DJ550" s="96">
        <v>1</v>
      </c>
      <c r="DK550" s="72">
        <v>721.1</v>
      </c>
      <c r="DL550" s="96">
        <v>1</v>
      </c>
      <c r="DM550" s="72">
        <v>721.1</v>
      </c>
      <c r="DN550" s="96">
        <v>1</v>
      </c>
      <c r="DO550" s="96">
        <v>2.0504000000000001E-2</v>
      </c>
      <c r="DP550" s="72">
        <v>14.79</v>
      </c>
      <c r="DQ550" s="72">
        <v>706.31</v>
      </c>
      <c r="DR550" t="s">
        <v>444</v>
      </c>
      <c r="DT550" t="s">
        <v>339</v>
      </c>
    </row>
    <row r="551" spans="1:124" x14ac:dyDescent="0.3">
      <c r="A551" t="s">
        <v>445</v>
      </c>
      <c r="B551">
        <v>11973</v>
      </c>
      <c r="C551" s="95">
        <v>1365</v>
      </c>
      <c r="D551" s="95">
        <v>5648765</v>
      </c>
      <c r="E551" s="95">
        <v>1336</v>
      </c>
      <c r="F551" s="95">
        <v>4430235</v>
      </c>
      <c r="G551" s="95">
        <v>535</v>
      </c>
      <c r="H551" s="95">
        <v>1253801</v>
      </c>
      <c r="I551" s="95">
        <v>496</v>
      </c>
      <c r="J551" s="95">
        <v>1393747</v>
      </c>
      <c r="K551" s="95">
        <v>1340</v>
      </c>
      <c r="L551" s="95">
        <v>6304017</v>
      </c>
      <c r="M551" s="95">
        <v>1306</v>
      </c>
      <c r="N551" s="95">
        <v>4706307</v>
      </c>
      <c r="O551" s="95">
        <v>507</v>
      </c>
      <c r="P551" s="95">
        <v>1715029</v>
      </c>
      <c r="Q551" s="95">
        <v>462</v>
      </c>
      <c r="R551" s="95">
        <v>1459860</v>
      </c>
      <c r="S551" s="95">
        <v>1348</v>
      </c>
      <c r="T551" s="95">
        <v>5464977</v>
      </c>
      <c r="U551" s="95">
        <v>1315</v>
      </c>
      <c r="V551" s="95">
        <v>4920222</v>
      </c>
      <c r="W551" s="95">
        <v>497</v>
      </c>
      <c r="X551" s="95">
        <v>1692920</v>
      </c>
      <c r="Y551" s="95">
        <v>448</v>
      </c>
      <c r="Z551" s="95">
        <v>1459805</v>
      </c>
      <c r="AA551" s="95">
        <v>1318</v>
      </c>
      <c r="AB551" s="95">
        <v>5668929</v>
      </c>
      <c r="AC551" s="95">
        <v>1287</v>
      </c>
      <c r="AD551" s="95">
        <v>5159901</v>
      </c>
      <c r="AE551" s="95">
        <v>488</v>
      </c>
      <c r="AF551" s="95">
        <v>1297663</v>
      </c>
      <c r="AG551" s="95">
        <v>443</v>
      </c>
      <c r="AH551" s="95">
        <v>1531828</v>
      </c>
      <c r="AI551" s="95">
        <v>1025</v>
      </c>
      <c r="AJ551" s="95">
        <v>4548676</v>
      </c>
      <c r="AK551" s="95">
        <v>986</v>
      </c>
      <c r="AL551" s="95">
        <v>4127635.74</v>
      </c>
      <c r="AM551" s="95">
        <v>453</v>
      </c>
      <c r="AN551" s="95">
        <v>1957786</v>
      </c>
      <c r="AO551" s="95">
        <v>408</v>
      </c>
      <c r="AP551" s="95">
        <v>1552060</v>
      </c>
      <c r="AQ551" s="72">
        <v>302.74</v>
      </c>
      <c r="AR551" s="72">
        <v>264.92</v>
      </c>
      <c r="AS551" s="72">
        <v>567.66</v>
      </c>
      <c r="AT551" s="95">
        <v>6902566</v>
      </c>
      <c r="AU551" s="95">
        <v>5823982</v>
      </c>
      <c r="AV551" s="95">
        <v>1900</v>
      </c>
      <c r="AW551" s="95">
        <v>1832</v>
      </c>
      <c r="AX551" s="72">
        <v>361.8</v>
      </c>
      <c r="AY551" s="72">
        <v>290.64</v>
      </c>
      <c r="AZ551" s="72">
        <v>652.44000000000005</v>
      </c>
      <c r="BA551" s="95">
        <v>8019046</v>
      </c>
      <c r="BB551" s="95">
        <v>6166167</v>
      </c>
      <c r="BC551" s="95">
        <v>1847</v>
      </c>
      <c r="BD551" s="95">
        <v>1768</v>
      </c>
      <c r="BE551" s="72">
        <v>323.3</v>
      </c>
      <c r="BF551" s="72">
        <v>301.57</v>
      </c>
      <c r="BG551" s="72">
        <v>624.87</v>
      </c>
      <c r="BH551" s="95">
        <v>7157897</v>
      </c>
      <c r="BI551" s="95">
        <v>6380027</v>
      </c>
      <c r="BJ551" s="95">
        <v>1845</v>
      </c>
      <c r="BK551" s="95">
        <v>1763</v>
      </c>
      <c r="BL551" s="72">
        <v>321.45999999999998</v>
      </c>
      <c r="BM551" s="72">
        <v>322.33999999999997</v>
      </c>
      <c r="BN551" s="72">
        <v>643.79999999999995</v>
      </c>
      <c r="BO551" s="95">
        <v>6966592</v>
      </c>
      <c r="BP551" s="95">
        <v>6691729</v>
      </c>
      <c r="BQ551" s="95">
        <v>1806</v>
      </c>
      <c r="BR551" s="95">
        <v>1730</v>
      </c>
      <c r="BS551" s="72">
        <v>366.85</v>
      </c>
      <c r="BT551" s="72">
        <v>339.53</v>
      </c>
      <c r="BU551" s="72">
        <v>706.38</v>
      </c>
      <c r="BV551" s="95">
        <v>6506462</v>
      </c>
      <c r="BW551" s="95">
        <v>5679695.7400000002</v>
      </c>
      <c r="BX551" s="95">
        <v>1478</v>
      </c>
      <c r="BY551" s="95">
        <v>1394</v>
      </c>
      <c r="BZ551" s="95">
        <v>1868</v>
      </c>
      <c r="CA551" s="95">
        <v>1809</v>
      </c>
      <c r="CB551" s="95">
        <v>1805</v>
      </c>
      <c r="CC551" s="95">
        <v>1770</v>
      </c>
      <c r="CD551" s="95">
        <v>1437</v>
      </c>
      <c r="CE551" s="72">
        <v>650.75523149000003</v>
      </c>
      <c r="CF551" s="72">
        <v>676.59346364999999</v>
      </c>
      <c r="CG551" s="72">
        <v>712.40329333</v>
      </c>
      <c r="CH551" s="72">
        <v>716.50152150999998</v>
      </c>
      <c r="CI551" s="72">
        <v>731.52548966999996</v>
      </c>
      <c r="CJ551" s="96">
        <v>0.87230954520000004</v>
      </c>
      <c r="CK551" s="96">
        <v>0.96430136420000001</v>
      </c>
      <c r="CL551" s="96">
        <v>0.87712957790000001</v>
      </c>
      <c r="CM551" s="96">
        <v>0.89853263480000001</v>
      </c>
      <c r="CN551" s="96">
        <v>0.96562595559999997</v>
      </c>
      <c r="CO551" s="96">
        <v>0.97438031830000005</v>
      </c>
      <c r="CP551" s="96">
        <v>0.93965343749999997</v>
      </c>
      <c r="CQ551" s="96">
        <v>0.99584056389999998</v>
      </c>
      <c r="CR551" s="96">
        <v>0.94357805589999999</v>
      </c>
      <c r="CS551" s="95">
        <v>1714</v>
      </c>
      <c r="CT551" s="95">
        <v>1691</v>
      </c>
      <c r="CU551" s="95">
        <v>1680</v>
      </c>
      <c r="CV551" s="95">
        <v>1675</v>
      </c>
      <c r="CW551" s="95">
        <v>1359</v>
      </c>
      <c r="CX551" s="96">
        <v>0.98025010599999995</v>
      </c>
      <c r="CY551" s="96">
        <v>0.97218106400000004</v>
      </c>
      <c r="CZ551" s="96">
        <v>0.99134259700000005</v>
      </c>
      <c r="DA551" s="96">
        <v>0.96131261400000001</v>
      </c>
      <c r="DB551" s="96">
        <v>0.96485117899999995</v>
      </c>
      <c r="DC551">
        <v>2013</v>
      </c>
      <c r="DD551" s="6">
        <v>1697.4</v>
      </c>
      <c r="DE551" s="96">
        <v>5.9652307999999996E-3</v>
      </c>
      <c r="DF551" s="72">
        <v>720.34</v>
      </c>
      <c r="DG551" s="96">
        <v>1</v>
      </c>
      <c r="DH551" s="72">
        <v>720.34</v>
      </c>
      <c r="DI551" s="72">
        <v>700.09795784000005</v>
      </c>
      <c r="DJ551" s="96">
        <v>1</v>
      </c>
      <c r="DK551" s="72">
        <v>720.34</v>
      </c>
      <c r="DL551" s="96">
        <v>1</v>
      </c>
      <c r="DM551" s="72">
        <v>720.34</v>
      </c>
      <c r="DN551" s="96">
        <v>1</v>
      </c>
      <c r="DO551" s="96">
        <v>1.6506E-2</v>
      </c>
      <c r="DP551" s="72">
        <v>11.89</v>
      </c>
      <c r="DQ551" s="72">
        <v>708.45</v>
      </c>
      <c r="DR551" t="s">
        <v>445</v>
      </c>
      <c r="DT551" t="s">
        <v>339</v>
      </c>
    </row>
    <row r="552" spans="1:124" x14ac:dyDescent="0.3">
      <c r="A552" t="s">
        <v>446</v>
      </c>
      <c r="B552">
        <v>11980</v>
      </c>
      <c r="C552" s="95">
        <v>2156</v>
      </c>
      <c r="D552" s="95">
        <v>8296033</v>
      </c>
      <c r="E552" s="95">
        <v>2124</v>
      </c>
      <c r="F552" s="95">
        <v>7047472</v>
      </c>
      <c r="G552" s="95">
        <v>559</v>
      </c>
      <c r="H552" s="95">
        <v>1339551</v>
      </c>
      <c r="I552" s="95">
        <v>532</v>
      </c>
      <c r="J552" s="95">
        <v>1767158</v>
      </c>
      <c r="K552" s="95">
        <v>2116</v>
      </c>
      <c r="L552" s="95">
        <v>8116698</v>
      </c>
      <c r="M552" s="95">
        <v>2074</v>
      </c>
      <c r="N552" s="95">
        <v>6994976</v>
      </c>
      <c r="O552" s="95">
        <v>565</v>
      </c>
      <c r="P552" s="95">
        <v>1501968</v>
      </c>
      <c r="Q552" s="95">
        <v>535</v>
      </c>
      <c r="R552" s="95">
        <v>1859366</v>
      </c>
      <c r="S552" s="95">
        <v>2086</v>
      </c>
      <c r="T552" s="95">
        <v>8974045</v>
      </c>
      <c r="U552" s="95">
        <v>2036</v>
      </c>
      <c r="V552" s="95">
        <v>7154496</v>
      </c>
      <c r="W552" s="95">
        <v>561</v>
      </c>
      <c r="X552" s="95">
        <v>1595739</v>
      </c>
      <c r="Y552" s="95">
        <v>531</v>
      </c>
      <c r="Z552" s="95">
        <v>2027302</v>
      </c>
      <c r="AA552" s="95">
        <v>2121</v>
      </c>
      <c r="AB552" s="95">
        <v>7772018</v>
      </c>
      <c r="AC552" s="95">
        <v>2057</v>
      </c>
      <c r="AD552" s="95">
        <v>8061970</v>
      </c>
      <c r="AE552" s="95">
        <v>550</v>
      </c>
      <c r="AF552" s="95">
        <v>1253540</v>
      </c>
      <c r="AG552" s="95">
        <v>518</v>
      </c>
      <c r="AH552" s="95">
        <v>1921200</v>
      </c>
      <c r="AI552" s="95">
        <v>2075</v>
      </c>
      <c r="AJ552" s="95">
        <v>8598618</v>
      </c>
      <c r="AK552" s="95">
        <v>2023</v>
      </c>
      <c r="AL552" s="95">
        <v>8605426</v>
      </c>
      <c r="AM552" s="95">
        <v>539</v>
      </c>
      <c r="AN552" s="95">
        <v>1616261</v>
      </c>
      <c r="AO552" s="95">
        <v>512</v>
      </c>
      <c r="AP552" s="95">
        <v>2193833</v>
      </c>
      <c r="AQ552" s="72">
        <v>295.75</v>
      </c>
      <c r="AR552" s="72">
        <v>276.56</v>
      </c>
      <c r="AS552" s="72">
        <v>572.30999999999995</v>
      </c>
      <c r="AT552" s="95">
        <v>9635584</v>
      </c>
      <c r="AU552" s="95">
        <v>8814630</v>
      </c>
      <c r="AV552" s="95">
        <v>2715</v>
      </c>
      <c r="AW552" s="95">
        <v>2656</v>
      </c>
      <c r="AX552" s="72">
        <v>298.98</v>
      </c>
      <c r="AY552" s="72">
        <v>282.81</v>
      </c>
      <c r="AZ552" s="72">
        <v>581.79</v>
      </c>
      <c r="BA552" s="95">
        <v>9618666</v>
      </c>
      <c r="BB552" s="95">
        <v>8854342</v>
      </c>
      <c r="BC552" s="95">
        <v>2681</v>
      </c>
      <c r="BD552" s="95">
        <v>2609</v>
      </c>
      <c r="BE552" s="72">
        <v>332.76</v>
      </c>
      <c r="BF552" s="72">
        <v>298.07</v>
      </c>
      <c r="BG552" s="72">
        <v>630.83000000000004</v>
      </c>
      <c r="BH552" s="95">
        <v>10569784</v>
      </c>
      <c r="BI552" s="95">
        <v>9181798</v>
      </c>
      <c r="BJ552" s="95">
        <v>2647</v>
      </c>
      <c r="BK552" s="95">
        <v>2567</v>
      </c>
      <c r="BL552" s="72">
        <v>281.58999999999997</v>
      </c>
      <c r="BM552" s="72">
        <v>323.08</v>
      </c>
      <c r="BN552" s="72">
        <v>604.66999999999996</v>
      </c>
      <c r="BO552" s="95">
        <v>9025558</v>
      </c>
      <c r="BP552" s="95">
        <v>9983170</v>
      </c>
      <c r="BQ552" s="95">
        <v>2671</v>
      </c>
      <c r="BR552" s="95">
        <v>2575</v>
      </c>
      <c r="BS552" s="72">
        <v>325.64999999999998</v>
      </c>
      <c r="BT552" s="72">
        <v>355.01</v>
      </c>
      <c r="BU552" s="72">
        <v>680.66</v>
      </c>
      <c r="BV552" s="95">
        <v>10214879</v>
      </c>
      <c r="BW552" s="95">
        <v>10799259</v>
      </c>
      <c r="BX552" s="95">
        <v>2614</v>
      </c>
      <c r="BY552" s="95">
        <v>2535</v>
      </c>
      <c r="BZ552" s="95">
        <v>2687</v>
      </c>
      <c r="CA552" s="95">
        <v>2646</v>
      </c>
      <c r="CB552" s="95">
        <v>2608</v>
      </c>
      <c r="CC552" s="95">
        <v>2625</v>
      </c>
      <c r="CD552" s="95">
        <v>2575</v>
      </c>
      <c r="CE552" s="72">
        <v>650.75523149000003</v>
      </c>
      <c r="CF552" s="72">
        <v>676.59346364999999</v>
      </c>
      <c r="CG552" s="72">
        <v>712.40329333</v>
      </c>
      <c r="CH552" s="72">
        <v>716.50152150999998</v>
      </c>
      <c r="CI552" s="72">
        <v>731.52548966999996</v>
      </c>
      <c r="CJ552" s="96">
        <v>0.87945508900000002</v>
      </c>
      <c r="CK552" s="96">
        <v>0.85988120079999997</v>
      </c>
      <c r="CL552" s="96">
        <v>0.88549562569999996</v>
      </c>
      <c r="CM552" s="96">
        <v>0.84392005020000005</v>
      </c>
      <c r="CN552" s="96">
        <v>0.93046655190000005</v>
      </c>
      <c r="CO552" s="96">
        <v>0.98601508630000001</v>
      </c>
      <c r="CP552" s="96">
        <v>0.89232276030000002</v>
      </c>
      <c r="CQ552" s="96">
        <v>0.99584056389999998</v>
      </c>
      <c r="CR552" s="96">
        <v>0.89604969430000003</v>
      </c>
      <c r="CS552" s="95">
        <v>2855</v>
      </c>
      <c r="CT552" s="95">
        <v>2824</v>
      </c>
      <c r="CU552" s="95">
        <v>2769</v>
      </c>
      <c r="CV552" s="95">
        <v>2814</v>
      </c>
      <c r="CW552" s="95">
        <v>2811</v>
      </c>
      <c r="CX552" s="96">
        <v>0.97913689000000004</v>
      </c>
      <c r="CY552" s="96">
        <v>0.996947837</v>
      </c>
      <c r="CZ552" s="96">
        <v>0.96669441199999995</v>
      </c>
      <c r="DA552" s="96">
        <v>0.99067386800000001</v>
      </c>
      <c r="DB552" s="96">
        <v>0.99638587899999997</v>
      </c>
      <c r="DC552">
        <v>2013</v>
      </c>
      <c r="DD552" s="6">
        <v>2588.4</v>
      </c>
      <c r="DE552" s="96">
        <v>3.4672705999999999E-3</v>
      </c>
      <c r="DF552" s="72">
        <v>685.77</v>
      </c>
      <c r="DG552" s="96">
        <v>1</v>
      </c>
      <c r="DH552" s="72">
        <v>685.77</v>
      </c>
      <c r="DI552" s="72">
        <v>667.90092979999997</v>
      </c>
      <c r="DJ552" s="96">
        <v>1</v>
      </c>
      <c r="DK552" s="72">
        <v>685.77</v>
      </c>
      <c r="DL552" s="96">
        <v>1</v>
      </c>
      <c r="DM552" s="72">
        <v>685.77</v>
      </c>
      <c r="DN552" s="96">
        <v>1</v>
      </c>
      <c r="DO552" s="96">
        <v>5.4980000000000003E-3</v>
      </c>
      <c r="DP552" s="72">
        <v>3.77</v>
      </c>
      <c r="DQ552" s="72">
        <v>682</v>
      </c>
      <c r="DR552" t="s">
        <v>446</v>
      </c>
      <c r="DT552" t="s">
        <v>339</v>
      </c>
    </row>
    <row r="553" spans="1:124" x14ac:dyDescent="0.3">
      <c r="A553" t="s">
        <v>447</v>
      </c>
      <c r="B553">
        <v>12010</v>
      </c>
      <c r="C553" s="95">
        <v>13791</v>
      </c>
      <c r="D553" s="95">
        <v>37940855</v>
      </c>
      <c r="E553" s="95">
        <v>12645</v>
      </c>
      <c r="F553" s="95">
        <v>31201400</v>
      </c>
      <c r="G553" s="95">
        <v>3489</v>
      </c>
      <c r="H553" s="95">
        <v>6408968</v>
      </c>
      <c r="I553" s="95">
        <v>2950</v>
      </c>
      <c r="J553" s="95">
        <v>6274215</v>
      </c>
      <c r="K553" s="95">
        <v>14001</v>
      </c>
      <c r="L553" s="95">
        <v>41131878</v>
      </c>
      <c r="M553" s="95">
        <v>12619</v>
      </c>
      <c r="N553" s="95">
        <v>31761371</v>
      </c>
      <c r="O553" s="95">
        <v>3639</v>
      </c>
      <c r="P553" s="95">
        <v>7381554</v>
      </c>
      <c r="Q553" s="95">
        <v>3050</v>
      </c>
      <c r="R553" s="95">
        <v>6669420</v>
      </c>
      <c r="S553" s="95">
        <v>14374</v>
      </c>
      <c r="T553" s="95">
        <v>45866096</v>
      </c>
      <c r="U553" s="95">
        <v>12784</v>
      </c>
      <c r="V553" s="95">
        <v>35083171</v>
      </c>
      <c r="W553" s="95">
        <v>3625</v>
      </c>
      <c r="X553" s="95">
        <v>7672514</v>
      </c>
      <c r="Y553" s="95">
        <v>3021</v>
      </c>
      <c r="Z553" s="95">
        <v>7059716</v>
      </c>
      <c r="AA553" s="95">
        <v>14629</v>
      </c>
      <c r="AB553" s="95">
        <v>42735530</v>
      </c>
      <c r="AC553" s="95">
        <v>12811</v>
      </c>
      <c r="AD553" s="95">
        <v>35848823</v>
      </c>
      <c r="AE553" s="95">
        <v>3569</v>
      </c>
      <c r="AF553" s="95">
        <v>9666525</v>
      </c>
      <c r="AG553" s="95">
        <v>2971</v>
      </c>
      <c r="AH553" s="95">
        <v>7491710</v>
      </c>
      <c r="AI553" s="95">
        <v>14926</v>
      </c>
      <c r="AJ553" s="95">
        <v>42714655.899999999</v>
      </c>
      <c r="AK553" s="95">
        <v>12940</v>
      </c>
      <c r="AL553" s="95">
        <v>36848643.57</v>
      </c>
      <c r="AM553" s="95">
        <v>3487</v>
      </c>
      <c r="AN553" s="95">
        <v>7930972.5700000003</v>
      </c>
      <c r="AO553" s="95">
        <v>2897</v>
      </c>
      <c r="AP553" s="95">
        <v>7177776.0499999998</v>
      </c>
      <c r="AQ553" s="72">
        <v>213.88</v>
      </c>
      <c r="AR553" s="72">
        <v>200.25</v>
      </c>
      <c r="AS553" s="72">
        <v>414.13</v>
      </c>
      <c r="AT553" s="95">
        <v>44349823</v>
      </c>
      <c r="AU553" s="95">
        <v>37475615</v>
      </c>
      <c r="AV553" s="95">
        <v>17280</v>
      </c>
      <c r="AW553" s="95">
        <v>15595</v>
      </c>
      <c r="AX553" s="72">
        <v>229.18</v>
      </c>
      <c r="AY553" s="72">
        <v>204.39</v>
      </c>
      <c r="AZ553" s="72">
        <v>433.57</v>
      </c>
      <c r="BA553" s="95">
        <v>48513432</v>
      </c>
      <c r="BB553" s="95">
        <v>38430791</v>
      </c>
      <c r="BC553" s="95">
        <v>17640</v>
      </c>
      <c r="BD553" s="95">
        <v>15669</v>
      </c>
      <c r="BE553" s="72">
        <v>247.88</v>
      </c>
      <c r="BF553" s="72">
        <v>222.2</v>
      </c>
      <c r="BG553" s="72">
        <v>470.08</v>
      </c>
      <c r="BH553" s="95">
        <v>53538610</v>
      </c>
      <c r="BI553" s="95">
        <v>42142887</v>
      </c>
      <c r="BJ553" s="95">
        <v>17999</v>
      </c>
      <c r="BK553" s="95">
        <v>15805</v>
      </c>
      <c r="BL553" s="72">
        <v>239.96</v>
      </c>
      <c r="BM553" s="72">
        <v>228.85</v>
      </c>
      <c r="BN553" s="72">
        <v>468.81</v>
      </c>
      <c r="BO553" s="95">
        <v>52402055</v>
      </c>
      <c r="BP553" s="95">
        <v>43340533</v>
      </c>
      <c r="BQ553" s="95">
        <v>18198</v>
      </c>
      <c r="BR553" s="95">
        <v>15782</v>
      </c>
      <c r="BS553" s="72">
        <v>229.21</v>
      </c>
      <c r="BT553" s="72">
        <v>231.66</v>
      </c>
      <c r="BU553" s="72">
        <v>460.87</v>
      </c>
      <c r="BV553" s="95">
        <v>50645628.469999999</v>
      </c>
      <c r="BW553" s="95">
        <v>44026419.619999997</v>
      </c>
      <c r="BX553" s="95">
        <v>18413</v>
      </c>
      <c r="BY553" s="95">
        <v>15837</v>
      </c>
      <c r="BZ553" s="95">
        <v>16477</v>
      </c>
      <c r="CA553" s="95">
        <v>16691</v>
      </c>
      <c r="CB553" s="95">
        <v>16941</v>
      </c>
      <c r="CC553" s="95">
        <v>17051</v>
      </c>
      <c r="CD553" s="95">
        <v>17153</v>
      </c>
      <c r="CE553" s="72">
        <v>650.75523149000003</v>
      </c>
      <c r="CF553" s="72">
        <v>676.59346364999999</v>
      </c>
      <c r="CG553" s="72">
        <v>712.40329333</v>
      </c>
      <c r="CH553" s="72">
        <v>716.50152150999998</v>
      </c>
      <c r="CI553" s="72">
        <v>731.52548966999996</v>
      </c>
      <c r="CJ553" s="96">
        <v>0.63638366619999998</v>
      </c>
      <c r="CK553" s="96">
        <v>0.64081316669999999</v>
      </c>
      <c r="CL553" s="96">
        <v>0.6598509642</v>
      </c>
      <c r="CM553" s="96">
        <v>0.654304263</v>
      </c>
      <c r="CN553" s="96">
        <v>0.63001222310000005</v>
      </c>
      <c r="CO553" s="96">
        <v>0.87263082810000003</v>
      </c>
      <c r="CP553" s="96">
        <v>0.73831090529999999</v>
      </c>
      <c r="CQ553" s="96">
        <v>0.99584056389999998</v>
      </c>
      <c r="CR553" s="96">
        <v>0.74139458319999996</v>
      </c>
      <c r="CS553" s="95">
        <v>15153</v>
      </c>
      <c r="CT553" s="95">
        <v>15547</v>
      </c>
      <c r="CU553" s="95">
        <v>15660</v>
      </c>
      <c r="CV553" s="95">
        <v>15660</v>
      </c>
      <c r="CW553" s="95">
        <v>15672</v>
      </c>
      <c r="CX553" s="96">
        <v>0.89915609900000004</v>
      </c>
      <c r="CY553" s="96">
        <v>0.888313888</v>
      </c>
      <c r="CZ553" s="96">
        <v>0.87421299500000005</v>
      </c>
      <c r="DA553" s="96">
        <v>0.85481297599999995</v>
      </c>
      <c r="DB553" s="96">
        <v>0.84764925999999996</v>
      </c>
      <c r="DC553">
        <v>2013</v>
      </c>
      <c r="DD553" s="6">
        <v>15737.6</v>
      </c>
      <c r="DE553" s="96">
        <v>2.4113189999999999E-3</v>
      </c>
      <c r="DF553" s="72">
        <v>568.01</v>
      </c>
      <c r="DG553" s="96">
        <v>1</v>
      </c>
      <c r="DH553" s="72">
        <v>568.01</v>
      </c>
      <c r="DI553" s="72">
        <v>587.64311234000002</v>
      </c>
      <c r="DJ553" s="96">
        <v>1</v>
      </c>
      <c r="DK553" s="72">
        <v>568.01</v>
      </c>
      <c r="DL553" s="96">
        <v>1</v>
      </c>
      <c r="DM553" s="72">
        <v>568.01</v>
      </c>
      <c r="DN553" s="96">
        <v>1</v>
      </c>
      <c r="DO553" s="96">
        <v>8.5019999999999991E-3</v>
      </c>
      <c r="DP553" s="72">
        <v>4.83</v>
      </c>
      <c r="DQ553" s="72">
        <v>563.17999999999995</v>
      </c>
      <c r="DR553" t="s">
        <v>447</v>
      </c>
      <c r="DT553" t="s">
        <v>447</v>
      </c>
    </row>
    <row r="554" spans="1:124" x14ac:dyDescent="0.3">
      <c r="A554" t="s">
        <v>448</v>
      </c>
      <c r="B554">
        <v>12020</v>
      </c>
      <c r="C554" s="95">
        <v>73846</v>
      </c>
      <c r="D554" s="95">
        <v>198203839</v>
      </c>
      <c r="E554" s="95">
        <v>65350</v>
      </c>
      <c r="F554" s="95">
        <v>159174934</v>
      </c>
      <c r="G554" s="95">
        <v>10440</v>
      </c>
      <c r="H554" s="95">
        <v>28342387</v>
      </c>
      <c r="I554" s="95">
        <v>8931</v>
      </c>
      <c r="J554" s="95">
        <v>20905801</v>
      </c>
      <c r="K554" s="95">
        <v>74088</v>
      </c>
      <c r="L554" s="95">
        <v>195826331</v>
      </c>
      <c r="M554" s="95">
        <v>64418</v>
      </c>
      <c r="N554" s="95">
        <v>162520280</v>
      </c>
      <c r="O554" s="95">
        <v>10414</v>
      </c>
      <c r="P554" s="95">
        <v>25992960</v>
      </c>
      <c r="Q554" s="95">
        <v>8787</v>
      </c>
      <c r="R554" s="95">
        <v>21766241</v>
      </c>
      <c r="S554" s="95">
        <v>74500</v>
      </c>
      <c r="T554" s="95">
        <v>220030160</v>
      </c>
      <c r="U554" s="95">
        <v>63727</v>
      </c>
      <c r="V554" s="95">
        <v>171639359</v>
      </c>
      <c r="W554" s="95">
        <v>10356</v>
      </c>
      <c r="X554" s="95">
        <v>29071282</v>
      </c>
      <c r="Y554" s="95">
        <v>8660</v>
      </c>
      <c r="Z554" s="95">
        <v>22495062</v>
      </c>
      <c r="AA554" s="95">
        <v>73612</v>
      </c>
      <c r="AB554" s="95">
        <v>198274582</v>
      </c>
      <c r="AC554" s="95">
        <v>61620</v>
      </c>
      <c r="AD554" s="95">
        <v>170106791</v>
      </c>
      <c r="AE554" s="95">
        <v>9724</v>
      </c>
      <c r="AF554" s="95">
        <v>29429820</v>
      </c>
      <c r="AG554" s="95">
        <v>8070</v>
      </c>
      <c r="AH554" s="95">
        <v>22135375</v>
      </c>
      <c r="AI554" s="95">
        <v>73264</v>
      </c>
      <c r="AJ554" s="95">
        <v>193350469.18000001</v>
      </c>
      <c r="AK554" s="95">
        <v>60321</v>
      </c>
      <c r="AL554" s="95">
        <v>168473103.83000001</v>
      </c>
      <c r="AM554" s="95">
        <v>9135</v>
      </c>
      <c r="AN554" s="95">
        <v>25355047.079999998</v>
      </c>
      <c r="AO554" s="95">
        <v>7491</v>
      </c>
      <c r="AP554" s="95">
        <v>20359839.16</v>
      </c>
      <c r="AQ554" s="72">
        <v>223.99</v>
      </c>
      <c r="AR554" s="72">
        <v>202.03</v>
      </c>
      <c r="AS554" s="72">
        <v>426.02</v>
      </c>
      <c r="AT554" s="95">
        <v>226546226</v>
      </c>
      <c r="AU554" s="95">
        <v>180080735</v>
      </c>
      <c r="AV554" s="95">
        <v>84286</v>
      </c>
      <c r="AW554" s="95">
        <v>74281</v>
      </c>
      <c r="AX554" s="72">
        <v>218.75</v>
      </c>
      <c r="AY554" s="72">
        <v>209.78</v>
      </c>
      <c r="AZ554" s="72">
        <v>428.53</v>
      </c>
      <c r="BA554" s="95">
        <v>221819291</v>
      </c>
      <c r="BB554" s="95">
        <v>184286521</v>
      </c>
      <c r="BC554" s="95">
        <v>84502</v>
      </c>
      <c r="BD554" s="95">
        <v>73205</v>
      </c>
      <c r="BE554" s="72">
        <v>244.63</v>
      </c>
      <c r="BF554" s="72">
        <v>223.49</v>
      </c>
      <c r="BG554" s="72">
        <v>468.12</v>
      </c>
      <c r="BH554" s="95">
        <v>249101442</v>
      </c>
      <c r="BI554" s="95">
        <v>194134421</v>
      </c>
      <c r="BJ554" s="95">
        <v>84856</v>
      </c>
      <c r="BK554" s="95">
        <v>72387</v>
      </c>
      <c r="BL554" s="72">
        <v>227.7</v>
      </c>
      <c r="BM554" s="72">
        <v>229.88</v>
      </c>
      <c r="BN554" s="72">
        <v>457.58</v>
      </c>
      <c r="BO554" s="95">
        <v>227704402</v>
      </c>
      <c r="BP554" s="95">
        <v>192242166</v>
      </c>
      <c r="BQ554" s="95">
        <v>83336</v>
      </c>
      <c r="BR554" s="95">
        <v>69690</v>
      </c>
      <c r="BS554" s="72">
        <v>221.19</v>
      </c>
      <c r="BT554" s="72">
        <v>232.05</v>
      </c>
      <c r="BU554" s="72">
        <v>453.24</v>
      </c>
      <c r="BV554" s="95">
        <v>218705516.25999999</v>
      </c>
      <c r="BW554" s="95">
        <v>188832942.99000001</v>
      </c>
      <c r="BX554" s="95">
        <v>82399</v>
      </c>
      <c r="BY554" s="95">
        <v>67812</v>
      </c>
      <c r="BZ554" s="95">
        <v>79518</v>
      </c>
      <c r="CA554" s="95">
        <v>79062</v>
      </c>
      <c r="CB554" s="95">
        <v>78846</v>
      </c>
      <c r="CC554" s="95">
        <v>76858</v>
      </c>
      <c r="CD554" s="95">
        <v>75263</v>
      </c>
      <c r="CE554" s="72">
        <v>650.75523149000003</v>
      </c>
      <c r="CF554" s="72">
        <v>676.59346364999999</v>
      </c>
      <c r="CG554" s="72">
        <v>712.40329333</v>
      </c>
      <c r="CH554" s="72">
        <v>716.50152150999998</v>
      </c>
      <c r="CI554" s="72">
        <v>731.52548966999996</v>
      </c>
      <c r="CJ554" s="96">
        <v>0.65465474479999997</v>
      </c>
      <c r="CK554" s="96">
        <v>0.63336408499999997</v>
      </c>
      <c r="CL554" s="96">
        <v>0.65709971359999997</v>
      </c>
      <c r="CM554" s="96">
        <v>0.6386308839</v>
      </c>
      <c r="CN554" s="96">
        <v>0.61958196450000003</v>
      </c>
      <c r="CO554" s="96">
        <v>0.87384890599999998</v>
      </c>
      <c r="CP554" s="96">
        <v>0.7331545236</v>
      </c>
      <c r="CQ554" s="96">
        <v>0.99584056389999998</v>
      </c>
      <c r="CR554" s="96">
        <v>0.73621666509999995</v>
      </c>
      <c r="CS554" s="95">
        <v>71893</v>
      </c>
      <c r="CT554" s="95">
        <v>72481</v>
      </c>
      <c r="CU554" s="95">
        <v>71559</v>
      </c>
      <c r="CV554" s="95">
        <v>68570</v>
      </c>
      <c r="CW554" s="95">
        <v>66823</v>
      </c>
      <c r="CX554" s="96">
        <v>0.891168128</v>
      </c>
      <c r="CY554" s="96">
        <v>0.88628005700000001</v>
      </c>
      <c r="CZ554" s="96">
        <v>0.88077976700000005</v>
      </c>
      <c r="DA554" s="96">
        <v>0.86181198199999998</v>
      </c>
      <c r="DB554" s="96">
        <v>0.84666145999999998</v>
      </c>
      <c r="DC554">
        <v>2013</v>
      </c>
      <c r="DD554" s="6">
        <v>71475</v>
      </c>
      <c r="DE554" s="96">
        <v>6.8745326999999998E-3</v>
      </c>
      <c r="DF554" s="72">
        <v>561.52</v>
      </c>
      <c r="DG554" s="96">
        <v>1</v>
      </c>
      <c r="DH554" s="72">
        <v>561.52</v>
      </c>
      <c r="DI554" s="72">
        <v>561.52</v>
      </c>
      <c r="DJ554" s="96">
        <v>1</v>
      </c>
      <c r="DK554" s="72">
        <v>561.52</v>
      </c>
      <c r="DL554" s="96">
        <v>1</v>
      </c>
      <c r="DM554" s="72">
        <v>561.52</v>
      </c>
      <c r="DN554" s="96">
        <v>1</v>
      </c>
      <c r="DO554" s="96">
        <v>1.5228E-2</v>
      </c>
      <c r="DP554" s="72">
        <v>8.5500000000000007</v>
      </c>
      <c r="DQ554" s="72">
        <v>552.97</v>
      </c>
      <c r="DR554" t="s">
        <v>448</v>
      </c>
      <c r="DT554" t="s">
        <v>447</v>
      </c>
    </row>
    <row r="555" spans="1:124" x14ac:dyDescent="0.3">
      <c r="A555" t="s">
        <v>449</v>
      </c>
      <c r="B555">
        <v>12030</v>
      </c>
      <c r="C555" s="95">
        <v>27</v>
      </c>
      <c r="D555" s="95">
        <v>113395</v>
      </c>
      <c r="E555" s="95">
        <v>23</v>
      </c>
      <c r="F555" s="95">
        <v>123659</v>
      </c>
      <c r="G555" s="95">
        <v>1</v>
      </c>
      <c r="H555" s="95">
        <v>1</v>
      </c>
      <c r="I555" s="95">
        <v>1</v>
      </c>
      <c r="J555" s="95">
        <v>3076</v>
      </c>
      <c r="K555" s="95">
        <v>26</v>
      </c>
      <c r="L555" s="95">
        <v>104310</v>
      </c>
      <c r="M555" s="95">
        <v>22</v>
      </c>
      <c r="N555" s="95">
        <v>134038</v>
      </c>
      <c r="O555" s="95">
        <v>1</v>
      </c>
      <c r="P555" s="95">
        <v>1</v>
      </c>
      <c r="Q555" s="95">
        <v>1</v>
      </c>
      <c r="R555" s="95">
        <v>1</v>
      </c>
      <c r="S555" s="95">
        <v>24</v>
      </c>
      <c r="T555" s="95">
        <v>74665</v>
      </c>
      <c r="U555" s="95">
        <v>19</v>
      </c>
      <c r="V555" s="95">
        <v>71873</v>
      </c>
      <c r="W555" s="95">
        <v>1</v>
      </c>
      <c r="X555" s="95">
        <v>1</v>
      </c>
      <c r="Y555" s="95">
        <v>1</v>
      </c>
      <c r="Z555" s="95">
        <v>1</v>
      </c>
      <c r="AA555" s="95">
        <v>22</v>
      </c>
      <c r="AB555" s="95">
        <v>55053</v>
      </c>
      <c r="AC555" s="95">
        <v>17</v>
      </c>
      <c r="AD555" s="95">
        <v>44858</v>
      </c>
      <c r="AE555" s="95">
        <v>1</v>
      </c>
      <c r="AF555" s="95">
        <v>1</v>
      </c>
      <c r="AG555" s="95">
        <v>1</v>
      </c>
      <c r="AH555" s="95">
        <v>1</v>
      </c>
      <c r="AI555" s="95">
        <v>21</v>
      </c>
      <c r="AJ555" s="95">
        <v>63456</v>
      </c>
      <c r="AK555" s="95">
        <v>15</v>
      </c>
      <c r="AL555" s="95">
        <v>79867</v>
      </c>
      <c r="AM555" s="95">
        <v>1</v>
      </c>
      <c r="AN555" s="95">
        <v>0</v>
      </c>
      <c r="AO555" s="95">
        <v>1</v>
      </c>
      <c r="AP555" s="95">
        <v>0</v>
      </c>
      <c r="AQ555" s="72">
        <v>337.49</v>
      </c>
      <c r="AR555" s="72">
        <v>440.05</v>
      </c>
      <c r="AS555" s="72">
        <v>777.54</v>
      </c>
      <c r="AT555" s="95">
        <v>113396</v>
      </c>
      <c r="AU555" s="95">
        <v>126735</v>
      </c>
      <c r="AV555" s="95">
        <v>28</v>
      </c>
      <c r="AW555" s="95">
        <v>24</v>
      </c>
      <c r="AX555" s="72">
        <v>321.95</v>
      </c>
      <c r="AY555" s="72">
        <v>485.65</v>
      </c>
      <c r="AZ555" s="72">
        <v>807.6</v>
      </c>
      <c r="BA555" s="95">
        <v>104311</v>
      </c>
      <c r="BB555" s="95">
        <v>134039</v>
      </c>
      <c r="BC555" s="95">
        <v>27</v>
      </c>
      <c r="BD555" s="95">
        <v>23</v>
      </c>
      <c r="BE555" s="72">
        <v>248.89</v>
      </c>
      <c r="BF555" s="72">
        <v>299.48</v>
      </c>
      <c r="BG555" s="72">
        <v>548.37</v>
      </c>
      <c r="BH555" s="95">
        <v>74666</v>
      </c>
      <c r="BI555" s="95">
        <v>71874</v>
      </c>
      <c r="BJ555" s="95">
        <v>25</v>
      </c>
      <c r="BK555" s="95">
        <v>20</v>
      </c>
      <c r="BL555" s="72">
        <v>199.47</v>
      </c>
      <c r="BM555" s="72">
        <v>207.68</v>
      </c>
      <c r="BN555" s="72">
        <v>407.15</v>
      </c>
      <c r="BO555" s="95">
        <v>55054</v>
      </c>
      <c r="BP555" s="95">
        <v>44859</v>
      </c>
      <c r="BQ555" s="95">
        <v>23</v>
      </c>
      <c r="BR555" s="95">
        <v>18</v>
      </c>
      <c r="BS555" s="72">
        <v>240.36</v>
      </c>
      <c r="BT555" s="72">
        <v>415.97</v>
      </c>
      <c r="BU555" s="72">
        <v>656.33</v>
      </c>
      <c r="BV555" s="95">
        <v>63456</v>
      </c>
      <c r="BW555" s="95">
        <v>79867</v>
      </c>
      <c r="BX555" s="95">
        <v>22</v>
      </c>
      <c r="BY555" s="95">
        <v>16</v>
      </c>
      <c r="BZ555" s="95">
        <v>26</v>
      </c>
      <c r="CA555" s="95">
        <v>25</v>
      </c>
      <c r="CB555" s="95">
        <v>23</v>
      </c>
      <c r="CC555" s="95">
        <v>21</v>
      </c>
      <c r="CD555" s="95">
        <v>19</v>
      </c>
      <c r="CE555" s="72">
        <v>650.75523149000003</v>
      </c>
      <c r="CF555" s="72">
        <v>676.59346364999999</v>
      </c>
      <c r="CG555" s="72">
        <v>712.40329333</v>
      </c>
      <c r="CH555" s="72">
        <v>716.50152150999998</v>
      </c>
      <c r="CI555" s="72">
        <v>731.52548966999996</v>
      </c>
      <c r="CJ555" s="96">
        <v>1.1948271213999999</v>
      </c>
      <c r="CK555" s="96">
        <v>1.1936266656000001</v>
      </c>
      <c r="CL555" s="96">
        <v>0.7697465819</v>
      </c>
      <c r="CM555" s="96">
        <v>0.56824722319999998</v>
      </c>
      <c r="CN555" s="96">
        <v>0.89720728709999997</v>
      </c>
      <c r="CO555" s="96" t="s">
        <v>73</v>
      </c>
      <c r="CP555" s="96" t="s">
        <v>73</v>
      </c>
      <c r="CQ555" s="96">
        <v>0.99584056389999998</v>
      </c>
      <c r="CR555" s="96" t="s">
        <v>73</v>
      </c>
      <c r="CS555" s="95" t="s">
        <v>73</v>
      </c>
      <c r="CT555" s="95" t="s">
        <v>73</v>
      </c>
      <c r="CU555" s="95" t="s">
        <v>73</v>
      </c>
      <c r="CV555" s="95" t="s">
        <v>73</v>
      </c>
      <c r="CW555" s="95" t="s">
        <v>73</v>
      </c>
      <c r="CX555" s="96" t="s">
        <v>73</v>
      </c>
      <c r="CY555" s="96" t="s">
        <v>73</v>
      </c>
      <c r="CZ555" s="96" t="s">
        <v>73</v>
      </c>
      <c r="DA555" s="96" t="s">
        <v>73</v>
      </c>
      <c r="DB555" s="96" t="s">
        <v>73</v>
      </c>
      <c r="DC555">
        <v>2013</v>
      </c>
      <c r="DD555" s="6">
        <v>20.2</v>
      </c>
      <c r="DE555" s="96">
        <v>4.6806740999999997E-3</v>
      </c>
      <c r="DF555" s="72" t="s">
        <v>73</v>
      </c>
      <c r="DG555" s="96">
        <v>1</v>
      </c>
      <c r="DH555" s="72" t="s">
        <v>73</v>
      </c>
      <c r="DI555" s="72">
        <v>587.64311234000002</v>
      </c>
      <c r="DJ555" s="96">
        <v>0.14212670399999999</v>
      </c>
      <c r="DK555" s="72" t="s">
        <v>73</v>
      </c>
      <c r="DL555" s="96">
        <v>1</v>
      </c>
      <c r="DM555" s="72" t="s">
        <v>73</v>
      </c>
      <c r="DN555" s="96">
        <v>1</v>
      </c>
      <c r="DO555" s="96">
        <v>1.0983E-2</v>
      </c>
      <c r="DP555" s="72" t="s">
        <v>73</v>
      </c>
      <c r="DQ555" s="72" t="s">
        <v>73</v>
      </c>
      <c r="DR555" t="s">
        <v>449</v>
      </c>
      <c r="DT555" t="s">
        <v>447</v>
      </c>
    </row>
    <row r="556" spans="1:124" x14ac:dyDescent="0.3">
      <c r="A556" t="s">
        <v>450</v>
      </c>
      <c r="B556">
        <v>12040</v>
      </c>
      <c r="C556" s="95">
        <v>5304</v>
      </c>
      <c r="D556" s="95">
        <v>15932551</v>
      </c>
      <c r="E556" s="95">
        <v>4831</v>
      </c>
      <c r="F556" s="95">
        <v>11594317</v>
      </c>
      <c r="G556" s="95">
        <v>840</v>
      </c>
      <c r="H556" s="95">
        <v>1593923</v>
      </c>
      <c r="I556" s="95">
        <v>718</v>
      </c>
      <c r="J556" s="95">
        <v>1922213</v>
      </c>
      <c r="K556" s="95">
        <v>5445</v>
      </c>
      <c r="L556" s="95">
        <v>14251516</v>
      </c>
      <c r="M556" s="95">
        <v>4856</v>
      </c>
      <c r="N556" s="95">
        <v>12296132</v>
      </c>
      <c r="O556" s="95">
        <v>873</v>
      </c>
      <c r="P556" s="95">
        <v>1827652</v>
      </c>
      <c r="Q556" s="95">
        <v>733</v>
      </c>
      <c r="R556" s="95">
        <v>1927708</v>
      </c>
      <c r="S556" s="95">
        <v>5531</v>
      </c>
      <c r="T556" s="95">
        <v>15718426</v>
      </c>
      <c r="U556" s="95">
        <v>4828</v>
      </c>
      <c r="V556" s="95">
        <v>13571741</v>
      </c>
      <c r="W556" s="95">
        <v>892</v>
      </c>
      <c r="X556" s="95">
        <v>2684390</v>
      </c>
      <c r="Y556" s="95">
        <v>735</v>
      </c>
      <c r="Z556" s="95">
        <v>2296556</v>
      </c>
      <c r="AA556" s="95">
        <v>5592</v>
      </c>
      <c r="AB556" s="95">
        <v>14735009</v>
      </c>
      <c r="AC556" s="95">
        <v>4801</v>
      </c>
      <c r="AD556" s="95">
        <v>13680769</v>
      </c>
      <c r="AE556" s="95">
        <v>902</v>
      </c>
      <c r="AF556" s="95">
        <v>2825853</v>
      </c>
      <c r="AG556" s="95">
        <v>746</v>
      </c>
      <c r="AH556" s="95">
        <v>2324432</v>
      </c>
      <c r="AI556" s="95">
        <v>5781</v>
      </c>
      <c r="AJ556" s="95">
        <v>16685296.76</v>
      </c>
      <c r="AK556" s="95">
        <v>4923</v>
      </c>
      <c r="AL556" s="95">
        <v>14712174.199999999</v>
      </c>
      <c r="AM556" s="95">
        <v>885</v>
      </c>
      <c r="AN556" s="95">
        <v>2224029.91</v>
      </c>
      <c r="AO556" s="95">
        <v>722</v>
      </c>
      <c r="AP556" s="95">
        <v>1912261.14</v>
      </c>
      <c r="AQ556" s="72">
        <v>237.72</v>
      </c>
      <c r="AR556" s="72">
        <v>202.99</v>
      </c>
      <c r="AS556" s="72">
        <v>440.71</v>
      </c>
      <c r="AT556" s="95">
        <v>17526474</v>
      </c>
      <c r="AU556" s="95">
        <v>13516530</v>
      </c>
      <c r="AV556" s="95">
        <v>6144</v>
      </c>
      <c r="AW556" s="95">
        <v>5549</v>
      </c>
      <c r="AX556" s="72">
        <v>212.08</v>
      </c>
      <c r="AY556" s="72">
        <v>212.08</v>
      </c>
      <c r="AZ556" s="72">
        <v>424.16</v>
      </c>
      <c r="BA556" s="95">
        <v>16079168</v>
      </c>
      <c r="BB556" s="95">
        <v>14223840</v>
      </c>
      <c r="BC556" s="95">
        <v>6318</v>
      </c>
      <c r="BD556" s="95">
        <v>5589</v>
      </c>
      <c r="BE556" s="72">
        <v>238.76</v>
      </c>
      <c r="BF556" s="72">
        <v>237.71</v>
      </c>
      <c r="BG556" s="72">
        <v>476.47</v>
      </c>
      <c r="BH556" s="95">
        <v>18402816</v>
      </c>
      <c r="BI556" s="95">
        <v>15868297</v>
      </c>
      <c r="BJ556" s="95">
        <v>6423</v>
      </c>
      <c r="BK556" s="95">
        <v>5563</v>
      </c>
      <c r="BL556" s="72">
        <v>225.35</v>
      </c>
      <c r="BM556" s="72">
        <v>240.45</v>
      </c>
      <c r="BN556" s="72">
        <v>465.8</v>
      </c>
      <c r="BO556" s="95">
        <v>17560862</v>
      </c>
      <c r="BP556" s="95">
        <v>16005201</v>
      </c>
      <c r="BQ556" s="95">
        <v>6494</v>
      </c>
      <c r="BR556" s="95">
        <v>5547</v>
      </c>
      <c r="BS556" s="72">
        <v>236.39</v>
      </c>
      <c r="BT556" s="72">
        <v>245.42</v>
      </c>
      <c r="BU556" s="72">
        <v>481.81</v>
      </c>
      <c r="BV556" s="95">
        <v>18909326.670000002</v>
      </c>
      <c r="BW556" s="95">
        <v>16624435.34</v>
      </c>
      <c r="BX556" s="95">
        <v>6666</v>
      </c>
      <c r="BY556" s="95">
        <v>5645</v>
      </c>
      <c r="BZ556" s="95">
        <v>5860</v>
      </c>
      <c r="CA556" s="95">
        <v>5967</v>
      </c>
      <c r="CB556" s="95">
        <v>6008</v>
      </c>
      <c r="CC556" s="95">
        <v>6044</v>
      </c>
      <c r="CD556" s="95">
        <v>6167</v>
      </c>
      <c r="CE556" s="72">
        <v>650.75523149000003</v>
      </c>
      <c r="CF556" s="72">
        <v>676.59346364999999</v>
      </c>
      <c r="CG556" s="72">
        <v>712.40329333</v>
      </c>
      <c r="CH556" s="72">
        <v>716.50152150999998</v>
      </c>
      <c r="CI556" s="72">
        <v>731.52548966999996</v>
      </c>
      <c r="CJ556" s="96">
        <v>0.67722851650000004</v>
      </c>
      <c r="CK556" s="96">
        <v>0.62690525819999998</v>
      </c>
      <c r="CL556" s="96">
        <v>0.66882060269999999</v>
      </c>
      <c r="CM556" s="96">
        <v>0.65010329499999997</v>
      </c>
      <c r="CN556" s="96">
        <v>0.6586373364</v>
      </c>
      <c r="CO556" s="96">
        <v>0.85357769559999996</v>
      </c>
      <c r="CP556" s="96">
        <v>0.7689270762</v>
      </c>
      <c r="CQ556" s="96">
        <v>0.99584056389999998</v>
      </c>
      <c r="CR556" s="96">
        <v>0.77213862769999997</v>
      </c>
      <c r="CS556" s="95">
        <v>5258</v>
      </c>
      <c r="CT556" s="95">
        <v>5573</v>
      </c>
      <c r="CU556" s="95">
        <v>5506</v>
      </c>
      <c r="CV556" s="95">
        <v>5458</v>
      </c>
      <c r="CW556" s="95">
        <v>5572</v>
      </c>
      <c r="CX556" s="96">
        <v>0.87145987599999997</v>
      </c>
      <c r="CY556" s="96">
        <v>0.862561888</v>
      </c>
      <c r="CZ556" s="96">
        <v>0.85239048500000003</v>
      </c>
      <c r="DA556" s="96">
        <v>0.85614155000000003</v>
      </c>
      <c r="DB556" s="96">
        <v>0.82637917699999996</v>
      </c>
      <c r="DC556">
        <v>2013</v>
      </c>
      <c r="DD556" s="6">
        <v>5578.6</v>
      </c>
      <c r="DE556" s="96">
        <v>1.8349513999999999E-3</v>
      </c>
      <c r="DF556" s="72">
        <v>591.91</v>
      </c>
      <c r="DG556" s="96">
        <v>1</v>
      </c>
      <c r="DH556" s="72">
        <v>591.91</v>
      </c>
      <c r="DI556" s="72">
        <v>587.64311234000002</v>
      </c>
      <c r="DJ556" s="96">
        <v>1</v>
      </c>
      <c r="DK556" s="72">
        <v>591.91</v>
      </c>
      <c r="DL556" s="96">
        <v>1</v>
      </c>
      <c r="DM556" s="72">
        <v>591.91</v>
      </c>
      <c r="DN556" s="96">
        <v>1</v>
      </c>
      <c r="DO556" s="96">
        <v>6.3949999999999996E-3</v>
      </c>
      <c r="DP556" s="72">
        <v>3.79</v>
      </c>
      <c r="DQ556" s="72">
        <v>588.12</v>
      </c>
      <c r="DR556" t="s">
        <v>450</v>
      </c>
      <c r="DT556" t="s">
        <v>447</v>
      </c>
    </row>
    <row r="557" spans="1:124" x14ac:dyDescent="0.3">
      <c r="A557" t="s">
        <v>451</v>
      </c>
      <c r="B557">
        <v>12050</v>
      </c>
      <c r="C557" s="95">
        <v>7835</v>
      </c>
      <c r="D557" s="95">
        <v>22147783</v>
      </c>
      <c r="E557" s="95">
        <v>6733</v>
      </c>
      <c r="F557" s="95">
        <v>16419823</v>
      </c>
      <c r="G557" s="95">
        <v>1806</v>
      </c>
      <c r="H557" s="95">
        <v>4719055</v>
      </c>
      <c r="I557" s="95">
        <v>1505</v>
      </c>
      <c r="J557" s="95">
        <v>3443575</v>
      </c>
      <c r="K557" s="95">
        <v>8032</v>
      </c>
      <c r="L557" s="95">
        <v>22601429</v>
      </c>
      <c r="M557" s="95">
        <v>6779</v>
      </c>
      <c r="N557" s="95">
        <v>17665177</v>
      </c>
      <c r="O557" s="95">
        <v>1898</v>
      </c>
      <c r="P557" s="95">
        <v>4682869</v>
      </c>
      <c r="Q557" s="95">
        <v>1584</v>
      </c>
      <c r="R557" s="95">
        <v>3669013</v>
      </c>
      <c r="S557" s="95">
        <v>8276</v>
      </c>
      <c r="T557" s="95">
        <v>24583547</v>
      </c>
      <c r="U557" s="95">
        <v>6861</v>
      </c>
      <c r="V557" s="95">
        <v>19259274</v>
      </c>
      <c r="W557" s="95">
        <v>1938</v>
      </c>
      <c r="X557" s="95">
        <v>5914166</v>
      </c>
      <c r="Y557" s="95">
        <v>1610</v>
      </c>
      <c r="Z557" s="95">
        <v>3900264</v>
      </c>
      <c r="AA557" s="95">
        <v>8601</v>
      </c>
      <c r="AB557" s="95">
        <v>26118089</v>
      </c>
      <c r="AC557" s="95">
        <v>6990</v>
      </c>
      <c r="AD557" s="95">
        <v>20036738</v>
      </c>
      <c r="AE557" s="95">
        <v>1928</v>
      </c>
      <c r="AF557" s="95">
        <v>6255205</v>
      </c>
      <c r="AG557" s="95">
        <v>1601</v>
      </c>
      <c r="AH557" s="95">
        <v>4112855</v>
      </c>
      <c r="AI557" s="95">
        <v>8898</v>
      </c>
      <c r="AJ557" s="95">
        <v>25621135.079999998</v>
      </c>
      <c r="AK557" s="95">
        <v>7130</v>
      </c>
      <c r="AL557" s="95">
        <v>21221178.030000001</v>
      </c>
      <c r="AM557" s="95">
        <v>1920</v>
      </c>
      <c r="AN557" s="95">
        <v>6650671.0599999996</v>
      </c>
      <c r="AO557" s="95">
        <v>1572</v>
      </c>
      <c r="AP557" s="95">
        <v>4320001.97</v>
      </c>
      <c r="AQ557" s="72">
        <v>232.23</v>
      </c>
      <c r="AR557" s="72">
        <v>200.93</v>
      </c>
      <c r="AS557" s="72">
        <v>433.16</v>
      </c>
      <c r="AT557" s="95">
        <v>26866838</v>
      </c>
      <c r="AU557" s="95">
        <v>19863398</v>
      </c>
      <c r="AV557" s="95">
        <v>9641</v>
      </c>
      <c r="AW557" s="95">
        <v>8238</v>
      </c>
      <c r="AX557" s="72">
        <v>228.97</v>
      </c>
      <c r="AY557" s="72">
        <v>212.59</v>
      </c>
      <c r="AZ557" s="72">
        <v>441.56</v>
      </c>
      <c r="BA557" s="95">
        <v>27284298</v>
      </c>
      <c r="BB557" s="95">
        <v>21334190</v>
      </c>
      <c r="BC557" s="95">
        <v>9930</v>
      </c>
      <c r="BD557" s="95">
        <v>8363</v>
      </c>
      <c r="BE557" s="72">
        <v>248.82</v>
      </c>
      <c r="BF557" s="72">
        <v>227.83</v>
      </c>
      <c r="BG557" s="72">
        <v>476.65</v>
      </c>
      <c r="BH557" s="95">
        <v>30497713</v>
      </c>
      <c r="BI557" s="95">
        <v>23159538</v>
      </c>
      <c r="BJ557" s="95">
        <v>10214</v>
      </c>
      <c r="BK557" s="95">
        <v>8471</v>
      </c>
      <c r="BL557" s="72">
        <v>256.22000000000003</v>
      </c>
      <c r="BM557" s="72">
        <v>234.25</v>
      </c>
      <c r="BN557" s="72">
        <v>490.47</v>
      </c>
      <c r="BO557" s="95">
        <v>32373294</v>
      </c>
      <c r="BP557" s="95">
        <v>24149593</v>
      </c>
      <c r="BQ557" s="95">
        <v>10529</v>
      </c>
      <c r="BR557" s="95">
        <v>8591</v>
      </c>
      <c r="BS557" s="72">
        <v>248.6</v>
      </c>
      <c r="BT557" s="72">
        <v>244.59</v>
      </c>
      <c r="BU557" s="72">
        <v>493.19</v>
      </c>
      <c r="BV557" s="95">
        <v>32271806.140000001</v>
      </c>
      <c r="BW557" s="95">
        <v>25541180</v>
      </c>
      <c r="BX557" s="95">
        <v>10818</v>
      </c>
      <c r="BY557" s="95">
        <v>8702</v>
      </c>
      <c r="BZ557" s="95">
        <v>8972</v>
      </c>
      <c r="CA557" s="95">
        <v>9176</v>
      </c>
      <c r="CB557" s="95">
        <v>9374</v>
      </c>
      <c r="CC557" s="95">
        <v>9609</v>
      </c>
      <c r="CD557" s="95">
        <v>9783</v>
      </c>
      <c r="CE557" s="72">
        <v>650.75523149000003</v>
      </c>
      <c r="CF557" s="72">
        <v>676.59346364999999</v>
      </c>
      <c r="CG557" s="72">
        <v>712.40329333</v>
      </c>
      <c r="CH557" s="72">
        <v>716.50152150999998</v>
      </c>
      <c r="CI557" s="72">
        <v>731.52548966999996</v>
      </c>
      <c r="CJ557" s="96">
        <v>0.66562661199999995</v>
      </c>
      <c r="CK557" s="96">
        <v>0.65262232600000003</v>
      </c>
      <c r="CL557" s="96">
        <v>0.66907326860000005</v>
      </c>
      <c r="CM557" s="96">
        <v>0.68453448500000003</v>
      </c>
      <c r="CN557" s="96">
        <v>0.67419386879999998</v>
      </c>
      <c r="CO557" s="96">
        <v>0.82900128780000004</v>
      </c>
      <c r="CP557" s="96">
        <v>0.80724857959999996</v>
      </c>
      <c r="CQ557" s="96">
        <v>0.99584056389999998</v>
      </c>
      <c r="CR557" s="96">
        <v>0.81062018719999995</v>
      </c>
      <c r="CS557" s="95">
        <v>8146</v>
      </c>
      <c r="CT557" s="95">
        <v>8497</v>
      </c>
      <c r="CU557" s="95">
        <v>8627</v>
      </c>
      <c r="CV557" s="95">
        <v>8713</v>
      </c>
      <c r="CW557" s="95">
        <v>8728</v>
      </c>
      <c r="CX557" s="96">
        <v>0.83120371699999995</v>
      </c>
      <c r="CY557" s="96">
        <v>0.82964034900000005</v>
      </c>
      <c r="CZ557" s="96">
        <v>0.82505952000000005</v>
      </c>
      <c r="DA557" s="96">
        <v>0.83339021400000002</v>
      </c>
      <c r="DB557" s="96">
        <v>0.825838344</v>
      </c>
      <c r="DC557">
        <v>2013</v>
      </c>
      <c r="DD557" s="6">
        <v>8473</v>
      </c>
      <c r="DE557" s="96">
        <v>2.0123202999999998E-3</v>
      </c>
      <c r="DF557" s="72">
        <v>621.29999999999995</v>
      </c>
      <c r="DG557" s="96">
        <v>1</v>
      </c>
      <c r="DH557" s="72">
        <v>621.29999999999995</v>
      </c>
      <c r="DI557" s="72">
        <v>587.64311234000002</v>
      </c>
      <c r="DJ557" s="96">
        <v>1</v>
      </c>
      <c r="DK557" s="72">
        <v>621.29999999999995</v>
      </c>
      <c r="DL557" s="96">
        <v>1</v>
      </c>
      <c r="DM557" s="72">
        <v>621.29999999999995</v>
      </c>
      <c r="DN557" s="96">
        <v>1</v>
      </c>
      <c r="DO557" s="96">
        <v>6.3369999999999998E-3</v>
      </c>
      <c r="DP557" s="72">
        <v>3.94</v>
      </c>
      <c r="DQ557" s="72">
        <v>617.36</v>
      </c>
      <c r="DR557" t="s">
        <v>451</v>
      </c>
      <c r="DT557" t="s">
        <v>447</v>
      </c>
    </row>
    <row r="558" spans="1:124" x14ac:dyDescent="0.3">
      <c r="A558" t="s">
        <v>452</v>
      </c>
      <c r="B558">
        <v>13000</v>
      </c>
      <c r="C558" s="95">
        <v>24768</v>
      </c>
      <c r="D558" s="95">
        <v>78679959</v>
      </c>
      <c r="E558" s="95">
        <v>23151</v>
      </c>
      <c r="F558" s="95">
        <v>64185999</v>
      </c>
      <c r="G558" s="95">
        <v>4837</v>
      </c>
      <c r="H558" s="95">
        <v>13826058</v>
      </c>
      <c r="I558" s="95">
        <v>4089</v>
      </c>
      <c r="J558" s="95">
        <v>11634141</v>
      </c>
      <c r="K558" s="95">
        <v>24349</v>
      </c>
      <c r="L558" s="95">
        <v>83522438</v>
      </c>
      <c r="M558" s="95">
        <v>22480</v>
      </c>
      <c r="N558" s="95">
        <v>66238842</v>
      </c>
      <c r="O558" s="95">
        <v>4825</v>
      </c>
      <c r="P558" s="95">
        <v>12914494</v>
      </c>
      <c r="Q558" s="95">
        <v>4010</v>
      </c>
      <c r="R558" s="95">
        <v>11350844</v>
      </c>
      <c r="S558" s="95">
        <v>24159</v>
      </c>
      <c r="T558" s="95">
        <v>86375864</v>
      </c>
      <c r="U558" s="95">
        <v>22003</v>
      </c>
      <c r="V558" s="95">
        <v>69357232</v>
      </c>
      <c r="W558" s="95">
        <v>4824</v>
      </c>
      <c r="X558" s="95">
        <v>13640180</v>
      </c>
      <c r="Y558" s="95">
        <v>3975</v>
      </c>
      <c r="Z558" s="95">
        <v>12759324</v>
      </c>
      <c r="AA558" s="95">
        <v>23716</v>
      </c>
      <c r="AB558" s="95">
        <v>68996978</v>
      </c>
      <c r="AC558" s="95">
        <v>21310</v>
      </c>
      <c r="AD558" s="95">
        <v>71833943</v>
      </c>
      <c r="AE558" s="95">
        <v>5016</v>
      </c>
      <c r="AF558" s="95">
        <v>14071336</v>
      </c>
      <c r="AG558" s="95">
        <v>4106</v>
      </c>
      <c r="AH558" s="95">
        <v>14235179</v>
      </c>
      <c r="AI558" s="95">
        <v>24159</v>
      </c>
      <c r="AJ558" s="95">
        <v>72478437.299999997</v>
      </c>
      <c r="AK558" s="95">
        <v>21506</v>
      </c>
      <c r="AL558" s="95">
        <v>75694772.599999994</v>
      </c>
      <c r="AM558" s="95">
        <v>5260</v>
      </c>
      <c r="AN558" s="95">
        <v>16686736.460000001</v>
      </c>
      <c r="AO558" s="95">
        <v>4362</v>
      </c>
      <c r="AP558" s="95">
        <v>16029141.67</v>
      </c>
      <c r="AQ558" s="72">
        <v>260.39</v>
      </c>
      <c r="AR558" s="72">
        <v>231.95</v>
      </c>
      <c r="AS558" s="72">
        <v>492.34</v>
      </c>
      <c r="AT558" s="95">
        <v>92506017</v>
      </c>
      <c r="AU558" s="95">
        <v>75820140</v>
      </c>
      <c r="AV558" s="95">
        <v>29605</v>
      </c>
      <c r="AW558" s="95">
        <v>27240</v>
      </c>
      <c r="AX558" s="72">
        <v>275.45999999999998</v>
      </c>
      <c r="AY558" s="72">
        <v>244.08</v>
      </c>
      <c r="AZ558" s="72">
        <v>519.54</v>
      </c>
      <c r="BA558" s="95">
        <v>96436932</v>
      </c>
      <c r="BB558" s="95">
        <v>77589686</v>
      </c>
      <c r="BC558" s="95">
        <v>29174</v>
      </c>
      <c r="BD558" s="95">
        <v>26490</v>
      </c>
      <c r="BE558" s="72">
        <v>287.57</v>
      </c>
      <c r="BF558" s="72">
        <v>263.42</v>
      </c>
      <c r="BG558" s="72">
        <v>550.99</v>
      </c>
      <c r="BH558" s="95">
        <v>100016044</v>
      </c>
      <c r="BI558" s="95">
        <v>82116556</v>
      </c>
      <c r="BJ558" s="95">
        <v>28983</v>
      </c>
      <c r="BK558" s="95">
        <v>25978</v>
      </c>
      <c r="BL558" s="72">
        <v>240.93</v>
      </c>
      <c r="BM558" s="72">
        <v>282.2</v>
      </c>
      <c r="BN558" s="72">
        <v>523.13</v>
      </c>
      <c r="BO558" s="95">
        <v>83068314</v>
      </c>
      <c r="BP558" s="95">
        <v>86069122</v>
      </c>
      <c r="BQ558" s="95">
        <v>28732</v>
      </c>
      <c r="BR558" s="95">
        <v>25416</v>
      </c>
      <c r="BS558" s="72">
        <v>252.57</v>
      </c>
      <c r="BT558" s="72">
        <v>295.49</v>
      </c>
      <c r="BU558" s="72">
        <v>548.05999999999995</v>
      </c>
      <c r="BV558" s="95">
        <v>89165173.760000005</v>
      </c>
      <c r="BW558" s="95">
        <v>91723914.269999996</v>
      </c>
      <c r="BX558" s="95">
        <v>29419</v>
      </c>
      <c r="BY558" s="95">
        <v>25868</v>
      </c>
      <c r="BZ558" s="95">
        <v>28478</v>
      </c>
      <c r="CA558" s="95">
        <v>27881</v>
      </c>
      <c r="CB558" s="95">
        <v>27535</v>
      </c>
      <c r="CC558" s="95">
        <v>27158</v>
      </c>
      <c r="CD558" s="95">
        <v>27682</v>
      </c>
      <c r="CE558" s="72">
        <v>650.75523149000003</v>
      </c>
      <c r="CF558" s="72">
        <v>676.59346364999999</v>
      </c>
      <c r="CG558" s="72">
        <v>712.40329333</v>
      </c>
      <c r="CH558" s="72">
        <v>716.50152150999998</v>
      </c>
      <c r="CI558" s="72">
        <v>731.52548966999996</v>
      </c>
      <c r="CJ558" s="96">
        <v>0.75656710260000004</v>
      </c>
      <c r="CK558" s="96">
        <v>0.76787617370000005</v>
      </c>
      <c r="CL558" s="96">
        <v>0.77342427410000003</v>
      </c>
      <c r="CM558" s="96">
        <v>0.73011708180000001</v>
      </c>
      <c r="CN558" s="96">
        <v>0.74920150799999996</v>
      </c>
      <c r="CO558" s="96">
        <v>0.90222007449999997</v>
      </c>
      <c r="CP558" s="96">
        <v>0.83730926559999996</v>
      </c>
      <c r="CQ558" s="96">
        <v>0.99584056389999998</v>
      </c>
      <c r="CR558" s="96">
        <v>0.84080642670000005</v>
      </c>
      <c r="CS558" s="95">
        <v>25698</v>
      </c>
      <c r="CT558" s="95">
        <v>25442</v>
      </c>
      <c r="CU558" s="95">
        <v>25014</v>
      </c>
      <c r="CV558" s="95">
        <v>24404</v>
      </c>
      <c r="CW558" s="95">
        <v>24898</v>
      </c>
      <c r="CX558" s="96">
        <v>0.91031247999999998</v>
      </c>
      <c r="CY558" s="96">
        <v>0.89578875800000002</v>
      </c>
      <c r="CZ558" s="96">
        <v>0.89542444600000004</v>
      </c>
      <c r="DA558" s="96">
        <v>0.90363248299999999</v>
      </c>
      <c r="DB558" s="96">
        <v>0.90588239100000001</v>
      </c>
      <c r="DC558">
        <v>2013</v>
      </c>
      <c r="DD558" s="6">
        <v>26198.400000000001</v>
      </c>
      <c r="DE558" s="96">
        <v>1.5931292000000001E-3</v>
      </c>
      <c r="DF558" s="72">
        <v>644.70000000000005</v>
      </c>
      <c r="DG558" s="96">
        <v>1</v>
      </c>
      <c r="DH558" s="72">
        <v>644.70000000000005</v>
      </c>
      <c r="DI558" s="72">
        <v>650.45832164000001</v>
      </c>
      <c r="DJ558" s="96">
        <v>1</v>
      </c>
      <c r="DK558" s="72">
        <v>644.70000000000005</v>
      </c>
      <c r="DL558" s="96">
        <v>1</v>
      </c>
      <c r="DM558" s="72">
        <v>644.70000000000005</v>
      </c>
      <c r="DN558" s="96">
        <v>1</v>
      </c>
      <c r="DO558" s="96">
        <v>5.0350000000000004E-3</v>
      </c>
      <c r="DP558" s="72">
        <v>3.25</v>
      </c>
      <c r="DQ558" s="72">
        <v>641.45000000000005</v>
      </c>
      <c r="DR558" t="s">
        <v>452</v>
      </c>
      <c r="DT558" t="s">
        <v>453</v>
      </c>
    </row>
    <row r="559" spans="1:124" x14ac:dyDescent="0.3">
      <c r="A559" t="s">
        <v>217</v>
      </c>
      <c r="B559">
        <v>13010</v>
      </c>
      <c r="C559" s="95">
        <v>648</v>
      </c>
      <c r="D559" s="95">
        <v>1780339</v>
      </c>
      <c r="E559" s="95">
        <v>626</v>
      </c>
      <c r="F559" s="95">
        <v>1687306</v>
      </c>
      <c r="G559" s="95">
        <v>93</v>
      </c>
      <c r="H559" s="95">
        <v>232228</v>
      </c>
      <c r="I559" s="95">
        <v>84</v>
      </c>
      <c r="J559" s="95">
        <v>216662</v>
      </c>
      <c r="K559" s="95">
        <v>652</v>
      </c>
      <c r="L559" s="95">
        <v>1644558</v>
      </c>
      <c r="M559" s="95">
        <v>625</v>
      </c>
      <c r="N559" s="95">
        <v>1632761</v>
      </c>
      <c r="O559" s="95">
        <v>97</v>
      </c>
      <c r="P559" s="95">
        <v>208463</v>
      </c>
      <c r="Q559" s="95">
        <v>89</v>
      </c>
      <c r="R559" s="95">
        <v>309176</v>
      </c>
      <c r="S559" s="95">
        <v>680</v>
      </c>
      <c r="T559" s="95">
        <v>1691334</v>
      </c>
      <c r="U559" s="95">
        <v>651</v>
      </c>
      <c r="V559" s="95">
        <v>1924381</v>
      </c>
      <c r="W559" s="95">
        <v>85</v>
      </c>
      <c r="X559" s="95">
        <v>233518</v>
      </c>
      <c r="Y559" s="95">
        <v>77</v>
      </c>
      <c r="Z559" s="95">
        <v>517875</v>
      </c>
      <c r="AA559" s="95">
        <v>667</v>
      </c>
      <c r="AB559" s="95">
        <v>2094936</v>
      </c>
      <c r="AC559" s="95">
        <v>636</v>
      </c>
      <c r="AD559" s="95">
        <v>2102648</v>
      </c>
      <c r="AE559" s="95">
        <v>86</v>
      </c>
      <c r="AF559" s="95">
        <v>271501</v>
      </c>
      <c r="AG559" s="95">
        <v>78</v>
      </c>
      <c r="AH559" s="95">
        <v>558130</v>
      </c>
      <c r="AI559" s="95">
        <v>678</v>
      </c>
      <c r="AJ559" s="95">
        <v>1563524</v>
      </c>
      <c r="AK559" s="95">
        <v>645</v>
      </c>
      <c r="AL559" s="95">
        <v>2293608</v>
      </c>
      <c r="AM559" s="95">
        <v>82</v>
      </c>
      <c r="AN559" s="95">
        <v>145800</v>
      </c>
      <c r="AO559" s="95">
        <v>72</v>
      </c>
      <c r="AP559" s="95">
        <v>495672</v>
      </c>
      <c r="AQ559" s="72">
        <v>226.33</v>
      </c>
      <c r="AR559" s="72">
        <v>223.47</v>
      </c>
      <c r="AS559" s="72">
        <v>449.8</v>
      </c>
      <c r="AT559" s="95">
        <v>2012567</v>
      </c>
      <c r="AU559" s="95">
        <v>1903968</v>
      </c>
      <c r="AV559" s="95">
        <v>741</v>
      </c>
      <c r="AW559" s="95">
        <v>710</v>
      </c>
      <c r="AX559" s="72">
        <v>206.17</v>
      </c>
      <c r="AY559" s="72">
        <v>226.65</v>
      </c>
      <c r="AZ559" s="72">
        <v>432.82</v>
      </c>
      <c r="BA559" s="95">
        <v>1853021</v>
      </c>
      <c r="BB559" s="95">
        <v>1941937</v>
      </c>
      <c r="BC559" s="95">
        <v>749</v>
      </c>
      <c r="BD559" s="95">
        <v>714</v>
      </c>
      <c r="BE559" s="72">
        <v>209.68</v>
      </c>
      <c r="BF559" s="72">
        <v>279.56</v>
      </c>
      <c r="BG559" s="72">
        <v>489.24</v>
      </c>
      <c r="BH559" s="95">
        <v>1924852</v>
      </c>
      <c r="BI559" s="95">
        <v>2442256</v>
      </c>
      <c r="BJ559" s="95">
        <v>765</v>
      </c>
      <c r="BK559" s="95">
        <v>728</v>
      </c>
      <c r="BL559" s="72">
        <v>261.89</v>
      </c>
      <c r="BM559" s="72">
        <v>310.55</v>
      </c>
      <c r="BN559" s="72">
        <v>572.44000000000005</v>
      </c>
      <c r="BO559" s="95">
        <v>2366437</v>
      </c>
      <c r="BP559" s="95">
        <v>2660778</v>
      </c>
      <c r="BQ559" s="95">
        <v>753</v>
      </c>
      <c r="BR559" s="95">
        <v>714</v>
      </c>
      <c r="BS559" s="72">
        <v>187.43</v>
      </c>
      <c r="BT559" s="72">
        <v>324.18</v>
      </c>
      <c r="BU559" s="72">
        <v>511.61</v>
      </c>
      <c r="BV559" s="95">
        <v>1709324</v>
      </c>
      <c r="BW559" s="95">
        <v>2789280</v>
      </c>
      <c r="BX559" s="95">
        <v>760</v>
      </c>
      <c r="BY559" s="95">
        <v>717</v>
      </c>
      <c r="BZ559" s="95">
        <v>726</v>
      </c>
      <c r="CA559" s="95">
        <v>732</v>
      </c>
      <c r="CB559" s="95">
        <v>747</v>
      </c>
      <c r="CC559" s="95">
        <v>734</v>
      </c>
      <c r="CD559" s="95">
        <v>739</v>
      </c>
      <c r="CE559" s="72">
        <v>650.75523149000003</v>
      </c>
      <c r="CF559" s="72">
        <v>676.59346364999999</v>
      </c>
      <c r="CG559" s="72">
        <v>712.40329333</v>
      </c>
      <c r="CH559" s="72">
        <v>716.50152150999998</v>
      </c>
      <c r="CI559" s="72">
        <v>731.52548966999996</v>
      </c>
      <c r="CJ559" s="96">
        <v>0.69119690209999995</v>
      </c>
      <c r="CK559" s="96">
        <v>0.63970467239999995</v>
      </c>
      <c r="CL559" s="96">
        <v>0.68674584270000005</v>
      </c>
      <c r="CM559" s="96">
        <v>0.7989375916</v>
      </c>
      <c r="CN559" s="96">
        <v>0.69937412600000004</v>
      </c>
      <c r="CO559" s="96">
        <v>0.75481624010000004</v>
      </c>
      <c r="CP559" s="96">
        <v>0.9316066476</v>
      </c>
      <c r="CQ559" s="96">
        <v>0.99584056389999998</v>
      </c>
      <c r="CR559" s="96">
        <v>0.93549765730000001</v>
      </c>
      <c r="CS559" s="95">
        <v>729</v>
      </c>
      <c r="CT559" s="95">
        <v>715</v>
      </c>
      <c r="CU559" s="95">
        <v>748</v>
      </c>
      <c r="CV559" s="95">
        <v>732</v>
      </c>
      <c r="CW559" s="95">
        <v>727</v>
      </c>
      <c r="CX559" s="96">
        <v>0.81203216199999995</v>
      </c>
      <c r="CY559" s="96">
        <v>0.76389742699999996</v>
      </c>
      <c r="CZ559" s="96">
        <v>0.72985063699999997</v>
      </c>
      <c r="DA559" s="96">
        <v>0.72616075800000002</v>
      </c>
      <c r="DB559" s="96">
        <v>0.74305094199999999</v>
      </c>
      <c r="DC559">
        <v>2013</v>
      </c>
      <c r="DD559" s="6">
        <v>716.6</v>
      </c>
      <c r="DE559" s="96">
        <v>1.0512199E-3</v>
      </c>
      <c r="DF559" s="72">
        <v>717.7</v>
      </c>
      <c r="DG559" s="96">
        <v>1</v>
      </c>
      <c r="DH559" s="72">
        <v>717.7</v>
      </c>
      <c r="DI559" s="72">
        <v>682.53763161999996</v>
      </c>
      <c r="DJ559" s="96">
        <v>0.84652229739999996</v>
      </c>
      <c r="DK559" s="72">
        <v>712.30336048000004</v>
      </c>
      <c r="DL559" s="96">
        <v>1.0190612213000001</v>
      </c>
      <c r="DM559" s="72">
        <v>725.88073249000001</v>
      </c>
      <c r="DN559" s="96">
        <v>1</v>
      </c>
      <c r="DO559" s="96">
        <v>3.117E-3</v>
      </c>
      <c r="DP559" s="72">
        <v>2.2599999999999998</v>
      </c>
      <c r="DQ559" s="72">
        <v>723.62</v>
      </c>
      <c r="DR559" t="s">
        <v>217</v>
      </c>
      <c r="DT559" t="s">
        <v>453</v>
      </c>
    </row>
    <row r="560" spans="1:124" x14ac:dyDescent="0.3">
      <c r="A560" t="s">
        <v>454</v>
      </c>
      <c r="B560">
        <v>13020</v>
      </c>
      <c r="C560" s="95">
        <v>6770</v>
      </c>
      <c r="D560" s="95">
        <v>24022277</v>
      </c>
      <c r="E560" s="95">
        <v>6529</v>
      </c>
      <c r="F560" s="95">
        <v>19369071</v>
      </c>
      <c r="G560" s="95">
        <v>1760</v>
      </c>
      <c r="H560" s="95">
        <v>4980395</v>
      </c>
      <c r="I560" s="95">
        <v>1593</v>
      </c>
      <c r="J560" s="95">
        <v>4718884</v>
      </c>
      <c r="K560" s="95">
        <v>6512</v>
      </c>
      <c r="L560" s="95">
        <v>22770363</v>
      </c>
      <c r="M560" s="95">
        <v>6229</v>
      </c>
      <c r="N560" s="95">
        <v>20401302</v>
      </c>
      <c r="O560" s="95">
        <v>1812</v>
      </c>
      <c r="P560" s="95">
        <v>4041261</v>
      </c>
      <c r="Q560" s="95">
        <v>1619</v>
      </c>
      <c r="R560" s="95">
        <v>4574408</v>
      </c>
      <c r="S560" s="95">
        <v>6325</v>
      </c>
      <c r="T560" s="95">
        <v>22894879</v>
      </c>
      <c r="U560" s="95">
        <v>5999</v>
      </c>
      <c r="V560" s="95">
        <v>22180217</v>
      </c>
      <c r="W560" s="95">
        <v>1819</v>
      </c>
      <c r="X560" s="95">
        <v>5054220</v>
      </c>
      <c r="Y560" s="95">
        <v>1615</v>
      </c>
      <c r="Z560" s="95">
        <v>5348226</v>
      </c>
      <c r="AA560" s="95">
        <v>6207</v>
      </c>
      <c r="AB560" s="95">
        <v>18518835</v>
      </c>
      <c r="AC560" s="95">
        <v>5839</v>
      </c>
      <c r="AD560" s="95">
        <v>20601334</v>
      </c>
      <c r="AE560" s="95">
        <v>1884</v>
      </c>
      <c r="AF560" s="95">
        <v>5415970</v>
      </c>
      <c r="AG560" s="95">
        <v>1682</v>
      </c>
      <c r="AH560" s="95">
        <v>5867701</v>
      </c>
      <c r="AI560" s="95">
        <v>6128</v>
      </c>
      <c r="AJ560" s="95">
        <v>19565184.899999999</v>
      </c>
      <c r="AK560" s="95">
        <v>5720</v>
      </c>
      <c r="AL560" s="95">
        <v>21007501.890000001</v>
      </c>
      <c r="AM560" s="95">
        <v>2052</v>
      </c>
      <c r="AN560" s="95">
        <v>6637200.46</v>
      </c>
      <c r="AO560" s="95">
        <v>1847</v>
      </c>
      <c r="AP560" s="95">
        <v>6097499.8499999996</v>
      </c>
      <c r="AQ560" s="72">
        <v>283.33999999999997</v>
      </c>
      <c r="AR560" s="72">
        <v>247.15</v>
      </c>
      <c r="AS560" s="72">
        <v>530.49</v>
      </c>
      <c r="AT560" s="95">
        <v>29002672</v>
      </c>
      <c r="AU560" s="95">
        <v>24087955</v>
      </c>
      <c r="AV560" s="95">
        <v>8530</v>
      </c>
      <c r="AW560" s="95">
        <v>8122</v>
      </c>
      <c r="AX560" s="72">
        <v>268.42</v>
      </c>
      <c r="AY560" s="72">
        <v>265.2</v>
      </c>
      <c r="AZ560" s="72">
        <v>533.62</v>
      </c>
      <c r="BA560" s="95">
        <v>26811624</v>
      </c>
      <c r="BB560" s="95">
        <v>24975710</v>
      </c>
      <c r="BC560" s="95">
        <v>8324</v>
      </c>
      <c r="BD560" s="95">
        <v>7848</v>
      </c>
      <c r="BE560" s="72">
        <v>285.99</v>
      </c>
      <c r="BF560" s="72">
        <v>301.29000000000002</v>
      </c>
      <c r="BG560" s="72">
        <v>587.28</v>
      </c>
      <c r="BH560" s="95">
        <v>27949099</v>
      </c>
      <c r="BI560" s="95">
        <v>27528443</v>
      </c>
      <c r="BJ560" s="95">
        <v>8144</v>
      </c>
      <c r="BK560" s="95">
        <v>7614</v>
      </c>
      <c r="BL560" s="72">
        <v>246.52</v>
      </c>
      <c r="BM560" s="72">
        <v>293.27999999999997</v>
      </c>
      <c r="BN560" s="72">
        <v>539.79999999999995</v>
      </c>
      <c r="BO560" s="95">
        <v>23934805</v>
      </c>
      <c r="BP560" s="95">
        <v>26469035</v>
      </c>
      <c r="BQ560" s="95">
        <v>8091</v>
      </c>
      <c r="BR560" s="95">
        <v>7521</v>
      </c>
      <c r="BS560" s="72">
        <v>266.94</v>
      </c>
      <c r="BT560" s="72">
        <v>298.5</v>
      </c>
      <c r="BU560" s="72">
        <v>565.44000000000005</v>
      </c>
      <c r="BV560" s="95">
        <v>26202385.359999999</v>
      </c>
      <c r="BW560" s="95">
        <v>27105001.739999998</v>
      </c>
      <c r="BX560" s="95">
        <v>8180</v>
      </c>
      <c r="BY560" s="95">
        <v>7567</v>
      </c>
      <c r="BZ560" s="95">
        <v>8336</v>
      </c>
      <c r="CA560" s="95">
        <v>8094</v>
      </c>
      <c r="CB560" s="95">
        <v>7889</v>
      </c>
      <c r="CC560" s="95">
        <v>7820</v>
      </c>
      <c r="CD560" s="95">
        <v>7880</v>
      </c>
      <c r="CE560" s="72">
        <v>650.75523149000003</v>
      </c>
      <c r="CF560" s="72">
        <v>676.59346364999999</v>
      </c>
      <c r="CG560" s="72">
        <v>712.40329333</v>
      </c>
      <c r="CH560" s="72">
        <v>716.50152150999998</v>
      </c>
      <c r="CI560" s="72">
        <v>731.52548966999996</v>
      </c>
      <c r="CJ560" s="96">
        <v>0.8151912952</v>
      </c>
      <c r="CK560" s="96">
        <v>0.78868630669999995</v>
      </c>
      <c r="CL560" s="96">
        <v>0.82436452149999995</v>
      </c>
      <c r="CM560" s="96">
        <v>0.75338290819999998</v>
      </c>
      <c r="CN560" s="96">
        <v>0.77296007860000004</v>
      </c>
      <c r="CO560" s="96">
        <v>0.86320329630000003</v>
      </c>
      <c r="CP560" s="96">
        <v>0.91625811140000002</v>
      </c>
      <c r="CQ560" s="96">
        <v>0.99584056389999998</v>
      </c>
      <c r="CR560" s="96">
        <v>0.92008501539999998</v>
      </c>
      <c r="CS560" s="95">
        <v>7634</v>
      </c>
      <c r="CT560" s="95">
        <v>7429</v>
      </c>
      <c r="CU560" s="95">
        <v>7235</v>
      </c>
      <c r="CV560" s="95">
        <v>7155</v>
      </c>
      <c r="CW560" s="95">
        <v>7176</v>
      </c>
      <c r="CX560" s="96">
        <v>0.86206235099999995</v>
      </c>
      <c r="CY560" s="96">
        <v>0.850215108</v>
      </c>
      <c r="CZ560" s="96">
        <v>0.85608868400000004</v>
      </c>
      <c r="DA560" s="96">
        <v>0.86869766900000001</v>
      </c>
      <c r="DB560" s="96">
        <v>0.87955797999999996</v>
      </c>
      <c r="DC560">
        <v>2013</v>
      </c>
      <c r="DD560" s="6">
        <v>7734.4</v>
      </c>
      <c r="DE560" s="96">
        <v>5.0105595000000001E-3</v>
      </c>
      <c r="DF560" s="72">
        <v>703.08</v>
      </c>
      <c r="DG560" s="96">
        <v>1</v>
      </c>
      <c r="DH560" s="72">
        <v>703.08</v>
      </c>
      <c r="DI560" s="72">
        <v>705.60910737999995</v>
      </c>
      <c r="DJ560" s="96">
        <v>1</v>
      </c>
      <c r="DK560" s="72">
        <v>703.08</v>
      </c>
      <c r="DL560" s="96">
        <v>1</v>
      </c>
      <c r="DM560" s="72">
        <v>703.08</v>
      </c>
      <c r="DN560" s="96">
        <v>1</v>
      </c>
      <c r="DO560" s="96">
        <v>1.4397999999999999E-2</v>
      </c>
      <c r="DP560" s="72">
        <v>10.119999999999999</v>
      </c>
      <c r="DQ560" s="72">
        <v>692.96</v>
      </c>
      <c r="DR560" t="s">
        <v>454</v>
      </c>
      <c r="DT560" t="s">
        <v>453</v>
      </c>
    </row>
    <row r="561" spans="1:124" x14ac:dyDescent="0.3">
      <c r="A561" t="s">
        <v>455</v>
      </c>
      <c r="B561">
        <v>13030</v>
      </c>
      <c r="C561" s="95">
        <v>858</v>
      </c>
      <c r="D561" s="95">
        <v>3310174</v>
      </c>
      <c r="E561" s="95">
        <v>832</v>
      </c>
      <c r="F561" s="95">
        <v>2928261</v>
      </c>
      <c r="G561" s="95">
        <v>123</v>
      </c>
      <c r="H561" s="95">
        <v>245065</v>
      </c>
      <c r="I561" s="95">
        <v>109</v>
      </c>
      <c r="J561" s="95">
        <v>390916</v>
      </c>
      <c r="K561" s="95">
        <v>794</v>
      </c>
      <c r="L561" s="95">
        <v>3031844</v>
      </c>
      <c r="M561" s="95">
        <v>768</v>
      </c>
      <c r="N561" s="95">
        <v>2827087</v>
      </c>
      <c r="O561" s="95">
        <v>129</v>
      </c>
      <c r="P561" s="95">
        <v>230874</v>
      </c>
      <c r="Q561" s="95">
        <v>115</v>
      </c>
      <c r="R561" s="95">
        <v>403585</v>
      </c>
      <c r="S561" s="95">
        <v>778</v>
      </c>
      <c r="T561" s="95">
        <v>2732207</v>
      </c>
      <c r="U561" s="95">
        <v>749</v>
      </c>
      <c r="V561" s="95">
        <v>2699152</v>
      </c>
      <c r="W561" s="95">
        <v>124</v>
      </c>
      <c r="X561" s="95">
        <v>368366</v>
      </c>
      <c r="Y561" s="95">
        <v>111</v>
      </c>
      <c r="Z561" s="95">
        <v>467829</v>
      </c>
      <c r="AA561" s="95">
        <v>787</v>
      </c>
      <c r="AB561" s="95">
        <v>2834047</v>
      </c>
      <c r="AC561" s="95">
        <v>755</v>
      </c>
      <c r="AD561" s="95">
        <v>2717885</v>
      </c>
      <c r="AE561" s="95">
        <v>119</v>
      </c>
      <c r="AF561" s="95">
        <v>438686</v>
      </c>
      <c r="AG561" s="95">
        <v>107</v>
      </c>
      <c r="AH561" s="95">
        <v>470497</v>
      </c>
      <c r="AI561" s="95">
        <v>763</v>
      </c>
      <c r="AJ561" s="95">
        <v>3017162.55</v>
      </c>
      <c r="AK561" s="95">
        <v>725</v>
      </c>
      <c r="AL561" s="95">
        <v>2898258.7</v>
      </c>
      <c r="AM561" s="95">
        <v>122</v>
      </c>
      <c r="AN561" s="95">
        <v>246560</v>
      </c>
      <c r="AO561" s="95">
        <v>107</v>
      </c>
      <c r="AP561" s="95">
        <v>343715.87</v>
      </c>
      <c r="AQ561" s="72">
        <v>302.01</v>
      </c>
      <c r="AR561" s="72">
        <v>293.94</v>
      </c>
      <c r="AS561" s="72">
        <v>595.95000000000005</v>
      </c>
      <c r="AT561" s="95">
        <v>3555239</v>
      </c>
      <c r="AU561" s="95">
        <v>3319177</v>
      </c>
      <c r="AV561" s="95">
        <v>981</v>
      </c>
      <c r="AW561" s="95">
        <v>941</v>
      </c>
      <c r="AX561" s="72">
        <v>294.58</v>
      </c>
      <c r="AY561" s="72">
        <v>304.89999999999998</v>
      </c>
      <c r="AZ561" s="72">
        <v>599.48</v>
      </c>
      <c r="BA561" s="95">
        <v>3262718</v>
      </c>
      <c r="BB561" s="95">
        <v>3230672</v>
      </c>
      <c r="BC561" s="95">
        <v>923</v>
      </c>
      <c r="BD561" s="95">
        <v>883</v>
      </c>
      <c r="BE561" s="72">
        <v>286.45</v>
      </c>
      <c r="BF561" s="72">
        <v>306.88</v>
      </c>
      <c r="BG561" s="72">
        <v>593.33000000000004</v>
      </c>
      <c r="BH561" s="95">
        <v>3100573</v>
      </c>
      <c r="BI561" s="95">
        <v>3166981</v>
      </c>
      <c r="BJ561" s="95">
        <v>902</v>
      </c>
      <c r="BK561" s="95">
        <v>860</v>
      </c>
      <c r="BL561" s="72">
        <v>301.02</v>
      </c>
      <c r="BM561" s="72">
        <v>308.23</v>
      </c>
      <c r="BN561" s="72">
        <v>609.25</v>
      </c>
      <c r="BO561" s="95">
        <v>3272733</v>
      </c>
      <c r="BP561" s="95">
        <v>3188382</v>
      </c>
      <c r="BQ561" s="95">
        <v>906</v>
      </c>
      <c r="BR561" s="95">
        <v>862</v>
      </c>
      <c r="BS561" s="72">
        <v>307.32</v>
      </c>
      <c r="BT561" s="72">
        <v>324.72000000000003</v>
      </c>
      <c r="BU561" s="72">
        <v>632.04</v>
      </c>
      <c r="BV561" s="95">
        <v>3263722.55</v>
      </c>
      <c r="BW561" s="95">
        <v>3241974.57</v>
      </c>
      <c r="BX561" s="95">
        <v>885</v>
      </c>
      <c r="BY561" s="95">
        <v>832</v>
      </c>
      <c r="BZ561" s="95">
        <v>962</v>
      </c>
      <c r="CA561" s="95">
        <v>904</v>
      </c>
      <c r="CB561" s="95">
        <v>882</v>
      </c>
      <c r="CC561" s="95">
        <v>885</v>
      </c>
      <c r="CD561" s="95">
        <v>859</v>
      </c>
      <c r="CE561" s="72">
        <v>650.75523149000003</v>
      </c>
      <c r="CF561" s="72">
        <v>676.59346364999999</v>
      </c>
      <c r="CG561" s="72">
        <v>712.40329333</v>
      </c>
      <c r="CH561" s="72">
        <v>716.50152150999998</v>
      </c>
      <c r="CI561" s="72">
        <v>731.52548966999996</v>
      </c>
      <c r="CJ561" s="96">
        <v>0.9157821116</v>
      </c>
      <c r="CK561" s="96">
        <v>0.88602688650000005</v>
      </c>
      <c r="CL561" s="96">
        <v>0.83285690219999997</v>
      </c>
      <c r="CM561" s="96">
        <v>0.85031222080000002</v>
      </c>
      <c r="CN561" s="96">
        <v>0.8640027025</v>
      </c>
      <c r="CO561" s="96">
        <v>0.83105844370000004</v>
      </c>
      <c r="CP561" s="96">
        <v>1.0466125112</v>
      </c>
      <c r="CQ561" s="96">
        <v>0.99584056389999998</v>
      </c>
      <c r="CR561" s="96">
        <v>1.050983862</v>
      </c>
      <c r="CS561" s="95">
        <v>945</v>
      </c>
      <c r="CT561" s="95">
        <v>928</v>
      </c>
      <c r="CU561" s="95">
        <v>909</v>
      </c>
      <c r="CV561" s="95">
        <v>900</v>
      </c>
      <c r="CW561" s="95">
        <v>871</v>
      </c>
      <c r="CX561" s="96">
        <v>0.85056077799999996</v>
      </c>
      <c r="CY561" s="96">
        <v>0.82948905900000003</v>
      </c>
      <c r="CZ561" s="96">
        <v>0.85412524999999995</v>
      </c>
      <c r="DA561" s="96">
        <v>0.814454012</v>
      </c>
      <c r="DB561" s="96">
        <v>0.80465539500000005</v>
      </c>
      <c r="DC561">
        <v>2013</v>
      </c>
      <c r="DD561" s="6">
        <v>875.6</v>
      </c>
      <c r="DE561" s="96">
        <v>1.9565428000000002E-3</v>
      </c>
      <c r="DF561" s="72">
        <v>805.57</v>
      </c>
      <c r="DG561" s="96">
        <v>1</v>
      </c>
      <c r="DH561" s="72">
        <v>805.57</v>
      </c>
      <c r="DI561" s="72">
        <v>682.53763161999996</v>
      </c>
      <c r="DJ561" s="96">
        <v>0.93573500519999997</v>
      </c>
      <c r="DK561" s="72">
        <v>797.66332549000003</v>
      </c>
      <c r="DL561" s="96">
        <v>1.0190612213000001</v>
      </c>
      <c r="DM561" s="72">
        <v>812.86776268000006</v>
      </c>
      <c r="DN561" s="96">
        <v>1</v>
      </c>
      <c r="DO561" s="96">
        <v>7.9380000000000006E-3</v>
      </c>
      <c r="DP561" s="72">
        <v>6.45</v>
      </c>
      <c r="DQ561" s="72">
        <v>806.42</v>
      </c>
      <c r="DR561" t="s">
        <v>455</v>
      </c>
      <c r="DT561" t="s">
        <v>453</v>
      </c>
    </row>
    <row r="562" spans="1:124" x14ac:dyDescent="0.3">
      <c r="A562" t="s">
        <v>456</v>
      </c>
      <c r="B562">
        <v>13040</v>
      </c>
      <c r="C562" s="95">
        <v>1398</v>
      </c>
      <c r="D562" s="95">
        <v>4960158</v>
      </c>
      <c r="E562" s="95">
        <v>1328</v>
      </c>
      <c r="F562" s="95">
        <v>4287956</v>
      </c>
      <c r="G562" s="95">
        <v>326</v>
      </c>
      <c r="H562" s="95">
        <v>647471</v>
      </c>
      <c r="I562" s="95">
        <v>289</v>
      </c>
      <c r="J562" s="95">
        <v>884526</v>
      </c>
      <c r="K562" s="95">
        <v>1382</v>
      </c>
      <c r="L562" s="95">
        <v>4741543</v>
      </c>
      <c r="M562" s="95">
        <v>1308</v>
      </c>
      <c r="N562" s="95">
        <v>4521525</v>
      </c>
      <c r="O562" s="95">
        <v>328</v>
      </c>
      <c r="P562" s="95">
        <v>706750</v>
      </c>
      <c r="Q562" s="95">
        <v>293</v>
      </c>
      <c r="R562" s="95">
        <v>1155308</v>
      </c>
      <c r="S562" s="95">
        <v>1366</v>
      </c>
      <c r="T562" s="95">
        <v>5098010</v>
      </c>
      <c r="U562" s="95">
        <v>1283</v>
      </c>
      <c r="V562" s="95">
        <v>4440350</v>
      </c>
      <c r="W562" s="95">
        <v>339</v>
      </c>
      <c r="X562" s="95">
        <v>1026406</v>
      </c>
      <c r="Y562" s="95">
        <v>306</v>
      </c>
      <c r="Z562" s="95">
        <v>885656</v>
      </c>
      <c r="AA562" s="95">
        <v>1354</v>
      </c>
      <c r="AB562" s="95">
        <v>4283198</v>
      </c>
      <c r="AC562" s="95">
        <v>1259</v>
      </c>
      <c r="AD562" s="95">
        <v>4804479</v>
      </c>
      <c r="AE562" s="95">
        <v>351</v>
      </c>
      <c r="AF562" s="95">
        <v>953964</v>
      </c>
      <c r="AG562" s="95">
        <v>317</v>
      </c>
      <c r="AH562" s="95">
        <v>1131292</v>
      </c>
      <c r="AI562" s="95">
        <v>1335</v>
      </c>
      <c r="AJ562" s="95">
        <v>4873321</v>
      </c>
      <c r="AK562" s="95">
        <v>1232</v>
      </c>
      <c r="AL562" s="95">
        <v>4747019</v>
      </c>
      <c r="AM562" s="95">
        <v>364</v>
      </c>
      <c r="AN562" s="95">
        <v>1045321</v>
      </c>
      <c r="AO562" s="95">
        <v>332</v>
      </c>
      <c r="AP562" s="95">
        <v>1421745</v>
      </c>
      <c r="AQ562" s="72">
        <v>271.06</v>
      </c>
      <c r="AR562" s="72">
        <v>266.57</v>
      </c>
      <c r="AS562" s="72">
        <v>537.63</v>
      </c>
      <c r="AT562" s="95">
        <v>5607629</v>
      </c>
      <c r="AU562" s="95">
        <v>5172482</v>
      </c>
      <c r="AV562" s="95">
        <v>1724</v>
      </c>
      <c r="AW562" s="95">
        <v>1617</v>
      </c>
      <c r="AX562" s="72">
        <v>265.51</v>
      </c>
      <c r="AY562" s="72">
        <v>295.48</v>
      </c>
      <c r="AZ562" s="72">
        <v>560.99</v>
      </c>
      <c r="BA562" s="95">
        <v>5448293</v>
      </c>
      <c r="BB562" s="95">
        <v>5676833</v>
      </c>
      <c r="BC562" s="95">
        <v>1710</v>
      </c>
      <c r="BD562" s="95">
        <v>1601</v>
      </c>
      <c r="BE562" s="72">
        <v>299.33999999999997</v>
      </c>
      <c r="BF562" s="72">
        <v>279.32</v>
      </c>
      <c r="BG562" s="72">
        <v>578.66</v>
      </c>
      <c r="BH562" s="95">
        <v>6124416</v>
      </c>
      <c r="BI562" s="95">
        <v>5326006</v>
      </c>
      <c r="BJ562" s="95">
        <v>1705</v>
      </c>
      <c r="BK562" s="95">
        <v>1589</v>
      </c>
      <c r="BL562" s="72">
        <v>255.97</v>
      </c>
      <c r="BM562" s="72">
        <v>313.86</v>
      </c>
      <c r="BN562" s="72">
        <v>569.83000000000004</v>
      </c>
      <c r="BO562" s="95">
        <v>5237162</v>
      </c>
      <c r="BP562" s="95">
        <v>5935771</v>
      </c>
      <c r="BQ562" s="95">
        <v>1705</v>
      </c>
      <c r="BR562" s="95">
        <v>1576</v>
      </c>
      <c r="BS562" s="72">
        <v>290.3</v>
      </c>
      <c r="BT562" s="72">
        <v>328.69</v>
      </c>
      <c r="BU562" s="72">
        <v>618.99</v>
      </c>
      <c r="BV562" s="95">
        <v>5918642</v>
      </c>
      <c r="BW562" s="95">
        <v>6168764</v>
      </c>
      <c r="BX562" s="95">
        <v>1699</v>
      </c>
      <c r="BY562" s="95">
        <v>1564</v>
      </c>
      <c r="BZ562" s="95">
        <v>1673</v>
      </c>
      <c r="CA562" s="95">
        <v>1657</v>
      </c>
      <c r="CB562" s="95">
        <v>1649</v>
      </c>
      <c r="CC562" s="95">
        <v>1644</v>
      </c>
      <c r="CD562" s="95">
        <v>1633</v>
      </c>
      <c r="CE562" s="72">
        <v>650.75523149000003</v>
      </c>
      <c r="CF562" s="72">
        <v>676.59346364999999</v>
      </c>
      <c r="CG562" s="72">
        <v>712.40329333</v>
      </c>
      <c r="CH562" s="72">
        <v>716.50152150999998</v>
      </c>
      <c r="CI562" s="72">
        <v>731.52548966999996</v>
      </c>
      <c r="CJ562" s="96">
        <v>0.82616316239999998</v>
      </c>
      <c r="CK562" s="96">
        <v>0.82913895879999999</v>
      </c>
      <c r="CL562" s="96">
        <v>0.81226463360000001</v>
      </c>
      <c r="CM562" s="96">
        <v>0.79529489180000001</v>
      </c>
      <c r="CN562" s="96">
        <v>0.84616326939999997</v>
      </c>
      <c r="CO562" s="96">
        <v>0.8601927895</v>
      </c>
      <c r="CP562" s="96">
        <v>0.95537302020000003</v>
      </c>
      <c r="CQ562" s="96">
        <v>0.99584056389999998</v>
      </c>
      <c r="CR562" s="96">
        <v>0.95936329399999998</v>
      </c>
      <c r="CS562" s="95">
        <v>1545</v>
      </c>
      <c r="CT562" s="95">
        <v>1549</v>
      </c>
      <c r="CU562" s="95">
        <v>1538</v>
      </c>
      <c r="CV562" s="95">
        <v>1516</v>
      </c>
      <c r="CW562" s="95">
        <v>1512</v>
      </c>
      <c r="CX562" s="96">
        <v>0.88265630399999995</v>
      </c>
      <c r="CY562" s="96">
        <v>0.81504908700000001</v>
      </c>
      <c r="CZ562" s="96">
        <v>0.85799509200000001</v>
      </c>
      <c r="DA562" s="96">
        <v>0.86092813000000001</v>
      </c>
      <c r="DB562" s="96">
        <v>0.88498561200000003</v>
      </c>
      <c r="DC562">
        <v>2013</v>
      </c>
      <c r="DD562" s="6">
        <v>1589.4</v>
      </c>
      <c r="DE562" s="96">
        <v>1.1336900999999999E-3</v>
      </c>
      <c r="DF562" s="72">
        <v>735.95</v>
      </c>
      <c r="DG562" s="96">
        <v>1</v>
      </c>
      <c r="DH562" s="72">
        <v>735.95</v>
      </c>
      <c r="DI562" s="72">
        <v>682.53763161999996</v>
      </c>
      <c r="DJ562" s="96">
        <v>1</v>
      </c>
      <c r="DK562" s="72">
        <v>735.95</v>
      </c>
      <c r="DL562" s="96">
        <v>1</v>
      </c>
      <c r="DM562" s="72">
        <v>735.95</v>
      </c>
      <c r="DN562" s="96">
        <v>1</v>
      </c>
      <c r="DO562" s="96">
        <v>2.65E-3</v>
      </c>
      <c r="DP562" s="72">
        <v>1.95</v>
      </c>
      <c r="DQ562" s="72">
        <v>734</v>
      </c>
      <c r="DR562" t="s">
        <v>456</v>
      </c>
      <c r="DT562" t="s">
        <v>453</v>
      </c>
    </row>
    <row r="563" spans="1:124" x14ac:dyDescent="0.3">
      <c r="A563" t="s">
        <v>457</v>
      </c>
      <c r="B563">
        <v>13050</v>
      </c>
      <c r="C563" s="95">
        <v>4151</v>
      </c>
      <c r="D563" s="95">
        <v>14087994</v>
      </c>
      <c r="E563" s="95">
        <v>3975</v>
      </c>
      <c r="F563" s="95">
        <v>12598513</v>
      </c>
      <c r="G563" s="95">
        <v>811</v>
      </c>
      <c r="H563" s="95">
        <v>2660103</v>
      </c>
      <c r="I563" s="95">
        <v>723</v>
      </c>
      <c r="J563" s="95">
        <v>2505232</v>
      </c>
      <c r="K563" s="95">
        <v>3875</v>
      </c>
      <c r="L563" s="95">
        <v>13181227</v>
      </c>
      <c r="M563" s="95">
        <v>3685</v>
      </c>
      <c r="N563" s="95">
        <v>11609990</v>
      </c>
      <c r="O563" s="95">
        <v>791</v>
      </c>
      <c r="P563" s="95">
        <v>2188959</v>
      </c>
      <c r="Q563" s="95">
        <v>695</v>
      </c>
      <c r="R563" s="95">
        <v>2425415</v>
      </c>
      <c r="S563" s="95">
        <v>3718</v>
      </c>
      <c r="T563" s="95">
        <v>12264016</v>
      </c>
      <c r="U563" s="95">
        <v>3497</v>
      </c>
      <c r="V563" s="95">
        <v>12118639</v>
      </c>
      <c r="W563" s="95">
        <v>797</v>
      </c>
      <c r="X563" s="95">
        <v>2254494</v>
      </c>
      <c r="Y563" s="95">
        <v>702</v>
      </c>
      <c r="Z563" s="95">
        <v>2430761</v>
      </c>
      <c r="AA563" s="95">
        <v>3901</v>
      </c>
      <c r="AB563" s="95">
        <v>11289247</v>
      </c>
      <c r="AC563" s="95">
        <v>3645</v>
      </c>
      <c r="AD563" s="95">
        <v>14244091</v>
      </c>
      <c r="AE563" s="95">
        <v>787</v>
      </c>
      <c r="AF563" s="95">
        <v>2679486</v>
      </c>
      <c r="AG563" s="95">
        <v>694</v>
      </c>
      <c r="AH563" s="95">
        <v>2708590</v>
      </c>
      <c r="AI563" s="95">
        <v>3973</v>
      </c>
      <c r="AJ563" s="95">
        <v>10704835.92</v>
      </c>
      <c r="AK563" s="95">
        <v>3689</v>
      </c>
      <c r="AL563" s="95">
        <v>14842639.92</v>
      </c>
      <c r="AM563" s="95">
        <v>788</v>
      </c>
      <c r="AN563" s="95">
        <v>1719540.96</v>
      </c>
      <c r="AO563" s="95">
        <v>708</v>
      </c>
      <c r="AP563" s="95">
        <v>3002284.03</v>
      </c>
      <c r="AQ563" s="72">
        <v>281.27</v>
      </c>
      <c r="AR563" s="72">
        <v>267.91000000000003</v>
      </c>
      <c r="AS563" s="72">
        <v>549.17999999999995</v>
      </c>
      <c r="AT563" s="95">
        <v>16748097</v>
      </c>
      <c r="AU563" s="95">
        <v>15103745</v>
      </c>
      <c r="AV563" s="95">
        <v>4962</v>
      </c>
      <c r="AW563" s="95">
        <v>4698</v>
      </c>
      <c r="AX563" s="72">
        <v>274.51</v>
      </c>
      <c r="AY563" s="72">
        <v>267.04000000000002</v>
      </c>
      <c r="AZ563" s="72">
        <v>541.54999999999995</v>
      </c>
      <c r="BA563" s="95">
        <v>15370186</v>
      </c>
      <c r="BB563" s="95">
        <v>14035405</v>
      </c>
      <c r="BC563" s="95">
        <v>4666</v>
      </c>
      <c r="BD563" s="95">
        <v>4380</v>
      </c>
      <c r="BE563" s="72">
        <v>267.97000000000003</v>
      </c>
      <c r="BF563" s="72">
        <v>288.75</v>
      </c>
      <c r="BG563" s="72">
        <v>556.72</v>
      </c>
      <c r="BH563" s="95">
        <v>14518510</v>
      </c>
      <c r="BI563" s="95">
        <v>14549400</v>
      </c>
      <c r="BJ563" s="95">
        <v>4515</v>
      </c>
      <c r="BK563" s="95">
        <v>4199</v>
      </c>
      <c r="BL563" s="72">
        <v>248.31</v>
      </c>
      <c r="BM563" s="72">
        <v>325.58999999999997</v>
      </c>
      <c r="BN563" s="72">
        <v>573.9</v>
      </c>
      <c r="BO563" s="95">
        <v>13968733</v>
      </c>
      <c r="BP563" s="95">
        <v>16952681</v>
      </c>
      <c r="BQ563" s="95">
        <v>4688</v>
      </c>
      <c r="BR563" s="95">
        <v>4339</v>
      </c>
      <c r="BS563" s="72">
        <v>217.47</v>
      </c>
      <c r="BT563" s="72">
        <v>338.2</v>
      </c>
      <c r="BU563" s="72">
        <v>555.66999999999996</v>
      </c>
      <c r="BV563" s="95">
        <v>12424376.880000001</v>
      </c>
      <c r="BW563" s="95">
        <v>17844923.949999999</v>
      </c>
      <c r="BX563" s="95">
        <v>4761</v>
      </c>
      <c r="BY563" s="95">
        <v>4397</v>
      </c>
      <c r="BZ563" s="95">
        <v>4836</v>
      </c>
      <c r="CA563" s="95">
        <v>4528</v>
      </c>
      <c r="CB563" s="95">
        <v>4363</v>
      </c>
      <c r="CC563" s="95">
        <v>4522</v>
      </c>
      <c r="CD563" s="95">
        <v>4583</v>
      </c>
      <c r="CE563" s="72">
        <v>650.75523149000003</v>
      </c>
      <c r="CF563" s="72">
        <v>676.59346364999999</v>
      </c>
      <c r="CG563" s="72">
        <v>712.40329333</v>
      </c>
      <c r="CH563" s="72">
        <v>716.50152150999998</v>
      </c>
      <c r="CI563" s="72">
        <v>731.52548966999996</v>
      </c>
      <c r="CJ563" s="96">
        <v>0.84391177120000005</v>
      </c>
      <c r="CK563" s="96">
        <v>0.80040678649999997</v>
      </c>
      <c r="CL563" s="96">
        <v>0.78146747100000002</v>
      </c>
      <c r="CM563" s="96">
        <v>0.80097527049999995</v>
      </c>
      <c r="CN563" s="96">
        <v>0.75960442640000003</v>
      </c>
      <c r="CO563" s="96">
        <v>0.85111466260000002</v>
      </c>
      <c r="CP563" s="96">
        <v>0.93673999539999997</v>
      </c>
      <c r="CQ563" s="96">
        <v>0.99584056389999998</v>
      </c>
      <c r="CR563" s="96">
        <v>0.94065244540000004</v>
      </c>
      <c r="CS563" s="95">
        <v>4643</v>
      </c>
      <c r="CT563" s="95">
        <v>4425</v>
      </c>
      <c r="CU563" s="95">
        <v>4261</v>
      </c>
      <c r="CV563" s="95">
        <v>4460</v>
      </c>
      <c r="CW563" s="95">
        <v>4535</v>
      </c>
      <c r="CX563" s="96">
        <v>0.83873900700000004</v>
      </c>
      <c r="CY563" s="96">
        <v>0.85560567499999995</v>
      </c>
      <c r="CZ563" s="96">
        <v>0.84506123200000005</v>
      </c>
      <c r="DA563" s="96">
        <v>0.85577069500000003</v>
      </c>
      <c r="DB563" s="96">
        <v>0.86051162000000003</v>
      </c>
      <c r="DC563">
        <v>2013</v>
      </c>
      <c r="DD563" s="6">
        <v>4402.6000000000004</v>
      </c>
      <c r="DE563" s="96">
        <v>1.9681747999999999E-3</v>
      </c>
      <c r="DF563" s="72">
        <v>720.99</v>
      </c>
      <c r="DG563" s="96">
        <v>1</v>
      </c>
      <c r="DH563" s="72">
        <v>720.99</v>
      </c>
      <c r="DI563" s="72">
        <v>682.53763161999996</v>
      </c>
      <c r="DJ563" s="96">
        <v>1</v>
      </c>
      <c r="DK563" s="72">
        <v>720.99</v>
      </c>
      <c r="DL563" s="96">
        <v>1</v>
      </c>
      <c r="DM563" s="72">
        <v>720.99</v>
      </c>
      <c r="DN563" s="96">
        <v>1</v>
      </c>
      <c r="DO563" s="96">
        <v>7.7990000000000004E-3</v>
      </c>
      <c r="DP563" s="72">
        <v>5.62</v>
      </c>
      <c r="DQ563" s="72">
        <v>715.37</v>
      </c>
      <c r="DR563" t="s">
        <v>457</v>
      </c>
      <c r="DT563" t="s">
        <v>453</v>
      </c>
    </row>
    <row r="564" spans="1:124" x14ac:dyDescent="0.3">
      <c r="A564" t="s">
        <v>458</v>
      </c>
      <c r="B564">
        <v>13060</v>
      </c>
      <c r="C564" s="95">
        <v>1851</v>
      </c>
      <c r="D564" s="95">
        <v>5707139</v>
      </c>
      <c r="E564" s="95">
        <v>1745</v>
      </c>
      <c r="F564" s="95">
        <v>6077556</v>
      </c>
      <c r="G564" s="95">
        <v>110</v>
      </c>
      <c r="H564" s="95">
        <v>260569</v>
      </c>
      <c r="I564" s="95">
        <v>96</v>
      </c>
      <c r="J564" s="95">
        <v>374494</v>
      </c>
      <c r="K564" s="95">
        <v>1925</v>
      </c>
      <c r="L564" s="95">
        <v>6130956</v>
      </c>
      <c r="M564" s="95">
        <v>1813</v>
      </c>
      <c r="N564" s="95">
        <v>6153933</v>
      </c>
      <c r="O564" s="95">
        <v>111</v>
      </c>
      <c r="P564" s="95">
        <v>368485</v>
      </c>
      <c r="Q564" s="95">
        <v>96</v>
      </c>
      <c r="R564" s="95">
        <v>374797</v>
      </c>
      <c r="S564" s="95">
        <v>2032</v>
      </c>
      <c r="T564" s="95">
        <v>4960407</v>
      </c>
      <c r="U564" s="95">
        <v>1907</v>
      </c>
      <c r="V564" s="95">
        <v>6258998</v>
      </c>
      <c r="W564" s="95">
        <v>109</v>
      </c>
      <c r="X564" s="95">
        <v>345391</v>
      </c>
      <c r="Y564" s="95">
        <v>92</v>
      </c>
      <c r="Z564" s="95">
        <v>438448</v>
      </c>
      <c r="AA564" s="95">
        <v>2106</v>
      </c>
      <c r="AB564" s="95">
        <v>6225787</v>
      </c>
      <c r="AC564" s="95">
        <v>1962</v>
      </c>
      <c r="AD564" s="95">
        <v>6745254</v>
      </c>
      <c r="AE564" s="95">
        <v>104</v>
      </c>
      <c r="AF564" s="95">
        <v>318077</v>
      </c>
      <c r="AG564" s="95">
        <v>86</v>
      </c>
      <c r="AH564" s="95">
        <v>418845</v>
      </c>
      <c r="AI564" s="95">
        <v>2225</v>
      </c>
      <c r="AJ564" s="95">
        <v>6031326.3200000003</v>
      </c>
      <c r="AK564" s="95">
        <v>2056</v>
      </c>
      <c r="AL564" s="95">
        <v>7270757.4199999999</v>
      </c>
      <c r="AM564" s="95">
        <v>115</v>
      </c>
      <c r="AN564" s="95">
        <v>243078</v>
      </c>
      <c r="AO564" s="95">
        <v>99</v>
      </c>
      <c r="AP564" s="95">
        <v>425531</v>
      </c>
      <c r="AQ564" s="72">
        <v>253.6</v>
      </c>
      <c r="AR564" s="72">
        <v>292.05</v>
      </c>
      <c r="AS564" s="72">
        <v>545.65</v>
      </c>
      <c r="AT564" s="95">
        <v>5967708</v>
      </c>
      <c r="AU564" s="95">
        <v>6452050</v>
      </c>
      <c r="AV564" s="95">
        <v>1961</v>
      </c>
      <c r="AW564" s="95">
        <v>1841</v>
      </c>
      <c r="AX564" s="72">
        <v>266.02</v>
      </c>
      <c r="AY564" s="72">
        <v>285</v>
      </c>
      <c r="AZ564" s="72">
        <v>551.02</v>
      </c>
      <c r="BA564" s="95">
        <v>6499441</v>
      </c>
      <c r="BB564" s="95">
        <v>6528730</v>
      </c>
      <c r="BC564" s="95">
        <v>2036</v>
      </c>
      <c r="BD564" s="95">
        <v>1909</v>
      </c>
      <c r="BE564" s="72">
        <v>206.52</v>
      </c>
      <c r="BF564" s="72">
        <v>279.2</v>
      </c>
      <c r="BG564" s="72">
        <v>485.72</v>
      </c>
      <c r="BH564" s="95">
        <v>5305798</v>
      </c>
      <c r="BI564" s="95">
        <v>6697446</v>
      </c>
      <c r="BJ564" s="95">
        <v>2141</v>
      </c>
      <c r="BK564" s="95">
        <v>1999</v>
      </c>
      <c r="BL564" s="72">
        <v>246.75</v>
      </c>
      <c r="BM564" s="72">
        <v>291.51</v>
      </c>
      <c r="BN564" s="72">
        <v>538.26</v>
      </c>
      <c r="BO564" s="95">
        <v>6543864</v>
      </c>
      <c r="BP564" s="95">
        <v>7164099</v>
      </c>
      <c r="BQ564" s="95">
        <v>2210</v>
      </c>
      <c r="BR564" s="95">
        <v>2048</v>
      </c>
      <c r="BS564" s="72">
        <v>223.45</v>
      </c>
      <c r="BT564" s="72">
        <v>297.61</v>
      </c>
      <c r="BU564" s="72">
        <v>521.05999999999995</v>
      </c>
      <c r="BV564" s="95">
        <v>6274404.3200000003</v>
      </c>
      <c r="BW564" s="95">
        <v>7696288.4199999999</v>
      </c>
      <c r="BX564" s="95">
        <v>2340</v>
      </c>
      <c r="BY564" s="95">
        <v>2155</v>
      </c>
      <c r="BZ564" s="95">
        <v>1904</v>
      </c>
      <c r="CA564" s="95">
        <v>1975</v>
      </c>
      <c r="CB564" s="95">
        <v>2073</v>
      </c>
      <c r="CC564" s="95">
        <v>2133</v>
      </c>
      <c r="CD564" s="95">
        <v>2249</v>
      </c>
      <c r="CE564" s="72">
        <v>650.75523149000003</v>
      </c>
      <c r="CF564" s="72">
        <v>676.59346364999999</v>
      </c>
      <c r="CG564" s="72">
        <v>712.40329333</v>
      </c>
      <c r="CH564" s="72">
        <v>716.50152150999998</v>
      </c>
      <c r="CI564" s="72">
        <v>731.52548966999996</v>
      </c>
      <c r="CJ564" s="96">
        <v>0.83848730459999998</v>
      </c>
      <c r="CK564" s="96">
        <v>0.81440337460000001</v>
      </c>
      <c r="CL564" s="96">
        <v>0.68180482119999997</v>
      </c>
      <c r="CM564" s="96">
        <v>0.75123357570000004</v>
      </c>
      <c r="CN564" s="96">
        <v>0.71229233619999999</v>
      </c>
      <c r="CO564" s="96">
        <v>0.7277644982</v>
      </c>
      <c r="CP564" s="96">
        <v>1.0438050829000001</v>
      </c>
      <c r="CQ564" s="96">
        <v>0.99584056389999998</v>
      </c>
      <c r="CR564" s="96">
        <v>1.0481647080000001</v>
      </c>
      <c r="CS564" s="95">
        <v>1883</v>
      </c>
      <c r="CT564" s="95">
        <v>1947</v>
      </c>
      <c r="CU564" s="95">
        <v>2067</v>
      </c>
      <c r="CV564" s="95">
        <v>2098</v>
      </c>
      <c r="CW564" s="95">
        <v>2208</v>
      </c>
      <c r="CX564" s="96">
        <v>0.76573828700000002</v>
      </c>
      <c r="CY564" s="96">
        <v>0.75537766500000003</v>
      </c>
      <c r="CZ564" s="96">
        <v>0.71799215599999999</v>
      </c>
      <c r="DA564" s="96">
        <v>0.71013218099999997</v>
      </c>
      <c r="DB564" s="96">
        <v>0.69693322700000004</v>
      </c>
      <c r="DC564">
        <v>2013</v>
      </c>
      <c r="DD564" s="6">
        <v>1990.4</v>
      </c>
      <c r="DE564" s="96">
        <v>2.0098763E-3</v>
      </c>
      <c r="DF564" s="72">
        <v>803.36</v>
      </c>
      <c r="DG564" s="96">
        <v>1</v>
      </c>
      <c r="DH564" s="72">
        <v>803.36</v>
      </c>
      <c r="DI564" s="72">
        <v>682.53763161999996</v>
      </c>
      <c r="DJ564" s="96">
        <v>1</v>
      </c>
      <c r="DK564" s="72">
        <v>803.36</v>
      </c>
      <c r="DL564" s="96">
        <v>1</v>
      </c>
      <c r="DM564" s="72">
        <v>803.36</v>
      </c>
      <c r="DN564" s="96">
        <v>1</v>
      </c>
      <c r="DO564" s="96">
        <v>7.835E-3</v>
      </c>
      <c r="DP564" s="72">
        <v>6.29</v>
      </c>
      <c r="DQ564" s="72">
        <v>797.07</v>
      </c>
      <c r="DR564" t="s">
        <v>458</v>
      </c>
      <c r="DT564" t="s">
        <v>453</v>
      </c>
    </row>
    <row r="565" spans="1:124" x14ac:dyDescent="0.3">
      <c r="A565" t="s">
        <v>459</v>
      </c>
      <c r="B565">
        <v>13070</v>
      </c>
      <c r="C565" s="95">
        <v>437</v>
      </c>
      <c r="D565" s="95">
        <v>1255256</v>
      </c>
      <c r="E565" s="95">
        <v>400</v>
      </c>
      <c r="F565" s="95">
        <v>1114663</v>
      </c>
      <c r="G565" s="95">
        <v>133</v>
      </c>
      <c r="H565" s="95">
        <v>228335</v>
      </c>
      <c r="I565" s="95">
        <v>109</v>
      </c>
      <c r="J565" s="95">
        <v>237580</v>
      </c>
      <c r="K565" s="95">
        <v>423</v>
      </c>
      <c r="L565" s="95">
        <v>1183865</v>
      </c>
      <c r="M565" s="95">
        <v>379</v>
      </c>
      <c r="N565" s="95">
        <v>980880</v>
      </c>
      <c r="O565" s="95">
        <v>124</v>
      </c>
      <c r="P565" s="95">
        <v>268632</v>
      </c>
      <c r="Q565" s="95">
        <v>102</v>
      </c>
      <c r="R565" s="95">
        <v>275278</v>
      </c>
      <c r="S565" s="95">
        <v>422</v>
      </c>
      <c r="T565" s="95">
        <v>1160937</v>
      </c>
      <c r="U565" s="95">
        <v>378</v>
      </c>
      <c r="V565" s="95">
        <v>868022</v>
      </c>
      <c r="W565" s="95">
        <v>118</v>
      </c>
      <c r="X565" s="95">
        <v>306980</v>
      </c>
      <c r="Y565" s="95">
        <v>94</v>
      </c>
      <c r="Z565" s="95">
        <v>265782</v>
      </c>
      <c r="AA565" s="95">
        <v>445</v>
      </c>
      <c r="AB565" s="95">
        <v>913922</v>
      </c>
      <c r="AC565" s="95">
        <v>397</v>
      </c>
      <c r="AD565" s="95">
        <v>1069373</v>
      </c>
      <c r="AE565" s="95">
        <v>126</v>
      </c>
      <c r="AF565" s="95">
        <v>131310</v>
      </c>
      <c r="AG565" s="95">
        <v>98</v>
      </c>
      <c r="AH565" s="95">
        <v>377886</v>
      </c>
      <c r="AI565" s="95">
        <v>460</v>
      </c>
      <c r="AJ565" s="95">
        <v>1083081</v>
      </c>
      <c r="AK565" s="95">
        <v>400</v>
      </c>
      <c r="AL565" s="95">
        <v>1243820</v>
      </c>
      <c r="AM565" s="95">
        <v>124</v>
      </c>
      <c r="AN565" s="95">
        <v>218246</v>
      </c>
      <c r="AO565" s="95">
        <v>97</v>
      </c>
      <c r="AP565" s="95">
        <v>384134</v>
      </c>
      <c r="AQ565" s="72">
        <v>216.9</v>
      </c>
      <c r="AR565" s="72">
        <v>221.39</v>
      </c>
      <c r="AS565" s="72">
        <v>438.29</v>
      </c>
      <c r="AT565" s="95">
        <v>1483591</v>
      </c>
      <c r="AU565" s="95">
        <v>1352243</v>
      </c>
      <c r="AV565" s="95">
        <v>570</v>
      </c>
      <c r="AW565" s="95">
        <v>509</v>
      </c>
      <c r="AX565" s="72">
        <v>221.28</v>
      </c>
      <c r="AY565" s="72">
        <v>217.63</v>
      </c>
      <c r="AZ565" s="72">
        <v>438.91</v>
      </c>
      <c r="BA565" s="95">
        <v>1452497</v>
      </c>
      <c r="BB565" s="95">
        <v>1256158</v>
      </c>
      <c r="BC565" s="95">
        <v>547</v>
      </c>
      <c r="BD565" s="95">
        <v>481</v>
      </c>
      <c r="BE565" s="72">
        <v>226.53</v>
      </c>
      <c r="BF565" s="72">
        <v>200.18</v>
      </c>
      <c r="BG565" s="72">
        <v>426.71</v>
      </c>
      <c r="BH565" s="95">
        <v>1467917</v>
      </c>
      <c r="BI565" s="95">
        <v>1133804</v>
      </c>
      <c r="BJ565" s="95">
        <v>540</v>
      </c>
      <c r="BK565" s="95">
        <v>472</v>
      </c>
      <c r="BL565" s="72">
        <v>152.54</v>
      </c>
      <c r="BM565" s="72">
        <v>243.65</v>
      </c>
      <c r="BN565" s="72">
        <v>396.19</v>
      </c>
      <c r="BO565" s="95">
        <v>1045232</v>
      </c>
      <c r="BP565" s="95">
        <v>1447259</v>
      </c>
      <c r="BQ565" s="95">
        <v>571</v>
      </c>
      <c r="BR565" s="95">
        <v>495</v>
      </c>
      <c r="BS565" s="72">
        <v>185.69</v>
      </c>
      <c r="BT565" s="72">
        <v>272.95999999999998</v>
      </c>
      <c r="BU565" s="72">
        <v>458.65</v>
      </c>
      <c r="BV565" s="95">
        <v>1301327</v>
      </c>
      <c r="BW565" s="95">
        <v>1627954</v>
      </c>
      <c r="BX565" s="95">
        <v>584</v>
      </c>
      <c r="BY565" s="95">
        <v>497</v>
      </c>
      <c r="BZ565" s="95">
        <v>541</v>
      </c>
      <c r="CA565" s="95">
        <v>515</v>
      </c>
      <c r="CB565" s="95">
        <v>507</v>
      </c>
      <c r="CC565" s="95">
        <v>535</v>
      </c>
      <c r="CD565" s="95">
        <v>541</v>
      </c>
      <c r="CE565" s="72">
        <v>650.75523149000003</v>
      </c>
      <c r="CF565" s="72">
        <v>676.59346364999999</v>
      </c>
      <c r="CG565" s="72">
        <v>712.40329333</v>
      </c>
      <c r="CH565" s="72">
        <v>716.50152150999998</v>
      </c>
      <c r="CI565" s="72">
        <v>731.52548966999996</v>
      </c>
      <c r="CJ565" s="96">
        <v>0.67350976029999998</v>
      </c>
      <c r="CK565" s="96">
        <v>0.64870564610000003</v>
      </c>
      <c r="CL565" s="96">
        <v>0.59897252580000004</v>
      </c>
      <c r="CM565" s="96">
        <v>0.55295067509999996</v>
      </c>
      <c r="CN565" s="96">
        <v>0.62697746899999995</v>
      </c>
      <c r="CO565" s="96">
        <v>0.75506529950000001</v>
      </c>
      <c r="CP565" s="96">
        <v>0.82141665850000001</v>
      </c>
      <c r="CQ565" s="96">
        <v>0.99584056389999998</v>
      </c>
      <c r="CR565" s="96">
        <v>0.82484744139999999</v>
      </c>
      <c r="CS565" s="95">
        <v>586</v>
      </c>
      <c r="CT565" s="95">
        <v>601</v>
      </c>
      <c r="CU565" s="95">
        <v>593</v>
      </c>
      <c r="CV565" s="95">
        <v>624</v>
      </c>
      <c r="CW565" s="95">
        <v>656</v>
      </c>
      <c r="CX565" s="96">
        <v>0.80372169599999999</v>
      </c>
      <c r="CY565" s="96">
        <v>0.76675742599999996</v>
      </c>
      <c r="CZ565" s="96">
        <v>0.72301823700000001</v>
      </c>
      <c r="DA565" s="96">
        <v>0.74469431399999997</v>
      </c>
      <c r="DB565" s="96">
        <v>0.739723511</v>
      </c>
      <c r="DC565">
        <v>2013</v>
      </c>
      <c r="DD565" s="6">
        <v>490.8</v>
      </c>
      <c r="DE565" s="96">
        <v>2.7749146000000001E-3</v>
      </c>
      <c r="DF565" s="72">
        <v>631.72</v>
      </c>
      <c r="DG565" s="96">
        <v>1</v>
      </c>
      <c r="DH565" s="72">
        <v>631.72</v>
      </c>
      <c r="DI565" s="72">
        <v>650.45832164000001</v>
      </c>
      <c r="DJ565" s="96">
        <v>0.70057119550000002</v>
      </c>
      <c r="DK565" s="72">
        <v>637.33079325000006</v>
      </c>
      <c r="DL565" s="96">
        <v>1.0190612213000001</v>
      </c>
      <c r="DM565" s="72">
        <v>649.47909655000001</v>
      </c>
      <c r="DN565" s="96">
        <v>1</v>
      </c>
      <c r="DO565" s="96">
        <v>7.2259999999999998E-3</v>
      </c>
      <c r="DP565" s="72">
        <v>4.6900000000000004</v>
      </c>
      <c r="DQ565" s="72">
        <v>644.79</v>
      </c>
      <c r="DR565" t="s">
        <v>459</v>
      </c>
      <c r="DT565" t="s">
        <v>453</v>
      </c>
    </row>
    <row r="566" spans="1:124" x14ac:dyDescent="0.3">
      <c r="A566" t="s">
        <v>460</v>
      </c>
      <c r="B566">
        <v>13080</v>
      </c>
      <c r="C566" s="95">
        <v>4865</v>
      </c>
      <c r="D566" s="95">
        <v>14637220</v>
      </c>
      <c r="E566" s="95">
        <v>4644</v>
      </c>
      <c r="F566" s="95">
        <v>12248755</v>
      </c>
      <c r="G566" s="95">
        <v>1003</v>
      </c>
      <c r="H566" s="95">
        <v>1640185</v>
      </c>
      <c r="I566" s="95">
        <v>895</v>
      </c>
      <c r="J566" s="95">
        <v>2438644</v>
      </c>
      <c r="K566" s="95">
        <v>4761</v>
      </c>
      <c r="L566" s="95">
        <v>14457632</v>
      </c>
      <c r="M566" s="95">
        <v>4519</v>
      </c>
      <c r="N566" s="95">
        <v>12450388</v>
      </c>
      <c r="O566" s="95">
        <v>972</v>
      </c>
      <c r="P566" s="95">
        <v>2009475</v>
      </c>
      <c r="Q566" s="95">
        <v>856</v>
      </c>
      <c r="R566" s="95">
        <v>2380831</v>
      </c>
      <c r="S566" s="95">
        <v>4782</v>
      </c>
      <c r="T566" s="95">
        <v>13777821</v>
      </c>
      <c r="U566" s="95">
        <v>4517</v>
      </c>
      <c r="V566" s="95">
        <v>12905642</v>
      </c>
      <c r="W566" s="95">
        <v>970</v>
      </c>
      <c r="X566" s="95">
        <v>1874128</v>
      </c>
      <c r="Y566" s="95">
        <v>850</v>
      </c>
      <c r="Z566" s="95">
        <v>2325292</v>
      </c>
      <c r="AA566" s="95">
        <v>4700</v>
      </c>
      <c r="AB566" s="95">
        <v>12025404</v>
      </c>
      <c r="AC566" s="95">
        <v>4398</v>
      </c>
      <c r="AD566" s="95">
        <v>13698224</v>
      </c>
      <c r="AE566" s="95">
        <v>963</v>
      </c>
      <c r="AF566" s="95">
        <v>1803327</v>
      </c>
      <c r="AG566" s="95">
        <v>846</v>
      </c>
      <c r="AH566" s="95">
        <v>2420737</v>
      </c>
      <c r="AI566" s="95">
        <v>4771</v>
      </c>
      <c r="AJ566" s="95">
        <v>12814231</v>
      </c>
      <c r="AK566" s="95">
        <v>4454</v>
      </c>
      <c r="AL566" s="95">
        <v>13983477.27</v>
      </c>
      <c r="AM566" s="95">
        <v>970</v>
      </c>
      <c r="AN566" s="95">
        <v>2229998</v>
      </c>
      <c r="AO566" s="95">
        <v>862</v>
      </c>
      <c r="AP566" s="95">
        <v>2526926</v>
      </c>
      <c r="AQ566" s="72">
        <v>231.16</v>
      </c>
      <c r="AR566" s="72">
        <v>220.97</v>
      </c>
      <c r="AS566" s="72">
        <v>452.13</v>
      </c>
      <c r="AT566" s="95">
        <v>16277405</v>
      </c>
      <c r="AU566" s="95">
        <v>14687399</v>
      </c>
      <c r="AV566" s="95">
        <v>5868</v>
      </c>
      <c r="AW566" s="95">
        <v>5539</v>
      </c>
      <c r="AX566" s="72">
        <v>239.36</v>
      </c>
      <c r="AY566" s="72">
        <v>229.94</v>
      </c>
      <c r="AZ566" s="72">
        <v>469.3</v>
      </c>
      <c r="BA566" s="95">
        <v>16467107</v>
      </c>
      <c r="BB566" s="95">
        <v>14831219</v>
      </c>
      <c r="BC566" s="95">
        <v>5733</v>
      </c>
      <c r="BD566" s="95">
        <v>5375</v>
      </c>
      <c r="BE566" s="72">
        <v>226.76</v>
      </c>
      <c r="BF566" s="72">
        <v>236.49</v>
      </c>
      <c r="BG566" s="72">
        <v>463.25</v>
      </c>
      <c r="BH566" s="95">
        <v>15651949</v>
      </c>
      <c r="BI566" s="95">
        <v>15230934</v>
      </c>
      <c r="BJ566" s="95">
        <v>5752</v>
      </c>
      <c r="BK566" s="95">
        <v>5367</v>
      </c>
      <c r="BL566" s="72">
        <v>203.5</v>
      </c>
      <c r="BM566" s="72">
        <v>256.14999999999998</v>
      </c>
      <c r="BN566" s="72">
        <v>459.65</v>
      </c>
      <c r="BO566" s="95">
        <v>13828731</v>
      </c>
      <c r="BP566" s="95">
        <v>16118961</v>
      </c>
      <c r="BQ566" s="95">
        <v>5663</v>
      </c>
      <c r="BR566" s="95">
        <v>5244</v>
      </c>
      <c r="BS566" s="72">
        <v>218.37</v>
      </c>
      <c r="BT566" s="72">
        <v>258.82</v>
      </c>
      <c r="BU566" s="72">
        <v>477.19</v>
      </c>
      <c r="BV566" s="95">
        <v>15044229</v>
      </c>
      <c r="BW566" s="95">
        <v>16510403.27</v>
      </c>
      <c r="BX566" s="95">
        <v>5741</v>
      </c>
      <c r="BY566" s="95">
        <v>5316</v>
      </c>
      <c r="BZ566" s="95">
        <v>5711</v>
      </c>
      <c r="CA566" s="95">
        <v>5560</v>
      </c>
      <c r="CB566" s="95">
        <v>5566</v>
      </c>
      <c r="CC566" s="95">
        <v>5464</v>
      </c>
      <c r="CD566" s="95">
        <v>5533</v>
      </c>
      <c r="CE566" s="72">
        <v>650.75523149000003</v>
      </c>
      <c r="CF566" s="72">
        <v>676.59346364999999</v>
      </c>
      <c r="CG566" s="72">
        <v>712.40329333</v>
      </c>
      <c r="CH566" s="72">
        <v>716.50152150999998</v>
      </c>
      <c r="CI566" s="72">
        <v>731.52548966999996</v>
      </c>
      <c r="CJ566" s="96">
        <v>0.69477735730000001</v>
      </c>
      <c r="CK566" s="96">
        <v>0.69362183529999999</v>
      </c>
      <c r="CL566" s="96">
        <v>0.65026369799999995</v>
      </c>
      <c r="CM566" s="96">
        <v>0.64151992170000005</v>
      </c>
      <c r="CN566" s="96">
        <v>0.652321767</v>
      </c>
      <c r="CO566" s="96">
        <v>0.80784844209999995</v>
      </c>
      <c r="CP566" s="96">
        <v>0.82503212380000002</v>
      </c>
      <c r="CQ566" s="96">
        <v>0.99584056389999998</v>
      </c>
      <c r="CR566" s="96">
        <v>0.82847800729999999</v>
      </c>
      <c r="CS566" s="95">
        <v>5672</v>
      </c>
      <c r="CT566" s="95">
        <v>5565</v>
      </c>
      <c r="CU566" s="95">
        <v>5556</v>
      </c>
      <c r="CV566" s="95">
        <v>5456</v>
      </c>
      <c r="CW566" s="95">
        <v>5535</v>
      </c>
      <c r="CX566" s="96">
        <v>0.82796113500000001</v>
      </c>
      <c r="CY566" s="96">
        <v>0.81575622599999997</v>
      </c>
      <c r="CZ566" s="96">
        <v>0.80716755900000003</v>
      </c>
      <c r="DA566" s="96">
        <v>0.79863020900000004</v>
      </c>
      <c r="DB566" s="96">
        <v>0.78905741299999999</v>
      </c>
      <c r="DC566">
        <v>2013</v>
      </c>
      <c r="DD566" s="6">
        <v>5368.2</v>
      </c>
      <c r="DE566" s="96">
        <v>1.4242183E-3</v>
      </c>
      <c r="DF566" s="72">
        <v>635.36</v>
      </c>
      <c r="DG566" s="96">
        <v>1</v>
      </c>
      <c r="DH566" s="72">
        <v>635.36</v>
      </c>
      <c r="DI566" s="72">
        <v>682.53763161999996</v>
      </c>
      <c r="DJ566" s="96">
        <v>1</v>
      </c>
      <c r="DK566" s="72">
        <v>635.36</v>
      </c>
      <c r="DL566" s="96">
        <v>1</v>
      </c>
      <c r="DM566" s="72">
        <v>635.36</v>
      </c>
      <c r="DN566" s="96">
        <v>1</v>
      </c>
      <c r="DO566" s="96">
        <v>4.0000000000000001E-3</v>
      </c>
      <c r="DP566" s="72">
        <v>2.54</v>
      </c>
      <c r="DQ566" s="72">
        <v>632.82000000000005</v>
      </c>
      <c r="DR566" t="s">
        <v>460</v>
      </c>
      <c r="DT566" t="s">
        <v>453</v>
      </c>
    </row>
    <row r="567" spans="1:124" x14ac:dyDescent="0.3">
      <c r="A567" t="s">
        <v>461</v>
      </c>
      <c r="B567">
        <v>13090</v>
      </c>
      <c r="C567" s="95">
        <v>9611</v>
      </c>
      <c r="D567" s="95">
        <v>27904080</v>
      </c>
      <c r="E567" s="95">
        <v>9324</v>
      </c>
      <c r="F567" s="95">
        <v>27448579</v>
      </c>
      <c r="G567" s="95">
        <v>1933</v>
      </c>
      <c r="H567" s="95">
        <v>5836672</v>
      </c>
      <c r="I567" s="95">
        <v>1748</v>
      </c>
      <c r="J567" s="95">
        <v>5478559</v>
      </c>
      <c r="K567" s="95">
        <v>9426</v>
      </c>
      <c r="L567" s="95">
        <v>30801563</v>
      </c>
      <c r="M567" s="95">
        <v>9087</v>
      </c>
      <c r="N567" s="95">
        <v>28826834</v>
      </c>
      <c r="O567" s="95">
        <v>1995</v>
      </c>
      <c r="P567" s="95">
        <v>4588425</v>
      </c>
      <c r="Q567" s="95">
        <v>1786</v>
      </c>
      <c r="R567" s="95">
        <v>5871989</v>
      </c>
      <c r="S567" s="95">
        <v>9265</v>
      </c>
      <c r="T567" s="95">
        <v>30844791</v>
      </c>
      <c r="U567" s="95">
        <v>8855</v>
      </c>
      <c r="V567" s="95">
        <v>29284250</v>
      </c>
      <c r="W567" s="95">
        <v>2019</v>
      </c>
      <c r="X567" s="95">
        <v>4526042</v>
      </c>
      <c r="Y567" s="95">
        <v>1803</v>
      </c>
      <c r="Z567" s="95">
        <v>6262520</v>
      </c>
      <c r="AA567" s="95">
        <v>9037</v>
      </c>
      <c r="AB567" s="95">
        <v>26250987</v>
      </c>
      <c r="AC567" s="95">
        <v>8554</v>
      </c>
      <c r="AD567" s="95">
        <v>30040820</v>
      </c>
      <c r="AE567" s="95">
        <v>2044</v>
      </c>
      <c r="AF567" s="95">
        <v>5393735</v>
      </c>
      <c r="AG567" s="95">
        <v>1829</v>
      </c>
      <c r="AH567" s="95">
        <v>6853536</v>
      </c>
      <c r="AI567" s="95">
        <v>9179</v>
      </c>
      <c r="AJ567" s="95">
        <v>25349656.989999998</v>
      </c>
      <c r="AK567" s="95">
        <v>8623</v>
      </c>
      <c r="AL567" s="95">
        <v>32936859.93</v>
      </c>
      <c r="AM567" s="95">
        <v>2146</v>
      </c>
      <c r="AN567" s="95">
        <v>5798056.1299999999</v>
      </c>
      <c r="AO567" s="95">
        <v>1928</v>
      </c>
      <c r="AP567" s="95">
        <v>7442372.7199999997</v>
      </c>
      <c r="AQ567" s="72">
        <v>243.57</v>
      </c>
      <c r="AR567" s="72">
        <v>247.83</v>
      </c>
      <c r="AS567" s="72">
        <v>491.4</v>
      </c>
      <c r="AT567" s="95">
        <v>33740752</v>
      </c>
      <c r="AU567" s="95">
        <v>32927138</v>
      </c>
      <c r="AV567" s="95">
        <v>11544</v>
      </c>
      <c r="AW567" s="95">
        <v>11072</v>
      </c>
      <c r="AX567" s="72">
        <v>258.22000000000003</v>
      </c>
      <c r="AY567" s="72">
        <v>265.94</v>
      </c>
      <c r="AZ567" s="72">
        <v>524.16</v>
      </c>
      <c r="BA567" s="95">
        <v>35389988</v>
      </c>
      <c r="BB567" s="95">
        <v>34698823</v>
      </c>
      <c r="BC567" s="95">
        <v>11421</v>
      </c>
      <c r="BD567" s="95">
        <v>10873</v>
      </c>
      <c r="BE567" s="72">
        <v>261.22000000000003</v>
      </c>
      <c r="BF567" s="72">
        <v>277.93</v>
      </c>
      <c r="BG567" s="72">
        <v>539.15</v>
      </c>
      <c r="BH567" s="95">
        <v>35370833</v>
      </c>
      <c r="BI567" s="95">
        <v>35546770</v>
      </c>
      <c r="BJ567" s="95">
        <v>11284</v>
      </c>
      <c r="BK567" s="95">
        <v>10658</v>
      </c>
      <c r="BL567" s="72">
        <v>237.98</v>
      </c>
      <c r="BM567" s="72">
        <v>296.11</v>
      </c>
      <c r="BN567" s="72">
        <v>534.09</v>
      </c>
      <c r="BO567" s="95">
        <v>31644722</v>
      </c>
      <c r="BP567" s="95">
        <v>36894356</v>
      </c>
      <c r="BQ567" s="95">
        <v>11081</v>
      </c>
      <c r="BR567" s="95">
        <v>10383</v>
      </c>
      <c r="BS567" s="72">
        <v>229.2</v>
      </c>
      <c r="BT567" s="72">
        <v>318.92</v>
      </c>
      <c r="BU567" s="72">
        <v>548.12</v>
      </c>
      <c r="BV567" s="95">
        <v>31147713.120000001</v>
      </c>
      <c r="BW567" s="95">
        <v>40379232.649999999</v>
      </c>
      <c r="BX567" s="95">
        <v>11325</v>
      </c>
      <c r="BY567" s="95">
        <v>10551</v>
      </c>
      <c r="BZ567" s="95">
        <v>11319</v>
      </c>
      <c r="CA567" s="95">
        <v>11156</v>
      </c>
      <c r="CB567" s="95">
        <v>10982</v>
      </c>
      <c r="CC567" s="95">
        <v>10750</v>
      </c>
      <c r="CD567" s="95">
        <v>10946</v>
      </c>
      <c r="CE567" s="72">
        <v>650.75523149000003</v>
      </c>
      <c r="CF567" s="72">
        <v>676.59346364999999</v>
      </c>
      <c r="CG567" s="72">
        <v>712.40329333</v>
      </c>
      <c r="CH567" s="72">
        <v>716.50152150999998</v>
      </c>
      <c r="CI567" s="72">
        <v>731.52548966999996</v>
      </c>
      <c r="CJ567" s="96">
        <v>0.7551226271</v>
      </c>
      <c r="CK567" s="96">
        <v>0.77470449860000001</v>
      </c>
      <c r="CL567" s="96">
        <v>0.75680447439999998</v>
      </c>
      <c r="CM567" s="96">
        <v>0.74541362990000004</v>
      </c>
      <c r="CN567" s="96">
        <v>0.74928352840000001</v>
      </c>
      <c r="CO567" s="96">
        <v>0.89200562100000003</v>
      </c>
      <c r="CP567" s="96">
        <v>0.84782621759999999</v>
      </c>
      <c r="CQ567" s="96">
        <v>0.99584056389999998</v>
      </c>
      <c r="CR567" s="96">
        <v>0.85136730439999997</v>
      </c>
      <c r="CS567" s="95">
        <v>10716</v>
      </c>
      <c r="CT567" s="95">
        <v>10626</v>
      </c>
      <c r="CU567" s="95">
        <v>10424</v>
      </c>
      <c r="CV567" s="95">
        <v>10121</v>
      </c>
      <c r="CW567" s="95">
        <v>10230</v>
      </c>
      <c r="CX567" s="96">
        <v>0.88494052300000003</v>
      </c>
      <c r="CY567" s="96">
        <v>0.90775474499999997</v>
      </c>
      <c r="CZ567" s="96">
        <v>0.90411616400000006</v>
      </c>
      <c r="DA567" s="96">
        <v>0.88146553999999999</v>
      </c>
      <c r="DB567" s="96">
        <v>0.88113516700000005</v>
      </c>
      <c r="DC567">
        <v>2013</v>
      </c>
      <c r="DD567" s="6">
        <v>10707.4</v>
      </c>
      <c r="DE567" s="96">
        <v>9.0579259999999998E-4</v>
      </c>
      <c r="DF567" s="72">
        <v>653.25</v>
      </c>
      <c r="DG567" s="96">
        <v>1</v>
      </c>
      <c r="DH567" s="72">
        <v>653.25</v>
      </c>
      <c r="DI567" s="72">
        <v>654.30378802999996</v>
      </c>
      <c r="DJ567" s="96">
        <v>1</v>
      </c>
      <c r="DK567" s="72">
        <v>653.25</v>
      </c>
      <c r="DL567" s="96">
        <v>1</v>
      </c>
      <c r="DM567" s="72">
        <v>653.25</v>
      </c>
      <c r="DN567" s="96">
        <v>1</v>
      </c>
      <c r="DO567" s="96">
        <v>4.3899999999999998E-3</v>
      </c>
      <c r="DP567" s="72">
        <v>2.87</v>
      </c>
      <c r="DQ567" s="72">
        <v>650.38</v>
      </c>
      <c r="DR567" t="s">
        <v>461</v>
      </c>
      <c r="DT567" t="s">
        <v>453</v>
      </c>
    </row>
    <row r="568" spans="1:124" x14ac:dyDescent="0.3">
      <c r="A568" t="s">
        <v>462</v>
      </c>
      <c r="B568">
        <v>13100</v>
      </c>
      <c r="C568" s="95">
        <v>1363</v>
      </c>
      <c r="D568" s="95">
        <v>3566709</v>
      </c>
      <c r="E568" s="95">
        <v>1280</v>
      </c>
      <c r="F568" s="95">
        <v>3411071</v>
      </c>
      <c r="G568" s="95">
        <v>312</v>
      </c>
      <c r="H568" s="95">
        <v>789562</v>
      </c>
      <c r="I568" s="95">
        <v>276</v>
      </c>
      <c r="J568" s="95">
        <v>756541</v>
      </c>
      <c r="K568" s="95">
        <v>1355</v>
      </c>
      <c r="L568" s="95">
        <v>3347157</v>
      </c>
      <c r="M568" s="95">
        <v>1265</v>
      </c>
      <c r="N568" s="95">
        <v>3432428</v>
      </c>
      <c r="O568" s="95">
        <v>308</v>
      </c>
      <c r="P568" s="95">
        <v>478148</v>
      </c>
      <c r="Q568" s="95">
        <v>275</v>
      </c>
      <c r="R568" s="95">
        <v>825708</v>
      </c>
      <c r="S568" s="95">
        <v>1336</v>
      </c>
      <c r="T568" s="95">
        <v>3621543</v>
      </c>
      <c r="U568" s="95">
        <v>1239</v>
      </c>
      <c r="V568" s="95">
        <v>3797070</v>
      </c>
      <c r="W568" s="95">
        <v>310</v>
      </c>
      <c r="X568" s="95">
        <v>608641</v>
      </c>
      <c r="Y568" s="95">
        <v>277</v>
      </c>
      <c r="Z568" s="95">
        <v>1079958</v>
      </c>
      <c r="AA568" s="95">
        <v>1291</v>
      </c>
      <c r="AB568" s="95">
        <v>2890426</v>
      </c>
      <c r="AC568" s="95">
        <v>1197</v>
      </c>
      <c r="AD568" s="95">
        <v>3459288</v>
      </c>
      <c r="AE568" s="95">
        <v>316</v>
      </c>
      <c r="AF568" s="95">
        <v>752332</v>
      </c>
      <c r="AG568" s="95">
        <v>286</v>
      </c>
      <c r="AH568" s="95">
        <v>878730</v>
      </c>
      <c r="AI568" s="95">
        <v>1338</v>
      </c>
      <c r="AJ568" s="95">
        <v>4163098</v>
      </c>
      <c r="AK568" s="95">
        <v>1226</v>
      </c>
      <c r="AL568" s="95">
        <v>3741501.73</v>
      </c>
      <c r="AM568" s="95">
        <v>296</v>
      </c>
      <c r="AN568" s="95">
        <v>653042</v>
      </c>
      <c r="AO568" s="95">
        <v>271</v>
      </c>
      <c r="AP568" s="95">
        <v>944241</v>
      </c>
      <c r="AQ568" s="72">
        <v>216.73</v>
      </c>
      <c r="AR568" s="72">
        <v>223.2</v>
      </c>
      <c r="AS568" s="72">
        <v>439.93</v>
      </c>
      <c r="AT568" s="95">
        <v>4356271</v>
      </c>
      <c r="AU568" s="95">
        <v>4167612</v>
      </c>
      <c r="AV568" s="95">
        <v>1675</v>
      </c>
      <c r="AW568" s="95">
        <v>1556</v>
      </c>
      <c r="AX568" s="72">
        <v>191.69</v>
      </c>
      <c r="AY568" s="72">
        <v>230.42</v>
      </c>
      <c r="AZ568" s="72">
        <v>422.11</v>
      </c>
      <c r="BA568" s="95">
        <v>3825305</v>
      </c>
      <c r="BB568" s="95">
        <v>4258136</v>
      </c>
      <c r="BC568" s="95">
        <v>1663</v>
      </c>
      <c r="BD568" s="95">
        <v>1540</v>
      </c>
      <c r="BE568" s="72">
        <v>214.16</v>
      </c>
      <c r="BF568" s="72">
        <v>268.08999999999997</v>
      </c>
      <c r="BG568" s="72">
        <v>482.25</v>
      </c>
      <c r="BH568" s="95">
        <v>4230184</v>
      </c>
      <c r="BI568" s="95">
        <v>4877028</v>
      </c>
      <c r="BJ568" s="95">
        <v>1646</v>
      </c>
      <c r="BK568" s="95">
        <v>1516</v>
      </c>
      <c r="BL568" s="72">
        <v>188.9</v>
      </c>
      <c r="BM568" s="72">
        <v>243.76</v>
      </c>
      <c r="BN568" s="72">
        <v>432.66</v>
      </c>
      <c r="BO568" s="95">
        <v>3642758</v>
      </c>
      <c r="BP568" s="95">
        <v>4338018</v>
      </c>
      <c r="BQ568" s="95">
        <v>1607</v>
      </c>
      <c r="BR568" s="95">
        <v>1483</v>
      </c>
      <c r="BS568" s="72">
        <v>245.62</v>
      </c>
      <c r="BT568" s="72">
        <v>260.83999999999997</v>
      </c>
      <c r="BU568" s="72">
        <v>506.46</v>
      </c>
      <c r="BV568" s="95">
        <v>4816140</v>
      </c>
      <c r="BW568" s="95">
        <v>4685742.7300000004</v>
      </c>
      <c r="BX568" s="95">
        <v>1634</v>
      </c>
      <c r="BY568" s="95">
        <v>1497</v>
      </c>
      <c r="BZ568" s="95">
        <v>1618</v>
      </c>
      <c r="CA568" s="95">
        <v>1604</v>
      </c>
      <c r="CB568" s="95">
        <v>1583</v>
      </c>
      <c r="CC568" s="95">
        <v>1548</v>
      </c>
      <c r="CD568" s="95">
        <v>1567</v>
      </c>
      <c r="CE568" s="72">
        <v>650.75523149000003</v>
      </c>
      <c r="CF568" s="72">
        <v>676.59346364999999</v>
      </c>
      <c r="CG568" s="72">
        <v>712.40329333</v>
      </c>
      <c r="CH568" s="72">
        <v>716.50152150999998</v>
      </c>
      <c r="CI568" s="72">
        <v>731.52548966999996</v>
      </c>
      <c r="CJ568" s="96">
        <v>0.67602990910000005</v>
      </c>
      <c r="CK568" s="96">
        <v>0.62387537370000001</v>
      </c>
      <c r="CL568" s="96">
        <v>0.67693398459999998</v>
      </c>
      <c r="CM568" s="96">
        <v>0.60385077629999995</v>
      </c>
      <c r="CN568" s="96">
        <v>0.69233404320000003</v>
      </c>
      <c r="CO568" s="96">
        <v>0.79730891910000001</v>
      </c>
      <c r="CP568" s="96">
        <v>0.82101780349999998</v>
      </c>
      <c r="CQ568" s="96">
        <v>0.99584056389999998</v>
      </c>
      <c r="CR568" s="96">
        <v>0.82444692050000001</v>
      </c>
      <c r="CS568" s="95">
        <v>1550</v>
      </c>
      <c r="CT568" s="95">
        <v>1530</v>
      </c>
      <c r="CU568" s="95">
        <v>1499</v>
      </c>
      <c r="CV568" s="95">
        <v>1484</v>
      </c>
      <c r="CW568" s="95">
        <v>1518</v>
      </c>
      <c r="CX568" s="96">
        <v>0.790404683</v>
      </c>
      <c r="CY568" s="96">
        <v>0.79937744300000002</v>
      </c>
      <c r="CZ568" s="96">
        <v>0.80350187399999995</v>
      </c>
      <c r="DA568" s="96">
        <v>0.77770291700000005</v>
      </c>
      <c r="DB568" s="96">
        <v>0.81532525099999997</v>
      </c>
      <c r="DC568">
        <v>2013</v>
      </c>
      <c r="DD568" s="6">
        <v>1518.4</v>
      </c>
      <c r="DE568" s="96">
        <v>1.2348023E-3</v>
      </c>
      <c r="DF568" s="72">
        <v>632.39</v>
      </c>
      <c r="DG568" s="96">
        <v>1</v>
      </c>
      <c r="DH568" s="72">
        <v>632.39</v>
      </c>
      <c r="DI568" s="72">
        <v>682.53763161999996</v>
      </c>
      <c r="DJ568" s="96">
        <v>1</v>
      </c>
      <c r="DK568" s="72">
        <v>632.39</v>
      </c>
      <c r="DL568" s="96">
        <v>1</v>
      </c>
      <c r="DM568" s="72">
        <v>632.39</v>
      </c>
      <c r="DN568" s="96">
        <v>1</v>
      </c>
      <c r="DO568" s="96">
        <v>4.3049999999999998E-3</v>
      </c>
      <c r="DP568" s="72">
        <v>2.72</v>
      </c>
      <c r="DQ568" s="72">
        <v>629.66999999999996</v>
      </c>
      <c r="DR568" t="s">
        <v>462</v>
      </c>
      <c r="DT568" t="s">
        <v>453</v>
      </c>
    </row>
    <row r="569" spans="1:124" x14ac:dyDescent="0.3">
      <c r="A569" t="s">
        <v>164</v>
      </c>
      <c r="B569">
        <v>13110</v>
      </c>
      <c r="C569" s="95">
        <v>462</v>
      </c>
      <c r="D569" s="95">
        <v>2039380</v>
      </c>
      <c r="E569" s="95">
        <v>451</v>
      </c>
      <c r="F569" s="95">
        <v>1593763</v>
      </c>
      <c r="G569" s="95">
        <v>82</v>
      </c>
      <c r="H569" s="95">
        <v>399957</v>
      </c>
      <c r="I569" s="95">
        <v>72</v>
      </c>
      <c r="J569" s="95">
        <v>343038</v>
      </c>
      <c r="K569" s="95">
        <v>464</v>
      </c>
      <c r="L569" s="95">
        <v>1583102</v>
      </c>
      <c r="M569" s="95">
        <v>448</v>
      </c>
      <c r="N569" s="95">
        <v>1310530</v>
      </c>
      <c r="O569" s="95">
        <v>90</v>
      </c>
      <c r="P569" s="95">
        <v>250019</v>
      </c>
      <c r="Q569" s="95">
        <v>80</v>
      </c>
      <c r="R569" s="95">
        <v>294293</v>
      </c>
      <c r="S569" s="95">
        <v>472</v>
      </c>
      <c r="T569" s="95">
        <v>2201957</v>
      </c>
      <c r="U569" s="95">
        <v>453</v>
      </c>
      <c r="V569" s="95">
        <v>1427560</v>
      </c>
      <c r="W569" s="95">
        <v>88</v>
      </c>
      <c r="X569" s="95">
        <v>351578</v>
      </c>
      <c r="Y569" s="95">
        <v>78</v>
      </c>
      <c r="Z569" s="95">
        <v>287314</v>
      </c>
      <c r="AA569" s="95">
        <v>458</v>
      </c>
      <c r="AB569" s="95">
        <v>1340570</v>
      </c>
      <c r="AC569" s="95">
        <v>435</v>
      </c>
      <c r="AD569" s="95">
        <v>1483688</v>
      </c>
      <c r="AE569" s="95">
        <v>66</v>
      </c>
      <c r="AF569" s="95">
        <v>369533</v>
      </c>
      <c r="AG569" s="95">
        <v>58</v>
      </c>
      <c r="AH569" s="95">
        <v>311441</v>
      </c>
      <c r="AI569" s="95">
        <v>446</v>
      </c>
      <c r="AJ569" s="95">
        <v>1542653</v>
      </c>
      <c r="AK569" s="95">
        <v>424</v>
      </c>
      <c r="AL569" s="95">
        <v>1777607.69</v>
      </c>
      <c r="AM569" s="95">
        <v>59</v>
      </c>
      <c r="AN569" s="95">
        <v>170807</v>
      </c>
      <c r="AO569" s="95">
        <v>52</v>
      </c>
      <c r="AP569" s="95">
        <v>243503.59</v>
      </c>
      <c r="AQ569" s="72">
        <v>373.67</v>
      </c>
      <c r="AR569" s="72">
        <v>308.60000000000002</v>
      </c>
      <c r="AS569" s="72">
        <v>682.27</v>
      </c>
      <c r="AT569" s="95">
        <v>2439337</v>
      </c>
      <c r="AU569" s="95">
        <v>1936801</v>
      </c>
      <c r="AV569" s="95">
        <v>544</v>
      </c>
      <c r="AW569" s="95">
        <v>523</v>
      </c>
      <c r="AX569" s="72">
        <v>275.74</v>
      </c>
      <c r="AY569" s="72">
        <v>253.29</v>
      </c>
      <c r="AZ569" s="72">
        <v>529.03</v>
      </c>
      <c r="BA569" s="95">
        <v>1833121</v>
      </c>
      <c r="BB569" s="95">
        <v>1604823</v>
      </c>
      <c r="BC569" s="95">
        <v>554</v>
      </c>
      <c r="BD569" s="95">
        <v>528</v>
      </c>
      <c r="BE569" s="72">
        <v>379.99</v>
      </c>
      <c r="BF569" s="72">
        <v>269.13</v>
      </c>
      <c r="BG569" s="72">
        <v>649.12</v>
      </c>
      <c r="BH569" s="95">
        <v>2553535</v>
      </c>
      <c r="BI569" s="95">
        <v>1714874</v>
      </c>
      <c r="BJ569" s="95">
        <v>560</v>
      </c>
      <c r="BK569" s="95">
        <v>531</v>
      </c>
      <c r="BL569" s="72">
        <v>271.95999999999998</v>
      </c>
      <c r="BM569" s="72">
        <v>303.44</v>
      </c>
      <c r="BN569" s="72">
        <v>575.4</v>
      </c>
      <c r="BO569" s="95">
        <v>1710103</v>
      </c>
      <c r="BP569" s="95">
        <v>1795129</v>
      </c>
      <c r="BQ569" s="95">
        <v>524</v>
      </c>
      <c r="BR569" s="95">
        <v>493</v>
      </c>
      <c r="BS569" s="72">
        <v>282.75</v>
      </c>
      <c r="BT569" s="72">
        <v>353.84</v>
      </c>
      <c r="BU569" s="72">
        <v>636.59</v>
      </c>
      <c r="BV569" s="95">
        <v>1713460</v>
      </c>
      <c r="BW569" s="95">
        <v>2021111.28</v>
      </c>
      <c r="BX569" s="95">
        <v>505</v>
      </c>
      <c r="BY569" s="95">
        <v>476</v>
      </c>
      <c r="BZ569" s="95">
        <v>534</v>
      </c>
      <c r="CA569" s="95">
        <v>541</v>
      </c>
      <c r="CB569" s="95">
        <v>546</v>
      </c>
      <c r="CC569" s="95">
        <v>509</v>
      </c>
      <c r="CD569" s="95">
        <v>491</v>
      </c>
      <c r="CE569" s="72">
        <v>650.75523149000003</v>
      </c>
      <c r="CF569" s="72">
        <v>676.59346364999999</v>
      </c>
      <c r="CG569" s="72">
        <v>712.40329333</v>
      </c>
      <c r="CH569" s="72">
        <v>716.50152150999998</v>
      </c>
      <c r="CI569" s="72">
        <v>731.52548966999996</v>
      </c>
      <c r="CJ569" s="96">
        <v>1.0484279910000001</v>
      </c>
      <c r="CK569" s="96">
        <v>0.78190232159999995</v>
      </c>
      <c r="CL569" s="96">
        <v>0.91116928580000001</v>
      </c>
      <c r="CM569" s="96">
        <v>0.80306877619999995</v>
      </c>
      <c r="CN569" s="96">
        <v>0.87022258139999997</v>
      </c>
      <c r="CO569" s="96">
        <v>0.84600302510000003</v>
      </c>
      <c r="CP569" s="96">
        <v>1.0436820732000001</v>
      </c>
      <c r="CQ569" s="96">
        <v>0.99584056389999998</v>
      </c>
      <c r="CR569" s="96">
        <v>1.0480411844999999</v>
      </c>
      <c r="CS569" s="95">
        <v>512</v>
      </c>
      <c r="CT569" s="95">
        <v>508</v>
      </c>
      <c r="CU569" s="95">
        <v>509</v>
      </c>
      <c r="CV569" s="95">
        <v>489</v>
      </c>
      <c r="CW569" s="95">
        <v>465</v>
      </c>
      <c r="CX569" s="96">
        <v>0.85345104699999996</v>
      </c>
      <c r="CY569" s="96">
        <v>0.88186119299999999</v>
      </c>
      <c r="CZ569" s="96">
        <v>0.812814869</v>
      </c>
      <c r="DA569" s="96">
        <v>0.85790547399999995</v>
      </c>
      <c r="DB569" s="96">
        <v>0.82243988000000001</v>
      </c>
      <c r="DC569">
        <v>2013</v>
      </c>
      <c r="DD569" s="6">
        <v>510.2</v>
      </c>
      <c r="DE569" s="96">
        <v>7.4504599999999997E-4</v>
      </c>
      <c r="DF569" s="72">
        <v>804.29</v>
      </c>
      <c r="DG569" s="96">
        <v>1</v>
      </c>
      <c r="DH569" s="72">
        <v>804.29</v>
      </c>
      <c r="DI569" s="72">
        <v>682.53763161999996</v>
      </c>
      <c r="DJ569" s="96">
        <v>0.71428285709999995</v>
      </c>
      <c r="DK569" s="72">
        <v>769.50326116999997</v>
      </c>
      <c r="DL569" s="96">
        <v>1.0190612213000001</v>
      </c>
      <c r="DM569" s="72">
        <v>784.17093313999999</v>
      </c>
      <c r="DN569" s="96">
        <v>1</v>
      </c>
      <c r="DO569" s="96">
        <v>2.9659999999999999E-3</v>
      </c>
      <c r="DP569" s="72">
        <v>2.33</v>
      </c>
      <c r="DQ569" s="72">
        <v>781.84</v>
      </c>
      <c r="DR569" t="s">
        <v>164</v>
      </c>
      <c r="DT569" t="s">
        <v>453</v>
      </c>
    </row>
    <row r="570" spans="1:124" x14ac:dyDescent="0.3">
      <c r="A570" t="s">
        <v>463</v>
      </c>
      <c r="B570">
        <v>13120</v>
      </c>
      <c r="C570" s="95">
        <v>131</v>
      </c>
      <c r="D570" s="95">
        <v>443853</v>
      </c>
      <c r="E570" s="95">
        <v>124</v>
      </c>
      <c r="F570" s="95">
        <v>344202</v>
      </c>
      <c r="G570" s="95">
        <v>14</v>
      </c>
      <c r="H570" s="95">
        <v>221401</v>
      </c>
      <c r="I570" s="95">
        <v>12</v>
      </c>
      <c r="J570" s="95">
        <v>101814</v>
      </c>
      <c r="K570" s="95">
        <v>128</v>
      </c>
      <c r="L570" s="95">
        <v>573604</v>
      </c>
      <c r="M570" s="95">
        <v>119</v>
      </c>
      <c r="N570" s="95">
        <v>454231</v>
      </c>
      <c r="O570" s="95">
        <v>14</v>
      </c>
      <c r="P570" s="95">
        <v>41880</v>
      </c>
      <c r="Q570" s="95">
        <v>12</v>
      </c>
      <c r="R570" s="95">
        <v>48034</v>
      </c>
      <c r="S570" s="95">
        <v>127</v>
      </c>
      <c r="T570" s="95">
        <v>402729</v>
      </c>
      <c r="U570" s="95">
        <v>119</v>
      </c>
      <c r="V570" s="95">
        <v>300007</v>
      </c>
      <c r="W570" s="95">
        <v>14</v>
      </c>
      <c r="X570" s="95">
        <v>61079</v>
      </c>
      <c r="Y570" s="95">
        <v>12</v>
      </c>
      <c r="Z570" s="95">
        <v>37213</v>
      </c>
      <c r="AA570" s="95">
        <v>137</v>
      </c>
      <c r="AB570" s="95">
        <v>346019</v>
      </c>
      <c r="AC570" s="95">
        <v>127</v>
      </c>
      <c r="AD570" s="95">
        <v>326112</v>
      </c>
      <c r="AE570" s="95">
        <v>16</v>
      </c>
      <c r="AF570" s="95">
        <v>23297</v>
      </c>
      <c r="AG570" s="95">
        <v>13</v>
      </c>
      <c r="AH570" s="95">
        <v>30328</v>
      </c>
      <c r="AI570" s="95">
        <v>129</v>
      </c>
      <c r="AJ570" s="95">
        <v>641521</v>
      </c>
      <c r="AK570" s="95">
        <v>118</v>
      </c>
      <c r="AL570" s="95">
        <v>380363</v>
      </c>
      <c r="AM570" s="95">
        <v>13</v>
      </c>
      <c r="AN570" s="95">
        <v>10294</v>
      </c>
      <c r="AO570" s="95">
        <v>10</v>
      </c>
      <c r="AP570" s="95">
        <v>15599</v>
      </c>
      <c r="AQ570" s="72">
        <v>382.33</v>
      </c>
      <c r="AR570" s="72">
        <v>273.29000000000002</v>
      </c>
      <c r="AS570" s="72">
        <v>655.62</v>
      </c>
      <c r="AT570" s="95">
        <v>665254</v>
      </c>
      <c r="AU570" s="95">
        <v>446016</v>
      </c>
      <c r="AV570" s="95">
        <v>145</v>
      </c>
      <c r="AW570" s="95">
        <v>136</v>
      </c>
      <c r="AX570" s="72">
        <v>361.2</v>
      </c>
      <c r="AY570" s="72">
        <v>319.51</v>
      </c>
      <c r="AZ570" s="72">
        <v>680.71</v>
      </c>
      <c r="BA570" s="95">
        <v>615484</v>
      </c>
      <c r="BB570" s="95">
        <v>502265</v>
      </c>
      <c r="BC570" s="95">
        <v>142</v>
      </c>
      <c r="BD570" s="95">
        <v>131</v>
      </c>
      <c r="BE570" s="72">
        <v>274.12</v>
      </c>
      <c r="BF570" s="72">
        <v>214.52</v>
      </c>
      <c r="BG570" s="72">
        <v>488.64</v>
      </c>
      <c r="BH570" s="95">
        <v>463808</v>
      </c>
      <c r="BI570" s="95">
        <v>337220</v>
      </c>
      <c r="BJ570" s="95">
        <v>141</v>
      </c>
      <c r="BK570" s="95">
        <v>131</v>
      </c>
      <c r="BL570" s="72">
        <v>201.15</v>
      </c>
      <c r="BM570" s="72">
        <v>212.17</v>
      </c>
      <c r="BN570" s="72">
        <v>413.32</v>
      </c>
      <c r="BO570" s="95">
        <v>369316</v>
      </c>
      <c r="BP570" s="95">
        <v>356440</v>
      </c>
      <c r="BQ570" s="95">
        <v>153</v>
      </c>
      <c r="BR570" s="95">
        <v>140</v>
      </c>
      <c r="BS570" s="72">
        <v>382.52</v>
      </c>
      <c r="BT570" s="72">
        <v>257.79000000000002</v>
      </c>
      <c r="BU570" s="72">
        <v>640.30999999999995</v>
      </c>
      <c r="BV570" s="95">
        <v>651815</v>
      </c>
      <c r="BW570" s="95">
        <v>395962</v>
      </c>
      <c r="BX570" s="95">
        <v>142</v>
      </c>
      <c r="BY570" s="95">
        <v>128</v>
      </c>
      <c r="BZ570" s="95">
        <v>141</v>
      </c>
      <c r="CA570" s="95">
        <v>137</v>
      </c>
      <c r="CB570" s="95">
        <v>136</v>
      </c>
      <c r="CC570" s="95">
        <v>147</v>
      </c>
      <c r="CD570" s="95">
        <v>135</v>
      </c>
      <c r="CE570" s="72">
        <v>650.75523149000003</v>
      </c>
      <c r="CF570" s="72">
        <v>676.59346364999999</v>
      </c>
      <c r="CG570" s="72">
        <v>712.40329333</v>
      </c>
      <c r="CH570" s="72">
        <v>716.50152150999998</v>
      </c>
      <c r="CI570" s="72">
        <v>731.52548966999996</v>
      </c>
      <c r="CJ570" s="96">
        <v>1.0074755734</v>
      </c>
      <c r="CK570" s="96">
        <v>1.0060842095</v>
      </c>
      <c r="CL570" s="96">
        <v>0.68590362309999997</v>
      </c>
      <c r="CM570" s="96">
        <v>0.57685850979999997</v>
      </c>
      <c r="CN570" s="96">
        <v>0.87530784510000004</v>
      </c>
      <c r="CO570" s="96">
        <v>0.80471771800000003</v>
      </c>
      <c r="CP570" s="96">
        <v>1.0318226299</v>
      </c>
      <c r="CQ570" s="96">
        <v>0.99584056389999998</v>
      </c>
      <c r="CR570" s="96">
        <v>1.0361322083</v>
      </c>
      <c r="CS570" s="95">
        <v>139</v>
      </c>
      <c r="CT570" s="95">
        <v>127</v>
      </c>
      <c r="CU570" s="95">
        <v>136</v>
      </c>
      <c r="CV570" s="95">
        <v>134</v>
      </c>
      <c r="CW570" s="95">
        <v>133</v>
      </c>
      <c r="CX570" s="96">
        <v>0.91468083200000005</v>
      </c>
      <c r="CY570" s="96">
        <v>0.82922900899999996</v>
      </c>
      <c r="CZ570" s="96">
        <v>0.83563700900000004</v>
      </c>
      <c r="DA570" s="96">
        <v>0.75706662899999999</v>
      </c>
      <c r="DB570" s="96">
        <v>0.68278099299999995</v>
      </c>
      <c r="DC570">
        <v>2013</v>
      </c>
      <c r="DD570" s="6">
        <v>133.19999999999999</v>
      </c>
      <c r="DE570" s="96">
        <v>9.5324660000000003E-4</v>
      </c>
      <c r="DF570" s="72">
        <v>794.98</v>
      </c>
      <c r="DG570" s="96">
        <v>1</v>
      </c>
      <c r="DH570" s="72">
        <v>794.98</v>
      </c>
      <c r="DI570" s="72">
        <v>682.53763161999996</v>
      </c>
      <c r="DJ570" s="96">
        <v>0.36496575180000002</v>
      </c>
      <c r="DK570" s="72">
        <v>723.57524512999998</v>
      </c>
      <c r="DL570" s="96">
        <v>1.0190612213000001</v>
      </c>
      <c r="DM570" s="72">
        <v>737.36747303000004</v>
      </c>
      <c r="DN570" s="96">
        <v>1</v>
      </c>
      <c r="DO570" s="96">
        <v>3.5200000000000001E-3</v>
      </c>
      <c r="DP570" s="72">
        <v>2.6</v>
      </c>
      <c r="DQ570" s="72">
        <v>734.77</v>
      </c>
      <c r="DR570" t="s">
        <v>463</v>
      </c>
      <c r="DT570" t="s">
        <v>453</v>
      </c>
    </row>
    <row r="571" spans="1:124" x14ac:dyDescent="0.3">
      <c r="A571" t="s">
        <v>464</v>
      </c>
      <c r="B571">
        <v>13130</v>
      </c>
      <c r="C571" s="95">
        <v>11178</v>
      </c>
      <c r="D571" s="95">
        <v>37603231</v>
      </c>
      <c r="E571" s="95">
        <v>10465</v>
      </c>
      <c r="F571" s="95">
        <v>28838138</v>
      </c>
      <c r="G571" s="95">
        <v>2750</v>
      </c>
      <c r="H571" s="95">
        <v>7476140</v>
      </c>
      <c r="I571" s="95">
        <v>2396</v>
      </c>
      <c r="J571" s="95">
        <v>6752615</v>
      </c>
      <c r="K571" s="95">
        <v>10767</v>
      </c>
      <c r="L571" s="95">
        <v>39911598</v>
      </c>
      <c r="M571" s="95">
        <v>9952</v>
      </c>
      <c r="N571" s="95">
        <v>28793229</v>
      </c>
      <c r="O571" s="95">
        <v>2685</v>
      </c>
      <c r="P571" s="95">
        <v>6848673</v>
      </c>
      <c r="Q571" s="95">
        <v>2292</v>
      </c>
      <c r="R571" s="95">
        <v>6357331</v>
      </c>
      <c r="S571" s="95">
        <v>10334</v>
      </c>
      <c r="T571" s="95">
        <v>41227162</v>
      </c>
      <c r="U571" s="95">
        <v>9410</v>
      </c>
      <c r="V571" s="95">
        <v>29070958</v>
      </c>
      <c r="W571" s="95">
        <v>2709</v>
      </c>
      <c r="X571" s="95">
        <v>6990346</v>
      </c>
      <c r="Y571" s="95">
        <v>2274</v>
      </c>
      <c r="Z571" s="95">
        <v>6739583</v>
      </c>
      <c r="AA571" s="95">
        <v>10208</v>
      </c>
      <c r="AB571" s="95">
        <v>32134427</v>
      </c>
      <c r="AC571" s="95">
        <v>9195</v>
      </c>
      <c r="AD571" s="95">
        <v>30070570</v>
      </c>
      <c r="AE571" s="95">
        <v>2852</v>
      </c>
      <c r="AF571" s="95">
        <v>8087757</v>
      </c>
      <c r="AG571" s="95">
        <v>2403</v>
      </c>
      <c r="AH571" s="95">
        <v>8189586</v>
      </c>
      <c r="AI571" s="95">
        <v>10498</v>
      </c>
      <c r="AJ571" s="95">
        <v>33929267.68</v>
      </c>
      <c r="AK571" s="95">
        <v>9398</v>
      </c>
      <c r="AL571" s="95">
        <v>31965288.329999998</v>
      </c>
      <c r="AM571" s="95">
        <v>3102</v>
      </c>
      <c r="AN571" s="95">
        <v>10922462.789999999</v>
      </c>
      <c r="AO571" s="95">
        <v>2669</v>
      </c>
      <c r="AP571" s="95">
        <v>9365004.9299999997</v>
      </c>
      <c r="AQ571" s="72">
        <v>269.72000000000003</v>
      </c>
      <c r="AR571" s="72">
        <v>230.61</v>
      </c>
      <c r="AS571" s="72">
        <v>500.33</v>
      </c>
      <c r="AT571" s="95">
        <v>45079371</v>
      </c>
      <c r="AU571" s="95">
        <v>35590753</v>
      </c>
      <c r="AV571" s="95">
        <v>13928</v>
      </c>
      <c r="AW571" s="95">
        <v>12861</v>
      </c>
      <c r="AX571" s="72">
        <v>289.67</v>
      </c>
      <c r="AY571" s="72">
        <v>239.24</v>
      </c>
      <c r="AZ571" s="72">
        <v>528.91</v>
      </c>
      <c r="BA571" s="95">
        <v>46760271</v>
      </c>
      <c r="BB571" s="95">
        <v>35150560</v>
      </c>
      <c r="BC571" s="95">
        <v>13452</v>
      </c>
      <c r="BD571" s="95">
        <v>12244</v>
      </c>
      <c r="BE571" s="72">
        <v>308.07</v>
      </c>
      <c r="BF571" s="72">
        <v>255.41</v>
      </c>
      <c r="BG571" s="72">
        <v>563.48</v>
      </c>
      <c r="BH571" s="95">
        <v>48217508</v>
      </c>
      <c r="BI571" s="95">
        <v>35810541</v>
      </c>
      <c r="BJ571" s="95">
        <v>13043</v>
      </c>
      <c r="BK571" s="95">
        <v>11684</v>
      </c>
      <c r="BL571" s="72">
        <v>256.64999999999998</v>
      </c>
      <c r="BM571" s="72">
        <v>274.89999999999998</v>
      </c>
      <c r="BN571" s="72">
        <v>531.54999999999995</v>
      </c>
      <c r="BO571" s="95">
        <v>40222184</v>
      </c>
      <c r="BP571" s="95">
        <v>38260156</v>
      </c>
      <c r="BQ571" s="95">
        <v>13060</v>
      </c>
      <c r="BR571" s="95">
        <v>11598</v>
      </c>
      <c r="BS571" s="72">
        <v>274.83</v>
      </c>
      <c r="BT571" s="72">
        <v>285.42</v>
      </c>
      <c r="BU571" s="72">
        <v>560.25</v>
      </c>
      <c r="BV571" s="95">
        <v>44851730.469999999</v>
      </c>
      <c r="BW571" s="95">
        <v>41330293.259999998</v>
      </c>
      <c r="BX571" s="95">
        <v>13600</v>
      </c>
      <c r="BY571" s="95">
        <v>12067</v>
      </c>
      <c r="BZ571" s="95">
        <v>13419</v>
      </c>
      <c r="CA571" s="95">
        <v>12870</v>
      </c>
      <c r="CB571" s="95">
        <v>12388</v>
      </c>
      <c r="CC571" s="95">
        <v>12366</v>
      </c>
      <c r="CD571" s="95">
        <v>12850</v>
      </c>
      <c r="CE571" s="72">
        <v>650.75523149000003</v>
      </c>
      <c r="CF571" s="72">
        <v>676.59346364999999</v>
      </c>
      <c r="CG571" s="72">
        <v>712.40329333</v>
      </c>
      <c r="CH571" s="72">
        <v>716.50152150999998</v>
      </c>
      <c r="CI571" s="72">
        <v>731.52548966999996</v>
      </c>
      <c r="CJ571" s="96">
        <v>0.76884514449999997</v>
      </c>
      <c r="CK571" s="96">
        <v>0.78172496250000001</v>
      </c>
      <c r="CL571" s="96">
        <v>0.79095647830000004</v>
      </c>
      <c r="CM571" s="96">
        <v>0.741868627</v>
      </c>
      <c r="CN571" s="96">
        <v>0.76586531560000004</v>
      </c>
      <c r="CO571" s="96">
        <v>0.90846647800000002</v>
      </c>
      <c r="CP571" s="96">
        <v>0.84741938660000005</v>
      </c>
      <c r="CQ571" s="96">
        <v>0.99584056389999998</v>
      </c>
      <c r="CR571" s="96">
        <v>0.8509587743</v>
      </c>
      <c r="CS571" s="95">
        <v>12032</v>
      </c>
      <c r="CT571" s="95">
        <v>11640</v>
      </c>
      <c r="CU571" s="95">
        <v>11219</v>
      </c>
      <c r="CV571" s="95">
        <v>11055</v>
      </c>
      <c r="CW571" s="95">
        <v>11452</v>
      </c>
      <c r="CX571" s="96">
        <v>0.92989060300000004</v>
      </c>
      <c r="CY571" s="96">
        <v>0.91032713899999995</v>
      </c>
      <c r="CZ571" s="96">
        <v>0.90362467999999996</v>
      </c>
      <c r="DA571" s="96">
        <v>0.89641373800000002</v>
      </c>
      <c r="DB571" s="96">
        <v>0.900444299</v>
      </c>
      <c r="DC571">
        <v>2013</v>
      </c>
      <c r="DD571" s="6">
        <v>12090.8</v>
      </c>
      <c r="DE571" s="96">
        <v>1.1272347E-3</v>
      </c>
      <c r="DF571" s="72">
        <v>652.79</v>
      </c>
      <c r="DG571" s="96">
        <v>1</v>
      </c>
      <c r="DH571" s="72">
        <v>652.79</v>
      </c>
      <c r="DI571" s="72">
        <v>650.45832164000001</v>
      </c>
      <c r="DJ571" s="96">
        <v>1</v>
      </c>
      <c r="DK571" s="72">
        <v>652.79</v>
      </c>
      <c r="DL571" s="96">
        <v>1</v>
      </c>
      <c r="DM571" s="72">
        <v>652.79</v>
      </c>
      <c r="DN571" s="96">
        <v>1</v>
      </c>
      <c r="DO571" s="96">
        <v>3.5639999999999999E-3</v>
      </c>
      <c r="DP571" s="72">
        <v>2.33</v>
      </c>
      <c r="DQ571" s="72">
        <v>650.46</v>
      </c>
      <c r="DR571" t="s">
        <v>464</v>
      </c>
      <c r="DT571" t="s">
        <v>453</v>
      </c>
    </row>
    <row r="572" spans="1:124" x14ac:dyDescent="0.3">
      <c r="A572" t="s">
        <v>465</v>
      </c>
      <c r="B572">
        <v>13140</v>
      </c>
      <c r="C572" s="95">
        <v>967</v>
      </c>
      <c r="D572" s="95">
        <v>3733534</v>
      </c>
      <c r="E572" s="95">
        <v>936</v>
      </c>
      <c r="F572" s="95">
        <v>2874273</v>
      </c>
      <c r="G572" s="95">
        <v>118</v>
      </c>
      <c r="H572" s="95">
        <v>363303</v>
      </c>
      <c r="I572" s="95">
        <v>103</v>
      </c>
      <c r="J572" s="95">
        <v>378786</v>
      </c>
      <c r="K572" s="95">
        <v>901</v>
      </c>
      <c r="L572" s="95">
        <v>3055422</v>
      </c>
      <c r="M572" s="95">
        <v>873</v>
      </c>
      <c r="N572" s="95">
        <v>2837036</v>
      </c>
      <c r="O572" s="95">
        <v>113</v>
      </c>
      <c r="P572" s="95">
        <v>464900</v>
      </c>
      <c r="Q572" s="95">
        <v>98</v>
      </c>
      <c r="R572" s="95">
        <v>283748</v>
      </c>
      <c r="S572" s="95">
        <v>889</v>
      </c>
      <c r="T572" s="95">
        <v>2961616</v>
      </c>
      <c r="U572" s="95">
        <v>855</v>
      </c>
      <c r="V572" s="95">
        <v>3015233</v>
      </c>
      <c r="W572" s="95">
        <v>109</v>
      </c>
      <c r="X572" s="95">
        <v>592463</v>
      </c>
      <c r="Y572" s="95">
        <v>97</v>
      </c>
      <c r="Z572" s="95">
        <v>336601</v>
      </c>
      <c r="AA572" s="95">
        <v>891</v>
      </c>
      <c r="AB572" s="95">
        <v>3693400</v>
      </c>
      <c r="AC572" s="95">
        <v>857</v>
      </c>
      <c r="AD572" s="95">
        <v>3163104</v>
      </c>
      <c r="AE572" s="95">
        <v>100</v>
      </c>
      <c r="AF572" s="95">
        <v>463916</v>
      </c>
      <c r="AG572" s="95">
        <v>87</v>
      </c>
      <c r="AH572" s="95">
        <v>335875</v>
      </c>
      <c r="AI572" s="95">
        <v>872</v>
      </c>
      <c r="AJ572" s="95">
        <v>3026376.16</v>
      </c>
      <c r="AK572" s="95">
        <v>828</v>
      </c>
      <c r="AL572" s="95">
        <v>3111667.33</v>
      </c>
      <c r="AM572" s="95">
        <v>107</v>
      </c>
      <c r="AN572" s="95">
        <v>300062</v>
      </c>
      <c r="AO572" s="95">
        <v>94</v>
      </c>
      <c r="AP572" s="95">
        <v>428214</v>
      </c>
      <c r="AQ572" s="72">
        <v>314.66000000000003</v>
      </c>
      <c r="AR572" s="72">
        <v>260.91000000000003</v>
      </c>
      <c r="AS572" s="72">
        <v>575.57000000000005</v>
      </c>
      <c r="AT572" s="95">
        <v>4096837</v>
      </c>
      <c r="AU572" s="95">
        <v>3253059</v>
      </c>
      <c r="AV572" s="95">
        <v>1085</v>
      </c>
      <c r="AW572" s="95">
        <v>1039</v>
      </c>
      <c r="AX572" s="72">
        <v>289.31</v>
      </c>
      <c r="AY572" s="72">
        <v>267.83</v>
      </c>
      <c r="AZ572" s="72">
        <v>557.14</v>
      </c>
      <c r="BA572" s="95">
        <v>3520322</v>
      </c>
      <c r="BB572" s="95">
        <v>3120784</v>
      </c>
      <c r="BC572" s="95">
        <v>1014</v>
      </c>
      <c r="BD572" s="95">
        <v>971</v>
      </c>
      <c r="BE572" s="72">
        <v>296.77</v>
      </c>
      <c r="BF572" s="72">
        <v>293.39999999999998</v>
      </c>
      <c r="BG572" s="72">
        <v>590.16999999999996</v>
      </c>
      <c r="BH572" s="95">
        <v>3554079</v>
      </c>
      <c r="BI572" s="95">
        <v>3351834</v>
      </c>
      <c r="BJ572" s="95">
        <v>998</v>
      </c>
      <c r="BK572" s="95">
        <v>952</v>
      </c>
      <c r="BL572" s="72">
        <v>349.59</v>
      </c>
      <c r="BM572" s="72">
        <v>308.88</v>
      </c>
      <c r="BN572" s="72">
        <v>658.47</v>
      </c>
      <c r="BO572" s="95">
        <v>4157316</v>
      </c>
      <c r="BP572" s="95">
        <v>3498979</v>
      </c>
      <c r="BQ572" s="95">
        <v>991</v>
      </c>
      <c r="BR572" s="95">
        <v>944</v>
      </c>
      <c r="BS572" s="72">
        <v>283.14999999999998</v>
      </c>
      <c r="BT572" s="72">
        <v>319.95</v>
      </c>
      <c r="BU572" s="72">
        <v>603.1</v>
      </c>
      <c r="BV572" s="95">
        <v>3326438.16</v>
      </c>
      <c r="BW572" s="95">
        <v>3539881.33</v>
      </c>
      <c r="BX572" s="95">
        <v>979</v>
      </c>
      <c r="BY572" s="95">
        <v>922</v>
      </c>
      <c r="BZ572" s="95">
        <v>1063</v>
      </c>
      <c r="CA572" s="95">
        <v>993</v>
      </c>
      <c r="CB572" s="95">
        <v>976</v>
      </c>
      <c r="CC572" s="95">
        <v>969</v>
      </c>
      <c r="CD572" s="95">
        <v>951</v>
      </c>
      <c r="CE572" s="72">
        <v>650.75523149000003</v>
      </c>
      <c r="CF572" s="72">
        <v>676.59346364999999</v>
      </c>
      <c r="CG572" s="72">
        <v>712.40329333</v>
      </c>
      <c r="CH572" s="72">
        <v>716.50152150999998</v>
      </c>
      <c r="CI572" s="72">
        <v>731.52548966999996</v>
      </c>
      <c r="CJ572" s="96">
        <v>0.88446465299999999</v>
      </c>
      <c r="CK572" s="96">
        <v>0.82344868810000005</v>
      </c>
      <c r="CL572" s="96">
        <v>0.8284212124</v>
      </c>
      <c r="CM572" s="96">
        <v>0.91900712029999998</v>
      </c>
      <c r="CN572" s="96">
        <v>0.8244415383</v>
      </c>
      <c r="CO572" s="96">
        <v>0.82958756030000003</v>
      </c>
      <c r="CP572" s="96">
        <v>1.0317857733</v>
      </c>
      <c r="CQ572" s="96">
        <v>0.99584056389999998</v>
      </c>
      <c r="CR572" s="96">
        <v>1.0360951976999999</v>
      </c>
      <c r="CS572" s="95">
        <v>998</v>
      </c>
      <c r="CT572" s="95">
        <v>960</v>
      </c>
      <c r="CU572" s="95">
        <v>944</v>
      </c>
      <c r="CV572" s="95">
        <v>951</v>
      </c>
      <c r="CW572" s="95">
        <v>914</v>
      </c>
      <c r="CX572" s="96">
        <v>0.91598975699999996</v>
      </c>
      <c r="CY572" s="96">
        <v>0.87084372799999998</v>
      </c>
      <c r="CZ572" s="96">
        <v>0.77442749700000002</v>
      </c>
      <c r="DA572" s="96">
        <v>0.78792035000000005</v>
      </c>
      <c r="DB572" s="96">
        <v>0.79223668899999999</v>
      </c>
      <c r="DC572">
        <v>2013</v>
      </c>
      <c r="DD572" s="6">
        <v>965.6</v>
      </c>
      <c r="DE572" s="96">
        <v>2.8079272000000001E-3</v>
      </c>
      <c r="DF572" s="72">
        <v>793.48</v>
      </c>
      <c r="DG572" s="96">
        <v>1</v>
      </c>
      <c r="DH572" s="72">
        <v>793.48</v>
      </c>
      <c r="DI572" s="72">
        <v>682.53763161999996</v>
      </c>
      <c r="DJ572" s="96">
        <v>0.98264947970000005</v>
      </c>
      <c r="DK572" s="72">
        <v>791.55509218999998</v>
      </c>
      <c r="DL572" s="96">
        <v>1.0190612213000001</v>
      </c>
      <c r="DM572" s="72">
        <v>806.64309899</v>
      </c>
      <c r="DN572" s="96">
        <v>1</v>
      </c>
      <c r="DO572" s="96">
        <v>1.052E-2</v>
      </c>
      <c r="DP572" s="72">
        <v>8.49</v>
      </c>
      <c r="DQ572" s="72">
        <v>798.15</v>
      </c>
      <c r="DR572" t="s">
        <v>465</v>
      </c>
      <c r="DT572" t="s">
        <v>453</v>
      </c>
    </row>
    <row r="573" spans="1:124" x14ac:dyDescent="0.3">
      <c r="A573" t="s">
        <v>466</v>
      </c>
      <c r="B573">
        <v>13150</v>
      </c>
      <c r="C573" s="95">
        <v>2461</v>
      </c>
      <c r="D573" s="95">
        <v>6468426</v>
      </c>
      <c r="E573" s="95">
        <v>2355</v>
      </c>
      <c r="F573" s="95">
        <v>6087989</v>
      </c>
      <c r="G573" s="95">
        <v>364</v>
      </c>
      <c r="H573" s="95">
        <v>723745</v>
      </c>
      <c r="I573" s="95">
        <v>328</v>
      </c>
      <c r="J573" s="95">
        <v>844710</v>
      </c>
      <c r="K573" s="95">
        <v>2321</v>
      </c>
      <c r="L573" s="95">
        <v>7133126</v>
      </c>
      <c r="M573" s="95">
        <v>2212</v>
      </c>
      <c r="N573" s="95">
        <v>6175720</v>
      </c>
      <c r="O573" s="95">
        <v>372</v>
      </c>
      <c r="P573" s="95">
        <v>990495</v>
      </c>
      <c r="Q573" s="95">
        <v>335</v>
      </c>
      <c r="R573" s="95">
        <v>982759</v>
      </c>
      <c r="S573" s="95">
        <v>2256</v>
      </c>
      <c r="T573" s="95">
        <v>7046172</v>
      </c>
      <c r="U573" s="95">
        <v>2131</v>
      </c>
      <c r="V573" s="95">
        <v>6041172</v>
      </c>
      <c r="W573" s="95">
        <v>372</v>
      </c>
      <c r="X573" s="95">
        <v>1394270</v>
      </c>
      <c r="Y573" s="95">
        <v>337</v>
      </c>
      <c r="Z573" s="95">
        <v>1072226</v>
      </c>
      <c r="AA573" s="95">
        <v>2237</v>
      </c>
      <c r="AB573" s="95">
        <v>6112706</v>
      </c>
      <c r="AC573" s="95">
        <v>2094</v>
      </c>
      <c r="AD573" s="95">
        <v>6636788</v>
      </c>
      <c r="AE573" s="95">
        <v>349</v>
      </c>
      <c r="AF573" s="95">
        <v>799321</v>
      </c>
      <c r="AG573" s="95">
        <v>313</v>
      </c>
      <c r="AH573" s="95">
        <v>962684</v>
      </c>
      <c r="AI573" s="95">
        <v>2237</v>
      </c>
      <c r="AJ573" s="95">
        <v>6410660</v>
      </c>
      <c r="AK573" s="95">
        <v>2087</v>
      </c>
      <c r="AL573" s="95">
        <v>6908897.0999999996</v>
      </c>
      <c r="AM573" s="95">
        <v>361</v>
      </c>
      <c r="AN573" s="95">
        <v>1011823</v>
      </c>
      <c r="AO573" s="95">
        <v>325</v>
      </c>
      <c r="AP573" s="95">
        <v>1296557</v>
      </c>
      <c r="AQ573" s="72">
        <v>212.16</v>
      </c>
      <c r="AR573" s="72">
        <v>215.33</v>
      </c>
      <c r="AS573" s="72">
        <v>427.49</v>
      </c>
      <c r="AT573" s="95">
        <v>7192171</v>
      </c>
      <c r="AU573" s="95">
        <v>6932699</v>
      </c>
      <c r="AV573" s="95">
        <v>2825</v>
      </c>
      <c r="AW573" s="95">
        <v>2683</v>
      </c>
      <c r="AX573" s="72">
        <v>251.38</v>
      </c>
      <c r="AY573" s="72">
        <v>234.21</v>
      </c>
      <c r="AZ573" s="72">
        <v>485.59</v>
      </c>
      <c r="BA573" s="95">
        <v>8123621</v>
      </c>
      <c r="BB573" s="95">
        <v>7158479</v>
      </c>
      <c r="BC573" s="95">
        <v>2693</v>
      </c>
      <c r="BD573" s="95">
        <v>2547</v>
      </c>
      <c r="BE573" s="72">
        <v>267.64</v>
      </c>
      <c r="BF573" s="72">
        <v>240.19</v>
      </c>
      <c r="BG573" s="72">
        <v>507.83</v>
      </c>
      <c r="BH573" s="95">
        <v>8440442</v>
      </c>
      <c r="BI573" s="95">
        <v>7113398</v>
      </c>
      <c r="BJ573" s="95">
        <v>2628</v>
      </c>
      <c r="BK573" s="95">
        <v>2468</v>
      </c>
      <c r="BL573" s="72">
        <v>222.74</v>
      </c>
      <c r="BM573" s="72">
        <v>263.10000000000002</v>
      </c>
      <c r="BN573" s="72">
        <v>485.84</v>
      </c>
      <c r="BO573" s="95">
        <v>6912027</v>
      </c>
      <c r="BP573" s="95">
        <v>7599472</v>
      </c>
      <c r="BQ573" s="95">
        <v>2586</v>
      </c>
      <c r="BR573" s="95">
        <v>2407</v>
      </c>
      <c r="BS573" s="72">
        <v>238.08</v>
      </c>
      <c r="BT573" s="72">
        <v>283.49</v>
      </c>
      <c r="BU573" s="72">
        <v>521.57000000000005</v>
      </c>
      <c r="BV573" s="95">
        <v>7422483</v>
      </c>
      <c r="BW573" s="95">
        <v>8205454.0999999996</v>
      </c>
      <c r="BX573" s="95">
        <v>2598</v>
      </c>
      <c r="BY573" s="95">
        <v>2412</v>
      </c>
      <c r="BZ573" s="95">
        <v>2757</v>
      </c>
      <c r="CA573" s="95">
        <v>2623</v>
      </c>
      <c r="CB573" s="95">
        <v>2551</v>
      </c>
      <c r="CC573" s="95">
        <v>2501</v>
      </c>
      <c r="CD573" s="95">
        <v>2507</v>
      </c>
      <c r="CE573" s="72">
        <v>650.75523149000003</v>
      </c>
      <c r="CF573" s="72">
        <v>676.59346364999999</v>
      </c>
      <c r="CG573" s="72">
        <v>712.40329333</v>
      </c>
      <c r="CH573" s="72">
        <v>716.50152150999998</v>
      </c>
      <c r="CI573" s="72">
        <v>731.52548966999996</v>
      </c>
      <c r="CJ573" s="96">
        <v>0.65691365859999995</v>
      </c>
      <c r="CK573" s="96">
        <v>0.71769833159999996</v>
      </c>
      <c r="CL573" s="96">
        <v>0.71284061259999998</v>
      </c>
      <c r="CM573" s="96">
        <v>0.67807253079999996</v>
      </c>
      <c r="CN573" s="96">
        <v>0.71298950940000005</v>
      </c>
      <c r="CO573" s="96">
        <v>0.90534778910000002</v>
      </c>
      <c r="CP573" s="96">
        <v>0.76843720940000004</v>
      </c>
      <c r="CQ573" s="96">
        <v>0.99584056389999998</v>
      </c>
      <c r="CR573" s="96">
        <v>0.77164671490000003</v>
      </c>
      <c r="CS573" s="95">
        <v>2684</v>
      </c>
      <c r="CT573" s="95">
        <v>2581</v>
      </c>
      <c r="CU573" s="95">
        <v>2538</v>
      </c>
      <c r="CV573" s="95">
        <v>2502</v>
      </c>
      <c r="CW573" s="95">
        <v>2510</v>
      </c>
      <c r="CX573" s="96">
        <v>0.90412740000000003</v>
      </c>
      <c r="CY573" s="96">
        <v>0.925041526</v>
      </c>
      <c r="CZ573" s="96">
        <v>0.91717928999999998</v>
      </c>
      <c r="DA573" s="96">
        <v>0.91792279600000004</v>
      </c>
      <c r="DB573" s="96">
        <v>0.86190355500000004</v>
      </c>
      <c r="DC573">
        <v>2013</v>
      </c>
      <c r="DD573" s="6">
        <v>2503.4</v>
      </c>
      <c r="DE573" s="96">
        <v>1.2536310000000001E-3</v>
      </c>
      <c r="DF573" s="72">
        <v>591.87</v>
      </c>
      <c r="DG573" s="96">
        <v>1</v>
      </c>
      <c r="DH573" s="72">
        <v>591.87</v>
      </c>
      <c r="DI573" s="72">
        <v>682.53763161999996</v>
      </c>
      <c r="DJ573" s="96">
        <v>1</v>
      </c>
      <c r="DK573" s="72">
        <v>591.87</v>
      </c>
      <c r="DL573" s="96">
        <v>1</v>
      </c>
      <c r="DM573" s="72">
        <v>591.87</v>
      </c>
      <c r="DN573" s="96">
        <v>1</v>
      </c>
      <c r="DO573" s="96">
        <v>5.3619999999999996E-3</v>
      </c>
      <c r="DP573" s="72">
        <v>3.17</v>
      </c>
      <c r="DQ573" s="72">
        <v>588.70000000000005</v>
      </c>
      <c r="DR573" t="s">
        <v>466</v>
      </c>
      <c r="DT573" t="s">
        <v>453</v>
      </c>
    </row>
    <row r="574" spans="1:124" x14ac:dyDescent="0.3">
      <c r="A574" t="s">
        <v>111</v>
      </c>
      <c r="B574">
        <v>13160</v>
      </c>
      <c r="C574" s="95">
        <v>105</v>
      </c>
      <c r="D574" s="95">
        <v>246209</v>
      </c>
      <c r="E574" s="95">
        <v>100</v>
      </c>
      <c r="F574" s="95">
        <v>189882</v>
      </c>
      <c r="G574" s="95">
        <v>7</v>
      </c>
      <c r="H574" s="95">
        <v>27140</v>
      </c>
      <c r="I574" s="95">
        <v>7</v>
      </c>
      <c r="J574" s="95">
        <v>23554</v>
      </c>
      <c r="K574" s="95">
        <v>97</v>
      </c>
      <c r="L574" s="95">
        <v>166147</v>
      </c>
      <c r="M574" s="95">
        <v>94</v>
      </c>
      <c r="N574" s="95">
        <v>216841</v>
      </c>
      <c r="O574" s="95">
        <v>7</v>
      </c>
      <c r="P574" s="95">
        <v>1732</v>
      </c>
      <c r="Q574" s="95">
        <v>7</v>
      </c>
      <c r="R574" s="95">
        <v>8817</v>
      </c>
      <c r="S574" s="95">
        <v>95</v>
      </c>
      <c r="T574" s="95">
        <v>152112</v>
      </c>
      <c r="U574" s="95">
        <v>90</v>
      </c>
      <c r="V574" s="95">
        <v>257765</v>
      </c>
      <c r="W574" s="95">
        <v>8</v>
      </c>
      <c r="X574" s="95">
        <v>25498</v>
      </c>
      <c r="Y574" s="95">
        <v>8</v>
      </c>
      <c r="Z574" s="95">
        <v>10116</v>
      </c>
      <c r="AA574" s="95">
        <v>96</v>
      </c>
      <c r="AB574" s="95">
        <v>151777</v>
      </c>
      <c r="AC574" s="95">
        <v>87</v>
      </c>
      <c r="AD574" s="95">
        <v>232577</v>
      </c>
      <c r="AE574" s="95">
        <v>7</v>
      </c>
      <c r="AF574" s="95">
        <v>1</v>
      </c>
      <c r="AG574" s="95">
        <v>6</v>
      </c>
      <c r="AH574" s="95">
        <v>5733</v>
      </c>
      <c r="AI574" s="95">
        <v>92</v>
      </c>
      <c r="AJ574" s="95">
        <v>288156</v>
      </c>
      <c r="AK574" s="95">
        <v>84</v>
      </c>
      <c r="AL574" s="95">
        <v>335113</v>
      </c>
      <c r="AM574" s="95">
        <v>8</v>
      </c>
      <c r="AN574" s="95">
        <v>0</v>
      </c>
      <c r="AO574" s="95">
        <v>8</v>
      </c>
      <c r="AP574" s="95">
        <v>50237</v>
      </c>
      <c r="AQ574" s="72">
        <v>203.38</v>
      </c>
      <c r="AR574" s="72">
        <v>166.23</v>
      </c>
      <c r="AS574" s="72">
        <v>369.61</v>
      </c>
      <c r="AT574" s="95">
        <v>273349</v>
      </c>
      <c r="AU574" s="95">
        <v>213436</v>
      </c>
      <c r="AV574" s="95">
        <v>112</v>
      </c>
      <c r="AW574" s="95">
        <v>107</v>
      </c>
      <c r="AX574" s="72">
        <v>134.52000000000001</v>
      </c>
      <c r="AY574" s="72">
        <v>186.19</v>
      </c>
      <c r="AZ574" s="72">
        <v>320.70999999999998</v>
      </c>
      <c r="BA574" s="95">
        <v>167879</v>
      </c>
      <c r="BB574" s="95">
        <v>225658</v>
      </c>
      <c r="BC574" s="95">
        <v>104</v>
      </c>
      <c r="BD574" s="95">
        <v>101</v>
      </c>
      <c r="BE574" s="72">
        <v>143.69999999999999</v>
      </c>
      <c r="BF574" s="72">
        <v>227.79</v>
      </c>
      <c r="BG574" s="72">
        <v>371.49</v>
      </c>
      <c r="BH574" s="95">
        <v>177610</v>
      </c>
      <c r="BI574" s="95">
        <v>267881</v>
      </c>
      <c r="BJ574" s="95">
        <v>103</v>
      </c>
      <c r="BK574" s="95">
        <v>98</v>
      </c>
      <c r="BL574" s="72">
        <v>122.8</v>
      </c>
      <c r="BM574" s="72">
        <v>213.54</v>
      </c>
      <c r="BN574" s="72">
        <v>336.34</v>
      </c>
      <c r="BO574" s="95">
        <v>151778</v>
      </c>
      <c r="BP574" s="95">
        <v>238310</v>
      </c>
      <c r="BQ574" s="95">
        <v>103</v>
      </c>
      <c r="BR574" s="95">
        <v>93</v>
      </c>
      <c r="BS574" s="72">
        <v>240.13</v>
      </c>
      <c r="BT574" s="72">
        <v>349.05</v>
      </c>
      <c r="BU574" s="72">
        <v>589.17999999999995</v>
      </c>
      <c r="BV574" s="95">
        <v>288156</v>
      </c>
      <c r="BW574" s="95">
        <v>385350</v>
      </c>
      <c r="BX574" s="95">
        <v>100</v>
      </c>
      <c r="BY574" s="95">
        <v>92</v>
      </c>
      <c r="BZ574" s="95">
        <v>110</v>
      </c>
      <c r="CA574" s="95">
        <v>103</v>
      </c>
      <c r="CB574" s="95">
        <v>101</v>
      </c>
      <c r="CC574" s="95">
        <v>98</v>
      </c>
      <c r="CD574" s="95">
        <v>96</v>
      </c>
      <c r="CE574" s="72">
        <v>650.75523149000003</v>
      </c>
      <c r="CF574" s="72">
        <v>676.59346364999999</v>
      </c>
      <c r="CG574" s="72">
        <v>712.40329333</v>
      </c>
      <c r="CH574" s="72">
        <v>716.50152150999998</v>
      </c>
      <c r="CI574" s="72">
        <v>731.52548966999996</v>
      </c>
      <c r="CJ574" s="96">
        <v>0.567970847</v>
      </c>
      <c r="CK574" s="96">
        <v>0.47400694389999998</v>
      </c>
      <c r="CL574" s="96">
        <v>0.52146025080000002</v>
      </c>
      <c r="CM574" s="96">
        <v>0.4694197987</v>
      </c>
      <c r="CN574" s="96">
        <v>0.80541280969999995</v>
      </c>
      <c r="CO574" s="96">
        <v>0.74184193720000002</v>
      </c>
      <c r="CP574" s="96">
        <v>0.76519552420000003</v>
      </c>
      <c r="CQ574" s="96">
        <v>0.99584056389999998</v>
      </c>
      <c r="CR574" s="96">
        <v>0.76839149029999998</v>
      </c>
      <c r="CS574" s="95">
        <v>96</v>
      </c>
      <c r="CT574" s="95">
        <v>94</v>
      </c>
      <c r="CU574" s="95">
        <v>95</v>
      </c>
      <c r="CV574" s="95">
        <v>93</v>
      </c>
      <c r="CW574" s="95">
        <v>90</v>
      </c>
      <c r="CX574" s="96">
        <v>0.77746786300000004</v>
      </c>
      <c r="CY574" s="96">
        <v>0.70187201700000001</v>
      </c>
      <c r="CZ574" s="96">
        <v>0.73740345699999998</v>
      </c>
      <c r="DA574" s="96">
        <v>0.76090169699999999</v>
      </c>
      <c r="DB574" s="96">
        <v>0.73057728799999999</v>
      </c>
      <c r="DC574">
        <v>2013</v>
      </c>
      <c r="DD574" s="6">
        <v>98.2</v>
      </c>
      <c r="DE574" s="96">
        <v>1.7560849999999999E-3</v>
      </c>
      <c r="DF574" s="72">
        <v>589.08000000000004</v>
      </c>
      <c r="DG574" s="96">
        <v>1</v>
      </c>
      <c r="DH574" s="72">
        <v>589.08000000000004</v>
      </c>
      <c r="DI574" s="72">
        <v>682.53763161999996</v>
      </c>
      <c r="DJ574" s="96">
        <v>0.31336879229999998</v>
      </c>
      <c r="DK574" s="72">
        <v>653.25092646999997</v>
      </c>
      <c r="DL574" s="96">
        <v>1.0190612213000001</v>
      </c>
      <c r="DM574" s="72">
        <v>665.70268696000005</v>
      </c>
      <c r="DN574" s="96">
        <v>1</v>
      </c>
      <c r="DO574" s="96">
        <v>6.9329999999999999E-3</v>
      </c>
      <c r="DP574" s="72">
        <v>4.62</v>
      </c>
      <c r="DQ574" s="72">
        <v>661.08</v>
      </c>
      <c r="DR574" t="s">
        <v>111</v>
      </c>
      <c r="DT574" t="s">
        <v>453</v>
      </c>
    </row>
    <row r="575" spans="1:124" x14ac:dyDescent="0.3">
      <c r="A575" t="s">
        <v>467</v>
      </c>
      <c r="B575">
        <v>13170</v>
      </c>
      <c r="C575" s="95">
        <v>1444</v>
      </c>
      <c r="D575" s="95">
        <v>4387039</v>
      </c>
      <c r="E575" s="95">
        <v>1380</v>
      </c>
      <c r="F575" s="95">
        <v>4566738</v>
      </c>
      <c r="G575" s="95">
        <v>298</v>
      </c>
      <c r="H575" s="95">
        <v>731520</v>
      </c>
      <c r="I575" s="95">
        <v>268</v>
      </c>
      <c r="J575" s="95">
        <v>864697</v>
      </c>
      <c r="K575" s="95">
        <v>1420</v>
      </c>
      <c r="L575" s="95">
        <v>4724526</v>
      </c>
      <c r="M575" s="95">
        <v>1354</v>
      </c>
      <c r="N575" s="95">
        <v>5628608</v>
      </c>
      <c r="O575" s="95">
        <v>303</v>
      </c>
      <c r="P575" s="95">
        <v>788692</v>
      </c>
      <c r="Q575" s="95">
        <v>268</v>
      </c>
      <c r="R575" s="95">
        <v>823128</v>
      </c>
      <c r="S575" s="95">
        <v>1377</v>
      </c>
      <c r="T575" s="95">
        <v>5380397</v>
      </c>
      <c r="U575" s="95">
        <v>1309</v>
      </c>
      <c r="V575" s="95">
        <v>5463611</v>
      </c>
      <c r="W575" s="95">
        <v>300</v>
      </c>
      <c r="X575" s="95">
        <v>580493</v>
      </c>
      <c r="Y575" s="95">
        <v>271</v>
      </c>
      <c r="Z575" s="95">
        <v>786911</v>
      </c>
      <c r="AA575" s="95">
        <v>1407</v>
      </c>
      <c r="AB575" s="95">
        <v>6184878</v>
      </c>
      <c r="AC575" s="95">
        <v>1336</v>
      </c>
      <c r="AD575" s="95">
        <v>6204303</v>
      </c>
      <c r="AE575" s="95">
        <v>292</v>
      </c>
      <c r="AF575" s="95">
        <v>1020913</v>
      </c>
      <c r="AG575" s="95">
        <v>268</v>
      </c>
      <c r="AH575" s="95">
        <v>867010</v>
      </c>
      <c r="AI575" s="95">
        <v>1435</v>
      </c>
      <c r="AJ575" s="95">
        <v>4834835</v>
      </c>
      <c r="AK575" s="95">
        <v>1352</v>
      </c>
      <c r="AL575" s="95">
        <v>5165152.6399999997</v>
      </c>
      <c r="AM575" s="95">
        <v>303</v>
      </c>
      <c r="AN575" s="95">
        <v>1108327</v>
      </c>
      <c r="AO575" s="95">
        <v>276</v>
      </c>
      <c r="AP575" s="95">
        <v>935377</v>
      </c>
      <c r="AQ575" s="72">
        <v>244.86</v>
      </c>
      <c r="AR575" s="72">
        <v>274.64999999999998</v>
      </c>
      <c r="AS575" s="72">
        <v>519.51</v>
      </c>
      <c r="AT575" s="95">
        <v>5118559</v>
      </c>
      <c r="AU575" s="95">
        <v>5431435</v>
      </c>
      <c r="AV575" s="95">
        <v>1742</v>
      </c>
      <c r="AW575" s="95">
        <v>1648</v>
      </c>
      <c r="AX575" s="72">
        <v>266.64999999999998</v>
      </c>
      <c r="AY575" s="72">
        <v>331.47</v>
      </c>
      <c r="AZ575" s="72">
        <v>598.12</v>
      </c>
      <c r="BA575" s="95">
        <v>5513218</v>
      </c>
      <c r="BB575" s="95">
        <v>6451736</v>
      </c>
      <c r="BC575" s="95">
        <v>1723</v>
      </c>
      <c r="BD575" s="95">
        <v>1622</v>
      </c>
      <c r="BE575" s="72">
        <v>296.20999999999998</v>
      </c>
      <c r="BF575" s="72">
        <v>329.67</v>
      </c>
      <c r="BG575" s="72">
        <v>625.88</v>
      </c>
      <c r="BH575" s="95">
        <v>5960890</v>
      </c>
      <c r="BI575" s="95">
        <v>6250522</v>
      </c>
      <c r="BJ575" s="95">
        <v>1677</v>
      </c>
      <c r="BK575" s="95">
        <v>1580</v>
      </c>
      <c r="BL575" s="72">
        <v>353.43</v>
      </c>
      <c r="BM575" s="72">
        <v>367.38</v>
      </c>
      <c r="BN575" s="72">
        <v>720.81</v>
      </c>
      <c r="BO575" s="95">
        <v>7205791</v>
      </c>
      <c r="BP575" s="95">
        <v>7071313</v>
      </c>
      <c r="BQ575" s="95">
        <v>1699</v>
      </c>
      <c r="BR575" s="95">
        <v>1604</v>
      </c>
      <c r="BS575" s="72">
        <v>284.95999999999998</v>
      </c>
      <c r="BT575" s="72">
        <v>312.27</v>
      </c>
      <c r="BU575" s="72">
        <v>597.23</v>
      </c>
      <c r="BV575" s="95">
        <v>5943162</v>
      </c>
      <c r="BW575" s="95">
        <v>6100529.6399999997</v>
      </c>
      <c r="BX575" s="95">
        <v>1738</v>
      </c>
      <c r="BY575" s="95">
        <v>1628</v>
      </c>
      <c r="BZ575" s="95">
        <v>1697</v>
      </c>
      <c r="CA575" s="95">
        <v>1674</v>
      </c>
      <c r="CB575" s="95">
        <v>1630</v>
      </c>
      <c r="CC575" s="95">
        <v>1654</v>
      </c>
      <c r="CD575" s="95">
        <v>1684</v>
      </c>
      <c r="CE575" s="72">
        <v>650.75523149000003</v>
      </c>
      <c r="CF575" s="72">
        <v>676.59346364999999</v>
      </c>
      <c r="CG575" s="72">
        <v>712.40329333</v>
      </c>
      <c r="CH575" s="72">
        <v>716.50152150999998</v>
      </c>
      <c r="CI575" s="72">
        <v>731.52548966999996</v>
      </c>
      <c r="CJ575" s="96">
        <v>0.79831859179999998</v>
      </c>
      <c r="CK575" s="96">
        <v>0.88401681679999999</v>
      </c>
      <c r="CL575" s="96">
        <v>0.87854731419999998</v>
      </c>
      <c r="CM575" s="96">
        <v>1.0060132160999999</v>
      </c>
      <c r="CN575" s="96">
        <v>0.81641721089999997</v>
      </c>
      <c r="CO575" s="96">
        <v>0.9038226519</v>
      </c>
      <c r="CP575" s="96">
        <v>0.96994983270000001</v>
      </c>
      <c r="CQ575" s="96">
        <v>0.99584056389999998</v>
      </c>
      <c r="CR575" s="96">
        <v>0.97400098899999998</v>
      </c>
      <c r="CS575" s="95">
        <v>1812</v>
      </c>
      <c r="CT575" s="95">
        <v>1794</v>
      </c>
      <c r="CU575" s="95">
        <v>1767</v>
      </c>
      <c r="CV575" s="95">
        <v>1793</v>
      </c>
      <c r="CW575" s="95">
        <v>1819</v>
      </c>
      <c r="CX575" s="96">
        <v>0.88350822699999998</v>
      </c>
      <c r="CY575" s="96">
        <v>0.901031107</v>
      </c>
      <c r="CZ575" s="96">
        <v>0.91821841400000004</v>
      </c>
      <c r="DA575" s="96">
        <v>0.90196858400000002</v>
      </c>
      <c r="DB575" s="96">
        <v>0.91465541800000005</v>
      </c>
      <c r="DC575">
        <v>2013</v>
      </c>
      <c r="DD575" s="6">
        <v>1616.4</v>
      </c>
      <c r="DE575" s="96">
        <v>1.3460905E-3</v>
      </c>
      <c r="DF575" s="72">
        <v>747.02</v>
      </c>
      <c r="DG575" s="96">
        <v>1</v>
      </c>
      <c r="DH575" s="72">
        <v>747.02</v>
      </c>
      <c r="DI575" s="72">
        <v>682.53763161999996</v>
      </c>
      <c r="DJ575" s="96">
        <v>1</v>
      </c>
      <c r="DK575" s="72">
        <v>747.02</v>
      </c>
      <c r="DL575" s="96">
        <v>1</v>
      </c>
      <c r="DM575" s="72">
        <v>747.02</v>
      </c>
      <c r="DN575" s="96">
        <v>1</v>
      </c>
      <c r="DO575" s="96">
        <v>4.3059999999999999E-3</v>
      </c>
      <c r="DP575" s="72">
        <v>3.22</v>
      </c>
      <c r="DQ575" s="72">
        <v>743.8</v>
      </c>
      <c r="DR575" t="s">
        <v>467</v>
      </c>
      <c r="DT575" t="s">
        <v>453</v>
      </c>
    </row>
    <row r="576" spans="1:124" x14ac:dyDescent="0.3">
      <c r="A576" t="s">
        <v>231</v>
      </c>
      <c r="B576">
        <v>13180</v>
      </c>
      <c r="C576" s="95">
        <v>632</v>
      </c>
      <c r="D576" s="95">
        <v>2140976</v>
      </c>
      <c r="E576" s="95">
        <v>608</v>
      </c>
      <c r="F576" s="95">
        <v>2090802</v>
      </c>
      <c r="G576" s="95">
        <v>95</v>
      </c>
      <c r="H576" s="95">
        <v>247499</v>
      </c>
      <c r="I576" s="95">
        <v>84</v>
      </c>
      <c r="J576" s="95">
        <v>237028</v>
      </c>
      <c r="K576" s="95">
        <v>606</v>
      </c>
      <c r="L576" s="95">
        <v>1951212</v>
      </c>
      <c r="M576" s="95">
        <v>577</v>
      </c>
      <c r="N576" s="95">
        <v>1833818</v>
      </c>
      <c r="O576" s="95">
        <v>98</v>
      </c>
      <c r="P576" s="95">
        <v>247860</v>
      </c>
      <c r="Q576" s="95">
        <v>85</v>
      </c>
      <c r="R576" s="95">
        <v>189335</v>
      </c>
      <c r="S576" s="95">
        <v>599</v>
      </c>
      <c r="T576" s="95">
        <v>2007500</v>
      </c>
      <c r="U576" s="95">
        <v>562</v>
      </c>
      <c r="V576" s="95">
        <v>2051663</v>
      </c>
      <c r="W576" s="95">
        <v>103</v>
      </c>
      <c r="X576" s="95">
        <v>327689</v>
      </c>
      <c r="Y576" s="95">
        <v>90</v>
      </c>
      <c r="Z576" s="95">
        <v>271543</v>
      </c>
      <c r="AA576" s="95">
        <v>612</v>
      </c>
      <c r="AB576" s="95">
        <v>1739424</v>
      </c>
      <c r="AC576" s="95">
        <v>567</v>
      </c>
      <c r="AD576" s="95">
        <v>2175188</v>
      </c>
      <c r="AE576" s="95">
        <v>100</v>
      </c>
      <c r="AF576" s="95">
        <v>107522</v>
      </c>
      <c r="AG576" s="95">
        <v>86</v>
      </c>
      <c r="AH576" s="95">
        <v>234612</v>
      </c>
      <c r="AI576" s="95">
        <v>645</v>
      </c>
      <c r="AJ576" s="95">
        <v>2343879.6800000002</v>
      </c>
      <c r="AK576" s="95">
        <v>598</v>
      </c>
      <c r="AL576" s="95">
        <v>2259010.1800000002</v>
      </c>
      <c r="AM576" s="95">
        <v>84</v>
      </c>
      <c r="AN576" s="95">
        <v>265211</v>
      </c>
      <c r="AO576" s="95">
        <v>69</v>
      </c>
      <c r="AP576" s="95">
        <v>278494</v>
      </c>
      <c r="AQ576" s="72">
        <v>273.77999999999997</v>
      </c>
      <c r="AR576" s="72">
        <v>280.33</v>
      </c>
      <c r="AS576" s="72">
        <v>554.11</v>
      </c>
      <c r="AT576" s="95">
        <v>2388475</v>
      </c>
      <c r="AU576" s="95">
        <v>2327830</v>
      </c>
      <c r="AV576" s="95">
        <v>727</v>
      </c>
      <c r="AW576" s="95">
        <v>692</v>
      </c>
      <c r="AX576" s="72">
        <v>260.31</v>
      </c>
      <c r="AY576" s="72">
        <v>254.68</v>
      </c>
      <c r="AZ576" s="72">
        <v>514.99</v>
      </c>
      <c r="BA576" s="95">
        <v>2199072</v>
      </c>
      <c r="BB576" s="95">
        <v>2023153</v>
      </c>
      <c r="BC576" s="95">
        <v>704</v>
      </c>
      <c r="BD576" s="95">
        <v>662</v>
      </c>
      <c r="BE576" s="72">
        <v>277.20999999999998</v>
      </c>
      <c r="BF576" s="72">
        <v>296.93</v>
      </c>
      <c r="BG576" s="72">
        <v>574.14</v>
      </c>
      <c r="BH576" s="95">
        <v>2335189</v>
      </c>
      <c r="BI576" s="95">
        <v>2323206</v>
      </c>
      <c r="BJ576" s="95">
        <v>702</v>
      </c>
      <c r="BK576" s="95">
        <v>652</v>
      </c>
      <c r="BL576" s="72">
        <v>216.17</v>
      </c>
      <c r="BM576" s="72">
        <v>307.52999999999997</v>
      </c>
      <c r="BN576" s="72">
        <v>523.70000000000005</v>
      </c>
      <c r="BO576" s="95">
        <v>1846946</v>
      </c>
      <c r="BP576" s="95">
        <v>2409800</v>
      </c>
      <c r="BQ576" s="95">
        <v>712</v>
      </c>
      <c r="BR576" s="95">
        <v>653</v>
      </c>
      <c r="BS576" s="72">
        <v>298.25</v>
      </c>
      <c r="BT576" s="72">
        <v>317.02999999999997</v>
      </c>
      <c r="BU576" s="72">
        <v>615.28</v>
      </c>
      <c r="BV576" s="95">
        <v>2609090.6800000002</v>
      </c>
      <c r="BW576" s="95">
        <v>2537504.1800000002</v>
      </c>
      <c r="BX576" s="95">
        <v>729</v>
      </c>
      <c r="BY576" s="95">
        <v>667</v>
      </c>
      <c r="BZ576" s="95">
        <v>710</v>
      </c>
      <c r="CA576" s="95">
        <v>684</v>
      </c>
      <c r="CB576" s="95">
        <v>678</v>
      </c>
      <c r="CC576" s="95">
        <v>684</v>
      </c>
      <c r="CD576" s="95">
        <v>699</v>
      </c>
      <c r="CE576" s="72">
        <v>650.75523149000003</v>
      </c>
      <c r="CF576" s="72">
        <v>676.59346364999999</v>
      </c>
      <c r="CG576" s="72">
        <v>712.40329333</v>
      </c>
      <c r="CH576" s="72">
        <v>716.50152150999998</v>
      </c>
      <c r="CI576" s="72">
        <v>731.52548966999996</v>
      </c>
      <c r="CJ576" s="96">
        <v>0.85148758430000004</v>
      </c>
      <c r="CK576" s="96">
        <v>0.76115130819999999</v>
      </c>
      <c r="CL576" s="96">
        <v>0.80591991269999996</v>
      </c>
      <c r="CM576" s="96">
        <v>0.73091261399999996</v>
      </c>
      <c r="CN576" s="96">
        <v>0.84109167579999999</v>
      </c>
      <c r="CO576" s="96">
        <v>0.75710212639999996</v>
      </c>
      <c r="CP576" s="96">
        <v>1.0541677156</v>
      </c>
      <c r="CQ576" s="96">
        <v>0.99584056389999998</v>
      </c>
      <c r="CR576" s="96">
        <v>1.0585706219</v>
      </c>
      <c r="CS576" s="95">
        <v>712</v>
      </c>
      <c r="CT576" s="95">
        <v>686</v>
      </c>
      <c r="CU576" s="95">
        <v>704</v>
      </c>
      <c r="CV576" s="95">
        <v>698</v>
      </c>
      <c r="CW576" s="95">
        <v>727</v>
      </c>
      <c r="CX576" s="96">
        <v>0.78890063099999996</v>
      </c>
      <c r="CY576" s="96">
        <v>0.76236837499999999</v>
      </c>
      <c r="CZ576" s="96">
        <v>0.76695389999999997</v>
      </c>
      <c r="DA576" s="96">
        <v>0.73541495499999998</v>
      </c>
      <c r="DB576" s="96">
        <v>0.73227243600000003</v>
      </c>
      <c r="DC576">
        <v>2013</v>
      </c>
      <c r="DD576" s="6">
        <v>665.2</v>
      </c>
      <c r="DE576" s="96">
        <v>1.2028359000000001E-3</v>
      </c>
      <c r="DF576" s="72">
        <v>811.99</v>
      </c>
      <c r="DG576" s="96">
        <v>1</v>
      </c>
      <c r="DH576" s="72">
        <v>811.99</v>
      </c>
      <c r="DI576" s="72">
        <v>682.53763161999996</v>
      </c>
      <c r="DJ576" s="96">
        <v>0.81559794019999998</v>
      </c>
      <c r="DK576" s="72">
        <v>788.11871661999999</v>
      </c>
      <c r="DL576" s="96">
        <v>1.0190612213000001</v>
      </c>
      <c r="DM576" s="72">
        <v>803.14122191000001</v>
      </c>
      <c r="DN576" s="96">
        <v>1</v>
      </c>
      <c r="DO576" s="96">
        <v>4.2589999999999998E-3</v>
      </c>
      <c r="DP576" s="72">
        <v>3.42</v>
      </c>
      <c r="DQ576" s="72">
        <v>799.72</v>
      </c>
      <c r="DR576" t="s">
        <v>231</v>
      </c>
      <c r="DT576" t="s">
        <v>453</v>
      </c>
    </row>
    <row r="577" spans="1:124" x14ac:dyDescent="0.3">
      <c r="A577" t="s">
        <v>26</v>
      </c>
      <c r="B577">
        <v>13190</v>
      </c>
      <c r="C577" s="95">
        <v>2146</v>
      </c>
      <c r="D577" s="95">
        <v>5869903</v>
      </c>
      <c r="E577" s="95">
        <v>2064</v>
      </c>
      <c r="F577" s="95">
        <v>6028841</v>
      </c>
      <c r="G577" s="95">
        <v>348</v>
      </c>
      <c r="H577" s="95">
        <v>1229946</v>
      </c>
      <c r="I577" s="95">
        <v>308</v>
      </c>
      <c r="J577" s="95">
        <v>1186602</v>
      </c>
      <c r="K577" s="95">
        <v>2136</v>
      </c>
      <c r="L577" s="95">
        <v>6592775</v>
      </c>
      <c r="M577" s="95">
        <v>2046</v>
      </c>
      <c r="N577" s="95">
        <v>6090229</v>
      </c>
      <c r="O577" s="95">
        <v>351</v>
      </c>
      <c r="P577" s="95">
        <v>1301801</v>
      </c>
      <c r="Q577" s="95">
        <v>306</v>
      </c>
      <c r="R577" s="95">
        <v>1226768</v>
      </c>
      <c r="S577" s="95">
        <v>2133</v>
      </c>
      <c r="T577" s="95">
        <v>7725853</v>
      </c>
      <c r="U577" s="95">
        <v>2034</v>
      </c>
      <c r="V577" s="95">
        <v>6674436</v>
      </c>
      <c r="W577" s="95">
        <v>376</v>
      </c>
      <c r="X577" s="95">
        <v>865832</v>
      </c>
      <c r="Y577" s="95">
        <v>324</v>
      </c>
      <c r="Z577" s="95">
        <v>947745</v>
      </c>
      <c r="AA577" s="95">
        <v>2133</v>
      </c>
      <c r="AB577" s="95">
        <v>6411510</v>
      </c>
      <c r="AC577" s="95">
        <v>2039</v>
      </c>
      <c r="AD577" s="95">
        <v>6881812</v>
      </c>
      <c r="AE577" s="95">
        <v>382</v>
      </c>
      <c r="AF577" s="95">
        <v>1065869</v>
      </c>
      <c r="AG577" s="95">
        <v>336</v>
      </c>
      <c r="AH577" s="95">
        <v>1175564</v>
      </c>
      <c r="AI577" s="95">
        <v>2180</v>
      </c>
      <c r="AJ577" s="95">
        <v>5964431.8300000001</v>
      </c>
      <c r="AK577" s="95">
        <v>2069</v>
      </c>
      <c r="AL577" s="95">
        <v>7606394.6900000004</v>
      </c>
      <c r="AM577" s="95">
        <v>399</v>
      </c>
      <c r="AN577" s="95">
        <v>878072</v>
      </c>
      <c r="AO577" s="95">
        <v>348</v>
      </c>
      <c r="AP577" s="95">
        <v>1247112</v>
      </c>
      <c r="AQ577" s="72">
        <v>237.23</v>
      </c>
      <c r="AR577" s="72">
        <v>253.49</v>
      </c>
      <c r="AS577" s="72">
        <v>490.72</v>
      </c>
      <c r="AT577" s="95">
        <v>7099849</v>
      </c>
      <c r="AU577" s="95">
        <v>7215443</v>
      </c>
      <c r="AV577" s="95">
        <v>2494</v>
      </c>
      <c r="AW577" s="95">
        <v>2372</v>
      </c>
      <c r="AX577" s="72">
        <v>264.52999999999997</v>
      </c>
      <c r="AY577" s="72">
        <v>259.25</v>
      </c>
      <c r="AZ577" s="72">
        <v>523.78</v>
      </c>
      <c r="BA577" s="95">
        <v>7894576</v>
      </c>
      <c r="BB577" s="95">
        <v>7316997</v>
      </c>
      <c r="BC577" s="95">
        <v>2487</v>
      </c>
      <c r="BD577" s="95">
        <v>2352</v>
      </c>
      <c r="BE577" s="72">
        <v>285.36</v>
      </c>
      <c r="BF577" s="72">
        <v>269.37</v>
      </c>
      <c r="BG577" s="72">
        <v>554.73</v>
      </c>
      <c r="BH577" s="95">
        <v>8591685</v>
      </c>
      <c r="BI577" s="95">
        <v>7622181</v>
      </c>
      <c r="BJ577" s="95">
        <v>2509</v>
      </c>
      <c r="BK577" s="95">
        <v>2358</v>
      </c>
      <c r="BL577" s="72">
        <v>247.76</v>
      </c>
      <c r="BM577" s="72">
        <v>282.70999999999998</v>
      </c>
      <c r="BN577" s="72">
        <v>530.47</v>
      </c>
      <c r="BO577" s="95">
        <v>7477379</v>
      </c>
      <c r="BP577" s="95">
        <v>8057376</v>
      </c>
      <c r="BQ577" s="95">
        <v>2515</v>
      </c>
      <c r="BR577" s="95">
        <v>2375</v>
      </c>
      <c r="BS577" s="72">
        <v>221.1</v>
      </c>
      <c r="BT577" s="72">
        <v>305.25</v>
      </c>
      <c r="BU577" s="72">
        <v>526.35</v>
      </c>
      <c r="BV577" s="95">
        <v>6842503.8300000001</v>
      </c>
      <c r="BW577" s="95">
        <v>8853506.6899999995</v>
      </c>
      <c r="BX577" s="95">
        <v>2579</v>
      </c>
      <c r="BY577" s="95">
        <v>2417</v>
      </c>
      <c r="BZ577" s="95">
        <v>2436</v>
      </c>
      <c r="CA577" s="95">
        <v>2422</v>
      </c>
      <c r="CB577" s="95">
        <v>2436</v>
      </c>
      <c r="CC577" s="95">
        <v>2449</v>
      </c>
      <c r="CD577" s="95">
        <v>2500</v>
      </c>
      <c r="CE577" s="72">
        <v>650.75523149000003</v>
      </c>
      <c r="CF577" s="72">
        <v>676.59346364999999</v>
      </c>
      <c r="CG577" s="72">
        <v>712.40329333</v>
      </c>
      <c r="CH577" s="72">
        <v>716.50152150999998</v>
      </c>
      <c r="CI577" s="72">
        <v>731.52548966999996</v>
      </c>
      <c r="CJ577" s="96">
        <v>0.75407768740000003</v>
      </c>
      <c r="CK577" s="96">
        <v>0.7741428615</v>
      </c>
      <c r="CL577" s="96">
        <v>0.77867410940000004</v>
      </c>
      <c r="CM577" s="96">
        <v>0.74036130290000002</v>
      </c>
      <c r="CN577" s="96">
        <v>0.71952379980000003</v>
      </c>
      <c r="CO577" s="96">
        <v>0.84591923120000001</v>
      </c>
      <c r="CP577" s="96">
        <v>0.89057669390000005</v>
      </c>
      <c r="CQ577" s="96">
        <v>0.99584056389999998</v>
      </c>
      <c r="CR577" s="96">
        <v>0.89429633519999996</v>
      </c>
      <c r="CS577" s="95">
        <v>2378</v>
      </c>
      <c r="CT577" s="95">
        <v>2417</v>
      </c>
      <c r="CU577" s="95">
        <v>2418</v>
      </c>
      <c r="CV577" s="95">
        <v>2435</v>
      </c>
      <c r="CW577" s="95">
        <v>2490</v>
      </c>
      <c r="CX577" s="96">
        <v>0.87801151200000005</v>
      </c>
      <c r="CY577" s="96">
        <v>0.87895410500000004</v>
      </c>
      <c r="CZ577" s="96">
        <v>0.83984877300000005</v>
      </c>
      <c r="DA577" s="96">
        <v>0.80993007900000002</v>
      </c>
      <c r="DB577" s="96">
        <v>0.82429321499999997</v>
      </c>
      <c r="DC577">
        <v>2013</v>
      </c>
      <c r="DD577" s="6">
        <v>2374.8000000000002</v>
      </c>
      <c r="DE577" s="96">
        <v>1.1295572000000001E-3</v>
      </c>
      <c r="DF577" s="72">
        <v>686.03</v>
      </c>
      <c r="DG577" s="96">
        <v>1</v>
      </c>
      <c r="DH577" s="72">
        <v>686.03</v>
      </c>
      <c r="DI577" s="72">
        <v>682.53763161999996</v>
      </c>
      <c r="DJ577" s="96">
        <v>1</v>
      </c>
      <c r="DK577" s="72">
        <v>686.03</v>
      </c>
      <c r="DL577" s="96">
        <v>1</v>
      </c>
      <c r="DM577" s="72">
        <v>686.03</v>
      </c>
      <c r="DN577" s="96">
        <v>1</v>
      </c>
      <c r="DO577" s="96">
        <v>3.552E-3</v>
      </c>
      <c r="DP577" s="72">
        <v>2.44</v>
      </c>
      <c r="DQ577" s="72">
        <v>683.59</v>
      </c>
      <c r="DR577" t="s">
        <v>26</v>
      </c>
      <c r="DT577" t="s">
        <v>453</v>
      </c>
    </row>
    <row r="578" spans="1:124" x14ac:dyDescent="0.3">
      <c r="A578" t="s">
        <v>30</v>
      </c>
      <c r="B578">
        <v>13200</v>
      </c>
      <c r="C578" s="95">
        <v>1240</v>
      </c>
      <c r="D578" s="95">
        <v>3019502</v>
      </c>
      <c r="E578" s="95">
        <v>1188</v>
      </c>
      <c r="F578" s="95">
        <v>3731716</v>
      </c>
      <c r="G578" s="95">
        <v>132</v>
      </c>
      <c r="H578" s="95">
        <v>176356</v>
      </c>
      <c r="I578" s="95">
        <v>114</v>
      </c>
      <c r="J578" s="95">
        <v>238269</v>
      </c>
      <c r="K578" s="95">
        <v>1119</v>
      </c>
      <c r="L578" s="95">
        <v>3015333</v>
      </c>
      <c r="M578" s="95">
        <v>1063</v>
      </c>
      <c r="N578" s="95">
        <v>3511757</v>
      </c>
      <c r="O578" s="95">
        <v>140</v>
      </c>
      <c r="P578" s="95">
        <v>132845</v>
      </c>
      <c r="Q578" s="95">
        <v>120</v>
      </c>
      <c r="R578" s="95">
        <v>352717</v>
      </c>
      <c r="S578" s="95">
        <v>1096</v>
      </c>
      <c r="T578" s="95">
        <v>2833492</v>
      </c>
      <c r="U578" s="95">
        <v>1035</v>
      </c>
      <c r="V578" s="95">
        <v>3577596</v>
      </c>
      <c r="W578" s="95">
        <v>152</v>
      </c>
      <c r="X578" s="95">
        <v>210209</v>
      </c>
      <c r="Y578" s="95">
        <v>132</v>
      </c>
      <c r="Z578" s="95">
        <v>376212</v>
      </c>
      <c r="AA578" s="95">
        <v>1071</v>
      </c>
      <c r="AB578" s="95">
        <v>3331404</v>
      </c>
      <c r="AC578" s="95">
        <v>1010</v>
      </c>
      <c r="AD578" s="95">
        <v>3516736</v>
      </c>
      <c r="AE578" s="95">
        <v>143</v>
      </c>
      <c r="AF578" s="95">
        <v>356655</v>
      </c>
      <c r="AG578" s="95">
        <v>127</v>
      </c>
      <c r="AH578" s="95">
        <v>549286</v>
      </c>
      <c r="AI578" s="95">
        <v>1086</v>
      </c>
      <c r="AJ578" s="95">
        <v>3062894.97</v>
      </c>
      <c r="AK578" s="95">
        <v>1026</v>
      </c>
      <c r="AL578" s="95">
        <v>4390607.18</v>
      </c>
      <c r="AM578" s="95">
        <v>146</v>
      </c>
      <c r="AN578" s="95">
        <v>152688</v>
      </c>
      <c r="AO578" s="95">
        <v>127</v>
      </c>
      <c r="AP578" s="95">
        <v>468522.35</v>
      </c>
      <c r="AQ578" s="72">
        <v>194.11</v>
      </c>
      <c r="AR578" s="72">
        <v>254.1</v>
      </c>
      <c r="AS578" s="72">
        <v>448.21</v>
      </c>
      <c r="AT578" s="95">
        <v>3195858</v>
      </c>
      <c r="AU578" s="95">
        <v>3969985</v>
      </c>
      <c r="AV578" s="95">
        <v>1372</v>
      </c>
      <c r="AW578" s="95">
        <v>1302</v>
      </c>
      <c r="AX578" s="72">
        <v>208.38</v>
      </c>
      <c r="AY578" s="72">
        <v>272.22000000000003</v>
      </c>
      <c r="AZ578" s="72">
        <v>480.6</v>
      </c>
      <c r="BA578" s="95">
        <v>3148178</v>
      </c>
      <c r="BB578" s="95">
        <v>3864474</v>
      </c>
      <c r="BC578" s="95">
        <v>1259</v>
      </c>
      <c r="BD578" s="95">
        <v>1183</v>
      </c>
      <c r="BE578" s="72">
        <v>203.24</v>
      </c>
      <c r="BF578" s="72">
        <v>282.33</v>
      </c>
      <c r="BG578" s="72">
        <v>485.57</v>
      </c>
      <c r="BH578" s="95">
        <v>3043701</v>
      </c>
      <c r="BI578" s="95">
        <v>3953808</v>
      </c>
      <c r="BJ578" s="95">
        <v>1248</v>
      </c>
      <c r="BK578" s="95">
        <v>1167</v>
      </c>
      <c r="BL578" s="72">
        <v>253.16</v>
      </c>
      <c r="BM578" s="72">
        <v>298.01</v>
      </c>
      <c r="BN578" s="72">
        <v>551.16999999999996</v>
      </c>
      <c r="BO578" s="95">
        <v>3688059</v>
      </c>
      <c r="BP578" s="95">
        <v>4066022</v>
      </c>
      <c r="BQ578" s="95">
        <v>1214</v>
      </c>
      <c r="BR578" s="95">
        <v>1137</v>
      </c>
      <c r="BS578" s="72">
        <v>217.5</v>
      </c>
      <c r="BT578" s="72">
        <v>351.19</v>
      </c>
      <c r="BU578" s="72">
        <v>568.69000000000005</v>
      </c>
      <c r="BV578" s="95">
        <v>3215582.97</v>
      </c>
      <c r="BW578" s="95">
        <v>4859129.53</v>
      </c>
      <c r="BX578" s="95">
        <v>1232</v>
      </c>
      <c r="BY578" s="95">
        <v>1153</v>
      </c>
      <c r="BZ578" s="95">
        <v>1339</v>
      </c>
      <c r="CA578" s="95">
        <v>1222</v>
      </c>
      <c r="CB578" s="95">
        <v>1209</v>
      </c>
      <c r="CC578" s="95">
        <v>1177</v>
      </c>
      <c r="CD578" s="95">
        <v>1193</v>
      </c>
      <c r="CE578" s="72">
        <v>650.75523149000003</v>
      </c>
      <c r="CF578" s="72">
        <v>676.59346364999999</v>
      </c>
      <c r="CG578" s="72">
        <v>712.40329333</v>
      </c>
      <c r="CH578" s="72">
        <v>716.50152150999998</v>
      </c>
      <c r="CI578" s="72">
        <v>731.52548966999996</v>
      </c>
      <c r="CJ578" s="96">
        <v>0.68875358710000001</v>
      </c>
      <c r="CK578" s="96">
        <v>0.71032314949999997</v>
      </c>
      <c r="CL578" s="96">
        <v>0.68159426629999997</v>
      </c>
      <c r="CM578" s="96">
        <v>0.76925168119999998</v>
      </c>
      <c r="CN578" s="96">
        <v>0.77740284930000003</v>
      </c>
      <c r="CO578" s="96">
        <v>0.80051771530000004</v>
      </c>
      <c r="CP578" s="96">
        <v>0.90624491230000004</v>
      </c>
      <c r="CQ578" s="96">
        <v>0.99584056389999998</v>
      </c>
      <c r="CR578" s="96">
        <v>0.91002999449999999</v>
      </c>
      <c r="CS578" s="95">
        <v>1236</v>
      </c>
      <c r="CT578" s="95">
        <v>1152</v>
      </c>
      <c r="CU578" s="95">
        <v>1139</v>
      </c>
      <c r="CV578" s="95">
        <v>1124</v>
      </c>
      <c r="CW578" s="95">
        <v>1149</v>
      </c>
      <c r="CX578" s="96">
        <v>0.81439393999999998</v>
      </c>
      <c r="CY578" s="96">
        <v>0.77117939099999999</v>
      </c>
      <c r="CZ578" s="96">
        <v>0.78513889100000001</v>
      </c>
      <c r="DA578" s="96">
        <v>0.80567244299999996</v>
      </c>
      <c r="DB578" s="96">
        <v>0.82520814399999998</v>
      </c>
      <c r="DC578">
        <v>2013</v>
      </c>
      <c r="DD578" s="6">
        <v>1188.4000000000001</v>
      </c>
      <c r="DE578" s="96">
        <v>1.5113863000000001E-3</v>
      </c>
      <c r="DF578" s="72">
        <v>697.84</v>
      </c>
      <c r="DG578" s="96">
        <v>1</v>
      </c>
      <c r="DH578" s="72">
        <v>697.84</v>
      </c>
      <c r="DI578" s="72">
        <v>697.84</v>
      </c>
      <c r="DJ578" s="96">
        <v>1</v>
      </c>
      <c r="DK578" s="72">
        <v>697.84</v>
      </c>
      <c r="DL578" s="96">
        <v>1</v>
      </c>
      <c r="DM578" s="72">
        <v>697.84</v>
      </c>
      <c r="DN578" s="96">
        <v>1</v>
      </c>
      <c r="DO578" s="96">
        <v>7.5630000000000003E-3</v>
      </c>
      <c r="DP578" s="72">
        <v>5.28</v>
      </c>
      <c r="DQ578" s="72">
        <v>692.56</v>
      </c>
      <c r="DR578" t="s">
        <v>30</v>
      </c>
      <c r="DT578" t="s">
        <v>453</v>
      </c>
    </row>
    <row r="579" spans="1:124" x14ac:dyDescent="0.3">
      <c r="A579" t="s">
        <v>239</v>
      </c>
      <c r="B579">
        <v>13210</v>
      </c>
      <c r="C579" s="95">
        <v>1527</v>
      </c>
      <c r="D579" s="95">
        <v>4102774</v>
      </c>
      <c r="E579" s="95">
        <v>1454</v>
      </c>
      <c r="F579" s="95">
        <v>3843590</v>
      </c>
      <c r="G579" s="95">
        <v>209</v>
      </c>
      <c r="H579" s="95">
        <v>416685</v>
      </c>
      <c r="I579" s="95">
        <v>194</v>
      </c>
      <c r="J579" s="95">
        <v>570545</v>
      </c>
      <c r="K579" s="95">
        <v>1455</v>
      </c>
      <c r="L579" s="95">
        <v>3700724</v>
      </c>
      <c r="M579" s="95">
        <v>1379</v>
      </c>
      <c r="N579" s="95">
        <v>3734330</v>
      </c>
      <c r="O579" s="95">
        <v>210</v>
      </c>
      <c r="P579" s="95">
        <v>424580</v>
      </c>
      <c r="Q579" s="95">
        <v>193</v>
      </c>
      <c r="R579" s="95">
        <v>912129</v>
      </c>
      <c r="S579" s="95">
        <v>1471</v>
      </c>
      <c r="T579" s="95">
        <v>4314226</v>
      </c>
      <c r="U579" s="95">
        <v>1386</v>
      </c>
      <c r="V579" s="95">
        <v>4209014</v>
      </c>
      <c r="W579" s="95">
        <v>197</v>
      </c>
      <c r="X579" s="95">
        <v>543755</v>
      </c>
      <c r="Y579" s="95">
        <v>180</v>
      </c>
      <c r="Z579" s="95">
        <v>861795</v>
      </c>
      <c r="AA579" s="95">
        <v>1417</v>
      </c>
      <c r="AB579" s="95">
        <v>3794720</v>
      </c>
      <c r="AC579" s="95">
        <v>1333</v>
      </c>
      <c r="AD579" s="95">
        <v>4140643</v>
      </c>
      <c r="AE579" s="95">
        <v>188</v>
      </c>
      <c r="AF579" s="95">
        <v>524194</v>
      </c>
      <c r="AG579" s="95">
        <v>169</v>
      </c>
      <c r="AH579" s="95">
        <v>817449</v>
      </c>
      <c r="AI579" s="95">
        <v>1380</v>
      </c>
      <c r="AJ579" s="95">
        <v>3946763.32</v>
      </c>
      <c r="AK579" s="95">
        <v>1292</v>
      </c>
      <c r="AL579" s="95">
        <v>4119101.49</v>
      </c>
      <c r="AM579" s="95">
        <v>191</v>
      </c>
      <c r="AN579" s="95">
        <v>309512</v>
      </c>
      <c r="AO579" s="95">
        <v>173</v>
      </c>
      <c r="AP579" s="95">
        <v>752191.34</v>
      </c>
      <c r="AQ579" s="72">
        <v>216.95</v>
      </c>
      <c r="AR579" s="72">
        <v>223.21</v>
      </c>
      <c r="AS579" s="72">
        <v>440.16</v>
      </c>
      <c r="AT579" s="95">
        <v>4519459</v>
      </c>
      <c r="AU579" s="95">
        <v>4414135</v>
      </c>
      <c r="AV579" s="95">
        <v>1736</v>
      </c>
      <c r="AW579" s="95">
        <v>1648</v>
      </c>
      <c r="AX579" s="72">
        <v>206.47</v>
      </c>
      <c r="AY579" s="72">
        <v>246.31</v>
      </c>
      <c r="AZ579" s="72">
        <v>452.78</v>
      </c>
      <c r="BA579" s="95">
        <v>4125304</v>
      </c>
      <c r="BB579" s="95">
        <v>4646459</v>
      </c>
      <c r="BC579" s="95">
        <v>1665</v>
      </c>
      <c r="BD579" s="95">
        <v>1572</v>
      </c>
      <c r="BE579" s="72">
        <v>242.7</v>
      </c>
      <c r="BF579" s="72">
        <v>269.83999999999997</v>
      </c>
      <c r="BG579" s="72">
        <v>512.54</v>
      </c>
      <c r="BH579" s="95">
        <v>4857981</v>
      </c>
      <c r="BI579" s="95">
        <v>5070809</v>
      </c>
      <c r="BJ579" s="95">
        <v>1668</v>
      </c>
      <c r="BK579" s="95">
        <v>1566</v>
      </c>
      <c r="BL579" s="72">
        <v>224.24</v>
      </c>
      <c r="BM579" s="72">
        <v>275.08</v>
      </c>
      <c r="BN579" s="72">
        <v>499.32</v>
      </c>
      <c r="BO579" s="95">
        <v>4318914</v>
      </c>
      <c r="BP579" s="95">
        <v>4958092</v>
      </c>
      <c r="BQ579" s="95">
        <v>1605</v>
      </c>
      <c r="BR579" s="95">
        <v>1502</v>
      </c>
      <c r="BS579" s="72">
        <v>225.77</v>
      </c>
      <c r="BT579" s="72">
        <v>277.08999999999997</v>
      </c>
      <c r="BU579" s="72">
        <v>502.86</v>
      </c>
      <c r="BV579" s="95">
        <v>4256275.32</v>
      </c>
      <c r="BW579" s="95">
        <v>4871292.83</v>
      </c>
      <c r="BX579" s="95">
        <v>1571</v>
      </c>
      <c r="BY579" s="95">
        <v>1465</v>
      </c>
      <c r="BZ579" s="95">
        <v>1694</v>
      </c>
      <c r="CA579" s="95">
        <v>1620</v>
      </c>
      <c r="CB579" s="95">
        <v>1619</v>
      </c>
      <c r="CC579" s="95">
        <v>1556</v>
      </c>
      <c r="CD579" s="95">
        <v>1519</v>
      </c>
      <c r="CE579" s="72">
        <v>650.75523149000003</v>
      </c>
      <c r="CF579" s="72">
        <v>676.59346364999999</v>
      </c>
      <c r="CG579" s="72">
        <v>712.40329333</v>
      </c>
      <c r="CH579" s="72">
        <v>716.50152150999998</v>
      </c>
      <c r="CI579" s="72">
        <v>731.52548966999996</v>
      </c>
      <c r="CJ579" s="96">
        <v>0.67638334460000005</v>
      </c>
      <c r="CK579" s="96">
        <v>0.66920540080000002</v>
      </c>
      <c r="CL579" s="96">
        <v>0.71945203619999998</v>
      </c>
      <c r="CM579" s="96">
        <v>0.69688616839999995</v>
      </c>
      <c r="CN579" s="96">
        <v>0.68741282029999995</v>
      </c>
      <c r="CO579" s="96">
        <v>0.8245068096</v>
      </c>
      <c r="CP579" s="96">
        <v>0.83670376769999999</v>
      </c>
      <c r="CQ579" s="96">
        <v>0.99584056389999998</v>
      </c>
      <c r="CR579" s="96">
        <v>0.8401983998</v>
      </c>
      <c r="CS579" s="95">
        <v>1679</v>
      </c>
      <c r="CT579" s="95">
        <v>1620</v>
      </c>
      <c r="CU579" s="95">
        <v>1634</v>
      </c>
      <c r="CV579" s="95">
        <v>1559</v>
      </c>
      <c r="CW579" s="95">
        <v>1511</v>
      </c>
      <c r="CX579" s="96">
        <v>0.81352090399999999</v>
      </c>
      <c r="CY579" s="96">
        <v>0.81424166399999998</v>
      </c>
      <c r="CZ579" s="96">
        <v>0.83232085899999997</v>
      </c>
      <c r="DA579" s="96">
        <v>0.82781838600000002</v>
      </c>
      <c r="DB579" s="96">
        <v>0.835852916</v>
      </c>
      <c r="DC579">
        <v>2013</v>
      </c>
      <c r="DD579" s="6">
        <v>1550.6</v>
      </c>
      <c r="DE579" s="96">
        <v>1.3213659E-3</v>
      </c>
      <c r="DF579" s="72">
        <v>644.41</v>
      </c>
      <c r="DG579" s="96">
        <v>1</v>
      </c>
      <c r="DH579" s="72">
        <v>644.41</v>
      </c>
      <c r="DI579" s="72">
        <v>682.53763161999996</v>
      </c>
      <c r="DJ579" s="96">
        <v>1</v>
      </c>
      <c r="DK579" s="72">
        <v>644.41</v>
      </c>
      <c r="DL579" s="96">
        <v>1</v>
      </c>
      <c r="DM579" s="72">
        <v>644.41</v>
      </c>
      <c r="DN579" s="96">
        <v>1</v>
      </c>
      <c r="DO579" s="96">
        <v>6.4279999999999997E-3</v>
      </c>
      <c r="DP579" s="72">
        <v>4.1399999999999997</v>
      </c>
      <c r="DQ579" s="72">
        <v>640.27</v>
      </c>
      <c r="DR579" t="s">
        <v>239</v>
      </c>
      <c r="DT579" t="s">
        <v>453</v>
      </c>
    </row>
    <row r="580" spans="1:124" x14ac:dyDescent="0.3">
      <c r="A580" t="s">
        <v>468</v>
      </c>
      <c r="B580">
        <v>13220</v>
      </c>
      <c r="C580" s="95">
        <v>1936</v>
      </c>
      <c r="D580" s="95">
        <v>6142226</v>
      </c>
      <c r="E580" s="95">
        <v>1847</v>
      </c>
      <c r="F580" s="95">
        <v>4759458</v>
      </c>
      <c r="G580" s="95">
        <v>361</v>
      </c>
      <c r="H580" s="95">
        <v>618408</v>
      </c>
      <c r="I580" s="95">
        <v>319</v>
      </c>
      <c r="J580" s="95">
        <v>763508</v>
      </c>
      <c r="K580" s="95">
        <v>1834</v>
      </c>
      <c r="L580" s="95">
        <v>6342561</v>
      </c>
      <c r="M580" s="95">
        <v>1739</v>
      </c>
      <c r="N580" s="95">
        <v>4752369</v>
      </c>
      <c r="O580" s="95">
        <v>333</v>
      </c>
      <c r="P580" s="95">
        <v>931559</v>
      </c>
      <c r="Q580" s="95">
        <v>286</v>
      </c>
      <c r="R580" s="95">
        <v>892165</v>
      </c>
      <c r="S580" s="95">
        <v>1784</v>
      </c>
      <c r="T580" s="95">
        <v>6116708</v>
      </c>
      <c r="U580" s="95">
        <v>1671</v>
      </c>
      <c r="V580" s="95">
        <v>4852036</v>
      </c>
      <c r="W580" s="95">
        <v>349</v>
      </c>
      <c r="X580" s="95">
        <v>986269</v>
      </c>
      <c r="Y580" s="95">
        <v>289</v>
      </c>
      <c r="Z580" s="95">
        <v>959202</v>
      </c>
      <c r="AA580" s="95">
        <v>1716</v>
      </c>
      <c r="AB580" s="95">
        <v>6045922</v>
      </c>
      <c r="AC580" s="95">
        <v>1588</v>
      </c>
      <c r="AD580" s="95">
        <v>5471399</v>
      </c>
      <c r="AE580" s="95">
        <v>349</v>
      </c>
      <c r="AF580" s="95">
        <v>1517193</v>
      </c>
      <c r="AG580" s="95">
        <v>305</v>
      </c>
      <c r="AH580" s="95">
        <v>1087024</v>
      </c>
      <c r="AI580" s="95">
        <v>1708</v>
      </c>
      <c r="AJ580" s="95">
        <v>5255546.96</v>
      </c>
      <c r="AK580" s="95">
        <v>1572</v>
      </c>
      <c r="AL580" s="95">
        <v>5271233.49</v>
      </c>
      <c r="AM580" s="95">
        <v>367</v>
      </c>
      <c r="AN580" s="95">
        <v>1539989</v>
      </c>
      <c r="AO580" s="95">
        <v>325</v>
      </c>
      <c r="AP580" s="95">
        <v>1218112</v>
      </c>
      <c r="AQ580" s="72">
        <v>245.27</v>
      </c>
      <c r="AR580" s="72">
        <v>212.49</v>
      </c>
      <c r="AS580" s="72">
        <v>457.76</v>
      </c>
      <c r="AT580" s="95">
        <v>6760634</v>
      </c>
      <c r="AU580" s="95">
        <v>5522966</v>
      </c>
      <c r="AV580" s="95">
        <v>2297</v>
      </c>
      <c r="AW580" s="95">
        <v>2166</v>
      </c>
      <c r="AX580" s="72">
        <v>279.73</v>
      </c>
      <c r="AY580" s="72">
        <v>232.29</v>
      </c>
      <c r="AZ580" s="72">
        <v>512.02</v>
      </c>
      <c r="BA580" s="95">
        <v>7274120</v>
      </c>
      <c r="BB580" s="95">
        <v>5644534</v>
      </c>
      <c r="BC580" s="95">
        <v>2167</v>
      </c>
      <c r="BD580" s="95">
        <v>2025</v>
      </c>
      <c r="BE580" s="72">
        <v>277.5</v>
      </c>
      <c r="BF580" s="72">
        <v>247.08</v>
      </c>
      <c r="BG580" s="72">
        <v>524.58000000000004</v>
      </c>
      <c r="BH580" s="95">
        <v>7102977</v>
      </c>
      <c r="BI580" s="95">
        <v>5811238</v>
      </c>
      <c r="BJ580" s="95">
        <v>2133</v>
      </c>
      <c r="BK580" s="95">
        <v>1960</v>
      </c>
      <c r="BL580" s="72">
        <v>305.20999999999998</v>
      </c>
      <c r="BM580" s="72">
        <v>288.70999999999998</v>
      </c>
      <c r="BN580" s="72">
        <v>593.91999999999996</v>
      </c>
      <c r="BO580" s="95">
        <v>7563115</v>
      </c>
      <c r="BP580" s="95">
        <v>6558423</v>
      </c>
      <c r="BQ580" s="95">
        <v>2065</v>
      </c>
      <c r="BR580" s="95">
        <v>1893</v>
      </c>
      <c r="BS580" s="72">
        <v>272.91000000000003</v>
      </c>
      <c r="BT580" s="72">
        <v>285.07</v>
      </c>
      <c r="BU580" s="72">
        <v>557.98</v>
      </c>
      <c r="BV580" s="95">
        <v>6795535.96</v>
      </c>
      <c r="BW580" s="95">
        <v>6489345.4900000002</v>
      </c>
      <c r="BX580" s="95">
        <v>2075</v>
      </c>
      <c r="BY580" s="95">
        <v>1897</v>
      </c>
      <c r="BZ580" s="95">
        <v>2235</v>
      </c>
      <c r="CA580" s="95">
        <v>2099</v>
      </c>
      <c r="CB580" s="95">
        <v>2050</v>
      </c>
      <c r="CC580" s="95">
        <v>1983</v>
      </c>
      <c r="CD580" s="95">
        <v>1988</v>
      </c>
      <c r="CE580" s="72">
        <v>650.75523149000003</v>
      </c>
      <c r="CF580" s="72">
        <v>676.59346364999999</v>
      </c>
      <c r="CG580" s="72">
        <v>712.40329333</v>
      </c>
      <c r="CH580" s="72">
        <v>716.50152150999998</v>
      </c>
      <c r="CI580" s="72">
        <v>731.52548966999996</v>
      </c>
      <c r="CJ580" s="96">
        <v>0.70342884370000003</v>
      </c>
      <c r="CK580" s="96">
        <v>0.75676167080000001</v>
      </c>
      <c r="CL580" s="96">
        <v>0.73635257570000001</v>
      </c>
      <c r="CM580" s="96">
        <v>0.82891659289999997</v>
      </c>
      <c r="CN580" s="96">
        <v>0.76276221109999998</v>
      </c>
      <c r="CO580" s="96">
        <v>0.81012492469999997</v>
      </c>
      <c r="CP580" s="96">
        <v>0.93521919360000005</v>
      </c>
      <c r="CQ580" s="96">
        <v>0.99584056389999998</v>
      </c>
      <c r="CR580" s="96">
        <v>0.93912529170000003</v>
      </c>
      <c r="CS580" s="95">
        <v>2128</v>
      </c>
      <c r="CT580" s="95">
        <v>2035</v>
      </c>
      <c r="CU580" s="95">
        <v>1972</v>
      </c>
      <c r="CV580" s="95">
        <v>1922</v>
      </c>
      <c r="CW580" s="95">
        <v>1943</v>
      </c>
      <c r="CX580" s="96">
        <v>0.81206161099999996</v>
      </c>
      <c r="CY580" s="96">
        <v>0.81091141</v>
      </c>
      <c r="CZ580" s="96">
        <v>0.79621481999999999</v>
      </c>
      <c r="DA580" s="96">
        <v>0.80599625799999997</v>
      </c>
      <c r="DB580" s="96">
        <v>0.82538187699999999</v>
      </c>
      <c r="DC580">
        <v>2013</v>
      </c>
      <c r="DD580" s="6">
        <v>1988.2</v>
      </c>
      <c r="DE580" s="96">
        <v>1.0918887999999999E-3</v>
      </c>
      <c r="DF580" s="72">
        <v>720.45</v>
      </c>
      <c r="DG580" s="96">
        <v>1</v>
      </c>
      <c r="DH580" s="72">
        <v>720.45</v>
      </c>
      <c r="DI580" s="72">
        <v>650.45832164000001</v>
      </c>
      <c r="DJ580" s="96">
        <v>1</v>
      </c>
      <c r="DK580" s="72">
        <v>720.45</v>
      </c>
      <c r="DL580" s="96">
        <v>1</v>
      </c>
      <c r="DM580" s="72">
        <v>720.45</v>
      </c>
      <c r="DN580" s="96">
        <v>1</v>
      </c>
      <c r="DO580" s="96">
        <v>4.9630000000000004E-3</v>
      </c>
      <c r="DP580" s="72">
        <v>3.58</v>
      </c>
      <c r="DQ580" s="72">
        <v>716.87</v>
      </c>
      <c r="DR580" t="s">
        <v>468</v>
      </c>
      <c r="DT580" t="s">
        <v>453</v>
      </c>
    </row>
    <row r="581" spans="1:124" x14ac:dyDescent="0.3">
      <c r="A581" t="s">
        <v>469</v>
      </c>
      <c r="B581">
        <v>13230</v>
      </c>
      <c r="C581" s="95">
        <v>1972</v>
      </c>
      <c r="D581" s="95">
        <v>6779920</v>
      </c>
      <c r="E581" s="95">
        <v>1899</v>
      </c>
      <c r="F581" s="95">
        <v>5990336</v>
      </c>
      <c r="G581" s="95">
        <v>211</v>
      </c>
      <c r="H581" s="95">
        <v>585274</v>
      </c>
      <c r="I581" s="95">
        <v>182</v>
      </c>
      <c r="J581" s="95">
        <v>522937</v>
      </c>
      <c r="K581" s="95">
        <v>1909</v>
      </c>
      <c r="L581" s="95">
        <v>6365942</v>
      </c>
      <c r="M581" s="95">
        <v>1826</v>
      </c>
      <c r="N581" s="95">
        <v>5891099</v>
      </c>
      <c r="O581" s="95">
        <v>222</v>
      </c>
      <c r="P581" s="95">
        <v>523000</v>
      </c>
      <c r="Q581" s="95">
        <v>191</v>
      </c>
      <c r="R581" s="95">
        <v>672261</v>
      </c>
      <c r="S581" s="95">
        <v>1858</v>
      </c>
      <c r="T581" s="95">
        <v>6611838</v>
      </c>
      <c r="U581" s="95">
        <v>1764</v>
      </c>
      <c r="V581" s="95">
        <v>5712979</v>
      </c>
      <c r="W581" s="95">
        <v>217</v>
      </c>
      <c r="X581" s="95">
        <v>442662</v>
      </c>
      <c r="Y581" s="95">
        <v>187</v>
      </c>
      <c r="Z581" s="95">
        <v>716757</v>
      </c>
      <c r="AA581" s="95">
        <v>1792</v>
      </c>
      <c r="AB581" s="95">
        <v>6349355</v>
      </c>
      <c r="AC581" s="95">
        <v>1693</v>
      </c>
      <c r="AD581" s="95">
        <v>5808836</v>
      </c>
      <c r="AE581" s="95">
        <v>218</v>
      </c>
      <c r="AF581" s="95">
        <v>368555</v>
      </c>
      <c r="AG581" s="95">
        <v>190</v>
      </c>
      <c r="AH581" s="95">
        <v>706605</v>
      </c>
      <c r="AI581" s="95">
        <v>1828</v>
      </c>
      <c r="AJ581" s="95">
        <v>6904662.9299999997</v>
      </c>
      <c r="AK581" s="95">
        <v>1716</v>
      </c>
      <c r="AL581" s="95">
        <v>6476163.2999999998</v>
      </c>
      <c r="AM581" s="95">
        <v>235</v>
      </c>
      <c r="AN581" s="95">
        <v>571825</v>
      </c>
      <c r="AO581" s="95">
        <v>210</v>
      </c>
      <c r="AP581" s="95">
        <v>763843</v>
      </c>
      <c r="AQ581" s="72">
        <v>281.16000000000003</v>
      </c>
      <c r="AR581" s="72">
        <v>260.82</v>
      </c>
      <c r="AS581" s="72">
        <v>541.98</v>
      </c>
      <c r="AT581" s="95">
        <v>7365194</v>
      </c>
      <c r="AU581" s="95">
        <v>6513273</v>
      </c>
      <c r="AV581" s="95">
        <v>2183</v>
      </c>
      <c r="AW581" s="95">
        <v>2081</v>
      </c>
      <c r="AX581" s="72">
        <v>269.39</v>
      </c>
      <c r="AY581" s="72">
        <v>271.17</v>
      </c>
      <c r="AZ581" s="72">
        <v>540.55999999999995</v>
      </c>
      <c r="BA581" s="95">
        <v>6888942</v>
      </c>
      <c r="BB581" s="95">
        <v>6563360</v>
      </c>
      <c r="BC581" s="95">
        <v>2131</v>
      </c>
      <c r="BD581" s="95">
        <v>2017</v>
      </c>
      <c r="BE581" s="72">
        <v>283.31</v>
      </c>
      <c r="BF581" s="72">
        <v>274.63</v>
      </c>
      <c r="BG581" s="72">
        <v>557.94000000000005</v>
      </c>
      <c r="BH581" s="95">
        <v>7054500</v>
      </c>
      <c r="BI581" s="95">
        <v>6429736</v>
      </c>
      <c r="BJ581" s="95">
        <v>2075</v>
      </c>
      <c r="BK581" s="95">
        <v>1951</v>
      </c>
      <c r="BL581" s="72">
        <v>278.52</v>
      </c>
      <c r="BM581" s="72">
        <v>288.33999999999997</v>
      </c>
      <c r="BN581" s="72">
        <v>566.86</v>
      </c>
      <c r="BO581" s="95">
        <v>6717910</v>
      </c>
      <c r="BP581" s="95">
        <v>6515441</v>
      </c>
      <c r="BQ581" s="95">
        <v>2010</v>
      </c>
      <c r="BR581" s="95">
        <v>1883</v>
      </c>
      <c r="BS581" s="72">
        <v>302.01</v>
      </c>
      <c r="BT581" s="72">
        <v>313.26</v>
      </c>
      <c r="BU581" s="72">
        <v>615.27</v>
      </c>
      <c r="BV581" s="95">
        <v>7476487.9299999997</v>
      </c>
      <c r="BW581" s="95">
        <v>7240006.2999999998</v>
      </c>
      <c r="BX581" s="95">
        <v>2063</v>
      </c>
      <c r="BY581" s="95">
        <v>1926</v>
      </c>
      <c r="BZ581" s="95">
        <v>2134</v>
      </c>
      <c r="CA581" s="95">
        <v>2076</v>
      </c>
      <c r="CB581" s="95">
        <v>2015</v>
      </c>
      <c r="CC581" s="95">
        <v>1950</v>
      </c>
      <c r="CD581" s="95">
        <v>1996</v>
      </c>
      <c r="CE581" s="72">
        <v>650.75523149000003</v>
      </c>
      <c r="CF581" s="72">
        <v>676.59346364999999</v>
      </c>
      <c r="CG581" s="72">
        <v>712.40329333</v>
      </c>
      <c r="CH581" s="72">
        <v>716.50152150999998</v>
      </c>
      <c r="CI581" s="72">
        <v>731.52548966999996</v>
      </c>
      <c r="CJ581" s="96">
        <v>0.83284770340000003</v>
      </c>
      <c r="CK581" s="96">
        <v>0.79894357400000005</v>
      </c>
      <c r="CL581" s="96">
        <v>0.78317998420000001</v>
      </c>
      <c r="CM581" s="96">
        <v>0.79114975050000003</v>
      </c>
      <c r="CN581" s="96">
        <v>0.84107800570000002</v>
      </c>
      <c r="CO581" s="96">
        <v>0.87946342050000004</v>
      </c>
      <c r="CP581" s="96">
        <v>0.92037915930000003</v>
      </c>
      <c r="CQ581" s="96">
        <v>0.99584056389999998</v>
      </c>
      <c r="CR581" s="96">
        <v>0.92422327550000005</v>
      </c>
      <c r="CS581" s="95">
        <v>2067</v>
      </c>
      <c r="CT581" s="95">
        <v>2063</v>
      </c>
      <c r="CU581" s="95">
        <v>1974</v>
      </c>
      <c r="CV581" s="95">
        <v>1902</v>
      </c>
      <c r="CW581" s="95">
        <v>1947</v>
      </c>
      <c r="CX581" s="96">
        <v>0.89176498900000001</v>
      </c>
      <c r="CY581" s="96">
        <v>0.89028431399999997</v>
      </c>
      <c r="CZ581" s="96">
        <v>0.86832042200000004</v>
      </c>
      <c r="DA581" s="96">
        <v>0.872777527</v>
      </c>
      <c r="DB581" s="96">
        <v>0.87276696600000003</v>
      </c>
      <c r="DC581">
        <v>2013</v>
      </c>
      <c r="DD581" s="6">
        <v>1971.6</v>
      </c>
      <c r="DE581" s="96">
        <v>5.5038289999999996E-4</v>
      </c>
      <c r="DF581" s="72">
        <v>709.4</v>
      </c>
      <c r="DG581" s="96">
        <v>1</v>
      </c>
      <c r="DH581" s="72">
        <v>709.4</v>
      </c>
      <c r="DI581" s="72">
        <v>682.53763161999996</v>
      </c>
      <c r="DJ581" s="96">
        <v>1</v>
      </c>
      <c r="DK581" s="72">
        <v>709.4</v>
      </c>
      <c r="DL581" s="96">
        <v>1</v>
      </c>
      <c r="DM581" s="72">
        <v>709.4</v>
      </c>
      <c r="DN581" s="96">
        <v>1</v>
      </c>
      <c r="DO581" s="96">
        <v>2.2650000000000001E-3</v>
      </c>
      <c r="DP581" s="72">
        <v>1.61</v>
      </c>
      <c r="DQ581" s="72">
        <v>707.79</v>
      </c>
      <c r="DR581" t="s">
        <v>469</v>
      </c>
      <c r="DT581" t="s">
        <v>453</v>
      </c>
    </row>
    <row r="582" spans="1:124" x14ac:dyDescent="0.3">
      <c r="A582" t="s">
        <v>453</v>
      </c>
      <c r="B582">
        <v>13240</v>
      </c>
      <c r="C582" s="95">
        <v>2258</v>
      </c>
      <c r="D582" s="95">
        <v>7230760</v>
      </c>
      <c r="E582" s="95">
        <v>2164</v>
      </c>
      <c r="F582" s="95">
        <v>6262612</v>
      </c>
      <c r="G582" s="95">
        <v>446</v>
      </c>
      <c r="H582" s="95">
        <v>1199690</v>
      </c>
      <c r="I582" s="95">
        <v>407</v>
      </c>
      <c r="J582" s="95">
        <v>1154475</v>
      </c>
      <c r="K582" s="95">
        <v>2215</v>
      </c>
      <c r="L582" s="95">
        <v>7784324</v>
      </c>
      <c r="M582" s="95">
        <v>2115</v>
      </c>
      <c r="N582" s="95">
        <v>6722411</v>
      </c>
      <c r="O582" s="95">
        <v>434</v>
      </c>
      <c r="P582" s="95">
        <v>996800</v>
      </c>
      <c r="Q582" s="95">
        <v>390</v>
      </c>
      <c r="R582" s="95">
        <v>1186562</v>
      </c>
      <c r="S582" s="95">
        <v>2170</v>
      </c>
      <c r="T582" s="95">
        <v>7837063</v>
      </c>
      <c r="U582" s="95">
        <v>2059</v>
      </c>
      <c r="V582" s="95">
        <v>6798294</v>
      </c>
      <c r="W582" s="95">
        <v>433</v>
      </c>
      <c r="X582" s="95">
        <v>1367570</v>
      </c>
      <c r="Y582" s="95">
        <v>385</v>
      </c>
      <c r="Z582" s="95">
        <v>1440276</v>
      </c>
      <c r="AA582" s="95">
        <v>2245</v>
      </c>
      <c r="AB582" s="95">
        <v>6970981</v>
      </c>
      <c r="AC582" s="95">
        <v>2129</v>
      </c>
      <c r="AD582" s="95">
        <v>7094689</v>
      </c>
      <c r="AE582" s="95">
        <v>441</v>
      </c>
      <c r="AF582" s="95">
        <v>1140886</v>
      </c>
      <c r="AG582" s="95">
        <v>399</v>
      </c>
      <c r="AH582" s="95">
        <v>1639221</v>
      </c>
      <c r="AI582" s="95">
        <v>2309</v>
      </c>
      <c r="AJ582" s="95">
        <v>7032819</v>
      </c>
      <c r="AK582" s="95">
        <v>2177</v>
      </c>
      <c r="AL582" s="95">
        <v>7086206</v>
      </c>
      <c r="AM582" s="95">
        <v>438</v>
      </c>
      <c r="AN582" s="95">
        <v>1086782</v>
      </c>
      <c r="AO582" s="95">
        <v>394</v>
      </c>
      <c r="AP582" s="95">
        <v>1385320</v>
      </c>
      <c r="AQ582" s="72">
        <v>259.81</v>
      </c>
      <c r="AR582" s="72">
        <v>240.41</v>
      </c>
      <c r="AS582" s="72">
        <v>500.22</v>
      </c>
      <c r="AT582" s="95">
        <v>8430450</v>
      </c>
      <c r="AU582" s="95">
        <v>7417087</v>
      </c>
      <c r="AV582" s="95">
        <v>2704</v>
      </c>
      <c r="AW582" s="95">
        <v>2571</v>
      </c>
      <c r="AX582" s="72">
        <v>276.24</v>
      </c>
      <c r="AY582" s="72">
        <v>263.11</v>
      </c>
      <c r="AZ582" s="72">
        <v>539.35</v>
      </c>
      <c r="BA582" s="95">
        <v>8781124</v>
      </c>
      <c r="BB582" s="95">
        <v>7908973</v>
      </c>
      <c r="BC582" s="95">
        <v>2649</v>
      </c>
      <c r="BD582" s="95">
        <v>2505</v>
      </c>
      <c r="BE582" s="72">
        <v>294.68</v>
      </c>
      <c r="BF582" s="72">
        <v>280.91000000000003</v>
      </c>
      <c r="BG582" s="72">
        <v>575.59</v>
      </c>
      <c r="BH582" s="95">
        <v>9204633</v>
      </c>
      <c r="BI582" s="95">
        <v>8238570</v>
      </c>
      <c r="BJ582" s="95">
        <v>2603</v>
      </c>
      <c r="BK582" s="95">
        <v>2444</v>
      </c>
      <c r="BL582" s="72">
        <v>251.67</v>
      </c>
      <c r="BM582" s="72">
        <v>287.91000000000003</v>
      </c>
      <c r="BN582" s="72">
        <v>539.58000000000004</v>
      </c>
      <c r="BO582" s="95">
        <v>8111867</v>
      </c>
      <c r="BP582" s="95">
        <v>8733910</v>
      </c>
      <c r="BQ582" s="95">
        <v>2686</v>
      </c>
      <c r="BR582" s="95">
        <v>2528</v>
      </c>
      <c r="BS582" s="72">
        <v>246.32</v>
      </c>
      <c r="BT582" s="72">
        <v>274.58999999999997</v>
      </c>
      <c r="BU582" s="72">
        <v>520.91</v>
      </c>
      <c r="BV582" s="95">
        <v>8119601</v>
      </c>
      <c r="BW582" s="95">
        <v>8471526</v>
      </c>
      <c r="BX582" s="95">
        <v>2747</v>
      </c>
      <c r="BY582" s="95">
        <v>2571</v>
      </c>
      <c r="BZ582" s="95">
        <v>2641</v>
      </c>
      <c r="CA582" s="95">
        <v>2579</v>
      </c>
      <c r="CB582" s="95">
        <v>2526</v>
      </c>
      <c r="CC582" s="95">
        <v>2611</v>
      </c>
      <c r="CD582" s="95">
        <v>2661</v>
      </c>
      <c r="CE582" s="72">
        <v>650.75523149000003</v>
      </c>
      <c r="CF582" s="72">
        <v>676.59346364999999</v>
      </c>
      <c r="CG582" s="72">
        <v>712.40329333</v>
      </c>
      <c r="CH582" s="72">
        <v>716.50152150999998</v>
      </c>
      <c r="CI582" s="72">
        <v>731.52548966999996</v>
      </c>
      <c r="CJ582" s="96">
        <v>0.76867611020000004</v>
      </c>
      <c r="CK582" s="96">
        <v>0.7971552032</v>
      </c>
      <c r="CL582" s="96">
        <v>0.8079552767</v>
      </c>
      <c r="CM582" s="96">
        <v>0.75307586069999999</v>
      </c>
      <c r="CN582" s="96">
        <v>0.71208728519999998</v>
      </c>
      <c r="CO582" s="96">
        <v>0.81547354510000003</v>
      </c>
      <c r="CP582" s="96">
        <v>0.94152649310000003</v>
      </c>
      <c r="CQ582" s="96">
        <v>0.99584056389999998</v>
      </c>
      <c r="CR582" s="96">
        <v>0.94545893469999998</v>
      </c>
      <c r="CS582" s="95">
        <v>2827</v>
      </c>
      <c r="CT582" s="95">
        <v>2766</v>
      </c>
      <c r="CU582" s="95">
        <v>2461</v>
      </c>
      <c r="CV582" s="95">
        <v>2555</v>
      </c>
      <c r="CW582" s="95">
        <v>2611</v>
      </c>
      <c r="CX582" s="96">
        <v>0.80518249600000003</v>
      </c>
      <c r="CY582" s="96">
        <v>0.79524952299999996</v>
      </c>
      <c r="CZ582" s="96">
        <v>0.82070528200000004</v>
      </c>
      <c r="DA582" s="96">
        <v>0.84145414299999999</v>
      </c>
      <c r="DB582" s="96">
        <v>0.81768599600000003</v>
      </c>
      <c r="DC582">
        <v>2013</v>
      </c>
      <c r="DD582" s="6">
        <v>2523.8000000000002</v>
      </c>
      <c r="DE582" s="96">
        <v>9.991879E-4</v>
      </c>
      <c r="DF582" s="72">
        <v>725.38</v>
      </c>
      <c r="DG582" s="96">
        <v>1</v>
      </c>
      <c r="DH582" s="72">
        <v>725.38</v>
      </c>
      <c r="DI582" s="72">
        <v>682.53763161999996</v>
      </c>
      <c r="DJ582" s="96">
        <v>1</v>
      </c>
      <c r="DK582" s="72">
        <v>725.38</v>
      </c>
      <c r="DL582" s="96">
        <v>1</v>
      </c>
      <c r="DM582" s="72">
        <v>725.38</v>
      </c>
      <c r="DN582" s="96">
        <v>1</v>
      </c>
      <c r="DO582" s="96">
        <v>3.4199999999999999E-3</v>
      </c>
      <c r="DP582" s="72">
        <v>2.48</v>
      </c>
      <c r="DQ582" s="72">
        <v>722.9</v>
      </c>
      <c r="DR582" t="s">
        <v>453</v>
      </c>
      <c r="DT582" t="s">
        <v>453</v>
      </c>
    </row>
    <row r="583" spans="1:124" x14ac:dyDescent="0.3">
      <c r="A583" t="s">
        <v>37</v>
      </c>
      <c r="B583">
        <v>13250</v>
      </c>
      <c r="C583" s="95">
        <v>2121</v>
      </c>
      <c r="D583" s="95">
        <v>6719413</v>
      </c>
      <c r="E583" s="95">
        <v>2038</v>
      </c>
      <c r="F583" s="95">
        <v>5900498</v>
      </c>
      <c r="G583" s="95">
        <v>359</v>
      </c>
      <c r="H583" s="95">
        <v>1106843</v>
      </c>
      <c r="I583" s="95">
        <v>318</v>
      </c>
      <c r="J583" s="95">
        <v>1006460</v>
      </c>
      <c r="K583" s="95">
        <v>2017</v>
      </c>
      <c r="L583" s="95">
        <v>5976399</v>
      </c>
      <c r="M583" s="95">
        <v>1914</v>
      </c>
      <c r="N583" s="95">
        <v>6082624</v>
      </c>
      <c r="O583" s="95">
        <v>359</v>
      </c>
      <c r="P583" s="95">
        <v>873462</v>
      </c>
      <c r="Q583" s="95">
        <v>317</v>
      </c>
      <c r="R583" s="95">
        <v>1057121</v>
      </c>
      <c r="S583" s="95">
        <v>2014</v>
      </c>
      <c r="T583" s="95">
        <v>6189234</v>
      </c>
      <c r="U583" s="95">
        <v>1904</v>
      </c>
      <c r="V583" s="95">
        <v>6193076</v>
      </c>
      <c r="W583" s="95">
        <v>358</v>
      </c>
      <c r="X583" s="95">
        <v>1236874</v>
      </c>
      <c r="Y583" s="95">
        <v>319</v>
      </c>
      <c r="Z583" s="95">
        <v>1344192</v>
      </c>
      <c r="AA583" s="95">
        <v>1992</v>
      </c>
      <c r="AB583" s="95">
        <v>4753106</v>
      </c>
      <c r="AC583" s="95">
        <v>1874</v>
      </c>
      <c r="AD583" s="95">
        <v>6237994</v>
      </c>
      <c r="AE583" s="95">
        <v>353</v>
      </c>
      <c r="AF583" s="95">
        <v>903860</v>
      </c>
      <c r="AG583" s="95">
        <v>313</v>
      </c>
      <c r="AH583" s="95">
        <v>1321335</v>
      </c>
      <c r="AI583" s="95">
        <v>1991</v>
      </c>
      <c r="AJ583" s="95">
        <v>5128996.66</v>
      </c>
      <c r="AK583" s="95">
        <v>1862</v>
      </c>
      <c r="AL583" s="95">
        <v>6678154.9400000004</v>
      </c>
      <c r="AM583" s="95">
        <v>366</v>
      </c>
      <c r="AN583" s="95">
        <v>761305</v>
      </c>
      <c r="AO583" s="95">
        <v>321</v>
      </c>
      <c r="AP583" s="95">
        <v>1182940</v>
      </c>
      <c r="AQ583" s="72">
        <v>262.98</v>
      </c>
      <c r="AR583" s="72">
        <v>244.3</v>
      </c>
      <c r="AS583" s="72">
        <v>507.28</v>
      </c>
      <c r="AT583" s="95">
        <v>7826256</v>
      </c>
      <c r="AU583" s="95">
        <v>6906958</v>
      </c>
      <c r="AV583" s="95">
        <v>2480</v>
      </c>
      <c r="AW583" s="95">
        <v>2356</v>
      </c>
      <c r="AX583" s="72">
        <v>240.24</v>
      </c>
      <c r="AY583" s="72">
        <v>266.69</v>
      </c>
      <c r="AZ583" s="72">
        <v>506.93</v>
      </c>
      <c r="BA583" s="95">
        <v>6849861</v>
      </c>
      <c r="BB583" s="95">
        <v>7139745</v>
      </c>
      <c r="BC583" s="95">
        <v>2376</v>
      </c>
      <c r="BD583" s="95">
        <v>2231</v>
      </c>
      <c r="BE583" s="72">
        <v>260.89</v>
      </c>
      <c r="BF583" s="72">
        <v>282.55</v>
      </c>
      <c r="BG583" s="72">
        <v>543.44000000000005</v>
      </c>
      <c r="BH583" s="95">
        <v>7426108</v>
      </c>
      <c r="BI583" s="95">
        <v>7537268</v>
      </c>
      <c r="BJ583" s="95">
        <v>2372</v>
      </c>
      <c r="BK583" s="95">
        <v>2223</v>
      </c>
      <c r="BL583" s="72">
        <v>201.03</v>
      </c>
      <c r="BM583" s="72">
        <v>288.04000000000002</v>
      </c>
      <c r="BN583" s="72">
        <v>489.07</v>
      </c>
      <c r="BO583" s="95">
        <v>5656966</v>
      </c>
      <c r="BP583" s="95">
        <v>7559329</v>
      </c>
      <c r="BQ583" s="95">
        <v>2345</v>
      </c>
      <c r="BR583" s="95">
        <v>2187</v>
      </c>
      <c r="BS583" s="72">
        <v>208.26</v>
      </c>
      <c r="BT583" s="72">
        <v>300.08999999999997</v>
      </c>
      <c r="BU583" s="72">
        <v>508.35</v>
      </c>
      <c r="BV583" s="95">
        <v>5890301.6600000001</v>
      </c>
      <c r="BW583" s="95">
        <v>7861094.9400000004</v>
      </c>
      <c r="BX583" s="95">
        <v>2357</v>
      </c>
      <c r="BY583" s="95">
        <v>2183</v>
      </c>
      <c r="BZ583" s="95">
        <v>2421</v>
      </c>
      <c r="CA583" s="95">
        <v>2306</v>
      </c>
      <c r="CB583" s="95">
        <v>2300</v>
      </c>
      <c r="CC583" s="95">
        <v>2270</v>
      </c>
      <c r="CD583" s="95">
        <v>2272</v>
      </c>
      <c r="CE583" s="72">
        <v>650.75523149000003</v>
      </c>
      <c r="CF583" s="72">
        <v>676.59346364999999</v>
      </c>
      <c r="CG583" s="72">
        <v>712.40329333</v>
      </c>
      <c r="CH583" s="72">
        <v>716.50152150999998</v>
      </c>
      <c r="CI583" s="72">
        <v>731.52548966999996</v>
      </c>
      <c r="CJ583" s="96">
        <v>0.77952504330000005</v>
      </c>
      <c r="CK583" s="96">
        <v>0.74923868950000005</v>
      </c>
      <c r="CL583" s="96">
        <v>0.76282634439999997</v>
      </c>
      <c r="CM583" s="96">
        <v>0.68258054629999998</v>
      </c>
      <c r="CN583" s="96">
        <v>0.69491768529999998</v>
      </c>
      <c r="CO583" s="96">
        <v>0.85738972329999996</v>
      </c>
      <c r="CP583" s="96">
        <v>0.85587410470000003</v>
      </c>
      <c r="CQ583" s="96">
        <v>0.99584056389999998</v>
      </c>
      <c r="CR583" s="96">
        <v>0.85944880479999997</v>
      </c>
      <c r="CS583" s="95">
        <v>2293</v>
      </c>
      <c r="CT583" s="95">
        <v>2250</v>
      </c>
      <c r="CU583" s="95">
        <v>2213</v>
      </c>
      <c r="CV583" s="95">
        <v>2219</v>
      </c>
      <c r="CW583" s="95">
        <v>2236</v>
      </c>
      <c r="CX583" s="96">
        <v>0.85131253299999998</v>
      </c>
      <c r="CY583" s="96">
        <v>0.87108260599999998</v>
      </c>
      <c r="CZ583" s="96">
        <v>0.85773596100000005</v>
      </c>
      <c r="DA583" s="96">
        <v>0.86167276900000001</v>
      </c>
      <c r="DB583" s="96">
        <v>0.84525005799999997</v>
      </c>
      <c r="DC583">
        <v>2013</v>
      </c>
      <c r="DD583" s="6">
        <v>2236</v>
      </c>
      <c r="DE583" s="96">
        <v>1.0651359999999999E-3</v>
      </c>
      <c r="DF583" s="72">
        <v>659.35</v>
      </c>
      <c r="DG583" s="96">
        <v>1</v>
      </c>
      <c r="DH583" s="72">
        <v>659.35</v>
      </c>
      <c r="DI583" s="72">
        <v>654.30378802999996</v>
      </c>
      <c r="DJ583" s="96">
        <v>1</v>
      </c>
      <c r="DK583" s="72">
        <v>659.35</v>
      </c>
      <c r="DL583" s="96">
        <v>1</v>
      </c>
      <c r="DM583" s="72">
        <v>659.35</v>
      </c>
      <c r="DN583" s="96">
        <v>1</v>
      </c>
      <c r="DO583" s="96">
        <v>6.9100000000000003E-3</v>
      </c>
      <c r="DP583" s="72">
        <v>4.5599999999999996</v>
      </c>
      <c r="DQ583" s="72">
        <v>654.79</v>
      </c>
      <c r="DR583" t="s">
        <v>37</v>
      </c>
      <c r="DT583" t="s">
        <v>453</v>
      </c>
    </row>
    <row r="584" spans="1:124" x14ac:dyDescent="0.3">
      <c r="A584" t="s">
        <v>470</v>
      </c>
      <c r="B584">
        <v>13260</v>
      </c>
      <c r="C584" s="95">
        <v>2003</v>
      </c>
      <c r="D584" s="95">
        <v>5957633</v>
      </c>
      <c r="E584" s="95">
        <v>1934</v>
      </c>
      <c r="F584" s="95">
        <v>5043086</v>
      </c>
      <c r="G584" s="95">
        <v>312</v>
      </c>
      <c r="H584" s="95">
        <v>695678</v>
      </c>
      <c r="I584" s="95">
        <v>276</v>
      </c>
      <c r="J584" s="95">
        <v>834492</v>
      </c>
      <c r="K584" s="95">
        <v>1873</v>
      </c>
      <c r="L584" s="95">
        <v>5692079</v>
      </c>
      <c r="M584" s="95">
        <v>1788</v>
      </c>
      <c r="N584" s="95">
        <v>5066836</v>
      </c>
      <c r="O584" s="95">
        <v>300</v>
      </c>
      <c r="P584" s="95">
        <v>880214</v>
      </c>
      <c r="Q584" s="95">
        <v>263</v>
      </c>
      <c r="R584" s="95">
        <v>1064611</v>
      </c>
      <c r="S584" s="95">
        <v>1862</v>
      </c>
      <c r="T584" s="95">
        <v>5518230</v>
      </c>
      <c r="U584" s="95">
        <v>1763</v>
      </c>
      <c r="V584" s="95">
        <v>5475305</v>
      </c>
      <c r="W584" s="95">
        <v>282</v>
      </c>
      <c r="X584" s="95">
        <v>600489</v>
      </c>
      <c r="Y584" s="95">
        <v>248</v>
      </c>
      <c r="Z584" s="95">
        <v>1105337</v>
      </c>
      <c r="AA584" s="95">
        <v>1826</v>
      </c>
      <c r="AB584" s="95">
        <v>5858213</v>
      </c>
      <c r="AC584" s="95">
        <v>1708</v>
      </c>
      <c r="AD584" s="95">
        <v>5911406</v>
      </c>
      <c r="AE584" s="95">
        <v>288</v>
      </c>
      <c r="AF584" s="95">
        <v>853344</v>
      </c>
      <c r="AG584" s="95">
        <v>248</v>
      </c>
      <c r="AH584" s="95">
        <v>1250321</v>
      </c>
      <c r="AI584" s="95">
        <v>1836</v>
      </c>
      <c r="AJ584" s="95">
        <v>6201712</v>
      </c>
      <c r="AK584" s="95">
        <v>1707</v>
      </c>
      <c r="AL584" s="95">
        <v>5960066.2199999997</v>
      </c>
      <c r="AM584" s="95">
        <v>304</v>
      </c>
      <c r="AN584" s="95">
        <v>1244312</v>
      </c>
      <c r="AO584" s="95">
        <v>267</v>
      </c>
      <c r="AP584" s="95">
        <v>1377143</v>
      </c>
      <c r="AQ584" s="72">
        <v>239.5</v>
      </c>
      <c r="AR584" s="72">
        <v>221.63</v>
      </c>
      <c r="AS584" s="72">
        <v>461.13</v>
      </c>
      <c r="AT584" s="95">
        <v>6653311</v>
      </c>
      <c r="AU584" s="95">
        <v>5877578</v>
      </c>
      <c r="AV584" s="95">
        <v>2315</v>
      </c>
      <c r="AW584" s="95">
        <v>2210</v>
      </c>
      <c r="AX584" s="72">
        <v>252.04</v>
      </c>
      <c r="AY584" s="72">
        <v>249.12</v>
      </c>
      <c r="AZ584" s="72">
        <v>501.16</v>
      </c>
      <c r="BA584" s="95">
        <v>6572293</v>
      </c>
      <c r="BB584" s="95">
        <v>6131447</v>
      </c>
      <c r="BC584" s="95">
        <v>2173</v>
      </c>
      <c r="BD584" s="95">
        <v>2051</v>
      </c>
      <c r="BE584" s="72">
        <v>237.82</v>
      </c>
      <c r="BF584" s="72">
        <v>272.69</v>
      </c>
      <c r="BG584" s="72">
        <v>510.51</v>
      </c>
      <c r="BH584" s="95">
        <v>6118719</v>
      </c>
      <c r="BI584" s="95">
        <v>6580642</v>
      </c>
      <c r="BJ584" s="95">
        <v>2144</v>
      </c>
      <c r="BK584" s="95">
        <v>2011</v>
      </c>
      <c r="BL584" s="72">
        <v>264.57</v>
      </c>
      <c r="BM584" s="72">
        <v>305.12</v>
      </c>
      <c r="BN584" s="72">
        <v>569.69000000000005</v>
      </c>
      <c r="BO584" s="95">
        <v>6711557</v>
      </c>
      <c r="BP584" s="95">
        <v>7161727</v>
      </c>
      <c r="BQ584" s="95">
        <v>2114</v>
      </c>
      <c r="BR584" s="95">
        <v>1956</v>
      </c>
      <c r="BS584" s="72">
        <v>289.95</v>
      </c>
      <c r="BT584" s="72">
        <v>309.74</v>
      </c>
      <c r="BU584" s="72">
        <v>599.69000000000005</v>
      </c>
      <c r="BV584" s="95">
        <v>7446024</v>
      </c>
      <c r="BW584" s="95">
        <v>7337209.2199999997</v>
      </c>
      <c r="BX584" s="95">
        <v>2140</v>
      </c>
      <c r="BY584" s="95">
        <v>1974</v>
      </c>
      <c r="BZ584" s="95">
        <v>2265</v>
      </c>
      <c r="CA584" s="95">
        <v>2114</v>
      </c>
      <c r="CB584" s="95">
        <v>2080</v>
      </c>
      <c r="CC584" s="95">
        <v>2039</v>
      </c>
      <c r="CD584" s="95">
        <v>2059</v>
      </c>
      <c r="CE584" s="72">
        <v>650.75523149000003</v>
      </c>
      <c r="CF584" s="72">
        <v>676.59346364999999</v>
      </c>
      <c r="CG584" s="72">
        <v>712.40329333</v>
      </c>
      <c r="CH584" s="72">
        <v>716.50152150999998</v>
      </c>
      <c r="CI584" s="72">
        <v>731.52548966999996</v>
      </c>
      <c r="CJ584" s="96">
        <v>0.70860744210000004</v>
      </c>
      <c r="CK584" s="96">
        <v>0.74071067329999996</v>
      </c>
      <c r="CL584" s="96">
        <v>0.71660252670000002</v>
      </c>
      <c r="CM584" s="96">
        <v>0.79509949790000001</v>
      </c>
      <c r="CN584" s="96">
        <v>0.81978004660000003</v>
      </c>
      <c r="CO584" s="96">
        <v>0.87508894670000004</v>
      </c>
      <c r="CP584" s="96">
        <v>0.86409506160000005</v>
      </c>
      <c r="CQ584" s="96">
        <v>0.99584056389999998</v>
      </c>
      <c r="CR584" s="96">
        <v>0.86770409800000003</v>
      </c>
      <c r="CS584" s="95">
        <v>2121</v>
      </c>
      <c r="CT584" s="95">
        <v>2072</v>
      </c>
      <c r="CU584" s="95">
        <v>1993</v>
      </c>
      <c r="CV584" s="95">
        <v>1938</v>
      </c>
      <c r="CW584" s="95">
        <v>1991</v>
      </c>
      <c r="CX584" s="96">
        <v>0.87332830400000006</v>
      </c>
      <c r="CY584" s="96">
        <v>0.85991054199999994</v>
      </c>
      <c r="CZ584" s="96">
        <v>0.854335913</v>
      </c>
      <c r="DA584" s="96">
        <v>0.89538668499999996</v>
      </c>
      <c r="DB584" s="96">
        <v>0.89377692099999995</v>
      </c>
      <c r="DC584">
        <v>2013</v>
      </c>
      <c r="DD584" s="6">
        <v>2040.4</v>
      </c>
      <c r="DE584" s="96">
        <v>7.4597719999999995E-4</v>
      </c>
      <c r="DF584" s="72">
        <v>665.89</v>
      </c>
      <c r="DG584" s="96">
        <v>1</v>
      </c>
      <c r="DH584" s="72">
        <v>665.89</v>
      </c>
      <c r="DI584" s="72">
        <v>682.53763161999996</v>
      </c>
      <c r="DJ584" s="96">
        <v>1</v>
      </c>
      <c r="DK584" s="72">
        <v>665.89</v>
      </c>
      <c r="DL584" s="96">
        <v>1</v>
      </c>
      <c r="DM584" s="72">
        <v>665.89</v>
      </c>
      <c r="DN584" s="96">
        <v>1</v>
      </c>
      <c r="DO584" s="96">
        <v>3.6830000000000001E-3</v>
      </c>
      <c r="DP584" s="72">
        <v>2.4500000000000002</v>
      </c>
      <c r="DQ584" s="72">
        <v>663.44</v>
      </c>
      <c r="DR584" t="s">
        <v>470</v>
      </c>
      <c r="DT584" t="s">
        <v>453</v>
      </c>
    </row>
    <row r="585" spans="1:124" x14ac:dyDescent="0.3">
      <c r="A585" t="s">
        <v>471</v>
      </c>
      <c r="B585">
        <v>13270</v>
      </c>
      <c r="C585" s="95">
        <v>14708</v>
      </c>
      <c r="D585" s="95">
        <v>44834324</v>
      </c>
      <c r="E585" s="95">
        <v>13985</v>
      </c>
      <c r="F585" s="95">
        <v>41702500</v>
      </c>
      <c r="G585" s="95">
        <v>3046</v>
      </c>
      <c r="H585" s="95">
        <v>6883251</v>
      </c>
      <c r="I585" s="95">
        <v>2654</v>
      </c>
      <c r="J585" s="95">
        <v>7326141</v>
      </c>
      <c r="K585" s="95">
        <v>14652</v>
      </c>
      <c r="L585" s="95">
        <v>47639136</v>
      </c>
      <c r="M585" s="95">
        <v>13807</v>
      </c>
      <c r="N585" s="95">
        <v>42430548</v>
      </c>
      <c r="O585" s="95">
        <v>3079</v>
      </c>
      <c r="P585" s="95">
        <v>7643784</v>
      </c>
      <c r="Q585" s="95">
        <v>2674</v>
      </c>
      <c r="R585" s="95">
        <v>8007085</v>
      </c>
      <c r="S585" s="95">
        <v>14795</v>
      </c>
      <c r="T585" s="95">
        <v>49413909</v>
      </c>
      <c r="U585" s="95">
        <v>13799</v>
      </c>
      <c r="V585" s="95">
        <v>44213043</v>
      </c>
      <c r="W585" s="95">
        <v>3092</v>
      </c>
      <c r="X585" s="95">
        <v>7464227</v>
      </c>
      <c r="Y585" s="95">
        <v>2690</v>
      </c>
      <c r="Z585" s="95">
        <v>7848210</v>
      </c>
      <c r="AA585" s="95">
        <v>14287</v>
      </c>
      <c r="AB585" s="95">
        <v>45430408</v>
      </c>
      <c r="AC585" s="95">
        <v>13214</v>
      </c>
      <c r="AD585" s="95">
        <v>46251359</v>
      </c>
      <c r="AE585" s="95">
        <v>3117</v>
      </c>
      <c r="AF585" s="95">
        <v>7018183</v>
      </c>
      <c r="AG585" s="95">
        <v>2700</v>
      </c>
      <c r="AH585" s="95">
        <v>8732418</v>
      </c>
      <c r="AI585" s="95">
        <v>14546</v>
      </c>
      <c r="AJ585" s="95">
        <v>44169067.979999997</v>
      </c>
      <c r="AK585" s="95">
        <v>13379</v>
      </c>
      <c r="AL585" s="95">
        <v>46731058.390000001</v>
      </c>
      <c r="AM585" s="95">
        <v>3227</v>
      </c>
      <c r="AN585" s="95">
        <v>6839239</v>
      </c>
      <c r="AO585" s="95">
        <v>2825</v>
      </c>
      <c r="AP585" s="95">
        <v>9193046</v>
      </c>
      <c r="AQ585" s="72">
        <v>242.75</v>
      </c>
      <c r="AR585" s="72">
        <v>245.55</v>
      </c>
      <c r="AS585" s="72">
        <v>488.3</v>
      </c>
      <c r="AT585" s="95">
        <v>51717575</v>
      </c>
      <c r="AU585" s="95">
        <v>49028641</v>
      </c>
      <c r="AV585" s="95">
        <v>17754</v>
      </c>
      <c r="AW585" s="95">
        <v>16639</v>
      </c>
      <c r="AX585" s="72">
        <v>259.82</v>
      </c>
      <c r="AY585" s="72">
        <v>255.03</v>
      </c>
      <c r="AZ585" s="72">
        <v>514.85</v>
      </c>
      <c r="BA585" s="95">
        <v>55282920</v>
      </c>
      <c r="BB585" s="95">
        <v>50437633</v>
      </c>
      <c r="BC585" s="95">
        <v>17731</v>
      </c>
      <c r="BD585" s="95">
        <v>16481</v>
      </c>
      <c r="BE585" s="72">
        <v>264.99</v>
      </c>
      <c r="BF585" s="72">
        <v>263.11</v>
      </c>
      <c r="BG585" s="72">
        <v>528.1</v>
      </c>
      <c r="BH585" s="95">
        <v>56878136</v>
      </c>
      <c r="BI585" s="95">
        <v>52061253</v>
      </c>
      <c r="BJ585" s="95">
        <v>17887</v>
      </c>
      <c r="BK585" s="95">
        <v>16489</v>
      </c>
      <c r="BL585" s="72">
        <v>251.13</v>
      </c>
      <c r="BM585" s="72">
        <v>287.92</v>
      </c>
      <c r="BN585" s="72">
        <v>539.04999999999995</v>
      </c>
      <c r="BO585" s="95">
        <v>52448591</v>
      </c>
      <c r="BP585" s="95">
        <v>54983777</v>
      </c>
      <c r="BQ585" s="95">
        <v>17404</v>
      </c>
      <c r="BR585" s="95">
        <v>15914</v>
      </c>
      <c r="BS585" s="72">
        <v>239.17</v>
      </c>
      <c r="BT585" s="72">
        <v>287.60000000000002</v>
      </c>
      <c r="BU585" s="72">
        <v>526.77</v>
      </c>
      <c r="BV585" s="95">
        <v>51008306.979999997</v>
      </c>
      <c r="BW585" s="95">
        <v>55924104.390000001</v>
      </c>
      <c r="BX585" s="95">
        <v>17773</v>
      </c>
      <c r="BY585" s="95">
        <v>16204</v>
      </c>
      <c r="BZ585" s="95">
        <v>17223</v>
      </c>
      <c r="CA585" s="95">
        <v>17128</v>
      </c>
      <c r="CB585" s="95">
        <v>17213</v>
      </c>
      <c r="CC585" s="95">
        <v>16697</v>
      </c>
      <c r="CD585" s="95">
        <v>17005</v>
      </c>
      <c r="CE585" s="72">
        <v>650.75523149000003</v>
      </c>
      <c r="CF585" s="72">
        <v>676.59346364999999</v>
      </c>
      <c r="CG585" s="72">
        <v>712.40329333</v>
      </c>
      <c r="CH585" s="72">
        <v>716.50152150999998</v>
      </c>
      <c r="CI585" s="72">
        <v>731.52548966999996</v>
      </c>
      <c r="CJ585" s="96">
        <v>0.75035893119999997</v>
      </c>
      <c r="CK585" s="96">
        <v>0.76094438929999997</v>
      </c>
      <c r="CL585" s="96">
        <v>0.74129359719999999</v>
      </c>
      <c r="CM585" s="96">
        <v>0.75233615539999998</v>
      </c>
      <c r="CN585" s="96">
        <v>0.72009794250000003</v>
      </c>
      <c r="CO585" s="96">
        <v>0.88731390300000001</v>
      </c>
      <c r="CP585" s="96">
        <v>0.83961966629999996</v>
      </c>
      <c r="CQ585" s="96">
        <v>0.99584056389999998</v>
      </c>
      <c r="CR585" s="96">
        <v>0.84312647709999999</v>
      </c>
      <c r="CS585" s="95">
        <v>15986</v>
      </c>
      <c r="CT585" s="95">
        <v>15953</v>
      </c>
      <c r="CU585" s="95">
        <v>16096</v>
      </c>
      <c r="CV585" s="95">
        <v>15537</v>
      </c>
      <c r="CW585" s="95">
        <v>15698</v>
      </c>
      <c r="CX585" s="96">
        <v>0.90106179600000003</v>
      </c>
      <c r="CY585" s="96">
        <v>0.88139953400000004</v>
      </c>
      <c r="CZ585" s="96">
        <v>0.89124136700000001</v>
      </c>
      <c r="DA585" s="96">
        <v>0.87441380099999999</v>
      </c>
      <c r="DB585" s="96">
        <v>0.888064988</v>
      </c>
      <c r="DC585">
        <v>2013</v>
      </c>
      <c r="DD585" s="6">
        <v>16345.4</v>
      </c>
      <c r="DE585" s="96">
        <v>8.5961239999999997E-4</v>
      </c>
      <c r="DF585" s="72">
        <v>646.96</v>
      </c>
      <c r="DG585" s="96">
        <v>1</v>
      </c>
      <c r="DH585" s="72">
        <v>646.96</v>
      </c>
      <c r="DI585" s="72">
        <v>646.96</v>
      </c>
      <c r="DJ585" s="96">
        <v>1</v>
      </c>
      <c r="DK585" s="72">
        <v>646.96</v>
      </c>
      <c r="DL585" s="96">
        <v>1</v>
      </c>
      <c r="DM585" s="72">
        <v>646.96</v>
      </c>
      <c r="DN585" s="96">
        <v>1</v>
      </c>
      <c r="DO585" s="96">
        <v>2.859E-3</v>
      </c>
      <c r="DP585" s="72">
        <v>1.85</v>
      </c>
      <c r="DQ585" s="72">
        <v>645.11</v>
      </c>
      <c r="DR585" t="s">
        <v>471</v>
      </c>
      <c r="DT585" t="s">
        <v>453</v>
      </c>
    </row>
    <row r="586" spans="1:124" x14ac:dyDescent="0.3">
      <c r="A586" t="s">
        <v>472</v>
      </c>
      <c r="B586">
        <v>13280</v>
      </c>
      <c r="C586" s="95">
        <v>3218</v>
      </c>
      <c r="D586" s="95">
        <v>8167965</v>
      </c>
      <c r="E586" s="95">
        <v>3071</v>
      </c>
      <c r="F586" s="95">
        <v>8515494</v>
      </c>
      <c r="G586" s="95">
        <v>523</v>
      </c>
      <c r="H586" s="95">
        <v>1038423</v>
      </c>
      <c r="I586" s="95">
        <v>464</v>
      </c>
      <c r="J586" s="95">
        <v>1367982</v>
      </c>
      <c r="K586" s="95">
        <v>3205</v>
      </c>
      <c r="L586" s="95">
        <v>12375812</v>
      </c>
      <c r="M586" s="95">
        <v>3033</v>
      </c>
      <c r="N586" s="95">
        <v>9792506</v>
      </c>
      <c r="O586" s="95">
        <v>564</v>
      </c>
      <c r="P586" s="95">
        <v>1272636</v>
      </c>
      <c r="Q586" s="95">
        <v>487</v>
      </c>
      <c r="R586" s="95">
        <v>1464313</v>
      </c>
      <c r="S586" s="95">
        <v>3139</v>
      </c>
      <c r="T586" s="95">
        <v>11450645</v>
      </c>
      <c r="U586" s="95">
        <v>2929</v>
      </c>
      <c r="V586" s="95">
        <v>9548110</v>
      </c>
      <c r="W586" s="95">
        <v>570</v>
      </c>
      <c r="X586" s="95">
        <v>1275479</v>
      </c>
      <c r="Y586" s="95">
        <v>499</v>
      </c>
      <c r="Z586" s="95">
        <v>1545507</v>
      </c>
      <c r="AA586" s="95">
        <v>3102</v>
      </c>
      <c r="AB586" s="95">
        <v>10632053</v>
      </c>
      <c r="AC586" s="95">
        <v>2860</v>
      </c>
      <c r="AD586" s="95">
        <v>9131073</v>
      </c>
      <c r="AE586" s="95">
        <v>556</v>
      </c>
      <c r="AF586" s="95">
        <v>1603500</v>
      </c>
      <c r="AG586" s="95">
        <v>496</v>
      </c>
      <c r="AH586" s="95">
        <v>1767042</v>
      </c>
      <c r="AI586" s="95">
        <v>3164</v>
      </c>
      <c r="AJ586" s="95">
        <v>10188145</v>
      </c>
      <c r="AK586" s="95">
        <v>2907</v>
      </c>
      <c r="AL586" s="95">
        <v>10060704.800000001</v>
      </c>
      <c r="AM586" s="95">
        <v>562</v>
      </c>
      <c r="AN586" s="95">
        <v>1213454</v>
      </c>
      <c r="AO586" s="95">
        <v>510</v>
      </c>
      <c r="AP586" s="95">
        <v>1636392</v>
      </c>
      <c r="AQ586" s="72">
        <v>205.08</v>
      </c>
      <c r="AR586" s="72">
        <v>232.99</v>
      </c>
      <c r="AS586" s="72">
        <v>438.07</v>
      </c>
      <c r="AT586" s="95">
        <v>9206388</v>
      </c>
      <c r="AU586" s="95">
        <v>9883476</v>
      </c>
      <c r="AV586" s="95">
        <v>3741</v>
      </c>
      <c r="AW586" s="95">
        <v>3535</v>
      </c>
      <c r="AX586" s="72">
        <v>301.77</v>
      </c>
      <c r="AY586" s="72">
        <v>266.5</v>
      </c>
      <c r="AZ586" s="72">
        <v>568.27</v>
      </c>
      <c r="BA586" s="95">
        <v>13648448</v>
      </c>
      <c r="BB586" s="95">
        <v>11256819</v>
      </c>
      <c r="BC586" s="95">
        <v>3769</v>
      </c>
      <c r="BD586" s="95">
        <v>3520</v>
      </c>
      <c r="BE586" s="72">
        <v>285.93</v>
      </c>
      <c r="BF586" s="72">
        <v>269.68</v>
      </c>
      <c r="BG586" s="72">
        <v>555.61</v>
      </c>
      <c r="BH586" s="95">
        <v>12726124</v>
      </c>
      <c r="BI586" s="95">
        <v>11093617</v>
      </c>
      <c r="BJ586" s="95">
        <v>3709</v>
      </c>
      <c r="BK586" s="95">
        <v>3428</v>
      </c>
      <c r="BL586" s="72">
        <v>278.74</v>
      </c>
      <c r="BM586" s="72">
        <v>270.61</v>
      </c>
      <c r="BN586" s="72">
        <v>549.35</v>
      </c>
      <c r="BO586" s="95">
        <v>12235553</v>
      </c>
      <c r="BP586" s="95">
        <v>10898115</v>
      </c>
      <c r="BQ586" s="95">
        <v>3658</v>
      </c>
      <c r="BR586" s="95">
        <v>3356</v>
      </c>
      <c r="BS586" s="72">
        <v>255</v>
      </c>
      <c r="BT586" s="72">
        <v>285.27</v>
      </c>
      <c r="BU586" s="72">
        <v>540.27</v>
      </c>
      <c r="BV586" s="95">
        <v>11401599</v>
      </c>
      <c r="BW586" s="95">
        <v>11697096.800000001</v>
      </c>
      <c r="BX586" s="95">
        <v>3726</v>
      </c>
      <c r="BY586" s="95">
        <v>3417</v>
      </c>
      <c r="BZ586" s="95">
        <v>3643</v>
      </c>
      <c r="CA586" s="95">
        <v>3649</v>
      </c>
      <c r="CB586" s="95">
        <v>3574</v>
      </c>
      <c r="CC586" s="95">
        <v>3515</v>
      </c>
      <c r="CD586" s="95">
        <v>3575</v>
      </c>
      <c r="CE586" s="72">
        <v>650.75523149000003</v>
      </c>
      <c r="CF586" s="72">
        <v>676.59346364999999</v>
      </c>
      <c r="CG586" s="72">
        <v>712.40329333</v>
      </c>
      <c r="CH586" s="72">
        <v>716.50152150999998</v>
      </c>
      <c r="CI586" s="72">
        <v>731.52548966999996</v>
      </c>
      <c r="CJ586" s="96">
        <v>0.67317169160000001</v>
      </c>
      <c r="CK586" s="96">
        <v>0.83989874350000004</v>
      </c>
      <c r="CL586" s="96">
        <v>0.77990936479999995</v>
      </c>
      <c r="CM586" s="96">
        <v>0.76671156100000004</v>
      </c>
      <c r="CN586" s="96">
        <v>0.73855252839999996</v>
      </c>
      <c r="CO586" s="96">
        <v>0.86022157190000004</v>
      </c>
      <c r="CP586" s="96">
        <v>0.88308501279999996</v>
      </c>
      <c r="CQ586" s="96">
        <v>0.99584056389999998</v>
      </c>
      <c r="CR586" s="96">
        <v>0.88677336389999994</v>
      </c>
      <c r="CS586" s="95">
        <v>3454</v>
      </c>
      <c r="CT586" s="95">
        <v>3426</v>
      </c>
      <c r="CU586" s="95">
        <v>3429</v>
      </c>
      <c r="CV586" s="95">
        <v>3328</v>
      </c>
      <c r="CW586" s="95">
        <v>3388</v>
      </c>
      <c r="CX586" s="96">
        <v>0.87498650499999997</v>
      </c>
      <c r="CY586" s="96">
        <v>0.86082019700000001</v>
      </c>
      <c r="CZ586" s="96">
        <v>0.87286151300000003</v>
      </c>
      <c r="DA586" s="96">
        <v>0.85491279600000003</v>
      </c>
      <c r="DB586" s="96">
        <v>0.83698552699999995</v>
      </c>
      <c r="DC586">
        <v>2013</v>
      </c>
      <c r="DD586" s="6">
        <v>3451.2</v>
      </c>
      <c r="DE586" s="96">
        <v>1.3369898000000001E-3</v>
      </c>
      <c r="DF586" s="72">
        <v>680.12</v>
      </c>
      <c r="DG586" s="96">
        <v>1</v>
      </c>
      <c r="DH586" s="72">
        <v>680.12</v>
      </c>
      <c r="DI586" s="72">
        <v>682.53763161999996</v>
      </c>
      <c r="DJ586" s="96">
        <v>1</v>
      </c>
      <c r="DK586" s="72">
        <v>680.12</v>
      </c>
      <c r="DL586" s="96">
        <v>1</v>
      </c>
      <c r="DM586" s="72">
        <v>680.12</v>
      </c>
      <c r="DN586" s="96">
        <v>1</v>
      </c>
      <c r="DO586" s="96">
        <v>4.5440000000000003E-3</v>
      </c>
      <c r="DP586" s="72">
        <v>3.09</v>
      </c>
      <c r="DQ586" s="72">
        <v>677.03</v>
      </c>
      <c r="DR586" t="s">
        <v>472</v>
      </c>
      <c r="DT586" t="s">
        <v>453</v>
      </c>
    </row>
    <row r="587" spans="1:124" x14ac:dyDescent="0.3">
      <c r="A587" t="s">
        <v>473</v>
      </c>
      <c r="B587">
        <v>13290</v>
      </c>
      <c r="C587" s="95">
        <v>1457</v>
      </c>
      <c r="D587" s="95">
        <v>3691393</v>
      </c>
      <c r="E587" s="95">
        <v>1415</v>
      </c>
      <c r="F587" s="95">
        <v>4698127</v>
      </c>
      <c r="G587" s="95">
        <v>257</v>
      </c>
      <c r="H587" s="95">
        <v>857102</v>
      </c>
      <c r="I587" s="95">
        <v>234</v>
      </c>
      <c r="J587" s="95">
        <v>879118</v>
      </c>
      <c r="K587" s="95">
        <v>1460</v>
      </c>
      <c r="L587" s="95">
        <v>3610388</v>
      </c>
      <c r="M587" s="95">
        <v>1418</v>
      </c>
      <c r="N587" s="95">
        <v>4824421</v>
      </c>
      <c r="O587" s="95">
        <v>263</v>
      </c>
      <c r="P587" s="95">
        <v>608354</v>
      </c>
      <c r="Q587" s="95">
        <v>239</v>
      </c>
      <c r="R587" s="95">
        <v>880673</v>
      </c>
      <c r="S587" s="95">
        <v>1478</v>
      </c>
      <c r="T587" s="95">
        <v>3967999</v>
      </c>
      <c r="U587" s="95">
        <v>1425</v>
      </c>
      <c r="V587" s="95">
        <v>4714711</v>
      </c>
      <c r="W587" s="95">
        <v>277</v>
      </c>
      <c r="X587" s="95">
        <v>814170</v>
      </c>
      <c r="Y587" s="95">
        <v>251</v>
      </c>
      <c r="Z587" s="95">
        <v>913466</v>
      </c>
      <c r="AA587" s="95">
        <v>1458</v>
      </c>
      <c r="AB587" s="95">
        <v>4142352</v>
      </c>
      <c r="AC587" s="95">
        <v>1402</v>
      </c>
      <c r="AD587" s="95">
        <v>4909575</v>
      </c>
      <c r="AE587" s="95">
        <v>262</v>
      </c>
      <c r="AF587" s="95">
        <v>671517</v>
      </c>
      <c r="AG587" s="95">
        <v>240</v>
      </c>
      <c r="AH587" s="95">
        <v>1135733</v>
      </c>
      <c r="AI587" s="95">
        <v>1481</v>
      </c>
      <c r="AJ587" s="95">
        <v>3762977</v>
      </c>
      <c r="AK587" s="95">
        <v>1413</v>
      </c>
      <c r="AL587" s="95">
        <v>5095756.8099999996</v>
      </c>
      <c r="AM587" s="95">
        <v>252</v>
      </c>
      <c r="AN587" s="95">
        <v>368972</v>
      </c>
      <c r="AO587" s="95">
        <v>226</v>
      </c>
      <c r="AP587" s="95">
        <v>1039208</v>
      </c>
      <c r="AQ587" s="72">
        <v>221.14</v>
      </c>
      <c r="AR587" s="72">
        <v>281.85000000000002</v>
      </c>
      <c r="AS587" s="72">
        <v>502.99</v>
      </c>
      <c r="AT587" s="95">
        <v>4548495</v>
      </c>
      <c r="AU587" s="95">
        <v>5577245</v>
      </c>
      <c r="AV587" s="95">
        <v>1714</v>
      </c>
      <c r="AW587" s="95">
        <v>1649</v>
      </c>
      <c r="AX587" s="72">
        <v>204.04</v>
      </c>
      <c r="AY587" s="72">
        <v>286.92</v>
      </c>
      <c r="AZ587" s="72">
        <v>490.96</v>
      </c>
      <c r="BA587" s="95">
        <v>4218742</v>
      </c>
      <c r="BB587" s="95">
        <v>5705094</v>
      </c>
      <c r="BC587" s="95">
        <v>1723</v>
      </c>
      <c r="BD587" s="95">
        <v>1657</v>
      </c>
      <c r="BE587" s="72">
        <v>227.07</v>
      </c>
      <c r="BF587" s="72">
        <v>279.83999999999997</v>
      </c>
      <c r="BG587" s="72">
        <v>506.91</v>
      </c>
      <c r="BH587" s="95">
        <v>4782169</v>
      </c>
      <c r="BI587" s="95">
        <v>5628177</v>
      </c>
      <c r="BJ587" s="95">
        <v>1755</v>
      </c>
      <c r="BK587" s="95">
        <v>1676</v>
      </c>
      <c r="BL587" s="72">
        <v>233.23</v>
      </c>
      <c r="BM587" s="72">
        <v>306.81</v>
      </c>
      <c r="BN587" s="72">
        <v>540.04</v>
      </c>
      <c r="BO587" s="95">
        <v>4813869</v>
      </c>
      <c r="BP587" s="95">
        <v>6045308</v>
      </c>
      <c r="BQ587" s="95">
        <v>1720</v>
      </c>
      <c r="BR587" s="95">
        <v>1642</v>
      </c>
      <c r="BS587" s="72">
        <v>198.69</v>
      </c>
      <c r="BT587" s="72">
        <v>311.93</v>
      </c>
      <c r="BU587" s="72">
        <v>510.62</v>
      </c>
      <c r="BV587" s="95">
        <v>4131949</v>
      </c>
      <c r="BW587" s="95">
        <v>6134964.8099999996</v>
      </c>
      <c r="BX587" s="95">
        <v>1733</v>
      </c>
      <c r="BY587" s="95">
        <v>1639</v>
      </c>
      <c r="BZ587" s="95">
        <v>1683</v>
      </c>
      <c r="CA587" s="95">
        <v>1691</v>
      </c>
      <c r="CB587" s="95">
        <v>1717</v>
      </c>
      <c r="CC587" s="95">
        <v>1683</v>
      </c>
      <c r="CD587" s="95">
        <v>1687</v>
      </c>
      <c r="CE587" s="72">
        <v>650.75523149000003</v>
      </c>
      <c r="CF587" s="72">
        <v>676.59346364999999</v>
      </c>
      <c r="CG587" s="72">
        <v>712.40329333</v>
      </c>
      <c r="CH587" s="72">
        <v>716.50152150999998</v>
      </c>
      <c r="CI587" s="72">
        <v>731.52548966999996</v>
      </c>
      <c r="CJ587" s="96">
        <v>0.77293270290000005</v>
      </c>
      <c r="CK587" s="96">
        <v>0.72563515079999996</v>
      </c>
      <c r="CL587" s="96">
        <v>0.71154920919999998</v>
      </c>
      <c r="CM587" s="96">
        <v>0.75371786910000005</v>
      </c>
      <c r="CN587" s="96">
        <v>0.69802078970000003</v>
      </c>
      <c r="CO587" s="96">
        <v>0.84877280820000001</v>
      </c>
      <c r="CP587" s="96">
        <v>0.86285886779999998</v>
      </c>
      <c r="CQ587" s="96">
        <v>0.99584056389999998</v>
      </c>
      <c r="CR587" s="96">
        <v>0.86646274099999998</v>
      </c>
      <c r="CS587" s="95">
        <v>1624</v>
      </c>
      <c r="CT587" s="95">
        <v>1674</v>
      </c>
      <c r="CU587" s="95">
        <v>1681</v>
      </c>
      <c r="CV587" s="95">
        <v>1654</v>
      </c>
      <c r="CW587" s="95">
        <v>1664</v>
      </c>
      <c r="CX587" s="96">
        <v>0.88475306399999998</v>
      </c>
      <c r="CY587" s="96">
        <v>0.86765029699999996</v>
      </c>
      <c r="CZ587" s="96">
        <v>0.830028816</v>
      </c>
      <c r="DA587" s="96">
        <v>0.82766685699999998</v>
      </c>
      <c r="DB587" s="96">
        <v>0.83458112699999998</v>
      </c>
      <c r="DC587">
        <v>2013</v>
      </c>
      <c r="DD587" s="6">
        <v>1652.6</v>
      </c>
      <c r="DE587" s="96">
        <v>7.45454E-4</v>
      </c>
      <c r="DF587" s="72">
        <v>664.94</v>
      </c>
      <c r="DG587" s="96">
        <v>1</v>
      </c>
      <c r="DH587" s="72">
        <v>664.94</v>
      </c>
      <c r="DI587" s="72">
        <v>682.53763161999996</v>
      </c>
      <c r="DJ587" s="96">
        <v>1</v>
      </c>
      <c r="DK587" s="72">
        <v>664.94</v>
      </c>
      <c r="DL587" s="96">
        <v>1</v>
      </c>
      <c r="DM587" s="72">
        <v>664.94</v>
      </c>
      <c r="DN587" s="96">
        <v>1</v>
      </c>
      <c r="DO587" s="96">
        <v>3.5130000000000001E-3</v>
      </c>
      <c r="DP587" s="72">
        <v>2.34</v>
      </c>
      <c r="DQ587" s="72">
        <v>662.6</v>
      </c>
      <c r="DR587" t="s">
        <v>473</v>
      </c>
      <c r="DT587" t="s">
        <v>453</v>
      </c>
    </row>
    <row r="588" spans="1:124" x14ac:dyDescent="0.3">
      <c r="A588" t="s">
        <v>474</v>
      </c>
      <c r="B588">
        <v>13300</v>
      </c>
      <c r="C588" s="95">
        <v>1076</v>
      </c>
      <c r="D588" s="95">
        <v>2949433</v>
      </c>
      <c r="E588" s="95">
        <v>1033</v>
      </c>
      <c r="F588" s="95">
        <v>3179056</v>
      </c>
      <c r="G588" s="95">
        <v>264</v>
      </c>
      <c r="H588" s="95">
        <v>349547</v>
      </c>
      <c r="I588" s="95">
        <v>242</v>
      </c>
      <c r="J588" s="95">
        <v>584029</v>
      </c>
      <c r="K588" s="95">
        <v>1077</v>
      </c>
      <c r="L588" s="95">
        <v>3264084</v>
      </c>
      <c r="M588" s="95">
        <v>1031</v>
      </c>
      <c r="N588" s="95">
        <v>3631134</v>
      </c>
      <c r="O588" s="95">
        <v>267</v>
      </c>
      <c r="P588" s="95">
        <v>487957</v>
      </c>
      <c r="Q588" s="95">
        <v>241</v>
      </c>
      <c r="R588" s="95">
        <v>677516</v>
      </c>
      <c r="S588" s="95">
        <v>1030</v>
      </c>
      <c r="T588" s="95">
        <v>3454933</v>
      </c>
      <c r="U588" s="95">
        <v>976</v>
      </c>
      <c r="V588" s="95">
        <v>3639319</v>
      </c>
      <c r="W588" s="95">
        <v>267</v>
      </c>
      <c r="X588" s="95">
        <v>428958</v>
      </c>
      <c r="Y588" s="95">
        <v>243</v>
      </c>
      <c r="Z588" s="95">
        <v>760103</v>
      </c>
      <c r="AA588" s="95">
        <v>1004</v>
      </c>
      <c r="AB588" s="95">
        <v>3493628</v>
      </c>
      <c r="AC588" s="95">
        <v>944</v>
      </c>
      <c r="AD588" s="95">
        <v>3819702</v>
      </c>
      <c r="AE588" s="95">
        <v>278</v>
      </c>
      <c r="AF588" s="95">
        <v>418353</v>
      </c>
      <c r="AG588" s="95">
        <v>256</v>
      </c>
      <c r="AH588" s="95">
        <v>761941</v>
      </c>
      <c r="AI588" s="95">
        <v>1005</v>
      </c>
      <c r="AJ588" s="95">
        <v>3191666</v>
      </c>
      <c r="AK588" s="95">
        <v>939</v>
      </c>
      <c r="AL588" s="95">
        <v>3174786</v>
      </c>
      <c r="AM588" s="95">
        <v>271</v>
      </c>
      <c r="AN588" s="95">
        <v>417795</v>
      </c>
      <c r="AO588" s="95">
        <v>254</v>
      </c>
      <c r="AP588" s="95">
        <v>850770.64</v>
      </c>
      <c r="AQ588" s="72">
        <v>205.16</v>
      </c>
      <c r="AR588" s="72">
        <v>245.95</v>
      </c>
      <c r="AS588" s="72">
        <v>451.11</v>
      </c>
      <c r="AT588" s="95">
        <v>3298980</v>
      </c>
      <c r="AU588" s="95">
        <v>3763085</v>
      </c>
      <c r="AV588" s="95">
        <v>1340</v>
      </c>
      <c r="AW588" s="95">
        <v>1275</v>
      </c>
      <c r="AX588" s="72">
        <v>232.64</v>
      </c>
      <c r="AY588" s="72">
        <v>282.27999999999997</v>
      </c>
      <c r="AZ588" s="72">
        <v>514.91999999999996</v>
      </c>
      <c r="BA588" s="95">
        <v>3752041</v>
      </c>
      <c r="BB588" s="95">
        <v>4308650</v>
      </c>
      <c r="BC588" s="95">
        <v>1344</v>
      </c>
      <c r="BD588" s="95">
        <v>1272</v>
      </c>
      <c r="BE588" s="72">
        <v>249.54</v>
      </c>
      <c r="BF588" s="72">
        <v>300.75</v>
      </c>
      <c r="BG588" s="72">
        <v>550.29</v>
      </c>
      <c r="BH588" s="95">
        <v>3883891</v>
      </c>
      <c r="BI588" s="95">
        <v>4399422</v>
      </c>
      <c r="BJ588" s="95">
        <v>1297</v>
      </c>
      <c r="BK588" s="95">
        <v>1219</v>
      </c>
      <c r="BL588" s="72">
        <v>254.29</v>
      </c>
      <c r="BM588" s="72">
        <v>318.17</v>
      </c>
      <c r="BN588" s="72">
        <v>572.46</v>
      </c>
      <c r="BO588" s="95">
        <v>3911981</v>
      </c>
      <c r="BP588" s="95">
        <v>4581643</v>
      </c>
      <c r="BQ588" s="95">
        <v>1282</v>
      </c>
      <c r="BR588" s="95">
        <v>1200</v>
      </c>
      <c r="BS588" s="72">
        <v>235.73</v>
      </c>
      <c r="BT588" s="72">
        <v>281.19</v>
      </c>
      <c r="BU588" s="72">
        <v>516.91999999999996</v>
      </c>
      <c r="BV588" s="95">
        <v>3609461</v>
      </c>
      <c r="BW588" s="95">
        <v>4025556.64</v>
      </c>
      <c r="BX588" s="95">
        <v>1276</v>
      </c>
      <c r="BY588" s="95">
        <v>1193</v>
      </c>
      <c r="BZ588" s="95">
        <v>1309</v>
      </c>
      <c r="CA588" s="95">
        <v>1309</v>
      </c>
      <c r="CB588" s="95">
        <v>1259</v>
      </c>
      <c r="CC588" s="95">
        <v>1243</v>
      </c>
      <c r="CD588" s="95">
        <v>1235</v>
      </c>
      <c r="CE588" s="72">
        <v>650.75523149000003</v>
      </c>
      <c r="CF588" s="72">
        <v>676.59346364999999</v>
      </c>
      <c r="CG588" s="72">
        <v>712.40329333</v>
      </c>
      <c r="CH588" s="72">
        <v>716.50152150999998</v>
      </c>
      <c r="CI588" s="72">
        <v>731.52548966999996</v>
      </c>
      <c r="CJ588" s="96">
        <v>0.6932099477</v>
      </c>
      <c r="CK588" s="96">
        <v>0.76104784879999998</v>
      </c>
      <c r="CL588" s="96">
        <v>0.77244168459999996</v>
      </c>
      <c r="CM588" s="96">
        <v>0.79896550499999996</v>
      </c>
      <c r="CN588" s="96">
        <v>0.70663292980000003</v>
      </c>
      <c r="CO588" s="96">
        <v>0.87766990150000002</v>
      </c>
      <c r="CP588" s="96">
        <v>0.85050151760000003</v>
      </c>
      <c r="CQ588" s="96">
        <v>0.99584056389999998</v>
      </c>
      <c r="CR588" s="96">
        <v>0.85405377829999995</v>
      </c>
      <c r="CS588" s="95">
        <v>971</v>
      </c>
      <c r="CT588" s="95">
        <v>958</v>
      </c>
      <c r="CU588" s="95">
        <v>1199</v>
      </c>
      <c r="CV588" s="95">
        <v>1195</v>
      </c>
      <c r="CW588" s="95">
        <v>1209</v>
      </c>
      <c r="CX588" s="96">
        <v>0.86882683100000002</v>
      </c>
      <c r="CY588" s="96">
        <v>0.853772419</v>
      </c>
      <c r="CZ588" s="96">
        <v>0.87607084199999996</v>
      </c>
      <c r="DA588" s="96">
        <v>0.89679151999999995</v>
      </c>
      <c r="DB588" s="96">
        <v>0.88639392800000005</v>
      </c>
      <c r="DC588">
        <v>2013</v>
      </c>
      <c r="DD588" s="6">
        <v>1231.8</v>
      </c>
      <c r="DE588" s="96">
        <v>9.6464589999999996E-4</v>
      </c>
      <c r="DF588" s="72">
        <v>655.27</v>
      </c>
      <c r="DG588" s="96">
        <v>1</v>
      </c>
      <c r="DH588" s="72">
        <v>655.27</v>
      </c>
      <c r="DI588" s="72">
        <v>682.53763161999996</v>
      </c>
      <c r="DJ588" s="96">
        <v>1</v>
      </c>
      <c r="DK588" s="72">
        <v>655.27</v>
      </c>
      <c r="DL588" s="96">
        <v>1</v>
      </c>
      <c r="DM588" s="72">
        <v>655.27</v>
      </c>
      <c r="DN588" s="96">
        <v>1</v>
      </c>
      <c r="DO588" s="96">
        <v>3.1449999999999998E-3</v>
      </c>
      <c r="DP588" s="72">
        <v>2.06</v>
      </c>
      <c r="DQ588" s="72">
        <v>653.21</v>
      </c>
      <c r="DR588" t="s">
        <v>474</v>
      </c>
      <c r="DT588" t="s">
        <v>453</v>
      </c>
    </row>
    <row r="589" spans="1:124" x14ac:dyDescent="0.3">
      <c r="A589" t="s">
        <v>132</v>
      </c>
      <c r="B589">
        <v>13310</v>
      </c>
      <c r="C589" s="95">
        <v>480</v>
      </c>
      <c r="D589" s="95">
        <v>1363937</v>
      </c>
      <c r="E589" s="95">
        <v>467</v>
      </c>
      <c r="F589" s="95">
        <v>1261885</v>
      </c>
      <c r="G589" s="95">
        <v>57</v>
      </c>
      <c r="H589" s="95">
        <v>130033</v>
      </c>
      <c r="I589" s="95">
        <v>53</v>
      </c>
      <c r="J589" s="95">
        <v>118640</v>
      </c>
      <c r="K589" s="95">
        <v>463</v>
      </c>
      <c r="L589" s="95">
        <v>1745428</v>
      </c>
      <c r="M589" s="95">
        <v>446</v>
      </c>
      <c r="N589" s="95">
        <v>1343691</v>
      </c>
      <c r="O589" s="95">
        <v>58</v>
      </c>
      <c r="P589" s="95">
        <v>78510</v>
      </c>
      <c r="Q589" s="95">
        <v>54</v>
      </c>
      <c r="R589" s="95">
        <v>221073</v>
      </c>
      <c r="S589" s="95">
        <v>440</v>
      </c>
      <c r="T589" s="95">
        <v>1227318</v>
      </c>
      <c r="U589" s="95">
        <v>420</v>
      </c>
      <c r="V589" s="95">
        <v>1396432</v>
      </c>
      <c r="W589" s="95">
        <v>67</v>
      </c>
      <c r="X589" s="95">
        <v>90747</v>
      </c>
      <c r="Y589" s="95">
        <v>61</v>
      </c>
      <c r="Z589" s="95">
        <v>266892</v>
      </c>
      <c r="AA589" s="95">
        <v>435</v>
      </c>
      <c r="AB589" s="95">
        <v>1108801</v>
      </c>
      <c r="AC589" s="95">
        <v>406</v>
      </c>
      <c r="AD589" s="95">
        <v>1255417</v>
      </c>
      <c r="AE589" s="95">
        <v>65</v>
      </c>
      <c r="AF589" s="95">
        <v>382530</v>
      </c>
      <c r="AG589" s="95">
        <v>57</v>
      </c>
      <c r="AH589" s="95">
        <v>326050</v>
      </c>
      <c r="AI589" s="95">
        <v>430</v>
      </c>
      <c r="AJ589" s="95">
        <v>1105071</v>
      </c>
      <c r="AK589" s="95">
        <v>403</v>
      </c>
      <c r="AL589" s="95">
        <v>1393506.75</v>
      </c>
      <c r="AM589" s="95">
        <v>70</v>
      </c>
      <c r="AN589" s="95">
        <v>193742</v>
      </c>
      <c r="AO589" s="95">
        <v>62</v>
      </c>
      <c r="AP589" s="95">
        <v>297501</v>
      </c>
      <c r="AQ589" s="72">
        <v>231.84</v>
      </c>
      <c r="AR589" s="72">
        <v>221.24</v>
      </c>
      <c r="AS589" s="72">
        <v>453.08</v>
      </c>
      <c r="AT589" s="95">
        <v>1493970</v>
      </c>
      <c r="AU589" s="95">
        <v>1380525</v>
      </c>
      <c r="AV589" s="95">
        <v>537</v>
      </c>
      <c r="AW589" s="95">
        <v>520</v>
      </c>
      <c r="AX589" s="72">
        <v>291.74</v>
      </c>
      <c r="AY589" s="72">
        <v>260.79000000000002</v>
      </c>
      <c r="AZ589" s="72">
        <v>552.53</v>
      </c>
      <c r="BA589" s="95">
        <v>1823938</v>
      </c>
      <c r="BB589" s="95">
        <v>1564764</v>
      </c>
      <c r="BC589" s="95">
        <v>521</v>
      </c>
      <c r="BD589" s="95">
        <v>500</v>
      </c>
      <c r="BE589" s="72">
        <v>216.64</v>
      </c>
      <c r="BF589" s="72">
        <v>288.17</v>
      </c>
      <c r="BG589" s="72">
        <v>504.81</v>
      </c>
      <c r="BH589" s="95">
        <v>1318065</v>
      </c>
      <c r="BI589" s="95">
        <v>1663324</v>
      </c>
      <c r="BJ589" s="95">
        <v>507</v>
      </c>
      <c r="BK589" s="95">
        <v>481</v>
      </c>
      <c r="BL589" s="72">
        <v>248.56</v>
      </c>
      <c r="BM589" s="72">
        <v>284.64</v>
      </c>
      <c r="BN589" s="72">
        <v>533.20000000000005</v>
      </c>
      <c r="BO589" s="95">
        <v>1491331</v>
      </c>
      <c r="BP589" s="95">
        <v>1581467</v>
      </c>
      <c r="BQ589" s="95">
        <v>500</v>
      </c>
      <c r="BR589" s="95">
        <v>463</v>
      </c>
      <c r="BS589" s="72">
        <v>216.47</v>
      </c>
      <c r="BT589" s="72">
        <v>303.05</v>
      </c>
      <c r="BU589" s="72">
        <v>519.52</v>
      </c>
      <c r="BV589" s="95">
        <v>1298813</v>
      </c>
      <c r="BW589" s="95">
        <v>1691007.75</v>
      </c>
      <c r="BX589" s="95">
        <v>500</v>
      </c>
      <c r="BY589" s="95">
        <v>465</v>
      </c>
      <c r="BZ589" s="95">
        <v>529</v>
      </c>
      <c r="CA589" s="95">
        <v>511</v>
      </c>
      <c r="CB589" s="95">
        <v>494</v>
      </c>
      <c r="CC589" s="95">
        <v>482</v>
      </c>
      <c r="CD589" s="95">
        <v>483</v>
      </c>
      <c r="CE589" s="72">
        <v>650.75523149000003</v>
      </c>
      <c r="CF589" s="72">
        <v>676.59346364999999</v>
      </c>
      <c r="CG589" s="72">
        <v>712.40329333</v>
      </c>
      <c r="CH589" s="72">
        <v>716.50152150999998</v>
      </c>
      <c r="CI589" s="72">
        <v>731.52548966999996</v>
      </c>
      <c r="CJ589" s="96">
        <v>0.69623719959999997</v>
      </c>
      <c r="CK589" s="96">
        <v>0.81663514309999996</v>
      </c>
      <c r="CL589" s="96">
        <v>0.70860144069999997</v>
      </c>
      <c r="CM589" s="96">
        <v>0.74417148320000004</v>
      </c>
      <c r="CN589" s="96">
        <v>0.71018714640000002</v>
      </c>
      <c r="CO589" s="96">
        <v>0.84846877519999997</v>
      </c>
      <c r="CP589" s="96">
        <v>0.86646262539999996</v>
      </c>
      <c r="CQ589" s="96">
        <v>0.99584056389999998</v>
      </c>
      <c r="CR589" s="96">
        <v>0.87008155030000001</v>
      </c>
      <c r="CS589" s="95">
        <v>668</v>
      </c>
      <c r="CT589" s="95">
        <v>664</v>
      </c>
      <c r="CU589" s="95">
        <v>635</v>
      </c>
      <c r="CV589" s="95">
        <v>637</v>
      </c>
      <c r="CW589" s="95">
        <v>645</v>
      </c>
      <c r="CX589" s="96">
        <v>0.85335200499999997</v>
      </c>
      <c r="CY589" s="96">
        <v>0.81722180899999997</v>
      </c>
      <c r="CZ589" s="96">
        <v>0.88960275499999997</v>
      </c>
      <c r="DA589" s="96">
        <v>0.83356726599999997</v>
      </c>
      <c r="DB589" s="96">
        <v>0.84979927499999997</v>
      </c>
      <c r="DC589">
        <v>2013</v>
      </c>
      <c r="DD589" s="6">
        <v>485.8</v>
      </c>
      <c r="DE589" s="96">
        <v>5.4150960000000001E-4</v>
      </c>
      <c r="DF589" s="72">
        <v>667.85</v>
      </c>
      <c r="DG589" s="96">
        <v>1</v>
      </c>
      <c r="DH589" s="72">
        <v>667.85</v>
      </c>
      <c r="DI589" s="72">
        <v>682.53763161999996</v>
      </c>
      <c r="DJ589" s="96">
        <v>0.6969935437</v>
      </c>
      <c r="DK589" s="72">
        <v>672.30044721000002</v>
      </c>
      <c r="DL589" s="96">
        <v>1.0190612213000001</v>
      </c>
      <c r="DM589" s="72">
        <v>685.11531482999999</v>
      </c>
      <c r="DN589" s="96">
        <v>1</v>
      </c>
      <c r="DO589" s="96">
        <v>1.681E-3</v>
      </c>
      <c r="DP589" s="72">
        <v>1.1499999999999999</v>
      </c>
      <c r="DQ589" s="72">
        <v>683.97</v>
      </c>
      <c r="DR589" t="s">
        <v>132</v>
      </c>
      <c r="DT589" t="s">
        <v>453</v>
      </c>
    </row>
    <row r="590" spans="1:124" x14ac:dyDescent="0.3">
      <c r="A590" t="s">
        <v>45</v>
      </c>
      <c r="B590">
        <v>13320</v>
      </c>
      <c r="C590" s="95">
        <v>1750</v>
      </c>
      <c r="D590" s="95">
        <v>4872520</v>
      </c>
      <c r="E590" s="95">
        <v>1682</v>
      </c>
      <c r="F590" s="95">
        <v>4333630</v>
      </c>
      <c r="G590" s="95">
        <v>235</v>
      </c>
      <c r="H590" s="95">
        <v>623166</v>
      </c>
      <c r="I590" s="95">
        <v>213</v>
      </c>
      <c r="J590" s="95">
        <v>617294</v>
      </c>
      <c r="K590" s="95">
        <v>1329</v>
      </c>
      <c r="L590" s="95">
        <v>3982275</v>
      </c>
      <c r="M590" s="95">
        <v>1253</v>
      </c>
      <c r="N590" s="95">
        <v>3694567</v>
      </c>
      <c r="O590" s="95">
        <v>245</v>
      </c>
      <c r="P590" s="95">
        <v>389388</v>
      </c>
      <c r="Q590" s="95">
        <v>216</v>
      </c>
      <c r="R590" s="95">
        <v>543585</v>
      </c>
      <c r="S590" s="95">
        <v>1295</v>
      </c>
      <c r="T590" s="95">
        <v>4438149</v>
      </c>
      <c r="U590" s="95">
        <v>1213</v>
      </c>
      <c r="V590" s="95">
        <v>3640641</v>
      </c>
      <c r="W590" s="95">
        <v>239</v>
      </c>
      <c r="X590" s="95">
        <v>419283</v>
      </c>
      <c r="Y590" s="95">
        <v>214</v>
      </c>
      <c r="Z590" s="95">
        <v>547294</v>
      </c>
      <c r="AA590" s="95">
        <v>1262</v>
      </c>
      <c r="AB590" s="95">
        <v>3262981</v>
      </c>
      <c r="AC590" s="95">
        <v>1168</v>
      </c>
      <c r="AD590" s="95">
        <v>3280839</v>
      </c>
      <c r="AE590" s="95">
        <v>240</v>
      </c>
      <c r="AF590" s="95">
        <v>666481</v>
      </c>
      <c r="AG590" s="95">
        <v>207</v>
      </c>
      <c r="AH590" s="95">
        <v>704244</v>
      </c>
      <c r="AI590" s="95">
        <v>1241</v>
      </c>
      <c r="AJ590" s="95">
        <v>2571434.25</v>
      </c>
      <c r="AK590" s="95">
        <v>1134</v>
      </c>
      <c r="AL590" s="95">
        <v>3720739.6</v>
      </c>
      <c r="AM590" s="95">
        <v>233</v>
      </c>
      <c r="AN590" s="95">
        <v>469386</v>
      </c>
      <c r="AO590" s="95">
        <v>201</v>
      </c>
      <c r="AP590" s="95">
        <v>694999</v>
      </c>
      <c r="AQ590" s="72">
        <v>230.72</v>
      </c>
      <c r="AR590" s="72">
        <v>217.72</v>
      </c>
      <c r="AS590" s="72">
        <v>448.44</v>
      </c>
      <c r="AT590" s="95">
        <v>5495686</v>
      </c>
      <c r="AU590" s="95">
        <v>4950924</v>
      </c>
      <c r="AV590" s="95">
        <v>1985</v>
      </c>
      <c r="AW590" s="95">
        <v>1895</v>
      </c>
      <c r="AX590" s="72">
        <v>231.45</v>
      </c>
      <c r="AY590" s="72">
        <v>240.42</v>
      </c>
      <c r="AZ590" s="72">
        <v>471.87</v>
      </c>
      <c r="BA590" s="95">
        <v>4371663</v>
      </c>
      <c r="BB590" s="95">
        <v>4238152</v>
      </c>
      <c r="BC590" s="95">
        <v>1574</v>
      </c>
      <c r="BD590" s="95">
        <v>1469</v>
      </c>
      <c r="BE590" s="72">
        <v>263.88</v>
      </c>
      <c r="BF590" s="72">
        <v>244.57</v>
      </c>
      <c r="BG590" s="72">
        <v>508.45</v>
      </c>
      <c r="BH590" s="95">
        <v>4857432</v>
      </c>
      <c r="BI590" s="95">
        <v>4187935</v>
      </c>
      <c r="BJ590" s="95">
        <v>1534</v>
      </c>
      <c r="BK590" s="95">
        <v>1427</v>
      </c>
      <c r="BL590" s="72">
        <v>218.01</v>
      </c>
      <c r="BM590" s="72">
        <v>241.52</v>
      </c>
      <c r="BN590" s="72">
        <v>459.53</v>
      </c>
      <c r="BO590" s="95">
        <v>3929462</v>
      </c>
      <c r="BP590" s="95">
        <v>3985083</v>
      </c>
      <c r="BQ590" s="95">
        <v>1502</v>
      </c>
      <c r="BR590" s="95">
        <v>1375</v>
      </c>
      <c r="BS590" s="72">
        <v>171.91</v>
      </c>
      <c r="BT590" s="72">
        <v>275.64</v>
      </c>
      <c r="BU590" s="72">
        <v>447.55</v>
      </c>
      <c r="BV590" s="95">
        <v>3040820.25</v>
      </c>
      <c r="BW590" s="95">
        <v>4415738.5999999996</v>
      </c>
      <c r="BX590" s="95">
        <v>1474</v>
      </c>
      <c r="BY590" s="95">
        <v>1335</v>
      </c>
      <c r="BZ590" s="95">
        <v>1942</v>
      </c>
      <c r="CA590" s="95">
        <v>1523</v>
      </c>
      <c r="CB590" s="95">
        <v>1482</v>
      </c>
      <c r="CC590" s="95">
        <v>1442</v>
      </c>
      <c r="CD590" s="95">
        <v>1406</v>
      </c>
      <c r="CE590" s="72">
        <v>650.75523149000003</v>
      </c>
      <c r="CF590" s="72">
        <v>676.59346364999999</v>
      </c>
      <c r="CG590" s="72">
        <v>712.40329333</v>
      </c>
      <c r="CH590" s="72">
        <v>716.50152150999998</v>
      </c>
      <c r="CI590" s="72">
        <v>731.52548966999996</v>
      </c>
      <c r="CJ590" s="96">
        <v>0.68910702260000001</v>
      </c>
      <c r="CK590" s="96">
        <v>0.69742027579999999</v>
      </c>
      <c r="CL590" s="96">
        <v>0.71371090609999999</v>
      </c>
      <c r="CM590" s="96">
        <v>0.64135244130000002</v>
      </c>
      <c r="CN590" s="96">
        <v>0.61180369830000003</v>
      </c>
      <c r="CO590" s="96">
        <v>0.80936517519999995</v>
      </c>
      <c r="CP590" s="96">
        <v>0.82864804339999998</v>
      </c>
      <c r="CQ590" s="96">
        <v>0.99584056389999998</v>
      </c>
      <c r="CR590" s="96">
        <v>0.83210902939999998</v>
      </c>
      <c r="CS590" s="95">
        <v>1812</v>
      </c>
      <c r="CT590" s="95">
        <v>1439</v>
      </c>
      <c r="CU590" s="95">
        <v>1406</v>
      </c>
      <c r="CV590" s="95">
        <v>1349</v>
      </c>
      <c r="CW590" s="95">
        <v>1329</v>
      </c>
      <c r="CX590" s="96">
        <v>0.80926309299999999</v>
      </c>
      <c r="CY590" s="96">
        <v>0.81734276400000005</v>
      </c>
      <c r="CZ590" s="96">
        <v>0.81237080900000003</v>
      </c>
      <c r="DA590" s="96">
        <v>0.78684948399999999</v>
      </c>
      <c r="DB590" s="96">
        <v>0.82054122399999996</v>
      </c>
      <c r="DC590">
        <v>2013</v>
      </c>
      <c r="DD590" s="6">
        <v>1500.2</v>
      </c>
      <c r="DE590" s="96">
        <v>1.0116418E-3</v>
      </c>
      <c r="DF590" s="72">
        <v>638.41</v>
      </c>
      <c r="DG590" s="96">
        <v>1</v>
      </c>
      <c r="DH590" s="72">
        <v>638.41</v>
      </c>
      <c r="DI590" s="72">
        <v>682.53763161999996</v>
      </c>
      <c r="DJ590" s="96">
        <v>1</v>
      </c>
      <c r="DK590" s="72">
        <v>638.41</v>
      </c>
      <c r="DL590" s="96">
        <v>1</v>
      </c>
      <c r="DM590" s="72">
        <v>638.41</v>
      </c>
      <c r="DN590" s="96">
        <v>1</v>
      </c>
      <c r="DO590" s="96">
        <v>4.4229999999999998E-3</v>
      </c>
      <c r="DP590" s="72">
        <v>2.82</v>
      </c>
      <c r="DQ590" s="72">
        <v>635.59</v>
      </c>
      <c r="DR590" t="s">
        <v>45</v>
      </c>
      <c r="DT590" t="s">
        <v>453</v>
      </c>
    </row>
    <row r="591" spans="1:124" x14ac:dyDescent="0.3">
      <c r="A591" t="s">
        <v>475</v>
      </c>
      <c r="B591">
        <v>13330</v>
      </c>
      <c r="C591" s="95">
        <v>2524</v>
      </c>
      <c r="D591" s="95">
        <v>7029580</v>
      </c>
      <c r="E591" s="95">
        <v>2429</v>
      </c>
      <c r="F591" s="95">
        <v>5718831</v>
      </c>
      <c r="G591" s="95">
        <v>368</v>
      </c>
      <c r="H591" s="95">
        <v>1103095</v>
      </c>
      <c r="I591" s="95">
        <v>340</v>
      </c>
      <c r="J591" s="95">
        <v>825166</v>
      </c>
      <c r="K591" s="95">
        <v>2363</v>
      </c>
      <c r="L591" s="95">
        <v>6081803</v>
      </c>
      <c r="M591" s="95">
        <v>2249</v>
      </c>
      <c r="N591" s="95">
        <v>6061213</v>
      </c>
      <c r="O591" s="95">
        <v>359</v>
      </c>
      <c r="P591" s="95">
        <v>625571</v>
      </c>
      <c r="Q591" s="95">
        <v>325</v>
      </c>
      <c r="R591" s="95">
        <v>940594</v>
      </c>
      <c r="S591" s="95">
        <v>2241</v>
      </c>
      <c r="T591" s="95">
        <v>6389636</v>
      </c>
      <c r="U591" s="95">
        <v>2122</v>
      </c>
      <c r="V591" s="95">
        <v>5503663</v>
      </c>
      <c r="W591" s="95">
        <v>342</v>
      </c>
      <c r="X591" s="95">
        <v>826559</v>
      </c>
      <c r="Y591" s="95">
        <v>314</v>
      </c>
      <c r="Z591" s="95">
        <v>1058880</v>
      </c>
      <c r="AA591" s="95">
        <v>2189</v>
      </c>
      <c r="AB591" s="95">
        <v>5423041</v>
      </c>
      <c r="AC591" s="95">
        <v>2053</v>
      </c>
      <c r="AD591" s="95">
        <v>5882761</v>
      </c>
      <c r="AE591" s="95">
        <v>349</v>
      </c>
      <c r="AF591" s="95">
        <v>964860</v>
      </c>
      <c r="AG591" s="95">
        <v>312</v>
      </c>
      <c r="AH591" s="95">
        <v>1184508</v>
      </c>
      <c r="AI591" s="95">
        <v>2190</v>
      </c>
      <c r="AJ591" s="95">
        <v>5318282</v>
      </c>
      <c r="AK591" s="95">
        <v>2039</v>
      </c>
      <c r="AL591" s="95">
        <v>5965147.3700000001</v>
      </c>
      <c r="AM591" s="95">
        <v>345</v>
      </c>
      <c r="AN591" s="95">
        <v>419145</v>
      </c>
      <c r="AO591" s="95">
        <v>304</v>
      </c>
      <c r="AP591" s="95">
        <v>948015</v>
      </c>
      <c r="AQ591" s="72">
        <v>234.34</v>
      </c>
      <c r="AR591" s="72">
        <v>196.94</v>
      </c>
      <c r="AS591" s="72">
        <v>431.28</v>
      </c>
      <c r="AT591" s="95">
        <v>8132675</v>
      </c>
      <c r="AU591" s="95">
        <v>6543997</v>
      </c>
      <c r="AV591" s="95">
        <v>2892</v>
      </c>
      <c r="AW591" s="95">
        <v>2769</v>
      </c>
      <c r="AX591" s="72">
        <v>205.34</v>
      </c>
      <c r="AY591" s="72">
        <v>226.68</v>
      </c>
      <c r="AZ591" s="72">
        <v>432.02</v>
      </c>
      <c r="BA591" s="95">
        <v>6707374</v>
      </c>
      <c r="BB591" s="95">
        <v>7001807</v>
      </c>
      <c r="BC591" s="95">
        <v>2722</v>
      </c>
      <c r="BD591" s="95">
        <v>2574</v>
      </c>
      <c r="BE591" s="72">
        <v>232.81</v>
      </c>
      <c r="BF591" s="72">
        <v>224.5</v>
      </c>
      <c r="BG591" s="72">
        <v>457.31</v>
      </c>
      <c r="BH591" s="95">
        <v>7216195</v>
      </c>
      <c r="BI591" s="95">
        <v>6562543</v>
      </c>
      <c r="BJ591" s="95">
        <v>2583</v>
      </c>
      <c r="BK591" s="95">
        <v>2436</v>
      </c>
      <c r="BL591" s="72">
        <v>209.74</v>
      </c>
      <c r="BM591" s="72">
        <v>249.02</v>
      </c>
      <c r="BN591" s="72">
        <v>458.76</v>
      </c>
      <c r="BO591" s="95">
        <v>6387901</v>
      </c>
      <c r="BP591" s="95">
        <v>7067269</v>
      </c>
      <c r="BQ591" s="95">
        <v>2538</v>
      </c>
      <c r="BR591" s="95">
        <v>2365</v>
      </c>
      <c r="BS591" s="72">
        <v>188.61</v>
      </c>
      <c r="BT591" s="72">
        <v>245.88</v>
      </c>
      <c r="BU591" s="72">
        <v>434.49</v>
      </c>
      <c r="BV591" s="95">
        <v>5737427</v>
      </c>
      <c r="BW591" s="95">
        <v>6913162.3700000001</v>
      </c>
      <c r="BX591" s="95">
        <v>2535</v>
      </c>
      <c r="BY591" s="95">
        <v>2343</v>
      </c>
      <c r="BZ591" s="95">
        <v>2833</v>
      </c>
      <c r="CA591" s="95">
        <v>2651</v>
      </c>
      <c r="CB591" s="95">
        <v>2512</v>
      </c>
      <c r="CC591" s="95">
        <v>2456</v>
      </c>
      <c r="CD591" s="95">
        <v>2441</v>
      </c>
      <c r="CE591" s="72">
        <v>650.75523149000003</v>
      </c>
      <c r="CF591" s="72">
        <v>676.59346364999999</v>
      </c>
      <c r="CG591" s="72">
        <v>712.40329333</v>
      </c>
      <c r="CH591" s="72">
        <v>716.50152150999998</v>
      </c>
      <c r="CI591" s="72">
        <v>731.52548966999996</v>
      </c>
      <c r="CJ591" s="96">
        <v>0.66273766099999998</v>
      </c>
      <c r="CK591" s="96">
        <v>0.63852227849999998</v>
      </c>
      <c r="CL591" s="96">
        <v>0.64192572420000005</v>
      </c>
      <c r="CM591" s="96">
        <v>0.64027777500000005</v>
      </c>
      <c r="CN591" s="96">
        <v>0.59395059520000004</v>
      </c>
      <c r="CO591" s="96">
        <v>0.87049833359999995</v>
      </c>
      <c r="CP591" s="96">
        <v>0.73002185330000002</v>
      </c>
      <c r="CQ591" s="96">
        <v>0.99584056389999998</v>
      </c>
      <c r="CR591" s="96">
        <v>0.73307091059999996</v>
      </c>
      <c r="CS591" s="95">
        <v>2442</v>
      </c>
      <c r="CT591" s="95">
        <v>2364</v>
      </c>
      <c r="CU591" s="95">
        <v>2224</v>
      </c>
      <c r="CV591" s="95">
        <v>2155</v>
      </c>
      <c r="CW591" s="95">
        <v>2142</v>
      </c>
      <c r="CX591" s="96">
        <v>0.86221464000000003</v>
      </c>
      <c r="CY591" s="96">
        <v>0.89345023099999998</v>
      </c>
      <c r="CZ591" s="96">
        <v>0.87815008299999997</v>
      </c>
      <c r="DA591" s="96">
        <v>0.86460408399999999</v>
      </c>
      <c r="DB591" s="96">
        <v>0.852596892</v>
      </c>
      <c r="DC591">
        <v>2013</v>
      </c>
      <c r="DD591" s="6">
        <v>2497.4</v>
      </c>
      <c r="DE591" s="96">
        <v>1.0990861E-3</v>
      </c>
      <c r="DF591" s="72">
        <v>562.37</v>
      </c>
      <c r="DG591" s="96">
        <v>1</v>
      </c>
      <c r="DH591" s="72">
        <v>562.37</v>
      </c>
      <c r="DI591" s="72">
        <v>682.53763161999996</v>
      </c>
      <c r="DJ591" s="96">
        <v>1</v>
      </c>
      <c r="DK591" s="72">
        <v>562.37</v>
      </c>
      <c r="DL591" s="96">
        <v>1</v>
      </c>
      <c r="DM591" s="72">
        <v>562.37</v>
      </c>
      <c r="DN591" s="96">
        <v>1</v>
      </c>
      <c r="DO591" s="96">
        <v>4.6860000000000001E-3</v>
      </c>
      <c r="DP591" s="72">
        <v>2.64</v>
      </c>
      <c r="DQ591" s="72">
        <v>559.73</v>
      </c>
      <c r="DR591" t="s">
        <v>475</v>
      </c>
      <c r="DT591" t="s">
        <v>453</v>
      </c>
    </row>
    <row r="592" spans="1:124" x14ac:dyDescent="0.3">
      <c r="A592" t="s">
        <v>476</v>
      </c>
      <c r="B592">
        <v>13340</v>
      </c>
      <c r="C592" s="95">
        <v>5692</v>
      </c>
      <c r="D592" s="95">
        <v>20685997</v>
      </c>
      <c r="E592" s="95">
        <v>5497</v>
      </c>
      <c r="F592" s="95">
        <v>17791807</v>
      </c>
      <c r="G592" s="95">
        <v>1211</v>
      </c>
      <c r="H592" s="95">
        <v>2965107</v>
      </c>
      <c r="I592" s="95">
        <v>1071</v>
      </c>
      <c r="J592" s="95">
        <v>3078176</v>
      </c>
      <c r="K592" s="95">
        <v>5501</v>
      </c>
      <c r="L592" s="95">
        <v>20214408</v>
      </c>
      <c r="M592" s="95">
        <v>5301</v>
      </c>
      <c r="N592" s="95">
        <v>17918085</v>
      </c>
      <c r="O592" s="95">
        <v>1206</v>
      </c>
      <c r="P592" s="95">
        <v>2522386</v>
      </c>
      <c r="Q592" s="95">
        <v>1064</v>
      </c>
      <c r="R592" s="95">
        <v>3221112</v>
      </c>
      <c r="S592" s="95">
        <v>5324</v>
      </c>
      <c r="T592" s="95">
        <v>18479381</v>
      </c>
      <c r="U592" s="95">
        <v>5086</v>
      </c>
      <c r="V592" s="95">
        <v>17338223</v>
      </c>
      <c r="W592" s="95">
        <v>1250</v>
      </c>
      <c r="X592" s="95">
        <v>3320615</v>
      </c>
      <c r="Y592" s="95">
        <v>1108</v>
      </c>
      <c r="Z592" s="95">
        <v>3877663</v>
      </c>
      <c r="AA592" s="95">
        <v>5150</v>
      </c>
      <c r="AB592" s="95">
        <v>18494518</v>
      </c>
      <c r="AC592" s="95">
        <v>4875</v>
      </c>
      <c r="AD592" s="95">
        <v>17571785</v>
      </c>
      <c r="AE592" s="95">
        <v>1341</v>
      </c>
      <c r="AF592" s="95">
        <v>2896245</v>
      </c>
      <c r="AG592" s="95">
        <v>1173</v>
      </c>
      <c r="AH592" s="95">
        <v>3834170</v>
      </c>
      <c r="AI592" s="95">
        <v>5224</v>
      </c>
      <c r="AJ592" s="95">
        <v>20005089</v>
      </c>
      <c r="AK592" s="95">
        <v>4921</v>
      </c>
      <c r="AL592" s="95">
        <v>17879345.460000001</v>
      </c>
      <c r="AM592" s="95">
        <v>1432</v>
      </c>
      <c r="AN592" s="95">
        <v>4054425</v>
      </c>
      <c r="AO592" s="95">
        <v>1276</v>
      </c>
      <c r="AP592" s="95">
        <v>4224487</v>
      </c>
      <c r="AQ592" s="72">
        <v>285.52</v>
      </c>
      <c r="AR592" s="72">
        <v>264.79000000000002</v>
      </c>
      <c r="AS592" s="72">
        <v>550.30999999999995</v>
      </c>
      <c r="AT592" s="95">
        <v>23651104</v>
      </c>
      <c r="AU592" s="95">
        <v>20869983</v>
      </c>
      <c r="AV592" s="95">
        <v>6903</v>
      </c>
      <c r="AW592" s="95">
        <v>6568</v>
      </c>
      <c r="AX592" s="72">
        <v>282.5</v>
      </c>
      <c r="AY592" s="72">
        <v>276.76</v>
      </c>
      <c r="AZ592" s="72">
        <v>559.26</v>
      </c>
      <c r="BA592" s="95">
        <v>22736794</v>
      </c>
      <c r="BB592" s="95">
        <v>21139197</v>
      </c>
      <c r="BC592" s="95">
        <v>6707</v>
      </c>
      <c r="BD592" s="95">
        <v>6365</v>
      </c>
      <c r="BE592" s="72">
        <v>276.33999999999997</v>
      </c>
      <c r="BF592" s="72">
        <v>285.44</v>
      </c>
      <c r="BG592" s="72">
        <v>561.78</v>
      </c>
      <c r="BH592" s="95">
        <v>21799996</v>
      </c>
      <c r="BI592" s="95">
        <v>21215886</v>
      </c>
      <c r="BJ592" s="95">
        <v>6574</v>
      </c>
      <c r="BK592" s="95">
        <v>6194</v>
      </c>
      <c r="BL592" s="72">
        <v>274.62</v>
      </c>
      <c r="BM592" s="72">
        <v>294.95</v>
      </c>
      <c r="BN592" s="72">
        <v>569.57000000000005</v>
      </c>
      <c r="BO592" s="95">
        <v>21390763</v>
      </c>
      <c r="BP592" s="95">
        <v>21405955</v>
      </c>
      <c r="BQ592" s="95">
        <v>6491</v>
      </c>
      <c r="BR592" s="95">
        <v>6048</v>
      </c>
      <c r="BS592" s="72">
        <v>301.23</v>
      </c>
      <c r="BT592" s="72">
        <v>297.24</v>
      </c>
      <c r="BU592" s="72">
        <v>598.47</v>
      </c>
      <c r="BV592" s="95">
        <v>24059514</v>
      </c>
      <c r="BW592" s="95">
        <v>22103832.460000001</v>
      </c>
      <c r="BX592" s="95">
        <v>6656</v>
      </c>
      <c r="BY592" s="95">
        <v>6197</v>
      </c>
      <c r="BZ592" s="95">
        <v>6743</v>
      </c>
      <c r="CA592" s="95">
        <v>6542</v>
      </c>
      <c r="CB592" s="95">
        <v>6391</v>
      </c>
      <c r="CC592" s="95">
        <v>6281</v>
      </c>
      <c r="CD592" s="95">
        <v>6431</v>
      </c>
      <c r="CE592" s="72">
        <v>650.75523149000003</v>
      </c>
      <c r="CF592" s="72">
        <v>676.59346364999999</v>
      </c>
      <c r="CG592" s="72">
        <v>712.40329333</v>
      </c>
      <c r="CH592" s="72">
        <v>716.50152150999998</v>
      </c>
      <c r="CI592" s="72">
        <v>731.52548966999996</v>
      </c>
      <c r="CJ592" s="96">
        <v>0.84564821509999999</v>
      </c>
      <c r="CK592" s="96">
        <v>0.82658203200000002</v>
      </c>
      <c r="CL592" s="96">
        <v>0.78857018950000002</v>
      </c>
      <c r="CM592" s="96">
        <v>0.79493201739999997</v>
      </c>
      <c r="CN592" s="96">
        <v>0.81811229880000003</v>
      </c>
      <c r="CO592" s="96">
        <v>0.98381825140000001</v>
      </c>
      <c r="CP592" s="96">
        <v>0.8281701924</v>
      </c>
      <c r="CQ592" s="96">
        <v>0.99584056389999998</v>
      </c>
      <c r="CR592" s="96">
        <v>0.83162918259999996</v>
      </c>
      <c r="CS592" s="95">
        <v>6274</v>
      </c>
      <c r="CT592" s="95">
        <v>6081</v>
      </c>
      <c r="CU592" s="95">
        <v>5890</v>
      </c>
      <c r="CV592" s="95">
        <v>5730</v>
      </c>
      <c r="CW592" s="95">
        <v>5800</v>
      </c>
      <c r="CX592" s="96">
        <v>0.98494721600000001</v>
      </c>
      <c r="CY592" s="96">
        <v>0.99941228400000004</v>
      </c>
      <c r="CZ592" s="96">
        <v>0.98806999699999998</v>
      </c>
      <c r="DA592" s="96">
        <v>0.98317470600000001</v>
      </c>
      <c r="DB592" s="96">
        <v>0.96256554400000005</v>
      </c>
      <c r="DC592">
        <v>2013</v>
      </c>
      <c r="DD592" s="6">
        <v>6274.4</v>
      </c>
      <c r="DE592" s="96">
        <v>1.1212170999999999E-3</v>
      </c>
      <c r="DF592" s="72">
        <v>637.97</v>
      </c>
      <c r="DG592" s="96">
        <v>1</v>
      </c>
      <c r="DH592" s="72">
        <v>637.97</v>
      </c>
      <c r="DI592" s="72">
        <v>637.97</v>
      </c>
      <c r="DJ592" s="96">
        <v>1</v>
      </c>
      <c r="DK592" s="72">
        <v>637.97</v>
      </c>
      <c r="DL592" s="96">
        <v>1</v>
      </c>
      <c r="DM592" s="72">
        <v>637.97</v>
      </c>
      <c r="DN592" s="96">
        <v>1</v>
      </c>
      <c r="DO592" s="96">
        <v>3.8639999999999998E-3</v>
      </c>
      <c r="DP592" s="72">
        <v>2.4700000000000002</v>
      </c>
      <c r="DQ592" s="72">
        <v>635.5</v>
      </c>
      <c r="DR592" t="s">
        <v>476</v>
      </c>
      <c r="DT592" t="s">
        <v>453</v>
      </c>
    </row>
    <row r="593" spans="1:124" x14ac:dyDescent="0.3">
      <c r="A593" t="s">
        <v>477</v>
      </c>
      <c r="B593">
        <v>13350</v>
      </c>
      <c r="C593" s="95">
        <v>594</v>
      </c>
      <c r="D593" s="95">
        <v>2443981</v>
      </c>
      <c r="E593" s="95">
        <v>573</v>
      </c>
      <c r="F593" s="95">
        <v>1994428</v>
      </c>
      <c r="G593" s="95">
        <v>95</v>
      </c>
      <c r="H593" s="95">
        <v>304391</v>
      </c>
      <c r="I593" s="95">
        <v>87</v>
      </c>
      <c r="J593" s="95">
        <v>239746</v>
      </c>
      <c r="K593" s="95">
        <v>565</v>
      </c>
      <c r="L593" s="95">
        <v>3204750</v>
      </c>
      <c r="M593" s="95">
        <v>544</v>
      </c>
      <c r="N593" s="95">
        <v>2210934</v>
      </c>
      <c r="O593" s="95">
        <v>100</v>
      </c>
      <c r="P593" s="95">
        <v>312446</v>
      </c>
      <c r="Q593" s="95">
        <v>89</v>
      </c>
      <c r="R593" s="95">
        <v>323769</v>
      </c>
      <c r="S593" s="95">
        <v>557</v>
      </c>
      <c r="T593" s="95">
        <v>2653241</v>
      </c>
      <c r="U593" s="95">
        <v>533</v>
      </c>
      <c r="V593" s="95">
        <v>2071899</v>
      </c>
      <c r="W593" s="95">
        <v>89</v>
      </c>
      <c r="X593" s="95">
        <v>242812</v>
      </c>
      <c r="Y593" s="95">
        <v>81</v>
      </c>
      <c r="Z593" s="95">
        <v>302319</v>
      </c>
      <c r="AA593" s="95">
        <v>555</v>
      </c>
      <c r="AB593" s="95">
        <v>2069944</v>
      </c>
      <c r="AC593" s="95">
        <v>527</v>
      </c>
      <c r="AD593" s="95">
        <v>2383195</v>
      </c>
      <c r="AE593" s="95">
        <v>93</v>
      </c>
      <c r="AF593" s="95">
        <v>498032</v>
      </c>
      <c r="AG593" s="95">
        <v>86</v>
      </c>
      <c r="AH593" s="95">
        <v>398004</v>
      </c>
      <c r="AI593" s="95">
        <v>543</v>
      </c>
      <c r="AJ593" s="95">
        <v>2429156</v>
      </c>
      <c r="AK593" s="95">
        <v>516</v>
      </c>
      <c r="AL593" s="95">
        <v>2478233.29</v>
      </c>
      <c r="AM593" s="95">
        <v>95</v>
      </c>
      <c r="AN593" s="95">
        <v>283946</v>
      </c>
      <c r="AO593" s="95">
        <v>84</v>
      </c>
      <c r="AP593" s="95">
        <v>355436</v>
      </c>
      <c r="AQ593" s="72">
        <v>332.41</v>
      </c>
      <c r="AR593" s="72">
        <v>282.08999999999997</v>
      </c>
      <c r="AS593" s="72">
        <v>614.5</v>
      </c>
      <c r="AT593" s="95">
        <v>2748372</v>
      </c>
      <c r="AU593" s="95">
        <v>2234174</v>
      </c>
      <c r="AV593" s="95">
        <v>689</v>
      </c>
      <c r="AW593" s="95">
        <v>660</v>
      </c>
      <c r="AX593" s="72">
        <v>440.75</v>
      </c>
      <c r="AY593" s="72">
        <v>333.69</v>
      </c>
      <c r="AZ593" s="72">
        <v>774.44</v>
      </c>
      <c r="BA593" s="95">
        <v>3517196</v>
      </c>
      <c r="BB593" s="95">
        <v>2534703</v>
      </c>
      <c r="BC593" s="95">
        <v>665</v>
      </c>
      <c r="BD593" s="95">
        <v>633</v>
      </c>
      <c r="BE593" s="72">
        <v>373.59</v>
      </c>
      <c r="BF593" s="72">
        <v>322.23</v>
      </c>
      <c r="BG593" s="72">
        <v>695.82</v>
      </c>
      <c r="BH593" s="95">
        <v>2896053</v>
      </c>
      <c r="BI593" s="95">
        <v>2374218</v>
      </c>
      <c r="BJ593" s="95">
        <v>646</v>
      </c>
      <c r="BK593" s="95">
        <v>614</v>
      </c>
      <c r="BL593" s="72">
        <v>330.24</v>
      </c>
      <c r="BM593" s="72">
        <v>378.09</v>
      </c>
      <c r="BN593" s="72">
        <v>708.33</v>
      </c>
      <c r="BO593" s="95">
        <v>2567976</v>
      </c>
      <c r="BP593" s="95">
        <v>2781199</v>
      </c>
      <c r="BQ593" s="95">
        <v>648</v>
      </c>
      <c r="BR593" s="95">
        <v>613</v>
      </c>
      <c r="BS593" s="72">
        <v>354.38</v>
      </c>
      <c r="BT593" s="72">
        <v>393.57</v>
      </c>
      <c r="BU593" s="72">
        <v>747.95</v>
      </c>
      <c r="BV593" s="95">
        <v>2713102</v>
      </c>
      <c r="BW593" s="95">
        <v>2833669.29</v>
      </c>
      <c r="BX593" s="95">
        <v>638</v>
      </c>
      <c r="BY593" s="95">
        <v>600</v>
      </c>
      <c r="BZ593" s="95">
        <v>675</v>
      </c>
      <c r="CA593" s="95">
        <v>650</v>
      </c>
      <c r="CB593" s="95">
        <v>631</v>
      </c>
      <c r="CC593" s="95">
        <v>631</v>
      </c>
      <c r="CD593" s="95">
        <v>619</v>
      </c>
      <c r="CE593" s="72">
        <v>650.75523149000003</v>
      </c>
      <c r="CF593" s="72">
        <v>676.59346364999999</v>
      </c>
      <c r="CG593" s="72">
        <v>712.40329333</v>
      </c>
      <c r="CH593" s="72">
        <v>716.50152150999998</v>
      </c>
      <c r="CI593" s="72">
        <v>731.52548966999996</v>
      </c>
      <c r="CJ593" s="96">
        <v>0.94428745290000005</v>
      </c>
      <c r="CK593" s="96">
        <v>1.1446164375000001</v>
      </c>
      <c r="CL593" s="96">
        <v>0.97672204289999998</v>
      </c>
      <c r="CM593" s="96">
        <v>0.98859524889999995</v>
      </c>
      <c r="CN593" s="96">
        <v>1.0224524102000001</v>
      </c>
      <c r="CO593" s="96">
        <v>0.83264111389999995</v>
      </c>
      <c r="CP593" s="96">
        <v>1.2194145851</v>
      </c>
      <c r="CQ593" s="96">
        <v>0.99584056389999998</v>
      </c>
      <c r="CR593" s="96">
        <v>1.2245076723999999</v>
      </c>
      <c r="CS593" s="95">
        <v>613</v>
      </c>
      <c r="CT593" s="95">
        <v>620</v>
      </c>
      <c r="CU593" s="95">
        <v>616</v>
      </c>
      <c r="CV593" s="95">
        <v>622</v>
      </c>
      <c r="CW593" s="95">
        <v>603</v>
      </c>
      <c r="CX593" s="96">
        <v>0.78362518000000003</v>
      </c>
      <c r="CY593" s="96">
        <v>0.78972843599999998</v>
      </c>
      <c r="CZ593" s="96">
        <v>0.88710869199999998</v>
      </c>
      <c r="DA593" s="96">
        <v>0.82681096200000004</v>
      </c>
      <c r="DB593" s="96">
        <v>0.87696442100000005</v>
      </c>
      <c r="DC593">
        <v>2013</v>
      </c>
      <c r="DD593" s="6">
        <v>624</v>
      </c>
      <c r="DE593" s="96">
        <v>2.4488372999999998E-3</v>
      </c>
      <c r="DF593" s="72">
        <v>938.11</v>
      </c>
      <c r="DG593" s="96">
        <v>1</v>
      </c>
      <c r="DH593" s="72">
        <v>938.11</v>
      </c>
      <c r="DI593" s="72">
        <v>682.53763161999996</v>
      </c>
      <c r="DJ593" s="96">
        <v>0.78993670630000001</v>
      </c>
      <c r="DK593" s="72">
        <v>884.42362652999998</v>
      </c>
      <c r="DL593" s="96">
        <v>1.0190612213000001</v>
      </c>
      <c r="DM593" s="72">
        <v>901.28182102000005</v>
      </c>
      <c r="DN593" s="96">
        <v>1</v>
      </c>
      <c r="DO593" s="96">
        <v>8.3669999999999994E-3</v>
      </c>
      <c r="DP593" s="72">
        <v>7.54</v>
      </c>
      <c r="DQ593" s="72">
        <v>893.74</v>
      </c>
      <c r="DR593" t="s">
        <v>477</v>
      </c>
      <c r="DT593" t="s">
        <v>453</v>
      </c>
    </row>
    <row r="594" spans="1:124" x14ac:dyDescent="0.3">
      <c r="A594" t="s">
        <v>478</v>
      </c>
      <c r="B594">
        <v>13360</v>
      </c>
      <c r="C594" s="95">
        <v>853</v>
      </c>
      <c r="D594" s="95">
        <v>2617694</v>
      </c>
      <c r="E594" s="95">
        <v>791</v>
      </c>
      <c r="F594" s="95">
        <v>1923852</v>
      </c>
      <c r="G594" s="95">
        <v>197</v>
      </c>
      <c r="H594" s="95">
        <v>410795</v>
      </c>
      <c r="I594" s="95">
        <v>176</v>
      </c>
      <c r="J594" s="95">
        <v>387872</v>
      </c>
      <c r="K594" s="95">
        <v>817</v>
      </c>
      <c r="L594" s="95">
        <v>2654524</v>
      </c>
      <c r="M594" s="95">
        <v>750</v>
      </c>
      <c r="N594" s="95">
        <v>2069789</v>
      </c>
      <c r="O594" s="95">
        <v>190</v>
      </c>
      <c r="P594" s="95">
        <v>366030</v>
      </c>
      <c r="Q594" s="95">
        <v>168</v>
      </c>
      <c r="R594" s="95">
        <v>453503</v>
      </c>
      <c r="S594" s="95">
        <v>807</v>
      </c>
      <c r="T594" s="95">
        <v>2951658</v>
      </c>
      <c r="U594" s="95">
        <v>745</v>
      </c>
      <c r="V594" s="95">
        <v>2165817</v>
      </c>
      <c r="W594" s="95">
        <v>187</v>
      </c>
      <c r="X594" s="95">
        <v>712715</v>
      </c>
      <c r="Y594" s="95">
        <v>164</v>
      </c>
      <c r="Z594" s="95">
        <v>566312</v>
      </c>
      <c r="AA594" s="95">
        <v>795</v>
      </c>
      <c r="AB594" s="95">
        <v>2342198</v>
      </c>
      <c r="AC594" s="95">
        <v>725</v>
      </c>
      <c r="AD594" s="95">
        <v>2538530</v>
      </c>
      <c r="AE594" s="95">
        <v>189</v>
      </c>
      <c r="AF594" s="95">
        <v>697124</v>
      </c>
      <c r="AG594" s="95">
        <v>169</v>
      </c>
      <c r="AH594" s="95">
        <v>537842</v>
      </c>
      <c r="AI594" s="95">
        <v>805</v>
      </c>
      <c r="AJ594" s="95">
        <v>2369508.23</v>
      </c>
      <c r="AK594" s="95">
        <v>728</v>
      </c>
      <c r="AL594" s="95">
        <v>2401273.92</v>
      </c>
      <c r="AM594" s="95">
        <v>197</v>
      </c>
      <c r="AN594" s="95">
        <v>345796</v>
      </c>
      <c r="AO594" s="95">
        <v>178</v>
      </c>
      <c r="AP594" s="95">
        <v>515596</v>
      </c>
      <c r="AQ594" s="72">
        <v>240.36</v>
      </c>
      <c r="AR594" s="72">
        <v>199.22</v>
      </c>
      <c r="AS594" s="72">
        <v>439.58</v>
      </c>
      <c r="AT594" s="95">
        <v>3028489</v>
      </c>
      <c r="AU594" s="95">
        <v>2311724</v>
      </c>
      <c r="AV594" s="95">
        <v>1050</v>
      </c>
      <c r="AW594" s="95">
        <v>967</v>
      </c>
      <c r="AX594" s="72">
        <v>249.96</v>
      </c>
      <c r="AY594" s="72">
        <v>229.06</v>
      </c>
      <c r="AZ594" s="72">
        <v>479.02</v>
      </c>
      <c r="BA594" s="95">
        <v>3020554</v>
      </c>
      <c r="BB594" s="95">
        <v>2523292</v>
      </c>
      <c r="BC594" s="95">
        <v>1007</v>
      </c>
      <c r="BD594" s="95">
        <v>918</v>
      </c>
      <c r="BE594" s="72">
        <v>307.20999999999998</v>
      </c>
      <c r="BF594" s="72">
        <v>250.47</v>
      </c>
      <c r="BG594" s="72">
        <v>557.67999999999995</v>
      </c>
      <c r="BH594" s="95">
        <v>3664373</v>
      </c>
      <c r="BI594" s="95">
        <v>2732129</v>
      </c>
      <c r="BJ594" s="95">
        <v>994</v>
      </c>
      <c r="BK594" s="95">
        <v>909</v>
      </c>
      <c r="BL594" s="72">
        <v>257.39999999999998</v>
      </c>
      <c r="BM594" s="72">
        <v>286.76</v>
      </c>
      <c r="BN594" s="72">
        <v>544.16</v>
      </c>
      <c r="BO594" s="95">
        <v>3039322</v>
      </c>
      <c r="BP594" s="95">
        <v>3076372</v>
      </c>
      <c r="BQ594" s="95">
        <v>984</v>
      </c>
      <c r="BR594" s="95">
        <v>894</v>
      </c>
      <c r="BS594" s="72">
        <v>225.82</v>
      </c>
      <c r="BT594" s="72">
        <v>268.29000000000002</v>
      </c>
      <c r="BU594" s="72">
        <v>494.11</v>
      </c>
      <c r="BV594" s="95">
        <v>2715304.23</v>
      </c>
      <c r="BW594" s="95">
        <v>2916869.92</v>
      </c>
      <c r="BX594" s="95">
        <v>1002</v>
      </c>
      <c r="BY594" s="95">
        <v>906</v>
      </c>
      <c r="BZ594" s="95">
        <v>1010</v>
      </c>
      <c r="CA594" s="95">
        <v>964</v>
      </c>
      <c r="CB594" s="95">
        <v>953</v>
      </c>
      <c r="CC594" s="95">
        <v>941</v>
      </c>
      <c r="CD594" s="95">
        <v>955</v>
      </c>
      <c r="CE594" s="72">
        <v>650.75523149000003</v>
      </c>
      <c r="CF594" s="72">
        <v>676.59346364999999</v>
      </c>
      <c r="CG594" s="72">
        <v>712.40329333</v>
      </c>
      <c r="CH594" s="72">
        <v>716.50152150999998</v>
      </c>
      <c r="CI594" s="72">
        <v>731.52548966999996</v>
      </c>
      <c r="CJ594" s="96">
        <v>0.67549207249999998</v>
      </c>
      <c r="CK594" s="96">
        <v>0.70798792150000001</v>
      </c>
      <c r="CL594" s="96">
        <v>0.7828150224</v>
      </c>
      <c r="CM594" s="96">
        <v>0.75946803129999996</v>
      </c>
      <c r="CN594" s="96">
        <v>0.67545151459999997</v>
      </c>
      <c r="CO594" s="96">
        <v>0.86320370049999995</v>
      </c>
      <c r="CP594" s="96">
        <v>0.83438348559999997</v>
      </c>
      <c r="CQ594" s="96">
        <v>0.99584056389999998</v>
      </c>
      <c r="CR594" s="96">
        <v>0.83786842669999995</v>
      </c>
      <c r="CS594" s="95">
        <v>993</v>
      </c>
      <c r="CT594" s="95">
        <v>989</v>
      </c>
      <c r="CU594" s="95">
        <v>989</v>
      </c>
      <c r="CV594" s="95">
        <v>959</v>
      </c>
      <c r="CW594" s="95">
        <v>989</v>
      </c>
      <c r="CX594" s="96">
        <v>0.86302699999999999</v>
      </c>
      <c r="CY594" s="96">
        <v>0.85289236899999998</v>
      </c>
      <c r="CZ594" s="96">
        <v>0.89100800800000002</v>
      </c>
      <c r="DA594" s="96">
        <v>0.86467518799999998</v>
      </c>
      <c r="DB594" s="96">
        <v>0.84446128799999998</v>
      </c>
      <c r="DC594">
        <v>2013</v>
      </c>
      <c r="DD594" s="6">
        <v>918.8</v>
      </c>
      <c r="DE594" s="96">
        <v>1.485437E-3</v>
      </c>
      <c r="DF594" s="72">
        <v>642.52</v>
      </c>
      <c r="DG594" s="96">
        <v>1</v>
      </c>
      <c r="DH594" s="72">
        <v>642.52</v>
      </c>
      <c r="DI594" s="72">
        <v>650.45832164000001</v>
      </c>
      <c r="DJ594" s="96">
        <v>0.95854055729999998</v>
      </c>
      <c r="DK594" s="72">
        <v>642.84911838999994</v>
      </c>
      <c r="DL594" s="96">
        <v>1.0190612213000001</v>
      </c>
      <c r="DM594" s="72">
        <v>655.10260772000004</v>
      </c>
      <c r="DN594" s="96">
        <v>1</v>
      </c>
      <c r="DO594" s="96">
        <v>4.6800000000000001E-3</v>
      </c>
      <c r="DP594" s="72">
        <v>3.07</v>
      </c>
      <c r="DQ594" s="72">
        <v>652.03</v>
      </c>
      <c r="DR594" t="s">
        <v>478</v>
      </c>
      <c r="DT594" t="s">
        <v>453</v>
      </c>
    </row>
    <row r="595" spans="1:124" x14ac:dyDescent="0.3">
      <c r="A595" t="s">
        <v>479</v>
      </c>
      <c r="B595">
        <v>13370</v>
      </c>
      <c r="C595" s="95">
        <v>2404</v>
      </c>
      <c r="D595" s="95">
        <v>7299177</v>
      </c>
      <c r="E595" s="95">
        <v>2310</v>
      </c>
      <c r="F595" s="95">
        <v>6020199</v>
      </c>
      <c r="G595" s="95">
        <v>375</v>
      </c>
      <c r="H595" s="95">
        <v>489510</v>
      </c>
      <c r="I595" s="95">
        <v>316</v>
      </c>
      <c r="J595" s="95">
        <v>806664</v>
      </c>
      <c r="K595" s="95">
        <v>2315</v>
      </c>
      <c r="L595" s="95">
        <v>8038468</v>
      </c>
      <c r="M595" s="95">
        <v>2205</v>
      </c>
      <c r="N595" s="95">
        <v>6181103</v>
      </c>
      <c r="O595" s="95">
        <v>375</v>
      </c>
      <c r="P595" s="95">
        <v>407268</v>
      </c>
      <c r="Q595" s="95">
        <v>308</v>
      </c>
      <c r="R595" s="95">
        <v>791596</v>
      </c>
      <c r="S595" s="95">
        <v>2246</v>
      </c>
      <c r="T595" s="95">
        <v>7892458</v>
      </c>
      <c r="U595" s="95">
        <v>2126</v>
      </c>
      <c r="V595" s="95">
        <v>6053863</v>
      </c>
      <c r="W595" s="95">
        <v>401</v>
      </c>
      <c r="X595" s="95">
        <v>740951</v>
      </c>
      <c r="Y595" s="95">
        <v>332</v>
      </c>
      <c r="Z595" s="95">
        <v>1024030</v>
      </c>
      <c r="AA595" s="95">
        <v>2180</v>
      </c>
      <c r="AB595" s="95">
        <v>6055516</v>
      </c>
      <c r="AC595" s="95">
        <v>2047</v>
      </c>
      <c r="AD595" s="95">
        <v>6202045</v>
      </c>
      <c r="AE595" s="95">
        <v>410</v>
      </c>
      <c r="AF595" s="95">
        <v>1035256</v>
      </c>
      <c r="AG595" s="95">
        <v>336</v>
      </c>
      <c r="AH595" s="95">
        <v>1186349</v>
      </c>
      <c r="AI595" s="95">
        <v>2196</v>
      </c>
      <c r="AJ595" s="95">
        <v>6890113.75</v>
      </c>
      <c r="AK595" s="95">
        <v>2034</v>
      </c>
      <c r="AL595" s="95">
        <v>6388839.25</v>
      </c>
      <c r="AM595" s="95">
        <v>416</v>
      </c>
      <c r="AN595" s="95">
        <v>1249611</v>
      </c>
      <c r="AO595" s="95">
        <v>346</v>
      </c>
      <c r="AP595" s="95">
        <v>1126757.26</v>
      </c>
      <c r="AQ595" s="72">
        <v>233.56</v>
      </c>
      <c r="AR595" s="72">
        <v>216.64</v>
      </c>
      <c r="AS595" s="72">
        <v>450.2</v>
      </c>
      <c r="AT595" s="95">
        <v>7788687</v>
      </c>
      <c r="AU595" s="95">
        <v>6826863</v>
      </c>
      <c r="AV595" s="95">
        <v>2779</v>
      </c>
      <c r="AW595" s="95">
        <v>2626</v>
      </c>
      <c r="AX595" s="72">
        <v>261.64</v>
      </c>
      <c r="AY595" s="72">
        <v>231.22</v>
      </c>
      <c r="AZ595" s="72">
        <v>492.86</v>
      </c>
      <c r="BA595" s="95">
        <v>8445736</v>
      </c>
      <c r="BB595" s="95">
        <v>6972699</v>
      </c>
      <c r="BC595" s="95">
        <v>2690</v>
      </c>
      <c r="BD595" s="95">
        <v>2513</v>
      </c>
      <c r="BE595" s="72">
        <v>271.8</v>
      </c>
      <c r="BF595" s="72">
        <v>239.96</v>
      </c>
      <c r="BG595" s="72">
        <v>511.76</v>
      </c>
      <c r="BH595" s="95">
        <v>8633409</v>
      </c>
      <c r="BI595" s="95">
        <v>7077893</v>
      </c>
      <c r="BJ595" s="95">
        <v>2647</v>
      </c>
      <c r="BK595" s="95">
        <v>2458</v>
      </c>
      <c r="BL595" s="72">
        <v>228.15</v>
      </c>
      <c r="BM595" s="72">
        <v>258.37</v>
      </c>
      <c r="BN595" s="72">
        <v>486.52</v>
      </c>
      <c r="BO595" s="95">
        <v>7090772</v>
      </c>
      <c r="BP595" s="95">
        <v>7388394</v>
      </c>
      <c r="BQ595" s="95">
        <v>2590</v>
      </c>
      <c r="BR595" s="95">
        <v>2383</v>
      </c>
      <c r="BS595" s="72">
        <v>259.69</v>
      </c>
      <c r="BT595" s="72">
        <v>263.14999999999998</v>
      </c>
      <c r="BU595" s="72">
        <v>522.84</v>
      </c>
      <c r="BV595" s="95">
        <v>8139724.75</v>
      </c>
      <c r="BW595" s="95">
        <v>7515596.5099999998</v>
      </c>
      <c r="BX595" s="95">
        <v>2612</v>
      </c>
      <c r="BY595" s="95">
        <v>2380</v>
      </c>
      <c r="BZ595" s="95">
        <v>2706</v>
      </c>
      <c r="CA595" s="95">
        <v>2605</v>
      </c>
      <c r="CB595" s="95">
        <v>2556</v>
      </c>
      <c r="CC595" s="95">
        <v>2492</v>
      </c>
      <c r="CD595" s="95">
        <v>2499</v>
      </c>
      <c r="CE595" s="72">
        <v>650.75523149000003</v>
      </c>
      <c r="CF595" s="72">
        <v>676.59346364999999</v>
      </c>
      <c r="CG595" s="72">
        <v>712.40329333</v>
      </c>
      <c r="CH595" s="72">
        <v>716.50152150999998</v>
      </c>
      <c r="CI595" s="72">
        <v>731.52548966999996</v>
      </c>
      <c r="CJ595" s="96">
        <v>0.69181157250000003</v>
      </c>
      <c r="CK595" s="96">
        <v>0.72844333630000002</v>
      </c>
      <c r="CL595" s="96">
        <v>0.71835715079999996</v>
      </c>
      <c r="CM595" s="96">
        <v>0.67902158670000001</v>
      </c>
      <c r="CN595" s="96">
        <v>0.71472560750000003</v>
      </c>
      <c r="CO595" s="96">
        <v>0.87393074319999997</v>
      </c>
      <c r="CP595" s="96">
        <v>0.80838425270000003</v>
      </c>
      <c r="CQ595" s="96">
        <v>0.99584056389999998</v>
      </c>
      <c r="CR595" s="96">
        <v>0.81176060360000002</v>
      </c>
      <c r="CS595" s="95">
        <v>2625</v>
      </c>
      <c r="CT595" s="95">
        <v>2585</v>
      </c>
      <c r="CU595" s="95">
        <v>2533</v>
      </c>
      <c r="CV595" s="95">
        <v>2490</v>
      </c>
      <c r="CW595" s="95">
        <v>2508</v>
      </c>
      <c r="CX595" s="96">
        <v>0.89695904699999995</v>
      </c>
      <c r="CY595" s="96">
        <v>0.88246760999999996</v>
      </c>
      <c r="CZ595" s="96">
        <v>0.87023561400000005</v>
      </c>
      <c r="DA595" s="96">
        <v>0.86010710899999998</v>
      </c>
      <c r="DB595" s="96">
        <v>0.85848557299999995</v>
      </c>
      <c r="DC595">
        <v>2013</v>
      </c>
      <c r="DD595" s="6">
        <v>2472</v>
      </c>
      <c r="DE595" s="96">
        <v>8.9846070000000004E-4</v>
      </c>
      <c r="DF595" s="72">
        <v>622.86</v>
      </c>
      <c r="DG595" s="96">
        <v>1</v>
      </c>
      <c r="DH595" s="72">
        <v>622.86</v>
      </c>
      <c r="DI595" s="72">
        <v>682.53763161999996</v>
      </c>
      <c r="DJ595" s="96">
        <v>1</v>
      </c>
      <c r="DK595" s="72">
        <v>622.86</v>
      </c>
      <c r="DL595" s="96">
        <v>1</v>
      </c>
      <c r="DM595" s="72">
        <v>622.86</v>
      </c>
      <c r="DN595" s="96">
        <v>1</v>
      </c>
      <c r="DO595" s="96">
        <v>2.7850000000000001E-3</v>
      </c>
      <c r="DP595" s="72">
        <v>1.73</v>
      </c>
      <c r="DQ595" s="72">
        <v>621.13</v>
      </c>
      <c r="DR595" t="s">
        <v>479</v>
      </c>
      <c r="DT595" t="s">
        <v>453</v>
      </c>
    </row>
    <row r="596" spans="1:124" x14ac:dyDescent="0.3">
      <c r="A596" t="s">
        <v>480</v>
      </c>
      <c r="B596">
        <v>13380</v>
      </c>
      <c r="C596" s="95">
        <v>723</v>
      </c>
      <c r="D596" s="95">
        <v>2113122</v>
      </c>
      <c r="E596" s="95">
        <v>702</v>
      </c>
      <c r="F596" s="95">
        <v>1880086</v>
      </c>
      <c r="G596" s="95">
        <v>111</v>
      </c>
      <c r="H596" s="95">
        <v>563804</v>
      </c>
      <c r="I596" s="95">
        <v>102</v>
      </c>
      <c r="J596" s="95">
        <v>291795</v>
      </c>
      <c r="K596" s="95">
        <v>669</v>
      </c>
      <c r="L596" s="95">
        <v>2434403</v>
      </c>
      <c r="M596" s="95">
        <v>646</v>
      </c>
      <c r="N596" s="95">
        <v>1774894</v>
      </c>
      <c r="O596" s="95">
        <v>101</v>
      </c>
      <c r="P596" s="95">
        <v>230525</v>
      </c>
      <c r="Q596" s="95">
        <v>92</v>
      </c>
      <c r="R596" s="95">
        <v>286787</v>
      </c>
      <c r="S596" s="95">
        <v>629</v>
      </c>
      <c r="T596" s="95">
        <v>2281111</v>
      </c>
      <c r="U596" s="95">
        <v>607</v>
      </c>
      <c r="V596" s="95">
        <v>1977058</v>
      </c>
      <c r="W596" s="95">
        <v>100</v>
      </c>
      <c r="X596" s="95">
        <v>298666</v>
      </c>
      <c r="Y596" s="95">
        <v>91</v>
      </c>
      <c r="Z596" s="95">
        <v>373331</v>
      </c>
      <c r="AA596" s="95">
        <v>632</v>
      </c>
      <c r="AB596" s="95">
        <v>1918409</v>
      </c>
      <c r="AC596" s="95">
        <v>602</v>
      </c>
      <c r="AD596" s="95">
        <v>2205627</v>
      </c>
      <c r="AE596" s="95">
        <v>95</v>
      </c>
      <c r="AF596" s="95">
        <v>350143</v>
      </c>
      <c r="AG596" s="95">
        <v>84</v>
      </c>
      <c r="AH596" s="95">
        <v>346432</v>
      </c>
      <c r="AI596" s="95">
        <v>622</v>
      </c>
      <c r="AJ596" s="95">
        <v>1806282.6</v>
      </c>
      <c r="AK596" s="95">
        <v>587</v>
      </c>
      <c r="AL596" s="95">
        <v>1984177.29</v>
      </c>
      <c r="AM596" s="95">
        <v>96</v>
      </c>
      <c r="AN596" s="95">
        <v>195730</v>
      </c>
      <c r="AO596" s="95">
        <v>84</v>
      </c>
      <c r="AP596" s="95">
        <v>282950.15999999997</v>
      </c>
      <c r="AQ596" s="72">
        <v>267.48</v>
      </c>
      <c r="AR596" s="72">
        <v>225.11</v>
      </c>
      <c r="AS596" s="72">
        <v>492.59</v>
      </c>
      <c r="AT596" s="95">
        <v>2676926</v>
      </c>
      <c r="AU596" s="95">
        <v>2171881</v>
      </c>
      <c r="AV596" s="95">
        <v>834</v>
      </c>
      <c r="AW596" s="95">
        <v>804</v>
      </c>
      <c r="AX596" s="72">
        <v>288.41000000000003</v>
      </c>
      <c r="AY596" s="72">
        <v>232.8</v>
      </c>
      <c r="AZ596" s="72">
        <v>521.21</v>
      </c>
      <c r="BA596" s="95">
        <v>2664928</v>
      </c>
      <c r="BB596" s="95">
        <v>2061681</v>
      </c>
      <c r="BC596" s="95">
        <v>770</v>
      </c>
      <c r="BD596" s="95">
        <v>738</v>
      </c>
      <c r="BE596" s="72">
        <v>294.89999999999998</v>
      </c>
      <c r="BF596" s="72">
        <v>280.61</v>
      </c>
      <c r="BG596" s="72">
        <v>575.51</v>
      </c>
      <c r="BH596" s="95">
        <v>2579777</v>
      </c>
      <c r="BI596" s="95">
        <v>2350389</v>
      </c>
      <c r="BJ596" s="95">
        <v>729</v>
      </c>
      <c r="BK596" s="95">
        <v>698</v>
      </c>
      <c r="BL596" s="72">
        <v>260.04000000000002</v>
      </c>
      <c r="BM596" s="72">
        <v>310.02</v>
      </c>
      <c r="BN596" s="72">
        <v>570.05999999999995</v>
      </c>
      <c r="BO596" s="95">
        <v>2268552</v>
      </c>
      <c r="BP596" s="95">
        <v>2552059</v>
      </c>
      <c r="BQ596" s="95">
        <v>727</v>
      </c>
      <c r="BR596" s="95">
        <v>686</v>
      </c>
      <c r="BS596" s="72">
        <v>232.36</v>
      </c>
      <c r="BT596" s="72">
        <v>281.56</v>
      </c>
      <c r="BU596" s="72">
        <v>513.91999999999996</v>
      </c>
      <c r="BV596" s="95">
        <v>2002012.6</v>
      </c>
      <c r="BW596" s="95">
        <v>2267127.4500000002</v>
      </c>
      <c r="BX596" s="95">
        <v>718</v>
      </c>
      <c r="BY596" s="95">
        <v>671</v>
      </c>
      <c r="BZ596" s="95">
        <v>820</v>
      </c>
      <c r="CA596" s="95">
        <v>755</v>
      </c>
      <c r="CB596" s="95">
        <v>714</v>
      </c>
      <c r="CC596" s="95">
        <v>708</v>
      </c>
      <c r="CD596" s="95">
        <v>695</v>
      </c>
      <c r="CE596" s="72">
        <v>650.75523149000003</v>
      </c>
      <c r="CF596" s="72">
        <v>676.59346364999999</v>
      </c>
      <c r="CG596" s="72">
        <v>712.40329333</v>
      </c>
      <c r="CH596" s="72">
        <v>716.50152150999998</v>
      </c>
      <c r="CI596" s="72">
        <v>731.52548966999996</v>
      </c>
      <c r="CJ596" s="96">
        <v>0.75695127159999998</v>
      </c>
      <c r="CK596" s="96">
        <v>0.770344421</v>
      </c>
      <c r="CL596" s="96">
        <v>0.80784298080000005</v>
      </c>
      <c r="CM596" s="96">
        <v>0.79561589600000004</v>
      </c>
      <c r="CN596" s="96">
        <v>0.70253191069999998</v>
      </c>
      <c r="CO596" s="96">
        <v>0.8038284067</v>
      </c>
      <c r="CP596" s="96">
        <v>0.95375740600000003</v>
      </c>
      <c r="CQ596" s="96">
        <v>0.99584056389999998</v>
      </c>
      <c r="CR596" s="96">
        <v>0.95774093199999999</v>
      </c>
      <c r="CS596" s="95">
        <v>880</v>
      </c>
      <c r="CT596" s="95">
        <v>819</v>
      </c>
      <c r="CU596" s="95">
        <v>787</v>
      </c>
      <c r="CV596" s="95">
        <v>779</v>
      </c>
      <c r="CW596" s="95">
        <v>774</v>
      </c>
      <c r="CX596" s="96">
        <v>0.77523205299999998</v>
      </c>
      <c r="CY596" s="96">
        <v>0.82222813800000005</v>
      </c>
      <c r="CZ596" s="96">
        <v>0.81008860299999996</v>
      </c>
      <c r="DA596" s="96">
        <v>0.79622134300000003</v>
      </c>
      <c r="DB596" s="96">
        <v>0.81816243700000002</v>
      </c>
      <c r="DC596">
        <v>2013</v>
      </c>
      <c r="DD596" s="6">
        <v>719.4</v>
      </c>
      <c r="DE596" s="96">
        <v>3.7213519999999998E-3</v>
      </c>
      <c r="DF596" s="72">
        <v>732.8</v>
      </c>
      <c r="DG596" s="96">
        <v>1</v>
      </c>
      <c r="DH596" s="72">
        <v>732.8</v>
      </c>
      <c r="DI596" s="72">
        <v>705.60910737999995</v>
      </c>
      <c r="DJ596" s="96">
        <v>0.84817451030000002</v>
      </c>
      <c r="DK596" s="72">
        <v>728.67172941000001</v>
      </c>
      <c r="DL596" s="96">
        <v>1.0190612213000001</v>
      </c>
      <c r="DM596" s="72">
        <v>742.56110251999996</v>
      </c>
      <c r="DN596" s="96">
        <v>1</v>
      </c>
      <c r="DO596" s="96">
        <v>1.1691E-2</v>
      </c>
      <c r="DP596" s="72">
        <v>8.68</v>
      </c>
      <c r="DQ596" s="72">
        <v>733.88</v>
      </c>
      <c r="DR596" t="s">
        <v>480</v>
      </c>
      <c r="DT596" t="s">
        <v>453</v>
      </c>
    </row>
    <row r="597" spans="1:124" x14ac:dyDescent="0.3">
      <c r="A597" t="s">
        <v>481</v>
      </c>
      <c r="B597">
        <v>13390</v>
      </c>
      <c r="C597" s="95">
        <v>2175</v>
      </c>
      <c r="D597" s="95">
        <v>9731120</v>
      </c>
      <c r="E597" s="95">
        <v>2115</v>
      </c>
      <c r="F597" s="95">
        <v>7152187</v>
      </c>
      <c r="G597" s="95">
        <v>590</v>
      </c>
      <c r="H597" s="95">
        <v>1701363</v>
      </c>
      <c r="I597" s="95">
        <v>529</v>
      </c>
      <c r="J597" s="95">
        <v>1708451</v>
      </c>
      <c r="K597" s="95">
        <v>2068</v>
      </c>
      <c r="L597" s="95">
        <v>9109472</v>
      </c>
      <c r="M597" s="95">
        <v>2004</v>
      </c>
      <c r="N597" s="95">
        <v>6974802</v>
      </c>
      <c r="O597" s="95">
        <v>562</v>
      </c>
      <c r="P597" s="95">
        <v>1555126</v>
      </c>
      <c r="Q597" s="95">
        <v>495</v>
      </c>
      <c r="R597" s="95">
        <v>1781475</v>
      </c>
      <c r="S597" s="95">
        <v>1988</v>
      </c>
      <c r="T597" s="95">
        <v>8011605</v>
      </c>
      <c r="U597" s="95">
        <v>1917</v>
      </c>
      <c r="V597" s="95">
        <v>6732780</v>
      </c>
      <c r="W597" s="95">
        <v>549</v>
      </c>
      <c r="X597" s="95">
        <v>1307020</v>
      </c>
      <c r="Y597" s="95">
        <v>483</v>
      </c>
      <c r="Z597" s="95">
        <v>1480236</v>
      </c>
      <c r="AA597" s="95">
        <v>1903</v>
      </c>
      <c r="AB597" s="95">
        <v>8385719</v>
      </c>
      <c r="AC597" s="95">
        <v>1823</v>
      </c>
      <c r="AD597" s="95">
        <v>7333888</v>
      </c>
      <c r="AE597" s="95">
        <v>516</v>
      </c>
      <c r="AF597" s="95">
        <v>1315482</v>
      </c>
      <c r="AG597" s="95">
        <v>453</v>
      </c>
      <c r="AH597" s="95">
        <v>1558745</v>
      </c>
      <c r="AI597" s="95">
        <v>1860</v>
      </c>
      <c r="AJ597" s="95">
        <v>8067034</v>
      </c>
      <c r="AK597" s="95">
        <v>1767</v>
      </c>
      <c r="AL597" s="95">
        <v>7191166.6900000004</v>
      </c>
      <c r="AM597" s="95">
        <v>505</v>
      </c>
      <c r="AN597" s="95">
        <v>1167320</v>
      </c>
      <c r="AO597" s="95">
        <v>444</v>
      </c>
      <c r="AP597" s="95">
        <v>1380811</v>
      </c>
      <c r="AQ597" s="72">
        <v>344.56</v>
      </c>
      <c r="AR597" s="72">
        <v>279.27</v>
      </c>
      <c r="AS597" s="72">
        <v>623.83000000000004</v>
      </c>
      <c r="AT597" s="95">
        <v>11432483</v>
      </c>
      <c r="AU597" s="95">
        <v>8860638</v>
      </c>
      <c r="AV597" s="95">
        <v>2765</v>
      </c>
      <c r="AW597" s="95">
        <v>2644</v>
      </c>
      <c r="AX597" s="72">
        <v>337.92</v>
      </c>
      <c r="AY597" s="72">
        <v>291.99</v>
      </c>
      <c r="AZ597" s="72">
        <v>629.91</v>
      </c>
      <c r="BA597" s="95">
        <v>10664598</v>
      </c>
      <c r="BB597" s="95">
        <v>8756277</v>
      </c>
      <c r="BC597" s="95">
        <v>2630</v>
      </c>
      <c r="BD597" s="95">
        <v>2499</v>
      </c>
      <c r="BE597" s="72">
        <v>306.08999999999997</v>
      </c>
      <c r="BF597" s="72">
        <v>285.17</v>
      </c>
      <c r="BG597" s="72">
        <v>591.26</v>
      </c>
      <c r="BH597" s="95">
        <v>9318625</v>
      </c>
      <c r="BI597" s="95">
        <v>8213016</v>
      </c>
      <c r="BJ597" s="95">
        <v>2537</v>
      </c>
      <c r="BK597" s="95">
        <v>2400</v>
      </c>
      <c r="BL597" s="72">
        <v>334.2</v>
      </c>
      <c r="BM597" s="72">
        <v>325.58999999999997</v>
      </c>
      <c r="BN597" s="72">
        <v>659.79</v>
      </c>
      <c r="BO597" s="95">
        <v>9701201</v>
      </c>
      <c r="BP597" s="95">
        <v>8892633</v>
      </c>
      <c r="BQ597" s="95">
        <v>2419</v>
      </c>
      <c r="BR597" s="95">
        <v>2276</v>
      </c>
      <c r="BS597" s="72">
        <v>325.38</v>
      </c>
      <c r="BT597" s="72">
        <v>323.08</v>
      </c>
      <c r="BU597" s="72">
        <v>648.46</v>
      </c>
      <c r="BV597" s="95">
        <v>9234354</v>
      </c>
      <c r="BW597" s="95">
        <v>8571977.6899999995</v>
      </c>
      <c r="BX597" s="95">
        <v>2365</v>
      </c>
      <c r="BY597" s="95">
        <v>2211</v>
      </c>
      <c r="BZ597" s="95">
        <v>2707</v>
      </c>
      <c r="CA597" s="95">
        <v>2567</v>
      </c>
      <c r="CB597" s="95">
        <v>2471</v>
      </c>
      <c r="CC597" s="95">
        <v>2351</v>
      </c>
      <c r="CD597" s="95">
        <v>2290</v>
      </c>
      <c r="CE597" s="72">
        <v>650.75523149000003</v>
      </c>
      <c r="CF597" s="72">
        <v>676.59346364999999</v>
      </c>
      <c r="CG597" s="72">
        <v>712.40329333</v>
      </c>
      <c r="CH597" s="72">
        <v>716.50152150999998</v>
      </c>
      <c r="CI597" s="72">
        <v>731.52548966999996</v>
      </c>
      <c r="CJ597" s="96">
        <v>0.95862464079999998</v>
      </c>
      <c r="CK597" s="96">
        <v>0.93100219529999995</v>
      </c>
      <c r="CL597" s="96">
        <v>0.82995124470000003</v>
      </c>
      <c r="CM597" s="96">
        <v>0.92084940530000003</v>
      </c>
      <c r="CN597" s="96">
        <v>0.88644894699999999</v>
      </c>
      <c r="CO597" s="96">
        <v>0.96013602580000001</v>
      </c>
      <c r="CP597" s="96">
        <v>0.94296564469999999</v>
      </c>
      <c r="CQ597" s="96">
        <v>0.99584056389999998</v>
      </c>
      <c r="CR597" s="96">
        <v>0.94690409720000002</v>
      </c>
      <c r="CS597" s="95">
        <v>2666</v>
      </c>
      <c r="CT597" s="95">
        <v>2519</v>
      </c>
      <c r="CU597" s="95">
        <v>2425</v>
      </c>
      <c r="CV597" s="95">
        <v>2323</v>
      </c>
      <c r="CW597" s="95">
        <v>2261</v>
      </c>
      <c r="CX597" s="96">
        <v>0.96760161700000002</v>
      </c>
      <c r="CY597" s="96">
        <v>0.95696282600000004</v>
      </c>
      <c r="CZ597" s="96">
        <v>0.94476770099999996</v>
      </c>
      <c r="DA597" s="96">
        <v>0.93954662300000003</v>
      </c>
      <c r="DB597" s="96">
        <v>0.99250550599999998</v>
      </c>
      <c r="DC597">
        <v>2013</v>
      </c>
      <c r="DD597" s="6">
        <v>2406</v>
      </c>
      <c r="DE597" s="96">
        <v>1.2726250999999999E-3</v>
      </c>
      <c r="DF597" s="72">
        <v>726.29</v>
      </c>
      <c r="DG597" s="96">
        <v>1</v>
      </c>
      <c r="DH597" s="72">
        <v>726.29</v>
      </c>
      <c r="DI597" s="72">
        <v>682.53763161999996</v>
      </c>
      <c r="DJ597" s="96">
        <v>1</v>
      </c>
      <c r="DK597" s="72">
        <v>726.29</v>
      </c>
      <c r="DL597" s="96">
        <v>1</v>
      </c>
      <c r="DM597" s="72">
        <v>726.29</v>
      </c>
      <c r="DN597" s="96">
        <v>1</v>
      </c>
      <c r="DO597" s="96">
        <v>3.9969999999999997E-3</v>
      </c>
      <c r="DP597" s="72">
        <v>2.9</v>
      </c>
      <c r="DQ597" s="72">
        <v>723.39</v>
      </c>
      <c r="DR597" t="s">
        <v>481</v>
      </c>
      <c r="DT597" t="s">
        <v>453</v>
      </c>
    </row>
    <row r="598" spans="1:124" x14ac:dyDescent="0.3">
      <c r="A598" t="s">
        <v>482</v>
      </c>
      <c r="B598">
        <v>13400</v>
      </c>
      <c r="C598" s="95">
        <v>523</v>
      </c>
      <c r="D598" s="95">
        <v>1810035</v>
      </c>
      <c r="E598" s="95">
        <v>505</v>
      </c>
      <c r="F598" s="95">
        <v>1659020</v>
      </c>
      <c r="G598" s="95">
        <v>75</v>
      </c>
      <c r="H598" s="95">
        <v>81445</v>
      </c>
      <c r="I598" s="95">
        <v>73</v>
      </c>
      <c r="J598" s="95">
        <v>196969</v>
      </c>
      <c r="K598" s="95">
        <v>517</v>
      </c>
      <c r="L598" s="95">
        <v>1964270</v>
      </c>
      <c r="M598" s="95">
        <v>497</v>
      </c>
      <c r="N598" s="95">
        <v>1850370</v>
      </c>
      <c r="O598" s="95">
        <v>79</v>
      </c>
      <c r="P598" s="95">
        <v>303123</v>
      </c>
      <c r="Q598" s="95">
        <v>75</v>
      </c>
      <c r="R598" s="95">
        <v>300222</v>
      </c>
      <c r="S598" s="95">
        <v>540</v>
      </c>
      <c r="T598" s="95">
        <v>2102063</v>
      </c>
      <c r="U598" s="95">
        <v>514</v>
      </c>
      <c r="V598" s="95">
        <v>1946624</v>
      </c>
      <c r="W598" s="95">
        <v>73</v>
      </c>
      <c r="X598" s="95">
        <v>209724</v>
      </c>
      <c r="Y598" s="95">
        <v>68</v>
      </c>
      <c r="Z598" s="95">
        <v>225182</v>
      </c>
      <c r="AA598" s="95">
        <v>534</v>
      </c>
      <c r="AB598" s="95">
        <v>2263926</v>
      </c>
      <c r="AC598" s="95">
        <v>501</v>
      </c>
      <c r="AD598" s="95">
        <v>2116213</v>
      </c>
      <c r="AE598" s="95">
        <v>76</v>
      </c>
      <c r="AF598" s="95">
        <v>260858</v>
      </c>
      <c r="AG598" s="95">
        <v>72</v>
      </c>
      <c r="AH598" s="95">
        <v>271414</v>
      </c>
      <c r="AI598" s="95">
        <v>580</v>
      </c>
      <c r="AJ598" s="95">
        <v>2076721</v>
      </c>
      <c r="AK598" s="95">
        <v>545</v>
      </c>
      <c r="AL598" s="95">
        <v>2416197</v>
      </c>
      <c r="AM598" s="95">
        <v>83</v>
      </c>
      <c r="AN598" s="95">
        <v>191464</v>
      </c>
      <c r="AO598" s="95">
        <v>78</v>
      </c>
      <c r="AP598" s="95">
        <v>398490</v>
      </c>
      <c r="AQ598" s="72">
        <v>263.58</v>
      </c>
      <c r="AR598" s="72">
        <v>267.58999999999997</v>
      </c>
      <c r="AS598" s="72">
        <v>531.16999999999996</v>
      </c>
      <c r="AT598" s="95">
        <v>1891480</v>
      </c>
      <c r="AU598" s="95">
        <v>1855989</v>
      </c>
      <c r="AV598" s="95">
        <v>598</v>
      </c>
      <c r="AW598" s="95">
        <v>578</v>
      </c>
      <c r="AX598" s="72">
        <v>317.02999999999997</v>
      </c>
      <c r="AY598" s="72">
        <v>313.31</v>
      </c>
      <c r="AZ598" s="72">
        <v>630.34</v>
      </c>
      <c r="BA598" s="95">
        <v>2267393</v>
      </c>
      <c r="BB598" s="95">
        <v>2150592</v>
      </c>
      <c r="BC598" s="95">
        <v>596</v>
      </c>
      <c r="BD598" s="95">
        <v>572</v>
      </c>
      <c r="BE598" s="72">
        <v>314.27</v>
      </c>
      <c r="BF598" s="72">
        <v>310.97000000000003</v>
      </c>
      <c r="BG598" s="72">
        <v>625.24</v>
      </c>
      <c r="BH598" s="95">
        <v>2311787</v>
      </c>
      <c r="BI598" s="95">
        <v>2171806</v>
      </c>
      <c r="BJ598" s="95">
        <v>613</v>
      </c>
      <c r="BK598" s="95">
        <v>582</v>
      </c>
      <c r="BL598" s="72">
        <v>344.92</v>
      </c>
      <c r="BM598" s="72">
        <v>347.24</v>
      </c>
      <c r="BN598" s="72">
        <v>692.16</v>
      </c>
      <c r="BO598" s="95">
        <v>2524784</v>
      </c>
      <c r="BP598" s="95">
        <v>2387627</v>
      </c>
      <c r="BQ598" s="95">
        <v>610</v>
      </c>
      <c r="BR598" s="95">
        <v>573</v>
      </c>
      <c r="BS598" s="72">
        <v>285.08999999999997</v>
      </c>
      <c r="BT598" s="72">
        <v>376.5</v>
      </c>
      <c r="BU598" s="72">
        <v>661.59</v>
      </c>
      <c r="BV598" s="95">
        <v>2268185</v>
      </c>
      <c r="BW598" s="95">
        <v>2814687</v>
      </c>
      <c r="BX598" s="95">
        <v>663</v>
      </c>
      <c r="BY598" s="95">
        <v>623</v>
      </c>
      <c r="BZ598" s="95">
        <v>588</v>
      </c>
      <c r="CA598" s="95">
        <v>584</v>
      </c>
      <c r="CB598" s="95">
        <v>598</v>
      </c>
      <c r="CC598" s="95">
        <v>592</v>
      </c>
      <c r="CD598" s="95">
        <v>643</v>
      </c>
      <c r="CE598" s="72">
        <v>650.75523149000003</v>
      </c>
      <c r="CF598" s="72">
        <v>676.59346364999999</v>
      </c>
      <c r="CG598" s="72">
        <v>712.40329333</v>
      </c>
      <c r="CH598" s="72">
        <v>716.50152150999998</v>
      </c>
      <c r="CI598" s="72">
        <v>731.52548966999996</v>
      </c>
      <c r="CJ598" s="96">
        <v>0.81623623489999997</v>
      </c>
      <c r="CK598" s="96">
        <v>0.9316377321</v>
      </c>
      <c r="CL598" s="96">
        <v>0.87764894670000004</v>
      </c>
      <c r="CM598" s="96">
        <v>0.96602725769999997</v>
      </c>
      <c r="CN598" s="96">
        <v>0.90439774049999999</v>
      </c>
      <c r="CO598" s="96">
        <v>0.76274760620000004</v>
      </c>
      <c r="CP598" s="96">
        <v>1.1788822082999999</v>
      </c>
      <c r="CQ598" s="96">
        <v>0.99584056389999998</v>
      </c>
      <c r="CR598" s="96">
        <v>1.1838060053999999</v>
      </c>
      <c r="CS598" s="95">
        <v>634</v>
      </c>
      <c r="CT598" s="95">
        <v>638</v>
      </c>
      <c r="CU598" s="95">
        <v>652</v>
      </c>
      <c r="CV598" s="95">
        <v>639</v>
      </c>
      <c r="CW598" s="95">
        <v>665</v>
      </c>
      <c r="CX598" s="96">
        <v>0.78405842199999998</v>
      </c>
      <c r="CY598" s="96">
        <v>0.77287353999999997</v>
      </c>
      <c r="CZ598" s="96">
        <v>0.71664715599999995</v>
      </c>
      <c r="DA598" s="96">
        <v>0.76936819300000003</v>
      </c>
      <c r="DB598" s="96">
        <v>0.771552923</v>
      </c>
      <c r="DC598">
        <v>2013</v>
      </c>
      <c r="DD598" s="6">
        <v>585.6</v>
      </c>
      <c r="DE598" s="96">
        <v>1.9664523000000001E-3</v>
      </c>
      <c r="DF598" s="72">
        <v>907.36</v>
      </c>
      <c r="DG598" s="96">
        <v>1</v>
      </c>
      <c r="DH598" s="72">
        <v>907.36</v>
      </c>
      <c r="DI598" s="72">
        <v>682.53763161999996</v>
      </c>
      <c r="DJ598" s="96">
        <v>0.76524505880000004</v>
      </c>
      <c r="DK598" s="72">
        <v>854.58183813000005</v>
      </c>
      <c r="DL598" s="96">
        <v>1.0190612213000001</v>
      </c>
      <c r="DM598" s="72">
        <v>870.87121169</v>
      </c>
      <c r="DN598" s="96">
        <v>1</v>
      </c>
      <c r="DO598" s="96">
        <v>6.3489999999999996E-3</v>
      </c>
      <c r="DP598" s="72">
        <v>5.53</v>
      </c>
      <c r="DQ598" s="72">
        <v>865.34</v>
      </c>
      <c r="DR598" t="s">
        <v>482</v>
      </c>
      <c r="DT598" t="s">
        <v>453</v>
      </c>
    </row>
    <row r="599" spans="1:124" x14ac:dyDescent="0.3">
      <c r="A599" t="s">
        <v>483</v>
      </c>
      <c r="B599">
        <v>13410</v>
      </c>
      <c r="C599" s="95">
        <v>9330</v>
      </c>
      <c r="D599" s="95">
        <v>29907075</v>
      </c>
      <c r="E599" s="95">
        <v>8988</v>
      </c>
      <c r="F599" s="95">
        <v>23910452</v>
      </c>
      <c r="G599" s="95">
        <v>1336</v>
      </c>
      <c r="H599" s="95">
        <v>3664870</v>
      </c>
      <c r="I599" s="95">
        <v>1204</v>
      </c>
      <c r="J599" s="95">
        <v>3288647</v>
      </c>
      <c r="K599" s="95">
        <v>9072</v>
      </c>
      <c r="L599" s="95">
        <v>28551216</v>
      </c>
      <c r="M599" s="95">
        <v>8671</v>
      </c>
      <c r="N599" s="95">
        <v>23826816</v>
      </c>
      <c r="O599" s="95">
        <v>1393</v>
      </c>
      <c r="P599" s="95">
        <v>3787356</v>
      </c>
      <c r="Q599" s="95">
        <v>1241</v>
      </c>
      <c r="R599" s="95">
        <v>3638421</v>
      </c>
      <c r="S599" s="95">
        <v>8933</v>
      </c>
      <c r="T599" s="95">
        <v>29496347</v>
      </c>
      <c r="U599" s="95">
        <v>8486</v>
      </c>
      <c r="V599" s="95">
        <v>25057372</v>
      </c>
      <c r="W599" s="95">
        <v>1408</v>
      </c>
      <c r="X599" s="95">
        <v>4024224</v>
      </c>
      <c r="Y599" s="95">
        <v>1260</v>
      </c>
      <c r="Z599" s="95">
        <v>4287123</v>
      </c>
      <c r="AA599" s="95">
        <v>8645</v>
      </c>
      <c r="AB599" s="95">
        <v>27502348</v>
      </c>
      <c r="AC599" s="95">
        <v>8159</v>
      </c>
      <c r="AD599" s="95">
        <v>26785332</v>
      </c>
      <c r="AE599" s="95">
        <v>1463</v>
      </c>
      <c r="AF599" s="95">
        <v>5247502</v>
      </c>
      <c r="AG599" s="95">
        <v>1310</v>
      </c>
      <c r="AH599" s="95">
        <v>4975052</v>
      </c>
      <c r="AI599" s="95">
        <v>8726</v>
      </c>
      <c r="AJ599" s="95">
        <v>27881083.559999999</v>
      </c>
      <c r="AK599" s="95">
        <v>8208</v>
      </c>
      <c r="AL599" s="95">
        <v>28648345.219999999</v>
      </c>
      <c r="AM599" s="95">
        <v>1535</v>
      </c>
      <c r="AN599" s="95">
        <v>4084966</v>
      </c>
      <c r="AO599" s="95">
        <v>1378</v>
      </c>
      <c r="AP599" s="95">
        <v>5102654</v>
      </c>
      <c r="AQ599" s="72">
        <v>262.3</v>
      </c>
      <c r="AR599" s="72">
        <v>222.39</v>
      </c>
      <c r="AS599" s="72">
        <v>484.69</v>
      </c>
      <c r="AT599" s="95">
        <v>33571945</v>
      </c>
      <c r="AU599" s="95">
        <v>27199099</v>
      </c>
      <c r="AV599" s="95">
        <v>10666</v>
      </c>
      <c r="AW599" s="95">
        <v>10192</v>
      </c>
      <c r="AX599" s="72">
        <v>257.51</v>
      </c>
      <c r="AY599" s="72">
        <v>230.91</v>
      </c>
      <c r="AZ599" s="72">
        <v>488.42</v>
      </c>
      <c r="BA599" s="95">
        <v>32338572</v>
      </c>
      <c r="BB599" s="95">
        <v>27465237</v>
      </c>
      <c r="BC599" s="95">
        <v>10465</v>
      </c>
      <c r="BD599" s="95">
        <v>9912</v>
      </c>
      <c r="BE599" s="72">
        <v>270.13</v>
      </c>
      <c r="BF599" s="72">
        <v>250.91</v>
      </c>
      <c r="BG599" s="72">
        <v>521.04</v>
      </c>
      <c r="BH599" s="95">
        <v>33520571</v>
      </c>
      <c r="BI599" s="95">
        <v>29344495</v>
      </c>
      <c r="BJ599" s="95">
        <v>10341</v>
      </c>
      <c r="BK599" s="95">
        <v>9746</v>
      </c>
      <c r="BL599" s="72">
        <v>270</v>
      </c>
      <c r="BM599" s="72">
        <v>279.51</v>
      </c>
      <c r="BN599" s="72">
        <v>549.51</v>
      </c>
      <c r="BO599" s="95">
        <v>32749850</v>
      </c>
      <c r="BP599" s="95">
        <v>31760384</v>
      </c>
      <c r="BQ599" s="95">
        <v>10108</v>
      </c>
      <c r="BR599" s="95">
        <v>9469</v>
      </c>
      <c r="BS599" s="72">
        <v>259.61</v>
      </c>
      <c r="BT599" s="72">
        <v>293.41000000000003</v>
      </c>
      <c r="BU599" s="72">
        <v>553.02</v>
      </c>
      <c r="BV599" s="95">
        <v>31966049.559999999</v>
      </c>
      <c r="BW599" s="95">
        <v>33750999.219999999</v>
      </c>
      <c r="BX599" s="95">
        <v>10261</v>
      </c>
      <c r="BY599" s="95">
        <v>9586</v>
      </c>
      <c r="BZ599" s="95">
        <v>10440</v>
      </c>
      <c r="CA599" s="95">
        <v>10198</v>
      </c>
      <c r="CB599" s="95">
        <v>10054</v>
      </c>
      <c r="CC599" s="95">
        <v>9805</v>
      </c>
      <c r="CD599" s="95">
        <v>9931</v>
      </c>
      <c r="CE599" s="72">
        <v>650.75523149000003</v>
      </c>
      <c r="CF599" s="72">
        <v>676.59346364999999</v>
      </c>
      <c r="CG599" s="72">
        <v>712.40329333</v>
      </c>
      <c r="CH599" s="72">
        <v>716.50152150999998</v>
      </c>
      <c r="CI599" s="72">
        <v>731.52548966999996</v>
      </c>
      <c r="CJ599" s="96">
        <v>0.74481153060000005</v>
      </c>
      <c r="CK599" s="96">
        <v>0.72188105010000003</v>
      </c>
      <c r="CL599" s="96">
        <v>0.73138348019999999</v>
      </c>
      <c r="CM599" s="96">
        <v>0.76693486820000001</v>
      </c>
      <c r="CN599" s="96">
        <v>0.75598185959999997</v>
      </c>
      <c r="CO599" s="96">
        <v>0.91590371159999995</v>
      </c>
      <c r="CP599" s="96">
        <v>0.81252925200000004</v>
      </c>
      <c r="CQ599" s="96">
        <v>0.99584056389999998</v>
      </c>
      <c r="CR599" s="96">
        <v>0.81592291520000004</v>
      </c>
      <c r="CS599" s="95">
        <v>9649</v>
      </c>
      <c r="CT599" s="95">
        <v>9572</v>
      </c>
      <c r="CU599" s="95">
        <v>9470</v>
      </c>
      <c r="CV599" s="95">
        <v>9151</v>
      </c>
      <c r="CW599" s="95">
        <v>9254</v>
      </c>
      <c r="CX599" s="96">
        <v>0.91609728999999995</v>
      </c>
      <c r="CY599" s="96">
        <v>0.91634531900000005</v>
      </c>
      <c r="CZ599" s="96">
        <v>0.90700559000000003</v>
      </c>
      <c r="DA599" s="96">
        <v>0.921306552</v>
      </c>
      <c r="DB599" s="96">
        <v>0.919008198</v>
      </c>
      <c r="DC599">
        <v>2013</v>
      </c>
      <c r="DD599" s="6">
        <v>9781</v>
      </c>
      <c r="DE599" s="96">
        <v>7.4667370000000002E-4</v>
      </c>
      <c r="DF599" s="72">
        <v>626.15</v>
      </c>
      <c r="DG599" s="96">
        <v>1</v>
      </c>
      <c r="DH599" s="72">
        <v>626.15</v>
      </c>
      <c r="DI599" s="72">
        <v>682.53763161999996</v>
      </c>
      <c r="DJ599" s="96">
        <v>1</v>
      </c>
      <c r="DK599" s="72">
        <v>626.15</v>
      </c>
      <c r="DL599" s="96">
        <v>1</v>
      </c>
      <c r="DM599" s="72">
        <v>626.15</v>
      </c>
      <c r="DN599" s="96">
        <v>1</v>
      </c>
      <c r="DO599" s="96">
        <v>3.6310000000000001E-3</v>
      </c>
      <c r="DP599" s="72">
        <v>2.27</v>
      </c>
      <c r="DQ599" s="72">
        <v>623.88</v>
      </c>
      <c r="DR599" t="s">
        <v>483</v>
      </c>
      <c r="DT599" t="s">
        <v>453</v>
      </c>
    </row>
    <row r="600" spans="1:124" x14ac:dyDescent="0.3">
      <c r="A600" t="s">
        <v>484</v>
      </c>
      <c r="B600">
        <v>13420</v>
      </c>
      <c r="C600" s="95">
        <v>1231</v>
      </c>
      <c r="D600" s="95">
        <v>4213334</v>
      </c>
      <c r="E600" s="95">
        <v>1171</v>
      </c>
      <c r="F600" s="95">
        <v>3964798</v>
      </c>
      <c r="G600" s="95">
        <v>162</v>
      </c>
      <c r="H600" s="95">
        <v>712357</v>
      </c>
      <c r="I600" s="95">
        <v>142</v>
      </c>
      <c r="J600" s="95">
        <v>741742</v>
      </c>
      <c r="K600" s="95">
        <v>1214</v>
      </c>
      <c r="L600" s="95">
        <v>4723480</v>
      </c>
      <c r="M600" s="95">
        <v>1153</v>
      </c>
      <c r="N600" s="95">
        <v>4226072</v>
      </c>
      <c r="O600" s="95">
        <v>144</v>
      </c>
      <c r="P600" s="95">
        <v>496946</v>
      </c>
      <c r="Q600" s="95">
        <v>128</v>
      </c>
      <c r="R600" s="95">
        <v>629233</v>
      </c>
      <c r="S600" s="95">
        <v>1248</v>
      </c>
      <c r="T600" s="95">
        <v>4925271</v>
      </c>
      <c r="U600" s="95">
        <v>1189</v>
      </c>
      <c r="V600" s="95">
        <v>4239374</v>
      </c>
      <c r="W600" s="95">
        <v>150</v>
      </c>
      <c r="X600" s="95">
        <v>733203</v>
      </c>
      <c r="Y600" s="95">
        <v>130</v>
      </c>
      <c r="Z600" s="95">
        <v>676075</v>
      </c>
      <c r="AA600" s="95">
        <v>1268</v>
      </c>
      <c r="AB600" s="95">
        <v>4337421</v>
      </c>
      <c r="AC600" s="95">
        <v>1202</v>
      </c>
      <c r="AD600" s="95">
        <v>4889182</v>
      </c>
      <c r="AE600" s="95">
        <v>155</v>
      </c>
      <c r="AF600" s="95">
        <v>582969</v>
      </c>
      <c r="AG600" s="95">
        <v>137</v>
      </c>
      <c r="AH600" s="95">
        <v>577906</v>
      </c>
      <c r="AI600" s="95">
        <v>1253</v>
      </c>
      <c r="AJ600" s="95">
        <v>4080084.59</v>
      </c>
      <c r="AK600" s="95">
        <v>1180</v>
      </c>
      <c r="AL600" s="95">
        <v>4715635.1399999997</v>
      </c>
      <c r="AM600" s="95">
        <v>160</v>
      </c>
      <c r="AN600" s="95">
        <v>444521</v>
      </c>
      <c r="AO600" s="95">
        <v>143</v>
      </c>
      <c r="AP600" s="95">
        <v>752314</v>
      </c>
      <c r="AQ600" s="72">
        <v>294.67</v>
      </c>
      <c r="AR600" s="72">
        <v>298.70999999999998</v>
      </c>
      <c r="AS600" s="72">
        <v>593.38</v>
      </c>
      <c r="AT600" s="95">
        <v>4925691</v>
      </c>
      <c r="AU600" s="95">
        <v>4706540</v>
      </c>
      <c r="AV600" s="95">
        <v>1393</v>
      </c>
      <c r="AW600" s="95">
        <v>1313</v>
      </c>
      <c r="AX600" s="72">
        <v>320.35000000000002</v>
      </c>
      <c r="AY600" s="72">
        <v>315.85000000000002</v>
      </c>
      <c r="AZ600" s="72">
        <v>636.20000000000005</v>
      </c>
      <c r="BA600" s="95">
        <v>5220426</v>
      </c>
      <c r="BB600" s="95">
        <v>4855305</v>
      </c>
      <c r="BC600" s="95">
        <v>1358</v>
      </c>
      <c r="BD600" s="95">
        <v>1281</v>
      </c>
      <c r="BE600" s="72">
        <v>337.3</v>
      </c>
      <c r="BF600" s="72">
        <v>310.55</v>
      </c>
      <c r="BG600" s="72">
        <v>647.85</v>
      </c>
      <c r="BH600" s="95">
        <v>5658474</v>
      </c>
      <c r="BI600" s="95">
        <v>4915449</v>
      </c>
      <c r="BJ600" s="95">
        <v>1398</v>
      </c>
      <c r="BK600" s="95">
        <v>1319</v>
      </c>
      <c r="BL600" s="72">
        <v>288.14999999999998</v>
      </c>
      <c r="BM600" s="72">
        <v>340.25</v>
      </c>
      <c r="BN600" s="72">
        <v>628.4</v>
      </c>
      <c r="BO600" s="95">
        <v>4920390</v>
      </c>
      <c r="BP600" s="95">
        <v>5467088</v>
      </c>
      <c r="BQ600" s="95">
        <v>1423</v>
      </c>
      <c r="BR600" s="95">
        <v>1339</v>
      </c>
      <c r="BS600" s="72">
        <v>266.83999999999997</v>
      </c>
      <c r="BT600" s="72">
        <v>344.42</v>
      </c>
      <c r="BU600" s="72">
        <v>611.26</v>
      </c>
      <c r="BV600" s="95">
        <v>4524605.59</v>
      </c>
      <c r="BW600" s="95">
        <v>5467949.1399999997</v>
      </c>
      <c r="BX600" s="95">
        <v>1413</v>
      </c>
      <c r="BY600" s="95">
        <v>1323</v>
      </c>
      <c r="BZ600" s="95">
        <v>1355</v>
      </c>
      <c r="CA600" s="95">
        <v>1321</v>
      </c>
      <c r="CB600" s="95">
        <v>1360</v>
      </c>
      <c r="CC600" s="95">
        <v>1383</v>
      </c>
      <c r="CD600" s="95">
        <v>1369</v>
      </c>
      <c r="CE600" s="72">
        <v>650.75523149000003</v>
      </c>
      <c r="CF600" s="72">
        <v>676.59346364999999</v>
      </c>
      <c r="CG600" s="72">
        <v>712.40329333</v>
      </c>
      <c r="CH600" s="72">
        <v>716.50152150999998</v>
      </c>
      <c r="CI600" s="72">
        <v>731.52548966999996</v>
      </c>
      <c r="CJ600" s="96">
        <v>0.91183285400000003</v>
      </c>
      <c r="CK600" s="96">
        <v>0.94029876749999997</v>
      </c>
      <c r="CL600" s="96">
        <v>0.90938658770000003</v>
      </c>
      <c r="CM600" s="96">
        <v>0.87703930990000001</v>
      </c>
      <c r="CN600" s="96">
        <v>0.83559631020000003</v>
      </c>
      <c r="CO600" s="96">
        <v>0.81298212120000002</v>
      </c>
      <c r="CP600" s="96">
        <v>1.1006770536999999</v>
      </c>
      <c r="CQ600" s="96">
        <v>0.99584056389999998</v>
      </c>
      <c r="CR600" s="96">
        <v>1.105274214</v>
      </c>
      <c r="CS600" s="95">
        <v>1324</v>
      </c>
      <c r="CT600" s="95">
        <v>1308</v>
      </c>
      <c r="CU600" s="95">
        <v>1335</v>
      </c>
      <c r="CV600" s="95">
        <v>1336</v>
      </c>
      <c r="CW600" s="95">
        <v>1339</v>
      </c>
      <c r="CX600" s="96">
        <v>0.84147594299999995</v>
      </c>
      <c r="CY600" s="96">
        <v>0.86158685099999999</v>
      </c>
      <c r="CZ600" s="96">
        <v>0.81236816300000003</v>
      </c>
      <c r="DA600" s="96">
        <v>0.77857501799999995</v>
      </c>
      <c r="DB600" s="96">
        <v>0.772270185</v>
      </c>
      <c r="DC600">
        <v>2013</v>
      </c>
      <c r="DD600" s="6">
        <v>1315</v>
      </c>
      <c r="DE600" s="96">
        <v>1.4657557E-3</v>
      </c>
      <c r="DF600" s="72">
        <v>847.6</v>
      </c>
      <c r="DG600" s="96">
        <v>1</v>
      </c>
      <c r="DH600" s="72">
        <v>847.6</v>
      </c>
      <c r="DI600" s="72">
        <v>682.53763161999996</v>
      </c>
      <c r="DJ600" s="96">
        <v>1</v>
      </c>
      <c r="DK600" s="72">
        <v>847.6</v>
      </c>
      <c r="DL600" s="96">
        <v>1</v>
      </c>
      <c r="DM600" s="72">
        <v>847.6</v>
      </c>
      <c r="DN600" s="96">
        <v>1</v>
      </c>
      <c r="DO600" s="96">
        <v>5.0899999999999999E-3</v>
      </c>
      <c r="DP600" s="72">
        <v>4.3099999999999996</v>
      </c>
      <c r="DQ600" s="72">
        <v>843.29</v>
      </c>
      <c r="DR600" t="s">
        <v>484</v>
      </c>
      <c r="DT600" t="s">
        <v>453</v>
      </c>
    </row>
    <row r="601" spans="1:124" x14ac:dyDescent="0.3">
      <c r="A601" t="s">
        <v>65</v>
      </c>
      <c r="B601">
        <v>13430</v>
      </c>
      <c r="C601" s="95">
        <v>1437</v>
      </c>
      <c r="D601" s="95">
        <v>4240877</v>
      </c>
      <c r="E601" s="95">
        <v>1375</v>
      </c>
      <c r="F601" s="95">
        <v>3557048</v>
      </c>
      <c r="G601" s="95">
        <v>235</v>
      </c>
      <c r="H601" s="95">
        <v>492214</v>
      </c>
      <c r="I601" s="95">
        <v>209</v>
      </c>
      <c r="J601" s="95">
        <v>497211</v>
      </c>
      <c r="K601" s="95">
        <v>1374</v>
      </c>
      <c r="L601" s="95">
        <v>4962599</v>
      </c>
      <c r="M601" s="95">
        <v>1304</v>
      </c>
      <c r="N601" s="95">
        <v>3573781</v>
      </c>
      <c r="O601" s="95">
        <v>221</v>
      </c>
      <c r="P601" s="95">
        <v>334642</v>
      </c>
      <c r="Q601" s="95">
        <v>195</v>
      </c>
      <c r="R601" s="95">
        <v>491194</v>
      </c>
      <c r="S601" s="95">
        <v>1336</v>
      </c>
      <c r="T601" s="95">
        <v>5128040</v>
      </c>
      <c r="U601" s="95">
        <v>1257</v>
      </c>
      <c r="V601" s="95">
        <v>3765207</v>
      </c>
      <c r="W601" s="95">
        <v>209</v>
      </c>
      <c r="X601" s="95">
        <v>587952</v>
      </c>
      <c r="Y601" s="95">
        <v>180</v>
      </c>
      <c r="Z601" s="95">
        <v>580719</v>
      </c>
      <c r="AA601" s="95">
        <v>1298</v>
      </c>
      <c r="AB601" s="95">
        <v>3953875</v>
      </c>
      <c r="AC601" s="95">
        <v>1215</v>
      </c>
      <c r="AD601" s="95">
        <v>3923094</v>
      </c>
      <c r="AE601" s="95">
        <v>204</v>
      </c>
      <c r="AF601" s="95">
        <v>434666</v>
      </c>
      <c r="AG601" s="95">
        <v>171</v>
      </c>
      <c r="AH601" s="95">
        <v>516742</v>
      </c>
      <c r="AI601" s="95">
        <v>1306</v>
      </c>
      <c r="AJ601" s="95">
        <v>4681885.71</v>
      </c>
      <c r="AK601" s="95">
        <v>1214</v>
      </c>
      <c r="AL601" s="95">
        <v>4634551.34</v>
      </c>
      <c r="AM601" s="95">
        <v>218</v>
      </c>
      <c r="AN601" s="95">
        <v>1121597</v>
      </c>
      <c r="AO601" s="95">
        <v>186</v>
      </c>
      <c r="AP601" s="95">
        <v>714415</v>
      </c>
      <c r="AQ601" s="72">
        <v>235.9</v>
      </c>
      <c r="AR601" s="72">
        <v>213.29</v>
      </c>
      <c r="AS601" s="72">
        <v>449.19</v>
      </c>
      <c r="AT601" s="95">
        <v>4733091</v>
      </c>
      <c r="AU601" s="95">
        <v>4054259</v>
      </c>
      <c r="AV601" s="95">
        <v>1672</v>
      </c>
      <c r="AW601" s="95">
        <v>1584</v>
      </c>
      <c r="AX601" s="72">
        <v>276.76</v>
      </c>
      <c r="AY601" s="72">
        <v>225.98</v>
      </c>
      <c r="AZ601" s="72">
        <v>502.74</v>
      </c>
      <c r="BA601" s="95">
        <v>5297241</v>
      </c>
      <c r="BB601" s="95">
        <v>4064975</v>
      </c>
      <c r="BC601" s="95">
        <v>1595</v>
      </c>
      <c r="BD601" s="95">
        <v>1499</v>
      </c>
      <c r="BE601" s="72">
        <v>308.31</v>
      </c>
      <c r="BF601" s="72">
        <v>252.03</v>
      </c>
      <c r="BG601" s="72">
        <v>560.34</v>
      </c>
      <c r="BH601" s="95">
        <v>5715992</v>
      </c>
      <c r="BI601" s="95">
        <v>4345926</v>
      </c>
      <c r="BJ601" s="95">
        <v>1545</v>
      </c>
      <c r="BK601" s="95">
        <v>1437</v>
      </c>
      <c r="BL601" s="72">
        <v>243.48</v>
      </c>
      <c r="BM601" s="72">
        <v>266.95</v>
      </c>
      <c r="BN601" s="72">
        <v>510.43</v>
      </c>
      <c r="BO601" s="95">
        <v>4388541</v>
      </c>
      <c r="BP601" s="95">
        <v>4439836</v>
      </c>
      <c r="BQ601" s="95">
        <v>1502</v>
      </c>
      <c r="BR601" s="95">
        <v>1386</v>
      </c>
      <c r="BS601" s="72">
        <v>317.33999999999997</v>
      </c>
      <c r="BT601" s="72">
        <v>318.39</v>
      </c>
      <c r="BU601" s="72">
        <v>635.73</v>
      </c>
      <c r="BV601" s="95">
        <v>5803482.71</v>
      </c>
      <c r="BW601" s="95">
        <v>5348966.34</v>
      </c>
      <c r="BX601" s="95">
        <v>1524</v>
      </c>
      <c r="BY601" s="95">
        <v>1400</v>
      </c>
      <c r="BZ601" s="95">
        <v>1630</v>
      </c>
      <c r="CA601" s="95">
        <v>1549</v>
      </c>
      <c r="CB601" s="95">
        <v>1493</v>
      </c>
      <c r="CC601" s="95">
        <v>1447</v>
      </c>
      <c r="CD601" s="95">
        <v>1463</v>
      </c>
      <c r="CE601" s="72">
        <v>650.75523149000003</v>
      </c>
      <c r="CF601" s="72">
        <v>676.59346364999999</v>
      </c>
      <c r="CG601" s="72">
        <v>712.40329333</v>
      </c>
      <c r="CH601" s="72">
        <v>716.50152150999998</v>
      </c>
      <c r="CI601" s="72">
        <v>731.52548966999996</v>
      </c>
      <c r="CJ601" s="96">
        <v>0.69025952960000003</v>
      </c>
      <c r="CK601" s="96">
        <v>0.74304590130000003</v>
      </c>
      <c r="CL601" s="96">
        <v>0.7865488625</v>
      </c>
      <c r="CM601" s="96">
        <v>0.71239206710000003</v>
      </c>
      <c r="CN601" s="96">
        <v>0.86904695600000004</v>
      </c>
      <c r="CO601" s="96">
        <v>0.84385528350000005</v>
      </c>
      <c r="CP601" s="96">
        <v>0.90093488560000001</v>
      </c>
      <c r="CQ601" s="96">
        <v>0.99584056389999998</v>
      </c>
      <c r="CR601" s="96">
        <v>0.90469778960000002</v>
      </c>
      <c r="CS601" s="95">
        <v>1551</v>
      </c>
      <c r="CT601" s="95">
        <v>1480</v>
      </c>
      <c r="CU601" s="95">
        <v>1456</v>
      </c>
      <c r="CV601" s="95">
        <v>1406</v>
      </c>
      <c r="CW601" s="95">
        <v>1417</v>
      </c>
      <c r="CX601" s="96">
        <v>0.85090378799999999</v>
      </c>
      <c r="CY601" s="96">
        <v>0.83444981699999998</v>
      </c>
      <c r="CZ601" s="96">
        <v>0.84592204800000004</v>
      </c>
      <c r="DA601" s="96">
        <v>0.836738643</v>
      </c>
      <c r="DB601" s="96">
        <v>0.85090161200000003</v>
      </c>
      <c r="DC601">
        <v>2013</v>
      </c>
      <c r="DD601" s="6">
        <v>1461.2</v>
      </c>
      <c r="DE601" s="96">
        <v>7.4621859999999998E-4</v>
      </c>
      <c r="DF601" s="72">
        <v>694.28</v>
      </c>
      <c r="DG601" s="96">
        <v>1</v>
      </c>
      <c r="DH601" s="72">
        <v>694.28</v>
      </c>
      <c r="DI601" s="72">
        <v>682.53763161999996</v>
      </c>
      <c r="DJ601" s="96">
        <v>1</v>
      </c>
      <c r="DK601" s="72">
        <v>694.28</v>
      </c>
      <c r="DL601" s="96">
        <v>1</v>
      </c>
      <c r="DM601" s="72">
        <v>694.28</v>
      </c>
      <c r="DN601" s="96">
        <v>1</v>
      </c>
      <c r="DO601" s="96">
        <v>2.4589999999999998E-3</v>
      </c>
      <c r="DP601" s="72">
        <v>1.71</v>
      </c>
      <c r="DQ601" s="72">
        <v>692.57</v>
      </c>
      <c r="DR601" t="s">
        <v>65</v>
      </c>
      <c r="DT601" t="s">
        <v>453</v>
      </c>
    </row>
    <row r="602" spans="1:124" x14ac:dyDescent="0.3">
      <c r="A602" t="s">
        <v>217</v>
      </c>
      <c r="B602">
        <v>14000</v>
      </c>
      <c r="C602" s="95">
        <v>10832</v>
      </c>
      <c r="D602" s="95">
        <v>37536837</v>
      </c>
      <c r="E602" s="95">
        <v>10490</v>
      </c>
      <c r="F602" s="95">
        <v>31376714</v>
      </c>
      <c r="G602" s="95">
        <v>1599</v>
      </c>
      <c r="H602" s="95">
        <v>5219966</v>
      </c>
      <c r="I602" s="95">
        <v>1414</v>
      </c>
      <c r="J602" s="95">
        <v>4822151</v>
      </c>
      <c r="K602" s="95">
        <v>10525</v>
      </c>
      <c r="L602" s="95">
        <v>40009447</v>
      </c>
      <c r="M602" s="95">
        <v>10113</v>
      </c>
      <c r="N602" s="95">
        <v>32070254</v>
      </c>
      <c r="O602" s="95">
        <v>1621</v>
      </c>
      <c r="P602" s="95">
        <v>5430250</v>
      </c>
      <c r="Q602" s="95">
        <v>1433</v>
      </c>
      <c r="R602" s="95">
        <v>4821125</v>
      </c>
      <c r="S602" s="95">
        <v>10363</v>
      </c>
      <c r="T602" s="95">
        <v>39533518</v>
      </c>
      <c r="U602" s="95">
        <v>9882</v>
      </c>
      <c r="V602" s="95">
        <v>33908421</v>
      </c>
      <c r="W602" s="95">
        <v>1620</v>
      </c>
      <c r="X602" s="95">
        <v>5294391</v>
      </c>
      <c r="Y602" s="95">
        <v>1448</v>
      </c>
      <c r="Z602" s="95">
        <v>5229912</v>
      </c>
      <c r="AA602" s="95">
        <v>10735</v>
      </c>
      <c r="AB602" s="95">
        <v>44254255</v>
      </c>
      <c r="AC602" s="95">
        <v>10241</v>
      </c>
      <c r="AD602" s="95">
        <v>38152417</v>
      </c>
      <c r="AE602" s="95">
        <v>1734</v>
      </c>
      <c r="AF602" s="95">
        <v>6806685</v>
      </c>
      <c r="AG602" s="95">
        <v>1556</v>
      </c>
      <c r="AH602" s="95">
        <v>6426711</v>
      </c>
      <c r="AI602" s="95">
        <v>10852</v>
      </c>
      <c r="AJ602" s="95">
        <v>42787774.350000001</v>
      </c>
      <c r="AK602" s="95">
        <v>10365</v>
      </c>
      <c r="AL602" s="95">
        <v>40572744.039999999</v>
      </c>
      <c r="AM602" s="95">
        <v>1817</v>
      </c>
      <c r="AN602" s="95">
        <v>6267773</v>
      </c>
      <c r="AO602" s="95">
        <v>1631</v>
      </c>
      <c r="AP602" s="95">
        <v>7150924</v>
      </c>
      <c r="AQ602" s="72">
        <v>286.63</v>
      </c>
      <c r="AR602" s="72">
        <v>253.41</v>
      </c>
      <c r="AS602" s="72">
        <v>540.04</v>
      </c>
      <c r="AT602" s="95">
        <v>42756803</v>
      </c>
      <c r="AU602" s="95">
        <v>36198865</v>
      </c>
      <c r="AV602" s="95">
        <v>12431</v>
      </c>
      <c r="AW602" s="95">
        <v>11904</v>
      </c>
      <c r="AX602" s="72">
        <v>311.76</v>
      </c>
      <c r="AY602" s="72">
        <v>266.26</v>
      </c>
      <c r="AZ602" s="72">
        <v>578.02</v>
      </c>
      <c r="BA602" s="95">
        <v>45439697</v>
      </c>
      <c r="BB602" s="95">
        <v>36891379</v>
      </c>
      <c r="BC602" s="95">
        <v>12146</v>
      </c>
      <c r="BD602" s="95">
        <v>11546</v>
      </c>
      <c r="BE602" s="72">
        <v>311.75</v>
      </c>
      <c r="BF602" s="72">
        <v>287.87</v>
      </c>
      <c r="BG602" s="72">
        <v>599.62</v>
      </c>
      <c r="BH602" s="95">
        <v>44827909</v>
      </c>
      <c r="BI602" s="95">
        <v>39138333</v>
      </c>
      <c r="BJ602" s="95">
        <v>11983</v>
      </c>
      <c r="BK602" s="95">
        <v>11330</v>
      </c>
      <c r="BL602" s="72">
        <v>341.25</v>
      </c>
      <c r="BM602" s="72">
        <v>314.89999999999998</v>
      </c>
      <c r="BN602" s="72">
        <v>656.15</v>
      </c>
      <c r="BO602" s="95">
        <v>51060940</v>
      </c>
      <c r="BP602" s="95">
        <v>44579128</v>
      </c>
      <c r="BQ602" s="95">
        <v>12469</v>
      </c>
      <c r="BR602" s="95">
        <v>11797</v>
      </c>
      <c r="BS602" s="72">
        <v>322.67</v>
      </c>
      <c r="BT602" s="72">
        <v>331.52</v>
      </c>
      <c r="BU602" s="72">
        <v>654.19000000000005</v>
      </c>
      <c r="BV602" s="95">
        <v>49055547.350000001</v>
      </c>
      <c r="BW602" s="95">
        <v>47723668.039999999</v>
      </c>
      <c r="BX602" s="95">
        <v>12669</v>
      </c>
      <c r="BY602" s="95">
        <v>11996</v>
      </c>
      <c r="BZ602" s="95">
        <v>12180</v>
      </c>
      <c r="CA602" s="95">
        <v>11856</v>
      </c>
      <c r="CB602" s="95">
        <v>11668</v>
      </c>
      <c r="CC602" s="95">
        <v>12150</v>
      </c>
      <c r="CD602" s="95">
        <v>12340</v>
      </c>
      <c r="CE602" s="72">
        <v>650.75523149000003</v>
      </c>
      <c r="CF602" s="72">
        <v>676.59346364999999</v>
      </c>
      <c r="CG602" s="72">
        <v>712.40329333</v>
      </c>
      <c r="CH602" s="72">
        <v>716.50152150999998</v>
      </c>
      <c r="CI602" s="72">
        <v>731.52548966999996</v>
      </c>
      <c r="CJ602" s="96">
        <v>0.82986655180000002</v>
      </c>
      <c r="CK602" s="96">
        <v>0.85430916950000002</v>
      </c>
      <c r="CL602" s="96">
        <v>0.84168617079999997</v>
      </c>
      <c r="CM602" s="96">
        <v>0.91576916490000004</v>
      </c>
      <c r="CN602" s="96">
        <v>0.89428189339999997</v>
      </c>
      <c r="CO602" s="96">
        <v>1.0506547166</v>
      </c>
      <c r="CP602" s="96">
        <v>0.82537352789999996</v>
      </c>
      <c r="CQ602" s="96">
        <v>0.99584056389999998</v>
      </c>
      <c r="CR602" s="96">
        <v>0.82882083740000001</v>
      </c>
      <c r="CS602" s="95">
        <v>11623</v>
      </c>
      <c r="CT602" s="95">
        <v>11333</v>
      </c>
      <c r="CU602" s="95">
        <v>11145</v>
      </c>
      <c r="CV602" s="95">
        <v>11588</v>
      </c>
      <c r="CW602" s="95">
        <v>11747</v>
      </c>
      <c r="CX602" s="96">
        <v>1.0253483160000001</v>
      </c>
      <c r="CY602" s="96">
        <v>1.0374746690000001</v>
      </c>
      <c r="CZ602" s="96">
        <v>1.0716694819999999</v>
      </c>
      <c r="DA602" s="96">
        <v>1.0624713889999999</v>
      </c>
      <c r="DB602" s="96">
        <v>1.05681498</v>
      </c>
      <c r="DC602">
        <v>2013</v>
      </c>
      <c r="DD602" s="6">
        <v>11714.6</v>
      </c>
      <c r="DE602" s="96">
        <v>6.7187035999999997E-3</v>
      </c>
      <c r="DF602" s="72">
        <v>632.25</v>
      </c>
      <c r="DG602" s="96">
        <v>1</v>
      </c>
      <c r="DH602" s="72">
        <v>632.25</v>
      </c>
      <c r="DI602" s="72">
        <v>706.55820955000002</v>
      </c>
      <c r="DJ602" s="96">
        <v>1</v>
      </c>
      <c r="DK602" s="72">
        <v>632.25</v>
      </c>
      <c r="DL602" s="96">
        <v>1</v>
      </c>
      <c r="DM602" s="72">
        <v>632.25</v>
      </c>
      <c r="DN602" s="96">
        <v>1</v>
      </c>
      <c r="DO602" s="96">
        <v>1.5970000000000002E-2</v>
      </c>
      <c r="DP602" s="72">
        <v>10.1</v>
      </c>
      <c r="DQ602" s="72">
        <v>622.15</v>
      </c>
      <c r="DR602" t="s">
        <v>217</v>
      </c>
      <c r="DT602" t="s">
        <v>485</v>
      </c>
    </row>
    <row r="603" spans="1:124" x14ac:dyDescent="0.3">
      <c r="A603" t="s">
        <v>486</v>
      </c>
      <c r="B603">
        <v>14010</v>
      </c>
      <c r="C603" s="95">
        <v>1385</v>
      </c>
      <c r="D603" s="95">
        <v>5070085</v>
      </c>
      <c r="E603" s="95">
        <v>1350</v>
      </c>
      <c r="F603" s="95">
        <v>4482017</v>
      </c>
      <c r="G603" s="95">
        <v>433</v>
      </c>
      <c r="H603" s="95">
        <v>1238296</v>
      </c>
      <c r="I603" s="95">
        <v>384</v>
      </c>
      <c r="J603" s="95">
        <v>1066236</v>
      </c>
      <c r="K603" s="95">
        <v>1313</v>
      </c>
      <c r="L603" s="95">
        <v>5745054</v>
      </c>
      <c r="M603" s="95">
        <v>1275</v>
      </c>
      <c r="N603" s="95">
        <v>4523784</v>
      </c>
      <c r="O603" s="95">
        <v>440</v>
      </c>
      <c r="P603" s="95">
        <v>782543</v>
      </c>
      <c r="Q603" s="95">
        <v>390</v>
      </c>
      <c r="R603" s="95">
        <v>1195005</v>
      </c>
      <c r="S603" s="95">
        <v>1290</v>
      </c>
      <c r="T603" s="95">
        <v>5364632</v>
      </c>
      <c r="U603" s="95">
        <v>1248</v>
      </c>
      <c r="V603" s="95">
        <v>4007274</v>
      </c>
      <c r="W603" s="95">
        <v>445</v>
      </c>
      <c r="X603" s="95">
        <v>1271674</v>
      </c>
      <c r="Y603" s="95">
        <v>401</v>
      </c>
      <c r="Z603" s="95">
        <v>1136946</v>
      </c>
      <c r="AA603" s="95">
        <v>1243</v>
      </c>
      <c r="AB603" s="95">
        <v>4906838</v>
      </c>
      <c r="AC603" s="95">
        <v>1197</v>
      </c>
      <c r="AD603" s="95">
        <v>4194700</v>
      </c>
      <c r="AE603" s="95">
        <v>439</v>
      </c>
      <c r="AF603" s="95">
        <v>1105412</v>
      </c>
      <c r="AG603" s="95">
        <v>401</v>
      </c>
      <c r="AH603" s="95">
        <v>1237507</v>
      </c>
      <c r="AI603" s="95">
        <v>1225</v>
      </c>
      <c r="AJ603" s="95">
        <v>4913148.3499999996</v>
      </c>
      <c r="AK603" s="95">
        <v>1183</v>
      </c>
      <c r="AL603" s="95">
        <v>4493733.9800000004</v>
      </c>
      <c r="AM603" s="95">
        <v>433</v>
      </c>
      <c r="AN603" s="95">
        <v>1318999</v>
      </c>
      <c r="AO603" s="95">
        <v>398</v>
      </c>
      <c r="AP603" s="95">
        <v>1421043.49</v>
      </c>
      <c r="AQ603" s="72">
        <v>289.16000000000003</v>
      </c>
      <c r="AR603" s="72">
        <v>266.64</v>
      </c>
      <c r="AS603" s="72">
        <v>555.79999999999995</v>
      </c>
      <c r="AT603" s="95">
        <v>6308381</v>
      </c>
      <c r="AU603" s="95">
        <v>5548253</v>
      </c>
      <c r="AV603" s="95">
        <v>1818</v>
      </c>
      <c r="AW603" s="95">
        <v>1734</v>
      </c>
      <c r="AX603" s="72">
        <v>310.31</v>
      </c>
      <c r="AY603" s="72">
        <v>286.23</v>
      </c>
      <c r="AZ603" s="72">
        <v>596.54</v>
      </c>
      <c r="BA603" s="95">
        <v>6527597</v>
      </c>
      <c r="BB603" s="95">
        <v>5718789</v>
      </c>
      <c r="BC603" s="95">
        <v>1753</v>
      </c>
      <c r="BD603" s="95">
        <v>1665</v>
      </c>
      <c r="BE603" s="72">
        <v>318.75</v>
      </c>
      <c r="BF603" s="72">
        <v>259.97000000000003</v>
      </c>
      <c r="BG603" s="72">
        <v>578.72</v>
      </c>
      <c r="BH603" s="95">
        <v>6636306</v>
      </c>
      <c r="BI603" s="95">
        <v>5144220</v>
      </c>
      <c r="BJ603" s="95">
        <v>1735</v>
      </c>
      <c r="BK603" s="95">
        <v>1649</v>
      </c>
      <c r="BL603" s="72">
        <v>297.87</v>
      </c>
      <c r="BM603" s="72">
        <v>283.27999999999997</v>
      </c>
      <c r="BN603" s="72">
        <v>581.15</v>
      </c>
      <c r="BO603" s="95">
        <v>6012250</v>
      </c>
      <c r="BP603" s="95">
        <v>5432207</v>
      </c>
      <c r="BQ603" s="95">
        <v>1682</v>
      </c>
      <c r="BR603" s="95">
        <v>1598</v>
      </c>
      <c r="BS603" s="72">
        <v>313.24</v>
      </c>
      <c r="BT603" s="72">
        <v>311.76</v>
      </c>
      <c r="BU603" s="72">
        <v>625</v>
      </c>
      <c r="BV603" s="95">
        <v>6232147.3499999996</v>
      </c>
      <c r="BW603" s="95">
        <v>5914777.4699999997</v>
      </c>
      <c r="BX603" s="95">
        <v>1658</v>
      </c>
      <c r="BY603" s="95">
        <v>1581</v>
      </c>
      <c r="BZ603" s="95">
        <v>1778</v>
      </c>
      <c r="CA603" s="95">
        <v>1711</v>
      </c>
      <c r="CB603" s="95">
        <v>1694</v>
      </c>
      <c r="CC603" s="95">
        <v>1642</v>
      </c>
      <c r="CD603" s="95">
        <v>1620</v>
      </c>
      <c r="CE603" s="72">
        <v>650.75523149000003</v>
      </c>
      <c r="CF603" s="72">
        <v>676.59346364999999</v>
      </c>
      <c r="CG603" s="72">
        <v>712.40329333</v>
      </c>
      <c r="CH603" s="72">
        <v>716.50152150999998</v>
      </c>
      <c r="CI603" s="72">
        <v>731.52548966999996</v>
      </c>
      <c r="CJ603" s="96">
        <v>0.8540845668</v>
      </c>
      <c r="CK603" s="96">
        <v>0.88168158880000003</v>
      </c>
      <c r="CL603" s="96">
        <v>0.81234885550000002</v>
      </c>
      <c r="CM603" s="96">
        <v>0.81109388120000003</v>
      </c>
      <c r="CN603" s="96">
        <v>0.85437897770000004</v>
      </c>
      <c r="CO603" s="96">
        <v>0.98805626040000005</v>
      </c>
      <c r="CP603" s="96">
        <v>0.85290444259999998</v>
      </c>
      <c r="CQ603" s="96">
        <v>0.99584056389999998</v>
      </c>
      <c r="CR603" s="96">
        <v>0.85646673949999996</v>
      </c>
      <c r="CS603" s="95">
        <v>1588</v>
      </c>
      <c r="CT603" s="95">
        <v>1547</v>
      </c>
      <c r="CU603" s="95">
        <v>1517</v>
      </c>
      <c r="CV603" s="95">
        <v>1511</v>
      </c>
      <c r="CW603" s="95">
        <v>1503</v>
      </c>
      <c r="CX603" s="96">
        <v>0.97982904500000001</v>
      </c>
      <c r="CY603" s="96">
        <v>0.95990375999999999</v>
      </c>
      <c r="CZ603" s="96">
        <v>1.033828524</v>
      </c>
      <c r="DA603" s="96">
        <v>0.99756601300000003</v>
      </c>
      <c r="DB603" s="96">
        <v>0.96996642399999999</v>
      </c>
      <c r="DC603">
        <v>2013</v>
      </c>
      <c r="DD603" s="6">
        <v>1645.4</v>
      </c>
      <c r="DE603" s="96">
        <v>2.5153287000000001E-3</v>
      </c>
      <c r="DF603" s="72">
        <v>656.1</v>
      </c>
      <c r="DG603" s="96">
        <v>1</v>
      </c>
      <c r="DH603" s="72">
        <v>656.1</v>
      </c>
      <c r="DI603" s="72">
        <v>656.1</v>
      </c>
      <c r="DJ603" s="96">
        <v>1</v>
      </c>
      <c r="DK603" s="72">
        <v>656.1</v>
      </c>
      <c r="DL603" s="96">
        <v>1</v>
      </c>
      <c r="DM603" s="72">
        <v>656.1</v>
      </c>
      <c r="DN603" s="96">
        <v>1</v>
      </c>
      <c r="DO603" s="96">
        <v>6.4970000000000002E-3</v>
      </c>
      <c r="DP603" s="72">
        <v>4.26</v>
      </c>
      <c r="DQ603" s="72">
        <v>651.84</v>
      </c>
      <c r="DR603" t="s">
        <v>486</v>
      </c>
      <c r="DT603" t="s">
        <v>485</v>
      </c>
    </row>
    <row r="604" spans="1:124" x14ac:dyDescent="0.3">
      <c r="A604" t="s">
        <v>487</v>
      </c>
      <c r="B604">
        <v>14020</v>
      </c>
      <c r="C604" s="95">
        <v>2480</v>
      </c>
      <c r="D604" s="95">
        <v>11320826</v>
      </c>
      <c r="E604" s="95">
        <v>2418</v>
      </c>
      <c r="F604" s="95">
        <v>8187005</v>
      </c>
      <c r="G604" s="95">
        <v>422</v>
      </c>
      <c r="H604" s="95">
        <v>1143517</v>
      </c>
      <c r="I604" s="95">
        <v>383</v>
      </c>
      <c r="J604" s="95">
        <v>1208552</v>
      </c>
      <c r="K604" s="95">
        <v>2474</v>
      </c>
      <c r="L604" s="95">
        <v>10326866</v>
      </c>
      <c r="M604" s="95">
        <v>2401</v>
      </c>
      <c r="N604" s="95">
        <v>8230017</v>
      </c>
      <c r="O604" s="95">
        <v>426</v>
      </c>
      <c r="P604" s="95">
        <v>1316632</v>
      </c>
      <c r="Q604" s="95">
        <v>386</v>
      </c>
      <c r="R604" s="95">
        <v>1328468</v>
      </c>
      <c r="S604" s="95">
        <v>2485</v>
      </c>
      <c r="T604" s="95">
        <v>10839351</v>
      </c>
      <c r="U604" s="95">
        <v>2406</v>
      </c>
      <c r="V604" s="95">
        <v>9082317</v>
      </c>
      <c r="W604" s="95">
        <v>435</v>
      </c>
      <c r="X604" s="95">
        <v>1197442</v>
      </c>
      <c r="Y604" s="95">
        <v>396</v>
      </c>
      <c r="Z604" s="95">
        <v>1620902</v>
      </c>
      <c r="AA604" s="95">
        <v>2481</v>
      </c>
      <c r="AB604" s="95">
        <v>9894499</v>
      </c>
      <c r="AC604" s="95">
        <v>2398</v>
      </c>
      <c r="AD604" s="95">
        <v>8949094</v>
      </c>
      <c r="AE604" s="95">
        <v>454</v>
      </c>
      <c r="AF604" s="95">
        <v>1425462</v>
      </c>
      <c r="AG604" s="95">
        <v>411</v>
      </c>
      <c r="AH604" s="95">
        <v>1673180</v>
      </c>
      <c r="AI604" s="95">
        <v>2489</v>
      </c>
      <c r="AJ604" s="95">
        <v>9427130.3399999999</v>
      </c>
      <c r="AK604" s="95">
        <v>2405</v>
      </c>
      <c r="AL604" s="95">
        <v>9341249.5500000007</v>
      </c>
      <c r="AM604" s="95">
        <v>458</v>
      </c>
      <c r="AN604" s="95">
        <v>1753099</v>
      </c>
      <c r="AO604" s="95">
        <v>421</v>
      </c>
      <c r="AP604" s="95">
        <v>2006590.32</v>
      </c>
      <c r="AQ604" s="72">
        <v>357.92</v>
      </c>
      <c r="AR604" s="72">
        <v>279.52999999999997</v>
      </c>
      <c r="AS604" s="72">
        <v>637.45000000000005</v>
      </c>
      <c r="AT604" s="95">
        <v>12464343</v>
      </c>
      <c r="AU604" s="95">
        <v>9395557</v>
      </c>
      <c r="AV604" s="95">
        <v>2902</v>
      </c>
      <c r="AW604" s="95">
        <v>2801</v>
      </c>
      <c r="AX604" s="72">
        <v>334.58</v>
      </c>
      <c r="AY604" s="72">
        <v>285.81</v>
      </c>
      <c r="AZ604" s="72">
        <v>620.39</v>
      </c>
      <c r="BA604" s="95">
        <v>11643498</v>
      </c>
      <c r="BB604" s="95">
        <v>9558485</v>
      </c>
      <c r="BC604" s="95">
        <v>2900</v>
      </c>
      <c r="BD604" s="95">
        <v>2787</v>
      </c>
      <c r="BE604" s="72">
        <v>343.52</v>
      </c>
      <c r="BF604" s="72">
        <v>318.32</v>
      </c>
      <c r="BG604" s="72">
        <v>661.84</v>
      </c>
      <c r="BH604" s="95">
        <v>12036793</v>
      </c>
      <c r="BI604" s="95">
        <v>10703219</v>
      </c>
      <c r="BJ604" s="95">
        <v>2920</v>
      </c>
      <c r="BK604" s="95">
        <v>2802</v>
      </c>
      <c r="BL604" s="72">
        <v>321.41000000000003</v>
      </c>
      <c r="BM604" s="72">
        <v>315.13</v>
      </c>
      <c r="BN604" s="72">
        <v>636.54</v>
      </c>
      <c r="BO604" s="95">
        <v>11319961</v>
      </c>
      <c r="BP604" s="95">
        <v>10622274</v>
      </c>
      <c r="BQ604" s="95">
        <v>2935</v>
      </c>
      <c r="BR604" s="95">
        <v>2809</v>
      </c>
      <c r="BS604" s="72">
        <v>316.14999999999998</v>
      </c>
      <c r="BT604" s="72">
        <v>334.63</v>
      </c>
      <c r="BU604" s="72">
        <v>650.78</v>
      </c>
      <c r="BV604" s="95">
        <v>11180229.34</v>
      </c>
      <c r="BW604" s="95">
        <v>11347839.869999999</v>
      </c>
      <c r="BX604" s="95">
        <v>2947</v>
      </c>
      <c r="BY604" s="95">
        <v>2826</v>
      </c>
      <c r="BZ604" s="95">
        <v>2854</v>
      </c>
      <c r="CA604" s="95">
        <v>2845</v>
      </c>
      <c r="CB604" s="95">
        <v>2863</v>
      </c>
      <c r="CC604" s="95">
        <v>2875</v>
      </c>
      <c r="CD604" s="95">
        <v>2888</v>
      </c>
      <c r="CE604" s="72">
        <v>650.75523149000003</v>
      </c>
      <c r="CF604" s="72">
        <v>676.59346364999999</v>
      </c>
      <c r="CG604" s="72">
        <v>712.40329333</v>
      </c>
      <c r="CH604" s="72">
        <v>716.50152150999998</v>
      </c>
      <c r="CI604" s="72">
        <v>731.52548966999996</v>
      </c>
      <c r="CJ604" s="96">
        <v>0.97955416900000003</v>
      </c>
      <c r="CK604" s="96">
        <v>0.91693170759999998</v>
      </c>
      <c r="CL604" s="96">
        <v>0.92902434079999996</v>
      </c>
      <c r="CM604" s="96">
        <v>0.88840006739999999</v>
      </c>
      <c r="CN604" s="96">
        <v>0.88962040170000001</v>
      </c>
      <c r="CO604" s="96">
        <v>0.97179724690000002</v>
      </c>
      <c r="CP604" s="96">
        <v>0.94742616349999997</v>
      </c>
      <c r="CQ604" s="96">
        <v>0.99584056389999998</v>
      </c>
      <c r="CR604" s="96">
        <v>0.95138324600000002</v>
      </c>
      <c r="CS604" s="95">
        <v>2758</v>
      </c>
      <c r="CT604" s="95">
        <v>2766</v>
      </c>
      <c r="CU604" s="95">
        <v>2784</v>
      </c>
      <c r="CV604" s="95">
        <v>2788</v>
      </c>
      <c r="CW604" s="95">
        <v>2804</v>
      </c>
      <c r="CX604" s="96">
        <v>0.942267246</v>
      </c>
      <c r="CY604" s="96">
        <v>0.96470297000000005</v>
      </c>
      <c r="CZ604" s="96">
        <v>0.98257792899999996</v>
      </c>
      <c r="DA604" s="96">
        <v>0.99999291199999996</v>
      </c>
      <c r="DB604" s="96">
        <v>0.96910237499999996</v>
      </c>
      <c r="DC604">
        <v>2013</v>
      </c>
      <c r="DD604" s="6">
        <v>2805</v>
      </c>
      <c r="DE604" s="96">
        <v>7.7721400999999999E-3</v>
      </c>
      <c r="DF604" s="72">
        <v>724.97</v>
      </c>
      <c r="DG604" s="96">
        <v>1</v>
      </c>
      <c r="DH604" s="72">
        <v>724.97</v>
      </c>
      <c r="DI604" s="72">
        <v>704.18948504000002</v>
      </c>
      <c r="DJ604" s="96">
        <v>1</v>
      </c>
      <c r="DK604" s="72">
        <v>724.97</v>
      </c>
      <c r="DL604" s="96">
        <v>1</v>
      </c>
      <c r="DM604" s="72">
        <v>724.97</v>
      </c>
      <c r="DN604" s="96">
        <v>1</v>
      </c>
      <c r="DO604" s="96">
        <v>1.6659E-2</v>
      </c>
      <c r="DP604" s="72">
        <v>12.08</v>
      </c>
      <c r="DQ604" s="72">
        <v>712.89</v>
      </c>
      <c r="DR604" t="s">
        <v>487</v>
      </c>
      <c r="DT604" t="s">
        <v>485</v>
      </c>
    </row>
    <row r="605" spans="1:124" x14ac:dyDescent="0.3">
      <c r="A605" t="s">
        <v>107</v>
      </c>
      <c r="B605">
        <v>14030</v>
      </c>
      <c r="C605" s="95">
        <v>4464</v>
      </c>
      <c r="D605" s="95">
        <v>17008970</v>
      </c>
      <c r="E605" s="95">
        <v>4310</v>
      </c>
      <c r="F605" s="95">
        <v>13074018</v>
      </c>
      <c r="G605" s="95">
        <v>672</v>
      </c>
      <c r="H605" s="95">
        <v>2440024</v>
      </c>
      <c r="I605" s="95">
        <v>558</v>
      </c>
      <c r="J605" s="95">
        <v>1788220</v>
      </c>
      <c r="K605" s="95">
        <v>4406</v>
      </c>
      <c r="L605" s="95">
        <v>17924262</v>
      </c>
      <c r="M605" s="95">
        <v>4203</v>
      </c>
      <c r="N605" s="95">
        <v>13123726</v>
      </c>
      <c r="O605" s="95">
        <v>688</v>
      </c>
      <c r="P605" s="95">
        <v>2119507</v>
      </c>
      <c r="Q605" s="95">
        <v>570</v>
      </c>
      <c r="R605" s="95">
        <v>1782560</v>
      </c>
      <c r="S605" s="95">
        <v>4391</v>
      </c>
      <c r="T605" s="95">
        <v>18623107</v>
      </c>
      <c r="U605" s="95">
        <v>4137</v>
      </c>
      <c r="V605" s="95">
        <v>13637875</v>
      </c>
      <c r="W605" s="95">
        <v>723</v>
      </c>
      <c r="X605" s="95">
        <v>2534850</v>
      </c>
      <c r="Y605" s="95">
        <v>589</v>
      </c>
      <c r="Z605" s="95">
        <v>2181242</v>
      </c>
      <c r="AA605" s="95">
        <v>4473</v>
      </c>
      <c r="AB605" s="95">
        <v>16964802</v>
      </c>
      <c r="AC605" s="95">
        <v>4198</v>
      </c>
      <c r="AD605" s="95">
        <v>15416794</v>
      </c>
      <c r="AE605" s="95">
        <v>718</v>
      </c>
      <c r="AF605" s="95">
        <v>2215343</v>
      </c>
      <c r="AG605" s="95">
        <v>601</v>
      </c>
      <c r="AH605" s="95">
        <v>2144421</v>
      </c>
      <c r="AI605" s="95">
        <v>4698</v>
      </c>
      <c r="AJ605" s="95">
        <v>17361608</v>
      </c>
      <c r="AK605" s="95">
        <v>4422</v>
      </c>
      <c r="AL605" s="95">
        <v>16826099</v>
      </c>
      <c r="AM605" s="95">
        <v>719</v>
      </c>
      <c r="AN605" s="95">
        <v>2384590</v>
      </c>
      <c r="AO605" s="95">
        <v>602</v>
      </c>
      <c r="AP605" s="95">
        <v>2540046</v>
      </c>
      <c r="AQ605" s="72">
        <v>315.57</v>
      </c>
      <c r="AR605" s="72">
        <v>254.42</v>
      </c>
      <c r="AS605" s="72">
        <v>569.99</v>
      </c>
      <c r="AT605" s="95">
        <v>19448994</v>
      </c>
      <c r="AU605" s="95">
        <v>14862238</v>
      </c>
      <c r="AV605" s="95">
        <v>5136</v>
      </c>
      <c r="AW605" s="95">
        <v>4868</v>
      </c>
      <c r="AX605" s="72">
        <v>327.9</v>
      </c>
      <c r="AY605" s="72">
        <v>260.25</v>
      </c>
      <c r="AZ605" s="72">
        <v>588.15</v>
      </c>
      <c r="BA605" s="95">
        <v>20043769</v>
      </c>
      <c r="BB605" s="95">
        <v>14906286</v>
      </c>
      <c r="BC605" s="95">
        <v>5094</v>
      </c>
      <c r="BD605" s="95">
        <v>4773</v>
      </c>
      <c r="BE605" s="72">
        <v>344.77</v>
      </c>
      <c r="BF605" s="72">
        <v>278.94</v>
      </c>
      <c r="BG605" s="72">
        <v>623.71</v>
      </c>
      <c r="BH605" s="95">
        <v>21157957</v>
      </c>
      <c r="BI605" s="95">
        <v>15819117</v>
      </c>
      <c r="BJ605" s="95">
        <v>5114</v>
      </c>
      <c r="BK605" s="95">
        <v>4726</v>
      </c>
      <c r="BL605" s="72">
        <v>307.91000000000003</v>
      </c>
      <c r="BM605" s="72">
        <v>304.95</v>
      </c>
      <c r="BN605" s="72">
        <v>612.86</v>
      </c>
      <c r="BO605" s="95">
        <v>19180145</v>
      </c>
      <c r="BP605" s="95">
        <v>17561215</v>
      </c>
      <c r="BQ605" s="95">
        <v>5191</v>
      </c>
      <c r="BR605" s="95">
        <v>4799</v>
      </c>
      <c r="BS605" s="72">
        <v>303.77</v>
      </c>
      <c r="BT605" s="72">
        <v>321.23</v>
      </c>
      <c r="BU605" s="72">
        <v>625</v>
      </c>
      <c r="BV605" s="95">
        <v>19746198</v>
      </c>
      <c r="BW605" s="95">
        <v>19366145</v>
      </c>
      <c r="BX605" s="95">
        <v>5417</v>
      </c>
      <c r="BY605" s="95">
        <v>5024</v>
      </c>
      <c r="BZ605" s="95">
        <v>5008</v>
      </c>
      <c r="CA605" s="95">
        <v>4939</v>
      </c>
      <c r="CB605" s="95">
        <v>4927</v>
      </c>
      <c r="CC605" s="95">
        <v>5005</v>
      </c>
      <c r="CD605" s="95">
        <v>5225</v>
      </c>
      <c r="CE605" s="72">
        <v>650.75523149000003</v>
      </c>
      <c r="CF605" s="72">
        <v>676.59346364999999</v>
      </c>
      <c r="CG605" s="72">
        <v>712.40329333</v>
      </c>
      <c r="CH605" s="72">
        <v>716.50152150999998</v>
      </c>
      <c r="CI605" s="72">
        <v>731.52548966999996</v>
      </c>
      <c r="CJ605" s="96">
        <v>0.87589000049999999</v>
      </c>
      <c r="CK605" s="96">
        <v>0.8692812325</v>
      </c>
      <c r="CL605" s="96">
        <v>0.87550128679999994</v>
      </c>
      <c r="CM605" s="96">
        <v>0.85535059120000001</v>
      </c>
      <c r="CN605" s="96">
        <v>0.85437897770000004</v>
      </c>
      <c r="CO605" s="96">
        <v>0.92888183800000002</v>
      </c>
      <c r="CP605" s="96">
        <v>0.93239030229999997</v>
      </c>
      <c r="CQ605" s="96">
        <v>0.99584056389999998</v>
      </c>
      <c r="CR605" s="96">
        <v>0.93628458510000001</v>
      </c>
      <c r="CS605" s="95">
        <v>5002</v>
      </c>
      <c r="CT605" s="95">
        <v>5030</v>
      </c>
      <c r="CU605" s="95">
        <v>5045</v>
      </c>
      <c r="CV605" s="95">
        <v>5132</v>
      </c>
      <c r="CW605" s="95">
        <v>5414</v>
      </c>
      <c r="CX605" s="96">
        <v>0.92815382000000002</v>
      </c>
      <c r="CY605" s="96">
        <v>0.92545678399999998</v>
      </c>
      <c r="CZ605" s="96">
        <v>0.94022307500000002</v>
      </c>
      <c r="DA605" s="96">
        <v>0.9162129</v>
      </c>
      <c r="DB605" s="96">
        <v>0.93417737099999998</v>
      </c>
      <c r="DC605">
        <v>2013</v>
      </c>
      <c r="DD605" s="6">
        <v>4838</v>
      </c>
      <c r="DE605" s="96">
        <v>2.4009613000000002E-3</v>
      </c>
      <c r="DF605" s="72">
        <v>717.33</v>
      </c>
      <c r="DG605" s="96">
        <v>1</v>
      </c>
      <c r="DH605" s="72">
        <v>717.33</v>
      </c>
      <c r="DI605" s="72">
        <v>721.96379431000003</v>
      </c>
      <c r="DJ605" s="96">
        <v>1</v>
      </c>
      <c r="DK605" s="72">
        <v>717.33</v>
      </c>
      <c r="DL605" s="96">
        <v>1</v>
      </c>
      <c r="DM605" s="72">
        <v>717.33</v>
      </c>
      <c r="DN605" s="96">
        <v>1</v>
      </c>
      <c r="DO605" s="96">
        <v>8.3700000000000007E-3</v>
      </c>
      <c r="DP605" s="72">
        <v>6</v>
      </c>
      <c r="DQ605" s="72">
        <v>711.33</v>
      </c>
      <c r="DR605" t="s">
        <v>107</v>
      </c>
      <c r="DT605" t="s">
        <v>485</v>
      </c>
    </row>
    <row r="606" spans="1:124" x14ac:dyDescent="0.3">
      <c r="A606" t="s">
        <v>488</v>
      </c>
      <c r="B606">
        <v>14040</v>
      </c>
      <c r="C606" s="95">
        <v>772</v>
      </c>
      <c r="D606" s="95">
        <v>2924324</v>
      </c>
      <c r="E606" s="95">
        <v>750</v>
      </c>
      <c r="F606" s="95">
        <v>2203621</v>
      </c>
      <c r="G606" s="95">
        <v>123</v>
      </c>
      <c r="H606" s="95">
        <v>421838</v>
      </c>
      <c r="I606" s="95">
        <v>109</v>
      </c>
      <c r="J606" s="95">
        <v>354245</v>
      </c>
      <c r="K606" s="95">
        <v>731</v>
      </c>
      <c r="L606" s="95">
        <v>2687844</v>
      </c>
      <c r="M606" s="95">
        <v>709</v>
      </c>
      <c r="N606" s="95">
        <v>2082928</v>
      </c>
      <c r="O606" s="95">
        <v>123</v>
      </c>
      <c r="P606" s="95">
        <v>499520</v>
      </c>
      <c r="Q606" s="95">
        <v>111</v>
      </c>
      <c r="R606" s="95">
        <v>322301</v>
      </c>
      <c r="S606" s="95">
        <v>727</v>
      </c>
      <c r="T606" s="95">
        <v>2564695</v>
      </c>
      <c r="U606" s="95">
        <v>703</v>
      </c>
      <c r="V606" s="95">
        <v>2191323</v>
      </c>
      <c r="W606" s="95">
        <v>127</v>
      </c>
      <c r="X606" s="95">
        <v>468121</v>
      </c>
      <c r="Y606" s="95">
        <v>118</v>
      </c>
      <c r="Z606" s="95">
        <v>367694</v>
      </c>
      <c r="AA606" s="95">
        <v>740</v>
      </c>
      <c r="AB606" s="95">
        <v>2704508</v>
      </c>
      <c r="AC606" s="95">
        <v>716</v>
      </c>
      <c r="AD606" s="95">
        <v>2449959</v>
      </c>
      <c r="AE606" s="95">
        <v>94</v>
      </c>
      <c r="AF606" s="95">
        <v>386265</v>
      </c>
      <c r="AG606" s="95">
        <v>85</v>
      </c>
      <c r="AH606" s="95">
        <v>358106</v>
      </c>
      <c r="AI606" s="95">
        <v>735</v>
      </c>
      <c r="AJ606" s="95">
        <v>2586264</v>
      </c>
      <c r="AK606" s="95">
        <v>714</v>
      </c>
      <c r="AL606" s="95">
        <v>2649309</v>
      </c>
      <c r="AM606" s="95">
        <v>101</v>
      </c>
      <c r="AN606" s="95">
        <v>348000</v>
      </c>
      <c r="AO606" s="95">
        <v>91</v>
      </c>
      <c r="AP606" s="95">
        <v>329625</v>
      </c>
      <c r="AQ606" s="72">
        <v>311.56</v>
      </c>
      <c r="AR606" s="72">
        <v>248.14</v>
      </c>
      <c r="AS606" s="72">
        <v>559.70000000000005</v>
      </c>
      <c r="AT606" s="95">
        <v>3346162</v>
      </c>
      <c r="AU606" s="95">
        <v>2557866</v>
      </c>
      <c r="AV606" s="95">
        <v>895</v>
      </c>
      <c r="AW606" s="95">
        <v>859</v>
      </c>
      <c r="AX606" s="72">
        <v>311.02</v>
      </c>
      <c r="AY606" s="72">
        <v>244.43</v>
      </c>
      <c r="AZ606" s="72">
        <v>555.45000000000005</v>
      </c>
      <c r="BA606" s="95">
        <v>3187364</v>
      </c>
      <c r="BB606" s="95">
        <v>2405229</v>
      </c>
      <c r="BC606" s="95">
        <v>854</v>
      </c>
      <c r="BD606" s="95">
        <v>820</v>
      </c>
      <c r="BE606" s="72">
        <v>295.94</v>
      </c>
      <c r="BF606" s="72">
        <v>259.75</v>
      </c>
      <c r="BG606" s="72">
        <v>555.69000000000005</v>
      </c>
      <c r="BH606" s="95">
        <v>3032816</v>
      </c>
      <c r="BI606" s="95">
        <v>2559017</v>
      </c>
      <c r="BJ606" s="95">
        <v>854</v>
      </c>
      <c r="BK606" s="95">
        <v>821</v>
      </c>
      <c r="BL606" s="72">
        <v>308.83</v>
      </c>
      <c r="BM606" s="72">
        <v>292.14</v>
      </c>
      <c r="BN606" s="72">
        <v>600.97</v>
      </c>
      <c r="BO606" s="95">
        <v>3090773</v>
      </c>
      <c r="BP606" s="95">
        <v>2808065</v>
      </c>
      <c r="BQ606" s="95">
        <v>834</v>
      </c>
      <c r="BR606" s="95">
        <v>801</v>
      </c>
      <c r="BS606" s="72">
        <v>292.49</v>
      </c>
      <c r="BT606" s="72">
        <v>308.38</v>
      </c>
      <c r="BU606" s="72">
        <v>600.87</v>
      </c>
      <c r="BV606" s="95">
        <v>2934264</v>
      </c>
      <c r="BW606" s="95">
        <v>2978934</v>
      </c>
      <c r="BX606" s="95">
        <v>836</v>
      </c>
      <c r="BY606" s="95">
        <v>805</v>
      </c>
      <c r="BZ606" s="95">
        <v>878</v>
      </c>
      <c r="CA606" s="95">
        <v>838</v>
      </c>
      <c r="CB606" s="95">
        <v>838</v>
      </c>
      <c r="CC606" s="95">
        <v>818</v>
      </c>
      <c r="CD606" s="95">
        <v>821</v>
      </c>
      <c r="CE606" s="72">
        <v>650.75523149000003</v>
      </c>
      <c r="CF606" s="72">
        <v>676.59346364999999</v>
      </c>
      <c r="CG606" s="72">
        <v>712.40329333</v>
      </c>
      <c r="CH606" s="72">
        <v>716.50152150999998</v>
      </c>
      <c r="CI606" s="72">
        <v>731.52548966999996</v>
      </c>
      <c r="CJ606" s="96">
        <v>0.86007760359999996</v>
      </c>
      <c r="CK606" s="96">
        <v>0.82095088090000001</v>
      </c>
      <c r="CL606" s="96">
        <v>0.78002166080000002</v>
      </c>
      <c r="CM606" s="96">
        <v>0.83875606950000003</v>
      </c>
      <c r="CN606" s="96">
        <v>0.82139311410000004</v>
      </c>
      <c r="CO606" s="96">
        <v>0.93194378529999999</v>
      </c>
      <c r="CP606" s="96">
        <v>0.88443088390000002</v>
      </c>
      <c r="CQ606" s="96">
        <v>0.99584056389999998</v>
      </c>
      <c r="CR606" s="96">
        <v>0.88812485620000003</v>
      </c>
      <c r="CS606" s="95">
        <v>856</v>
      </c>
      <c r="CT606" s="95">
        <v>844</v>
      </c>
      <c r="CU606" s="95">
        <v>844</v>
      </c>
      <c r="CV606" s="95">
        <v>855</v>
      </c>
      <c r="CW606" s="95">
        <v>881</v>
      </c>
      <c r="CX606" s="96">
        <v>0.91355128200000002</v>
      </c>
      <c r="CY606" s="96">
        <v>0.91419441599999995</v>
      </c>
      <c r="CZ606" s="96">
        <v>0.95882608300000005</v>
      </c>
      <c r="DA606" s="96">
        <v>0.94539680999999998</v>
      </c>
      <c r="DB606" s="96">
        <v>0.92800900099999994</v>
      </c>
      <c r="DC606">
        <v>2013</v>
      </c>
      <c r="DD606" s="6">
        <v>821.2</v>
      </c>
      <c r="DE606" s="96">
        <v>7.7362005000000001E-3</v>
      </c>
      <c r="DF606" s="72">
        <v>676.79</v>
      </c>
      <c r="DG606" s="96">
        <v>1</v>
      </c>
      <c r="DH606" s="72">
        <v>676.79</v>
      </c>
      <c r="DI606" s="72">
        <v>706.55820955000002</v>
      </c>
      <c r="DJ606" s="96">
        <v>0.90620086070000005</v>
      </c>
      <c r="DK606" s="72">
        <v>679.58223242999998</v>
      </c>
      <c r="DL606" s="96">
        <v>0.99899492869999995</v>
      </c>
      <c r="DM606" s="72">
        <v>678.89920385999994</v>
      </c>
      <c r="DN606" s="96">
        <v>1</v>
      </c>
      <c r="DO606" s="96">
        <v>2.2003999999999999E-2</v>
      </c>
      <c r="DP606" s="72">
        <v>14.94</v>
      </c>
      <c r="DQ606" s="72">
        <v>663.96</v>
      </c>
      <c r="DR606" t="s">
        <v>488</v>
      </c>
      <c r="DT606" t="s">
        <v>485</v>
      </c>
    </row>
    <row r="607" spans="1:124" x14ac:dyDescent="0.3">
      <c r="A607" t="s">
        <v>489</v>
      </c>
      <c r="B607">
        <v>14050</v>
      </c>
      <c r="C607" s="95">
        <v>5728</v>
      </c>
      <c r="D607" s="95">
        <v>21552360</v>
      </c>
      <c r="E607" s="95">
        <v>5626</v>
      </c>
      <c r="F607" s="95">
        <v>17389003</v>
      </c>
      <c r="G607" s="95">
        <v>629</v>
      </c>
      <c r="H607" s="95">
        <v>1793157</v>
      </c>
      <c r="I607" s="95">
        <v>565</v>
      </c>
      <c r="J607" s="95">
        <v>1810941</v>
      </c>
      <c r="K607" s="95">
        <v>5564</v>
      </c>
      <c r="L607" s="95">
        <v>21611870</v>
      </c>
      <c r="M607" s="95">
        <v>5441</v>
      </c>
      <c r="N607" s="95">
        <v>17170817</v>
      </c>
      <c r="O607" s="95">
        <v>640</v>
      </c>
      <c r="P607" s="95">
        <v>1681606</v>
      </c>
      <c r="Q607" s="95">
        <v>571</v>
      </c>
      <c r="R607" s="95">
        <v>1640898</v>
      </c>
      <c r="S607" s="95">
        <v>5499</v>
      </c>
      <c r="T607" s="95">
        <v>22985222</v>
      </c>
      <c r="U607" s="95">
        <v>5347</v>
      </c>
      <c r="V607" s="95">
        <v>17768862</v>
      </c>
      <c r="W607" s="95">
        <v>640</v>
      </c>
      <c r="X607" s="95">
        <v>1637152</v>
      </c>
      <c r="Y607" s="95">
        <v>572</v>
      </c>
      <c r="Z607" s="95">
        <v>1952302</v>
      </c>
      <c r="AA607" s="95">
        <v>5445</v>
      </c>
      <c r="AB607" s="95">
        <v>21641225</v>
      </c>
      <c r="AC607" s="95">
        <v>5273</v>
      </c>
      <c r="AD607" s="95">
        <v>19893799</v>
      </c>
      <c r="AE607" s="95">
        <v>624</v>
      </c>
      <c r="AF607" s="95">
        <v>2081162</v>
      </c>
      <c r="AG607" s="95">
        <v>558</v>
      </c>
      <c r="AH607" s="95">
        <v>2268413</v>
      </c>
      <c r="AI607" s="95">
        <v>5477</v>
      </c>
      <c r="AJ607" s="95">
        <v>24351174</v>
      </c>
      <c r="AK607" s="95">
        <v>5307</v>
      </c>
      <c r="AL607" s="95">
        <v>20914396</v>
      </c>
      <c r="AM607" s="95">
        <v>644</v>
      </c>
      <c r="AN607" s="95">
        <v>2527755</v>
      </c>
      <c r="AO607" s="95">
        <v>577</v>
      </c>
      <c r="AP607" s="95">
        <v>2509783</v>
      </c>
      <c r="AQ607" s="72">
        <v>306.02999999999997</v>
      </c>
      <c r="AR607" s="72">
        <v>258.44</v>
      </c>
      <c r="AS607" s="72">
        <v>564.47</v>
      </c>
      <c r="AT607" s="95">
        <v>23345517</v>
      </c>
      <c r="AU607" s="95">
        <v>19199944</v>
      </c>
      <c r="AV607" s="95">
        <v>6357</v>
      </c>
      <c r="AW607" s="95">
        <v>6191</v>
      </c>
      <c r="AX607" s="72">
        <v>312.88</v>
      </c>
      <c r="AY607" s="72">
        <v>260.75</v>
      </c>
      <c r="AZ607" s="72">
        <v>573.63</v>
      </c>
      <c r="BA607" s="95">
        <v>23293476</v>
      </c>
      <c r="BB607" s="95">
        <v>18811715</v>
      </c>
      <c r="BC607" s="95">
        <v>6204</v>
      </c>
      <c r="BD607" s="95">
        <v>6012</v>
      </c>
      <c r="BE607" s="72">
        <v>334.23</v>
      </c>
      <c r="BF607" s="72">
        <v>277.64999999999998</v>
      </c>
      <c r="BG607" s="72">
        <v>611.88</v>
      </c>
      <c r="BH607" s="95">
        <v>24622374</v>
      </c>
      <c r="BI607" s="95">
        <v>19721164</v>
      </c>
      <c r="BJ607" s="95">
        <v>6139</v>
      </c>
      <c r="BK607" s="95">
        <v>5919</v>
      </c>
      <c r="BL607" s="72">
        <v>325.73</v>
      </c>
      <c r="BM607" s="72">
        <v>316.73</v>
      </c>
      <c r="BN607" s="72">
        <v>642.46</v>
      </c>
      <c r="BO607" s="95">
        <v>23722387</v>
      </c>
      <c r="BP607" s="95">
        <v>22162212</v>
      </c>
      <c r="BQ607" s="95">
        <v>6069</v>
      </c>
      <c r="BR607" s="95">
        <v>5831</v>
      </c>
      <c r="BS607" s="72">
        <v>365.94</v>
      </c>
      <c r="BT607" s="72">
        <v>331.75</v>
      </c>
      <c r="BU607" s="72">
        <v>697.69</v>
      </c>
      <c r="BV607" s="95">
        <v>26878929</v>
      </c>
      <c r="BW607" s="95">
        <v>23424179</v>
      </c>
      <c r="BX607" s="95">
        <v>6121</v>
      </c>
      <c r="BY607" s="95">
        <v>5884</v>
      </c>
      <c r="BZ607" s="95">
        <v>6278</v>
      </c>
      <c r="CA607" s="95">
        <v>6111</v>
      </c>
      <c r="CB607" s="95">
        <v>6033</v>
      </c>
      <c r="CC607" s="95">
        <v>5956</v>
      </c>
      <c r="CD607" s="95">
        <v>6005</v>
      </c>
      <c r="CE607" s="72">
        <v>650.75523149000003</v>
      </c>
      <c r="CF607" s="72">
        <v>676.59346364999999</v>
      </c>
      <c r="CG607" s="72">
        <v>712.40329333</v>
      </c>
      <c r="CH607" s="72">
        <v>716.50152150999998</v>
      </c>
      <c r="CI607" s="72">
        <v>731.52548966999996</v>
      </c>
      <c r="CJ607" s="96">
        <v>0.86740754850000001</v>
      </c>
      <c r="CK607" s="96">
        <v>0.84782078279999995</v>
      </c>
      <c r="CL607" s="96">
        <v>0.85889552410000003</v>
      </c>
      <c r="CM607" s="96">
        <v>0.89666243639999998</v>
      </c>
      <c r="CN607" s="96">
        <v>0.95374667030000004</v>
      </c>
      <c r="CO607" s="96">
        <v>0.96075245720000002</v>
      </c>
      <c r="CP607" s="96">
        <v>0.92105576810000001</v>
      </c>
      <c r="CQ607" s="96">
        <v>0.99584056389999998</v>
      </c>
      <c r="CR607" s="96">
        <v>0.92490271030000004</v>
      </c>
      <c r="CS607" s="95">
        <v>6092</v>
      </c>
      <c r="CT607" s="95">
        <v>5969</v>
      </c>
      <c r="CU607" s="95">
        <v>5921</v>
      </c>
      <c r="CV607" s="95">
        <v>5826</v>
      </c>
      <c r="CW607" s="95">
        <v>5911</v>
      </c>
      <c r="CX607" s="96">
        <v>0.93570424200000002</v>
      </c>
      <c r="CY607" s="96">
        <v>0.953409693</v>
      </c>
      <c r="CZ607" s="96">
        <v>0.97665168099999999</v>
      </c>
      <c r="DA607" s="96">
        <v>0.96564355300000004</v>
      </c>
      <c r="DB607" s="96">
        <v>0.97323559999999998</v>
      </c>
      <c r="DC607">
        <v>2013</v>
      </c>
      <c r="DD607" s="6">
        <v>5967.4</v>
      </c>
      <c r="DE607" s="96">
        <v>3.9658204999999998E-3</v>
      </c>
      <c r="DF607" s="72">
        <v>707.5</v>
      </c>
      <c r="DG607" s="96">
        <v>1</v>
      </c>
      <c r="DH607" s="72">
        <v>707.5</v>
      </c>
      <c r="DI607" s="72">
        <v>706.55820955000002</v>
      </c>
      <c r="DJ607" s="96">
        <v>1</v>
      </c>
      <c r="DK607" s="72">
        <v>707.5</v>
      </c>
      <c r="DL607" s="96">
        <v>1</v>
      </c>
      <c r="DM607" s="72">
        <v>707.5</v>
      </c>
      <c r="DN607" s="96">
        <v>1</v>
      </c>
      <c r="DO607" s="96">
        <v>1.2256E-2</v>
      </c>
      <c r="DP607" s="72">
        <v>8.67</v>
      </c>
      <c r="DQ607" s="72">
        <v>698.83</v>
      </c>
      <c r="DR607" t="s">
        <v>489</v>
      </c>
      <c r="DT607" t="s">
        <v>485</v>
      </c>
    </row>
    <row r="608" spans="1:124" x14ac:dyDescent="0.3">
      <c r="A608" t="s">
        <v>8</v>
      </c>
      <c r="B608">
        <v>14060</v>
      </c>
      <c r="C608" s="95">
        <v>922</v>
      </c>
      <c r="D608" s="95">
        <v>4491218</v>
      </c>
      <c r="E608" s="95">
        <v>909</v>
      </c>
      <c r="F608" s="95">
        <v>2809578</v>
      </c>
      <c r="G608" s="95">
        <v>143</v>
      </c>
      <c r="H608" s="95">
        <v>405570</v>
      </c>
      <c r="I608" s="95">
        <v>137</v>
      </c>
      <c r="J608" s="95">
        <v>394378</v>
      </c>
      <c r="K608" s="95">
        <v>912</v>
      </c>
      <c r="L608" s="95">
        <v>4437277</v>
      </c>
      <c r="M608" s="95">
        <v>898</v>
      </c>
      <c r="N608" s="95">
        <v>3343138</v>
      </c>
      <c r="O608" s="95">
        <v>135</v>
      </c>
      <c r="P608" s="95">
        <v>366509</v>
      </c>
      <c r="Q608" s="95">
        <v>130</v>
      </c>
      <c r="R608" s="95">
        <v>374233</v>
      </c>
      <c r="S608" s="95">
        <v>910</v>
      </c>
      <c r="T608" s="95">
        <v>4638945</v>
      </c>
      <c r="U608" s="95">
        <v>893</v>
      </c>
      <c r="V608" s="95">
        <v>3231998</v>
      </c>
      <c r="W608" s="95">
        <v>139</v>
      </c>
      <c r="X608" s="95">
        <v>399824</v>
      </c>
      <c r="Y608" s="95">
        <v>133</v>
      </c>
      <c r="Z608" s="95">
        <v>423149</v>
      </c>
      <c r="AA608" s="95">
        <v>905</v>
      </c>
      <c r="AB608" s="95">
        <v>3878158</v>
      </c>
      <c r="AC608" s="95">
        <v>882</v>
      </c>
      <c r="AD608" s="95">
        <v>3639027</v>
      </c>
      <c r="AE608" s="95">
        <v>144</v>
      </c>
      <c r="AF608" s="95">
        <v>538014</v>
      </c>
      <c r="AG608" s="95">
        <v>135</v>
      </c>
      <c r="AH608" s="95">
        <v>548322</v>
      </c>
      <c r="AI608" s="95">
        <v>922</v>
      </c>
      <c r="AJ608" s="95">
        <v>3601905</v>
      </c>
      <c r="AK608" s="95">
        <v>896</v>
      </c>
      <c r="AL608" s="95">
        <v>3640356</v>
      </c>
      <c r="AM608" s="95">
        <v>143</v>
      </c>
      <c r="AN608" s="95">
        <v>594200</v>
      </c>
      <c r="AO608" s="95">
        <v>138</v>
      </c>
      <c r="AP608" s="95">
        <v>616428.93000000005</v>
      </c>
      <c r="AQ608" s="72">
        <v>383.16</v>
      </c>
      <c r="AR608" s="72">
        <v>255.25</v>
      </c>
      <c r="AS608" s="72">
        <v>638.41</v>
      </c>
      <c r="AT608" s="95">
        <v>4896788</v>
      </c>
      <c r="AU608" s="95">
        <v>3203956</v>
      </c>
      <c r="AV608" s="95">
        <v>1065</v>
      </c>
      <c r="AW608" s="95">
        <v>1046</v>
      </c>
      <c r="AX608" s="72">
        <v>382.35</v>
      </c>
      <c r="AY608" s="72">
        <v>301.33999999999997</v>
      </c>
      <c r="AZ608" s="72">
        <v>683.69</v>
      </c>
      <c r="BA608" s="95">
        <v>4803786</v>
      </c>
      <c r="BB608" s="95">
        <v>3717371</v>
      </c>
      <c r="BC608" s="95">
        <v>1047</v>
      </c>
      <c r="BD608" s="95">
        <v>1028</v>
      </c>
      <c r="BE608" s="72">
        <v>400.28</v>
      </c>
      <c r="BF608" s="72">
        <v>296.88</v>
      </c>
      <c r="BG608" s="72">
        <v>697.16</v>
      </c>
      <c r="BH608" s="95">
        <v>5038769</v>
      </c>
      <c r="BI608" s="95">
        <v>3655147</v>
      </c>
      <c r="BJ608" s="95">
        <v>1049</v>
      </c>
      <c r="BK608" s="95">
        <v>1026</v>
      </c>
      <c r="BL608" s="72">
        <v>350.82</v>
      </c>
      <c r="BM608" s="72">
        <v>343.11</v>
      </c>
      <c r="BN608" s="72">
        <v>693.93</v>
      </c>
      <c r="BO608" s="95">
        <v>4416172</v>
      </c>
      <c r="BP608" s="95">
        <v>4187349</v>
      </c>
      <c r="BQ608" s="95">
        <v>1049</v>
      </c>
      <c r="BR608" s="95">
        <v>1017</v>
      </c>
      <c r="BS608" s="72">
        <v>328.33</v>
      </c>
      <c r="BT608" s="72">
        <v>343.07</v>
      </c>
      <c r="BU608" s="72">
        <v>671.4</v>
      </c>
      <c r="BV608" s="95">
        <v>4196105</v>
      </c>
      <c r="BW608" s="95">
        <v>4256784.93</v>
      </c>
      <c r="BX608" s="95">
        <v>1065</v>
      </c>
      <c r="BY608" s="95">
        <v>1034</v>
      </c>
      <c r="BZ608" s="95">
        <v>1056</v>
      </c>
      <c r="CA608" s="95">
        <v>1038</v>
      </c>
      <c r="CB608" s="95">
        <v>1038</v>
      </c>
      <c r="CC608" s="95">
        <v>1034</v>
      </c>
      <c r="CD608" s="95">
        <v>1050</v>
      </c>
      <c r="CE608" s="72">
        <v>650.75523149000003</v>
      </c>
      <c r="CF608" s="72">
        <v>676.59346364999999</v>
      </c>
      <c r="CG608" s="72">
        <v>712.40329333</v>
      </c>
      <c r="CH608" s="72">
        <v>716.50152150999998</v>
      </c>
      <c r="CI608" s="72">
        <v>731.52548966999996</v>
      </c>
      <c r="CJ608" s="96">
        <v>0.98102937800000001</v>
      </c>
      <c r="CK608" s="96">
        <v>1.0104886268</v>
      </c>
      <c r="CL608" s="96">
        <v>0.97860299989999999</v>
      </c>
      <c r="CM608" s="96">
        <v>0.96849759440000005</v>
      </c>
      <c r="CN608" s="96">
        <v>0.917808073</v>
      </c>
      <c r="CO608" s="96">
        <v>1.0177416121</v>
      </c>
      <c r="CP608" s="96">
        <v>0.95435356370000002</v>
      </c>
      <c r="CQ608" s="96">
        <v>0.99584056389999998</v>
      </c>
      <c r="CR608" s="96">
        <v>0.95833957960000005</v>
      </c>
      <c r="CS608" s="95">
        <v>1071</v>
      </c>
      <c r="CT608" s="95">
        <v>1070</v>
      </c>
      <c r="CU608" s="95">
        <v>1046</v>
      </c>
      <c r="CV608" s="95">
        <v>1065</v>
      </c>
      <c r="CW608" s="95">
        <v>1092</v>
      </c>
      <c r="CX608" s="96">
        <v>1.010439761</v>
      </c>
      <c r="CY608" s="96">
        <v>1.012626349</v>
      </c>
      <c r="CZ608" s="96">
        <v>1.0337113170000001</v>
      </c>
      <c r="DA608" s="96">
        <v>1.031332841</v>
      </c>
      <c r="DB608" s="96">
        <v>1.001363081</v>
      </c>
      <c r="DC608">
        <v>2013</v>
      </c>
      <c r="DD608" s="6">
        <v>1030.2</v>
      </c>
      <c r="DE608" s="96">
        <v>9.0837791999999994E-3</v>
      </c>
      <c r="DF608" s="72">
        <v>729.31</v>
      </c>
      <c r="DG608" s="96">
        <v>1</v>
      </c>
      <c r="DH608" s="72">
        <v>729.31</v>
      </c>
      <c r="DI608" s="72">
        <v>704.18948504000002</v>
      </c>
      <c r="DJ608" s="96">
        <v>1</v>
      </c>
      <c r="DK608" s="72">
        <v>729.31</v>
      </c>
      <c r="DL608" s="96">
        <v>1</v>
      </c>
      <c r="DM608" s="72">
        <v>729.31</v>
      </c>
      <c r="DN608" s="96">
        <v>1</v>
      </c>
      <c r="DO608" s="96">
        <v>1.9706000000000001E-2</v>
      </c>
      <c r="DP608" s="72">
        <v>14.37</v>
      </c>
      <c r="DQ608" s="72">
        <v>714.94</v>
      </c>
      <c r="DR608" t="s">
        <v>8</v>
      </c>
      <c r="DT608" t="s">
        <v>485</v>
      </c>
    </row>
    <row r="609" spans="1:124" x14ac:dyDescent="0.3">
      <c r="A609" t="s">
        <v>109</v>
      </c>
      <c r="B609">
        <v>14070</v>
      </c>
      <c r="C609" s="95">
        <v>3036</v>
      </c>
      <c r="D609" s="95">
        <v>9397603</v>
      </c>
      <c r="E609" s="95">
        <v>2960</v>
      </c>
      <c r="F609" s="95">
        <v>8521307</v>
      </c>
      <c r="G609" s="95">
        <v>372</v>
      </c>
      <c r="H609" s="95">
        <v>1331590</v>
      </c>
      <c r="I609" s="95">
        <v>338</v>
      </c>
      <c r="J609" s="95">
        <v>1208084</v>
      </c>
      <c r="K609" s="95">
        <v>2919</v>
      </c>
      <c r="L609" s="95">
        <v>11408795</v>
      </c>
      <c r="M609" s="95">
        <v>2840</v>
      </c>
      <c r="N609" s="95">
        <v>8616937</v>
      </c>
      <c r="O609" s="95">
        <v>383</v>
      </c>
      <c r="P609" s="95">
        <v>1537643</v>
      </c>
      <c r="Q609" s="95">
        <v>339</v>
      </c>
      <c r="R609" s="95">
        <v>1043637</v>
      </c>
      <c r="S609" s="95">
        <v>2826</v>
      </c>
      <c r="T609" s="95">
        <v>11288735</v>
      </c>
      <c r="U609" s="95">
        <v>2741</v>
      </c>
      <c r="V609" s="95">
        <v>9146810</v>
      </c>
      <c r="W609" s="95">
        <v>382</v>
      </c>
      <c r="X609" s="95">
        <v>1318834</v>
      </c>
      <c r="Y609" s="95">
        <v>340</v>
      </c>
      <c r="Z609" s="95">
        <v>912829</v>
      </c>
      <c r="AA609" s="95">
        <v>2781</v>
      </c>
      <c r="AB609" s="95">
        <v>11641255</v>
      </c>
      <c r="AC609" s="95">
        <v>2684</v>
      </c>
      <c r="AD609" s="95">
        <v>9544034</v>
      </c>
      <c r="AE609" s="95">
        <v>385</v>
      </c>
      <c r="AF609" s="95">
        <v>1206533</v>
      </c>
      <c r="AG609" s="95">
        <v>344</v>
      </c>
      <c r="AH609" s="95">
        <v>962412</v>
      </c>
      <c r="AI609" s="95">
        <v>2815</v>
      </c>
      <c r="AJ609" s="95">
        <v>11076034</v>
      </c>
      <c r="AK609" s="95">
        <v>2725</v>
      </c>
      <c r="AL609" s="95">
        <v>9986147.1099999994</v>
      </c>
      <c r="AM609" s="95">
        <v>404</v>
      </c>
      <c r="AN609" s="95">
        <v>1190988</v>
      </c>
      <c r="AO609" s="95">
        <v>361</v>
      </c>
      <c r="AP609" s="95">
        <v>1344601</v>
      </c>
      <c r="AQ609" s="72">
        <v>262.35000000000002</v>
      </c>
      <c r="AR609" s="72">
        <v>245.84</v>
      </c>
      <c r="AS609" s="72">
        <v>508.19</v>
      </c>
      <c r="AT609" s="95">
        <v>10729193</v>
      </c>
      <c r="AU609" s="95">
        <v>9729391</v>
      </c>
      <c r="AV609" s="95">
        <v>3408</v>
      </c>
      <c r="AW609" s="95">
        <v>3298</v>
      </c>
      <c r="AX609" s="72">
        <v>326.73</v>
      </c>
      <c r="AY609" s="72">
        <v>253.24</v>
      </c>
      <c r="AZ609" s="72">
        <v>579.97</v>
      </c>
      <c r="BA609" s="95">
        <v>12946438</v>
      </c>
      <c r="BB609" s="95">
        <v>9660574</v>
      </c>
      <c r="BC609" s="95">
        <v>3302</v>
      </c>
      <c r="BD609" s="95">
        <v>3179</v>
      </c>
      <c r="BE609" s="72">
        <v>327.5</v>
      </c>
      <c r="BF609" s="72">
        <v>272.08999999999997</v>
      </c>
      <c r="BG609" s="72">
        <v>599.59</v>
      </c>
      <c r="BH609" s="95">
        <v>12607569</v>
      </c>
      <c r="BI609" s="95">
        <v>10059639</v>
      </c>
      <c r="BJ609" s="95">
        <v>3208</v>
      </c>
      <c r="BK609" s="95">
        <v>3081</v>
      </c>
      <c r="BL609" s="72">
        <v>338.17</v>
      </c>
      <c r="BM609" s="72">
        <v>289.14999999999998</v>
      </c>
      <c r="BN609" s="72">
        <v>627.32000000000005</v>
      </c>
      <c r="BO609" s="95">
        <v>12847788</v>
      </c>
      <c r="BP609" s="95">
        <v>10506446</v>
      </c>
      <c r="BQ609" s="95">
        <v>3166</v>
      </c>
      <c r="BR609" s="95">
        <v>3028</v>
      </c>
      <c r="BS609" s="72">
        <v>317.57</v>
      </c>
      <c r="BT609" s="72">
        <v>305.97000000000003</v>
      </c>
      <c r="BU609" s="72">
        <v>623.54</v>
      </c>
      <c r="BV609" s="95">
        <v>12267022</v>
      </c>
      <c r="BW609" s="95">
        <v>11330748.109999999</v>
      </c>
      <c r="BX609" s="95">
        <v>3219</v>
      </c>
      <c r="BY609" s="95">
        <v>3086</v>
      </c>
      <c r="BZ609" s="95">
        <v>3356</v>
      </c>
      <c r="CA609" s="95">
        <v>3243</v>
      </c>
      <c r="CB609" s="95">
        <v>3147</v>
      </c>
      <c r="CC609" s="95">
        <v>3100</v>
      </c>
      <c r="CD609" s="95">
        <v>3154</v>
      </c>
      <c r="CE609" s="72">
        <v>650.75523149000003</v>
      </c>
      <c r="CF609" s="72">
        <v>676.59346364999999</v>
      </c>
      <c r="CG609" s="72">
        <v>712.40329333</v>
      </c>
      <c r="CH609" s="72">
        <v>716.50152150999998</v>
      </c>
      <c r="CI609" s="72">
        <v>731.52548966999996</v>
      </c>
      <c r="CJ609" s="96">
        <v>0.78092341850000002</v>
      </c>
      <c r="CK609" s="96">
        <v>0.85719125470000002</v>
      </c>
      <c r="CL609" s="96">
        <v>0.84164405980000001</v>
      </c>
      <c r="CM609" s="96">
        <v>0.87553198590000003</v>
      </c>
      <c r="CN609" s="96">
        <v>0.85238314839999996</v>
      </c>
      <c r="CO609" s="96">
        <v>0.96269387360000003</v>
      </c>
      <c r="CP609" s="96">
        <v>0.87414576590000004</v>
      </c>
      <c r="CQ609" s="96">
        <v>0.99584056389999998</v>
      </c>
      <c r="CR609" s="96">
        <v>0.8777967807</v>
      </c>
      <c r="CS609" s="95">
        <v>3190</v>
      </c>
      <c r="CT609" s="95">
        <v>3134</v>
      </c>
      <c r="CU609" s="95">
        <v>3058</v>
      </c>
      <c r="CV609" s="95">
        <v>3024</v>
      </c>
      <c r="CW609" s="95">
        <v>3077</v>
      </c>
      <c r="CX609" s="96">
        <v>0.95211783299999997</v>
      </c>
      <c r="CY609" s="96">
        <v>0.95107715000000004</v>
      </c>
      <c r="CZ609" s="96">
        <v>0.98346617199999997</v>
      </c>
      <c r="DA609" s="96">
        <v>0.98172955799999995</v>
      </c>
      <c r="DB609" s="96">
        <v>0.94613839200000005</v>
      </c>
      <c r="DC609">
        <v>2013</v>
      </c>
      <c r="DD609" s="6">
        <v>3134.4</v>
      </c>
      <c r="DE609" s="96">
        <v>3.0183215999999998E-3</v>
      </c>
      <c r="DF609" s="72">
        <v>672.1</v>
      </c>
      <c r="DG609" s="96">
        <v>1</v>
      </c>
      <c r="DH609" s="72">
        <v>672.1</v>
      </c>
      <c r="DI609" s="72">
        <v>706.55820955000002</v>
      </c>
      <c r="DJ609" s="96">
        <v>1</v>
      </c>
      <c r="DK609" s="72">
        <v>672.1</v>
      </c>
      <c r="DL609" s="96">
        <v>1</v>
      </c>
      <c r="DM609" s="72">
        <v>672.1</v>
      </c>
      <c r="DN609" s="96">
        <v>1</v>
      </c>
      <c r="DO609" s="96">
        <v>1.4022E-2</v>
      </c>
      <c r="DP609" s="72">
        <v>9.42</v>
      </c>
      <c r="DQ609" s="72">
        <v>662.68</v>
      </c>
      <c r="DR609" t="s">
        <v>109</v>
      </c>
      <c r="DT609" t="s">
        <v>485</v>
      </c>
    </row>
    <row r="610" spans="1:124" x14ac:dyDescent="0.3">
      <c r="A610" t="s">
        <v>490</v>
      </c>
      <c r="B610">
        <v>14080</v>
      </c>
      <c r="C610" s="95">
        <v>2111</v>
      </c>
      <c r="D610" s="95">
        <v>7645649</v>
      </c>
      <c r="E610" s="95">
        <v>2078</v>
      </c>
      <c r="F610" s="95">
        <v>6025407</v>
      </c>
      <c r="G610" s="95">
        <v>313</v>
      </c>
      <c r="H610" s="95">
        <v>967073</v>
      </c>
      <c r="I610" s="95">
        <v>275</v>
      </c>
      <c r="J610" s="95">
        <v>871663</v>
      </c>
      <c r="K610" s="95">
        <v>2034</v>
      </c>
      <c r="L610" s="95">
        <v>7273266</v>
      </c>
      <c r="M610" s="95">
        <v>1990</v>
      </c>
      <c r="N610" s="95">
        <v>5958265</v>
      </c>
      <c r="O610" s="95">
        <v>307</v>
      </c>
      <c r="P610" s="95">
        <v>758295</v>
      </c>
      <c r="Q610" s="95">
        <v>263</v>
      </c>
      <c r="R610" s="95">
        <v>863163</v>
      </c>
      <c r="S610" s="95">
        <v>1988</v>
      </c>
      <c r="T610" s="95">
        <v>7320120</v>
      </c>
      <c r="U610" s="95">
        <v>1931</v>
      </c>
      <c r="V610" s="95">
        <v>6409787</v>
      </c>
      <c r="W610" s="95">
        <v>301</v>
      </c>
      <c r="X610" s="95">
        <v>825159</v>
      </c>
      <c r="Y610" s="95">
        <v>260</v>
      </c>
      <c r="Z610" s="95">
        <v>792489</v>
      </c>
      <c r="AA610" s="95">
        <v>1968</v>
      </c>
      <c r="AB610" s="95">
        <v>8205548</v>
      </c>
      <c r="AC610" s="95">
        <v>1902</v>
      </c>
      <c r="AD610" s="95">
        <v>6429982</v>
      </c>
      <c r="AE610" s="95">
        <v>310</v>
      </c>
      <c r="AF610" s="95">
        <v>662132</v>
      </c>
      <c r="AG610" s="95">
        <v>272</v>
      </c>
      <c r="AH610" s="95">
        <v>934591</v>
      </c>
      <c r="AI610" s="95">
        <v>1937</v>
      </c>
      <c r="AJ610" s="95">
        <v>6471864</v>
      </c>
      <c r="AK610" s="95">
        <v>1865</v>
      </c>
      <c r="AL610" s="95">
        <v>6936222.1100000003</v>
      </c>
      <c r="AM610" s="95">
        <v>321</v>
      </c>
      <c r="AN610" s="95">
        <v>949140</v>
      </c>
      <c r="AO610" s="95">
        <v>284</v>
      </c>
      <c r="AP610" s="95">
        <v>1186535</v>
      </c>
      <c r="AQ610" s="72">
        <v>296.08999999999997</v>
      </c>
      <c r="AR610" s="72">
        <v>244.27</v>
      </c>
      <c r="AS610" s="72">
        <v>540.36</v>
      </c>
      <c r="AT610" s="95">
        <v>8612722</v>
      </c>
      <c r="AU610" s="95">
        <v>6897070</v>
      </c>
      <c r="AV610" s="95">
        <v>2424</v>
      </c>
      <c r="AW610" s="95">
        <v>2353</v>
      </c>
      <c r="AX610" s="72">
        <v>285.89999999999998</v>
      </c>
      <c r="AY610" s="72">
        <v>252.31</v>
      </c>
      <c r="AZ610" s="72">
        <v>538.21</v>
      </c>
      <c r="BA610" s="95">
        <v>8031561</v>
      </c>
      <c r="BB610" s="95">
        <v>6821428</v>
      </c>
      <c r="BC610" s="95">
        <v>2341</v>
      </c>
      <c r="BD610" s="95">
        <v>2253</v>
      </c>
      <c r="BE610" s="72">
        <v>296.54000000000002</v>
      </c>
      <c r="BF610" s="72">
        <v>273.93</v>
      </c>
      <c r="BG610" s="72">
        <v>570.47</v>
      </c>
      <c r="BH610" s="95">
        <v>8145279</v>
      </c>
      <c r="BI610" s="95">
        <v>7202276</v>
      </c>
      <c r="BJ610" s="95">
        <v>2289</v>
      </c>
      <c r="BK610" s="95">
        <v>2191</v>
      </c>
      <c r="BL610" s="72">
        <v>324.39999999999998</v>
      </c>
      <c r="BM610" s="72">
        <v>282.3</v>
      </c>
      <c r="BN610" s="72">
        <v>606.70000000000005</v>
      </c>
      <c r="BO610" s="95">
        <v>8867680</v>
      </c>
      <c r="BP610" s="95">
        <v>7364573</v>
      </c>
      <c r="BQ610" s="95">
        <v>2278</v>
      </c>
      <c r="BR610" s="95">
        <v>2174</v>
      </c>
      <c r="BS610" s="72">
        <v>273.88</v>
      </c>
      <c r="BT610" s="72">
        <v>314.98</v>
      </c>
      <c r="BU610" s="72">
        <v>588.86</v>
      </c>
      <c r="BV610" s="95">
        <v>7421004</v>
      </c>
      <c r="BW610" s="95">
        <v>8122757.1100000003</v>
      </c>
      <c r="BX610" s="95">
        <v>2258</v>
      </c>
      <c r="BY610" s="95">
        <v>2149</v>
      </c>
      <c r="BZ610" s="95">
        <v>2390</v>
      </c>
      <c r="CA610" s="95">
        <v>2298</v>
      </c>
      <c r="CB610" s="95">
        <v>2242</v>
      </c>
      <c r="CC610" s="95">
        <v>2229</v>
      </c>
      <c r="CD610" s="95">
        <v>2205</v>
      </c>
      <c r="CE610" s="72">
        <v>650.75523149000003</v>
      </c>
      <c r="CF610" s="72">
        <v>676.59346364999999</v>
      </c>
      <c r="CG610" s="72">
        <v>712.40329333</v>
      </c>
      <c r="CH610" s="72">
        <v>716.50152150999998</v>
      </c>
      <c r="CI610" s="72">
        <v>731.52548966999996</v>
      </c>
      <c r="CJ610" s="96">
        <v>0.83035828810000001</v>
      </c>
      <c r="CK610" s="96">
        <v>0.79547029189999996</v>
      </c>
      <c r="CL610" s="96">
        <v>0.80076833629999999</v>
      </c>
      <c r="CM610" s="96">
        <v>0.84675326120000005</v>
      </c>
      <c r="CN610" s="96">
        <v>0.8049753677</v>
      </c>
      <c r="CO610" s="96">
        <v>0.92626692190000004</v>
      </c>
      <c r="CP610" s="96">
        <v>0.88059401640000001</v>
      </c>
      <c r="CQ610" s="96">
        <v>0.99584056389999998</v>
      </c>
      <c r="CR610" s="96">
        <v>0.88427196340000003</v>
      </c>
      <c r="CS610" s="95">
        <v>2253</v>
      </c>
      <c r="CT610" s="95">
        <v>2191</v>
      </c>
      <c r="CU610" s="95">
        <v>2145</v>
      </c>
      <c r="CV610" s="95">
        <v>2131</v>
      </c>
      <c r="CW610" s="95">
        <v>2124</v>
      </c>
      <c r="CX610" s="96">
        <v>0.91919591300000003</v>
      </c>
      <c r="CY610" s="96">
        <v>0.92680109099999997</v>
      </c>
      <c r="CZ610" s="96">
        <v>0.93751271400000002</v>
      </c>
      <c r="DA610" s="96">
        <v>0.93763923999999998</v>
      </c>
      <c r="DB610" s="96">
        <v>0.91044958899999995</v>
      </c>
      <c r="DC610">
        <v>2013</v>
      </c>
      <c r="DD610" s="6">
        <v>2224</v>
      </c>
      <c r="DE610" s="96">
        <v>8.6091287999999992E-3</v>
      </c>
      <c r="DF610" s="72">
        <v>673.27</v>
      </c>
      <c r="DG610" s="96">
        <v>1</v>
      </c>
      <c r="DH610" s="72">
        <v>673.27</v>
      </c>
      <c r="DI610" s="72">
        <v>706.55820955000002</v>
      </c>
      <c r="DJ610" s="96">
        <v>1</v>
      </c>
      <c r="DK610" s="72">
        <v>673.27</v>
      </c>
      <c r="DL610" s="96">
        <v>1</v>
      </c>
      <c r="DM610" s="72">
        <v>673.27</v>
      </c>
      <c r="DN610" s="96">
        <v>0.95988481380000001</v>
      </c>
      <c r="DO610" s="96">
        <v>2.5003000000000001E-2</v>
      </c>
      <c r="DP610" s="72">
        <v>16.16</v>
      </c>
      <c r="DQ610" s="72">
        <v>657.11</v>
      </c>
      <c r="DR610" t="s">
        <v>490</v>
      </c>
      <c r="DT610" t="s">
        <v>485</v>
      </c>
    </row>
    <row r="611" spans="1:124" x14ac:dyDescent="0.3">
      <c r="A611" t="s">
        <v>491</v>
      </c>
      <c r="B611">
        <v>14090</v>
      </c>
      <c r="C611" s="95">
        <v>14802</v>
      </c>
      <c r="D611" s="95">
        <v>54442135</v>
      </c>
      <c r="E611" s="95">
        <v>13646</v>
      </c>
      <c r="F611" s="95">
        <v>41852309</v>
      </c>
      <c r="G611" s="95">
        <v>2542</v>
      </c>
      <c r="H611" s="95">
        <v>7495740</v>
      </c>
      <c r="I611" s="95">
        <v>2220</v>
      </c>
      <c r="J611" s="95">
        <v>6522403</v>
      </c>
      <c r="K611" s="95">
        <v>14617</v>
      </c>
      <c r="L611" s="95">
        <v>54552040</v>
      </c>
      <c r="M611" s="95">
        <v>13380</v>
      </c>
      <c r="N611" s="95">
        <v>43938402</v>
      </c>
      <c r="O611" s="95">
        <v>2629</v>
      </c>
      <c r="P611" s="95">
        <v>8229024</v>
      </c>
      <c r="Q611" s="95">
        <v>2280</v>
      </c>
      <c r="R611" s="95">
        <v>7391326</v>
      </c>
      <c r="S611" s="95">
        <v>14655</v>
      </c>
      <c r="T611" s="95">
        <v>58858171</v>
      </c>
      <c r="U611" s="95">
        <v>13350</v>
      </c>
      <c r="V611" s="95">
        <v>47559205</v>
      </c>
      <c r="W611" s="95">
        <v>2733</v>
      </c>
      <c r="X611" s="95">
        <v>9817793</v>
      </c>
      <c r="Y611" s="95">
        <v>2392</v>
      </c>
      <c r="Z611" s="95">
        <v>8643724</v>
      </c>
      <c r="AA611" s="95">
        <v>14703</v>
      </c>
      <c r="AB611" s="95">
        <v>55390996</v>
      </c>
      <c r="AC611" s="95">
        <v>13335</v>
      </c>
      <c r="AD611" s="95">
        <v>48686886</v>
      </c>
      <c r="AE611" s="95">
        <v>2854</v>
      </c>
      <c r="AF611" s="95">
        <v>10580245</v>
      </c>
      <c r="AG611" s="95">
        <v>2505</v>
      </c>
      <c r="AH611" s="95">
        <v>9640629</v>
      </c>
      <c r="AI611" s="95">
        <v>14895</v>
      </c>
      <c r="AJ611" s="95">
        <v>58932106.759999998</v>
      </c>
      <c r="AK611" s="95">
        <v>13482</v>
      </c>
      <c r="AL611" s="95">
        <v>49923144.520000003</v>
      </c>
      <c r="AM611" s="95">
        <v>3023</v>
      </c>
      <c r="AN611" s="95">
        <v>11435348</v>
      </c>
      <c r="AO611" s="95">
        <v>2706</v>
      </c>
      <c r="AP611" s="95">
        <v>11059603</v>
      </c>
      <c r="AQ611" s="72">
        <v>297.60000000000002</v>
      </c>
      <c r="AR611" s="72">
        <v>254.08</v>
      </c>
      <c r="AS611" s="72">
        <v>551.67999999999995</v>
      </c>
      <c r="AT611" s="95">
        <v>61937875</v>
      </c>
      <c r="AU611" s="95">
        <v>48374712</v>
      </c>
      <c r="AV611" s="95">
        <v>17344</v>
      </c>
      <c r="AW611" s="95">
        <v>15866</v>
      </c>
      <c r="AX611" s="72">
        <v>303.36</v>
      </c>
      <c r="AY611" s="72">
        <v>273.14999999999998</v>
      </c>
      <c r="AZ611" s="72">
        <v>576.51</v>
      </c>
      <c r="BA611" s="95">
        <v>62781064</v>
      </c>
      <c r="BB611" s="95">
        <v>51329728</v>
      </c>
      <c r="BC611" s="95">
        <v>17246</v>
      </c>
      <c r="BD611" s="95">
        <v>15660</v>
      </c>
      <c r="BE611" s="72">
        <v>329.13</v>
      </c>
      <c r="BF611" s="72">
        <v>297.52</v>
      </c>
      <c r="BG611" s="72">
        <v>626.65</v>
      </c>
      <c r="BH611" s="95">
        <v>68675964</v>
      </c>
      <c r="BI611" s="95">
        <v>56202929</v>
      </c>
      <c r="BJ611" s="95">
        <v>17388</v>
      </c>
      <c r="BK611" s="95">
        <v>15742</v>
      </c>
      <c r="BL611" s="72">
        <v>313.13</v>
      </c>
      <c r="BM611" s="72">
        <v>306.86</v>
      </c>
      <c r="BN611" s="72">
        <v>619.99</v>
      </c>
      <c r="BO611" s="95">
        <v>65971241</v>
      </c>
      <c r="BP611" s="95">
        <v>58327515</v>
      </c>
      <c r="BQ611" s="95">
        <v>17557</v>
      </c>
      <c r="BR611" s="95">
        <v>15840</v>
      </c>
      <c r="BS611" s="72">
        <v>327.27</v>
      </c>
      <c r="BT611" s="72">
        <v>313.93</v>
      </c>
      <c r="BU611" s="72">
        <v>641.20000000000005</v>
      </c>
      <c r="BV611" s="95">
        <v>70367454.760000005</v>
      </c>
      <c r="BW611" s="95">
        <v>60982747.520000003</v>
      </c>
      <c r="BX611" s="95">
        <v>17918</v>
      </c>
      <c r="BY611" s="95">
        <v>16188</v>
      </c>
      <c r="BZ611" s="95">
        <v>16640</v>
      </c>
      <c r="CA611" s="95">
        <v>16482</v>
      </c>
      <c r="CB611" s="95">
        <v>16595</v>
      </c>
      <c r="CC611" s="95">
        <v>16742</v>
      </c>
      <c r="CD611" s="95">
        <v>17072</v>
      </c>
      <c r="CE611" s="72">
        <v>650.75523149000003</v>
      </c>
      <c r="CF611" s="72">
        <v>676.59346364999999</v>
      </c>
      <c r="CG611" s="72">
        <v>712.40329333</v>
      </c>
      <c r="CH611" s="72">
        <v>716.50152150999998</v>
      </c>
      <c r="CI611" s="72">
        <v>731.52548966999996</v>
      </c>
      <c r="CJ611" s="96">
        <v>0.84775346139999996</v>
      </c>
      <c r="CK611" s="96">
        <v>0.85207740089999995</v>
      </c>
      <c r="CL611" s="96">
        <v>0.87962816269999999</v>
      </c>
      <c r="CM611" s="96">
        <v>0.86530172149999995</v>
      </c>
      <c r="CN611" s="96">
        <v>0.87652448080000001</v>
      </c>
      <c r="CO611" s="96">
        <v>0.99593537089999995</v>
      </c>
      <c r="CP611" s="96">
        <v>0.86778426659999996</v>
      </c>
      <c r="CQ611" s="96">
        <v>0.99584056389999998</v>
      </c>
      <c r="CR611" s="96">
        <v>0.87140871149999999</v>
      </c>
      <c r="CS611" s="95">
        <v>15440</v>
      </c>
      <c r="CT611" s="95">
        <v>15345</v>
      </c>
      <c r="CU611" s="95">
        <v>15404</v>
      </c>
      <c r="CV611" s="95">
        <v>15508</v>
      </c>
      <c r="CW611" s="95">
        <v>15869</v>
      </c>
      <c r="CX611" s="96">
        <v>0.98216668600000001</v>
      </c>
      <c r="CY611" s="96">
        <v>0.99040374799999997</v>
      </c>
      <c r="CZ611" s="96">
        <v>1.0111887749999999</v>
      </c>
      <c r="DA611" s="96">
        <v>0.99884516999999995</v>
      </c>
      <c r="DB611" s="96">
        <v>0.99703075500000005</v>
      </c>
      <c r="DC611">
        <v>2013</v>
      </c>
      <c r="DD611" s="6">
        <v>15859.2</v>
      </c>
      <c r="DE611" s="96">
        <v>6.9284309999999997E-3</v>
      </c>
      <c r="DF611" s="72">
        <v>664.6</v>
      </c>
      <c r="DG611" s="96">
        <v>1</v>
      </c>
      <c r="DH611" s="72">
        <v>664.6</v>
      </c>
      <c r="DI611" s="72">
        <v>682.13851051999995</v>
      </c>
      <c r="DJ611" s="96">
        <v>1</v>
      </c>
      <c r="DK611" s="72">
        <v>664.6</v>
      </c>
      <c r="DL611" s="96">
        <v>1</v>
      </c>
      <c r="DM611" s="72">
        <v>664.6</v>
      </c>
      <c r="DN611" s="96">
        <v>1</v>
      </c>
      <c r="DO611" s="96">
        <v>1.9120000000000002E-2</v>
      </c>
      <c r="DP611" s="72">
        <v>12.71</v>
      </c>
      <c r="DQ611" s="72">
        <v>651.89</v>
      </c>
      <c r="DR611" t="s">
        <v>491</v>
      </c>
      <c r="DT611" t="s">
        <v>485</v>
      </c>
    </row>
    <row r="612" spans="1:124" x14ac:dyDescent="0.3">
      <c r="A612" t="s">
        <v>492</v>
      </c>
      <c r="B612">
        <v>14100</v>
      </c>
      <c r="C612" s="95">
        <v>5599</v>
      </c>
      <c r="D612" s="95">
        <v>21466952</v>
      </c>
      <c r="E612" s="95">
        <v>5467</v>
      </c>
      <c r="F612" s="95">
        <v>19234183</v>
      </c>
      <c r="G612" s="95">
        <v>892</v>
      </c>
      <c r="H612" s="95">
        <v>2855870</v>
      </c>
      <c r="I612" s="95">
        <v>821</v>
      </c>
      <c r="J612" s="95">
        <v>3042632</v>
      </c>
      <c r="K612" s="95">
        <v>5578</v>
      </c>
      <c r="L612" s="95">
        <v>22111267</v>
      </c>
      <c r="M612" s="95">
        <v>5434</v>
      </c>
      <c r="N612" s="95">
        <v>19149691</v>
      </c>
      <c r="O612" s="95">
        <v>919</v>
      </c>
      <c r="P612" s="95">
        <v>3026105</v>
      </c>
      <c r="Q612" s="95">
        <v>845</v>
      </c>
      <c r="R612" s="95">
        <v>2948539</v>
      </c>
      <c r="S612" s="95">
        <v>5562</v>
      </c>
      <c r="T612" s="95">
        <v>24889462</v>
      </c>
      <c r="U612" s="95">
        <v>5414</v>
      </c>
      <c r="V612" s="95">
        <v>19580973</v>
      </c>
      <c r="W612" s="95">
        <v>939</v>
      </c>
      <c r="X612" s="95">
        <v>2814192</v>
      </c>
      <c r="Y612" s="95">
        <v>857</v>
      </c>
      <c r="Z612" s="95">
        <v>3199106</v>
      </c>
      <c r="AA612" s="95">
        <v>5616</v>
      </c>
      <c r="AB612" s="95">
        <v>23654203</v>
      </c>
      <c r="AC612" s="95">
        <v>5463</v>
      </c>
      <c r="AD612" s="95">
        <v>21473722</v>
      </c>
      <c r="AE612" s="95">
        <v>968</v>
      </c>
      <c r="AF612" s="95">
        <v>2682810</v>
      </c>
      <c r="AG612" s="95">
        <v>876</v>
      </c>
      <c r="AH612" s="95">
        <v>3480669</v>
      </c>
      <c r="AI612" s="95">
        <v>5629</v>
      </c>
      <c r="AJ612" s="95">
        <v>23213965.129999999</v>
      </c>
      <c r="AK612" s="95">
        <v>5472</v>
      </c>
      <c r="AL612" s="95">
        <v>22878299.91</v>
      </c>
      <c r="AM612" s="95">
        <v>960</v>
      </c>
      <c r="AN612" s="95">
        <v>3563684</v>
      </c>
      <c r="AO612" s="95">
        <v>884</v>
      </c>
      <c r="AP612" s="95">
        <v>3816281.03</v>
      </c>
      <c r="AQ612" s="72">
        <v>312.26</v>
      </c>
      <c r="AR612" s="72">
        <v>295.23</v>
      </c>
      <c r="AS612" s="72">
        <v>607.49</v>
      </c>
      <c r="AT612" s="95">
        <v>24322822</v>
      </c>
      <c r="AU612" s="95">
        <v>22276815</v>
      </c>
      <c r="AV612" s="95">
        <v>6491</v>
      </c>
      <c r="AW612" s="95">
        <v>6288</v>
      </c>
      <c r="AX612" s="72">
        <v>322.42</v>
      </c>
      <c r="AY612" s="72">
        <v>293.27999999999997</v>
      </c>
      <c r="AZ612" s="72">
        <v>615.70000000000005</v>
      </c>
      <c r="BA612" s="95">
        <v>25137372</v>
      </c>
      <c r="BB612" s="95">
        <v>22098230</v>
      </c>
      <c r="BC612" s="95">
        <v>6497</v>
      </c>
      <c r="BD612" s="95">
        <v>6279</v>
      </c>
      <c r="BE612" s="72">
        <v>355.12</v>
      </c>
      <c r="BF612" s="72">
        <v>302.72000000000003</v>
      </c>
      <c r="BG612" s="72">
        <v>657.84</v>
      </c>
      <c r="BH612" s="95">
        <v>27703654</v>
      </c>
      <c r="BI612" s="95">
        <v>22780079</v>
      </c>
      <c r="BJ612" s="95">
        <v>6501</v>
      </c>
      <c r="BK612" s="95">
        <v>6271</v>
      </c>
      <c r="BL612" s="72">
        <v>333.35</v>
      </c>
      <c r="BM612" s="72">
        <v>328.05</v>
      </c>
      <c r="BN612" s="72">
        <v>661.4</v>
      </c>
      <c r="BO612" s="95">
        <v>26337013</v>
      </c>
      <c r="BP612" s="95">
        <v>24954391</v>
      </c>
      <c r="BQ612" s="95">
        <v>6584</v>
      </c>
      <c r="BR612" s="95">
        <v>6339</v>
      </c>
      <c r="BS612" s="72">
        <v>338.67</v>
      </c>
      <c r="BT612" s="72">
        <v>349.99</v>
      </c>
      <c r="BU612" s="72">
        <v>688.66</v>
      </c>
      <c r="BV612" s="95">
        <v>26777649.129999999</v>
      </c>
      <c r="BW612" s="95">
        <v>26694580.940000001</v>
      </c>
      <c r="BX612" s="95">
        <v>6589</v>
      </c>
      <c r="BY612" s="95">
        <v>6356</v>
      </c>
      <c r="BZ612" s="95">
        <v>6394</v>
      </c>
      <c r="CA612" s="95">
        <v>6392</v>
      </c>
      <c r="CB612" s="95">
        <v>6390</v>
      </c>
      <c r="CC612" s="95">
        <v>6468</v>
      </c>
      <c r="CD612" s="95">
        <v>6475</v>
      </c>
      <c r="CE612" s="72">
        <v>650.75523149000003</v>
      </c>
      <c r="CF612" s="72">
        <v>676.59346364999999</v>
      </c>
      <c r="CG612" s="72">
        <v>712.40329333</v>
      </c>
      <c r="CH612" s="72">
        <v>716.50152150999998</v>
      </c>
      <c r="CI612" s="72">
        <v>731.52548966999996</v>
      </c>
      <c r="CJ612" s="96">
        <v>0.93351535360000004</v>
      </c>
      <c r="CK612" s="96">
        <v>0.90999992330000001</v>
      </c>
      <c r="CL612" s="96">
        <v>0.92340954369999995</v>
      </c>
      <c r="CM612" s="96">
        <v>0.92309643470000002</v>
      </c>
      <c r="CN612" s="96">
        <v>0.94140260279999999</v>
      </c>
      <c r="CO612" s="96">
        <v>0.96448803900000002</v>
      </c>
      <c r="CP612" s="96">
        <v>0.9603901077</v>
      </c>
      <c r="CQ612" s="96">
        <v>0.99584056389999998</v>
      </c>
      <c r="CR612" s="96">
        <v>0.96440133630000002</v>
      </c>
      <c r="CS612" s="95">
        <v>6432</v>
      </c>
      <c r="CT612" s="95">
        <v>6469</v>
      </c>
      <c r="CU612" s="95">
        <v>6499</v>
      </c>
      <c r="CV612" s="95">
        <v>6547</v>
      </c>
      <c r="CW612" s="95">
        <v>6600</v>
      </c>
      <c r="CX612" s="96">
        <v>0.94252419799999998</v>
      </c>
      <c r="CY612" s="96">
        <v>0.93974576300000001</v>
      </c>
      <c r="CZ612" s="96">
        <v>0.97734277999999997</v>
      </c>
      <c r="DA612" s="96">
        <v>0.98794743200000001</v>
      </c>
      <c r="DB612" s="96">
        <v>0.97421494799999997</v>
      </c>
      <c r="DC612">
        <v>2013</v>
      </c>
      <c r="DD612" s="6">
        <v>6306.6</v>
      </c>
      <c r="DE612" s="96">
        <v>6.1268646000000003E-3</v>
      </c>
      <c r="DF612" s="72">
        <v>736.11</v>
      </c>
      <c r="DG612" s="96">
        <v>1</v>
      </c>
      <c r="DH612" s="72">
        <v>736.11</v>
      </c>
      <c r="DI612" s="72">
        <v>706.55820955000002</v>
      </c>
      <c r="DJ612" s="96">
        <v>1</v>
      </c>
      <c r="DK612" s="72">
        <v>736.11</v>
      </c>
      <c r="DL612" s="96">
        <v>1</v>
      </c>
      <c r="DM612" s="72">
        <v>736.11</v>
      </c>
      <c r="DN612" s="96">
        <v>1</v>
      </c>
      <c r="DO612" s="96">
        <v>1.9732E-2</v>
      </c>
      <c r="DP612" s="72">
        <v>14.52</v>
      </c>
      <c r="DQ612" s="72">
        <v>721.59</v>
      </c>
      <c r="DR612" t="s">
        <v>492</v>
      </c>
      <c r="DT612" t="s">
        <v>485</v>
      </c>
    </row>
    <row r="613" spans="1:124" x14ac:dyDescent="0.3">
      <c r="A613" t="s">
        <v>111</v>
      </c>
      <c r="B613">
        <v>14110</v>
      </c>
      <c r="C613" s="95">
        <v>2389</v>
      </c>
      <c r="D613" s="95">
        <v>9103515</v>
      </c>
      <c r="E613" s="95">
        <v>2318</v>
      </c>
      <c r="F613" s="95">
        <v>7848683</v>
      </c>
      <c r="G613" s="95">
        <v>349</v>
      </c>
      <c r="H613" s="95">
        <v>993459</v>
      </c>
      <c r="I613" s="95">
        <v>302</v>
      </c>
      <c r="J613" s="95">
        <v>1729143</v>
      </c>
      <c r="K613" s="95">
        <v>2226</v>
      </c>
      <c r="L613" s="95">
        <v>8388062</v>
      </c>
      <c r="M613" s="95">
        <v>2152</v>
      </c>
      <c r="N613" s="95">
        <v>7570969</v>
      </c>
      <c r="O613" s="95">
        <v>326</v>
      </c>
      <c r="P613" s="95">
        <v>1014168</v>
      </c>
      <c r="Q613" s="95">
        <v>283</v>
      </c>
      <c r="R613" s="95">
        <v>1668800</v>
      </c>
      <c r="S613" s="95">
        <v>2137</v>
      </c>
      <c r="T613" s="95">
        <v>8065954</v>
      </c>
      <c r="U613" s="95">
        <v>2037</v>
      </c>
      <c r="V613" s="95">
        <v>7954247</v>
      </c>
      <c r="W613" s="95">
        <v>332</v>
      </c>
      <c r="X613" s="95">
        <v>797952</v>
      </c>
      <c r="Y613" s="95">
        <v>285</v>
      </c>
      <c r="Z613" s="95">
        <v>1894101</v>
      </c>
      <c r="AA613" s="95">
        <v>2135</v>
      </c>
      <c r="AB613" s="95">
        <v>9080968</v>
      </c>
      <c r="AC613" s="95">
        <v>2042</v>
      </c>
      <c r="AD613" s="95">
        <v>8727911</v>
      </c>
      <c r="AE613" s="95">
        <v>345</v>
      </c>
      <c r="AF613" s="95">
        <v>932133</v>
      </c>
      <c r="AG613" s="95">
        <v>305</v>
      </c>
      <c r="AH613" s="95">
        <v>1811063</v>
      </c>
      <c r="AI613" s="95">
        <v>2151</v>
      </c>
      <c r="AJ613" s="95">
        <v>8704393.5199999996</v>
      </c>
      <c r="AK613" s="95">
        <v>2050</v>
      </c>
      <c r="AL613" s="95">
        <v>8667600.7599999998</v>
      </c>
      <c r="AM613" s="95">
        <v>377</v>
      </c>
      <c r="AN613" s="95">
        <v>1131305</v>
      </c>
      <c r="AO613" s="95">
        <v>337</v>
      </c>
      <c r="AP613" s="95">
        <v>1926238</v>
      </c>
      <c r="AQ613" s="72">
        <v>307.31</v>
      </c>
      <c r="AR613" s="72">
        <v>304.64</v>
      </c>
      <c r="AS613" s="72">
        <v>611.95000000000005</v>
      </c>
      <c r="AT613" s="95">
        <v>10096974</v>
      </c>
      <c r="AU613" s="95">
        <v>9577826</v>
      </c>
      <c r="AV613" s="95">
        <v>2738</v>
      </c>
      <c r="AW613" s="95">
        <v>2620</v>
      </c>
      <c r="AX613" s="72">
        <v>307.02</v>
      </c>
      <c r="AY613" s="72">
        <v>316.20999999999998</v>
      </c>
      <c r="AZ613" s="72">
        <v>623.23</v>
      </c>
      <c r="BA613" s="95">
        <v>9402230</v>
      </c>
      <c r="BB613" s="95">
        <v>9239769</v>
      </c>
      <c r="BC613" s="95">
        <v>2552</v>
      </c>
      <c r="BD613" s="95">
        <v>2435</v>
      </c>
      <c r="BE613" s="72">
        <v>299.17</v>
      </c>
      <c r="BF613" s="72">
        <v>353.44</v>
      </c>
      <c r="BG613" s="72">
        <v>652.61</v>
      </c>
      <c r="BH613" s="95">
        <v>8863906</v>
      </c>
      <c r="BI613" s="95">
        <v>9848348</v>
      </c>
      <c r="BJ613" s="95">
        <v>2469</v>
      </c>
      <c r="BK613" s="95">
        <v>2322</v>
      </c>
      <c r="BL613" s="72">
        <v>336.46</v>
      </c>
      <c r="BM613" s="72">
        <v>374.2</v>
      </c>
      <c r="BN613" s="72">
        <v>710.66</v>
      </c>
      <c r="BO613" s="95">
        <v>10013101</v>
      </c>
      <c r="BP613" s="95">
        <v>10538974</v>
      </c>
      <c r="BQ613" s="95">
        <v>2480</v>
      </c>
      <c r="BR613" s="95">
        <v>2347</v>
      </c>
      <c r="BS613" s="72">
        <v>324.23</v>
      </c>
      <c r="BT613" s="72">
        <v>369.84</v>
      </c>
      <c r="BU613" s="72">
        <v>694.07</v>
      </c>
      <c r="BV613" s="95">
        <v>9835698.5199999996</v>
      </c>
      <c r="BW613" s="95">
        <v>10593838.76</v>
      </c>
      <c r="BX613" s="95">
        <v>2528</v>
      </c>
      <c r="BY613" s="95">
        <v>2387</v>
      </c>
      <c r="BZ613" s="95">
        <v>2682</v>
      </c>
      <c r="CA613" s="95">
        <v>2495</v>
      </c>
      <c r="CB613" s="95">
        <v>2398</v>
      </c>
      <c r="CC613" s="95">
        <v>2417</v>
      </c>
      <c r="CD613" s="95">
        <v>2459</v>
      </c>
      <c r="CE613" s="72">
        <v>650.75523149000003</v>
      </c>
      <c r="CF613" s="72">
        <v>676.59346364999999</v>
      </c>
      <c r="CG613" s="72">
        <v>712.40329333</v>
      </c>
      <c r="CH613" s="72">
        <v>716.50152150999998</v>
      </c>
      <c r="CI613" s="72">
        <v>731.52548966999996</v>
      </c>
      <c r="CJ613" s="96">
        <v>0.94036892890000001</v>
      </c>
      <c r="CK613" s="96">
        <v>0.92112920610000004</v>
      </c>
      <c r="CL613" s="96">
        <v>0.91606819640000003</v>
      </c>
      <c r="CM613" s="96">
        <v>0.99184716100000003</v>
      </c>
      <c r="CN613" s="96">
        <v>0.94879810720000002</v>
      </c>
      <c r="CO613" s="96">
        <v>0.99700689789999997</v>
      </c>
      <c r="CP613" s="96">
        <v>0.94647521690000003</v>
      </c>
      <c r="CQ613" s="96">
        <v>0.99584056389999998</v>
      </c>
      <c r="CR613" s="96">
        <v>0.95042832769999996</v>
      </c>
      <c r="CS613" s="95">
        <v>2549</v>
      </c>
      <c r="CT613" s="95">
        <v>2397</v>
      </c>
      <c r="CU613" s="95">
        <v>2266</v>
      </c>
      <c r="CV613" s="95">
        <v>2355</v>
      </c>
      <c r="CW613" s="95">
        <v>2364</v>
      </c>
      <c r="CX613" s="96">
        <v>0.97083921500000003</v>
      </c>
      <c r="CY613" s="96">
        <v>1.0014044129999999</v>
      </c>
      <c r="CZ613" s="96">
        <v>1.0034164130000001</v>
      </c>
      <c r="DA613" s="96">
        <v>1.021598665</v>
      </c>
      <c r="DB613" s="96">
        <v>0.99012153700000005</v>
      </c>
      <c r="DC613">
        <v>2013</v>
      </c>
      <c r="DD613" s="6">
        <v>2422.1999999999998</v>
      </c>
      <c r="DE613" s="96">
        <v>4.4352510999999999E-3</v>
      </c>
      <c r="DF613" s="72">
        <v>726.68</v>
      </c>
      <c r="DG613" s="96">
        <v>1</v>
      </c>
      <c r="DH613" s="72">
        <v>726.68</v>
      </c>
      <c r="DI613" s="72">
        <v>706.55820955000002</v>
      </c>
      <c r="DJ613" s="96">
        <v>1</v>
      </c>
      <c r="DK613" s="72">
        <v>726.68</v>
      </c>
      <c r="DL613" s="96">
        <v>1</v>
      </c>
      <c r="DM613" s="72">
        <v>726.68</v>
      </c>
      <c r="DN613" s="96">
        <v>1</v>
      </c>
      <c r="DO613" s="96">
        <v>1.0988E-2</v>
      </c>
      <c r="DP613" s="72">
        <v>7.98</v>
      </c>
      <c r="DQ613" s="72">
        <v>718.7</v>
      </c>
      <c r="DR613" t="s">
        <v>111</v>
      </c>
      <c r="DT613" t="s">
        <v>485</v>
      </c>
    </row>
    <row r="614" spans="1:124" x14ac:dyDescent="0.3">
      <c r="A614" t="s">
        <v>14</v>
      </c>
      <c r="B614">
        <v>14120</v>
      </c>
      <c r="C614" s="95">
        <v>2426</v>
      </c>
      <c r="D614" s="95">
        <v>8683336</v>
      </c>
      <c r="E614" s="95">
        <v>2391</v>
      </c>
      <c r="F614" s="95">
        <v>9328322</v>
      </c>
      <c r="G614" s="95">
        <v>435</v>
      </c>
      <c r="H614" s="95">
        <v>1148177</v>
      </c>
      <c r="I614" s="95">
        <v>407</v>
      </c>
      <c r="J614" s="95">
        <v>1337277</v>
      </c>
      <c r="K614" s="95">
        <v>2426</v>
      </c>
      <c r="L614" s="95">
        <v>9576307</v>
      </c>
      <c r="M614" s="95">
        <v>2387</v>
      </c>
      <c r="N614" s="95">
        <v>9840541</v>
      </c>
      <c r="O614" s="95">
        <v>448</v>
      </c>
      <c r="P614" s="95">
        <v>1277716</v>
      </c>
      <c r="Q614" s="95">
        <v>417</v>
      </c>
      <c r="R614" s="95">
        <v>1578182</v>
      </c>
      <c r="S614" s="95">
        <v>2395</v>
      </c>
      <c r="T614" s="95">
        <v>9556870</v>
      </c>
      <c r="U614" s="95">
        <v>2343</v>
      </c>
      <c r="V614" s="95">
        <v>9897462</v>
      </c>
      <c r="W614" s="95">
        <v>422</v>
      </c>
      <c r="X614" s="95">
        <v>1227289</v>
      </c>
      <c r="Y614" s="95">
        <v>385</v>
      </c>
      <c r="Z614" s="95">
        <v>1639424</v>
      </c>
      <c r="AA614" s="95">
        <v>2360</v>
      </c>
      <c r="AB614" s="95">
        <v>10654409</v>
      </c>
      <c r="AC614" s="95">
        <v>2305</v>
      </c>
      <c r="AD614" s="95">
        <v>10762431</v>
      </c>
      <c r="AE614" s="95">
        <v>446</v>
      </c>
      <c r="AF614" s="95">
        <v>1643169</v>
      </c>
      <c r="AG614" s="95">
        <v>415</v>
      </c>
      <c r="AH614" s="95">
        <v>2219449</v>
      </c>
      <c r="AI614" s="95">
        <v>2294</v>
      </c>
      <c r="AJ614" s="95">
        <v>9701893</v>
      </c>
      <c r="AK614" s="95">
        <v>2230</v>
      </c>
      <c r="AL614" s="95">
        <v>11013398.15</v>
      </c>
      <c r="AM614" s="95">
        <v>450</v>
      </c>
      <c r="AN614" s="95">
        <v>1542348</v>
      </c>
      <c r="AO614" s="95">
        <v>420</v>
      </c>
      <c r="AP614" s="95">
        <v>2067725</v>
      </c>
      <c r="AQ614" s="72">
        <v>286.37</v>
      </c>
      <c r="AR614" s="72">
        <v>317.66000000000003</v>
      </c>
      <c r="AS614" s="72">
        <v>604.03</v>
      </c>
      <c r="AT614" s="95">
        <v>9831513</v>
      </c>
      <c r="AU614" s="95">
        <v>10665599</v>
      </c>
      <c r="AV614" s="95">
        <v>2861</v>
      </c>
      <c r="AW614" s="95">
        <v>2798</v>
      </c>
      <c r="AX614" s="72">
        <v>314.72000000000003</v>
      </c>
      <c r="AY614" s="72">
        <v>339.36</v>
      </c>
      <c r="AZ614" s="72">
        <v>654.08000000000004</v>
      </c>
      <c r="BA614" s="95">
        <v>10854023</v>
      </c>
      <c r="BB614" s="95">
        <v>11418723</v>
      </c>
      <c r="BC614" s="95">
        <v>2874</v>
      </c>
      <c r="BD614" s="95">
        <v>2804</v>
      </c>
      <c r="BE614" s="72">
        <v>319.02</v>
      </c>
      <c r="BF614" s="72">
        <v>352.42</v>
      </c>
      <c r="BG614" s="72">
        <v>671.44</v>
      </c>
      <c r="BH614" s="95">
        <v>10784159</v>
      </c>
      <c r="BI614" s="95">
        <v>11536886</v>
      </c>
      <c r="BJ614" s="95">
        <v>2817</v>
      </c>
      <c r="BK614" s="95">
        <v>2728</v>
      </c>
      <c r="BL614" s="72">
        <v>365.22</v>
      </c>
      <c r="BM614" s="72">
        <v>397.73</v>
      </c>
      <c r="BN614" s="72">
        <v>762.95</v>
      </c>
      <c r="BO614" s="95">
        <v>12297578</v>
      </c>
      <c r="BP614" s="95">
        <v>12981880</v>
      </c>
      <c r="BQ614" s="95">
        <v>2806</v>
      </c>
      <c r="BR614" s="95">
        <v>2720</v>
      </c>
      <c r="BS614" s="72">
        <v>341.48</v>
      </c>
      <c r="BT614" s="72">
        <v>411.36</v>
      </c>
      <c r="BU614" s="72">
        <v>752.84</v>
      </c>
      <c r="BV614" s="95">
        <v>11244241</v>
      </c>
      <c r="BW614" s="95">
        <v>13081123.15</v>
      </c>
      <c r="BX614" s="95">
        <v>2744</v>
      </c>
      <c r="BY614" s="95">
        <v>2650</v>
      </c>
      <c r="BZ614" s="95">
        <v>2831</v>
      </c>
      <c r="CA614" s="95">
        <v>2840</v>
      </c>
      <c r="CB614" s="95">
        <v>2774</v>
      </c>
      <c r="CC614" s="95">
        <v>2765</v>
      </c>
      <c r="CD614" s="95">
        <v>2698</v>
      </c>
      <c r="CE614" s="72">
        <v>650.75523149000003</v>
      </c>
      <c r="CF614" s="72">
        <v>676.59346364999999</v>
      </c>
      <c r="CG614" s="72">
        <v>712.40329333</v>
      </c>
      <c r="CH614" s="72">
        <v>716.50152150999998</v>
      </c>
      <c r="CI614" s="72">
        <v>731.52548966999996</v>
      </c>
      <c r="CJ614" s="96">
        <v>0.92819845430000003</v>
      </c>
      <c r="CK614" s="96">
        <v>0.9667252717</v>
      </c>
      <c r="CL614" s="96">
        <v>0.94249985410000003</v>
      </c>
      <c r="CM614" s="96">
        <v>1.0648267687999999</v>
      </c>
      <c r="CN614" s="96">
        <v>1.0291370713000001</v>
      </c>
      <c r="CO614" s="96">
        <v>1.037665939</v>
      </c>
      <c r="CP614" s="96">
        <v>0.95047687989999996</v>
      </c>
      <c r="CQ614" s="96">
        <v>0.99584056389999998</v>
      </c>
      <c r="CR614" s="96">
        <v>0.9544467042</v>
      </c>
      <c r="CS614" s="95">
        <v>2800</v>
      </c>
      <c r="CT614" s="95">
        <v>2840</v>
      </c>
      <c r="CU614" s="95">
        <v>2807</v>
      </c>
      <c r="CV614" s="95">
        <v>2785</v>
      </c>
      <c r="CW614" s="95">
        <v>2751</v>
      </c>
      <c r="CX614" s="96">
        <v>0.99264668</v>
      </c>
      <c r="CY614" s="96">
        <v>1.0108964439999999</v>
      </c>
      <c r="CZ614" s="96">
        <v>1.07654863</v>
      </c>
      <c r="DA614" s="96">
        <v>1.055174753</v>
      </c>
      <c r="DB614" s="96">
        <v>1.053723202</v>
      </c>
      <c r="DC614">
        <v>2013</v>
      </c>
      <c r="DD614" s="6">
        <v>2740</v>
      </c>
      <c r="DE614" s="96">
        <v>3.5098081000000001E-3</v>
      </c>
      <c r="DF614" s="72">
        <v>730.43</v>
      </c>
      <c r="DG614" s="96">
        <v>1</v>
      </c>
      <c r="DH614" s="72">
        <v>730.43</v>
      </c>
      <c r="DI614" s="72">
        <v>706.55820955000002</v>
      </c>
      <c r="DJ614" s="96">
        <v>1</v>
      </c>
      <c r="DK614" s="72">
        <v>730.43</v>
      </c>
      <c r="DL614" s="96">
        <v>1</v>
      </c>
      <c r="DM614" s="72">
        <v>730.43</v>
      </c>
      <c r="DN614" s="96">
        <v>1</v>
      </c>
      <c r="DO614" s="96">
        <v>9.8899999999999995E-3</v>
      </c>
      <c r="DP614" s="72">
        <v>7.22</v>
      </c>
      <c r="DQ614" s="72">
        <v>723.21</v>
      </c>
      <c r="DR614" t="s">
        <v>14</v>
      </c>
      <c r="DT614" t="s">
        <v>485</v>
      </c>
    </row>
    <row r="615" spans="1:124" x14ac:dyDescent="0.3">
      <c r="A615" t="s">
        <v>493</v>
      </c>
      <c r="B615">
        <v>14130</v>
      </c>
      <c r="C615" s="95">
        <v>4511</v>
      </c>
      <c r="D615" s="95">
        <v>17159999</v>
      </c>
      <c r="E615" s="95">
        <v>4401</v>
      </c>
      <c r="F615" s="95">
        <v>14537876</v>
      </c>
      <c r="G615" s="95">
        <v>584</v>
      </c>
      <c r="H615" s="95">
        <v>1724319</v>
      </c>
      <c r="I615" s="95">
        <v>520</v>
      </c>
      <c r="J615" s="95">
        <v>1509015</v>
      </c>
      <c r="K615" s="95">
        <v>4447</v>
      </c>
      <c r="L615" s="95">
        <v>18904399</v>
      </c>
      <c r="M615" s="95">
        <v>4329</v>
      </c>
      <c r="N615" s="95">
        <v>15176417</v>
      </c>
      <c r="O615" s="95">
        <v>586</v>
      </c>
      <c r="P615" s="95">
        <v>1426999</v>
      </c>
      <c r="Q615" s="95">
        <v>526</v>
      </c>
      <c r="R615" s="95">
        <v>1662695</v>
      </c>
      <c r="S615" s="95">
        <v>4465</v>
      </c>
      <c r="T615" s="95">
        <v>19909915</v>
      </c>
      <c r="U615" s="95">
        <v>4337</v>
      </c>
      <c r="V615" s="95">
        <v>15544004</v>
      </c>
      <c r="W615" s="95">
        <v>614</v>
      </c>
      <c r="X615" s="95">
        <v>2297734</v>
      </c>
      <c r="Y615" s="95">
        <v>551</v>
      </c>
      <c r="Z615" s="95">
        <v>2083406</v>
      </c>
      <c r="AA615" s="95">
        <v>4512</v>
      </c>
      <c r="AB615" s="95">
        <v>19857477</v>
      </c>
      <c r="AC615" s="95">
        <v>4369</v>
      </c>
      <c r="AD615" s="95">
        <v>16549680</v>
      </c>
      <c r="AE615" s="95">
        <v>636</v>
      </c>
      <c r="AF615" s="95">
        <v>1921994</v>
      </c>
      <c r="AG615" s="95">
        <v>573</v>
      </c>
      <c r="AH615" s="95">
        <v>2018449</v>
      </c>
      <c r="AI615" s="95">
        <v>4574</v>
      </c>
      <c r="AJ615" s="95">
        <v>16934204.84</v>
      </c>
      <c r="AK615" s="95">
        <v>4430</v>
      </c>
      <c r="AL615" s="95">
        <v>16671176.16</v>
      </c>
      <c r="AM615" s="95">
        <v>651</v>
      </c>
      <c r="AN615" s="95">
        <v>1885465</v>
      </c>
      <c r="AO615" s="95">
        <v>586</v>
      </c>
      <c r="AP615" s="95">
        <v>2210606</v>
      </c>
      <c r="AQ615" s="72">
        <v>308.87</v>
      </c>
      <c r="AR615" s="72">
        <v>271.74</v>
      </c>
      <c r="AS615" s="72">
        <v>580.61</v>
      </c>
      <c r="AT615" s="95">
        <v>18884318</v>
      </c>
      <c r="AU615" s="95">
        <v>16046891</v>
      </c>
      <c r="AV615" s="95">
        <v>5095</v>
      </c>
      <c r="AW615" s="95">
        <v>4921</v>
      </c>
      <c r="AX615" s="72">
        <v>336.63</v>
      </c>
      <c r="AY615" s="72">
        <v>289.02999999999997</v>
      </c>
      <c r="AZ615" s="72">
        <v>625.66</v>
      </c>
      <c r="BA615" s="95">
        <v>20331398</v>
      </c>
      <c r="BB615" s="95">
        <v>16839112</v>
      </c>
      <c r="BC615" s="95">
        <v>5033</v>
      </c>
      <c r="BD615" s="95">
        <v>4855</v>
      </c>
      <c r="BE615" s="72">
        <v>364.37</v>
      </c>
      <c r="BF615" s="72">
        <v>300.52</v>
      </c>
      <c r="BG615" s="72">
        <v>664.89</v>
      </c>
      <c r="BH615" s="95">
        <v>22207649</v>
      </c>
      <c r="BI615" s="95">
        <v>17627410</v>
      </c>
      <c r="BJ615" s="95">
        <v>5079</v>
      </c>
      <c r="BK615" s="95">
        <v>4888</v>
      </c>
      <c r="BL615" s="72">
        <v>352.56</v>
      </c>
      <c r="BM615" s="72">
        <v>313.10000000000002</v>
      </c>
      <c r="BN615" s="72">
        <v>665.66</v>
      </c>
      <c r="BO615" s="95">
        <v>21779471</v>
      </c>
      <c r="BP615" s="95">
        <v>18568129</v>
      </c>
      <c r="BQ615" s="95">
        <v>5148</v>
      </c>
      <c r="BR615" s="95">
        <v>4942</v>
      </c>
      <c r="BS615" s="72">
        <v>300.14999999999998</v>
      </c>
      <c r="BT615" s="72">
        <v>313.69</v>
      </c>
      <c r="BU615" s="72">
        <v>613.84</v>
      </c>
      <c r="BV615" s="95">
        <v>18819669.84</v>
      </c>
      <c r="BW615" s="95">
        <v>18881782.16</v>
      </c>
      <c r="BX615" s="95">
        <v>5225</v>
      </c>
      <c r="BY615" s="95">
        <v>5016</v>
      </c>
      <c r="BZ615" s="95">
        <v>5012</v>
      </c>
      <c r="CA615" s="95">
        <v>4947</v>
      </c>
      <c r="CB615" s="95">
        <v>4987</v>
      </c>
      <c r="CC615" s="95">
        <v>5050</v>
      </c>
      <c r="CD615" s="95">
        <v>5123</v>
      </c>
      <c r="CE615" s="72">
        <v>650.75523149000003</v>
      </c>
      <c r="CF615" s="72">
        <v>676.59346364999999</v>
      </c>
      <c r="CG615" s="72">
        <v>712.40329333</v>
      </c>
      <c r="CH615" s="72">
        <v>716.50152150999998</v>
      </c>
      <c r="CI615" s="72">
        <v>731.52548966999996</v>
      </c>
      <c r="CJ615" s="96">
        <v>0.89220950050000003</v>
      </c>
      <c r="CK615" s="96">
        <v>0.92472072760000001</v>
      </c>
      <c r="CL615" s="96">
        <v>0.93330562370000003</v>
      </c>
      <c r="CM615" s="96">
        <v>0.92904199089999995</v>
      </c>
      <c r="CN615" s="96">
        <v>0.83912318659999996</v>
      </c>
      <c r="CO615" s="96">
        <v>0.98304798989999997</v>
      </c>
      <c r="CP615" s="96">
        <v>0.91926357120000002</v>
      </c>
      <c r="CQ615" s="96">
        <v>0.99584056389999998</v>
      </c>
      <c r="CR615" s="96">
        <v>0.92310302799999999</v>
      </c>
      <c r="CS615" s="95">
        <v>5658</v>
      </c>
      <c r="CT615" s="95">
        <v>5608</v>
      </c>
      <c r="CU615" s="95">
        <v>5685</v>
      </c>
      <c r="CV615" s="95">
        <v>5736</v>
      </c>
      <c r="CW615" s="95">
        <v>5891</v>
      </c>
      <c r="CX615" s="96">
        <v>0.97974534999999996</v>
      </c>
      <c r="CY615" s="96">
        <v>0.95935129799999996</v>
      </c>
      <c r="CZ615" s="96">
        <v>0.99382273799999998</v>
      </c>
      <c r="DA615" s="96">
        <v>0.99174156800000002</v>
      </c>
      <c r="DB615" s="96">
        <v>0.98991551300000002</v>
      </c>
      <c r="DC615">
        <v>2013</v>
      </c>
      <c r="DD615" s="6">
        <v>4924.3999999999996</v>
      </c>
      <c r="DE615" s="96">
        <v>7.5586424999999997E-3</v>
      </c>
      <c r="DF615" s="72">
        <v>703.58</v>
      </c>
      <c r="DG615" s="96">
        <v>1</v>
      </c>
      <c r="DH615" s="72">
        <v>703.58</v>
      </c>
      <c r="DI615" s="72">
        <v>704.18948504000002</v>
      </c>
      <c r="DJ615" s="96">
        <v>1</v>
      </c>
      <c r="DK615" s="72">
        <v>703.58</v>
      </c>
      <c r="DL615" s="96">
        <v>1</v>
      </c>
      <c r="DM615" s="72">
        <v>703.58</v>
      </c>
      <c r="DN615" s="96">
        <v>1</v>
      </c>
      <c r="DO615" s="96">
        <v>1.5087E-2</v>
      </c>
      <c r="DP615" s="72">
        <v>10.61</v>
      </c>
      <c r="DQ615" s="72">
        <v>692.97</v>
      </c>
      <c r="DR615" t="s">
        <v>493</v>
      </c>
      <c r="DT615" t="s">
        <v>485</v>
      </c>
    </row>
    <row r="616" spans="1:124" x14ac:dyDescent="0.3">
      <c r="A616" t="s">
        <v>494</v>
      </c>
      <c r="B616">
        <v>14140</v>
      </c>
      <c r="C616" s="95">
        <v>6536</v>
      </c>
      <c r="D616" s="95">
        <v>24115797</v>
      </c>
      <c r="E616" s="95">
        <v>6321</v>
      </c>
      <c r="F616" s="95">
        <v>20841554</v>
      </c>
      <c r="G616" s="95">
        <v>1080</v>
      </c>
      <c r="H616" s="95">
        <v>3145775</v>
      </c>
      <c r="I616" s="95">
        <v>974</v>
      </c>
      <c r="J616" s="95">
        <v>3149122</v>
      </c>
      <c r="K616" s="95">
        <v>6473</v>
      </c>
      <c r="L616" s="95">
        <v>24434746</v>
      </c>
      <c r="M616" s="95">
        <v>6237</v>
      </c>
      <c r="N616" s="95">
        <v>21334118</v>
      </c>
      <c r="O616" s="95">
        <v>1131</v>
      </c>
      <c r="P616" s="95">
        <v>3348202</v>
      </c>
      <c r="Q616" s="95">
        <v>998</v>
      </c>
      <c r="R616" s="95">
        <v>3350134</v>
      </c>
      <c r="S616" s="95">
        <v>6227</v>
      </c>
      <c r="T616" s="95">
        <v>24800084</v>
      </c>
      <c r="U616" s="95">
        <v>5986</v>
      </c>
      <c r="V616" s="95">
        <v>21598795</v>
      </c>
      <c r="W616" s="95">
        <v>1162</v>
      </c>
      <c r="X616" s="95">
        <v>3579191</v>
      </c>
      <c r="Y616" s="95">
        <v>1045</v>
      </c>
      <c r="Z616" s="95">
        <v>4207110</v>
      </c>
      <c r="AA616" s="95">
        <v>6263</v>
      </c>
      <c r="AB616" s="95">
        <v>24156004</v>
      </c>
      <c r="AC616" s="95">
        <v>6004</v>
      </c>
      <c r="AD616" s="95">
        <v>22364738</v>
      </c>
      <c r="AE616" s="95">
        <v>1188</v>
      </c>
      <c r="AF616" s="95">
        <v>3758026</v>
      </c>
      <c r="AG616" s="95">
        <v>1060</v>
      </c>
      <c r="AH616" s="95">
        <v>5142028</v>
      </c>
      <c r="AI616" s="95">
        <v>6373</v>
      </c>
      <c r="AJ616" s="95">
        <v>26551594.359999999</v>
      </c>
      <c r="AK616" s="95">
        <v>6102</v>
      </c>
      <c r="AL616" s="95">
        <v>23597578.940000001</v>
      </c>
      <c r="AM616" s="95">
        <v>1211</v>
      </c>
      <c r="AN616" s="95">
        <v>4396702</v>
      </c>
      <c r="AO616" s="95">
        <v>1093</v>
      </c>
      <c r="AP616" s="95">
        <v>5373007.2699999996</v>
      </c>
      <c r="AQ616" s="72">
        <v>298.29000000000002</v>
      </c>
      <c r="AR616" s="72">
        <v>274.05</v>
      </c>
      <c r="AS616" s="72">
        <v>572.34</v>
      </c>
      <c r="AT616" s="95">
        <v>27261572</v>
      </c>
      <c r="AU616" s="95">
        <v>23990676</v>
      </c>
      <c r="AV616" s="95">
        <v>7616</v>
      </c>
      <c r="AW616" s="95">
        <v>7295</v>
      </c>
      <c r="AX616" s="72">
        <v>304.48</v>
      </c>
      <c r="AY616" s="72">
        <v>284.32</v>
      </c>
      <c r="AZ616" s="72">
        <v>588.79999999999995</v>
      </c>
      <c r="BA616" s="95">
        <v>27782948</v>
      </c>
      <c r="BB616" s="95">
        <v>24684252</v>
      </c>
      <c r="BC616" s="95">
        <v>7604</v>
      </c>
      <c r="BD616" s="95">
        <v>7235</v>
      </c>
      <c r="BE616" s="72">
        <v>320.06</v>
      </c>
      <c r="BF616" s="72">
        <v>305.86</v>
      </c>
      <c r="BG616" s="72">
        <v>625.91999999999996</v>
      </c>
      <c r="BH616" s="95">
        <v>28379275</v>
      </c>
      <c r="BI616" s="95">
        <v>25805905</v>
      </c>
      <c r="BJ616" s="95">
        <v>7389</v>
      </c>
      <c r="BK616" s="95">
        <v>7031</v>
      </c>
      <c r="BL616" s="72">
        <v>312.2</v>
      </c>
      <c r="BM616" s="72">
        <v>324.49</v>
      </c>
      <c r="BN616" s="72">
        <v>636.69000000000005</v>
      </c>
      <c r="BO616" s="95">
        <v>27914030</v>
      </c>
      <c r="BP616" s="95">
        <v>27506766</v>
      </c>
      <c r="BQ616" s="95">
        <v>7451</v>
      </c>
      <c r="BR616" s="95">
        <v>7064</v>
      </c>
      <c r="BS616" s="72">
        <v>340.06</v>
      </c>
      <c r="BT616" s="72">
        <v>335.54</v>
      </c>
      <c r="BU616" s="72">
        <v>675.6</v>
      </c>
      <c r="BV616" s="95">
        <v>30948296.359999999</v>
      </c>
      <c r="BW616" s="95">
        <v>28970586.210000001</v>
      </c>
      <c r="BX616" s="95">
        <v>7584</v>
      </c>
      <c r="BY616" s="95">
        <v>7195</v>
      </c>
      <c r="BZ616" s="95">
        <v>7463</v>
      </c>
      <c r="CA616" s="95">
        <v>7426</v>
      </c>
      <c r="CB616" s="95">
        <v>7216</v>
      </c>
      <c r="CC616" s="95">
        <v>7267</v>
      </c>
      <c r="CD616" s="95">
        <v>7394</v>
      </c>
      <c r="CE616" s="72">
        <v>650.75523149000003</v>
      </c>
      <c r="CF616" s="72">
        <v>676.59346364999999</v>
      </c>
      <c r="CG616" s="72">
        <v>712.40329333</v>
      </c>
      <c r="CH616" s="72">
        <v>716.50152150999998</v>
      </c>
      <c r="CI616" s="72">
        <v>731.52548966999996</v>
      </c>
      <c r="CJ616" s="96">
        <v>0.87950118919999998</v>
      </c>
      <c r="CK616" s="96">
        <v>0.87024192759999996</v>
      </c>
      <c r="CL616" s="96">
        <v>0.87860346219999996</v>
      </c>
      <c r="CM616" s="96">
        <v>0.88860941800000004</v>
      </c>
      <c r="CN616" s="96">
        <v>0.9235494997</v>
      </c>
      <c r="CO616" s="96">
        <v>1.056975335</v>
      </c>
      <c r="CP616" s="96">
        <v>0.84022878290000003</v>
      </c>
      <c r="CQ616" s="96">
        <v>0.99584056389999998</v>
      </c>
      <c r="CR616" s="96">
        <v>0.84373813779999995</v>
      </c>
      <c r="CS616" s="95">
        <v>7131</v>
      </c>
      <c r="CT616" s="95">
        <v>7141</v>
      </c>
      <c r="CU616" s="95">
        <v>6979</v>
      </c>
      <c r="CV616" s="95">
        <v>7016</v>
      </c>
      <c r="CW616" s="95">
        <v>7194</v>
      </c>
      <c r="CX616" s="96">
        <v>1.0651845470000001</v>
      </c>
      <c r="CY616" s="96">
        <v>1.0642419839999999</v>
      </c>
      <c r="CZ616" s="96">
        <v>1.049696433</v>
      </c>
      <c r="DA616" s="96">
        <v>1.0548190159999999</v>
      </c>
      <c r="DB616" s="96">
        <v>1.0507892299999999</v>
      </c>
      <c r="DC616">
        <v>2013</v>
      </c>
      <c r="DD616" s="6">
        <v>7164</v>
      </c>
      <c r="DE616" s="96">
        <v>3.1585538E-3</v>
      </c>
      <c r="DF616" s="72">
        <v>645.94000000000005</v>
      </c>
      <c r="DG616" s="96">
        <v>1</v>
      </c>
      <c r="DH616" s="72">
        <v>645.94000000000005</v>
      </c>
      <c r="DI616" s="72">
        <v>706.55820955000002</v>
      </c>
      <c r="DJ616" s="96">
        <v>1</v>
      </c>
      <c r="DK616" s="72">
        <v>645.94000000000005</v>
      </c>
      <c r="DL616" s="96">
        <v>1</v>
      </c>
      <c r="DM616" s="72">
        <v>645.94000000000005</v>
      </c>
      <c r="DN616" s="96">
        <v>1</v>
      </c>
      <c r="DO616" s="96">
        <v>9.7339999999999996E-3</v>
      </c>
      <c r="DP616" s="72">
        <v>6.29</v>
      </c>
      <c r="DQ616" s="72">
        <v>639.65</v>
      </c>
      <c r="DR616" t="s">
        <v>494</v>
      </c>
      <c r="DT616" t="s">
        <v>485</v>
      </c>
    </row>
    <row r="617" spans="1:124" x14ac:dyDescent="0.3">
      <c r="A617" t="s">
        <v>365</v>
      </c>
      <c r="B617">
        <v>14141</v>
      </c>
      <c r="C617" s="95">
        <v>499034</v>
      </c>
      <c r="D617" s="95">
        <v>2778542775</v>
      </c>
      <c r="E617" s="95">
        <v>470268</v>
      </c>
      <c r="F617" s="95">
        <v>1922819758</v>
      </c>
      <c r="G617" s="95">
        <v>87064</v>
      </c>
      <c r="H617" s="95">
        <v>455179162</v>
      </c>
      <c r="I617" s="95">
        <v>76086</v>
      </c>
      <c r="J617" s="95">
        <v>289902855</v>
      </c>
      <c r="K617" s="95">
        <v>494850</v>
      </c>
      <c r="L617" s="95">
        <v>2779428255</v>
      </c>
      <c r="M617" s="95">
        <v>463411</v>
      </c>
      <c r="N617" s="95">
        <v>2032330813</v>
      </c>
      <c r="O617" s="95">
        <v>88120</v>
      </c>
      <c r="P617" s="95">
        <v>474429306</v>
      </c>
      <c r="Q617" s="95">
        <v>77017</v>
      </c>
      <c r="R617" s="95">
        <v>316295700</v>
      </c>
      <c r="S617" s="95">
        <v>499815</v>
      </c>
      <c r="T617" s="95">
        <v>2902805782</v>
      </c>
      <c r="U617" s="95">
        <v>465263</v>
      </c>
      <c r="V617" s="95">
        <v>2166903175</v>
      </c>
      <c r="W617" s="95">
        <v>88557</v>
      </c>
      <c r="X617" s="95">
        <v>498937914</v>
      </c>
      <c r="Y617" s="95">
        <v>77365</v>
      </c>
      <c r="Z617" s="95">
        <v>340045873</v>
      </c>
      <c r="AA617" s="95">
        <v>505618</v>
      </c>
      <c r="AB617" s="95">
        <v>2825791297</v>
      </c>
      <c r="AC617" s="95">
        <v>468944</v>
      </c>
      <c r="AD617" s="95">
        <v>2349717256</v>
      </c>
      <c r="AE617" s="95">
        <v>90026</v>
      </c>
      <c r="AF617" s="95">
        <v>526346818</v>
      </c>
      <c r="AG617" s="95">
        <v>78950</v>
      </c>
      <c r="AH617" s="95">
        <v>391031847</v>
      </c>
      <c r="AI617" s="95">
        <v>511351</v>
      </c>
      <c r="AJ617" s="95">
        <v>2851085025.5</v>
      </c>
      <c r="AK617" s="95">
        <v>473822</v>
      </c>
      <c r="AL617" s="95">
        <v>2521314596.8000002</v>
      </c>
      <c r="AM617" s="95">
        <v>93265</v>
      </c>
      <c r="AN617" s="95">
        <v>545846705.15999997</v>
      </c>
      <c r="AO617" s="95">
        <v>82330</v>
      </c>
      <c r="AP617" s="95">
        <v>439227465.22000003</v>
      </c>
      <c r="AQ617" s="72">
        <v>459.78</v>
      </c>
      <c r="AR617" s="72">
        <v>337.5</v>
      </c>
      <c r="AS617" s="72">
        <v>797.28</v>
      </c>
      <c r="AT617" s="95">
        <v>3233721937</v>
      </c>
      <c r="AU617" s="95">
        <v>2212722613</v>
      </c>
      <c r="AV617" s="95">
        <v>586098</v>
      </c>
      <c r="AW617" s="95">
        <v>546354</v>
      </c>
      <c r="AX617" s="72">
        <v>465.13</v>
      </c>
      <c r="AY617" s="72">
        <v>362.16</v>
      </c>
      <c r="AZ617" s="72">
        <v>827.29</v>
      </c>
      <c r="BA617" s="95">
        <v>3253857561</v>
      </c>
      <c r="BB617" s="95">
        <v>2348626513</v>
      </c>
      <c r="BC617" s="95">
        <v>582970</v>
      </c>
      <c r="BD617" s="95">
        <v>540428</v>
      </c>
      <c r="BE617" s="72">
        <v>481.8</v>
      </c>
      <c r="BF617" s="72">
        <v>385</v>
      </c>
      <c r="BG617" s="72">
        <v>866.8</v>
      </c>
      <c r="BH617" s="95">
        <v>3401743696</v>
      </c>
      <c r="BI617" s="95">
        <v>2506949048</v>
      </c>
      <c r="BJ617" s="95">
        <v>588372</v>
      </c>
      <c r="BK617" s="95">
        <v>542628</v>
      </c>
      <c r="BL617" s="72">
        <v>468.98</v>
      </c>
      <c r="BM617" s="72">
        <v>416.86</v>
      </c>
      <c r="BN617" s="72">
        <v>885.84</v>
      </c>
      <c r="BO617" s="95">
        <v>3352138115</v>
      </c>
      <c r="BP617" s="95">
        <v>2740749103</v>
      </c>
      <c r="BQ617" s="95">
        <v>595644</v>
      </c>
      <c r="BR617" s="95">
        <v>547894</v>
      </c>
      <c r="BS617" s="72">
        <v>468.19</v>
      </c>
      <c r="BT617" s="72">
        <v>443.61</v>
      </c>
      <c r="BU617" s="72">
        <v>911.8</v>
      </c>
      <c r="BV617" s="95">
        <v>3396931730.6999998</v>
      </c>
      <c r="BW617" s="95">
        <v>2960542062</v>
      </c>
      <c r="BX617" s="95">
        <v>604616</v>
      </c>
      <c r="BY617" s="95">
        <v>556152</v>
      </c>
      <c r="BZ617" s="95">
        <v>567156</v>
      </c>
      <c r="CA617" s="95">
        <v>562458</v>
      </c>
      <c r="CB617" s="95">
        <v>566323</v>
      </c>
      <c r="CC617" s="95">
        <v>572977</v>
      </c>
      <c r="CD617" s="95">
        <v>580907</v>
      </c>
      <c r="CE617" s="72">
        <v>650.75523149000003</v>
      </c>
      <c r="CF617" s="72">
        <v>676.59346364999999</v>
      </c>
      <c r="CG617" s="72">
        <v>712.40329333</v>
      </c>
      <c r="CH617" s="72">
        <v>716.50152150999998</v>
      </c>
      <c r="CI617" s="72">
        <v>731.52548966999996</v>
      </c>
      <c r="CJ617" s="96">
        <v>1.2251611072999999</v>
      </c>
      <c r="CK617" s="96">
        <v>1.2227283361000001</v>
      </c>
      <c r="CL617" s="96">
        <v>1.2167265482</v>
      </c>
      <c r="CM617" s="96">
        <v>1.2363407101999999</v>
      </c>
      <c r="CN617" s="96">
        <v>1.2464364028999999</v>
      </c>
      <c r="CO617" s="96">
        <v>1.0252152808999999</v>
      </c>
      <c r="CP617" s="96">
        <v>1.1992394609999999</v>
      </c>
      <c r="CQ617" s="96">
        <v>0.99584056389999998</v>
      </c>
      <c r="CR617" s="96">
        <v>1.2042482834999999</v>
      </c>
      <c r="CS617" s="95">
        <v>528940</v>
      </c>
      <c r="CT617" s="95">
        <v>525292</v>
      </c>
      <c r="CU617" s="95">
        <v>524195</v>
      </c>
      <c r="CV617" s="95">
        <v>532765</v>
      </c>
      <c r="CW617" s="95">
        <v>540491</v>
      </c>
      <c r="CX617" s="96">
        <v>1.005653983</v>
      </c>
      <c r="CY617" s="96">
        <v>1.004977298</v>
      </c>
      <c r="CZ617" s="96">
        <v>1.0296570270000001</v>
      </c>
      <c r="DA617" s="96">
        <v>1.0369750069999999</v>
      </c>
      <c r="DB617" s="96">
        <v>1.0481279509999999</v>
      </c>
      <c r="DC617">
        <v>2013</v>
      </c>
      <c r="DD617" s="6">
        <v>546691.19999999995</v>
      </c>
      <c r="DE617" s="96">
        <v>1.49394543E-2</v>
      </c>
      <c r="DF617" s="72">
        <v>911.03</v>
      </c>
      <c r="DG617" s="96">
        <v>1</v>
      </c>
      <c r="DH617" s="72">
        <v>911.03</v>
      </c>
      <c r="DI617" s="72">
        <v>882.98168098999997</v>
      </c>
      <c r="DJ617" s="96">
        <v>1</v>
      </c>
      <c r="DK617" s="72">
        <v>911.03</v>
      </c>
      <c r="DL617" s="96">
        <v>1</v>
      </c>
      <c r="DM617" s="72">
        <v>911.03</v>
      </c>
      <c r="DN617" s="96">
        <v>0.67781292360000001</v>
      </c>
      <c r="DO617" s="96">
        <v>3.5408000000000002E-2</v>
      </c>
      <c r="DP617" s="72">
        <v>21.86</v>
      </c>
      <c r="DQ617" s="72">
        <v>889.17</v>
      </c>
      <c r="DR617" t="s">
        <v>365</v>
      </c>
      <c r="DT617" t="s">
        <v>485</v>
      </c>
    </row>
    <row r="618" spans="1:124" x14ac:dyDescent="0.3">
      <c r="A618" t="s">
        <v>116</v>
      </c>
      <c r="B618">
        <v>14150</v>
      </c>
      <c r="C618" s="95">
        <v>3287</v>
      </c>
      <c r="D618" s="95">
        <v>10954902</v>
      </c>
      <c r="E618" s="95">
        <v>3237</v>
      </c>
      <c r="F618" s="95">
        <v>9900135</v>
      </c>
      <c r="G618" s="95">
        <v>495</v>
      </c>
      <c r="H618" s="95">
        <v>1180379</v>
      </c>
      <c r="I618" s="95">
        <v>450</v>
      </c>
      <c r="J618" s="95">
        <v>1367091</v>
      </c>
      <c r="K618" s="95">
        <v>3272</v>
      </c>
      <c r="L618" s="95">
        <v>11761875</v>
      </c>
      <c r="M618" s="95">
        <v>3213</v>
      </c>
      <c r="N618" s="95">
        <v>9725669</v>
      </c>
      <c r="O618" s="95">
        <v>488</v>
      </c>
      <c r="P618" s="95">
        <v>890761</v>
      </c>
      <c r="Q618" s="95">
        <v>435</v>
      </c>
      <c r="R618" s="95">
        <v>1318203</v>
      </c>
      <c r="S618" s="95">
        <v>3235</v>
      </c>
      <c r="T618" s="95">
        <v>12254624</v>
      </c>
      <c r="U618" s="95">
        <v>3172</v>
      </c>
      <c r="V618" s="95">
        <v>10655869</v>
      </c>
      <c r="W618" s="95">
        <v>500</v>
      </c>
      <c r="X618" s="95">
        <v>1141078</v>
      </c>
      <c r="Y618" s="95">
        <v>442</v>
      </c>
      <c r="Z618" s="95">
        <v>1490899</v>
      </c>
      <c r="AA618" s="95">
        <v>3176</v>
      </c>
      <c r="AB618" s="95">
        <v>10818953</v>
      </c>
      <c r="AC618" s="95">
        <v>3105</v>
      </c>
      <c r="AD618" s="95">
        <v>11483710</v>
      </c>
      <c r="AE618" s="95">
        <v>477</v>
      </c>
      <c r="AF618" s="95">
        <v>1366332</v>
      </c>
      <c r="AG618" s="95">
        <v>441</v>
      </c>
      <c r="AH618" s="95">
        <v>1689826</v>
      </c>
      <c r="AI618" s="95">
        <v>3125</v>
      </c>
      <c r="AJ618" s="95">
        <v>12026214</v>
      </c>
      <c r="AK618" s="95">
        <v>3052</v>
      </c>
      <c r="AL618" s="95">
        <v>11684633.890000001</v>
      </c>
      <c r="AM618" s="95">
        <v>502</v>
      </c>
      <c r="AN618" s="95">
        <v>1364650</v>
      </c>
      <c r="AO618" s="95">
        <v>459</v>
      </c>
      <c r="AP618" s="95">
        <v>1993977</v>
      </c>
      <c r="AQ618" s="72">
        <v>267.39</v>
      </c>
      <c r="AR618" s="72">
        <v>254.66</v>
      </c>
      <c r="AS618" s="72">
        <v>522.04999999999995</v>
      </c>
      <c r="AT618" s="95">
        <v>12135281</v>
      </c>
      <c r="AU618" s="95">
        <v>11267226</v>
      </c>
      <c r="AV618" s="95">
        <v>3782</v>
      </c>
      <c r="AW618" s="95">
        <v>3687</v>
      </c>
      <c r="AX618" s="72">
        <v>280.42</v>
      </c>
      <c r="AY618" s="72">
        <v>252.28</v>
      </c>
      <c r="AZ618" s="72">
        <v>532.70000000000005</v>
      </c>
      <c r="BA618" s="95">
        <v>12652636</v>
      </c>
      <c r="BB618" s="95">
        <v>11043872</v>
      </c>
      <c r="BC618" s="95">
        <v>3760</v>
      </c>
      <c r="BD618" s="95">
        <v>3648</v>
      </c>
      <c r="BE618" s="72">
        <v>298.88</v>
      </c>
      <c r="BF618" s="72">
        <v>280.08999999999997</v>
      </c>
      <c r="BG618" s="72">
        <v>578.97</v>
      </c>
      <c r="BH618" s="95">
        <v>13395702</v>
      </c>
      <c r="BI618" s="95">
        <v>12146768</v>
      </c>
      <c r="BJ618" s="95">
        <v>3735</v>
      </c>
      <c r="BK618" s="95">
        <v>3614</v>
      </c>
      <c r="BL618" s="72">
        <v>277.97000000000003</v>
      </c>
      <c r="BM618" s="72">
        <v>309.58999999999997</v>
      </c>
      <c r="BN618" s="72">
        <v>587.55999999999995</v>
      </c>
      <c r="BO618" s="95">
        <v>12185285</v>
      </c>
      <c r="BP618" s="95">
        <v>13173536</v>
      </c>
      <c r="BQ618" s="95">
        <v>3653</v>
      </c>
      <c r="BR618" s="95">
        <v>3546</v>
      </c>
      <c r="BS618" s="72">
        <v>307.67</v>
      </c>
      <c r="BT618" s="72">
        <v>324.66000000000003</v>
      </c>
      <c r="BU618" s="72">
        <v>632.33000000000004</v>
      </c>
      <c r="BV618" s="95">
        <v>13390864</v>
      </c>
      <c r="BW618" s="95">
        <v>13678610.890000001</v>
      </c>
      <c r="BX618" s="95">
        <v>3627</v>
      </c>
      <c r="BY618" s="95">
        <v>3511</v>
      </c>
      <c r="BZ618" s="95">
        <v>3737</v>
      </c>
      <c r="CA618" s="95">
        <v>3706</v>
      </c>
      <c r="CB618" s="95">
        <v>3677</v>
      </c>
      <c r="CC618" s="95">
        <v>3602</v>
      </c>
      <c r="CD618" s="95">
        <v>3570</v>
      </c>
      <c r="CE618" s="72">
        <v>650.75523149000003</v>
      </c>
      <c r="CF618" s="72">
        <v>676.59346364999999</v>
      </c>
      <c r="CG618" s="72">
        <v>712.40329333</v>
      </c>
      <c r="CH618" s="72">
        <v>716.50152150999998</v>
      </c>
      <c r="CI618" s="72">
        <v>731.52548966999996</v>
      </c>
      <c r="CJ618" s="96">
        <v>0.80222174899999998</v>
      </c>
      <c r="CK618" s="96">
        <v>0.78732655370000004</v>
      </c>
      <c r="CL618" s="96">
        <v>0.81269978030000001</v>
      </c>
      <c r="CM618" s="96">
        <v>0.82004012879999999</v>
      </c>
      <c r="CN618" s="96">
        <v>0.86439913430000004</v>
      </c>
      <c r="CO618" s="96">
        <v>0.89227232040000004</v>
      </c>
      <c r="CP618" s="96">
        <v>0.9160179584</v>
      </c>
      <c r="CQ618" s="96">
        <v>0.99584056389999998</v>
      </c>
      <c r="CR618" s="96">
        <v>0.91984385930000001</v>
      </c>
      <c r="CS618" s="95">
        <v>3614</v>
      </c>
      <c r="CT618" s="95">
        <v>3604</v>
      </c>
      <c r="CU618" s="95">
        <v>3590</v>
      </c>
      <c r="CV618" s="95">
        <v>3553</v>
      </c>
      <c r="CW618" s="95">
        <v>3556</v>
      </c>
      <c r="CX618" s="96">
        <v>0.88717222600000001</v>
      </c>
      <c r="CY618" s="96">
        <v>0.883570937</v>
      </c>
      <c r="CZ618" s="96">
        <v>0.86963775099999996</v>
      </c>
      <c r="DA618" s="96">
        <v>0.89829999299999996</v>
      </c>
      <c r="DB618" s="96">
        <v>0.92310283500000001</v>
      </c>
      <c r="DC618">
        <v>2013</v>
      </c>
      <c r="DD618" s="6">
        <v>3601.2</v>
      </c>
      <c r="DE618" s="96">
        <v>2.3318181999999999E-3</v>
      </c>
      <c r="DF618" s="72">
        <v>704.78</v>
      </c>
      <c r="DG618" s="96">
        <v>1</v>
      </c>
      <c r="DH618" s="72">
        <v>704.78</v>
      </c>
      <c r="DI618" s="72">
        <v>706.55820955000002</v>
      </c>
      <c r="DJ618" s="96">
        <v>1</v>
      </c>
      <c r="DK618" s="72">
        <v>704.78</v>
      </c>
      <c r="DL618" s="96">
        <v>1</v>
      </c>
      <c r="DM618" s="72">
        <v>704.78</v>
      </c>
      <c r="DN618" s="96">
        <v>1</v>
      </c>
      <c r="DO618" s="96">
        <v>7.4320000000000002E-3</v>
      </c>
      <c r="DP618" s="72">
        <v>5.24</v>
      </c>
      <c r="DQ618" s="72">
        <v>699.54</v>
      </c>
      <c r="DR618" t="s">
        <v>116</v>
      </c>
      <c r="DT618" t="s">
        <v>485</v>
      </c>
    </row>
    <row r="619" spans="1:124" x14ac:dyDescent="0.3">
      <c r="A619" t="s">
        <v>495</v>
      </c>
      <c r="B619">
        <v>14160</v>
      </c>
      <c r="C619" s="95">
        <v>1444</v>
      </c>
      <c r="D619" s="95">
        <v>4515065</v>
      </c>
      <c r="E619" s="95">
        <v>1406</v>
      </c>
      <c r="F619" s="95">
        <v>4699028</v>
      </c>
      <c r="G619" s="95">
        <v>225</v>
      </c>
      <c r="H619" s="95">
        <v>711709</v>
      </c>
      <c r="I619" s="95">
        <v>205</v>
      </c>
      <c r="J619" s="95">
        <v>1487940</v>
      </c>
      <c r="K619" s="95">
        <v>1399</v>
      </c>
      <c r="L619" s="95">
        <v>4946999</v>
      </c>
      <c r="M619" s="95">
        <v>1360</v>
      </c>
      <c r="N619" s="95">
        <v>4635252</v>
      </c>
      <c r="O619" s="95">
        <v>241</v>
      </c>
      <c r="P619" s="95">
        <v>445839</v>
      </c>
      <c r="Q619" s="95">
        <v>215</v>
      </c>
      <c r="R619" s="95">
        <v>1155766</v>
      </c>
      <c r="S619" s="95">
        <v>1368</v>
      </c>
      <c r="T619" s="95">
        <v>5062864</v>
      </c>
      <c r="U619" s="95">
        <v>1320</v>
      </c>
      <c r="V619" s="95">
        <v>5151361</v>
      </c>
      <c r="W619" s="95">
        <v>241</v>
      </c>
      <c r="X619" s="95">
        <v>460377</v>
      </c>
      <c r="Y619" s="95">
        <v>215</v>
      </c>
      <c r="Z619" s="95">
        <v>755559</v>
      </c>
      <c r="AA619" s="95">
        <v>1369</v>
      </c>
      <c r="AB619" s="95">
        <v>5156109</v>
      </c>
      <c r="AC619" s="95">
        <v>1316</v>
      </c>
      <c r="AD619" s="95">
        <v>5156894</v>
      </c>
      <c r="AE619" s="95">
        <v>257</v>
      </c>
      <c r="AF619" s="95">
        <v>753881</v>
      </c>
      <c r="AG619" s="95">
        <v>233</v>
      </c>
      <c r="AH619" s="95">
        <v>845208</v>
      </c>
      <c r="AI619" s="95">
        <v>1377</v>
      </c>
      <c r="AJ619" s="95">
        <v>5605767.7800000003</v>
      </c>
      <c r="AK619" s="95">
        <v>1328</v>
      </c>
      <c r="AL619" s="95">
        <v>5206902.72</v>
      </c>
      <c r="AM619" s="95">
        <v>280</v>
      </c>
      <c r="AN619" s="95">
        <v>697514</v>
      </c>
      <c r="AO619" s="95">
        <v>258</v>
      </c>
      <c r="AP619" s="95">
        <v>1045985</v>
      </c>
      <c r="AQ619" s="72">
        <v>260.97000000000003</v>
      </c>
      <c r="AR619" s="72">
        <v>320.04000000000002</v>
      </c>
      <c r="AS619" s="72">
        <v>581.01</v>
      </c>
      <c r="AT619" s="95">
        <v>5226774</v>
      </c>
      <c r="AU619" s="95">
        <v>6186968</v>
      </c>
      <c r="AV619" s="95">
        <v>1669</v>
      </c>
      <c r="AW619" s="95">
        <v>1611</v>
      </c>
      <c r="AX619" s="72">
        <v>274.02999999999997</v>
      </c>
      <c r="AY619" s="72">
        <v>306.39999999999998</v>
      </c>
      <c r="AZ619" s="72">
        <v>580.42999999999995</v>
      </c>
      <c r="BA619" s="95">
        <v>5392838</v>
      </c>
      <c r="BB619" s="95">
        <v>5791018</v>
      </c>
      <c r="BC619" s="95">
        <v>1640</v>
      </c>
      <c r="BD619" s="95">
        <v>1575</v>
      </c>
      <c r="BE619" s="72">
        <v>286.06</v>
      </c>
      <c r="BF619" s="72">
        <v>320.68</v>
      </c>
      <c r="BG619" s="72">
        <v>606.74</v>
      </c>
      <c r="BH619" s="95">
        <v>5523241</v>
      </c>
      <c r="BI619" s="95">
        <v>5906920</v>
      </c>
      <c r="BJ619" s="95">
        <v>1609</v>
      </c>
      <c r="BK619" s="95">
        <v>1535</v>
      </c>
      <c r="BL619" s="72">
        <v>302.89</v>
      </c>
      <c r="BM619" s="72">
        <v>322.89999999999998</v>
      </c>
      <c r="BN619" s="72">
        <v>625.79</v>
      </c>
      <c r="BO619" s="95">
        <v>5909990</v>
      </c>
      <c r="BP619" s="95">
        <v>6002102</v>
      </c>
      <c r="BQ619" s="95">
        <v>1626</v>
      </c>
      <c r="BR619" s="95">
        <v>1549</v>
      </c>
      <c r="BS619" s="72">
        <v>317</v>
      </c>
      <c r="BT619" s="72">
        <v>328.55</v>
      </c>
      <c r="BU619" s="72">
        <v>645.54999999999995</v>
      </c>
      <c r="BV619" s="95">
        <v>6303281.7800000003</v>
      </c>
      <c r="BW619" s="95">
        <v>6252887.7199999997</v>
      </c>
      <c r="BX619" s="95">
        <v>1657</v>
      </c>
      <c r="BY619" s="95">
        <v>1586</v>
      </c>
      <c r="BZ619" s="95">
        <v>1641</v>
      </c>
      <c r="CA619" s="95">
        <v>1609</v>
      </c>
      <c r="CB619" s="95">
        <v>1573</v>
      </c>
      <c r="CC619" s="95">
        <v>1589</v>
      </c>
      <c r="CD619" s="95">
        <v>1622</v>
      </c>
      <c r="CE619" s="72">
        <v>650.75523149000003</v>
      </c>
      <c r="CF619" s="72">
        <v>676.59346364999999</v>
      </c>
      <c r="CG619" s="72">
        <v>712.40329333</v>
      </c>
      <c r="CH619" s="72">
        <v>716.50152150999998</v>
      </c>
      <c r="CI619" s="72">
        <v>731.52548966999996</v>
      </c>
      <c r="CJ619" s="96">
        <v>0.89282417089999999</v>
      </c>
      <c r="CK619" s="96">
        <v>0.85787113120000003</v>
      </c>
      <c r="CL619" s="96">
        <v>0.85168050969999998</v>
      </c>
      <c r="CM619" s="96">
        <v>0.87339661010000003</v>
      </c>
      <c r="CN619" s="96">
        <v>0.88247095850000001</v>
      </c>
      <c r="CO619" s="96">
        <v>1.0070612031999999</v>
      </c>
      <c r="CP619" s="96">
        <v>0.86553694390000002</v>
      </c>
      <c r="CQ619" s="96">
        <v>0.99584056389999998</v>
      </c>
      <c r="CR619" s="96">
        <v>0.86915200250000002</v>
      </c>
      <c r="CS619" s="95">
        <v>1641</v>
      </c>
      <c r="CT619" s="95">
        <v>1636</v>
      </c>
      <c r="CU619" s="95">
        <v>1637</v>
      </c>
      <c r="CV619" s="95">
        <v>1642</v>
      </c>
      <c r="CW619" s="95">
        <v>1700</v>
      </c>
      <c r="CX619" s="96">
        <v>1.01580431</v>
      </c>
      <c r="CY619" s="96">
        <v>1.0084399260000001</v>
      </c>
      <c r="CZ619" s="96">
        <v>1.036176075</v>
      </c>
      <c r="DA619" s="96">
        <v>1.0209816599999999</v>
      </c>
      <c r="DB619" s="96">
        <v>0.95581328300000001</v>
      </c>
      <c r="DC619">
        <v>2013</v>
      </c>
      <c r="DD619" s="6">
        <v>1571.2</v>
      </c>
      <c r="DE619" s="96">
        <v>3.350638E-3</v>
      </c>
      <c r="DF619" s="72">
        <v>665.26</v>
      </c>
      <c r="DG619" s="96">
        <v>1</v>
      </c>
      <c r="DH619" s="72">
        <v>665.26</v>
      </c>
      <c r="DI619" s="72">
        <v>706.55820955000002</v>
      </c>
      <c r="DJ619" s="96">
        <v>1</v>
      </c>
      <c r="DK619" s="72">
        <v>665.26</v>
      </c>
      <c r="DL619" s="96">
        <v>1</v>
      </c>
      <c r="DM619" s="72">
        <v>665.26</v>
      </c>
      <c r="DN619" s="96">
        <v>1</v>
      </c>
      <c r="DO619" s="96">
        <v>1.0834999999999999E-2</v>
      </c>
      <c r="DP619" s="72">
        <v>7.21</v>
      </c>
      <c r="DQ619" s="72">
        <v>658.05</v>
      </c>
      <c r="DR619" t="s">
        <v>495</v>
      </c>
      <c r="DT619" t="s">
        <v>485</v>
      </c>
    </row>
    <row r="620" spans="1:124" x14ac:dyDescent="0.3">
      <c r="A620" t="s">
        <v>25</v>
      </c>
      <c r="B620">
        <v>14170</v>
      </c>
      <c r="C620" s="95">
        <v>9651</v>
      </c>
      <c r="D620" s="95">
        <v>42107490</v>
      </c>
      <c r="E620" s="95">
        <v>9293</v>
      </c>
      <c r="F620" s="95">
        <v>32628541</v>
      </c>
      <c r="G620" s="95">
        <v>1316</v>
      </c>
      <c r="H620" s="95">
        <v>4200452</v>
      </c>
      <c r="I620" s="95">
        <v>1166</v>
      </c>
      <c r="J620" s="95">
        <v>3595810</v>
      </c>
      <c r="K620" s="95">
        <v>9664</v>
      </c>
      <c r="L620" s="95">
        <v>42503641</v>
      </c>
      <c r="M620" s="95">
        <v>9254</v>
      </c>
      <c r="N620" s="95">
        <v>32383782</v>
      </c>
      <c r="O620" s="95">
        <v>1323</v>
      </c>
      <c r="P620" s="95">
        <v>4404209</v>
      </c>
      <c r="Q620" s="95">
        <v>1177</v>
      </c>
      <c r="R620" s="95">
        <v>4091400</v>
      </c>
      <c r="S620" s="95">
        <v>9824</v>
      </c>
      <c r="T620" s="95">
        <v>42269702</v>
      </c>
      <c r="U620" s="95">
        <v>9327</v>
      </c>
      <c r="V620" s="95">
        <v>33914101</v>
      </c>
      <c r="W620" s="95">
        <v>1375</v>
      </c>
      <c r="X620" s="95">
        <v>5251709</v>
      </c>
      <c r="Y620" s="95">
        <v>1199</v>
      </c>
      <c r="Z620" s="95">
        <v>4470067</v>
      </c>
      <c r="AA620" s="95">
        <v>10004</v>
      </c>
      <c r="AB620" s="95">
        <v>40630621</v>
      </c>
      <c r="AC620" s="95">
        <v>9439</v>
      </c>
      <c r="AD620" s="95">
        <v>37082396</v>
      </c>
      <c r="AE620" s="95">
        <v>1452</v>
      </c>
      <c r="AF620" s="95">
        <v>4096012</v>
      </c>
      <c r="AG620" s="95">
        <v>1265</v>
      </c>
      <c r="AH620" s="95">
        <v>4947878</v>
      </c>
      <c r="AI620" s="95">
        <v>10233</v>
      </c>
      <c r="AJ620" s="95">
        <v>45588509.609999999</v>
      </c>
      <c r="AK620" s="95">
        <v>9615</v>
      </c>
      <c r="AL620" s="95">
        <v>40628868.57</v>
      </c>
      <c r="AM620" s="95">
        <v>1532</v>
      </c>
      <c r="AN620" s="95">
        <v>6555217</v>
      </c>
      <c r="AO620" s="95">
        <v>1343</v>
      </c>
      <c r="AP620" s="95">
        <v>6093580</v>
      </c>
      <c r="AQ620" s="72">
        <v>351.87</v>
      </c>
      <c r="AR620" s="72">
        <v>288.62</v>
      </c>
      <c r="AS620" s="72">
        <v>640.49</v>
      </c>
      <c r="AT620" s="95">
        <v>46307942</v>
      </c>
      <c r="AU620" s="95">
        <v>36224351</v>
      </c>
      <c r="AV620" s="95">
        <v>10967</v>
      </c>
      <c r="AW620" s="95">
        <v>10459</v>
      </c>
      <c r="AX620" s="72">
        <v>355.78</v>
      </c>
      <c r="AY620" s="72">
        <v>291.39999999999998</v>
      </c>
      <c r="AZ620" s="72">
        <v>647.17999999999995</v>
      </c>
      <c r="BA620" s="95">
        <v>46907850</v>
      </c>
      <c r="BB620" s="95">
        <v>36475182</v>
      </c>
      <c r="BC620" s="95">
        <v>10987</v>
      </c>
      <c r="BD620" s="95">
        <v>10431</v>
      </c>
      <c r="BE620" s="72">
        <v>353.61</v>
      </c>
      <c r="BF620" s="72">
        <v>303.88</v>
      </c>
      <c r="BG620" s="72">
        <v>657.49</v>
      </c>
      <c r="BH620" s="95">
        <v>47521411</v>
      </c>
      <c r="BI620" s="95">
        <v>38384168</v>
      </c>
      <c r="BJ620" s="95">
        <v>11199</v>
      </c>
      <c r="BK620" s="95">
        <v>10526</v>
      </c>
      <c r="BL620" s="72">
        <v>325.35000000000002</v>
      </c>
      <c r="BM620" s="72">
        <v>327.22000000000003</v>
      </c>
      <c r="BN620" s="72">
        <v>652.57000000000005</v>
      </c>
      <c r="BO620" s="95">
        <v>44726633</v>
      </c>
      <c r="BP620" s="95">
        <v>42030274</v>
      </c>
      <c r="BQ620" s="95">
        <v>11456</v>
      </c>
      <c r="BR620" s="95">
        <v>10704</v>
      </c>
      <c r="BS620" s="72">
        <v>369.34</v>
      </c>
      <c r="BT620" s="72">
        <v>355.31</v>
      </c>
      <c r="BU620" s="72">
        <v>724.65</v>
      </c>
      <c r="BV620" s="95">
        <v>52143726.609999999</v>
      </c>
      <c r="BW620" s="95">
        <v>46722448.57</v>
      </c>
      <c r="BX620" s="95">
        <v>11765</v>
      </c>
      <c r="BY620" s="95">
        <v>10958</v>
      </c>
      <c r="BZ620" s="95">
        <v>10725</v>
      </c>
      <c r="CA620" s="95">
        <v>10719</v>
      </c>
      <c r="CB620" s="95">
        <v>10875</v>
      </c>
      <c r="CC620" s="95">
        <v>11099</v>
      </c>
      <c r="CD620" s="95">
        <v>11370</v>
      </c>
      <c r="CE620" s="72">
        <v>650.75523149000003</v>
      </c>
      <c r="CF620" s="72">
        <v>676.59346364999999</v>
      </c>
      <c r="CG620" s="72">
        <v>712.40329333</v>
      </c>
      <c r="CH620" s="72">
        <v>716.50152150999998</v>
      </c>
      <c r="CI620" s="72">
        <v>731.52548966999996</v>
      </c>
      <c r="CJ620" s="96">
        <v>0.98422566430000002</v>
      </c>
      <c r="CK620" s="96">
        <v>0.95652712409999996</v>
      </c>
      <c r="CL620" s="96">
        <v>0.92291824889999996</v>
      </c>
      <c r="CM620" s="96">
        <v>0.91077266469999996</v>
      </c>
      <c r="CN620" s="96">
        <v>0.99060116190000003</v>
      </c>
      <c r="CO620" s="96">
        <v>0.96255265050000005</v>
      </c>
      <c r="CP620" s="96">
        <v>0.99008503299999995</v>
      </c>
      <c r="CQ620" s="96">
        <v>0.99584056389999998</v>
      </c>
      <c r="CR620" s="96">
        <v>0.99422028740000001</v>
      </c>
      <c r="CS620" s="95">
        <v>9689</v>
      </c>
      <c r="CT620" s="95">
        <v>9853</v>
      </c>
      <c r="CU620" s="95">
        <v>9923</v>
      </c>
      <c r="CV620" s="95">
        <v>10080</v>
      </c>
      <c r="CW620" s="95">
        <v>10371</v>
      </c>
      <c r="CX620" s="96">
        <v>0.96825607300000005</v>
      </c>
      <c r="CY620" s="96">
        <v>0.96807361800000002</v>
      </c>
      <c r="CZ620" s="96">
        <v>0.97128194599999995</v>
      </c>
      <c r="DA620" s="96">
        <v>0.95643120500000001</v>
      </c>
      <c r="DB620" s="96">
        <v>0.94957654599999997</v>
      </c>
      <c r="DC620">
        <v>2013</v>
      </c>
      <c r="DD620" s="6">
        <v>10615.6</v>
      </c>
      <c r="DE620" s="96">
        <v>2.2082141E-3</v>
      </c>
      <c r="DF620" s="72">
        <v>761.87</v>
      </c>
      <c r="DG620" s="96">
        <v>1</v>
      </c>
      <c r="DH620" s="72">
        <v>761.87</v>
      </c>
      <c r="DI620" s="72">
        <v>882.98168098999997</v>
      </c>
      <c r="DJ620" s="96">
        <v>1</v>
      </c>
      <c r="DK620" s="72">
        <v>761.87</v>
      </c>
      <c r="DL620" s="96">
        <v>1</v>
      </c>
      <c r="DM620" s="72">
        <v>761.87</v>
      </c>
      <c r="DN620" s="96">
        <v>1</v>
      </c>
      <c r="DO620" s="96">
        <v>9.3640000000000008E-3</v>
      </c>
      <c r="DP620" s="72">
        <v>7.13</v>
      </c>
      <c r="DQ620" s="72">
        <v>754.74</v>
      </c>
      <c r="DR620" t="s">
        <v>25</v>
      </c>
      <c r="DT620" t="s">
        <v>485</v>
      </c>
    </row>
    <row r="621" spans="1:124" x14ac:dyDescent="0.3">
      <c r="A621" t="s">
        <v>496</v>
      </c>
      <c r="B621">
        <v>14180</v>
      </c>
      <c r="C621" s="95">
        <v>2273</v>
      </c>
      <c r="D621" s="95">
        <v>8123150</v>
      </c>
      <c r="E621" s="95">
        <v>2188</v>
      </c>
      <c r="F621" s="95">
        <v>7554317</v>
      </c>
      <c r="G621" s="95">
        <v>362</v>
      </c>
      <c r="H621" s="95">
        <v>1111843</v>
      </c>
      <c r="I621" s="95">
        <v>326</v>
      </c>
      <c r="J621" s="95">
        <v>1195089</v>
      </c>
      <c r="K621" s="95">
        <v>2232</v>
      </c>
      <c r="L621" s="95">
        <v>7875816</v>
      </c>
      <c r="M621" s="95">
        <v>2149</v>
      </c>
      <c r="N621" s="95">
        <v>8004411</v>
      </c>
      <c r="O621" s="95">
        <v>345</v>
      </c>
      <c r="P621" s="95">
        <v>1000805</v>
      </c>
      <c r="Q621" s="95">
        <v>311</v>
      </c>
      <c r="R621" s="95">
        <v>1238422</v>
      </c>
      <c r="S621" s="95">
        <v>2214</v>
      </c>
      <c r="T621" s="95">
        <v>8182233</v>
      </c>
      <c r="U621" s="95">
        <v>2121</v>
      </c>
      <c r="V621" s="95">
        <v>7800706</v>
      </c>
      <c r="W621" s="95">
        <v>362</v>
      </c>
      <c r="X621" s="95">
        <v>1166665</v>
      </c>
      <c r="Y621" s="95">
        <v>327</v>
      </c>
      <c r="Z621" s="95">
        <v>1184244</v>
      </c>
      <c r="AA621" s="95">
        <v>2222</v>
      </c>
      <c r="AB621" s="95">
        <v>8982110</v>
      </c>
      <c r="AC621" s="95">
        <v>2128</v>
      </c>
      <c r="AD621" s="95">
        <v>8200047</v>
      </c>
      <c r="AE621" s="95">
        <v>363</v>
      </c>
      <c r="AF621" s="95">
        <v>1426047</v>
      </c>
      <c r="AG621" s="95">
        <v>327</v>
      </c>
      <c r="AH621" s="95">
        <v>1326782</v>
      </c>
      <c r="AI621" s="95">
        <v>2270</v>
      </c>
      <c r="AJ621" s="95">
        <v>8921487.8599999994</v>
      </c>
      <c r="AK621" s="95">
        <v>2174</v>
      </c>
      <c r="AL621" s="95">
        <v>9491291.25</v>
      </c>
      <c r="AM621" s="95">
        <v>381</v>
      </c>
      <c r="AN621" s="95">
        <v>1115059</v>
      </c>
      <c r="AO621" s="95">
        <v>348</v>
      </c>
      <c r="AP621" s="95">
        <v>1333010.54</v>
      </c>
      <c r="AQ621" s="72">
        <v>292.06</v>
      </c>
      <c r="AR621" s="72">
        <v>290.02</v>
      </c>
      <c r="AS621" s="72">
        <v>582.08000000000004</v>
      </c>
      <c r="AT621" s="95">
        <v>9234993</v>
      </c>
      <c r="AU621" s="95">
        <v>8749406</v>
      </c>
      <c r="AV621" s="95">
        <v>2635</v>
      </c>
      <c r="AW621" s="95">
        <v>2514</v>
      </c>
      <c r="AX621" s="72">
        <v>287.05</v>
      </c>
      <c r="AY621" s="72">
        <v>313.10000000000002</v>
      </c>
      <c r="AZ621" s="72">
        <v>600.15</v>
      </c>
      <c r="BA621" s="95">
        <v>8876621</v>
      </c>
      <c r="BB621" s="95">
        <v>9242833</v>
      </c>
      <c r="BC621" s="95">
        <v>2577</v>
      </c>
      <c r="BD621" s="95">
        <v>2460</v>
      </c>
      <c r="BE621" s="72">
        <v>302.44</v>
      </c>
      <c r="BF621" s="72">
        <v>305.86</v>
      </c>
      <c r="BG621" s="72">
        <v>608.29999999999995</v>
      </c>
      <c r="BH621" s="95">
        <v>9348898</v>
      </c>
      <c r="BI621" s="95">
        <v>8984950</v>
      </c>
      <c r="BJ621" s="95">
        <v>2576</v>
      </c>
      <c r="BK621" s="95">
        <v>2448</v>
      </c>
      <c r="BL621" s="72">
        <v>335.53</v>
      </c>
      <c r="BM621" s="72">
        <v>323.38</v>
      </c>
      <c r="BN621" s="72">
        <v>658.91</v>
      </c>
      <c r="BO621" s="95">
        <v>10408157</v>
      </c>
      <c r="BP621" s="95">
        <v>9526829</v>
      </c>
      <c r="BQ621" s="95">
        <v>2585</v>
      </c>
      <c r="BR621" s="95">
        <v>2455</v>
      </c>
      <c r="BS621" s="72">
        <v>315.5</v>
      </c>
      <c r="BT621" s="72">
        <v>357.66</v>
      </c>
      <c r="BU621" s="72">
        <v>673.16</v>
      </c>
      <c r="BV621" s="95">
        <v>10036546.859999999</v>
      </c>
      <c r="BW621" s="95">
        <v>10824301.789999999</v>
      </c>
      <c r="BX621" s="95">
        <v>2651</v>
      </c>
      <c r="BY621" s="95">
        <v>2522</v>
      </c>
      <c r="BZ621" s="95">
        <v>2577</v>
      </c>
      <c r="CA621" s="95">
        <v>2520</v>
      </c>
      <c r="CB621" s="95">
        <v>2514</v>
      </c>
      <c r="CC621" s="95">
        <v>2523</v>
      </c>
      <c r="CD621" s="95">
        <v>2588</v>
      </c>
      <c r="CE621" s="72">
        <v>650.75523149000003</v>
      </c>
      <c r="CF621" s="72">
        <v>676.59346364999999</v>
      </c>
      <c r="CG621" s="72">
        <v>712.40329333</v>
      </c>
      <c r="CH621" s="72">
        <v>716.50152150999998</v>
      </c>
      <c r="CI621" s="72">
        <v>731.52548966999996</v>
      </c>
      <c r="CJ621" s="96">
        <v>0.89446841430000001</v>
      </c>
      <c r="CK621" s="96">
        <v>0.88701714139999999</v>
      </c>
      <c r="CL621" s="96">
        <v>0.85387028060000003</v>
      </c>
      <c r="CM621" s="96">
        <v>0.91962121529999996</v>
      </c>
      <c r="CN621" s="96">
        <v>0.92021400419999999</v>
      </c>
      <c r="CO621" s="96">
        <v>0.99100363589999996</v>
      </c>
      <c r="CP621" s="96">
        <v>0.90316339800000001</v>
      </c>
      <c r="CQ621" s="96">
        <v>0.99584056389999998</v>
      </c>
      <c r="CR621" s="96">
        <v>0.90693560969999998</v>
      </c>
      <c r="CS621" s="95">
        <v>2493</v>
      </c>
      <c r="CT621" s="95">
        <v>2462</v>
      </c>
      <c r="CU621" s="95">
        <v>2450</v>
      </c>
      <c r="CV621" s="95">
        <v>2466</v>
      </c>
      <c r="CW621" s="95">
        <v>2540</v>
      </c>
      <c r="CX621" s="96">
        <v>0.97352996599999997</v>
      </c>
      <c r="CY621" s="96">
        <v>0.98001689299999994</v>
      </c>
      <c r="CZ621" s="96">
        <v>1.016493426</v>
      </c>
      <c r="DA621" s="96">
        <v>0.99800407999999996</v>
      </c>
      <c r="DB621" s="96">
        <v>0.98742022600000001</v>
      </c>
      <c r="DC621">
        <v>2013</v>
      </c>
      <c r="DD621" s="6">
        <v>2479.8000000000002</v>
      </c>
      <c r="DE621" s="96">
        <v>3.4983773000000001E-3</v>
      </c>
      <c r="DF621" s="72">
        <v>694.08</v>
      </c>
      <c r="DG621" s="96">
        <v>1</v>
      </c>
      <c r="DH621" s="72">
        <v>694.08</v>
      </c>
      <c r="DI621" s="72">
        <v>706.55820955000002</v>
      </c>
      <c r="DJ621" s="96">
        <v>1</v>
      </c>
      <c r="DK621" s="72">
        <v>694.08</v>
      </c>
      <c r="DL621" s="96">
        <v>1</v>
      </c>
      <c r="DM621" s="72">
        <v>694.08</v>
      </c>
      <c r="DN621" s="96">
        <v>1</v>
      </c>
      <c r="DO621" s="96">
        <v>1.0057999999999999E-2</v>
      </c>
      <c r="DP621" s="72">
        <v>6.98</v>
      </c>
      <c r="DQ621" s="72">
        <v>687.1</v>
      </c>
      <c r="DR621" t="s">
        <v>496</v>
      </c>
      <c r="DT621" t="s">
        <v>485</v>
      </c>
    </row>
    <row r="622" spans="1:124" x14ac:dyDescent="0.3">
      <c r="A622" t="s">
        <v>235</v>
      </c>
      <c r="B622">
        <v>14190</v>
      </c>
      <c r="C622" s="95">
        <v>2054</v>
      </c>
      <c r="D622" s="95">
        <v>6928809</v>
      </c>
      <c r="E622" s="95">
        <v>1961</v>
      </c>
      <c r="F622" s="95">
        <v>5576617</v>
      </c>
      <c r="G622" s="95">
        <v>246</v>
      </c>
      <c r="H622" s="95">
        <v>561567</v>
      </c>
      <c r="I622" s="95">
        <v>213</v>
      </c>
      <c r="J622" s="95">
        <v>557446</v>
      </c>
      <c r="K622" s="95">
        <v>1938</v>
      </c>
      <c r="L622" s="95">
        <v>7430614</v>
      </c>
      <c r="M622" s="95">
        <v>1837</v>
      </c>
      <c r="N622" s="95">
        <v>6057032</v>
      </c>
      <c r="O622" s="95">
        <v>249</v>
      </c>
      <c r="P622" s="95">
        <v>920617</v>
      </c>
      <c r="Q622" s="95">
        <v>218</v>
      </c>
      <c r="R622" s="95">
        <v>743208</v>
      </c>
      <c r="S622" s="95">
        <v>1845</v>
      </c>
      <c r="T622" s="95">
        <v>7342212</v>
      </c>
      <c r="U622" s="95">
        <v>1744</v>
      </c>
      <c r="V622" s="95">
        <v>5882408</v>
      </c>
      <c r="W622" s="95">
        <v>248</v>
      </c>
      <c r="X622" s="95">
        <v>829092</v>
      </c>
      <c r="Y622" s="95">
        <v>215</v>
      </c>
      <c r="Z622" s="95">
        <v>710411</v>
      </c>
      <c r="AA622" s="95">
        <v>1825</v>
      </c>
      <c r="AB622" s="95">
        <v>7129518</v>
      </c>
      <c r="AC622" s="95">
        <v>1722</v>
      </c>
      <c r="AD622" s="95">
        <v>6246731</v>
      </c>
      <c r="AE622" s="95">
        <v>260</v>
      </c>
      <c r="AF622" s="95">
        <v>1019181</v>
      </c>
      <c r="AG622" s="95">
        <v>225</v>
      </c>
      <c r="AH622" s="95">
        <v>921923</v>
      </c>
      <c r="AI622" s="95">
        <v>1804</v>
      </c>
      <c r="AJ622" s="95">
        <v>7101162.0800000001</v>
      </c>
      <c r="AK622" s="95">
        <v>1696</v>
      </c>
      <c r="AL622" s="95">
        <v>6158382.8200000003</v>
      </c>
      <c r="AM622" s="95">
        <v>268</v>
      </c>
      <c r="AN622" s="95">
        <v>827365</v>
      </c>
      <c r="AO622" s="95">
        <v>237</v>
      </c>
      <c r="AP622" s="95">
        <v>939473</v>
      </c>
      <c r="AQ622" s="72">
        <v>271.39</v>
      </c>
      <c r="AR622" s="72">
        <v>235.13</v>
      </c>
      <c r="AS622" s="72">
        <v>506.52</v>
      </c>
      <c r="AT622" s="95">
        <v>7490376</v>
      </c>
      <c r="AU622" s="95">
        <v>6134063</v>
      </c>
      <c r="AV622" s="95">
        <v>2300</v>
      </c>
      <c r="AW622" s="95">
        <v>2174</v>
      </c>
      <c r="AX622" s="72">
        <v>318.20999999999998</v>
      </c>
      <c r="AY622" s="72">
        <v>275.76</v>
      </c>
      <c r="AZ622" s="72">
        <v>593.97</v>
      </c>
      <c r="BA622" s="95">
        <v>8351231</v>
      </c>
      <c r="BB622" s="95">
        <v>6800240</v>
      </c>
      <c r="BC622" s="95">
        <v>2187</v>
      </c>
      <c r="BD622" s="95">
        <v>2055</v>
      </c>
      <c r="BE622" s="72">
        <v>325.33999999999997</v>
      </c>
      <c r="BF622" s="72">
        <v>280.45</v>
      </c>
      <c r="BG622" s="72">
        <v>605.79</v>
      </c>
      <c r="BH622" s="95">
        <v>8171304</v>
      </c>
      <c r="BI622" s="95">
        <v>6592819</v>
      </c>
      <c r="BJ622" s="95">
        <v>2093</v>
      </c>
      <c r="BK622" s="95">
        <v>1959</v>
      </c>
      <c r="BL622" s="72">
        <v>325.69</v>
      </c>
      <c r="BM622" s="72">
        <v>306.82</v>
      </c>
      <c r="BN622" s="72">
        <v>632.51</v>
      </c>
      <c r="BO622" s="95">
        <v>8148699</v>
      </c>
      <c r="BP622" s="95">
        <v>7168654</v>
      </c>
      <c r="BQ622" s="95">
        <v>2085</v>
      </c>
      <c r="BR622" s="95">
        <v>1947</v>
      </c>
      <c r="BS622" s="72">
        <v>318.88</v>
      </c>
      <c r="BT622" s="72">
        <v>305.99</v>
      </c>
      <c r="BU622" s="72">
        <v>624.87</v>
      </c>
      <c r="BV622" s="95">
        <v>7928527.0800000001</v>
      </c>
      <c r="BW622" s="95">
        <v>7097855.8200000003</v>
      </c>
      <c r="BX622" s="95">
        <v>2072</v>
      </c>
      <c r="BY622" s="95">
        <v>1933</v>
      </c>
      <c r="BZ622" s="95">
        <v>2240</v>
      </c>
      <c r="CA622" s="95">
        <v>2123</v>
      </c>
      <c r="CB622" s="95">
        <v>2028</v>
      </c>
      <c r="CC622" s="95">
        <v>2019</v>
      </c>
      <c r="CD622" s="95">
        <v>2004</v>
      </c>
      <c r="CE622" s="72">
        <v>650.75523149000003</v>
      </c>
      <c r="CF622" s="72">
        <v>676.59346364999999</v>
      </c>
      <c r="CG622" s="72">
        <v>712.40329333</v>
      </c>
      <c r="CH622" s="72">
        <v>716.50152150999998</v>
      </c>
      <c r="CI622" s="72">
        <v>731.52548966999996</v>
      </c>
      <c r="CJ622" s="96">
        <v>0.7783571695</v>
      </c>
      <c r="CK622" s="96">
        <v>0.87788314830000003</v>
      </c>
      <c r="CL622" s="96">
        <v>0.85034699540000003</v>
      </c>
      <c r="CM622" s="96">
        <v>0.8827755155</v>
      </c>
      <c r="CN622" s="96">
        <v>0.85420126679999997</v>
      </c>
      <c r="CO622" s="96">
        <v>1.0009754595</v>
      </c>
      <c r="CP622" s="96">
        <v>0.84788574090000002</v>
      </c>
      <c r="CQ622" s="96">
        <v>0.99584056389999998</v>
      </c>
      <c r="CR622" s="96">
        <v>0.85142707640000004</v>
      </c>
      <c r="CS622" s="95">
        <v>2706</v>
      </c>
      <c r="CT622" s="95">
        <v>2632</v>
      </c>
      <c r="CU622" s="95">
        <v>2532</v>
      </c>
      <c r="CV622" s="95">
        <v>2518</v>
      </c>
      <c r="CW622" s="95">
        <v>2509</v>
      </c>
      <c r="CX622" s="96">
        <v>0.97182852500000005</v>
      </c>
      <c r="CY622" s="96">
        <v>0.99574824900000003</v>
      </c>
      <c r="CZ622" s="96">
        <v>1.030438328</v>
      </c>
      <c r="DA622" s="96">
        <v>1.0025277340000001</v>
      </c>
      <c r="DB622" s="96">
        <v>1.0066036030000001</v>
      </c>
      <c r="DC622">
        <v>2013</v>
      </c>
      <c r="DD622" s="6">
        <v>2013.6</v>
      </c>
      <c r="DE622" s="96">
        <v>5.1775826999999998E-3</v>
      </c>
      <c r="DF622" s="72">
        <v>650.5</v>
      </c>
      <c r="DG622" s="96">
        <v>1</v>
      </c>
      <c r="DH622" s="72">
        <v>650.5</v>
      </c>
      <c r="DI622" s="72">
        <v>706.55820955000002</v>
      </c>
      <c r="DJ622" s="96">
        <v>1</v>
      </c>
      <c r="DK622" s="72">
        <v>650.5</v>
      </c>
      <c r="DL622" s="96">
        <v>1</v>
      </c>
      <c r="DM622" s="72">
        <v>650.5</v>
      </c>
      <c r="DN622" s="96">
        <v>1</v>
      </c>
      <c r="DO622" s="96">
        <v>1.4159E-2</v>
      </c>
      <c r="DP622" s="72">
        <v>9.2100000000000009</v>
      </c>
      <c r="DQ622" s="72">
        <v>641.29</v>
      </c>
      <c r="DR622" t="s">
        <v>235</v>
      </c>
      <c r="DT622" t="s">
        <v>485</v>
      </c>
    </row>
    <row r="623" spans="1:124" x14ac:dyDescent="0.3">
      <c r="A623" t="s">
        <v>497</v>
      </c>
      <c r="B623">
        <v>14250</v>
      </c>
      <c r="C623" s="95">
        <v>88772</v>
      </c>
      <c r="D623" s="95">
        <v>394145048</v>
      </c>
      <c r="E623" s="95">
        <v>83693</v>
      </c>
      <c r="F623" s="95">
        <v>296272440</v>
      </c>
      <c r="G623" s="95">
        <v>8771</v>
      </c>
      <c r="H623" s="95">
        <v>36632370</v>
      </c>
      <c r="I623" s="95">
        <v>7408</v>
      </c>
      <c r="J623" s="95">
        <v>27608084</v>
      </c>
      <c r="K623" s="95">
        <v>90058</v>
      </c>
      <c r="L623" s="95">
        <v>405091990</v>
      </c>
      <c r="M623" s="95">
        <v>84329</v>
      </c>
      <c r="N623" s="95">
        <v>313013327</v>
      </c>
      <c r="O623" s="95">
        <v>8968</v>
      </c>
      <c r="P623" s="95">
        <v>36201033</v>
      </c>
      <c r="Q623" s="95">
        <v>7573</v>
      </c>
      <c r="R623" s="95">
        <v>28994785</v>
      </c>
      <c r="S623" s="95">
        <v>93486</v>
      </c>
      <c r="T623" s="95">
        <v>433789670</v>
      </c>
      <c r="U623" s="95">
        <v>86713</v>
      </c>
      <c r="V623" s="95">
        <v>342085425</v>
      </c>
      <c r="W623" s="95">
        <v>9231</v>
      </c>
      <c r="X623" s="95">
        <v>38936410</v>
      </c>
      <c r="Y623" s="95">
        <v>7765</v>
      </c>
      <c r="Z623" s="95">
        <v>32142683</v>
      </c>
      <c r="AA623" s="95">
        <v>96293</v>
      </c>
      <c r="AB623" s="95">
        <v>410429004</v>
      </c>
      <c r="AC623" s="95">
        <v>88618</v>
      </c>
      <c r="AD623" s="95">
        <v>370423099</v>
      </c>
      <c r="AE623" s="95">
        <v>9710</v>
      </c>
      <c r="AF623" s="95">
        <v>44296768</v>
      </c>
      <c r="AG623" s="95">
        <v>8246</v>
      </c>
      <c r="AH623" s="95">
        <v>37631071</v>
      </c>
      <c r="AI623" s="95">
        <v>99663</v>
      </c>
      <c r="AJ623" s="95">
        <v>427656383.11000001</v>
      </c>
      <c r="AK623" s="95">
        <v>91399</v>
      </c>
      <c r="AL623" s="95">
        <v>398350365.69999999</v>
      </c>
      <c r="AM623" s="95">
        <v>10214</v>
      </c>
      <c r="AN623" s="95">
        <v>45575870</v>
      </c>
      <c r="AO623" s="95">
        <v>8755</v>
      </c>
      <c r="AP623" s="95">
        <v>42789775.299999997</v>
      </c>
      <c r="AQ623" s="72">
        <v>368.02</v>
      </c>
      <c r="AR623" s="72">
        <v>296.27</v>
      </c>
      <c r="AS623" s="72">
        <v>664.29</v>
      </c>
      <c r="AT623" s="95">
        <v>430777418</v>
      </c>
      <c r="AU623" s="95">
        <v>323880524</v>
      </c>
      <c r="AV623" s="95">
        <v>97543</v>
      </c>
      <c r="AW623" s="95">
        <v>91101</v>
      </c>
      <c r="AX623" s="72">
        <v>371.36</v>
      </c>
      <c r="AY623" s="72">
        <v>310.12</v>
      </c>
      <c r="AZ623" s="72">
        <v>681.48</v>
      </c>
      <c r="BA623" s="95">
        <v>441293023</v>
      </c>
      <c r="BB623" s="95">
        <v>342008112</v>
      </c>
      <c r="BC623" s="95">
        <v>99026</v>
      </c>
      <c r="BD623" s="95">
        <v>91902</v>
      </c>
      <c r="BE623" s="72">
        <v>383.52</v>
      </c>
      <c r="BF623" s="72">
        <v>330.08</v>
      </c>
      <c r="BG623" s="72">
        <v>713.6</v>
      </c>
      <c r="BH623" s="95">
        <v>472726080</v>
      </c>
      <c r="BI623" s="95">
        <v>374228108</v>
      </c>
      <c r="BJ623" s="95">
        <v>102717</v>
      </c>
      <c r="BK623" s="95">
        <v>94478</v>
      </c>
      <c r="BL623" s="72">
        <v>357.48</v>
      </c>
      <c r="BM623" s="72">
        <v>351.05</v>
      </c>
      <c r="BN623" s="72">
        <v>708.53</v>
      </c>
      <c r="BO623" s="95">
        <v>454725772</v>
      </c>
      <c r="BP623" s="95">
        <v>408054170</v>
      </c>
      <c r="BQ623" s="95">
        <v>106003</v>
      </c>
      <c r="BR623" s="95">
        <v>96864</v>
      </c>
      <c r="BS623" s="72">
        <v>358.91</v>
      </c>
      <c r="BT623" s="72">
        <v>367.05</v>
      </c>
      <c r="BU623" s="72">
        <v>725.96</v>
      </c>
      <c r="BV623" s="95">
        <v>473232253.11000001</v>
      </c>
      <c r="BW623" s="95">
        <v>441140141</v>
      </c>
      <c r="BX623" s="95">
        <v>109877</v>
      </c>
      <c r="BY623" s="95">
        <v>100154</v>
      </c>
      <c r="BZ623" s="95">
        <v>94473</v>
      </c>
      <c r="CA623" s="95">
        <v>95591</v>
      </c>
      <c r="CB623" s="95">
        <v>98746</v>
      </c>
      <c r="CC623" s="95">
        <v>101665</v>
      </c>
      <c r="CD623" s="95">
        <v>105121</v>
      </c>
      <c r="CE623" s="72">
        <v>650.75523149000003</v>
      </c>
      <c r="CF623" s="72">
        <v>676.59346364999999</v>
      </c>
      <c r="CG623" s="72">
        <v>712.40329333</v>
      </c>
      <c r="CH623" s="72">
        <v>716.50152150999998</v>
      </c>
      <c r="CI623" s="72">
        <v>731.52548966999996</v>
      </c>
      <c r="CJ623" s="96">
        <v>1.0207985551000001</v>
      </c>
      <c r="CK623" s="96">
        <v>1.0072222635999999</v>
      </c>
      <c r="CL623" s="96">
        <v>1.0016798163</v>
      </c>
      <c r="CM623" s="96">
        <v>0.98887438299999997</v>
      </c>
      <c r="CN623" s="96">
        <v>0.99239194019999999</v>
      </c>
      <c r="CO623" s="96">
        <v>0.95945937150000005</v>
      </c>
      <c r="CP623" s="96">
        <v>1.0445396870000001</v>
      </c>
      <c r="CQ623" s="96">
        <v>0.99584056389999998</v>
      </c>
      <c r="CR623" s="96">
        <v>1.0489023802999999</v>
      </c>
      <c r="CS623" s="95">
        <v>89253</v>
      </c>
      <c r="CT623" s="95">
        <v>90344</v>
      </c>
      <c r="CU623" s="95">
        <v>92289</v>
      </c>
      <c r="CV623" s="95">
        <v>94546</v>
      </c>
      <c r="CW623" s="95">
        <v>97149</v>
      </c>
      <c r="CX623" s="96">
        <v>0.94303689599999996</v>
      </c>
      <c r="CY623" s="96">
        <v>0.94547862599999999</v>
      </c>
      <c r="CZ623" s="96">
        <v>0.96456415399999995</v>
      </c>
      <c r="DA623" s="96">
        <v>0.97203250900000004</v>
      </c>
      <c r="DB623" s="96">
        <v>0.97046284599999999</v>
      </c>
      <c r="DC623">
        <v>2013</v>
      </c>
      <c r="DD623" s="6">
        <v>94899.8</v>
      </c>
      <c r="DE623" s="96">
        <v>3.9395786000000002E-3</v>
      </c>
      <c r="DF623" s="72">
        <v>802.37</v>
      </c>
      <c r="DG623" s="96">
        <v>1</v>
      </c>
      <c r="DH623" s="72">
        <v>802.37</v>
      </c>
      <c r="DI623" s="72">
        <v>882.98168098999997</v>
      </c>
      <c r="DJ623" s="96">
        <v>1</v>
      </c>
      <c r="DK623" s="72">
        <v>802.37</v>
      </c>
      <c r="DL623" s="96">
        <v>1</v>
      </c>
      <c r="DM623" s="72">
        <v>802.37</v>
      </c>
      <c r="DN623" s="96">
        <v>1</v>
      </c>
      <c r="DO623" s="96">
        <v>1.3100000000000001E-2</v>
      </c>
      <c r="DP623" s="72">
        <v>10.51</v>
      </c>
      <c r="DQ623" s="72">
        <v>791.86</v>
      </c>
      <c r="DR623" t="s">
        <v>497</v>
      </c>
      <c r="DT623" t="s">
        <v>485</v>
      </c>
    </row>
    <row r="624" spans="1:124" x14ac:dyDescent="0.3">
      <c r="A624" t="s">
        <v>498</v>
      </c>
      <c r="B624">
        <v>14310</v>
      </c>
      <c r="C624" s="95">
        <v>3045</v>
      </c>
      <c r="D624" s="95">
        <v>11532918</v>
      </c>
      <c r="E624" s="95">
        <v>2921</v>
      </c>
      <c r="F624" s="95">
        <v>9921069</v>
      </c>
      <c r="G624" s="95">
        <v>502</v>
      </c>
      <c r="H624" s="95">
        <v>1205522</v>
      </c>
      <c r="I624" s="95">
        <v>450</v>
      </c>
      <c r="J624" s="95">
        <v>1526539</v>
      </c>
      <c r="K624" s="95">
        <v>2980</v>
      </c>
      <c r="L624" s="95">
        <v>12194212</v>
      </c>
      <c r="M624" s="95">
        <v>2849</v>
      </c>
      <c r="N624" s="95">
        <v>10241544</v>
      </c>
      <c r="O624" s="95">
        <v>499</v>
      </c>
      <c r="P624" s="95">
        <v>1533157</v>
      </c>
      <c r="Q624" s="95">
        <v>453</v>
      </c>
      <c r="R624" s="95">
        <v>1906161</v>
      </c>
      <c r="S624" s="95">
        <v>2932</v>
      </c>
      <c r="T624" s="95">
        <v>12712040</v>
      </c>
      <c r="U624" s="95">
        <v>2797</v>
      </c>
      <c r="V624" s="95">
        <v>11006544</v>
      </c>
      <c r="W624" s="95">
        <v>510</v>
      </c>
      <c r="X624" s="95">
        <v>1896362</v>
      </c>
      <c r="Y624" s="95">
        <v>454</v>
      </c>
      <c r="Z624" s="95">
        <v>1906552</v>
      </c>
      <c r="AA624" s="95">
        <v>2938</v>
      </c>
      <c r="AB624" s="95">
        <v>13204976</v>
      </c>
      <c r="AC624" s="95">
        <v>2799</v>
      </c>
      <c r="AD624" s="95">
        <v>11621893</v>
      </c>
      <c r="AE624" s="95">
        <v>513</v>
      </c>
      <c r="AF624" s="95">
        <v>1238261</v>
      </c>
      <c r="AG624" s="95">
        <v>460</v>
      </c>
      <c r="AH624" s="95">
        <v>1879389</v>
      </c>
      <c r="AI624" s="95">
        <v>2896</v>
      </c>
      <c r="AJ624" s="95">
        <v>12737912.58</v>
      </c>
      <c r="AK624" s="95">
        <v>2749</v>
      </c>
      <c r="AL624" s="95">
        <v>11845713.58</v>
      </c>
      <c r="AM624" s="95">
        <v>537</v>
      </c>
      <c r="AN624" s="95">
        <v>1551834</v>
      </c>
      <c r="AO624" s="95">
        <v>489</v>
      </c>
      <c r="AP624" s="95">
        <v>1989276.61</v>
      </c>
      <c r="AQ624" s="72">
        <v>299.27999999999997</v>
      </c>
      <c r="AR624" s="72">
        <v>282.99</v>
      </c>
      <c r="AS624" s="72">
        <v>582.27</v>
      </c>
      <c r="AT624" s="95">
        <v>12738440</v>
      </c>
      <c r="AU624" s="95">
        <v>11447608</v>
      </c>
      <c r="AV624" s="95">
        <v>3547</v>
      </c>
      <c r="AW624" s="95">
        <v>3371</v>
      </c>
      <c r="AX624" s="72">
        <v>328.82</v>
      </c>
      <c r="AY624" s="72">
        <v>306.57</v>
      </c>
      <c r="AZ624" s="72">
        <v>635.39</v>
      </c>
      <c r="BA624" s="95">
        <v>13727369</v>
      </c>
      <c r="BB624" s="95">
        <v>12147705</v>
      </c>
      <c r="BC624" s="95">
        <v>3479</v>
      </c>
      <c r="BD624" s="95">
        <v>3302</v>
      </c>
      <c r="BE624" s="72">
        <v>353.68</v>
      </c>
      <c r="BF624" s="72">
        <v>331</v>
      </c>
      <c r="BG624" s="72">
        <v>684.68</v>
      </c>
      <c r="BH624" s="95">
        <v>14608402</v>
      </c>
      <c r="BI624" s="95">
        <v>12913096</v>
      </c>
      <c r="BJ624" s="95">
        <v>3442</v>
      </c>
      <c r="BK624" s="95">
        <v>3251</v>
      </c>
      <c r="BL624" s="72">
        <v>348.77</v>
      </c>
      <c r="BM624" s="72">
        <v>345.23</v>
      </c>
      <c r="BN624" s="72">
        <v>694</v>
      </c>
      <c r="BO624" s="95">
        <v>14443237</v>
      </c>
      <c r="BP624" s="95">
        <v>13501282</v>
      </c>
      <c r="BQ624" s="95">
        <v>3451</v>
      </c>
      <c r="BR624" s="95">
        <v>3259</v>
      </c>
      <c r="BS624" s="72">
        <v>346.87</v>
      </c>
      <c r="BT624" s="72">
        <v>356.06</v>
      </c>
      <c r="BU624" s="72">
        <v>702.93</v>
      </c>
      <c r="BV624" s="95">
        <v>14289746.58</v>
      </c>
      <c r="BW624" s="95">
        <v>13834990.189999999</v>
      </c>
      <c r="BX624" s="95">
        <v>3433</v>
      </c>
      <c r="BY624" s="95">
        <v>3238</v>
      </c>
      <c r="BZ624" s="95">
        <v>3463</v>
      </c>
      <c r="CA624" s="95">
        <v>3394</v>
      </c>
      <c r="CB624" s="95">
        <v>3350</v>
      </c>
      <c r="CC624" s="95">
        <v>3360</v>
      </c>
      <c r="CD624" s="95">
        <v>3338</v>
      </c>
      <c r="CE624" s="72">
        <v>650.75523149000003</v>
      </c>
      <c r="CF624" s="72">
        <v>676.59346364999999</v>
      </c>
      <c r="CG624" s="72">
        <v>712.40329333</v>
      </c>
      <c r="CH624" s="72">
        <v>716.50152150999998</v>
      </c>
      <c r="CI624" s="72">
        <v>731.52548966999996</v>
      </c>
      <c r="CJ624" s="96">
        <v>0.89476038270000002</v>
      </c>
      <c r="CK624" s="96">
        <v>0.93910159370000001</v>
      </c>
      <c r="CL624" s="96">
        <v>0.9610848327</v>
      </c>
      <c r="CM624" s="96">
        <v>0.9685952914</v>
      </c>
      <c r="CN624" s="96">
        <v>0.96090978360000001</v>
      </c>
      <c r="CO624" s="96">
        <v>1.0137835488</v>
      </c>
      <c r="CP624" s="96">
        <v>0.93204350960000004</v>
      </c>
      <c r="CQ624" s="96">
        <v>0.99584056389999998</v>
      </c>
      <c r="CR624" s="96">
        <v>0.93593634400000003</v>
      </c>
      <c r="CS624" s="95">
        <v>3387</v>
      </c>
      <c r="CT624" s="95">
        <v>3354</v>
      </c>
      <c r="CU624" s="95">
        <v>3315</v>
      </c>
      <c r="CV624" s="95">
        <v>3336</v>
      </c>
      <c r="CW624" s="95">
        <v>3348</v>
      </c>
      <c r="CX624" s="96">
        <v>0.97058703999999996</v>
      </c>
      <c r="CY624" s="96">
        <v>0.99387587300000002</v>
      </c>
      <c r="CZ624" s="96">
        <v>1.02285129</v>
      </c>
      <c r="DA624" s="96">
        <v>1.035730155</v>
      </c>
      <c r="DB624" s="96">
        <v>1.0465802870000001</v>
      </c>
      <c r="DC624">
        <v>2013</v>
      </c>
      <c r="DD624" s="6">
        <v>3284.2</v>
      </c>
      <c r="DE624" s="96">
        <v>3.5332593000000001E-3</v>
      </c>
      <c r="DF624" s="72">
        <v>716.25</v>
      </c>
      <c r="DG624" s="96">
        <v>1</v>
      </c>
      <c r="DH624" s="72">
        <v>716.25</v>
      </c>
      <c r="DI624" s="72">
        <v>706.55820955000002</v>
      </c>
      <c r="DJ624" s="96">
        <v>1</v>
      </c>
      <c r="DK624" s="72">
        <v>716.25</v>
      </c>
      <c r="DL624" s="96">
        <v>1</v>
      </c>
      <c r="DM624" s="72">
        <v>716.25</v>
      </c>
      <c r="DN624" s="96">
        <v>1</v>
      </c>
      <c r="DO624" s="96">
        <v>1.0581E-2</v>
      </c>
      <c r="DP624" s="72">
        <v>7.58</v>
      </c>
      <c r="DQ624" s="72">
        <v>708.67</v>
      </c>
      <c r="DR624" t="s">
        <v>498</v>
      </c>
      <c r="DT624" t="s">
        <v>485</v>
      </c>
    </row>
    <row r="625" spans="1:124" x14ac:dyDescent="0.3">
      <c r="A625" t="s">
        <v>499</v>
      </c>
      <c r="B625">
        <v>14320</v>
      </c>
      <c r="C625" s="95">
        <v>1114</v>
      </c>
      <c r="D625" s="95">
        <v>3853428</v>
      </c>
      <c r="E625" s="95">
        <v>1093</v>
      </c>
      <c r="F625" s="95">
        <v>3363749</v>
      </c>
      <c r="G625" s="95">
        <v>125</v>
      </c>
      <c r="H625" s="95">
        <v>261829</v>
      </c>
      <c r="I625" s="95">
        <v>107</v>
      </c>
      <c r="J625" s="95">
        <v>305037</v>
      </c>
      <c r="K625" s="95">
        <v>1078</v>
      </c>
      <c r="L625" s="95">
        <v>4165664</v>
      </c>
      <c r="M625" s="95">
        <v>1051</v>
      </c>
      <c r="N625" s="95">
        <v>3323070</v>
      </c>
      <c r="O625" s="95">
        <v>123</v>
      </c>
      <c r="P625" s="95">
        <v>391210</v>
      </c>
      <c r="Q625" s="95">
        <v>106</v>
      </c>
      <c r="R625" s="95">
        <v>336774</v>
      </c>
      <c r="S625" s="95">
        <v>1059</v>
      </c>
      <c r="T625" s="95">
        <v>3623295</v>
      </c>
      <c r="U625" s="95">
        <v>1032</v>
      </c>
      <c r="V625" s="95">
        <v>3398390</v>
      </c>
      <c r="W625" s="95">
        <v>128</v>
      </c>
      <c r="X625" s="95">
        <v>348815</v>
      </c>
      <c r="Y625" s="95">
        <v>114</v>
      </c>
      <c r="Z625" s="95">
        <v>361505</v>
      </c>
      <c r="AA625" s="95">
        <v>1059</v>
      </c>
      <c r="AB625" s="95">
        <v>3662305</v>
      </c>
      <c r="AC625" s="95">
        <v>1032</v>
      </c>
      <c r="AD625" s="95">
        <v>3809907</v>
      </c>
      <c r="AE625" s="95">
        <v>133</v>
      </c>
      <c r="AF625" s="95">
        <v>302314</v>
      </c>
      <c r="AG625" s="95">
        <v>119</v>
      </c>
      <c r="AH625" s="95">
        <v>402813</v>
      </c>
      <c r="AI625" s="95">
        <v>1074</v>
      </c>
      <c r="AJ625" s="95">
        <v>4134432.7</v>
      </c>
      <c r="AK625" s="95">
        <v>1046</v>
      </c>
      <c r="AL625" s="95">
        <v>3851938.21</v>
      </c>
      <c r="AM625" s="95">
        <v>139</v>
      </c>
      <c r="AN625" s="95">
        <v>368460</v>
      </c>
      <c r="AO625" s="95">
        <v>125</v>
      </c>
      <c r="AP625" s="95">
        <v>415776</v>
      </c>
      <c r="AQ625" s="72">
        <v>276.79000000000002</v>
      </c>
      <c r="AR625" s="72">
        <v>254.78</v>
      </c>
      <c r="AS625" s="72">
        <v>531.57000000000005</v>
      </c>
      <c r="AT625" s="95">
        <v>4115257</v>
      </c>
      <c r="AU625" s="95">
        <v>3668786</v>
      </c>
      <c r="AV625" s="95">
        <v>1239</v>
      </c>
      <c r="AW625" s="95">
        <v>1200</v>
      </c>
      <c r="AX625" s="72">
        <v>316.19</v>
      </c>
      <c r="AY625" s="72">
        <v>263.60000000000002</v>
      </c>
      <c r="AZ625" s="72">
        <v>579.79</v>
      </c>
      <c r="BA625" s="95">
        <v>4556874</v>
      </c>
      <c r="BB625" s="95">
        <v>3659844</v>
      </c>
      <c r="BC625" s="95">
        <v>1201</v>
      </c>
      <c r="BD625" s="95">
        <v>1157</v>
      </c>
      <c r="BE625" s="72">
        <v>278.86</v>
      </c>
      <c r="BF625" s="72">
        <v>273.41000000000003</v>
      </c>
      <c r="BG625" s="72">
        <v>552.27</v>
      </c>
      <c r="BH625" s="95">
        <v>3972110</v>
      </c>
      <c r="BI625" s="95">
        <v>3759895</v>
      </c>
      <c r="BJ625" s="95">
        <v>1187</v>
      </c>
      <c r="BK625" s="95">
        <v>1146</v>
      </c>
      <c r="BL625" s="72">
        <v>277.17</v>
      </c>
      <c r="BM625" s="72">
        <v>305</v>
      </c>
      <c r="BN625" s="72">
        <v>582.16999999999996</v>
      </c>
      <c r="BO625" s="95">
        <v>3964619</v>
      </c>
      <c r="BP625" s="95">
        <v>4212720</v>
      </c>
      <c r="BQ625" s="95">
        <v>1192</v>
      </c>
      <c r="BR625" s="95">
        <v>1151</v>
      </c>
      <c r="BS625" s="72">
        <v>309.35000000000002</v>
      </c>
      <c r="BT625" s="72">
        <v>303.70999999999998</v>
      </c>
      <c r="BU625" s="72">
        <v>613.05999999999995</v>
      </c>
      <c r="BV625" s="95">
        <v>4502892.7</v>
      </c>
      <c r="BW625" s="95">
        <v>4267714.21</v>
      </c>
      <c r="BX625" s="95">
        <v>1213</v>
      </c>
      <c r="BY625" s="95">
        <v>1171</v>
      </c>
      <c r="BZ625" s="95">
        <v>1220</v>
      </c>
      <c r="CA625" s="95">
        <v>1180</v>
      </c>
      <c r="CB625" s="95">
        <v>1167</v>
      </c>
      <c r="CC625" s="95">
        <v>1173</v>
      </c>
      <c r="CD625" s="95">
        <v>1192</v>
      </c>
      <c r="CE625" s="72">
        <v>650.75523149000003</v>
      </c>
      <c r="CF625" s="72">
        <v>676.59346364999999</v>
      </c>
      <c r="CG625" s="72">
        <v>712.40329333</v>
      </c>
      <c r="CH625" s="72">
        <v>716.50152150999998</v>
      </c>
      <c r="CI625" s="72">
        <v>731.52548966999996</v>
      </c>
      <c r="CJ625" s="96">
        <v>0.81685090530000004</v>
      </c>
      <c r="CK625" s="96">
        <v>0.85692521600000005</v>
      </c>
      <c r="CL625" s="96">
        <v>0.77522100920000003</v>
      </c>
      <c r="CM625" s="96">
        <v>0.8125174651</v>
      </c>
      <c r="CN625" s="96">
        <v>0.83805692170000001</v>
      </c>
      <c r="CO625" s="96">
        <v>0.90794441810000004</v>
      </c>
      <c r="CP625" s="96">
        <v>0.90304459960000005</v>
      </c>
      <c r="CQ625" s="96">
        <v>0.99584056389999998</v>
      </c>
      <c r="CR625" s="96">
        <v>0.90681631519999994</v>
      </c>
      <c r="CS625" s="95">
        <v>1263</v>
      </c>
      <c r="CT625" s="95">
        <v>1251</v>
      </c>
      <c r="CU625" s="95">
        <v>1232</v>
      </c>
      <c r="CV625" s="95">
        <v>1244</v>
      </c>
      <c r="CW625" s="95">
        <v>1280</v>
      </c>
      <c r="CX625" s="96">
        <v>0.88534731</v>
      </c>
      <c r="CY625" s="96">
        <v>0.87493405999999996</v>
      </c>
      <c r="CZ625" s="96">
        <v>0.92557065000000005</v>
      </c>
      <c r="DA625" s="96">
        <v>0.92862469599999997</v>
      </c>
      <c r="DB625" s="96">
        <v>0.92543998199999999</v>
      </c>
      <c r="DC625">
        <v>2013</v>
      </c>
      <c r="DD625" s="6">
        <v>1165</v>
      </c>
      <c r="DE625" s="96">
        <v>2.2677083999999999E-3</v>
      </c>
      <c r="DF625" s="72">
        <v>694.85</v>
      </c>
      <c r="DG625" s="96">
        <v>1</v>
      </c>
      <c r="DH625" s="72">
        <v>694.85</v>
      </c>
      <c r="DI625" s="72">
        <v>706.55820955000002</v>
      </c>
      <c r="DJ625" s="96">
        <v>1</v>
      </c>
      <c r="DK625" s="72">
        <v>694.85</v>
      </c>
      <c r="DL625" s="96">
        <v>1</v>
      </c>
      <c r="DM625" s="72">
        <v>694.85</v>
      </c>
      <c r="DN625" s="96">
        <v>1</v>
      </c>
      <c r="DO625" s="96">
        <v>5.8669999999999998E-3</v>
      </c>
      <c r="DP625" s="72">
        <v>4.08</v>
      </c>
      <c r="DQ625" s="72">
        <v>690.77</v>
      </c>
      <c r="DR625" t="s">
        <v>499</v>
      </c>
      <c r="DT625" t="s">
        <v>485</v>
      </c>
    </row>
    <row r="626" spans="1:124" x14ac:dyDescent="0.3">
      <c r="A626" t="s">
        <v>376</v>
      </c>
      <c r="B626">
        <v>14330</v>
      </c>
      <c r="C626" s="95">
        <v>5159</v>
      </c>
      <c r="D626" s="95">
        <v>18156866</v>
      </c>
      <c r="E626" s="95">
        <v>5024</v>
      </c>
      <c r="F626" s="95">
        <v>16976420</v>
      </c>
      <c r="G626" s="95">
        <v>784</v>
      </c>
      <c r="H626" s="95">
        <v>2467787</v>
      </c>
      <c r="I626" s="95">
        <v>712</v>
      </c>
      <c r="J626" s="95">
        <v>2545928</v>
      </c>
      <c r="K626" s="95">
        <v>5224</v>
      </c>
      <c r="L626" s="95">
        <v>18034005</v>
      </c>
      <c r="M626" s="95">
        <v>5069</v>
      </c>
      <c r="N626" s="95">
        <v>17183519</v>
      </c>
      <c r="O626" s="95">
        <v>801</v>
      </c>
      <c r="P626" s="95">
        <v>1986361</v>
      </c>
      <c r="Q626" s="95">
        <v>722</v>
      </c>
      <c r="R626" s="95">
        <v>2479442</v>
      </c>
      <c r="S626" s="95">
        <v>5293</v>
      </c>
      <c r="T626" s="95">
        <v>18520231</v>
      </c>
      <c r="U626" s="95">
        <v>5143</v>
      </c>
      <c r="V626" s="95">
        <v>18075965</v>
      </c>
      <c r="W626" s="95">
        <v>811</v>
      </c>
      <c r="X626" s="95">
        <v>2186054</v>
      </c>
      <c r="Y626" s="95">
        <v>713</v>
      </c>
      <c r="Z626" s="95">
        <v>2653231</v>
      </c>
      <c r="AA626" s="95">
        <v>5383</v>
      </c>
      <c r="AB626" s="95">
        <v>19788449</v>
      </c>
      <c r="AC626" s="95">
        <v>5234</v>
      </c>
      <c r="AD626" s="95">
        <v>19050976</v>
      </c>
      <c r="AE626" s="95">
        <v>899</v>
      </c>
      <c r="AF626" s="95">
        <v>1832629</v>
      </c>
      <c r="AG626" s="95">
        <v>813</v>
      </c>
      <c r="AH626" s="95">
        <v>2861187</v>
      </c>
      <c r="AI626" s="95">
        <v>5476</v>
      </c>
      <c r="AJ626" s="95">
        <v>21463215</v>
      </c>
      <c r="AK626" s="95">
        <v>5321</v>
      </c>
      <c r="AL626" s="95">
        <v>20525958.190000001</v>
      </c>
      <c r="AM626" s="95">
        <v>949</v>
      </c>
      <c r="AN626" s="95">
        <v>2924426</v>
      </c>
      <c r="AO626" s="95">
        <v>866</v>
      </c>
      <c r="AP626" s="95">
        <v>3655590</v>
      </c>
      <c r="AQ626" s="72">
        <v>289.2</v>
      </c>
      <c r="AR626" s="72">
        <v>283.62</v>
      </c>
      <c r="AS626" s="72">
        <v>572.82000000000005</v>
      </c>
      <c r="AT626" s="95">
        <v>20624653</v>
      </c>
      <c r="AU626" s="95">
        <v>19522348</v>
      </c>
      <c r="AV626" s="95">
        <v>5943</v>
      </c>
      <c r="AW626" s="95">
        <v>5736</v>
      </c>
      <c r="AX626" s="72">
        <v>276.91000000000003</v>
      </c>
      <c r="AY626" s="72">
        <v>282.95</v>
      </c>
      <c r="AZ626" s="72">
        <v>559.86</v>
      </c>
      <c r="BA626" s="95">
        <v>20020366</v>
      </c>
      <c r="BB626" s="95">
        <v>19662961</v>
      </c>
      <c r="BC626" s="95">
        <v>6025</v>
      </c>
      <c r="BD626" s="95">
        <v>5791</v>
      </c>
      <c r="BE626" s="72">
        <v>282.69</v>
      </c>
      <c r="BF626" s="72">
        <v>294.99</v>
      </c>
      <c r="BG626" s="72">
        <v>577.67999999999995</v>
      </c>
      <c r="BH626" s="95">
        <v>20706285</v>
      </c>
      <c r="BI626" s="95">
        <v>20729196</v>
      </c>
      <c r="BJ626" s="95">
        <v>6104</v>
      </c>
      <c r="BK626" s="95">
        <v>5856</v>
      </c>
      <c r="BL626" s="72">
        <v>286.81</v>
      </c>
      <c r="BM626" s="72">
        <v>301.97000000000003</v>
      </c>
      <c r="BN626" s="72">
        <v>588.78</v>
      </c>
      <c r="BO626" s="95">
        <v>21621078</v>
      </c>
      <c r="BP626" s="95">
        <v>21912163</v>
      </c>
      <c r="BQ626" s="95">
        <v>6282</v>
      </c>
      <c r="BR626" s="95">
        <v>6047</v>
      </c>
      <c r="BS626" s="72">
        <v>316.31</v>
      </c>
      <c r="BT626" s="72">
        <v>325.7</v>
      </c>
      <c r="BU626" s="72">
        <v>642.01</v>
      </c>
      <c r="BV626" s="95">
        <v>24387641</v>
      </c>
      <c r="BW626" s="95">
        <v>24181548.190000001</v>
      </c>
      <c r="BX626" s="95">
        <v>6425</v>
      </c>
      <c r="BY626" s="95">
        <v>6187</v>
      </c>
      <c r="BZ626" s="95">
        <v>5844</v>
      </c>
      <c r="CA626" s="95">
        <v>5912</v>
      </c>
      <c r="CB626" s="95">
        <v>5984</v>
      </c>
      <c r="CC626" s="95">
        <v>6170</v>
      </c>
      <c r="CD626" s="95">
        <v>6309</v>
      </c>
      <c r="CE626" s="72">
        <v>650.75523149000003</v>
      </c>
      <c r="CF626" s="72">
        <v>676.59346364999999</v>
      </c>
      <c r="CG626" s="72">
        <v>712.40329333</v>
      </c>
      <c r="CH626" s="72">
        <v>716.50152150999998</v>
      </c>
      <c r="CI626" s="72">
        <v>731.52548966999996</v>
      </c>
      <c r="CJ626" s="96">
        <v>0.88023879380000003</v>
      </c>
      <c r="CK626" s="96">
        <v>0.82746882740000005</v>
      </c>
      <c r="CL626" s="96">
        <v>0.81088900819999998</v>
      </c>
      <c r="CM626" s="96">
        <v>0.82174284679999998</v>
      </c>
      <c r="CN626" s="96">
        <v>0.87763175589999998</v>
      </c>
      <c r="CO626" s="96">
        <v>0.9931914342</v>
      </c>
      <c r="CP626" s="96">
        <v>0.84937728759999997</v>
      </c>
      <c r="CQ626" s="96">
        <v>0.99584056389999998</v>
      </c>
      <c r="CR626" s="96">
        <v>0.85292485269999996</v>
      </c>
      <c r="CS626" s="95">
        <v>5313</v>
      </c>
      <c r="CT626" s="95">
        <v>5331</v>
      </c>
      <c r="CU626" s="95">
        <v>5378</v>
      </c>
      <c r="CV626" s="95">
        <v>5506</v>
      </c>
      <c r="CW626" s="95">
        <v>5533</v>
      </c>
      <c r="CX626" s="96">
        <v>0.97341023800000004</v>
      </c>
      <c r="CY626" s="96">
        <v>0.98479787200000002</v>
      </c>
      <c r="CZ626" s="96">
        <v>1.018575759</v>
      </c>
      <c r="DA626" s="96">
        <v>1.0107249089999999</v>
      </c>
      <c r="DB626" s="96">
        <v>0.97815209999999997</v>
      </c>
      <c r="DC626">
        <v>2013</v>
      </c>
      <c r="DD626" s="6">
        <v>5923.4</v>
      </c>
      <c r="DE626" s="96">
        <v>4.0706103999999998E-3</v>
      </c>
      <c r="DF626" s="72">
        <v>652.37</v>
      </c>
      <c r="DG626" s="96">
        <v>1</v>
      </c>
      <c r="DH626" s="72">
        <v>652.37</v>
      </c>
      <c r="DI626" s="72">
        <v>706.55820955000002</v>
      </c>
      <c r="DJ626" s="96">
        <v>1</v>
      </c>
      <c r="DK626" s="72">
        <v>652.37</v>
      </c>
      <c r="DL626" s="96">
        <v>1</v>
      </c>
      <c r="DM626" s="72">
        <v>652.37</v>
      </c>
      <c r="DN626" s="96">
        <v>1</v>
      </c>
      <c r="DO626" s="96">
        <v>1.2115000000000001E-2</v>
      </c>
      <c r="DP626" s="72">
        <v>7.9</v>
      </c>
      <c r="DQ626" s="72">
        <v>644.47</v>
      </c>
      <c r="DR626" t="s">
        <v>376</v>
      </c>
      <c r="DT626" t="s">
        <v>485</v>
      </c>
    </row>
    <row r="627" spans="1:124" x14ac:dyDescent="0.3">
      <c r="A627" t="s">
        <v>29</v>
      </c>
      <c r="B627">
        <v>14340</v>
      </c>
      <c r="C627" s="95">
        <v>3120</v>
      </c>
      <c r="D627" s="95">
        <v>11907253</v>
      </c>
      <c r="E627" s="95">
        <v>3076</v>
      </c>
      <c r="F627" s="95">
        <v>11561703</v>
      </c>
      <c r="G627" s="95">
        <v>573</v>
      </c>
      <c r="H627" s="95">
        <v>1804493</v>
      </c>
      <c r="I627" s="95">
        <v>544</v>
      </c>
      <c r="J627" s="95">
        <v>1839789</v>
      </c>
      <c r="K627" s="95">
        <v>3121</v>
      </c>
      <c r="L627" s="95">
        <v>12078601</v>
      </c>
      <c r="M627" s="95">
        <v>3070</v>
      </c>
      <c r="N627" s="95">
        <v>11974313</v>
      </c>
      <c r="O627" s="95">
        <v>603</v>
      </c>
      <c r="P627" s="95">
        <v>1715586</v>
      </c>
      <c r="Q627" s="95">
        <v>568</v>
      </c>
      <c r="R627" s="95">
        <v>2111563</v>
      </c>
      <c r="S627" s="95">
        <v>3135</v>
      </c>
      <c r="T627" s="95">
        <v>13174160</v>
      </c>
      <c r="U627" s="95">
        <v>3075</v>
      </c>
      <c r="V627" s="95">
        <v>12055055</v>
      </c>
      <c r="W627" s="95">
        <v>627</v>
      </c>
      <c r="X627" s="95">
        <v>2124341</v>
      </c>
      <c r="Y627" s="95">
        <v>578</v>
      </c>
      <c r="Z627" s="95">
        <v>2337278</v>
      </c>
      <c r="AA627" s="95">
        <v>3126</v>
      </c>
      <c r="AB627" s="95">
        <v>12865233</v>
      </c>
      <c r="AC627" s="95">
        <v>3057</v>
      </c>
      <c r="AD627" s="95">
        <v>12040773</v>
      </c>
      <c r="AE627" s="95">
        <v>641</v>
      </c>
      <c r="AF627" s="95">
        <v>2046949</v>
      </c>
      <c r="AG627" s="95">
        <v>596</v>
      </c>
      <c r="AH627" s="95">
        <v>2487047</v>
      </c>
      <c r="AI627" s="95">
        <v>3110</v>
      </c>
      <c r="AJ627" s="95">
        <v>12773706</v>
      </c>
      <c r="AK627" s="95">
        <v>3033</v>
      </c>
      <c r="AL627" s="95">
        <v>13505889.09</v>
      </c>
      <c r="AM627" s="95">
        <v>626</v>
      </c>
      <c r="AN627" s="95">
        <v>1939499</v>
      </c>
      <c r="AO627" s="95">
        <v>592</v>
      </c>
      <c r="AP627" s="95">
        <v>2573148</v>
      </c>
      <c r="AQ627" s="72">
        <v>309.41000000000003</v>
      </c>
      <c r="AR627" s="72">
        <v>308.51</v>
      </c>
      <c r="AS627" s="72">
        <v>617.91999999999996</v>
      </c>
      <c r="AT627" s="95">
        <v>13711746</v>
      </c>
      <c r="AU627" s="95">
        <v>13401492</v>
      </c>
      <c r="AV627" s="95">
        <v>3693</v>
      </c>
      <c r="AW627" s="95">
        <v>3620</v>
      </c>
      <c r="AX627" s="72">
        <v>308.68</v>
      </c>
      <c r="AY627" s="72">
        <v>322.66000000000003</v>
      </c>
      <c r="AZ627" s="72">
        <v>631.34</v>
      </c>
      <c r="BA627" s="95">
        <v>13794187</v>
      </c>
      <c r="BB627" s="95">
        <v>14085876</v>
      </c>
      <c r="BC627" s="95">
        <v>3724</v>
      </c>
      <c r="BD627" s="95">
        <v>3638</v>
      </c>
      <c r="BE627" s="72">
        <v>338.88</v>
      </c>
      <c r="BF627" s="72">
        <v>328.32</v>
      </c>
      <c r="BG627" s="72">
        <v>667.2</v>
      </c>
      <c r="BH627" s="95">
        <v>15298501</v>
      </c>
      <c r="BI627" s="95">
        <v>14392333</v>
      </c>
      <c r="BJ627" s="95">
        <v>3762</v>
      </c>
      <c r="BK627" s="95">
        <v>3653</v>
      </c>
      <c r="BL627" s="72">
        <v>329.89</v>
      </c>
      <c r="BM627" s="72">
        <v>331.41</v>
      </c>
      <c r="BN627" s="72">
        <v>661.3</v>
      </c>
      <c r="BO627" s="95">
        <v>14912182</v>
      </c>
      <c r="BP627" s="95">
        <v>14527820</v>
      </c>
      <c r="BQ627" s="95">
        <v>3767</v>
      </c>
      <c r="BR627" s="95">
        <v>3653</v>
      </c>
      <c r="BS627" s="72">
        <v>328.19</v>
      </c>
      <c r="BT627" s="72">
        <v>369.63</v>
      </c>
      <c r="BU627" s="72">
        <v>697.82</v>
      </c>
      <c r="BV627" s="95">
        <v>14713205</v>
      </c>
      <c r="BW627" s="95">
        <v>16079037.09</v>
      </c>
      <c r="BX627" s="95">
        <v>3736</v>
      </c>
      <c r="BY627" s="95">
        <v>3625</v>
      </c>
      <c r="BZ627" s="95">
        <v>3658</v>
      </c>
      <c r="CA627" s="95">
        <v>3682</v>
      </c>
      <c r="CB627" s="95">
        <v>3709</v>
      </c>
      <c r="CC627" s="95">
        <v>3713</v>
      </c>
      <c r="CD627" s="95">
        <v>3682</v>
      </c>
      <c r="CE627" s="72">
        <v>650.75523149000003</v>
      </c>
      <c r="CF627" s="72">
        <v>676.59346364999999</v>
      </c>
      <c r="CG627" s="72">
        <v>712.40329333</v>
      </c>
      <c r="CH627" s="72">
        <v>716.50152150999998</v>
      </c>
      <c r="CI627" s="72">
        <v>731.52548966999996</v>
      </c>
      <c r="CJ627" s="96">
        <v>0.94954288509999996</v>
      </c>
      <c r="CK627" s="96">
        <v>0.93311572450000002</v>
      </c>
      <c r="CL627" s="96">
        <v>0.93654816910000005</v>
      </c>
      <c r="CM627" s="96">
        <v>0.92295686769999996</v>
      </c>
      <c r="CN627" s="96">
        <v>0.9539243811</v>
      </c>
      <c r="CO627" s="96">
        <v>1.0032050078999999</v>
      </c>
      <c r="CP627" s="96">
        <v>0.93621702259999995</v>
      </c>
      <c r="CQ627" s="96">
        <v>0.99584056389999998</v>
      </c>
      <c r="CR627" s="96">
        <v>0.94012728830000003</v>
      </c>
      <c r="CS627" s="95">
        <v>3848</v>
      </c>
      <c r="CT627" s="95">
        <v>3875</v>
      </c>
      <c r="CU627" s="95">
        <v>3926</v>
      </c>
      <c r="CV627" s="95">
        <v>3977</v>
      </c>
      <c r="CW627" s="95">
        <v>4037</v>
      </c>
      <c r="CX627" s="96">
        <v>0.99251122999999997</v>
      </c>
      <c r="CY627" s="96">
        <v>0.99895847699999996</v>
      </c>
      <c r="CZ627" s="96">
        <v>1.022270966</v>
      </c>
      <c r="DA627" s="96">
        <v>1.016091699</v>
      </c>
      <c r="DB627" s="96">
        <v>0.98623736900000003</v>
      </c>
      <c r="DC627">
        <v>2013</v>
      </c>
      <c r="DD627" s="6">
        <v>3637.8</v>
      </c>
      <c r="DE627" s="96">
        <v>4.7145462999999997E-3</v>
      </c>
      <c r="DF627" s="72">
        <v>718.6</v>
      </c>
      <c r="DG627" s="96">
        <v>1</v>
      </c>
      <c r="DH627" s="72">
        <v>718.6</v>
      </c>
      <c r="DI627" s="72">
        <v>706.55820955000002</v>
      </c>
      <c r="DJ627" s="96">
        <v>1</v>
      </c>
      <c r="DK627" s="72">
        <v>718.6</v>
      </c>
      <c r="DL627" s="96">
        <v>1</v>
      </c>
      <c r="DM627" s="72">
        <v>718.6</v>
      </c>
      <c r="DN627" s="96">
        <v>1</v>
      </c>
      <c r="DO627" s="96">
        <v>1.1873999999999999E-2</v>
      </c>
      <c r="DP627" s="72">
        <v>8.5299999999999994</v>
      </c>
      <c r="DQ627" s="72">
        <v>710.07</v>
      </c>
      <c r="DR627" t="s">
        <v>29</v>
      </c>
      <c r="DT627" t="s">
        <v>485</v>
      </c>
    </row>
    <row r="628" spans="1:124" x14ac:dyDescent="0.3">
      <c r="A628" t="s">
        <v>500</v>
      </c>
      <c r="B628">
        <v>14350</v>
      </c>
      <c r="C628" s="95">
        <v>2142</v>
      </c>
      <c r="D628" s="95">
        <v>8085904</v>
      </c>
      <c r="E628" s="95">
        <v>2037</v>
      </c>
      <c r="F628" s="95">
        <v>7284892</v>
      </c>
      <c r="G628" s="95">
        <v>238</v>
      </c>
      <c r="H628" s="95">
        <v>1037964</v>
      </c>
      <c r="I628" s="95">
        <v>212</v>
      </c>
      <c r="J628" s="95">
        <v>997249</v>
      </c>
      <c r="K628" s="95">
        <v>2081</v>
      </c>
      <c r="L628" s="95">
        <v>9402105</v>
      </c>
      <c r="M628" s="95">
        <v>1977</v>
      </c>
      <c r="N628" s="95">
        <v>7569892</v>
      </c>
      <c r="O628" s="95">
        <v>241</v>
      </c>
      <c r="P628" s="95">
        <v>744378</v>
      </c>
      <c r="Q628" s="95">
        <v>216</v>
      </c>
      <c r="R628" s="95">
        <v>902285</v>
      </c>
      <c r="S628" s="95">
        <v>2058</v>
      </c>
      <c r="T628" s="95">
        <v>9212029</v>
      </c>
      <c r="U628" s="95">
        <v>1947</v>
      </c>
      <c r="V628" s="95">
        <v>7809758</v>
      </c>
      <c r="W628" s="95">
        <v>248</v>
      </c>
      <c r="X628" s="95">
        <v>788071</v>
      </c>
      <c r="Y628" s="95">
        <v>222</v>
      </c>
      <c r="Z628" s="95">
        <v>1097363</v>
      </c>
      <c r="AA628" s="95">
        <v>2037</v>
      </c>
      <c r="AB628" s="95">
        <v>9093808</v>
      </c>
      <c r="AC628" s="95">
        <v>1921</v>
      </c>
      <c r="AD628" s="95">
        <v>8190492</v>
      </c>
      <c r="AE628" s="95">
        <v>253</v>
      </c>
      <c r="AF628" s="95">
        <v>944696</v>
      </c>
      <c r="AG628" s="95">
        <v>225</v>
      </c>
      <c r="AH628" s="95">
        <v>1191843</v>
      </c>
      <c r="AI628" s="95">
        <v>2021</v>
      </c>
      <c r="AJ628" s="95">
        <v>10695383.58</v>
      </c>
      <c r="AK628" s="95">
        <v>1900</v>
      </c>
      <c r="AL628" s="95">
        <v>8892318.5399999991</v>
      </c>
      <c r="AM628" s="95">
        <v>273</v>
      </c>
      <c r="AN628" s="95">
        <v>1496782</v>
      </c>
      <c r="AO628" s="95">
        <v>242</v>
      </c>
      <c r="AP628" s="95">
        <v>1216324</v>
      </c>
      <c r="AQ628" s="72">
        <v>319.45999999999998</v>
      </c>
      <c r="AR628" s="72">
        <v>306.88</v>
      </c>
      <c r="AS628" s="72">
        <v>626.34</v>
      </c>
      <c r="AT628" s="95">
        <v>9123868</v>
      </c>
      <c r="AU628" s="95">
        <v>8282141</v>
      </c>
      <c r="AV628" s="95">
        <v>2380</v>
      </c>
      <c r="AW628" s="95">
        <v>2249</v>
      </c>
      <c r="AX628" s="72">
        <v>364.14</v>
      </c>
      <c r="AY628" s="72">
        <v>321.94</v>
      </c>
      <c r="AZ628" s="72">
        <v>686.08</v>
      </c>
      <c r="BA628" s="95">
        <v>10146483</v>
      </c>
      <c r="BB628" s="95">
        <v>8472177</v>
      </c>
      <c r="BC628" s="95">
        <v>2322</v>
      </c>
      <c r="BD628" s="95">
        <v>2193</v>
      </c>
      <c r="BE628" s="72">
        <v>361.38</v>
      </c>
      <c r="BF628" s="72">
        <v>342.21</v>
      </c>
      <c r="BG628" s="72">
        <v>703.59</v>
      </c>
      <c r="BH628" s="95">
        <v>10000100</v>
      </c>
      <c r="BI628" s="95">
        <v>8907121</v>
      </c>
      <c r="BJ628" s="95">
        <v>2306</v>
      </c>
      <c r="BK628" s="95">
        <v>2169</v>
      </c>
      <c r="BL628" s="72">
        <v>365.3</v>
      </c>
      <c r="BM628" s="72">
        <v>364.33</v>
      </c>
      <c r="BN628" s="72">
        <v>729.63</v>
      </c>
      <c r="BO628" s="95">
        <v>10038504</v>
      </c>
      <c r="BP628" s="95">
        <v>9382335</v>
      </c>
      <c r="BQ628" s="95">
        <v>2290</v>
      </c>
      <c r="BR628" s="95">
        <v>2146</v>
      </c>
      <c r="BS628" s="72">
        <v>442.9</v>
      </c>
      <c r="BT628" s="72">
        <v>393.27</v>
      </c>
      <c r="BU628" s="72">
        <v>836.17</v>
      </c>
      <c r="BV628" s="95">
        <v>12192165.58</v>
      </c>
      <c r="BW628" s="95">
        <v>10108642.539999999</v>
      </c>
      <c r="BX628" s="95">
        <v>2294</v>
      </c>
      <c r="BY628" s="95">
        <v>2142</v>
      </c>
      <c r="BZ628" s="95">
        <v>2318</v>
      </c>
      <c r="CA628" s="95">
        <v>2260</v>
      </c>
      <c r="CB628" s="95">
        <v>2240</v>
      </c>
      <c r="CC628" s="95">
        <v>2222</v>
      </c>
      <c r="CD628" s="95">
        <v>2220</v>
      </c>
      <c r="CE628" s="72">
        <v>650.75523149000003</v>
      </c>
      <c r="CF628" s="72">
        <v>676.59346364999999</v>
      </c>
      <c r="CG628" s="72">
        <v>712.40329333</v>
      </c>
      <c r="CH628" s="72">
        <v>716.50152150999998</v>
      </c>
      <c r="CI628" s="72">
        <v>731.52548966999996</v>
      </c>
      <c r="CJ628" s="96">
        <v>0.96248169770000003</v>
      </c>
      <c r="CK628" s="96">
        <v>1.0140210287</v>
      </c>
      <c r="CL628" s="96">
        <v>0.98762878639999996</v>
      </c>
      <c r="CM628" s="96">
        <v>1.0183230295000001</v>
      </c>
      <c r="CN628" s="96">
        <v>1.1430497116</v>
      </c>
      <c r="CO628" s="96">
        <v>1.0280294812999999</v>
      </c>
      <c r="CP628" s="96">
        <v>0.99715121929999995</v>
      </c>
      <c r="CQ628" s="96">
        <v>0.99584056389999998</v>
      </c>
      <c r="CR628" s="96">
        <v>1.0013159867999999</v>
      </c>
      <c r="CS628" s="95">
        <v>2332</v>
      </c>
      <c r="CT628" s="95">
        <v>2275</v>
      </c>
      <c r="CU628" s="95">
        <v>2258</v>
      </c>
      <c r="CV628" s="95">
        <v>2244</v>
      </c>
      <c r="CW628" s="95">
        <v>2237</v>
      </c>
      <c r="CX628" s="96">
        <v>1.0415849290000001</v>
      </c>
      <c r="CY628" s="96">
        <v>1.0010178810000001</v>
      </c>
      <c r="CZ628" s="96">
        <v>1.0456804689999999</v>
      </c>
      <c r="DA628" s="96">
        <v>1.0448918229999999</v>
      </c>
      <c r="DB628" s="96">
        <v>1.006637019</v>
      </c>
      <c r="DC628">
        <v>2013</v>
      </c>
      <c r="DD628" s="6">
        <v>2179.8000000000002</v>
      </c>
      <c r="DE628" s="96">
        <v>3.5537756000000001E-3</v>
      </c>
      <c r="DF628" s="72">
        <v>766.27</v>
      </c>
      <c r="DG628" s="96">
        <v>1</v>
      </c>
      <c r="DH628" s="72">
        <v>766.27</v>
      </c>
      <c r="DI628" s="72">
        <v>682.13851051999995</v>
      </c>
      <c r="DJ628" s="96">
        <v>1</v>
      </c>
      <c r="DK628" s="72">
        <v>766.27</v>
      </c>
      <c r="DL628" s="96">
        <v>1</v>
      </c>
      <c r="DM628" s="72">
        <v>766.27</v>
      </c>
      <c r="DN628" s="96">
        <v>1</v>
      </c>
      <c r="DO628" s="96">
        <v>1.0710000000000001E-2</v>
      </c>
      <c r="DP628" s="72">
        <v>8.2100000000000009</v>
      </c>
      <c r="DQ628" s="72">
        <v>758.06</v>
      </c>
      <c r="DR628" t="s">
        <v>500</v>
      </c>
      <c r="DT628" t="s">
        <v>485</v>
      </c>
    </row>
    <row r="629" spans="1:124" x14ac:dyDescent="0.3">
      <c r="A629" t="s">
        <v>30</v>
      </c>
      <c r="B629">
        <v>14360</v>
      </c>
      <c r="C629" s="95">
        <v>6519</v>
      </c>
      <c r="D629" s="95">
        <v>28246718</v>
      </c>
      <c r="E629" s="95">
        <v>6324</v>
      </c>
      <c r="F629" s="95">
        <v>23288068</v>
      </c>
      <c r="G629" s="95">
        <v>1497</v>
      </c>
      <c r="H629" s="95">
        <v>5231738</v>
      </c>
      <c r="I629" s="95">
        <v>1349</v>
      </c>
      <c r="J629" s="95">
        <v>4692567</v>
      </c>
      <c r="K629" s="95">
        <v>6538</v>
      </c>
      <c r="L629" s="95">
        <v>29445385</v>
      </c>
      <c r="M629" s="95">
        <v>6322</v>
      </c>
      <c r="N629" s="95">
        <v>24938177</v>
      </c>
      <c r="O629" s="95">
        <v>1541</v>
      </c>
      <c r="P629" s="95">
        <v>4669999</v>
      </c>
      <c r="Q629" s="95">
        <v>1375</v>
      </c>
      <c r="R629" s="95">
        <v>5025004</v>
      </c>
      <c r="S629" s="95">
        <v>6577</v>
      </c>
      <c r="T629" s="95">
        <v>31713877</v>
      </c>
      <c r="U629" s="95">
        <v>6337</v>
      </c>
      <c r="V629" s="95">
        <v>25929664</v>
      </c>
      <c r="W629" s="95">
        <v>1547</v>
      </c>
      <c r="X629" s="95">
        <v>5043379</v>
      </c>
      <c r="Y629" s="95">
        <v>1384</v>
      </c>
      <c r="Z629" s="95">
        <v>5170206</v>
      </c>
      <c r="AA629" s="95">
        <v>6594</v>
      </c>
      <c r="AB629" s="95">
        <v>26334858</v>
      </c>
      <c r="AC629" s="95">
        <v>6328</v>
      </c>
      <c r="AD629" s="95">
        <v>25214238</v>
      </c>
      <c r="AE629" s="95">
        <v>1618</v>
      </c>
      <c r="AF629" s="95">
        <v>4219286</v>
      </c>
      <c r="AG629" s="95">
        <v>1469</v>
      </c>
      <c r="AH629" s="95">
        <v>5749620</v>
      </c>
      <c r="AI629" s="95">
        <v>6624</v>
      </c>
      <c r="AJ629" s="95">
        <v>28800973.16</v>
      </c>
      <c r="AK629" s="95">
        <v>6321</v>
      </c>
      <c r="AL629" s="95">
        <v>26962791.129999999</v>
      </c>
      <c r="AM629" s="95">
        <v>1727</v>
      </c>
      <c r="AN629" s="95">
        <v>4770852.3</v>
      </c>
      <c r="AO629" s="95">
        <v>1594</v>
      </c>
      <c r="AP629" s="95">
        <v>6560074.1699999999</v>
      </c>
      <c r="AQ629" s="72">
        <v>348.04</v>
      </c>
      <c r="AR629" s="72">
        <v>303.89</v>
      </c>
      <c r="AS629" s="72">
        <v>651.92999999999995</v>
      </c>
      <c r="AT629" s="95">
        <v>33478456</v>
      </c>
      <c r="AU629" s="95">
        <v>27980635</v>
      </c>
      <c r="AV629" s="95">
        <v>8016</v>
      </c>
      <c r="AW629" s="95">
        <v>7673</v>
      </c>
      <c r="AX629" s="72">
        <v>351.89</v>
      </c>
      <c r="AY629" s="72">
        <v>324.39999999999998</v>
      </c>
      <c r="AZ629" s="72">
        <v>676.29</v>
      </c>
      <c r="BA629" s="95">
        <v>34115384</v>
      </c>
      <c r="BB629" s="95">
        <v>29963181</v>
      </c>
      <c r="BC629" s="95">
        <v>8079</v>
      </c>
      <c r="BD629" s="95">
        <v>7697</v>
      </c>
      <c r="BE629" s="72">
        <v>377.04</v>
      </c>
      <c r="BF629" s="72">
        <v>335.66</v>
      </c>
      <c r="BG629" s="72">
        <v>712.7</v>
      </c>
      <c r="BH629" s="95">
        <v>36757256</v>
      </c>
      <c r="BI629" s="95">
        <v>31099870</v>
      </c>
      <c r="BJ629" s="95">
        <v>8124</v>
      </c>
      <c r="BK629" s="95">
        <v>7721</v>
      </c>
      <c r="BL629" s="72">
        <v>310.06</v>
      </c>
      <c r="BM629" s="72">
        <v>330.94</v>
      </c>
      <c r="BN629" s="72">
        <v>641</v>
      </c>
      <c r="BO629" s="95">
        <v>30554144</v>
      </c>
      <c r="BP629" s="95">
        <v>30963858</v>
      </c>
      <c r="BQ629" s="95">
        <v>8212</v>
      </c>
      <c r="BR629" s="95">
        <v>7797</v>
      </c>
      <c r="BS629" s="72">
        <v>335.01</v>
      </c>
      <c r="BT629" s="72">
        <v>352.95</v>
      </c>
      <c r="BU629" s="72">
        <v>687.96</v>
      </c>
      <c r="BV629" s="95">
        <v>33571825.460000001</v>
      </c>
      <c r="BW629" s="95">
        <v>33522865.300000001</v>
      </c>
      <c r="BX629" s="95">
        <v>8351</v>
      </c>
      <c r="BY629" s="95">
        <v>7915</v>
      </c>
      <c r="BZ629" s="95">
        <v>7853</v>
      </c>
      <c r="CA629" s="95">
        <v>7895</v>
      </c>
      <c r="CB629" s="95">
        <v>7930</v>
      </c>
      <c r="CC629" s="95">
        <v>8015</v>
      </c>
      <c r="CD629" s="95">
        <v>8138</v>
      </c>
      <c r="CE629" s="72">
        <v>650.75523149000003</v>
      </c>
      <c r="CF629" s="72">
        <v>676.59346364999999</v>
      </c>
      <c r="CG629" s="72">
        <v>712.40329333</v>
      </c>
      <c r="CH629" s="72">
        <v>716.50152150999998</v>
      </c>
      <c r="CI629" s="72">
        <v>731.52548966999996</v>
      </c>
      <c r="CJ629" s="96">
        <v>1.0018052387</v>
      </c>
      <c r="CK629" s="96">
        <v>0.99955148299999996</v>
      </c>
      <c r="CL629" s="96">
        <v>1.0004164869000001</v>
      </c>
      <c r="CM629" s="96">
        <v>0.89462475760000004</v>
      </c>
      <c r="CN629" s="96">
        <v>0.94044569840000003</v>
      </c>
      <c r="CO629" s="96">
        <v>1.0054370878000001</v>
      </c>
      <c r="CP629" s="96">
        <v>0.96213750679999999</v>
      </c>
      <c r="CQ629" s="96">
        <v>0.99584056389999998</v>
      </c>
      <c r="CR629" s="96">
        <v>0.96615603370000003</v>
      </c>
      <c r="CS629" s="95">
        <v>7326</v>
      </c>
      <c r="CT629" s="95">
        <v>7389</v>
      </c>
      <c r="CU629" s="95">
        <v>7424</v>
      </c>
      <c r="CV629" s="95">
        <v>7483</v>
      </c>
      <c r="CW629" s="95">
        <v>7565</v>
      </c>
      <c r="CX629" s="96">
        <v>0.99439972099999996</v>
      </c>
      <c r="CY629" s="96">
        <v>1.0000666309999999</v>
      </c>
      <c r="CZ629" s="96">
        <v>1.0355299840000001</v>
      </c>
      <c r="DA629" s="96">
        <v>1.0049651449999999</v>
      </c>
      <c r="DB629" s="96">
        <v>0.99230608200000003</v>
      </c>
      <c r="DC629">
        <v>2013</v>
      </c>
      <c r="DD629" s="6">
        <v>7760.6</v>
      </c>
      <c r="DE629" s="96">
        <v>4.8871959000000003E-3</v>
      </c>
      <c r="DF629" s="72">
        <v>738.37</v>
      </c>
      <c r="DG629" s="96">
        <v>1</v>
      </c>
      <c r="DH629" s="72">
        <v>738.37</v>
      </c>
      <c r="DI629" s="72">
        <v>706.55820955000002</v>
      </c>
      <c r="DJ629" s="96">
        <v>1</v>
      </c>
      <c r="DK629" s="72">
        <v>738.37</v>
      </c>
      <c r="DL629" s="96">
        <v>1</v>
      </c>
      <c r="DM629" s="72">
        <v>738.37</v>
      </c>
      <c r="DN629" s="96">
        <v>1</v>
      </c>
      <c r="DO629" s="96">
        <v>1.0607999999999999E-2</v>
      </c>
      <c r="DP629" s="72">
        <v>7.83</v>
      </c>
      <c r="DQ629" s="72">
        <v>730.54</v>
      </c>
      <c r="DR629" t="s">
        <v>30</v>
      </c>
      <c r="DT629" t="s">
        <v>485</v>
      </c>
    </row>
    <row r="630" spans="1:124" x14ac:dyDescent="0.3">
      <c r="A630" t="s">
        <v>122</v>
      </c>
      <c r="B630">
        <v>14370</v>
      </c>
      <c r="C630" s="95">
        <v>6281</v>
      </c>
      <c r="D630" s="95">
        <v>24976856</v>
      </c>
      <c r="E630" s="95">
        <v>6193</v>
      </c>
      <c r="F630" s="95">
        <v>17888586</v>
      </c>
      <c r="G630" s="95">
        <v>796</v>
      </c>
      <c r="H630" s="95">
        <v>3018011</v>
      </c>
      <c r="I630" s="95">
        <v>723</v>
      </c>
      <c r="J630" s="95">
        <v>2311358</v>
      </c>
      <c r="K630" s="95">
        <v>5284</v>
      </c>
      <c r="L630" s="95">
        <v>20878935</v>
      </c>
      <c r="M630" s="95">
        <v>5183</v>
      </c>
      <c r="N630" s="95">
        <v>15796127</v>
      </c>
      <c r="O630" s="95">
        <v>783</v>
      </c>
      <c r="P630" s="95">
        <v>2320032</v>
      </c>
      <c r="Q630" s="95">
        <v>706</v>
      </c>
      <c r="R630" s="95">
        <v>2385783</v>
      </c>
      <c r="S630" s="95">
        <v>5182</v>
      </c>
      <c r="T630" s="95">
        <v>22402983</v>
      </c>
      <c r="U630" s="95">
        <v>5069</v>
      </c>
      <c r="V630" s="95">
        <v>16619661</v>
      </c>
      <c r="W630" s="95">
        <v>797</v>
      </c>
      <c r="X630" s="95">
        <v>2538342</v>
      </c>
      <c r="Y630" s="95">
        <v>721</v>
      </c>
      <c r="Z630" s="95">
        <v>2750097</v>
      </c>
      <c r="AA630" s="95">
        <v>5146</v>
      </c>
      <c r="AB630" s="95">
        <v>20226686</v>
      </c>
      <c r="AC630" s="95">
        <v>5018</v>
      </c>
      <c r="AD630" s="95">
        <v>17692892</v>
      </c>
      <c r="AE630" s="95">
        <v>806</v>
      </c>
      <c r="AF630" s="95">
        <v>2592175</v>
      </c>
      <c r="AG630" s="95">
        <v>729</v>
      </c>
      <c r="AH630" s="95">
        <v>2978642</v>
      </c>
      <c r="AI630" s="95">
        <v>5197</v>
      </c>
      <c r="AJ630" s="95">
        <v>20103838.199999999</v>
      </c>
      <c r="AK630" s="95">
        <v>5069</v>
      </c>
      <c r="AL630" s="95">
        <v>18394796.699999999</v>
      </c>
      <c r="AM630" s="95">
        <v>825</v>
      </c>
      <c r="AN630" s="95">
        <v>2887992.8</v>
      </c>
      <c r="AO630" s="95">
        <v>755</v>
      </c>
      <c r="AP630" s="95">
        <v>3381783.82</v>
      </c>
      <c r="AQ630" s="72">
        <v>329.65</v>
      </c>
      <c r="AR630" s="72">
        <v>243.4</v>
      </c>
      <c r="AS630" s="72">
        <v>573.04999999999995</v>
      </c>
      <c r="AT630" s="95">
        <v>27994867</v>
      </c>
      <c r="AU630" s="95">
        <v>20199944</v>
      </c>
      <c r="AV630" s="95">
        <v>7077</v>
      </c>
      <c r="AW630" s="95">
        <v>6916</v>
      </c>
      <c r="AX630" s="72">
        <v>318.64999999999998</v>
      </c>
      <c r="AY630" s="72">
        <v>257.29000000000002</v>
      </c>
      <c r="AZ630" s="72">
        <v>575.94000000000005</v>
      </c>
      <c r="BA630" s="95">
        <v>23198967</v>
      </c>
      <c r="BB630" s="95">
        <v>18181910</v>
      </c>
      <c r="BC630" s="95">
        <v>6067</v>
      </c>
      <c r="BD630" s="95">
        <v>5889</v>
      </c>
      <c r="BE630" s="72">
        <v>347.62</v>
      </c>
      <c r="BF630" s="72">
        <v>278.77999999999997</v>
      </c>
      <c r="BG630" s="72">
        <v>626.4</v>
      </c>
      <c r="BH630" s="95">
        <v>24941325</v>
      </c>
      <c r="BI630" s="95">
        <v>19369758</v>
      </c>
      <c r="BJ630" s="95">
        <v>5979</v>
      </c>
      <c r="BK630" s="95">
        <v>5790</v>
      </c>
      <c r="BL630" s="72">
        <v>319.48</v>
      </c>
      <c r="BM630" s="72">
        <v>299.74</v>
      </c>
      <c r="BN630" s="72">
        <v>619.22</v>
      </c>
      <c r="BO630" s="95">
        <v>22818861</v>
      </c>
      <c r="BP630" s="95">
        <v>20671534</v>
      </c>
      <c r="BQ630" s="95">
        <v>5952</v>
      </c>
      <c r="BR630" s="95">
        <v>5747</v>
      </c>
      <c r="BS630" s="72">
        <v>318.16000000000003</v>
      </c>
      <c r="BT630" s="72">
        <v>311.58999999999997</v>
      </c>
      <c r="BU630" s="72">
        <v>629.75</v>
      </c>
      <c r="BV630" s="95">
        <v>22991831</v>
      </c>
      <c r="BW630" s="95">
        <v>21776580.52</v>
      </c>
      <c r="BX630" s="95">
        <v>6022</v>
      </c>
      <c r="BY630" s="95">
        <v>5824</v>
      </c>
      <c r="BZ630" s="95">
        <v>7000</v>
      </c>
      <c r="CA630" s="95">
        <v>5981</v>
      </c>
      <c r="CB630" s="95">
        <v>5888</v>
      </c>
      <c r="CC630" s="95">
        <v>5855</v>
      </c>
      <c r="CD630" s="95">
        <v>5925</v>
      </c>
      <c r="CE630" s="72">
        <v>650.75523149000003</v>
      </c>
      <c r="CF630" s="72">
        <v>676.59346364999999</v>
      </c>
      <c r="CG630" s="72">
        <v>712.40329333</v>
      </c>
      <c r="CH630" s="72">
        <v>716.50152150999998</v>
      </c>
      <c r="CI630" s="72">
        <v>731.52548966999996</v>
      </c>
      <c r="CJ630" s="96">
        <v>0.88059222930000003</v>
      </c>
      <c r="CK630" s="96">
        <v>0.85123494529999999</v>
      </c>
      <c r="CL630" s="96">
        <v>0.87927723790000001</v>
      </c>
      <c r="CM630" s="96">
        <v>0.86422705519999998</v>
      </c>
      <c r="CN630" s="96">
        <v>0.86087225789999999</v>
      </c>
      <c r="CO630" s="96">
        <v>0.94532311250000001</v>
      </c>
      <c r="CP630" s="96">
        <v>0.9174013982</v>
      </c>
      <c r="CQ630" s="96">
        <v>0.99584056389999998</v>
      </c>
      <c r="CR630" s="96">
        <v>0.92123307730000004</v>
      </c>
      <c r="CS630" s="95">
        <v>6833</v>
      </c>
      <c r="CT630" s="95">
        <v>5859</v>
      </c>
      <c r="CU630" s="95">
        <v>5756</v>
      </c>
      <c r="CV630" s="95">
        <v>5730</v>
      </c>
      <c r="CW630" s="95">
        <v>5846</v>
      </c>
      <c r="CX630" s="96">
        <v>0.95310401600000005</v>
      </c>
      <c r="CY630" s="96">
        <v>0.94222560899999996</v>
      </c>
      <c r="CZ630" s="96">
        <v>0.95295975600000005</v>
      </c>
      <c r="DA630" s="96">
        <v>0.95489345599999997</v>
      </c>
      <c r="DB630" s="96">
        <v>0.92243340500000004</v>
      </c>
      <c r="DC630">
        <v>2013</v>
      </c>
      <c r="DD630" s="6">
        <v>6033.2</v>
      </c>
      <c r="DE630" s="96">
        <v>5.4171504000000001E-3</v>
      </c>
      <c r="DF630" s="72">
        <v>703.67</v>
      </c>
      <c r="DG630" s="96">
        <v>1</v>
      </c>
      <c r="DH630" s="72">
        <v>703.67</v>
      </c>
      <c r="DI630" s="72">
        <v>706.55820955000002</v>
      </c>
      <c r="DJ630" s="96">
        <v>1</v>
      </c>
      <c r="DK630" s="72">
        <v>703.67</v>
      </c>
      <c r="DL630" s="96">
        <v>1</v>
      </c>
      <c r="DM630" s="72">
        <v>703.67</v>
      </c>
      <c r="DN630" s="96">
        <v>1</v>
      </c>
      <c r="DO630" s="96">
        <v>1.3232000000000001E-2</v>
      </c>
      <c r="DP630" s="72">
        <v>9.31</v>
      </c>
      <c r="DQ630" s="72">
        <v>694.36</v>
      </c>
      <c r="DR630" t="s">
        <v>122</v>
      </c>
      <c r="DT630" t="s">
        <v>485</v>
      </c>
    </row>
    <row r="631" spans="1:124" x14ac:dyDescent="0.3">
      <c r="A631" t="s">
        <v>501</v>
      </c>
      <c r="B631">
        <v>14380</v>
      </c>
      <c r="C631" s="95">
        <v>1078</v>
      </c>
      <c r="D631" s="95">
        <v>3809929</v>
      </c>
      <c r="E631" s="95">
        <v>1051</v>
      </c>
      <c r="F631" s="95">
        <v>3352346</v>
      </c>
      <c r="G631" s="95">
        <v>234</v>
      </c>
      <c r="H631" s="95">
        <v>734048</v>
      </c>
      <c r="I631" s="95">
        <v>211</v>
      </c>
      <c r="J631" s="95">
        <v>748543</v>
      </c>
      <c r="K631" s="95">
        <v>1060</v>
      </c>
      <c r="L631" s="95">
        <v>3918079</v>
      </c>
      <c r="M631" s="95">
        <v>1034</v>
      </c>
      <c r="N631" s="95">
        <v>3364507</v>
      </c>
      <c r="O631" s="95">
        <v>231</v>
      </c>
      <c r="P631" s="95">
        <v>632318</v>
      </c>
      <c r="Q631" s="95">
        <v>208</v>
      </c>
      <c r="R631" s="95">
        <v>901729</v>
      </c>
      <c r="S631" s="95">
        <v>1049</v>
      </c>
      <c r="T631" s="95">
        <v>4150250</v>
      </c>
      <c r="U631" s="95">
        <v>1022</v>
      </c>
      <c r="V631" s="95">
        <v>3464425</v>
      </c>
      <c r="W631" s="95">
        <v>221</v>
      </c>
      <c r="X631" s="95">
        <v>1012674</v>
      </c>
      <c r="Y631" s="95">
        <v>200</v>
      </c>
      <c r="Z631" s="95">
        <v>995628</v>
      </c>
      <c r="AA631" s="95">
        <v>1046</v>
      </c>
      <c r="AB631" s="95">
        <v>4716422</v>
      </c>
      <c r="AC631" s="95">
        <v>1016</v>
      </c>
      <c r="AD631" s="95">
        <v>4285976</v>
      </c>
      <c r="AE631" s="95">
        <v>214</v>
      </c>
      <c r="AF631" s="95">
        <v>928771</v>
      </c>
      <c r="AG631" s="95">
        <v>191</v>
      </c>
      <c r="AH631" s="95">
        <v>1119978</v>
      </c>
      <c r="AI631" s="95">
        <v>1063</v>
      </c>
      <c r="AJ631" s="95">
        <v>4306975.41</v>
      </c>
      <c r="AK631" s="95">
        <v>1035</v>
      </c>
      <c r="AL631" s="95">
        <v>4304179.5199999996</v>
      </c>
      <c r="AM631" s="95">
        <v>221</v>
      </c>
      <c r="AN631" s="95">
        <v>1136109</v>
      </c>
      <c r="AO631" s="95">
        <v>200</v>
      </c>
      <c r="AP631" s="95">
        <v>974309</v>
      </c>
      <c r="AQ631" s="72">
        <v>288.62</v>
      </c>
      <c r="AR631" s="72">
        <v>270.79000000000002</v>
      </c>
      <c r="AS631" s="72">
        <v>559.41</v>
      </c>
      <c r="AT631" s="95">
        <v>4543977</v>
      </c>
      <c r="AU631" s="95">
        <v>4100889</v>
      </c>
      <c r="AV631" s="95">
        <v>1312</v>
      </c>
      <c r="AW631" s="95">
        <v>1262</v>
      </c>
      <c r="AX631" s="72">
        <v>293.73</v>
      </c>
      <c r="AY631" s="72">
        <v>286.25</v>
      </c>
      <c r="AZ631" s="72">
        <v>579.98</v>
      </c>
      <c r="BA631" s="95">
        <v>4550397</v>
      </c>
      <c r="BB631" s="95">
        <v>4266236</v>
      </c>
      <c r="BC631" s="95">
        <v>1291</v>
      </c>
      <c r="BD631" s="95">
        <v>1242</v>
      </c>
      <c r="BE631" s="72">
        <v>338.77</v>
      </c>
      <c r="BF631" s="72">
        <v>304.14999999999998</v>
      </c>
      <c r="BG631" s="72">
        <v>642.91999999999996</v>
      </c>
      <c r="BH631" s="95">
        <v>5162924</v>
      </c>
      <c r="BI631" s="95">
        <v>4460053</v>
      </c>
      <c r="BJ631" s="95">
        <v>1270</v>
      </c>
      <c r="BK631" s="95">
        <v>1222</v>
      </c>
      <c r="BL631" s="72">
        <v>373.36</v>
      </c>
      <c r="BM631" s="72">
        <v>373.24</v>
      </c>
      <c r="BN631" s="72">
        <v>746.6</v>
      </c>
      <c r="BO631" s="95">
        <v>5645193</v>
      </c>
      <c r="BP631" s="95">
        <v>5405954</v>
      </c>
      <c r="BQ631" s="95">
        <v>1260</v>
      </c>
      <c r="BR631" s="95">
        <v>1207</v>
      </c>
      <c r="BS631" s="72">
        <v>353.26</v>
      </c>
      <c r="BT631" s="72">
        <v>356.17</v>
      </c>
      <c r="BU631" s="72">
        <v>709.43</v>
      </c>
      <c r="BV631" s="95">
        <v>5443084.4100000001</v>
      </c>
      <c r="BW631" s="95">
        <v>5278488.5199999996</v>
      </c>
      <c r="BX631" s="95">
        <v>1284</v>
      </c>
      <c r="BY631" s="95">
        <v>1235</v>
      </c>
      <c r="BZ631" s="95">
        <v>1288</v>
      </c>
      <c r="CA631" s="95">
        <v>1267</v>
      </c>
      <c r="CB631" s="95">
        <v>1247</v>
      </c>
      <c r="CC631" s="95">
        <v>1235</v>
      </c>
      <c r="CD631" s="95">
        <v>1260</v>
      </c>
      <c r="CE631" s="72">
        <v>650.75523149000003</v>
      </c>
      <c r="CF631" s="72">
        <v>676.59346364999999</v>
      </c>
      <c r="CG631" s="72">
        <v>712.40329333</v>
      </c>
      <c r="CH631" s="72">
        <v>716.50152150999998</v>
      </c>
      <c r="CI631" s="72">
        <v>731.52548966999996</v>
      </c>
      <c r="CJ631" s="96">
        <v>0.85963196750000004</v>
      </c>
      <c r="CK631" s="96">
        <v>0.8572060346</v>
      </c>
      <c r="CL631" s="96">
        <v>0.90246635019999999</v>
      </c>
      <c r="CM631" s="96">
        <v>1.042007557</v>
      </c>
      <c r="CN631" s="96">
        <v>0.96979532499999999</v>
      </c>
      <c r="CO631" s="96">
        <v>0.96528781779999995</v>
      </c>
      <c r="CP631" s="96">
        <v>0.95952878490000004</v>
      </c>
      <c r="CQ631" s="96">
        <v>0.99584056389999998</v>
      </c>
      <c r="CR631" s="96">
        <v>0.96353641599999995</v>
      </c>
      <c r="CS631" s="95">
        <v>1220</v>
      </c>
      <c r="CT631" s="95">
        <v>1214</v>
      </c>
      <c r="CU631" s="95">
        <v>1206</v>
      </c>
      <c r="CV631" s="95">
        <v>1202</v>
      </c>
      <c r="CW631" s="95">
        <v>1212</v>
      </c>
      <c r="CX631" s="96">
        <v>0.92223902000000002</v>
      </c>
      <c r="CY631" s="96">
        <v>0.928523824</v>
      </c>
      <c r="CZ631" s="96">
        <v>0.95418698599999996</v>
      </c>
      <c r="DA631" s="96">
        <v>0.995041752</v>
      </c>
      <c r="DB631" s="96">
        <v>1.0269828640000001</v>
      </c>
      <c r="DC631">
        <v>2013</v>
      </c>
      <c r="DD631" s="6">
        <v>1233.5999999999999</v>
      </c>
      <c r="DE631" s="96">
        <v>3.6019963999999998E-3</v>
      </c>
      <c r="DF631" s="72">
        <v>737.32</v>
      </c>
      <c r="DG631" s="96">
        <v>1</v>
      </c>
      <c r="DH631" s="72">
        <v>737.32</v>
      </c>
      <c r="DI631" s="72">
        <v>706.55820955000002</v>
      </c>
      <c r="DJ631" s="96">
        <v>1</v>
      </c>
      <c r="DK631" s="72">
        <v>737.32</v>
      </c>
      <c r="DL631" s="96">
        <v>1</v>
      </c>
      <c r="DM631" s="72">
        <v>737.32</v>
      </c>
      <c r="DN631" s="96">
        <v>1</v>
      </c>
      <c r="DO631" s="96">
        <v>8.0990000000000003E-3</v>
      </c>
      <c r="DP631" s="72">
        <v>5.97</v>
      </c>
      <c r="DQ631" s="72">
        <v>731.35</v>
      </c>
      <c r="DR631" t="s">
        <v>501</v>
      </c>
      <c r="DT631" t="s">
        <v>485</v>
      </c>
    </row>
    <row r="632" spans="1:124" x14ac:dyDescent="0.3">
      <c r="A632" t="s">
        <v>32</v>
      </c>
      <c r="B632">
        <v>14390</v>
      </c>
      <c r="C632" s="95">
        <v>2335</v>
      </c>
      <c r="D632" s="95">
        <v>9747288</v>
      </c>
      <c r="E632" s="95">
        <v>2291</v>
      </c>
      <c r="F632" s="95">
        <v>7352689</v>
      </c>
      <c r="G632" s="95">
        <v>444</v>
      </c>
      <c r="H632" s="95">
        <v>1120330</v>
      </c>
      <c r="I632" s="95">
        <v>400</v>
      </c>
      <c r="J632" s="95">
        <v>1139047</v>
      </c>
      <c r="K632" s="95">
        <v>2290</v>
      </c>
      <c r="L632" s="95">
        <v>9493572</v>
      </c>
      <c r="M632" s="95">
        <v>2242</v>
      </c>
      <c r="N632" s="95">
        <v>7791885</v>
      </c>
      <c r="O632" s="95">
        <v>459</v>
      </c>
      <c r="P632" s="95">
        <v>1440896</v>
      </c>
      <c r="Q632" s="95">
        <v>417</v>
      </c>
      <c r="R632" s="95">
        <v>1375041</v>
      </c>
      <c r="S632" s="95">
        <v>2273</v>
      </c>
      <c r="T632" s="95">
        <v>10565776</v>
      </c>
      <c r="U632" s="95">
        <v>2217</v>
      </c>
      <c r="V632" s="95">
        <v>8199181</v>
      </c>
      <c r="W632" s="95">
        <v>470</v>
      </c>
      <c r="X632" s="95">
        <v>1372217</v>
      </c>
      <c r="Y632" s="95">
        <v>442</v>
      </c>
      <c r="Z632" s="95">
        <v>1394907</v>
      </c>
      <c r="AA632" s="95">
        <v>2256</v>
      </c>
      <c r="AB632" s="95">
        <v>10098710</v>
      </c>
      <c r="AC632" s="95">
        <v>2189</v>
      </c>
      <c r="AD632" s="95">
        <v>8539752</v>
      </c>
      <c r="AE632" s="95">
        <v>477</v>
      </c>
      <c r="AF632" s="95">
        <v>1402450</v>
      </c>
      <c r="AG632" s="95">
        <v>451</v>
      </c>
      <c r="AH632" s="95">
        <v>1858948</v>
      </c>
      <c r="AI632" s="95">
        <v>2249</v>
      </c>
      <c r="AJ632" s="95">
        <v>9902276.3699999992</v>
      </c>
      <c r="AK632" s="95">
        <v>2188</v>
      </c>
      <c r="AL632" s="95">
        <v>8989696.3200000003</v>
      </c>
      <c r="AM632" s="95">
        <v>483</v>
      </c>
      <c r="AN632" s="95">
        <v>1568250</v>
      </c>
      <c r="AO632" s="95">
        <v>457</v>
      </c>
      <c r="AP632" s="95">
        <v>1859299.41</v>
      </c>
      <c r="AQ632" s="72">
        <v>325.89</v>
      </c>
      <c r="AR632" s="72">
        <v>262.97000000000003</v>
      </c>
      <c r="AS632" s="72">
        <v>588.86</v>
      </c>
      <c r="AT632" s="95">
        <v>10867618</v>
      </c>
      <c r="AU632" s="95">
        <v>8491736</v>
      </c>
      <c r="AV632" s="95">
        <v>2779</v>
      </c>
      <c r="AW632" s="95">
        <v>2691</v>
      </c>
      <c r="AX632" s="72">
        <v>331.47</v>
      </c>
      <c r="AY632" s="72">
        <v>287.29000000000002</v>
      </c>
      <c r="AZ632" s="72">
        <v>618.76</v>
      </c>
      <c r="BA632" s="95">
        <v>10934468</v>
      </c>
      <c r="BB632" s="95">
        <v>9166926</v>
      </c>
      <c r="BC632" s="95">
        <v>2749</v>
      </c>
      <c r="BD632" s="95">
        <v>2659</v>
      </c>
      <c r="BE632" s="72">
        <v>362.68</v>
      </c>
      <c r="BF632" s="72">
        <v>300.68</v>
      </c>
      <c r="BG632" s="72">
        <v>663.36</v>
      </c>
      <c r="BH632" s="95">
        <v>11937993</v>
      </c>
      <c r="BI632" s="95">
        <v>9594088</v>
      </c>
      <c r="BJ632" s="95">
        <v>2743</v>
      </c>
      <c r="BK632" s="95">
        <v>2659</v>
      </c>
      <c r="BL632" s="72">
        <v>350.69</v>
      </c>
      <c r="BM632" s="72">
        <v>328.24</v>
      </c>
      <c r="BN632" s="72">
        <v>678.93</v>
      </c>
      <c r="BO632" s="95">
        <v>11501160</v>
      </c>
      <c r="BP632" s="95">
        <v>10398700</v>
      </c>
      <c r="BQ632" s="95">
        <v>2733</v>
      </c>
      <c r="BR632" s="95">
        <v>2640</v>
      </c>
      <c r="BS632" s="72">
        <v>349.88</v>
      </c>
      <c r="BT632" s="72">
        <v>341.81</v>
      </c>
      <c r="BU632" s="72">
        <v>691.69</v>
      </c>
      <c r="BV632" s="95">
        <v>11470526.369999999</v>
      </c>
      <c r="BW632" s="95">
        <v>10848995.73</v>
      </c>
      <c r="BX632" s="95">
        <v>2732</v>
      </c>
      <c r="BY632" s="95">
        <v>2645</v>
      </c>
      <c r="BZ632" s="95">
        <v>2737</v>
      </c>
      <c r="CA632" s="95">
        <v>2705</v>
      </c>
      <c r="CB632" s="95">
        <v>2703</v>
      </c>
      <c r="CC632" s="95">
        <v>2689</v>
      </c>
      <c r="CD632" s="95">
        <v>2689</v>
      </c>
      <c r="CE632" s="72">
        <v>650.75523149000003</v>
      </c>
      <c r="CF632" s="72">
        <v>676.59346364999999</v>
      </c>
      <c r="CG632" s="72">
        <v>712.40329333</v>
      </c>
      <c r="CH632" s="72">
        <v>716.50152150999998</v>
      </c>
      <c r="CI632" s="72">
        <v>731.52548966999996</v>
      </c>
      <c r="CJ632" s="96">
        <v>0.90488707810000002</v>
      </c>
      <c r="CK632" s="96">
        <v>0.91452257999999997</v>
      </c>
      <c r="CL632" s="96">
        <v>0.93115796380000004</v>
      </c>
      <c r="CM632" s="96">
        <v>0.94756253769999998</v>
      </c>
      <c r="CN632" s="96">
        <v>0.94554463209999995</v>
      </c>
      <c r="CO632" s="96">
        <v>0.97102052530000005</v>
      </c>
      <c r="CP632" s="96">
        <v>0.95645244789999995</v>
      </c>
      <c r="CQ632" s="96">
        <v>0.99584056389999998</v>
      </c>
      <c r="CR632" s="96">
        <v>0.9604472302</v>
      </c>
      <c r="CS632" s="95">
        <v>2620</v>
      </c>
      <c r="CT632" s="95">
        <v>2588</v>
      </c>
      <c r="CU632" s="95">
        <v>2574</v>
      </c>
      <c r="CV632" s="95">
        <v>2574</v>
      </c>
      <c r="CW632" s="95">
        <v>2612</v>
      </c>
      <c r="CX632" s="96">
        <v>0.94455621000000001</v>
      </c>
      <c r="CY632" s="96">
        <v>0.94576747000000005</v>
      </c>
      <c r="CZ632" s="96">
        <v>0.99015982000000002</v>
      </c>
      <c r="DA632" s="96">
        <v>0.99619885399999997</v>
      </c>
      <c r="DB632" s="96">
        <v>0.97891403600000004</v>
      </c>
      <c r="DC632">
        <v>2013</v>
      </c>
      <c r="DD632" s="6">
        <v>2658.8</v>
      </c>
      <c r="DE632" s="96">
        <v>6.3958636999999997E-3</v>
      </c>
      <c r="DF632" s="72">
        <v>732.9</v>
      </c>
      <c r="DG632" s="96">
        <v>1</v>
      </c>
      <c r="DH632" s="72">
        <v>732.9</v>
      </c>
      <c r="DI632" s="72">
        <v>706.55820955000002</v>
      </c>
      <c r="DJ632" s="96">
        <v>1</v>
      </c>
      <c r="DK632" s="72">
        <v>732.9</v>
      </c>
      <c r="DL632" s="96">
        <v>1</v>
      </c>
      <c r="DM632" s="72">
        <v>732.9</v>
      </c>
      <c r="DN632" s="96">
        <v>1</v>
      </c>
      <c r="DO632" s="96">
        <v>1.806E-2</v>
      </c>
      <c r="DP632" s="72">
        <v>13.24</v>
      </c>
      <c r="DQ632" s="72">
        <v>719.66</v>
      </c>
      <c r="DR632" t="s">
        <v>32</v>
      </c>
      <c r="DT632" t="s">
        <v>485</v>
      </c>
    </row>
    <row r="633" spans="1:124" x14ac:dyDescent="0.3">
      <c r="A633" t="s">
        <v>502</v>
      </c>
      <c r="B633">
        <v>14400</v>
      </c>
      <c r="C633" s="95">
        <v>5132</v>
      </c>
      <c r="D633" s="95">
        <v>24006774</v>
      </c>
      <c r="E633" s="95">
        <v>4990</v>
      </c>
      <c r="F633" s="95">
        <v>17723429</v>
      </c>
      <c r="G633" s="95">
        <v>737</v>
      </c>
      <c r="H633" s="95">
        <v>3150029</v>
      </c>
      <c r="I633" s="95">
        <v>633</v>
      </c>
      <c r="J633" s="95">
        <v>2380881</v>
      </c>
      <c r="K633" s="95">
        <v>5255</v>
      </c>
      <c r="L633" s="95">
        <v>24123756</v>
      </c>
      <c r="M633" s="95">
        <v>5097</v>
      </c>
      <c r="N633" s="95">
        <v>18437266</v>
      </c>
      <c r="O633" s="95">
        <v>782</v>
      </c>
      <c r="P633" s="95">
        <v>2843524</v>
      </c>
      <c r="Q633" s="95">
        <v>680</v>
      </c>
      <c r="R633" s="95">
        <v>2923942</v>
      </c>
      <c r="S633" s="95">
        <v>5355</v>
      </c>
      <c r="T633" s="95">
        <v>26311530</v>
      </c>
      <c r="U633" s="95">
        <v>5169</v>
      </c>
      <c r="V633" s="95">
        <v>21171370</v>
      </c>
      <c r="W633" s="95">
        <v>800</v>
      </c>
      <c r="X633" s="95">
        <v>2952576</v>
      </c>
      <c r="Y633" s="95">
        <v>691</v>
      </c>
      <c r="Z633" s="95">
        <v>2869234</v>
      </c>
      <c r="AA633" s="95">
        <v>5497</v>
      </c>
      <c r="AB633" s="95">
        <v>25764253</v>
      </c>
      <c r="AC633" s="95">
        <v>5280</v>
      </c>
      <c r="AD633" s="95">
        <v>23730680</v>
      </c>
      <c r="AE633" s="95">
        <v>827</v>
      </c>
      <c r="AF633" s="95">
        <v>3070983</v>
      </c>
      <c r="AG633" s="95">
        <v>723</v>
      </c>
      <c r="AH633" s="95">
        <v>3575358</v>
      </c>
      <c r="AI633" s="95">
        <v>5614</v>
      </c>
      <c r="AJ633" s="95">
        <v>25936207.52</v>
      </c>
      <c r="AK633" s="95">
        <v>5388</v>
      </c>
      <c r="AL633" s="95">
        <v>24651524.800000001</v>
      </c>
      <c r="AM633" s="95">
        <v>845</v>
      </c>
      <c r="AN633" s="95">
        <v>3261356.65</v>
      </c>
      <c r="AO633" s="95">
        <v>739</v>
      </c>
      <c r="AP633" s="95">
        <v>4045814.54</v>
      </c>
      <c r="AQ633" s="72">
        <v>385.6</v>
      </c>
      <c r="AR633" s="72">
        <v>297.95</v>
      </c>
      <c r="AS633" s="72">
        <v>683.55</v>
      </c>
      <c r="AT633" s="95">
        <v>27156803</v>
      </c>
      <c r="AU633" s="95">
        <v>20104310</v>
      </c>
      <c r="AV633" s="95">
        <v>5869</v>
      </c>
      <c r="AW633" s="95">
        <v>5623</v>
      </c>
      <c r="AX633" s="72">
        <v>372.25</v>
      </c>
      <c r="AY633" s="72">
        <v>308.14</v>
      </c>
      <c r="AZ633" s="72">
        <v>680.39</v>
      </c>
      <c r="BA633" s="95">
        <v>26967280</v>
      </c>
      <c r="BB633" s="95">
        <v>21361208</v>
      </c>
      <c r="BC633" s="95">
        <v>6037</v>
      </c>
      <c r="BD633" s="95">
        <v>5777</v>
      </c>
      <c r="BE633" s="72">
        <v>396.21</v>
      </c>
      <c r="BF633" s="72">
        <v>341.87</v>
      </c>
      <c r="BG633" s="72">
        <v>738.08</v>
      </c>
      <c r="BH633" s="95">
        <v>29264106</v>
      </c>
      <c r="BI633" s="95">
        <v>24040604</v>
      </c>
      <c r="BJ633" s="95">
        <v>6155</v>
      </c>
      <c r="BK633" s="95">
        <v>5860</v>
      </c>
      <c r="BL633" s="72">
        <v>379.97</v>
      </c>
      <c r="BM633" s="72">
        <v>379.06</v>
      </c>
      <c r="BN633" s="72">
        <v>759.03</v>
      </c>
      <c r="BO633" s="95">
        <v>28835236</v>
      </c>
      <c r="BP633" s="95">
        <v>27306038</v>
      </c>
      <c r="BQ633" s="95">
        <v>6324</v>
      </c>
      <c r="BR633" s="95">
        <v>6003</v>
      </c>
      <c r="BS633" s="72">
        <v>376.7</v>
      </c>
      <c r="BT633" s="72">
        <v>390.31</v>
      </c>
      <c r="BU633" s="72">
        <v>767.01</v>
      </c>
      <c r="BV633" s="95">
        <v>29197564.170000002</v>
      </c>
      <c r="BW633" s="95">
        <v>28697339.34</v>
      </c>
      <c r="BX633" s="95">
        <v>6459</v>
      </c>
      <c r="BY633" s="95">
        <v>6127</v>
      </c>
      <c r="BZ633" s="95">
        <v>5752</v>
      </c>
      <c r="CA633" s="95">
        <v>5911</v>
      </c>
      <c r="CB633" s="95">
        <v>6013</v>
      </c>
      <c r="CC633" s="95">
        <v>6172</v>
      </c>
      <c r="CD633" s="95">
        <v>6297</v>
      </c>
      <c r="CE633" s="72">
        <v>650.75523149000003</v>
      </c>
      <c r="CF633" s="72">
        <v>676.59346364999999</v>
      </c>
      <c r="CG633" s="72">
        <v>712.40329333</v>
      </c>
      <c r="CH633" s="72">
        <v>716.50152150999998</v>
      </c>
      <c r="CI633" s="72">
        <v>731.52548966999996</v>
      </c>
      <c r="CJ633" s="96">
        <v>1.0503949364</v>
      </c>
      <c r="CK633" s="96">
        <v>1.0056112519</v>
      </c>
      <c r="CL633" s="96">
        <v>1.0360423750000001</v>
      </c>
      <c r="CM633" s="96">
        <v>1.0593557406</v>
      </c>
      <c r="CN633" s="96">
        <v>1.0485075515</v>
      </c>
      <c r="CO633" s="96">
        <v>0.97262324519999999</v>
      </c>
      <c r="CP633" s="96">
        <v>1.0692551058999999</v>
      </c>
      <c r="CQ633" s="96">
        <v>0.99584056389999998</v>
      </c>
      <c r="CR633" s="96">
        <v>1.0737210272</v>
      </c>
      <c r="CS633" s="95">
        <v>5405</v>
      </c>
      <c r="CT633" s="95">
        <v>5579</v>
      </c>
      <c r="CU633" s="95">
        <v>5707</v>
      </c>
      <c r="CV633" s="95">
        <v>5821</v>
      </c>
      <c r="CW633" s="95">
        <v>5936</v>
      </c>
      <c r="CX633" s="96">
        <v>0.95232174400000003</v>
      </c>
      <c r="CY633" s="96">
        <v>0.97079492300000003</v>
      </c>
      <c r="CZ633" s="96">
        <v>0.98713694900000004</v>
      </c>
      <c r="DA633" s="96">
        <v>0.97679991899999996</v>
      </c>
      <c r="DB633" s="96">
        <v>0.97477750699999999</v>
      </c>
      <c r="DC633">
        <v>2013</v>
      </c>
      <c r="DD633" s="6">
        <v>5878</v>
      </c>
      <c r="DE633" s="96">
        <v>2.5089521000000001E-3</v>
      </c>
      <c r="DF633" s="72">
        <v>822.54</v>
      </c>
      <c r="DG633" s="96">
        <v>1</v>
      </c>
      <c r="DH633" s="72">
        <v>822.54</v>
      </c>
      <c r="DI633" s="72">
        <v>882.98168098999997</v>
      </c>
      <c r="DJ633" s="96">
        <v>1</v>
      </c>
      <c r="DK633" s="72">
        <v>822.54</v>
      </c>
      <c r="DL633" s="96">
        <v>1</v>
      </c>
      <c r="DM633" s="72">
        <v>822.54</v>
      </c>
      <c r="DN633" s="96">
        <v>1</v>
      </c>
      <c r="DO633" s="96">
        <v>1.0206E-2</v>
      </c>
      <c r="DP633" s="72">
        <v>8.39</v>
      </c>
      <c r="DQ633" s="72">
        <v>814.15</v>
      </c>
      <c r="DR633" t="s">
        <v>502</v>
      </c>
      <c r="DT633" t="s">
        <v>485</v>
      </c>
    </row>
    <row r="634" spans="1:124" x14ac:dyDescent="0.3">
      <c r="A634" t="s">
        <v>307</v>
      </c>
      <c r="B634">
        <v>14410</v>
      </c>
      <c r="C634" s="95">
        <v>1502</v>
      </c>
      <c r="D634" s="95">
        <v>5963172</v>
      </c>
      <c r="E634" s="95">
        <v>1471</v>
      </c>
      <c r="F634" s="95">
        <v>5361392</v>
      </c>
      <c r="G634" s="95">
        <v>229</v>
      </c>
      <c r="H634" s="95">
        <v>485019</v>
      </c>
      <c r="I634" s="95">
        <v>216</v>
      </c>
      <c r="J634" s="95">
        <v>683096</v>
      </c>
      <c r="K634" s="95">
        <v>1474</v>
      </c>
      <c r="L634" s="95">
        <v>6140239</v>
      </c>
      <c r="M634" s="95">
        <v>1443</v>
      </c>
      <c r="N634" s="95">
        <v>5455622</v>
      </c>
      <c r="O634" s="95">
        <v>233</v>
      </c>
      <c r="P634" s="95">
        <v>564299</v>
      </c>
      <c r="Q634" s="95">
        <v>217</v>
      </c>
      <c r="R634" s="95">
        <v>757644</v>
      </c>
      <c r="S634" s="95">
        <v>1452</v>
      </c>
      <c r="T634" s="95">
        <v>6707344</v>
      </c>
      <c r="U634" s="95">
        <v>1421</v>
      </c>
      <c r="V634" s="95">
        <v>5043034</v>
      </c>
      <c r="W634" s="95">
        <v>242</v>
      </c>
      <c r="X634" s="95">
        <v>699760</v>
      </c>
      <c r="Y634" s="95">
        <v>225</v>
      </c>
      <c r="Z634" s="95">
        <v>800002</v>
      </c>
      <c r="AA634" s="95">
        <v>1458</v>
      </c>
      <c r="AB634" s="95">
        <v>6207504</v>
      </c>
      <c r="AC634" s="95">
        <v>1425</v>
      </c>
      <c r="AD634" s="95">
        <v>5167395</v>
      </c>
      <c r="AE634" s="95">
        <v>246</v>
      </c>
      <c r="AF634" s="95">
        <v>848341</v>
      </c>
      <c r="AG634" s="95">
        <v>229</v>
      </c>
      <c r="AH634" s="95">
        <v>945831</v>
      </c>
      <c r="AI634" s="95">
        <v>1479</v>
      </c>
      <c r="AJ634" s="95">
        <v>6461688</v>
      </c>
      <c r="AK634" s="95">
        <v>1440</v>
      </c>
      <c r="AL634" s="95">
        <v>5765183.7800000003</v>
      </c>
      <c r="AM634" s="95">
        <v>244</v>
      </c>
      <c r="AN634" s="95">
        <v>905141.5</v>
      </c>
      <c r="AO634" s="95">
        <v>230</v>
      </c>
      <c r="AP634" s="95">
        <v>1074586.46</v>
      </c>
      <c r="AQ634" s="72">
        <v>310.43</v>
      </c>
      <c r="AR634" s="72">
        <v>298.58</v>
      </c>
      <c r="AS634" s="72">
        <v>609.01</v>
      </c>
      <c r="AT634" s="95">
        <v>6448191</v>
      </c>
      <c r="AU634" s="95">
        <v>6044488</v>
      </c>
      <c r="AV634" s="95">
        <v>1731</v>
      </c>
      <c r="AW634" s="95">
        <v>1687</v>
      </c>
      <c r="AX634" s="72">
        <v>327.31</v>
      </c>
      <c r="AY634" s="72">
        <v>311.91000000000003</v>
      </c>
      <c r="AZ634" s="72">
        <v>639.22</v>
      </c>
      <c r="BA634" s="95">
        <v>6704538</v>
      </c>
      <c r="BB634" s="95">
        <v>6213266</v>
      </c>
      <c r="BC634" s="95">
        <v>1707</v>
      </c>
      <c r="BD634" s="95">
        <v>1660</v>
      </c>
      <c r="BE634" s="72">
        <v>364.38</v>
      </c>
      <c r="BF634" s="72">
        <v>295.82</v>
      </c>
      <c r="BG634" s="72">
        <v>660.2</v>
      </c>
      <c r="BH634" s="95">
        <v>7407104</v>
      </c>
      <c r="BI634" s="95">
        <v>5843036</v>
      </c>
      <c r="BJ634" s="95">
        <v>1694</v>
      </c>
      <c r="BK634" s="95">
        <v>1646</v>
      </c>
      <c r="BL634" s="72">
        <v>345.06</v>
      </c>
      <c r="BM634" s="72">
        <v>308</v>
      </c>
      <c r="BN634" s="72">
        <v>653.05999999999995</v>
      </c>
      <c r="BO634" s="95">
        <v>7055845</v>
      </c>
      <c r="BP634" s="95">
        <v>6113226</v>
      </c>
      <c r="BQ634" s="95">
        <v>1704</v>
      </c>
      <c r="BR634" s="95">
        <v>1654</v>
      </c>
      <c r="BS634" s="72">
        <v>356.3</v>
      </c>
      <c r="BT634" s="72">
        <v>341.31</v>
      </c>
      <c r="BU634" s="72">
        <v>697.61</v>
      </c>
      <c r="BV634" s="95">
        <v>7366829.5</v>
      </c>
      <c r="BW634" s="95">
        <v>6839770.2400000002</v>
      </c>
      <c r="BX634" s="95">
        <v>1723</v>
      </c>
      <c r="BY634" s="95">
        <v>1670</v>
      </c>
      <c r="BZ634" s="95">
        <v>1710</v>
      </c>
      <c r="CA634" s="95">
        <v>1684</v>
      </c>
      <c r="CB634" s="95">
        <v>1671</v>
      </c>
      <c r="CC634" s="95">
        <v>1680</v>
      </c>
      <c r="CD634" s="95">
        <v>1697</v>
      </c>
      <c r="CE634" s="72">
        <v>650.75523149000003</v>
      </c>
      <c r="CF634" s="72">
        <v>676.59346364999999</v>
      </c>
      <c r="CG634" s="72">
        <v>712.40329333</v>
      </c>
      <c r="CH634" s="72">
        <v>716.50152150999998</v>
      </c>
      <c r="CI634" s="72">
        <v>731.52548966999996</v>
      </c>
      <c r="CJ634" s="96">
        <v>0.93585110120000004</v>
      </c>
      <c r="CK634" s="96">
        <v>0.94476230459999999</v>
      </c>
      <c r="CL634" s="96">
        <v>0.92672227399999996</v>
      </c>
      <c r="CM634" s="96">
        <v>0.91145654320000002</v>
      </c>
      <c r="CN634" s="96">
        <v>0.95363730980000005</v>
      </c>
      <c r="CO634" s="96">
        <v>0.97695596039999999</v>
      </c>
      <c r="CP634" s="96">
        <v>0.95652817980000004</v>
      </c>
      <c r="CQ634" s="96">
        <v>0.99584056389999998</v>
      </c>
      <c r="CR634" s="96">
        <v>0.96052327839999996</v>
      </c>
      <c r="CS634" s="95">
        <v>1694</v>
      </c>
      <c r="CT634" s="95">
        <v>1675</v>
      </c>
      <c r="CU634" s="95">
        <v>1659</v>
      </c>
      <c r="CV634" s="95">
        <v>1677</v>
      </c>
      <c r="CW634" s="95">
        <v>1700</v>
      </c>
      <c r="CX634" s="96">
        <v>0.96136097399999998</v>
      </c>
      <c r="CY634" s="96">
        <v>0.96290471700000002</v>
      </c>
      <c r="CZ634" s="96">
        <v>1.0013157029999999</v>
      </c>
      <c r="DA634" s="96">
        <v>0.96838185600000004</v>
      </c>
      <c r="DB634" s="96">
        <v>0.99102637199999999</v>
      </c>
      <c r="DC634">
        <v>2013</v>
      </c>
      <c r="DD634" s="6">
        <v>1663.4</v>
      </c>
      <c r="DE634" s="96">
        <v>3.4192064999999999E-3</v>
      </c>
      <c r="DF634" s="72">
        <v>735.15</v>
      </c>
      <c r="DG634" s="96">
        <v>1</v>
      </c>
      <c r="DH634" s="72">
        <v>735.15</v>
      </c>
      <c r="DI634" s="72">
        <v>706.55820955000002</v>
      </c>
      <c r="DJ634" s="96">
        <v>1</v>
      </c>
      <c r="DK634" s="72">
        <v>735.15</v>
      </c>
      <c r="DL634" s="96">
        <v>1</v>
      </c>
      <c r="DM634" s="72">
        <v>735.15</v>
      </c>
      <c r="DN634" s="96">
        <v>1</v>
      </c>
      <c r="DO634" s="96">
        <v>8.0280000000000004E-3</v>
      </c>
      <c r="DP634" s="72">
        <v>5.9</v>
      </c>
      <c r="DQ634" s="72">
        <v>729.25</v>
      </c>
      <c r="DR634" t="s">
        <v>307</v>
      </c>
      <c r="DT634" t="s">
        <v>485</v>
      </c>
    </row>
    <row r="635" spans="1:124" x14ac:dyDescent="0.3">
      <c r="A635" t="s">
        <v>390</v>
      </c>
      <c r="B635">
        <v>14420</v>
      </c>
      <c r="C635" s="95">
        <v>3544</v>
      </c>
      <c r="D635" s="95">
        <v>11903953</v>
      </c>
      <c r="E635" s="95">
        <v>3457</v>
      </c>
      <c r="F635" s="95">
        <v>11197100</v>
      </c>
      <c r="G635" s="95">
        <v>427</v>
      </c>
      <c r="H635" s="95">
        <v>1060810</v>
      </c>
      <c r="I635" s="95">
        <v>379</v>
      </c>
      <c r="J635" s="95">
        <v>1169092</v>
      </c>
      <c r="K635" s="95">
        <v>3430</v>
      </c>
      <c r="L635" s="95">
        <v>11985397</v>
      </c>
      <c r="M635" s="95">
        <v>3337</v>
      </c>
      <c r="N635" s="95">
        <v>10824388</v>
      </c>
      <c r="O635" s="95">
        <v>424</v>
      </c>
      <c r="P635" s="95">
        <v>974357</v>
      </c>
      <c r="Q635" s="95">
        <v>377</v>
      </c>
      <c r="R635" s="95">
        <v>1264532</v>
      </c>
      <c r="S635" s="95">
        <v>3366</v>
      </c>
      <c r="T635" s="95">
        <v>11249890</v>
      </c>
      <c r="U635" s="95">
        <v>3262</v>
      </c>
      <c r="V635" s="95">
        <v>11362502</v>
      </c>
      <c r="W635" s="95">
        <v>416</v>
      </c>
      <c r="X635" s="95">
        <v>1301290</v>
      </c>
      <c r="Y635" s="95">
        <v>376</v>
      </c>
      <c r="Z635" s="95">
        <v>1333263</v>
      </c>
      <c r="AA635" s="95">
        <v>3373</v>
      </c>
      <c r="AB635" s="95">
        <v>10443131</v>
      </c>
      <c r="AC635" s="95">
        <v>3274</v>
      </c>
      <c r="AD635" s="95">
        <v>12126602</v>
      </c>
      <c r="AE635" s="95">
        <v>443</v>
      </c>
      <c r="AF635" s="95">
        <v>1092766</v>
      </c>
      <c r="AG635" s="95">
        <v>399</v>
      </c>
      <c r="AH635" s="95">
        <v>1431307</v>
      </c>
      <c r="AI635" s="95">
        <v>3419</v>
      </c>
      <c r="AJ635" s="95">
        <v>11746002.060000001</v>
      </c>
      <c r="AK635" s="95">
        <v>3314</v>
      </c>
      <c r="AL635" s="95">
        <v>12017664.310000001</v>
      </c>
      <c r="AM635" s="95">
        <v>452</v>
      </c>
      <c r="AN635" s="95">
        <v>1191224.07</v>
      </c>
      <c r="AO635" s="95">
        <v>420</v>
      </c>
      <c r="AP635" s="95">
        <v>1635249.72</v>
      </c>
      <c r="AQ635" s="72">
        <v>272.07</v>
      </c>
      <c r="AR635" s="72">
        <v>268.64</v>
      </c>
      <c r="AS635" s="72">
        <v>540.71</v>
      </c>
      <c r="AT635" s="95">
        <v>12964763</v>
      </c>
      <c r="AU635" s="95">
        <v>12366192</v>
      </c>
      <c r="AV635" s="95">
        <v>3971</v>
      </c>
      <c r="AW635" s="95">
        <v>3836</v>
      </c>
      <c r="AX635" s="72">
        <v>280.22000000000003</v>
      </c>
      <c r="AY635" s="72">
        <v>271.25</v>
      </c>
      <c r="AZ635" s="72">
        <v>551.47</v>
      </c>
      <c r="BA635" s="95">
        <v>12959754</v>
      </c>
      <c r="BB635" s="95">
        <v>12088920</v>
      </c>
      <c r="BC635" s="95">
        <v>3854</v>
      </c>
      <c r="BD635" s="95">
        <v>3714</v>
      </c>
      <c r="BE635" s="72">
        <v>276.56</v>
      </c>
      <c r="BF635" s="72">
        <v>290.81</v>
      </c>
      <c r="BG635" s="72">
        <v>567.37</v>
      </c>
      <c r="BH635" s="95">
        <v>12551180</v>
      </c>
      <c r="BI635" s="95">
        <v>12695765</v>
      </c>
      <c r="BJ635" s="95">
        <v>3782</v>
      </c>
      <c r="BK635" s="95">
        <v>3638</v>
      </c>
      <c r="BL635" s="72">
        <v>251.92</v>
      </c>
      <c r="BM635" s="72">
        <v>307.60000000000002</v>
      </c>
      <c r="BN635" s="72">
        <v>559.52</v>
      </c>
      <c r="BO635" s="95">
        <v>11535897</v>
      </c>
      <c r="BP635" s="95">
        <v>13557909</v>
      </c>
      <c r="BQ635" s="95">
        <v>3816</v>
      </c>
      <c r="BR635" s="95">
        <v>3673</v>
      </c>
      <c r="BS635" s="72">
        <v>278.51</v>
      </c>
      <c r="BT635" s="72">
        <v>304.7</v>
      </c>
      <c r="BU635" s="72">
        <v>583.21</v>
      </c>
      <c r="BV635" s="95">
        <v>12937226.130000001</v>
      </c>
      <c r="BW635" s="95">
        <v>13652914.029999999</v>
      </c>
      <c r="BX635" s="95">
        <v>3871</v>
      </c>
      <c r="BY635" s="95">
        <v>3734</v>
      </c>
      <c r="BZ635" s="95">
        <v>3907</v>
      </c>
      <c r="CA635" s="95">
        <v>3786</v>
      </c>
      <c r="CB635" s="95">
        <v>3713</v>
      </c>
      <c r="CC635" s="95">
        <v>3748</v>
      </c>
      <c r="CD635" s="95">
        <v>3804</v>
      </c>
      <c r="CE635" s="72">
        <v>650.75523149000003</v>
      </c>
      <c r="CF635" s="72">
        <v>676.59346364999999</v>
      </c>
      <c r="CG635" s="72">
        <v>712.40329333</v>
      </c>
      <c r="CH635" s="72">
        <v>716.50152150999998</v>
      </c>
      <c r="CI635" s="72">
        <v>731.52548966999996</v>
      </c>
      <c r="CJ635" s="96">
        <v>0.83089612469999996</v>
      </c>
      <c r="CK635" s="96">
        <v>0.81506847110000002</v>
      </c>
      <c r="CL635" s="96">
        <v>0.79641686850000004</v>
      </c>
      <c r="CM635" s="96">
        <v>0.78090552940000002</v>
      </c>
      <c r="CN635" s="96">
        <v>0.7972517817</v>
      </c>
      <c r="CO635" s="96">
        <v>0.94308697929999996</v>
      </c>
      <c r="CP635" s="96">
        <v>0.85263371539999999</v>
      </c>
      <c r="CQ635" s="96">
        <v>0.99584056389999998</v>
      </c>
      <c r="CR635" s="96">
        <v>0.85619488160000001</v>
      </c>
      <c r="CS635" s="95">
        <v>3598</v>
      </c>
      <c r="CT635" s="95">
        <v>3502</v>
      </c>
      <c r="CU635" s="95">
        <v>3456</v>
      </c>
      <c r="CV635" s="95">
        <v>3505</v>
      </c>
      <c r="CW635" s="95">
        <v>3602</v>
      </c>
      <c r="CX635" s="96">
        <v>0.94712065700000003</v>
      </c>
      <c r="CY635" s="96">
        <v>0.92618413399999999</v>
      </c>
      <c r="CZ635" s="96">
        <v>0.94681126000000004</v>
      </c>
      <c r="DA635" s="96">
        <v>0.95197109400000002</v>
      </c>
      <c r="DB635" s="96">
        <v>0.94327316900000002</v>
      </c>
      <c r="DC635">
        <v>2013</v>
      </c>
      <c r="DD635" s="6">
        <v>3719</v>
      </c>
      <c r="DE635" s="96">
        <v>4.4316935999999998E-3</v>
      </c>
      <c r="DF635" s="72">
        <v>654.64</v>
      </c>
      <c r="DG635" s="96">
        <v>1</v>
      </c>
      <c r="DH635" s="72">
        <v>654.64</v>
      </c>
      <c r="DI635" s="72">
        <v>706.55820955000002</v>
      </c>
      <c r="DJ635" s="96">
        <v>1</v>
      </c>
      <c r="DK635" s="72">
        <v>654.64</v>
      </c>
      <c r="DL635" s="96">
        <v>1</v>
      </c>
      <c r="DM635" s="72">
        <v>654.64</v>
      </c>
      <c r="DN635" s="96">
        <v>1</v>
      </c>
      <c r="DO635" s="96">
        <v>1.46E-2</v>
      </c>
      <c r="DP635" s="72">
        <v>9.56</v>
      </c>
      <c r="DQ635" s="72">
        <v>645.08000000000004</v>
      </c>
      <c r="DR635" t="s">
        <v>390</v>
      </c>
      <c r="DT635" t="s">
        <v>485</v>
      </c>
    </row>
    <row r="636" spans="1:124" x14ac:dyDescent="0.3">
      <c r="A636" t="s">
        <v>503</v>
      </c>
      <c r="B636">
        <v>14421</v>
      </c>
      <c r="C636" s="95">
        <v>719</v>
      </c>
      <c r="D636" s="95">
        <v>3558448</v>
      </c>
      <c r="E636" s="95">
        <v>715</v>
      </c>
      <c r="F636" s="95">
        <v>2559680</v>
      </c>
      <c r="G636" s="95">
        <v>172</v>
      </c>
      <c r="H636" s="95">
        <v>580327</v>
      </c>
      <c r="I636" s="95">
        <v>166</v>
      </c>
      <c r="J636" s="95">
        <v>772682</v>
      </c>
      <c r="K636" s="95">
        <v>709</v>
      </c>
      <c r="L636" s="95">
        <v>3553235</v>
      </c>
      <c r="M636" s="95">
        <v>705</v>
      </c>
      <c r="N636" s="95">
        <v>2618399</v>
      </c>
      <c r="O636" s="95">
        <v>172</v>
      </c>
      <c r="P636" s="95">
        <v>496106</v>
      </c>
      <c r="Q636" s="95">
        <v>163</v>
      </c>
      <c r="R636" s="95">
        <v>714810</v>
      </c>
      <c r="S636" s="95">
        <v>715</v>
      </c>
      <c r="T636" s="95">
        <v>3498765</v>
      </c>
      <c r="U636" s="95">
        <v>706</v>
      </c>
      <c r="V636" s="95">
        <v>2699923</v>
      </c>
      <c r="W636" s="95">
        <v>183</v>
      </c>
      <c r="X636" s="95">
        <v>701781</v>
      </c>
      <c r="Y636" s="95">
        <v>173</v>
      </c>
      <c r="Z636" s="95">
        <v>833676</v>
      </c>
      <c r="AA636" s="95">
        <v>718</v>
      </c>
      <c r="AB636" s="95">
        <v>3605155</v>
      </c>
      <c r="AC636" s="95">
        <v>709</v>
      </c>
      <c r="AD636" s="95">
        <v>2496989</v>
      </c>
      <c r="AE636" s="95">
        <v>175</v>
      </c>
      <c r="AF636" s="95">
        <v>649394</v>
      </c>
      <c r="AG636" s="95">
        <v>165</v>
      </c>
      <c r="AH636" s="95">
        <v>785029</v>
      </c>
      <c r="AI636" s="95">
        <v>724</v>
      </c>
      <c r="AJ636" s="95">
        <v>3343516.99</v>
      </c>
      <c r="AK636" s="95">
        <v>713</v>
      </c>
      <c r="AL636" s="95">
        <v>2559954.8199999998</v>
      </c>
      <c r="AM636" s="95">
        <v>193</v>
      </c>
      <c r="AN636" s="95">
        <v>427075</v>
      </c>
      <c r="AO636" s="95">
        <v>181</v>
      </c>
      <c r="AP636" s="95">
        <v>808178</v>
      </c>
      <c r="AQ636" s="72">
        <v>387.09</v>
      </c>
      <c r="AR636" s="72">
        <v>315.20999999999998</v>
      </c>
      <c r="AS636" s="72">
        <v>702.3</v>
      </c>
      <c r="AT636" s="95">
        <v>4138775</v>
      </c>
      <c r="AU636" s="95">
        <v>3332362</v>
      </c>
      <c r="AV636" s="95">
        <v>891</v>
      </c>
      <c r="AW636" s="95">
        <v>881</v>
      </c>
      <c r="AX636" s="72">
        <v>383.03</v>
      </c>
      <c r="AY636" s="72">
        <v>320.01</v>
      </c>
      <c r="AZ636" s="72">
        <v>703.04</v>
      </c>
      <c r="BA636" s="95">
        <v>4049341</v>
      </c>
      <c r="BB636" s="95">
        <v>3333209</v>
      </c>
      <c r="BC636" s="95">
        <v>881</v>
      </c>
      <c r="BD636" s="95">
        <v>868</v>
      </c>
      <c r="BE636" s="72">
        <v>389.81</v>
      </c>
      <c r="BF636" s="72">
        <v>335</v>
      </c>
      <c r="BG636" s="72">
        <v>724.81</v>
      </c>
      <c r="BH636" s="95">
        <v>4200546</v>
      </c>
      <c r="BI636" s="95">
        <v>3533599</v>
      </c>
      <c r="BJ636" s="95">
        <v>898</v>
      </c>
      <c r="BK636" s="95">
        <v>879</v>
      </c>
      <c r="BL636" s="72">
        <v>397.03</v>
      </c>
      <c r="BM636" s="72">
        <v>312.93</v>
      </c>
      <c r="BN636" s="72">
        <v>709.96</v>
      </c>
      <c r="BO636" s="95">
        <v>4254549</v>
      </c>
      <c r="BP636" s="95">
        <v>3282018</v>
      </c>
      <c r="BQ636" s="95">
        <v>893</v>
      </c>
      <c r="BR636" s="95">
        <v>874</v>
      </c>
      <c r="BS636" s="72">
        <v>342.66</v>
      </c>
      <c r="BT636" s="72">
        <v>313.95999999999998</v>
      </c>
      <c r="BU636" s="72">
        <v>656.62</v>
      </c>
      <c r="BV636" s="95">
        <v>3770591.99</v>
      </c>
      <c r="BW636" s="95">
        <v>3368132.82</v>
      </c>
      <c r="BX636" s="95">
        <v>917</v>
      </c>
      <c r="BY636" s="95">
        <v>894</v>
      </c>
      <c r="BZ636" s="95">
        <v>886</v>
      </c>
      <c r="CA636" s="95">
        <v>875</v>
      </c>
      <c r="CB636" s="95">
        <v>889</v>
      </c>
      <c r="CC636" s="95">
        <v>884</v>
      </c>
      <c r="CD636" s="95">
        <v>906</v>
      </c>
      <c r="CE636" s="72">
        <v>650.75523149000003</v>
      </c>
      <c r="CF636" s="72">
        <v>676.59346364999999</v>
      </c>
      <c r="CG636" s="72">
        <v>712.40329333</v>
      </c>
      <c r="CH636" s="72">
        <v>716.50152150999998</v>
      </c>
      <c r="CI636" s="72">
        <v>731.52548966999996</v>
      </c>
      <c r="CJ636" s="96">
        <v>1.0792076129999999</v>
      </c>
      <c r="CK636" s="96">
        <v>1.0390877798</v>
      </c>
      <c r="CL636" s="96">
        <v>1.0174152854</v>
      </c>
      <c r="CM636" s="96">
        <v>0.99087019170000001</v>
      </c>
      <c r="CN636" s="96">
        <v>0.89760371890000001</v>
      </c>
      <c r="CO636" s="96">
        <v>1.0547962694999999</v>
      </c>
      <c r="CP636" s="96">
        <v>0.95263601779999996</v>
      </c>
      <c r="CQ636" s="96">
        <v>0.99584056389999998</v>
      </c>
      <c r="CR636" s="96">
        <v>0.95661486019999997</v>
      </c>
      <c r="CS636" s="95">
        <v>982</v>
      </c>
      <c r="CT636" s="95">
        <v>974</v>
      </c>
      <c r="CU636" s="95">
        <v>979</v>
      </c>
      <c r="CV636" s="95">
        <v>981</v>
      </c>
      <c r="CW636" s="95">
        <v>997</v>
      </c>
      <c r="CX636" s="96">
        <v>1.016862291</v>
      </c>
      <c r="CY636" s="96">
        <v>1.076725361</v>
      </c>
      <c r="CZ636" s="96">
        <v>1.047433807</v>
      </c>
      <c r="DA636" s="96">
        <v>1.057943912</v>
      </c>
      <c r="DB636" s="96">
        <v>1.0748687320000001</v>
      </c>
      <c r="DC636">
        <v>2013</v>
      </c>
      <c r="DD636" s="6">
        <v>879.2</v>
      </c>
      <c r="DE636" s="96">
        <v>1.4295149999999999E-3</v>
      </c>
      <c r="DF636" s="72">
        <v>733.62</v>
      </c>
      <c r="DG636" s="96">
        <v>1</v>
      </c>
      <c r="DH636" s="72">
        <v>733.62</v>
      </c>
      <c r="DI636" s="72">
        <v>706.55820955000002</v>
      </c>
      <c r="DJ636" s="96">
        <v>0.93765665359999995</v>
      </c>
      <c r="DK636" s="72">
        <v>731.93287741999995</v>
      </c>
      <c r="DL636" s="96">
        <v>0.99899492869999995</v>
      </c>
      <c r="DM636" s="72">
        <v>731.19723273</v>
      </c>
      <c r="DN636" s="96">
        <v>1</v>
      </c>
      <c r="DO636" s="96">
        <v>3.1640000000000001E-3</v>
      </c>
      <c r="DP636" s="72">
        <v>2.31</v>
      </c>
      <c r="DQ636" s="72">
        <v>728.89</v>
      </c>
      <c r="DR636" t="s">
        <v>503</v>
      </c>
      <c r="DT636" t="s">
        <v>485</v>
      </c>
    </row>
    <row r="637" spans="1:124" x14ac:dyDescent="0.3">
      <c r="A637" t="s">
        <v>504</v>
      </c>
      <c r="B637">
        <v>14440</v>
      </c>
      <c r="C637" s="95">
        <v>1237</v>
      </c>
      <c r="D637" s="95">
        <v>5215288</v>
      </c>
      <c r="E637" s="95">
        <v>1202</v>
      </c>
      <c r="F637" s="95">
        <v>3839487</v>
      </c>
      <c r="G637" s="95">
        <v>149</v>
      </c>
      <c r="H637" s="95">
        <v>321954</v>
      </c>
      <c r="I637" s="95">
        <v>133</v>
      </c>
      <c r="J637" s="95">
        <v>413314</v>
      </c>
      <c r="K637" s="95">
        <v>1250</v>
      </c>
      <c r="L637" s="95">
        <v>4905220</v>
      </c>
      <c r="M637" s="95">
        <v>1213</v>
      </c>
      <c r="N637" s="95">
        <v>4102023</v>
      </c>
      <c r="O637" s="95">
        <v>146</v>
      </c>
      <c r="P637" s="95">
        <v>461460</v>
      </c>
      <c r="Q637" s="95">
        <v>129</v>
      </c>
      <c r="R637" s="95">
        <v>418000</v>
      </c>
      <c r="S637" s="95">
        <v>1262</v>
      </c>
      <c r="T637" s="95">
        <v>4706957</v>
      </c>
      <c r="U637" s="95">
        <v>1213</v>
      </c>
      <c r="V637" s="95">
        <v>4513955</v>
      </c>
      <c r="W637" s="95">
        <v>147</v>
      </c>
      <c r="X637" s="95">
        <v>352529</v>
      </c>
      <c r="Y637" s="95">
        <v>130</v>
      </c>
      <c r="Z637" s="95">
        <v>473203</v>
      </c>
      <c r="AA637" s="95">
        <v>1243</v>
      </c>
      <c r="AB637" s="95">
        <v>4662197</v>
      </c>
      <c r="AC637" s="95">
        <v>1187</v>
      </c>
      <c r="AD637" s="95">
        <v>4872248</v>
      </c>
      <c r="AE637" s="95">
        <v>146</v>
      </c>
      <c r="AF637" s="95">
        <v>307644</v>
      </c>
      <c r="AG637" s="95">
        <v>129</v>
      </c>
      <c r="AH637" s="95">
        <v>489213</v>
      </c>
      <c r="AI637" s="95">
        <v>1261</v>
      </c>
      <c r="AJ637" s="95">
        <v>3850149.3</v>
      </c>
      <c r="AK637" s="95">
        <v>1201</v>
      </c>
      <c r="AL637" s="95">
        <v>4647991.53</v>
      </c>
      <c r="AM637" s="95">
        <v>152</v>
      </c>
      <c r="AN637" s="95">
        <v>318392</v>
      </c>
      <c r="AO637" s="95">
        <v>137</v>
      </c>
      <c r="AP637" s="95">
        <v>493759</v>
      </c>
      <c r="AQ637" s="72">
        <v>332.93</v>
      </c>
      <c r="AR637" s="72">
        <v>265.47000000000003</v>
      </c>
      <c r="AS637" s="72">
        <v>598.4</v>
      </c>
      <c r="AT637" s="95">
        <v>5537242</v>
      </c>
      <c r="AU637" s="95">
        <v>4252801</v>
      </c>
      <c r="AV637" s="95">
        <v>1386</v>
      </c>
      <c r="AW637" s="95">
        <v>1335</v>
      </c>
      <c r="AX637" s="72">
        <v>320.36</v>
      </c>
      <c r="AY637" s="72">
        <v>280.68</v>
      </c>
      <c r="AZ637" s="72">
        <v>601.04</v>
      </c>
      <c r="BA637" s="95">
        <v>5366680</v>
      </c>
      <c r="BB637" s="95">
        <v>4520023</v>
      </c>
      <c r="BC637" s="95">
        <v>1396</v>
      </c>
      <c r="BD637" s="95">
        <v>1342</v>
      </c>
      <c r="BE637" s="72">
        <v>299.24</v>
      </c>
      <c r="BF637" s="72">
        <v>309.45</v>
      </c>
      <c r="BG637" s="72">
        <v>608.69000000000005</v>
      </c>
      <c r="BH637" s="95">
        <v>5059486</v>
      </c>
      <c r="BI637" s="95">
        <v>4987158</v>
      </c>
      <c r="BJ637" s="95">
        <v>1409</v>
      </c>
      <c r="BK637" s="95">
        <v>1343</v>
      </c>
      <c r="BL637" s="72">
        <v>298.17</v>
      </c>
      <c r="BM637" s="72">
        <v>339.5</v>
      </c>
      <c r="BN637" s="72">
        <v>637.66999999999996</v>
      </c>
      <c r="BO637" s="95">
        <v>4969841</v>
      </c>
      <c r="BP637" s="95">
        <v>5361461</v>
      </c>
      <c r="BQ637" s="95">
        <v>1389</v>
      </c>
      <c r="BR637" s="95">
        <v>1316</v>
      </c>
      <c r="BS637" s="72">
        <v>245.84</v>
      </c>
      <c r="BT637" s="72">
        <v>320.24</v>
      </c>
      <c r="BU637" s="72">
        <v>566.08000000000004</v>
      </c>
      <c r="BV637" s="95">
        <v>4168541.3</v>
      </c>
      <c r="BW637" s="95">
        <v>5141750.53</v>
      </c>
      <c r="BX637" s="95">
        <v>1413</v>
      </c>
      <c r="BY637" s="95">
        <v>1338</v>
      </c>
      <c r="BZ637" s="95">
        <v>1362</v>
      </c>
      <c r="CA637" s="95">
        <v>1370</v>
      </c>
      <c r="CB637" s="95">
        <v>1377</v>
      </c>
      <c r="CC637" s="95">
        <v>1354</v>
      </c>
      <c r="CD637" s="95">
        <v>1376</v>
      </c>
      <c r="CE637" s="72">
        <v>650.75523149000003</v>
      </c>
      <c r="CF637" s="72">
        <v>676.59346364999999</v>
      </c>
      <c r="CG637" s="72">
        <v>712.40329333</v>
      </c>
      <c r="CH637" s="72">
        <v>716.50152150999998</v>
      </c>
      <c r="CI637" s="72">
        <v>731.52548966999996</v>
      </c>
      <c r="CJ637" s="96">
        <v>0.91954696800000002</v>
      </c>
      <c r="CK637" s="96">
        <v>0.88833255460000005</v>
      </c>
      <c r="CL637" s="96">
        <v>0.8544177234</v>
      </c>
      <c r="CM637" s="96">
        <v>0.88997717499999995</v>
      </c>
      <c r="CN637" s="96">
        <v>0.77383496269999996</v>
      </c>
      <c r="CO637" s="96">
        <v>0.91221970740000002</v>
      </c>
      <c r="CP637" s="96">
        <v>0.94847970260000003</v>
      </c>
      <c r="CQ637" s="96">
        <v>0.99584056389999998</v>
      </c>
      <c r="CR637" s="96">
        <v>0.9524411854</v>
      </c>
      <c r="CS637" s="95">
        <v>1392</v>
      </c>
      <c r="CT637" s="95">
        <v>1435</v>
      </c>
      <c r="CU637" s="95">
        <v>1436</v>
      </c>
      <c r="CV637" s="95">
        <v>1423</v>
      </c>
      <c r="CW637" s="95">
        <v>1439</v>
      </c>
      <c r="CX637" s="96">
        <v>0.88656997000000004</v>
      </c>
      <c r="CY637" s="96">
        <v>0.899395006</v>
      </c>
      <c r="CZ637" s="96">
        <v>0.94686161199999996</v>
      </c>
      <c r="DA637" s="96">
        <v>0.89055024900000002</v>
      </c>
      <c r="DB637" s="96">
        <v>0.93667957199999996</v>
      </c>
      <c r="DC637">
        <v>2013</v>
      </c>
      <c r="DD637" s="6">
        <v>1334.8</v>
      </c>
      <c r="DE637" s="96">
        <v>3.1710127999999998E-3</v>
      </c>
      <c r="DF637" s="72">
        <v>729.15</v>
      </c>
      <c r="DG637" s="96">
        <v>1</v>
      </c>
      <c r="DH637" s="72">
        <v>729.15</v>
      </c>
      <c r="DI637" s="72">
        <v>706.55820955000002</v>
      </c>
      <c r="DJ637" s="96">
        <v>1</v>
      </c>
      <c r="DK637" s="72">
        <v>729.15</v>
      </c>
      <c r="DL637" s="96">
        <v>1</v>
      </c>
      <c r="DM637" s="72">
        <v>729.15</v>
      </c>
      <c r="DN637" s="96">
        <v>1</v>
      </c>
      <c r="DO637" s="96">
        <v>1.2425E-2</v>
      </c>
      <c r="DP637" s="72">
        <v>9.06</v>
      </c>
      <c r="DQ637" s="72">
        <v>720.09</v>
      </c>
      <c r="DR637" t="s">
        <v>504</v>
      </c>
      <c r="DT637" t="s">
        <v>485</v>
      </c>
    </row>
    <row r="638" spans="1:124" x14ac:dyDescent="0.3">
      <c r="A638" t="s">
        <v>34</v>
      </c>
      <c r="B638">
        <v>14450</v>
      </c>
      <c r="C638" s="95">
        <v>6938</v>
      </c>
      <c r="D638" s="95">
        <v>26342117</v>
      </c>
      <c r="E638" s="95">
        <v>6795</v>
      </c>
      <c r="F638" s="95">
        <v>22949238</v>
      </c>
      <c r="G638" s="95">
        <v>757</v>
      </c>
      <c r="H638" s="95">
        <v>1915980</v>
      </c>
      <c r="I638" s="95">
        <v>665</v>
      </c>
      <c r="J638" s="95">
        <v>2601320</v>
      </c>
      <c r="K638" s="95">
        <v>6786</v>
      </c>
      <c r="L638" s="95">
        <v>27130792</v>
      </c>
      <c r="M638" s="95">
        <v>6610</v>
      </c>
      <c r="N638" s="95">
        <v>23703363</v>
      </c>
      <c r="O638" s="95">
        <v>760</v>
      </c>
      <c r="P638" s="95">
        <v>1913357</v>
      </c>
      <c r="Q638" s="95">
        <v>665</v>
      </c>
      <c r="R638" s="95">
        <v>2588607</v>
      </c>
      <c r="S638" s="95">
        <v>7251</v>
      </c>
      <c r="T638" s="95">
        <v>29086684</v>
      </c>
      <c r="U638" s="95">
        <v>7035</v>
      </c>
      <c r="V638" s="95">
        <v>25382660</v>
      </c>
      <c r="W638" s="95">
        <v>800</v>
      </c>
      <c r="X638" s="95">
        <v>2030208</v>
      </c>
      <c r="Y638" s="95">
        <v>702</v>
      </c>
      <c r="Z638" s="95">
        <v>2470787</v>
      </c>
      <c r="AA638" s="95">
        <v>7280</v>
      </c>
      <c r="AB638" s="95">
        <v>29283434</v>
      </c>
      <c r="AC638" s="95">
        <v>7039</v>
      </c>
      <c r="AD638" s="95">
        <v>28104740</v>
      </c>
      <c r="AE638" s="95">
        <v>805</v>
      </c>
      <c r="AF638" s="95">
        <v>2172359</v>
      </c>
      <c r="AG638" s="95">
        <v>703</v>
      </c>
      <c r="AH638" s="95">
        <v>2715336</v>
      </c>
      <c r="AI638" s="95">
        <v>7362</v>
      </c>
      <c r="AJ638" s="95">
        <v>27830693.84</v>
      </c>
      <c r="AK638" s="95">
        <v>7110</v>
      </c>
      <c r="AL638" s="95">
        <v>27830375.140000001</v>
      </c>
      <c r="AM638" s="95">
        <v>816</v>
      </c>
      <c r="AN638" s="95">
        <v>2723543</v>
      </c>
      <c r="AO638" s="95">
        <v>718</v>
      </c>
      <c r="AP638" s="95">
        <v>3048824</v>
      </c>
      <c r="AQ638" s="72">
        <v>306.02</v>
      </c>
      <c r="AR638" s="72">
        <v>285.42</v>
      </c>
      <c r="AS638" s="72">
        <v>591.44000000000005</v>
      </c>
      <c r="AT638" s="95">
        <v>28258097</v>
      </c>
      <c r="AU638" s="95">
        <v>25550558</v>
      </c>
      <c r="AV638" s="95">
        <v>7695</v>
      </c>
      <c r="AW638" s="95">
        <v>7460</v>
      </c>
      <c r="AX638" s="72">
        <v>320.75</v>
      </c>
      <c r="AY638" s="72">
        <v>301.17</v>
      </c>
      <c r="AZ638" s="72">
        <v>621.91999999999996</v>
      </c>
      <c r="BA638" s="95">
        <v>29044149</v>
      </c>
      <c r="BB638" s="95">
        <v>26291970</v>
      </c>
      <c r="BC638" s="95">
        <v>7546</v>
      </c>
      <c r="BD638" s="95">
        <v>7275</v>
      </c>
      <c r="BE638" s="72">
        <v>322.08</v>
      </c>
      <c r="BF638" s="72">
        <v>300</v>
      </c>
      <c r="BG638" s="72">
        <v>622.08000000000004</v>
      </c>
      <c r="BH638" s="95">
        <v>31116892</v>
      </c>
      <c r="BI638" s="95">
        <v>27853447</v>
      </c>
      <c r="BJ638" s="95">
        <v>8051</v>
      </c>
      <c r="BK638" s="95">
        <v>7737</v>
      </c>
      <c r="BL638" s="72">
        <v>324.22000000000003</v>
      </c>
      <c r="BM638" s="72">
        <v>331.74</v>
      </c>
      <c r="BN638" s="72">
        <v>655.96</v>
      </c>
      <c r="BO638" s="95">
        <v>31455793</v>
      </c>
      <c r="BP638" s="95">
        <v>30820076</v>
      </c>
      <c r="BQ638" s="95">
        <v>8085</v>
      </c>
      <c r="BR638" s="95">
        <v>7742</v>
      </c>
      <c r="BS638" s="72">
        <v>311.35000000000002</v>
      </c>
      <c r="BT638" s="72">
        <v>328.73</v>
      </c>
      <c r="BU638" s="72">
        <v>640.08000000000004</v>
      </c>
      <c r="BV638" s="95">
        <v>30554236.84</v>
      </c>
      <c r="BW638" s="95">
        <v>30879199.140000001</v>
      </c>
      <c r="BX638" s="95">
        <v>8178</v>
      </c>
      <c r="BY638" s="95">
        <v>7828</v>
      </c>
      <c r="BZ638" s="95">
        <v>7583</v>
      </c>
      <c r="CA638" s="95">
        <v>7415</v>
      </c>
      <c r="CB638" s="95">
        <v>7900</v>
      </c>
      <c r="CC638" s="95">
        <v>7922</v>
      </c>
      <c r="CD638" s="95">
        <v>8007</v>
      </c>
      <c r="CE638" s="72">
        <v>650.75523149000003</v>
      </c>
      <c r="CF638" s="72">
        <v>676.59346364999999</v>
      </c>
      <c r="CG638" s="72">
        <v>712.40329333</v>
      </c>
      <c r="CH638" s="72">
        <v>716.50152150999998</v>
      </c>
      <c r="CI638" s="72">
        <v>731.52548966999996</v>
      </c>
      <c r="CJ638" s="96">
        <v>0.90885170240000002</v>
      </c>
      <c r="CK638" s="96">
        <v>0.91919303600000002</v>
      </c>
      <c r="CL638" s="96">
        <v>0.87321325689999996</v>
      </c>
      <c r="CM638" s="96">
        <v>0.91550398749999995</v>
      </c>
      <c r="CN638" s="96">
        <v>0.87499343360000004</v>
      </c>
      <c r="CO638" s="96">
        <v>0.96998152130000004</v>
      </c>
      <c r="CP638" s="96">
        <v>0.92615278079999996</v>
      </c>
      <c r="CQ638" s="96">
        <v>0.99584056389999998</v>
      </c>
      <c r="CR638" s="96">
        <v>0.93002101150000005</v>
      </c>
      <c r="CS638" s="95">
        <v>7493</v>
      </c>
      <c r="CT638" s="95">
        <v>7411</v>
      </c>
      <c r="CU638" s="95">
        <v>7961</v>
      </c>
      <c r="CV638" s="95">
        <v>8025</v>
      </c>
      <c r="CW638" s="95">
        <v>8163</v>
      </c>
      <c r="CX638" s="96">
        <v>0.96906720300000004</v>
      </c>
      <c r="CY638" s="96">
        <v>0.95488141999999998</v>
      </c>
      <c r="CZ638" s="96">
        <v>0.98152980099999998</v>
      </c>
      <c r="DA638" s="96">
        <v>0.97343639800000004</v>
      </c>
      <c r="DB638" s="96">
        <v>0.96987085100000003</v>
      </c>
      <c r="DC638">
        <v>2013</v>
      </c>
      <c r="DD638" s="6">
        <v>7608.4</v>
      </c>
      <c r="DE638" s="96">
        <v>3.1587862999999999E-3</v>
      </c>
      <c r="DF638" s="72">
        <v>711.99</v>
      </c>
      <c r="DG638" s="96">
        <v>1</v>
      </c>
      <c r="DH638" s="72">
        <v>711.99</v>
      </c>
      <c r="DI638" s="72">
        <v>711.45218858999999</v>
      </c>
      <c r="DJ638" s="96">
        <v>1</v>
      </c>
      <c r="DK638" s="72">
        <v>711.99</v>
      </c>
      <c r="DL638" s="96">
        <v>1</v>
      </c>
      <c r="DM638" s="72">
        <v>711.99</v>
      </c>
      <c r="DN638" s="96">
        <v>1</v>
      </c>
      <c r="DO638" s="96">
        <v>9.7420000000000007E-3</v>
      </c>
      <c r="DP638" s="72">
        <v>6.94</v>
      </c>
      <c r="DQ638" s="72">
        <v>705.05</v>
      </c>
      <c r="DR638" t="s">
        <v>34</v>
      </c>
      <c r="DT638" t="s">
        <v>485</v>
      </c>
    </row>
    <row r="639" spans="1:124" x14ac:dyDescent="0.3">
      <c r="A639" t="s">
        <v>505</v>
      </c>
      <c r="B639">
        <v>14460</v>
      </c>
      <c r="C639" s="95">
        <v>5273</v>
      </c>
      <c r="D639" s="95">
        <v>24320782</v>
      </c>
      <c r="E639" s="95">
        <v>5132</v>
      </c>
      <c r="F639" s="95">
        <v>15559456</v>
      </c>
      <c r="G639" s="95">
        <v>837</v>
      </c>
      <c r="H639" s="95">
        <v>3029861</v>
      </c>
      <c r="I639" s="95">
        <v>756</v>
      </c>
      <c r="J639" s="95">
        <v>2278242</v>
      </c>
      <c r="K639" s="95">
        <v>5199</v>
      </c>
      <c r="L639" s="95">
        <v>24568882</v>
      </c>
      <c r="M639" s="95">
        <v>5047</v>
      </c>
      <c r="N639" s="95">
        <v>16482328</v>
      </c>
      <c r="O639" s="95">
        <v>865</v>
      </c>
      <c r="P639" s="95">
        <v>2751493</v>
      </c>
      <c r="Q639" s="95">
        <v>784</v>
      </c>
      <c r="R639" s="95">
        <v>2662817</v>
      </c>
      <c r="S639" s="95">
        <v>5184</v>
      </c>
      <c r="T639" s="95">
        <v>26445281</v>
      </c>
      <c r="U639" s="95">
        <v>5007</v>
      </c>
      <c r="V639" s="95">
        <v>17563943</v>
      </c>
      <c r="W639" s="95">
        <v>861</v>
      </c>
      <c r="X639" s="95">
        <v>3507030</v>
      </c>
      <c r="Y639" s="95">
        <v>786</v>
      </c>
      <c r="Z639" s="95">
        <v>2855485</v>
      </c>
      <c r="AA639" s="95">
        <v>5125</v>
      </c>
      <c r="AB639" s="95">
        <v>22949156</v>
      </c>
      <c r="AC639" s="95">
        <v>4953</v>
      </c>
      <c r="AD639" s="95">
        <v>18611863</v>
      </c>
      <c r="AE639" s="95">
        <v>871</v>
      </c>
      <c r="AF639" s="95">
        <v>3799698</v>
      </c>
      <c r="AG639" s="95">
        <v>793</v>
      </c>
      <c r="AH639" s="95">
        <v>3180710</v>
      </c>
      <c r="AI639" s="95">
        <v>5158</v>
      </c>
      <c r="AJ639" s="95">
        <v>23266251.469999999</v>
      </c>
      <c r="AK639" s="95">
        <v>4962</v>
      </c>
      <c r="AL639" s="95">
        <v>19742817.940000001</v>
      </c>
      <c r="AM639" s="95">
        <v>895</v>
      </c>
      <c r="AN639" s="95">
        <v>4455416</v>
      </c>
      <c r="AO639" s="95">
        <v>815</v>
      </c>
      <c r="AP639" s="95">
        <v>3724881</v>
      </c>
      <c r="AQ639" s="72">
        <v>373.03</v>
      </c>
      <c r="AR639" s="72">
        <v>252.46</v>
      </c>
      <c r="AS639" s="72">
        <v>625.49</v>
      </c>
      <c r="AT639" s="95">
        <v>27350643</v>
      </c>
      <c r="AU639" s="95">
        <v>17837698</v>
      </c>
      <c r="AV639" s="95">
        <v>6110</v>
      </c>
      <c r="AW639" s="95">
        <v>5888</v>
      </c>
      <c r="AX639" s="72">
        <v>375.44</v>
      </c>
      <c r="AY639" s="72">
        <v>273.61</v>
      </c>
      <c r="AZ639" s="72">
        <v>649.04999999999995</v>
      </c>
      <c r="BA639" s="95">
        <v>27320375</v>
      </c>
      <c r="BB639" s="95">
        <v>19145145</v>
      </c>
      <c r="BC639" s="95">
        <v>6064</v>
      </c>
      <c r="BD639" s="95">
        <v>5831</v>
      </c>
      <c r="BE639" s="72">
        <v>412.91</v>
      </c>
      <c r="BF639" s="72">
        <v>293.74</v>
      </c>
      <c r="BG639" s="72">
        <v>706.65</v>
      </c>
      <c r="BH639" s="95">
        <v>29952311</v>
      </c>
      <c r="BI639" s="95">
        <v>20419428</v>
      </c>
      <c r="BJ639" s="95">
        <v>6045</v>
      </c>
      <c r="BK639" s="95">
        <v>5793</v>
      </c>
      <c r="BL639" s="72">
        <v>371.76</v>
      </c>
      <c r="BM639" s="72">
        <v>316.05</v>
      </c>
      <c r="BN639" s="72">
        <v>687.81</v>
      </c>
      <c r="BO639" s="95">
        <v>26748854</v>
      </c>
      <c r="BP639" s="95">
        <v>21792573</v>
      </c>
      <c r="BQ639" s="95">
        <v>5996</v>
      </c>
      <c r="BR639" s="95">
        <v>5746</v>
      </c>
      <c r="BS639" s="72">
        <v>381.65</v>
      </c>
      <c r="BT639" s="72">
        <v>338.52</v>
      </c>
      <c r="BU639" s="72">
        <v>720.17</v>
      </c>
      <c r="BV639" s="95">
        <v>27721667.469999999</v>
      </c>
      <c r="BW639" s="95">
        <v>23467698.940000001</v>
      </c>
      <c r="BX639" s="95">
        <v>6053</v>
      </c>
      <c r="BY639" s="95">
        <v>5777</v>
      </c>
      <c r="BZ639" s="95">
        <v>6004</v>
      </c>
      <c r="CA639" s="95">
        <v>5951</v>
      </c>
      <c r="CB639" s="95">
        <v>5924</v>
      </c>
      <c r="CC639" s="95">
        <v>5877</v>
      </c>
      <c r="CD639" s="95">
        <v>5918</v>
      </c>
      <c r="CE639" s="72">
        <v>650.75523149000003</v>
      </c>
      <c r="CF639" s="72">
        <v>676.59346364999999</v>
      </c>
      <c r="CG639" s="72">
        <v>712.40329333</v>
      </c>
      <c r="CH639" s="72">
        <v>716.50152150999998</v>
      </c>
      <c r="CI639" s="72">
        <v>731.52548966999996</v>
      </c>
      <c r="CJ639" s="96">
        <v>0.96117552299999998</v>
      </c>
      <c r="CK639" s="96">
        <v>0.95929096989999996</v>
      </c>
      <c r="CL639" s="96">
        <v>0.99192410620000004</v>
      </c>
      <c r="CM639" s="96">
        <v>0.95995609130000004</v>
      </c>
      <c r="CN639" s="96">
        <v>0.98447697339999996</v>
      </c>
      <c r="CO639" s="96">
        <v>1.0155710736000001</v>
      </c>
      <c r="CP639" s="96">
        <v>0.95647144549999996</v>
      </c>
      <c r="CQ639" s="96">
        <v>0.99584056389999998</v>
      </c>
      <c r="CR639" s="96">
        <v>0.96046630720000004</v>
      </c>
      <c r="CS639" s="95">
        <v>5749</v>
      </c>
      <c r="CT639" s="95">
        <v>5741</v>
      </c>
      <c r="CU639" s="95">
        <v>5746</v>
      </c>
      <c r="CV639" s="95">
        <v>5698</v>
      </c>
      <c r="CW639" s="95">
        <v>5737</v>
      </c>
      <c r="CX639" s="96">
        <v>1.016951731</v>
      </c>
      <c r="CY639" s="96">
        <v>1.015884182</v>
      </c>
      <c r="CZ639" s="96">
        <v>1.0147576140000001</v>
      </c>
      <c r="DA639" s="96">
        <v>1.019662917</v>
      </c>
      <c r="DB639" s="96">
        <v>1.01062491</v>
      </c>
      <c r="DC639">
        <v>2013</v>
      </c>
      <c r="DD639" s="6">
        <v>5807</v>
      </c>
      <c r="DE639" s="96">
        <v>2.4626608E-3</v>
      </c>
      <c r="DF639" s="72">
        <v>735.81</v>
      </c>
      <c r="DG639" s="96">
        <v>1</v>
      </c>
      <c r="DH639" s="72">
        <v>735.81</v>
      </c>
      <c r="DI639" s="72">
        <v>706.55820955000002</v>
      </c>
      <c r="DJ639" s="96">
        <v>1</v>
      </c>
      <c r="DK639" s="72">
        <v>735.81</v>
      </c>
      <c r="DL639" s="96">
        <v>1</v>
      </c>
      <c r="DM639" s="72">
        <v>735.81</v>
      </c>
      <c r="DN639" s="96">
        <v>1</v>
      </c>
      <c r="DO639" s="96">
        <v>9.2339999999999992E-3</v>
      </c>
      <c r="DP639" s="72">
        <v>6.79</v>
      </c>
      <c r="DQ639" s="72">
        <v>729.02</v>
      </c>
      <c r="DR639" t="s">
        <v>505</v>
      </c>
      <c r="DT639" t="s">
        <v>485</v>
      </c>
    </row>
    <row r="640" spans="1:124" x14ac:dyDescent="0.3">
      <c r="A640" t="s">
        <v>36</v>
      </c>
      <c r="B640">
        <v>14470</v>
      </c>
      <c r="C640" s="95">
        <v>6401</v>
      </c>
      <c r="D640" s="95">
        <v>22484192</v>
      </c>
      <c r="E640" s="95">
        <v>6234</v>
      </c>
      <c r="F640" s="95">
        <v>21540559</v>
      </c>
      <c r="G640" s="95">
        <v>1395</v>
      </c>
      <c r="H640" s="95">
        <v>3536314</v>
      </c>
      <c r="I640" s="95">
        <v>1258</v>
      </c>
      <c r="J640" s="95">
        <v>3907108</v>
      </c>
      <c r="K640" s="95">
        <v>6430</v>
      </c>
      <c r="L640" s="95">
        <v>23497243</v>
      </c>
      <c r="M640" s="95">
        <v>6237</v>
      </c>
      <c r="N640" s="95">
        <v>22390708</v>
      </c>
      <c r="O640" s="95">
        <v>1463</v>
      </c>
      <c r="P640" s="95">
        <v>4364411</v>
      </c>
      <c r="Q640" s="95">
        <v>1305</v>
      </c>
      <c r="R640" s="95">
        <v>4426645</v>
      </c>
      <c r="S640" s="95">
        <v>6566</v>
      </c>
      <c r="T640" s="95">
        <v>25046468</v>
      </c>
      <c r="U640" s="95">
        <v>6331</v>
      </c>
      <c r="V640" s="95">
        <v>23580154</v>
      </c>
      <c r="W640" s="95">
        <v>1511</v>
      </c>
      <c r="X640" s="95">
        <v>3987600</v>
      </c>
      <c r="Y640" s="95">
        <v>1371</v>
      </c>
      <c r="Z640" s="95">
        <v>4815870</v>
      </c>
      <c r="AA640" s="95">
        <v>6676</v>
      </c>
      <c r="AB640" s="95">
        <v>26281121</v>
      </c>
      <c r="AC640" s="95">
        <v>6396</v>
      </c>
      <c r="AD640" s="95">
        <v>25091602</v>
      </c>
      <c r="AE640" s="95">
        <v>1549</v>
      </c>
      <c r="AF640" s="95">
        <v>5148813</v>
      </c>
      <c r="AG640" s="95">
        <v>1410</v>
      </c>
      <c r="AH640" s="95">
        <v>5832881</v>
      </c>
      <c r="AI640" s="95">
        <v>6820</v>
      </c>
      <c r="AJ640" s="95">
        <v>29146400.59</v>
      </c>
      <c r="AK640" s="95">
        <v>6507</v>
      </c>
      <c r="AL640" s="95">
        <v>26740898.370000001</v>
      </c>
      <c r="AM640" s="95">
        <v>1628</v>
      </c>
      <c r="AN640" s="95">
        <v>5685784.5700000003</v>
      </c>
      <c r="AO640" s="95">
        <v>1488</v>
      </c>
      <c r="AP640" s="95">
        <v>6747678.2599999998</v>
      </c>
      <c r="AQ640" s="72">
        <v>278.14</v>
      </c>
      <c r="AR640" s="72">
        <v>283.05</v>
      </c>
      <c r="AS640" s="72">
        <v>561.19000000000005</v>
      </c>
      <c r="AT640" s="95">
        <v>26020506</v>
      </c>
      <c r="AU640" s="95">
        <v>25447667</v>
      </c>
      <c r="AV640" s="95">
        <v>7796</v>
      </c>
      <c r="AW640" s="95">
        <v>7492</v>
      </c>
      <c r="AX640" s="72">
        <v>294.16000000000003</v>
      </c>
      <c r="AY640" s="72">
        <v>296.31</v>
      </c>
      <c r="AZ640" s="72">
        <v>590.47</v>
      </c>
      <c r="BA640" s="95">
        <v>27861654</v>
      </c>
      <c r="BB640" s="95">
        <v>26817353</v>
      </c>
      <c r="BC640" s="95">
        <v>7893</v>
      </c>
      <c r="BD640" s="95">
        <v>7542</v>
      </c>
      <c r="BE640" s="72">
        <v>299.55</v>
      </c>
      <c r="BF640" s="72">
        <v>307.24</v>
      </c>
      <c r="BG640" s="72">
        <v>606.79</v>
      </c>
      <c r="BH640" s="95">
        <v>29034068</v>
      </c>
      <c r="BI640" s="95">
        <v>28396024</v>
      </c>
      <c r="BJ640" s="95">
        <v>8077</v>
      </c>
      <c r="BK640" s="95">
        <v>7702</v>
      </c>
      <c r="BL640" s="72">
        <v>318.44</v>
      </c>
      <c r="BM640" s="72">
        <v>330.14</v>
      </c>
      <c r="BN640" s="72">
        <v>648.58000000000004</v>
      </c>
      <c r="BO640" s="95">
        <v>31429934</v>
      </c>
      <c r="BP640" s="95">
        <v>30924483</v>
      </c>
      <c r="BQ640" s="95">
        <v>8225</v>
      </c>
      <c r="BR640" s="95">
        <v>7806</v>
      </c>
      <c r="BS640" s="72">
        <v>343.59</v>
      </c>
      <c r="BT640" s="72">
        <v>349.06</v>
      </c>
      <c r="BU640" s="72">
        <v>692.65</v>
      </c>
      <c r="BV640" s="95">
        <v>34832185.159999996</v>
      </c>
      <c r="BW640" s="95">
        <v>33488576.629999999</v>
      </c>
      <c r="BX640" s="95">
        <v>8448</v>
      </c>
      <c r="BY640" s="95">
        <v>7995</v>
      </c>
      <c r="BZ640" s="95">
        <v>7651</v>
      </c>
      <c r="CA640" s="95">
        <v>7723</v>
      </c>
      <c r="CB640" s="95">
        <v>7896</v>
      </c>
      <c r="CC640" s="95">
        <v>8026</v>
      </c>
      <c r="CD640" s="95">
        <v>8226</v>
      </c>
      <c r="CE640" s="72">
        <v>650.75523149000003</v>
      </c>
      <c r="CF640" s="72">
        <v>676.59346364999999</v>
      </c>
      <c r="CG640" s="72">
        <v>712.40329333</v>
      </c>
      <c r="CH640" s="72">
        <v>716.50152150999998</v>
      </c>
      <c r="CI640" s="72">
        <v>731.52548966999996</v>
      </c>
      <c r="CJ640" s="96">
        <v>0.86236725089999999</v>
      </c>
      <c r="CK640" s="96">
        <v>0.87271017490000002</v>
      </c>
      <c r="CL640" s="96">
        <v>0.85175069469999998</v>
      </c>
      <c r="CM640" s="96">
        <v>0.90520393960000001</v>
      </c>
      <c r="CN640" s="96">
        <v>0.94685695820000004</v>
      </c>
      <c r="CO640" s="96">
        <v>0.95252068459999994</v>
      </c>
      <c r="CP640" s="96">
        <v>0.93202994750000001</v>
      </c>
      <c r="CQ640" s="96">
        <v>0.99584056389999998</v>
      </c>
      <c r="CR640" s="96">
        <v>0.93592272519999997</v>
      </c>
      <c r="CS640" s="95">
        <v>6988</v>
      </c>
      <c r="CT640" s="95">
        <v>7069</v>
      </c>
      <c r="CU640" s="95">
        <v>7145</v>
      </c>
      <c r="CV640" s="95">
        <v>7219</v>
      </c>
      <c r="CW640" s="95">
        <v>7317</v>
      </c>
      <c r="CX640" s="96">
        <v>0.94761813299999997</v>
      </c>
      <c r="CY640" s="96">
        <v>0.93888205800000002</v>
      </c>
      <c r="CZ640" s="96">
        <v>0.96627833699999999</v>
      </c>
      <c r="DA640" s="96">
        <v>0.95181351000000003</v>
      </c>
      <c r="DB640" s="96">
        <v>0.95764261299999998</v>
      </c>
      <c r="DC640">
        <v>2013</v>
      </c>
      <c r="DD640" s="6">
        <v>7707.4</v>
      </c>
      <c r="DE640" s="96">
        <v>6.0594929000000004E-3</v>
      </c>
      <c r="DF640" s="72">
        <v>714.42</v>
      </c>
      <c r="DG640" s="96">
        <v>1</v>
      </c>
      <c r="DH640" s="72">
        <v>714.42</v>
      </c>
      <c r="DI640" s="72">
        <v>706.55820955000002</v>
      </c>
      <c r="DJ640" s="96">
        <v>1</v>
      </c>
      <c r="DK640" s="72">
        <v>714.42</v>
      </c>
      <c r="DL640" s="96">
        <v>1</v>
      </c>
      <c r="DM640" s="72">
        <v>714.42</v>
      </c>
      <c r="DN640" s="96">
        <v>1</v>
      </c>
      <c r="DO640" s="96">
        <v>1.3228999999999999E-2</v>
      </c>
      <c r="DP640" s="72">
        <v>9.4499999999999993</v>
      </c>
      <c r="DQ640" s="72">
        <v>704.97</v>
      </c>
      <c r="DR640" t="s">
        <v>36</v>
      </c>
      <c r="DT640" t="s">
        <v>485</v>
      </c>
    </row>
    <row r="641" spans="1:124" x14ac:dyDescent="0.3">
      <c r="A641" t="s">
        <v>396</v>
      </c>
      <c r="B641">
        <v>14480</v>
      </c>
      <c r="C641" s="95">
        <v>1497</v>
      </c>
      <c r="D641" s="95">
        <v>5635601</v>
      </c>
      <c r="E641" s="95">
        <v>1474</v>
      </c>
      <c r="F641" s="95">
        <v>4556993</v>
      </c>
      <c r="G641" s="95">
        <v>182</v>
      </c>
      <c r="H641" s="95">
        <v>398494</v>
      </c>
      <c r="I641" s="95">
        <v>166</v>
      </c>
      <c r="J641" s="95">
        <v>491084</v>
      </c>
      <c r="K641" s="95">
        <v>1462</v>
      </c>
      <c r="L641" s="95">
        <v>5372166</v>
      </c>
      <c r="M641" s="95">
        <v>1433</v>
      </c>
      <c r="N641" s="95">
        <v>4796828</v>
      </c>
      <c r="O641" s="95">
        <v>186</v>
      </c>
      <c r="P641" s="95">
        <v>651612</v>
      </c>
      <c r="Q641" s="95">
        <v>164</v>
      </c>
      <c r="R641" s="95">
        <v>567535</v>
      </c>
      <c r="S641" s="95">
        <v>1437</v>
      </c>
      <c r="T641" s="95">
        <v>5309880</v>
      </c>
      <c r="U641" s="95">
        <v>1403</v>
      </c>
      <c r="V641" s="95">
        <v>4772135</v>
      </c>
      <c r="W641" s="95">
        <v>189</v>
      </c>
      <c r="X641" s="95">
        <v>348868</v>
      </c>
      <c r="Y641" s="95">
        <v>170</v>
      </c>
      <c r="Z641" s="95">
        <v>497831</v>
      </c>
      <c r="AA641" s="95">
        <v>1448</v>
      </c>
      <c r="AB641" s="95">
        <v>5504685</v>
      </c>
      <c r="AC641" s="95">
        <v>1413</v>
      </c>
      <c r="AD641" s="95">
        <v>5449795</v>
      </c>
      <c r="AE641" s="95">
        <v>192</v>
      </c>
      <c r="AF641" s="95">
        <v>753836</v>
      </c>
      <c r="AG641" s="95">
        <v>174</v>
      </c>
      <c r="AH641" s="95">
        <v>689566</v>
      </c>
      <c r="AI641" s="95">
        <v>1421</v>
      </c>
      <c r="AJ641" s="95">
        <v>5745428</v>
      </c>
      <c r="AK641" s="95">
        <v>1392</v>
      </c>
      <c r="AL641" s="95">
        <v>5597429</v>
      </c>
      <c r="AM641" s="95">
        <v>201</v>
      </c>
      <c r="AN641" s="95">
        <v>463102</v>
      </c>
      <c r="AO641" s="95">
        <v>183</v>
      </c>
      <c r="AP641" s="95">
        <v>988214</v>
      </c>
      <c r="AQ641" s="72">
        <v>299.49</v>
      </c>
      <c r="AR641" s="72">
        <v>256.51</v>
      </c>
      <c r="AS641" s="72">
        <v>556</v>
      </c>
      <c r="AT641" s="95">
        <v>6034095</v>
      </c>
      <c r="AU641" s="95">
        <v>5048077</v>
      </c>
      <c r="AV641" s="95">
        <v>1679</v>
      </c>
      <c r="AW641" s="95">
        <v>1640</v>
      </c>
      <c r="AX641" s="72">
        <v>304.60000000000002</v>
      </c>
      <c r="AY641" s="72">
        <v>279.92</v>
      </c>
      <c r="AZ641" s="72">
        <v>584.52</v>
      </c>
      <c r="BA641" s="95">
        <v>6023778</v>
      </c>
      <c r="BB641" s="95">
        <v>5364363</v>
      </c>
      <c r="BC641" s="95">
        <v>1648</v>
      </c>
      <c r="BD641" s="95">
        <v>1597</v>
      </c>
      <c r="BE641" s="72">
        <v>290.01</v>
      </c>
      <c r="BF641" s="72">
        <v>279.19</v>
      </c>
      <c r="BG641" s="72">
        <v>569.20000000000005</v>
      </c>
      <c r="BH641" s="95">
        <v>5658748</v>
      </c>
      <c r="BI641" s="95">
        <v>5269966</v>
      </c>
      <c r="BJ641" s="95">
        <v>1626</v>
      </c>
      <c r="BK641" s="95">
        <v>1573</v>
      </c>
      <c r="BL641" s="72">
        <v>318.01</v>
      </c>
      <c r="BM641" s="72">
        <v>322.38</v>
      </c>
      <c r="BN641" s="72">
        <v>640.39</v>
      </c>
      <c r="BO641" s="95">
        <v>6258521</v>
      </c>
      <c r="BP641" s="95">
        <v>6139361</v>
      </c>
      <c r="BQ641" s="95">
        <v>1640</v>
      </c>
      <c r="BR641" s="95">
        <v>1587</v>
      </c>
      <c r="BS641" s="72">
        <v>318.98</v>
      </c>
      <c r="BT641" s="72">
        <v>348.45</v>
      </c>
      <c r="BU641" s="72">
        <v>667.43</v>
      </c>
      <c r="BV641" s="95">
        <v>6208530</v>
      </c>
      <c r="BW641" s="95">
        <v>6585643</v>
      </c>
      <c r="BX641" s="95">
        <v>1622</v>
      </c>
      <c r="BY641" s="95">
        <v>1575</v>
      </c>
      <c r="BZ641" s="95">
        <v>1660</v>
      </c>
      <c r="CA641" s="95">
        <v>1623</v>
      </c>
      <c r="CB641" s="95">
        <v>1600</v>
      </c>
      <c r="CC641" s="95">
        <v>1615</v>
      </c>
      <c r="CD641" s="95">
        <v>1599</v>
      </c>
      <c r="CE641" s="72">
        <v>650.75523149000003</v>
      </c>
      <c r="CF641" s="72">
        <v>676.59346364999999</v>
      </c>
      <c r="CG641" s="72">
        <v>712.40329333</v>
      </c>
      <c r="CH641" s="72">
        <v>716.50152150999998</v>
      </c>
      <c r="CI641" s="72">
        <v>731.52548966999996</v>
      </c>
      <c r="CJ641" s="96">
        <v>0.85439190210000004</v>
      </c>
      <c r="CK641" s="96">
        <v>0.86391612009999996</v>
      </c>
      <c r="CL641" s="96">
        <v>0.79898563820000001</v>
      </c>
      <c r="CM641" s="96">
        <v>0.89377339860000005</v>
      </c>
      <c r="CN641" s="96">
        <v>0.9123810577</v>
      </c>
      <c r="CO641" s="96">
        <v>0.98200751890000004</v>
      </c>
      <c r="CP641" s="96">
        <v>0.8805325893</v>
      </c>
      <c r="CQ641" s="96">
        <v>0.99584056389999998</v>
      </c>
      <c r="CR641" s="96">
        <v>0.88421027969999999</v>
      </c>
      <c r="CS641" s="95">
        <v>1783</v>
      </c>
      <c r="CT641" s="95">
        <v>1753</v>
      </c>
      <c r="CU641" s="95">
        <v>1732</v>
      </c>
      <c r="CV641" s="95">
        <v>1755</v>
      </c>
      <c r="CW641" s="95">
        <v>1765</v>
      </c>
      <c r="CX641" s="96">
        <v>0.95223013700000003</v>
      </c>
      <c r="CY641" s="96">
        <v>0.96022157699999999</v>
      </c>
      <c r="CZ641" s="96">
        <v>0.99453355200000004</v>
      </c>
      <c r="DA641" s="96">
        <v>0.99545149799999999</v>
      </c>
      <c r="DB641" s="96">
        <v>1.0080667569999999</v>
      </c>
      <c r="DC641">
        <v>2013</v>
      </c>
      <c r="DD641" s="6">
        <v>1594.4</v>
      </c>
      <c r="DE641" s="96">
        <v>3.0697331999999999E-3</v>
      </c>
      <c r="DF641" s="72">
        <v>676.98</v>
      </c>
      <c r="DG641" s="96">
        <v>1</v>
      </c>
      <c r="DH641" s="72">
        <v>676.98</v>
      </c>
      <c r="DI641" s="72">
        <v>706.55820955000002</v>
      </c>
      <c r="DJ641" s="96">
        <v>1</v>
      </c>
      <c r="DK641" s="72">
        <v>676.98</v>
      </c>
      <c r="DL641" s="96">
        <v>1</v>
      </c>
      <c r="DM641" s="72">
        <v>676.98</v>
      </c>
      <c r="DN641" s="96">
        <v>1</v>
      </c>
      <c r="DO641" s="96">
        <v>9.7949999999999999E-3</v>
      </c>
      <c r="DP641" s="72">
        <v>6.63</v>
      </c>
      <c r="DQ641" s="72">
        <v>670.35</v>
      </c>
      <c r="DR641" t="s">
        <v>396</v>
      </c>
      <c r="DT641" t="s">
        <v>485</v>
      </c>
    </row>
    <row r="642" spans="1:124" x14ac:dyDescent="0.3">
      <c r="A642" t="s">
        <v>37</v>
      </c>
      <c r="B642">
        <v>14490</v>
      </c>
      <c r="C642" s="95">
        <v>5718</v>
      </c>
      <c r="D642" s="95">
        <v>24862762</v>
      </c>
      <c r="E642" s="95">
        <v>5590</v>
      </c>
      <c r="F642" s="95">
        <v>19165965</v>
      </c>
      <c r="G642" s="95">
        <v>1076</v>
      </c>
      <c r="H642" s="95">
        <v>2818454</v>
      </c>
      <c r="I642" s="95">
        <v>968</v>
      </c>
      <c r="J642" s="95">
        <v>3082844</v>
      </c>
      <c r="K642" s="95">
        <v>5818</v>
      </c>
      <c r="L642" s="95">
        <v>25933241</v>
      </c>
      <c r="M642" s="95">
        <v>5659</v>
      </c>
      <c r="N642" s="95">
        <v>19932738</v>
      </c>
      <c r="O642" s="95">
        <v>1095</v>
      </c>
      <c r="P642" s="95">
        <v>3469968</v>
      </c>
      <c r="Q642" s="95">
        <v>976</v>
      </c>
      <c r="R642" s="95">
        <v>3351934</v>
      </c>
      <c r="S642" s="95">
        <v>5843</v>
      </c>
      <c r="T642" s="95">
        <v>26776230</v>
      </c>
      <c r="U642" s="95">
        <v>5656</v>
      </c>
      <c r="V642" s="95">
        <v>21690042</v>
      </c>
      <c r="W642" s="95">
        <v>1067</v>
      </c>
      <c r="X642" s="95">
        <v>3919537</v>
      </c>
      <c r="Y642" s="95">
        <v>947</v>
      </c>
      <c r="Z642" s="95">
        <v>3545128</v>
      </c>
      <c r="AA642" s="95">
        <v>5890</v>
      </c>
      <c r="AB642" s="95">
        <v>27482576</v>
      </c>
      <c r="AC642" s="95">
        <v>5684</v>
      </c>
      <c r="AD642" s="95">
        <v>22954655</v>
      </c>
      <c r="AE642" s="95">
        <v>1147</v>
      </c>
      <c r="AF642" s="95">
        <v>3803592</v>
      </c>
      <c r="AG642" s="95">
        <v>1022</v>
      </c>
      <c r="AH642" s="95">
        <v>4257027</v>
      </c>
      <c r="AI642" s="95">
        <v>5920</v>
      </c>
      <c r="AJ642" s="95">
        <v>27270146.170000002</v>
      </c>
      <c r="AK642" s="95">
        <v>5708</v>
      </c>
      <c r="AL642" s="95">
        <v>24090526.079999998</v>
      </c>
      <c r="AM642" s="95">
        <v>1205</v>
      </c>
      <c r="AN642" s="95">
        <v>4450922</v>
      </c>
      <c r="AO642" s="95">
        <v>1104</v>
      </c>
      <c r="AP642" s="95">
        <v>4624940.3899999997</v>
      </c>
      <c r="AQ642" s="72">
        <v>339.53</v>
      </c>
      <c r="AR642" s="72">
        <v>282.72000000000003</v>
      </c>
      <c r="AS642" s="72">
        <v>622.25</v>
      </c>
      <c r="AT642" s="95">
        <v>27681216</v>
      </c>
      <c r="AU642" s="95">
        <v>22248809</v>
      </c>
      <c r="AV642" s="95">
        <v>6794</v>
      </c>
      <c r="AW642" s="95">
        <v>6558</v>
      </c>
      <c r="AX642" s="72">
        <v>354.44</v>
      </c>
      <c r="AY642" s="72">
        <v>292.45</v>
      </c>
      <c r="AZ642" s="72">
        <v>646.89</v>
      </c>
      <c r="BA642" s="95">
        <v>29403209</v>
      </c>
      <c r="BB642" s="95">
        <v>23284672</v>
      </c>
      <c r="BC642" s="95">
        <v>6913</v>
      </c>
      <c r="BD642" s="95">
        <v>6635</v>
      </c>
      <c r="BE642" s="72">
        <v>370.19</v>
      </c>
      <c r="BF642" s="72">
        <v>318.48</v>
      </c>
      <c r="BG642" s="72">
        <v>688.67</v>
      </c>
      <c r="BH642" s="95">
        <v>30695767</v>
      </c>
      <c r="BI642" s="95">
        <v>25235170</v>
      </c>
      <c r="BJ642" s="95">
        <v>6910</v>
      </c>
      <c r="BK642" s="95">
        <v>6603</v>
      </c>
      <c r="BL642" s="72">
        <v>370.5</v>
      </c>
      <c r="BM642" s="72">
        <v>338.15</v>
      </c>
      <c r="BN642" s="72">
        <v>708.65</v>
      </c>
      <c r="BO642" s="95">
        <v>31286168</v>
      </c>
      <c r="BP642" s="95">
        <v>27211682</v>
      </c>
      <c r="BQ642" s="95">
        <v>7037</v>
      </c>
      <c r="BR642" s="95">
        <v>6706</v>
      </c>
      <c r="BS642" s="72">
        <v>371.01</v>
      </c>
      <c r="BT642" s="72">
        <v>351.29</v>
      </c>
      <c r="BU642" s="72">
        <v>722.3</v>
      </c>
      <c r="BV642" s="95">
        <v>31721068.170000002</v>
      </c>
      <c r="BW642" s="95">
        <v>28715466.469999999</v>
      </c>
      <c r="BX642" s="95">
        <v>7125</v>
      </c>
      <c r="BY642" s="95">
        <v>6812</v>
      </c>
      <c r="BZ642" s="95">
        <v>6682</v>
      </c>
      <c r="CA642" s="95">
        <v>6779</v>
      </c>
      <c r="CB642" s="95">
        <v>6762</v>
      </c>
      <c r="CC642" s="95">
        <v>6880</v>
      </c>
      <c r="CD642" s="95">
        <v>6972</v>
      </c>
      <c r="CE642" s="72">
        <v>650.75523149000003</v>
      </c>
      <c r="CF642" s="72">
        <v>676.59346364999999</v>
      </c>
      <c r="CG642" s="72">
        <v>712.40329333</v>
      </c>
      <c r="CH642" s="72">
        <v>716.50152150999998</v>
      </c>
      <c r="CI642" s="72">
        <v>731.52548966999996</v>
      </c>
      <c r="CJ642" s="96">
        <v>0.95619669249999995</v>
      </c>
      <c r="CK642" s="96">
        <v>0.95609850630000004</v>
      </c>
      <c r="CL642" s="96">
        <v>0.9666855929</v>
      </c>
      <c r="CM642" s="96">
        <v>0.9890418634</v>
      </c>
      <c r="CN642" s="96">
        <v>0.98738869689999997</v>
      </c>
      <c r="CO642" s="96">
        <v>1.0439631011999999</v>
      </c>
      <c r="CP642" s="96">
        <v>0.93018830779999995</v>
      </c>
      <c r="CQ642" s="96">
        <v>0.99584056389999998</v>
      </c>
      <c r="CR642" s="96">
        <v>0.93407339349999996</v>
      </c>
      <c r="CS642" s="95">
        <v>6423</v>
      </c>
      <c r="CT642" s="95">
        <v>6505</v>
      </c>
      <c r="CU642" s="95">
        <v>6433</v>
      </c>
      <c r="CV642" s="95">
        <v>6532</v>
      </c>
      <c r="CW642" s="95">
        <v>6526</v>
      </c>
      <c r="CX642" s="96">
        <v>1.0282998619999999</v>
      </c>
      <c r="CY642" s="96">
        <v>1.0314541989999999</v>
      </c>
      <c r="CZ642" s="96">
        <v>1.0714638400000001</v>
      </c>
      <c r="DA642" s="96">
        <v>1.043237253</v>
      </c>
      <c r="DB642" s="96">
        <v>1.045465458</v>
      </c>
      <c r="DC642">
        <v>2013</v>
      </c>
      <c r="DD642" s="6">
        <v>6662.8</v>
      </c>
      <c r="DE642" s="96">
        <v>5.9838100999999996E-3</v>
      </c>
      <c r="DF642" s="72">
        <v>713.07</v>
      </c>
      <c r="DG642" s="96">
        <v>1</v>
      </c>
      <c r="DH642" s="72">
        <v>713.07</v>
      </c>
      <c r="DI642" s="72">
        <v>706.55820955000002</v>
      </c>
      <c r="DJ642" s="96">
        <v>1</v>
      </c>
      <c r="DK642" s="72">
        <v>713.07</v>
      </c>
      <c r="DL642" s="96">
        <v>1</v>
      </c>
      <c r="DM642" s="72">
        <v>713.07</v>
      </c>
      <c r="DN642" s="96">
        <v>1</v>
      </c>
      <c r="DO642" s="96">
        <v>1.2736000000000001E-2</v>
      </c>
      <c r="DP642" s="72">
        <v>9.08</v>
      </c>
      <c r="DQ642" s="72">
        <v>703.99</v>
      </c>
      <c r="DR642" t="s">
        <v>37</v>
      </c>
      <c r="DT642" t="s">
        <v>485</v>
      </c>
    </row>
    <row r="643" spans="1:124" x14ac:dyDescent="0.3">
      <c r="A643" t="s">
        <v>506</v>
      </c>
      <c r="B643">
        <v>14500</v>
      </c>
      <c r="C643" s="95">
        <v>2699</v>
      </c>
      <c r="D643" s="95">
        <v>12219126</v>
      </c>
      <c r="E643" s="95">
        <v>2619</v>
      </c>
      <c r="F643" s="95">
        <v>8581150</v>
      </c>
      <c r="G643" s="95">
        <v>495</v>
      </c>
      <c r="H643" s="95">
        <v>1963258</v>
      </c>
      <c r="I643" s="95">
        <v>456</v>
      </c>
      <c r="J643" s="95">
        <v>1386929</v>
      </c>
      <c r="K643" s="95">
        <v>2707</v>
      </c>
      <c r="L643" s="95">
        <v>12137772</v>
      </c>
      <c r="M643" s="95">
        <v>2609</v>
      </c>
      <c r="N643" s="95">
        <v>9232635</v>
      </c>
      <c r="O643" s="95">
        <v>515</v>
      </c>
      <c r="P643" s="95">
        <v>1478451</v>
      </c>
      <c r="Q643" s="95">
        <v>472</v>
      </c>
      <c r="R643" s="95">
        <v>1505271</v>
      </c>
      <c r="S643" s="95">
        <v>2732</v>
      </c>
      <c r="T643" s="95">
        <v>12744485</v>
      </c>
      <c r="U643" s="95">
        <v>2627</v>
      </c>
      <c r="V643" s="95">
        <v>9538496</v>
      </c>
      <c r="W643" s="95">
        <v>537</v>
      </c>
      <c r="X643" s="95">
        <v>1777679</v>
      </c>
      <c r="Y643" s="95">
        <v>491</v>
      </c>
      <c r="Z643" s="95">
        <v>1997947</v>
      </c>
      <c r="AA643" s="95">
        <v>2747</v>
      </c>
      <c r="AB643" s="95">
        <v>11464725</v>
      </c>
      <c r="AC643" s="95">
        <v>2627</v>
      </c>
      <c r="AD643" s="95">
        <v>10056793</v>
      </c>
      <c r="AE643" s="95">
        <v>543</v>
      </c>
      <c r="AF643" s="95">
        <v>1211745</v>
      </c>
      <c r="AG643" s="95">
        <v>497</v>
      </c>
      <c r="AH643" s="95">
        <v>2030933</v>
      </c>
      <c r="AI643" s="95">
        <v>2801</v>
      </c>
      <c r="AJ643" s="95">
        <v>12292122</v>
      </c>
      <c r="AK643" s="95">
        <v>2679</v>
      </c>
      <c r="AL643" s="95">
        <v>10922242.23</v>
      </c>
      <c r="AM643" s="95">
        <v>540</v>
      </c>
      <c r="AN643" s="95">
        <v>1803310</v>
      </c>
      <c r="AO643" s="95">
        <v>494</v>
      </c>
      <c r="AP643" s="95">
        <v>2190509</v>
      </c>
      <c r="AQ643" s="72">
        <v>370.03</v>
      </c>
      <c r="AR643" s="72">
        <v>270.14</v>
      </c>
      <c r="AS643" s="72">
        <v>640.16999999999996</v>
      </c>
      <c r="AT643" s="95">
        <v>14182384</v>
      </c>
      <c r="AU643" s="95">
        <v>9968079</v>
      </c>
      <c r="AV643" s="95">
        <v>3194</v>
      </c>
      <c r="AW643" s="95">
        <v>3075</v>
      </c>
      <c r="AX643" s="72">
        <v>352.17</v>
      </c>
      <c r="AY643" s="72">
        <v>290.43</v>
      </c>
      <c r="AZ643" s="72">
        <v>642.6</v>
      </c>
      <c r="BA643" s="95">
        <v>13616223</v>
      </c>
      <c r="BB643" s="95">
        <v>10737906</v>
      </c>
      <c r="BC643" s="95">
        <v>3222</v>
      </c>
      <c r="BD643" s="95">
        <v>3081</v>
      </c>
      <c r="BE643" s="72">
        <v>370.2</v>
      </c>
      <c r="BF643" s="72">
        <v>308.33</v>
      </c>
      <c r="BG643" s="72">
        <v>678.53</v>
      </c>
      <c r="BH643" s="95">
        <v>14522164</v>
      </c>
      <c r="BI643" s="95">
        <v>11536443</v>
      </c>
      <c r="BJ643" s="95">
        <v>3269</v>
      </c>
      <c r="BK643" s="95">
        <v>3118</v>
      </c>
      <c r="BL643" s="72">
        <v>321.08999999999997</v>
      </c>
      <c r="BM643" s="72">
        <v>322.44</v>
      </c>
      <c r="BN643" s="72">
        <v>643.53</v>
      </c>
      <c r="BO643" s="95">
        <v>12676470</v>
      </c>
      <c r="BP643" s="95">
        <v>12087726</v>
      </c>
      <c r="BQ643" s="95">
        <v>3290</v>
      </c>
      <c r="BR643" s="95">
        <v>3124</v>
      </c>
      <c r="BS643" s="72">
        <v>351.58</v>
      </c>
      <c r="BT643" s="72">
        <v>344.38</v>
      </c>
      <c r="BU643" s="72">
        <v>695.96</v>
      </c>
      <c r="BV643" s="95">
        <v>14095432</v>
      </c>
      <c r="BW643" s="95">
        <v>13112751.23</v>
      </c>
      <c r="BX643" s="95">
        <v>3341</v>
      </c>
      <c r="BY643" s="95">
        <v>3173</v>
      </c>
      <c r="BZ643" s="95">
        <v>3137</v>
      </c>
      <c r="CA643" s="95">
        <v>3154</v>
      </c>
      <c r="CB643" s="95">
        <v>3196</v>
      </c>
      <c r="CC643" s="95">
        <v>3211</v>
      </c>
      <c r="CD643" s="95">
        <v>3259</v>
      </c>
      <c r="CE643" s="72">
        <v>650.75523149000003</v>
      </c>
      <c r="CF643" s="72">
        <v>676.59346364999999</v>
      </c>
      <c r="CG643" s="72">
        <v>712.40329333</v>
      </c>
      <c r="CH643" s="72">
        <v>716.50152150999998</v>
      </c>
      <c r="CI643" s="72">
        <v>731.52548966999996</v>
      </c>
      <c r="CJ643" s="96">
        <v>0.98373392790000003</v>
      </c>
      <c r="CK643" s="96">
        <v>0.94975791890000005</v>
      </c>
      <c r="CL643" s="96">
        <v>0.95245208209999999</v>
      </c>
      <c r="CM643" s="96">
        <v>0.89815580380000004</v>
      </c>
      <c r="CN643" s="96">
        <v>0.95138174929999997</v>
      </c>
      <c r="CO643" s="96">
        <v>0.99061029639999998</v>
      </c>
      <c r="CP643" s="96">
        <v>0.95607354359999996</v>
      </c>
      <c r="CQ643" s="96">
        <v>0.99584056389999998</v>
      </c>
      <c r="CR643" s="96">
        <v>0.96006674329999997</v>
      </c>
      <c r="CS643" s="95">
        <v>3591</v>
      </c>
      <c r="CT643" s="95">
        <v>3628</v>
      </c>
      <c r="CU643" s="95">
        <v>3694</v>
      </c>
      <c r="CV643" s="95">
        <v>3722</v>
      </c>
      <c r="CW643" s="95">
        <v>3793</v>
      </c>
      <c r="CX643" s="96">
        <v>1.013575798</v>
      </c>
      <c r="CY643" s="96">
        <v>0.98144299000000002</v>
      </c>
      <c r="CZ643" s="96">
        <v>0.99455117699999995</v>
      </c>
      <c r="DA643" s="96">
        <v>0.99187738000000003</v>
      </c>
      <c r="DB643" s="96">
        <v>0.97255497700000004</v>
      </c>
      <c r="DC643">
        <v>2013</v>
      </c>
      <c r="DD643" s="6">
        <v>3114.2</v>
      </c>
      <c r="DE643" s="96">
        <v>7.2619258000000001E-3</v>
      </c>
      <c r="DF643" s="72">
        <v>731.97</v>
      </c>
      <c r="DG643" s="96">
        <v>1</v>
      </c>
      <c r="DH643" s="72">
        <v>731.97</v>
      </c>
      <c r="DI643" s="72">
        <v>704.18948504000002</v>
      </c>
      <c r="DJ643" s="96">
        <v>1</v>
      </c>
      <c r="DK643" s="72">
        <v>731.97</v>
      </c>
      <c r="DL643" s="96">
        <v>1</v>
      </c>
      <c r="DM643" s="72">
        <v>731.97</v>
      </c>
      <c r="DN643" s="96">
        <v>1</v>
      </c>
      <c r="DO643" s="96">
        <v>1.6466000000000001E-2</v>
      </c>
      <c r="DP643" s="72">
        <v>12.05</v>
      </c>
      <c r="DQ643" s="72">
        <v>719.92</v>
      </c>
      <c r="DR643" t="s">
        <v>506</v>
      </c>
      <c r="DT643" t="s">
        <v>485</v>
      </c>
    </row>
    <row r="644" spans="1:124" x14ac:dyDescent="0.3">
      <c r="A644" t="s">
        <v>507</v>
      </c>
      <c r="B644">
        <v>14510</v>
      </c>
      <c r="C644" s="95">
        <v>3089</v>
      </c>
      <c r="D644" s="95">
        <v>12162426</v>
      </c>
      <c r="E644" s="95">
        <v>2959</v>
      </c>
      <c r="F644" s="95">
        <v>9463158</v>
      </c>
      <c r="G644" s="95">
        <v>342</v>
      </c>
      <c r="H644" s="95">
        <v>687934</v>
      </c>
      <c r="I644" s="95">
        <v>296</v>
      </c>
      <c r="J644" s="95">
        <v>677038</v>
      </c>
      <c r="K644" s="95">
        <v>2975</v>
      </c>
      <c r="L644" s="95">
        <v>11992731</v>
      </c>
      <c r="M644" s="95">
        <v>2836</v>
      </c>
      <c r="N644" s="95">
        <v>9099320</v>
      </c>
      <c r="O644" s="95">
        <v>342</v>
      </c>
      <c r="P644" s="95">
        <v>1039787</v>
      </c>
      <c r="Q644" s="95">
        <v>299</v>
      </c>
      <c r="R644" s="95">
        <v>890035</v>
      </c>
      <c r="S644" s="95">
        <v>3033</v>
      </c>
      <c r="T644" s="95">
        <v>12818218</v>
      </c>
      <c r="U644" s="95">
        <v>2884</v>
      </c>
      <c r="V644" s="95">
        <v>10135498</v>
      </c>
      <c r="W644" s="95">
        <v>305</v>
      </c>
      <c r="X644" s="95">
        <v>856825</v>
      </c>
      <c r="Y644" s="95">
        <v>265</v>
      </c>
      <c r="Z644" s="95">
        <v>868576</v>
      </c>
      <c r="AA644" s="95">
        <v>3044</v>
      </c>
      <c r="AB644" s="95">
        <v>10674886</v>
      </c>
      <c r="AC644" s="95">
        <v>2894</v>
      </c>
      <c r="AD644" s="95">
        <v>9988890</v>
      </c>
      <c r="AE644" s="95">
        <v>307</v>
      </c>
      <c r="AF644" s="95">
        <v>695779</v>
      </c>
      <c r="AG644" s="95">
        <v>264</v>
      </c>
      <c r="AH644" s="95">
        <v>914082</v>
      </c>
      <c r="AI644" s="95">
        <v>3085</v>
      </c>
      <c r="AJ644" s="95">
        <v>9202636.3100000005</v>
      </c>
      <c r="AK644" s="95">
        <v>2932</v>
      </c>
      <c r="AL644" s="95">
        <v>10736070.220000001</v>
      </c>
      <c r="AM644" s="95">
        <v>334</v>
      </c>
      <c r="AN644" s="95">
        <v>742007.76</v>
      </c>
      <c r="AO644" s="95">
        <v>287</v>
      </c>
      <c r="AP644" s="95">
        <v>1013685.09</v>
      </c>
      <c r="AQ644" s="72">
        <v>312.11</v>
      </c>
      <c r="AR644" s="72">
        <v>259.61</v>
      </c>
      <c r="AS644" s="72">
        <v>571.72</v>
      </c>
      <c r="AT644" s="95">
        <v>12850360</v>
      </c>
      <c r="AU644" s="95">
        <v>10140196</v>
      </c>
      <c r="AV644" s="95">
        <v>3431</v>
      </c>
      <c r="AW644" s="95">
        <v>3255</v>
      </c>
      <c r="AX644" s="72">
        <v>327.42</v>
      </c>
      <c r="AY644" s="72">
        <v>265.52999999999997</v>
      </c>
      <c r="AZ644" s="72">
        <v>592.95000000000005</v>
      </c>
      <c r="BA644" s="95">
        <v>13032518</v>
      </c>
      <c r="BB644" s="95">
        <v>9989355</v>
      </c>
      <c r="BC644" s="95">
        <v>3317</v>
      </c>
      <c r="BD644" s="95">
        <v>3135</v>
      </c>
      <c r="BE644" s="72">
        <v>341.4</v>
      </c>
      <c r="BF644" s="72">
        <v>291.20999999999998</v>
      </c>
      <c r="BG644" s="72">
        <v>632.61</v>
      </c>
      <c r="BH644" s="95">
        <v>13675043</v>
      </c>
      <c r="BI644" s="95">
        <v>11004074</v>
      </c>
      <c r="BJ644" s="95">
        <v>3338</v>
      </c>
      <c r="BK644" s="95">
        <v>3149</v>
      </c>
      <c r="BL644" s="72">
        <v>282.77</v>
      </c>
      <c r="BM644" s="72">
        <v>287.70999999999998</v>
      </c>
      <c r="BN644" s="72">
        <v>570.48</v>
      </c>
      <c r="BO644" s="95">
        <v>11370665</v>
      </c>
      <c r="BP644" s="95">
        <v>10902972</v>
      </c>
      <c r="BQ644" s="95">
        <v>3351</v>
      </c>
      <c r="BR644" s="95">
        <v>3158</v>
      </c>
      <c r="BS644" s="72">
        <v>242.39</v>
      </c>
      <c r="BT644" s="72">
        <v>304.18</v>
      </c>
      <c r="BU644" s="72">
        <v>546.57000000000005</v>
      </c>
      <c r="BV644" s="95">
        <v>9944644.0700000003</v>
      </c>
      <c r="BW644" s="95">
        <v>11749755.310000001</v>
      </c>
      <c r="BX644" s="95">
        <v>3419</v>
      </c>
      <c r="BY644" s="95">
        <v>3219</v>
      </c>
      <c r="BZ644" s="95">
        <v>3347</v>
      </c>
      <c r="CA644" s="95">
        <v>3229</v>
      </c>
      <c r="CB644" s="95">
        <v>3247</v>
      </c>
      <c r="CC644" s="95">
        <v>3259</v>
      </c>
      <c r="CD644" s="95">
        <v>3321</v>
      </c>
      <c r="CE644" s="72">
        <v>650.75523149000003</v>
      </c>
      <c r="CF644" s="72">
        <v>676.59346364999999</v>
      </c>
      <c r="CG644" s="72">
        <v>712.40329333</v>
      </c>
      <c r="CH644" s="72">
        <v>716.50152150999998</v>
      </c>
      <c r="CI644" s="72">
        <v>731.52548966999996</v>
      </c>
      <c r="CJ644" s="96">
        <v>0.87854845010000004</v>
      </c>
      <c r="CK644" s="96">
        <v>0.87637559610000004</v>
      </c>
      <c r="CL644" s="96">
        <v>0.88799421050000005</v>
      </c>
      <c r="CM644" s="96">
        <v>0.79620207759999995</v>
      </c>
      <c r="CN644" s="96">
        <v>0.74716466849999996</v>
      </c>
      <c r="CO644" s="96">
        <v>0.84416677770000004</v>
      </c>
      <c r="CP644" s="96">
        <v>0.99181467769999998</v>
      </c>
      <c r="CQ644" s="96">
        <v>0.99584056389999998</v>
      </c>
      <c r="CR644" s="96">
        <v>0.99595715620000003</v>
      </c>
      <c r="CS644" s="95">
        <v>3281</v>
      </c>
      <c r="CT644" s="95">
        <v>3189</v>
      </c>
      <c r="CU644" s="95">
        <v>3201</v>
      </c>
      <c r="CV644" s="95">
        <v>3230</v>
      </c>
      <c r="CW644" s="95">
        <v>3296</v>
      </c>
      <c r="CX644" s="96">
        <v>0.84862897000000004</v>
      </c>
      <c r="CY644" s="96">
        <v>0.855229295</v>
      </c>
      <c r="CZ644" s="96">
        <v>0.85308938000000001</v>
      </c>
      <c r="DA644" s="96">
        <v>0.84041212200000004</v>
      </c>
      <c r="DB644" s="96">
        <v>0.82403554800000001</v>
      </c>
      <c r="DC644">
        <v>2013</v>
      </c>
      <c r="DD644" s="6">
        <v>3183.2</v>
      </c>
      <c r="DE644" s="96">
        <v>3.2667282000000001E-3</v>
      </c>
      <c r="DF644" s="72">
        <v>762.39</v>
      </c>
      <c r="DG644" s="96">
        <v>1</v>
      </c>
      <c r="DH644" s="72">
        <v>762.39</v>
      </c>
      <c r="DI644" s="72">
        <v>706.55820955000002</v>
      </c>
      <c r="DJ644" s="96">
        <v>1</v>
      </c>
      <c r="DK644" s="72">
        <v>762.39</v>
      </c>
      <c r="DL644" s="96">
        <v>1</v>
      </c>
      <c r="DM644" s="72">
        <v>762.39</v>
      </c>
      <c r="DN644" s="96">
        <v>1</v>
      </c>
      <c r="DO644" s="96">
        <v>1.3834000000000001E-2</v>
      </c>
      <c r="DP644" s="72">
        <v>10.55</v>
      </c>
      <c r="DQ644" s="72">
        <v>751.84</v>
      </c>
      <c r="DR644" t="s">
        <v>507</v>
      </c>
      <c r="DT644" t="s">
        <v>485</v>
      </c>
    </row>
    <row r="645" spans="1:124" x14ac:dyDescent="0.3">
      <c r="A645" t="s">
        <v>130</v>
      </c>
      <c r="B645">
        <v>14520</v>
      </c>
      <c r="C645" s="95">
        <v>1975</v>
      </c>
      <c r="D645" s="95">
        <v>6825227</v>
      </c>
      <c r="E645" s="95">
        <v>1931</v>
      </c>
      <c r="F645" s="95">
        <v>6262557</v>
      </c>
      <c r="G645" s="95">
        <v>329</v>
      </c>
      <c r="H645" s="95">
        <v>653168</v>
      </c>
      <c r="I645" s="95">
        <v>291</v>
      </c>
      <c r="J645" s="95">
        <v>1033756</v>
      </c>
      <c r="K645" s="95">
        <v>1978</v>
      </c>
      <c r="L645" s="95">
        <v>6558205</v>
      </c>
      <c r="M645" s="95">
        <v>1933</v>
      </c>
      <c r="N645" s="95">
        <v>6311784</v>
      </c>
      <c r="O645" s="95">
        <v>342</v>
      </c>
      <c r="P645" s="95">
        <v>963219</v>
      </c>
      <c r="Q645" s="95">
        <v>297</v>
      </c>
      <c r="R645" s="95">
        <v>921769</v>
      </c>
      <c r="S645" s="95">
        <v>1996</v>
      </c>
      <c r="T645" s="95">
        <v>6701891</v>
      </c>
      <c r="U645" s="95">
        <v>1947</v>
      </c>
      <c r="V645" s="95">
        <v>6589012</v>
      </c>
      <c r="W645" s="95">
        <v>342</v>
      </c>
      <c r="X645" s="95">
        <v>1069803</v>
      </c>
      <c r="Y645" s="95">
        <v>297</v>
      </c>
      <c r="Z645" s="95">
        <v>1116907</v>
      </c>
      <c r="AA645" s="95">
        <v>2031</v>
      </c>
      <c r="AB645" s="95">
        <v>6565937</v>
      </c>
      <c r="AC645" s="95">
        <v>1978</v>
      </c>
      <c r="AD645" s="95">
        <v>7142562</v>
      </c>
      <c r="AE645" s="95">
        <v>362</v>
      </c>
      <c r="AF645" s="95">
        <v>932935</v>
      </c>
      <c r="AG645" s="95">
        <v>316</v>
      </c>
      <c r="AH645" s="95">
        <v>1348546</v>
      </c>
      <c r="AI645" s="95">
        <v>2078</v>
      </c>
      <c r="AJ645" s="95">
        <v>7887307.8499999996</v>
      </c>
      <c r="AK645" s="95">
        <v>2023</v>
      </c>
      <c r="AL645" s="95">
        <v>7782753.4100000001</v>
      </c>
      <c r="AM645" s="95">
        <v>391</v>
      </c>
      <c r="AN645" s="95">
        <v>1212836</v>
      </c>
      <c r="AO645" s="95">
        <v>345</v>
      </c>
      <c r="AP645" s="95">
        <v>1385132.93</v>
      </c>
      <c r="AQ645" s="72">
        <v>270.49</v>
      </c>
      <c r="AR645" s="72">
        <v>273.64</v>
      </c>
      <c r="AS645" s="72">
        <v>544.13</v>
      </c>
      <c r="AT645" s="95">
        <v>7478395</v>
      </c>
      <c r="AU645" s="95">
        <v>7296313</v>
      </c>
      <c r="AV645" s="95">
        <v>2304</v>
      </c>
      <c r="AW645" s="95">
        <v>2222</v>
      </c>
      <c r="AX645" s="72">
        <v>270.17</v>
      </c>
      <c r="AY645" s="72">
        <v>270.31</v>
      </c>
      <c r="AZ645" s="72">
        <v>540.48</v>
      </c>
      <c r="BA645" s="95">
        <v>7521424</v>
      </c>
      <c r="BB645" s="95">
        <v>7233553</v>
      </c>
      <c r="BC645" s="95">
        <v>2320</v>
      </c>
      <c r="BD645" s="95">
        <v>2230</v>
      </c>
      <c r="BE645" s="72">
        <v>277.01</v>
      </c>
      <c r="BF645" s="72">
        <v>286.17</v>
      </c>
      <c r="BG645" s="72">
        <v>563.17999999999995</v>
      </c>
      <c r="BH645" s="95">
        <v>7771694</v>
      </c>
      <c r="BI645" s="95">
        <v>7705919</v>
      </c>
      <c r="BJ645" s="95">
        <v>2338</v>
      </c>
      <c r="BK645" s="95">
        <v>2244</v>
      </c>
      <c r="BL645" s="72">
        <v>261.14</v>
      </c>
      <c r="BM645" s="72">
        <v>308.45</v>
      </c>
      <c r="BN645" s="72">
        <v>569.59</v>
      </c>
      <c r="BO645" s="95">
        <v>7498872</v>
      </c>
      <c r="BP645" s="95">
        <v>8491108</v>
      </c>
      <c r="BQ645" s="95">
        <v>2393</v>
      </c>
      <c r="BR645" s="95">
        <v>2294</v>
      </c>
      <c r="BS645" s="72">
        <v>307.14999999999998</v>
      </c>
      <c r="BT645" s="72">
        <v>322.63</v>
      </c>
      <c r="BU645" s="72">
        <v>629.78</v>
      </c>
      <c r="BV645" s="95">
        <v>9100143.8499999996</v>
      </c>
      <c r="BW645" s="95">
        <v>9167886.3399999999</v>
      </c>
      <c r="BX645" s="95">
        <v>2469</v>
      </c>
      <c r="BY645" s="95">
        <v>2368</v>
      </c>
      <c r="BZ645" s="95">
        <v>2265</v>
      </c>
      <c r="CA645" s="95">
        <v>2276</v>
      </c>
      <c r="CB645" s="95">
        <v>2293</v>
      </c>
      <c r="CC645" s="95">
        <v>2346</v>
      </c>
      <c r="CD645" s="95">
        <v>2420</v>
      </c>
      <c r="CE645" s="72">
        <v>650.75523149000003</v>
      </c>
      <c r="CF645" s="72">
        <v>676.59346364999999</v>
      </c>
      <c r="CG645" s="72">
        <v>712.40329333</v>
      </c>
      <c r="CH645" s="72">
        <v>716.50152150999998</v>
      </c>
      <c r="CI645" s="72">
        <v>731.52548966999996</v>
      </c>
      <c r="CJ645" s="96">
        <v>0.83615155689999998</v>
      </c>
      <c r="CK645" s="96">
        <v>0.79882533460000005</v>
      </c>
      <c r="CL645" s="96">
        <v>0.79053536849999995</v>
      </c>
      <c r="CM645" s="96">
        <v>0.79495993089999994</v>
      </c>
      <c r="CN645" s="96">
        <v>0.86091326810000002</v>
      </c>
      <c r="CO645" s="96">
        <v>0.95093050290000003</v>
      </c>
      <c r="CP645" s="96">
        <v>0.85839826289999999</v>
      </c>
      <c r="CQ645" s="96">
        <v>0.99584056389999998</v>
      </c>
      <c r="CR645" s="96">
        <v>0.86198350560000003</v>
      </c>
      <c r="CS645" s="95">
        <v>2082</v>
      </c>
      <c r="CT645" s="95">
        <v>2086</v>
      </c>
      <c r="CU645" s="95">
        <v>2117</v>
      </c>
      <c r="CV645" s="95">
        <v>2151</v>
      </c>
      <c r="CW645" s="95">
        <v>2249</v>
      </c>
      <c r="CX645" s="96">
        <v>0.95120272800000005</v>
      </c>
      <c r="CY645" s="96">
        <v>0.92901186000000002</v>
      </c>
      <c r="CZ645" s="96">
        <v>0.97371516899999999</v>
      </c>
      <c r="DA645" s="96">
        <v>0.96530555200000001</v>
      </c>
      <c r="DB645" s="96">
        <v>0.93581251600000004</v>
      </c>
      <c r="DC645">
        <v>2013</v>
      </c>
      <c r="DD645" s="6">
        <v>2271.6</v>
      </c>
      <c r="DE645" s="96">
        <v>2.6626023000000001E-3</v>
      </c>
      <c r="DF645" s="72">
        <v>660.23</v>
      </c>
      <c r="DG645" s="96">
        <v>1</v>
      </c>
      <c r="DH645" s="72">
        <v>660.23</v>
      </c>
      <c r="DI645" s="72">
        <v>706.55820955000002</v>
      </c>
      <c r="DJ645" s="96">
        <v>1</v>
      </c>
      <c r="DK645" s="72">
        <v>660.23</v>
      </c>
      <c r="DL645" s="96">
        <v>1</v>
      </c>
      <c r="DM645" s="72">
        <v>660.23</v>
      </c>
      <c r="DN645" s="96">
        <v>1</v>
      </c>
      <c r="DO645" s="96">
        <v>6.0150000000000004E-3</v>
      </c>
      <c r="DP645" s="72">
        <v>3.97</v>
      </c>
      <c r="DQ645" s="72">
        <v>656.26</v>
      </c>
      <c r="DR645" t="s">
        <v>130</v>
      </c>
      <c r="DT645" t="s">
        <v>485</v>
      </c>
    </row>
    <row r="646" spans="1:124" x14ac:dyDescent="0.3">
      <c r="A646" t="s">
        <v>508</v>
      </c>
      <c r="B646">
        <v>14530</v>
      </c>
      <c r="C646" s="95">
        <v>38009</v>
      </c>
      <c r="D646" s="95">
        <v>171044584</v>
      </c>
      <c r="E646" s="95">
        <v>35537</v>
      </c>
      <c r="F646" s="95">
        <v>125044563</v>
      </c>
      <c r="G646" s="95">
        <v>6036</v>
      </c>
      <c r="H646" s="95">
        <v>23868641</v>
      </c>
      <c r="I646" s="95">
        <v>5014</v>
      </c>
      <c r="J646" s="95">
        <v>18321737</v>
      </c>
      <c r="K646" s="95">
        <v>39292</v>
      </c>
      <c r="L646" s="95">
        <v>183740709</v>
      </c>
      <c r="M646" s="95">
        <v>36422</v>
      </c>
      <c r="N646" s="95">
        <v>135328906</v>
      </c>
      <c r="O646" s="95">
        <v>6336</v>
      </c>
      <c r="P646" s="95">
        <v>25371577</v>
      </c>
      <c r="Q646" s="95">
        <v>5288</v>
      </c>
      <c r="R646" s="95">
        <v>19637440</v>
      </c>
      <c r="S646" s="95">
        <v>41165</v>
      </c>
      <c r="T646" s="95">
        <v>195224015</v>
      </c>
      <c r="U646" s="95">
        <v>37833</v>
      </c>
      <c r="V646" s="95">
        <v>149368335</v>
      </c>
      <c r="W646" s="95">
        <v>6689</v>
      </c>
      <c r="X646" s="95">
        <v>27471407</v>
      </c>
      <c r="Y646" s="95">
        <v>5588</v>
      </c>
      <c r="Z646" s="95">
        <v>22498676</v>
      </c>
      <c r="AA646" s="95">
        <v>42909</v>
      </c>
      <c r="AB646" s="95">
        <v>185553890</v>
      </c>
      <c r="AC646" s="95">
        <v>39266</v>
      </c>
      <c r="AD646" s="95">
        <v>165060483</v>
      </c>
      <c r="AE646" s="95">
        <v>7022</v>
      </c>
      <c r="AF646" s="95">
        <v>31002634</v>
      </c>
      <c r="AG646" s="95">
        <v>5948</v>
      </c>
      <c r="AH646" s="95">
        <v>27980457</v>
      </c>
      <c r="AI646" s="95">
        <v>44899</v>
      </c>
      <c r="AJ646" s="95">
        <v>198532298.91999999</v>
      </c>
      <c r="AK646" s="95">
        <v>41074</v>
      </c>
      <c r="AL646" s="95">
        <v>184124806.08000001</v>
      </c>
      <c r="AM646" s="95">
        <v>7496</v>
      </c>
      <c r="AN646" s="95">
        <v>36968796.740000002</v>
      </c>
      <c r="AO646" s="95">
        <v>6402</v>
      </c>
      <c r="AP646" s="95">
        <v>32842403.120000001</v>
      </c>
      <c r="AQ646" s="72">
        <v>368.78</v>
      </c>
      <c r="AR646" s="72">
        <v>294.62</v>
      </c>
      <c r="AS646" s="72">
        <v>663.4</v>
      </c>
      <c r="AT646" s="95">
        <v>194913225</v>
      </c>
      <c r="AU646" s="95">
        <v>143366300</v>
      </c>
      <c r="AV646" s="95">
        <v>44045</v>
      </c>
      <c r="AW646" s="95">
        <v>40551</v>
      </c>
      <c r="AX646" s="72">
        <v>381.92</v>
      </c>
      <c r="AY646" s="72">
        <v>309.61</v>
      </c>
      <c r="AZ646" s="72">
        <v>691.53</v>
      </c>
      <c r="BA646" s="95">
        <v>209112286</v>
      </c>
      <c r="BB646" s="95">
        <v>154966346</v>
      </c>
      <c r="BC646" s="95">
        <v>45628</v>
      </c>
      <c r="BD646" s="95">
        <v>41710</v>
      </c>
      <c r="BE646" s="72">
        <v>387.8</v>
      </c>
      <c r="BF646" s="72">
        <v>329.85</v>
      </c>
      <c r="BG646" s="72">
        <v>717.65</v>
      </c>
      <c r="BH646" s="95">
        <v>222695422</v>
      </c>
      <c r="BI646" s="95">
        <v>171867011</v>
      </c>
      <c r="BJ646" s="95">
        <v>47854</v>
      </c>
      <c r="BK646" s="95">
        <v>43421</v>
      </c>
      <c r="BL646" s="72">
        <v>361.43</v>
      </c>
      <c r="BM646" s="72">
        <v>355.79</v>
      </c>
      <c r="BN646" s="72">
        <v>717.22</v>
      </c>
      <c r="BO646" s="95">
        <v>216556524</v>
      </c>
      <c r="BP646" s="95">
        <v>193040940</v>
      </c>
      <c r="BQ646" s="95">
        <v>49931</v>
      </c>
      <c r="BR646" s="95">
        <v>45214</v>
      </c>
      <c r="BS646" s="72">
        <v>374.56</v>
      </c>
      <c r="BT646" s="72">
        <v>380.84</v>
      </c>
      <c r="BU646" s="72">
        <v>755.4</v>
      </c>
      <c r="BV646" s="95">
        <v>235501095.66</v>
      </c>
      <c r="BW646" s="95">
        <v>216967209.19999999</v>
      </c>
      <c r="BX646" s="95">
        <v>52395</v>
      </c>
      <c r="BY646" s="95">
        <v>47476</v>
      </c>
      <c r="BZ646" s="95">
        <v>42380</v>
      </c>
      <c r="CA646" s="95">
        <v>43740</v>
      </c>
      <c r="CB646" s="95">
        <v>45717</v>
      </c>
      <c r="CC646" s="95">
        <v>47692</v>
      </c>
      <c r="CD646" s="95">
        <v>49989</v>
      </c>
      <c r="CE646" s="72">
        <v>650.75523149000003</v>
      </c>
      <c r="CF646" s="72">
        <v>676.59346364999999</v>
      </c>
      <c r="CG646" s="72">
        <v>712.40329333</v>
      </c>
      <c r="CH646" s="72">
        <v>716.50152150999998</v>
      </c>
      <c r="CI646" s="72">
        <v>731.52548966999996</v>
      </c>
      <c r="CJ646" s="96">
        <v>1.0194309132999999</v>
      </c>
      <c r="CK646" s="96">
        <v>1.0220760873000001</v>
      </c>
      <c r="CL646" s="96">
        <v>1.0073647985</v>
      </c>
      <c r="CM646" s="96">
        <v>1.0010027591999999</v>
      </c>
      <c r="CN646" s="96">
        <v>1.0326366076</v>
      </c>
      <c r="CO646" s="96">
        <v>0.94440724389999997</v>
      </c>
      <c r="CP646" s="96">
        <v>1.0763388779</v>
      </c>
      <c r="CQ646" s="96">
        <v>0.99584056389999998</v>
      </c>
      <c r="CR646" s="96">
        <v>1.0808343858</v>
      </c>
      <c r="CS646" s="95">
        <v>37104</v>
      </c>
      <c r="CT646" s="95">
        <v>38473</v>
      </c>
      <c r="CU646" s="95">
        <v>40079</v>
      </c>
      <c r="CV646" s="95">
        <v>41790</v>
      </c>
      <c r="CW646" s="95">
        <v>43499</v>
      </c>
      <c r="CX646" s="96">
        <v>0.92559206999999999</v>
      </c>
      <c r="CY646" s="96">
        <v>0.93028860899999999</v>
      </c>
      <c r="CZ646" s="96">
        <v>0.95028946199999997</v>
      </c>
      <c r="DA646" s="96">
        <v>0.95022506699999998</v>
      </c>
      <c r="DB646" s="96">
        <v>0.96193463999999995</v>
      </c>
      <c r="DC646">
        <v>2013</v>
      </c>
      <c r="DD646" s="6">
        <v>43674.400000000001</v>
      </c>
      <c r="DE646" s="96">
        <v>2.3867793E-3</v>
      </c>
      <c r="DF646" s="72">
        <v>828.09</v>
      </c>
      <c r="DG646" s="96">
        <v>1</v>
      </c>
      <c r="DH646" s="72">
        <v>828.09</v>
      </c>
      <c r="DI646" s="72">
        <v>882.98168098999997</v>
      </c>
      <c r="DJ646" s="96">
        <v>1</v>
      </c>
      <c r="DK646" s="72">
        <v>828.09</v>
      </c>
      <c r="DL646" s="96">
        <v>1</v>
      </c>
      <c r="DM646" s="72">
        <v>828.09</v>
      </c>
      <c r="DN646" s="96">
        <v>1</v>
      </c>
      <c r="DO646" s="96">
        <v>1.0496E-2</v>
      </c>
      <c r="DP646" s="72">
        <v>8.69</v>
      </c>
      <c r="DQ646" s="72">
        <v>819.4</v>
      </c>
      <c r="DR646" t="s">
        <v>508</v>
      </c>
      <c r="DT646" t="s">
        <v>485</v>
      </c>
    </row>
    <row r="647" spans="1:124" x14ac:dyDescent="0.3">
      <c r="A647" t="s">
        <v>509</v>
      </c>
      <c r="B647">
        <v>14540</v>
      </c>
      <c r="C647" s="95">
        <v>13404</v>
      </c>
      <c r="D647" s="95">
        <v>75123944</v>
      </c>
      <c r="E647" s="95">
        <v>12928</v>
      </c>
      <c r="F647" s="95">
        <v>44563780</v>
      </c>
      <c r="G647" s="95">
        <v>3452</v>
      </c>
      <c r="H647" s="95">
        <v>15330690</v>
      </c>
      <c r="I647" s="95">
        <v>3135</v>
      </c>
      <c r="J647" s="95">
        <v>10021207</v>
      </c>
      <c r="K647" s="95">
        <v>13396</v>
      </c>
      <c r="L647" s="95">
        <v>75196475</v>
      </c>
      <c r="M647" s="95">
        <v>12867</v>
      </c>
      <c r="N647" s="95">
        <v>47131350</v>
      </c>
      <c r="O647" s="95">
        <v>3446</v>
      </c>
      <c r="P647" s="95">
        <v>13178792</v>
      </c>
      <c r="Q647" s="95">
        <v>3113</v>
      </c>
      <c r="R647" s="95">
        <v>11260265</v>
      </c>
      <c r="S647" s="95">
        <v>13758</v>
      </c>
      <c r="T647" s="95">
        <v>78809851</v>
      </c>
      <c r="U647" s="95">
        <v>13137</v>
      </c>
      <c r="V647" s="95">
        <v>52894290</v>
      </c>
      <c r="W647" s="95">
        <v>3463</v>
      </c>
      <c r="X647" s="95">
        <v>14938808</v>
      </c>
      <c r="Y647" s="95">
        <v>3137</v>
      </c>
      <c r="Z647" s="95">
        <v>12532698</v>
      </c>
      <c r="AA647" s="95">
        <v>14027</v>
      </c>
      <c r="AB647" s="95">
        <v>78077835</v>
      </c>
      <c r="AC647" s="95">
        <v>13370</v>
      </c>
      <c r="AD647" s="95">
        <v>58838836</v>
      </c>
      <c r="AE647" s="95">
        <v>3556</v>
      </c>
      <c r="AF647" s="95">
        <v>15175253</v>
      </c>
      <c r="AG647" s="95">
        <v>3229</v>
      </c>
      <c r="AH647" s="95">
        <v>13847287</v>
      </c>
      <c r="AI647" s="95">
        <v>14327</v>
      </c>
      <c r="AJ647" s="95">
        <v>73193470.909999996</v>
      </c>
      <c r="AK647" s="95">
        <v>13641</v>
      </c>
      <c r="AL647" s="95">
        <v>63348440.579999998</v>
      </c>
      <c r="AM647" s="95">
        <v>3656</v>
      </c>
      <c r="AN647" s="95">
        <v>16187403</v>
      </c>
      <c r="AO647" s="95">
        <v>3323</v>
      </c>
      <c r="AP647" s="95">
        <v>15069801.960000001</v>
      </c>
      <c r="AQ647" s="72">
        <v>447.19</v>
      </c>
      <c r="AR647" s="72">
        <v>283.18</v>
      </c>
      <c r="AS647" s="72">
        <v>730.37</v>
      </c>
      <c r="AT647" s="95">
        <v>90454634</v>
      </c>
      <c r="AU647" s="95">
        <v>54584987</v>
      </c>
      <c r="AV647" s="95">
        <v>16856</v>
      </c>
      <c r="AW647" s="95">
        <v>16063</v>
      </c>
      <c r="AX647" s="72">
        <v>437.28</v>
      </c>
      <c r="AY647" s="72">
        <v>304.5</v>
      </c>
      <c r="AZ647" s="72">
        <v>741.78</v>
      </c>
      <c r="BA647" s="95">
        <v>88375267</v>
      </c>
      <c r="BB647" s="95">
        <v>58391615</v>
      </c>
      <c r="BC647" s="95">
        <v>16842</v>
      </c>
      <c r="BD647" s="95">
        <v>15980</v>
      </c>
      <c r="BE647" s="72">
        <v>453.65</v>
      </c>
      <c r="BF647" s="72">
        <v>335.03</v>
      </c>
      <c r="BG647" s="72">
        <v>788.68</v>
      </c>
      <c r="BH647" s="95">
        <v>93748659</v>
      </c>
      <c r="BI647" s="95">
        <v>65426988</v>
      </c>
      <c r="BJ647" s="95">
        <v>17221</v>
      </c>
      <c r="BK647" s="95">
        <v>16274</v>
      </c>
      <c r="BL647" s="72">
        <v>441.97</v>
      </c>
      <c r="BM647" s="72">
        <v>364.91</v>
      </c>
      <c r="BN647" s="72">
        <v>806.88</v>
      </c>
      <c r="BO647" s="95">
        <v>93253088</v>
      </c>
      <c r="BP647" s="95">
        <v>72686123</v>
      </c>
      <c r="BQ647" s="95">
        <v>17583</v>
      </c>
      <c r="BR647" s="95">
        <v>16599</v>
      </c>
      <c r="BS647" s="72">
        <v>414.19</v>
      </c>
      <c r="BT647" s="72">
        <v>385.22</v>
      </c>
      <c r="BU647" s="72">
        <v>799.41</v>
      </c>
      <c r="BV647" s="95">
        <v>89380873.909999996</v>
      </c>
      <c r="BW647" s="95">
        <v>78418242.540000007</v>
      </c>
      <c r="BX647" s="95">
        <v>17983</v>
      </c>
      <c r="BY647" s="95">
        <v>16964</v>
      </c>
      <c r="BZ647" s="95">
        <v>16478</v>
      </c>
      <c r="CA647" s="95">
        <v>16426</v>
      </c>
      <c r="CB647" s="95">
        <v>16765</v>
      </c>
      <c r="CC647" s="95">
        <v>17116</v>
      </c>
      <c r="CD647" s="95">
        <v>17485</v>
      </c>
      <c r="CE647" s="72">
        <v>650.75523149000003</v>
      </c>
      <c r="CF647" s="72">
        <v>676.59346364999999</v>
      </c>
      <c r="CG647" s="72">
        <v>712.40329333</v>
      </c>
      <c r="CH647" s="72">
        <v>716.50152150999998</v>
      </c>
      <c r="CI647" s="72">
        <v>731.52548966999996</v>
      </c>
      <c r="CJ647" s="96">
        <v>1.1223421106</v>
      </c>
      <c r="CK647" s="96">
        <v>1.0963452056</v>
      </c>
      <c r="CL647" s="96">
        <v>1.1070695593</v>
      </c>
      <c r="CM647" s="96">
        <v>1.1261385716000001</v>
      </c>
      <c r="CN647" s="96">
        <v>1.0927985576999999</v>
      </c>
      <c r="CO647" s="96">
        <v>1.0437994272</v>
      </c>
      <c r="CP647" s="96">
        <v>1.0624060256000001</v>
      </c>
      <c r="CQ647" s="96">
        <v>0.99584056389999998</v>
      </c>
      <c r="CR647" s="96">
        <v>1.0668433406</v>
      </c>
      <c r="CS647" s="95">
        <v>15770</v>
      </c>
      <c r="CT647" s="95">
        <v>15634</v>
      </c>
      <c r="CU647" s="95">
        <v>15900</v>
      </c>
      <c r="CV647" s="95">
        <v>16275</v>
      </c>
      <c r="CW647" s="95">
        <v>16701</v>
      </c>
      <c r="CX647" s="96">
        <v>1.013060549</v>
      </c>
      <c r="CY647" s="96">
        <v>1.0200228360000001</v>
      </c>
      <c r="CZ647" s="96">
        <v>1.0490552769999999</v>
      </c>
      <c r="DA647" s="96">
        <v>1.053514324</v>
      </c>
      <c r="DB647" s="96">
        <v>1.080611437</v>
      </c>
      <c r="DC647">
        <v>2013</v>
      </c>
      <c r="DD647" s="6">
        <v>16376</v>
      </c>
      <c r="DE647" s="96">
        <v>2.2036832000000002E-3</v>
      </c>
      <c r="DF647" s="72">
        <v>817.52</v>
      </c>
      <c r="DG647" s="96">
        <v>1</v>
      </c>
      <c r="DH647" s="72">
        <v>817.52</v>
      </c>
      <c r="DI647" s="72">
        <v>817.52</v>
      </c>
      <c r="DJ647" s="96">
        <v>1</v>
      </c>
      <c r="DK647" s="72">
        <v>817.52</v>
      </c>
      <c r="DL647" s="96">
        <v>1</v>
      </c>
      <c r="DM647" s="72">
        <v>817.52</v>
      </c>
      <c r="DN647" s="96">
        <v>1</v>
      </c>
      <c r="DO647" s="96">
        <v>8.6709999999999999E-3</v>
      </c>
      <c r="DP647" s="72">
        <v>7.09</v>
      </c>
      <c r="DQ647" s="72">
        <v>810.43</v>
      </c>
      <c r="DR647" t="s">
        <v>509</v>
      </c>
      <c r="DT647" t="s">
        <v>485</v>
      </c>
    </row>
    <row r="648" spans="1:124" x14ac:dyDescent="0.3">
      <c r="A648" t="s">
        <v>510</v>
      </c>
      <c r="B648">
        <v>14550</v>
      </c>
      <c r="C648" s="95">
        <v>4609</v>
      </c>
      <c r="D648" s="95">
        <v>17561756</v>
      </c>
      <c r="E648" s="95">
        <v>4373</v>
      </c>
      <c r="F648" s="95">
        <v>13266069</v>
      </c>
      <c r="G648" s="95">
        <v>611</v>
      </c>
      <c r="H648" s="95">
        <v>1908346</v>
      </c>
      <c r="I648" s="95">
        <v>490</v>
      </c>
      <c r="J648" s="95">
        <v>1449449</v>
      </c>
      <c r="K648" s="95">
        <v>4858</v>
      </c>
      <c r="L648" s="95">
        <v>17823557</v>
      </c>
      <c r="M648" s="95">
        <v>4574</v>
      </c>
      <c r="N648" s="95">
        <v>14822267</v>
      </c>
      <c r="O648" s="95">
        <v>657</v>
      </c>
      <c r="P648" s="95">
        <v>2439311</v>
      </c>
      <c r="Q648" s="95">
        <v>536</v>
      </c>
      <c r="R648" s="95">
        <v>1829162</v>
      </c>
      <c r="S648" s="95">
        <v>5131</v>
      </c>
      <c r="T648" s="95">
        <v>19655971</v>
      </c>
      <c r="U648" s="95">
        <v>4795</v>
      </c>
      <c r="V648" s="95">
        <v>16515502</v>
      </c>
      <c r="W648" s="95">
        <v>656</v>
      </c>
      <c r="X648" s="95">
        <v>2508603</v>
      </c>
      <c r="Y648" s="95">
        <v>526</v>
      </c>
      <c r="Z648" s="95">
        <v>2274161</v>
      </c>
      <c r="AA648" s="95">
        <v>5340</v>
      </c>
      <c r="AB648" s="95">
        <v>19489614</v>
      </c>
      <c r="AC648" s="95">
        <v>4972</v>
      </c>
      <c r="AD648" s="95">
        <v>17990843</v>
      </c>
      <c r="AE648" s="95">
        <v>700</v>
      </c>
      <c r="AF648" s="95">
        <v>2530690</v>
      </c>
      <c r="AG648" s="95">
        <v>571</v>
      </c>
      <c r="AH648" s="95">
        <v>2378202</v>
      </c>
      <c r="AI648" s="95">
        <v>5619</v>
      </c>
      <c r="AJ648" s="95">
        <v>20482971</v>
      </c>
      <c r="AK648" s="95">
        <v>5218</v>
      </c>
      <c r="AL648" s="95">
        <v>20222863.370000001</v>
      </c>
      <c r="AM648" s="95">
        <v>714</v>
      </c>
      <c r="AN648" s="95">
        <v>2421428</v>
      </c>
      <c r="AO648" s="95">
        <v>588</v>
      </c>
      <c r="AP648" s="95">
        <v>2898327</v>
      </c>
      <c r="AQ648" s="72">
        <v>310.83</v>
      </c>
      <c r="AR648" s="72">
        <v>252.17</v>
      </c>
      <c r="AS648" s="72">
        <v>563</v>
      </c>
      <c r="AT648" s="95">
        <v>19470102</v>
      </c>
      <c r="AU648" s="95">
        <v>14715518</v>
      </c>
      <c r="AV648" s="95">
        <v>5220</v>
      </c>
      <c r="AW648" s="95">
        <v>4863</v>
      </c>
      <c r="AX648" s="72">
        <v>306.18</v>
      </c>
      <c r="AY648" s="72">
        <v>271.55</v>
      </c>
      <c r="AZ648" s="72">
        <v>577.73</v>
      </c>
      <c r="BA648" s="95">
        <v>20262868</v>
      </c>
      <c r="BB648" s="95">
        <v>16651429</v>
      </c>
      <c r="BC648" s="95">
        <v>5515</v>
      </c>
      <c r="BD648" s="95">
        <v>5110</v>
      </c>
      <c r="BE648" s="72">
        <v>319.17</v>
      </c>
      <c r="BF648" s="72">
        <v>294.27</v>
      </c>
      <c r="BG648" s="72">
        <v>613.44000000000005</v>
      </c>
      <c r="BH648" s="95">
        <v>22164574</v>
      </c>
      <c r="BI648" s="95">
        <v>18789663</v>
      </c>
      <c r="BJ648" s="95">
        <v>5787</v>
      </c>
      <c r="BK648" s="95">
        <v>5321</v>
      </c>
      <c r="BL648" s="72">
        <v>303.81</v>
      </c>
      <c r="BM648" s="72">
        <v>306.23</v>
      </c>
      <c r="BN648" s="72">
        <v>610.04</v>
      </c>
      <c r="BO648" s="95">
        <v>22020304</v>
      </c>
      <c r="BP648" s="95">
        <v>20369045</v>
      </c>
      <c r="BQ648" s="95">
        <v>6040</v>
      </c>
      <c r="BR648" s="95">
        <v>5543</v>
      </c>
      <c r="BS648" s="72">
        <v>301.39</v>
      </c>
      <c r="BT648" s="72">
        <v>331.86</v>
      </c>
      <c r="BU648" s="72">
        <v>633.25</v>
      </c>
      <c r="BV648" s="95">
        <v>22904399</v>
      </c>
      <c r="BW648" s="95">
        <v>23121190.370000001</v>
      </c>
      <c r="BX648" s="95">
        <v>6333</v>
      </c>
      <c r="BY648" s="95">
        <v>5806</v>
      </c>
      <c r="BZ648" s="95">
        <v>5050</v>
      </c>
      <c r="CA648" s="95">
        <v>5320</v>
      </c>
      <c r="CB648" s="95">
        <v>5562</v>
      </c>
      <c r="CC648" s="95">
        <v>5804</v>
      </c>
      <c r="CD648" s="95">
        <v>6075</v>
      </c>
      <c r="CE648" s="72">
        <v>650.75523149000003</v>
      </c>
      <c r="CF648" s="72">
        <v>676.59346364999999</v>
      </c>
      <c r="CG648" s="72">
        <v>712.40329333</v>
      </c>
      <c r="CH648" s="72">
        <v>716.50152150999998</v>
      </c>
      <c r="CI648" s="72">
        <v>731.52548966999996</v>
      </c>
      <c r="CJ648" s="96">
        <v>0.86514863460000002</v>
      </c>
      <c r="CK648" s="96">
        <v>0.85388055169999999</v>
      </c>
      <c r="CL648" s="96">
        <v>0.86108529499999997</v>
      </c>
      <c r="CM648" s="96">
        <v>0.85141480049999996</v>
      </c>
      <c r="CN648" s="96">
        <v>0.86565678020000003</v>
      </c>
      <c r="CO648" s="96">
        <v>0.89876786730000002</v>
      </c>
      <c r="CP648" s="96">
        <v>0.95623936239999996</v>
      </c>
      <c r="CQ648" s="96">
        <v>0.99584056389999998</v>
      </c>
      <c r="CR648" s="96">
        <v>0.96023325469999998</v>
      </c>
      <c r="CS648" s="95">
        <v>6079</v>
      </c>
      <c r="CT648" s="95">
        <v>6548</v>
      </c>
      <c r="CU648" s="95">
        <v>7013</v>
      </c>
      <c r="CV648" s="95">
        <v>7318</v>
      </c>
      <c r="CW648" s="95">
        <v>7722</v>
      </c>
      <c r="CX648" s="96">
        <v>0.89016030599999996</v>
      </c>
      <c r="CY648" s="96">
        <v>0.90156739399999997</v>
      </c>
      <c r="CZ648" s="96">
        <v>0.90214781099999997</v>
      </c>
      <c r="DA648" s="96">
        <v>0.90781187200000002</v>
      </c>
      <c r="DB648" s="96">
        <v>0.89152965100000003</v>
      </c>
      <c r="DC648">
        <v>2013</v>
      </c>
      <c r="DD648" s="6">
        <v>5328.6</v>
      </c>
      <c r="DE648" s="96">
        <v>3.7920857E-3</v>
      </c>
      <c r="DF648" s="72">
        <v>734.65</v>
      </c>
      <c r="DG648" s="96">
        <v>1</v>
      </c>
      <c r="DH648" s="72">
        <v>734.65</v>
      </c>
      <c r="DI648" s="72">
        <v>882.98168098999997</v>
      </c>
      <c r="DJ648" s="96">
        <v>1</v>
      </c>
      <c r="DK648" s="72">
        <v>734.65</v>
      </c>
      <c r="DL648" s="96">
        <v>1</v>
      </c>
      <c r="DM648" s="72">
        <v>734.65</v>
      </c>
      <c r="DN648" s="96">
        <v>1</v>
      </c>
      <c r="DO648" s="96">
        <v>1.566E-2</v>
      </c>
      <c r="DP648" s="72">
        <v>11.5</v>
      </c>
      <c r="DQ648" s="72">
        <v>723.15</v>
      </c>
      <c r="DR648" t="s">
        <v>510</v>
      </c>
      <c r="DT648" t="s">
        <v>485</v>
      </c>
    </row>
    <row r="649" spans="1:124" x14ac:dyDescent="0.3">
      <c r="A649" t="s">
        <v>511</v>
      </c>
      <c r="B649">
        <v>14560</v>
      </c>
      <c r="C649" s="95">
        <v>8049</v>
      </c>
      <c r="D649" s="95">
        <v>35867165</v>
      </c>
      <c r="E649" s="95">
        <v>7887</v>
      </c>
      <c r="F649" s="95">
        <v>25043431</v>
      </c>
      <c r="G649" s="95">
        <v>1415</v>
      </c>
      <c r="H649" s="95">
        <v>5689945</v>
      </c>
      <c r="I649" s="95">
        <v>1283</v>
      </c>
      <c r="J649" s="95">
        <v>4273889</v>
      </c>
      <c r="K649" s="95">
        <v>7890</v>
      </c>
      <c r="L649" s="95">
        <v>41177259</v>
      </c>
      <c r="M649" s="95">
        <v>7687</v>
      </c>
      <c r="N649" s="95">
        <v>25246110</v>
      </c>
      <c r="O649" s="95">
        <v>1456</v>
      </c>
      <c r="P649" s="95">
        <v>5399996</v>
      </c>
      <c r="Q649" s="95">
        <v>1317</v>
      </c>
      <c r="R649" s="95">
        <v>4416138</v>
      </c>
      <c r="S649" s="95">
        <v>7788</v>
      </c>
      <c r="T649" s="95">
        <v>39192630</v>
      </c>
      <c r="U649" s="95">
        <v>7546</v>
      </c>
      <c r="V649" s="95">
        <v>25488676</v>
      </c>
      <c r="W649" s="95">
        <v>1476</v>
      </c>
      <c r="X649" s="95">
        <v>6080359</v>
      </c>
      <c r="Y649" s="95">
        <v>1339</v>
      </c>
      <c r="Z649" s="95">
        <v>4468704</v>
      </c>
      <c r="AA649" s="95">
        <v>7737</v>
      </c>
      <c r="AB649" s="95">
        <v>34337917</v>
      </c>
      <c r="AC649" s="95">
        <v>7465</v>
      </c>
      <c r="AD649" s="95">
        <v>26572264</v>
      </c>
      <c r="AE649" s="95">
        <v>1521</v>
      </c>
      <c r="AF649" s="95">
        <v>6361986</v>
      </c>
      <c r="AG649" s="95">
        <v>1381</v>
      </c>
      <c r="AH649" s="95">
        <v>5191556</v>
      </c>
      <c r="AI649" s="95">
        <v>7861</v>
      </c>
      <c r="AJ649" s="95">
        <v>36136400.409999996</v>
      </c>
      <c r="AK649" s="95">
        <v>7563</v>
      </c>
      <c r="AL649" s="95">
        <v>27873519.280000001</v>
      </c>
      <c r="AM649" s="95">
        <v>1520</v>
      </c>
      <c r="AN649" s="95">
        <v>6036896</v>
      </c>
      <c r="AO649" s="95">
        <v>1374</v>
      </c>
      <c r="AP649" s="95">
        <v>5816683.4400000004</v>
      </c>
      <c r="AQ649" s="72">
        <v>365.92</v>
      </c>
      <c r="AR649" s="72">
        <v>266.42</v>
      </c>
      <c r="AS649" s="72">
        <v>632.34</v>
      </c>
      <c r="AT649" s="95">
        <v>41557110</v>
      </c>
      <c r="AU649" s="95">
        <v>29317320</v>
      </c>
      <c r="AV649" s="95">
        <v>9464</v>
      </c>
      <c r="AW649" s="95">
        <v>9170</v>
      </c>
      <c r="AX649" s="72">
        <v>415.3</v>
      </c>
      <c r="AY649" s="72">
        <v>274.52999999999997</v>
      </c>
      <c r="AZ649" s="72">
        <v>689.83</v>
      </c>
      <c r="BA649" s="95">
        <v>46577255</v>
      </c>
      <c r="BB649" s="95">
        <v>29662248</v>
      </c>
      <c r="BC649" s="95">
        <v>9346</v>
      </c>
      <c r="BD649" s="95">
        <v>9004</v>
      </c>
      <c r="BE649" s="72">
        <v>407.25</v>
      </c>
      <c r="BF649" s="72">
        <v>280.97000000000003</v>
      </c>
      <c r="BG649" s="72">
        <v>688.22</v>
      </c>
      <c r="BH649" s="95">
        <v>45272989</v>
      </c>
      <c r="BI649" s="95">
        <v>29957380</v>
      </c>
      <c r="BJ649" s="95">
        <v>9264</v>
      </c>
      <c r="BK649" s="95">
        <v>8885</v>
      </c>
      <c r="BL649" s="72">
        <v>366.35</v>
      </c>
      <c r="BM649" s="72">
        <v>299.23</v>
      </c>
      <c r="BN649" s="72">
        <v>665.58</v>
      </c>
      <c r="BO649" s="95">
        <v>40699903</v>
      </c>
      <c r="BP649" s="95">
        <v>31763820</v>
      </c>
      <c r="BQ649" s="95">
        <v>9258</v>
      </c>
      <c r="BR649" s="95">
        <v>8846</v>
      </c>
      <c r="BS649" s="72">
        <v>374.63</v>
      </c>
      <c r="BT649" s="72">
        <v>314.14999999999998</v>
      </c>
      <c r="BU649" s="72">
        <v>688.78</v>
      </c>
      <c r="BV649" s="95">
        <v>42173296.409999996</v>
      </c>
      <c r="BW649" s="95">
        <v>33690202.719999999</v>
      </c>
      <c r="BX649" s="95">
        <v>9381</v>
      </c>
      <c r="BY649" s="95">
        <v>8937</v>
      </c>
      <c r="BZ649" s="95">
        <v>9324</v>
      </c>
      <c r="CA649" s="95">
        <v>9181</v>
      </c>
      <c r="CB649" s="95">
        <v>9081</v>
      </c>
      <c r="CC649" s="95">
        <v>9062</v>
      </c>
      <c r="CD649" s="95">
        <v>9164</v>
      </c>
      <c r="CE649" s="72">
        <v>650.75523149000003</v>
      </c>
      <c r="CF649" s="72">
        <v>676.59346364999999</v>
      </c>
      <c r="CG649" s="72">
        <v>712.40329333</v>
      </c>
      <c r="CH649" s="72">
        <v>716.50152150999998</v>
      </c>
      <c r="CI649" s="72">
        <v>731.52548966999996</v>
      </c>
      <c r="CJ649" s="96">
        <v>0.97170175420000005</v>
      </c>
      <c r="CK649" s="96">
        <v>1.0195635002000001</v>
      </c>
      <c r="CL649" s="96">
        <v>0.96605392820000002</v>
      </c>
      <c r="CM649" s="96">
        <v>0.92893033719999996</v>
      </c>
      <c r="CN649" s="96">
        <v>0.94156664359999998</v>
      </c>
      <c r="CO649" s="96">
        <v>0.99175422349999998</v>
      </c>
      <c r="CP649" s="96">
        <v>0.97359124850000001</v>
      </c>
      <c r="CQ649" s="96">
        <v>0.99584056389999998</v>
      </c>
      <c r="CR649" s="96">
        <v>0.97765761390000006</v>
      </c>
      <c r="CS649" s="95">
        <v>8948</v>
      </c>
      <c r="CT649" s="95">
        <v>8875</v>
      </c>
      <c r="CU649" s="95">
        <v>8747</v>
      </c>
      <c r="CV649" s="95">
        <v>8676</v>
      </c>
      <c r="CW649" s="95">
        <v>8827</v>
      </c>
      <c r="CX649" s="96">
        <v>0.98379858899999995</v>
      </c>
      <c r="CY649" s="96">
        <v>0.98626042300000005</v>
      </c>
      <c r="CZ649" s="96">
        <v>1.0061850130000001</v>
      </c>
      <c r="DA649" s="96">
        <v>0.99541193100000003</v>
      </c>
      <c r="DB649" s="96">
        <v>0.98744745</v>
      </c>
      <c r="DC649">
        <v>2013</v>
      </c>
      <c r="DD649" s="6">
        <v>8968.4</v>
      </c>
      <c r="DE649" s="96">
        <v>2.8652816000000001E-3</v>
      </c>
      <c r="DF649" s="72">
        <v>748.68</v>
      </c>
      <c r="DG649" s="96">
        <v>1</v>
      </c>
      <c r="DH649" s="72">
        <v>748.68</v>
      </c>
      <c r="DI649" s="72">
        <v>706.55820955000002</v>
      </c>
      <c r="DJ649" s="96">
        <v>1</v>
      </c>
      <c r="DK649" s="72">
        <v>748.68</v>
      </c>
      <c r="DL649" s="96">
        <v>1</v>
      </c>
      <c r="DM649" s="72">
        <v>748.68</v>
      </c>
      <c r="DN649" s="96">
        <v>1</v>
      </c>
      <c r="DO649" s="96">
        <v>8.5660000000000007E-3</v>
      </c>
      <c r="DP649" s="72">
        <v>6.41</v>
      </c>
      <c r="DQ649" s="72">
        <v>742.27</v>
      </c>
      <c r="DR649" t="s">
        <v>511</v>
      </c>
      <c r="DT649" t="s">
        <v>485</v>
      </c>
    </row>
    <row r="650" spans="1:124" x14ac:dyDescent="0.3">
      <c r="A650" t="s">
        <v>177</v>
      </c>
      <c r="B650">
        <v>14570</v>
      </c>
      <c r="C650" s="95">
        <v>60009</v>
      </c>
      <c r="D650" s="95">
        <v>257024324</v>
      </c>
      <c r="E650" s="95">
        <v>56616</v>
      </c>
      <c r="F650" s="95">
        <v>215017331</v>
      </c>
      <c r="G650" s="95">
        <v>7741</v>
      </c>
      <c r="H650" s="95">
        <v>28897853</v>
      </c>
      <c r="I650" s="95">
        <v>6570</v>
      </c>
      <c r="J650" s="95">
        <v>24977537</v>
      </c>
      <c r="K650" s="95">
        <v>61407</v>
      </c>
      <c r="L650" s="95">
        <v>270369425</v>
      </c>
      <c r="M650" s="95">
        <v>57549</v>
      </c>
      <c r="N650" s="95">
        <v>229456435</v>
      </c>
      <c r="O650" s="95">
        <v>7932</v>
      </c>
      <c r="P650" s="95">
        <v>32774785</v>
      </c>
      <c r="Q650" s="95">
        <v>6729</v>
      </c>
      <c r="R650" s="95">
        <v>27372024</v>
      </c>
      <c r="S650" s="95">
        <v>63893</v>
      </c>
      <c r="T650" s="95">
        <v>286058877</v>
      </c>
      <c r="U650" s="95">
        <v>59503</v>
      </c>
      <c r="V650" s="95">
        <v>245796557</v>
      </c>
      <c r="W650" s="95">
        <v>8170</v>
      </c>
      <c r="X650" s="95">
        <v>35901055</v>
      </c>
      <c r="Y650" s="95">
        <v>6955</v>
      </c>
      <c r="Z650" s="95">
        <v>30275954</v>
      </c>
      <c r="AA650" s="95">
        <v>66401</v>
      </c>
      <c r="AB650" s="95">
        <v>280911506</v>
      </c>
      <c r="AC650" s="95">
        <v>61532</v>
      </c>
      <c r="AD650" s="95">
        <v>269303117</v>
      </c>
      <c r="AE650" s="95">
        <v>8475</v>
      </c>
      <c r="AF650" s="95">
        <v>35182608</v>
      </c>
      <c r="AG650" s="95">
        <v>7263</v>
      </c>
      <c r="AH650" s="95">
        <v>34212674</v>
      </c>
      <c r="AI650" s="95">
        <v>68368</v>
      </c>
      <c r="AJ650" s="95">
        <v>295970699.74000001</v>
      </c>
      <c r="AK650" s="95">
        <v>63237</v>
      </c>
      <c r="AL650" s="95">
        <v>288308658.19</v>
      </c>
      <c r="AM650" s="95">
        <v>8797</v>
      </c>
      <c r="AN650" s="95">
        <v>39002951.399999999</v>
      </c>
      <c r="AO650" s="95">
        <v>7591</v>
      </c>
      <c r="AP650" s="95">
        <v>39036149.640000001</v>
      </c>
      <c r="AQ650" s="72">
        <v>351.69</v>
      </c>
      <c r="AR650" s="72">
        <v>316.52</v>
      </c>
      <c r="AS650" s="72">
        <v>668.21</v>
      </c>
      <c r="AT650" s="95">
        <v>285922177</v>
      </c>
      <c r="AU650" s="95">
        <v>239994868</v>
      </c>
      <c r="AV650" s="95">
        <v>67750</v>
      </c>
      <c r="AW650" s="95">
        <v>63186</v>
      </c>
      <c r="AX650" s="72">
        <v>364.33</v>
      </c>
      <c r="AY650" s="72">
        <v>332.97</v>
      </c>
      <c r="AZ650" s="72">
        <v>697.3</v>
      </c>
      <c r="BA650" s="95">
        <v>303144210</v>
      </c>
      <c r="BB650" s="95">
        <v>256828459</v>
      </c>
      <c r="BC650" s="95">
        <v>69339</v>
      </c>
      <c r="BD650" s="95">
        <v>64278</v>
      </c>
      <c r="BE650" s="72">
        <v>372.31</v>
      </c>
      <c r="BF650" s="72">
        <v>346.17</v>
      </c>
      <c r="BG650" s="72">
        <v>718.48</v>
      </c>
      <c r="BH650" s="95">
        <v>321959932</v>
      </c>
      <c r="BI650" s="95">
        <v>276072511</v>
      </c>
      <c r="BJ650" s="95">
        <v>72063</v>
      </c>
      <c r="BK650" s="95">
        <v>66458</v>
      </c>
      <c r="BL650" s="72">
        <v>351.8</v>
      </c>
      <c r="BM650" s="72">
        <v>367.66</v>
      </c>
      <c r="BN650" s="72">
        <v>719.46</v>
      </c>
      <c r="BO650" s="95">
        <v>316094114</v>
      </c>
      <c r="BP650" s="95">
        <v>303515791</v>
      </c>
      <c r="BQ650" s="95">
        <v>74876</v>
      </c>
      <c r="BR650" s="95">
        <v>68795</v>
      </c>
      <c r="BS650" s="72">
        <v>361.75</v>
      </c>
      <c r="BT650" s="72">
        <v>385.14</v>
      </c>
      <c r="BU650" s="72">
        <v>746.89</v>
      </c>
      <c r="BV650" s="95">
        <v>334973651.13999999</v>
      </c>
      <c r="BW650" s="95">
        <v>327344807.82999998</v>
      </c>
      <c r="BX650" s="95">
        <v>77165</v>
      </c>
      <c r="BY650" s="95">
        <v>70828</v>
      </c>
      <c r="BZ650" s="95">
        <v>65575</v>
      </c>
      <c r="CA650" s="95">
        <v>66899</v>
      </c>
      <c r="CB650" s="95">
        <v>69361</v>
      </c>
      <c r="CC650" s="95">
        <v>71989</v>
      </c>
      <c r="CD650" s="95">
        <v>74065</v>
      </c>
      <c r="CE650" s="72">
        <v>650.75523149000003</v>
      </c>
      <c r="CF650" s="72">
        <v>676.59346364999999</v>
      </c>
      <c r="CG650" s="72">
        <v>712.40329333</v>
      </c>
      <c r="CH650" s="72">
        <v>716.50152150999998</v>
      </c>
      <c r="CI650" s="72">
        <v>731.52548966999996</v>
      </c>
      <c r="CJ650" s="96">
        <v>1.0268223252999999</v>
      </c>
      <c r="CK650" s="96">
        <v>1.0306041034</v>
      </c>
      <c r="CL650" s="96">
        <v>1.0085298689</v>
      </c>
      <c r="CM650" s="96">
        <v>1.004129061</v>
      </c>
      <c r="CN650" s="96">
        <v>1.0210033834000001</v>
      </c>
      <c r="CO650" s="96">
        <v>0.94910884579999999</v>
      </c>
      <c r="CP650" s="96">
        <v>1.0728145174999999</v>
      </c>
      <c r="CQ650" s="96">
        <v>0.99584056389999998</v>
      </c>
      <c r="CR650" s="96">
        <v>1.0772953053000001</v>
      </c>
      <c r="CS650" s="95">
        <v>61882</v>
      </c>
      <c r="CT650" s="95">
        <v>63052</v>
      </c>
      <c r="CU650" s="95">
        <v>65094</v>
      </c>
      <c r="CV650" s="95">
        <v>67672</v>
      </c>
      <c r="CW650" s="95">
        <v>69701</v>
      </c>
      <c r="CX650" s="96">
        <v>0.93548234900000005</v>
      </c>
      <c r="CY650" s="96">
        <v>0.93655570300000002</v>
      </c>
      <c r="CZ650" s="96">
        <v>0.954745756</v>
      </c>
      <c r="DA650" s="96">
        <v>0.95748144300000004</v>
      </c>
      <c r="DB650" s="96">
        <v>0.95916919199999995</v>
      </c>
      <c r="DC650">
        <v>2013</v>
      </c>
      <c r="DD650" s="6">
        <v>66709</v>
      </c>
      <c r="DE650" s="96">
        <v>4.2876991999999999E-3</v>
      </c>
      <c r="DF650" s="72">
        <v>823.8</v>
      </c>
      <c r="DG650" s="96">
        <v>1</v>
      </c>
      <c r="DH650" s="72">
        <v>823.8</v>
      </c>
      <c r="DI650" s="72">
        <v>823.8</v>
      </c>
      <c r="DJ650" s="96">
        <v>1</v>
      </c>
      <c r="DK650" s="72">
        <v>823.8</v>
      </c>
      <c r="DL650" s="96">
        <v>1</v>
      </c>
      <c r="DM650" s="72">
        <v>823.8</v>
      </c>
      <c r="DN650" s="96">
        <v>1</v>
      </c>
      <c r="DO650" s="96">
        <v>1.5125E-2</v>
      </c>
      <c r="DP650" s="72">
        <v>12.46</v>
      </c>
      <c r="DQ650" s="72">
        <v>811.34</v>
      </c>
      <c r="DR650" t="s">
        <v>177</v>
      </c>
      <c r="DT650" t="s">
        <v>485</v>
      </c>
    </row>
    <row r="651" spans="1:124" x14ac:dyDescent="0.3">
      <c r="A651" t="s">
        <v>512</v>
      </c>
      <c r="B651">
        <v>14580</v>
      </c>
      <c r="C651" s="95">
        <v>17309</v>
      </c>
      <c r="D651" s="95">
        <v>67403058</v>
      </c>
      <c r="E651" s="95">
        <v>16926</v>
      </c>
      <c r="F651" s="95">
        <v>51561851</v>
      </c>
      <c r="G651" s="95">
        <v>2474</v>
      </c>
      <c r="H651" s="95">
        <v>7797441</v>
      </c>
      <c r="I651" s="95">
        <v>2215</v>
      </c>
      <c r="J651" s="95">
        <v>6882038</v>
      </c>
      <c r="K651" s="95">
        <v>16851</v>
      </c>
      <c r="L651" s="95">
        <v>72932317</v>
      </c>
      <c r="M651" s="95">
        <v>16380</v>
      </c>
      <c r="N651" s="95">
        <v>53026141</v>
      </c>
      <c r="O651" s="95">
        <v>2513</v>
      </c>
      <c r="P651" s="95">
        <v>7369498</v>
      </c>
      <c r="Q651" s="95">
        <v>2255</v>
      </c>
      <c r="R651" s="95">
        <v>7624415</v>
      </c>
      <c r="S651" s="95">
        <v>16633</v>
      </c>
      <c r="T651" s="95">
        <v>73755817</v>
      </c>
      <c r="U651" s="95">
        <v>16112</v>
      </c>
      <c r="V651" s="95">
        <v>55046411</v>
      </c>
      <c r="W651" s="95">
        <v>2524</v>
      </c>
      <c r="X651" s="95">
        <v>7571147</v>
      </c>
      <c r="Y651" s="95">
        <v>2269</v>
      </c>
      <c r="Z651" s="95">
        <v>8111997</v>
      </c>
      <c r="AA651" s="95">
        <v>16630</v>
      </c>
      <c r="AB651" s="95">
        <v>73854697</v>
      </c>
      <c r="AC651" s="95">
        <v>16067</v>
      </c>
      <c r="AD651" s="95">
        <v>59433072</v>
      </c>
      <c r="AE651" s="95">
        <v>2539</v>
      </c>
      <c r="AF651" s="95">
        <v>9698616</v>
      </c>
      <c r="AG651" s="95">
        <v>2270</v>
      </c>
      <c r="AH651" s="95">
        <v>9088270</v>
      </c>
      <c r="AI651" s="95">
        <v>16789</v>
      </c>
      <c r="AJ651" s="95">
        <v>75207723.400000006</v>
      </c>
      <c r="AK651" s="95">
        <v>16217</v>
      </c>
      <c r="AL651" s="95">
        <v>63481040.939999998</v>
      </c>
      <c r="AM651" s="95">
        <v>2620</v>
      </c>
      <c r="AN651" s="95">
        <v>8839249</v>
      </c>
      <c r="AO651" s="95">
        <v>2380</v>
      </c>
      <c r="AP651" s="95">
        <v>9643478</v>
      </c>
      <c r="AQ651" s="72">
        <v>316.77</v>
      </c>
      <c r="AR651" s="72">
        <v>254.44</v>
      </c>
      <c r="AS651" s="72">
        <v>571.21</v>
      </c>
      <c r="AT651" s="95">
        <v>75200499</v>
      </c>
      <c r="AU651" s="95">
        <v>58443889</v>
      </c>
      <c r="AV651" s="95">
        <v>19783</v>
      </c>
      <c r="AW651" s="95">
        <v>19141</v>
      </c>
      <c r="AX651" s="72">
        <v>345.58</v>
      </c>
      <c r="AY651" s="72">
        <v>271.22000000000003</v>
      </c>
      <c r="AZ651" s="72">
        <v>616.79999999999995</v>
      </c>
      <c r="BA651" s="95">
        <v>80301815</v>
      </c>
      <c r="BB651" s="95">
        <v>60650556</v>
      </c>
      <c r="BC651" s="95">
        <v>19364</v>
      </c>
      <c r="BD651" s="95">
        <v>18635</v>
      </c>
      <c r="BE651" s="72">
        <v>353.77</v>
      </c>
      <c r="BF651" s="72">
        <v>286.33999999999997</v>
      </c>
      <c r="BG651" s="72">
        <v>640.11</v>
      </c>
      <c r="BH651" s="95">
        <v>81326964</v>
      </c>
      <c r="BI651" s="95">
        <v>63158408</v>
      </c>
      <c r="BJ651" s="95">
        <v>19157</v>
      </c>
      <c r="BK651" s="95">
        <v>18381</v>
      </c>
      <c r="BL651" s="72">
        <v>363.23</v>
      </c>
      <c r="BM651" s="72">
        <v>311.39999999999998</v>
      </c>
      <c r="BN651" s="72">
        <v>674.63</v>
      </c>
      <c r="BO651" s="95">
        <v>83553313</v>
      </c>
      <c r="BP651" s="95">
        <v>68521342</v>
      </c>
      <c r="BQ651" s="95">
        <v>19169</v>
      </c>
      <c r="BR651" s="95">
        <v>18337</v>
      </c>
      <c r="BS651" s="72">
        <v>360.86</v>
      </c>
      <c r="BT651" s="72">
        <v>327.67</v>
      </c>
      <c r="BU651" s="72">
        <v>688.53</v>
      </c>
      <c r="BV651" s="95">
        <v>84046972.400000006</v>
      </c>
      <c r="BW651" s="95">
        <v>73124518.939999998</v>
      </c>
      <c r="BX651" s="95">
        <v>19409</v>
      </c>
      <c r="BY651" s="95">
        <v>18597</v>
      </c>
      <c r="BZ651" s="95">
        <v>19477</v>
      </c>
      <c r="CA651" s="95">
        <v>19012</v>
      </c>
      <c r="CB651" s="95">
        <v>18783</v>
      </c>
      <c r="CC651" s="95">
        <v>18774</v>
      </c>
      <c r="CD651" s="95">
        <v>19012</v>
      </c>
      <c r="CE651" s="72">
        <v>650.75523149000003</v>
      </c>
      <c r="CF651" s="72">
        <v>676.59346364999999</v>
      </c>
      <c r="CG651" s="72">
        <v>712.40329333</v>
      </c>
      <c r="CH651" s="72">
        <v>716.50152150999998</v>
      </c>
      <c r="CI651" s="72">
        <v>731.52548966999996</v>
      </c>
      <c r="CJ651" s="96">
        <v>0.87776474530000004</v>
      </c>
      <c r="CK651" s="96">
        <v>0.91162571489999999</v>
      </c>
      <c r="CL651" s="96">
        <v>0.8985219552</v>
      </c>
      <c r="CM651" s="96">
        <v>0.94156115480000002</v>
      </c>
      <c r="CN651" s="96">
        <v>0.94122489200000004</v>
      </c>
      <c r="CO651" s="96">
        <v>0.94884299490000001</v>
      </c>
      <c r="CP651" s="96">
        <v>0.96342566399999996</v>
      </c>
      <c r="CQ651" s="96">
        <v>0.99584056389999998</v>
      </c>
      <c r="CR651" s="96">
        <v>0.96744957109999996</v>
      </c>
      <c r="CS651" s="95">
        <v>19187</v>
      </c>
      <c r="CT651" s="95">
        <v>18763</v>
      </c>
      <c r="CU651" s="95">
        <v>18561</v>
      </c>
      <c r="CV651" s="95">
        <v>18508</v>
      </c>
      <c r="CW651" s="95">
        <v>18762</v>
      </c>
      <c r="CX651" s="96">
        <v>0.93017485099999997</v>
      </c>
      <c r="CY651" s="96">
        <v>0.93598478399999996</v>
      </c>
      <c r="CZ651" s="96">
        <v>0.96840263900000001</v>
      </c>
      <c r="DA651" s="96">
        <v>0.95366230500000004</v>
      </c>
      <c r="DB651" s="96">
        <v>0.95668874400000004</v>
      </c>
      <c r="DC651">
        <v>2013</v>
      </c>
      <c r="DD651" s="6">
        <v>18618.2</v>
      </c>
      <c r="DE651" s="96">
        <v>3.714967E-3</v>
      </c>
      <c r="DF651" s="72">
        <v>740.23</v>
      </c>
      <c r="DG651" s="96">
        <v>1</v>
      </c>
      <c r="DH651" s="72">
        <v>740.23</v>
      </c>
      <c r="DI651" s="72">
        <v>706.55820955000002</v>
      </c>
      <c r="DJ651" s="96">
        <v>1</v>
      </c>
      <c r="DK651" s="72">
        <v>740.23</v>
      </c>
      <c r="DL651" s="96">
        <v>1</v>
      </c>
      <c r="DM651" s="72">
        <v>740.23</v>
      </c>
      <c r="DN651" s="96">
        <v>1</v>
      </c>
      <c r="DO651" s="96">
        <v>1.2317E-2</v>
      </c>
      <c r="DP651" s="72">
        <v>9.1199999999999992</v>
      </c>
      <c r="DQ651" s="72">
        <v>731.11</v>
      </c>
      <c r="DR651" t="s">
        <v>512</v>
      </c>
      <c r="DT651" t="s">
        <v>485</v>
      </c>
    </row>
    <row r="652" spans="1:124" x14ac:dyDescent="0.3">
      <c r="A652" t="s">
        <v>40</v>
      </c>
      <c r="B652">
        <v>14590</v>
      </c>
      <c r="C652" s="95">
        <v>2622</v>
      </c>
      <c r="D652" s="95">
        <v>10721718</v>
      </c>
      <c r="E652" s="95">
        <v>2595</v>
      </c>
      <c r="F652" s="95">
        <v>8659818</v>
      </c>
      <c r="G652" s="95">
        <v>433</v>
      </c>
      <c r="H652" s="95">
        <v>1104980</v>
      </c>
      <c r="I652" s="95">
        <v>393</v>
      </c>
      <c r="J652" s="95">
        <v>1282306</v>
      </c>
      <c r="K652" s="95">
        <v>2577</v>
      </c>
      <c r="L652" s="95">
        <v>11961205</v>
      </c>
      <c r="M652" s="95">
        <v>2545</v>
      </c>
      <c r="N652" s="95">
        <v>9031879</v>
      </c>
      <c r="O652" s="95">
        <v>448</v>
      </c>
      <c r="P652" s="95">
        <v>1131017</v>
      </c>
      <c r="Q652" s="95">
        <v>398</v>
      </c>
      <c r="R652" s="95">
        <v>1327369</v>
      </c>
      <c r="S652" s="95">
        <v>2548</v>
      </c>
      <c r="T652" s="95">
        <v>12457304</v>
      </c>
      <c r="U652" s="95">
        <v>2504</v>
      </c>
      <c r="V652" s="95">
        <v>9252844</v>
      </c>
      <c r="W652" s="95">
        <v>452</v>
      </c>
      <c r="X652" s="95">
        <v>1647223</v>
      </c>
      <c r="Y652" s="95">
        <v>403</v>
      </c>
      <c r="Z652" s="95">
        <v>1275812</v>
      </c>
      <c r="AA652" s="95">
        <v>2484</v>
      </c>
      <c r="AB652" s="95">
        <v>11942259</v>
      </c>
      <c r="AC652" s="95">
        <v>2428</v>
      </c>
      <c r="AD652" s="95">
        <v>9541754</v>
      </c>
      <c r="AE652" s="95">
        <v>469</v>
      </c>
      <c r="AF652" s="95">
        <v>1091921</v>
      </c>
      <c r="AG652" s="95">
        <v>428</v>
      </c>
      <c r="AH652" s="95">
        <v>1578016</v>
      </c>
      <c r="AI652" s="95">
        <v>2480</v>
      </c>
      <c r="AJ652" s="95">
        <v>11163948.25</v>
      </c>
      <c r="AK652" s="95">
        <v>2416</v>
      </c>
      <c r="AL652" s="95">
        <v>9759800.9700000007</v>
      </c>
      <c r="AM652" s="95">
        <v>473</v>
      </c>
      <c r="AN652" s="95">
        <v>1466494</v>
      </c>
      <c r="AO652" s="95">
        <v>433</v>
      </c>
      <c r="AP652" s="95">
        <v>1592069</v>
      </c>
      <c r="AQ652" s="72">
        <v>322.60000000000002</v>
      </c>
      <c r="AR652" s="72">
        <v>277.27999999999997</v>
      </c>
      <c r="AS652" s="72">
        <v>599.88</v>
      </c>
      <c r="AT652" s="95">
        <v>11826698</v>
      </c>
      <c r="AU652" s="95">
        <v>9942124</v>
      </c>
      <c r="AV652" s="95">
        <v>3055</v>
      </c>
      <c r="AW652" s="95">
        <v>2988</v>
      </c>
      <c r="AX652" s="72">
        <v>360.67</v>
      </c>
      <c r="AY652" s="72">
        <v>293.33</v>
      </c>
      <c r="AZ652" s="72">
        <v>654</v>
      </c>
      <c r="BA652" s="95">
        <v>13092222</v>
      </c>
      <c r="BB652" s="95">
        <v>10359248</v>
      </c>
      <c r="BC652" s="95">
        <v>3025</v>
      </c>
      <c r="BD652" s="95">
        <v>2943</v>
      </c>
      <c r="BE652" s="72">
        <v>391.79</v>
      </c>
      <c r="BF652" s="72">
        <v>301.82</v>
      </c>
      <c r="BG652" s="72">
        <v>693.61</v>
      </c>
      <c r="BH652" s="95">
        <v>14104527</v>
      </c>
      <c r="BI652" s="95">
        <v>10528656</v>
      </c>
      <c r="BJ652" s="95">
        <v>3000</v>
      </c>
      <c r="BK652" s="95">
        <v>2907</v>
      </c>
      <c r="BL652" s="72">
        <v>367.82</v>
      </c>
      <c r="BM652" s="72">
        <v>324.45999999999998</v>
      </c>
      <c r="BN652" s="72">
        <v>692.28</v>
      </c>
      <c r="BO652" s="95">
        <v>13034180</v>
      </c>
      <c r="BP652" s="95">
        <v>11119770</v>
      </c>
      <c r="BQ652" s="95">
        <v>2953</v>
      </c>
      <c r="BR652" s="95">
        <v>2856</v>
      </c>
      <c r="BS652" s="72">
        <v>356.43</v>
      </c>
      <c r="BT652" s="72">
        <v>332.04</v>
      </c>
      <c r="BU652" s="72">
        <v>688.47</v>
      </c>
      <c r="BV652" s="95">
        <v>12630442.25</v>
      </c>
      <c r="BW652" s="95">
        <v>11351869.970000001</v>
      </c>
      <c r="BX652" s="95">
        <v>2953</v>
      </c>
      <c r="BY652" s="95">
        <v>2849</v>
      </c>
      <c r="BZ652" s="95">
        <v>3023</v>
      </c>
      <c r="CA652" s="95">
        <v>2985</v>
      </c>
      <c r="CB652" s="95">
        <v>2955</v>
      </c>
      <c r="CC652" s="95">
        <v>2907</v>
      </c>
      <c r="CD652" s="95">
        <v>2902</v>
      </c>
      <c r="CE652" s="72">
        <v>650.75523149000003</v>
      </c>
      <c r="CF652" s="72">
        <v>676.59346364999999</v>
      </c>
      <c r="CG652" s="72">
        <v>712.40329333</v>
      </c>
      <c r="CH652" s="72">
        <v>716.50152150999998</v>
      </c>
      <c r="CI652" s="72">
        <v>731.52548966999996</v>
      </c>
      <c r="CJ652" s="96">
        <v>0.92182124860000003</v>
      </c>
      <c r="CK652" s="96">
        <v>0.9666070323</v>
      </c>
      <c r="CL652" s="96">
        <v>0.97361986739999995</v>
      </c>
      <c r="CM652" s="96">
        <v>0.96619473820000001</v>
      </c>
      <c r="CN652" s="96">
        <v>0.94114287159999999</v>
      </c>
      <c r="CO652" s="96">
        <v>1.0148602914</v>
      </c>
      <c r="CP652" s="96">
        <v>0.93990981780000005</v>
      </c>
      <c r="CQ652" s="96">
        <v>0.99584056389999998</v>
      </c>
      <c r="CR652" s="96">
        <v>0.94383550709999997</v>
      </c>
      <c r="CS652" s="95">
        <v>2995</v>
      </c>
      <c r="CT652" s="95">
        <v>2974</v>
      </c>
      <c r="CU652" s="95">
        <v>2925</v>
      </c>
      <c r="CV652" s="95">
        <v>2906</v>
      </c>
      <c r="CW652" s="95">
        <v>2884</v>
      </c>
      <c r="CX652" s="96">
        <v>0.98815545299999996</v>
      </c>
      <c r="CY652" s="96">
        <v>0.99558434600000001</v>
      </c>
      <c r="CZ652" s="96">
        <v>1.039813482</v>
      </c>
      <c r="DA652" s="96">
        <v>1.0397512840000001</v>
      </c>
      <c r="DB652" s="96">
        <v>1.0120816319999999</v>
      </c>
      <c r="DC652">
        <v>2013</v>
      </c>
      <c r="DD652" s="6">
        <v>2908.6</v>
      </c>
      <c r="DE652" s="96">
        <v>1.3607370000000001E-3</v>
      </c>
      <c r="DF652" s="72">
        <v>723.87</v>
      </c>
      <c r="DG652" s="96">
        <v>1</v>
      </c>
      <c r="DH652" s="72">
        <v>723.87</v>
      </c>
      <c r="DI652" s="72">
        <v>706.55820955000002</v>
      </c>
      <c r="DJ652" s="96">
        <v>1</v>
      </c>
      <c r="DK652" s="72">
        <v>723.87</v>
      </c>
      <c r="DL652" s="96">
        <v>1</v>
      </c>
      <c r="DM652" s="72">
        <v>723.87</v>
      </c>
      <c r="DN652" s="96">
        <v>1</v>
      </c>
      <c r="DO652" s="96">
        <v>5.1599999999999997E-3</v>
      </c>
      <c r="DP652" s="72">
        <v>3.74</v>
      </c>
      <c r="DQ652" s="72">
        <v>720.13</v>
      </c>
      <c r="DR652" t="s">
        <v>40</v>
      </c>
      <c r="DT652" t="s">
        <v>485</v>
      </c>
    </row>
    <row r="653" spans="1:124" x14ac:dyDescent="0.3">
      <c r="A653" t="s">
        <v>41</v>
      </c>
      <c r="B653">
        <v>14600</v>
      </c>
      <c r="C653" s="95">
        <v>5345</v>
      </c>
      <c r="D653" s="95">
        <v>20104606</v>
      </c>
      <c r="E653" s="95">
        <v>5182</v>
      </c>
      <c r="F653" s="95">
        <v>15797664</v>
      </c>
      <c r="G653" s="95">
        <v>938</v>
      </c>
      <c r="H653" s="95">
        <v>2552294</v>
      </c>
      <c r="I653" s="95">
        <v>845</v>
      </c>
      <c r="J653" s="95">
        <v>2146480</v>
      </c>
      <c r="K653" s="95">
        <v>5215</v>
      </c>
      <c r="L653" s="95">
        <v>20344086</v>
      </c>
      <c r="M653" s="95">
        <v>5020</v>
      </c>
      <c r="N653" s="95">
        <v>16009629</v>
      </c>
      <c r="O653" s="95">
        <v>928</v>
      </c>
      <c r="P653" s="95">
        <v>2182890</v>
      </c>
      <c r="Q653" s="95">
        <v>829</v>
      </c>
      <c r="R653" s="95">
        <v>2079136</v>
      </c>
      <c r="S653" s="95">
        <v>5110</v>
      </c>
      <c r="T653" s="95">
        <v>22355646</v>
      </c>
      <c r="U653" s="95">
        <v>4891</v>
      </c>
      <c r="V653" s="95">
        <v>16698723</v>
      </c>
      <c r="W653" s="95">
        <v>1018</v>
      </c>
      <c r="X653" s="95">
        <v>2407474</v>
      </c>
      <c r="Y653" s="95">
        <v>910</v>
      </c>
      <c r="Z653" s="95">
        <v>2297051</v>
      </c>
      <c r="AA653" s="95">
        <v>5029</v>
      </c>
      <c r="AB653" s="95">
        <v>20958478</v>
      </c>
      <c r="AC653" s="95">
        <v>4819</v>
      </c>
      <c r="AD653" s="95">
        <v>17759593</v>
      </c>
      <c r="AE653" s="95">
        <v>1024</v>
      </c>
      <c r="AF653" s="95">
        <v>3102345</v>
      </c>
      <c r="AG653" s="95">
        <v>911</v>
      </c>
      <c r="AH653" s="95">
        <v>2835232</v>
      </c>
      <c r="AI653" s="95">
        <v>5066</v>
      </c>
      <c r="AJ653" s="95">
        <v>21613926.010000002</v>
      </c>
      <c r="AK653" s="95">
        <v>4851</v>
      </c>
      <c r="AL653" s="95">
        <v>18983126.489999998</v>
      </c>
      <c r="AM653" s="95">
        <v>1040</v>
      </c>
      <c r="AN653" s="95">
        <v>3328531</v>
      </c>
      <c r="AO653" s="95">
        <v>934</v>
      </c>
      <c r="AP653" s="95">
        <v>3173782</v>
      </c>
      <c r="AQ653" s="72">
        <v>300.51</v>
      </c>
      <c r="AR653" s="72">
        <v>248.11</v>
      </c>
      <c r="AS653" s="72">
        <v>548.62</v>
      </c>
      <c r="AT653" s="95">
        <v>22656900</v>
      </c>
      <c r="AU653" s="95">
        <v>17944144</v>
      </c>
      <c r="AV653" s="95">
        <v>6283</v>
      </c>
      <c r="AW653" s="95">
        <v>6027</v>
      </c>
      <c r="AX653" s="72">
        <v>305.58999999999997</v>
      </c>
      <c r="AY653" s="72">
        <v>257.72000000000003</v>
      </c>
      <c r="AZ653" s="72">
        <v>563.30999999999995</v>
      </c>
      <c r="BA653" s="95">
        <v>22526976</v>
      </c>
      <c r="BB653" s="95">
        <v>18088765</v>
      </c>
      <c r="BC653" s="95">
        <v>6143</v>
      </c>
      <c r="BD653" s="95">
        <v>5849</v>
      </c>
      <c r="BE653" s="72">
        <v>336.75</v>
      </c>
      <c r="BF653" s="72">
        <v>272.88</v>
      </c>
      <c r="BG653" s="72">
        <v>609.63</v>
      </c>
      <c r="BH653" s="95">
        <v>24763120</v>
      </c>
      <c r="BI653" s="95">
        <v>18995774</v>
      </c>
      <c r="BJ653" s="95">
        <v>6128</v>
      </c>
      <c r="BK653" s="95">
        <v>5801</v>
      </c>
      <c r="BL653" s="72">
        <v>331.25</v>
      </c>
      <c r="BM653" s="72">
        <v>299.52</v>
      </c>
      <c r="BN653" s="72">
        <v>630.77</v>
      </c>
      <c r="BO653" s="95">
        <v>24060823</v>
      </c>
      <c r="BP653" s="95">
        <v>20594825</v>
      </c>
      <c r="BQ653" s="95">
        <v>6053</v>
      </c>
      <c r="BR653" s="95">
        <v>5730</v>
      </c>
      <c r="BS653" s="72">
        <v>340.41</v>
      </c>
      <c r="BT653" s="72">
        <v>319.17</v>
      </c>
      <c r="BU653" s="72">
        <v>659.58</v>
      </c>
      <c r="BV653" s="95">
        <v>24942457.010000002</v>
      </c>
      <c r="BW653" s="95">
        <v>22156908.489999998</v>
      </c>
      <c r="BX653" s="95">
        <v>6106</v>
      </c>
      <c r="BY653" s="95">
        <v>5785</v>
      </c>
      <c r="BZ653" s="95">
        <v>6161</v>
      </c>
      <c r="CA653" s="95">
        <v>6001</v>
      </c>
      <c r="CB653" s="95">
        <v>5970</v>
      </c>
      <c r="CC653" s="95">
        <v>5900</v>
      </c>
      <c r="CD653" s="95">
        <v>5949</v>
      </c>
      <c r="CE653" s="72">
        <v>650.75523149000003</v>
      </c>
      <c r="CF653" s="72">
        <v>676.59346364999999</v>
      </c>
      <c r="CG653" s="72">
        <v>712.40329333</v>
      </c>
      <c r="CH653" s="72">
        <v>716.50152150999998</v>
      </c>
      <c r="CI653" s="72">
        <v>731.52548966999996</v>
      </c>
      <c r="CJ653" s="96">
        <v>0.84305123260000003</v>
      </c>
      <c r="CK653" s="96">
        <v>0.83256790120000002</v>
      </c>
      <c r="CL653" s="96">
        <v>0.85573720070000003</v>
      </c>
      <c r="CM653" s="96">
        <v>0.88034704890000004</v>
      </c>
      <c r="CN653" s="96">
        <v>0.90165005769999995</v>
      </c>
      <c r="CO653" s="96">
        <v>0.92558405489999995</v>
      </c>
      <c r="CP653" s="96">
        <v>0.93202846750000001</v>
      </c>
      <c r="CQ653" s="96">
        <v>0.99584056389999998</v>
      </c>
      <c r="CR653" s="96">
        <v>0.93592123900000002</v>
      </c>
      <c r="CS653" s="95">
        <v>5872</v>
      </c>
      <c r="CT653" s="95">
        <v>5728</v>
      </c>
      <c r="CU653" s="95">
        <v>5669</v>
      </c>
      <c r="CV653" s="95">
        <v>5703</v>
      </c>
      <c r="CW653" s="95">
        <v>5802</v>
      </c>
      <c r="CX653" s="96">
        <v>0.91271186400000004</v>
      </c>
      <c r="CY653" s="96">
        <v>0.910355935</v>
      </c>
      <c r="CZ653" s="96">
        <v>0.94582556299999998</v>
      </c>
      <c r="DA653" s="96">
        <v>0.92643256699999998</v>
      </c>
      <c r="DB653" s="96">
        <v>0.93303389999999997</v>
      </c>
      <c r="DC653">
        <v>2013</v>
      </c>
      <c r="DD653" s="6">
        <v>5838.4</v>
      </c>
      <c r="DE653" s="96">
        <v>3.3311064E-3</v>
      </c>
      <c r="DF653" s="72">
        <v>716.38</v>
      </c>
      <c r="DG653" s="96">
        <v>1</v>
      </c>
      <c r="DH653" s="72">
        <v>716.38</v>
      </c>
      <c r="DI653" s="72">
        <v>706.55820955000002</v>
      </c>
      <c r="DJ653" s="96">
        <v>1</v>
      </c>
      <c r="DK653" s="72">
        <v>716.38</v>
      </c>
      <c r="DL653" s="96">
        <v>1</v>
      </c>
      <c r="DM653" s="72">
        <v>716.38</v>
      </c>
      <c r="DN653" s="96">
        <v>1</v>
      </c>
      <c r="DO653" s="96">
        <v>9.8460000000000006E-3</v>
      </c>
      <c r="DP653" s="72">
        <v>7.05</v>
      </c>
      <c r="DQ653" s="72">
        <v>709.33</v>
      </c>
      <c r="DR653" t="s">
        <v>41</v>
      </c>
      <c r="DT653" t="s">
        <v>485</v>
      </c>
    </row>
    <row r="654" spans="1:124" x14ac:dyDescent="0.3">
      <c r="A654" t="s">
        <v>513</v>
      </c>
      <c r="B654">
        <v>14610</v>
      </c>
      <c r="C654" s="95">
        <v>4800</v>
      </c>
      <c r="D654" s="95">
        <v>17558271</v>
      </c>
      <c r="E654" s="95">
        <v>4686</v>
      </c>
      <c r="F654" s="95">
        <v>14892101</v>
      </c>
      <c r="G654" s="95">
        <v>859</v>
      </c>
      <c r="H654" s="95">
        <v>3329571</v>
      </c>
      <c r="I654" s="95">
        <v>779</v>
      </c>
      <c r="J654" s="95">
        <v>2891197</v>
      </c>
      <c r="K654" s="95">
        <v>4739</v>
      </c>
      <c r="L654" s="95">
        <v>19985003</v>
      </c>
      <c r="M654" s="95">
        <v>4611</v>
      </c>
      <c r="N654" s="95">
        <v>15607153</v>
      </c>
      <c r="O654" s="95">
        <v>860</v>
      </c>
      <c r="P654" s="95">
        <v>3101273</v>
      </c>
      <c r="Q654" s="95">
        <v>775</v>
      </c>
      <c r="R654" s="95">
        <v>2973254</v>
      </c>
      <c r="S654" s="95">
        <v>4700</v>
      </c>
      <c r="T654" s="95">
        <v>20049464</v>
      </c>
      <c r="U654" s="95">
        <v>4565</v>
      </c>
      <c r="V654" s="95">
        <v>16491712</v>
      </c>
      <c r="W654" s="95">
        <v>846</v>
      </c>
      <c r="X654" s="95">
        <v>3560871</v>
      </c>
      <c r="Y654" s="95">
        <v>757</v>
      </c>
      <c r="Z654" s="95">
        <v>3265397</v>
      </c>
      <c r="AA654" s="95">
        <v>4676</v>
      </c>
      <c r="AB654" s="95">
        <v>19543625</v>
      </c>
      <c r="AC654" s="95">
        <v>4553</v>
      </c>
      <c r="AD654" s="95">
        <v>17594779</v>
      </c>
      <c r="AE654" s="95">
        <v>842</v>
      </c>
      <c r="AF654" s="95">
        <v>3248203</v>
      </c>
      <c r="AG654" s="95">
        <v>753</v>
      </c>
      <c r="AH654" s="95">
        <v>3511464</v>
      </c>
      <c r="AI654" s="95">
        <v>4723</v>
      </c>
      <c r="AJ654" s="95">
        <v>20440105.77</v>
      </c>
      <c r="AK654" s="95">
        <v>4575</v>
      </c>
      <c r="AL654" s="95">
        <v>18969145.350000001</v>
      </c>
      <c r="AM654" s="95">
        <v>863</v>
      </c>
      <c r="AN654" s="95">
        <v>3833553</v>
      </c>
      <c r="AO654" s="95">
        <v>781</v>
      </c>
      <c r="AP654" s="95">
        <v>3704318</v>
      </c>
      <c r="AQ654" s="72">
        <v>307.58999999999997</v>
      </c>
      <c r="AR654" s="72">
        <v>271.17</v>
      </c>
      <c r="AS654" s="72">
        <v>578.76</v>
      </c>
      <c r="AT654" s="95">
        <v>20887842</v>
      </c>
      <c r="AU654" s="95">
        <v>17783298</v>
      </c>
      <c r="AV654" s="95">
        <v>5659</v>
      </c>
      <c r="AW654" s="95">
        <v>5465</v>
      </c>
      <c r="AX654" s="72">
        <v>343.61</v>
      </c>
      <c r="AY654" s="72">
        <v>287.48</v>
      </c>
      <c r="AZ654" s="72">
        <v>631.09</v>
      </c>
      <c r="BA654" s="95">
        <v>23086276</v>
      </c>
      <c r="BB654" s="95">
        <v>18580407</v>
      </c>
      <c r="BC654" s="95">
        <v>5599</v>
      </c>
      <c r="BD654" s="95">
        <v>5386</v>
      </c>
      <c r="BE654" s="72">
        <v>354.77</v>
      </c>
      <c r="BF654" s="72">
        <v>309.36</v>
      </c>
      <c r="BG654" s="72">
        <v>664.13</v>
      </c>
      <c r="BH654" s="95">
        <v>23610335</v>
      </c>
      <c r="BI654" s="95">
        <v>19757109</v>
      </c>
      <c r="BJ654" s="95">
        <v>5546</v>
      </c>
      <c r="BK654" s="95">
        <v>5322</v>
      </c>
      <c r="BL654" s="72">
        <v>344.2</v>
      </c>
      <c r="BM654" s="72">
        <v>331.48</v>
      </c>
      <c r="BN654" s="72">
        <v>675.68</v>
      </c>
      <c r="BO654" s="95">
        <v>22791828</v>
      </c>
      <c r="BP654" s="95">
        <v>21106243</v>
      </c>
      <c r="BQ654" s="95">
        <v>5518</v>
      </c>
      <c r="BR654" s="95">
        <v>5306</v>
      </c>
      <c r="BS654" s="72">
        <v>362.12</v>
      </c>
      <c r="BT654" s="72">
        <v>352.77</v>
      </c>
      <c r="BU654" s="72">
        <v>714.89</v>
      </c>
      <c r="BV654" s="95">
        <v>24273658.77</v>
      </c>
      <c r="BW654" s="95">
        <v>22673463.350000001</v>
      </c>
      <c r="BX654" s="95">
        <v>5586</v>
      </c>
      <c r="BY654" s="95">
        <v>5356</v>
      </c>
      <c r="BZ654" s="95">
        <v>5567</v>
      </c>
      <c r="CA654" s="95">
        <v>5496</v>
      </c>
      <c r="CB654" s="95">
        <v>5438</v>
      </c>
      <c r="CC654" s="95">
        <v>5417</v>
      </c>
      <c r="CD654" s="95">
        <v>5473</v>
      </c>
      <c r="CE654" s="72">
        <v>650.75523149000003</v>
      </c>
      <c r="CF654" s="72">
        <v>676.59346364999999</v>
      </c>
      <c r="CG654" s="72">
        <v>712.40329333</v>
      </c>
      <c r="CH654" s="72">
        <v>716.50152150999998</v>
      </c>
      <c r="CI654" s="72">
        <v>731.52548966999996</v>
      </c>
      <c r="CJ654" s="96">
        <v>0.88936664970000001</v>
      </c>
      <c r="CK654" s="96">
        <v>0.93274622640000004</v>
      </c>
      <c r="CL654" s="96">
        <v>0.93223881220000004</v>
      </c>
      <c r="CM654" s="96">
        <v>0.9430266088</v>
      </c>
      <c r="CN654" s="96">
        <v>0.97725917979999999</v>
      </c>
      <c r="CO654" s="96">
        <v>0.97004374069999999</v>
      </c>
      <c r="CP654" s="96">
        <v>0.96379931760000004</v>
      </c>
      <c r="CQ654" s="96">
        <v>0.99584056389999998</v>
      </c>
      <c r="CR654" s="96">
        <v>0.96782478530000005</v>
      </c>
      <c r="CS654" s="95">
        <v>5736</v>
      </c>
      <c r="CT654" s="95">
        <v>5692</v>
      </c>
      <c r="CU654" s="95">
        <v>5661</v>
      </c>
      <c r="CV654" s="95">
        <v>5666</v>
      </c>
      <c r="CW654" s="95">
        <v>5729</v>
      </c>
      <c r="CX654" s="96">
        <v>0.96466225100000003</v>
      </c>
      <c r="CY654" s="96">
        <v>0.94068476599999995</v>
      </c>
      <c r="CZ654" s="96">
        <v>0.98676730099999999</v>
      </c>
      <c r="DA654" s="96">
        <v>0.97450335300000002</v>
      </c>
      <c r="DB654" s="96">
        <v>0.98366553700000003</v>
      </c>
      <c r="DC654">
        <v>2013</v>
      </c>
      <c r="DD654" s="6">
        <v>5367</v>
      </c>
      <c r="DE654" s="96">
        <v>2.8584371000000002E-3</v>
      </c>
      <c r="DF654" s="72">
        <v>741.16</v>
      </c>
      <c r="DG654" s="96">
        <v>1</v>
      </c>
      <c r="DH654" s="72">
        <v>741.16</v>
      </c>
      <c r="DI654" s="72">
        <v>706.55820955000002</v>
      </c>
      <c r="DJ654" s="96">
        <v>1</v>
      </c>
      <c r="DK654" s="72">
        <v>741.16</v>
      </c>
      <c r="DL654" s="96">
        <v>1</v>
      </c>
      <c r="DM654" s="72">
        <v>741.16</v>
      </c>
      <c r="DN654" s="96">
        <v>1</v>
      </c>
      <c r="DO654" s="96">
        <v>8.9569999999999997E-3</v>
      </c>
      <c r="DP654" s="72">
        <v>6.64</v>
      </c>
      <c r="DQ654" s="72">
        <v>734.52</v>
      </c>
      <c r="DR654" t="s">
        <v>513</v>
      </c>
      <c r="DT654" t="s">
        <v>485</v>
      </c>
    </row>
    <row r="655" spans="1:124" x14ac:dyDescent="0.3">
      <c r="A655" t="s">
        <v>134</v>
      </c>
      <c r="B655">
        <v>14620</v>
      </c>
      <c r="C655" s="95">
        <v>4273</v>
      </c>
      <c r="D655" s="95">
        <v>15822516</v>
      </c>
      <c r="E655" s="95">
        <v>4186</v>
      </c>
      <c r="F655" s="95">
        <v>13106578</v>
      </c>
      <c r="G655" s="95">
        <v>623</v>
      </c>
      <c r="H655" s="95">
        <v>1922028</v>
      </c>
      <c r="I655" s="95">
        <v>554</v>
      </c>
      <c r="J655" s="95">
        <v>1811740</v>
      </c>
      <c r="K655" s="95">
        <v>4225</v>
      </c>
      <c r="L655" s="95">
        <v>15433943</v>
      </c>
      <c r="M655" s="95">
        <v>4113</v>
      </c>
      <c r="N655" s="95">
        <v>12759474</v>
      </c>
      <c r="O655" s="95">
        <v>629</v>
      </c>
      <c r="P655" s="95">
        <v>2547153</v>
      </c>
      <c r="Q655" s="95">
        <v>563</v>
      </c>
      <c r="R655" s="95">
        <v>1887482</v>
      </c>
      <c r="S655" s="95">
        <v>4236</v>
      </c>
      <c r="T655" s="95">
        <v>17460326</v>
      </c>
      <c r="U655" s="95">
        <v>4102</v>
      </c>
      <c r="V655" s="95">
        <v>13954448</v>
      </c>
      <c r="W655" s="95">
        <v>605</v>
      </c>
      <c r="X655" s="95">
        <v>1930707</v>
      </c>
      <c r="Y655" s="95">
        <v>547</v>
      </c>
      <c r="Z655" s="95">
        <v>1860701</v>
      </c>
      <c r="AA655" s="95">
        <v>4209</v>
      </c>
      <c r="AB655" s="95">
        <v>18279351</v>
      </c>
      <c r="AC655" s="95">
        <v>4067</v>
      </c>
      <c r="AD655" s="95">
        <v>14997423</v>
      </c>
      <c r="AE655" s="95">
        <v>620</v>
      </c>
      <c r="AF655" s="95">
        <v>1641562</v>
      </c>
      <c r="AG655" s="95">
        <v>559</v>
      </c>
      <c r="AH655" s="95">
        <v>2098354</v>
      </c>
      <c r="AI655" s="95">
        <v>4274</v>
      </c>
      <c r="AJ655" s="95">
        <v>17466698.370000001</v>
      </c>
      <c r="AK655" s="95">
        <v>4118</v>
      </c>
      <c r="AL655" s="95">
        <v>15898799.529999999</v>
      </c>
      <c r="AM655" s="95">
        <v>634</v>
      </c>
      <c r="AN655" s="95">
        <v>1672306.66</v>
      </c>
      <c r="AO655" s="95">
        <v>573</v>
      </c>
      <c r="AP655" s="95">
        <v>2218570.7599999998</v>
      </c>
      <c r="AQ655" s="72">
        <v>302.02</v>
      </c>
      <c r="AR655" s="72">
        <v>262.27999999999997</v>
      </c>
      <c r="AS655" s="72">
        <v>564.29999999999995</v>
      </c>
      <c r="AT655" s="95">
        <v>17744544</v>
      </c>
      <c r="AU655" s="95">
        <v>14918318</v>
      </c>
      <c r="AV655" s="95">
        <v>4896</v>
      </c>
      <c r="AW655" s="95">
        <v>4740</v>
      </c>
      <c r="AX655" s="72">
        <v>308.7</v>
      </c>
      <c r="AY655" s="72">
        <v>261.02999999999997</v>
      </c>
      <c r="AZ655" s="72">
        <v>569.73</v>
      </c>
      <c r="BA655" s="95">
        <v>17981096</v>
      </c>
      <c r="BB655" s="95">
        <v>14646956</v>
      </c>
      <c r="BC655" s="95">
        <v>4854</v>
      </c>
      <c r="BD655" s="95">
        <v>4676</v>
      </c>
      <c r="BE655" s="72">
        <v>333.8</v>
      </c>
      <c r="BF655" s="72">
        <v>283.49</v>
      </c>
      <c r="BG655" s="72">
        <v>617.29</v>
      </c>
      <c r="BH655" s="95">
        <v>19391033</v>
      </c>
      <c r="BI655" s="95">
        <v>15815149</v>
      </c>
      <c r="BJ655" s="95">
        <v>4841</v>
      </c>
      <c r="BK655" s="95">
        <v>4649</v>
      </c>
      <c r="BL655" s="72">
        <v>343.77</v>
      </c>
      <c r="BM655" s="72">
        <v>307.97000000000003</v>
      </c>
      <c r="BN655" s="72">
        <v>651.74</v>
      </c>
      <c r="BO655" s="95">
        <v>19920913</v>
      </c>
      <c r="BP655" s="95">
        <v>17095777</v>
      </c>
      <c r="BQ655" s="95">
        <v>4829</v>
      </c>
      <c r="BR655" s="95">
        <v>4626</v>
      </c>
      <c r="BS655" s="72">
        <v>324.95999999999998</v>
      </c>
      <c r="BT655" s="72">
        <v>321.85000000000002</v>
      </c>
      <c r="BU655" s="72">
        <v>646.80999999999995</v>
      </c>
      <c r="BV655" s="95">
        <v>19139005.030000001</v>
      </c>
      <c r="BW655" s="95">
        <v>18117370.289999999</v>
      </c>
      <c r="BX655" s="95">
        <v>4908</v>
      </c>
      <c r="BY655" s="95">
        <v>4691</v>
      </c>
      <c r="BZ655" s="95">
        <v>4822</v>
      </c>
      <c r="CA655" s="95">
        <v>4768</v>
      </c>
      <c r="CB655" s="95">
        <v>4748</v>
      </c>
      <c r="CC655" s="95">
        <v>4733</v>
      </c>
      <c r="CD655" s="95">
        <v>4802</v>
      </c>
      <c r="CE655" s="72">
        <v>650.75523149000003</v>
      </c>
      <c r="CF655" s="72">
        <v>676.59346364999999</v>
      </c>
      <c r="CG655" s="72">
        <v>712.40329333</v>
      </c>
      <c r="CH655" s="72">
        <v>716.50152150999998</v>
      </c>
      <c r="CI655" s="72">
        <v>731.52548966999996</v>
      </c>
      <c r="CJ655" s="96">
        <v>0.86714631350000004</v>
      </c>
      <c r="CK655" s="96">
        <v>0.84205661239999996</v>
      </c>
      <c r="CL655" s="96">
        <v>0.8664895373</v>
      </c>
      <c r="CM655" s="96">
        <v>0.90961425819999997</v>
      </c>
      <c r="CN655" s="96">
        <v>0.88419338650000001</v>
      </c>
      <c r="CO655" s="96">
        <v>0.96079796260000006</v>
      </c>
      <c r="CP655" s="96">
        <v>0.90955648909999998</v>
      </c>
      <c r="CQ655" s="96">
        <v>0.99584056389999998</v>
      </c>
      <c r="CR655" s="96">
        <v>0.91335540270000004</v>
      </c>
      <c r="CS655" s="95">
        <v>4642</v>
      </c>
      <c r="CT655" s="95">
        <v>4616</v>
      </c>
      <c r="CU655" s="95">
        <v>4603</v>
      </c>
      <c r="CV655" s="95">
        <v>4609</v>
      </c>
      <c r="CW655" s="95">
        <v>4671</v>
      </c>
      <c r="CX655" s="96">
        <v>0.95108385200000001</v>
      </c>
      <c r="CY655" s="96">
        <v>0.94345759299999998</v>
      </c>
      <c r="CZ655" s="96">
        <v>0.96298670600000003</v>
      </c>
      <c r="DA655" s="96">
        <v>0.98431546400000003</v>
      </c>
      <c r="DB655" s="96">
        <v>0.96222572900000003</v>
      </c>
      <c r="DC655">
        <v>2013</v>
      </c>
      <c r="DD655" s="6">
        <v>4676.3999999999996</v>
      </c>
      <c r="DE655" s="96">
        <v>7.2362568999999998E-3</v>
      </c>
      <c r="DF655" s="72">
        <v>696.37</v>
      </c>
      <c r="DG655" s="96">
        <v>1</v>
      </c>
      <c r="DH655" s="72">
        <v>696.37</v>
      </c>
      <c r="DI655" s="72">
        <v>706.55820955000002</v>
      </c>
      <c r="DJ655" s="96">
        <v>1</v>
      </c>
      <c r="DK655" s="72">
        <v>696.37</v>
      </c>
      <c r="DL655" s="96">
        <v>1</v>
      </c>
      <c r="DM655" s="72">
        <v>696.37</v>
      </c>
      <c r="DN655" s="96">
        <v>1</v>
      </c>
      <c r="DO655" s="96">
        <v>2.3719E-2</v>
      </c>
      <c r="DP655" s="72">
        <v>16.52</v>
      </c>
      <c r="DQ655" s="72">
        <v>679.85</v>
      </c>
      <c r="DR655" t="s">
        <v>134</v>
      </c>
      <c r="DT655" t="s">
        <v>485</v>
      </c>
    </row>
    <row r="656" spans="1:124" x14ac:dyDescent="0.3">
      <c r="A656" t="s">
        <v>514</v>
      </c>
      <c r="B656">
        <v>14630</v>
      </c>
      <c r="C656" s="95">
        <v>4212</v>
      </c>
      <c r="D656" s="95">
        <v>15046171</v>
      </c>
      <c r="E656" s="95">
        <v>4058</v>
      </c>
      <c r="F656" s="95">
        <v>11228528</v>
      </c>
      <c r="G656" s="95">
        <v>542</v>
      </c>
      <c r="H656" s="95">
        <v>1510755</v>
      </c>
      <c r="I656" s="95">
        <v>502</v>
      </c>
      <c r="J656" s="95">
        <v>1298457</v>
      </c>
      <c r="K656" s="95">
        <v>4128</v>
      </c>
      <c r="L656" s="95">
        <v>14690359</v>
      </c>
      <c r="M656" s="95">
        <v>3961</v>
      </c>
      <c r="N656" s="95">
        <v>11500940</v>
      </c>
      <c r="O656" s="95">
        <v>546</v>
      </c>
      <c r="P656" s="95">
        <v>1454735</v>
      </c>
      <c r="Q656" s="95">
        <v>503</v>
      </c>
      <c r="R656" s="95">
        <v>1257449</v>
      </c>
      <c r="S656" s="95">
        <v>4086</v>
      </c>
      <c r="T656" s="95">
        <v>18109460</v>
      </c>
      <c r="U656" s="95">
        <v>3909</v>
      </c>
      <c r="V656" s="95">
        <v>12646810</v>
      </c>
      <c r="W656" s="95">
        <v>560</v>
      </c>
      <c r="X656" s="95">
        <v>1687710</v>
      </c>
      <c r="Y656" s="95">
        <v>515</v>
      </c>
      <c r="Z656" s="95">
        <v>1669880</v>
      </c>
      <c r="AA656" s="95">
        <v>4073</v>
      </c>
      <c r="AB656" s="95">
        <v>15373473</v>
      </c>
      <c r="AC656" s="95">
        <v>3889</v>
      </c>
      <c r="AD656" s="95">
        <v>12125751</v>
      </c>
      <c r="AE656" s="95">
        <v>580</v>
      </c>
      <c r="AF656" s="95">
        <v>1414299</v>
      </c>
      <c r="AG656" s="95">
        <v>533</v>
      </c>
      <c r="AH656" s="95">
        <v>1814319</v>
      </c>
      <c r="AI656" s="95">
        <v>4120</v>
      </c>
      <c r="AJ656" s="95">
        <v>15316856</v>
      </c>
      <c r="AK656" s="95">
        <v>3935</v>
      </c>
      <c r="AL656" s="95">
        <v>13442117.83</v>
      </c>
      <c r="AM656" s="95">
        <v>592</v>
      </c>
      <c r="AN656" s="95">
        <v>1907666</v>
      </c>
      <c r="AO656" s="95">
        <v>541</v>
      </c>
      <c r="AP656" s="95">
        <v>2153322</v>
      </c>
      <c r="AQ656" s="72">
        <v>290.23</v>
      </c>
      <c r="AR656" s="72">
        <v>228.93</v>
      </c>
      <c r="AS656" s="72">
        <v>519.16</v>
      </c>
      <c r="AT656" s="95">
        <v>16556926</v>
      </c>
      <c r="AU656" s="95">
        <v>12526985</v>
      </c>
      <c r="AV656" s="95">
        <v>4754</v>
      </c>
      <c r="AW656" s="95">
        <v>4560</v>
      </c>
      <c r="AX656" s="72">
        <v>287.85000000000002</v>
      </c>
      <c r="AY656" s="72">
        <v>238.17</v>
      </c>
      <c r="AZ656" s="72">
        <v>526.02</v>
      </c>
      <c r="BA656" s="95">
        <v>16145094</v>
      </c>
      <c r="BB656" s="95">
        <v>12758389</v>
      </c>
      <c r="BC656" s="95">
        <v>4674</v>
      </c>
      <c r="BD656" s="95">
        <v>4464</v>
      </c>
      <c r="BE656" s="72">
        <v>355.09</v>
      </c>
      <c r="BF656" s="72">
        <v>269.68</v>
      </c>
      <c r="BG656" s="72">
        <v>624.77</v>
      </c>
      <c r="BH656" s="95">
        <v>19797170</v>
      </c>
      <c r="BI656" s="95">
        <v>14316690</v>
      </c>
      <c r="BJ656" s="95">
        <v>4646</v>
      </c>
      <c r="BK656" s="95">
        <v>4424</v>
      </c>
      <c r="BL656" s="72">
        <v>300.66000000000003</v>
      </c>
      <c r="BM656" s="72">
        <v>262.7</v>
      </c>
      <c r="BN656" s="72">
        <v>563.36</v>
      </c>
      <c r="BO656" s="95">
        <v>16787772</v>
      </c>
      <c r="BP656" s="95">
        <v>13940070</v>
      </c>
      <c r="BQ656" s="95">
        <v>4653</v>
      </c>
      <c r="BR656" s="95">
        <v>4422</v>
      </c>
      <c r="BS656" s="72">
        <v>304.62</v>
      </c>
      <c r="BT656" s="72">
        <v>290.35000000000002</v>
      </c>
      <c r="BU656" s="72">
        <v>594.97</v>
      </c>
      <c r="BV656" s="95">
        <v>17224522</v>
      </c>
      <c r="BW656" s="95">
        <v>15595439.83</v>
      </c>
      <c r="BX656" s="95">
        <v>4712</v>
      </c>
      <c r="BY656" s="95">
        <v>4476</v>
      </c>
      <c r="BZ656" s="95">
        <v>4662</v>
      </c>
      <c r="CA656" s="95">
        <v>4573</v>
      </c>
      <c r="CB656" s="95">
        <v>4539</v>
      </c>
      <c r="CC656" s="95">
        <v>4543</v>
      </c>
      <c r="CD656" s="95">
        <v>4597</v>
      </c>
      <c r="CE656" s="72">
        <v>650.75523149000003</v>
      </c>
      <c r="CF656" s="72">
        <v>676.59346364999999</v>
      </c>
      <c r="CG656" s="72">
        <v>712.40329333</v>
      </c>
      <c r="CH656" s="72">
        <v>716.50152150999998</v>
      </c>
      <c r="CI656" s="72">
        <v>731.52548966999996</v>
      </c>
      <c r="CJ656" s="96">
        <v>0.79778075520000002</v>
      </c>
      <c r="CK656" s="96">
        <v>0.77745356450000003</v>
      </c>
      <c r="CL656" s="96">
        <v>0.87698920800000002</v>
      </c>
      <c r="CM656" s="96">
        <v>0.78626490400000004</v>
      </c>
      <c r="CN656" s="96">
        <v>0.8133277766</v>
      </c>
      <c r="CO656" s="96">
        <v>0.93669809520000002</v>
      </c>
      <c r="CP656" s="96">
        <v>0.86512745759999998</v>
      </c>
      <c r="CQ656" s="96">
        <v>0.99584056389999998</v>
      </c>
      <c r="CR656" s="96">
        <v>0.86874080590000002</v>
      </c>
      <c r="CS656" s="95">
        <v>4775</v>
      </c>
      <c r="CT656" s="95">
        <v>4692</v>
      </c>
      <c r="CU656" s="95">
        <v>4646</v>
      </c>
      <c r="CV656" s="95">
        <v>4667</v>
      </c>
      <c r="CW656" s="95">
        <v>4727</v>
      </c>
      <c r="CX656" s="96">
        <v>0.92728960800000004</v>
      </c>
      <c r="CY656" s="96">
        <v>0.93055662299999997</v>
      </c>
      <c r="CZ656" s="96">
        <v>0.95181563300000005</v>
      </c>
      <c r="DA656" s="96">
        <v>0.94645855899999998</v>
      </c>
      <c r="DB656" s="96">
        <v>0.92780305600000001</v>
      </c>
      <c r="DC656">
        <v>2013</v>
      </c>
      <c r="DD656" s="6">
        <v>4469.2</v>
      </c>
      <c r="DE656" s="96">
        <v>4.3175267999999998E-3</v>
      </c>
      <c r="DF656" s="72">
        <v>664.3</v>
      </c>
      <c r="DG656" s="96">
        <v>1</v>
      </c>
      <c r="DH656" s="72">
        <v>664.3</v>
      </c>
      <c r="DI656" s="72">
        <v>706.55820955000002</v>
      </c>
      <c r="DJ656" s="96">
        <v>1</v>
      </c>
      <c r="DK656" s="72">
        <v>664.3</v>
      </c>
      <c r="DL656" s="96">
        <v>1</v>
      </c>
      <c r="DM656" s="72">
        <v>664.3</v>
      </c>
      <c r="DN656" s="96">
        <v>1</v>
      </c>
      <c r="DO656" s="96">
        <v>1.3908999999999999E-2</v>
      </c>
      <c r="DP656" s="72">
        <v>9.24</v>
      </c>
      <c r="DQ656" s="72">
        <v>655.05999999999995</v>
      </c>
      <c r="DR656" t="s">
        <v>514</v>
      </c>
      <c r="DT656" t="s">
        <v>485</v>
      </c>
    </row>
    <row r="657" spans="1:124" x14ac:dyDescent="0.3">
      <c r="A657" t="s">
        <v>515</v>
      </c>
      <c r="B657">
        <v>14640</v>
      </c>
      <c r="C657" s="95">
        <v>29078</v>
      </c>
      <c r="D657" s="95">
        <v>122929060</v>
      </c>
      <c r="E657" s="95">
        <v>27526</v>
      </c>
      <c r="F657" s="95">
        <v>94345851</v>
      </c>
      <c r="G657" s="95">
        <v>3788</v>
      </c>
      <c r="H657" s="95">
        <v>13704613</v>
      </c>
      <c r="I657" s="95">
        <v>3195</v>
      </c>
      <c r="J657" s="95">
        <v>11765804</v>
      </c>
      <c r="K657" s="95">
        <v>30528</v>
      </c>
      <c r="L657" s="95">
        <v>131137163</v>
      </c>
      <c r="M657" s="95">
        <v>28739</v>
      </c>
      <c r="N657" s="95">
        <v>104615837</v>
      </c>
      <c r="O657" s="95">
        <v>3903</v>
      </c>
      <c r="P657" s="95">
        <v>16595487</v>
      </c>
      <c r="Q657" s="95">
        <v>3319</v>
      </c>
      <c r="R657" s="95">
        <v>12413600</v>
      </c>
      <c r="S657" s="95">
        <v>32239</v>
      </c>
      <c r="T657" s="95">
        <v>149221994</v>
      </c>
      <c r="U657" s="95">
        <v>30119</v>
      </c>
      <c r="V657" s="95">
        <v>117684320</v>
      </c>
      <c r="W657" s="95">
        <v>3974</v>
      </c>
      <c r="X657" s="95">
        <v>16171672</v>
      </c>
      <c r="Y657" s="95">
        <v>3389</v>
      </c>
      <c r="Z657" s="95">
        <v>13862225</v>
      </c>
      <c r="AA657" s="95">
        <v>33640</v>
      </c>
      <c r="AB657" s="95">
        <v>144598001</v>
      </c>
      <c r="AC657" s="95">
        <v>31345</v>
      </c>
      <c r="AD657" s="95">
        <v>132284011</v>
      </c>
      <c r="AE657" s="95">
        <v>4153</v>
      </c>
      <c r="AF657" s="95">
        <v>17842018</v>
      </c>
      <c r="AG657" s="95">
        <v>3537</v>
      </c>
      <c r="AH657" s="95">
        <v>16313934</v>
      </c>
      <c r="AI657" s="95">
        <v>35052</v>
      </c>
      <c r="AJ657" s="95">
        <v>148318526.72999999</v>
      </c>
      <c r="AK657" s="95">
        <v>32654</v>
      </c>
      <c r="AL657" s="95">
        <v>144698423.91999999</v>
      </c>
      <c r="AM657" s="95">
        <v>4350</v>
      </c>
      <c r="AN657" s="95">
        <v>18441316</v>
      </c>
      <c r="AO657" s="95">
        <v>3747</v>
      </c>
      <c r="AP657" s="95">
        <v>17508020.09</v>
      </c>
      <c r="AQ657" s="72">
        <v>346.44</v>
      </c>
      <c r="AR657" s="72">
        <v>287.83999999999997</v>
      </c>
      <c r="AS657" s="72">
        <v>634.28</v>
      </c>
      <c r="AT657" s="95">
        <v>136633673</v>
      </c>
      <c r="AU657" s="95">
        <v>106111655</v>
      </c>
      <c r="AV657" s="95">
        <v>32866</v>
      </c>
      <c r="AW657" s="95">
        <v>30721</v>
      </c>
      <c r="AX657" s="72">
        <v>357.56</v>
      </c>
      <c r="AY657" s="72">
        <v>304.20999999999998</v>
      </c>
      <c r="AZ657" s="72">
        <v>661.77</v>
      </c>
      <c r="BA657" s="95">
        <v>147732650</v>
      </c>
      <c r="BB657" s="95">
        <v>117029437</v>
      </c>
      <c r="BC657" s="95">
        <v>34431</v>
      </c>
      <c r="BD657" s="95">
        <v>32058</v>
      </c>
      <c r="BE657" s="72">
        <v>380.6</v>
      </c>
      <c r="BF657" s="72">
        <v>327.14999999999998</v>
      </c>
      <c r="BG657" s="72">
        <v>707.75</v>
      </c>
      <c r="BH657" s="95">
        <v>165393666</v>
      </c>
      <c r="BI657" s="95">
        <v>131546545</v>
      </c>
      <c r="BJ657" s="95">
        <v>36213</v>
      </c>
      <c r="BK657" s="95">
        <v>33508</v>
      </c>
      <c r="BL657" s="72">
        <v>358.18</v>
      </c>
      <c r="BM657" s="72">
        <v>355</v>
      </c>
      <c r="BN657" s="72">
        <v>713.18</v>
      </c>
      <c r="BO657" s="95">
        <v>162440019</v>
      </c>
      <c r="BP657" s="95">
        <v>148597945</v>
      </c>
      <c r="BQ657" s="95">
        <v>37793</v>
      </c>
      <c r="BR657" s="95">
        <v>34882</v>
      </c>
      <c r="BS657" s="72">
        <v>352.69</v>
      </c>
      <c r="BT657" s="72">
        <v>371.34</v>
      </c>
      <c r="BU657" s="72">
        <v>724.03</v>
      </c>
      <c r="BV657" s="95">
        <v>166759842.72999999</v>
      </c>
      <c r="BW657" s="95">
        <v>162206444.00999999</v>
      </c>
      <c r="BX657" s="95">
        <v>39402</v>
      </c>
      <c r="BY657" s="95">
        <v>36401</v>
      </c>
      <c r="BZ657" s="95">
        <v>31844</v>
      </c>
      <c r="CA657" s="95">
        <v>33287</v>
      </c>
      <c r="CB657" s="95">
        <v>34909</v>
      </c>
      <c r="CC657" s="95">
        <v>36411</v>
      </c>
      <c r="CD657" s="95">
        <v>37934</v>
      </c>
      <c r="CE657" s="72">
        <v>650.75523149000003</v>
      </c>
      <c r="CF657" s="72">
        <v>676.59346364999999</v>
      </c>
      <c r="CG657" s="72">
        <v>712.40329333</v>
      </c>
      <c r="CH657" s="72">
        <v>716.50152150999998</v>
      </c>
      <c r="CI657" s="72">
        <v>731.52548966999996</v>
      </c>
      <c r="CJ657" s="96">
        <v>0.97468290580000005</v>
      </c>
      <c r="CK657" s="96">
        <v>0.97809103330000002</v>
      </c>
      <c r="CL657" s="96">
        <v>0.99346817539999999</v>
      </c>
      <c r="CM657" s="96">
        <v>0.9953642506</v>
      </c>
      <c r="CN657" s="96">
        <v>0.98975361790000005</v>
      </c>
      <c r="CO657" s="96">
        <v>0.93408523219999995</v>
      </c>
      <c r="CP657" s="96">
        <v>1.0558693817</v>
      </c>
      <c r="CQ657" s="96">
        <v>0.99584056389999998</v>
      </c>
      <c r="CR657" s="96">
        <v>1.0602793953</v>
      </c>
      <c r="CS657" s="95">
        <v>27128</v>
      </c>
      <c r="CT657" s="95">
        <v>28117</v>
      </c>
      <c r="CU657" s="95">
        <v>29166</v>
      </c>
      <c r="CV657" s="95">
        <v>30498</v>
      </c>
      <c r="CW657" s="95">
        <v>31656</v>
      </c>
      <c r="CX657" s="96">
        <v>0.92578493299999998</v>
      </c>
      <c r="CY657" s="96">
        <v>0.91988086099999999</v>
      </c>
      <c r="CZ657" s="96">
        <v>0.94311724900000005</v>
      </c>
      <c r="DA657" s="96">
        <v>0.93412682800000002</v>
      </c>
      <c r="DB657" s="96">
        <v>0.94545301199999998</v>
      </c>
      <c r="DC657">
        <v>2013</v>
      </c>
      <c r="DD657" s="6">
        <v>33514</v>
      </c>
      <c r="DE657" s="96">
        <v>2.3507013999999999E-3</v>
      </c>
      <c r="DF657" s="72">
        <v>812.37</v>
      </c>
      <c r="DG657" s="96">
        <v>1</v>
      </c>
      <c r="DH657" s="72">
        <v>812.37</v>
      </c>
      <c r="DI657" s="72">
        <v>882.98168098999997</v>
      </c>
      <c r="DJ657" s="96">
        <v>1</v>
      </c>
      <c r="DK657" s="72">
        <v>812.37</v>
      </c>
      <c r="DL657" s="96">
        <v>1</v>
      </c>
      <c r="DM657" s="72">
        <v>812.37</v>
      </c>
      <c r="DN657" s="96">
        <v>1</v>
      </c>
      <c r="DO657" s="96">
        <v>9.1059999999999995E-3</v>
      </c>
      <c r="DP657" s="72">
        <v>7.4</v>
      </c>
      <c r="DQ657" s="72">
        <v>804.97</v>
      </c>
      <c r="DR657" t="s">
        <v>515</v>
      </c>
      <c r="DT657" t="s">
        <v>485</v>
      </c>
    </row>
    <row r="658" spans="1:124" x14ac:dyDescent="0.3">
      <c r="A658" t="s">
        <v>516</v>
      </c>
      <c r="B658">
        <v>14650</v>
      </c>
      <c r="C658" s="95">
        <v>13618</v>
      </c>
      <c r="D658" s="95">
        <v>42666027</v>
      </c>
      <c r="E658" s="95">
        <v>13130</v>
      </c>
      <c r="F658" s="95">
        <v>41829860</v>
      </c>
      <c r="G658" s="95">
        <v>2141</v>
      </c>
      <c r="H658" s="95">
        <v>5191271</v>
      </c>
      <c r="I658" s="95">
        <v>1836</v>
      </c>
      <c r="J658" s="95">
        <v>6085498</v>
      </c>
      <c r="K658" s="95">
        <v>13683</v>
      </c>
      <c r="L658" s="95">
        <v>45272532</v>
      </c>
      <c r="M658" s="95">
        <v>13142</v>
      </c>
      <c r="N658" s="95">
        <v>43107963</v>
      </c>
      <c r="O658" s="95">
        <v>2211</v>
      </c>
      <c r="P658" s="95">
        <v>6342517</v>
      </c>
      <c r="Q658" s="95">
        <v>1890</v>
      </c>
      <c r="R658" s="95">
        <v>6632461</v>
      </c>
      <c r="S658" s="95">
        <v>13940</v>
      </c>
      <c r="T658" s="95">
        <v>48609766</v>
      </c>
      <c r="U658" s="95">
        <v>13366</v>
      </c>
      <c r="V658" s="95">
        <v>44777890</v>
      </c>
      <c r="W658" s="95">
        <v>2276</v>
      </c>
      <c r="X658" s="95">
        <v>5964777</v>
      </c>
      <c r="Y658" s="95">
        <v>1938</v>
      </c>
      <c r="Z658" s="95">
        <v>7370599</v>
      </c>
      <c r="AA658" s="95">
        <v>14087</v>
      </c>
      <c r="AB658" s="95">
        <v>46680423</v>
      </c>
      <c r="AC658" s="95">
        <v>13444</v>
      </c>
      <c r="AD658" s="95">
        <v>47915030</v>
      </c>
      <c r="AE658" s="95">
        <v>2420</v>
      </c>
      <c r="AF658" s="95">
        <v>7199174</v>
      </c>
      <c r="AG658" s="95">
        <v>2036</v>
      </c>
      <c r="AH658" s="95">
        <v>8283246</v>
      </c>
      <c r="AI658" s="95">
        <v>14450</v>
      </c>
      <c r="AJ658" s="95">
        <v>51596972.350000001</v>
      </c>
      <c r="AK658" s="95">
        <v>13742</v>
      </c>
      <c r="AL658" s="95">
        <v>53064703.740000002</v>
      </c>
      <c r="AM658" s="95">
        <v>2566</v>
      </c>
      <c r="AN658" s="95">
        <v>8507635</v>
      </c>
      <c r="AO658" s="95">
        <v>2202</v>
      </c>
      <c r="AP658" s="95">
        <v>9420047</v>
      </c>
      <c r="AQ658" s="72">
        <v>253.07</v>
      </c>
      <c r="AR658" s="72">
        <v>266.8</v>
      </c>
      <c r="AS658" s="72">
        <v>519.87</v>
      </c>
      <c r="AT658" s="95">
        <v>47857298</v>
      </c>
      <c r="AU658" s="95">
        <v>47915358</v>
      </c>
      <c r="AV658" s="95">
        <v>15759</v>
      </c>
      <c r="AW658" s="95">
        <v>14966</v>
      </c>
      <c r="AX658" s="72">
        <v>270.62</v>
      </c>
      <c r="AY658" s="72">
        <v>275.75</v>
      </c>
      <c r="AZ658" s="72">
        <v>546.37</v>
      </c>
      <c r="BA658" s="95">
        <v>51615049</v>
      </c>
      <c r="BB658" s="95">
        <v>49740424</v>
      </c>
      <c r="BC658" s="95">
        <v>15894</v>
      </c>
      <c r="BD658" s="95">
        <v>15032</v>
      </c>
      <c r="BE658" s="72">
        <v>280.45999999999998</v>
      </c>
      <c r="BF658" s="72">
        <v>283.95999999999998</v>
      </c>
      <c r="BG658" s="72">
        <v>564.41999999999996</v>
      </c>
      <c r="BH658" s="95">
        <v>54574543</v>
      </c>
      <c r="BI658" s="95">
        <v>52148489</v>
      </c>
      <c r="BJ658" s="95">
        <v>16216</v>
      </c>
      <c r="BK658" s="95">
        <v>15304</v>
      </c>
      <c r="BL658" s="72">
        <v>272</v>
      </c>
      <c r="BM658" s="72">
        <v>302.52999999999997</v>
      </c>
      <c r="BN658" s="72">
        <v>574.53</v>
      </c>
      <c r="BO658" s="95">
        <v>53879597</v>
      </c>
      <c r="BP658" s="95">
        <v>56198276</v>
      </c>
      <c r="BQ658" s="95">
        <v>16507</v>
      </c>
      <c r="BR658" s="95">
        <v>15480</v>
      </c>
      <c r="BS658" s="72">
        <v>294.35000000000002</v>
      </c>
      <c r="BT658" s="72">
        <v>326.58</v>
      </c>
      <c r="BU658" s="72">
        <v>620.92999999999995</v>
      </c>
      <c r="BV658" s="95">
        <v>60104607.350000001</v>
      </c>
      <c r="BW658" s="95">
        <v>62484750.740000002</v>
      </c>
      <c r="BX658" s="95">
        <v>17016</v>
      </c>
      <c r="BY658" s="95">
        <v>15944</v>
      </c>
      <c r="BZ658" s="95">
        <v>15381</v>
      </c>
      <c r="CA658" s="95">
        <v>15478</v>
      </c>
      <c r="CB658" s="95">
        <v>15776</v>
      </c>
      <c r="CC658" s="95">
        <v>16019</v>
      </c>
      <c r="CD658" s="95">
        <v>16492</v>
      </c>
      <c r="CE658" s="72">
        <v>650.75523149000003</v>
      </c>
      <c r="CF658" s="72">
        <v>676.59346364999999</v>
      </c>
      <c r="CG658" s="72">
        <v>712.40329333</v>
      </c>
      <c r="CH658" s="72">
        <v>716.50152150999998</v>
      </c>
      <c r="CI658" s="72">
        <v>731.52548966999996</v>
      </c>
      <c r="CJ658" s="96">
        <v>0.79887179519999996</v>
      </c>
      <c r="CK658" s="96">
        <v>0.80753070989999998</v>
      </c>
      <c r="CL658" s="96">
        <v>0.79227595559999997</v>
      </c>
      <c r="CM658" s="96">
        <v>0.80185454290000002</v>
      </c>
      <c r="CN658" s="96">
        <v>0.8488152618</v>
      </c>
      <c r="CO658" s="96">
        <v>0.95304129179999997</v>
      </c>
      <c r="CP658" s="96">
        <v>0.84977393950000002</v>
      </c>
      <c r="CQ658" s="96">
        <v>0.99584056389999998</v>
      </c>
      <c r="CR658" s="96">
        <v>0.85332316129999997</v>
      </c>
      <c r="CS658" s="95">
        <v>14467</v>
      </c>
      <c r="CT658" s="95">
        <v>14698</v>
      </c>
      <c r="CU658" s="95">
        <v>14907</v>
      </c>
      <c r="CV658" s="95">
        <v>15075</v>
      </c>
      <c r="CW658" s="95">
        <v>15518</v>
      </c>
      <c r="CX658" s="96">
        <v>0.951253456</v>
      </c>
      <c r="CY658" s="96">
        <v>0.94088231499999997</v>
      </c>
      <c r="CZ658" s="96">
        <v>0.95192336799999999</v>
      </c>
      <c r="DA658" s="96">
        <v>0.95914679599999997</v>
      </c>
      <c r="DB658" s="96">
        <v>0.961367215</v>
      </c>
      <c r="DC658">
        <v>2013</v>
      </c>
      <c r="DD658" s="6">
        <v>15345.2</v>
      </c>
      <c r="DE658" s="96">
        <v>3.7529039E-3</v>
      </c>
      <c r="DF658" s="72">
        <v>652.88</v>
      </c>
      <c r="DG658" s="96">
        <v>1</v>
      </c>
      <c r="DH658" s="72">
        <v>652.88</v>
      </c>
      <c r="DI658" s="72">
        <v>652.88</v>
      </c>
      <c r="DJ658" s="96">
        <v>1</v>
      </c>
      <c r="DK658" s="72">
        <v>652.88</v>
      </c>
      <c r="DL658" s="96">
        <v>1</v>
      </c>
      <c r="DM658" s="72">
        <v>652.88</v>
      </c>
      <c r="DN658" s="96">
        <v>1</v>
      </c>
      <c r="DO658" s="96">
        <v>9.4570000000000001E-3</v>
      </c>
      <c r="DP658" s="72">
        <v>6.17</v>
      </c>
      <c r="DQ658" s="72">
        <v>646.71</v>
      </c>
      <c r="DR658" t="s">
        <v>516</v>
      </c>
      <c r="DT658" t="s">
        <v>485</v>
      </c>
    </row>
    <row r="659" spans="1:124" x14ac:dyDescent="0.3">
      <c r="A659" t="s">
        <v>44</v>
      </c>
      <c r="B659">
        <v>14660</v>
      </c>
      <c r="C659" s="95">
        <v>16362</v>
      </c>
      <c r="D659" s="95">
        <v>57589972</v>
      </c>
      <c r="E659" s="95">
        <v>16004</v>
      </c>
      <c r="F659" s="95">
        <v>55039261</v>
      </c>
      <c r="G659" s="95">
        <v>3080</v>
      </c>
      <c r="H659" s="95">
        <v>7653532</v>
      </c>
      <c r="I659" s="95">
        <v>2787</v>
      </c>
      <c r="J659" s="95">
        <v>8669377</v>
      </c>
      <c r="K659" s="95">
        <v>16221</v>
      </c>
      <c r="L659" s="95">
        <v>59874669</v>
      </c>
      <c r="M659" s="95">
        <v>15818</v>
      </c>
      <c r="N659" s="95">
        <v>57377056</v>
      </c>
      <c r="O659" s="95">
        <v>3181</v>
      </c>
      <c r="P659" s="95">
        <v>9488820</v>
      </c>
      <c r="Q659" s="95">
        <v>2848</v>
      </c>
      <c r="R659" s="95">
        <v>9623248</v>
      </c>
      <c r="S659" s="95">
        <v>16005</v>
      </c>
      <c r="T659" s="95">
        <v>63332866</v>
      </c>
      <c r="U659" s="95">
        <v>15541</v>
      </c>
      <c r="V659" s="95">
        <v>57624694</v>
      </c>
      <c r="W659" s="95">
        <v>3181</v>
      </c>
      <c r="X659" s="95">
        <v>9898193</v>
      </c>
      <c r="Y659" s="95">
        <v>2830</v>
      </c>
      <c r="Z659" s="95">
        <v>9726860</v>
      </c>
      <c r="AA659" s="95">
        <v>16036</v>
      </c>
      <c r="AB659" s="95">
        <v>60710998</v>
      </c>
      <c r="AC659" s="95">
        <v>15529</v>
      </c>
      <c r="AD659" s="95">
        <v>60316879</v>
      </c>
      <c r="AE659" s="95">
        <v>3249</v>
      </c>
      <c r="AF659" s="95">
        <v>10786308</v>
      </c>
      <c r="AG659" s="95">
        <v>2884</v>
      </c>
      <c r="AH659" s="95">
        <v>10694857</v>
      </c>
      <c r="AI659" s="95">
        <v>16207</v>
      </c>
      <c r="AJ659" s="95">
        <v>64211130.369999997</v>
      </c>
      <c r="AK659" s="95">
        <v>15689</v>
      </c>
      <c r="AL659" s="95">
        <v>64965768.75</v>
      </c>
      <c r="AM659" s="95">
        <v>3382</v>
      </c>
      <c r="AN659" s="95">
        <v>9917563.2200000007</v>
      </c>
      <c r="AO659" s="95">
        <v>3038</v>
      </c>
      <c r="AP659" s="95">
        <v>12141244.949999999</v>
      </c>
      <c r="AQ659" s="72">
        <v>279.64999999999998</v>
      </c>
      <c r="AR659" s="72">
        <v>282.52999999999997</v>
      </c>
      <c r="AS659" s="72">
        <v>562.17999999999995</v>
      </c>
      <c r="AT659" s="95">
        <v>65243504</v>
      </c>
      <c r="AU659" s="95">
        <v>63708638</v>
      </c>
      <c r="AV659" s="95">
        <v>19442</v>
      </c>
      <c r="AW659" s="95">
        <v>18791</v>
      </c>
      <c r="AX659" s="72">
        <v>297.92</v>
      </c>
      <c r="AY659" s="72">
        <v>299.12</v>
      </c>
      <c r="AZ659" s="72">
        <v>597.04</v>
      </c>
      <c r="BA659" s="95">
        <v>69363489</v>
      </c>
      <c r="BB659" s="95">
        <v>67000304</v>
      </c>
      <c r="BC659" s="95">
        <v>19402</v>
      </c>
      <c r="BD659" s="95">
        <v>18666</v>
      </c>
      <c r="BE659" s="72">
        <v>318.08</v>
      </c>
      <c r="BF659" s="72">
        <v>305.52</v>
      </c>
      <c r="BG659" s="72">
        <v>623.6</v>
      </c>
      <c r="BH659" s="95">
        <v>73231059</v>
      </c>
      <c r="BI659" s="95">
        <v>67351554</v>
      </c>
      <c r="BJ659" s="95">
        <v>19186</v>
      </c>
      <c r="BK659" s="95">
        <v>18371</v>
      </c>
      <c r="BL659" s="72">
        <v>308.95</v>
      </c>
      <c r="BM659" s="72">
        <v>321.38</v>
      </c>
      <c r="BN659" s="72">
        <v>630.33000000000004</v>
      </c>
      <c r="BO659" s="95">
        <v>71497306</v>
      </c>
      <c r="BP659" s="95">
        <v>71011736</v>
      </c>
      <c r="BQ659" s="95">
        <v>19285</v>
      </c>
      <c r="BR659" s="95">
        <v>18413</v>
      </c>
      <c r="BS659" s="72">
        <v>315.35000000000002</v>
      </c>
      <c r="BT659" s="72">
        <v>343.12</v>
      </c>
      <c r="BU659" s="72">
        <v>658.47</v>
      </c>
      <c r="BV659" s="95">
        <v>74128693.590000004</v>
      </c>
      <c r="BW659" s="95">
        <v>77107013.700000003</v>
      </c>
      <c r="BX659" s="95">
        <v>19589</v>
      </c>
      <c r="BY659" s="95">
        <v>18727</v>
      </c>
      <c r="BZ659" s="95">
        <v>19132</v>
      </c>
      <c r="CA659" s="95">
        <v>19046</v>
      </c>
      <c r="CB659" s="95">
        <v>18793</v>
      </c>
      <c r="CC659" s="95">
        <v>18871</v>
      </c>
      <c r="CD659" s="95">
        <v>19167</v>
      </c>
      <c r="CE659" s="72">
        <v>650.75523149000003</v>
      </c>
      <c r="CF659" s="72">
        <v>676.59346364999999</v>
      </c>
      <c r="CG659" s="72">
        <v>712.40329333</v>
      </c>
      <c r="CH659" s="72">
        <v>716.50152150999998</v>
      </c>
      <c r="CI659" s="72">
        <v>731.52548966999996</v>
      </c>
      <c r="CJ659" s="96">
        <v>0.86388856020000004</v>
      </c>
      <c r="CK659" s="96">
        <v>0.88242058499999998</v>
      </c>
      <c r="CL659" s="96">
        <v>0.87534687980000003</v>
      </c>
      <c r="CM659" s="96">
        <v>0.87973295389999995</v>
      </c>
      <c r="CN659" s="96">
        <v>0.90013268069999997</v>
      </c>
      <c r="CO659" s="96">
        <v>1.0143437369999999</v>
      </c>
      <c r="CP659" s="96">
        <v>0.86785603320000004</v>
      </c>
      <c r="CQ659" s="96">
        <v>0.99584056389999998</v>
      </c>
      <c r="CR659" s="96">
        <v>0.8714807779</v>
      </c>
      <c r="CS659" s="95">
        <v>18518</v>
      </c>
      <c r="CT659" s="95">
        <v>18437</v>
      </c>
      <c r="CU659" s="95">
        <v>18194</v>
      </c>
      <c r="CV659" s="95">
        <v>18242</v>
      </c>
      <c r="CW659" s="95">
        <v>18503</v>
      </c>
      <c r="CX659" s="96">
        <v>0.99616368899999996</v>
      </c>
      <c r="CY659" s="96">
        <v>0.99574155399999997</v>
      </c>
      <c r="CZ659" s="96">
        <v>1.046476953</v>
      </c>
      <c r="DA659" s="96">
        <v>1.0186666950000001</v>
      </c>
      <c r="DB659" s="96">
        <v>1.0152157820000001</v>
      </c>
      <c r="DC659">
        <v>2013</v>
      </c>
      <c r="DD659" s="6">
        <v>18593.599999999999</v>
      </c>
      <c r="DE659" s="96">
        <v>3.3982003000000002E-3</v>
      </c>
      <c r="DF659" s="72">
        <v>667.01</v>
      </c>
      <c r="DG659" s="96">
        <v>1</v>
      </c>
      <c r="DH659" s="72">
        <v>667.01</v>
      </c>
      <c r="DI659" s="72">
        <v>667.01</v>
      </c>
      <c r="DJ659" s="96">
        <v>1</v>
      </c>
      <c r="DK659" s="72">
        <v>667.01</v>
      </c>
      <c r="DL659" s="96">
        <v>1</v>
      </c>
      <c r="DM659" s="72">
        <v>667.01</v>
      </c>
      <c r="DN659" s="96">
        <v>1</v>
      </c>
      <c r="DO659" s="96">
        <v>8.8269999999999998E-3</v>
      </c>
      <c r="DP659" s="72">
        <v>5.89</v>
      </c>
      <c r="DQ659" s="72">
        <v>661.12</v>
      </c>
      <c r="DR659" t="s">
        <v>44</v>
      </c>
      <c r="DT659" t="s">
        <v>485</v>
      </c>
    </row>
    <row r="660" spans="1:124" x14ac:dyDescent="0.3">
      <c r="A660" t="s">
        <v>517</v>
      </c>
      <c r="B660">
        <v>14670</v>
      </c>
      <c r="C660" s="95">
        <v>8072</v>
      </c>
      <c r="D660" s="95">
        <v>31939205</v>
      </c>
      <c r="E660" s="95">
        <v>7891</v>
      </c>
      <c r="F660" s="95">
        <v>25744432</v>
      </c>
      <c r="G660" s="95">
        <v>1321</v>
      </c>
      <c r="H660" s="95">
        <v>2827842</v>
      </c>
      <c r="I660" s="95">
        <v>1174</v>
      </c>
      <c r="J660" s="95">
        <v>3255329</v>
      </c>
      <c r="K660" s="95">
        <v>8033</v>
      </c>
      <c r="L660" s="95">
        <v>33839168</v>
      </c>
      <c r="M660" s="95">
        <v>7834</v>
      </c>
      <c r="N660" s="95">
        <v>27344432</v>
      </c>
      <c r="O660" s="95">
        <v>1369</v>
      </c>
      <c r="P660" s="95">
        <v>3343577</v>
      </c>
      <c r="Q660" s="95">
        <v>1210</v>
      </c>
      <c r="R660" s="95">
        <v>3584184</v>
      </c>
      <c r="S660" s="95">
        <v>8033</v>
      </c>
      <c r="T660" s="95">
        <v>33508267</v>
      </c>
      <c r="U660" s="95">
        <v>7816</v>
      </c>
      <c r="V660" s="95">
        <v>28390613</v>
      </c>
      <c r="W660" s="95">
        <v>1408</v>
      </c>
      <c r="X660" s="95">
        <v>3280997</v>
      </c>
      <c r="Y660" s="95">
        <v>1255</v>
      </c>
      <c r="Z660" s="95">
        <v>3893721</v>
      </c>
      <c r="AA660" s="95">
        <v>8006</v>
      </c>
      <c r="AB660" s="95">
        <v>32939846</v>
      </c>
      <c r="AC660" s="95">
        <v>7779</v>
      </c>
      <c r="AD660" s="95">
        <v>29076681</v>
      </c>
      <c r="AE660" s="95">
        <v>1444</v>
      </c>
      <c r="AF660" s="95">
        <v>3687777</v>
      </c>
      <c r="AG660" s="95">
        <v>1288</v>
      </c>
      <c r="AH660" s="95">
        <v>4396454</v>
      </c>
      <c r="AI660" s="95">
        <v>8055</v>
      </c>
      <c r="AJ660" s="95">
        <v>34804101.060000002</v>
      </c>
      <c r="AK660" s="95">
        <v>7819</v>
      </c>
      <c r="AL660" s="95">
        <v>30446146.07</v>
      </c>
      <c r="AM660" s="95">
        <v>1482</v>
      </c>
      <c r="AN660" s="95">
        <v>4195534</v>
      </c>
      <c r="AO660" s="95">
        <v>1327</v>
      </c>
      <c r="AP660" s="95">
        <v>5226748</v>
      </c>
      <c r="AQ660" s="72">
        <v>308.45</v>
      </c>
      <c r="AR660" s="72">
        <v>266.58999999999997</v>
      </c>
      <c r="AS660" s="72">
        <v>575.04</v>
      </c>
      <c r="AT660" s="95">
        <v>34767047</v>
      </c>
      <c r="AU660" s="95">
        <v>28999761</v>
      </c>
      <c r="AV660" s="95">
        <v>9393</v>
      </c>
      <c r="AW660" s="95">
        <v>9065</v>
      </c>
      <c r="AX660" s="72">
        <v>329.56</v>
      </c>
      <c r="AY660" s="72">
        <v>284.98</v>
      </c>
      <c r="AZ660" s="72">
        <v>614.54</v>
      </c>
      <c r="BA660" s="95">
        <v>37182745</v>
      </c>
      <c r="BB660" s="95">
        <v>30928616</v>
      </c>
      <c r="BC660" s="95">
        <v>9402</v>
      </c>
      <c r="BD660" s="95">
        <v>9044</v>
      </c>
      <c r="BE660" s="72">
        <v>324.73</v>
      </c>
      <c r="BF660" s="72">
        <v>296.58999999999997</v>
      </c>
      <c r="BG660" s="72">
        <v>621.32000000000005</v>
      </c>
      <c r="BH660" s="95">
        <v>36789264</v>
      </c>
      <c r="BI660" s="95">
        <v>32284334</v>
      </c>
      <c r="BJ660" s="95">
        <v>9441</v>
      </c>
      <c r="BK660" s="95">
        <v>9071</v>
      </c>
      <c r="BL660" s="72">
        <v>322.99</v>
      </c>
      <c r="BM660" s="72">
        <v>307.64999999999998</v>
      </c>
      <c r="BN660" s="72">
        <v>630.64</v>
      </c>
      <c r="BO660" s="95">
        <v>36627623</v>
      </c>
      <c r="BP660" s="95">
        <v>33473135</v>
      </c>
      <c r="BQ660" s="95">
        <v>9450</v>
      </c>
      <c r="BR660" s="95">
        <v>9067</v>
      </c>
      <c r="BS660" s="72">
        <v>340.77</v>
      </c>
      <c r="BT660" s="72">
        <v>325.02999999999997</v>
      </c>
      <c r="BU660" s="72">
        <v>665.8</v>
      </c>
      <c r="BV660" s="95">
        <v>38999635.060000002</v>
      </c>
      <c r="BW660" s="95">
        <v>35672894.07</v>
      </c>
      <c r="BX660" s="95">
        <v>9537</v>
      </c>
      <c r="BY660" s="95">
        <v>9146</v>
      </c>
      <c r="BZ660" s="95">
        <v>9237</v>
      </c>
      <c r="CA660" s="95">
        <v>9229</v>
      </c>
      <c r="CB660" s="95">
        <v>9263</v>
      </c>
      <c r="CC660" s="95">
        <v>9268</v>
      </c>
      <c r="CD660" s="95">
        <v>9346</v>
      </c>
      <c r="CE660" s="72">
        <v>650.75523149000003</v>
      </c>
      <c r="CF660" s="72">
        <v>676.59346364999999</v>
      </c>
      <c r="CG660" s="72">
        <v>712.40329333</v>
      </c>
      <c r="CH660" s="72">
        <v>716.50152150999998</v>
      </c>
      <c r="CI660" s="72">
        <v>731.52548966999996</v>
      </c>
      <c r="CJ660" s="96">
        <v>0.88365021470000005</v>
      </c>
      <c r="CK660" s="96">
        <v>0.9082854521</v>
      </c>
      <c r="CL660" s="96">
        <v>0.87214644539999997</v>
      </c>
      <c r="CM660" s="96">
        <v>0.88016561169999996</v>
      </c>
      <c r="CN660" s="96">
        <v>0.91015283729999996</v>
      </c>
      <c r="CO660" s="96">
        <v>0.98066653169999995</v>
      </c>
      <c r="CP660" s="96">
        <v>0.90844347540000003</v>
      </c>
      <c r="CQ660" s="96">
        <v>0.99584056389999998</v>
      </c>
      <c r="CR660" s="96">
        <v>0.91223774020000004</v>
      </c>
      <c r="CS660" s="95">
        <v>8597</v>
      </c>
      <c r="CT660" s="95">
        <v>8613</v>
      </c>
      <c r="CU660" s="95">
        <v>8632</v>
      </c>
      <c r="CV660" s="95">
        <v>8680</v>
      </c>
      <c r="CW660" s="95">
        <v>8746</v>
      </c>
      <c r="CX660" s="96">
        <v>0.98603839599999998</v>
      </c>
      <c r="CY660" s="96">
        <v>0.96028403299999998</v>
      </c>
      <c r="CZ660" s="96">
        <v>0.986837725</v>
      </c>
      <c r="DA660" s="96">
        <v>0.99324664299999998</v>
      </c>
      <c r="DB660" s="96">
        <v>0.97688279499999997</v>
      </c>
      <c r="DC660">
        <v>2013</v>
      </c>
      <c r="DD660" s="6">
        <v>9078.6</v>
      </c>
      <c r="DE660" s="96">
        <v>7.4552519000000003E-3</v>
      </c>
      <c r="DF660" s="72">
        <v>695.37</v>
      </c>
      <c r="DG660" s="96">
        <v>1</v>
      </c>
      <c r="DH660" s="72">
        <v>695.37</v>
      </c>
      <c r="DI660" s="72">
        <v>704.18948504000002</v>
      </c>
      <c r="DJ660" s="96">
        <v>1</v>
      </c>
      <c r="DK660" s="72">
        <v>695.37</v>
      </c>
      <c r="DL660" s="96">
        <v>1</v>
      </c>
      <c r="DM660" s="72">
        <v>695.37</v>
      </c>
      <c r="DN660" s="96">
        <v>1</v>
      </c>
      <c r="DO660" s="96">
        <v>1.9885E-2</v>
      </c>
      <c r="DP660" s="72">
        <v>13.83</v>
      </c>
      <c r="DQ660" s="72">
        <v>681.54</v>
      </c>
      <c r="DR660" t="s">
        <v>517</v>
      </c>
      <c r="DT660" t="s">
        <v>485</v>
      </c>
    </row>
    <row r="661" spans="1:124" x14ac:dyDescent="0.3">
      <c r="A661" t="s">
        <v>45</v>
      </c>
      <c r="B661">
        <v>14680</v>
      </c>
      <c r="C661" s="95">
        <v>29088</v>
      </c>
      <c r="D661" s="95">
        <v>130165274</v>
      </c>
      <c r="E661" s="95">
        <v>27993</v>
      </c>
      <c r="F661" s="95">
        <v>91072449</v>
      </c>
      <c r="G661" s="95">
        <v>6346</v>
      </c>
      <c r="H661" s="95">
        <v>19796526</v>
      </c>
      <c r="I661" s="95">
        <v>5531</v>
      </c>
      <c r="J661" s="95">
        <v>16254588</v>
      </c>
      <c r="K661" s="95">
        <v>29141</v>
      </c>
      <c r="L661" s="95">
        <v>126619390</v>
      </c>
      <c r="M661" s="95">
        <v>27894</v>
      </c>
      <c r="N661" s="95">
        <v>95237859</v>
      </c>
      <c r="O661" s="95">
        <v>6531</v>
      </c>
      <c r="P661" s="95">
        <v>23219208</v>
      </c>
      <c r="Q661" s="95">
        <v>5664</v>
      </c>
      <c r="R661" s="95">
        <v>18257747</v>
      </c>
      <c r="S661" s="95">
        <v>29252</v>
      </c>
      <c r="T661" s="95">
        <v>137085154</v>
      </c>
      <c r="U661" s="95">
        <v>27906</v>
      </c>
      <c r="V661" s="95">
        <v>99521325</v>
      </c>
      <c r="W661" s="95">
        <v>6594</v>
      </c>
      <c r="X661" s="95">
        <v>24657204</v>
      </c>
      <c r="Y661" s="95">
        <v>5765</v>
      </c>
      <c r="Z661" s="95">
        <v>20226703</v>
      </c>
      <c r="AA661" s="95">
        <v>29371</v>
      </c>
      <c r="AB661" s="95">
        <v>129698713</v>
      </c>
      <c r="AC661" s="95">
        <v>27928</v>
      </c>
      <c r="AD661" s="95">
        <v>107629633</v>
      </c>
      <c r="AE661" s="95">
        <v>6721</v>
      </c>
      <c r="AF661" s="95">
        <v>25216153</v>
      </c>
      <c r="AG661" s="95">
        <v>5912</v>
      </c>
      <c r="AH661" s="95">
        <v>22443840</v>
      </c>
      <c r="AI661" s="95">
        <v>29939</v>
      </c>
      <c r="AJ661" s="95">
        <v>130440155.2</v>
      </c>
      <c r="AK661" s="95">
        <v>28403</v>
      </c>
      <c r="AL661" s="95">
        <v>114227389.89</v>
      </c>
      <c r="AM661" s="95">
        <v>7016</v>
      </c>
      <c r="AN661" s="95">
        <v>24696463.09</v>
      </c>
      <c r="AO661" s="95">
        <v>6215</v>
      </c>
      <c r="AP661" s="95">
        <v>24863119.940000001</v>
      </c>
      <c r="AQ661" s="72">
        <v>352.68</v>
      </c>
      <c r="AR661" s="72">
        <v>266.79000000000002</v>
      </c>
      <c r="AS661" s="72">
        <v>619.47</v>
      </c>
      <c r="AT661" s="95">
        <v>149961800</v>
      </c>
      <c r="AU661" s="95">
        <v>107327037</v>
      </c>
      <c r="AV661" s="95">
        <v>35434</v>
      </c>
      <c r="AW661" s="95">
        <v>33524</v>
      </c>
      <c r="AX661" s="72">
        <v>350.04</v>
      </c>
      <c r="AY661" s="72">
        <v>281.83999999999997</v>
      </c>
      <c r="AZ661" s="72">
        <v>631.88</v>
      </c>
      <c r="BA661" s="95">
        <v>149838598</v>
      </c>
      <c r="BB661" s="95">
        <v>113495606</v>
      </c>
      <c r="BC661" s="95">
        <v>35672</v>
      </c>
      <c r="BD661" s="95">
        <v>33558</v>
      </c>
      <c r="BE661" s="72">
        <v>376.01</v>
      </c>
      <c r="BF661" s="72">
        <v>296.37</v>
      </c>
      <c r="BG661" s="72">
        <v>672.38</v>
      </c>
      <c r="BH661" s="95">
        <v>161742358</v>
      </c>
      <c r="BI661" s="95">
        <v>119748028</v>
      </c>
      <c r="BJ661" s="95">
        <v>35846</v>
      </c>
      <c r="BK661" s="95">
        <v>33671</v>
      </c>
      <c r="BL661" s="72">
        <v>357.69</v>
      </c>
      <c r="BM661" s="72">
        <v>320.31</v>
      </c>
      <c r="BN661" s="72">
        <v>678</v>
      </c>
      <c r="BO661" s="95">
        <v>154914866</v>
      </c>
      <c r="BP661" s="95">
        <v>130073473</v>
      </c>
      <c r="BQ661" s="95">
        <v>36092</v>
      </c>
      <c r="BR661" s="95">
        <v>33840</v>
      </c>
      <c r="BS661" s="72">
        <v>349.83</v>
      </c>
      <c r="BT661" s="72">
        <v>334.82</v>
      </c>
      <c r="BU661" s="72">
        <v>684.65</v>
      </c>
      <c r="BV661" s="95">
        <v>155136618.28999999</v>
      </c>
      <c r="BW661" s="95">
        <v>139090509.83000001</v>
      </c>
      <c r="BX661" s="95">
        <v>36955</v>
      </c>
      <c r="BY661" s="95">
        <v>34618</v>
      </c>
      <c r="BZ661" s="95">
        <v>34524</v>
      </c>
      <c r="CA661" s="95">
        <v>34652</v>
      </c>
      <c r="CB661" s="95">
        <v>34798</v>
      </c>
      <c r="CC661" s="95">
        <v>35023</v>
      </c>
      <c r="CD661" s="95">
        <v>35812</v>
      </c>
      <c r="CE661" s="72">
        <v>650.75523149000003</v>
      </c>
      <c r="CF661" s="72">
        <v>676.59346364999999</v>
      </c>
      <c r="CG661" s="72">
        <v>712.40329333</v>
      </c>
      <c r="CH661" s="72">
        <v>716.50152150999998</v>
      </c>
      <c r="CI661" s="72">
        <v>731.52548966999996</v>
      </c>
      <c r="CJ661" s="96">
        <v>0.95192473300000002</v>
      </c>
      <c r="CK661" s="96">
        <v>0.93391384040000003</v>
      </c>
      <c r="CL661" s="96">
        <v>0.94381933139999996</v>
      </c>
      <c r="CM661" s="96">
        <v>0.94626456420000005</v>
      </c>
      <c r="CN661" s="96">
        <v>0.93592090729999999</v>
      </c>
      <c r="CO661" s="96">
        <v>1.0137290702999999</v>
      </c>
      <c r="CP661" s="96">
        <v>0.92960604849999995</v>
      </c>
      <c r="CQ661" s="96">
        <v>0.99584056389999998</v>
      </c>
      <c r="CR661" s="96">
        <v>0.93348870230000003</v>
      </c>
      <c r="CS661" s="95">
        <v>32846</v>
      </c>
      <c r="CT661" s="95">
        <v>33076</v>
      </c>
      <c r="CU661" s="95">
        <v>33263</v>
      </c>
      <c r="CV661" s="95">
        <v>33325</v>
      </c>
      <c r="CW661" s="95">
        <v>34079</v>
      </c>
      <c r="CX661" s="96">
        <v>1.0026811419999999</v>
      </c>
      <c r="CY661" s="96">
        <v>1.000040348</v>
      </c>
      <c r="CZ661" s="96">
        <v>1.026175061</v>
      </c>
      <c r="DA661" s="96">
        <v>1.0209776180000001</v>
      </c>
      <c r="DB661" s="96">
        <v>1.018426966</v>
      </c>
      <c r="DC661">
        <v>2013</v>
      </c>
      <c r="DD661" s="6">
        <v>33842.199999999997</v>
      </c>
      <c r="DE661" s="96">
        <v>8.5057395999999993E-3</v>
      </c>
      <c r="DF661" s="72">
        <v>710.81</v>
      </c>
      <c r="DG661" s="96">
        <v>1</v>
      </c>
      <c r="DH661" s="72">
        <v>710.81</v>
      </c>
      <c r="DI661" s="72">
        <v>704.18948504000002</v>
      </c>
      <c r="DJ661" s="96">
        <v>1</v>
      </c>
      <c r="DK661" s="72">
        <v>710.81</v>
      </c>
      <c r="DL661" s="96">
        <v>1</v>
      </c>
      <c r="DM661" s="72">
        <v>710.81</v>
      </c>
      <c r="DN661" s="96">
        <v>1</v>
      </c>
      <c r="DO661" s="96">
        <v>1.6771000000000001E-2</v>
      </c>
      <c r="DP661" s="72">
        <v>11.92</v>
      </c>
      <c r="DQ661" s="72">
        <v>698.89</v>
      </c>
      <c r="DR661" t="s">
        <v>45</v>
      </c>
      <c r="DT661" t="s">
        <v>485</v>
      </c>
    </row>
    <row r="662" spans="1:124" x14ac:dyDescent="0.3">
      <c r="A662" t="s">
        <v>47</v>
      </c>
      <c r="B662">
        <v>14690</v>
      </c>
      <c r="C662" s="95">
        <v>7398</v>
      </c>
      <c r="D662" s="95">
        <v>35980994</v>
      </c>
      <c r="E662" s="95">
        <v>7212</v>
      </c>
      <c r="F662" s="95">
        <v>26776239</v>
      </c>
      <c r="G662" s="95">
        <v>1675</v>
      </c>
      <c r="H662" s="95">
        <v>6426586</v>
      </c>
      <c r="I662" s="95">
        <v>1540</v>
      </c>
      <c r="J662" s="95">
        <v>6262317</v>
      </c>
      <c r="K662" s="95">
        <v>7374</v>
      </c>
      <c r="L662" s="95">
        <v>38471313</v>
      </c>
      <c r="M662" s="95">
        <v>7172</v>
      </c>
      <c r="N662" s="95">
        <v>27675180</v>
      </c>
      <c r="O662" s="95">
        <v>1714</v>
      </c>
      <c r="P662" s="95">
        <v>6001461</v>
      </c>
      <c r="Q662" s="95">
        <v>1570</v>
      </c>
      <c r="R662" s="95">
        <v>6419349</v>
      </c>
      <c r="S662" s="95">
        <v>7377</v>
      </c>
      <c r="T662" s="95">
        <v>39505211</v>
      </c>
      <c r="U662" s="95">
        <v>7167</v>
      </c>
      <c r="V662" s="95">
        <v>29097401</v>
      </c>
      <c r="W662" s="95">
        <v>1754</v>
      </c>
      <c r="X662" s="95">
        <v>8071329</v>
      </c>
      <c r="Y662" s="95">
        <v>1608</v>
      </c>
      <c r="Z662" s="95">
        <v>7152605</v>
      </c>
      <c r="AA662" s="95">
        <v>7461</v>
      </c>
      <c r="AB662" s="95">
        <v>40459744</v>
      </c>
      <c r="AC662" s="95">
        <v>7235</v>
      </c>
      <c r="AD662" s="95">
        <v>30813750</v>
      </c>
      <c r="AE662" s="95">
        <v>1780</v>
      </c>
      <c r="AF662" s="95">
        <v>8043791</v>
      </c>
      <c r="AG662" s="95">
        <v>1636</v>
      </c>
      <c r="AH662" s="95">
        <v>8171887</v>
      </c>
      <c r="AI662" s="95">
        <v>7480</v>
      </c>
      <c r="AJ662" s="95">
        <v>43263246.829999998</v>
      </c>
      <c r="AK662" s="95">
        <v>7245</v>
      </c>
      <c r="AL662" s="95">
        <v>32324981.07</v>
      </c>
      <c r="AM662" s="95">
        <v>1812</v>
      </c>
      <c r="AN662" s="95">
        <v>8630386</v>
      </c>
      <c r="AO662" s="95">
        <v>1688</v>
      </c>
      <c r="AP662" s="95">
        <v>9264908</v>
      </c>
      <c r="AQ662" s="72">
        <v>389.5</v>
      </c>
      <c r="AR662" s="72">
        <v>314.58</v>
      </c>
      <c r="AS662" s="72">
        <v>704.08</v>
      </c>
      <c r="AT662" s="95">
        <v>42407580</v>
      </c>
      <c r="AU662" s="95">
        <v>33038556</v>
      </c>
      <c r="AV662" s="95">
        <v>9073</v>
      </c>
      <c r="AW662" s="95">
        <v>8752</v>
      </c>
      <c r="AX662" s="72">
        <v>407.8</v>
      </c>
      <c r="AY662" s="72">
        <v>325.01</v>
      </c>
      <c r="AZ662" s="72">
        <v>732.81</v>
      </c>
      <c r="BA662" s="95">
        <v>44472774</v>
      </c>
      <c r="BB662" s="95">
        <v>34094529</v>
      </c>
      <c r="BC662" s="95">
        <v>9088</v>
      </c>
      <c r="BD662" s="95">
        <v>8742</v>
      </c>
      <c r="BE662" s="72">
        <v>434.2</v>
      </c>
      <c r="BF662" s="72">
        <v>344.25</v>
      </c>
      <c r="BG662" s="72">
        <v>778.45</v>
      </c>
      <c r="BH662" s="95">
        <v>47576540</v>
      </c>
      <c r="BI662" s="95">
        <v>36250006</v>
      </c>
      <c r="BJ662" s="95">
        <v>9131</v>
      </c>
      <c r="BK662" s="95">
        <v>8775</v>
      </c>
      <c r="BL662" s="72">
        <v>437.39</v>
      </c>
      <c r="BM662" s="72">
        <v>366.23</v>
      </c>
      <c r="BN662" s="72">
        <v>803.62</v>
      </c>
      <c r="BO662" s="95">
        <v>48503535</v>
      </c>
      <c r="BP662" s="95">
        <v>38985637</v>
      </c>
      <c r="BQ662" s="95">
        <v>9241</v>
      </c>
      <c r="BR662" s="95">
        <v>8871</v>
      </c>
      <c r="BS662" s="72">
        <v>465.4</v>
      </c>
      <c r="BT662" s="72">
        <v>387.98</v>
      </c>
      <c r="BU662" s="72">
        <v>853.38</v>
      </c>
      <c r="BV662" s="95">
        <v>51893632.829999998</v>
      </c>
      <c r="BW662" s="95">
        <v>41589889.07</v>
      </c>
      <c r="BX662" s="95">
        <v>9292</v>
      </c>
      <c r="BY662" s="95">
        <v>8933</v>
      </c>
      <c r="BZ662" s="95">
        <v>8920</v>
      </c>
      <c r="CA662" s="95">
        <v>8921</v>
      </c>
      <c r="CB662" s="95">
        <v>8959</v>
      </c>
      <c r="CC662" s="95">
        <v>9065</v>
      </c>
      <c r="CD662" s="95">
        <v>9116</v>
      </c>
      <c r="CE662" s="72">
        <v>650.75523149000003</v>
      </c>
      <c r="CF662" s="72">
        <v>676.59346364999999</v>
      </c>
      <c r="CG662" s="72">
        <v>712.40329333</v>
      </c>
      <c r="CH662" s="72">
        <v>716.50152150999998</v>
      </c>
      <c r="CI662" s="72">
        <v>731.52548966999996</v>
      </c>
      <c r="CJ662" s="96">
        <v>1.0819428964</v>
      </c>
      <c r="CK662" s="96">
        <v>1.0830876137000001</v>
      </c>
      <c r="CL662" s="96">
        <v>1.0927097155000001</v>
      </c>
      <c r="CM662" s="96">
        <v>1.1215886859999999</v>
      </c>
      <c r="CN662" s="96">
        <v>1.1665758910999999</v>
      </c>
      <c r="CO662" s="96">
        <v>1.0886832418000001</v>
      </c>
      <c r="CP662" s="96">
        <v>1.0188279914</v>
      </c>
      <c r="CQ662" s="96">
        <v>0.99584056389999998</v>
      </c>
      <c r="CR662" s="96">
        <v>1.0230832955</v>
      </c>
      <c r="CS662" s="95">
        <v>7751</v>
      </c>
      <c r="CT662" s="95">
        <v>7739</v>
      </c>
      <c r="CU662" s="95">
        <v>7770</v>
      </c>
      <c r="CV662" s="95">
        <v>7906</v>
      </c>
      <c r="CW662" s="95">
        <v>7946</v>
      </c>
      <c r="CX662" s="96">
        <v>1.0608303139999999</v>
      </c>
      <c r="CY662" s="96">
        <v>1.0720807480000001</v>
      </c>
      <c r="CZ662" s="96">
        <v>1.10052807</v>
      </c>
      <c r="DA662" s="96">
        <v>1.1125243419999999</v>
      </c>
      <c r="DB662" s="96">
        <v>1.09671907</v>
      </c>
      <c r="DC662">
        <v>2013</v>
      </c>
      <c r="DD662" s="6">
        <v>8814.6</v>
      </c>
      <c r="DE662" s="96">
        <v>6.7864305999999998E-3</v>
      </c>
      <c r="DF662" s="72">
        <v>780.39</v>
      </c>
      <c r="DG662" s="96">
        <v>1</v>
      </c>
      <c r="DH662" s="72">
        <v>780.39</v>
      </c>
      <c r="DI662" s="72">
        <v>706.55820955000002</v>
      </c>
      <c r="DJ662" s="96">
        <v>1</v>
      </c>
      <c r="DK662" s="72">
        <v>780.39</v>
      </c>
      <c r="DL662" s="96">
        <v>1</v>
      </c>
      <c r="DM662" s="72">
        <v>780.39</v>
      </c>
      <c r="DN662" s="96">
        <v>1</v>
      </c>
      <c r="DO662" s="96">
        <v>1.4089000000000001E-2</v>
      </c>
      <c r="DP662" s="72">
        <v>10.99</v>
      </c>
      <c r="DQ662" s="72">
        <v>769.4</v>
      </c>
      <c r="DR662" t="s">
        <v>47</v>
      </c>
      <c r="DT662" t="s">
        <v>485</v>
      </c>
    </row>
    <row r="663" spans="1:124" x14ac:dyDescent="0.3">
      <c r="A663" t="s">
        <v>48</v>
      </c>
      <c r="B663">
        <v>14700</v>
      </c>
      <c r="C663" s="95">
        <v>1962</v>
      </c>
      <c r="D663" s="95">
        <v>7785180</v>
      </c>
      <c r="E663" s="95">
        <v>1929</v>
      </c>
      <c r="F663" s="95">
        <v>6031040</v>
      </c>
      <c r="G663" s="95">
        <v>199</v>
      </c>
      <c r="H663" s="95">
        <v>739436</v>
      </c>
      <c r="I663" s="95">
        <v>183</v>
      </c>
      <c r="J663" s="95">
        <v>566129</v>
      </c>
      <c r="K663" s="95">
        <v>1898</v>
      </c>
      <c r="L663" s="95">
        <v>8206728</v>
      </c>
      <c r="M663" s="95">
        <v>1856</v>
      </c>
      <c r="N663" s="95">
        <v>5926758</v>
      </c>
      <c r="O663" s="95">
        <v>202</v>
      </c>
      <c r="P663" s="95">
        <v>978599</v>
      </c>
      <c r="Q663" s="95">
        <v>182</v>
      </c>
      <c r="R663" s="95">
        <v>582638</v>
      </c>
      <c r="S663" s="95">
        <v>1880</v>
      </c>
      <c r="T663" s="95">
        <v>9088965</v>
      </c>
      <c r="U663" s="95">
        <v>1832</v>
      </c>
      <c r="V663" s="95">
        <v>6114725</v>
      </c>
      <c r="W663" s="95">
        <v>203</v>
      </c>
      <c r="X663" s="95">
        <v>763030</v>
      </c>
      <c r="Y663" s="95">
        <v>182</v>
      </c>
      <c r="Z663" s="95">
        <v>512184</v>
      </c>
      <c r="AA663" s="95">
        <v>1870</v>
      </c>
      <c r="AB663" s="95">
        <v>8091752</v>
      </c>
      <c r="AC663" s="95">
        <v>1823</v>
      </c>
      <c r="AD663" s="95">
        <v>6304232</v>
      </c>
      <c r="AE663" s="95">
        <v>211</v>
      </c>
      <c r="AF663" s="95">
        <v>1122466</v>
      </c>
      <c r="AG663" s="95">
        <v>190</v>
      </c>
      <c r="AH663" s="95">
        <v>796994</v>
      </c>
      <c r="AI663" s="95">
        <v>1870</v>
      </c>
      <c r="AJ663" s="95">
        <v>8088732.6699999999</v>
      </c>
      <c r="AK663" s="95">
        <v>1826</v>
      </c>
      <c r="AL663" s="95">
        <v>6950277.3399999999</v>
      </c>
      <c r="AM663" s="95">
        <v>220</v>
      </c>
      <c r="AN663" s="95">
        <v>852381</v>
      </c>
      <c r="AO663" s="95">
        <v>197</v>
      </c>
      <c r="AP663" s="95">
        <v>941066</v>
      </c>
      <c r="AQ663" s="72">
        <v>328.73</v>
      </c>
      <c r="AR663" s="72">
        <v>260.3</v>
      </c>
      <c r="AS663" s="72">
        <v>589.03</v>
      </c>
      <c r="AT663" s="95">
        <v>8524616</v>
      </c>
      <c r="AU663" s="95">
        <v>6597169</v>
      </c>
      <c r="AV663" s="95">
        <v>2161</v>
      </c>
      <c r="AW663" s="95">
        <v>2112</v>
      </c>
      <c r="AX663" s="72">
        <v>364.5</v>
      </c>
      <c r="AY663" s="72">
        <v>266.17</v>
      </c>
      <c r="AZ663" s="72">
        <v>630.66999999999996</v>
      </c>
      <c r="BA663" s="95">
        <v>9185327</v>
      </c>
      <c r="BB663" s="95">
        <v>6509396</v>
      </c>
      <c r="BC663" s="95">
        <v>2100</v>
      </c>
      <c r="BD663" s="95">
        <v>2038</v>
      </c>
      <c r="BE663" s="72">
        <v>394.14</v>
      </c>
      <c r="BF663" s="72">
        <v>274.2</v>
      </c>
      <c r="BG663" s="72">
        <v>668.34</v>
      </c>
      <c r="BH663" s="95">
        <v>9851995</v>
      </c>
      <c r="BI663" s="95">
        <v>6626909</v>
      </c>
      <c r="BJ663" s="95">
        <v>2083</v>
      </c>
      <c r="BK663" s="95">
        <v>2014</v>
      </c>
      <c r="BL663" s="72">
        <v>368.98</v>
      </c>
      <c r="BM663" s="72">
        <v>293.97000000000003</v>
      </c>
      <c r="BN663" s="72">
        <v>662.95</v>
      </c>
      <c r="BO663" s="95">
        <v>9214218</v>
      </c>
      <c r="BP663" s="95">
        <v>7101226</v>
      </c>
      <c r="BQ663" s="95">
        <v>2081</v>
      </c>
      <c r="BR663" s="95">
        <v>2013</v>
      </c>
      <c r="BS663" s="72">
        <v>356.5</v>
      </c>
      <c r="BT663" s="72">
        <v>325.07</v>
      </c>
      <c r="BU663" s="72">
        <v>681.57</v>
      </c>
      <c r="BV663" s="95">
        <v>8941113.6699999999</v>
      </c>
      <c r="BW663" s="95">
        <v>7891343.3399999999</v>
      </c>
      <c r="BX663" s="95">
        <v>2090</v>
      </c>
      <c r="BY663" s="95">
        <v>2023</v>
      </c>
      <c r="BZ663" s="95">
        <v>2138</v>
      </c>
      <c r="CA663" s="95">
        <v>2070</v>
      </c>
      <c r="CB663" s="95">
        <v>2050</v>
      </c>
      <c r="CC663" s="95">
        <v>2049</v>
      </c>
      <c r="CD663" s="95">
        <v>2057</v>
      </c>
      <c r="CE663" s="72">
        <v>650.75523149000003</v>
      </c>
      <c r="CF663" s="72">
        <v>676.59346364999999</v>
      </c>
      <c r="CG663" s="72">
        <v>712.40329333</v>
      </c>
      <c r="CH663" s="72">
        <v>716.50152150999998</v>
      </c>
      <c r="CI663" s="72">
        <v>731.52548966999996</v>
      </c>
      <c r="CJ663" s="96">
        <v>0.90514831309999999</v>
      </c>
      <c r="CK663" s="96">
        <v>0.93212546959999998</v>
      </c>
      <c r="CL663" s="96">
        <v>0.93814838629999997</v>
      </c>
      <c r="CM663" s="96">
        <v>0.9252597239</v>
      </c>
      <c r="CN663" s="96">
        <v>0.93171052769999996</v>
      </c>
      <c r="CO663" s="96">
        <v>0.97147942070000004</v>
      </c>
      <c r="CP663" s="96">
        <v>0.9536779312</v>
      </c>
      <c r="CQ663" s="96">
        <v>0.99584056389999998</v>
      </c>
      <c r="CR663" s="96">
        <v>0.95766112520000002</v>
      </c>
      <c r="CS663" s="95">
        <v>2231</v>
      </c>
      <c r="CT663" s="95">
        <v>2184</v>
      </c>
      <c r="CU663" s="95">
        <v>2148</v>
      </c>
      <c r="CV663" s="95">
        <v>2150</v>
      </c>
      <c r="CW663" s="95">
        <v>2221</v>
      </c>
      <c r="CX663" s="96">
        <v>0.987175845</v>
      </c>
      <c r="CY663" s="96">
        <v>0.97782641299999995</v>
      </c>
      <c r="CZ663" s="96">
        <v>0.97183030999999998</v>
      </c>
      <c r="DA663" s="96">
        <v>0.95755642900000004</v>
      </c>
      <c r="DB663" s="96">
        <v>0.962609618</v>
      </c>
      <c r="DC663">
        <v>2013</v>
      </c>
      <c r="DD663" s="6">
        <v>2040</v>
      </c>
      <c r="DE663" s="96">
        <v>7.1503141999999997E-3</v>
      </c>
      <c r="DF663" s="72">
        <v>730.22</v>
      </c>
      <c r="DG663" s="96">
        <v>1</v>
      </c>
      <c r="DH663" s="72">
        <v>730.22</v>
      </c>
      <c r="DI663" s="72">
        <v>683.59838139999999</v>
      </c>
      <c r="DJ663" s="96">
        <v>1</v>
      </c>
      <c r="DK663" s="72">
        <v>730.22</v>
      </c>
      <c r="DL663" s="96">
        <v>1</v>
      </c>
      <c r="DM663" s="72">
        <v>730.22</v>
      </c>
      <c r="DN663" s="96">
        <v>1</v>
      </c>
      <c r="DO663" s="96">
        <v>1.5409000000000001E-2</v>
      </c>
      <c r="DP663" s="72">
        <v>11.25</v>
      </c>
      <c r="DQ663" s="72">
        <v>718.97</v>
      </c>
      <c r="DR663" t="s">
        <v>48</v>
      </c>
      <c r="DT663" t="s">
        <v>485</v>
      </c>
    </row>
    <row r="664" spans="1:124" x14ac:dyDescent="0.3">
      <c r="A664" t="s">
        <v>518</v>
      </c>
      <c r="B664">
        <v>14710</v>
      </c>
      <c r="C664" s="95">
        <v>2834</v>
      </c>
      <c r="D664" s="95">
        <v>10099620</v>
      </c>
      <c r="E664" s="95">
        <v>2773</v>
      </c>
      <c r="F664" s="95">
        <v>9568058</v>
      </c>
      <c r="G664" s="95">
        <v>397</v>
      </c>
      <c r="H664" s="95">
        <v>1041456</v>
      </c>
      <c r="I664" s="95">
        <v>351</v>
      </c>
      <c r="J664" s="95">
        <v>1222890</v>
      </c>
      <c r="K664" s="95">
        <v>2757</v>
      </c>
      <c r="L664" s="95">
        <v>10253441</v>
      </c>
      <c r="M664" s="95">
        <v>2688</v>
      </c>
      <c r="N664" s="95">
        <v>9712361</v>
      </c>
      <c r="O664" s="95">
        <v>382</v>
      </c>
      <c r="P664" s="95">
        <v>835824</v>
      </c>
      <c r="Q664" s="95">
        <v>335</v>
      </c>
      <c r="R664" s="95">
        <v>1093443</v>
      </c>
      <c r="S664" s="95">
        <v>2675</v>
      </c>
      <c r="T664" s="95">
        <v>11717384</v>
      </c>
      <c r="U664" s="95">
        <v>2609</v>
      </c>
      <c r="V664" s="95">
        <v>9832753</v>
      </c>
      <c r="W664" s="95">
        <v>390</v>
      </c>
      <c r="X664" s="95">
        <v>1065407</v>
      </c>
      <c r="Y664" s="95">
        <v>342</v>
      </c>
      <c r="Z664" s="95">
        <v>1054002</v>
      </c>
      <c r="AA664" s="95">
        <v>2673</v>
      </c>
      <c r="AB664" s="95">
        <v>10475262</v>
      </c>
      <c r="AC664" s="95">
        <v>2603</v>
      </c>
      <c r="AD664" s="95">
        <v>10307868</v>
      </c>
      <c r="AE664" s="95">
        <v>386</v>
      </c>
      <c r="AF664" s="95">
        <v>957858</v>
      </c>
      <c r="AG664" s="95">
        <v>342</v>
      </c>
      <c r="AH664" s="95">
        <v>1266623</v>
      </c>
      <c r="AI664" s="95">
        <v>2715</v>
      </c>
      <c r="AJ664" s="95">
        <v>11876829</v>
      </c>
      <c r="AK664" s="95">
        <v>2646</v>
      </c>
      <c r="AL664" s="95">
        <v>12132865.48</v>
      </c>
      <c r="AM664" s="95">
        <v>387</v>
      </c>
      <c r="AN664" s="95">
        <v>1227864</v>
      </c>
      <c r="AO664" s="95">
        <v>342</v>
      </c>
      <c r="AP664" s="95">
        <v>1461250</v>
      </c>
      <c r="AQ664" s="72">
        <v>287.35000000000002</v>
      </c>
      <c r="AR664" s="72">
        <v>287.85000000000002</v>
      </c>
      <c r="AS664" s="72">
        <v>575.20000000000005</v>
      </c>
      <c r="AT664" s="95">
        <v>11141076</v>
      </c>
      <c r="AU664" s="95">
        <v>10790948</v>
      </c>
      <c r="AV664" s="95">
        <v>3231</v>
      </c>
      <c r="AW664" s="95">
        <v>3124</v>
      </c>
      <c r="AX664" s="72">
        <v>294.39</v>
      </c>
      <c r="AY664" s="72">
        <v>297.88</v>
      </c>
      <c r="AZ664" s="72">
        <v>592.27</v>
      </c>
      <c r="BA664" s="95">
        <v>11089265</v>
      </c>
      <c r="BB664" s="95">
        <v>10805804</v>
      </c>
      <c r="BC664" s="95">
        <v>3139</v>
      </c>
      <c r="BD664" s="95">
        <v>3023</v>
      </c>
      <c r="BE664" s="72">
        <v>347.55</v>
      </c>
      <c r="BF664" s="72">
        <v>307.43</v>
      </c>
      <c r="BG664" s="72">
        <v>654.98</v>
      </c>
      <c r="BH664" s="95">
        <v>12782791</v>
      </c>
      <c r="BI664" s="95">
        <v>10886755</v>
      </c>
      <c r="BJ664" s="95">
        <v>3065</v>
      </c>
      <c r="BK664" s="95">
        <v>2951</v>
      </c>
      <c r="BL664" s="72">
        <v>311.45999999999998</v>
      </c>
      <c r="BM664" s="72">
        <v>327.52</v>
      </c>
      <c r="BN664" s="72">
        <v>638.98</v>
      </c>
      <c r="BO664" s="95">
        <v>11433120</v>
      </c>
      <c r="BP664" s="95">
        <v>11574491</v>
      </c>
      <c r="BQ664" s="95">
        <v>3059</v>
      </c>
      <c r="BR664" s="95">
        <v>2945</v>
      </c>
      <c r="BS664" s="72">
        <v>352.05</v>
      </c>
      <c r="BT664" s="72">
        <v>379.13</v>
      </c>
      <c r="BU664" s="72">
        <v>731.18</v>
      </c>
      <c r="BV664" s="95">
        <v>13104693</v>
      </c>
      <c r="BW664" s="95">
        <v>13594115.48</v>
      </c>
      <c r="BX664" s="95">
        <v>3102</v>
      </c>
      <c r="BY664" s="95">
        <v>2988</v>
      </c>
      <c r="BZ664" s="95">
        <v>3180</v>
      </c>
      <c r="CA664" s="95">
        <v>3083</v>
      </c>
      <c r="CB664" s="95">
        <v>3010</v>
      </c>
      <c r="CC664" s="95">
        <v>3005</v>
      </c>
      <c r="CD664" s="95">
        <v>3046</v>
      </c>
      <c r="CE664" s="72">
        <v>650.75523149000003</v>
      </c>
      <c r="CF664" s="72">
        <v>676.59346364999999</v>
      </c>
      <c r="CG664" s="72">
        <v>712.40329333</v>
      </c>
      <c r="CH664" s="72">
        <v>716.50152150999998</v>
      </c>
      <c r="CI664" s="72">
        <v>731.52548966999996</v>
      </c>
      <c r="CJ664" s="96">
        <v>0.88389608279999998</v>
      </c>
      <c r="CK664" s="96">
        <v>0.87537056120000001</v>
      </c>
      <c r="CL664" s="96">
        <v>0.91939496369999996</v>
      </c>
      <c r="CM664" s="96">
        <v>0.89180550329999997</v>
      </c>
      <c r="CN664" s="96">
        <v>0.99952771340000002</v>
      </c>
      <c r="CO664" s="96">
        <v>0.96031060889999997</v>
      </c>
      <c r="CP664" s="96">
        <v>0.95177430760000004</v>
      </c>
      <c r="CQ664" s="96">
        <v>0.99584056389999998</v>
      </c>
      <c r="CR664" s="96">
        <v>0.95574955090000002</v>
      </c>
      <c r="CS664" s="95">
        <v>3120</v>
      </c>
      <c r="CT664" s="95">
        <v>3017</v>
      </c>
      <c r="CU664" s="95">
        <v>2962</v>
      </c>
      <c r="CV664" s="95">
        <v>2953</v>
      </c>
      <c r="CW664" s="95">
        <v>3023</v>
      </c>
      <c r="CX664" s="96">
        <v>0.95187718399999999</v>
      </c>
      <c r="CY664" s="96">
        <v>0.95705800299999999</v>
      </c>
      <c r="CZ664" s="96">
        <v>0.98394140399999996</v>
      </c>
      <c r="DA664" s="96">
        <v>0.965272256</v>
      </c>
      <c r="DB664" s="96">
        <v>0.94426007599999995</v>
      </c>
      <c r="DC664">
        <v>2013</v>
      </c>
      <c r="DD664" s="6">
        <v>3006.2</v>
      </c>
      <c r="DE664" s="96">
        <v>6.5170994000000003E-3</v>
      </c>
      <c r="DF664" s="72">
        <v>729.22</v>
      </c>
      <c r="DG664" s="96">
        <v>1</v>
      </c>
      <c r="DH664" s="72">
        <v>729.22</v>
      </c>
      <c r="DI664" s="72">
        <v>706.55820955000002</v>
      </c>
      <c r="DJ664" s="96">
        <v>1</v>
      </c>
      <c r="DK664" s="72">
        <v>729.22</v>
      </c>
      <c r="DL664" s="96">
        <v>1</v>
      </c>
      <c r="DM664" s="72">
        <v>729.22</v>
      </c>
      <c r="DN664" s="96">
        <v>1</v>
      </c>
      <c r="DO664" s="96">
        <v>1.8707999999999999E-2</v>
      </c>
      <c r="DP664" s="72">
        <v>13.64</v>
      </c>
      <c r="DQ664" s="72">
        <v>715.58</v>
      </c>
      <c r="DR664" t="s">
        <v>518</v>
      </c>
      <c r="DT664" t="s">
        <v>485</v>
      </c>
    </row>
    <row r="665" spans="1:124" x14ac:dyDescent="0.3">
      <c r="A665" t="s">
        <v>519</v>
      </c>
      <c r="B665">
        <v>14720</v>
      </c>
      <c r="C665" s="95">
        <v>2495</v>
      </c>
      <c r="D665" s="95">
        <v>11454483</v>
      </c>
      <c r="E665" s="95">
        <v>2461</v>
      </c>
      <c r="F665" s="95">
        <v>7995040</v>
      </c>
      <c r="G665" s="95">
        <v>532</v>
      </c>
      <c r="H665" s="95">
        <v>1423429</v>
      </c>
      <c r="I665" s="95">
        <v>484</v>
      </c>
      <c r="J665" s="95">
        <v>1724190</v>
      </c>
      <c r="K665" s="95">
        <v>2477</v>
      </c>
      <c r="L665" s="95">
        <v>11321902</v>
      </c>
      <c r="M665" s="95">
        <v>2439</v>
      </c>
      <c r="N665" s="95">
        <v>8378536</v>
      </c>
      <c r="O665" s="95">
        <v>549</v>
      </c>
      <c r="P665" s="95">
        <v>1536855</v>
      </c>
      <c r="Q665" s="95">
        <v>499</v>
      </c>
      <c r="R665" s="95">
        <v>1928568</v>
      </c>
      <c r="S665" s="95">
        <v>2423</v>
      </c>
      <c r="T665" s="95">
        <v>10656819</v>
      </c>
      <c r="U665" s="95">
        <v>2378</v>
      </c>
      <c r="V665" s="95">
        <v>8033434</v>
      </c>
      <c r="W665" s="95">
        <v>564</v>
      </c>
      <c r="X665" s="95">
        <v>1624609</v>
      </c>
      <c r="Y665" s="95">
        <v>514</v>
      </c>
      <c r="Z665" s="95">
        <v>1938984</v>
      </c>
      <c r="AA665" s="95">
        <v>2437</v>
      </c>
      <c r="AB665" s="95">
        <v>10467970</v>
      </c>
      <c r="AC665" s="95">
        <v>2385</v>
      </c>
      <c r="AD665" s="95">
        <v>8548068</v>
      </c>
      <c r="AE665" s="95">
        <v>566</v>
      </c>
      <c r="AF665" s="95">
        <v>2736166</v>
      </c>
      <c r="AG665" s="95">
        <v>510</v>
      </c>
      <c r="AH665" s="95">
        <v>2437040</v>
      </c>
      <c r="AI665" s="95">
        <v>2446</v>
      </c>
      <c r="AJ665" s="95">
        <v>11395929.01</v>
      </c>
      <c r="AK665" s="95">
        <v>2400</v>
      </c>
      <c r="AL665" s="95">
        <v>9112834.3300000001</v>
      </c>
      <c r="AM665" s="95">
        <v>598</v>
      </c>
      <c r="AN665" s="95">
        <v>2215576</v>
      </c>
      <c r="AO665" s="95">
        <v>536</v>
      </c>
      <c r="AP665" s="95">
        <v>2379044</v>
      </c>
      <c r="AQ665" s="72">
        <v>354.53</v>
      </c>
      <c r="AR665" s="72">
        <v>275.02</v>
      </c>
      <c r="AS665" s="72">
        <v>629.54999999999995</v>
      </c>
      <c r="AT665" s="95">
        <v>12877912</v>
      </c>
      <c r="AU665" s="95">
        <v>9719230</v>
      </c>
      <c r="AV665" s="95">
        <v>3027</v>
      </c>
      <c r="AW665" s="95">
        <v>2945</v>
      </c>
      <c r="AX665" s="72">
        <v>354.12</v>
      </c>
      <c r="AY665" s="72">
        <v>292.35000000000002</v>
      </c>
      <c r="AZ665" s="72">
        <v>646.47</v>
      </c>
      <c r="BA665" s="95">
        <v>12858757</v>
      </c>
      <c r="BB665" s="95">
        <v>10307104</v>
      </c>
      <c r="BC665" s="95">
        <v>3026</v>
      </c>
      <c r="BD665" s="95">
        <v>2938</v>
      </c>
      <c r="BE665" s="72">
        <v>342.64</v>
      </c>
      <c r="BF665" s="72">
        <v>287.36</v>
      </c>
      <c r="BG665" s="72">
        <v>630</v>
      </c>
      <c r="BH665" s="95">
        <v>12281428</v>
      </c>
      <c r="BI665" s="95">
        <v>9972418</v>
      </c>
      <c r="BJ665" s="95">
        <v>2987</v>
      </c>
      <c r="BK665" s="95">
        <v>2892</v>
      </c>
      <c r="BL665" s="72">
        <v>366.42</v>
      </c>
      <c r="BM665" s="72">
        <v>316.20999999999998</v>
      </c>
      <c r="BN665" s="72">
        <v>682.63</v>
      </c>
      <c r="BO665" s="95">
        <v>13204136</v>
      </c>
      <c r="BP665" s="95">
        <v>10985108</v>
      </c>
      <c r="BQ665" s="95">
        <v>3003</v>
      </c>
      <c r="BR665" s="95">
        <v>2895</v>
      </c>
      <c r="BS665" s="72">
        <v>372.63</v>
      </c>
      <c r="BT665" s="72">
        <v>326.18</v>
      </c>
      <c r="BU665" s="72">
        <v>698.81</v>
      </c>
      <c r="BV665" s="95">
        <v>13611505.01</v>
      </c>
      <c r="BW665" s="95">
        <v>11491878.33</v>
      </c>
      <c r="BX665" s="95">
        <v>3044</v>
      </c>
      <c r="BY665" s="95">
        <v>2936</v>
      </c>
      <c r="BZ665" s="95">
        <v>2988</v>
      </c>
      <c r="CA665" s="95">
        <v>2983</v>
      </c>
      <c r="CB665" s="95">
        <v>2941</v>
      </c>
      <c r="CC665" s="95">
        <v>2952</v>
      </c>
      <c r="CD665" s="95">
        <v>2991</v>
      </c>
      <c r="CE665" s="72">
        <v>650.75523149000003</v>
      </c>
      <c r="CF665" s="72">
        <v>676.59346364999999</v>
      </c>
      <c r="CG665" s="72">
        <v>712.40329333</v>
      </c>
      <c r="CH665" s="72">
        <v>716.50152150999998</v>
      </c>
      <c r="CI665" s="72">
        <v>731.52548966999996</v>
      </c>
      <c r="CJ665" s="96">
        <v>0.96741442789999998</v>
      </c>
      <c r="CK665" s="96">
        <v>0.95547774949999997</v>
      </c>
      <c r="CL665" s="96">
        <v>0.88433055530000004</v>
      </c>
      <c r="CM665" s="96">
        <v>0.9527265184</v>
      </c>
      <c r="CN665" s="96">
        <v>0.9552777174</v>
      </c>
      <c r="CO665" s="96">
        <v>1.0660492101000001</v>
      </c>
      <c r="CP665" s="96">
        <v>0.88461713099999995</v>
      </c>
      <c r="CQ665" s="96">
        <v>0.99584056389999998</v>
      </c>
      <c r="CR665" s="96">
        <v>0.88831188120000004</v>
      </c>
      <c r="CS665" s="95">
        <v>2957</v>
      </c>
      <c r="CT665" s="95">
        <v>3000</v>
      </c>
      <c r="CU665" s="95">
        <v>2974</v>
      </c>
      <c r="CV665" s="95">
        <v>2965</v>
      </c>
      <c r="CW665" s="95">
        <v>3044</v>
      </c>
      <c r="CX665" s="96">
        <v>1.0582813069999999</v>
      </c>
      <c r="CY665" s="96">
        <v>1.0616057130000001</v>
      </c>
      <c r="CZ665" s="96">
        <v>1.082197844</v>
      </c>
      <c r="DA665" s="96">
        <v>1.081329582</v>
      </c>
      <c r="DB665" s="96">
        <v>1.0473132839999999</v>
      </c>
      <c r="DC665">
        <v>2013</v>
      </c>
      <c r="DD665" s="6">
        <v>2921.2</v>
      </c>
      <c r="DE665" s="96">
        <v>1.1984452999999999E-3</v>
      </c>
      <c r="DF665" s="72">
        <v>681.4</v>
      </c>
      <c r="DG665" s="96">
        <v>1</v>
      </c>
      <c r="DH665" s="72">
        <v>681.4</v>
      </c>
      <c r="DI665" s="72">
        <v>706.55820955000002</v>
      </c>
      <c r="DJ665" s="96">
        <v>1</v>
      </c>
      <c r="DK665" s="72">
        <v>681.4</v>
      </c>
      <c r="DL665" s="96">
        <v>1</v>
      </c>
      <c r="DM665" s="72">
        <v>681.4</v>
      </c>
      <c r="DN665" s="96">
        <v>1</v>
      </c>
      <c r="DO665" s="96">
        <v>4.2170000000000003E-3</v>
      </c>
      <c r="DP665" s="72">
        <v>2.87</v>
      </c>
      <c r="DQ665" s="72">
        <v>678.53</v>
      </c>
      <c r="DR665" t="s">
        <v>519</v>
      </c>
      <c r="DT665" t="s">
        <v>485</v>
      </c>
    </row>
    <row r="666" spans="1:124" x14ac:dyDescent="0.3">
      <c r="A666" t="s">
        <v>520</v>
      </c>
      <c r="B666">
        <v>14730</v>
      </c>
      <c r="C666" s="95">
        <v>1737</v>
      </c>
      <c r="D666" s="95">
        <v>6351749</v>
      </c>
      <c r="E666" s="95">
        <v>1669</v>
      </c>
      <c r="F666" s="95">
        <v>4680077</v>
      </c>
      <c r="G666" s="95">
        <v>202</v>
      </c>
      <c r="H666" s="95">
        <v>301619</v>
      </c>
      <c r="I666" s="95">
        <v>177</v>
      </c>
      <c r="J666" s="95">
        <v>399655</v>
      </c>
      <c r="K666" s="95">
        <v>1751</v>
      </c>
      <c r="L666" s="95">
        <v>5785171</v>
      </c>
      <c r="M666" s="95">
        <v>1678</v>
      </c>
      <c r="N666" s="95">
        <v>4983992</v>
      </c>
      <c r="O666" s="95">
        <v>223</v>
      </c>
      <c r="P666" s="95">
        <v>518494</v>
      </c>
      <c r="Q666" s="95">
        <v>195</v>
      </c>
      <c r="R666" s="95">
        <v>558585</v>
      </c>
      <c r="S666" s="95">
        <v>1771</v>
      </c>
      <c r="T666" s="95">
        <v>6427197</v>
      </c>
      <c r="U666" s="95">
        <v>1695</v>
      </c>
      <c r="V666" s="95">
        <v>5368984</v>
      </c>
      <c r="W666" s="95">
        <v>222</v>
      </c>
      <c r="X666" s="95">
        <v>667630</v>
      </c>
      <c r="Y666" s="95">
        <v>198</v>
      </c>
      <c r="Z666" s="95">
        <v>738001</v>
      </c>
      <c r="AA666" s="95">
        <v>1772</v>
      </c>
      <c r="AB666" s="95">
        <v>6693008</v>
      </c>
      <c r="AC666" s="95">
        <v>1685</v>
      </c>
      <c r="AD666" s="95">
        <v>5662161</v>
      </c>
      <c r="AE666" s="95">
        <v>220</v>
      </c>
      <c r="AF666" s="95">
        <v>1031621</v>
      </c>
      <c r="AG666" s="95">
        <v>198</v>
      </c>
      <c r="AH666" s="95">
        <v>899716</v>
      </c>
      <c r="AI666" s="95">
        <v>1800</v>
      </c>
      <c r="AJ666" s="95">
        <v>7206330</v>
      </c>
      <c r="AK666" s="95">
        <v>1710</v>
      </c>
      <c r="AL666" s="95">
        <v>6219291</v>
      </c>
      <c r="AM666" s="95">
        <v>233</v>
      </c>
      <c r="AN666" s="95">
        <v>1130029</v>
      </c>
      <c r="AO666" s="95">
        <v>205</v>
      </c>
      <c r="AP666" s="95">
        <v>857232</v>
      </c>
      <c r="AQ666" s="72">
        <v>285.94</v>
      </c>
      <c r="AR666" s="72">
        <v>229.31</v>
      </c>
      <c r="AS666" s="72">
        <v>515.25</v>
      </c>
      <c r="AT666" s="95">
        <v>6653368</v>
      </c>
      <c r="AU666" s="95">
        <v>5079732</v>
      </c>
      <c r="AV666" s="95">
        <v>1939</v>
      </c>
      <c r="AW666" s="95">
        <v>1846</v>
      </c>
      <c r="AX666" s="72">
        <v>266.11</v>
      </c>
      <c r="AY666" s="72">
        <v>246.6</v>
      </c>
      <c r="AZ666" s="72">
        <v>512.71</v>
      </c>
      <c r="BA666" s="95">
        <v>6303665</v>
      </c>
      <c r="BB666" s="95">
        <v>5542577</v>
      </c>
      <c r="BC666" s="95">
        <v>1974</v>
      </c>
      <c r="BD666" s="95">
        <v>1873</v>
      </c>
      <c r="BE666" s="72">
        <v>296.66000000000003</v>
      </c>
      <c r="BF666" s="72">
        <v>268.83999999999997</v>
      </c>
      <c r="BG666" s="72">
        <v>565.5</v>
      </c>
      <c r="BH666" s="95">
        <v>7094827</v>
      </c>
      <c r="BI666" s="95">
        <v>6106985</v>
      </c>
      <c r="BJ666" s="95">
        <v>1993</v>
      </c>
      <c r="BK666" s="95">
        <v>1893</v>
      </c>
      <c r="BL666" s="72">
        <v>323.14999999999998</v>
      </c>
      <c r="BM666" s="72">
        <v>290.39999999999998</v>
      </c>
      <c r="BN666" s="72">
        <v>613.54999999999995</v>
      </c>
      <c r="BO666" s="95">
        <v>7724629</v>
      </c>
      <c r="BP666" s="95">
        <v>6561877</v>
      </c>
      <c r="BQ666" s="95">
        <v>1992</v>
      </c>
      <c r="BR666" s="95">
        <v>1883</v>
      </c>
      <c r="BS666" s="72">
        <v>341.71</v>
      </c>
      <c r="BT666" s="72">
        <v>307.94</v>
      </c>
      <c r="BU666" s="72">
        <v>649.65</v>
      </c>
      <c r="BV666" s="95">
        <v>8336359</v>
      </c>
      <c r="BW666" s="95">
        <v>7076523</v>
      </c>
      <c r="BX666" s="95">
        <v>2033</v>
      </c>
      <c r="BY666" s="95">
        <v>1915</v>
      </c>
      <c r="BZ666" s="95">
        <v>1895</v>
      </c>
      <c r="CA666" s="95">
        <v>1925</v>
      </c>
      <c r="CB666" s="95">
        <v>1945</v>
      </c>
      <c r="CC666" s="95">
        <v>1940</v>
      </c>
      <c r="CD666" s="95">
        <v>1975</v>
      </c>
      <c r="CE666" s="72">
        <v>650.75523149000003</v>
      </c>
      <c r="CF666" s="72">
        <v>676.59346364999999</v>
      </c>
      <c r="CG666" s="72">
        <v>712.40329333</v>
      </c>
      <c r="CH666" s="72">
        <v>716.50152150999998</v>
      </c>
      <c r="CI666" s="72">
        <v>731.52548966999996</v>
      </c>
      <c r="CJ666" s="96">
        <v>0.79177235170000004</v>
      </c>
      <c r="CK666" s="96">
        <v>0.75778148560000003</v>
      </c>
      <c r="CL666" s="96">
        <v>0.79379195079999998</v>
      </c>
      <c r="CM666" s="96">
        <v>0.85631360379999999</v>
      </c>
      <c r="CN666" s="96">
        <v>0.88807568449999996</v>
      </c>
      <c r="CO666" s="96">
        <v>0.94509097149999999</v>
      </c>
      <c r="CP666" s="96">
        <v>0.86504584210000002</v>
      </c>
      <c r="CQ666" s="96">
        <v>0.99584056389999998</v>
      </c>
      <c r="CR666" s="96">
        <v>0.86865884959999995</v>
      </c>
      <c r="CS666" s="95">
        <v>1858</v>
      </c>
      <c r="CT666" s="95">
        <v>1892</v>
      </c>
      <c r="CU666" s="95">
        <v>1919</v>
      </c>
      <c r="CV666" s="95">
        <v>1912</v>
      </c>
      <c r="CW666" s="95">
        <v>1980</v>
      </c>
      <c r="CX666" s="96">
        <v>0.92133496599999998</v>
      </c>
      <c r="CY666" s="96">
        <v>0.94507365700000001</v>
      </c>
      <c r="CZ666" s="96">
        <v>0.95693974500000001</v>
      </c>
      <c r="DA666" s="96">
        <v>0.95356622099999999</v>
      </c>
      <c r="DB666" s="96">
        <v>0.94773185199999999</v>
      </c>
      <c r="DC666">
        <v>2013</v>
      </c>
      <c r="DD666" s="6">
        <v>1882</v>
      </c>
      <c r="DE666" s="96">
        <v>1.3322424100000001E-2</v>
      </c>
      <c r="DF666" s="72">
        <v>658.23</v>
      </c>
      <c r="DG666" s="96">
        <v>1</v>
      </c>
      <c r="DH666" s="72">
        <v>658.23</v>
      </c>
      <c r="DI666" s="72">
        <v>656.23271336000005</v>
      </c>
      <c r="DJ666" s="96">
        <v>1</v>
      </c>
      <c r="DK666" s="72">
        <v>658.23</v>
      </c>
      <c r="DL666" s="96">
        <v>1</v>
      </c>
      <c r="DM666" s="72">
        <v>658.23</v>
      </c>
      <c r="DN666" s="96">
        <v>0.6456820016</v>
      </c>
      <c r="DO666" s="96">
        <v>3.7170000000000002E-2</v>
      </c>
      <c r="DP666" s="72">
        <v>15.8</v>
      </c>
      <c r="DQ666" s="72">
        <v>642.42999999999995</v>
      </c>
      <c r="DR666" t="s">
        <v>520</v>
      </c>
      <c r="DT666" t="s">
        <v>485</v>
      </c>
    </row>
    <row r="667" spans="1:124" x14ac:dyDescent="0.3">
      <c r="A667" t="s">
        <v>521</v>
      </c>
      <c r="B667">
        <v>14740</v>
      </c>
      <c r="C667" s="95">
        <v>2299</v>
      </c>
      <c r="D667" s="95">
        <v>8391523</v>
      </c>
      <c r="E667" s="95">
        <v>2250</v>
      </c>
      <c r="F667" s="95">
        <v>7325323</v>
      </c>
      <c r="G667" s="95">
        <v>260</v>
      </c>
      <c r="H667" s="95">
        <v>517522</v>
      </c>
      <c r="I667" s="95">
        <v>232</v>
      </c>
      <c r="J667" s="95">
        <v>907340</v>
      </c>
      <c r="K667" s="95">
        <v>2232</v>
      </c>
      <c r="L667" s="95">
        <v>8818725</v>
      </c>
      <c r="M667" s="95">
        <v>2169</v>
      </c>
      <c r="N667" s="95">
        <v>7716852</v>
      </c>
      <c r="O667" s="95">
        <v>263</v>
      </c>
      <c r="P667" s="95">
        <v>523065</v>
      </c>
      <c r="Q667" s="95">
        <v>233</v>
      </c>
      <c r="R667" s="95">
        <v>796908</v>
      </c>
      <c r="S667" s="95">
        <v>2406</v>
      </c>
      <c r="T667" s="95">
        <v>9347457</v>
      </c>
      <c r="U667" s="95">
        <v>2341</v>
      </c>
      <c r="V667" s="95">
        <v>8811297</v>
      </c>
      <c r="W667" s="95">
        <v>261</v>
      </c>
      <c r="X667" s="95">
        <v>597766</v>
      </c>
      <c r="Y667" s="95">
        <v>228</v>
      </c>
      <c r="Z667" s="95">
        <v>812290</v>
      </c>
      <c r="AA667" s="95">
        <v>2413</v>
      </c>
      <c r="AB667" s="95">
        <v>6794344</v>
      </c>
      <c r="AC667" s="95">
        <v>2323</v>
      </c>
      <c r="AD667" s="95">
        <v>9290870</v>
      </c>
      <c r="AE667" s="95">
        <v>270</v>
      </c>
      <c r="AF667" s="95">
        <v>415521</v>
      </c>
      <c r="AG667" s="95">
        <v>229</v>
      </c>
      <c r="AH667" s="95">
        <v>1113433</v>
      </c>
      <c r="AI667" s="95">
        <v>2409</v>
      </c>
      <c r="AJ667" s="95">
        <v>8316001</v>
      </c>
      <c r="AK667" s="95">
        <v>2310</v>
      </c>
      <c r="AL667" s="95">
        <v>9148003</v>
      </c>
      <c r="AM667" s="95">
        <v>271</v>
      </c>
      <c r="AN667" s="95">
        <v>596439</v>
      </c>
      <c r="AO667" s="95">
        <v>235</v>
      </c>
      <c r="AP667" s="95">
        <v>1035055</v>
      </c>
      <c r="AQ667" s="72">
        <v>290.12</v>
      </c>
      <c r="AR667" s="72">
        <v>276.41000000000003</v>
      </c>
      <c r="AS667" s="72">
        <v>566.53</v>
      </c>
      <c r="AT667" s="95">
        <v>8909045</v>
      </c>
      <c r="AU667" s="95">
        <v>8232663</v>
      </c>
      <c r="AV667" s="95">
        <v>2559</v>
      </c>
      <c r="AW667" s="95">
        <v>2482</v>
      </c>
      <c r="AX667" s="72">
        <v>312.02</v>
      </c>
      <c r="AY667" s="72">
        <v>295.37</v>
      </c>
      <c r="AZ667" s="72">
        <v>607.39</v>
      </c>
      <c r="BA667" s="95">
        <v>9341790</v>
      </c>
      <c r="BB667" s="95">
        <v>8513760</v>
      </c>
      <c r="BC667" s="95">
        <v>2495</v>
      </c>
      <c r="BD667" s="95">
        <v>2402</v>
      </c>
      <c r="BE667" s="72">
        <v>310.75</v>
      </c>
      <c r="BF667" s="72">
        <v>312.17</v>
      </c>
      <c r="BG667" s="72">
        <v>622.91999999999996</v>
      </c>
      <c r="BH667" s="95">
        <v>9945223</v>
      </c>
      <c r="BI667" s="95">
        <v>9623587</v>
      </c>
      <c r="BJ667" s="95">
        <v>2667</v>
      </c>
      <c r="BK667" s="95">
        <v>2569</v>
      </c>
      <c r="BL667" s="72">
        <v>223.94</v>
      </c>
      <c r="BM667" s="72">
        <v>339.74</v>
      </c>
      <c r="BN667" s="72">
        <v>563.67999999999995</v>
      </c>
      <c r="BO667" s="95">
        <v>7209865</v>
      </c>
      <c r="BP667" s="95">
        <v>10404303</v>
      </c>
      <c r="BQ667" s="95">
        <v>2683</v>
      </c>
      <c r="BR667" s="95">
        <v>2552</v>
      </c>
      <c r="BS667" s="72">
        <v>277.13</v>
      </c>
      <c r="BT667" s="72">
        <v>333.43</v>
      </c>
      <c r="BU667" s="72">
        <v>610.55999999999995</v>
      </c>
      <c r="BV667" s="95">
        <v>8912440</v>
      </c>
      <c r="BW667" s="95">
        <v>10183058</v>
      </c>
      <c r="BX667" s="95">
        <v>2680</v>
      </c>
      <c r="BY667" s="95">
        <v>2545</v>
      </c>
      <c r="BZ667" s="95">
        <v>2522</v>
      </c>
      <c r="CA667" s="95">
        <v>2450</v>
      </c>
      <c r="CB667" s="95">
        <v>2620</v>
      </c>
      <c r="CC667" s="95">
        <v>2621</v>
      </c>
      <c r="CD667" s="95">
        <v>2614</v>
      </c>
      <c r="CE667" s="72">
        <v>650.75523149000003</v>
      </c>
      <c r="CF667" s="72">
        <v>676.59346364999999</v>
      </c>
      <c r="CG667" s="72">
        <v>712.40329333</v>
      </c>
      <c r="CH667" s="72">
        <v>716.50152150999998</v>
      </c>
      <c r="CI667" s="72">
        <v>731.52548966999996</v>
      </c>
      <c r="CJ667" s="96">
        <v>0.87057310119999998</v>
      </c>
      <c r="CK667" s="96">
        <v>0.89771780639999998</v>
      </c>
      <c r="CL667" s="96">
        <v>0.8743923643</v>
      </c>
      <c r="CM667" s="96">
        <v>0.78671151849999998</v>
      </c>
      <c r="CN667" s="96">
        <v>0.83463940579999996</v>
      </c>
      <c r="CO667" s="96">
        <v>0.91312961240000001</v>
      </c>
      <c r="CP667" s="96">
        <v>0.9339384329</v>
      </c>
      <c r="CQ667" s="96">
        <v>0.99584056389999998</v>
      </c>
      <c r="CR667" s="96">
        <v>0.93783918160000002</v>
      </c>
      <c r="CS667" s="95">
        <v>2747</v>
      </c>
      <c r="CT667" s="95">
        <v>2681</v>
      </c>
      <c r="CU667" s="95">
        <v>2897</v>
      </c>
      <c r="CV667" s="95">
        <v>2884</v>
      </c>
      <c r="CW667" s="95">
        <v>2897</v>
      </c>
      <c r="CX667" s="96">
        <v>0.89458355300000003</v>
      </c>
      <c r="CY667" s="96">
        <v>0.90182643799999995</v>
      </c>
      <c r="CZ667" s="96">
        <v>0.92191766100000005</v>
      </c>
      <c r="DA667" s="96">
        <v>0.93549614400000003</v>
      </c>
      <c r="DB667" s="96">
        <v>0.91012159800000003</v>
      </c>
      <c r="DC667">
        <v>2013</v>
      </c>
      <c r="DD667" s="6">
        <v>2510</v>
      </c>
      <c r="DE667" s="96">
        <v>2.2267035000000002E-3</v>
      </c>
      <c r="DF667" s="72">
        <v>718.65</v>
      </c>
      <c r="DG667" s="96">
        <v>1</v>
      </c>
      <c r="DH667" s="72">
        <v>718.65</v>
      </c>
      <c r="DI667" s="72">
        <v>711.45218858999999</v>
      </c>
      <c r="DJ667" s="96">
        <v>1</v>
      </c>
      <c r="DK667" s="72">
        <v>718.65</v>
      </c>
      <c r="DL667" s="96">
        <v>1</v>
      </c>
      <c r="DM667" s="72">
        <v>718.65</v>
      </c>
      <c r="DN667" s="96">
        <v>1</v>
      </c>
      <c r="DO667" s="96">
        <v>7.0720000000000002E-3</v>
      </c>
      <c r="DP667" s="72">
        <v>5.08</v>
      </c>
      <c r="DQ667" s="72">
        <v>713.57</v>
      </c>
      <c r="DR667" t="s">
        <v>521</v>
      </c>
      <c r="DT667" t="s">
        <v>485</v>
      </c>
    </row>
    <row r="668" spans="1:124" x14ac:dyDescent="0.3">
      <c r="A668" t="s">
        <v>50</v>
      </c>
      <c r="B668">
        <v>14750</v>
      </c>
      <c r="C668" s="95">
        <v>3354</v>
      </c>
      <c r="D668" s="95">
        <v>13604612</v>
      </c>
      <c r="E668" s="95">
        <v>3221</v>
      </c>
      <c r="F668" s="95">
        <v>10181567</v>
      </c>
      <c r="G668" s="95">
        <v>406</v>
      </c>
      <c r="H668" s="95">
        <v>1315470</v>
      </c>
      <c r="I668" s="95">
        <v>337</v>
      </c>
      <c r="J668" s="95">
        <v>1178701</v>
      </c>
      <c r="K668" s="95">
        <v>3364</v>
      </c>
      <c r="L668" s="95">
        <v>13643922</v>
      </c>
      <c r="M668" s="95">
        <v>3219</v>
      </c>
      <c r="N668" s="95">
        <v>10642100</v>
      </c>
      <c r="O668" s="95">
        <v>408</v>
      </c>
      <c r="P668" s="95">
        <v>1138085</v>
      </c>
      <c r="Q668" s="95">
        <v>335</v>
      </c>
      <c r="R668" s="95">
        <v>1173679</v>
      </c>
      <c r="S668" s="95">
        <v>3368</v>
      </c>
      <c r="T668" s="95">
        <v>14748445</v>
      </c>
      <c r="U668" s="95">
        <v>3195</v>
      </c>
      <c r="V668" s="95">
        <v>11702881</v>
      </c>
      <c r="W668" s="95">
        <v>424</v>
      </c>
      <c r="X668" s="95">
        <v>1147467</v>
      </c>
      <c r="Y668" s="95">
        <v>348</v>
      </c>
      <c r="Z668" s="95">
        <v>1310525</v>
      </c>
      <c r="AA668" s="95">
        <v>3352</v>
      </c>
      <c r="AB668" s="95">
        <v>11811976</v>
      </c>
      <c r="AC668" s="95">
        <v>3167</v>
      </c>
      <c r="AD668" s="95">
        <v>11582927</v>
      </c>
      <c r="AE668" s="95">
        <v>430</v>
      </c>
      <c r="AF668" s="95">
        <v>1337571</v>
      </c>
      <c r="AG668" s="95">
        <v>357</v>
      </c>
      <c r="AH668" s="95">
        <v>1340107</v>
      </c>
      <c r="AI668" s="95">
        <v>3416</v>
      </c>
      <c r="AJ668" s="95">
        <v>13866959.859999999</v>
      </c>
      <c r="AK668" s="95">
        <v>3208</v>
      </c>
      <c r="AL668" s="95">
        <v>12531404.130000001</v>
      </c>
      <c r="AM668" s="95">
        <v>445</v>
      </c>
      <c r="AN668" s="95">
        <v>1133060.58</v>
      </c>
      <c r="AO668" s="95">
        <v>380</v>
      </c>
      <c r="AP668" s="95">
        <v>1393116.51</v>
      </c>
      <c r="AQ668" s="72">
        <v>330.68</v>
      </c>
      <c r="AR668" s="72">
        <v>266.07</v>
      </c>
      <c r="AS668" s="72">
        <v>596.75</v>
      </c>
      <c r="AT668" s="95">
        <v>14920082</v>
      </c>
      <c r="AU668" s="95">
        <v>11360268</v>
      </c>
      <c r="AV668" s="95">
        <v>3760</v>
      </c>
      <c r="AW668" s="95">
        <v>3558</v>
      </c>
      <c r="AX668" s="72">
        <v>326.57</v>
      </c>
      <c r="AY668" s="72">
        <v>277.05</v>
      </c>
      <c r="AZ668" s="72">
        <v>603.62</v>
      </c>
      <c r="BA668" s="95">
        <v>14782007</v>
      </c>
      <c r="BB668" s="95">
        <v>11815779</v>
      </c>
      <c r="BC668" s="95">
        <v>3772</v>
      </c>
      <c r="BD668" s="95">
        <v>3554</v>
      </c>
      <c r="BE668" s="72">
        <v>349.33</v>
      </c>
      <c r="BF668" s="72">
        <v>306.08</v>
      </c>
      <c r="BG668" s="72">
        <v>655.41</v>
      </c>
      <c r="BH668" s="95">
        <v>15895912</v>
      </c>
      <c r="BI668" s="95">
        <v>13013406</v>
      </c>
      <c r="BJ668" s="95">
        <v>3792</v>
      </c>
      <c r="BK668" s="95">
        <v>3543</v>
      </c>
      <c r="BL668" s="72">
        <v>289.74</v>
      </c>
      <c r="BM668" s="72">
        <v>305.60000000000002</v>
      </c>
      <c r="BN668" s="72">
        <v>595.34</v>
      </c>
      <c r="BO668" s="95">
        <v>13149547</v>
      </c>
      <c r="BP668" s="95">
        <v>12923034</v>
      </c>
      <c r="BQ668" s="95">
        <v>3782</v>
      </c>
      <c r="BR668" s="95">
        <v>3524</v>
      </c>
      <c r="BS668" s="72">
        <v>323.75</v>
      </c>
      <c r="BT668" s="72">
        <v>323.39999999999998</v>
      </c>
      <c r="BU668" s="72">
        <v>647.15</v>
      </c>
      <c r="BV668" s="95">
        <v>15000020.439999999</v>
      </c>
      <c r="BW668" s="95">
        <v>13924520.640000001</v>
      </c>
      <c r="BX668" s="95">
        <v>3861</v>
      </c>
      <c r="BY668" s="95">
        <v>3588</v>
      </c>
      <c r="BZ668" s="95">
        <v>3664</v>
      </c>
      <c r="CA668" s="95">
        <v>3667</v>
      </c>
      <c r="CB668" s="95">
        <v>3672</v>
      </c>
      <c r="CC668" s="95">
        <v>3660</v>
      </c>
      <c r="CD668" s="95">
        <v>3727</v>
      </c>
      <c r="CE668" s="72">
        <v>650.75523149000003</v>
      </c>
      <c r="CF668" s="72">
        <v>676.59346364999999</v>
      </c>
      <c r="CG668" s="72">
        <v>712.40329333</v>
      </c>
      <c r="CH668" s="72">
        <v>716.50152150999998</v>
      </c>
      <c r="CI668" s="72">
        <v>731.52548966999996</v>
      </c>
      <c r="CJ668" s="96">
        <v>0.91701145240000004</v>
      </c>
      <c r="CK668" s="96">
        <v>0.89214577500000003</v>
      </c>
      <c r="CL668" s="96">
        <v>0.9199985544</v>
      </c>
      <c r="CM668" s="96">
        <v>0.83089844489999998</v>
      </c>
      <c r="CN668" s="96">
        <v>0.88465816860000002</v>
      </c>
      <c r="CO668" s="96">
        <v>1.0138212838</v>
      </c>
      <c r="CP668" s="96">
        <v>0.8768236506</v>
      </c>
      <c r="CQ668" s="96">
        <v>0.99584056389999998</v>
      </c>
      <c r="CR668" s="96">
        <v>0.88048585000000001</v>
      </c>
      <c r="CS668" s="95">
        <v>3654</v>
      </c>
      <c r="CT668" s="95">
        <v>3632</v>
      </c>
      <c r="CU668" s="95">
        <v>3674</v>
      </c>
      <c r="CV668" s="95">
        <v>3670</v>
      </c>
      <c r="CW668" s="95">
        <v>3746</v>
      </c>
      <c r="CX668" s="96">
        <v>0.989391244</v>
      </c>
      <c r="CY668" s="96">
        <v>1.014721862</v>
      </c>
      <c r="CZ668" s="96">
        <v>1.0326886639999999</v>
      </c>
      <c r="DA668" s="96">
        <v>1.0424722660000001</v>
      </c>
      <c r="DB668" s="96">
        <v>0.99020372000000001</v>
      </c>
      <c r="DC668">
        <v>2013</v>
      </c>
      <c r="DD668" s="6">
        <v>3553.4</v>
      </c>
      <c r="DE668" s="96">
        <v>8.5955812000000006E-3</v>
      </c>
      <c r="DF668" s="72">
        <v>670.39</v>
      </c>
      <c r="DG668" s="96">
        <v>1</v>
      </c>
      <c r="DH668" s="72">
        <v>670.39</v>
      </c>
      <c r="DI668" s="72">
        <v>704.18948504000002</v>
      </c>
      <c r="DJ668" s="96">
        <v>1</v>
      </c>
      <c r="DK668" s="72">
        <v>670.39</v>
      </c>
      <c r="DL668" s="96">
        <v>1</v>
      </c>
      <c r="DM668" s="72">
        <v>670.39</v>
      </c>
      <c r="DN668" s="96">
        <v>1</v>
      </c>
      <c r="DO668" s="96">
        <v>1.5587999999999999E-2</v>
      </c>
      <c r="DP668" s="72">
        <v>10.45</v>
      </c>
      <c r="DQ668" s="72">
        <v>659.94</v>
      </c>
      <c r="DR668" t="s">
        <v>50</v>
      </c>
      <c r="DT668" t="s">
        <v>485</v>
      </c>
    </row>
    <row r="669" spans="1:124" x14ac:dyDescent="0.3">
      <c r="A669" t="s">
        <v>51</v>
      </c>
      <c r="B669">
        <v>14760</v>
      </c>
      <c r="C669" s="95">
        <v>5127</v>
      </c>
      <c r="D669" s="95">
        <v>17955692</v>
      </c>
      <c r="E669" s="95">
        <v>5036</v>
      </c>
      <c r="F669" s="95">
        <v>15090390</v>
      </c>
      <c r="G669" s="95">
        <v>806</v>
      </c>
      <c r="H669" s="95">
        <v>2341023</v>
      </c>
      <c r="I669" s="95">
        <v>715</v>
      </c>
      <c r="J669" s="95">
        <v>2534386</v>
      </c>
      <c r="K669" s="95">
        <v>5128</v>
      </c>
      <c r="L669" s="95">
        <v>17836240</v>
      </c>
      <c r="M669" s="95">
        <v>5023</v>
      </c>
      <c r="N669" s="95">
        <v>15270792</v>
      </c>
      <c r="O669" s="95">
        <v>828</v>
      </c>
      <c r="P669" s="95">
        <v>2487469</v>
      </c>
      <c r="Q669" s="95">
        <v>743</v>
      </c>
      <c r="R669" s="95">
        <v>2555650</v>
      </c>
      <c r="S669" s="95">
        <v>5112</v>
      </c>
      <c r="T669" s="95">
        <v>19670196</v>
      </c>
      <c r="U669" s="95">
        <v>5007</v>
      </c>
      <c r="V669" s="95">
        <v>17174449</v>
      </c>
      <c r="W669" s="95">
        <v>848</v>
      </c>
      <c r="X669" s="95">
        <v>2391416</v>
      </c>
      <c r="Y669" s="95">
        <v>762</v>
      </c>
      <c r="Z669" s="95">
        <v>2913241</v>
      </c>
      <c r="AA669" s="95">
        <v>5083</v>
      </c>
      <c r="AB669" s="95">
        <v>18708356</v>
      </c>
      <c r="AC669" s="95">
        <v>4962</v>
      </c>
      <c r="AD669" s="95">
        <v>17046598</v>
      </c>
      <c r="AE669" s="95">
        <v>865</v>
      </c>
      <c r="AF669" s="95">
        <v>2958476</v>
      </c>
      <c r="AG669" s="95">
        <v>785</v>
      </c>
      <c r="AH669" s="95">
        <v>3300609</v>
      </c>
      <c r="AI669" s="95">
        <v>5093</v>
      </c>
      <c r="AJ669" s="95">
        <v>19261984.93</v>
      </c>
      <c r="AK669" s="95">
        <v>4965</v>
      </c>
      <c r="AL669" s="95">
        <v>18747179.539999999</v>
      </c>
      <c r="AM669" s="95">
        <v>916</v>
      </c>
      <c r="AN669" s="95">
        <v>2929867</v>
      </c>
      <c r="AO669" s="95">
        <v>826</v>
      </c>
      <c r="AP669" s="95">
        <v>3730603</v>
      </c>
      <c r="AQ669" s="72">
        <v>285.08</v>
      </c>
      <c r="AR669" s="72">
        <v>255.39</v>
      </c>
      <c r="AS669" s="72">
        <v>540.47</v>
      </c>
      <c r="AT669" s="95">
        <v>20296715</v>
      </c>
      <c r="AU669" s="95">
        <v>17624776</v>
      </c>
      <c r="AV669" s="95">
        <v>5933</v>
      </c>
      <c r="AW669" s="95">
        <v>5751</v>
      </c>
      <c r="AX669" s="72">
        <v>284.36</v>
      </c>
      <c r="AY669" s="72">
        <v>257.64</v>
      </c>
      <c r="AZ669" s="72">
        <v>542</v>
      </c>
      <c r="BA669" s="95">
        <v>20323709</v>
      </c>
      <c r="BB669" s="95">
        <v>17826442</v>
      </c>
      <c r="BC669" s="95">
        <v>5956</v>
      </c>
      <c r="BD669" s="95">
        <v>5766</v>
      </c>
      <c r="BE669" s="72">
        <v>308.47000000000003</v>
      </c>
      <c r="BF669" s="72">
        <v>290.17</v>
      </c>
      <c r="BG669" s="72">
        <v>598.64</v>
      </c>
      <c r="BH669" s="95">
        <v>22061612</v>
      </c>
      <c r="BI669" s="95">
        <v>20087690</v>
      </c>
      <c r="BJ669" s="95">
        <v>5960</v>
      </c>
      <c r="BK669" s="95">
        <v>5769</v>
      </c>
      <c r="BL669" s="72">
        <v>303.56</v>
      </c>
      <c r="BM669" s="72">
        <v>295.04000000000002</v>
      </c>
      <c r="BN669" s="72">
        <v>598.6</v>
      </c>
      <c r="BO669" s="95">
        <v>21666832</v>
      </c>
      <c r="BP669" s="95">
        <v>20347207</v>
      </c>
      <c r="BQ669" s="95">
        <v>5948</v>
      </c>
      <c r="BR669" s="95">
        <v>5747</v>
      </c>
      <c r="BS669" s="72">
        <v>307.76</v>
      </c>
      <c r="BT669" s="72">
        <v>323.45999999999998</v>
      </c>
      <c r="BU669" s="72">
        <v>631.22</v>
      </c>
      <c r="BV669" s="95">
        <v>22191851.93</v>
      </c>
      <c r="BW669" s="95">
        <v>22477782.539999999</v>
      </c>
      <c r="BX669" s="95">
        <v>6009</v>
      </c>
      <c r="BY669" s="95">
        <v>5791</v>
      </c>
      <c r="BZ669" s="95">
        <v>5846</v>
      </c>
      <c r="CA669" s="95">
        <v>5864</v>
      </c>
      <c r="CB669" s="95">
        <v>5868</v>
      </c>
      <c r="CC669" s="95">
        <v>5853</v>
      </c>
      <c r="CD669" s="95">
        <v>5902</v>
      </c>
      <c r="CE669" s="72">
        <v>650.75523149000003</v>
      </c>
      <c r="CF669" s="72">
        <v>676.59346364999999</v>
      </c>
      <c r="CG669" s="72">
        <v>712.40329333</v>
      </c>
      <c r="CH669" s="72">
        <v>716.50152150999998</v>
      </c>
      <c r="CI669" s="72">
        <v>731.52548966999996</v>
      </c>
      <c r="CJ669" s="96">
        <v>0.83052732250000005</v>
      </c>
      <c r="CK669" s="96">
        <v>0.80107188309999999</v>
      </c>
      <c r="CL669" s="96">
        <v>0.84031054549999995</v>
      </c>
      <c r="CM669" s="96">
        <v>0.83544833060000001</v>
      </c>
      <c r="CN669" s="96">
        <v>0.86288175730000005</v>
      </c>
      <c r="CO669" s="96">
        <v>0.93195104090000003</v>
      </c>
      <c r="CP669" s="96">
        <v>0.89494826569999997</v>
      </c>
      <c r="CQ669" s="96">
        <v>0.99584056389999998</v>
      </c>
      <c r="CR669" s="96">
        <v>0.89868616550000002</v>
      </c>
      <c r="CS669" s="95">
        <v>5566</v>
      </c>
      <c r="CT669" s="95">
        <v>5598</v>
      </c>
      <c r="CU669" s="95">
        <v>5607</v>
      </c>
      <c r="CV669" s="95">
        <v>5563</v>
      </c>
      <c r="CW669" s="95">
        <v>5572</v>
      </c>
      <c r="CX669" s="96">
        <v>0.91010422499999999</v>
      </c>
      <c r="CY669" s="96">
        <v>0.91596449899999999</v>
      </c>
      <c r="CZ669" s="96">
        <v>0.94453562400000002</v>
      </c>
      <c r="DA669" s="96">
        <v>0.94653103699999996</v>
      </c>
      <c r="DB669" s="96">
        <v>0.942615392</v>
      </c>
      <c r="DC669">
        <v>2013</v>
      </c>
      <c r="DD669" s="6">
        <v>5764.8</v>
      </c>
      <c r="DE669" s="96">
        <v>6.8551962999999997E-3</v>
      </c>
      <c r="DF669" s="72">
        <v>685.45</v>
      </c>
      <c r="DG669" s="96">
        <v>1</v>
      </c>
      <c r="DH669" s="72">
        <v>685.45</v>
      </c>
      <c r="DI669" s="72">
        <v>706.55820955000002</v>
      </c>
      <c r="DJ669" s="96">
        <v>1</v>
      </c>
      <c r="DK669" s="72">
        <v>685.45</v>
      </c>
      <c r="DL669" s="96">
        <v>1</v>
      </c>
      <c r="DM669" s="72">
        <v>685.45</v>
      </c>
      <c r="DN669" s="96">
        <v>1</v>
      </c>
      <c r="DO669" s="96">
        <v>2.0049000000000001E-2</v>
      </c>
      <c r="DP669" s="72">
        <v>13.74</v>
      </c>
      <c r="DQ669" s="72">
        <v>671.71</v>
      </c>
      <c r="DR669" t="s">
        <v>51</v>
      </c>
      <c r="DT669" t="s">
        <v>485</v>
      </c>
    </row>
    <row r="670" spans="1:124" x14ac:dyDescent="0.3">
      <c r="A670" t="s">
        <v>52</v>
      </c>
      <c r="B670">
        <v>14770</v>
      </c>
      <c r="C670" s="95">
        <v>5351</v>
      </c>
      <c r="D670" s="95">
        <v>18675799</v>
      </c>
      <c r="E670" s="95">
        <v>5194</v>
      </c>
      <c r="F670" s="95">
        <v>14848580</v>
      </c>
      <c r="G670" s="95">
        <v>1138</v>
      </c>
      <c r="H670" s="95">
        <v>2446907</v>
      </c>
      <c r="I670" s="95">
        <v>1031</v>
      </c>
      <c r="J670" s="95">
        <v>2608935</v>
      </c>
      <c r="K670" s="95">
        <v>5355</v>
      </c>
      <c r="L670" s="95">
        <v>19226897</v>
      </c>
      <c r="M670" s="95">
        <v>5183</v>
      </c>
      <c r="N670" s="95">
        <v>15486698</v>
      </c>
      <c r="O670" s="95">
        <v>1165</v>
      </c>
      <c r="P670" s="95">
        <v>3147755</v>
      </c>
      <c r="Q670" s="95">
        <v>1050</v>
      </c>
      <c r="R670" s="95">
        <v>2753771</v>
      </c>
      <c r="S670" s="95">
        <v>5298</v>
      </c>
      <c r="T670" s="95">
        <v>20171531</v>
      </c>
      <c r="U670" s="95">
        <v>5092</v>
      </c>
      <c r="V670" s="95">
        <v>16119315</v>
      </c>
      <c r="W670" s="95">
        <v>1159</v>
      </c>
      <c r="X670" s="95">
        <v>2643877</v>
      </c>
      <c r="Y670" s="95">
        <v>1046</v>
      </c>
      <c r="Z670" s="95">
        <v>2855857</v>
      </c>
      <c r="AA670" s="95">
        <v>5294</v>
      </c>
      <c r="AB670" s="95">
        <v>19856633</v>
      </c>
      <c r="AC670" s="95">
        <v>5078</v>
      </c>
      <c r="AD670" s="95">
        <v>17356903</v>
      </c>
      <c r="AE670" s="95">
        <v>1137</v>
      </c>
      <c r="AF670" s="95">
        <v>3463166</v>
      </c>
      <c r="AG670" s="95">
        <v>1030</v>
      </c>
      <c r="AH670" s="95">
        <v>3470984</v>
      </c>
      <c r="AI670" s="95">
        <v>5372</v>
      </c>
      <c r="AJ670" s="95">
        <v>20487312</v>
      </c>
      <c r="AK670" s="95">
        <v>5161</v>
      </c>
      <c r="AL670" s="95">
        <v>19116426.559999999</v>
      </c>
      <c r="AM670" s="95">
        <v>1171</v>
      </c>
      <c r="AN670" s="95">
        <v>4008600</v>
      </c>
      <c r="AO670" s="95">
        <v>1062</v>
      </c>
      <c r="AP670" s="95">
        <v>3852302</v>
      </c>
      <c r="AQ670" s="72">
        <v>271.26</v>
      </c>
      <c r="AR670" s="72">
        <v>233.7</v>
      </c>
      <c r="AS670" s="72">
        <v>504.96</v>
      </c>
      <c r="AT670" s="95">
        <v>21122706</v>
      </c>
      <c r="AU670" s="95">
        <v>17457515</v>
      </c>
      <c r="AV670" s="95">
        <v>6489</v>
      </c>
      <c r="AW670" s="95">
        <v>6225</v>
      </c>
      <c r="AX670" s="72">
        <v>285.97000000000003</v>
      </c>
      <c r="AY670" s="72">
        <v>243.87</v>
      </c>
      <c r="AZ670" s="72">
        <v>529.84</v>
      </c>
      <c r="BA670" s="95">
        <v>22374652</v>
      </c>
      <c r="BB670" s="95">
        <v>18240469</v>
      </c>
      <c r="BC670" s="95">
        <v>6520</v>
      </c>
      <c r="BD670" s="95">
        <v>6233</v>
      </c>
      <c r="BE670" s="72">
        <v>294.45</v>
      </c>
      <c r="BF670" s="72">
        <v>257.62</v>
      </c>
      <c r="BG670" s="72">
        <v>552.07000000000005</v>
      </c>
      <c r="BH670" s="95">
        <v>22815408</v>
      </c>
      <c r="BI670" s="95">
        <v>18975172</v>
      </c>
      <c r="BJ670" s="95">
        <v>6457</v>
      </c>
      <c r="BK670" s="95">
        <v>6138</v>
      </c>
      <c r="BL670" s="72">
        <v>302.18</v>
      </c>
      <c r="BM670" s="72">
        <v>284.16000000000003</v>
      </c>
      <c r="BN670" s="72">
        <v>586.34</v>
      </c>
      <c r="BO670" s="95">
        <v>23319799</v>
      </c>
      <c r="BP670" s="95">
        <v>20827887</v>
      </c>
      <c r="BQ670" s="95">
        <v>6431</v>
      </c>
      <c r="BR670" s="95">
        <v>6108</v>
      </c>
      <c r="BS670" s="72">
        <v>311.99</v>
      </c>
      <c r="BT670" s="72">
        <v>307.58</v>
      </c>
      <c r="BU670" s="72">
        <v>619.57000000000005</v>
      </c>
      <c r="BV670" s="95">
        <v>24495912</v>
      </c>
      <c r="BW670" s="95">
        <v>22968728.559999999</v>
      </c>
      <c r="BX670" s="95">
        <v>6543</v>
      </c>
      <c r="BY670" s="95">
        <v>6223</v>
      </c>
      <c r="BZ670" s="95">
        <v>6363</v>
      </c>
      <c r="CA670" s="95">
        <v>6381</v>
      </c>
      <c r="CB670" s="95">
        <v>6303</v>
      </c>
      <c r="CC670" s="95">
        <v>6278</v>
      </c>
      <c r="CD670" s="95">
        <v>6386</v>
      </c>
      <c r="CE670" s="72">
        <v>650.75523149000003</v>
      </c>
      <c r="CF670" s="72">
        <v>676.59346364999999</v>
      </c>
      <c r="CG670" s="72">
        <v>712.40329333</v>
      </c>
      <c r="CH670" s="72">
        <v>716.50152150999998</v>
      </c>
      <c r="CI670" s="72">
        <v>731.52548966999996</v>
      </c>
      <c r="CJ670" s="96">
        <v>0.77595995480000002</v>
      </c>
      <c r="CK670" s="96">
        <v>0.78309949540000001</v>
      </c>
      <c r="CL670" s="96">
        <v>0.77494026930000004</v>
      </c>
      <c r="CM670" s="96">
        <v>0.81833741090000001</v>
      </c>
      <c r="CN670" s="96">
        <v>0.84695613309999995</v>
      </c>
      <c r="CO670" s="96">
        <v>0.939749626</v>
      </c>
      <c r="CP670" s="96">
        <v>0.85114016599999998</v>
      </c>
      <c r="CQ670" s="96">
        <v>0.99584056389999998</v>
      </c>
      <c r="CR670" s="96">
        <v>0.8546950941</v>
      </c>
      <c r="CS670" s="95">
        <v>6253</v>
      </c>
      <c r="CT670" s="95">
        <v>6220</v>
      </c>
      <c r="CU670" s="95">
        <v>6206</v>
      </c>
      <c r="CV670" s="95">
        <v>6238</v>
      </c>
      <c r="CW670" s="95">
        <v>6391</v>
      </c>
      <c r="CX670" s="96">
        <v>0.92653045599999995</v>
      </c>
      <c r="CY670" s="96">
        <v>0.92842488700000003</v>
      </c>
      <c r="CZ670" s="96">
        <v>0.96823780299999995</v>
      </c>
      <c r="DA670" s="96">
        <v>0.94151168399999996</v>
      </c>
      <c r="DB670" s="96">
        <v>0.93432168100000001</v>
      </c>
      <c r="DC670">
        <v>2013</v>
      </c>
      <c r="DD670" s="6">
        <v>6185.4</v>
      </c>
      <c r="DE670" s="96">
        <v>5.8700341999999997E-3</v>
      </c>
      <c r="DF670" s="72">
        <v>652.54</v>
      </c>
      <c r="DG670" s="96">
        <v>1</v>
      </c>
      <c r="DH670" s="72">
        <v>652.54</v>
      </c>
      <c r="DI670" s="72">
        <v>706.55820955000002</v>
      </c>
      <c r="DJ670" s="96">
        <v>1</v>
      </c>
      <c r="DK670" s="72">
        <v>652.54</v>
      </c>
      <c r="DL670" s="96">
        <v>1</v>
      </c>
      <c r="DM670" s="72">
        <v>652.54</v>
      </c>
      <c r="DN670" s="96">
        <v>1</v>
      </c>
      <c r="DO670" s="96">
        <v>1.8053E-2</v>
      </c>
      <c r="DP670" s="72">
        <v>11.78</v>
      </c>
      <c r="DQ670" s="72">
        <v>640.76</v>
      </c>
      <c r="DR670" t="s">
        <v>52</v>
      </c>
      <c r="DT670" t="s">
        <v>485</v>
      </c>
    </row>
    <row r="671" spans="1:124" x14ac:dyDescent="0.3">
      <c r="A671" t="s">
        <v>522</v>
      </c>
      <c r="B671">
        <v>14780</v>
      </c>
      <c r="C671" s="95">
        <v>2604</v>
      </c>
      <c r="D671" s="95">
        <v>9109526</v>
      </c>
      <c r="E671" s="95">
        <v>2524</v>
      </c>
      <c r="F671" s="95">
        <v>8482070</v>
      </c>
      <c r="G671" s="95">
        <v>327</v>
      </c>
      <c r="H671" s="95">
        <v>818659</v>
      </c>
      <c r="I671" s="95">
        <v>290</v>
      </c>
      <c r="J671" s="95">
        <v>818570</v>
      </c>
      <c r="K671" s="95">
        <v>2549</v>
      </c>
      <c r="L671" s="95">
        <v>10373567</v>
      </c>
      <c r="M671" s="95">
        <v>2465</v>
      </c>
      <c r="N671" s="95">
        <v>8925042</v>
      </c>
      <c r="O671" s="95">
        <v>332</v>
      </c>
      <c r="P671" s="95">
        <v>1237449</v>
      </c>
      <c r="Q671" s="95">
        <v>297</v>
      </c>
      <c r="R671" s="95">
        <v>1047398</v>
      </c>
      <c r="S671" s="95">
        <v>2469</v>
      </c>
      <c r="T671" s="95">
        <v>10794847</v>
      </c>
      <c r="U671" s="95">
        <v>2378</v>
      </c>
      <c r="V671" s="95">
        <v>8682369</v>
      </c>
      <c r="W671" s="95">
        <v>325</v>
      </c>
      <c r="X671" s="95">
        <v>1079548</v>
      </c>
      <c r="Y671" s="95">
        <v>288</v>
      </c>
      <c r="Z671" s="95">
        <v>983654</v>
      </c>
      <c r="AA671" s="95">
        <v>2447</v>
      </c>
      <c r="AB671" s="95">
        <v>9853705</v>
      </c>
      <c r="AC671" s="95">
        <v>2355</v>
      </c>
      <c r="AD671" s="95">
        <v>9126888</v>
      </c>
      <c r="AE671" s="95">
        <v>329</v>
      </c>
      <c r="AF671" s="95">
        <v>1020319</v>
      </c>
      <c r="AG671" s="95">
        <v>293</v>
      </c>
      <c r="AH671" s="95">
        <v>1124095</v>
      </c>
      <c r="AI671" s="95">
        <v>2475</v>
      </c>
      <c r="AJ671" s="95">
        <v>10733180.119999999</v>
      </c>
      <c r="AK671" s="95">
        <v>2387</v>
      </c>
      <c r="AL671" s="95">
        <v>9429328.8000000007</v>
      </c>
      <c r="AM671" s="95">
        <v>354</v>
      </c>
      <c r="AN671" s="95">
        <v>1391005</v>
      </c>
      <c r="AO671" s="95">
        <v>317</v>
      </c>
      <c r="AP671" s="95">
        <v>1408792.28</v>
      </c>
      <c r="AQ671" s="72">
        <v>282.27999999999997</v>
      </c>
      <c r="AR671" s="72">
        <v>275.43</v>
      </c>
      <c r="AS671" s="72">
        <v>557.71</v>
      </c>
      <c r="AT671" s="95">
        <v>9928185</v>
      </c>
      <c r="AU671" s="95">
        <v>9300640</v>
      </c>
      <c r="AV671" s="95">
        <v>2931</v>
      </c>
      <c r="AW671" s="95">
        <v>2814</v>
      </c>
      <c r="AX671" s="72">
        <v>335.85</v>
      </c>
      <c r="AY671" s="72">
        <v>300.88</v>
      </c>
      <c r="AZ671" s="72">
        <v>636.73</v>
      </c>
      <c r="BA671" s="95">
        <v>11611016</v>
      </c>
      <c r="BB671" s="95">
        <v>9972440</v>
      </c>
      <c r="BC671" s="95">
        <v>2881</v>
      </c>
      <c r="BD671" s="95">
        <v>2762</v>
      </c>
      <c r="BE671" s="72">
        <v>354.16</v>
      </c>
      <c r="BF671" s="72">
        <v>302.14</v>
      </c>
      <c r="BG671" s="72">
        <v>656.3</v>
      </c>
      <c r="BH671" s="95">
        <v>11874395</v>
      </c>
      <c r="BI671" s="95">
        <v>9666023</v>
      </c>
      <c r="BJ671" s="95">
        <v>2794</v>
      </c>
      <c r="BK671" s="95">
        <v>2666</v>
      </c>
      <c r="BL671" s="72">
        <v>326.43</v>
      </c>
      <c r="BM671" s="72">
        <v>322.60000000000002</v>
      </c>
      <c r="BN671" s="72">
        <v>649.03</v>
      </c>
      <c r="BO671" s="95">
        <v>10874024</v>
      </c>
      <c r="BP671" s="95">
        <v>10250983</v>
      </c>
      <c r="BQ671" s="95">
        <v>2776</v>
      </c>
      <c r="BR671" s="95">
        <v>2648</v>
      </c>
      <c r="BS671" s="72">
        <v>357.14</v>
      </c>
      <c r="BT671" s="72">
        <v>334.02</v>
      </c>
      <c r="BU671" s="72">
        <v>691.16</v>
      </c>
      <c r="BV671" s="95">
        <v>12124185.119999999</v>
      </c>
      <c r="BW671" s="95">
        <v>10838121.08</v>
      </c>
      <c r="BX671" s="95">
        <v>2829</v>
      </c>
      <c r="BY671" s="95">
        <v>2704</v>
      </c>
      <c r="BZ671" s="95">
        <v>2875</v>
      </c>
      <c r="CA671" s="95">
        <v>2823</v>
      </c>
      <c r="CB671" s="95">
        <v>2732</v>
      </c>
      <c r="CC671" s="95">
        <v>2715</v>
      </c>
      <c r="CD671" s="95">
        <v>2768</v>
      </c>
      <c r="CE671" s="72">
        <v>650.75523149000003</v>
      </c>
      <c r="CF671" s="72">
        <v>676.59346364999999</v>
      </c>
      <c r="CG671" s="72">
        <v>712.40329333</v>
      </c>
      <c r="CH671" s="72">
        <v>716.50152150999998</v>
      </c>
      <c r="CI671" s="72">
        <v>731.52548966999996</v>
      </c>
      <c r="CJ671" s="96">
        <v>0.85701961820000006</v>
      </c>
      <c r="CK671" s="96">
        <v>0.94108210349999999</v>
      </c>
      <c r="CL671" s="96">
        <v>0.92124784680000005</v>
      </c>
      <c r="CM671" s="96">
        <v>0.90583199130000003</v>
      </c>
      <c r="CN671" s="96">
        <v>0.94482011870000004</v>
      </c>
      <c r="CO671" s="96">
        <v>1.0311249912</v>
      </c>
      <c r="CP671" s="96">
        <v>0.88641080719999998</v>
      </c>
      <c r="CQ671" s="96">
        <v>0.99584056389999998</v>
      </c>
      <c r="CR671" s="96">
        <v>0.89011304889999998</v>
      </c>
      <c r="CS671" s="95">
        <v>2374</v>
      </c>
      <c r="CT671" s="95">
        <v>2369</v>
      </c>
      <c r="CU671" s="95">
        <v>2290</v>
      </c>
      <c r="CV671" s="95">
        <v>2267</v>
      </c>
      <c r="CW671" s="95">
        <v>2323</v>
      </c>
      <c r="CX671" s="96">
        <v>1.0093868050000001</v>
      </c>
      <c r="CY671" s="96">
        <v>1.0136329770000001</v>
      </c>
      <c r="CZ671" s="96">
        <v>1.062934176</v>
      </c>
      <c r="DA671" s="96">
        <v>1.040392419</v>
      </c>
      <c r="DB671" s="96">
        <v>1.030777485</v>
      </c>
      <c r="DC671">
        <v>2013</v>
      </c>
      <c r="DD671" s="6">
        <v>2718.8</v>
      </c>
      <c r="DE671" s="96">
        <v>2.8420070000000001E-3</v>
      </c>
      <c r="DF671" s="72">
        <v>681.66</v>
      </c>
      <c r="DG671" s="96">
        <v>1</v>
      </c>
      <c r="DH671" s="72">
        <v>681.66</v>
      </c>
      <c r="DI671" s="72">
        <v>706.55820955000002</v>
      </c>
      <c r="DJ671" s="96">
        <v>1</v>
      </c>
      <c r="DK671" s="72">
        <v>681.66</v>
      </c>
      <c r="DL671" s="96">
        <v>1</v>
      </c>
      <c r="DM671" s="72">
        <v>681.66</v>
      </c>
      <c r="DN671" s="96">
        <v>1</v>
      </c>
      <c r="DO671" s="96">
        <v>8.1209999999999997E-3</v>
      </c>
      <c r="DP671" s="72">
        <v>5.54</v>
      </c>
      <c r="DQ671" s="72">
        <v>676.12</v>
      </c>
      <c r="DR671" t="s">
        <v>522</v>
      </c>
      <c r="DT671" t="s">
        <v>485</v>
      </c>
    </row>
    <row r="672" spans="1:124" x14ac:dyDescent="0.3">
      <c r="A672" t="s">
        <v>523</v>
      </c>
      <c r="B672">
        <v>14790</v>
      </c>
      <c r="C672" s="95">
        <v>6421</v>
      </c>
      <c r="D672" s="95">
        <v>24412192</v>
      </c>
      <c r="E672" s="95">
        <v>6186</v>
      </c>
      <c r="F672" s="95">
        <v>18612250</v>
      </c>
      <c r="G672" s="95">
        <v>849</v>
      </c>
      <c r="H672" s="95">
        <v>2776332</v>
      </c>
      <c r="I672" s="95">
        <v>756</v>
      </c>
      <c r="J672" s="95">
        <v>2194019</v>
      </c>
      <c r="K672" s="95">
        <v>6223</v>
      </c>
      <c r="L672" s="95">
        <v>24314175</v>
      </c>
      <c r="M672" s="95">
        <v>5954</v>
      </c>
      <c r="N672" s="95">
        <v>18869072</v>
      </c>
      <c r="O672" s="95">
        <v>865</v>
      </c>
      <c r="P672" s="95">
        <v>3074400</v>
      </c>
      <c r="Q672" s="95">
        <v>772</v>
      </c>
      <c r="R672" s="95">
        <v>2455944</v>
      </c>
      <c r="S672" s="95">
        <v>6103</v>
      </c>
      <c r="T672" s="95">
        <v>27037204</v>
      </c>
      <c r="U672" s="95">
        <v>5817</v>
      </c>
      <c r="V672" s="95">
        <v>19321528</v>
      </c>
      <c r="W672" s="95">
        <v>897</v>
      </c>
      <c r="X672" s="95">
        <v>3397727</v>
      </c>
      <c r="Y672" s="95">
        <v>795</v>
      </c>
      <c r="Z672" s="95">
        <v>2907913</v>
      </c>
      <c r="AA672" s="95">
        <v>6151</v>
      </c>
      <c r="AB672" s="95">
        <v>26104881</v>
      </c>
      <c r="AC672" s="95">
        <v>5856</v>
      </c>
      <c r="AD672" s="95">
        <v>21711013</v>
      </c>
      <c r="AE672" s="95">
        <v>896</v>
      </c>
      <c r="AF672" s="95">
        <v>2909570</v>
      </c>
      <c r="AG672" s="95">
        <v>799</v>
      </c>
      <c r="AH672" s="95">
        <v>3361889</v>
      </c>
      <c r="AI672" s="95">
        <v>6343</v>
      </c>
      <c r="AJ672" s="95">
        <v>26262314</v>
      </c>
      <c r="AK672" s="95">
        <v>6032</v>
      </c>
      <c r="AL672" s="95">
        <v>24153526.07</v>
      </c>
      <c r="AM672" s="95">
        <v>975</v>
      </c>
      <c r="AN672" s="95">
        <v>4178127</v>
      </c>
      <c r="AO672" s="95">
        <v>872</v>
      </c>
      <c r="AP672" s="95">
        <v>3667207</v>
      </c>
      <c r="AQ672" s="72">
        <v>311.64999999999998</v>
      </c>
      <c r="AR672" s="72">
        <v>249.76</v>
      </c>
      <c r="AS672" s="72">
        <v>561.41</v>
      </c>
      <c r="AT672" s="95">
        <v>27188524</v>
      </c>
      <c r="AU672" s="95">
        <v>20806269</v>
      </c>
      <c r="AV672" s="95">
        <v>7270</v>
      </c>
      <c r="AW672" s="95">
        <v>6942</v>
      </c>
      <c r="AX672" s="72">
        <v>322.01</v>
      </c>
      <c r="AY672" s="72">
        <v>264.20999999999998</v>
      </c>
      <c r="AZ672" s="72">
        <v>586.22</v>
      </c>
      <c r="BA672" s="95">
        <v>27388575</v>
      </c>
      <c r="BB672" s="95">
        <v>21325016</v>
      </c>
      <c r="BC672" s="95">
        <v>7088</v>
      </c>
      <c r="BD672" s="95">
        <v>6726</v>
      </c>
      <c r="BE672" s="72">
        <v>362.32</v>
      </c>
      <c r="BF672" s="72">
        <v>280.17</v>
      </c>
      <c r="BG672" s="72">
        <v>642.49</v>
      </c>
      <c r="BH672" s="95">
        <v>30434931</v>
      </c>
      <c r="BI672" s="95">
        <v>22229441</v>
      </c>
      <c r="BJ672" s="95">
        <v>7000</v>
      </c>
      <c r="BK672" s="95">
        <v>6612</v>
      </c>
      <c r="BL672" s="72">
        <v>343.11</v>
      </c>
      <c r="BM672" s="72">
        <v>313.95999999999998</v>
      </c>
      <c r="BN672" s="72">
        <v>657.07</v>
      </c>
      <c r="BO672" s="95">
        <v>29014451</v>
      </c>
      <c r="BP672" s="95">
        <v>25072902</v>
      </c>
      <c r="BQ672" s="95">
        <v>7047</v>
      </c>
      <c r="BR672" s="95">
        <v>6655</v>
      </c>
      <c r="BS672" s="72">
        <v>346.64</v>
      </c>
      <c r="BT672" s="72">
        <v>335.8</v>
      </c>
      <c r="BU672" s="72">
        <v>682.44</v>
      </c>
      <c r="BV672" s="95">
        <v>30440441</v>
      </c>
      <c r="BW672" s="95">
        <v>27820733.07</v>
      </c>
      <c r="BX672" s="95">
        <v>7318</v>
      </c>
      <c r="BY672" s="95">
        <v>6904</v>
      </c>
      <c r="BZ672" s="95">
        <v>7114</v>
      </c>
      <c r="CA672" s="95">
        <v>6913</v>
      </c>
      <c r="CB672" s="95">
        <v>6813</v>
      </c>
      <c r="CC672" s="95">
        <v>6861</v>
      </c>
      <c r="CD672" s="95">
        <v>7115</v>
      </c>
      <c r="CE672" s="72">
        <v>650.75523149000003</v>
      </c>
      <c r="CF672" s="72">
        <v>676.59346364999999</v>
      </c>
      <c r="CG672" s="72">
        <v>712.40329333</v>
      </c>
      <c r="CH672" s="72">
        <v>716.50152150999998</v>
      </c>
      <c r="CI672" s="72">
        <v>731.52548966999996</v>
      </c>
      <c r="CJ672" s="96">
        <v>0.86270531969999997</v>
      </c>
      <c r="CK672" s="96">
        <v>0.86642870719999998</v>
      </c>
      <c r="CL672" s="96">
        <v>0.90186275950000006</v>
      </c>
      <c r="CM672" s="96">
        <v>0.91705318170000005</v>
      </c>
      <c r="CN672" s="96">
        <v>0.93289982319999998</v>
      </c>
      <c r="CO672" s="96">
        <v>0.94181521700000004</v>
      </c>
      <c r="CP672" s="96">
        <v>0.95155604000000005</v>
      </c>
      <c r="CQ672" s="96">
        <v>0.99584056389999998</v>
      </c>
      <c r="CR672" s="96">
        <v>0.95553037159999998</v>
      </c>
      <c r="CS672" s="95">
        <v>6956</v>
      </c>
      <c r="CT672" s="95">
        <v>6860</v>
      </c>
      <c r="CU672" s="95">
        <v>6746</v>
      </c>
      <c r="CV672" s="95">
        <v>6883</v>
      </c>
      <c r="CW672" s="95">
        <v>7161</v>
      </c>
      <c r="CX672" s="96">
        <v>0.91555934299999997</v>
      </c>
      <c r="CY672" s="96">
        <v>0.92898258499999997</v>
      </c>
      <c r="CZ672" s="96">
        <v>0.96988585199999999</v>
      </c>
      <c r="DA672" s="96">
        <v>0.94205399599999995</v>
      </c>
      <c r="DB672" s="96">
        <v>0.95293931899999995</v>
      </c>
      <c r="DC672">
        <v>2013</v>
      </c>
      <c r="DD672" s="6">
        <v>6767.8</v>
      </c>
      <c r="DE672" s="96">
        <v>2.6531621000000002E-3</v>
      </c>
      <c r="DF672" s="72">
        <v>731.89</v>
      </c>
      <c r="DG672" s="96">
        <v>1</v>
      </c>
      <c r="DH672" s="72">
        <v>731.89</v>
      </c>
      <c r="DI672" s="72">
        <v>706.55820955000002</v>
      </c>
      <c r="DJ672" s="96">
        <v>1</v>
      </c>
      <c r="DK672" s="72">
        <v>731.89</v>
      </c>
      <c r="DL672" s="96">
        <v>1</v>
      </c>
      <c r="DM672" s="72">
        <v>731.89</v>
      </c>
      <c r="DN672" s="96">
        <v>1</v>
      </c>
      <c r="DO672" s="96">
        <v>8.5550000000000001E-3</v>
      </c>
      <c r="DP672" s="72">
        <v>6.26</v>
      </c>
      <c r="DQ672" s="72">
        <v>725.63</v>
      </c>
      <c r="DR672" t="s">
        <v>523</v>
      </c>
      <c r="DT672" t="s">
        <v>485</v>
      </c>
    </row>
    <row r="673" spans="1:124" x14ac:dyDescent="0.3">
      <c r="A673" t="s">
        <v>524</v>
      </c>
      <c r="B673">
        <v>14800</v>
      </c>
      <c r="C673" s="95">
        <v>21316</v>
      </c>
      <c r="D673" s="95">
        <v>80410517</v>
      </c>
      <c r="E673" s="95">
        <v>20764</v>
      </c>
      <c r="F673" s="95">
        <v>60502182</v>
      </c>
      <c r="G673" s="95">
        <v>3997</v>
      </c>
      <c r="H673" s="95">
        <v>13219815</v>
      </c>
      <c r="I673" s="95">
        <v>3609</v>
      </c>
      <c r="J673" s="95">
        <v>9938279</v>
      </c>
      <c r="K673" s="95">
        <v>20737</v>
      </c>
      <c r="L673" s="95">
        <v>85887699</v>
      </c>
      <c r="M673" s="95">
        <v>20078</v>
      </c>
      <c r="N673" s="95">
        <v>62525376</v>
      </c>
      <c r="O673" s="95">
        <v>4028</v>
      </c>
      <c r="P673" s="95">
        <v>13982270</v>
      </c>
      <c r="Q673" s="95">
        <v>3642</v>
      </c>
      <c r="R673" s="95">
        <v>10912352</v>
      </c>
      <c r="S673" s="95">
        <v>20451</v>
      </c>
      <c r="T673" s="95">
        <v>86549677</v>
      </c>
      <c r="U673" s="95">
        <v>19663</v>
      </c>
      <c r="V673" s="95">
        <v>64237902</v>
      </c>
      <c r="W673" s="95">
        <v>4004</v>
      </c>
      <c r="X673" s="95">
        <v>15051159</v>
      </c>
      <c r="Y673" s="95">
        <v>3610</v>
      </c>
      <c r="Z673" s="95">
        <v>11783603</v>
      </c>
      <c r="AA673" s="95">
        <v>20456</v>
      </c>
      <c r="AB673" s="95">
        <v>79696482</v>
      </c>
      <c r="AC673" s="95">
        <v>19629</v>
      </c>
      <c r="AD673" s="95">
        <v>66490056</v>
      </c>
      <c r="AE673" s="95">
        <v>4061</v>
      </c>
      <c r="AF673" s="95">
        <v>15157953</v>
      </c>
      <c r="AG673" s="95">
        <v>3685</v>
      </c>
      <c r="AH673" s="95">
        <v>13208381</v>
      </c>
      <c r="AI673" s="95">
        <v>20709</v>
      </c>
      <c r="AJ673" s="95">
        <v>86270607.709999993</v>
      </c>
      <c r="AK673" s="95">
        <v>19837</v>
      </c>
      <c r="AL673" s="95">
        <v>72244547.090000004</v>
      </c>
      <c r="AM673" s="95">
        <v>4255</v>
      </c>
      <c r="AN673" s="95">
        <v>16542651.560000001</v>
      </c>
      <c r="AO673" s="95">
        <v>3892</v>
      </c>
      <c r="AP673" s="95">
        <v>15366940.109999999</v>
      </c>
      <c r="AQ673" s="72">
        <v>308.24</v>
      </c>
      <c r="AR673" s="72">
        <v>240.84</v>
      </c>
      <c r="AS673" s="72">
        <v>549.08000000000004</v>
      </c>
      <c r="AT673" s="95">
        <v>93630332</v>
      </c>
      <c r="AU673" s="95">
        <v>70440461</v>
      </c>
      <c r="AV673" s="95">
        <v>25313</v>
      </c>
      <c r="AW673" s="95">
        <v>24373</v>
      </c>
      <c r="AX673" s="72">
        <v>336.06</v>
      </c>
      <c r="AY673" s="72">
        <v>258</v>
      </c>
      <c r="AZ673" s="72">
        <v>594.05999999999995</v>
      </c>
      <c r="BA673" s="95">
        <v>99869969</v>
      </c>
      <c r="BB673" s="95">
        <v>73437728</v>
      </c>
      <c r="BC673" s="95">
        <v>24765</v>
      </c>
      <c r="BD673" s="95">
        <v>23720</v>
      </c>
      <c r="BE673" s="72">
        <v>346.22</v>
      </c>
      <c r="BF673" s="72">
        <v>272.20999999999998</v>
      </c>
      <c r="BG673" s="72">
        <v>618.42999999999995</v>
      </c>
      <c r="BH673" s="95">
        <v>101600836</v>
      </c>
      <c r="BI673" s="95">
        <v>76021505</v>
      </c>
      <c r="BJ673" s="95">
        <v>24455</v>
      </c>
      <c r="BK673" s="95">
        <v>23273</v>
      </c>
      <c r="BL673" s="72">
        <v>322.41000000000003</v>
      </c>
      <c r="BM673" s="72">
        <v>284.87</v>
      </c>
      <c r="BN673" s="72">
        <v>607.28</v>
      </c>
      <c r="BO673" s="95">
        <v>94854435</v>
      </c>
      <c r="BP673" s="95">
        <v>79698437</v>
      </c>
      <c r="BQ673" s="95">
        <v>24517</v>
      </c>
      <c r="BR673" s="95">
        <v>23314</v>
      </c>
      <c r="BS673" s="72">
        <v>343.21</v>
      </c>
      <c r="BT673" s="72">
        <v>307.68</v>
      </c>
      <c r="BU673" s="72">
        <v>650.89</v>
      </c>
      <c r="BV673" s="95">
        <v>102813259.27</v>
      </c>
      <c r="BW673" s="95">
        <v>87611487.200000003</v>
      </c>
      <c r="BX673" s="95">
        <v>24964</v>
      </c>
      <c r="BY673" s="95">
        <v>23729</v>
      </c>
      <c r="BZ673" s="95">
        <v>24865</v>
      </c>
      <c r="CA673" s="95">
        <v>24260</v>
      </c>
      <c r="CB673" s="95">
        <v>23885</v>
      </c>
      <c r="CC673" s="95">
        <v>23946</v>
      </c>
      <c r="CD673" s="95">
        <v>24360</v>
      </c>
      <c r="CE673" s="72">
        <v>650.75523149000003</v>
      </c>
      <c r="CF673" s="72">
        <v>676.59346364999999</v>
      </c>
      <c r="CG673" s="72">
        <v>712.40329333</v>
      </c>
      <c r="CH673" s="72">
        <v>716.50152150999998</v>
      </c>
      <c r="CI673" s="72">
        <v>731.52548966999996</v>
      </c>
      <c r="CJ673" s="96">
        <v>0.84375810360000003</v>
      </c>
      <c r="CK673" s="96">
        <v>0.87801616760000001</v>
      </c>
      <c r="CL673" s="96">
        <v>0.86808975450000003</v>
      </c>
      <c r="CM673" s="96">
        <v>0.84756275010000004</v>
      </c>
      <c r="CN673" s="96">
        <v>0.88977077240000002</v>
      </c>
      <c r="CO673" s="96">
        <v>0.98521091910000003</v>
      </c>
      <c r="CP673" s="96">
        <v>0.87843069220000003</v>
      </c>
      <c r="CQ673" s="96">
        <v>0.99584056389999998</v>
      </c>
      <c r="CR673" s="96">
        <v>0.88209960369999996</v>
      </c>
      <c r="CS673" s="95">
        <v>23643</v>
      </c>
      <c r="CT673" s="95">
        <v>23233</v>
      </c>
      <c r="CU673" s="95">
        <v>22758</v>
      </c>
      <c r="CV673" s="95">
        <v>22851</v>
      </c>
      <c r="CW673" s="95">
        <v>23214</v>
      </c>
      <c r="CX673" s="96">
        <v>0.98466641099999996</v>
      </c>
      <c r="CY673" s="96">
        <v>0.98146990300000003</v>
      </c>
      <c r="CZ673" s="96">
        <v>1.0001979569999999</v>
      </c>
      <c r="DA673" s="96">
        <v>0.98347752399999999</v>
      </c>
      <c r="DB673" s="96">
        <v>0.97652321500000006</v>
      </c>
      <c r="DC673">
        <v>2013</v>
      </c>
      <c r="DD673" s="6">
        <v>23681.8</v>
      </c>
      <c r="DE673" s="96">
        <v>1.12961772E-2</v>
      </c>
      <c r="DF673" s="72">
        <v>669.79</v>
      </c>
      <c r="DG673" s="96">
        <v>1</v>
      </c>
      <c r="DH673" s="72">
        <v>669.79</v>
      </c>
      <c r="DI673" s="72">
        <v>683.59838139999999</v>
      </c>
      <c r="DJ673" s="96">
        <v>1</v>
      </c>
      <c r="DK673" s="72">
        <v>669.79</v>
      </c>
      <c r="DL673" s="96">
        <v>1</v>
      </c>
      <c r="DM673" s="72">
        <v>669.79</v>
      </c>
      <c r="DN673" s="96">
        <v>1</v>
      </c>
      <c r="DO673" s="96">
        <v>2.1524999999999999E-2</v>
      </c>
      <c r="DP673" s="72">
        <v>14.42</v>
      </c>
      <c r="DQ673" s="72">
        <v>655.37</v>
      </c>
      <c r="DR673" t="s">
        <v>524</v>
      </c>
      <c r="DT673" t="s">
        <v>485</v>
      </c>
    </row>
    <row r="674" spans="1:124" x14ac:dyDescent="0.3">
      <c r="A674" t="s">
        <v>53</v>
      </c>
      <c r="B674">
        <v>14810</v>
      </c>
      <c r="C674" s="95">
        <v>3339</v>
      </c>
      <c r="D674" s="95">
        <v>14467620</v>
      </c>
      <c r="E674" s="95">
        <v>3273</v>
      </c>
      <c r="F674" s="95">
        <v>11418903</v>
      </c>
      <c r="G674" s="95">
        <v>588</v>
      </c>
      <c r="H674" s="95">
        <v>1698729</v>
      </c>
      <c r="I674" s="95">
        <v>544</v>
      </c>
      <c r="J674" s="95">
        <v>1789136</v>
      </c>
      <c r="K674" s="95">
        <v>3328</v>
      </c>
      <c r="L674" s="95">
        <v>14826215</v>
      </c>
      <c r="M674" s="95">
        <v>3244</v>
      </c>
      <c r="N674" s="95">
        <v>12383927</v>
      </c>
      <c r="O674" s="95">
        <v>600</v>
      </c>
      <c r="P674" s="95">
        <v>1819793</v>
      </c>
      <c r="Q674" s="95">
        <v>549</v>
      </c>
      <c r="R674" s="95">
        <v>1842464</v>
      </c>
      <c r="S674" s="95">
        <v>3320</v>
      </c>
      <c r="T674" s="95">
        <v>16477388</v>
      </c>
      <c r="U674" s="95">
        <v>3221</v>
      </c>
      <c r="V674" s="95">
        <v>13002391</v>
      </c>
      <c r="W674" s="95">
        <v>587</v>
      </c>
      <c r="X674" s="95">
        <v>1981069</v>
      </c>
      <c r="Y674" s="95">
        <v>544</v>
      </c>
      <c r="Z674" s="95">
        <v>2136424</v>
      </c>
      <c r="AA674" s="95">
        <v>3312</v>
      </c>
      <c r="AB674" s="95">
        <v>16085416</v>
      </c>
      <c r="AC674" s="95">
        <v>3203</v>
      </c>
      <c r="AD674" s="95">
        <v>14206353</v>
      </c>
      <c r="AE674" s="95">
        <v>601</v>
      </c>
      <c r="AF674" s="95">
        <v>1913480</v>
      </c>
      <c r="AG674" s="95">
        <v>554</v>
      </c>
      <c r="AH674" s="95">
        <v>2246324</v>
      </c>
      <c r="AI674" s="95">
        <v>3296</v>
      </c>
      <c r="AJ674" s="95">
        <v>15489529.220000001</v>
      </c>
      <c r="AK674" s="95">
        <v>3191</v>
      </c>
      <c r="AL674" s="95">
        <v>14247209.58</v>
      </c>
      <c r="AM674" s="95">
        <v>623</v>
      </c>
      <c r="AN674" s="95">
        <v>1754493.17</v>
      </c>
      <c r="AO674" s="95">
        <v>580</v>
      </c>
      <c r="AP674" s="95">
        <v>2529602.42</v>
      </c>
      <c r="AQ674" s="72">
        <v>343.06</v>
      </c>
      <c r="AR674" s="72">
        <v>288.36</v>
      </c>
      <c r="AS674" s="72">
        <v>631.41999999999996</v>
      </c>
      <c r="AT674" s="95">
        <v>16166349</v>
      </c>
      <c r="AU674" s="95">
        <v>13208039</v>
      </c>
      <c r="AV674" s="95">
        <v>3927</v>
      </c>
      <c r="AW674" s="95">
        <v>3817</v>
      </c>
      <c r="AX674" s="72">
        <v>353.15</v>
      </c>
      <c r="AY674" s="72">
        <v>312.56</v>
      </c>
      <c r="AZ674" s="72">
        <v>665.71</v>
      </c>
      <c r="BA674" s="95">
        <v>16646008</v>
      </c>
      <c r="BB674" s="95">
        <v>14226391</v>
      </c>
      <c r="BC674" s="95">
        <v>3928</v>
      </c>
      <c r="BD674" s="95">
        <v>3793</v>
      </c>
      <c r="BE674" s="72">
        <v>393.7</v>
      </c>
      <c r="BF674" s="72">
        <v>335.08</v>
      </c>
      <c r="BG674" s="72">
        <v>728.78</v>
      </c>
      <c r="BH674" s="95">
        <v>18458457</v>
      </c>
      <c r="BI674" s="95">
        <v>15138815</v>
      </c>
      <c r="BJ674" s="95">
        <v>3907</v>
      </c>
      <c r="BK674" s="95">
        <v>3765</v>
      </c>
      <c r="BL674" s="72">
        <v>383.31</v>
      </c>
      <c r="BM674" s="72">
        <v>364.93</v>
      </c>
      <c r="BN674" s="72">
        <v>748.24</v>
      </c>
      <c r="BO674" s="95">
        <v>17998896</v>
      </c>
      <c r="BP674" s="95">
        <v>16452677</v>
      </c>
      <c r="BQ674" s="95">
        <v>3913</v>
      </c>
      <c r="BR674" s="95">
        <v>3757</v>
      </c>
      <c r="BS674" s="72">
        <v>366.68</v>
      </c>
      <c r="BT674" s="72">
        <v>370.74</v>
      </c>
      <c r="BU674" s="72">
        <v>737.42</v>
      </c>
      <c r="BV674" s="95">
        <v>17244022.390000001</v>
      </c>
      <c r="BW674" s="95">
        <v>16776812</v>
      </c>
      <c r="BX674" s="95">
        <v>3919</v>
      </c>
      <c r="BY674" s="95">
        <v>3771</v>
      </c>
      <c r="BZ674" s="95">
        <v>3875</v>
      </c>
      <c r="CA674" s="95">
        <v>3863</v>
      </c>
      <c r="CB674" s="95">
        <v>3839</v>
      </c>
      <c r="CC674" s="95">
        <v>3839</v>
      </c>
      <c r="CD674" s="95">
        <v>3847</v>
      </c>
      <c r="CE674" s="72">
        <v>650.75523149000003</v>
      </c>
      <c r="CF674" s="72">
        <v>676.59346364999999</v>
      </c>
      <c r="CG674" s="72">
        <v>712.40329333</v>
      </c>
      <c r="CH674" s="72">
        <v>716.50152150999998</v>
      </c>
      <c r="CI674" s="72">
        <v>731.52548966999996</v>
      </c>
      <c r="CJ674" s="96">
        <v>0.97028801220000005</v>
      </c>
      <c r="CK674" s="96">
        <v>0.98391432339999996</v>
      </c>
      <c r="CL674" s="96">
        <v>1.0229879716000001</v>
      </c>
      <c r="CM674" s="96">
        <v>1.0442964564999999</v>
      </c>
      <c r="CN674" s="96">
        <v>1.0080578331000001</v>
      </c>
      <c r="CO674" s="96">
        <v>0.95900042409999997</v>
      </c>
      <c r="CP674" s="96">
        <v>1.0489139462999999</v>
      </c>
      <c r="CQ674" s="96">
        <v>0.99584056389999998</v>
      </c>
      <c r="CR674" s="96">
        <v>1.0532949093999999</v>
      </c>
      <c r="CS674" s="95">
        <v>3706</v>
      </c>
      <c r="CT674" s="95">
        <v>3700</v>
      </c>
      <c r="CU674" s="95">
        <v>3697</v>
      </c>
      <c r="CV674" s="95">
        <v>3725</v>
      </c>
      <c r="CW674" s="95">
        <v>3792</v>
      </c>
      <c r="CX674" s="96">
        <v>0.91871786</v>
      </c>
      <c r="CY674" s="96">
        <v>0.92836147099999999</v>
      </c>
      <c r="CZ674" s="96">
        <v>0.97904847699999997</v>
      </c>
      <c r="DA674" s="96">
        <v>0.97140293</v>
      </c>
      <c r="DB674" s="96">
        <v>0.99653584699999997</v>
      </c>
      <c r="DC674">
        <v>2013</v>
      </c>
      <c r="DD674" s="6">
        <v>3780.6</v>
      </c>
      <c r="DE674" s="96">
        <v>6.6892239000000001E-3</v>
      </c>
      <c r="DF674" s="72">
        <v>803.51</v>
      </c>
      <c r="DG674" s="96">
        <v>1</v>
      </c>
      <c r="DH674" s="72">
        <v>803.51</v>
      </c>
      <c r="DI674" s="72">
        <v>706.55820955000002</v>
      </c>
      <c r="DJ674" s="96">
        <v>1</v>
      </c>
      <c r="DK674" s="72">
        <v>803.51</v>
      </c>
      <c r="DL674" s="96">
        <v>1</v>
      </c>
      <c r="DM674" s="72">
        <v>803.51</v>
      </c>
      <c r="DN674" s="96">
        <v>1</v>
      </c>
      <c r="DO674" s="96">
        <v>1.4262E-2</v>
      </c>
      <c r="DP674" s="72">
        <v>11.46</v>
      </c>
      <c r="DQ674" s="72">
        <v>792.05</v>
      </c>
      <c r="DR674" t="s">
        <v>53</v>
      </c>
      <c r="DT674" t="s">
        <v>485</v>
      </c>
    </row>
    <row r="675" spans="1:124" x14ac:dyDescent="0.3">
      <c r="A675" t="s">
        <v>525</v>
      </c>
      <c r="B675">
        <v>14820</v>
      </c>
      <c r="C675" s="95">
        <v>2348</v>
      </c>
      <c r="D675" s="95">
        <v>9697261</v>
      </c>
      <c r="E675" s="95">
        <v>2254</v>
      </c>
      <c r="F675" s="95">
        <v>7682997</v>
      </c>
      <c r="G675" s="95">
        <v>246</v>
      </c>
      <c r="H675" s="95">
        <v>487369</v>
      </c>
      <c r="I675" s="95">
        <v>213</v>
      </c>
      <c r="J675" s="95">
        <v>678506</v>
      </c>
      <c r="K675" s="95">
        <v>2320</v>
      </c>
      <c r="L675" s="95">
        <v>9281484</v>
      </c>
      <c r="M675" s="95">
        <v>2204</v>
      </c>
      <c r="N675" s="95">
        <v>7775666</v>
      </c>
      <c r="O675" s="95">
        <v>265</v>
      </c>
      <c r="P675" s="95">
        <v>652186</v>
      </c>
      <c r="Q675" s="95">
        <v>229</v>
      </c>
      <c r="R675" s="95">
        <v>925299</v>
      </c>
      <c r="S675" s="95">
        <v>2283</v>
      </c>
      <c r="T675" s="95">
        <v>8603758</v>
      </c>
      <c r="U675" s="95">
        <v>2151</v>
      </c>
      <c r="V675" s="95">
        <v>7972421</v>
      </c>
      <c r="W675" s="95">
        <v>281</v>
      </c>
      <c r="X675" s="95">
        <v>782506</v>
      </c>
      <c r="Y675" s="95">
        <v>241</v>
      </c>
      <c r="Z675" s="95">
        <v>932410</v>
      </c>
      <c r="AA675" s="95">
        <v>2259</v>
      </c>
      <c r="AB675" s="95">
        <v>7677497</v>
      </c>
      <c r="AC675" s="95">
        <v>2117</v>
      </c>
      <c r="AD675" s="95">
        <v>8602806</v>
      </c>
      <c r="AE675" s="95">
        <v>290</v>
      </c>
      <c r="AF675" s="95">
        <v>1171283</v>
      </c>
      <c r="AG675" s="95">
        <v>249</v>
      </c>
      <c r="AH675" s="95">
        <v>1141184</v>
      </c>
      <c r="AI675" s="95">
        <v>2287</v>
      </c>
      <c r="AJ675" s="95">
        <v>9151264.9199999999</v>
      </c>
      <c r="AK675" s="95">
        <v>2139</v>
      </c>
      <c r="AL675" s="95">
        <v>9312903.8399999999</v>
      </c>
      <c r="AM675" s="95">
        <v>288</v>
      </c>
      <c r="AN675" s="95">
        <v>1083134</v>
      </c>
      <c r="AO675" s="95">
        <v>252</v>
      </c>
      <c r="AP675" s="95">
        <v>1256900.99</v>
      </c>
      <c r="AQ675" s="72">
        <v>327.19</v>
      </c>
      <c r="AR675" s="72">
        <v>282.45</v>
      </c>
      <c r="AS675" s="72">
        <v>609.64</v>
      </c>
      <c r="AT675" s="95">
        <v>10184630</v>
      </c>
      <c r="AU675" s="95">
        <v>8361503</v>
      </c>
      <c r="AV675" s="95">
        <v>2594</v>
      </c>
      <c r="AW675" s="95">
        <v>2467</v>
      </c>
      <c r="AX675" s="72">
        <v>320.23</v>
      </c>
      <c r="AY675" s="72">
        <v>298.02</v>
      </c>
      <c r="AZ675" s="72">
        <v>618.25</v>
      </c>
      <c r="BA675" s="95">
        <v>9933670</v>
      </c>
      <c r="BB675" s="95">
        <v>8700965</v>
      </c>
      <c r="BC675" s="95">
        <v>2585</v>
      </c>
      <c r="BD675" s="95">
        <v>2433</v>
      </c>
      <c r="BE675" s="72">
        <v>305.07</v>
      </c>
      <c r="BF675" s="72">
        <v>310.23</v>
      </c>
      <c r="BG675" s="72">
        <v>615.29999999999995</v>
      </c>
      <c r="BH675" s="95">
        <v>9386264</v>
      </c>
      <c r="BI675" s="95">
        <v>8904831</v>
      </c>
      <c r="BJ675" s="95">
        <v>2564</v>
      </c>
      <c r="BK675" s="95">
        <v>2392</v>
      </c>
      <c r="BL675" s="72">
        <v>289.29000000000002</v>
      </c>
      <c r="BM675" s="72">
        <v>343.19</v>
      </c>
      <c r="BN675" s="72">
        <v>632.48</v>
      </c>
      <c r="BO675" s="95">
        <v>8848780</v>
      </c>
      <c r="BP675" s="95">
        <v>9743990</v>
      </c>
      <c r="BQ675" s="95">
        <v>2549</v>
      </c>
      <c r="BR675" s="95">
        <v>2366</v>
      </c>
      <c r="BS675" s="72">
        <v>331.21</v>
      </c>
      <c r="BT675" s="72">
        <v>368.39</v>
      </c>
      <c r="BU675" s="72">
        <v>699.6</v>
      </c>
      <c r="BV675" s="95">
        <v>10234398.92</v>
      </c>
      <c r="BW675" s="95">
        <v>10569804.83</v>
      </c>
      <c r="BX675" s="95">
        <v>2575</v>
      </c>
      <c r="BY675" s="95">
        <v>2391</v>
      </c>
      <c r="BZ675" s="95">
        <v>2533</v>
      </c>
      <c r="CA675" s="95">
        <v>2512</v>
      </c>
      <c r="CB675" s="95">
        <v>2481</v>
      </c>
      <c r="CC675" s="95">
        <v>2462</v>
      </c>
      <c r="CD675" s="95">
        <v>2485</v>
      </c>
      <c r="CE675" s="72">
        <v>650.75523149000003</v>
      </c>
      <c r="CF675" s="72">
        <v>676.59346364999999</v>
      </c>
      <c r="CG675" s="72">
        <v>712.40329333</v>
      </c>
      <c r="CH675" s="72">
        <v>716.50152150999998</v>
      </c>
      <c r="CI675" s="72">
        <v>731.52548966999996</v>
      </c>
      <c r="CJ675" s="96">
        <v>0.9368192071</v>
      </c>
      <c r="CK675" s="96">
        <v>0.91376880390000004</v>
      </c>
      <c r="CL675" s="96">
        <v>0.86369617570000001</v>
      </c>
      <c r="CM675" s="96">
        <v>0.88273364539999999</v>
      </c>
      <c r="CN675" s="96">
        <v>0.95635765240000004</v>
      </c>
      <c r="CO675" s="96">
        <v>0.96917205419999997</v>
      </c>
      <c r="CP675" s="96">
        <v>0.93964234010000003</v>
      </c>
      <c r="CQ675" s="96">
        <v>0.99584056389999998</v>
      </c>
      <c r="CR675" s="96">
        <v>0.9435669122</v>
      </c>
      <c r="CS675" s="95">
        <v>2182</v>
      </c>
      <c r="CT675" s="95">
        <v>2169</v>
      </c>
      <c r="CU675" s="95">
        <v>2147</v>
      </c>
      <c r="CV675" s="95">
        <v>2157</v>
      </c>
      <c r="CW675" s="95">
        <v>2177</v>
      </c>
      <c r="CX675" s="96">
        <v>0.94796527100000005</v>
      </c>
      <c r="CY675" s="96">
        <v>0.95550361900000003</v>
      </c>
      <c r="CZ675" s="96">
        <v>0.97866014499999998</v>
      </c>
      <c r="DA675" s="96">
        <v>0.96748523900000005</v>
      </c>
      <c r="DB675" s="96">
        <v>0.99635972799999994</v>
      </c>
      <c r="DC675">
        <v>2013</v>
      </c>
      <c r="DD675" s="6">
        <v>2409.8000000000002</v>
      </c>
      <c r="DE675" s="96">
        <v>4.3956053E-3</v>
      </c>
      <c r="DF675" s="72">
        <v>721.46</v>
      </c>
      <c r="DG675" s="96">
        <v>1</v>
      </c>
      <c r="DH675" s="72">
        <v>721.46</v>
      </c>
      <c r="DI675" s="72">
        <v>682.13851051999995</v>
      </c>
      <c r="DJ675" s="96">
        <v>1</v>
      </c>
      <c r="DK675" s="72">
        <v>721.46</v>
      </c>
      <c r="DL675" s="96">
        <v>1</v>
      </c>
      <c r="DM675" s="72">
        <v>721.46</v>
      </c>
      <c r="DN675" s="96">
        <v>1</v>
      </c>
      <c r="DO675" s="96">
        <v>1.2966999999999999E-2</v>
      </c>
      <c r="DP675" s="72">
        <v>9.36</v>
      </c>
      <c r="DQ675" s="72">
        <v>712.1</v>
      </c>
      <c r="DR675" t="s">
        <v>525</v>
      </c>
      <c r="DT675" t="s">
        <v>485</v>
      </c>
    </row>
    <row r="676" spans="1:124" x14ac:dyDescent="0.3">
      <c r="A676" t="s">
        <v>55</v>
      </c>
      <c r="B676">
        <v>14830</v>
      </c>
      <c r="C676" s="95">
        <v>3037</v>
      </c>
      <c r="D676" s="95">
        <v>10046740</v>
      </c>
      <c r="E676" s="95">
        <v>2966</v>
      </c>
      <c r="F676" s="95">
        <v>9629820</v>
      </c>
      <c r="G676" s="95">
        <v>426</v>
      </c>
      <c r="H676" s="95">
        <v>1125309</v>
      </c>
      <c r="I676" s="95">
        <v>389</v>
      </c>
      <c r="J676" s="95">
        <v>1354284</v>
      </c>
      <c r="K676" s="95">
        <v>2904</v>
      </c>
      <c r="L676" s="95">
        <v>10166812</v>
      </c>
      <c r="M676" s="95">
        <v>2815</v>
      </c>
      <c r="N676" s="95">
        <v>9820670</v>
      </c>
      <c r="O676" s="95">
        <v>427</v>
      </c>
      <c r="P676" s="95">
        <v>1081108</v>
      </c>
      <c r="Q676" s="95">
        <v>388</v>
      </c>
      <c r="R676" s="95">
        <v>1237856</v>
      </c>
      <c r="S676" s="95">
        <v>2866</v>
      </c>
      <c r="T676" s="95">
        <v>11678908</v>
      </c>
      <c r="U676" s="95">
        <v>2770</v>
      </c>
      <c r="V676" s="95">
        <v>9794278</v>
      </c>
      <c r="W676" s="95">
        <v>430</v>
      </c>
      <c r="X676" s="95">
        <v>1157394</v>
      </c>
      <c r="Y676" s="95">
        <v>386</v>
      </c>
      <c r="Z676" s="95">
        <v>1386237</v>
      </c>
      <c r="AA676" s="95">
        <v>2918</v>
      </c>
      <c r="AB676" s="95">
        <v>11862458</v>
      </c>
      <c r="AC676" s="95">
        <v>2825</v>
      </c>
      <c r="AD676" s="95">
        <v>11384213</v>
      </c>
      <c r="AE676" s="95">
        <v>424</v>
      </c>
      <c r="AF676" s="95">
        <v>1264606</v>
      </c>
      <c r="AG676" s="95">
        <v>381</v>
      </c>
      <c r="AH676" s="95">
        <v>1528367</v>
      </c>
      <c r="AI676" s="95">
        <v>2905</v>
      </c>
      <c r="AJ676" s="95">
        <v>12406707.220000001</v>
      </c>
      <c r="AK676" s="95">
        <v>2806</v>
      </c>
      <c r="AL676" s="95">
        <v>11607165.84</v>
      </c>
      <c r="AM676" s="95">
        <v>445</v>
      </c>
      <c r="AN676" s="95">
        <v>1622959</v>
      </c>
      <c r="AO676" s="95">
        <v>406</v>
      </c>
      <c r="AP676" s="95">
        <v>1894904.1</v>
      </c>
      <c r="AQ676" s="72">
        <v>268.83999999999997</v>
      </c>
      <c r="AR676" s="72">
        <v>272.83</v>
      </c>
      <c r="AS676" s="72">
        <v>541.66999999999996</v>
      </c>
      <c r="AT676" s="95">
        <v>11172049</v>
      </c>
      <c r="AU676" s="95">
        <v>10984104</v>
      </c>
      <c r="AV676" s="95">
        <v>3463</v>
      </c>
      <c r="AW676" s="95">
        <v>3355</v>
      </c>
      <c r="AX676" s="72">
        <v>281.39</v>
      </c>
      <c r="AY676" s="72">
        <v>287.70999999999998</v>
      </c>
      <c r="AZ676" s="72">
        <v>569.1</v>
      </c>
      <c r="BA676" s="95">
        <v>11247920</v>
      </c>
      <c r="BB676" s="95">
        <v>11058526</v>
      </c>
      <c r="BC676" s="95">
        <v>3331</v>
      </c>
      <c r="BD676" s="95">
        <v>3203</v>
      </c>
      <c r="BE676" s="72">
        <v>324.54000000000002</v>
      </c>
      <c r="BF676" s="72">
        <v>295.22000000000003</v>
      </c>
      <c r="BG676" s="72">
        <v>619.76</v>
      </c>
      <c r="BH676" s="95">
        <v>12836302</v>
      </c>
      <c r="BI676" s="95">
        <v>11180515</v>
      </c>
      <c r="BJ676" s="95">
        <v>3296</v>
      </c>
      <c r="BK676" s="95">
        <v>3156</v>
      </c>
      <c r="BL676" s="72">
        <v>327.33</v>
      </c>
      <c r="BM676" s="72">
        <v>335.64</v>
      </c>
      <c r="BN676" s="72">
        <v>662.97</v>
      </c>
      <c r="BO676" s="95">
        <v>13127064</v>
      </c>
      <c r="BP676" s="95">
        <v>12912580</v>
      </c>
      <c r="BQ676" s="95">
        <v>3342</v>
      </c>
      <c r="BR676" s="95">
        <v>3206</v>
      </c>
      <c r="BS676" s="72">
        <v>349</v>
      </c>
      <c r="BT676" s="72">
        <v>350.3</v>
      </c>
      <c r="BU676" s="72">
        <v>699.3</v>
      </c>
      <c r="BV676" s="95">
        <v>14029666.220000001</v>
      </c>
      <c r="BW676" s="95">
        <v>13502069.939999999</v>
      </c>
      <c r="BX676" s="95">
        <v>3350</v>
      </c>
      <c r="BY676" s="95">
        <v>3212</v>
      </c>
      <c r="BZ676" s="95">
        <v>3412</v>
      </c>
      <c r="CA676" s="95">
        <v>3269</v>
      </c>
      <c r="CB676" s="95">
        <v>3229</v>
      </c>
      <c r="CC676" s="95">
        <v>3277</v>
      </c>
      <c r="CD676" s="95">
        <v>3282</v>
      </c>
      <c r="CE676" s="72">
        <v>650.75523149000003</v>
      </c>
      <c r="CF676" s="72">
        <v>676.59346364999999</v>
      </c>
      <c r="CG676" s="72">
        <v>712.40329333</v>
      </c>
      <c r="CH676" s="72">
        <v>716.50152150999998</v>
      </c>
      <c r="CI676" s="72">
        <v>731.52548966999996</v>
      </c>
      <c r="CJ676" s="96">
        <v>0.83237133379999995</v>
      </c>
      <c r="CK676" s="96">
        <v>0.84112547719999997</v>
      </c>
      <c r="CL676" s="96">
        <v>0.86995667450000003</v>
      </c>
      <c r="CM676" s="96">
        <v>0.92528763739999997</v>
      </c>
      <c r="CN676" s="96">
        <v>0.95594755050000002</v>
      </c>
      <c r="CO676" s="96">
        <v>0.96512365440000003</v>
      </c>
      <c r="CP676" s="96">
        <v>0.91691642900000003</v>
      </c>
      <c r="CQ676" s="96">
        <v>0.99584056389999998</v>
      </c>
      <c r="CR676" s="96">
        <v>0.92074608250000001</v>
      </c>
      <c r="CS676" s="95">
        <v>3232</v>
      </c>
      <c r="CT676" s="95">
        <v>3095</v>
      </c>
      <c r="CU676" s="95">
        <v>3090</v>
      </c>
      <c r="CV676" s="95">
        <v>3170</v>
      </c>
      <c r="CW676" s="95">
        <v>3133</v>
      </c>
      <c r="CX676" s="96">
        <v>0.96431102800000001</v>
      </c>
      <c r="CY676" s="96">
        <v>0.95243834500000002</v>
      </c>
      <c r="CZ676" s="96">
        <v>0.99933595200000003</v>
      </c>
      <c r="DA676" s="96">
        <v>0.98150075999999997</v>
      </c>
      <c r="DB676" s="96">
        <v>0.92818015499999995</v>
      </c>
      <c r="DC676">
        <v>2013</v>
      </c>
      <c r="DD676" s="6">
        <v>3226.4</v>
      </c>
      <c r="DE676" s="96">
        <v>5.2224825999999998E-3</v>
      </c>
      <c r="DF676" s="72">
        <v>703.43</v>
      </c>
      <c r="DG676" s="96">
        <v>1</v>
      </c>
      <c r="DH676" s="72">
        <v>703.43</v>
      </c>
      <c r="DI676" s="72">
        <v>706.55820955000002</v>
      </c>
      <c r="DJ676" s="96">
        <v>1</v>
      </c>
      <c r="DK676" s="72">
        <v>703.43</v>
      </c>
      <c r="DL676" s="96">
        <v>1</v>
      </c>
      <c r="DM676" s="72">
        <v>703.43</v>
      </c>
      <c r="DN676" s="96">
        <v>1</v>
      </c>
      <c r="DO676" s="96">
        <v>1.5089999999999999E-2</v>
      </c>
      <c r="DP676" s="72">
        <v>10.61</v>
      </c>
      <c r="DQ676" s="72">
        <v>692.82</v>
      </c>
      <c r="DR676" t="s">
        <v>55</v>
      </c>
      <c r="DT676" t="s">
        <v>485</v>
      </c>
    </row>
    <row r="677" spans="1:124" x14ac:dyDescent="0.3">
      <c r="A677" t="s">
        <v>144</v>
      </c>
      <c r="B677">
        <v>14831</v>
      </c>
      <c r="C677" s="95">
        <v>689</v>
      </c>
      <c r="D677" s="95">
        <v>2949786</v>
      </c>
      <c r="E677" s="95">
        <v>674</v>
      </c>
      <c r="F677" s="95">
        <v>2080798</v>
      </c>
      <c r="G677" s="95">
        <v>137</v>
      </c>
      <c r="H677" s="95">
        <v>525847</v>
      </c>
      <c r="I677" s="95">
        <v>125</v>
      </c>
      <c r="J677" s="95">
        <v>429713</v>
      </c>
      <c r="K677" s="95">
        <v>691</v>
      </c>
      <c r="L677" s="95">
        <v>3250868</v>
      </c>
      <c r="M677" s="95">
        <v>672</v>
      </c>
      <c r="N677" s="95">
        <v>2264470</v>
      </c>
      <c r="O677" s="95">
        <v>145</v>
      </c>
      <c r="P677" s="95">
        <v>394598</v>
      </c>
      <c r="Q677" s="95">
        <v>128</v>
      </c>
      <c r="R677" s="95">
        <v>400563</v>
      </c>
      <c r="S677" s="95">
        <v>681</v>
      </c>
      <c r="T677" s="95">
        <v>2656017</v>
      </c>
      <c r="U677" s="95">
        <v>666</v>
      </c>
      <c r="V677" s="95">
        <v>2220722</v>
      </c>
      <c r="W677" s="95">
        <v>157</v>
      </c>
      <c r="X677" s="95">
        <v>255772</v>
      </c>
      <c r="Y677" s="95">
        <v>140</v>
      </c>
      <c r="Z677" s="95">
        <v>451999</v>
      </c>
      <c r="AA677" s="95">
        <v>697</v>
      </c>
      <c r="AB677" s="95">
        <v>2847010</v>
      </c>
      <c r="AC677" s="95">
        <v>679</v>
      </c>
      <c r="AD677" s="95">
        <v>2373830</v>
      </c>
      <c r="AE677" s="95">
        <v>153</v>
      </c>
      <c r="AF677" s="95">
        <v>318673</v>
      </c>
      <c r="AG677" s="95">
        <v>142</v>
      </c>
      <c r="AH677" s="95">
        <v>443626</v>
      </c>
      <c r="AI677" s="95">
        <v>705</v>
      </c>
      <c r="AJ677" s="95">
        <v>3207535.99</v>
      </c>
      <c r="AK677" s="95">
        <v>683</v>
      </c>
      <c r="AL677" s="95">
        <v>2580990.9500000002</v>
      </c>
      <c r="AM677" s="95">
        <v>146</v>
      </c>
      <c r="AN677" s="95">
        <v>523790</v>
      </c>
      <c r="AO677" s="95">
        <v>133</v>
      </c>
      <c r="AP677" s="95">
        <v>503087</v>
      </c>
      <c r="AQ677" s="72">
        <v>350.65</v>
      </c>
      <c r="AR677" s="72">
        <v>261.83999999999997</v>
      </c>
      <c r="AS677" s="72">
        <v>612.49</v>
      </c>
      <c r="AT677" s="95">
        <v>3475633</v>
      </c>
      <c r="AU677" s="95">
        <v>2510511</v>
      </c>
      <c r="AV677" s="95">
        <v>826</v>
      </c>
      <c r="AW677" s="95">
        <v>799</v>
      </c>
      <c r="AX677" s="72">
        <v>363.38</v>
      </c>
      <c r="AY677" s="72">
        <v>277.61</v>
      </c>
      <c r="AZ677" s="72">
        <v>640.99</v>
      </c>
      <c r="BA677" s="95">
        <v>3645466</v>
      </c>
      <c r="BB677" s="95">
        <v>2665033</v>
      </c>
      <c r="BC677" s="95">
        <v>836</v>
      </c>
      <c r="BD677" s="95">
        <v>800</v>
      </c>
      <c r="BE677" s="72">
        <v>289.56</v>
      </c>
      <c r="BF677" s="72">
        <v>276.33999999999997</v>
      </c>
      <c r="BG677" s="72">
        <v>565.9</v>
      </c>
      <c r="BH677" s="95">
        <v>2911789</v>
      </c>
      <c r="BI677" s="95">
        <v>2672721</v>
      </c>
      <c r="BJ677" s="95">
        <v>838</v>
      </c>
      <c r="BK677" s="95">
        <v>806</v>
      </c>
      <c r="BL677" s="72">
        <v>310.36</v>
      </c>
      <c r="BM677" s="72">
        <v>285.98</v>
      </c>
      <c r="BN677" s="72">
        <v>596.34</v>
      </c>
      <c r="BO677" s="95">
        <v>3165683</v>
      </c>
      <c r="BP677" s="95">
        <v>2817456</v>
      </c>
      <c r="BQ677" s="95">
        <v>850</v>
      </c>
      <c r="BR677" s="95">
        <v>821</v>
      </c>
      <c r="BS677" s="72">
        <v>365.39</v>
      </c>
      <c r="BT677" s="72">
        <v>314.95999999999998</v>
      </c>
      <c r="BU677" s="72">
        <v>680.35</v>
      </c>
      <c r="BV677" s="95">
        <v>3731325.99</v>
      </c>
      <c r="BW677" s="95">
        <v>3084077.95</v>
      </c>
      <c r="BX677" s="95">
        <v>851</v>
      </c>
      <c r="BY677" s="95">
        <v>816</v>
      </c>
      <c r="BZ677" s="95">
        <v>813</v>
      </c>
      <c r="CA677" s="95">
        <v>819</v>
      </c>
      <c r="CB677" s="95">
        <v>823</v>
      </c>
      <c r="CC677" s="95">
        <v>836</v>
      </c>
      <c r="CD677" s="95">
        <v>834</v>
      </c>
      <c r="CE677" s="72">
        <v>650.75523149000003</v>
      </c>
      <c r="CF677" s="72">
        <v>676.59346364999999</v>
      </c>
      <c r="CG677" s="72">
        <v>712.40329333</v>
      </c>
      <c r="CH677" s="72">
        <v>716.50152150999998</v>
      </c>
      <c r="CI677" s="72">
        <v>731.52548966999996</v>
      </c>
      <c r="CJ677" s="96">
        <v>0.94119873399999998</v>
      </c>
      <c r="CK677" s="96">
        <v>0.94737835120000002</v>
      </c>
      <c r="CL677" s="96">
        <v>0.79435343059999997</v>
      </c>
      <c r="CM677" s="96">
        <v>0.83229411539999998</v>
      </c>
      <c r="CN677" s="96">
        <v>0.93004277989999995</v>
      </c>
      <c r="CO677" s="96">
        <v>0.96081155699999998</v>
      </c>
      <c r="CP677" s="96">
        <v>0.92531514189999997</v>
      </c>
      <c r="CQ677" s="96">
        <v>0.99584056389999998</v>
      </c>
      <c r="CR677" s="96">
        <v>0.92917987410000003</v>
      </c>
      <c r="CS677" s="95">
        <v>900</v>
      </c>
      <c r="CT677" s="95">
        <v>904</v>
      </c>
      <c r="CU677" s="95">
        <v>910</v>
      </c>
      <c r="CV677" s="95">
        <v>934</v>
      </c>
      <c r="CW677" s="95">
        <v>895</v>
      </c>
      <c r="CX677" s="96">
        <v>0.93242644500000005</v>
      </c>
      <c r="CY677" s="96">
        <v>0.93143622999999998</v>
      </c>
      <c r="CZ677" s="96">
        <v>0.95912119200000001</v>
      </c>
      <c r="DA677" s="96">
        <v>0.98499187799999999</v>
      </c>
      <c r="DB677" s="96">
        <v>0.99551067299999996</v>
      </c>
      <c r="DC677">
        <v>2013</v>
      </c>
      <c r="DD677" s="6">
        <v>808.4</v>
      </c>
      <c r="DE677" s="96">
        <v>1.3926148E-3</v>
      </c>
      <c r="DF677" s="72">
        <v>712.61</v>
      </c>
      <c r="DG677" s="96">
        <v>1</v>
      </c>
      <c r="DH677" s="72">
        <v>712.61</v>
      </c>
      <c r="DI677" s="72">
        <v>706.55820955000002</v>
      </c>
      <c r="DJ677" s="96">
        <v>0.89911067170000003</v>
      </c>
      <c r="DK677" s="72">
        <v>711.99943893</v>
      </c>
      <c r="DL677" s="96">
        <v>0.99899492869999995</v>
      </c>
      <c r="DM677" s="72">
        <v>711.28382875</v>
      </c>
      <c r="DN677" s="96">
        <v>1</v>
      </c>
      <c r="DO677" s="96">
        <v>4.0860000000000002E-3</v>
      </c>
      <c r="DP677" s="72">
        <v>2.91</v>
      </c>
      <c r="DQ677" s="72">
        <v>708.37</v>
      </c>
      <c r="DR677" t="s">
        <v>144</v>
      </c>
      <c r="DT677" t="s">
        <v>485</v>
      </c>
    </row>
    <row r="678" spans="1:124" x14ac:dyDescent="0.3">
      <c r="A678" t="s">
        <v>146</v>
      </c>
      <c r="B678">
        <v>14850</v>
      </c>
      <c r="C678" s="95">
        <v>957</v>
      </c>
      <c r="D678" s="95">
        <v>3356916</v>
      </c>
      <c r="E678" s="95">
        <v>916</v>
      </c>
      <c r="F678" s="95">
        <v>2749785</v>
      </c>
      <c r="G678" s="95">
        <v>202</v>
      </c>
      <c r="H678" s="95">
        <v>616046</v>
      </c>
      <c r="I678" s="95">
        <v>186</v>
      </c>
      <c r="J678" s="95">
        <v>2240247</v>
      </c>
      <c r="K678" s="95">
        <v>930</v>
      </c>
      <c r="L678" s="95">
        <v>3473741</v>
      </c>
      <c r="M678" s="95">
        <v>888</v>
      </c>
      <c r="N678" s="95">
        <v>2833322</v>
      </c>
      <c r="O678" s="95">
        <v>197</v>
      </c>
      <c r="P678" s="95">
        <v>1079634</v>
      </c>
      <c r="Q678" s="95">
        <v>182</v>
      </c>
      <c r="R678" s="95">
        <v>2149937</v>
      </c>
      <c r="S678" s="95">
        <v>898</v>
      </c>
      <c r="T678" s="95">
        <v>3478180</v>
      </c>
      <c r="U678" s="95">
        <v>862</v>
      </c>
      <c r="V678" s="95">
        <v>2599681</v>
      </c>
      <c r="W678" s="95">
        <v>197</v>
      </c>
      <c r="X678" s="95">
        <v>490473</v>
      </c>
      <c r="Y678" s="95">
        <v>184</v>
      </c>
      <c r="Z678" s="95">
        <v>1720461</v>
      </c>
      <c r="AA678" s="95">
        <v>904</v>
      </c>
      <c r="AB678" s="95">
        <v>3471101</v>
      </c>
      <c r="AC678" s="95">
        <v>863</v>
      </c>
      <c r="AD678" s="95">
        <v>2849364</v>
      </c>
      <c r="AE678" s="95">
        <v>205</v>
      </c>
      <c r="AF678" s="95">
        <v>410945</v>
      </c>
      <c r="AG678" s="95">
        <v>193</v>
      </c>
      <c r="AH678" s="95">
        <v>2440007</v>
      </c>
      <c r="AI678" s="95">
        <v>902</v>
      </c>
      <c r="AJ678" s="95">
        <v>4013279</v>
      </c>
      <c r="AK678" s="95">
        <v>863</v>
      </c>
      <c r="AL678" s="95">
        <v>3309780</v>
      </c>
      <c r="AM678" s="95">
        <v>213</v>
      </c>
      <c r="AN678" s="95">
        <v>454768</v>
      </c>
      <c r="AO678" s="95">
        <v>204</v>
      </c>
      <c r="AP678" s="95">
        <v>2775679</v>
      </c>
      <c r="AQ678" s="72">
        <v>285.66000000000003</v>
      </c>
      <c r="AR678" s="72">
        <v>377.35</v>
      </c>
      <c r="AS678" s="72">
        <v>663.01</v>
      </c>
      <c r="AT678" s="95">
        <v>3972962</v>
      </c>
      <c r="AU678" s="95">
        <v>4990032</v>
      </c>
      <c r="AV678" s="95">
        <v>1159</v>
      </c>
      <c r="AW678" s="95">
        <v>1102</v>
      </c>
      <c r="AX678" s="72">
        <v>336.69</v>
      </c>
      <c r="AY678" s="72">
        <v>388.1</v>
      </c>
      <c r="AZ678" s="72">
        <v>724.79</v>
      </c>
      <c r="BA678" s="95">
        <v>4553375</v>
      </c>
      <c r="BB678" s="95">
        <v>4983259</v>
      </c>
      <c r="BC678" s="95">
        <v>1127</v>
      </c>
      <c r="BD678" s="95">
        <v>1070</v>
      </c>
      <c r="BE678" s="72">
        <v>302.02999999999997</v>
      </c>
      <c r="BF678" s="72">
        <v>344.18</v>
      </c>
      <c r="BG678" s="72">
        <v>646.21</v>
      </c>
      <c r="BH678" s="95">
        <v>3968653</v>
      </c>
      <c r="BI678" s="95">
        <v>4320142</v>
      </c>
      <c r="BJ678" s="95">
        <v>1095</v>
      </c>
      <c r="BK678" s="95">
        <v>1046</v>
      </c>
      <c r="BL678" s="72">
        <v>291.70999999999998</v>
      </c>
      <c r="BM678" s="72">
        <v>417.41</v>
      </c>
      <c r="BN678" s="72">
        <v>709.12</v>
      </c>
      <c r="BO678" s="95">
        <v>3882046</v>
      </c>
      <c r="BP678" s="95">
        <v>5289371</v>
      </c>
      <c r="BQ678" s="95">
        <v>1109</v>
      </c>
      <c r="BR678" s="95">
        <v>1056</v>
      </c>
      <c r="BS678" s="72">
        <v>333.93</v>
      </c>
      <c r="BT678" s="72">
        <v>475.28</v>
      </c>
      <c r="BU678" s="72">
        <v>809.21</v>
      </c>
      <c r="BV678" s="95">
        <v>4468047</v>
      </c>
      <c r="BW678" s="95">
        <v>6085459</v>
      </c>
      <c r="BX678" s="95">
        <v>1115</v>
      </c>
      <c r="BY678" s="95">
        <v>1067</v>
      </c>
      <c r="BZ678" s="95">
        <v>1132</v>
      </c>
      <c r="CA678" s="95">
        <v>1099</v>
      </c>
      <c r="CB678" s="95">
        <v>1071</v>
      </c>
      <c r="CC678" s="95">
        <v>1084</v>
      </c>
      <c r="CD678" s="95">
        <v>1092</v>
      </c>
      <c r="CE678" s="72">
        <v>650.75523149000003</v>
      </c>
      <c r="CF678" s="72">
        <v>676.59346364999999</v>
      </c>
      <c r="CG678" s="72">
        <v>712.40329333</v>
      </c>
      <c r="CH678" s="72">
        <v>716.50152150999998</v>
      </c>
      <c r="CI678" s="72">
        <v>731.52548966999996</v>
      </c>
      <c r="CJ678" s="96">
        <v>1.0188316097000001</v>
      </c>
      <c r="CK678" s="96">
        <v>1.0712341146</v>
      </c>
      <c r="CL678" s="96">
        <v>0.90708452090000002</v>
      </c>
      <c r="CM678" s="96">
        <v>0.9896978286</v>
      </c>
      <c r="CN678" s="96">
        <v>1.10619522</v>
      </c>
      <c r="CO678" s="96">
        <v>0.98994225390000001</v>
      </c>
      <c r="CP678" s="96">
        <v>1.0289576536</v>
      </c>
      <c r="CQ678" s="96">
        <v>0.99584056389999998</v>
      </c>
      <c r="CR678" s="96">
        <v>1.0332552659000001</v>
      </c>
      <c r="CS678" s="95">
        <v>1185</v>
      </c>
      <c r="CT678" s="95">
        <v>1187</v>
      </c>
      <c r="CU678" s="95">
        <v>1162</v>
      </c>
      <c r="CV678" s="95">
        <v>1123</v>
      </c>
      <c r="CW678" s="95">
        <v>1122</v>
      </c>
      <c r="CX678" s="96">
        <v>0.98521842699999995</v>
      </c>
      <c r="CY678" s="96">
        <v>0.99361685399999999</v>
      </c>
      <c r="CZ678" s="96">
        <v>1.0216140899999999</v>
      </c>
      <c r="DA678" s="96">
        <v>0.97242951300000002</v>
      </c>
      <c r="DB678" s="96">
        <v>0.97577123700000001</v>
      </c>
      <c r="DC678">
        <v>2013</v>
      </c>
      <c r="DD678" s="6">
        <v>1068.2</v>
      </c>
      <c r="DE678" s="96">
        <v>1.7457569000000001E-3</v>
      </c>
      <c r="DF678" s="72">
        <v>792.14</v>
      </c>
      <c r="DG678" s="96">
        <v>1</v>
      </c>
      <c r="DH678" s="72">
        <v>792.14</v>
      </c>
      <c r="DI678" s="72">
        <v>706.55820955000002</v>
      </c>
      <c r="DJ678" s="96">
        <v>1</v>
      </c>
      <c r="DK678" s="72">
        <v>792.14</v>
      </c>
      <c r="DL678" s="96">
        <v>1</v>
      </c>
      <c r="DM678" s="72">
        <v>792.14</v>
      </c>
      <c r="DN678" s="96">
        <v>1</v>
      </c>
      <c r="DO678" s="96">
        <v>4.0679999999999996E-3</v>
      </c>
      <c r="DP678" s="72">
        <v>3.22</v>
      </c>
      <c r="DQ678" s="72">
        <v>788.92</v>
      </c>
      <c r="DR678" t="s">
        <v>146</v>
      </c>
      <c r="DT678" t="s">
        <v>485</v>
      </c>
    </row>
    <row r="679" spans="1:124" x14ac:dyDescent="0.3">
      <c r="A679" t="s">
        <v>327</v>
      </c>
      <c r="B679">
        <v>14860</v>
      </c>
      <c r="C679" s="95">
        <v>977</v>
      </c>
      <c r="D679" s="95">
        <v>3722472</v>
      </c>
      <c r="E679" s="95">
        <v>961</v>
      </c>
      <c r="F679" s="95">
        <v>2831658</v>
      </c>
      <c r="G679" s="95">
        <v>104</v>
      </c>
      <c r="H679" s="95">
        <v>265801</v>
      </c>
      <c r="I679" s="95">
        <v>84</v>
      </c>
      <c r="J679" s="95">
        <v>173916</v>
      </c>
      <c r="K679" s="95">
        <v>941</v>
      </c>
      <c r="L679" s="95">
        <v>4559273</v>
      </c>
      <c r="M679" s="95">
        <v>918</v>
      </c>
      <c r="N679" s="95">
        <v>3195670</v>
      </c>
      <c r="O679" s="95">
        <v>104</v>
      </c>
      <c r="P679" s="95">
        <v>268952</v>
      </c>
      <c r="Q679" s="95">
        <v>85</v>
      </c>
      <c r="R679" s="95">
        <v>201101</v>
      </c>
      <c r="S679" s="95">
        <v>943</v>
      </c>
      <c r="T679" s="95">
        <v>4048926</v>
      </c>
      <c r="U679" s="95">
        <v>916</v>
      </c>
      <c r="V679" s="95">
        <v>3220182</v>
      </c>
      <c r="W679" s="95">
        <v>101</v>
      </c>
      <c r="X679" s="95">
        <v>358729</v>
      </c>
      <c r="Y679" s="95">
        <v>84</v>
      </c>
      <c r="Z679" s="95">
        <v>251102</v>
      </c>
      <c r="AA679" s="95">
        <v>958</v>
      </c>
      <c r="AB679" s="95">
        <v>4023255</v>
      </c>
      <c r="AC679" s="95">
        <v>926</v>
      </c>
      <c r="AD679" s="95">
        <v>3602985</v>
      </c>
      <c r="AE679" s="95">
        <v>97</v>
      </c>
      <c r="AF679" s="95">
        <v>162085</v>
      </c>
      <c r="AG679" s="95">
        <v>81</v>
      </c>
      <c r="AH679" s="95">
        <v>210530</v>
      </c>
      <c r="AI679" s="95">
        <v>966</v>
      </c>
      <c r="AJ679" s="95">
        <v>4307123</v>
      </c>
      <c r="AK679" s="95">
        <v>931</v>
      </c>
      <c r="AL679" s="95">
        <v>3816605</v>
      </c>
      <c r="AM679" s="95">
        <v>107</v>
      </c>
      <c r="AN679" s="95">
        <v>198765</v>
      </c>
      <c r="AO679" s="95">
        <v>93</v>
      </c>
      <c r="AP679" s="95">
        <v>268713</v>
      </c>
      <c r="AQ679" s="72">
        <v>307.45</v>
      </c>
      <c r="AR679" s="72">
        <v>239.68</v>
      </c>
      <c r="AS679" s="72">
        <v>547.13</v>
      </c>
      <c r="AT679" s="95">
        <v>3988273</v>
      </c>
      <c r="AU679" s="95">
        <v>3005574</v>
      </c>
      <c r="AV679" s="95">
        <v>1081</v>
      </c>
      <c r="AW679" s="95">
        <v>1045</v>
      </c>
      <c r="AX679" s="72">
        <v>385.03</v>
      </c>
      <c r="AY679" s="72">
        <v>282.22000000000003</v>
      </c>
      <c r="AZ679" s="72">
        <v>667.25</v>
      </c>
      <c r="BA679" s="95">
        <v>4828225</v>
      </c>
      <c r="BB679" s="95">
        <v>3396771</v>
      </c>
      <c r="BC679" s="95">
        <v>1045</v>
      </c>
      <c r="BD679" s="95">
        <v>1003</v>
      </c>
      <c r="BE679" s="72">
        <v>351.82</v>
      </c>
      <c r="BF679" s="72">
        <v>289.27</v>
      </c>
      <c r="BG679" s="72">
        <v>641.09</v>
      </c>
      <c r="BH679" s="95">
        <v>4407655</v>
      </c>
      <c r="BI679" s="95">
        <v>3471284</v>
      </c>
      <c r="BJ679" s="95">
        <v>1044</v>
      </c>
      <c r="BK679" s="95">
        <v>1000</v>
      </c>
      <c r="BL679" s="72">
        <v>330.6</v>
      </c>
      <c r="BM679" s="72">
        <v>315.58</v>
      </c>
      <c r="BN679" s="72">
        <v>646.17999999999995</v>
      </c>
      <c r="BO679" s="95">
        <v>4185340</v>
      </c>
      <c r="BP679" s="95">
        <v>3813515</v>
      </c>
      <c r="BQ679" s="95">
        <v>1055</v>
      </c>
      <c r="BR679" s="95">
        <v>1007</v>
      </c>
      <c r="BS679" s="72">
        <v>349.94</v>
      </c>
      <c r="BT679" s="72">
        <v>332.46</v>
      </c>
      <c r="BU679" s="72">
        <v>682.4</v>
      </c>
      <c r="BV679" s="95">
        <v>4505888</v>
      </c>
      <c r="BW679" s="95">
        <v>4085318</v>
      </c>
      <c r="BX679" s="95">
        <v>1073</v>
      </c>
      <c r="BY679" s="95">
        <v>1024</v>
      </c>
      <c r="BZ679" s="95">
        <v>1064</v>
      </c>
      <c r="CA679" s="95">
        <v>1025</v>
      </c>
      <c r="CB679" s="95">
        <v>1023</v>
      </c>
      <c r="CC679" s="95">
        <v>1032</v>
      </c>
      <c r="CD679" s="95">
        <v>1049</v>
      </c>
      <c r="CE679" s="72">
        <v>650.75523149000003</v>
      </c>
      <c r="CF679" s="72">
        <v>676.59346364999999</v>
      </c>
      <c r="CG679" s="72">
        <v>712.40329333</v>
      </c>
      <c r="CH679" s="72">
        <v>716.50152150999998</v>
      </c>
      <c r="CI679" s="72">
        <v>731.52548966999996</v>
      </c>
      <c r="CJ679" s="96">
        <v>0.84076158519999999</v>
      </c>
      <c r="CK679" s="96">
        <v>0.98619043169999998</v>
      </c>
      <c r="CL679" s="96">
        <v>0.89989758050000002</v>
      </c>
      <c r="CM679" s="96">
        <v>0.90185433049999997</v>
      </c>
      <c r="CN679" s="96">
        <v>0.93284514299999999</v>
      </c>
      <c r="CO679" s="96">
        <v>0.93909504099999996</v>
      </c>
      <c r="CP679" s="96">
        <v>0.97147761870000005</v>
      </c>
      <c r="CQ679" s="96">
        <v>0.99584056389999998</v>
      </c>
      <c r="CR679" s="96">
        <v>0.97553515609999997</v>
      </c>
      <c r="CS679" s="95">
        <v>1058</v>
      </c>
      <c r="CT679" s="95">
        <v>1007</v>
      </c>
      <c r="CU679" s="95">
        <v>1006</v>
      </c>
      <c r="CV679" s="95">
        <v>1012</v>
      </c>
      <c r="CW679" s="95">
        <v>1065</v>
      </c>
      <c r="CX679" s="96">
        <v>0.90412707299999995</v>
      </c>
      <c r="CY679" s="96">
        <v>0.91114062500000004</v>
      </c>
      <c r="CZ679" s="96">
        <v>0.97058532200000003</v>
      </c>
      <c r="DA679" s="96">
        <v>0.95155366100000005</v>
      </c>
      <c r="DB679" s="96">
        <v>0.95868082600000004</v>
      </c>
      <c r="DC679">
        <v>2013</v>
      </c>
      <c r="DD679" s="6">
        <v>1015.8</v>
      </c>
      <c r="DE679" s="96">
        <v>4.8553401999999997E-3</v>
      </c>
      <c r="DF679" s="72">
        <v>745.56</v>
      </c>
      <c r="DG679" s="96">
        <v>1</v>
      </c>
      <c r="DH679" s="72">
        <v>745.56</v>
      </c>
      <c r="DI679" s="72">
        <v>706.55820955000002</v>
      </c>
      <c r="DJ679" s="96">
        <v>1</v>
      </c>
      <c r="DK679" s="72">
        <v>745.56</v>
      </c>
      <c r="DL679" s="96">
        <v>1</v>
      </c>
      <c r="DM679" s="72">
        <v>745.56</v>
      </c>
      <c r="DN679" s="96">
        <v>1</v>
      </c>
      <c r="DO679" s="96">
        <v>1.6213000000000002E-2</v>
      </c>
      <c r="DP679" s="72">
        <v>12.09</v>
      </c>
      <c r="DQ679" s="72">
        <v>733.47</v>
      </c>
      <c r="DR679" t="s">
        <v>327</v>
      </c>
      <c r="DT679" t="s">
        <v>485</v>
      </c>
    </row>
    <row r="680" spans="1:124" x14ac:dyDescent="0.3">
      <c r="A680" t="s">
        <v>56</v>
      </c>
      <c r="B680">
        <v>14870</v>
      </c>
      <c r="C680" s="95">
        <v>4778</v>
      </c>
      <c r="D680" s="95">
        <v>19767069</v>
      </c>
      <c r="E680" s="95">
        <v>4648</v>
      </c>
      <c r="F680" s="95">
        <v>16336879</v>
      </c>
      <c r="G680" s="95">
        <v>836</v>
      </c>
      <c r="H680" s="95">
        <v>2310276</v>
      </c>
      <c r="I680" s="95">
        <v>717</v>
      </c>
      <c r="J680" s="95">
        <v>2172831</v>
      </c>
      <c r="K680" s="95">
        <v>4788</v>
      </c>
      <c r="L680" s="95">
        <v>19895980</v>
      </c>
      <c r="M680" s="95">
        <v>4633</v>
      </c>
      <c r="N680" s="95">
        <v>16844822</v>
      </c>
      <c r="O680" s="95">
        <v>842</v>
      </c>
      <c r="P680" s="95">
        <v>2546716</v>
      </c>
      <c r="Q680" s="95">
        <v>717</v>
      </c>
      <c r="R680" s="95">
        <v>2430448</v>
      </c>
      <c r="S680" s="95">
        <v>4873</v>
      </c>
      <c r="T680" s="95">
        <v>21915471</v>
      </c>
      <c r="U680" s="95">
        <v>4702</v>
      </c>
      <c r="V680" s="95">
        <v>17831626</v>
      </c>
      <c r="W680" s="95">
        <v>858</v>
      </c>
      <c r="X680" s="95">
        <v>2840398</v>
      </c>
      <c r="Y680" s="95">
        <v>731</v>
      </c>
      <c r="Z680" s="95">
        <v>2796148</v>
      </c>
      <c r="AA680" s="95">
        <v>4901</v>
      </c>
      <c r="AB680" s="95">
        <v>21122457</v>
      </c>
      <c r="AC680" s="95">
        <v>4724</v>
      </c>
      <c r="AD680" s="95">
        <v>19345345</v>
      </c>
      <c r="AE680" s="95">
        <v>890</v>
      </c>
      <c r="AF680" s="95">
        <v>2277121</v>
      </c>
      <c r="AG680" s="95">
        <v>754</v>
      </c>
      <c r="AH680" s="95">
        <v>3175778</v>
      </c>
      <c r="AI680" s="95">
        <v>5056</v>
      </c>
      <c r="AJ680" s="95">
        <v>22099183.510000002</v>
      </c>
      <c r="AK680" s="95">
        <v>4875</v>
      </c>
      <c r="AL680" s="95">
        <v>20654616.300000001</v>
      </c>
      <c r="AM680" s="95">
        <v>899</v>
      </c>
      <c r="AN680" s="95">
        <v>2891576.55</v>
      </c>
      <c r="AO680" s="95">
        <v>770</v>
      </c>
      <c r="AP680" s="95">
        <v>3602038.88</v>
      </c>
      <c r="AQ680" s="72">
        <v>327.71</v>
      </c>
      <c r="AR680" s="72">
        <v>287.51</v>
      </c>
      <c r="AS680" s="72">
        <v>615.22</v>
      </c>
      <c r="AT680" s="95">
        <v>22077345</v>
      </c>
      <c r="AU680" s="95">
        <v>18509710</v>
      </c>
      <c r="AV680" s="95">
        <v>5614</v>
      </c>
      <c r="AW680" s="95">
        <v>5365</v>
      </c>
      <c r="AX680" s="72">
        <v>332.19</v>
      </c>
      <c r="AY680" s="72">
        <v>300.24</v>
      </c>
      <c r="AZ680" s="72">
        <v>632.42999999999995</v>
      </c>
      <c r="BA680" s="95">
        <v>22442696</v>
      </c>
      <c r="BB680" s="95">
        <v>19275270</v>
      </c>
      <c r="BC680" s="95">
        <v>5630</v>
      </c>
      <c r="BD680" s="95">
        <v>5350</v>
      </c>
      <c r="BE680" s="72">
        <v>359.97</v>
      </c>
      <c r="BF680" s="72">
        <v>316.39999999999998</v>
      </c>
      <c r="BG680" s="72">
        <v>676.37</v>
      </c>
      <c r="BH680" s="95">
        <v>24755869</v>
      </c>
      <c r="BI680" s="95">
        <v>20627774</v>
      </c>
      <c r="BJ680" s="95">
        <v>5731</v>
      </c>
      <c r="BK680" s="95">
        <v>5433</v>
      </c>
      <c r="BL680" s="72">
        <v>336.72</v>
      </c>
      <c r="BM680" s="72">
        <v>342.6</v>
      </c>
      <c r="BN680" s="72">
        <v>679.32</v>
      </c>
      <c r="BO680" s="95">
        <v>23399578</v>
      </c>
      <c r="BP680" s="95">
        <v>22521123</v>
      </c>
      <c r="BQ680" s="95">
        <v>5791</v>
      </c>
      <c r="BR680" s="95">
        <v>5478</v>
      </c>
      <c r="BS680" s="72">
        <v>349.72</v>
      </c>
      <c r="BT680" s="72">
        <v>358.08</v>
      </c>
      <c r="BU680" s="72">
        <v>707.8</v>
      </c>
      <c r="BV680" s="95">
        <v>24990760.059999999</v>
      </c>
      <c r="BW680" s="95">
        <v>24256655.18</v>
      </c>
      <c r="BX680" s="95">
        <v>5955</v>
      </c>
      <c r="BY680" s="95">
        <v>5645</v>
      </c>
      <c r="BZ680" s="95">
        <v>5495</v>
      </c>
      <c r="CA680" s="95">
        <v>5495</v>
      </c>
      <c r="CB680" s="95">
        <v>5587</v>
      </c>
      <c r="CC680" s="95">
        <v>5642</v>
      </c>
      <c r="CD680" s="95">
        <v>5803</v>
      </c>
      <c r="CE680" s="72">
        <v>650.75523149000003</v>
      </c>
      <c r="CF680" s="72">
        <v>676.59346364999999</v>
      </c>
      <c r="CG680" s="72">
        <v>712.40329333</v>
      </c>
      <c r="CH680" s="72">
        <v>716.50152150999998</v>
      </c>
      <c r="CI680" s="72">
        <v>731.52548966999996</v>
      </c>
      <c r="CJ680" s="96">
        <v>0.94539385970000001</v>
      </c>
      <c r="CK680" s="96">
        <v>0.93472673620000002</v>
      </c>
      <c r="CL680" s="96">
        <v>0.94942009159999996</v>
      </c>
      <c r="CM680" s="96">
        <v>0.94810684919999999</v>
      </c>
      <c r="CN680" s="96">
        <v>0.96756710459999995</v>
      </c>
      <c r="CO680" s="96">
        <v>0.9997877677</v>
      </c>
      <c r="CP680" s="96">
        <v>0.94924438860000004</v>
      </c>
      <c r="CQ680" s="96">
        <v>0.99584056389999998</v>
      </c>
      <c r="CR680" s="96">
        <v>0.95320906520000004</v>
      </c>
      <c r="CS680" s="95">
        <v>5208</v>
      </c>
      <c r="CT680" s="95">
        <v>5235</v>
      </c>
      <c r="CU680" s="95">
        <v>5279</v>
      </c>
      <c r="CV680" s="95">
        <v>5306</v>
      </c>
      <c r="CW680" s="95">
        <v>5475</v>
      </c>
      <c r="CX680" s="96">
        <v>0.97993390000000002</v>
      </c>
      <c r="CY680" s="96">
        <v>0.98310788999999998</v>
      </c>
      <c r="CZ680" s="96">
        <v>1.01501427</v>
      </c>
      <c r="DA680" s="96">
        <v>1.0191652929999999</v>
      </c>
      <c r="DB680" s="96">
        <v>1.0011613290000001</v>
      </c>
      <c r="DC680">
        <v>2013</v>
      </c>
      <c r="DD680" s="6">
        <v>5454.2</v>
      </c>
      <c r="DE680" s="96">
        <v>6.6758549E-3</v>
      </c>
      <c r="DF680" s="72">
        <v>727.17</v>
      </c>
      <c r="DG680" s="96">
        <v>1</v>
      </c>
      <c r="DH680" s="72">
        <v>727.17</v>
      </c>
      <c r="DI680" s="72">
        <v>706.55820955000002</v>
      </c>
      <c r="DJ680" s="96">
        <v>1</v>
      </c>
      <c r="DK680" s="72">
        <v>727.17</v>
      </c>
      <c r="DL680" s="96">
        <v>1</v>
      </c>
      <c r="DM680" s="72">
        <v>727.17</v>
      </c>
      <c r="DN680" s="96">
        <v>1</v>
      </c>
      <c r="DO680" s="96">
        <v>1.4286E-2</v>
      </c>
      <c r="DP680" s="72">
        <v>10.39</v>
      </c>
      <c r="DQ680" s="72">
        <v>716.78</v>
      </c>
      <c r="DR680" t="s">
        <v>56</v>
      </c>
      <c r="DT680" t="s">
        <v>485</v>
      </c>
    </row>
    <row r="681" spans="1:124" x14ac:dyDescent="0.3">
      <c r="A681" t="s">
        <v>526</v>
      </c>
      <c r="B681">
        <v>14880</v>
      </c>
      <c r="C681" s="95">
        <v>2824</v>
      </c>
      <c r="D681" s="95">
        <v>11552871</v>
      </c>
      <c r="E681" s="95">
        <v>2754</v>
      </c>
      <c r="F681" s="95">
        <v>7946444</v>
      </c>
      <c r="G681" s="95">
        <v>470</v>
      </c>
      <c r="H681" s="95">
        <v>1262036</v>
      </c>
      <c r="I681" s="95">
        <v>434</v>
      </c>
      <c r="J681" s="95">
        <v>1216500</v>
      </c>
      <c r="K681" s="95">
        <v>2777</v>
      </c>
      <c r="L681" s="95">
        <v>11132383</v>
      </c>
      <c r="M681" s="95">
        <v>2709</v>
      </c>
      <c r="N681" s="95">
        <v>8560523</v>
      </c>
      <c r="O681" s="95">
        <v>470</v>
      </c>
      <c r="P681" s="95">
        <v>1168453</v>
      </c>
      <c r="Q681" s="95">
        <v>434</v>
      </c>
      <c r="R681" s="95">
        <v>1298575</v>
      </c>
      <c r="S681" s="95">
        <v>2743</v>
      </c>
      <c r="T681" s="95">
        <v>11278869</v>
      </c>
      <c r="U681" s="95">
        <v>2672</v>
      </c>
      <c r="V681" s="95">
        <v>8734585</v>
      </c>
      <c r="W681" s="95">
        <v>475</v>
      </c>
      <c r="X681" s="95">
        <v>1395167</v>
      </c>
      <c r="Y681" s="95">
        <v>436</v>
      </c>
      <c r="Z681" s="95">
        <v>1357140</v>
      </c>
      <c r="AA681" s="95">
        <v>2744</v>
      </c>
      <c r="AB681" s="95">
        <v>11736680</v>
      </c>
      <c r="AC681" s="95">
        <v>2661</v>
      </c>
      <c r="AD681" s="95">
        <v>9854568</v>
      </c>
      <c r="AE681" s="95">
        <v>480</v>
      </c>
      <c r="AF681" s="95">
        <v>1317295</v>
      </c>
      <c r="AG681" s="95">
        <v>445</v>
      </c>
      <c r="AH681" s="95">
        <v>1621337</v>
      </c>
      <c r="AI681" s="95">
        <v>2778</v>
      </c>
      <c r="AJ681" s="95">
        <v>11126254</v>
      </c>
      <c r="AK681" s="95">
        <v>2685</v>
      </c>
      <c r="AL681" s="95">
        <v>10401324.27</v>
      </c>
      <c r="AM681" s="95">
        <v>482</v>
      </c>
      <c r="AN681" s="95">
        <v>1722263</v>
      </c>
      <c r="AO681" s="95">
        <v>455</v>
      </c>
      <c r="AP681" s="95">
        <v>1788858</v>
      </c>
      <c r="AQ681" s="72">
        <v>324.2</v>
      </c>
      <c r="AR681" s="72">
        <v>239.52</v>
      </c>
      <c r="AS681" s="72">
        <v>563.72</v>
      </c>
      <c r="AT681" s="95">
        <v>12814907</v>
      </c>
      <c r="AU681" s="95">
        <v>9162944</v>
      </c>
      <c r="AV681" s="95">
        <v>3294</v>
      </c>
      <c r="AW681" s="95">
        <v>3188</v>
      </c>
      <c r="AX681" s="72">
        <v>315.7</v>
      </c>
      <c r="AY681" s="72">
        <v>261.39999999999998</v>
      </c>
      <c r="AZ681" s="72">
        <v>577.1</v>
      </c>
      <c r="BA681" s="95">
        <v>12300836</v>
      </c>
      <c r="BB681" s="95">
        <v>9859098</v>
      </c>
      <c r="BC681" s="95">
        <v>3247</v>
      </c>
      <c r="BD681" s="95">
        <v>3143</v>
      </c>
      <c r="BE681" s="72">
        <v>328.21</v>
      </c>
      <c r="BF681" s="72">
        <v>270.58</v>
      </c>
      <c r="BG681" s="72">
        <v>598.79</v>
      </c>
      <c r="BH681" s="95">
        <v>12674036</v>
      </c>
      <c r="BI681" s="95">
        <v>10091725</v>
      </c>
      <c r="BJ681" s="95">
        <v>3218</v>
      </c>
      <c r="BK681" s="95">
        <v>3108</v>
      </c>
      <c r="BL681" s="72">
        <v>337.42</v>
      </c>
      <c r="BM681" s="72">
        <v>307.89999999999998</v>
      </c>
      <c r="BN681" s="72">
        <v>645.32000000000005</v>
      </c>
      <c r="BO681" s="95">
        <v>13053975</v>
      </c>
      <c r="BP681" s="95">
        <v>11475905</v>
      </c>
      <c r="BQ681" s="95">
        <v>3224</v>
      </c>
      <c r="BR681" s="95">
        <v>3106</v>
      </c>
      <c r="BS681" s="72">
        <v>328.44</v>
      </c>
      <c r="BT681" s="72">
        <v>323.52</v>
      </c>
      <c r="BU681" s="72">
        <v>651.96</v>
      </c>
      <c r="BV681" s="95">
        <v>12848517</v>
      </c>
      <c r="BW681" s="95">
        <v>12190182.27</v>
      </c>
      <c r="BX681" s="95">
        <v>3260</v>
      </c>
      <c r="BY681" s="95">
        <v>3140</v>
      </c>
      <c r="BZ681" s="95">
        <v>3243</v>
      </c>
      <c r="CA681" s="95">
        <v>3197</v>
      </c>
      <c r="CB681" s="95">
        <v>3165</v>
      </c>
      <c r="CC681" s="95">
        <v>3168</v>
      </c>
      <c r="CD681" s="95">
        <v>3201</v>
      </c>
      <c r="CE681" s="72">
        <v>650.75523149000003</v>
      </c>
      <c r="CF681" s="72">
        <v>676.59346364999999</v>
      </c>
      <c r="CG681" s="72">
        <v>712.40329333</v>
      </c>
      <c r="CH681" s="72">
        <v>716.50152150999998</v>
      </c>
      <c r="CI681" s="72">
        <v>731.52548966999996</v>
      </c>
      <c r="CJ681" s="96">
        <v>0.86625504139999998</v>
      </c>
      <c r="CK681" s="96">
        <v>0.8529494165</v>
      </c>
      <c r="CL681" s="96">
        <v>0.84052110030000005</v>
      </c>
      <c r="CM681" s="96">
        <v>0.90065405389999997</v>
      </c>
      <c r="CN681" s="96">
        <v>0.89123346920000002</v>
      </c>
      <c r="CO681" s="96">
        <v>0.96516080879999999</v>
      </c>
      <c r="CP681" s="96">
        <v>0.90173845470000002</v>
      </c>
      <c r="CQ681" s="96">
        <v>0.99584056389999998</v>
      </c>
      <c r="CR681" s="96">
        <v>0.90550471489999995</v>
      </c>
      <c r="CS681" s="95">
        <v>3135</v>
      </c>
      <c r="CT681" s="95">
        <v>3086</v>
      </c>
      <c r="CU681" s="95">
        <v>3099</v>
      </c>
      <c r="CV681" s="95">
        <v>3079</v>
      </c>
      <c r="CW681" s="95">
        <v>3086</v>
      </c>
      <c r="CX681" s="96">
        <v>0.96268973099999999</v>
      </c>
      <c r="CY681" s="96">
        <v>0.944162524</v>
      </c>
      <c r="CZ681" s="96">
        <v>0.99006911600000003</v>
      </c>
      <c r="DA681" s="96">
        <v>0.95677785400000004</v>
      </c>
      <c r="DB681" s="96">
        <v>0.97202011200000005</v>
      </c>
      <c r="DC681">
        <v>2013</v>
      </c>
      <c r="DD681" s="6">
        <v>3137</v>
      </c>
      <c r="DE681" s="96">
        <v>2.6481098999999999E-3</v>
      </c>
      <c r="DF681" s="72">
        <v>693.58</v>
      </c>
      <c r="DG681" s="96">
        <v>1</v>
      </c>
      <c r="DH681" s="72">
        <v>693.58</v>
      </c>
      <c r="DI681" s="72">
        <v>706.55820955000002</v>
      </c>
      <c r="DJ681" s="96">
        <v>1</v>
      </c>
      <c r="DK681" s="72">
        <v>693.58</v>
      </c>
      <c r="DL681" s="96">
        <v>1</v>
      </c>
      <c r="DM681" s="72">
        <v>693.58</v>
      </c>
      <c r="DN681" s="96">
        <v>1</v>
      </c>
      <c r="DO681" s="96">
        <v>8.3350000000000004E-3</v>
      </c>
      <c r="DP681" s="72">
        <v>5.78</v>
      </c>
      <c r="DQ681" s="72">
        <v>687.8</v>
      </c>
      <c r="DR681" t="s">
        <v>526</v>
      </c>
      <c r="DT681" t="s">
        <v>485</v>
      </c>
    </row>
    <row r="682" spans="1:124" x14ac:dyDescent="0.3">
      <c r="A682" t="s">
        <v>527</v>
      </c>
      <c r="B682">
        <v>14890</v>
      </c>
      <c r="C682" s="95">
        <v>18199</v>
      </c>
      <c r="D682" s="95">
        <v>79026908</v>
      </c>
      <c r="E682" s="95">
        <v>17598</v>
      </c>
      <c r="F682" s="95">
        <v>61027448</v>
      </c>
      <c r="G682" s="95">
        <v>3121</v>
      </c>
      <c r="H682" s="95">
        <v>9088146</v>
      </c>
      <c r="I682" s="95">
        <v>2776</v>
      </c>
      <c r="J682" s="95">
        <v>8292479</v>
      </c>
      <c r="K682" s="95">
        <v>18533</v>
      </c>
      <c r="L682" s="95">
        <v>78430874</v>
      </c>
      <c r="M682" s="95">
        <v>17834</v>
      </c>
      <c r="N682" s="95">
        <v>63331627</v>
      </c>
      <c r="O682" s="95">
        <v>3199</v>
      </c>
      <c r="P682" s="95">
        <v>9818836</v>
      </c>
      <c r="Q682" s="95">
        <v>2836</v>
      </c>
      <c r="R682" s="95">
        <v>9271815</v>
      </c>
      <c r="S682" s="95">
        <v>20420</v>
      </c>
      <c r="T682" s="95">
        <v>81684906</v>
      </c>
      <c r="U682" s="95">
        <v>19612</v>
      </c>
      <c r="V682" s="95">
        <v>71553450</v>
      </c>
      <c r="W682" s="95">
        <v>3275</v>
      </c>
      <c r="X682" s="95">
        <v>9395061</v>
      </c>
      <c r="Y682" s="95">
        <v>2893</v>
      </c>
      <c r="Z682" s="95">
        <v>10248695</v>
      </c>
      <c r="AA682" s="95">
        <v>20357</v>
      </c>
      <c r="AB682" s="95">
        <v>69737172</v>
      </c>
      <c r="AC682" s="95">
        <v>19445</v>
      </c>
      <c r="AD682" s="95">
        <v>78603273</v>
      </c>
      <c r="AE682" s="95">
        <v>3304</v>
      </c>
      <c r="AF682" s="95">
        <v>9689016</v>
      </c>
      <c r="AG682" s="95">
        <v>2946</v>
      </c>
      <c r="AH682" s="95">
        <v>11406586</v>
      </c>
      <c r="AI682" s="95">
        <v>20399</v>
      </c>
      <c r="AJ682" s="95">
        <v>75609172.989999995</v>
      </c>
      <c r="AK682" s="95">
        <v>19445</v>
      </c>
      <c r="AL682" s="95">
        <v>79704119</v>
      </c>
      <c r="AM682" s="95">
        <v>3357</v>
      </c>
      <c r="AN682" s="95">
        <v>10996238</v>
      </c>
      <c r="AO682" s="95">
        <v>3002</v>
      </c>
      <c r="AP682" s="95">
        <v>13068157</v>
      </c>
      <c r="AQ682" s="72">
        <v>344.41</v>
      </c>
      <c r="AR682" s="72">
        <v>283.52999999999997</v>
      </c>
      <c r="AS682" s="72">
        <v>627.94000000000005</v>
      </c>
      <c r="AT682" s="95">
        <v>88115054</v>
      </c>
      <c r="AU682" s="95">
        <v>69319927</v>
      </c>
      <c r="AV682" s="95">
        <v>21320</v>
      </c>
      <c r="AW682" s="95">
        <v>20374</v>
      </c>
      <c r="AX682" s="72">
        <v>338.4</v>
      </c>
      <c r="AY682" s="72">
        <v>292.70999999999998</v>
      </c>
      <c r="AZ682" s="72">
        <v>631.11</v>
      </c>
      <c r="BA682" s="95">
        <v>88249710</v>
      </c>
      <c r="BB682" s="95">
        <v>72603442</v>
      </c>
      <c r="BC682" s="95">
        <v>21732</v>
      </c>
      <c r="BD682" s="95">
        <v>20670</v>
      </c>
      <c r="BE682" s="72">
        <v>320.32</v>
      </c>
      <c r="BF682" s="72">
        <v>302.89999999999998</v>
      </c>
      <c r="BG682" s="72">
        <v>623.22</v>
      </c>
      <c r="BH682" s="95">
        <v>91079967</v>
      </c>
      <c r="BI682" s="95">
        <v>81802145</v>
      </c>
      <c r="BJ682" s="95">
        <v>23695</v>
      </c>
      <c r="BK682" s="95">
        <v>22505</v>
      </c>
      <c r="BL682" s="72">
        <v>279.74</v>
      </c>
      <c r="BM682" s="72">
        <v>334.99</v>
      </c>
      <c r="BN682" s="72">
        <v>614.73</v>
      </c>
      <c r="BO682" s="95">
        <v>79426188</v>
      </c>
      <c r="BP682" s="95">
        <v>90009859</v>
      </c>
      <c r="BQ682" s="95">
        <v>23661</v>
      </c>
      <c r="BR682" s="95">
        <v>22391</v>
      </c>
      <c r="BS682" s="72">
        <v>303.8</v>
      </c>
      <c r="BT682" s="72">
        <v>344.41</v>
      </c>
      <c r="BU682" s="72">
        <v>648.21</v>
      </c>
      <c r="BV682" s="95">
        <v>86605410.989999995</v>
      </c>
      <c r="BW682" s="95">
        <v>92772276</v>
      </c>
      <c r="BX682" s="95">
        <v>23756</v>
      </c>
      <c r="BY682" s="95">
        <v>22447</v>
      </c>
      <c r="BZ682" s="95">
        <v>20869</v>
      </c>
      <c r="CA682" s="95">
        <v>21219</v>
      </c>
      <c r="CB682" s="95">
        <v>23121</v>
      </c>
      <c r="CC682" s="95">
        <v>23058</v>
      </c>
      <c r="CD682" s="95">
        <v>23116</v>
      </c>
      <c r="CE682" s="72">
        <v>650.75523149000003</v>
      </c>
      <c r="CF682" s="72">
        <v>676.59346364999999</v>
      </c>
      <c r="CG682" s="72">
        <v>712.40329333</v>
      </c>
      <c r="CH682" s="72">
        <v>716.50152150999998</v>
      </c>
      <c r="CI682" s="72">
        <v>731.52548966999996</v>
      </c>
      <c r="CJ682" s="96">
        <v>0.9649403795</v>
      </c>
      <c r="CK682" s="96">
        <v>0.93277578620000001</v>
      </c>
      <c r="CL682" s="96">
        <v>0.87481347409999999</v>
      </c>
      <c r="CM682" s="96">
        <v>0.85796049490000004</v>
      </c>
      <c r="CN682" s="96">
        <v>0.88610719540000005</v>
      </c>
      <c r="CO682" s="96">
        <v>0.97878897269999998</v>
      </c>
      <c r="CP682" s="96">
        <v>0.92289501740000002</v>
      </c>
      <c r="CQ682" s="96">
        <v>0.99584056389999998</v>
      </c>
      <c r="CR682" s="96">
        <v>0.92674964159999995</v>
      </c>
      <c r="CS682" s="95">
        <v>19764</v>
      </c>
      <c r="CT682" s="95">
        <v>20231</v>
      </c>
      <c r="CU682" s="95">
        <v>22026</v>
      </c>
      <c r="CV682" s="95">
        <v>21853</v>
      </c>
      <c r="CW682" s="95">
        <v>21850</v>
      </c>
      <c r="CX682" s="96">
        <v>0.97864402699999997</v>
      </c>
      <c r="CY682" s="96">
        <v>0.96194942500000002</v>
      </c>
      <c r="CZ682" s="96">
        <v>0.98451962199999998</v>
      </c>
      <c r="DA682" s="96">
        <v>0.98145930699999995</v>
      </c>
      <c r="DB682" s="96">
        <v>0.98606437300000005</v>
      </c>
      <c r="DC682">
        <v>2013</v>
      </c>
      <c r="DD682" s="6">
        <v>21677.4</v>
      </c>
      <c r="DE682" s="96">
        <v>1.8359279000000001E-3</v>
      </c>
      <c r="DF682" s="72">
        <v>710.43</v>
      </c>
      <c r="DG682" s="96">
        <v>1</v>
      </c>
      <c r="DH682" s="72">
        <v>710.43</v>
      </c>
      <c r="DI682" s="72">
        <v>711.45218858999999</v>
      </c>
      <c r="DJ682" s="96">
        <v>1</v>
      </c>
      <c r="DK682" s="72">
        <v>710.43</v>
      </c>
      <c r="DL682" s="96">
        <v>1</v>
      </c>
      <c r="DM682" s="72">
        <v>710.43</v>
      </c>
      <c r="DN682" s="96">
        <v>1</v>
      </c>
      <c r="DO682" s="96">
        <v>6.7679999999999997E-3</v>
      </c>
      <c r="DP682" s="72">
        <v>4.8099999999999996</v>
      </c>
      <c r="DQ682" s="72">
        <v>705.62</v>
      </c>
      <c r="DR682" t="s">
        <v>527</v>
      </c>
      <c r="DT682" t="s">
        <v>485</v>
      </c>
    </row>
    <row r="683" spans="1:124" x14ac:dyDescent="0.3">
      <c r="A683" t="s">
        <v>58</v>
      </c>
      <c r="B683">
        <v>14900</v>
      </c>
      <c r="C683" s="95">
        <v>25307</v>
      </c>
      <c r="D683" s="95">
        <v>115176270</v>
      </c>
      <c r="E683" s="95">
        <v>24289</v>
      </c>
      <c r="F683" s="95">
        <v>82580597</v>
      </c>
      <c r="G683" s="95">
        <v>6114</v>
      </c>
      <c r="H683" s="95">
        <v>21348848</v>
      </c>
      <c r="I683" s="95">
        <v>5378</v>
      </c>
      <c r="J683" s="95">
        <v>15856909</v>
      </c>
      <c r="K683" s="95">
        <v>24589</v>
      </c>
      <c r="L683" s="95">
        <v>112465584</v>
      </c>
      <c r="M683" s="95">
        <v>23472</v>
      </c>
      <c r="N683" s="95">
        <v>83368994</v>
      </c>
      <c r="O683" s="95">
        <v>6169</v>
      </c>
      <c r="P683" s="95">
        <v>22281810</v>
      </c>
      <c r="Q683" s="95">
        <v>5397</v>
      </c>
      <c r="R683" s="95">
        <v>17021403</v>
      </c>
      <c r="S683" s="95">
        <v>24358</v>
      </c>
      <c r="T683" s="95">
        <v>112981230</v>
      </c>
      <c r="U683" s="95">
        <v>23090</v>
      </c>
      <c r="V683" s="95">
        <v>84902618</v>
      </c>
      <c r="W683" s="95">
        <v>6070</v>
      </c>
      <c r="X683" s="95">
        <v>23964850</v>
      </c>
      <c r="Y683" s="95">
        <v>5340</v>
      </c>
      <c r="Z683" s="95">
        <v>18517278</v>
      </c>
      <c r="AA683" s="95">
        <v>24153</v>
      </c>
      <c r="AB683" s="95">
        <v>108580456</v>
      </c>
      <c r="AC683" s="95">
        <v>22789</v>
      </c>
      <c r="AD683" s="95">
        <v>88831179</v>
      </c>
      <c r="AE683" s="95">
        <v>6196</v>
      </c>
      <c r="AF683" s="95">
        <v>24815899</v>
      </c>
      <c r="AG683" s="95">
        <v>5461</v>
      </c>
      <c r="AH683" s="95">
        <v>20041848</v>
      </c>
      <c r="AI683" s="95">
        <v>24507</v>
      </c>
      <c r="AJ683" s="95">
        <v>107386809.04000001</v>
      </c>
      <c r="AK683" s="95">
        <v>23066</v>
      </c>
      <c r="AL683" s="95">
        <v>92000696.450000003</v>
      </c>
      <c r="AM683" s="95">
        <v>6503</v>
      </c>
      <c r="AN683" s="95">
        <v>28034547.460000001</v>
      </c>
      <c r="AO683" s="95">
        <v>5761</v>
      </c>
      <c r="AP683" s="95">
        <v>22597550.82</v>
      </c>
      <c r="AQ683" s="72">
        <v>362.09</v>
      </c>
      <c r="AR683" s="72">
        <v>276.51</v>
      </c>
      <c r="AS683" s="72">
        <v>638.6</v>
      </c>
      <c r="AT683" s="95">
        <v>136525118</v>
      </c>
      <c r="AU683" s="95">
        <v>98437506</v>
      </c>
      <c r="AV683" s="95">
        <v>31421</v>
      </c>
      <c r="AW683" s="95">
        <v>29667</v>
      </c>
      <c r="AX683" s="72">
        <v>365.07</v>
      </c>
      <c r="AY683" s="72">
        <v>289.79000000000002</v>
      </c>
      <c r="AZ683" s="72">
        <v>654.86</v>
      </c>
      <c r="BA683" s="95">
        <v>134747394</v>
      </c>
      <c r="BB683" s="95">
        <v>100390397</v>
      </c>
      <c r="BC683" s="95">
        <v>30758</v>
      </c>
      <c r="BD683" s="95">
        <v>28869</v>
      </c>
      <c r="BE683" s="72">
        <v>375.05</v>
      </c>
      <c r="BF683" s="72">
        <v>303.14</v>
      </c>
      <c r="BG683" s="72">
        <v>678.19</v>
      </c>
      <c r="BH683" s="95">
        <v>136946080</v>
      </c>
      <c r="BI683" s="95">
        <v>103419896</v>
      </c>
      <c r="BJ683" s="95">
        <v>30428</v>
      </c>
      <c r="BK683" s="95">
        <v>28430</v>
      </c>
      <c r="BL683" s="72">
        <v>366.28</v>
      </c>
      <c r="BM683" s="72">
        <v>321.16000000000003</v>
      </c>
      <c r="BN683" s="72">
        <v>687.44</v>
      </c>
      <c r="BO683" s="95">
        <v>133396355</v>
      </c>
      <c r="BP683" s="95">
        <v>108873027</v>
      </c>
      <c r="BQ683" s="95">
        <v>30349</v>
      </c>
      <c r="BR683" s="95">
        <v>28250</v>
      </c>
      <c r="BS683" s="72">
        <v>363.92</v>
      </c>
      <c r="BT683" s="72">
        <v>331.28</v>
      </c>
      <c r="BU683" s="72">
        <v>695.2</v>
      </c>
      <c r="BV683" s="95">
        <v>135421356.5</v>
      </c>
      <c r="BW683" s="95">
        <v>114598247.27</v>
      </c>
      <c r="BX683" s="95">
        <v>31010</v>
      </c>
      <c r="BY683" s="95">
        <v>28827</v>
      </c>
      <c r="BZ683" s="95">
        <v>30585</v>
      </c>
      <c r="CA683" s="95">
        <v>29847</v>
      </c>
      <c r="CB683" s="95">
        <v>29465</v>
      </c>
      <c r="CC683" s="95">
        <v>29353</v>
      </c>
      <c r="CD683" s="95">
        <v>29942</v>
      </c>
      <c r="CE683" s="72">
        <v>650.75523149000003</v>
      </c>
      <c r="CF683" s="72">
        <v>676.59346364999999</v>
      </c>
      <c r="CG683" s="72">
        <v>712.40329333</v>
      </c>
      <c r="CH683" s="72">
        <v>716.50152150999998</v>
      </c>
      <c r="CI683" s="72">
        <v>731.52548966999996</v>
      </c>
      <c r="CJ683" s="96">
        <v>0.98132134650000002</v>
      </c>
      <c r="CK683" s="96">
        <v>0.9678781058</v>
      </c>
      <c r="CL683" s="96">
        <v>0.95197482430000002</v>
      </c>
      <c r="CM683" s="96">
        <v>0.9594396932</v>
      </c>
      <c r="CN683" s="96">
        <v>0.95034282439999995</v>
      </c>
      <c r="CO683" s="96">
        <v>1.0528207682999999</v>
      </c>
      <c r="CP683" s="96">
        <v>0.91391753259999997</v>
      </c>
      <c r="CQ683" s="96">
        <v>0.99584056389999998</v>
      </c>
      <c r="CR683" s="96">
        <v>0.91773466079999999</v>
      </c>
      <c r="CS683" s="95">
        <v>29055</v>
      </c>
      <c r="CT683" s="95">
        <v>28546</v>
      </c>
      <c r="CU683" s="95">
        <v>27871</v>
      </c>
      <c r="CV683" s="95">
        <v>27635</v>
      </c>
      <c r="CW683" s="95">
        <v>28221</v>
      </c>
      <c r="CX683" s="96">
        <v>1.03602281</v>
      </c>
      <c r="CY683" s="96">
        <v>1.036229109</v>
      </c>
      <c r="CZ683" s="96">
        <v>1.063767506</v>
      </c>
      <c r="DA683" s="96">
        <v>1.06596387</v>
      </c>
      <c r="DB683" s="96">
        <v>1.0632167159999999</v>
      </c>
      <c r="DC683">
        <v>2013</v>
      </c>
      <c r="DD683" s="6">
        <v>28808.6</v>
      </c>
      <c r="DE683" s="96">
        <v>1.03174415E-2</v>
      </c>
      <c r="DF683" s="72">
        <v>697.54</v>
      </c>
      <c r="DG683" s="96">
        <v>1</v>
      </c>
      <c r="DH683" s="72">
        <v>697.54</v>
      </c>
      <c r="DI683" s="72">
        <v>704.18948504000002</v>
      </c>
      <c r="DJ683" s="96">
        <v>1</v>
      </c>
      <c r="DK683" s="72">
        <v>697.54</v>
      </c>
      <c r="DL683" s="96">
        <v>1</v>
      </c>
      <c r="DM683" s="72">
        <v>697.54</v>
      </c>
      <c r="DN683" s="96">
        <v>1</v>
      </c>
      <c r="DO683" s="96">
        <v>1.7996999999999999E-2</v>
      </c>
      <c r="DP683" s="72">
        <v>12.55</v>
      </c>
      <c r="DQ683" s="72">
        <v>684.99</v>
      </c>
      <c r="DR683" t="s">
        <v>58</v>
      </c>
      <c r="DT683" t="s">
        <v>485</v>
      </c>
    </row>
    <row r="684" spans="1:124" x14ac:dyDescent="0.3">
      <c r="A684" t="s">
        <v>148</v>
      </c>
      <c r="B684">
        <v>14910</v>
      </c>
      <c r="C684" s="95">
        <v>4551</v>
      </c>
      <c r="D684" s="95">
        <v>17329706</v>
      </c>
      <c r="E684" s="95">
        <v>4465</v>
      </c>
      <c r="F684" s="95">
        <v>14831924</v>
      </c>
      <c r="G684" s="95">
        <v>1018</v>
      </c>
      <c r="H684" s="95">
        <v>2458252</v>
      </c>
      <c r="I684" s="95">
        <v>926</v>
      </c>
      <c r="J684" s="95">
        <v>2854279</v>
      </c>
      <c r="K684" s="95">
        <v>4458</v>
      </c>
      <c r="L684" s="95">
        <v>18296653</v>
      </c>
      <c r="M684" s="95">
        <v>4347</v>
      </c>
      <c r="N684" s="95">
        <v>15092415</v>
      </c>
      <c r="O684" s="95">
        <v>1030</v>
      </c>
      <c r="P684" s="95">
        <v>2766729</v>
      </c>
      <c r="Q684" s="95">
        <v>928</v>
      </c>
      <c r="R684" s="95">
        <v>3235014</v>
      </c>
      <c r="S684" s="95">
        <v>4446</v>
      </c>
      <c r="T684" s="95">
        <v>18680019</v>
      </c>
      <c r="U684" s="95">
        <v>4311</v>
      </c>
      <c r="V684" s="95">
        <v>15723381</v>
      </c>
      <c r="W684" s="95">
        <v>1021</v>
      </c>
      <c r="X684" s="95">
        <v>3098087</v>
      </c>
      <c r="Y684" s="95">
        <v>918</v>
      </c>
      <c r="Z684" s="95">
        <v>3409443</v>
      </c>
      <c r="AA684" s="95">
        <v>4453</v>
      </c>
      <c r="AB684" s="95">
        <v>16735058</v>
      </c>
      <c r="AC684" s="95">
        <v>4301</v>
      </c>
      <c r="AD684" s="95">
        <v>15777950</v>
      </c>
      <c r="AE684" s="95">
        <v>1062</v>
      </c>
      <c r="AF684" s="95">
        <v>3540906</v>
      </c>
      <c r="AG684" s="95">
        <v>961</v>
      </c>
      <c r="AH684" s="95">
        <v>3811480</v>
      </c>
      <c r="AI684" s="95">
        <v>4516</v>
      </c>
      <c r="AJ684" s="95">
        <v>19173455.030000001</v>
      </c>
      <c r="AK684" s="95">
        <v>4356</v>
      </c>
      <c r="AL684" s="95">
        <v>16826517.940000001</v>
      </c>
      <c r="AM684" s="95">
        <v>1089</v>
      </c>
      <c r="AN684" s="95">
        <v>3753076</v>
      </c>
      <c r="AO684" s="95">
        <v>1006</v>
      </c>
      <c r="AP684" s="95">
        <v>4223131.84</v>
      </c>
      <c r="AQ684" s="72">
        <v>296.10000000000002</v>
      </c>
      <c r="AR684" s="72">
        <v>273.39</v>
      </c>
      <c r="AS684" s="72">
        <v>569.49</v>
      </c>
      <c r="AT684" s="95">
        <v>19787958</v>
      </c>
      <c r="AU684" s="95">
        <v>17686203</v>
      </c>
      <c r="AV684" s="95">
        <v>5569</v>
      </c>
      <c r="AW684" s="95">
        <v>5391</v>
      </c>
      <c r="AX684" s="72">
        <v>319.83999999999997</v>
      </c>
      <c r="AY684" s="72">
        <v>289.52999999999997</v>
      </c>
      <c r="AZ684" s="72">
        <v>609.37</v>
      </c>
      <c r="BA684" s="95">
        <v>21063382</v>
      </c>
      <c r="BB684" s="95">
        <v>18327429</v>
      </c>
      <c r="BC684" s="95">
        <v>5488</v>
      </c>
      <c r="BD684" s="95">
        <v>5275</v>
      </c>
      <c r="BE684" s="72">
        <v>331.96</v>
      </c>
      <c r="BF684" s="72">
        <v>304.92</v>
      </c>
      <c r="BG684" s="72">
        <v>636.88</v>
      </c>
      <c r="BH684" s="95">
        <v>21778106</v>
      </c>
      <c r="BI684" s="95">
        <v>19132824</v>
      </c>
      <c r="BJ684" s="95">
        <v>5467</v>
      </c>
      <c r="BK684" s="95">
        <v>5229</v>
      </c>
      <c r="BL684" s="72">
        <v>306.38</v>
      </c>
      <c r="BM684" s="72">
        <v>310.23</v>
      </c>
      <c r="BN684" s="72">
        <v>616.61</v>
      </c>
      <c r="BO684" s="95">
        <v>20275964</v>
      </c>
      <c r="BP684" s="95">
        <v>19589430</v>
      </c>
      <c r="BQ684" s="95">
        <v>5515</v>
      </c>
      <c r="BR684" s="95">
        <v>5262</v>
      </c>
      <c r="BS684" s="72">
        <v>340.86</v>
      </c>
      <c r="BT684" s="72">
        <v>327.14</v>
      </c>
      <c r="BU684" s="72">
        <v>668</v>
      </c>
      <c r="BV684" s="95">
        <v>22926531.030000001</v>
      </c>
      <c r="BW684" s="95">
        <v>21049649.780000001</v>
      </c>
      <c r="BX684" s="95">
        <v>5605</v>
      </c>
      <c r="BY684" s="95">
        <v>5362</v>
      </c>
      <c r="BZ684" s="95">
        <v>5484</v>
      </c>
      <c r="CA684" s="95">
        <v>5385</v>
      </c>
      <c r="CB684" s="95">
        <v>5352</v>
      </c>
      <c r="CC684" s="95">
        <v>5395</v>
      </c>
      <c r="CD684" s="95">
        <v>5486</v>
      </c>
      <c r="CE684" s="72">
        <v>650.75523149000003</v>
      </c>
      <c r="CF684" s="72">
        <v>676.59346364999999</v>
      </c>
      <c r="CG684" s="72">
        <v>712.40329333</v>
      </c>
      <c r="CH684" s="72">
        <v>716.50152150999998</v>
      </c>
      <c r="CI684" s="72">
        <v>731.52548966999996</v>
      </c>
      <c r="CJ684" s="96">
        <v>0.8751216624</v>
      </c>
      <c r="CK684" s="96">
        <v>0.90064423130000004</v>
      </c>
      <c r="CL684" s="96">
        <v>0.89398800649999999</v>
      </c>
      <c r="CM684" s="96">
        <v>0.8605843554</v>
      </c>
      <c r="CN684" s="96">
        <v>0.9131602513</v>
      </c>
      <c r="CO684" s="96">
        <v>0.9951974308</v>
      </c>
      <c r="CP684" s="96">
        <v>0.89298833970000002</v>
      </c>
      <c r="CQ684" s="96">
        <v>0.99584056389999998</v>
      </c>
      <c r="CR684" s="96">
        <v>0.89671805360000001</v>
      </c>
      <c r="CS684" s="95">
        <v>5125</v>
      </c>
      <c r="CT684" s="95">
        <v>5015</v>
      </c>
      <c r="CU684" s="95">
        <v>4927</v>
      </c>
      <c r="CV684" s="95">
        <v>4920</v>
      </c>
      <c r="CW684" s="95">
        <v>5014</v>
      </c>
      <c r="CX684" s="96">
        <v>0.94494970300000003</v>
      </c>
      <c r="CY684" s="96">
        <v>0.97194207600000004</v>
      </c>
      <c r="CZ684" s="96">
        <v>1.009274134</v>
      </c>
      <c r="DA684" s="96">
        <v>1.0060703580000001</v>
      </c>
      <c r="DB684" s="96">
        <v>1.0453159970000001</v>
      </c>
      <c r="DC684">
        <v>2013</v>
      </c>
      <c r="DD684" s="6">
        <v>5303.8</v>
      </c>
      <c r="DE684" s="96">
        <v>2.9264057999999998E-3</v>
      </c>
      <c r="DF684" s="72">
        <v>686.66</v>
      </c>
      <c r="DG684" s="96">
        <v>1</v>
      </c>
      <c r="DH684" s="72">
        <v>686.66</v>
      </c>
      <c r="DI684" s="72">
        <v>706.55820955000002</v>
      </c>
      <c r="DJ684" s="96">
        <v>1</v>
      </c>
      <c r="DK684" s="72">
        <v>686.66</v>
      </c>
      <c r="DL684" s="96">
        <v>1</v>
      </c>
      <c r="DM684" s="72">
        <v>686.66</v>
      </c>
      <c r="DN684" s="96">
        <v>1</v>
      </c>
      <c r="DO684" s="96">
        <v>8.0540000000000004E-3</v>
      </c>
      <c r="DP684" s="72">
        <v>5.53</v>
      </c>
      <c r="DQ684" s="72">
        <v>681.13</v>
      </c>
      <c r="DR684" t="s">
        <v>148</v>
      </c>
      <c r="DT684" t="s">
        <v>485</v>
      </c>
    </row>
    <row r="685" spans="1:124" x14ac:dyDescent="0.3">
      <c r="A685" t="s">
        <v>528</v>
      </c>
      <c r="B685">
        <v>14920</v>
      </c>
      <c r="C685" s="95">
        <v>25146</v>
      </c>
      <c r="D685" s="95">
        <v>88034922</v>
      </c>
      <c r="E685" s="95">
        <v>24254</v>
      </c>
      <c r="F685" s="95">
        <v>71493590</v>
      </c>
      <c r="G685" s="95">
        <v>4533</v>
      </c>
      <c r="H685" s="95">
        <v>14066487</v>
      </c>
      <c r="I685" s="95">
        <v>4011</v>
      </c>
      <c r="J685" s="95">
        <v>12113183</v>
      </c>
      <c r="K685" s="95">
        <v>24834</v>
      </c>
      <c r="L685" s="95">
        <v>95317511</v>
      </c>
      <c r="M685" s="95">
        <v>23854</v>
      </c>
      <c r="N685" s="95">
        <v>73709960</v>
      </c>
      <c r="O685" s="95">
        <v>4722</v>
      </c>
      <c r="P685" s="95">
        <v>15679717</v>
      </c>
      <c r="Q685" s="95">
        <v>4160</v>
      </c>
      <c r="R685" s="95">
        <v>13678502</v>
      </c>
      <c r="S685" s="95">
        <v>24882</v>
      </c>
      <c r="T685" s="95">
        <v>99360461</v>
      </c>
      <c r="U685" s="95">
        <v>23775</v>
      </c>
      <c r="V685" s="95">
        <v>77255385</v>
      </c>
      <c r="W685" s="95">
        <v>4827</v>
      </c>
      <c r="X685" s="95">
        <v>17693926</v>
      </c>
      <c r="Y685" s="95">
        <v>4247</v>
      </c>
      <c r="Z685" s="95">
        <v>14451849</v>
      </c>
      <c r="AA685" s="95">
        <v>25199</v>
      </c>
      <c r="AB685" s="95">
        <v>100777673</v>
      </c>
      <c r="AC685" s="95">
        <v>23960</v>
      </c>
      <c r="AD685" s="95">
        <v>83604429</v>
      </c>
      <c r="AE685" s="95">
        <v>5034</v>
      </c>
      <c r="AF685" s="95">
        <v>17121620</v>
      </c>
      <c r="AG685" s="95">
        <v>4435</v>
      </c>
      <c r="AH685" s="95">
        <v>16503474</v>
      </c>
      <c r="AI685" s="95">
        <v>25557</v>
      </c>
      <c r="AJ685" s="95">
        <v>108443288.25</v>
      </c>
      <c r="AK685" s="95">
        <v>24221</v>
      </c>
      <c r="AL685" s="95">
        <v>92886745.859999999</v>
      </c>
      <c r="AM685" s="95">
        <v>5282</v>
      </c>
      <c r="AN685" s="95">
        <v>19854769</v>
      </c>
      <c r="AO685" s="95">
        <v>4700</v>
      </c>
      <c r="AP685" s="95">
        <v>19501147.23</v>
      </c>
      <c r="AQ685" s="72">
        <v>286.68</v>
      </c>
      <c r="AR685" s="72">
        <v>246.5</v>
      </c>
      <c r="AS685" s="72">
        <v>533.17999999999995</v>
      </c>
      <c r="AT685" s="95">
        <v>102101409</v>
      </c>
      <c r="AU685" s="95">
        <v>83606773</v>
      </c>
      <c r="AV685" s="95">
        <v>29679</v>
      </c>
      <c r="AW685" s="95">
        <v>28265</v>
      </c>
      <c r="AX685" s="72">
        <v>312.95999999999998</v>
      </c>
      <c r="AY685" s="72">
        <v>259.95</v>
      </c>
      <c r="AZ685" s="72">
        <v>572.91</v>
      </c>
      <c r="BA685" s="95">
        <v>110997228</v>
      </c>
      <c r="BB685" s="95">
        <v>87388462</v>
      </c>
      <c r="BC685" s="95">
        <v>29556</v>
      </c>
      <c r="BD685" s="95">
        <v>28014</v>
      </c>
      <c r="BE685" s="72">
        <v>328.34</v>
      </c>
      <c r="BF685" s="72">
        <v>272.72000000000003</v>
      </c>
      <c r="BG685" s="72">
        <v>601.05999999999995</v>
      </c>
      <c r="BH685" s="95">
        <v>117054387</v>
      </c>
      <c r="BI685" s="95">
        <v>91707234</v>
      </c>
      <c r="BJ685" s="95">
        <v>29709</v>
      </c>
      <c r="BK685" s="95">
        <v>28022</v>
      </c>
      <c r="BL685" s="72">
        <v>324.97000000000003</v>
      </c>
      <c r="BM685" s="72">
        <v>293.8</v>
      </c>
      <c r="BN685" s="72">
        <v>618.77</v>
      </c>
      <c r="BO685" s="95">
        <v>117899293</v>
      </c>
      <c r="BP685" s="95">
        <v>100107903</v>
      </c>
      <c r="BQ685" s="95">
        <v>30233</v>
      </c>
      <c r="BR685" s="95">
        <v>28395</v>
      </c>
      <c r="BS685" s="72">
        <v>346.69</v>
      </c>
      <c r="BT685" s="72">
        <v>323.83999999999997</v>
      </c>
      <c r="BU685" s="72">
        <v>670.53</v>
      </c>
      <c r="BV685" s="95">
        <v>128298057.25</v>
      </c>
      <c r="BW685" s="95">
        <v>112387893.09</v>
      </c>
      <c r="BX685" s="95">
        <v>30839</v>
      </c>
      <c r="BY685" s="95">
        <v>28921</v>
      </c>
      <c r="BZ685" s="95">
        <v>29005</v>
      </c>
      <c r="CA685" s="95">
        <v>28812</v>
      </c>
      <c r="CB685" s="95">
        <v>28896</v>
      </c>
      <c r="CC685" s="95">
        <v>29361</v>
      </c>
      <c r="CD685" s="95">
        <v>29901</v>
      </c>
      <c r="CE685" s="72">
        <v>650.75523149000003</v>
      </c>
      <c r="CF685" s="72">
        <v>676.59346364999999</v>
      </c>
      <c r="CG685" s="72">
        <v>712.40329333</v>
      </c>
      <c r="CH685" s="72">
        <v>716.50152150999998</v>
      </c>
      <c r="CI685" s="72">
        <v>731.52548966999996</v>
      </c>
      <c r="CJ685" s="96">
        <v>0.81932495380000003</v>
      </c>
      <c r="CK685" s="96">
        <v>0.84675662829999998</v>
      </c>
      <c r="CL685" s="96">
        <v>0.84370749769999998</v>
      </c>
      <c r="CM685" s="96">
        <v>0.86359900349999996</v>
      </c>
      <c r="CN685" s="96">
        <v>0.91661877739999997</v>
      </c>
      <c r="CO685" s="96">
        <v>0.99582527259999998</v>
      </c>
      <c r="CP685" s="96">
        <v>0.8615983103</v>
      </c>
      <c r="CQ685" s="96">
        <v>0.99584056389999998</v>
      </c>
      <c r="CR685" s="96">
        <v>0.86519691850000002</v>
      </c>
      <c r="CS685" s="95">
        <v>27577</v>
      </c>
      <c r="CT685" s="95">
        <v>27435</v>
      </c>
      <c r="CU685" s="95">
        <v>27444</v>
      </c>
      <c r="CV685" s="95">
        <v>27687</v>
      </c>
      <c r="CW685" s="95">
        <v>28160</v>
      </c>
      <c r="CX685" s="96">
        <v>0.98466147100000001</v>
      </c>
      <c r="CY685" s="96">
        <v>0.98810691900000003</v>
      </c>
      <c r="CZ685" s="96">
        <v>1.002781307</v>
      </c>
      <c r="DA685" s="96">
        <v>1.0077825140000001</v>
      </c>
      <c r="DB685" s="96">
        <v>0.99574202099999998</v>
      </c>
      <c r="DC685">
        <v>2013</v>
      </c>
      <c r="DD685" s="6">
        <v>28323.4</v>
      </c>
      <c r="DE685" s="96">
        <v>1.2581825099999999E-2</v>
      </c>
      <c r="DF685" s="72">
        <v>656.1</v>
      </c>
      <c r="DG685" s="96">
        <v>1</v>
      </c>
      <c r="DH685" s="72">
        <v>656.1</v>
      </c>
      <c r="DI685" s="72">
        <v>656.23271336000005</v>
      </c>
      <c r="DJ685" s="96">
        <v>1</v>
      </c>
      <c r="DK685" s="72">
        <v>656.1</v>
      </c>
      <c r="DL685" s="96">
        <v>1</v>
      </c>
      <c r="DM685" s="72">
        <v>656.1</v>
      </c>
      <c r="DN685" s="96">
        <v>0.69052825409999996</v>
      </c>
      <c r="DO685" s="96">
        <v>3.4756000000000002E-2</v>
      </c>
      <c r="DP685" s="72">
        <v>15.75</v>
      </c>
      <c r="DQ685" s="72">
        <v>640.35</v>
      </c>
      <c r="DR685" t="s">
        <v>528</v>
      </c>
      <c r="DT685" t="s">
        <v>485</v>
      </c>
    </row>
    <row r="686" spans="1:124" x14ac:dyDescent="0.3">
      <c r="A686" t="s">
        <v>529</v>
      </c>
      <c r="B686">
        <v>14921</v>
      </c>
      <c r="C686" s="95">
        <v>1193</v>
      </c>
      <c r="D686" s="95">
        <v>3515681</v>
      </c>
      <c r="E686" s="95">
        <v>1156</v>
      </c>
      <c r="F686" s="95">
        <v>3138571</v>
      </c>
      <c r="G686" s="95">
        <v>135</v>
      </c>
      <c r="H686" s="95">
        <v>326946</v>
      </c>
      <c r="I686" s="95">
        <v>123</v>
      </c>
      <c r="J686" s="95">
        <v>265625</v>
      </c>
      <c r="K686" s="95">
        <v>1175</v>
      </c>
      <c r="L686" s="95">
        <v>3706130</v>
      </c>
      <c r="M686" s="95">
        <v>1134</v>
      </c>
      <c r="N686" s="95">
        <v>3291610</v>
      </c>
      <c r="O686" s="95">
        <v>155</v>
      </c>
      <c r="P686" s="95">
        <v>241240</v>
      </c>
      <c r="Q686" s="95">
        <v>141</v>
      </c>
      <c r="R686" s="95">
        <v>264125</v>
      </c>
      <c r="S686" s="95">
        <v>1168</v>
      </c>
      <c r="T686" s="95">
        <v>4053722</v>
      </c>
      <c r="U686" s="95">
        <v>1122</v>
      </c>
      <c r="V686" s="95">
        <v>3652562</v>
      </c>
      <c r="W686" s="95">
        <v>155</v>
      </c>
      <c r="X686" s="95">
        <v>579749</v>
      </c>
      <c r="Y686" s="95">
        <v>140</v>
      </c>
      <c r="Z686" s="95">
        <v>346237</v>
      </c>
      <c r="AA686" s="95">
        <v>1185</v>
      </c>
      <c r="AB686" s="95">
        <v>4629847</v>
      </c>
      <c r="AC686" s="95">
        <v>1133</v>
      </c>
      <c r="AD686" s="95">
        <v>4067408</v>
      </c>
      <c r="AE686" s="95">
        <v>163</v>
      </c>
      <c r="AF686" s="95">
        <v>490375</v>
      </c>
      <c r="AG686" s="95">
        <v>144</v>
      </c>
      <c r="AH686" s="95">
        <v>406922</v>
      </c>
      <c r="AI686" s="95">
        <v>1179</v>
      </c>
      <c r="AJ686" s="95">
        <v>4418794.34</v>
      </c>
      <c r="AK686" s="95">
        <v>1125</v>
      </c>
      <c r="AL686" s="95">
        <v>4429810.1500000004</v>
      </c>
      <c r="AM686" s="95">
        <v>169</v>
      </c>
      <c r="AN686" s="95">
        <v>451602</v>
      </c>
      <c r="AO686" s="95">
        <v>153</v>
      </c>
      <c r="AP686" s="95">
        <v>411799</v>
      </c>
      <c r="AQ686" s="72">
        <v>241.13</v>
      </c>
      <c r="AR686" s="72">
        <v>221.8</v>
      </c>
      <c r="AS686" s="72">
        <v>462.93</v>
      </c>
      <c r="AT686" s="95">
        <v>3842627</v>
      </c>
      <c r="AU686" s="95">
        <v>3404196</v>
      </c>
      <c r="AV686" s="95">
        <v>1328</v>
      </c>
      <c r="AW686" s="95">
        <v>1279</v>
      </c>
      <c r="AX686" s="72">
        <v>247.33</v>
      </c>
      <c r="AY686" s="72">
        <v>232.4</v>
      </c>
      <c r="AZ686" s="72">
        <v>479.73</v>
      </c>
      <c r="BA686" s="95">
        <v>3947370</v>
      </c>
      <c r="BB686" s="95">
        <v>3555735</v>
      </c>
      <c r="BC686" s="95">
        <v>1330</v>
      </c>
      <c r="BD686" s="95">
        <v>1275</v>
      </c>
      <c r="BE686" s="72">
        <v>291.85000000000002</v>
      </c>
      <c r="BF686" s="72">
        <v>264.05</v>
      </c>
      <c r="BG686" s="72">
        <v>555.9</v>
      </c>
      <c r="BH686" s="95">
        <v>4633471</v>
      </c>
      <c r="BI686" s="95">
        <v>3998799</v>
      </c>
      <c r="BJ686" s="95">
        <v>1323</v>
      </c>
      <c r="BK686" s="95">
        <v>1262</v>
      </c>
      <c r="BL686" s="72">
        <v>316.52999999999997</v>
      </c>
      <c r="BM686" s="72">
        <v>291.98</v>
      </c>
      <c r="BN686" s="72">
        <v>608.51</v>
      </c>
      <c r="BO686" s="95">
        <v>5120222</v>
      </c>
      <c r="BP686" s="95">
        <v>4474330</v>
      </c>
      <c r="BQ686" s="95">
        <v>1348</v>
      </c>
      <c r="BR686" s="95">
        <v>1277</v>
      </c>
      <c r="BS686" s="72">
        <v>301.08999999999997</v>
      </c>
      <c r="BT686" s="72">
        <v>315.7</v>
      </c>
      <c r="BU686" s="72">
        <v>616.79</v>
      </c>
      <c r="BV686" s="95">
        <v>4870396.34</v>
      </c>
      <c r="BW686" s="95">
        <v>4841609.1500000004</v>
      </c>
      <c r="BX686" s="95">
        <v>1348</v>
      </c>
      <c r="BY686" s="95">
        <v>1278</v>
      </c>
      <c r="BZ686" s="95">
        <v>1305</v>
      </c>
      <c r="CA686" s="95">
        <v>1303</v>
      </c>
      <c r="CB686" s="95">
        <v>1294</v>
      </c>
      <c r="CC686" s="95">
        <v>1314</v>
      </c>
      <c r="CD686" s="95">
        <v>1314</v>
      </c>
      <c r="CE686" s="72">
        <v>650.75523149000003</v>
      </c>
      <c r="CF686" s="72">
        <v>676.59346364999999</v>
      </c>
      <c r="CG686" s="72">
        <v>712.40329333</v>
      </c>
      <c r="CH686" s="72">
        <v>716.50152150999998</v>
      </c>
      <c r="CI686" s="72">
        <v>731.52548966999996</v>
      </c>
      <c r="CJ686" s="96">
        <v>0.71137345900000004</v>
      </c>
      <c r="CK686" s="96">
        <v>0.70903729609999999</v>
      </c>
      <c r="CL686" s="96">
        <v>0.78031643760000002</v>
      </c>
      <c r="CM686" s="96">
        <v>0.84927942469999995</v>
      </c>
      <c r="CN686" s="96">
        <v>0.84315585540000004</v>
      </c>
      <c r="CO686" s="96">
        <v>0.91419665589999999</v>
      </c>
      <c r="CP686" s="96">
        <v>0.85171225419999996</v>
      </c>
      <c r="CQ686" s="96">
        <v>0.99584056389999998</v>
      </c>
      <c r="CR686" s="96">
        <v>0.85526957169999995</v>
      </c>
      <c r="CS686" s="95">
        <v>1344</v>
      </c>
      <c r="CT686" s="95">
        <v>1344</v>
      </c>
      <c r="CU686" s="95">
        <v>1356</v>
      </c>
      <c r="CV686" s="95">
        <v>1368</v>
      </c>
      <c r="CW686" s="95">
        <v>1371</v>
      </c>
      <c r="CX686" s="96">
        <v>0.89268099400000001</v>
      </c>
      <c r="CY686" s="96">
        <v>0.90771106499999998</v>
      </c>
      <c r="CZ686" s="96">
        <v>0.90582482799999997</v>
      </c>
      <c r="DA686" s="96">
        <v>0.94832403300000001</v>
      </c>
      <c r="DB686" s="96">
        <v>0.91587399400000002</v>
      </c>
      <c r="DC686">
        <v>2013</v>
      </c>
      <c r="DD686" s="6">
        <v>1274.2</v>
      </c>
      <c r="DE686" s="96">
        <v>7.3790899999999996E-3</v>
      </c>
      <c r="DF686" s="72">
        <v>651.99</v>
      </c>
      <c r="DG686" s="96">
        <v>1</v>
      </c>
      <c r="DH686" s="72">
        <v>651.99</v>
      </c>
      <c r="DI686" s="72">
        <v>706.55820955000002</v>
      </c>
      <c r="DJ686" s="96">
        <v>1</v>
      </c>
      <c r="DK686" s="72">
        <v>651.99</v>
      </c>
      <c r="DL686" s="96">
        <v>1</v>
      </c>
      <c r="DM686" s="72">
        <v>651.99</v>
      </c>
      <c r="DN686" s="96">
        <v>0.97939196080000002</v>
      </c>
      <c r="DO686" s="96">
        <v>2.4504999999999999E-2</v>
      </c>
      <c r="DP686" s="72">
        <v>15.65</v>
      </c>
      <c r="DQ686" s="72">
        <v>636.34</v>
      </c>
      <c r="DR686" t="s">
        <v>529</v>
      </c>
      <c r="DT686" t="s">
        <v>485</v>
      </c>
    </row>
    <row r="687" spans="1:124" x14ac:dyDescent="0.3">
      <c r="A687" t="s">
        <v>149</v>
      </c>
      <c r="B687">
        <v>14940</v>
      </c>
      <c r="C687" s="95">
        <v>825</v>
      </c>
      <c r="D687" s="95">
        <v>2643659</v>
      </c>
      <c r="E687" s="95">
        <v>807</v>
      </c>
      <c r="F687" s="95">
        <v>2208033</v>
      </c>
      <c r="G687" s="95">
        <v>95</v>
      </c>
      <c r="H687" s="95">
        <v>256659</v>
      </c>
      <c r="I687" s="95">
        <v>86</v>
      </c>
      <c r="J687" s="95">
        <v>313442</v>
      </c>
      <c r="K687" s="95">
        <v>818</v>
      </c>
      <c r="L687" s="95">
        <v>2473129</v>
      </c>
      <c r="M687" s="95">
        <v>799</v>
      </c>
      <c r="N687" s="95">
        <v>2294548</v>
      </c>
      <c r="O687" s="95">
        <v>101</v>
      </c>
      <c r="P687" s="95">
        <v>289468</v>
      </c>
      <c r="Q687" s="95">
        <v>90</v>
      </c>
      <c r="R687" s="95">
        <v>283604</v>
      </c>
      <c r="S687" s="95">
        <v>830</v>
      </c>
      <c r="T687" s="95">
        <v>3245975</v>
      </c>
      <c r="U687" s="95">
        <v>808</v>
      </c>
      <c r="V687" s="95">
        <v>2267157</v>
      </c>
      <c r="W687" s="95">
        <v>104</v>
      </c>
      <c r="X687" s="95">
        <v>376292</v>
      </c>
      <c r="Y687" s="95">
        <v>92</v>
      </c>
      <c r="Z687" s="95">
        <v>269447</v>
      </c>
      <c r="AA687" s="95">
        <v>827</v>
      </c>
      <c r="AB687" s="95">
        <v>3381720</v>
      </c>
      <c r="AC687" s="95">
        <v>804</v>
      </c>
      <c r="AD687" s="95">
        <v>2592855</v>
      </c>
      <c r="AE687" s="95">
        <v>110</v>
      </c>
      <c r="AF687" s="95">
        <v>357109</v>
      </c>
      <c r="AG687" s="95">
        <v>96</v>
      </c>
      <c r="AH687" s="95">
        <v>320724</v>
      </c>
      <c r="AI687" s="95">
        <v>825</v>
      </c>
      <c r="AJ687" s="95">
        <v>3469209.6000000001</v>
      </c>
      <c r="AK687" s="95">
        <v>803</v>
      </c>
      <c r="AL687" s="95">
        <v>2666236.33</v>
      </c>
      <c r="AM687" s="95">
        <v>117</v>
      </c>
      <c r="AN687" s="95">
        <v>379487</v>
      </c>
      <c r="AO687" s="95">
        <v>105</v>
      </c>
      <c r="AP687" s="95">
        <v>338126</v>
      </c>
      <c r="AQ687" s="72">
        <v>262.70999999999998</v>
      </c>
      <c r="AR687" s="72">
        <v>235.3</v>
      </c>
      <c r="AS687" s="72">
        <v>498.01</v>
      </c>
      <c r="AT687" s="95">
        <v>2900318</v>
      </c>
      <c r="AU687" s="95">
        <v>2521475</v>
      </c>
      <c r="AV687" s="95">
        <v>920</v>
      </c>
      <c r="AW687" s="95">
        <v>893</v>
      </c>
      <c r="AX687" s="72">
        <v>250.51</v>
      </c>
      <c r="AY687" s="72">
        <v>241.67</v>
      </c>
      <c r="AZ687" s="72">
        <v>492.18</v>
      </c>
      <c r="BA687" s="95">
        <v>2762597</v>
      </c>
      <c r="BB687" s="95">
        <v>2578152</v>
      </c>
      <c r="BC687" s="95">
        <v>919</v>
      </c>
      <c r="BD687" s="95">
        <v>889</v>
      </c>
      <c r="BE687" s="72">
        <v>323.19</v>
      </c>
      <c r="BF687" s="72">
        <v>234.87</v>
      </c>
      <c r="BG687" s="72">
        <v>558.05999999999995</v>
      </c>
      <c r="BH687" s="95">
        <v>3622267</v>
      </c>
      <c r="BI687" s="95">
        <v>2536604</v>
      </c>
      <c r="BJ687" s="95">
        <v>934</v>
      </c>
      <c r="BK687" s="95">
        <v>900</v>
      </c>
      <c r="BL687" s="72">
        <v>332.52</v>
      </c>
      <c r="BM687" s="72">
        <v>269.77999999999997</v>
      </c>
      <c r="BN687" s="72">
        <v>602.29999999999995</v>
      </c>
      <c r="BO687" s="95">
        <v>3738829</v>
      </c>
      <c r="BP687" s="95">
        <v>2913579</v>
      </c>
      <c r="BQ687" s="95">
        <v>937</v>
      </c>
      <c r="BR687" s="95">
        <v>900</v>
      </c>
      <c r="BS687" s="72">
        <v>340.47</v>
      </c>
      <c r="BT687" s="72">
        <v>275.73</v>
      </c>
      <c r="BU687" s="72">
        <v>616.20000000000005</v>
      </c>
      <c r="BV687" s="95">
        <v>3848696.6</v>
      </c>
      <c r="BW687" s="95">
        <v>3004362.33</v>
      </c>
      <c r="BX687" s="95">
        <v>942</v>
      </c>
      <c r="BY687" s="95">
        <v>908</v>
      </c>
      <c r="BZ687" s="95">
        <v>907</v>
      </c>
      <c r="CA687" s="95">
        <v>904</v>
      </c>
      <c r="CB687" s="95">
        <v>918</v>
      </c>
      <c r="CC687" s="95">
        <v>919</v>
      </c>
      <c r="CD687" s="95">
        <v>925</v>
      </c>
      <c r="CE687" s="72">
        <v>650.75523149000003</v>
      </c>
      <c r="CF687" s="72">
        <v>676.59346364999999</v>
      </c>
      <c r="CG687" s="72">
        <v>712.40329333</v>
      </c>
      <c r="CH687" s="72">
        <v>716.50152150999998</v>
      </c>
      <c r="CI687" s="72">
        <v>731.52548966999996</v>
      </c>
      <c r="CJ687" s="96">
        <v>0.76528005600000004</v>
      </c>
      <c r="CK687" s="96">
        <v>0.7274383015</v>
      </c>
      <c r="CL687" s="96">
        <v>0.78334842810000005</v>
      </c>
      <c r="CM687" s="96">
        <v>0.84061231120000002</v>
      </c>
      <c r="CN687" s="96">
        <v>0.84234932169999999</v>
      </c>
      <c r="CO687" s="96">
        <v>0.91624673850000005</v>
      </c>
      <c r="CP687" s="96">
        <v>0.86418390420000002</v>
      </c>
      <c r="CQ687" s="96">
        <v>0.99584056389999998</v>
      </c>
      <c r="CR687" s="96">
        <v>0.86779331159999995</v>
      </c>
      <c r="CS687" s="95">
        <v>890</v>
      </c>
      <c r="CT687" s="95">
        <v>877</v>
      </c>
      <c r="CU687" s="95">
        <v>878</v>
      </c>
      <c r="CV687" s="95">
        <v>884</v>
      </c>
      <c r="CW687" s="95">
        <v>895</v>
      </c>
      <c r="CX687" s="96">
        <v>0.89996465800000003</v>
      </c>
      <c r="CY687" s="96">
        <v>0.93590098899999996</v>
      </c>
      <c r="CZ687" s="96">
        <v>0.89583104700000005</v>
      </c>
      <c r="DA687" s="96">
        <v>0.92336709500000003</v>
      </c>
      <c r="DB687" s="96">
        <v>0.92617395199999997</v>
      </c>
      <c r="DC687">
        <v>2013</v>
      </c>
      <c r="DD687" s="6">
        <v>898</v>
      </c>
      <c r="DE687" s="96">
        <v>5.8791245999999997E-3</v>
      </c>
      <c r="DF687" s="72">
        <v>662.54</v>
      </c>
      <c r="DG687" s="96">
        <v>1</v>
      </c>
      <c r="DH687" s="72">
        <v>662.54</v>
      </c>
      <c r="DI687" s="72">
        <v>706.55820955000002</v>
      </c>
      <c r="DJ687" s="96">
        <v>0.94762861919999997</v>
      </c>
      <c r="DK687" s="72">
        <v>664.84529440999995</v>
      </c>
      <c r="DL687" s="96">
        <v>0.99899492869999995</v>
      </c>
      <c r="DM687" s="72">
        <v>664.17707752000001</v>
      </c>
      <c r="DN687" s="96">
        <v>1</v>
      </c>
      <c r="DO687" s="96">
        <v>1.9251999999999998E-2</v>
      </c>
      <c r="DP687" s="72">
        <v>12.79</v>
      </c>
      <c r="DQ687" s="72">
        <v>651.39</v>
      </c>
      <c r="DR687" t="s">
        <v>149</v>
      </c>
      <c r="DT687" t="s">
        <v>485</v>
      </c>
    </row>
    <row r="688" spans="1:124" x14ac:dyDescent="0.3">
      <c r="A688" t="s">
        <v>59</v>
      </c>
      <c r="B688">
        <v>14950</v>
      </c>
      <c r="C688" s="95">
        <v>3735</v>
      </c>
      <c r="D688" s="95">
        <v>14719351</v>
      </c>
      <c r="E688" s="95">
        <v>3662</v>
      </c>
      <c r="F688" s="95">
        <v>12562919</v>
      </c>
      <c r="G688" s="95">
        <v>521</v>
      </c>
      <c r="H688" s="95">
        <v>1291680</v>
      </c>
      <c r="I688" s="95">
        <v>472</v>
      </c>
      <c r="J688" s="95">
        <v>1415613</v>
      </c>
      <c r="K688" s="95">
        <v>3768</v>
      </c>
      <c r="L688" s="95">
        <v>14312544</v>
      </c>
      <c r="M688" s="95">
        <v>3676</v>
      </c>
      <c r="N688" s="95">
        <v>12608860</v>
      </c>
      <c r="O688" s="95">
        <v>522</v>
      </c>
      <c r="P688" s="95">
        <v>1446575</v>
      </c>
      <c r="Q688" s="95">
        <v>469</v>
      </c>
      <c r="R688" s="95">
        <v>1571807</v>
      </c>
      <c r="S688" s="95">
        <v>3762</v>
      </c>
      <c r="T688" s="95">
        <v>15279875</v>
      </c>
      <c r="U688" s="95">
        <v>3657</v>
      </c>
      <c r="V688" s="95">
        <v>13009533</v>
      </c>
      <c r="W688" s="95">
        <v>532</v>
      </c>
      <c r="X688" s="95">
        <v>1339048</v>
      </c>
      <c r="Y688" s="95">
        <v>481</v>
      </c>
      <c r="Z688" s="95">
        <v>1728501</v>
      </c>
      <c r="AA688" s="95">
        <v>3756</v>
      </c>
      <c r="AB688" s="95">
        <v>15957764</v>
      </c>
      <c r="AC688" s="95">
        <v>3649</v>
      </c>
      <c r="AD688" s="95">
        <v>13695693</v>
      </c>
      <c r="AE688" s="95">
        <v>540</v>
      </c>
      <c r="AF688" s="95">
        <v>1854542</v>
      </c>
      <c r="AG688" s="95">
        <v>488</v>
      </c>
      <c r="AH688" s="95">
        <v>1934179</v>
      </c>
      <c r="AI688" s="95">
        <v>3746</v>
      </c>
      <c r="AJ688" s="95">
        <v>15388373.699999999</v>
      </c>
      <c r="AK688" s="95">
        <v>3633</v>
      </c>
      <c r="AL688" s="95">
        <v>14252788.869999999</v>
      </c>
      <c r="AM688" s="95">
        <v>552</v>
      </c>
      <c r="AN688" s="95">
        <v>1853937.12</v>
      </c>
      <c r="AO688" s="95">
        <v>494</v>
      </c>
      <c r="AP688" s="95">
        <v>2209117.2400000002</v>
      </c>
      <c r="AQ688" s="72">
        <v>313.5</v>
      </c>
      <c r="AR688" s="72">
        <v>281.77999999999997</v>
      </c>
      <c r="AS688" s="72">
        <v>595.28</v>
      </c>
      <c r="AT688" s="95">
        <v>16011031</v>
      </c>
      <c r="AU688" s="95">
        <v>13978532</v>
      </c>
      <c r="AV688" s="95">
        <v>4256</v>
      </c>
      <c r="AW688" s="95">
        <v>4134</v>
      </c>
      <c r="AX688" s="72">
        <v>306.12</v>
      </c>
      <c r="AY688" s="72">
        <v>285.10000000000002</v>
      </c>
      <c r="AZ688" s="72">
        <v>591.22</v>
      </c>
      <c r="BA688" s="95">
        <v>15759119</v>
      </c>
      <c r="BB688" s="95">
        <v>14180667</v>
      </c>
      <c r="BC688" s="95">
        <v>4290</v>
      </c>
      <c r="BD688" s="95">
        <v>4145</v>
      </c>
      <c r="BE688" s="72">
        <v>322.52</v>
      </c>
      <c r="BF688" s="72">
        <v>296.8</v>
      </c>
      <c r="BG688" s="72">
        <v>619.32000000000005</v>
      </c>
      <c r="BH688" s="95">
        <v>16618923</v>
      </c>
      <c r="BI688" s="95">
        <v>14738034</v>
      </c>
      <c r="BJ688" s="95">
        <v>4294</v>
      </c>
      <c r="BK688" s="95">
        <v>4138</v>
      </c>
      <c r="BL688" s="72">
        <v>345.52</v>
      </c>
      <c r="BM688" s="72">
        <v>314.83999999999997</v>
      </c>
      <c r="BN688" s="72">
        <v>660.36</v>
      </c>
      <c r="BO688" s="95">
        <v>17812306</v>
      </c>
      <c r="BP688" s="95">
        <v>15629872</v>
      </c>
      <c r="BQ688" s="95">
        <v>4296</v>
      </c>
      <c r="BR688" s="95">
        <v>4137</v>
      </c>
      <c r="BS688" s="72">
        <v>334.31</v>
      </c>
      <c r="BT688" s="72">
        <v>332.4</v>
      </c>
      <c r="BU688" s="72">
        <v>666.71</v>
      </c>
      <c r="BV688" s="95">
        <v>17242310.82</v>
      </c>
      <c r="BW688" s="95">
        <v>16461906.109999999</v>
      </c>
      <c r="BX688" s="95">
        <v>4298</v>
      </c>
      <c r="BY688" s="95">
        <v>4127</v>
      </c>
      <c r="BZ688" s="95">
        <v>4198</v>
      </c>
      <c r="CA688" s="95">
        <v>4220</v>
      </c>
      <c r="CB688" s="95">
        <v>4219</v>
      </c>
      <c r="CC688" s="95">
        <v>4221</v>
      </c>
      <c r="CD688" s="95">
        <v>4214</v>
      </c>
      <c r="CE688" s="72">
        <v>650.75523149000003</v>
      </c>
      <c r="CF688" s="72">
        <v>676.59346364999999</v>
      </c>
      <c r="CG688" s="72">
        <v>712.40329333</v>
      </c>
      <c r="CH688" s="72">
        <v>716.50152150999998</v>
      </c>
      <c r="CI688" s="72">
        <v>731.52548966999996</v>
      </c>
      <c r="CJ688" s="96">
        <v>0.91475253860000005</v>
      </c>
      <c r="CK688" s="96">
        <v>0.87381866919999995</v>
      </c>
      <c r="CL688" s="96">
        <v>0.86933904689999997</v>
      </c>
      <c r="CM688" s="96">
        <v>0.92164493749999998</v>
      </c>
      <c r="CN688" s="96">
        <v>0.91139681309999998</v>
      </c>
      <c r="CO688" s="96">
        <v>0.98725028100000001</v>
      </c>
      <c r="CP688" s="96">
        <v>0.90978996749999996</v>
      </c>
      <c r="CQ688" s="96">
        <v>0.99584056389999998</v>
      </c>
      <c r="CR688" s="96">
        <v>0.91358985619999999</v>
      </c>
      <c r="CS688" s="95">
        <v>4072</v>
      </c>
      <c r="CT688" s="95">
        <v>4106</v>
      </c>
      <c r="CU688" s="95">
        <v>4109</v>
      </c>
      <c r="CV688" s="95">
        <v>4165</v>
      </c>
      <c r="CW688" s="95">
        <v>4177</v>
      </c>
      <c r="CX688" s="96">
        <v>0.97780158500000003</v>
      </c>
      <c r="CY688" s="96">
        <v>0.970540984</v>
      </c>
      <c r="CZ688" s="96">
        <v>1.0087343090000001</v>
      </c>
      <c r="DA688" s="96">
        <v>0.99199301500000003</v>
      </c>
      <c r="DB688" s="96">
        <v>0.98702334899999999</v>
      </c>
      <c r="DC688">
        <v>2013</v>
      </c>
      <c r="DD688" s="6">
        <v>4136.2</v>
      </c>
      <c r="DE688" s="96">
        <v>3.5736463999999999E-3</v>
      </c>
      <c r="DF688" s="72">
        <v>699.12</v>
      </c>
      <c r="DG688" s="96">
        <v>1</v>
      </c>
      <c r="DH688" s="72">
        <v>699.12</v>
      </c>
      <c r="DI688" s="72">
        <v>706.55820955000002</v>
      </c>
      <c r="DJ688" s="96">
        <v>1</v>
      </c>
      <c r="DK688" s="72">
        <v>699.12</v>
      </c>
      <c r="DL688" s="96">
        <v>1</v>
      </c>
      <c r="DM688" s="72">
        <v>699.12</v>
      </c>
      <c r="DN688" s="96">
        <v>1</v>
      </c>
      <c r="DO688" s="96">
        <v>1.0925000000000001E-2</v>
      </c>
      <c r="DP688" s="72">
        <v>7.64</v>
      </c>
      <c r="DQ688" s="72">
        <v>691.48</v>
      </c>
      <c r="DR688" t="s">
        <v>59</v>
      </c>
      <c r="DT688" t="s">
        <v>485</v>
      </c>
    </row>
    <row r="689" spans="1:124" x14ac:dyDescent="0.3">
      <c r="A689" t="s">
        <v>530</v>
      </c>
      <c r="B689">
        <v>14960</v>
      </c>
      <c r="C689" s="95">
        <v>1072</v>
      </c>
      <c r="D689" s="95">
        <v>4520526</v>
      </c>
      <c r="E689" s="95">
        <v>1055</v>
      </c>
      <c r="F689" s="95">
        <v>3145688</v>
      </c>
      <c r="G689" s="95">
        <v>86</v>
      </c>
      <c r="H689" s="95">
        <v>181825</v>
      </c>
      <c r="I689" s="95">
        <v>79</v>
      </c>
      <c r="J689" s="95">
        <v>236338</v>
      </c>
      <c r="K689" s="95">
        <v>1028</v>
      </c>
      <c r="L689" s="95">
        <v>4233656</v>
      </c>
      <c r="M689" s="95">
        <v>1004</v>
      </c>
      <c r="N689" s="95">
        <v>3388456</v>
      </c>
      <c r="O689" s="95">
        <v>83</v>
      </c>
      <c r="P689" s="95">
        <v>451094</v>
      </c>
      <c r="Q689" s="95">
        <v>73</v>
      </c>
      <c r="R689" s="95">
        <v>296094</v>
      </c>
      <c r="S689" s="95">
        <v>1034</v>
      </c>
      <c r="T689" s="95">
        <v>4059041</v>
      </c>
      <c r="U689" s="95">
        <v>1002</v>
      </c>
      <c r="V689" s="95">
        <v>3597838</v>
      </c>
      <c r="W689" s="95">
        <v>84</v>
      </c>
      <c r="X689" s="95">
        <v>238301</v>
      </c>
      <c r="Y689" s="95">
        <v>78</v>
      </c>
      <c r="Z689" s="95">
        <v>243914</v>
      </c>
      <c r="AA689" s="95">
        <v>1034</v>
      </c>
      <c r="AB689" s="95">
        <v>4774100</v>
      </c>
      <c r="AC689" s="95">
        <v>1001</v>
      </c>
      <c r="AD689" s="95">
        <v>3586678</v>
      </c>
      <c r="AE689" s="95">
        <v>89</v>
      </c>
      <c r="AF689" s="95">
        <v>221781</v>
      </c>
      <c r="AG689" s="95">
        <v>82</v>
      </c>
      <c r="AH689" s="95">
        <v>282510</v>
      </c>
      <c r="AI689" s="95">
        <v>1030</v>
      </c>
      <c r="AJ689" s="95">
        <v>4310262</v>
      </c>
      <c r="AK689" s="95">
        <v>1000</v>
      </c>
      <c r="AL689" s="95">
        <v>3550698.7</v>
      </c>
      <c r="AM689" s="95">
        <v>88</v>
      </c>
      <c r="AN689" s="95">
        <v>225756</v>
      </c>
      <c r="AO689" s="95">
        <v>81</v>
      </c>
      <c r="AP689" s="95">
        <v>293364.89</v>
      </c>
      <c r="AQ689" s="72">
        <v>338.4</v>
      </c>
      <c r="AR689" s="72">
        <v>248.53</v>
      </c>
      <c r="AS689" s="72">
        <v>586.92999999999995</v>
      </c>
      <c r="AT689" s="95">
        <v>4702351</v>
      </c>
      <c r="AU689" s="95">
        <v>3382026</v>
      </c>
      <c r="AV689" s="95">
        <v>1158</v>
      </c>
      <c r="AW689" s="95">
        <v>1134</v>
      </c>
      <c r="AX689" s="72">
        <v>351.39</v>
      </c>
      <c r="AY689" s="72">
        <v>285.08999999999997</v>
      </c>
      <c r="AZ689" s="72">
        <v>636.48</v>
      </c>
      <c r="BA689" s="95">
        <v>4684750</v>
      </c>
      <c r="BB689" s="95">
        <v>3684550</v>
      </c>
      <c r="BC689" s="95">
        <v>1111</v>
      </c>
      <c r="BD689" s="95">
        <v>1077</v>
      </c>
      <c r="BE689" s="72">
        <v>320.31</v>
      </c>
      <c r="BF689" s="72">
        <v>296.43</v>
      </c>
      <c r="BG689" s="72">
        <v>616.74</v>
      </c>
      <c r="BH689" s="95">
        <v>4297342</v>
      </c>
      <c r="BI689" s="95">
        <v>3841752</v>
      </c>
      <c r="BJ689" s="95">
        <v>1118</v>
      </c>
      <c r="BK689" s="95">
        <v>1080</v>
      </c>
      <c r="BL689" s="72">
        <v>370.72</v>
      </c>
      <c r="BM689" s="72">
        <v>297.72000000000003</v>
      </c>
      <c r="BN689" s="72">
        <v>668.44</v>
      </c>
      <c r="BO689" s="95">
        <v>4995881</v>
      </c>
      <c r="BP689" s="95">
        <v>3869188</v>
      </c>
      <c r="BQ689" s="95">
        <v>1123</v>
      </c>
      <c r="BR689" s="95">
        <v>1083</v>
      </c>
      <c r="BS689" s="72">
        <v>338.11</v>
      </c>
      <c r="BT689" s="72">
        <v>296.33999999999997</v>
      </c>
      <c r="BU689" s="72">
        <v>634.45000000000005</v>
      </c>
      <c r="BV689" s="95">
        <v>4536018</v>
      </c>
      <c r="BW689" s="95">
        <v>3844063.59</v>
      </c>
      <c r="BX689" s="95">
        <v>1118</v>
      </c>
      <c r="BY689" s="95">
        <v>1081</v>
      </c>
      <c r="BZ689" s="95">
        <v>1147</v>
      </c>
      <c r="CA689" s="95">
        <v>1095</v>
      </c>
      <c r="CB689" s="95">
        <v>1100</v>
      </c>
      <c r="CC689" s="95">
        <v>1104</v>
      </c>
      <c r="CD689" s="95">
        <v>1100</v>
      </c>
      <c r="CE689" s="72">
        <v>650.75523149000003</v>
      </c>
      <c r="CF689" s="72">
        <v>676.59346364999999</v>
      </c>
      <c r="CG689" s="72">
        <v>712.40329333</v>
      </c>
      <c r="CH689" s="72">
        <v>716.50152150999998</v>
      </c>
      <c r="CI689" s="72">
        <v>731.52548966999996</v>
      </c>
      <c r="CJ689" s="96">
        <v>0.90192129330000004</v>
      </c>
      <c r="CK689" s="96">
        <v>0.94071260540000001</v>
      </c>
      <c r="CL689" s="96">
        <v>0.86571750270000003</v>
      </c>
      <c r="CM689" s="96">
        <v>0.93292195469999994</v>
      </c>
      <c r="CN689" s="96">
        <v>0.86729718779999998</v>
      </c>
      <c r="CO689" s="96">
        <v>0.98680751860000004</v>
      </c>
      <c r="CP689" s="96">
        <v>0.91376898920000005</v>
      </c>
      <c r="CQ689" s="96">
        <v>0.99584056389999998</v>
      </c>
      <c r="CR689" s="96">
        <v>0.91758549690000002</v>
      </c>
      <c r="CS689" s="95">
        <v>1055</v>
      </c>
      <c r="CT689" s="95">
        <v>980</v>
      </c>
      <c r="CU689" s="95">
        <v>958</v>
      </c>
      <c r="CV689" s="95">
        <v>968</v>
      </c>
      <c r="CW689" s="95">
        <v>934</v>
      </c>
      <c r="CX689" s="96">
        <v>0.98943516799999998</v>
      </c>
      <c r="CY689" s="96">
        <v>0.98087357100000006</v>
      </c>
      <c r="CZ689" s="96">
        <v>1.001919351</v>
      </c>
      <c r="DA689" s="96">
        <v>0.98233026800000001</v>
      </c>
      <c r="DB689" s="96">
        <v>0.97920574299999996</v>
      </c>
      <c r="DC689">
        <v>2013</v>
      </c>
      <c r="DD689" s="6">
        <v>1091</v>
      </c>
      <c r="DE689" s="96">
        <v>6.9435327999999999E-3</v>
      </c>
      <c r="DF689" s="72">
        <v>699.8</v>
      </c>
      <c r="DG689" s="96">
        <v>1</v>
      </c>
      <c r="DH689" s="72">
        <v>699.8</v>
      </c>
      <c r="DI689" s="72">
        <v>683.59838139999999</v>
      </c>
      <c r="DJ689" s="96">
        <v>1</v>
      </c>
      <c r="DK689" s="72">
        <v>699.8</v>
      </c>
      <c r="DL689" s="96">
        <v>1</v>
      </c>
      <c r="DM689" s="72">
        <v>699.8</v>
      </c>
      <c r="DN689" s="96">
        <v>1</v>
      </c>
      <c r="DO689" s="96">
        <v>1.6403000000000001E-2</v>
      </c>
      <c r="DP689" s="72">
        <v>11.48</v>
      </c>
      <c r="DQ689" s="72">
        <v>688.32</v>
      </c>
      <c r="DR689" t="s">
        <v>530</v>
      </c>
      <c r="DT689" t="s">
        <v>485</v>
      </c>
    </row>
    <row r="690" spans="1:124" x14ac:dyDescent="0.3">
      <c r="A690" t="s">
        <v>531</v>
      </c>
      <c r="B690">
        <v>14970</v>
      </c>
      <c r="C690" s="95">
        <v>7136</v>
      </c>
      <c r="D690" s="95">
        <v>26070973</v>
      </c>
      <c r="E690" s="95">
        <v>6955</v>
      </c>
      <c r="F690" s="95">
        <v>19738027</v>
      </c>
      <c r="G690" s="95">
        <v>1140</v>
      </c>
      <c r="H690" s="95">
        <v>2954516</v>
      </c>
      <c r="I690" s="95">
        <v>999</v>
      </c>
      <c r="J690" s="95">
        <v>2974772</v>
      </c>
      <c r="K690" s="95">
        <v>6613</v>
      </c>
      <c r="L690" s="95">
        <v>22065266</v>
      </c>
      <c r="M690" s="95">
        <v>6401</v>
      </c>
      <c r="N690" s="95">
        <v>17828899</v>
      </c>
      <c r="O690" s="95">
        <v>1169</v>
      </c>
      <c r="P690" s="95">
        <v>3442372</v>
      </c>
      <c r="Q690" s="95">
        <v>1021</v>
      </c>
      <c r="R690" s="95">
        <v>3593828</v>
      </c>
      <c r="S690" s="95">
        <v>6252</v>
      </c>
      <c r="T690" s="95">
        <v>24190562</v>
      </c>
      <c r="U690" s="95">
        <v>6024</v>
      </c>
      <c r="V690" s="95">
        <v>18083575</v>
      </c>
      <c r="W690" s="95">
        <v>1180</v>
      </c>
      <c r="X690" s="95">
        <v>3427957</v>
      </c>
      <c r="Y690" s="95">
        <v>1045</v>
      </c>
      <c r="Z690" s="95">
        <v>3550507</v>
      </c>
      <c r="AA690" s="95">
        <v>6137</v>
      </c>
      <c r="AB690" s="95">
        <v>23424616</v>
      </c>
      <c r="AC690" s="95">
        <v>5873</v>
      </c>
      <c r="AD690" s="95">
        <v>19364700</v>
      </c>
      <c r="AE690" s="95">
        <v>1195</v>
      </c>
      <c r="AF690" s="95">
        <v>4884669</v>
      </c>
      <c r="AG690" s="95">
        <v>1051</v>
      </c>
      <c r="AH690" s="95">
        <v>4042817</v>
      </c>
      <c r="AI690" s="95">
        <v>6264</v>
      </c>
      <c r="AJ690" s="95">
        <v>23738807.699999999</v>
      </c>
      <c r="AK690" s="95">
        <v>5978</v>
      </c>
      <c r="AL690" s="95">
        <v>21647956.77</v>
      </c>
      <c r="AM690" s="95">
        <v>1212</v>
      </c>
      <c r="AN690" s="95">
        <v>4031954</v>
      </c>
      <c r="AO690" s="95">
        <v>1070</v>
      </c>
      <c r="AP690" s="95">
        <v>4755148.29</v>
      </c>
      <c r="AQ690" s="72">
        <v>292.27</v>
      </c>
      <c r="AR690" s="72">
        <v>237.96</v>
      </c>
      <c r="AS690" s="72">
        <v>530.23</v>
      </c>
      <c r="AT690" s="95">
        <v>29025489</v>
      </c>
      <c r="AU690" s="95">
        <v>22712799</v>
      </c>
      <c r="AV690" s="95">
        <v>8276</v>
      </c>
      <c r="AW690" s="95">
        <v>7954</v>
      </c>
      <c r="AX690" s="72">
        <v>273.14999999999998</v>
      </c>
      <c r="AY690" s="72">
        <v>240.53</v>
      </c>
      <c r="AZ690" s="72">
        <v>513.67999999999995</v>
      </c>
      <c r="BA690" s="95">
        <v>25507638</v>
      </c>
      <c r="BB690" s="95">
        <v>21422727</v>
      </c>
      <c r="BC690" s="95">
        <v>7782</v>
      </c>
      <c r="BD690" s="95">
        <v>7422</v>
      </c>
      <c r="BE690" s="72">
        <v>309.68</v>
      </c>
      <c r="BF690" s="72">
        <v>255.03</v>
      </c>
      <c r="BG690" s="72">
        <v>564.71</v>
      </c>
      <c r="BH690" s="95">
        <v>27618519</v>
      </c>
      <c r="BI690" s="95">
        <v>21634082</v>
      </c>
      <c r="BJ690" s="95">
        <v>7432</v>
      </c>
      <c r="BK690" s="95">
        <v>7069</v>
      </c>
      <c r="BL690" s="72">
        <v>321.75</v>
      </c>
      <c r="BM690" s="72">
        <v>281.72000000000003</v>
      </c>
      <c r="BN690" s="72">
        <v>603.47</v>
      </c>
      <c r="BO690" s="95">
        <v>28309285</v>
      </c>
      <c r="BP690" s="95">
        <v>23407517</v>
      </c>
      <c r="BQ690" s="95">
        <v>7332</v>
      </c>
      <c r="BR690" s="95">
        <v>6924</v>
      </c>
      <c r="BS690" s="72">
        <v>309.55</v>
      </c>
      <c r="BT690" s="72">
        <v>312.18</v>
      </c>
      <c r="BU690" s="72">
        <v>621.73</v>
      </c>
      <c r="BV690" s="95">
        <v>27770761.699999999</v>
      </c>
      <c r="BW690" s="95">
        <v>26403105.059999999</v>
      </c>
      <c r="BX690" s="95">
        <v>7476</v>
      </c>
      <c r="BY690" s="95">
        <v>7048</v>
      </c>
      <c r="BZ690" s="95">
        <v>8123</v>
      </c>
      <c r="CA690" s="95">
        <v>7608</v>
      </c>
      <c r="CB690" s="95">
        <v>7257</v>
      </c>
      <c r="CC690" s="95">
        <v>7138</v>
      </c>
      <c r="CD690" s="95">
        <v>7267</v>
      </c>
      <c r="CE690" s="72">
        <v>650.75523149000003</v>
      </c>
      <c r="CF690" s="72">
        <v>676.59346364999999</v>
      </c>
      <c r="CG690" s="72">
        <v>712.40329333</v>
      </c>
      <c r="CH690" s="72">
        <v>716.50152150999998</v>
      </c>
      <c r="CI690" s="72">
        <v>731.52548966999996</v>
      </c>
      <c r="CJ690" s="96">
        <v>0.81479175940000004</v>
      </c>
      <c r="CK690" s="96">
        <v>0.75921513819999997</v>
      </c>
      <c r="CL690" s="96">
        <v>0.79268302840000004</v>
      </c>
      <c r="CM690" s="96">
        <v>0.84224524570000003</v>
      </c>
      <c r="CN690" s="96">
        <v>0.8499088669</v>
      </c>
      <c r="CO690" s="96">
        <v>0.96502003160000005</v>
      </c>
      <c r="CP690" s="96">
        <v>0.84119373799999997</v>
      </c>
      <c r="CQ690" s="96">
        <v>0.99584056389999998</v>
      </c>
      <c r="CR690" s="96">
        <v>0.84470712319999997</v>
      </c>
      <c r="CS690" s="95">
        <v>7399</v>
      </c>
      <c r="CT690" s="95">
        <v>6956</v>
      </c>
      <c r="CU690" s="95">
        <v>6650</v>
      </c>
      <c r="CV690" s="95">
        <v>6504</v>
      </c>
      <c r="CW690" s="95">
        <v>6645</v>
      </c>
      <c r="CX690" s="96">
        <v>0.95493267400000004</v>
      </c>
      <c r="CY690" s="96">
        <v>0.96131557899999998</v>
      </c>
      <c r="CZ690" s="96">
        <v>0.976159848</v>
      </c>
      <c r="DA690" s="96">
        <v>0.96829825899999999</v>
      </c>
      <c r="DB690" s="96">
        <v>0.96577295299999999</v>
      </c>
      <c r="DC690">
        <v>2013</v>
      </c>
      <c r="DD690" s="6">
        <v>7283.4</v>
      </c>
      <c r="DE690" s="96">
        <v>2.9178731000000001E-3</v>
      </c>
      <c r="DF690" s="72">
        <v>646.83000000000004</v>
      </c>
      <c r="DG690" s="96">
        <v>1</v>
      </c>
      <c r="DH690" s="72">
        <v>646.83000000000004</v>
      </c>
      <c r="DI690" s="72">
        <v>706.55820955000002</v>
      </c>
      <c r="DJ690" s="96">
        <v>1</v>
      </c>
      <c r="DK690" s="72">
        <v>646.83000000000004</v>
      </c>
      <c r="DL690" s="96">
        <v>1</v>
      </c>
      <c r="DM690" s="72">
        <v>646.83000000000004</v>
      </c>
      <c r="DN690" s="96">
        <v>1</v>
      </c>
      <c r="DO690" s="96">
        <v>1.2529E-2</v>
      </c>
      <c r="DP690" s="72">
        <v>8.1</v>
      </c>
      <c r="DQ690" s="72">
        <v>638.73</v>
      </c>
      <c r="DR690" t="s">
        <v>531</v>
      </c>
      <c r="DT690" t="s">
        <v>485</v>
      </c>
    </row>
    <row r="691" spans="1:124" x14ac:dyDescent="0.3">
      <c r="A691" t="s">
        <v>532</v>
      </c>
      <c r="B691">
        <v>14980</v>
      </c>
      <c r="C691" s="95">
        <v>17714</v>
      </c>
      <c r="D691" s="95">
        <v>65792790</v>
      </c>
      <c r="E691" s="95">
        <v>17315</v>
      </c>
      <c r="F691" s="95">
        <v>52633517</v>
      </c>
      <c r="G691" s="95">
        <v>2322</v>
      </c>
      <c r="H691" s="95">
        <v>7211376</v>
      </c>
      <c r="I691" s="95">
        <v>2063</v>
      </c>
      <c r="J691" s="95">
        <v>6254282</v>
      </c>
      <c r="K691" s="95">
        <v>17359</v>
      </c>
      <c r="L691" s="95">
        <v>68356890</v>
      </c>
      <c r="M691" s="95">
        <v>16921</v>
      </c>
      <c r="N691" s="95">
        <v>53179730</v>
      </c>
      <c r="O691" s="95">
        <v>2297</v>
      </c>
      <c r="P691" s="95">
        <v>6580906</v>
      </c>
      <c r="Q691" s="95">
        <v>2011</v>
      </c>
      <c r="R691" s="95">
        <v>6335287</v>
      </c>
      <c r="S691" s="95">
        <v>17226</v>
      </c>
      <c r="T691" s="95">
        <v>74693368</v>
      </c>
      <c r="U691" s="95">
        <v>16732</v>
      </c>
      <c r="V691" s="95">
        <v>55259797</v>
      </c>
      <c r="W691" s="95">
        <v>2366</v>
      </c>
      <c r="X691" s="95">
        <v>7335133</v>
      </c>
      <c r="Y691" s="95">
        <v>2069</v>
      </c>
      <c r="Z691" s="95">
        <v>7227263</v>
      </c>
      <c r="AA691" s="95">
        <v>17190</v>
      </c>
      <c r="AB691" s="95">
        <v>74015330</v>
      </c>
      <c r="AC691" s="95">
        <v>16689</v>
      </c>
      <c r="AD691" s="95">
        <v>60608194</v>
      </c>
      <c r="AE691" s="95">
        <v>2431</v>
      </c>
      <c r="AF691" s="95">
        <v>8791521</v>
      </c>
      <c r="AG691" s="95">
        <v>2158</v>
      </c>
      <c r="AH691" s="95">
        <v>8045559</v>
      </c>
      <c r="AI691" s="95">
        <v>17282</v>
      </c>
      <c r="AJ691" s="95">
        <v>74747156.640000001</v>
      </c>
      <c r="AK691" s="95">
        <v>16769</v>
      </c>
      <c r="AL691" s="95">
        <v>63993555.530000001</v>
      </c>
      <c r="AM691" s="95">
        <v>2525</v>
      </c>
      <c r="AN691" s="95">
        <v>8264681.4699999997</v>
      </c>
      <c r="AO691" s="95">
        <v>2264</v>
      </c>
      <c r="AP691" s="95">
        <v>9053785.8100000005</v>
      </c>
      <c r="AQ691" s="72">
        <v>303.64</v>
      </c>
      <c r="AR691" s="72">
        <v>253.24</v>
      </c>
      <c r="AS691" s="72">
        <v>556.88</v>
      </c>
      <c r="AT691" s="95">
        <v>73004166</v>
      </c>
      <c r="AU691" s="95">
        <v>58887799</v>
      </c>
      <c r="AV691" s="95">
        <v>20036</v>
      </c>
      <c r="AW691" s="95">
        <v>19378</v>
      </c>
      <c r="AX691" s="72">
        <v>317.70999999999998</v>
      </c>
      <c r="AY691" s="72">
        <v>261.97000000000003</v>
      </c>
      <c r="AZ691" s="72">
        <v>579.67999999999995</v>
      </c>
      <c r="BA691" s="95">
        <v>74937796</v>
      </c>
      <c r="BB691" s="95">
        <v>59515017</v>
      </c>
      <c r="BC691" s="95">
        <v>19656</v>
      </c>
      <c r="BD691" s="95">
        <v>18932</v>
      </c>
      <c r="BE691" s="72">
        <v>348.9</v>
      </c>
      <c r="BF691" s="72">
        <v>276.97000000000003</v>
      </c>
      <c r="BG691" s="72">
        <v>625.87</v>
      </c>
      <c r="BH691" s="95">
        <v>82028501</v>
      </c>
      <c r="BI691" s="95">
        <v>62487060</v>
      </c>
      <c r="BJ691" s="95">
        <v>19592</v>
      </c>
      <c r="BK691" s="95">
        <v>18801</v>
      </c>
      <c r="BL691" s="72">
        <v>351.69</v>
      </c>
      <c r="BM691" s="72">
        <v>303.56</v>
      </c>
      <c r="BN691" s="72">
        <v>655.25</v>
      </c>
      <c r="BO691" s="95">
        <v>82806851</v>
      </c>
      <c r="BP691" s="95">
        <v>68653753</v>
      </c>
      <c r="BQ691" s="95">
        <v>19621</v>
      </c>
      <c r="BR691" s="95">
        <v>18847</v>
      </c>
      <c r="BS691" s="72">
        <v>349.25</v>
      </c>
      <c r="BT691" s="72">
        <v>319.83</v>
      </c>
      <c r="BU691" s="72">
        <v>669.08</v>
      </c>
      <c r="BV691" s="95">
        <v>83011838.109999999</v>
      </c>
      <c r="BW691" s="95">
        <v>73047341.340000004</v>
      </c>
      <c r="BX691" s="95">
        <v>19807</v>
      </c>
      <c r="BY691" s="95">
        <v>19033</v>
      </c>
      <c r="BZ691" s="95">
        <v>19722</v>
      </c>
      <c r="CA691" s="95">
        <v>19306</v>
      </c>
      <c r="CB691" s="95">
        <v>19211</v>
      </c>
      <c r="CC691" s="95">
        <v>19254</v>
      </c>
      <c r="CD691" s="95">
        <v>19428</v>
      </c>
      <c r="CE691" s="72">
        <v>650.75523149000003</v>
      </c>
      <c r="CF691" s="72">
        <v>676.59346364999999</v>
      </c>
      <c r="CG691" s="72">
        <v>712.40329333</v>
      </c>
      <c r="CH691" s="72">
        <v>716.50152150999998</v>
      </c>
      <c r="CI691" s="72">
        <v>731.52548966999996</v>
      </c>
      <c r="CJ691" s="96">
        <v>0.85574417700000005</v>
      </c>
      <c r="CK691" s="96">
        <v>0.85676263689999999</v>
      </c>
      <c r="CL691" s="96">
        <v>0.87853327719999996</v>
      </c>
      <c r="CM691" s="96">
        <v>0.9145130615</v>
      </c>
      <c r="CN691" s="96">
        <v>0.91463661819999997</v>
      </c>
      <c r="CO691" s="96">
        <v>0.97240905150000001</v>
      </c>
      <c r="CP691" s="96">
        <v>0.90912147799999998</v>
      </c>
      <c r="CQ691" s="96">
        <v>0.99584056389999998</v>
      </c>
      <c r="CR691" s="96">
        <v>0.91291857470000004</v>
      </c>
      <c r="CS691" s="95">
        <v>18649</v>
      </c>
      <c r="CT691" s="95">
        <v>18391</v>
      </c>
      <c r="CU691" s="95">
        <v>18268</v>
      </c>
      <c r="CV691" s="95">
        <v>18365</v>
      </c>
      <c r="CW691" s="95">
        <v>18464</v>
      </c>
      <c r="CX691" s="96">
        <v>0.95991842199999999</v>
      </c>
      <c r="CY691" s="96">
        <v>0.974271318</v>
      </c>
      <c r="CZ691" s="96">
        <v>0.98031981400000001</v>
      </c>
      <c r="DA691" s="96">
        <v>0.96926849100000001</v>
      </c>
      <c r="DB691" s="96">
        <v>0.97846686100000002</v>
      </c>
      <c r="DC691">
        <v>2013</v>
      </c>
      <c r="DD691" s="6">
        <v>18998.2</v>
      </c>
      <c r="DE691" s="96">
        <v>9.7060245999999999E-3</v>
      </c>
      <c r="DF691" s="72">
        <v>694.31</v>
      </c>
      <c r="DG691" s="96">
        <v>1</v>
      </c>
      <c r="DH691" s="72">
        <v>694.31</v>
      </c>
      <c r="DI691" s="72">
        <v>683.59838139999999</v>
      </c>
      <c r="DJ691" s="96">
        <v>1</v>
      </c>
      <c r="DK691" s="72">
        <v>694.31</v>
      </c>
      <c r="DL691" s="96">
        <v>1</v>
      </c>
      <c r="DM691" s="72">
        <v>694.31</v>
      </c>
      <c r="DN691" s="96">
        <v>1</v>
      </c>
      <c r="DO691" s="96">
        <v>1.9730999999999999E-2</v>
      </c>
      <c r="DP691" s="72">
        <v>13.7</v>
      </c>
      <c r="DQ691" s="72">
        <v>680.61</v>
      </c>
      <c r="DR691" t="s">
        <v>532</v>
      </c>
      <c r="DT691" t="s">
        <v>485</v>
      </c>
    </row>
    <row r="692" spans="1:124" x14ac:dyDescent="0.3">
      <c r="A692" t="s">
        <v>155</v>
      </c>
      <c r="B692">
        <v>14981</v>
      </c>
      <c r="C692" s="95">
        <v>2761</v>
      </c>
      <c r="D692" s="95">
        <v>9732369</v>
      </c>
      <c r="E692" s="95">
        <v>2742</v>
      </c>
      <c r="F692" s="95">
        <v>8824745</v>
      </c>
      <c r="G692" s="95">
        <v>680</v>
      </c>
      <c r="H692" s="95">
        <v>1676595</v>
      </c>
      <c r="I692" s="95">
        <v>645</v>
      </c>
      <c r="J692" s="95">
        <v>1828827</v>
      </c>
      <c r="K692" s="95">
        <v>2758</v>
      </c>
      <c r="L692" s="95">
        <v>10062596</v>
      </c>
      <c r="M692" s="95">
        <v>2725</v>
      </c>
      <c r="N692" s="95">
        <v>9104997</v>
      </c>
      <c r="O692" s="95">
        <v>677</v>
      </c>
      <c r="P692" s="95">
        <v>1651194</v>
      </c>
      <c r="Q692" s="95">
        <v>640</v>
      </c>
      <c r="R692" s="95">
        <v>1990401</v>
      </c>
      <c r="S692" s="95">
        <v>2777</v>
      </c>
      <c r="T692" s="95">
        <v>10993531</v>
      </c>
      <c r="U692" s="95">
        <v>2732</v>
      </c>
      <c r="V692" s="95">
        <v>9799063</v>
      </c>
      <c r="W692" s="95">
        <v>700</v>
      </c>
      <c r="X692" s="95">
        <v>1897885</v>
      </c>
      <c r="Y692" s="95">
        <v>660</v>
      </c>
      <c r="Z692" s="95">
        <v>2333217</v>
      </c>
      <c r="AA692" s="95">
        <v>2792</v>
      </c>
      <c r="AB692" s="95">
        <v>10066418</v>
      </c>
      <c r="AC692" s="95">
        <v>2740</v>
      </c>
      <c r="AD692" s="95">
        <v>9200684</v>
      </c>
      <c r="AE692" s="95">
        <v>704</v>
      </c>
      <c r="AF692" s="95">
        <v>2061681</v>
      </c>
      <c r="AG692" s="95">
        <v>653</v>
      </c>
      <c r="AH692" s="95">
        <v>2547546</v>
      </c>
      <c r="AI692" s="95">
        <v>2792</v>
      </c>
      <c r="AJ692" s="95">
        <v>10355083.539999999</v>
      </c>
      <c r="AK692" s="95">
        <v>2730</v>
      </c>
      <c r="AL692" s="95">
        <v>9786178.9199999999</v>
      </c>
      <c r="AM692" s="95">
        <v>712</v>
      </c>
      <c r="AN692" s="95">
        <v>1986291</v>
      </c>
      <c r="AO692" s="95">
        <v>661</v>
      </c>
      <c r="AP692" s="95">
        <v>2477503.85</v>
      </c>
      <c r="AQ692" s="72">
        <v>276.3</v>
      </c>
      <c r="AR692" s="72">
        <v>262.12</v>
      </c>
      <c r="AS692" s="72">
        <v>538.41999999999996</v>
      </c>
      <c r="AT692" s="95">
        <v>11408964</v>
      </c>
      <c r="AU692" s="95">
        <v>10653572</v>
      </c>
      <c r="AV692" s="95">
        <v>3441</v>
      </c>
      <c r="AW692" s="95">
        <v>3387</v>
      </c>
      <c r="AX692" s="72">
        <v>284.18</v>
      </c>
      <c r="AY692" s="72">
        <v>274.77</v>
      </c>
      <c r="AZ692" s="72">
        <v>558.95000000000005</v>
      </c>
      <c r="BA692" s="95">
        <v>11713790</v>
      </c>
      <c r="BB692" s="95">
        <v>11095398</v>
      </c>
      <c r="BC692" s="95">
        <v>3435</v>
      </c>
      <c r="BD692" s="95">
        <v>3365</v>
      </c>
      <c r="BE692" s="72">
        <v>308.97000000000003</v>
      </c>
      <c r="BF692" s="72">
        <v>298.06</v>
      </c>
      <c r="BG692" s="72">
        <v>607.03</v>
      </c>
      <c r="BH692" s="95">
        <v>12891416</v>
      </c>
      <c r="BI692" s="95">
        <v>12132280</v>
      </c>
      <c r="BJ692" s="95">
        <v>3477</v>
      </c>
      <c r="BK692" s="95">
        <v>3392</v>
      </c>
      <c r="BL692" s="72">
        <v>289.08999999999997</v>
      </c>
      <c r="BM692" s="72">
        <v>288.54000000000002</v>
      </c>
      <c r="BN692" s="72">
        <v>577.63</v>
      </c>
      <c r="BO692" s="95">
        <v>12128099</v>
      </c>
      <c r="BP692" s="95">
        <v>11748230</v>
      </c>
      <c r="BQ692" s="95">
        <v>3496</v>
      </c>
      <c r="BR692" s="95">
        <v>3393</v>
      </c>
      <c r="BS692" s="72">
        <v>293.51</v>
      </c>
      <c r="BT692" s="72">
        <v>301.38</v>
      </c>
      <c r="BU692" s="72">
        <v>594.89</v>
      </c>
      <c r="BV692" s="95">
        <v>12341374.539999999</v>
      </c>
      <c r="BW692" s="95">
        <v>12263682.77</v>
      </c>
      <c r="BX692" s="95">
        <v>3504</v>
      </c>
      <c r="BY692" s="95">
        <v>3391</v>
      </c>
      <c r="BZ692" s="95">
        <v>3415</v>
      </c>
      <c r="CA692" s="95">
        <v>3401</v>
      </c>
      <c r="CB692" s="95">
        <v>3436</v>
      </c>
      <c r="CC692" s="95">
        <v>3447</v>
      </c>
      <c r="CD692" s="95">
        <v>3449</v>
      </c>
      <c r="CE692" s="72">
        <v>650.75523149000003</v>
      </c>
      <c r="CF692" s="72">
        <v>676.59346364999999</v>
      </c>
      <c r="CG692" s="72">
        <v>712.40329333</v>
      </c>
      <c r="CH692" s="72">
        <v>716.50152150999998</v>
      </c>
      <c r="CI692" s="72">
        <v>731.52548966999996</v>
      </c>
      <c r="CJ692" s="96">
        <v>0.8273771365</v>
      </c>
      <c r="CK692" s="96">
        <v>0.82612385430000002</v>
      </c>
      <c r="CL692" s="96">
        <v>0.85208758250000005</v>
      </c>
      <c r="CM692" s="96">
        <v>0.80618112129999997</v>
      </c>
      <c r="CN692" s="96">
        <v>0.813218416</v>
      </c>
      <c r="CO692" s="96">
        <v>0.96757262639999997</v>
      </c>
      <c r="CP692" s="96">
        <v>0.85264671579999995</v>
      </c>
      <c r="CQ692" s="96">
        <v>0.99584056389999998</v>
      </c>
      <c r="CR692" s="96">
        <v>0.85620793620000002</v>
      </c>
      <c r="CS692" s="95">
        <v>3341</v>
      </c>
      <c r="CT692" s="95">
        <v>3432</v>
      </c>
      <c r="CU692" s="95">
        <v>3480</v>
      </c>
      <c r="CV692" s="95">
        <v>3536</v>
      </c>
      <c r="CW692" s="95">
        <v>3591</v>
      </c>
      <c r="CX692" s="96">
        <v>0.94550454299999998</v>
      </c>
      <c r="CY692" s="96">
        <v>0.94041412999999996</v>
      </c>
      <c r="CZ692" s="96">
        <v>0.97865139499999998</v>
      </c>
      <c r="DA692" s="96">
        <v>1.0039391289999999</v>
      </c>
      <c r="DB692" s="96">
        <v>0.96751452500000001</v>
      </c>
      <c r="DC692">
        <v>2013</v>
      </c>
      <c r="DD692" s="6">
        <v>3385.6</v>
      </c>
      <c r="DE692" s="96">
        <v>3.2911303999999999E-3</v>
      </c>
      <c r="DF692" s="72">
        <v>655.4</v>
      </c>
      <c r="DG692" s="96">
        <v>1</v>
      </c>
      <c r="DH692" s="72">
        <v>655.4</v>
      </c>
      <c r="DI692" s="72">
        <v>706.55820955000002</v>
      </c>
      <c r="DJ692" s="96">
        <v>1</v>
      </c>
      <c r="DK692" s="72">
        <v>655.4</v>
      </c>
      <c r="DL692" s="96">
        <v>1</v>
      </c>
      <c r="DM692" s="72">
        <v>655.4</v>
      </c>
      <c r="DN692" s="96">
        <v>1</v>
      </c>
      <c r="DO692" s="96">
        <v>8.0260000000000001E-3</v>
      </c>
      <c r="DP692" s="72">
        <v>5.26</v>
      </c>
      <c r="DQ692" s="72">
        <v>650.14</v>
      </c>
      <c r="DR692" t="s">
        <v>155</v>
      </c>
      <c r="DT692" t="s">
        <v>485</v>
      </c>
    </row>
    <row r="693" spans="1:124" x14ac:dyDescent="0.3">
      <c r="A693" t="s">
        <v>533</v>
      </c>
      <c r="B693">
        <v>14982</v>
      </c>
      <c r="C693" s="95">
        <v>10482</v>
      </c>
      <c r="D693" s="95">
        <v>43683661</v>
      </c>
      <c r="E693" s="95">
        <v>9929</v>
      </c>
      <c r="F693" s="95">
        <v>31336686</v>
      </c>
      <c r="G693" s="95">
        <v>2643</v>
      </c>
      <c r="H693" s="95">
        <v>8415826</v>
      </c>
      <c r="I693" s="95">
        <v>2271</v>
      </c>
      <c r="J693" s="95">
        <v>6318803</v>
      </c>
      <c r="K693" s="95">
        <v>10129</v>
      </c>
      <c r="L693" s="95">
        <v>43560633</v>
      </c>
      <c r="M693" s="95">
        <v>9531</v>
      </c>
      <c r="N693" s="95">
        <v>31212688</v>
      </c>
      <c r="O693" s="95">
        <v>2694</v>
      </c>
      <c r="P693" s="95">
        <v>7879969</v>
      </c>
      <c r="Q693" s="95">
        <v>2290</v>
      </c>
      <c r="R693" s="95">
        <v>6984872</v>
      </c>
      <c r="S693" s="95">
        <v>9840</v>
      </c>
      <c r="T693" s="95">
        <v>40832823</v>
      </c>
      <c r="U693" s="95">
        <v>9209</v>
      </c>
      <c r="V693" s="95">
        <v>30856033</v>
      </c>
      <c r="W693" s="95">
        <v>2664</v>
      </c>
      <c r="X693" s="95">
        <v>7076127</v>
      </c>
      <c r="Y693" s="95">
        <v>2268</v>
      </c>
      <c r="Z693" s="95">
        <v>7187307</v>
      </c>
      <c r="AA693" s="95">
        <v>9687</v>
      </c>
      <c r="AB693" s="95">
        <v>42227677</v>
      </c>
      <c r="AC693" s="95">
        <v>9057</v>
      </c>
      <c r="AD693" s="95">
        <v>31481171</v>
      </c>
      <c r="AE693" s="95">
        <v>2675</v>
      </c>
      <c r="AF693" s="95">
        <v>8762144</v>
      </c>
      <c r="AG693" s="95">
        <v>2322</v>
      </c>
      <c r="AH693" s="95">
        <v>7987442</v>
      </c>
      <c r="AI693" s="95">
        <v>9654</v>
      </c>
      <c r="AJ693" s="95">
        <v>41882682.5</v>
      </c>
      <c r="AK693" s="95">
        <v>9016</v>
      </c>
      <c r="AL693" s="95">
        <v>32021356.989999998</v>
      </c>
      <c r="AM693" s="95">
        <v>2814</v>
      </c>
      <c r="AN693" s="95">
        <v>9476986.0600000005</v>
      </c>
      <c r="AO693" s="95">
        <v>2488</v>
      </c>
      <c r="AP693" s="95">
        <v>9610152.4700000007</v>
      </c>
      <c r="AQ693" s="72">
        <v>330.79</v>
      </c>
      <c r="AR693" s="72">
        <v>257.20999999999998</v>
      </c>
      <c r="AS693" s="72">
        <v>588</v>
      </c>
      <c r="AT693" s="95">
        <v>52099487</v>
      </c>
      <c r="AU693" s="95">
        <v>37655489</v>
      </c>
      <c r="AV693" s="95">
        <v>13125</v>
      </c>
      <c r="AW693" s="95">
        <v>12200</v>
      </c>
      <c r="AX693" s="72">
        <v>334.3</v>
      </c>
      <c r="AY693" s="72">
        <v>269.27999999999997</v>
      </c>
      <c r="AZ693" s="72">
        <v>603.58000000000004</v>
      </c>
      <c r="BA693" s="95">
        <v>51440602</v>
      </c>
      <c r="BB693" s="95">
        <v>38197560</v>
      </c>
      <c r="BC693" s="95">
        <v>12823</v>
      </c>
      <c r="BD693" s="95">
        <v>11821</v>
      </c>
      <c r="BE693" s="72">
        <v>319.29000000000002</v>
      </c>
      <c r="BF693" s="72">
        <v>276.23</v>
      </c>
      <c r="BG693" s="72">
        <v>595.52</v>
      </c>
      <c r="BH693" s="95">
        <v>47908950</v>
      </c>
      <c r="BI693" s="95">
        <v>38043340</v>
      </c>
      <c r="BJ693" s="95">
        <v>12504</v>
      </c>
      <c r="BK693" s="95">
        <v>11477</v>
      </c>
      <c r="BL693" s="72">
        <v>343.73</v>
      </c>
      <c r="BM693" s="72">
        <v>289.05</v>
      </c>
      <c r="BN693" s="72">
        <v>632.78</v>
      </c>
      <c r="BO693" s="95">
        <v>50989821</v>
      </c>
      <c r="BP693" s="95">
        <v>39468613</v>
      </c>
      <c r="BQ693" s="95">
        <v>12362</v>
      </c>
      <c r="BR693" s="95">
        <v>11379</v>
      </c>
      <c r="BS693" s="72">
        <v>343.28</v>
      </c>
      <c r="BT693" s="72">
        <v>301.57</v>
      </c>
      <c r="BU693" s="72">
        <v>644.85</v>
      </c>
      <c r="BV693" s="95">
        <v>51359668.560000002</v>
      </c>
      <c r="BW693" s="95">
        <v>41631509.460000001</v>
      </c>
      <c r="BX693" s="95">
        <v>12468</v>
      </c>
      <c r="BY693" s="95">
        <v>11504</v>
      </c>
      <c r="BZ693" s="95">
        <v>12684</v>
      </c>
      <c r="CA693" s="95">
        <v>12340</v>
      </c>
      <c r="CB693" s="95">
        <v>12009</v>
      </c>
      <c r="CC693" s="95">
        <v>11895</v>
      </c>
      <c r="CD693" s="95">
        <v>11996</v>
      </c>
      <c r="CE693" s="72">
        <v>650.75523149000003</v>
      </c>
      <c r="CF693" s="72">
        <v>676.59346364999999</v>
      </c>
      <c r="CG693" s="72">
        <v>712.40329333</v>
      </c>
      <c r="CH693" s="72">
        <v>716.50152150999998</v>
      </c>
      <c r="CI693" s="72">
        <v>731.52548966999996</v>
      </c>
      <c r="CJ693" s="96">
        <v>0.90356553669999995</v>
      </c>
      <c r="CK693" s="96">
        <v>0.89208665529999998</v>
      </c>
      <c r="CL693" s="96">
        <v>0.83593100369999995</v>
      </c>
      <c r="CM693" s="96">
        <v>0.88315234649999996</v>
      </c>
      <c r="CN693" s="96">
        <v>0.88151405400000005</v>
      </c>
      <c r="CO693" s="96">
        <v>0.98026308549999996</v>
      </c>
      <c r="CP693" s="96">
        <v>0.896953004</v>
      </c>
      <c r="CQ693" s="96">
        <v>0.99584056389999998</v>
      </c>
      <c r="CR693" s="96">
        <v>0.90069927699999996</v>
      </c>
      <c r="CS693" s="95">
        <v>11807</v>
      </c>
      <c r="CT693" s="95">
        <v>11682</v>
      </c>
      <c r="CU693" s="95">
        <v>11383</v>
      </c>
      <c r="CV693" s="95">
        <v>11196</v>
      </c>
      <c r="CW693" s="95">
        <v>11266</v>
      </c>
      <c r="CX693" s="96">
        <v>0.95255003999999999</v>
      </c>
      <c r="CY693" s="96">
        <v>0.96015852599999996</v>
      </c>
      <c r="CZ693" s="96">
        <v>0.99063709799999999</v>
      </c>
      <c r="DA693" s="96">
        <v>0.99821321200000002</v>
      </c>
      <c r="DB693" s="96">
        <v>1.0018335089999999</v>
      </c>
      <c r="DC693">
        <v>2013</v>
      </c>
      <c r="DD693" s="6">
        <v>11676.2</v>
      </c>
      <c r="DE693" s="96">
        <v>3.2302083000000001E-3</v>
      </c>
      <c r="DF693" s="72">
        <v>689.49</v>
      </c>
      <c r="DG693" s="96">
        <v>1</v>
      </c>
      <c r="DH693" s="72">
        <v>689.49</v>
      </c>
      <c r="DI693" s="72">
        <v>689.49</v>
      </c>
      <c r="DJ693" s="96">
        <v>1</v>
      </c>
      <c r="DK693" s="72">
        <v>689.49</v>
      </c>
      <c r="DL693" s="96">
        <v>1</v>
      </c>
      <c r="DM693" s="72">
        <v>689.49</v>
      </c>
      <c r="DN693" s="96">
        <v>1</v>
      </c>
      <c r="DO693" s="96">
        <v>1.1043000000000001E-2</v>
      </c>
      <c r="DP693" s="72">
        <v>7.61</v>
      </c>
      <c r="DQ693" s="72">
        <v>681.88</v>
      </c>
      <c r="DR693" t="s">
        <v>533</v>
      </c>
      <c r="DT693" t="s">
        <v>485</v>
      </c>
    </row>
    <row r="694" spans="1:124" x14ac:dyDescent="0.3">
      <c r="A694" t="s">
        <v>534</v>
      </c>
      <c r="B694">
        <v>14983</v>
      </c>
      <c r="C694" s="95">
        <v>1993</v>
      </c>
      <c r="D694" s="95">
        <v>7500478</v>
      </c>
      <c r="E694" s="95">
        <v>1941</v>
      </c>
      <c r="F694" s="95">
        <v>6747179</v>
      </c>
      <c r="G694" s="95">
        <v>274</v>
      </c>
      <c r="H694" s="95">
        <v>704537</v>
      </c>
      <c r="I694" s="95">
        <v>255</v>
      </c>
      <c r="J694" s="95">
        <v>831055</v>
      </c>
      <c r="K694" s="95">
        <v>2003</v>
      </c>
      <c r="L694" s="95">
        <v>7851151</v>
      </c>
      <c r="M694" s="95">
        <v>1943</v>
      </c>
      <c r="N694" s="95">
        <v>7200395</v>
      </c>
      <c r="O694" s="95">
        <v>296</v>
      </c>
      <c r="P694" s="95">
        <v>800984</v>
      </c>
      <c r="Q694" s="95">
        <v>266</v>
      </c>
      <c r="R694" s="95">
        <v>818295</v>
      </c>
      <c r="S694" s="95">
        <v>1972</v>
      </c>
      <c r="T694" s="95">
        <v>7953765</v>
      </c>
      <c r="U694" s="95">
        <v>1902</v>
      </c>
      <c r="V694" s="95">
        <v>7002185</v>
      </c>
      <c r="W694" s="95">
        <v>320</v>
      </c>
      <c r="X694" s="95">
        <v>1238648</v>
      </c>
      <c r="Y694" s="95">
        <v>295</v>
      </c>
      <c r="Z694" s="95">
        <v>1147363</v>
      </c>
      <c r="AA694" s="95">
        <v>1961</v>
      </c>
      <c r="AB694" s="95">
        <v>8308909</v>
      </c>
      <c r="AC694" s="95">
        <v>1892</v>
      </c>
      <c r="AD694" s="95">
        <v>7584665</v>
      </c>
      <c r="AE694" s="95">
        <v>318</v>
      </c>
      <c r="AF694" s="95">
        <v>865596</v>
      </c>
      <c r="AG694" s="95">
        <v>294</v>
      </c>
      <c r="AH694" s="95">
        <v>1123713</v>
      </c>
      <c r="AI694" s="95">
        <v>1934</v>
      </c>
      <c r="AJ694" s="95">
        <v>8533822</v>
      </c>
      <c r="AK694" s="95">
        <v>1861</v>
      </c>
      <c r="AL694" s="95">
        <v>7771444.8899999997</v>
      </c>
      <c r="AM694" s="95">
        <v>339</v>
      </c>
      <c r="AN694" s="95">
        <v>960125</v>
      </c>
      <c r="AO694" s="95">
        <v>315</v>
      </c>
      <c r="AP694" s="95">
        <v>1309416.1200000001</v>
      </c>
      <c r="AQ694" s="72">
        <v>301.61</v>
      </c>
      <c r="AR694" s="72">
        <v>287.58</v>
      </c>
      <c r="AS694" s="72">
        <v>589.19000000000005</v>
      </c>
      <c r="AT694" s="95">
        <v>8205015</v>
      </c>
      <c r="AU694" s="95">
        <v>7578234</v>
      </c>
      <c r="AV694" s="95">
        <v>2267</v>
      </c>
      <c r="AW694" s="95">
        <v>2196</v>
      </c>
      <c r="AX694" s="72">
        <v>313.62</v>
      </c>
      <c r="AY694" s="72">
        <v>302.5</v>
      </c>
      <c r="AZ694" s="72">
        <v>616.12</v>
      </c>
      <c r="BA694" s="95">
        <v>8652135</v>
      </c>
      <c r="BB694" s="95">
        <v>8018690</v>
      </c>
      <c r="BC694" s="95">
        <v>2299</v>
      </c>
      <c r="BD694" s="95">
        <v>2209</v>
      </c>
      <c r="BE694" s="72">
        <v>334.22</v>
      </c>
      <c r="BF694" s="72">
        <v>309.12</v>
      </c>
      <c r="BG694" s="72">
        <v>643.34</v>
      </c>
      <c r="BH694" s="95">
        <v>9192413</v>
      </c>
      <c r="BI694" s="95">
        <v>8149548</v>
      </c>
      <c r="BJ694" s="95">
        <v>2292</v>
      </c>
      <c r="BK694" s="95">
        <v>2197</v>
      </c>
      <c r="BL694" s="72">
        <v>335.47</v>
      </c>
      <c r="BM694" s="72">
        <v>331.98</v>
      </c>
      <c r="BN694" s="72">
        <v>667.45</v>
      </c>
      <c r="BO694" s="95">
        <v>9174505</v>
      </c>
      <c r="BP694" s="95">
        <v>8708378</v>
      </c>
      <c r="BQ694" s="95">
        <v>2279</v>
      </c>
      <c r="BR694" s="95">
        <v>2186</v>
      </c>
      <c r="BS694" s="72">
        <v>348.07</v>
      </c>
      <c r="BT694" s="72">
        <v>347.77</v>
      </c>
      <c r="BU694" s="72">
        <v>695.84</v>
      </c>
      <c r="BV694" s="95">
        <v>9493947</v>
      </c>
      <c r="BW694" s="95">
        <v>9080861.0099999998</v>
      </c>
      <c r="BX694" s="95">
        <v>2273</v>
      </c>
      <c r="BY694" s="95">
        <v>2176</v>
      </c>
      <c r="BZ694" s="95">
        <v>2233</v>
      </c>
      <c r="CA694" s="95">
        <v>2255</v>
      </c>
      <c r="CB694" s="95">
        <v>2246</v>
      </c>
      <c r="CC694" s="95">
        <v>2235</v>
      </c>
      <c r="CD694" s="95">
        <v>2226</v>
      </c>
      <c r="CE694" s="72">
        <v>650.75523149000003</v>
      </c>
      <c r="CF694" s="72">
        <v>676.59346364999999</v>
      </c>
      <c r="CG694" s="72">
        <v>712.40329333</v>
      </c>
      <c r="CH694" s="72">
        <v>716.50152150999998</v>
      </c>
      <c r="CI694" s="72">
        <v>731.52548966999996</v>
      </c>
      <c r="CJ694" s="96">
        <v>0.90539418120000004</v>
      </c>
      <c r="CK694" s="96">
        <v>0.91062068009999997</v>
      </c>
      <c r="CL694" s="96">
        <v>0.90305590390000001</v>
      </c>
      <c r="CM694" s="96">
        <v>0.93154024099999999</v>
      </c>
      <c r="CN694" s="96">
        <v>0.95121770849999998</v>
      </c>
      <c r="CO694" s="96">
        <v>0.92930258330000004</v>
      </c>
      <c r="CP694" s="96">
        <v>0.99038328249999996</v>
      </c>
      <c r="CQ694" s="96">
        <v>0.99584056389999998</v>
      </c>
      <c r="CR694" s="96">
        <v>0.99451978259999996</v>
      </c>
      <c r="CS694" s="95">
        <v>2200</v>
      </c>
      <c r="CT694" s="95">
        <v>2253</v>
      </c>
      <c r="CU694" s="95">
        <v>2251</v>
      </c>
      <c r="CV694" s="95">
        <v>2252</v>
      </c>
      <c r="CW694" s="95">
        <v>2275</v>
      </c>
      <c r="CX694" s="96">
        <v>0.92512588799999995</v>
      </c>
      <c r="CY694" s="96">
        <v>0.89375209899999997</v>
      </c>
      <c r="CZ694" s="96">
        <v>0.96215583199999999</v>
      </c>
      <c r="DA694" s="96">
        <v>0.94195225900000001</v>
      </c>
      <c r="DB694" s="96">
        <v>0.92351983100000001</v>
      </c>
      <c r="DC694">
        <v>2013</v>
      </c>
      <c r="DD694" s="6">
        <v>2192.8000000000002</v>
      </c>
      <c r="DE694" s="96">
        <v>1.922888E-3</v>
      </c>
      <c r="DF694" s="72">
        <v>762.31</v>
      </c>
      <c r="DG694" s="96">
        <v>1</v>
      </c>
      <c r="DH694" s="72">
        <v>762.31</v>
      </c>
      <c r="DI694" s="72">
        <v>706.55820955000002</v>
      </c>
      <c r="DJ694" s="96">
        <v>1</v>
      </c>
      <c r="DK694" s="72">
        <v>762.31</v>
      </c>
      <c r="DL694" s="96">
        <v>1</v>
      </c>
      <c r="DM694" s="72">
        <v>762.31</v>
      </c>
      <c r="DN694" s="96">
        <v>1</v>
      </c>
      <c r="DO694" s="96">
        <v>5.8469999999999998E-3</v>
      </c>
      <c r="DP694" s="72">
        <v>4.46</v>
      </c>
      <c r="DQ694" s="72">
        <v>757.85</v>
      </c>
      <c r="DR694" t="s">
        <v>534</v>
      </c>
      <c r="DT694" t="s">
        <v>485</v>
      </c>
    </row>
    <row r="695" spans="1:124" x14ac:dyDescent="0.3">
      <c r="A695" t="s">
        <v>439</v>
      </c>
      <c r="B695">
        <v>14984</v>
      </c>
      <c r="C695" s="95">
        <v>2748</v>
      </c>
      <c r="D695" s="95">
        <v>10978393</v>
      </c>
      <c r="E695" s="95">
        <v>2677</v>
      </c>
      <c r="F695" s="95">
        <v>8356236</v>
      </c>
      <c r="G695" s="95">
        <v>394</v>
      </c>
      <c r="H695" s="95">
        <v>1273756</v>
      </c>
      <c r="I695" s="95">
        <v>352</v>
      </c>
      <c r="J695" s="95">
        <v>1021980</v>
      </c>
      <c r="K695" s="95">
        <v>2674</v>
      </c>
      <c r="L695" s="95">
        <v>11032281</v>
      </c>
      <c r="M695" s="95">
        <v>2586</v>
      </c>
      <c r="N695" s="95">
        <v>7974895</v>
      </c>
      <c r="O695" s="95">
        <v>395</v>
      </c>
      <c r="P695" s="95">
        <v>1481585</v>
      </c>
      <c r="Q695" s="95">
        <v>357</v>
      </c>
      <c r="R695" s="95">
        <v>898805</v>
      </c>
      <c r="S695" s="95">
        <v>2638</v>
      </c>
      <c r="T695" s="95">
        <v>10507516</v>
      </c>
      <c r="U695" s="95">
        <v>2544</v>
      </c>
      <c r="V695" s="95">
        <v>7986215</v>
      </c>
      <c r="W695" s="95">
        <v>411</v>
      </c>
      <c r="X695" s="95">
        <v>2035505</v>
      </c>
      <c r="Y695" s="95">
        <v>366</v>
      </c>
      <c r="Z695" s="95">
        <v>1133998</v>
      </c>
      <c r="AA695" s="95">
        <v>2631</v>
      </c>
      <c r="AB695" s="95">
        <v>9764048</v>
      </c>
      <c r="AC695" s="95">
        <v>2522</v>
      </c>
      <c r="AD695" s="95">
        <v>8663606</v>
      </c>
      <c r="AE695" s="95">
        <v>399</v>
      </c>
      <c r="AF695" s="95">
        <v>1069204</v>
      </c>
      <c r="AG695" s="95">
        <v>355</v>
      </c>
      <c r="AH695" s="95">
        <v>1092471</v>
      </c>
      <c r="AI695" s="95">
        <v>2666</v>
      </c>
      <c r="AJ695" s="95">
        <v>10552700.43</v>
      </c>
      <c r="AK695" s="95">
        <v>2552</v>
      </c>
      <c r="AL695" s="95">
        <v>9173660.5099999998</v>
      </c>
      <c r="AM695" s="95">
        <v>390</v>
      </c>
      <c r="AN695" s="95">
        <v>1086806</v>
      </c>
      <c r="AO695" s="95">
        <v>350</v>
      </c>
      <c r="AP695" s="95">
        <v>1237185</v>
      </c>
      <c r="AQ695" s="72">
        <v>324.95999999999998</v>
      </c>
      <c r="AR695" s="72">
        <v>258.01</v>
      </c>
      <c r="AS695" s="72">
        <v>582.97</v>
      </c>
      <c r="AT695" s="95">
        <v>12252149</v>
      </c>
      <c r="AU695" s="95">
        <v>9378216</v>
      </c>
      <c r="AV695" s="95">
        <v>3142</v>
      </c>
      <c r="AW695" s="95">
        <v>3029</v>
      </c>
      <c r="AX695" s="72">
        <v>339.79</v>
      </c>
      <c r="AY695" s="72">
        <v>251.27</v>
      </c>
      <c r="AZ695" s="72">
        <v>591.05999999999995</v>
      </c>
      <c r="BA695" s="95">
        <v>12513866</v>
      </c>
      <c r="BB695" s="95">
        <v>8873700</v>
      </c>
      <c r="BC695" s="95">
        <v>3069</v>
      </c>
      <c r="BD695" s="95">
        <v>2943</v>
      </c>
      <c r="BE695" s="72">
        <v>342.82</v>
      </c>
      <c r="BF695" s="72">
        <v>261.17</v>
      </c>
      <c r="BG695" s="72">
        <v>603.99</v>
      </c>
      <c r="BH695" s="95">
        <v>12543021</v>
      </c>
      <c r="BI695" s="95">
        <v>9120213</v>
      </c>
      <c r="BJ695" s="95">
        <v>3049</v>
      </c>
      <c r="BK695" s="95">
        <v>2910</v>
      </c>
      <c r="BL695" s="72">
        <v>297.94</v>
      </c>
      <c r="BM695" s="72">
        <v>282.58999999999997</v>
      </c>
      <c r="BN695" s="72">
        <v>580.53</v>
      </c>
      <c r="BO695" s="95">
        <v>10833252</v>
      </c>
      <c r="BP695" s="95">
        <v>9756077</v>
      </c>
      <c r="BQ695" s="95">
        <v>3030</v>
      </c>
      <c r="BR695" s="95">
        <v>2877</v>
      </c>
      <c r="BS695" s="72">
        <v>317.39</v>
      </c>
      <c r="BT695" s="72">
        <v>298.95999999999998</v>
      </c>
      <c r="BU695" s="72">
        <v>616.35</v>
      </c>
      <c r="BV695" s="95">
        <v>11639506.43</v>
      </c>
      <c r="BW695" s="95">
        <v>10410845.51</v>
      </c>
      <c r="BX695" s="95">
        <v>3056</v>
      </c>
      <c r="BY695" s="95">
        <v>2902</v>
      </c>
      <c r="BZ695" s="95">
        <v>3088</v>
      </c>
      <c r="CA695" s="95">
        <v>3008</v>
      </c>
      <c r="CB695" s="95">
        <v>2982</v>
      </c>
      <c r="CC695" s="95">
        <v>2957</v>
      </c>
      <c r="CD695" s="95">
        <v>2981</v>
      </c>
      <c r="CE695" s="72">
        <v>650.75523149000003</v>
      </c>
      <c r="CF695" s="72">
        <v>676.59346364999999</v>
      </c>
      <c r="CG695" s="72">
        <v>712.40329333</v>
      </c>
      <c r="CH695" s="72">
        <v>716.50152150999998</v>
      </c>
      <c r="CI695" s="72">
        <v>731.52548966999996</v>
      </c>
      <c r="CJ695" s="96">
        <v>0.89583605600000005</v>
      </c>
      <c r="CK695" s="96">
        <v>0.87358219039999996</v>
      </c>
      <c r="CL695" s="96">
        <v>0.84782033670000001</v>
      </c>
      <c r="CM695" s="96">
        <v>0.81022856560000001</v>
      </c>
      <c r="CN695" s="96">
        <v>0.84255437259999999</v>
      </c>
      <c r="CO695" s="96">
        <v>0.94812879510000003</v>
      </c>
      <c r="CP695" s="96">
        <v>0.90072604970000003</v>
      </c>
      <c r="CQ695" s="96">
        <v>0.99584056389999998</v>
      </c>
      <c r="CR695" s="96">
        <v>0.90448808150000004</v>
      </c>
      <c r="CS695" s="95">
        <v>2730</v>
      </c>
      <c r="CT695" s="95">
        <v>2677</v>
      </c>
      <c r="CU695" s="95">
        <v>2617</v>
      </c>
      <c r="CV695" s="95">
        <v>2611</v>
      </c>
      <c r="CW695" s="95">
        <v>2628</v>
      </c>
      <c r="CX695" s="96">
        <v>0.93319415400000005</v>
      </c>
      <c r="CY695" s="96">
        <v>0.94552352900000003</v>
      </c>
      <c r="CZ695" s="96">
        <v>0.98026598899999995</v>
      </c>
      <c r="DA695" s="96">
        <v>0.95179405100000003</v>
      </c>
      <c r="DB695" s="96">
        <v>0.93065271000000005</v>
      </c>
      <c r="DC695">
        <v>2013</v>
      </c>
      <c r="DD695" s="6">
        <v>2932.2</v>
      </c>
      <c r="DE695" s="96">
        <v>3.2008319000000002E-3</v>
      </c>
      <c r="DF695" s="72">
        <v>692.41</v>
      </c>
      <c r="DG695" s="96">
        <v>1</v>
      </c>
      <c r="DH695" s="72">
        <v>692.41</v>
      </c>
      <c r="DI695" s="72">
        <v>706.55820955000002</v>
      </c>
      <c r="DJ695" s="96">
        <v>1</v>
      </c>
      <c r="DK695" s="72">
        <v>692.41</v>
      </c>
      <c r="DL695" s="96">
        <v>1</v>
      </c>
      <c r="DM695" s="72">
        <v>692.41</v>
      </c>
      <c r="DN695" s="96">
        <v>1</v>
      </c>
      <c r="DO695" s="96">
        <v>9.8139999999999998E-3</v>
      </c>
      <c r="DP695" s="72">
        <v>6.8</v>
      </c>
      <c r="DQ695" s="72">
        <v>685.61</v>
      </c>
      <c r="DR695" t="s">
        <v>439</v>
      </c>
      <c r="DT695" t="s">
        <v>485</v>
      </c>
    </row>
    <row r="696" spans="1:124" x14ac:dyDescent="0.3">
      <c r="A696" t="s">
        <v>65</v>
      </c>
      <c r="B696">
        <v>14985</v>
      </c>
      <c r="C696" s="95">
        <v>2266</v>
      </c>
      <c r="D696" s="95">
        <v>9435149</v>
      </c>
      <c r="E696" s="95">
        <v>2200</v>
      </c>
      <c r="F696" s="95">
        <v>8255158</v>
      </c>
      <c r="G696" s="95">
        <v>260</v>
      </c>
      <c r="H696" s="95">
        <v>880716</v>
      </c>
      <c r="I696" s="95">
        <v>228</v>
      </c>
      <c r="J696" s="95">
        <v>894602</v>
      </c>
      <c r="K696" s="95">
        <v>2235</v>
      </c>
      <c r="L696" s="95">
        <v>8945224</v>
      </c>
      <c r="M696" s="95">
        <v>2168</v>
      </c>
      <c r="N696" s="95">
        <v>8259279</v>
      </c>
      <c r="O696" s="95">
        <v>263</v>
      </c>
      <c r="P696" s="95">
        <v>1022829</v>
      </c>
      <c r="Q696" s="95">
        <v>234</v>
      </c>
      <c r="R696" s="95">
        <v>937047</v>
      </c>
      <c r="S696" s="95">
        <v>2219</v>
      </c>
      <c r="T696" s="95">
        <v>10837455</v>
      </c>
      <c r="U696" s="95">
        <v>2146</v>
      </c>
      <c r="V696" s="95">
        <v>9024766</v>
      </c>
      <c r="W696" s="95">
        <v>267</v>
      </c>
      <c r="X696" s="95">
        <v>1018220</v>
      </c>
      <c r="Y696" s="95">
        <v>236</v>
      </c>
      <c r="Z696" s="95">
        <v>931943</v>
      </c>
      <c r="AA696" s="95">
        <v>2202</v>
      </c>
      <c r="AB696" s="95">
        <v>10140902</v>
      </c>
      <c r="AC696" s="95">
        <v>2120</v>
      </c>
      <c r="AD696" s="95">
        <v>9622611</v>
      </c>
      <c r="AE696" s="95">
        <v>279</v>
      </c>
      <c r="AF696" s="95">
        <v>637698</v>
      </c>
      <c r="AG696" s="95">
        <v>249</v>
      </c>
      <c r="AH696" s="95">
        <v>977585</v>
      </c>
      <c r="AI696" s="95">
        <v>2219</v>
      </c>
      <c r="AJ696" s="95">
        <v>10355132.6</v>
      </c>
      <c r="AK696" s="95">
        <v>2137</v>
      </c>
      <c r="AL696" s="95">
        <v>10111744.800000001</v>
      </c>
      <c r="AM696" s="95">
        <v>271</v>
      </c>
      <c r="AN696" s="95">
        <v>1171316.93</v>
      </c>
      <c r="AO696" s="95">
        <v>244</v>
      </c>
      <c r="AP696" s="95">
        <v>915298.39</v>
      </c>
      <c r="AQ696" s="72">
        <v>340.32</v>
      </c>
      <c r="AR696" s="72">
        <v>314.04000000000002</v>
      </c>
      <c r="AS696" s="72">
        <v>654.36</v>
      </c>
      <c r="AT696" s="95">
        <v>10315865</v>
      </c>
      <c r="AU696" s="95">
        <v>9149760</v>
      </c>
      <c r="AV696" s="95">
        <v>2526</v>
      </c>
      <c r="AW696" s="95">
        <v>2428</v>
      </c>
      <c r="AX696" s="72">
        <v>332.53</v>
      </c>
      <c r="AY696" s="72">
        <v>319.05</v>
      </c>
      <c r="AZ696" s="72">
        <v>651.58000000000004</v>
      </c>
      <c r="BA696" s="95">
        <v>9968053</v>
      </c>
      <c r="BB696" s="95">
        <v>9196326</v>
      </c>
      <c r="BC696" s="95">
        <v>2498</v>
      </c>
      <c r="BD696" s="95">
        <v>2402</v>
      </c>
      <c r="BE696" s="72">
        <v>397.41</v>
      </c>
      <c r="BF696" s="72">
        <v>348.33</v>
      </c>
      <c r="BG696" s="72">
        <v>745.74</v>
      </c>
      <c r="BH696" s="95">
        <v>11855675</v>
      </c>
      <c r="BI696" s="95">
        <v>9956709</v>
      </c>
      <c r="BJ696" s="95">
        <v>2486</v>
      </c>
      <c r="BK696" s="95">
        <v>2382</v>
      </c>
      <c r="BL696" s="72">
        <v>362.04</v>
      </c>
      <c r="BM696" s="72">
        <v>372.88</v>
      </c>
      <c r="BN696" s="72">
        <v>734.92</v>
      </c>
      <c r="BO696" s="95">
        <v>10778600</v>
      </c>
      <c r="BP696" s="95">
        <v>10600196</v>
      </c>
      <c r="BQ696" s="95">
        <v>2481</v>
      </c>
      <c r="BR696" s="95">
        <v>2369</v>
      </c>
      <c r="BS696" s="72">
        <v>385.76</v>
      </c>
      <c r="BT696" s="72">
        <v>385.94</v>
      </c>
      <c r="BU696" s="72">
        <v>771.7</v>
      </c>
      <c r="BV696" s="95">
        <v>11526449.529999999</v>
      </c>
      <c r="BW696" s="95">
        <v>11027043.189999999</v>
      </c>
      <c r="BX696" s="95">
        <v>2490</v>
      </c>
      <c r="BY696" s="95">
        <v>2381</v>
      </c>
      <c r="BZ696" s="95">
        <v>2479</v>
      </c>
      <c r="CA696" s="95">
        <v>2452</v>
      </c>
      <c r="CB696" s="95">
        <v>2436</v>
      </c>
      <c r="CC696" s="95">
        <v>2428</v>
      </c>
      <c r="CD696" s="95">
        <v>2437</v>
      </c>
      <c r="CE696" s="72">
        <v>650.75523149000003</v>
      </c>
      <c r="CF696" s="72">
        <v>676.59346364999999</v>
      </c>
      <c r="CG696" s="72">
        <v>712.40329333</v>
      </c>
      <c r="CH696" s="72">
        <v>716.50152150999998</v>
      </c>
      <c r="CI696" s="72">
        <v>731.52548966999996</v>
      </c>
      <c r="CJ696" s="96">
        <v>1.0055393615999999</v>
      </c>
      <c r="CK696" s="96">
        <v>0.96303029070000001</v>
      </c>
      <c r="CL696" s="96">
        <v>1.0467947116</v>
      </c>
      <c r="CM696" s="96">
        <v>1.0257061261</v>
      </c>
      <c r="CN696" s="96">
        <v>1.0549188113000001</v>
      </c>
      <c r="CO696" s="96">
        <v>1.0149837416</v>
      </c>
      <c r="CP696" s="96">
        <v>1.0041519076000001</v>
      </c>
      <c r="CQ696" s="96">
        <v>0.99584056389999998</v>
      </c>
      <c r="CR696" s="96">
        <v>1.0083459146</v>
      </c>
      <c r="CS696" s="95">
        <v>2593</v>
      </c>
      <c r="CT696" s="95">
        <v>2582</v>
      </c>
      <c r="CU696" s="95">
        <v>2570</v>
      </c>
      <c r="CV696" s="95">
        <v>2548</v>
      </c>
      <c r="CW696" s="95">
        <v>2600</v>
      </c>
      <c r="CX696" s="96">
        <v>0.974019038</v>
      </c>
      <c r="CY696" s="96">
        <v>1.0002645699999999</v>
      </c>
      <c r="CZ696" s="96">
        <v>1.0521254149999999</v>
      </c>
      <c r="DA696" s="96">
        <v>1.0182162809999999</v>
      </c>
      <c r="DB696" s="96">
        <v>1.0305744210000001</v>
      </c>
      <c r="DC696">
        <v>2013</v>
      </c>
      <c r="DD696" s="6">
        <v>2392.4</v>
      </c>
      <c r="DE696" s="96">
        <v>7.7831660000000002E-3</v>
      </c>
      <c r="DF696" s="72">
        <v>768.37</v>
      </c>
      <c r="DG696" s="96">
        <v>1</v>
      </c>
      <c r="DH696" s="72">
        <v>768.37</v>
      </c>
      <c r="DI696" s="72">
        <v>706.55820955000002</v>
      </c>
      <c r="DJ696" s="96">
        <v>1</v>
      </c>
      <c r="DK696" s="72">
        <v>768.37</v>
      </c>
      <c r="DL696" s="96">
        <v>1</v>
      </c>
      <c r="DM696" s="72">
        <v>768.37</v>
      </c>
      <c r="DN696" s="96">
        <v>1</v>
      </c>
      <c r="DO696" s="96">
        <v>1.6149E-2</v>
      </c>
      <c r="DP696" s="72">
        <v>12.41</v>
      </c>
      <c r="DQ696" s="72">
        <v>755.96</v>
      </c>
      <c r="DR696" t="s">
        <v>65</v>
      </c>
      <c r="DT696" t="s">
        <v>485</v>
      </c>
    </row>
    <row r="697" spans="1:124" x14ac:dyDescent="0.3">
      <c r="A697" t="s">
        <v>440</v>
      </c>
      <c r="B697">
        <v>14986</v>
      </c>
      <c r="C697" s="95">
        <v>3005</v>
      </c>
      <c r="D697" s="95">
        <v>10816083</v>
      </c>
      <c r="E697" s="95">
        <v>2950</v>
      </c>
      <c r="F697" s="95">
        <v>10202215</v>
      </c>
      <c r="G697" s="95">
        <v>394</v>
      </c>
      <c r="H697" s="95">
        <v>1024441</v>
      </c>
      <c r="I697" s="95">
        <v>360</v>
      </c>
      <c r="J697" s="95">
        <v>1119801</v>
      </c>
      <c r="K697" s="95">
        <v>2972</v>
      </c>
      <c r="L697" s="95">
        <v>10678405</v>
      </c>
      <c r="M697" s="95">
        <v>2920</v>
      </c>
      <c r="N697" s="95">
        <v>10953521</v>
      </c>
      <c r="O697" s="95">
        <v>406</v>
      </c>
      <c r="P697" s="95">
        <v>1180393</v>
      </c>
      <c r="Q697" s="95">
        <v>366</v>
      </c>
      <c r="R697" s="95">
        <v>1316855</v>
      </c>
      <c r="S697" s="95">
        <v>2959</v>
      </c>
      <c r="T697" s="95">
        <v>10467199</v>
      </c>
      <c r="U697" s="95">
        <v>2901</v>
      </c>
      <c r="V697" s="95">
        <v>11297026</v>
      </c>
      <c r="W697" s="95">
        <v>405</v>
      </c>
      <c r="X697" s="95">
        <v>1021567</v>
      </c>
      <c r="Y697" s="95">
        <v>366</v>
      </c>
      <c r="Z697" s="95">
        <v>1765212</v>
      </c>
      <c r="AA697" s="95">
        <v>2950</v>
      </c>
      <c r="AB697" s="95">
        <v>10650966</v>
      </c>
      <c r="AC697" s="95">
        <v>2886</v>
      </c>
      <c r="AD697" s="95">
        <v>11832525</v>
      </c>
      <c r="AE697" s="95">
        <v>410</v>
      </c>
      <c r="AF697" s="95">
        <v>870082</v>
      </c>
      <c r="AG697" s="95">
        <v>369</v>
      </c>
      <c r="AH697" s="95">
        <v>1806850</v>
      </c>
      <c r="AI697" s="95">
        <v>2968</v>
      </c>
      <c r="AJ697" s="95">
        <v>10283063</v>
      </c>
      <c r="AK697" s="95">
        <v>2894</v>
      </c>
      <c r="AL697" s="95">
        <v>12919654.02</v>
      </c>
      <c r="AM697" s="95">
        <v>450</v>
      </c>
      <c r="AN697" s="95">
        <v>1244341</v>
      </c>
      <c r="AO697" s="95">
        <v>413</v>
      </c>
      <c r="AP697" s="95">
        <v>2154628</v>
      </c>
      <c r="AQ697" s="72">
        <v>290.29000000000002</v>
      </c>
      <c r="AR697" s="72">
        <v>285.05</v>
      </c>
      <c r="AS697" s="72">
        <v>575.34</v>
      </c>
      <c r="AT697" s="95">
        <v>11840524</v>
      </c>
      <c r="AU697" s="95">
        <v>11322016</v>
      </c>
      <c r="AV697" s="95">
        <v>3399</v>
      </c>
      <c r="AW697" s="95">
        <v>3310</v>
      </c>
      <c r="AX697" s="72">
        <v>292.55</v>
      </c>
      <c r="AY697" s="72">
        <v>311.18</v>
      </c>
      <c r="AZ697" s="72">
        <v>603.73</v>
      </c>
      <c r="BA697" s="95">
        <v>11858798</v>
      </c>
      <c r="BB697" s="95">
        <v>12270376</v>
      </c>
      <c r="BC697" s="95">
        <v>3378</v>
      </c>
      <c r="BD697" s="95">
        <v>3286</v>
      </c>
      <c r="BE697" s="72">
        <v>284.60000000000002</v>
      </c>
      <c r="BF697" s="72">
        <v>333.19</v>
      </c>
      <c r="BG697" s="72">
        <v>617.79</v>
      </c>
      <c r="BH697" s="95">
        <v>11488766</v>
      </c>
      <c r="BI697" s="95">
        <v>13062238</v>
      </c>
      <c r="BJ697" s="95">
        <v>3364</v>
      </c>
      <c r="BK697" s="95">
        <v>3267</v>
      </c>
      <c r="BL697" s="72">
        <v>285.74</v>
      </c>
      <c r="BM697" s="72">
        <v>349.19</v>
      </c>
      <c r="BN697" s="72">
        <v>634.92999999999995</v>
      </c>
      <c r="BO697" s="95">
        <v>11521048</v>
      </c>
      <c r="BP697" s="95">
        <v>13639375</v>
      </c>
      <c r="BQ697" s="95">
        <v>3360</v>
      </c>
      <c r="BR697" s="95">
        <v>3255</v>
      </c>
      <c r="BS697" s="72">
        <v>281.05</v>
      </c>
      <c r="BT697" s="72">
        <v>379.86</v>
      </c>
      <c r="BU697" s="72">
        <v>660.91</v>
      </c>
      <c r="BV697" s="95">
        <v>11527404</v>
      </c>
      <c r="BW697" s="95">
        <v>15074282.02</v>
      </c>
      <c r="BX697" s="95">
        <v>3418</v>
      </c>
      <c r="BY697" s="95">
        <v>3307</v>
      </c>
      <c r="BZ697" s="95">
        <v>3357</v>
      </c>
      <c r="CA697" s="95">
        <v>3333</v>
      </c>
      <c r="CB697" s="95">
        <v>3317</v>
      </c>
      <c r="CC697" s="95">
        <v>3310</v>
      </c>
      <c r="CD697" s="95">
        <v>3364</v>
      </c>
      <c r="CE697" s="72">
        <v>650.75523149000003</v>
      </c>
      <c r="CF697" s="72">
        <v>676.59346364999999</v>
      </c>
      <c r="CG697" s="72">
        <v>712.40329333</v>
      </c>
      <c r="CH697" s="72">
        <v>716.50152150999998</v>
      </c>
      <c r="CI697" s="72">
        <v>731.52548966999996</v>
      </c>
      <c r="CJ697" s="96">
        <v>0.88411121749999999</v>
      </c>
      <c r="CK697" s="96">
        <v>0.89230835419999999</v>
      </c>
      <c r="CL697" s="96">
        <v>0.86719138689999997</v>
      </c>
      <c r="CM697" s="96">
        <v>0.886153038</v>
      </c>
      <c r="CN697" s="96">
        <v>0.90346817619999997</v>
      </c>
      <c r="CO697" s="96">
        <v>0.96838470139999999</v>
      </c>
      <c r="CP697" s="96">
        <v>0.9155931866</v>
      </c>
      <c r="CQ697" s="96">
        <v>0.99584056389999998</v>
      </c>
      <c r="CR697" s="96">
        <v>0.91941731339999999</v>
      </c>
      <c r="CS697" s="95">
        <v>3365</v>
      </c>
      <c r="CT697" s="95">
        <v>3371</v>
      </c>
      <c r="CU697" s="95">
        <v>3376</v>
      </c>
      <c r="CV697" s="95">
        <v>3381</v>
      </c>
      <c r="CW697" s="95">
        <v>3436</v>
      </c>
      <c r="CX697" s="96">
        <v>0.95173326499999999</v>
      </c>
      <c r="CY697" s="96">
        <v>0.94642618099999998</v>
      </c>
      <c r="CZ697" s="96">
        <v>0.97540771900000001</v>
      </c>
      <c r="DA697" s="96">
        <v>0.98424265</v>
      </c>
      <c r="DB697" s="96">
        <v>0.98373069199999996</v>
      </c>
      <c r="DC697">
        <v>2013</v>
      </c>
      <c r="DD697" s="6">
        <v>3285</v>
      </c>
      <c r="DE697" s="96">
        <v>2.8415151999999998E-3</v>
      </c>
      <c r="DF697" s="72">
        <v>704.1</v>
      </c>
      <c r="DG697" s="96">
        <v>1</v>
      </c>
      <c r="DH697" s="72">
        <v>704.1</v>
      </c>
      <c r="DI697" s="72">
        <v>706.55820955000002</v>
      </c>
      <c r="DJ697" s="96">
        <v>1</v>
      </c>
      <c r="DK697" s="72">
        <v>704.1</v>
      </c>
      <c r="DL697" s="96">
        <v>1</v>
      </c>
      <c r="DM697" s="72">
        <v>704.1</v>
      </c>
      <c r="DN697" s="96">
        <v>1</v>
      </c>
      <c r="DO697" s="96">
        <v>7.1640000000000002E-3</v>
      </c>
      <c r="DP697" s="72">
        <v>5.04</v>
      </c>
      <c r="DQ697" s="72">
        <v>699.06</v>
      </c>
      <c r="DR697" t="s">
        <v>440</v>
      </c>
      <c r="DT697" t="s">
        <v>485</v>
      </c>
    </row>
    <row r="698" spans="1:124" x14ac:dyDescent="0.3">
      <c r="A698" t="s">
        <v>157</v>
      </c>
      <c r="B698">
        <v>14987</v>
      </c>
      <c r="C698" s="95">
        <v>2997</v>
      </c>
      <c r="D698" s="95">
        <v>11844435</v>
      </c>
      <c r="E698" s="95">
        <v>2927</v>
      </c>
      <c r="F698" s="95">
        <v>9646575</v>
      </c>
      <c r="G698" s="95">
        <v>466</v>
      </c>
      <c r="H698" s="95">
        <v>977378</v>
      </c>
      <c r="I698" s="95">
        <v>428</v>
      </c>
      <c r="J698" s="95">
        <v>1313411</v>
      </c>
      <c r="K698" s="95">
        <v>2932</v>
      </c>
      <c r="L698" s="95">
        <v>11006189</v>
      </c>
      <c r="M698" s="95">
        <v>2845</v>
      </c>
      <c r="N698" s="95">
        <v>9196093</v>
      </c>
      <c r="O698" s="95">
        <v>479</v>
      </c>
      <c r="P698" s="95">
        <v>1301914</v>
      </c>
      <c r="Q698" s="95">
        <v>434</v>
      </c>
      <c r="R698" s="95">
        <v>1573542</v>
      </c>
      <c r="S698" s="95">
        <v>2867</v>
      </c>
      <c r="T698" s="95">
        <v>13295835</v>
      </c>
      <c r="U698" s="95">
        <v>2776</v>
      </c>
      <c r="V698" s="95">
        <v>9818659</v>
      </c>
      <c r="W698" s="95">
        <v>468</v>
      </c>
      <c r="X698" s="95">
        <v>1346968</v>
      </c>
      <c r="Y698" s="95">
        <v>423</v>
      </c>
      <c r="Z698" s="95">
        <v>1553426</v>
      </c>
      <c r="AA698" s="95">
        <v>2850</v>
      </c>
      <c r="AB698" s="95">
        <v>11900372</v>
      </c>
      <c r="AC698" s="95">
        <v>2756</v>
      </c>
      <c r="AD698" s="95">
        <v>10304094</v>
      </c>
      <c r="AE698" s="95">
        <v>481</v>
      </c>
      <c r="AF698" s="95">
        <v>1544449</v>
      </c>
      <c r="AG698" s="95">
        <v>439</v>
      </c>
      <c r="AH698" s="95">
        <v>1847336</v>
      </c>
      <c r="AI698" s="95">
        <v>2870</v>
      </c>
      <c r="AJ698" s="95">
        <v>12344050.359999999</v>
      </c>
      <c r="AK698" s="95">
        <v>2772</v>
      </c>
      <c r="AL698" s="95">
        <v>10760121.6</v>
      </c>
      <c r="AM698" s="95">
        <v>496</v>
      </c>
      <c r="AN698" s="95">
        <v>1313398</v>
      </c>
      <c r="AO698" s="95">
        <v>462</v>
      </c>
      <c r="AP698" s="95">
        <v>1857247</v>
      </c>
      <c r="AQ698" s="72">
        <v>308.54000000000002</v>
      </c>
      <c r="AR698" s="72">
        <v>272.23</v>
      </c>
      <c r="AS698" s="72">
        <v>580.77</v>
      </c>
      <c r="AT698" s="95">
        <v>12821813</v>
      </c>
      <c r="AU698" s="95">
        <v>10959986</v>
      </c>
      <c r="AV698" s="95">
        <v>3463</v>
      </c>
      <c r="AW698" s="95">
        <v>3355</v>
      </c>
      <c r="AX698" s="72">
        <v>300.7</v>
      </c>
      <c r="AY698" s="72">
        <v>273.7</v>
      </c>
      <c r="AZ698" s="72">
        <v>574.4</v>
      </c>
      <c r="BA698" s="95">
        <v>12308103</v>
      </c>
      <c r="BB698" s="95">
        <v>10769635</v>
      </c>
      <c r="BC698" s="95">
        <v>3411</v>
      </c>
      <c r="BD698" s="95">
        <v>3279</v>
      </c>
      <c r="BE698" s="72">
        <v>365.89</v>
      </c>
      <c r="BF698" s="72">
        <v>296.24</v>
      </c>
      <c r="BG698" s="72">
        <v>662.13</v>
      </c>
      <c r="BH698" s="95">
        <v>14642803</v>
      </c>
      <c r="BI698" s="95">
        <v>11372085</v>
      </c>
      <c r="BJ698" s="95">
        <v>3335</v>
      </c>
      <c r="BK698" s="95">
        <v>3199</v>
      </c>
      <c r="BL698" s="72">
        <v>336.36</v>
      </c>
      <c r="BM698" s="72">
        <v>316.94</v>
      </c>
      <c r="BN698" s="72">
        <v>653.29999999999995</v>
      </c>
      <c r="BO698" s="95">
        <v>13444821</v>
      </c>
      <c r="BP698" s="95">
        <v>12151430</v>
      </c>
      <c r="BQ698" s="95">
        <v>3331</v>
      </c>
      <c r="BR698" s="95">
        <v>3195</v>
      </c>
      <c r="BS698" s="72">
        <v>338.12</v>
      </c>
      <c r="BT698" s="72">
        <v>325.12</v>
      </c>
      <c r="BU698" s="72">
        <v>663.24</v>
      </c>
      <c r="BV698" s="95">
        <v>13657448.359999999</v>
      </c>
      <c r="BW698" s="95">
        <v>12617368.6</v>
      </c>
      <c r="BX698" s="95">
        <v>3366</v>
      </c>
      <c r="BY698" s="95">
        <v>3234</v>
      </c>
      <c r="BZ698" s="95">
        <v>3412</v>
      </c>
      <c r="CA698" s="95">
        <v>3347</v>
      </c>
      <c r="CB698" s="95">
        <v>3269</v>
      </c>
      <c r="CC698" s="95">
        <v>3266</v>
      </c>
      <c r="CD698" s="95">
        <v>3301</v>
      </c>
      <c r="CE698" s="72">
        <v>650.75523149000003</v>
      </c>
      <c r="CF698" s="72">
        <v>676.59346364999999</v>
      </c>
      <c r="CG698" s="72">
        <v>712.40329333</v>
      </c>
      <c r="CH698" s="72">
        <v>716.50152150999998</v>
      </c>
      <c r="CI698" s="72">
        <v>731.52548966999996</v>
      </c>
      <c r="CJ698" s="96">
        <v>0.89245536859999997</v>
      </c>
      <c r="CK698" s="96">
        <v>0.84895883699999997</v>
      </c>
      <c r="CL698" s="96">
        <v>0.92943141360000003</v>
      </c>
      <c r="CM698" s="96">
        <v>0.91179150409999998</v>
      </c>
      <c r="CN698" s="96">
        <v>0.90665330099999997</v>
      </c>
      <c r="CO698" s="96">
        <v>0.95483778939999997</v>
      </c>
      <c r="CP698" s="96">
        <v>0.94032525190000005</v>
      </c>
      <c r="CQ698" s="96">
        <v>0.99584056389999998</v>
      </c>
      <c r="CR698" s="96">
        <v>0.94425267629999998</v>
      </c>
      <c r="CS698" s="95">
        <v>3136</v>
      </c>
      <c r="CT698" s="95">
        <v>3101</v>
      </c>
      <c r="CU698" s="95">
        <v>3050</v>
      </c>
      <c r="CV698" s="95">
        <v>3029</v>
      </c>
      <c r="CW698" s="95">
        <v>3081</v>
      </c>
      <c r="CX698" s="96">
        <v>0.91667278100000005</v>
      </c>
      <c r="CY698" s="96">
        <v>0.91813308699999996</v>
      </c>
      <c r="CZ698" s="96">
        <v>0.95814981399999999</v>
      </c>
      <c r="DA698" s="96">
        <v>0.98367723600000001</v>
      </c>
      <c r="DB698" s="96">
        <v>0.99899565700000004</v>
      </c>
      <c r="DC698">
        <v>2013</v>
      </c>
      <c r="DD698" s="6">
        <v>3252.4</v>
      </c>
      <c r="DE698" s="96">
        <v>3.0112912999999998E-3</v>
      </c>
      <c r="DF698" s="72">
        <v>722.99</v>
      </c>
      <c r="DG698" s="96">
        <v>1</v>
      </c>
      <c r="DH698" s="72">
        <v>722.99</v>
      </c>
      <c r="DI698" s="72">
        <v>706.55820955000002</v>
      </c>
      <c r="DJ698" s="96">
        <v>1</v>
      </c>
      <c r="DK698" s="72">
        <v>722.99</v>
      </c>
      <c r="DL698" s="96">
        <v>1</v>
      </c>
      <c r="DM698" s="72">
        <v>722.99</v>
      </c>
      <c r="DN698" s="96">
        <v>1</v>
      </c>
      <c r="DO698" s="96">
        <v>6.9369999999999996E-3</v>
      </c>
      <c r="DP698" s="72">
        <v>5.0199999999999996</v>
      </c>
      <c r="DQ698" s="72">
        <v>717.97</v>
      </c>
      <c r="DR698" t="s">
        <v>157</v>
      </c>
      <c r="DT698" t="s">
        <v>485</v>
      </c>
    </row>
    <row r="699" spans="1:124" x14ac:dyDescent="0.3">
      <c r="A699" t="s">
        <v>535</v>
      </c>
      <c r="B699">
        <v>14988</v>
      </c>
      <c r="C699" s="95">
        <v>9613</v>
      </c>
      <c r="D699" s="95">
        <v>35022103</v>
      </c>
      <c r="E699" s="95">
        <v>9434</v>
      </c>
      <c r="F699" s="95">
        <v>30153540</v>
      </c>
      <c r="G699" s="95">
        <v>1601</v>
      </c>
      <c r="H699" s="95">
        <v>5057913</v>
      </c>
      <c r="I699" s="95">
        <v>1472</v>
      </c>
      <c r="J699" s="95">
        <v>5255155</v>
      </c>
      <c r="K699" s="95">
        <v>9364</v>
      </c>
      <c r="L699" s="95">
        <v>35499198</v>
      </c>
      <c r="M699" s="95">
        <v>9161</v>
      </c>
      <c r="N699" s="95">
        <v>29814433</v>
      </c>
      <c r="O699" s="95">
        <v>1639</v>
      </c>
      <c r="P699" s="95">
        <v>5454484</v>
      </c>
      <c r="Q699" s="95">
        <v>1500</v>
      </c>
      <c r="R699" s="95">
        <v>5594967</v>
      </c>
      <c r="S699" s="95">
        <v>9331</v>
      </c>
      <c r="T699" s="95">
        <v>38939478</v>
      </c>
      <c r="U699" s="95">
        <v>9095</v>
      </c>
      <c r="V699" s="95">
        <v>31035890</v>
      </c>
      <c r="W699" s="95">
        <v>1679</v>
      </c>
      <c r="X699" s="95">
        <v>6351557</v>
      </c>
      <c r="Y699" s="95">
        <v>1524</v>
      </c>
      <c r="Z699" s="95">
        <v>6191172</v>
      </c>
      <c r="AA699" s="95">
        <v>9312</v>
      </c>
      <c r="AB699" s="95">
        <v>37627608</v>
      </c>
      <c r="AC699" s="95">
        <v>9044</v>
      </c>
      <c r="AD699" s="95">
        <v>31598055</v>
      </c>
      <c r="AE699" s="95">
        <v>1691</v>
      </c>
      <c r="AF699" s="95">
        <v>6668772</v>
      </c>
      <c r="AG699" s="95">
        <v>1545</v>
      </c>
      <c r="AH699" s="95">
        <v>6770922</v>
      </c>
      <c r="AI699" s="95">
        <v>9424</v>
      </c>
      <c r="AJ699" s="95">
        <v>41935050</v>
      </c>
      <c r="AK699" s="95">
        <v>9103</v>
      </c>
      <c r="AL699" s="95">
        <v>34598139</v>
      </c>
      <c r="AM699" s="95">
        <v>1746</v>
      </c>
      <c r="AN699" s="95">
        <v>6108476</v>
      </c>
      <c r="AO699" s="95">
        <v>1597</v>
      </c>
      <c r="AP699" s="95">
        <v>6795436</v>
      </c>
      <c r="AQ699" s="72">
        <v>297.83999999999997</v>
      </c>
      <c r="AR699" s="72">
        <v>270.56</v>
      </c>
      <c r="AS699" s="72">
        <v>568.4</v>
      </c>
      <c r="AT699" s="95">
        <v>40080016</v>
      </c>
      <c r="AU699" s="95">
        <v>35408695</v>
      </c>
      <c r="AV699" s="95">
        <v>11214</v>
      </c>
      <c r="AW699" s="95">
        <v>10906</v>
      </c>
      <c r="AX699" s="72">
        <v>310.17</v>
      </c>
      <c r="AY699" s="72">
        <v>276.77999999999997</v>
      </c>
      <c r="AZ699" s="72">
        <v>586.95000000000005</v>
      </c>
      <c r="BA699" s="95">
        <v>40953682</v>
      </c>
      <c r="BB699" s="95">
        <v>35409400</v>
      </c>
      <c r="BC699" s="95">
        <v>11003</v>
      </c>
      <c r="BD699" s="95">
        <v>10661</v>
      </c>
      <c r="BE699" s="72">
        <v>342.8</v>
      </c>
      <c r="BF699" s="72">
        <v>292.14</v>
      </c>
      <c r="BG699" s="72">
        <v>634.94000000000005</v>
      </c>
      <c r="BH699" s="95">
        <v>45291035</v>
      </c>
      <c r="BI699" s="95">
        <v>37227062</v>
      </c>
      <c r="BJ699" s="95">
        <v>11010</v>
      </c>
      <c r="BK699" s="95">
        <v>10619</v>
      </c>
      <c r="BL699" s="72">
        <v>335.49</v>
      </c>
      <c r="BM699" s="72">
        <v>301.95999999999998</v>
      </c>
      <c r="BN699" s="72">
        <v>637.45000000000005</v>
      </c>
      <c r="BO699" s="95">
        <v>44296380</v>
      </c>
      <c r="BP699" s="95">
        <v>38368977</v>
      </c>
      <c r="BQ699" s="95">
        <v>11003</v>
      </c>
      <c r="BR699" s="95">
        <v>10589</v>
      </c>
      <c r="BS699" s="72">
        <v>358.43</v>
      </c>
      <c r="BT699" s="72">
        <v>322.38</v>
      </c>
      <c r="BU699" s="72">
        <v>680.81</v>
      </c>
      <c r="BV699" s="95">
        <v>48043526</v>
      </c>
      <c r="BW699" s="95">
        <v>41393575</v>
      </c>
      <c r="BX699" s="95">
        <v>11170</v>
      </c>
      <c r="BY699" s="95">
        <v>10700</v>
      </c>
      <c r="BZ699" s="95">
        <v>11067</v>
      </c>
      <c r="CA699" s="95">
        <v>10837</v>
      </c>
      <c r="CB699" s="95">
        <v>10822</v>
      </c>
      <c r="CC699" s="95">
        <v>10806</v>
      </c>
      <c r="CD699" s="95">
        <v>10940</v>
      </c>
      <c r="CE699" s="72">
        <v>650.75523149000003</v>
      </c>
      <c r="CF699" s="72">
        <v>676.59346364999999</v>
      </c>
      <c r="CG699" s="72">
        <v>712.40329333</v>
      </c>
      <c r="CH699" s="72">
        <v>716.50152150999998</v>
      </c>
      <c r="CI699" s="72">
        <v>731.52548966999996</v>
      </c>
      <c r="CJ699" s="96">
        <v>0.87344668550000004</v>
      </c>
      <c r="CK699" s="96">
        <v>0.86750764160000005</v>
      </c>
      <c r="CL699" s="96">
        <v>0.89126482979999999</v>
      </c>
      <c r="CM699" s="96">
        <v>0.88967012749999996</v>
      </c>
      <c r="CN699" s="96">
        <v>0.93067160289999995</v>
      </c>
      <c r="CO699" s="96">
        <v>0.99399270529999995</v>
      </c>
      <c r="CP699" s="96">
        <v>0.89589407720000003</v>
      </c>
      <c r="CQ699" s="96">
        <v>0.99584056389999998</v>
      </c>
      <c r="CR699" s="96">
        <v>0.89963592739999998</v>
      </c>
      <c r="CS699" s="95">
        <v>10455</v>
      </c>
      <c r="CT699" s="95">
        <v>10274</v>
      </c>
      <c r="CU699" s="95">
        <v>10312</v>
      </c>
      <c r="CV699" s="95">
        <v>10214</v>
      </c>
      <c r="CW699" s="95">
        <v>10283</v>
      </c>
      <c r="CX699" s="96">
        <v>0.98166670499999997</v>
      </c>
      <c r="CY699" s="96">
        <v>0.97397649900000005</v>
      </c>
      <c r="CZ699" s="96">
        <v>1.0101760790000001</v>
      </c>
      <c r="DA699" s="96">
        <v>1.002762758</v>
      </c>
      <c r="DB699" s="96">
        <v>1.001583347</v>
      </c>
      <c r="DC699">
        <v>2013</v>
      </c>
      <c r="DD699" s="6">
        <v>10695</v>
      </c>
      <c r="DE699" s="96">
        <v>2.4657199999999998E-3</v>
      </c>
      <c r="DF699" s="72">
        <v>689.21</v>
      </c>
      <c r="DG699" s="96">
        <v>1</v>
      </c>
      <c r="DH699" s="72">
        <v>689.21</v>
      </c>
      <c r="DI699" s="72">
        <v>706.55820955000002</v>
      </c>
      <c r="DJ699" s="96">
        <v>1</v>
      </c>
      <c r="DK699" s="72">
        <v>689.21</v>
      </c>
      <c r="DL699" s="96">
        <v>1</v>
      </c>
      <c r="DM699" s="72">
        <v>689.21</v>
      </c>
      <c r="DN699" s="96">
        <v>1</v>
      </c>
      <c r="DO699" s="96">
        <v>9.7380000000000001E-3</v>
      </c>
      <c r="DP699" s="72">
        <v>6.71</v>
      </c>
      <c r="DQ699" s="72">
        <v>682.5</v>
      </c>
      <c r="DR699" t="s">
        <v>535</v>
      </c>
      <c r="DT699" t="s">
        <v>485</v>
      </c>
    </row>
    <row r="700" spans="1:124" x14ac:dyDescent="0.3">
      <c r="A700" t="s">
        <v>536</v>
      </c>
      <c r="B700">
        <v>14989</v>
      </c>
      <c r="C700" s="95">
        <v>47803</v>
      </c>
      <c r="D700" s="95">
        <v>239461521</v>
      </c>
      <c r="E700" s="95">
        <v>45765</v>
      </c>
      <c r="F700" s="95">
        <v>175271582</v>
      </c>
      <c r="G700" s="95">
        <v>7955</v>
      </c>
      <c r="H700" s="95">
        <v>32998389</v>
      </c>
      <c r="I700" s="95">
        <v>6762</v>
      </c>
      <c r="J700" s="95">
        <v>24474303</v>
      </c>
      <c r="K700" s="95">
        <v>49142</v>
      </c>
      <c r="L700" s="95">
        <v>256068053</v>
      </c>
      <c r="M700" s="95">
        <v>46746</v>
      </c>
      <c r="N700" s="95">
        <v>188622458</v>
      </c>
      <c r="O700" s="95">
        <v>8207</v>
      </c>
      <c r="P700" s="95">
        <v>34109677</v>
      </c>
      <c r="Q700" s="95">
        <v>6897</v>
      </c>
      <c r="R700" s="95">
        <v>27073776</v>
      </c>
      <c r="S700" s="95">
        <v>50964</v>
      </c>
      <c r="T700" s="95">
        <v>270574560</v>
      </c>
      <c r="U700" s="95">
        <v>48129</v>
      </c>
      <c r="V700" s="95">
        <v>208272040</v>
      </c>
      <c r="W700" s="95">
        <v>8385</v>
      </c>
      <c r="X700" s="95">
        <v>35465876</v>
      </c>
      <c r="Y700" s="95">
        <v>7046</v>
      </c>
      <c r="Z700" s="95">
        <v>30079090</v>
      </c>
      <c r="AA700" s="95">
        <v>52961</v>
      </c>
      <c r="AB700" s="95">
        <v>262962042</v>
      </c>
      <c r="AC700" s="95">
        <v>49810</v>
      </c>
      <c r="AD700" s="95">
        <v>232776353</v>
      </c>
      <c r="AE700" s="95">
        <v>8726</v>
      </c>
      <c r="AF700" s="95">
        <v>40614221</v>
      </c>
      <c r="AG700" s="95">
        <v>7372</v>
      </c>
      <c r="AH700" s="95">
        <v>36411510</v>
      </c>
      <c r="AI700" s="95">
        <v>54454</v>
      </c>
      <c r="AJ700" s="95">
        <v>268817730.77999997</v>
      </c>
      <c r="AK700" s="95">
        <v>51197</v>
      </c>
      <c r="AL700" s="95">
        <v>252010329.43000001</v>
      </c>
      <c r="AM700" s="95">
        <v>9126</v>
      </c>
      <c r="AN700" s="95">
        <v>40133538.600000001</v>
      </c>
      <c r="AO700" s="95">
        <v>7806</v>
      </c>
      <c r="AP700" s="95">
        <v>40708887.460000001</v>
      </c>
      <c r="AQ700" s="72">
        <v>407.21</v>
      </c>
      <c r="AR700" s="72">
        <v>316.89</v>
      </c>
      <c r="AS700" s="72">
        <v>724.1</v>
      </c>
      <c r="AT700" s="95">
        <v>272459910</v>
      </c>
      <c r="AU700" s="95">
        <v>199745885</v>
      </c>
      <c r="AV700" s="95">
        <v>55758</v>
      </c>
      <c r="AW700" s="95">
        <v>52527</v>
      </c>
      <c r="AX700" s="72">
        <v>421.65</v>
      </c>
      <c r="AY700" s="72">
        <v>335.08</v>
      </c>
      <c r="AZ700" s="72">
        <v>756.73</v>
      </c>
      <c r="BA700" s="95">
        <v>290177730</v>
      </c>
      <c r="BB700" s="95">
        <v>215696234</v>
      </c>
      <c r="BC700" s="95">
        <v>57349</v>
      </c>
      <c r="BD700" s="95">
        <v>53643</v>
      </c>
      <c r="BE700" s="72">
        <v>429.72</v>
      </c>
      <c r="BF700" s="72">
        <v>359.99</v>
      </c>
      <c r="BG700" s="72">
        <v>789.71</v>
      </c>
      <c r="BH700" s="95">
        <v>306040436</v>
      </c>
      <c r="BI700" s="95">
        <v>238351130</v>
      </c>
      <c r="BJ700" s="95">
        <v>59349</v>
      </c>
      <c r="BK700" s="95">
        <v>55175</v>
      </c>
      <c r="BL700" s="72">
        <v>410.1</v>
      </c>
      <c r="BM700" s="72">
        <v>392.3</v>
      </c>
      <c r="BN700" s="72">
        <v>802.4</v>
      </c>
      <c r="BO700" s="95">
        <v>303576263</v>
      </c>
      <c r="BP700" s="95">
        <v>269187863</v>
      </c>
      <c r="BQ700" s="95">
        <v>61687</v>
      </c>
      <c r="BR700" s="95">
        <v>57182</v>
      </c>
      <c r="BS700" s="72">
        <v>404.94</v>
      </c>
      <c r="BT700" s="72">
        <v>413.42</v>
      </c>
      <c r="BU700" s="72">
        <v>818.36</v>
      </c>
      <c r="BV700" s="95">
        <v>308951269.38</v>
      </c>
      <c r="BW700" s="95">
        <v>292719216.88999999</v>
      </c>
      <c r="BX700" s="95">
        <v>63580</v>
      </c>
      <c r="BY700" s="95">
        <v>59003</v>
      </c>
      <c r="BZ700" s="95">
        <v>54218</v>
      </c>
      <c r="CA700" s="95">
        <v>55561</v>
      </c>
      <c r="CB700" s="95">
        <v>57337</v>
      </c>
      <c r="CC700" s="95">
        <v>59548</v>
      </c>
      <c r="CD700" s="95">
        <v>61341</v>
      </c>
      <c r="CE700" s="72">
        <v>650.75523149000003</v>
      </c>
      <c r="CF700" s="72">
        <v>676.59346364999999</v>
      </c>
      <c r="CG700" s="72">
        <v>712.40329333</v>
      </c>
      <c r="CH700" s="72">
        <v>716.50152150999998</v>
      </c>
      <c r="CI700" s="72">
        <v>731.52548966999996</v>
      </c>
      <c r="CJ700" s="96">
        <v>1.1127071516</v>
      </c>
      <c r="CK700" s="96">
        <v>1.1184411919999999</v>
      </c>
      <c r="CL700" s="96">
        <v>1.1085153696000001</v>
      </c>
      <c r="CM700" s="96">
        <v>1.119885968</v>
      </c>
      <c r="CN700" s="96">
        <v>1.1187033283000001</v>
      </c>
      <c r="CO700" s="96">
        <v>0.97981013770000003</v>
      </c>
      <c r="CP700" s="96">
        <v>1.1386395781</v>
      </c>
      <c r="CQ700" s="96">
        <v>0.99584056389999998</v>
      </c>
      <c r="CR700" s="96">
        <v>1.1433952951999999</v>
      </c>
      <c r="CS700" s="95">
        <v>54909</v>
      </c>
      <c r="CT700" s="95">
        <v>56630</v>
      </c>
      <c r="CU700" s="95">
        <v>58357</v>
      </c>
      <c r="CV700" s="95">
        <v>60747</v>
      </c>
      <c r="CW700" s="95">
        <v>62797</v>
      </c>
      <c r="CX700" s="96">
        <v>0.955091888</v>
      </c>
      <c r="CY700" s="96">
        <v>0.961818222</v>
      </c>
      <c r="CZ700" s="96">
        <v>0.97674641399999995</v>
      </c>
      <c r="DA700" s="96">
        <v>0.99155343100000004</v>
      </c>
      <c r="DB700" s="96">
        <v>1.009135686</v>
      </c>
      <c r="DC700">
        <v>2013</v>
      </c>
      <c r="DD700" s="6">
        <v>55506</v>
      </c>
      <c r="DE700" s="96">
        <v>4.4782310999999997E-3</v>
      </c>
      <c r="DF700" s="72">
        <v>874.18</v>
      </c>
      <c r="DG700" s="96">
        <v>1</v>
      </c>
      <c r="DH700" s="72">
        <v>874.18</v>
      </c>
      <c r="DI700" s="72">
        <v>882.98168098999997</v>
      </c>
      <c r="DJ700" s="96">
        <v>1</v>
      </c>
      <c r="DK700" s="72">
        <v>874.18</v>
      </c>
      <c r="DL700" s="96">
        <v>1</v>
      </c>
      <c r="DM700" s="72">
        <v>874.18</v>
      </c>
      <c r="DN700" s="96">
        <v>1</v>
      </c>
      <c r="DO700" s="96">
        <v>1.4541999999999999E-2</v>
      </c>
      <c r="DP700" s="72">
        <v>12.71</v>
      </c>
      <c r="DQ700" s="72">
        <v>861.47</v>
      </c>
      <c r="DR700" t="s">
        <v>536</v>
      </c>
      <c r="DT700" t="s">
        <v>485</v>
      </c>
    </row>
    <row r="701" spans="1:124" x14ac:dyDescent="0.3">
      <c r="A701" t="s">
        <v>537</v>
      </c>
      <c r="B701">
        <v>14990</v>
      </c>
      <c r="C701" s="95">
        <v>9127</v>
      </c>
      <c r="D701" s="95">
        <v>36704553</v>
      </c>
      <c r="E701" s="95">
        <v>8830</v>
      </c>
      <c r="F701" s="95">
        <v>29747685</v>
      </c>
      <c r="G701" s="95">
        <v>1833</v>
      </c>
      <c r="H701" s="95">
        <v>5317504</v>
      </c>
      <c r="I701" s="95">
        <v>1651</v>
      </c>
      <c r="J701" s="95">
        <v>5176245</v>
      </c>
      <c r="K701" s="95">
        <v>9138</v>
      </c>
      <c r="L701" s="95">
        <v>38534174</v>
      </c>
      <c r="M701" s="95">
        <v>8797</v>
      </c>
      <c r="N701" s="95">
        <v>31321163</v>
      </c>
      <c r="O701" s="95">
        <v>1846</v>
      </c>
      <c r="P701" s="95">
        <v>4945676</v>
      </c>
      <c r="Q701" s="95">
        <v>1648</v>
      </c>
      <c r="R701" s="95">
        <v>5513537</v>
      </c>
      <c r="S701" s="95">
        <v>9186</v>
      </c>
      <c r="T701" s="95">
        <v>40380897</v>
      </c>
      <c r="U701" s="95">
        <v>8804</v>
      </c>
      <c r="V701" s="95">
        <v>31853085</v>
      </c>
      <c r="W701" s="95">
        <v>1842</v>
      </c>
      <c r="X701" s="95">
        <v>6331501</v>
      </c>
      <c r="Y701" s="95">
        <v>1630</v>
      </c>
      <c r="Z701" s="95">
        <v>6068918</v>
      </c>
      <c r="AA701" s="95">
        <v>9237</v>
      </c>
      <c r="AB701" s="95">
        <v>38011010</v>
      </c>
      <c r="AC701" s="95">
        <v>8829</v>
      </c>
      <c r="AD701" s="95">
        <v>33301311</v>
      </c>
      <c r="AE701" s="95">
        <v>1857</v>
      </c>
      <c r="AF701" s="95">
        <v>6072240</v>
      </c>
      <c r="AG701" s="95">
        <v>1635</v>
      </c>
      <c r="AH701" s="95">
        <v>6398381</v>
      </c>
      <c r="AI701" s="95">
        <v>9466</v>
      </c>
      <c r="AJ701" s="95">
        <v>38232982.810000002</v>
      </c>
      <c r="AK701" s="95">
        <v>9022</v>
      </c>
      <c r="AL701" s="95">
        <v>35361068.799999997</v>
      </c>
      <c r="AM701" s="95">
        <v>1894</v>
      </c>
      <c r="AN701" s="95">
        <v>5588754.7199999997</v>
      </c>
      <c r="AO701" s="95">
        <v>1709</v>
      </c>
      <c r="AP701" s="95">
        <v>7057308.1900000004</v>
      </c>
      <c r="AQ701" s="72">
        <v>319.51</v>
      </c>
      <c r="AR701" s="72">
        <v>277.68</v>
      </c>
      <c r="AS701" s="72">
        <v>597.19000000000005</v>
      </c>
      <c r="AT701" s="95">
        <v>42022057</v>
      </c>
      <c r="AU701" s="95">
        <v>34923930</v>
      </c>
      <c r="AV701" s="95">
        <v>10960</v>
      </c>
      <c r="AW701" s="95">
        <v>10481</v>
      </c>
      <c r="AX701" s="72">
        <v>329.87</v>
      </c>
      <c r="AY701" s="72">
        <v>293.88</v>
      </c>
      <c r="AZ701" s="72">
        <v>623.75</v>
      </c>
      <c r="BA701" s="95">
        <v>43479850</v>
      </c>
      <c r="BB701" s="95">
        <v>36834700</v>
      </c>
      <c r="BC701" s="95">
        <v>10984</v>
      </c>
      <c r="BD701" s="95">
        <v>10445</v>
      </c>
      <c r="BE701" s="72">
        <v>352.98</v>
      </c>
      <c r="BF701" s="72">
        <v>302.87</v>
      </c>
      <c r="BG701" s="72">
        <v>655.85</v>
      </c>
      <c r="BH701" s="95">
        <v>46712398</v>
      </c>
      <c r="BI701" s="95">
        <v>37922003</v>
      </c>
      <c r="BJ701" s="95">
        <v>11028</v>
      </c>
      <c r="BK701" s="95">
        <v>10434</v>
      </c>
      <c r="BL701" s="72">
        <v>331.13</v>
      </c>
      <c r="BM701" s="72">
        <v>316.16000000000003</v>
      </c>
      <c r="BN701" s="72">
        <v>647.29</v>
      </c>
      <c r="BO701" s="95">
        <v>44083250</v>
      </c>
      <c r="BP701" s="95">
        <v>39699692</v>
      </c>
      <c r="BQ701" s="95">
        <v>11094</v>
      </c>
      <c r="BR701" s="95">
        <v>10464</v>
      </c>
      <c r="BS701" s="72">
        <v>321.45999999999998</v>
      </c>
      <c r="BT701" s="72">
        <v>329.41</v>
      </c>
      <c r="BU701" s="72">
        <v>650.87</v>
      </c>
      <c r="BV701" s="95">
        <v>43821737.530000001</v>
      </c>
      <c r="BW701" s="95">
        <v>42418376.990000002</v>
      </c>
      <c r="BX701" s="95">
        <v>11360</v>
      </c>
      <c r="BY701" s="95">
        <v>10731</v>
      </c>
      <c r="BZ701" s="95">
        <v>10732</v>
      </c>
      <c r="CA701" s="95">
        <v>10724</v>
      </c>
      <c r="CB701" s="95">
        <v>10742</v>
      </c>
      <c r="CC701" s="95">
        <v>10795</v>
      </c>
      <c r="CD701" s="95">
        <v>11052</v>
      </c>
      <c r="CE701" s="72">
        <v>650.75523149000003</v>
      </c>
      <c r="CF701" s="72">
        <v>676.59346364999999</v>
      </c>
      <c r="CG701" s="72">
        <v>712.40329333</v>
      </c>
      <c r="CH701" s="72">
        <v>716.50152150999998</v>
      </c>
      <c r="CI701" s="72">
        <v>731.52548966999996</v>
      </c>
      <c r="CJ701" s="96">
        <v>0.91768758989999999</v>
      </c>
      <c r="CK701" s="96">
        <v>0.92189776209999996</v>
      </c>
      <c r="CL701" s="96">
        <v>0.92061618209999996</v>
      </c>
      <c r="CM701" s="96">
        <v>0.90340352469999996</v>
      </c>
      <c r="CN701" s="96">
        <v>0.88974343229999997</v>
      </c>
      <c r="CO701" s="96">
        <v>0.99244244530000003</v>
      </c>
      <c r="CP701" s="96">
        <v>0.91760454479999998</v>
      </c>
      <c r="CQ701" s="96">
        <v>0.99584056389999998</v>
      </c>
      <c r="CR701" s="96">
        <v>0.92143707239999995</v>
      </c>
      <c r="CS701" s="95">
        <v>10685</v>
      </c>
      <c r="CT701" s="95">
        <v>10755</v>
      </c>
      <c r="CU701" s="95">
        <v>10794</v>
      </c>
      <c r="CV701" s="95">
        <v>10897</v>
      </c>
      <c r="CW701" s="95">
        <v>11228</v>
      </c>
      <c r="CX701" s="96">
        <v>0.98068407099999999</v>
      </c>
      <c r="CY701" s="96">
        <v>0.98673713900000004</v>
      </c>
      <c r="CZ701" s="96">
        <v>1.0093303360000001</v>
      </c>
      <c r="DA701" s="96">
        <v>1.0021262630000001</v>
      </c>
      <c r="DB701" s="96">
        <v>0.98346367300000004</v>
      </c>
      <c r="DC701">
        <v>2013</v>
      </c>
      <c r="DD701" s="6">
        <v>10511</v>
      </c>
      <c r="DE701" s="96">
        <v>4.2052538000000002E-3</v>
      </c>
      <c r="DF701" s="72">
        <v>704.68</v>
      </c>
      <c r="DG701" s="96">
        <v>1</v>
      </c>
      <c r="DH701" s="72">
        <v>704.68</v>
      </c>
      <c r="DI701" s="72">
        <v>706.55820955000002</v>
      </c>
      <c r="DJ701" s="96">
        <v>1</v>
      </c>
      <c r="DK701" s="72">
        <v>704.68</v>
      </c>
      <c r="DL701" s="96">
        <v>1</v>
      </c>
      <c r="DM701" s="72">
        <v>704.68</v>
      </c>
      <c r="DN701" s="96">
        <v>1</v>
      </c>
      <c r="DO701" s="96">
        <v>9.8569999999999994E-3</v>
      </c>
      <c r="DP701" s="72">
        <v>6.95</v>
      </c>
      <c r="DQ701" s="72">
        <v>697.73</v>
      </c>
      <c r="DR701" t="s">
        <v>537</v>
      </c>
      <c r="DT701" t="s">
        <v>485</v>
      </c>
    </row>
    <row r="702" spans="1:124" x14ac:dyDescent="0.3">
      <c r="A702" t="s">
        <v>538</v>
      </c>
      <c r="B702">
        <v>14991</v>
      </c>
      <c r="C702" s="95">
        <v>31147</v>
      </c>
      <c r="D702" s="95">
        <v>125044371</v>
      </c>
      <c r="E702" s="95">
        <v>29924</v>
      </c>
      <c r="F702" s="95">
        <v>92173930</v>
      </c>
      <c r="G702" s="95">
        <v>6814</v>
      </c>
      <c r="H702" s="95">
        <v>20960975</v>
      </c>
      <c r="I702" s="95">
        <v>5945</v>
      </c>
      <c r="J702" s="95">
        <v>18182222</v>
      </c>
      <c r="K702" s="95">
        <v>29938</v>
      </c>
      <c r="L702" s="95">
        <v>126052425</v>
      </c>
      <c r="M702" s="95">
        <v>28511</v>
      </c>
      <c r="N702" s="95">
        <v>92789626</v>
      </c>
      <c r="O702" s="95">
        <v>6980</v>
      </c>
      <c r="P702" s="95">
        <v>23134239</v>
      </c>
      <c r="Q702" s="95">
        <v>6113</v>
      </c>
      <c r="R702" s="95">
        <v>20336786</v>
      </c>
      <c r="S702" s="95">
        <v>29254</v>
      </c>
      <c r="T702" s="95">
        <v>136804805</v>
      </c>
      <c r="U702" s="95">
        <v>27625</v>
      </c>
      <c r="V702" s="95">
        <v>95700626</v>
      </c>
      <c r="W702" s="95">
        <v>7054</v>
      </c>
      <c r="X702" s="95">
        <v>25890474</v>
      </c>
      <c r="Y702" s="95">
        <v>6155</v>
      </c>
      <c r="Z702" s="95">
        <v>21413023</v>
      </c>
      <c r="AA702" s="95">
        <v>29075</v>
      </c>
      <c r="AB702" s="95">
        <v>123344599</v>
      </c>
      <c r="AC702" s="95">
        <v>27318</v>
      </c>
      <c r="AD702" s="95">
        <v>100060984</v>
      </c>
      <c r="AE702" s="95">
        <v>7400</v>
      </c>
      <c r="AF702" s="95">
        <v>29232915</v>
      </c>
      <c r="AG702" s="95">
        <v>6491</v>
      </c>
      <c r="AH702" s="95">
        <v>26566776</v>
      </c>
      <c r="AI702" s="95">
        <v>30298</v>
      </c>
      <c r="AJ702" s="95">
        <v>129717036.84</v>
      </c>
      <c r="AK702" s="95">
        <v>28454</v>
      </c>
      <c r="AL702" s="95">
        <v>111946441.78</v>
      </c>
      <c r="AM702" s="95">
        <v>7804</v>
      </c>
      <c r="AN702" s="95">
        <v>34099357</v>
      </c>
      <c r="AO702" s="95">
        <v>6925</v>
      </c>
      <c r="AP702" s="95">
        <v>30397661.59</v>
      </c>
      <c r="AQ702" s="72">
        <v>320.52</v>
      </c>
      <c r="AR702" s="72">
        <v>256.39</v>
      </c>
      <c r="AS702" s="72">
        <v>576.91</v>
      </c>
      <c r="AT702" s="95">
        <v>146005346</v>
      </c>
      <c r="AU702" s="95">
        <v>110356152</v>
      </c>
      <c r="AV702" s="95">
        <v>37961</v>
      </c>
      <c r="AW702" s="95">
        <v>35869</v>
      </c>
      <c r="AX702" s="72">
        <v>336.75</v>
      </c>
      <c r="AY702" s="72">
        <v>272.27</v>
      </c>
      <c r="AZ702" s="72">
        <v>609.02</v>
      </c>
      <c r="BA702" s="95">
        <v>149186664</v>
      </c>
      <c r="BB702" s="95">
        <v>113126412</v>
      </c>
      <c r="BC702" s="95">
        <v>36918</v>
      </c>
      <c r="BD702" s="95">
        <v>34624</v>
      </c>
      <c r="BE702" s="72">
        <v>373.41</v>
      </c>
      <c r="BF702" s="72">
        <v>288.91000000000003</v>
      </c>
      <c r="BG702" s="72">
        <v>662.32</v>
      </c>
      <c r="BH702" s="95">
        <v>162695279</v>
      </c>
      <c r="BI702" s="95">
        <v>117113649</v>
      </c>
      <c r="BJ702" s="95">
        <v>36308</v>
      </c>
      <c r="BK702" s="95">
        <v>33780</v>
      </c>
      <c r="BL702" s="72">
        <v>348.59</v>
      </c>
      <c r="BM702" s="72">
        <v>312.12</v>
      </c>
      <c r="BN702" s="72">
        <v>660.71</v>
      </c>
      <c r="BO702" s="95">
        <v>152577514</v>
      </c>
      <c r="BP702" s="95">
        <v>126627760</v>
      </c>
      <c r="BQ702" s="95">
        <v>36475</v>
      </c>
      <c r="BR702" s="95">
        <v>33809</v>
      </c>
      <c r="BS702" s="72">
        <v>358.28</v>
      </c>
      <c r="BT702" s="72">
        <v>335.28</v>
      </c>
      <c r="BU702" s="72">
        <v>693.56</v>
      </c>
      <c r="BV702" s="95">
        <v>163816393.84</v>
      </c>
      <c r="BW702" s="95">
        <v>142344103.37</v>
      </c>
      <c r="BX702" s="95">
        <v>38102</v>
      </c>
      <c r="BY702" s="95">
        <v>35379</v>
      </c>
      <c r="BZ702" s="95">
        <v>36964</v>
      </c>
      <c r="CA702" s="95">
        <v>35811</v>
      </c>
      <c r="CB702" s="95">
        <v>35090</v>
      </c>
      <c r="CC702" s="95">
        <v>35209</v>
      </c>
      <c r="CD702" s="95">
        <v>36770</v>
      </c>
      <c r="CE702" s="72">
        <v>650.75523149000003</v>
      </c>
      <c r="CF702" s="72">
        <v>676.59346364999999</v>
      </c>
      <c r="CG702" s="72">
        <v>712.40329333</v>
      </c>
      <c r="CH702" s="72">
        <v>716.50152150999998</v>
      </c>
      <c r="CI702" s="72">
        <v>731.52548966999996</v>
      </c>
      <c r="CJ702" s="96">
        <v>0.88652379889999999</v>
      </c>
      <c r="CK702" s="96">
        <v>0.90012693399999999</v>
      </c>
      <c r="CL702" s="96">
        <v>0.9296981165</v>
      </c>
      <c r="CM702" s="96">
        <v>0.92213342210000004</v>
      </c>
      <c r="CN702" s="96">
        <v>0.94810093399999995</v>
      </c>
      <c r="CO702" s="96">
        <v>0.97629896810000005</v>
      </c>
      <c r="CP702" s="96">
        <v>0.93958579399999997</v>
      </c>
      <c r="CQ702" s="96">
        <v>0.99584056389999998</v>
      </c>
      <c r="CR702" s="96">
        <v>0.94351012990000005</v>
      </c>
      <c r="CS702" s="95">
        <v>34937</v>
      </c>
      <c r="CT702" s="95">
        <v>34070</v>
      </c>
      <c r="CU702" s="95">
        <v>33373</v>
      </c>
      <c r="CV702" s="95">
        <v>33245</v>
      </c>
      <c r="CW702" s="95">
        <v>34829</v>
      </c>
      <c r="CX702" s="96">
        <v>0.95731955700000004</v>
      </c>
      <c r="CY702" s="96">
        <v>0.96349830999999997</v>
      </c>
      <c r="CZ702" s="96">
        <v>0.99544666500000001</v>
      </c>
      <c r="DA702" s="96">
        <v>0.98295418800000001</v>
      </c>
      <c r="DB702" s="96">
        <v>0.98315914900000001</v>
      </c>
      <c r="DC702">
        <v>2013</v>
      </c>
      <c r="DD702" s="6">
        <v>34692.199999999997</v>
      </c>
      <c r="DE702" s="96">
        <v>2.7527930999999999E-3</v>
      </c>
      <c r="DF702" s="72">
        <v>722.61</v>
      </c>
      <c r="DG702" s="96">
        <v>1</v>
      </c>
      <c r="DH702" s="72">
        <v>722.61</v>
      </c>
      <c r="DI702" s="72">
        <v>721.96379431000003</v>
      </c>
      <c r="DJ702" s="96">
        <v>1</v>
      </c>
      <c r="DK702" s="72">
        <v>722.61</v>
      </c>
      <c r="DL702" s="96">
        <v>1</v>
      </c>
      <c r="DM702" s="72">
        <v>722.61</v>
      </c>
      <c r="DN702" s="96">
        <v>1</v>
      </c>
      <c r="DO702" s="96">
        <v>8.5509999999999996E-3</v>
      </c>
      <c r="DP702" s="72">
        <v>6.18</v>
      </c>
      <c r="DQ702" s="72">
        <v>716.43</v>
      </c>
      <c r="DR702" t="s">
        <v>538</v>
      </c>
      <c r="DT702" t="s">
        <v>485</v>
      </c>
    </row>
    <row r="703" spans="1:124" x14ac:dyDescent="0.3">
      <c r="A703" t="s">
        <v>539</v>
      </c>
      <c r="B703">
        <v>14992</v>
      </c>
      <c r="C703" s="95">
        <v>4262</v>
      </c>
      <c r="D703" s="95">
        <v>14286774</v>
      </c>
      <c r="E703" s="95">
        <v>4158</v>
      </c>
      <c r="F703" s="95">
        <v>11492414</v>
      </c>
      <c r="G703" s="95">
        <v>402</v>
      </c>
      <c r="H703" s="95">
        <v>1060573</v>
      </c>
      <c r="I703" s="95">
        <v>354</v>
      </c>
      <c r="J703" s="95">
        <v>1005629</v>
      </c>
      <c r="K703" s="95">
        <v>4201</v>
      </c>
      <c r="L703" s="95">
        <v>16365205</v>
      </c>
      <c r="M703" s="95">
        <v>4086</v>
      </c>
      <c r="N703" s="95">
        <v>12387503</v>
      </c>
      <c r="O703" s="95">
        <v>395</v>
      </c>
      <c r="P703" s="95">
        <v>1663256</v>
      </c>
      <c r="Q703" s="95">
        <v>351</v>
      </c>
      <c r="R703" s="95">
        <v>1350702</v>
      </c>
      <c r="S703" s="95">
        <v>4188</v>
      </c>
      <c r="T703" s="95">
        <v>14459522</v>
      </c>
      <c r="U703" s="95">
        <v>4055</v>
      </c>
      <c r="V703" s="95">
        <v>12393821</v>
      </c>
      <c r="W703" s="95">
        <v>409</v>
      </c>
      <c r="X703" s="95">
        <v>1592978</v>
      </c>
      <c r="Y703" s="95">
        <v>359</v>
      </c>
      <c r="Z703" s="95">
        <v>1487745</v>
      </c>
      <c r="AA703" s="95">
        <v>4228</v>
      </c>
      <c r="AB703" s="95">
        <v>15677994</v>
      </c>
      <c r="AC703" s="95">
        <v>4089</v>
      </c>
      <c r="AD703" s="95">
        <v>13241462</v>
      </c>
      <c r="AE703" s="95">
        <v>437</v>
      </c>
      <c r="AF703" s="95">
        <v>1741327</v>
      </c>
      <c r="AG703" s="95">
        <v>381</v>
      </c>
      <c r="AH703" s="95">
        <v>1616582</v>
      </c>
      <c r="AI703" s="95">
        <v>4242</v>
      </c>
      <c r="AJ703" s="95">
        <v>16837437</v>
      </c>
      <c r="AK703" s="95">
        <v>4085</v>
      </c>
      <c r="AL703" s="95">
        <v>15061765.289999999</v>
      </c>
      <c r="AM703" s="95">
        <v>459</v>
      </c>
      <c r="AN703" s="95">
        <v>1702503</v>
      </c>
      <c r="AO703" s="95">
        <v>404</v>
      </c>
      <c r="AP703" s="95">
        <v>1656168</v>
      </c>
      <c r="AQ703" s="72">
        <v>274.22000000000003</v>
      </c>
      <c r="AR703" s="72">
        <v>230.83</v>
      </c>
      <c r="AS703" s="72">
        <v>505.05</v>
      </c>
      <c r="AT703" s="95">
        <v>15347347</v>
      </c>
      <c r="AU703" s="95">
        <v>12498043</v>
      </c>
      <c r="AV703" s="95">
        <v>4664</v>
      </c>
      <c r="AW703" s="95">
        <v>4512</v>
      </c>
      <c r="AX703" s="72">
        <v>326.89</v>
      </c>
      <c r="AY703" s="72">
        <v>258.02</v>
      </c>
      <c r="AZ703" s="72">
        <v>584.91</v>
      </c>
      <c r="BA703" s="95">
        <v>18028461</v>
      </c>
      <c r="BB703" s="95">
        <v>13738205</v>
      </c>
      <c r="BC703" s="95">
        <v>4596</v>
      </c>
      <c r="BD703" s="95">
        <v>4437</v>
      </c>
      <c r="BE703" s="72">
        <v>291</v>
      </c>
      <c r="BF703" s="72">
        <v>262.07</v>
      </c>
      <c r="BG703" s="72">
        <v>553.07000000000005</v>
      </c>
      <c r="BH703" s="95">
        <v>16052500</v>
      </c>
      <c r="BI703" s="95">
        <v>13881566</v>
      </c>
      <c r="BJ703" s="95">
        <v>4597</v>
      </c>
      <c r="BK703" s="95">
        <v>4414</v>
      </c>
      <c r="BL703" s="72">
        <v>311.17</v>
      </c>
      <c r="BM703" s="72">
        <v>277</v>
      </c>
      <c r="BN703" s="72">
        <v>588.16999999999996</v>
      </c>
      <c r="BO703" s="95">
        <v>17419321</v>
      </c>
      <c r="BP703" s="95">
        <v>14858044</v>
      </c>
      <c r="BQ703" s="95">
        <v>4665</v>
      </c>
      <c r="BR703" s="95">
        <v>4470</v>
      </c>
      <c r="BS703" s="72">
        <v>328.65</v>
      </c>
      <c r="BT703" s="72">
        <v>310.35000000000002</v>
      </c>
      <c r="BU703" s="72">
        <v>639</v>
      </c>
      <c r="BV703" s="95">
        <v>18539940</v>
      </c>
      <c r="BW703" s="95">
        <v>16717933.289999999</v>
      </c>
      <c r="BX703" s="95">
        <v>4701</v>
      </c>
      <c r="BY703" s="95">
        <v>4489</v>
      </c>
      <c r="BZ703" s="95">
        <v>4592</v>
      </c>
      <c r="CA703" s="95">
        <v>4519</v>
      </c>
      <c r="CB703" s="95">
        <v>4509</v>
      </c>
      <c r="CC703" s="95">
        <v>4572</v>
      </c>
      <c r="CD703" s="95">
        <v>4597</v>
      </c>
      <c r="CE703" s="72">
        <v>650.75523149000003</v>
      </c>
      <c r="CF703" s="72">
        <v>676.59346364999999</v>
      </c>
      <c r="CG703" s="72">
        <v>712.40329333</v>
      </c>
      <c r="CH703" s="72">
        <v>716.50152150999998</v>
      </c>
      <c r="CI703" s="72">
        <v>731.52548966999996</v>
      </c>
      <c r="CJ703" s="96">
        <v>0.77609825560000001</v>
      </c>
      <c r="CK703" s="96">
        <v>0.86449253709999996</v>
      </c>
      <c r="CL703" s="96">
        <v>0.77634396859999999</v>
      </c>
      <c r="CM703" s="96">
        <v>0.82089148779999999</v>
      </c>
      <c r="CN703" s="96">
        <v>0.87351706679999996</v>
      </c>
      <c r="CO703" s="96">
        <v>0.91734142959999998</v>
      </c>
      <c r="CP703" s="96">
        <v>0.89636054430000001</v>
      </c>
      <c r="CQ703" s="96">
        <v>0.99584056389999998</v>
      </c>
      <c r="CR703" s="96">
        <v>0.90010434279999996</v>
      </c>
      <c r="CS703" s="95">
        <v>4760</v>
      </c>
      <c r="CT703" s="95">
        <v>4721</v>
      </c>
      <c r="CU703" s="95">
        <v>4743</v>
      </c>
      <c r="CV703" s="95">
        <v>4888</v>
      </c>
      <c r="CW703" s="95">
        <v>4947</v>
      </c>
      <c r="CX703" s="96">
        <v>0.91259003999999999</v>
      </c>
      <c r="CY703" s="96">
        <v>0.93025199800000002</v>
      </c>
      <c r="CZ703" s="96">
        <v>0.92294900099999999</v>
      </c>
      <c r="DA703" s="96">
        <v>0.91706883900000002</v>
      </c>
      <c r="DB703" s="96">
        <v>0.90448546299999999</v>
      </c>
      <c r="DC703">
        <v>2013</v>
      </c>
      <c r="DD703" s="6">
        <v>4464.3999999999996</v>
      </c>
      <c r="DE703" s="96">
        <v>7.6218971999999999E-3</v>
      </c>
      <c r="DF703" s="72">
        <v>686</v>
      </c>
      <c r="DG703" s="96">
        <v>1</v>
      </c>
      <c r="DH703" s="72">
        <v>686</v>
      </c>
      <c r="DI703" s="72">
        <v>683.59838139999999</v>
      </c>
      <c r="DJ703" s="96">
        <v>1</v>
      </c>
      <c r="DK703" s="72">
        <v>686</v>
      </c>
      <c r="DL703" s="96">
        <v>1</v>
      </c>
      <c r="DM703" s="72">
        <v>686</v>
      </c>
      <c r="DN703" s="96">
        <v>1</v>
      </c>
      <c r="DO703" s="96">
        <v>1.6362999999999999E-2</v>
      </c>
      <c r="DP703" s="72">
        <v>11.23</v>
      </c>
      <c r="DQ703" s="72">
        <v>674.77</v>
      </c>
      <c r="DR703" t="s">
        <v>539</v>
      </c>
      <c r="DT703" t="s">
        <v>485</v>
      </c>
    </row>
    <row r="704" spans="1:124" x14ac:dyDescent="0.3">
      <c r="A704" t="s">
        <v>217</v>
      </c>
      <c r="B704">
        <v>15000</v>
      </c>
      <c r="C704" s="95">
        <v>3661</v>
      </c>
      <c r="D704" s="95">
        <v>13000942</v>
      </c>
      <c r="E704" s="95">
        <v>3529</v>
      </c>
      <c r="F704" s="95">
        <v>10115638</v>
      </c>
      <c r="G704" s="95">
        <v>426</v>
      </c>
      <c r="H704" s="95">
        <v>1296022</v>
      </c>
      <c r="I704" s="95">
        <v>380</v>
      </c>
      <c r="J704" s="95">
        <v>1134902</v>
      </c>
      <c r="K704" s="95">
        <v>3061</v>
      </c>
      <c r="L704" s="95">
        <v>12591179</v>
      </c>
      <c r="M704" s="95">
        <v>2920</v>
      </c>
      <c r="N704" s="95">
        <v>9181699</v>
      </c>
      <c r="O704" s="95">
        <v>419</v>
      </c>
      <c r="P704" s="95">
        <v>1171612</v>
      </c>
      <c r="Q704" s="95">
        <v>371</v>
      </c>
      <c r="R704" s="95">
        <v>1036257</v>
      </c>
      <c r="S704" s="95">
        <v>2915</v>
      </c>
      <c r="T704" s="95">
        <v>12863097</v>
      </c>
      <c r="U704" s="95">
        <v>2759</v>
      </c>
      <c r="V704" s="95">
        <v>8557410</v>
      </c>
      <c r="W704" s="95">
        <v>445</v>
      </c>
      <c r="X704" s="95">
        <v>1486503</v>
      </c>
      <c r="Y704" s="95">
        <v>390</v>
      </c>
      <c r="Z704" s="95">
        <v>1139668</v>
      </c>
      <c r="AA704" s="95">
        <v>2752</v>
      </c>
      <c r="AB704" s="95">
        <v>9578778</v>
      </c>
      <c r="AC704" s="95">
        <v>2584</v>
      </c>
      <c r="AD704" s="95">
        <v>8728620</v>
      </c>
      <c r="AE704" s="95">
        <v>432</v>
      </c>
      <c r="AF704" s="95">
        <v>2617676</v>
      </c>
      <c r="AG704" s="95">
        <v>375</v>
      </c>
      <c r="AH704" s="95">
        <v>1389746</v>
      </c>
      <c r="AI704" s="95">
        <v>2723</v>
      </c>
      <c r="AJ704" s="95">
        <v>10576639</v>
      </c>
      <c r="AK704" s="95">
        <v>2534</v>
      </c>
      <c r="AL704" s="95">
        <v>8517369</v>
      </c>
      <c r="AM704" s="95">
        <v>417</v>
      </c>
      <c r="AN704" s="95">
        <v>1863192</v>
      </c>
      <c r="AO704" s="95">
        <v>358</v>
      </c>
      <c r="AP704" s="95">
        <v>2420709</v>
      </c>
      <c r="AQ704" s="72">
        <v>291.51</v>
      </c>
      <c r="AR704" s="72">
        <v>239.84</v>
      </c>
      <c r="AS704" s="72">
        <v>531.35</v>
      </c>
      <c r="AT704" s="95">
        <v>14296964</v>
      </c>
      <c r="AU704" s="95">
        <v>11250540</v>
      </c>
      <c r="AV704" s="95">
        <v>4087</v>
      </c>
      <c r="AW704" s="95">
        <v>3909</v>
      </c>
      <c r="AX704" s="72">
        <v>329.57</v>
      </c>
      <c r="AY704" s="72">
        <v>258.73</v>
      </c>
      <c r="AZ704" s="72">
        <v>588.29999999999995</v>
      </c>
      <c r="BA704" s="95">
        <v>13762791</v>
      </c>
      <c r="BB704" s="95">
        <v>10217956</v>
      </c>
      <c r="BC704" s="95">
        <v>3480</v>
      </c>
      <c r="BD704" s="95">
        <v>3291</v>
      </c>
      <c r="BE704" s="72">
        <v>355.89</v>
      </c>
      <c r="BF704" s="72">
        <v>256.62</v>
      </c>
      <c r="BG704" s="72">
        <v>612.51</v>
      </c>
      <c r="BH704" s="95">
        <v>14349600</v>
      </c>
      <c r="BI704" s="95">
        <v>9697078</v>
      </c>
      <c r="BJ704" s="95">
        <v>3360</v>
      </c>
      <c r="BK704" s="95">
        <v>3149</v>
      </c>
      <c r="BL704" s="72">
        <v>319.20999999999998</v>
      </c>
      <c r="BM704" s="72">
        <v>284.95999999999998</v>
      </c>
      <c r="BN704" s="72">
        <v>604.16999999999996</v>
      </c>
      <c r="BO704" s="95">
        <v>12196454</v>
      </c>
      <c r="BP704" s="95">
        <v>10118366</v>
      </c>
      <c r="BQ704" s="95">
        <v>3184</v>
      </c>
      <c r="BR704" s="95">
        <v>2959</v>
      </c>
      <c r="BS704" s="72">
        <v>330.14</v>
      </c>
      <c r="BT704" s="72">
        <v>315.18</v>
      </c>
      <c r="BU704" s="72">
        <v>645.32000000000005</v>
      </c>
      <c r="BV704" s="95">
        <v>12439831</v>
      </c>
      <c r="BW704" s="95">
        <v>10938078</v>
      </c>
      <c r="BX704" s="95">
        <v>3140</v>
      </c>
      <c r="BY704" s="95">
        <v>2892</v>
      </c>
      <c r="BZ704" s="95">
        <v>4002</v>
      </c>
      <c r="CA704" s="95">
        <v>3389</v>
      </c>
      <c r="CB704" s="95">
        <v>3258</v>
      </c>
      <c r="CC704" s="95">
        <v>3077</v>
      </c>
      <c r="CD704" s="95">
        <v>3019</v>
      </c>
      <c r="CE704" s="72">
        <v>650.75523149000003</v>
      </c>
      <c r="CF704" s="72">
        <v>676.59346364999999</v>
      </c>
      <c r="CG704" s="72">
        <v>712.40329333</v>
      </c>
      <c r="CH704" s="72">
        <v>716.50152150999998</v>
      </c>
      <c r="CI704" s="72">
        <v>731.52548966999996</v>
      </c>
      <c r="CJ704" s="96">
        <v>0.81651283659999996</v>
      </c>
      <c r="CK704" s="96">
        <v>0.86950293140000001</v>
      </c>
      <c r="CL704" s="96">
        <v>0.85977985469999996</v>
      </c>
      <c r="CM704" s="96">
        <v>0.84322221500000005</v>
      </c>
      <c r="CN704" s="96">
        <v>0.88215654700000001</v>
      </c>
      <c r="CO704" s="96">
        <v>0.96028149920000005</v>
      </c>
      <c r="CP704" s="96">
        <v>0.88956715050000001</v>
      </c>
      <c r="CQ704" s="96">
        <v>0.99584056389999998</v>
      </c>
      <c r="CR704" s="96">
        <v>0.89328257529999999</v>
      </c>
      <c r="CS704" s="95">
        <v>3743</v>
      </c>
      <c r="CT704" s="95">
        <v>3277</v>
      </c>
      <c r="CU704" s="95">
        <v>3120</v>
      </c>
      <c r="CV704" s="95">
        <v>2969</v>
      </c>
      <c r="CW704" s="95">
        <v>2920</v>
      </c>
      <c r="CX704" s="96">
        <v>0.95333295100000004</v>
      </c>
      <c r="CY704" s="96">
        <v>0.97085794700000005</v>
      </c>
      <c r="CZ704" s="96">
        <v>0.97159616299999996</v>
      </c>
      <c r="DA704" s="96">
        <v>0.95853236399999997</v>
      </c>
      <c r="DB704" s="96">
        <v>0.94700781000000001</v>
      </c>
      <c r="DC704">
        <v>2013</v>
      </c>
      <c r="DD704" s="6">
        <v>3240</v>
      </c>
      <c r="DE704" s="96">
        <v>1.0334151E-3</v>
      </c>
      <c r="DF704" s="72">
        <v>685.32</v>
      </c>
      <c r="DG704" s="96">
        <v>1</v>
      </c>
      <c r="DH704" s="72">
        <v>685.32</v>
      </c>
      <c r="DI704" s="72">
        <v>696.39824844999998</v>
      </c>
      <c r="DJ704" s="96">
        <v>1</v>
      </c>
      <c r="DK704" s="72">
        <v>685.32</v>
      </c>
      <c r="DL704" s="96">
        <v>1</v>
      </c>
      <c r="DM704" s="72">
        <v>685.32</v>
      </c>
      <c r="DN704" s="96">
        <v>1</v>
      </c>
      <c r="DO704" s="96">
        <v>3.3110000000000001E-3</v>
      </c>
      <c r="DP704" s="72">
        <v>2.27</v>
      </c>
      <c r="DQ704" s="72">
        <v>683.05</v>
      </c>
      <c r="DR704" t="s">
        <v>217</v>
      </c>
      <c r="DT704" t="s">
        <v>540</v>
      </c>
    </row>
    <row r="705" spans="1:124" x14ac:dyDescent="0.3">
      <c r="A705" t="s">
        <v>541</v>
      </c>
      <c r="B705">
        <v>15010</v>
      </c>
      <c r="C705" s="95">
        <v>32658</v>
      </c>
      <c r="D705" s="95">
        <v>128329750</v>
      </c>
      <c r="E705" s="95">
        <v>30961</v>
      </c>
      <c r="F705" s="95">
        <v>94093170</v>
      </c>
      <c r="G705" s="95">
        <v>6357</v>
      </c>
      <c r="H705" s="95">
        <v>17732681</v>
      </c>
      <c r="I705" s="95">
        <v>5452</v>
      </c>
      <c r="J705" s="95">
        <v>16691766</v>
      </c>
      <c r="K705" s="95">
        <v>28093</v>
      </c>
      <c r="L705" s="95">
        <v>111907053</v>
      </c>
      <c r="M705" s="95">
        <v>26221</v>
      </c>
      <c r="N705" s="95">
        <v>83054458</v>
      </c>
      <c r="O705" s="95">
        <v>6359</v>
      </c>
      <c r="P705" s="95">
        <v>19242337</v>
      </c>
      <c r="Q705" s="95">
        <v>5418</v>
      </c>
      <c r="R705" s="95">
        <v>16644038</v>
      </c>
      <c r="S705" s="95">
        <v>26663</v>
      </c>
      <c r="T705" s="95">
        <v>112177721</v>
      </c>
      <c r="U705" s="95">
        <v>24630</v>
      </c>
      <c r="V705" s="95">
        <v>82349764</v>
      </c>
      <c r="W705" s="95">
        <v>6452</v>
      </c>
      <c r="X705" s="95">
        <v>23303778</v>
      </c>
      <c r="Y705" s="95">
        <v>5547</v>
      </c>
      <c r="Z705" s="95">
        <v>18937834</v>
      </c>
      <c r="AA705" s="95">
        <v>25494</v>
      </c>
      <c r="AB705" s="95">
        <v>96100871</v>
      </c>
      <c r="AC705" s="95">
        <v>23296</v>
      </c>
      <c r="AD705" s="95">
        <v>83534810</v>
      </c>
      <c r="AE705" s="95">
        <v>6529</v>
      </c>
      <c r="AF705" s="95">
        <v>22234278</v>
      </c>
      <c r="AG705" s="95">
        <v>5616</v>
      </c>
      <c r="AH705" s="95">
        <v>20338937</v>
      </c>
      <c r="AI705" s="95">
        <v>25034</v>
      </c>
      <c r="AJ705" s="95">
        <v>92904748.159999996</v>
      </c>
      <c r="AK705" s="95">
        <v>22695</v>
      </c>
      <c r="AL705" s="95">
        <v>83581138.010000005</v>
      </c>
      <c r="AM705" s="95">
        <v>6765</v>
      </c>
      <c r="AN705" s="95">
        <v>22873585</v>
      </c>
      <c r="AO705" s="95">
        <v>5871</v>
      </c>
      <c r="AP705" s="95">
        <v>22670958</v>
      </c>
      <c r="AQ705" s="72">
        <v>311.98</v>
      </c>
      <c r="AR705" s="72">
        <v>253.54</v>
      </c>
      <c r="AS705" s="72">
        <v>565.52</v>
      </c>
      <c r="AT705" s="95">
        <v>146062431</v>
      </c>
      <c r="AU705" s="95">
        <v>110784936</v>
      </c>
      <c r="AV705" s="95">
        <v>39015</v>
      </c>
      <c r="AW705" s="95">
        <v>36413</v>
      </c>
      <c r="AX705" s="72">
        <v>317.23</v>
      </c>
      <c r="AY705" s="72">
        <v>262.58999999999997</v>
      </c>
      <c r="AZ705" s="72">
        <v>579.82000000000005</v>
      </c>
      <c r="BA705" s="95">
        <v>131149390</v>
      </c>
      <c r="BB705" s="95">
        <v>99698496</v>
      </c>
      <c r="BC705" s="95">
        <v>34452</v>
      </c>
      <c r="BD705" s="95">
        <v>31639</v>
      </c>
      <c r="BE705" s="72">
        <v>340.94</v>
      </c>
      <c r="BF705" s="72">
        <v>279.7</v>
      </c>
      <c r="BG705" s="72">
        <v>620.64</v>
      </c>
      <c r="BH705" s="95">
        <v>135481499</v>
      </c>
      <c r="BI705" s="95">
        <v>101287598</v>
      </c>
      <c r="BJ705" s="95">
        <v>33115</v>
      </c>
      <c r="BK705" s="95">
        <v>30177</v>
      </c>
      <c r="BL705" s="72">
        <v>307.94</v>
      </c>
      <c r="BM705" s="72">
        <v>299.39999999999998</v>
      </c>
      <c r="BN705" s="72">
        <v>607.34</v>
      </c>
      <c r="BO705" s="95">
        <v>118335149</v>
      </c>
      <c r="BP705" s="95">
        <v>103873747</v>
      </c>
      <c r="BQ705" s="95">
        <v>32023</v>
      </c>
      <c r="BR705" s="95">
        <v>28912</v>
      </c>
      <c r="BS705" s="72">
        <v>303.41000000000003</v>
      </c>
      <c r="BT705" s="72">
        <v>309.95999999999998</v>
      </c>
      <c r="BU705" s="72">
        <v>613.37</v>
      </c>
      <c r="BV705" s="95">
        <v>115778333.16</v>
      </c>
      <c r="BW705" s="95">
        <v>106252096.01000001</v>
      </c>
      <c r="BX705" s="95">
        <v>31799</v>
      </c>
      <c r="BY705" s="95">
        <v>28566</v>
      </c>
      <c r="BZ705" s="95">
        <v>37775</v>
      </c>
      <c r="CA705" s="95">
        <v>33096</v>
      </c>
      <c r="CB705" s="95">
        <v>31699</v>
      </c>
      <c r="CC705" s="95">
        <v>30546</v>
      </c>
      <c r="CD705" s="95">
        <v>30217</v>
      </c>
      <c r="CE705" s="72">
        <v>650.75523149000003</v>
      </c>
      <c r="CF705" s="72">
        <v>676.59346364999999</v>
      </c>
      <c r="CG705" s="72">
        <v>712.40329333</v>
      </c>
      <c r="CH705" s="72">
        <v>716.50152150999998</v>
      </c>
      <c r="CI705" s="72">
        <v>731.52548966999996</v>
      </c>
      <c r="CJ705" s="96">
        <v>0.86902105839999999</v>
      </c>
      <c r="CK705" s="96">
        <v>0.8569695558</v>
      </c>
      <c r="CL705" s="96">
        <v>0.87119192990000005</v>
      </c>
      <c r="CM705" s="96">
        <v>0.84764649030000006</v>
      </c>
      <c r="CN705" s="96">
        <v>0.8384806937</v>
      </c>
      <c r="CO705" s="96">
        <v>1.007383634</v>
      </c>
      <c r="CP705" s="96">
        <v>0.85038302850000003</v>
      </c>
      <c r="CQ705" s="96">
        <v>0.99584056389999998</v>
      </c>
      <c r="CR705" s="96">
        <v>0.85393479429999997</v>
      </c>
      <c r="CS705" s="95">
        <v>35171</v>
      </c>
      <c r="CT705" s="95">
        <v>31196</v>
      </c>
      <c r="CU705" s="95">
        <v>29729</v>
      </c>
      <c r="CV705" s="95">
        <v>28556</v>
      </c>
      <c r="CW705" s="95">
        <v>28185</v>
      </c>
      <c r="CX705" s="96">
        <v>1.0053123129999999</v>
      </c>
      <c r="CY705" s="96">
        <v>1.0111515250000001</v>
      </c>
      <c r="CZ705" s="96">
        <v>1.0185486770000001</v>
      </c>
      <c r="DA705" s="96">
        <v>1.0050472479999999</v>
      </c>
      <c r="DB705" s="96">
        <v>0.99638840900000003</v>
      </c>
      <c r="DC705">
        <v>2013</v>
      </c>
      <c r="DD705" s="6">
        <v>31141.4</v>
      </c>
      <c r="DE705" s="96">
        <v>2.6203771000000002E-3</v>
      </c>
      <c r="DF705" s="72">
        <v>654.09</v>
      </c>
      <c r="DG705" s="96">
        <v>1</v>
      </c>
      <c r="DH705" s="72">
        <v>654.09</v>
      </c>
      <c r="DI705" s="72">
        <v>652.83976265000001</v>
      </c>
      <c r="DJ705" s="96">
        <v>1</v>
      </c>
      <c r="DK705" s="72">
        <v>654.09</v>
      </c>
      <c r="DL705" s="96">
        <v>1</v>
      </c>
      <c r="DM705" s="72">
        <v>654.09</v>
      </c>
      <c r="DN705" s="96">
        <v>1</v>
      </c>
      <c r="DO705" s="96">
        <v>5.3119999999999999E-3</v>
      </c>
      <c r="DP705" s="72">
        <v>3.47</v>
      </c>
      <c r="DQ705" s="72">
        <v>650.62</v>
      </c>
      <c r="DR705" t="s">
        <v>541</v>
      </c>
      <c r="DT705" t="s">
        <v>540</v>
      </c>
    </row>
    <row r="706" spans="1:124" x14ac:dyDescent="0.3">
      <c r="A706" t="s">
        <v>542</v>
      </c>
      <c r="B706">
        <v>15020</v>
      </c>
      <c r="C706" s="95">
        <v>9310</v>
      </c>
      <c r="D706" s="95">
        <v>32417749</v>
      </c>
      <c r="E706" s="95">
        <v>8945</v>
      </c>
      <c r="F706" s="95">
        <v>23671831</v>
      </c>
      <c r="G706" s="95">
        <v>1881</v>
      </c>
      <c r="H706" s="95">
        <v>5306936</v>
      </c>
      <c r="I706" s="95">
        <v>1649</v>
      </c>
      <c r="J706" s="95">
        <v>6149070</v>
      </c>
      <c r="K706" s="95">
        <v>9178</v>
      </c>
      <c r="L706" s="95">
        <v>32503078</v>
      </c>
      <c r="M706" s="95">
        <v>8778</v>
      </c>
      <c r="N706" s="95">
        <v>25191961</v>
      </c>
      <c r="O706" s="95">
        <v>1873</v>
      </c>
      <c r="P706" s="95">
        <v>6485038</v>
      </c>
      <c r="Q706" s="95">
        <v>1643</v>
      </c>
      <c r="R706" s="95">
        <v>6023223</v>
      </c>
      <c r="S706" s="95">
        <v>9249</v>
      </c>
      <c r="T706" s="95">
        <v>36339960</v>
      </c>
      <c r="U706" s="95">
        <v>8789</v>
      </c>
      <c r="V706" s="95">
        <v>27373042</v>
      </c>
      <c r="W706" s="95">
        <v>1908</v>
      </c>
      <c r="X706" s="95">
        <v>5724136</v>
      </c>
      <c r="Y706" s="95">
        <v>1659</v>
      </c>
      <c r="Z706" s="95">
        <v>7912514</v>
      </c>
      <c r="AA706" s="95">
        <v>9338</v>
      </c>
      <c r="AB706" s="95">
        <v>35988850</v>
      </c>
      <c r="AC706" s="95">
        <v>8855</v>
      </c>
      <c r="AD706" s="95">
        <v>29476363</v>
      </c>
      <c r="AE706" s="95">
        <v>2042</v>
      </c>
      <c r="AF706" s="95">
        <v>7630911</v>
      </c>
      <c r="AG706" s="95">
        <v>1792</v>
      </c>
      <c r="AH706" s="95">
        <v>7602986</v>
      </c>
      <c r="AI706" s="95">
        <v>9596</v>
      </c>
      <c r="AJ706" s="95">
        <v>35350222.170000002</v>
      </c>
      <c r="AK706" s="95">
        <v>9105</v>
      </c>
      <c r="AL706" s="95">
        <v>31585924.670000002</v>
      </c>
      <c r="AM706" s="95">
        <v>2185</v>
      </c>
      <c r="AN706" s="95">
        <v>8955450.1799999997</v>
      </c>
      <c r="AO706" s="95">
        <v>1939</v>
      </c>
      <c r="AP706" s="95">
        <v>11780439.66</v>
      </c>
      <c r="AQ706" s="72">
        <v>280.92</v>
      </c>
      <c r="AR706" s="72">
        <v>234.57</v>
      </c>
      <c r="AS706" s="72">
        <v>515.49</v>
      </c>
      <c r="AT706" s="95">
        <v>37724685</v>
      </c>
      <c r="AU706" s="95">
        <v>29820901</v>
      </c>
      <c r="AV706" s="95">
        <v>11191</v>
      </c>
      <c r="AW706" s="95">
        <v>10594</v>
      </c>
      <c r="AX706" s="72">
        <v>294</v>
      </c>
      <c r="AY706" s="72">
        <v>249.62</v>
      </c>
      <c r="AZ706" s="72">
        <v>543.62</v>
      </c>
      <c r="BA706" s="95">
        <v>38988116</v>
      </c>
      <c r="BB706" s="95">
        <v>31215184</v>
      </c>
      <c r="BC706" s="95">
        <v>11051</v>
      </c>
      <c r="BD706" s="95">
        <v>10421</v>
      </c>
      <c r="BE706" s="72">
        <v>314.18</v>
      </c>
      <c r="BF706" s="72">
        <v>281.44</v>
      </c>
      <c r="BG706" s="72">
        <v>595.62</v>
      </c>
      <c r="BH706" s="95">
        <v>42064096</v>
      </c>
      <c r="BI706" s="95">
        <v>35285556</v>
      </c>
      <c r="BJ706" s="95">
        <v>11157</v>
      </c>
      <c r="BK706" s="95">
        <v>10448</v>
      </c>
      <c r="BL706" s="72">
        <v>319.42</v>
      </c>
      <c r="BM706" s="72">
        <v>290.22000000000003</v>
      </c>
      <c r="BN706" s="72">
        <v>609.64</v>
      </c>
      <c r="BO706" s="95">
        <v>43619761</v>
      </c>
      <c r="BP706" s="95">
        <v>37079349</v>
      </c>
      <c r="BQ706" s="95">
        <v>11380</v>
      </c>
      <c r="BR706" s="95">
        <v>10647</v>
      </c>
      <c r="BS706" s="72">
        <v>313.39999999999998</v>
      </c>
      <c r="BT706" s="72">
        <v>327.22000000000003</v>
      </c>
      <c r="BU706" s="72">
        <v>640.62</v>
      </c>
      <c r="BV706" s="95">
        <v>44305672.350000001</v>
      </c>
      <c r="BW706" s="95">
        <v>43366364.329999998</v>
      </c>
      <c r="BX706" s="95">
        <v>11781</v>
      </c>
      <c r="BY706" s="95">
        <v>11044</v>
      </c>
      <c r="BZ706" s="95">
        <v>10906</v>
      </c>
      <c r="CA706" s="95">
        <v>10747</v>
      </c>
      <c r="CB706" s="95">
        <v>10815</v>
      </c>
      <c r="CC706" s="95">
        <v>11032</v>
      </c>
      <c r="CD706" s="95">
        <v>11420</v>
      </c>
      <c r="CE706" s="72">
        <v>650.75523149000003</v>
      </c>
      <c r="CF706" s="72">
        <v>676.59346364999999</v>
      </c>
      <c r="CG706" s="72">
        <v>712.40329333</v>
      </c>
      <c r="CH706" s="72">
        <v>716.50152150999998</v>
      </c>
      <c r="CI706" s="72">
        <v>731.52548966999996</v>
      </c>
      <c r="CJ706" s="96">
        <v>0.79214115389999995</v>
      </c>
      <c r="CK706" s="96">
        <v>0.80346623080000001</v>
      </c>
      <c r="CL706" s="96">
        <v>0.83607137359999995</v>
      </c>
      <c r="CM706" s="96">
        <v>0.85085653230000002</v>
      </c>
      <c r="CN706" s="96">
        <v>0.87573161710000003</v>
      </c>
      <c r="CO706" s="96">
        <v>0.96766851080000005</v>
      </c>
      <c r="CP706" s="96">
        <v>0.85944036850000005</v>
      </c>
      <c r="CQ706" s="96">
        <v>0.99584056389999998</v>
      </c>
      <c r="CR706" s="96">
        <v>0.86302996369999996</v>
      </c>
      <c r="CS706" s="95">
        <v>10295</v>
      </c>
      <c r="CT706" s="95">
        <v>10183</v>
      </c>
      <c r="CU706" s="95">
        <v>10086</v>
      </c>
      <c r="CV706" s="95">
        <v>10067</v>
      </c>
      <c r="CW706" s="95">
        <v>10300</v>
      </c>
      <c r="CX706" s="96">
        <v>0.95789200500000005</v>
      </c>
      <c r="CY706" s="96">
        <v>0.96482174499999995</v>
      </c>
      <c r="CZ706" s="96">
        <v>0.97024890799999997</v>
      </c>
      <c r="DA706" s="96">
        <v>0.96543710400000005</v>
      </c>
      <c r="DB706" s="96">
        <v>0.979908844</v>
      </c>
      <c r="DC706">
        <v>2013</v>
      </c>
      <c r="DD706" s="6">
        <v>10630.8</v>
      </c>
      <c r="DE706" s="96">
        <v>1.9695277999999998E-3</v>
      </c>
      <c r="DF706" s="72">
        <v>661.49</v>
      </c>
      <c r="DG706" s="96">
        <v>1</v>
      </c>
      <c r="DH706" s="72">
        <v>661.49</v>
      </c>
      <c r="DI706" s="72">
        <v>661.49</v>
      </c>
      <c r="DJ706" s="96">
        <v>1</v>
      </c>
      <c r="DK706" s="72">
        <v>661.49</v>
      </c>
      <c r="DL706" s="96">
        <v>1</v>
      </c>
      <c r="DM706" s="72">
        <v>661.49</v>
      </c>
      <c r="DN706" s="96">
        <v>1</v>
      </c>
      <c r="DO706" s="96">
        <v>7.2240000000000004E-3</v>
      </c>
      <c r="DP706" s="72">
        <v>4.78</v>
      </c>
      <c r="DQ706" s="72">
        <v>656.71</v>
      </c>
      <c r="DR706" t="s">
        <v>542</v>
      </c>
      <c r="DT706" t="s">
        <v>540</v>
      </c>
    </row>
    <row r="707" spans="1:124" x14ac:dyDescent="0.3">
      <c r="A707" t="s">
        <v>106</v>
      </c>
      <c r="B707">
        <v>15030</v>
      </c>
      <c r="C707" s="95">
        <v>1297</v>
      </c>
      <c r="D707" s="95">
        <v>4533450</v>
      </c>
      <c r="E707" s="95">
        <v>1225</v>
      </c>
      <c r="F707" s="95">
        <v>3687579</v>
      </c>
      <c r="G707" s="95">
        <v>191</v>
      </c>
      <c r="H707" s="95">
        <v>588285</v>
      </c>
      <c r="I707" s="95">
        <v>163</v>
      </c>
      <c r="J707" s="95">
        <v>463721</v>
      </c>
      <c r="K707" s="95">
        <v>1279</v>
      </c>
      <c r="L707" s="95">
        <v>5077441</v>
      </c>
      <c r="M707" s="95">
        <v>1201</v>
      </c>
      <c r="N707" s="95">
        <v>4182062</v>
      </c>
      <c r="O707" s="95">
        <v>189</v>
      </c>
      <c r="P707" s="95">
        <v>881235</v>
      </c>
      <c r="Q707" s="95">
        <v>163</v>
      </c>
      <c r="R707" s="95">
        <v>573153</v>
      </c>
      <c r="S707" s="95">
        <v>1276</v>
      </c>
      <c r="T707" s="95">
        <v>5580329</v>
      </c>
      <c r="U707" s="95">
        <v>1196</v>
      </c>
      <c r="V707" s="95">
        <v>3978740</v>
      </c>
      <c r="W707" s="95">
        <v>195</v>
      </c>
      <c r="X707" s="95">
        <v>604308</v>
      </c>
      <c r="Y707" s="95">
        <v>159</v>
      </c>
      <c r="Z707" s="95">
        <v>464573</v>
      </c>
      <c r="AA707" s="95">
        <v>1317</v>
      </c>
      <c r="AB707" s="95">
        <v>4833427</v>
      </c>
      <c r="AC707" s="95">
        <v>1235</v>
      </c>
      <c r="AD707" s="95">
        <v>3995180</v>
      </c>
      <c r="AE707" s="95">
        <v>205</v>
      </c>
      <c r="AF707" s="95">
        <v>324466</v>
      </c>
      <c r="AG707" s="95">
        <v>177</v>
      </c>
      <c r="AH707" s="95">
        <v>618958</v>
      </c>
      <c r="AI707" s="95">
        <v>1342</v>
      </c>
      <c r="AJ707" s="95">
        <v>6428839</v>
      </c>
      <c r="AK707" s="95">
        <v>1257</v>
      </c>
      <c r="AL707" s="95">
        <v>4626172</v>
      </c>
      <c r="AM707" s="95">
        <v>219</v>
      </c>
      <c r="AN707" s="95">
        <v>844719</v>
      </c>
      <c r="AO707" s="95">
        <v>188</v>
      </c>
      <c r="AP707" s="95">
        <v>786283</v>
      </c>
      <c r="AQ707" s="72">
        <v>286.83999999999997</v>
      </c>
      <c r="AR707" s="72">
        <v>249.24</v>
      </c>
      <c r="AS707" s="72">
        <v>536.08000000000004</v>
      </c>
      <c r="AT707" s="95">
        <v>5121735</v>
      </c>
      <c r="AU707" s="95">
        <v>4151300</v>
      </c>
      <c r="AV707" s="95">
        <v>1488</v>
      </c>
      <c r="AW707" s="95">
        <v>1388</v>
      </c>
      <c r="AX707" s="72">
        <v>338.25</v>
      </c>
      <c r="AY707" s="72">
        <v>290.52</v>
      </c>
      <c r="AZ707" s="72">
        <v>628.77</v>
      </c>
      <c r="BA707" s="95">
        <v>5958676</v>
      </c>
      <c r="BB707" s="95">
        <v>4755215</v>
      </c>
      <c r="BC707" s="95">
        <v>1468</v>
      </c>
      <c r="BD707" s="95">
        <v>1364</v>
      </c>
      <c r="BE707" s="72">
        <v>350.36</v>
      </c>
      <c r="BF707" s="72">
        <v>273.27</v>
      </c>
      <c r="BG707" s="72">
        <v>623.63</v>
      </c>
      <c r="BH707" s="95">
        <v>6184637</v>
      </c>
      <c r="BI707" s="95">
        <v>4443313</v>
      </c>
      <c r="BJ707" s="95">
        <v>1471</v>
      </c>
      <c r="BK707" s="95">
        <v>1355</v>
      </c>
      <c r="BL707" s="72">
        <v>282.41000000000003</v>
      </c>
      <c r="BM707" s="72">
        <v>272.32</v>
      </c>
      <c r="BN707" s="72">
        <v>554.73</v>
      </c>
      <c r="BO707" s="95">
        <v>5157893</v>
      </c>
      <c r="BP707" s="95">
        <v>4614138</v>
      </c>
      <c r="BQ707" s="95">
        <v>1522</v>
      </c>
      <c r="BR707" s="95">
        <v>1412</v>
      </c>
      <c r="BS707" s="72">
        <v>388.3</v>
      </c>
      <c r="BT707" s="72">
        <v>312.14</v>
      </c>
      <c r="BU707" s="72">
        <v>700.44</v>
      </c>
      <c r="BV707" s="95">
        <v>7273558</v>
      </c>
      <c r="BW707" s="95">
        <v>5412455</v>
      </c>
      <c r="BX707" s="95">
        <v>1561</v>
      </c>
      <c r="BY707" s="95">
        <v>1445</v>
      </c>
      <c r="BZ707" s="95">
        <v>1440</v>
      </c>
      <c r="CA707" s="95">
        <v>1418</v>
      </c>
      <c r="CB707" s="95">
        <v>1415</v>
      </c>
      <c r="CC707" s="95">
        <v>1470</v>
      </c>
      <c r="CD707" s="95">
        <v>1504</v>
      </c>
      <c r="CE707" s="72">
        <v>650.75523149000003</v>
      </c>
      <c r="CF707" s="72">
        <v>676.59346364999999</v>
      </c>
      <c r="CG707" s="72">
        <v>712.40329333</v>
      </c>
      <c r="CH707" s="72">
        <v>716.50152150999998</v>
      </c>
      <c r="CI707" s="72">
        <v>731.52548966999996</v>
      </c>
      <c r="CJ707" s="96">
        <v>0.82378131450000003</v>
      </c>
      <c r="CK707" s="96">
        <v>0.92931728400000002</v>
      </c>
      <c r="CL707" s="96">
        <v>0.87538899079999999</v>
      </c>
      <c r="CM707" s="96">
        <v>0.77422026799999999</v>
      </c>
      <c r="CN707" s="96">
        <v>0.95750593780000004</v>
      </c>
      <c r="CO707" s="96">
        <v>0.93777166329999995</v>
      </c>
      <c r="CP707" s="96">
        <v>0.9299094792</v>
      </c>
      <c r="CQ707" s="96">
        <v>0.99584056389999998</v>
      </c>
      <c r="CR707" s="96">
        <v>0.93379340030000002</v>
      </c>
      <c r="CS707" s="95">
        <v>1311</v>
      </c>
      <c r="CT707" s="95">
        <v>1291</v>
      </c>
      <c r="CU707" s="95">
        <v>1291</v>
      </c>
      <c r="CV707" s="95">
        <v>1338</v>
      </c>
      <c r="CW707" s="95">
        <v>1356</v>
      </c>
      <c r="CX707" s="96">
        <v>0.93273449100000005</v>
      </c>
      <c r="CY707" s="96">
        <v>0.94462692699999995</v>
      </c>
      <c r="CZ707" s="96">
        <v>0.93055615599999997</v>
      </c>
      <c r="DA707" s="96">
        <v>0.93069451000000003</v>
      </c>
      <c r="DB707" s="96">
        <v>0.94996785699999997</v>
      </c>
      <c r="DC707">
        <v>2013</v>
      </c>
      <c r="DD707" s="6">
        <v>1392.8</v>
      </c>
      <c r="DE707" s="96">
        <v>1.0702820999999999E-3</v>
      </c>
      <c r="DF707" s="72">
        <v>716.38</v>
      </c>
      <c r="DG707" s="96">
        <v>1</v>
      </c>
      <c r="DH707" s="72">
        <v>716.38</v>
      </c>
      <c r="DI707" s="72">
        <v>739.42153069999995</v>
      </c>
      <c r="DJ707" s="96">
        <v>1</v>
      </c>
      <c r="DK707" s="72">
        <v>716.38</v>
      </c>
      <c r="DL707" s="96">
        <v>1</v>
      </c>
      <c r="DM707" s="72">
        <v>716.38</v>
      </c>
      <c r="DN707" s="96">
        <v>1</v>
      </c>
      <c r="DO707" s="96">
        <v>4.3800000000000002E-3</v>
      </c>
      <c r="DP707" s="72">
        <v>3.14</v>
      </c>
      <c r="DQ707" s="72">
        <v>713.24</v>
      </c>
      <c r="DR707" t="s">
        <v>106</v>
      </c>
      <c r="DT707" t="s">
        <v>540</v>
      </c>
    </row>
    <row r="708" spans="1:124" x14ac:dyDescent="0.3">
      <c r="A708" t="s">
        <v>543</v>
      </c>
      <c r="B708">
        <v>15040</v>
      </c>
      <c r="C708" s="95">
        <v>2177</v>
      </c>
      <c r="D708" s="95">
        <v>8713934</v>
      </c>
      <c r="E708" s="95">
        <v>2116</v>
      </c>
      <c r="F708" s="95">
        <v>7532042</v>
      </c>
      <c r="G708" s="95">
        <v>358</v>
      </c>
      <c r="H708" s="95">
        <v>1168486</v>
      </c>
      <c r="I708" s="95">
        <v>327</v>
      </c>
      <c r="J708" s="95">
        <v>1278924</v>
      </c>
      <c r="K708" s="95">
        <v>2177</v>
      </c>
      <c r="L708" s="95">
        <v>10509629</v>
      </c>
      <c r="M708" s="95">
        <v>2120</v>
      </c>
      <c r="N708" s="95">
        <v>7647989</v>
      </c>
      <c r="O708" s="95">
        <v>367</v>
      </c>
      <c r="P708" s="95">
        <v>1097671</v>
      </c>
      <c r="Q708" s="95">
        <v>337</v>
      </c>
      <c r="R708" s="95">
        <v>1647792</v>
      </c>
      <c r="S708" s="95">
        <v>2144</v>
      </c>
      <c r="T708" s="95">
        <v>11325092</v>
      </c>
      <c r="U708" s="95">
        <v>2070</v>
      </c>
      <c r="V708" s="95">
        <v>7570268</v>
      </c>
      <c r="W708" s="95">
        <v>382</v>
      </c>
      <c r="X708" s="95">
        <v>1258983</v>
      </c>
      <c r="Y708" s="95">
        <v>347</v>
      </c>
      <c r="Z708" s="95">
        <v>1545763</v>
      </c>
      <c r="AA708" s="95">
        <v>2077</v>
      </c>
      <c r="AB708" s="95">
        <v>8366129</v>
      </c>
      <c r="AC708" s="95">
        <v>2013</v>
      </c>
      <c r="AD708" s="95">
        <v>7666767</v>
      </c>
      <c r="AE708" s="95">
        <v>399</v>
      </c>
      <c r="AF708" s="95">
        <v>1806559</v>
      </c>
      <c r="AG708" s="95">
        <v>359</v>
      </c>
      <c r="AH708" s="95">
        <v>1677396</v>
      </c>
      <c r="AI708" s="95">
        <v>2045</v>
      </c>
      <c r="AJ708" s="95">
        <v>11609368</v>
      </c>
      <c r="AK708" s="95">
        <v>1981</v>
      </c>
      <c r="AL708" s="95">
        <v>8028264.4199999999</v>
      </c>
      <c r="AM708" s="95">
        <v>406</v>
      </c>
      <c r="AN708" s="95">
        <v>1971815</v>
      </c>
      <c r="AO708" s="95">
        <v>368</v>
      </c>
      <c r="AP708" s="95">
        <v>1640861</v>
      </c>
      <c r="AQ708" s="72">
        <v>324.87</v>
      </c>
      <c r="AR708" s="72">
        <v>300.55</v>
      </c>
      <c r="AS708" s="72">
        <v>625.41999999999996</v>
      </c>
      <c r="AT708" s="95">
        <v>9882420</v>
      </c>
      <c r="AU708" s="95">
        <v>8810966</v>
      </c>
      <c r="AV708" s="95">
        <v>2535</v>
      </c>
      <c r="AW708" s="95">
        <v>2443</v>
      </c>
      <c r="AX708" s="72">
        <v>380.22</v>
      </c>
      <c r="AY708" s="72">
        <v>315.27999999999997</v>
      </c>
      <c r="AZ708" s="72">
        <v>695.5</v>
      </c>
      <c r="BA708" s="95">
        <v>11607300</v>
      </c>
      <c r="BB708" s="95">
        <v>9295781</v>
      </c>
      <c r="BC708" s="95">
        <v>2544</v>
      </c>
      <c r="BD708" s="95">
        <v>2457</v>
      </c>
      <c r="BE708" s="72">
        <v>415.15</v>
      </c>
      <c r="BF708" s="72">
        <v>314.3</v>
      </c>
      <c r="BG708" s="72">
        <v>729.45</v>
      </c>
      <c r="BH708" s="95">
        <v>12584075</v>
      </c>
      <c r="BI708" s="95">
        <v>9116031</v>
      </c>
      <c r="BJ708" s="95">
        <v>2526</v>
      </c>
      <c r="BK708" s="95">
        <v>2417</v>
      </c>
      <c r="BL708" s="72">
        <v>342.38</v>
      </c>
      <c r="BM708" s="72">
        <v>328.28</v>
      </c>
      <c r="BN708" s="72">
        <v>670.66</v>
      </c>
      <c r="BO708" s="95">
        <v>10172688</v>
      </c>
      <c r="BP708" s="95">
        <v>9344163</v>
      </c>
      <c r="BQ708" s="95">
        <v>2476</v>
      </c>
      <c r="BR708" s="95">
        <v>2372</v>
      </c>
      <c r="BS708" s="72">
        <v>461.76</v>
      </c>
      <c r="BT708" s="72">
        <v>343.02</v>
      </c>
      <c r="BU708" s="72">
        <v>804.78</v>
      </c>
      <c r="BV708" s="95">
        <v>13581183</v>
      </c>
      <c r="BW708" s="95">
        <v>9669125.4199999999</v>
      </c>
      <c r="BX708" s="95">
        <v>2451</v>
      </c>
      <c r="BY708" s="95">
        <v>2349</v>
      </c>
      <c r="BZ708" s="95">
        <v>2491</v>
      </c>
      <c r="CA708" s="95">
        <v>2502</v>
      </c>
      <c r="CB708" s="95">
        <v>2473</v>
      </c>
      <c r="CC708" s="95">
        <v>2427</v>
      </c>
      <c r="CD708" s="95">
        <v>2401</v>
      </c>
      <c r="CE708" s="72">
        <v>650.75523149000003</v>
      </c>
      <c r="CF708" s="72">
        <v>676.59346364999999</v>
      </c>
      <c r="CG708" s="72">
        <v>712.40329333</v>
      </c>
      <c r="CH708" s="72">
        <v>716.50152150999998</v>
      </c>
      <c r="CI708" s="72">
        <v>731.52548966999996</v>
      </c>
      <c r="CJ708" s="96">
        <v>0.96106795570000003</v>
      </c>
      <c r="CK708" s="96">
        <v>1.0279437171000001</v>
      </c>
      <c r="CL708" s="96">
        <v>1.0239284501000001</v>
      </c>
      <c r="CM708" s="96">
        <v>0.93602034310000004</v>
      </c>
      <c r="CN708" s="96">
        <v>1.1001393818</v>
      </c>
      <c r="CO708" s="96">
        <v>0.97621953210000001</v>
      </c>
      <c r="CP708" s="96">
        <v>1.0344189359</v>
      </c>
      <c r="CQ708" s="96">
        <v>0.99584056389999998</v>
      </c>
      <c r="CR708" s="96">
        <v>1.0387393582</v>
      </c>
      <c r="CS708" s="95">
        <v>2487</v>
      </c>
      <c r="CT708" s="95">
        <v>2556</v>
      </c>
      <c r="CU708" s="95">
        <v>2458</v>
      </c>
      <c r="CV708" s="95">
        <v>2413</v>
      </c>
      <c r="CW708" s="95">
        <v>2420</v>
      </c>
      <c r="CX708" s="96">
        <v>0.96075612700000002</v>
      </c>
      <c r="CY708" s="96">
        <v>0.96582165600000003</v>
      </c>
      <c r="CZ708" s="96">
        <v>0.98701443200000005</v>
      </c>
      <c r="DA708" s="96">
        <v>0.99579350499999997</v>
      </c>
      <c r="DB708" s="96">
        <v>0.97261151499999998</v>
      </c>
      <c r="DC708">
        <v>2013</v>
      </c>
      <c r="DD708" s="6">
        <v>2407.6</v>
      </c>
      <c r="DE708" s="96">
        <v>6.1797800999999998E-3</v>
      </c>
      <c r="DF708" s="72">
        <v>792.81</v>
      </c>
      <c r="DG708" s="96">
        <v>1</v>
      </c>
      <c r="DH708" s="72">
        <v>792.81</v>
      </c>
      <c r="DI708" s="72">
        <v>696.39824844999998</v>
      </c>
      <c r="DJ708" s="96">
        <v>1</v>
      </c>
      <c r="DK708" s="72">
        <v>792.81</v>
      </c>
      <c r="DL708" s="96">
        <v>1</v>
      </c>
      <c r="DM708" s="72">
        <v>792.81</v>
      </c>
      <c r="DN708" s="96">
        <v>1</v>
      </c>
      <c r="DO708" s="96">
        <v>1.6920000000000001E-2</v>
      </c>
      <c r="DP708" s="72">
        <v>13.41</v>
      </c>
      <c r="DQ708" s="72">
        <v>779.4</v>
      </c>
      <c r="DR708" t="s">
        <v>543</v>
      </c>
      <c r="DT708" t="s">
        <v>540</v>
      </c>
    </row>
    <row r="709" spans="1:124" x14ac:dyDescent="0.3">
      <c r="A709" t="s">
        <v>107</v>
      </c>
      <c r="B709">
        <v>15050</v>
      </c>
      <c r="C709" s="95">
        <v>5286</v>
      </c>
      <c r="D709" s="95">
        <v>23277532</v>
      </c>
      <c r="E709" s="95">
        <v>5035</v>
      </c>
      <c r="F709" s="95">
        <v>16654445</v>
      </c>
      <c r="G709" s="95">
        <v>632</v>
      </c>
      <c r="H709" s="95">
        <v>2033896</v>
      </c>
      <c r="I709" s="95">
        <v>550</v>
      </c>
      <c r="J709" s="95">
        <v>2039889</v>
      </c>
      <c r="K709" s="95">
        <v>5269</v>
      </c>
      <c r="L709" s="95">
        <v>23811069</v>
      </c>
      <c r="M709" s="95">
        <v>4970</v>
      </c>
      <c r="N709" s="95">
        <v>17591666</v>
      </c>
      <c r="O709" s="95">
        <v>652</v>
      </c>
      <c r="P709" s="95">
        <v>2644822</v>
      </c>
      <c r="Q709" s="95">
        <v>564</v>
      </c>
      <c r="R709" s="95">
        <v>2273151</v>
      </c>
      <c r="S709" s="95">
        <v>5247</v>
      </c>
      <c r="T709" s="95">
        <v>24548941</v>
      </c>
      <c r="U709" s="95">
        <v>4925</v>
      </c>
      <c r="V709" s="95">
        <v>18348016</v>
      </c>
      <c r="W709" s="95">
        <v>665</v>
      </c>
      <c r="X709" s="95">
        <v>2698101</v>
      </c>
      <c r="Y709" s="95">
        <v>566</v>
      </c>
      <c r="Z709" s="95">
        <v>2669880</v>
      </c>
      <c r="AA709" s="95">
        <v>5168</v>
      </c>
      <c r="AB709" s="95">
        <v>22051282</v>
      </c>
      <c r="AC709" s="95">
        <v>4839</v>
      </c>
      <c r="AD709" s="95">
        <v>18977262</v>
      </c>
      <c r="AE709" s="95">
        <v>652</v>
      </c>
      <c r="AF709" s="95">
        <v>9787283</v>
      </c>
      <c r="AG709" s="95">
        <v>562</v>
      </c>
      <c r="AH709" s="95">
        <v>11848909</v>
      </c>
      <c r="AI709" s="95">
        <v>5270</v>
      </c>
      <c r="AJ709" s="95">
        <v>22626206.940000001</v>
      </c>
      <c r="AK709" s="95">
        <v>4906</v>
      </c>
      <c r="AL709" s="95">
        <v>19770108.170000002</v>
      </c>
      <c r="AM709" s="95">
        <v>703</v>
      </c>
      <c r="AN709" s="95">
        <v>4460506</v>
      </c>
      <c r="AO709" s="95">
        <v>608</v>
      </c>
      <c r="AP709" s="95">
        <v>7896710</v>
      </c>
      <c r="AQ709" s="72">
        <v>356.42</v>
      </c>
      <c r="AR709" s="72">
        <v>278.94</v>
      </c>
      <c r="AS709" s="72">
        <v>635.36</v>
      </c>
      <c r="AT709" s="95">
        <v>25311428</v>
      </c>
      <c r="AU709" s="95">
        <v>18694334</v>
      </c>
      <c r="AV709" s="95">
        <v>5918</v>
      </c>
      <c r="AW709" s="95">
        <v>5585</v>
      </c>
      <c r="AX709" s="72">
        <v>372.35</v>
      </c>
      <c r="AY709" s="72">
        <v>299.13</v>
      </c>
      <c r="AZ709" s="72">
        <v>671.48</v>
      </c>
      <c r="BA709" s="95">
        <v>26455891</v>
      </c>
      <c r="BB709" s="95">
        <v>19864817</v>
      </c>
      <c r="BC709" s="95">
        <v>5921</v>
      </c>
      <c r="BD709" s="95">
        <v>5534</v>
      </c>
      <c r="BE709" s="72">
        <v>384.06</v>
      </c>
      <c r="BF709" s="72">
        <v>318.97000000000003</v>
      </c>
      <c r="BG709" s="72">
        <v>703.03</v>
      </c>
      <c r="BH709" s="95">
        <v>27247042</v>
      </c>
      <c r="BI709" s="95">
        <v>21017896</v>
      </c>
      <c r="BJ709" s="95">
        <v>5912</v>
      </c>
      <c r="BK709" s="95">
        <v>5491</v>
      </c>
      <c r="BL709" s="72">
        <v>455.88</v>
      </c>
      <c r="BM709" s="72">
        <v>475.62</v>
      </c>
      <c r="BN709" s="72">
        <v>931.5</v>
      </c>
      <c r="BO709" s="95">
        <v>31838565</v>
      </c>
      <c r="BP709" s="95">
        <v>30826171</v>
      </c>
      <c r="BQ709" s="95">
        <v>5820</v>
      </c>
      <c r="BR709" s="95">
        <v>5401</v>
      </c>
      <c r="BS709" s="72">
        <v>377.9</v>
      </c>
      <c r="BT709" s="72">
        <v>418.13</v>
      </c>
      <c r="BU709" s="72">
        <v>796.03</v>
      </c>
      <c r="BV709" s="95">
        <v>27086712.940000001</v>
      </c>
      <c r="BW709" s="95">
        <v>27666818.170000002</v>
      </c>
      <c r="BX709" s="95">
        <v>5973</v>
      </c>
      <c r="BY709" s="95">
        <v>5514</v>
      </c>
      <c r="BZ709" s="95">
        <v>5759</v>
      </c>
      <c r="CA709" s="95">
        <v>5734</v>
      </c>
      <c r="CB709" s="95">
        <v>5709</v>
      </c>
      <c r="CC709" s="95">
        <v>5621</v>
      </c>
      <c r="CD709" s="95">
        <v>5748</v>
      </c>
      <c r="CE709" s="72">
        <v>650.75523149000003</v>
      </c>
      <c r="CF709" s="72">
        <v>676.59346364999999</v>
      </c>
      <c r="CG709" s="72">
        <v>712.40329333</v>
      </c>
      <c r="CH709" s="72">
        <v>716.50152150999998</v>
      </c>
      <c r="CI709" s="72">
        <v>731.52548966999996</v>
      </c>
      <c r="CJ709" s="96">
        <v>0.97634251599999999</v>
      </c>
      <c r="CK709" s="96">
        <v>0.99244233959999995</v>
      </c>
      <c r="CL709" s="96">
        <v>0.98684271479999996</v>
      </c>
      <c r="CM709" s="96">
        <v>1.3000670229</v>
      </c>
      <c r="CN709" s="96">
        <v>1.0881780762</v>
      </c>
      <c r="CO709" s="96">
        <v>0.98838518330000003</v>
      </c>
      <c r="CP709" s="96">
        <v>1.0813340305000001</v>
      </c>
      <c r="CQ709" s="96">
        <v>0.99584056389999998</v>
      </c>
      <c r="CR709" s="96">
        <v>1.0858504014000001</v>
      </c>
      <c r="CS709" s="95">
        <v>5758</v>
      </c>
      <c r="CT709" s="95">
        <v>5808</v>
      </c>
      <c r="CU709" s="95">
        <v>5715</v>
      </c>
      <c r="CV709" s="95">
        <v>5613</v>
      </c>
      <c r="CW709" s="95">
        <v>5678</v>
      </c>
      <c r="CX709" s="96">
        <v>0.99039867500000001</v>
      </c>
      <c r="CY709" s="96">
        <v>0.99958915599999998</v>
      </c>
      <c r="CZ709" s="96">
        <v>0.98086276800000005</v>
      </c>
      <c r="DA709" s="96">
        <v>0.97889917800000004</v>
      </c>
      <c r="DB709" s="96">
        <v>0.99183167699999997</v>
      </c>
      <c r="DC709">
        <v>2013</v>
      </c>
      <c r="DD709" s="6">
        <v>5505</v>
      </c>
      <c r="DE709" s="96">
        <v>3.9468879000000004E-3</v>
      </c>
      <c r="DF709" s="72">
        <v>830.63</v>
      </c>
      <c r="DG709" s="96">
        <v>1</v>
      </c>
      <c r="DH709" s="72">
        <v>830.63</v>
      </c>
      <c r="DI709" s="72">
        <v>751.45962586999997</v>
      </c>
      <c r="DJ709" s="96">
        <v>1</v>
      </c>
      <c r="DK709" s="72">
        <v>830.63</v>
      </c>
      <c r="DL709" s="96">
        <v>1</v>
      </c>
      <c r="DM709" s="72">
        <v>830.63</v>
      </c>
      <c r="DN709" s="96">
        <v>1</v>
      </c>
      <c r="DO709" s="96">
        <v>1.1826E-2</v>
      </c>
      <c r="DP709" s="72">
        <v>9.82</v>
      </c>
      <c r="DQ709" s="72">
        <v>820.81</v>
      </c>
      <c r="DR709" t="s">
        <v>107</v>
      </c>
      <c r="DT709" t="s">
        <v>540</v>
      </c>
    </row>
    <row r="710" spans="1:124" x14ac:dyDescent="0.3">
      <c r="A710" t="s">
        <v>488</v>
      </c>
      <c r="B710">
        <v>15060</v>
      </c>
      <c r="C710" s="95">
        <v>1206</v>
      </c>
      <c r="D710" s="95">
        <v>3738628</v>
      </c>
      <c r="E710" s="95">
        <v>1159</v>
      </c>
      <c r="F710" s="95">
        <v>2942894</v>
      </c>
      <c r="G710" s="95">
        <v>170</v>
      </c>
      <c r="H710" s="95">
        <v>380922</v>
      </c>
      <c r="I710" s="95">
        <v>143</v>
      </c>
      <c r="J710" s="95">
        <v>457551</v>
      </c>
      <c r="K710" s="95">
        <v>1188</v>
      </c>
      <c r="L710" s="95">
        <v>4083525</v>
      </c>
      <c r="M710" s="95">
        <v>1135</v>
      </c>
      <c r="N710" s="95">
        <v>3274573</v>
      </c>
      <c r="O710" s="95">
        <v>164</v>
      </c>
      <c r="P710" s="95">
        <v>555749</v>
      </c>
      <c r="Q710" s="95">
        <v>142</v>
      </c>
      <c r="R710" s="95">
        <v>491072</v>
      </c>
      <c r="S710" s="95">
        <v>1166</v>
      </c>
      <c r="T710" s="95">
        <v>3780930</v>
      </c>
      <c r="U710" s="95">
        <v>1108</v>
      </c>
      <c r="V710" s="95">
        <v>3256892</v>
      </c>
      <c r="W710" s="95">
        <v>169</v>
      </c>
      <c r="X710" s="95">
        <v>559957</v>
      </c>
      <c r="Y710" s="95">
        <v>141</v>
      </c>
      <c r="Z710" s="95">
        <v>458170</v>
      </c>
      <c r="AA710" s="95">
        <v>1153</v>
      </c>
      <c r="AB710" s="95">
        <v>3774704</v>
      </c>
      <c r="AC710" s="95">
        <v>1088</v>
      </c>
      <c r="AD710" s="95">
        <v>3669763</v>
      </c>
      <c r="AE710" s="95">
        <v>162</v>
      </c>
      <c r="AF710" s="95">
        <v>743265</v>
      </c>
      <c r="AG710" s="95">
        <v>135</v>
      </c>
      <c r="AH710" s="95">
        <v>521583</v>
      </c>
      <c r="AI710" s="95">
        <v>1157</v>
      </c>
      <c r="AJ710" s="95">
        <v>2869551.84</v>
      </c>
      <c r="AK710" s="95">
        <v>1089</v>
      </c>
      <c r="AL710" s="95">
        <v>3381064.65</v>
      </c>
      <c r="AM710" s="95">
        <v>180</v>
      </c>
      <c r="AN710" s="95">
        <v>354598</v>
      </c>
      <c r="AO710" s="95">
        <v>153</v>
      </c>
      <c r="AP710" s="95">
        <v>551258</v>
      </c>
      <c r="AQ710" s="72">
        <v>249.49</v>
      </c>
      <c r="AR710" s="72">
        <v>217.64</v>
      </c>
      <c r="AS710" s="72">
        <v>467.13</v>
      </c>
      <c r="AT710" s="95">
        <v>4119550</v>
      </c>
      <c r="AU710" s="95">
        <v>3400445</v>
      </c>
      <c r="AV710" s="95">
        <v>1376</v>
      </c>
      <c r="AW710" s="95">
        <v>1302</v>
      </c>
      <c r="AX710" s="72">
        <v>285.95</v>
      </c>
      <c r="AY710" s="72">
        <v>245.74</v>
      </c>
      <c r="AZ710" s="72">
        <v>531.69000000000005</v>
      </c>
      <c r="BA710" s="95">
        <v>4639274</v>
      </c>
      <c r="BB710" s="95">
        <v>3765645</v>
      </c>
      <c r="BC710" s="95">
        <v>1352</v>
      </c>
      <c r="BD710" s="95">
        <v>1277</v>
      </c>
      <c r="BE710" s="72">
        <v>270.97000000000003</v>
      </c>
      <c r="BF710" s="72">
        <v>247.87</v>
      </c>
      <c r="BG710" s="72">
        <v>518.84</v>
      </c>
      <c r="BH710" s="95">
        <v>4340887</v>
      </c>
      <c r="BI710" s="95">
        <v>3715062</v>
      </c>
      <c r="BJ710" s="95">
        <v>1335</v>
      </c>
      <c r="BK710" s="95">
        <v>1249</v>
      </c>
      <c r="BL710" s="72">
        <v>286.31</v>
      </c>
      <c r="BM710" s="72">
        <v>285.58999999999997</v>
      </c>
      <c r="BN710" s="72">
        <v>571.9</v>
      </c>
      <c r="BO710" s="95">
        <v>4517969</v>
      </c>
      <c r="BP710" s="95">
        <v>4191346</v>
      </c>
      <c r="BQ710" s="95">
        <v>1315</v>
      </c>
      <c r="BR710" s="95">
        <v>1223</v>
      </c>
      <c r="BS710" s="72">
        <v>200.96</v>
      </c>
      <c r="BT710" s="72">
        <v>263.83999999999997</v>
      </c>
      <c r="BU710" s="72">
        <v>464.8</v>
      </c>
      <c r="BV710" s="95">
        <v>3224149.84</v>
      </c>
      <c r="BW710" s="95">
        <v>3932322.65</v>
      </c>
      <c r="BX710" s="95">
        <v>1337</v>
      </c>
      <c r="BY710" s="95">
        <v>1242</v>
      </c>
      <c r="BZ710" s="95">
        <v>1341</v>
      </c>
      <c r="CA710" s="95">
        <v>1316</v>
      </c>
      <c r="CB710" s="95">
        <v>1294</v>
      </c>
      <c r="CC710" s="95">
        <v>1271</v>
      </c>
      <c r="CD710" s="95">
        <v>1291</v>
      </c>
      <c r="CE710" s="72">
        <v>650.75523149000003</v>
      </c>
      <c r="CF710" s="72">
        <v>676.59346364999999</v>
      </c>
      <c r="CG710" s="72">
        <v>712.40329333</v>
      </c>
      <c r="CH710" s="72">
        <v>716.50152150999998</v>
      </c>
      <c r="CI710" s="72">
        <v>731.52548966999996</v>
      </c>
      <c r="CJ710" s="96">
        <v>0.71782749859999995</v>
      </c>
      <c r="CK710" s="96">
        <v>0.78583378140000004</v>
      </c>
      <c r="CL710" s="96">
        <v>0.7282953418</v>
      </c>
      <c r="CM710" s="96">
        <v>0.79818392959999995</v>
      </c>
      <c r="CN710" s="96">
        <v>0.63538455810000005</v>
      </c>
      <c r="CO710" s="96">
        <v>0.90542622480000001</v>
      </c>
      <c r="CP710" s="96">
        <v>0.80967946570000005</v>
      </c>
      <c r="CQ710" s="96">
        <v>0.99584056389999998</v>
      </c>
      <c r="CR710" s="96">
        <v>0.81306122619999999</v>
      </c>
      <c r="CS710" s="95">
        <v>2140</v>
      </c>
      <c r="CT710" s="95">
        <v>2122</v>
      </c>
      <c r="CU710" s="95">
        <v>2131</v>
      </c>
      <c r="CV710" s="95">
        <v>2126</v>
      </c>
      <c r="CW710" s="95">
        <v>2169</v>
      </c>
      <c r="CX710" s="96">
        <v>0.90091189199999999</v>
      </c>
      <c r="CY710" s="96">
        <v>0.91190894499999997</v>
      </c>
      <c r="CZ710" s="96">
        <v>0.91343037299999996</v>
      </c>
      <c r="DA710" s="96">
        <v>0.89438648200000004</v>
      </c>
      <c r="DB710" s="96">
        <v>0.90649491699999996</v>
      </c>
      <c r="DC710">
        <v>2013</v>
      </c>
      <c r="DD710" s="6">
        <v>1258.5999999999999</v>
      </c>
      <c r="DE710" s="96">
        <v>1.7802498000000001E-3</v>
      </c>
      <c r="DF710" s="72">
        <v>623.30999999999995</v>
      </c>
      <c r="DG710" s="96">
        <v>1</v>
      </c>
      <c r="DH710" s="72">
        <v>623.30999999999995</v>
      </c>
      <c r="DI710" s="72">
        <v>751.45962586999997</v>
      </c>
      <c r="DJ710" s="96">
        <v>1</v>
      </c>
      <c r="DK710" s="72">
        <v>623.30999999999995</v>
      </c>
      <c r="DL710" s="96">
        <v>1</v>
      </c>
      <c r="DM710" s="72">
        <v>623.30999999999995</v>
      </c>
      <c r="DN710" s="96">
        <v>1</v>
      </c>
      <c r="DO710" s="96">
        <v>6.483E-3</v>
      </c>
      <c r="DP710" s="72">
        <v>4.04</v>
      </c>
      <c r="DQ710" s="72">
        <v>619.27</v>
      </c>
      <c r="DR710" t="s">
        <v>488</v>
      </c>
      <c r="DT710" t="s">
        <v>540</v>
      </c>
    </row>
    <row r="711" spans="1:124" x14ac:dyDescent="0.3">
      <c r="A711" t="s">
        <v>109</v>
      </c>
      <c r="B711">
        <v>15070</v>
      </c>
      <c r="C711" s="95">
        <v>2021</v>
      </c>
      <c r="D711" s="95">
        <v>8888027</v>
      </c>
      <c r="E711" s="95">
        <v>1933</v>
      </c>
      <c r="F711" s="95">
        <v>6430179</v>
      </c>
      <c r="G711" s="95">
        <v>288</v>
      </c>
      <c r="H711" s="95">
        <v>733158</v>
      </c>
      <c r="I711" s="95">
        <v>254</v>
      </c>
      <c r="J711" s="95">
        <v>904194</v>
      </c>
      <c r="K711" s="95">
        <v>1988</v>
      </c>
      <c r="L711" s="95">
        <v>8933937</v>
      </c>
      <c r="M711" s="95">
        <v>1890</v>
      </c>
      <c r="N711" s="95">
        <v>6757014</v>
      </c>
      <c r="O711" s="95">
        <v>307</v>
      </c>
      <c r="P711" s="95">
        <v>1053964</v>
      </c>
      <c r="Q711" s="95">
        <v>270</v>
      </c>
      <c r="R711" s="95">
        <v>1032294</v>
      </c>
      <c r="S711" s="95">
        <v>2018</v>
      </c>
      <c r="T711" s="95">
        <v>10510390</v>
      </c>
      <c r="U711" s="95">
        <v>1920</v>
      </c>
      <c r="V711" s="95">
        <v>7215234</v>
      </c>
      <c r="W711" s="95">
        <v>302</v>
      </c>
      <c r="X711" s="95">
        <v>1519836</v>
      </c>
      <c r="Y711" s="95">
        <v>262</v>
      </c>
      <c r="Z711" s="95">
        <v>1137695</v>
      </c>
      <c r="AA711" s="95">
        <v>2105</v>
      </c>
      <c r="AB711" s="95">
        <v>9383224</v>
      </c>
      <c r="AC711" s="95">
        <v>2004</v>
      </c>
      <c r="AD711" s="95">
        <v>7335211</v>
      </c>
      <c r="AE711" s="95">
        <v>316</v>
      </c>
      <c r="AF711" s="95">
        <v>994077</v>
      </c>
      <c r="AG711" s="95">
        <v>274</v>
      </c>
      <c r="AH711" s="95">
        <v>1059485</v>
      </c>
      <c r="AI711" s="95">
        <v>2115</v>
      </c>
      <c r="AJ711" s="95">
        <v>9978009</v>
      </c>
      <c r="AK711" s="95">
        <v>2016</v>
      </c>
      <c r="AL711" s="95">
        <v>7364148.0099999998</v>
      </c>
      <c r="AM711" s="95">
        <v>320</v>
      </c>
      <c r="AN711" s="95">
        <v>1687748</v>
      </c>
      <c r="AO711" s="95">
        <v>278</v>
      </c>
      <c r="AP711" s="95">
        <v>1121311.77</v>
      </c>
      <c r="AQ711" s="72">
        <v>347.23</v>
      </c>
      <c r="AR711" s="72">
        <v>279.47000000000003</v>
      </c>
      <c r="AS711" s="72">
        <v>626.70000000000005</v>
      </c>
      <c r="AT711" s="95">
        <v>9621185</v>
      </c>
      <c r="AU711" s="95">
        <v>7334373</v>
      </c>
      <c r="AV711" s="95">
        <v>2309</v>
      </c>
      <c r="AW711" s="95">
        <v>2187</v>
      </c>
      <c r="AX711" s="72">
        <v>362.67</v>
      </c>
      <c r="AY711" s="72">
        <v>300.51</v>
      </c>
      <c r="AZ711" s="72">
        <v>663.18</v>
      </c>
      <c r="BA711" s="95">
        <v>9987901</v>
      </c>
      <c r="BB711" s="95">
        <v>7789308</v>
      </c>
      <c r="BC711" s="95">
        <v>2295</v>
      </c>
      <c r="BD711" s="95">
        <v>2160</v>
      </c>
      <c r="BE711" s="72">
        <v>432.12</v>
      </c>
      <c r="BF711" s="72">
        <v>319.01</v>
      </c>
      <c r="BG711" s="72">
        <v>751.13</v>
      </c>
      <c r="BH711" s="95">
        <v>12030226</v>
      </c>
      <c r="BI711" s="95">
        <v>8352929</v>
      </c>
      <c r="BJ711" s="95">
        <v>2320</v>
      </c>
      <c r="BK711" s="95">
        <v>2182</v>
      </c>
      <c r="BL711" s="72">
        <v>357.2</v>
      </c>
      <c r="BM711" s="72">
        <v>307.08999999999997</v>
      </c>
      <c r="BN711" s="72">
        <v>664.29</v>
      </c>
      <c r="BO711" s="95">
        <v>10377301</v>
      </c>
      <c r="BP711" s="95">
        <v>8394696</v>
      </c>
      <c r="BQ711" s="95">
        <v>2421</v>
      </c>
      <c r="BR711" s="95">
        <v>2278</v>
      </c>
      <c r="BS711" s="72">
        <v>399.24</v>
      </c>
      <c r="BT711" s="72">
        <v>308.25</v>
      </c>
      <c r="BU711" s="72">
        <v>707.49</v>
      </c>
      <c r="BV711" s="95">
        <v>11665757</v>
      </c>
      <c r="BW711" s="95">
        <v>8485459.7799999993</v>
      </c>
      <c r="BX711" s="95">
        <v>2435</v>
      </c>
      <c r="BY711" s="95">
        <v>2294</v>
      </c>
      <c r="BZ711" s="95">
        <v>2251</v>
      </c>
      <c r="CA711" s="95">
        <v>2230</v>
      </c>
      <c r="CB711" s="95">
        <v>2253</v>
      </c>
      <c r="CC711" s="95">
        <v>2353</v>
      </c>
      <c r="CD711" s="95">
        <v>2366</v>
      </c>
      <c r="CE711" s="72">
        <v>650.75523149000003</v>
      </c>
      <c r="CF711" s="72">
        <v>676.59346364999999</v>
      </c>
      <c r="CG711" s="72">
        <v>712.40329333</v>
      </c>
      <c r="CH711" s="72">
        <v>716.50152150999998</v>
      </c>
      <c r="CI711" s="72">
        <v>731.52548966999996</v>
      </c>
      <c r="CJ711" s="96">
        <v>0.96303490110000001</v>
      </c>
      <c r="CK711" s="96">
        <v>0.98017500260000001</v>
      </c>
      <c r="CL711" s="96">
        <v>1.0543606508000001</v>
      </c>
      <c r="CM711" s="96">
        <v>0.92712992230000002</v>
      </c>
      <c r="CN711" s="96">
        <v>0.96714333269999997</v>
      </c>
      <c r="CO711" s="96">
        <v>0.94222210370000004</v>
      </c>
      <c r="CP711" s="96">
        <v>1.0383632033000001</v>
      </c>
      <c r="CQ711" s="96">
        <v>0.99584056389999998</v>
      </c>
      <c r="CR711" s="96">
        <v>1.0427000995</v>
      </c>
      <c r="CS711" s="95">
        <v>2686</v>
      </c>
      <c r="CT711" s="95">
        <v>2686</v>
      </c>
      <c r="CU711" s="95">
        <v>2727</v>
      </c>
      <c r="CV711" s="95">
        <v>2863</v>
      </c>
      <c r="CW711" s="95">
        <v>2913</v>
      </c>
      <c r="CX711" s="96">
        <v>0.94956390199999996</v>
      </c>
      <c r="CY711" s="96">
        <v>0.94184433899999997</v>
      </c>
      <c r="CZ711" s="96">
        <v>0.92425148599999996</v>
      </c>
      <c r="DA711" s="96">
        <v>0.95652538399999998</v>
      </c>
      <c r="DB711" s="96">
        <v>0.93856614400000005</v>
      </c>
      <c r="DC711">
        <v>2013</v>
      </c>
      <c r="DD711" s="6">
        <v>2220.1999999999998</v>
      </c>
      <c r="DE711" s="96">
        <v>1.7774408E-3</v>
      </c>
      <c r="DF711" s="72">
        <v>799.36</v>
      </c>
      <c r="DG711" s="96">
        <v>1</v>
      </c>
      <c r="DH711" s="72">
        <v>799.36</v>
      </c>
      <c r="DI711" s="72">
        <v>739.42153069999995</v>
      </c>
      <c r="DJ711" s="96">
        <v>1</v>
      </c>
      <c r="DK711" s="72">
        <v>799.36</v>
      </c>
      <c r="DL711" s="96">
        <v>1</v>
      </c>
      <c r="DM711" s="72">
        <v>799.36</v>
      </c>
      <c r="DN711" s="96">
        <v>1</v>
      </c>
      <c r="DO711" s="96">
        <v>7.1929999999999997E-3</v>
      </c>
      <c r="DP711" s="72">
        <v>5.75</v>
      </c>
      <c r="DQ711" s="72">
        <v>793.61</v>
      </c>
      <c r="DR711" t="s">
        <v>109</v>
      </c>
      <c r="DT711" t="s">
        <v>540</v>
      </c>
    </row>
    <row r="712" spans="1:124" x14ac:dyDescent="0.3">
      <c r="A712" t="s">
        <v>490</v>
      </c>
      <c r="B712">
        <v>15080</v>
      </c>
      <c r="C712" s="95">
        <v>5386</v>
      </c>
      <c r="D712" s="95">
        <v>20840872</v>
      </c>
      <c r="E712" s="95">
        <v>5190</v>
      </c>
      <c r="F712" s="95">
        <v>16363798</v>
      </c>
      <c r="G712" s="95">
        <v>1127</v>
      </c>
      <c r="H712" s="95">
        <v>3009967</v>
      </c>
      <c r="I712" s="95">
        <v>991</v>
      </c>
      <c r="J712" s="95">
        <v>3167324</v>
      </c>
      <c r="K712" s="95">
        <v>5312</v>
      </c>
      <c r="L712" s="95">
        <v>20170348</v>
      </c>
      <c r="M712" s="95">
        <v>5095</v>
      </c>
      <c r="N712" s="95">
        <v>17297557</v>
      </c>
      <c r="O712" s="95">
        <v>1104</v>
      </c>
      <c r="P712" s="95">
        <v>3423446</v>
      </c>
      <c r="Q712" s="95">
        <v>963</v>
      </c>
      <c r="R712" s="95">
        <v>3090396</v>
      </c>
      <c r="S712" s="95">
        <v>5178</v>
      </c>
      <c r="T712" s="95">
        <v>21888775</v>
      </c>
      <c r="U712" s="95">
        <v>4947</v>
      </c>
      <c r="V712" s="95">
        <v>17846689</v>
      </c>
      <c r="W712" s="95">
        <v>1059</v>
      </c>
      <c r="X712" s="95">
        <v>3336275</v>
      </c>
      <c r="Y712" s="95">
        <v>920</v>
      </c>
      <c r="Z712" s="95">
        <v>3109645</v>
      </c>
      <c r="AA712" s="95">
        <v>5056</v>
      </c>
      <c r="AB712" s="95">
        <v>20169783</v>
      </c>
      <c r="AC712" s="95">
        <v>4828</v>
      </c>
      <c r="AD712" s="95">
        <v>18450738</v>
      </c>
      <c r="AE712" s="95">
        <v>1017</v>
      </c>
      <c r="AF712" s="95">
        <v>3018727</v>
      </c>
      <c r="AG712" s="95">
        <v>886</v>
      </c>
      <c r="AH712" s="95">
        <v>3370365</v>
      </c>
      <c r="AI712" s="95">
        <v>5084</v>
      </c>
      <c r="AJ712" s="95">
        <v>22755213.600000001</v>
      </c>
      <c r="AK712" s="95">
        <v>4846</v>
      </c>
      <c r="AL712" s="95">
        <v>19644885.989999998</v>
      </c>
      <c r="AM712" s="95">
        <v>1016</v>
      </c>
      <c r="AN712" s="95">
        <v>3983182</v>
      </c>
      <c r="AO712" s="95">
        <v>892</v>
      </c>
      <c r="AP712" s="95">
        <v>3493599</v>
      </c>
      <c r="AQ712" s="72">
        <v>305.17</v>
      </c>
      <c r="AR712" s="72">
        <v>263.32</v>
      </c>
      <c r="AS712" s="72">
        <v>568.49</v>
      </c>
      <c r="AT712" s="95">
        <v>23850839</v>
      </c>
      <c r="AU712" s="95">
        <v>19531122</v>
      </c>
      <c r="AV712" s="95">
        <v>6513</v>
      </c>
      <c r="AW712" s="95">
        <v>6181</v>
      </c>
      <c r="AX712" s="72">
        <v>306.44</v>
      </c>
      <c r="AY712" s="72">
        <v>280.45</v>
      </c>
      <c r="AZ712" s="72">
        <v>586.89</v>
      </c>
      <c r="BA712" s="95">
        <v>23593794</v>
      </c>
      <c r="BB712" s="95">
        <v>20387953</v>
      </c>
      <c r="BC712" s="95">
        <v>6416</v>
      </c>
      <c r="BD712" s="95">
        <v>6058</v>
      </c>
      <c r="BE712" s="72">
        <v>337.04</v>
      </c>
      <c r="BF712" s="72">
        <v>297.66000000000003</v>
      </c>
      <c r="BG712" s="72">
        <v>634.70000000000005</v>
      </c>
      <c r="BH712" s="95">
        <v>25225050</v>
      </c>
      <c r="BI712" s="95">
        <v>20956334</v>
      </c>
      <c r="BJ712" s="95">
        <v>6237</v>
      </c>
      <c r="BK712" s="95">
        <v>5867</v>
      </c>
      <c r="BL712" s="72">
        <v>318.19</v>
      </c>
      <c r="BM712" s="72">
        <v>318.24</v>
      </c>
      <c r="BN712" s="72">
        <v>636.42999999999995</v>
      </c>
      <c r="BO712" s="95">
        <v>23188510</v>
      </c>
      <c r="BP712" s="95">
        <v>21821103</v>
      </c>
      <c r="BQ712" s="95">
        <v>6073</v>
      </c>
      <c r="BR712" s="95">
        <v>5714</v>
      </c>
      <c r="BS712" s="72">
        <v>365.28</v>
      </c>
      <c r="BT712" s="72">
        <v>336.04</v>
      </c>
      <c r="BU712" s="72">
        <v>701.32</v>
      </c>
      <c r="BV712" s="95">
        <v>26738395.600000001</v>
      </c>
      <c r="BW712" s="95">
        <v>23138484.989999998</v>
      </c>
      <c r="BX712" s="95">
        <v>6100</v>
      </c>
      <c r="BY712" s="95">
        <v>5738</v>
      </c>
      <c r="BZ712" s="95">
        <v>6355</v>
      </c>
      <c r="CA712" s="95">
        <v>6243</v>
      </c>
      <c r="CB712" s="95">
        <v>6059</v>
      </c>
      <c r="CC712" s="95">
        <v>5903</v>
      </c>
      <c r="CD712" s="95">
        <v>5923</v>
      </c>
      <c r="CE712" s="72">
        <v>650.75523149000003</v>
      </c>
      <c r="CF712" s="72">
        <v>676.59346364999999</v>
      </c>
      <c r="CG712" s="72">
        <v>712.40329333</v>
      </c>
      <c r="CH712" s="72">
        <v>716.50152150999998</v>
      </c>
      <c r="CI712" s="72">
        <v>731.52548966999996</v>
      </c>
      <c r="CJ712" s="96">
        <v>0.87358498630000003</v>
      </c>
      <c r="CK712" s="96">
        <v>0.86741896210000002</v>
      </c>
      <c r="CL712" s="96">
        <v>0.89092794200000003</v>
      </c>
      <c r="CM712" s="96">
        <v>0.88824654359999999</v>
      </c>
      <c r="CN712" s="96">
        <v>0.95870890340000003</v>
      </c>
      <c r="CO712" s="96">
        <v>0.95011128489999996</v>
      </c>
      <c r="CP712" s="96">
        <v>0.94281320700000004</v>
      </c>
      <c r="CQ712" s="96">
        <v>0.99584056389999998</v>
      </c>
      <c r="CR712" s="96">
        <v>0.9467510227</v>
      </c>
      <c r="CS712" s="95">
        <v>6179</v>
      </c>
      <c r="CT712" s="95">
        <v>6110</v>
      </c>
      <c r="CU712" s="95">
        <v>5948</v>
      </c>
      <c r="CV712" s="95">
        <v>5876</v>
      </c>
      <c r="CW712" s="95">
        <v>5919</v>
      </c>
      <c r="CX712" s="96">
        <v>0.965126971</v>
      </c>
      <c r="CY712" s="96">
        <v>0.963493767</v>
      </c>
      <c r="CZ712" s="96">
        <v>0.94969803600000002</v>
      </c>
      <c r="DA712" s="96">
        <v>0.94213931299999998</v>
      </c>
      <c r="DB712" s="96">
        <v>0.92895102500000004</v>
      </c>
      <c r="DC712">
        <v>2013</v>
      </c>
      <c r="DD712" s="6">
        <v>5911.6</v>
      </c>
      <c r="DE712" s="96">
        <v>2.0701012E-3</v>
      </c>
      <c r="DF712" s="72">
        <v>725.59</v>
      </c>
      <c r="DG712" s="96">
        <v>1</v>
      </c>
      <c r="DH712" s="72">
        <v>725.59</v>
      </c>
      <c r="DI712" s="72">
        <v>696.39824844999998</v>
      </c>
      <c r="DJ712" s="96">
        <v>1</v>
      </c>
      <c r="DK712" s="72">
        <v>725.59</v>
      </c>
      <c r="DL712" s="96">
        <v>1</v>
      </c>
      <c r="DM712" s="72">
        <v>725.59</v>
      </c>
      <c r="DN712" s="96">
        <v>1</v>
      </c>
      <c r="DO712" s="96">
        <v>7.6839999999999999E-3</v>
      </c>
      <c r="DP712" s="72">
        <v>5.58</v>
      </c>
      <c r="DQ712" s="72">
        <v>720.01</v>
      </c>
      <c r="DR712" t="s">
        <v>490</v>
      </c>
      <c r="DT712" t="s">
        <v>540</v>
      </c>
    </row>
    <row r="713" spans="1:124" x14ac:dyDescent="0.3">
      <c r="A713" t="s">
        <v>111</v>
      </c>
      <c r="B713">
        <v>15090</v>
      </c>
      <c r="C713" s="95">
        <v>12464</v>
      </c>
      <c r="D713" s="95">
        <v>54564876</v>
      </c>
      <c r="E713" s="95">
        <v>11872</v>
      </c>
      <c r="F713" s="95">
        <v>40563666</v>
      </c>
      <c r="G713" s="95">
        <v>3560</v>
      </c>
      <c r="H713" s="95">
        <v>13000536</v>
      </c>
      <c r="I713" s="95">
        <v>3143</v>
      </c>
      <c r="J713" s="95">
        <v>12390865</v>
      </c>
      <c r="K713" s="95">
        <v>12209</v>
      </c>
      <c r="L713" s="95">
        <v>57300528</v>
      </c>
      <c r="M713" s="95">
        <v>11537</v>
      </c>
      <c r="N713" s="95">
        <v>41684305</v>
      </c>
      <c r="O713" s="95">
        <v>3529</v>
      </c>
      <c r="P713" s="95">
        <v>13299027</v>
      </c>
      <c r="Q713" s="95">
        <v>3100</v>
      </c>
      <c r="R713" s="95">
        <v>13695720</v>
      </c>
      <c r="S713" s="95">
        <v>12097</v>
      </c>
      <c r="T713" s="95">
        <v>62651097</v>
      </c>
      <c r="U713" s="95">
        <v>11354</v>
      </c>
      <c r="V713" s="95">
        <v>44309326</v>
      </c>
      <c r="W713" s="95">
        <v>3508</v>
      </c>
      <c r="X713" s="95">
        <v>13471007</v>
      </c>
      <c r="Y713" s="95">
        <v>3042</v>
      </c>
      <c r="Z713" s="95">
        <v>15358110</v>
      </c>
      <c r="AA713" s="95">
        <v>12009</v>
      </c>
      <c r="AB713" s="95">
        <v>58891626</v>
      </c>
      <c r="AC713" s="95">
        <v>11176</v>
      </c>
      <c r="AD713" s="95">
        <v>46168410</v>
      </c>
      <c r="AE713" s="95">
        <v>3408</v>
      </c>
      <c r="AF713" s="95">
        <v>14731434</v>
      </c>
      <c r="AG713" s="95">
        <v>2913</v>
      </c>
      <c r="AH713" s="95">
        <v>14359044</v>
      </c>
      <c r="AI713" s="95">
        <v>11882</v>
      </c>
      <c r="AJ713" s="95">
        <v>62410724.659999996</v>
      </c>
      <c r="AK713" s="95">
        <v>10961</v>
      </c>
      <c r="AL713" s="95">
        <v>45757901.219999999</v>
      </c>
      <c r="AM713" s="95">
        <v>3573</v>
      </c>
      <c r="AN713" s="95">
        <v>16992804.09</v>
      </c>
      <c r="AO713" s="95">
        <v>3109</v>
      </c>
      <c r="AP713" s="95">
        <v>17407172.43</v>
      </c>
      <c r="AQ713" s="72">
        <v>351.38</v>
      </c>
      <c r="AR713" s="72">
        <v>293.89999999999998</v>
      </c>
      <c r="AS713" s="72">
        <v>645.28</v>
      </c>
      <c r="AT713" s="95">
        <v>67565412</v>
      </c>
      <c r="AU713" s="95">
        <v>52954531</v>
      </c>
      <c r="AV713" s="95">
        <v>16024</v>
      </c>
      <c r="AW713" s="95">
        <v>15015</v>
      </c>
      <c r="AX713" s="72">
        <v>373.83</v>
      </c>
      <c r="AY713" s="72">
        <v>315.3</v>
      </c>
      <c r="AZ713" s="72">
        <v>689.13</v>
      </c>
      <c r="BA713" s="95">
        <v>70599555</v>
      </c>
      <c r="BB713" s="95">
        <v>55380025</v>
      </c>
      <c r="BC713" s="95">
        <v>15738</v>
      </c>
      <c r="BD713" s="95">
        <v>14637</v>
      </c>
      <c r="BE713" s="72">
        <v>406.5</v>
      </c>
      <c r="BF713" s="72">
        <v>345.39</v>
      </c>
      <c r="BG713" s="72">
        <v>751.89</v>
      </c>
      <c r="BH713" s="95">
        <v>76122104</v>
      </c>
      <c r="BI713" s="95">
        <v>59667436</v>
      </c>
      <c r="BJ713" s="95">
        <v>15605</v>
      </c>
      <c r="BK713" s="95">
        <v>14396</v>
      </c>
      <c r="BL713" s="72">
        <v>397.95</v>
      </c>
      <c r="BM713" s="72">
        <v>358.01</v>
      </c>
      <c r="BN713" s="72">
        <v>755.96</v>
      </c>
      <c r="BO713" s="95">
        <v>73623060</v>
      </c>
      <c r="BP713" s="95">
        <v>60527454</v>
      </c>
      <c r="BQ713" s="95">
        <v>15417</v>
      </c>
      <c r="BR713" s="95">
        <v>14089</v>
      </c>
      <c r="BS713" s="72">
        <v>428.14</v>
      </c>
      <c r="BT713" s="72">
        <v>374.11</v>
      </c>
      <c r="BU713" s="72">
        <v>802.25</v>
      </c>
      <c r="BV713" s="95">
        <v>79403528.75</v>
      </c>
      <c r="BW713" s="95">
        <v>63165073.649999999</v>
      </c>
      <c r="BX713" s="95">
        <v>15455</v>
      </c>
      <c r="BY713" s="95">
        <v>14070</v>
      </c>
      <c r="BZ713" s="95">
        <v>15543</v>
      </c>
      <c r="CA713" s="95">
        <v>15207</v>
      </c>
      <c r="CB713" s="95">
        <v>15022</v>
      </c>
      <c r="CC713" s="95">
        <v>14787</v>
      </c>
      <c r="CD713" s="95">
        <v>14777</v>
      </c>
      <c r="CE713" s="72">
        <v>650.75523149000003</v>
      </c>
      <c r="CF713" s="72">
        <v>676.59346364999999</v>
      </c>
      <c r="CG713" s="72">
        <v>712.40329333</v>
      </c>
      <c r="CH713" s="72">
        <v>716.50152150999998</v>
      </c>
      <c r="CI713" s="72">
        <v>731.52548966999996</v>
      </c>
      <c r="CJ713" s="96">
        <v>0.99158634270000001</v>
      </c>
      <c r="CK713" s="96">
        <v>1.0185289055</v>
      </c>
      <c r="CL713" s="96">
        <v>1.0554274623</v>
      </c>
      <c r="CM713" s="96">
        <v>1.0550710324000001</v>
      </c>
      <c r="CN713" s="96">
        <v>1.0966808557000001</v>
      </c>
      <c r="CO713" s="96">
        <v>1.0423296237999999</v>
      </c>
      <c r="CP713" s="96">
        <v>1.0010834345999999</v>
      </c>
      <c r="CQ713" s="96">
        <v>0.99584056389999998</v>
      </c>
      <c r="CR713" s="96">
        <v>1.0052646256</v>
      </c>
      <c r="CS713" s="95">
        <v>14335</v>
      </c>
      <c r="CT713" s="95">
        <v>14298</v>
      </c>
      <c r="CU713" s="95">
        <v>14096</v>
      </c>
      <c r="CV713" s="95">
        <v>13861</v>
      </c>
      <c r="CW713" s="95">
        <v>13933</v>
      </c>
      <c r="CX713" s="96">
        <v>1.0338470360000001</v>
      </c>
      <c r="CY713" s="96">
        <v>1.0353923359999999</v>
      </c>
      <c r="CZ713" s="96">
        <v>1.0436696750000001</v>
      </c>
      <c r="DA713" s="96">
        <v>1.0528570960000001</v>
      </c>
      <c r="DB713" s="96">
        <v>1.046347178</v>
      </c>
      <c r="DC713">
        <v>2013</v>
      </c>
      <c r="DD713" s="6">
        <v>14441.4</v>
      </c>
      <c r="DE713" s="96">
        <v>2.5109155E-3</v>
      </c>
      <c r="DF713" s="72">
        <v>770.09</v>
      </c>
      <c r="DG713" s="96">
        <v>1</v>
      </c>
      <c r="DH713" s="72">
        <v>770.09</v>
      </c>
      <c r="DI713" s="72">
        <v>750.19949581000003</v>
      </c>
      <c r="DJ713" s="96">
        <v>1</v>
      </c>
      <c r="DK713" s="72">
        <v>770.09</v>
      </c>
      <c r="DL713" s="96">
        <v>1</v>
      </c>
      <c r="DM713" s="72">
        <v>770.09</v>
      </c>
      <c r="DN713" s="96">
        <v>1</v>
      </c>
      <c r="DO713" s="96">
        <v>8.1359999999999991E-3</v>
      </c>
      <c r="DP713" s="72">
        <v>6.27</v>
      </c>
      <c r="DQ713" s="72">
        <v>763.82</v>
      </c>
      <c r="DR713" t="s">
        <v>111</v>
      </c>
      <c r="DT713" t="s">
        <v>540</v>
      </c>
    </row>
    <row r="714" spans="1:124" x14ac:dyDescent="0.3">
      <c r="A714" t="s">
        <v>14</v>
      </c>
      <c r="B714">
        <v>15100</v>
      </c>
      <c r="C714" s="95">
        <v>4172</v>
      </c>
      <c r="D714" s="95">
        <v>18041281</v>
      </c>
      <c r="E714" s="95">
        <v>4039</v>
      </c>
      <c r="F714" s="95">
        <v>14804109</v>
      </c>
      <c r="G714" s="95">
        <v>771</v>
      </c>
      <c r="H714" s="95">
        <v>2744032</v>
      </c>
      <c r="I714" s="95">
        <v>680</v>
      </c>
      <c r="J714" s="95">
        <v>2662332</v>
      </c>
      <c r="K714" s="95">
        <v>4078</v>
      </c>
      <c r="L714" s="95">
        <v>17011229</v>
      </c>
      <c r="M714" s="95">
        <v>3948</v>
      </c>
      <c r="N714" s="95">
        <v>14977328</v>
      </c>
      <c r="O714" s="95">
        <v>786</v>
      </c>
      <c r="P714" s="95">
        <v>2540667</v>
      </c>
      <c r="Q714" s="95">
        <v>692</v>
      </c>
      <c r="R714" s="95">
        <v>2973736</v>
      </c>
      <c r="S714" s="95">
        <v>4075</v>
      </c>
      <c r="T714" s="95">
        <v>18213465</v>
      </c>
      <c r="U714" s="95">
        <v>3933</v>
      </c>
      <c r="V714" s="95">
        <v>16364329</v>
      </c>
      <c r="W714" s="95">
        <v>803</v>
      </c>
      <c r="X714" s="95">
        <v>2368641</v>
      </c>
      <c r="Y714" s="95">
        <v>714</v>
      </c>
      <c r="Z714" s="95">
        <v>3322545</v>
      </c>
      <c r="AA714" s="95">
        <v>4030</v>
      </c>
      <c r="AB714" s="95">
        <v>16145190</v>
      </c>
      <c r="AC714" s="95">
        <v>3890</v>
      </c>
      <c r="AD714" s="95">
        <v>16700837</v>
      </c>
      <c r="AE714" s="95">
        <v>834</v>
      </c>
      <c r="AF714" s="95">
        <v>2635985</v>
      </c>
      <c r="AG714" s="95">
        <v>750</v>
      </c>
      <c r="AH714" s="95">
        <v>3827214</v>
      </c>
      <c r="AI714" s="95">
        <v>3989</v>
      </c>
      <c r="AJ714" s="95">
        <v>17403657.920000002</v>
      </c>
      <c r="AK714" s="95">
        <v>3844</v>
      </c>
      <c r="AL714" s="95">
        <v>16397235.99</v>
      </c>
      <c r="AM714" s="95">
        <v>873</v>
      </c>
      <c r="AN714" s="95">
        <v>3271209</v>
      </c>
      <c r="AO714" s="95">
        <v>794</v>
      </c>
      <c r="AP714" s="95">
        <v>4107272</v>
      </c>
      <c r="AQ714" s="72">
        <v>350.42</v>
      </c>
      <c r="AR714" s="72">
        <v>308.44</v>
      </c>
      <c r="AS714" s="72">
        <v>658.86</v>
      </c>
      <c r="AT714" s="95">
        <v>20785313</v>
      </c>
      <c r="AU714" s="95">
        <v>17466441</v>
      </c>
      <c r="AV714" s="95">
        <v>4943</v>
      </c>
      <c r="AW714" s="95">
        <v>4719</v>
      </c>
      <c r="AX714" s="72">
        <v>334.98</v>
      </c>
      <c r="AY714" s="72">
        <v>322.39999999999998</v>
      </c>
      <c r="AZ714" s="72">
        <v>657.38</v>
      </c>
      <c r="BA714" s="95">
        <v>19551896</v>
      </c>
      <c r="BB714" s="95">
        <v>17951064</v>
      </c>
      <c r="BC714" s="95">
        <v>4864</v>
      </c>
      <c r="BD714" s="95">
        <v>4640</v>
      </c>
      <c r="BE714" s="72">
        <v>351.61</v>
      </c>
      <c r="BF714" s="72">
        <v>353.04</v>
      </c>
      <c r="BG714" s="72">
        <v>704.65</v>
      </c>
      <c r="BH714" s="95">
        <v>20582106</v>
      </c>
      <c r="BI714" s="95">
        <v>19686874</v>
      </c>
      <c r="BJ714" s="95">
        <v>4878</v>
      </c>
      <c r="BK714" s="95">
        <v>4647</v>
      </c>
      <c r="BL714" s="72">
        <v>321.77</v>
      </c>
      <c r="BM714" s="72">
        <v>368.68</v>
      </c>
      <c r="BN714" s="72">
        <v>690.45</v>
      </c>
      <c r="BO714" s="95">
        <v>18781175</v>
      </c>
      <c r="BP714" s="95">
        <v>20528051</v>
      </c>
      <c r="BQ714" s="95">
        <v>4864</v>
      </c>
      <c r="BR714" s="95">
        <v>4640</v>
      </c>
      <c r="BS714" s="72">
        <v>354.36</v>
      </c>
      <c r="BT714" s="72">
        <v>368.42</v>
      </c>
      <c r="BU714" s="72">
        <v>722.78</v>
      </c>
      <c r="BV714" s="95">
        <v>20674866.920000002</v>
      </c>
      <c r="BW714" s="95">
        <v>20504507.989999998</v>
      </c>
      <c r="BX714" s="95">
        <v>4862</v>
      </c>
      <c r="BY714" s="95">
        <v>4638</v>
      </c>
      <c r="BZ714" s="95">
        <v>4836</v>
      </c>
      <c r="CA714" s="95">
        <v>4756</v>
      </c>
      <c r="CB714" s="95">
        <v>4767</v>
      </c>
      <c r="CC714" s="95">
        <v>4758</v>
      </c>
      <c r="CD714" s="95">
        <v>4752</v>
      </c>
      <c r="CE714" s="72">
        <v>650.75523149000003</v>
      </c>
      <c r="CF714" s="72">
        <v>676.59346364999999</v>
      </c>
      <c r="CG714" s="72">
        <v>712.40329333</v>
      </c>
      <c r="CH714" s="72">
        <v>716.50152150999998</v>
      </c>
      <c r="CI714" s="72">
        <v>731.52548966999996</v>
      </c>
      <c r="CJ714" s="96">
        <v>1.0124544039000001</v>
      </c>
      <c r="CK714" s="96">
        <v>0.97160264669999996</v>
      </c>
      <c r="CL714" s="96">
        <v>0.98911670760000003</v>
      </c>
      <c r="CM714" s="96">
        <v>0.96364066130000003</v>
      </c>
      <c r="CN714" s="96">
        <v>0.98804486000000002</v>
      </c>
      <c r="CO714" s="96">
        <v>1.0281845349000001</v>
      </c>
      <c r="CP714" s="96">
        <v>0.95797186450000005</v>
      </c>
      <c r="CQ714" s="96">
        <v>0.99584056389999998</v>
      </c>
      <c r="CR714" s="96">
        <v>0.96197299290000005</v>
      </c>
      <c r="CS714" s="95">
        <v>4303</v>
      </c>
      <c r="CT714" s="95">
        <v>4235</v>
      </c>
      <c r="CU714" s="95">
        <v>4295</v>
      </c>
      <c r="CV714" s="95">
        <v>4313</v>
      </c>
      <c r="CW714" s="95">
        <v>4343</v>
      </c>
      <c r="CX714" s="96">
        <v>0.98107259000000002</v>
      </c>
      <c r="CY714" s="96">
        <v>1.0223929490000001</v>
      </c>
      <c r="CZ714" s="96">
        <v>1.0427899089999999</v>
      </c>
      <c r="DA714" s="96">
        <v>1.0502163739999999</v>
      </c>
      <c r="DB714" s="96">
        <v>1.0441865290000001</v>
      </c>
      <c r="DC714">
        <v>2013</v>
      </c>
      <c r="DD714" s="6">
        <v>4656.8</v>
      </c>
      <c r="DE714" s="96">
        <v>2.9217739999999998E-3</v>
      </c>
      <c r="DF714" s="72">
        <v>736.63</v>
      </c>
      <c r="DG714" s="96">
        <v>1</v>
      </c>
      <c r="DH714" s="72">
        <v>736.63</v>
      </c>
      <c r="DI714" s="72">
        <v>741.95262706000005</v>
      </c>
      <c r="DJ714" s="96">
        <v>1</v>
      </c>
      <c r="DK714" s="72">
        <v>736.63</v>
      </c>
      <c r="DL714" s="96">
        <v>1</v>
      </c>
      <c r="DM714" s="72">
        <v>736.63</v>
      </c>
      <c r="DN714" s="96">
        <v>1</v>
      </c>
      <c r="DO714" s="96">
        <v>8.3979999999999992E-3</v>
      </c>
      <c r="DP714" s="72">
        <v>6.19</v>
      </c>
      <c r="DQ714" s="72">
        <v>730.44</v>
      </c>
      <c r="DR714" t="s">
        <v>14</v>
      </c>
      <c r="DT714" t="s">
        <v>540</v>
      </c>
    </row>
    <row r="715" spans="1:124" x14ac:dyDescent="0.3">
      <c r="A715" t="s">
        <v>493</v>
      </c>
      <c r="B715">
        <v>15110</v>
      </c>
      <c r="C715" s="95">
        <v>4079</v>
      </c>
      <c r="D715" s="95">
        <v>18957499</v>
      </c>
      <c r="E715" s="95">
        <v>3898</v>
      </c>
      <c r="F715" s="95">
        <v>13301780</v>
      </c>
      <c r="G715" s="95">
        <v>666</v>
      </c>
      <c r="H715" s="95">
        <v>2028622</v>
      </c>
      <c r="I715" s="95">
        <v>572</v>
      </c>
      <c r="J715" s="95">
        <v>2297430</v>
      </c>
      <c r="K715" s="95">
        <v>4029</v>
      </c>
      <c r="L715" s="95">
        <v>18530473</v>
      </c>
      <c r="M715" s="95">
        <v>3838</v>
      </c>
      <c r="N715" s="95">
        <v>13601417</v>
      </c>
      <c r="O715" s="95">
        <v>687</v>
      </c>
      <c r="P715" s="95">
        <v>2103874</v>
      </c>
      <c r="Q715" s="95">
        <v>598</v>
      </c>
      <c r="R715" s="95">
        <v>2348970</v>
      </c>
      <c r="S715" s="95">
        <v>4008</v>
      </c>
      <c r="T715" s="95">
        <v>20289813</v>
      </c>
      <c r="U715" s="95">
        <v>3810</v>
      </c>
      <c r="V715" s="95">
        <v>14265523</v>
      </c>
      <c r="W715" s="95">
        <v>692</v>
      </c>
      <c r="X715" s="95">
        <v>2787589</v>
      </c>
      <c r="Y715" s="95">
        <v>616</v>
      </c>
      <c r="Z715" s="95">
        <v>2624511</v>
      </c>
      <c r="AA715" s="95">
        <v>4086</v>
      </c>
      <c r="AB715" s="95">
        <v>18030163</v>
      </c>
      <c r="AC715" s="95">
        <v>3900</v>
      </c>
      <c r="AD715" s="95">
        <v>14025027</v>
      </c>
      <c r="AE715" s="95">
        <v>719</v>
      </c>
      <c r="AF715" s="95">
        <v>2407716</v>
      </c>
      <c r="AG715" s="95">
        <v>643</v>
      </c>
      <c r="AH715" s="95">
        <v>2960765</v>
      </c>
      <c r="AI715" s="95">
        <v>4144</v>
      </c>
      <c r="AJ715" s="95">
        <v>19974448.300000001</v>
      </c>
      <c r="AK715" s="95">
        <v>3952</v>
      </c>
      <c r="AL715" s="95">
        <v>14707742.17</v>
      </c>
      <c r="AM715" s="95">
        <v>740</v>
      </c>
      <c r="AN715" s="95">
        <v>2672745</v>
      </c>
      <c r="AO715" s="95">
        <v>659</v>
      </c>
      <c r="AP715" s="95">
        <v>2873033</v>
      </c>
      <c r="AQ715" s="72">
        <v>368.57</v>
      </c>
      <c r="AR715" s="72">
        <v>290.81</v>
      </c>
      <c r="AS715" s="72">
        <v>659.38</v>
      </c>
      <c r="AT715" s="95">
        <v>20986121</v>
      </c>
      <c r="AU715" s="95">
        <v>15599210</v>
      </c>
      <c r="AV715" s="95">
        <v>4745</v>
      </c>
      <c r="AW715" s="95">
        <v>4470</v>
      </c>
      <c r="AX715" s="72">
        <v>364.62</v>
      </c>
      <c r="AY715" s="72">
        <v>299.64</v>
      </c>
      <c r="AZ715" s="72">
        <v>664.26</v>
      </c>
      <c r="BA715" s="95">
        <v>20634347</v>
      </c>
      <c r="BB715" s="95">
        <v>15950387</v>
      </c>
      <c r="BC715" s="95">
        <v>4716</v>
      </c>
      <c r="BD715" s="95">
        <v>4436</v>
      </c>
      <c r="BE715" s="72">
        <v>409.17</v>
      </c>
      <c r="BF715" s="72">
        <v>318.01</v>
      </c>
      <c r="BG715" s="72">
        <v>727.18</v>
      </c>
      <c r="BH715" s="95">
        <v>23077402</v>
      </c>
      <c r="BI715" s="95">
        <v>16890034</v>
      </c>
      <c r="BJ715" s="95">
        <v>4700</v>
      </c>
      <c r="BK715" s="95">
        <v>4426</v>
      </c>
      <c r="BL715" s="72">
        <v>354.46</v>
      </c>
      <c r="BM715" s="72">
        <v>311.57</v>
      </c>
      <c r="BN715" s="72">
        <v>666.03</v>
      </c>
      <c r="BO715" s="95">
        <v>20437879</v>
      </c>
      <c r="BP715" s="95">
        <v>16985792</v>
      </c>
      <c r="BQ715" s="95">
        <v>4805</v>
      </c>
      <c r="BR715" s="95">
        <v>4543</v>
      </c>
      <c r="BS715" s="72">
        <v>386.42</v>
      </c>
      <c r="BT715" s="72">
        <v>317.73</v>
      </c>
      <c r="BU715" s="72">
        <v>704.15</v>
      </c>
      <c r="BV715" s="95">
        <v>22647193.300000001</v>
      </c>
      <c r="BW715" s="95">
        <v>17580775.170000002</v>
      </c>
      <c r="BX715" s="95">
        <v>4884</v>
      </c>
      <c r="BY715" s="95">
        <v>4611</v>
      </c>
      <c r="BZ715" s="95">
        <v>4614</v>
      </c>
      <c r="CA715" s="95">
        <v>4581</v>
      </c>
      <c r="CB715" s="95">
        <v>4568</v>
      </c>
      <c r="CC715" s="95">
        <v>4681</v>
      </c>
      <c r="CD715" s="95">
        <v>4750</v>
      </c>
      <c r="CE715" s="72">
        <v>650.75523149000003</v>
      </c>
      <c r="CF715" s="72">
        <v>676.59346364999999</v>
      </c>
      <c r="CG715" s="72">
        <v>712.40329333</v>
      </c>
      <c r="CH715" s="72">
        <v>716.50152150999998</v>
      </c>
      <c r="CI715" s="72">
        <v>731.52548966999996</v>
      </c>
      <c r="CJ715" s="96">
        <v>1.0132534755</v>
      </c>
      <c r="CK715" s="96">
        <v>0.98177123440000003</v>
      </c>
      <c r="CL715" s="96">
        <v>1.0207420527</v>
      </c>
      <c r="CM715" s="96">
        <v>0.92955838889999998</v>
      </c>
      <c r="CN715" s="96">
        <v>0.96257753140000002</v>
      </c>
      <c r="CO715" s="96">
        <v>0.96525745169999999</v>
      </c>
      <c r="CP715" s="96">
        <v>1.0169106023000001</v>
      </c>
      <c r="CQ715" s="96">
        <v>0.99584056389999998</v>
      </c>
      <c r="CR715" s="96">
        <v>1.0211578981</v>
      </c>
      <c r="CS715" s="95">
        <v>4306</v>
      </c>
      <c r="CT715" s="95">
        <v>4311</v>
      </c>
      <c r="CU715" s="95">
        <v>4352</v>
      </c>
      <c r="CV715" s="95">
        <v>4462</v>
      </c>
      <c r="CW715" s="95">
        <v>4549</v>
      </c>
      <c r="CX715" s="96">
        <v>0.94593033199999998</v>
      </c>
      <c r="CY715" s="96">
        <v>0.97477484700000006</v>
      </c>
      <c r="CZ715" s="96">
        <v>0.96865775200000004</v>
      </c>
      <c r="DA715" s="96">
        <v>0.96852490999999996</v>
      </c>
      <c r="DB715" s="96">
        <v>0.96807468200000002</v>
      </c>
      <c r="DC715">
        <v>2013</v>
      </c>
      <c r="DD715" s="6">
        <v>4497.2</v>
      </c>
      <c r="DE715" s="96">
        <v>2.5506011E-3</v>
      </c>
      <c r="DF715" s="72">
        <v>782.24</v>
      </c>
      <c r="DG715" s="96">
        <v>1</v>
      </c>
      <c r="DH715" s="72">
        <v>782.24</v>
      </c>
      <c r="DI715" s="72">
        <v>696.39824844999998</v>
      </c>
      <c r="DJ715" s="96">
        <v>1</v>
      </c>
      <c r="DK715" s="72">
        <v>782.24</v>
      </c>
      <c r="DL715" s="96">
        <v>1</v>
      </c>
      <c r="DM715" s="72">
        <v>782.24</v>
      </c>
      <c r="DN715" s="96">
        <v>1</v>
      </c>
      <c r="DO715" s="96">
        <v>8.7229999999999999E-3</v>
      </c>
      <c r="DP715" s="72">
        <v>6.82</v>
      </c>
      <c r="DQ715" s="72">
        <v>775.42</v>
      </c>
      <c r="DR715" t="s">
        <v>493</v>
      </c>
      <c r="DT715" t="s">
        <v>540</v>
      </c>
    </row>
    <row r="716" spans="1:124" x14ac:dyDescent="0.3">
      <c r="A716" t="s">
        <v>116</v>
      </c>
      <c r="B716">
        <v>15120</v>
      </c>
      <c r="C716" s="95">
        <v>1537</v>
      </c>
      <c r="D716" s="95">
        <v>5667558</v>
      </c>
      <c r="E716" s="95">
        <v>1477</v>
      </c>
      <c r="F716" s="95">
        <v>4179794</v>
      </c>
      <c r="G716" s="95">
        <v>452</v>
      </c>
      <c r="H716" s="95">
        <v>2243856</v>
      </c>
      <c r="I716" s="95">
        <v>411</v>
      </c>
      <c r="J716" s="95">
        <v>1570274</v>
      </c>
      <c r="K716" s="95">
        <v>1530</v>
      </c>
      <c r="L716" s="95">
        <v>6654376</v>
      </c>
      <c r="M716" s="95">
        <v>1462</v>
      </c>
      <c r="N716" s="95">
        <v>4438080</v>
      </c>
      <c r="O716" s="95">
        <v>453</v>
      </c>
      <c r="P716" s="95">
        <v>1989092</v>
      </c>
      <c r="Q716" s="95">
        <v>406</v>
      </c>
      <c r="R716" s="95">
        <v>1444903</v>
      </c>
      <c r="S716" s="95">
        <v>1503</v>
      </c>
      <c r="T716" s="95">
        <v>6141996</v>
      </c>
      <c r="U716" s="95">
        <v>1438</v>
      </c>
      <c r="V716" s="95">
        <v>4589057</v>
      </c>
      <c r="W716" s="95">
        <v>448</v>
      </c>
      <c r="X716" s="95">
        <v>1660997</v>
      </c>
      <c r="Y716" s="95">
        <v>400</v>
      </c>
      <c r="Z716" s="95">
        <v>1234475</v>
      </c>
      <c r="AA716" s="95">
        <v>1519</v>
      </c>
      <c r="AB716" s="95">
        <v>7113304</v>
      </c>
      <c r="AC716" s="95">
        <v>1450</v>
      </c>
      <c r="AD716" s="95">
        <v>5431048</v>
      </c>
      <c r="AE716" s="95">
        <v>467</v>
      </c>
      <c r="AF716" s="95">
        <v>1336682</v>
      </c>
      <c r="AG716" s="95">
        <v>417</v>
      </c>
      <c r="AH716" s="95">
        <v>1318100</v>
      </c>
      <c r="AI716" s="95">
        <v>1460</v>
      </c>
      <c r="AJ716" s="95">
        <v>7283357.3600000003</v>
      </c>
      <c r="AK716" s="95">
        <v>1396</v>
      </c>
      <c r="AL716" s="95">
        <v>5433182.3600000003</v>
      </c>
      <c r="AM716" s="95">
        <v>465</v>
      </c>
      <c r="AN716" s="95">
        <v>1570641</v>
      </c>
      <c r="AO716" s="95">
        <v>419</v>
      </c>
      <c r="AP716" s="95">
        <v>1542264</v>
      </c>
      <c r="AQ716" s="72">
        <v>331.47</v>
      </c>
      <c r="AR716" s="72">
        <v>253.8</v>
      </c>
      <c r="AS716" s="72">
        <v>585.27</v>
      </c>
      <c r="AT716" s="95">
        <v>7911414</v>
      </c>
      <c r="AU716" s="95">
        <v>5750068</v>
      </c>
      <c r="AV716" s="95">
        <v>1989</v>
      </c>
      <c r="AW716" s="95">
        <v>1888</v>
      </c>
      <c r="AX716" s="72">
        <v>363.23</v>
      </c>
      <c r="AY716" s="72">
        <v>262.45</v>
      </c>
      <c r="AZ716" s="72">
        <v>625.67999999999995</v>
      </c>
      <c r="BA716" s="95">
        <v>8643468</v>
      </c>
      <c r="BB716" s="95">
        <v>5882983</v>
      </c>
      <c r="BC716" s="95">
        <v>1983</v>
      </c>
      <c r="BD716" s="95">
        <v>1868</v>
      </c>
      <c r="BE716" s="72">
        <v>333.29</v>
      </c>
      <c r="BF716" s="72">
        <v>264.02999999999997</v>
      </c>
      <c r="BG716" s="72">
        <v>597.32000000000005</v>
      </c>
      <c r="BH716" s="95">
        <v>7802993</v>
      </c>
      <c r="BI716" s="95">
        <v>5823532</v>
      </c>
      <c r="BJ716" s="95">
        <v>1951</v>
      </c>
      <c r="BK716" s="95">
        <v>1838</v>
      </c>
      <c r="BL716" s="72">
        <v>354.56</v>
      </c>
      <c r="BM716" s="72">
        <v>301.25</v>
      </c>
      <c r="BN716" s="72">
        <v>655.81</v>
      </c>
      <c r="BO716" s="95">
        <v>8449986</v>
      </c>
      <c r="BP716" s="95">
        <v>6749148</v>
      </c>
      <c r="BQ716" s="95">
        <v>1986</v>
      </c>
      <c r="BR716" s="95">
        <v>1867</v>
      </c>
      <c r="BS716" s="72">
        <v>383.29</v>
      </c>
      <c r="BT716" s="72">
        <v>320.27</v>
      </c>
      <c r="BU716" s="72">
        <v>703.56</v>
      </c>
      <c r="BV716" s="95">
        <v>8853998.3599999994</v>
      </c>
      <c r="BW716" s="95">
        <v>6975446.3600000003</v>
      </c>
      <c r="BX716" s="95">
        <v>1925</v>
      </c>
      <c r="BY716" s="95">
        <v>1815</v>
      </c>
      <c r="BZ716" s="95">
        <v>1941</v>
      </c>
      <c r="CA716" s="95">
        <v>1928</v>
      </c>
      <c r="CB716" s="95">
        <v>1897</v>
      </c>
      <c r="CC716" s="95">
        <v>1930</v>
      </c>
      <c r="CD716" s="95">
        <v>1871</v>
      </c>
      <c r="CE716" s="72">
        <v>650.75523149000003</v>
      </c>
      <c r="CF716" s="72">
        <v>676.59346364999999</v>
      </c>
      <c r="CG716" s="72">
        <v>712.40329333</v>
      </c>
      <c r="CH716" s="72">
        <v>716.50152150999998</v>
      </c>
      <c r="CI716" s="72">
        <v>731.52548966999996</v>
      </c>
      <c r="CJ716" s="96">
        <v>0.89937041100000004</v>
      </c>
      <c r="CK716" s="96">
        <v>0.92475028749999999</v>
      </c>
      <c r="CL716" s="96">
        <v>0.83845766239999997</v>
      </c>
      <c r="CM716" s="96">
        <v>0.91529463690000001</v>
      </c>
      <c r="CN716" s="96">
        <v>0.96177099759999995</v>
      </c>
      <c r="CO716" s="96">
        <v>0.96047566539999996</v>
      </c>
      <c r="CP716" s="96">
        <v>0.94529078850000003</v>
      </c>
      <c r="CQ716" s="96">
        <v>0.99584056389999998</v>
      </c>
      <c r="CR716" s="96">
        <v>0.94923895229999999</v>
      </c>
      <c r="CS716" s="95">
        <v>1758</v>
      </c>
      <c r="CT716" s="95">
        <v>1730</v>
      </c>
      <c r="CU716" s="95">
        <v>1727</v>
      </c>
      <c r="CV716" s="95">
        <v>1752</v>
      </c>
      <c r="CW716" s="95">
        <v>1736</v>
      </c>
      <c r="CX716" s="96">
        <v>0.94706275900000003</v>
      </c>
      <c r="CY716" s="96">
        <v>0.95849226899999995</v>
      </c>
      <c r="CZ716" s="96">
        <v>0.97056983100000005</v>
      </c>
      <c r="DA716" s="96">
        <v>0.952624578</v>
      </c>
      <c r="DB716" s="96">
        <v>0.97391670600000002</v>
      </c>
      <c r="DC716">
        <v>2013</v>
      </c>
      <c r="DD716" s="6">
        <v>1855.2</v>
      </c>
      <c r="DE716" s="96">
        <v>2.3061503E-3</v>
      </c>
      <c r="DF716" s="72">
        <v>727.32</v>
      </c>
      <c r="DG716" s="96">
        <v>1</v>
      </c>
      <c r="DH716" s="72">
        <v>727.32</v>
      </c>
      <c r="DI716" s="72">
        <v>696.39824844999998</v>
      </c>
      <c r="DJ716" s="96">
        <v>1</v>
      </c>
      <c r="DK716" s="72">
        <v>727.32</v>
      </c>
      <c r="DL716" s="96">
        <v>1</v>
      </c>
      <c r="DM716" s="72">
        <v>727.32</v>
      </c>
      <c r="DN716" s="96">
        <v>1</v>
      </c>
      <c r="DO716" s="96">
        <v>8.8690000000000001E-3</v>
      </c>
      <c r="DP716" s="72">
        <v>6.45</v>
      </c>
      <c r="DQ716" s="72">
        <v>720.87</v>
      </c>
      <c r="DR716" t="s">
        <v>116</v>
      </c>
      <c r="DT716" t="s">
        <v>540</v>
      </c>
    </row>
    <row r="717" spans="1:124" x14ac:dyDescent="0.3">
      <c r="A717" t="s">
        <v>544</v>
      </c>
      <c r="B717">
        <v>15130</v>
      </c>
      <c r="C717" s="95">
        <v>3826</v>
      </c>
      <c r="D717" s="95">
        <v>17510558</v>
      </c>
      <c r="E717" s="95">
        <v>3705</v>
      </c>
      <c r="F717" s="95">
        <v>11870033</v>
      </c>
      <c r="G717" s="95">
        <v>708</v>
      </c>
      <c r="H717" s="95">
        <v>2132414</v>
      </c>
      <c r="I717" s="95">
        <v>650</v>
      </c>
      <c r="J717" s="95">
        <v>2100961</v>
      </c>
      <c r="K717" s="95">
        <v>3789</v>
      </c>
      <c r="L717" s="95">
        <v>17783693</v>
      </c>
      <c r="M717" s="95">
        <v>3649</v>
      </c>
      <c r="N717" s="95">
        <v>12296589</v>
      </c>
      <c r="O717" s="95">
        <v>731</v>
      </c>
      <c r="P717" s="95">
        <v>2374500</v>
      </c>
      <c r="Q717" s="95">
        <v>659</v>
      </c>
      <c r="R717" s="95">
        <v>2176897</v>
      </c>
      <c r="S717" s="95">
        <v>3735</v>
      </c>
      <c r="T717" s="95">
        <v>18046408</v>
      </c>
      <c r="U717" s="95">
        <v>3580</v>
      </c>
      <c r="V717" s="95">
        <v>12785772</v>
      </c>
      <c r="W717" s="95">
        <v>707</v>
      </c>
      <c r="X717" s="95">
        <v>2249615</v>
      </c>
      <c r="Y717" s="95">
        <v>637</v>
      </c>
      <c r="Z717" s="95">
        <v>2385541</v>
      </c>
      <c r="AA717" s="95">
        <v>3714</v>
      </c>
      <c r="AB717" s="95">
        <v>17406348</v>
      </c>
      <c r="AC717" s="95">
        <v>3548</v>
      </c>
      <c r="AD717" s="95">
        <v>13470852</v>
      </c>
      <c r="AE717" s="95">
        <v>705</v>
      </c>
      <c r="AF717" s="95">
        <v>2660167</v>
      </c>
      <c r="AG717" s="95">
        <v>645</v>
      </c>
      <c r="AH717" s="95">
        <v>2726492</v>
      </c>
      <c r="AI717" s="95">
        <v>3737</v>
      </c>
      <c r="AJ717" s="95">
        <v>16929130.789999999</v>
      </c>
      <c r="AK717" s="95">
        <v>3561</v>
      </c>
      <c r="AL717" s="95">
        <v>14621231.73</v>
      </c>
      <c r="AM717" s="95">
        <v>714</v>
      </c>
      <c r="AN717" s="95">
        <v>2774526</v>
      </c>
      <c r="AO717" s="95">
        <v>655</v>
      </c>
      <c r="AP717" s="95">
        <v>2807072.67</v>
      </c>
      <c r="AQ717" s="72">
        <v>361.03</v>
      </c>
      <c r="AR717" s="72">
        <v>267.33999999999997</v>
      </c>
      <c r="AS717" s="72">
        <v>628.37</v>
      </c>
      <c r="AT717" s="95">
        <v>19642972</v>
      </c>
      <c r="AU717" s="95">
        <v>13970994</v>
      </c>
      <c r="AV717" s="95">
        <v>4534</v>
      </c>
      <c r="AW717" s="95">
        <v>4355</v>
      </c>
      <c r="AX717" s="72">
        <v>371.65</v>
      </c>
      <c r="AY717" s="72">
        <v>279.97000000000003</v>
      </c>
      <c r="AZ717" s="72">
        <v>651.62</v>
      </c>
      <c r="BA717" s="95">
        <v>20158193</v>
      </c>
      <c r="BB717" s="95">
        <v>14473486</v>
      </c>
      <c r="BC717" s="95">
        <v>4520</v>
      </c>
      <c r="BD717" s="95">
        <v>4308</v>
      </c>
      <c r="BE717" s="72">
        <v>380.76</v>
      </c>
      <c r="BF717" s="72">
        <v>299.8</v>
      </c>
      <c r="BG717" s="72">
        <v>680.56</v>
      </c>
      <c r="BH717" s="95">
        <v>20296023</v>
      </c>
      <c r="BI717" s="95">
        <v>15171313</v>
      </c>
      <c r="BJ717" s="95">
        <v>4442</v>
      </c>
      <c r="BK717" s="95">
        <v>4217</v>
      </c>
      <c r="BL717" s="72">
        <v>378.41</v>
      </c>
      <c r="BM717" s="72">
        <v>321.91000000000003</v>
      </c>
      <c r="BN717" s="72">
        <v>700.32</v>
      </c>
      <c r="BO717" s="95">
        <v>20066515</v>
      </c>
      <c r="BP717" s="95">
        <v>16197344</v>
      </c>
      <c r="BQ717" s="95">
        <v>4419</v>
      </c>
      <c r="BR717" s="95">
        <v>4193</v>
      </c>
      <c r="BS717" s="72">
        <v>368.9</v>
      </c>
      <c r="BT717" s="72">
        <v>344.49</v>
      </c>
      <c r="BU717" s="72">
        <v>713.39</v>
      </c>
      <c r="BV717" s="95">
        <v>19703656.789999999</v>
      </c>
      <c r="BW717" s="95">
        <v>17428304.399999999</v>
      </c>
      <c r="BX717" s="95">
        <v>4451</v>
      </c>
      <c r="BY717" s="95">
        <v>4216</v>
      </c>
      <c r="BZ717" s="95">
        <v>4449</v>
      </c>
      <c r="CA717" s="95">
        <v>4418</v>
      </c>
      <c r="CB717" s="95">
        <v>4334</v>
      </c>
      <c r="CC717" s="95">
        <v>4312</v>
      </c>
      <c r="CD717" s="95">
        <v>4336</v>
      </c>
      <c r="CE717" s="72">
        <v>650.75523149000003</v>
      </c>
      <c r="CF717" s="72">
        <v>676.59346364999999</v>
      </c>
      <c r="CG717" s="72">
        <v>712.40329333</v>
      </c>
      <c r="CH717" s="72">
        <v>716.50152150999998</v>
      </c>
      <c r="CI717" s="72">
        <v>731.52548966999996</v>
      </c>
      <c r="CJ717" s="96">
        <v>0.96560115020000004</v>
      </c>
      <c r="CK717" s="96">
        <v>0.96308941039999996</v>
      </c>
      <c r="CL717" s="96">
        <v>0.95530159160000006</v>
      </c>
      <c r="CM717" s="96">
        <v>0.97741592860000004</v>
      </c>
      <c r="CN717" s="96">
        <v>0.97520867020000002</v>
      </c>
      <c r="CO717" s="96">
        <v>1.0169206176000001</v>
      </c>
      <c r="CP717" s="96">
        <v>0.95122798519999996</v>
      </c>
      <c r="CQ717" s="96">
        <v>0.99584056389999998</v>
      </c>
      <c r="CR717" s="96">
        <v>0.9552009467</v>
      </c>
      <c r="CS717" s="95">
        <v>4453</v>
      </c>
      <c r="CT717" s="95">
        <v>4429</v>
      </c>
      <c r="CU717" s="95">
        <v>4367</v>
      </c>
      <c r="CV717" s="95">
        <v>4327</v>
      </c>
      <c r="CW717" s="95">
        <v>4390</v>
      </c>
      <c r="CX717" s="96">
        <v>1.0370777339999999</v>
      </c>
      <c r="CY717" s="96">
        <v>1.031026225</v>
      </c>
      <c r="CZ717" s="96">
        <v>1.0167984940000001</v>
      </c>
      <c r="DA717" s="96">
        <v>0.99194243400000004</v>
      </c>
      <c r="DB717" s="96">
        <v>1.006984522</v>
      </c>
      <c r="DC717">
        <v>2013</v>
      </c>
      <c r="DD717" s="6">
        <v>4257.8</v>
      </c>
      <c r="DE717" s="96">
        <v>1.2886655E-3</v>
      </c>
      <c r="DF717" s="72">
        <v>732.64</v>
      </c>
      <c r="DG717" s="96">
        <v>1</v>
      </c>
      <c r="DH717" s="72">
        <v>732.64</v>
      </c>
      <c r="DI717" s="72">
        <v>696.39824844999998</v>
      </c>
      <c r="DJ717" s="96">
        <v>1</v>
      </c>
      <c r="DK717" s="72">
        <v>732.64</v>
      </c>
      <c r="DL717" s="96">
        <v>1</v>
      </c>
      <c r="DM717" s="72">
        <v>732.64</v>
      </c>
      <c r="DN717" s="96">
        <v>1</v>
      </c>
      <c r="DO717" s="96">
        <v>5.2300000000000003E-3</v>
      </c>
      <c r="DP717" s="72">
        <v>3.83</v>
      </c>
      <c r="DQ717" s="72">
        <v>728.81</v>
      </c>
      <c r="DR717" t="s">
        <v>544</v>
      </c>
      <c r="DT717" t="s">
        <v>540</v>
      </c>
    </row>
    <row r="718" spans="1:124" x14ac:dyDescent="0.3">
      <c r="A718" t="s">
        <v>545</v>
      </c>
      <c r="B718">
        <v>15140</v>
      </c>
      <c r="C718" s="95">
        <v>5502</v>
      </c>
      <c r="D718" s="95">
        <v>21069959</v>
      </c>
      <c r="E718" s="95">
        <v>5270</v>
      </c>
      <c r="F718" s="95">
        <v>15970737</v>
      </c>
      <c r="G718" s="95">
        <v>1047</v>
      </c>
      <c r="H718" s="95">
        <v>3168926</v>
      </c>
      <c r="I718" s="95">
        <v>890</v>
      </c>
      <c r="J718" s="95">
        <v>2703894</v>
      </c>
      <c r="K718" s="95">
        <v>5351</v>
      </c>
      <c r="L718" s="95">
        <v>20349211</v>
      </c>
      <c r="M718" s="95">
        <v>5091</v>
      </c>
      <c r="N718" s="95">
        <v>15782339</v>
      </c>
      <c r="O718" s="95">
        <v>1032</v>
      </c>
      <c r="P718" s="95">
        <v>3315609</v>
      </c>
      <c r="Q718" s="95">
        <v>857</v>
      </c>
      <c r="R718" s="95">
        <v>2848656</v>
      </c>
      <c r="S718" s="95">
        <v>5275</v>
      </c>
      <c r="T718" s="95">
        <v>21877063</v>
      </c>
      <c r="U718" s="95">
        <v>4978</v>
      </c>
      <c r="V718" s="95">
        <v>16068326</v>
      </c>
      <c r="W718" s="95">
        <v>1044</v>
      </c>
      <c r="X718" s="95">
        <v>3865337</v>
      </c>
      <c r="Y718" s="95">
        <v>860</v>
      </c>
      <c r="Z718" s="95">
        <v>3214246</v>
      </c>
      <c r="AA718" s="95">
        <v>5241</v>
      </c>
      <c r="AB718" s="95">
        <v>20052338</v>
      </c>
      <c r="AC718" s="95">
        <v>4941</v>
      </c>
      <c r="AD718" s="95">
        <v>17152932</v>
      </c>
      <c r="AE718" s="95">
        <v>1053</v>
      </c>
      <c r="AF718" s="95">
        <v>3061624</v>
      </c>
      <c r="AG718" s="95">
        <v>874</v>
      </c>
      <c r="AH718" s="95">
        <v>3537254</v>
      </c>
      <c r="AI718" s="95">
        <v>5191</v>
      </c>
      <c r="AJ718" s="95">
        <v>21561770.09</v>
      </c>
      <c r="AK718" s="95">
        <v>4882</v>
      </c>
      <c r="AL718" s="95">
        <v>17540181</v>
      </c>
      <c r="AM718" s="95">
        <v>1077</v>
      </c>
      <c r="AN718" s="95">
        <v>2972548</v>
      </c>
      <c r="AO718" s="95">
        <v>916</v>
      </c>
      <c r="AP718" s="95">
        <v>3871555</v>
      </c>
      <c r="AQ718" s="72">
        <v>308.43</v>
      </c>
      <c r="AR718" s="72">
        <v>252.63</v>
      </c>
      <c r="AS718" s="72">
        <v>561.05999999999995</v>
      </c>
      <c r="AT718" s="95">
        <v>24238885</v>
      </c>
      <c r="AU718" s="95">
        <v>18674631</v>
      </c>
      <c r="AV718" s="95">
        <v>6549</v>
      </c>
      <c r="AW718" s="95">
        <v>6160</v>
      </c>
      <c r="AX718" s="72">
        <v>308.95999999999998</v>
      </c>
      <c r="AY718" s="72">
        <v>261.02999999999997</v>
      </c>
      <c r="AZ718" s="72">
        <v>569.99</v>
      </c>
      <c r="BA718" s="95">
        <v>23664820</v>
      </c>
      <c r="BB718" s="95">
        <v>18630995</v>
      </c>
      <c r="BC718" s="95">
        <v>6383</v>
      </c>
      <c r="BD718" s="95">
        <v>5948</v>
      </c>
      <c r="BE718" s="72">
        <v>339.48</v>
      </c>
      <c r="BF718" s="72">
        <v>275.25</v>
      </c>
      <c r="BG718" s="72">
        <v>614.73</v>
      </c>
      <c r="BH718" s="95">
        <v>25742400</v>
      </c>
      <c r="BI718" s="95">
        <v>19282572</v>
      </c>
      <c r="BJ718" s="95">
        <v>6319</v>
      </c>
      <c r="BK718" s="95">
        <v>5838</v>
      </c>
      <c r="BL718" s="72">
        <v>306.02999999999997</v>
      </c>
      <c r="BM718" s="72">
        <v>296.51</v>
      </c>
      <c r="BN718" s="72">
        <v>602.54</v>
      </c>
      <c r="BO718" s="95">
        <v>23113962</v>
      </c>
      <c r="BP718" s="95">
        <v>20690186</v>
      </c>
      <c r="BQ718" s="95">
        <v>6294</v>
      </c>
      <c r="BR718" s="95">
        <v>5815</v>
      </c>
      <c r="BS718" s="72">
        <v>326.18</v>
      </c>
      <c r="BT718" s="72">
        <v>307.75</v>
      </c>
      <c r="BU718" s="72">
        <v>633.92999999999995</v>
      </c>
      <c r="BV718" s="95">
        <v>24534318.09</v>
      </c>
      <c r="BW718" s="95">
        <v>21411736</v>
      </c>
      <c r="BX718" s="95">
        <v>6268</v>
      </c>
      <c r="BY718" s="95">
        <v>5798</v>
      </c>
      <c r="BZ718" s="95">
        <v>6364</v>
      </c>
      <c r="CA718" s="95">
        <v>6173</v>
      </c>
      <c r="CB718" s="95">
        <v>6087</v>
      </c>
      <c r="CC718" s="95">
        <v>6067</v>
      </c>
      <c r="CD718" s="95">
        <v>6038</v>
      </c>
      <c r="CE718" s="72">
        <v>650.75523149000003</v>
      </c>
      <c r="CF718" s="72">
        <v>676.59346364999999</v>
      </c>
      <c r="CG718" s="72">
        <v>712.40329333</v>
      </c>
      <c r="CH718" s="72">
        <v>716.50152150999998</v>
      </c>
      <c r="CI718" s="72">
        <v>731.52548966999996</v>
      </c>
      <c r="CJ718" s="96">
        <v>0.86216748300000001</v>
      </c>
      <c r="CK718" s="96">
        <v>0.84244089050000004</v>
      </c>
      <c r="CL718" s="96">
        <v>0.8628960671</v>
      </c>
      <c r="CM718" s="96">
        <v>0.84094727209999998</v>
      </c>
      <c r="CN718" s="96">
        <v>0.86658634450000005</v>
      </c>
      <c r="CO718" s="96">
        <v>0.96755163359999996</v>
      </c>
      <c r="CP718" s="96">
        <v>0.88368163700000002</v>
      </c>
      <c r="CQ718" s="96">
        <v>0.99584056389999998</v>
      </c>
      <c r="CR718" s="96">
        <v>0.88737247990000001</v>
      </c>
      <c r="CS718" s="95">
        <v>6061</v>
      </c>
      <c r="CT718" s="95">
        <v>5980</v>
      </c>
      <c r="CU718" s="95">
        <v>5937</v>
      </c>
      <c r="CV718" s="95">
        <v>5919</v>
      </c>
      <c r="CW718" s="95">
        <v>5972</v>
      </c>
      <c r="CX718" s="96">
        <v>0.98833052399999999</v>
      </c>
      <c r="CY718" s="96">
        <v>0.96632203900000002</v>
      </c>
      <c r="CZ718" s="96">
        <v>0.97683693599999999</v>
      </c>
      <c r="DA718" s="96">
        <v>0.96680153599999996</v>
      </c>
      <c r="DB718" s="96">
        <v>0.93920687599999997</v>
      </c>
      <c r="DC718">
        <v>2013</v>
      </c>
      <c r="DD718" s="6">
        <v>5911.8</v>
      </c>
      <c r="DE718" s="96">
        <v>5.8574747999999999E-3</v>
      </c>
      <c r="DF718" s="72">
        <v>677.5</v>
      </c>
      <c r="DG718" s="96">
        <v>1</v>
      </c>
      <c r="DH718" s="72">
        <v>677.5</v>
      </c>
      <c r="DI718" s="72">
        <v>675.72735976000001</v>
      </c>
      <c r="DJ718" s="96">
        <v>1</v>
      </c>
      <c r="DK718" s="72">
        <v>677.5</v>
      </c>
      <c r="DL718" s="96">
        <v>1</v>
      </c>
      <c r="DM718" s="72">
        <v>677.5</v>
      </c>
      <c r="DN718" s="96">
        <v>1</v>
      </c>
      <c r="DO718" s="96">
        <v>1.6976999999999999E-2</v>
      </c>
      <c r="DP718" s="72">
        <v>11.5</v>
      </c>
      <c r="DQ718" s="72">
        <v>666</v>
      </c>
      <c r="DR718" t="s">
        <v>545</v>
      </c>
      <c r="DT718" t="s">
        <v>540</v>
      </c>
    </row>
    <row r="719" spans="1:124" x14ac:dyDescent="0.3">
      <c r="A719" t="s">
        <v>370</v>
      </c>
      <c r="B719">
        <v>15150</v>
      </c>
      <c r="C719" s="95">
        <v>3403</v>
      </c>
      <c r="D719" s="95">
        <v>13116890</v>
      </c>
      <c r="E719" s="95">
        <v>3279</v>
      </c>
      <c r="F719" s="95">
        <v>9882167</v>
      </c>
      <c r="G719" s="95">
        <v>525</v>
      </c>
      <c r="H719" s="95">
        <v>1721269</v>
      </c>
      <c r="I719" s="95">
        <v>447</v>
      </c>
      <c r="J719" s="95">
        <v>1670303</v>
      </c>
      <c r="K719" s="95">
        <v>3214</v>
      </c>
      <c r="L719" s="95">
        <v>13045792</v>
      </c>
      <c r="M719" s="95">
        <v>3083</v>
      </c>
      <c r="N719" s="95">
        <v>9606218</v>
      </c>
      <c r="O719" s="95">
        <v>514</v>
      </c>
      <c r="P719" s="95">
        <v>1546085</v>
      </c>
      <c r="Q719" s="95">
        <v>438</v>
      </c>
      <c r="R719" s="95">
        <v>1512695</v>
      </c>
      <c r="S719" s="95">
        <v>3112</v>
      </c>
      <c r="T719" s="95">
        <v>13927863</v>
      </c>
      <c r="U719" s="95">
        <v>2972</v>
      </c>
      <c r="V719" s="95">
        <v>10171453</v>
      </c>
      <c r="W719" s="95">
        <v>543</v>
      </c>
      <c r="X719" s="95">
        <v>1633030</v>
      </c>
      <c r="Y719" s="95">
        <v>452</v>
      </c>
      <c r="Z719" s="95">
        <v>1774021</v>
      </c>
      <c r="AA719" s="95">
        <v>3018</v>
      </c>
      <c r="AB719" s="95">
        <v>12705271</v>
      </c>
      <c r="AC719" s="95">
        <v>2871</v>
      </c>
      <c r="AD719" s="95">
        <v>10168919</v>
      </c>
      <c r="AE719" s="95">
        <v>555</v>
      </c>
      <c r="AF719" s="95">
        <v>1773886</v>
      </c>
      <c r="AG719" s="95">
        <v>478</v>
      </c>
      <c r="AH719" s="95">
        <v>2113013</v>
      </c>
      <c r="AI719" s="95">
        <v>3041</v>
      </c>
      <c r="AJ719" s="95">
        <v>12884370</v>
      </c>
      <c r="AK719" s="95">
        <v>2889</v>
      </c>
      <c r="AL719" s="95">
        <v>10950806.6</v>
      </c>
      <c r="AM719" s="95">
        <v>603</v>
      </c>
      <c r="AN719" s="95">
        <v>1834045</v>
      </c>
      <c r="AO719" s="95">
        <v>532</v>
      </c>
      <c r="AP719" s="95">
        <v>2470002.9</v>
      </c>
      <c r="AQ719" s="72">
        <v>314.79000000000002</v>
      </c>
      <c r="AR719" s="72">
        <v>258.38</v>
      </c>
      <c r="AS719" s="72">
        <v>573.16999999999996</v>
      </c>
      <c r="AT719" s="95">
        <v>14838159</v>
      </c>
      <c r="AU719" s="95">
        <v>11552470</v>
      </c>
      <c r="AV719" s="95">
        <v>3928</v>
      </c>
      <c r="AW719" s="95">
        <v>3726</v>
      </c>
      <c r="AX719" s="72">
        <v>326.18</v>
      </c>
      <c r="AY719" s="72">
        <v>263.16000000000003</v>
      </c>
      <c r="AZ719" s="72">
        <v>589.34</v>
      </c>
      <c r="BA719" s="95">
        <v>14591877</v>
      </c>
      <c r="BB719" s="95">
        <v>11118913</v>
      </c>
      <c r="BC719" s="95">
        <v>3728</v>
      </c>
      <c r="BD719" s="95">
        <v>3521</v>
      </c>
      <c r="BE719" s="72">
        <v>354.79</v>
      </c>
      <c r="BF719" s="72">
        <v>290.73</v>
      </c>
      <c r="BG719" s="72">
        <v>645.52</v>
      </c>
      <c r="BH719" s="95">
        <v>15560893</v>
      </c>
      <c r="BI719" s="95">
        <v>11945474</v>
      </c>
      <c r="BJ719" s="95">
        <v>3655</v>
      </c>
      <c r="BK719" s="95">
        <v>3424</v>
      </c>
      <c r="BL719" s="72">
        <v>337.7</v>
      </c>
      <c r="BM719" s="72">
        <v>305.61</v>
      </c>
      <c r="BN719" s="72">
        <v>643.30999999999995</v>
      </c>
      <c r="BO719" s="95">
        <v>14479157</v>
      </c>
      <c r="BP719" s="95">
        <v>12281932</v>
      </c>
      <c r="BQ719" s="95">
        <v>3573</v>
      </c>
      <c r="BR719" s="95">
        <v>3349</v>
      </c>
      <c r="BS719" s="72">
        <v>336.59</v>
      </c>
      <c r="BT719" s="72">
        <v>326.92</v>
      </c>
      <c r="BU719" s="72">
        <v>663.51</v>
      </c>
      <c r="BV719" s="95">
        <v>14718415</v>
      </c>
      <c r="BW719" s="95">
        <v>13420809.5</v>
      </c>
      <c r="BX719" s="95">
        <v>3644</v>
      </c>
      <c r="BY719" s="95">
        <v>3421</v>
      </c>
      <c r="BZ719" s="95">
        <v>3832</v>
      </c>
      <c r="CA719" s="95">
        <v>3628</v>
      </c>
      <c r="CB719" s="95">
        <v>3544</v>
      </c>
      <c r="CC719" s="95">
        <v>3467</v>
      </c>
      <c r="CD719" s="95">
        <v>3535</v>
      </c>
      <c r="CE719" s="72">
        <v>650.75523149000003</v>
      </c>
      <c r="CF719" s="72">
        <v>676.59346364999999</v>
      </c>
      <c r="CG719" s="72">
        <v>712.40329333</v>
      </c>
      <c r="CH719" s="72">
        <v>716.50152150999998</v>
      </c>
      <c r="CI719" s="72">
        <v>731.52548966999996</v>
      </c>
      <c r="CJ719" s="96">
        <v>0.88077663039999998</v>
      </c>
      <c r="CK719" s="96">
        <v>0.87104004349999997</v>
      </c>
      <c r="CL719" s="96">
        <v>0.90611596839999997</v>
      </c>
      <c r="CM719" s="96">
        <v>0.89784875630000005</v>
      </c>
      <c r="CN719" s="96">
        <v>0.90702239279999997</v>
      </c>
      <c r="CO719" s="96">
        <v>0.96514843250000004</v>
      </c>
      <c r="CP719" s="96">
        <v>0.92479118059999998</v>
      </c>
      <c r="CQ719" s="96">
        <v>0.99584056389999998</v>
      </c>
      <c r="CR719" s="96">
        <v>0.92865372430000004</v>
      </c>
      <c r="CS719" s="95">
        <v>3670</v>
      </c>
      <c r="CT719" s="95">
        <v>3461</v>
      </c>
      <c r="CU719" s="95">
        <v>3376</v>
      </c>
      <c r="CV719" s="95">
        <v>3328</v>
      </c>
      <c r="CW719" s="95">
        <v>3439</v>
      </c>
      <c r="CX719" s="96">
        <v>0.94223307099999998</v>
      </c>
      <c r="CY719" s="96">
        <v>0.96083185500000001</v>
      </c>
      <c r="CZ719" s="96">
        <v>0.96365602299999997</v>
      </c>
      <c r="DA719" s="96">
        <v>0.98436286500000003</v>
      </c>
      <c r="DB719" s="96">
        <v>0.97681804400000005</v>
      </c>
      <c r="DC719">
        <v>2013</v>
      </c>
      <c r="DD719" s="6">
        <v>3488.2</v>
      </c>
      <c r="DE719" s="96">
        <v>2.5672357E-3</v>
      </c>
      <c r="DF719" s="72">
        <v>711.37</v>
      </c>
      <c r="DG719" s="96">
        <v>1</v>
      </c>
      <c r="DH719" s="72">
        <v>711.37</v>
      </c>
      <c r="DI719" s="72">
        <v>696.39824844999998</v>
      </c>
      <c r="DJ719" s="96">
        <v>1</v>
      </c>
      <c r="DK719" s="72">
        <v>711.37</v>
      </c>
      <c r="DL719" s="96">
        <v>1</v>
      </c>
      <c r="DM719" s="72">
        <v>711.37</v>
      </c>
      <c r="DN719" s="96">
        <v>1</v>
      </c>
      <c r="DO719" s="96">
        <v>8.3549999999999996E-3</v>
      </c>
      <c r="DP719" s="72">
        <v>5.94</v>
      </c>
      <c r="DQ719" s="72">
        <v>705.43</v>
      </c>
      <c r="DR719" t="s">
        <v>370</v>
      </c>
      <c r="DT719" t="s">
        <v>540</v>
      </c>
    </row>
    <row r="720" spans="1:124" x14ac:dyDescent="0.3">
      <c r="A720" t="s">
        <v>546</v>
      </c>
      <c r="B720">
        <v>15160</v>
      </c>
      <c r="C720" s="95">
        <v>4287</v>
      </c>
      <c r="D720" s="95">
        <v>14555756</v>
      </c>
      <c r="E720" s="95">
        <v>4095</v>
      </c>
      <c r="F720" s="95">
        <v>11534514</v>
      </c>
      <c r="G720" s="95">
        <v>855</v>
      </c>
      <c r="H720" s="95">
        <v>2165352</v>
      </c>
      <c r="I720" s="95">
        <v>737</v>
      </c>
      <c r="J720" s="95">
        <v>2119882</v>
      </c>
      <c r="K720" s="95">
        <v>3688</v>
      </c>
      <c r="L720" s="95">
        <v>14643481</v>
      </c>
      <c r="M720" s="95">
        <v>3490</v>
      </c>
      <c r="N720" s="95">
        <v>10552876</v>
      </c>
      <c r="O720" s="95">
        <v>881</v>
      </c>
      <c r="P720" s="95">
        <v>2360808</v>
      </c>
      <c r="Q720" s="95">
        <v>752</v>
      </c>
      <c r="R720" s="95">
        <v>2299548</v>
      </c>
      <c r="S720" s="95">
        <v>3463</v>
      </c>
      <c r="T720" s="95">
        <v>12497217</v>
      </c>
      <c r="U720" s="95">
        <v>3266</v>
      </c>
      <c r="V720" s="95">
        <v>10300603</v>
      </c>
      <c r="W720" s="95">
        <v>919</v>
      </c>
      <c r="X720" s="95">
        <v>2718984</v>
      </c>
      <c r="Y720" s="95">
        <v>785</v>
      </c>
      <c r="Z720" s="95">
        <v>2489070</v>
      </c>
      <c r="AA720" s="95">
        <v>3213</v>
      </c>
      <c r="AB720" s="95">
        <v>12487376</v>
      </c>
      <c r="AC720" s="95">
        <v>2998</v>
      </c>
      <c r="AD720" s="95">
        <v>10867155</v>
      </c>
      <c r="AE720" s="95">
        <v>948</v>
      </c>
      <c r="AF720" s="95">
        <v>2331373</v>
      </c>
      <c r="AG720" s="95">
        <v>801</v>
      </c>
      <c r="AH720" s="95">
        <v>2850488</v>
      </c>
      <c r="AI720" s="95">
        <v>3245</v>
      </c>
      <c r="AJ720" s="95">
        <v>12512849</v>
      </c>
      <c r="AK720" s="95">
        <v>2997</v>
      </c>
      <c r="AL720" s="95">
        <v>11128876.689999999</v>
      </c>
      <c r="AM720" s="95">
        <v>1013</v>
      </c>
      <c r="AN720" s="95">
        <v>2808378</v>
      </c>
      <c r="AO720" s="95">
        <v>874</v>
      </c>
      <c r="AP720" s="95">
        <v>3569583</v>
      </c>
      <c r="AQ720" s="72">
        <v>270.99</v>
      </c>
      <c r="AR720" s="72">
        <v>235.49</v>
      </c>
      <c r="AS720" s="72">
        <v>506.48</v>
      </c>
      <c r="AT720" s="95">
        <v>16721108</v>
      </c>
      <c r="AU720" s="95">
        <v>13654396</v>
      </c>
      <c r="AV720" s="95">
        <v>5142</v>
      </c>
      <c r="AW720" s="95">
        <v>4832</v>
      </c>
      <c r="AX720" s="72">
        <v>310.14</v>
      </c>
      <c r="AY720" s="72">
        <v>252.48</v>
      </c>
      <c r="AZ720" s="72">
        <v>562.62</v>
      </c>
      <c r="BA720" s="95">
        <v>17004289</v>
      </c>
      <c r="BB720" s="95">
        <v>12852424</v>
      </c>
      <c r="BC720" s="95">
        <v>4569</v>
      </c>
      <c r="BD720" s="95">
        <v>4242</v>
      </c>
      <c r="BE720" s="72">
        <v>289.37</v>
      </c>
      <c r="BF720" s="72">
        <v>263.10000000000002</v>
      </c>
      <c r="BG720" s="72">
        <v>552.47</v>
      </c>
      <c r="BH720" s="95">
        <v>15216201</v>
      </c>
      <c r="BI720" s="95">
        <v>12789673</v>
      </c>
      <c r="BJ720" s="95">
        <v>4382</v>
      </c>
      <c r="BK720" s="95">
        <v>4051</v>
      </c>
      <c r="BL720" s="72">
        <v>296.77999999999997</v>
      </c>
      <c r="BM720" s="72">
        <v>300.89999999999998</v>
      </c>
      <c r="BN720" s="72">
        <v>597.67999999999995</v>
      </c>
      <c r="BO720" s="95">
        <v>14818749</v>
      </c>
      <c r="BP720" s="95">
        <v>13717643</v>
      </c>
      <c r="BQ720" s="95">
        <v>4161</v>
      </c>
      <c r="BR720" s="95">
        <v>3799</v>
      </c>
      <c r="BS720" s="72">
        <v>299.85000000000002</v>
      </c>
      <c r="BT720" s="72">
        <v>316.42</v>
      </c>
      <c r="BU720" s="72">
        <v>616.27</v>
      </c>
      <c r="BV720" s="95">
        <v>15321227</v>
      </c>
      <c r="BW720" s="95">
        <v>14698459.689999999</v>
      </c>
      <c r="BX720" s="95">
        <v>4258</v>
      </c>
      <c r="BY720" s="95">
        <v>3871</v>
      </c>
      <c r="BZ720" s="95">
        <v>4994</v>
      </c>
      <c r="CA720" s="95">
        <v>4411</v>
      </c>
      <c r="CB720" s="95">
        <v>4222</v>
      </c>
      <c r="CC720" s="95">
        <v>3989</v>
      </c>
      <c r="CD720" s="95">
        <v>4069</v>
      </c>
      <c r="CE720" s="72">
        <v>650.75523149000003</v>
      </c>
      <c r="CF720" s="72">
        <v>676.59346364999999</v>
      </c>
      <c r="CG720" s="72">
        <v>712.40329333</v>
      </c>
      <c r="CH720" s="72">
        <v>716.50152150999998</v>
      </c>
      <c r="CI720" s="72">
        <v>731.52548966999996</v>
      </c>
      <c r="CJ720" s="96">
        <v>0.77829570240000001</v>
      </c>
      <c r="CK720" s="96">
        <v>0.8315480864</v>
      </c>
      <c r="CL720" s="96">
        <v>0.77550174900000002</v>
      </c>
      <c r="CM720" s="96">
        <v>0.8341643138</v>
      </c>
      <c r="CN720" s="96">
        <v>0.8424450121</v>
      </c>
      <c r="CO720" s="96">
        <v>0.97835592270000005</v>
      </c>
      <c r="CP720" s="96">
        <v>0.83036342289999998</v>
      </c>
      <c r="CQ720" s="96">
        <v>0.99584056389999998</v>
      </c>
      <c r="CR720" s="96">
        <v>0.83383157350000003</v>
      </c>
      <c r="CS720" s="95">
        <v>4502</v>
      </c>
      <c r="CT720" s="95">
        <v>4054</v>
      </c>
      <c r="CU720" s="95">
        <v>3858</v>
      </c>
      <c r="CV720" s="95">
        <v>3636</v>
      </c>
      <c r="CW720" s="95">
        <v>3644</v>
      </c>
      <c r="CX720" s="96">
        <v>0.96858196200000002</v>
      </c>
      <c r="CY720" s="96">
        <v>1.008351639</v>
      </c>
      <c r="CZ720" s="96">
        <v>0.97694235799999996</v>
      </c>
      <c r="DA720" s="96">
        <v>0.97342066500000002</v>
      </c>
      <c r="DB720" s="96">
        <v>0.96348157199999995</v>
      </c>
      <c r="DC720">
        <v>2013</v>
      </c>
      <c r="DD720" s="6">
        <v>4159</v>
      </c>
      <c r="DE720" s="96">
        <v>1.5318250999999999E-3</v>
      </c>
      <c r="DF720" s="72">
        <v>639.39</v>
      </c>
      <c r="DG720" s="96">
        <v>1</v>
      </c>
      <c r="DH720" s="72">
        <v>639.39</v>
      </c>
      <c r="DI720" s="72">
        <v>696.39824844999998</v>
      </c>
      <c r="DJ720" s="96">
        <v>1</v>
      </c>
      <c r="DK720" s="72">
        <v>639.39</v>
      </c>
      <c r="DL720" s="96">
        <v>1</v>
      </c>
      <c r="DM720" s="72">
        <v>639.39</v>
      </c>
      <c r="DN720" s="96">
        <v>1</v>
      </c>
      <c r="DO720" s="96">
        <v>4.3800000000000002E-3</v>
      </c>
      <c r="DP720" s="72">
        <v>2.8</v>
      </c>
      <c r="DQ720" s="72">
        <v>636.59</v>
      </c>
      <c r="DR720" t="s">
        <v>546</v>
      </c>
      <c r="DT720" t="s">
        <v>540</v>
      </c>
    </row>
    <row r="721" spans="1:124" x14ac:dyDescent="0.3">
      <c r="A721" t="s">
        <v>283</v>
      </c>
      <c r="B721">
        <v>15170</v>
      </c>
      <c r="C721" s="95">
        <v>15730</v>
      </c>
      <c r="D721" s="95">
        <v>63824895</v>
      </c>
      <c r="E721" s="95">
        <v>15135</v>
      </c>
      <c r="F721" s="95">
        <v>46289443</v>
      </c>
      <c r="G721" s="95">
        <v>3233</v>
      </c>
      <c r="H721" s="95">
        <v>10587058</v>
      </c>
      <c r="I721" s="95">
        <v>2902</v>
      </c>
      <c r="J721" s="95">
        <v>9985555</v>
      </c>
      <c r="K721" s="95">
        <v>15535</v>
      </c>
      <c r="L721" s="95">
        <v>60570580</v>
      </c>
      <c r="M721" s="95">
        <v>14893</v>
      </c>
      <c r="N721" s="95">
        <v>46573735</v>
      </c>
      <c r="O721" s="95">
        <v>3279</v>
      </c>
      <c r="P721" s="95">
        <v>10248852</v>
      </c>
      <c r="Q721" s="95">
        <v>2940</v>
      </c>
      <c r="R721" s="95">
        <v>11309819</v>
      </c>
      <c r="S721" s="95">
        <v>15523</v>
      </c>
      <c r="T721" s="95">
        <v>63344998</v>
      </c>
      <c r="U721" s="95">
        <v>14816</v>
      </c>
      <c r="V721" s="95">
        <v>50415808</v>
      </c>
      <c r="W721" s="95">
        <v>3350</v>
      </c>
      <c r="X721" s="95">
        <v>12890128</v>
      </c>
      <c r="Y721" s="95">
        <v>2983</v>
      </c>
      <c r="Z721" s="95">
        <v>11725939</v>
      </c>
      <c r="AA721" s="95">
        <v>15187</v>
      </c>
      <c r="AB721" s="95">
        <v>60718381</v>
      </c>
      <c r="AC721" s="95">
        <v>14466</v>
      </c>
      <c r="AD721" s="95">
        <v>54769676</v>
      </c>
      <c r="AE721" s="95">
        <v>3362</v>
      </c>
      <c r="AF721" s="95">
        <v>11631178</v>
      </c>
      <c r="AG721" s="95">
        <v>3008</v>
      </c>
      <c r="AH721" s="95">
        <v>13065756</v>
      </c>
      <c r="AI721" s="95">
        <v>15527</v>
      </c>
      <c r="AJ721" s="95">
        <v>68551861</v>
      </c>
      <c r="AK721" s="95">
        <v>14776</v>
      </c>
      <c r="AL721" s="95">
        <v>56925477.979999997</v>
      </c>
      <c r="AM721" s="95">
        <v>3574</v>
      </c>
      <c r="AN721" s="95">
        <v>13873379</v>
      </c>
      <c r="AO721" s="95">
        <v>3237</v>
      </c>
      <c r="AP721" s="95">
        <v>14328910</v>
      </c>
      <c r="AQ721" s="72">
        <v>327.01</v>
      </c>
      <c r="AR721" s="72">
        <v>260</v>
      </c>
      <c r="AS721" s="72">
        <v>587.01</v>
      </c>
      <c r="AT721" s="95">
        <v>74411953</v>
      </c>
      <c r="AU721" s="95">
        <v>56274998</v>
      </c>
      <c r="AV721" s="95">
        <v>18963</v>
      </c>
      <c r="AW721" s="95">
        <v>18037</v>
      </c>
      <c r="AX721" s="72">
        <v>313.68</v>
      </c>
      <c r="AY721" s="72">
        <v>270.49</v>
      </c>
      <c r="AZ721" s="72">
        <v>584.16999999999996</v>
      </c>
      <c r="BA721" s="95">
        <v>70819432</v>
      </c>
      <c r="BB721" s="95">
        <v>57883554</v>
      </c>
      <c r="BC721" s="95">
        <v>18814</v>
      </c>
      <c r="BD721" s="95">
        <v>17833</v>
      </c>
      <c r="BE721" s="72">
        <v>336.61</v>
      </c>
      <c r="BF721" s="72">
        <v>290.94</v>
      </c>
      <c r="BG721" s="72">
        <v>627.54999999999995</v>
      </c>
      <c r="BH721" s="95">
        <v>76235126</v>
      </c>
      <c r="BI721" s="95">
        <v>62141747</v>
      </c>
      <c r="BJ721" s="95">
        <v>18873</v>
      </c>
      <c r="BK721" s="95">
        <v>17799</v>
      </c>
      <c r="BL721" s="72">
        <v>325.04000000000002</v>
      </c>
      <c r="BM721" s="72">
        <v>323.51</v>
      </c>
      <c r="BN721" s="72">
        <v>648.54999999999995</v>
      </c>
      <c r="BO721" s="95">
        <v>72349559</v>
      </c>
      <c r="BP721" s="95">
        <v>67835432</v>
      </c>
      <c r="BQ721" s="95">
        <v>18549</v>
      </c>
      <c r="BR721" s="95">
        <v>17474</v>
      </c>
      <c r="BS721" s="72">
        <v>359.6</v>
      </c>
      <c r="BT721" s="72">
        <v>329.64</v>
      </c>
      <c r="BU721" s="72">
        <v>689.24</v>
      </c>
      <c r="BV721" s="95">
        <v>82425240</v>
      </c>
      <c r="BW721" s="95">
        <v>71254387.980000004</v>
      </c>
      <c r="BX721" s="95">
        <v>19101</v>
      </c>
      <c r="BY721" s="95">
        <v>18013</v>
      </c>
      <c r="BZ721" s="95">
        <v>18522</v>
      </c>
      <c r="CA721" s="95">
        <v>18340</v>
      </c>
      <c r="CB721" s="95">
        <v>18355</v>
      </c>
      <c r="CC721" s="95">
        <v>18039</v>
      </c>
      <c r="CD721" s="95">
        <v>18569</v>
      </c>
      <c r="CE721" s="72">
        <v>650.75523149000003</v>
      </c>
      <c r="CF721" s="72">
        <v>676.59346364999999</v>
      </c>
      <c r="CG721" s="72">
        <v>712.40329333</v>
      </c>
      <c r="CH721" s="72">
        <v>716.50152150999998</v>
      </c>
      <c r="CI721" s="72">
        <v>731.52548966999996</v>
      </c>
      <c r="CJ721" s="96">
        <v>0.90204422740000001</v>
      </c>
      <c r="CK721" s="96">
        <v>0.86339882280000002</v>
      </c>
      <c r="CL721" s="96">
        <v>0.88089149200000005</v>
      </c>
      <c r="CM721" s="96">
        <v>0.9051620695</v>
      </c>
      <c r="CN721" s="96">
        <v>0.94219546649999997</v>
      </c>
      <c r="CO721" s="96">
        <v>1.0040783381</v>
      </c>
      <c r="CP721" s="96">
        <v>0.89508794439999995</v>
      </c>
      <c r="CQ721" s="96">
        <v>0.99584056389999998</v>
      </c>
      <c r="CR721" s="96">
        <v>0.89882642759999998</v>
      </c>
      <c r="CS721" s="95">
        <v>17811</v>
      </c>
      <c r="CT721" s="95">
        <v>17620</v>
      </c>
      <c r="CU721" s="95">
        <v>17587</v>
      </c>
      <c r="CV721" s="95">
        <v>17153</v>
      </c>
      <c r="CW721" s="95">
        <v>17653</v>
      </c>
      <c r="CX721" s="96">
        <v>0.99923919000000005</v>
      </c>
      <c r="CY721" s="96">
        <v>1.0050118320000001</v>
      </c>
      <c r="CZ721" s="96">
        <v>0.99914766799999999</v>
      </c>
      <c r="DA721" s="96">
        <v>1.00879762</v>
      </c>
      <c r="DB721" s="96">
        <v>1.0083556709999999</v>
      </c>
      <c r="DC721">
        <v>2013</v>
      </c>
      <c r="DD721" s="6">
        <v>17831.2</v>
      </c>
      <c r="DE721" s="96">
        <v>1.15777546E-2</v>
      </c>
      <c r="DF721" s="72">
        <v>682.3</v>
      </c>
      <c r="DG721" s="96">
        <v>1</v>
      </c>
      <c r="DH721" s="72">
        <v>682.3</v>
      </c>
      <c r="DI721" s="72">
        <v>682.3</v>
      </c>
      <c r="DJ721" s="96">
        <v>1</v>
      </c>
      <c r="DK721" s="72">
        <v>682.3</v>
      </c>
      <c r="DL721" s="96">
        <v>1</v>
      </c>
      <c r="DM721" s="72">
        <v>682.3</v>
      </c>
      <c r="DN721" s="96">
        <v>0.85027988379999997</v>
      </c>
      <c r="DO721" s="96">
        <v>2.8226000000000001E-2</v>
      </c>
      <c r="DP721" s="72">
        <v>16.38</v>
      </c>
      <c r="DQ721" s="72">
        <v>665.92</v>
      </c>
      <c r="DR721" t="s">
        <v>283</v>
      </c>
      <c r="DT721" t="s">
        <v>540</v>
      </c>
    </row>
    <row r="722" spans="1:124" x14ac:dyDescent="0.3">
      <c r="A722" t="s">
        <v>547</v>
      </c>
      <c r="B722">
        <v>15180</v>
      </c>
      <c r="C722" s="95">
        <v>5469</v>
      </c>
      <c r="D722" s="95">
        <v>18895838</v>
      </c>
      <c r="E722" s="95">
        <v>5235</v>
      </c>
      <c r="F722" s="95">
        <v>14647303</v>
      </c>
      <c r="G722" s="95">
        <v>679</v>
      </c>
      <c r="H722" s="95">
        <v>2008102</v>
      </c>
      <c r="I722" s="95">
        <v>602</v>
      </c>
      <c r="J722" s="95">
        <v>1710231</v>
      </c>
      <c r="K722" s="95">
        <v>5361</v>
      </c>
      <c r="L722" s="95">
        <v>19861163</v>
      </c>
      <c r="M722" s="95">
        <v>5112</v>
      </c>
      <c r="N722" s="95">
        <v>14902544</v>
      </c>
      <c r="O722" s="95">
        <v>677</v>
      </c>
      <c r="P722" s="95">
        <v>2247757</v>
      </c>
      <c r="Q722" s="95">
        <v>596</v>
      </c>
      <c r="R722" s="95">
        <v>1802266</v>
      </c>
      <c r="S722" s="95">
        <v>5306</v>
      </c>
      <c r="T722" s="95">
        <v>21595368</v>
      </c>
      <c r="U722" s="95">
        <v>5027</v>
      </c>
      <c r="V722" s="95">
        <v>15490556</v>
      </c>
      <c r="W722" s="95">
        <v>694</v>
      </c>
      <c r="X722" s="95">
        <v>2430052</v>
      </c>
      <c r="Y722" s="95">
        <v>604</v>
      </c>
      <c r="Z722" s="95">
        <v>1847007</v>
      </c>
      <c r="AA722" s="95">
        <v>5348</v>
      </c>
      <c r="AB722" s="95">
        <v>18852278</v>
      </c>
      <c r="AC722" s="95">
        <v>5059</v>
      </c>
      <c r="AD722" s="95">
        <v>16982960</v>
      </c>
      <c r="AE722" s="95">
        <v>692</v>
      </c>
      <c r="AF722" s="95">
        <v>2204707</v>
      </c>
      <c r="AG722" s="95">
        <v>619</v>
      </c>
      <c r="AH722" s="95">
        <v>2195178</v>
      </c>
      <c r="AI722" s="95">
        <v>5514</v>
      </c>
      <c r="AJ722" s="95">
        <v>21491802.129999999</v>
      </c>
      <c r="AK722" s="95">
        <v>5222</v>
      </c>
      <c r="AL722" s="95">
        <v>18062407.210000001</v>
      </c>
      <c r="AM722" s="95">
        <v>718</v>
      </c>
      <c r="AN722" s="95">
        <v>2128411.4300000002</v>
      </c>
      <c r="AO722" s="95">
        <v>642</v>
      </c>
      <c r="AP722" s="95">
        <v>2467878.15</v>
      </c>
      <c r="AQ722" s="72">
        <v>283.33999999999997</v>
      </c>
      <c r="AR722" s="72">
        <v>233.53</v>
      </c>
      <c r="AS722" s="72">
        <v>516.87</v>
      </c>
      <c r="AT722" s="95">
        <v>20903940</v>
      </c>
      <c r="AU722" s="95">
        <v>16357534</v>
      </c>
      <c r="AV722" s="95">
        <v>6148</v>
      </c>
      <c r="AW722" s="95">
        <v>5837</v>
      </c>
      <c r="AX722" s="72">
        <v>305.14</v>
      </c>
      <c r="AY722" s="72">
        <v>243.88</v>
      </c>
      <c r="AZ722" s="72">
        <v>549.02</v>
      </c>
      <c r="BA722" s="95">
        <v>22108920</v>
      </c>
      <c r="BB722" s="95">
        <v>16704810</v>
      </c>
      <c r="BC722" s="95">
        <v>6038</v>
      </c>
      <c r="BD722" s="95">
        <v>5708</v>
      </c>
      <c r="BE722" s="72">
        <v>333.69</v>
      </c>
      <c r="BF722" s="72">
        <v>256.58</v>
      </c>
      <c r="BG722" s="72">
        <v>590.27</v>
      </c>
      <c r="BH722" s="95">
        <v>24025420</v>
      </c>
      <c r="BI722" s="95">
        <v>17337563</v>
      </c>
      <c r="BJ722" s="95">
        <v>6000</v>
      </c>
      <c r="BK722" s="95">
        <v>5631</v>
      </c>
      <c r="BL722" s="72">
        <v>290.52</v>
      </c>
      <c r="BM722" s="72">
        <v>281.47000000000003</v>
      </c>
      <c r="BN722" s="72">
        <v>571.99</v>
      </c>
      <c r="BO722" s="95">
        <v>21056985</v>
      </c>
      <c r="BP722" s="95">
        <v>19178138</v>
      </c>
      <c r="BQ722" s="95">
        <v>6040</v>
      </c>
      <c r="BR722" s="95">
        <v>5678</v>
      </c>
      <c r="BS722" s="72">
        <v>315.85000000000002</v>
      </c>
      <c r="BT722" s="72">
        <v>291.76</v>
      </c>
      <c r="BU722" s="72">
        <v>607.61</v>
      </c>
      <c r="BV722" s="95">
        <v>23620213.559999999</v>
      </c>
      <c r="BW722" s="95">
        <v>20530285.359999999</v>
      </c>
      <c r="BX722" s="95">
        <v>6232</v>
      </c>
      <c r="BY722" s="95">
        <v>5864</v>
      </c>
      <c r="BZ722" s="95">
        <v>6000</v>
      </c>
      <c r="CA722" s="95">
        <v>5879</v>
      </c>
      <c r="CB722" s="95">
        <v>5822</v>
      </c>
      <c r="CC722" s="95">
        <v>5868</v>
      </c>
      <c r="CD722" s="95">
        <v>6052</v>
      </c>
      <c r="CE722" s="72">
        <v>650.75523149000003</v>
      </c>
      <c r="CF722" s="72">
        <v>676.59346364999999</v>
      </c>
      <c r="CG722" s="72">
        <v>712.40329333</v>
      </c>
      <c r="CH722" s="72">
        <v>716.50152150999998</v>
      </c>
      <c r="CI722" s="72">
        <v>731.52548966999996</v>
      </c>
      <c r="CJ722" s="96">
        <v>0.79426176690000005</v>
      </c>
      <c r="CK722" s="96">
        <v>0.81144738979999997</v>
      </c>
      <c r="CL722" s="96">
        <v>0.8285615824</v>
      </c>
      <c r="CM722" s="96">
        <v>0.79830953989999998</v>
      </c>
      <c r="CN722" s="96">
        <v>0.83060673699999998</v>
      </c>
      <c r="CO722" s="96">
        <v>0.9494279135</v>
      </c>
      <c r="CP722" s="96">
        <v>0.85592322669999998</v>
      </c>
      <c r="CQ722" s="96">
        <v>0.99584056389999998</v>
      </c>
      <c r="CR722" s="96">
        <v>0.85949813200000003</v>
      </c>
      <c r="CS722" s="95">
        <v>5826</v>
      </c>
      <c r="CT722" s="95">
        <v>5752</v>
      </c>
      <c r="CU722" s="95">
        <v>5693</v>
      </c>
      <c r="CV722" s="95">
        <v>5790</v>
      </c>
      <c r="CW722" s="95">
        <v>5985</v>
      </c>
      <c r="CX722" s="96">
        <v>0.96827167300000005</v>
      </c>
      <c r="CY722" s="96">
        <v>0.95245154200000004</v>
      </c>
      <c r="CZ722" s="96">
        <v>0.93249239100000003</v>
      </c>
      <c r="DA722" s="96">
        <v>0.94399641000000001</v>
      </c>
      <c r="DB722" s="96">
        <v>0.94954264700000002</v>
      </c>
      <c r="DC722">
        <v>2013</v>
      </c>
      <c r="DD722" s="6">
        <v>5743.6</v>
      </c>
      <c r="DE722" s="96">
        <v>1.2093772E-3</v>
      </c>
      <c r="DF722" s="72">
        <v>659.29</v>
      </c>
      <c r="DG722" s="96">
        <v>1</v>
      </c>
      <c r="DH722" s="72">
        <v>659.29</v>
      </c>
      <c r="DI722" s="72">
        <v>696.39824844999998</v>
      </c>
      <c r="DJ722" s="96">
        <v>1</v>
      </c>
      <c r="DK722" s="72">
        <v>659.29</v>
      </c>
      <c r="DL722" s="96">
        <v>1</v>
      </c>
      <c r="DM722" s="72">
        <v>659.29</v>
      </c>
      <c r="DN722" s="96">
        <v>1</v>
      </c>
      <c r="DO722" s="96">
        <v>4.5069999999999997E-3</v>
      </c>
      <c r="DP722" s="72">
        <v>2.97</v>
      </c>
      <c r="DQ722" s="72">
        <v>656.32</v>
      </c>
      <c r="DR722" t="s">
        <v>547</v>
      </c>
      <c r="DT722" t="s">
        <v>540</v>
      </c>
    </row>
    <row r="723" spans="1:124" x14ac:dyDescent="0.3">
      <c r="A723" t="s">
        <v>548</v>
      </c>
      <c r="B723">
        <v>15190</v>
      </c>
      <c r="C723" s="95">
        <v>19565</v>
      </c>
      <c r="D723" s="95">
        <v>69660559</v>
      </c>
      <c r="E723" s="95">
        <v>18364</v>
      </c>
      <c r="F723" s="95">
        <v>55299008</v>
      </c>
      <c r="G723" s="95">
        <v>3178</v>
      </c>
      <c r="H723" s="95">
        <v>9597012</v>
      </c>
      <c r="I723" s="95">
        <v>2733</v>
      </c>
      <c r="J723" s="95">
        <v>8921731</v>
      </c>
      <c r="K723" s="95">
        <v>18898</v>
      </c>
      <c r="L723" s="95">
        <v>67808085</v>
      </c>
      <c r="M723" s="95">
        <v>17575</v>
      </c>
      <c r="N723" s="95">
        <v>54291950</v>
      </c>
      <c r="O723" s="95">
        <v>3136</v>
      </c>
      <c r="P723" s="95">
        <v>9837494</v>
      </c>
      <c r="Q723" s="95">
        <v>2711</v>
      </c>
      <c r="R723" s="95">
        <v>9516820</v>
      </c>
      <c r="S723" s="95">
        <v>18589</v>
      </c>
      <c r="T723" s="95">
        <v>72249454</v>
      </c>
      <c r="U723" s="95">
        <v>17153</v>
      </c>
      <c r="V723" s="95">
        <v>56259477</v>
      </c>
      <c r="W723" s="95">
        <v>3136</v>
      </c>
      <c r="X723" s="95">
        <v>10905229</v>
      </c>
      <c r="Y723" s="95">
        <v>2743</v>
      </c>
      <c r="Z723" s="95">
        <v>10652933</v>
      </c>
      <c r="AA723" s="95">
        <v>18489</v>
      </c>
      <c r="AB723" s="95">
        <v>72210010</v>
      </c>
      <c r="AC723" s="95">
        <v>17071</v>
      </c>
      <c r="AD723" s="95">
        <v>60454235</v>
      </c>
      <c r="AE723" s="95">
        <v>3260</v>
      </c>
      <c r="AF723" s="95">
        <v>12694614</v>
      </c>
      <c r="AG723" s="95">
        <v>2847</v>
      </c>
      <c r="AH723" s="95">
        <v>12536838</v>
      </c>
      <c r="AI723" s="95">
        <v>18749</v>
      </c>
      <c r="AJ723" s="95">
        <v>70826071</v>
      </c>
      <c r="AK723" s="95">
        <v>17279</v>
      </c>
      <c r="AL723" s="95">
        <v>63308090.539999999</v>
      </c>
      <c r="AM723" s="95">
        <v>3611</v>
      </c>
      <c r="AN723" s="95">
        <v>12789248.470000001</v>
      </c>
      <c r="AO723" s="95">
        <v>3206</v>
      </c>
      <c r="AP723" s="95">
        <v>13085375.84</v>
      </c>
      <c r="AQ723" s="72">
        <v>290.41000000000003</v>
      </c>
      <c r="AR723" s="72">
        <v>253.67</v>
      </c>
      <c r="AS723" s="72">
        <v>544.08000000000004</v>
      </c>
      <c r="AT723" s="95">
        <v>79257571</v>
      </c>
      <c r="AU723" s="95">
        <v>64220739</v>
      </c>
      <c r="AV723" s="95">
        <v>22743</v>
      </c>
      <c r="AW723" s="95">
        <v>21097</v>
      </c>
      <c r="AX723" s="72">
        <v>293.66000000000003</v>
      </c>
      <c r="AY723" s="72">
        <v>262.12</v>
      </c>
      <c r="AZ723" s="72">
        <v>555.78</v>
      </c>
      <c r="BA723" s="95">
        <v>77645579</v>
      </c>
      <c r="BB723" s="95">
        <v>63808770</v>
      </c>
      <c r="BC723" s="95">
        <v>22034</v>
      </c>
      <c r="BD723" s="95">
        <v>20286</v>
      </c>
      <c r="BE723" s="72">
        <v>318.97000000000003</v>
      </c>
      <c r="BF723" s="72">
        <v>280.26</v>
      </c>
      <c r="BG723" s="72">
        <v>599.23</v>
      </c>
      <c r="BH723" s="95">
        <v>83154683</v>
      </c>
      <c r="BI723" s="95">
        <v>66912410</v>
      </c>
      <c r="BJ723" s="95">
        <v>21725</v>
      </c>
      <c r="BK723" s="95">
        <v>19896</v>
      </c>
      <c r="BL723" s="72">
        <v>325.32</v>
      </c>
      <c r="BM723" s="72">
        <v>305.38</v>
      </c>
      <c r="BN723" s="72">
        <v>630.70000000000005</v>
      </c>
      <c r="BO723" s="95">
        <v>84904624</v>
      </c>
      <c r="BP723" s="95">
        <v>72991073</v>
      </c>
      <c r="BQ723" s="95">
        <v>21749</v>
      </c>
      <c r="BR723" s="95">
        <v>19918</v>
      </c>
      <c r="BS723" s="72">
        <v>311.63</v>
      </c>
      <c r="BT723" s="72">
        <v>310.77</v>
      </c>
      <c r="BU723" s="72">
        <v>622.4</v>
      </c>
      <c r="BV723" s="95">
        <v>83615319.469999999</v>
      </c>
      <c r="BW723" s="95">
        <v>76393466.379999995</v>
      </c>
      <c r="BX723" s="95">
        <v>22360</v>
      </c>
      <c r="BY723" s="95">
        <v>20485</v>
      </c>
      <c r="BZ723" s="95">
        <v>21959</v>
      </c>
      <c r="CA723" s="95">
        <v>21191</v>
      </c>
      <c r="CB723" s="95">
        <v>20843</v>
      </c>
      <c r="CC723" s="95">
        <v>20880</v>
      </c>
      <c r="CD723" s="95">
        <v>21443</v>
      </c>
      <c r="CE723" s="72">
        <v>650.75523149000003</v>
      </c>
      <c r="CF723" s="72">
        <v>676.59346364999999</v>
      </c>
      <c r="CG723" s="72">
        <v>712.40329333</v>
      </c>
      <c r="CH723" s="72">
        <v>716.50152150999998</v>
      </c>
      <c r="CI723" s="72">
        <v>731.52548966999996</v>
      </c>
      <c r="CJ723" s="96">
        <v>0.83607472309999997</v>
      </c>
      <c r="CK723" s="96">
        <v>0.82143861839999999</v>
      </c>
      <c r="CL723" s="96">
        <v>0.841138728</v>
      </c>
      <c r="CM723" s="96">
        <v>0.88024935199999998</v>
      </c>
      <c r="CN723" s="96">
        <v>0.85082476110000005</v>
      </c>
      <c r="CO723" s="96">
        <v>0.97752918</v>
      </c>
      <c r="CP723" s="96">
        <v>0.86539128840000001</v>
      </c>
      <c r="CQ723" s="96">
        <v>0.99584056389999998</v>
      </c>
      <c r="CR723" s="96">
        <v>0.86900573859999997</v>
      </c>
      <c r="CS723" s="95">
        <v>20520</v>
      </c>
      <c r="CT723" s="95">
        <v>20039</v>
      </c>
      <c r="CU723" s="95">
        <v>19650</v>
      </c>
      <c r="CV723" s="95">
        <v>19643</v>
      </c>
      <c r="CW723" s="95">
        <v>19996</v>
      </c>
      <c r="CX723" s="96">
        <v>0.959781667</v>
      </c>
      <c r="CY723" s="96">
        <v>0.97731031000000002</v>
      </c>
      <c r="CZ723" s="96">
        <v>0.98335993399999999</v>
      </c>
      <c r="DA723" s="96">
        <v>0.97932366599999998</v>
      </c>
      <c r="DB723" s="96">
        <v>0.98846844300000003</v>
      </c>
      <c r="DC723">
        <v>2013</v>
      </c>
      <c r="DD723" s="6">
        <v>20336.400000000001</v>
      </c>
      <c r="DE723" s="96">
        <v>1.2163738E-3</v>
      </c>
      <c r="DF723" s="72">
        <v>666.58</v>
      </c>
      <c r="DG723" s="96">
        <v>1</v>
      </c>
      <c r="DH723" s="72">
        <v>666.58</v>
      </c>
      <c r="DI723" s="72">
        <v>666.58</v>
      </c>
      <c r="DJ723" s="96">
        <v>1</v>
      </c>
      <c r="DK723" s="72">
        <v>666.58</v>
      </c>
      <c r="DL723" s="96">
        <v>1</v>
      </c>
      <c r="DM723" s="72">
        <v>666.58</v>
      </c>
      <c r="DN723" s="96">
        <v>1</v>
      </c>
      <c r="DO723" s="96">
        <v>3.8530000000000001E-3</v>
      </c>
      <c r="DP723" s="72">
        <v>2.57</v>
      </c>
      <c r="DQ723" s="72">
        <v>664.01</v>
      </c>
      <c r="DR723" t="s">
        <v>548</v>
      </c>
      <c r="DT723" t="s">
        <v>540</v>
      </c>
    </row>
    <row r="724" spans="1:124" x14ac:dyDescent="0.3">
      <c r="A724" t="s">
        <v>29</v>
      </c>
      <c r="B724">
        <v>15200</v>
      </c>
      <c r="C724" s="95">
        <v>3813</v>
      </c>
      <c r="D724" s="95">
        <v>15534540</v>
      </c>
      <c r="E724" s="95">
        <v>3732</v>
      </c>
      <c r="F724" s="95">
        <v>11265520</v>
      </c>
      <c r="G724" s="95">
        <v>978</v>
      </c>
      <c r="H724" s="95">
        <v>2033545</v>
      </c>
      <c r="I724" s="95">
        <v>902</v>
      </c>
      <c r="J724" s="95">
        <v>2364461</v>
      </c>
      <c r="K724" s="95">
        <v>3717</v>
      </c>
      <c r="L724" s="95">
        <v>15622158</v>
      </c>
      <c r="M724" s="95">
        <v>3630</v>
      </c>
      <c r="N724" s="95">
        <v>11261434</v>
      </c>
      <c r="O724" s="95">
        <v>1015</v>
      </c>
      <c r="P724" s="95">
        <v>2731923</v>
      </c>
      <c r="Q724" s="95">
        <v>939</v>
      </c>
      <c r="R724" s="95">
        <v>2811986</v>
      </c>
      <c r="S724" s="95">
        <v>3652</v>
      </c>
      <c r="T724" s="95">
        <v>15777782</v>
      </c>
      <c r="U724" s="95">
        <v>3551</v>
      </c>
      <c r="V724" s="95">
        <v>11501205</v>
      </c>
      <c r="W724" s="95">
        <v>1046</v>
      </c>
      <c r="X724" s="95">
        <v>3582779</v>
      </c>
      <c r="Y724" s="95">
        <v>970</v>
      </c>
      <c r="Z724" s="95">
        <v>3109548</v>
      </c>
      <c r="AA724" s="95">
        <v>3578</v>
      </c>
      <c r="AB724" s="95">
        <v>15616158</v>
      </c>
      <c r="AC724" s="95">
        <v>3483</v>
      </c>
      <c r="AD724" s="95">
        <v>11660515</v>
      </c>
      <c r="AE724" s="95">
        <v>1064</v>
      </c>
      <c r="AF724" s="95">
        <v>4158474</v>
      </c>
      <c r="AG724" s="95">
        <v>981</v>
      </c>
      <c r="AH724" s="95">
        <v>3607322</v>
      </c>
      <c r="AI724" s="95">
        <v>3556</v>
      </c>
      <c r="AJ724" s="95">
        <v>16538831</v>
      </c>
      <c r="AK724" s="95">
        <v>3449</v>
      </c>
      <c r="AL724" s="95">
        <v>13117999</v>
      </c>
      <c r="AM724" s="95">
        <v>1096</v>
      </c>
      <c r="AN724" s="95">
        <v>3854883</v>
      </c>
      <c r="AO724" s="95">
        <v>1014</v>
      </c>
      <c r="AP724" s="95">
        <v>3809744</v>
      </c>
      <c r="AQ724" s="72">
        <v>305.57</v>
      </c>
      <c r="AR724" s="72">
        <v>245.11</v>
      </c>
      <c r="AS724" s="72">
        <v>550.67999999999995</v>
      </c>
      <c r="AT724" s="95">
        <v>17568085</v>
      </c>
      <c r="AU724" s="95">
        <v>13629981</v>
      </c>
      <c r="AV724" s="95">
        <v>4791</v>
      </c>
      <c r="AW724" s="95">
        <v>4634</v>
      </c>
      <c r="AX724" s="72">
        <v>323.23</v>
      </c>
      <c r="AY724" s="72">
        <v>256.68</v>
      </c>
      <c r="AZ724" s="72">
        <v>579.91</v>
      </c>
      <c r="BA724" s="95">
        <v>18354081</v>
      </c>
      <c r="BB724" s="95">
        <v>14073420</v>
      </c>
      <c r="BC724" s="95">
        <v>4732</v>
      </c>
      <c r="BD724" s="95">
        <v>4569</v>
      </c>
      <c r="BE724" s="72">
        <v>343.42</v>
      </c>
      <c r="BF724" s="72">
        <v>269.31</v>
      </c>
      <c r="BG724" s="72">
        <v>612.73</v>
      </c>
      <c r="BH724" s="95">
        <v>19360561</v>
      </c>
      <c r="BI724" s="95">
        <v>14610753</v>
      </c>
      <c r="BJ724" s="95">
        <v>4698</v>
      </c>
      <c r="BK724" s="95">
        <v>4521</v>
      </c>
      <c r="BL724" s="72">
        <v>354.99</v>
      </c>
      <c r="BM724" s="72">
        <v>285.02</v>
      </c>
      <c r="BN724" s="72">
        <v>640.01</v>
      </c>
      <c r="BO724" s="95">
        <v>19774632</v>
      </c>
      <c r="BP724" s="95">
        <v>15267837</v>
      </c>
      <c r="BQ724" s="95">
        <v>4642</v>
      </c>
      <c r="BR724" s="95">
        <v>4464</v>
      </c>
      <c r="BS724" s="72">
        <v>365.32</v>
      </c>
      <c r="BT724" s="72">
        <v>316.08</v>
      </c>
      <c r="BU724" s="72">
        <v>681.4</v>
      </c>
      <c r="BV724" s="95">
        <v>20393714</v>
      </c>
      <c r="BW724" s="95">
        <v>16927743</v>
      </c>
      <c r="BX724" s="95">
        <v>4652</v>
      </c>
      <c r="BY724" s="95">
        <v>4463</v>
      </c>
      <c r="BZ724" s="95">
        <v>4716</v>
      </c>
      <c r="CA724" s="95">
        <v>4653</v>
      </c>
      <c r="CB724" s="95">
        <v>4613</v>
      </c>
      <c r="CC724" s="95">
        <v>4558</v>
      </c>
      <c r="CD724" s="95">
        <v>4560</v>
      </c>
      <c r="CE724" s="72">
        <v>650.75523149000003</v>
      </c>
      <c r="CF724" s="72">
        <v>676.59346364999999</v>
      </c>
      <c r="CG724" s="72">
        <v>712.40329333</v>
      </c>
      <c r="CH724" s="72">
        <v>716.50152150999998</v>
      </c>
      <c r="CI724" s="72">
        <v>731.52548966999996</v>
      </c>
      <c r="CJ724" s="96">
        <v>0.8462167853</v>
      </c>
      <c r="CK724" s="96">
        <v>0.85710257509999999</v>
      </c>
      <c r="CL724" s="96">
        <v>0.86008866849999999</v>
      </c>
      <c r="CM724" s="96">
        <v>0.89324304379999997</v>
      </c>
      <c r="CN724" s="96">
        <v>0.93147813660000001</v>
      </c>
      <c r="CO724" s="96">
        <v>1.0644699112</v>
      </c>
      <c r="CP724" s="96">
        <v>0.82447219279999995</v>
      </c>
      <c r="CQ724" s="96">
        <v>0.99584056389999998</v>
      </c>
      <c r="CR724" s="96">
        <v>0.82791573770000004</v>
      </c>
      <c r="CS724" s="95">
        <v>4582</v>
      </c>
      <c r="CT724" s="95">
        <v>4553</v>
      </c>
      <c r="CU724" s="95">
        <v>4539</v>
      </c>
      <c r="CV724" s="95">
        <v>4536</v>
      </c>
      <c r="CW724" s="95">
        <v>4514</v>
      </c>
      <c r="CX724" s="96">
        <v>1.063632382</v>
      </c>
      <c r="CY724" s="96">
        <v>1.087814021</v>
      </c>
      <c r="CZ724" s="96">
        <v>1.0659413950000001</v>
      </c>
      <c r="DA724" s="96">
        <v>1.054397955</v>
      </c>
      <c r="DB724" s="96">
        <v>1.05041567</v>
      </c>
      <c r="DC724">
        <v>2013</v>
      </c>
      <c r="DD724" s="6">
        <v>4530.2</v>
      </c>
      <c r="DE724" s="96">
        <v>2.4131740000000001E-3</v>
      </c>
      <c r="DF724" s="72">
        <v>634.29999999999995</v>
      </c>
      <c r="DG724" s="96">
        <v>1</v>
      </c>
      <c r="DH724" s="72">
        <v>634.29999999999995</v>
      </c>
      <c r="DI724" s="72">
        <v>696.39824844999998</v>
      </c>
      <c r="DJ724" s="96">
        <v>1</v>
      </c>
      <c r="DK724" s="72">
        <v>634.29999999999995</v>
      </c>
      <c r="DL724" s="96">
        <v>1</v>
      </c>
      <c r="DM724" s="72">
        <v>634.29999999999995</v>
      </c>
      <c r="DN724" s="96">
        <v>1</v>
      </c>
      <c r="DO724" s="96">
        <v>8.2740000000000001E-3</v>
      </c>
      <c r="DP724" s="72">
        <v>5.25</v>
      </c>
      <c r="DQ724" s="72">
        <v>629.04999999999995</v>
      </c>
      <c r="DR724" t="s">
        <v>29</v>
      </c>
      <c r="DT724" t="s">
        <v>540</v>
      </c>
    </row>
    <row r="725" spans="1:124" x14ac:dyDescent="0.3">
      <c r="A725" t="s">
        <v>380</v>
      </c>
      <c r="B725">
        <v>15210</v>
      </c>
      <c r="C725" s="95">
        <v>8664</v>
      </c>
      <c r="D725" s="95">
        <v>37619936</v>
      </c>
      <c r="E725" s="95">
        <v>8222</v>
      </c>
      <c r="F725" s="95">
        <v>28587158</v>
      </c>
      <c r="G725" s="95">
        <v>2033</v>
      </c>
      <c r="H725" s="95">
        <v>7052492</v>
      </c>
      <c r="I725" s="95">
        <v>1771</v>
      </c>
      <c r="J725" s="95">
        <v>6425987</v>
      </c>
      <c r="K725" s="95">
        <v>8447</v>
      </c>
      <c r="L725" s="95">
        <v>39102365</v>
      </c>
      <c r="M725" s="95">
        <v>7971</v>
      </c>
      <c r="N725" s="95">
        <v>29466728</v>
      </c>
      <c r="O725" s="95">
        <v>2100</v>
      </c>
      <c r="P725" s="95">
        <v>7841594</v>
      </c>
      <c r="Q725" s="95">
        <v>1828</v>
      </c>
      <c r="R725" s="95">
        <v>6750007</v>
      </c>
      <c r="S725" s="95">
        <v>8524</v>
      </c>
      <c r="T725" s="95">
        <v>40324506</v>
      </c>
      <c r="U725" s="95">
        <v>7971</v>
      </c>
      <c r="V725" s="95">
        <v>29418974</v>
      </c>
      <c r="W725" s="95">
        <v>2097</v>
      </c>
      <c r="X725" s="95">
        <v>7180578</v>
      </c>
      <c r="Y725" s="95">
        <v>1831</v>
      </c>
      <c r="Z725" s="95">
        <v>6809891</v>
      </c>
      <c r="AA725" s="95">
        <v>8534</v>
      </c>
      <c r="AB725" s="95">
        <v>39612359</v>
      </c>
      <c r="AC725" s="95">
        <v>7946</v>
      </c>
      <c r="AD725" s="95">
        <v>31984258</v>
      </c>
      <c r="AE725" s="95">
        <v>2228</v>
      </c>
      <c r="AF725" s="95">
        <v>8703271</v>
      </c>
      <c r="AG725" s="95">
        <v>1952</v>
      </c>
      <c r="AH725" s="95">
        <v>8705195</v>
      </c>
      <c r="AI725" s="95">
        <v>8619</v>
      </c>
      <c r="AJ725" s="95">
        <v>40675242.280000001</v>
      </c>
      <c r="AK725" s="95">
        <v>7991</v>
      </c>
      <c r="AL725" s="95">
        <v>32821454.48</v>
      </c>
      <c r="AM725" s="95">
        <v>2386</v>
      </c>
      <c r="AN725" s="95">
        <v>10813124</v>
      </c>
      <c r="AO725" s="95">
        <v>2105</v>
      </c>
      <c r="AP725" s="95">
        <v>9830673</v>
      </c>
      <c r="AQ725" s="72">
        <v>348.01</v>
      </c>
      <c r="AR725" s="72">
        <v>291.98</v>
      </c>
      <c r="AS725" s="72">
        <v>639.99</v>
      </c>
      <c r="AT725" s="95">
        <v>44672428</v>
      </c>
      <c r="AU725" s="95">
        <v>35013145</v>
      </c>
      <c r="AV725" s="95">
        <v>10697</v>
      </c>
      <c r="AW725" s="95">
        <v>9993</v>
      </c>
      <c r="AX725" s="72">
        <v>370.91</v>
      </c>
      <c r="AY725" s="72">
        <v>308</v>
      </c>
      <c r="AZ725" s="72">
        <v>678.91</v>
      </c>
      <c r="BA725" s="95">
        <v>46943959</v>
      </c>
      <c r="BB725" s="95">
        <v>36216735</v>
      </c>
      <c r="BC725" s="95">
        <v>10547</v>
      </c>
      <c r="BD725" s="95">
        <v>9799</v>
      </c>
      <c r="BE725" s="72">
        <v>372.73</v>
      </c>
      <c r="BF725" s="72">
        <v>308.01</v>
      </c>
      <c r="BG725" s="72">
        <v>680.74</v>
      </c>
      <c r="BH725" s="95">
        <v>47505084</v>
      </c>
      <c r="BI725" s="95">
        <v>36228865</v>
      </c>
      <c r="BJ725" s="95">
        <v>10621</v>
      </c>
      <c r="BK725" s="95">
        <v>9802</v>
      </c>
      <c r="BL725" s="72">
        <v>374.12</v>
      </c>
      <c r="BM725" s="72">
        <v>342.57</v>
      </c>
      <c r="BN725" s="72">
        <v>716.69</v>
      </c>
      <c r="BO725" s="95">
        <v>48315630</v>
      </c>
      <c r="BP725" s="95">
        <v>40689453</v>
      </c>
      <c r="BQ725" s="95">
        <v>10762</v>
      </c>
      <c r="BR725" s="95">
        <v>9898</v>
      </c>
      <c r="BS725" s="72">
        <v>389.89</v>
      </c>
      <c r="BT725" s="72">
        <v>352.05</v>
      </c>
      <c r="BU725" s="72">
        <v>741.94</v>
      </c>
      <c r="BV725" s="95">
        <v>51488366.280000001</v>
      </c>
      <c r="BW725" s="95">
        <v>42652127.479999997</v>
      </c>
      <c r="BX725" s="95">
        <v>11005</v>
      </c>
      <c r="BY725" s="95">
        <v>10096</v>
      </c>
      <c r="BZ725" s="95">
        <v>10361</v>
      </c>
      <c r="CA725" s="95">
        <v>10186</v>
      </c>
      <c r="CB725" s="95">
        <v>10226</v>
      </c>
      <c r="CC725" s="95">
        <v>10352</v>
      </c>
      <c r="CD725" s="95">
        <v>10560</v>
      </c>
      <c r="CE725" s="72">
        <v>650.75523149000003</v>
      </c>
      <c r="CF725" s="72">
        <v>676.59346364999999</v>
      </c>
      <c r="CG725" s="72">
        <v>712.40329333</v>
      </c>
      <c r="CH725" s="72">
        <v>716.50152150999998</v>
      </c>
      <c r="CI725" s="72">
        <v>731.52548966999996</v>
      </c>
      <c r="CJ725" s="96">
        <v>0.98345732620000004</v>
      </c>
      <c r="CK725" s="96">
        <v>1.0034238230999999</v>
      </c>
      <c r="CL725" s="96">
        <v>0.9555542575</v>
      </c>
      <c r="CM725" s="96">
        <v>1.0002630538999999</v>
      </c>
      <c r="CN725" s="96">
        <v>1.0142367019</v>
      </c>
      <c r="CO725" s="96">
        <v>1.0299569275</v>
      </c>
      <c r="CP725" s="96">
        <v>0.96255193400000005</v>
      </c>
      <c r="CQ725" s="96">
        <v>0.99584056389999998</v>
      </c>
      <c r="CR725" s="96">
        <v>0.96657219189999999</v>
      </c>
      <c r="CS725" s="95">
        <v>9831</v>
      </c>
      <c r="CT725" s="95">
        <v>9697</v>
      </c>
      <c r="CU725" s="95">
        <v>9635</v>
      </c>
      <c r="CV725" s="95">
        <v>9600</v>
      </c>
      <c r="CW725" s="95">
        <v>9673</v>
      </c>
      <c r="CX725" s="96">
        <v>1.023922126</v>
      </c>
      <c r="CY725" s="96">
        <v>1.029847679</v>
      </c>
      <c r="CZ725" s="96">
        <v>1.025822687</v>
      </c>
      <c r="DA725" s="96">
        <v>1.025010255</v>
      </c>
      <c r="DB725" s="96">
        <v>1.045227162</v>
      </c>
      <c r="DC725">
        <v>2013</v>
      </c>
      <c r="DD725" s="6">
        <v>9917.6</v>
      </c>
      <c r="DE725" s="96">
        <v>1.5449683E-3</v>
      </c>
      <c r="DF725" s="72">
        <v>741.17</v>
      </c>
      <c r="DG725" s="96">
        <v>1</v>
      </c>
      <c r="DH725" s="72">
        <v>741.17</v>
      </c>
      <c r="DI725" s="72">
        <v>750.19949581000003</v>
      </c>
      <c r="DJ725" s="96">
        <v>1</v>
      </c>
      <c r="DK725" s="72">
        <v>741.17</v>
      </c>
      <c r="DL725" s="96">
        <v>1</v>
      </c>
      <c r="DM725" s="72">
        <v>741.17</v>
      </c>
      <c r="DN725" s="96">
        <v>1</v>
      </c>
      <c r="DO725" s="96">
        <v>4.6490000000000004E-3</v>
      </c>
      <c r="DP725" s="72">
        <v>3.45</v>
      </c>
      <c r="DQ725" s="72">
        <v>737.72</v>
      </c>
      <c r="DR725" t="s">
        <v>380</v>
      </c>
      <c r="DT725" t="s">
        <v>540</v>
      </c>
    </row>
    <row r="726" spans="1:124" x14ac:dyDescent="0.3">
      <c r="A726" t="s">
        <v>549</v>
      </c>
      <c r="B726">
        <v>15220</v>
      </c>
      <c r="C726" s="95">
        <v>2993</v>
      </c>
      <c r="D726" s="95">
        <v>11637002</v>
      </c>
      <c r="E726" s="95">
        <v>2871</v>
      </c>
      <c r="F726" s="95">
        <v>9683555</v>
      </c>
      <c r="G726" s="95">
        <v>465</v>
      </c>
      <c r="H726" s="95">
        <v>1524660</v>
      </c>
      <c r="I726" s="95">
        <v>412</v>
      </c>
      <c r="J726" s="95">
        <v>1514042</v>
      </c>
      <c r="K726" s="95">
        <v>2918</v>
      </c>
      <c r="L726" s="95">
        <v>11823432</v>
      </c>
      <c r="M726" s="95">
        <v>2784</v>
      </c>
      <c r="N726" s="95">
        <v>10204896</v>
      </c>
      <c r="O726" s="95">
        <v>438</v>
      </c>
      <c r="P726" s="95">
        <v>1908063</v>
      </c>
      <c r="Q726" s="95">
        <v>391</v>
      </c>
      <c r="R726" s="95">
        <v>1555929</v>
      </c>
      <c r="S726" s="95">
        <v>2872</v>
      </c>
      <c r="T726" s="95">
        <v>11566310</v>
      </c>
      <c r="U726" s="95">
        <v>2735</v>
      </c>
      <c r="V726" s="95">
        <v>9543689</v>
      </c>
      <c r="W726" s="95">
        <v>437</v>
      </c>
      <c r="X726" s="95">
        <v>1335806</v>
      </c>
      <c r="Y726" s="95">
        <v>394</v>
      </c>
      <c r="Z726" s="95">
        <v>1621797</v>
      </c>
      <c r="AA726" s="95">
        <v>2986</v>
      </c>
      <c r="AB726" s="95">
        <v>13292849</v>
      </c>
      <c r="AC726" s="95">
        <v>2839</v>
      </c>
      <c r="AD726" s="95">
        <v>10027816</v>
      </c>
      <c r="AE726" s="95">
        <v>448</v>
      </c>
      <c r="AF726" s="95">
        <v>899359</v>
      </c>
      <c r="AG726" s="95">
        <v>408</v>
      </c>
      <c r="AH726" s="95">
        <v>1652584</v>
      </c>
      <c r="AI726" s="95">
        <v>3060</v>
      </c>
      <c r="AJ726" s="95">
        <v>14336277</v>
      </c>
      <c r="AK726" s="95">
        <v>2903</v>
      </c>
      <c r="AL726" s="95">
        <v>11128630</v>
      </c>
      <c r="AM726" s="95">
        <v>458</v>
      </c>
      <c r="AN726" s="95">
        <v>1260715</v>
      </c>
      <c r="AO726" s="95">
        <v>419</v>
      </c>
      <c r="AP726" s="95">
        <v>1993281.89</v>
      </c>
      <c r="AQ726" s="72">
        <v>317.18</v>
      </c>
      <c r="AR726" s="72">
        <v>284.23</v>
      </c>
      <c r="AS726" s="72">
        <v>601.41</v>
      </c>
      <c r="AT726" s="95">
        <v>13161662</v>
      </c>
      <c r="AU726" s="95">
        <v>11197597</v>
      </c>
      <c r="AV726" s="95">
        <v>3458</v>
      </c>
      <c r="AW726" s="95">
        <v>3283</v>
      </c>
      <c r="AX726" s="72">
        <v>340.97</v>
      </c>
      <c r="AY726" s="72">
        <v>308.68</v>
      </c>
      <c r="AZ726" s="72">
        <v>649.65</v>
      </c>
      <c r="BA726" s="95">
        <v>13731495</v>
      </c>
      <c r="BB726" s="95">
        <v>11760825</v>
      </c>
      <c r="BC726" s="95">
        <v>3356</v>
      </c>
      <c r="BD726" s="95">
        <v>3175</v>
      </c>
      <c r="BE726" s="72">
        <v>324.92</v>
      </c>
      <c r="BF726" s="72">
        <v>297.37</v>
      </c>
      <c r="BG726" s="72">
        <v>622.29</v>
      </c>
      <c r="BH726" s="95">
        <v>12902116</v>
      </c>
      <c r="BI726" s="95">
        <v>11165486</v>
      </c>
      <c r="BJ726" s="95">
        <v>3309</v>
      </c>
      <c r="BK726" s="95">
        <v>3129</v>
      </c>
      <c r="BL726" s="72">
        <v>344.4</v>
      </c>
      <c r="BM726" s="72">
        <v>299.77</v>
      </c>
      <c r="BN726" s="72">
        <v>644.16999999999996</v>
      </c>
      <c r="BO726" s="95">
        <v>14192208</v>
      </c>
      <c r="BP726" s="95">
        <v>11680400</v>
      </c>
      <c r="BQ726" s="95">
        <v>3434</v>
      </c>
      <c r="BR726" s="95">
        <v>3247</v>
      </c>
      <c r="BS726" s="72">
        <v>369.46</v>
      </c>
      <c r="BT726" s="72">
        <v>329.17</v>
      </c>
      <c r="BU726" s="72">
        <v>698.63</v>
      </c>
      <c r="BV726" s="95">
        <v>15596992</v>
      </c>
      <c r="BW726" s="95">
        <v>13121911.890000001</v>
      </c>
      <c r="BX726" s="95">
        <v>3518</v>
      </c>
      <c r="BY726" s="95">
        <v>3322</v>
      </c>
      <c r="BZ726" s="95">
        <v>3375</v>
      </c>
      <c r="CA726" s="95">
        <v>3269</v>
      </c>
      <c r="CB726" s="95">
        <v>3222</v>
      </c>
      <c r="CC726" s="95">
        <v>3345</v>
      </c>
      <c r="CD726" s="95">
        <v>3422</v>
      </c>
      <c r="CE726" s="72">
        <v>650.75523149000003</v>
      </c>
      <c r="CF726" s="72">
        <v>676.59346364999999</v>
      </c>
      <c r="CG726" s="72">
        <v>712.40329333</v>
      </c>
      <c r="CH726" s="72">
        <v>716.50152150999998</v>
      </c>
      <c r="CI726" s="72">
        <v>731.52548966999996</v>
      </c>
      <c r="CJ726" s="96">
        <v>0.92417236300000005</v>
      </c>
      <c r="CK726" s="96">
        <v>0.96017776539999999</v>
      </c>
      <c r="CL726" s="96">
        <v>0.87350803379999997</v>
      </c>
      <c r="CM726" s="96">
        <v>0.89904903290000004</v>
      </c>
      <c r="CN726" s="96">
        <v>0.95503165629999998</v>
      </c>
      <c r="CO726" s="96">
        <v>0.93360690030000004</v>
      </c>
      <c r="CP726" s="96">
        <v>0.98798302579999997</v>
      </c>
      <c r="CQ726" s="96">
        <v>0.99584056389999998</v>
      </c>
      <c r="CR726" s="96">
        <v>0.99210950080000004</v>
      </c>
      <c r="CS726" s="95">
        <v>2900</v>
      </c>
      <c r="CT726" s="95">
        <v>2824</v>
      </c>
      <c r="CU726" s="95">
        <v>2756</v>
      </c>
      <c r="CV726" s="95">
        <v>2879</v>
      </c>
      <c r="CW726" s="95">
        <v>2949</v>
      </c>
      <c r="CX726" s="96">
        <v>0.93059390799999997</v>
      </c>
      <c r="CY726" s="96">
        <v>0.94692459799999995</v>
      </c>
      <c r="CZ726" s="96">
        <v>0.95005133100000005</v>
      </c>
      <c r="DA726" s="96">
        <v>0.91761281500000003</v>
      </c>
      <c r="DB726" s="96">
        <v>0.92406285799999999</v>
      </c>
      <c r="DC726">
        <v>2013</v>
      </c>
      <c r="DD726" s="6">
        <v>3231.2</v>
      </c>
      <c r="DE726" s="96">
        <v>2.7882348E-3</v>
      </c>
      <c r="DF726" s="72">
        <v>759.81</v>
      </c>
      <c r="DG726" s="96">
        <v>1</v>
      </c>
      <c r="DH726" s="72">
        <v>759.81</v>
      </c>
      <c r="DI726" s="72">
        <v>696.39824844999998</v>
      </c>
      <c r="DJ726" s="96">
        <v>1</v>
      </c>
      <c r="DK726" s="72">
        <v>759.81</v>
      </c>
      <c r="DL726" s="96">
        <v>1</v>
      </c>
      <c r="DM726" s="72">
        <v>759.81</v>
      </c>
      <c r="DN726" s="96">
        <v>1</v>
      </c>
      <c r="DO726" s="96">
        <v>9.8359999999999993E-3</v>
      </c>
      <c r="DP726" s="72">
        <v>7.47</v>
      </c>
      <c r="DQ726" s="72">
        <v>752.34</v>
      </c>
      <c r="DR726" t="s">
        <v>549</v>
      </c>
      <c r="DT726" t="s">
        <v>540</v>
      </c>
    </row>
    <row r="727" spans="1:124" x14ac:dyDescent="0.3">
      <c r="A727" t="s">
        <v>30</v>
      </c>
      <c r="B727">
        <v>15230</v>
      </c>
      <c r="C727" s="95">
        <v>2403</v>
      </c>
      <c r="D727" s="95">
        <v>7461049</v>
      </c>
      <c r="E727" s="95">
        <v>2323</v>
      </c>
      <c r="F727" s="95">
        <v>6806316</v>
      </c>
      <c r="G727" s="95">
        <v>416</v>
      </c>
      <c r="H727" s="95">
        <v>920378</v>
      </c>
      <c r="I727" s="95">
        <v>366</v>
      </c>
      <c r="J727" s="95">
        <v>1115457</v>
      </c>
      <c r="K727" s="95">
        <v>2254</v>
      </c>
      <c r="L727" s="95">
        <v>8882295</v>
      </c>
      <c r="M727" s="95">
        <v>2168</v>
      </c>
      <c r="N727" s="95">
        <v>6754662</v>
      </c>
      <c r="O727" s="95">
        <v>403</v>
      </c>
      <c r="P727" s="95">
        <v>888107</v>
      </c>
      <c r="Q727" s="95">
        <v>352</v>
      </c>
      <c r="R727" s="95">
        <v>889936</v>
      </c>
      <c r="S727" s="95">
        <v>2136</v>
      </c>
      <c r="T727" s="95">
        <v>8955031</v>
      </c>
      <c r="U727" s="95">
        <v>2043</v>
      </c>
      <c r="V727" s="95">
        <v>6072129</v>
      </c>
      <c r="W727" s="95">
        <v>400</v>
      </c>
      <c r="X727" s="95">
        <v>1217519</v>
      </c>
      <c r="Y727" s="95">
        <v>347</v>
      </c>
      <c r="Z727" s="95">
        <v>1173866</v>
      </c>
      <c r="AA727" s="95">
        <v>2036</v>
      </c>
      <c r="AB727" s="95">
        <v>7520411</v>
      </c>
      <c r="AC727" s="95">
        <v>1939</v>
      </c>
      <c r="AD727" s="95">
        <v>6277899</v>
      </c>
      <c r="AE727" s="95">
        <v>397</v>
      </c>
      <c r="AF727" s="95">
        <v>1158495</v>
      </c>
      <c r="AG727" s="95">
        <v>346</v>
      </c>
      <c r="AH727" s="95">
        <v>1254850</v>
      </c>
      <c r="AI727" s="95">
        <v>1912</v>
      </c>
      <c r="AJ727" s="95">
        <v>6998682.4800000004</v>
      </c>
      <c r="AK727" s="95">
        <v>1811</v>
      </c>
      <c r="AL727" s="95">
        <v>6238253</v>
      </c>
      <c r="AM727" s="95">
        <v>390</v>
      </c>
      <c r="AN727" s="95">
        <v>985912</v>
      </c>
      <c r="AO727" s="95">
        <v>341</v>
      </c>
      <c r="AP727" s="95">
        <v>1053123</v>
      </c>
      <c r="AQ727" s="72">
        <v>247.77</v>
      </c>
      <c r="AR727" s="72">
        <v>245.5</v>
      </c>
      <c r="AS727" s="72">
        <v>493.27</v>
      </c>
      <c r="AT727" s="95">
        <v>8381427</v>
      </c>
      <c r="AU727" s="95">
        <v>7921773</v>
      </c>
      <c r="AV727" s="95">
        <v>2819</v>
      </c>
      <c r="AW727" s="95">
        <v>2689</v>
      </c>
      <c r="AX727" s="72">
        <v>306.44</v>
      </c>
      <c r="AY727" s="72">
        <v>252.8</v>
      </c>
      <c r="AZ727" s="72">
        <v>559.24</v>
      </c>
      <c r="BA727" s="95">
        <v>9770402</v>
      </c>
      <c r="BB727" s="95">
        <v>7644598</v>
      </c>
      <c r="BC727" s="95">
        <v>2657</v>
      </c>
      <c r="BD727" s="95">
        <v>2520</v>
      </c>
      <c r="BE727" s="72">
        <v>334.27</v>
      </c>
      <c r="BF727" s="72">
        <v>252.65</v>
      </c>
      <c r="BG727" s="72">
        <v>586.91999999999996</v>
      </c>
      <c r="BH727" s="95">
        <v>10172550</v>
      </c>
      <c r="BI727" s="95">
        <v>7245995</v>
      </c>
      <c r="BJ727" s="95">
        <v>2536</v>
      </c>
      <c r="BK727" s="95">
        <v>2390</v>
      </c>
      <c r="BL727" s="72">
        <v>297.26</v>
      </c>
      <c r="BM727" s="72">
        <v>274.72000000000003</v>
      </c>
      <c r="BN727" s="72">
        <v>571.98</v>
      </c>
      <c r="BO727" s="95">
        <v>8678906</v>
      </c>
      <c r="BP727" s="95">
        <v>7532749</v>
      </c>
      <c r="BQ727" s="95">
        <v>2433</v>
      </c>
      <c r="BR727" s="95">
        <v>2285</v>
      </c>
      <c r="BS727" s="72">
        <v>289.05</v>
      </c>
      <c r="BT727" s="72">
        <v>282.35000000000002</v>
      </c>
      <c r="BU727" s="72">
        <v>571.4</v>
      </c>
      <c r="BV727" s="95">
        <v>7984594.4800000004</v>
      </c>
      <c r="BW727" s="95">
        <v>7291376</v>
      </c>
      <c r="BX727" s="95">
        <v>2302</v>
      </c>
      <c r="BY727" s="95">
        <v>2152</v>
      </c>
      <c r="BZ727" s="95">
        <v>2757</v>
      </c>
      <c r="CA727" s="95">
        <v>2591</v>
      </c>
      <c r="CB727" s="95">
        <v>2466</v>
      </c>
      <c r="CC727" s="95">
        <v>2363</v>
      </c>
      <c r="CD727" s="95">
        <v>2229</v>
      </c>
      <c r="CE727" s="72">
        <v>650.75523149000003</v>
      </c>
      <c r="CF727" s="72">
        <v>676.59346364999999</v>
      </c>
      <c r="CG727" s="72">
        <v>712.40329333</v>
      </c>
      <c r="CH727" s="72">
        <v>716.50152150999998</v>
      </c>
      <c r="CI727" s="72">
        <v>731.52548966999996</v>
      </c>
      <c r="CJ727" s="96">
        <v>0.75799621139999995</v>
      </c>
      <c r="CK727" s="96">
        <v>0.82655247210000005</v>
      </c>
      <c r="CL727" s="96">
        <v>0.82385918970000005</v>
      </c>
      <c r="CM727" s="96">
        <v>0.79829558320000005</v>
      </c>
      <c r="CN727" s="96">
        <v>0.78110743650000003</v>
      </c>
      <c r="CO727" s="96">
        <v>0.92976644190000002</v>
      </c>
      <c r="CP727" s="96">
        <v>0.8578091686</v>
      </c>
      <c r="CQ727" s="96">
        <v>0.99584056389999998</v>
      </c>
      <c r="CR727" s="96">
        <v>0.86139195089999998</v>
      </c>
      <c r="CS727" s="95">
        <v>3469</v>
      </c>
      <c r="CT727" s="95">
        <v>3335</v>
      </c>
      <c r="CU727" s="95">
        <v>3237</v>
      </c>
      <c r="CV727" s="95">
        <v>3153</v>
      </c>
      <c r="CW727" s="95">
        <v>3083</v>
      </c>
      <c r="CX727" s="96">
        <v>0.92407923000000003</v>
      </c>
      <c r="CY727" s="96">
        <v>0.94823174300000002</v>
      </c>
      <c r="CZ727" s="96">
        <v>0.93576120399999996</v>
      </c>
      <c r="DA727" s="96">
        <v>0.91150065800000002</v>
      </c>
      <c r="DB727" s="96">
        <v>0.92857738300000003</v>
      </c>
      <c r="DC727">
        <v>2013</v>
      </c>
      <c r="DD727" s="6">
        <v>2407.1999999999998</v>
      </c>
      <c r="DE727" s="96">
        <v>4.0578582999999998E-3</v>
      </c>
      <c r="DF727" s="72">
        <v>658.86</v>
      </c>
      <c r="DG727" s="96">
        <v>1</v>
      </c>
      <c r="DH727" s="72">
        <v>658.86</v>
      </c>
      <c r="DI727" s="72">
        <v>675.72735976000001</v>
      </c>
      <c r="DJ727" s="96">
        <v>1</v>
      </c>
      <c r="DK727" s="72">
        <v>658.86</v>
      </c>
      <c r="DL727" s="96">
        <v>1</v>
      </c>
      <c r="DM727" s="72">
        <v>658.86</v>
      </c>
      <c r="DN727" s="96">
        <v>1</v>
      </c>
      <c r="DO727" s="96">
        <v>1.3368E-2</v>
      </c>
      <c r="DP727" s="72">
        <v>8.81</v>
      </c>
      <c r="DQ727" s="72">
        <v>650.04999999999995</v>
      </c>
      <c r="DR727" t="s">
        <v>30</v>
      </c>
      <c r="DT727" t="s">
        <v>540</v>
      </c>
    </row>
    <row r="728" spans="1:124" x14ac:dyDescent="0.3">
      <c r="A728" t="s">
        <v>122</v>
      </c>
      <c r="B728">
        <v>15240</v>
      </c>
      <c r="C728" s="95">
        <v>2680</v>
      </c>
      <c r="D728" s="95">
        <v>10297105</v>
      </c>
      <c r="E728" s="95">
        <v>2574</v>
      </c>
      <c r="F728" s="95">
        <v>9026392</v>
      </c>
      <c r="G728" s="95">
        <v>415</v>
      </c>
      <c r="H728" s="95">
        <v>936964</v>
      </c>
      <c r="I728" s="95">
        <v>365</v>
      </c>
      <c r="J728" s="95">
        <v>1095025</v>
      </c>
      <c r="K728" s="95">
        <v>2442</v>
      </c>
      <c r="L728" s="95">
        <v>8462463</v>
      </c>
      <c r="M728" s="95">
        <v>2332</v>
      </c>
      <c r="N728" s="95">
        <v>8115162</v>
      </c>
      <c r="O728" s="95">
        <v>414</v>
      </c>
      <c r="P728" s="95">
        <v>900831</v>
      </c>
      <c r="Q728" s="95">
        <v>355</v>
      </c>
      <c r="R728" s="95">
        <v>1038488</v>
      </c>
      <c r="S728" s="95">
        <v>2286</v>
      </c>
      <c r="T728" s="95">
        <v>8605771</v>
      </c>
      <c r="U728" s="95">
        <v>2165</v>
      </c>
      <c r="V728" s="95">
        <v>8545713</v>
      </c>
      <c r="W728" s="95">
        <v>422</v>
      </c>
      <c r="X728" s="95">
        <v>1191402</v>
      </c>
      <c r="Y728" s="95">
        <v>372</v>
      </c>
      <c r="Z728" s="95">
        <v>1248133</v>
      </c>
      <c r="AA728" s="95">
        <v>2211</v>
      </c>
      <c r="AB728" s="95">
        <v>7849670</v>
      </c>
      <c r="AC728" s="95">
        <v>2084</v>
      </c>
      <c r="AD728" s="95">
        <v>8104933</v>
      </c>
      <c r="AE728" s="95">
        <v>427</v>
      </c>
      <c r="AF728" s="95">
        <v>1268985</v>
      </c>
      <c r="AG728" s="95">
        <v>376</v>
      </c>
      <c r="AH728" s="95">
        <v>1555148</v>
      </c>
      <c r="AI728" s="95">
        <v>2157</v>
      </c>
      <c r="AJ728" s="95">
        <v>8196243.3099999996</v>
      </c>
      <c r="AK728" s="95">
        <v>2024</v>
      </c>
      <c r="AL728" s="95">
        <v>8179087.3399999999</v>
      </c>
      <c r="AM728" s="95">
        <v>433</v>
      </c>
      <c r="AN728" s="95">
        <v>858726</v>
      </c>
      <c r="AO728" s="95">
        <v>386</v>
      </c>
      <c r="AP728" s="95">
        <v>1370971</v>
      </c>
      <c r="AQ728" s="72">
        <v>302.48</v>
      </c>
      <c r="AR728" s="72">
        <v>286.99</v>
      </c>
      <c r="AS728" s="72">
        <v>589.47</v>
      </c>
      <c r="AT728" s="95">
        <v>11234069</v>
      </c>
      <c r="AU728" s="95">
        <v>10121417</v>
      </c>
      <c r="AV728" s="95">
        <v>3095</v>
      </c>
      <c r="AW728" s="95">
        <v>2939</v>
      </c>
      <c r="AX728" s="72">
        <v>273.20999999999998</v>
      </c>
      <c r="AY728" s="72">
        <v>283.89</v>
      </c>
      <c r="AZ728" s="72">
        <v>557.1</v>
      </c>
      <c r="BA728" s="95">
        <v>9363294</v>
      </c>
      <c r="BB728" s="95">
        <v>9153650</v>
      </c>
      <c r="BC728" s="95">
        <v>2856</v>
      </c>
      <c r="BD728" s="95">
        <v>2687</v>
      </c>
      <c r="BE728" s="72">
        <v>301.49</v>
      </c>
      <c r="BF728" s="72">
        <v>321.7</v>
      </c>
      <c r="BG728" s="72">
        <v>623.19000000000005</v>
      </c>
      <c r="BH728" s="95">
        <v>9797173</v>
      </c>
      <c r="BI728" s="95">
        <v>9793846</v>
      </c>
      <c r="BJ728" s="95">
        <v>2708</v>
      </c>
      <c r="BK728" s="95">
        <v>2537</v>
      </c>
      <c r="BL728" s="72">
        <v>288.05</v>
      </c>
      <c r="BM728" s="72">
        <v>327.24</v>
      </c>
      <c r="BN728" s="72">
        <v>615.29</v>
      </c>
      <c r="BO728" s="95">
        <v>9118655</v>
      </c>
      <c r="BP728" s="95">
        <v>9660081</v>
      </c>
      <c r="BQ728" s="95">
        <v>2638</v>
      </c>
      <c r="BR728" s="95">
        <v>2460</v>
      </c>
      <c r="BS728" s="72">
        <v>291.33999999999997</v>
      </c>
      <c r="BT728" s="72">
        <v>330.22</v>
      </c>
      <c r="BU728" s="72">
        <v>621.55999999999995</v>
      </c>
      <c r="BV728" s="95">
        <v>9054969.3100000005</v>
      </c>
      <c r="BW728" s="95">
        <v>9550058.3399999999</v>
      </c>
      <c r="BX728" s="95">
        <v>2590</v>
      </c>
      <c r="BY728" s="95">
        <v>2410</v>
      </c>
      <c r="BZ728" s="95">
        <v>3021</v>
      </c>
      <c r="CA728" s="95">
        <v>2774</v>
      </c>
      <c r="CB728" s="95">
        <v>2626</v>
      </c>
      <c r="CC728" s="95">
        <v>2554</v>
      </c>
      <c r="CD728" s="95">
        <v>2502</v>
      </c>
      <c r="CE728" s="72">
        <v>650.75523149000003</v>
      </c>
      <c r="CF728" s="72">
        <v>676.59346364999999</v>
      </c>
      <c r="CG728" s="72">
        <v>712.40329333</v>
      </c>
      <c r="CH728" s="72">
        <v>716.50152150999998</v>
      </c>
      <c r="CI728" s="72">
        <v>731.52548966999996</v>
      </c>
      <c r="CJ728" s="96">
        <v>0.90582445050000004</v>
      </c>
      <c r="CK728" s="96">
        <v>0.82338956839999999</v>
      </c>
      <c r="CL728" s="96">
        <v>0.87477136310000003</v>
      </c>
      <c r="CM728" s="96">
        <v>0.85874207039999995</v>
      </c>
      <c r="CN728" s="96">
        <v>0.84967647580000005</v>
      </c>
      <c r="CO728" s="96">
        <v>0.97303605849999997</v>
      </c>
      <c r="CP728" s="96">
        <v>0.88638111409999998</v>
      </c>
      <c r="CQ728" s="96">
        <v>0.99584056389999998</v>
      </c>
      <c r="CR728" s="96">
        <v>0.89008323190000005</v>
      </c>
      <c r="CS728" s="95">
        <v>2960</v>
      </c>
      <c r="CT728" s="95">
        <v>2824</v>
      </c>
      <c r="CU728" s="95">
        <v>2648</v>
      </c>
      <c r="CV728" s="95">
        <v>2565</v>
      </c>
      <c r="CW728" s="95">
        <v>2542</v>
      </c>
      <c r="CX728" s="96">
        <v>0.98361516000000004</v>
      </c>
      <c r="CY728" s="96">
        <v>0.98394611600000004</v>
      </c>
      <c r="CZ728" s="96">
        <v>0.968588691</v>
      </c>
      <c r="DA728" s="96">
        <v>0.98717518299999996</v>
      </c>
      <c r="DB728" s="96">
        <v>0.93896274300000004</v>
      </c>
      <c r="DC728">
        <v>2013</v>
      </c>
      <c r="DD728" s="6">
        <v>2606.6</v>
      </c>
      <c r="DE728" s="96">
        <v>2.5154000000000001E-3</v>
      </c>
      <c r="DF728" s="72">
        <v>681.86</v>
      </c>
      <c r="DG728" s="96">
        <v>1</v>
      </c>
      <c r="DH728" s="72">
        <v>681.86</v>
      </c>
      <c r="DI728" s="72">
        <v>696.39824844999998</v>
      </c>
      <c r="DJ728" s="96">
        <v>1</v>
      </c>
      <c r="DK728" s="72">
        <v>681.86</v>
      </c>
      <c r="DL728" s="96">
        <v>1</v>
      </c>
      <c r="DM728" s="72">
        <v>681.86</v>
      </c>
      <c r="DN728" s="96">
        <v>1</v>
      </c>
      <c r="DO728" s="96">
        <v>7.051E-3</v>
      </c>
      <c r="DP728" s="72">
        <v>4.8099999999999996</v>
      </c>
      <c r="DQ728" s="72">
        <v>677.05</v>
      </c>
      <c r="DR728" t="s">
        <v>122</v>
      </c>
      <c r="DT728" t="s">
        <v>540</v>
      </c>
    </row>
    <row r="729" spans="1:124" x14ac:dyDescent="0.3">
      <c r="A729" t="s">
        <v>550</v>
      </c>
      <c r="B729">
        <v>15250</v>
      </c>
      <c r="C729" s="95">
        <v>4230</v>
      </c>
      <c r="D729" s="95">
        <v>18243588</v>
      </c>
      <c r="E729" s="95">
        <v>4051</v>
      </c>
      <c r="F729" s="95">
        <v>12816476</v>
      </c>
      <c r="G729" s="95">
        <v>673</v>
      </c>
      <c r="H729" s="95">
        <v>2023339</v>
      </c>
      <c r="I729" s="95">
        <v>602</v>
      </c>
      <c r="J729" s="95">
        <v>2121414</v>
      </c>
      <c r="K729" s="95">
        <v>3961</v>
      </c>
      <c r="L729" s="95">
        <v>17787670</v>
      </c>
      <c r="M729" s="95">
        <v>3777</v>
      </c>
      <c r="N729" s="95">
        <v>13804999</v>
      </c>
      <c r="O729" s="95">
        <v>670</v>
      </c>
      <c r="P729" s="95">
        <v>1808246</v>
      </c>
      <c r="Q729" s="95">
        <v>587</v>
      </c>
      <c r="R729" s="95">
        <v>1977963</v>
      </c>
      <c r="S729" s="95">
        <v>3838</v>
      </c>
      <c r="T729" s="95">
        <v>19805335</v>
      </c>
      <c r="U729" s="95">
        <v>3639</v>
      </c>
      <c r="V729" s="95">
        <v>13504160</v>
      </c>
      <c r="W729" s="95">
        <v>710</v>
      </c>
      <c r="X729" s="95">
        <v>2126500</v>
      </c>
      <c r="Y729" s="95">
        <v>604</v>
      </c>
      <c r="Z729" s="95">
        <v>2050918</v>
      </c>
      <c r="AA729" s="95">
        <v>3755</v>
      </c>
      <c r="AB729" s="95">
        <v>15235051</v>
      </c>
      <c r="AC729" s="95">
        <v>3553</v>
      </c>
      <c r="AD729" s="95">
        <v>13546156</v>
      </c>
      <c r="AE729" s="95">
        <v>719</v>
      </c>
      <c r="AF729" s="95">
        <v>1795280</v>
      </c>
      <c r="AG729" s="95">
        <v>631</v>
      </c>
      <c r="AH729" s="95">
        <v>2407732</v>
      </c>
      <c r="AI729" s="95">
        <v>3808</v>
      </c>
      <c r="AJ729" s="95">
        <v>15986149.77</v>
      </c>
      <c r="AK729" s="95">
        <v>3614</v>
      </c>
      <c r="AL729" s="95">
        <v>14022340.539999999</v>
      </c>
      <c r="AM729" s="95">
        <v>760</v>
      </c>
      <c r="AN729" s="95">
        <v>2317083.2400000002</v>
      </c>
      <c r="AO729" s="95">
        <v>669</v>
      </c>
      <c r="AP729" s="95">
        <v>2612812.34</v>
      </c>
      <c r="AQ729" s="72">
        <v>344.46</v>
      </c>
      <c r="AR729" s="72">
        <v>267.52999999999997</v>
      </c>
      <c r="AS729" s="72">
        <v>611.99</v>
      </c>
      <c r="AT729" s="95">
        <v>20266927</v>
      </c>
      <c r="AU729" s="95">
        <v>14937890</v>
      </c>
      <c r="AV729" s="95">
        <v>4903</v>
      </c>
      <c r="AW729" s="95">
        <v>4653</v>
      </c>
      <c r="AX729" s="72">
        <v>352.62</v>
      </c>
      <c r="AY729" s="72">
        <v>301.39</v>
      </c>
      <c r="AZ729" s="72">
        <v>654.01</v>
      </c>
      <c r="BA729" s="95">
        <v>19595916</v>
      </c>
      <c r="BB729" s="95">
        <v>15782962</v>
      </c>
      <c r="BC729" s="95">
        <v>4631</v>
      </c>
      <c r="BD729" s="95">
        <v>4364</v>
      </c>
      <c r="BE729" s="72">
        <v>401.86</v>
      </c>
      <c r="BF729" s="72">
        <v>305.5</v>
      </c>
      <c r="BG729" s="72">
        <v>707.36</v>
      </c>
      <c r="BH729" s="95">
        <v>21931835</v>
      </c>
      <c r="BI729" s="95">
        <v>15555078</v>
      </c>
      <c r="BJ729" s="95">
        <v>4548</v>
      </c>
      <c r="BK729" s="95">
        <v>4243</v>
      </c>
      <c r="BL729" s="72">
        <v>317.20999999999998</v>
      </c>
      <c r="BM729" s="72">
        <v>317.76</v>
      </c>
      <c r="BN729" s="72">
        <v>634.97</v>
      </c>
      <c r="BO729" s="95">
        <v>17030331</v>
      </c>
      <c r="BP729" s="95">
        <v>15953888</v>
      </c>
      <c r="BQ729" s="95">
        <v>4474</v>
      </c>
      <c r="BR729" s="95">
        <v>4184</v>
      </c>
      <c r="BS729" s="72">
        <v>333.9</v>
      </c>
      <c r="BT729" s="72">
        <v>323.67</v>
      </c>
      <c r="BU729" s="72">
        <v>657.57</v>
      </c>
      <c r="BV729" s="95">
        <v>18303233.010000002</v>
      </c>
      <c r="BW729" s="95">
        <v>16635152.880000001</v>
      </c>
      <c r="BX729" s="95">
        <v>4568</v>
      </c>
      <c r="BY729" s="95">
        <v>4283</v>
      </c>
      <c r="BZ729" s="95">
        <v>4784</v>
      </c>
      <c r="CA729" s="95">
        <v>4502</v>
      </c>
      <c r="CB729" s="95">
        <v>4401</v>
      </c>
      <c r="CC729" s="95">
        <v>4336</v>
      </c>
      <c r="CD729" s="95">
        <v>4429</v>
      </c>
      <c r="CE729" s="72">
        <v>650.75523149000003</v>
      </c>
      <c r="CF729" s="72">
        <v>676.59346364999999</v>
      </c>
      <c r="CG729" s="72">
        <v>712.40329333</v>
      </c>
      <c r="CH729" s="72">
        <v>716.50152150999998</v>
      </c>
      <c r="CI729" s="72">
        <v>731.52548966999996</v>
      </c>
      <c r="CJ729" s="96">
        <v>0.94043039589999999</v>
      </c>
      <c r="CK729" s="96">
        <v>0.96662181229999999</v>
      </c>
      <c r="CL729" s="96">
        <v>0.99292073270000003</v>
      </c>
      <c r="CM729" s="96">
        <v>0.88620886480000005</v>
      </c>
      <c r="CN729" s="96">
        <v>0.89890237500000003</v>
      </c>
      <c r="CO729" s="96">
        <v>0.96071588730000002</v>
      </c>
      <c r="CP729" s="96">
        <v>0.97533188380000002</v>
      </c>
      <c r="CQ729" s="96">
        <v>0.99584056389999998</v>
      </c>
      <c r="CR729" s="96">
        <v>0.97940551919999996</v>
      </c>
      <c r="CS729" s="95">
        <v>4497</v>
      </c>
      <c r="CT729" s="95">
        <v>4267</v>
      </c>
      <c r="CU729" s="95">
        <v>4125</v>
      </c>
      <c r="CV729" s="95">
        <v>4096</v>
      </c>
      <c r="CW729" s="95">
        <v>4209</v>
      </c>
      <c r="CX729" s="96">
        <v>0.95453799800000005</v>
      </c>
      <c r="CY729" s="96">
        <v>0.97117236500000004</v>
      </c>
      <c r="CZ729" s="96">
        <v>0.97474008000000001</v>
      </c>
      <c r="DA729" s="96">
        <v>0.95289876500000004</v>
      </c>
      <c r="DB729" s="96">
        <v>0.95057887500000005</v>
      </c>
      <c r="DC729">
        <v>2013</v>
      </c>
      <c r="DD729" s="6">
        <v>4345.3999999999996</v>
      </c>
      <c r="DE729" s="96">
        <v>2.3206330999999999E-3</v>
      </c>
      <c r="DF729" s="72">
        <v>750.43</v>
      </c>
      <c r="DG729" s="96">
        <v>1</v>
      </c>
      <c r="DH729" s="72">
        <v>750.43</v>
      </c>
      <c r="DI729" s="72">
        <v>736.03084387000001</v>
      </c>
      <c r="DJ729" s="96">
        <v>1</v>
      </c>
      <c r="DK729" s="72">
        <v>750.43</v>
      </c>
      <c r="DL729" s="96">
        <v>1</v>
      </c>
      <c r="DM729" s="72">
        <v>750.43</v>
      </c>
      <c r="DN729" s="96">
        <v>1</v>
      </c>
      <c r="DO729" s="96">
        <v>6.2300000000000003E-3</v>
      </c>
      <c r="DP729" s="72">
        <v>4.68</v>
      </c>
      <c r="DQ729" s="72">
        <v>745.75</v>
      </c>
      <c r="DR729" t="s">
        <v>550</v>
      </c>
      <c r="DT729" t="s">
        <v>540</v>
      </c>
    </row>
    <row r="730" spans="1:124" x14ac:dyDescent="0.3">
      <c r="A730" t="s">
        <v>124</v>
      </c>
      <c r="B730">
        <v>15260</v>
      </c>
      <c r="C730" s="95">
        <v>10672</v>
      </c>
      <c r="D730" s="95">
        <v>39731824</v>
      </c>
      <c r="E730" s="95">
        <v>10281</v>
      </c>
      <c r="F730" s="95">
        <v>34724416</v>
      </c>
      <c r="G730" s="95">
        <v>2365</v>
      </c>
      <c r="H730" s="95">
        <v>6174779</v>
      </c>
      <c r="I730" s="95">
        <v>2095</v>
      </c>
      <c r="J730" s="95">
        <v>7226627</v>
      </c>
      <c r="K730" s="95">
        <v>10451</v>
      </c>
      <c r="L730" s="95">
        <v>36975723</v>
      </c>
      <c r="M730" s="95">
        <v>10033</v>
      </c>
      <c r="N730" s="95">
        <v>34635497</v>
      </c>
      <c r="O730" s="95">
        <v>2390</v>
      </c>
      <c r="P730" s="95">
        <v>6951974</v>
      </c>
      <c r="Q730" s="95">
        <v>2118</v>
      </c>
      <c r="R730" s="95">
        <v>7636676</v>
      </c>
      <c r="S730" s="95">
        <v>9953</v>
      </c>
      <c r="T730" s="95">
        <v>39729013</v>
      </c>
      <c r="U730" s="95">
        <v>9512</v>
      </c>
      <c r="V730" s="95">
        <v>34486946</v>
      </c>
      <c r="W730" s="95">
        <v>2340</v>
      </c>
      <c r="X730" s="95">
        <v>7366119</v>
      </c>
      <c r="Y730" s="95">
        <v>2082</v>
      </c>
      <c r="Z730" s="95">
        <v>7564903</v>
      </c>
      <c r="AA730" s="95">
        <v>9694</v>
      </c>
      <c r="AB730" s="95">
        <v>36973784</v>
      </c>
      <c r="AC730" s="95">
        <v>9267</v>
      </c>
      <c r="AD730" s="95">
        <v>35662969</v>
      </c>
      <c r="AE730" s="95">
        <v>2423</v>
      </c>
      <c r="AF730" s="95">
        <v>6997847</v>
      </c>
      <c r="AG730" s="95">
        <v>2150</v>
      </c>
      <c r="AH730" s="95">
        <v>8299432</v>
      </c>
      <c r="AI730" s="95">
        <v>9702</v>
      </c>
      <c r="AJ730" s="95">
        <v>38747054.759999998</v>
      </c>
      <c r="AK730" s="95">
        <v>9242</v>
      </c>
      <c r="AL730" s="95">
        <v>36582108.520000003</v>
      </c>
      <c r="AM730" s="95">
        <v>2596</v>
      </c>
      <c r="AN730" s="95">
        <v>8558337</v>
      </c>
      <c r="AO730" s="95">
        <v>2343</v>
      </c>
      <c r="AP730" s="95">
        <v>10134508.779999999</v>
      </c>
      <c r="AQ730" s="72">
        <v>293.44</v>
      </c>
      <c r="AR730" s="72">
        <v>282.48</v>
      </c>
      <c r="AS730" s="72">
        <v>575.91999999999996</v>
      </c>
      <c r="AT730" s="95">
        <v>45906603</v>
      </c>
      <c r="AU730" s="95">
        <v>41951043</v>
      </c>
      <c r="AV730" s="95">
        <v>13037</v>
      </c>
      <c r="AW730" s="95">
        <v>12376</v>
      </c>
      <c r="AX730" s="72">
        <v>285.07</v>
      </c>
      <c r="AY730" s="72">
        <v>289.91000000000003</v>
      </c>
      <c r="AZ730" s="72">
        <v>574.98</v>
      </c>
      <c r="BA730" s="95">
        <v>43927697</v>
      </c>
      <c r="BB730" s="95">
        <v>42272173</v>
      </c>
      <c r="BC730" s="95">
        <v>12841</v>
      </c>
      <c r="BD730" s="95">
        <v>12151</v>
      </c>
      <c r="BE730" s="72">
        <v>319.25</v>
      </c>
      <c r="BF730" s="72">
        <v>302.25</v>
      </c>
      <c r="BG730" s="72">
        <v>621.5</v>
      </c>
      <c r="BH730" s="95">
        <v>47095132</v>
      </c>
      <c r="BI730" s="95">
        <v>42051849</v>
      </c>
      <c r="BJ730" s="95">
        <v>12293</v>
      </c>
      <c r="BK730" s="95">
        <v>11594</v>
      </c>
      <c r="BL730" s="72">
        <v>302.41000000000003</v>
      </c>
      <c r="BM730" s="72">
        <v>320.88</v>
      </c>
      <c r="BN730" s="72">
        <v>623.29</v>
      </c>
      <c r="BO730" s="95">
        <v>43971631</v>
      </c>
      <c r="BP730" s="95">
        <v>43962401</v>
      </c>
      <c r="BQ730" s="95">
        <v>12117</v>
      </c>
      <c r="BR730" s="95">
        <v>11417</v>
      </c>
      <c r="BS730" s="72">
        <v>320.55</v>
      </c>
      <c r="BT730" s="72">
        <v>336.04</v>
      </c>
      <c r="BU730" s="72">
        <v>656.59</v>
      </c>
      <c r="BV730" s="95">
        <v>47305391.759999998</v>
      </c>
      <c r="BW730" s="95">
        <v>46716617.299999997</v>
      </c>
      <c r="BX730" s="95">
        <v>12298</v>
      </c>
      <c r="BY730" s="95">
        <v>11585</v>
      </c>
      <c r="BZ730" s="95">
        <v>12722</v>
      </c>
      <c r="CA730" s="95">
        <v>12508</v>
      </c>
      <c r="CB730" s="95">
        <v>11956</v>
      </c>
      <c r="CC730" s="95">
        <v>11785</v>
      </c>
      <c r="CD730" s="95">
        <v>11949</v>
      </c>
      <c r="CE730" s="72">
        <v>650.75523149000003</v>
      </c>
      <c r="CF730" s="72">
        <v>676.59346364999999</v>
      </c>
      <c r="CG730" s="72">
        <v>712.40329333</v>
      </c>
      <c r="CH730" s="72">
        <v>716.50152150999998</v>
      </c>
      <c r="CI730" s="72">
        <v>731.52548966999996</v>
      </c>
      <c r="CJ730" s="96">
        <v>0.88500248960000005</v>
      </c>
      <c r="CK730" s="96">
        <v>0.84981607260000003</v>
      </c>
      <c r="CL730" s="96">
        <v>0.87239911130000003</v>
      </c>
      <c r="CM730" s="96">
        <v>0.86990743390000003</v>
      </c>
      <c r="CN730" s="96">
        <v>0.89756270869999999</v>
      </c>
      <c r="CO730" s="96">
        <v>1.0201263467999999</v>
      </c>
      <c r="CP730" s="96">
        <v>0.85767568490000001</v>
      </c>
      <c r="CQ730" s="96">
        <v>0.99584056389999998</v>
      </c>
      <c r="CR730" s="96">
        <v>0.86125790970000005</v>
      </c>
      <c r="CS730" s="95">
        <v>12188</v>
      </c>
      <c r="CT730" s="95">
        <v>12000</v>
      </c>
      <c r="CU730" s="95">
        <v>11348</v>
      </c>
      <c r="CV730" s="95">
        <v>11255</v>
      </c>
      <c r="CW730" s="95">
        <v>11465</v>
      </c>
      <c r="CX730" s="96">
        <v>1.0096701130000001</v>
      </c>
      <c r="CY730" s="96">
        <v>1.0254563160000001</v>
      </c>
      <c r="CZ730" s="96">
        <v>1.032625532</v>
      </c>
      <c r="DA730" s="96">
        <v>1.0207060800000001</v>
      </c>
      <c r="DB730" s="96">
        <v>1.012722535</v>
      </c>
      <c r="DC730">
        <v>2013</v>
      </c>
      <c r="DD730" s="6">
        <v>11824.6</v>
      </c>
      <c r="DE730" s="96">
        <v>2.2825569000000001E-3</v>
      </c>
      <c r="DF730" s="72">
        <v>659.93</v>
      </c>
      <c r="DG730" s="96">
        <v>1</v>
      </c>
      <c r="DH730" s="72">
        <v>659.93</v>
      </c>
      <c r="DI730" s="72">
        <v>696.39824844999998</v>
      </c>
      <c r="DJ730" s="96">
        <v>1</v>
      </c>
      <c r="DK730" s="72">
        <v>659.93</v>
      </c>
      <c r="DL730" s="96">
        <v>1</v>
      </c>
      <c r="DM730" s="72">
        <v>659.93</v>
      </c>
      <c r="DN730" s="96">
        <v>1</v>
      </c>
      <c r="DO730" s="96">
        <v>7.084E-3</v>
      </c>
      <c r="DP730" s="72">
        <v>4.67</v>
      </c>
      <c r="DQ730" s="72">
        <v>655.26</v>
      </c>
      <c r="DR730" t="s">
        <v>124</v>
      </c>
      <c r="DT730" t="s">
        <v>540</v>
      </c>
    </row>
    <row r="731" spans="1:124" x14ac:dyDescent="0.3">
      <c r="A731" t="s">
        <v>32</v>
      </c>
      <c r="B731">
        <v>15270</v>
      </c>
      <c r="C731" s="95">
        <v>4734</v>
      </c>
      <c r="D731" s="95">
        <v>21778101</v>
      </c>
      <c r="E731" s="95">
        <v>4554</v>
      </c>
      <c r="F731" s="95">
        <v>15684454</v>
      </c>
      <c r="G731" s="95">
        <v>940</v>
      </c>
      <c r="H731" s="95">
        <v>2947097</v>
      </c>
      <c r="I731" s="95">
        <v>830</v>
      </c>
      <c r="J731" s="95">
        <v>3095865</v>
      </c>
      <c r="K731" s="95">
        <v>4706</v>
      </c>
      <c r="L731" s="95">
        <v>21468595</v>
      </c>
      <c r="M731" s="95">
        <v>4510</v>
      </c>
      <c r="N731" s="95">
        <v>16471921</v>
      </c>
      <c r="O731" s="95">
        <v>941</v>
      </c>
      <c r="P731" s="95">
        <v>2988817</v>
      </c>
      <c r="Q731" s="95">
        <v>823</v>
      </c>
      <c r="R731" s="95">
        <v>3229756</v>
      </c>
      <c r="S731" s="95">
        <v>4673</v>
      </c>
      <c r="T731" s="95">
        <v>23129226</v>
      </c>
      <c r="U731" s="95">
        <v>4460</v>
      </c>
      <c r="V731" s="95">
        <v>17324944</v>
      </c>
      <c r="W731" s="95">
        <v>959</v>
      </c>
      <c r="X731" s="95">
        <v>2859225</v>
      </c>
      <c r="Y731" s="95">
        <v>841</v>
      </c>
      <c r="Z731" s="95">
        <v>3460802</v>
      </c>
      <c r="AA731" s="95">
        <v>4723</v>
      </c>
      <c r="AB731" s="95">
        <v>21093782</v>
      </c>
      <c r="AC731" s="95">
        <v>4466</v>
      </c>
      <c r="AD731" s="95">
        <v>17530524</v>
      </c>
      <c r="AE731" s="95">
        <v>962</v>
      </c>
      <c r="AF731" s="95">
        <v>3230650</v>
      </c>
      <c r="AG731" s="95">
        <v>855</v>
      </c>
      <c r="AH731" s="95">
        <v>3695427</v>
      </c>
      <c r="AI731" s="95">
        <v>4748</v>
      </c>
      <c r="AJ731" s="95">
        <v>21953603.239999998</v>
      </c>
      <c r="AK731" s="95">
        <v>4480</v>
      </c>
      <c r="AL731" s="95">
        <v>18129217.91</v>
      </c>
      <c r="AM731" s="95">
        <v>993</v>
      </c>
      <c r="AN731" s="95">
        <v>4165474</v>
      </c>
      <c r="AO731" s="95">
        <v>885</v>
      </c>
      <c r="AP731" s="95">
        <v>3777796.23</v>
      </c>
      <c r="AQ731" s="72">
        <v>363.14</v>
      </c>
      <c r="AR731" s="72">
        <v>290.68</v>
      </c>
      <c r="AS731" s="72">
        <v>653.82000000000005</v>
      </c>
      <c r="AT731" s="95">
        <v>24725198</v>
      </c>
      <c r="AU731" s="95">
        <v>18780319</v>
      </c>
      <c r="AV731" s="95">
        <v>5674</v>
      </c>
      <c r="AW731" s="95">
        <v>5384</v>
      </c>
      <c r="AX731" s="72">
        <v>360.92</v>
      </c>
      <c r="AY731" s="72">
        <v>307.86</v>
      </c>
      <c r="AZ731" s="72">
        <v>668.78</v>
      </c>
      <c r="BA731" s="95">
        <v>24457412</v>
      </c>
      <c r="BB731" s="95">
        <v>19701677</v>
      </c>
      <c r="BC731" s="95">
        <v>5647</v>
      </c>
      <c r="BD731" s="95">
        <v>5333</v>
      </c>
      <c r="BE731" s="72">
        <v>384.54</v>
      </c>
      <c r="BF731" s="72">
        <v>326.76</v>
      </c>
      <c r="BG731" s="72">
        <v>711.3</v>
      </c>
      <c r="BH731" s="95">
        <v>25988451</v>
      </c>
      <c r="BI731" s="95">
        <v>20785746</v>
      </c>
      <c r="BJ731" s="95">
        <v>5632</v>
      </c>
      <c r="BK731" s="95">
        <v>5301</v>
      </c>
      <c r="BL731" s="72">
        <v>356.56</v>
      </c>
      <c r="BM731" s="72">
        <v>332.42</v>
      </c>
      <c r="BN731" s="72">
        <v>688.98</v>
      </c>
      <c r="BO731" s="95">
        <v>24324432</v>
      </c>
      <c r="BP731" s="95">
        <v>21225951</v>
      </c>
      <c r="BQ731" s="95">
        <v>5685</v>
      </c>
      <c r="BR731" s="95">
        <v>5321</v>
      </c>
      <c r="BS731" s="72">
        <v>379.13</v>
      </c>
      <c r="BT731" s="72">
        <v>340.28</v>
      </c>
      <c r="BU731" s="72">
        <v>719.41</v>
      </c>
      <c r="BV731" s="95">
        <v>26119077.239999998</v>
      </c>
      <c r="BW731" s="95">
        <v>21907014.140000001</v>
      </c>
      <c r="BX731" s="95">
        <v>5741</v>
      </c>
      <c r="BY731" s="95">
        <v>5365</v>
      </c>
      <c r="BZ731" s="95">
        <v>5536</v>
      </c>
      <c r="CA731" s="95">
        <v>5495</v>
      </c>
      <c r="CB731" s="95">
        <v>5472</v>
      </c>
      <c r="CC731" s="95">
        <v>5512</v>
      </c>
      <c r="CD731" s="95">
        <v>5557</v>
      </c>
      <c r="CE731" s="72">
        <v>650.75523149000003</v>
      </c>
      <c r="CF731" s="72">
        <v>676.59346364999999</v>
      </c>
      <c r="CG731" s="72">
        <v>712.40329333</v>
      </c>
      <c r="CH731" s="72">
        <v>716.50152150999998</v>
      </c>
      <c r="CI731" s="72">
        <v>731.52548966999996</v>
      </c>
      <c r="CJ731" s="96">
        <v>1.0047095564999999</v>
      </c>
      <c r="CK731" s="96">
        <v>0.98845176010000002</v>
      </c>
      <c r="CL731" s="96">
        <v>0.99845130790000003</v>
      </c>
      <c r="CM731" s="96">
        <v>0.96158902570000004</v>
      </c>
      <c r="CN731" s="96">
        <v>0.98343804850000005</v>
      </c>
      <c r="CO731" s="96">
        <v>0.966532787</v>
      </c>
      <c r="CP731" s="96">
        <v>1.0215152067</v>
      </c>
      <c r="CQ731" s="96">
        <v>0.99584056389999998</v>
      </c>
      <c r="CR731" s="96">
        <v>1.0257817344</v>
      </c>
      <c r="CS731" s="95">
        <v>5447</v>
      </c>
      <c r="CT731" s="95">
        <v>5382</v>
      </c>
      <c r="CU731" s="95">
        <v>5360</v>
      </c>
      <c r="CV731" s="95">
        <v>5379</v>
      </c>
      <c r="CW731" s="95">
        <v>5320</v>
      </c>
      <c r="CX731" s="96">
        <v>0.963163133</v>
      </c>
      <c r="CY731" s="96">
        <v>0.96723970800000003</v>
      </c>
      <c r="CZ731" s="96">
        <v>0.96019290700000004</v>
      </c>
      <c r="DA731" s="96">
        <v>0.97592122299999995</v>
      </c>
      <c r="DB731" s="96">
        <v>0.96616271499999995</v>
      </c>
      <c r="DC731">
        <v>2013</v>
      </c>
      <c r="DD731" s="6">
        <v>5340.8</v>
      </c>
      <c r="DE731" s="96">
        <v>1.9257480999999999E-3</v>
      </c>
      <c r="DF731" s="72">
        <v>786.27</v>
      </c>
      <c r="DG731" s="96">
        <v>1</v>
      </c>
      <c r="DH731" s="72">
        <v>786.27</v>
      </c>
      <c r="DI731" s="72">
        <v>685.16415130999997</v>
      </c>
      <c r="DJ731" s="96">
        <v>1</v>
      </c>
      <c r="DK731" s="72">
        <v>786.27</v>
      </c>
      <c r="DL731" s="96">
        <v>1</v>
      </c>
      <c r="DM731" s="72">
        <v>786.27</v>
      </c>
      <c r="DN731" s="96">
        <v>1</v>
      </c>
      <c r="DO731" s="96">
        <v>6.5459999999999997E-3</v>
      </c>
      <c r="DP731" s="72">
        <v>5.15</v>
      </c>
      <c r="DQ731" s="72">
        <v>781.12</v>
      </c>
      <c r="DR731" t="s">
        <v>32</v>
      </c>
      <c r="DT731" t="s">
        <v>540</v>
      </c>
    </row>
    <row r="732" spans="1:124" x14ac:dyDescent="0.3">
      <c r="A732" t="s">
        <v>307</v>
      </c>
      <c r="B732">
        <v>15280</v>
      </c>
      <c r="C732" s="95">
        <v>16098</v>
      </c>
      <c r="D732" s="95">
        <v>56955780</v>
      </c>
      <c r="E732" s="95">
        <v>15220</v>
      </c>
      <c r="F732" s="95">
        <v>49463406</v>
      </c>
      <c r="G732" s="95">
        <v>1897</v>
      </c>
      <c r="H732" s="95">
        <v>7451453</v>
      </c>
      <c r="I732" s="95">
        <v>1604</v>
      </c>
      <c r="J732" s="95">
        <v>5525240</v>
      </c>
      <c r="K732" s="95">
        <v>16895</v>
      </c>
      <c r="L732" s="95">
        <v>62808113</v>
      </c>
      <c r="M732" s="95">
        <v>15882</v>
      </c>
      <c r="N732" s="95">
        <v>55089821</v>
      </c>
      <c r="O732" s="95">
        <v>1952</v>
      </c>
      <c r="P732" s="95">
        <v>6194097</v>
      </c>
      <c r="Q732" s="95">
        <v>1634</v>
      </c>
      <c r="R732" s="95">
        <v>5806199</v>
      </c>
      <c r="S732" s="95">
        <v>17391</v>
      </c>
      <c r="T732" s="95">
        <v>69528349</v>
      </c>
      <c r="U732" s="95">
        <v>16173</v>
      </c>
      <c r="V732" s="95">
        <v>60465095</v>
      </c>
      <c r="W732" s="95">
        <v>2043</v>
      </c>
      <c r="X732" s="95">
        <v>7268980</v>
      </c>
      <c r="Y732" s="95">
        <v>1689</v>
      </c>
      <c r="Z732" s="95">
        <v>9730120</v>
      </c>
      <c r="AA732" s="95">
        <v>17522</v>
      </c>
      <c r="AB732" s="95">
        <v>66321267</v>
      </c>
      <c r="AC732" s="95">
        <v>16169</v>
      </c>
      <c r="AD732" s="95">
        <v>63325008</v>
      </c>
      <c r="AE732" s="95">
        <v>1973</v>
      </c>
      <c r="AF732" s="95">
        <v>5904700</v>
      </c>
      <c r="AG732" s="95">
        <v>1596</v>
      </c>
      <c r="AH732" s="95">
        <v>7047957</v>
      </c>
      <c r="AI732" s="95">
        <v>18125</v>
      </c>
      <c r="AJ732" s="95">
        <v>64357667.990000002</v>
      </c>
      <c r="AK732" s="95">
        <v>16642</v>
      </c>
      <c r="AL732" s="95">
        <v>66683248.219999999</v>
      </c>
      <c r="AM732" s="95">
        <v>2026</v>
      </c>
      <c r="AN732" s="95">
        <v>6161034</v>
      </c>
      <c r="AO732" s="95">
        <v>1663</v>
      </c>
      <c r="AP732" s="95">
        <v>7374463</v>
      </c>
      <c r="AQ732" s="72">
        <v>298.26</v>
      </c>
      <c r="AR732" s="72">
        <v>272.37</v>
      </c>
      <c r="AS732" s="72">
        <v>570.63</v>
      </c>
      <c r="AT732" s="95">
        <v>64407233</v>
      </c>
      <c r="AU732" s="95">
        <v>54988646</v>
      </c>
      <c r="AV732" s="95">
        <v>17995</v>
      </c>
      <c r="AW732" s="95">
        <v>16824</v>
      </c>
      <c r="AX732" s="72">
        <v>305.10000000000002</v>
      </c>
      <c r="AY732" s="72">
        <v>289.72000000000003</v>
      </c>
      <c r="AZ732" s="72">
        <v>594.82000000000005</v>
      </c>
      <c r="BA732" s="95">
        <v>69002210</v>
      </c>
      <c r="BB732" s="95">
        <v>60896020</v>
      </c>
      <c r="BC732" s="95">
        <v>18847</v>
      </c>
      <c r="BD732" s="95">
        <v>17516</v>
      </c>
      <c r="BE732" s="72">
        <v>329.31</v>
      </c>
      <c r="BF732" s="72">
        <v>327.49</v>
      </c>
      <c r="BG732" s="72">
        <v>656.8</v>
      </c>
      <c r="BH732" s="95">
        <v>76797329</v>
      </c>
      <c r="BI732" s="95">
        <v>70195215</v>
      </c>
      <c r="BJ732" s="95">
        <v>19434</v>
      </c>
      <c r="BK732" s="95">
        <v>17862</v>
      </c>
      <c r="BL732" s="72">
        <v>308.74</v>
      </c>
      <c r="BM732" s="72">
        <v>330.11</v>
      </c>
      <c r="BN732" s="72">
        <v>638.85</v>
      </c>
      <c r="BO732" s="95">
        <v>72225967</v>
      </c>
      <c r="BP732" s="95">
        <v>70372965</v>
      </c>
      <c r="BQ732" s="95">
        <v>19495</v>
      </c>
      <c r="BR732" s="95">
        <v>17765</v>
      </c>
      <c r="BS732" s="72">
        <v>291.63</v>
      </c>
      <c r="BT732" s="72">
        <v>337.15</v>
      </c>
      <c r="BU732" s="72">
        <v>628.78</v>
      </c>
      <c r="BV732" s="95">
        <v>70518701.989999995</v>
      </c>
      <c r="BW732" s="95">
        <v>74057711.219999999</v>
      </c>
      <c r="BX732" s="95">
        <v>20151</v>
      </c>
      <c r="BY732" s="95">
        <v>18305</v>
      </c>
      <c r="BZ732" s="95">
        <v>17437</v>
      </c>
      <c r="CA732" s="95">
        <v>18205</v>
      </c>
      <c r="CB732" s="95">
        <v>18676</v>
      </c>
      <c r="CC732" s="95">
        <v>18674</v>
      </c>
      <c r="CD732" s="95">
        <v>19248</v>
      </c>
      <c r="CE732" s="72">
        <v>650.75523149000003</v>
      </c>
      <c r="CF732" s="72">
        <v>676.59346364999999</v>
      </c>
      <c r="CG732" s="72">
        <v>712.40329333</v>
      </c>
      <c r="CH732" s="72">
        <v>716.50152150999998</v>
      </c>
      <c r="CI732" s="72">
        <v>731.52548966999996</v>
      </c>
      <c r="CJ732" s="96">
        <v>0.87687347309999997</v>
      </c>
      <c r="CK732" s="96">
        <v>0.87913944190000004</v>
      </c>
      <c r="CL732" s="96">
        <v>0.92194969640000002</v>
      </c>
      <c r="CM732" s="96">
        <v>0.8916240661</v>
      </c>
      <c r="CN732" s="96">
        <v>0.85954626170000004</v>
      </c>
      <c r="CO732" s="96">
        <v>0.92817732350000004</v>
      </c>
      <c r="CP732" s="96">
        <v>0.95437215009999998</v>
      </c>
      <c r="CQ732" s="96">
        <v>0.99584056389999998</v>
      </c>
      <c r="CR732" s="96">
        <v>0.9583582437</v>
      </c>
      <c r="CS732" s="95">
        <v>17605</v>
      </c>
      <c r="CT732" s="95">
        <v>18486</v>
      </c>
      <c r="CU732" s="95">
        <v>18977</v>
      </c>
      <c r="CV732" s="95">
        <v>18936</v>
      </c>
      <c r="CW732" s="95">
        <v>19410</v>
      </c>
      <c r="CX732" s="96">
        <v>0.92930559400000001</v>
      </c>
      <c r="CY732" s="96">
        <v>0.93094510399999997</v>
      </c>
      <c r="CZ732" s="96">
        <v>0.93622621399999995</v>
      </c>
      <c r="DA732" s="96">
        <v>0.93117708399999999</v>
      </c>
      <c r="DB732" s="96">
        <v>0.91372211199999998</v>
      </c>
      <c r="DC732">
        <v>2013</v>
      </c>
      <c r="DD732" s="6">
        <v>17654.400000000001</v>
      </c>
      <c r="DE732" s="96">
        <v>3.0382001E-3</v>
      </c>
      <c r="DF732" s="72">
        <v>733.77</v>
      </c>
      <c r="DG732" s="96">
        <v>1</v>
      </c>
      <c r="DH732" s="72">
        <v>733.77</v>
      </c>
      <c r="DI732" s="72">
        <v>751.45962586999997</v>
      </c>
      <c r="DJ732" s="96">
        <v>1</v>
      </c>
      <c r="DK732" s="72">
        <v>733.77</v>
      </c>
      <c r="DL732" s="96">
        <v>1</v>
      </c>
      <c r="DM732" s="72">
        <v>733.77</v>
      </c>
      <c r="DN732" s="96">
        <v>1</v>
      </c>
      <c r="DO732" s="96">
        <v>9.4260000000000004E-3</v>
      </c>
      <c r="DP732" s="72">
        <v>6.92</v>
      </c>
      <c r="DQ732" s="72">
        <v>726.85</v>
      </c>
      <c r="DR732" t="s">
        <v>307</v>
      </c>
      <c r="DT732" t="s">
        <v>540</v>
      </c>
    </row>
    <row r="733" spans="1:124" x14ac:dyDescent="0.3">
      <c r="A733" t="s">
        <v>390</v>
      </c>
      <c r="B733">
        <v>15290</v>
      </c>
      <c r="C733" s="95">
        <v>7207</v>
      </c>
      <c r="D733" s="95">
        <v>26080920</v>
      </c>
      <c r="E733" s="95">
        <v>6912</v>
      </c>
      <c r="F733" s="95">
        <v>22055418</v>
      </c>
      <c r="G733" s="95">
        <v>1064</v>
      </c>
      <c r="H733" s="95">
        <v>3732807</v>
      </c>
      <c r="I733" s="95">
        <v>929</v>
      </c>
      <c r="J733" s="95">
        <v>3356890</v>
      </c>
      <c r="K733" s="95">
        <v>7164</v>
      </c>
      <c r="L733" s="95">
        <v>28381019</v>
      </c>
      <c r="M733" s="95">
        <v>6823</v>
      </c>
      <c r="N733" s="95">
        <v>23249415</v>
      </c>
      <c r="O733" s="95">
        <v>1063</v>
      </c>
      <c r="P733" s="95">
        <v>3888597</v>
      </c>
      <c r="Q733" s="95">
        <v>934</v>
      </c>
      <c r="R733" s="95">
        <v>3434080</v>
      </c>
      <c r="S733" s="95">
        <v>7219</v>
      </c>
      <c r="T733" s="95">
        <v>32611186</v>
      </c>
      <c r="U733" s="95">
        <v>6831</v>
      </c>
      <c r="V733" s="95">
        <v>25216888</v>
      </c>
      <c r="W733" s="95">
        <v>1087</v>
      </c>
      <c r="X733" s="95">
        <v>3772441</v>
      </c>
      <c r="Y733" s="95">
        <v>937</v>
      </c>
      <c r="Z733" s="95">
        <v>3704823</v>
      </c>
      <c r="AA733" s="95">
        <v>7184</v>
      </c>
      <c r="AB733" s="95">
        <v>28659485</v>
      </c>
      <c r="AC733" s="95">
        <v>6761</v>
      </c>
      <c r="AD733" s="95">
        <v>25438821</v>
      </c>
      <c r="AE733" s="95">
        <v>1076</v>
      </c>
      <c r="AF733" s="95">
        <v>3836712</v>
      </c>
      <c r="AG733" s="95">
        <v>916</v>
      </c>
      <c r="AH733" s="95">
        <v>3718097</v>
      </c>
      <c r="AI733" s="95">
        <v>7264</v>
      </c>
      <c r="AJ733" s="95">
        <v>30222723.68</v>
      </c>
      <c r="AK733" s="95">
        <v>6822</v>
      </c>
      <c r="AL733" s="95">
        <v>25386430.66</v>
      </c>
      <c r="AM733" s="95">
        <v>1096</v>
      </c>
      <c r="AN733" s="95">
        <v>3522879</v>
      </c>
      <c r="AO733" s="95">
        <v>935</v>
      </c>
      <c r="AP733" s="95">
        <v>3867830.33</v>
      </c>
      <c r="AQ733" s="72">
        <v>300.38</v>
      </c>
      <c r="AR733" s="72">
        <v>270.08</v>
      </c>
      <c r="AS733" s="72">
        <v>570.46</v>
      </c>
      <c r="AT733" s="95">
        <v>29813727</v>
      </c>
      <c r="AU733" s="95">
        <v>25412308</v>
      </c>
      <c r="AV733" s="95">
        <v>8271</v>
      </c>
      <c r="AW733" s="95">
        <v>7841</v>
      </c>
      <c r="AX733" s="72">
        <v>326.87</v>
      </c>
      <c r="AY733" s="72">
        <v>286.66000000000003</v>
      </c>
      <c r="AZ733" s="72">
        <v>613.53</v>
      </c>
      <c r="BA733" s="95">
        <v>32269616</v>
      </c>
      <c r="BB733" s="95">
        <v>26683495</v>
      </c>
      <c r="BC733" s="95">
        <v>8227</v>
      </c>
      <c r="BD733" s="95">
        <v>7757</v>
      </c>
      <c r="BE733" s="72">
        <v>365.03</v>
      </c>
      <c r="BF733" s="72">
        <v>310.27</v>
      </c>
      <c r="BG733" s="72">
        <v>675.3</v>
      </c>
      <c r="BH733" s="95">
        <v>36383627</v>
      </c>
      <c r="BI733" s="95">
        <v>28921711</v>
      </c>
      <c r="BJ733" s="95">
        <v>8306</v>
      </c>
      <c r="BK733" s="95">
        <v>7768</v>
      </c>
      <c r="BL733" s="72">
        <v>327.85</v>
      </c>
      <c r="BM733" s="72">
        <v>316.5</v>
      </c>
      <c r="BN733" s="72">
        <v>644.35</v>
      </c>
      <c r="BO733" s="95">
        <v>32496197</v>
      </c>
      <c r="BP733" s="95">
        <v>29156918</v>
      </c>
      <c r="BQ733" s="95">
        <v>8260</v>
      </c>
      <c r="BR733" s="95">
        <v>7677</v>
      </c>
      <c r="BS733" s="72">
        <v>336.38</v>
      </c>
      <c r="BT733" s="72">
        <v>314.27999999999997</v>
      </c>
      <c r="BU733" s="72">
        <v>650.66</v>
      </c>
      <c r="BV733" s="95">
        <v>33745602.68</v>
      </c>
      <c r="BW733" s="95">
        <v>29254260.989999998</v>
      </c>
      <c r="BX733" s="95">
        <v>8360</v>
      </c>
      <c r="BY733" s="95">
        <v>7757</v>
      </c>
      <c r="BZ733" s="95">
        <v>8066</v>
      </c>
      <c r="CA733" s="95">
        <v>8000</v>
      </c>
      <c r="CB733" s="95">
        <v>8047</v>
      </c>
      <c r="CC733" s="95">
        <v>7983</v>
      </c>
      <c r="CD733" s="95">
        <v>8065</v>
      </c>
      <c r="CE733" s="72">
        <v>650.75523149000003</v>
      </c>
      <c r="CF733" s="72">
        <v>676.59346364999999</v>
      </c>
      <c r="CG733" s="72">
        <v>712.40329333</v>
      </c>
      <c r="CH733" s="72">
        <v>716.50152150999998</v>
      </c>
      <c r="CI733" s="72">
        <v>731.52548966999996</v>
      </c>
      <c r="CJ733" s="96">
        <v>0.8766122382</v>
      </c>
      <c r="CK733" s="96">
        <v>0.90679267969999999</v>
      </c>
      <c r="CL733" s="96">
        <v>0.94791813329999997</v>
      </c>
      <c r="CM733" s="96">
        <v>0.89930025359999999</v>
      </c>
      <c r="CN733" s="96">
        <v>0.88945636100000003</v>
      </c>
      <c r="CO733" s="96">
        <v>0.96215502109999995</v>
      </c>
      <c r="CP733" s="96">
        <v>0.939574095</v>
      </c>
      <c r="CQ733" s="96">
        <v>0.99584056389999998</v>
      </c>
      <c r="CR733" s="96">
        <v>0.94349838200000002</v>
      </c>
      <c r="CS733" s="95">
        <v>8010</v>
      </c>
      <c r="CT733" s="95">
        <v>7974</v>
      </c>
      <c r="CU733" s="95">
        <v>8038</v>
      </c>
      <c r="CV733" s="95">
        <v>7926</v>
      </c>
      <c r="CW733" s="95">
        <v>7985</v>
      </c>
      <c r="CX733" s="96">
        <v>0.96110782699999997</v>
      </c>
      <c r="CY733" s="96">
        <v>0.97152965000000002</v>
      </c>
      <c r="CZ733" s="96">
        <v>0.95601842699999995</v>
      </c>
      <c r="DA733" s="96">
        <v>0.96638399900000005</v>
      </c>
      <c r="DB733" s="96">
        <v>0.95582337399999995</v>
      </c>
      <c r="DC733">
        <v>2013</v>
      </c>
      <c r="DD733" s="6">
        <v>7760</v>
      </c>
      <c r="DE733" s="96">
        <v>2.8414489000000002E-3</v>
      </c>
      <c r="DF733" s="72">
        <v>722.54</v>
      </c>
      <c r="DG733" s="96">
        <v>1</v>
      </c>
      <c r="DH733" s="72">
        <v>722.54</v>
      </c>
      <c r="DI733" s="72">
        <v>751.45962586999997</v>
      </c>
      <c r="DJ733" s="96">
        <v>1</v>
      </c>
      <c r="DK733" s="72">
        <v>722.54</v>
      </c>
      <c r="DL733" s="96">
        <v>1</v>
      </c>
      <c r="DM733" s="72">
        <v>722.54</v>
      </c>
      <c r="DN733" s="96">
        <v>1</v>
      </c>
      <c r="DO733" s="96">
        <v>8.9580000000000007E-3</v>
      </c>
      <c r="DP733" s="72">
        <v>6.47</v>
      </c>
      <c r="DQ733" s="72">
        <v>716.07</v>
      </c>
      <c r="DR733" t="s">
        <v>390</v>
      </c>
      <c r="DT733" t="s">
        <v>540</v>
      </c>
    </row>
    <row r="734" spans="1:124" x14ac:dyDescent="0.3">
      <c r="A734" t="s">
        <v>551</v>
      </c>
      <c r="B734">
        <v>15300</v>
      </c>
      <c r="C734" s="95">
        <v>4468</v>
      </c>
      <c r="D734" s="95">
        <v>18406934</v>
      </c>
      <c r="E734" s="95">
        <v>4278</v>
      </c>
      <c r="F734" s="95">
        <v>12832245</v>
      </c>
      <c r="G734" s="95">
        <v>1039</v>
      </c>
      <c r="H734" s="95">
        <v>3145694</v>
      </c>
      <c r="I734" s="95">
        <v>906</v>
      </c>
      <c r="J734" s="95">
        <v>2489683</v>
      </c>
      <c r="K734" s="95">
        <v>4401</v>
      </c>
      <c r="L734" s="95">
        <v>20715521</v>
      </c>
      <c r="M734" s="95">
        <v>4190</v>
      </c>
      <c r="N734" s="95">
        <v>13824526</v>
      </c>
      <c r="O734" s="95">
        <v>1062</v>
      </c>
      <c r="P734" s="95">
        <v>2580446</v>
      </c>
      <c r="Q734" s="95">
        <v>926</v>
      </c>
      <c r="R734" s="95">
        <v>2650378</v>
      </c>
      <c r="S734" s="95">
        <v>4438</v>
      </c>
      <c r="T734" s="95">
        <v>20517062</v>
      </c>
      <c r="U734" s="95">
        <v>4197</v>
      </c>
      <c r="V734" s="95">
        <v>14061629</v>
      </c>
      <c r="W734" s="95">
        <v>1102</v>
      </c>
      <c r="X734" s="95">
        <v>3512204</v>
      </c>
      <c r="Y734" s="95">
        <v>969</v>
      </c>
      <c r="Z734" s="95">
        <v>3125088</v>
      </c>
      <c r="AA734" s="95">
        <v>4488</v>
      </c>
      <c r="AB734" s="95">
        <v>19568779</v>
      </c>
      <c r="AC734" s="95">
        <v>4227</v>
      </c>
      <c r="AD734" s="95">
        <v>15101400</v>
      </c>
      <c r="AE734" s="95">
        <v>1081</v>
      </c>
      <c r="AF734" s="95">
        <v>3078234</v>
      </c>
      <c r="AG734" s="95">
        <v>938</v>
      </c>
      <c r="AH734" s="95">
        <v>3326814</v>
      </c>
      <c r="AI734" s="95">
        <v>4570</v>
      </c>
      <c r="AJ734" s="95">
        <v>21717112</v>
      </c>
      <c r="AK734" s="95">
        <v>4296</v>
      </c>
      <c r="AL734" s="95">
        <v>16993879</v>
      </c>
      <c r="AM734" s="95">
        <v>1079</v>
      </c>
      <c r="AN734" s="95">
        <v>3660264</v>
      </c>
      <c r="AO734" s="95">
        <v>948</v>
      </c>
      <c r="AP734" s="95">
        <v>3625957</v>
      </c>
      <c r="AQ734" s="72">
        <v>326.14</v>
      </c>
      <c r="AR734" s="72">
        <v>246.3</v>
      </c>
      <c r="AS734" s="72">
        <v>572.44000000000005</v>
      </c>
      <c r="AT734" s="95">
        <v>21552628</v>
      </c>
      <c r="AU734" s="95">
        <v>15321928</v>
      </c>
      <c r="AV734" s="95">
        <v>5507</v>
      </c>
      <c r="AW734" s="95">
        <v>5184</v>
      </c>
      <c r="AX734" s="72">
        <v>355.36</v>
      </c>
      <c r="AY734" s="72">
        <v>268.36</v>
      </c>
      <c r="AZ734" s="72">
        <v>623.72</v>
      </c>
      <c r="BA734" s="95">
        <v>23295967</v>
      </c>
      <c r="BB734" s="95">
        <v>16474904</v>
      </c>
      <c r="BC734" s="95">
        <v>5463</v>
      </c>
      <c r="BD734" s="95">
        <v>5116</v>
      </c>
      <c r="BE734" s="72">
        <v>361.45</v>
      </c>
      <c r="BF734" s="72">
        <v>277.24</v>
      </c>
      <c r="BG734" s="72">
        <v>638.69000000000005</v>
      </c>
      <c r="BH734" s="95">
        <v>24029266</v>
      </c>
      <c r="BI734" s="95">
        <v>17186717</v>
      </c>
      <c r="BJ734" s="95">
        <v>5540</v>
      </c>
      <c r="BK734" s="95">
        <v>5166</v>
      </c>
      <c r="BL734" s="72">
        <v>338.89</v>
      </c>
      <c r="BM734" s="72">
        <v>297.33</v>
      </c>
      <c r="BN734" s="72">
        <v>636.22</v>
      </c>
      <c r="BO734" s="95">
        <v>22647013</v>
      </c>
      <c r="BP734" s="95">
        <v>18428214</v>
      </c>
      <c r="BQ734" s="95">
        <v>5569</v>
      </c>
      <c r="BR734" s="95">
        <v>5165</v>
      </c>
      <c r="BS734" s="72">
        <v>374.36</v>
      </c>
      <c r="BT734" s="72">
        <v>327.67</v>
      </c>
      <c r="BU734" s="72">
        <v>702.03</v>
      </c>
      <c r="BV734" s="95">
        <v>25377376</v>
      </c>
      <c r="BW734" s="95">
        <v>20619836</v>
      </c>
      <c r="BX734" s="95">
        <v>5649</v>
      </c>
      <c r="BY734" s="95">
        <v>5244</v>
      </c>
      <c r="BZ734" s="95">
        <v>5353</v>
      </c>
      <c r="CA734" s="95">
        <v>5296</v>
      </c>
      <c r="CB734" s="95">
        <v>5360</v>
      </c>
      <c r="CC734" s="95">
        <v>5377</v>
      </c>
      <c r="CD734" s="95">
        <v>5451</v>
      </c>
      <c r="CE734" s="72">
        <v>650.75523149000003</v>
      </c>
      <c r="CF734" s="72">
        <v>676.59346364999999</v>
      </c>
      <c r="CG734" s="72">
        <v>712.40329333</v>
      </c>
      <c r="CH734" s="72">
        <v>716.50152150999998</v>
      </c>
      <c r="CI734" s="72">
        <v>731.52548966999996</v>
      </c>
      <c r="CJ734" s="96">
        <v>0.8796548569</v>
      </c>
      <c r="CK734" s="96">
        <v>0.9218534223</v>
      </c>
      <c r="CL734" s="96">
        <v>0.89652870220000003</v>
      </c>
      <c r="CM734" s="96">
        <v>0.88795345280000004</v>
      </c>
      <c r="CN734" s="96">
        <v>0.95967947789999997</v>
      </c>
      <c r="CO734" s="96">
        <v>0.98152808660000002</v>
      </c>
      <c r="CP734" s="96">
        <v>0.92624347159999998</v>
      </c>
      <c r="CQ734" s="96">
        <v>0.99584056389999998</v>
      </c>
      <c r="CR734" s="96">
        <v>0.93011208109999999</v>
      </c>
      <c r="CS734" s="95">
        <v>5041</v>
      </c>
      <c r="CT734" s="95">
        <v>5035</v>
      </c>
      <c r="CU734" s="95">
        <v>5101</v>
      </c>
      <c r="CV734" s="95">
        <v>5159</v>
      </c>
      <c r="CW734" s="95">
        <v>5244</v>
      </c>
      <c r="CX734" s="96">
        <v>0.97677876200000002</v>
      </c>
      <c r="CY734" s="96">
        <v>0.98407153400000003</v>
      </c>
      <c r="CZ734" s="96">
        <v>0.98007187799999995</v>
      </c>
      <c r="DA734" s="96">
        <v>0.97882966299999996</v>
      </c>
      <c r="DB734" s="96">
        <v>0.98772266600000003</v>
      </c>
      <c r="DC734">
        <v>2013</v>
      </c>
      <c r="DD734" s="6">
        <v>5175</v>
      </c>
      <c r="DE734" s="96">
        <v>1.8453905999999999E-3</v>
      </c>
      <c r="DF734" s="72">
        <v>713</v>
      </c>
      <c r="DG734" s="96">
        <v>1</v>
      </c>
      <c r="DH734" s="72">
        <v>713</v>
      </c>
      <c r="DI734" s="72">
        <v>750.19949581000003</v>
      </c>
      <c r="DJ734" s="96">
        <v>1</v>
      </c>
      <c r="DK734" s="72">
        <v>713</v>
      </c>
      <c r="DL734" s="96">
        <v>1</v>
      </c>
      <c r="DM734" s="72">
        <v>713</v>
      </c>
      <c r="DN734" s="96">
        <v>1</v>
      </c>
      <c r="DO734" s="96">
        <v>6.5380000000000004E-3</v>
      </c>
      <c r="DP734" s="72">
        <v>4.66</v>
      </c>
      <c r="DQ734" s="72">
        <v>708.34</v>
      </c>
      <c r="DR734" t="s">
        <v>551</v>
      </c>
      <c r="DT734" t="s">
        <v>540</v>
      </c>
    </row>
    <row r="735" spans="1:124" x14ac:dyDescent="0.3">
      <c r="A735" t="s">
        <v>552</v>
      </c>
      <c r="B735">
        <v>15310</v>
      </c>
      <c r="C735" s="95">
        <v>11286</v>
      </c>
      <c r="D735" s="95">
        <v>47794471</v>
      </c>
      <c r="E735" s="95">
        <v>10769</v>
      </c>
      <c r="F735" s="95">
        <v>34508439</v>
      </c>
      <c r="G735" s="95">
        <v>1364</v>
      </c>
      <c r="H735" s="95">
        <v>5430667</v>
      </c>
      <c r="I735" s="95">
        <v>1109</v>
      </c>
      <c r="J735" s="95">
        <v>4009709</v>
      </c>
      <c r="K735" s="95">
        <v>11427</v>
      </c>
      <c r="L735" s="95">
        <v>48485933</v>
      </c>
      <c r="M735" s="95">
        <v>10850</v>
      </c>
      <c r="N735" s="95">
        <v>37534439</v>
      </c>
      <c r="O735" s="95">
        <v>1388</v>
      </c>
      <c r="P735" s="95">
        <v>4348805</v>
      </c>
      <c r="Q735" s="95">
        <v>1120</v>
      </c>
      <c r="R735" s="95">
        <v>4230061</v>
      </c>
      <c r="S735" s="95">
        <v>11607</v>
      </c>
      <c r="T735" s="95">
        <v>52454714</v>
      </c>
      <c r="U735" s="95">
        <v>10940</v>
      </c>
      <c r="V735" s="95">
        <v>39889884</v>
      </c>
      <c r="W735" s="95">
        <v>1486</v>
      </c>
      <c r="X735" s="95">
        <v>5736713</v>
      </c>
      <c r="Y735" s="95">
        <v>1180</v>
      </c>
      <c r="Z735" s="95">
        <v>5012079</v>
      </c>
      <c r="AA735" s="95">
        <v>11532</v>
      </c>
      <c r="AB735" s="95">
        <v>47579370</v>
      </c>
      <c r="AC735" s="95">
        <v>10783</v>
      </c>
      <c r="AD735" s="95">
        <v>41259595</v>
      </c>
      <c r="AE735" s="95">
        <v>1497</v>
      </c>
      <c r="AF735" s="95">
        <v>5590603</v>
      </c>
      <c r="AG735" s="95">
        <v>1201</v>
      </c>
      <c r="AH735" s="95">
        <v>5084004</v>
      </c>
      <c r="AI735" s="95">
        <v>11819</v>
      </c>
      <c r="AJ735" s="95">
        <v>45838110.310000002</v>
      </c>
      <c r="AK735" s="95">
        <v>10978</v>
      </c>
      <c r="AL735" s="95">
        <v>42229496.18</v>
      </c>
      <c r="AM735" s="95">
        <v>1481</v>
      </c>
      <c r="AN735" s="95">
        <v>6960752</v>
      </c>
      <c r="AO735" s="95">
        <v>1177</v>
      </c>
      <c r="AP735" s="95">
        <v>5662628</v>
      </c>
      <c r="AQ735" s="72">
        <v>350.63</v>
      </c>
      <c r="AR735" s="72">
        <v>270.23</v>
      </c>
      <c r="AS735" s="72">
        <v>620.86</v>
      </c>
      <c r="AT735" s="95">
        <v>53225138</v>
      </c>
      <c r="AU735" s="95">
        <v>38518148</v>
      </c>
      <c r="AV735" s="95">
        <v>12650</v>
      </c>
      <c r="AW735" s="95">
        <v>11878</v>
      </c>
      <c r="AX735" s="72">
        <v>343.57</v>
      </c>
      <c r="AY735" s="72">
        <v>290.76</v>
      </c>
      <c r="AZ735" s="72">
        <v>634.33000000000004</v>
      </c>
      <c r="BA735" s="95">
        <v>52834738</v>
      </c>
      <c r="BB735" s="95">
        <v>41764500</v>
      </c>
      <c r="BC735" s="95">
        <v>12815</v>
      </c>
      <c r="BD735" s="95">
        <v>11970</v>
      </c>
      <c r="BE735" s="72">
        <v>370.37</v>
      </c>
      <c r="BF735" s="72">
        <v>308.73</v>
      </c>
      <c r="BG735" s="72">
        <v>679.1</v>
      </c>
      <c r="BH735" s="95">
        <v>58191427</v>
      </c>
      <c r="BI735" s="95">
        <v>44901963</v>
      </c>
      <c r="BJ735" s="95">
        <v>13093</v>
      </c>
      <c r="BK735" s="95">
        <v>12120</v>
      </c>
      <c r="BL735" s="72">
        <v>340.07</v>
      </c>
      <c r="BM735" s="72">
        <v>322.26</v>
      </c>
      <c r="BN735" s="72">
        <v>662.33</v>
      </c>
      <c r="BO735" s="95">
        <v>53169973</v>
      </c>
      <c r="BP735" s="95">
        <v>46343599</v>
      </c>
      <c r="BQ735" s="95">
        <v>13029</v>
      </c>
      <c r="BR735" s="95">
        <v>11984</v>
      </c>
      <c r="BS735" s="72">
        <v>330.82</v>
      </c>
      <c r="BT735" s="72">
        <v>328.34</v>
      </c>
      <c r="BU735" s="72">
        <v>659.16</v>
      </c>
      <c r="BV735" s="95">
        <v>52798862.310000002</v>
      </c>
      <c r="BW735" s="95">
        <v>47892124.18</v>
      </c>
      <c r="BX735" s="95">
        <v>13300</v>
      </c>
      <c r="BY735" s="95">
        <v>12155</v>
      </c>
      <c r="BZ735" s="95">
        <v>12282</v>
      </c>
      <c r="CA735" s="95">
        <v>12407</v>
      </c>
      <c r="CB735" s="95">
        <v>12624</v>
      </c>
      <c r="CC735" s="95">
        <v>12533</v>
      </c>
      <c r="CD735" s="95">
        <v>12740</v>
      </c>
      <c r="CE735" s="72">
        <v>650.75523149000003</v>
      </c>
      <c r="CF735" s="72">
        <v>676.59346364999999</v>
      </c>
      <c r="CG735" s="72">
        <v>712.40329333</v>
      </c>
      <c r="CH735" s="72">
        <v>716.50152150999998</v>
      </c>
      <c r="CI735" s="72">
        <v>731.52548966999996</v>
      </c>
      <c r="CJ735" s="96">
        <v>0.95406071280000004</v>
      </c>
      <c r="CK735" s="96">
        <v>0.93753492179999998</v>
      </c>
      <c r="CL735" s="96">
        <v>0.9532521907</v>
      </c>
      <c r="CM735" s="96">
        <v>0.92439440829999997</v>
      </c>
      <c r="CN735" s="96">
        <v>0.90107591509999996</v>
      </c>
      <c r="CO735" s="96">
        <v>0.94203930999999996</v>
      </c>
      <c r="CP735" s="96">
        <v>0.99153360140000002</v>
      </c>
      <c r="CQ735" s="96">
        <v>0.99584056389999998</v>
      </c>
      <c r="CR735" s="96">
        <v>0.99567490589999996</v>
      </c>
      <c r="CS735" s="95">
        <v>11959</v>
      </c>
      <c r="CT735" s="95">
        <v>12297</v>
      </c>
      <c r="CU735" s="95">
        <v>12509</v>
      </c>
      <c r="CV735" s="95">
        <v>12454</v>
      </c>
      <c r="CW735" s="95">
        <v>12710</v>
      </c>
      <c r="CX735" s="96">
        <v>0.93874181800000001</v>
      </c>
      <c r="CY735" s="96">
        <v>0.94339126200000001</v>
      </c>
      <c r="CZ735" s="96">
        <v>0.93730545899999995</v>
      </c>
      <c r="DA735" s="96">
        <v>0.94325222600000003</v>
      </c>
      <c r="DB735" s="96">
        <v>0.94730444300000005</v>
      </c>
      <c r="DC735">
        <v>2013</v>
      </c>
      <c r="DD735" s="6">
        <v>12021.4</v>
      </c>
      <c r="DE735" s="96">
        <v>4.8354886999999996E-3</v>
      </c>
      <c r="DF735" s="72">
        <v>760.97</v>
      </c>
      <c r="DG735" s="96">
        <v>1</v>
      </c>
      <c r="DH735" s="72">
        <v>760.97</v>
      </c>
      <c r="DI735" s="72">
        <v>751.45962586999997</v>
      </c>
      <c r="DJ735" s="96">
        <v>1</v>
      </c>
      <c r="DK735" s="72">
        <v>760.97</v>
      </c>
      <c r="DL735" s="96">
        <v>1</v>
      </c>
      <c r="DM735" s="72">
        <v>760.97</v>
      </c>
      <c r="DN735" s="96">
        <v>1</v>
      </c>
      <c r="DO735" s="96">
        <v>1.5842999999999999E-2</v>
      </c>
      <c r="DP735" s="72">
        <v>12.06</v>
      </c>
      <c r="DQ735" s="72">
        <v>748.91</v>
      </c>
      <c r="DR735" t="s">
        <v>552</v>
      </c>
      <c r="DT735" t="s">
        <v>540</v>
      </c>
    </row>
    <row r="736" spans="1:124" x14ac:dyDescent="0.3">
      <c r="A736" t="s">
        <v>34</v>
      </c>
      <c r="B736">
        <v>15320</v>
      </c>
      <c r="C736" s="95">
        <v>7546</v>
      </c>
      <c r="D736" s="95">
        <v>29955706</v>
      </c>
      <c r="E736" s="95">
        <v>7332</v>
      </c>
      <c r="F736" s="95">
        <v>22228855</v>
      </c>
      <c r="G736" s="95">
        <v>1352</v>
      </c>
      <c r="H736" s="95">
        <v>4495100</v>
      </c>
      <c r="I736" s="95">
        <v>1199</v>
      </c>
      <c r="J736" s="95">
        <v>4586119</v>
      </c>
      <c r="K736" s="95">
        <v>7525</v>
      </c>
      <c r="L736" s="95">
        <v>31407374</v>
      </c>
      <c r="M736" s="95">
        <v>7303</v>
      </c>
      <c r="N736" s="95">
        <v>23106526</v>
      </c>
      <c r="O736" s="95">
        <v>1351</v>
      </c>
      <c r="P736" s="95">
        <v>4165690</v>
      </c>
      <c r="Q736" s="95">
        <v>1191</v>
      </c>
      <c r="R736" s="95">
        <v>4250687</v>
      </c>
      <c r="S736" s="95">
        <v>7409</v>
      </c>
      <c r="T736" s="95">
        <v>33368584</v>
      </c>
      <c r="U736" s="95">
        <v>7175</v>
      </c>
      <c r="V736" s="95">
        <v>23870622</v>
      </c>
      <c r="W736" s="95">
        <v>1423</v>
      </c>
      <c r="X736" s="95">
        <v>5774241</v>
      </c>
      <c r="Y736" s="95">
        <v>1254</v>
      </c>
      <c r="Z736" s="95">
        <v>4676103</v>
      </c>
      <c r="AA736" s="95">
        <v>7053</v>
      </c>
      <c r="AB736" s="95">
        <v>31426080</v>
      </c>
      <c r="AC736" s="95">
        <v>6812</v>
      </c>
      <c r="AD736" s="95">
        <v>24288175</v>
      </c>
      <c r="AE736" s="95">
        <v>1377</v>
      </c>
      <c r="AF736" s="95">
        <v>5005305</v>
      </c>
      <c r="AG736" s="95">
        <v>1218</v>
      </c>
      <c r="AH736" s="95">
        <v>5117604</v>
      </c>
      <c r="AI736" s="95">
        <v>6915</v>
      </c>
      <c r="AJ736" s="95">
        <v>32196337</v>
      </c>
      <c r="AK736" s="95">
        <v>6650</v>
      </c>
      <c r="AL736" s="95">
        <v>24264318.399999999</v>
      </c>
      <c r="AM736" s="95">
        <v>1441</v>
      </c>
      <c r="AN736" s="95">
        <v>5048578.62</v>
      </c>
      <c r="AO736" s="95">
        <v>1302</v>
      </c>
      <c r="AP736" s="95">
        <v>5240632.9400000004</v>
      </c>
      <c r="AQ736" s="72">
        <v>322.64999999999998</v>
      </c>
      <c r="AR736" s="72">
        <v>261.94</v>
      </c>
      <c r="AS736" s="72">
        <v>584.59</v>
      </c>
      <c r="AT736" s="95">
        <v>34450806</v>
      </c>
      <c r="AU736" s="95">
        <v>26814974</v>
      </c>
      <c r="AV736" s="95">
        <v>8898</v>
      </c>
      <c r="AW736" s="95">
        <v>8531</v>
      </c>
      <c r="AX736" s="72">
        <v>333.98</v>
      </c>
      <c r="AY736" s="72">
        <v>268.39999999999998</v>
      </c>
      <c r="AZ736" s="72">
        <v>602.38</v>
      </c>
      <c r="BA736" s="95">
        <v>35573064</v>
      </c>
      <c r="BB736" s="95">
        <v>27357213</v>
      </c>
      <c r="BC736" s="95">
        <v>8876</v>
      </c>
      <c r="BD736" s="95">
        <v>8494</v>
      </c>
      <c r="BE736" s="72">
        <v>369.33</v>
      </c>
      <c r="BF736" s="72">
        <v>282.23</v>
      </c>
      <c r="BG736" s="72">
        <v>651.55999999999995</v>
      </c>
      <c r="BH736" s="95">
        <v>39142825</v>
      </c>
      <c r="BI736" s="95">
        <v>28546725</v>
      </c>
      <c r="BJ736" s="95">
        <v>8832</v>
      </c>
      <c r="BK736" s="95">
        <v>8429</v>
      </c>
      <c r="BL736" s="72">
        <v>360.14</v>
      </c>
      <c r="BM736" s="72">
        <v>305.17</v>
      </c>
      <c r="BN736" s="72">
        <v>665.31</v>
      </c>
      <c r="BO736" s="95">
        <v>36431385</v>
      </c>
      <c r="BP736" s="95">
        <v>29405779</v>
      </c>
      <c r="BQ736" s="95">
        <v>8430</v>
      </c>
      <c r="BR736" s="95">
        <v>8030</v>
      </c>
      <c r="BS736" s="72">
        <v>371.44</v>
      </c>
      <c r="BT736" s="72">
        <v>309.2</v>
      </c>
      <c r="BU736" s="72">
        <v>680.64</v>
      </c>
      <c r="BV736" s="95">
        <v>37244915.619999997</v>
      </c>
      <c r="BW736" s="95">
        <v>29504951.34</v>
      </c>
      <c r="BX736" s="95">
        <v>8356</v>
      </c>
      <c r="BY736" s="95">
        <v>7952</v>
      </c>
      <c r="BZ736" s="95">
        <v>8723</v>
      </c>
      <c r="CA736" s="95">
        <v>8691</v>
      </c>
      <c r="CB736" s="95">
        <v>8638</v>
      </c>
      <c r="CC736" s="95">
        <v>8240</v>
      </c>
      <c r="CD736" s="95">
        <v>8158</v>
      </c>
      <c r="CE736" s="72">
        <v>650.75523149000003</v>
      </c>
      <c r="CF736" s="72">
        <v>676.59346364999999</v>
      </c>
      <c r="CG736" s="72">
        <v>712.40329333</v>
      </c>
      <c r="CH736" s="72">
        <v>716.50152150999998</v>
      </c>
      <c r="CI736" s="72">
        <v>731.52548966999996</v>
      </c>
      <c r="CJ736" s="96">
        <v>0.89832547129999996</v>
      </c>
      <c r="CK736" s="96">
        <v>0.89031306440000002</v>
      </c>
      <c r="CL736" s="96">
        <v>0.91459431209999997</v>
      </c>
      <c r="CM736" s="96">
        <v>0.92855350619999999</v>
      </c>
      <c r="CN736" s="96">
        <v>0.9304392118</v>
      </c>
      <c r="CO736" s="96">
        <v>1.0029788779</v>
      </c>
      <c r="CP736" s="96">
        <v>0.90973512329999995</v>
      </c>
      <c r="CQ736" s="96">
        <v>0.99584056389999998</v>
      </c>
      <c r="CR736" s="96">
        <v>0.91353478300000002</v>
      </c>
      <c r="CS736" s="95">
        <v>8477</v>
      </c>
      <c r="CT736" s="95">
        <v>8582</v>
      </c>
      <c r="CU736" s="95">
        <v>8547</v>
      </c>
      <c r="CV736" s="95">
        <v>8137</v>
      </c>
      <c r="CW736" s="95">
        <v>8088</v>
      </c>
      <c r="CX736" s="96">
        <v>0.99984405399999998</v>
      </c>
      <c r="CY736" s="96">
        <v>1.010393259</v>
      </c>
      <c r="CZ736" s="96">
        <v>0.99948370799999997</v>
      </c>
      <c r="DA736" s="96">
        <v>0.99827407000000001</v>
      </c>
      <c r="DB736" s="96">
        <v>1.006824071</v>
      </c>
      <c r="DC736">
        <v>2013</v>
      </c>
      <c r="DD736" s="6">
        <v>8287.2000000000007</v>
      </c>
      <c r="DE736" s="96">
        <v>4.1349587999999996E-3</v>
      </c>
      <c r="DF736" s="72">
        <v>698.68</v>
      </c>
      <c r="DG736" s="96">
        <v>1</v>
      </c>
      <c r="DH736" s="72">
        <v>698.68</v>
      </c>
      <c r="DI736" s="72">
        <v>696.39824844999998</v>
      </c>
      <c r="DJ736" s="96">
        <v>1</v>
      </c>
      <c r="DK736" s="72">
        <v>698.68</v>
      </c>
      <c r="DL736" s="96">
        <v>1</v>
      </c>
      <c r="DM736" s="72">
        <v>698.68</v>
      </c>
      <c r="DN736" s="96">
        <v>1</v>
      </c>
      <c r="DO736" s="96">
        <v>1.3043000000000001E-2</v>
      </c>
      <c r="DP736" s="72">
        <v>9.11</v>
      </c>
      <c r="DQ736" s="72">
        <v>689.57</v>
      </c>
      <c r="DR736" t="s">
        <v>34</v>
      </c>
      <c r="DT736" t="s">
        <v>540</v>
      </c>
    </row>
    <row r="737" spans="1:124" x14ac:dyDescent="0.3">
      <c r="A737" t="s">
        <v>127</v>
      </c>
      <c r="B737">
        <v>15330</v>
      </c>
      <c r="C737" s="95">
        <v>12267</v>
      </c>
      <c r="D737" s="95">
        <v>58126214</v>
      </c>
      <c r="E737" s="95">
        <v>11934</v>
      </c>
      <c r="F737" s="95">
        <v>43116020</v>
      </c>
      <c r="G737" s="95">
        <v>2354</v>
      </c>
      <c r="H737" s="95">
        <v>8160506</v>
      </c>
      <c r="I737" s="95">
        <v>2095</v>
      </c>
      <c r="J737" s="95">
        <v>8371168</v>
      </c>
      <c r="K737" s="95">
        <v>12449</v>
      </c>
      <c r="L737" s="95">
        <v>59048818</v>
      </c>
      <c r="M737" s="95">
        <v>12145</v>
      </c>
      <c r="N737" s="95">
        <v>45833992</v>
      </c>
      <c r="O737" s="95">
        <v>2436</v>
      </c>
      <c r="P737" s="95">
        <v>10120254</v>
      </c>
      <c r="Q737" s="95">
        <v>2163</v>
      </c>
      <c r="R737" s="95">
        <v>9110135</v>
      </c>
      <c r="S737" s="95">
        <v>12702</v>
      </c>
      <c r="T737" s="95">
        <v>62776891</v>
      </c>
      <c r="U737" s="95">
        <v>12387</v>
      </c>
      <c r="V737" s="95">
        <v>47773806</v>
      </c>
      <c r="W737" s="95">
        <v>2544</v>
      </c>
      <c r="X737" s="95">
        <v>10806559</v>
      </c>
      <c r="Y737" s="95">
        <v>2242</v>
      </c>
      <c r="Z737" s="95">
        <v>9879627</v>
      </c>
      <c r="AA737" s="95">
        <v>12793</v>
      </c>
      <c r="AB737" s="95">
        <v>59396631</v>
      </c>
      <c r="AC737" s="95">
        <v>12467</v>
      </c>
      <c r="AD737" s="95">
        <v>49375952</v>
      </c>
      <c r="AE737" s="95">
        <v>2720</v>
      </c>
      <c r="AF737" s="95">
        <v>10997673</v>
      </c>
      <c r="AG737" s="95">
        <v>2435</v>
      </c>
      <c r="AH737" s="95">
        <v>10646275</v>
      </c>
      <c r="AI737" s="95">
        <v>12904</v>
      </c>
      <c r="AJ737" s="95">
        <v>58611571</v>
      </c>
      <c r="AK737" s="95">
        <v>12553</v>
      </c>
      <c r="AL737" s="95">
        <v>50763450</v>
      </c>
      <c r="AM737" s="95">
        <v>2816</v>
      </c>
      <c r="AN737" s="95">
        <v>11730520</v>
      </c>
      <c r="AO737" s="95">
        <v>2563</v>
      </c>
      <c r="AP737" s="95">
        <v>11791147</v>
      </c>
      <c r="AQ737" s="72">
        <v>377.81</v>
      </c>
      <c r="AR737" s="72">
        <v>305.83999999999997</v>
      </c>
      <c r="AS737" s="72">
        <v>683.65</v>
      </c>
      <c r="AT737" s="95">
        <v>66286720</v>
      </c>
      <c r="AU737" s="95">
        <v>51487188</v>
      </c>
      <c r="AV737" s="95">
        <v>14621</v>
      </c>
      <c r="AW737" s="95">
        <v>14029</v>
      </c>
      <c r="AX737" s="72">
        <v>387.24</v>
      </c>
      <c r="AY737" s="72">
        <v>320.01</v>
      </c>
      <c r="AZ737" s="72">
        <v>707.25</v>
      </c>
      <c r="BA737" s="95">
        <v>69169072</v>
      </c>
      <c r="BB737" s="95">
        <v>54944127</v>
      </c>
      <c r="BC737" s="95">
        <v>14885</v>
      </c>
      <c r="BD737" s="95">
        <v>14308</v>
      </c>
      <c r="BE737" s="72">
        <v>402.2</v>
      </c>
      <c r="BF737" s="72">
        <v>328.42</v>
      </c>
      <c r="BG737" s="72">
        <v>730.62</v>
      </c>
      <c r="BH737" s="95">
        <v>73583450</v>
      </c>
      <c r="BI737" s="95">
        <v>57653433</v>
      </c>
      <c r="BJ737" s="95">
        <v>15246</v>
      </c>
      <c r="BK737" s="95">
        <v>14629</v>
      </c>
      <c r="BL737" s="72">
        <v>378.15</v>
      </c>
      <c r="BM737" s="72">
        <v>335.65</v>
      </c>
      <c r="BN737" s="72">
        <v>713.8</v>
      </c>
      <c r="BO737" s="95">
        <v>70394304</v>
      </c>
      <c r="BP737" s="95">
        <v>60022227</v>
      </c>
      <c r="BQ737" s="95">
        <v>15513</v>
      </c>
      <c r="BR737" s="95">
        <v>14902</v>
      </c>
      <c r="BS737" s="72">
        <v>372.89</v>
      </c>
      <c r="BT737" s="72">
        <v>344.86</v>
      </c>
      <c r="BU737" s="72">
        <v>717.75</v>
      </c>
      <c r="BV737" s="95">
        <v>70342091</v>
      </c>
      <c r="BW737" s="95">
        <v>62554597</v>
      </c>
      <c r="BX737" s="95">
        <v>15720</v>
      </c>
      <c r="BY737" s="95">
        <v>15116</v>
      </c>
      <c r="BZ737" s="95">
        <v>14339</v>
      </c>
      <c r="CA737" s="95">
        <v>14606</v>
      </c>
      <c r="CB737" s="95">
        <v>14949</v>
      </c>
      <c r="CC737" s="95">
        <v>15223</v>
      </c>
      <c r="CD737" s="95">
        <v>15425</v>
      </c>
      <c r="CE737" s="72">
        <v>650.75523149000003</v>
      </c>
      <c r="CF737" s="72">
        <v>676.59346364999999</v>
      </c>
      <c r="CG737" s="72">
        <v>712.40329333</v>
      </c>
      <c r="CH737" s="72">
        <v>716.50152150999998</v>
      </c>
      <c r="CI737" s="72">
        <v>731.52548966999996</v>
      </c>
      <c r="CJ737" s="96">
        <v>1.0505486040000001</v>
      </c>
      <c r="CK737" s="96">
        <v>1.0453101279000001</v>
      </c>
      <c r="CL737" s="96">
        <v>1.0255707783000001</v>
      </c>
      <c r="CM737" s="96">
        <v>0.99622956630000004</v>
      </c>
      <c r="CN737" s="96">
        <v>0.981168818</v>
      </c>
      <c r="CO737" s="96">
        <v>1.0370076897</v>
      </c>
      <c r="CP737" s="96">
        <v>0.98337320839999998</v>
      </c>
      <c r="CQ737" s="96">
        <v>0.99584056389999998</v>
      </c>
      <c r="CR737" s="96">
        <v>0.98748042970000005</v>
      </c>
      <c r="CS737" s="95">
        <v>13687</v>
      </c>
      <c r="CT737" s="95">
        <v>14002</v>
      </c>
      <c r="CU737" s="95">
        <v>14325</v>
      </c>
      <c r="CV737" s="95">
        <v>14499</v>
      </c>
      <c r="CW737" s="95">
        <v>14641</v>
      </c>
      <c r="CX737" s="96">
        <v>1.0493522609999999</v>
      </c>
      <c r="CY737" s="96">
        <v>1.0700416500000001</v>
      </c>
      <c r="CZ737" s="96">
        <v>1.0373329870000001</v>
      </c>
      <c r="DA737" s="96">
        <v>1.0198967139999999</v>
      </c>
      <c r="DB737" s="96">
        <v>1.0105020199999999</v>
      </c>
      <c r="DC737">
        <v>2013</v>
      </c>
      <c r="DD737" s="6">
        <v>14596.8</v>
      </c>
      <c r="DE737" s="96">
        <v>1.5370424000000001E-3</v>
      </c>
      <c r="DF737" s="72">
        <v>757.21</v>
      </c>
      <c r="DG737" s="96">
        <v>1</v>
      </c>
      <c r="DH737" s="72">
        <v>757.21</v>
      </c>
      <c r="DI737" s="72">
        <v>767.00006832999998</v>
      </c>
      <c r="DJ737" s="96">
        <v>1</v>
      </c>
      <c r="DK737" s="72">
        <v>757.21</v>
      </c>
      <c r="DL737" s="96">
        <v>1</v>
      </c>
      <c r="DM737" s="72">
        <v>757.21</v>
      </c>
      <c r="DN737" s="96">
        <v>1</v>
      </c>
      <c r="DO737" s="96">
        <v>5.8190000000000004E-3</v>
      </c>
      <c r="DP737" s="72">
        <v>4.41</v>
      </c>
      <c r="DQ737" s="72">
        <v>752.8</v>
      </c>
      <c r="DR737" t="s">
        <v>127</v>
      </c>
      <c r="DT737" t="s">
        <v>540</v>
      </c>
    </row>
    <row r="738" spans="1:124" x14ac:dyDescent="0.3">
      <c r="A738" t="s">
        <v>553</v>
      </c>
      <c r="B738">
        <v>15340</v>
      </c>
      <c r="C738" s="95">
        <v>4900</v>
      </c>
      <c r="D738" s="95">
        <v>16296854</v>
      </c>
      <c r="E738" s="95">
        <v>4693</v>
      </c>
      <c r="F738" s="95">
        <v>13488215</v>
      </c>
      <c r="G738" s="95">
        <v>724</v>
      </c>
      <c r="H738" s="95">
        <v>2406164</v>
      </c>
      <c r="I738" s="95">
        <v>618</v>
      </c>
      <c r="J738" s="95">
        <v>1882793</v>
      </c>
      <c r="K738" s="95">
        <v>4396</v>
      </c>
      <c r="L738" s="95">
        <v>16888077</v>
      </c>
      <c r="M738" s="95">
        <v>4185</v>
      </c>
      <c r="N738" s="95">
        <v>13074584</v>
      </c>
      <c r="O738" s="95">
        <v>715</v>
      </c>
      <c r="P738" s="95">
        <v>2010912</v>
      </c>
      <c r="Q738" s="95">
        <v>598</v>
      </c>
      <c r="R738" s="95">
        <v>1990175</v>
      </c>
      <c r="S738" s="95">
        <v>4079</v>
      </c>
      <c r="T738" s="95">
        <v>16686744</v>
      </c>
      <c r="U738" s="95">
        <v>3836</v>
      </c>
      <c r="V738" s="95">
        <v>12735504</v>
      </c>
      <c r="W738" s="95">
        <v>745</v>
      </c>
      <c r="X738" s="95">
        <v>2283130</v>
      </c>
      <c r="Y738" s="95">
        <v>627</v>
      </c>
      <c r="Z738" s="95">
        <v>2151198</v>
      </c>
      <c r="AA738" s="95">
        <v>3828</v>
      </c>
      <c r="AB738" s="95">
        <v>13970636</v>
      </c>
      <c r="AC738" s="95">
        <v>3574</v>
      </c>
      <c r="AD738" s="95">
        <v>12442531</v>
      </c>
      <c r="AE738" s="95">
        <v>741</v>
      </c>
      <c r="AF738" s="95">
        <v>2601985</v>
      </c>
      <c r="AG738" s="95">
        <v>629</v>
      </c>
      <c r="AH738" s="95">
        <v>2599894</v>
      </c>
      <c r="AI738" s="95">
        <v>3707</v>
      </c>
      <c r="AJ738" s="95">
        <v>13593841.02</v>
      </c>
      <c r="AK738" s="95">
        <v>3447</v>
      </c>
      <c r="AL738" s="95">
        <v>12575118.51</v>
      </c>
      <c r="AM738" s="95">
        <v>759</v>
      </c>
      <c r="AN738" s="95">
        <v>2171783.0499999998</v>
      </c>
      <c r="AO738" s="95">
        <v>647</v>
      </c>
      <c r="AP738" s="95">
        <v>2536049.36</v>
      </c>
      <c r="AQ738" s="72">
        <v>277.13</v>
      </c>
      <c r="AR738" s="72">
        <v>241.18</v>
      </c>
      <c r="AS738" s="72">
        <v>518.30999999999995</v>
      </c>
      <c r="AT738" s="95">
        <v>18703018</v>
      </c>
      <c r="AU738" s="95">
        <v>15371008</v>
      </c>
      <c r="AV738" s="95">
        <v>5624</v>
      </c>
      <c r="AW738" s="95">
        <v>5311</v>
      </c>
      <c r="AX738" s="72">
        <v>308.14</v>
      </c>
      <c r="AY738" s="72">
        <v>262.47000000000003</v>
      </c>
      <c r="AZ738" s="72">
        <v>570.61</v>
      </c>
      <c r="BA738" s="95">
        <v>18898989</v>
      </c>
      <c r="BB738" s="95">
        <v>15064759</v>
      </c>
      <c r="BC738" s="95">
        <v>5111</v>
      </c>
      <c r="BD738" s="95">
        <v>4783</v>
      </c>
      <c r="BE738" s="72">
        <v>327.7</v>
      </c>
      <c r="BF738" s="72">
        <v>277.97000000000003</v>
      </c>
      <c r="BG738" s="72">
        <v>605.66999999999996</v>
      </c>
      <c r="BH738" s="95">
        <v>18969874</v>
      </c>
      <c r="BI738" s="95">
        <v>14886702</v>
      </c>
      <c r="BJ738" s="95">
        <v>4824</v>
      </c>
      <c r="BK738" s="95">
        <v>4463</v>
      </c>
      <c r="BL738" s="72">
        <v>302.27</v>
      </c>
      <c r="BM738" s="72">
        <v>298.25</v>
      </c>
      <c r="BN738" s="72">
        <v>600.52</v>
      </c>
      <c r="BO738" s="95">
        <v>16572621</v>
      </c>
      <c r="BP738" s="95">
        <v>15042425</v>
      </c>
      <c r="BQ738" s="95">
        <v>4569</v>
      </c>
      <c r="BR738" s="95">
        <v>4203</v>
      </c>
      <c r="BS738" s="72">
        <v>294.18</v>
      </c>
      <c r="BT738" s="72">
        <v>307.58999999999997</v>
      </c>
      <c r="BU738" s="72">
        <v>601.77</v>
      </c>
      <c r="BV738" s="95">
        <v>15765624.07</v>
      </c>
      <c r="BW738" s="95">
        <v>15111167.869999999</v>
      </c>
      <c r="BX738" s="95">
        <v>4466</v>
      </c>
      <c r="BY738" s="95">
        <v>4094</v>
      </c>
      <c r="BZ738" s="95">
        <v>5475</v>
      </c>
      <c r="CA738" s="95">
        <v>4953</v>
      </c>
      <c r="CB738" s="95">
        <v>4650</v>
      </c>
      <c r="CC738" s="95">
        <v>4395</v>
      </c>
      <c r="CD738" s="95">
        <v>4284</v>
      </c>
      <c r="CE738" s="72">
        <v>650.75523149000003</v>
      </c>
      <c r="CF738" s="72">
        <v>676.59346364999999</v>
      </c>
      <c r="CG738" s="72">
        <v>712.40329333</v>
      </c>
      <c r="CH738" s="72">
        <v>716.50152150999998</v>
      </c>
      <c r="CI738" s="72">
        <v>731.52548966999996</v>
      </c>
      <c r="CJ738" s="96">
        <v>0.79647458049999997</v>
      </c>
      <c r="CK738" s="96">
        <v>0.84335724580000004</v>
      </c>
      <c r="CL738" s="96">
        <v>0.85017855149999999</v>
      </c>
      <c r="CM738" s="96">
        <v>0.83812801780000001</v>
      </c>
      <c r="CN738" s="96">
        <v>0.82262341979999998</v>
      </c>
      <c r="CO738" s="96">
        <v>1.0242110562</v>
      </c>
      <c r="CP738" s="96">
        <v>0.81052860940000004</v>
      </c>
      <c r="CQ738" s="96">
        <v>0.99584056389999998</v>
      </c>
      <c r="CR738" s="96">
        <v>0.81391391660000001</v>
      </c>
      <c r="CS738" s="95">
        <v>4785</v>
      </c>
      <c r="CT738" s="95">
        <v>4462</v>
      </c>
      <c r="CU738" s="95">
        <v>4086</v>
      </c>
      <c r="CV738" s="95">
        <v>3905</v>
      </c>
      <c r="CW738" s="95">
        <v>3811</v>
      </c>
      <c r="CX738" s="96">
        <v>1.015621018</v>
      </c>
      <c r="CY738" s="96">
        <v>1.0271593699999999</v>
      </c>
      <c r="CZ738" s="96">
        <v>1.027046949</v>
      </c>
      <c r="DA738" s="96">
        <v>1.025964503</v>
      </c>
      <c r="DB738" s="96">
        <v>1.026707327</v>
      </c>
      <c r="DC738">
        <v>2013</v>
      </c>
      <c r="DD738" s="6">
        <v>4570.8</v>
      </c>
      <c r="DE738" s="96">
        <v>1.6923846000000001E-3</v>
      </c>
      <c r="DF738" s="72">
        <v>624.02</v>
      </c>
      <c r="DG738" s="96">
        <v>1</v>
      </c>
      <c r="DH738" s="72">
        <v>624.02</v>
      </c>
      <c r="DI738" s="72">
        <v>696.39824844999998</v>
      </c>
      <c r="DJ738" s="96">
        <v>1</v>
      </c>
      <c r="DK738" s="72">
        <v>624.02</v>
      </c>
      <c r="DL738" s="96">
        <v>1</v>
      </c>
      <c r="DM738" s="72">
        <v>624.02</v>
      </c>
      <c r="DN738" s="96">
        <v>1</v>
      </c>
      <c r="DO738" s="96">
        <v>4.6600000000000001E-3</v>
      </c>
      <c r="DP738" s="72">
        <v>2.91</v>
      </c>
      <c r="DQ738" s="72">
        <v>621.11</v>
      </c>
      <c r="DR738" t="s">
        <v>553</v>
      </c>
      <c r="DT738" t="s">
        <v>540</v>
      </c>
    </row>
    <row r="739" spans="1:124" x14ac:dyDescent="0.3">
      <c r="A739" t="s">
        <v>36</v>
      </c>
      <c r="B739">
        <v>15350</v>
      </c>
      <c r="C739" s="95">
        <v>5477</v>
      </c>
      <c r="D739" s="95">
        <v>18407828</v>
      </c>
      <c r="E739" s="95">
        <v>5279</v>
      </c>
      <c r="F739" s="95">
        <v>14237833</v>
      </c>
      <c r="G739" s="95">
        <v>1116</v>
      </c>
      <c r="H739" s="95">
        <v>3770046</v>
      </c>
      <c r="I739" s="95">
        <v>990</v>
      </c>
      <c r="J739" s="95">
        <v>2751248</v>
      </c>
      <c r="K739" s="95">
        <v>5048</v>
      </c>
      <c r="L739" s="95">
        <v>18285638</v>
      </c>
      <c r="M739" s="95">
        <v>4811</v>
      </c>
      <c r="N739" s="95">
        <v>13196753</v>
      </c>
      <c r="O739" s="95">
        <v>1051</v>
      </c>
      <c r="P739" s="95">
        <v>2514813</v>
      </c>
      <c r="Q739" s="95">
        <v>905</v>
      </c>
      <c r="R739" s="95">
        <v>2647333</v>
      </c>
      <c r="S739" s="95">
        <v>4879</v>
      </c>
      <c r="T739" s="95">
        <v>17493289</v>
      </c>
      <c r="U739" s="95">
        <v>4630</v>
      </c>
      <c r="V739" s="95">
        <v>14045199</v>
      </c>
      <c r="W739" s="95">
        <v>1083</v>
      </c>
      <c r="X739" s="95">
        <v>3956822</v>
      </c>
      <c r="Y739" s="95">
        <v>928</v>
      </c>
      <c r="Z739" s="95">
        <v>3144339</v>
      </c>
      <c r="AA739" s="95">
        <v>4775</v>
      </c>
      <c r="AB739" s="95">
        <v>17180932</v>
      </c>
      <c r="AC739" s="95">
        <v>4504</v>
      </c>
      <c r="AD739" s="95">
        <v>13874602</v>
      </c>
      <c r="AE739" s="95">
        <v>1100</v>
      </c>
      <c r="AF739" s="95">
        <v>3494966</v>
      </c>
      <c r="AG739" s="95">
        <v>956</v>
      </c>
      <c r="AH739" s="95">
        <v>3555149</v>
      </c>
      <c r="AI739" s="95">
        <v>4724</v>
      </c>
      <c r="AJ739" s="95">
        <v>18167773.920000002</v>
      </c>
      <c r="AK739" s="95">
        <v>4456</v>
      </c>
      <c r="AL739" s="95">
        <v>14370255.960000001</v>
      </c>
      <c r="AM739" s="95">
        <v>1109</v>
      </c>
      <c r="AN739" s="95">
        <v>4168644</v>
      </c>
      <c r="AO739" s="95">
        <v>977</v>
      </c>
      <c r="AP739" s="95">
        <v>3956902</v>
      </c>
      <c r="AQ739" s="72">
        <v>280.32</v>
      </c>
      <c r="AR739" s="72">
        <v>225.83</v>
      </c>
      <c r="AS739" s="72">
        <v>506.15</v>
      </c>
      <c r="AT739" s="95">
        <v>22177874</v>
      </c>
      <c r="AU739" s="95">
        <v>16989081</v>
      </c>
      <c r="AV739" s="95">
        <v>6593</v>
      </c>
      <c r="AW739" s="95">
        <v>6269</v>
      </c>
      <c r="AX739" s="72">
        <v>284.20999999999998</v>
      </c>
      <c r="AY739" s="72">
        <v>230.99</v>
      </c>
      <c r="AZ739" s="72">
        <v>515.20000000000005</v>
      </c>
      <c r="BA739" s="95">
        <v>20800451</v>
      </c>
      <c r="BB739" s="95">
        <v>15844086</v>
      </c>
      <c r="BC739" s="95">
        <v>6099</v>
      </c>
      <c r="BD739" s="95">
        <v>5716</v>
      </c>
      <c r="BE739" s="72">
        <v>299.82</v>
      </c>
      <c r="BF739" s="72">
        <v>257.73</v>
      </c>
      <c r="BG739" s="72">
        <v>557.54999999999995</v>
      </c>
      <c r="BH739" s="95">
        <v>21450111</v>
      </c>
      <c r="BI739" s="95">
        <v>17189538</v>
      </c>
      <c r="BJ739" s="95">
        <v>5962</v>
      </c>
      <c r="BK739" s="95">
        <v>5558</v>
      </c>
      <c r="BL739" s="72">
        <v>293.27999999999997</v>
      </c>
      <c r="BM739" s="72">
        <v>266.02</v>
      </c>
      <c r="BN739" s="72">
        <v>559.29999999999995</v>
      </c>
      <c r="BO739" s="95">
        <v>20675898</v>
      </c>
      <c r="BP739" s="95">
        <v>17429751</v>
      </c>
      <c r="BQ739" s="95">
        <v>5875</v>
      </c>
      <c r="BR739" s="95">
        <v>5460</v>
      </c>
      <c r="BS739" s="72">
        <v>319.11</v>
      </c>
      <c r="BT739" s="72">
        <v>281.11</v>
      </c>
      <c r="BU739" s="72">
        <v>600.22</v>
      </c>
      <c r="BV739" s="95">
        <v>22336417.920000002</v>
      </c>
      <c r="BW739" s="95">
        <v>18327157.960000001</v>
      </c>
      <c r="BX739" s="95">
        <v>5833</v>
      </c>
      <c r="BY739" s="95">
        <v>5433</v>
      </c>
      <c r="BZ739" s="95">
        <v>6439</v>
      </c>
      <c r="CA739" s="95">
        <v>5914</v>
      </c>
      <c r="CB739" s="95">
        <v>5767</v>
      </c>
      <c r="CC739" s="95">
        <v>5678</v>
      </c>
      <c r="CD739" s="95">
        <v>5637</v>
      </c>
      <c r="CE739" s="72">
        <v>650.75523149000003</v>
      </c>
      <c r="CF739" s="72">
        <v>676.59346364999999</v>
      </c>
      <c r="CG739" s="72">
        <v>712.40329333</v>
      </c>
      <c r="CH739" s="72">
        <v>716.50152150999998</v>
      </c>
      <c r="CI739" s="72">
        <v>731.52548966999996</v>
      </c>
      <c r="CJ739" s="96">
        <v>0.77778859929999999</v>
      </c>
      <c r="CK739" s="96">
        <v>0.76146168660000002</v>
      </c>
      <c r="CL739" s="96">
        <v>0.78263254149999995</v>
      </c>
      <c r="CM739" s="96">
        <v>0.78059848190000003</v>
      </c>
      <c r="CN739" s="96">
        <v>0.82050456000000005</v>
      </c>
      <c r="CO739" s="96">
        <v>0.95151929989999995</v>
      </c>
      <c r="CP739" s="96">
        <v>0.82457305270000003</v>
      </c>
      <c r="CQ739" s="96">
        <v>0.99584056389999998</v>
      </c>
      <c r="CR739" s="96">
        <v>0.8280170188</v>
      </c>
      <c r="CS739" s="95">
        <v>5905</v>
      </c>
      <c r="CT739" s="95">
        <v>5401</v>
      </c>
      <c r="CU739" s="95">
        <v>5383</v>
      </c>
      <c r="CV739" s="95">
        <v>5264</v>
      </c>
      <c r="CW739" s="95">
        <v>5342</v>
      </c>
      <c r="CX739" s="96">
        <v>0.95604649200000003</v>
      </c>
      <c r="CY739" s="96">
        <v>0.96980220299999997</v>
      </c>
      <c r="CZ739" s="96">
        <v>0.94694499899999995</v>
      </c>
      <c r="DA739" s="96">
        <v>0.94886667499999999</v>
      </c>
      <c r="DB739" s="96">
        <v>0.93525345400000004</v>
      </c>
      <c r="DC739">
        <v>2013</v>
      </c>
      <c r="DD739" s="6">
        <v>5687.2</v>
      </c>
      <c r="DE739" s="96">
        <v>2.5265763000000001E-3</v>
      </c>
      <c r="DF739" s="72">
        <v>634.29999999999995</v>
      </c>
      <c r="DG739" s="96">
        <v>1</v>
      </c>
      <c r="DH739" s="72">
        <v>634.29999999999995</v>
      </c>
      <c r="DI739" s="72">
        <v>696.39824844999998</v>
      </c>
      <c r="DJ739" s="96">
        <v>1</v>
      </c>
      <c r="DK739" s="72">
        <v>634.29999999999995</v>
      </c>
      <c r="DL739" s="96">
        <v>1</v>
      </c>
      <c r="DM739" s="72">
        <v>634.29999999999995</v>
      </c>
      <c r="DN739" s="96">
        <v>1</v>
      </c>
      <c r="DO739" s="96">
        <v>9.6179999999999998E-3</v>
      </c>
      <c r="DP739" s="72">
        <v>6.1</v>
      </c>
      <c r="DQ739" s="72">
        <v>628.20000000000005</v>
      </c>
      <c r="DR739" t="s">
        <v>36</v>
      </c>
      <c r="DT739" t="s">
        <v>540</v>
      </c>
    </row>
    <row r="740" spans="1:124" x14ac:dyDescent="0.3">
      <c r="A740" t="s">
        <v>396</v>
      </c>
      <c r="B740">
        <v>15360</v>
      </c>
      <c r="C740" s="95">
        <v>3905</v>
      </c>
      <c r="D740" s="95">
        <v>15375232</v>
      </c>
      <c r="E740" s="95">
        <v>3743</v>
      </c>
      <c r="F740" s="95">
        <v>13668713</v>
      </c>
      <c r="G740" s="95">
        <v>675</v>
      </c>
      <c r="H740" s="95">
        <v>2213450</v>
      </c>
      <c r="I740" s="95">
        <v>596</v>
      </c>
      <c r="J740" s="95">
        <v>2290867</v>
      </c>
      <c r="K740" s="95">
        <v>4003</v>
      </c>
      <c r="L740" s="95">
        <v>16003861</v>
      </c>
      <c r="M740" s="95">
        <v>3811</v>
      </c>
      <c r="N740" s="95">
        <v>14416956</v>
      </c>
      <c r="O740" s="95">
        <v>695</v>
      </c>
      <c r="P740" s="95">
        <v>1604231</v>
      </c>
      <c r="Q740" s="95">
        <v>608</v>
      </c>
      <c r="R740" s="95">
        <v>2197685</v>
      </c>
      <c r="S740" s="95">
        <v>4099</v>
      </c>
      <c r="T740" s="95">
        <v>18620811</v>
      </c>
      <c r="U740" s="95">
        <v>3882</v>
      </c>
      <c r="V740" s="95">
        <v>15112339</v>
      </c>
      <c r="W740" s="95">
        <v>711</v>
      </c>
      <c r="X740" s="95">
        <v>2439298</v>
      </c>
      <c r="Y740" s="95">
        <v>616</v>
      </c>
      <c r="Z740" s="95">
        <v>2484479</v>
      </c>
      <c r="AA740" s="95">
        <v>4450</v>
      </c>
      <c r="AB740" s="95">
        <v>18965157</v>
      </c>
      <c r="AC740" s="95">
        <v>4227</v>
      </c>
      <c r="AD740" s="95">
        <v>16884263</v>
      </c>
      <c r="AE740" s="95">
        <v>708</v>
      </c>
      <c r="AF740" s="95">
        <v>2131875</v>
      </c>
      <c r="AG740" s="95">
        <v>619</v>
      </c>
      <c r="AH740" s="95">
        <v>2694077</v>
      </c>
      <c r="AI740" s="95">
        <v>4615</v>
      </c>
      <c r="AJ740" s="95">
        <v>21862530</v>
      </c>
      <c r="AK740" s="95">
        <v>4397</v>
      </c>
      <c r="AL740" s="95">
        <v>18523567.120000001</v>
      </c>
      <c r="AM740" s="95">
        <v>701</v>
      </c>
      <c r="AN740" s="95">
        <v>2076743</v>
      </c>
      <c r="AO740" s="95">
        <v>619</v>
      </c>
      <c r="AP740" s="95">
        <v>2884514</v>
      </c>
      <c r="AQ740" s="72">
        <v>320.02999999999997</v>
      </c>
      <c r="AR740" s="72">
        <v>306.51</v>
      </c>
      <c r="AS740" s="72">
        <v>626.54</v>
      </c>
      <c r="AT740" s="95">
        <v>17588682</v>
      </c>
      <c r="AU740" s="95">
        <v>15959580</v>
      </c>
      <c r="AV740" s="95">
        <v>4580</v>
      </c>
      <c r="AW740" s="95">
        <v>4339</v>
      </c>
      <c r="AX740" s="72">
        <v>312.33</v>
      </c>
      <c r="AY740" s="72">
        <v>313.32</v>
      </c>
      <c r="AZ740" s="72">
        <v>625.65</v>
      </c>
      <c r="BA740" s="95">
        <v>17608092</v>
      </c>
      <c r="BB740" s="95">
        <v>16614641</v>
      </c>
      <c r="BC740" s="95">
        <v>4698</v>
      </c>
      <c r="BD740" s="95">
        <v>4419</v>
      </c>
      <c r="BE740" s="72">
        <v>364.87</v>
      </c>
      <c r="BF740" s="72">
        <v>326.01</v>
      </c>
      <c r="BG740" s="72">
        <v>690.88</v>
      </c>
      <c r="BH740" s="95">
        <v>21060109</v>
      </c>
      <c r="BI740" s="95">
        <v>17596818</v>
      </c>
      <c r="BJ740" s="95">
        <v>4810</v>
      </c>
      <c r="BK740" s="95">
        <v>4498</v>
      </c>
      <c r="BL740" s="72">
        <v>340.85</v>
      </c>
      <c r="BM740" s="72">
        <v>336.68</v>
      </c>
      <c r="BN740" s="72">
        <v>677.53</v>
      </c>
      <c r="BO740" s="95">
        <v>21097032</v>
      </c>
      <c r="BP740" s="95">
        <v>19578340</v>
      </c>
      <c r="BQ740" s="95">
        <v>5158</v>
      </c>
      <c r="BR740" s="95">
        <v>4846</v>
      </c>
      <c r="BS740" s="72">
        <v>375.27</v>
      </c>
      <c r="BT740" s="72">
        <v>355.66</v>
      </c>
      <c r="BU740" s="72">
        <v>730.93</v>
      </c>
      <c r="BV740" s="95">
        <v>23939273</v>
      </c>
      <c r="BW740" s="95">
        <v>21408081.120000001</v>
      </c>
      <c r="BX740" s="95">
        <v>5316</v>
      </c>
      <c r="BY740" s="95">
        <v>5016</v>
      </c>
      <c r="BZ740" s="95">
        <v>4465</v>
      </c>
      <c r="CA740" s="95">
        <v>4563</v>
      </c>
      <c r="CB740" s="95">
        <v>4660</v>
      </c>
      <c r="CC740" s="95">
        <v>5010</v>
      </c>
      <c r="CD740" s="95">
        <v>5169</v>
      </c>
      <c r="CE740" s="72">
        <v>650.75523149000003</v>
      </c>
      <c r="CF740" s="72">
        <v>676.59346364999999</v>
      </c>
      <c r="CG740" s="72">
        <v>712.40329333</v>
      </c>
      <c r="CH740" s="72">
        <v>716.50152150999998</v>
      </c>
      <c r="CI740" s="72">
        <v>731.52548966999996</v>
      </c>
      <c r="CJ740" s="96">
        <v>0.96278903289999995</v>
      </c>
      <c r="CK740" s="96">
        <v>0.92470594770000003</v>
      </c>
      <c r="CL740" s="96">
        <v>0.96978776830000002</v>
      </c>
      <c r="CM740" s="96">
        <v>0.94560859909999995</v>
      </c>
      <c r="CN740" s="96">
        <v>0.99918596179999997</v>
      </c>
      <c r="CO740" s="96">
        <v>0.9701075441</v>
      </c>
      <c r="CP740" s="96">
        <v>0.99000927049999998</v>
      </c>
      <c r="CQ740" s="96">
        <v>0.99584056389999998</v>
      </c>
      <c r="CR740" s="96">
        <v>0.99414420839999995</v>
      </c>
      <c r="CS740" s="95">
        <v>4116</v>
      </c>
      <c r="CT740" s="95">
        <v>4208</v>
      </c>
      <c r="CU740" s="95">
        <v>4326</v>
      </c>
      <c r="CV740" s="95">
        <v>4657</v>
      </c>
      <c r="CW740" s="95">
        <v>4826</v>
      </c>
      <c r="CX740" s="96">
        <v>0.95999090399999998</v>
      </c>
      <c r="CY740" s="96">
        <v>0.983975822</v>
      </c>
      <c r="CZ740" s="96">
        <v>0.97508767100000004</v>
      </c>
      <c r="DA740" s="96">
        <v>0.95247436299999999</v>
      </c>
      <c r="DB740" s="96">
        <v>0.97919500199999998</v>
      </c>
      <c r="DC740">
        <v>2013</v>
      </c>
      <c r="DD740" s="6">
        <v>4623.6000000000004</v>
      </c>
      <c r="DE740" s="96">
        <v>1.9161432E-3</v>
      </c>
      <c r="DF740" s="72">
        <v>762.03</v>
      </c>
      <c r="DG740" s="96">
        <v>1</v>
      </c>
      <c r="DH740" s="72">
        <v>762.03</v>
      </c>
      <c r="DI740" s="72">
        <v>814.25024301999997</v>
      </c>
      <c r="DJ740" s="96">
        <v>1</v>
      </c>
      <c r="DK740" s="72">
        <v>762.03</v>
      </c>
      <c r="DL740" s="96">
        <v>1</v>
      </c>
      <c r="DM740" s="72">
        <v>762.03</v>
      </c>
      <c r="DN740" s="96">
        <v>1</v>
      </c>
      <c r="DO740" s="96">
        <v>6.8479999999999999E-3</v>
      </c>
      <c r="DP740" s="72">
        <v>5.22</v>
      </c>
      <c r="DQ740" s="72">
        <v>756.81</v>
      </c>
      <c r="DR740" t="s">
        <v>396</v>
      </c>
      <c r="DT740" t="s">
        <v>540</v>
      </c>
    </row>
    <row r="741" spans="1:124" x14ac:dyDescent="0.3">
      <c r="A741" t="s">
        <v>554</v>
      </c>
      <c r="B741">
        <v>15370</v>
      </c>
      <c r="C741" s="95">
        <v>3322</v>
      </c>
      <c r="D741" s="95">
        <v>14073648</v>
      </c>
      <c r="E741" s="95">
        <v>3222</v>
      </c>
      <c r="F741" s="95">
        <v>10630137</v>
      </c>
      <c r="G741" s="95">
        <v>562</v>
      </c>
      <c r="H741" s="95">
        <v>1555751</v>
      </c>
      <c r="I741" s="95">
        <v>497</v>
      </c>
      <c r="J741" s="95">
        <v>1722267</v>
      </c>
      <c r="K741" s="95">
        <v>3167</v>
      </c>
      <c r="L741" s="95">
        <v>12710884</v>
      </c>
      <c r="M741" s="95">
        <v>3057</v>
      </c>
      <c r="N741" s="95">
        <v>10092150</v>
      </c>
      <c r="O741" s="95">
        <v>538</v>
      </c>
      <c r="P741" s="95">
        <v>1521364</v>
      </c>
      <c r="Q741" s="95">
        <v>473</v>
      </c>
      <c r="R741" s="95">
        <v>1713118</v>
      </c>
      <c r="S741" s="95">
        <v>2997</v>
      </c>
      <c r="T741" s="95">
        <v>13482659</v>
      </c>
      <c r="U741" s="95">
        <v>2860</v>
      </c>
      <c r="V741" s="95">
        <v>9346561</v>
      </c>
      <c r="W741" s="95">
        <v>537</v>
      </c>
      <c r="X741" s="95">
        <v>1719957</v>
      </c>
      <c r="Y741" s="95">
        <v>471</v>
      </c>
      <c r="Z741" s="95">
        <v>1769608</v>
      </c>
      <c r="AA741" s="95">
        <v>2863</v>
      </c>
      <c r="AB741" s="95">
        <v>11214212</v>
      </c>
      <c r="AC741" s="95">
        <v>2727</v>
      </c>
      <c r="AD741" s="95">
        <v>9859709</v>
      </c>
      <c r="AE741" s="95">
        <v>531</v>
      </c>
      <c r="AF741" s="95">
        <v>1711370</v>
      </c>
      <c r="AG741" s="95">
        <v>466</v>
      </c>
      <c r="AH741" s="95">
        <v>1801653</v>
      </c>
      <c r="AI741" s="95">
        <v>2814</v>
      </c>
      <c r="AJ741" s="95">
        <v>10533718</v>
      </c>
      <c r="AK741" s="95">
        <v>2662</v>
      </c>
      <c r="AL741" s="95">
        <v>9873934.5700000003</v>
      </c>
      <c r="AM741" s="95">
        <v>544</v>
      </c>
      <c r="AN741" s="95">
        <v>1650714</v>
      </c>
      <c r="AO741" s="95">
        <v>484</v>
      </c>
      <c r="AP741" s="95">
        <v>2180971</v>
      </c>
      <c r="AQ741" s="72">
        <v>335.34</v>
      </c>
      <c r="AR741" s="72">
        <v>276.79000000000002</v>
      </c>
      <c r="AS741" s="72">
        <v>612.13</v>
      </c>
      <c r="AT741" s="95">
        <v>15629399</v>
      </c>
      <c r="AU741" s="95">
        <v>12352404</v>
      </c>
      <c r="AV741" s="95">
        <v>3884</v>
      </c>
      <c r="AW741" s="95">
        <v>3719</v>
      </c>
      <c r="AX741" s="72">
        <v>320.11</v>
      </c>
      <c r="AY741" s="72">
        <v>278.69</v>
      </c>
      <c r="AZ741" s="72">
        <v>598.79999999999995</v>
      </c>
      <c r="BA741" s="95">
        <v>14232248</v>
      </c>
      <c r="BB741" s="95">
        <v>11805268</v>
      </c>
      <c r="BC741" s="95">
        <v>3705</v>
      </c>
      <c r="BD741" s="95">
        <v>3530</v>
      </c>
      <c r="BE741" s="72">
        <v>358.48</v>
      </c>
      <c r="BF741" s="72">
        <v>278.10000000000002</v>
      </c>
      <c r="BG741" s="72">
        <v>636.58000000000004</v>
      </c>
      <c r="BH741" s="95">
        <v>15202616</v>
      </c>
      <c r="BI741" s="95">
        <v>11116169</v>
      </c>
      <c r="BJ741" s="95">
        <v>3534</v>
      </c>
      <c r="BK741" s="95">
        <v>3331</v>
      </c>
      <c r="BL741" s="72">
        <v>317.36</v>
      </c>
      <c r="BM741" s="72">
        <v>304.35000000000002</v>
      </c>
      <c r="BN741" s="72">
        <v>621.71</v>
      </c>
      <c r="BO741" s="95">
        <v>12925582</v>
      </c>
      <c r="BP741" s="95">
        <v>11661362</v>
      </c>
      <c r="BQ741" s="95">
        <v>3394</v>
      </c>
      <c r="BR741" s="95">
        <v>3193</v>
      </c>
      <c r="BS741" s="72">
        <v>302.37</v>
      </c>
      <c r="BT741" s="72">
        <v>319.32</v>
      </c>
      <c r="BU741" s="72">
        <v>621.69000000000005</v>
      </c>
      <c r="BV741" s="95">
        <v>12184432</v>
      </c>
      <c r="BW741" s="95">
        <v>12054905.57</v>
      </c>
      <c r="BX741" s="95">
        <v>3358</v>
      </c>
      <c r="BY741" s="95">
        <v>3146</v>
      </c>
      <c r="BZ741" s="95">
        <v>3805</v>
      </c>
      <c r="CA741" s="95">
        <v>3620</v>
      </c>
      <c r="CB741" s="95">
        <v>3436</v>
      </c>
      <c r="CC741" s="95">
        <v>3299</v>
      </c>
      <c r="CD741" s="95">
        <v>3254</v>
      </c>
      <c r="CE741" s="72">
        <v>650.75523149000003</v>
      </c>
      <c r="CF741" s="72">
        <v>676.59346364999999</v>
      </c>
      <c r="CG741" s="72">
        <v>712.40329333</v>
      </c>
      <c r="CH741" s="72">
        <v>716.50152150999998</v>
      </c>
      <c r="CI741" s="72">
        <v>731.52548966999996</v>
      </c>
      <c r="CJ741" s="96">
        <v>0.9406455306</v>
      </c>
      <c r="CK741" s="96">
        <v>0.88502185160000002</v>
      </c>
      <c r="CL741" s="96">
        <v>0.8935668967</v>
      </c>
      <c r="CM741" s="96">
        <v>0.86770227460000005</v>
      </c>
      <c r="CN741" s="96">
        <v>0.84985418660000001</v>
      </c>
      <c r="CO741" s="96">
        <v>0.99180071039999995</v>
      </c>
      <c r="CP741" s="96">
        <v>0.89469400330000004</v>
      </c>
      <c r="CQ741" s="96">
        <v>0.99584056389999998</v>
      </c>
      <c r="CR741" s="96">
        <v>0.89843084120000005</v>
      </c>
      <c r="CS741" s="95">
        <v>3593</v>
      </c>
      <c r="CT741" s="95">
        <v>3434</v>
      </c>
      <c r="CU741" s="95">
        <v>3257</v>
      </c>
      <c r="CV741" s="95">
        <v>3144</v>
      </c>
      <c r="CW741" s="95">
        <v>3161</v>
      </c>
      <c r="CX741" s="96">
        <v>0.95077480299999995</v>
      </c>
      <c r="CY741" s="96">
        <v>0.99249739000000003</v>
      </c>
      <c r="CZ741" s="96">
        <v>1.0119740500000001</v>
      </c>
      <c r="DA741" s="96">
        <v>1.0055953399999999</v>
      </c>
      <c r="DB741" s="96">
        <v>1.003170152</v>
      </c>
      <c r="DC741">
        <v>2013</v>
      </c>
      <c r="DD741" s="6">
        <v>3383.8</v>
      </c>
      <c r="DE741" s="96">
        <v>5.1578381000000001E-3</v>
      </c>
      <c r="DF741" s="72">
        <v>686.43</v>
      </c>
      <c r="DG741" s="96">
        <v>1</v>
      </c>
      <c r="DH741" s="72">
        <v>686.43</v>
      </c>
      <c r="DI741" s="72">
        <v>696.39824844999998</v>
      </c>
      <c r="DJ741" s="96">
        <v>1</v>
      </c>
      <c r="DK741" s="72">
        <v>686.43</v>
      </c>
      <c r="DL741" s="96">
        <v>1</v>
      </c>
      <c r="DM741" s="72">
        <v>686.43</v>
      </c>
      <c r="DN741" s="96">
        <v>1</v>
      </c>
      <c r="DO741" s="96">
        <v>1.4015E-2</v>
      </c>
      <c r="DP741" s="72">
        <v>9.6199999999999992</v>
      </c>
      <c r="DQ741" s="72">
        <v>676.81</v>
      </c>
      <c r="DR741" t="s">
        <v>554</v>
      </c>
      <c r="DT741" t="s">
        <v>540</v>
      </c>
    </row>
    <row r="742" spans="1:124" x14ac:dyDescent="0.3">
      <c r="A742" t="s">
        <v>37</v>
      </c>
      <c r="B742">
        <v>15380</v>
      </c>
      <c r="C742" s="95">
        <v>4320</v>
      </c>
      <c r="D742" s="95">
        <v>17557152</v>
      </c>
      <c r="E742" s="95">
        <v>4140</v>
      </c>
      <c r="F742" s="95">
        <v>12274928</v>
      </c>
      <c r="G742" s="95">
        <v>1137</v>
      </c>
      <c r="H742" s="95">
        <v>3703709</v>
      </c>
      <c r="I742" s="95">
        <v>998</v>
      </c>
      <c r="J742" s="95">
        <v>2822218</v>
      </c>
      <c r="K742" s="95">
        <v>4335</v>
      </c>
      <c r="L742" s="95">
        <v>19137751</v>
      </c>
      <c r="M742" s="95">
        <v>4137</v>
      </c>
      <c r="N742" s="95">
        <v>12975864</v>
      </c>
      <c r="O742" s="95">
        <v>1113</v>
      </c>
      <c r="P742" s="95">
        <v>3547767</v>
      </c>
      <c r="Q742" s="95">
        <v>982</v>
      </c>
      <c r="R742" s="95">
        <v>3187971</v>
      </c>
      <c r="S742" s="95">
        <v>4390</v>
      </c>
      <c r="T742" s="95">
        <v>21738526</v>
      </c>
      <c r="U742" s="95">
        <v>4158</v>
      </c>
      <c r="V742" s="95">
        <v>14469479</v>
      </c>
      <c r="W742" s="95">
        <v>1129</v>
      </c>
      <c r="X742" s="95">
        <v>3739345</v>
      </c>
      <c r="Y742" s="95">
        <v>988</v>
      </c>
      <c r="Z742" s="95">
        <v>3288843</v>
      </c>
      <c r="AA742" s="95">
        <v>4428</v>
      </c>
      <c r="AB742" s="95">
        <v>20422894</v>
      </c>
      <c r="AC742" s="95">
        <v>4190</v>
      </c>
      <c r="AD742" s="95">
        <v>14888385</v>
      </c>
      <c r="AE742" s="95">
        <v>1245</v>
      </c>
      <c r="AF742" s="95">
        <v>4409226</v>
      </c>
      <c r="AG742" s="95">
        <v>1095</v>
      </c>
      <c r="AH742" s="95">
        <v>4157619</v>
      </c>
      <c r="AI742" s="95">
        <v>4481</v>
      </c>
      <c r="AJ742" s="95">
        <v>21574362</v>
      </c>
      <c r="AK742" s="95">
        <v>4249</v>
      </c>
      <c r="AL742" s="95">
        <v>15964836</v>
      </c>
      <c r="AM742" s="95">
        <v>1371</v>
      </c>
      <c r="AN742" s="95">
        <v>5194762</v>
      </c>
      <c r="AO742" s="95">
        <v>1227</v>
      </c>
      <c r="AP742" s="95">
        <v>4879722</v>
      </c>
      <c r="AQ742" s="72">
        <v>324.67</v>
      </c>
      <c r="AR742" s="72">
        <v>244.86</v>
      </c>
      <c r="AS742" s="72">
        <v>569.53</v>
      </c>
      <c r="AT742" s="95">
        <v>21260861</v>
      </c>
      <c r="AU742" s="95">
        <v>15097146</v>
      </c>
      <c r="AV742" s="95">
        <v>5457</v>
      </c>
      <c r="AW742" s="95">
        <v>5138</v>
      </c>
      <c r="AX742" s="72">
        <v>347</v>
      </c>
      <c r="AY742" s="72">
        <v>263.13</v>
      </c>
      <c r="AZ742" s="72">
        <v>610.13</v>
      </c>
      <c r="BA742" s="95">
        <v>22685518</v>
      </c>
      <c r="BB742" s="95">
        <v>16163835</v>
      </c>
      <c r="BC742" s="95">
        <v>5448</v>
      </c>
      <c r="BD742" s="95">
        <v>5119</v>
      </c>
      <c r="BE742" s="72">
        <v>384.7</v>
      </c>
      <c r="BF742" s="72">
        <v>287.57</v>
      </c>
      <c r="BG742" s="72">
        <v>672.27</v>
      </c>
      <c r="BH742" s="95">
        <v>25477871</v>
      </c>
      <c r="BI742" s="95">
        <v>17758322</v>
      </c>
      <c r="BJ742" s="95">
        <v>5519</v>
      </c>
      <c r="BK742" s="95">
        <v>5146</v>
      </c>
      <c r="BL742" s="72">
        <v>364.77</v>
      </c>
      <c r="BM742" s="72">
        <v>300.32</v>
      </c>
      <c r="BN742" s="72">
        <v>665.09</v>
      </c>
      <c r="BO742" s="95">
        <v>24832120</v>
      </c>
      <c r="BP742" s="95">
        <v>19046004</v>
      </c>
      <c r="BQ742" s="95">
        <v>5673</v>
      </c>
      <c r="BR742" s="95">
        <v>5285</v>
      </c>
      <c r="BS742" s="72">
        <v>381.2</v>
      </c>
      <c r="BT742" s="72">
        <v>317.20999999999998</v>
      </c>
      <c r="BU742" s="72">
        <v>698.41</v>
      </c>
      <c r="BV742" s="95">
        <v>26769124</v>
      </c>
      <c r="BW742" s="95">
        <v>20844558</v>
      </c>
      <c r="BX742" s="95">
        <v>5852</v>
      </c>
      <c r="BY742" s="95">
        <v>5476</v>
      </c>
      <c r="BZ742" s="95">
        <v>5305</v>
      </c>
      <c r="CA742" s="95">
        <v>5289</v>
      </c>
      <c r="CB742" s="95">
        <v>5339</v>
      </c>
      <c r="CC742" s="95">
        <v>5489</v>
      </c>
      <c r="CD742" s="95">
        <v>5668</v>
      </c>
      <c r="CE742" s="72">
        <v>650.75523149000003</v>
      </c>
      <c r="CF742" s="72">
        <v>676.59346364999999</v>
      </c>
      <c r="CG742" s="72">
        <v>712.40329333</v>
      </c>
      <c r="CH742" s="72">
        <v>716.50152150999998</v>
      </c>
      <c r="CI742" s="72">
        <v>731.52548966999996</v>
      </c>
      <c r="CJ742" s="96">
        <v>0.87518312949999999</v>
      </c>
      <c r="CK742" s="96">
        <v>0.90176750559999996</v>
      </c>
      <c r="CL742" s="96">
        <v>0.94366492449999995</v>
      </c>
      <c r="CM742" s="96">
        <v>0.9282464587</v>
      </c>
      <c r="CN742" s="96">
        <v>0.95473091489999995</v>
      </c>
      <c r="CO742" s="96">
        <v>1.0176849962000001</v>
      </c>
      <c r="CP742" s="96">
        <v>0.90471864089999998</v>
      </c>
      <c r="CQ742" s="96">
        <v>0.99584056389999998</v>
      </c>
      <c r="CR742" s="96">
        <v>0.90849734839999996</v>
      </c>
      <c r="CS742" s="95">
        <v>5146</v>
      </c>
      <c r="CT742" s="95">
        <v>5100</v>
      </c>
      <c r="CU742" s="95">
        <v>5048</v>
      </c>
      <c r="CV742" s="95">
        <v>5162</v>
      </c>
      <c r="CW742" s="95">
        <v>5179</v>
      </c>
      <c r="CX742" s="96">
        <v>1.037256913</v>
      </c>
      <c r="CY742" s="96">
        <v>1.0135572100000001</v>
      </c>
      <c r="CZ742" s="96">
        <v>1.0241851829999999</v>
      </c>
      <c r="DA742" s="96">
        <v>1.01706849</v>
      </c>
      <c r="DB742" s="96">
        <v>0.99658132499999996</v>
      </c>
      <c r="DC742">
        <v>2013</v>
      </c>
      <c r="DD742" s="6">
        <v>5232.8</v>
      </c>
      <c r="DE742" s="96">
        <v>2.2295815000000002E-3</v>
      </c>
      <c r="DF742" s="72">
        <v>696.16</v>
      </c>
      <c r="DG742" s="96">
        <v>1</v>
      </c>
      <c r="DH742" s="72">
        <v>696.16</v>
      </c>
      <c r="DI742" s="72">
        <v>696.39824844999998</v>
      </c>
      <c r="DJ742" s="96">
        <v>1</v>
      </c>
      <c r="DK742" s="72">
        <v>696.16</v>
      </c>
      <c r="DL742" s="96">
        <v>1</v>
      </c>
      <c r="DM742" s="72">
        <v>696.16</v>
      </c>
      <c r="DN742" s="96">
        <v>1</v>
      </c>
      <c r="DO742" s="96">
        <v>8.5599999999999999E-3</v>
      </c>
      <c r="DP742" s="72">
        <v>5.96</v>
      </c>
      <c r="DQ742" s="72">
        <v>690.2</v>
      </c>
      <c r="DR742" t="s">
        <v>37</v>
      </c>
      <c r="DT742" t="s">
        <v>540</v>
      </c>
    </row>
    <row r="743" spans="1:124" x14ac:dyDescent="0.3">
      <c r="A743" t="s">
        <v>555</v>
      </c>
      <c r="B743">
        <v>15390</v>
      </c>
      <c r="C743" s="95">
        <v>2945</v>
      </c>
      <c r="D743" s="95">
        <v>10428425</v>
      </c>
      <c r="E743" s="95">
        <v>2831</v>
      </c>
      <c r="F743" s="95">
        <v>9354043</v>
      </c>
      <c r="G743" s="95">
        <v>932</v>
      </c>
      <c r="H743" s="95">
        <v>2515087</v>
      </c>
      <c r="I743" s="95">
        <v>815</v>
      </c>
      <c r="J743" s="95">
        <v>2979644</v>
      </c>
      <c r="K743" s="95">
        <v>2897</v>
      </c>
      <c r="L743" s="95">
        <v>11729751</v>
      </c>
      <c r="M743" s="95">
        <v>2763</v>
      </c>
      <c r="N743" s="95">
        <v>9005685</v>
      </c>
      <c r="O743" s="95">
        <v>952</v>
      </c>
      <c r="P743" s="95">
        <v>2446292</v>
      </c>
      <c r="Q743" s="95">
        <v>817</v>
      </c>
      <c r="R743" s="95">
        <v>2841362</v>
      </c>
      <c r="S743" s="95">
        <v>2889</v>
      </c>
      <c r="T743" s="95">
        <v>11151102</v>
      </c>
      <c r="U743" s="95">
        <v>2747</v>
      </c>
      <c r="V743" s="95">
        <v>8991608</v>
      </c>
      <c r="W743" s="95">
        <v>953</v>
      </c>
      <c r="X743" s="95">
        <v>2877134</v>
      </c>
      <c r="Y743" s="95">
        <v>808</v>
      </c>
      <c r="Z743" s="95">
        <v>3027406</v>
      </c>
      <c r="AA743" s="95">
        <v>2911</v>
      </c>
      <c r="AB743" s="95">
        <v>10623350</v>
      </c>
      <c r="AC743" s="95">
        <v>2772</v>
      </c>
      <c r="AD743" s="95">
        <v>9554269</v>
      </c>
      <c r="AE743" s="95">
        <v>938</v>
      </c>
      <c r="AF743" s="95">
        <v>2851988</v>
      </c>
      <c r="AG743" s="95">
        <v>797</v>
      </c>
      <c r="AH743" s="95">
        <v>3294184</v>
      </c>
      <c r="AI743" s="95">
        <v>2925</v>
      </c>
      <c r="AJ743" s="95">
        <v>10045225.310000001</v>
      </c>
      <c r="AK743" s="95">
        <v>2775</v>
      </c>
      <c r="AL743" s="95">
        <v>9407004.8200000003</v>
      </c>
      <c r="AM743" s="95">
        <v>949</v>
      </c>
      <c r="AN743" s="95">
        <v>3217280</v>
      </c>
      <c r="AO743" s="95">
        <v>821</v>
      </c>
      <c r="AP743" s="95">
        <v>3698195</v>
      </c>
      <c r="AQ743" s="72">
        <v>278.20999999999998</v>
      </c>
      <c r="AR743" s="72">
        <v>281.89999999999998</v>
      </c>
      <c r="AS743" s="72">
        <v>560.11</v>
      </c>
      <c r="AT743" s="95">
        <v>12943512</v>
      </c>
      <c r="AU743" s="95">
        <v>12333687</v>
      </c>
      <c r="AV743" s="95">
        <v>3877</v>
      </c>
      <c r="AW743" s="95">
        <v>3646</v>
      </c>
      <c r="AX743" s="72">
        <v>306.92</v>
      </c>
      <c r="AY743" s="72">
        <v>275.77</v>
      </c>
      <c r="AZ743" s="72">
        <v>582.69000000000005</v>
      </c>
      <c r="BA743" s="95">
        <v>14176043</v>
      </c>
      <c r="BB743" s="95">
        <v>11847047</v>
      </c>
      <c r="BC743" s="95">
        <v>3849</v>
      </c>
      <c r="BD743" s="95">
        <v>3580</v>
      </c>
      <c r="BE743" s="72">
        <v>304.27</v>
      </c>
      <c r="BF743" s="72">
        <v>281.74</v>
      </c>
      <c r="BG743" s="72">
        <v>586.01</v>
      </c>
      <c r="BH743" s="95">
        <v>14028236</v>
      </c>
      <c r="BI743" s="95">
        <v>12019014</v>
      </c>
      <c r="BJ743" s="95">
        <v>3842</v>
      </c>
      <c r="BK743" s="95">
        <v>3555</v>
      </c>
      <c r="BL743" s="72">
        <v>291.75</v>
      </c>
      <c r="BM743" s="72">
        <v>300</v>
      </c>
      <c r="BN743" s="72">
        <v>591.75</v>
      </c>
      <c r="BO743" s="95">
        <v>13475338</v>
      </c>
      <c r="BP743" s="95">
        <v>12848453</v>
      </c>
      <c r="BQ743" s="95">
        <v>3849</v>
      </c>
      <c r="BR743" s="95">
        <v>3569</v>
      </c>
      <c r="BS743" s="72">
        <v>285.29000000000002</v>
      </c>
      <c r="BT743" s="72">
        <v>303.7</v>
      </c>
      <c r="BU743" s="72">
        <v>588.99</v>
      </c>
      <c r="BV743" s="95">
        <v>13262505.310000001</v>
      </c>
      <c r="BW743" s="95">
        <v>13105199.82</v>
      </c>
      <c r="BX743" s="95">
        <v>3874</v>
      </c>
      <c r="BY743" s="95">
        <v>3596</v>
      </c>
      <c r="BZ743" s="95">
        <v>3767</v>
      </c>
      <c r="CA743" s="95">
        <v>3719</v>
      </c>
      <c r="CB743" s="95">
        <v>3704</v>
      </c>
      <c r="CC743" s="95">
        <v>3716</v>
      </c>
      <c r="CD743" s="95">
        <v>3738</v>
      </c>
      <c r="CE743" s="72">
        <v>650.75523149000003</v>
      </c>
      <c r="CF743" s="72">
        <v>676.59346364999999</v>
      </c>
      <c r="CG743" s="72">
        <v>712.40329333</v>
      </c>
      <c r="CH743" s="72">
        <v>716.50152150999998</v>
      </c>
      <c r="CI743" s="72">
        <v>731.52548966999996</v>
      </c>
      <c r="CJ743" s="96">
        <v>0.86070764079999995</v>
      </c>
      <c r="CK743" s="96">
        <v>0.86121139400000002</v>
      </c>
      <c r="CL743" s="96">
        <v>0.82258182339999997</v>
      </c>
      <c r="CM743" s="96">
        <v>0.82588798799999996</v>
      </c>
      <c r="CN743" s="96">
        <v>0.80515307849999995</v>
      </c>
      <c r="CO743" s="96">
        <v>0.93715941849999995</v>
      </c>
      <c r="CP743" s="96">
        <v>0.89110600439999998</v>
      </c>
      <c r="CQ743" s="96">
        <v>0.99584056389999998</v>
      </c>
      <c r="CR743" s="96">
        <v>0.89482785639999995</v>
      </c>
      <c r="CS743" s="95">
        <v>3671</v>
      </c>
      <c r="CT743" s="95">
        <v>3646</v>
      </c>
      <c r="CU743" s="95">
        <v>3650</v>
      </c>
      <c r="CV743" s="95">
        <v>3809</v>
      </c>
      <c r="CW743" s="95">
        <v>3852</v>
      </c>
      <c r="CX743" s="96">
        <v>0.92815390200000003</v>
      </c>
      <c r="CY743" s="96">
        <v>0.93283760299999996</v>
      </c>
      <c r="CZ743" s="96">
        <v>0.94231619099999997</v>
      </c>
      <c r="DA743" s="96">
        <v>0.93920369599999998</v>
      </c>
      <c r="DB743" s="96">
        <v>0.94292466200000002</v>
      </c>
      <c r="DC743">
        <v>2013</v>
      </c>
      <c r="DD743" s="6">
        <v>3589.2</v>
      </c>
      <c r="DE743" s="96">
        <v>2.2533541E-3</v>
      </c>
      <c r="DF743" s="72">
        <v>685.67</v>
      </c>
      <c r="DG743" s="96">
        <v>1</v>
      </c>
      <c r="DH743" s="72">
        <v>685.67</v>
      </c>
      <c r="DI743" s="72">
        <v>696.39824844999998</v>
      </c>
      <c r="DJ743" s="96">
        <v>1</v>
      </c>
      <c r="DK743" s="72">
        <v>685.67</v>
      </c>
      <c r="DL743" s="96">
        <v>1</v>
      </c>
      <c r="DM743" s="72">
        <v>685.67</v>
      </c>
      <c r="DN743" s="96">
        <v>1</v>
      </c>
      <c r="DO743" s="96">
        <v>7.9950000000000004E-3</v>
      </c>
      <c r="DP743" s="72">
        <v>5.48</v>
      </c>
      <c r="DQ743" s="72">
        <v>680.19</v>
      </c>
      <c r="DR743" t="s">
        <v>555</v>
      </c>
      <c r="DT743" t="s">
        <v>540</v>
      </c>
    </row>
    <row r="744" spans="1:124" x14ac:dyDescent="0.3">
      <c r="A744" t="s">
        <v>130</v>
      </c>
      <c r="B744">
        <v>15400</v>
      </c>
      <c r="C744" s="95">
        <v>14473</v>
      </c>
      <c r="D744" s="95">
        <v>56528990</v>
      </c>
      <c r="E744" s="95">
        <v>13811</v>
      </c>
      <c r="F744" s="95">
        <v>43897410</v>
      </c>
      <c r="G744" s="95">
        <v>2064</v>
      </c>
      <c r="H744" s="95">
        <v>6677447</v>
      </c>
      <c r="I744" s="95">
        <v>1760</v>
      </c>
      <c r="J744" s="95">
        <v>5996885</v>
      </c>
      <c r="K744" s="95">
        <v>14447</v>
      </c>
      <c r="L744" s="95">
        <v>58453187</v>
      </c>
      <c r="M744" s="95">
        <v>13737</v>
      </c>
      <c r="N744" s="95">
        <v>45347343</v>
      </c>
      <c r="O744" s="95">
        <v>2088</v>
      </c>
      <c r="P744" s="95">
        <v>5884952</v>
      </c>
      <c r="Q744" s="95">
        <v>1763</v>
      </c>
      <c r="R744" s="95">
        <v>5956487</v>
      </c>
      <c r="S744" s="95">
        <v>14394</v>
      </c>
      <c r="T744" s="95">
        <v>65391238</v>
      </c>
      <c r="U744" s="95">
        <v>13619</v>
      </c>
      <c r="V744" s="95">
        <v>48579935</v>
      </c>
      <c r="W744" s="95">
        <v>2121</v>
      </c>
      <c r="X744" s="95">
        <v>8382251</v>
      </c>
      <c r="Y744" s="95">
        <v>1793</v>
      </c>
      <c r="Z744" s="95">
        <v>6811769</v>
      </c>
      <c r="AA744" s="95">
        <v>14197</v>
      </c>
      <c r="AB744" s="95">
        <v>60140395</v>
      </c>
      <c r="AC744" s="95">
        <v>13346</v>
      </c>
      <c r="AD744" s="95">
        <v>50476469</v>
      </c>
      <c r="AE744" s="95">
        <v>2165</v>
      </c>
      <c r="AF744" s="95">
        <v>7912771</v>
      </c>
      <c r="AG744" s="95">
        <v>1836</v>
      </c>
      <c r="AH744" s="95">
        <v>7614779</v>
      </c>
      <c r="AI744" s="95">
        <v>14409</v>
      </c>
      <c r="AJ744" s="95">
        <v>59554240.049999997</v>
      </c>
      <c r="AK744" s="95">
        <v>13484</v>
      </c>
      <c r="AL744" s="95">
        <v>53421725.289999999</v>
      </c>
      <c r="AM744" s="95">
        <v>2218</v>
      </c>
      <c r="AN744" s="95">
        <v>9195237.9199999999</v>
      </c>
      <c r="AO744" s="95">
        <v>1899</v>
      </c>
      <c r="AP744" s="95">
        <v>8170060.7000000002</v>
      </c>
      <c r="AQ744" s="72">
        <v>318.51</v>
      </c>
      <c r="AR744" s="72">
        <v>267.02999999999997</v>
      </c>
      <c r="AS744" s="72">
        <v>585.54</v>
      </c>
      <c r="AT744" s="95">
        <v>63206437</v>
      </c>
      <c r="AU744" s="95">
        <v>49894295</v>
      </c>
      <c r="AV744" s="95">
        <v>16537</v>
      </c>
      <c r="AW744" s="95">
        <v>15571</v>
      </c>
      <c r="AX744" s="72">
        <v>324.25</v>
      </c>
      <c r="AY744" s="72">
        <v>275.83</v>
      </c>
      <c r="AZ744" s="72">
        <v>600.08000000000004</v>
      </c>
      <c r="BA744" s="95">
        <v>64338139</v>
      </c>
      <c r="BB744" s="95">
        <v>51303830</v>
      </c>
      <c r="BC744" s="95">
        <v>16535</v>
      </c>
      <c r="BD744" s="95">
        <v>15500</v>
      </c>
      <c r="BE744" s="72">
        <v>372.25</v>
      </c>
      <c r="BF744" s="72">
        <v>299.51</v>
      </c>
      <c r="BG744" s="72">
        <v>671.76</v>
      </c>
      <c r="BH744" s="95">
        <v>73773489</v>
      </c>
      <c r="BI744" s="95">
        <v>55391704</v>
      </c>
      <c r="BJ744" s="95">
        <v>16515</v>
      </c>
      <c r="BK744" s="95">
        <v>15412</v>
      </c>
      <c r="BL744" s="72">
        <v>346.6</v>
      </c>
      <c r="BM744" s="72">
        <v>318.86</v>
      </c>
      <c r="BN744" s="72">
        <v>665.46</v>
      </c>
      <c r="BO744" s="95">
        <v>68053166</v>
      </c>
      <c r="BP744" s="95">
        <v>58091248</v>
      </c>
      <c r="BQ744" s="95">
        <v>16362</v>
      </c>
      <c r="BR744" s="95">
        <v>15182</v>
      </c>
      <c r="BS744" s="72">
        <v>344.57</v>
      </c>
      <c r="BT744" s="72">
        <v>333.66</v>
      </c>
      <c r="BU744" s="72">
        <v>678.23</v>
      </c>
      <c r="BV744" s="95">
        <v>68749477.969999999</v>
      </c>
      <c r="BW744" s="95">
        <v>61591785.990000002</v>
      </c>
      <c r="BX744" s="95">
        <v>16627</v>
      </c>
      <c r="BY744" s="95">
        <v>15383</v>
      </c>
      <c r="BZ744" s="95">
        <v>16077</v>
      </c>
      <c r="CA744" s="95">
        <v>16036</v>
      </c>
      <c r="CB744" s="95">
        <v>15983</v>
      </c>
      <c r="CC744" s="95">
        <v>15802</v>
      </c>
      <c r="CD744" s="95">
        <v>16018</v>
      </c>
      <c r="CE744" s="72">
        <v>650.75523149000003</v>
      </c>
      <c r="CF744" s="72">
        <v>676.59346364999999</v>
      </c>
      <c r="CG744" s="72">
        <v>712.40329333</v>
      </c>
      <c r="CH744" s="72">
        <v>716.50152150999998</v>
      </c>
      <c r="CI744" s="72">
        <v>731.52548966999996</v>
      </c>
      <c r="CJ744" s="96">
        <v>0.89978531350000002</v>
      </c>
      <c r="CK744" s="96">
        <v>0.88691368189999997</v>
      </c>
      <c r="CL744" s="96">
        <v>0.94294903779999995</v>
      </c>
      <c r="CM744" s="96">
        <v>0.92876285680000004</v>
      </c>
      <c r="CN744" s="96">
        <v>0.92714472640000001</v>
      </c>
      <c r="CO744" s="96">
        <v>1.0112578306</v>
      </c>
      <c r="CP744" s="96">
        <v>0.90690138119999997</v>
      </c>
      <c r="CQ744" s="96">
        <v>0.99584056389999998</v>
      </c>
      <c r="CR744" s="96">
        <v>0.91068920529999997</v>
      </c>
      <c r="CS744" s="95">
        <v>14725</v>
      </c>
      <c r="CT744" s="95">
        <v>14809</v>
      </c>
      <c r="CU744" s="95">
        <v>14894</v>
      </c>
      <c r="CV744" s="95">
        <v>14682</v>
      </c>
      <c r="CW744" s="95">
        <v>14921</v>
      </c>
      <c r="CX744" s="96">
        <v>1.021902541</v>
      </c>
      <c r="CY744" s="96">
        <v>1.02099589</v>
      </c>
      <c r="CZ744" s="96">
        <v>1.005353366</v>
      </c>
      <c r="DA744" s="96">
        <v>1.0049440890000001</v>
      </c>
      <c r="DB744" s="96">
        <v>1.003194374</v>
      </c>
      <c r="DC744">
        <v>2013</v>
      </c>
      <c r="DD744" s="6">
        <v>15409.6</v>
      </c>
      <c r="DE744" s="96">
        <v>3.2196106000000001E-3</v>
      </c>
      <c r="DF744" s="72">
        <v>697.15</v>
      </c>
      <c r="DG744" s="96">
        <v>1</v>
      </c>
      <c r="DH744" s="72">
        <v>697.15</v>
      </c>
      <c r="DI744" s="72">
        <v>751.45962586999997</v>
      </c>
      <c r="DJ744" s="96">
        <v>1</v>
      </c>
      <c r="DK744" s="72">
        <v>697.15</v>
      </c>
      <c r="DL744" s="96">
        <v>1</v>
      </c>
      <c r="DM744" s="72">
        <v>697.15</v>
      </c>
      <c r="DN744" s="96">
        <v>1</v>
      </c>
      <c r="DO744" s="96">
        <v>8.9510000000000006E-3</v>
      </c>
      <c r="DP744" s="72">
        <v>6.24</v>
      </c>
      <c r="DQ744" s="72">
        <v>690.91</v>
      </c>
      <c r="DR744" t="s">
        <v>130</v>
      </c>
      <c r="DT744" t="s">
        <v>540</v>
      </c>
    </row>
    <row r="745" spans="1:124" x14ac:dyDescent="0.3">
      <c r="A745" t="s">
        <v>511</v>
      </c>
      <c r="B745">
        <v>15410</v>
      </c>
      <c r="C745" s="95">
        <v>5837</v>
      </c>
      <c r="D745" s="95">
        <v>26475058</v>
      </c>
      <c r="E745" s="95">
        <v>5668</v>
      </c>
      <c r="F745" s="95">
        <v>18192393</v>
      </c>
      <c r="G745" s="95">
        <v>1266</v>
      </c>
      <c r="H745" s="95">
        <v>4924775</v>
      </c>
      <c r="I745" s="95">
        <v>1169</v>
      </c>
      <c r="J745" s="95">
        <v>4157151</v>
      </c>
      <c r="K745" s="95">
        <v>5804</v>
      </c>
      <c r="L745" s="95">
        <v>26830044</v>
      </c>
      <c r="M745" s="95">
        <v>5612</v>
      </c>
      <c r="N745" s="95">
        <v>18649226</v>
      </c>
      <c r="O745" s="95">
        <v>1276</v>
      </c>
      <c r="P745" s="95">
        <v>4030331</v>
      </c>
      <c r="Q745" s="95">
        <v>1171</v>
      </c>
      <c r="R745" s="95">
        <v>4090008</v>
      </c>
      <c r="S745" s="95">
        <v>5811</v>
      </c>
      <c r="T745" s="95">
        <v>27035596</v>
      </c>
      <c r="U745" s="95">
        <v>5587</v>
      </c>
      <c r="V745" s="95">
        <v>19355538</v>
      </c>
      <c r="W745" s="95">
        <v>1304</v>
      </c>
      <c r="X745" s="95">
        <v>6750566</v>
      </c>
      <c r="Y745" s="95">
        <v>1176</v>
      </c>
      <c r="Z745" s="95">
        <v>4923037</v>
      </c>
      <c r="AA745" s="95">
        <v>5783</v>
      </c>
      <c r="AB745" s="95">
        <v>27574877</v>
      </c>
      <c r="AC745" s="95">
        <v>5542</v>
      </c>
      <c r="AD745" s="95">
        <v>20352749</v>
      </c>
      <c r="AE745" s="95">
        <v>1327</v>
      </c>
      <c r="AF745" s="95">
        <v>6567989</v>
      </c>
      <c r="AG745" s="95">
        <v>1221</v>
      </c>
      <c r="AH745" s="95">
        <v>5218554</v>
      </c>
      <c r="AI745" s="95">
        <v>5816</v>
      </c>
      <c r="AJ745" s="95">
        <v>29574801.289999999</v>
      </c>
      <c r="AK745" s="95">
        <v>5549</v>
      </c>
      <c r="AL745" s="95">
        <v>21488525.09</v>
      </c>
      <c r="AM745" s="95">
        <v>1403</v>
      </c>
      <c r="AN745" s="95">
        <v>6221540</v>
      </c>
      <c r="AO745" s="95">
        <v>1308</v>
      </c>
      <c r="AP745" s="95">
        <v>5700526.2599999998</v>
      </c>
      <c r="AQ745" s="72">
        <v>368.39</v>
      </c>
      <c r="AR745" s="72">
        <v>272.41000000000003</v>
      </c>
      <c r="AS745" s="72">
        <v>640.79999999999995</v>
      </c>
      <c r="AT745" s="95">
        <v>31399833</v>
      </c>
      <c r="AU745" s="95">
        <v>22349544</v>
      </c>
      <c r="AV745" s="95">
        <v>7103</v>
      </c>
      <c r="AW745" s="95">
        <v>6837</v>
      </c>
      <c r="AX745" s="72">
        <v>363.23</v>
      </c>
      <c r="AY745" s="72">
        <v>279.37</v>
      </c>
      <c r="AZ745" s="72">
        <v>642.6</v>
      </c>
      <c r="BA745" s="95">
        <v>30860375</v>
      </c>
      <c r="BB745" s="95">
        <v>22739234</v>
      </c>
      <c r="BC745" s="95">
        <v>7080</v>
      </c>
      <c r="BD745" s="95">
        <v>6783</v>
      </c>
      <c r="BE745" s="72">
        <v>395.72</v>
      </c>
      <c r="BF745" s="72">
        <v>299.16000000000003</v>
      </c>
      <c r="BG745" s="72">
        <v>694.88</v>
      </c>
      <c r="BH745" s="95">
        <v>33786162</v>
      </c>
      <c r="BI745" s="95">
        <v>24278575</v>
      </c>
      <c r="BJ745" s="95">
        <v>7115</v>
      </c>
      <c r="BK745" s="95">
        <v>6763</v>
      </c>
      <c r="BL745" s="72">
        <v>400.17</v>
      </c>
      <c r="BM745" s="72">
        <v>315.08999999999997</v>
      </c>
      <c r="BN745" s="72">
        <v>715.26</v>
      </c>
      <c r="BO745" s="95">
        <v>34142866</v>
      </c>
      <c r="BP745" s="95">
        <v>25571303</v>
      </c>
      <c r="BQ745" s="95">
        <v>7110</v>
      </c>
      <c r="BR745" s="95">
        <v>6763</v>
      </c>
      <c r="BS745" s="72">
        <v>413.22</v>
      </c>
      <c r="BT745" s="72">
        <v>330.43</v>
      </c>
      <c r="BU745" s="72">
        <v>743.65</v>
      </c>
      <c r="BV745" s="95">
        <v>35796341.289999999</v>
      </c>
      <c r="BW745" s="95">
        <v>27189051.350000001</v>
      </c>
      <c r="BX745" s="95">
        <v>7219</v>
      </c>
      <c r="BY745" s="95">
        <v>6857</v>
      </c>
      <c r="BZ745" s="95">
        <v>6976</v>
      </c>
      <c r="CA745" s="95">
        <v>6936</v>
      </c>
      <c r="CB745" s="95">
        <v>6945</v>
      </c>
      <c r="CC745" s="95">
        <v>6945</v>
      </c>
      <c r="CD745" s="95">
        <v>7042</v>
      </c>
      <c r="CE745" s="72">
        <v>650.75523149000003</v>
      </c>
      <c r="CF745" s="72">
        <v>676.59346364999999</v>
      </c>
      <c r="CG745" s="72">
        <v>712.40329333</v>
      </c>
      <c r="CH745" s="72">
        <v>716.50152150999998</v>
      </c>
      <c r="CI745" s="72">
        <v>731.52548966999996</v>
      </c>
      <c r="CJ745" s="96">
        <v>0.9847020339</v>
      </c>
      <c r="CK745" s="96">
        <v>0.94975791890000005</v>
      </c>
      <c r="CL745" s="96">
        <v>0.97540256550000004</v>
      </c>
      <c r="CM745" s="96">
        <v>0.99826724509999998</v>
      </c>
      <c r="CN745" s="96">
        <v>1.0165742828</v>
      </c>
      <c r="CO745" s="96">
        <v>1.0061689845999999</v>
      </c>
      <c r="CP745" s="96">
        <v>0.97890197810000001</v>
      </c>
      <c r="CQ745" s="96">
        <v>0.99584056389999998</v>
      </c>
      <c r="CR745" s="96">
        <v>0.98299052450000002</v>
      </c>
      <c r="CS745" s="95">
        <v>6644</v>
      </c>
      <c r="CT745" s="95">
        <v>6576</v>
      </c>
      <c r="CU745" s="95">
        <v>6516</v>
      </c>
      <c r="CV745" s="95">
        <v>6479</v>
      </c>
      <c r="CW745" s="95">
        <v>6500</v>
      </c>
      <c r="CX745" s="96">
        <v>1.019998199</v>
      </c>
      <c r="CY745" s="96">
        <v>0.99793288899999999</v>
      </c>
      <c r="CZ745" s="96">
        <v>1.0085984290000001</v>
      </c>
      <c r="DA745" s="96">
        <v>1.0018021340000001</v>
      </c>
      <c r="DB745" s="96">
        <v>1.002283112</v>
      </c>
      <c r="DC745">
        <v>2013</v>
      </c>
      <c r="DD745" s="6">
        <v>6800.6</v>
      </c>
      <c r="DE745" s="96">
        <v>1.4885152E-3</v>
      </c>
      <c r="DF745" s="72">
        <v>753.8</v>
      </c>
      <c r="DG745" s="96">
        <v>1</v>
      </c>
      <c r="DH745" s="72">
        <v>753.8</v>
      </c>
      <c r="DI745" s="72">
        <v>696.39824844999998</v>
      </c>
      <c r="DJ745" s="96">
        <v>1</v>
      </c>
      <c r="DK745" s="72">
        <v>753.8</v>
      </c>
      <c r="DL745" s="96">
        <v>1</v>
      </c>
      <c r="DM745" s="72">
        <v>753.8</v>
      </c>
      <c r="DN745" s="96">
        <v>1</v>
      </c>
      <c r="DO745" s="96">
        <v>5.7289999999999997E-3</v>
      </c>
      <c r="DP745" s="72">
        <v>4.32</v>
      </c>
      <c r="DQ745" s="72">
        <v>749.48</v>
      </c>
      <c r="DR745" t="s">
        <v>511</v>
      </c>
      <c r="DT745" t="s">
        <v>540</v>
      </c>
    </row>
    <row r="746" spans="1:124" x14ac:dyDescent="0.3">
      <c r="A746" t="s">
        <v>556</v>
      </c>
      <c r="B746">
        <v>15420</v>
      </c>
      <c r="C746" s="95">
        <v>8063</v>
      </c>
      <c r="D746" s="95">
        <v>27337355</v>
      </c>
      <c r="E746" s="95">
        <v>7694</v>
      </c>
      <c r="F746" s="95">
        <v>21597604</v>
      </c>
      <c r="G746" s="95">
        <v>1331</v>
      </c>
      <c r="H746" s="95">
        <v>3674630</v>
      </c>
      <c r="I746" s="95">
        <v>1193</v>
      </c>
      <c r="J746" s="95">
        <v>3763342</v>
      </c>
      <c r="K746" s="95">
        <v>7541</v>
      </c>
      <c r="L746" s="95">
        <v>26347670</v>
      </c>
      <c r="M746" s="95">
        <v>7132</v>
      </c>
      <c r="N746" s="95">
        <v>20451094</v>
      </c>
      <c r="O746" s="95">
        <v>1276</v>
      </c>
      <c r="P746" s="95">
        <v>3240517</v>
      </c>
      <c r="Q746" s="95">
        <v>1141</v>
      </c>
      <c r="R746" s="95">
        <v>3910329</v>
      </c>
      <c r="S746" s="95">
        <v>7100</v>
      </c>
      <c r="T746" s="95">
        <v>26305369</v>
      </c>
      <c r="U746" s="95">
        <v>6669</v>
      </c>
      <c r="V746" s="95">
        <v>20462091</v>
      </c>
      <c r="W746" s="95">
        <v>1288</v>
      </c>
      <c r="X746" s="95">
        <v>4378564</v>
      </c>
      <c r="Y746" s="95">
        <v>1153</v>
      </c>
      <c r="Z746" s="95">
        <v>4253223</v>
      </c>
      <c r="AA746" s="95">
        <v>6646</v>
      </c>
      <c r="AB746" s="95">
        <v>24468878</v>
      </c>
      <c r="AC746" s="95">
        <v>6200</v>
      </c>
      <c r="AD746" s="95">
        <v>19710967</v>
      </c>
      <c r="AE746" s="95">
        <v>1255</v>
      </c>
      <c r="AF746" s="95">
        <v>5177635</v>
      </c>
      <c r="AG746" s="95">
        <v>1125</v>
      </c>
      <c r="AH746" s="95">
        <v>4447931</v>
      </c>
      <c r="AI746" s="95">
        <v>6462</v>
      </c>
      <c r="AJ746" s="95">
        <v>24100424.460000001</v>
      </c>
      <c r="AK746" s="95">
        <v>5987</v>
      </c>
      <c r="AL746" s="95">
        <v>21307980.210000001</v>
      </c>
      <c r="AM746" s="95">
        <v>1174</v>
      </c>
      <c r="AN746" s="95">
        <v>5299805</v>
      </c>
      <c r="AO746" s="95">
        <v>1048</v>
      </c>
      <c r="AP746" s="95">
        <v>4608957</v>
      </c>
      <c r="AQ746" s="72">
        <v>275.10000000000002</v>
      </c>
      <c r="AR746" s="72">
        <v>237.81</v>
      </c>
      <c r="AS746" s="72">
        <v>512.91</v>
      </c>
      <c r="AT746" s="95">
        <v>31011985</v>
      </c>
      <c r="AU746" s="95">
        <v>25360946</v>
      </c>
      <c r="AV746" s="95">
        <v>9394</v>
      </c>
      <c r="AW746" s="95">
        <v>8887</v>
      </c>
      <c r="AX746" s="72">
        <v>279.64999999999998</v>
      </c>
      <c r="AY746" s="72">
        <v>245.39</v>
      </c>
      <c r="AZ746" s="72">
        <v>525.04</v>
      </c>
      <c r="BA746" s="95">
        <v>29588187</v>
      </c>
      <c r="BB746" s="95">
        <v>24361423</v>
      </c>
      <c r="BC746" s="95">
        <v>8817</v>
      </c>
      <c r="BD746" s="95">
        <v>8273</v>
      </c>
      <c r="BE746" s="72">
        <v>304.83999999999997</v>
      </c>
      <c r="BF746" s="72">
        <v>263.31</v>
      </c>
      <c r="BG746" s="72">
        <v>568.15</v>
      </c>
      <c r="BH746" s="95">
        <v>30683933</v>
      </c>
      <c r="BI746" s="95">
        <v>24715314</v>
      </c>
      <c r="BJ746" s="95">
        <v>8388</v>
      </c>
      <c r="BK746" s="95">
        <v>7822</v>
      </c>
      <c r="BL746" s="72">
        <v>312.69</v>
      </c>
      <c r="BM746" s="72">
        <v>274.85000000000002</v>
      </c>
      <c r="BN746" s="72">
        <v>587.54</v>
      </c>
      <c r="BO746" s="95">
        <v>29646513</v>
      </c>
      <c r="BP746" s="95">
        <v>24158898</v>
      </c>
      <c r="BQ746" s="95">
        <v>7901</v>
      </c>
      <c r="BR746" s="95">
        <v>7325</v>
      </c>
      <c r="BS746" s="72">
        <v>320.85000000000002</v>
      </c>
      <c r="BT746" s="72">
        <v>307</v>
      </c>
      <c r="BU746" s="72">
        <v>627.85</v>
      </c>
      <c r="BV746" s="95">
        <v>29400229.460000001</v>
      </c>
      <c r="BW746" s="95">
        <v>25916937.210000001</v>
      </c>
      <c r="BX746" s="95">
        <v>7636</v>
      </c>
      <c r="BY746" s="95">
        <v>7035</v>
      </c>
      <c r="BZ746" s="95">
        <v>9152</v>
      </c>
      <c r="CA746" s="95">
        <v>8555</v>
      </c>
      <c r="CB746" s="95">
        <v>8115</v>
      </c>
      <c r="CC746" s="95">
        <v>7628</v>
      </c>
      <c r="CD746" s="95">
        <v>7342</v>
      </c>
      <c r="CE746" s="72">
        <v>650.75523149000003</v>
      </c>
      <c r="CF746" s="72">
        <v>676.59346364999999</v>
      </c>
      <c r="CG746" s="72">
        <v>712.40329333</v>
      </c>
      <c r="CH746" s="72">
        <v>716.50152150999998</v>
      </c>
      <c r="CI746" s="72">
        <v>731.52548966999996</v>
      </c>
      <c r="CJ746" s="96">
        <v>0.78817652959999995</v>
      </c>
      <c r="CK746" s="96">
        <v>0.77600513189999998</v>
      </c>
      <c r="CL746" s="96">
        <v>0.79751175399999996</v>
      </c>
      <c r="CM746" s="96">
        <v>0.82001221540000002</v>
      </c>
      <c r="CN746" s="96">
        <v>0.85827494579999997</v>
      </c>
      <c r="CO746" s="96">
        <v>0.95892299749999999</v>
      </c>
      <c r="CP746" s="96">
        <v>0.84260792309999999</v>
      </c>
      <c r="CQ746" s="96">
        <v>0.99584056389999998</v>
      </c>
      <c r="CR746" s="96">
        <v>0.84612721489999998</v>
      </c>
      <c r="CS746" s="95">
        <v>8769</v>
      </c>
      <c r="CT746" s="95">
        <v>8389</v>
      </c>
      <c r="CU746" s="95">
        <v>7988</v>
      </c>
      <c r="CV746" s="95">
        <v>7598</v>
      </c>
      <c r="CW746" s="95">
        <v>7350</v>
      </c>
      <c r="CX746" s="96">
        <v>0.93592521399999995</v>
      </c>
      <c r="CY746" s="96">
        <v>0.95369711899999998</v>
      </c>
      <c r="CZ746" s="96">
        <v>0.95926914799999996</v>
      </c>
      <c r="DA746" s="96">
        <v>0.96633656599999995</v>
      </c>
      <c r="DB746" s="96">
        <v>0.984285462</v>
      </c>
      <c r="DC746">
        <v>2013</v>
      </c>
      <c r="DD746" s="6">
        <v>7868.4</v>
      </c>
      <c r="DE746" s="96">
        <v>1.4004798000000001E-3</v>
      </c>
      <c r="DF746" s="72">
        <v>648.91</v>
      </c>
      <c r="DG746" s="96">
        <v>1</v>
      </c>
      <c r="DH746" s="72">
        <v>648.91</v>
      </c>
      <c r="DI746" s="72">
        <v>696.39824844999998</v>
      </c>
      <c r="DJ746" s="96">
        <v>1</v>
      </c>
      <c r="DK746" s="72">
        <v>648.91</v>
      </c>
      <c r="DL746" s="96">
        <v>1</v>
      </c>
      <c r="DM746" s="72">
        <v>648.91</v>
      </c>
      <c r="DN746" s="96">
        <v>1</v>
      </c>
      <c r="DO746" s="96">
        <v>4.182E-3</v>
      </c>
      <c r="DP746" s="72">
        <v>2.71</v>
      </c>
      <c r="DQ746" s="72">
        <v>646.20000000000005</v>
      </c>
      <c r="DR746" t="s">
        <v>556</v>
      </c>
      <c r="DT746" t="s">
        <v>540</v>
      </c>
    </row>
    <row r="747" spans="1:124" x14ac:dyDescent="0.3">
      <c r="A747" t="s">
        <v>557</v>
      </c>
      <c r="B747">
        <v>15430</v>
      </c>
      <c r="C747" s="95">
        <v>3224</v>
      </c>
      <c r="D747" s="95">
        <v>10112383</v>
      </c>
      <c r="E747" s="95">
        <v>3007</v>
      </c>
      <c r="F747" s="95">
        <v>8393380</v>
      </c>
      <c r="G747" s="95">
        <v>507</v>
      </c>
      <c r="H747" s="95">
        <v>1111575</v>
      </c>
      <c r="I747" s="95">
        <v>442</v>
      </c>
      <c r="J747" s="95">
        <v>1188028</v>
      </c>
      <c r="K747" s="95">
        <v>3063</v>
      </c>
      <c r="L747" s="95">
        <v>11092459</v>
      </c>
      <c r="M747" s="95">
        <v>2823</v>
      </c>
      <c r="N747" s="95">
        <v>8530450</v>
      </c>
      <c r="O747" s="95">
        <v>501</v>
      </c>
      <c r="P747" s="95">
        <v>1376742</v>
      </c>
      <c r="Q747" s="95">
        <v>438</v>
      </c>
      <c r="R747" s="95">
        <v>1279569</v>
      </c>
      <c r="S747" s="95">
        <v>2976</v>
      </c>
      <c r="T747" s="95">
        <v>9726714</v>
      </c>
      <c r="U747" s="95">
        <v>2722</v>
      </c>
      <c r="V747" s="95">
        <v>8604253</v>
      </c>
      <c r="W747" s="95">
        <v>509</v>
      </c>
      <c r="X747" s="95">
        <v>1162562</v>
      </c>
      <c r="Y747" s="95">
        <v>454</v>
      </c>
      <c r="Z747" s="95">
        <v>1336363</v>
      </c>
      <c r="AA747" s="95">
        <v>2869</v>
      </c>
      <c r="AB747" s="95">
        <v>8585282</v>
      </c>
      <c r="AC747" s="95">
        <v>2606</v>
      </c>
      <c r="AD747" s="95">
        <v>8609443</v>
      </c>
      <c r="AE747" s="95">
        <v>524</v>
      </c>
      <c r="AF747" s="95">
        <v>1381501</v>
      </c>
      <c r="AG747" s="95">
        <v>474</v>
      </c>
      <c r="AH747" s="95">
        <v>1671981</v>
      </c>
      <c r="AI747" s="95">
        <v>2902</v>
      </c>
      <c r="AJ747" s="95">
        <v>8775498.2400000002</v>
      </c>
      <c r="AK747" s="95">
        <v>2618</v>
      </c>
      <c r="AL747" s="95">
        <v>8565655.1099999994</v>
      </c>
      <c r="AM747" s="95">
        <v>545</v>
      </c>
      <c r="AN747" s="95">
        <v>1328265</v>
      </c>
      <c r="AO747" s="95">
        <v>493</v>
      </c>
      <c r="AP747" s="95">
        <v>1892748</v>
      </c>
      <c r="AQ747" s="72">
        <v>250.69</v>
      </c>
      <c r="AR747" s="72">
        <v>231.5</v>
      </c>
      <c r="AS747" s="72">
        <v>482.19</v>
      </c>
      <c r="AT747" s="95">
        <v>11223958</v>
      </c>
      <c r="AU747" s="95">
        <v>9581408</v>
      </c>
      <c r="AV747" s="95">
        <v>3731</v>
      </c>
      <c r="AW747" s="95">
        <v>3449</v>
      </c>
      <c r="AX747" s="72">
        <v>291.55</v>
      </c>
      <c r="AY747" s="72">
        <v>250.69</v>
      </c>
      <c r="AZ747" s="72">
        <v>542.24</v>
      </c>
      <c r="BA747" s="95">
        <v>12469201</v>
      </c>
      <c r="BB747" s="95">
        <v>9810019</v>
      </c>
      <c r="BC747" s="95">
        <v>3564</v>
      </c>
      <c r="BD747" s="95">
        <v>3261</v>
      </c>
      <c r="BE747" s="72">
        <v>260.38</v>
      </c>
      <c r="BF747" s="72">
        <v>260.83</v>
      </c>
      <c r="BG747" s="72">
        <v>521.21</v>
      </c>
      <c r="BH747" s="95">
        <v>10889276</v>
      </c>
      <c r="BI747" s="95">
        <v>9940616</v>
      </c>
      <c r="BJ747" s="95">
        <v>3485</v>
      </c>
      <c r="BK747" s="95">
        <v>3176</v>
      </c>
      <c r="BL747" s="72">
        <v>244.79</v>
      </c>
      <c r="BM747" s="72">
        <v>278.18</v>
      </c>
      <c r="BN747" s="72">
        <v>522.97</v>
      </c>
      <c r="BO747" s="95">
        <v>9966783</v>
      </c>
      <c r="BP747" s="95">
        <v>10281424</v>
      </c>
      <c r="BQ747" s="95">
        <v>3393</v>
      </c>
      <c r="BR747" s="95">
        <v>3080</v>
      </c>
      <c r="BS747" s="72">
        <v>244.26</v>
      </c>
      <c r="BT747" s="72">
        <v>280.14999999999998</v>
      </c>
      <c r="BU747" s="72">
        <v>524.41</v>
      </c>
      <c r="BV747" s="95">
        <v>10103763.24</v>
      </c>
      <c r="BW747" s="95">
        <v>10458403.109999999</v>
      </c>
      <c r="BX747" s="95">
        <v>3447</v>
      </c>
      <c r="BY747" s="95">
        <v>3111</v>
      </c>
      <c r="BZ747" s="95">
        <v>3597</v>
      </c>
      <c r="CA747" s="95">
        <v>3418</v>
      </c>
      <c r="CB747" s="95">
        <v>3336</v>
      </c>
      <c r="CC747" s="95">
        <v>3244</v>
      </c>
      <c r="CD747" s="95">
        <v>3283</v>
      </c>
      <c r="CE747" s="72">
        <v>650.75523149000003</v>
      </c>
      <c r="CF747" s="72">
        <v>676.59346364999999</v>
      </c>
      <c r="CG747" s="72">
        <v>712.40329333</v>
      </c>
      <c r="CH747" s="72">
        <v>716.50152150999998</v>
      </c>
      <c r="CI747" s="72">
        <v>731.52548966999996</v>
      </c>
      <c r="CJ747" s="96">
        <v>0.74096984040000002</v>
      </c>
      <c r="CK747" s="96">
        <v>0.80142660129999999</v>
      </c>
      <c r="CL747" s="96">
        <v>0.73162210910000003</v>
      </c>
      <c r="CM747" s="96">
        <v>0.72989377450000004</v>
      </c>
      <c r="CN747" s="96">
        <v>0.71687180750000001</v>
      </c>
      <c r="CO747" s="96">
        <v>0.90173607079999996</v>
      </c>
      <c r="CP747" s="96">
        <v>0.82524903969999996</v>
      </c>
      <c r="CQ747" s="96">
        <v>0.99584056389999998</v>
      </c>
      <c r="CR747" s="96">
        <v>0.82869582919999996</v>
      </c>
      <c r="CS747" s="95">
        <v>3439</v>
      </c>
      <c r="CT747" s="95">
        <v>3283</v>
      </c>
      <c r="CU747" s="95">
        <v>3188</v>
      </c>
      <c r="CV747" s="95">
        <v>3107</v>
      </c>
      <c r="CW747" s="95">
        <v>3109</v>
      </c>
      <c r="CX747" s="96">
        <v>0.90163268900000004</v>
      </c>
      <c r="CY747" s="96">
        <v>0.91092384199999998</v>
      </c>
      <c r="CZ747" s="96">
        <v>0.899678647</v>
      </c>
      <c r="DA747" s="96">
        <v>0.89753266700000001</v>
      </c>
      <c r="DB747" s="96">
        <v>0.89845885000000003</v>
      </c>
      <c r="DC747">
        <v>2013</v>
      </c>
      <c r="DD747" s="6">
        <v>3215.4</v>
      </c>
      <c r="DE747" s="96">
        <v>1.6362496E-3</v>
      </c>
      <c r="DF747" s="72">
        <v>635.39</v>
      </c>
      <c r="DG747" s="96">
        <v>1</v>
      </c>
      <c r="DH747" s="72">
        <v>635.39</v>
      </c>
      <c r="DI747" s="72">
        <v>696.39824844999998</v>
      </c>
      <c r="DJ747" s="96">
        <v>1</v>
      </c>
      <c r="DK747" s="72">
        <v>635.39</v>
      </c>
      <c r="DL747" s="96">
        <v>1</v>
      </c>
      <c r="DM747" s="72">
        <v>635.39</v>
      </c>
      <c r="DN747" s="96">
        <v>1</v>
      </c>
      <c r="DO747" s="96">
        <v>5.0090000000000004E-3</v>
      </c>
      <c r="DP747" s="72">
        <v>3.18</v>
      </c>
      <c r="DQ747" s="72">
        <v>632.21</v>
      </c>
      <c r="DR747" t="s">
        <v>557</v>
      </c>
      <c r="DT747" t="s">
        <v>540</v>
      </c>
    </row>
    <row r="748" spans="1:124" x14ac:dyDescent="0.3">
      <c r="A748" t="s">
        <v>177</v>
      </c>
      <c r="B748">
        <v>15440</v>
      </c>
      <c r="C748" s="95">
        <v>61115</v>
      </c>
      <c r="D748" s="95">
        <v>313370434</v>
      </c>
      <c r="E748" s="95">
        <v>58815</v>
      </c>
      <c r="F748" s="95">
        <v>224765559</v>
      </c>
      <c r="G748" s="95">
        <v>11703</v>
      </c>
      <c r="H748" s="95">
        <v>51366766</v>
      </c>
      <c r="I748" s="95">
        <v>10500</v>
      </c>
      <c r="J748" s="95">
        <v>37220835</v>
      </c>
      <c r="K748" s="95">
        <v>61069</v>
      </c>
      <c r="L748" s="95">
        <v>320406012</v>
      </c>
      <c r="M748" s="95">
        <v>58458</v>
      </c>
      <c r="N748" s="95">
        <v>235961309</v>
      </c>
      <c r="O748" s="95">
        <v>11926</v>
      </c>
      <c r="P748" s="95">
        <v>53865388</v>
      </c>
      <c r="Q748" s="95">
        <v>10695</v>
      </c>
      <c r="R748" s="95">
        <v>40895316</v>
      </c>
      <c r="S748" s="95">
        <v>60924</v>
      </c>
      <c r="T748" s="95">
        <v>346987696</v>
      </c>
      <c r="U748" s="95">
        <v>57985</v>
      </c>
      <c r="V748" s="95">
        <v>253716242</v>
      </c>
      <c r="W748" s="95">
        <v>12059</v>
      </c>
      <c r="X748" s="95">
        <v>54297109</v>
      </c>
      <c r="Y748" s="95">
        <v>10775</v>
      </c>
      <c r="Z748" s="95">
        <v>42842309</v>
      </c>
      <c r="AA748" s="95">
        <v>60580</v>
      </c>
      <c r="AB748" s="95">
        <v>342947976</v>
      </c>
      <c r="AC748" s="95">
        <v>57431</v>
      </c>
      <c r="AD748" s="95">
        <v>278158014</v>
      </c>
      <c r="AE748" s="95">
        <v>12228</v>
      </c>
      <c r="AF748" s="95">
        <v>59082765</v>
      </c>
      <c r="AG748" s="95">
        <v>10923</v>
      </c>
      <c r="AH748" s="95">
        <v>49771611</v>
      </c>
      <c r="AI748" s="95">
        <v>60702</v>
      </c>
      <c r="AJ748" s="95">
        <v>347695131.87</v>
      </c>
      <c r="AK748" s="95">
        <v>57367</v>
      </c>
      <c r="AL748" s="95">
        <v>294286911.72000003</v>
      </c>
      <c r="AM748" s="95">
        <v>12534</v>
      </c>
      <c r="AN748" s="95">
        <v>64387578</v>
      </c>
      <c r="AO748" s="95">
        <v>11260</v>
      </c>
      <c r="AP748" s="95">
        <v>55535958.770000003</v>
      </c>
      <c r="AQ748" s="72">
        <v>417.41</v>
      </c>
      <c r="AR748" s="72">
        <v>314.97000000000003</v>
      </c>
      <c r="AS748" s="72">
        <v>732.38</v>
      </c>
      <c r="AT748" s="95">
        <v>364737200</v>
      </c>
      <c r="AU748" s="95">
        <v>261986394</v>
      </c>
      <c r="AV748" s="95">
        <v>72818</v>
      </c>
      <c r="AW748" s="95">
        <v>69315</v>
      </c>
      <c r="AX748" s="72">
        <v>427.28</v>
      </c>
      <c r="AY748" s="72">
        <v>333.63</v>
      </c>
      <c r="AZ748" s="72">
        <v>760.91</v>
      </c>
      <c r="BA748" s="95">
        <v>374271400</v>
      </c>
      <c r="BB748" s="95">
        <v>276856625</v>
      </c>
      <c r="BC748" s="95">
        <v>72995</v>
      </c>
      <c r="BD748" s="95">
        <v>69153</v>
      </c>
      <c r="BE748" s="72">
        <v>458.19</v>
      </c>
      <c r="BF748" s="72">
        <v>359.41</v>
      </c>
      <c r="BG748" s="72">
        <v>817.6</v>
      </c>
      <c r="BH748" s="95">
        <v>401284805</v>
      </c>
      <c r="BI748" s="95">
        <v>296558551</v>
      </c>
      <c r="BJ748" s="95">
        <v>72983</v>
      </c>
      <c r="BK748" s="95">
        <v>68760</v>
      </c>
      <c r="BL748" s="72">
        <v>460.15</v>
      </c>
      <c r="BM748" s="72">
        <v>399.79</v>
      </c>
      <c r="BN748" s="72">
        <v>859.94</v>
      </c>
      <c r="BO748" s="95">
        <v>402030741</v>
      </c>
      <c r="BP748" s="95">
        <v>327929625</v>
      </c>
      <c r="BQ748" s="95">
        <v>72808</v>
      </c>
      <c r="BR748" s="95">
        <v>68354</v>
      </c>
      <c r="BS748" s="72">
        <v>468.9</v>
      </c>
      <c r="BT748" s="72">
        <v>424.79</v>
      </c>
      <c r="BU748" s="72">
        <v>893.69</v>
      </c>
      <c r="BV748" s="95">
        <v>412082709.87</v>
      </c>
      <c r="BW748" s="95">
        <v>349822870.49000001</v>
      </c>
      <c r="BX748" s="95">
        <v>73236</v>
      </c>
      <c r="BY748" s="95">
        <v>68627</v>
      </c>
      <c r="BZ748" s="95">
        <v>71148</v>
      </c>
      <c r="CA748" s="95">
        <v>71140</v>
      </c>
      <c r="CB748" s="95">
        <v>70948</v>
      </c>
      <c r="CC748" s="95">
        <v>70694</v>
      </c>
      <c r="CD748" s="95">
        <v>70981</v>
      </c>
      <c r="CE748" s="72">
        <v>650.75523149000003</v>
      </c>
      <c r="CF748" s="72">
        <v>676.59346364999999</v>
      </c>
      <c r="CG748" s="72">
        <v>712.40329333</v>
      </c>
      <c r="CH748" s="72">
        <v>716.50152150999998</v>
      </c>
      <c r="CI748" s="72">
        <v>731.52548966999996</v>
      </c>
      <c r="CJ748" s="96">
        <v>1.1254308295</v>
      </c>
      <c r="CK748" s="96">
        <v>1.1246192003</v>
      </c>
      <c r="CL748" s="96">
        <v>1.1476645429000001</v>
      </c>
      <c r="CM748" s="96">
        <v>1.2001928455999999</v>
      </c>
      <c r="CN748" s="96">
        <v>1.2216799177</v>
      </c>
      <c r="CO748" s="96">
        <v>1.0717736696</v>
      </c>
      <c r="CP748" s="96">
        <v>1.0859731865</v>
      </c>
      <c r="CQ748" s="96">
        <v>0.99584056389999998</v>
      </c>
      <c r="CR748" s="96">
        <v>1.0905089336</v>
      </c>
      <c r="CS748" s="95">
        <v>68176</v>
      </c>
      <c r="CT748" s="95">
        <v>68574</v>
      </c>
      <c r="CU748" s="95">
        <v>68172</v>
      </c>
      <c r="CV748" s="95">
        <v>67637</v>
      </c>
      <c r="CW748" s="95">
        <v>68161</v>
      </c>
      <c r="CX748" s="96">
        <v>1.070951703</v>
      </c>
      <c r="CY748" s="96">
        <v>1.0784931129999999</v>
      </c>
      <c r="CZ748" s="96">
        <v>1.0760175569999999</v>
      </c>
      <c r="DA748" s="96">
        <v>1.0678904579999999</v>
      </c>
      <c r="DB748" s="96">
        <v>1.0654444460000001</v>
      </c>
      <c r="DC748">
        <v>2013</v>
      </c>
      <c r="DD748" s="6">
        <v>68841.8</v>
      </c>
      <c r="DE748" s="96">
        <v>2.6394954000000001E-3</v>
      </c>
      <c r="DF748" s="72">
        <v>835.29</v>
      </c>
      <c r="DG748" s="96">
        <v>1</v>
      </c>
      <c r="DH748" s="72">
        <v>835.29</v>
      </c>
      <c r="DI748" s="72">
        <v>814.25024301999997</v>
      </c>
      <c r="DJ748" s="96">
        <v>1</v>
      </c>
      <c r="DK748" s="72">
        <v>835.29</v>
      </c>
      <c r="DL748" s="96">
        <v>1</v>
      </c>
      <c r="DM748" s="72">
        <v>835.29</v>
      </c>
      <c r="DN748" s="96">
        <v>1</v>
      </c>
      <c r="DO748" s="96">
        <v>9.3620000000000005E-3</v>
      </c>
      <c r="DP748" s="72">
        <v>7.82</v>
      </c>
      <c r="DQ748" s="72">
        <v>827.47</v>
      </c>
      <c r="DR748" t="s">
        <v>177</v>
      </c>
      <c r="DT748" t="s">
        <v>540</v>
      </c>
    </row>
    <row r="749" spans="1:124" x14ac:dyDescent="0.3">
      <c r="A749" t="s">
        <v>558</v>
      </c>
      <c r="B749">
        <v>15450</v>
      </c>
      <c r="C749" s="95">
        <v>14321</v>
      </c>
      <c r="D749" s="95">
        <v>55482652</v>
      </c>
      <c r="E749" s="95">
        <v>13802</v>
      </c>
      <c r="F749" s="95">
        <v>44880823</v>
      </c>
      <c r="G749" s="95">
        <v>2645</v>
      </c>
      <c r="H749" s="95">
        <v>8491546</v>
      </c>
      <c r="I749" s="95">
        <v>2329</v>
      </c>
      <c r="J749" s="95">
        <v>7912661</v>
      </c>
      <c r="K749" s="95">
        <v>14117</v>
      </c>
      <c r="L749" s="95">
        <v>53870662</v>
      </c>
      <c r="M749" s="95">
        <v>13526</v>
      </c>
      <c r="N749" s="95">
        <v>45889016</v>
      </c>
      <c r="O749" s="95">
        <v>2711</v>
      </c>
      <c r="P749" s="95">
        <v>9911726</v>
      </c>
      <c r="Q749" s="95">
        <v>2392</v>
      </c>
      <c r="R749" s="95">
        <v>8383896</v>
      </c>
      <c r="S749" s="95">
        <v>14216</v>
      </c>
      <c r="T749" s="95">
        <v>59247186</v>
      </c>
      <c r="U749" s="95">
        <v>13536</v>
      </c>
      <c r="V749" s="95">
        <v>48721201</v>
      </c>
      <c r="W749" s="95">
        <v>2802</v>
      </c>
      <c r="X749" s="95">
        <v>9825266</v>
      </c>
      <c r="Y749" s="95">
        <v>2456</v>
      </c>
      <c r="Z749" s="95">
        <v>8891699</v>
      </c>
      <c r="AA749" s="95">
        <v>14215</v>
      </c>
      <c r="AB749" s="95">
        <v>57213326</v>
      </c>
      <c r="AC749" s="95">
        <v>13484</v>
      </c>
      <c r="AD749" s="95">
        <v>52639298</v>
      </c>
      <c r="AE749" s="95">
        <v>2775</v>
      </c>
      <c r="AF749" s="95">
        <v>9917208</v>
      </c>
      <c r="AG749" s="95">
        <v>2440</v>
      </c>
      <c r="AH749" s="95">
        <v>10247877</v>
      </c>
      <c r="AI749" s="95">
        <v>14468</v>
      </c>
      <c r="AJ749" s="95">
        <v>61802575.450000003</v>
      </c>
      <c r="AK749" s="95">
        <v>13678</v>
      </c>
      <c r="AL749" s="95">
        <v>56838987.530000001</v>
      </c>
      <c r="AM749" s="95">
        <v>2918</v>
      </c>
      <c r="AN749" s="95">
        <v>11146595</v>
      </c>
      <c r="AO749" s="95">
        <v>2591</v>
      </c>
      <c r="AP749" s="95">
        <v>11144273</v>
      </c>
      <c r="AQ749" s="72">
        <v>314.23</v>
      </c>
      <c r="AR749" s="72">
        <v>272.73</v>
      </c>
      <c r="AS749" s="72">
        <v>586.96</v>
      </c>
      <c r="AT749" s="95">
        <v>63974198</v>
      </c>
      <c r="AU749" s="95">
        <v>52793484</v>
      </c>
      <c r="AV749" s="95">
        <v>16966</v>
      </c>
      <c r="AW749" s="95">
        <v>16131</v>
      </c>
      <c r="AX749" s="72">
        <v>315.85000000000002</v>
      </c>
      <c r="AY749" s="72">
        <v>284.13</v>
      </c>
      <c r="AZ749" s="72">
        <v>599.98</v>
      </c>
      <c r="BA749" s="95">
        <v>63782388</v>
      </c>
      <c r="BB749" s="95">
        <v>54272912</v>
      </c>
      <c r="BC749" s="95">
        <v>16828</v>
      </c>
      <c r="BD749" s="95">
        <v>15918</v>
      </c>
      <c r="BE749" s="72">
        <v>338.23</v>
      </c>
      <c r="BF749" s="72">
        <v>300.22000000000003</v>
      </c>
      <c r="BG749" s="72">
        <v>638.45000000000005</v>
      </c>
      <c r="BH749" s="95">
        <v>69072452</v>
      </c>
      <c r="BI749" s="95">
        <v>57612900</v>
      </c>
      <c r="BJ749" s="95">
        <v>17018</v>
      </c>
      <c r="BK749" s="95">
        <v>15992</v>
      </c>
      <c r="BL749" s="72">
        <v>329.26</v>
      </c>
      <c r="BM749" s="72">
        <v>329.1</v>
      </c>
      <c r="BN749" s="72">
        <v>658.36</v>
      </c>
      <c r="BO749" s="95">
        <v>67130534</v>
      </c>
      <c r="BP749" s="95">
        <v>62887175</v>
      </c>
      <c r="BQ749" s="95">
        <v>16990</v>
      </c>
      <c r="BR749" s="95">
        <v>15924</v>
      </c>
      <c r="BS749" s="72">
        <v>349.65</v>
      </c>
      <c r="BT749" s="72">
        <v>348.22</v>
      </c>
      <c r="BU749" s="72">
        <v>697.87</v>
      </c>
      <c r="BV749" s="95">
        <v>72949170.450000003</v>
      </c>
      <c r="BW749" s="95">
        <v>67983260.530000001</v>
      </c>
      <c r="BX749" s="95">
        <v>17386</v>
      </c>
      <c r="BY749" s="95">
        <v>16269</v>
      </c>
      <c r="BZ749" s="95">
        <v>16568</v>
      </c>
      <c r="CA749" s="95">
        <v>16389</v>
      </c>
      <c r="CB749" s="95">
        <v>16523</v>
      </c>
      <c r="CC749" s="95">
        <v>16484</v>
      </c>
      <c r="CD749" s="95">
        <v>16840</v>
      </c>
      <c r="CE749" s="72">
        <v>650.75523149000003</v>
      </c>
      <c r="CF749" s="72">
        <v>676.59346364999999</v>
      </c>
      <c r="CG749" s="72">
        <v>712.40329333</v>
      </c>
      <c r="CH749" s="72">
        <v>716.50152150999998</v>
      </c>
      <c r="CI749" s="72">
        <v>731.52548966999996</v>
      </c>
      <c r="CJ749" s="96">
        <v>0.9019673936</v>
      </c>
      <c r="CK749" s="96">
        <v>0.88676588270000001</v>
      </c>
      <c r="CL749" s="96">
        <v>0.89619181439999995</v>
      </c>
      <c r="CM749" s="96">
        <v>0.91885359659999999</v>
      </c>
      <c r="CN749" s="96">
        <v>0.95399273139999996</v>
      </c>
      <c r="CO749" s="96">
        <v>0.99977706960000001</v>
      </c>
      <c r="CP749" s="96">
        <v>0.91175754220000005</v>
      </c>
      <c r="CQ749" s="96">
        <v>0.99584056389999998</v>
      </c>
      <c r="CR749" s="96">
        <v>0.91556564880000002</v>
      </c>
      <c r="CS749" s="95">
        <v>16088</v>
      </c>
      <c r="CT749" s="95">
        <v>15937</v>
      </c>
      <c r="CU749" s="95">
        <v>16070</v>
      </c>
      <c r="CV749" s="95">
        <v>16052</v>
      </c>
      <c r="CW749" s="95">
        <v>16304</v>
      </c>
      <c r="CX749" s="96">
        <v>1.001495182</v>
      </c>
      <c r="CY749" s="96">
        <v>1.0030987440000001</v>
      </c>
      <c r="CZ749" s="96">
        <v>1.019157147</v>
      </c>
      <c r="DA749" s="96">
        <v>0.99536373600000005</v>
      </c>
      <c r="DB749" s="96">
        <v>0.98007800599999995</v>
      </c>
      <c r="DC749">
        <v>2013</v>
      </c>
      <c r="DD749" s="6">
        <v>16046.8</v>
      </c>
      <c r="DE749" s="96">
        <v>2.2423780000000002E-3</v>
      </c>
      <c r="DF749" s="72">
        <v>701.57</v>
      </c>
      <c r="DG749" s="96">
        <v>1</v>
      </c>
      <c r="DH749" s="72">
        <v>701.57</v>
      </c>
      <c r="DI749" s="72">
        <v>701.57</v>
      </c>
      <c r="DJ749" s="96">
        <v>1</v>
      </c>
      <c r="DK749" s="72">
        <v>701.57</v>
      </c>
      <c r="DL749" s="96">
        <v>1</v>
      </c>
      <c r="DM749" s="72">
        <v>701.57</v>
      </c>
      <c r="DN749" s="96">
        <v>1</v>
      </c>
      <c r="DO749" s="96">
        <v>8.8030000000000001E-3</v>
      </c>
      <c r="DP749" s="72">
        <v>6.18</v>
      </c>
      <c r="DQ749" s="72">
        <v>695.39</v>
      </c>
      <c r="DR749" t="s">
        <v>558</v>
      </c>
      <c r="DT749" t="s">
        <v>540</v>
      </c>
    </row>
    <row r="750" spans="1:124" x14ac:dyDescent="0.3">
      <c r="A750" t="s">
        <v>40</v>
      </c>
      <c r="B750">
        <v>15460</v>
      </c>
      <c r="C750" s="95">
        <v>6775</v>
      </c>
      <c r="D750" s="95">
        <v>25998182</v>
      </c>
      <c r="E750" s="95">
        <v>6528</v>
      </c>
      <c r="F750" s="95">
        <v>20311484</v>
      </c>
      <c r="G750" s="95">
        <v>1343</v>
      </c>
      <c r="H750" s="95">
        <v>4182199</v>
      </c>
      <c r="I750" s="95">
        <v>1198</v>
      </c>
      <c r="J750" s="95">
        <v>3908636</v>
      </c>
      <c r="K750" s="95">
        <v>6672</v>
      </c>
      <c r="L750" s="95">
        <v>28412586</v>
      </c>
      <c r="M750" s="95">
        <v>6418</v>
      </c>
      <c r="N750" s="95">
        <v>20673654</v>
      </c>
      <c r="O750" s="95">
        <v>1347</v>
      </c>
      <c r="P750" s="95">
        <v>3481222</v>
      </c>
      <c r="Q750" s="95">
        <v>1209</v>
      </c>
      <c r="R750" s="95">
        <v>3902173</v>
      </c>
      <c r="S750" s="95">
        <v>6656</v>
      </c>
      <c r="T750" s="95">
        <v>30458784</v>
      </c>
      <c r="U750" s="95">
        <v>6373</v>
      </c>
      <c r="V750" s="95">
        <v>21862205</v>
      </c>
      <c r="W750" s="95">
        <v>1328</v>
      </c>
      <c r="X750" s="95">
        <v>3717197</v>
      </c>
      <c r="Y750" s="95">
        <v>1190</v>
      </c>
      <c r="Z750" s="95">
        <v>4208684</v>
      </c>
      <c r="AA750" s="95">
        <v>6566</v>
      </c>
      <c r="AB750" s="95">
        <v>30653327</v>
      </c>
      <c r="AC750" s="95">
        <v>6273</v>
      </c>
      <c r="AD750" s="95">
        <v>21952333</v>
      </c>
      <c r="AE750" s="95">
        <v>1326</v>
      </c>
      <c r="AF750" s="95">
        <v>4761705</v>
      </c>
      <c r="AG750" s="95">
        <v>1189</v>
      </c>
      <c r="AH750" s="95">
        <v>4414630</v>
      </c>
      <c r="AI750" s="95">
        <v>6536</v>
      </c>
      <c r="AJ750" s="95">
        <v>29008907</v>
      </c>
      <c r="AK750" s="95">
        <v>6227</v>
      </c>
      <c r="AL750" s="95">
        <v>22560957.300000001</v>
      </c>
      <c r="AM750" s="95">
        <v>1359</v>
      </c>
      <c r="AN750" s="95">
        <v>4879310</v>
      </c>
      <c r="AO750" s="95">
        <v>1230</v>
      </c>
      <c r="AP750" s="95">
        <v>4481336</v>
      </c>
      <c r="AQ750" s="72">
        <v>309.81</v>
      </c>
      <c r="AR750" s="72">
        <v>261.24</v>
      </c>
      <c r="AS750" s="72">
        <v>571.04999999999995</v>
      </c>
      <c r="AT750" s="95">
        <v>30180381</v>
      </c>
      <c r="AU750" s="95">
        <v>24220120</v>
      </c>
      <c r="AV750" s="95">
        <v>8118</v>
      </c>
      <c r="AW750" s="95">
        <v>7726</v>
      </c>
      <c r="AX750" s="72">
        <v>331.44</v>
      </c>
      <c r="AY750" s="72">
        <v>268.52</v>
      </c>
      <c r="AZ750" s="72">
        <v>599.96</v>
      </c>
      <c r="BA750" s="95">
        <v>31893808</v>
      </c>
      <c r="BB750" s="95">
        <v>24575827</v>
      </c>
      <c r="BC750" s="95">
        <v>8019</v>
      </c>
      <c r="BD750" s="95">
        <v>7627</v>
      </c>
      <c r="BE750" s="72">
        <v>356.71</v>
      </c>
      <c r="BF750" s="72">
        <v>287.26</v>
      </c>
      <c r="BG750" s="72">
        <v>643.97</v>
      </c>
      <c r="BH750" s="95">
        <v>34175981</v>
      </c>
      <c r="BI750" s="95">
        <v>26070889</v>
      </c>
      <c r="BJ750" s="95">
        <v>7984</v>
      </c>
      <c r="BK750" s="95">
        <v>7563</v>
      </c>
      <c r="BL750" s="72">
        <v>373.95</v>
      </c>
      <c r="BM750" s="72">
        <v>294.45999999999998</v>
      </c>
      <c r="BN750" s="72">
        <v>668.41</v>
      </c>
      <c r="BO750" s="95">
        <v>35415032</v>
      </c>
      <c r="BP750" s="95">
        <v>26366963</v>
      </c>
      <c r="BQ750" s="95">
        <v>7892</v>
      </c>
      <c r="BR750" s="95">
        <v>7462</v>
      </c>
      <c r="BS750" s="72">
        <v>357.7</v>
      </c>
      <c r="BT750" s="72">
        <v>302.2</v>
      </c>
      <c r="BU750" s="72">
        <v>659.9</v>
      </c>
      <c r="BV750" s="95">
        <v>33888217</v>
      </c>
      <c r="BW750" s="95">
        <v>27042293.300000001</v>
      </c>
      <c r="BX750" s="95">
        <v>7895</v>
      </c>
      <c r="BY750" s="95">
        <v>7457</v>
      </c>
      <c r="BZ750" s="95">
        <v>7931</v>
      </c>
      <c r="CA750" s="95">
        <v>7830</v>
      </c>
      <c r="CB750" s="95">
        <v>7781</v>
      </c>
      <c r="CC750" s="95">
        <v>7688</v>
      </c>
      <c r="CD750" s="95">
        <v>7681</v>
      </c>
      <c r="CE750" s="72">
        <v>650.75523149000003</v>
      </c>
      <c r="CF750" s="72">
        <v>676.59346364999999</v>
      </c>
      <c r="CG750" s="72">
        <v>712.40329333</v>
      </c>
      <c r="CH750" s="72">
        <v>716.50152150999998</v>
      </c>
      <c r="CI750" s="72">
        <v>731.52548966999996</v>
      </c>
      <c r="CJ750" s="96">
        <v>0.87751887709999998</v>
      </c>
      <c r="CK750" s="96">
        <v>0.88673632280000003</v>
      </c>
      <c r="CL750" s="96">
        <v>0.90394023450000005</v>
      </c>
      <c r="CM750" s="96">
        <v>0.93288008460000005</v>
      </c>
      <c r="CN750" s="96">
        <v>0.90208749980000003</v>
      </c>
      <c r="CO750" s="96">
        <v>0.96610358549999997</v>
      </c>
      <c r="CP750" s="96">
        <v>0.93223192349999995</v>
      </c>
      <c r="CQ750" s="96">
        <v>0.99584056389999998</v>
      </c>
      <c r="CR750" s="96">
        <v>0.93612554469999998</v>
      </c>
      <c r="CS750" s="95">
        <v>7554</v>
      </c>
      <c r="CT750" s="95">
        <v>7411</v>
      </c>
      <c r="CU750" s="95">
        <v>7439</v>
      </c>
      <c r="CV750" s="95">
        <v>7389</v>
      </c>
      <c r="CW750" s="95">
        <v>7424</v>
      </c>
      <c r="CX750" s="96">
        <v>0.99497770200000002</v>
      </c>
      <c r="CY750" s="96">
        <v>0.98143298700000003</v>
      </c>
      <c r="CZ750" s="96">
        <v>0.95468786800000005</v>
      </c>
      <c r="DA750" s="96">
        <v>0.94906567100000006</v>
      </c>
      <c r="DB750" s="96">
        <v>0.94981767500000003</v>
      </c>
      <c r="DC750">
        <v>2013</v>
      </c>
      <c r="DD750" s="6">
        <v>7567</v>
      </c>
      <c r="DE750" s="96">
        <v>1.4646861E-3</v>
      </c>
      <c r="DF750" s="72">
        <v>717.88</v>
      </c>
      <c r="DG750" s="96">
        <v>1</v>
      </c>
      <c r="DH750" s="72">
        <v>717.88</v>
      </c>
      <c r="DI750" s="72">
        <v>696.39824844999998</v>
      </c>
      <c r="DJ750" s="96">
        <v>1</v>
      </c>
      <c r="DK750" s="72">
        <v>717.88</v>
      </c>
      <c r="DL750" s="96">
        <v>1</v>
      </c>
      <c r="DM750" s="72">
        <v>717.88</v>
      </c>
      <c r="DN750" s="96">
        <v>1</v>
      </c>
      <c r="DO750" s="96">
        <v>6.051E-3</v>
      </c>
      <c r="DP750" s="72">
        <v>4.34</v>
      </c>
      <c r="DQ750" s="72">
        <v>713.54</v>
      </c>
      <c r="DR750" t="s">
        <v>40</v>
      </c>
      <c r="DT750" t="s">
        <v>540</v>
      </c>
    </row>
    <row r="751" spans="1:124" x14ac:dyDescent="0.3">
      <c r="A751" t="s">
        <v>45</v>
      </c>
      <c r="B751">
        <v>15470</v>
      </c>
      <c r="C751" s="95">
        <v>19408</v>
      </c>
      <c r="D751" s="95">
        <v>79532379</v>
      </c>
      <c r="E751" s="95">
        <v>18852</v>
      </c>
      <c r="F751" s="95">
        <v>64385151</v>
      </c>
      <c r="G751" s="95">
        <v>3767</v>
      </c>
      <c r="H751" s="95">
        <v>12048691</v>
      </c>
      <c r="I751" s="95">
        <v>3337</v>
      </c>
      <c r="J751" s="95">
        <v>11997613</v>
      </c>
      <c r="K751" s="95">
        <v>19101</v>
      </c>
      <c r="L751" s="95">
        <v>87395232</v>
      </c>
      <c r="M751" s="95">
        <v>18537</v>
      </c>
      <c r="N751" s="95">
        <v>67290474</v>
      </c>
      <c r="O751" s="95">
        <v>3821</v>
      </c>
      <c r="P751" s="95">
        <v>12753136</v>
      </c>
      <c r="Q751" s="95">
        <v>3357</v>
      </c>
      <c r="R751" s="95">
        <v>13011381</v>
      </c>
      <c r="S751" s="95">
        <v>18902</v>
      </c>
      <c r="T751" s="95">
        <v>88939586</v>
      </c>
      <c r="U751" s="95">
        <v>18303</v>
      </c>
      <c r="V751" s="95">
        <v>69507147</v>
      </c>
      <c r="W751" s="95">
        <v>3819</v>
      </c>
      <c r="X751" s="95">
        <v>12515996</v>
      </c>
      <c r="Y751" s="95">
        <v>3360</v>
      </c>
      <c r="Z751" s="95">
        <v>13563495</v>
      </c>
      <c r="AA751" s="95">
        <v>18432</v>
      </c>
      <c r="AB751" s="95">
        <v>85209207</v>
      </c>
      <c r="AC751" s="95">
        <v>17811</v>
      </c>
      <c r="AD751" s="95">
        <v>69763919</v>
      </c>
      <c r="AE751" s="95">
        <v>4040</v>
      </c>
      <c r="AF751" s="95">
        <v>16307439</v>
      </c>
      <c r="AG751" s="95">
        <v>3591</v>
      </c>
      <c r="AH751" s="95">
        <v>15053560</v>
      </c>
      <c r="AI751" s="95">
        <v>18525</v>
      </c>
      <c r="AJ751" s="95">
        <v>86614362.890000001</v>
      </c>
      <c r="AK751" s="95">
        <v>17864</v>
      </c>
      <c r="AL751" s="95">
        <v>75486897.109999999</v>
      </c>
      <c r="AM751" s="95">
        <v>4239</v>
      </c>
      <c r="AN751" s="95">
        <v>16543377</v>
      </c>
      <c r="AO751" s="95">
        <v>3847</v>
      </c>
      <c r="AP751" s="95">
        <v>17175134</v>
      </c>
      <c r="AQ751" s="72">
        <v>329.31</v>
      </c>
      <c r="AR751" s="72">
        <v>286.86</v>
      </c>
      <c r="AS751" s="72">
        <v>616.16999999999996</v>
      </c>
      <c r="AT751" s="95">
        <v>91581070</v>
      </c>
      <c r="AU751" s="95">
        <v>76382764</v>
      </c>
      <c r="AV751" s="95">
        <v>23175</v>
      </c>
      <c r="AW751" s="95">
        <v>22189</v>
      </c>
      <c r="AX751" s="72">
        <v>364.09</v>
      </c>
      <c r="AY751" s="72">
        <v>305.64999999999998</v>
      </c>
      <c r="AZ751" s="72">
        <v>669.74</v>
      </c>
      <c r="BA751" s="95">
        <v>100148368</v>
      </c>
      <c r="BB751" s="95">
        <v>80301855</v>
      </c>
      <c r="BC751" s="95">
        <v>22922</v>
      </c>
      <c r="BD751" s="95">
        <v>21894</v>
      </c>
      <c r="BE751" s="72">
        <v>372.11</v>
      </c>
      <c r="BF751" s="72">
        <v>319.56</v>
      </c>
      <c r="BG751" s="72">
        <v>691.67</v>
      </c>
      <c r="BH751" s="95">
        <v>101455582</v>
      </c>
      <c r="BI751" s="95">
        <v>83070642</v>
      </c>
      <c r="BJ751" s="95">
        <v>22721</v>
      </c>
      <c r="BK751" s="95">
        <v>21663</v>
      </c>
      <c r="BL751" s="72">
        <v>376.46</v>
      </c>
      <c r="BM751" s="72">
        <v>330.26</v>
      </c>
      <c r="BN751" s="72">
        <v>706.72</v>
      </c>
      <c r="BO751" s="95">
        <v>101516646</v>
      </c>
      <c r="BP751" s="95">
        <v>84817479</v>
      </c>
      <c r="BQ751" s="95">
        <v>22472</v>
      </c>
      <c r="BR751" s="95">
        <v>21402</v>
      </c>
      <c r="BS751" s="72">
        <v>377.63</v>
      </c>
      <c r="BT751" s="72">
        <v>355.66</v>
      </c>
      <c r="BU751" s="72">
        <v>733.29</v>
      </c>
      <c r="BV751" s="95">
        <v>103157739.89</v>
      </c>
      <c r="BW751" s="95">
        <v>92662031.109999999</v>
      </c>
      <c r="BX751" s="95">
        <v>22764</v>
      </c>
      <c r="BY751" s="95">
        <v>21711</v>
      </c>
      <c r="BZ751" s="95">
        <v>22705</v>
      </c>
      <c r="CA751" s="95">
        <v>22425</v>
      </c>
      <c r="CB751" s="95">
        <v>22211</v>
      </c>
      <c r="CC751" s="95">
        <v>21964</v>
      </c>
      <c r="CD751" s="95">
        <v>22249</v>
      </c>
      <c r="CE751" s="72">
        <v>650.75523149000003</v>
      </c>
      <c r="CF751" s="72">
        <v>676.59346364999999</v>
      </c>
      <c r="CG751" s="72">
        <v>712.40329333</v>
      </c>
      <c r="CH751" s="72">
        <v>716.50152150999998</v>
      </c>
      <c r="CI751" s="72">
        <v>731.52548966999996</v>
      </c>
      <c r="CJ751" s="96">
        <v>0.94685370199999996</v>
      </c>
      <c r="CK751" s="96">
        <v>0.98987063279999998</v>
      </c>
      <c r="CL751" s="96">
        <v>0.97089669079999996</v>
      </c>
      <c r="CM751" s="96">
        <v>0.98634821949999996</v>
      </c>
      <c r="CN751" s="96">
        <v>1.0024120969000001</v>
      </c>
      <c r="CO751" s="96">
        <v>1.0342114818000001</v>
      </c>
      <c r="CP751" s="96">
        <v>0.94688203100000001</v>
      </c>
      <c r="CQ751" s="96">
        <v>0.99584056389999998</v>
      </c>
      <c r="CR751" s="96">
        <v>0.95083684089999998</v>
      </c>
      <c r="CS751" s="95">
        <v>21320</v>
      </c>
      <c r="CT751" s="95">
        <v>21141</v>
      </c>
      <c r="CU751" s="95">
        <v>20827</v>
      </c>
      <c r="CV751" s="95">
        <v>20452</v>
      </c>
      <c r="CW751" s="95">
        <v>20707</v>
      </c>
      <c r="CX751" s="96">
        <v>1.0365412549999999</v>
      </c>
      <c r="CY751" s="96">
        <v>1.0280295420000001</v>
      </c>
      <c r="CZ751" s="96">
        <v>1.040339583</v>
      </c>
      <c r="DA751" s="96">
        <v>1.031372825</v>
      </c>
      <c r="DB751" s="96">
        <v>1.034764332</v>
      </c>
      <c r="DC751">
        <v>2013</v>
      </c>
      <c r="DD751" s="6">
        <v>21771.8</v>
      </c>
      <c r="DE751" s="96">
        <v>1.7144071000000001E-3</v>
      </c>
      <c r="DF751" s="72">
        <v>728.98</v>
      </c>
      <c r="DG751" s="96">
        <v>1</v>
      </c>
      <c r="DH751" s="72">
        <v>728.98</v>
      </c>
      <c r="DI751" s="72">
        <v>728.98</v>
      </c>
      <c r="DJ751" s="96">
        <v>1</v>
      </c>
      <c r="DK751" s="72">
        <v>728.98</v>
      </c>
      <c r="DL751" s="96">
        <v>1</v>
      </c>
      <c r="DM751" s="72">
        <v>728.98</v>
      </c>
      <c r="DN751" s="96">
        <v>1</v>
      </c>
      <c r="DO751" s="96">
        <v>6.1840000000000003E-3</v>
      </c>
      <c r="DP751" s="72">
        <v>4.51</v>
      </c>
      <c r="DQ751" s="72">
        <v>724.47</v>
      </c>
      <c r="DR751" t="s">
        <v>45</v>
      </c>
      <c r="DT751" t="s">
        <v>540</v>
      </c>
    </row>
    <row r="752" spans="1:124" x14ac:dyDescent="0.3">
      <c r="A752" t="s">
        <v>47</v>
      </c>
      <c r="B752">
        <v>15480</v>
      </c>
      <c r="C752" s="95">
        <v>85340</v>
      </c>
      <c r="D752" s="95">
        <v>406568929</v>
      </c>
      <c r="E752" s="95">
        <v>79702</v>
      </c>
      <c r="F752" s="95">
        <v>264718541</v>
      </c>
      <c r="G752" s="95">
        <v>20435</v>
      </c>
      <c r="H752" s="95">
        <v>78088921</v>
      </c>
      <c r="I752" s="95">
        <v>17037</v>
      </c>
      <c r="J752" s="95">
        <v>61872572</v>
      </c>
      <c r="K752" s="95">
        <v>82364</v>
      </c>
      <c r="L752" s="95">
        <v>406095287</v>
      </c>
      <c r="M752" s="95">
        <v>76349</v>
      </c>
      <c r="N752" s="95">
        <v>267482554</v>
      </c>
      <c r="O752" s="95">
        <v>20649</v>
      </c>
      <c r="P752" s="95">
        <v>82242371</v>
      </c>
      <c r="Q752" s="95">
        <v>17110</v>
      </c>
      <c r="R752" s="95">
        <v>67158958</v>
      </c>
      <c r="S752" s="95">
        <v>81095</v>
      </c>
      <c r="T752" s="95">
        <v>427575845</v>
      </c>
      <c r="U752" s="95">
        <v>74637</v>
      </c>
      <c r="V752" s="95">
        <v>280679794</v>
      </c>
      <c r="W752" s="95">
        <v>21181</v>
      </c>
      <c r="X752" s="95">
        <v>92524168</v>
      </c>
      <c r="Y752" s="95">
        <v>17586</v>
      </c>
      <c r="Z752" s="95">
        <v>78139507</v>
      </c>
      <c r="AA752" s="95">
        <v>78201</v>
      </c>
      <c r="AB752" s="95">
        <v>389149488</v>
      </c>
      <c r="AC752" s="95">
        <v>71461</v>
      </c>
      <c r="AD752" s="95">
        <v>274164963</v>
      </c>
      <c r="AE752" s="95">
        <v>21533</v>
      </c>
      <c r="AF752" s="95">
        <v>100640043</v>
      </c>
      <c r="AG752" s="95">
        <v>18063</v>
      </c>
      <c r="AH752" s="95">
        <v>86749345</v>
      </c>
      <c r="AI752" s="95">
        <v>77568</v>
      </c>
      <c r="AJ752" s="95">
        <v>391315070.14999998</v>
      </c>
      <c r="AK752" s="95">
        <v>70611</v>
      </c>
      <c r="AL752" s="95">
        <v>282262102.93000001</v>
      </c>
      <c r="AM752" s="95">
        <v>22366</v>
      </c>
      <c r="AN752" s="95">
        <v>103589326</v>
      </c>
      <c r="AO752" s="95">
        <v>19011</v>
      </c>
      <c r="AP752" s="95">
        <v>96624134</v>
      </c>
      <c r="AQ752" s="72">
        <v>381.83</v>
      </c>
      <c r="AR752" s="72">
        <v>281.33</v>
      </c>
      <c r="AS752" s="72">
        <v>663.16</v>
      </c>
      <c r="AT752" s="95">
        <v>484657850</v>
      </c>
      <c r="AU752" s="95">
        <v>326591113</v>
      </c>
      <c r="AV752" s="95">
        <v>105775</v>
      </c>
      <c r="AW752" s="95">
        <v>96739</v>
      </c>
      <c r="AX752" s="72">
        <v>395.05</v>
      </c>
      <c r="AY752" s="72">
        <v>298.39</v>
      </c>
      <c r="AZ752" s="72">
        <v>693.44</v>
      </c>
      <c r="BA752" s="95">
        <v>488337658</v>
      </c>
      <c r="BB752" s="95">
        <v>334641512</v>
      </c>
      <c r="BC752" s="95">
        <v>103013</v>
      </c>
      <c r="BD752" s="95">
        <v>93459</v>
      </c>
      <c r="BE752" s="72">
        <v>423.77</v>
      </c>
      <c r="BF752" s="72">
        <v>324.23</v>
      </c>
      <c r="BG752" s="72">
        <v>748</v>
      </c>
      <c r="BH752" s="95">
        <v>520100013</v>
      </c>
      <c r="BI752" s="95">
        <v>358819301</v>
      </c>
      <c r="BJ752" s="95">
        <v>102276</v>
      </c>
      <c r="BK752" s="95">
        <v>92223</v>
      </c>
      <c r="BL752" s="72">
        <v>409.25</v>
      </c>
      <c r="BM752" s="72">
        <v>335.96</v>
      </c>
      <c r="BN752" s="72">
        <v>745.21</v>
      </c>
      <c r="BO752" s="95">
        <v>489789531</v>
      </c>
      <c r="BP752" s="95">
        <v>360914308</v>
      </c>
      <c r="BQ752" s="95">
        <v>99734</v>
      </c>
      <c r="BR752" s="95">
        <v>89524</v>
      </c>
      <c r="BS752" s="72">
        <v>412.69</v>
      </c>
      <c r="BT752" s="72">
        <v>352.3</v>
      </c>
      <c r="BU752" s="72">
        <v>764.99</v>
      </c>
      <c r="BV752" s="95">
        <v>494904396.14999998</v>
      </c>
      <c r="BW752" s="95">
        <v>378886236.93000001</v>
      </c>
      <c r="BX752" s="95">
        <v>99934</v>
      </c>
      <c r="BY752" s="95">
        <v>89622</v>
      </c>
      <c r="BZ752" s="95">
        <v>101468</v>
      </c>
      <c r="CA752" s="95">
        <v>98409</v>
      </c>
      <c r="CB752" s="95">
        <v>97430</v>
      </c>
      <c r="CC752" s="95">
        <v>94887</v>
      </c>
      <c r="CD752" s="95">
        <v>94889</v>
      </c>
      <c r="CE752" s="72">
        <v>650.75523149000003</v>
      </c>
      <c r="CF752" s="72">
        <v>676.59346364999999</v>
      </c>
      <c r="CG752" s="72">
        <v>712.40329333</v>
      </c>
      <c r="CH752" s="72">
        <v>716.50152150999998</v>
      </c>
      <c r="CI752" s="72">
        <v>731.52548966999996</v>
      </c>
      <c r="CJ752" s="96">
        <v>1.0190621111</v>
      </c>
      <c r="CK752" s="96">
        <v>1.0248990527999999</v>
      </c>
      <c r="CL752" s="96">
        <v>1.0499670720000001</v>
      </c>
      <c r="CM752" s="96">
        <v>1.0400675749999999</v>
      </c>
      <c r="CN752" s="96">
        <v>1.0457461986000001</v>
      </c>
      <c r="CO752" s="96">
        <v>1.0303523897</v>
      </c>
      <c r="CP752" s="96">
        <v>1.0054311633999999</v>
      </c>
      <c r="CQ752" s="96">
        <v>0.99584056389999998</v>
      </c>
      <c r="CR752" s="96">
        <v>1.0096305134000001</v>
      </c>
      <c r="CS752" s="95">
        <v>92787</v>
      </c>
      <c r="CT752" s="95">
        <v>90076</v>
      </c>
      <c r="CU752" s="95">
        <v>88736</v>
      </c>
      <c r="CV752" s="95">
        <v>86043</v>
      </c>
      <c r="CW752" s="95">
        <v>85803</v>
      </c>
      <c r="CX752" s="96">
        <v>1.024796421</v>
      </c>
      <c r="CY752" s="96">
        <v>1.0348724220000001</v>
      </c>
      <c r="CZ752" s="96">
        <v>1.032070249</v>
      </c>
      <c r="DA752" s="96">
        <v>1.030720305</v>
      </c>
      <c r="DB752" s="96">
        <v>1.0294699350000001</v>
      </c>
      <c r="DC752">
        <v>2013</v>
      </c>
      <c r="DD752" s="6">
        <v>92313.4</v>
      </c>
      <c r="DE752" s="96">
        <v>1.00259033E-2</v>
      </c>
      <c r="DF752" s="72">
        <v>767.61</v>
      </c>
      <c r="DG752" s="96">
        <v>1</v>
      </c>
      <c r="DH752" s="72">
        <v>767.61</v>
      </c>
      <c r="DI752" s="72">
        <v>751.45962586999997</v>
      </c>
      <c r="DJ752" s="96">
        <v>1</v>
      </c>
      <c r="DK752" s="72">
        <v>767.61</v>
      </c>
      <c r="DL752" s="96">
        <v>1</v>
      </c>
      <c r="DM752" s="72">
        <v>767.61</v>
      </c>
      <c r="DN752" s="96">
        <v>0.90029259510000004</v>
      </c>
      <c r="DO752" s="96">
        <v>2.6658000000000001E-2</v>
      </c>
      <c r="DP752" s="72">
        <v>18.420000000000002</v>
      </c>
      <c r="DQ752" s="72">
        <v>749.19</v>
      </c>
      <c r="DR752" t="s">
        <v>47</v>
      </c>
      <c r="DT752" t="s">
        <v>540</v>
      </c>
    </row>
    <row r="753" spans="1:124" x14ac:dyDescent="0.3">
      <c r="A753" t="s">
        <v>48</v>
      </c>
      <c r="B753">
        <v>15490</v>
      </c>
      <c r="C753" s="95">
        <v>5663</v>
      </c>
      <c r="D753" s="95">
        <v>20269482</v>
      </c>
      <c r="E753" s="95">
        <v>5449</v>
      </c>
      <c r="F753" s="95">
        <v>17246156</v>
      </c>
      <c r="G753" s="95">
        <v>808</v>
      </c>
      <c r="H753" s="95">
        <v>2126804</v>
      </c>
      <c r="I753" s="95">
        <v>715</v>
      </c>
      <c r="J753" s="95">
        <v>2467023</v>
      </c>
      <c r="K753" s="95">
        <v>5364</v>
      </c>
      <c r="L753" s="95">
        <v>20097410</v>
      </c>
      <c r="M753" s="95">
        <v>5125</v>
      </c>
      <c r="N753" s="95">
        <v>16648379</v>
      </c>
      <c r="O753" s="95">
        <v>788</v>
      </c>
      <c r="P753" s="95">
        <v>2167354</v>
      </c>
      <c r="Q753" s="95">
        <v>690</v>
      </c>
      <c r="R753" s="95">
        <v>2442373</v>
      </c>
      <c r="S753" s="95">
        <v>5164</v>
      </c>
      <c r="T753" s="95">
        <v>21192815</v>
      </c>
      <c r="U753" s="95">
        <v>4908</v>
      </c>
      <c r="V753" s="95">
        <v>16686202</v>
      </c>
      <c r="W753" s="95">
        <v>783</v>
      </c>
      <c r="X753" s="95">
        <v>1920527</v>
      </c>
      <c r="Y753" s="95">
        <v>690</v>
      </c>
      <c r="Z753" s="95">
        <v>2311787</v>
      </c>
      <c r="AA753" s="95">
        <v>4886</v>
      </c>
      <c r="AB753" s="95">
        <v>20017618</v>
      </c>
      <c r="AC753" s="95">
        <v>4629</v>
      </c>
      <c r="AD753" s="95">
        <v>17349693</v>
      </c>
      <c r="AE753" s="95">
        <v>805</v>
      </c>
      <c r="AF753" s="95">
        <v>2373164</v>
      </c>
      <c r="AG753" s="95">
        <v>724</v>
      </c>
      <c r="AH753" s="95">
        <v>2502120</v>
      </c>
      <c r="AI753" s="95">
        <v>4810</v>
      </c>
      <c r="AJ753" s="95">
        <v>20610492</v>
      </c>
      <c r="AK753" s="95">
        <v>4537</v>
      </c>
      <c r="AL753" s="95">
        <v>17664199.199999999</v>
      </c>
      <c r="AM753" s="95">
        <v>823</v>
      </c>
      <c r="AN753" s="95">
        <v>2459403</v>
      </c>
      <c r="AO753" s="95">
        <v>749</v>
      </c>
      <c r="AP753" s="95">
        <v>2933375</v>
      </c>
      <c r="AQ753" s="72">
        <v>288.42</v>
      </c>
      <c r="AR753" s="72">
        <v>266.51</v>
      </c>
      <c r="AS753" s="72">
        <v>554.92999999999995</v>
      </c>
      <c r="AT753" s="95">
        <v>22396286</v>
      </c>
      <c r="AU753" s="95">
        <v>19713179</v>
      </c>
      <c r="AV753" s="95">
        <v>6471</v>
      </c>
      <c r="AW753" s="95">
        <v>6164</v>
      </c>
      <c r="AX753" s="72">
        <v>301.58999999999997</v>
      </c>
      <c r="AY753" s="72">
        <v>273.58</v>
      </c>
      <c r="AZ753" s="72">
        <v>575.16999999999996</v>
      </c>
      <c r="BA753" s="95">
        <v>22264764</v>
      </c>
      <c r="BB753" s="95">
        <v>19090752</v>
      </c>
      <c r="BC753" s="95">
        <v>6152</v>
      </c>
      <c r="BD753" s="95">
        <v>5815</v>
      </c>
      <c r="BE753" s="72">
        <v>323.88</v>
      </c>
      <c r="BF753" s="72">
        <v>282.81</v>
      </c>
      <c r="BG753" s="72">
        <v>606.69000000000005</v>
      </c>
      <c r="BH753" s="95">
        <v>23113342</v>
      </c>
      <c r="BI753" s="95">
        <v>18997989</v>
      </c>
      <c r="BJ753" s="95">
        <v>5947</v>
      </c>
      <c r="BK753" s="95">
        <v>5598</v>
      </c>
      <c r="BL753" s="72">
        <v>327.87</v>
      </c>
      <c r="BM753" s="72">
        <v>309.04000000000002</v>
      </c>
      <c r="BN753" s="72">
        <v>636.91</v>
      </c>
      <c r="BO753" s="95">
        <v>22390782</v>
      </c>
      <c r="BP753" s="95">
        <v>19851813</v>
      </c>
      <c r="BQ753" s="95">
        <v>5691</v>
      </c>
      <c r="BR753" s="95">
        <v>5353</v>
      </c>
      <c r="BS753" s="72">
        <v>341.29</v>
      </c>
      <c r="BT753" s="72">
        <v>324.72000000000003</v>
      </c>
      <c r="BU753" s="72">
        <v>666.01</v>
      </c>
      <c r="BV753" s="95">
        <v>23069895</v>
      </c>
      <c r="BW753" s="95">
        <v>20597574.199999999</v>
      </c>
      <c r="BX753" s="95">
        <v>5633</v>
      </c>
      <c r="BY753" s="95">
        <v>5286</v>
      </c>
      <c r="BZ753" s="95">
        <v>6325</v>
      </c>
      <c r="CA753" s="95">
        <v>5989</v>
      </c>
      <c r="CB753" s="95">
        <v>5779</v>
      </c>
      <c r="CC753" s="95">
        <v>5531</v>
      </c>
      <c r="CD753" s="95">
        <v>5463</v>
      </c>
      <c r="CE753" s="72">
        <v>650.75523149000003</v>
      </c>
      <c r="CF753" s="72">
        <v>676.59346364999999</v>
      </c>
      <c r="CG753" s="72">
        <v>712.40329333</v>
      </c>
      <c r="CH753" s="72">
        <v>716.50152150999998</v>
      </c>
      <c r="CI753" s="72">
        <v>731.52548966999996</v>
      </c>
      <c r="CJ753" s="96">
        <v>0.85274765860000001</v>
      </c>
      <c r="CK753" s="96">
        <v>0.85009689109999997</v>
      </c>
      <c r="CL753" s="96">
        <v>0.85161032479999998</v>
      </c>
      <c r="CM753" s="96">
        <v>0.88891646550000003</v>
      </c>
      <c r="CN753" s="96">
        <v>0.91043990870000002</v>
      </c>
      <c r="CO753" s="96">
        <v>0.96283703080000005</v>
      </c>
      <c r="CP753" s="96">
        <v>0.9043713753</v>
      </c>
      <c r="CQ753" s="96">
        <v>0.99584056389999998</v>
      </c>
      <c r="CR753" s="96">
        <v>0.90814863239999999</v>
      </c>
      <c r="CS753" s="95">
        <v>6069</v>
      </c>
      <c r="CT753" s="95">
        <v>5838</v>
      </c>
      <c r="CU753" s="95">
        <v>5663</v>
      </c>
      <c r="CV753" s="95">
        <v>5423</v>
      </c>
      <c r="CW753" s="95">
        <v>5351</v>
      </c>
      <c r="CX753" s="96">
        <v>0.93041868699999997</v>
      </c>
      <c r="CY753" s="96">
        <v>0.95398782500000001</v>
      </c>
      <c r="CZ753" s="96">
        <v>0.97627570100000005</v>
      </c>
      <c r="DA753" s="96">
        <v>0.97225383499999996</v>
      </c>
      <c r="DB753" s="96">
        <v>0.98549411799999997</v>
      </c>
      <c r="DC753">
        <v>2013</v>
      </c>
      <c r="DD753" s="6">
        <v>5643.2</v>
      </c>
      <c r="DE753" s="96">
        <v>2.5220252999999999E-3</v>
      </c>
      <c r="DF753" s="72">
        <v>695.69</v>
      </c>
      <c r="DG753" s="96">
        <v>1</v>
      </c>
      <c r="DH753" s="72">
        <v>695.69</v>
      </c>
      <c r="DI753" s="72">
        <v>696.39824844999998</v>
      </c>
      <c r="DJ753" s="96">
        <v>1</v>
      </c>
      <c r="DK753" s="72">
        <v>695.69</v>
      </c>
      <c r="DL753" s="96">
        <v>1</v>
      </c>
      <c r="DM753" s="72">
        <v>695.69</v>
      </c>
      <c r="DN753" s="96">
        <v>1</v>
      </c>
      <c r="DO753" s="96">
        <v>7.1739999999999998E-3</v>
      </c>
      <c r="DP753" s="72">
        <v>4.99</v>
      </c>
      <c r="DQ753" s="72">
        <v>690.7</v>
      </c>
      <c r="DR753" t="s">
        <v>48</v>
      </c>
      <c r="DT753" t="s">
        <v>540</v>
      </c>
    </row>
    <row r="754" spans="1:124" x14ac:dyDescent="0.3">
      <c r="A754" t="s">
        <v>319</v>
      </c>
      <c r="B754">
        <v>15500</v>
      </c>
      <c r="C754" s="95">
        <v>1605</v>
      </c>
      <c r="D754" s="95">
        <v>5672890</v>
      </c>
      <c r="E754" s="95">
        <v>1544</v>
      </c>
      <c r="F754" s="95">
        <v>4596508</v>
      </c>
      <c r="G754" s="95">
        <v>305</v>
      </c>
      <c r="H754" s="95">
        <v>835403</v>
      </c>
      <c r="I754" s="95">
        <v>269</v>
      </c>
      <c r="J754" s="95">
        <v>697993</v>
      </c>
      <c r="K754" s="95">
        <v>1591</v>
      </c>
      <c r="L754" s="95">
        <v>5768482</v>
      </c>
      <c r="M754" s="95">
        <v>1519</v>
      </c>
      <c r="N754" s="95">
        <v>4712798</v>
      </c>
      <c r="O754" s="95">
        <v>302</v>
      </c>
      <c r="P754" s="95">
        <v>581244</v>
      </c>
      <c r="Q754" s="95">
        <v>266</v>
      </c>
      <c r="R754" s="95">
        <v>725517</v>
      </c>
      <c r="S754" s="95">
        <v>1565</v>
      </c>
      <c r="T754" s="95">
        <v>5800446</v>
      </c>
      <c r="U754" s="95">
        <v>1483</v>
      </c>
      <c r="V754" s="95">
        <v>4708446</v>
      </c>
      <c r="W754" s="95">
        <v>310</v>
      </c>
      <c r="X754" s="95">
        <v>670327</v>
      </c>
      <c r="Y754" s="95">
        <v>271</v>
      </c>
      <c r="Z754" s="95">
        <v>867087</v>
      </c>
      <c r="AA754" s="95">
        <v>1566</v>
      </c>
      <c r="AB754" s="95">
        <v>5429746</v>
      </c>
      <c r="AC754" s="95">
        <v>1480</v>
      </c>
      <c r="AD754" s="95">
        <v>5290064</v>
      </c>
      <c r="AE754" s="95">
        <v>316</v>
      </c>
      <c r="AF754" s="95">
        <v>852356</v>
      </c>
      <c r="AG754" s="95">
        <v>286</v>
      </c>
      <c r="AH754" s="95">
        <v>874027</v>
      </c>
      <c r="AI754" s="95">
        <v>1578</v>
      </c>
      <c r="AJ754" s="95">
        <v>7152872</v>
      </c>
      <c r="AK754" s="95">
        <v>1477</v>
      </c>
      <c r="AL754" s="95">
        <v>5360449</v>
      </c>
      <c r="AM754" s="95">
        <v>313</v>
      </c>
      <c r="AN754" s="95">
        <v>881223</v>
      </c>
      <c r="AO754" s="95">
        <v>279</v>
      </c>
      <c r="AP754" s="95">
        <v>817114</v>
      </c>
      <c r="AQ754" s="72">
        <v>283.95999999999998</v>
      </c>
      <c r="AR754" s="72">
        <v>243.36</v>
      </c>
      <c r="AS754" s="72">
        <v>527.32000000000005</v>
      </c>
      <c r="AT754" s="95">
        <v>6508293</v>
      </c>
      <c r="AU754" s="95">
        <v>5294501</v>
      </c>
      <c r="AV754" s="95">
        <v>1910</v>
      </c>
      <c r="AW754" s="95">
        <v>1813</v>
      </c>
      <c r="AX754" s="72">
        <v>279.52999999999997</v>
      </c>
      <c r="AY754" s="72">
        <v>253.89</v>
      </c>
      <c r="AZ754" s="72">
        <v>533.41999999999996</v>
      </c>
      <c r="BA754" s="95">
        <v>6349726</v>
      </c>
      <c r="BB754" s="95">
        <v>5438315</v>
      </c>
      <c r="BC754" s="95">
        <v>1893</v>
      </c>
      <c r="BD754" s="95">
        <v>1785</v>
      </c>
      <c r="BE754" s="72">
        <v>287.58999999999997</v>
      </c>
      <c r="BF754" s="72">
        <v>264.89999999999998</v>
      </c>
      <c r="BG754" s="72">
        <v>552.49</v>
      </c>
      <c r="BH754" s="95">
        <v>6470773</v>
      </c>
      <c r="BI754" s="95">
        <v>5575533</v>
      </c>
      <c r="BJ754" s="95">
        <v>1875</v>
      </c>
      <c r="BK754" s="95">
        <v>1754</v>
      </c>
      <c r="BL754" s="72">
        <v>278.17</v>
      </c>
      <c r="BM754" s="72">
        <v>290.87</v>
      </c>
      <c r="BN754" s="72">
        <v>569.04</v>
      </c>
      <c r="BO754" s="95">
        <v>6282102</v>
      </c>
      <c r="BP754" s="95">
        <v>6164091</v>
      </c>
      <c r="BQ754" s="95">
        <v>1882</v>
      </c>
      <c r="BR754" s="95">
        <v>1766</v>
      </c>
      <c r="BS754" s="72">
        <v>354.05</v>
      </c>
      <c r="BT754" s="72">
        <v>293.16000000000003</v>
      </c>
      <c r="BU754" s="72">
        <v>647.21</v>
      </c>
      <c r="BV754" s="95">
        <v>8034095</v>
      </c>
      <c r="BW754" s="95">
        <v>6177563</v>
      </c>
      <c r="BX754" s="95">
        <v>1891</v>
      </c>
      <c r="BY754" s="95">
        <v>1756</v>
      </c>
      <c r="BZ754" s="95">
        <v>1864</v>
      </c>
      <c r="CA754" s="95">
        <v>1841</v>
      </c>
      <c r="CB754" s="95">
        <v>1817</v>
      </c>
      <c r="CC754" s="95">
        <v>1827</v>
      </c>
      <c r="CD754" s="95">
        <v>1825</v>
      </c>
      <c r="CE754" s="72">
        <v>650.75523149000003</v>
      </c>
      <c r="CF754" s="72">
        <v>676.59346364999999</v>
      </c>
      <c r="CG754" s="72">
        <v>712.40329333</v>
      </c>
      <c r="CH754" s="72">
        <v>716.50152150999998</v>
      </c>
      <c r="CI754" s="72">
        <v>731.52548966999996</v>
      </c>
      <c r="CJ754" s="96">
        <v>0.81032003200000002</v>
      </c>
      <c r="CK754" s="96">
        <v>0.78839070820000001</v>
      </c>
      <c r="CL754" s="96">
        <v>0.77552982299999995</v>
      </c>
      <c r="CM754" s="96">
        <v>0.79419231209999996</v>
      </c>
      <c r="CN754" s="96">
        <v>0.88474018899999995</v>
      </c>
      <c r="CO754" s="96">
        <v>0.95422921559999996</v>
      </c>
      <c r="CP754" s="96">
        <v>0.84951770459999998</v>
      </c>
      <c r="CQ754" s="96">
        <v>0.99584056389999998</v>
      </c>
      <c r="CR754" s="96">
        <v>0.85306585619999997</v>
      </c>
      <c r="CS754" s="95">
        <v>1710</v>
      </c>
      <c r="CT754" s="95">
        <v>1713</v>
      </c>
      <c r="CU754" s="95">
        <v>1683</v>
      </c>
      <c r="CV754" s="95">
        <v>1685</v>
      </c>
      <c r="CW754" s="95">
        <v>1715</v>
      </c>
      <c r="CX754" s="96">
        <v>0.95772310699999996</v>
      </c>
      <c r="CY754" s="96">
        <v>0.95476150599999998</v>
      </c>
      <c r="CZ754" s="96">
        <v>0.93167334400000001</v>
      </c>
      <c r="DA754" s="96">
        <v>0.95700469300000002</v>
      </c>
      <c r="DB754" s="96">
        <v>0.96962191799999997</v>
      </c>
      <c r="DC754">
        <v>2013</v>
      </c>
      <c r="DD754" s="6">
        <v>1774.8</v>
      </c>
      <c r="DE754" s="96">
        <v>1.4500683E-3</v>
      </c>
      <c r="DF754" s="72">
        <v>654.20000000000005</v>
      </c>
      <c r="DG754" s="96">
        <v>1</v>
      </c>
      <c r="DH754" s="72">
        <v>654.20000000000005</v>
      </c>
      <c r="DI754" s="72">
        <v>696.39824844999998</v>
      </c>
      <c r="DJ754" s="96">
        <v>1</v>
      </c>
      <c r="DK754" s="72">
        <v>654.20000000000005</v>
      </c>
      <c r="DL754" s="96">
        <v>1</v>
      </c>
      <c r="DM754" s="72">
        <v>654.20000000000005</v>
      </c>
      <c r="DN754" s="96">
        <v>1</v>
      </c>
      <c r="DO754" s="96">
        <v>5.5110000000000003E-3</v>
      </c>
      <c r="DP754" s="72">
        <v>3.61</v>
      </c>
      <c r="DQ754" s="72">
        <v>650.59</v>
      </c>
      <c r="DR754" t="s">
        <v>319</v>
      </c>
      <c r="DT754" t="s">
        <v>540</v>
      </c>
    </row>
    <row r="755" spans="1:124" x14ac:dyDescent="0.3">
      <c r="A755" t="s">
        <v>559</v>
      </c>
      <c r="B755">
        <v>15510</v>
      </c>
      <c r="C755" s="95">
        <v>4560</v>
      </c>
      <c r="D755" s="95">
        <v>19028762</v>
      </c>
      <c r="E755" s="95">
        <v>4420</v>
      </c>
      <c r="F755" s="95">
        <v>16026063</v>
      </c>
      <c r="G755" s="95">
        <v>900</v>
      </c>
      <c r="H755" s="95">
        <v>2839066</v>
      </c>
      <c r="I755" s="95">
        <v>805</v>
      </c>
      <c r="J755" s="95">
        <v>3412523</v>
      </c>
      <c r="K755" s="95">
        <v>4498</v>
      </c>
      <c r="L755" s="95">
        <v>17612791</v>
      </c>
      <c r="M755" s="95">
        <v>4352</v>
      </c>
      <c r="N755" s="95">
        <v>15141269</v>
      </c>
      <c r="O755" s="95">
        <v>910</v>
      </c>
      <c r="P755" s="95">
        <v>3244811</v>
      </c>
      <c r="Q755" s="95">
        <v>819</v>
      </c>
      <c r="R755" s="95">
        <v>3176923</v>
      </c>
      <c r="S755" s="95">
        <v>4508</v>
      </c>
      <c r="T755" s="95">
        <v>19331634</v>
      </c>
      <c r="U755" s="95">
        <v>4338</v>
      </c>
      <c r="V755" s="95">
        <v>16407630</v>
      </c>
      <c r="W755" s="95">
        <v>916</v>
      </c>
      <c r="X755" s="95">
        <v>3134238</v>
      </c>
      <c r="Y755" s="95">
        <v>819</v>
      </c>
      <c r="Z755" s="95">
        <v>3364496</v>
      </c>
      <c r="AA755" s="95">
        <v>4450</v>
      </c>
      <c r="AB755" s="95">
        <v>18369990</v>
      </c>
      <c r="AC755" s="95">
        <v>4280</v>
      </c>
      <c r="AD755" s="95">
        <v>16965846</v>
      </c>
      <c r="AE755" s="95">
        <v>922</v>
      </c>
      <c r="AF755" s="95">
        <v>3304492</v>
      </c>
      <c r="AG755" s="95">
        <v>829</v>
      </c>
      <c r="AH755" s="95">
        <v>3477583</v>
      </c>
      <c r="AI755" s="95">
        <v>4478</v>
      </c>
      <c r="AJ755" s="95">
        <v>18978298.210000001</v>
      </c>
      <c r="AK755" s="95">
        <v>4299</v>
      </c>
      <c r="AL755" s="95">
        <v>17427311.52</v>
      </c>
      <c r="AM755" s="95">
        <v>989</v>
      </c>
      <c r="AN755" s="95">
        <v>3577144.39</v>
      </c>
      <c r="AO755" s="95">
        <v>886</v>
      </c>
      <c r="AP755" s="95">
        <v>3741048.94</v>
      </c>
      <c r="AQ755" s="72">
        <v>333.76</v>
      </c>
      <c r="AR755" s="72">
        <v>310.02999999999997</v>
      </c>
      <c r="AS755" s="72">
        <v>643.79</v>
      </c>
      <c r="AT755" s="95">
        <v>21867828</v>
      </c>
      <c r="AU755" s="95">
        <v>19438586</v>
      </c>
      <c r="AV755" s="95">
        <v>5460</v>
      </c>
      <c r="AW755" s="95">
        <v>5225</v>
      </c>
      <c r="AX755" s="72">
        <v>321.39999999999998</v>
      </c>
      <c r="AY755" s="72">
        <v>295.20999999999998</v>
      </c>
      <c r="AZ755" s="72">
        <v>616.61</v>
      </c>
      <c r="BA755" s="95">
        <v>20857602</v>
      </c>
      <c r="BB755" s="95">
        <v>18318192</v>
      </c>
      <c r="BC755" s="95">
        <v>5408</v>
      </c>
      <c r="BD755" s="95">
        <v>5171</v>
      </c>
      <c r="BE755" s="72">
        <v>345.16</v>
      </c>
      <c r="BF755" s="72">
        <v>319.5</v>
      </c>
      <c r="BG755" s="72">
        <v>664.66</v>
      </c>
      <c r="BH755" s="95">
        <v>22465872</v>
      </c>
      <c r="BI755" s="95">
        <v>19772126</v>
      </c>
      <c r="BJ755" s="95">
        <v>5424</v>
      </c>
      <c r="BK755" s="95">
        <v>5157</v>
      </c>
      <c r="BL755" s="72">
        <v>336.23</v>
      </c>
      <c r="BM755" s="72">
        <v>333.45</v>
      </c>
      <c r="BN755" s="72">
        <v>669.68</v>
      </c>
      <c r="BO755" s="95">
        <v>21674482</v>
      </c>
      <c r="BP755" s="95">
        <v>20443429</v>
      </c>
      <c r="BQ755" s="95">
        <v>5372</v>
      </c>
      <c r="BR755" s="95">
        <v>5109</v>
      </c>
      <c r="BS755" s="72">
        <v>343.81</v>
      </c>
      <c r="BT755" s="72">
        <v>340.22</v>
      </c>
      <c r="BU755" s="72">
        <v>684.03</v>
      </c>
      <c r="BV755" s="95">
        <v>22555442.600000001</v>
      </c>
      <c r="BW755" s="95">
        <v>21168360.460000001</v>
      </c>
      <c r="BX755" s="95">
        <v>5467</v>
      </c>
      <c r="BY755" s="95">
        <v>5185</v>
      </c>
      <c r="BZ755" s="95">
        <v>5348</v>
      </c>
      <c r="CA755" s="95">
        <v>5294</v>
      </c>
      <c r="CB755" s="95">
        <v>5295</v>
      </c>
      <c r="CC755" s="95">
        <v>5247</v>
      </c>
      <c r="CD755" s="95">
        <v>5329</v>
      </c>
      <c r="CE755" s="72">
        <v>650.75523149000003</v>
      </c>
      <c r="CF755" s="72">
        <v>676.59346364999999</v>
      </c>
      <c r="CG755" s="72">
        <v>712.40329333</v>
      </c>
      <c r="CH755" s="72">
        <v>716.50152150999998</v>
      </c>
      <c r="CI755" s="72">
        <v>731.52548966999996</v>
      </c>
      <c r="CJ755" s="96">
        <v>0.98929669539999998</v>
      </c>
      <c r="CK755" s="96">
        <v>0.91134489640000005</v>
      </c>
      <c r="CL755" s="96">
        <v>0.93298277289999998</v>
      </c>
      <c r="CM755" s="96">
        <v>0.93465258610000002</v>
      </c>
      <c r="CN755" s="96">
        <v>0.93507336340000002</v>
      </c>
      <c r="CO755" s="96">
        <v>0.9961719537</v>
      </c>
      <c r="CP755" s="96">
        <v>0.94428482889999998</v>
      </c>
      <c r="CQ755" s="96">
        <v>0.99584056389999998</v>
      </c>
      <c r="CR755" s="96">
        <v>0.94822879110000002</v>
      </c>
      <c r="CS755" s="95">
        <v>4932</v>
      </c>
      <c r="CT755" s="95">
        <v>4909</v>
      </c>
      <c r="CU755" s="95">
        <v>4896</v>
      </c>
      <c r="CV755" s="95">
        <v>4864</v>
      </c>
      <c r="CW755" s="95">
        <v>4921</v>
      </c>
      <c r="CX755" s="96">
        <v>0.98712818499999999</v>
      </c>
      <c r="CY755" s="96">
        <v>1.010316974</v>
      </c>
      <c r="CZ755" s="96">
        <v>0.99601542899999995</v>
      </c>
      <c r="DA755" s="96">
        <v>0.99514771099999999</v>
      </c>
      <c r="DB755" s="96">
        <v>0.99229351899999996</v>
      </c>
      <c r="DC755">
        <v>2013</v>
      </c>
      <c r="DD755" s="6">
        <v>5169.3999999999996</v>
      </c>
      <c r="DE755" s="96">
        <v>1.8961875999999999E-3</v>
      </c>
      <c r="DF755" s="72">
        <v>726.85</v>
      </c>
      <c r="DG755" s="96">
        <v>1</v>
      </c>
      <c r="DH755" s="72">
        <v>726.85</v>
      </c>
      <c r="DI755" s="72">
        <v>696.39824844999998</v>
      </c>
      <c r="DJ755" s="96">
        <v>1</v>
      </c>
      <c r="DK755" s="72">
        <v>726.85</v>
      </c>
      <c r="DL755" s="96">
        <v>1</v>
      </c>
      <c r="DM755" s="72">
        <v>726.85</v>
      </c>
      <c r="DN755" s="96">
        <v>1</v>
      </c>
      <c r="DO755" s="96">
        <v>6.6299999999999996E-3</v>
      </c>
      <c r="DP755" s="72">
        <v>4.82</v>
      </c>
      <c r="DQ755" s="72">
        <v>722.03</v>
      </c>
      <c r="DR755" t="s">
        <v>559</v>
      </c>
      <c r="DT755" t="s">
        <v>540</v>
      </c>
    </row>
    <row r="756" spans="1:124" x14ac:dyDescent="0.3">
      <c r="A756" t="s">
        <v>50</v>
      </c>
      <c r="B756">
        <v>15520</v>
      </c>
      <c r="C756" s="95">
        <v>11819</v>
      </c>
      <c r="D756" s="95">
        <v>37603760</v>
      </c>
      <c r="E756" s="95">
        <v>11208</v>
      </c>
      <c r="F756" s="95">
        <v>34576965</v>
      </c>
      <c r="G756" s="95">
        <v>2062</v>
      </c>
      <c r="H756" s="95">
        <v>5127972</v>
      </c>
      <c r="I756" s="95">
        <v>1837</v>
      </c>
      <c r="J756" s="95">
        <v>5590801</v>
      </c>
      <c r="K756" s="95">
        <v>11661</v>
      </c>
      <c r="L756" s="95">
        <v>37572326</v>
      </c>
      <c r="M756" s="95">
        <v>10971</v>
      </c>
      <c r="N756" s="95">
        <v>34849505</v>
      </c>
      <c r="O756" s="95">
        <v>2115</v>
      </c>
      <c r="P756" s="95">
        <v>6046024</v>
      </c>
      <c r="Q756" s="95">
        <v>1870</v>
      </c>
      <c r="R756" s="95">
        <v>6473339</v>
      </c>
      <c r="S756" s="95">
        <v>11511</v>
      </c>
      <c r="T756" s="95">
        <v>41609211</v>
      </c>
      <c r="U756" s="95">
        <v>10730</v>
      </c>
      <c r="V756" s="95">
        <v>36955976</v>
      </c>
      <c r="W756" s="95">
        <v>2150</v>
      </c>
      <c r="X756" s="95">
        <v>6195767</v>
      </c>
      <c r="Y756" s="95">
        <v>1906</v>
      </c>
      <c r="Z756" s="95">
        <v>7120361</v>
      </c>
      <c r="AA756" s="95">
        <v>11506</v>
      </c>
      <c r="AB756" s="95">
        <v>38136269</v>
      </c>
      <c r="AC756" s="95">
        <v>10641</v>
      </c>
      <c r="AD756" s="95">
        <v>38022944</v>
      </c>
      <c r="AE756" s="95">
        <v>2300</v>
      </c>
      <c r="AF756" s="95">
        <v>7099227</v>
      </c>
      <c r="AG756" s="95">
        <v>2056</v>
      </c>
      <c r="AH756" s="95">
        <v>7751077</v>
      </c>
      <c r="AI756" s="95">
        <v>11883</v>
      </c>
      <c r="AJ756" s="95">
        <v>41060797.549999997</v>
      </c>
      <c r="AK756" s="95">
        <v>10941</v>
      </c>
      <c r="AL756" s="95">
        <v>39867679.799999997</v>
      </c>
      <c r="AM756" s="95">
        <v>2453</v>
      </c>
      <c r="AN756" s="95">
        <v>8059560</v>
      </c>
      <c r="AO756" s="95">
        <v>2207</v>
      </c>
      <c r="AP756" s="95">
        <v>8577912</v>
      </c>
      <c r="AQ756" s="72">
        <v>256.54000000000002</v>
      </c>
      <c r="AR756" s="72">
        <v>256.60000000000002</v>
      </c>
      <c r="AS756" s="72">
        <v>513.14</v>
      </c>
      <c r="AT756" s="95">
        <v>42731732</v>
      </c>
      <c r="AU756" s="95">
        <v>40167766</v>
      </c>
      <c r="AV756" s="95">
        <v>13881</v>
      </c>
      <c r="AW756" s="95">
        <v>13045</v>
      </c>
      <c r="AX756" s="72">
        <v>263.85000000000002</v>
      </c>
      <c r="AY756" s="72">
        <v>268.17</v>
      </c>
      <c r="AZ756" s="72">
        <v>532.02</v>
      </c>
      <c r="BA756" s="95">
        <v>43618350</v>
      </c>
      <c r="BB756" s="95">
        <v>41322844</v>
      </c>
      <c r="BC756" s="95">
        <v>13776</v>
      </c>
      <c r="BD756" s="95">
        <v>12841</v>
      </c>
      <c r="BE756" s="72">
        <v>291.61</v>
      </c>
      <c r="BF756" s="72">
        <v>290.68</v>
      </c>
      <c r="BG756" s="72">
        <v>582.29</v>
      </c>
      <c r="BH756" s="95">
        <v>47804978</v>
      </c>
      <c r="BI756" s="95">
        <v>44076337</v>
      </c>
      <c r="BJ756" s="95">
        <v>13661</v>
      </c>
      <c r="BK756" s="95">
        <v>12636</v>
      </c>
      <c r="BL756" s="72">
        <v>273.04000000000002</v>
      </c>
      <c r="BM756" s="72">
        <v>300.43</v>
      </c>
      <c r="BN756" s="72">
        <v>573.47</v>
      </c>
      <c r="BO756" s="95">
        <v>45235496</v>
      </c>
      <c r="BP756" s="95">
        <v>45774021</v>
      </c>
      <c r="BQ756" s="95">
        <v>13806</v>
      </c>
      <c r="BR756" s="95">
        <v>12697</v>
      </c>
      <c r="BS756" s="72">
        <v>285.52999999999997</v>
      </c>
      <c r="BT756" s="72">
        <v>307.05</v>
      </c>
      <c r="BU756" s="72">
        <v>592.58000000000004</v>
      </c>
      <c r="BV756" s="95">
        <v>49120357.549999997</v>
      </c>
      <c r="BW756" s="95">
        <v>48445591.799999997</v>
      </c>
      <c r="BX756" s="95">
        <v>14336</v>
      </c>
      <c r="BY756" s="95">
        <v>13148</v>
      </c>
      <c r="BZ756" s="95">
        <v>13483</v>
      </c>
      <c r="CA756" s="95">
        <v>13325</v>
      </c>
      <c r="CB756" s="95">
        <v>13167</v>
      </c>
      <c r="CC756" s="95">
        <v>13280</v>
      </c>
      <c r="CD756" s="95">
        <v>13755</v>
      </c>
      <c r="CE756" s="72">
        <v>650.75523149000003</v>
      </c>
      <c r="CF756" s="72">
        <v>676.59346364999999</v>
      </c>
      <c r="CG756" s="72">
        <v>712.40329333</v>
      </c>
      <c r="CH756" s="72">
        <v>716.50152150999998</v>
      </c>
      <c r="CI756" s="72">
        <v>731.52548966999996</v>
      </c>
      <c r="CJ756" s="96">
        <v>0.78852996509999995</v>
      </c>
      <c r="CK756" s="96">
        <v>0.78632151890000002</v>
      </c>
      <c r="CL756" s="96">
        <v>0.817360062</v>
      </c>
      <c r="CM756" s="96">
        <v>0.80037513220000001</v>
      </c>
      <c r="CN756" s="96">
        <v>0.81006063129999994</v>
      </c>
      <c r="CO756" s="96">
        <v>0.95360490959999999</v>
      </c>
      <c r="CP756" s="96">
        <v>0.83947707680000005</v>
      </c>
      <c r="CQ756" s="96">
        <v>0.99584056389999998</v>
      </c>
      <c r="CR756" s="96">
        <v>0.8429832921</v>
      </c>
      <c r="CS756" s="95">
        <v>12739</v>
      </c>
      <c r="CT756" s="95">
        <v>12601</v>
      </c>
      <c r="CU756" s="95">
        <v>12325</v>
      </c>
      <c r="CV756" s="95">
        <v>12344</v>
      </c>
      <c r="CW756" s="95">
        <v>12724</v>
      </c>
      <c r="CX756" s="96">
        <v>0.947225553</v>
      </c>
      <c r="CY756" s="96">
        <v>0.95894930700000003</v>
      </c>
      <c r="CZ756" s="96">
        <v>0.95402823699999995</v>
      </c>
      <c r="DA756" s="96">
        <v>0.95488246300000001</v>
      </c>
      <c r="DB756" s="96">
        <v>0.95304960000000005</v>
      </c>
      <c r="DC756">
        <v>2013</v>
      </c>
      <c r="DD756" s="6">
        <v>12873.4</v>
      </c>
      <c r="DE756" s="96">
        <v>1.3138500999999999E-3</v>
      </c>
      <c r="DF756" s="72">
        <v>646.54999999999995</v>
      </c>
      <c r="DG756" s="96">
        <v>1</v>
      </c>
      <c r="DH756" s="72">
        <v>646.54999999999995</v>
      </c>
      <c r="DI756" s="72">
        <v>685.16415130999997</v>
      </c>
      <c r="DJ756" s="96">
        <v>1</v>
      </c>
      <c r="DK756" s="72">
        <v>646.54999999999995</v>
      </c>
      <c r="DL756" s="96">
        <v>1</v>
      </c>
      <c r="DM756" s="72">
        <v>646.54999999999995</v>
      </c>
      <c r="DN756" s="96">
        <v>1</v>
      </c>
      <c r="DO756" s="96">
        <v>4.614E-3</v>
      </c>
      <c r="DP756" s="72">
        <v>2.98</v>
      </c>
      <c r="DQ756" s="72">
        <v>643.57000000000005</v>
      </c>
      <c r="DR756" t="s">
        <v>50</v>
      </c>
      <c r="DT756" t="s">
        <v>540</v>
      </c>
    </row>
    <row r="757" spans="1:124" x14ac:dyDescent="0.3">
      <c r="A757" t="s">
        <v>51</v>
      </c>
      <c r="B757">
        <v>15530</v>
      </c>
      <c r="C757" s="95">
        <v>5345</v>
      </c>
      <c r="D757" s="95">
        <v>18543231</v>
      </c>
      <c r="E757" s="95">
        <v>5127</v>
      </c>
      <c r="F757" s="95">
        <v>14047351</v>
      </c>
      <c r="G757" s="95">
        <v>839</v>
      </c>
      <c r="H757" s="95">
        <v>2606402</v>
      </c>
      <c r="I757" s="95">
        <v>736</v>
      </c>
      <c r="J757" s="95">
        <v>2372387</v>
      </c>
      <c r="K757" s="95">
        <v>5158</v>
      </c>
      <c r="L757" s="95">
        <v>18089861</v>
      </c>
      <c r="M757" s="95">
        <v>4929</v>
      </c>
      <c r="N757" s="95">
        <v>14812232</v>
      </c>
      <c r="O757" s="95">
        <v>835</v>
      </c>
      <c r="P757" s="95">
        <v>2414575</v>
      </c>
      <c r="Q757" s="95">
        <v>730</v>
      </c>
      <c r="R757" s="95">
        <v>2706010</v>
      </c>
      <c r="S757" s="95">
        <v>4901</v>
      </c>
      <c r="T757" s="95">
        <v>17718894</v>
      </c>
      <c r="U757" s="95">
        <v>4653</v>
      </c>
      <c r="V757" s="95">
        <v>14971279</v>
      </c>
      <c r="W757" s="95">
        <v>863</v>
      </c>
      <c r="X757" s="95">
        <v>2429369</v>
      </c>
      <c r="Y757" s="95">
        <v>750</v>
      </c>
      <c r="Z757" s="95">
        <v>2723457</v>
      </c>
      <c r="AA757" s="95">
        <v>4798</v>
      </c>
      <c r="AB757" s="95">
        <v>17629484</v>
      </c>
      <c r="AC757" s="95">
        <v>4551</v>
      </c>
      <c r="AD757" s="95">
        <v>15163095</v>
      </c>
      <c r="AE757" s="95">
        <v>867</v>
      </c>
      <c r="AF757" s="95">
        <v>2813207</v>
      </c>
      <c r="AG757" s="95">
        <v>761</v>
      </c>
      <c r="AH757" s="95">
        <v>2870793</v>
      </c>
      <c r="AI757" s="95">
        <v>4909</v>
      </c>
      <c r="AJ757" s="95">
        <v>20715130.41</v>
      </c>
      <c r="AK757" s="95">
        <v>4670</v>
      </c>
      <c r="AL757" s="95">
        <v>16783897.25</v>
      </c>
      <c r="AM757" s="95">
        <v>954</v>
      </c>
      <c r="AN757" s="95">
        <v>4001915</v>
      </c>
      <c r="AO757" s="95">
        <v>845</v>
      </c>
      <c r="AP757" s="95">
        <v>3544687</v>
      </c>
      <c r="AQ757" s="72">
        <v>285</v>
      </c>
      <c r="AR757" s="72">
        <v>233.38</v>
      </c>
      <c r="AS757" s="72">
        <v>518.38</v>
      </c>
      <c r="AT757" s="95">
        <v>21149633</v>
      </c>
      <c r="AU757" s="95">
        <v>16419738</v>
      </c>
      <c r="AV757" s="95">
        <v>6184</v>
      </c>
      <c r="AW757" s="95">
        <v>5863</v>
      </c>
      <c r="AX757" s="72">
        <v>285.12</v>
      </c>
      <c r="AY757" s="72">
        <v>257.97000000000003</v>
      </c>
      <c r="AZ757" s="72">
        <v>543.09</v>
      </c>
      <c r="BA757" s="95">
        <v>20504436</v>
      </c>
      <c r="BB757" s="95">
        <v>17518242</v>
      </c>
      <c r="BC757" s="95">
        <v>5993</v>
      </c>
      <c r="BD757" s="95">
        <v>5659</v>
      </c>
      <c r="BE757" s="72">
        <v>291.29000000000002</v>
      </c>
      <c r="BF757" s="72">
        <v>272.92</v>
      </c>
      <c r="BG757" s="72">
        <v>564.21</v>
      </c>
      <c r="BH757" s="95">
        <v>20148263</v>
      </c>
      <c r="BI757" s="95">
        <v>17694736</v>
      </c>
      <c r="BJ757" s="95">
        <v>5764</v>
      </c>
      <c r="BK757" s="95">
        <v>5403</v>
      </c>
      <c r="BL757" s="72">
        <v>300.72000000000003</v>
      </c>
      <c r="BM757" s="72">
        <v>282.91000000000003</v>
      </c>
      <c r="BN757" s="72">
        <v>583.63</v>
      </c>
      <c r="BO757" s="95">
        <v>20442691</v>
      </c>
      <c r="BP757" s="95">
        <v>18033888</v>
      </c>
      <c r="BQ757" s="95">
        <v>5665</v>
      </c>
      <c r="BR757" s="95">
        <v>5312</v>
      </c>
      <c r="BS757" s="72">
        <v>351.31</v>
      </c>
      <c r="BT757" s="72">
        <v>307.17</v>
      </c>
      <c r="BU757" s="72">
        <v>658.48</v>
      </c>
      <c r="BV757" s="95">
        <v>24717045.41</v>
      </c>
      <c r="BW757" s="95">
        <v>20328584.25</v>
      </c>
      <c r="BX757" s="95">
        <v>5863</v>
      </c>
      <c r="BY757" s="95">
        <v>5515</v>
      </c>
      <c r="BZ757" s="95">
        <v>6031</v>
      </c>
      <c r="CA757" s="95">
        <v>5832</v>
      </c>
      <c r="CB757" s="95">
        <v>5590</v>
      </c>
      <c r="CC757" s="95">
        <v>5497</v>
      </c>
      <c r="CD757" s="95">
        <v>5693</v>
      </c>
      <c r="CE757" s="72">
        <v>650.75523149000003</v>
      </c>
      <c r="CF757" s="72">
        <v>676.59346364999999</v>
      </c>
      <c r="CG757" s="72">
        <v>712.40329333</v>
      </c>
      <c r="CH757" s="72">
        <v>716.50152150999998</v>
      </c>
      <c r="CI757" s="72">
        <v>731.52548966999996</v>
      </c>
      <c r="CJ757" s="96">
        <v>0.79658214780000003</v>
      </c>
      <c r="CK757" s="96">
        <v>0.80268289479999999</v>
      </c>
      <c r="CL757" s="96">
        <v>0.79198117879999996</v>
      </c>
      <c r="CM757" s="96">
        <v>0.81455514399999995</v>
      </c>
      <c r="CN757" s="96">
        <v>0.90014635070000004</v>
      </c>
      <c r="CO757" s="96">
        <v>0.94715780849999998</v>
      </c>
      <c r="CP757" s="96">
        <v>0.86700393099999995</v>
      </c>
      <c r="CQ757" s="96">
        <v>0.99584056389999998</v>
      </c>
      <c r="CR757" s="96">
        <v>0.87062511669999998</v>
      </c>
      <c r="CS757" s="95">
        <v>5581</v>
      </c>
      <c r="CT757" s="95">
        <v>5452</v>
      </c>
      <c r="CU757" s="95">
        <v>5116</v>
      </c>
      <c r="CV757" s="95">
        <v>5031</v>
      </c>
      <c r="CW757" s="95">
        <v>5183</v>
      </c>
      <c r="CX757" s="96">
        <v>0.94621750800000004</v>
      </c>
      <c r="CY757" s="96">
        <v>0.94139388499999999</v>
      </c>
      <c r="CZ757" s="96">
        <v>0.93641883599999998</v>
      </c>
      <c r="DA757" s="96">
        <v>0.95361687299999998</v>
      </c>
      <c r="DB757" s="96">
        <v>0.958563897</v>
      </c>
      <c r="DC757">
        <v>2013</v>
      </c>
      <c r="DD757" s="6">
        <v>5550.4</v>
      </c>
      <c r="DE757" s="96">
        <v>3.9675917999999998E-3</v>
      </c>
      <c r="DF757" s="72">
        <v>665.98</v>
      </c>
      <c r="DG757" s="96">
        <v>1</v>
      </c>
      <c r="DH757" s="72">
        <v>665.98</v>
      </c>
      <c r="DI757" s="72">
        <v>696.39824844999998</v>
      </c>
      <c r="DJ757" s="96">
        <v>1</v>
      </c>
      <c r="DK757" s="72">
        <v>665.98</v>
      </c>
      <c r="DL757" s="96">
        <v>1</v>
      </c>
      <c r="DM757" s="72">
        <v>665.98</v>
      </c>
      <c r="DN757" s="96">
        <v>1</v>
      </c>
      <c r="DO757" s="96">
        <v>1.2828000000000001E-2</v>
      </c>
      <c r="DP757" s="72">
        <v>8.5399999999999991</v>
      </c>
      <c r="DQ757" s="72">
        <v>657.44</v>
      </c>
      <c r="DR757" t="s">
        <v>51</v>
      </c>
      <c r="DT757" t="s">
        <v>540</v>
      </c>
    </row>
    <row r="758" spans="1:124" x14ac:dyDescent="0.3">
      <c r="A758" t="s">
        <v>52</v>
      </c>
      <c r="B758">
        <v>15540</v>
      </c>
      <c r="C758" s="95">
        <v>7481</v>
      </c>
      <c r="D758" s="95">
        <v>30102757</v>
      </c>
      <c r="E758" s="95">
        <v>7135</v>
      </c>
      <c r="F758" s="95">
        <v>21536357</v>
      </c>
      <c r="G758" s="95">
        <v>1355</v>
      </c>
      <c r="H758" s="95">
        <v>4539165</v>
      </c>
      <c r="I758" s="95">
        <v>1146</v>
      </c>
      <c r="J758" s="95">
        <v>3629881</v>
      </c>
      <c r="K758" s="95">
        <v>7397</v>
      </c>
      <c r="L758" s="95">
        <v>30208592</v>
      </c>
      <c r="M758" s="95">
        <v>7026</v>
      </c>
      <c r="N758" s="95">
        <v>22372044</v>
      </c>
      <c r="O758" s="95">
        <v>1392</v>
      </c>
      <c r="P758" s="95">
        <v>4927403</v>
      </c>
      <c r="Q758" s="95">
        <v>1185</v>
      </c>
      <c r="R758" s="95">
        <v>4121224</v>
      </c>
      <c r="S758" s="95">
        <v>7387</v>
      </c>
      <c r="T758" s="95">
        <v>32410597</v>
      </c>
      <c r="U758" s="95">
        <v>6971</v>
      </c>
      <c r="V758" s="95">
        <v>24068322</v>
      </c>
      <c r="W758" s="95">
        <v>1421</v>
      </c>
      <c r="X758" s="95">
        <v>4551966</v>
      </c>
      <c r="Y758" s="95">
        <v>1208</v>
      </c>
      <c r="Z758" s="95">
        <v>4398493</v>
      </c>
      <c r="AA758" s="95">
        <v>7399</v>
      </c>
      <c r="AB758" s="95">
        <v>30615326</v>
      </c>
      <c r="AC758" s="95">
        <v>6944</v>
      </c>
      <c r="AD758" s="95">
        <v>23942273</v>
      </c>
      <c r="AE758" s="95">
        <v>1441</v>
      </c>
      <c r="AF758" s="95">
        <v>5416534</v>
      </c>
      <c r="AG758" s="95">
        <v>1236</v>
      </c>
      <c r="AH758" s="95">
        <v>4998986</v>
      </c>
      <c r="AI758" s="95">
        <v>7556</v>
      </c>
      <c r="AJ758" s="95">
        <v>31276325.800000001</v>
      </c>
      <c r="AK758" s="95">
        <v>7074</v>
      </c>
      <c r="AL758" s="95">
        <v>26321821.07</v>
      </c>
      <c r="AM758" s="95">
        <v>1469</v>
      </c>
      <c r="AN758" s="95">
        <v>4891259</v>
      </c>
      <c r="AO758" s="95">
        <v>1278</v>
      </c>
      <c r="AP758" s="95">
        <v>5399976</v>
      </c>
      <c r="AQ758" s="72">
        <v>326.70999999999998</v>
      </c>
      <c r="AR758" s="72">
        <v>253.25</v>
      </c>
      <c r="AS758" s="72">
        <v>579.96</v>
      </c>
      <c r="AT758" s="95">
        <v>34641922</v>
      </c>
      <c r="AU758" s="95">
        <v>25166238</v>
      </c>
      <c r="AV758" s="95">
        <v>8836</v>
      </c>
      <c r="AW758" s="95">
        <v>8281</v>
      </c>
      <c r="AX758" s="72">
        <v>333.14</v>
      </c>
      <c r="AY758" s="72">
        <v>268.88</v>
      </c>
      <c r="AZ758" s="72">
        <v>602.02</v>
      </c>
      <c r="BA758" s="95">
        <v>35135995</v>
      </c>
      <c r="BB758" s="95">
        <v>26493268</v>
      </c>
      <c r="BC758" s="95">
        <v>8789</v>
      </c>
      <c r="BD758" s="95">
        <v>8211</v>
      </c>
      <c r="BE758" s="72">
        <v>349.71</v>
      </c>
      <c r="BF758" s="72">
        <v>290.04000000000002</v>
      </c>
      <c r="BG758" s="72">
        <v>639.75</v>
      </c>
      <c r="BH758" s="95">
        <v>36962563</v>
      </c>
      <c r="BI758" s="95">
        <v>28466815</v>
      </c>
      <c r="BJ758" s="95">
        <v>8808</v>
      </c>
      <c r="BK758" s="95">
        <v>8179</v>
      </c>
      <c r="BL758" s="72">
        <v>339.67</v>
      </c>
      <c r="BM758" s="72">
        <v>294.83999999999997</v>
      </c>
      <c r="BN758" s="72">
        <v>634.51</v>
      </c>
      <c r="BO758" s="95">
        <v>36031860</v>
      </c>
      <c r="BP758" s="95">
        <v>28941259</v>
      </c>
      <c r="BQ758" s="95">
        <v>8840</v>
      </c>
      <c r="BR758" s="95">
        <v>8180</v>
      </c>
      <c r="BS758" s="72">
        <v>333.96</v>
      </c>
      <c r="BT758" s="72">
        <v>316.51</v>
      </c>
      <c r="BU758" s="72">
        <v>650.47</v>
      </c>
      <c r="BV758" s="95">
        <v>36167584.799999997</v>
      </c>
      <c r="BW758" s="95">
        <v>31721797.07</v>
      </c>
      <c r="BX758" s="95">
        <v>9025</v>
      </c>
      <c r="BY758" s="95">
        <v>8352</v>
      </c>
      <c r="BZ758" s="95">
        <v>8571</v>
      </c>
      <c r="CA758" s="95">
        <v>8510</v>
      </c>
      <c r="CB758" s="95">
        <v>8505</v>
      </c>
      <c r="CC758" s="95">
        <v>8527</v>
      </c>
      <c r="CD758" s="95">
        <v>8696</v>
      </c>
      <c r="CE758" s="72">
        <v>650.75523149000003</v>
      </c>
      <c r="CF758" s="72">
        <v>676.59346364999999</v>
      </c>
      <c r="CG758" s="72">
        <v>712.40329333</v>
      </c>
      <c r="CH758" s="72">
        <v>716.50152150999998</v>
      </c>
      <c r="CI758" s="72">
        <v>731.52548966999996</v>
      </c>
      <c r="CJ758" s="96">
        <v>0.89121066100000002</v>
      </c>
      <c r="CK758" s="96">
        <v>0.88978098719999998</v>
      </c>
      <c r="CL758" s="96">
        <v>0.89801662339999999</v>
      </c>
      <c r="CM758" s="96">
        <v>0.88556685639999999</v>
      </c>
      <c r="CN758" s="96">
        <v>0.88919662980000003</v>
      </c>
      <c r="CO758" s="96">
        <v>0.95666721330000004</v>
      </c>
      <c r="CP758" s="96">
        <v>0.93110157760000001</v>
      </c>
      <c r="CQ758" s="96">
        <v>0.99584056389999998</v>
      </c>
      <c r="CR758" s="96">
        <v>0.9349904778</v>
      </c>
      <c r="CS758" s="95">
        <v>8197</v>
      </c>
      <c r="CT758" s="95">
        <v>8198</v>
      </c>
      <c r="CU758" s="95">
        <v>8266</v>
      </c>
      <c r="CV758" s="95">
        <v>8220</v>
      </c>
      <c r="CW758" s="95">
        <v>8482</v>
      </c>
      <c r="CX758" s="96">
        <v>0.96834693699999996</v>
      </c>
      <c r="CY758" s="96">
        <v>0.96035199400000004</v>
      </c>
      <c r="CZ758" s="96">
        <v>0.96114571599999998</v>
      </c>
      <c r="DA758" s="96">
        <v>0.96065746500000004</v>
      </c>
      <c r="DB758" s="96">
        <v>0.93358707900000004</v>
      </c>
      <c r="DC758">
        <v>2013</v>
      </c>
      <c r="DD758" s="6">
        <v>8240.6</v>
      </c>
      <c r="DE758" s="96">
        <v>3.8357830000000002E-3</v>
      </c>
      <c r="DF758" s="72">
        <v>715.31</v>
      </c>
      <c r="DG758" s="96">
        <v>1</v>
      </c>
      <c r="DH758" s="72">
        <v>715.31</v>
      </c>
      <c r="DI758" s="72">
        <v>751.45962586999997</v>
      </c>
      <c r="DJ758" s="96">
        <v>1</v>
      </c>
      <c r="DK758" s="72">
        <v>715.31</v>
      </c>
      <c r="DL758" s="96">
        <v>1</v>
      </c>
      <c r="DM758" s="72">
        <v>715.31</v>
      </c>
      <c r="DN758" s="96">
        <v>1</v>
      </c>
      <c r="DO758" s="96">
        <v>1.1294E-2</v>
      </c>
      <c r="DP758" s="72">
        <v>8.08</v>
      </c>
      <c r="DQ758" s="72">
        <v>707.23</v>
      </c>
      <c r="DR758" t="s">
        <v>52</v>
      </c>
      <c r="DT758" t="s">
        <v>540</v>
      </c>
    </row>
    <row r="759" spans="1:124" x14ac:dyDescent="0.3">
      <c r="A759" t="s">
        <v>139</v>
      </c>
      <c r="B759">
        <v>15550</v>
      </c>
      <c r="C759" s="95">
        <v>1491</v>
      </c>
      <c r="D759" s="95">
        <v>6979066</v>
      </c>
      <c r="E759" s="95">
        <v>1431</v>
      </c>
      <c r="F759" s="95">
        <v>4845036</v>
      </c>
      <c r="G759" s="95">
        <v>274</v>
      </c>
      <c r="H759" s="95">
        <v>519146</v>
      </c>
      <c r="I759" s="95">
        <v>247</v>
      </c>
      <c r="J759" s="95">
        <v>1307526</v>
      </c>
      <c r="K759" s="95">
        <v>1488</v>
      </c>
      <c r="L759" s="95">
        <v>7082673</v>
      </c>
      <c r="M759" s="95">
        <v>1430</v>
      </c>
      <c r="N759" s="95">
        <v>5150327</v>
      </c>
      <c r="O759" s="95">
        <v>270</v>
      </c>
      <c r="P759" s="95">
        <v>661043</v>
      </c>
      <c r="Q759" s="95">
        <v>242</v>
      </c>
      <c r="R759" s="95">
        <v>1148978</v>
      </c>
      <c r="S759" s="95">
        <v>1496</v>
      </c>
      <c r="T759" s="95">
        <v>7572151</v>
      </c>
      <c r="U759" s="95">
        <v>1420</v>
      </c>
      <c r="V759" s="95">
        <v>5431959</v>
      </c>
      <c r="W759" s="95">
        <v>279</v>
      </c>
      <c r="X759" s="95">
        <v>746527</v>
      </c>
      <c r="Y759" s="95">
        <v>253</v>
      </c>
      <c r="Z759" s="95">
        <v>861002</v>
      </c>
      <c r="AA759" s="95">
        <v>1596</v>
      </c>
      <c r="AB759" s="95">
        <v>6787272</v>
      </c>
      <c r="AC759" s="95">
        <v>1513</v>
      </c>
      <c r="AD759" s="95">
        <v>6443771</v>
      </c>
      <c r="AE759" s="95">
        <v>283</v>
      </c>
      <c r="AF759" s="95">
        <v>709373</v>
      </c>
      <c r="AG759" s="95">
        <v>255</v>
      </c>
      <c r="AH759" s="95">
        <v>1060848</v>
      </c>
      <c r="AI759" s="95">
        <v>1637</v>
      </c>
      <c r="AJ759" s="95">
        <v>8974713</v>
      </c>
      <c r="AK759" s="95">
        <v>1550</v>
      </c>
      <c r="AL759" s="95">
        <v>6702557</v>
      </c>
      <c r="AM759" s="95">
        <v>303</v>
      </c>
      <c r="AN759" s="95">
        <v>1354349</v>
      </c>
      <c r="AO759" s="95">
        <v>277</v>
      </c>
      <c r="AP759" s="95">
        <v>1161500</v>
      </c>
      <c r="AQ759" s="72">
        <v>354.02</v>
      </c>
      <c r="AR759" s="72">
        <v>305.55</v>
      </c>
      <c r="AS759" s="72">
        <v>659.57</v>
      </c>
      <c r="AT759" s="95">
        <v>7498212</v>
      </c>
      <c r="AU759" s="95">
        <v>6152562</v>
      </c>
      <c r="AV759" s="95">
        <v>1765</v>
      </c>
      <c r="AW759" s="95">
        <v>1678</v>
      </c>
      <c r="AX759" s="72">
        <v>367.07</v>
      </c>
      <c r="AY759" s="72">
        <v>313.95999999999998</v>
      </c>
      <c r="AZ759" s="72">
        <v>681.03</v>
      </c>
      <c r="BA759" s="95">
        <v>7743716</v>
      </c>
      <c r="BB759" s="95">
        <v>6299305</v>
      </c>
      <c r="BC759" s="95">
        <v>1758</v>
      </c>
      <c r="BD759" s="95">
        <v>1672</v>
      </c>
      <c r="BE759" s="72">
        <v>390.55</v>
      </c>
      <c r="BF759" s="72">
        <v>313.45999999999998</v>
      </c>
      <c r="BG759" s="72">
        <v>704.01</v>
      </c>
      <c r="BH759" s="95">
        <v>8318678</v>
      </c>
      <c r="BI759" s="95">
        <v>6292961</v>
      </c>
      <c r="BJ759" s="95">
        <v>1775</v>
      </c>
      <c r="BK759" s="95">
        <v>1673</v>
      </c>
      <c r="BL759" s="72">
        <v>332.47</v>
      </c>
      <c r="BM759" s="72">
        <v>353.72</v>
      </c>
      <c r="BN759" s="72">
        <v>686.19</v>
      </c>
      <c r="BO759" s="95">
        <v>7496645</v>
      </c>
      <c r="BP759" s="95">
        <v>7504619</v>
      </c>
      <c r="BQ759" s="95">
        <v>1879</v>
      </c>
      <c r="BR759" s="95">
        <v>1768</v>
      </c>
      <c r="BS759" s="72">
        <v>443.69</v>
      </c>
      <c r="BT759" s="72">
        <v>358.7</v>
      </c>
      <c r="BU759" s="72">
        <v>802.39</v>
      </c>
      <c r="BV759" s="95">
        <v>10329062</v>
      </c>
      <c r="BW759" s="95">
        <v>7864057</v>
      </c>
      <c r="BX759" s="95">
        <v>1940</v>
      </c>
      <c r="BY759" s="95">
        <v>1827</v>
      </c>
      <c r="BZ759" s="95">
        <v>1724</v>
      </c>
      <c r="CA759" s="95">
        <v>1716</v>
      </c>
      <c r="CB759" s="95">
        <v>1726</v>
      </c>
      <c r="CC759" s="95">
        <v>1826</v>
      </c>
      <c r="CD759" s="95">
        <v>1885</v>
      </c>
      <c r="CE759" s="72">
        <v>650.75523149000003</v>
      </c>
      <c r="CF759" s="72">
        <v>676.59346364999999</v>
      </c>
      <c r="CG759" s="72">
        <v>712.40329333</v>
      </c>
      <c r="CH759" s="72">
        <v>716.50152150999998</v>
      </c>
      <c r="CI759" s="72">
        <v>731.52548966999996</v>
      </c>
      <c r="CJ759" s="96">
        <v>1.013545444</v>
      </c>
      <c r="CK759" s="96">
        <v>1.006557167</v>
      </c>
      <c r="CL759" s="96">
        <v>0.98821834009999998</v>
      </c>
      <c r="CM759" s="96">
        <v>0.95769510520000001</v>
      </c>
      <c r="CN759" s="96">
        <v>1.0968722366000001</v>
      </c>
      <c r="CO759" s="96">
        <v>0.95020081440000004</v>
      </c>
      <c r="CP759" s="96">
        <v>1.0656459595000001</v>
      </c>
      <c r="CQ759" s="96">
        <v>0.99584056389999998</v>
      </c>
      <c r="CR759" s="96">
        <v>1.0700968066000001</v>
      </c>
      <c r="CS759" s="95">
        <v>1862</v>
      </c>
      <c r="CT759" s="95">
        <v>1879</v>
      </c>
      <c r="CU759" s="95">
        <v>1906</v>
      </c>
      <c r="CV759" s="95">
        <v>2027</v>
      </c>
      <c r="CW759" s="95">
        <v>2131</v>
      </c>
      <c r="CX759" s="96">
        <v>0.96739012700000004</v>
      </c>
      <c r="CY759" s="96">
        <v>0.96904381799999995</v>
      </c>
      <c r="CZ759" s="96">
        <v>0.95198254400000004</v>
      </c>
      <c r="DA759" s="96">
        <v>0.93844645199999999</v>
      </c>
      <c r="DB759" s="96">
        <v>0.92815370600000002</v>
      </c>
      <c r="DC759">
        <v>2013</v>
      </c>
      <c r="DD759" s="6">
        <v>1723.6</v>
      </c>
      <c r="DE759" s="96">
        <v>2.0164419000000002E-3</v>
      </c>
      <c r="DF759" s="72">
        <v>820.17</v>
      </c>
      <c r="DG759" s="96">
        <v>1</v>
      </c>
      <c r="DH759" s="72">
        <v>820.17</v>
      </c>
      <c r="DI759" s="72">
        <v>814.25024301999997</v>
      </c>
      <c r="DJ759" s="96">
        <v>1</v>
      </c>
      <c r="DK759" s="72">
        <v>820.17</v>
      </c>
      <c r="DL759" s="96">
        <v>1</v>
      </c>
      <c r="DM759" s="72">
        <v>820.17</v>
      </c>
      <c r="DN759" s="96">
        <v>1</v>
      </c>
      <c r="DO759" s="96">
        <v>7.5799999999999999E-3</v>
      </c>
      <c r="DP759" s="72">
        <v>6.22</v>
      </c>
      <c r="DQ759" s="72">
        <v>813.95</v>
      </c>
      <c r="DR759" t="s">
        <v>139</v>
      </c>
      <c r="DT759" t="s">
        <v>540</v>
      </c>
    </row>
    <row r="760" spans="1:124" x14ac:dyDescent="0.3">
      <c r="A760" t="s">
        <v>560</v>
      </c>
      <c r="B760">
        <v>15560</v>
      </c>
      <c r="C760" s="95">
        <v>4430</v>
      </c>
      <c r="D760" s="95">
        <v>15083840</v>
      </c>
      <c r="E760" s="95">
        <v>4246</v>
      </c>
      <c r="F760" s="95">
        <v>11562554</v>
      </c>
      <c r="G760" s="95">
        <v>934</v>
      </c>
      <c r="H760" s="95">
        <v>3282265</v>
      </c>
      <c r="I760" s="95">
        <v>817</v>
      </c>
      <c r="J760" s="95">
        <v>2545751</v>
      </c>
      <c r="K760" s="95">
        <v>3950</v>
      </c>
      <c r="L760" s="95">
        <v>12787610</v>
      </c>
      <c r="M760" s="95">
        <v>3742</v>
      </c>
      <c r="N760" s="95">
        <v>10649468</v>
      </c>
      <c r="O760" s="95">
        <v>901</v>
      </c>
      <c r="P760" s="95">
        <v>2483730</v>
      </c>
      <c r="Q760" s="95">
        <v>776</v>
      </c>
      <c r="R760" s="95">
        <v>2193832</v>
      </c>
      <c r="S760" s="95">
        <v>3712</v>
      </c>
      <c r="T760" s="95">
        <v>15373016</v>
      </c>
      <c r="U760" s="95">
        <v>3492</v>
      </c>
      <c r="V760" s="95">
        <v>11068016</v>
      </c>
      <c r="W760" s="95">
        <v>906</v>
      </c>
      <c r="X760" s="95">
        <v>2678115</v>
      </c>
      <c r="Y760" s="95">
        <v>788</v>
      </c>
      <c r="Z760" s="95">
        <v>2404147</v>
      </c>
      <c r="AA760" s="95">
        <v>3482</v>
      </c>
      <c r="AB760" s="95">
        <v>11917936</v>
      </c>
      <c r="AC760" s="95">
        <v>3256</v>
      </c>
      <c r="AD760" s="95">
        <v>10760355</v>
      </c>
      <c r="AE760" s="95">
        <v>920</v>
      </c>
      <c r="AF760" s="95">
        <v>2776177</v>
      </c>
      <c r="AG760" s="95">
        <v>799</v>
      </c>
      <c r="AH760" s="95">
        <v>2715004</v>
      </c>
      <c r="AI760" s="95">
        <v>3415</v>
      </c>
      <c r="AJ760" s="95">
        <v>11308538.859999999</v>
      </c>
      <c r="AK760" s="95">
        <v>3181</v>
      </c>
      <c r="AL760" s="95">
        <v>10334547.75</v>
      </c>
      <c r="AM760" s="95">
        <v>929</v>
      </c>
      <c r="AN760" s="95">
        <v>2745905</v>
      </c>
      <c r="AO760" s="95">
        <v>809</v>
      </c>
      <c r="AP760" s="95">
        <v>2693005</v>
      </c>
      <c r="AQ760" s="72">
        <v>285.33</v>
      </c>
      <c r="AR760" s="72">
        <v>232.21</v>
      </c>
      <c r="AS760" s="72">
        <v>517.54</v>
      </c>
      <c r="AT760" s="95">
        <v>18366105</v>
      </c>
      <c r="AU760" s="95">
        <v>14108305</v>
      </c>
      <c r="AV760" s="95">
        <v>5364</v>
      </c>
      <c r="AW760" s="95">
        <v>5063</v>
      </c>
      <c r="AX760" s="72">
        <v>262.33999999999997</v>
      </c>
      <c r="AY760" s="72">
        <v>236.89</v>
      </c>
      <c r="AZ760" s="72">
        <v>499.23</v>
      </c>
      <c r="BA760" s="95">
        <v>15271340</v>
      </c>
      <c r="BB760" s="95">
        <v>12843300</v>
      </c>
      <c r="BC760" s="95">
        <v>4851</v>
      </c>
      <c r="BD760" s="95">
        <v>4518</v>
      </c>
      <c r="BE760" s="72">
        <v>325.74</v>
      </c>
      <c r="BF760" s="72">
        <v>262.31</v>
      </c>
      <c r="BG760" s="72">
        <v>588.04999999999995</v>
      </c>
      <c r="BH760" s="95">
        <v>18051131</v>
      </c>
      <c r="BI760" s="95">
        <v>13472163</v>
      </c>
      <c r="BJ760" s="95">
        <v>4618</v>
      </c>
      <c r="BK760" s="95">
        <v>4280</v>
      </c>
      <c r="BL760" s="72">
        <v>278.17</v>
      </c>
      <c r="BM760" s="72">
        <v>276.93</v>
      </c>
      <c r="BN760" s="72">
        <v>555.1</v>
      </c>
      <c r="BO760" s="95">
        <v>14694113</v>
      </c>
      <c r="BP760" s="95">
        <v>13475359</v>
      </c>
      <c r="BQ760" s="95">
        <v>4402</v>
      </c>
      <c r="BR760" s="95">
        <v>4055</v>
      </c>
      <c r="BS760" s="72">
        <v>269.61</v>
      </c>
      <c r="BT760" s="72">
        <v>272.08999999999997</v>
      </c>
      <c r="BU760" s="72">
        <v>541.70000000000005</v>
      </c>
      <c r="BV760" s="95">
        <v>14054443.859999999</v>
      </c>
      <c r="BW760" s="95">
        <v>13027552.75</v>
      </c>
      <c r="BX760" s="95">
        <v>4344</v>
      </c>
      <c r="BY760" s="95">
        <v>3990</v>
      </c>
      <c r="BZ760" s="95">
        <v>5221</v>
      </c>
      <c r="CA760" s="95">
        <v>4690</v>
      </c>
      <c r="CB760" s="95">
        <v>4455</v>
      </c>
      <c r="CC760" s="95">
        <v>4237</v>
      </c>
      <c r="CD760" s="95">
        <v>4171</v>
      </c>
      <c r="CE760" s="72">
        <v>650.75523149000003</v>
      </c>
      <c r="CF760" s="72">
        <v>676.59346364999999</v>
      </c>
      <c r="CG760" s="72">
        <v>712.40329333</v>
      </c>
      <c r="CH760" s="72">
        <v>716.50152150999998</v>
      </c>
      <c r="CI760" s="72">
        <v>731.52548966999996</v>
      </c>
      <c r="CJ760" s="96">
        <v>0.7952913399</v>
      </c>
      <c r="CK760" s="96">
        <v>0.73785814790000004</v>
      </c>
      <c r="CL760" s="96">
        <v>0.82544536989999995</v>
      </c>
      <c r="CM760" s="96">
        <v>0.77473666610000003</v>
      </c>
      <c r="CN760" s="96">
        <v>0.74050734750000002</v>
      </c>
      <c r="CO760" s="96">
        <v>0.95567923450000003</v>
      </c>
      <c r="CP760" s="96">
        <v>0.81069855479999997</v>
      </c>
      <c r="CQ760" s="96">
        <v>0.99584056389999998</v>
      </c>
      <c r="CR760" s="96">
        <v>0.81408457180000005</v>
      </c>
      <c r="CS760" s="95">
        <v>5026</v>
      </c>
      <c r="CT760" s="95">
        <v>4565</v>
      </c>
      <c r="CU760" s="95">
        <v>4328</v>
      </c>
      <c r="CV760" s="95">
        <v>4197</v>
      </c>
      <c r="CW760" s="95">
        <v>4201</v>
      </c>
      <c r="CX760" s="96">
        <v>0.93688196400000001</v>
      </c>
      <c r="CY760" s="96">
        <v>0.95242222099999996</v>
      </c>
      <c r="CZ760" s="96">
        <v>0.94983631899999998</v>
      </c>
      <c r="DA760" s="96">
        <v>0.97303962499999996</v>
      </c>
      <c r="DB760" s="96">
        <v>0.97038285899999999</v>
      </c>
      <c r="DC760">
        <v>2013</v>
      </c>
      <c r="DD760" s="6">
        <v>4381.2</v>
      </c>
      <c r="DE760" s="96">
        <v>1.5003207999999999E-3</v>
      </c>
      <c r="DF760" s="72">
        <v>624.27</v>
      </c>
      <c r="DG760" s="96">
        <v>1</v>
      </c>
      <c r="DH760" s="72">
        <v>624.27</v>
      </c>
      <c r="DI760" s="72">
        <v>696.39824844999998</v>
      </c>
      <c r="DJ760" s="96">
        <v>1</v>
      </c>
      <c r="DK760" s="72">
        <v>624.27</v>
      </c>
      <c r="DL760" s="96">
        <v>1</v>
      </c>
      <c r="DM760" s="72">
        <v>624.27</v>
      </c>
      <c r="DN760" s="96">
        <v>1</v>
      </c>
      <c r="DO760" s="96">
        <v>4.0629999999999998E-3</v>
      </c>
      <c r="DP760" s="72">
        <v>2.54</v>
      </c>
      <c r="DQ760" s="72">
        <v>621.73</v>
      </c>
      <c r="DR760" t="s">
        <v>560</v>
      </c>
      <c r="DT760" t="s">
        <v>540</v>
      </c>
    </row>
    <row r="761" spans="1:124" x14ac:dyDescent="0.3">
      <c r="A761" t="s">
        <v>561</v>
      </c>
      <c r="B761">
        <v>15570</v>
      </c>
      <c r="C761" s="95">
        <v>693</v>
      </c>
      <c r="D761" s="95">
        <v>2832214</v>
      </c>
      <c r="E761" s="95">
        <v>674</v>
      </c>
      <c r="F761" s="95">
        <v>2159716</v>
      </c>
      <c r="G761" s="95">
        <v>140</v>
      </c>
      <c r="H761" s="95">
        <v>357842</v>
      </c>
      <c r="I761" s="95">
        <v>123</v>
      </c>
      <c r="J761" s="95">
        <v>338057</v>
      </c>
      <c r="K761" s="95">
        <v>675</v>
      </c>
      <c r="L761" s="95">
        <v>2966349</v>
      </c>
      <c r="M761" s="95">
        <v>650</v>
      </c>
      <c r="N761" s="95">
        <v>2164842</v>
      </c>
      <c r="O761" s="95">
        <v>134</v>
      </c>
      <c r="P761" s="95">
        <v>479745</v>
      </c>
      <c r="Q761" s="95">
        <v>113</v>
      </c>
      <c r="R761" s="95">
        <v>429136</v>
      </c>
      <c r="S761" s="95">
        <v>672</v>
      </c>
      <c r="T761" s="95">
        <v>2892330</v>
      </c>
      <c r="U761" s="95">
        <v>642</v>
      </c>
      <c r="V761" s="95">
        <v>2048183</v>
      </c>
      <c r="W761" s="95">
        <v>135</v>
      </c>
      <c r="X761" s="95">
        <v>401962</v>
      </c>
      <c r="Y761" s="95">
        <v>115</v>
      </c>
      <c r="Z761" s="95">
        <v>510729</v>
      </c>
      <c r="AA761" s="95">
        <v>677</v>
      </c>
      <c r="AB761" s="95">
        <v>3721059</v>
      </c>
      <c r="AC761" s="95">
        <v>646</v>
      </c>
      <c r="AD761" s="95">
        <v>2237585</v>
      </c>
      <c r="AE761" s="95">
        <v>144</v>
      </c>
      <c r="AF761" s="95">
        <v>479577</v>
      </c>
      <c r="AG761" s="95">
        <v>121</v>
      </c>
      <c r="AH761" s="95">
        <v>494435</v>
      </c>
      <c r="AI761" s="95">
        <v>670</v>
      </c>
      <c r="AJ761" s="95">
        <v>3422162</v>
      </c>
      <c r="AK761" s="95">
        <v>638</v>
      </c>
      <c r="AL761" s="95">
        <v>2183756.2400000002</v>
      </c>
      <c r="AM761" s="95">
        <v>145</v>
      </c>
      <c r="AN761" s="95">
        <v>669880</v>
      </c>
      <c r="AO761" s="95">
        <v>122</v>
      </c>
      <c r="AP761" s="95">
        <v>530310.27</v>
      </c>
      <c r="AQ761" s="72">
        <v>319.13</v>
      </c>
      <c r="AR761" s="72">
        <v>261.16000000000003</v>
      </c>
      <c r="AS761" s="72">
        <v>580.29</v>
      </c>
      <c r="AT761" s="95">
        <v>3190056</v>
      </c>
      <c r="AU761" s="95">
        <v>2497773</v>
      </c>
      <c r="AV761" s="95">
        <v>833</v>
      </c>
      <c r="AW761" s="95">
        <v>797</v>
      </c>
      <c r="AX761" s="72">
        <v>354.97</v>
      </c>
      <c r="AY761" s="72">
        <v>283.31</v>
      </c>
      <c r="AZ761" s="72">
        <v>638.28</v>
      </c>
      <c r="BA761" s="95">
        <v>3446094</v>
      </c>
      <c r="BB761" s="95">
        <v>2593978</v>
      </c>
      <c r="BC761" s="95">
        <v>809</v>
      </c>
      <c r="BD761" s="95">
        <v>763</v>
      </c>
      <c r="BE761" s="72">
        <v>340.18</v>
      </c>
      <c r="BF761" s="72">
        <v>281.69</v>
      </c>
      <c r="BG761" s="72">
        <v>621.87</v>
      </c>
      <c r="BH761" s="95">
        <v>3294292</v>
      </c>
      <c r="BI761" s="95">
        <v>2558912</v>
      </c>
      <c r="BJ761" s="95">
        <v>807</v>
      </c>
      <c r="BK761" s="95">
        <v>757</v>
      </c>
      <c r="BL761" s="72">
        <v>426.37</v>
      </c>
      <c r="BM761" s="72">
        <v>296.83</v>
      </c>
      <c r="BN761" s="72">
        <v>723.2</v>
      </c>
      <c r="BO761" s="95">
        <v>4200636</v>
      </c>
      <c r="BP761" s="95">
        <v>2732020</v>
      </c>
      <c r="BQ761" s="95">
        <v>821</v>
      </c>
      <c r="BR761" s="95">
        <v>767</v>
      </c>
      <c r="BS761" s="72">
        <v>418.41</v>
      </c>
      <c r="BT761" s="72">
        <v>297.60000000000002</v>
      </c>
      <c r="BU761" s="72">
        <v>716.01</v>
      </c>
      <c r="BV761" s="95">
        <v>4092042</v>
      </c>
      <c r="BW761" s="95">
        <v>2714066.51</v>
      </c>
      <c r="BX761" s="95">
        <v>815</v>
      </c>
      <c r="BY761" s="95">
        <v>760</v>
      </c>
      <c r="BZ761" s="95">
        <v>816</v>
      </c>
      <c r="CA761" s="95">
        <v>787</v>
      </c>
      <c r="CB761" s="95">
        <v>783</v>
      </c>
      <c r="CC761" s="95">
        <v>795</v>
      </c>
      <c r="CD761" s="95">
        <v>788</v>
      </c>
      <c r="CE761" s="72">
        <v>650.75523149000003</v>
      </c>
      <c r="CF761" s="72">
        <v>676.59346364999999</v>
      </c>
      <c r="CG761" s="72">
        <v>712.40329333</v>
      </c>
      <c r="CH761" s="72">
        <v>716.50152150999998</v>
      </c>
      <c r="CI761" s="72">
        <v>731.52548966999996</v>
      </c>
      <c r="CJ761" s="96">
        <v>0.89171776410000003</v>
      </c>
      <c r="CK761" s="96">
        <v>0.9433729917</v>
      </c>
      <c r="CL761" s="96">
        <v>0.87291848009999995</v>
      </c>
      <c r="CM761" s="96">
        <v>1.0093488685000001</v>
      </c>
      <c r="CN761" s="96">
        <v>0.97879022689999995</v>
      </c>
      <c r="CO761" s="96">
        <v>1.0092338022</v>
      </c>
      <c r="CP761" s="96">
        <v>0.93063635430000002</v>
      </c>
      <c r="CQ761" s="96">
        <v>0.99584056389999998</v>
      </c>
      <c r="CR761" s="96">
        <v>0.9345233114</v>
      </c>
      <c r="CS761" s="95">
        <v>782</v>
      </c>
      <c r="CT761" s="95">
        <v>787</v>
      </c>
      <c r="CU761" s="95">
        <v>776</v>
      </c>
      <c r="CV761" s="95">
        <v>780</v>
      </c>
      <c r="CW761" s="95">
        <v>784</v>
      </c>
      <c r="CX761" s="96">
        <v>1.023328759</v>
      </c>
      <c r="CY761" s="96">
        <v>1.048032415</v>
      </c>
      <c r="CZ761" s="96">
        <v>0.99093190900000006</v>
      </c>
      <c r="DA761" s="96">
        <v>0.98007148899999996</v>
      </c>
      <c r="DB761" s="96">
        <v>1.00335639</v>
      </c>
      <c r="DC761">
        <v>2013</v>
      </c>
      <c r="DD761" s="6">
        <v>768.8</v>
      </c>
      <c r="DE761" s="96">
        <v>3.8959928999999999E-3</v>
      </c>
      <c r="DF761" s="72">
        <v>714.91</v>
      </c>
      <c r="DG761" s="96">
        <v>1</v>
      </c>
      <c r="DH761" s="72">
        <v>714.91</v>
      </c>
      <c r="DI761" s="72">
        <v>675.72735976000001</v>
      </c>
      <c r="DJ761" s="96">
        <v>0.87681240869999999</v>
      </c>
      <c r="DK761" s="72">
        <v>710.08318493000002</v>
      </c>
      <c r="DL761" s="96">
        <v>1.004468146</v>
      </c>
      <c r="DM761" s="72">
        <v>713.25594029000001</v>
      </c>
      <c r="DN761" s="96">
        <v>1</v>
      </c>
      <c r="DO761" s="96">
        <v>1.3648E-2</v>
      </c>
      <c r="DP761" s="72">
        <v>9.73</v>
      </c>
      <c r="DQ761" s="72">
        <v>703.53</v>
      </c>
      <c r="DR761" t="s">
        <v>561</v>
      </c>
      <c r="DT761" t="s">
        <v>540</v>
      </c>
    </row>
    <row r="762" spans="1:124" x14ac:dyDescent="0.3">
      <c r="A762" t="s">
        <v>189</v>
      </c>
      <c r="B762">
        <v>15580</v>
      </c>
      <c r="C762" s="95">
        <v>2621</v>
      </c>
      <c r="D762" s="95">
        <v>9079074</v>
      </c>
      <c r="E762" s="95">
        <v>2516</v>
      </c>
      <c r="F762" s="95">
        <v>7485787</v>
      </c>
      <c r="G762" s="95">
        <v>605</v>
      </c>
      <c r="H762" s="95">
        <v>1110822</v>
      </c>
      <c r="I762" s="95">
        <v>544</v>
      </c>
      <c r="J762" s="95">
        <v>1501643</v>
      </c>
      <c r="K762" s="95">
        <v>2492</v>
      </c>
      <c r="L762" s="95">
        <v>9442683</v>
      </c>
      <c r="M762" s="95">
        <v>2374</v>
      </c>
      <c r="N762" s="95">
        <v>7429762</v>
      </c>
      <c r="O762" s="95">
        <v>607</v>
      </c>
      <c r="P762" s="95">
        <v>1228194</v>
      </c>
      <c r="Q762" s="95">
        <v>539</v>
      </c>
      <c r="R762" s="95">
        <v>1694685</v>
      </c>
      <c r="S762" s="95">
        <v>2382</v>
      </c>
      <c r="T762" s="95">
        <v>9357373</v>
      </c>
      <c r="U762" s="95">
        <v>2254</v>
      </c>
      <c r="V762" s="95">
        <v>7762773</v>
      </c>
      <c r="W762" s="95">
        <v>616</v>
      </c>
      <c r="X762" s="95">
        <v>1279933</v>
      </c>
      <c r="Y762" s="95">
        <v>552</v>
      </c>
      <c r="Z762" s="95">
        <v>1984287</v>
      </c>
      <c r="AA762" s="95">
        <v>2378</v>
      </c>
      <c r="AB762" s="95">
        <v>9780788</v>
      </c>
      <c r="AC762" s="95">
        <v>2239</v>
      </c>
      <c r="AD762" s="95">
        <v>8299587</v>
      </c>
      <c r="AE762" s="95">
        <v>627</v>
      </c>
      <c r="AF762" s="95">
        <v>1417557</v>
      </c>
      <c r="AG762" s="95">
        <v>558</v>
      </c>
      <c r="AH762" s="95">
        <v>2113520</v>
      </c>
      <c r="AI762" s="95">
        <v>2458</v>
      </c>
      <c r="AJ762" s="95">
        <v>10262990.880000001</v>
      </c>
      <c r="AK762" s="95">
        <v>2317</v>
      </c>
      <c r="AL762" s="95">
        <v>8413596.6400000006</v>
      </c>
      <c r="AM762" s="95">
        <v>635</v>
      </c>
      <c r="AN762" s="95">
        <v>1253554</v>
      </c>
      <c r="AO762" s="95">
        <v>576</v>
      </c>
      <c r="AP762" s="95">
        <v>2139546.56</v>
      </c>
      <c r="AQ762" s="72">
        <v>263.22000000000003</v>
      </c>
      <c r="AR762" s="72">
        <v>244.76</v>
      </c>
      <c r="AS762" s="72">
        <v>507.98</v>
      </c>
      <c r="AT762" s="95">
        <v>10189896</v>
      </c>
      <c r="AU762" s="95">
        <v>8987430</v>
      </c>
      <c r="AV762" s="95">
        <v>3226</v>
      </c>
      <c r="AW762" s="95">
        <v>3060</v>
      </c>
      <c r="AX762" s="72">
        <v>286.94</v>
      </c>
      <c r="AY762" s="72">
        <v>261.02999999999997</v>
      </c>
      <c r="AZ762" s="72">
        <v>547.97</v>
      </c>
      <c r="BA762" s="95">
        <v>10670877</v>
      </c>
      <c r="BB762" s="95">
        <v>9124447</v>
      </c>
      <c r="BC762" s="95">
        <v>3099</v>
      </c>
      <c r="BD762" s="95">
        <v>2913</v>
      </c>
      <c r="BE762" s="72">
        <v>295.68</v>
      </c>
      <c r="BF762" s="72">
        <v>289.47000000000003</v>
      </c>
      <c r="BG762" s="72">
        <v>585.15</v>
      </c>
      <c r="BH762" s="95">
        <v>10637306</v>
      </c>
      <c r="BI762" s="95">
        <v>9747060</v>
      </c>
      <c r="BJ762" s="95">
        <v>2998</v>
      </c>
      <c r="BK762" s="95">
        <v>2806</v>
      </c>
      <c r="BL762" s="72">
        <v>310.55</v>
      </c>
      <c r="BM762" s="72">
        <v>310.25</v>
      </c>
      <c r="BN762" s="72">
        <v>620.79999999999995</v>
      </c>
      <c r="BO762" s="95">
        <v>11198345</v>
      </c>
      <c r="BP762" s="95">
        <v>10413107</v>
      </c>
      <c r="BQ762" s="95">
        <v>3005</v>
      </c>
      <c r="BR762" s="95">
        <v>2797</v>
      </c>
      <c r="BS762" s="72">
        <v>310.29000000000002</v>
      </c>
      <c r="BT762" s="72">
        <v>303.98</v>
      </c>
      <c r="BU762" s="72">
        <v>614.27</v>
      </c>
      <c r="BV762" s="95">
        <v>11516544.880000001</v>
      </c>
      <c r="BW762" s="95">
        <v>10553143.199999999</v>
      </c>
      <c r="BX762" s="95">
        <v>3093</v>
      </c>
      <c r="BY762" s="95">
        <v>2893</v>
      </c>
      <c r="BZ762" s="95">
        <v>3147</v>
      </c>
      <c r="CA762" s="95">
        <v>3009</v>
      </c>
      <c r="CB762" s="95">
        <v>2905</v>
      </c>
      <c r="CC762" s="95">
        <v>2906</v>
      </c>
      <c r="CD762" s="95">
        <v>2995</v>
      </c>
      <c r="CE762" s="72">
        <v>650.75523149000003</v>
      </c>
      <c r="CF762" s="72">
        <v>676.59346364999999</v>
      </c>
      <c r="CG762" s="72">
        <v>712.40329333</v>
      </c>
      <c r="CH762" s="72">
        <v>716.50152150999998</v>
      </c>
      <c r="CI762" s="72">
        <v>731.52548966999996</v>
      </c>
      <c r="CJ762" s="96">
        <v>0.78060071659999997</v>
      </c>
      <c r="CK762" s="96">
        <v>0.80989549770000002</v>
      </c>
      <c r="CL762" s="96">
        <v>0.82137464199999999</v>
      </c>
      <c r="CM762" s="96">
        <v>0.86643221449999996</v>
      </c>
      <c r="CN762" s="96">
        <v>0.83971099940000005</v>
      </c>
      <c r="CO762" s="96">
        <v>0.92828102550000002</v>
      </c>
      <c r="CP762" s="96">
        <v>0.8872343519</v>
      </c>
      <c r="CQ762" s="96">
        <v>0.99584056389999998</v>
      </c>
      <c r="CR762" s="96">
        <v>0.89094003330000004</v>
      </c>
      <c r="CS762" s="95">
        <v>3113</v>
      </c>
      <c r="CT762" s="95">
        <v>2974</v>
      </c>
      <c r="CU762" s="95">
        <v>2935</v>
      </c>
      <c r="CV762" s="95">
        <v>2913</v>
      </c>
      <c r="CW762" s="95">
        <v>3015</v>
      </c>
      <c r="CX762" s="96">
        <v>0.92330157700000004</v>
      </c>
      <c r="CY762" s="96">
        <v>0.93101448099999995</v>
      </c>
      <c r="CZ762" s="96">
        <v>0.92772312499999998</v>
      </c>
      <c r="DA762" s="96">
        <v>0.93135051999999996</v>
      </c>
      <c r="DB762" s="96">
        <v>0.92830348900000004</v>
      </c>
      <c r="DC762">
        <v>2013</v>
      </c>
      <c r="DD762" s="6">
        <v>2893.8</v>
      </c>
      <c r="DE762" s="96">
        <v>1.5968550000000001E-3</v>
      </c>
      <c r="DF762" s="72">
        <v>683.14</v>
      </c>
      <c r="DG762" s="96">
        <v>1</v>
      </c>
      <c r="DH762" s="72">
        <v>683.14</v>
      </c>
      <c r="DI762" s="72">
        <v>696.39824844999998</v>
      </c>
      <c r="DJ762" s="96">
        <v>1</v>
      </c>
      <c r="DK762" s="72">
        <v>683.14</v>
      </c>
      <c r="DL762" s="96">
        <v>1</v>
      </c>
      <c r="DM762" s="72">
        <v>683.14</v>
      </c>
      <c r="DN762" s="96">
        <v>1</v>
      </c>
      <c r="DO762" s="96">
        <v>5.8459999999999996E-3</v>
      </c>
      <c r="DP762" s="72">
        <v>3.99</v>
      </c>
      <c r="DQ762" s="72">
        <v>679.15</v>
      </c>
      <c r="DR762" t="s">
        <v>189</v>
      </c>
      <c r="DT762" t="s">
        <v>540</v>
      </c>
    </row>
    <row r="763" spans="1:124" x14ac:dyDescent="0.3">
      <c r="A763" t="s">
        <v>562</v>
      </c>
      <c r="B763">
        <v>15590</v>
      </c>
      <c r="C763" s="95">
        <v>2565</v>
      </c>
      <c r="D763" s="95">
        <v>9370876</v>
      </c>
      <c r="E763" s="95">
        <v>2436</v>
      </c>
      <c r="F763" s="95">
        <v>7391584</v>
      </c>
      <c r="G763" s="95">
        <v>497</v>
      </c>
      <c r="H763" s="95">
        <v>1470939</v>
      </c>
      <c r="I763" s="95">
        <v>447</v>
      </c>
      <c r="J763" s="95">
        <v>1314009</v>
      </c>
      <c r="K763" s="95">
        <v>2469</v>
      </c>
      <c r="L763" s="95">
        <v>9699085</v>
      </c>
      <c r="M763" s="95">
        <v>2332</v>
      </c>
      <c r="N763" s="95">
        <v>7448941</v>
      </c>
      <c r="O763" s="95">
        <v>501</v>
      </c>
      <c r="P763" s="95">
        <v>1561639</v>
      </c>
      <c r="Q763" s="95">
        <v>442</v>
      </c>
      <c r="R763" s="95">
        <v>1693405</v>
      </c>
      <c r="S763" s="95">
        <v>2431</v>
      </c>
      <c r="T763" s="95">
        <v>8362230</v>
      </c>
      <c r="U763" s="95">
        <v>2288</v>
      </c>
      <c r="V763" s="95">
        <v>7284304</v>
      </c>
      <c r="W763" s="95">
        <v>491</v>
      </c>
      <c r="X763" s="95">
        <v>1721137</v>
      </c>
      <c r="Y763" s="95">
        <v>422</v>
      </c>
      <c r="Z763" s="95">
        <v>1921278</v>
      </c>
      <c r="AA763" s="95">
        <v>2404</v>
      </c>
      <c r="AB763" s="95">
        <v>9023008</v>
      </c>
      <c r="AC763" s="95">
        <v>2259</v>
      </c>
      <c r="AD763" s="95">
        <v>7666267</v>
      </c>
      <c r="AE763" s="95">
        <v>509</v>
      </c>
      <c r="AF763" s="95">
        <v>1852363</v>
      </c>
      <c r="AG763" s="95">
        <v>439</v>
      </c>
      <c r="AH763" s="95">
        <v>1879924</v>
      </c>
      <c r="AI763" s="95">
        <v>2409</v>
      </c>
      <c r="AJ763" s="95">
        <v>8662636.5299999993</v>
      </c>
      <c r="AK763" s="95">
        <v>2262</v>
      </c>
      <c r="AL763" s="95">
        <v>7623601.5199999996</v>
      </c>
      <c r="AM763" s="95">
        <v>500</v>
      </c>
      <c r="AN763" s="95">
        <v>1916394</v>
      </c>
      <c r="AO763" s="95">
        <v>434</v>
      </c>
      <c r="AP763" s="95">
        <v>2004624.48</v>
      </c>
      <c r="AQ763" s="72">
        <v>295.06</v>
      </c>
      <c r="AR763" s="72">
        <v>251.64</v>
      </c>
      <c r="AS763" s="72">
        <v>546.70000000000005</v>
      </c>
      <c r="AT763" s="95">
        <v>10841815</v>
      </c>
      <c r="AU763" s="95">
        <v>8705593</v>
      </c>
      <c r="AV763" s="95">
        <v>3062</v>
      </c>
      <c r="AW763" s="95">
        <v>2883</v>
      </c>
      <c r="AX763" s="72">
        <v>315.95999999999998</v>
      </c>
      <c r="AY763" s="72">
        <v>274.64</v>
      </c>
      <c r="AZ763" s="72">
        <v>590.6</v>
      </c>
      <c r="BA763" s="95">
        <v>11260724</v>
      </c>
      <c r="BB763" s="95">
        <v>9142346</v>
      </c>
      <c r="BC763" s="95">
        <v>2970</v>
      </c>
      <c r="BD763" s="95">
        <v>2774</v>
      </c>
      <c r="BE763" s="72">
        <v>287.57</v>
      </c>
      <c r="BF763" s="72">
        <v>283.07</v>
      </c>
      <c r="BG763" s="72">
        <v>570.64</v>
      </c>
      <c r="BH763" s="95">
        <v>10083367</v>
      </c>
      <c r="BI763" s="95">
        <v>9205582</v>
      </c>
      <c r="BJ763" s="95">
        <v>2922</v>
      </c>
      <c r="BK763" s="95">
        <v>2710</v>
      </c>
      <c r="BL763" s="72">
        <v>311.12</v>
      </c>
      <c r="BM763" s="72">
        <v>294.85000000000002</v>
      </c>
      <c r="BN763" s="72">
        <v>605.97</v>
      </c>
      <c r="BO763" s="95">
        <v>10875371</v>
      </c>
      <c r="BP763" s="95">
        <v>9546191</v>
      </c>
      <c r="BQ763" s="95">
        <v>2913</v>
      </c>
      <c r="BR763" s="95">
        <v>2698</v>
      </c>
      <c r="BS763" s="72">
        <v>303.05</v>
      </c>
      <c r="BT763" s="72">
        <v>297.61</v>
      </c>
      <c r="BU763" s="72">
        <v>600.66</v>
      </c>
      <c r="BV763" s="95">
        <v>10579030.529999999</v>
      </c>
      <c r="BW763" s="95">
        <v>9628226</v>
      </c>
      <c r="BX763" s="95">
        <v>2909</v>
      </c>
      <c r="BY763" s="95">
        <v>2696</v>
      </c>
      <c r="BZ763" s="95">
        <v>2977</v>
      </c>
      <c r="CA763" s="95">
        <v>2875</v>
      </c>
      <c r="CB763" s="95">
        <v>2820</v>
      </c>
      <c r="CC763" s="95">
        <v>2811</v>
      </c>
      <c r="CD763" s="95">
        <v>2805</v>
      </c>
      <c r="CE763" s="72">
        <v>650.75523149000003</v>
      </c>
      <c r="CF763" s="72">
        <v>676.59346364999999</v>
      </c>
      <c r="CG763" s="72">
        <v>712.40329333</v>
      </c>
      <c r="CH763" s="72">
        <v>716.50152150999998</v>
      </c>
      <c r="CI763" s="72">
        <v>731.52548966999996</v>
      </c>
      <c r="CJ763" s="96">
        <v>0.84010081449999996</v>
      </c>
      <c r="CK763" s="96">
        <v>0.87290231389999995</v>
      </c>
      <c r="CL763" s="96">
        <v>0.80100696520000003</v>
      </c>
      <c r="CM763" s="96">
        <v>0.84573442180000002</v>
      </c>
      <c r="CN763" s="96">
        <v>0.82110604279999999</v>
      </c>
      <c r="CO763" s="96">
        <v>0.96106337100000006</v>
      </c>
      <c r="CP763" s="96">
        <v>0.87004680109999999</v>
      </c>
      <c r="CQ763" s="96">
        <v>0.99584056389999998</v>
      </c>
      <c r="CR763" s="96">
        <v>0.87368069589999997</v>
      </c>
      <c r="CS763" s="95">
        <v>3101</v>
      </c>
      <c r="CT763" s="95">
        <v>3065</v>
      </c>
      <c r="CU763" s="95">
        <v>3024</v>
      </c>
      <c r="CV763" s="95">
        <v>3029</v>
      </c>
      <c r="CW763" s="95">
        <v>3082</v>
      </c>
      <c r="CX763" s="96">
        <v>0.95537624300000001</v>
      </c>
      <c r="CY763" s="96">
        <v>0.95062627200000005</v>
      </c>
      <c r="CZ763" s="96">
        <v>0.98571459800000005</v>
      </c>
      <c r="DA763" s="96">
        <v>0.94238729099999996</v>
      </c>
      <c r="DB763" s="96">
        <v>0.971332686</v>
      </c>
      <c r="DC763">
        <v>2013</v>
      </c>
      <c r="DD763" s="6">
        <v>2752.2</v>
      </c>
      <c r="DE763" s="96">
        <v>2.0831332000000001E-3</v>
      </c>
      <c r="DF763" s="72">
        <v>669.58</v>
      </c>
      <c r="DG763" s="96">
        <v>1</v>
      </c>
      <c r="DH763" s="72">
        <v>669.58</v>
      </c>
      <c r="DI763" s="72">
        <v>685.16415130999997</v>
      </c>
      <c r="DJ763" s="96">
        <v>1</v>
      </c>
      <c r="DK763" s="72">
        <v>669.58</v>
      </c>
      <c r="DL763" s="96">
        <v>1</v>
      </c>
      <c r="DM763" s="72">
        <v>669.58</v>
      </c>
      <c r="DN763" s="96">
        <v>1</v>
      </c>
      <c r="DO763" s="96">
        <v>7.045E-3</v>
      </c>
      <c r="DP763" s="72">
        <v>4.72</v>
      </c>
      <c r="DQ763" s="72">
        <v>664.86</v>
      </c>
      <c r="DR763" t="s">
        <v>562</v>
      </c>
      <c r="DT763" t="s">
        <v>540</v>
      </c>
    </row>
    <row r="764" spans="1:124" x14ac:dyDescent="0.3">
      <c r="A764" t="s">
        <v>563</v>
      </c>
      <c r="B764">
        <v>15600</v>
      </c>
      <c r="C764" s="95">
        <v>2357</v>
      </c>
      <c r="D764" s="95">
        <v>9519202</v>
      </c>
      <c r="E764" s="95">
        <v>2271</v>
      </c>
      <c r="F764" s="95">
        <v>7981090</v>
      </c>
      <c r="G764" s="95">
        <v>513</v>
      </c>
      <c r="H764" s="95">
        <v>1805063</v>
      </c>
      <c r="I764" s="95">
        <v>458</v>
      </c>
      <c r="J764" s="95">
        <v>1443231</v>
      </c>
      <c r="K764" s="95">
        <v>2273</v>
      </c>
      <c r="L764" s="95">
        <v>9144277</v>
      </c>
      <c r="M764" s="95">
        <v>2174</v>
      </c>
      <c r="N764" s="95">
        <v>8171100</v>
      </c>
      <c r="O764" s="95">
        <v>491</v>
      </c>
      <c r="P764" s="95">
        <v>1969717</v>
      </c>
      <c r="Q764" s="95">
        <v>437</v>
      </c>
      <c r="R764" s="95">
        <v>1437205</v>
      </c>
      <c r="S764" s="95">
        <v>2231</v>
      </c>
      <c r="T764" s="95">
        <v>9679859</v>
      </c>
      <c r="U764" s="95">
        <v>2127</v>
      </c>
      <c r="V764" s="95">
        <v>8729601</v>
      </c>
      <c r="W764" s="95">
        <v>498</v>
      </c>
      <c r="X764" s="95">
        <v>1344851</v>
      </c>
      <c r="Y764" s="95">
        <v>433</v>
      </c>
      <c r="Z764" s="95">
        <v>1473002</v>
      </c>
      <c r="AA764" s="95">
        <v>2217</v>
      </c>
      <c r="AB764" s="95">
        <v>8630755</v>
      </c>
      <c r="AC764" s="95">
        <v>2109</v>
      </c>
      <c r="AD764" s="95">
        <v>8956802</v>
      </c>
      <c r="AE764" s="95">
        <v>475</v>
      </c>
      <c r="AF764" s="95">
        <v>1229674</v>
      </c>
      <c r="AG764" s="95">
        <v>410</v>
      </c>
      <c r="AH764" s="95">
        <v>1575227</v>
      </c>
      <c r="AI764" s="95">
        <v>2211</v>
      </c>
      <c r="AJ764" s="95">
        <v>10303465.6</v>
      </c>
      <c r="AK764" s="95">
        <v>2100</v>
      </c>
      <c r="AL764" s="95">
        <v>9230882.1600000001</v>
      </c>
      <c r="AM764" s="95">
        <v>470</v>
      </c>
      <c r="AN764" s="95">
        <v>1692979</v>
      </c>
      <c r="AO764" s="95">
        <v>403</v>
      </c>
      <c r="AP764" s="95">
        <v>1558941</v>
      </c>
      <c r="AQ764" s="72">
        <v>328.81</v>
      </c>
      <c r="AR764" s="72">
        <v>287.77999999999997</v>
      </c>
      <c r="AS764" s="72">
        <v>616.59</v>
      </c>
      <c r="AT764" s="95">
        <v>11324265</v>
      </c>
      <c r="AU764" s="95">
        <v>9424321</v>
      </c>
      <c r="AV764" s="95">
        <v>2870</v>
      </c>
      <c r="AW764" s="95">
        <v>2729</v>
      </c>
      <c r="AX764" s="72">
        <v>335.08</v>
      </c>
      <c r="AY764" s="72">
        <v>306.66000000000003</v>
      </c>
      <c r="AZ764" s="72">
        <v>641.74</v>
      </c>
      <c r="BA764" s="95">
        <v>11113994</v>
      </c>
      <c r="BB764" s="95">
        <v>9608305</v>
      </c>
      <c r="BC764" s="95">
        <v>2764</v>
      </c>
      <c r="BD764" s="95">
        <v>2611</v>
      </c>
      <c r="BE764" s="72">
        <v>336.65</v>
      </c>
      <c r="BF764" s="72">
        <v>332.12</v>
      </c>
      <c r="BG764" s="72">
        <v>668.77</v>
      </c>
      <c r="BH764" s="95">
        <v>11024710</v>
      </c>
      <c r="BI764" s="95">
        <v>10202603</v>
      </c>
      <c r="BJ764" s="95">
        <v>2729</v>
      </c>
      <c r="BK764" s="95">
        <v>2560</v>
      </c>
      <c r="BL764" s="72">
        <v>305.24</v>
      </c>
      <c r="BM764" s="72">
        <v>348.42</v>
      </c>
      <c r="BN764" s="72">
        <v>653.66</v>
      </c>
      <c r="BO764" s="95">
        <v>9860429</v>
      </c>
      <c r="BP764" s="95">
        <v>10532029</v>
      </c>
      <c r="BQ764" s="95">
        <v>2692</v>
      </c>
      <c r="BR764" s="95">
        <v>2519</v>
      </c>
      <c r="BS764" s="72">
        <v>372.88</v>
      </c>
      <c r="BT764" s="72">
        <v>359.23</v>
      </c>
      <c r="BU764" s="72">
        <v>732.11</v>
      </c>
      <c r="BV764" s="95">
        <v>11996444.6</v>
      </c>
      <c r="BW764" s="95">
        <v>10789823.16</v>
      </c>
      <c r="BX764" s="95">
        <v>2681</v>
      </c>
      <c r="BY764" s="95">
        <v>2503</v>
      </c>
      <c r="BZ764" s="95">
        <v>2803</v>
      </c>
      <c r="CA764" s="95">
        <v>2690</v>
      </c>
      <c r="CB764" s="95">
        <v>2648</v>
      </c>
      <c r="CC764" s="95">
        <v>2610</v>
      </c>
      <c r="CD764" s="95">
        <v>2594</v>
      </c>
      <c r="CE764" s="72">
        <v>650.75523149000003</v>
      </c>
      <c r="CF764" s="72">
        <v>676.59346364999999</v>
      </c>
      <c r="CG764" s="72">
        <v>712.40329333</v>
      </c>
      <c r="CH764" s="72">
        <v>716.50152150999998</v>
      </c>
      <c r="CI764" s="72">
        <v>731.52548966999996</v>
      </c>
      <c r="CJ764" s="96">
        <v>0.94749910589999997</v>
      </c>
      <c r="CK764" s="96">
        <v>0.94848684549999995</v>
      </c>
      <c r="CL764" s="96">
        <v>0.93875197700000002</v>
      </c>
      <c r="CM764" s="96">
        <v>0.91229394549999998</v>
      </c>
      <c r="CN764" s="96">
        <v>1.0007990293</v>
      </c>
      <c r="CO764" s="96">
        <v>0.9922315048</v>
      </c>
      <c r="CP764" s="96">
        <v>0.95700063550000003</v>
      </c>
      <c r="CQ764" s="96">
        <v>0.99584056389999998</v>
      </c>
      <c r="CR764" s="96">
        <v>0.96099770740000001</v>
      </c>
      <c r="CS764" s="95">
        <v>2780</v>
      </c>
      <c r="CT764" s="95">
        <v>2701</v>
      </c>
      <c r="CU764" s="95">
        <v>2642</v>
      </c>
      <c r="CV764" s="95">
        <v>2646</v>
      </c>
      <c r="CW764" s="95">
        <v>2709</v>
      </c>
      <c r="CX764" s="96">
        <v>0.98607919899999996</v>
      </c>
      <c r="CY764" s="96">
        <v>0.99424944699999995</v>
      </c>
      <c r="CZ764" s="96">
        <v>0.99446336099999999</v>
      </c>
      <c r="DA764" s="96">
        <v>0.99008590799999996</v>
      </c>
      <c r="DB764" s="96">
        <v>0.99645211499999997</v>
      </c>
      <c r="DC764">
        <v>2013</v>
      </c>
      <c r="DD764" s="6">
        <v>2584.4</v>
      </c>
      <c r="DE764" s="96">
        <v>3.6004270999999998E-3</v>
      </c>
      <c r="DF764" s="72">
        <v>735.38</v>
      </c>
      <c r="DG764" s="96">
        <v>1</v>
      </c>
      <c r="DH764" s="72">
        <v>735.38</v>
      </c>
      <c r="DI764" s="72">
        <v>696.39824844999998</v>
      </c>
      <c r="DJ764" s="96">
        <v>1</v>
      </c>
      <c r="DK764" s="72">
        <v>735.38</v>
      </c>
      <c r="DL764" s="96">
        <v>1</v>
      </c>
      <c r="DM764" s="72">
        <v>735.38</v>
      </c>
      <c r="DN764" s="96">
        <v>1</v>
      </c>
      <c r="DO764" s="96">
        <v>1.1561999999999999E-2</v>
      </c>
      <c r="DP764" s="72">
        <v>8.5</v>
      </c>
      <c r="DQ764" s="72">
        <v>726.88</v>
      </c>
      <c r="DR764" t="s">
        <v>563</v>
      </c>
      <c r="DT764" t="s">
        <v>540</v>
      </c>
    </row>
    <row r="765" spans="1:124" x14ac:dyDescent="0.3">
      <c r="A765" t="s">
        <v>53</v>
      </c>
      <c r="B765">
        <v>15610</v>
      </c>
      <c r="C765" s="95">
        <v>2694</v>
      </c>
      <c r="D765" s="95">
        <v>13351646</v>
      </c>
      <c r="E765" s="95">
        <v>2641</v>
      </c>
      <c r="F765" s="95">
        <v>8660308</v>
      </c>
      <c r="G765" s="95">
        <v>427</v>
      </c>
      <c r="H765" s="95">
        <v>864632</v>
      </c>
      <c r="I765" s="95">
        <v>376</v>
      </c>
      <c r="J765" s="95">
        <v>888027</v>
      </c>
      <c r="K765" s="95">
        <v>2666</v>
      </c>
      <c r="L765" s="95">
        <v>13862575</v>
      </c>
      <c r="M765" s="95">
        <v>2603</v>
      </c>
      <c r="N765" s="95">
        <v>8931772</v>
      </c>
      <c r="O765" s="95">
        <v>454</v>
      </c>
      <c r="P765" s="95">
        <v>1110983</v>
      </c>
      <c r="Q765" s="95">
        <v>395</v>
      </c>
      <c r="R765" s="95">
        <v>1095518</v>
      </c>
      <c r="S765" s="95">
        <v>2649</v>
      </c>
      <c r="T765" s="95">
        <v>14799702</v>
      </c>
      <c r="U765" s="95">
        <v>2570</v>
      </c>
      <c r="V765" s="95">
        <v>8521175</v>
      </c>
      <c r="W765" s="95">
        <v>483</v>
      </c>
      <c r="X765" s="95">
        <v>1595742</v>
      </c>
      <c r="Y765" s="95">
        <v>425</v>
      </c>
      <c r="Z765" s="95">
        <v>1281732</v>
      </c>
      <c r="AA765" s="95">
        <v>2639</v>
      </c>
      <c r="AB765" s="95">
        <v>13811549</v>
      </c>
      <c r="AC765" s="95">
        <v>2560</v>
      </c>
      <c r="AD765" s="95">
        <v>9024424</v>
      </c>
      <c r="AE765" s="95">
        <v>508</v>
      </c>
      <c r="AF765" s="95">
        <v>1593732</v>
      </c>
      <c r="AG765" s="95">
        <v>454</v>
      </c>
      <c r="AH765" s="95">
        <v>1342389</v>
      </c>
      <c r="AI765" s="95">
        <v>2642</v>
      </c>
      <c r="AJ765" s="95">
        <v>15762206.76</v>
      </c>
      <c r="AK765" s="95">
        <v>2544</v>
      </c>
      <c r="AL765" s="95">
        <v>9491359.9399999995</v>
      </c>
      <c r="AM765" s="95">
        <v>501</v>
      </c>
      <c r="AN765" s="95">
        <v>1795771</v>
      </c>
      <c r="AO765" s="95">
        <v>455</v>
      </c>
      <c r="AP765" s="95">
        <v>1552809</v>
      </c>
      <c r="AQ765" s="72">
        <v>379.59</v>
      </c>
      <c r="AR765" s="72">
        <v>263.74</v>
      </c>
      <c r="AS765" s="72">
        <v>643.33000000000004</v>
      </c>
      <c r="AT765" s="95">
        <v>14216278</v>
      </c>
      <c r="AU765" s="95">
        <v>9548335</v>
      </c>
      <c r="AV765" s="95">
        <v>3121</v>
      </c>
      <c r="AW765" s="95">
        <v>3017</v>
      </c>
      <c r="AX765" s="72">
        <v>399.93</v>
      </c>
      <c r="AY765" s="72">
        <v>278.72000000000003</v>
      </c>
      <c r="AZ765" s="72">
        <v>678.65</v>
      </c>
      <c r="BA765" s="95">
        <v>14973558</v>
      </c>
      <c r="BB765" s="95">
        <v>10027290</v>
      </c>
      <c r="BC765" s="95">
        <v>3120</v>
      </c>
      <c r="BD765" s="95">
        <v>2998</v>
      </c>
      <c r="BE765" s="72">
        <v>436.23</v>
      </c>
      <c r="BF765" s="72">
        <v>272.76</v>
      </c>
      <c r="BG765" s="72">
        <v>708.99</v>
      </c>
      <c r="BH765" s="95">
        <v>16395444</v>
      </c>
      <c r="BI765" s="95">
        <v>9802907</v>
      </c>
      <c r="BJ765" s="95">
        <v>3132</v>
      </c>
      <c r="BK765" s="95">
        <v>2995</v>
      </c>
      <c r="BL765" s="72">
        <v>407.94</v>
      </c>
      <c r="BM765" s="72">
        <v>286.63</v>
      </c>
      <c r="BN765" s="72">
        <v>694.57</v>
      </c>
      <c r="BO765" s="95">
        <v>15405281</v>
      </c>
      <c r="BP765" s="95">
        <v>10366813</v>
      </c>
      <c r="BQ765" s="95">
        <v>3147</v>
      </c>
      <c r="BR765" s="95">
        <v>3014</v>
      </c>
      <c r="BS765" s="72">
        <v>465.53</v>
      </c>
      <c r="BT765" s="72">
        <v>306.88</v>
      </c>
      <c r="BU765" s="72">
        <v>772.41</v>
      </c>
      <c r="BV765" s="95">
        <v>17557977.760000002</v>
      </c>
      <c r="BW765" s="95">
        <v>11044168.939999999</v>
      </c>
      <c r="BX765" s="95">
        <v>3143</v>
      </c>
      <c r="BY765" s="95">
        <v>2999</v>
      </c>
      <c r="BZ765" s="95">
        <v>3071</v>
      </c>
      <c r="CA765" s="95">
        <v>3061</v>
      </c>
      <c r="CB765" s="95">
        <v>3066</v>
      </c>
      <c r="CC765" s="95">
        <v>3084</v>
      </c>
      <c r="CD765" s="95">
        <v>3073</v>
      </c>
      <c r="CE765" s="72">
        <v>650.75523149000003</v>
      </c>
      <c r="CF765" s="72">
        <v>676.59346364999999</v>
      </c>
      <c r="CG765" s="72">
        <v>712.40329333</v>
      </c>
      <c r="CH765" s="72">
        <v>716.50152150999998</v>
      </c>
      <c r="CI765" s="72">
        <v>731.52548966999996</v>
      </c>
      <c r="CJ765" s="96">
        <v>0.98858982439999998</v>
      </c>
      <c r="CK765" s="96">
        <v>1.0030395451</v>
      </c>
      <c r="CL765" s="96">
        <v>0.99520876260000002</v>
      </c>
      <c r="CM765" s="96">
        <v>0.96939082350000005</v>
      </c>
      <c r="CN765" s="96">
        <v>1.0558893858</v>
      </c>
      <c r="CO765" s="96">
        <v>0.95161945020000005</v>
      </c>
      <c r="CP765" s="96">
        <v>1.0533871161999999</v>
      </c>
      <c r="CQ765" s="96">
        <v>0.99584056389999998</v>
      </c>
      <c r="CR765" s="96">
        <v>1.0577867621999999</v>
      </c>
      <c r="CS765" s="95">
        <v>2925</v>
      </c>
      <c r="CT765" s="95">
        <v>2917</v>
      </c>
      <c r="CU765" s="95">
        <v>2921</v>
      </c>
      <c r="CV765" s="95">
        <v>2939</v>
      </c>
      <c r="CW765" s="95">
        <v>2967</v>
      </c>
      <c r="CX765" s="96">
        <v>0.96921015899999996</v>
      </c>
      <c r="CY765" s="96">
        <v>0.96296360599999997</v>
      </c>
      <c r="CZ765" s="96">
        <v>0.95101370299999999</v>
      </c>
      <c r="DA765" s="96">
        <v>0.92994577700000003</v>
      </c>
      <c r="DB765" s="96">
        <v>0.94519025800000001</v>
      </c>
      <c r="DC765">
        <v>2013</v>
      </c>
      <c r="DD765" s="6">
        <v>3004.6</v>
      </c>
      <c r="DE765" s="96">
        <v>1.0632235E-3</v>
      </c>
      <c r="DF765" s="72">
        <v>811.51</v>
      </c>
      <c r="DG765" s="96">
        <v>1</v>
      </c>
      <c r="DH765" s="72">
        <v>811.51</v>
      </c>
      <c r="DI765" s="72">
        <v>696.39824844999998</v>
      </c>
      <c r="DJ765" s="96">
        <v>1</v>
      </c>
      <c r="DK765" s="72">
        <v>811.51</v>
      </c>
      <c r="DL765" s="96">
        <v>1</v>
      </c>
      <c r="DM765" s="72">
        <v>811.51</v>
      </c>
      <c r="DN765" s="96">
        <v>1</v>
      </c>
      <c r="DO765" s="96">
        <v>3.6050000000000001E-3</v>
      </c>
      <c r="DP765" s="72">
        <v>2.93</v>
      </c>
      <c r="DQ765" s="72">
        <v>808.58</v>
      </c>
      <c r="DR765" t="s">
        <v>53</v>
      </c>
      <c r="DT765" t="s">
        <v>540</v>
      </c>
    </row>
    <row r="766" spans="1:124" x14ac:dyDescent="0.3">
      <c r="A766" t="s">
        <v>55</v>
      </c>
      <c r="B766">
        <v>15620</v>
      </c>
      <c r="C766" s="95">
        <v>1703</v>
      </c>
      <c r="D766" s="95">
        <v>7255073</v>
      </c>
      <c r="E766" s="95">
        <v>1654</v>
      </c>
      <c r="F766" s="95">
        <v>5195411</v>
      </c>
      <c r="G766" s="95">
        <v>378</v>
      </c>
      <c r="H766" s="95">
        <v>995006</v>
      </c>
      <c r="I766" s="95">
        <v>341</v>
      </c>
      <c r="J766" s="95">
        <v>928171</v>
      </c>
      <c r="K766" s="95">
        <v>1698</v>
      </c>
      <c r="L766" s="95">
        <v>7342557</v>
      </c>
      <c r="M766" s="95">
        <v>1643</v>
      </c>
      <c r="N766" s="95">
        <v>5153443</v>
      </c>
      <c r="O766" s="95">
        <v>385</v>
      </c>
      <c r="P766" s="95">
        <v>1024729</v>
      </c>
      <c r="Q766" s="95">
        <v>347</v>
      </c>
      <c r="R766" s="95">
        <v>1037237</v>
      </c>
      <c r="S766" s="95">
        <v>1678</v>
      </c>
      <c r="T766" s="95">
        <v>8001702</v>
      </c>
      <c r="U766" s="95">
        <v>1614</v>
      </c>
      <c r="V766" s="95">
        <v>5034482</v>
      </c>
      <c r="W766" s="95">
        <v>396</v>
      </c>
      <c r="X766" s="95">
        <v>1052189</v>
      </c>
      <c r="Y766" s="95">
        <v>354</v>
      </c>
      <c r="Z766" s="95">
        <v>1062869</v>
      </c>
      <c r="AA766" s="95">
        <v>1645</v>
      </c>
      <c r="AB766" s="95">
        <v>6944158</v>
      </c>
      <c r="AC766" s="95">
        <v>1585</v>
      </c>
      <c r="AD766" s="95">
        <v>5743628</v>
      </c>
      <c r="AE766" s="95">
        <v>395</v>
      </c>
      <c r="AF766" s="95">
        <v>1057438</v>
      </c>
      <c r="AG766" s="95">
        <v>362</v>
      </c>
      <c r="AH766" s="95">
        <v>1177569</v>
      </c>
      <c r="AI766" s="95">
        <v>1637</v>
      </c>
      <c r="AJ766" s="95">
        <v>6686490.1100000003</v>
      </c>
      <c r="AK766" s="95">
        <v>1575</v>
      </c>
      <c r="AL766" s="95">
        <v>5448245.5199999996</v>
      </c>
      <c r="AM766" s="95">
        <v>400</v>
      </c>
      <c r="AN766" s="95">
        <v>1224032.97</v>
      </c>
      <c r="AO766" s="95">
        <v>369</v>
      </c>
      <c r="AP766" s="95">
        <v>1381555.23</v>
      </c>
      <c r="AQ766" s="72">
        <v>330.37</v>
      </c>
      <c r="AR766" s="72">
        <v>255.79</v>
      </c>
      <c r="AS766" s="72">
        <v>586.16</v>
      </c>
      <c r="AT766" s="95">
        <v>8250079</v>
      </c>
      <c r="AU766" s="95">
        <v>6123582</v>
      </c>
      <c r="AV766" s="95">
        <v>2081</v>
      </c>
      <c r="AW766" s="95">
        <v>1995</v>
      </c>
      <c r="AX766" s="72">
        <v>334.74</v>
      </c>
      <c r="AY766" s="72">
        <v>259.24</v>
      </c>
      <c r="AZ766" s="72">
        <v>593.98</v>
      </c>
      <c r="BA766" s="95">
        <v>8367286</v>
      </c>
      <c r="BB766" s="95">
        <v>6190680</v>
      </c>
      <c r="BC766" s="95">
        <v>2083</v>
      </c>
      <c r="BD766" s="95">
        <v>1990</v>
      </c>
      <c r="BE766" s="72">
        <v>363.79</v>
      </c>
      <c r="BF766" s="72">
        <v>258.19</v>
      </c>
      <c r="BG766" s="72">
        <v>621.98</v>
      </c>
      <c r="BH766" s="95">
        <v>9053891</v>
      </c>
      <c r="BI766" s="95">
        <v>6097351</v>
      </c>
      <c r="BJ766" s="95">
        <v>2074</v>
      </c>
      <c r="BK766" s="95">
        <v>1968</v>
      </c>
      <c r="BL766" s="72">
        <v>326.86</v>
      </c>
      <c r="BM766" s="72">
        <v>296.23</v>
      </c>
      <c r="BN766" s="72">
        <v>623.09</v>
      </c>
      <c r="BO766" s="95">
        <v>8001596</v>
      </c>
      <c r="BP766" s="95">
        <v>6921197</v>
      </c>
      <c r="BQ766" s="95">
        <v>2040</v>
      </c>
      <c r="BR766" s="95">
        <v>1947</v>
      </c>
      <c r="BS766" s="72">
        <v>323.62</v>
      </c>
      <c r="BT766" s="72">
        <v>292.77</v>
      </c>
      <c r="BU766" s="72">
        <v>616.39</v>
      </c>
      <c r="BV766" s="95">
        <v>7910523.0800000001</v>
      </c>
      <c r="BW766" s="95">
        <v>6829800.75</v>
      </c>
      <c r="BX766" s="95">
        <v>2037</v>
      </c>
      <c r="BY766" s="95">
        <v>1944</v>
      </c>
      <c r="BZ766" s="95">
        <v>2040</v>
      </c>
      <c r="CA766" s="95">
        <v>2038</v>
      </c>
      <c r="CB766" s="95">
        <v>2023</v>
      </c>
      <c r="CC766" s="95">
        <v>1996</v>
      </c>
      <c r="CD766" s="95">
        <v>1992</v>
      </c>
      <c r="CE766" s="72">
        <v>650.75523149000003</v>
      </c>
      <c r="CF766" s="72">
        <v>676.59346364999999</v>
      </c>
      <c r="CG766" s="72">
        <v>712.40329333</v>
      </c>
      <c r="CH766" s="72">
        <v>716.50152150999998</v>
      </c>
      <c r="CI766" s="72">
        <v>731.52548966999996</v>
      </c>
      <c r="CJ766" s="96">
        <v>0.90073805269999996</v>
      </c>
      <c r="CK766" s="96">
        <v>0.87789792820000001</v>
      </c>
      <c r="CL766" s="96">
        <v>0.87307288699999996</v>
      </c>
      <c r="CM766" s="96">
        <v>0.86962829990000001</v>
      </c>
      <c r="CN766" s="96">
        <v>0.84260905289999999</v>
      </c>
      <c r="CO766" s="96">
        <v>0.89476247850000001</v>
      </c>
      <c r="CP766" s="96">
        <v>0.97544238289999996</v>
      </c>
      <c r="CQ766" s="96">
        <v>0.99584056389999998</v>
      </c>
      <c r="CR766" s="96">
        <v>0.97951647980000001</v>
      </c>
      <c r="CS766" s="95">
        <v>2060</v>
      </c>
      <c r="CT766" s="95">
        <v>2053</v>
      </c>
      <c r="CU766" s="95">
        <v>2068</v>
      </c>
      <c r="CV766" s="95">
        <v>2077</v>
      </c>
      <c r="CW766" s="95">
        <v>2108</v>
      </c>
      <c r="CX766" s="96">
        <v>0.90452477099999995</v>
      </c>
      <c r="CY766" s="96">
        <v>0.91220238099999995</v>
      </c>
      <c r="CZ766" s="96">
        <v>0.88100884300000004</v>
      </c>
      <c r="DA766" s="96">
        <v>0.87951620200000002</v>
      </c>
      <c r="DB766" s="96">
        <v>0.89675232299999996</v>
      </c>
      <c r="DC766">
        <v>2013</v>
      </c>
      <c r="DD766" s="6">
        <v>1968.8</v>
      </c>
      <c r="DE766" s="96">
        <v>1.2693786E-3</v>
      </c>
      <c r="DF766" s="72">
        <v>751.3</v>
      </c>
      <c r="DG766" s="96">
        <v>1</v>
      </c>
      <c r="DH766" s="72">
        <v>751.3</v>
      </c>
      <c r="DI766" s="72">
        <v>696.39824844999998</v>
      </c>
      <c r="DJ766" s="96">
        <v>1</v>
      </c>
      <c r="DK766" s="72">
        <v>751.3</v>
      </c>
      <c r="DL766" s="96">
        <v>1</v>
      </c>
      <c r="DM766" s="72">
        <v>751.3</v>
      </c>
      <c r="DN766" s="96">
        <v>1</v>
      </c>
      <c r="DO766" s="96">
        <v>4.2919999999999998E-3</v>
      </c>
      <c r="DP766" s="72">
        <v>3.22</v>
      </c>
      <c r="DQ766" s="72">
        <v>748.08</v>
      </c>
      <c r="DR766" t="s">
        <v>55</v>
      </c>
      <c r="DT766" t="s">
        <v>540</v>
      </c>
    </row>
    <row r="767" spans="1:124" x14ac:dyDescent="0.3">
      <c r="A767" t="s">
        <v>564</v>
      </c>
      <c r="B767">
        <v>15630</v>
      </c>
      <c r="C767" s="95">
        <v>16993</v>
      </c>
      <c r="D767" s="95">
        <v>71542904</v>
      </c>
      <c r="E767" s="95">
        <v>16290</v>
      </c>
      <c r="F767" s="95">
        <v>57780152</v>
      </c>
      <c r="G767" s="95">
        <v>3017</v>
      </c>
      <c r="H767" s="95">
        <v>10721840</v>
      </c>
      <c r="I767" s="95">
        <v>2666</v>
      </c>
      <c r="J767" s="95">
        <v>11739612</v>
      </c>
      <c r="K767" s="95">
        <v>17208</v>
      </c>
      <c r="L767" s="95">
        <v>71723411</v>
      </c>
      <c r="M767" s="95">
        <v>16404</v>
      </c>
      <c r="N767" s="95">
        <v>61060130</v>
      </c>
      <c r="O767" s="95">
        <v>3113</v>
      </c>
      <c r="P767" s="95">
        <v>11690687</v>
      </c>
      <c r="Q767" s="95">
        <v>2747</v>
      </c>
      <c r="R767" s="95">
        <v>12755459</v>
      </c>
      <c r="S767" s="95">
        <v>17576</v>
      </c>
      <c r="T767" s="95">
        <v>77757818</v>
      </c>
      <c r="U767" s="95">
        <v>16618</v>
      </c>
      <c r="V767" s="95">
        <v>63198195</v>
      </c>
      <c r="W767" s="95">
        <v>3192</v>
      </c>
      <c r="X767" s="95">
        <v>12476339</v>
      </c>
      <c r="Y767" s="95">
        <v>2791</v>
      </c>
      <c r="Z767" s="95">
        <v>13212392</v>
      </c>
      <c r="AA767" s="95">
        <v>17934</v>
      </c>
      <c r="AB767" s="95">
        <v>80859042</v>
      </c>
      <c r="AC767" s="95">
        <v>16857</v>
      </c>
      <c r="AD767" s="95">
        <v>70234021</v>
      </c>
      <c r="AE767" s="95">
        <v>3296</v>
      </c>
      <c r="AF767" s="95">
        <v>11778955</v>
      </c>
      <c r="AG767" s="95">
        <v>2888</v>
      </c>
      <c r="AH767" s="95">
        <v>14491324</v>
      </c>
      <c r="AI767" s="95">
        <v>18477</v>
      </c>
      <c r="AJ767" s="95">
        <v>84169912.25</v>
      </c>
      <c r="AK767" s="95">
        <v>17332</v>
      </c>
      <c r="AL767" s="95">
        <v>74022024.659999996</v>
      </c>
      <c r="AM767" s="95">
        <v>3445</v>
      </c>
      <c r="AN767" s="95">
        <v>13373406</v>
      </c>
      <c r="AO767" s="95">
        <v>3046</v>
      </c>
      <c r="AP767" s="95">
        <v>14496249.67</v>
      </c>
      <c r="AQ767" s="72">
        <v>342.6</v>
      </c>
      <c r="AR767" s="72">
        <v>305.62</v>
      </c>
      <c r="AS767" s="72">
        <v>648.22</v>
      </c>
      <c r="AT767" s="95">
        <v>82264744</v>
      </c>
      <c r="AU767" s="95">
        <v>69519764</v>
      </c>
      <c r="AV767" s="95">
        <v>20010</v>
      </c>
      <c r="AW767" s="95">
        <v>18956</v>
      </c>
      <c r="AX767" s="72">
        <v>342.07</v>
      </c>
      <c r="AY767" s="72">
        <v>321.2</v>
      </c>
      <c r="AZ767" s="72">
        <v>663.27</v>
      </c>
      <c r="BA767" s="95">
        <v>83414098</v>
      </c>
      <c r="BB767" s="95">
        <v>73815589</v>
      </c>
      <c r="BC767" s="95">
        <v>20321</v>
      </c>
      <c r="BD767" s="95">
        <v>19151</v>
      </c>
      <c r="BE767" s="72">
        <v>362.07</v>
      </c>
      <c r="BF767" s="72">
        <v>328.07</v>
      </c>
      <c r="BG767" s="72">
        <v>690.14</v>
      </c>
      <c r="BH767" s="95">
        <v>90234157</v>
      </c>
      <c r="BI767" s="95">
        <v>76410587</v>
      </c>
      <c r="BJ767" s="95">
        <v>20768</v>
      </c>
      <c r="BK767" s="95">
        <v>19409</v>
      </c>
      <c r="BL767" s="72">
        <v>363.63</v>
      </c>
      <c r="BM767" s="72">
        <v>357.58</v>
      </c>
      <c r="BN767" s="72">
        <v>721.21</v>
      </c>
      <c r="BO767" s="95">
        <v>92637997</v>
      </c>
      <c r="BP767" s="95">
        <v>84725345</v>
      </c>
      <c r="BQ767" s="95">
        <v>21230</v>
      </c>
      <c r="BR767" s="95">
        <v>19745</v>
      </c>
      <c r="BS767" s="72">
        <v>370.8</v>
      </c>
      <c r="BT767" s="72">
        <v>361.98</v>
      </c>
      <c r="BU767" s="72">
        <v>732.78</v>
      </c>
      <c r="BV767" s="95">
        <v>97543318.25</v>
      </c>
      <c r="BW767" s="95">
        <v>88518274.329999998</v>
      </c>
      <c r="BX767" s="95">
        <v>21922</v>
      </c>
      <c r="BY767" s="95">
        <v>20378</v>
      </c>
      <c r="BZ767" s="95">
        <v>19508</v>
      </c>
      <c r="CA767" s="95">
        <v>19756</v>
      </c>
      <c r="CB767" s="95">
        <v>20113</v>
      </c>
      <c r="CC767" s="95">
        <v>20525</v>
      </c>
      <c r="CD767" s="95">
        <v>21167</v>
      </c>
      <c r="CE767" s="72">
        <v>650.75523149000003</v>
      </c>
      <c r="CF767" s="72">
        <v>676.59346364999999</v>
      </c>
      <c r="CG767" s="72">
        <v>712.40329333</v>
      </c>
      <c r="CH767" s="72">
        <v>716.50152150999998</v>
      </c>
      <c r="CI767" s="72">
        <v>731.52548966999996</v>
      </c>
      <c r="CJ767" s="96">
        <v>0.99610417039999999</v>
      </c>
      <c r="CK767" s="96">
        <v>0.98030802189999999</v>
      </c>
      <c r="CL767" s="96">
        <v>0.96874903089999997</v>
      </c>
      <c r="CM767" s="96">
        <v>1.0065714843</v>
      </c>
      <c r="CN767" s="96">
        <v>1.0017149236</v>
      </c>
      <c r="CO767" s="96">
        <v>1.0136579572</v>
      </c>
      <c r="CP767" s="96">
        <v>0.97734104399999999</v>
      </c>
      <c r="CQ767" s="96">
        <v>0.99584056389999998</v>
      </c>
      <c r="CR767" s="96">
        <v>0.98142307100000004</v>
      </c>
      <c r="CS767" s="95">
        <v>19468</v>
      </c>
      <c r="CT767" s="95">
        <v>19787</v>
      </c>
      <c r="CU767" s="95">
        <v>20185</v>
      </c>
      <c r="CV767" s="95">
        <v>20465</v>
      </c>
      <c r="CW767" s="95">
        <v>21011</v>
      </c>
      <c r="CX767" s="96">
        <v>1.0270278390000001</v>
      </c>
      <c r="CY767" s="96">
        <v>1.037336263</v>
      </c>
      <c r="CZ767" s="96">
        <v>1.010353192</v>
      </c>
      <c r="DA767" s="96">
        <v>1.006202096</v>
      </c>
      <c r="DB767" s="96">
        <v>0.98940796399999997</v>
      </c>
      <c r="DC767">
        <v>2013</v>
      </c>
      <c r="DD767" s="6">
        <v>19527.8</v>
      </c>
      <c r="DE767" s="96">
        <v>2.3921804E-3</v>
      </c>
      <c r="DF767" s="72">
        <v>751.92</v>
      </c>
      <c r="DG767" s="96">
        <v>1</v>
      </c>
      <c r="DH767" s="72">
        <v>751.92</v>
      </c>
      <c r="DI767" s="72">
        <v>814.25024301999997</v>
      </c>
      <c r="DJ767" s="96">
        <v>1</v>
      </c>
      <c r="DK767" s="72">
        <v>751.92</v>
      </c>
      <c r="DL767" s="96">
        <v>1</v>
      </c>
      <c r="DM767" s="72">
        <v>751.92</v>
      </c>
      <c r="DN767" s="96">
        <v>1</v>
      </c>
      <c r="DO767" s="96">
        <v>9.894E-3</v>
      </c>
      <c r="DP767" s="72">
        <v>7.44</v>
      </c>
      <c r="DQ767" s="72">
        <v>744.48</v>
      </c>
      <c r="DR767" t="s">
        <v>564</v>
      </c>
      <c r="DT767" t="s">
        <v>540</v>
      </c>
    </row>
    <row r="768" spans="1:124" x14ac:dyDescent="0.3">
      <c r="A768" t="s">
        <v>565</v>
      </c>
      <c r="B768">
        <v>15640</v>
      </c>
      <c r="C768" s="95">
        <v>2872</v>
      </c>
      <c r="D768" s="95">
        <v>12650038</v>
      </c>
      <c r="E768" s="95">
        <v>2750</v>
      </c>
      <c r="F768" s="95">
        <v>7706879</v>
      </c>
      <c r="G768" s="95">
        <v>486</v>
      </c>
      <c r="H768" s="95">
        <v>1523236</v>
      </c>
      <c r="I768" s="95">
        <v>410</v>
      </c>
      <c r="J768" s="95">
        <v>1015242</v>
      </c>
      <c r="K768" s="95">
        <v>2640</v>
      </c>
      <c r="L768" s="95">
        <v>11797672</v>
      </c>
      <c r="M768" s="95">
        <v>2500</v>
      </c>
      <c r="N768" s="95">
        <v>7706703</v>
      </c>
      <c r="O768" s="95">
        <v>494</v>
      </c>
      <c r="P768" s="95">
        <v>1373154</v>
      </c>
      <c r="Q768" s="95">
        <v>415</v>
      </c>
      <c r="R768" s="95">
        <v>1214483</v>
      </c>
      <c r="S768" s="95">
        <v>2546</v>
      </c>
      <c r="T768" s="95">
        <v>10921127</v>
      </c>
      <c r="U768" s="95">
        <v>2393</v>
      </c>
      <c r="V768" s="95">
        <v>8173015</v>
      </c>
      <c r="W768" s="95">
        <v>490</v>
      </c>
      <c r="X768" s="95">
        <v>1650971</v>
      </c>
      <c r="Y768" s="95">
        <v>406</v>
      </c>
      <c r="Z768" s="95">
        <v>1309691</v>
      </c>
      <c r="AA768" s="95">
        <v>2504</v>
      </c>
      <c r="AB768" s="95">
        <v>10531485</v>
      </c>
      <c r="AC768" s="95">
        <v>2342</v>
      </c>
      <c r="AD768" s="95">
        <v>8257716</v>
      </c>
      <c r="AE768" s="95">
        <v>502</v>
      </c>
      <c r="AF768" s="95">
        <v>1205180</v>
      </c>
      <c r="AG768" s="95">
        <v>424</v>
      </c>
      <c r="AH768" s="95">
        <v>1277304</v>
      </c>
      <c r="AI768" s="95">
        <v>2509</v>
      </c>
      <c r="AJ768" s="95">
        <v>10380358.85</v>
      </c>
      <c r="AK768" s="95">
        <v>2335</v>
      </c>
      <c r="AL768" s="95">
        <v>8256427.5300000003</v>
      </c>
      <c r="AM768" s="95">
        <v>501</v>
      </c>
      <c r="AN768" s="95">
        <v>1192420.78</v>
      </c>
      <c r="AO768" s="95">
        <v>432</v>
      </c>
      <c r="AP768" s="95">
        <v>1428805.07</v>
      </c>
      <c r="AQ768" s="72">
        <v>351.73</v>
      </c>
      <c r="AR768" s="72">
        <v>230.01</v>
      </c>
      <c r="AS768" s="72">
        <v>581.74</v>
      </c>
      <c r="AT768" s="95">
        <v>14173274</v>
      </c>
      <c r="AU768" s="95">
        <v>8722121</v>
      </c>
      <c r="AV768" s="95">
        <v>3358</v>
      </c>
      <c r="AW768" s="95">
        <v>3160</v>
      </c>
      <c r="AX768" s="72">
        <v>350.21</v>
      </c>
      <c r="AY768" s="72">
        <v>255.04</v>
      </c>
      <c r="AZ768" s="72">
        <v>605.25</v>
      </c>
      <c r="BA768" s="95">
        <v>13170826</v>
      </c>
      <c r="BB768" s="95">
        <v>8921186</v>
      </c>
      <c r="BC768" s="95">
        <v>3134</v>
      </c>
      <c r="BD768" s="95">
        <v>2915</v>
      </c>
      <c r="BE768" s="72">
        <v>345.08</v>
      </c>
      <c r="BF768" s="72">
        <v>282.32</v>
      </c>
      <c r="BG768" s="72">
        <v>627.4</v>
      </c>
      <c r="BH768" s="95">
        <v>12572098</v>
      </c>
      <c r="BI768" s="95">
        <v>9482706</v>
      </c>
      <c r="BJ768" s="95">
        <v>3036</v>
      </c>
      <c r="BK768" s="95">
        <v>2799</v>
      </c>
      <c r="BL768" s="72">
        <v>325.37</v>
      </c>
      <c r="BM768" s="72">
        <v>287.27</v>
      </c>
      <c r="BN768" s="72">
        <v>612.64</v>
      </c>
      <c r="BO768" s="95">
        <v>11736665</v>
      </c>
      <c r="BP768" s="95">
        <v>9535020</v>
      </c>
      <c r="BQ768" s="95">
        <v>3006</v>
      </c>
      <c r="BR768" s="95">
        <v>2766</v>
      </c>
      <c r="BS768" s="72">
        <v>320.39999999999998</v>
      </c>
      <c r="BT768" s="72">
        <v>291.69</v>
      </c>
      <c r="BU768" s="72">
        <v>612.09</v>
      </c>
      <c r="BV768" s="95">
        <v>11572779.630000001</v>
      </c>
      <c r="BW768" s="95">
        <v>9685232.5999999996</v>
      </c>
      <c r="BX768" s="95">
        <v>3010</v>
      </c>
      <c r="BY768" s="95">
        <v>2767</v>
      </c>
      <c r="BZ768" s="95">
        <v>3264</v>
      </c>
      <c r="CA768" s="95">
        <v>3028</v>
      </c>
      <c r="CB768" s="95">
        <v>2922</v>
      </c>
      <c r="CC768" s="95">
        <v>2892</v>
      </c>
      <c r="CD768" s="95">
        <v>2891</v>
      </c>
      <c r="CE768" s="72">
        <v>650.75523149000003</v>
      </c>
      <c r="CF768" s="72">
        <v>676.59346364999999</v>
      </c>
      <c r="CG768" s="72">
        <v>712.40329333</v>
      </c>
      <c r="CH768" s="72">
        <v>716.50152150999998</v>
      </c>
      <c r="CI768" s="72">
        <v>731.52548966999996</v>
      </c>
      <c r="CJ768" s="96">
        <v>0.89394594439999997</v>
      </c>
      <c r="CK768" s="96">
        <v>0.89455490260000003</v>
      </c>
      <c r="CL768" s="96">
        <v>0.88068093719999996</v>
      </c>
      <c r="CM768" s="96">
        <v>0.85504354370000002</v>
      </c>
      <c r="CN768" s="96">
        <v>0.83673092549999994</v>
      </c>
      <c r="CO768" s="96">
        <v>0.95093008729999995</v>
      </c>
      <c r="CP768" s="96">
        <v>0.91719808039999995</v>
      </c>
      <c r="CQ768" s="96">
        <v>0.99584056389999998</v>
      </c>
      <c r="CR768" s="96">
        <v>0.9210289103</v>
      </c>
      <c r="CS768" s="95">
        <v>3338</v>
      </c>
      <c r="CT768" s="95">
        <v>3101</v>
      </c>
      <c r="CU768" s="95">
        <v>3027</v>
      </c>
      <c r="CV768" s="95">
        <v>3033</v>
      </c>
      <c r="CW768" s="95">
        <v>3098</v>
      </c>
      <c r="CX768" s="96">
        <v>0.94346514000000004</v>
      </c>
      <c r="CY768" s="96">
        <v>0.96355106199999996</v>
      </c>
      <c r="CZ768" s="96">
        <v>0.93921809599999995</v>
      </c>
      <c r="DA768" s="96">
        <v>0.95170546</v>
      </c>
      <c r="DB768" s="96">
        <v>0.95702461400000005</v>
      </c>
      <c r="DC768">
        <v>2013</v>
      </c>
      <c r="DD768" s="6">
        <v>2881.4</v>
      </c>
      <c r="DE768" s="96">
        <v>4.4620307999999999E-3</v>
      </c>
      <c r="DF768" s="72">
        <v>704.18</v>
      </c>
      <c r="DG768" s="96">
        <v>1</v>
      </c>
      <c r="DH768" s="72">
        <v>704.18</v>
      </c>
      <c r="DI768" s="72">
        <v>736.03084387000001</v>
      </c>
      <c r="DJ768" s="96">
        <v>1</v>
      </c>
      <c r="DK768" s="72">
        <v>704.18</v>
      </c>
      <c r="DL768" s="96">
        <v>1</v>
      </c>
      <c r="DM768" s="72">
        <v>704.18</v>
      </c>
      <c r="DN768" s="96">
        <v>1</v>
      </c>
      <c r="DO768" s="96">
        <v>9.6200000000000001E-3</v>
      </c>
      <c r="DP768" s="72">
        <v>6.77</v>
      </c>
      <c r="DQ768" s="72">
        <v>697.41</v>
      </c>
      <c r="DR768" t="s">
        <v>565</v>
      </c>
      <c r="DT768" t="s">
        <v>540</v>
      </c>
    </row>
    <row r="769" spans="1:124" x14ac:dyDescent="0.3">
      <c r="A769" t="s">
        <v>146</v>
      </c>
      <c r="B769">
        <v>15650</v>
      </c>
      <c r="C769" s="95">
        <v>2042</v>
      </c>
      <c r="D769" s="95">
        <v>7631141</v>
      </c>
      <c r="E769" s="95">
        <v>1990</v>
      </c>
      <c r="F769" s="95">
        <v>6788803</v>
      </c>
      <c r="G769" s="95">
        <v>413</v>
      </c>
      <c r="H769" s="95">
        <v>1399689</v>
      </c>
      <c r="I769" s="95">
        <v>384</v>
      </c>
      <c r="J769" s="95">
        <v>1412258</v>
      </c>
      <c r="K769" s="95">
        <v>2004</v>
      </c>
      <c r="L769" s="95">
        <v>7958543</v>
      </c>
      <c r="M769" s="95">
        <v>1937</v>
      </c>
      <c r="N769" s="95">
        <v>6629612</v>
      </c>
      <c r="O769" s="95">
        <v>410</v>
      </c>
      <c r="P769" s="95">
        <v>968234</v>
      </c>
      <c r="Q769" s="95">
        <v>378</v>
      </c>
      <c r="R769" s="95">
        <v>1370044</v>
      </c>
      <c r="S769" s="95">
        <v>1972</v>
      </c>
      <c r="T769" s="95">
        <v>8752487</v>
      </c>
      <c r="U769" s="95">
        <v>1897</v>
      </c>
      <c r="V769" s="95">
        <v>6558439</v>
      </c>
      <c r="W769" s="95">
        <v>409</v>
      </c>
      <c r="X769" s="95">
        <v>1194602</v>
      </c>
      <c r="Y769" s="95">
        <v>368</v>
      </c>
      <c r="Z769" s="95">
        <v>1300066</v>
      </c>
      <c r="AA769" s="95">
        <v>1957</v>
      </c>
      <c r="AB769" s="95">
        <v>7894754</v>
      </c>
      <c r="AC769" s="95">
        <v>1869</v>
      </c>
      <c r="AD769" s="95">
        <v>6366664</v>
      </c>
      <c r="AE769" s="95">
        <v>415</v>
      </c>
      <c r="AF769" s="95">
        <v>1225941</v>
      </c>
      <c r="AG769" s="95">
        <v>374</v>
      </c>
      <c r="AH769" s="95">
        <v>1339496</v>
      </c>
      <c r="AI769" s="95">
        <v>1983</v>
      </c>
      <c r="AJ769" s="95">
        <v>8050258</v>
      </c>
      <c r="AK769" s="95">
        <v>1899</v>
      </c>
      <c r="AL769" s="95">
        <v>7000517.9299999997</v>
      </c>
      <c r="AM769" s="95">
        <v>418</v>
      </c>
      <c r="AN769" s="95">
        <v>1455804</v>
      </c>
      <c r="AO769" s="95">
        <v>374</v>
      </c>
      <c r="AP769" s="95">
        <v>1471813</v>
      </c>
      <c r="AQ769" s="72">
        <v>306.55</v>
      </c>
      <c r="AR769" s="72">
        <v>287.88</v>
      </c>
      <c r="AS769" s="72">
        <v>594.42999999999995</v>
      </c>
      <c r="AT769" s="95">
        <v>9030830</v>
      </c>
      <c r="AU769" s="95">
        <v>8201061</v>
      </c>
      <c r="AV769" s="95">
        <v>2455</v>
      </c>
      <c r="AW769" s="95">
        <v>2374</v>
      </c>
      <c r="AX769" s="72">
        <v>308.16000000000003</v>
      </c>
      <c r="AY769" s="72">
        <v>287.95999999999998</v>
      </c>
      <c r="AZ769" s="72">
        <v>596.12</v>
      </c>
      <c r="BA769" s="95">
        <v>8926777</v>
      </c>
      <c r="BB769" s="95">
        <v>7999656</v>
      </c>
      <c r="BC769" s="95">
        <v>2414</v>
      </c>
      <c r="BD769" s="95">
        <v>2315</v>
      </c>
      <c r="BE769" s="72">
        <v>348.14</v>
      </c>
      <c r="BF769" s="72">
        <v>289.13</v>
      </c>
      <c r="BG769" s="72">
        <v>637.27</v>
      </c>
      <c r="BH769" s="95">
        <v>9947089</v>
      </c>
      <c r="BI769" s="95">
        <v>7858505</v>
      </c>
      <c r="BJ769" s="95">
        <v>2381</v>
      </c>
      <c r="BK769" s="95">
        <v>2265</v>
      </c>
      <c r="BL769" s="72">
        <v>320.43</v>
      </c>
      <c r="BM769" s="72">
        <v>286.3</v>
      </c>
      <c r="BN769" s="72">
        <v>606.73</v>
      </c>
      <c r="BO769" s="95">
        <v>9120695</v>
      </c>
      <c r="BP769" s="95">
        <v>7706160</v>
      </c>
      <c r="BQ769" s="95">
        <v>2372</v>
      </c>
      <c r="BR769" s="95">
        <v>2243</v>
      </c>
      <c r="BS769" s="72">
        <v>329.93</v>
      </c>
      <c r="BT769" s="72">
        <v>310.61</v>
      </c>
      <c r="BU769" s="72">
        <v>640.54</v>
      </c>
      <c r="BV769" s="95">
        <v>9506062</v>
      </c>
      <c r="BW769" s="95">
        <v>8472330.9299999997</v>
      </c>
      <c r="BX769" s="95">
        <v>2401</v>
      </c>
      <c r="BY769" s="95">
        <v>2273</v>
      </c>
      <c r="BZ769" s="95">
        <v>2416</v>
      </c>
      <c r="CA769" s="95">
        <v>2366</v>
      </c>
      <c r="CB769" s="95">
        <v>2325</v>
      </c>
      <c r="CC769" s="95">
        <v>2311</v>
      </c>
      <c r="CD769" s="95">
        <v>2338</v>
      </c>
      <c r="CE769" s="72">
        <v>650.75523149000003</v>
      </c>
      <c r="CF769" s="72">
        <v>676.59346364999999</v>
      </c>
      <c r="CG769" s="72">
        <v>712.40329333</v>
      </c>
      <c r="CH769" s="72">
        <v>716.50152150999998</v>
      </c>
      <c r="CI769" s="72">
        <v>731.52548966999996</v>
      </c>
      <c r="CJ769" s="96">
        <v>0.9134463639</v>
      </c>
      <c r="CK769" s="96">
        <v>0.88106083199999996</v>
      </c>
      <c r="CL769" s="96">
        <v>0.89453544920000005</v>
      </c>
      <c r="CM769" s="96">
        <v>0.84679513129999995</v>
      </c>
      <c r="CN769" s="96">
        <v>0.87562225660000004</v>
      </c>
      <c r="CO769" s="96">
        <v>0.94325902289999997</v>
      </c>
      <c r="CP769" s="96">
        <v>0.93536556250000003</v>
      </c>
      <c r="CQ769" s="96">
        <v>0.99584056389999998</v>
      </c>
      <c r="CR769" s="96">
        <v>0.93927227189999996</v>
      </c>
      <c r="CS769" s="95">
        <v>2283</v>
      </c>
      <c r="CT769" s="95">
        <v>2291</v>
      </c>
      <c r="CU769" s="95">
        <v>2253</v>
      </c>
      <c r="CV769" s="95">
        <v>2227</v>
      </c>
      <c r="CW769" s="95">
        <v>2302</v>
      </c>
      <c r="CX769" s="96">
        <v>0.96824248800000001</v>
      </c>
      <c r="CY769" s="96">
        <v>0.94619261300000002</v>
      </c>
      <c r="CZ769" s="96">
        <v>0.93098044800000002</v>
      </c>
      <c r="DA769" s="96">
        <v>0.94103330100000004</v>
      </c>
      <c r="DB769" s="96">
        <v>0.92973261399999996</v>
      </c>
      <c r="DC769">
        <v>2013</v>
      </c>
      <c r="DD769" s="6">
        <v>2294</v>
      </c>
      <c r="DE769" s="96">
        <v>1.7224320999999999E-3</v>
      </c>
      <c r="DF769" s="72">
        <v>720.11</v>
      </c>
      <c r="DG769" s="96">
        <v>1</v>
      </c>
      <c r="DH769" s="72">
        <v>720.11</v>
      </c>
      <c r="DI769" s="72">
        <v>696.39824844999998</v>
      </c>
      <c r="DJ769" s="96">
        <v>1</v>
      </c>
      <c r="DK769" s="72">
        <v>720.11</v>
      </c>
      <c r="DL769" s="96">
        <v>1</v>
      </c>
      <c r="DM769" s="72">
        <v>720.11</v>
      </c>
      <c r="DN769" s="96">
        <v>1</v>
      </c>
      <c r="DO769" s="96">
        <v>6.4359999999999999E-3</v>
      </c>
      <c r="DP769" s="72">
        <v>4.63</v>
      </c>
      <c r="DQ769" s="72">
        <v>715.48</v>
      </c>
      <c r="DR769" t="s">
        <v>146</v>
      </c>
      <c r="DT769" t="s">
        <v>540</v>
      </c>
    </row>
    <row r="770" spans="1:124" x14ac:dyDescent="0.3">
      <c r="A770" t="s">
        <v>327</v>
      </c>
      <c r="B770">
        <v>15660</v>
      </c>
      <c r="C770" s="95">
        <v>4193</v>
      </c>
      <c r="D770" s="95">
        <v>15597348</v>
      </c>
      <c r="E770" s="95">
        <v>4019</v>
      </c>
      <c r="F770" s="95">
        <v>13966526</v>
      </c>
      <c r="G770" s="95">
        <v>731</v>
      </c>
      <c r="H770" s="95">
        <v>1455350</v>
      </c>
      <c r="I770" s="95">
        <v>641</v>
      </c>
      <c r="J770" s="95">
        <v>2291754</v>
      </c>
      <c r="K770" s="95">
        <v>3950</v>
      </c>
      <c r="L770" s="95">
        <v>17266504</v>
      </c>
      <c r="M770" s="95">
        <v>3768</v>
      </c>
      <c r="N770" s="95">
        <v>13616726</v>
      </c>
      <c r="O770" s="95">
        <v>726</v>
      </c>
      <c r="P770" s="95">
        <v>1982316</v>
      </c>
      <c r="Q770" s="95">
        <v>622</v>
      </c>
      <c r="R770" s="95">
        <v>2233815</v>
      </c>
      <c r="S770" s="95">
        <v>3777</v>
      </c>
      <c r="T770" s="95">
        <v>16014623</v>
      </c>
      <c r="U770" s="95">
        <v>3580</v>
      </c>
      <c r="V770" s="95">
        <v>13042477</v>
      </c>
      <c r="W770" s="95">
        <v>743</v>
      </c>
      <c r="X770" s="95">
        <v>1886405</v>
      </c>
      <c r="Y770" s="95">
        <v>637</v>
      </c>
      <c r="Z770" s="95">
        <v>2233529</v>
      </c>
      <c r="AA770" s="95">
        <v>3703</v>
      </c>
      <c r="AB770" s="95">
        <v>15862949</v>
      </c>
      <c r="AC770" s="95">
        <v>3486</v>
      </c>
      <c r="AD770" s="95">
        <v>13040309</v>
      </c>
      <c r="AE770" s="95">
        <v>752</v>
      </c>
      <c r="AF770" s="95">
        <v>2329576</v>
      </c>
      <c r="AG770" s="95">
        <v>657</v>
      </c>
      <c r="AH770" s="95">
        <v>2699551</v>
      </c>
      <c r="AI770" s="95">
        <v>3700</v>
      </c>
      <c r="AJ770" s="95">
        <v>16389744.73</v>
      </c>
      <c r="AK770" s="95">
        <v>3483</v>
      </c>
      <c r="AL770" s="95">
        <v>13821230.68</v>
      </c>
      <c r="AM770" s="95">
        <v>753</v>
      </c>
      <c r="AN770" s="95">
        <v>2494103</v>
      </c>
      <c r="AO770" s="95">
        <v>663</v>
      </c>
      <c r="AP770" s="95">
        <v>2903292</v>
      </c>
      <c r="AQ770" s="72">
        <v>288.60000000000002</v>
      </c>
      <c r="AR770" s="72">
        <v>290.74</v>
      </c>
      <c r="AS770" s="72">
        <v>579.34</v>
      </c>
      <c r="AT770" s="95">
        <v>17052698</v>
      </c>
      <c r="AU770" s="95">
        <v>16258280</v>
      </c>
      <c r="AV770" s="95">
        <v>4924</v>
      </c>
      <c r="AW770" s="95">
        <v>4660</v>
      </c>
      <c r="AX770" s="72">
        <v>343.04</v>
      </c>
      <c r="AY770" s="72">
        <v>300.88</v>
      </c>
      <c r="AZ770" s="72">
        <v>643.91999999999996</v>
      </c>
      <c r="BA770" s="95">
        <v>19248820</v>
      </c>
      <c r="BB770" s="95">
        <v>15850541</v>
      </c>
      <c r="BC770" s="95">
        <v>4676</v>
      </c>
      <c r="BD770" s="95">
        <v>4390</v>
      </c>
      <c r="BE770" s="72">
        <v>330.03</v>
      </c>
      <c r="BF770" s="72">
        <v>301.87</v>
      </c>
      <c r="BG770" s="72">
        <v>631.9</v>
      </c>
      <c r="BH770" s="95">
        <v>17901028</v>
      </c>
      <c r="BI770" s="95">
        <v>15276006</v>
      </c>
      <c r="BJ770" s="95">
        <v>4520</v>
      </c>
      <c r="BK770" s="95">
        <v>4217</v>
      </c>
      <c r="BL770" s="72">
        <v>340.3</v>
      </c>
      <c r="BM770" s="72">
        <v>316.60000000000002</v>
      </c>
      <c r="BN770" s="72">
        <v>656.9</v>
      </c>
      <c r="BO770" s="95">
        <v>18192525</v>
      </c>
      <c r="BP770" s="95">
        <v>15739860</v>
      </c>
      <c r="BQ770" s="95">
        <v>4455</v>
      </c>
      <c r="BR770" s="95">
        <v>4143</v>
      </c>
      <c r="BS770" s="72">
        <v>353.39</v>
      </c>
      <c r="BT770" s="72">
        <v>336.16</v>
      </c>
      <c r="BU770" s="72">
        <v>689.55</v>
      </c>
      <c r="BV770" s="95">
        <v>18883847.73</v>
      </c>
      <c r="BW770" s="95">
        <v>16724522.68</v>
      </c>
      <c r="BX770" s="95">
        <v>4453</v>
      </c>
      <c r="BY770" s="95">
        <v>4146</v>
      </c>
      <c r="BZ770" s="95">
        <v>4798</v>
      </c>
      <c r="CA770" s="95">
        <v>4538</v>
      </c>
      <c r="CB770" s="95">
        <v>4374</v>
      </c>
      <c r="CC770" s="95">
        <v>4307</v>
      </c>
      <c r="CD770" s="95">
        <v>4303</v>
      </c>
      <c r="CE770" s="72">
        <v>650.75523149000003</v>
      </c>
      <c r="CF770" s="72">
        <v>676.59346364999999</v>
      </c>
      <c r="CG770" s="72">
        <v>712.40329333</v>
      </c>
      <c r="CH770" s="72">
        <v>716.50152150999998</v>
      </c>
      <c r="CI770" s="72">
        <v>731.52548966999996</v>
      </c>
      <c r="CJ770" s="96">
        <v>0.89025792179999996</v>
      </c>
      <c r="CK770" s="96">
        <v>0.95170886889999995</v>
      </c>
      <c r="CL770" s="96">
        <v>0.88699758399999995</v>
      </c>
      <c r="CM770" s="96">
        <v>0.91681591770000004</v>
      </c>
      <c r="CN770" s="96">
        <v>0.94261923849999996</v>
      </c>
      <c r="CO770" s="96">
        <v>0.96953466239999997</v>
      </c>
      <c r="CP770" s="96">
        <v>0.94651583049999999</v>
      </c>
      <c r="CQ770" s="96">
        <v>0.99584056389999998</v>
      </c>
      <c r="CR770" s="96">
        <v>0.95046911089999997</v>
      </c>
      <c r="CS770" s="95">
        <v>4828</v>
      </c>
      <c r="CT770" s="95">
        <v>4594</v>
      </c>
      <c r="CU770" s="95">
        <v>4483</v>
      </c>
      <c r="CV770" s="95">
        <v>4404</v>
      </c>
      <c r="CW770" s="95">
        <v>4443</v>
      </c>
      <c r="CX770" s="96">
        <v>0.95006815200000005</v>
      </c>
      <c r="CY770" s="96">
        <v>0.97733234700000005</v>
      </c>
      <c r="CZ770" s="96">
        <v>0.98864233999999995</v>
      </c>
      <c r="DA770" s="96">
        <v>0.962458547</v>
      </c>
      <c r="DB770" s="96">
        <v>0.97035961000000004</v>
      </c>
      <c r="DC770">
        <v>2013</v>
      </c>
      <c r="DD770" s="6">
        <v>4311.2</v>
      </c>
      <c r="DE770" s="96">
        <v>3.5952139000000002E-3</v>
      </c>
      <c r="DF770" s="72">
        <v>727.33</v>
      </c>
      <c r="DG770" s="96">
        <v>1</v>
      </c>
      <c r="DH770" s="72">
        <v>727.33</v>
      </c>
      <c r="DI770" s="72">
        <v>751.45962586999997</v>
      </c>
      <c r="DJ770" s="96">
        <v>1</v>
      </c>
      <c r="DK770" s="72">
        <v>727.33</v>
      </c>
      <c r="DL770" s="96">
        <v>1</v>
      </c>
      <c r="DM770" s="72">
        <v>727.33</v>
      </c>
      <c r="DN770" s="96">
        <v>1</v>
      </c>
      <c r="DO770" s="96">
        <v>1.1906999999999999E-2</v>
      </c>
      <c r="DP770" s="72">
        <v>8.66</v>
      </c>
      <c r="DQ770" s="72">
        <v>718.67</v>
      </c>
      <c r="DR770" t="s">
        <v>327</v>
      </c>
      <c r="DT770" t="s">
        <v>540</v>
      </c>
    </row>
    <row r="771" spans="1:124" x14ac:dyDescent="0.3">
      <c r="A771" t="s">
        <v>56</v>
      </c>
      <c r="B771">
        <v>15670</v>
      </c>
      <c r="C771" s="95">
        <v>4253</v>
      </c>
      <c r="D771" s="95">
        <v>16217173</v>
      </c>
      <c r="E771" s="95">
        <v>4133</v>
      </c>
      <c r="F771" s="95">
        <v>13375192</v>
      </c>
      <c r="G771" s="95">
        <v>640</v>
      </c>
      <c r="H771" s="95">
        <v>1411549</v>
      </c>
      <c r="I771" s="95">
        <v>564</v>
      </c>
      <c r="J771" s="95">
        <v>1943134</v>
      </c>
      <c r="K771" s="95">
        <v>4178</v>
      </c>
      <c r="L771" s="95">
        <v>16507963</v>
      </c>
      <c r="M771" s="95">
        <v>4037</v>
      </c>
      <c r="N771" s="95">
        <v>13213856</v>
      </c>
      <c r="O771" s="95">
        <v>648</v>
      </c>
      <c r="P771" s="95">
        <v>1947204</v>
      </c>
      <c r="Q771" s="95">
        <v>575</v>
      </c>
      <c r="R771" s="95">
        <v>1954311</v>
      </c>
      <c r="S771" s="95">
        <v>4043</v>
      </c>
      <c r="T771" s="95">
        <v>17029885</v>
      </c>
      <c r="U771" s="95">
        <v>3893</v>
      </c>
      <c r="V771" s="95">
        <v>13370343</v>
      </c>
      <c r="W771" s="95">
        <v>669</v>
      </c>
      <c r="X771" s="95">
        <v>2133674</v>
      </c>
      <c r="Y771" s="95">
        <v>588</v>
      </c>
      <c r="Z771" s="95">
        <v>2368360</v>
      </c>
      <c r="AA771" s="95">
        <v>3913</v>
      </c>
      <c r="AB771" s="95">
        <v>15161548</v>
      </c>
      <c r="AC771" s="95">
        <v>3748</v>
      </c>
      <c r="AD771" s="95">
        <v>14550982</v>
      </c>
      <c r="AE771" s="95">
        <v>646</v>
      </c>
      <c r="AF771" s="95">
        <v>1975551</v>
      </c>
      <c r="AG771" s="95">
        <v>572</v>
      </c>
      <c r="AH771" s="95">
        <v>2419747</v>
      </c>
      <c r="AI771" s="95">
        <v>3955</v>
      </c>
      <c r="AJ771" s="95">
        <v>15983253.130000001</v>
      </c>
      <c r="AK771" s="95">
        <v>3783</v>
      </c>
      <c r="AL771" s="95">
        <v>14552937.98</v>
      </c>
      <c r="AM771" s="95">
        <v>687</v>
      </c>
      <c r="AN771" s="95">
        <v>3137443</v>
      </c>
      <c r="AO771" s="95">
        <v>606</v>
      </c>
      <c r="AP771" s="95">
        <v>2728210</v>
      </c>
      <c r="AQ771" s="72">
        <v>300.24</v>
      </c>
      <c r="AR771" s="72">
        <v>271.77</v>
      </c>
      <c r="AS771" s="72">
        <v>572.01</v>
      </c>
      <c r="AT771" s="95">
        <v>17628722</v>
      </c>
      <c r="AU771" s="95">
        <v>15318326</v>
      </c>
      <c r="AV771" s="95">
        <v>4893</v>
      </c>
      <c r="AW771" s="95">
        <v>4697</v>
      </c>
      <c r="AX771" s="72">
        <v>318.68</v>
      </c>
      <c r="AY771" s="72">
        <v>274.07</v>
      </c>
      <c r="AZ771" s="72">
        <v>592.75</v>
      </c>
      <c r="BA771" s="95">
        <v>18455167</v>
      </c>
      <c r="BB771" s="95">
        <v>15168167</v>
      </c>
      <c r="BC771" s="95">
        <v>4826</v>
      </c>
      <c r="BD771" s="95">
        <v>4612</v>
      </c>
      <c r="BE771" s="72">
        <v>338.91</v>
      </c>
      <c r="BF771" s="72">
        <v>292.69</v>
      </c>
      <c r="BG771" s="72">
        <v>631.6</v>
      </c>
      <c r="BH771" s="95">
        <v>19163559</v>
      </c>
      <c r="BI771" s="95">
        <v>15738703</v>
      </c>
      <c r="BJ771" s="95">
        <v>4712</v>
      </c>
      <c r="BK771" s="95">
        <v>4481</v>
      </c>
      <c r="BL771" s="72">
        <v>313.25</v>
      </c>
      <c r="BM771" s="72">
        <v>327.37</v>
      </c>
      <c r="BN771" s="72">
        <v>640.62</v>
      </c>
      <c r="BO771" s="95">
        <v>17137099</v>
      </c>
      <c r="BP771" s="95">
        <v>16970729</v>
      </c>
      <c r="BQ771" s="95">
        <v>4559</v>
      </c>
      <c r="BR771" s="95">
        <v>4320</v>
      </c>
      <c r="BS771" s="72">
        <v>343.26</v>
      </c>
      <c r="BT771" s="72">
        <v>328.11</v>
      </c>
      <c r="BU771" s="72">
        <v>671.37</v>
      </c>
      <c r="BV771" s="95">
        <v>19120696.129999999</v>
      </c>
      <c r="BW771" s="95">
        <v>17281147.98</v>
      </c>
      <c r="BX771" s="95">
        <v>4642</v>
      </c>
      <c r="BY771" s="95">
        <v>4389</v>
      </c>
      <c r="BZ771" s="95">
        <v>4800</v>
      </c>
      <c r="CA771" s="95">
        <v>4723</v>
      </c>
      <c r="CB771" s="95">
        <v>4601</v>
      </c>
      <c r="CC771" s="95">
        <v>4446</v>
      </c>
      <c r="CD771" s="95">
        <v>4518</v>
      </c>
      <c r="CE771" s="72">
        <v>650.75523149000003</v>
      </c>
      <c r="CF771" s="72">
        <v>676.59346364999999</v>
      </c>
      <c r="CG771" s="72">
        <v>712.40329333</v>
      </c>
      <c r="CH771" s="72">
        <v>716.50152150999998</v>
      </c>
      <c r="CI771" s="72">
        <v>731.52548966999996</v>
      </c>
      <c r="CJ771" s="96">
        <v>0.87899408609999996</v>
      </c>
      <c r="CK771" s="96">
        <v>0.87607999759999999</v>
      </c>
      <c r="CL771" s="96">
        <v>0.88657647419999996</v>
      </c>
      <c r="CM771" s="96">
        <v>0.89409440279999997</v>
      </c>
      <c r="CN771" s="96">
        <v>0.91776706279999998</v>
      </c>
      <c r="CO771" s="96">
        <v>0.95323134610000004</v>
      </c>
      <c r="CP771" s="96">
        <v>0.93440318379999998</v>
      </c>
      <c r="CQ771" s="96">
        <v>0.99584056389999998</v>
      </c>
      <c r="CR771" s="96">
        <v>0.93830587369999996</v>
      </c>
      <c r="CS771" s="95">
        <v>4596</v>
      </c>
      <c r="CT771" s="95">
        <v>4461</v>
      </c>
      <c r="CU771" s="95">
        <v>4383</v>
      </c>
      <c r="CV771" s="95">
        <v>4238</v>
      </c>
      <c r="CW771" s="95">
        <v>4335</v>
      </c>
      <c r="CX771" s="96">
        <v>0.92916394899999999</v>
      </c>
      <c r="CY771" s="96">
        <v>0.94301783800000005</v>
      </c>
      <c r="CZ771" s="96">
        <v>0.961802249</v>
      </c>
      <c r="DA771" s="96">
        <v>0.97009330999999999</v>
      </c>
      <c r="DB771" s="96">
        <v>0.96410768899999999</v>
      </c>
      <c r="DC771">
        <v>2013</v>
      </c>
      <c r="DD771" s="6">
        <v>4499.8</v>
      </c>
      <c r="DE771" s="96">
        <v>5.4078349999999997E-3</v>
      </c>
      <c r="DF771" s="72">
        <v>716.71</v>
      </c>
      <c r="DG771" s="96">
        <v>1</v>
      </c>
      <c r="DH771" s="72">
        <v>716.71</v>
      </c>
      <c r="DI771" s="72">
        <v>696.39824844999998</v>
      </c>
      <c r="DJ771" s="96">
        <v>1</v>
      </c>
      <c r="DK771" s="72">
        <v>716.71</v>
      </c>
      <c r="DL771" s="96">
        <v>1</v>
      </c>
      <c r="DM771" s="72">
        <v>716.71</v>
      </c>
      <c r="DN771" s="96">
        <v>1</v>
      </c>
      <c r="DO771" s="96">
        <v>1.4924E-2</v>
      </c>
      <c r="DP771" s="72">
        <v>10.7</v>
      </c>
      <c r="DQ771" s="72">
        <v>706.01</v>
      </c>
      <c r="DR771" t="s">
        <v>56</v>
      </c>
      <c r="DT771" t="s">
        <v>540</v>
      </c>
    </row>
    <row r="772" spans="1:124" x14ac:dyDescent="0.3">
      <c r="A772" t="s">
        <v>566</v>
      </c>
      <c r="B772">
        <v>15680</v>
      </c>
      <c r="C772" s="95">
        <v>4023</v>
      </c>
      <c r="D772" s="95">
        <v>14270841</v>
      </c>
      <c r="E772" s="95">
        <v>3875</v>
      </c>
      <c r="F772" s="95">
        <v>12164964</v>
      </c>
      <c r="G772" s="95">
        <v>757</v>
      </c>
      <c r="H772" s="95">
        <v>1937120</v>
      </c>
      <c r="I772" s="95">
        <v>679</v>
      </c>
      <c r="J772" s="95">
        <v>2127111</v>
      </c>
      <c r="K772" s="95">
        <v>3882</v>
      </c>
      <c r="L772" s="95">
        <v>13843403</v>
      </c>
      <c r="M772" s="95">
        <v>3712</v>
      </c>
      <c r="N772" s="95">
        <v>11734497</v>
      </c>
      <c r="O772" s="95">
        <v>841</v>
      </c>
      <c r="P772" s="95">
        <v>1891323</v>
      </c>
      <c r="Q772" s="95">
        <v>741</v>
      </c>
      <c r="R772" s="95">
        <v>2478731</v>
      </c>
      <c r="S772" s="95">
        <v>3804</v>
      </c>
      <c r="T772" s="95">
        <v>14123670</v>
      </c>
      <c r="U772" s="95">
        <v>3608</v>
      </c>
      <c r="V772" s="95">
        <v>12173288</v>
      </c>
      <c r="W772" s="95">
        <v>843</v>
      </c>
      <c r="X772" s="95">
        <v>1740567</v>
      </c>
      <c r="Y772" s="95">
        <v>741</v>
      </c>
      <c r="Z772" s="95">
        <v>2494270</v>
      </c>
      <c r="AA772" s="95">
        <v>3798</v>
      </c>
      <c r="AB772" s="95">
        <v>15901784</v>
      </c>
      <c r="AC772" s="95">
        <v>3588</v>
      </c>
      <c r="AD772" s="95">
        <v>12410984</v>
      </c>
      <c r="AE772" s="95">
        <v>864</v>
      </c>
      <c r="AF772" s="95">
        <v>2340002</v>
      </c>
      <c r="AG772" s="95">
        <v>774</v>
      </c>
      <c r="AH772" s="95">
        <v>2759806</v>
      </c>
      <c r="AI772" s="95">
        <v>3803</v>
      </c>
      <c r="AJ772" s="95">
        <v>13878540</v>
      </c>
      <c r="AK772" s="95">
        <v>3588</v>
      </c>
      <c r="AL772" s="95">
        <v>13420954.08</v>
      </c>
      <c r="AM772" s="95">
        <v>856</v>
      </c>
      <c r="AN772" s="95">
        <v>1886907</v>
      </c>
      <c r="AO772" s="95">
        <v>771</v>
      </c>
      <c r="AP772" s="95">
        <v>2766622</v>
      </c>
      <c r="AQ772" s="72">
        <v>282.57</v>
      </c>
      <c r="AR772" s="72">
        <v>261.52999999999997</v>
      </c>
      <c r="AS772" s="72">
        <v>544.1</v>
      </c>
      <c r="AT772" s="95">
        <v>16207961</v>
      </c>
      <c r="AU772" s="95">
        <v>14292075</v>
      </c>
      <c r="AV772" s="95">
        <v>4780</v>
      </c>
      <c r="AW772" s="95">
        <v>4554</v>
      </c>
      <c r="AX772" s="72">
        <v>277.63</v>
      </c>
      <c r="AY772" s="72">
        <v>265.99</v>
      </c>
      <c r="AZ772" s="72">
        <v>543.62</v>
      </c>
      <c r="BA772" s="95">
        <v>15734726</v>
      </c>
      <c r="BB772" s="95">
        <v>14213228</v>
      </c>
      <c r="BC772" s="95">
        <v>4723</v>
      </c>
      <c r="BD772" s="95">
        <v>4453</v>
      </c>
      <c r="BE772" s="72">
        <v>284.49</v>
      </c>
      <c r="BF772" s="72">
        <v>281.05</v>
      </c>
      <c r="BG772" s="72">
        <v>565.54</v>
      </c>
      <c r="BH772" s="95">
        <v>15864237</v>
      </c>
      <c r="BI772" s="95">
        <v>14667558</v>
      </c>
      <c r="BJ772" s="95">
        <v>4647</v>
      </c>
      <c r="BK772" s="95">
        <v>4349</v>
      </c>
      <c r="BL772" s="72">
        <v>326.07</v>
      </c>
      <c r="BM772" s="72">
        <v>289.83</v>
      </c>
      <c r="BN772" s="72">
        <v>615.9</v>
      </c>
      <c r="BO772" s="95">
        <v>18241786</v>
      </c>
      <c r="BP772" s="95">
        <v>15170790</v>
      </c>
      <c r="BQ772" s="95">
        <v>4662</v>
      </c>
      <c r="BR772" s="95">
        <v>4362</v>
      </c>
      <c r="BS772" s="72">
        <v>281.99</v>
      </c>
      <c r="BT772" s="72">
        <v>309.47000000000003</v>
      </c>
      <c r="BU772" s="72">
        <v>591.46</v>
      </c>
      <c r="BV772" s="95">
        <v>15765447</v>
      </c>
      <c r="BW772" s="95">
        <v>16187576.08</v>
      </c>
      <c r="BX772" s="95">
        <v>4659</v>
      </c>
      <c r="BY772" s="95">
        <v>4359</v>
      </c>
      <c r="BZ772" s="95">
        <v>4672</v>
      </c>
      <c r="CA772" s="95">
        <v>4593</v>
      </c>
      <c r="CB772" s="95">
        <v>4503</v>
      </c>
      <c r="CC772" s="95">
        <v>4520</v>
      </c>
      <c r="CD772" s="95">
        <v>4512</v>
      </c>
      <c r="CE772" s="72">
        <v>650.75523149000003</v>
      </c>
      <c r="CF772" s="72">
        <v>676.59346364999999</v>
      </c>
      <c r="CG772" s="72">
        <v>712.40329333</v>
      </c>
      <c r="CH772" s="72">
        <v>716.50152150999998</v>
      </c>
      <c r="CI772" s="72">
        <v>731.52548966999996</v>
      </c>
      <c r="CJ772" s="96">
        <v>0.83610545670000003</v>
      </c>
      <c r="CK772" s="96">
        <v>0.80346623080000001</v>
      </c>
      <c r="CL772" s="96">
        <v>0.79384809879999996</v>
      </c>
      <c r="CM772" s="96">
        <v>0.85959342930000004</v>
      </c>
      <c r="CN772" s="96">
        <v>0.80852958419999998</v>
      </c>
      <c r="CO772" s="96">
        <v>0.99296866839999998</v>
      </c>
      <c r="CP772" s="96">
        <v>0.8261172644</v>
      </c>
      <c r="CQ772" s="96">
        <v>0.99584056389999998</v>
      </c>
      <c r="CR772" s="96">
        <v>0.82956768020000005</v>
      </c>
      <c r="CS772" s="95">
        <v>3693</v>
      </c>
      <c r="CT772" s="95">
        <v>3663</v>
      </c>
      <c r="CU772" s="95">
        <v>3567</v>
      </c>
      <c r="CV772" s="95">
        <v>3582</v>
      </c>
      <c r="CW772" s="95">
        <v>3609</v>
      </c>
      <c r="CX772" s="96">
        <v>1.0036302969999999</v>
      </c>
      <c r="CY772" s="96">
        <v>1.001473662</v>
      </c>
      <c r="CZ772" s="96">
        <v>0.98563852299999999</v>
      </c>
      <c r="DA772" s="96">
        <v>0.98191522399999998</v>
      </c>
      <c r="DB772" s="96">
        <v>0.99164222899999999</v>
      </c>
      <c r="DC772">
        <v>2013</v>
      </c>
      <c r="DD772" s="6">
        <v>4415.3999999999996</v>
      </c>
      <c r="DE772" s="96">
        <v>4.2846802999999996E-3</v>
      </c>
      <c r="DF772" s="72">
        <v>634.37</v>
      </c>
      <c r="DG772" s="96">
        <v>1</v>
      </c>
      <c r="DH772" s="72">
        <v>634.37</v>
      </c>
      <c r="DI772" s="72">
        <v>696.39824844999998</v>
      </c>
      <c r="DJ772" s="96">
        <v>1</v>
      </c>
      <c r="DK772" s="72">
        <v>634.37</v>
      </c>
      <c r="DL772" s="96">
        <v>1</v>
      </c>
      <c r="DM772" s="72">
        <v>634.37</v>
      </c>
      <c r="DN772" s="96">
        <v>1</v>
      </c>
      <c r="DO772" s="96">
        <v>1.3856E-2</v>
      </c>
      <c r="DP772" s="72">
        <v>8.7899999999999991</v>
      </c>
      <c r="DQ772" s="72">
        <v>625.58000000000004</v>
      </c>
      <c r="DR772" t="s">
        <v>566</v>
      </c>
      <c r="DT772" t="s">
        <v>540</v>
      </c>
    </row>
    <row r="773" spans="1:124" x14ac:dyDescent="0.3">
      <c r="A773" t="s">
        <v>567</v>
      </c>
      <c r="B773">
        <v>15690</v>
      </c>
      <c r="C773" s="95">
        <v>2474</v>
      </c>
      <c r="D773" s="95">
        <v>8896558</v>
      </c>
      <c r="E773" s="95">
        <v>2377</v>
      </c>
      <c r="F773" s="95">
        <v>7738958</v>
      </c>
      <c r="G773" s="95">
        <v>371</v>
      </c>
      <c r="H773" s="95">
        <v>1078359</v>
      </c>
      <c r="I773" s="95">
        <v>336</v>
      </c>
      <c r="J773" s="95">
        <v>1190865</v>
      </c>
      <c r="K773" s="95">
        <v>2457</v>
      </c>
      <c r="L773" s="95">
        <v>10381277</v>
      </c>
      <c r="M773" s="95">
        <v>2353</v>
      </c>
      <c r="N773" s="95">
        <v>8245875</v>
      </c>
      <c r="O773" s="95">
        <v>366</v>
      </c>
      <c r="P773" s="95">
        <v>1370260</v>
      </c>
      <c r="Q773" s="95">
        <v>331</v>
      </c>
      <c r="R773" s="95">
        <v>1314849</v>
      </c>
      <c r="S773" s="95">
        <v>2381</v>
      </c>
      <c r="T773" s="95">
        <v>10579486</v>
      </c>
      <c r="U773" s="95">
        <v>2254</v>
      </c>
      <c r="V773" s="95">
        <v>7768155</v>
      </c>
      <c r="W773" s="95">
        <v>381</v>
      </c>
      <c r="X773" s="95">
        <v>959170</v>
      </c>
      <c r="Y773" s="95">
        <v>341</v>
      </c>
      <c r="Z773" s="95">
        <v>1221584</v>
      </c>
      <c r="AA773" s="95">
        <v>2272</v>
      </c>
      <c r="AB773" s="95">
        <v>9423712</v>
      </c>
      <c r="AC773" s="95">
        <v>2149</v>
      </c>
      <c r="AD773" s="95">
        <v>8358177</v>
      </c>
      <c r="AE773" s="95">
        <v>405</v>
      </c>
      <c r="AF773" s="95">
        <v>1251810</v>
      </c>
      <c r="AG773" s="95">
        <v>363</v>
      </c>
      <c r="AH773" s="95">
        <v>1476529</v>
      </c>
      <c r="AI773" s="95">
        <v>2241</v>
      </c>
      <c r="AJ773" s="95">
        <v>10539382</v>
      </c>
      <c r="AK773" s="95">
        <v>2117</v>
      </c>
      <c r="AL773" s="95">
        <v>8461369.2100000009</v>
      </c>
      <c r="AM773" s="95">
        <v>402</v>
      </c>
      <c r="AN773" s="95">
        <v>1554231</v>
      </c>
      <c r="AO773" s="95">
        <v>361</v>
      </c>
      <c r="AP773" s="95">
        <v>1499923</v>
      </c>
      <c r="AQ773" s="72">
        <v>292.18</v>
      </c>
      <c r="AR773" s="72">
        <v>274.29000000000002</v>
      </c>
      <c r="AS773" s="72">
        <v>566.47</v>
      </c>
      <c r="AT773" s="95">
        <v>9974917</v>
      </c>
      <c r="AU773" s="95">
        <v>8929823</v>
      </c>
      <c r="AV773" s="95">
        <v>2845</v>
      </c>
      <c r="AW773" s="95">
        <v>2713</v>
      </c>
      <c r="AX773" s="72">
        <v>346.9</v>
      </c>
      <c r="AY773" s="72">
        <v>296.83999999999997</v>
      </c>
      <c r="AZ773" s="72">
        <v>643.74</v>
      </c>
      <c r="BA773" s="95">
        <v>11751537</v>
      </c>
      <c r="BB773" s="95">
        <v>9560724</v>
      </c>
      <c r="BC773" s="95">
        <v>2823</v>
      </c>
      <c r="BD773" s="95">
        <v>2684</v>
      </c>
      <c r="BE773" s="72">
        <v>348.14</v>
      </c>
      <c r="BF773" s="72">
        <v>288.69</v>
      </c>
      <c r="BG773" s="72">
        <v>636.83000000000004</v>
      </c>
      <c r="BH773" s="95">
        <v>11538656</v>
      </c>
      <c r="BI773" s="95">
        <v>8989739</v>
      </c>
      <c r="BJ773" s="95">
        <v>2762</v>
      </c>
      <c r="BK773" s="95">
        <v>2595</v>
      </c>
      <c r="BL773" s="72">
        <v>332.32</v>
      </c>
      <c r="BM773" s="72">
        <v>326.26</v>
      </c>
      <c r="BN773" s="72">
        <v>658.58</v>
      </c>
      <c r="BO773" s="95">
        <v>10675522</v>
      </c>
      <c r="BP773" s="95">
        <v>9834706</v>
      </c>
      <c r="BQ773" s="95">
        <v>2677</v>
      </c>
      <c r="BR773" s="95">
        <v>2512</v>
      </c>
      <c r="BS773" s="72">
        <v>381.31</v>
      </c>
      <c r="BT773" s="72">
        <v>334.99</v>
      </c>
      <c r="BU773" s="72">
        <v>716.3</v>
      </c>
      <c r="BV773" s="95">
        <v>12093613</v>
      </c>
      <c r="BW773" s="95">
        <v>9961292.2100000009</v>
      </c>
      <c r="BX773" s="95">
        <v>2643</v>
      </c>
      <c r="BY773" s="95">
        <v>2478</v>
      </c>
      <c r="BZ773" s="95">
        <v>2782</v>
      </c>
      <c r="CA773" s="95">
        <v>2756</v>
      </c>
      <c r="CB773" s="95">
        <v>2682</v>
      </c>
      <c r="CC773" s="95">
        <v>2599</v>
      </c>
      <c r="CD773" s="95">
        <v>2562</v>
      </c>
      <c r="CE773" s="72">
        <v>650.75523149000003</v>
      </c>
      <c r="CF773" s="72">
        <v>676.59346364999999</v>
      </c>
      <c r="CG773" s="72">
        <v>712.40329333</v>
      </c>
      <c r="CH773" s="72">
        <v>716.50152150999998</v>
      </c>
      <c r="CI773" s="72">
        <v>731.52548966999996</v>
      </c>
      <c r="CJ773" s="96">
        <v>0.87048090060000005</v>
      </c>
      <c r="CK773" s="96">
        <v>0.95144283029999999</v>
      </c>
      <c r="CL773" s="96">
        <v>0.89391782149999999</v>
      </c>
      <c r="CM773" s="96">
        <v>0.91916064409999998</v>
      </c>
      <c r="CN773" s="96">
        <v>0.97918665869999999</v>
      </c>
      <c r="CO773" s="96">
        <v>0.99387746960000001</v>
      </c>
      <c r="CP773" s="96">
        <v>0.9285226794</v>
      </c>
      <c r="CQ773" s="96">
        <v>0.99584056389999998</v>
      </c>
      <c r="CR773" s="96">
        <v>0.93240080839999995</v>
      </c>
      <c r="CS773" s="95">
        <v>2804</v>
      </c>
      <c r="CT773" s="95">
        <v>2807</v>
      </c>
      <c r="CU773" s="95">
        <v>2694</v>
      </c>
      <c r="CV773" s="95">
        <v>2616</v>
      </c>
      <c r="CW773" s="95">
        <v>2614</v>
      </c>
      <c r="CX773" s="96">
        <v>1.0088154869999999</v>
      </c>
      <c r="CY773" s="96">
        <v>1.0059596749999999</v>
      </c>
      <c r="CZ773" s="96">
        <v>0.99443046400000001</v>
      </c>
      <c r="DA773" s="96">
        <v>0.986513894</v>
      </c>
      <c r="DB773" s="96">
        <v>0.97167869200000001</v>
      </c>
      <c r="DC773">
        <v>2013</v>
      </c>
      <c r="DD773" s="6">
        <v>2596.4</v>
      </c>
      <c r="DE773" s="96">
        <v>3.2471229000000002E-3</v>
      </c>
      <c r="DF773" s="72">
        <v>713.75</v>
      </c>
      <c r="DG773" s="96">
        <v>1</v>
      </c>
      <c r="DH773" s="72">
        <v>713.75</v>
      </c>
      <c r="DI773" s="72">
        <v>696.39824844999998</v>
      </c>
      <c r="DJ773" s="96">
        <v>1</v>
      </c>
      <c r="DK773" s="72">
        <v>713.75</v>
      </c>
      <c r="DL773" s="96">
        <v>1</v>
      </c>
      <c r="DM773" s="72">
        <v>713.75</v>
      </c>
      <c r="DN773" s="96">
        <v>1</v>
      </c>
      <c r="DO773" s="96">
        <v>1.153E-2</v>
      </c>
      <c r="DP773" s="72">
        <v>8.23</v>
      </c>
      <c r="DQ773" s="72">
        <v>705.52</v>
      </c>
      <c r="DR773" t="s">
        <v>567</v>
      </c>
      <c r="DT773" t="s">
        <v>540</v>
      </c>
    </row>
    <row r="774" spans="1:124" x14ac:dyDescent="0.3">
      <c r="A774" t="s">
        <v>568</v>
      </c>
      <c r="B774">
        <v>15700</v>
      </c>
      <c r="C774" s="95">
        <v>32077</v>
      </c>
      <c r="D774" s="95">
        <v>120405089</v>
      </c>
      <c r="E774" s="95">
        <v>30377</v>
      </c>
      <c r="F774" s="95">
        <v>95617390</v>
      </c>
      <c r="G774" s="95">
        <v>5053</v>
      </c>
      <c r="H774" s="95">
        <v>15618050</v>
      </c>
      <c r="I774" s="95">
        <v>4436</v>
      </c>
      <c r="J774" s="95">
        <v>16275021</v>
      </c>
      <c r="K774" s="95">
        <v>30514</v>
      </c>
      <c r="L774" s="95">
        <v>120318679</v>
      </c>
      <c r="M774" s="95">
        <v>28659</v>
      </c>
      <c r="N774" s="95">
        <v>92996975</v>
      </c>
      <c r="O774" s="95">
        <v>5020</v>
      </c>
      <c r="P774" s="95">
        <v>16700836</v>
      </c>
      <c r="Q774" s="95">
        <v>4381</v>
      </c>
      <c r="R774" s="95">
        <v>16640283</v>
      </c>
      <c r="S774" s="95">
        <v>29642</v>
      </c>
      <c r="T774" s="95">
        <v>127852011</v>
      </c>
      <c r="U774" s="95">
        <v>27629</v>
      </c>
      <c r="V774" s="95">
        <v>93568418</v>
      </c>
      <c r="W774" s="95">
        <v>5049</v>
      </c>
      <c r="X774" s="95">
        <v>17930269</v>
      </c>
      <c r="Y774" s="95">
        <v>4448</v>
      </c>
      <c r="Z774" s="95">
        <v>16669251</v>
      </c>
      <c r="AA774" s="95">
        <v>28808</v>
      </c>
      <c r="AB774" s="95">
        <v>117529409</v>
      </c>
      <c r="AC774" s="95">
        <v>26712</v>
      </c>
      <c r="AD774" s="95">
        <v>92594680</v>
      </c>
      <c r="AE774" s="95">
        <v>5217</v>
      </c>
      <c r="AF774" s="95">
        <v>17808995</v>
      </c>
      <c r="AG774" s="95">
        <v>4603</v>
      </c>
      <c r="AH774" s="95">
        <v>17957585</v>
      </c>
      <c r="AI774" s="95">
        <v>28354</v>
      </c>
      <c r="AJ774" s="95">
        <v>116255235.20999999</v>
      </c>
      <c r="AK774" s="95">
        <v>26202</v>
      </c>
      <c r="AL774" s="95">
        <v>96068660.480000004</v>
      </c>
      <c r="AM774" s="95">
        <v>5271</v>
      </c>
      <c r="AN774" s="95">
        <v>20927506</v>
      </c>
      <c r="AO774" s="95">
        <v>4665</v>
      </c>
      <c r="AP774" s="95">
        <v>20394830</v>
      </c>
      <c r="AQ774" s="72">
        <v>305.29000000000002</v>
      </c>
      <c r="AR774" s="72">
        <v>267.83999999999997</v>
      </c>
      <c r="AS774" s="72">
        <v>573.13</v>
      </c>
      <c r="AT774" s="95">
        <v>136023139</v>
      </c>
      <c r="AU774" s="95">
        <v>111892411</v>
      </c>
      <c r="AV774" s="95">
        <v>37130</v>
      </c>
      <c r="AW774" s="95">
        <v>34813</v>
      </c>
      <c r="AX774" s="72">
        <v>321.33</v>
      </c>
      <c r="AY774" s="72">
        <v>276.52999999999997</v>
      </c>
      <c r="AZ774" s="72">
        <v>597.86</v>
      </c>
      <c r="BA774" s="95">
        <v>137019515</v>
      </c>
      <c r="BB774" s="95">
        <v>109637258</v>
      </c>
      <c r="BC774" s="95">
        <v>35534</v>
      </c>
      <c r="BD774" s="95">
        <v>33040</v>
      </c>
      <c r="BE774" s="72">
        <v>350.19</v>
      </c>
      <c r="BF774" s="72">
        <v>286.39</v>
      </c>
      <c r="BG774" s="72">
        <v>636.58000000000004</v>
      </c>
      <c r="BH774" s="95">
        <v>145782280</v>
      </c>
      <c r="BI774" s="95">
        <v>110237669</v>
      </c>
      <c r="BJ774" s="95">
        <v>34691</v>
      </c>
      <c r="BK774" s="95">
        <v>32077</v>
      </c>
      <c r="BL774" s="72">
        <v>331.47</v>
      </c>
      <c r="BM774" s="72">
        <v>294.19</v>
      </c>
      <c r="BN774" s="72">
        <v>625.66</v>
      </c>
      <c r="BO774" s="95">
        <v>135338404</v>
      </c>
      <c r="BP774" s="95">
        <v>110552265</v>
      </c>
      <c r="BQ774" s="95">
        <v>34025</v>
      </c>
      <c r="BR774" s="95">
        <v>31315</v>
      </c>
      <c r="BS774" s="72">
        <v>339.98</v>
      </c>
      <c r="BT774" s="72">
        <v>314.42</v>
      </c>
      <c r="BU774" s="72">
        <v>654.4</v>
      </c>
      <c r="BV774" s="95">
        <v>137182741.21000001</v>
      </c>
      <c r="BW774" s="95">
        <v>116463490.48</v>
      </c>
      <c r="BX774" s="95">
        <v>33625</v>
      </c>
      <c r="BY774" s="95">
        <v>30867</v>
      </c>
      <c r="BZ774" s="95">
        <v>36026</v>
      </c>
      <c r="CA774" s="95">
        <v>34331</v>
      </c>
      <c r="CB774" s="95">
        <v>33431</v>
      </c>
      <c r="CC774" s="95">
        <v>32739</v>
      </c>
      <c r="CD774" s="95">
        <v>32276</v>
      </c>
      <c r="CE774" s="72">
        <v>650.75523149000003</v>
      </c>
      <c r="CF774" s="72">
        <v>676.59346364999999</v>
      </c>
      <c r="CG774" s="72">
        <v>712.40329333</v>
      </c>
      <c r="CH774" s="72">
        <v>716.50152150999998</v>
      </c>
      <c r="CI774" s="72">
        <v>731.52548966999996</v>
      </c>
      <c r="CJ774" s="96">
        <v>0.8807151634</v>
      </c>
      <c r="CK774" s="96">
        <v>0.88363253880000003</v>
      </c>
      <c r="CL774" s="96">
        <v>0.8935668967</v>
      </c>
      <c r="CM774" s="96">
        <v>0.87321517289999995</v>
      </c>
      <c r="CN774" s="96">
        <v>0.89456896480000003</v>
      </c>
      <c r="CO774" s="96">
        <v>0.97531045019999996</v>
      </c>
      <c r="CP774" s="96">
        <v>0.90754666589999999</v>
      </c>
      <c r="CQ774" s="96">
        <v>0.99584056389999998</v>
      </c>
      <c r="CR774" s="96">
        <v>0.91133718509999995</v>
      </c>
      <c r="CS774" s="95">
        <v>32716</v>
      </c>
      <c r="CT774" s="95">
        <v>31577</v>
      </c>
      <c r="CU774" s="95">
        <v>30717</v>
      </c>
      <c r="CV774" s="95">
        <v>29817</v>
      </c>
      <c r="CW774" s="95">
        <v>29410</v>
      </c>
      <c r="CX774" s="96">
        <v>0.96410452300000005</v>
      </c>
      <c r="CY774" s="96">
        <v>0.98292710800000005</v>
      </c>
      <c r="CZ774" s="96">
        <v>0.98347469700000001</v>
      </c>
      <c r="DA774" s="96">
        <v>0.97556829199999995</v>
      </c>
      <c r="DB774" s="96">
        <v>0.97080969100000003</v>
      </c>
      <c r="DC774">
        <v>2013</v>
      </c>
      <c r="DD774" s="6">
        <v>32422.400000000001</v>
      </c>
      <c r="DE774" s="96">
        <v>7.0297388999999997E-3</v>
      </c>
      <c r="DF774" s="72">
        <v>694.98</v>
      </c>
      <c r="DG774" s="96">
        <v>1</v>
      </c>
      <c r="DH774" s="72">
        <v>694.98</v>
      </c>
      <c r="DI774" s="72">
        <v>694.98</v>
      </c>
      <c r="DJ774" s="96">
        <v>1</v>
      </c>
      <c r="DK774" s="72">
        <v>694.98</v>
      </c>
      <c r="DL774" s="96">
        <v>1</v>
      </c>
      <c r="DM774" s="72">
        <v>694.98</v>
      </c>
      <c r="DN774" s="96">
        <v>1</v>
      </c>
      <c r="DO774" s="96">
        <v>1.3762999999999999E-2</v>
      </c>
      <c r="DP774" s="72">
        <v>9.57</v>
      </c>
      <c r="DQ774" s="72">
        <v>685.41</v>
      </c>
      <c r="DR774" t="s">
        <v>568</v>
      </c>
      <c r="DT774" t="s">
        <v>540</v>
      </c>
    </row>
    <row r="775" spans="1:124" x14ac:dyDescent="0.3">
      <c r="A775" t="s">
        <v>149</v>
      </c>
      <c r="B775">
        <v>15710</v>
      </c>
      <c r="C775" s="95">
        <v>3039</v>
      </c>
      <c r="D775" s="95">
        <v>13206214</v>
      </c>
      <c r="E775" s="95">
        <v>2936</v>
      </c>
      <c r="F775" s="95">
        <v>9470660</v>
      </c>
      <c r="G775" s="95">
        <v>1062</v>
      </c>
      <c r="H775" s="95">
        <v>2615796</v>
      </c>
      <c r="I775" s="95">
        <v>944</v>
      </c>
      <c r="J775" s="95">
        <v>2843687</v>
      </c>
      <c r="K775" s="95">
        <v>2987</v>
      </c>
      <c r="L775" s="95">
        <v>12622085</v>
      </c>
      <c r="M775" s="95">
        <v>2869</v>
      </c>
      <c r="N775" s="95">
        <v>9652419</v>
      </c>
      <c r="O775" s="95">
        <v>1084</v>
      </c>
      <c r="P775" s="95">
        <v>2601984</v>
      </c>
      <c r="Q775" s="95">
        <v>964</v>
      </c>
      <c r="R775" s="95">
        <v>3212937</v>
      </c>
      <c r="S775" s="95">
        <v>2956</v>
      </c>
      <c r="T775" s="95">
        <v>13906711</v>
      </c>
      <c r="U775" s="95">
        <v>2823</v>
      </c>
      <c r="V775" s="95">
        <v>9686324</v>
      </c>
      <c r="W775" s="95">
        <v>1106</v>
      </c>
      <c r="X775" s="95">
        <v>3559560</v>
      </c>
      <c r="Y775" s="95">
        <v>970</v>
      </c>
      <c r="Z775" s="95">
        <v>3325288</v>
      </c>
      <c r="AA775" s="95">
        <v>2930</v>
      </c>
      <c r="AB775" s="95">
        <v>13996319</v>
      </c>
      <c r="AC775" s="95">
        <v>2795</v>
      </c>
      <c r="AD775" s="95">
        <v>10201071</v>
      </c>
      <c r="AE775" s="95">
        <v>1122</v>
      </c>
      <c r="AF775" s="95">
        <v>4226938</v>
      </c>
      <c r="AG775" s="95">
        <v>985</v>
      </c>
      <c r="AH775" s="95">
        <v>4142413</v>
      </c>
      <c r="AI775" s="95">
        <v>2952</v>
      </c>
      <c r="AJ775" s="95">
        <v>13644081.35</v>
      </c>
      <c r="AK775" s="95">
        <v>2821</v>
      </c>
      <c r="AL775" s="95">
        <v>10773548.449999999</v>
      </c>
      <c r="AM775" s="95">
        <v>1125</v>
      </c>
      <c r="AN775" s="95">
        <v>4557077</v>
      </c>
      <c r="AO775" s="95">
        <v>1019</v>
      </c>
      <c r="AP775" s="95">
        <v>4368761</v>
      </c>
      <c r="AQ775" s="72">
        <v>321.51</v>
      </c>
      <c r="AR775" s="72">
        <v>264.48</v>
      </c>
      <c r="AS775" s="72">
        <v>585.99</v>
      </c>
      <c r="AT775" s="95">
        <v>15822010</v>
      </c>
      <c r="AU775" s="95">
        <v>12314347</v>
      </c>
      <c r="AV775" s="95">
        <v>4101</v>
      </c>
      <c r="AW775" s="95">
        <v>3880</v>
      </c>
      <c r="AX775" s="72">
        <v>311.64</v>
      </c>
      <c r="AY775" s="72">
        <v>279.70999999999998</v>
      </c>
      <c r="AZ775" s="72">
        <v>591.35</v>
      </c>
      <c r="BA775" s="95">
        <v>15224069</v>
      </c>
      <c r="BB775" s="95">
        <v>12865356</v>
      </c>
      <c r="BC775" s="95">
        <v>4071</v>
      </c>
      <c r="BD775" s="95">
        <v>3833</v>
      </c>
      <c r="BE775" s="72">
        <v>358.33</v>
      </c>
      <c r="BF775" s="72">
        <v>285.87</v>
      </c>
      <c r="BG775" s="72">
        <v>644.20000000000005</v>
      </c>
      <c r="BH775" s="95">
        <v>17466271</v>
      </c>
      <c r="BI775" s="95">
        <v>13011612</v>
      </c>
      <c r="BJ775" s="95">
        <v>4062</v>
      </c>
      <c r="BK775" s="95">
        <v>3793</v>
      </c>
      <c r="BL775" s="72">
        <v>374.78</v>
      </c>
      <c r="BM775" s="72">
        <v>316.20999999999998</v>
      </c>
      <c r="BN775" s="72">
        <v>690.99</v>
      </c>
      <c r="BO775" s="95">
        <v>18223257</v>
      </c>
      <c r="BP775" s="95">
        <v>14343484</v>
      </c>
      <c r="BQ775" s="95">
        <v>4052</v>
      </c>
      <c r="BR775" s="95">
        <v>3780</v>
      </c>
      <c r="BS775" s="72">
        <v>372.03</v>
      </c>
      <c r="BT775" s="72">
        <v>328.61</v>
      </c>
      <c r="BU775" s="72">
        <v>700.64</v>
      </c>
      <c r="BV775" s="95">
        <v>18201158.350000001</v>
      </c>
      <c r="BW775" s="95">
        <v>15142309.449999999</v>
      </c>
      <c r="BX775" s="95">
        <v>4077</v>
      </c>
      <c r="BY775" s="95">
        <v>3840</v>
      </c>
      <c r="BZ775" s="95">
        <v>3996</v>
      </c>
      <c r="CA775" s="95">
        <v>3956</v>
      </c>
      <c r="CB775" s="95">
        <v>3932</v>
      </c>
      <c r="CC775" s="95">
        <v>3923</v>
      </c>
      <c r="CD775" s="95">
        <v>3961</v>
      </c>
      <c r="CE775" s="72">
        <v>650.75523149000003</v>
      </c>
      <c r="CF775" s="72">
        <v>676.59346364999999</v>
      </c>
      <c r="CG775" s="72">
        <v>712.40329333</v>
      </c>
      <c r="CH775" s="72">
        <v>716.50152150999998</v>
      </c>
      <c r="CI775" s="72">
        <v>731.52548966999996</v>
      </c>
      <c r="CJ775" s="96">
        <v>0.9004768178</v>
      </c>
      <c r="CK775" s="96">
        <v>0.87401080819999999</v>
      </c>
      <c r="CL775" s="96">
        <v>0.90426308529999999</v>
      </c>
      <c r="CM775" s="96">
        <v>0.96439432329999997</v>
      </c>
      <c r="CN775" s="96">
        <v>0.95777933910000002</v>
      </c>
      <c r="CO775" s="96">
        <v>1.0140491630999999</v>
      </c>
      <c r="CP775" s="96">
        <v>0.90743615619999995</v>
      </c>
      <c r="CQ775" s="96">
        <v>0.99584056389999998</v>
      </c>
      <c r="CR775" s="96">
        <v>0.91122621380000002</v>
      </c>
      <c r="CS775" s="95">
        <v>3576</v>
      </c>
      <c r="CT775" s="95">
        <v>3563</v>
      </c>
      <c r="CU775" s="95">
        <v>3550</v>
      </c>
      <c r="CV775" s="95">
        <v>3546</v>
      </c>
      <c r="CW775" s="95">
        <v>3589</v>
      </c>
      <c r="CX775" s="96">
        <v>1.048733594</v>
      </c>
      <c r="CY775" s="96">
        <v>1.0368416460000001</v>
      </c>
      <c r="CZ775" s="96">
        <v>0.98483816300000004</v>
      </c>
      <c r="DA775" s="96">
        <v>0.97889955500000003</v>
      </c>
      <c r="DB775" s="96">
        <v>1.0204850560000001</v>
      </c>
      <c r="DC775">
        <v>2013</v>
      </c>
      <c r="DD775" s="6">
        <v>3825.2</v>
      </c>
      <c r="DE775" s="96">
        <v>2.2727994E-3</v>
      </c>
      <c r="DF775" s="72">
        <v>698.22</v>
      </c>
      <c r="DG775" s="96">
        <v>1</v>
      </c>
      <c r="DH775" s="72">
        <v>698.22</v>
      </c>
      <c r="DI775" s="72">
        <v>696.39824844999998</v>
      </c>
      <c r="DJ775" s="96">
        <v>1</v>
      </c>
      <c r="DK775" s="72">
        <v>698.22</v>
      </c>
      <c r="DL775" s="96">
        <v>1</v>
      </c>
      <c r="DM775" s="72">
        <v>698.22</v>
      </c>
      <c r="DN775" s="96">
        <v>1</v>
      </c>
      <c r="DO775" s="96">
        <v>8.0770000000000008E-3</v>
      </c>
      <c r="DP775" s="72">
        <v>5.64</v>
      </c>
      <c r="DQ775" s="72">
        <v>692.58</v>
      </c>
      <c r="DR775" t="s">
        <v>149</v>
      </c>
      <c r="DT775" t="s">
        <v>540</v>
      </c>
    </row>
    <row r="776" spans="1:124" x14ac:dyDescent="0.3">
      <c r="A776" t="s">
        <v>59</v>
      </c>
      <c r="B776">
        <v>15720</v>
      </c>
      <c r="C776" s="95">
        <v>5133</v>
      </c>
      <c r="D776" s="95">
        <v>21847624</v>
      </c>
      <c r="E776" s="95">
        <v>4922</v>
      </c>
      <c r="F776" s="95">
        <v>15587906</v>
      </c>
      <c r="G776" s="95">
        <v>874</v>
      </c>
      <c r="H776" s="95">
        <v>3033519</v>
      </c>
      <c r="I776" s="95">
        <v>758</v>
      </c>
      <c r="J776" s="95">
        <v>2894982</v>
      </c>
      <c r="K776" s="95">
        <v>4900</v>
      </c>
      <c r="L776" s="95">
        <v>22744935</v>
      </c>
      <c r="M776" s="95">
        <v>4679</v>
      </c>
      <c r="N776" s="95">
        <v>16773699</v>
      </c>
      <c r="O776" s="95">
        <v>895</v>
      </c>
      <c r="P776" s="95">
        <v>2977922</v>
      </c>
      <c r="Q776" s="95">
        <v>771</v>
      </c>
      <c r="R776" s="95">
        <v>2497690</v>
      </c>
      <c r="S776" s="95">
        <v>4840</v>
      </c>
      <c r="T776" s="95">
        <v>22935619</v>
      </c>
      <c r="U776" s="95">
        <v>4583</v>
      </c>
      <c r="V776" s="95">
        <v>16766354</v>
      </c>
      <c r="W776" s="95">
        <v>922</v>
      </c>
      <c r="X776" s="95">
        <v>3244868</v>
      </c>
      <c r="Y776" s="95">
        <v>797</v>
      </c>
      <c r="Z776" s="95">
        <v>3192396</v>
      </c>
      <c r="AA776" s="95">
        <v>4775</v>
      </c>
      <c r="AB776" s="95">
        <v>20813924</v>
      </c>
      <c r="AC776" s="95">
        <v>4519</v>
      </c>
      <c r="AD776" s="95">
        <v>17634315</v>
      </c>
      <c r="AE776" s="95">
        <v>928</v>
      </c>
      <c r="AF776" s="95">
        <v>3185086</v>
      </c>
      <c r="AG776" s="95">
        <v>814</v>
      </c>
      <c r="AH776" s="95">
        <v>3307182</v>
      </c>
      <c r="AI776" s="95">
        <v>4774</v>
      </c>
      <c r="AJ776" s="95">
        <v>22800933.59</v>
      </c>
      <c r="AK776" s="95">
        <v>4524</v>
      </c>
      <c r="AL776" s="95">
        <v>18127975.16</v>
      </c>
      <c r="AM776" s="95">
        <v>954</v>
      </c>
      <c r="AN776" s="95">
        <v>3208444.49</v>
      </c>
      <c r="AO776" s="95">
        <v>836</v>
      </c>
      <c r="AP776" s="95">
        <v>3906946.91</v>
      </c>
      <c r="AQ776" s="72">
        <v>345.17</v>
      </c>
      <c r="AR776" s="72">
        <v>271.17</v>
      </c>
      <c r="AS776" s="72">
        <v>616.34</v>
      </c>
      <c r="AT776" s="95">
        <v>24881143</v>
      </c>
      <c r="AU776" s="95">
        <v>18482888</v>
      </c>
      <c r="AV776" s="95">
        <v>6007</v>
      </c>
      <c r="AW776" s="95">
        <v>5680</v>
      </c>
      <c r="AX776" s="72">
        <v>369.9</v>
      </c>
      <c r="AY776" s="72">
        <v>294.67</v>
      </c>
      <c r="AZ776" s="72">
        <v>664.57</v>
      </c>
      <c r="BA776" s="95">
        <v>25722857</v>
      </c>
      <c r="BB776" s="95">
        <v>19271389</v>
      </c>
      <c r="BC776" s="95">
        <v>5795</v>
      </c>
      <c r="BD776" s="95">
        <v>5450</v>
      </c>
      <c r="BE776" s="72">
        <v>378.64</v>
      </c>
      <c r="BF776" s="72">
        <v>309.14999999999998</v>
      </c>
      <c r="BG776" s="72">
        <v>687.79</v>
      </c>
      <c r="BH776" s="95">
        <v>26180487</v>
      </c>
      <c r="BI776" s="95">
        <v>19958750</v>
      </c>
      <c r="BJ776" s="95">
        <v>5762</v>
      </c>
      <c r="BK776" s="95">
        <v>5380</v>
      </c>
      <c r="BL776" s="72">
        <v>350.68</v>
      </c>
      <c r="BM776" s="72">
        <v>327.23</v>
      </c>
      <c r="BN776" s="72">
        <v>677.91</v>
      </c>
      <c r="BO776" s="95">
        <v>23999010</v>
      </c>
      <c r="BP776" s="95">
        <v>20941497</v>
      </c>
      <c r="BQ776" s="95">
        <v>5703</v>
      </c>
      <c r="BR776" s="95">
        <v>5333</v>
      </c>
      <c r="BS776" s="72">
        <v>378.4</v>
      </c>
      <c r="BT776" s="72">
        <v>342.58</v>
      </c>
      <c r="BU776" s="72">
        <v>720.98</v>
      </c>
      <c r="BV776" s="95">
        <v>26009378.079999998</v>
      </c>
      <c r="BW776" s="95">
        <v>22034922.07</v>
      </c>
      <c r="BX776" s="95">
        <v>5728</v>
      </c>
      <c r="BY776" s="95">
        <v>5360</v>
      </c>
      <c r="BZ776" s="95">
        <v>5851</v>
      </c>
      <c r="CA776" s="95">
        <v>5629</v>
      </c>
      <c r="CB776" s="95">
        <v>5578</v>
      </c>
      <c r="CC776" s="95">
        <v>5527</v>
      </c>
      <c r="CD776" s="95">
        <v>5548</v>
      </c>
      <c r="CE776" s="72">
        <v>650.75523149000003</v>
      </c>
      <c r="CF776" s="72">
        <v>676.59346364999999</v>
      </c>
      <c r="CG776" s="72">
        <v>712.40329333</v>
      </c>
      <c r="CH776" s="72">
        <v>716.50152150999998</v>
      </c>
      <c r="CI776" s="72">
        <v>731.52548966999996</v>
      </c>
      <c r="CJ776" s="96">
        <v>0.94711493690000004</v>
      </c>
      <c r="CK776" s="96">
        <v>0.98222941210000003</v>
      </c>
      <c r="CL776" s="96">
        <v>0.96545033749999998</v>
      </c>
      <c r="CM776" s="96">
        <v>0.94613895390000002</v>
      </c>
      <c r="CN776" s="96">
        <v>0.98558424850000004</v>
      </c>
      <c r="CO776" s="96">
        <v>1.0140971052000001</v>
      </c>
      <c r="CP776" s="96">
        <v>0.95188475819999996</v>
      </c>
      <c r="CQ776" s="96">
        <v>0.99584056389999998</v>
      </c>
      <c r="CR776" s="96">
        <v>0.95586046280000003</v>
      </c>
      <c r="CS776" s="95">
        <v>5859</v>
      </c>
      <c r="CT776" s="95">
        <v>5651</v>
      </c>
      <c r="CU776" s="95">
        <v>5613</v>
      </c>
      <c r="CV776" s="95">
        <v>5635</v>
      </c>
      <c r="CW776" s="95">
        <v>5693</v>
      </c>
      <c r="CX776" s="96">
        <v>1.002014803</v>
      </c>
      <c r="CY776" s="96">
        <v>1.011493722</v>
      </c>
      <c r="CZ776" s="96">
        <v>1.024334611</v>
      </c>
      <c r="DA776" s="96">
        <v>1.020094515</v>
      </c>
      <c r="DB776" s="96">
        <v>1.013085934</v>
      </c>
      <c r="DC776">
        <v>2013</v>
      </c>
      <c r="DD776" s="6">
        <v>5440.6</v>
      </c>
      <c r="DE776" s="96">
        <v>2.4347206999999998E-3</v>
      </c>
      <c r="DF776" s="72">
        <v>732.3</v>
      </c>
      <c r="DG776" s="96">
        <v>1</v>
      </c>
      <c r="DH776" s="72">
        <v>732.3</v>
      </c>
      <c r="DI776" s="72">
        <v>751.45962586999997</v>
      </c>
      <c r="DJ776" s="96">
        <v>1</v>
      </c>
      <c r="DK776" s="72">
        <v>732.3</v>
      </c>
      <c r="DL776" s="96">
        <v>1</v>
      </c>
      <c r="DM776" s="72">
        <v>732.3</v>
      </c>
      <c r="DN776" s="96">
        <v>1</v>
      </c>
      <c r="DO776" s="96">
        <v>8.1480000000000007E-3</v>
      </c>
      <c r="DP776" s="72">
        <v>5.97</v>
      </c>
      <c r="DQ776" s="72">
        <v>726.33</v>
      </c>
      <c r="DR776" t="s">
        <v>59</v>
      </c>
      <c r="DT776" t="s">
        <v>540</v>
      </c>
    </row>
    <row r="777" spans="1:124" x14ac:dyDescent="0.3">
      <c r="A777" t="s">
        <v>569</v>
      </c>
      <c r="B777">
        <v>15730</v>
      </c>
      <c r="C777" s="95">
        <v>2657</v>
      </c>
      <c r="D777" s="95">
        <v>9660307</v>
      </c>
      <c r="E777" s="95">
        <v>2569</v>
      </c>
      <c r="F777" s="95">
        <v>8004323</v>
      </c>
      <c r="G777" s="95">
        <v>451</v>
      </c>
      <c r="H777" s="95">
        <v>1116971</v>
      </c>
      <c r="I777" s="95">
        <v>400</v>
      </c>
      <c r="J777" s="95">
        <v>1151621</v>
      </c>
      <c r="K777" s="95">
        <v>2627</v>
      </c>
      <c r="L777" s="95">
        <v>9751856</v>
      </c>
      <c r="M777" s="95">
        <v>2520</v>
      </c>
      <c r="N777" s="95">
        <v>8284219</v>
      </c>
      <c r="O777" s="95">
        <v>450</v>
      </c>
      <c r="P777" s="95">
        <v>1462578</v>
      </c>
      <c r="Q777" s="95">
        <v>395</v>
      </c>
      <c r="R777" s="95">
        <v>1326129</v>
      </c>
      <c r="S777" s="95">
        <v>2648</v>
      </c>
      <c r="T777" s="95">
        <v>10204413</v>
      </c>
      <c r="U777" s="95">
        <v>2532</v>
      </c>
      <c r="V777" s="95">
        <v>8182560</v>
      </c>
      <c r="W777" s="95">
        <v>475</v>
      </c>
      <c r="X777" s="95">
        <v>1706440</v>
      </c>
      <c r="Y777" s="95">
        <v>411</v>
      </c>
      <c r="Z777" s="95">
        <v>1465007</v>
      </c>
      <c r="AA777" s="95">
        <v>2633</v>
      </c>
      <c r="AB777" s="95">
        <v>9928775</v>
      </c>
      <c r="AC777" s="95">
        <v>2505</v>
      </c>
      <c r="AD777" s="95">
        <v>8733574</v>
      </c>
      <c r="AE777" s="95">
        <v>470</v>
      </c>
      <c r="AF777" s="95">
        <v>1652199</v>
      </c>
      <c r="AG777" s="95">
        <v>405</v>
      </c>
      <c r="AH777" s="95">
        <v>1473941</v>
      </c>
      <c r="AI777" s="95">
        <v>2663</v>
      </c>
      <c r="AJ777" s="95">
        <v>10185903.99</v>
      </c>
      <c r="AK777" s="95">
        <v>2521</v>
      </c>
      <c r="AL777" s="95">
        <v>8654382.0099999998</v>
      </c>
      <c r="AM777" s="95">
        <v>458</v>
      </c>
      <c r="AN777" s="95">
        <v>1093113</v>
      </c>
      <c r="AO777" s="95">
        <v>398</v>
      </c>
      <c r="AP777" s="95">
        <v>1269073.96</v>
      </c>
      <c r="AQ777" s="72">
        <v>288.97000000000003</v>
      </c>
      <c r="AR777" s="72">
        <v>256.99</v>
      </c>
      <c r="AS777" s="72">
        <v>545.96</v>
      </c>
      <c r="AT777" s="95">
        <v>10777278</v>
      </c>
      <c r="AU777" s="95">
        <v>9155944</v>
      </c>
      <c r="AV777" s="95">
        <v>3108</v>
      </c>
      <c r="AW777" s="95">
        <v>2969</v>
      </c>
      <c r="AX777" s="72">
        <v>303.72000000000003</v>
      </c>
      <c r="AY777" s="72">
        <v>274.74</v>
      </c>
      <c r="AZ777" s="72">
        <v>578.46</v>
      </c>
      <c r="BA777" s="95">
        <v>11214434</v>
      </c>
      <c r="BB777" s="95">
        <v>9610348</v>
      </c>
      <c r="BC777" s="95">
        <v>3077</v>
      </c>
      <c r="BD777" s="95">
        <v>2915</v>
      </c>
      <c r="BE777" s="72">
        <v>317.83</v>
      </c>
      <c r="BF777" s="72">
        <v>273.18</v>
      </c>
      <c r="BG777" s="72">
        <v>591.01</v>
      </c>
      <c r="BH777" s="95">
        <v>11910853</v>
      </c>
      <c r="BI777" s="95">
        <v>9647567</v>
      </c>
      <c r="BJ777" s="95">
        <v>3123</v>
      </c>
      <c r="BK777" s="95">
        <v>2943</v>
      </c>
      <c r="BL777" s="72">
        <v>311.02</v>
      </c>
      <c r="BM777" s="72">
        <v>292.31</v>
      </c>
      <c r="BN777" s="72">
        <v>603.33000000000004</v>
      </c>
      <c r="BO777" s="95">
        <v>11580974</v>
      </c>
      <c r="BP777" s="95">
        <v>10207515</v>
      </c>
      <c r="BQ777" s="95">
        <v>3103</v>
      </c>
      <c r="BR777" s="95">
        <v>2910</v>
      </c>
      <c r="BS777" s="72">
        <v>301.16000000000003</v>
      </c>
      <c r="BT777" s="72">
        <v>283.3</v>
      </c>
      <c r="BU777" s="72">
        <v>584.46</v>
      </c>
      <c r="BV777" s="95">
        <v>11279016.99</v>
      </c>
      <c r="BW777" s="95">
        <v>9923455.9700000007</v>
      </c>
      <c r="BX777" s="95">
        <v>3121</v>
      </c>
      <c r="BY777" s="95">
        <v>2919</v>
      </c>
      <c r="BZ777" s="95">
        <v>3042</v>
      </c>
      <c r="CA777" s="95">
        <v>2999</v>
      </c>
      <c r="CB777" s="95">
        <v>3036</v>
      </c>
      <c r="CC777" s="95">
        <v>3011</v>
      </c>
      <c r="CD777" s="95">
        <v>3022</v>
      </c>
      <c r="CE777" s="72">
        <v>650.75523149000003</v>
      </c>
      <c r="CF777" s="72">
        <v>676.59346364999999</v>
      </c>
      <c r="CG777" s="72">
        <v>712.40329333</v>
      </c>
      <c r="CH777" s="72">
        <v>716.50152150999998</v>
      </c>
      <c r="CI777" s="72">
        <v>731.52548966999996</v>
      </c>
      <c r="CJ777" s="96">
        <v>0.83896367419999995</v>
      </c>
      <c r="CK777" s="96">
        <v>0.85495948610000005</v>
      </c>
      <c r="CL777" s="96">
        <v>0.82960031980000004</v>
      </c>
      <c r="CM777" s="96">
        <v>0.84204985180000003</v>
      </c>
      <c r="CN777" s="96">
        <v>0.79896053970000003</v>
      </c>
      <c r="CO777" s="96">
        <v>0.92310370119999996</v>
      </c>
      <c r="CP777" s="96">
        <v>0.90228949700000005</v>
      </c>
      <c r="CQ777" s="96">
        <v>0.99584056389999998</v>
      </c>
      <c r="CR777" s="96">
        <v>0.90605805880000001</v>
      </c>
      <c r="CS777" s="95">
        <v>2992</v>
      </c>
      <c r="CT777" s="95">
        <v>2969</v>
      </c>
      <c r="CU777" s="95">
        <v>3046</v>
      </c>
      <c r="CV777" s="95">
        <v>3013</v>
      </c>
      <c r="CW777" s="95">
        <v>3044</v>
      </c>
      <c r="CX777" s="96">
        <v>0.92588352699999998</v>
      </c>
      <c r="CY777" s="96">
        <v>0.92874540000000005</v>
      </c>
      <c r="CZ777" s="96">
        <v>0.92868056799999998</v>
      </c>
      <c r="DA777" s="96">
        <v>0.91966634000000003</v>
      </c>
      <c r="DB777" s="96">
        <v>0.91269049199999996</v>
      </c>
      <c r="DC777">
        <v>2013</v>
      </c>
      <c r="DD777" s="6">
        <v>2931.2</v>
      </c>
      <c r="DE777" s="96">
        <v>1.6248922E-3</v>
      </c>
      <c r="DF777" s="72">
        <v>694.71</v>
      </c>
      <c r="DG777" s="96">
        <v>1</v>
      </c>
      <c r="DH777" s="72">
        <v>694.71</v>
      </c>
      <c r="DI777" s="72">
        <v>696.39824844999998</v>
      </c>
      <c r="DJ777" s="96">
        <v>1</v>
      </c>
      <c r="DK777" s="72">
        <v>694.71</v>
      </c>
      <c r="DL777" s="96">
        <v>1</v>
      </c>
      <c r="DM777" s="72">
        <v>694.71</v>
      </c>
      <c r="DN777" s="96">
        <v>1</v>
      </c>
      <c r="DO777" s="96">
        <v>4.7200000000000002E-3</v>
      </c>
      <c r="DP777" s="72">
        <v>3.28</v>
      </c>
      <c r="DQ777" s="72">
        <v>691.43</v>
      </c>
      <c r="DR777" t="s">
        <v>569</v>
      </c>
      <c r="DT777" t="s">
        <v>540</v>
      </c>
    </row>
    <row r="778" spans="1:124" x14ac:dyDescent="0.3">
      <c r="A778" t="s">
        <v>570</v>
      </c>
      <c r="B778">
        <v>15740</v>
      </c>
      <c r="C778" s="95">
        <v>3064</v>
      </c>
      <c r="D778" s="95">
        <v>12043126</v>
      </c>
      <c r="E778" s="95">
        <v>2982</v>
      </c>
      <c r="F778" s="95">
        <v>10209283</v>
      </c>
      <c r="G778" s="95">
        <v>918</v>
      </c>
      <c r="H778" s="95">
        <v>2761333</v>
      </c>
      <c r="I778" s="95">
        <v>835</v>
      </c>
      <c r="J778" s="95">
        <v>2583841</v>
      </c>
      <c r="K778" s="95">
        <v>3018</v>
      </c>
      <c r="L778" s="95">
        <v>12369283</v>
      </c>
      <c r="M778" s="95">
        <v>2928</v>
      </c>
      <c r="N778" s="95">
        <v>10137663</v>
      </c>
      <c r="O778" s="95">
        <v>949</v>
      </c>
      <c r="P778" s="95">
        <v>3591993</v>
      </c>
      <c r="Q778" s="95">
        <v>867</v>
      </c>
      <c r="R778" s="95">
        <v>2912967</v>
      </c>
      <c r="S778" s="95">
        <v>3069</v>
      </c>
      <c r="T778" s="95">
        <v>12825066</v>
      </c>
      <c r="U778" s="95">
        <v>2965</v>
      </c>
      <c r="V778" s="95">
        <v>9866698</v>
      </c>
      <c r="W778" s="95">
        <v>971</v>
      </c>
      <c r="X778" s="95">
        <v>3331182</v>
      </c>
      <c r="Y778" s="95">
        <v>887</v>
      </c>
      <c r="Z778" s="95">
        <v>2921195</v>
      </c>
      <c r="AA778" s="95">
        <v>3047</v>
      </c>
      <c r="AB778" s="95">
        <v>11454883</v>
      </c>
      <c r="AC778" s="95">
        <v>2940</v>
      </c>
      <c r="AD778" s="95">
        <v>10849371</v>
      </c>
      <c r="AE778" s="95">
        <v>949</v>
      </c>
      <c r="AF778" s="95">
        <v>3012072</v>
      </c>
      <c r="AG778" s="95">
        <v>866</v>
      </c>
      <c r="AH778" s="95">
        <v>3381044</v>
      </c>
      <c r="AI778" s="95">
        <v>3086</v>
      </c>
      <c r="AJ778" s="95">
        <v>11835280.52</v>
      </c>
      <c r="AK778" s="95">
        <v>2967</v>
      </c>
      <c r="AL778" s="95">
        <v>11120699.630000001</v>
      </c>
      <c r="AM778" s="95">
        <v>937</v>
      </c>
      <c r="AN778" s="95">
        <v>3841850</v>
      </c>
      <c r="AO778" s="95">
        <v>857</v>
      </c>
      <c r="AP778" s="95">
        <v>3759244</v>
      </c>
      <c r="AQ778" s="72">
        <v>309.82</v>
      </c>
      <c r="AR778" s="72">
        <v>279.3</v>
      </c>
      <c r="AS778" s="72">
        <v>589.12</v>
      </c>
      <c r="AT778" s="95">
        <v>14804459</v>
      </c>
      <c r="AU778" s="95">
        <v>12793124</v>
      </c>
      <c r="AV778" s="95">
        <v>3982</v>
      </c>
      <c r="AW778" s="95">
        <v>3817</v>
      </c>
      <c r="AX778" s="72">
        <v>335.29</v>
      </c>
      <c r="AY778" s="72">
        <v>286.58</v>
      </c>
      <c r="AZ778" s="72">
        <v>621.87</v>
      </c>
      <c r="BA778" s="95">
        <v>15961276</v>
      </c>
      <c r="BB778" s="95">
        <v>13050630</v>
      </c>
      <c r="BC778" s="95">
        <v>3967</v>
      </c>
      <c r="BD778" s="95">
        <v>3795</v>
      </c>
      <c r="BE778" s="72">
        <v>333.26</v>
      </c>
      <c r="BF778" s="72">
        <v>276.64999999999998</v>
      </c>
      <c r="BG778" s="72">
        <v>609.91</v>
      </c>
      <c r="BH778" s="95">
        <v>16156248</v>
      </c>
      <c r="BI778" s="95">
        <v>12787893</v>
      </c>
      <c r="BJ778" s="95">
        <v>4040</v>
      </c>
      <c r="BK778" s="95">
        <v>3852</v>
      </c>
      <c r="BL778" s="72">
        <v>301.7</v>
      </c>
      <c r="BM778" s="72">
        <v>311.58</v>
      </c>
      <c r="BN778" s="72">
        <v>613.28</v>
      </c>
      <c r="BO778" s="95">
        <v>14466955</v>
      </c>
      <c r="BP778" s="95">
        <v>14230415</v>
      </c>
      <c r="BQ778" s="95">
        <v>3996</v>
      </c>
      <c r="BR778" s="95">
        <v>3806</v>
      </c>
      <c r="BS778" s="72">
        <v>324.74</v>
      </c>
      <c r="BT778" s="72">
        <v>324.27</v>
      </c>
      <c r="BU778" s="72">
        <v>649.01</v>
      </c>
      <c r="BV778" s="95">
        <v>15677130.52</v>
      </c>
      <c r="BW778" s="95">
        <v>14879943.630000001</v>
      </c>
      <c r="BX778" s="95">
        <v>4023</v>
      </c>
      <c r="BY778" s="95">
        <v>3824</v>
      </c>
      <c r="BZ778" s="95">
        <v>3903</v>
      </c>
      <c r="CA778" s="95">
        <v>3884</v>
      </c>
      <c r="CB778" s="95">
        <v>3949</v>
      </c>
      <c r="CC778" s="95">
        <v>3906</v>
      </c>
      <c r="CD778" s="95">
        <v>3926</v>
      </c>
      <c r="CE778" s="72">
        <v>650.75523149000003</v>
      </c>
      <c r="CF778" s="72">
        <v>676.59346364999999</v>
      </c>
      <c r="CG778" s="72">
        <v>712.40329333</v>
      </c>
      <c r="CH778" s="72">
        <v>716.50152150999998</v>
      </c>
      <c r="CI778" s="72">
        <v>731.52548966999996</v>
      </c>
      <c r="CJ778" s="96">
        <v>0.90528661389999998</v>
      </c>
      <c r="CK778" s="96">
        <v>0.91911913639999998</v>
      </c>
      <c r="CL778" s="96">
        <v>0.85613023649999997</v>
      </c>
      <c r="CM778" s="96">
        <v>0.85593677280000002</v>
      </c>
      <c r="CN778" s="96">
        <v>0.88720080050000005</v>
      </c>
      <c r="CO778" s="96">
        <v>0.9209662877</v>
      </c>
      <c r="CP778" s="96">
        <v>0.96065917270000001</v>
      </c>
      <c r="CQ778" s="96">
        <v>0.99584056389999998</v>
      </c>
      <c r="CR778" s="96">
        <v>0.96467152509999998</v>
      </c>
      <c r="CS778" s="95">
        <v>4126</v>
      </c>
      <c r="CT778" s="95">
        <v>4134</v>
      </c>
      <c r="CU778" s="95">
        <v>4166</v>
      </c>
      <c r="CV778" s="95">
        <v>4208</v>
      </c>
      <c r="CW778" s="95">
        <v>4226</v>
      </c>
      <c r="CX778" s="96">
        <v>0.91909476300000004</v>
      </c>
      <c r="CY778" s="96">
        <v>0.93714539399999996</v>
      </c>
      <c r="CZ778" s="96">
        <v>0.91882339400000002</v>
      </c>
      <c r="DA778" s="96">
        <v>0.92164832699999999</v>
      </c>
      <c r="DB778" s="96">
        <v>0.90839997400000005</v>
      </c>
      <c r="DC778">
        <v>2013</v>
      </c>
      <c r="DD778" s="6">
        <v>3818.8</v>
      </c>
      <c r="DE778" s="96">
        <v>2.0328601000000001E-3</v>
      </c>
      <c r="DF778" s="72">
        <v>739.35</v>
      </c>
      <c r="DG778" s="96">
        <v>1</v>
      </c>
      <c r="DH778" s="72">
        <v>739.35</v>
      </c>
      <c r="DI778" s="72">
        <v>696.39824844999998</v>
      </c>
      <c r="DJ778" s="96">
        <v>1</v>
      </c>
      <c r="DK778" s="72">
        <v>739.35</v>
      </c>
      <c r="DL778" s="96">
        <v>1</v>
      </c>
      <c r="DM778" s="72">
        <v>739.35</v>
      </c>
      <c r="DN778" s="96">
        <v>1</v>
      </c>
      <c r="DO778" s="96">
        <v>7.7359999999999998E-3</v>
      </c>
      <c r="DP778" s="72">
        <v>5.72</v>
      </c>
      <c r="DQ778" s="72">
        <v>733.63</v>
      </c>
      <c r="DR778" t="s">
        <v>570</v>
      </c>
      <c r="DT778" t="s">
        <v>540</v>
      </c>
    </row>
    <row r="779" spans="1:124" x14ac:dyDescent="0.3">
      <c r="A779" t="s">
        <v>571</v>
      </c>
      <c r="B779">
        <v>15750</v>
      </c>
      <c r="C779" s="95">
        <v>4204</v>
      </c>
      <c r="D779" s="95">
        <v>14913177</v>
      </c>
      <c r="E779" s="95">
        <v>4036</v>
      </c>
      <c r="F779" s="95">
        <v>12985076</v>
      </c>
      <c r="G779" s="95">
        <v>674</v>
      </c>
      <c r="H779" s="95">
        <v>1382221</v>
      </c>
      <c r="I779" s="95">
        <v>587</v>
      </c>
      <c r="J779" s="95">
        <v>1758613</v>
      </c>
      <c r="K779" s="95">
        <v>3806</v>
      </c>
      <c r="L779" s="95">
        <v>12970159</v>
      </c>
      <c r="M779" s="95">
        <v>3634</v>
      </c>
      <c r="N779" s="95">
        <v>11642695</v>
      </c>
      <c r="O779" s="95">
        <v>671</v>
      </c>
      <c r="P779" s="95">
        <v>1513584</v>
      </c>
      <c r="Q779" s="95">
        <v>590</v>
      </c>
      <c r="R779" s="95">
        <v>1805659</v>
      </c>
      <c r="S779" s="95">
        <v>3683</v>
      </c>
      <c r="T779" s="95">
        <v>13159162</v>
      </c>
      <c r="U779" s="95">
        <v>3493</v>
      </c>
      <c r="V779" s="95">
        <v>11682506</v>
      </c>
      <c r="W779" s="95">
        <v>686</v>
      </c>
      <c r="X779" s="95">
        <v>2130282</v>
      </c>
      <c r="Y779" s="95">
        <v>606</v>
      </c>
      <c r="Z779" s="95">
        <v>2037842</v>
      </c>
      <c r="AA779" s="95">
        <v>3468</v>
      </c>
      <c r="AB779" s="95">
        <v>12704797</v>
      </c>
      <c r="AC779" s="95">
        <v>3253</v>
      </c>
      <c r="AD779" s="95">
        <v>12247172</v>
      </c>
      <c r="AE779" s="95">
        <v>683</v>
      </c>
      <c r="AF779" s="95">
        <v>2934294</v>
      </c>
      <c r="AG779" s="95">
        <v>605</v>
      </c>
      <c r="AH779" s="95">
        <v>2473707</v>
      </c>
      <c r="AI779" s="95">
        <v>3421</v>
      </c>
      <c r="AJ779" s="95">
        <v>12354641</v>
      </c>
      <c r="AK779" s="95">
        <v>3191</v>
      </c>
      <c r="AL779" s="95">
        <v>12746405.050000001</v>
      </c>
      <c r="AM779" s="95">
        <v>683</v>
      </c>
      <c r="AN779" s="95">
        <v>1886639</v>
      </c>
      <c r="AO779" s="95">
        <v>603</v>
      </c>
      <c r="AP779" s="95">
        <v>2565594</v>
      </c>
      <c r="AQ779" s="72">
        <v>278.38</v>
      </c>
      <c r="AR779" s="72">
        <v>265.77</v>
      </c>
      <c r="AS779" s="72">
        <v>544.15</v>
      </c>
      <c r="AT779" s="95">
        <v>16295398</v>
      </c>
      <c r="AU779" s="95">
        <v>14743689</v>
      </c>
      <c r="AV779" s="95">
        <v>4878</v>
      </c>
      <c r="AW779" s="95">
        <v>4623</v>
      </c>
      <c r="AX779" s="72">
        <v>269.60000000000002</v>
      </c>
      <c r="AY779" s="72">
        <v>265.32</v>
      </c>
      <c r="AZ779" s="72">
        <v>534.91999999999996</v>
      </c>
      <c r="BA779" s="95">
        <v>14483743</v>
      </c>
      <c r="BB779" s="95">
        <v>13448354</v>
      </c>
      <c r="BC779" s="95">
        <v>4477</v>
      </c>
      <c r="BD779" s="95">
        <v>4224</v>
      </c>
      <c r="BE779" s="72">
        <v>291.63</v>
      </c>
      <c r="BF779" s="72">
        <v>278.94</v>
      </c>
      <c r="BG779" s="72">
        <v>570.57000000000005</v>
      </c>
      <c r="BH779" s="95">
        <v>15289444</v>
      </c>
      <c r="BI779" s="95">
        <v>13720348</v>
      </c>
      <c r="BJ779" s="95">
        <v>4369</v>
      </c>
      <c r="BK779" s="95">
        <v>4099</v>
      </c>
      <c r="BL779" s="72">
        <v>313.95999999999998</v>
      </c>
      <c r="BM779" s="72">
        <v>317.97000000000003</v>
      </c>
      <c r="BN779" s="72">
        <v>631.92999999999995</v>
      </c>
      <c r="BO779" s="95">
        <v>15639091</v>
      </c>
      <c r="BP779" s="95">
        <v>14720879</v>
      </c>
      <c r="BQ779" s="95">
        <v>4151</v>
      </c>
      <c r="BR779" s="95">
        <v>3858</v>
      </c>
      <c r="BS779" s="72">
        <v>289.17</v>
      </c>
      <c r="BT779" s="72">
        <v>336.32</v>
      </c>
      <c r="BU779" s="72">
        <v>625.49</v>
      </c>
      <c r="BV779" s="95">
        <v>14241280</v>
      </c>
      <c r="BW779" s="95">
        <v>15311999.050000001</v>
      </c>
      <c r="BX779" s="95">
        <v>4104</v>
      </c>
      <c r="BY779" s="95">
        <v>3794</v>
      </c>
      <c r="BZ779" s="95">
        <v>4756</v>
      </c>
      <c r="CA779" s="95">
        <v>4355</v>
      </c>
      <c r="CB779" s="95">
        <v>4239</v>
      </c>
      <c r="CC779" s="95">
        <v>4012</v>
      </c>
      <c r="CD779" s="95">
        <v>3952</v>
      </c>
      <c r="CE779" s="72">
        <v>650.75523149000003</v>
      </c>
      <c r="CF779" s="72">
        <v>676.59346364999999</v>
      </c>
      <c r="CG779" s="72">
        <v>712.40329333</v>
      </c>
      <c r="CH779" s="72">
        <v>716.50152150999998</v>
      </c>
      <c r="CI779" s="72">
        <v>731.52548966999996</v>
      </c>
      <c r="CJ779" s="96">
        <v>0.83618229050000004</v>
      </c>
      <c r="CK779" s="96">
        <v>0.79060769689999999</v>
      </c>
      <c r="CL779" s="96">
        <v>0.8009087063</v>
      </c>
      <c r="CM779" s="96">
        <v>0.88196602660000001</v>
      </c>
      <c r="CN779" s="96">
        <v>0.85504881079999995</v>
      </c>
      <c r="CO779" s="96">
        <v>0.90742727469999995</v>
      </c>
      <c r="CP779" s="96">
        <v>0.91791676249999998</v>
      </c>
      <c r="CQ779" s="96">
        <v>0.99584056389999998</v>
      </c>
      <c r="CR779" s="96">
        <v>0.92175059410000004</v>
      </c>
      <c r="CS779" s="95">
        <v>4386</v>
      </c>
      <c r="CT779" s="95">
        <v>4063</v>
      </c>
      <c r="CU779" s="95">
        <v>4018</v>
      </c>
      <c r="CV779" s="95">
        <v>3742</v>
      </c>
      <c r="CW779" s="95">
        <v>3705</v>
      </c>
      <c r="CX779" s="96">
        <v>0.91185498499999995</v>
      </c>
      <c r="CY779" s="96">
        <v>0.90838421800000002</v>
      </c>
      <c r="CZ779" s="96">
        <v>0.89981829400000002</v>
      </c>
      <c r="DA779" s="96">
        <v>0.90306392300000005</v>
      </c>
      <c r="DB779" s="96">
        <v>0.91379503399999995</v>
      </c>
      <c r="DC779">
        <v>2013</v>
      </c>
      <c r="DD779" s="6">
        <v>4119.6000000000004</v>
      </c>
      <c r="DE779" s="96">
        <v>2.0380173000000001E-3</v>
      </c>
      <c r="DF779" s="72">
        <v>706.45</v>
      </c>
      <c r="DG779" s="96">
        <v>1</v>
      </c>
      <c r="DH779" s="72">
        <v>706.45</v>
      </c>
      <c r="DI779" s="72">
        <v>696.39824844999998</v>
      </c>
      <c r="DJ779" s="96">
        <v>1</v>
      </c>
      <c r="DK779" s="72">
        <v>706.45</v>
      </c>
      <c r="DL779" s="96">
        <v>1</v>
      </c>
      <c r="DM779" s="72">
        <v>706.45</v>
      </c>
      <c r="DN779" s="96">
        <v>1</v>
      </c>
      <c r="DO779" s="96">
        <v>5.2370000000000003E-3</v>
      </c>
      <c r="DP779" s="72">
        <v>3.7</v>
      </c>
      <c r="DQ779" s="72">
        <v>702.75</v>
      </c>
      <c r="DR779" t="s">
        <v>571</v>
      </c>
      <c r="DT779" t="s">
        <v>540</v>
      </c>
    </row>
    <row r="780" spans="1:124" x14ac:dyDescent="0.3">
      <c r="A780" t="s">
        <v>572</v>
      </c>
      <c r="B780">
        <v>15760</v>
      </c>
      <c r="C780" s="95">
        <v>2877</v>
      </c>
      <c r="D780" s="95">
        <v>11958659</v>
      </c>
      <c r="E780" s="95">
        <v>2795</v>
      </c>
      <c r="F780" s="95">
        <v>10118027</v>
      </c>
      <c r="G780" s="95">
        <v>684</v>
      </c>
      <c r="H780" s="95">
        <v>2302405</v>
      </c>
      <c r="I780" s="95">
        <v>616</v>
      </c>
      <c r="J780" s="95">
        <v>2911760</v>
      </c>
      <c r="K780" s="95">
        <v>2863</v>
      </c>
      <c r="L780" s="95">
        <v>11636202</v>
      </c>
      <c r="M780" s="95">
        <v>2763</v>
      </c>
      <c r="N780" s="95">
        <v>10380406</v>
      </c>
      <c r="O780" s="95">
        <v>681</v>
      </c>
      <c r="P780" s="95">
        <v>1746565</v>
      </c>
      <c r="Q780" s="95">
        <v>622</v>
      </c>
      <c r="R780" s="95">
        <v>3110865</v>
      </c>
      <c r="S780" s="95">
        <v>2860</v>
      </c>
      <c r="T780" s="95">
        <v>12198812</v>
      </c>
      <c r="U780" s="95">
        <v>2740</v>
      </c>
      <c r="V780" s="95">
        <v>11199512</v>
      </c>
      <c r="W780" s="95">
        <v>679</v>
      </c>
      <c r="X780" s="95">
        <v>1961171</v>
      </c>
      <c r="Y780" s="95">
        <v>622</v>
      </c>
      <c r="Z780" s="95">
        <v>3213849</v>
      </c>
      <c r="AA780" s="95">
        <v>2872</v>
      </c>
      <c r="AB780" s="95">
        <v>11053383</v>
      </c>
      <c r="AC780" s="95">
        <v>2748</v>
      </c>
      <c r="AD780" s="95">
        <v>11734593</v>
      </c>
      <c r="AE780" s="95">
        <v>681</v>
      </c>
      <c r="AF780" s="95">
        <v>1933701</v>
      </c>
      <c r="AG780" s="95">
        <v>629</v>
      </c>
      <c r="AH780" s="95">
        <v>2914341</v>
      </c>
      <c r="AI780" s="95">
        <v>2877</v>
      </c>
      <c r="AJ780" s="95">
        <v>12473688.76</v>
      </c>
      <c r="AK780" s="95">
        <v>2738</v>
      </c>
      <c r="AL780" s="95">
        <v>12429267.68</v>
      </c>
      <c r="AM780" s="95">
        <v>690</v>
      </c>
      <c r="AN780" s="95">
        <v>2386841.6000000001</v>
      </c>
      <c r="AO780" s="95">
        <v>638</v>
      </c>
      <c r="AP780" s="95">
        <v>2671612.27</v>
      </c>
      <c r="AQ780" s="72">
        <v>333.73</v>
      </c>
      <c r="AR780" s="72">
        <v>318.33</v>
      </c>
      <c r="AS780" s="72">
        <v>652.05999999999995</v>
      </c>
      <c r="AT780" s="95">
        <v>14261064</v>
      </c>
      <c r="AU780" s="95">
        <v>13029787</v>
      </c>
      <c r="AV780" s="95">
        <v>3561</v>
      </c>
      <c r="AW780" s="95">
        <v>3411</v>
      </c>
      <c r="AX780" s="72">
        <v>314.68</v>
      </c>
      <c r="AY780" s="72">
        <v>332.13</v>
      </c>
      <c r="AZ780" s="72">
        <v>646.80999999999995</v>
      </c>
      <c r="BA780" s="95">
        <v>13382767</v>
      </c>
      <c r="BB780" s="95">
        <v>13491271</v>
      </c>
      <c r="BC780" s="95">
        <v>3544</v>
      </c>
      <c r="BD780" s="95">
        <v>3385</v>
      </c>
      <c r="BE780" s="72">
        <v>333.43</v>
      </c>
      <c r="BF780" s="72">
        <v>357.26</v>
      </c>
      <c r="BG780" s="72">
        <v>690.69</v>
      </c>
      <c r="BH780" s="95">
        <v>14159983</v>
      </c>
      <c r="BI780" s="95">
        <v>14413361</v>
      </c>
      <c r="BJ780" s="95">
        <v>3539</v>
      </c>
      <c r="BK780" s="95">
        <v>3362</v>
      </c>
      <c r="BL780" s="72">
        <v>304.60000000000002</v>
      </c>
      <c r="BM780" s="72">
        <v>361.49</v>
      </c>
      <c r="BN780" s="72">
        <v>666.09</v>
      </c>
      <c r="BO780" s="95">
        <v>12987084</v>
      </c>
      <c r="BP780" s="95">
        <v>14648934</v>
      </c>
      <c r="BQ780" s="95">
        <v>3553</v>
      </c>
      <c r="BR780" s="95">
        <v>3377</v>
      </c>
      <c r="BS780" s="72">
        <v>347.18</v>
      </c>
      <c r="BT780" s="72">
        <v>372.75</v>
      </c>
      <c r="BU780" s="72">
        <v>719.93</v>
      </c>
      <c r="BV780" s="95">
        <v>14860530.359999999</v>
      </c>
      <c r="BW780" s="95">
        <v>15100879.949999999</v>
      </c>
      <c r="BX780" s="95">
        <v>3567</v>
      </c>
      <c r="BY780" s="95">
        <v>3376</v>
      </c>
      <c r="BZ780" s="95">
        <v>3490</v>
      </c>
      <c r="CA780" s="95">
        <v>3467</v>
      </c>
      <c r="CB780" s="95">
        <v>3454</v>
      </c>
      <c r="CC780" s="95">
        <v>3469</v>
      </c>
      <c r="CD780" s="95">
        <v>3474</v>
      </c>
      <c r="CE780" s="72">
        <v>650.75523149000003</v>
      </c>
      <c r="CF780" s="72">
        <v>676.59346364999999</v>
      </c>
      <c r="CG780" s="72">
        <v>712.40329333</v>
      </c>
      <c r="CH780" s="72">
        <v>716.50152150999998</v>
      </c>
      <c r="CI780" s="72">
        <v>731.52548966999996</v>
      </c>
      <c r="CJ780" s="96">
        <v>1.0020050065999999</v>
      </c>
      <c r="CK780" s="96">
        <v>0.95598026700000005</v>
      </c>
      <c r="CL780" s="96">
        <v>0.96952106549999995</v>
      </c>
      <c r="CM780" s="96">
        <v>0.9296421292</v>
      </c>
      <c r="CN780" s="96">
        <v>0.98414889179999998</v>
      </c>
      <c r="CO780" s="96">
        <v>1.0442460245</v>
      </c>
      <c r="CP780" s="96">
        <v>0.92723309379999996</v>
      </c>
      <c r="CQ780" s="96">
        <v>0.99584056389999998</v>
      </c>
      <c r="CR780" s="96">
        <v>0.93110583660000001</v>
      </c>
      <c r="CS780" s="95">
        <v>3396</v>
      </c>
      <c r="CT780" s="95">
        <v>3429</v>
      </c>
      <c r="CU780" s="95">
        <v>3395</v>
      </c>
      <c r="CV780" s="95">
        <v>3421</v>
      </c>
      <c r="CW780" s="95">
        <v>3450</v>
      </c>
      <c r="CX780" s="96">
        <v>1.062698733</v>
      </c>
      <c r="CY780" s="96">
        <v>1.0719574949999999</v>
      </c>
      <c r="CZ780" s="96">
        <v>1.029633432</v>
      </c>
      <c r="DA780" s="96">
        <v>1.0326582289999999</v>
      </c>
      <c r="DB780" s="96">
        <v>1.0244093780000001</v>
      </c>
      <c r="DC780">
        <v>2013</v>
      </c>
      <c r="DD780" s="6">
        <v>3382.2</v>
      </c>
      <c r="DE780" s="96">
        <v>2.1404625999999999E-3</v>
      </c>
      <c r="DF780" s="72">
        <v>713.55</v>
      </c>
      <c r="DG780" s="96">
        <v>1</v>
      </c>
      <c r="DH780" s="72">
        <v>713.55</v>
      </c>
      <c r="DI780" s="72">
        <v>741.95262706000005</v>
      </c>
      <c r="DJ780" s="96">
        <v>1</v>
      </c>
      <c r="DK780" s="72">
        <v>713.55</v>
      </c>
      <c r="DL780" s="96">
        <v>1</v>
      </c>
      <c r="DM780" s="72">
        <v>713.55</v>
      </c>
      <c r="DN780" s="96">
        <v>1</v>
      </c>
      <c r="DO780" s="96">
        <v>6.9459999999999999E-3</v>
      </c>
      <c r="DP780" s="72">
        <v>4.96</v>
      </c>
      <c r="DQ780" s="72">
        <v>708.59</v>
      </c>
      <c r="DR780" t="s">
        <v>572</v>
      </c>
      <c r="DT780" t="s">
        <v>540</v>
      </c>
    </row>
    <row r="781" spans="1:124" x14ac:dyDescent="0.3">
      <c r="A781" t="s">
        <v>573</v>
      </c>
      <c r="B781">
        <v>15770</v>
      </c>
      <c r="C781" s="95">
        <v>1094</v>
      </c>
      <c r="D781" s="95">
        <v>4270145</v>
      </c>
      <c r="E781" s="95">
        <v>1054</v>
      </c>
      <c r="F781" s="95">
        <v>2991685</v>
      </c>
      <c r="G781" s="95">
        <v>287</v>
      </c>
      <c r="H781" s="95">
        <v>1106852</v>
      </c>
      <c r="I781" s="95">
        <v>258</v>
      </c>
      <c r="J781" s="95">
        <v>912811</v>
      </c>
      <c r="K781" s="95">
        <v>1089</v>
      </c>
      <c r="L781" s="95">
        <v>5200862</v>
      </c>
      <c r="M781" s="95">
        <v>1044</v>
      </c>
      <c r="N781" s="95">
        <v>3259625</v>
      </c>
      <c r="O781" s="95">
        <v>283</v>
      </c>
      <c r="P781" s="95">
        <v>1565841</v>
      </c>
      <c r="Q781" s="95">
        <v>253</v>
      </c>
      <c r="R781" s="95">
        <v>1121311</v>
      </c>
      <c r="S781" s="95">
        <v>1086</v>
      </c>
      <c r="T781" s="95">
        <v>4931171</v>
      </c>
      <c r="U781" s="95">
        <v>1034</v>
      </c>
      <c r="V781" s="95">
        <v>3465561</v>
      </c>
      <c r="W781" s="95">
        <v>283</v>
      </c>
      <c r="X781" s="95">
        <v>1158458</v>
      </c>
      <c r="Y781" s="95">
        <v>253</v>
      </c>
      <c r="Z781" s="95">
        <v>866301</v>
      </c>
      <c r="AA781" s="95">
        <v>1096</v>
      </c>
      <c r="AB781" s="95">
        <v>5231539</v>
      </c>
      <c r="AC781" s="95">
        <v>1040</v>
      </c>
      <c r="AD781" s="95">
        <v>3430308</v>
      </c>
      <c r="AE781" s="95">
        <v>272</v>
      </c>
      <c r="AF781" s="95">
        <v>809278</v>
      </c>
      <c r="AG781" s="95">
        <v>242</v>
      </c>
      <c r="AH781" s="95">
        <v>928869</v>
      </c>
      <c r="AI781" s="95">
        <v>1096</v>
      </c>
      <c r="AJ781" s="95">
        <v>5876391</v>
      </c>
      <c r="AK781" s="95">
        <v>1036</v>
      </c>
      <c r="AL781" s="95">
        <v>3772662</v>
      </c>
      <c r="AM781" s="95">
        <v>275</v>
      </c>
      <c r="AN781" s="95">
        <v>1027774</v>
      </c>
      <c r="AO781" s="95">
        <v>244</v>
      </c>
      <c r="AP781" s="95">
        <v>936698</v>
      </c>
      <c r="AQ781" s="72">
        <v>324.45999999999998</v>
      </c>
      <c r="AR781" s="72">
        <v>248</v>
      </c>
      <c r="AS781" s="72">
        <v>572.46</v>
      </c>
      <c r="AT781" s="95">
        <v>5376997</v>
      </c>
      <c r="AU781" s="95">
        <v>3904496</v>
      </c>
      <c r="AV781" s="95">
        <v>1381</v>
      </c>
      <c r="AW781" s="95">
        <v>1312</v>
      </c>
      <c r="AX781" s="72">
        <v>411</v>
      </c>
      <c r="AY781" s="72">
        <v>281.48</v>
      </c>
      <c r="AZ781" s="72">
        <v>692.48</v>
      </c>
      <c r="BA781" s="95">
        <v>6766703</v>
      </c>
      <c r="BB781" s="95">
        <v>4380936</v>
      </c>
      <c r="BC781" s="95">
        <v>1372</v>
      </c>
      <c r="BD781" s="95">
        <v>1297</v>
      </c>
      <c r="BE781" s="72">
        <v>370.69</v>
      </c>
      <c r="BF781" s="72">
        <v>280.49</v>
      </c>
      <c r="BG781" s="72">
        <v>651.17999999999995</v>
      </c>
      <c r="BH781" s="95">
        <v>6089629</v>
      </c>
      <c r="BI781" s="95">
        <v>4331862</v>
      </c>
      <c r="BJ781" s="95">
        <v>1369</v>
      </c>
      <c r="BK781" s="95">
        <v>1287</v>
      </c>
      <c r="BL781" s="72">
        <v>367.98</v>
      </c>
      <c r="BM781" s="72">
        <v>283.36</v>
      </c>
      <c r="BN781" s="72">
        <v>651.34</v>
      </c>
      <c r="BO781" s="95">
        <v>6040817</v>
      </c>
      <c r="BP781" s="95">
        <v>4359177</v>
      </c>
      <c r="BQ781" s="95">
        <v>1368</v>
      </c>
      <c r="BR781" s="95">
        <v>1282</v>
      </c>
      <c r="BS781" s="72">
        <v>419.66</v>
      </c>
      <c r="BT781" s="72">
        <v>306.60000000000002</v>
      </c>
      <c r="BU781" s="72">
        <v>726.26</v>
      </c>
      <c r="BV781" s="95">
        <v>6904165</v>
      </c>
      <c r="BW781" s="95">
        <v>4709360</v>
      </c>
      <c r="BX781" s="95">
        <v>1371</v>
      </c>
      <c r="BY781" s="95">
        <v>1280</v>
      </c>
      <c r="BZ781" s="95">
        <v>1348</v>
      </c>
      <c r="CA781" s="95">
        <v>1336</v>
      </c>
      <c r="CB781" s="95">
        <v>1329</v>
      </c>
      <c r="CC781" s="95">
        <v>1327</v>
      </c>
      <c r="CD781" s="95">
        <v>1326</v>
      </c>
      <c r="CE781" s="72">
        <v>650.75523149000003</v>
      </c>
      <c r="CF781" s="72">
        <v>676.59346364999999</v>
      </c>
      <c r="CG781" s="72">
        <v>712.40329333</v>
      </c>
      <c r="CH781" s="72">
        <v>716.50152150999998</v>
      </c>
      <c r="CI781" s="72">
        <v>731.52548966999996</v>
      </c>
      <c r="CJ781" s="96">
        <v>0.87968559040000005</v>
      </c>
      <c r="CK781" s="96">
        <v>1.0234801801</v>
      </c>
      <c r="CL781" s="96">
        <v>0.91406090640000004</v>
      </c>
      <c r="CM781" s="96">
        <v>0.90905599000000004</v>
      </c>
      <c r="CN781" s="96">
        <v>0.9928020421</v>
      </c>
      <c r="CO781" s="96">
        <v>1.0018822331999999</v>
      </c>
      <c r="CP781" s="96">
        <v>0.94204379569999996</v>
      </c>
      <c r="CQ781" s="96">
        <v>0.99584056389999998</v>
      </c>
      <c r="CR781" s="96">
        <v>0.94597839780000004</v>
      </c>
      <c r="CS781" s="95">
        <v>1311</v>
      </c>
      <c r="CT781" s="95">
        <v>1338</v>
      </c>
      <c r="CU781" s="95">
        <v>1334</v>
      </c>
      <c r="CV781" s="95">
        <v>1301</v>
      </c>
      <c r="CW781" s="95">
        <v>1311</v>
      </c>
      <c r="CX781" s="96">
        <v>1.033394532</v>
      </c>
      <c r="CY781" s="96">
        <v>1.001956753</v>
      </c>
      <c r="CZ781" s="96">
        <v>1.0155066720000001</v>
      </c>
      <c r="DA781" s="96">
        <v>0.99437726999999998</v>
      </c>
      <c r="DB781" s="96">
        <v>0.96387813300000003</v>
      </c>
      <c r="DC781">
        <v>2013</v>
      </c>
      <c r="DD781" s="6">
        <v>1291.5999999999999</v>
      </c>
      <c r="DE781" s="96">
        <v>3.6820987000000002E-3</v>
      </c>
      <c r="DF781" s="72">
        <v>723.83</v>
      </c>
      <c r="DG781" s="96">
        <v>1</v>
      </c>
      <c r="DH781" s="72">
        <v>723.83</v>
      </c>
      <c r="DI781" s="72">
        <v>696.39824844999998</v>
      </c>
      <c r="DJ781" s="96">
        <v>1</v>
      </c>
      <c r="DK781" s="72">
        <v>723.83</v>
      </c>
      <c r="DL781" s="96">
        <v>1</v>
      </c>
      <c r="DM781" s="72">
        <v>723.83</v>
      </c>
      <c r="DN781" s="96">
        <v>1</v>
      </c>
      <c r="DO781" s="96">
        <v>1.3535999999999999E-2</v>
      </c>
      <c r="DP781" s="72">
        <v>9.8000000000000007</v>
      </c>
      <c r="DQ781" s="72">
        <v>714.03</v>
      </c>
      <c r="DR781" t="s">
        <v>573</v>
      </c>
      <c r="DT781" t="s">
        <v>540</v>
      </c>
    </row>
    <row r="782" spans="1:124" x14ac:dyDescent="0.3">
      <c r="A782" t="s">
        <v>574</v>
      </c>
      <c r="B782">
        <v>15780</v>
      </c>
      <c r="C782" s="95">
        <v>12013</v>
      </c>
      <c r="D782" s="95">
        <v>48241527</v>
      </c>
      <c r="E782" s="95">
        <v>11071</v>
      </c>
      <c r="F782" s="95">
        <v>37810575</v>
      </c>
      <c r="G782" s="95">
        <v>2468</v>
      </c>
      <c r="H782" s="95">
        <v>7452888</v>
      </c>
      <c r="I782" s="95">
        <v>2142</v>
      </c>
      <c r="J782" s="95">
        <v>8069874</v>
      </c>
      <c r="K782" s="95">
        <v>12074</v>
      </c>
      <c r="L782" s="95">
        <v>49893443</v>
      </c>
      <c r="M782" s="95">
        <v>11058</v>
      </c>
      <c r="N782" s="95">
        <v>38782926</v>
      </c>
      <c r="O782" s="95">
        <v>2569</v>
      </c>
      <c r="P782" s="95">
        <v>8029792</v>
      </c>
      <c r="Q782" s="95">
        <v>2232</v>
      </c>
      <c r="R782" s="95">
        <v>8681214</v>
      </c>
      <c r="S782" s="95">
        <v>12363</v>
      </c>
      <c r="T782" s="95">
        <v>55695126</v>
      </c>
      <c r="U782" s="95">
        <v>11282</v>
      </c>
      <c r="V782" s="95">
        <v>41191057</v>
      </c>
      <c r="W782" s="95">
        <v>2679</v>
      </c>
      <c r="X782" s="95">
        <v>9762302</v>
      </c>
      <c r="Y782" s="95">
        <v>2328</v>
      </c>
      <c r="Z782" s="95">
        <v>9579428</v>
      </c>
      <c r="AA782" s="95">
        <v>13256</v>
      </c>
      <c r="AB782" s="95">
        <v>51741950</v>
      </c>
      <c r="AC782" s="95">
        <v>12073</v>
      </c>
      <c r="AD782" s="95">
        <v>43303406</v>
      </c>
      <c r="AE782" s="95">
        <v>2815</v>
      </c>
      <c r="AF782" s="95">
        <v>10625796</v>
      </c>
      <c r="AG782" s="95">
        <v>2475</v>
      </c>
      <c r="AH782" s="95">
        <v>10830142</v>
      </c>
      <c r="AI782" s="95">
        <v>13623</v>
      </c>
      <c r="AJ782" s="95">
        <v>64767775.880000003</v>
      </c>
      <c r="AK782" s="95">
        <v>12388</v>
      </c>
      <c r="AL782" s="95">
        <v>46528358.07</v>
      </c>
      <c r="AM782" s="95">
        <v>3032</v>
      </c>
      <c r="AN782" s="95">
        <v>13864142</v>
      </c>
      <c r="AO782" s="95">
        <v>2676</v>
      </c>
      <c r="AP782" s="95">
        <v>12213111.33</v>
      </c>
      <c r="AQ782" s="72">
        <v>320.5</v>
      </c>
      <c r="AR782" s="72">
        <v>289.36</v>
      </c>
      <c r="AS782" s="72">
        <v>609.86</v>
      </c>
      <c r="AT782" s="95">
        <v>55694415</v>
      </c>
      <c r="AU782" s="95">
        <v>45880449</v>
      </c>
      <c r="AV782" s="95">
        <v>14481</v>
      </c>
      <c r="AW782" s="95">
        <v>13213</v>
      </c>
      <c r="AX782" s="72">
        <v>329.64</v>
      </c>
      <c r="AY782" s="72">
        <v>297.62</v>
      </c>
      <c r="AZ782" s="72">
        <v>627.26</v>
      </c>
      <c r="BA782" s="95">
        <v>57923235</v>
      </c>
      <c r="BB782" s="95">
        <v>47464140</v>
      </c>
      <c r="BC782" s="95">
        <v>14643</v>
      </c>
      <c r="BD782" s="95">
        <v>13290</v>
      </c>
      <c r="BE782" s="72">
        <v>362.64</v>
      </c>
      <c r="BF782" s="72">
        <v>310.87</v>
      </c>
      <c r="BG782" s="72">
        <v>673.51</v>
      </c>
      <c r="BH782" s="95">
        <v>65457428</v>
      </c>
      <c r="BI782" s="95">
        <v>50770485</v>
      </c>
      <c r="BJ782" s="95">
        <v>15042</v>
      </c>
      <c r="BK782" s="95">
        <v>13610</v>
      </c>
      <c r="BL782" s="72">
        <v>323.39999999999998</v>
      </c>
      <c r="BM782" s="72">
        <v>310.08999999999997</v>
      </c>
      <c r="BN782" s="72">
        <v>633.49</v>
      </c>
      <c r="BO782" s="95">
        <v>62367746</v>
      </c>
      <c r="BP782" s="95">
        <v>54133548</v>
      </c>
      <c r="BQ782" s="95">
        <v>16071</v>
      </c>
      <c r="BR782" s="95">
        <v>14548</v>
      </c>
      <c r="BS782" s="72">
        <v>393.43</v>
      </c>
      <c r="BT782" s="72">
        <v>324.95999999999998</v>
      </c>
      <c r="BU782" s="72">
        <v>718.39</v>
      </c>
      <c r="BV782" s="95">
        <v>78631917.879999995</v>
      </c>
      <c r="BW782" s="95">
        <v>58741469.399999999</v>
      </c>
      <c r="BX782" s="95">
        <v>16655</v>
      </c>
      <c r="BY782" s="95">
        <v>15064</v>
      </c>
      <c r="BZ782" s="95">
        <v>13877</v>
      </c>
      <c r="CA782" s="95">
        <v>13991</v>
      </c>
      <c r="CB782" s="95">
        <v>14352</v>
      </c>
      <c r="CC782" s="95">
        <v>15348</v>
      </c>
      <c r="CD782" s="95">
        <v>15877</v>
      </c>
      <c r="CE782" s="72">
        <v>650.75523149000003</v>
      </c>
      <c r="CF782" s="72">
        <v>676.59346364999999</v>
      </c>
      <c r="CG782" s="72">
        <v>712.40329333</v>
      </c>
      <c r="CH782" s="72">
        <v>716.50152150999998</v>
      </c>
      <c r="CI782" s="72">
        <v>731.52548966999996</v>
      </c>
      <c r="CJ782" s="96">
        <v>0.93715727589999998</v>
      </c>
      <c r="CK782" s="96">
        <v>0.92708551549999996</v>
      </c>
      <c r="CL782" s="96">
        <v>0.94540551159999997</v>
      </c>
      <c r="CM782" s="96">
        <v>0.88414327250000002</v>
      </c>
      <c r="CN782" s="96">
        <v>0.98204370200000002</v>
      </c>
      <c r="CO782" s="96">
        <v>0.98364588419999999</v>
      </c>
      <c r="CP782" s="96">
        <v>0.95071516140000001</v>
      </c>
      <c r="CQ782" s="96">
        <v>0.99584056389999998</v>
      </c>
      <c r="CR782" s="96">
        <v>0.95468598100000002</v>
      </c>
      <c r="CS782" s="95">
        <v>12833</v>
      </c>
      <c r="CT782" s="95">
        <v>12974</v>
      </c>
      <c r="CU782" s="95">
        <v>13250</v>
      </c>
      <c r="CV782" s="95">
        <v>14109</v>
      </c>
      <c r="CW782" s="95">
        <v>14511</v>
      </c>
      <c r="CX782" s="96">
        <v>0.975718372</v>
      </c>
      <c r="CY782" s="96">
        <v>0.97987702600000004</v>
      </c>
      <c r="CZ782" s="96">
        <v>0.97304886000000002</v>
      </c>
      <c r="DA782" s="96">
        <v>0.98531481300000001</v>
      </c>
      <c r="DB782" s="96">
        <v>1.0020798019999999</v>
      </c>
      <c r="DC782">
        <v>2013</v>
      </c>
      <c r="DD782" s="6">
        <v>13945</v>
      </c>
      <c r="DE782" s="96">
        <v>1.3789187E-3</v>
      </c>
      <c r="DF782" s="72">
        <v>732.18</v>
      </c>
      <c r="DG782" s="96">
        <v>1</v>
      </c>
      <c r="DH782" s="72">
        <v>732.18</v>
      </c>
      <c r="DI782" s="72">
        <v>739.42153069999995</v>
      </c>
      <c r="DJ782" s="96">
        <v>1</v>
      </c>
      <c r="DK782" s="72">
        <v>732.18</v>
      </c>
      <c r="DL782" s="96">
        <v>1</v>
      </c>
      <c r="DM782" s="72">
        <v>732.18</v>
      </c>
      <c r="DN782" s="96">
        <v>1</v>
      </c>
      <c r="DO782" s="96">
        <v>5.2269999999999999E-3</v>
      </c>
      <c r="DP782" s="72">
        <v>3.83</v>
      </c>
      <c r="DQ782" s="72">
        <v>728.35</v>
      </c>
      <c r="DR782" t="s">
        <v>574</v>
      </c>
      <c r="DT782" t="s">
        <v>540</v>
      </c>
    </row>
    <row r="783" spans="1:124" x14ac:dyDescent="0.3">
      <c r="A783" t="s">
        <v>575</v>
      </c>
      <c r="B783">
        <v>15790</v>
      </c>
      <c r="C783" s="95">
        <v>2241</v>
      </c>
      <c r="D783" s="95">
        <v>9762069</v>
      </c>
      <c r="E783" s="95">
        <v>2187</v>
      </c>
      <c r="F783" s="95">
        <v>7891595</v>
      </c>
      <c r="G783" s="95">
        <v>284</v>
      </c>
      <c r="H783" s="95">
        <v>1287164</v>
      </c>
      <c r="I783" s="95">
        <v>248</v>
      </c>
      <c r="J783" s="95">
        <v>1111764</v>
      </c>
      <c r="K783" s="95">
        <v>2228</v>
      </c>
      <c r="L783" s="95">
        <v>9008965</v>
      </c>
      <c r="M783" s="95">
        <v>2175</v>
      </c>
      <c r="N783" s="95">
        <v>8116297</v>
      </c>
      <c r="O783" s="95">
        <v>296</v>
      </c>
      <c r="P783" s="95">
        <v>1210254</v>
      </c>
      <c r="Q783" s="95">
        <v>258</v>
      </c>
      <c r="R783" s="95">
        <v>1234040</v>
      </c>
      <c r="S783" s="95">
        <v>2276</v>
      </c>
      <c r="T783" s="95">
        <v>11521571</v>
      </c>
      <c r="U783" s="95">
        <v>2216</v>
      </c>
      <c r="V783" s="95">
        <v>8988085</v>
      </c>
      <c r="W783" s="95">
        <v>290</v>
      </c>
      <c r="X783" s="95">
        <v>1351057</v>
      </c>
      <c r="Y783" s="95">
        <v>253</v>
      </c>
      <c r="Z783" s="95">
        <v>1149587</v>
      </c>
      <c r="AA783" s="95">
        <v>2240</v>
      </c>
      <c r="AB783" s="95">
        <v>10966453</v>
      </c>
      <c r="AC783" s="95">
        <v>2172</v>
      </c>
      <c r="AD783" s="95">
        <v>9277472</v>
      </c>
      <c r="AE783" s="95">
        <v>287</v>
      </c>
      <c r="AF783" s="95">
        <v>1700873</v>
      </c>
      <c r="AG783" s="95">
        <v>253</v>
      </c>
      <c r="AH783" s="95">
        <v>1467576</v>
      </c>
      <c r="AI783" s="95">
        <v>2237</v>
      </c>
      <c r="AJ783" s="95">
        <v>11294471.83</v>
      </c>
      <c r="AK783" s="95">
        <v>2165</v>
      </c>
      <c r="AL783" s="95">
        <v>9377589.1899999995</v>
      </c>
      <c r="AM783" s="95">
        <v>290</v>
      </c>
      <c r="AN783" s="95">
        <v>1450619</v>
      </c>
      <c r="AO783" s="95">
        <v>262</v>
      </c>
      <c r="AP783" s="95">
        <v>1329197</v>
      </c>
      <c r="AQ783" s="72">
        <v>364.66</v>
      </c>
      <c r="AR783" s="72">
        <v>308.12</v>
      </c>
      <c r="AS783" s="72">
        <v>672.78</v>
      </c>
      <c r="AT783" s="95">
        <v>11049233</v>
      </c>
      <c r="AU783" s="95">
        <v>9003359</v>
      </c>
      <c r="AV783" s="95">
        <v>2525</v>
      </c>
      <c r="AW783" s="95">
        <v>2435</v>
      </c>
      <c r="AX783" s="72">
        <v>337.4</v>
      </c>
      <c r="AY783" s="72">
        <v>320.26</v>
      </c>
      <c r="AZ783" s="72">
        <v>657.66</v>
      </c>
      <c r="BA783" s="95">
        <v>10219219</v>
      </c>
      <c r="BB783" s="95">
        <v>9350337</v>
      </c>
      <c r="BC783" s="95">
        <v>2524</v>
      </c>
      <c r="BD783" s="95">
        <v>2433</v>
      </c>
      <c r="BE783" s="72">
        <v>418.05</v>
      </c>
      <c r="BF783" s="72">
        <v>342.17</v>
      </c>
      <c r="BG783" s="72">
        <v>760.22</v>
      </c>
      <c r="BH783" s="95">
        <v>12872628</v>
      </c>
      <c r="BI783" s="95">
        <v>10137672</v>
      </c>
      <c r="BJ783" s="95">
        <v>2566</v>
      </c>
      <c r="BK783" s="95">
        <v>2469</v>
      </c>
      <c r="BL783" s="72">
        <v>417.73</v>
      </c>
      <c r="BM783" s="72">
        <v>369.25</v>
      </c>
      <c r="BN783" s="72">
        <v>786.98</v>
      </c>
      <c r="BO783" s="95">
        <v>12667326</v>
      </c>
      <c r="BP783" s="95">
        <v>10745048</v>
      </c>
      <c r="BQ783" s="95">
        <v>2527</v>
      </c>
      <c r="BR783" s="95">
        <v>2425</v>
      </c>
      <c r="BS783" s="72">
        <v>420.3</v>
      </c>
      <c r="BT783" s="72">
        <v>367.63</v>
      </c>
      <c r="BU783" s="72">
        <v>787.93</v>
      </c>
      <c r="BV783" s="95">
        <v>12745090.83</v>
      </c>
      <c r="BW783" s="95">
        <v>10706786.189999999</v>
      </c>
      <c r="BX783" s="95">
        <v>2527</v>
      </c>
      <c r="BY783" s="95">
        <v>2427</v>
      </c>
      <c r="BZ783" s="95">
        <v>2482</v>
      </c>
      <c r="CA783" s="95">
        <v>2480</v>
      </c>
      <c r="CB783" s="95">
        <v>2519</v>
      </c>
      <c r="CC783" s="95">
        <v>2479</v>
      </c>
      <c r="CD783" s="95">
        <v>2478</v>
      </c>
      <c r="CE783" s="72">
        <v>650.75523149000003</v>
      </c>
      <c r="CF783" s="72">
        <v>676.59346364999999</v>
      </c>
      <c r="CG783" s="72">
        <v>712.40329333</v>
      </c>
      <c r="CH783" s="72">
        <v>716.50152150999998</v>
      </c>
      <c r="CI783" s="72">
        <v>731.52548966999996</v>
      </c>
      <c r="CJ783" s="96">
        <v>1.0338449350000001</v>
      </c>
      <c r="CK783" s="96">
        <v>0.9720164845</v>
      </c>
      <c r="CL783" s="96">
        <v>1.0671202773999999</v>
      </c>
      <c r="CM783" s="96">
        <v>1.0983647297000001</v>
      </c>
      <c r="CN783" s="96">
        <v>1.0771053246</v>
      </c>
      <c r="CO783" s="96">
        <v>0.97874005669999997</v>
      </c>
      <c r="CP783" s="96">
        <v>1.0724914578</v>
      </c>
      <c r="CQ783" s="96">
        <v>0.99584056389999998</v>
      </c>
      <c r="CR783" s="96">
        <v>1.0769708963</v>
      </c>
      <c r="CS783" s="95">
        <v>2587</v>
      </c>
      <c r="CT783" s="95">
        <v>2637</v>
      </c>
      <c r="CU783" s="95">
        <v>2709</v>
      </c>
      <c r="CV783" s="95">
        <v>2683</v>
      </c>
      <c r="CW783" s="95">
        <v>2666</v>
      </c>
      <c r="CX783" s="96">
        <v>0.98406388700000003</v>
      </c>
      <c r="CY783" s="96">
        <v>0.99107152600000004</v>
      </c>
      <c r="CZ783" s="96">
        <v>0.96861219799999998</v>
      </c>
      <c r="DA783" s="96">
        <v>0.96885648300000005</v>
      </c>
      <c r="DB783" s="96">
        <v>0.98161446200000002</v>
      </c>
      <c r="DC783">
        <v>2013</v>
      </c>
      <c r="DD783" s="6">
        <v>2437.8000000000002</v>
      </c>
      <c r="DE783" s="96">
        <v>1.7929854999999999E-3</v>
      </c>
      <c r="DF783" s="72">
        <v>825.62</v>
      </c>
      <c r="DG783" s="96">
        <v>1</v>
      </c>
      <c r="DH783" s="72">
        <v>825.62</v>
      </c>
      <c r="DI783" s="72">
        <v>767.00006832999998</v>
      </c>
      <c r="DJ783" s="96">
        <v>1</v>
      </c>
      <c r="DK783" s="72">
        <v>825.62</v>
      </c>
      <c r="DL783" s="96">
        <v>1</v>
      </c>
      <c r="DM783" s="72">
        <v>825.62</v>
      </c>
      <c r="DN783" s="96">
        <v>1</v>
      </c>
      <c r="DO783" s="96">
        <v>6.3140000000000002E-3</v>
      </c>
      <c r="DP783" s="72">
        <v>5.21</v>
      </c>
      <c r="DQ783" s="72">
        <v>820.41</v>
      </c>
      <c r="DR783" t="s">
        <v>575</v>
      </c>
      <c r="DT783" t="s">
        <v>540</v>
      </c>
    </row>
    <row r="784" spans="1:124" x14ac:dyDescent="0.3">
      <c r="A784" t="s">
        <v>155</v>
      </c>
      <c r="B784">
        <v>15800</v>
      </c>
      <c r="C784" s="95">
        <v>980</v>
      </c>
      <c r="D784" s="95">
        <v>3179179</v>
      </c>
      <c r="E784" s="95">
        <v>928</v>
      </c>
      <c r="F784" s="95">
        <v>2997162</v>
      </c>
      <c r="G784" s="95">
        <v>201</v>
      </c>
      <c r="H784" s="95">
        <v>488653</v>
      </c>
      <c r="I784" s="95">
        <v>185</v>
      </c>
      <c r="J784" s="95">
        <v>531894</v>
      </c>
      <c r="K784" s="95">
        <v>981</v>
      </c>
      <c r="L784" s="95">
        <v>3489544</v>
      </c>
      <c r="M784" s="95">
        <v>929</v>
      </c>
      <c r="N784" s="95">
        <v>2886677</v>
      </c>
      <c r="O784" s="95">
        <v>198</v>
      </c>
      <c r="P784" s="95">
        <v>452291</v>
      </c>
      <c r="Q784" s="95">
        <v>181</v>
      </c>
      <c r="R784" s="95">
        <v>674529</v>
      </c>
      <c r="S784" s="95">
        <v>947</v>
      </c>
      <c r="T784" s="95">
        <v>3707437</v>
      </c>
      <c r="U784" s="95">
        <v>892</v>
      </c>
      <c r="V784" s="95">
        <v>3126284</v>
      </c>
      <c r="W784" s="95">
        <v>191</v>
      </c>
      <c r="X784" s="95">
        <v>708432</v>
      </c>
      <c r="Y784" s="95">
        <v>178</v>
      </c>
      <c r="Z784" s="95">
        <v>690137</v>
      </c>
      <c r="AA784" s="95">
        <v>919</v>
      </c>
      <c r="AB784" s="95">
        <v>3543316</v>
      </c>
      <c r="AC784" s="95">
        <v>869</v>
      </c>
      <c r="AD784" s="95">
        <v>3001371</v>
      </c>
      <c r="AE784" s="95">
        <v>188</v>
      </c>
      <c r="AF784" s="95">
        <v>714405</v>
      </c>
      <c r="AG784" s="95">
        <v>173</v>
      </c>
      <c r="AH784" s="95">
        <v>711583</v>
      </c>
      <c r="AI784" s="95">
        <v>905</v>
      </c>
      <c r="AJ784" s="95">
        <v>4425672</v>
      </c>
      <c r="AK784" s="95">
        <v>852</v>
      </c>
      <c r="AL784" s="95">
        <v>3054105</v>
      </c>
      <c r="AM784" s="95">
        <v>189</v>
      </c>
      <c r="AN784" s="95">
        <v>857570</v>
      </c>
      <c r="AO784" s="95">
        <v>171</v>
      </c>
      <c r="AP784" s="95">
        <v>591259</v>
      </c>
      <c r="AQ784" s="72">
        <v>258.81</v>
      </c>
      <c r="AR784" s="72">
        <v>264.23</v>
      </c>
      <c r="AS784" s="72">
        <v>523.04</v>
      </c>
      <c r="AT784" s="95">
        <v>3667832</v>
      </c>
      <c r="AU784" s="95">
        <v>3529056</v>
      </c>
      <c r="AV784" s="95">
        <v>1181</v>
      </c>
      <c r="AW784" s="95">
        <v>1113</v>
      </c>
      <c r="AX784" s="72">
        <v>278.61</v>
      </c>
      <c r="AY784" s="72">
        <v>267.36</v>
      </c>
      <c r="AZ784" s="72">
        <v>545.97</v>
      </c>
      <c r="BA784" s="95">
        <v>3941835</v>
      </c>
      <c r="BB784" s="95">
        <v>3561206</v>
      </c>
      <c r="BC784" s="95">
        <v>1179</v>
      </c>
      <c r="BD784" s="95">
        <v>1110</v>
      </c>
      <c r="BE784" s="72">
        <v>323.36</v>
      </c>
      <c r="BF784" s="72">
        <v>297.23</v>
      </c>
      <c r="BG784" s="72">
        <v>620.59</v>
      </c>
      <c r="BH784" s="95">
        <v>4415869</v>
      </c>
      <c r="BI784" s="95">
        <v>3816421</v>
      </c>
      <c r="BJ784" s="95">
        <v>1138</v>
      </c>
      <c r="BK784" s="95">
        <v>1070</v>
      </c>
      <c r="BL784" s="72">
        <v>320.51</v>
      </c>
      <c r="BM784" s="72">
        <v>296.94</v>
      </c>
      <c r="BN784" s="72">
        <v>617.45000000000005</v>
      </c>
      <c r="BO784" s="95">
        <v>4257721</v>
      </c>
      <c r="BP784" s="95">
        <v>3712954</v>
      </c>
      <c r="BQ784" s="95">
        <v>1107</v>
      </c>
      <c r="BR784" s="95">
        <v>1042</v>
      </c>
      <c r="BS784" s="72">
        <v>402.44</v>
      </c>
      <c r="BT784" s="72">
        <v>296.95</v>
      </c>
      <c r="BU784" s="72">
        <v>699.39</v>
      </c>
      <c r="BV784" s="95">
        <v>5283242</v>
      </c>
      <c r="BW784" s="95">
        <v>3645364</v>
      </c>
      <c r="BX784" s="95">
        <v>1094</v>
      </c>
      <c r="BY784" s="95">
        <v>1023</v>
      </c>
      <c r="BZ784" s="95">
        <v>1149</v>
      </c>
      <c r="CA784" s="95">
        <v>1146</v>
      </c>
      <c r="CB784" s="95">
        <v>1105</v>
      </c>
      <c r="CC784" s="95">
        <v>1076</v>
      </c>
      <c r="CD784" s="95">
        <v>1059</v>
      </c>
      <c r="CE784" s="72">
        <v>650.75523149000003</v>
      </c>
      <c r="CF784" s="72">
        <v>676.59346364999999</v>
      </c>
      <c r="CG784" s="72">
        <v>712.40329333</v>
      </c>
      <c r="CH784" s="72">
        <v>716.50152150999998</v>
      </c>
      <c r="CI784" s="72">
        <v>731.52548966999996</v>
      </c>
      <c r="CJ784" s="96">
        <v>0.80374305840000004</v>
      </c>
      <c r="CK784" s="96">
        <v>0.80693951289999999</v>
      </c>
      <c r="CL784" s="96">
        <v>0.87112174499999995</v>
      </c>
      <c r="CM784" s="96">
        <v>0.86175671850000002</v>
      </c>
      <c r="CN784" s="96">
        <v>0.95607058109999998</v>
      </c>
      <c r="CO784" s="96">
        <v>0.96534331480000002</v>
      </c>
      <c r="CP784" s="96">
        <v>0.8907984444</v>
      </c>
      <c r="CQ784" s="96">
        <v>0.99584056389999998</v>
      </c>
      <c r="CR784" s="96">
        <v>0.89451901190000005</v>
      </c>
      <c r="CS784" s="95">
        <v>995</v>
      </c>
      <c r="CT784" s="95">
        <v>1011</v>
      </c>
      <c r="CU784" s="95">
        <v>986</v>
      </c>
      <c r="CV784" s="95">
        <v>955</v>
      </c>
      <c r="CW784" s="95">
        <v>952</v>
      </c>
      <c r="CX784" s="96">
        <v>0.98617065900000001</v>
      </c>
      <c r="CY784" s="96">
        <v>0.97697553100000001</v>
      </c>
      <c r="CZ784" s="96">
        <v>0.94362685300000004</v>
      </c>
      <c r="DA784" s="96">
        <v>0.960739801</v>
      </c>
      <c r="DB784" s="96">
        <v>0.95833219000000003</v>
      </c>
      <c r="DC784">
        <v>2013</v>
      </c>
      <c r="DD784" s="6">
        <v>1071.5999999999999</v>
      </c>
      <c r="DE784" s="96">
        <v>1.8094723E-3</v>
      </c>
      <c r="DF784" s="72">
        <v>685.74</v>
      </c>
      <c r="DG784" s="96">
        <v>1</v>
      </c>
      <c r="DH784" s="72">
        <v>685.74</v>
      </c>
      <c r="DI784" s="72">
        <v>696.39824844999998</v>
      </c>
      <c r="DJ784" s="96">
        <v>1</v>
      </c>
      <c r="DK784" s="72">
        <v>685.74</v>
      </c>
      <c r="DL784" s="96">
        <v>1</v>
      </c>
      <c r="DM784" s="72">
        <v>685.74</v>
      </c>
      <c r="DN784" s="96">
        <v>1</v>
      </c>
      <c r="DO784" s="96">
        <v>6.4330000000000003E-3</v>
      </c>
      <c r="DP784" s="72">
        <v>4.41</v>
      </c>
      <c r="DQ784" s="72">
        <v>681.33</v>
      </c>
      <c r="DR784" t="s">
        <v>155</v>
      </c>
      <c r="DT784" t="s">
        <v>540</v>
      </c>
    </row>
    <row r="785" spans="1:124" x14ac:dyDescent="0.3">
      <c r="A785" t="s">
        <v>576</v>
      </c>
      <c r="B785">
        <v>15810</v>
      </c>
      <c r="C785" s="95">
        <v>21341</v>
      </c>
      <c r="D785" s="95">
        <v>96690775</v>
      </c>
      <c r="E785" s="95">
        <v>20340</v>
      </c>
      <c r="F785" s="95">
        <v>68565048</v>
      </c>
      <c r="G785" s="95">
        <v>5070</v>
      </c>
      <c r="H785" s="95">
        <v>14938888</v>
      </c>
      <c r="I785" s="95">
        <v>4423</v>
      </c>
      <c r="J785" s="95">
        <v>14441707</v>
      </c>
      <c r="K785" s="95">
        <v>20159</v>
      </c>
      <c r="L785" s="95">
        <v>95018114</v>
      </c>
      <c r="M785" s="95">
        <v>19096</v>
      </c>
      <c r="N785" s="95">
        <v>68301749</v>
      </c>
      <c r="O785" s="95">
        <v>5078</v>
      </c>
      <c r="P785" s="95">
        <v>16032877</v>
      </c>
      <c r="Q785" s="95">
        <v>4382</v>
      </c>
      <c r="R785" s="95">
        <v>15852656</v>
      </c>
      <c r="S785" s="95">
        <v>19633</v>
      </c>
      <c r="T785" s="95">
        <v>100658986</v>
      </c>
      <c r="U785" s="95">
        <v>18477</v>
      </c>
      <c r="V785" s="95">
        <v>69258729</v>
      </c>
      <c r="W785" s="95">
        <v>5235</v>
      </c>
      <c r="X785" s="95">
        <v>18614959</v>
      </c>
      <c r="Y785" s="95">
        <v>4488</v>
      </c>
      <c r="Z785" s="95">
        <v>16763479</v>
      </c>
      <c r="AA785" s="95">
        <v>19220</v>
      </c>
      <c r="AB785" s="95">
        <v>82495656</v>
      </c>
      <c r="AC785" s="95">
        <v>18038</v>
      </c>
      <c r="AD785" s="95">
        <v>67474766</v>
      </c>
      <c r="AE785" s="95">
        <v>5406</v>
      </c>
      <c r="AF785" s="95">
        <v>18700256</v>
      </c>
      <c r="AG785" s="95">
        <v>4717</v>
      </c>
      <c r="AH785" s="95">
        <v>18549869</v>
      </c>
      <c r="AI785" s="95">
        <v>19296</v>
      </c>
      <c r="AJ785" s="95">
        <v>84777323.890000001</v>
      </c>
      <c r="AK785" s="95">
        <v>18036</v>
      </c>
      <c r="AL785" s="95">
        <v>69884115.159999996</v>
      </c>
      <c r="AM785" s="95">
        <v>5551</v>
      </c>
      <c r="AN785" s="95">
        <v>20703155.190000001</v>
      </c>
      <c r="AO785" s="95">
        <v>4886</v>
      </c>
      <c r="AP785" s="95">
        <v>20476831.91</v>
      </c>
      <c r="AQ785" s="72">
        <v>352.22</v>
      </c>
      <c r="AR785" s="72">
        <v>279.33999999999997</v>
      </c>
      <c r="AS785" s="72">
        <v>631.55999999999995</v>
      </c>
      <c r="AT785" s="95">
        <v>111629663</v>
      </c>
      <c r="AU785" s="95">
        <v>83006755</v>
      </c>
      <c r="AV785" s="95">
        <v>26411</v>
      </c>
      <c r="AW785" s="95">
        <v>24763</v>
      </c>
      <c r="AX785" s="72">
        <v>366.69</v>
      </c>
      <c r="AY785" s="72">
        <v>298.7</v>
      </c>
      <c r="AZ785" s="72">
        <v>665.39</v>
      </c>
      <c r="BA785" s="95">
        <v>111050991</v>
      </c>
      <c r="BB785" s="95">
        <v>84154405</v>
      </c>
      <c r="BC785" s="95">
        <v>25237</v>
      </c>
      <c r="BD785" s="95">
        <v>23478</v>
      </c>
      <c r="BE785" s="72">
        <v>399.69</v>
      </c>
      <c r="BF785" s="72">
        <v>312.14999999999998</v>
      </c>
      <c r="BG785" s="72">
        <v>711.84</v>
      </c>
      <c r="BH785" s="95">
        <v>119273945</v>
      </c>
      <c r="BI785" s="95">
        <v>86022208</v>
      </c>
      <c r="BJ785" s="95">
        <v>24868</v>
      </c>
      <c r="BK785" s="95">
        <v>22965</v>
      </c>
      <c r="BL785" s="72">
        <v>342.44</v>
      </c>
      <c r="BM785" s="72">
        <v>315.04000000000002</v>
      </c>
      <c r="BN785" s="72">
        <v>657.48</v>
      </c>
      <c r="BO785" s="95">
        <v>101195912</v>
      </c>
      <c r="BP785" s="95">
        <v>86024635</v>
      </c>
      <c r="BQ785" s="95">
        <v>24626</v>
      </c>
      <c r="BR785" s="95">
        <v>22755</v>
      </c>
      <c r="BS785" s="72">
        <v>353.77</v>
      </c>
      <c r="BT785" s="72">
        <v>328.51</v>
      </c>
      <c r="BU785" s="72">
        <v>682.28</v>
      </c>
      <c r="BV785" s="95">
        <v>105480479.08</v>
      </c>
      <c r="BW785" s="95">
        <v>90360947.069999993</v>
      </c>
      <c r="BX785" s="95">
        <v>24847</v>
      </c>
      <c r="BY785" s="95">
        <v>22922</v>
      </c>
      <c r="BZ785" s="95">
        <v>25626</v>
      </c>
      <c r="CA785" s="95">
        <v>24389</v>
      </c>
      <c r="CB785" s="95">
        <v>23951</v>
      </c>
      <c r="CC785" s="95">
        <v>23738</v>
      </c>
      <c r="CD785" s="95">
        <v>23905</v>
      </c>
      <c r="CE785" s="72">
        <v>650.75523149000003</v>
      </c>
      <c r="CF785" s="72">
        <v>676.59346364999999</v>
      </c>
      <c r="CG785" s="72">
        <v>712.40329333</v>
      </c>
      <c r="CH785" s="72">
        <v>716.50152150999998</v>
      </c>
      <c r="CI785" s="72">
        <v>731.52548966999996</v>
      </c>
      <c r="CJ785" s="96">
        <v>0.97050314689999995</v>
      </c>
      <c r="CK785" s="96">
        <v>0.98344136579999997</v>
      </c>
      <c r="CL785" s="96">
        <v>0.99920930559999999</v>
      </c>
      <c r="CM785" s="96">
        <v>0.91762540660000003</v>
      </c>
      <c r="CN785" s="96">
        <v>0.9326811022</v>
      </c>
      <c r="CO785" s="96">
        <v>1.0148462787999999</v>
      </c>
      <c r="CP785" s="96">
        <v>0.94663801349999999</v>
      </c>
      <c r="CQ785" s="96">
        <v>0.99584056389999998</v>
      </c>
      <c r="CR785" s="96">
        <v>0.9505918042</v>
      </c>
      <c r="CS785" s="95">
        <v>23783</v>
      </c>
      <c r="CT785" s="95">
        <v>22757</v>
      </c>
      <c r="CU785" s="95">
        <v>22219</v>
      </c>
      <c r="CV785" s="95">
        <v>21905</v>
      </c>
      <c r="CW785" s="95">
        <v>21962</v>
      </c>
      <c r="CX785" s="96">
        <v>0.99760746</v>
      </c>
      <c r="CY785" s="96">
        <v>1.023006563</v>
      </c>
      <c r="CZ785" s="96">
        <v>1.0130973640000001</v>
      </c>
      <c r="DA785" s="96">
        <v>1.022867945</v>
      </c>
      <c r="DB785" s="96">
        <v>1.0188273269999999</v>
      </c>
      <c r="DC785">
        <v>2013</v>
      </c>
      <c r="DD785" s="6">
        <v>23376.6</v>
      </c>
      <c r="DE785" s="96">
        <v>3.3725703000000002E-3</v>
      </c>
      <c r="DF785" s="72">
        <v>727.58</v>
      </c>
      <c r="DG785" s="96">
        <v>1</v>
      </c>
      <c r="DH785" s="72">
        <v>727.58</v>
      </c>
      <c r="DI785" s="72">
        <v>736.03084387000001</v>
      </c>
      <c r="DJ785" s="96">
        <v>1</v>
      </c>
      <c r="DK785" s="72">
        <v>727.58</v>
      </c>
      <c r="DL785" s="96">
        <v>1</v>
      </c>
      <c r="DM785" s="72">
        <v>727.58</v>
      </c>
      <c r="DN785" s="96">
        <v>1</v>
      </c>
      <c r="DO785" s="96">
        <v>7.8469999999999998E-3</v>
      </c>
      <c r="DP785" s="72">
        <v>5.71</v>
      </c>
      <c r="DQ785" s="72">
        <v>721.87</v>
      </c>
      <c r="DR785" t="s">
        <v>576</v>
      </c>
      <c r="DT785" t="s">
        <v>540</v>
      </c>
    </row>
    <row r="786" spans="1:124" x14ac:dyDescent="0.3">
      <c r="A786" t="s">
        <v>577</v>
      </c>
      <c r="B786">
        <v>15820</v>
      </c>
      <c r="C786" s="95">
        <v>2362</v>
      </c>
      <c r="D786" s="95">
        <v>10395295</v>
      </c>
      <c r="E786" s="95">
        <v>2263</v>
      </c>
      <c r="F786" s="95">
        <v>8580978</v>
      </c>
      <c r="G786" s="95">
        <v>452</v>
      </c>
      <c r="H786" s="95">
        <v>1371094</v>
      </c>
      <c r="I786" s="95">
        <v>393</v>
      </c>
      <c r="J786" s="95">
        <v>1514196</v>
      </c>
      <c r="K786" s="95">
        <v>2361</v>
      </c>
      <c r="L786" s="95">
        <v>10306717</v>
      </c>
      <c r="M786" s="95">
        <v>2257</v>
      </c>
      <c r="N786" s="95">
        <v>8480177</v>
      </c>
      <c r="O786" s="95">
        <v>454</v>
      </c>
      <c r="P786" s="95">
        <v>1636741</v>
      </c>
      <c r="Q786" s="95">
        <v>390</v>
      </c>
      <c r="R786" s="95">
        <v>1616591</v>
      </c>
      <c r="S786" s="95">
        <v>2356</v>
      </c>
      <c r="T786" s="95">
        <v>11413086</v>
      </c>
      <c r="U786" s="95">
        <v>2246</v>
      </c>
      <c r="V786" s="95">
        <v>9689167</v>
      </c>
      <c r="W786" s="95">
        <v>465</v>
      </c>
      <c r="X786" s="95">
        <v>1549599</v>
      </c>
      <c r="Y786" s="95">
        <v>403</v>
      </c>
      <c r="Z786" s="95">
        <v>1942201</v>
      </c>
      <c r="AA786" s="95">
        <v>2352</v>
      </c>
      <c r="AB786" s="95">
        <v>11143323</v>
      </c>
      <c r="AC786" s="95">
        <v>2239</v>
      </c>
      <c r="AD786" s="95">
        <v>10147927</v>
      </c>
      <c r="AE786" s="95">
        <v>478</v>
      </c>
      <c r="AF786" s="95">
        <v>1448062</v>
      </c>
      <c r="AG786" s="95">
        <v>418</v>
      </c>
      <c r="AH786" s="95">
        <v>2233704</v>
      </c>
      <c r="AI786" s="95">
        <v>2369</v>
      </c>
      <c r="AJ786" s="95">
        <v>10877838.25</v>
      </c>
      <c r="AK786" s="95">
        <v>2249</v>
      </c>
      <c r="AL786" s="95">
        <v>9895004.7400000002</v>
      </c>
      <c r="AM786" s="95">
        <v>489</v>
      </c>
      <c r="AN786" s="95">
        <v>1756666.64</v>
      </c>
      <c r="AO786" s="95">
        <v>436</v>
      </c>
      <c r="AP786" s="95">
        <v>2346327.2400000002</v>
      </c>
      <c r="AQ786" s="72">
        <v>348.45</v>
      </c>
      <c r="AR786" s="72">
        <v>316.74</v>
      </c>
      <c r="AS786" s="72">
        <v>665.19</v>
      </c>
      <c r="AT786" s="95">
        <v>11766389</v>
      </c>
      <c r="AU786" s="95">
        <v>10095174</v>
      </c>
      <c r="AV786" s="95">
        <v>2814</v>
      </c>
      <c r="AW786" s="95">
        <v>2656</v>
      </c>
      <c r="AX786" s="72">
        <v>353.57</v>
      </c>
      <c r="AY786" s="72">
        <v>317.87</v>
      </c>
      <c r="AZ786" s="72">
        <v>671.44</v>
      </c>
      <c r="BA786" s="95">
        <v>11943458</v>
      </c>
      <c r="BB786" s="95">
        <v>10096768</v>
      </c>
      <c r="BC786" s="95">
        <v>2815</v>
      </c>
      <c r="BD786" s="95">
        <v>2647</v>
      </c>
      <c r="BE786" s="72">
        <v>382.92</v>
      </c>
      <c r="BF786" s="72">
        <v>365.9</v>
      </c>
      <c r="BG786" s="72">
        <v>748.82</v>
      </c>
      <c r="BH786" s="95">
        <v>12962685</v>
      </c>
      <c r="BI786" s="95">
        <v>11631368</v>
      </c>
      <c r="BJ786" s="95">
        <v>2821</v>
      </c>
      <c r="BK786" s="95">
        <v>2649</v>
      </c>
      <c r="BL786" s="72">
        <v>370.77</v>
      </c>
      <c r="BM786" s="72">
        <v>388.33</v>
      </c>
      <c r="BN786" s="72">
        <v>759.1</v>
      </c>
      <c r="BO786" s="95">
        <v>12591385</v>
      </c>
      <c r="BP786" s="95">
        <v>12381631</v>
      </c>
      <c r="BQ786" s="95">
        <v>2830</v>
      </c>
      <c r="BR786" s="95">
        <v>2657</v>
      </c>
      <c r="BS786" s="72">
        <v>368.4</v>
      </c>
      <c r="BT786" s="72">
        <v>379.93</v>
      </c>
      <c r="BU786" s="72">
        <v>748.33</v>
      </c>
      <c r="BV786" s="95">
        <v>12634504.890000001</v>
      </c>
      <c r="BW786" s="95">
        <v>12241331.98</v>
      </c>
      <c r="BX786" s="95">
        <v>2858</v>
      </c>
      <c r="BY786" s="95">
        <v>2685</v>
      </c>
      <c r="BZ786" s="95">
        <v>2739</v>
      </c>
      <c r="CA786" s="95">
        <v>2734</v>
      </c>
      <c r="CB786" s="95">
        <v>2738</v>
      </c>
      <c r="CC786" s="95">
        <v>2748</v>
      </c>
      <c r="CD786" s="95">
        <v>2773</v>
      </c>
      <c r="CE786" s="72">
        <v>650.75523149000003</v>
      </c>
      <c r="CF786" s="72">
        <v>676.59346364999999</v>
      </c>
      <c r="CG786" s="72">
        <v>712.40329333</v>
      </c>
      <c r="CH786" s="72">
        <v>716.50152150999998</v>
      </c>
      <c r="CI786" s="72">
        <v>731.52548966999996</v>
      </c>
      <c r="CJ786" s="96">
        <v>1.0221815635</v>
      </c>
      <c r="CK786" s="96">
        <v>0.9923832199</v>
      </c>
      <c r="CL786" s="96">
        <v>1.0511181055000001</v>
      </c>
      <c r="CM786" s="96">
        <v>1.0594534376</v>
      </c>
      <c r="CN786" s="96">
        <v>1.0229718726000001</v>
      </c>
      <c r="CO786" s="96">
        <v>1.0290050951</v>
      </c>
      <c r="CP786" s="96">
        <v>1.0005991659</v>
      </c>
      <c r="CQ786" s="96">
        <v>0.99584056389999998</v>
      </c>
      <c r="CR786" s="96">
        <v>1.0047783343000001</v>
      </c>
      <c r="CS786" s="95">
        <v>2727</v>
      </c>
      <c r="CT786" s="95">
        <v>2711</v>
      </c>
      <c r="CU786" s="95">
        <v>2735</v>
      </c>
      <c r="CV786" s="95">
        <v>2767</v>
      </c>
      <c r="CW786" s="95">
        <v>2831</v>
      </c>
      <c r="CX786" s="96">
        <v>1.014354483</v>
      </c>
      <c r="CY786" s="96">
        <v>1.008951996</v>
      </c>
      <c r="CZ786" s="96">
        <v>1.03748127</v>
      </c>
      <c r="DA786" s="96">
        <v>1.0320231529999999</v>
      </c>
      <c r="DB786" s="96">
        <v>1.0511820169999999</v>
      </c>
      <c r="DC786">
        <v>2013</v>
      </c>
      <c r="DD786" s="6">
        <v>2658.8</v>
      </c>
      <c r="DE786" s="96">
        <v>3.4324923000000002E-3</v>
      </c>
      <c r="DF786" s="72">
        <v>769.01</v>
      </c>
      <c r="DG786" s="96">
        <v>1</v>
      </c>
      <c r="DH786" s="72">
        <v>769.01</v>
      </c>
      <c r="DI786" s="72">
        <v>741.95262706000005</v>
      </c>
      <c r="DJ786" s="96">
        <v>1</v>
      </c>
      <c r="DK786" s="72">
        <v>769.01</v>
      </c>
      <c r="DL786" s="96">
        <v>1</v>
      </c>
      <c r="DM786" s="72">
        <v>769.01</v>
      </c>
      <c r="DN786" s="96">
        <v>1</v>
      </c>
      <c r="DO786" s="96">
        <v>9.9229999999999995E-3</v>
      </c>
      <c r="DP786" s="72">
        <v>7.63</v>
      </c>
      <c r="DQ786" s="72">
        <v>761.38</v>
      </c>
      <c r="DR786" t="s">
        <v>577</v>
      </c>
      <c r="DT786" t="s">
        <v>540</v>
      </c>
    </row>
    <row r="787" spans="1:124" x14ac:dyDescent="0.3">
      <c r="A787" t="s">
        <v>578</v>
      </c>
      <c r="B787">
        <v>15830</v>
      </c>
      <c r="C787" s="95">
        <v>13733</v>
      </c>
      <c r="D787" s="95">
        <v>62777091</v>
      </c>
      <c r="E787" s="95">
        <v>13339</v>
      </c>
      <c r="F787" s="95">
        <v>48832192</v>
      </c>
      <c r="G787" s="95">
        <v>3214</v>
      </c>
      <c r="H787" s="95">
        <v>11939039</v>
      </c>
      <c r="I787" s="95">
        <v>2913</v>
      </c>
      <c r="J787" s="95">
        <v>11129482</v>
      </c>
      <c r="K787" s="95">
        <v>13683</v>
      </c>
      <c r="L787" s="95">
        <v>65801018</v>
      </c>
      <c r="M787" s="95">
        <v>13205</v>
      </c>
      <c r="N787" s="95">
        <v>51914943</v>
      </c>
      <c r="O787" s="95">
        <v>3310</v>
      </c>
      <c r="P787" s="95">
        <v>11184000</v>
      </c>
      <c r="Q787" s="95">
        <v>3000</v>
      </c>
      <c r="R787" s="95">
        <v>12164223</v>
      </c>
      <c r="S787" s="95">
        <v>13591</v>
      </c>
      <c r="T787" s="95">
        <v>70016739</v>
      </c>
      <c r="U787" s="95">
        <v>13020</v>
      </c>
      <c r="V787" s="95">
        <v>55829647</v>
      </c>
      <c r="W787" s="95">
        <v>3378</v>
      </c>
      <c r="X787" s="95">
        <v>12097538</v>
      </c>
      <c r="Y787" s="95">
        <v>3046</v>
      </c>
      <c r="Z787" s="95">
        <v>13206555</v>
      </c>
      <c r="AA787" s="95">
        <v>13521</v>
      </c>
      <c r="AB787" s="95">
        <v>65030973</v>
      </c>
      <c r="AC787" s="95">
        <v>12900</v>
      </c>
      <c r="AD787" s="95">
        <v>58967151</v>
      </c>
      <c r="AE787" s="95">
        <v>3509</v>
      </c>
      <c r="AF787" s="95">
        <v>14139706</v>
      </c>
      <c r="AG787" s="95">
        <v>3194</v>
      </c>
      <c r="AH787" s="95">
        <v>15011926</v>
      </c>
      <c r="AI787" s="95">
        <v>13486</v>
      </c>
      <c r="AJ787" s="95">
        <v>65478009.119999997</v>
      </c>
      <c r="AK787" s="95">
        <v>12846</v>
      </c>
      <c r="AL787" s="95">
        <v>58428763.939999998</v>
      </c>
      <c r="AM787" s="95">
        <v>3630</v>
      </c>
      <c r="AN787" s="95">
        <v>14184364.699999999</v>
      </c>
      <c r="AO787" s="95">
        <v>3316</v>
      </c>
      <c r="AP787" s="95">
        <v>15634933.5</v>
      </c>
      <c r="AQ787" s="72">
        <v>367.4</v>
      </c>
      <c r="AR787" s="72">
        <v>307.45999999999998</v>
      </c>
      <c r="AS787" s="72">
        <v>674.86</v>
      </c>
      <c r="AT787" s="95">
        <v>74716130</v>
      </c>
      <c r="AU787" s="95">
        <v>59961674</v>
      </c>
      <c r="AV787" s="95">
        <v>16947</v>
      </c>
      <c r="AW787" s="95">
        <v>16252</v>
      </c>
      <c r="AX787" s="72">
        <v>377.53</v>
      </c>
      <c r="AY787" s="72">
        <v>329.52</v>
      </c>
      <c r="AZ787" s="72">
        <v>707.05</v>
      </c>
      <c r="BA787" s="95">
        <v>76985018</v>
      </c>
      <c r="BB787" s="95">
        <v>64079166</v>
      </c>
      <c r="BC787" s="95">
        <v>16993</v>
      </c>
      <c r="BD787" s="95">
        <v>16205</v>
      </c>
      <c r="BE787" s="72">
        <v>403.26</v>
      </c>
      <c r="BF787" s="72">
        <v>358.09</v>
      </c>
      <c r="BG787" s="72">
        <v>761.35</v>
      </c>
      <c r="BH787" s="95">
        <v>82114277</v>
      </c>
      <c r="BI787" s="95">
        <v>69036202</v>
      </c>
      <c r="BJ787" s="95">
        <v>16969</v>
      </c>
      <c r="BK787" s="95">
        <v>16066</v>
      </c>
      <c r="BL787" s="72">
        <v>387.41</v>
      </c>
      <c r="BM787" s="72">
        <v>383.06</v>
      </c>
      <c r="BN787" s="72">
        <v>770.47</v>
      </c>
      <c r="BO787" s="95">
        <v>79170679</v>
      </c>
      <c r="BP787" s="95">
        <v>73979077</v>
      </c>
      <c r="BQ787" s="95">
        <v>17030</v>
      </c>
      <c r="BR787" s="95">
        <v>16094</v>
      </c>
      <c r="BS787" s="72">
        <v>387.86</v>
      </c>
      <c r="BT787" s="72">
        <v>381.88</v>
      </c>
      <c r="BU787" s="72">
        <v>769.74</v>
      </c>
      <c r="BV787" s="95">
        <v>79662373.819999993</v>
      </c>
      <c r="BW787" s="95">
        <v>74063697.439999998</v>
      </c>
      <c r="BX787" s="95">
        <v>17116</v>
      </c>
      <c r="BY787" s="95">
        <v>16162</v>
      </c>
      <c r="BZ787" s="95">
        <v>16616</v>
      </c>
      <c r="CA787" s="95">
        <v>16612</v>
      </c>
      <c r="CB787" s="95">
        <v>16534</v>
      </c>
      <c r="CC787" s="95">
        <v>16586</v>
      </c>
      <c r="CD787" s="95">
        <v>16649</v>
      </c>
      <c r="CE787" s="72">
        <v>650.75523149000003</v>
      </c>
      <c r="CF787" s="72">
        <v>676.59346364999999</v>
      </c>
      <c r="CG787" s="72">
        <v>712.40329333</v>
      </c>
      <c r="CH787" s="72">
        <v>716.50152150999998</v>
      </c>
      <c r="CI787" s="72">
        <v>731.52548966999996</v>
      </c>
      <c r="CJ787" s="96">
        <v>1.0370412213</v>
      </c>
      <c r="CK787" s="96">
        <v>1.0450145293999999</v>
      </c>
      <c r="CL787" s="96">
        <v>1.0687064576</v>
      </c>
      <c r="CM787" s="96">
        <v>1.0753222106</v>
      </c>
      <c r="CN787" s="96">
        <v>1.0522394788</v>
      </c>
      <c r="CO787" s="96">
        <v>1.0882975942999999</v>
      </c>
      <c r="CP787" s="96">
        <v>0.97001480569999998</v>
      </c>
      <c r="CQ787" s="96">
        <v>0.99584056389999998</v>
      </c>
      <c r="CR787" s="96">
        <v>0.97406623349999999</v>
      </c>
      <c r="CS787" s="95">
        <v>16068</v>
      </c>
      <c r="CT787" s="95">
        <v>16035</v>
      </c>
      <c r="CU787" s="95">
        <v>15931</v>
      </c>
      <c r="CV787" s="95">
        <v>15816</v>
      </c>
      <c r="CW787" s="95">
        <v>15800</v>
      </c>
      <c r="CX787" s="96">
        <v>1.0779370880000001</v>
      </c>
      <c r="CY787" s="96">
        <v>1.0863001619999999</v>
      </c>
      <c r="CZ787" s="96">
        <v>1.0831015070000001</v>
      </c>
      <c r="DA787" s="96">
        <v>1.08804675</v>
      </c>
      <c r="DB787" s="96">
        <v>1.1063512440000001</v>
      </c>
      <c r="DC787">
        <v>2013</v>
      </c>
      <c r="DD787" s="6">
        <v>16155.8</v>
      </c>
      <c r="DE787" s="96">
        <v>4.1299151000000001E-3</v>
      </c>
      <c r="DF787" s="72">
        <v>744.98</v>
      </c>
      <c r="DG787" s="96">
        <v>1</v>
      </c>
      <c r="DH787" s="72">
        <v>744.98</v>
      </c>
      <c r="DI787" s="72">
        <v>741.95262706000005</v>
      </c>
      <c r="DJ787" s="96">
        <v>1</v>
      </c>
      <c r="DK787" s="72">
        <v>744.98</v>
      </c>
      <c r="DL787" s="96">
        <v>1</v>
      </c>
      <c r="DM787" s="72">
        <v>744.98</v>
      </c>
      <c r="DN787" s="96">
        <v>1</v>
      </c>
      <c r="DO787" s="96">
        <v>1.0474000000000001E-2</v>
      </c>
      <c r="DP787" s="72">
        <v>7.8</v>
      </c>
      <c r="DQ787" s="72">
        <v>737.18</v>
      </c>
      <c r="DR787" t="s">
        <v>578</v>
      </c>
      <c r="DT787" t="s">
        <v>540</v>
      </c>
    </row>
    <row r="788" spans="1:124" x14ac:dyDescent="0.3">
      <c r="A788" t="s">
        <v>534</v>
      </c>
      <c r="B788">
        <v>15840</v>
      </c>
      <c r="C788" s="95">
        <v>4820</v>
      </c>
      <c r="D788" s="95">
        <v>15633883</v>
      </c>
      <c r="E788" s="95">
        <v>4663</v>
      </c>
      <c r="F788" s="95">
        <v>13377402</v>
      </c>
      <c r="G788" s="95">
        <v>822</v>
      </c>
      <c r="H788" s="95">
        <v>1966331</v>
      </c>
      <c r="I788" s="95">
        <v>721</v>
      </c>
      <c r="J788" s="95">
        <v>2050146</v>
      </c>
      <c r="K788" s="95">
        <v>4378</v>
      </c>
      <c r="L788" s="95">
        <v>15856195</v>
      </c>
      <c r="M788" s="95">
        <v>4213</v>
      </c>
      <c r="N788" s="95">
        <v>13636571</v>
      </c>
      <c r="O788" s="95">
        <v>771</v>
      </c>
      <c r="P788" s="95">
        <v>2060971</v>
      </c>
      <c r="Q788" s="95">
        <v>669</v>
      </c>
      <c r="R788" s="95">
        <v>2198300</v>
      </c>
      <c r="S788" s="95">
        <v>3979</v>
      </c>
      <c r="T788" s="95">
        <v>16876856</v>
      </c>
      <c r="U788" s="95">
        <v>3800</v>
      </c>
      <c r="V788" s="95">
        <v>13259600</v>
      </c>
      <c r="W788" s="95">
        <v>771</v>
      </c>
      <c r="X788" s="95">
        <v>2257363</v>
      </c>
      <c r="Y788" s="95">
        <v>672</v>
      </c>
      <c r="Z788" s="95">
        <v>2481498</v>
      </c>
      <c r="AA788" s="95">
        <v>3763</v>
      </c>
      <c r="AB788" s="95">
        <v>13656746</v>
      </c>
      <c r="AC788" s="95">
        <v>3579</v>
      </c>
      <c r="AD788" s="95">
        <v>13062919</v>
      </c>
      <c r="AE788" s="95">
        <v>752</v>
      </c>
      <c r="AF788" s="95">
        <v>2260741</v>
      </c>
      <c r="AG788" s="95">
        <v>657</v>
      </c>
      <c r="AH788" s="95">
        <v>2684393</v>
      </c>
      <c r="AI788" s="95">
        <v>3658</v>
      </c>
      <c r="AJ788" s="95">
        <v>14808329.859999999</v>
      </c>
      <c r="AK788" s="95">
        <v>3481</v>
      </c>
      <c r="AL788" s="95">
        <v>13658852.83</v>
      </c>
      <c r="AM788" s="95">
        <v>763</v>
      </c>
      <c r="AN788" s="95">
        <v>1888413</v>
      </c>
      <c r="AO788" s="95">
        <v>670</v>
      </c>
      <c r="AP788" s="95">
        <v>2795166</v>
      </c>
      <c r="AQ788" s="72">
        <v>259.95999999999998</v>
      </c>
      <c r="AR788" s="72">
        <v>238.79</v>
      </c>
      <c r="AS788" s="72">
        <v>498.75</v>
      </c>
      <c r="AT788" s="95">
        <v>17600214</v>
      </c>
      <c r="AU788" s="95">
        <v>15427548</v>
      </c>
      <c r="AV788" s="95">
        <v>5642</v>
      </c>
      <c r="AW788" s="95">
        <v>5384</v>
      </c>
      <c r="AX788" s="72">
        <v>289.98</v>
      </c>
      <c r="AY788" s="72">
        <v>270.29000000000002</v>
      </c>
      <c r="AZ788" s="72">
        <v>560.27</v>
      </c>
      <c r="BA788" s="95">
        <v>17917166</v>
      </c>
      <c r="BB788" s="95">
        <v>15834871</v>
      </c>
      <c r="BC788" s="95">
        <v>5149</v>
      </c>
      <c r="BD788" s="95">
        <v>4882</v>
      </c>
      <c r="BE788" s="72">
        <v>335.69</v>
      </c>
      <c r="BF788" s="72">
        <v>293.33</v>
      </c>
      <c r="BG788" s="72">
        <v>629.02</v>
      </c>
      <c r="BH788" s="95">
        <v>19134219</v>
      </c>
      <c r="BI788" s="95">
        <v>15741098</v>
      </c>
      <c r="BJ788" s="95">
        <v>4750</v>
      </c>
      <c r="BK788" s="95">
        <v>4472</v>
      </c>
      <c r="BL788" s="72">
        <v>293.79000000000002</v>
      </c>
      <c r="BM788" s="72">
        <v>309.79000000000002</v>
      </c>
      <c r="BN788" s="72">
        <v>603.58000000000004</v>
      </c>
      <c r="BO788" s="95">
        <v>15917487</v>
      </c>
      <c r="BP788" s="95">
        <v>15747312</v>
      </c>
      <c r="BQ788" s="95">
        <v>4515</v>
      </c>
      <c r="BR788" s="95">
        <v>4236</v>
      </c>
      <c r="BS788" s="72">
        <v>314.72000000000003</v>
      </c>
      <c r="BT788" s="72">
        <v>330.32</v>
      </c>
      <c r="BU788" s="72">
        <v>645.04</v>
      </c>
      <c r="BV788" s="95">
        <v>16696742.859999999</v>
      </c>
      <c r="BW788" s="95">
        <v>16454018.83</v>
      </c>
      <c r="BX788" s="95">
        <v>4421</v>
      </c>
      <c r="BY788" s="95">
        <v>4151</v>
      </c>
      <c r="BZ788" s="95">
        <v>5519</v>
      </c>
      <c r="CA788" s="95">
        <v>5020</v>
      </c>
      <c r="CB788" s="95">
        <v>4616</v>
      </c>
      <c r="CC788" s="95">
        <v>4383</v>
      </c>
      <c r="CD788" s="95">
        <v>4289</v>
      </c>
      <c r="CE788" s="72">
        <v>650.75523149000003</v>
      </c>
      <c r="CF788" s="72">
        <v>676.59346364999999</v>
      </c>
      <c r="CG788" s="72">
        <v>712.40329333</v>
      </c>
      <c r="CH788" s="72">
        <v>716.50152150999998</v>
      </c>
      <c r="CI788" s="72">
        <v>731.52548966999996</v>
      </c>
      <c r="CJ788" s="96">
        <v>0.76641719630000005</v>
      </c>
      <c r="CK788" s="96">
        <v>0.82807480430000002</v>
      </c>
      <c r="CL788" s="96">
        <v>0.88295493000000003</v>
      </c>
      <c r="CM788" s="96">
        <v>0.84239876940000002</v>
      </c>
      <c r="CN788" s="96">
        <v>0.88177378520000005</v>
      </c>
      <c r="CO788" s="96">
        <v>0.99374015459999998</v>
      </c>
      <c r="CP788" s="96">
        <v>0.84561733080000001</v>
      </c>
      <c r="CQ788" s="96">
        <v>0.99584056389999998</v>
      </c>
      <c r="CR788" s="96">
        <v>0.84914919190000004</v>
      </c>
      <c r="CS788" s="95">
        <v>5278</v>
      </c>
      <c r="CT788" s="95">
        <v>4871</v>
      </c>
      <c r="CU788" s="95">
        <v>4483</v>
      </c>
      <c r="CV788" s="95">
        <v>4318</v>
      </c>
      <c r="CW788" s="95">
        <v>4247</v>
      </c>
      <c r="CX788" s="96">
        <v>0.99044821599999999</v>
      </c>
      <c r="CY788" s="96">
        <v>0.98759022600000002</v>
      </c>
      <c r="CZ788" s="96">
        <v>1.013385859</v>
      </c>
      <c r="DA788" s="96">
        <v>0.99409981000000003</v>
      </c>
      <c r="DB788" s="96">
        <v>0.98378170600000003</v>
      </c>
      <c r="DC788">
        <v>2013</v>
      </c>
      <c r="DD788" s="6">
        <v>4625</v>
      </c>
      <c r="DE788" s="96">
        <v>1.6136284999999999E-3</v>
      </c>
      <c r="DF788" s="72">
        <v>651.09</v>
      </c>
      <c r="DG788" s="96">
        <v>1</v>
      </c>
      <c r="DH788" s="72">
        <v>651.09</v>
      </c>
      <c r="DI788" s="72">
        <v>696.39824844999998</v>
      </c>
      <c r="DJ788" s="96">
        <v>1</v>
      </c>
      <c r="DK788" s="72">
        <v>651.09</v>
      </c>
      <c r="DL788" s="96">
        <v>1</v>
      </c>
      <c r="DM788" s="72">
        <v>651.09</v>
      </c>
      <c r="DN788" s="96">
        <v>1</v>
      </c>
      <c r="DO788" s="96">
        <v>4.4409999999999996E-3</v>
      </c>
      <c r="DP788" s="72">
        <v>2.89</v>
      </c>
      <c r="DQ788" s="72">
        <v>648.20000000000005</v>
      </c>
      <c r="DR788" t="s">
        <v>534</v>
      </c>
      <c r="DT788" t="s">
        <v>540</v>
      </c>
    </row>
    <row r="789" spans="1:124" x14ac:dyDescent="0.3">
      <c r="A789" t="s">
        <v>439</v>
      </c>
      <c r="B789">
        <v>15850</v>
      </c>
      <c r="C789" s="95">
        <v>850</v>
      </c>
      <c r="D789" s="95">
        <v>3013547</v>
      </c>
      <c r="E789" s="95">
        <v>805</v>
      </c>
      <c r="F789" s="95">
        <v>2679900</v>
      </c>
      <c r="G789" s="95">
        <v>133</v>
      </c>
      <c r="H789" s="95">
        <v>469196</v>
      </c>
      <c r="I789" s="95">
        <v>113</v>
      </c>
      <c r="J789" s="95">
        <v>475290</v>
      </c>
      <c r="K789" s="95">
        <v>858</v>
      </c>
      <c r="L789" s="95">
        <v>3381112</v>
      </c>
      <c r="M789" s="95">
        <v>806</v>
      </c>
      <c r="N789" s="95">
        <v>3039125</v>
      </c>
      <c r="O789" s="95">
        <v>140</v>
      </c>
      <c r="P789" s="95">
        <v>319355</v>
      </c>
      <c r="Q789" s="95">
        <v>119</v>
      </c>
      <c r="R789" s="95">
        <v>471526</v>
      </c>
      <c r="S789" s="95">
        <v>859</v>
      </c>
      <c r="T789" s="95">
        <v>3461998</v>
      </c>
      <c r="U789" s="95">
        <v>804</v>
      </c>
      <c r="V789" s="95">
        <v>3098463</v>
      </c>
      <c r="W789" s="95">
        <v>135</v>
      </c>
      <c r="X789" s="95">
        <v>473343</v>
      </c>
      <c r="Y789" s="95">
        <v>111</v>
      </c>
      <c r="Z789" s="95">
        <v>581169</v>
      </c>
      <c r="AA789" s="95">
        <v>926</v>
      </c>
      <c r="AB789" s="95">
        <v>3505996</v>
      </c>
      <c r="AC789" s="95">
        <v>863</v>
      </c>
      <c r="AD789" s="95">
        <v>3443362</v>
      </c>
      <c r="AE789" s="95">
        <v>131</v>
      </c>
      <c r="AF789" s="95">
        <v>515019</v>
      </c>
      <c r="AG789" s="95">
        <v>106</v>
      </c>
      <c r="AH789" s="95">
        <v>516002</v>
      </c>
      <c r="AI789" s="95">
        <v>910</v>
      </c>
      <c r="AJ789" s="95">
        <v>4525195</v>
      </c>
      <c r="AK789" s="95">
        <v>839</v>
      </c>
      <c r="AL789" s="95">
        <v>3411906.99</v>
      </c>
      <c r="AM789" s="95">
        <v>137</v>
      </c>
      <c r="AN789" s="95">
        <v>389595</v>
      </c>
      <c r="AO789" s="95">
        <v>113</v>
      </c>
      <c r="AP789" s="95">
        <v>481935</v>
      </c>
      <c r="AQ789" s="72">
        <v>295.25</v>
      </c>
      <c r="AR789" s="72">
        <v>286.42</v>
      </c>
      <c r="AS789" s="72">
        <v>581.66999999999996</v>
      </c>
      <c r="AT789" s="95">
        <v>3482743</v>
      </c>
      <c r="AU789" s="95">
        <v>3155190</v>
      </c>
      <c r="AV789" s="95">
        <v>983</v>
      </c>
      <c r="AW789" s="95">
        <v>918</v>
      </c>
      <c r="AX789" s="72">
        <v>308.99</v>
      </c>
      <c r="AY789" s="72">
        <v>316.27</v>
      </c>
      <c r="AZ789" s="72">
        <v>625.26</v>
      </c>
      <c r="BA789" s="95">
        <v>3700467</v>
      </c>
      <c r="BB789" s="95">
        <v>3510651</v>
      </c>
      <c r="BC789" s="95">
        <v>998</v>
      </c>
      <c r="BD789" s="95">
        <v>925</v>
      </c>
      <c r="BE789" s="72">
        <v>329.92</v>
      </c>
      <c r="BF789" s="72">
        <v>335.12</v>
      </c>
      <c r="BG789" s="72">
        <v>665.04</v>
      </c>
      <c r="BH789" s="95">
        <v>3935341</v>
      </c>
      <c r="BI789" s="95">
        <v>3679632</v>
      </c>
      <c r="BJ789" s="95">
        <v>994</v>
      </c>
      <c r="BK789" s="95">
        <v>915</v>
      </c>
      <c r="BL789" s="72">
        <v>317.01</v>
      </c>
      <c r="BM789" s="72">
        <v>340.5</v>
      </c>
      <c r="BN789" s="72">
        <v>657.51</v>
      </c>
      <c r="BO789" s="95">
        <v>4021015</v>
      </c>
      <c r="BP789" s="95">
        <v>3959364</v>
      </c>
      <c r="BQ789" s="95">
        <v>1057</v>
      </c>
      <c r="BR789" s="95">
        <v>969</v>
      </c>
      <c r="BS789" s="72">
        <v>391.18</v>
      </c>
      <c r="BT789" s="72">
        <v>340.85</v>
      </c>
      <c r="BU789" s="72">
        <v>732.03</v>
      </c>
      <c r="BV789" s="95">
        <v>4914790</v>
      </c>
      <c r="BW789" s="95">
        <v>3893841.99</v>
      </c>
      <c r="BX789" s="95">
        <v>1047</v>
      </c>
      <c r="BY789" s="95">
        <v>952</v>
      </c>
      <c r="BZ789" s="95">
        <v>952</v>
      </c>
      <c r="CA789" s="95">
        <v>963</v>
      </c>
      <c r="CB789" s="95">
        <v>956</v>
      </c>
      <c r="CC789" s="95">
        <v>1015</v>
      </c>
      <c r="CD789" s="95">
        <v>1001</v>
      </c>
      <c r="CE789" s="72">
        <v>650.75523149000003</v>
      </c>
      <c r="CF789" s="72">
        <v>676.59346364999999</v>
      </c>
      <c r="CG789" s="72">
        <v>712.40329333</v>
      </c>
      <c r="CH789" s="72">
        <v>716.50152150999998</v>
      </c>
      <c r="CI789" s="72">
        <v>731.52548966999996</v>
      </c>
      <c r="CJ789" s="96">
        <v>0.89383837710000003</v>
      </c>
      <c r="CK789" s="96">
        <v>0.92412953060000003</v>
      </c>
      <c r="CL789" s="96">
        <v>0.93351617860000002</v>
      </c>
      <c r="CM789" s="96">
        <v>0.91766727670000003</v>
      </c>
      <c r="CN789" s="96">
        <v>1.0006896688</v>
      </c>
      <c r="CO789" s="96">
        <v>0.94770815119999996</v>
      </c>
      <c r="CP789" s="96">
        <v>0.98550192390000002</v>
      </c>
      <c r="CQ789" s="96">
        <v>0.99584056389999998</v>
      </c>
      <c r="CR789" s="96">
        <v>0.9896180362</v>
      </c>
      <c r="CS789" s="95">
        <v>1203</v>
      </c>
      <c r="CT789" s="95">
        <v>1228</v>
      </c>
      <c r="CU789" s="95">
        <v>1228</v>
      </c>
      <c r="CV789" s="95">
        <v>1335</v>
      </c>
      <c r="CW789" s="95">
        <v>1351</v>
      </c>
      <c r="CX789" s="96">
        <v>0.917187894</v>
      </c>
      <c r="CY789" s="96">
        <v>0.92689321300000005</v>
      </c>
      <c r="CZ789" s="96">
        <v>0.94764486800000003</v>
      </c>
      <c r="DA789" s="96">
        <v>0.98482760899999999</v>
      </c>
      <c r="DB789" s="96">
        <v>0.95718250299999996</v>
      </c>
      <c r="DC789">
        <v>2013</v>
      </c>
      <c r="DD789" s="6">
        <v>935.8</v>
      </c>
      <c r="DE789" s="96">
        <v>2.2440047000000002E-3</v>
      </c>
      <c r="DF789" s="72">
        <v>758.31</v>
      </c>
      <c r="DG789" s="96">
        <v>1</v>
      </c>
      <c r="DH789" s="72">
        <v>758.31</v>
      </c>
      <c r="DI789" s="72">
        <v>696.39824844999998</v>
      </c>
      <c r="DJ789" s="96">
        <v>0.96736756199999996</v>
      </c>
      <c r="DK789" s="72">
        <v>756.28966861000004</v>
      </c>
      <c r="DL789" s="96">
        <v>1.004468146</v>
      </c>
      <c r="DM789" s="72">
        <v>759.66888128000005</v>
      </c>
      <c r="DN789" s="96">
        <v>1</v>
      </c>
      <c r="DO789" s="96">
        <v>7.7539999999999996E-3</v>
      </c>
      <c r="DP789" s="72">
        <v>5.89</v>
      </c>
      <c r="DQ789" s="72">
        <v>753.78</v>
      </c>
      <c r="DR789" t="s">
        <v>439</v>
      </c>
      <c r="DT789" t="s">
        <v>540</v>
      </c>
    </row>
    <row r="790" spans="1:124" x14ac:dyDescent="0.3">
      <c r="A790" t="s">
        <v>579</v>
      </c>
      <c r="B790">
        <v>15860</v>
      </c>
      <c r="C790" s="95">
        <v>5678</v>
      </c>
      <c r="D790" s="95">
        <v>24459928</v>
      </c>
      <c r="E790" s="95">
        <v>5398</v>
      </c>
      <c r="F790" s="95">
        <v>19174099</v>
      </c>
      <c r="G790" s="95">
        <v>1014</v>
      </c>
      <c r="H790" s="95">
        <v>3739346</v>
      </c>
      <c r="I790" s="95">
        <v>870</v>
      </c>
      <c r="J790" s="95">
        <v>3419199</v>
      </c>
      <c r="K790" s="95">
        <v>5595</v>
      </c>
      <c r="L790" s="95">
        <v>26298736</v>
      </c>
      <c r="M790" s="95">
        <v>5289</v>
      </c>
      <c r="N790" s="95">
        <v>20147500</v>
      </c>
      <c r="O790" s="95">
        <v>1020</v>
      </c>
      <c r="P790" s="95">
        <v>2883577</v>
      </c>
      <c r="Q790" s="95">
        <v>858</v>
      </c>
      <c r="R790" s="95">
        <v>3002278</v>
      </c>
      <c r="S790" s="95">
        <v>5611</v>
      </c>
      <c r="T790" s="95">
        <v>27247868</v>
      </c>
      <c r="U790" s="95">
        <v>5267</v>
      </c>
      <c r="V790" s="95">
        <v>20584773</v>
      </c>
      <c r="W790" s="95">
        <v>1028</v>
      </c>
      <c r="X790" s="95">
        <v>2862659</v>
      </c>
      <c r="Y790" s="95">
        <v>855</v>
      </c>
      <c r="Z790" s="95">
        <v>3404552</v>
      </c>
      <c r="AA790" s="95">
        <v>5671</v>
      </c>
      <c r="AB790" s="95">
        <v>24251194</v>
      </c>
      <c r="AC790" s="95">
        <v>5315</v>
      </c>
      <c r="AD790" s="95">
        <v>21539047</v>
      </c>
      <c r="AE790" s="95">
        <v>1032</v>
      </c>
      <c r="AF790" s="95">
        <v>2414355</v>
      </c>
      <c r="AG790" s="95">
        <v>859</v>
      </c>
      <c r="AH790" s="95">
        <v>3191023</v>
      </c>
      <c r="AI790" s="95">
        <v>5920</v>
      </c>
      <c r="AJ790" s="95">
        <v>23580229.52</v>
      </c>
      <c r="AK790" s="95">
        <v>5524</v>
      </c>
      <c r="AL790" s="95">
        <v>22815161.34</v>
      </c>
      <c r="AM790" s="95">
        <v>1055</v>
      </c>
      <c r="AN790" s="95">
        <v>3039005.8</v>
      </c>
      <c r="AO790" s="95">
        <v>888</v>
      </c>
      <c r="AP790" s="95">
        <v>3529320.13</v>
      </c>
      <c r="AQ790" s="72">
        <v>351.16</v>
      </c>
      <c r="AR790" s="72">
        <v>300.38</v>
      </c>
      <c r="AS790" s="72">
        <v>651.54</v>
      </c>
      <c r="AT790" s="95">
        <v>28199274</v>
      </c>
      <c r="AU790" s="95">
        <v>22593298</v>
      </c>
      <c r="AV790" s="95">
        <v>6692</v>
      </c>
      <c r="AW790" s="95">
        <v>6268</v>
      </c>
      <c r="AX790" s="72">
        <v>367.63</v>
      </c>
      <c r="AY790" s="72">
        <v>313.83999999999997</v>
      </c>
      <c r="AZ790" s="72">
        <v>681.47</v>
      </c>
      <c r="BA790" s="95">
        <v>29182313</v>
      </c>
      <c r="BB790" s="95">
        <v>23149778</v>
      </c>
      <c r="BC790" s="95">
        <v>6615</v>
      </c>
      <c r="BD790" s="95">
        <v>6147</v>
      </c>
      <c r="BE790" s="72">
        <v>377.95</v>
      </c>
      <c r="BF790" s="72">
        <v>326.55</v>
      </c>
      <c r="BG790" s="72">
        <v>704.5</v>
      </c>
      <c r="BH790" s="95">
        <v>30110527</v>
      </c>
      <c r="BI790" s="95">
        <v>23989325</v>
      </c>
      <c r="BJ790" s="95">
        <v>6639</v>
      </c>
      <c r="BK790" s="95">
        <v>6122</v>
      </c>
      <c r="BL790" s="72">
        <v>331.51</v>
      </c>
      <c r="BM790" s="72">
        <v>333.79</v>
      </c>
      <c r="BN790" s="72">
        <v>665.3</v>
      </c>
      <c r="BO790" s="95">
        <v>26665549</v>
      </c>
      <c r="BP790" s="95">
        <v>24730070</v>
      </c>
      <c r="BQ790" s="95">
        <v>6703</v>
      </c>
      <c r="BR790" s="95">
        <v>6174</v>
      </c>
      <c r="BS790" s="72">
        <v>318.02999999999997</v>
      </c>
      <c r="BT790" s="72">
        <v>342.39</v>
      </c>
      <c r="BU790" s="72">
        <v>660.42</v>
      </c>
      <c r="BV790" s="95">
        <v>26619235.32</v>
      </c>
      <c r="BW790" s="95">
        <v>26344481.469999999</v>
      </c>
      <c r="BX790" s="95">
        <v>6975</v>
      </c>
      <c r="BY790" s="95">
        <v>6412</v>
      </c>
      <c r="BZ790" s="95">
        <v>6490</v>
      </c>
      <c r="CA790" s="95">
        <v>6389</v>
      </c>
      <c r="CB790" s="95">
        <v>6390</v>
      </c>
      <c r="CC790" s="95">
        <v>6452</v>
      </c>
      <c r="CD790" s="95">
        <v>6700</v>
      </c>
      <c r="CE790" s="72">
        <v>650.75523149000003</v>
      </c>
      <c r="CF790" s="72">
        <v>676.59346364999999</v>
      </c>
      <c r="CG790" s="72">
        <v>712.40329333</v>
      </c>
      <c r="CH790" s="72">
        <v>716.50152150999998</v>
      </c>
      <c r="CI790" s="72">
        <v>731.52548966999996</v>
      </c>
      <c r="CJ790" s="96">
        <v>1.001205935</v>
      </c>
      <c r="CK790" s="96">
        <v>1.0072074837</v>
      </c>
      <c r="CL790" s="96">
        <v>0.98890615270000004</v>
      </c>
      <c r="CM790" s="96">
        <v>0.92853954949999995</v>
      </c>
      <c r="CN790" s="96">
        <v>0.90279834309999996</v>
      </c>
      <c r="CO790" s="96">
        <v>0.96166774320000004</v>
      </c>
      <c r="CP790" s="96">
        <v>1.0042257314</v>
      </c>
      <c r="CQ790" s="96">
        <v>0.99584056389999998</v>
      </c>
      <c r="CR790" s="96">
        <v>1.0084200467</v>
      </c>
      <c r="CS790" s="95">
        <v>6083</v>
      </c>
      <c r="CT790" s="95">
        <v>6140</v>
      </c>
      <c r="CU790" s="95">
        <v>6207</v>
      </c>
      <c r="CV790" s="95">
        <v>6235</v>
      </c>
      <c r="CW790" s="95">
        <v>6524</v>
      </c>
      <c r="CX790" s="96">
        <v>0.96491392600000003</v>
      </c>
      <c r="CY790" s="96">
        <v>0.98386143500000001</v>
      </c>
      <c r="CZ790" s="96">
        <v>0.96089377200000003</v>
      </c>
      <c r="DA790" s="96">
        <v>0.94215575600000001</v>
      </c>
      <c r="DB790" s="96">
        <v>0.95713762099999999</v>
      </c>
      <c r="DC790">
        <v>2013</v>
      </c>
      <c r="DD790" s="6">
        <v>6224.6</v>
      </c>
      <c r="DE790" s="96">
        <v>2.5808290999999998E-3</v>
      </c>
      <c r="DF790" s="72">
        <v>772.46</v>
      </c>
      <c r="DG790" s="96">
        <v>1</v>
      </c>
      <c r="DH790" s="72">
        <v>772.46</v>
      </c>
      <c r="DI790" s="72">
        <v>736.03084387000001</v>
      </c>
      <c r="DJ790" s="96">
        <v>1</v>
      </c>
      <c r="DK790" s="72">
        <v>772.46</v>
      </c>
      <c r="DL790" s="96">
        <v>1</v>
      </c>
      <c r="DM790" s="72">
        <v>772.46</v>
      </c>
      <c r="DN790" s="96">
        <v>1</v>
      </c>
      <c r="DO790" s="96">
        <v>6.5490000000000001E-3</v>
      </c>
      <c r="DP790" s="72">
        <v>5.0599999999999996</v>
      </c>
      <c r="DQ790" s="72">
        <v>767.4</v>
      </c>
      <c r="DR790" t="s">
        <v>579</v>
      </c>
      <c r="DT790" t="s">
        <v>540</v>
      </c>
    </row>
    <row r="791" spans="1:124" x14ac:dyDescent="0.3">
      <c r="A791" t="s">
        <v>65</v>
      </c>
      <c r="B791">
        <v>15870</v>
      </c>
      <c r="C791" s="95">
        <v>3008</v>
      </c>
      <c r="D791" s="95">
        <v>11135214</v>
      </c>
      <c r="E791" s="95">
        <v>2861</v>
      </c>
      <c r="F791" s="95">
        <v>9580527</v>
      </c>
      <c r="G791" s="95">
        <v>826</v>
      </c>
      <c r="H791" s="95">
        <v>2105931</v>
      </c>
      <c r="I791" s="95">
        <v>731</v>
      </c>
      <c r="J791" s="95">
        <v>2286546</v>
      </c>
      <c r="K791" s="95">
        <v>2840</v>
      </c>
      <c r="L791" s="95">
        <v>11981143</v>
      </c>
      <c r="M791" s="95">
        <v>2683</v>
      </c>
      <c r="N791" s="95">
        <v>9533470</v>
      </c>
      <c r="O791" s="95">
        <v>796</v>
      </c>
      <c r="P791" s="95">
        <v>2331039</v>
      </c>
      <c r="Q791" s="95">
        <v>703</v>
      </c>
      <c r="R791" s="95">
        <v>2537301</v>
      </c>
      <c r="S791" s="95">
        <v>2776</v>
      </c>
      <c r="T791" s="95">
        <v>13318748</v>
      </c>
      <c r="U791" s="95">
        <v>2607</v>
      </c>
      <c r="V791" s="95">
        <v>9389054</v>
      </c>
      <c r="W791" s="95">
        <v>813</v>
      </c>
      <c r="X791" s="95">
        <v>2560421</v>
      </c>
      <c r="Y791" s="95">
        <v>725</v>
      </c>
      <c r="Z791" s="95">
        <v>2545215</v>
      </c>
      <c r="AA791" s="95">
        <v>2717</v>
      </c>
      <c r="AB791" s="95">
        <v>12433939</v>
      </c>
      <c r="AC791" s="95">
        <v>2543</v>
      </c>
      <c r="AD791" s="95">
        <v>10585252</v>
      </c>
      <c r="AE791" s="95">
        <v>821</v>
      </c>
      <c r="AF791" s="95">
        <v>3290030</v>
      </c>
      <c r="AG791" s="95">
        <v>725</v>
      </c>
      <c r="AH791" s="95">
        <v>2903807</v>
      </c>
      <c r="AI791" s="95">
        <v>2720</v>
      </c>
      <c r="AJ791" s="95">
        <v>12433926</v>
      </c>
      <c r="AK791" s="95">
        <v>2530</v>
      </c>
      <c r="AL791" s="95">
        <v>10155124.15</v>
      </c>
      <c r="AM791" s="95">
        <v>848</v>
      </c>
      <c r="AN791" s="95">
        <v>3113198</v>
      </c>
      <c r="AO791" s="95">
        <v>743</v>
      </c>
      <c r="AP791" s="95">
        <v>3521921</v>
      </c>
      <c r="AQ791" s="72">
        <v>287.8</v>
      </c>
      <c r="AR791" s="72">
        <v>275.31</v>
      </c>
      <c r="AS791" s="72">
        <v>563.11</v>
      </c>
      <c r="AT791" s="95">
        <v>13241145</v>
      </c>
      <c r="AU791" s="95">
        <v>11867073</v>
      </c>
      <c r="AV791" s="95">
        <v>3834</v>
      </c>
      <c r="AW791" s="95">
        <v>3592</v>
      </c>
      <c r="AX791" s="72">
        <v>328.02</v>
      </c>
      <c r="AY791" s="72">
        <v>297.08</v>
      </c>
      <c r="AZ791" s="72">
        <v>625.1</v>
      </c>
      <c r="BA791" s="95">
        <v>14312182</v>
      </c>
      <c r="BB791" s="95">
        <v>12070771</v>
      </c>
      <c r="BC791" s="95">
        <v>3636</v>
      </c>
      <c r="BD791" s="95">
        <v>3386</v>
      </c>
      <c r="BE791" s="72">
        <v>368.7</v>
      </c>
      <c r="BF791" s="72">
        <v>298.48</v>
      </c>
      <c r="BG791" s="72">
        <v>667.18</v>
      </c>
      <c r="BH791" s="95">
        <v>15879169</v>
      </c>
      <c r="BI791" s="95">
        <v>11934269</v>
      </c>
      <c r="BJ791" s="95">
        <v>3589</v>
      </c>
      <c r="BK791" s="95">
        <v>3332</v>
      </c>
      <c r="BL791" s="72">
        <v>370.36</v>
      </c>
      <c r="BM791" s="72">
        <v>343.97</v>
      </c>
      <c r="BN791" s="72">
        <v>714.33</v>
      </c>
      <c r="BO791" s="95">
        <v>15723969</v>
      </c>
      <c r="BP791" s="95">
        <v>13489059</v>
      </c>
      <c r="BQ791" s="95">
        <v>3538</v>
      </c>
      <c r="BR791" s="95">
        <v>3268</v>
      </c>
      <c r="BS791" s="72">
        <v>363.11</v>
      </c>
      <c r="BT791" s="72">
        <v>348.23</v>
      </c>
      <c r="BU791" s="72">
        <v>711.34</v>
      </c>
      <c r="BV791" s="95">
        <v>15547124</v>
      </c>
      <c r="BW791" s="95">
        <v>13677045.15</v>
      </c>
      <c r="BX791" s="95">
        <v>3568</v>
      </c>
      <c r="BY791" s="95">
        <v>3273</v>
      </c>
      <c r="BZ791" s="95">
        <v>3719</v>
      </c>
      <c r="CA791" s="95">
        <v>3515</v>
      </c>
      <c r="CB791" s="95">
        <v>3465</v>
      </c>
      <c r="CC791" s="95">
        <v>3410</v>
      </c>
      <c r="CD791" s="95">
        <v>3424</v>
      </c>
      <c r="CE791" s="72">
        <v>650.75523149000003</v>
      </c>
      <c r="CF791" s="72">
        <v>676.59346364999999</v>
      </c>
      <c r="CG791" s="72">
        <v>712.40329333</v>
      </c>
      <c r="CH791" s="72">
        <v>716.50152150999998</v>
      </c>
      <c r="CI791" s="72">
        <v>731.52548966999996</v>
      </c>
      <c r="CJ791" s="96">
        <v>0.86531766899999996</v>
      </c>
      <c r="CK791" s="96">
        <v>0.92389305190000004</v>
      </c>
      <c r="CL791" s="96">
        <v>0.93652009510000001</v>
      </c>
      <c r="CM791" s="96">
        <v>0.99696927160000004</v>
      </c>
      <c r="CN791" s="96">
        <v>0.97240630719999999</v>
      </c>
      <c r="CO791" s="96">
        <v>0.965535272</v>
      </c>
      <c r="CP791" s="96">
        <v>0.97253959140000001</v>
      </c>
      <c r="CQ791" s="96">
        <v>0.99584056389999998</v>
      </c>
      <c r="CR791" s="96">
        <v>0.9766015643</v>
      </c>
      <c r="CS791" s="95">
        <v>3610</v>
      </c>
      <c r="CT791" s="95">
        <v>3554</v>
      </c>
      <c r="CU791" s="95">
        <v>3507</v>
      </c>
      <c r="CV791" s="95">
        <v>3443</v>
      </c>
      <c r="CW791" s="95">
        <v>3477</v>
      </c>
      <c r="CX791" s="96">
        <v>0.92743345700000002</v>
      </c>
      <c r="CY791" s="96">
        <v>0.95899570999999995</v>
      </c>
      <c r="CZ791" s="96">
        <v>0.95729760799999997</v>
      </c>
      <c r="DA791" s="96">
        <v>0.99419718599999996</v>
      </c>
      <c r="DB791" s="96">
        <v>0.991706015</v>
      </c>
      <c r="DC791">
        <v>2013</v>
      </c>
      <c r="DD791" s="6">
        <v>3370.2</v>
      </c>
      <c r="DE791" s="96">
        <v>1.8154764E-3</v>
      </c>
      <c r="DF791" s="72">
        <v>748.66</v>
      </c>
      <c r="DG791" s="96">
        <v>1</v>
      </c>
      <c r="DH791" s="72">
        <v>748.66</v>
      </c>
      <c r="DI791" s="72">
        <v>750.19949581000003</v>
      </c>
      <c r="DJ791" s="96">
        <v>1</v>
      </c>
      <c r="DK791" s="72">
        <v>748.66</v>
      </c>
      <c r="DL791" s="96">
        <v>1</v>
      </c>
      <c r="DM791" s="72">
        <v>748.66</v>
      </c>
      <c r="DN791" s="96">
        <v>1</v>
      </c>
      <c r="DO791" s="96">
        <v>6.7260000000000002E-3</v>
      </c>
      <c r="DP791" s="72">
        <v>5.04</v>
      </c>
      <c r="DQ791" s="72">
        <v>743.62</v>
      </c>
      <c r="DR791" t="s">
        <v>65</v>
      </c>
      <c r="DT791" t="s">
        <v>540</v>
      </c>
    </row>
    <row r="792" spans="1:124" x14ac:dyDescent="0.3">
      <c r="A792" t="s">
        <v>440</v>
      </c>
      <c r="B792">
        <v>15880</v>
      </c>
      <c r="C792" s="95">
        <v>11039</v>
      </c>
      <c r="D792" s="95">
        <v>45077245</v>
      </c>
      <c r="E792" s="95">
        <v>10667</v>
      </c>
      <c r="F792" s="95">
        <v>32888102</v>
      </c>
      <c r="G792" s="95">
        <v>2294</v>
      </c>
      <c r="H792" s="95">
        <v>7396198</v>
      </c>
      <c r="I792" s="95">
        <v>2080</v>
      </c>
      <c r="J792" s="95">
        <v>6750981</v>
      </c>
      <c r="K792" s="95">
        <v>10831</v>
      </c>
      <c r="L792" s="95">
        <v>42598292</v>
      </c>
      <c r="M792" s="95">
        <v>10412</v>
      </c>
      <c r="N792" s="95">
        <v>33839147</v>
      </c>
      <c r="O792" s="95">
        <v>2346</v>
      </c>
      <c r="P792" s="95">
        <v>6895104</v>
      </c>
      <c r="Q792" s="95">
        <v>2112</v>
      </c>
      <c r="R792" s="95">
        <v>7134832</v>
      </c>
      <c r="S792" s="95">
        <v>10684</v>
      </c>
      <c r="T792" s="95">
        <v>45557599</v>
      </c>
      <c r="U792" s="95">
        <v>10220</v>
      </c>
      <c r="V792" s="95">
        <v>34854650</v>
      </c>
      <c r="W792" s="95">
        <v>2338</v>
      </c>
      <c r="X792" s="95">
        <v>7867059</v>
      </c>
      <c r="Y792" s="95">
        <v>2083</v>
      </c>
      <c r="Z792" s="95">
        <v>7812387</v>
      </c>
      <c r="AA792" s="95">
        <v>9989</v>
      </c>
      <c r="AB792" s="95">
        <v>46209530</v>
      </c>
      <c r="AC792" s="95">
        <v>9516</v>
      </c>
      <c r="AD792" s="95">
        <v>35311521</v>
      </c>
      <c r="AE792" s="95">
        <v>2410</v>
      </c>
      <c r="AF792" s="95">
        <v>8207134</v>
      </c>
      <c r="AG792" s="95">
        <v>2174</v>
      </c>
      <c r="AH792" s="95">
        <v>8323672</v>
      </c>
      <c r="AI792" s="95">
        <v>10023</v>
      </c>
      <c r="AJ792" s="95">
        <v>46986880</v>
      </c>
      <c r="AK792" s="95">
        <v>9528</v>
      </c>
      <c r="AL792" s="95">
        <v>37848879.079999998</v>
      </c>
      <c r="AM792" s="95">
        <v>2518</v>
      </c>
      <c r="AN792" s="95">
        <v>9414624</v>
      </c>
      <c r="AO792" s="95">
        <v>2267</v>
      </c>
      <c r="AP792" s="95">
        <v>9119520</v>
      </c>
      <c r="AQ792" s="72">
        <v>327.97</v>
      </c>
      <c r="AR792" s="72">
        <v>259.14</v>
      </c>
      <c r="AS792" s="72">
        <v>587.11</v>
      </c>
      <c r="AT792" s="95">
        <v>52473443</v>
      </c>
      <c r="AU792" s="95">
        <v>39639083</v>
      </c>
      <c r="AV792" s="95">
        <v>13333</v>
      </c>
      <c r="AW792" s="95">
        <v>12747</v>
      </c>
      <c r="AX792" s="72">
        <v>313</v>
      </c>
      <c r="AY792" s="72">
        <v>272.64</v>
      </c>
      <c r="AZ792" s="72">
        <v>585.64</v>
      </c>
      <c r="BA792" s="95">
        <v>49493396</v>
      </c>
      <c r="BB792" s="95">
        <v>40973979</v>
      </c>
      <c r="BC792" s="95">
        <v>13177</v>
      </c>
      <c r="BD792" s="95">
        <v>12524</v>
      </c>
      <c r="BE792" s="72">
        <v>341.89</v>
      </c>
      <c r="BF792" s="72">
        <v>289</v>
      </c>
      <c r="BG792" s="72">
        <v>630.89</v>
      </c>
      <c r="BH792" s="95">
        <v>53424658</v>
      </c>
      <c r="BI792" s="95">
        <v>42667037</v>
      </c>
      <c r="BJ792" s="95">
        <v>13022</v>
      </c>
      <c r="BK792" s="95">
        <v>12303</v>
      </c>
      <c r="BL792" s="72">
        <v>365.73</v>
      </c>
      <c r="BM792" s="72">
        <v>311.06</v>
      </c>
      <c r="BN792" s="72">
        <v>676.79</v>
      </c>
      <c r="BO792" s="95">
        <v>54416664</v>
      </c>
      <c r="BP792" s="95">
        <v>43635193</v>
      </c>
      <c r="BQ792" s="95">
        <v>12399</v>
      </c>
      <c r="BR792" s="95">
        <v>11690</v>
      </c>
      <c r="BS792" s="72">
        <v>374.78</v>
      </c>
      <c r="BT792" s="72">
        <v>331.84</v>
      </c>
      <c r="BU792" s="72">
        <v>706.62</v>
      </c>
      <c r="BV792" s="95">
        <v>56401504</v>
      </c>
      <c r="BW792" s="95">
        <v>46968399.079999998</v>
      </c>
      <c r="BX792" s="95">
        <v>12541</v>
      </c>
      <c r="BY792" s="95">
        <v>11795</v>
      </c>
      <c r="BZ792" s="95">
        <v>13054</v>
      </c>
      <c r="CA792" s="95">
        <v>12862</v>
      </c>
      <c r="CB792" s="95">
        <v>12675</v>
      </c>
      <c r="CC792" s="95">
        <v>12062</v>
      </c>
      <c r="CD792" s="95">
        <v>12176</v>
      </c>
      <c r="CE792" s="72">
        <v>650.75523149000003</v>
      </c>
      <c r="CF792" s="72">
        <v>676.59346364999999</v>
      </c>
      <c r="CG792" s="72">
        <v>712.40329333</v>
      </c>
      <c r="CH792" s="72">
        <v>716.50152150999998</v>
      </c>
      <c r="CI792" s="72">
        <v>731.52548966999996</v>
      </c>
      <c r="CJ792" s="96">
        <v>0.90219789500000003</v>
      </c>
      <c r="CK792" s="96">
        <v>0.86557147160000003</v>
      </c>
      <c r="CL792" s="96">
        <v>0.88557984769999998</v>
      </c>
      <c r="CM792" s="96">
        <v>0.94457580299999999</v>
      </c>
      <c r="CN792" s="96">
        <v>0.96595403710000005</v>
      </c>
      <c r="CO792" s="96">
        <v>0.98655490099999998</v>
      </c>
      <c r="CP792" s="96">
        <v>0.9252154239</v>
      </c>
      <c r="CQ792" s="96">
        <v>0.99584056389999998</v>
      </c>
      <c r="CR792" s="96">
        <v>0.92907973960000001</v>
      </c>
      <c r="CS792" s="95">
        <v>12503</v>
      </c>
      <c r="CT792" s="95">
        <v>12315</v>
      </c>
      <c r="CU792" s="95">
        <v>12070</v>
      </c>
      <c r="CV792" s="95">
        <v>11359</v>
      </c>
      <c r="CW792" s="95">
        <v>11467</v>
      </c>
      <c r="CX792" s="96">
        <v>0.99663453099999999</v>
      </c>
      <c r="CY792" s="96">
        <v>0.98577965099999998</v>
      </c>
      <c r="CZ792" s="96">
        <v>0.98374337099999998</v>
      </c>
      <c r="DA792" s="96">
        <v>0.97426829000000004</v>
      </c>
      <c r="DB792" s="96">
        <v>0.99152746300000005</v>
      </c>
      <c r="DC792">
        <v>2013</v>
      </c>
      <c r="DD792" s="6">
        <v>12211.8</v>
      </c>
      <c r="DE792" s="96">
        <v>1.5676221999999999E-3</v>
      </c>
      <c r="DF792" s="72">
        <v>712.41</v>
      </c>
      <c r="DG792" s="96">
        <v>1</v>
      </c>
      <c r="DH792" s="72">
        <v>712.41</v>
      </c>
      <c r="DI792" s="72">
        <v>696.39824844999998</v>
      </c>
      <c r="DJ792" s="96">
        <v>1</v>
      </c>
      <c r="DK792" s="72">
        <v>712.41</v>
      </c>
      <c r="DL792" s="96">
        <v>1</v>
      </c>
      <c r="DM792" s="72">
        <v>712.41</v>
      </c>
      <c r="DN792" s="96">
        <v>1</v>
      </c>
      <c r="DO792" s="96">
        <v>5.2440000000000004E-3</v>
      </c>
      <c r="DP792" s="72">
        <v>3.74</v>
      </c>
      <c r="DQ792" s="72">
        <v>708.67</v>
      </c>
      <c r="DR792" t="s">
        <v>440</v>
      </c>
      <c r="DT792" t="s">
        <v>540</v>
      </c>
    </row>
    <row r="793" spans="1:124" x14ac:dyDescent="0.3">
      <c r="A793" t="s">
        <v>580</v>
      </c>
      <c r="B793">
        <v>15890</v>
      </c>
      <c r="C793" s="95">
        <v>3005</v>
      </c>
      <c r="D793" s="95">
        <v>11967353</v>
      </c>
      <c r="E793" s="95">
        <v>2883</v>
      </c>
      <c r="F793" s="95">
        <v>8986062</v>
      </c>
      <c r="G793" s="95">
        <v>421</v>
      </c>
      <c r="H793" s="95">
        <v>1331627</v>
      </c>
      <c r="I793" s="95">
        <v>370</v>
      </c>
      <c r="J793" s="95">
        <v>1268232</v>
      </c>
      <c r="K793" s="95">
        <v>2695</v>
      </c>
      <c r="L793" s="95">
        <v>11130441</v>
      </c>
      <c r="M793" s="95">
        <v>2570</v>
      </c>
      <c r="N793" s="95">
        <v>8080808</v>
      </c>
      <c r="O793" s="95">
        <v>388</v>
      </c>
      <c r="P793" s="95">
        <v>1430791</v>
      </c>
      <c r="Q793" s="95">
        <v>335</v>
      </c>
      <c r="R793" s="95">
        <v>1264118</v>
      </c>
      <c r="S793" s="95">
        <v>2545</v>
      </c>
      <c r="T793" s="95">
        <v>13237173</v>
      </c>
      <c r="U793" s="95">
        <v>2415</v>
      </c>
      <c r="V793" s="95">
        <v>7891188</v>
      </c>
      <c r="W793" s="95">
        <v>409</v>
      </c>
      <c r="X793" s="95">
        <v>884736</v>
      </c>
      <c r="Y793" s="95">
        <v>357</v>
      </c>
      <c r="Z793" s="95">
        <v>1014129</v>
      </c>
      <c r="AA793" s="95">
        <v>2440</v>
      </c>
      <c r="AB793" s="95">
        <v>9633536</v>
      </c>
      <c r="AC793" s="95">
        <v>2317</v>
      </c>
      <c r="AD793" s="95">
        <v>7640349</v>
      </c>
      <c r="AE793" s="95">
        <v>415</v>
      </c>
      <c r="AF793" s="95">
        <v>1288482</v>
      </c>
      <c r="AG793" s="95">
        <v>370</v>
      </c>
      <c r="AH793" s="95">
        <v>1140440</v>
      </c>
      <c r="AI793" s="95">
        <v>2431</v>
      </c>
      <c r="AJ793" s="95">
        <v>9342468</v>
      </c>
      <c r="AK793" s="95">
        <v>2301</v>
      </c>
      <c r="AL793" s="95">
        <v>8405615</v>
      </c>
      <c r="AM793" s="95">
        <v>437</v>
      </c>
      <c r="AN793" s="95">
        <v>1201218</v>
      </c>
      <c r="AO793" s="95">
        <v>383</v>
      </c>
      <c r="AP793" s="95">
        <v>1461100</v>
      </c>
      <c r="AQ793" s="72">
        <v>323.48</v>
      </c>
      <c r="AR793" s="72">
        <v>262.69</v>
      </c>
      <c r="AS793" s="72">
        <v>586.16999999999996</v>
      </c>
      <c r="AT793" s="95">
        <v>13298980</v>
      </c>
      <c r="AU793" s="95">
        <v>10254294</v>
      </c>
      <c r="AV793" s="95">
        <v>3426</v>
      </c>
      <c r="AW793" s="95">
        <v>3253</v>
      </c>
      <c r="AX793" s="72">
        <v>339.53</v>
      </c>
      <c r="AY793" s="72">
        <v>268.07</v>
      </c>
      <c r="AZ793" s="72">
        <v>607.6</v>
      </c>
      <c r="BA793" s="95">
        <v>12561232</v>
      </c>
      <c r="BB793" s="95">
        <v>9344926</v>
      </c>
      <c r="BC793" s="95">
        <v>3083</v>
      </c>
      <c r="BD793" s="95">
        <v>2905</v>
      </c>
      <c r="BE793" s="72">
        <v>398.38</v>
      </c>
      <c r="BF793" s="72">
        <v>267.72000000000003</v>
      </c>
      <c r="BG793" s="72">
        <v>666.1</v>
      </c>
      <c r="BH793" s="95">
        <v>14121909</v>
      </c>
      <c r="BI793" s="95">
        <v>8905317</v>
      </c>
      <c r="BJ793" s="95">
        <v>2954</v>
      </c>
      <c r="BK793" s="95">
        <v>2772</v>
      </c>
      <c r="BL793" s="72">
        <v>318.8</v>
      </c>
      <c r="BM793" s="72">
        <v>272.32</v>
      </c>
      <c r="BN793" s="72">
        <v>591.12</v>
      </c>
      <c r="BO793" s="95">
        <v>10922018</v>
      </c>
      <c r="BP793" s="95">
        <v>8780789</v>
      </c>
      <c r="BQ793" s="95">
        <v>2855</v>
      </c>
      <c r="BR793" s="95">
        <v>2687</v>
      </c>
      <c r="BS793" s="72">
        <v>306.36</v>
      </c>
      <c r="BT793" s="72">
        <v>306.33999999999997</v>
      </c>
      <c r="BU793" s="72">
        <v>612.70000000000005</v>
      </c>
      <c r="BV793" s="95">
        <v>10543686</v>
      </c>
      <c r="BW793" s="95">
        <v>9866715</v>
      </c>
      <c r="BX793" s="95">
        <v>2868</v>
      </c>
      <c r="BY793" s="95">
        <v>2684</v>
      </c>
      <c r="BZ793" s="95">
        <v>3344</v>
      </c>
      <c r="CA793" s="95">
        <v>2997</v>
      </c>
      <c r="CB793" s="95">
        <v>2866</v>
      </c>
      <c r="CC793" s="95">
        <v>2775</v>
      </c>
      <c r="CD793" s="95">
        <v>2778</v>
      </c>
      <c r="CE793" s="72">
        <v>650.75523149000003</v>
      </c>
      <c r="CF793" s="72">
        <v>676.59346364999999</v>
      </c>
      <c r="CG793" s="72">
        <v>712.40329333</v>
      </c>
      <c r="CH793" s="72">
        <v>716.50152150999998</v>
      </c>
      <c r="CI793" s="72">
        <v>731.52548966999996</v>
      </c>
      <c r="CJ793" s="96">
        <v>0.90075341949999999</v>
      </c>
      <c r="CK793" s="96">
        <v>0.89802818480000002</v>
      </c>
      <c r="CL793" s="96">
        <v>0.93500409979999999</v>
      </c>
      <c r="CM793" s="96">
        <v>0.8250087156</v>
      </c>
      <c r="CN793" s="96">
        <v>0.83756479939999995</v>
      </c>
      <c r="CO793" s="96">
        <v>1.009455225</v>
      </c>
      <c r="CP793" s="96">
        <v>0.87103600240000001</v>
      </c>
      <c r="CQ793" s="96">
        <v>0.99584056389999998</v>
      </c>
      <c r="CR793" s="96">
        <v>0.87467402869999999</v>
      </c>
      <c r="CS793" s="95">
        <v>3402</v>
      </c>
      <c r="CT793" s="95">
        <v>3072</v>
      </c>
      <c r="CU793" s="95">
        <v>2983</v>
      </c>
      <c r="CV793" s="95">
        <v>2916</v>
      </c>
      <c r="CW793" s="95">
        <v>2962</v>
      </c>
      <c r="CX793" s="96">
        <v>1.0100388709999999</v>
      </c>
      <c r="CY793" s="96">
        <v>1.0216897519999999</v>
      </c>
      <c r="CZ793" s="96">
        <v>1.011153746</v>
      </c>
      <c r="DA793" s="96">
        <v>1.0142496780000001</v>
      </c>
      <c r="DB793" s="96">
        <v>0.98966544000000001</v>
      </c>
      <c r="DC793">
        <v>2013</v>
      </c>
      <c r="DD793" s="6">
        <v>2860.2</v>
      </c>
      <c r="DE793" s="96">
        <v>1.2873127999999999E-3</v>
      </c>
      <c r="DF793" s="72">
        <v>670.88</v>
      </c>
      <c r="DG793" s="96">
        <v>1</v>
      </c>
      <c r="DH793" s="72">
        <v>670.88</v>
      </c>
      <c r="DI793" s="72">
        <v>652.83976265000001</v>
      </c>
      <c r="DJ793" s="96">
        <v>1</v>
      </c>
      <c r="DK793" s="72">
        <v>670.88</v>
      </c>
      <c r="DL793" s="96">
        <v>1</v>
      </c>
      <c r="DM793" s="72">
        <v>670.88</v>
      </c>
      <c r="DN793" s="96">
        <v>1</v>
      </c>
      <c r="DO793" s="96">
        <v>3.7299999999999998E-3</v>
      </c>
      <c r="DP793" s="72">
        <v>2.5</v>
      </c>
      <c r="DQ793" s="72">
        <v>668.38</v>
      </c>
      <c r="DR793" t="s">
        <v>580</v>
      </c>
      <c r="DT793" t="s">
        <v>540</v>
      </c>
    </row>
    <row r="794" spans="1:124" x14ac:dyDescent="0.3">
      <c r="A794" t="s">
        <v>157</v>
      </c>
      <c r="B794">
        <v>15900</v>
      </c>
      <c r="C794" s="95">
        <v>3968</v>
      </c>
      <c r="D794" s="95">
        <v>15986638</v>
      </c>
      <c r="E794" s="95">
        <v>3839</v>
      </c>
      <c r="F794" s="95">
        <v>14530290</v>
      </c>
      <c r="G794" s="95">
        <v>630</v>
      </c>
      <c r="H794" s="95">
        <v>1768511</v>
      </c>
      <c r="I794" s="95">
        <v>550</v>
      </c>
      <c r="J794" s="95">
        <v>1993387</v>
      </c>
      <c r="K794" s="95">
        <v>3918</v>
      </c>
      <c r="L794" s="95">
        <v>14449343</v>
      </c>
      <c r="M794" s="95">
        <v>3777</v>
      </c>
      <c r="N794" s="95">
        <v>14312917</v>
      </c>
      <c r="O794" s="95">
        <v>649</v>
      </c>
      <c r="P794" s="95">
        <v>2158995</v>
      </c>
      <c r="Q794" s="95">
        <v>566</v>
      </c>
      <c r="R794" s="95">
        <v>2086914</v>
      </c>
      <c r="S794" s="95">
        <v>3916</v>
      </c>
      <c r="T794" s="95">
        <v>15551213</v>
      </c>
      <c r="U794" s="95">
        <v>3769</v>
      </c>
      <c r="V794" s="95">
        <v>14178054</v>
      </c>
      <c r="W794" s="95">
        <v>658</v>
      </c>
      <c r="X794" s="95">
        <v>2162716</v>
      </c>
      <c r="Y794" s="95">
        <v>567</v>
      </c>
      <c r="Z794" s="95">
        <v>2039642</v>
      </c>
      <c r="AA794" s="95">
        <v>3966</v>
      </c>
      <c r="AB794" s="95">
        <v>17086175</v>
      </c>
      <c r="AC794" s="95">
        <v>3804</v>
      </c>
      <c r="AD794" s="95">
        <v>15030977</v>
      </c>
      <c r="AE794" s="95">
        <v>649</v>
      </c>
      <c r="AF794" s="95">
        <v>2014598</v>
      </c>
      <c r="AG794" s="95">
        <v>570</v>
      </c>
      <c r="AH794" s="95">
        <v>2311947</v>
      </c>
      <c r="AI794" s="95">
        <v>4028</v>
      </c>
      <c r="AJ794" s="95">
        <v>18746401.649999999</v>
      </c>
      <c r="AK794" s="95">
        <v>3848</v>
      </c>
      <c r="AL794" s="95">
        <v>15796334.359999999</v>
      </c>
      <c r="AM794" s="95">
        <v>661</v>
      </c>
      <c r="AN794" s="95">
        <v>2789643</v>
      </c>
      <c r="AO794" s="95">
        <v>588</v>
      </c>
      <c r="AP794" s="95">
        <v>2719613</v>
      </c>
      <c r="AQ794" s="72">
        <v>321.79000000000002</v>
      </c>
      <c r="AR794" s="72">
        <v>313.73</v>
      </c>
      <c r="AS794" s="72">
        <v>635.52</v>
      </c>
      <c r="AT794" s="95">
        <v>17755149</v>
      </c>
      <c r="AU794" s="95">
        <v>16523677</v>
      </c>
      <c r="AV794" s="95">
        <v>4598</v>
      </c>
      <c r="AW794" s="95">
        <v>4389</v>
      </c>
      <c r="AX794" s="72">
        <v>303.05</v>
      </c>
      <c r="AY794" s="72">
        <v>314.68</v>
      </c>
      <c r="AZ794" s="72">
        <v>617.73</v>
      </c>
      <c r="BA794" s="95">
        <v>16608338</v>
      </c>
      <c r="BB794" s="95">
        <v>16399831</v>
      </c>
      <c r="BC794" s="95">
        <v>4567</v>
      </c>
      <c r="BD794" s="95">
        <v>4343</v>
      </c>
      <c r="BE794" s="72">
        <v>322.73</v>
      </c>
      <c r="BF794" s="72">
        <v>311.69</v>
      </c>
      <c r="BG794" s="72">
        <v>634.41999999999996</v>
      </c>
      <c r="BH794" s="95">
        <v>17713929</v>
      </c>
      <c r="BI794" s="95">
        <v>16217696</v>
      </c>
      <c r="BJ794" s="95">
        <v>4574</v>
      </c>
      <c r="BK794" s="95">
        <v>4336</v>
      </c>
      <c r="BL794" s="72">
        <v>344.9</v>
      </c>
      <c r="BM794" s="72">
        <v>330.42</v>
      </c>
      <c r="BN794" s="72">
        <v>675.32</v>
      </c>
      <c r="BO794" s="95">
        <v>19100773</v>
      </c>
      <c r="BP794" s="95">
        <v>17342924</v>
      </c>
      <c r="BQ794" s="95">
        <v>4615</v>
      </c>
      <c r="BR794" s="95">
        <v>4374</v>
      </c>
      <c r="BS794" s="72">
        <v>382.74</v>
      </c>
      <c r="BT794" s="72">
        <v>347.83</v>
      </c>
      <c r="BU794" s="72">
        <v>730.57</v>
      </c>
      <c r="BV794" s="95">
        <v>21536044.649999999</v>
      </c>
      <c r="BW794" s="95">
        <v>18515947.359999999</v>
      </c>
      <c r="BX794" s="95">
        <v>4689</v>
      </c>
      <c r="BY794" s="95">
        <v>4436</v>
      </c>
      <c r="BZ794" s="95">
        <v>4498</v>
      </c>
      <c r="CA794" s="95">
        <v>4459</v>
      </c>
      <c r="CB794" s="95">
        <v>4459</v>
      </c>
      <c r="CC794" s="95">
        <v>4501</v>
      </c>
      <c r="CD794" s="95">
        <v>4565</v>
      </c>
      <c r="CE794" s="72">
        <v>650.75523149000003</v>
      </c>
      <c r="CF794" s="72">
        <v>676.59346364999999</v>
      </c>
      <c r="CG794" s="72">
        <v>712.40329333</v>
      </c>
      <c r="CH794" s="72">
        <v>716.50152150999998</v>
      </c>
      <c r="CI794" s="72">
        <v>731.52548966999996</v>
      </c>
      <c r="CJ794" s="96">
        <v>0.97658838420000005</v>
      </c>
      <c r="CK794" s="96">
        <v>0.9130002478</v>
      </c>
      <c r="CL794" s="96">
        <v>0.89053490619999998</v>
      </c>
      <c r="CM794" s="96">
        <v>0.9425241674</v>
      </c>
      <c r="CN794" s="96">
        <v>0.99869383950000001</v>
      </c>
      <c r="CO794" s="96">
        <v>0.91489683929999999</v>
      </c>
      <c r="CP794" s="96">
        <v>1.0321035864000001</v>
      </c>
      <c r="CQ794" s="96">
        <v>0.99584056389999998</v>
      </c>
      <c r="CR794" s="96">
        <v>1.0364143382</v>
      </c>
      <c r="CS794" s="95">
        <v>3985</v>
      </c>
      <c r="CT794" s="95">
        <v>3972</v>
      </c>
      <c r="CU794" s="95">
        <v>3967</v>
      </c>
      <c r="CV794" s="95">
        <v>4024</v>
      </c>
      <c r="CW794" s="95">
        <v>4121</v>
      </c>
      <c r="CX794" s="96">
        <v>0.90896129699999995</v>
      </c>
      <c r="CY794" s="96">
        <v>0.90065920899999996</v>
      </c>
      <c r="CZ794" s="96">
        <v>0.91274372400000003</v>
      </c>
      <c r="DA794" s="96">
        <v>0.90776259000000004</v>
      </c>
      <c r="DB794" s="96">
        <v>0.94339832700000004</v>
      </c>
      <c r="DC794">
        <v>2013</v>
      </c>
      <c r="DD794" s="6">
        <v>4375.6000000000004</v>
      </c>
      <c r="DE794" s="96">
        <v>1.5776839E-3</v>
      </c>
      <c r="DF794" s="72">
        <v>794.7</v>
      </c>
      <c r="DG794" s="96">
        <v>1</v>
      </c>
      <c r="DH794" s="72">
        <v>794.7</v>
      </c>
      <c r="DI794" s="72">
        <v>696.39824844999998</v>
      </c>
      <c r="DJ794" s="96">
        <v>1</v>
      </c>
      <c r="DK794" s="72">
        <v>794.7</v>
      </c>
      <c r="DL794" s="96">
        <v>1</v>
      </c>
      <c r="DM794" s="72">
        <v>794.7</v>
      </c>
      <c r="DN794" s="96">
        <v>1</v>
      </c>
      <c r="DO794" s="96">
        <v>6.025E-3</v>
      </c>
      <c r="DP794" s="72">
        <v>4.79</v>
      </c>
      <c r="DQ794" s="72">
        <v>789.91</v>
      </c>
      <c r="DR794" t="s">
        <v>157</v>
      </c>
      <c r="DT794" t="s">
        <v>540</v>
      </c>
    </row>
    <row r="795" spans="1:124" x14ac:dyDescent="0.3">
      <c r="A795" t="s">
        <v>581</v>
      </c>
      <c r="B795">
        <v>15910</v>
      </c>
      <c r="C795" s="95">
        <v>3723</v>
      </c>
      <c r="D795" s="95">
        <v>14189447</v>
      </c>
      <c r="E795" s="95">
        <v>3572</v>
      </c>
      <c r="F795" s="95">
        <v>10001264</v>
      </c>
      <c r="G795" s="95">
        <v>522</v>
      </c>
      <c r="H795" s="95">
        <v>1214349</v>
      </c>
      <c r="I795" s="95">
        <v>448</v>
      </c>
      <c r="J795" s="95">
        <v>1287854</v>
      </c>
      <c r="K795" s="95">
        <v>3177</v>
      </c>
      <c r="L795" s="95">
        <v>10625993</v>
      </c>
      <c r="M795" s="95">
        <v>3025</v>
      </c>
      <c r="N795" s="95">
        <v>8970881</v>
      </c>
      <c r="O795" s="95">
        <v>511</v>
      </c>
      <c r="P795" s="95">
        <v>955284</v>
      </c>
      <c r="Q795" s="95">
        <v>434</v>
      </c>
      <c r="R795" s="95">
        <v>1283840</v>
      </c>
      <c r="S795" s="95">
        <v>2836</v>
      </c>
      <c r="T795" s="95">
        <v>11768392</v>
      </c>
      <c r="U795" s="95">
        <v>2657</v>
      </c>
      <c r="V795" s="95">
        <v>8158753</v>
      </c>
      <c r="W795" s="95">
        <v>535</v>
      </c>
      <c r="X795" s="95">
        <v>1570119</v>
      </c>
      <c r="Y795" s="95">
        <v>457</v>
      </c>
      <c r="Z795" s="95">
        <v>1456015</v>
      </c>
      <c r="AA795" s="95">
        <v>2512</v>
      </c>
      <c r="AB795" s="95">
        <v>8089201</v>
      </c>
      <c r="AC795" s="95">
        <v>2315</v>
      </c>
      <c r="AD795" s="95">
        <v>7588061</v>
      </c>
      <c r="AE795" s="95">
        <v>539</v>
      </c>
      <c r="AF795" s="95">
        <v>1814171</v>
      </c>
      <c r="AG795" s="95">
        <v>462</v>
      </c>
      <c r="AH795" s="95">
        <v>1691181</v>
      </c>
      <c r="AI795" s="95">
        <v>2461</v>
      </c>
      <c r="AJ795" s="95">
        <v>9192057</v>
      </c>
      <c r="AK795" s="95">
        <v>2246</v>
      </c>
      <c r="AL795" s="95">
        <v>7272812.2699999996</v>
      </c>
      <c r="AM795" s="95">
        <v>548</v>
      </c>
      <c r="AN795" s="95">
        <v>1266873</v>
      </c>
      <c r="AO795" s="95">
        <v>476</v>
      </c>
      <c r="AP795" s="95">
        <v>1987438</v>
      </c>
      <c r="AQ795" s="72">
        <v>302.39</v>
      </c>
      <c r="AR795" s="72">
        <v>234.02</v>
      </c>
      <c r="AS795" s="72">
        <v>536.41</v>
      </c>
      <c r="AT795" s="95">
        <v>15403796</v>
      </c>
      <c r="AU795" s="95">
        <v>11289118</v>
      </c>
      <c r="AV795" s="95">
        <v>4245</v>
      </c>
      <c r="AW795" s="95">
        <v>4020</v>
      </c>
      <c r="AX795" s="72">
        <v>261.69</v>
      </c>
      <c r="AY795" s="72">
        <v>247.05</v>
      </c>
      <c r="AZ795" s="72">
        <v>508.74</v>
      </c>
      <c r="BA795" s="95">
        <v>11581277</v>
      </c>
      <c r="BB795" s="95">
        <v>10254721</v>
      </c>
      <c r="BC795" s="95">
        <v>3688</v>
      </c>
      <c r="BD795" s="95">
        <v>3459</v>
      </c>
      <c r="BE795" s="72">
        <v>329.74</v>
      </c>
      <c r="BF795" s="72">
        <v>257.3</v>
      </c>
      <c r="BG795" s="72">
        <v>587.04</v>
      </c>
      <c r="BH795" s="95">
        <v>13338511</v>
      </c>
      <c r="BI795" s="95">
        <v>9614768</v>
      </c>
      <c r="BJ795" s="95">
        <v>3371</v>
      </c>
      <c r="BK795" s="95">
        <v>3114</v>
      </c>
      <c r="BL795" s="72">
        <v>270.5</v>
      </c>
      <c r="BM795" s="72">
        <v>278.45999999999998</v>
      </c>
      <c r="BN795" s="72">
        <v>548.96</v>
      </c>
      <c r="BO795" s="95">
        <v>9903372</v>
      </c>
      <c r="BP795" s="95">
        <v>9279242</v>
      </c>
      <c r="BQ795" s="95">
        <v>3051</v>
      </c>
      <c r="BR795" s="95">
        <v>2777</v>
      </c>
      <c r="BS795" s="72">
        <v>289.66000000000003</v>
      </c>
      <c r="BT795" s="72">
        <v>283.5</v>
      </c>
      <c r="BU795" s="72">
        <v>573.16</v>
      </c>
      <c r="BV795" s="95">
        <v>10458930</v>
      </c>
      <c r="BW795" s="95">
        <v>9260250.2699999996</v>
      </c>
      <c r="BX795" s="95">
        <v>3009</v>
      </c>
      <c r="BY795" s="95">
        <v>2722</v>
      </c>
      <c r="BZ795" s="95">
        <v>4138</v>
      </c>
      <c r="CA795" s="95">
        <v>3578</v>
      </c>
      <c r="CB795" s="95">
        <v>3247</v>
      </c>
      <c r="CC795" s="95">
        <v>2921</v>
      </c>
      <c r="CD795" s="95">
        <v>2869</v>
      </c>
      <c r="CE795" s="72">
        <v>650.75523149000003</v>
      </c>
      <c r="CF795" s="72">
        <v>676.59346364999999</v>
      </c>
      <c r="CG795" s="72">
        <v>712.40329333</v>
      </c>
      <c r="CH795" s="72">
        <v>716.50152150999998</v>
      </c>
      <c r="CI795" s="72">
        <v>731.52548966999996</v>
      </c>
      <c r="CJ795" s="96">
        <v>0.82428841760000005</v>
      </c>
      <c r="CK795" s="96">
        <v>0.75191385570000002</v>
      </c>
      <c r="CL795" s="96">
        <v>0.82402763359999998</v>
      </c>
      <c r="CM795" s="96">
        <v>0.76616724950000004</v>
      </c>
      <c r="CN795" s="96">
        <v>0.78351336770000002</v>
      </c>
      <c r="CO795" s="96">
        <v>0.97353828350000005</v>
      </c>
      <c r="CP795" s="96">
        <v>0.81145458609999999</v>
      </c>
      <c r="CQ795" s="96">
        <v>0.99584056389999998</v>
      </c>
      <c r="CR795" s="96">
        <v>0.81484376069999997</v>
      </c>
      <c r="CS795" s="95">
        <v>3640</v>
      </c>
      <c r="CT795" s="95">
        <v>3257</v>
      </c>
      <c r="CU795" s="95">
        <v>2879</v>
      </c>
      <c r="CV795" s="95">
        <v>2578</v>
      </c>
      <c r="CW795" s="95">
        <v>2547</v>
      </c>
      <c r="CX795" s="96">
        <v>0.95537051100000003</v>
      </c>
      <c r="CY795" s="96">
        <v>0.98308594199999999</v>
      </c>
      <c r="CZ795" s="96">
        <v>0.97278170799999997</v>
      </c>
      <c r="DA795" s="96">
        <v>0.98275200900000004</v>
      </c>
      <c r="DB795" s="96">
        <v>0.97882260399999999</v>
      </c>
      <c r="DC795">
        <v>2013</v>
      </c>
      <c r="DD795" s="6">
        <v>3218.4</v>
      </c>
      <c r="DE795" s="96">
        <v>1.7246795E-3</v>
      </c>
      <c r="DF795" s="72">
        <v>624.71</v>
      </c>
      <c r="DG795" s="96">
        <v>1</v>
      </c>
      <c r="DH795" s="72">
        <v>624.71</v>
      </c>
      <c r="DI795" s="72">
        <v>652.83976265000001</v>
      </c>
      <c r="DJ795" s="96">
        <v>1</v>
      </c>
      <c r="DK795" s="72">
        <v>624.71</v>
      </c>
      <c r="DL795" s="96">
        <v>1</v>
      </c>
      <c r="DM795" s="72">
        <v>624.71</v>
      </c>
      <c r="DN795" s="96">
        <v>1</v>
      </c>
      <c r="DO795" s="96">
        <v>4.6600000000000001E-3</v>
      </c>
      <c r="DP795" s="72">
        <v>2.91</v>
      </c>
      <c r="DQ795" s="72">
        <v>621.79999999999995</v>
      </c>
      <c r="DR795" t="s">
        <v>581</v>
      </c>
      <c r="DT795" t="s">
        <v>540</v>
      </c>
    </row>
    <row r="796" spans="1:124" x14ac:dyDescent="0.3">
      <c r="A796" t="s">
        <v>582</v>
      </c>
      <c r="B796">
        <v>16000</v>
      </c>
      <c r="C796" s="95">
        <v>1351</v>
      </c>
      <c r="D796" s="95">
        <v>4216364</v>
      </c>
      <c r="E796" s="95">
        <v>1304</v>
      </c>
      <c r="F796" s="95">
        <v>4074873</v>
      </c>
      <c r="G796" s="95">
        <v>105</v>
      </c>
      <c r="H796" s="95">
        <v>218478</v>
      </c>
      <c r="I796" s="95">
        <v>99</v>
      </c>
      <c r="J796" s="95">
        <v>413814</v>
      </c>
      <c r="K796" s="95">
        <v>1266</v>
      </c>
      <c r="L796" s="95">
        <v>3622986</v>
      </c>
      <c r="M796" s="95">
        <v>1209</v>
      </c>
      <c r="N796" s="95">
        <v>3547665</v>
      </c>
      <c r="O796" s="95">
        <v>109</v>
      </c>
      <c r="P796" s="95">
        <v>170584</v>
      </c>
      <c r="Q796" s="95">
        <v>100</v>
      </c>
      <c r="R796" s="95">
        <v>251279</v>
      </c>
      <c r="S796" s="95">
        <v>1265</v>
      </c>
      <c r="T796" s="95">
        <v>4715993</v>
      </c>
      <c r="U796" s="95">
        <v>1211</v>
      </c>
      <c r="V796" s="95">
        <v>3905912</v>
      </c>
      <c r="W796" s="95">
        <v>117</v>
      </c>
      <c r="X796" s="95">
        <v>169813</v>
      </c>
      <c r="Y796" s="95">
        <v>107</v>
      </c>
      <c r="Z796" s="95">
        <v>350286</v>
      </c>
      <c r="AA796" s="95">
        <v>1247</v>
      </c>
      <c r="AB796" s="95">
        <v>4590089</v>
      </c>
      <c r="AC796" s="95">
        <v>1198</v>
      </c>
      <c r="AD796" s="95">
        <v>4244947</v>
      </c>
      <c r="AE796" s="95">
        <v>118</v>
      </c>
      <c r="AF796" s="95">
        <v>247957</v>
      </c>
      <c r="AG796" s="95">
        <v>109</v>
      </c>
      <c r="AH796" s="95">
        <v>384823</v>
      </c>
      <c r="AI796" s="95">
        <v>1220</v>
      </c>
      <c r="AJ796" s="95">
        <v>4194554</v>
      </c>
      <c r="AK796" s="95">
        <v>1171</v>
      </c>
      <c r="AL796" s="95">
        <v>4632274</v>
      </c>
      <c r="AM796" s="95">
        <v>122</v>
      </c>
      <c r="AN796" s="95">
        <v>235759</v>
      </c>
      <c r="AO796" s="95">
        <v>110</v>
      </c>
      <c r="AP796" s="95">
        <v>342731</v>
      </c>
      <c r="AQ796" s="72">
        <v>253.83</v>
      </c>
      <c r="AR796" s="72">
        <v>266.61</v>
      </c>
      <c r="AS796" s="72">
        <v>520.44000000000005</v>
      </c>
      <c r="AT796" s="95">
        <v>4434842</v>
      </c>
      <c r="AU796" s="95">
        <v>4488687</v>
      </c>
      <c r="AV796" s="95">
        <v>1456</v>
      </c>
      <c r="AW796" s="95">
        <v>1403</v>
      </c>
      <c r="AX796" s="72">
        <v>229.91</v>
      </c>
      <c r="AY796" s="72">
        <v>241.85</v>
      </c>
      <c r="AZ796" s="72">
        <v>471.76</v>
      </c>
      <c r="BA796" s="95">
        <v>3793570</v>
      </c>
      <c r="BB796" s="95">
        <v>3798944</v>
      </c>
      <c r="BC796" s="95">
        <v>1375</v>
      </c>
      <c r="BD796" s="95">
        <v>1309</v>
      </c>
      <c r="BE796" s="72">
        <v>294.61</v>
      </c>
      <c r="BF796" s="72">
        <v>269.11</v>
      </c>
      <c r="BG796" s="72">
        <v>563.72</v>
      </c>
      <c r="BH796" s="95">
        <v>4885806</v>
      </c>
      <c r="BI796" s="95">
        <v>4256198</v>
      </c>
      <c r="BJ796" s="95">
        <v>1382</v>
      </c>
      <c r="BK796" s="95">
        <v>1318</v>
      </c>
      <c r="BL796" s="72">
        <v>295.36</v>
      </c>
      <c r="BM796" s="72">
        <v>295.19</v>
      </c>
      <c r="BN796" s="72">
        <v>590.54999999999995</v>
      </c>
      <c r="BO796" s="95">
        <v>4838046</v>
      </c>
      <c r="BP796" s="95">
        <v>4629770</v>
      </c>
      <c r="BQ796" s="95">
        <v>1365</v>
      </c>
      <c r="BR796" s="95">
        <v>1307</v>
      </c>
      <c r="BS796" s="72">
        <v>275.11</v>
      </c>
      <c r="BT796" s="72">
        <v>323.64</v>
      </c>
      <c r="BU796" s="72">
        <v>598.75</v>
      </c>
      <c r="BV796" s="95">
        <v>4430313</v>
      </c>
      <c r="BW796" s="95">
        <v>4975005</v>
      </c>
      <c r="BX796" s="95">
        <v>1342</v>
      </c>
      <c r="BY796" s="95">
        <v>1281</v>
      </c>
      <c r="BZ796" s="95">
        <v>1431</v>
      </c>
      <c r="CA796" s="95">
        <v>1343</v>
      </c>
      <c r="CB796" s="95">
        <v>1351</v>
      </c>
      <c r="CC796" s="95">
        <v>1337</v>
      </c>
      <c r="CD796" s="95">
        <v>1312</v>
      </c>
      <c r="CE796" s="72">
        <v>650.75523149000003</v>
      </c>
      <c r="CF796" s="72">
        <v>676.59346364999999</v>
      </c>
      <c r="CG796" s="72">
        <v>712.40329333</v>
      </c>
      <c r="CH796" s="72">
        <v>716.50152150999998</v>
      </c>
      <c r="CI796" s="72">
        <v>731.52548966999996</v>
      </c>
      <c r="CJ796" s="96">
        <v>0.79974770049999999</v>
      </c>
      <c r="CK796" s="96">
        <v>0.69725769660000003</v>
      </c>
      <c r="CL796" s="96">
        <v>0.79129336610000001</v>
      </c>
      <c r="CM796" s="96">
        <v>0.82421318349999995</v>
      </c>
      <c r="CN796" s="96">
        <v>0.81849506059999999</v>
      </c>
      <c r="CO796" s="96">
        <v>0.88651412620000003</v>
      </c>
      <c r="CP796" s="96">
        <v>0.88684588119999996</v>
      </c>
      <c r="CQ796" s="96">
        <v>0.99584056389999998</v>
      </c>
      <c r="CR796" s="96">
        <v>0.8905499402</v>
      </c>
      <c r="CS796" s="95">
        <v>1464</v>
      </c>
      <c r="CT796" s="95">
        <v>1389</v>
      </c>
      <c r="CU796" s="95">
        <v>1373</v>
      </c>
      <c r="CV796" s="95">
        <v>1391</v>
      </c>
      <c r="CW796" s="95">
        <v>1368</v>
      </c>
      <c r="CX796" s="96">
        <v>0.90805049900000001</v>
      </c>
      <c r="CY796" s="96">
        <v>0.89025983600000003</v>
      </c>
      <c r="CZ796" s="96">
        <v>0.89494922499999996</v>
      </c>
      <c r="DA796" s="96">
        <v>0.86687253500000006</v>
      </c>
      <c r="DB796" s="96">
        <v>0.87116911299999999</v>
      </c>
      <c r="DC796">
        <v>2013</v>
      </c>
      <c r="DD796" s="6">
        <v>1323.6</v>
      </c>
      <c r="DE796" s="96">
        <v>5.6075309999999998E-3</v>
      </c>
      <c r="DF796" s="72">
        <v>680.1</v>
      </c>
      <c r="DG796" s="96">
        <v>1</v>
      </c>
      <c r="DH796" s="72">
        <v>680.1</v>
      </c>
      <c r="DI796" s="72">
        <v>664.00920126000005</v>
      </c>
      <c r="DJ796" s="96">
        <v>1</v>
      </c>
      <c r="DK796" s="72">
        <v>680.1</v>
      </c>
      <c r="DL796" s="96">
        <v>1</v>
      </c>
      <c r="DM796" s="72">
        <v>680.1</v>
      </c>
      <c r="DN796" s="96">
        <v>1</v>
      </c>
      <c r="DO796" s="96">
        <v>1.3424E-2</v>
      </c>
      <c r="DP796" s="72">
        <v>9.1300000000000008</v>
      </c>
      <c r="DQ796" s="72">
        <v>670.97</v>
      </c>
      <c r="DR796" t="s">
        <v>582</v>
      </c>
      <c r="DT796" t="s">
        <v>583</v>
      </c>
    </row>
    <row r="797" spans="1:124" x14ac:dyDescent="0.3">
      <c r="A797" t="s">
        <v>217</v>
      </c>
      <c r="B797">
        <v>16010</v>
      </c>
      <c r="C797" s="95">
        <v>840</v>
      </c>
      <c r="D797" s="95">
        <v>3839868</v>
      </c>
      <c r="E797" s="95">
        <v>817</v>
      </c>
      <c r="F797" s="95">
        <v>2719551</v>
      </c>
      <c r="G797" s="95">
        <v>107</v>
      </c>
      <c r="H797" s="95">
        <v>454321</v>
      </c>
      <c r="I797" s="95">
        <v>101</v>
      </c>
      <c r="J797" s="95">
        <v>378456</v>
      </c>
      <c r="K797" s="95">
        <v>838</v>
      </c>
      <c r="L797" s="95">
        <v>4043893</v>
      </c>
      <c r="M797" s="95">
        <v>805</v>
      </c>
      <c r="N797" s="95">
        <v>3139637</v>
      </c>
      <c r="O797" s="95">
        <v>99</v>
      </c>
      <c r="P797" s="95">
        <v>236779</v>
      </c>
      <c r="Q797" s="95">
        <v>90</v>
      </c>
      <c r="R797" s="95">
        <v>349991</v>
      </c>
      <c r="S797" s="95">
        <v>819</v>
      </c>
      <c r="T797" s="95">
        <v>3933196</v>
      </c>
      <c r="U797" s="95">
        <v>791</v>
      </c>
      <c r="V797" s="95">
        <v>3328733</v>
      </c>
      <c r="W797" s="95">
        <v>104</v>
      </c>
      <c r="X797" s="95">
        <v>407794</v>
      </c>
      <c r="Y797" s="95">
        <v>98</v>
      </c>
      <c r="Z797" s="95">
        <v>674531</v>
      </c>
      <c r="AA797" s="95">
        <v>788</v>
      </c>
      <c r="AB797" s="95">
        <v>3475578</v>
      </c>
      <c r="AC797" s="95">
        <v>761</v>
      </c>
      <c r="AD797" s="95">
        <v>3304556</v>
      </c>
      <c r="AE797" s="95">
        <v>107</v>
      </c>
      <c r="AF797" s="95">
        <v>207579</v>
      </c>
      <c r="AG797" s="95">
        <v>98</v>
      </c>
      <c r="AH797" s="95">
        <v>620364</v>
      </c>
      <c r="AI797" s="95">
        <v>787</v>
      </c>
      <c r="AJ797" s="95">
        <v>4291729</v>
      </c>
      <c r="AK797" s="95">
        <v>759</v>
      </c>
      <c r="AL797" s="95">
        <v>3372384</v>
      </c>
      <c r="AM797" s="95">
        <v>112</v>
      </c>
      <c r="AN797" s="95">
        <v>301268</v>
      </c>
      <c r="AO797" s="95">
        <v>102</v>
      </c>
      <c r="AP797" s="95">
        <v>735079</v>
      </c>
      <c r="AQ797" s="72">
        <v>377.88</v>
      </c>
      <c r="AR797" s="72">
        <v>281.23</v>
      </c>
      <c r="AS797" s="72">
        <v>659.11</v>
      </c>
      <c r="AT797" s="95">
        <v>4294189</v>
      </c>
      <c r="AU797" s="95">
        <v>3098007</v>
      </c>
      <c r="AV797" s="95">
        <v>947</v>
      </c>
      <c r="AW797" s="95">
        <v>918</v>
      </c>
      <c r="AX797" s="72">
        <v>380.71</v>
      </c>
      <c r="AY797" s="72">
        <v>324.92</v>
      </c>
      <c r="AZ797" s="72">
        <v>705.63</v>
      </c>
      <c r="BA797" s="95">
        <v>4280672</v>
      </c>
      <c r="BB797" s="95">
        <v>3489628</v>
      </c>
      <c r="BC797" s="95">
        <v>937</v>
      </c>
      <c r="BD797" s="95">
        <v>895</v>
      </c>
      <c r="BE797" s="72">
        <v>391.93</v>
      </c>
      <c r="BF797" s="72">
        <v>375.26</v>
      </c>
      <c r="BG797" s="72">
        <v>767.19</v>
      </c>
      <c r="BH797" s="95">
        <v>4340990</v>
      </c>
      <c r="BI797" s="95">
        <v>4003264</v>
      </c>
      <c r="BJ797" s="95">
        <v>923</v>
      </c>
      <c r="BK797" s="95">
        <v>889</v>
      </c>
      <c r="BL797" s="72">
        <v>342.94</v>
      </c>
      <c r="BM797" s="72">
        <v>380.76</v>
      </c>
      <c r="BN797" s="72">
        <v>723.7</v>
      </c>
      <c r="BO797" s="95">
        <v>3683157</v>
      </c>
      <c r="BP797" s="95">
        <v>3924920</v>
      </c>
      <c r="BQ797" s="95">
        <v>895</v>
      </c>
      <c r="BR797" s="95">
        <v>859</v>
      </c>
      <c r="BS797" s="72">
        <v>425.75</v>
      </c>
      <c r="BT797" s="72">
        <v>397.55</v>
      </c>
      <c r="BU797" s="72">
        <v>823.3</v>
      </c>
      <c r="BV797" s="95">
        <v>4592997</v>
      </c>
      <c r="BW797" s="95">
        <v>4107463</v>
      </c>
      <c r="BX797" s="95">
        <v>899</v>
      </c>
      <c r="BY797" s="95">
        <v>861</v>
      </c>
      <c r="BZ797" s="95">
        <v>933</v>
      </c>
      <c r="CA797" s="95">
        <v>917</v>
      </c>
      <c r="CB797" s="95">
        <v>907</v>
      </c>
      <c r="CC797" s="95">
        <v>878</v>
      </c>
      <c r="CD797" s="95">
        <v>880</v>
      </c>
      <c r="CE797" s="72">
        <v>650.75523149000003</v>
      </c>
      <c r="CF797" s="72">
        <v>676.59346364999999</v>
      </c>
      <c r="CG797" s="72">
        <v>712.40329333</v>
      </c>
      <c r="CH797" s="72">
        <v>716.50152150999998</v>
      </c>
      <c r="CI797" s="72">
        <v>731.52548966999996</v>
      </c>
      <c r="CJ797" s="96">
        <v>1.012838573</v>
      </c>
      <c r="CK797" s="96">
        <v>1.0429157802</v>
      </c>
      <c r="CL797" s="96">
        <v>1.0769040615000001</v>
      </c>
      <c r="CM797" s="96">
        <v>1.0100467037</v>
      </c>
      <c r="CN797" s="96">
        <v>1.1254563396999999</v>
      </c>
      <c r="CO797" s="96">
        <v>0.95856713790000003</v>
      </c>
      <c r="CP797" s="96">
        <v>1.0991742256999999</v>
      </c>
      <c r="CQ797" s="96">
        <v>0.99584056389999998</v>
      </c>
      <c r="CR797" s="96">
        <v>1.1037651092</v>
      </c>
      <c r="CS797" s="95">
        <v>975</v>
      </c>
      <c r="CT797" s="95">
        <v>950</v>
      </c>
      <c r="CU797" s="95">
        <v>933</v>
      </c>
      <c r="CV797" s="95">
        <v>916</v>
      </c>
      <c r="CW797" s="95">
        <v>916</v>
      </c>
      <c r="CX797" s="96">
        <v>0.95322882200000003</v>
      </c>
      <c r="CY797" s="96">
        <v>0.95680370400000003</v>
      </c>
      <c r="CZ797" s="96">
        <v>0.97230578199999995</v>
      </c>
      <c r="DA797" s="96">
        <v>0.955215755</v>
      </c>
      <c r="DB797" s="96">
        <v>0.95543595000000003</v>
      </c>
      <c r="DC797">
        <v>2013</v>
      </c>
      <c r="DD797" s="6">
        <v>884.4</v>
      </c>
      <c r="DE797" s="96">
        <v>6.6277552999999996E-3</v>
      </c>
      <c r="DF797" s="72">
        <v>842.06</v>
      </c>
      <c r="DG797" s="96">
        <v>1</v>
      </c>
      <c r="DH797" s="72">
        <v>842.06</v>
      </c>
      <c r="DI797" s="72">
        <v>664.00920126000005</v>
      </c>
      <c r="DJ797" s="96">
        <v>0.94042543560000003</v>
      </c>
      <c r="DK797" s="72">
        <v>831.45270123</v>
      </c>
      <c r="DL797" s="96">
        <v>1.0127575492000001</v>
      </c>
      <c r="DM797" s="72">
        <v>842.06</v>
      </c>
      <c r="DN797" s="96">
        <v>1</v>
      </c>
      <c r="DO797" s="96">
        <v>1.4413E-2</v>
      </c>
      <c r="DP797" s="72">
        <v>12.14</v>
      </c>
      <c r="DQ797" s="72">
        <v>829.92</v>
      </c>
      <c r="DR797" t="s">
        <v>217</v>
      </c>
      <c r="DT797" t="s">
        <v>583</v>
      </c>
    </row>
    <row r="798" spans="1:124" x14ac:dyDescent="0.3">
      <c r="A798" t="s">
        <v>584</v>
      </c>
      <c r="B798">
        <v>16020</v>
      </c>
      <c r="C798" s="95">
        <v>2494</v>
      </c>
      <c r="D798" s="95">
        <v>7420640</v>
      </c>
      <c r="E798" s="95">
        <v>2401</v>
      </c>
      <c r="F798" s="95">
        <v>5881646</v>
      </c>
      <c r="G798" s="95">
        <v>226</v>
      </c>
      <c r="H798" s="95">
        <v>515156</v>
      </c>
      <c r="I798" s="95">
        <v>197</v>
      </c>
      <c r="J798" s="95">
        <v>544998</v>
      </c>
      <c r="K798" s="95">
        <v>2437</v>
      </c>
      <c r="L798" s="95">
        <v>7037612</v>
      </c>
      <c r="M798" s="95">
        <v>2336</v>
      </c>
      <c r="N798" s="95">
        <v>5815402</v>
      </c>
      <c r="O798" s="95">
        <v>233</v>
      </c>
      <c r="P798" s="95">
        <v>863011</v>
      </c>
      <c r="Q798" s="95">
        <v>201</v>
      </c>
      <c r="R798" s="95">
        <v>673619</v>
      </c>
      <c r="S798" s="95">
        <v>2370</v>
      </c>
      <c r="T798" s="95">
        <v>7642378</v>
      </c>
      <c r="U798" s="95">
        <v>2262</v>
      </c>
      <c r="V798" s="95">
        <v>6395189</v>
      </c>
      <c r="W798" s="95">
        <v>234</v>
      </c>
      <c r="X798" s="95">
        <v>796662</v>
      </c>
      <c r="Y798" s="95">
        <v>204</v>
      </c>
      <c r="Z798" s="95">
        <v>766430</v>
      </c>
      <c r="AA798" s="95">
        <v>2339</v>
      </c>
      <c r="AB798" s="95">
        <v>8135058</v>
      </c>
      <c r="AC798" s="95">
        <v>2237</v>
      </c>
      <c r="AD798" s="95">
        <v>6806590</v>
      </c>
      <c r="AE798" s="95">
        <v>230</v>
      </c>
      <c r="AF798" s="95">
        <v>478502</v>
      </c>
      <c r="AG798" s="95">
        <v>201</v>
      </c>
      <c r="AH798" s="95">
        <v>719919</v>
      </c>
      <c r="AI798" s="95">
        <v>2335</v>
      </c>
      <c r="AJ798" s="95">
        <v>8170223</v>
      </c>
      <c r="AK798" s="95">
        <v>2241</v>
      </c>
      <c r="AL798" s="95">
        <v>6846520.7300000004</v>
      </c>
      <c r="AM798" s="95">
        <v>244</v>
      </c>
      <c r="AN798" s="95">
        <v>479956</v>
      </c>
      <c r="AO798" s="95">
        <v>216</v>
      </c>
      <c r="AP798" s="95">
        <v>779538</v>
      </c>
      <c r="AQ798" s="72">
        <v>243.13</v>
      </c>
      <c r="AR798" s="72">
        <v>206.14</v>
      </c>
      <c r="AS798" s="72">
        <v>449.27</v>
      </c>
      <c r="AT798" s="95">
        <v>7935796</v>
      </c>
      <c r="AU798" s="95">
        <v>6426644</v>
      </c>
      <c r="AV798" s="95">
        <v>2720</v>
      </c>
      <c r="AW798" s="95">
        <v>2598</v>
      </c>
      <c r="AX798" s="72">
        <v>246.59</v>
      </c>
      <c r="AY798" s="72">
        <v>213.15</v>
      </c>
      <c r="AZ798" s="72">
        <v>459.74</v>
      </c>
      <c r="BA798" s="95">
        <v>7900623</v>
      </c>
      <c r="BB798" s="95">
        <v>6489021</v>
      </c>
      <c r="BC798" s="95">
        <v>2670</v>
      </c>
      <c r="BD798" s="95">
        <v>2537</v>
      </c>
      <c r="BE798" s="72">
        <v>270.07</v>
      </c>
      <c r="BF798" s="72">
        <v>242.01</v>
      </c>
      <c r="BG798" s="72">
        <v>512.08000000000004</v>
      </c>
      <c r="BH798" s="95">
        <v>8439040</v>
      </c>
      <c r="BI798" s="95">
        <v>7161619</v>
      </c>
      <c r="BJ798" s="95">
        <v>2604</v>
      </c>
      <c r="BK798" s="95">
        <v>2466</v>
      </c>
      <c r="BL798" s="72">
        <v>279.41000000000003</v>
      </c>
      <c r="BM798" s="72">
        <v>257.26</v>
      </c>
      <c r="BN798" s="72">
        <v>536.66999999999996</v>
      </c>
      <c r="BO798" s="95">
        <v>8613560</v>
      </c>
      <c r="BP798" s="95">
        <v>7526509</v>
      </c>
      <c r="BQ798" s="95">
        <v>2569</v>
      </c>
      <c r="BR798" s="95">
        <v>2438</v>
      </c>
      <c r="BS798" s="72">
        <v>279.51</v>
      </c>
      <c r="BT798" s="72">
        <v>258.64999999999998</v>
      </c>
      <c r="BU798" s="72">
        <v>538.16</v>
      </c>
      <c r="BV798" s="95">
        <v>8650179</v>
      </c>
      <c r="BW798" s="95">
        <v>7626058.7300000004</v>
      </c>
      <c r="BX798" s="95">
        <v>2579</v>
      </c>
      <c r="BY798" s="95">
        <v>2457</v>
      </c>
      <c r="BZ798" s="95">
        <v>2662</v>
      </c>
      <c r="CA798" s="95">
        <v>2606</v>
      </c>
      <c r="CB798" s="95">
        <v>2537</v>
      </c>
      <c r="CC798" s="95">
        <v>2507</v>
      </c>
      <c r="CD798" s="95">
        <v>2519</v>
      </c>
      <c r="CE798" s="72">
        <v>650.75523149000003</v>
      </c>
      <c r="CF798" s="72">
        <v>676.59346364999999</v>
      </c>
      <c r="CG798" s="72">
        <v>712.40329333</v>
      </c>
      <c r="CH798" s="72">
        <v>716.50152150999998</v>
      </c>
      <c r="CI798" s="72">
        <v>731.52548966999996</v>
      </c>
      <c r="CJ798" s="96">
        <v>0.6903824637</v>
      </c>
      <c r="CK798" s="96">
        <v>0.67949222789999997</v>
      </c>
      <c r="CL798" s="96">
        <v>0.71880633459999999</v>
      </c>
      <c r="CM798" s="96">
        <v>0.74901445970000002</v>
      </c>
      <c r="CN798" s="96">
        <v>0.735668145</v>
      </c>
      <c r="CO798" s="96">
        <v>0.89049875509999998</v>
      </c>
      <c r="CP798" s="96">
        <v>0.8025533131</v>
      </c>
      <c r="CQ798" s="96">
        <v>0.99584056389999998</v>
      </c>
      <c r="CR798" s="96">
        <v>0.80590531009999999</v>
      </c>
      <c r="CS798" s="95">
        <v>2547</v>
      </c>
      <c r="CT798" s="95">
        <v>2508</v>
      </c>
      <c r="CU798" s="95">
        <v>2480</v>
      </c>
      <c r="CV798" s="95">
        <v>2476</v>
      </c>
      <c r="CW798" s="95">
        <v>2498</v>
      </c>
      <c r="CX798" s="96">
        <v>0.88075039099999997</v>
      </c>
      <c r="CY798" s="96">
        <v>0.86449279899999998</v>
      </c>
      <c r="CZ798" s="96">
        <v>0.89052368400000004</v>
      </c>
      <c r="DA798" s="96">
        <v>0.91250567100000002</v>
      </c>
      <c r="DB798" s="96">
        <v>0.904710554</v>
      </c>
      <c r="DC798">
        <v>2013</v>
      </c>
      <c r="DD798" s="6">
        <v>2499.1999999999998</v>
      </c>
      <c r="DE798" s="96">
        <v>7.9421586000000006E-3</v>
      </c>
      <c r="DF798" s="72">
        <v>614.01</v>
      </c>
      <c r="DG798" s="96">
        <v>1</v>
      </c>
      <c r="DH798" s="72">
        <v>614.01</v>
      </c>
      <c r="DI798" s="72">
        <v>664.00920126000005</v>
      </c>
      <c r="DJ798" s="96">
        <v>1</v>
      </c>
      <c r="DK798" s="72">
        <v>614.01</v>
      </c>
      <c r="DL798" s="96">
        <v>1</v>
      </c>
      <c r="DM798" s="72">
        <v>614.01</v>
      </c>
      <c r="DN798" s="96">
        <v>1</v>
      </c>
      <c r="DO798" s="96">
        <v>2.3185999999999998E-2</v>
      </c>
      <c r="DP798" s="72">
        <v>14.24</v>
      </c>
      <c r="DQ798" s="72">
        <v>599.77</v>
      </c>
      <c r="DR798" t="s">
        <v>584</v>
      </c>
      <c r="DT798" t="s">
        <v>583</v>
      </c>
    </row>
    <row r="799" spans="1:124" x14ac:dyDescent="0.3">
      <c r="A799" t="s">
        <v>585</v>
      </c>
      <c r="B799">
        <v>16030</v>
      </c>
      <c r="C799" s="95">
        <v>2359</v>
      </c>
      <c r="D799" s="95">
        <v>8024752</v>
      </c>
      <c r="E799" s="95">
        <v>2289</v>
      </c>
      <c r="F799" s="95">
        <v>6315362</v>
      </c>
      <c r="G799" s="95">
        <v>422</v>
      </c>
      <c r="H799" s="95">
        <v>875743</v>
      </c>
      <c r="I799" s="95">
        <v>388</v>
      </c>
      <c r="J799" s="95">
        <v>1429295</v>
      </c>
      <c r="K799" s="95">
        <v>2233</v>
      </c>
      <c r="L799" s="95">
        <v>7005564</v>
      </c>
      <c r="M799" s="95">
        <v>2164</v>
      </c>
      <c r="N799" s="95">
        <v>6161014</v>
      </c>
      <c r="O799" s="95">
        <v>413</v>
      </c>
      <c r="P799" s="95">
        <v>993261</v>
      </c>
      <c r="Q799" s="95">
        <v>375</v>
      </c>
      <c r="R799" s="95">
        <v>1509203</v>
      </c>
      <c r="S799" s="95">
        <v>2222</v>
      </c>
      <c r="T799" s="95">
        <v>8466766</v>
      </c>
      <c r="U799" s="95">
        <v>2138</v>
      </c>
      <c r="V799" s="95">
        <v>6579981</v>
      </c>
      <c r="W799" s="95">
        <v>412</v>
      </c>
      <c r="X799" s="95">
        <v>1063283</v>
      </c>
      <c r="Y799" s="95">
        <v>379</v>
      </c>
      <c r="Z799" s="95">
        <v>1244133</v>
      </c>
      <c r="AA799" s="95">
        <v>2227</v>
      </c>
      <c r="AB799" s="95">
        <v>6684054</v>
      </c>
      <c r="AC799" s="95">
        <v>2139</v>
      </c>
      <c r="AD799" s="95">
        <v>6844832</v>
      </c>
      <c r="AE799" s="95">
        <v>414</v>
      </c>
      <c r="AF799" s="95">
        <v>1240012</v>
      </c>
      <c r="AG799" s="95">
        <v>382</v>
      </c>
      <c r="AH799" s="95">
        <v>1558769</v>
      </c>
      <c r="AI799" s="95">
        <v>2220</v>
      </c>
      <c r="AJ799" s="95">
        <v>7345084.9100000001</v>
      </c>
      <c r="AK799" s="95">
        <v>2131</v>
      </c>
      <c r="AL799" s="95">
        <v>7187063.3799999999</v>
      </c>
      <c r="AM799" s="95">
        <v>418</v>
      </c>
      <c r="AN799" s="95">
        <v>1615190</v>
      </c>
      <c r="AO799" s="95">
        <v>388</v>
      </c>
      <c r="AP799" s="95">
        <v>1758707</v>
      </c>
      <c r="AQ799" s="72">
        <v>266.70999999999998</v>
      </c>
      <c r="AR799" s="72">
        <v>241.09</v>
      </c>
      <c r="AS799" s="72">
        <v>507.8</v>
      </c>
      <c r="AT799" s="95">
        <v>8900495</v>
      </c>
      <c r="AU799" s="95">
        <v>7744657</v>
      </c>
      <c r="AV799" s="95">
        <v>2781</v>
      </c>
      <c r="AW799" s="95">
        <v>2677</v>
      </c>
      <c r="AX799" s="72">
        <v>251.92</v>
      </c>
      <c r="AY799" s="72">
        <v>251.75</v>
      </c>
      <c r="AZ799" s="72">
        <v>503.67</v>
      </c>
      <c r="BA799" s="95">
        <v>7998825</v>
      </c>
      <c r="BB799" s="95">
        <v>7670217</v>
      </c>
      <c r="BC799" s="95">
        <v>2646</v>
      </c>
      <c r="BD799" s="95">
        <v>2539</v>
      </c>
      <c r="BE799" s="72">
        <v>301.51</v>
      </c>
      <c r="BF799" s="72">
        <v>259.04000000000002</v>
      </c>
      <c r="BG799" s="72">
        <v>560.54999999999995</v>
      </c>
      <c r="BH799" s="95">
        <v>9530049</v>
      </c>
      <c r="BI799" s="95">
        <v>7824114</v>
      </c>
      <c r="BJ799" s="95">
        <v>2634</v>
      </c>
      <c r="BK799" s="95">
        <v>2517</v>
      </c>
      <c r="BL799" s="72">
        <v>250.03</v>
      </c>
      <c r="BM799" s="72">
        <v>277.79000000000002</v>
      </c>
      <c r="BN799" s="72">
        <v>527.82000000000005</v>
      </c>
      <c r="BO799" s="95">
        <v>7924066</v>
      </c>
      <c r="BP799" s="95">
        <v>8403601</v>
      </c>
      <c r="BQ799" s="95">
        <v>2641</v>
      </c>
      <c r="BR799" s="95">
        <v>2521</v>
      </c>
      <c r="BS799" s="72">
        <v>283.05</v>
      </c>
      <c r="BT799" s="72">
        <v>295.94</v>
      </c>
      <c r="BU799" s="72">
        <v>578.99</v>
      </c>
      <c r="BV799" s="95">
        <v>8960274.9100000001</v>
      </c>
      <c r="BW799" s="95">
        <v>8945770.3800000008</v>
      </c>
      <c r="BX799" s="95">
        <v>2638</v>
      </c>
      <c r="BY799" s="95">
        <v>2519</v>
      </c>
      <c r="BZ799" s="95">
        <v>2731</v>
      </c>
      <c r="CA799" s="95">
        <v>2594</v>
      </c>
      <c r="CB799" s="95">
        <v>2578</v>
      </c>
      <c r="CC799" s="95">
        <v>2584</v>
      </c>
      <c r="CD799" s="95">
        <v>2580</v>
      </c>
      <c r="CE799" s="72">
        <v>650.75523149000003</v>
      </c>
      <c r="CF799" s="72">
        <v>676.59346364999999</v>
      </c>
      <c r="CG799" s="72">
        <v>712.40329333</v>
      </c>
      <c r="CH799" s="72">
        <v>716.50152150999998</v>
      </c>
      <c r="CI799" s="72">
        <v>731.52548966999996</v>
      </c>
      <c r="CJ799" s="96">
        <v>0.78032411489999998</v>
      </c>
      <c r="CK799" s="96">
        <v>0.74442043420000004</v>
      </c>
      <c r="CL799" s="96">
        <v>0.78684363930000001</v>
      </c>
      <c r="CM799" s="96">
        <v>0.73666277619999998</v>
      </c>
      <c r="CN799" s="96">
        <v>0.79148301480000005</v>
      </c>
      <c r="CO799" s="96">
        <v>0.98602850190000002</v>
      </c>
      <c r="CP799" s="96">
        <v>0.77882819250000002</v>
      </c>
      <c r="CQ799" s="96">
        <v>0.99584056389999998</v>
      </c>
      <c r="CR799" s="96">
        <v>0.7820810976</v>
      </c>
      <c r="CS799" s="95">
        <v>2611</v>
      </c>
      <c r="CT799" s="95">
        <v>2488</v>
      </c>
      <c r="CU799" s="95">
        <v>2495</v>
      </c>
      <c r="CV799" s="95">
        <v>2491</v>
      </c>
      <c r="CW799" s="95">
        <v>2501</v>
      </c>
      <c r="CX799" s="96">
        <v>1.0351096740000001</v>
      </c>
      <c r="CY799" s="96">
        <v>0.96723821499999996</v>
      </c>
      <c r="CZ799" s="96">
        <v>0.97648136299999999</v>
      </c>
      <c r="DA799" s="96">
        <v>0.97801529499999995</v>
      </c>
      <c r="DB799" s="96">
        <v>0.97098664000000001</v>
      </c>
      <c r="DC799">
        <v>2013</v>
      </c>
      <c r="DD799" s="6">
        <v>2554.6</v>
      </c>
      <c r="DE799" s="96">
        <v>4.6059648999999996E-3</v>
      </c>
      <c r="DF799" s="72">
        <v>597.86</v>
      </c>
      <c r="DG799" s="96">
        <v>1</v>
      </c>
      <c r="DH799" s="72">
        <v>597.86</v>
      </c>
      <c r="DI799" s="72">
        <v>664.00920126000005</v>
      </c>
      <c r="DJ799" s="96">
        <v>1</v>
      </c>
      <c r="DK799" s="72">
        <v>597.86</v>
      </c>
      <c r="DL799" s="96">
        <v>1</v>
      </c>
      <c r="DM799" s="72">
        <v>597.86</v>
      </c>
      <c r="DN799" s="96">
        <v>1</v>
      </c>
      <c r="DO799" s="96">
        <v>1.3413E-2</v>
      </c>
      <c r="DP799" s="72">
        <v>8.02</v>
      </c>
      <c r="DQ799" s="72">
        <v>589.84</v>
      </c>
      <c r="DR799" t="s">
        <v>585</v>
      </c>
      <c r="DT799" t="s">
        <v>583</v>
      </c>
    </row>
    <row r="800" spans="1:124" x14ac:dyDescent="0.3">
      <c r="A800" t="s">
        <v>586</v>
      </c>
      <c r="B800">
        <v>16040</v>
      </c>
      <c r="C800" s="95">
        <v>1298</v>
      </c>
      <c r="D800" s="95">
        <v>4115949</v>
      </c>
      <c r="E800" s="95">
        <v>1269</v>
      </c>
      <c r="F800" s="95">
        <v>4827930</v>
      </c>
      <c r="G800" s="95">
        <v>118</v>
      </c>
      <c r="H800" s="95">
        <v>204783</v>
      </c>
      <c r="I800" s="95">
        <v>106</v>
      </c>
      <c r="J800" s="95">
        <v>524393</v>
      </c>
      <c r="K800" s="95">
        <v>1275</v>
      </c>
      <c r="L800" s="95">
        <v>4233066</v>
      </c>
      <c r="M800" s="95">
        <v>1246</v>
      </c>
      <c r="N800" s="95">
        <v>4614522</v>
      </c>
      <c r="O800" s="95">
        <v>114</v>
      </c>
      <c r="P800" s="95">
        <v>341487</v>
      </c>
      <c r="Q800" s="95">
        <v>104</v>
      </c>
      <c r="R800" s="95">
        <v>584622</v>
      </c>
      <c r="S800" s="95">
        <v>1247</v>
      </c>
      <c r="T800" s="95">
        <v>4209434</v>
      </c>
      <c r="U800" s="95">
        <v>1213</v>
      </c>
      <c r="V800" s="95">
        <v>4883631</v>
      </c>
      <c r="W800" s="95">
        <v>111</v>
      </c>
      <c r="X800" s="95">
        <v>178882</v>
      </c>
      <c r="Y800" s="95">
        <v>101</v>
      </c>
      <c r="Z800" s="95">
        <v>403405</v>
      </c>
      <c r="AA800" s="95">
        <v>1223</v>
      </c>
      <c r="AB800" s="95">
        <v>4834517</v>
      </c>
      <c r="AC800" s="95">
        <v>1184</v>
      </c>
      <c r="AD800" s="95">
        <v>4914688</v>
      </c>
      <c r="AE800" s="95">
        <v>116</v>
      </c>
      <c r="AF800" s="95">
        <v>284585</v>
      </c>
      <c r="AG800" s="95">
        <v>105</v>
      </c>
      <c r="AH800" s="95">
        <v>410504</v>
      </c>
      <c r="AI800" s="95">
        <v>1225</v>
      </c>
      <c r="AJ800" s="95">
        <v>3885534.12</v>
      </c>
      <c r="AK800" s="95">
        <v>1180</v>
      </c>
      <c r="AL800" s="95">
        <v>5248383.9400000004</v>
      </c>
      <c r="AM800" s="95">
        <v>117</v>
      </c>
      <c r="AN800" s="95">
        <v>237141</v>
      </c>
      <c r="AO800" s="95">
        <v>105</v>
      </c>
      <c r="AP800" s="95">
        <v>466000.7</v>
      </c>
      <c r="AQ800" s="72">
        <v>254.28</v>
      </c>
      <c r="AR800" s="72">
        <v>324.38</v>
      </c>
      <c r="AS800" s="72">
        <v>578.66</v>
      </c>
      <c r="AT800" s="95">
        <v>4320732</v>
      </c>
      <c r="AU800" s="95">
        <v>5352323</v>
      </c>
      <c r="AV800" s="95">
        <v>1416</v>
      </c>
      <c r="AW800" s="95">
        <v>1375</v>
      </c>
      <c r="AX800" s="72">
        <v>274.45</v>
      </c>
      <c r="AY800" s="72">
        <v>320.93</v>
      </c>
      <c r="AZ800" s="72">
        <v>595.38</v>
      </c>
      <c r="BA800" s="95">
        <v>4574553</v>
      </c>
      <c r="BB800" s="95">
        <v>5199144</v>
      </c>
      <c r="BC800" s="95">
        <v>1389</v>
      </c>
      <c r="BD800" s="95">
        <v>1350</v>
      </c>
      <c r="BE800" s="72">
        <v>269.29000000000002</v>
      </c>
      <c r="BF800" s="72">
        <v>335.3</v>
      </c>
      <c r="BG800" s="72">
        <v>604.59</v>
      </c>
      <c r="BH800" s="95">
        <v>4388316</v>
      </c>
      <c r="BI800" s="95">
        <v>5287036</v>
      </c>
      <c r="BJ800" s="95">
        <v>1358</v>
      </c>
      <c r="BK800" s="95">
        <v>1314</v>
      </c>
      <c r="BL800" s="72">
        <v>318.58999999999997</v>
      </c>
      <c r="BM800" s="72">
        <v>344.27</v>
      </c>
      <c r="BN800" s="72">
        <v>662.86</v>
      </c>
      <c r="BO800" s="95">
        <v>5119102</v>
      </c>
      <c r="BP800" s="95">
        <v>5325192</v>
      </c>
      <c r="BQ800" s="95">
        <v>1339</v>
      </c>
      <c r="BR800" s="95">
        <v>1289</v>
      </c>
      <c r="BS800" s="72">
        <v>256</v>
      </c>
      <c r="BT800" s="72">
        <v>370.58</v>
      </c>
      <c r="BU800" s="72">
        <v>626.58000000000004</v>
      </c>
      <c r="BV800" s="95">
        <v>4122675.12</v>
      </c>
      <c r="BW800" s="95">
        <v>5714384.6399999997</v>
      </c>
      <c r="BX800" s="95">
        <v>1342</v>
      </c>
      <c r="BY800" s="95">
        <v>1285</v>
      </c>
      <c r="BZ800" s="95">
        <v>1396</v>
      </c>
      <c r="CA800" s="95">
        <v>1370</v>
      </c>
      <c r="CB800" s="95">
        <v>1337</v>
      </c>
      <c r="CC800" s="95">
        <v>1315</v>
      </c>
      <c r="CD800" s="95">
        <v>1314</v>
      </c>
      <c r="CE800" s="72">
        <v>650.75523149000003</v>
      </c>
      <c r="CF800" s="72">
        <v>676.59346364999999</v>
      </c>
      <c r="CG800" s="72">
        <v>712.40329333</v>
      </c>
      <c r="CH800" s="72">
        <v>716.50152150999998</v>
      </c>
      <c r="CI800" s="72">
        <v>731.52548966999996</v>
      </c>
      <c r="CJ800" s="96">
        <v>0.88921298209999999</v>
      </c>
      <c r="CK800" s="96">
        <v>0.87996711760000002</v>
      </c>
      <c r="CL800" s="96">
        <v>0.84866255629999998</v>
      </c>
      <c r="CM800" s="96">
        <v>0.92513411359999997</v>
      </c>
      <c r="CN800" s="96">
        <v>0.85653884769999999</v>
      </c>
      <c r="CO800" s="96">
        <v>0.89612311590000004</v>
      </c>
      <c r="CP800" s="96">
        <v>0.98189981699999995</v>
      </c>
      <c r="CQ800" s="96">
        <v>0.99584056389999998</v>
      </c>
      <c r="CR800" s="96">
        <v>0.9860008844</v>
      </c>
      <c r="CS800" s="95">
        <v>1434</v>
      </c>
      <c r="CT800" s="95">
        <v>1416</v>
      </c>
      <c r="CU800" s="95">
        <v>1389</v>
      </c>
      <c r="CV800" s="95">
        <v>1350</v>
      </c>
      <c r="CW800" s="95">
        <v>1371</v>
      </c>
      <c r="CX800" s="96">
        <v>0.916184624</v>
      </c>
      <c r="CY800" s="96">
        <v>0.89979853200000004</v>
      </c>
      <c r="CZ800" s="96">
        <v>0.91271977400000004</v>
      </c>
      <c r="DA800" s="96">
        <v>0.857170447</v>
      </c>
      <c r="DB800" s="96">
        <v>0.89288515300000004</v>
      </c>
      <c r="DC800">
        <v>2013</v>
      </c>
      <c r="DD800" s="6">
        <v>1322.6</v>
      </c>
      <c r="DE800" s="96">
        <v>5.2190774999999997E-3</v>
      </c>
      <c r="DF800" s="72">
        <v>753.29</v>
      </c>
      <c r="DG800" s="96">
        <v>1</v>
      </c>
      <c r="DH800" s="72">
        <v>753.29</v>
      </c>
      <c r="DI800" s="72">
        <v>664.00920126000005</v>
      </c>
      <c r="DJ800" s="96">
        <v>1</v>
      </c>
      <c r="DK800" s="72">
        <v>753.29</v>
      </c>
      <c r="DL800" s="96">
        <v>1</v>
      </c>
      <c r="DM800" s="72">
        <v>753.29</v>
      </c>
      <c r="DN800" s="96">
        <v>1</v>
      </c>
      <c r="DO800" s="96">
        <v>1.2416E-2</v>
      </c>
      <c r="DP800" s="72">
        <v>9.35</v>
      </c>
      <c r="DQ800" s="72">
        <v>743.94</v>
      </c>
      <c r="DR800" t="s">
        <v>586</v>
      </c>
      <c r="DT800" t="s">
        <v>583</v>
      </c>
    </row>
    <row r="801" spans="1:124" x14ac:dyDescent="0.3">
      <c r="A801" t="s">
        <v>106</v>
      </c>
      <c r="B801">
        <v>16050</v>
      </c>
      <c r="C801" s="95">
        <v>3240</v>
      </c>
      <c r="D801" s="95">
        <v>10102465</v>
      </c>
      <c r="E801" s="95">
        <v>3129</v>
      </c>
      <c r="F801" s="95">
        <v>8514448</v>
      </c>
      <c r="G801" s="95">
        <v>437</v>
      </c>
      <c r="H801" s="95">
        <v>1211918</v>
      </c>
      <c r="I801" s="95">
        <v>377</v>
      </c>
      <c r="J801" s="95">
        <v>1162801</v>
      </c>
      <c r="K801" s="95">
        <v>3161</v>
      </c>
      <c r="L801" s="95">
        <v>10215141</v>
      </c>
      <c r="M801" s="95">
        <v>3039</v>
      </c>
      <c r="N801" s="95">
        <v>9371540</v>
      </c>
      <c r="O801" s="95">
        <v>442</v>
      </c>
      <c r="P801" s="95">
        <v>1299418</v>
      </c>
      <c r="Q801" s="95">
        <v>375</v>
      </c>
      <c r="R801" s="95">
        <v>1334673</v>
      </c>
      <c r="S801" s="95">
        <v>3153</v>
      </c>
      <c r="T801" s="95">
        <v>11881609</v>
      </c>
      <c r="U801" s="95">
        <v>3015</v>
      </c>
      <c r="V801" s="95">
        <v>9751430</v>
      </c>
      <c r="W801" s="95">
        <v>453</v>
      </c>
      <c r="X801" s="95">
        <v>1539522</v>
      </c>
      <c r="Y801" s="95">
        <v>390</v>
      </c>
      <c r="Z801" s="95">
        <v>1589468</v>
      </c>
      <c r="AA801" s="95">
        <v>3127</v>
      </c>
      <c r="AB801" s="95">
        <v>11513556</v>
      </c>
      <c r="AC801" s="95">
        <v>2978</v>
      </c>
      <c r="AD801" s="95">
        <v>11020777</v>
      </c>
      <c r="AE801" s="95">
        <v>462</v>
      </c>
      <c r="AF801" s="95">
        <v>1563123</v>
      </c>
      <c r="AG801" s="95">
        <v>395</v>
      </c>
      <c r="AH801" s="95">
        <v>1800055</v>
      </c>
      <c r="AI801" s="95">
        <v>3131</v>
      </c>
      <c r="AJ801" s="95">
        <v>10656423</v>
      </c>
      <c r="AK801" s="95">
        <v>2979</v>
      </c>
      <c r="AL801" s="95">
        <v>10911769.470000001</v>
      </c>
      <c r="AM801" s="95">
        <v>458</v>
      </c>
      <c r="AN801" s="95">
        <v>1447297</v>
      </c>
      <c r="AO801" s="95">
        <v>393</v>
      </c>
      <c r="AP801" s="95">
        <v>1752009.67</v>
      </c>
      <c r="AQ801" s="72">
        <v>256.42</v>
      </c>
      <c r="AR801" s="72">
        <v>230.02</v>
      </c>
      <c r="AS801" s="72">
        <v>486.44</v>
      </c>
      <c r="AT801" s="95">
        <v>11314383</v>
      </c>
      <c r="AU801" s="95">
        <v>9677249</v>
      </c>
      <c r="AV801" s="95">
        <v>3677</v>
      </c>
      <c r="AW801" s="95">
        <v>3506</v>
      </c>
      <c r="AX801" s="72">
        <v>266.32</v>
      </c>
      <c r="AY801" s="72">
        <v>261.33</v>
      </c>
      <c r="AZ801" s="72">
        <v>527.65</v>
      </c>
      <c r="BA801" s="95">
        <v>11514559</v>
      </c>
      <c r="BB801" s="95">
        <v>10706213</v>
      </c>
      <c r="BC801" s="95">
        <v>3603</v>
      </c>
      <c r="BD801" s="95">
        <v>3414</v>
      </c>
      <c r="BE801" s="72">
        <v>310.16000000000003</v>
      </c>
      <c r="BF801" s="72">
        <v>277.56</v>
      </c>
      <c r="BG801" s="72">
        <v>587.72</v>
      </c>
      <c r="BH801" s="95">
        <v>13421131</v>
      </c>
      <c r="BI801" s="95">
        <v>11340898</v>
      </c>
      <c r="BJ801" s="95">
        <v>3606</v>
      </c>
      <c r="BK801" s="95">
        <v>3405</v>
      </c>
      <c r="BL801" s="72">
        <v>303.63</v>
      </c>
      <c r="BM801" s="72">
        <v>316.75</v>
      </c>
      <c r="BN801" s="72">
        <v>620.38</v>
      </c>
      <c r="BO801" s="95">
        <v>13076679</v>
      </c>
      <c r="BP801" s="95">
        <v>12820832</v>
      </c>
      <c r="BQ801" s="95">
        <v>3589</v>
      </c>
      <c r="BR801" s="95">
        <v>3373</v>
      </c>
      <c r="BS801" s="72">
        <v>281.04000000000002</v>
      </c>
      <c r="BT801" s="72">
        <v>312.95999999999998</v>
      </c>
      <c r="BU801" s="72">
        <v>594</v>
      </c>
      <c r="BV801" s="95">
        <v>12103720</v>
      </c>
      <c r="BW801" s="95">
        <v>12663779.140000001</v>
      </c>
      <c r="BX801" s="95">
        <v>3589</v>
      </c>
      <c r="BY801" s="95">
        <v>3372</v>
      </c>
      <c r="BZ801" s="95">
        <v>3596</v>
      </c>
      <c r="CA801" s="95">
        <v>3512</v>
      </c>
      <c r="CB801" s="95">
        <v>3509</v>
      </c>
      <c r="CC801" s="95">
        <v>3486</v>
      </c>
      <c r="CD801" s="95">
        <v>3483</v>
      </c>
      <c r="CE801" s="72">
        <v>650.75523149000003</v>
      </c>
      <c r="CF801" s="72">
        <v>676.59346364999999</v>
      </c>
      <c r="CG801" s="72">
        <v>712.40329333</v>
      </c>
      <c r="CH801" s="72">
        <v>716.50152150999998</v>
      </c>
      <c r="CI801" s="72">
        <v>731.52548966999996</v>
      </c>
      <c r="CJ801" s="96">
        <v>0.74750071370000004</v>
      </c>
      <c r="CK801" s="96">
        <v>0.77986269210000003</v>
      </c>
      <c r="CL801" s="96">
        <v>0.82498214920000001</v>
      </c>
      <c r="CM801" s="96">
        <v>0.86584603289999995</v>
      </c>
      <c r="CN801" s="96">
        <v>0.81200178040000004</v>
      </c>
      <c r="CO801" s="96">
        <v>0.95782425419999995</v>
      </c>
      <c r="CP801" s="96">
        <v>0.8415308655</v>
      </c>
      <c r="CQ801" s="96">
        <v>0.99584056389999998</v>
      </c>
      <c r="CR801" s="96">
        <v>0.84504565880000004</v>
      </c>
      <c r="CS801" s="95">
        <v>3581</v>
      </c>
      <c r="CT801" s="95">
        <v>3533</v>
      </c>
      <c r="CU801" s="95">
        <v>3513</v>
      </c>
      <c r="CV801" s="95">
        <v>3502</v>
      </c>
      <c r="CW801" s="95">
        <v>3518</v>
      </c>
      <c r="CX801" s="96">
        <v>0.93247936300000001</v>
      </c>
      <c r="CY801" s="96">
        <v>0.95777436199999999</v>
      </c>
      <c r="CZ801" s="96">
        <v>0.97647177699999999</v>
      </c>
      <c r="DA801" s="96">
        <v>0.95862161099999998</v>
      </c>
      <c r="DB801" s="96">
        <v>0.96425837400000003</v>
      </c>
      <c r="DC801">
        <v>2013</v>
      </c>
      <c r="DD801" s="6">
        <v>3414</v>
      </c>
      <c r="DE801" s="96">
        <v>4.8647142000000001E-3</v>
      </c>
      <c r="DF801" s="72">
        <v>645.83000000000004</v>
      </c>
      <c r="DG801" s="96">
        <v>1</v>
      </c>
      <c r="DH801" s="72">
        <v>645.83000000000004</v>
      </c>
      <c r="DI801" s="72">
        <v>621.82806560999995</v>
      </c>
      <c r="DJ801" s="96">
        <v>1</v>
      </c>
      <c r="DK801" s="72">
        <v>645.83000000000004</v>
      </c>
      <c r="DL801" s="96">
        <v>1</v>
      </c>
      <c r="DM801" s="72">
        <v>645.83000000000004</v>
      </c>
      <c r="DN801" s="96">
        <v>1</v>
      </c>
      <c r="DO801" s="96">
        <v>1.3354E-2</v>
      </c>
      <c r="DP801" s="72">
        <v>8.6199999999999992</v>
      </c>
      <c r="DQ801" s="72">
        <v>637.21</v>
      </c>
      <c r="DR801" t="s">
        <v>106</v>
      </c>
      <c r="DT801" t="s">
        <v>583</v>
      </c>
    </row>
    <row r="802" spans="1:124" x14ac:dyDescent="0.3">
      <c r="A802" t="s">
        <v>587</v>
      </c>
      <c r="B802">
        <v>16060</v>
      </c>
      <c r="C802" s="95">
        <v>12702</v>
      </c>
      <c r="D802" s="95">
        <v>57360453</v>
      </c>
      <c r="E802" s="95">
        <v>12221</v>
      </c>
      <c r="F802" s="95">
        <v>43505584</v>
      </c>
      <c r="G802" s="95">
        <v>2998</v>
      </c>
      <c r="H802" s="95">
        <v>8870575</v>
      </c>
      <c r="I802" s="95">
        <v>2667</v>
      </c>
      <c r="J802" s="95">
        <v>8416031</v>
      </c>
      <c r="K802" s="95">
        <v>13137</v>
      </c>
      <c r="L802" s="95">
        <v>56145372</v>
      </c>
      <c r="M802" s="95">
        <v>12600</v>
      </c>
      <c r="N802" s="95">
        <v>45756815</v>
      </c>
      <c r="O802" s="95">
        <v>3097</v>
      </c>
      <c r="P802" s="95">
        <v>9818677</v>
      </c>
      <c r="Q802" s="95">
        <v>2762</v>
      </c>
      <c r="R802" s="95">
        <v>9383928</v>
      </c>
      <c r="S802" s="95">
        <v>15132</v>
      </c>
      <c r="T802" s="95">
        <v>60957524</v>
      </c>
      <c r="U802" s="95">
        <v>14561</v>
      </c>
      <c r="V802" s="95">
        <v>51226503</v>
      </c>
      <c r="W802" s="95">
        <v>3329</v>
      </c>
      <c r="X802" s="95">
        <v>10643892</v>
      </c>
      <c r="Y802" s="95">
        <v>2975</v>
      </c>
      <c r="Z802" s="95">
        <v>10707594</v>
      </c>
      <c r="AA802" s="95">
        <v>14814</v>
      </c>
      <c r="AB802" s="95">
        <v>53270163</v>
      </c>
      <c r="AC802" s="95">
        <v>14188</v>
      </c>
      <c r="AD802" s="95">
        <v>54673538</v>
      </c>
      <c r="AE802" s="95">
        <v>3375</v>
      </c>
      <c r="AF802" s="95">
        <v>11198680</v>
      </c>
      <c r="AG802" s="95">
        <v>3034</v>
      </c>
      <c r="AH802" s="95">
        <v>12299800</v>
      </c>
      <c r="AI802" s="95">
        <v>15119</v>
      </c>
      <c r="AJ802" s="95">
        <v>56596079</v>
      </c>
      <c r="AK802" s="95">
        <v>14485</v>
      </c>
      <c r="AL802" s="95">
        <v>58995773.590000004</v>
      </c>
      <c r="AM802" s="95">
        <v>3511</v>
      </c>
      <c r="AN802" s="95">
        <v>12349169</v>
      </c>
      <c r="AO802" s="95">
        <v>3183</v>
      </c>
      <c r="AP802" s="95">
        <v>13685036.300000001</v>
      </c>
      <c r="AQ802" s="72">
        <v>351.54</v>
      </c>
      <c r="AR802" s="72">
        <v>290.62</v>
      </c>
      <c r="AS802" s="72">
        <v>642.16</v>
      </c>
      <c r="AT802" s="95">
        <v>66231028</v>
      </c>
      <c r="AU802" s="95">
        <v>51921615</v>
      </c>
      <c r="AV802" s="95">
        <v>15700</v>
      </c>
      <c r="AW802" s="95">
        <v>14888</v>
      </c>
      <c r="AX802" s="72">
        <v>338.61</v>
      </c>
      <c r="AY802" s="72">
        <v>299.12</v>
      </c>
      <c r="AZ802" s="72">
        <v>637.73</v>
      </c>
      <c r="BA802" s="95">
        <v>65964049</v>
      </c>
      <c r="BB802" s="95">
        <v>55140743</v>
      </c>
      <c r="BC802" s="95">
        <v>16234</v>
      </c>
      <c r="BD802" s="95">
        <v>15362</v>
      </c>
      <c r="BE802" s="72">
        <v>323.20999999999998</v>
      </c>
      <c r="BF802" s="72">
        <v>294.32</v>
      </c>
      <c r="BG802" s="72">
        <v>617.53</v>
      </c>
      <c r="BH802" s="95">
        <v>71601416</v>
      </c>
      <c r="BI802" s="95">
        <v>61934097</v>
      </c>
      <c r="BJ802" s="95">
        <v>18461</v>
      </c>
      <c r="BK802" s="95">
        <v>17536</v>
      </c>
      <c r="BL802" s="72">
        <v>295.37</v>
      </c>
      <c r="BM802" s="72">
        <v>324.07</v>
      </c>
      <c r="BN802" s="72">
        <v>619.44000000000005</v>
      </c>
      <c r="BO802" s="95">
        <v>64468843</v>
      </c>
      <c r="BP802" s="95">
        <v>66973338</v>
      </c>
      <c r="BQ802" s="95">
        <v>18189</v>
      </c>
      <c r="BR802" s="95">
        <v>17222</v>
      </c>
      <c r="BS802" s="72">
        <v>308.39999999999998</v>
      </c>
      <c r="BT802" s="72">
        <v>342.81</v>
      </c>
      <c r="BU802" s="72">
        <v>651.21</v>
      </c>
      <c r="BV802" s="95">
        <v>68945248</v>
      </c>
      <c r="BW802" s="95">
        <v>72680809.890000001</v>
      </c>
      <c r="BX802" s="95">
        <v>18630</v>
      </c>
      <c r="BY802" s="95">
        <v>17668</v>
      </c>
      <c r="BZ802" s="95">
        <v>15313</v>
      </c>
      <c r="CA802" s="95">
        <v>15813</v>
      </c>
      <c r="CB802" s="95">
        <v>18015</v>
      </c>
      <c r="CC802" s="95">
        <v>17730</v>
      </c>
      <c r="CD802" s="95">
        <v>18159</v>
      </c>
      <c r="CE802" s="72">
        <v>650.75523149000003</v>
      </c>
      <c r="CF802" s="72">
        <v>676.59346364999999</v>
      </c>
      <c r="CG802" s="72">
        <v>712.40329333</v>
      </c>
      <c r="CH802" s="72">
        <v>716.50152150999998</v>
      </c>
      <c r="CI802" s="72">
        <v>731.52548966999996</v>
      </c>
      <c r="CJ802" s="96">
        <v>0.98679191330000005</v>
      </c>
      <c r="CK802" s="96">
        <v>0.94256009590000001</v>
      </c>
      <c r="CL802" s="96">
        <v>0.86682642509999996</v>
      </c>
      <c r="CM802" s="96">
        <v>0.86453410269999997</v>
      </c>
      <c r="CN802" s="96">
        <v>0.89020821449999998</v>
      </c>
      <c r="CO802" s="96">
        <v>1.0018118373</v>
      </c>
      <c r="CP802" s="96">
        <v>0.90853802719999999</v>
      </c>
      <c r="CQ802" s="96">
        <v>0.99584056389999998</v>
      </c>
      <c r="CR802" s="96">
        <v>0.91233268700000003</v>
      </c>
      <c r="CS802" s="95">
        <v>14553</v>
      </c>
      <c r="CT802" s="95">
        <v>15023</v>
      </c>
      <c r="CU802" s="95">
        <v>17019</v>
      </c>
      <c r="CV802" s="95">
        <v>16809</v>
      </c>
      <c r="CW802" s="95">
        <v>17109</v>
      </c>
      <c r="CX802" s="96">
        <v>1.0012386820000001</v>
      </c>
      <c r="CY802" s="96">
        <v>1.0150428650000001</v>
      </c>
      <c r="CZ802" s="96">
        <v>0.99005050500000003</v>
      </c>
      <c r="DA802" s="96">
        <v>1.0077938609999999</v>
      </c>
      <c r="DB802" s="96">
        <v>0.99650385200000002</v>
      </c>
      <c r="DC802">
        <v>2013</v>
      </c>
      <c r="DD802" s="6">
        <v>16535.2</v>
      </c>
      <c r="DE802" s="96">
        <v>5.3653928000000004E-3</v>
      </c>
      <c r="DF802" s="72">
        <v>696.9</v>
      </c>
      <c r="DG802" s="96">
        <v>1</v>
      </c>
      <c r="DH802" s="72">
        <v>696.9</v>
      </c>
      <c r="DI802" s="72">
        <v>709.00630086000001</v>
      </c>
      <c r="DJ802" s="96">
        <v>1</v>
      </c>
      <c r="DK802" s="72">
        <v>696.9</v>
      </c>
      <c r="DL802" s="96">
        <v>1</v>
      </c>
      <c r="DM802" s="72">
        <v>696.9</v>
      </c>
      <c r="DN802" s="96">
        <v>1</v>
      </c>
      <c r="DO802" s="96">
        <v>1.6614E-2</v>
      </c>
      <c r="DP802" s="72">
        <v>11.58</v>
      </c>
      <c r="DQ802" s="72">
        <v>685.32</v>
      </c>
      <c r="DR802" t="s">
        <v>587</v>
      </c>
      <c r="DT802" t="s">
        <v>583</v>
      </c>
    </row>
    <row r="803" spans="1:124" x14ac:dyDescent="0.3">
      <c r="A803" t="s">
        <v>107</v>
      </c>
      <c r="B803">
        <v>16070</v>
      </c>
      <c r="C803" s="95">
        <v>3616</v>
      </c>
      <c r="D803" s="95">
        <v>11356454</v>
      </c>
      <c r="E803" s="95">
        <v>3495</v>
      </c>
      <c r="F803" s="95">
        <v>9365743</v>
      </c>
      <c r="G803" s="95">
        <v>454</v>
      </c>
      <c r="H803" s="95">
        <v>1165613</v>
      </c>
      <c r="I803" s="95">
        <v>400</v>
      </c>
      <c r="J803" s="95">
        <v>1265561</v>
      </c>
      <c r="K803" s="95">
        <v>3590</v>
      </c>
      <c r="L803" s="95">
        <v>12376654</v>
      </c>
      <c r="M803" s="95">
        <v>3463</v>
      </c>
      <c r="N803" s="95">
        <v>10271669</v>
      </c>
      <c r="O803" s="95">
        <v>453</v>
      </c>
      <c r="P803" s="95">
        <v>1216778</v>
      </c>
      <c r="Q803" s="95">
        <v>390</v>
      </c>
      <c r="R803" s="95">
        <v>1146170</v>
      </c>
      <c r="S803" s="95">
        <v>3583</v>
      </c>
      <c r="T803" s="95">
        <v>12236408</v>
      </c>
      <c r="U803" s="95">
        <v>3428</v>
      </c>
      <c r="V803" s="95">
        <v>10527713</v>
      </c>
      <c r="W803" s="95">
        <v>460</v>
      </c>
      <c r="X803" s="95">
        <v>1476366</v>
      </c>
      <c r="Y803" s="95">
        <v>396</v>
      </c>
      <c r="Z803" s="95">
        <v>1356348</v>
      </c>
      <c r="AA803" s="95">
        <v>3562</v>
      </c>
      <c r="AB803" s="95">
        <v>12108999</v>
      </c>
      <c r="AC803" s="95">
        <v>3387</v>
      </c>
      <c r="AD803" s="95">
        <v>11339052</v>
      </c>
      <c r="AE803" s="95">
        <v>419</v>
      </c>
      <c r="AF803" s="95">
        <v>1009987</v>
      </c>
      <c r="AG803" s="95">
        <v>360</v>
      </c>
      <c r="AH803" s="95">
        <v>1358107</v>
      </c>
      <c r="AI803" s="95">
        <v>3530</v>
      </c>
      <c r="AJ803" s="95">
        <v>12316993</v>
      </c>
      <c r="AK803" s="95">
        <v>3351</v>
      </c>
      <c r="AL803" s="95">
        <v>12020089.720000001</v>
      </c>
      <c r="AM803" s="95">
        <v>435</v>
      </c>
      <c r="AN803" s="95">
        <v>939178</v>
      </c>
      <c r="AO803" s="95">
        <v>385</v>
      </c>
      <c r="AP803" s="95">
        <v>1435739.13</v>
      </c>
      <c r="AQ803" s="72">
        <v>256.39</v>
      </c>
      <c r="AR803" s="72">
        <v>227.46</v>
      </c>
      <c r="AS803" s="72">
        <v>483.85</v>
      </c>
      <c r="AT803" s="95">
        <v>12522067</v>
      </c>
      <c r="AU803" s="95">
        <v>10631304</v>
      </c>
      <c r="AV803" s="95">
        <v>4070</v>
      </c>
      <c r="AW803" s="95">
        <v>3895</v>
      </c>
      <c r="AX803" s="72">
        <v>280.18</v>
      </c>
      <c r="AY803" s="72">
        <v>246.95</v>
      </c>
      <c r="AZ803" s="72">
        <v>527.13</v>
      </c>
      <c r="BA803" s="95">
        <v>13593432</v>
      </c>
      <c r="BB803" s="95">
        <v>11417839</v>
      </c>
      <c r="BC803" s="95">
        <v>4043</v>
      </c>
      <c r="BD803" s="95">
        <v>3853</v>
      </c>
      <c r="BE803" s="72">
        <v>282.64</v>
      </c>
      <c r="BF803" s="72">
        <v>258.98</v>
      </c>
      <c r="BG803" s="72">
        <v>541.62</v>
      </c>
      <c r="BH803" s="95">
        <v>13712774</v>
      </c>
      <c r="BI803" s="95">
        <v>11884061</v>
      </c>
      <c r="BJ803" s="95">
        <v>4043</v>
      </c>
      <c r="BK803" s="95">
        <v>3824</v>
      </c>
      <c r="BL803" s="72">
        <v>274.62</v>
      </c>
      <c r="BM803" s="72">
        <v>282.38</v>
      </c>
      <c r="BN803" s="72">
        <v>557</v>
      </c>
      <c r="BO803" s="95">
        <v>13118986</v>
      </c>
      <c r="BP803" s="95">
        <v>12697159</v>
      </c>
      <c r="BQ803" s="95">
        <v>3981</v>
      </c>
      <c r="BR803" s="95">
        <v>3747</v>
      </c>
      <c r="BS803" s="72">
        <v>278.61</v>
      </c>
      <c r="BT803" s="72">
        <v>300.14</v>
      </c>
      <c r="BU803" s="72">
        <v>578.75</v>
      </c>
      <c r="BV803" s="95">
        <v>13256171</v>
      </c>
      <c r="BW803" s="95">
        <v>13455828.85</v>
      </c>
      <c r="BX803" s="95">
        <v>3965</v>
      </c>
      <c r="BY803" s="95">
        <v>3736</v>
      </c>
      <c r="BZ803" s="95">
        <v>3987</v>
      </c>
      <c r="CA803" s="95">
        <v>3951</v>
      </c>
      <c r="CB803" s="95">
        <v>3937</v>
      </c>
      <c r="CC803" s="95">
        <v>3870</v>
      </c>
      <c r="CD803" s="95">
        <v>3853</v>
      </c>
      <c r="CE803" s="72">
        <v>650.75523149000003</v>
      </c>
      <c r="CF803" s="72">
        <v>676.59346364999999</v>
      </c>
      <c r="CG803" s="72">
        <v>712.40329333</v>
      </c>
      <c r="CH803" s="72">
        <v>716.50152150999998</v>
      </c>
      <c r="CI803" s="72">
        <v>731.52548966999996</v>
      </c>
      <c r="CJ803" s="96">
        <v>0.74352072270000003</v>
      </c>
      <c r="CK803" s="96">
        <v>0.77909413599999999</v>
      </c>
      <c r="CL803" s="96">
        <v>0.76027161170000002</v>
      </c>
      <c r="CM803" s="96">
        <v>0.77738843989999995</v>
      </c>
      <c r="CN803" s="96">
        <v>0.79115493329999997</v>
      </c>
      <c r="CO803" s="96">
        <v>0.94392185210000001</v>
      </c>
      <c r="CP803" s="96">
        <v>0.81604845469999998</v>
      </c>
      <c r="CQ803" s="96">
        <v>0.99584056389999998</v>
      </c>
      <c r="CR803" s="96">
        <v>0.81945681640000001</v>
      </c>
      <c r="CS803" s="95">
        <v>4172</v>
      </c>
      <c r="CT803" s="95">
        <v>4148</v>
      </c>
      <c r="CU803" s="95">
        <v>4140</v>
      </c>
      <c r="CV803" s="95">
        <v>4134</v>
      </c>
      <c r="CW803" s="95">
        <v>4172</v>
      </c>
      <c r="CX803" s="96">
        <v>0.94619581399999997</v>
      </c>
      <c r="CY803" s="96">
        <v>0.96786119500000001</v>
      </c>
      <c r="CZ803" s="96">
        <v>0.94502303099999996</v>
      </c>
      <c r="DA803" s="96">
        <v>0.92514960300000004</v>
      </c>
      <c r="DB803" s="96">
        <v>0.93535479399999999</v>
      </c>
      <c r="DC803">
        <v>2013</v>
      </c>
      <c r="DD803" s="6">
        <v>3811</v>
      </c>
      <c r="DE803" s="96">
        <v>3.2395377E-3</v>
      </c>
      <c r="DF803" s="72">
        <v>627.29999999999995</v>
      </c>
      <c r="DG803" s="96">
        <v>1</v>
      </c>
      <c r="DH803" s="72">
        <v>627.29999999999995</v>
      </c>
      <c r="DI803" s="72">
        <v>664.00920126000005</v>
      </c>
      <c r="DJ803" s="96">
        <v>1</v>
      </c>
      <c r="DK803" s="72">
        <v>627.29999999999995</v>
      </c>
      <c r="DL803" s="96">
        <v>1</v>
      </c>
      <c r="DM803" s="72">
        <v>627.29999999999995</v>
      </c>
      <c r="DN803" s="96">
        <v>1</v>
      </c>
      <c r="DO803" s="96">
        <v>8.4930000000000005E-3</v>
      </c>
      <c r="DP803" s="72">
        <v>5.33</v>
      </c>
      <c r="DQ803" s="72">
        <v>621.97</v>
      </c>
      <c r="DR803" t="s">
        <v>107</v>
      </c>
      <c r="DT803" t="s">
        <v>583</v>
      </c>
    </row>
    <row r="804" spans="1:124" x14ac:dyDescent="0.3">
      <c r="A804" t="s">
        <v>588</v>
      </c>
      <c r="B804">
        <v>16080</v>
      </c>
      <c r="C804" s="95">
        <v>3477</v>
      </c>
      <c r="D804" s="95">
        <v>13354601</v>
      </c>
      <c r="E804" s="95">
        <v>3347</v>
      </c>
      <c r="F804" s="95">
        <v>12002243</v>
      </c>
      <c r="G804" s="95">
        <v>300</v>
      </c>
      <c r="H804" s="95">
        <v>692480</v>
      </c>
      <c r="I804" s="95">
        <v>249</v>
      </c>
      <c r="J804" s="95">
        <v>962693</v>
      </c>
      <c r="K804" s="95">
        <v>3461</v>
      </c>
      <c r="L804" s="95">
        <v>14450881</v>
      </c>
      <c r="M804" s="95">
        <v>3323</v>
      </c>
      <c r="N804" s="95">
        <v>12700679</v>
      </c>
      <c r="O804" s="95">
        <v>286</v>
      </c>
      <c r="P804" s="95">
        <v>680646</v>
      </c>
      <c r="Q804" s="95">
        <v>239</v>
      </c>
      <c r="R804" s="95">
        <v>1027337</v>
      </c>
      <c r="S804" s="95">
        <v>3784</v>
      </c>
      <c r="T804" s="95">
        <v>14271547</v>
      </c>
      <c r="U804" s="95">
        <v>3626</v>
      </c>
      <c r="V804" s="95">
        <v>14340871</v>
      </c>
      <c r="W804" s="95">
        <v>298</v>
      </c>
      <c r="X804" s="95">
        <v>898329</v>
      </c>
      <c r="Y804" s="95">
        <v>249</v>
      </c>
      <c r="Z804" s="95">
        <v>1026630</v>
      </c>
      <c r="AA804" s="95">
        <v>3785</v>
      </c>
      <c r="AB804" s="95">
        <v>11591189</v>
      </c>
      <c r="AC804" s="95">
        <v>3611</v>
      </c>
      <c r="AD804" s="95">
        <v>15073534</v>
      </c>
      <c r="AE804" s="95">
        <v>298</v>
      </c>
      <c r="AF804" s="95">
        <v>1076628</v>
      </c>
      <c r="AG804" s="95">
        <v>245</v>
      </c>
      <c r="AH804" s="95">
        <v>1455303</v>
      </c>
      <c r="AI804" s="95">
        <v>3867</v>
      </c>
      <c r="AJ804" s="95">
        <v>13290253</v>
      </c>
      <c r="AK804" s="95">
        <v>3689</v>
      </c>
      <c r="AL804" s="95">
        <v>16034681</v>
      </c>
      <c r="AM804" s="95">
        <v>286</v>
      </c>
      <c r="AN804" s="95">
        <v>1095926</v>
      </c>
      <c r="AO804" s="95">
        <v>239</v>
      </c>
      <c r="AP804" s="95">
        <v>1313091</v>
      </c>
      <c r="AQ804" s="72">
        <v>309.93</v>
      </c>
      <c r="AR804" s="72">
        <v>300.45</v>
      </c>
      <c r="AS804" s="72">
        <v>610.38</v>
      </c>
      <c r="AT804" s="95">
        <v>14047081</v>
      </c>
      <c r="AU804" s="95">
        <v>12964936</v>
      </c>
      <c r="AV804" s="95">
        <v>3777</v>
      </c>
      <c r="AW804" s="95">
        <v>3596</v>
      </c>
      <c r="AX804" s="72">
        <v>336.53</v>
      </c>
      <c r="AY804" s="72">
        <v>321.17</v>
      </c>
      <c r="AZ804" s="72">
        <v>657.7</v>
      </c>
      <c r="BA804" s="95">
        <v>15131527</v>
      </c>
      <c r="BB804" s="95">
        <v>13728016</v>
      </c>
      <c r="BC804" s="95">
        <v>3747</v>
      </c>
      <c r="BD804" s="95">
        <v>3562</v>
      </c>
      <c r="BE804" s="72">
        <v>309.69</v>
      </c>
      <c r="BF804" s="72">
        <v>330.48</v>
      </c>
      <c r="BG804" s="72">
        <v>640.16999999999996</v>
      </c>
      <c r="BH804" s="95">
        <v>15169876</v>
      </c>
      <c r="BI804" s="95">
        <v>15367501</v>
      </c>
      <c r="BJ804" s="95">
        <v>4082</v>
      </c>
      <c r="BK804" s="95">
        <v>3875</v>
      </c>
      <c r="BL804" s="72">
        <v>258.55</v>
      </c>
      <c r="BM804" s="72">
        <v>357.21</v>
      </c>
      <c r="BN804" s="72">
        <v>615.76</v>
      </c>
      <c r="BO804" s="95">
        <v>12667817</v>
      </c>
      <c r="BP804" s="95">
        <v>16528837</v>
      </c>
      <c r="BQ804" s="95">
        <v>4083</v>
      </c>
      <c r="BR804" s="95">
        <v>3856</v>
      </c>
      <c r="BS804" s="72">
        <v>288.67</v>
      </c>
      <c r="BT804" s="72">
        <v>368.04</v>
      </c>
      <c r="BU804" s="72">
        <v>656.71</v>
      </c>
      <c r="BV804" s="95">
        <v>14386179</v>
      </c>
      <c r="BW804" s="95">
        <v>17347772</v>
      </c>
      <c r="BX804" s="95">
        <v>4153</v>
      </c>
      <c r="BY804" s="95">
        <v>3928</v>
      </c>
      <c r="BZ804" s="95">
        <v>3691</v>
      </c>
      <c r="CA804" s="95">
        <v>3658</v>
      </c>
      <c r="CB804" s="95">
        <v>3982</v>
      </c>
      <c r="CC804" s="95">
        <v>3975</v>
      </c>
      <c r="CD804" s="95">
        <v>4043</v>
      </c>
      <c r="CE804" s="72">
        <v>650.75523149000003</v>
      </c>
      <c r="CF804" s="72">
        <v>676.59346364999999</v>
      </c>
      <c r="CG804" s="72">
        <v>712.40329333</v>
      </c>
      <c r="CH804" s="72">
        <v>716.50152150999998</v>
      </c>
      <c r="CI804" s="72">
        <v>731.52548966999996</v>
      </c>
      <c r="CJ804" s="96">
        <v>0.9379563474</v>
      </c>
      <c r="CK804" s="96">
        <v>0.97207560420000005</v>
      </c>
      <c r="CL804" s="96">
        <v>0.89860617710000001</v>
      </c>
      <c r="CM804" s="96">
        <v>0.85939803550000005</v>
      </c>
      <c r="CN804" s="96">
        <v>0.89772674949999998</v>
      </c>
      <c r="CO804" s="96">
        <v>0.90778978730000004</v>
      </c>
      <c r="CP804" s="96">
        <v>1.00590753</v>
      </c>
      <c r="CQ804" s="96">
        <v>0.99584056389999998</v>
      </c>
      <c r="CR804" s="96">
        <v>1.0101088697</v>
      </c>
      <c r="CS804" s="95">
        <v>3423</v>
      </c>
      <c r="CT804" s="95">
        <v>3435</v>
      </c>
      <c r="CU804" s="95">
        <v>3757</v>
      </c>
      <c r="CV804" s="95">
        <v>3721</v>
      </c>
      <c r="CW804" s="95">
        <v>3800</v>
      </c>
      <c r="CX804" s="96">
        <v>0.90200786099999997</v>
      </c>
      <c r="CY804" s="96">
        <v>0.91602514700000004</v>
      </c>
      <c r="CZ804" s="96">
        <v>0.89913419100000003</v>
      </c>
      <c r="DA804" s="96">
        <v>0.90708155700000004</v>
      </c>
      <c r="DB804" s="96">
        <v>0.91480491200000003</v>
      </c>
      <c r="DC804">
        <v>2013</v>
      </c>
      <c r="DD804" s="6">
        <v>3763.4</v>
      </c>
      <c r="DE804" s="96">
        <v>4.3070445999999997E-3</v>
      </c>
      <c r="DF804" s="72">
        <v>772.41</v>
      </c>
      <c r="DG804" s="96">
        <v>1</v>
      </c>
      <c r="DH804" s="72">
        <v>772.41</v>
      </c>
      <c r="DI804" s="72">
        <v>709.00630086000001</v>
      </c>
      <c r="DJ804" s="96">
        <v>1</v>
      </c>
      <c r="DK804" s="72">
        <v>772.41</v>
      </c>
      <c r="DL804" s="96">
        <v>1</v>
      </c>
      <c r="DM804" s="72">
        <v>772.41</v>
      </c>
      <c r="DN804" s="96">
        <v>1</v>
      </c>
      <c r="DO804" s="96">
        <v>1.5188E-2</v>
      </c>
      <c r="DP804" s="72">
        <v>11.73</v>
      </c>
      <c r="DQ804" s="72">
        <v>760.68</v>
      </c>
      <c r="DR804" t="s">
        <v>588</v>
      </c>
      <c r="DT804" t="s">
        <v>583</v>
      </c>
    </row>
    <row r="805" spans="1:124" x14ac:dyDescent="0.3">
      <c r="A805" t="s">
        <v>589</v>
      </c>
      <c r="B805">
        <v>16090</v>
      </c>
      <c r="C805" s="95">
        <v>2629</v>
      </c>
      <c r="D805" s="95">
        <v>9670493</v>
      </c>
      <c r="E805" s="95">
        <v>2517</v>
      </c>
      <c r="F805" s="95">
        <v>8009915</v>
      </c>
      <c r="G805" s="95">
        <v>356</v>
      </c>
      <c r="H805" s="95">
        <v>1369586</v>
      </c>
      <c r="I805" s="95">
        <v>314</v>
      </c>
      <c r="J805" s="95">
        <v>1179687</v>
      </c>
      <c r="K805" s="95">
        <v>2643</v>
      </c>
      <c r="L805" s="95">
        <v>10135595</v>
      </c>
      <c r="M805" s="95">
        <v>2522</v>
      </c>
      <c r="N805" s="95">
        <v>8896252</v>
      </c>
      <c r="O805" s="95">
        <v>358</v>
      </c>
      <c r="P805" s="95">
        <v>1210010</v>
      </c>
      <c r="Q805" s="95">
        <v>320</v>
      </c>
      <c r="R805" s="95">
        <v>1156929</v>
      </c>
      <c r="S805" s="95">
        <v>2898</v>
      </c>
      <c r="T805" s="95">
        <v>10562307</v>
      </c>
      <c r="U805" s="95">
        <v>2769</v>
      </c>
      <c r="V805" s="95">
        <v>9915071</v>
      </c>
      <c r="W805" s="95">
        <v>386</v>
      </c>
      <c r="X805" s="95">
        <v>942850</v>
      </c>
      <c r="Y805" s="95">
        <v>341</v>
      </c>
      <c r="Z805" s="95">
        <v>1236461</v>
      </c>
      <c r="AA805" s="95">
        <v>2860</v>
      </c>
      <c r="AB805" s="95">
        <v>10062133</v>
      </c>
      <c r="AC805" s="95">
        <v>2739</v>
      </c>
      <c r="AD805" s="95">
        <v>10050392</v>
      </c>
      <c r="AE805" s="95">
        <v>389</v>
      </c>
      <c r="AF805" s="95">
        <v>1539441</v>
      </c>
      <c r="AG805" s="95">
        <v>345</v>
      </c>
      <c r="AH805" s="95">
        <v>1493640</v>
      </c>
      <c r="AI805" s="95">
        <v>2880</v>
      </c>
      <c r="AJ805" s="95">
        <v>10439665</v>
      </c>
      <c r="AK805" s="95">
        <v>2764</v>
      </c>
      <c r="AL805" s="95">
        <v>10616368</v>
      </c>
      <c r="AM805" s="95">
        <v>393</v>
      </c>
      <c r="AN805" s="95">
        <v>1882175</v>
      </c>
      <c r="AO805" s="95">
        <v>359</v>
      </c>
      <c r="AP805" s="95">
        <v>1527014</v>
      </c>
      <c r="AQ805" s="72">
        <v>308.20999999999998</v>
      </c>
      <c r="AR805" s="72">
        <v>270.51</v>
      </c>
      <c r="AS805" s="72">
        <v>578.72</v>
      </c>
      <c r="AT805" s="95">
        <v>11040079</v>
      </c>
      <c r="AU805" s="95">
        <v>9189602</v>
      </c>
      <c r="AV805" s="95">
        <v>2985</v>
      </c>
      <c r="AW805" s="95">
        <v>2831</v>
      </c>
      <c r="AX805" s="72">
        <v>315.05</v>
      </c>
      <c r="AY805" s="72">
        <v>294.77999999999997</v>
      </c>
      <c r="AZ805" s="72">
        <v>609.83000000000004</v>
      </c>
      <c r="BA805" s="95">
        <v>11345605</v>
      </c>
      <c r="BB805" s="95">
        <v>10053181</v>
      </c>
      <c r="BC805" s="95">
        <v>3001</v>
      </c>
      <c r="BD805" s="95">
        <v>2842</v>
      </c>
      <c r="BE805" s="72">
        <v>291.95</v>
      </c>
      <c r="BF805" s="72">
        <v>298.81</v>
      </c>
      <c r="BG805" s="72">
        <v>590.76</v>
      </c>
      <c r="BH805" s="95">
        <v>11505157</v>
      </c>
      <c r="BI805" s="95">
        <v>11151532</v>
      </c>
      <c r="BJ805" s="95">
        <v>3284</v>
      </c>
      <c r="BK805" s="95">
        <v>3110</v>
      </c>
      <c r="BL805" s="72">
        <v>297.57</v>
      </c>
      <c r="BM805" s="72">
        <v>311.93</v>
      </c>
      <c r="BN805" s="72">
        <v>609.5</v>
      </c>
      <c r="BO805" s="95">
        <v>11601574</v>
      </c>
      <c r="BP805" s="95">
        <v>11544032</v>
      </c>
      <c r="BQ805" s="95">
        <v>3249</v>
      </c>
      <c r="BR805" s="95">
        <v>3084</v>
      </c>
      <c r="BS805" s="72">
        <v>313.72000000000003</v>
      </c>
      <c r="BT805" s="72">
        <v>324.02999999999997</v>
      </c>
      <c r="BU805" s="72">
        <v>637.75</v>
      </c>
      <c r="BV805" s="95">
        <v>12321840</v>
      </c>
      <c r="BW805" s="95">
        <v>12143382</v>
      </c>
      <c r="BX805" s="95">
        <v>3273</v>
      </c>
      <c r="BY805" s="95">
        <v>3123</v>
      </c>
      <c r="BZ805" s="95">
        <v>2912</v>
      </c>
      <c r="CA805" s="95">
        <v>2924</v>
      </c>
      <c r="CB805" s="95">
        <v>3200</v>
      </c>
      <c r="CC805" s="95">
        <v>3171</v>
      </c>
      <c r="CD805" s="95">
        <v>3200</v>
      </c>
      <c r="CE805" s="72">
        <v>650.75523149000003</v>
      </c>
      <c r="CF805" s="72">
        <v>676.59346364999999</v>
      </c>
      <c r="CG805" s="72">
        <v>712.40329333</v>
      </c>
      <c r="CH805" s="72">
        <v>716.50152150999998</v>
      </c>
      <c r="CI805" s="72">
        <v>731.52548966999996</v>
      </c>
      <c r="CJ805" s="96">
        <v>0.88930518270000003</v>
      </c>
      <c r="CK805" s="96">
        <v>0.90132410780000005</v>
      </c>
      <c r="CL805" s="96">
        <v>0.82924939499999994</v>
      </c>
      <c r="CM805" s="96">
        <v>0.85066113850000002</v>
      </c>
      <c r="CN805" s="96">
        <v>0.87180830880000004</v>
      </c>
      <c r="CO805" s="96">
        <v>0.91760396550000001</v>
      </c>
      <c r="CP805" s="96">
        <v>0.94645365459999997</v>
      </c>
      <c r="CQ805" s="96">
        <v>0.99584056389999998</v>
      </c>
      <c r="CR805" s="96">
        <v>0.9504066752</v>
      </c>
      <c r="CS805" s="95">
        <v>2687</v>
      </c>
      <c r="CT805" s="95">
        <v>2710</v>
      </c>
      <c r="CU805" s="95">
        <v>2974</v>
      </c>
      <c r="CV805" s="95">
        <v>2946</v>
      </c>
      <c r="CW805" s="95">
        <v>2998</v>
      </c>
      <c r="CX805" s="96">
        <v>0.91819189999999995</v>
      </c>
      <c r="CY805" s="96">
        <v>0.92067278600000002</v>
      </c>
      <c r="CZ805" s="96">
        <v>0.90652429000000001</v>
      </c>
      <c r="DA805" s="96">
        <v>0.92181321699999996</v>
      </c>
      <c r="DB805" s="96">
        <v>0.92115773999999995</v>
      </c>
      <c r="DC805">
        <v>2013</v>
      </c>
      <c r="DD805" s="6">
        <v>2998</v>
      </c>
      <c r="DE805" s="96">
        <v>5.2819766999999997E-3</v>
      </c>
      <c r="DF805" s="72">
        <v>726.05</v>
      </c>
      <c r="DG805" s="96">
        <v>1</v>
      </c>
      <c r="DH805" s="72">
        <v>726.05</v>
      </c>
      <c r="DI805" s="72">
        <v>664.00920126000005</v>
      </c>
      <c r="DJ805" s="96">
        <v>1</v>
      </c>
      <c r="DK805" s="72">
        <v>726.05</v>
      </c>
      <c r="DL805" s="96">
        <v>1</v>
      </c>
      <c r="DM805" s="72">
        <v>726.05</v>
      </c>
      <c r="DN805" s="96">
        <v>1</v>
      </c>
      <c r="DO805" s="96">
        <v>1.8030999999999998E-2</v>
      </c>
      <c r="DP805" s="72">
        <v>13.09</v>
      </c>
      <c r="DQ805" s="72">
        <v>712.96</v>
      </c>
      <c r="DR805" t="s">
        <v>589</v>
      </c>
      <c r="DT805" t="s">
        <v>583</v>
      </c>
    </row>
    <row r="806" spans="1:124" x14ac:dyDescent="0.3">
      <c r="A806" t="s">
        <v>590</v>
      </c>
      <c r="B806">
        <v>16100</v>
      </c>
      <c r="C806" s="95">
        <v>3122</v>
      </c>
      <c r="D806" s="95">
        <v>10589887</v>
      </c>
      <c r="E806" s="95">
        <v>3025</v>
      </c>
      <c r="F806" s="95">
        <v>9579591</v>
      </c>
      <c r="G806" s="95">
        <v>285</v>
      </c>
      <c r="H806" s="95">
        <v>767376</v>
      </c>
      <c r="I806" s="95">
        <v>259</v>
      </c>
      <c r="J806" s="95">
        <v>731459</v>
      </c>
      <c r="K806" s="95">
        <v>2999</v>
      </c>
      <c r="L806" s="95">
        <v>9375646</v>
      </c>
      <c r="M806" s="95">
        <v>2900</v>
      </c>
      <c r="N806" s="95">
        <v>9521355</v>
      </c>
      <c r="O806" s="95">
        <v>294</v>
      </c>
      <c r="P806" s="95">
        <v>678099</v>
      </c>
      <c r="Q806" s="95">
        <v>264</v>
      </c>
      <c r="R806" s="95">
        <v>781957</v>
      </c>
      <c r="S806" s="95">
        <v>2921</v>
      </c>
      <c r="T806" s="95">
        <v>10265104</v>
      </c>
      <c r="U806" s="95">
        <v>2805</v>
      </c>
      <c r="V806" s="95">
        <v>9499470</v>
      </c>
      <c r="W806" s="95">
        <v>290</v>
      </c>
      <c r="X806" s="95">
        <v>788317</v>
      </c>
      <c r="Y806" s="95">
        <v>261</v>
      </c>
      <c r="Z806" s="95">
        <v>978204</v>
      </c>
      <c r="AA806" s="95">
        <v>2879</v>
      </c>
      <c r="AB806" s="95">
        <v>8393687</v>
      </c>
      <c r="AC806" s="95">
        <v>2756</v>
      </c>
      <c r="AD806" s="95">
        <v>9599215</v>
      </c>
      <c r="AE806" s="95">
        <v>303</v>
      </c>
      <c r="AF806" s="95">
        <v>739379</v>
      </c>
      <c r="AG806" s="95">
        <v>266</v>
      </c>
      <c r="AH806" s="95">
        <v>1176493</v>
      </c>
      <c r="AI806" s="95">
        <v>2808</v>
      </c>
      <c r="AJ806" s="95">
        <v>9753322</v>
      </c>
      <c r="AK806" s="95">
        <v>2689</v>
      </c>
      <c r="AL806" s="95">
        <v>10561820</v>
      </c>
      <c r="AM806" s="95">
        <v>323</v>
      </c>
      <c r="AN806" s="95">
        <v>1249344</v>
      </c>
      <c r="AO806" s="95">
        <v>287</v>
      </c>
      <c r="AP806" s="95">
        <v>1405721</v>
      </c>
      <c r="AQ806" s="72">
        <v>277.79000000000002</v>
      </c>
      <c r="AR806" s="72">
        <v>261.64999999999998</v>
      </c>
      <c r="AS806" s="72">
        <v>539.44000000000005</v>
      </c>
      <c r="AT806" s="95">
        <v>11357263</v>
      </c>
      <c r="AU806" s="95">
        <v>10311050</v>
      </c>
      <c r="AV806" s="95">
        <v>3407</v>
      </c>
      <c r="AW806" s="95">
        <v>3284</v>
      </c>
      <c r="AX806" s="72">
        <v>254.42</v>
      </c>
      <c r="AY806" s="72">
        <v>271.37</v>
      </c>
      <c r="AZ806" s="72">
        <v>525.79</v>
      </c>
      <c r="BA806" s="95">
        <v>10053745</v>
      </c>
      <c r="BB806" s="95">
        <v>10303312</v>
      </c>
      <c r="BC806" s="95">
        <v>3293</v>
      </c>
      <c r="BD806" s="95">
        <v>3164</v>
      </c>
      <c r="BE806" s="72">
        <v>286.86</v>
      </c>
      <c r="BF806" s="72">
        <v>284.77999999999997</v>
      </c>
      <c r="BG806" s="72">
        <v>571.64</v>
      </c>
      <c r="BH806" s="95">
        <v>11053421</v>
      </c>
      <c r="BI806" s="95">
        <v>10477674</v>
      </c>
      <c r="BJ806" s="95">
        <v>3211</v>
      </c>
      <c r="BK806" s="95">
        <v>3066</v>
      </c>
      <c r="BL806" s="72">
        <v>239.19</v>
      </c>
      <c r="BM806" s="72">
        <v>297.14999999999998</v>
      </c>
      <c r="BN806" s="72">
        <v>536.34</v>
      </c>
      <c r="BO806" s="95">
        <v>9133066</v>
      </c>
      <c r="BP806" s="95">
        <v>10775708</v>
      </c>
      <c r="BQ806" s="95">
        <v>3182</v>
      </c>
      <c r="BR806" s="95">
        <v>3022</v>
      </c>
      <c r="BS806" s="72">
        <v>292.83999999999997</v>
      </c>
      <c r="BT806" s="72">
        <v>335.11</v>
      </c>
      <c r="BU806" s="72">
        <v>627.95000000000005</v>
      </c>
      <c r="BV806" s="95">
        <v>11002666</v>
      </c>
      <c r="BW806" s="95">
        <v>11967541</v>
      </c>
      <c r="BX806" s="95">
        <v>3131</v>
      </c>
      <c r="BY806" s="95">
        <v>2976</v>
      </c>
      <c r="BZ806" s="95">
        <v>3348</v>
      </c>
      <c r="CA806" s="95">
        <v>3231</v>
      </c>
      <c r="CB806" s="95">
        <v>3141</v>
      </c>
      <c r="CC806" s="95">
        <v>3106</v>
      </c>
      <c r="CD806" s="95">
        <v>3055</v>
      </c>
      <c r="CE806" s="72">
        <v>650.75523149000003</v>
      </c>
      <c r="CF806" s="72">
        <v>676.59346364999999</v>
      </c>
      <c r="CG806" s="72">
        <v>712.40329333</v>
      </c>
      <c r="CH806" s="72">
        <v>716.50152150999998</v>
      </c>
      <c r="CI806" s="72">
        <v>731.52548966999996</v>
      </c>
      <c r="CJ806" s="96">
        <v>0.82894454610000001</v>
      </c>
      <c r="CK806" s="96">
        <v>0.77711362620000002</v>
      </c>
      <c r="CL806" s="96">
        <v>0.80241066449999998</v>
      </c>
      <c r="CM806" s="96">
        <v>0.74855388840000003</v>
      </c>
      <c r="CN806" s="96">
        <v>0.85841164640000001</v>
      </c>
      <c r="CO806" s="96">
        <v>0.95053334680000001</v>
      </c>
      <c r="CP806" s="96">
        <v>0.84488027389999998</v>
      </c>
      <c r="CQ806" s="96">
        <v>0.99584056389999998</v>
      </c>
      <c r="CR806" s="96">
        <v>0.84840905649999998</v>
      </c>
      <c r="CS806" s="95">
        <v>3235</v>
      </c>
      <c r="CT806" s="95">
        <v>3133</v>
      </c>
      <c r="CU806" s="95">
        <v>3053</v>
      </c>
      <c r="CV806" s="95">
        <v>2991</v>
      </c>
      <c r="CW806" s="95">
        <v>2909</v>
      </c>
      <c r="CX806" s="96">
        <v>0.95669391199999998</v>
      </c>
      <c r="CY806" s="96">
        <v>0.954291212</v>
      </c>
      <c r="CZ806" s="96">
        <v>0.95086024899999999</v>
      </c>
      <c r="DA806" s="96">
        <v>0.95233043900000003</v>
      </c>
      <c r="DB806" s="96">
        <v>0.93744432799999999</v>
      </c>
      <c r="DC806">
        <v>2013</v>
      </c>
      <c r="DD806" s="6">
        <v>3102.4</v>
      </c>
      <c r="DE806" s="96">
        <v>1.9462313E-3</v>
      </c>
      <c r="DF806" s="72">
        <v>650.29999999999995</v>
      </c>
      <c r="DG806" s="96">
        <v>1</v>
      </c>
      <c r="DH806" s="72">
        <v>650.29999999999995</v>
      </c>
      <c r="DI806" s="72">
        <v>664.00920126000005</v>
      </c>
      <c r="DJ806" s="96">
        <v>1</v>
      </c>
      <c r="DK806" s="72">
        <v>650.29999999999995</v>
      </c>
      <c r="DL806" s="96">
        <v>1</v>
      </c>
      <c r="DM806" s="72">
        <v>650.29999999999995</v>
      </c>
      <c r="DN806" s="96">
        <v>1</v>
      </c>
      <c r="DO806" s="96">
        <v>6.6169999999999996E-3</v>
      </c>
      <c r="DP806" s="72">
        <v>4.3</v>
      </c>
      <c r="DQ806" s="72">
        <v>646</v>
      </c>
      <c r="DR806" t="s">
        <v>590</v>
      </c>
      <c r="DT806" t="s">
        <v>583</v>
      </c>
    </row>
    <row r="807" spans="1:124" x14ac:dyDescent="0.3">
      <c r="A807" t="s">
        <v>7</v>
      </c>
      <c r="B807">
        <v>16110</v>
      </c>
      <c r="C807" s="95">
        <v>2703</v>
      </c>
      <c r="D807" s="95">
        <v>10755706</v>
      </c>
      <c r="E807" s="95">
        <v>2641</v>
      </c>
      <c r="F807" s="95">
        <v>8497727</v>
      </c>
      <c r="G807" s="95">
        <v>276</v>
      </c>
      <c r="H807" s="95">
        <v>538962</v>
      </c>
      <c r="I807" s="95">
        <v>236</v>
      </c>
      <c r="J807" s="95">
        <v>693244</v>
      </c>
      <c r="K807" s="95">
        <v>2630</v>
      </c>
      <c r="L807" s="95">
        <v>10546808</v>
      </c>
      <c r="M807" s="95">
        <v>2556</v>
      </c>
      <c r="N807" s="95">
        <v>8601165</v>
      </c>
      <c r="O807" s="95">
        <v>278</v>
      </c>
      <c r="P807" s="95">
        <v>789781</v>
      </c>
      <c r="Q807" s="95">
        <v>235</v>
      </c>
      <c r="R807" s="95">
        <v>819800</v>
      </c>
      <c r="S807" s="95">
        <v>2679</v>
      </c>
      <c r="T807" s="95">
        <v>11739792</v>
      </c>
      <c r="U807" s="95">
        <v>2599</v>
      </c>
      <c r="V807" s="95">
        <v>9272452</v>
      </c>
      <c r="W807" s="95">
        <v>279</v>
      </c>
      <c r="X807" s="95">
        <v>1290838</v>
      </c>
      <c r="Y807" s="95">
        <v>239</v>
      </c>
      <c r="Z807" s="95">
        <v>1003641</v>
      </c>
      <c r="AA807" s="95">
        <v>2646</v>
      </c>
      <c r="AB807" s="95">
        <v>9925738</v>
      </c>
      <c r="AC807" s="95">
        <v>2568</v>
      </c>
      <c r="AD807" s="95">
        <v>10578510</v>
      </c>
      <c r="AE807" s="95">
        <v>280</v>
      </c>
      <c r="AF807" s="95">
        <v>1122712</v>
      </c>
      <c r="AG807" s="95">
        <v>240</v>
      </c>
      <c r="AH807" s="95">
        <v>1104099</v>
      </c>
      <c r="AI807" s="95">
        <v>2637</v>
      </c>
      <c r="AJ807" s="95">
        <v>9914657</v>
      </c>
      <c r="AK807" s="95">
        <v>2547</v>
      </c>
      <c r="AL807" s="95">
        <v>10547424</v>
      </c>
      <c r="AM807" s="95">
        <v>278</v>
      </c>
      <c r="AN807" s="95">
        <v>902456</v>
      </c>
      <c r="AO807" s="95">
        <v>247</v>
      </c>
      <c r="AP807" s="95">
        <v>1118904</v>
      </c>
      <c r="AQ807" s="72">
        <v>315.95</v>
      </c>
      <c r="AR807" s="72">
        <v>266.22000000000003</v>
      </c>
      <c r="AS807" s="72">
        <v>582.16999999999996</v>
      </c>
      <c r="AT807" s="95">
        <v>11294668</v>
      </c>
      <c r="AU807" s="95">
        <v>9190971</v>
      </c>
      <c r="AV807" s="95">
        <v>2979</v>
      </c>
      <c r="AW807" s="95">
        <v>2877</v>
      </c>
      <c r="AX807" s="72">
        <v>324.87</v>
      </c>
      <c r="AY807" s="72">
        <v>281.29000000000002</v>
      </c>
      <c r="AZ807" s="72">
        <v>606.16</v>
      </c>
      <c r="BA807" s="95">
        <v>11336589</v>
      </c>
      <c r="BB807" s="95">
        <v>9420965</v>
      </c>
      <c r="BC807" s="95">
        <v>2908</v>
      </c>
      <c r="BD807" s="95">
        <v>2791</v>
      </c>
      <c r="BE807" s="72">
        <v>367.1</v>
      </c>
      <c r="BF807" s="72">
        <v>301.74</v>
      </c>
      <c r="BG807" s="72">
        <v>668.84</v>
      </c>
      <c r="BH807" s="95">
        <v>13030630</v>
      </c>
      <c r="BI807" s="95">
        <v>10276093</v>
      </c>
      <c r="BJ807" s="95">
        <v>2958</v>
      </c>
      <c r="BK807" s="95">
        <v>2838</v>
      </c>
      <c r="BL807" s="72">
        <v>314.66000000000003</v>
      </c>
      <c r="BM807" s="72">
        <v>346.71</v>
      </c>
      <c r="BN807" s="72">
        <v>661.37</v>
      </c>
      <c r="BO807" s="95">
        <v>11048450</v>
      </c>
      <c r="BP807" s="95">
        <v>11682609</v>
      </c>
      <c r="BQ807" s="95">
        <v>2926</v>
      </c>
      <c r="BR807" s="95">
        <v>2808</v>
      </c>
      <c r="BS807" s="72">
        <v>309.24</v>
      </c>
      <c r="BT807" s="72">
        <v>347.96</v>
      </c>
      <c r="BU807" s="72">
        <v>657.2</v>
      </c>
      <c r="BV807" s="95">
        <v>10817113</v>
      </c>
      <c r="BW807" s="95">
        <v>11666328</v>
      </c>
      <c r="BX807" s="95">
        <v>2915</v>
      </c>
      <c r="BY807" s="95">
        <v>2794</v>
      </c>
      <c r="BZ807" s="95">
        <v>2930</v>
      </c>
      <c r="CA807" s="95">
        <v>2851</v>
      </c>
      <c r="CB807" s="95">
        <v>2900</v>
      </c>
      <c r="CC807" s="95">
        <v>2870</v>
      </c>
      <c r="CD807" s="95">
        <v>2856</v>
      </c>
      <c r="CE807" s="72">
        <v>650.75523149000003</v>
      </c>
      <c r="CF807" s="72">
        <v>676.59346364999999</v>
      </c>
      <c r="CG807" s="72">
        <v>712.40329333</v>
      </c>
      <c r="CH807" s="72">
        <v>716.50152150999998</v>
      </c>
      <c r="CI807" s="72">
        <v>731.52548966999996</v>
      </c>
      <c r="CJ807" s="96">
        <v>0.89460671510000001</v>
      </c>
      <c r="CK807" s="96">
        <v>0.89589987569999996</v>
      </c>
      <c r="CL807" s="96">
        <v>0.93885023590000005</v>
      </c>
      <c r="CM807" s="96">
        <v>0.92305456460000002</v>
      </c>
      <c r="CN807" s="96">
        <v>0.89839658259999999</v>
      </c>
      <c r="CO807" s="96">
        <v>0.94550122790000002</v>
      </c>
      <c r="CP807" s="96">
        <v>0.96262338739999997</v>
      </c>
      <c r="CQ807" s="96">
        <v>0.99584056389999998</v>
      </c>
      <c r="CR807" s="96">
        <v>0.96664394360000006</v>
      </c>
      <c r="CS807" s="95">
        <v>2750</v>
      </c>
      <c r="CT807" s="95">
        <v>2671</v>
      </c>
      <c r="CU807" s="95">
        <v>2755</v>
      </c>
      <c r="CV807" s="95">
        <v>2719</v>
      </c>
      <c r="CW807" s="95">
        <v>2707</v>
      </c>
      <c r="CX807" s="96">
        <v>0.95040150099999998</v>
      </c>
      <c r="CY807" s="96">
        <v>0.95093502100000005</v>
      </c>
      <c r="CZ807" s="96">
        <v>0.923340775</v>
      </c>
      <c r="DA807" s="96">
        <v>0.95616456500000002</v>
      </c>
      <c r="DB807" s="96">
        <v>0.94700437599999998</v>
      </c>
      <c r="DC807">
        <v>2013</v>
      </c>
      <c r="DD807" s="6">
        <v>2821.6</v>
      </c>
      <c r="DE807" s="96">
        <v>5.1058166000000002E-3</v>
      </c>
      <c r="DF807" s="72">
        <v>738.58</v>
      </c>
      <c r="DG807" s="96">
        <v>1</v>
      </c>
      <c r="DH807" s="72">
        <v>738.58</v>
      </c>
      <c r="DI807" s="72">
        <v>664.00920126000005</v>
      </c>
      <c r="DJ807" s="96">
        <v>1</v>
      </c>
      <c r="DK807" s="72">
        <v>738.58</v>
      </c>
      <c r="DL807" s="96">
        <v>1</v>
      </c>
      <c r="DM807" s="72">
        <v>738.58</v>
      </c>
      <c r="DN807" s="96">
        <v>1</v>
      </c>
      <c r="DO807" s="96">
        <v>1.6544E-2</v>
      </c>
      <c r="DP807" s="72">
        <v>12.22</v>
      </c>
      <c r="DQ807" s="72">
        <v>726.36</v>
      </c>
      <c r="DR807" t="s">
        <v>7</v>
      </c>
      <c r="DT807" t="s">
        <v>583</v>
      </c>
    </row>
    <row r="808" spans="1:124" x14ac:dyDescent="0.3">
      <c r="A808" t="s">
        <v>8</v>
      </c>
      <c r="B808">
        <v>16120</v>
      </c>
      <c r="C808" s="95">
        <v>2198</v>
      </c>
      <c r="D808" s="95">
        <v>8463780</v>
      </c>
      <c r="E808" s="95">
        <v>2150</v>
      </c>
      <c r="F808" s="95">
        <v>6613347</v>
      </c>
      <c r="G808" s="95">
        <v>233</v>
      </c>
      <c r="H808" s="95">
        <v>573686</v>
      </c>
      <c r="I808" s="95">
        <v>212</v>
      </c>
      <c r="J808" s="95">
        <v>675317</v>
      </c>
      <c r="K808" s="95">
        <v>2162</v>
      </c>
      <c r="L808" s="95">
        <v>7963596</v>
      </c>
      <c r="M808" s="95">
        <v>2102</v>
      </c>
      <c r="N808" s="95">
        <v>7071994</v>
      </c>
      <c r="O808" s="95">
        <v>229</v>
      </c>
      <c r="P808" s="95">
        <v>653672</v>
      </c>
      <c r="Q808" s="95">
        <v>207</v>
      </c>
      <c r="R808" s="95">
        <v>769609</v>
      </c>
      <c r="S808" s="95">
        <v>2132</v>
      </c>
      <c r="T808" s="95">
        <v>8267326</v>
      </c>
      <c r="U808" s="95">
        <v>2069</v>
      </c>
      <c r="V808" s="95">
        <v>7336514</v>
      </c>
      <c r="W808" s="95">
        <v>230</v>
      </c>
      <c r="X808" s="95">
        <v>640961</v>
      </c>
      <c r="Y808" s="95">
        <v>206</v>
      </c>
      <c r="Z808" s="95">
        <v>898742</v>
      </c>
      <c r="AA808" s="95">
        <v>2096</v>
      </c>
      <c r="AB808" s="95">
        <v>7391996</v>
      </c>
      <c r="AC808" s="95">
        <v>2036</v>
      </c>
      <c r="AD808" s="95">
        <v>8255461</v>
      </c>
      <c r="AE808" s="95">
        <v>225</v>
      </c>
      <c r="AF808" s="95">
        <v>849462</v>
      </c>
      <c r="AG808" s="95">
        <v>205</v>
      </c>
      <c r="AH808" s="95">
        <v>873757</v>
      </c>
      <c r="AI808" s="95">
        <v>2062</v>
      </c>
      <c r="AJ808" s="95">
        <v>7819631</v>
      </c>
      <c r="AK808" s="95">
        <v>2005</v>
      </c>
      <c r="AL808" s="95">
        <v>7813908.1299999999</v>
      </c>
      <c r="AM808" s="95">
        <v>219</v>
      </c>
      <c r="AN808" s="95">
        <v>611017</v>
      </c>
      <c r="AO808" s="95">
        <v>199</v>
      </c>
      <c r="AP808" s="95">
        <v>889405</v>
      </c>
      <c r="AQ808" s="72">
        <v>309.8</v>
      </c>
      <c r="AR808" s="72">
        <v>257.14999999999998</v>
      </c>
      <c r="AS808" s="72">
        <v>566.95000000000005</v>
      </c>
      <c r="AT808" s="95">
        <v>9037466</v>
      </c>
      <c r="AU808" s="95">
        <v>7288664</v>
      </c>
      <c r="AV808" s="95">
        <v>2431</v>
      </c>
      <c r="AW808" s="95">
        <v>2362</v>
      </c>
      <c r="AX808" s="72">
        <v>300.33999999999997</v>
      </c>
      <c r="AY808" s="72">
        <v>283.01</v>
      </c>
      <c r="AZ808" s="72">
        <v>583.35</v>
      </c>
      <c r="BA808" s="95">
        <v>8617268</v>
      </c>
      <c r="BB808" s="95">
        <v>7841603</v>
      </c>
      <c r="BC808" s="95">
        <v>2391</v>
      </c>
      <c r="BD808" s="95">
        <v>2309</v>
      </c>
      <c r="BE808" s="72">
        <v>314.29000000000002</v>
      </c>
      <c r="BF808" s="72">
        <v>301.66000000000003</v>
      </c>
      <c r="BG808" s="72">
        <v>615.95000000000005</v>
      </c>
      <c r="BH808" s="95">
        <v>8908287</v>
      </c>
      <c r="BI808" s="95">
        <v>8235256</v>
      </c>
      <c r="BJ808" s="95">
        <v>2362</v>
      </c>
      <c r="BK808" s="95">
        <v>2275</v>
      </c>
      <c r="BL808" s="72">
        <v>295.89999999999998</v>
      </c>
      <c r="BM808" s="72">
        <v>339.48</v>
      </c>
      <c r="BN808" s="72">
        <v>635.38</v>
      </c>
      <c r="BO808" s="95">
        <v>8241458</v>
      </c>
      <c r="BP808" s="95">
        <v>9129218</v>
      </c>
      <c r="BQ808" s="95">
        <v>2321</v>
      </c>
      <c r="BR808" s="95">
        <v>2241</v>
      </c>
      <c r="BS808" s="72">
        <v>308</v>
      </c>
      <c r="BT808" s="72">
        <v>329.07</v>
      </c>
      <c r="BU808" s="72">
        <v>637.07000000000005</v>
      </c>
      <c r="BV808" s="95">
        <v>8430648</v>
      </c>
      <c r="BW808" s="95">
        <v>8703313.1300000008</v>
      </c>
      <c r="BX808" s="95">
        <v>2281</v>
      </c>
      <c r="BY808" s="95">
        <v>2204</v>
      </c>
      <c r="BZ808" s="95">
        <v>2398</v>
      </c>
      <c r="CA808" s="95">
        <v>2351</v>
      </c>
      <c r="CB808" s="95">
        <v>2320</v>
      </c>
      <c r="CC808" s="95">
        <v>2283</v>
      </c>
      <c r="CD808" s="95">
        <v>2243</v>
      </c>
      <c r="CE808" s="72">
        <v>650.75523149000003</v>
      </c>
      <c r="CF808" s="72">
        <v>676.59346364999999</v>
      </c>
      <c r="CG808" s="72">
        <v>712.40329333</v>
      </c>
      <c r="CH808" s="72">
        <v>716.50152150999998</v>
      </c>
      <c r="CI808" s="72">
        <v>731.52548966999996</v>
      </c>
      <c r="CJ808" s="96">
        <v>0.87121850519999999</v>
      </c>
      <c r="CK808" s="96">
        <v>0.86218686899999997</v>
      </c>
      <c r="CL808" s="96">
        <v>0.86460858019999998</v>
      </c>
      <c r="CM808" s="96">
        <v>0.88678108970000002</v>
      </c>
      <c r="CN808" s="96">
        <v>0.87087874450000002</v>
      </c>
      <c r="CO808" s="96">
        <v>0.97115928439999999</v>
      </c>
      <c r="CP808" s="96">
        <v>0.89700502449999997</v>
      </c>
      <c r="CQ808" s="96">
        <v>0.99584056389999998</v>
      </c>
      <c r="CR808" s="96">
        <v>0.90075151480000004</v>
      </c>
      <c r="CS808" s="95">
        <v>2388</v>
      </c>
      <c r="CT808" s="95">
        <v>2363</v>
      </c>
      <c r="CU808" s="95">
        <v>2321</v>
      </c>
      <c r="CV808" s="95">
        <v>2309</v>
      </c>
      <c r="CW808" s="95">
        <v>2290</v>
      </c>
      <c r="CX808" s="96">
        <v>0.959654067</v>
      </c>
      <c r="CY808" s="96">
        <v>0.99006443</v>
      </c>
      <c r="CZ808" s="96">
        <v>0.96225896799999999</v>
      </c>
      <c r="DA808" s="96">
        <v>0.96264344400000001</v>
      </c>
      <c r="DB808" s="96">
        <v>0.98125636299999996</v>
      </c>
      <c r="DC808">
        <v>2013</v>
      </c>
      <c r="DD808" s="6">
        <v>2278.1999999999998</v>
      </c>
      <c r="DE808" s="96">
        <v>2.4684015E-3</v>
      </c>
      <c r="DF808" s="72">
        <v>690.06</v>
      </c>
      <c r="DG808" s="96">
        <v>1</v>
      </c>
      <c r="DH808" s="72">
        <v>690.06</v>
      </c>
      <c r="DI808" s="72">
        <v>664.00920126000005</v>
      </c>
      <c r="DJ808" s="96">
        <v>1</v>
      </c>
      <c r="DK808" s="72">
        <v>690.06</v>
      </c>
      <c r="DL808" s="96">
        <v>1</v>
      </c>
      <c r="DM808" s="72">
        <v>690.06</v>
      </c>
      <c r="DN808" s="96">
        <v>1</v>
      </c>
      <c r="DO808" s="96">
        <v>8.005E-3</v>
      </c>
      <c r="DP808" s="72">
        <v>5.52</v>
      </c>
      <c r="DQ808" s="72">
        <v>684.54</v>
      </c>
      <c r="DR808" t="s">
        <v>8</v>
      </c>
      <c r="DT808" t="s">
        <v>583</v>
      </c>
    </row>
    <row r="809" spans="1:124" x14ac:dyDescent="0.3">
      <c r="A809" t="s">
        <v>109</v>
      </c>
      <c r="B809">
        <v>16130</v>
      </c>
      <c r="C809" s="95">
        <v>3751</v>
      </c>
      <c r="D809" s="95">
        <v>11631364</v>
      </c>
      <c r="E809" s="95">
        <v>3630</v>
      </c>
      <c r="F809" s="95">
        <v>9803406</v>
      </c>
      <c r="G809" s="95">
        <v>497</v>
      </c>
      <c r="H809" s="95">
        <v>1209602</v>
      </c>
      <c r="I809" s="95">
        <v>460</v>
      </c>
      <c r="J809" s="95">
        <v>1195450</v>
      </c>
      <c r="K809" s="95">
        <v>3644</v>
      </c>
      <c r="L809" s="95">
        <v>12844025</v>
      </c>
      <c r="M809" s="95">
        <v>3529</v>
      </c>
      <c r="N809" s="95">
        <v>10437136</v>
      </c>
      <c r="O809" s="95">
        <v>515</v>
      </c>
      <c r="P809" s="95">
        <v>1421890</v>
      </c>
      <c r="Q809" s="95">
        <v>470</v>
      </c>
      <c r="R809" s="95">
        <v>1561015</v>
      </c>
      <c r="S809" s="95">
        <v>3580</v>
      </c>
      <c r="T809" s="95">
        <v>12760549</v>
      </c>
      <c r="U809" s="95">
        <v>3474</v>
      </c>
      <c r="V809" s="95">
        <v>10341247</v>
      </c>
      <c r="W809" s="95">
        <v>539</v>
      </c>
      <c r="X809" s="95">
        <v>1699252</v>
      </c>
      <c r="Y809" s="95">
        <v>492</v>
      </c>
      <c r="Z809" s="95">
        <v>1646142</v>
      </c>
      <c r="AA809" s="95">
        <v>3594</v>
      </c>
      <c r="AB809" s="95">
        <v>10966513</v>
      </c>
      <c r="AC809" s="95">
        <v>3472</v>
      </c>
      <c r="AD809" s="95">
        <v>10584166</v>
      </c>
      <c r="AE809" s="95">
        <v>550</v>
      </c>
      <c r="AF809" s="95">
        <v>1216973</v>
      </c>
      <c r="AG809" s="95">
        <v>503</v>
      </c>
      <c r="AH809" s="95">
        <v>1609786</v>
      </c>
      <c r="AI809" s="95">
        <v>3621</v>
      </c>
      <c r="AJ809" s="95">
        <v>10440076</v>
      </c>
      <c r="AK809" s="95">
        <v>3493</v>
      </c>
      <c r="AL809" s="95">
        <v>10688329</v>
      </c>
      <c r="AM809" s="95">
        <v>553</v>
      </c>
      <c r="AN809" s="95">
        <v>1895248</v>
      </c>
      <c r="AO809" s="95">
        <v>512</v>
      </c>
      <c r="AP809" s="95">
        <v>1670396</v>
      </c>
      <c r="AQ809" s="72">
        <v>251.9</v>
      </c>
      <c r="AR809" s="72">
        <v>224.1</v>
      </c>
      <c r="AS809" s="72">
        <v>476</v>
      </c>
      <c r="AT809" s="95">
        <v>12840966</v>
      </c>
      <c r="AU809" s="95">
        <v>10998856</v>
      </c>
      <c r="AV809" s="95">
        <v>4248</v>
      </c>
      <c r="AW809" s="95">
        <v>4090</v>
      </c>
      <c r="AX809" s="72">
        <v>285.83999999999997</v>
      </c>
      <c r="AY809" s="72">
        <v>250.02</v>
      </c>
      <c r="AZ809" s="72">
        <v>535.86</v>
      </c>
      <c r="BA809" s="95">
        <v>14265915</v>
      </c>
      <c r="BB809" s="95">
        <v>11998151</v>
      </c>
      <c r="BC809" s="95">
        <v>4159</v>
      </c>
      <c r="BD809" s="95">
        <v>3999</v>
      </c>
      <c r="BE809" s="72">
        <v>292.54000000000002</v>
      </c>
      <c r="BF809" s="72">
        <v>251.88</v>
      </c>
      <c r="BG809" s="72">
        <v>544.41999999999996</v>
      </c>
      <c r="BH809" s="95">
        <v>14459801</v>
      </c>
      <c r="BI809" s="95">
        <v>11987389</v>
      </c>
      <c r="BJ809" s="95">
        <v>4119</v>
      </c>
      <c r="BK809" s="95">
        <v>3966</v>
      </c>
      <c r="BL809" s="72">
        <v>245</v>
      </c>
      <c r="BM809" s="72">
        <v>255.64</v>
      </c>
      <c r="BN809" s="72">
        <v>500.64</v>
      </c>
      <c r="BO809" s="95">
        <v>12183486</v>
      </c>
      <c r="BP809" s="95">
        <v>12193952</v>
      </c>
      <c r="BQ809" s="95">
        <v>4144</v>
      </c>
      <c r="BR809" s="95">
        <v>3975</v>
      </c>
      <c r="BS809" s="72">
        <v>246.27</v>
      </c>
      <c r="BT809" s="72">
        <v>257.14999999999998</v>
      </c>
      <c r="BU809" s="72">
        <v>503.42</v>
      </c>
      <c r="BV809" s="95">
        <v>12335324</v>
      </c>
      <c r="BW809" s="95">
        <v>12358725</v>
      </c>
      <c r="BX809" s="95">
        <v>4174</v>
      </c>
      <c r="BY809" s="95">
        <v>4005</v>
      </c>
      <c r="BZ809" s="95">
        <v>4173</v>
      </c>
      <c r="CA809" s="95">
        <v>4082</v>
      </c>
      <c r="CB809" s="95">
        <v>4045</v>
      </c>
      <c r="CC809" s="95">
        <v>4064</v>
      </c>
      <c r="CD809" s="95">
        <v>4091</v>
      </c>
      <c r="CE809" s="72">
        <v>650.75523149000003</v>
      </c>
      <c r="CF809" s="72">
        <v>676.59346364999999</v>
      </c>
      <c r="CG809" s="72">
        <v>712.40329333</v>
      </c>
      <c r="CH809" s="72">
        <v>716.50152150999998</v>
      </c>
      <c r="CI809" s="72">
        <v>731.52548966999996</v>
      </c>
      <c r="CJ809" s="96">
        <v>0.73145781539999999</v>
      </c>
      <c r="CK809" s="96">
        <v>0.79199700969999998</v>
      </c>
      <c r="CL809" s="96">
        <v>0.76420196969999998</v>
      </c>
      <c r="CM809" s="96">
        <v>0.6987284534</v>
      </c>
      <c r="CN809" s="96">
        <v>0.68817834389999999</v>
      </c>
      <c r="CO809" s="96">
        <v>0.95255674260000001</v>
      </c>
      <c r="CP809" s="96">
        <v>0.77151594820000002</v>
      </c>
      <c r="CQ809" s="96">
        <v>0.99584056389999998</v>
      </c>
      <c r="CR809" s="96">
        <v>0.77473831250000003</v>
      </c>
      <c r="CS809" s="95">
        <v>3863</v>
      </c>
      <c r="CT809" s="95">
        <v>3821</v>
      </c>
      <c r="CU809" s="95">
        <v>3774</v>
      </c>
      <c r="CV809" s="95">
        <v>3753</v>
      </c>
      <c r="CW809" s="95">
        <v>3740</v>
      </c>
      <c r="CX809" s="96">
        <v>0.94795600400000002</v>
      </c>
      <c r="CY809" s="96">
        <v>0.963361774</v>
      </c>
      <c r="CZ809" s="96">
        <v>0.96270442099999998</v>
      </c>
      <c r="DA809" s="96">
        <v>0.95132265199999999</v>
      </c>
      <c r="DB809" s="96">
        <v>0.93726819500000003</v>
      </c>
      <c r="DC809">
        <v>2013</v>
      </c>
      <c r="DD809" s="6">
        <v>4007</v>
      </c>
      <c r="DE809" s="96">
        <v>3.9456048000000004E-3</v>
      </c>
      <c r="DF809" s="72">
        <v>592.64</v>
      </c>
      <c r="DG809" s="96">
        <v>1</v>
      </c>
      <c r="DH809" s="72">
        <v>592.64</v>
      </c>
      <c r="DI809" s="72">
        <v>664.00920126000005</v>
      </c>
      <c r="DJ809" s="96">
        <v>1</v>
      </c>
      <c r="DK809" s="72">
        <v>592.64</v>
      </c>
      <c r="DL809" s="96">
        <v>1</v>
      </c>
      <c r="DM809" s="72">
        <v>592.64</v>
      </c>
      <c r="DN809" s="96">
        <v>1</v>
      </c>
      <c r="DO809" s="96">
        <v>1.0033E-2</v>
      </c>
      <c r="DP809" s="72">
        <v>5.95</v>
      </c>
      <c r="DQ809" s="72">
        <v>586.69000000000005</v>
      </c>
      <c r="DR809" t="s">
        <v>109</v>
      </c>
      <c r="DT809" t="s">
        <v>583</v>
      </c>
    </row>
    <row r="810" spans="1:124" x14ac:dyDescent="0.3">
      <c r="A810" t="s">
        <v>490</v>
      </c>
      <c r="B810">
        <v>16140</v>
      </c>
      <c r="C810" s="95">
        <v>2884</v>
      </c>
      <c r="D810" s="95">
        <v>9431570</v>
      </c>
      <c r="E810" s="95">
        <v>2808</v>
      </c>
      <c r="F810" s="95">
        <v>8015543</v>
      </c>
      <c r="G810" s="95">
        <v>374</v>
      </c>
      <c r="H810" s="95">
        <v>779814</v>
      </c>
      <c r="I810" s="95">
        <v>348</v>
      </c>
      <c r="J810" s="95">
        <v>915007</v>
      </c>
      <c r="K810" s="95">
        <v>2830</v>
      </c>
      <c r="L810" s="95">
        <v>10479268</v>
      </c>
      <c r="M810" s="95">
        <v>2757</v>
      </c>
      <c r="N810" s="95">
        <v>8734115</v>
      </c>
      <c r="O810" s="95">
        <v>387</v>
      </c>
      <c r="P810" s="95">
        <v>1169835</v>
      </c>
      <c r="Q810" s="95">
        <v>358</v>
      </c>
      <c r="R810" s="95">
        <v>1149454</v>
      </c>
      <c r="S810" s="95">
        <v>2792</v>
      </c>
      <c r="T810" s="95">
        <v>12071509</v>
      </c>
      <c r="U810" s="95">
        <v>2724</v>
      </c>
      <c r="V810" s="95">
        <v>9546571</v>
      </c>
      <c r="W810" s="95">
        <v>386</v>
      </c>
      <c r="X810" s="95">
        <v>1424008</v>
      </c>
      <c r="Y810" s="95">
        <v>363</v>
      </c>
      <c r="Z810" s="95">
        <v>1489659</v>
      </c>
      <c r="AA810" s="95">
        <v>2765</v>
      </c>
      <c r="AB810" s="95">
        <v>9767824</v>
      </c>
      <c r="AC810" s="95">
        <v>2686</v>
      </c>
      <c r="AD810" s="95">
        <v>9413105</v>
      </c>
      <c r="AE810" s="95">
        <v>355</v>
      </c>
      <c r="AF810" s="95">
        <v>1294918</v>
      </c>
      <c r="AG810" s="95">
        <v>331</v>
      </c>
      <c r="AH810" s="95">
        <v>1406449</v>
      </c>
      <c r="AI810" s="95">
        <v>2742</v>
      </c>
      <c r="AJ810" s="95">
        <v>10044335</v>
      </c>
      <c r="AK810" s="95">
        <v>2663</v>
      </c>
      <c r="AL810" s="95">
        <v>10365348.84</v>
      </c>
      <c r="AM810" s="95">
        <v>342</v>
      </c>
      <c r="AN810" s="95">
        <v>1087517</v>
      </c>
      <c r="AO810" s="95">
        <v>316</v>
      </c>
      <c r="AP810" s="95">
        <v>1472665</v>
      </c>
      <c r="AQ810" s="72">
        <v>261.19</v>
      </c>
      <c r="AR810" s="72">
        <v>235.81</v>
      </c>
      <c r="AS810" s="72">
        <v>497</v>
      </c>
      <c r="AT810" s="95">
        <v>10211384</v>
      </c>
      <c r="AU810" s="95">
        <v>8930550</v>
      </c>
      <c r="AV810" s="95">
        <v>3258</v>
      </c>
      <c r="AW810" s="95">
        <v>3156</v>
      </c>
      <c r="AX810" s="72">
        <v>301.76</v>
      </c>
      <c r="AY810" s="72">
        <v>264.41000000000003</v>
      </c>
      <c r="AZ810" s="72">
        <v>566.16999999999996</v>
      </c>
      <c r="BA810" s="95">
        <v>11649103</v>
      </c>
      <c r="BB810" s="95">
        <v>9883569</v>
      </c>
      <c r="BC810" s="95">
        <v>3217</v>
      </c>
      <c r="BD810" s="95">
        <v>3115</v>
      </c>
      <c r="BE810" s="72">
        <v>353.88</v>
      </c>
      <c r="BF810" s="72">
        <v>297.92</v>
      </c>
      <c r="BG810" s="72">
        <v>651.79999999999995</v>
      </c>
      <c r="BH810" s="95">
        <v>13495517</v>
      </c>
      <c r="BI810" s="95">
        <v>11036230</v>
      </c>
      <c r="BJ810" s="95">
        <v>3178</v>
      </c>
      <c r="BK810" s="95">
        <v>3087</v>
      </c>
      <c r="BL810" s="72">
        <v>295.48</v>
      </c>
      <c r="BM810" s="72">
        <v>298.85000000000002</v>
      </c>
      <c r="BN810" s="72">
        <v>594.33000000000004</v>
      </c>
      <c r="BO810" s="95">
        <v>11062742</v>
      </c>
      <c r="BP810" s="95">
        <v>10819554</v>
      </c>
      <c r="BQ810" s="95">
        <v>3120</v>
      </c>
      <c r="BR810" s="95">
        <v>3017</v>
      </c>
      <c r="BS810" s="72">
        <v>300.8</v>
      </c>
      <c r="BT810" s="72">
        <v>331.15</v>
      </c>
      <c r="BU810" s="72">
        <v>631.95000000000005</v>
      </c>
      <c r="BV810" s="95">
        <v>11131852</v>
      </c>
      <c r="BW810" s="95">
        <v>11838013.84</v>
      </c>
      <c r="BX810" s="95">
        <v>3084</v>
      </c>
      <c r="BY810" s="95">
        <v>2979</v>
      </c>
      <c r="BZ810" s="95">
        <v>3209</v>
      </c>
      <c r="CA810" s="95">
        <v>3168</v>
      </c>
      <c r="CB810" s="95">
        <v>3134</v>
      </c>
      <c r="CC810" s="95">
        <v>3071</v>
      </c>
      <c r="CD810" s="95">
        <v>3033</v>
      </c>
      <c r="CE810" s="72">
        <v>650.75523149000003</v>
      </c>
      <c r="CF810" s="72">
        <v>676.59346364999999</v>
      </c>
      <c r="CG810" s="72">
        <v>712.40329333</v>
      </c>
      <c r="CH810" s="72">
        <v>716.50152150999998</v>
      </c>
      <c r="CI810" s="72">
        <v>731.52548966999996</v>
      </c>
      <c r="CJ810" s="96">
        <v>0.76372801320000006</v>
      </c>
      <c r="CK810" s="96">
        <v>0.83679495950000005</v>
      </c>
      <c r="CL810" s="96">
        <v>0.91493119990000005</v>
      </c>
      <c r="CM810" s="96">
        <v>0.82948881779999994</v>
      </c>
      <c r="CN810" s="96">
        <v>0.86387967190000003</v>
      </c>
      <c r="CO810" s="96">
        <v>0.87370430539999999</v>
      </c>
      <c r="CP810" s="96">
        <v>0.96344326930000002</v>
      </c>
      <c r="CQ810" s="96">
        <v>0.99584056389999998</v>
      </c>
      <c r="CR810" s="96">
        <v>0.96746725</v>
      </c>
      <c r="CS810" s="95">
        <v>3011</v>
      </c>
      <c r="CT810" s="95">
        <v>3037</v>
      </c>
      <c r="CU810" s="95">
        <v>3018</v>
      </c>
      <c r="CV810" s="95">
        <v>2991</v>
      </c>
      <c r="CW810" s="95">
        <v>2971</v>
      </c>
      <c r="CX810" s="96">
        <v>0.89210189699999998</v>
      </c>
      <c r="CY810" s="96">
        <v>0.89498933700000005</v>
      </c>
      <c r="CZ810" s="96">
        <v>0.89523288300000003</v>
      </c>
      <c r="DA810" s="96">
        <v>0.84615596900000001</v>
      </c>
      <c r="DB810" s="96">
        <v>0.839165779</v>
      </c>
      <c r="DC810">
        <v>2013</v>
      </c>
      <c r="DD810" s="6">
        <v>3070.8</v>
      </c>
      <c r="DE810" s="96">
        <v>1.08104763E-2</v>
      </c>
      <c r="DF810" s="72">
        <v>734.97</v>
      </c>
      <c r="DG810" s="96">
        <v>1</v>
      </c>
      <c r="DH810" s="72">
        <v>734.97</v>
      </c>
      <c r="DI810" s="72">
        <v>664.00920126000005</v>
      </c>
      <c r="DJ810" s="96">
        <v>1</v>
      </c>
      <c r="DK810" s="72">
        <v>734.97</v>
      </c>
      <c r="DL810" s="96">
        <v>1</v>
      </c>
      <c r="DM810" s="72">
        <v>734.97</v>
      </c>
      <c r="DN810" s="96">
        <v>0.97983179549999999</v>
      </c>
      <c r="DO810" s="96">
        <v>2.4493999999999998E-2</v>
      </c>
      <c r="DP810" s="72">
        <v>17.64</v>
      </c>
      <c r="DQ810" s="72">
        <v>717.33</v>
      </c>
      <c r="DR810" t="s">
        <v>490</v>
      </c>
      <c r="DT810" t="s">
        <v>583</v>
      </c>
    </row>
    <row r="811" spans="1:124" x14ac:dyDescent="0.3">
      <c r="A811" t="s">
        <v>591</v>
      </c>
      <c r="B811">
        <v>16150</v>
      </c>
      <c r="C811" s="95">
        <v>2373</v>
      </c>
      <c r="D811" s="95">
        <v>6708650</v>
      </c>
      <c r="E811" s="95">
        <v>2262</v>
      </c>
      <c r="F811" s="95">
        <v>5610227</v>
      </c>
      <c r="G811" s="95">
        <v>206</v>
      </c>
      <c r="H811" s="95">
        <v>479389</v>
      </c>
      <c r="I811" s="95">
        <v>161</v>
      </c>
      <c r="J811" s="95">
        <v>445451</v>
      </c>
      <c r="K811" s="95">
        <v>2283</v>
      </c>
      <c r="L811" s="95">
        <v>6971532</v>
      </c>
      <c r="M811" s="95">
        <v>2162</v>
      </c>
      <c r="N811" s="95">
        <v>6034776</v>
      </c>
      <c r="O811" s="95">
        <v>206</v>
      </c>
      <c r="P811" s="95">
        <v>721812</v>
      </c>
      <c r="Q811" s="95">
        <v>158</v>
      </c>
      <c r="R811" s="95">
        <v>527847</v>
      </c>
      <c r="S811" s="95">
        <v>2244</v>
      </c>
      <c r="T811" s="95">
        <v>7514889</v>
      </c>
      <c r="U811" s="95">
        <v>2124</v>
      </c>
      <c r="V811" s="95">
        <v>5878714</v>
      </c>
      <c r="W811" s="95">
        <v>201</v>
      </c>
      <c r="X811" s="95">
        <v>721109</v>
      </c>
      <c r="Y811" s="95">
        <v>157</v>
      </c>
      <c r="Z811" s="95">
        <v>468675</v>
      </c>
      <c r="AA811" s="95">
        <v>2227</v>
      </c>
      <c r="AB811" s="95">
        <v>7055761</v>
      </c>
      <c r="AC811" s="95">
        <v>2090</v>
      </c>
      <c r="AD811" s="95">
        <v>6507810</v>
      </c>
      <c r="AE811" s="95">
        <v>197</v>
      </c>
      <c r="AF811" s="95">
        <v>589902</v>
      </c>
      <c r="AG811" s="95">
        <v>157</v>
      </c>
      <c r="AH811" s="95">
        <v>548796</v>
      </c>
      <c r="AI811" s="95">
        <v>2245</v>
      </c>
      <c r="AJ811" s="95">
        <v>6600247</v>
      </c>
      <c r="AK811" s="95">
        <v>2101</v>
      </c>
      <c r="AL811" s="95">
        <v>6793955</v>
      </c>
      <c r="AM811" s="95">
        <v>203</v>
      </c>
      <c r="AN811" s="95">
        <v>632160</v>
      </c>
      <c r="AO811" s="95">
        <v>161</v>
      </c>
      <c r="AP811" s="95">
        <v>580872</v>
      </c>
      <c r="AQ811" s="72">
        <v>232.26</v>
      </c>
      <c r="AR811" s="72">
        <v>208.27</v>
      </c>
      <c r="AS811" s="72">
        <v>440.53</v>
      </c>
      <c r="AT811" s="95">
        <v>7188039</v>
      </c>
      <c r="AU811" s="95">
        <v>6055678</v>
      </c>
      <c r="AV811" s="95">
        <v>2579</v>
      </c>
      <c r="AW811" s="95">
        <v>2423</v>
      </c>
      <c r="AX811" s="72">
        <v>257.58</v>
      </c>
      <c r="AY811" s="72">
        <v>235.73</v>
      </c>
      <c r="AZ811" s="72">
        <v>493.31</v>
      </c>
      <c r="BA811" s="95">
        <v>7693344</v>
      </c>
      <c r="BB811" s="95">
        <v>6562623</v>
      </c>
      <c r="BC811" s="95">
        <v>2489</v>
      </c>
      <c r="BD811" s="95">
        <v>2320</v>
      </c>
      <c r="BE811" s="72">
        <v>280.70999999999998</v>
      </c>
      <c r="BF811" s="72">
        <v>231.89</v>
      </c>
      <c r="BG811" s="72">
        <v>512.6</v>
      </c>
      <c r="BH811" s="95">
        <v>8235998</v>
      </c>
      <c r="BI811" s="95">
        <v>6347389</v>
      </c>
      <c r="BJ811" s="95">
        <v>2445</v>
      </c>
      <c r="BK811" s="95">
        <v>2281</v>
      </c>
      <c r="BL811" s="72">
        <v>262.85000000000002</v>
      </c>
      <c r="BM811" s="72">
        <v>261.7</v>
      </c>
      <c r="BN811" s="72">
        <v>524.54999999999995</v>
      </c>
      <c r="BO811" s="95">
        <v>7645663</v>
      </c>
      <c r="BP811" s="95">
        <v>7056606</v>
      </c>
      <c r="BQ811" s="95">
        <v>2424</v>
      </c>
      <c r="BR811" s="95">
        <v>2247</v>
      </c>
      <c r="BS811" s="72">
        <v>246.2</v>
      </c>
      <c r="BT811" s="72">
        <v>271.69</v>
      </c>
      <c r="BU811" s="72">
        <v>517.89</v>
      </c>
      <c r="BV811" s="95">
        <v>7232407</v>
      </c>
      <c r="BW811" s="95">
        <v>7374827</v>
      </c>
      <c r="BX811" s="95">
        <v>2448</v>
      </c>
      <c r="BY811" s="95">
        <v>2262</v>
      </c>
      <c r="BZ811" s="95">
        <v>2505</v>
      </c>
      <c r="CA811" s="95">
        <v>2407</v>
      </c>
      <c r="CB811" s="95">
        <v>2366</v>
      </c>
      <c r="CC811" s="95">
        <v>2340</v>
      </c>
      <c r="CD811" s="95">
        <v>2357</v>
      </c>
      <c r="CE811" s="72">
        <v>650.75523149000003</v>
      </c>
      <c r="CF811" s="72">
        <v>676.59346364999999</v>
      </c>
      <c r="CG811" s="72">
        <v>712.40329333</v>
      </c>
      <c r="CH811" s="72">
        <v>716.50152150999998</v>
      </c>
      <c r="CI811" s="72">
        <v>731.52548966999996</v>
      </c>
      <c r="CJ811" s="96">
        <v>0.67695191480000005</v>
      </c>
      <c r="CK811" s="96">
        <v>0.72910843290000005</v>
      </c>
      <c r="CL811" s="96">
        <v>0.7195362582</v>
      </c>
      <c r="CM811" s="96">
        <v>0.73209893380000002</v>
      </c>
      <c r="CN811" s="96">
        <v>0.70795892599999999</v>
      </c>
      <c r="CO811" s="96">
        <v>0.9394159406</v>
      </c>
      <c r="CP811" s="96">
        <v>0.75912155869999998</v>
      </c>
      <c r="CQ811" s="96">
        <v>0.99584056389999998</v>
      </c>
      <c r="CR811" s="96">
        <v>0.76229215579999998</v>
      </c>
      <c r="CS811" s="95">
        <v>2546</v>
      </c>
      <c r="CT811" s="95">
        <v>2469</v>
      </c>
      <c r="CU811" s="95">
        <v>2413</v>
      </c>
      <c r="CV811" s="95">
        <v>2392</v>
      </c>
      <c r="CW811" s="95">
        <v>2427</v>
      </c>
      <c r="CX811" s="96">
        <v>0.94051232200000001</v>
      </c>
      <c r="CY811" s="96">
        <v>0.94144643500000003</v>
      </c>
      <c r="CZ811" s="96">
        <v>0.94250426600000003</v>
      </c>
      <c r="DA811" s="96">
        <v>0.94437387900000003</v>
      </c>
      <c r="DB811" s="96">
        <v>0.92824321899999995</v>
      </c>
      <c r="DC811">
        <v>2013</v>
      </c>
      <c r="DD811" s="6">
        <v>2306.6</v>
      </c>
      <c r="DE811" s="96">
        <v>8.6699068000000001E-3</v>
      </c>
      <c r="DF811" s="72">
        <v>580.36</v>
      </c>
      <c r="DG811" s="96">
        <v>1</v>
      </c>
      <c r="DH811" s="72">
        <v>580.36</v>
      </c>
      <c r="DI811" s="72">
        <v>664.00920126000005</v>
      </c>
      <c r="DJ811" s="96">
        <v>1</v>
      </c>
      <c r="DK811" s="72">
        <v>580.36</v>
      </c>
      <c r="DL811" s="96">
        <v>1</v>
      </c>
      <c r="DM811" s="72">
        <v>580.36</v>
      </c>
      <c r="DN811" s="96">
        <v>1</v>
      </c>
      <c r="DO811" s="96">
        <v>2.3455E-2</v>
      </c>
      <c r="DP811" s="72">
        <v>13.61</v>
      </c>
      <c r="DQ811" s="72">
        <v>566.75</v>
      </c>
      <c r="DR811" t="s">
        <v>591</v>
      </c>
      <c r="DT811" t="s">
        <v>583</v>
      </c>
    </row>
    <row r="812" spans="1:124" x14ac:dyDescent="0.3">
      <c r="A812" t="s">
        <v>592</v>
      </c>
      <c r="B812">
        <v>16160</v>
      </c>
      <c r="C812" s="95">
        <v>7805</v>
      </c>
      <c r="D812" s="95">
        <v>25627015</v>
      </c>
      <c r="E812" s="95">
        <v>7543</v>
      </c>
      <c r="F812" s="95">
        <v>23446679</v>
      </c>
      <c r="G812" s="95">
        <v>1249</v>
      </c>
      <c r="H812" s="95">
        <v>3155107</v>
      </c>
      <c r="I812" s="95">
        <v>1148</v>
      </c>
      <c r="J812" s="95">
        <v>3114909</v>
      </c>
      <c r="K812" s="95">
        <v>7781</v>
      </c>
      <c r="L812" s="95">
        <v>26290519</v>
      </c>
      <c r="M812" s="95">
        <v>7502</v>
      </c>
      <c r="N812" s="95">
        <v>23865980</v>
      </c>
      <c r="O812" s="95">
        <v>1257</v>
      </c>
      <c r="P812" s="95">
        <v>3517472</v>
      </c>
      <c r="Q812" s="95">
        <v>1146</v>
      </c>
      <c r="R812" s="95">
        <v>3381312</v>
      </c>
      <c r="S812" s="95">
        <v>7772</v>
      </c>
      <c r="T812" s="95">
        <v>27804535</v>
      </c>
      <c r="U812" s="95">
        <v>7485</v>
      </c>
      <c r="V812" s="95">
        <v>24908009</v>
      </c>
      <c r="W812" s="95">
        <v>1274</v>
      </c>
      <c r="X812" s="95">
        <v>4271852</v>
      </c>
      <c r="Y812" s="95">
        <v>1163</v>
      </c>
      <c r="Z812" s="95">
        <v>3776068</v>
      </c>
      <c r="AA812" s="95">
        <v>7803</v>
      </c>
      <c r="AB812" s="95">
        <v>25069167</v>
      </c>
      <c r="AC812" s="95">
        <v>7471</v>
      </c>
      <c r="AD812" s="95">
        <v>26694698</v>
      </c>
      <c r="AE812" s="95">
        <v>1331</v>
      </c>
      <c r="AF812" s="95">
        <v>5025169</v>
      </c>
      <c r="AG812" s="95">
        <v>1217</v>
      </c>
      <c r="AH812" s="95">
        <v>4579355</v>
      </c>
      <c r="AI812" s="95">
        <v>7815</v>
      </c>
      <c r="AJ812" s="95">
        <v>25704021</v>
      </c>
      <c r="AK812" s="95">
        <v>7469</v>
      </c>
      <c r="AL812" s="95">
        <v>26990851.210000001</v>
      </c>
      <c r="AM812" s="95">
        <v>1367</v>
      </c>
      <c r="AN812" s="95">
        <v>3621696</v>
      </c>
      <c r="AO812" s="95">
        <v>1266</v>
      </c>
      <c r="AP812" s="95">
        <v>4607966</v>
      </c>
      <c r="AQ812" s="72">
        <v>264.91000000000003</v>
      </c>
      <c r="AR812" s="72">
        <v>254.68</v>
      </c>
      <c r="AS812" s="72">
        <v>519.59</v>
      </c>
      <c r="AT812" s="95">
        <v>28782122</v>
      </c>
      <c r="AU812" s="95">
        <v>26561588</v>
      </c>
      <c r="AV812" s="95">
        <v>9054</v>
      </c>
      <c r="AW812" s="95">
        <v>8691</v>
      </c>
      <c r="AX812" s="72">
        <v>274.83999999999997</v>
      </c>
      <c r="AY812" s="72">
        <v>262.56</v>
      </c>
      <c r="AZ812" s="72">
        <v>537.4</v>
      </c>
      <c r="BA812" s="95">
        <v>29807991</v>
      </c>
      <c r="BB812" s="95">
        <v>27247292</v>
      </c>
      <c r="BC812" s="95">
        <v>9038</v>
      </c>
      <c r="BD812" s="95">
        <v>8648</v>
      </c>
      <c r="BE812" s="72">
        <v>295.49</v>
      </c>
      <c r="BF812" s="72">
        <v>276.39999999999998</v>
      </c>
      <c r="BG812" s="72">
        <v>571.89</v>
      </c>
      <c r="BH812" s="95">
        <v>32076387</v>
      </c>
      <c r="BI812" s="95">
        <v>28684077</v>
      </c>
      <c r="BJ812" s="95">
        <v>9046</v>
      </c>
      <c r="BK812" s="95">
        <v>8648</v>
      </c>
      <c r="BL812" s="72">
        <v>274.56</v>
      </c>
      <c r="BM812" s="72">
        <v>299.97000000000003</v>
      </c>
      <c r="BN812" s="72">
        <v>574.53</v>
      </c>
      <c r="BO812" s="95">
        <v>30094336</v>
      </c>
      <c r="BP812" s="95">
        <v>31274053</v>
      </c>
      <c r="BQ812" s="95">
        <v>9134</v>
      </c>
      <c r="BR812" s="95">
        <v>8688</v>
      </c>
      <c r="BS812" s="72">
        <v>266.14999999999998</v>
      </c>
      <c r="BT812" s="72">
        <v>301.45999999999998</v>
      </c>
      <c r="BU812" s="72">
        <v>567.61</v>
      </c>
      <c r="BV812" s="95">
        <v>29325717</v>
      </c>
      <c r="BW812" s="95">
        <v>31598817.210000001</v>
      </c>
      <c r="BX812" s="95">
        <v>9182</v>
      </c>
      <c r="BY812" s="95">
        <v>8735</v>
      </c>
      <c r="BZ812" s="95">
        <v>8881</v>
      </c>
      <c r="CA812" s="95">
        <v>8850</v>
      </c>
      <c r="CB812" s="95">
        <v>8854</v>
      </c>
      <c r="CC812" s="95">
        <v>8922</v>
      </c>
      <c r="CD812" s="95">
        <v>8963</v>
      </c>
      <c r="CE812" s="72">
        <v>650.75523149000003</v>
      </c>
      <c r="CF812" s="72">
        <v>676.59346364999999</v>
      </c>
      <c r="CG812" s="72">
        <v>712.40329333</v>
      </c>
      <c r="CH812" s="72">
        <v>716.50152150999998</v>
      </c>
      <c r="CI812" s="72">
        <v>731.52548966999996</v>
      </c>
      <c r="CJ812" s="96">
        <v>0.79844152589999995</v>
      </c>
      <c r="CK812" s="96">
        <v>0.794273118</v>
      </c>
      <c r="CL812" s="96">
        <v>0.80276158929999997</v>
      </c>
      <c r="CM812" s="96">
        <v>0.80185454290000002</v>
      </c>
      <c r="CN812" s="96">
        <v>0.77592648239999995</v>
      </c>
      <c r="CO812" s="96">
        <v>0.95793134079999998</v>
      </c>
      <c r="CP812" s="96">
        <v>0.82954948630000003</v>
      </c>
      <c r="CQ812" s="96">
        <v>0.99584056389999998</v>
      </c>
      <c r="CR812" s="96">
        <v>0.83301423730000002</v>
      </c>
      <c r="CS812" s="95">
        <v>8588</v>
      </c>
      <c r="CT812" s="95">
        <v>8585</v>
      </c>
      <c r="CU812" s="95">
        <v>8547</v>
      </c>
      <c r="CV812" s="95">
        <v>8604</v>
      </c>
      <c r="CW812" s="95">
        <v>8594</v>
      </c>
      <c r="CX812" s="96">
        <v>0.93648070000000005</v>
      </c>
      <c r="CY812" s="96">
        <v>0.94164975200000001</v>
      </c>
      <c r="CZ812" s="96">
        <v>0.96273982499999999</v>
      </c>
      <c r="DA812" s="96">
        <v>0.96790260299999997</v>
      </c>
      <c r="DB812" s="96">
        <v>0.98086649199999998</v>
      </c>
      <c r="DC812">
        <v>2013</v>
      </c>
      <c r="DD812" s="6">
        <v>8682</v>
      </c>
      <c r="DE812" s="96">
        <v>8.0826323999999995E-3</v>
      </c>
      <c r="DF812" s="72">
        <v>634.58000000000004</v>
      </c>
      <c r="DG812" s="96">
        <v>1</v>
      </c>
      <c r="DH812" s="72">
        <v>634.58000000000004</v>
      </c>
      <c r="DI812" s="72">
        <v>664.00920126000005</v>
      </c>
      <c r="DJ812" s="96">
        <v>1</v>
      </c>
      <c r="DK812" s="72">
        <v>634.58000000000004</v>
      </c>
      <c r="DL812" s="96">
        <v>1</v>
      </c>
      <c r="DM812" s="72">
        <v>634.58000000000004</v>
      </c>
      <c r="DN812" s="96">
        <v>0.99140779909999999</v>
      </c>
      <c r="DO812" s="96">
        <v>2.4208E-2</v>
      </c>
      <c r="DP812" s="72">
        <v>15.23</v>
      </c>
      <c r="DQ812" s="72">
        <v>619.35</v>
      </c>
      <c r="DR812" t="s">
        <v>592</v>
      </c>
      <c r="DT812" t="s">
        <v>583</v>
      </c>
    </row>
    <row r="813" spans="1:124" x14ac:dyDescent="0.3">
      <c r="A813" t="s">
        <v>10</v>
      </c>
      <c r="B813">
        <v>16170</v>
      </c>
      <c r="C813" s="95">
        <v>2245</v>
      </c>
      <c r="D813" s="95">
        <v>6767236</v>
      </c>
      <c r="E813" s="95">
        <v>2197</v>
      </c>
      <c r="F813" s="95">
        <v>6687349</v>
      </c>
      <c r="G813" s="95">
        <v>254</v>
      </c>
      <c r="H813" s="95">
        <v>655057</v>
      </c>
      <c r="I813" s="95">
        <v>230</v>
      </c>
      <c r="J813" s="95">
        <v>691182</v>
      </c>
      <c r="K813" s="95">
        <v>2149</v>
      </c>
      <c r="L813" s="95">
        <v>6172845</v>
      </c>
      <c r="M813" s="95">
        <v>2091</v>
      </c>
      <c r="N813" s="95">
        <v>7066997</v>
      </c>
      <c r="O813" s="95">
        <v>257</v>
      </c>
      <c r="P813" s="95">
        <v>579158</v>
      </c>
      <c r="Q813" s="95">
        <v>230</v>
      </c>
      <c r="R813" s="95">
        <v>731941</v>
      </c>
      <c r="S813" s="95">
        <v>2097</v>
      </c>
      <c r="T813" s="95">
        <v>6878785</v>
      </c>
      <c r="U813" s="95">
        <v>2041</v>
      </c>
      <c r="V813" s="95">
        <v>6580987</v>
      </c>
      <c r="W813" s="95">
        <v>249</v>
      </c>
      <c r="X813" s="95">
        <v>651708</v>
      </c>
      <c r="Y813" s="95">
        <v>224</v>
      </c>
      <c r="Z813" s="95">
        <v>803889</v>
      </c>
      <c r="AA813" s="95">
        <v>2045</v>
      </c>
      <c r="AB813" s="95">
        <v>5567777</v>
      </c>
      <c r="AC813" s="95">
        <v>1982</v>
      </c>
      <c r="AD813" s="95">
        <v>6348537</v>
      </c>
      <c r="AE813" s="95">
        <v>231</v>
      </c>
      <c r="AF813" s="95">
        <v>719758</v>
      </c>
      <c r="AG813" s="95">
        <v>205</v>
      </c>
      <c r="AH813" s="95">
        <v>818067</v>
      </c>
      <c r="AI813" s="95">
        <v>2028</v>
      </c>
      <c r="AJ813" s="95">
        <v>5523272</v>
      </c>
      <c r="AK813" s="95">
        <v>1958</v>
      </c>
      <c r="AL813" s="95">
        <v>6953589.4199999999</v>
      </c>
      <c r="AM813" s="95">
        <v>233</v>
      </c>
      <c r="AN813" s="95">
        <v>646545</v>
      </c>
      <c r="AO813" s="95">
        <v>206</v>
      </c>
      <c r="AP813" s="95">
        <v>798902</v>
      </c>
      <c r="AQ813" s="72">
        <v>247.51</v>
      </c>
      <c r="AR813" s="72">
        <v>253.35</v>
      </c>
      <c r="AS813" s="72">
        <v>500.86</v>
      </c>
      <c r="AT813" s="95">
        <v>7422293</v>
      </c>
      <c r="AU813" s="95">
        <v>7378531</v>
      </c>
      <c r="AV813" s="95">
        <v>2499</v>
      </c>
      <c r="AW813" s="95">
        <v>2427</v>
      </c>
      <c r="AX813" s="72">
        <v>233.86</v>
      </c>
      <c r="AY813" s="72">
        <v>280.01</v>
      </c>
      <c r="AZ813" s="72">
        <v>513.87</v>
      </c>
      <c r="BA813" s="95">
        <v>6752003</v>
      </c>
      <c r="BB813" s="95">
        <v>7798938</v>
      </c>
      <c r="BC813" s="95">
        <v>2406</v>
      </c>
      <c r="BD813" s="95">
        <v>2321</v>
      </c>
      <c r="BE813" s="72">
        <v>267.49</v>
      </c>
      <c r="BF813" s="72">
        <v>271.7</v>
      </c>
      <c r="BG813" s="72">
        <v>539.19000000000005</v>
      </c>
      <c r="BH813" s="95">
        <v>7530493</v>
      </c>
      <c r="BI813" s="95">
        <v>7384876</v>
      </c>
      <c r="BJ813" s="95">
        <v>2346</v>
      </c>
      <c r="BK813" s="95">
        <v>2265</v>
      </c>
      <c r="BL813" s="72">
        <v>230.21</v>
      </c>
      <c r="BM813" s="72">
        <v>273.08</v>
      </c>
      <c r="BN813" s="72">
        <v>503.29</v>
      </c>
      <c r="BO813" s="95">
        <v>6287535</v>
      </c>
      <c r="BP813" s="95">
        <v>7166604</v>
      </c>
      <c r="BQ813" s="95">
        <v>2276</v>
      </c>
      <c r="BR813" s="95">
        <v>2187</v>
      </c>
      <c r="BS813" s="72">
        <v>227.4</v>
      </c>
      <c r="BT813" s="72">
        <v>298.54000000000002</v>
      </c>
      <c r="BU813" s="72">
        <v>525.94000000000005</v>
      </c>
      <c r="BV813" s="95">
        <v>6169817</v>
      </c>
      <c r="BW813" s="95">
        <v>7752491.4199999999</v>
      </c>
      <c r="BX813" s="95">
        <v>2261</v>
      </c>
      <c r="BY813" s="95">
        <v>2164</v>
      </c>
      <c r="BZ813" s="95">
        <v>2465</v>
      </c>
      <c r="CA813" s="95">
        <v>2365</v>
      </c>
      <c r="CB813" s="95">
        <v>2307</v>
      </c>
      <c r="CC813" s="95">
        <v>2234</v>
      </c>
      <c r="CD813" s="95">
        <v>2214</v>
      </c>
      <c r="CE813" s="72">
        <v>650.75523149000003</v>
      </c>
      <c r="CF813" s="72">
        <v>676.59346364999999</v>
      </c>
      <c r="CG813" s="72">
        <v>712.40329333</v>
      </c>
      <c r="CH813" s="72">
        <v>716.50152150999998</v>
      </c>
      <c r="CI813" s="72">
        <v>731.52548966999996</v>
      </c>
      <c r="CJ813" s="96">
        <v>0.76965958280000002</v>
      </c>
      <c r="CK813" s="96">
        <v>0.75949595670000003</v>
      </c>
      <c r="CL813" s="96">
        <v>0.75686062239999996</v>
      </c>
      <c r="CM813" s="96">
        <v>0.70242698010000004</v>
      </c>
      <c r="CN813" s="96">
        <v>0.7189633272</v>
      </c>
      <c r="CO813" s="96">
        <v>0.93921892789999994</v>
      </c>
      <c r="CP813" s="96">
        <v>0.78946587619999997</v>
      </c>
      <c r="CQ813" s="96">
        <v>0.99584056389999998</v>
      </c>
      <c r="CR813" s="96">
        <v>0.79276321139999995</v>
      </c>
      <c r="CS813" s="95">
        <v>2272</v>
      </c>
      <c r="CT813" s="95">
        <v>2196</v>
      </c>
      <c r="CU813" s="95">
        <v>2157</v>
      </c>
      <c r="CV813" s="95">
        <v>2073</v>
      </c>
      <c r="CW813" s="95">
        <v>2065</v>
      </c>
      <c r="CX813" s="96">
        <v>0.93126725899999996</v>
      </c>
      <c r="CY813" s="96">
        <v>0.96474565300000004</v>
      </c>
      <c r="CZ813" s="96">
        <v>0.95406965099999996</v>
      </c>
      <c r="DA813" s="96">
        <v>0.93178044000000004</v>
      </c>
      <c r="DB813" s="96">
        <v>0.91277654500000005</v>
      </c>
      <c r="DC813">
        <v>2013</v>
      </c>
      <c r="DD813" s="6">
        <v>2272.8000000000002</v>
      </c>
      <c r="DE813" s="96">
        <v>2.3485843E-3</v>
      </c>
      <c r="DF813" s="72">
        <v>607.4</v>
      </c>
      <c r="DG813" s="96">
        <v>1</v>
      </c>
      <c r="DH813" s="72">
        <v>607.4</v>
      </c>
      <c r="DI813" s="72">
        <v>664.00920126000005</v>
      </c>
      <c r="DJ813" s="96">
        <v>1</v>
      </c>
      <c r="DK813" s="72">
        <v>607.4</v>
      </c>
      <c r="DL813" s="96">
        <v>1</v>
      </c>
      <c r="DM813" s="72">
        <v>607.4</v>
      </c>
      <c r="DN813" s="96">
        <v>1</v>
      </c>
      <c r="DO813" s="96">
        <v>6.7419999999999997E-3</v>
      </c>
      <c r="DP813" s="72">
        <v>4.0999999999999996</v>
      </c>
      <c r="DQ813" s="72">
        <v>603.29999999999995</v>
      </c>
      <c r="DR813" t="s">
        <v>10</v>
      </c>
      <c r="DT813" t="s">
        <v>583</v>
      </c>
    </row>
    <row r="814" spans="1:124" x14ac:dyDescent="0.3">
      <c r="A814" t="s">
        <v>593</v>
      </c>
      <c r="B814">
        <v>16180</v>
      </c>
      <c r="C814" s="95">
        <v>2188</v>
      </c>
      <c r="D814" s="95">
        <v>8795042</v>
      </c>
      <c r="E814" s="95">
        <v>2139</v>
      </c>
      <c r="F814" s="95">
        <v>7377607</v>
      </c>
      <c r="G814" s="95">
        <v>224</v>
      </c>
      <c r="H814" s="95">
        <v>785934</v>
      </c>
      <c r="I814" s="95">
        <v>200</v>
      </c>
      <c r="J814" s="95">
        <v>829566</v>
      </c>
      <c r="K814" s="95">
        <v>2139</v>
      </c>
      <c r="L814" s="95">
        <v>8645345</v>
      </c>
      <c r="M814" s="95">
        <v>2088</v>
      </c>
      <c r="N814" s="95">
        <v>7646183</v>
      </c>
      <c r="O814" s="95">
        <v>235</v>
      </c>
      <c r="P814" s="95">
        <v>663264</v>
      </c>
      <c r="Q814" s="95">
        <v>208</v>
      </c>
      <c r="R814" s="95">
        <v>837682</v>
      </c>
      <c r="S814" s="95">
        <v>2164</v>
      </c>
      <c r="T814" s="95">
        <v>8602638</v>
      </c>
      <c r="U814" s="95">
        <v>2114</v>
      </c>
      <c r="V814" s="95">
        <v>8407637</v>
      </c>
      <c r="W814" s="95">
        <v>234</v>
      </c>
      <c r="X814" s="95">
        <v>801760</v>
      </c>
      <c r="Y814" s="95">
        <v>207</v>
      </c>
      <c r="Z814" s="95">
        <v>902329</v>
      </c>
      <c r="AA814" s="95">
        <v>2148</v>
      </c>
      <c r="AB814" s="95">
        <v>9085848</v>
      </c>
      <c r="AC814" s="95">
        <v>2086</v>
      </c>
      <c r="AD814" s="95">
        <v>9054752</v>
      </c>
      <c r="AE814" s="95">
        <v>228</v>
      </c>
      <c r="AF814" s="95">
        <v>795607</v>
      </c>
      <c r="AG814" s="95">
        <v>207</v>
      </c>
      <c r="AH814" s="95">
        <v>910255</v>
      </c>
      <c r="AI814" s="95">
        <v>2152</v>
      </c>
      <c r="AJ814" s="95">
        <v>8453577.3100000005</v>
      </c>
      <c r="AK814" s="95">
        <v>2081</v>
      </c>
      <c r="AL814" s="95">
        <v>9933014.3300000001</v>
      </c>
      <c r="AM814" s="95">
        <v>219</v>
      </c>
      <c r="AN814" s="95">
        <v>638226</v>
      </c>
      <c r="AO814" s="95">
        <v>203</v>
      </c>
      <c r="AP814" s="95">
        <v>1180272</v>
      </c>
      <c r="AQ814" s="72">
        <v>331.02</v>
      </c>
      <c r="AR814" s="72">
        <v>292.39999999999998</v>
      </c>
      <c r="AS814" s="72">
        <v>623.41999999999996</v>
      </c>
      <c r="AT814" s="95">
        <v>9580976</v>
      </c>
      <c r="AU814" s="95">
        <v>8207173</v>
      </c>
      <c r="AV814" s="95">
        <v>2412</v>
      </c>
      <c r="AW814" s="95">
        <v>2339</v>
      </c>
      <c r="AX814" s="72">
        <v>326.76</v>
      </c>
      <c r="AY814" s="72">
        <v>307.92</v>
      </c>
      <c r="AZ814" s="72">
        <v>634.67999999999995</v>
      </c>
      <c r="BA814" s="95">
        <v>9308609</v>
      </c>
      <c r="BB814" s="95">
        <v>8483865</v>
      </c>
      <c r="BC814" s="95">
        <v>2374</v>
      </c>
      <c r="BD814" s="95">
        <v>2296</v>
      </c>
      <c r="BE814" s="72">
        <v>326.81</v>
      </c>
      <c r="BF814" s="72">
        <v>334.27</v>
      </c>
      <c r="BG814" s="72">
        <v>661.08</v>
      </c>
      <c r="BH814" s="95">
        <v>9404398</v>
      </c>
      <c r="BI814" s="95">
        <v>9309966</v>
      </c>
      <c r="BJ814" s="95">
        <v>2398</v>
      </c>
      <c r="BK814" s="95">
        <v>2321</v>
      </c>
      <c r="BL814" s="72">
        <v>346.57</v>
      </c>
      <c r="BM814" s="72">
        <v>362.15</v>
      </c>
      <c r="BN814" s="72">
        <v>708.72</v>
      </c>
      <c r="BO814" s="95">
        <v>9881455</v>
      </c>
      <c r="BP814" s="95">
        <v>9965007</v>
      </c>
      <c r="BQ814" s="95">
        <v>2376</v>
      </c>
      <c r="BR814" s="95">
        <v>2293</v>
      </c>
      <c r="BS814" s="72">
        <v>319.55</v>
      </c>
      <c r="BT814" s="72">
        <v>405.48</v>
      </c>
      <c r="BU814" s="72">
        <v>725.03</v>
      </c>
      <c r="BV814" s="95">
        <v>9091803.3100000005</v>
      </c>
      <c r="BW814" s="95">
        <v>11113286.33</v>
      </c>
      <c r="BX814" s="95">
        <v>2371</v>
      </c>
      <c r="BY814" s="95">
        <v>2284</v>
      </c>
      <c r="BZ814" s="95">
        <v>2377</v>
      </c>
      <c r="CA814" s="95">
        <v>2336</v>
      </c>
      <c r="CB814" s="95">
        <v>2361</v>
      </c>
      <c r="CC814" s="95">
        <v>2337</v>
      </c>
      <c r="CD814" s="95">
        <v>2328</v>
      </c>
      <c r="CE814" s="72">
        <v>650.75523149000003</v>
      </c>
      <c r="CF814" s="72">
        <v>676.59346364999999</v>
      </c>
      <c r="CG814" s="72">
        <v>712.40329333</v>
      </c>
      <c r="CH814" s="72">
        <v>716.50152150999998</v>
      </c>
      <c r="CI814" s="72">
        <v>731.52548966999996</v>
      </c>
      <c r="CJ814" s="96">
        <v>0.95799460359999999</v>
      </c>
      <c r="CK814" s="96">
        <v>0.93805221910000003</v>
      </c>
      <c r="CL814" s="96">
        <v>0.92795752939999998</v>
      </c>
      <c r="CM814" s="96">
        <v>0.98913956039999995</v>
      </c>
      <c r="CN814" s="96">
        <v>0.99112062430000003</v>
      </c>
      <c r="CO814" s="96">
        <v>0.91895934040000005</v>
      </c>
      <c r="CP814" s="96">
        <v>1.0455880528999999</v>
      </c>
      <c r="CQ814" s="96">
        <v>0.99584056389999998</v>
      </c>
      <c r="CR814" s="96">
        <v>1.0499551248000001</v>
      </c>
      <c r="CS814" s="95">
        <v>2358</v>
      </c>
      <c r="CT814" s="95">
        <v>2345</v>
      </c>
      <c r="CU814" s="95">
        <v>2415</v>
      </c>
      <c r="CV814" s="95">
        <v>2419</v>
      </c>
      <c r="CW814" s="95">
        <v>2435</v>
      </c>
      <c r="CX814" s="96">
        <v>0.90356059499999997</v>
      </c>
      <c r="CY814" s="96">
        <v>0.94202335100000001</v>
      </c>
      <c r="CZ814" s="96">
        <v>0.92576830499999996</v>
      </c>
      <c r="DA814" s="96">
        <v>0.93044579699999996</v>
      </c>
      <c r="DB814" s="96">
        <v>0.89349558200000001</v>
      </c>
      <c r="DC814">
        <v>2013</v>
      </c>
      <c r="DD814" s="6">
        <v>2306.6</v>
      </c>
      <c r="DE814" s="96">
        <v>6.3901009999999996E-3</v>
      </c>
      <c r="DF814" s="72">
        <v>801.2</v>
      </c>
      <c r="DG814" s="96">
        <v>1</v>
      </c>
      <c r="DH814" s="72">
        <v>801.2</v>
      </c>
      <c r="DI814" s="72">
        <v>664.00920126000005</v>
      </c>
      <c r="DJ814" s="96">
        <v>1</v>
      </c>
      <c r="DK814" s="72">
        <v>801.2</v>
      </c>
      <c r="DL814" s="96">
        <v>1</v>
      </c>
      <c r="DM814" s="72">
        <v>801.2</v>
      </c>
      <c r="DN814" s="96">
        <v>1</v>
      </c>
      <c r="DO814" s="96">
        <v>2.2117000000000001E-2</v>
      </c>
      <c r="DP814" s="72">
        <v>17.72</v>
      </c>
      <c r="DQ814" s="72">
        <v>783.48</v>
      </c>
      <c r="DR814" t="s">
        <v>593</v>
      </c>
      <c r="DT814" t="s">
        <v>583</v>
      </c>
    </row>
    <row r="815" spans="1:124" x14ac:dyDescent="0.3">
      <c r="A815" t="s">
        <v>13</v>
      </c>
      <c r="B815">
        <v>16190</v>
      </c>
      <c r="C815" s="95">
        <v>1287</v>
      </c>
      <c r="D815" s="95">
        <v>5420572</v>
      </c>
      <c r="E815" s="95">
        <v>1228</v>
      </c>
      <c r="F815" s="95">
        <v>4391851</v>
      </c>
      <c r="G815" s="95">
        <v>187</v>
      </c>
      <c r="H815" s="95">
        <v>368323</v>
      </c>
      <c r="I815" s="95">
        <v>165</v>
      </c>
      <c r="J815" s="95">
        <v>584970</v>
      </c>
      <c r="K815" s="95">
        <v>1226</v>
      </c>
      <c r="L815" s="95">
        <v>5193668</v>
      </c>
      <c r="M815" s="95">
        <v>1161</v>
      </c>
      <c r="N815" s="95">
        <v>3869709</v>
      </c>
      <c r="O815" s="95">
        <v>185</v>
      </c>
      <c r="P815" s="95">
        <v>621623</v>
      </c>
      <c r="Q815" s="95">
        <v>160</v>
      </c>
      <c r="R815" s="95">
        <v>598421</v>
      </c>
      <c r="S815" s="95">
        <v>1237</v>
      </c>
      <c r="T815" s="95">
        <v>7134237</v>
      </c>
      <c r="U815" s="95">
        <v>1174</v>
      </c>
      <c r="V815" s="95">
        <v>4259071</v>
      </c>
      <c r="W815" s="95">
        <v>197</v>
      </c>
      <c r="X815" s="95">
        <v>980051</v>
      </c>
      <c r="Y815" s="95">
        <v>178</v>
      </c>
      <c r="Z815" s="95">
        <v>812522</v>
      </c>
      <c r="AA815" s="95">
        <v>1243</v>
      </c>
      <c r="AB815" s="95">
        <v>4518952</v>
      </c>
      <c r="AC815" s="95">
        <v>1173</v>
      </c>
      <c r="AD815" s="95">
        <v>4712413</v>
      </c>
      <c r="AE815" s="95">
        <v>199</v>
      </c>
      <c r="AF815" s="95">
        <v>527819</v>
      </c>
      <c r="AG815" s="95">
        <v>180</v>
      </c>
      <c r="AH815" s="95">
        <v>720769</v>
      </c>
      <c r="AI815" s="95">
        <v>1270</v>
      </c>
      <c r="AJ815" s="95">
        <v>6071167</v>
      </c>
      <c r="AK815" s="95">
        <v>1193</v>
      </c>
      <c r="AL815" s="95">
        <v>5051856</v>
      </c>
      <c r="AM815" s="95">
        <v>191</v>
      </c>
      <c r="AN815" s="95">
        <v>677983</v>
      </c>
      <c r="AO815" s="95">
        <v>172</v>
      </c>
      <c r="AP815" s="95">
        <v>922070</v>
      </c>
      <c r="AQ815" s="72">
        <v>327.27999999999997</v>
      </c>
      <c r="AR815" s="72">
        <v>297.73</v>
      </c>
      <c r="AS815" s="72">
        <v>625.01</v>
      </c>
      <c r="AT815" s="95">
        <v>5788895</v>
      </c>
      <c r="AU815" s="95">
        <v>4976821</v>
      </c>
      <c r="AV815" s="95">
        <v>1474</v>
      </c>
      <c r="AW815" s="95">
        <v>1393</v>
      </c>
      <c r="AX815" s="72">
        <v>343.45</v>
      </c>
      <c r="AY815" s="72">
        <v>281.87</v>
      </c>
      <c r="AZ815" s="72">
        <v>625.32000000000005</v>
      </c>
      <c r="BA815" s="95">
        <v>5815291</v>
      </c>
      <c r="BB815" s="95">
        <v>4468130</v>
      </c>
      <c r="BC815" s="95">
        <v>1411</v>
      </c>
      <c r="BD815" s="95">
        <v>1321</v>
      </c>
      <c r="BE815" s="72">
        <v>471.54</v>
      </c>
      <c r="BF815" s="72">
        <v>312.60000000000002</v>
      </c>
      <c r="BG815" s="72">
        <v>784.14</v>
      </c>
      <c r="BH815" s="95">
        <v>8114288</v>
      </c>
      <c r="BI815" s="95">
        <v>5071593</v>
      </c>
      <c r="BJ815" s="95">
        <v>1434</v>
      </c>
      <c r="BK815" s="95">
        <v>1352</v>
      </c>
      <c r="BL815" s="72">
        <v>291.64999999999998</v>
      </c>
      <c r="BM815" s="72">
        <v>334.64</v>
      </c>
      <c r="BN815" s="72">
        <v>626.29</v>
      </c>
      <c r="BO815" s="95">
        <v>5046771</v>
      </c>
      <c r="BP815" s="95">
        <v>5433182</v>
      </c>
      <c r="BQ815" s="95">
        <v>1442</v>
      </c>
      <c r="BR815" s="95">
        <v>1353</v>
      </c>
      <c r="BS815" s="72">
        <v>384.96</v>
      </c>
      <c r="BT815" s="72">
        <v>364.71</v>
      </c>
      <c r="BU815" s="72">
        <v>749.67</v>
      </c>
      <c r="BV815" s="95">
        <v>6749150</v>
      </c>
      <c r="BW815" s="95">
        <v>5973926</v>
      </c>
      <c r="BX815" s="95">
        <v>1461</v>
      </c>
      <c r="BY815" s="95">
        <v>1365</v>
      </c>
      <c r="BZ815" s="95">
        <v>1435</v>
      </c>
      <c r="CA815" s="95">
        <v>1368</v>
      </c>
      <c r="CB815" s="95">
        <v>1394</v>
      </c>
      <c r="CC815" s="95">
        <v>1400</v>
      </c>
      <c r="CD815" s="95">
        <v>1414</v>
      </c>
      <c r="CE815" s="72">
        <v>650.75523149000003</v>
      </c>
      <c r="CF815" s="72">
        <v>676.59346364999999</v>
      </c>
      <c r="CG815" s="72">
        <v>712.40329333</v>
      </c>
      <c r="CH815" s="72">
        <v>716.50152150999998</v>
      </c>
      <c r="CI815" s="72">
        <v>731.52548966999996</v>
      </c>
      <c r="CJ815" s="96">
        <v>0.96043791850000004</v>
      </c>
      <c r="CK815" s="96">
        <v>0.92421821019999995</v>
      </c>
      <c r="CL815" s="96">
        <v>1.1006967645000001</v>
      </c>
      <c r="CM815" s="96">
        <v>0.87409444530000002</v>
      </c>
      <c r="CN815" s="96">
        <v>1.0248036611</v>
      </c>
      <c r="CO815" s="96">
        <v>0.88479774310000003</v>
      </c>
      <c r="CP815" s="96">
        <v>1.1040378522000001</v>
      </c>
      <c r="CQ815" s="96">
        <v>0.99584056389999998</v>
      </c>
      <c r="CR815" s="96">
        <v>1.1086490494000001</v>
      </c>
      <c r="CS815" s="95">
        <v>1457</v>
      </c>
      <c r="CT815" s="95">
        <v>1389</v>
      </c>
      <c r="CU815" s="95">
        <v>1423</v>
      </c>
      <c r="CV815" s="95">
        <v>1439</v>
      </c>
      <c r="CW815" s="95">
        <v>1488</v>
      </c>
      <c r="CX815" s="96">
        <v>0.87473292999999996</v>
      </c>
      <c r="CY815" s="96">
        <v>0.90971060400000003</v>
      </c>
      <c r="CZ815" s="96">
        <v>0.886015526</v>
      </c>
      <c r="DA815" s="96">
        <v>0.86950888000000004</v>
      </c>
      <c r="DB815" s="96">
        <v>0.88501833299999999</v>
      </c>
      <c r="DC815">
        <v>2013</v>
      </c>
      <c r="DD815" s="6">
        <v>1356.8</v>
      </c>
      <c r="DE815" s="96">
        <v>4.8241541000000002E-3</v>
      </c>
      <c r="DF815" s="72">
        <v>847.32</v>
      </c>
      <c r="DG815" s="96">
        <v>1</v>
      </c>
      <c r="DH815" s="72">
        <v>847.32</v>
      </c>
      <c r="DI815" s="72">
        <v>664.00920126000005</v>
      </c>
      <c r="DJ815" s="96">
        <v>1</v>
      </c>
      <c r="DK815" s="72">
        <v>847.32</v>
      </c>
      <c r="DL815" s="96">
        <v>1</v>
      </c>
      <c r="DM815" s="72">
        <v>847.32</v>
      </c>
      <c r="DN815" s="96">
        <v>1</v>
      </c>
      <c r="DO815" s="96">
        <v>1.0807000000000001E-2</v>
      </c>
      <c r="DP815" s="72">
        <v>9.16</v>
      </c>
      <c r="DQ815" s="72">
        <v>838.16</v>
      </c>
      <c r="DR815" t="s">
        <v>13</v>
      </c>
      <c r="DT815" t="s">
        <v>583</v>
      </c>
    </row>
    <row r="816" spans="1:124" x14ac:dyDescent="0.3">
      <c r="A816" t="s">
        <v>14</v>
      </c>
      <c r="B816">
        <v>16200</v>
      </c>
      <c r="C816" s="95">
        <v>2998</v>
      </c>
      <c r="D816" s="95">
        <v>7377936</v>
      </c>
      <c r="E816" s="95">
        <v>2919</v>
      </c>
      <c r="F816" s="95">
        <v>7893682</v>
      </c>
      <c r="G816" s="95">
        <v>357</v>
      </c>
      <c r="H816" s="95">
        <v>794956</v>
      </c>
      <c r="I816" s="95">
        <v>326</v>
      </c>
      <c r="J816" s="95">
        <v>1092341</v>
      </c>
      <c r="K816" s="95">
        <v>2982</v>
      </c>
      <c r="L816" s="95">
        <v>8953229</v>
      </c>
      <c r="M816" s="95">
        <v>2899</v>
      </c>
      <c r="N816" s="95">
        <v>8664859</v>
      </c>
      <c r="O816" s="95">
        <v>364</v>
      </c>
      <c r="P816" s="95">
        <v>618998</v>
      </c>
      <c r="Q816" s="95">
        <v>329</v>
      </c>
      <c r="R816" s="95">
        <v>1027521</v>
      </c>
      <c r="S816" s="95">
        <v>3002</v>
      </c>
      <c r="T816" s="95">
        <v>8824337</v>
      </c>
      <c r="U816" s="95">
        <v>2911</v>
      </c>
      <c r="V816" s="95">
        <v>8613432</v>
      </c>
      <c r="W816" s="95">
        <v>378</v>
      </c>
      <c r="X816" s="95">
        <v>913667</v>
      </c>
      <c r="Y816" s="95">
        <v>340</v>
      </c>
      <c r="Z816" s="95">
        <v>1180328</v>
      </c>
      <c r="AA816" s="95">
        <v>3022</v>
      </c>
      <c r="AB816" s="95">
        <v>9029202</v>
      </c>
      <c r="AC816" s="95">
        <v>2936</v>
      </c>
      <c r="AD816" s="95">
        <v>9572823</v>
      </c>
      <c r="AE816" s="95">
        <v>407</v>
      </c>
      <c r="AF816" s="95">
        <v>1049177</v>
      </c>
      <c r="AG816" s="95">
        <v>374</v>
      </c>
      <c r="AH816" s="95">
        <v>1301023</v>
      </c>
      <c r="AI816" s="95">
        <v>3026</v>
      </c>
      <c r="AJ816" s="95">
        <v>9219332</v>
      </c>
      <c r="AK816" s="95">
        <v>2939</v>
      </c>
      <c r="AL816" s="95">
        <v>9614621.4199999999</v>
      </c>
      <c r="AM816" s="95">
        <v>441</v>
      </c>
      <c r="AN816" s="95">
        <v>1484886</v>
      </c>
      <c r="AO816" s="95">
        <v>406</v>
      </c>
      <c r="AP816" s="95">
        <v>1477595</v>
      </c>
      <c r="AQ816" s="72">
        <v>203</v>
      </c>
      <c r="AR816" s="72">
        <v>230.77</v>
      </c>
      <c r="AS816" s="72">
        <v>433.77</v>
      </c>
      <c r="AT816" s="95">
        <v>8172892</v>
      </c>
      <c r="AU816" s="95">
        <v>8986023</v>
      </c>
      <c r="AV816" s="95">
        <v>3355</v>
      </c>
      <c r="AW816" s="95">
        <v>3245</v>
      </c>
      <c r="AX816" s="72">
        <v>238.4</v>
      </c>
      <c r="AY816" s="72">
        <v>250.22</v>
      </c>
      <c r="AZ816" s="72">
        <v>488.62</v>
      </c>
      <c r="BA816" s="95">
        <v>9572227</v>
      </c>
      <c r="BB816" s="95">
        <v>9692380</v>
      </c>
      <c r="BC816" s="95">
        <v>3346</v>
      </c>
      <c r="BD816" s="95">
        <v>3228</v>
      </c>
      <c r="BE816" s="72">
        <v>240.09</v>
      </c>
      <c r="BF816" s="72">
        <v>251.04</v>
      </c>
      <c r="BG816" s="72">
        <v>491.13</v>
      </c>
      <c r="BH816" s="95">
        <v>9738004</v>
      </c>
      <c r="BI816" s="95">
        <v>9793760</v>
      </c>
      <c r="BJ816" s="95">
        <v>3380</v>
      </c>
      <c r="BK816" s="95">
        <v>3251</v>
      </c>
      <c r="BL816" s="72">
        <v>244.93</v>
      </c>
      <c r="BM816" s="72">
        <v>273.76</v>
      </c>
      <c r="BN816" s="72">
        <v>518.69000000000005</v>
      </c>
      <c r="BO816" s="95">
        <v>10078379</v>
      </c>
      <c r="BP816" s="95">
        <v>10873846</v>
      </c>
      <c r="BQ816" s="95">
        <v>3429</v>
      </c>
      <c r="BR816" s="95">
        <v>3310</v>
      </c>
      <c r="BS816" s="72">
        <v>257.29000000000002</v>
      </c>
      <c r="BT816" s="72">
        <v>276.33999999999997</v>
      </c>
      <c r="BU816" s="72">
        <v>533.63</v>
      </c>
      <c r="BV816" s="95">
        <v>10704218</v>
      </c>
      <c r="BW816" s="95">
        <v>11092216.42</v>
      </c>
      <c r="BX816" s="95">
        <v>3467</v>
      </c>
      <c r="BY816" s="95">
        <v>3345</v>
      </c>
      <c r="BZ816" s="95">
        <v>3303</v>
      </c>
      <c r="CA816" s="95">
        <v>3289</v>
      </c>
      <c r="CB816" s="95">
        <v>3318</v>
      </c>
      <c r="CC816" s="95">
        <v>3373</v>
      </c>
      <c r="CD816" s="95">
        <v>3407</v>
      </c>
      <c r="CE816" s="72">
        <v>650.75523149000003</v>
      </c>
      <c r="CF816" s="72">
        <v>676.59346364999999</v>
      </c>
      <c r="CG816" s="72">
        <v>712.40329333</v>
      </c>
      <c r="CH816" s="72">
        <v>716.50152150999998</v>
      </c>
      <c r="CI816" s="72">
        <v>731.52548966999996</v>
      </c>
      <c r="CJ816" s="96">
        <v>0.66656398439999998</v>
      </c>
      <c r="CK816" s="96">
        <v>0.72217664849999996</v>
      </c>
      <c r="CL816" s="96">
        <v>0.68939883430000004</v>
      </c>
      <c r="CM816" s="96">
        <v>0.72392030500000004</v>
      </c>
      <c r="CN816" s="96">
        <v>0.72947560619999996</v>
      </c>
      <c r="CO816" s="96">
        <v>0.91248650369999995</v>
      </c>
      <c r="CP816" s="96">
        <v>0.77404660000000003</v>
      </c>
      <c r="CQ816" s="96">
        <v>0.99584056389999998</v>
      </c>
      <c r="CR816" s="96">
        <v>0.77727953400000005</v>
      </c>
      <c r="CS816" s="95">
        <v>3190</v>
      </c>
      <c r="CT816" s="95">
        <v>3239</v>
      </c>
      <c r="CU816" s="95">
        <v>3252</v>
      </c>
      <c r="CV816" s="95">
        <v>3253</v>
      </c>
      <c r="CW816" s="95">
        <v>3264</v>
      </c>
      <c r="CX816" s="96">
        <v>0.93627136899999996</v>
      </c>
      <c r="CY816" s="96">
        <v>0.90451195100000004</v>
      </c>
      <c r="CZ816" s="96">
        <v>0.91412137900000001</v>
      </c>
      <c r="DA816" s="96">
        <v>0.90523932200000001</v>
      </c>
      <c r="DB816" s="96">
        <v>0.90274824499999995</v>
      </c>
      <c r="DC816">
        <v>2013</v>
      </c>
      <c r="DD816" s="6">
        <v>3275.8</v>
      </c>
      <c r="DE816" s="96">
        <v>2.7036810999999999E-3</v>
      </c>
      <c r="DF816" s="72">
        <v>595.33000000000004</v>
      </c>
      <c r="DG816" s="96">
        <v>1</v>
      </c>
      <c r="DH816" s="72">
        <v>595.33000000000004</v>
      </c>
      <c r="DI816" s="72">
        <v>664.00920126000005</v>
      </c>
      <c r="DJ816" s="96">
        <v>1</v>
      </c>
      <c r="DK816" s="72">
        <v>595.33000000000004</v>
      </c>
      <c r="DL816" s="96">
        <v>1</v>
      </c>
      <c r="DM816" s="72">
        <v>595.33000000000004</v>
      </c>
      <c r="DN816" s="96">
        <v>1</v>
      </c>
      <c r="DO816" s="96">
        <v>9.4909999999999994E-3</v>
      </c>
      <c r="DP816" s="72">
        <v>5.65</v>
      </c>
      <c r="DQ816" s="72">
        <v>589.67999999999995</v>
      </c>
      <c r="DR816" t="s">
        <v>14</v>
      </c>
      <c r="DT816" t="s">
        <v>583</v>
      </c>
    </row>
    <row r="817" spans="1:124" x14ac:dyDescent="0.3">
      <c r="A817" t="s">
        <v>361</v>
      </c>
      <c r="B817">
        <v>16210</v>
      </c>
      <c r="C817" s="95">
        <v>2904</v>
      </c>
      <c r="D817" s="95">
        <v>10145532</v>
      </c>
      <c r="E817" s="95">
        <v>2791</v>
      </c>
      <c r="F817" s="95">
        <v>8021808</v>
      </c>
      <c r="G817" s="95">
        <v>346</v>
      </c>
      <c r="H817" s="95">
        <v>1023006</v>
      </c>
      <c r="I817" s="95">
        <v>312</v>
      </c>
      <c r="J817" s="95">
        <v>908752</v>
      </c>
      <c r="K817" s="95">
        <v>2853</v>
      </c>
      <c r="L817" s="95">
        <v>11338866</v>
      </c>
      <c r="M817" s="95">
        <v>2735</v>
      </c>
      <c r="N817" s="95">
        <v>8109746</v>
      </c>
      <c r="O817" s="95">
        <v>362</v>
      </c>
      <c r="P817" s="95">
        <v>768288</v>
      </c>
      <c r="Q817" s="95">
        <v>329</v>
      </c>
      <c r="R817" s="95">
        <v>955705</v>
      </c>
      <c r="S817" s="95">
        <v>2899</v>
      </c>
      <c r="T817" s="95">
        <v>11993249</v>
      </c>
      <c r="U817" s="95">
        <v>2785</v>
      </c>
      <c r="V817" s="95">
        <v>8711915</v>
      </c>
      <c r="W817" s="95">
        <v>379</v>
      </c>
      <c r="X817" s="95">
        <v>1113512</v>
      </c>
      <c r="Y817" s="95">
        <v>344</v>
      </c>
      <c r="Z817" s="95">
        <v>995246</v>
      </c>
      <c r="AA817" s="95">
        <v>2888</v>
      </c>
      <c r="AB817" s="95">
        <v>8813705</v>
      </c>
      <c r="AC817" s="95">
        <v>2764</v>
      </c>
      <c r="AD817" s="95">
        <v>8507371</v>
      </c>
      <c r="AE817" s="95">
        <v>392</v>
      </c>
      <c r="AF817" s="95">
        <v>1004557</v>
      </c>
      <c r="AG817" s="95">
        <v>355</v>
      </c>
      <c r="AH817" s="95">
        <v>1047163</v>
      </c>
      <c r="AI817" s="95">
        <v>2896</v>
      </c>
      <c r="AJ817" s="95">
        <v>9491470.8900000006</v>
      </c>
      <c r="AK817" s="95">
        <v>2760</v>
      </c>
      <c r="AL817" s="95">
        <v>9811439.5999999996</v>
      </c>
      <c r="AM817" s="95">
        <v>396</v>
      </c>
      <c r="AN817" s="95">
        <v>1539720.32</v>
      </c>
      <c r="AO817" s="95">
        <v>359</v>
      </c>
      <c r="AP817" s="95">
        <v>1391115.36</v>
      </c>
      <c r="AQ817" s="72">
        <v>286.37</v>
      </c>
      <c r="AR817" s="72">
        <v>239.84</v>
      </c>
      <c r="AS817" s="72">
        <v>526.21</v>
      </c>
      <c r="AT817" s="95">
        <v>11168538</v>
      </c>
      <c r="AU817" s="95">
        <v>8930560</v>
      </c>
      <c r="AV817" s="95">
        <v>3250</v>
      </c>
      <c r="AW817" s="95">
        <v>3103</v>
      </c>
      <c r="AX817" s="72">
        <v>313.82</v>
      </c>
      <c r="AY817" s="72">
        <v>246.56</v>
      </c>
      <c r="AZ817" s="72">
        <v>560.38</v>
      </c>
      <c r="BA817" s="95">
        <v>12107154</v>
      </c>
      <c r="BB817" s="95">
        <v>9065451</v>
      </c>
      <c r="BC817" s="95">
        <v>3215</v>
      </c>
      <c r="BD817" s="95">
        <v>3064</v>
      </c>
      <c r="BE817" s="72">
        <v>333.2</v>
      </c>
      <c r="BF817" s="72">
        <v>258.52999999999997</v>
      </c>
      <c r="BG817" s="72">
        <v>591.73</v>
      </c>
      <c r="BH817" s="95">
        <v>13106761</v>
      </c>
      <c r="BI817" s="95">
        <v>9707161</v>
      </c>
      <c r="BJ817" s="95">
        <v>3278</v>
      </c>
      <c r="BK817" s="95">
        <v>3129</v>
      </c>
      <c r="BL817" s="72">
        <v>249.45</v>
      </c>
      <c r="BM817" s="72">
        <v>255.28</v>
      </c>
      <c r="BN817" s="72">
        <v>504.73</v>
      </c>
      <c r="BO817" s="95">
        <v>9818262</v>
      </c>
      <c r="BP817" s="95">
        <v>9554534</v>
      </c>
      <c r="BQ817" s="95">
        <v>3280</v>
      </c>
      <c r="BR817" s="95">
        <v>3119</v>
      </c>
      <c r="BS817" s="72">
        <v>279.24</v>
      </c>
      <c r="BT817" s="72">
        <v>299.31</v>
      </c>
      <c r="BU817" s="72">
        <v>578.54999999999995</v>
      </c>
      <c r="BV817" s="95">
        <v>11031191.210000001</v>
      </c>
      <c r="BW817" s="95">
        <v>11202554.960000001</v>
      </c>
      <c r="BX817" s="95">
        <v>3292</v>
      </c>
      <c r="BY817" s="95">
        <v>3119</v>
      </c>
      <c r="BZ817" s="95">
        <v>3180</v>
      </c>
      <c r="CA817" s="95">
        <v>3142</v>
      </c>
      <c r="CB817" s="95">
        <v>3206</v>
      </c>
      <c r="CC817" s="95">
        <v>3204</v>
      </c>
      <c r="CD817" s="95">
        <v>3207</v>
      </c>
      <c r="CE817" s="72">
        <v>650.75523149000003</v>
      </c>
      <c r="CF817" s="72">
        <v>676.59346364999999</v>
      </c>
      <c r="CG817" s="72">
        <v>712.40329333</v>
      </c>
      <c r="CH817" s="72">
        <v>716.50152150999998</v>
      </c>
      <c r="CI817" s="72">
        <v>731.52548966999996</v>
      </c>
      <c r="CJ817" s="96">
        <v>0.80861432150000001</v>
      </c>
      <c r="CK817" s="96">
        <v>0.82823738349999998</v>
      </c>
      <c r="CL817" s="96">
        <v>0.83061098330000005</v>
      </c>
      <c r="CM817" s="96">
        <v>0.70443674560000002</v>
      </c>
      <c r="CN817" s="96">
        <v>0.790881532</v>
      </c>
      <c r="CO817" s="96">
        <v>0.86929238539999998</v>
      </c>
      <c r="CP817" s="96">
        <v>0.91172568229999995</v>
      </c>
      <c r="CQ817" s="96">
        <v>0.99584056389999998</v>
      </c>
      <c r="CR817" s="96">
        <v>0.91553365580000001</v>
      </c>
      <c r="CS817" s="95">
        <v>3095</v>
      </c>
      <c r="CT817" s="95">
        <v>3073</v>
      </c>
      <c r="CU817" s="95">
        <v>3154</v>
      </c>
      <c r="CV817" s="95">
        <v>3124</v>
      </c>
      <c r="CW817" s="95">
        <v>3142</v>
      </c>
      <c r="CX817" s="96">
        <v>0.86459953700000003</v>
      </c>
      <c r="CY817" s="96">
        <v>0.87004614000000002</v>
      </c>
      <c r="CZ817" s="96">
        <v>0.86981059400000005</v>
      </c>
      <c r="DA817" s="96">
        <v>0.86558865200000001</v>
      </c>
      <c r="DB817" s="96">
        <v>0.87634016100000001</v>
      </c>
      <c r="DC817">
        <v>2013</v>
      </c>
      <c r="DD817" s="6">
        <v>3106.8</v>
      </c>
      <c r="DE817" s="96">
        <v>4.3672490000000001E-3</v>
      </c>
      <c r="DF817" s="72">
        <v>700.05</v>
      </c>
      <c r="DG817" s="96">
        <v>1</v>
      </c>
      <c r="DH817" s="72">
        <v>700.05</v>
      </c>
      <c r="DI817" s="72">
        <v>664.00920126000005</v>
      </c>
      <c r="DJ817" s="96">
        <v>1</v>
      </c>
      <c r="DK817" s="72">
        <v>700.05</v>
      </c>
      <c r="DL817" s="96">
        <v>1</v>
      </c>
      <c r="DM817" s="72">
        <v>700.05</v>
      </c>
      <c r="DN817" s="96">
        <v>1</v>
      </c>
      <c r="DO817" s="96">
        <v>1.6986999999999999E-2</v>
      </c>
      <c r="DP817" s="72">
        <v>11.89</v>
      </c>
      <c r="DQ817" s="72">
        <v>688.16</v>
      </c>
      <c r="DR817" t="s">
        <v>361</v>
      </c>
      <c r="DT817" t="s">
        <v>583</v>
      </c>
    </row>
    <row r="818" spans="1:124" x14ac:dyDescent="0.3">
      <c r="A818" t="s">
        <v>493</v>
      </c>
      <c r="B818">
        <v>16220</v>
      </c>
      <c r="C818" s="95">
        <v>7481</v>
      </c>
      <c r="D818" s="95">
        <v>28296358</v>
      </c>
      <c r="E818" s="95">
        <v>7263</v>
      </c>
      <c r="F818" s="95">
        <v>22761655</v>
      </c>
      <c r="G818" s="95">
        <v>1274</v>
      </c>
      <c r="H818" s="95">
        <v>4128336</v>
      </c>
      <c r="I818" s="95">
        <v>1163</v>
      </c>
      <c r="J818" s="95">
        <v>3924060</v>
      </c>
      <c r="K818" s="95">
        <v>7230</v>
      </c>
      <c r="L818" s="95">
        <v>27877829</v>
      </c>
      <c r="M818" s="95">
        <v>6994</v>
      </c>
      <c r="N818" s="95">
        <v>22226634</v>
      </c>
      <c r="O818" s="95">
        <v>1288</v>
      </c>
      <c r="P818" s="95">
        <v>3722012</v>
      </c>
      <c r="Q818" s="95">
        <v>1171</v>
      </c>
      <c r="R818" s="95">
        <v>3738211</v>
      </c>
      <c r="S818" s="95">
        <v>7102</v>
      </c>
      <c r="T818" s="95">
        <v>28089336</v>
      </c>
      <c r="U818" s="95">
        <v>6854</v>
      </c>
      <c r="V818" s="95">
        <v>22868456</v>
      </c>
      <c r="W818" s="95">
        <v>1340</v>
      </c>
      <c r="X818" s="95">
        <v>4148358</v>
      </c>
      <c r="Y818" s="95">
        <v>1219</v>
      </c>
      <c r="Z818" s="95">
        <v>4160005</v>
      </c>
      <c r="AA818" s="95">
        <v>7014</v>
      </c>
      <c r="AB818" s="95">
        <v>28013597</v>
      </c>
      <c r="AC818" s="95">
        <v>6731</v>
      </c>
      <c r="AD818" s="95">
        <v>23812473</v>
      </c>
      <c r="AE818" s="95">
        <v>1346</v>
      </c>
      <c r="AF818" s="95">
        <v>4513683</v>
      </c>
      <c r="AG818" s="95">
        <v>1227</v>
      </c>
      <c r="AH818" s="95">
        <v>4656596</v>
      </c>
      <c r="AI818" s="95">
        <v>7008</v>
      </c>
      <c r="AJ818" s="95">
        <v>29237214.149999999</v>
      </c>
      <c r="AK818" s="95">
        <v>6701</v>
      </c>
      <c r="AL818" s="95">
        <v>24423963.18</v>
      </c>
      <c r="AM818" s="95">
        <v>1375</v>
      </c>
      <c r="AN818" s="95">
        <v>4938166</v>
      </c>
      <c r="AO818" s="95">
        <v>1260</v>
      </c>
      <c r="AP818" s="95">
        <v>5068873</v>
      </c>
      <c r="AQ818" s="72">
        <v>308.63</v>
      </c>
      <c r="AR818" s="72">
        <v>263.92</v>
      </c>
      <c r="AS818" s="72">
        <v>572.54999999999995</v>
      </c>
      <c r="AT818" s="95">
        <v>32424694</v>
      </c>
      <c r="AU818" s="95">
        <v>26685715</v>
      </c>
      <c r="AV818" s="95">
        <v>8755</v>
      </c>
      <c r="AW818" s="95">
        <v>8426</v>
      </c>
      <c r="AX818" s="72">
        <v>309.14999999999998</v>
      </c>
      <c r="AY818" s="72">
        <v>265</v>
      </c>
      <c r="AZ818" s="72">
        <v>574.15</v>
      </c>
      <c r="BA818" s="95">
        <v>31599841</v>
      </c>
      <c r="BB818" s="95">
        <v>25964845</v>
      </c>
      <c r="BC818" s="95">
        <v>8518</v>
      </c>
      <c r="BD818" s="95">
        <v>8165</v>
      </c>
      <c r="BE818" s="72">
        <v>318.23</v>
      </c>
      <c r="BF818" s="72">
        <v>279</v>
      </c>
      <c r="BG818" s="72">
        <v>597.23</v>
      </c>
      <c r="BH818" s="95">
        <v>32237694</v>
      </c>
      <c r="BI818" s="95">
        <v>27028461</v>
      </c>
      <c r="BJ818" s="95">
        <v>8442</v>
      </c>
      <c r="BK818" s="95">
        <v>8073</v>
      </c>
      <c r="BL818" s="72">
        <v>324.24</v>
      </c>
      <c r="BM818" s="72">
        <v>298.12</v>
      </c>
      <c r="BN818" s="72">
        <v>622.36</v>
      </c>
      <c r="BO818" s="95">
        <v>32527280</v>
      </c>
      <c r="BP818" s="95">
        <v>28469069</v>
      </c>
      <c r="BQ818" s="95">
        <v>8360</v>
      </c>
      <c r="BR818" s="95">
        <v>7958</v>
      </c>
      <c r="BS818" s="72">
        <v>339.73</v>
      </c>
      <c r="BT818" s="72">
        <v>308.72000000000003</v>
      </c>
      <c r="BU818" s="72">
        <v>648.45000000000005</v>
      </c>
      <c r="BV818" s="95">
        <v>34175380.149999999</v>
      </c>
      <c r="BW818" s="95">
        <v>29492836.18</v>
      </c>
      <c r="BX818" s="95">
        <v>8383</v>
      </c>
      <c r="BY818" s="95">
        <v>7961</v>
      </c>
      <c r="BZ818" s="95">
        <v>8598</v>
      </c>
      <c r="CA818" s="95">
        <v>8347</v>
      </c>
      <c r="CB818" s="95">
        <v>8264</v>
      </c>
      <c r="CC818" s="95">
        <v>8169</v>
      </c>
      <c r="CD818" s="95">
        <v>8177</v>
      </c>
      <c r="CE818" s="72">
        <v>650.75523149000003</v>
      </c>
      <c r="CF818" s="72">
        <v>676.59346364999999</v>
      </c>
      <c r="CG818" s="72">
        <v>712.40329333</v>
      </c>
      <c r="CH818" s="72">
        <v>716.50152150999998</v>
      </c>
      <c r="CI818" s="72">
        <v>731.52548966999996</v>
      </c>
      <c r="CJ818" s="96">
        <v>0.87982389120000004</v>
      </c>
      <c r="CK818" s="96">
        <v>0.84858933889999999</v>
      </c>
      <c r="CL818" s="96">
        <v>0.8383313295</v>
      </c>
      <c r="CM818" s="96">
        <v>0.86860946039999998</v>
      </c>
      <c r="CN818" s="96">
        <v>0.88643527690000001</v>
      </c>
      <c r="CO818" s="96">
        <v>1.0443861508000001</v>
      </c>
      <c r="CP818" s="96">
        <v>0.82762286600000001</v>
      </c>
      <c r="CQ818" s="96">
        <v>0.99584056389999998</v>
      </c>
      <c r="CR818" s="96">
        <v>0.83107957020000001</v>
      </c>
      <c r="CS818" s="95">
        <v>8334</v>
      </c>
      <c r="CT818" s="95">
        <v>8187</v>
      </c>
      <c r="CU818" s="95">
        <v>8092</v>
      </c>
      <c r="CV818" s="95">
        <v>8008</v>
      </c>
      <c r="CW818" s="95">
        <v>7999</v>
      </c>
      <c r="CX818" s="96">
        <v>1.0718194080000001</v>
      </c>
      <c r="CY818" s="96">
        <v>1.067681114</v>
      </c>
      <c r="CZ818" s="96">
        <v>1.0358991849999999</v>
      </c>
      <c r="DA818" s="96">
        <v>1.019555625</v>
      </c>
      <c r="DB818" s="96">
        <v>1.0254056220000001</v>
      </c>
      <c r="DC818">
        <v>2013</v>
      </c>
      <c r="DD818" s="6">
        <v>8116.6</v>
      </c>
      <c r="DE818" s="96">
        <v>4.2922298000000001E-3</v>
      </c>
      <c r="DF818" s="72">
        <v>635.52</v>
      </c>
      <c r="DG818" s="96">
        <v>1</v>
      </c>
      <c r="DH818" s="72">
        <v>635.52</v>
      </c>
      <c r="DI818" s="72">
        <v>664.00920126000005</v>
      </c>
      <c r="DJ818" s="96">
        <v>1</v>
      </c>
      <c r="DK818" s="72">
        <v>635.52</v>
      </c>
      <c r="DL818" s="96">
        <v>1</v>
      </c>
      <c r="DM818" s="72">
        <v>635.52</v>
      </c>
      <c r="DN818" s="96">
        <v>1</v>
      </c>
      <c r="DO818" s="96">
        <v>1.7224E-2</v>
      </c>
      <c r="DP818" s="72">
        <v>10.95</v>
      </c>
      <c r="DQ818" s="72">
        <v>624.57000000000005</v>
      </c>
      <c r="DR818" t="s">
        <v>493</v>
      </c>
      <c r="DT818" t="s">
        <v>583</v>
      </c>
    </row>
    <row r="819" spans="1:124" x14ac:dyDescent="0.3">
      <c r="A819" t="s">
        <v>116</v>
      </c>
      <c r="B819">
        <v>16230</v>
      </c>
      <c r="C819" s="95">
        <v>2471</v>
      </c>
      <c r="D819" s="95">
        <v>9194905</v>
      </c>
      <c r="E819" s="95">
        <v>2401</v>
      </c>
      <c r="F819" s="95">
        <v>7776488</v>
      </c>
      <c r="G819" s="95">
        <v>347</v>
      </c>
      <c r="H819" s="95">
        <v>1204424</v>
      </c>
      <c r="I819" s="95">
        <v>320</v>
      </c>
      <c r="J819" s="95">
        <v>938360</v>
      </c>
      <c r="K819" s="95">
        <v>2407</v>
      </c>
      <c r="L819" s="95">
        <v>7957007</v>
      </c>
      <c r="M819" s="95">
        <v>2317</v>
      </c>
      <c r="N819" s="95">
        <v>7095896</v>
      </c>
      <c r="O819" s="95">
        <v>340</v>
      </c>
      <c r="P819" s="95">
        <v>1336518</v>
      </c>
      <c r="Q819" s="95">
        <v>315</v>
      </c>
      <c r="R819" s="95">
        <v>940133</v>
      </c>
      <c r="S819" s="95">
        <v>2426</v>
      </c>
      <c r="T819" s="95">
        <v>8531502</v>
      </c>
      <c r="U819" s="95">
        <v>2324</v>
      </c>
      <c r="V819" s="95">
        <v>7550174</v>
      </c>
      <c r="W819" s="95">
        <v>342</v>
      </c>
      <c r="X819" s="95">
        <v>992603</v>
      </c>
      <c r="Y819" s="95">
        <v>313</v>
      </c>
      <c r="Z819" s="95">
        <v>918986</v>
      </c>
      <c r="AA819" s="95">
        <v>2408</v>
      </c>
      <c r="AB819" s="95">
        <v>8323354</v>
      </c>
      <c r="AC819" s="95">
        <v>2299</v>
      </c>
      <c r="AD819" s="95">
        <v>7659584</v>
      </c>
      <c r="AE819" s="95">
        <v>338</v>
      </c>
      <c r="AF819" s="95">
        <v>1009395</v>
      </c>
      <c r="AG819" s="95">
        <v>305</v>
      </c>
      <c r="AH819" s="95">
        <v>1128455</v>
      </c>
      <c r="AI819" s="95">
        <v>2415</v>
      </c>
      <c r="AJ819" s="95">
        <v>8604342</v>
      </c>
      <c r="AK819" s="95">
        <v>2298</v>
      </c>
      <c r="AL819" s="95">
        <v>8229984</v>
      </c>
      <c r="AM819" s="95">
        <v>342</v>
      </c>
      <c r="AN819" s="95">
        <v>1434695</v>
      </c>
      <c r="AO819" s="95">
        <v>310</v>
      </c>
      <c r="AP819" s="95">
        <v>1238713</v>
      </c>
      <c r="AQ819" s="72">
        <v>307.52999999999997</v>
      </c>
      <c r="AR819" s="72">
        <v>266.89999999999998</v>
      </c>
      <c r="AS819" s="72">
        <v>574.42999999999995</v>
      </c>
      <c r="AT819" s="95">
        <v>10399329</v>
      </c>
      <c r="AU819" s="95">
        <v>8714848</v>
      </c>
      <c r="AV819" s="95">
        <v>2818</v>
      </c>
      <c r="AW819" s="95">
        <v>2721</v>
      </c>
      <c r="AX819" s="72">
        <v>281.93</v>
      </c>
      <c r="AY819" s="72">
        <v>254.43</v>
      </c>
      <c r="AZ819" s="72">
        <v>536.36</v>
      </c>
      <c r="BA819" s="95">
        <v>9293525</v>
      </c>
      <c r="BB819" s="95">
        <v>8036029</v>
      </c>
      <c r="BC819" s="95">
        <v>2747</v>
      </c>
      <c r="BD819" s="95">
        <v>2632</v>
      </c>
      <c r="BE819" s="72">
        <v>286.73</v>
      </c>
      <c r="BF819" s="72">
        <v>267.64</v>
      </c>
      <c r="BG819" s="72">
        <v>554.37</v>
      </c>
      <c r="BH819" s="95">
        <v>9524105</v>
      </c>
      <c r="BI819" s="95">
        <v>8469160</v>
      </c>
      <c r="BJ819" s="95">
        <v>2768</v>
      </c>
      <c r="BK819" s="95">
        <v>2637</v>
      </c>
      <c r="BL819" s="72">
        <v>283.22000000000003</v>
      </c>
      <c r="BM819" s="72">
        <v>281.24</v>
      </c>
      <c r="BN819" s="72">
        <v>564.46</v>
      </c>
      <c r="BO819" s="95">
        <v>9332749</v>
      </c>
      <c r="BP819" s="95">
        <v>8788039</v>
      </c>
      <c r="BQ819" s="95">
        <v>2746</v>
      </c>
      <c r="BR819" s="95">
        <v>2604</v>
      </c>
      <c r="BS819" s="72">
        <v>303.44</v>
      </c>
      <c r="BT819" s="72">
        <v>302.55</v>
      </c>
      <c r="BU819" s="72">
        <v>605.99</v>
      </c>
      <c r="BV819" s="95">
        <v>10039037</v>
      </c>
      <c r="BW819" s="95">
        <v>9468697</v>
      </c>
      <c r="BX819" s="95">
        <v>2757</v>
      </c>
      <c r="BY819" s="95">
        <v>2608</v>
      </c>
      <c r="BZ819" s="95">
        <v>2772</v>
      </c>
      <c r="CA819" s="95">
        <v>2691</v>
      </c>
      <c r="CB819" s="95">
        <v>2705</v>
      </c>
      <c r="CC819" s="95">
        <v>2679</v>
      </c>
      <c r="CD819" s="95">
        <v>2684</v>
      </c>
      <c r="CE819" s="72">
        <v>650.75523149000003</v>
      </c>
      <c r="CF819" s="72">
        <v>676.59346364999999</v>
      </c>
      <c r="CG819" s="72">
        <v>712.40329333</v>
      </c>
      <c r="CH819" s="72">
        <v>716.50152150999998</v>
      </c>
      <c r="CI819" s="72">
        <v>731.52548966999996</v>
      </c>
      <c r="CJ819" s="96">
        <v>0.88271284230000002</v>
      </c>
      <c r="CK819" s="96">
        <v>0.79273600590000004</v>
      </c>
      <c r="CL819" s="96">
        <v>0.77816877770000004</v>
      </c>
      <c r="CM819" s="96">
        <v>0.7878001415</v>
      </c>
      <c r="CN819" s="96">
        <v>0.82839218670000003</v>
      </c>
      <c r="CO819" s="96">
        <v>0.89151245329999995</v>
      </c>
      <c r="CP819" s="96">
        <v>0.91301247419999998</v>
      </c>
      <c r="CQ819" s="96">
        <v>0.99584056389999998</v>
      </c>
      <c r="CR819" s="96">
        <v>0.91682582229999998</v>
      </c>
      <c r="CS819" s="95">
        <v>2715</v>
      </c>
      <c r="CT819" s="95">
        <v>2693</v>
      </c>
      <c r="CU819" s="95">
        <v>2682</v>
      </c>
      <c r="CV819" s="95">
        <v>2675</v>
      </c>
      <c r="CW819" s="95">
        <v>2710</v>
      </c>
      <c r="CX819" s="96">
        <v>0.92790793400000005</v>
      </c>
      <c r="CY819" s="96">
        <v>0.90807984100000005</v>
      </c>
      <c r="CZ819" s="96">
        <v>0.88902693700000002</v>
      </c>
      <c r="DA819" s="96">
        <v>0.86647609699999995</v>
      </c>
      <c r="DB819" s="96">
        <v>0.86575920699999998</v>
      </c>
      <c r="DC819">
        <v>2013</v>
      </c>
      <c r="DD819" s="6">
        <v>2640.4</v>
      </c>
      <c r="DE819" s="96">
        <v>1.3759733E-2</v>
      </c>
      <c r="DF819" s="72">
        <v>694.42</v>
      </c>
      <c r="DG819" s="96">
        <v>1</v>
      </c>
      <c r="DH819" s="72">
        <v>694.42</v>
      </c>
      <c r="DI819" s="72">
        <v>664.00920126000005</v>
      </c>
      <c r="DJ819" s="96">
        <v>1</v>
      </c>
      <c r="DK819" s="72">
        <v>694.42</v>
      </c>
      <c r="DL819" s="96">
        <v>1</v>
      </c>
      <c r="DM819" s="72">
        <v>694.42</v>
      </c>
      <c r="DN819" s="96">
        <v>0.84068936530000005</v>
      </c>
      <c r="DO819" s="96">
        <v>2.8548E-2</v>
      </c>
      <c r="DP819" s="72">
        <v>16.670000000000002</v>
      </c>
      <c r="DQ819" s="72">
        <v>677.75</v>
      </c>
      <c r="DR819" t="s">
        <v>116</v>
      </c>
      <c r="DT819" t="s">
        <v>583</v>
      </c>
    </row>
    <row r="820" spans="1:124" x14ac:dyDescent="0.3">
      <c r="A820" t="s">
        <v>24</v>
      </c>
      <c r="B820">
        <v>16240</v>
      </c>
      <c r="C820" s="95">
        <v>4291</v>
      </c>
      <c r="D820" s="95">
        <v>13374963</v>
      </c>
      <c r="E820" s="95">
        <v>4087</v>
      </c>
      <c r="F820" s="95">
        <v>12152814</v>
      </c>
      <c r="G820" s="95">
        <v>712</v>
      </c>
      <c r="H820" s="95">
        <v>1925845</v>
      </c>
      <c r="I820" s="95">
        <v>637</v>
      </c>
      <c r="J820" s="95">
        <v>2096666</v>
      </c>
      <c r="K820" s="95">
        <v>4274</v>
      </c>
      <c r="L820" s="95">
        <v>14850557</v>
      </c>
      <c r="M820" s="95">
        <v>4054</v>
      </c>
      <c r="N820" s="95">
        <v>12469865</v>
      </c>
      <c r="O820" s="95">
        <v>702</v>
      </c>
      <c r="P820" s="95">
        <v>2003177</v>
      </c>
      <c r="Q820" s="95">
        <v>628</v>
      </c>
      <c r="R820" s="95">
        <v>1843691</v>
      </c>
      <c r="S820" s="95">
        <v>4374</v>
      </c>
      <c r="T820" s="95">
        <v>16465157</v>
      </c>
      <c r="U820" s="95">
        <v>4116</v>
      </c>
      <c r="V820" s="95">
        <v>13071905</v>
      </c>
      <c r="W820" s="95">
        <v>711</v>
      </c>
      <c r="X820" s="95">
        <v>1675431</v>
      </c>
      <c r="Y820" s="95">
        <v>639</v>
      </c>
      <c r="Z820" s="95">
        <v>2090814</v>
      </c>
      <c r="AA820" s="95">
        <v>4423</v>
      </c>
      <c r="AB820" s="95">
        <v>13729826</v>
      </c>
      <c r="AC820" s="95">
        <v>4124</v>
      </c>
      <c r="AD820" s="95">
        <v>13227869</v>
      </c>
      <c r="AE820" s="95">
        <v>702</v>
      </c>
      <c r="AF820" s="95">
        <v>2416360</v>
      </c>
      <c r="AG820" s="95">
        <v>625</v>
      </c>
      <c r="AH820" s="95">
        <v>2341348</v>
      </c>
      <c r="AI820" s="95">
        <v>4483</v>
      </c>
      <c r="AJ820" s="95">
        <v>15677187</v>
      </c>
      <c r="AK820" s="95">
        <v>4163</v>
      </c>
      <c r="AL820" s="95">
        <v>14174569.359999999</v>
      </c>
      <c r="AM820" s="95">
        <v>711</v>
      </c>
      <c r="AN820" s="95">
        <v>2386028</v>
      </c>
      <c r="AO820" s="95">
        <v>634</v>
      </c>
      <c r="AP820" s="95">
        <v>2383513</v>
      </c>
      <c r="AQ820" s="72">
        <v>254.86</v>
      </c>
      <c r="AR820" s="72">
        <v>251.37</v>
      </c>
      <c r="AS820" s="72">
        <v>506.23</v>
      </c>
      <c r="AT820" s="95">
        <v>15300808</v>
      </c>
      <c r="AU820" s="95">
        <v>14249480</v>
      </c>
      <c r="AV820" s="95">
        <v>5003</v>
      </c>
      <c r="AW820" s="95">
        <v>4724</v>
      </c>
      <c r="AX820" s="72">
        <v>282.25</v>
      </c>
      <c r="AY820" s="72">
        <v>254.76</v>
      </c>
      <c r="AZ820" s="72">
        <v>537.01</v>
      </c>
      <c r="BA820" s="95">
        <v>16853734</v>
      </c>
      <c r="BB820" s="95">
        <v>14313556</v>
      </c>
      <c r="BC820" s="95">
        <v>4976</v>
      </c>
      <c r="BD820" s="95">
        <v>4682</v>
      </c>
      <c r="BE820" s="72">
        <v>297.29000000000002</v>
      </c>
      <c r="BF820" s="72">
        <v>265.73</v>
      </c>
      <c r="BG820" s="72">
        <v>563.02</v>
      </c>
      <c r="BH820" s="95">
        <v>18140588</v>
      </c>
      <c r="BI820" s="95">
        <v>15162719</v>
      </c>
      <c r="BJ820" s="95">
        <v>5085</v>
      </c>
      <c r="BK820" s="95">
        <v>4755</v>
      </c>
      <c r="BL820" s="72">
        <v>262.54000000000002</v>
      </c>
      <c r="BM820" s="72">
        <v>273.2</v>
      </c>
      <c r="BN820" s="72">
        <v>535.74</v>
      </c>
      <c r="BO820" s="95">
        <v>16146186</v>
      </c>
      <c r="BP820" s="95">
        <v>15569217</v>
      </c>
      <c r="BQ820" s="95">
        <v>5125</v>
      </c>
      <c r="BR820" s="95">
        <v>4749</v>
      </c>
      <c r="BS820" s="72">
        <v>289.81</v>
      </c>
      <c r="BT820" s="72">
        <v>287.64999999999998</v>
      </c>
      <c r="BU820" s="72">
        <v>577.46</v>
      </c>
      <c r="BV820" s="95">
        <v>18063215</v>
      </c>
      <c r="BW820" s="95">
        <v>16558082.359999999</v>
      </c>
      <c r="BX820" s="95">
        <v>5194</v>
      </c>
      <c r="BY820" s="95">
        <v>4797</v>
      </c>
      <c r="BZ820" s="95">
        <v>4870</v>
      </c>
      <c r="CA820" s="95">
        <v>4834</v>
      </c>
      <c r="CB820" s="95">
        <v>4926</v>
      </c>
      <c r="CC820" s="95">
        <v>4947</v>
      </c>
      <c r="CD820" s="95">
        <v>5000</v>
      </c>
      <c r="CE820" s="72">
        <v>650.75523149000003</v>
      </c>
      <c r="CF820" s="72">
        <v>676.59346364999999</v>
      </c>
      <c r="CG820" s="72">
        <v>712.40329333</v>
      </c>
      <c r="CH820" s="72">
        <v>716.50152150999998</v>
      </c>
      <c r="CI820" s="72">
        <v>731.52548966999996</v>
      </c>
      <c r="CJ820" s="96">
        <v>0.77791153339999997</v>
      </c>
      <c r="CK820" s="96">
        <v>0.793696701</v>
      </c>
      <c r="CL820" s="96">
        <v>0.79031077660000004</v>
      </c>
      <c r="CM820" s="96">
        <v>0.74771648619999997</v>
      </c>
      <c r="CN820" s="96">
        <v>0.78939149509999995</v>
      </c>
      <c r="CO820" s="96">
        <v>0.91388175559999996</v>
      </c>
      <c r="CP820" s="96">
        <v>0.85328916310000003</v>
      </c>
      <c r="CQ820" s="96">
        <v>0.99584056389999998</v>
      </c>
      <c r="CR820" s="96">
        <v>0.85685306689999996</v>
      </c>
      <c r="CS820" s="95">
        <v>4885</v>
      </c>
      <c r="CT820" s="95">
        <v>4952</v>
      </c>
      <c r="CU820" s="95">
        <v>5184</v>
      </c>
      <c r="CV820" s="95">
        <v>5311</v>
      </c>
      <c r="CW820" s="95">
        <v>5547</v>
      </c>
      <c r="CX820" s="96">
        <v>0.91948498400000001</v>
      </c>
      <c r="CY820" s="96">
        <v>0.90978440100000002</v>
      </c>
      <c r="CZ820" s="96">
        <v>0.93155964000000002</v>
      </c>
      <c r="DA820" s="96">
        <v>0.91150654399999997</v>
      </c>
      <c r="DB820" s="96">
        <v>0.89835821599999999</v>
      </c>
      <c r="DC820">
        <v>2013</v>
      </c>
      <c r="DD820" s="6">
        <v>4741.3999999999996</v>
      </c>
      <c r="DE820" s="96">
        <v>7.2155550000000002E-3</v>
      </c>
      <c r="DF820" s="72">
        <v>653.30999999999995</v>
      </c>
      <c r="DG820" s="96">
        <v>1</v>
      </c>
      <c r="DH820" s="72">
        <v>653.30999999999995</v>
      </c>
      <c r="DI820" s="72">
        <v>628.84808468999995</v>
      </c>
      <c r="DJ820" s="96">
        <v>1</v>
      </c>
      <c r="DK820" s="72">
        <v>653.30999999999995</v>
      </c>
      <c r="DL820" s="96">
        <v>1</v>
      </c>
      <c r="DM820" s="72">
        <v>653.30999999999995</v>
      </c>
      <c r="DN820" s="96">
        <v>1</v>
      </c>
      <c r="DO820" s="96">
        <v>1.5129E-2</v>
      </c>
      <c r="DP820" s="72">
        <v>9.8800000000000008</v>
      </c>
      <c r="DQ820" s="72">
        <v>643.42999999999995</v>
      </c>
      <c r="DR820" t="s">
        <v>24</v>
      </c>
      <c r="DT820" t="s">
        <v>583</v>
      </c>
    </row>
    <row r="821" spans="1:124" x14ac:dyDescent="0.3">
      <c r="A821" t="s">
        <v>594</v>
      </c>
      <c r="B821">
        <v>16250</v>
      </c>
      <c r="C821" s="95">
        <v>1198</v>
      </c>
      <c r="D821" s="95">
        <v>4420264</v>
      </c>
      <c r="E821" s="95">
        <v>1154</v>
      </c>
      <c r="F821" s="95">
        <v>2992365</v>
      </c>
      <c r="G821" s="95">
        <v>153</v>
      </c>
      <c r="H821" s="95">
        <v>363944</v>
      </c>
      <c r="I821" s="95">
        <v>138</v>
      </c>
      <c r="J821" s="95">
        <v>489802</v>
      </c>
      <c r="K821" s="95">
        <v>1181</v>
      </c>
      <c r="L821" s="95">
        <v>4747931</v>
      </c>
      <c r="M821" s="95">
        <v>1124</v>
      </c>
      <c r="N821" s="95">
        <v>3112147</v>
      </c>
      <c r="O821" s="95">
        <v>160</v>
      </c>
      <c r="P821" s="95">
        <v>481615</v>
      </c>
      <c r="Q821" s="95">
        <v>143</v>
      </c>
      <c r="R821" s="95">
        <v>513835</v>
      </c>
      <c r="S821" s="95">
        <v>1248</v>
      </c>
      <c r="T821" s="95">
        <v>5347596</v>
      </c>
      <c r="U821" s="95">
        <v>1182</v>
      </c>
      <c r="V821" s="95">
        <v>3856517</v>
      </c>
      <c r="W821" s="95">
        <v>172</v>
      </c>
      <c r="X821" s="95">
        <v>461936</v>
      </c>
      <c r="Y821" s="95">
        <v>158</v>
      </c>
      <c r="Z821" s="95">
        <v>656068</v>
      </c>
      <c r="AA821" s="95">
        <v>1242</v>
      </c>
      <c r="AB821" s="95">
        <v>3869094</v>
      </c>
      <c r="AC821" s="95">
        <v>1180</v>
      </c>
      <c r="AD821" s="95">
        <v>3932634</v>
      </c>
      <c r="AE821" s="95">
        <v>184</v>
      </c>
      <c r="AF821" s="95">
        <v>679389</v>
      </c>
      <c r="AG821" s="95">
        <v>166</v>
      </c>
      <c r="AH821" s="95">
        <v>661755</v>
      </c>
      <c r="AI821" s="95">
        <v>1248</v>
      </c>
      <c r="AJ821" s="95">
        <v>3827894</v>
      </c>
      <c r="AK821" s="95">
        <v>1192</v>
      </c>
      <c r="AL821" s="95">
        <v>4017550</v>
      </c>
      <c r="AM821" s="95">
        <v>176</v>
      </c>
      <c r="AN821" s="95">
        <v>496946</v>
      </c>
      <c r="AO821" s="95">
        <v>161</v>
      </c>
      <c r="AP821" s="95">
        <v>717321</v>
      </c>
      <c r="AQ821" s="72">
        <v>295.10000000000002</v>
      </c>
      <c r="AR821" s="72">
        <v>224.6</v>
      </c>
      <c r="AS821" s="72">
        <v>519.70000000000005</v>
      </c>
      <c r="AT821" s="95">
        <v>4784208</v>
      </c>
      <c r="AU821" s="95">
        <v>3482167</v>
      </c>
      <c r="AV821" s="95">
        <v>1351</v>
      </c>
      <c r="AW821" s="95">
        <v>1292</v>
      </c>
      <c r="AX821" s="72">
        <v>324.98</v>
      </c>
      <c r="AY821" s="72">
        <v>238.49</v>
      </c>
      <c r="AZ821" s="72">
        <v>563.47</v>
      </c>
      <c r="BA821" s="95">
        <v>5229546</v>
      </c>
      <c r="BB821" s="95">
        <v>3625982</v>
      </c>
      <c r="BC821" s="95">
        <v>1341</v>
      </c>
      <c r="BD821" s="95">
        <v>1267</v>
      </c>
      <c r="BE821" s="72">
        <v>340.93</v>
      </c>
      <c r="BF821" s="72">
        <v>280.63</v>
      </c>
      <c r="BG821" s="72">
        <v>621.55999999999995</v>
      </c>
      <c r="BH821" s="95">
        <v>5809532</v>
      </c>
      <c r="BI821" s="95">
        <v>4512585</v>
      </c>
      <c r="BJ821" s="95">
        <v>1420</v>
      </c>
      <c r="BK821" s="95">
        <v>1340</v>
      </c>
      <c r="BL821" s="72">
        <v>265.81</v>
      </c>
      <c r="BM821" s="72">
        <v>284.45</v>
      </c>
      <c r="BN821" s="72">
        <v>550.26</v>
      </c>
      <c r="BO821" s="95">
        <v>4548483</v>
      </c>
      <c r="BP821" s="95">
        <v>4594389</v>
      </c>
      <c r="BQ821" s="95">
        <v>1426</v>
      </c>
      <c r="BR821" s="95">
        <v>1346</v>
      </c>
      <c r="BS821" s="72">
        <v>253.09</v>
      </c>
      <c r="BT821" s="72">
        <v>291.63</v>
      </c>
      <c r="BU821" s="72">
        <v>544.72</v>
      </c>
      <c r="BV821" s="95">
        <v>4324840</v>
      </c>
      <c r="BW821" s="95">
        <v>4734871</v>
      </c>
      <c r="BX821" s="95">
        <v>1424</v>
      </c>
      <c r="BY821" s="95">
        <v>1353</v>
      </c>
      <c r="BZ821" s="95">
        <v>1323</v>
      </c>
      <c r="CA821" s="95">
        <v>1305</v>
      </c>
      <c r="CB821" s="95">
        <v>1381</v>
      </c>
      <c r="CC821" s="95">
        <v>1388</v>
      </c>
      <c r="CD821" s="95">
        <v>1389</v>
      </c>
      <c r="CE821" s="72">
        <v>650.75523149000003</v>
      </c>
      <c r="CF821" s="72">
        <v>676.59346364999999</v>
      </c>
      <c r="CG821" s="72">
        <v>712.40329333</v>
      </c>
      <c r="CH821" s="72">
        <v>716.50152150999998</v>
      </c>
      <c r="CI821" s="72">
        <v>731.52548966999996</v>
      </c>
      <c r="CJ821" s="96">
        <v>0.79861056019999999</v>
      </c>
      <c r="CK821" s="96">
        <v>0.83280438000000001</v>
      </c>
      <c r="CL821" s="96">
        <v>0.87248333330000005</v>
      </c>
      <c r="CM821" s="96">
        <v>0.76798162110000001</v>
      </c>
      <c r="CN821" s="96">
        <v>0.74463570670000001</v>
      </c>
      <c r="CO821" s="96">
        <v>0.92135929999999999</v>
      </c>
      <c r="CP821" s="96">
        <v>0.87186738149999998</v>
      </c>
      <c r="CQ821" s="96">
        <v>0.99584056389999998</v>
      </c>
      <c r="CR821" s="96">
        <v>0.87550888019999995</v>
      </c>
      <c r="CS821" s="95">
        <v>1264</v>
      </c>
      <c r="CT821" s="95">
        <v>1270</v>
      </c>
      <c r="CU821" s="95">
        <v>1350</v>
      </c>
      <c r="CV821" s="95">
        <v>1352</v>
      </c>
      <c r="CW821" s="95">
        <v>1372</v>
      </c>
      <c r="CX821" s="96">
        <v>0.91399962999999995</v>
      </c>
      <c r="CY821" s="96">
        <v>0.92318336000000001</v>
      </c>
      <c r="CZ821" s="96">
        <v>0.91986285300000004</v>
      </c>
      <c r="DA821" s="96">
        <v>0.93624600199999997</v>
      </c>
      <c r="DB821" s="96">
        <v>0.91325394199999999</v>
      </c>
      <c r="DC821">
        <v>2013</v>
      </c>
      <c r="DD821" s="6">
        <v>1319.6</v>
      </c>
      <c r="DE821" s="96">
        <v>4.9304212999999996E-3</v>
      </c>
      <c r="DF821" s="72">
        <v>669.07</v>
      </c>
      <c r="DG821" s="96">
        <v>1</v>
      </c>
      <c r="DH821" s="72">
        <v>669.07</v>
      </c>
      <c r="DI821" s="72">
        <v>664.00920126000005</v>
      </c>
      <c r="DJ821" s="96">
        <v>1</v>
      </c>
      <c r="DK821" s="72">
        <v>669.07</v>
      </c>
      <c r="DL821" s="96">
        <v>1</v>
      </c>
      <c r="DM821" s="72">
        <v>669.07</v>
      </c>
      <c r="DN821" s="96">
        <v>1</v>
      </c>
      <c r="DO821" s="96">
        <v>1.4636E-2</v>
      </c>
      <c r="DP821" s="72">
        <v>9.7899999999999991</v>
      </c>
      <c r="DQ821" s="72">
        <v>659.28</v>
      </c>
      <c r="DR821" t="s">
        <v>594</v>
      </c>
      <c r="DT821" t="s">
        <v>583</v>
      </c>
    </row>
    <row r="822" spans="1:124" x14ac:dyDescent="0.3">
      <c r="A822" t="s">
        <v>370</v>
      </c>
      <c r="B822">
        <v>16260</v>
      </c>
      <c r="C822" s="95">
        <v>1432</v>
      </c>
      <c r="D822" s="95">
        <v>4869815</v>
      </c>
      <c r="E822" s="95">
        <v>1378</v>
      </c>
      <c r="F822" s="95">
        <v>4576573</v>
      </c>
      <c r="G822" s="95">
        <v>184</v>
      </c>
      <c r="H822" s="95">
        <v>419222</v>
      </c>
      <c r="I822" s="95">
        <v>166</v>
      </c>
      <c r="J822" s="95">
        <v>622980</v>
      </c>
      <c r="K822" s="95">
        <v>1336</v>
      </c>
      <c r="L822" s="95">
        <v>5034781</v>
      </c>
      <c r="M822" s="95">
        <v>1280</v>
      </c>
      <c r="N822" s="95">
        <v>4369046</v>
      </c>
      <c r="O822" s="95">
        <v>176</v>
      </c>
      <c r="P822" s="95">
        <v>290559</v>
      </c>
      <c r="Q822" s="95">
        <v>159</v>
      </c>
      <c r="R822" s="95">
        <v>537316</v>
      </c>
      <c r="S822" s="95">
        <v>1315</v>
      </c>
      <c r="T822" s="95">
        <v>4115085</v>
      </c>
      <c r="U822" s="95">
        <v>1251</v>
      </c>
      <c r="V822" s="95">
        <v>4168478</v>
      </c>
      <c r="W822" s="95">
        <v>180</v>
      </c>
      <c r="X822" s="95">
        <v>616248</v>
      </c>
      <c r="Y822" s="95">
        <v>164</v>
      </c>
      <c r="Z822" s="95">
        <v>520061</v>
      </c>
      <c r="AA822" s="95">
        <v>1328</v>
      </c>
      <c r="AB822" s="95">
        <v>4125019</v>
      </c>
      <c r="AC822" s="95">
        <v>1264</v>
      </c>
      <c r="AD822" s="95">
        <v>4741232</v>
      </c>
      <c r="AE822" s="95">
        <v>173</v>
      </c>
      <c r="AF822" s="95">
        <v>565428</v>
      </c>
      <c r="AG822" s="95">
        <v>160</v>
      </c>
      <c r="AH822" s="95">
        <v>666972</v>
      </c>
      <c r="AI822" s="95">
        <v>1319</v>
      </c>
      <c r="AJ822" s="95">
        <v>5120926</v>
      </c>
      <c r="AK822" s="95">
        <v>1257</v>
      </c>
      <c r="AL822" s="95">
        <v>4936372</v>
      </c>
      <c r="AM822" s="95">
        <v>181</v>
      </c>
      <c r="AN822" s="95">
        <v>477298</v>
      </c>
      <c r="AO822" s="95">
        <v>166</v>
      </c>
      <c r="AP822" s="95">
        <v>605357</v>
      </c>
      <c r="AQ822" s="72">
        <v>272.74</v>
      </c>
      <c r="AR822" s="72">
        <v>280.63</v>
      </c>
      <c r="AS822" s="72">
        <v>553.37</v>
      </c>
      <c r="AT822" s="95">
        <v>5289037</v>
      </c>
      <c r="AU822" s="95">
        <v>5199553</v>
      </c>
      <c r="AV822" s="95">
        <v>1616</v>
      </c>
      <c r="AW822" s="95">
        <v>1544</v>
      </c>
      <c r="AX822" s="72">
        <v>293.5</v>
      </c>
      <c r="AY822" s="72">
        <v>284.13</v>
      </c>
      <c r="AZ822" s="72">
        <v>577.63</v>
      </c>
      <c r="BA822" s="95">
        <v>5325340</v>
      </c>
      <c r="BB822" s="95">
        <v>4906362</v>
      </c>
      <c r="BC822" s="95">
        <v>1512</v>
      </c>
      <c r="BD822" s="95">
        <v>1439</v>
      </c>
      <c r="BE822" s="72">
        <v>263.73</v>
      </c>
      <c r="BF822" s="72">
        <v>276.12</v>
      </c>
      <c r="BG822" s="72">
        <v>539.85</v>
      </c>
      <c r="BH822" s="95">
        <v>4731333</v>
      </c>
      <c r="BI822" s="95">
        <v>4688539</v>
      </c>
      <c r="BJ822" s="95">
        <v>1495</v>
      </c>
      <c r="BK822" s="95">
        <v>1415</v>
      </c>
      <c r="BL822" s="72">
        <v>260.41000000000003</v>
      </c>
      <c r="BM822" s="72">
        <v>316.49</v>
      </c>
      <c r="BN822" s="72">
        <v>576.9</v>
      </c>
      <c r="BO822" s="95">
        <v>4690447</v>
      </c>
      <c r="BP822" s="95">
        <v>5408204</v>
      </c>
      <c r="BQ822" s="95">
        <v>1501</v>
      </c>
      <c r="BR822" s="95">
        <v>1424</v>
      </c>
      <c r="BS822" s="72">
        <v>311.01</v>
      </c>
      <c r="BT822" s="72">
        <v>324.52999999999997</v>
      </c>
      <c r="BU822" s="72">
        <v>635.54</v>
      </c>
      <c r="BV822" s="95">
        <v>5598224</v>
      </c>
      <c r="BW822" s="95">
        <v>5541729</v>
      </c>
      <c r="BX822" s="95">
        <v>1500</v>
      </c>
      <c r="BY822" s="95">
        <v>1423</v>
      </c>
      <c r="BZ822" s="95">
        <v>1582</v>
      </c>
      <c r="CA822" s="95">
        <v>1477</v>
      </c>
      <c r="CB822" s="95">
        <v>1456</v>
      </c>
      <c r="CC822" s="95">
        <v>1464</v>
      </c>
      <c r="CD822" s="95">
        <v>1462</v>
      </c>
      <c r="CE822" s="72">
        <v>650.75523149000003</v>
      </c>
      <c r="CF822" s="72">
        <v>676.59346364999999</v>
      </c>
      <c r="CG822" s="72">
        <v>712.40329333</v>
      </c>
      <c r="CH822" s="72">
        <v>716.50152150999998</v>
      </c>
      <c r="CI822" s="72">
        <v>731.52548966999996</v>
      </c>
      <c r="CJ822" s="96">
        <v>0.85035044400000004</v>
      </c>
      <c r="CK822" s="96">
        <v>0.85373275240000002</v>
      </c>
      <c r="CL822" s="96">
        <v>0.75778706399999995</v>
      </c>
      <c r="CM822" s="96">
        <v>0.80516228180000005</v>
      </c>
      <c r="CN822" s="96">
        <v>0.86878722470000003</v>
      </c>
      <c r="CO822" s="96">
        <v>0.89710197920000001</v>
      </c>
      <c r="CP822" s="96">
        <v>0.92204004959999997</v>
      </c>
      <c r="CQ822" s="96">
        <v>0.99584056389999998</v>
      </c>
      <c r="CR822" s="96">
        <v>0.92589110279999998</v>
      </c>
      <c r="CS822" s="95">
        <v>1437</v>
      </c>
      <c r="CT822" s="95">
        <v>1391</v>
      </c>
      <c r="CU822" s="95">
        <v>1360</v>
      </c>
      <c r="CV822" s="95">
        <v>1373</v>
      </c>
      <c r="CW822" s="95">
        <v>1375</v>
      </c>
      <c r="CX822" s="96">
        <v>0.92820159800000002</v>
      </c>
      <c r="CY822" s="96">
        <v>0.892554662</v>
      </c>
      <c r="CZ822" s="96">
        <v>0.88233320699999995</v>
      </c>
      <c r="DA822" s="96">
        <v>0.90407515100000002</v>
      </c>
      <c r="DB822" s="96">
        <v>0.87684491099999995</v>
      </c>
      <c r="DC822">
        <v>2013</v>
      </c>
      <c r="DD822" s="6">
        <v>1449</v>
      </c>
      <c r="DE822" s="96">
        <v>4.3429417000000001E-3</v>
      </c>
      <c r="DF822" s="72">
        <v>707.99</v>
      </c>
      <c r="DG822" s="96">
        <v>1</v>
      </c>
      <c r="DH822" s="72">
        <v>707.99</v>
      </c>
      <c r="DI822" s="72">
        <v>664.00920126000005</v>
      </c>
      <c r="DJ822" s="96">
        <v>1</v>
      </c>
      <c r="DK822" s="72">
        <v>707.99</v>
      </c>
      <c r="DL822" s="96">
        <v>1</v>
      </c>
      <c r="DM822" s="72">
        <v>707.99</v>
      </c>
      <c r="DN822" s="96">
        <v>1</v>
      </c>
      <c r="DO822" s="96">
        <v>1.0699999999999999E-2</v>
      </c>
      <c r="DP822" s="72">
        <v>7.58</v>
      </c>
      <c r="DQ822" s="72">
        <v>700.41</v>
      </c>
      <c r="DR822" t="s">
        <v>370</v>
      </c>
      <c r="DT822" t="s">
        <v>583</v>
      </c>
    </row>
    <row r="823" spans="1:124" x14ac:dyDescent="0.3">
      <c r="A823" t="s">
        <v>283</v>
      </c>
      <c r="B823">
        <v>16270</v>
      </c>
      <c r="C823" s="95">
        <v>2276</v>
      </c>
      <c r="D823" s="95">
        <v>6942329</v>
      </c>
      <c r="E823" s="95">
        <v>2184</v>
      </c>
      <c r="F823" s="95">
        <v>6445908</v>
      </c>
      <c r="G823" s="95">
        <v>247</v>
      </c>
      <c r="H823" s="95">
        <v>464072</v>
      </c>
      <c r="I823" s="95">
        <v>213</v>
      </c>
      <c r="J823" s="95">
        <v>742997</v>
      </c>
      <c r="K823" s="95">
        <v>2204</v>
      </c>
      <c r="L823" s="95">
        <v>6693372</v>
      </c>
      <c r="M823" s="95">
        <v>2109</v>
      </c>
      <c r="N823" s="95">
        <v>6260404</v>
      </c>
      <c r="O823" s="95">
        <v>246</v>
      </c>
      <c r="P823" s="95">
        <v>728774</v>
      </c>
      <c r="Q823" s="95">
        <v>210</v>
      </c>
      <c r="R823" s="95">
        <v>741950</v>
      </c>
      <c r="S823" s="95">
        <v>2219</v>
      </c>
      <c r="T823" s="95">
        <v>8086108</v>
      </c>
      <c r="U823" s="95">
        <v>2130</v>
      </c>
      <c r="V823" s="95">
        <v>7257605</v>
      </c>
      <c r="W823" s="95">
        <v>258</v>
      </c>
      <c r="X823" s="95">
        <v>586305</v>
      </c>
      <c r="Y823" s="95">
        <v>222</v>
      </c>
      <c r="Z823" s="95">
        <v>856916</v>
      </c>
      <c r="AA823" s="95">
        <v>2159</v>
      </c>
      <c r="AB823" s="95">
        <v>6514938</v>
      </c>
      <c r="AC823" s="95">
        <v>2073</v>
      </c>
      <c r="AD823" s="95">
        <v>6982058</v>
      </c>
      <c r="AE823" s="95">
        <v>257</v>
      </c>
      <c r="AF823" s="95">
        <v>1113215</v>
      </c>
      <c r="AG823" s="95">
        <v>221</v>
      </c>
      <c r="AH823" s="95">
        <v>892979</v>
      </c>
      <c r="AI823" s="95">
        <v>2167</v>
      </c>
      <c r="AJ823" s="95">
        <v>6786572.2199999997</v>
      </c>
      <c r="AK823" s="95">
        <v>2067</v>
      </c>
      <c r="AL823" s="95">
        <v>7596909.9400000004</v>
      </c>
      <c r="AM823" s="95">
        <v>254</v>
      </c>
      <c r="AN823" s="95">
        <v>1049380.6399999999</v>
      </c>
      <c r="AO823" s="95">
        <v>216</v>
      </c>
      <c r="AP823" s="95">
        <v>1020212.91</v>
      </c>
      <c r="AQ823" s="72">
        <v>244.63</v>
      </c>
      <c r="AR823" s="72">
        <v>249.93</v>
      </c>
      <c r="AS823" s="72">
        <v>494.56</v>
      </c>
      <c r="AT823" s="95">
        <v>7406401</v>
      </c>
      <c r="AU823" s="95">
        <v>7188905</v>
      </c>
      <c r="AV823" s="95">
        <v>2523</v>
      </c>
      <c r="AW823" s="95">
        <v>2397</v>
      </c>
      <c r="AX823" s="72">
        <v>252.45</v>
      </c>
      <c r="AY823" s="72">
        <v>251.63</v>
      </c>
      <c r="AZ823" s="72">
        <v>504.08</v>
      </c>
      <c r="BA823" s="95">
        <v>7422146</v>
      </c>
      <c r="BB823" s="95">
        <v>7002354</v>
      </c>
      <c r="BC823" s="95">
        <v>2450</v>
      </c>
      <c r="BD823" s="95">
        <v>2319</v>
      </c>
      <c r="BE823" s="72">
        <v>291.76</v>
      </c>
      <c r="BF823" s="72">
        <v>287.5</v>
      </c>
      <c r="BG823" s="72">
        <v>579.26</v>
      </c>
      <c r="BH823" s="95">
        <v>8672413</v>
      </c>
      <c r="BI823" s="95">
        <v>8114521</v>
      </c>
      <c r="BJ823" s="95">
        <v>2477</v>
      </c>
      <c r="BK823" s="95">
        <v>2352</v>
      </c>
      <c r="BL823" s="72">
        <v>263.11</v>
      </c>
      <c r="BM823" s="72">
        <v>286.07</v>
      </c>
      <c r="BN823" s="72">
        <v>549.17999999999995</v>
      </c>
      <c r="BO823" s="95">
        <v>7628153</v>
      </c>
      <c r="BP823" s="95">
        <v>7875037</v>
      </c>
      <c r="BQ823" s="95">
        <v>2416</v>
      </c>
      <c r="BR823" s="95">
        <v>2294</v>
      </c>
      <c r="BS823" s="72">
        <v>269.72000000000003</v>
      </c>
      <c r="BT823" s="72">
        <v>314.54000000000002</v>
      </c>
      <c r="BU823" s="72">
        <v>584.26</v>
      </c>
      <c r="BV823" s="95">
        <v>7835952.8600000003</v>
      </c>
      <c r="BW823" s="95">
        <v>8617122.8499999996</v>
      </c>
      <c r="BX823" s="95">
        <v>2421</v>
      </c>
      <c r="BY823" s="95">
        <v>2283</v>
      </c>
      <c r="BZ823" s="95">
        <v>2463</v>
      </c>
      <c r="CA823" s="95">
        <v>2387</v>
      </c>
      <c r="CB823" s="95">
        <v>2417</v>
      </c>
      <c r="CC823" s="95">
        <v>2358</v>
      </c>
      <c r="CD823" s="95">
        <v>2353</v>
      </c>
      <c r="CE823" s="72">
        <v>650.75523149000003</v>
      </c>
      <c r="CF823" s="72">
        <v>676.59346364999999</v>
      </c>
      <c r="CG823" s="72">
        <v>712.40329333</v>
      </c>
      <c r="CH823" s="72">
        <v>716.50152150999998</v>
      </c>
      <c r="CI823" s="72">
        <v>731.52548966999996</v>
      </c>
      <c r="CJ823" s="96">
        <v>0.75997852349999995</v>
      </c>
      <c r="CK823" s="96">
        <v>0.74502641110000001</v>
      </c>
      <c r="CL823" s="96">
        <v>0.81310685309999997</v>
      </c>
      <c r="CM823" s="96">
        <v>0.76647429700000003</v>
      </c>
      <c r="CN823" s="96">
        <v>0.79868713840000005</v>
      </c>
      <c r="CO823" s="96">
        <v>0.91000912580000004</v>
      </c>
      <c r="CP823" s="96">
        <v>0.85345808359999997</v>
      </c>
      <c r="CQ823" s="96">
        <v>0.99584056389999998</v>
      </c>
      <c r="CR823" s="96">
        <v>0.85702269289999999</v>
      </c>
      <c r="CS823" s="95">
        <v>2442</v>
      </c>
      <c r="CT823" s="95">
        <v>2406</v>
      </c>
      <c r="CU823" s="95">
        <v>2464</v>
      </c>
      <c r="CV823" s="95">
        <v>2402</v>
      </c>
      <c r="CW823" s="95">
        <v>2416</v>
      </c>
      <c r="CX823" s="96">
        <v>0.87311119000000004</v>
      </c>
      <c r="CY823" s="96">
        <v>0.91387172400000005</v>
      </c>
      <c r="CZ823" s="96">
        <v>0.88514351199999997</v>
      </c>
      <c r="DA823" s="96">
        <v>0.93879663099999999</v>
      </c>
      <c r="DB823" s="96">
        <v>0.94019647399999995</v>
      </c>
      <c r="DC823">
        <v>2013</v>
      </c>
      <c r="DD823" s="6">
        <v>2329</v>
      </c>
      <c r="DE823" s="96">
        <v>4.4799805000000003E-3</v>
      </c>
      <c r="DF823" s="72">
        <v>655.24</v>
      </c>
      <c r="DG823" s="96">
        <v>1</v>
      </c>
      <c r="DH823" s="72">
        <v>655.24</v>
      </c>
      <c r="DI823" s="72">
        <v>664.00920126000005</v>
      </c>
      <c r="DJ823" s="96">
        <v>1</v>
      </c>
      <c r="DK823" s="72">
        <v>655.24</v>
      </c>
      <c r="DL823" s="96">
        <v>1</v>
      </c>
      <c r="DM823" s="72">
        <v>655.24</v>
      </c>
      <c r="DN823" s="96">
        <v>1</v>
      </c>
      <c r="DO823" s="96">
        <v>1.4899000000000001E-2</v>
      </c>
      <c r="DP823" s="72">
        <v>9.76</v>
      </c>
      <c r="DQ823" s="72">
        <v>645.48</v>
      </c>
      <c r="DR823" t="s">
        <v>283</v>
      </c>
      <c r="DT823" t="s">
        <v>583</v>
      </c>
    </row>
    <row r="824" spans="1:124" x14ac:dyDescent="0.3">
      <c r="A824" t="s">
        <v>595</v>
      </c>
      <c r="B824">
        <v>16280</v>
      </c>
      <c r="C824" s="95">
        <v>6398</v>
      </c>
      <c r="D824" s="95">
        <v>27296922</v>
      </c>
      <c r="E824" s="95">
        <v>6197</v>
      </c>
      <c r="F824" s="95">
        <v>19806849</v>
      </c>
      <c r="G824" s="95">
        <v>1056</v>
      </c>
      <c r="H824" s="95">
        <v>3100002</v>
      </c>
      <c r="I824" s="95">
        <v>949</v>
      </c>
      <c r="J824" s="95">
        <v>2866712</v>
      </c>
      <c r="K824" s="95">
        <v>6296</v>
      </c>
      <c r="L824" s="95">
        <v>25200994</v>
      </c>
      <c r="M824" s="95">
        <v>6084</v>
      </c>
      <c r="N824" s="95">
        <v>19240093</v>
      </c>
      <c r="O824" s="95">
        <v>1086</v>
      </c>
      <c r="P824" s="95">
        <v>3574311</v>
      </c>
      <c r="Q824" s="95">
        <v>978</v>
      </c>
      <c r="R824" s="95">
        <v>3219180</v>
      </c>
      <c r="S824" s="95">
        <v>6383</v>
      </c>
      <c r="T824" s="95">
        <v>25745526</v>
      </c>
      <c r="U824" s="95">
        <v>6160</v>
      </c>
      <c r="V824" s="95">
        <v>20178082</v>
      </c>
      <c r="W824" s="95">
        <v>1110</v>
      </c>
      <c r="X824" s="95">
        <v>4089183</v>
      </c>
      <c r="Y824" s="95">
        <v>994</v>
      </c>
      <c r="Z824" s="95">
        <v>3652286</v>
      </c>
      <c r="AA824" s="95">
        <v>6412</v>
      </c>
      <c r="AB824" s="95">
        <v>23818239</v>
      </c>
      <c r="AC824" s="95">
        <v>6186</v>
      </c>
      <c r="AD824" s="95">
        <v>21378530</v>
      </c>
      <c r="AE824" s="95">
        <v>1150</v>
      </c>
      <c r="AF824" s="95">
        <v>4714157</v>
      </c>
      <c r="AG824" s="95">
        <v>1042</v>
      </c>
      <c r="AH824" s="95">
        <v>4544383</v>
      </c>
      <c r="AI824" s="95">
        <v>6457</v>
      </c>
      <c r="AJ824" s="95">
        <v>24835247.719999999</v>
      </c>
      <c r="AK824" s="95">
        <v>6218</v>
      </c>
      <c r="AL824" s="95">
        <v>23014632.960000001</v>
      </c>
      <c r="AM824" s="95">
        <v>1239</v>
      </c>
      <c r="AN824" s="95">
        <v>3933632</v>
      </c>
      <c r="AO824" s="95">
        <v>1142</v>
      </c>
      <c r="AP824" s="95">
        <v>4791742</v>
      </c>
      <c r="AQ824" s="72">
        <v>339.83</v>
      </c>
      <c r="AR824" s="72">
        <v>264.41000000000003</v>
      </c>
      <c r="AS824" s="72">
        <v>604.24</v>
      </c>
      <c r="AT824" s="95">
        <v>30396924</v>
      </c>
      <c r="AU824" s="95">
        <v>22673561</v>
      </c>
      <c r="AV824" s="95">
        <v>7454</v>
      </c>
      <c r="AW824" s="95">
        <v>7146</v>
      </c>
      <c r="AX824" s="72">
        <v>324.83999999999997</v>
      </c>
      <c r="AY824" s="72">
        <v>265.02</v>
      </c>
      <c r="AZ824" s="72">
        <v>589.86</v>
      </c>
      <c r="BA824" s="95">
        <v>28775305</v>
      </c>
      <c r="BB824" s="95">
        <v>22459273</v>
      </c>
      <c r="BC824" s="95">
        <v>7382</v>
      </c>
      <c r="BD824" s="95">
        <v>7062</v>
      </c>
      <c r="BE824" s="72">
        <v>331.81</v>
      </c>
      <c r="BF824" s="72">
        <v>277.58999999999997</v>
      </c>
      <c r="BG824" s="72">
        <v>609.4</v>
      </c>
      <c r="BH824" s="95">
        <v>29834709</v>
      </c>
      <c r="BI824" s="95">
        <v>23830368</v>
      </c>
      <c r="BJ824" s="95">
        <v>7493</v>
      </c>
      <c r="BK824" s="95">
        <v>7154</v>
      </c>
      <c r="BL824" s="72">
        <v>314.43</v>
      </c>
      <c r="BM824" s="72">
        <v>298.87</v>
      </c>
      <c r="BN824" s="72">
        <v>613.29999999999995</v>
      </c>
      <c r="BO824" s="95">
        <v>28532396</v>
      </c>
      <c r="BP824" s="95">
        <v>25922913</v>
      </c>
      <c r="BQ824" s="95">
        <v>7562</v>
      </c>
      <c r="BR824" s="95">
        <v>7228</v>
      </c>
      <c r="BS824" s="72">
        <v>311.51</v>
      </c>
      <c r="BT824" s="72">
        <v>314.83999999999997</v>
      </c>
      <c r="BU824" s="72">
        <v>626.35</v>
      </c>
      <c r="BV824" s="95">
        <v>28768879.719999999</v>
      </c>
      <c r="BW824" s="95">
        <v>27806374.960000001</v>
      </c>
      <c r="BX824" s="95">
        <v>7696</v>
      </c>
      <c r="BY824" s="95">
        <v>7360</v>
      </c>
      <c r="BZ824" s="95">
        <v>7307</v>
      </c>
      <c r="CA824" s="95">
        <v>7227</v>
      </c>
      <c r="CB824" s="95">
        <v>7330</v>
      </c>
      <c r="CC824" s="95">
        <v>7403</v>
      </c>
      <c r="CD824" s="95">
        <v>7532</v>
      </c>
      <c r="CE824" s="72">
        <v>650.75523149000003</v>
      </c>
      <c r="CF824" s="72">
        <v>676.59346364999999</v>
      </c>
      <c r="CG824" s="72">
        <v>712.40329333</v>
      </c>
      <c r="CH824" s="72">
        <v>716.50152150999998</v>
      </c>
      <c r="CI824" s="72">
        <v>731.52548966999996</v>
      </c>
      <c r="CJ824" s="96">
        <v>0.92852115629999998</v>
      </c>
      <c r="CK824" s="96">
        <v>0.8718085995</v>
      </c>
      <c r="CL824" s="96">
        <v>0.85541434989999998</v>
      </c>
      <c r="CM824" s="96">
        <v>0.85596468619999999</v>
      </c>
      <c r="CN824" s="96">
        <v>0.8562244363</v>
      </c>
      <c r="CO824" s="96">
        <v>0.96299525080000004</v>
      </c>
      <c r="CP824" s="96">
        <v>0.90715571539999995</v>
      </c>
      <c r="CQ824" s="96">
        <v>0.99584056389999998</v>
      </c>
      <c r="CR824" s="96">
        <v>0.91094460170000002</v>
      </c>
      <c r="CS824" s="95">
        <v>7109</v>
      </c>
      <c r="CT824" s="95">
        <v>7020</v>
      </c>
      <c r="CU824" s="95">
        <v>7081</v>
      </c>
      <c r="CV824" s="95">
        <v>7083</v>
      </c>
      <c r="CW824" s="95">
        <v>7148</v>
      </c>
      <c r="CX824" s="96">
        <v>0.99266589100000002</v>
      </c>
      <c r="CY824" s="96">
        <v>0.98751723999999996</v>
      </c>
      <c r="CZ824" s="96">
        <v>0.97383893099999996</v>
      </c>
      <c r="DA824" s="96">
        <v>0.93507666499999997</v>
      </c>
      <c r="DB824" s="96">
        <v>0.92632629399999999</v>
      </c>
      <c r="DC824">
        <v>2013</v>
      </c>
      <c r="DD824" s="6">
        <v>7190</v>
      </c>
      <c r="DE824" s="96">
        <v>3.7664473000000001E-3</v>
      </c>
      <c r="DF824" s="72">
        <v>696.96</v>
      </c>
      <c r="DG824" s="96">
        <v>1</v>
      </c>
      <c r="DH824" s="72">
        <v>696.96</v>
      </c>
      <c r="DI824" s="72">
        <v>664.00920126000005</v>
      </c>
      <c r="DJ824" s="96">
        <v>1</v>
      </c>
      <c r="DK824" s="72">
        <v>696.96</v>
      </c>
      <c r="DL824" s="96">
        <v>1</v>
      </c>
      <c r="DM824" s="72">
        <v>696.96</v>
      </c>
      <c r="DN824" s="96">
        <v>1</v>
      </c>
      <c r="DO824" s="96">
        <v>1.3938000000000001E-2</v>
      </c>
      <c r="DP824" s="72">
        <v>9.7100000000000009</v>
      </c>
      <c r="DQ824" s="72">
        <v>687.25</v>
      </c>
      <c r="DR824" t="s">
        <v>595</v>
      </c>
      <c r="DT824" t="s">
        <v>583</v>
      </c>
    </row>
    <row r="825" spans="1:124" x14ac:dyDescent="0.3">
      <c r="A825" t="s">
        <v>596</v>
      </c>
      <c r="B825">
        <v>16290</v>
      </c>
      <c r="C825" s="95">
        <v>3517</v>
      </c>
      <c r="D825" s="95">
        <v>9198041</v>
      </c>
      <c r="E825" s="95">
        <v>3424</v>
      </c>
      <c r="F825" s="95">
        <v>9024372</v>
      </c>
      <c r="G825" s="95">
        <v>318</v>
      </c>
      <c r="H825" s="95">
        <v>1012563</v>
      </c>
      <c r="I825" s="95">
        <v>292</v>
      </c>
      <c r="J825" s="95">
        <v>1017269</v>
      </c>
      <c r="K825" s="95">
        <v>3514</v>
      </c>
      <c r="L825" s="95">
        <v>10196783</v>
      </c>
      <c r="M825" s="95">
        <v>3409</v>
      </c>
      <c r="N825" s="95">
        <v>10022246</v>
      </c>
      <c r="O825" s="95">
        <v>334</v>
      </c>
      <c r="P825" s="95">
        <v>975375</v>
      </c>
      <c r="Q825" s="95">
        <v>310</v>
      </c>
      <c r="R825" s="95">
        <v>991288</v>
      </c>
      <c r="S825" s="95">
        <v>3525</v>
      </c>
      <c r="T825" s="95">
        <v>10489098</v>
      </c>
      <c r="U825" s="95">
        <v>3415</v>
      </c>
      <c r="V825" s="95">
        <v>10176465</v>
      </c>
      <c r="W825" s="95">
        <v>318</v>
      </c>
      <c r="X825" s="95">
        <v>919712</v>
      </c>
      <c r="Y825" s="95">
        <v>291</v>
      </c>
      <c r="Z825" s="95">
        <v>985862</v>
      </c>
      <c r="AA825" s="95">
        <v>3573</v>
      </c>
      <c r="AB825" s="95">
        <v>9622412</v>
      </c>
      <c r="AC825" s="95">
        <v>3448</v>
      </c>
      <c r="AD825" s="95">
        <v>10966437</v>
      </c>
      <c r="AE825" s="95">
        <v>310</v>
      </c>
      <c r="AF825" s="95">
        <v>1425777</v>
      </c>
      <c r="AG825" s="95">
        <v>290</v>
      </c>
      <c r="AH825" s="95">
        <v>1319633</v>
      </c>
      <c r="AI825" s="95">
        <v>3591</v>
      </c>
      <c r="AJ825" s="95">
        <v>9139121.5099999998</v>
      </c>
      <c r="AK825" s="95">
        <v>3464</v>
      </c>
      <c r="AL825" s="95">
        <v>11053762.029999999</v>
      </c>
      <c r="AM825" s="95">
        <v>303</v>
      </c>
      <c r="AN825" s="95">
        <v>1045421</v>
      </c>
      <c r="AO825" s="95">
        <v>286</v>
      </c>
      <c r="AP825" s="95">
        <v>1270762</v>
      </c>
      <c r="AQ825" s="72">
        <v>221.87</v>
      </c>
      <c r="AR825" s="72">
        <v>225.19</v>
      </c>
      <c r="AS825" s="72">
        <v>447.06</v>
      </c>
      <c r="AT825" s="95">
        <v>10210604</v>
      </c>
      <c r="AU825" s="95">
        <v>10041641</v>
      </c>
      <c r="AV825" s="95">
        <v>3835</v>
      </c>
      <c r="AW825" s="95">
        <v>3716</v>
      </c>
      <c r="AX825" s="72">
        <v>241.95</v>
      </c>
      <c r="AY825" s="72">
        <v>246.79</v>
      </c>
      <c r="AZ825" s="72">
        <v>488.74</v>
      </c>
      <c r="BA825" s="95">
        <v>11172158</v>
      </c>
      <c r="BB825" s="95">
        <v>11013534</v>
      </c>
      <c r="BC825" s="95">
        <v>3848</v>
      </c>
      <c r="BD825" s="95">
        <v>3719</v>
      </c>
      <c r="BE825" s="72">
        <v>247.39</v>
      </c>
      <c r="BF825" s="72">
        <v>251</v>
      </c>
      <c r="BG825" s="72">
        <v>498.39</v>
      </c>
      <c r="BH825" s="95">
        <v>11408810</v>
      </c>
      <c r="BI825" s="95">
        <v>11162327</v>
      </c>
      <c r="BJ825" s="95">
        <v>3843</v>
      </c>
      <c r="BK825" s="95">
        <v>3706</v>
      </c>
      <c r="BL825" s="72">
        <v>237.11</v>
      </c>
      <c r="BM825" s="72">
        <v>273.89999999999998</v>
      </c>
      <c r="BN825" s="72">
        <v>511.01</v>
      </c>
      <c r="BO825" s="95">
        <v>11048189</v>
      </c>
      <c r="BP825" s="95">
        <v>12286070</v>
      </c>
      <c r="BQ825" s="95">
        <v>3883</v>
      </c>
      <c r="BR825" s="95">
        <v>3738</v>
      </c>
      <c r="BS825" s="72">
        <v>217.95</v>
      </c>
      <c r="BT825" s="72">
        <v>273.88</v>
      </c>
      <c r="BU825" s="72">
        <v>491.83</v>
      </c>
      <c r="BV825" s="95">
        <v>10184542.51</v>
      </c>
      <c r="BW825" s="95">
        <v>12324524.029999999</v>
      </c>
      <c r="BX825" s="95">
        <v>3894</v>
      </c>
      <c r="BY825" s="95">
        <v>3750</v>
      </c>
      <c r="BZ825" s="95">
        <v>3778</v>
      </c>
      <c r="CA825" s="95">
        <v>3786</v>
      </c>
      <c r="CB825" s="95">
        <v>3777</v>
      </c>
      <c r="CC825" s="95">
        <v>3814</v>
      </c>
      <c r="CD825" s="95">
        <v>3824</v>
      </c>
      <c r="CE825" s="72">
        <v>650.75523149000003</v>
      </c>
      <c r="CF825" s="72">
        <v>676.59346364999999</v>
      </c>
      <c r="CG825" s="72">
        <v>712.40329333</v>
      </c>
      <c r="CH825" s="72">
        <v>716.50152150999998</v>
      </c>
      <c r="CI825" s="72">
        <v>731.52548966999996</v>
      </c>
      <c r="CJ825" s="96">
        <v>0.68698640960000001</v>
      </c>
      <c r="CK825" s="96">
        <v>0.72235400760000001</v>
      </c>
      <c r="CL825" s="96">
        <v>0.69958969120000003</v>
      </c>
      <c r="CM825" s="96">
        <v>0.71320155600000001</v>
      </c>
      <c r="CN825" s="96">
        <v>0.67233474010000005</v>
      </c>
      <c r="CO825" s="96">
        <v>0.8499577948</v>
      </c>
      <c r="CP825" s="96">
        <v>0.82226821760000002</v>
      </c>
      <c r="CQ825" s="96">
        <v>0.99584056389999998</v>
      </c>
      <c r="CR825" s="96">
        <v>0.82570255719999996</v>
      </c>
      <c r="CS825" s="95">
        <v>3693</v>
      </c>
      <c r="CT825" s="95">
        <v>3757</v>
      </c>
      <c r="CU825" s="95">
        <v>3740</v>
      </c>
      <c r="CV825" s="95">
        <v>3756</v>
      </c>
      <c r="CW825" s="95">
        <v>3792</v>
      </c>
      <c r="CX825" s="96">
        <v>0.86600923500000004</v>
      </c>
      <c r="CY825" s="96">
        <v>0.86342710499999997</v>
      </c>
      <c r="CZ825" s="96">
        <v>0.83717100499999997</v>
      </c>
      <c r="DA825" s="96">
        <v>0.83561927499999999</v>
      </c>
      <c r="DB825" s="96">
        <v>0.84779426800000002</v>
      </c>
      <c r="DC825">
        <v>2013</v>
      </c>
      <c r="DD825" s="6">
        <v>3725.8</v>
      </c>
      <c r="DE825" s="96">
        <v>3.4160322999999999E-3</v>
      </c>
      <c r="DF825" s="72">
        <v>631.97</v>
      </c>
      <c r="DG825" s="96">
        <v>1</v>
      </c>
      <c r="DH825" s="72">
        <v>631.97</v>
      </c>
      <c r="DI825" s="72">
        <v>664.00920126000005</v>
      </c>
      <c r="DJ825" s="96">
        <v>1</v>
      </c>
      <c r="DK825" s="72">
        <v>631.97</v>
      </c>
      <c r="DL825" s="96">
        <v>1</v>
      </c>
      <c r="DM825" s="72">
        <v>631.97</v>
      </c>
      <c r="DN825" s="96">
        <v>1</v>
      </c>
      <c r="DO825" s="96">
        <v>1.0626E-2</v>
      </c>
      <c r="DP825" s="72">
        <v>6.72</v>
      </c>
      <c r="DQ825" s="72">
        <v>625.25</v>
      </c>
      <c r="DR825" t="s">
        <v>596</v>
      </c>
      <c r="DT825" t="s">
        <v>583</v>
      </c>
    </row>
    <row r="826" spans="1:124" x14ac:dyDescent="0.3">
      <c r="A826" t="s">
        <v>597</v>
      </c>
      <c r="B826">
        <v>16300</v>
      </c>
      <c r="C826" s="95">
        <v>8099</v>
      </c>
      <c r="D826" s="95">
        <v>37220926</v>
      </c>
      <c r="E826" s="95">
        <v>7594</v>
      </c>
      <c r="F826" s="95">
        <v>23873913</v>
      </c>
      <c r="G826" s="95">
        <v>1685</v>
      </c>
      <c r="H826" s="95">
        <v>3839024</v>
      </c>
      <c r="I826" s="95">
        <v>1465</v>
      </c>
      <c r="J826" s="95">
        <v>3657028</v>
      </c>
      <c r="K826" s="95">
        <v>7672</v>
      </c>
      <c r="L826" s="95">
        <v>40576137</v>
      </c>
      <c r="M826" s="95">
        <v>7145</v>
      </c>
      <c r="N826" s="95">
        <v>24231255</v>
      </c>
      <c r="O826" s="95">
        <v>1730</v>
      </c>
      <c r="P826" s="95">
        <v>4964873</v>
      </c>
      <c r="Q826" s="95">
        <v>1502</v>
      </c>
      <c r="R826" s="95">
        <v>4124094</v>
      </c>
      <c r="S826" s="95">
        <v>8840</v>
      </c>
      <c r="T826" s="95">
        <v>44394501</v>
      </c>
      <c r="U826" s="95">
        <v>8234</v>
      </c>
      <c r="V826" s="95">
        <v>27737883</v>
      </c>
      <c r="W826" s="95">
        <v>1794</v>
      </c>
      <c r="X826" s="95">
        <v>4742637</v>
      </c>
      <c r="Y826" s="95">
        <v>1560</v>
      </c>
      <c r="Z826" s="95">
        <v>4287453</v>
      </c>
      <c r="AA826" s="95">
        <v>8838</v>
      </c>
      <c r="AB826" s="95">
        <v>23621799</v>
      </c>
      <c r="AC826" s="95">
        <v>8208</v>
      </c>
      <c r="AD826" s="95">
        <v>25296676</v>
      </c>
      <c r="AE826" s="95">
        <v>1867</v>
      </c>
      <c r="AF826" s="95">
        <v>4914309</v>
      </c>
      <c r="AG826" s="95">
        <v>1641</v>
      </c>
      <c r="AH826" s="95">
        <v>4888529</v>
      </c>
      <c r="AI826" s="95">
        <v>8657</v>
      </c>
      <c r="AJ826" s="95">
        <v>24033500.039999999</v>
      </c>
      <c r="AK826" s="95">
        <v>8016</v>
      </c>
      <c r="AL826" s="95">
        <v>26267438.289999999</v>
      </c>
      <c r="AM826" s="95">
        <v>1960</v>
      </c>
      <c r="AN826" s="95">
        <v>5474829.8099999996</v>
      </c>
      <c r="AO826" s="95">
        <v>1738</v>
      </c>
      <c r="AP826" s="95">
        <v>5829580.6200000001</v>
      </c>
      <c r="AQ826" s="72">
        <v>349.72</v>
      </c>
      <c r="AR826" s="72">
        <v>253.26</v>
      </c>
      <c r="AS826" s="72">
        <v>602.98</v>
      </c>
      <c r="AT826" s="95">
        <v>41059950</v>
      </c>
      <c r="AU826" s="95">
        <v>27530941</v>
      </c>
      <c r="AV826" s="95">
        <v>9784</v>
      </c>
      <c r="AW826" s="95">
        <v>9059</v>
      </c>
      <c r="AX826" s="72">
        <v>403.65</v>
      </c>
      <c r="AY826" s="72">
        <v>273.27</v>
      </c>
      <c r="AZ826" s="72">
        <v>676.92</v>
      </c>
      <c r="BA826" s="95">
        <v>45541010</v>
      </c>
      <c r="BB826" s="95">
        <v>28355349</v>
      </c>
      <c r="BC826" s="95">
        <v>9402</v>
      </c>
      <c r="BD826" s="95">
        <v>8647</v>
      </c>
      <c r="BE826" s="72">
        <v>385.06</v>
      </c>
      <c r="BF826" s="72">
        <v>272.49</v>
      </c>
      <c r="BG826" s="72">
        <v>657.55</v>
      </c>
      <c r="BH826" s="95">
        <v>49137138</v>
      </c>
      <c r="BI826" s="95">
        <v>32025336</v>
      </c>
      <c r="BJ826" s="95">
        <v>10634</v>
      </c>
      <c r="BK826" s="95">
        <v>9794</v>
      </c>
      <c r="BL826" s="72">
        <v>222.14</v>
      </c>
      <c r="BM826" s="72">
        <v>255.4</v>
      </c>
      <c r="BN826" s="72">
        <v>477.54</v>
      </c>
      <c r="BO826" s="95">
        <v>28536108</v>
      </c>
      <c r="BP826" s="95">
        <v>30185205</v>
      </c>
      <c r="BQ826" s="95">
        <v>10705</v>
      </c>
      <c r="BR826" s="95">
        <v>9849</v>
      </c>
      <c r="BS826" s="72">
        <v>231.61</v>
      </c>
      <c r="BT826" s="72">
        <v>274.22000000000003</v>
      </c>
      <c r="BU826" s="72">
        <v>505.83</v>
      </c>
      <c r="BV826" s="95">
        <v>29508329.850000001</v>
      </c>
      <c r="BW826" s="95">
        <v>32097018.91</v>
      </c>
      <c r="BX826" s="95">
        <v>10617</v>
      </c>
      <c r="BY826" s="95">
        <v>9754</v>
      </c>
      <c r="BZ826" s="95">
        <v>9438</v>
      </c>
      <c r="CA826" s="95">
        <v>9038</v>
      </c>
      <c r="CB826" s="95">
        <v>10229</v>
      </c>
      <c r="CC826" s="95">
        <v>10299</v>
      </c>
      <c r="CD826" s="95">
        <v>10195</v>
      </c>
      <c r="CE826" s="72">
        <v>650.75523149000003</v>
      </c>
      <c r="CF826" s="72">
        <v>676.59346364999999</v>
      </c>
      <c r="CG826" s="72">
        <v>712.40329333</v>
      </c>
      <c r="CH826" s="72">
        <v>716.50152150999998</v>
      </c>
      <c r="CI826" s="72">
        <v>731.52548966999996</v>
      </c>
      <c r="CJ826" s="96">
        <v>0.92658494440000005</v>
      </c>
      <c r="CK826" s="96">
        <v>1.0004826182</v>
      </c>
      <c r="CL826" s="96">
        <v>0.92300247089999998</v>
      </c>
      <c r="CM826" s="96">
        <v>0.66648846610000001</v>
      </c>
      <c r="CN826" s="96">
        <v>0.69147282919999997</v>
      </c>
      <c r="CO826" s="96">
        <v>0.88799343819999998</v>
      </c>
      <c r="CP826" s="96">
        <v>0.94776180720000003</v>
      </c>
      <c r="CQ826" s="96">
        <v>0.99584056389999998</v>
      </c>
      <c r="CR826" s="96">
        <v>0.95172029160000005</v>
      </c>
      <c r="CS826" s="95">
        <v>8548</v>
      </c>
      <c r="CT826" s="95">
        <v>8238</v>
      </c>
      <c r="CU826" s="95">
        <v>9435</v>
      </c>
      <c r="CV826" s="95">
        <v>9430</v>
      </c>
      <c r="CW826" s="95">
        <v>9312</v>
      </c>
      <c r="CX826" s="96">
        <v>0.89304885499999997</v>
      </c>
      <c r="CY826" s="96">
        <v>0.88329685499999999</v>
      </c>
      <c r="CZ826" s="96">
        <v>0.89424134600000005</v>
      </c>
      <c r="DA826" s="96">
        <v>0.891182103</v>
      </c>
      <c r="DB826" s="96">
        <v>0.87794818799999996</v>
      </c>
      <c r="DC826">
        <v>2013</v>
      </c>
      <c r="DD826" s="6">
        <v>9420.6</v>
      </c>
      <c r="DE826" s="96">
        <v>3.4128140000000001E-3</v>
      </c>
      <c r="DF826" s="72">
        <v>728.42</v>
      </c>
      <c r="DG826" s="96">
        <v>1</v>
      </c>
      <c r="DH826" s="72">
        <v>728.42</v>
      </c>
      <c r="DI826" s="72">
        <v>728.42</v>
      </c>
      <c r="DJ826" s="96">
        <v>1</v>
      </c>
      <c r="DK826" s="72">
        <v>728.42</v>
      </c>
      <c r="DL826" s="96">
        <v>1</v>
      </c>
      <c r="DM826" s="72">
        <v>728.42</v>
      </c>
      <c r="DN826" s="96">
        <v>1</v>
      </c>
      <c r="DO826" s="96">
        <v>1.3705999999999999E-2</v>
      </c>
      <c r="DP826" s="72">
        <v>9.98</v>
      </c>
      <c r="DQ826" s="72">
        <v>718.44</v>
      </c>
      <c r="DR826" t="s">
        <v>597</v>
      </c>
      <c r="DT826" t="s">
        <v>583</v>
      </c>
    </row>
    <row r="827" spans="1:124" x14ac:dyDescent="0.3">
      <c r="A827" t="s">
        <v>598</v>
      </c>
      <c r="B827">
        <v>16310</v>
      </c>
      <c r="C827" s="95">
        <v>1944</v>
      </c>
      <c r="D827" s="95">
        <v>5335739</v>
      </c>
      <c r="E827" s="95">
        <v>1899</v>
      </c>
      <c r="F827" s="95">
        <v>5253394</v>
      </c>
      <c r="G827" s="95">
        <v>211</v>
      </c>
      <c r="H827" s="95">
        <v>743082</v>
      </c>
      <c r="I827" s="95">
        <v>195</v>
      </c>
      <c r="J827" s="95">
        <v>636679</v>
      </c>
      <c r="K827" s="95">
        <v>1913</v>
      </c>
      <c r="L827" s="95">
        <v>7091626</v>
      </c>
      <c r="M827" s="95">
        <v>1868</v>
      </c>
      <c r="N827" s="95">
        <v>5584665</v>
      </c>
      <c r="O827" s="95">
        <v>218</v>
      </c>
      <c r="P827" s="95">
        <v>645858</v>
      </c>
      <c r="Q827" s="95">
        <v>204</v>
      </c>
      <c r="R827" s="95">
        <v>685757</v>
      </c>
      <c r="S827" s="95">
        <v>1882</v>
      </c>
      <c r="T827" s="95">
        <v>7332606</v>
      </c>
      <c r="U827" s="95">
        <v>1834</v>
      </c>
      <c r="V827" s="95">
        <v>5845450</v>
      </c>
      <c r="W827" s="95">
        <v>216</v>
      </c>
      <c r="X827" s="95">
        <v>1039355</v>
      </c>
      <c r="Y827" s="95">
        <v>204</v>
      </c>
      <c r="Z827" s="95">
        <v>706443</v>
      </c>
      <c r="AA827" s="95">
        <v>1852</v>
      </c>
      <c r="AB827" s="95">
        <v>7271266</v>
      </c>
      <c r="AC827" s="95">
        <v>1803</v>
      </c>
      <c r="AD827" s="95">
        <v>5979357</v>
      </c>
      <c r="AE827" s="95">
        <v>220</v>
      </c>
      <c r="AF827" s="95">
        <v>817744</v>
      </c>
      <c r="AG827" s="95">
        <v>203</v>
      </c>
      <c r="AH827" s="95">
        <v>742714</v>
      </c>
      <c r="AI827" s="95">
        <v>1823</v>
      </c>
      <c r="AJ827" s="95">
        <v>6856023.7599999998</v>
      </c>
      <c r="AK827" s="95">
        <v>1774</v>
      </c>
      <c r="AL827" s="95">
        <v>6754429.1900000004</v>
      </c>
      <c r="AM827" s="95">
        <v>212</v>
      </c>
      <c r="AN827" s="95">
        <v>659592</v>
      </c>
      <c r="AO827" s="95">
        <v>195</v>
      </c>
      <c r="AP827" s="95">
        <v>880268</v>
      </c>
      <c r="AQ827" s="72">
        <v>235.07</v>
      </c>
      <c r="AR827" s="72">
        <v>234.4</v>
      </c>
      <c r="AS827" s="72">
        <v>469.47</v>
      </c>
      <c r="AT827" s="95">
        <v>6078821</v>
      </c>
      <c r="AU827" s="95">
        <v>5890073</v>
      </c>
      <c r="AV827" s="95">
        <v>2155</v>
      </c>
      <c r="AW827" s="95">
        <v>2094</v>
      </c>
      <c r="AX827" s="72">
        <v>302.58</v>
      </c>
      <c r="AY827" s="72">
        <v>252.19</v>
      </c>
      <c r="AZ827" s="72">
        <v>554.77</v>
      </c>
      <c r="BA827" s="95">
        <v>7737484</v>
      </c>
      <c r="BB827" s="95">
        <v>6270422</v>
      </c>
      <c r="BC827" s="95">
        <v>2131</v>
      </c>
      <c r="BD827" s="95">
        <v>2072</v>
      </c>
      <c r="BE827" s="72">
        <v>332.54</v>
      </c>
      <c r="BF827" s="72">
        <v>267.91000000000003</v>
      </c>
      <c r="BG827" s="72">
        <v>600.45000000000005</v>
      </c>
      <c r="BH827" s="95">
        <v>8371961</v>
      </c>
      <c r="BI827" s="95">
        <v>6551893</v>
      </c>
      <c r="BJ827" s="95">
        <v>2098</v>
      </c>
      <c r="BK827" s="95">
        <v>2038</v>
      </c>
      <c r="BL827" s="72">
        <v>325.33</v>
      </c>
      <c r="BM827" s="72">
        <v>279.25</v>
      </c>
      <c r="BN827" s="72">
        <v>604.58000000000004</v>
      </c>
      <c r="BO827" s="95">
        <v>8089010</v>
      </c>
      <c r="BP827" s="95">
        <v>6722071</v>
      </c>
      <c r="BQ827" s="95">
        <v>2072</v>
      </c>
      <c r="BR827" s="95">
        <v>2006</v>
      </c>
      <c r="BS827" s="72">
        <v>307.76</v>
      </c>
      <c r="BT827" s="72">
        <v>323.12</v>
      </c>
      <c r="BU827" s="72">
        <v>630.88</v>
      </c>
      <c r="BV827" s="95">
        <v>7515615.7599999998</v>
      </c>
      <c r="BW827" s="95">
        <v>7634697.1900000004</v>
      </c>
      <c r="BX827" s="95">
        <v>2035</v>
      </c>
      <c r="BY827" s="95">
        <v>1969</v>
      </c>
      <c r="BZ827" s="95">
        <v>2126</v>
      </c>
      <c r="CA827" s="95">
        <v>2102</v>
      </c>
      <c r="CB827" s="95">
        <v>2069</v>
      </c>
      <c r="CC827" s="95">
        <v>2041</v>
      </c>
      <c r="CD827" s="95">
        <v>2003</v>
      </c>
      <c r="CE827" s="72">
        <v>650.75523149000003</v>
      </c>
      <c r="CF827" s="72">
        <v>676.59346364999999</v>
      </c>
      <c r="CG827" s="72">
        <v>712.40329333</v>
      </c>
      <c r="CH827" s="72">
        <v>716.50152150999998</v>
      </c>
      <c r="CI827" s="72">
        <v>731.52548966999996</v>
      </c>
      <c r="CJ827" s="96">
        <v>0.72142332060000003</v>
      </c>
      <c r="CK827" s="96">
        <v>0.81994584609999999</v>
      </c>
      <c r="CL827" s="96">
        <v>0.84285124119999999</v>
      </c>
      <c r="CM827" s="96">
        <v>0.84379443990000003</v>
      </c>
      <c r="CN827" s="96">
        <v>0.86241697510000004</v>
      </c>
      <c r="CO827" s="96">
        <v>0.91890234130000004</v>
      </c>
      <c r="CP827" s="96">
        <v>0.89028651660000002</v>
      </c>
      <c r="CQ827" s="96">
        <v>0.99584056389999998</v>
      </c>
      <c r="CR827" s="96">
        <v>0.89400494600000002</v>
      </c>
      <c r="CS827" s="95">
        <v>2022</v>
      </c>
      <c r="CT827" s="95">
        <v>2050</v>
      </c>
      <c r="CU827" s="95">
        <v>1995</v>
      </c>
      <c r="CV827" s="95">
        <v>1981</v>
      </c>
      <c r="CW827" s="95">
        <v>1966</v>
      </c>
      <c r="CX827" s="96">
        <v>0.89874736899999996</v>
      </c>
      <c r="CY827" s="96">
        <v>0.91720200399999996</v>
      </c>
      <c r="CZ827" s="96">
        <v>0.92328906700000002</v>
      </c>
      <c r="DA827" s="96">
        <v>0.93111211900000002</v>
      </c>
      <c r="DB827" s="96">
        <v>0.92465003099999998</v>
      </c>
      <c r="DC827">
        <v>2013</v>
      </c>
      <c r="DD827" s="6">
        <v>2035.8</v>
      </c>
      <c r="DE827" s="96">
        <v>3.3532193999999999E-3</v>
      </c>
      <c r="DF827" s="72">
        <v>684.28</v>
      </c>
      <c r="DG827" s="96">
        <v>1</v>
      </c>
      <c r="DH827" s="72">
        <v>684.28</v>
      </c>
      <c r="DI827" s="72">
        <v>664.00920126000005</v>
      </c>
      <c r="DJ827" s="96">
        <v>1</v>
      </c>
      <c r="DK827" s="72">
        <v>684.28</v>
      </c>
      <c r="DL827" s="96">
        <v>1</v>
      </c>
      <c r="DM827" s="72">
        <v>684.28</v>
      </c>
      <c r="DN827" s="96">
        <v>1</v>
      </c>
      <c r="DO827" s="96">
        <v>1.1109000000000001E-2</v>
      </c>
      <c r="DP827" s="72">
        <v>7.6</v>
      </c>
      <c r="DQ827" s="72">
        <v>676.68</v>
      </c>
      <c r="DR827" t="s">
        <v>598</v>
      </c>
      <c r="DT827" t="s">
        <v>583</v>
      </c>
    </row>
    <row r="828" spans="1:124" x14ac:dyDescent="0.3">
      <c r="A828" t="s">
        <v>29</v>
      </c>
      <c r="B828">
        <v>16320</v>
      </c>
      <c r="C828" s="95">
        <v>3562</v>
      </c>
      <c r="D828" s="95">
        <v>12272270</v>
      </c>
      <c r="E828" s="95">
        <v>3457</v>
      </c>
      <c r="F828" s="95">
        <v>10283318</v>
      </c>
      <c r="G828" s="95">
        <v>411</v>
      </c>
      <c r="H828" s="95">
        <v>1086386</v>
      </c>
      <c r="I828" s="95">
        <v>361</v>
      </c>
      <c r="J828" s="95">
        <v>1073491</v>
      </c>
      <c r="K828" s="95">
        <v>3424</v>
      </c>
      <c r="L828" s="95">
        <v>12292113</v>
      </c>
      <c r="M828" s="95">
        <v>3315</v>
      </c>
      <c r="N828" s="95">
        <v>11117972</v>
      </c>
      <c r="O828" s="95">
        <v>408</v>
      </c>
      <c r="P828" s="95">
        <v>821175</v>
      </c>
      <c r="Q828" s="95">
        <v>363</v>
      </c>
      <c r="R828" s="95">
        <v>1412975</v>
      </c>
      <c r="S828" s="95">
        <v>3453</v>
      </c>
      <c r="T828" s="95">
        <v>12988352</v>
      </c>
      <c r="U828" s="95">
        <v>3352</v>
      </c>
      <c r="V828" s="95">
        <v>11679651</v>
      </c>
      <c r="W828" s="95">
        <v>431</v>
      </c>
      <c r="X828" s="95">
        <v>1867045</v>
      </c>
      <c r="Y828" s="95">
        <v>390</v>
      </c>
      <c r="Z828" s="95">
        <v>1559583</v>
      </c>
      <c r="AA828" s="95">
        <v>3392</v>
      </c>
      <c r="AB828" s="95">
        <v>11585801</v>
      </c>
      <c r="AC828" s="95">
        <v>3304</v>
      </c>
      <c r="AD828" s="95">
        <v>12637552</v>
      </c>
      <c r="AE828" s="95">
        <v>435</v>
      </c>
      <c r="AF828" s="95">
        <v>1050880</v>
      </c>
      <c r="AG828" s="95">
        <v>398</v>
      </c>
      <c r="AH828" s="95">
        <v>1555089</v>
      </c>
      <c r="AI828" s="95">
        <v>3361</v>
      </c>
      <c r="AJ828" s="95">
        <v>12230495.199999999</v>
      </c>
      <c r="AK828" s="95">
        <v>3268</v>
      </c>
      <c r="AL828" s="95">
        <v>13453750.279999999</v>
      </c>
      <c r="AM828" s="95">
        <v>428</v>
      </c>
      <c r="AN828" s="95">
        <v>1561492</v>
      </c>
      <c r="AO828" s="95">
        <v>393</v>
      </c>
      <c r="AP828" s="95">
        <v>1641519</v>
      </c>
      <c r="AQ828" s="72">
        <v>280.2</v>
      </c>
      <c r="AR828" s="72">
        <v>247.88</v>
      </c>
      <c r="AS828" s="72">
        <v>528.08000000000004</v>
      </c>
      <c r="AT828" s="95">
        <v>13358656</v>
      </c>
      <c r="AU828" s="95">
        <v>11356809</v>
      </c>
      <c r="AV828" s="95">
        <v>3973</v>
      </c>
      <c r="AW828" s="95">
        <v>3818</v>
      </c>
      <c r="AX828" s="72">
        <v>285.17</v>
      </c>
      <c r="AY828" s="72">
        <v>283.92</v>
      </c>
      <c r="AZ828" s="72">
        <v>569.09</v>
      </c>
      <c r="BA828" s="95">
        <v>13113288</v>
      </c>
      <c r="BB828" s="95">
        <v>12530947</v>
      </c>
      <c r="BC828" s="95">
        <v>3832</v>
      </c>
      <c r="BD828" s="95">
        <v>3678</v>
      </c>
      <c r="BE828" s="72">
        <v>318.73</v>
      </c>
      <c r="BF828" s="72">
        <v>294.83</v>
      </c>
      <c r="BG828" s="72">
        <v>613.55999999999995</v>
      </c>
      <c r="BH828" s="95">
        <v>14855397</v>
      </c>
      <c r="BI828" s="95">
        <v>13239234</v>
      </c>
      <c r="BJ828" s="95">
        <v>3884</v>
      </c>
      <c r="BK828" s="95">
        <v>3742</v>
      </c>
      <c r="BL828" s="72">
        <v>275.17</v>
      </c>
      <c r="BM828" s="72">
        <v>319.48</v>
      </c>
      <c r="BN828" s="72">
        <v>594.65</v>
      </c>
      <c r="BO828" s="95">
        <v>12636681</v>
      </c>
      <c r="BP828" s="95">
        <v>14192641</v>
      </c>
      <c r="BQ828" s="95">
        <v>3827</v>
      </c>
      <c r="BR828" s="95">
        <v>3702</v>
      </c>
      <c r="BS828" s="72">
        <v>303.33</v>
      </c>
      <c r="BT828" s="72">
        <v>343.61</v>
      </c>
      <c r="BU828" s="72">
        <v>646.94000000000005</v>
      </c>
      <c r="BV828" s="95">
        <v>13791987.199999999</v>
      </c>
      <c r="BW828" s="95">
        <v>15095269.279999999</v>
      </c>
      <c r="BX828" s="95">
        <v>3789</v>
      </c>
      <c r="BY828" s="95">
        <v>3661</v>
      </c>
      <c r="BZ828" s="95">
        <v>3899</v>
      </c>
      <c r="CA828" s="95">
        <v>3758</v>
      </c>
      <c r="CB828" s="95">
        <v>3816</v>
      </c>
      <c r="CC828" s="95">
        <v>3768</v>
      </c>
      <c r="CD828" s="95">
        <v>3726</v>
      </c>
      <c r="CE828" s="72">
        <v>650.75523149000003</v>
      </c>
      <c r="CF828" s="72">
        <v>676.59346364999999</v>
      </c>
      <c r="CG828" s="72">
        <v>712.40329333</v>
      </c>
      <c r="CH828" s="72">
        <v>716.50152150999998</v>
      </c>
      <c r="CI828" s="72">
        <v>731.52548966999996</v>
      </c>
      <c r="CJ828" s="96">
        <v>0.81148790579999996</v>
      </c>
      <c r="CK828" s="96">
        <v>0.84111069729999999</v>
      </c>
      <c r="CL828" s="96">
        <v>0.86125373890000001</v>
      </c>
      <c r="CM828" s="96">
        <v>0.8299354323</v>
      </c>
      <c r="CN828" s="96">
        <v>0.88437109729999996</v>
      </c>
      <c r="CO828" s="96">
        <v>0.93253397000000005</v>
      </c>
      <c r="CP828" s="96">
        <v>0.90681069160000005</v>
      </c>
      <c r="CQ828" s="96">
        <v>0.99584056389999998</v>
      </c>
      <c r="CR828" s="96">
        <v>0.91059813690000002</v>
      </c>
      <c r="CS828" s="95">
        <v>3887</v>
      </c>
      <c r="CT828" s="95">
        <v>3830</v>
      </c>
      <c r="CU828" s="95">
        <v>3889</v>
      </c>
      <c r="CV828" s="95">
        <v>3853</v>
      </c>
      <c r="CW828" s="95">
        <v>3881</v>
      </c>
      <c r="CX828" s="96">
        <v>0.92358568699999999</v>
      </c>
      <c r="CY828" s="96">
        <v>0.92387003499999998</v>
      </c>
      <c r="CZ828" s="96">
        <v>0.91466284600000003</v>
      </c>
      <c r="DA828" s="96">
        <v>0.95023353600000005</v>
      </c>
      <c r="DB828" s="96">
        <v>0.95038226199999998</v>
      </c>
      <c r="DC828">
        <v>2013</v>
      </c>
      <c r="DD828" s="6">
        <v>3720.2</v>
      </c>
      <c r="DE828" s="96">
        <v>6.4108079E-3</v>
      </c>
      <c r="DF828" s="72">
        <v>694.85</v>
      </c>
      <c r="DG828" s="96">
        <v>1</v>
      </c>
      <c r="DH828" s="72">
        <v>694.85</v>
      </c>
      <c r="DI828" s="72">
        <v>664.00920126000005</v>
      </c>
      <c r="DJ828" s="96">
        <v>1</v>
      </c>
      <c r="DK828" s="72">
        <v>694.85</v>
      </c>
      <c r="DL828" s="96">
        <v>1</v>
      </c>
      <c r="DM828" s="72">
        <v>694.85</v>
      </c>
      <c r="DN828" s="96">
        <v>1</v>
      </c>
      <c r="DO828" s="96">
        <v>2.1597000000000002E-2</v>
      </c>
      <c r="DP828" s="72">
        <v>15.01</v>
      </c>
      <c r="DQ828" s="72">
        <v>679.84</v>
      </c>
      <c r="DR828" t="s">
        <v>29</v>
      </c>
      <c r="DT828" t="s">
        <v>583</v>
      </c>
    </row>
    <row r="829" spans="1:124" x14ac:dyDescent="0.3">
      <c r="A829" t="s">
        <v>380</v>
      </c>
      <c r="B829">
        <v>16330</v>
      </c>
      <c r="C829" s="95">
        <v>3021</v>
      </c>
      <c r="D829" s="95">
        <v>11191435</v>
      </c>
      <c r="E829" s="95">
        <v>2945</v>
      </c>
      <c r="F829" s="95">
        <v>8958143</v>
      </c>
      <c r="G829" s="95">
        <v>487</v>
      </c>
      <c r="H829" s="95">
        <v>1344112</v>
      </c>
      <c r="I829" s="95">
        <v>454</v>
      </c>
      <c r="J829" s="95">
        <v>1351273</v>
      </c>
      <c r="K829" s="95">
        <v>3007</v>
      </c>
      <c r="L829" s="95">
        <v>11348712</v>
      </c>
      <c r="M829" s="95">
        <v>2924</v>
      </c>
      <c r="N829" s="95">
        <v>9857639</v>
      </c>
      <c r="O829" s="95">
        <v>510</v>
      </c>
      <c r="P829" s="95">
        <v>1348391</v>
      </c>
      <c r="Q829" s="95">
        <v>470</v>
      </c>
      <c r="R829" s="95">
        <v>1553568</v>
      </c>
      <c r="S829" s="95">
        <v>2980</v>
      </c>
      <c r="T829" s="95">
        <v>11447322</v>
      </c>
      <c r="U829" s="95">
        <v>2888</v>
      </c>
      <c r="V829" s="95">
        <v>10400628</v>
      </c>
      <c r="W829" s="95">
        <v>515</v>
      </c>
      <c r="X829" s="95">
        <v>1231682</v>
      </c>
      <c r="Y829" s="95">
        <v>478</v>
      </c>
      <c r="Z829" s="95">
        <v>1620655</v>
      </c>
      <c r="AA829" s="95">
        <v>2993</v>
      </c>
      <c r="AB829" s="95">
        <v>10190281</v>
      </c>
      <c r="AC829" s="95">
        <v>2902</v>
      </c>
      <c r="AD829" s="95">
        <v>10994984</v>
      </c>
      <c r="AE829" s="95">
        <v>512</v>
      </c>
      <c r="AF829" s="95">
        <v>1873281</v>
      </c>
      <c r="AG829" s="95">
        <v>478</v>
      </c>
      <c r="AH829" s="95">
        <v>1819708</v>
      </c>
      <c r="AI829" s="95">
        <v>2947</v>
      </c>
      <c r="AJ829" s="95">
        <v>11386342</v>
      </c>
      <c r="AK829" s="95">
        <v>2842</v>
      </c>
      <c r="AL829" s="95">
        <v>11402306</v>
      </c>
      <c r="AM829" s="95">
        <v>500</v>
      </c>
      <c r="AN829" s="95">
        <v>1809894</v>
      </c>
      <c r="AO829" s="95">
        <v>460</v>
      </c>
      <c r="AP829" s="95">
        <v>1794191</v>
      </c>
      <c r="AQ829" s="72">
        <v>297.77999999999997</v>
      </c>
      <c r="AR829" s="72">
        <v>252.76</v>
      </c>
      <c r="AS829" s="72">
        <v>550.54</v>
      </c>
      <c r="AT829" s="95">
        <v>12535547</v>
      </c>
      <c r="AU829" s="95">
        <v>10309416</v>
      </c>
      <c r="AV829" s="95">
        <v>3508</v>
      </c>
      <c r="AW829" s="95">
        <v>3399</v>
      </c>
      <c r="AX829" s="72">
        <v>300.85000000000002</v>
      </c>
      <c r="AY829" s="72">
        <v>280.18</v>
      </c>
      <c r="AZ829" s="72">
        <v>581.03</v>
      </c>
      <c r="BA829" s="95">
        <v>12697103</v>
      </c>
      <c r="BB829" s="95">
        <v>11411207</v>
      </c>
      <c r="BC829" s="95">
        <v>3517</v>
      </c>
      <c r="BD829" s="95">
        <v>3394</v>
      </c>
      <c r="BE829" s="72">
        <v>302.31</v>
      </c>
      <c r="BF829" s="72">
        <v>297.62</v>
      </c>
      <c r="BG829" s="72">
        <v>599.92999999999995</v>
      </c>
      <c r="BH829" s="95">
        <v>12679004</v>
      </c>
      <c r="BI829" s="95">
        <v>12021283</v>
      </c>
      <c r="BJ829" s="95">
        <v>3495</v>
      </c>
      <c r="BK829" s="95">
        <v>3366</v>
      </c>
      <c r="BL829" s="72">
        <v>286.82</v>
      </c>
      <c r="BM829" s="72">
        <v>315.94</v>
      </c>
      <c r="BN829" s="72">
        <v>602.76</v>
      </c>
      <c r="BO829" s="95">
        <v>12063562</v>
      </c>
      <c r="BP829" s="95">
        <v>12814692</v>
      </c>
      <c r="BQ829" s="95">
        <v>3505</v>
      </c>
      <c r="BR829" s="95">
        <v>3380</v>
      </c>
      <c r="BS829" s="72">
        <v>319.02999999999997</v>
      </c>
      <c r="BT829" s="72">
        <v>333.04</v>
      </c>
      <c r="BU829" s="72">
        <v>652.07000000000005</v>
      </c>
      <c r="BV829" s="95">
        <v>13196236</v>
      </c>
      <c r="BW829" s="95">
        <v>13196497</v>
      </c>
      <c r="BX829" s="95">
        <v>3447</v>
      </c>
      <c r="BY829" s="95">
        <v>3302</v>
      </c>
      <c r="BZ829" s="95">
        <v>3456</v>
      </c>
      <c r="CA829" s="95">
        <v>3458</v>
      </c>
      <c r="CB829" s="95">
        <v>3433</v>
      </c>
      <c r="CC829" s="95">
        <v>3446</v>
      </c>
      <c r="CD829" s="95">
        <v>3376</v>
      </c>
      <c r="CE829" s="72">
        <v>650.75523149000003</v>
      </c>
      <c r="CF829" s="72">
        <v>676.59346364999999</v>
      </c>
      <c r="CG829" s="72">
        <v>712.40329333</v>
      </c>
      <c r="CH829" s="72">
        <v>716.50152150999998</v>
      </c>
      <c r="CI829" s="72">
        <v>731.52548966999996</v>
      </c>
      <c r="CJ829" s="96">
        <v>0.84600165059999999</v>
      </c>
      <c r="CK829" s="96">
        <v>0.85875792660000005</v>
      </c>
      <c r="CL829" s="96">
        <v>0.84212131749999997</v>
      </c>
      <c r="CM829" s="96">
        <v>0.84125431959999997</v>
      </c>
      <c r="CN829" s="96">
        <v>0.89138383990000003</v>
      </c>
      <c r="CO829" s="96">
        <v>0.93149393680000003</v>
      </c>
      <c r="CP829" s="96">
        <v>0.91885065170000002</v>
      </c>
      <c r="CQ829" s="96">
        <v>0.99584056389999998</v>
      </c>
      <c r="CR829" s="96">
        <v>0.92268838389999996</v>
      </c>
      <c r="CS829" s="95">
        <v>3390</v>
      </c>
      <c r="CT829" s="95">
        <v>3431</v>
      </c>
      <c r="CU829" s="95">
        <v>3432</v>
      </c>
      <c r="CV829" s="95">
        <v>3398</v>
      </c>
      <c r="CW829" s="95">
        <v>3369</v>
      </c>
      <c r="CX829" s="96">
        <v>0.91857782600000004</v>
      </c>
      <c r="CY829" s="96">
        <v>0.94481842699999996</v>
      </c>
      <c r="CZ829" s="96">
        <v>0.95759817599999997</v>
      </c>
      <c r="DA829" s="96">
        <v>0.93172572099999995</v>
      </c>
      <c r="DB829" s="96">
        <v>0.90409468999999998</v>
      </c>
      <c r="DC829">
        <v>2013</v>
      </c>
      <c r="DD829" s="6">
        <v>3368.2</v>
      </c>
      <c r="DE829" s="96">
        <v>6.4977256000000004E-3</v>
      </c>
      <c r="DF829" s="72">
        <v>704.01</v>
      </c>
      <c r="DG829" s="96">
        <v>1</v>
      </c>
      <c r="DH829" s="72">
        <v>704.01</v>
      </c>
      <c r="DI829" s="72">
        <v>664.00920126000005</v>
      </c>
      <c r="DJ829" s="96">
        <v>1</v>
      </c>
      <c r="DK829" s="72">
        <v>704.01</v>
      </c>
      <c r="DL829" s="96">
        <v>1</v>
      </c>
      <c r="DM829" s="72">
        <v>704.01</v>
      </c>
      <c r="DN829" s="96">
        <v>1</v>
      </c>
      <c r="DO829" s="96">
        <v>2.1706E-2</v>
      </c>
      <c r="DP829" s="72">
        <v>15.28</v>
      </c>
      <c r="DQ829" s="72">
        <v>688.73</v>
      </c>
      <c r="DR829" t="s">
        <v>380</v>
      </c>
      <c r="DT829" t="s">
        <v>583</v>
      </c>
    </row>
    <row r="830" spans="1:124" x14ac:dyDescent="0.3">
      <c r="A830" t="s">
        <v>30</v>
      </c>
      <c r="B830">
        <v>16340</v>
      </c>
      <c r="C830" s="95">
        <v>1771</v>
      </c>
      <c r="D830" s="95">
        <v>4937129</v>
      </c>
      <c r="E830" s="95">
        <v>1720</v>
      </c>
      <c r="F830" s="95">
        <v>5231310</v>
      </c>
      <c r="G830" s="95">
        <v>170</v>
      </c>
      <c r="H830" s="95">
        <v>451329</v>
      </c>
      <c r="I830" s="95">
        <v>154</v>
      </c>
      <c r="J830" s="95">
        <v>400435</v>
      </c>
      <c r="K830" s="95">
        <v>1746</v>
      </c>
      <c r="L830" s="95">
        <v>5517050</v>
      </c>
      <c r="M830" s="95">
        <v>1692</v>
      </c>
      <c r="N830" s="95">
        <v>5236666</v>
      </c>
      <c r="O830" s="95">
        <v>174</v>
      </c>
      <c r="P830" s="95">
        <v>517160</v>
      </c>
      <c r="Q830" s="95">
        <v>158</v>
      </c>
      <c r="R830" s="95">
        <v>468059</v>
      </c>
      <c r="S830" s="95">
        <v>1742</v>
      </c>
      <c r="T830" s="95">
        <v>5625863</v>
      </c>
      <c r="U830" s="95">
        <v>1690</v>
      </c>
      <c r="V830" s="95">
        <v>5904534</v>
      </c>
      <c r="W830" s="95">
        <v>183</v>
      </c>
      <c r="X830" s="95">
        <v>417003</v>
      </c>
      <c r="Y830" s="95">
        <v>166</v>
      </c>
      <c r="Z830" s="95">
        <v>481486</v>
      </c>
      <c r="AA830" s="95">
        <v>1706</v>
      </c>
      <c r="AB830" s="95">
        <v>6212099</v>
      </c>
      <c r="AC830" s="95">
        <v>1645</v>
      </c>
      <c r="AD830" s="95">
        <v>6107529</v>
      </c>
      <c r="AE830" s="95">
        <v>185</v>
      </c>
      <c r="AF830" s="95">
        <v>522927</v>
      </c>
      <c r="AG830" s="95">
        <v>169</v>
      </c>
      <c r="AH830" s="95">
        <v>533593</v>
      </c>
      <c r="AI830" s="95">
        <v>1692</v>
      </c>
      <c r="AJ830" s="95">
        <v>6074565</v>
      </c>
      <c r="AK830" s="95">
        <v>1628</v>
      </c>
      <c r="AL830" s="95">
        <v>5797972</v>
      </c>
      <c r="AM830" s="95">
        <v>186</v>
      </c>
      <c r="AN830" s="95">
        <v>392048</v>
      </c>
      <c r="AO830" s="95">
        <v>172</v>
      </c>
      <c r="AP830" s="95">
        <v>619178</v>
      </c>
      <c r="AQ830" s="72">
        <v>231.34</v>
      </c>
      <c r="AR830" s="72">
        <v>250.43</v>
      </c>
      <c r="AS830" s="72">
        <v>481.77</v>
      </c>
      <c r="AT830" s="95">
        <v>5388458</v>
      </c>
      <c r="AU830" s="95">
        <v>5631745</v>
      </c>
      <c r="AV830" s="95">
        <v>1941</v>
      </c>
      <c r="AW830" s="95">
        <v>1874</v>
      </c>
      <c r="AX830" s="72">
        <v>261.89999999999998</v>
      </c>
      <c r="AY830" s="72">
        <v>256.97000000000003</v>
      </c>
      <c r="AZ830" s="72">
        <v>518.87</v>
      </c>
      <c r="BA830" s="95">
        <v>6034210</v>
      </c>
      <c r="BB830" s="95">
        <v>5704725</v>
      </c>
      <c r="BC830" s="95">
        <v>1920</v>
      </c>
      <c r="BD830" s="95">
        <v>1850</v>
      </c>
      <c r="BE830" s="72">
        <v>261.60000000000002</v>
      </c>
      <c r="BF830" s="72">
        <v>286.73</v>
      </c>
      <c r="BG830" s="72">
        <v>548.33000000000004</v>
      </c>
      <c r="BH830" s="95">
        <v>6042866</v>
      </c>
      <c r="BI830" s="95">
        <v>6386020</v>
      </c>
      <c r="BJ830" s="95">
        <v>1925</v>
      </c>
      <c r="BK830" s="95">
        <v>1856</v>
      </c>
      <c r="BL830" s="72">
        <v>296.8</v>
      </c>
      <c r="BM830" s="72">
        <v>305.08999999999997</v>
      </c>
      <c r="BN830" s="72">
        <v>601.89</v>
      </c>
      <c r="BO830" s="95">
        <v>6735026</v>
      </c>
      <c r="BP830" s="95">
        <v>6641122</v>
      </c>
      <c r="BQ830" s="95">
        <v>1891</v>
      </c>
      <c r="BR830" s="95">
        <v>1814</v>
      </c>
      <c r="BS830" s="72">
        <v>286.95</v>
      </c>
      <c r="BT830" s="72">
        <v>297.08999999999997</v>
      </c>
      <c r="BU830" s="72">
        <v>584.04</v>
      </c>
      <c r="BV830" s="95">
        <v>6466613</v>
      </c>
      <c r="BW830" s="95">
        <v>6417150</v>
      </c>
      <c r="BX830" s="95">
        <v>1878</v>
      </c>
      <c r="BY830" s="95">
        <v>1800</v>
      </c>
      <c r="BZ830" s="95">
        <v>1909</v>
      </c>
      <c r="CA830" s="95">
        <v>1886</v>
      </c>
      <c r="CB830" s="95">
        <v>1892</v>
      </c>
      <c r="CC830" s="95">
        <v>1854</v>
      </c>
      <c r="CD830" s="95">
        <v>1840</v>
      </c>
      <c r="CE830" s="72">
        <v>650.75523149000003</v>
      </c>
      <c r="CF830" s="72">
        <v>676.59346364999999</v>
      </c>
      <c r="CG830" s="72">
        <v>712.40329333</v>
      </c>
      <c r="CH830" s="72">
        <v>716.50152150999998</v>
      </c>
      <c r="CI830" s="72">
        <v>731.52548966999996</v>
      </c>
      <c r="CJ830" s="96">
        <v>0.74032443640000001</v>
      </c>
      <c r="CK830" s="96">
        <v>0.76688591880000001</v>
      </c>
      <c r="CL830" s="96">
        <v>0.76969043400000003</v>
      </c>
      <c r="CM830" s="96">
        <v>0.84004008630000004</v>
      </c>
      <c r="CN830" s="96">
        <v>0.79838639700000003</v>
      </c>
      <c r="CO830" s="96">
        <v>0.86271737159999995</v>
      </c>
      <c r="CP830" s="96">
        <v>0.90767321990000005</v>
      </c>
      <c r="CQ830" s="96">
        <v>0.99584056389999998</v>
      </c>
      <c r="CR830" s="96">
        <v>0.91146426759999999</v>
      </c>
      <c r="CS830" s="95">
        <v>2100</v>
      </c>
      <c r="CT830" s="95">
        <v>2105</v>
      </c>
      <c r="CU830" s="95">
        <v>2099</v>
      </c>
      <c r="CV830" s="95">
        <v>2075</v>
      </c>
      <c r="CW830" s="95">
        <v>2082</v>
      </c>
      <c r="CX830" s="96">
        <v>0.85543613100000004</v>
      </c>
      <c r="CY830" s="96">
        <v>0.86239857200000003</v>
      </c>
      <c r="CZ830" s="96">
        <v>0.86119686200000001</v>
      </c>
      <c r="DA830" s="96">
        <v>0.86958791300000005</v>
      </c>
      <c r="DB830" s="96">
        <v>0.86506936700000003</v>
      </c>
      <c r="DC830">
        <v>2013</v>
      </c>
      <c r="DD830" s="6">
        <v>1838.8</v>
      </c>
      <c r="DE830" s="96">
        <v>5.4274889000000002E-3</v>
      </c>
      <c r="DF830" s="72">
        <v>696.2</v>
      </c>
      <c r="DG830" s="96">
        <v>1</v>
      </c>
      <c r="DH830" s="72">
        <v>696.2</v>
      </c>
      <c r="DI830" s="72">
        <v>664.00920126000005</v>
      </c>
      <c r="DJ830" s="96">
        <v>1</v>
      </c>
      <c r="DK830" s="72">
        <v>696.2</v>
      </c>
      <c r="DL830" s="96">
        <v>1</v>
      </c>
      <c r="DM830" s="72">
        <v>696.2</v>
      </c>
      <c r="DN830" s="96">
        <v>1</v>
      </c>
      <c r="DO830" s="96">
        <v>1.7552000000000002E-2</v>
      </c>
      <c r="DP830" s="72">
        <v>12.22</v>
      </c>
      <c r="DQ830" s="72">
        <v>683.98</v>
      </c>
      <c r="DR830" t="s">
        <v>30</v>
      </c>
      <c r="DT830" t="s">
        <v>583</v>
      </c>
    </row>
    <row r="831" spans="1:124" x14ac:dyDescent="0.3">
      <c r="A831" t="s">
        <v>239</v>
      </c>
      <c r="B831">
        <v>16350</v>
      </c>
      <c r="C831" s="95">
        <v>1350</v>
      </c>
      <c r="D831" s="95">
        <v>6145071</v>
      </c>
      <c r="E831" s="95">
        <v>1312</v>
      </c>
      <c r="F831" s="95">
        <v>4609462</v>
      </c>
      <c r="G831" s="95">
        <v>205</v>
      </c>
      <c r="H831" s="95">
        <v>610395</v>
      </c>
      <c r="I831" s="95">
        <v>171</v>
      </c>
      <c r="J831" s="95">
        <v>641980</v>
      </c>
      <c r="K831" s="95">
        <v>1339</v>
      </c>
      <c r="L831" s="95">
        <v>5919725</v>
      </c>
      <c r="M831" s="95">
        <v>1296</v>
      </c>
      <c r="N831" s="95">
        <v>4670511</v>
      </c>
      <c r="O831" s="95">
        <v>207</v>
      </c>
      <c r="P831" s="95">
        <v>416109</v>
      </c>
      <c r="Q831" s="95">
        <v>176</v>
      </c>
      <c r="R831" s="95">
        <v>710649</v>
      </c>
      <c r="S831" s="95">
        <v>1299</v>
      </c>
      <c r="T831" s="95">
        <v>6880687</v>
      </c>
      <c r="U831" s="95">
        <v>1258</v>
      </c>
      <c r="V831" s="95">
        <v>5286029</v>
      </c>
      <c r="W831" s="95">
        <v>222</v>
      </c>
      <c r="X831" s="95">
        <v>678764</v>
      </c>
      <c r="Y831" s="95">
        <v>194</v>
      </c>
      <c r="Z831" s="95">
        <v>948993</v>
      </c>
      <c r="AA831" s="95">
        <v>1295</v>
      </c>
      <c r="AB831" s="95">
        <v>5918859</v>
      </c>
      <c r="AC831" s="95">
        <v>1249</v>
      </c>
      <c r="AD831" s="95">
        <v>5359569</v>
      </c>
      <c r="AE831" s="95">
        <v>224</v>
      </c>
      <c r="AF831" s="95">
        <v>1236545</v>
      </c>
      <c r="AG831" s="95">
        <v>199</v>
      </c>
      <c r="AH831" s="95">
        <v>961049</v>
      </c>
      <c r="AI831" s="95">
        <v>1305</v>
      </c>
      <c r="AJ831" s="95">
        <v>6015935.2599999998</v>
      </c>
      <c r="AK831" s="95">
        <v>1256</v>
      </c>
      <c r="AL831" s="95">
        <v>5494952.5199999996</v>
      </c>
      <c r="AM831" s="95">
        <v>202</v>
      </c>
      <c r="AN831" s="95">
        <v>973544</v>
      </c>
      <c r="AO831" s="95">
        <v>174</v>
      </c>
      <c r="AP831" s="95">
        <v>1124041</v>
      </c>
      <c r="AQ831" s="72">
        <v>362.03</v>
      </c>
      <c r="AR831" s="72">
        <v>295.08999999999997</v>
      </c>
      <c r="AS831" s="72">
        <v>657.12</v>
      </c>
      <c r="AT831" s="95">
        <v>6755466</v>
      </c>
      <c r="AU831" s="95">
        <v>5251442</v>
      </c>
      <c r="AV831" s="95">
        <v>1555</v>
      </c>
      <c r="AW831" s="95">
        <v>1483</v>
      </c>
      <c r="AX831" s="72">
        <v>341.52</v>
      </c>
      <c r="AY831" s="72">
        <v>304.64</v>
      </c>
      <c r="AZ831" s="72">
        <v>646.16</v>
      </c>
      <c r="BA831" s="95">
        <v>6335834</v>
      </c>
      <c r="BB831" s="95">
        <v>5381160</v>
      </c>
      <c r="BC831" s="95">
        <v>1546</v>
      </c>
      <c r="BD831" s="95">
        <v>1472</v>
      </c>
      <c r="BE831" s="72">
        <v>414.17</v>
      </c>
      <c r="BF831" s="72">
        <v>357.84</v>
      </c>
      <c r="BG831" s="72">
        <v>772.01</v>
      </c>
      <c r="BH831" s="95">
        <v>7559451</v>
      </c>
      <c r="BI831" s="95">
        <v>6235022</v>
      </c>
      <c r="BJ831" s="95">
        <v>1521</v>
      </c>
      <c r="BK831" s="95">
        <v>1452</v>
      </c>
      <c r="BL831" s="72">
        <v>392.55</v>
      </c>
      <c r="BM831" s="72">
        <v>363.76</v>
      </c>
      <c r="BN831" s="72">
        <v>756.31</v>
      </c>
      <c r="BO831" s="95">
        <v>7155404</v>
      </c>
      <c r="BP831" s="95">
        <v>6320618</v>
      </c>
      <c r="BQ831" s="95">
        <v>1519</v>
      </c>
      <c r="BR831" s="95">
        <v>1448</v>
      </c>
      <c r="BS831" s="72">
        <v>386.5</v>
      </c>
      <c r="BT831" s="72">
        <v>385.72</v>
      </c>
      <c r="BU831" s="72">
        <v>772.22</v>
      </c>
      <c r="BV831" s="95">
        <v>6989479.2599999998</v>
      </c>
      <c r="BW831" s="95">
        <v>6618993.5199999996</v>
      </c>
      <c r="BX831" s="95">
        <v>1507</v>
      </c>
      <c r="BY831" s="95">
        <v>1430</v>
      </c>
      <c r="BZ831" s="95">
        <v>1521</v>
      </c>
      <c r="CA831" s="95">
        <v>1510</v>
      </c>
      <c r="CB831" s="95">
        <v>1488</v>
      </c>
      <c r="CC831" s="95">
        <v>1485</v>
      </c>
      <c r="CD831" s="95">
        <v>1469</v>
      </c>
      <c r="CE831" s="72">
        <v>650.75523149000003</v>
      </c>
      <c r="CF831" s="72">
        <v>676.59346364999999</v>
      </c>
      <c r="CG831" s="72">
        <v>712.40329333</v>
      </c>
      <c r="CH831" s="72">
        <v>716.50152150999998</v>
      </c>
      <c r="CI831" s="72">
        <v>731.52548966999996</v>
      </c>
      <c r="CJ831" s="96">
        <v>1.0097805875000001</v>
      </c>
      <c r="CK831" s="96">
        <v>0.95501957189999997</v>
      </c>
      <c r="CL831" s="96">
        <v>1.0836698921000001</v>
      </c>
      <c r="CM831" s="96">
        <v>1.0555595170000001</v>
      </c>
      <c r="CN831" s="96">
        <v>1.0556296545999999</v>
      </c>
      <c r="CO831" s="96">
        <v>0.99590746509999994</v>
      </c>
      <c r="CP831" s="96">
        <v>1.0361724163999999</v>
      </c>
      <c r="CQ831" s="96">
        <v>0.99584056389999998</v>
      </c>
      <c r="CR831" s="96">
        <v>1.0405001623000001</v>
      </c>
      <c r="CS831" s="95">
        <v>1488</v>
      </c>
      <c r="CT831" s="95">
        <v>1483</v>
      </c>
      <c r="CU831" s="95">
        <v>1472</v>
      </c>
      <c r="CV831" s="95">
        <v>1468</v>
      </c>
      <c r="CW831" s="95">
        <v>1469</v>
      </c>
      <c r="CX831" s="96">
        <v>0.98049374899999997</v>
      </c>
      <c r="CY831" s="96">
        <v>1.0283750890000001</v>
      </c>
      <c r="CZ831" s="96">
        <v>0.97565621999999996</v>
      </c>
      <c r="DA831" s="96">
        <v>1.005947463</v>
      </c>
      <c r="DB831" s="96">
        <v>0.98900293100000003</v>
      </c>
      <c r="DC831">
        <v>2013</v>
      </c>
      <c r="DD831" s="6">
        <v>1457</v>
      </c>
      <c r="DE831" s="96">
        <v>7.3501696000000004E-3</v>
      </c>
      <c r="DF831" s="72">
        <v>793.22</v>
      </c>
      <c r="DG831" s="96">
        <v>1</v>
      </c>
      <c r="DH831" s="72">
        <v>793.22</v>
      </c>
      <c r="DI831" s="72">
        <v>664.00920126000005</v>
      </c>
      <c r="DJ831" s="96">
        <v>1</v>
      </c>
      <c r="DK831" s="72">
        <v>793.22</v>
      </c>
      <c r="DL831" s="96">
        <v>1</v>
      </c>
      <c r="DM831" s="72">
        <v>793.22</v>
      </c>
      <c r="DN831" s="96">
        <v>1</v>
      </c>
      <c r="DO831" s="96">
        <v>2.0104E-2</v>
      </c>
      <c r="DP831" s="72">
        <v>15.95</v>
      </c>
      <c r="DQ831" s="72">
        <v>777.27</v>
      </c>
      <c r="DR831" t="s">
        <v>239</v>
      </c>
      <c r="DT831" t="s">
        <v>583</v>
      </c>
    </row>
    <row r="832" spans="1:124" x14ac:dyDescent="0.3">
      <c r="A832" t="s">
        <v>32</v>
      </c>
      <c r="B832">
        <v>16360</v>
      </c>
      <c r="C832" s="95">
        <v>1773</v>
      </c>
      <c r="D832" s="95">
        <v>5731494</v>
      </c>
      <c r="E832" s="95">
        <v>1733</v>
      </c>
      <c r="F832" s="95">
        <v>5402743</v>
      </c>
      <c r="G832" s="95">
        <v>216</v>
      </c>
      <c r="H832" s="95">
        <v>766811</v>
      </c>
      <c r="I832" s="95">
        <v>196</v>
      </c>
      <c r="J832" s="95">
        <v>739904</v>
      </c>
      <c r="K832" s="95">
        <v>1644</v>
      </c>
      <c r="L832" s="95">
        <v>5324000</v>
      </c>
      <c r="M832" s="95">
        <v>1603</v>
      </c>
      <c r="N832" s="95">
        <v>5168987</v>
      </c>
      <c r="O832" s="95">
        <v>226</v>
      </c>
      <c r="P832" s="95">
        <v>653253</v>
      </c>
      <c r="Q832" s="95">
        <v>205</v>
      </c>
      <c r="R832" s="95">
        <v>819378</v>
      </c>
      <c r="S832" s="95">
        <v>1603</v>
      </c>
      <c r="T832" s="95">
        <v>5148083</v>
      </c>
      <c r="U832" s="95">
        <v>1557</v>
      </c>
      <c r="V832" s="95">
        <v>5717365</v>
      </c>
      <c r="W832" s="95">
        <v>222</v>
      </c>
      <c r="X832" s="95">
        <v>555128</v>
      </c>
      <c r="Y832" s="95">
        <v>196</v>
      </c>
      <c r="Z832" s="95">
        <v>868072</v>
      </c>
      <c r="AA832" s="95">
        <v>1594</v>
      </c>
      <c r="AB832" s="95">
        <v>5149486</v>
      </c>
      <c r="AC832" s="95">
        <v>1535</v>
      </c>
      <c r="AD832" s="95">
        <v>5844812</v>
      </c>
      <c r="AE832" s="95">
        <v>214</v>
      </c>
      <c r="AF832" s="95">
        <v>405379</v>
      </c>
      <c r="AG832" s="95">
        <v>193</v>
      </c>
      <c r="AH832" s="95">
        <v>921354</v>
      </c>
      <c r="AI832" s="95">
        <v>1566</v>
      </c>
      <c r="AJ832" s="95">
        <v>5445342</v>
      </c>
      <c r="AK832" s="95">
        <v>1499</v>
      </c>
      <c r="AL832" s="95">
        <v>6068997</v>
      </c>
      <c r="AM832" s="95">
        <v>213</v>
      </c>
      <c r="AN832" s="95">
        <v>657196</v>
      </c>
      <c r="AO832" s="95">
        <v>197</v>
      </c>
      <c r="AP832" s="95">
        <v>871642</v>
      </c>
      <c r="AQ832" s="72">
        <v>272.26</v>
      </c>
      <c r="AR832" s="72">
        <v>265.36</v>
      </c>
      <c r="AS832" s="72">
        <v>537.62</v>
      </c>
      <c r="AT832" s="95">
        <v>6498305</v>
      </c>
      <c r="AU832" s="95">
        <v>6142647</v>
      </c>
      <c r="AV832" s="95">
        <v>1989</v>
      </c>
      <c r="AW832" s="95">
        <v>1929</v>
      </c>
      <c r="AX832" s="72">
        <v>266.37</v>
      </c>
      <c r="AY832" s="72">
        <v>276.01</v>
      </c>
      <c r="AZ832" s="72">
        <v>542.38</v>
      </c>
      <c r="BA832" s="95">
        <v>5977253</v>
      </c>
      <c r="BB832" s="95">
        <v>5988365</v>
      </c>
      <c r="BC832" s="95">
        <v>1870</v>
      </c>
      <c r="BD832" s="95">
        <v>1808</v>
      </c>
      <c r="BE832" s="72">
        <v>260.42</v>
      </c>
      <c r="BF832" s="72">
        <v>313.06</v>
      </c>
      <c r="BG832" s="72">
        <v>573.48</v>
      </c>
      <c r="BH832" s="95">
        <v>5703211</v>
      </c>
      <c r="BI832" s="95">
        <v>6585437</v>
      </c>
      <c r="BJ832" s="95">
        <v>1825</v>
      </c>
      <c r="BK832" s="95">
        <v>1753</v>
      </c>
      <c r="BL832" s="72">
        <v>256.02999999999997</v>
      </c>
      <c r="BM832" s="72">
        <v>326.3</v>
      </c>
      <c r="BN832" s="72">
        <v>582.33000000000004</v>
      </c>
      <c r="BO832" s="95">
        <v>5554865</v>
      </c>
      <c r="BP832" s="95">
        <v>6766166</v>
      </c>
      <c r="BQ832" s="95">
        <v>1808</v>
      </c>
      <c r="BR832" s="95">
        <v>1728</v>
      </c>
      <c r="BS832" s="72">
        <v>285.86</v>
      </c>
      <c r="BT832" s="72">
        <v>341.03</v>
      </c>
      <c r="BU832" s="72">
        <v>626.89</v>
      </c>
      <c r="BV832" s="95">
        <v>6102538</v>
      </c>
      <c r="BW832" s="95">
        <v>6940639</v>
      </c>
      <c r="BX832" s="95">
        <v>1779</v>
      </c>
      <c r="BY832" s="95">
        <v>1696</v>
      </c>
      <c r="BZ832" s="95">
        <v>1960</v>
      </c>
      <c r="CA832" s="95">
        <v>1840</v>
      </c>
      <c r="CB832" s="95">
        <v>1790</v>
      </c>
      <c r="CC832" s="95">
        <v>1770</v>
      </c>
      <c r="CD832" s="95">
        <v>1738</v>
      </c>
      <c r="CE832" s="72">
        <v>650.75523149000003</v>
      </c>
      <c r="CF832" s="72">
        <v>676.59346364999999</v>
      </c>
      <c r="CG832" s="72">
        <v>712.40329333</v>
      </c>
      <c r="CH832" s="72">
        <v>716.50152150999998</v>
      </c>
      <c r="CI832" s="72">
        <v>731.52548966999996</v>
      </c>
      <c r="CJ832" s="96">
        <v>0.82614779559999996</v>
      </c>
      <c r="CK832" s="96">
        <v>0.8016335202</v>
      </c>
      <c r="CL832" s="96">
        <v>0.80499347119999998</v>
      </c>
      <c r="CM832" s="96">
        <v>0.81274077239999998</v>
      </c>
      <c r="CN832" s="96">
        <v>0.85696261969999998</v>
      </c>
      <c r="CO832" s="96">
        <v>0.96497611139999995</v>
      </c>
      <c r="CP832" s="96">
        <v>0.85027559350000004</v>
      </c>
      <c r="CQ832" s="96">
        <v>0.99584056389999998</v>
      </c>
      <c r="CR832" s="96">
        <v>0.85382691050000004</v>
      </c>
      <c r="CS832" s="95">
        <v>1926</v>
      </c>
      <c r="CT832" s="95">
        <v>1819</v>
      </c>
      <c r="CU832" s="95">
        <v>1791</v>
      </c>
      <c r="CV832" s="95">
        <v>1763</v>
      </c>
      <c r="CW832" s="95">
        <v>1737</v>
      </c>
      <c r="CX832" s="96">
        <v>0.95392025499999999</v>
      </c>
      <c r="CY832" s="96">
        <v>0.98213993399999999</v>
      </c>
      <c r="CZ832" s="96">
        <v>0.971895603</v>
      </c>
      <c r="DA832" s="96">
        <v>0.96274683299999997</v>
      </c>
      <c r="DB832" s="96">
        <v>0.95438888899999996</v>
      </c>
      <c r="DC832">
        <v>2013</v>
      </c>
      <c r="DD832" s="6">
        <v>1782.8</v>
      </c>
      <c r="DE832" s="96">
        <v>2.6405318000000001E-3</v>
      </c>
      <c r="DF832" s="72">
        <v>654</v>
      </c>
      <c r="DG832" s="96">
        <v>1</v>
      </c>
      <c r="DH832" s="72">
        <v>654</v>
      </c>
      <c r="DI832" s="72">
        <v>664.00920126000005</v>
      </c>
      <c r="DJ832" s="96">
        <v>1</v>
      </c>
      <c r="DK832" s="72">
        <v>654</v>
      </c>
      <c r="DL832" s="96">
        <v>1</v>
      </c>
      <c r="DM832" s="72">
        <v>654</v>
      </c>
      <c r="DN832" s="96">
        <v>1</v>
      </c>
      <c r="DO832" s="96">
        <v>7.3179999999999999E-3</v>
      </c>
      <c r="DP832" s="72">
        <v>4.79</v>
      </c>
      <c r="DQ832" s="72">
        <v>649.21</v>
      </c>
      <c r="DR832" t="s">
        <v>32</v>
      </c>
      <c r="DT832" t="s">
        <v>583</v>
      </c>
    </row>
    <row r="833" spans="1:124" x14ac:dyDescent="0.3">
      <c r="A833" t="s">
        <v>502</v>
      </c>
      <c r="B833">
        <v>16370</v>
      </c>
      <c r="C833" s="95">
        <v>1971</v>
      </c>
      <c r="D833" s="95">
        <v>6432776</v>
      </c>
      <c r="E833" s="95">
        <v>1922</v>
      </c>
      <c r="F833" s="95">
        <v>5959470</v>
      </c>
      <c r="G833" s="95">
        <v>118</v>
      </c>
      <c r="H833" s="95">
        <v>490348</v>
      </c>
      <c r="I833" s="95">
        <v>106</v>
      </c>
      <c r="J833" s="95">
        <v>442008</v>
      </c>
      <c r="K833" s="95">
        <v>1914</v>
      </c>
      <c r="L833" s="95">
        <v>6202097</v>
      </c>
      <c r="M833" s="95">
        <v>1853</v>
      </c>
      <c r="N833" s="95">
        <v>6183464</v>
      </c>
      <c r="O833" s="95">
        <v>116</v>
      </c>
      <c r="P833" s="95">
        <v>764062</v>
      </c>
      <c r="Q833" s="95">
        <v>99</v>
      </c>
      <c r="R833" s="95">
        <v>470377</v>
      </c>
      <c r="S833" s="95">
        <v>1959</v>
      </c>
      <c r="T833" s="95">
        <v>6945313</v>
      </c>
      <c r="U833" s="95">
        <v>1893</v>
      </c>
      <c r="V833" s="95">
        <v>6796569</v>
      </c>
      <c r="W833" s="95">
        <v>138</v>
      </c>
      <c r="X833" s="95">
        <v>224589</v>
      </c>
      <c r="Y833" s="95">
        <v>123</v>
      </c>
      <c r="Z833" s="95">
        <v>396914</v>
      </c>
      <c r="AA833" s="95">
        <v>1929</v>
      </c>
      <c r="AB833" s="95">
        <v>6798730</v>
      </c>
      <c r="AC833" s="95">
        <v>1862</v>
      </c>
      <c r="AD833" s="95">
        <v>7457013</v>
      </c>
      <c r="AE833" s="95">
        <v>156</v>
      </c>
      <c r="AF833" s="95">
        <v>392630</v>
      </c>
      <c r="AG833" s="95">
        <v>141</v>
      </c>
      <c r="AH833" s="95">
        <v>626517</v>
      </c>
      <c r="AI833" s="95">
        <v>1911</v>
      </c>
      <c r="AJ833" s="95">
        <v>6162465</v>
      </c>
      <c r="AK833" s="95">
        <v>1851</v>
      </c>
      <c r="AL833" s="95">
        <v>7612456.5300000003</v>
      </c>
      <c r="AM833" s="95">
        <v>160</v>
      </c>
      <c r="AN833" s="95">
        <v>573048</v>
      </c>
      <c r="AO833" s="95">
        <v>145</v>
      </c>
      <c r="AP833" s="95">
        <v>794667</v>
      </c>
      <c r="AQ833" s="72">
        <v>276.17</v>
      </c>
      <c r="AR833" s="72">
        <v>263.05</v>
      </c>
      <c r="AS833" s="72">
        <v>539.22</v>
      </c>
      <c r="AT833" s="95">
        <v>6923124</v>
      </c>
      <c r="AU833" s="95">
        <v>6401478</v>
      </c>
      <c r="AV833" s="95">
        <v>2089</v>
      </c>
      <c r="AW833" s="95">
        <v>2028</v>
      </c>
      <c r="AX833" s="72">
        <v>285.97000000000003</v>
      </c>
      <c r="AY833" s="72">
        <v>284.06</v>
      </c>
      <c r="AZ833" s="72">
        <v>570.03</v>
      </c>
      <c r="BA833" s="95">
        <v>6966159</v>
      </c>
      <c r="BB833" s="95">
        <v>6653841</v>
      </c>
      <c r="BC833" s="95">
        <v>2030</v>
      </c>
      <c r="BD833" s="95">
        <v>1952</v>
      </c>
      <c r="BE833" s="72">
        <v>284.93</v>
      </c>
      <c r="BF833" s="72">
        <v>297.35000000000002</v>
      </c>
      <c r="BG833" s="72">
        <v>582.28</v>
      </c>
      <c r="BH833" s="95">
        <v>7169902</v>
      </c>
      <c r="BI833" s="95">
        <v>7193483</v>
      </c>
      <c r="BJ833" s="95">
        <v>2097</v>
      </c>
      <c r="BK833" s="95">
        <v>2016</v>
      </c>
      <c r="BL833" s="72">
        <v>287.42</v>
      </c>
      <c r="BM833" s="72">
        <v>336.31</v>
      </c>
      <c r="BN833" s="72">
        <v>623.73</v>
      </c>
      <c r="BO833" s="95">
        <v>7191360</v>
      </c>
      <c r="BP833" s="95">
        <v>8083530</v>
      </c>
      <c r="BQ833" s="95">
        <v>2085</v>
      </c>
      <c r="BR833" s="95">
        <v>2003</v>
      </c>
      <c r="BS833" s="72">
        <v>271.02</v>
      </c>
      <c r="BT833" s="72">
        <v>351</v>
      </c>
      <c r="BU833" s="72">
        <v>622.02</v>
      </c>
      <c r="BV833" s="95">
        <v>6735513</v>
      </c>
      <c r="BW833" s="95">
        <v>8407123.5299999993</v>
      </c>
      <c r="BX833" s="95">
        <v>2071</v>
      </c>
      <c r="BY833" s="95">
        <v>1996</v>
      </c>
      <c r="BZ833" s="95">
        <v>2060</v>
      </c>
      <c r="CA833" s="95">
        <v>1992</v>
      </c>
      <c r="CB833" s="95">
        <v>2058</v>
      </c>
      <c r="CC833" s="95">
        <v>2046</v>
      </c>
      <c r="CD833" s="95">
        <v>2034</v>
      </c>
      <c r="CE833" s="72">
        <v>650.75523149000003</v>
      </c>
      <c r="CF833" s="72">
        <v>676.59346364999999</v>
      </c>
      <c r="CG833" s="72">
        <v>712.40329333</v>
      </c>
      <c r="CH833" s="72">
        <v>716.50152150999998</v>
      </c>
      <c r="CI833" s="72">
        <v>731.52548966999996</v>
      </c>
      <c r="CJ833" s="96">
        <v>0.82860647740000004</v>
      </c>
      <c r="CK833" s="96">
        <v>0.84250001019999998</v>
      </c>
      <c r="CL833" s="96">
        <v>0.81734602499999998</v>
      </c>
      <c r="CM833" s="96">
        <v>0.87052152890000001</v>
      </c>
      <c r="CN833" s="96">
        <v>0.85030529870000005</v>
      </c>
      <c r="CO833" s="96">
        <v>0.93721125350000001</v>
      </c>
      <c r="CP833" s="96">
        <v>0.89825625210000004</v>
      </c>
      <c r="CQ833" s="96">
        <v>0.99584056389999998</v>
      </c>
      <c r="CR833" s="96">
        <v>0.90200796829999996</v>
      </c>
      <c r="CS833" s="95">
        <v>2098</v>
      </c>
      <c r="CT833" s="95">
        <v>2058</v>
      </c>
      <c r="CU833" s="95">
        <v>2123</v>
      </c>
      <c r="CV833" s="95">
        <v>2099</v>
      </c>
      <c r="CW833" s="95">
        <v>2120</v>
      </c>
      <c r="CX833" s="96">
        <v>0.96668831099999997</v>
      </c>
      <c r="CY833" s="96">
        <v>0.95908990400000005</v>
      </c>
      <c r="CZ833" s="96">
        <v>0.92498007100000001</v>
      </c>
      <c r="DA833" s="96">
        <v>0.91364893999999996</v>
      </c>
      <c r="DB833" s="96">
        <v>0.92237869100000003</v>
      </c>
      <c r="DC833">
        <v>2013</v>
      </c>
      <c r="DD833" s="6">
        <v>1999</v>
      </c>
      <c r="DE833" s="96">
        <v>4.2625974000000001E-3</v>
      </c>
      <c r="DF833" s="72">
        <v>689.78</v>
      </c>
      <c r="DG833" s="96">
        <v>1</v>
      </c>
      <c r="DH833" s="72">
        <v>689.78</v>
      </c>
      <c r="DI833" s="72">
        <v>709.00630086000001</v>
      </c>
      <c r="DJ833" s="96">
        <v>1</v>
      </c>
      <c r="DK833" s="72">
        <v>689.78</v>
      </c>
      <c r="DL833" s="96">
        <v>1</v>
      </c>
      <c r="DM833" s="72">
        <v>689.78</v>
      </c>
      <c r="DN833" s="96">
        <v>1</v>
      </c>
      <c r="DO833" s="96">
        <v>1.4376999999999999E-2</v>
      </c>
      <c r="DP833" s="72">
        <v>9.92</v>
      </c>
      <c r="DQ833" s="72">
        <v>679.86</v>
      </c>
      <c r="DR833" t="s">
        <v>502</v>
      </c>
      <c r="DT833" t="s">
        <v>583</v>
      </c>
    </row>
    <row r="834" spans="1:124" x14ac:dyDescent="0.3">
      <c r="A834" t="s">
        <v>599</v>
      </c>
      <c r="B834">
        <v>16380</v>
      </c>
      <c r="C834" s="95">
        <v>2052</v>
      </c>
      <c r="D834" s="95">
        <v>6340729</v>
      </c>
      <c r="E834" s="95">
        <v>1976</v>
      </c>
      <c r="F834" s="95">
        <v>6049424</v>
      </c>
      <c r="G834" s="95">
        <v>216</v>
      </c>
      <c r="H834" s="95">
        <v>486612</v>
      </c>
      <c r="I834" s="95">
        <v>193</v>
      </c>
      <c r="J834" s="95">
        <v>604648</v>
      </c>
      <c r="K834" s="95">
        <v>1972</v>
      </c>
      <c r="L834" s="95">
        <v>7088657</v>
      </c>
      <c r="M834" s="95">
        <v>1885</v>
      </c>
      <c r="N834" s="95">
        <v>6381442</v>
      </c>
      <c r="O834" s="95">
        <v>210</v>
      </c>
      <c r="P834" s="95">
        <v>339726</v>
      </c>
      <c r="Q834" s="95">
        <v>188</v>
      </c>
      <c r="R834" s="95">
        <v>522356</v>
      </c>
      <c r="S834" s="95">
        <v>1951</v>
      </c>
      <c r="T834" s="95">
        <v>7906942</v>
      </c>
      <c r="U834" s="95">
        <v>1864</v>
      </c>
      <c r="V834" s="95">
        <v>6653125</v>
      </c>
      <c r="W834" s="95">
        <v>211</v>
      </c>
      <c r="X834" s="95">
        <v>397248</v>
      </c>
      <c r="Y834" s="95">
        <v>190</v>
      </c>
      <c r="Z834" s="95">
        <v>573622</v>
      </c>
      <c r="AA834" s="95">
        <v>1946</v>
      </c>
      <c r="AB834" s="95">
        <v>7798564</v>
      </c>
      <c r="AC834" s="95">
        <v>1849</v>
      </c>
      <c r="AD834" s="95">
        <v>6377116</v>
      </c>
      <c r="AE834" s="95">
        <v>215</v>
      </c>
      <c r="AF834" s="95">
        <v>724070</v>
      </c>
      <c r="AG834" s="95">
        <v>195</v>
      </c>
      <c r="AH834" s="95">
        <v>752525</v>
      </c>
      <c r="AI834" s="95">
        <v>1959</v>
      </c>
      <c r="AJ834" s="95">
        <v>7938431</v>
      </c>
      <c r="AK834" s="95">
        <v>1867</v>
      </c>
      <c r="AL834" s="95">
        <v>6863883</v>
      </c>
      <c r="AM834" s="95">
        <v>214</v>
      </c>
      <c r="AN834" s="95">
        <v>732487</v>
      </c>
      <c r="AO834" s="95">
        <v>193</v>
      </c>
      <c r="AP834" s="95">
        <v>860300</v>
      </c>
      <c r="AQ834" s="72">
        <v>250.86</v>
      </c>
      <c r="AR834" s="72">
        <v>255.65</v>
      </c>
      <c r="AS834" s="72">
        <v>506.51</v>
      </c>
      <c r="AT834" s="95">
        <v>6827341</v>
      </c>
      <c r="AU834" s="95">
        <v>6654072</v>
      </c>
      <c r="AV834" s="95">
        <v>2268</v>
      </c>
      <c r="AW834" s="95">
        <v>2169</v>
      </c>
      <c r="AX834" s="72">
        <v>283.7</v>
      </c>
      <c r="AY834" s="72">
        <v>277.52999999999997</v>
      </c>
      <c r="AZ834" s="72">
        <v>561.23</v>
      </c>
      <c r="BA834" s="95">
        <v>7428383</v>
      </c>
      <c r="BB834" s="95">
        <v>6903798</v>
      </c>
      <c r="BC834" s="95">
        <v>2182</v>
      </c>
      <c r="BD834" s="95">
        <v>2073</v>
      </c>
      <c r="BE834" s="72">
        <v>320.08</v>
      </c>
      <c r="BF834" s="72">
        <v>293.2</v>
      </c>
      <c r="BG834" s="72">
        <v>613.28</v>
      </c>
      <c r="BH834" s="95">
        <v>8304190</v>
      </c>
      <c r="BI834" s="95">
        <v>7226747</v>
      </c>
      <c r="BJ834" s="95">
        <v>2162</v>
      </c>
      <c r="BK834" s="95">
        <v>2054</v>
      </c>
      <c r="BL834" s="72">
        <v>328.65</v>
      </c>
      <c r="BM834" s="72">
        <v>290.67</v>
      </c>
      <c r="BN834" s="72">
        <v>619.32000000000005</v>
      </c>
      <c r="BO834" s="95">
        <v>8522634</v>
      </c>
      <c r="BP834" s="95">
        <v>7129641</v>
      </c>
      <c r="BQ834" s="95">
        <v>2161</v>
      </c>
      <c r="BR834" s="95">
        <v>2044</v>
      </c>
      <c r="BS834" s="72">
        <v>332.52</v>
      </c>
      <c r="BT834" s="72">
        <v>312.47000000000003</v>
      </c>
      <c r="BU834" s="72">
        <v>644.99</v>
      </c>
      <c r="BV834" s="95">
        <v>8670918</v>
      </c>
      <c r="BW834" s="95">
        <v>7724183</v>
      </c>
      <c r="BX834" s="95">
        <v>2173</v>
      </c>
      <c r="BY834" s="95">
        <v>2060</v>
      </c>
      <c r="BZ834" s="95">
        <v>2221</v>
      </c>
      <c r="CA834" s="95">
        <v>2129</v>
      </c>
      <c r="CB834" s="95">
        <v>2110</v>
      </c>
      <c r="CC834" s="95">
        <v>2105</v>
      </c>
      <c r="CD834" s="95">
        <v>2118</v>
      </c>
      <c r="CE834" s="72">
        <v>650.75523149000003</v>
      </c>
      <c r="CF834" s="72">
        <v>676.59346364999999</v>
      </c>
      <c r="CG834" s="72">
        <v>712.40329333</v>
      </c>
      <c r="CH834" s="72">
        <v>716.50152150999998</v>
      </c>
      <c r="CI834" s="72">
        <v>731.52548966999996</v>
      </c>
      <c r="CJ834" s="96">
        <v>0.77834180269999997</v>
      </c>
      <c r="CK834" s="96">
        <v>0.82949367699999998</v>
      </c>
      <c r="CL834" s="96">
        <v>0.86086070309999996</v>
      </c>
      <c r="CM834" s="96">
        <v>0.86436662230000005</v>
      </c>
      <c r="CN834" s="96">
        <v>0.88170543489999997</v>
      </c>
      <c r="CO834" s="96">
        <v>0.8989791775</v>
      </c>
      <c r="CP834" s="96">
        <v>0.93767872389999996</v>
      </c>
      <c r="CQ834" s="96">
        <v>0.99584056389999998</v>
      </c>
      <c r="CR834" s="96">
        <v>0.94159509460000002</v>
      </c>
      <c r="CS834" s="95">
        <v>2129</v>
      </c>
      <c r="CT834" s="95">
        <v>2069</v>
      </c>
      <c r="CU834" s="95">
        <v>2067</v>
      </c>
      <c r="CV834" s="95">
        <v>2065</v>
      </c>
      <c r="CW834" s="95">
        <v>2058</v>
      </c>
      <c r="CX834" s="96">
        <v>0.88748755400000001</v>
      </c>
      <c r="CY834" s="96">
        <v>0.92134392300000001</v>
      </c>
      <c r="CZ834" s="96">
        <v>0.89969473799999999</v>
      </c>
      <c r="DA834" s="96">
        <v>0.90888707999999996</v>
      </c>
      <c r="DB834" s="96">
        <v>0.87772267900000001</v>
      </c>
      <c r="DC834">
        <v>2013</v>
      </c>
      <c r="DD834" s="6">
        <v>2080</v>
      </c>
      <c r="DE834" s="96">
        <v>5.076672E-3</v>
      </c>
      <c r="DF834" s="72">
        <v>719.46</v>
      </c>
      <c r="DG834" s="96">
        <v>1</v>
      </c>
      <c r="DH834" s="72">
        <v>719.46</v>
      </c>
      <c r="DI834" s="72">
        <v>628.84808468999995</v>
      </c>
      <c r="DJ834" s="96">
        <v>1</v>
      </c>
      <c r="DK834" s="72">
        <v>719.46</v>
      </c>
      <c r="DL834" s="96">
        <v>1</v>
      </c>
      <c r="DM834" s="72">
        <v>719.46</v>
      </c>
      <c r="DN834" s="96">
        <v>1</v>
      </c>
      <c r="DO834" s="96">
        <v>1.171E-2</v>
      </c>
      <c r="DP834" s="72">
        <v>8.42</v>
      </c>
      <c r="DQ834" s="72">
        <v>711.04</v>
      </c>
      <c r="DR834" t="s">
        <v>599</v>
      </c>
      <c r="DT834" t="s">
        <v>583</v>
      </c>
    </row>
    <row r="835" spans="1:124" x14ac:dyDescent="0.3">
      <c r="A835" t="s">
        <v>307</v>
      </c>
      <c r="B835">
        <v>16390</v>
      </c>
      <c r="C835" s="95">
        <v>2640</v>
      </c>
      <c r="D835" s="95">
        <v>9587454</v>
      </c>
      <c r="E835" s="95">
        <v>2547</v>
      </c>
      <c r="F835" s="95">
        <v>8485847</v>
      </c>
      <c r="G835" s="95">
        <v>274</v>
      </c>
      <c r="H835" s="95">
        <v>1227057</v>
      </c>
      <c r="I835" s="95">
        <v>242</v>
      </c>
      <c r="J835" s="95">
        <v>953261</v>
      </c>
      <c r="K835" s="95">
        <v>2555</v>
      </c>
      <c r="L835" s="95">
        <v>9036572</v>
      </c>
      <c r="M835" s="95">
        <v>2457</v>
      </c>
      <c r="N835" s="95">
        <v>8810962</v>
      </c>
      <c r="O835" s="95">
        <v>284</v>
      </c>
      <c r="P835" s="95">
        <v>771624</v>
      </c>
      <c r="Q835" s="95">
        <v>253</v>
      </c>
      <c r="R835" s="95">
        <v>929497</v>
      </c>
      <c r="S835" s="95">
        <v>2531</v>
      </c>
      <c r="T835" s="95">
        <v>8955432</v>
      </c>
      <c r="U835" s="95">
        <v>2422</v>
      </c>
      <c r="V835" s="95">
        <v>9121911</v>
      </c>
      <c r="W835" s="95">
        <v>293</v>
      </c>
      <c r="X835" s="95">
        <v>781282</v>
      </c>
      <c r="Y835" s="95">
        <v>263</v>
      </c>
      <c r="Z835" s="95">
        <v>1221884</v>
      </c>
      <c r="AA835" s="95">
        <v>2466</v>
      </c>
      <c r="AB835" s="95">
        <v>9503327</v>
      </c>
      <c r="AC835" s="95">
        <v>2359</v>
      </c>
      <c r="AD835" s="95">
        <v>9768283</v>
      </c>
      <c r="AE835" s="95">
        <v>309</v>
      </c>
      <c r="AF835" s="95">
        <v>1031870</v>
      </c>
      <c r="AG835" s="95">
        <v>279</v>
      </c>
      <c r="AH835" s="95">
        <v>1299673</v>
      </c>
      <c r="AI835" s="95">
        <v>2460</v>
      </c>
      <c r="AJ835" s="95">
        <v>9610523</v>
      </c>
      <c r="AK835" s="95">
        <v>2351</v>
      </c>
      <c r="AL835" s="95">
        <v>10090775</v>
      </c>
      <c r="AM835" s="95">
        <v>317</v>
      </c>
      <c r="AN835" s="95">
        <v>1160889</v>
      </c>
      <c r="AO835" s="95">
        <v>282</v>
      </c>
      <c r="AP835" s="95">
        <v>1326971</v>
      </c>
      <c r="AQ835" s="72">
        <v>309.27</v>
      </c>
      <c r="AR835" s="72">
        <v>282.02999999999997</v>
      </c>
      <c r="AS835" s="72">
        <v>591.29999999999995</v>
      </c>
      <c r="AT835" s="95">
        <v>10814511</v>
      </c>
      <c r="AU835" s="95">
        <v>9439108</v>
      </c>
      <c r="AV835" s="95">
        <v>2914</v>
      </c>
      <c r="AW835" s="95">
        <v>2789</v>
      </c>
      <c r="AX835" s="72">
        <v>287.89999999999998</v>
      </c>
      <c r="AY835" s="72">
        <v>299.52</v>
      </c>
      <c r="AZ835" s="72">
        <v>587.41999999999996</v>
      </c>
      <c r="BA835" s="95">
        <v>9808196</v>
      </c>
      <c r="BB835" s="95">
        <v>9740459</v>
      </c>
      <c r="BC835" s="95">
        <v>2839</v>
      </c>
      <c r="BD835" s="95">
        <v>2710</v>
      </c>
      <c r="BE835" s="72">
        <v>287.32</v>
      </c>
      <c r="BF835" s="72">
        <v>321.04000000000002</v>
      </c>
      <c r="BG835" s="72">
        <v>608.36</v>
      </c>
      <c r="BH835" s="95">
        <v>9736714</v>
      </c>
      <c r="BI835" s="95">
        <v>10343795</v>
      </c>
      <c r="BJ835" s="95">
        <v>2824</v>
      </c>
      <c r="BK835" s="95">
        <v>2685</v>
      </c>
      <c r="BL835" s="72">
        <v>316.37</v>
      </c>
      <c r="BM835" s="72">
        <v>349.63</v>
      </c>
      <c r="BN835" s="72">
        <v>666</v>
      </c>
      <c r="BO835" s="95">
        <v>10535197</v>
      </c>
      <c r="BP835" s="95">
        <v>11067956</v>
      </c>
      <c r="BQ835" s="95">
        <v>2775</v>
      </c>
      <c r="BR835" s="95">
        <v>2638</v>
      </c>
      <c r="BS835" s="72">
        <v>323.23</v>
      </c>
      <c r="BT835" s="72">
        <v>361.37</v>
      </c>
      <c r="BU835" s="72">
        <v>684.6</v>
      </c>
      <c r="BV835" s="95">
        <v>10771412</v>
      </c>
      <c r="BW835" s="95">
        <v>11417746</v>
      </c>
      <c r="BX835" s="95">
        <v>2777</v>
      </c>
      <c r="BY835" s="95">
        <v>2633</v>
      </c>
      <c r="BZ835" s="95">
        <v>2854</v>
      </c>
      <c r="CA835" s="95">
        <v>2777</v>
      </c>
      <c r="CB835" s="95">
        <v>2757</v>
      </c>
      <c r="CC835" s="95">
        <v>2710</v>
      </c>
      <c r="CD835" s="95">
        <v>2707</v>
      </c>
      <c r="CE835" s="72">
        <v>650.75523149000003</v>
      </c>
      <c r="CF835" s="72">
        <v>676.59346364999999</v>
      </c>
      <c r="CG835" s="72">
        <v>712.40329333</v>
      </c>
      <c r="CH835" s="72">
        <v>716.50152150999998</v>
      </c>
      <c r="CI835" s="72">
        <v>731.52548966999996</v>
      </c>
      <c r="CJ835" s="96">
        <v>0.90863656780000002</v>
      </c>
      <c r="CK835" s="96">
        <v>0.86820229810000005</v>
      </c>
      <c r="CL835" s="96">
        <v>0.85395450260000005</v>
      </c>
      <c r="CM835" s="96">
        <v>0.92951651879999997</v>
      </c>
      <c r="CN835" s="96">
        <v>0.93585255700000003</v>
      </c>
      <c r="CO835" s="96">
        <v>1.0337616406000001</v>
      </c>
      <c r="CP835" s="96">
        <v>0.86986443830000004</v>
      </c>
      <c r="CQ835" s="96">
        <v>0.99584056389999998</v>
      </c>
      <c r="CR835" s="96">
        <v>0.87349757139999995</v>
      </c>
      <c r="CS835" s="95">
        <v>2799</v>
      </c>
      <c r="CT835" s="95">
        <v>2746</v>
      </c>
      <c r="CU835" s="95">
        <v>2711</v>
      </c>
      <c r="CV835" s="95">
        <v>2673</v>
      </c>
      <c r="CW835" s="95">
        <v>2693</v>
      </c>
      <c r="CX835" s="96">
        <v>1.0569968279999999</v>
      </c>
      <c r="CY835" s="96">
        <v>1.0371620880000001</v>
      </c>
      <c r="CZ835" s="96">
        <v>1.0292204899999999</v>
      </c>
      <c r="DA835" s="96">
        <v>1.0159382050000001</v>
      </c>
      <c r="DB835" s="96">
        <v>1.0284070860000001</v>
      </c>
      <c r="DC835">
        <v>2013</v>
      </c>
      <c r="DD835" s="6">
        <v>2691</v>
      </c>
      <c r="DE835" s="96">
        <v>2.4023222999999998E-3</v>
      </c>
      <c r="DF835" s="72">
        <v>669.23</v>
      </c>
      <c r="DG835" s="96">
        <v>1</v>
      </c>
      <c r="DH835" s="72">
        <v>669.23</v>
      </c>
      <c r="DI835" s="72">
        <v>664.00920126000005</v>
      </c>
      <c r="DJ835" s="96">
        <v>1</v>
      </c>
      <c r="DK835" s="72">
        <v>669.23</v>
      </c>
      <c r="DL835" s="96">
        <v>1</v>
      </c>
      <c r="DM835" s="72">
        <v>669.23</v>
      </c>
      <c r="DN835" s="96">
        <v>1</v>
      </c>
      <c r="DO835" s="96">
        <v>8.2480000000000001E-3</v>
      </c>
      <c r="DP835" s="72">
        <v>5.52</v>
      </c>
      <c r="DQ835" s="72">
        <v>663.71</v>
      </c>
      <c r="DR835" t="s">
        <v>307</v>
      </c>
      <c r="DT835" t="s">
        <v>583</v>
      </c>
    </row>
    <row r="836" spans="1:124" x14ac:dyDescent="0.3">
      <c r="A836" t="s">
        <v>390</v>
      </c>
      <c r="B836">
        <v>16400</v>
      </c>
      <c r="C836" s="95">
        <v>1986</v>
      </c>
      <c r="D836" s="95">
        <v>6913378</v>
      </c>
      <c r="E836" s="95">
        <v>1923</v>
      </c>
      <c r="F836" s="95">
        <v>6419949</v>
      </c>
      <c r="G836" s="95">
        <v>189</v>
      </c>
      <c r="H836" s="95">
        <v>514683</v>
      </c>
      <c r="I836" s="95">
        <v>171</v>
      </c>
      <c r="J836" s="95">
        <v>514332</v>
      </c>
      <c r="K836" s="95">
        <v>1960</v>
      </c>
      <c r="L836" s="95">
        <v>8104056</v>
      </c>
      <c r="M836" s="95">
        <v>1890</v>
      </c>
      <c r="N836" s="95">
        <v>6380033</v>
      </c>
      <c r="O836" s="95">
        <v>192</v>
      </c>
      <c r="P836" s="95">
        <v>658594</v>
      </c>
      <c r="Q836" s="95">
        <v>169</v>
      </c>
      <c r="R836" s="95">
        <v>566946</v>
      </c>
      <c r="S836" s="95">
        <v>1949</v>
      </c>
      <c r="T836" s="95">
        <v>7625056</v>
      </c>
      <c r="U836" s="95">
        <v>1878</v>
      </c>
      <c r="V836" s="95">
        <v>6864682</v>
      </c>
      <c r="W836" s="95">
        <v>202</v>
      </c>
      <c r="X836" s="95">
        <v>696369</v>
      </c>
      <c r="Y836" s="95">
        <v>182</v>
      </c>
      <c r="Z836" s="95">
        <v>553509</v>
      </c>
      <c r="AA836" s="95">
        <v>1977</v>
      </c>
      <c r="AB836" s="95">
        <v>7989024</v>
      </c>
      <c r="AC836" s="95">
        <v>1909</v>
      </c>
      <c r="AD836" s="95">
        <v>7812830</v>
      </c>
      <c r="AE836" s="95">
        <v>200</v>
      </c>
      <c r="AF836" s="95">
        <v>926424</v>
      </c>
      <c r="AG836" s="95">
        <v>181</v>
      </c>
      <c r="AH836" s="95">
        <v>757526</v>
      </c>
      <c r="AI836" s="95">
        <v>1943</v>
      </c>
      <c r="AJ836" s="95">
        <v>7475641</v>
      </c>
      <c r="AK836" s="95">
        <v>1867</v>
      </c>
      <c r="AL836" s="95">
        <v>7803815.8200000003</v>
      </c>
      <c r="AM836" s="95">
        <v>193</v>
      </c>
      <c r="AN836" s="95">
        <v>963041</v>
      </c>
      <c r="AO836" s="95">
        <v>177</v>
      </c>
      <c r="AP836" s="95">
        <v>758303</v>
      </c>
      <c r="AQ836" s="72">
        <v>284.60000000000002</v>
      </c>
      <c r="AR836" s="72">
        <v>275.95999999999998</v>
      </c>
      <c r="AS836" s="72">
        <v>560.55999999999995</v>
      </c>
      <c r="AT836" s="95">
        <v>7428061</v>
      </c>
      <c r="AU836" s="95">
        <v>6934281</v>
      </c>
      <c r="AV836" s="95">
        <v>2175</v>
      </c>
      <c r="AW836" s="95">
        <v>2094</v>
      </c>
      <c r="AX836" s="72">
        <v>339.32</v>
      </c>
      <c r="AY836" s="72">
        <v>281.16000000000003</v>
      </c>
      <c r="AZ836" s="72">
        <v>620.48</v>
      </c>
      <c r="BA836" s="95">
        <v>8762650</v>
      </c>
      <c r="BB836" s="95">
        <v>6946979</v>
      </c>
      <c r="BC836" s="95">
        <v>2152</v>
      </c>
      <c r="BD836" s="95">
        <v>2059</v>
      </c>
      <c r="BE836" s="72">
        <v>322.39</v>
      </c>
      <c r="BF836" s="72">
        <v>300.08999999999997</v>
      </c>
      <c r="BG836" s="72">
        <v>622.48</v>
      </c>
      <c r="BH836" s="95">
        <v>8321425</v>
      </c>
      <c r="BI836" s="95">
        <v>7418191</v>
      </c>
      <c r="BJ836" s="95">
        <v>2151</v>
      </c>
      <c r="BK836" s="95">
        <v>2060</v>
      </c>
      <c r="BL836" s="72">
        <v>341.27</v>
      </c>
      <c r="BM836" s="72">
        <v>341.72</v>
      </c>
      <c r="BN836" s="72">
        <v>682.99</v>
      </c>
      <c r="BO836" s="95">
        <v>8915448</v>
      </c>
      <c r="BP836" s="95">
        <v>8570356</v>
      </c>
      <c r="BQ836" s="95">
        <v>2177</v>
      </c>
      <c r="BR836" s="95">
        <v>2090</v>
      </c>
      <c r="BS836" s="72">
        <v>329.22</v>
      </c>
      <c r="BT836" s="72">
        <v>349.08</v>
      </c>
      <c r="BU836" s="72">
        <v>678.3</v>
      </c>
      <c r="BV836" s="95">
        <v>8438682</v>
      </c>
      <c r="BW836" s="95">
        <v>8562118.8200000003</v>
      </c>
      <c r="BX836" s="95">
        <v>2136</v>
      </c>
      <c r="BY836" s="95">
        <v>2044</v>
      </c>
      <c r="BZ836" s="95">
        <v>2136</v>
      </c>
      <c r="CA836" s="95">
        <v>2107</v>
      </c>
      <c r="CB836" s="95">
        <v>2107</v>
      </c>
      <c r="CC836" s="95">
        <v>2136</v>
      </c>
      <c r="CD836" s="95">
        <v>2091</v>
      </c>
      <c r="CE836" s="72">
        <v>650.75523149000003</v>
      </c>
      <c r="CF836" s="72">
        <v>676.59346364999999</v>
      </c>
      <c r="CG836" s="72">
        <v>712.40329333</v>
      </c>
      <c r="CH836" s="72">
        <v>716.50152150999998</v>
      </c>
      <c r="CI836" s="72">
        <v>731.52548966999996</v>
      </c>
      <c r="CJ836" s="96">
        <v>0.86139914500000003</v>
      </c>
      <c r="CK836" s="96">
        <v>0.91706472699999997</v>
      </c>
      <c r="CL836" s="96">
        <v>0.87377473660000005</v>
      </c>
      <c r="CM836" s="96">
        <v>0.95322895969999999</v>
      </c>
      <c r="CN836" s="96">
        <v>0.92724041690000003</v>
      </c>
      <c r="CO836" s="96">
        <v>0.91825576649999996</v>
      </c>
      <c r="CP836" s="96">
        <v>0.98724302100000005</v>
      </c>
      <c r="CQ836" s="96">
        <v>0.99584056389999998</v>
      </c>
      <c r="CR836" s="96">
        <v>0.99136640529999998</v>
      </c>
      <c r="CS836" s="95">
        <v>2118</v>
      </c>
      <c r="CT836" s="95">
        <v>2101</v>
      </c>
      <c r="CU836" s="95">
        <v>2126</v>
      </c>
      <c r="CV836" s="95">
        <v>2179</v>
      </c>
      <c r="CW836" s="95">
        <v>2145</v>
      </c>
      <c r="CX836" s="96">
        <v>0.93103997100000002</v>
      </c>
      <c r="CY836" s="96">
        <v>0.91979643200000005</v>
      </c>
      <c r="CZ836" s="96">
        <v>0.887873939</v>
      </c>
      <c r="DA836" s="96">
        <v>0.92140037699999999</v>
      </c>
      <c r="DB836" s="96">
        <v>0.93104167599999998</v>
      </c>
      <c r="DC836">
        <v>2013</v>
      </c>
      <c r="DD836" s="6">
        <v>2069.4</v>
      </c>
      <c r="DE836" s="96">
        <v>6.1407980999999999E-3</v>
      </c>
      <c r="DF836" s="72">
        <v>756.68</v>
      </c>
      <c r="DG836" s="96">
        <v>1</v>
      </c>
      <c r="DH836" s="72">
        <v>756.68</v>
      </c>
      <c r="DI836" s="72">
        <v>664.00920126000005</v>
      </c>
      <c r="DJ836" s="96">
        <v>1</v>
      </c>
      <c r="DK836" s="72">
        <v>756.68</v>
      </c>
      <c r="DL836" s="96">
        <v>1</v>
      </c>
      <c r="DM836" s="72">
        <v>756.68</v>
      </c>
      <c r="DN836" s="96">
        <v>1</v>
      </c>
      <c r="DO836" s="96">
        <v>1.9789999999999999E-2</v>
      </c>
      <c r="DP836" s="72">
        <v>14.97</v>
      </c>
      <c r="DQ836" s="72">
        <v>741.71</v>
      </c>
      <c r="DR836" t="s">
        <v>390</v>
      </c>
      <c r="DT836" t="s">
        <v>583</v>
      </c>
    </row>
    <row r="837" spans="1:124" x14ac:dyDescent="0.3">
      <c r="A837" t="s">
        <v>503</v>
      </c>
      <c r="B837">
        <v>16410</v>
      </c>
      <c r="C837" s="95">
        <v>3704</v>
      </c>
      <c r="D837" s="95">
        <v>12535689</v>
      </c>
      <c r="E837" s="95">
        <v>3601</v>
      </c>
      <c r="F837" s="95">
        <v>10293935</v>
      </c>
      <c r="G837" s="95">
        <v>342</v>
      </c>
      <c r="H837" s="95">
        <v>1310418</v>
      </c>
      <c r="I837" s="95">
        <v>311</v>
      </c>
      <c r="J837" s="95">
        <v>1225269</v>
      </c>
      <c r="K837" s="95">
        <v>3649</v>
      </c>
      <c r="L837" s="95">
        <v>12400217</v>
      </c>
      <c r="M837" s="95">
        <v>3537</v>
      </c>
      <c r="N837" s="95">
        <v>11203885</v>
      </c>
      <c r="O837" s="95">
        <v>325</v>
      </c>
      <c r="P837" s="95">
        <v>1095031</v>
      </c>
      <c r="Q837" s="95">
        <v>297</v>
      </c>
      <c r="R837" s="95">
        <v>1125829</v>
      </c>
      <c r="S837" s="95">
        <v>3598</v>
      </c>
      <c r="T837" s="95">
        <v>13447993</v>
      </c>
      <c r="U837" s="95">
        <v>3480</v>
      </c>
      <c r="V837" s="95">
        <v>11432267</v>
      </c>
      <c r="W837" s="95">
        <v>326</v>
      </c>
      <c r="X837" s="95">
        <v>976328</v>
      </c>
      <c r="Y837" s="95">
        <v>298</v>
      </c>
      <c r="Z837" s="95">
        <v>1113424</v>
      </c>
      <c r="AA837" s="95">
        <v>3575</v>
      </c>
      <c r="AB837" s="95">
        <v>12761728</v>
      </c>
      <c r="AC837" s="95">
        <v>3455</v>
      </c>
      <c r="AD837" s="95">
        <v>12484200</v>
      </c>
      <c r="AE837" s="95">
        <v>325</v>
      </c>
      <c r="AF837" s="95">
        <v>1539906</v>
      </c>
      <c r="AG837" s="95">
        <v>293</v>
      </c>
      <c r="AH837" s="95">
        <v>1481296</v>
      </c>
      <c r="AI837" s="95">
        <v>3524</v>
      </c>
      <c r="AJ837" s="95">
        <v>14082847</v>
      </c>
      <c r="AK837" s="95">
        <v>3401</v>
      </c>
      <c r="AL837" s="95">
        <v>13091963</v>
      </c>
      <c r="AM837" s="95">
        <v>311</v>
      </c>
      <c r="AN837" s="95">
        <v>1363170</v>
      </c>
      <c r="AO837" s="95">
        <v>284</v>
      </c>
      <c r="AP837" s="95">
        <v>1490907</v>
      </c>
      <c r="AQ837" s="72">
        <v>285.18</v>
      </c>
      <c r="AR837" s="72">
        <v>245.38</v>
      </c>
      <c r="AS837" s="72">
        <v>530.55999999999995</v>
      </c>
      <c r="AT837" s="95">
        <v>13846107</v>
      </c>
      <c r="AU837" s="95">
        <v>11519204</v>
      </c>
      <c r="AV837" s="95">
        <v>4046</v>
      </c>
      <c r="AW837" s="95">
        <v>3912</v>
      </c>
      <c r="AX837" s="72">
        <v>282.99</v>
      </c>
      <c r="AY837" s="72">
        <v>267.99</v>
      </c>
      <c r="AZ837" s="72">
        <v>550.98</v>
      </c>
      <c r="BA837" s="95">
        <v>13495248</v>
      </c>
      <c r="BB837" s="95">
        <v>12329714</v>
      </c>
      <c r="BC837" s="95">
        <v>3974</v>
      </c>
      <c r="BD837" s="95">
        <v>3834</v>
      </c>
      <c r="BE837" s="72">
        <v>306.33</v>
      </c>
      <c r="BF837" s="72">
        <v>276.73</v>
      </c>
      <c r="BG837" s="72">
        <v>583.05999999999995</v>
      </c>
      <c r="BH837" s="95">
        <v>14424321</v>
      </c>
      <c r="BI837" s="95">
        <v>12545691</v>
      </c>
      <c r="BJ837" s="95">
        <v>3924</v>
      </c>
      <c r="BK837" s="95">
        <v>3778</v>
      </c>
      <c r="BL837" s="72">
        <v>305.58999999999997</v>
      </c>
      <c r="BM837" s="72">
        <v>310.51</v>
      </c>
      <c r="BN837" s="72">
        <v>616.1</v>
      </c>
      <c r="BO837" s="95">
        <v>14301634</v>
      </c>
      <c r="BP837" s="95">
        <v>13965496</v>
      </c>
      <c r="BQ837" s="95">
        <v>3900</v>
      </c>
      <c r="BR837" s="95">
        <v>3748</v>
      </c>
      <c r="BS837" s="72">
        <v>335.64</v>
      </c>
      <c r="BT837" s="72">
        <v>329.78</v>
      </c>
      <c r="BU837" s="72">
        <v>665.42</v>
      </c>
      <c r="BV837" s="95">
        <v>15446017</v>
      </c>
      <c r="BW837" s="95">
        <v>14582870</v>
      </c>
      <c r="BX837" s="95">
        <v>3835</v>
      </c>
      <c r="BY837" s="95">
        <v>3685</v>
      </c>
      <c r="BZ837" s="95">
        <v>3982</v>
      </c>
      <c r="CA837" s="95">
        <v>3906</v>
      </c>
      <c r="CB837" s="95">
        <v>3854</v>
      </c>
      <c r="CC837" s="95">
        <v>3828</v>
      </c>
      <c r="CD837" s="95">
        <v>3762</v>
      </c>
      <c r="CE837" s="72">
        <v>650.75523149000003</v>
      </c>
      <c r="CF837" s="72">
        <v>676.59346364999999</v>
      </c>
      <c r="CG837" s="72">
        <v>712.40329333</v>
      </c>
      <c r="CH837" s="72">
        <v>716.50152150999998</v>
      </c>
      <c r="CI837" s="72">
        <v>731.52548966999996</v>
      </c>
      <c r="CJ837" s="96">
        <v>0.81529886250000005</v>
      </c>
      <c r="CK837" s="96">
        <v>0.81434425489999995</v>
      </c>
      <c r="CL837" s="96">
        <v>0.81844091050000001</v>
      </c>
      <c r="CM837" s="96">
        <v>0.85987256339999996</v>
      </c>
      <c r="CN837" s="96">
        <v>0.90963337489999996</v>
      </c>
      <c r="CO837" s="96">
        <v>0.94183649120000001</v>
      </c>
      <c r="CP837" s="96">
        <v>0.89560980180000005</v>
      </c>
      <c r="CQ837" s="96">
        <v>0.99584056389999998</v>
      </c>
      <c r="CR837" s="96">
        <v>0.89935046470000002</v>
      </c>
      <c r="CS837" s="95">
        <v>3636</v>
      </c>
      <c r="CT837" s="95">
        <v>3594</v>
      </c>
      <c r="CU837" s="95">
        <v>3554</v>
      </c>
      <c r="CV837" s="95">
        <v>3549</v>
      </c>
      <c r="CW837" s="95">
        <v>3516</v>
      </c>
      <c r="CX837" s="96">
        <v>0.96147488800000003</v>
      </c>
      <c r="CY837" s="96">
        <v>0.95322826400000005</v>
      </c>
      <c r="CZ837" s="96">
        <v>0.928997085</v>
      </c>
      <c r="DA837" s="96">
        <v>0.93406920800000004</v>
      </c>
      <c r="DB837" s="96">
        <v>0.93070170600000002</v>
      </c>
      <c r="DC837">
        <v>2013</v>
      </c>
      <c r="DD837" s="6">
        <v>3791.4</v>
      </c>
      <c r="DE837" s="96">
        <v>3.5038029000000002E-3</v>
      </c>
      <c r="DF837" s="72">
        <v>688.27</v>
      </c>
      <c r="DG837" s="96">
        <v>1</v>
      </c>
      <c r="DH837" s="72">
        <v>688.27</v>
      </c>
      <c r="DI837" s="72">
        <v>664.00920126000005</v>
      </c>
      <c r="DJ837" s="96">
        <v>1</v>
      </c>
      <c r="DK837" s="72">
        <v>688.27</v>
      </c>
      <c r="DL837" s="96">
        <v>1</v>
      </c>
      <c r="DM837" s="72">
        <v>688.27</v>
      </c>
      <c r="DN837" s="96">
        <v>1</v>
      </c>
      <c r="DO837" s="96">
        <v>1.2397999999999999E-2</v>
      </c>
      <c r="DP837" s="72">
        <v>8.5299999999999994</v>
      </c>
      <c r="DQ837" s="72">
        <v>679.74</v>
      </c>
      <c r="DR837" t="s">
        <v>503</v>
      </c>
      <c r="DT837" t="s">
        <v>583</v>
      </c>
    </row>
    <row r="838" spans="1:124" x14ac:dyDescent="0.3">
      <c r="A838" t="s">
        <v>551</v>
      </c>
      <c r="B838">
        <v>16420</v>
      </c>
      <c r="C838" s="95">
        <v>2563</v>
      </c>
      <c r="D838" s="95">
        <v>10445899</v>
      </c>
      <c r="E838" s="95">
        <v>2473</v>
      </c>
      <c r="F838" s="95">
        <v>8472152</v>
      </c>
      <c r="G838" s="95">
        <v>356</v>
      </c>
      <c r="H838" s="95">
        <v>1248507</v>
      </c>
      <c r="I838" s="95">
        <v>320</v>
      </c>
      <c r="J838" s="95">
        <v>1223408</v>
      </c>
      <c r="K838" s="95">
        <v>2511</v>
      </c>
      <c r="L838" s="95">
        <v>10405864</v>
      </c>
      <c r="M838" s="95">
        <v>2426</v>
      </c>
      <c r="N838" s="95">
        <v>9611662</v>
      </c>
      <c r="O838" s="95">
        <v>342</v>
      </c>
      <c r="P838" s="95">
        <v>1142612</v>
      </c>
      <c r="Q838" s="95">
        <v>307</v>
      </c>
      <c r="R838" s="95">
        <v>1238033</v>
      </c>
      <c r="S838" s="95">
        <v>2532</v>
      </c>
      <c r="T838" s="95">
        <v>12075363</v>
      </c>
      <c r="U838" s="95">
        <v>2433</v>
      </c>
      <c r="V838" s="95">
        <v>10270737</v>
      </c>
      <c r="W838" s="95">
        <v>339</v>
      </c>
      <c r="X838" s="95">
        <v>992651</v>
      </c>
      <c r="Y838" s="95">
        <v>306</v>
      </c>
      <c r="Z838" s="95">
        <v>1027725</v>
      </c>
      <c r="AA838" s="95">
        <v>2545</v>
      </c>
      <c r="AB838" s="95">
        <v>11051982</v>
      </c>
      <c r="AC838" s="95">
        <v>2442</v>
      </c>
      <c r="AD838" s="95">
        <v>9684897</v>
      </c>
      <c r="AE838" s="95">
        <v>358</v>
      </c>
      <c r="AF838" s="95">
        <v>1218467</v>
      </c>
      <c r="AG838" s="95">
        <v>325</v>
      </c>
      <c r="AH838" s="95">
        <v>1189926</v>
      </c>
      <c r="AI838" s="95">
        <v>2497</v>
      </c>
      <c r="AJ838" s="95">
        <v>11720943.27</v>
      </c>
      <c r="AK838" s="95">
        <v>2401</v>
      </c>
      <c r="AL838" s="95">
        <v>11155765.42</v>
      </c>
      <c r="AM838" s="95">
        <v>363</v>
      </c>
      <c r="AN838" s="95">
        <v>1686718</v>
      </c>
      <c r="AO838" s="95">
        <v>334</v>
      </c>
      <c r="AP838" s="95">
        <v>1521723.55</v>
      </c>
      <c r="AQ838" s="72">
        <v>333.86</v>
      </c>
      <c r="AR838" s="72">
        <v>289.27999999999997</v>
      </c>
      <c r="AS838" s="72">
        <v>623.14</v>
      </c>
      <c r="AT838" s="95">
        <v>11694406</v>
      </c>
      <c r="AU838" s="95">
        <v>9695560</v>
      </c>
      <c r="AV838" s="95">
        <v>2919</v>
      </c>
      <c r="AW838" s="95">
        <v>2793</v>
      </c>
      <c r="AX838" s="72">
        <v>337.32</v>
      </c>
      <c r="AY838" s="72">
        <v>330.82</v>
      </c>
      <c r="AZ838" s="72">
        <v>668.14</v>
      </c>
      <c r="BA838" s="95">
        <v>11548476</v>
      </c>
      <c r="BB838" s="95">
        <v>10849695</v>
      </c>
      <c r="BC838" s="95">
        <v>2853</v>
      </c>
      <c r="BD838" s="95">
        <v>2733</v>
      </c>
      <c r="BE838" s="72">
        <v>379.31</v>
      </c>
      <c r="BF838" s="72">
        <v>343.75</v>
      </c>
      <c r="BG838" s="72">
        <v>723.06</v>
      </c>
      <c r="BH838" s="95">
        <v>13068014</v>
      </c>
      <c r="BI838" s="95">
        <v>11298462</v>
      </c>
      <c r="BJ838" s="95">
        <v>2871</v>
      </c>
      <c r="BK838" s="95">
        <v>2739</v>
      </c>
      <c r="BL838" s="72">
        <v>352.23</v>
      </c>
      <c r="BM838" s="72">
        <v>327.52</v>
      </c>
      <c r="BN838" s="72">
        <v>679.75</v>
      </c>
      <c r="BO838" s="95">
        <v>12270449</v>
      </c>
      <c r="BP838" s="95">
        <v>10874823</v>
      </c>
      <c r="BQ838" s="95">
        <v>2903</v>
      </c>
      <c r="BR838" s="95">
        <v>2767</v>
      </c>
      <c r="BS838" s="72">
        <v>390.67</v>
      </c>
      <c r="BT838" s="72">
        <v>386.27</v>
      </c>
      <c r="BU838" s="72">
        <v>776.94</v>
      </c>
      <c r="BV838" s="95">
        <v>13407661.27</v>
      </c>
      <c r="BW838" s="95">
        <v>12677488.970000001</v>
      </c>
      <c r="BX838" s="95">
        <v>2860</v>
      </c>
      <c r="BY838" s="95">
        <v>2735</v>
      </c>
      <c r="BZ838" s="95">
        <v>2859</v>
      </c>
      <c r="CA838" s="95">
        <v>2795</v>
      </c>
      <c r="CB838" s="95">
        <v>2807</v>
      </c>
      <c r="CC838" s="95">
        <v>2838</v>
      </c>
      <c r="CD838" s="95">
        <v>2799</v>
      </c>
      <c r="CE838" s="72">
        <v>650.75523149000003</v>
      </c>
      <c r="CF838" s="72">
        <v>676.59346364999999</v>
      </c>
      <c r="CG838" s="72">
        <v>712.40329333</v>
      </c>
      <c r="CH838" s="72">
        <v>716.50152150999998</v>
      </c>
      <c r="CI838" s="72">
        <v>731.52548966999996</v>
      </c>
      <c r="CJ838" s="96">
        <v>0.95756433429999999</v>
      </c>
      <c r="CK838" s="96">
        <v>0.98750584490000004</v>
      </c>
      <c r="CL838" s="96">
        <v>1.0149588115999999</v>
      </c>
      <c r="CM838" s="96">
        <v>0.94870698750000004</v>
      </c>
      <c r="CN838" s="96">
        <v>1.0620819247</v>
      </c>
      <c r="CO838" s="96">
        <v>0.98508421329999996</v>
      </c>
      <c r="CP838" s="96">
        <v>1.0092168438</v>
      </c>
      <c r="CQ838" s="96">
        <v>0.99584056389999998</v>
      </c>
      <c r="CR838" s="96">
        <v>1.0134320053999999</v>
      </c>
      <c r="CS838" s="95">
        <v>2705</v>
      </c>
      <c r="CT838" s="95">
        <v>2689</v>
      </c>
      <c r="CU838" s="95">
        <v>2675</v>
      </c>
      <c r="CV838" s="95">
        <v>2717</v>
      </c>
      <c r="CW838" s="95">
        <v>2697</v>
      </c>
      <c r="CX838" s="96">
        <v>0.98716867200000002</v>
      </c>
      <c r="CY838" s="96">
        <v>0.99224186000000003</v>
      </c>
      <c r="CZ838" s="96">
        <v>0.98771903400000005</v>
      </c>
      <c r="DA838" s="96">
        <v>0.97585055399999998</v>
      </c>
      <c r="DB838" s="96">
        <v>0.98254596100000002</v>
      </c>
      <c r="DC838">
        <v>2013</v>
      </c>
      <c r="DD838" s="6">
        <v>2753.4</v>
      </c>
      <c r="DE838" s="96">
        <v>5.8063228000000003E-3</v>
      </c>
      <c r="DF838" s="72">
        <v>773.79</v>
      </c>
      <c r="DG838" s="96">
        <v>1</v>
      </c>
      <c r="DH838" s="72">
        <v>773.79</v>
      </c>
      <c r="DI838" s="72">
        <v>707.40101270000002</v>
      </c>
      <c r="DJ838" s="96">
        <v>1</v>
      </c>
      <c r="DK838" s="72">
        <v>773.79</v>
      </c>
      <c r="DL838" s="96">
        <v>1</v>
      </c>
      <c r="DM838" s="72">
        <v>773.79</v>
      </c>
      <c r="DN838" s="96">
        <v>1</v>
      </c>
      <c r="DO838" s="96">
        <v>1.2563E-2</v>
      </c>
      <c r="DP838" s="72">
        <v>9.7200000000000006</v>
      </c>
      <c r="DQ838" s="72">
        <v>764.07</v>
      </c>
      <c r="DR838" t="s">
        <v>551</v>
      </c>
      <c r="DT838" t="s">
        <v>583</v>
      </c>
    </row>
    <row r="839" spans="1:124" x14ac:dyDescent="0.3">
      <c r="A839" t="s">
        <v>34</v>
      </c>
      <c r="B839">
        <v>16430</v>
      </c>
      <c r="C839" s="95">
        <v>2815</v>
      </c>
      <c r="D839" s="95">
        <v>8144737</v>
      </c>
      <c r="E839" s="95">
        <v>2743</v>
      </c>
      <c r="F839" s="95">
        <v>7495232</v>
      </c>
      <c r="G839" s="95">
        <v>393</v>
      </c>
      <c r="H839" s="95">
        <v>1309334</v>
      </c>
      <c r="I839" s="95">
        <v>338</v>
      </c>
      <c r="J839" s="95">
        <v>1122944</v>
      </c>
      <c r="K839" s="95">
        <v>2776</v>
      </c>
      <c r="L839" s="95">
        <v>8259112</v>
      </c>
      <c r="M839" s="95">
        <v>2695</v>
      </c>
      <c r="N839" s="95">
        <v>7733342</v>
      </c>
      <c r="O839" s="95">
        <v>395</v>
      </c>
      <c r="P839" s="95">
        <v>1198063</v>
      </c>
      <c r="Q839" s="95">
        <v>350</v>
      </c>
      <c r="R839" s="95">
        <v>1052560</v>
      </c>
      <c r="S839" s="95">
        <v>2767</v>
      </c>
      <c r="T839" s="95">
        <v>8015420</v>
      </c>
      <c r="U839" s="95">
        <v>2682</v>
      </c>
      <c r="V839" s="95">
        <v>8324111</v>
      </c>
      <c r="W839" s="95">
        <v>407</v>
      </c>
      <c r="X839" s="95">
        <v>1393936</v>
      </c>
      <c r="Y839" s="95">
        <v>360</v>
      </c>
      <c r="Z839" s="95">
        <v>1213506</v>
      </c>
      <c r="AA839" s="95">
        <v>2830</v>
      </c>
      <c r="AB839" s="95">
        <v>7938860</v>
      </c>
      <c r="AC839" s="95">
        <v>2735</v>
      </c>
      <c r="AD839" s="95">
        <v>8599760</v>
      </c>
      <c r="AE839" s="95">
        <v>423</v>
      </c>
      <c r="AF839" s="95">
        <v>1293532</v>
      </c>
      <c r="AG839" s="95">
        <v>380</v>
      </c>
      <c r="AH839" s="95">
        <v>1467590</v>
      </c>
      <c r="AI839" s="95">
        <v>2882</v>
      </c>
      <c r="AJ839" s="95">
        <v>8314876.3499999996</v>
      </c>
      <c r="AK839" s="95">
        <v>2774</v>
      </c>
      <c r="AL839" s="95">
        <v>9306984.2400000002</v>
      </c>
      <c r="AM839" s="95">
        <v>433</v>
      </c>
      <c r="AN839" s="95">
        <v>1369617</v>
      </c>
      <c r="AO839" s="95">
        <v>391</v>
      </c>
      <c r="AP839" s="95">
        <v>1388543</v>
      </c>
      <c r="AQ839" s="72">
        <v>245.59</v>
      </c>
      <c r="AR839" s="72">
        <v>233.1</v>
      </c>
      <c r="AS839" s="72">
        <v>478.69</v>
      </c>
      <c r="AT839" s="95">
        <v>9454071</v>
      </c>
      <c r="AU839" s="95">
        <v>8618176</v>
      </c>
      <c r="AV839" s="95">
        <v>3208</v>
      </c>
      <c r="AW839" s="95">
        <v>3081</v>
      </c>
      <c r="AX839" s="72">
        <v>248.53</v>
      </c>
      <c r="AY839" s="72">
        <v>240.45</v>
      </c>
      <c r="AZ839" s="72">
        <v>488.98</v>
      </c>
      <c r="BA839" s="95">
        <v>9457175</v>
      </c>
      <c r="BB839" s="95">
        <v>8785902</v>
      </c>
      <c r="BC839" s="95">
        <v>3171</v>
      </c>
      <c r="BD839" s="95">
        <v>3045</v>
      </c>
      <c r="BE839" s="72">
        <v>247.04</v>
      </c>
      <c r="BF839" s="72">
        <v>261.27999999999997</v>
      </c>
      <c r="BG839" s="72">
        <v>508.32</v>
      </c>
      <c r="BH839" s="95">
        <v>9409356</v>
      </c>
      <c r="BI839" s="95">
        <v>9537617</v>
      </c>
      <c r="BJ839" s="95">
        <v>3174</v>
      </c>
      <c r="BK839" s="95">
        <v>3042</v>
      </c>
      <c r="BL839" s="72">
        <v>236.51</v>
      </c>
      <c r="BM839" s="72">
        <v>269.32</v>
      </c>
      <c r="BN839" s="72">
        <v>505.83</v>
      </c>
      <c r="BO839" s="95">
        <v>9232392</v>
      </c>
      <c r="BP839" s="95">
        <v>10067350</v>
      </c>
      <c r="BQ839" s="95">
        <v>3253</v>
      </c>
      <c r="BR839" s="95">
        <v>3115</v>
      </c>
      <c r="BS839" s="72">
        <v>243.45</v>
      </c>
      <c r="BT839" s="72">
        <v>281.61</v>
      </c>
      <c r="BU839" s="72">
        <v>525.05999999999995</v>
      </c>
      <c r="BV839" s="95">
        <v>9684493.3499999996</v>
      </c>
      <c r="BW839" s="95">
        <v>10695527.24</v>
      </c>
      <c r="BX839" s="95">
        <v>3315</v>
      </c>
      <c r="BY839" s="95">
        <v>3165</v>
      </c>
      <c r="BZ839" s="95">
        <v>3147</v>
      </c>
      <c r="CA839" s="95">
        <v>3110</v>
      </c>
      <c r="CB839" s="95">
        <v>3110</v>
      </c>
      <c r="CC839" s="95">
        <v>3187</v>
      </c>
      <c r="CD839" s="95">
        <v>3242</v>
      </c>
      <c r="CE839" s="72">
        <v>650.75523149000003</v>
      </c>
      <c r="CF839" s="72">
        <v>676.59346364999999</v>
      </c>
      <c r="CG839" s="72">
        <v>712.40329333</v>
      </c>
      <c r="CH839" s="72">
        <v>716.50152150999998</v>
      </c>
      <c r="CI839" s="72">
        <v>731.52548966999996</v>
      </c>
      <c r="CJ839" s="96">
        <v>0.73559147410000003</v>
      </c>
      <c r="CK839" s="96">
        <v>0.72270872580000001</v>
      </c>
      <c r="CL839" s="96">
        <v>0.71352842520000004</v>
      </c>
      <c r="CM839" s="96">
        <v>0.70597198299999997</v>
      </c>
      <c r="CN839" s="96">
        <v>0.71776036160000001</v>
      </c>
      <c r="CO839" s="96">
        <v>0.92005390460000003</v>
      </c>
      <c r="CP839" s="96">
        <v>0.78159789369999999</v>
      </c>
      <c r="CQ839" s="96">
        <v>0.99584056389999998</v>
      </c>
      <c r="CR839" s="96">
        <v>0.78486236700000001</v>
      </c>
      <c r="CS839" s="95">
        <v>2924</v>
      </c>
      <c r="CT839" s="95">
        <v>2929</v>
      </c>
      <c r="CU839" s="95">
        <v>2932</v>
      </c>
      <c r="CV839" s="95">
        <v>3002</v>
      </c>
      <c r="CW839" s="95">
        <v>3087</v>
      </c>
      <c r="CX839" s="96">
        <v>0.91701227399999996</v>
      </c>
      <c r="CY839" s="96">
        <v>0.93297276100000004</v>
      </c>
      <c r="CZ839" s="96">
        <v>0.934984339</v>
      </c>
      <c r="DA839" s="96">
        <v>0.90993798699999995</v>
      </c>
      <c r="DB839" s="96">
        <v>0.906333901</v>
      </c>
      <c r="DC839">
        <v>2013</v>
      </c>
      <c r="DD839" s="6">
        <v>3089.6</v>
      </c>
      <c r="DE839" s="96">
        <v>6.8549489999999999E-3</v>
      </c>
      <c r="DF839" s="72">
        <v>598.63</v>
      </c>
      <c r="DG839" s="96">
        <v>1</v>
      </c>
      <c r="DH839" s="72">
        <v>598.63</v>
      </c>
      <c r="DI839" s="72">
        <v>664.00920126000005</v>
      </c>
      <c r="DJ839" s="96">
        <v>1</v>
      </c>
      <c r="DK839" s="72">
        <v>598.63</v>
      </c>
      <c r="DL839" s="96">
        <v>1</v>
      </c>
      <c r="DM839" s="72">
        <v>598.63</v>
      </c>
      <c r="DN839" s="96">
        <v>0.91112714019999996</v>
      </c>
      <c r="DO839" s="96">
        <v>2.6341E-2</v>
      </c>
      <c r="DP839" s="72">
        <v>14.37</v>
      </c>
      <c r="DQ839" s="72">
        <v>584.26</v>
      </c>
      <c r="DR839" t="s">
        <v>34</v>
      </c>
      <c r="DT839" t="s">
        <v>583</v>
      </c>
    </row>
    <row r="840" spans="1:124" x14ac:dyDescent="0.3">
      <c r="A840" t="s">
        <v>127</v>
      </c>
      <c r="B840">
        <v>16440</v>
      </c>
      <c r="C840" s="95">
        <v>1725</v>
      </c>
      <c r="D840" s="95">
        <v>5977321</v>
      </c>
      <c r="E840" s="95">
        <v>1670</v>
      </c>
      <c r="F840" s="95">
        <v>4711237</v>
      </c>
      <c r="G840" s="95">
        <v>153</v>
      </c>
      <c r="H840" s="95">
        <v>432530</v>
      </c>
      <c r="I840" s="95">
        <v>137</v>
      </c>
      <c r="J840" s="95">
        <v>333124</v>
      </c>
      <c r="K840" s="95">
        <v>1673</v>
      </c>
      <c r="L840" s="95">
        <v>5558191</v>
      </c>
      <c r="M840" s="95">
        <v>1613</v>
      </c>
      <c r="N840" s="95">
        <v>4740404</v>
      </c>
      <c r="O840" s="95">
        <v>159</v>
      </c>
      <c r="P840" s="95">
        <v>565371</v>
      </c>
      <c r="Q840" s="95">
        <v>142</v>
      </c>
      <c r="R840" s="95">
        <v>355823</v>
      </c>
      <c r="S840" s="95">
        <v>1667</v>
      </c>
      <c r="T840" s="95">
        <v>4984385</v>
      </c>
      <c r="U840" s="95">
        <v>1610</v>
      </c>
      <c r="V840" s="95">
        <v>5152593</v>
      </c>
      <c r="W840" s="95">
        <v>163</v>
      </c>
      <c r="X840" s="95">
        <v>536074</v>
      </c>
      <c r="Y840" s="95">
        <v>145</v>
      </c>
      <c r="Z840" s="95">
        <v>450808</v>
      </c>
      <c r="AA840" s="95">
        <v>1673</v>
      </c>
      <c r="AB840" s="95">
        <v>5368561</v>
      </c>
      <c r="AC840" s="95">
        <v>1608</v>
      </c>
      <c r="AD840" s="95">
        <v>5619710</v>
      </c>
      <c r="AE840" s="95">
        <v>162</v>
      </c>
      <c r="AF840" s="95">
        <v>691357</v>
      </c>
      <c r="AG840" s="95">
        <v>144</v>
      </c>
      <c r="AH840" s="95">
        <v>547132</v>
      </c>
      <c r="AI840" s="95">
        <v>1651</v>
      </c>
      <c r="AJ840" s="95">
        <v>5575530</v>
      </c>
      <c r="AK840" s="95">
        <v>1577</v>
      </c>
      <c r="AL840" s="95">
        <v>6391681</v>
      </c>
      <c r="AM840" s="95">
        <v>165</v>
      </c>
      <c r="AN840" s="95">
        <v>865553</v>
      </c>
      <c r="AO840" s="95">
        <v>151</v>
      </c>
      <c r="AP840" s="95">
        <v>644698</v>
      </c>
      <c r="AQ840" s="72">
        <v>284.43</v>
      </c>
      <c r="AR840" s="72">
        <v>232.63</v>
      </c>
      <c r="AS840" s="72">
        <v>517.05999999999995</v>
      </c>
      <c r="AT840" s="95">
        <v>6409851</v>
      </c>
      <c r="AU840" s="95">
        <v>5044361</v>
      </c>
      <c r="AV840" s="95">
        <v>1878</v>
      </c>
      <c r="AW840" s="95">
        <v>1807</v>
      </c>
      <c r="AX840" s="72">
        <v>278.55</v>
      </c>
      <c r="AY840" s="72">
        <v>241.99</v>
      </c>
      <c r="AZ840" s="72">
        <v>520.54</v>
      </c>
      <c r="BA840" s="95">
        <v>6123562</v>
      </c>
      <c r="BB840" s="95">
        <v>5096227</v>
      </c>
      <c r="BC840" s="95">
        <v>1832</v>
      </c>
      <c r="BD840" s="95">
        <v>1755</v>
      </c>
      <c r="BE840" s="72">
        <v>251.39</v>
      </c>
      <c r="BF840" s="72">
        <v>266.07</v>
      </c>
      <c r="BG840" s="72">
        <v>517.46</v>
      </c>
      <c r="BH840" s="95">
        <v>5520459</v>
      </c>
      <c r="BI840" s="95">
        <v>5603401</v>
      </c>
      <c r="BJ840" s="95">
        <v>1830</v>
      </c>
      <c r="BK840" s="95">
        <v>1755</v>
      </c>
      <c r="BL840" s="72">
        <v>275.2</v>
      </c>
      <c r="BM840" s="72">
        <v>293.32</v>
      </c>
      <c r="BN840" s="72">
        <v>568.52</v>
      </c>
      <c r="BO840" s="95">
        <v>6059918</v>
      </c>
      <c r="BP840" s="95">
        <v>6166842</v>
      </c>
      <c r="BQ840" s="95">
        <v>1835</v>
      </c>
      <c r="BR840" s="95">
        <v>1752</v>
      </c>
      <c r="BS840" s="72">
        <v>295.57</v>
      </c>
      <c r="BT840" s="72">
        <v>339.33</v>
      </c>
      <c r="BU840" s="72">
        <v>634.9</v>
      </c>
      <c r="BV840" s="95">
        <v>6441083</v>
      </c>
      <c r="BW840" s="95">
        <v>7036379</v>
      </c>
      <c r="BX840" s="95">
        <v>1816</v>
      </c>
      <c r="BY840" s="95">
        <v>1728</v>
      </c>
      <c r="BZ840" s="95">
        <v>1844</v>
      </c>
      <c r="CA840" s="95">
        <v>1795</v>
      </c>
      <c r="CB840" s="95">
        <v>1794</v>
      </c>
      <c r="CC840" s="95">
        <v>1796</v>
      </c>
      <c r="CD840" s="95">
        <v>1773</v>
      </c>
      <c r="CE840" s="72">
        <v>650.75523149000003</v>
      </c>
      <c r="CF840" s="72">
        <v>676.59346364999999</v>
      </c>
      <c r="CG840" s="72">
        <v>712.40329333</v>
      </c>
      <c r="CH840" s="72">
        <v>716.50152150999998</v>
      </c>
      <c r="CI840" s="72">
        <v>731.52548966999996</v>
      </c>
      <c r="CJ840" s="96">
        <v>0.79455373539999996</v>
      </c>
      <c r="CK840" s="96">
        <v>0.76935416609999996</v>
      </c>
      <c r="CL840" s="96">
        <v>0.7263582368</v>
      </c>
      <c r="CM840" s="96">
        <v>0.7934665635</v>
      </c>
      <c r="CN840" s="96">
        <v>0.86791234070000001</v>
      </c>
      <c r="CO840" s="96">
        <v>0.90194363070000005</v>
      </c>
      <c r="CP840" s="96">
        <v>0.87625100020000002</v>
      </c>
      <c r="CQ840" s="96">
        <v>0.99584056389999998</v>
      </c>
      <c r="CR840" s="96">
        <v>0.87991080779999997</v>
      </c>
      <c r="CS840" s="95">
        <v>1949</v>
      </c>
      <c r="CT840" s="95">
        <v>1854</v>
      </c>
      <c r="CU840" s="95">
        <v>1840</v>
      </c>
      <c r="CV840" s="95">
        <v>1834</v>
      </c>
      <c r="CW840" s="95">
        <v>1800</v>
      </c>
      <c r="CX840" s="96">
        <v>0.89500611200000002</v>
      </c>
      <c r="CY840" s="96">
        <v>0.88806085199999996</v>
      </c>
      <c r="CZ840" s="96">
        <v>0.89547798000000001</v>
      </c>
      <c r="DA840" s="96">
        <v>0.89651865900000005</v>
      </c>
      <c r="DB840" s="96">
        <v>0.93589145900000004</v>
      </c>
      <c r="DC840">
        <v>2013</v>
      </c>
      <c r="DD840" s="6">
        <v>1759.4</v>
      </c>
      <c r="DE840" s="96">
        <v>9.9334334000000003E-3</v>
      </c>
      <c r="DF840" s="72">
        <v>669.05</v>
      </c>
      <c r="DG840" s="96">
        <v>1</v>
      </c>
      <c r="DH840" s="72">
        <v>669.05</v>
      </c>
      <c r="DI840" s="72">
        <v>664.00920126000005</v>
      </c>
      <c r="DJ840" s="96">
        <v>1</v>
      </c>
      <c r="DK840" s="72">
        <v>669.05</v>
      </c>
      <c r="DL840" s="96">
        <v>1</v>
      </c>
      <c r="DM840" s="72">
        <v>669.05</v>
      </c>
      <c r="DN840" s="96">
        <v>0.70690112220000001</v>
      </c>
      <c r="DO840" s="96">
        <v>3.3951000000000002E-2</v>
      </c>
      <c r="DP840" s="72">
        <v>16.059999999999999</v>
      </c>
      <c r="DQ840" s="72">
        <v>652.99</v>
      </c>
      <c r="DR840" t="s">
        <v>127</v>
      </c>
      <c r="DT840" t="s">
        <v>583</v>
      </c>
    </row>
    <row r="841" spans="1:124" x14ac:dyDescent="0.3">
      <c r="A841" t="s">
        <v>172</v>
      </c>
      <c r="B841">
        <v>16450</v>
      </c>
      <c r="C841" s="95">
        <v>1899</v>
      </c>
      <c r="D841" s="95">
        <v>5682395</v>
      </c>
      <c r="E841" s="95">
        <v>1837</v>
      </c>
      <c r="F841" s="95">
        <v>5827966</v>
      </c>
      <c r="G841" s="95">
        <v>182</v>
      </c>
      <c r="H841" s="95">
        <v>516592</v>
      </c>
      <c r="I841" s="95">
        <v>168</v>
      </c>
      <c r="J841" s="95">
        <v>560300</v>
      </c>
      <c r="K841" s="95">
        <v>1853</v>
      </c>
      <c r="L841" s="95">
        <v>5263495</v>
      </c>
      <c r="M841" s="95">
        <v>1781</v>
      </c>
      <c r="N841" s="95">
        <v>5953135</v>
      </c>
      <c r="O841" s="95">
        <v>195</v>
      </c>
      <c r="P841" s="95">
        <v>347332</v>
      </c>
      <c r="Q841" s="95">
        <v>179</v>
      </c>
      <c r="R841" s="95">
        <v>566588</v>
      </c>
      <c r="S841" s="95">
        <v>1828</v>
      </c>
      <c r="T841" s="95">
        <v>5011496</v>
      </c>
      <c r="U841" s="95">
        <v>1750</v>
      </c>
      <c r="V841" s="95">
        <v>5648389</v>
      </c>
      <c r="W841" s="95">
        <v>189</v>
      </c>
      <c r="X841" s="95">
        <v>573406</v>
      </c>
      <c r="Y841" s="95">
        <v>171</v>
      </c>
      <c r="Z841" s="95">
        <v>626579</v>
      </c>
      <c r="AA841" s="95">
        <v>1780</v>
      </c>
      <c r="AB841" s="95">
        <v>5076309</v>
      </c>
      <c r="AC841" s="95">
        <v>1703</v>
      </c>
      <c r="AD841" s="95">
        <v>6109099</v>
      </c>
      <c r="AE841" s="95">
        <v>191</v>
      </c>
      <c r="AF841" s="95">
        <v>866484</v>
      </c>
      <c r="AG841" s="95">
        <v>171</v>
      </c>
      <c r="AH841" s="95">
        <v>729851</v>
      </c>
      <c r="AI841" s="95">
        <v>1772</v>
      </c>
      <c r="AJ841" s="95">
        <v>5627183</v>
      </c>
      <c r="AK841" s="95">
        <v>1691</v>
      </c>
      <c r="AL841" s="95">
        <v>6889707</v>
      </c>
      <c r="AM841" s="95">
        <v>199</v>
      </c>
      <c r="AN841" s="95">
        <v>390540</v>
      </c>
      <c r="AO841" s="95">
        <v>179</v>
      </c>
      <c r="AP841" s="95">
        <v>934634</v>
      </c>
      <c r="AQ841" s="72">
        <v>248.24</v>
      </c>
      <c r="AR841" s="72">
        <v>265.51</v>
      </c>
      <c r="AS841" s="72">
        <v>513.75</v>
      </c>
      <c r="AT841" s="95">
        <v>6198987</v>
      </c>
      <c r="AU841" s="95">
        <v>6388266</v>
      </c>
      <c r="AV841" s="95">
        <v>2081</v>
      </c>
      <c r="AW841" s="95">
        <v>2005</v>
      </c>
      <c r="AX841" s="72">
        <v>228.31</v>
      </c>
      <c r="AY841" s="72">
        <v>277.2</v>
      </c>
      <c r="AZ841" s="72">
        <v>505.51</v>
      </c>
      <c r="BA841" s="95">
        <v>5610827</v>
      </c>
      <c r="BB841" s="95">
        <v>6519723</v>
      </c>
      <c r="BC841" s="95">
        <v>2048</v>
      </c>
      <c r="BD841" s="95">
        <v>1960</v>
      </c>
      <c r="BE841" s="72">
        <v>230.74</v>
      </c>
      <c r="BF841" s="72">
        <v>272.20999999999998</v>
      </c>
      <c r="BG841" s="72">
        <v>502.95</v>
      </c>
      <c r="BH841" s="95">
        <v>5584902</v>
      </c>
      <c r="BI841" s="95">
        <v>6274968</v>
      </c>
      <c r="BJ841" s="95">
        <v>2017</v>
      </c>
      <c r="BK841" s="95">
        <v>1921</v>
      </c>
      <c r="BL841" s="72">
        <v>251.26</v>
      </c>
      <c r="BM841" s="72">
        <v>304.12</v>
      </c>
      <c r="BN841" s="72">
        <v>555.38</v>
      </c>
      <c r="BO841" s="95">
        <v>5942793</v>
      </c>
      <c r="BP841" s="95">
        <v>6838950</v>
      </c>
      <c r="BQ841" s="95">
        <v>1971</v>
      </c>
      <c r="BR841" s="95">
        <v>1874</v>
      </c>
      <c r="BS841" s="72">
        <v>254.43</v>
      </c>
      <c r="BT841" s="72">
        <v>348.68</v>
      </c>
      <c r="BU841" s="72">
        <v>603.11</v>
      </c>
      <c r="BV841" s="95">
        <v>6017723</v>
      </c>
      <c r="BW841" s="95">
        <v>7824341</v>
      </c>
      <c r="BX841" s="95">
        <v>1971</v>
      </c>
      <c r="BY841" s="95">
        <v>1870</v>
      </c>
      <c r="BZ841" s="95">
        <v>2045</v>
      </c>
      <c r="CA841" s="95">
        <v>2005</v>
      </c>
      <c r="CB841" s="95">
        <v>1971</v>
      </c>
      <c r="CC841" s="95">
        <v>1925</v>
      </c>
      <c r="CD841" s="95">
        <v>1922</v>
      </c>
      <c r="CE841" s="72">
        <v>650.75523149000003</v>
      </c>
      <c r="CF841" s="72">
        <v>676.59346364999999</v>
      </c>
      <c r="CG841" s="72">
        <v>712.40329333</v>
      </c>
      <c r="CH841" s="72">
        <v>716.50152150999998</v>
      </c>
      <c r="CI841" s="72">
        <v>731.52548966999996</v>
      </c>
      <c r="CJ841" s="96">
        <v>0.78946733759999999</v>
      </c>
      <c r="CK841" s="96">
        <v>0.74713994019999996</v>
      </c>
      <c r="CL841" s="96">
        <v>0.70599056000000004</v>
      </c>
      <c r="CM841" s="96">
        <v>0.77512745380000003</v>
      </c>
      <c r="CN841" s="96">
        <v>0.82445520839999997</v>
      </c>
      <c r="CO841" s="96">
        <v>0.93005142240000005</v>
      </c>
      <c r="CP841" s="96">
        <v>0.82622969170000005</v>
      </c>
      <c r="CQ841" s="96">
        <v>0.99584056389999998</v>
      </c>
      <c r="CR841" s="96">
        <v>0.82968057699999997</v>
      </c>
      <c r="CS841" s="95">
        <v>2048</v>
      </c>
      <c r="CT841" s="95">
        <v>2027</v>
      </c>
      <c r="CU841" s="95">
        <v>1995</v>
      </c>
      <c r="CV841" s="95">
        <v>1951</v>
      </c>
      <c r="CW841" s="95">
        <v>1914</v>
      </c>
      <c r="CX841" s="96">
        <v>0.91787203100000003</v>
      </c>
      <c r="CY841" s="96">
        <v>0.94061327299999997</v>
      </c>
      <c r="CZ841" s="96">
        <v>0.91810822000000003</v>
      </c>
      <c r="DA841" s="96">
        <v>0.93765205100000004</v>
      </c>
      <c r="DB841" s="96">
        <v>0.93659916799999998</v>
      </c>
      <c r="DC841">
        <v>2013</v>
      </c>
      <c r="DD841" s="6">
        <v>1926</v>
      </c>
      <c r="DE841" s="96">
        <v>2.9912748000000002E-3</v>
      </c>
      <c r="DF841" s="72">
        <v>635.28</v>
      </c>
      <c r="DG841" s="96">
        <v>1</v>
      </c>
      <c r="DH841" s="72">
        <v>635.28</v>
      </c>
      <c r="DI841" s="72">
        <v>664.00920126000005</v>
      </c>
      <c r="DJ841" s="96">
        <v>1</v>
      </c>
      <c r="DK841" s="72">
        <v>635.28</v>
      </c>
      <c r="DL841" s="96">
        <v>1</v>
      </c>
      <c r="DM841" s="72">
        <v>635.28</v>
      </c>
      <c r="DN841" s="96">
        <v>1</v>
      </c>
      <c r="DO841" s="96">
        <v>1.1535E-2</v>
      </c>
      <c r="DP841" s="72">
        <v>7.33</v>
      </c>
      <c r="DQ841" s="72">
        <v>627.95000000000005</v>
      </c>
      <c r="DR841" t="s">
        <v>172</v>
      </c>
      <c r="DT841" t="s">
        <v>583</v>
      </c>
    </row>
    <row r="842" spans="1:124" x14ac:dyDescent="0.3">
      <c r="A842" t="s">
        <v>600</v>
      </c>
      <c r="B842">
        <v>16460</v>
      </c>
      <c r="C842" s="95">
        <v>1410</v>
      </c>
      <c r="D842" s="95">
        <v>4652882</v>
      </c>
      <c r="E842" s="95">
        <v>1374</v>
      </c>
      <c r="F842" s="95">
        <v>4291977</v>
      </c>
      <c r="G842" s="95">
        <v>124</v>
      </c>
      <c r="H842" s="95">
        <v>234562</v>
      </c>
      <c r="I842" s="95">
        <v>107</v>
      </c>
      <c r="J842" s="95">
        <v>257860</v>
      </c>
      <c r="K842" s="95">
        <v>1352</v>
      </c>
      <c r="L842" s="95">
        <v>4851771</v>
      </c>
      <c r="M842" s="95">
        <v>1310</v>
      </c>
      <c r="N842" s="95">
        <v>4249606</v>
      </c>
      <c r="O842" s="95">
        <v>128</v>
      </c>
      <c r="P842" s="95">
        <v>248238</v>
      </c>
      <c r="Q842" s="95">
        <v>113</v>
      </c>
      <c r="R842" s="95">
        <v>332825</v>
      </c>
      <c r="S842" s="95">
        <v>1310</v>
      </c>
      <c r="T842" s="95">
        <v>5437612</v>
      </c>
      <c r="U842" s="95">
        <v>1266</v>
      </c>
      <c r="V842" s="95">
        <v>4433108</v>
      </c>
      <c r="W842" s="95">
        <v>126</v>
      </c>
      <c r="X842" s="95">
        <v>218015</v>
      </c>
      <c r="Y842" s="95">
        <v>114</v>
      </c>
      <c r="Z842" s="95">
        <v>320777</v>
      </c>
      <c r="AA842" s="95">
        <v>1291</v>
      </c>
      <c r="AB842" s="95">
        <v>6008209</v>
      </c>
      <c r="AC842" s="95">
        <v>1239</v>
      </c>
      <c r="AD842" s="95">
        <v>4997026</v>
      </c>
      <c r="AE842" s="95">
        <v>119</v>
      </c>
      <c r="AF842" s="95">
        <v>274812</v>
      </c>
      <c r="AG842" s="95">
        <v>106</v>
      </c>
      <c r="AH842" s="95">
        <v>344737</v>
      </c>
      <c r="AI842" s="95">
        <v>1261</v>
      </c>
      <c r="AJ842" s="95">
        <v>4761598</v>
      </c>
      <c r="AK842" s="95">
        <v>1209</v>
      </c>
      <c r="AL842" s="95">
        <v>5026306</v>
      </c>
      <c r="AM842" s="95">
        <v>113</v>
      </c>
      <c r="AN842" s="95">
        <v>450263</v>
      </c>
      <c r="AO842" s="95">
        <v>104</v>
      </c>
      <c r="AP842" s="95">
        <v>482651</v>
      </c>
      <c r="AQ842" s="72">
        <v>265.51</v>
      </c>
      <c r="AR842" s="72">
        <v>256.01</v>
      </c>
      <c r="AS842" s="72">
        <v>521.52</v>
      </c>
      <c r="AT842" s="95">
        <v>4887444</v>
      </c>
      <c r="AU842" s="95">
        <v>4549837</v>
      </c>
      <c r="AV842" s="95">
        <v>1534</v>
      </c>
      <c r="AW842" s="95">
        <v>1481</v>
      </c>
      <c r="AX842" s="72">
        <v>287.16000000000003</v>
      </c>
      <c r="AY842" s="72">
        <v>268.36</v>
      </c>
      <c r="AZ842" s="72">
        <v>555.52</v>
      </c>
      <c r="BA842" s="95">
        <v>5100009</v>
      </c>
      <c r="BB842" s="95">
        <v>4582431</v>
      </c>
      <c r="BC842" s="95">
        <v>1480</v>
      </c>
      <c r="BD842" s="95">
        <v>1423</v>
      </c>
      <c r="BE842" s="72">
        <v>328.2</v>
      </c>
      <c r="BF842" s="72">
        <v>287.07</v>
      </c>
      <c r="BG842" s="72">
        <v>615.27</v>
      </c>
      <c r="BH842" s="95">
        <v>5655627</v>
      </c>
      <c r="BI842" s="95">
        <v>4753885</v>
      </c>
      <c r="BJ842" s="95">
        <v>1436</v>
      </c>
      <c r="BK842" s="95">
        <v>1380</v>
      </c>
      <c r="BL842" s="72">
        <v>371.34</v>
      </c>
      <c r="BM842" s="72">
        <v>330.96</v>
      </c>
      <c r="BN842" s="72">
        <v>702.3</v>
      </c>
      <c r="BO842" s="95">
        <v>6283021</v>
      </c>
      <c r="BP842" s="95">
        <v>5341763</v>
      </c>
      <c r="BQ842" s="95">
        <v>1410</v>
      </c>
      <c r="BR842" s="95">
        <v>1345</v>
      </c>
      <c r="BS842" s="72">
        <v>316.10000000000002</v>
      </c>
      <c r="BT842" s="72">
        <v>349.64</v>
      </c>
      <c r="BU842" s="72">
        <v>665.74</v>
      </c>
      <c r="BV842" s="95">
        <v>5211861</v>
      </c>
      <c r="BW842" s="95">
        <v>5508957</v>
      </c>
      <c r="BX842" s="95">
        <v>1374</v>
      </c>
      <c r="BY842" s="95">
        <v>1313</v>
      </c>
      <c r="BZ842" s="95">
        <v>1509</v>
      </c>
      <c r="CA842" s="95">
        <v>1452</v>
      </c>
      <c r="CB842" s="95">
        <v>1409</v>
      </c>
      <c r="CC842" s="95">
        <v>1379</v>
      </c>
      <c r="CD842" s="95">
        <v>1344</v>
      </c>
      <c r="CE842" s="72">
        <v>650.75523149000003</v>
      </c>
      <c r="CF842" s="72">
        <v>676.59346364999999</v>
      </c>
      <c r="CG842" s="72">
        <v>712.40329333</v>
      </c>
      <c r="CH842" s="72">
        <v>716.50152150999998</v>
      </c>
      <c r="CI842" s="72">
        <v>731.52548966999996</v>
      </c>
      <c r="CJ842" s="96">
        <v>0.80140731070000004</v>
      </c>
      <c r="CK842" s="96">
        <v>0.82105434040000003</v>
      </c>
      <c r="CL842" s="96">
        <v>0.86365406469999995</v>
      </c>
      <c r="CM842" s="96">
        <v>0.98017935609999995</v>
      </c>
      <c r="CN842" s="96">
        <v>0.91007081690000002</v>
      </c>
      <c r="CO842" s="96">
        <v>0.94606077580000003</v>
      </c>
      <c r="CP842" s="96">
        <v>0.92517647930000002</v>
      </c>
      <c r="CQ842" s="96">
        <v>0.99584056389999998</v>
      </c>
      <c r="CR842" s="96">
        <v>0.9290406323</v>
      </c>
      <c r="CS842" s="95">
        <v>1477</v>
      </c>
      <c r="CT842" s="95">
        <v>1427</v>
      </c>
      <c r="CU842" s="95">
        <v>1419</v>
      </c>
      <c r="CV842" s="95">
        <v>1366</v>
      </c>
      <c r="CW842" s="95">
        <v>1337</v>
      </c>
      <c r="CX842" s="96">
        <v>0.91729240999999995</v>
      </c>
      <c r="CY842" s="96">
        <v>0.91221645100000004</v>
      </c>
      <c r="CZ842" s="96">
        <v>0.94651756499999995</v>
      </c>
      <c r="DA842" s="96">
        <v>0.94882254600000004</v>
      </c>
      <c r="DB842" s="96">
        <v>1.0106576089999999</v>
      </c>
      <c r="DC842">
        <v>2013</v>
      </c>
      <c r="DD842" s="6">
        <v>1388.4</v>
      </c>
      <c r="DE842" s="96">
        <v>2.5456465000000001E-3</v>
      </c>
      <c r="DF842" s="72">
        <v>711.68</v>
      </c>
      <c r="DG842" s="96">
        <v>1</v>
      </c>
      <c r="DH842" s="72">
        <v>711.68</v>
      </c>
      <c r="DI842" s="72">
        <v>664.00920126000005</v>
      </c>
      <c r="DJ842" s="96">
        <v>1</v>
      </c>
      <c r="DK842" s="72">
        <v>711.68</v>
      </c>
      <c r="DL842" s="96">
        <v>1</v>
      </c>
      <c r="DM842" s="72">
        <v>711.68</v>
      </c>
      <c r="DN842" s="96">
        <v>1</v>
      </c>
      <c r="DO842" s="96">
        <v>6.2599999999999999E-3</v>
      </c>
      <c r="DP842" s="72">
        <v>4.46</v>
      </c>
      <c r="DQ842" s="72">
        <v>707.22</v>
      </c>
      <c r="DR842" t="s">
        <v>600</v>
      </c>
      <c r="DT842" t="s">
        <v>583</v>
      </c>
    </row>
    <row r="843" spans="1:124" x14ac:dyDescent="0.3">
      <c r="A843" t="s">
        <v>583</v>
      </c>
      <c r="B843">
        <v>16470</v>
      </c>
      <c r="C843" s="95">
        <v>2480</v>
      </c>
      <c r="D843" s="95">
        <v>8673273</v>
      </c>
      <c r="E843" s="95">
        <v>2380</v>
      </c>
      <c r="F843" s="95">
        <v>5879512</v>
      </c>
      <c r="G843" s="95">
        <v>254</v>
      </c>
      <c r="H843" s="95">
        <v>788609</v>
      </c>
      <c r="I843" s="95">
        <v>213</v>
      </c>
      <c r="J843" s="95">
        <v>662640</v>
      </c>
      <c r="K843" s="95">
        <v>2388</v>
      </c>
      <c r="L843" s="95">
        <v>9963210</v>
      </c>
      <c r="M843" s="95">
        <v>2281</v>
      </c>
      <c r="N843" s="95">
        <v>6590263</v>
      </c>
      <c r="O843" s="95">
        <v>243</v>
      </c>
      <c r="P843" s="95">
        <v>821286</v>
      </c>
      <c r="Q843" s="95">
        <v>204</v>
      </c>
      <c r="R843" s="95">
        <v>860228</v>
      </c>
      <c r="S843" s="95">
        <v>2372</v>
      </c>
      <c r="T843" s="95">
        <v>9911597</v>
      </c>
      <c r="U843" s="95">
        <v>2263</v>
      </c>
      <c r="V843" s="95">
        <v>6405244</v>
      </c>
      <c r="W843" s="95">
        <v>246</v>
      </c>
      <c r="X843" s="95">
        <v>897709</v>
      </c>
      <c r="Y843" s="95">
        <v>206</v>
      </c>
      <c r="Z843" s="95">
        <v>684982</v>
      </c>
      <c r="AA843" s="95">
        <v>2325</v>
      </c>
      <c r="AB843" s="95">
        <v>9111757</v>
      </c>
      <c r="AC843" s="95">
        <v>2212</v>
      </c>
      <c r="AD843" s="95">
        <v>6876673</v>
      </c>
      <c r="AE843" s="95">
        <v>268</v>
      </c>
      <c r="AF843" s="95">
        <v>640511</v>
      </c>
      <c r="AG843" s="95">
        <v>225</v>
      </c>
      <c r="AH843" s="95">
        <v>1053919</v>
      </c>
      <c r="AI843" s="95">
        <v>2322</v>
      </c>
      <c r="AJ843" s="95">
        <v>9393548</v>
      </c>
      <c r="AK843" s="95">
        <v>2202</v>
      </c>
      <c r="AL843" s="95">
        <v>7260524</v>
      </c>
      <c r="AM843" s="95">
        <v>264</v>
      </c>
      <c r="AN843" s="95">
        <v>912512</v>
      </c>
      <c r="AO843" s="95">
        <v>222</v>
      </c>
      <c r="AP843" s="95">
        <v>1163846</v>
      </c>
      <c r="AQ843" s="72">
        <v>288.39999999999998</v>
      </c>
      <c r="AR843" s="72">
        <v>210.25</v>
      </c>
      <c r="AS843" s="72">
        <v>498.65</v>
      </c>
      <c r="AT843" s="95">
        <v>9461882</v>
      </c>
      <c r="AU843" s="95">
        <v>6542152</v>
      </c>
      <c r="AV843" s="95">
        <v>2734</v>
      </c>
      <c r="AW843" s="95">
        <v>2593</v>
      </c>
      <c r="AX843" s="72">
        <v>341.58</v>
      </c>
      <c r="AY843" s="72">
        <v>249.85</v>
      </c>
      <c r="AZ843" s="72">
        <v>591.42999999999995</v>
      </c>
      <c r="BA843" s="95">
        <v>10784496</v>
      </c>
      <c r="BB843" s="95">
        <v>7450491</v>
      </c>
      <c r="BC843" s="95">
        <v>2631</v>
      </c>
      <c r="BD843" s="95">
        <v>2485</v>
      </c>
      <c r="BE843" s="72">
        <v>344.07</v>
      </c>
      <c r="BF843" s="72">
        <v>239.31</v>
      </c>
      <c r="BG843" s="72">
        <v>583.38</v>
      </c>
      <c r="BH843" s="95">
        <v>10809306</v>
      </c>
      <c r="BI843" s="95">
        <v>7090226</v>
      </c>
      <c r="BJ843" s="95">
        <v>2618</v>
      </c>
      <c r="BK843" s="95">
        <v>2469</v>
      </c>
      <c r="BL843" s="72">
        <v>313.42</v>
      </c>
      <c r="BM843" s="72">
        <v>271.19</v>
      </c>
      <c r="BN843" s="72">
        <v>584.61</v>
      </c>
      <c r="BO843" s="95">
        <v>9752268</v>
      </c>
      <c r="BP843" s="95">
        <v>7930592</v>
      </c>
      <c r="BQ843" s="95">
        <v>2593</v>
      </c>
      <c r="BR843" s="95">
        <v>2437</v>
      </c>
      <c r="BS843" s="72">
        <v>332.11</v>
      </c>
      <c r="BT843" s="72">
        <v>289.62</v>
      </c>
      <c r="BU843" s="72">
        <v>621.73</v>
      </c>
      <c r="BV843" s="95">
        <v>10306060</v>
      </c>
      <c r="BW843" s="95">
        <v>8424370</v>
      </c>
      <c r="BX843" s="95">
        <v>2586</v>
      </c>
      <c r="BY843" s="95">
        <v>2424</v>
      </c>
      <c r="BZ843" s="95">
        <v>2667</v>
      </c>
      <c r="CA843" s="95">
        <v>2561</v>
      </c>
      <c r="CB843" s="95">
        <v>2546</v>
      </c>
      <c r="CC843" s="95">
        <v>2519</v>
      </c>
      <c r="CD843" s="95">
        <v>2507</v>
      </c>
      <c r="CE843" s="72">
        <v>650.75523149000003</v>
      </c>
      <c r="CF843" s="72">
        <v>676.59346364999999</v>
      </c>
      <c r="CG843" s="72">
        <v>712.40329333</v>
      </c>
      <c r="CH843" s="72">
        <v>716.50152150999998</v>
      </c>
      <c r="CI843" s="72">
        <v>731.52548966999996</v>
      </c>
      <c r="CJ843" s="96">
        <v>0.76626352870000003</v>
      </c>
      <c r="CK843" s="96">
        <v>0.87412904759999999</v>
      </c>
      <c r="CL843" s="96">
        <v>0.81889009420000003</v>
      </c>
      <c r="CM843" s="96">
        <v>0.81592290099999998</v>
      </c>
      <c r="CN843" s="96">
        <v>0.8499088669</v>
      </c>
      <c r="CO843" s="96">
        <v>0.91998148189999995</v>
      </c>
      <c r="CP843" s="96">
        <v>0.89678205909999997</v>
      </c>
      <c r="CQ843" s="96">
        <v>0.99584056389999998</v>
      </c>
      <c r="CR843" s="96">
        <v>0.90052761810000004</v>
      </c>
      <c r="CS843" s="95">
        <v>2603</v>
      </c>
      <c r="CT843" s="95">
        <v>2546</v>
      </c>
      <c r="CU843" s="95">
        <v>2503</v>
      </c>
      <c r="CV843" s="95">
        <v>2506</v>
      </c>
      <c r="CW843" s="95">
        <v>2490</v>
      </c>
      <c r="CX843" s="96">
        <v>0.92657375200000003</v>
      </c>
      <c r="CY843" s="96">
        <v>0.90918147999999999</v>
      </c>
      <c r="CZ843" s="96">
        <v>0.920038354</v>
      </c>
      <c r="DA843" s="96">
        <v>0.91801157600000005</v>
      </c>
      <c r="DB843" s="96">
        <v>0.92605833299999996</v>
      </c>
      <c r="DC843">
        <v>2013</v>
      </c>
      <c r="DD843" s="6">
        <v>2481.6</v>
      </c>
      <c r="DE843" s="96">
        <v>7.7558858E-3</v>
      </c>
      <c r="DF843" s="72">
        <v>686.23</v>
      </c>
      <c r="DG843" s="96">
        <v>1</v>
      </c>
      <c r="DH843" s="72">
        <v>686.23</v>
      </c>
      <c r="DI843" s="72">
        <v>664.00920126000005</v>
      </c>
      <c r="DJ843" s="96">
        <v>1</v>
      </c>
      <c r="DK843" s="72">
        <v>686.23</v>
      </c>
      <c r="DL843" s="96">
        <v>1</v>
      </c>
      <c r="DM843" s="72">
        <v>686.23</v>
      </c>
      <c r="DN843" s="96">
        <v>1</v>
      </c>
      <c r="DO843" s="96">
        <v>2.3383999999999999E-2</v>
      </c>
      <c r="DP843" s="72">
        <v>16.05</v>
      </c>
      <c r="DQ843" s="72">
        <v>670.18</v>
      </c>
      <c r="DR843" t="s">
        <v>583</v>
      </c>
      <c r="DT843" t="s">
        <v>583</v>
      </c>
    </row>
    <row r="844" spans="1:124" x14ac:dyDescent="0.3">
      <c r="A844" t="s">
        <v>36</v>
      </c>
      <c r="B844">
        <v>16480</v>
      </c>
      <c r="C844" s="95">
        <v>2961</v>
      </c>
      <c r="D844" s="95">
        <v>10741600</v>
      </c>
      <c r="E844" s="95">
        <v>2868</v>
      </c>
      <c r="F844" s="95">
        <v>8226942</v>
      </c>
      <c r="G844" s="95">
        <v>411</v>
      </c>
      <c r="H844" s="95">
        <v>640928</v>
      </c>
      <c r="I844" s="95">
        <v>366</v>
      </c>
      <c r="J844" s="95">
        <v>821328</v>
      </c>
      <c r="K844" s="95">
        <v>2846</v>
      </c>
      <c r="L844" s="95">
        <v>10620543</v>
      </c>
      <c r="M844" s="95">
        <v>2743</v>
      </c>
      <c r="N844" s="95">
        <v>8526259</v>
      </c>
      <c r="O844" s="95">
        <v>434</v>
      </c>
      <c r="P844" s="95">
        <v>1005292</v>
      </c>
      <c r="Q844" s="95">
        <v>390</v>
      </c>
      <c r="R844" s="95">
        <v>941831</v>
      </c>
      <c r="S844" s="95">
        <v>2877</v>
      </c>
      <c r="T844" s="95">
        <v>10761809</v>
      </c>
      <c r="U844" s="95">
        <v>2762</v>
      </c>
      <c r="V844" s="95">
        <v>9247085</v>
      </c>
      <c r="W844" s="95">
        <v>425</v>
      </c>
      <c r="X844" s="95">
        <v>1088001</v>
      </c>
      <c r="Y844" s="95">
        <v>388</v>
      </c>
      <c r="Z844" s="95">
        <v>1073804</v>
      </c>
      <c r="AA844" s="95">
        <v>2832</v>
      </c>
      <c r="AB844" s="95">
        <v>8976576</v>
      </c>
      <c r="AC844" s="95">
        <v>2706</v>
      </c>
      <c r="AD844" s="95">
        <v>9844667</v>
      </c>
      <c r="AE844" s="95">
        <v>420</v>
      </c>
      <c r="AF844" s="95">
        <v>976561</v>
      </c>
      <c r="AG844" s="95">
        <v>386</v>
      </c>
      <c r="AH844" s="95">
        <v>1419212</v>
      </c>
      <c r="AI844" s="95">
        <v>2846</v>
      </c>
      <c r="AJ844" s="95">
        <v>9754923.0999999996</v>
      </c>
      <c r="AK844" s="95">
        <v>2705</v>
      </c>
      <c r="AL844" s="95">
        <v>10482244.130000001</v>
      </c>
      <c r="AM844" s="95">
        <v>422</v>
      </c>
      <c r="AN844" s="95">
        <v>1165441.8999999999</v>
      </c>
      <c r="AO844" s="95">
        <v>387</v>
      </c>
      <c r="AP844" s="95">
        <v>1349124.65</v>
      </c>
      <c r="AQ844" s="72">
        <v>281.3</v>
      </c>
      <c r="AR844" s="72">
        <v>233.15</v>
      </c>
      <c r="AS844" s="72">
        <v>514.45000000000005</v>
      </c>
      <c r="AT844" s="95">
        <v>11382528</v>
      </c>
      <c r="AU844" s="95">
        <v>9048270</v>
      </c>
      <c r="AV844" s="95">
        <v>3372</v>
      </c>
      <c r="AW844" s="95">
        <v>3234</v>
      </c>
      <c r="AX844" s="72">
        <v>295.37</v>
      </c>
      <c r="AY844" s="72">
        <v>251.84</v>
      </c>
      <c r="AZ844" s="72">
        <v>547.21</v>
      </c>
      <c r="BA844" s="95">
        <v>11625835</v>
      </c>
      <c r="BB844" s="95">
        <v>9468090</v>
      </c>
      <c r="BC844" s="95">
        <v>3280</v>
      </c>
      <c r="BD844" s="95">
        <v>3133</v>
      </c>
      <c r="BE844" s="72">
        <v>299.06</v>
      </c>
      <c r="BF844" s="72">
        <v>273.04000000000002</v>
      </c>
      <c r="BG844" s="72">
        <v>572.1</v>
      </c>
      <c r="BH844" s="95">
        <v>11849810</v>
      </c>
      <c r="BI844" s="95">
        <v>10320889</v>
      </c>
      <c r="BJ844" s="95">
        <v>3302</v>
      </c>
      <c r="BK844" s="95">
        <v>3150</v>
      </c>
      <c r="BL844" s="72">
        <v>255.05</v>
      </c>
      <c r="BM844" s="72">
        <v>303.58</v>
      </c>
      <c r="BN844" s="72">
        <v>558.63</v>
      </c>
      <c r="BO844" s="95">
        <v>9953137</v>
      </c>
      <c r="BP844" s="95">
        <v>11263879</v>
      </c>
      <c r="BQ844" s="95">
        <v>3252</v>
      </c>
      <c r="BR844" s="95">
        <v>3092</v>
      </c>
      <c r="BS844" s="72">
        <v>278.47000000000003</v>
      </c>
      <c r="BT844" s="72">
        <v>318.87</v>
      </c>
      <c r="BU844" s="72">
        <v>597.34</v>
      </c>
      <c r="BV844" s="95">
        <v>10920365</v>
      </c>
      <c r="BW844" s="95">
        <v>11831368.779999999</v>
      </c>
      <c r="BX844" s="95">
        <v>3268</v>
      </c>
      <c r="BY844" s="95">
        <v>3092</v>
      </c>
      <c r="BZ844" s="95">
        <v>3306</v>
      </c>
      <c r="CA844" s="95">
        <v>3209</v>
      </c>
      <c r="CB844" s="95">
        <v>3229</v>
      </c>
      <c r="CC844" s="95">
        <v>3176</v>
      </c>
      <c r="CD844" s="95">
        <v>3182</v>
      </c>
      <c r="CE844" s="72">
        <v>650.75523149000003</v>
      </c>
      <c r="CF844" s="72">
        <v>676.59346364999999</v>
      </c>
      <c r="CG844" s="72">
        <v>712.40329333</v>
      </c>
      <c r="CH844" s="72">
        <v>716.50152150999998</v>
      </c>
      <c r="CI844" s="72">
        <v>731.52548966999996</v>
      </c>
      <c r="CJ844" s="96">
        <v>0.7905430108</v>
      </c>
      <c r="CK844" s="96">
        <v>0.8087722235</v>
      </c>
      <c r="CL844" s="96">
        <v>0.80305636619999998</v>
      </c>
      <c r="CM844" s="96">
        <v>0.77966338270000002</v>
      </c>
      <c r="CN844" s="96">
        <v>0.81656758159999998</v>
      </c>
      <c r="CO844" s="96">
        <v>0.96247797099999999</v>
      </c>
      <c r="CP844" s="96">
        <v>0.83089747199999997</v>
      </c>
      <c r="CQ844" s="96">
        <v>0.99584056389999998</v>
      </c>
      <c r="CR844" s="96">
        <v>0.83436785319999995</v>
      </c>
      <c r="CS844" s="95">
        <v>3126</v>
      </c>
      <c r="CT844" s="95">
        <v>3050</v>
      </c>
      <c r="CU844" s="95">
        <v>3094</v>
      </c>
      <c r="CV844" s="95">
        <v>3077</v>
      </c>
      <c r="CW844" s="95">
        <v>3096</v>
      </c>
      <c r="CX844" s="96">
        <v>0.96937416499999995</v>
      </c>
      <c r="CY844" s="96">
        <v>0.95290214100000004</v>
      </c>
      <c r="CZ844" s="96">
        <v>0.96753512399999997</v>
      </c>
      <c r="DA844" s="96">
        <v>0.95477079200000003</v>
      </c>
      <c r="DB844" s="96">
        <v>0.96755450099999996</v>
      </c>
      <c r="DC844">
        <v>2013</v>
      </c>
      <c r="DD844" s="6">
        <v>3140.2</v>
      </c>
      <c r="DE844" s="96">
        <v>4.4538740999999996E-3</v>
      </c>
      <c r="DF844" s="72">
        <v>637.92999999999995</v>
      </c>
      <c r="DG844" s="96">
        <v>1</v>
      </c>
      <c r="DH844" s="72">
        <v>637.92999999999995</v>
      </c>
      <c r="DI844" s="72">
        <v>664.00920126000005</v>
      </c>
      <c r="DJ844" s="96">
        <v>1</v>
      </c>
      <c r="DK844" s="72">
        <v>637.92999999999995</v>
      </c>
      <c r="DL844" s="96">
        <v>1</v>
      </c>
      <c r="DM844" s="72">
        <v>637.92999999999995</v>
      </c>
      <c r="DN844" s="96">
        <v>1</v>
      </c>
      <c r="DO844" s="96">
        <v>1.7503000000000001E-2</v>
      </c>
      <c r="DP844" s="72">
        <v>11.17</v>
      </c>
      <c r="DQ844" s="72">
        <v>626.76</v>
      </c>
      <c r="DR844" t="s">
        <v>36</v>
      </c>
      <c r="DT844" t="s">
        <v>583</v>
      </c>
    </row>
    <row r="845" spans="1:124" x14ac:dyDescent="0.3">
      <c r="A845" t="s">
        <v>396</v>
      </c>
      <c r="B845">
        <v>16490</v>
      </c>
      <c r="C845" s="95">
        <v>5269</v>
      </c>
      <c r="D845" s="95">
        <v>17318014</v>
      </c>
      <c r="E845" s="95">
        <v>5109</v>
      </c>
      <c r="F845" s="95">
        <v>12941432</v>
      </c>
      <c r="G845" s="95">
        <v>740</v>
      </c>
      <c r="H845" s="95">
        <v>1994179</v>
      </c>
      <c r="I845" s="95">
        <v>655</v>
      </c>
      <c r="J845" s="95">
        <v>1896456</v>
      </c>
      <c r="K845" s="95">
        <v>5091</v>
      </c>
      <c r="L845" s="95">
        <v>16223955</v>
      </c>
      <c r="M845" s="95">
        <v>4912</v>
      </c>
      <c r="N845" s="95">
        <v>13233953</v>
      </c>
      <c r="O845" s="95">
        <v>755</v>
      </c>
      <c r="P845" s="95">
        <v>2583139</v>
      </c>
      <c r="Q845" s="95">
        <v>678</v>
      </c>
      <c r="R845" s="95">
        <v>2278046</v>
      </c>
      <c r="S845" s="95">
        <v>5133</v>
      </c>
      <c r="T845" s="95">
        <v>16969542</v>
      </c>
      <c r="U845" s="95">
        <v>4960</v>
      </c>
      <c r="V845" s="95">
        <v>14083197</v>
      </c>
      <c r="W845" s="95">
        <v>782</v>
      </c>
      <c r="X845" s="95">
        <v>2634558</v>
      </c>
      <c r="Y845" s="95">
        <v>699</v>
      </c>
      <c r="Z845" s="95">
        <v>2845472</v>
      </c>
      <c r="AA845" s="95">
        <v>5058</v>
      </c>
      <c r="AB845" s="95">
        <v>15658386</v>
      </c>
      <c r="AC845" s="95">
        <v>4873</v>
      </c>
      <c r="AD845" s="95">
        <v>14649588</v>
      </c>
      <c r="AE845" s="95">
        <v>747</v>
      </c>
      <c r="AF845" s="95">
        <v>2581564</v>
      </c>
      <c r="AG845" s="95">
        <v>660</v>
      </c>
      <c r="AH845" s="95">
        <v>2407660</v>
      </c>
      <c r="AI845" s="95">
        <v>5086</v>
      </c>
      <c r="AJ845" s="95">
        <v>15506850</v>
      </c>
      <c r="AK845" s="95">
        <v>4892</v>
      </c>
      <c r="AL845" s="95">
        <v>15059041</v>
      </c>
      <c r="AM845" s="95">
        <v>771</v>
      </c>
      <c r="AN845" s="95">
        <v>2160181</v>
      </c>
      <c r="AO845" s="95">
        <v>690</v>
      </c>
      <c r="AP845" s="95">
        <v>2252889</v>
      </c>
      <c r="AQ845" s="72">
        <v>267.82</v>
      </c>
      <c r="AR845" s="72">
        <v>214.52</v>
      </c>
      <c r="AS845" s="72">
        <v>482.34</v>
      </c>
      <c r="AT845" s="95">
        <v>19312193</v>
      </c>
      <c r="AU845" s="95">
        <v>14837888</v>
      </c>
      <c r="AV845" s="95">
        <v>6009</v>
      </c>
      <c r="AW845" s="95">
        <v>5764</v>
      </c>
      <c r="AX845" s="72">
        <v>268.08999999999997</v>
      </c>
      <c r="AY845" s="72">
        <v>231.25</v>
      </c>
      <c r="AZ845" s="72">
        <v>499.34</v>
      </c>
      <c r="BA845" s="95">
        <v>18807094</v>
      </c>
      <c r="BB845" s="95">
        <v>15511999</v>
      </c>
      <c r="BC845" s="95">
        <v>5846</v>
      </c>
      <c r="BD845" s="95">
        <v>5590</v>
      </c>
      <c r="BE845" s="72">
        <v>276.19</v>
      </c>
      <c r="BF845" s="72">
        <v>249.29</v>
      </c>
      <c r="BG845" s="72">
        <v>525.48</v>
      </c>
      <c r="BH845" s="95">
        <v>19604100</v>
      </c>
      <c r="BI845" s="95">
        <v>16928669</v>
      </c>
      <c r="BJ845" s="95">
        <v>5915</v>
      </c>
      <c r="BK845" s="95">
        <v>5659</v>
      </c>
      <c r="BL845" s="72">
        <v>261.83999999999997</v>
      </c>
      <c r="BM845" s="72">
        <v>256.89999999999998</v>
      </c>
      <c r="BN845" s="72">
        <v>518.74</v>
      </c>
      <c r="BO845" s="95">
        <v>18239950</v>
      </c>
      <c r="BP845" s="95">
        <v>17057248</v>
      </c>
      <c r="BQ845" s="95">
        <v>5805</v>
      </c>
      <c r="BR845" s="95">
        <v>5533</v>
      </c>
      <c r="BS845" s="72">
        <v>251.37</v>
      </c>
      <c r="BT845" s="72">
        <v>258.45</v>
      </c>
      <c r="BU845" s="72">
        <v>509.82</v>
      </c>
      <c r="BV845" s="95">
        <v>17667031</v>
      </c>
      <c r="BW845" s="95">
        <v>17311930</v>
      </c>
      <c r="BX845" s="95">
        <v>5857</v>
      </c>
      <c r="BY845" s="95">
        <v>5582</v>
      </c>
      <c r="BZ845" s="95">
        <v>5892</v>
      </c>
      <c r="CA845" s="95">
        <v>5722</v>
      </c>
      <c r="CB845" s="95">
        <v>5792</v>
      </c>
      <c r="CC845" s="95">
        <v>5676</v>
      </c>
      <c r="CD845" s="95">
        <v>5722</v>
      </c>
      <c r="CE845" s="72">
        <v>650.75523149000003</v>
      </c>
      <c r="CF845" s="72">
        <v>676.59346364999999</v>
      </c>
      <c r="CG845" s="72">
        <v>712.40329333</v>
      </c>
      <c r="CH845" s="72">
        <v>716.50152150999998</v>
      </c>
      <c r="CI845" s="72">
        <v>731.52548966999996</v>
      </c>
      <c r="CJ845" s="96">
        <v>0.74120034180000005</v>
      </c>
      <c r="CK845" s="96">
        <v>0.7380207271</v>
      </c>
      <c r="CL845" s="96">
        <v>0.73761590509999997</v>
      </c>
      <c r="CM845" s="96">
        <v>0.72399008850000002</v>
      </c>
      <c r="CN845" s="96">
        <v>0.69692718460000003</v>
      </c>
      <c r="CO845" s="96">
        <v>0.88768816120000005</v>
      </c>
      <c r="CP845" s="96">
        <v>0.81960183909999995</v>
      </c>
      <c r="CQ845" s="96">
        <v>0.99584056389999998</v>
      </c>
      <c r="CR845" s="96">
        <v>0.82302504210000005</v>
      </c>
      <c r="CS845" s="95">
        <v>5857</v>
      </c>
      <c r="CT845" s="95">
        <v>5689</v>
      </c>
      <c r="CU845" s="95">
        <v>5825</v>
      </c>
      <c r="CV845" s="95">
        <v>5766</v>
      </c>
      <c r="CW845" s="95">
        <v>5871</v>
      </c>
      <c r="CX845" s="96">
        <v>0.89697315700000002</v>
      </c>
      <c r="CY845" s="96">
        <v>0.89055836499999996</v>
      </c>
      <c r="CZ845" s="96">
        <v>0.89719897500000001</v>
      </c>
      <c r="DA845" s="96">
        <v>0.88097178700000001</v>
      </c>
      <c r="DB845" s="96">
        <v>0.87280403799999995</v>
      </c>
      <c r="DC845">
        <v>2013</v>
      </c>
      <c r="DD845" s="6">
        <v>5625.6</v>
      </c>
      <c r="DE845" s="96">
        <v>5.4885063999999999E-3</v>
      </c>
      <c r="DF845" s="72">
        <v>628.61</v>
      </c>
      <c r="DG845" s="96">
        <v>1</v>
      </c>
      <c r="DH845" s="72">
        <v>628.61</v>
      </c>
      <c r="DI845" s="72">
        <v>664.00920126000005</v>
      </c>
      <c r="DJ845" s="96">
        <v>1</v>
      </c>
      <c r="DK845" s="72">
        <v>628.61</v>
      </c>
      <c r="DL845" s="96">
        <v>1</v>
      </c>
      <c r="DM845" s="72">
        <v>628.61</v>
      </c>
      <c r="DN845" s="96">
        <v>1</v>
      </c>
      <c r="DO845" s="96">
        <v>1.3480000000000001E-2</v>
      </c>
      <c r="DP845" s="72">
        <v>8.4700000000000006</v>
      </c>
      <c r="DQ845" s="72">
        <v>620.14</v>
      </c>
      <c r="DR845" t="s">
        <v>396</v>
      </c>
      <c r="DT845" t="s">
        <v>583</v>
      </c>
    </row>
    <row r="846" spans="1:124" x14ac:dyDescent="0.3">
      <c r="A846" t="s">
        <v>37</v>
      </c>
      <c r="B846">
        <v>16500</v>
      </c>
      <c r="C846" s="95">
        <v>1952</v>
      </c>
      <c r="D846" s="95">
        <v>5563416</v>
      </c>
      <c r="E846" s="95">
        <v>1875</v>
      </c>
      <c r="F846" s="95">
        <v>5450325</v>
      </c>
      <c r="G846" s="95">
        <v>342</v>
      </c>
      <c r="H846" s="95">
        <v>1160756</v>
      </c>
      <c r="I846" s="95">
        <v>316</v>
      </c>
      <c r="J846" s="95">
        <v>1167119</v>
      </c>
      <c r="K846" s="95">
        <v>1913</v>
      </c>
      <c r="L846" s="95">
        <v>5497243</v>
      </c>
      <c r="M846" s="95">
        <v>1826</v>
      </c>
      <c r="N846" s="95">
        <v>5835846</v>
      </c>
      <c r="O846" s="95">
        <v>340</v>
      </c>
      <c r="P846" s="95">
        <v>1132629</v>
      </c>
      <c r="Q846" s="95">
        <v>312</v>
      </c>
      <c r="R846" s="95">
        <v>1258654</v>
      </c>
      <c r="S846" s="95">
        <v>1928</v>
      </c>
      <c r="T846" s="95">
        <v>6116836</v>
      </c>
      <c r="U846" s="95">
        <v>1829</v>
      </c>
      <c r="V846" s="95">
        <v>5760533</v>
      </c>
      <c r="W846" s="95">
        <v>363</v>
      </c>
      <c r="X846" s="95">
        <v>1021733</v>
      </c>
      <c r="Y846" s="95">
        <v>330</v>
      </c>
      <c r="Z846" s="95">
        <v>1264714</v>
      </c>
      <c r="AA846" s="95">
        <v>1946</v>
      </c>
      <c r="AB846" s="95">
        <v>7124990</v>
      </c>
      <c r="AC846" s="95">
        <v>1838</v>
      </c>
      <c r="AD846" s="95">
        <v>6376918</v>
      </c>
      <c r="AE846" s="95">
        <v>359</v>
      </c>
      <c r="AF846" s="95">
        <v>1076128</v>
      </c>
      <c r="AG846" s="95">
        <v>327</v>
      </c>
      <c r="AH846" s="95">
        <v>1281277</v>
      </c>
      <c r="AI846" s="95">
        <v>1985</v>
      </c>
      <c r="AJ846" s="95">
        <v>6122401</v>
      </c>
      <c r="AK846" s="95">
        <v>1856</v>
      </c>
      <c r="AL846" s="95">
        <v>6612021</v>
      </c>
      <c r="AM846" s="95">
        <v>373</v>
      </c>
      <c r="AN846" s="95">
        <v>1164003</v>
      </c>
      <c r="AO846" s="95">
        <v>346</v>
      </c>
      <c r="AP846" s="95">
        <v>1401162</v>
      </c>
      <c r="AQ846" s="72">
        <v>244.27</v>
      </c>
      <c r="AR846" s="72">
        <v>251.69</v>
      </c>
      <c r="AS846" s="72">
        <v>495.96</v>
      </c>
      <c r="AT846" s="95">
        <v>6724172</v>
      </c>
      <c r="AU846" s="95">
        <v>6617444</v>
      </c>
      <c r="AV846" s="95">
        <v>2294</v>
      </c>
      <c r="AW846" s="95">
        <v>2191</v>
      </c>
      <c r="AX846" s="72">
        <v>245.22</v>
      </c>
      <c r="AY846" s="72">
        <v>276.52</v>
      </c>
      <c r="AZ846" s="72">
        <v>521.74</v>
      </c>
      <c r="BA846" s="95">
        <v>6629872</v>
      </c>
      <c r="BB846" s="95">
        <v>7094500</v>
      </c>
      <c r="BC846" s="95">
        <v>2253</v>
      </c>
      <c r="BD846" s="95">
        <v>2138</v>
      </c>
      <c r="BE846" s="72">
        <v>259.66000000000003</v>
      </c>
      <c r="BF846" s="72">
        <v>271.16000000000003</v>
      </c>
      <c r="BG846" s="72">
        <v>530.82000000000005</v>
      </c>
      <c r="BH846" s="95">
        <v>7138569</v>
      </c>
      <c r="BI846" s="95">
        <v>7025247</v>
      </c>
      <c r="BJ846" s="95">
        <v>2291</v>
      </c>
      <c r="BK846" s="95">
        <v>2159</v>
      </c>
      <c r="BL846" s="72">
        <v>296.5</v>
      </c>
      <c r="BM846" s="72">
        <v>294.77</v>
      </c>
      <c r="BN846" s="72">
        <v>591.27</v>
      </c>
      <c r="BO846" s="95">
        <v>8201118</v>
      </c>
      <c r="BP846" s="95">
        <v>7658195</v>
      </c>
      <c r="BQ846" s="95">
        <v>2305</v>
      </c>
      <c r="BR846" s="95">
        <v>2165</v>
      </c>
      <c r="BS846" s="72">
        <v>257.51</v>
      </c>
      <c r="BT846" s="72">
        <v>303.25</v>
      </c>
      <c r="BU846" s="72">
        <v>560.76</v>
      </c>
      <c r="BV846" s="95">
        <v>7286404</v>
      </c>
      <c r="BW846" s="95">
        <v>8013183</v>
      </c>
      <c r="BX846" s="95">
        <v>2358</v>
      </c>
      <c r="BY846" s="95">
        <v>2202</v>
      </c>
      <c r="BZ846" s="95">
        <v>2245</v>
      </c>
      <c r="CA846" s="95">
        <v>2197</v>
      </c>
      <c r="CB846" s="95">
        <v>2227</v>
      </c>
      <c r="CC846" s="95">
        <v>2239</v>
      </c>
      <c r="CD846" s="95">
        <v>2282</v>
      </c>
      <c r="CE846" s="72">
        <v>650.75523149000003</v>
      </c>
      <c r="CF846" s="72">
        <v>676.59346364999999</v>
      </c>
      <c r="CG846" s="72">
        <v>712.40329333</v>
      </c>
      <c r="CH846" s="72">
        <v>716.50152150999998</v>
      </c>
      <c r="CI846" s="72">
        <v>731.52548966999996</v>
      </c>
      <c r="CJ846" s="96">
        <v>0.76212986999999999</v>
      </c>
      <c r="CK846" s="96">
        <v>0.77112775700000002</v>
      </c>
      <c r="CL846" s="96">
        <v>0.74511165930000001</v>
      </c>
      <c r="CM846" s="96">
        <v>0.82521806620000004</v>
      </c>
      <c r="CN846" s="96">
        <v>0.7665624888</v>
      </c>
      <c r="CO846" s="96">
        <v>0.90111749220000004</v>
      </c>
      <c r="CP846" s="96">
        <v>0.85896675509999998</v>
      </c>
      <c r="CQ846" s="96">
        <v>0.99584056389999998</v>
      </c>
      <c r="CR846" s="96">
        <v>0.86255437219999997</v>
      </c>
      <c r="CS846" s="95">
        <v>2224</v>
      </c>
      <c r="CT846" s="95">
        <v>2222</v>
      </c>
      <c r="CU846" s="95">
        <v>2241</v>
      </c>
      <c r="CV846" s="95">
        <v>2265</v>
      </c>
      <c r="CW846" s="95">
        <v>2281</v>
      </c>
      <c r="CX846" s="96">
        <v>0.91410828300000002</v>
      </c>
      <c r="CY846" s="96">
        <v>0.92881412600000002</v>
      </c>
      <c r="CZ846" s="96">
        <v>0.89928538300000005</v>
      </c>
      <c r="DA846" s="96">
        <v>0.88228764500000001</v>
      </c>
      <c r="DB846" s="96">
        <v>0.881968839</v>
      </c>
      <c r="DC846">
        <v>2013</v>
      </c>
      <c r="DD846" s="6">
        <v>2171</v>
      </c>
      <c r="DE846" s="96">
        <v>7.0089109999999996E-3</v>
      </c>
      <c r="DF846" s="72">
        <v>657.79</v>
      </c>
      <c r="DG846" s="96">
        <v>1</v>
      </c>
      <c r="DH846" s="72">
        <v>657.79</v>
      </c>
      <c r="DI846" s="72">
        <v>664.00920126000005</v>
      </c>
      <c r="DJ846" s="96">
        <v>1</v>
      </c>
      <c r="DK846" s="72">
        <v>657.79</v>
      </c>
      <c r="DL846" s="96">
        <v>1</v>
      </c>
      <c r="DM846" s="72">
        <v>657.79</v>
      </c>
      <c r="DN846" s="96">
        <v>0.97327547749999999</v>
      </c>
      <c r="DO846" s="96">
        <v>2.4659E-2</v>
      </c>
      <c r="DP846" s="72">
        <v>15.79</v>
      </c>
      <c r="DQ846" s="72">
        <v>642</v>
      </c>
      <c r="DR846" t="s">
        <v>37</v>
      </c>
      <c r="DT846" t="s">
        <v>583</v>
      </c>
    </row>
    <row r="847" spans="1:124" x14ac:dyDescent="0.3">
      <c r="A847" t="s">
        <v>130</v>
      </c>
      <c r="B847">
        <v>16510</v>
      </c>
      <c r="C847" s="95">
        <v>8728</v>
      </c>
      <c r="D847" s="95">
        <v>25259171</v>
      </c>
      <c r="E847" s="95">
        <v>8017</v>
      </c>
      <c r="F847" s="95">
        <v>19912930</v>
      </c>
      <c r="G847" s="95">
        <v>1606</v>
      </c>
      <c r="H847" s="95">
        <v>5055932</v>
      </c>
      <c r="I847" s="95">
        <v>1385</v>
      </c>
      <c r="J847" s="95">
        <v>4313346</v>
      </c>
      <c r="K847" s="95">
        <v>8802</v>
      </c>
      <c r="L847" s="95">
        <v>26884445</v>
      </c>
      <c r="M847" s="95">
        <v>8031</v>
      </c>
      <c r="N847" s="95">
        <v>20762950</v>
      </c>
      <c r="O847" s="95">
        <v>1634</v>
      </c>
      <c r="P847" s="95">
        <v>5855607</v>
      </c>
      <c r="Q847" s="95">
        <v>1405</v>
      </c>
      <c r="R847" s="95">
        <v>4464735</v>
      </c>
      <c r="S847" s="95">
        <v>8909</v>
      </c>
      <c r="T847" s="95">
        <v>29451408</v>
      </c>
      <c r="U847" s="95">
        <v>8043</v>
      </c>
      <c r="V847" s="95">
        <v>22219760</v>
      </c>
      <c r="W847" s="95">
        <v>1686</v>
      </c>
      <c r="X847" s="95">
        <v>6856110</v>
      </c>
      <c r="Y847" s="95">
        <v>1437</v>
      </c>
      <c r="Z847" s="95">
        <v>5142956</v>
      </c>
      <c r="AA847" s="95">
        <v>9096</v>
      </c>
      <c r="AB847" s="95">
        <v>27235789</v>
      </c>
      <c r="AC847" s="95">
        <v>8105</v>
      </c>
      <c r="AD847" s="95">
        <v>24298595</v>
      </c>
      <c r="AE847" s="95">
        <v>1801</v>
      </c>
      <c r="AF847" s="95">
        <v>6583960</v>
      </c>
      <c r="AG847" s="95">
        <v>1553</v>
      </c>
      <c r="AH847" s="95">
        <v>5855086</v>
      </c>
      <c r="AI847" s="95">
        <v>9375</v>
      </c>
      <c r="AJ847" s="95">
        <v>27240799.510000002</v>
      </c>
      <c r="AK847" s="95">
        <v>8307</v>
      </c>
      <c r="AL847" s="95">
        <v>25156474.760000002</v>
      </c>
      <c r="AM847" s="95">
        <v>1865</v>
      </c>
      <c r="AN847" s="95">
        <v>6538367</v>
      </c>
      <c r="AO847" s="95">
        <v>1622</v>
      </c>
      <c r="AP847" s="95">
        <v>6291165</v>
      </c>
      <c r="AQ847" s="72">
        <v>244.46</v>
      </c>
      <c r="AR847" s="72">
        <v>214.73</v>
      </c>
      <c r="AS847" s="72">
        <v>459.19</v>
      </c>
      <c r="AT847" s="95">
        <v>30315103</v>
      </c>
      <c r="AU847" s="95">
        <v>24226276</v>
      </c>
      <c r="AV847" s="95">
        <v>10334</v>
      </c>
      <c r="AW847" s="95">
        <v>9402</v>
      </c>
      <c r="AX847" s="72">
        <v>261.44</v>
      </c>
      <c r="AY847" s="72">
        <v>222.8</v>
      </c>
      <c r="AZ847" s="72">
        <v>484.24</v>
      </c>
      <c r="BA847" s="95">
        <v>32740052</v>
      </c>
      <c r="BB847" s="95">
        <v>25227685</v>
      </c>
      <c r="BC847" s="95">
        <v>10436</v>
      </c>
      <c r="BD847" s="95">
        <v>9436</v>
      </c>
      <c r="BE847" s="72">
        <v>285.57</v>
      </c>
      <c r="BF847" s="72">
        <v>240.53</v>
      </c>
      <c r="BG847" s="72">
        <v>526.1</v>
      </c>
      <c r="BH847" s="95">
        <v>36307518</v>
      </c>
      <c r="BI847" s="95">
        <v>27362716</v>
      </c>
      <c r="BJ847" s="95">
        <v>10595</v>
      </c>
      <c r="BK847" s="95">
        <v>9480</v>
      </c>
      <c r="BL847" s="72">
        <v>258.63</v>
      </c>
      <c r="BM847" s="72">
        <v>260.18</v>
      </c>
      <c r="BN847" s="72">
        <v>518.80999999999995</v>
      </c>
      <c r="BO847" s="95">
        <v>33819749</v>
      </c>
      <c r="BP847" s="95">
        <v>30153681</v>
      </c>
      <c r="BQ847" s="95">
        <v>10897</v>
      </c>
      <c r="BR847" s="95">
        <v>9658</v>
      </c>
      <c r="BS847" s="72">
        <v>250.44</v>
      </c>
      <c r="BT847" s="72">
        <v>263.94</v>
      </c>
      <c r="BU847" s="72">
        <v>514.38</v>
      </c>
      <c r="BV847" s="95">
        <v>33779166.509999998</v>
      </c>
      <c r="BW847" s="95">
        <v>31447639.760000002</v>
      </c>
      <c r="BX847" s="95">
        <v>11240</v>
      </c>
      <c r="BY847" s="95">
        <v>9929</v>
      </c>
      <c r="BZ847" s="95">
        <v>9890</v>
      </c>
      <c r="CA847" s="95">
        <v>9954</v>
      </c>
      <c r="CB847" s="95">
        <v>10058</v>
      </c>
      <c r="CC847" s="95">
        <v>10309</v>
      </c>
      <c r="CD847" s="95">
        <v>10599</v>
      </c>
      <c r="CE847" s="72">
        <v>650.75523149000003</v>
      </c>
      <c r="CF847" s="72">
        <v>676.59346364999999</v>
      </c>
      <c r="CG847" s="72">
        <v>712.40329333</v>
      </c>
      <c r="CH847" s="72">
        <v>716.50152150999998</v>
      </c>
      <c r="CI847" s="72">
        <v>731.52548966999996</v>
      </c>
      <c r="CJ847" s="96">
        <v>0.70562629050000003</v>
      </c>
      <c r="CK847" s="96">
        <v>0.71570304179999999</v>
      </c>
      <c r="CL847" s="96">
        <v>0.73848619869999998</v>
      </c>
      <c r="CM847" s="96">
        <v>0.72408778549999997</v>
      </c>
      <c r="CN847" s="96">
        <v>0.70316073369999998</v>
      </c>
      <c r="CO847" s="96">
        <v>0.92420620149999999</v>
      </c>
      <c r="CP847" s="96">
        <v>0.77624756120000005</v>
      </c>
      <c r="CQ847" s="96">
        <v>0.99584056389999998</v>
      </c>
      <c r="CR847" s="96">
        <v>0.77948968789999995</v>
      </c>
      <c r="CS847" s="95">
        <v>9327</v>
      </c>
      <c r="CT847" s="95">
        <v>9429</v>
      </c>
      <c r="CU847" s="95">
        <v>9550</v>
      </c>
      <c r="CV847" s="95">
        <v>9599</v>
      </c>
      <c r="CW847" s="95">
        <v>9888</v>
      </c>
      <c r="CX847" s="96">
        <v>0.93276873400000004</v>
      </c>
      <c r="CY847" s="96">
        <v>0.92389832699999996</v>
      </c>
      <c r="CZ847" s="96">
        <v>0.932422164</v>
      </c>
      <c r="DA847" s="96">
        <v>0.92967949699999997</v>
      </c>
      <c r="DB847" s="96">
        <v>0.90317460800000005</v>
      </c>
      <c r="DC847">
        <v>2013</v>
      </c>
      <c r="DD847" s="6">
        <v>9581</v>
      </c>
      <c r="DE847" s="96">
        <v>1.46886732E-2</v>
      </c>
      <c r="DF847" s="72">
        <v>589.85</v>
      </c>
      <c r="DG847" s="96">
        <v>1</v>
      </c>
      <c r="DH847" s="72">
        <v>589.85</v>
      </c>
      <c r="DI847" s="72">
        <v>591.93540565000001</v>
      </c>
      <c r="DJ847" s="96">
        <v>1</v>
      </c>
      <c r="DK847" s="72">
        <v>589.85</v>
      </c>
      <c r="DL847" s="96">
        <v>1</v>
      </c>
      <c r="DM847" s="72">
        <v>589.85</v>
      </c>
      <c r="DN847" s="96">
        <v>0.56832982070000004</v>
      </c>
      <c r="DO847" s="96">
        <v>4.2229000000000003E-2</v>
      </c>
      <c r="DP847" s="72">
        <v>14.16</v>
      </c>
      <c r="DQ847" s="72">
        <v>575.69000000000005</v>
      </c>
      <c r="DR847" t="s">
        <v>130</v>
      </c>
      <c r="DT847" t="s">
        <v>583</v>
      </c>
    </row>
    <row r="848" spans="1:124" x14ac:dyDescent="0.3">
      <c r="A848" t="s">
        <v>399</v>
      </c>
      <c r="B848">
        <v>16520</v>
      </c>
      <c r="C848" s="95">
        <v>2798</v>
      </c>
      <c r="D848" s="95">
        <v>8900357</v>
      </c>
      <c r="E848" s="95">
        <v>2713</v>
      </c>
      <c r="F848" s="95">
        <v>8775404</v>
      </c>
      <c r="G848" s="95">
        <v>325</v>
      </c>
      <c r="H848" s="95">
        <v>737405</v>
      </c>
      <c r="I848" s="95">
        <v>282</v>
      </c>
      <c r="J848" s="95">
        <v>839568</v>
      </c>
      <c r="K848" s="95">
        <v>2782</v>
      </c>
      <c r="L848" s="95">
        <v>9672261</v>
      </c>
      <c r="M848" s="95">
        <v>2677</v>
      </c>
      <c r="N848" s="95">
        <v>8788717</v>
      </c>
      <c r="O848" s="95">
        <v>345</v>
      </c>
      <c r="P848" s="95">
        <v>1288514</v>
      </c>
      <c r="Q848" s="95">
        <v>301</v>
      </c>
      <c r="R848" s="95">
        <v>1069710</v>
      </c>
      <c r="S848" s="95">
        <v>2730</v>
      </c>
      <c r="T848" s="95">
        <v>9710659</v>
      </c>
      <c r="U848" s="95">
        <v>2594</v>
      </c>
      <c r="V848" s="95">
        <v>8778437</v>
      </c>
      <c r="W848" s="95">
        <v>357</v>
      </c>
      <c r="X848" s="95">
        <v>1301728</v>
      </c>
      <c r="Y848" s="95">
        <v>308</v>
      </c>
      <c r="Z848" s="95">
        <v>1085819</v>
      </c>
      <c r="AA848" s="95">
        <v>2656</v>
      </c>
      <c r="AB848" s="95">
        <v>9549717</v>
      </c>
      <c r="AC848" s="95">
        <v>2517</v>
      </c>
      <c r="AD848" s="95">
        <v>9673261</v>
      </c>
      <c r="AE848" s="95">
        <v>343</v>
      </c>
      <c r="AF848" s="95">
        <v>878498</v>
      </c>
      <c r="AG848" s="95">
        <v>295</v>
      </c>
      <c r="AH848" s="95">
        <v>1238259</v>
      </c>
      <c r="AI848" s="95">
        <v>2665</v>
      </c>
      <c r="AJ848" s="95">
        <v>9580522.1899999995</v>
      </c>
      <c r="AK848" s="95">
        <v>2532</v>
      </c>
      <c r="AL848" s="95">
        <v>10336261.859999999</v>
      </c>
      <c r="AM848" s="95">
        <v>349</v>
      </c>
      <c r="AN848" s="95">
        <v>1096666</v>
      </c>
      <c r="AO848" s="95">
        <v>299</v>
      </c>
      <c r="AP848" s="95">
        <v>1256502.06</v>
      </c>
      <c r="AQ848" s="72">
        <v>257.17</v>
      </c>
      <c r="AR848" s="72">
        <v>267.52999999999997</v>
      </c>
      <c r="AS848" s="72">
        <v>524.70000000000005</v>
      </c>
      <c r="AT848" s="95">
        <v>9637762</v>
      </c>
      <c r="AU848" s="95">
        <v>9614972</v>
      </c>
      <c r="AV848" s="95">
        <v>3123</v>
      </c>
      <c r="AW848" s="95">
        <v>2995</v>
      </c>
      <c r="AX848" s="72">
        <v>292.10000000000002</v>
      </c>
      <c r="AY848" s="72">
        <v>275.87</v>
      </c>
      <c r="AZ848" s="72">
        <v>567.97</v>
      </c>
      <c r="BA848" s="95">
        <v>10960775</v>
      </c>
      <c r="BB848" s="95">
        <v>9858427</v>
      </c>
      <c r="BC848" s="95">
        <v>3127</v>
      </c>
      <c r="BD848" s="95">
        <v>2978</v>
      </c>
      <c r="BE848" s="72">
        <v>297.27999999999997</v>
      </c>
      <c r="BF848" s="72">
        <v>283.26</v>
      </c>
      <c r="BG848" s="72">
        <v>580.54</v>
      </c>
      <c r="BH848" s="95">
        <v>11012387</v>
      </c>
      <c r="BI848" s="95">
        <v>9864256</v>
      </c>
      <c r="BJ848" s="95">
        <v>3087</v>
      </c>
      <c r="BK848" s="95">
        <v>2902</v>
      </c>
      <c r="BL848" s="72">
        <v>289.77</v>
      </c>
      <c r="BM848" s="72">
        <v>323.36</v>
      </c>
      <c r="BN848" s="72">
        <v>613.13</v>
      </c>
      <c r="BO848" s="95">
        <v>10428215</v>
      </c>
      <c r="BP848" s="95">
        <v>10911520</v>
      </c>
      <c r="BQ848" s="95">
        <v>2999</v>
      </c>
      <c r="BR848" s="95">
        <v>2812</v>
      </c>
      <c r="BS848" s="72">
        <v>295.20999999999998</v>
      </c>
      <c r="BT848" s="72">
        <v>341.24</v>
      </c>
      <c r="BU848" s="72">
        <v>636.45000000000005</v>
      </c>
      <c r="BV848" s="95">
        <v>10677188.189999999</v>
      </c>
      <c r="BW848" s="95">
        <v>11592763.92</v>
      </c>
      <c r="BX848" s="95">
        <v>3014</v>
      </c>
      <c r="BY848" s="95">
        <v>2831</v>
      </c>
      <c r="BZ848" s="95">
        <v>3062</v>
      </c>
      <c r="CA848" s="95">
        <v>3055</v>
      </c>
      <c r="CB848" s="95">
        <v>2998</v>
      </c>
      <c r="CC848" s="95">
        <v>2910</v>
      </c>
      <c r="CD848" s="95">
        <v>2924</v>
      </c>
      <c r="CE848" s="72">
        <v>650.75523149000003</v>
      </c>
      <c r="CF848" s="72">
        <v>676.59346364999999</v>
      </c>
      <c r="CG848" s="72">
        <v>712.40329333</v>
      </c>
      <c r="CH848" s="72">
        <v>716.50152150999998</v>
      </c>
      <c r="CI848" s="72">
        <v>731.52548966999996</v>
      </c>
      <c r="CJ848" s="96">
        <v>0.80629394070000004</v>
      </c>
      <c r="CK848" s="96">
        <v>0.83945534580000003</v>
      </c>
      <c r="CL848" s="96">
        <v>0.81490358819999997</v>
      </c>
      <c r="CM848" s="96">
        <v>0.85572742219999998</v>
      </c>
      <c r="CN848" s="96">
        <v>0.87003120050000005</v>
      </c>
      <c r="CO848" s="96">
        <v>0.94666520060000003</v>
      </c>
      <c r="CP848" s="96">
        <v>0.88445450299999995</v>
      </c>
      <c r="CQ848" s="96">
        <v>0.99584056389999998</v>
      </c>
      <c r="CR848" s="96">
        <v>0.88814857390000002</v>
      </c>
      <c r="CS848" s="95">
        <v>3025</v>
      </c>
      <c r="CT848" s="95">
        <v>3067</v>
      </c>
      <c r="CU848" s="95">
        <v>2996</v>
      </c>
      <c r="CV848" s="95">
        <v>2912</v>
      </c>
      <c r="CW848" s="95">
        <v>2992</v>
      </c>
      <c r="CX848" s="96">
        <v>0.95235650900000002</v>
      </c>
      <c r="CY848" s="96">
        <v>0.94648811099999997</v>
      </c>
      <c r="CZ848" s="96">
        <v>0.944129675</v>
      </c>
      <c r="DA848" s="96">
        <v>0.92839312699999998</v>
      </c>
      <c r="DB848" s="96">
        <v>0.96141507999999998</v>
      </c>
      <c r="DC848">
        <v>2013</v>
      </c>
      <c r="DD848" s="6">
        <v>2903.6</v>
      </c>
      <c r="DE848" s="96">
        <v>4.2888526000000003E-3</v>
      </c>
      <c r="DF848" s="72">
        <v>679.16</v>
      </c>
      <c r="DG848" s="96">
        <v>1</v>
      </c>
      <c r="DH848" s="72">
        <v>679.16</v>
      </c>
      <c r="DI848" s="72">
        <v>621.82806560999995</v>
      </c>
      <c r="DJ848" s="96">
        <v>1</v>
      </c>
      <c r="DK848" s="72">
        <v>679.16</v>
      </c>
      <c r="DL848" s="96">
        <v>1</v>
      </c>
      <c r="DM848" s="72">
        <v>679.16</v>
      </c>
      <c r="DN848" s="96">
        <v>1</v>
      </c>
      <c r="DO848" s="96">
        <v>1.2120000000000001E-2</v>
      </c>
      <c r="DP848" s="72">
        <v>8.23</v>
      </c>
      <c r="DQ848" s="72">
        <v>670.93</v>
      </c>
      <c r="DR848" t="s">
        <v>399</v>
      </c>
      <c r="DT848" t="s">
        <v>583</v>
      </c>
    </row>
    <row r="849" spans="1:124" x14ac:dyDescent="0.3">
      <c r="A849" t="s">
        <v>601</v>
      </c>
      <c r="B849">
        <v>16530</v>
      </c>
      <c r="C849" s="95">
        <v>1990</v>
      </c>
      <c r="D849" s="95">
        <v>6631512</v>
      </c>
      <c r="E849" s="95">
        <v>1903</v>
      </c>
      <c r="F849" s="95">
        <v>5019412</v>
      </c>
      <c r="G849" s="95">
        <v>248</v>
      </c>
      <c r="H849" s="95">
        <v>1062734</v>
      </c>
      <c r="I849" s="95">
        <v>203</v>
      </c>
      <c r="J849" s="95">
        <v>711542</v>
      </c>
      <c r="K849" s="95">
        <v>1923</v>
      </c>
      <c r="L849" s="95">
        <v>7446258</v>
      </c>
      <c r="M849" s="95">
        <v>1830</v>
      </c>
      <c r="N849" s="95">
        <v>5139980</v>
      </c>
      <c r="O849" s="95">
        <v>245</v>
      </c>
      <c r="P849" s="95">
        <v>623651</v>
      </c>
      <c r="Q849" s="95">
        <v>204</v>
      </c>
      <c r="R849" s="95">
        <v>635449</v>
      </c>
      <c r="S849" s="95">
        <v>1889</v>
      </c>
      <c r="T849" s="95">
        <v>6425210</v>
      </c>
      <c r="U849" s="95">
        <v>1798</v>
      </c>
      <c r="V849" s="95">
        <v>5411239</v>
      </c>
      <c r="W849" s="95">
        <v>238</v>
      </c>
      <c r="X849" s="95">
        <v>705567</v>
      </c>
      <c r="Y849" s="95">
        <v>200</v>
      </c>
      <c r="Z849" s="95">
        <v>827386</v>
      </c>
      <c r="AA849" s="95">
        <v>1855</v>
      </c>
      <c r="AB849" s="95">
        <v>6081017</v>
      </c>
      <c r="AC849" s="95">
        <v>1759</v>
      </c>
      <c r="AD849" s="95">
        <v>5744992</v>
      </c>
      <c r="AE849" s="95">
        <v>218</v>
      </c>
      <c r="AF849" s="95">
        <v>789343</v>
      </c>
      <c r="AG849" s="95">
        <v>180</v>
      </c>
      <c r="AH849" s="95">
        <v>896935</v>
      </c>
      <c r="AI849" s="95">
        <v>1850</v>
      </c>
      <c r="AJ849" s="95">
        <v>6823881</v>
      </c>
      <c r="AK849" s="95">
        <v>1749</v>
      </c>
      <c r="AL849" s="95">
        <v>6221823</v>
      </c>
      <c r="AM849" s="95">
        <v>225</v>
      </c>
      <c r="AN849" s="95">
        <v>720214</v>
      </c>
      <c r="AO849" s="95">
        <v>190</v>
      </c>
      <c r="AP849" s="95">
        <v>919923</v>
      </c>
      <c r="AQ849" s="72">
        <v>286.5</v>
      </c>
      <c r="AR849" s="72">
        <v>226.77</v>
      </c>
      <c r="AS849" s="72">
        <v>513.27</v>
      </c>
      <c r="AT849" s="95">
        <v>7694246</v>
      </c>
      <c r="AU849" s="95">
        <v>5730954</v>
      </c>
      <c r="AV849" s="95">
        <v>2238</v>
      </c>
      <c r="AW849" s="95">
        <v>2106</v>
      </c>
      <c r="AX849" s="72">
        <v>310.19</v>
      </c>
      <c r="AY849" s="72">
        <v>236.62</v>
      </c>
      <c r="AZ849" s="72">
        <v>546.80999999999995</v>
      </c>
      <c r="BA849" s="95">
        <v>8069909</v>
      </c>
      <c r="BB849" s="95">
        <v>5775429</v>
      </c>
      <c r="BC849" s="95">
        <v>2168</v>
      </c>
      <c r="BD849" s="95">
        <v>2034</v>
      </c>
      <c r="BE849" s="72">
        <v>279.38</v>
      </c>
      <c r="BF849" s="72">
        <v>260.2</v>
      </c>
      <c r="BG849" s="72">
        <v>539.58000000000004</v>
      </c>
      <c r="BH849" s="95">
        <v>7130777</v>
      </c>
      <c r="BI849" s="95">
        <v>6238625</v>
      </c>
      <c r="BJ849" s="95">
        <v>2127</v>
      </c>
      <c r="BK849" s="95">
        <v>1998</v>
      </c>
      <c r="BL849" s="72">
        <v>276.18</v>
      </c>
      <c r="BM849" s="72">
        <v>285.45</v>
      </c>
      <c r="BN849" s="72">
        <v>561.63</v>
      </c>
      <c r="BO849" s="95">
        <v>6870360</v>
      </c>
      <c r="BP849" s="95">
        <v>6641927</v>
      </c>
      <c r="BQ849" s="95">
        <v>2073</v>
      </c>
      <c r="BR849" s="95">
        <v>1939</v>
      </c>
      <c r="BS849" s="72">
        <v>302.98</v>
      </c>
      <c r="BT849" s="72">
        <v>306.93</v>
      </c>
      <c r="BU849" s="72">
        <v>609.91</v>
      </c>
      <c r="BV849" s="95">
        <v>7544095</v>
      </c>
      <c r="BW849" s="95">
        <v>7141746</v>
      </c>
      <c r="BX849" s="95">
        <v>2075</v>
      </c>
      <c r="BY849" s="95">
        <v>1939</v>
      </c>
      <c r="BZ849" s="95">
        <v>2175</v>
      </c>
      <c r="CA849" s="95">
        <v>2103</v>
      </c>
      <c r="CB849" s="95">
        <v>2065</v>
      </c>
      <c r="CC849" s="95">
        <v>2009</v>
      </c>
      <c r="CD849" s="95">
        <v>2008</v>
      </c>
      <c r="CE849" s="72">
        <v>650.75523149000003</v>
      </c>
      <c r="CF849" s="72">
        <v>676.59346364999999</v>
      </c>
      <c r="CG849" s="72">
        <v>712.40329333</v>
      </c>
      <c r="CH849" s="72">
        <v>716.50152150999998</v>
      </c>
      <c r="CI849" s="72">
        <v>731.52548966999996</v>
      </c>
      <c r="CJ849" s="96">
        <v>0.78872973300000004</v>
      </c>
      <c r="CK849" s="96">
        <v>0.80818102650000001</v>
      </c>
      <c r="CL849" s="96">
        <v>0.75740806510000003</v>
      </c>
      <c r="CM849" s="96">
        <v>0.78385039410000001</v>
      </c>
      <c r="CN849" s="96">
        <v>0.83375085159999995</v>
      </c>
      <c r="CO849" s="96">
        <v>0.95696996519999999</v>
      </c>
      <c r="CP849" s="96">
        <v>0.83010339200000005</v>
      </c>
      <c r="CQ849" s="96">
        <v>0.99584056389999998</v>
      </c>
      <c r="CR849" s="96">
        <v>0.83357045649999995</v>
      </c>
      <c r="CS849" s="95">
        <v>1910</v>
      </c>
      <c r="CT849" s="95">
        <v>1869</v>
      </c>
      <c r="CU849" s="95">
        <v>1846</v>
      </c>
      <c r="CV849" s="95">
        <v>1824</v>
      </c>
      <c r="CW849" s="95">
        <v>1835</v>
      </c>
      <c r="CX849" s="96">
        <v>0.96514183200000003</v>
      </c>
      <c r="CY849" s="96">
        <v>0.96616628999999998</v>
      </c>
      <c r="CZ849" s="96">
        <v>0.96106398500000001</v>
      </c>
      <c r="DA849" s="96">
        <v>0.93267007599999996</v>
      </c>
      <c r="DB849" s="96">
        <v>0.95913303900000002</v>
      </c>
      <c r="DC849">
        <v>2013</v>
      </c>
      <c r="DD849" s="6">
        <v>2003.2</v>
      </c>
      <c r="DE849" s="96">
        <v>8.2339176999999993E-3</v>
      </c>
      <c r="DF849" s="72">
        <v>634.9</v>
      </c>
      <c r="DG849" s="96">
        <v>1</v>
      </c>
      <c r="DH849" s="72">
        <v>634.9</v>
      </c>
      <c r="DI849" s="72">
        <v>664.00920126000005</v>
      </c>
      <c r="DJ849" s="96">
        <v>1</v>
      </c>
      <c r="DK849" s="72">
        <v>634.9</v>
      </c>
      <c r="DL849" s="96">
        <v>1</v>
      </c>
      <c r="DM849" s="72">
        <v>634.9</v>
      </c>
      <c r="DN849" s="96">
        <v>0.89129869650000004</v>
      </c>
      <c r="DO849" s="96">
        <v>2.6927E-2</v>
      </c>
      <c r="DP849" s="72">
        <v>15.24</v>
      </c>
      <c r="DQ849" s="72">
        <v>619.66</v>
      </c>
      <c r="DR849" t="s">
        <v>601</v>
      </c>
      <c r="DT849" t="s">
        <v>583</v>
      </c>
    </row>
    <row r="850" spans="1:124" x14ac:dyDescent="0.3">
      <c r="A850" t="s">
        <v>602</v>
      </c>
      <c r="B850">
        <v>16540</v>
      </c>
      <c r="C850" s="95">
        <v>3221</v>
      </c>
      <c r="D850" s="95">
        <v>10030837</v>
      </c>
      <c r="E850" s="95">
        <v>3109</v>
      </c>
      <c r="F850" s="95">
        <v>9302128</v>
      </c>
      <c r="G850" s="95">
        <v>304</v>
      </c>
      <c r="H850" s="95">
        <v>504874</v>
      </c>
      <c r="I850" s="95">
        <v>285</v>
      </c>
      <c r="J850" s="95">
        <v>724662</v>
      </c>
      <c r="K850" s="95">
        <v>3131</v>
      </c>
      <c r="L850" s="95">
        <v>10151562</v>
      </c>
      <c r="M850" s="95">
        <v>3024</v>
      </c>
      <c r="N850" s="95">
        <v>9542875</v>
      </c>
      <c r="O850" s="95">
        <v>300</v>
      </c>
      <c r="P850" s="95">
        <v>710363</v>
      </c>
      <c r="Q850" s="95">
        <v>279</v>
      </c>
      <c r="R850" s="95">
        <v>796926</v>
      </c>
      <c r="S850" s="95">
        <v>3093</v>
      </c>
      <c r="T850" s="95">
        <v>9761243</v>
      </c>
      <c r="U850" s="95">
        <v>2980</v>
      </c>
      <c r="V850" s="95">
        <v>9449160</v>
      </c>
      <c r="W850" s="95">
        <v>289</v>
      </c>
      <c r="X850" s="95">
        <v>585142</v>
      </c>
      <c r="Y850" s="95">
        <v>265</v>
      </c>
      <c r="Z850" s="95">
        <v>747762</v>
      </c>
      <c r="AA850" s="95">
        <v>3078</v>
      </c>
      <c r="AB850" s="95">
        <v>10565825</v>
      </c>
      <c r="AC850" s="95">
        <v>2970</v>
      </c>
      <c r="AD850" s="95">
        <v>11425256</v>
      </c>
      <c r="AE850" s="95">
        <v>295</v>
      </c>
      <c r="AF850" s="95">
        <v>1127207</v>
      </c>
      <c r="AG850" s="95">
        <v>273</v>
      </c>
      <c r="AH850" s="95">
        <v>1081774</v>
      </c>
      <c r="AI850" s="95">
        <v>3035</v>
      </c>
      <c r="AJ850" s="95">
        <v>11226645</v>
      </c>
      <c r="AK850" s="95">
        <v>2931</v>
      </c>
      <c r="AL850" s="95">
        <v>11107647</v>
      </c>
      <c r="AM850" s="95">
        <v>299</v>
      </c>
      <c r="AN850" s="95">
        <v>817110</v>
      </c>
      <c r="AO850" s="95">
        <v>275</v>
      </c>
      <c r="AP850" s="95">
        <v>988986</v>
      </c>
      <c r="AQ850" s="72">
        <v>249.07</v>
      </c>
      <c r="AR850" s="72">
        <v>246.19</v>
      </c>
      <c r="AS850" s="72">
        <v>495.26</v>
      </c>
      <c r="AT850" s="95">
        <v>10535711</v>
      </c>
      <c r="AU850" s="95">
        <v>10026790</v>
      </c>
      <c r="AV850" s="95">
        <v>3525</v>
      </c>
      <c r="AW850" s="95">
        <v>3394</v>
      </c>
      <c r="AX850" s="72">
        <v>263.82</v>
      </c>
      <c r="AY850" s="72">
        <v>260.87</v>
      </c>
      <c r="AZ850" s="72">
        <v>524.69000000000005</v>
      </c>
      <c r="BA850" s="95">
        <v>10861925</v>
      </c>
      <c r="BB850" s="95">
        <v>10339801</v>
      </c>
      <c r="BC850" s="95">
        <v>3431</v>
      </c>
      <c r="BD850" s="95">
        <v>3303</v>
      </c>
      <c r="BE850" s="72">
        <v>254.94</v>
      </c>
      <c r="BF850" s="72">
        <v>261.86</v>
      </c>
      <c r="BG850" s="72">
        <v>516.79999999999995</v>
      </c>
      <c r="BH850" s="95">
        <v>10346385</v>
      </c>
      <c r="BI850" s="95">
        <v>10196922</v>
      </c>
      <c r="BJ850" s="95">
        <v>3382</v>
      </c>
      <c r="BK850" s="95">
        <v>3245</v>
      </c>
      <c r="BL850" s="72">
        <v>288.89</v>
      </c>
      <c r="BM850" s="72">
        <v>321.39</v>
      </c>
      <c r="BN850" s="72">
        <v>610.28</v>
      </c>
      <c r="BO850" s="95">
        <v>11693032</v>
      </c>
      <c r="BP850" s="95">
        <v>12507030</v>
      </c>
      <c r="BQ850" s="95">
        <v>3373</v>
      </c>
      <c r="BR850" s="95">
        <v>3243</v>
      </c>
      <c r="BS850" s="72">
        <v>301.02999999999997</v>
      </c>
      <c r="BT850" s="72">
        <v>314.43</v>
      </c>
      <c r="BU850" s="72">
        <v>615.46</v>
      </c>
      <c r="BV850" s="95">
        <v>12043755</v>
      </c>
      <c r="BW850" s="95">
        <v>12096633</v>
      </c>
      <c r="BX850" s="95">
        <v>3334</v>
      </c>
      <c r="BY850" s="95">
        <v>3206</v>
      </c>
      <c r="BZ850" s="95">
        <v>3463</v>
      </c>
      <c r="CA850" s="95">
        <v>3369</v>
      </c>
      <c r="CB850" s="95">
        <v>3316</v>
      </c>
      <c r="CC850" s="95">
        <v>3311</v>
      </c>
      <c r="CD850" s="95">
        <v>3271</v>
      </c>
      <c r="CE850" s="72">
        <v>650.75523149000003</v>
      </c>
      <c r="CF850" s="72">
        <v>676.59346364999999</v>
      </c>
      <c r="CG850" s="72">
        <v>712.40329333</v>
      </c>
      <c r="CH850" s="72">
        <v>716.50152150999998</v>
      </c>
      <c r="CI850" s="72">
        <v>731.52548966999996</v>
      </c>
      <c r="CJ850" s="96">
        <v>0.76105419679999997</v>
      </c>
      <c r="CK850" s="96">
        <v>0.77548783460000004</v>
      </c>
      <c r="CL850" s="96">
        <v>0.72543179520000001</v>
      </c>
      <c r="CM850" s="96">
        <v>0.85174976140000003</v>
      </c>
      <c r="CN850" s="96">
        <v>0.84133773700000003</v>
      </c>
      <c r="CO850" s="96">
        <v>0.86800894299999998</v>
      </c>
      <c r="CP850" s="96">
        <v>0.91129506360000001</v>
      </c>
      <c r="CQ850" s="96">
        <v>0.99584056389999998</v>
      </c>
      <c r="CR850" s="96">
        <v>0.91510123860000003</v>
      </c>
      <c r="CS850" s="95">
        <v>3625</v>
      </c>
      <c r="CT850" s="95">
        <v>3562</v>
      </c>
      <c r="CU850" s="95">
        <v>3523</v>
      </c>
      <c r="CV850" s="95">
        <v>3559</v>
      </c>
      <c r="CW850" s="95">
        <v>3533</v>
      </c>
      <c r="CX850" s="96">
        <v>0.85864205999999998</v>
      </c>
      <c r="CY850" s="96">
        <v>0.88611459699999995</v>
      </c>
      <c r="CZ850" s="96">
        <v>0.86603259399999999</v>
      </c>
      <c r="DA850" s="96">
        <v>0.86964534900000001</v>
      </c>
      <c r="DB850" s="96">
        <v>0.85968777699999999</v>
      </c>
      <c r="DC850">
        <v>2013</v>
      </c>
      <c r="DD850" s="6">
        <v>3278.2</v>
      </c>
      <c r="DE850" s="96">
        <v>4.8951636000000003E-3</v>
      </c>
      <c r="DF850" s="72">
        <v>699.35</v>
      </c>
      <c r="DG850" s="96">
        <v>1</v>
      </c>
      <c r="DH850" s="72">
        <v>699.35</v>
      </c>
      <c r="DI850" s="72">
        <v>664.00920126000005</v>
      </c>
      <c r="DJ850" s="96">
        <v>1</v>
      </c>
      <c r="DK850" s="72">
        <v>699.35</v>
      </c>
      <c r="DL850" s="96">
        <v>1</v>
      </c>
      <c r="DM850" s="72">
        <v>699.35</v>
      </c>
      <c r="DN850" s="96">
        <v>1</v>
      </c>
      <c r="DO850" s="96">
        <v>1.8044000000000001E-2</v>
      </c>
      <c r="DP850" s="72">
        <v>12.62</v>
      </c>
      <c r="DQ850" s="72">
        <v>686.73</v>
      </c>
      <c r="DR850" t="s">
        <v>602</v>
      </c>
      <c r="DT850" t="s">
        <v>583</v>
      </c>
    </row>
    <row r="851" spans="1:124" x14ac:dyDescent="0.3">
      <c r="A851" t="s">
        <v>41</v>
      </c>
      <c r="B851">
        <v>16550</v>
      </c>
      <c r="C851" s="95">
        <v>5460</v>
      </c>
      <c r="D851" s="95">
        <v>19983628</v>
      </c>
      <c r="E851" s="95">
        <v>5324</v>
      </c>
      <c r="F851" s="95">
        <v>15385927</v>
      </c>
      <c r="G851" s="95">
        <v>989</v>
      </c>
      <c r="H851" s="95">
        <v>2586055</v>
      </c>
      <c r="I851" s="95">
        <v>868</v>
      </c>
      <c r="J851" s="95">
        <v>2657589</v>
      </c>
      <c r="K851" s="95">
        <v>5328</v>
      </c>
      <c r="L851" s="95">
        <v>19581444</v>
      </c>
      <c r="M851" s="95">
        <v>5178</v>
      </c>
      <c r="N851" s="95">
        <v>15879036</v>
      </c>
      <c r="O851" s="95">
        <v>982</v>
      </c>
      <c r="P851" s="95">
        <v>3334889</v>
      </c>
      <c r="Q851" s="95">
        <v>862</v>
      </c>
      <c r="R851" s="95">
        <v>2800442</v>
      </c>
      <c r="S851" s="95">
        <v>5275</v>
      </c>
      <c r="T851" s="95">
        <v>20736843</v>
      </c>
      <c r="U851" s="95">
        <v>5120</v>
      </c>
      <c r="V851" s="95">
        <v>15938034</v>
      </c>
      <c r="W851" s="95">
        <v>994</v>
      </c>
      <c r="X851" s="95">
        <v>3193304</v>
      </c>
      <c r="Y851" s="95">
        <v>869</v>
      </c>
      <c r="Z851" s="95">
        <v>3052703</v>
      </c>
      <c r="AA851" s="95">
        <v>5289</v>
      </c>
      <c r="AB851" s="95">
        <v>18872066</v>
      </c>
      <c r="AC851" s="95">
        <v>5127</v>
      </c>
      <c r="AD851" s="95">
        <v>16367499</v>
      </c>
      <c r="AE851" s="95">
        <v>992</v>
      </c>
      <c r="AF851" s="95">
        <v>3491229</v>
      </c>
      <c r="AG851" s="95">
        <v>872</v>
      </c>
      <c r="AH851" s="95">
        <v>3165358</v>
      </c>
      <c r="AI851" s="95">
        <v>5356</v>
      </c>
      <c r="AJ851" s="95">
        <v>18566670.789999999</v>
      </c>
      <c r="AK851" s="95">
        <v>5182</v>
      </c>
      <c r="AL851" s="95">
        <v>17598708.280000001</v>
      </c>
      <c r="AM851" s="95">
        <v>1000</v>
      </c>
      <c r="AN851" s="95">
        <v>3425749</v>
      </c>
      <c r="AO851" s="95">
        <v>885</v>
      </c>
      <c r="AP851" s="95">
        <v>3414811.65</v>
      </c>
      <c r="AQ851" s="72">
        <v>291.64</v>
      </c>
      <c r="AR851" s="72">
        <v>242.83</v>
      </c>
      <c r="AS851" s="72">
        <v>534.47</v>
      </c>
      <c r="AT851" s="95">
        <v>22569683</v>
      </c>
      <c r="AU851" s="95">
        <v>18043516</v>
      </c>
      <c r="AV851" s="95">
        <v>6449</v>
      </c>
      <c r="AW851" s="95">
        <v>6192</v>
      </c>
      <c r="AX851" s="72">
        <v>302.64999999999998</v>
      </c>
      <c r="AY851" s="72">
        <v>257.72000000000003</v>
      </c>
      <c r="AZ851" s="72">
        <v>560.37</v>
      </c>
      <c r="BA851" s="95">
        <v>22916333</v>
      </c>
      <c r="BB851" s="95">
        <v>18679478</v>
      </c>
      <c r="BC851" s="95">
        <v>6310</v>
      </c>
      <c r="BD851" s="95">
        <v>6040</v>
      </c>
      <c r="BE851" s="72">
        <v>318.10000000000002</v>
      </c>
      <c r="BF851" s="72">
        <v>264.24</v>
      </c>
      <c r="BG851" s="72">
        <v>582.34</v>
      </c>
      <c r="BH851" s="95">
        <v>23930147</v>
      </c>
      <c r="BI851" s="95">
        <v>18990737</v>
      </c>
      <c r="BJ851" s="95">
        <v>6269</v>
      </c>
      <c r="BK851" s="95">
        <v>5989</v>
      </c>
      <c r="BL851" s="72">
        <v>296.70999999999998</v>
      </c>
      <c r="BM851" s="72">
        <v>271.33</v>
      </c>
      <c r="BN851" s="72">
        <v>568.04</v>
      </c>
      <c r="BO851" s="95">
        <v>22363295</v>
      </c>
      <c r="BP851" s="95">
        <v>19532857</v>
      </c>
      <c r="BQ851" s="95">
        <v>6281</v>
      </c>
      <c r="BR851" s="95">
        <v>5999</v>
      </c>
      <c r="BS851" s="72">
        <v>288.33999999999997</v>
      </c>
      <c r="BT851" s="72">
        <v>288.63</v>
      </c>
      <c r="BU851" s="72">
        <v>576.97</v>
      </c>
      <c r="BV851" s="95">
        <v>21992419.789999999</v>
      </c>
      <c r="BW851" s="95">
        <v>21013519.93</v>
      </c>
      <c r="BX851" s="95">
        <v>6356</v>
      </c>
      <c r="BY851" s="95">
        <v>6067</v>
      </c>
      <c r="BZ851" s="95">
        <v>6327</v>
      </c>
      <c r="CA851" s="95">
        <v>6180</v>
      </c>
      <c r="CB851" s="95">
        <v>6134</v>
      </c>
      <c r="CC851" s="95">
        <v>6147</v>
      </c>
      <c r="CD851" s="95">
        <v>6215</v>
      </c>
      <c r="CE851" s="72">
        <v>650.75523149000003</v>
      </c>
      <c r="CF851" s="72">
        <v>676.59346364999999</v>
      </c>
      <c r="CG851" s="72">
        <v>712.40329333</v>
      </c>
      <c r="CH851" s="72">
        <v>716.50152150999998</v>
      </c>
      <c r="CI851" s="72">
        <v>731.52548966999996</v>
      </c>
      <c r="CJ851" s="96">
        <v>0.82130726600000004</v>
      </c>
      <c r="CK851" s="96">
        <v>0.82822260349999999</v>
      </c>
      <c r="CL851" s="96">
        <v>0.817430247</v>
      </c>
      <c r="CM851" s="96">
        <v>0.79279664169999997</v>
      </c>
      <c r="CN851" s="96">
        <v>0.78872166200000005</v>
      </c>
      <c r="CO851" s="96">
        <v>0.95474947450000003</v>
      </c>
      <c r="CP851" s="96">
        <v>0.84807135870000006</v>
      </c>
      <c r="CQ851" s="96">
        <v>0.99584056389999998</v>
      </c>
      <c r="CR851" s="96">
        <v>0.85161346940000004</v>
      </c>
      <c r="CS851" s="95">
        <v>6219</v>
      </c>
      <c r="CT851" s="95">
        <v>6173</v>
      </c>
      <c r="CU851" s="95">
        <v>6118</v>
      </c>
      <c r="CV851" s="95">
        <v>6140</v>
      </c>
      <c r="CW851" s="95">
        <v>6282</v>
      </c>
      <c r="CX851" s="96">
        <v>0.96583646400000001</v>
      </c>
      <c r="CY851" s="96">
        <v>0.95636028100000003</v>
      </c>
      <c r="CZ851" s="96">
        <v>0.96230490899999999</v>
      </c>
      <c r="DA851" s="96">
        <v>0.95389631699999999</v>
      </c>
      <c r="DB851" s="96">
        <v>0.93566649800000001</v>
      </c>
      <c r="DC851">
        <v>2013</v>
      </c>
      <c r="DD851" s="6">
        <v>6057.4</v>
      </c>
      <c r="DE851" s="96">
        <v>5.3404550999999996E-3</v>
      </c>
      <c r="DF851" s="72">
        <v>650.54</v>
      </c>
      <c r="DG851" s="96">
        <v>1</v>
      </c>
      <c r="DH851" s="72">
        <v>650.54</v>
      </c>
      <c r="DI851" s="72">
        <v>664.00920126000005</v>
      </c>
      <c r="DJ851" s="96">
        <v>1</v>
      </c>
      <c r="DK851" s="72">
        <v>650.54</v>
      </c>
      <c r="DL851" s="96">
        <v>1</v>
      </c>
      <c r="DM851" s="72">
        <v>650.54</v>
      </c>
      <c r="DN851" s="96">
        <v>1</v>
      </c>
      <c r="DO851" s="96">
        <v>2.0309000000000001E-2</v>
      </c>
      <c r="DP851" s="72">
        <v>13.21</v>
      </c>
      <c r="DQ851" s="72">
        <v>637.33000000000004</v>
      </c>
      <c r="DR851" t="s">
        <v>41</v>
      </c>
      <c r="DT851" t="s">
        <v>583</v>
      </c>
    </row>
    <row r="852" spans="1:124" x14ac:dyDescent="0.3">
      <c r="A852" t="s">
        <v>603</v>
      </c>
      <c r="B852">
        <v>16560</v>
      </c>
      <c r="C852" s="95">
        <v>22276</v>
      </c>
      <c r="D852" s="95">
        <v>68619065</v>
      </c>
      <c r="E852" s="95">
        <v>21266</v>
      </c>
      <c r="F852" s="95">
        <v>59707821</v>
      </c>
      <c r="G852" s="95">
        <v>3556</v>
      </c>
      <c r="H852" s="95">
        <v>9595886</v>
      </c>
      <c r="I852" s="95">
        <v>3120</v>
      </c>
      <c r="J852" s="95">
        <v>9546700</v>
      </c>
      <c r="K852" s="95">
        <v>21627</v>
      </c>
      <c r="L852" s="95">
        <v>68821637</v>
      </c>
      <c r="M852" s="95">
        <v>20503</v>
      </c>
      <c r="N852" s="95">
        <v>59481848</v>
      </c>
      <c r="O852" s="95">
        <v>3590</v>
      </c>
      <c r="P852" s="95">
        <v>10328585</v>
      </c>
      <c r="Q852" s="95">
        <v>3160</v>
      </c>
      <c r="R852" s="95">
        <v>10148079</v>
      </c>
      <c r="S852" s="95">
        <v>20060</v>
      </c>
      <c r="T852" s="95">
        <v>70699790</v>
      </c>
      <c r="U852" s="95">
        <v>18797</v>
      </c>
      <c r="V852" s="95">
        <v>57740039</v>
      </c>
      <c r="W852" s="95">
        <v>3616</v>
      </c>
      <c r="X852" s="95">
        <v>10268418</v>
      </c>
      <c r="Y852" s="95">
        <v>3167</v>
      </c>
      <c r="Z852" s="95">
        <v>10496262</v>
      </c>
      <c r="AA852" s="95">
        <v>19424</v>
      </c>
      <c r="AB852" s="95">
        <v>60047102</v>
      </c>
      <c r="AC852" s="95">
        <v>18065</v>
      </c>
      <c r="AD852" s="95">
        <v>62249536</v>
      </c>
      <c r="AE852" s="95">
        <v>3727</v>
      </c>
      <c r="AF852" s="95">
        <v>12639335</v>
      </c>
      <c r="AG852" s="95">
        <v>3295</v>
      </c>
      <c r="AH852" s="95">
        <v>12729715</v>
      </c>
      <c r="AI852" s="95">
        <v>19913</v>
      </c>
      <c r="AJ852" s="95">
        <v>65378849.189999998</v>
      </c>
      <c r="AK852" s="95">
        <v>18537</v>
      </c>
      <c r="AL852" s="95">
        <v>65944180.100000001</v>
      </c>
      <c r="AM852" s="95">
        <v>3971</v>
      </c>
      <c r="AN852" s="95">
        <v>13589602.439999999</v>
      </c>
      <c r="AO852" s="95">
        <v>3540</v>
      </c>
      <c r="AP852" s="95">
        <v>13756705.220000001</v>
      </c>
      <c r="AQ852" s="72">
        <v>252.32</v>
      </c>
      <c r="AR852" s="72">
        <v>236.66</v>
      </c>
      <c r="AS852" s="72">
        <v>488.98</v>
      </c>
      <c r="AT852" s="95">
        <v>78214951</v>
      </c>
      <c r="AU852" s="95">
        <v>69254521</v>
      </c>
      <c r="AV852" s="95">
        <v>25832</v>
      </c>
      <c r="AW852" s="95">
        <v>24386</v>
      </c>
      <c r="AX852" s="72">
        <v>261.56</v>
      </c>
      <c r="AY852" s="72">
        <v>245.21</v>
      </c>
      <c r="AZ852" s="72">
        <v>506.77</v>
      </c>
      <c r="BA852" s="95">
        <v>79150222</v>
      </c>
      <c r="BB852" s="95">
        <v>69629927</v>
      </c>
      <c r="BC852" s="95">
        <v>25217</v>
      </c>
      <c r="BD852" s="95">
        <v>23663</v>
      </c>
      <c r="BE852" s="72">
        <v>284.99</v>
      </c>
      <c r="BF852" s="72">
        <v>258.89</v>
      </c>
      <c r="BG852" s="72">
        <v>543.88</v>
      </c>
      <c r="BH852" s="95">
        <v>80968208</v>
      </c>
      <c r="BI852" s="95">
        <v>68236301</v>
      </c>
      <c r="BJ852" s="95">
        <v>23676</v>
      </c>
      <c r="BK852" s="95">
        <v>21964</v>
      </c>
      <c r="BL852" s="72">
        <v>261.64</v>
      </c>
      <c r="BM852" s="72">
        <v>292.52</v>
      </c>
      <c r="BN852" s="72">
        <v>554.16</v>
      </c>
      <c r="BO852" s="95">
        <v>72686437</v>
      </c>
      <c r="BP852" s="95">
        <v>74979251</v>
      </c>
      <c r="BQ852" s="95">
        <v>23151</v>
      </c>
      <c r="BR852" s="95">
        <v>21360</v>
      </c>
      <c r="BS852" s="72">
        <v>275.52999999999997</v>
      </c>
      <c r="BT852" s="72">
        <v>300.83999999999997</v>
      </c>
      <c r="BU852" s="72">
        <v>576.37</v>
      </c>
      <c r="BV852" s="95">
        <v>78968451.629999995</v>
      </c>
      <c r="BW852" s="95">
        <v>79700885.319999993</v>
      </c>
      <c r="BX852" s="95">
        <v>23884</v>
      </c>
      <c r="BY852" s="95">
        <v>22077</v>
      </c>
      <c r="BZ852" s="95">
        <v>25143</v>
      </c>
      <c r="CA852" s="95">
        <v>24467</v>
      </c>
      <c r="CB852" s="95">
        <v>22851</v>
      </c>
      <c r="CC852" s="95">
        <v>22301</v>
      </c>
      <c r="CD852" s="95">
        <v>23000</v>
      </c>
      <c r="CE852" s="72">
        <v>650.75523149000003</v>
      </c>
      <c r="CF852" s="72">
        <v>676.59346364999999</v>
      </c>
      <c r="CG852" s="72">
        <v>712.40329333</v>
      </c>
      <c r="CH852" s="72">
        <v>716.50152150999998</v>
      </c>
      <c r="CI852" s="72">
        <v>731.52548966999996</v>
      </c>
      <c r="CJ852" s="96">
        <v>0.75140387099999995</v>
      </c>
      <c r="CK852" s="96">
        <v>0.74900221069999995</v>
      </c>
      <c r="CL852" s="96">
        <v>0.76344397210000003</v>
      </c>
      <c r="CM852" s="96">
        <v>0.77342473580000004</v>
      </c>
      <c r="CN852" s="96">
        <v>0.78790145820000002</v>
      </c>
      <c r="CO852" s="96">
        <v>0.96123103600000004</v>
      </c>
      <c r="CP852" s="96">
        <v>0.79589112380000004</v>
      </c>
      <c r="CQ852" s="96">
        <v>0.99584056389999998</v>
      </c>
      <c r="CR852" s="96">
        <v>0.7992152951</v>
      </c>
      <c r="CS852" s="95">
        <v>23592</v>
      </c>
      <c r="CT852" s="95">
        <v>22982</v>
      </c>
      <c r="CU852" s="95">
        <v>21469</v>
      </c>
      <c r="CV852" s="95">
        <v>20711</v>
      </c>
      <c r="CW852" s="95">
        <v>21350</v>
      </c>
      <c r="CX852" s="96">
        <v>0.94960559</v>
      </c>
      <c r="CY852" s="96">
        <v>0.95538899899999996</v>
      </c>
      <c r="CZ852" s="96">
        <v>0.95752157000000004</v>
      </c>
      <c r="DA852" s="96">
        <v>0.963598752</v>
      </c>
      <c r="DB852" s="96">
        <v>0.98179918499999996</v>
      </c>
      <c r="DC852">
        <v>2013</v>
      </c>
      <c r="DD852" s="6">
        <v>22690</v>
      </c>
      <c r="DE852" s="96">
        <v>4.7445068999999998E-3</v>
      </c>
      <c r="DF852" s="72">
        <v>610.88</v>
      </c>
      <c r="DG852" s="96">
        <v>1</v>
      </c>
      <c r="DH852" s="72">
        <v>610.88</v>
      </c>
      <c r="DI852" s="72">
        <v>621.82806560999995</v>
      </c>
      <c r="DJ852" s="96">
        <v>1</v>
      </c>
      <c r="DK852" s="72">
        <v>610.88</v>
      </c>
      <c r="DL852" s="96">
        <v>1</v>
      </c>
      <c r="DM852" s="72">
        <v>610.88</v>
      </c>
      <c r="DN852" s="96">
        <v>1</v>
      </c>
      <c r="DO852" s="96">
        <v>1.1875999999999999E-2</v>
      </c>
      <c r="DP852" s="72">
        <v>7.25</v>
      </c>
      <c r="DQ852" s="72">
        <v>603.63</v>
      </c>
      <c r="DR852" t="s">
        <v>603</v>
      </c>
      <c r="DT852" t="s">
        <v>583</v>
      </c>
    </row>
    <row r="853" spans="1:124" x14ac:dyDescent="0.3">
      <c r="A853" t="s">
        <v>604</v>
      </c>
      <c r="B853">
        <v>16570</v>
      </c>
      <c r="C853" s="95">
        <v>1571</v>
      </c>
      <c r="D853" s="95">
        <v>5053622</v>
      </c>
      <c r="E853" s="95">
        <v>1513</v>
      </c>
      <c r="F853" s="95">
        <v>3968852</v>
      </c>
      <c r="G853" s="95">
        <v>193</v>
      </c>
      <c r="H853" s="95">
        <v>574023</v>
      </c>
      <c r="I853" s="95">
        <v>161</v>
      </c>
      <c r="J853" s="95">
        <v>525075</v>
      </c>
      <c r="K853" s="95">
        <v>1505</v>
      </c>
      <c r="L853" s="95">
        <v>4697240</v>
      </c>
      <c r="M853" s="95">
        <v>1450</v>
      </c>
      <c r="N853" s="95">
        <v>3902977</v>
      </c>
      <c r="O853" s="95">
        <v>189</v>
      </c>
      <c r="P853" s="95">
        <v>585959</v>
      </c>
      <c r="Q853" s="95">
        <v>158</v>
      </c>
      <c r="R853" s="95">
        <v>610341</v>
      </c>
      <c r="S853" s="95">
        <v>1478</v>
      </c>
      <c r="T853" s="95">
        <v>5962543</v>
      </c>
      <c r="U853" s="95">
        <v>1416</v>
      </c>
      <c r="V853" s="95">
        <v>4406217</v>
      </c>
      <c r="W853" s="95">
        <v>183</v>
      </c>
      <c r="X853" s="95">
        <v>481188</v>
      </c>
      <c r="Y853" s="95">
        <v>153</v>
      </c>
      <c r="Z853" s="95">
        <v>557310</v>
      </c>
      <c r="AA853" s="95">
        <v>1486</v>
      </c>
      <c r="AB853" s="95">
        <v>4781391</v>
      </c>
      <c r="AC853" s="95">
        <v>1414</v>
      </c>
      <c r="AD853" s="95">
        <v>4301403</v>
      </c>
      <c r="AE853" s="95">
        <v>193</v>
      </c>
      <c r="AF853" s="95">
        <v>569417</v>
      </c>
      <c r="AG853" s="95">
        <v>162</v>
      </c>
      <c r="AH853" s="95">
        <v>733157</v>
      </c>
      <c r="AI853" s="95">
        <v>1486</v>
      </c>
      <c r="AJ853" s="95">
        <v>4844424</v>
      </c>
      <c r="AK853" s="95">
        <v>1408</v>
      </c>
      <c r="AL853" s="95">
        <v>4550580</v>
      </c>
      <c r="AM853" s="95">
        <v>203</v>
      </c>
      <c r="AN853" s="95">
        <v>628144</v>
      </c>
      <c r="AO853" s="95">
        <v>172</v>
      </c>
      <c r="AP853" s="95">
        <v>689413</v>
      </c>
      <c r="AQ853" s="72">
        <v>265.86</v>
      </c>
      <c r="AR853" s="72">
        <v>223.71</v>
      </c>
      <c r="AS853" s="72">
        <v>489.57</v>
      </c>
      <c r="AT853" s="95">
        <v>5627645</v>
      </c>
      <c r="AU853" s="95">
        <v>4493927</v>
      </c>
      <c r="AV853" s="95">
        <v>1764</v>
      </c>
      <c r="AW853" s="95">
        <v>1674</v>
      </c>
      <c r="AX853" s="72">
        <v>259.89999999999998</v>
      </c>
      <c r="AY853" s="72">
        <v>233.9</v>
      </c>
      <c r="AZ853" s="72">
        <v>493.8</v>
      </c>
      <c r="BA853" s="95">
        <v>5283199</v>
      </c>
      <c r="BB853" s="95">
        <v>4513318</v>
      </c>
      <c r="BC853" s="95">
        <v>1694</v>
      </c>
      <c r="BD853" s="95">
        <v>1608</v>
      </c>
      <c r="BE853" s="72">
        <v>323.29000000000002</v>
      </c>
      <c r="BF853" s="72">
        <v>263.62</v>
      </c>
      <c r="BG853" s="72">
        <v>586.91</v>
      </c>
      <c r="BH853" s="95">
        <v>6443731</v>
      </c>
      <c r="BI853" s="95">
        <v>4963527</v>
      </c>
      <c r="BJ853" s="95">
        <v>1661</v>
      </c>
      <c r="BK853" s="95">
        <v>1569</v>
      </c>
      <c r="BL853" s="72">
        <v>265.58</v>
      </c>
      <c r="BM853" s="72">
        <v>266.20999999999998</v>
      </c>
      <c r="BN853" s="72">
        <v>531.79</v>
      </c>
      <c r="BO853" s="95">
        <v>5350808</v>
      </c>
      <c r="BP853" s="95">
        <v>5034560</v>
      </c>
      <c r="BQ853" s="95">
        <v>1679</v>
      </c>
      <c r="BR853" s="95">
        <v>1576</v>
      </c>
      <c r="BS853" s="72">
        <v>270.01</v>
      </c>
      <c r="BT853" s="72">
        <v>276.37</v>
      </c>
      <c r="BU853" s="72">
        <v>546.38</v>
      </c>
      <c r="BV853" s="95">
        <v>5472568</v>
      </c>
      <c r="BW853" s="95">
        <v>5239993</v>
      </c>
      <c r="BX853" s="95">
        <v>1689</v>
      </c>
      <c r="BY853" s="95">
        <v>1580</v>
      </c>
      <c r="BZ853" s="95">
        <v>1721</v>
      </c>
      <c r="CA853" s="95">
        <v>1652</v>
      </c>
      <c r="CB853" s="95">
        <v>1617</v>
      </c>
      <c r="CC853" s="95">
        <v>1630</v>
      </c>
      <c r="CD853" s="95">
        <v>1636</v>
      </c>
      <c r="CE853" s="72">
        <v>650.75523149000003</v>
      </c>
      <c r="CF853" s="72">
        <v>676.59346364999999</v>
      </c>
      <c r="CG853" s="72">
        <v>712.40329333</v>
      </c>
      <c r="CH853" s="72">
        <v>716.50152150999998</v>
      </c>
      <c r="CI853" s="72">
        <v>731.52548966999996</v>
      </c>
      <c r="CJ853" s="96">
        <v>0.75231050990000004</v>
      </c>
      <c r="CK853" s="96">
        <v>0.72983264920000002</v>
      </c>
      <c r="CL853" s="96">
        <v>0.82384515270000003</v>
      </c>
      <c r="CM853" s="96">
        <v>0.74220358789999996</v>
      </c>
      <c r="CN853" s="96">
        <v>0.74690493729999996</v>
      </c>
      <c r="CO853" s="96">
        <v>0.91278974530000001</v>
      </c>
      <c r="CP853" s="96">
        <v>0.83153800899999997</v>
      </c>
      <c r="CQ853" s="96">
        <v>0.99584056389999998</v>
      </c>
      <c r="CR853" s="96">
        <v>0.83501106540000003</v>
      </c>
      <c r="CS853" s="95">
        <v>1587</v>
      </c>
      <c r="CT853" s="95">
        <v>1565</v>
      </c>
      <c r="CU853" s="95">
        <v>1540</v>
      </c>
      <c r="CV853" s="95">
        <v>1523</v>
      </c>
      <c r="CW853" s="95">
        <v>1546</v>
      </c>
      <c r="CX853" s="96">
        <v>0.94618312100000002</v>
      </c>
      <c r="CY853" s="96">
        <v>0.93103942799999995</v>
      </c>
      <c r="CZ853" s="96">
        <v>0.89716863499999999</v>
      </c>
      <c r="DA853" s="96">
        <v>0.89532563399999998</v>
      </c>
      <c r="DB853" s="96">
        <v>0.89280158899999995</v>
      </c>
      <c r="DC853">
        <v>2013</v>
      </c>
      <c r="DD853" s="6">
        <v>1601.4</v>
      </c>
      <c r="DE853" s="96">
        <v>7.5923142000000002E-3</v>
      </c>
      <c r="DF853" s="72">
        <v>636.41</v>
      </c>
      <c r="DG853" s="96">
        <v>1</v>
      </c>
      <c r="DH853" s="72">
        <v>636.41</v>
      </c>
      <c r="DI853" s="72">
        <v>664.00920126000005</v>
      </c>
      <c r="DJ853" s="96">
        <v>1</v>
      </c>
      <c r="DK853" s="72">
        <v>636.41</v>
      </c>
      <c r="DL853" s="96">
        <v>1</v>
      </c>
      <c r="DM853" s="72">
        <v>636.41</v>
      </c>
      <c r="DN853" s="96">
        <v>0.98627434859999996</v>
      </c>
      <c r="DO853" s="96">
        <v>2.4334000000000001E-2</v>
      </c>
      <c r="DP853" s="72">
        <v>15.27</v>
      </c>
      <c r="DQ853" s="72">
        <v>621.14</v>
      </c>
      <c r="DR853" t="s">
        <v>604</v>
      </c>
      <c r="DT853" t="s">
        <v>583</v>
      </c>
    </row>
    <row r="854" spans="1:124" x14ac:dyDescent="0.3">
      <c r="A854" t="s">
        <v>605</v>
      </c>
      <c r="B854">
        <v>16580</v>
      </c>
      <c r="C854" s="95">
        <v>1645</v>
      </c>
      <c r="D854" s="95">
        <v>5076443</v>
      </c>
      <c r="E854" s="95">
        <v>1606</v>
      </c>
      <c r="F854" s="95">
        <v>4685263</v>
      </c>
      <c r="G854" s="95">
        <v>219</v>
      </c>
      <c r="H854" s="95">
        <v>515805</v>
      </c>
      <c r="I854" s="95">
        <v>198</v>
      </c>
      <c r="J854" s="95">
        <v>621910</v>
      </c>
      <c r="K854" s="95">
        <v>1591</v>
      </c>
      <c r="L854" s="95">
        <v>5137684</v>
      </c>
      <c r="M854" s="95">
        <v>1549</v>
      </c>
      <c r="N854" s="95">
        <v>4990231</v>
      </c>
      <c r="O854" s="95">
        <v>213</v>
      </c>
      <c r="P854" s="95">
        <v>647450</v>
      </c>
      <c r="Q854" s="95">
        <v>191</v>
      </c>
      <c r="R854" s="95">
        <v>636834</v>
      </c>
      <c r="S854" s="95">
        <v>1592</v>
      </c>
      <c r="T854" s="95">
        <v>6126142</v>
      </c>
      <c r="U854" s="95">
        <v>1536</v>
      </c>
      <c r="V854" s="95">
        <v>5440974</v>
      </c>
      <c r="W854" s="95">
        <v>216</v>
      </c>
      <c r="X854" s="95">
        <v>743059</v>
      </c>
      <c r="Y854" s="95">
        <v>191</v>
      </c>
      <c r="Z854" s="95">
        <v>730136</v>
      </c>
      <c r="AA854" s="95">
        <v>1564</v>
      </c>
      <c r="AB854" s="95">
        <v>4363631</v>
      </c>
      <c r="AC854" s="95">
        <v>1489</v>
      </c>
      <c r="AD854" s="95">
        <v>5214282</v>
      </c>
      <c r="AE854" s="95">
        <v>215</v>
      </c>
      <c r="AF854" s="95">
        <v>698505</v>
      </c>
      <c r="AG854" s="95">
        <v>191</v>
      </c>
      <c r="AH854" s="95">
        <v>809664</v>
      </c>
      <c r="AI854" s="95">
        <v>1566</v>
      </c>
      <c r="AJ854" s="95">
        <v>5065792</v>
      </c>
      <c r="AK854" s="95">
        <v>1483</v>
      </c>
      <c r="AL854" s="95">
        <v>5462420</v>
      </c>
      <c r="AM854" s="95">
        <v>203</v>
      </c>
      <c r="AN854" s="95">
        <v>559288</v>
      </c>
      <c r="AO854" s="95">
        <v>183</v>
      </c>
      <c r="AP854" s="95">
        <v>783236</v>
      </c>
      <c r="AQ854" s="72">
        <v>250.01</v>
      </c>
      <c r="AR854" s="72">
        <v>245.16</v>
      </c>
      <c r="AS854" s="72">
        <v>495.17</v>
      </c>
      <c r="AT854" s="95">
        <v>5592248</v>
      </c>
      <c r="AU854" s="95">
        <v>5307173</v>
      </c>
      <c r="AV854" s="95">
        <v>1864</v>
      </c>
      <c r="AW854" s="95">
        <v>1804</v>
      </c>
      <c r="AX854" s="72">
        <v>267.24</v>
      </c>
      <c r="AY854" s="72">
        <v>269.5</v>
      </c>
      <c r="AZ854" s="72">
        <v>536.74</v>
      </c>
      <c r="BA854" s="95">
        <v>5785134</v>
      </c>
      <c r="BB854" s="95">
        <v>5627065</v>
      </c>
      <c r="BC854" s="95">
        <v>1804</v>
      </c>
      <c r="BD854" s="95">
        <v>1740</v>
      </c>
      <c r="BE854" s="72">
        <v>316.61</v>
      </c>
      <c r="BF854" s="72">
        <v>297.77999999999997</v>
      </c>
      <c r="BG854" s="72">
        <v>614.39</v>
      </c>
      <c r="BH854" s="95">
        <v>6869201</v>
      </c>
      <c r="BI854" s="95">
        <v>6171110</v>
      </c>
      <c r="BJ854" s="95">
        <v>1808</v>
      </c>
      <c r="BK854" s="95">
        <v>1727</v>
      </c>
      <c r="BL854" s="72">
        <v>237.12</v>
      </c>
      <c r="BM854" s="72">
        <v>298.81</v>
      </c>
      <c r="BN854" s="72">
        <v>535.92999999999995</v>
      </c>
      <c r="BO854" s="95">
        <v>5062136</v>
      </c>
      <c r="BP854" s="95">
        <v>6023946</v>
      </c>
      <c r="BQ854" s="95">
        <v>1779</v>
      </c>
      <c r="BR854" s="95">
        <v>1680</v>
      </c>
      <c r="BS854" s="72">
        <v>264.98</v>
      </c>
      <c r="BT854" s="72">
        <v>312.41000000000003</v>
      </c>
      <c r="BU854" s="72">
        <v>577.39</v>
      </c>
      <c r="BV854" s="95">
        <v>5625080</v>
      </c>
      <c r="BW854" s="95">
        <v>6245656</v>
      </c>
      <c r="BX854" s="95">
        <v>1769</v>
      </c>
      <c r="BY854" s="95">
        <v>1666</v>
      </c>
      <c r="BZ854" s="95">
        <v>1835</v>
      </c>
      <c r="CA854" s="95">
        <v>1773</v>
      </c>
      <c r="CB854" s="95">
        <v>1769</v>
      </c>
      <c r="CC854" s="95">
        <v>1732</v>
      </c>
      <c r="CD854" s="95">
        <v>1719</v>
      </c>
      <c r="CE854" s="72">
        <v>650.75523149000003</v>
      </c>
      <c r="CF854" s="72">
        <v>676.59346364999999</v>
      </c>
      <c r="CG854" s="72">
        <v>712.40329333</v>
      </c>
      <c r="CH854" s="72">
        <v>716.50152150999998</v>
      </c>
      <c r="CI854" s="72">
        <v>731.52548966999996</v>
      </c>
      <c r="CJ854" s="96">
        <v>0.76091589589999997</v>
      </c>
      <c r="CK854" s="96">
        <v>0.79329764300000005</v>
      </c>
      <c r="CL854" s="96">
        <v>0.86241880930000003</v>
      </c>
      <c r="CM854" s="96">
        <v>0.74798166359999996</v>
      </c>
      <c r="CN854" s="96">
        <v>0.78929580470000005</v>
      </c>
      <c r="CO854" s="96">
        <v>0.97986704199999997</v>
      </c>
      <c r="CP854" s="96">
        <v>0.80702986160000001</v>
      </c>
      <c r="CQ854" s="96">
        <v>0.99584056389999998</v>
      </c>
      <c r="CR854" s="96">
        <v>0.81040055570000002</v>
      </c>
      <c r="CS854" s="95">
        <v>1760</v>
      </c>
      <c r="CT854" s="95">
        <v>1689</v>
      </c>
      <c r="CU854" s="95">
        <v>1684</v>
      </c>
      <c r="CV854" s="95">
        <v>1646</v>
      </c>
      <c r="CW854" s="95">
        <v>1639</v>
      </c>
      <c r="CX854" s="96">
        <v>0.99078640699999998</v>
      </c>
      <c r="CY854" s="96">
        <v>0.989608822</v>
      </c>
      <c r="CZ854" s="96">
        <v>0.99124579599999996</v>
      </c>
      <c r="DA854" s="96">
        <v>0.99074446500000002</v>
      </c>
      <c r="DB854" s="96">
        <v>0.93548753699999998</v>
      </c>
      <c r="DC854">
        <v>2013</v>
      </c>
      <c r="DD854" s="6">
        <v>1723.4</v>
      </c>
      <c r="DE854" s="96">
        <v>5.0759617999999998E-3</v>
      </c>
      <c r="DF854" s="72">
        <v>619.22</v>
      </c>
      <c r="DG854" s="96">
        <v>1</v>
      </c>
      <c r="DH854" s="72">
        <v>619.22</v>
      </c>
      <c r="DI854" s="72">
        <v>664.00920126000005</v>
      </c>
      <c r="DJ854" s="96">
        <v>1</v>
      </c>
      <c r="DK854" s="72">
        <v>619.22</v>
      </c>
      <c r="DL854" s="96">
        <v>1</v>
      </c>
      <c r="DM854" s="72">
        <v>619.22</v>
      </c>
      <c r="DN854" s="96">
        <v>1</v>
      </c>
      <c r="DO854" s="96">
        <v>1.2857E-2</v>
      </c>
      <c r="DP854" s="72">
        <v>7.96</v>
      </c>
      <c r="DQ854" s="72">
        <v>611.26</v>
      </c>
      <c r="DR854" t="s">
        <v>605</v>
      </c>
      <c r="DT854" t="s">
        <v>583</v>
      </c>
    </row>
    <row r="855" spans="1:124" x14ac:dyDescent="0.3">
      <c r="A855" t="s">
        <v>606</v>
      </c>
      <c r="B855">
        <v>16590</v>
      </c>
      <c r="C855" s="95">
        <v>1907</v>
      </c>
      <c r="D855" s="95">
        <v>5489310</v>
      </c>
      <c r="E855" s="95">
        <v>1855</v>
      </c>
      <c r="F855" s="95">
        <v>5175260</v>
      </c>
      <c r="G855" s="95">
        <v>131</v>
      </c>
      <c r="H855" s="95">
        <v>362349</v>
      </c>
      <c r="I855" s="95">
        <v>116</v>
      </c>
      <c r="J855" s="95">
        <v>288967</v>
      </c>
      <c r="K855" s="95">
        <v>1844</v>
      </c>
      <c r="L855" s="95">
        <v>5853720</v>
      </c>
      <c r="M855" s="95">
        <v>1784</v>
      </c>
      <c r="N855" s="95">
        <v>5377809</v>
      </c>
      <c r="O855" s="95">
        <v>125</v>
      </c>
      <c r="P855" s="95">
        <v>193700</v>
      </c>
      <c r="Q855" s="95">
        <v>106</v>
      </c>
      <c r="R855" s="95">
        <v>286573</v>
      </c>
      <c r="S855" s="95">
        <v>1745</v>
      </c>
      <c r="T855" s="95">
        <v>6557130</v>
      </c>
      <c r="U855" s="95">
        <v>1684</v>
      </c>
      <c r="V855" s="95">
        <v>5580490</v>
      </c>
      <c r="W855" s="95">
        <v>124</v>
      </c>
      <c r="X855" s="95">
        <v>253935</v>
      </c>
      <c r="Y855" s="95">
        <v>103</v>
      </c>
      <c r="Z855" s="95">
        <v>335081</v>
      </c>
      <c r="AA855" s="95">
        <v>1708</v>
      </c>
      <c r="AB855" s="95">
        <v>6517116</v>
      </c>
      <c r="AC855" s="95">
        <v>1653</v>
      </c>
      <c r="AD855" s="95">
        <v>5719989</v>
      </c>
      <c r="AE855" s="95">
        <v>126</v>
      </c>
      <c r="AF855" s="95">
        <v>370814</v>
      </c>
      <c r="AG855" s="95">
        <v>105</v>
      </c>
      <c r="AH855" s="95">
        <v>434210</v>
      </c>
      <c r="AI855" s="95">
        <v>1681</v>
      </c>
      <c r="AJ855" s="95">
        <v>6850350</v>
      </c>
      <c r="AK855" s="95">
        <v>1608</v>
      </c>
      <c r="AL855" s="95">
        <v>6035280</v>
      </c>
      <c r="AM855" s="95">
        <v>125</v>
      </c>
      <c r="AN855" s="95">
        <v>392914</v>
      </c>
      <c r="AO855" s="95">
        <v>108</v>
      </c>
      <c r="AP855" s="95">
        <v>564939</v>
      </c>
      <c r="AQ855" s="72">
        <v>239.27</v>
      </c>
      <c r="AR855" s="72">
        <v>231.03</v>
      </c>
      <c r="AS855" s="72">
        <v>470.3</v>
      </c>
      <c r="AT855" s="95">
        <v>5851659</v>
      </c>
      <c r="AU855" s="95">
        <v>5464227</v>
      </c>
      <c r="AV855" s="95">
        <v>2038</v>
      </c>
      <c r="AW855" s="95">
        <v>1971</v>
      </c>
      <c r="AX855" s="72">
        <v>255.94</v>
      </c>
      <c r="AY855" s="72">
        <v>249.75</v>
      </c>
      <c r="AZ855" s="72">
        <v>505.69</v>
      </c>
      <c r="BA855" s="95">
        <v>6047420</v>
      </c>
      <c r="BB855" s="95">
        <v>5664382</v>
      </c>
      <c r="BC855" s="95">
        <v>1969</v>
      </c>
      <c r="BD855" s="95">
        <v>1890</v>
      </c>
      <c r="BE855" s="72">
        <v>303.69</v>
      </c>
      <c r="BF855" s="72">
        <v>275.86</v>
      </c>
      <c r="BG855" s="72">
        <v>579.54999999999995</v>
      </c>
      <c r="BH855" s="95">
        <v>6811065</v>
      </c>
      <c r="BI855" s="95">
        <v>5915571</v>
      </c>
      <c r="BJ855" s="95">
        <v>1869</v>
      </c>
      <c r="BK855" s="95">
        <v>1787</v>
      </c>
      <c r="BL855" s="72">
        <v>312.97000000000003</v>
      </c>
      <c r="BM855" s="72">
        <v>291.72000000000003</v>
      </c>
      <c r="BN855" s="72">
        <v>604.69000000000005</v>
      </c>
      <c r="BO855" s="95">
        <v>6887930</v>
      </c>
      <c r="BP855" s="95">
        <v>6154199</v>
      </c>
      <c r="BQ855" s="95">
        <v>1834</v>
      </c>
      <c r="BR855" s="95">
        <v>1758</v>
      </c>
      <c r="BS855" s="72">
        <v>334.22</v>
      </c>
      <c r="BT855" s="72">
        <v>320.52</v>
      </c>
      <c r="BU855" s="72">
        <v>654.74</v>
      </c>
      <c r="BV855" s="95">
        <v>7243264</v>
      </c>
      <c r="BW855" s="95">
        <v>6600219</v>
      </c>
      <c r="BX855" s="95">
        <v>1806</v>
      </c>
      <c r="BY855" s="95">
        <v>1716</v>
      </c>
      <c r="BZ855" s="95">
        <v>2006</v>
      </c>
      <c r="CA855" s="95">
        <v>1931</v>
      </c>
      <c r="CB855" s="95">
        <v>1829</v>
      </c>
      <c r="CC855" s="95">
        <v>1798</v>
      </c>
      <c r="CD855" s="95">
        <v>1762</v>
      </c>
      <c r="CE855" s="72">
        <v>650.75523149000003</v>
      </c>
      <c r="CF855" s="72">
        <v>676.59346364999999</v>
      </c>
      <c r="CG855" s="72">
        <v>712.40329333</v>
      </c>
      <c r="CH855" s="72">
        <v>716.50152150999998</v>
      </c>
      <c r="CI855" s="72">
        <v>731.52548966999996</v>
      </c>
      <c r="CJ855" s="96">
        <v>0.72269876180000003</v>
      </c>
      <c r="CK855" s="96">
        <v>0.74740597890000005</v>
      </c>
      <c r="CL855" s="96">
        <v>0.81351392590000005</v>
      </c>
      <c r="CM855" s="96">
        <v>0.84394796360000002</v>
      </c>
      <c r="CN855" s="96">
        <v>0.89503374690000004</v>
      </c>
      <c r="CO855" s="96">
        <v>0.84822783980000005</v>
      </c>
      <c r="CP855" s="96">
        <v>0.94847166959999996</v>
      </c>
      <c r="CQ855" s="96">
        <v>0.99584056389999998</v>
      </c>
      <c r="CR855" s="96">
        <v>0.95243311890000004</v>
      </c>
      <c r="CS855" s="95">
        <v>2012</v>
      </c>
      <c r="CT855" s="95">
        <v>1939</v>
      </c>
      <c r="CU855" s="95">
        <v>1822</v>
      </c>
      <c r="CV855" s="95">
        <v>1811</v>
      </c>
      <c r="CW855" s="95">
        <v>1773</v>
      </c>
      <c r="CX855" s="96">
        <v>0.837062576</v>
      </c>
      <c r="CY855" s="96">
        <v>0.85158988999999996</v>
      </c>
      <c r="CZ855" s="96">
        <v>0.864627798</v>
      </c>
      <c r="DA855" s="96">
        <v>0.849849085</v>
      </c>
      <c r="DB855" s="96">
        <v>0.83871215799999999</v>
      </c>
      <c r="DC855">
        <v>2013</v>
      </c>
      <c r="DD855" s="6">
        <v>1824.4</v>
      </c>
      <c r="DE855" s="96">
        <v>3.7045694000000001E-3</v>
      </c>
      <c r="DF855" s="72">
        <v>728.75</v>
      </c>
      <c r="DG855" s="96">
        <v>1</v>
      </c>
      <c r="DH855" s="72">
        <v>728.75</v>
      </c>
      <c r="DI855" s="72">
        <v>664.00920126000005</v>
      </c>
      <c r="DJ855" s="96">
        <v>1</v>
      </c>
      <c r="DK855" s="72">
        <v>728.75</v>
      </c>
      <c r="DL855" s="96">
        <v>1</v>
      </c>
      <c r="DM855" s="72">
        <v>728.75</v>
      </c>
      <c r="DN855" s="96">
        <v>1</v>
      </c>
      <c r="DO855" s="96">
        <v>8.1969999999999994E-3</v>
      </c>
      <c r="DP855" s="72">
        <v>5.97</v>
      </c>
      <c r="DQ855" s="72">
        <v>722.78</v>
      </c>
      <c r="DR855" t="s">
        <v>606</v>
      </c>
      <c r="DT855" t="s">
        <v>583</v>
      </c>
    </row>
    <row r="856" spans="1:124" x14ac:dyDescent="0.3">
      <c r="A856" t="s">
        <v>45</v>
      </c>
      <c r="B856">
        <v>16600</v>
      </c>
      <c r="C856" s="95">
        <v>1938</v>
      </c>
      <c r="D856" s="95">
        <v>6164843</v>
      </c>
      <c r="E856" s="95">
        <v>1856</v>
      </c>
      <c r="F856" s="95">
        <v>5349028</v>
      </c>
      <c r="G856" s="95">
        <v>245</v>
      </c>
      <c r="H856" s="95">
        <v>621162</v>
      </c>
      <c r="I856" s="95">
        <v>212</v>
      </c>
      <c r="J856" s="95">
        <v>659373</v>
      </c>
      <c r="K856" s="95">
        <v>1905</v>
      </c>
      <c r="L856" s="95">
        <v>6136751</v>
      </c>
      <c r="M856" s="95">
        <v>1814</v>
      </c>
      <c r="N856" s="95">
        <v>5442059</v>
      </c>
      <c r="O856" s="95">
        <v>245</v>
      </c>
      <c r="P856" s="95">
        <v>564380</v>
      </c>
      <c r="Q856" s="95">
        <v>211</v>
      </c>
      <c r="R856" s="95">
        <v>647270</v>
      </c>
      <c r="S856" s="95">
        <v>1919</v>
      </c>
      <c r="T856" s="95">
        <v>6560358</v>
      </c>
      <c r="U856" s="95">
        <v>1814</v>
      </c>
      <c r="V856" s="95">
        <v>5667373</v>
      </c>
      <c r="W856" s="95">
        <v>237</v>
      </c>
      <c r="X856" s="95">
        <v>604803</v>
      </c>
      <c r="Y856" s="95">
        <v>200</v>
      </c>
      <c r="Z856" s="95">
        <v>570943</v>
      </c>
      <c r="AA856" s="95">
        <v>1940</v>
      </c>
      <c r="AB856" s="95">
        <v>7214216</v>
      </c>
      <c r="AC856" s="95">
        <v>1826</v>
      </c>
      <c r="AD856" s="95">
        <v>6170759</v>
      </c>
      <c r="AE856" s="95">
        <v>247</v>
      </c>
      <c r="AF856" s="95">
        <v>420109</v>
      </c>
      <c r="AG856" s="95">
        <v>214</v>
      </c>
      <c r="AH856" s="95">
        <v>597933</v>
      </c>
      <c r="AI856" s="95">
        <v>1908</v>
      </c>
      <c r="AJ856" s="95">
        <v>5787351</v>
      </c>
      <c r="AK856" s="95">
        <v>1782</v>
      </c>
      <c r="AL856" s="95">
        <v>6154921</v>
      </c>
      <c r="AM856" s="95">
        <v>260</v>
      </c>
      <c r="AN856" s="95">
        <v>581495</v>
      </c>
      <c r="AO856" s="95">
        <v>225</v>
      </c>
      <c r="AP856" s="95">
        <v>848385</v>
      </c>
      <c r="AQ856" s="72">
        <v>259.05</v>
      </c>
      <c r="AR856" s="72">
        <v>242.12</v>
      </c>
      <c r="AS856" s="72">
        <v>501.17</v>
      </c>
      <c r="AT856" s="95">
        <v>6786005</v>
      </c>
      <c r="AU856" s="95">
        <v>6008401</v>
      </c>
      <c r="AV856" s="95">
        <v>2183</v>
      </c>
      <c r="AW856" s="95">
        <v>2068</v>
      </c>
      <c r="AX856" s="72">
        <v>259.73</v>
      </c>
      <c r="AY856" s="72">
        <v>250.59</v>
      </c>
      <c r="AZ856" s="72">
        <v>510.32</v>
      </c>
      <c r="BA856" s="95">
        <v>6701131</v>
      </c>
      <c r="BB856" s="95">
        <v>6089329</v>
      </c>
      <c r="BC856" s="95">
        <v>2150</v>
      </c>
      <c r="BD856" s="95">
        <v>2025</v>
      </c>
      <c r="BE856" s="72">
        <v>276.95</v>
      </c>
      <c r="BF856" s="72">
        <v>258.12</v>
      </c>
      <c r="BG856" s="72">
        <v>535.07000000000005</v>
      </c>
      <c r="BH856" s="95">
        <v>7165161</v>
      </c>
      <c r="BI856" s="95">
        <v>6238316</v>
      </c>
      <c r="BJ856" s="95">
        <v>2156</v>
      </c>
      <c r="BK856" s="95">
        <v>2014</v>
      </c>
      <c r="BL856" s="72">
        <v>290.89999999999998</v>
      </c>
      <c r="BM856" s="72">
        <v>276.5</v>
      </c>
      <c r="BN856" s="72">
        <v>567.4</v>
      </c>
      <c r="BO856" s="95">
        <v>7634325</v>
      </c>
      <c r="BP856" s="95">
        <v>6768692</v>
      </c>
      <c r="BQ856" s="95">
        <v>2187</v>
      </c>
      <c r="BR856" s="95">
        <v>2040</v>
      </c>
      <c r="BS856" s="72">
        <v>244.8</v>
      </c>
      <c r="BT856" s="72">
        <v>290.79000000000002</v>
      </c>
      <c r="BU856" s="72">
        <v>535.59</v>
      </c>
      <c r="BV856" s="95">
        <v>6368846</v>
      </c>
      <c r="BW856" s="95">
        <v>7003306</v>
      </c>
      <c r="BX856" s="95">
        <v>2168</v>
      </c>
      <c r="BY856" s="95">
        <v>2007</v>
      </c>
      <c r="BZ856" s="95">
        <v>2128</v>
      </c>
      <c r="CA856" s="95">
        <v>2090</v>
      </c>
      <c r="CB856" s="95">
        <v>2088</v>
      </c>
      <c r="CC856" s="95">
        <v>2117</v>
      </c>
      <c r="CD856" s="95">
        <v>2089</v>
      </c>
      <c r="CE856" s="72">
        <v>650.75523149000003</v>
      </c>
      <c r="CF856" s="72">
        <v>676.59346364999999</v>
      </c>
      <c r="CG856" s="72">
        <v>712.40329333</v>
      </c>
      <c r="CH856" s="72">
        <v>716.50152150999998</v>
      </c>
      <c r="CI856" s="72">
        <v>731.52548966999996</v>
      </c>
      <c r="CJ856" s="96">
        <v>0.77013595239999999</v>
      </c>
      <c r="CK856" s="96">
        <v>0.75424908369999999</v>
      </c>
      <c r="CL856" s="96">
        <v>0.75107738130000001</v>
      </c>
      <c r="CM856" s="96">
        <v>0.79190341259999997</v>
      </c>
      <c r="CN856" s="96">
        <v>0.73215493860000003</v>
      </c>
      <c r="CO856" s="96">
        <v>0.89868843070000004</v>
      </c>
      <c r="CP856" s="96">
        <v>0.84557019739999995</v>
      </c>
      <c r="CQ856" s="96">
        <v>0.99584056389999998</v>
      </c>
      <c r="CR856" s="96">
        <v>0.84910186160000001</v>
      </c>
      <c r="CS856" s="95">
        <v>2101</v>
      </c>
      <c r="CT856" s="95">
        <v>2096</v>
      </c>
      <c r="CU856" s="95">
        <v>2114</v>
      </c>
      <c r="CV856" s="95">
        <v>2131</v>
      </c>
      <c r="CW856" s="95">
        <v>2122</v>
      </c>
      <c r="CX856" s="96">
        <v>0.88800813499999998</v>
      </c>
      <c r="CY856" s="96">
        <v>0.91690480600000002</v>
      </c>
      <c r="CZ856" s="96">
        <v>0.91586666299999997</v>
      </c>
      <c r="DA856" s="96">
        <v>0.89908103900000003</v>
      </c>
      <c r="DB856" s="96">
        <v>0.87376211000000004</v>
      </c>
      <c r="DC856">
        <v>2013</v>
      </c>
      <c r="DD856" s="6">
        <v>2030.8</v>
      </c>
      <c r="DE856" s="96">
        <v>6.6043407E-3</v>
      </c>
      <c r="DF856" s="72">
        <v>647.79999999999995</v>
      </c>
      <c r="DG856" s="96">
        <v>1</v>
      </c>
      <c r="DH856" s="72">
        <v>647.79999999999995</v>
      </c>
      <c r="DI856" s="72">
        <v>628.84808468999995</v>
      </c>
      <c r="DJ856" s="96">
        <v>1</v>
      </c>
      <c r="DK856" s="72">
        <v>647.79999999999995</v>
      </c>
      <c r="DL856" s="96">
        <v>1</v>
      </c>
      <c r="DM856" s="72">
        <v>647.79999999999995</v>
      </c>
      <c r="DN856" s="96">
        <v>1</v>
      </c>
      <c r="DO856" s="96">
        <v>1.3840999999999999E-2</v>
      </c>
      <c r="DP856" s="72">
        <v>8.9700000000000006</v>
      </c>
      <c r="DQ856" s="72">
        <v>638.83000000000004</v>
      </c>
      <c r="DR856" t="s">
        <v>45</v>
      </c>
      <c r="DT856" t="s">
        <v>583</v>
      </c>
    </row>
    <row r="857" spans="1:124" x14ac:dyDescent="0.3">
      <c r="A857" t="s">
        <v>607</v>
      </c>
      <c r="B857">
        <v>16610</v>
      </c>
      <c r="C857" s="95">
        <v>3132</v>
      </c>
      <c r="D857" s="95">
        <v>9752448</v>
      </c>
      <c r="E857" s="95">
        <v>2992</v>
      </c>
      <c r="F857" s="95">
        <v>8042029</v>
      </c>
      <c r="G857" s="95">
        <v>482</v>
      </c>
      <c r="H857" s="95">
        <v>1058557</v>
      </c>
      <c r="I857" s="95">
        <v>426</v>
      </c>
      <c r="J857" s="95">
        <v>1227493</v>
      </c>
      <c r="K857" s="95">
        <v>3020</v>
      </c>
      <c r="L857" s="95">
        <v>10169860</v>
      </c>
      <c r="M857" s="95">
        <v>2866</v>
      </c>
      <c r="N857" s="95">
        <v>8581000</v>
      </c>
      <c r="O857" s="95">
        <v>471</v>
      </c>
      <c r="P857" s="95">
        <v>1109243</v>
      </c>
      <c r="Q857" s="95">
        <v>415</v>
      </c>
      <c r="R857" s="95">
        <v>1232826</v>
      </c>
      <c r="S857" s="95">
        <v>2976</v>
      </c>
      <c r="T857" s="95">
        <v>10773041</v>
      </c>
      <c r="U857" s="95">
        <v>2816</v>
      </c>
      <c r="V857" s="95">
        <v>8685783</v>
      </c>
      <c r="W857" s="95">
        <v>485</v>
      </c>
      <c r="X857" s="95">
        <v>1102617</v>
      </c>
      <c r="Y857" s="95">
        <v>429</v>
      </c>
      <c r="Z857" s="95">
        <v>1288616</v>
      </c>
      <c r="AA857" s="95">
        <v>2973</v>
      </c>
      <c r="AB857" s="95">
        <v>10155973</v>
      </c>
      <c r="AC857" s="95">
        <v>2810</v>
      </c>
      <c r="AD857" s="95">
        <v>9346831</v>
      </c>
      <c r="AE857" s="95">
        <v>493</v>
      </c>
      <c r="AF857" s="95">
        <v>1421058</v>
      </c>
      <c r="AG857" s="95">
        <v>436</v>
      </c>
      <c r="AH857" s="95">
        <v>1579698</v>
      </c>
      <c r="AI857" s="95">
        <v>2996</v>
      </c>
      <c r="AJ857" s="95">
        <v>8785723</v>
      </c>
      <c r="AK857" s="95">
        <v>2836</v>
      </c>
      <c r="AL857" s="95">
        <v>9359190</v>
      </c>
      <c r="AM857" s="95">
        <v>505</v>
      </c>
      <c r="AN857" s="95">
        <v>1501484</v>
      </c>
      <c r="AO857" s="95">
        <v>453</v>
      </c>
      <c r="AP857" s="95">
        <v>1614016</v>
      </c>
      <c r="AQ857" s="72">
        <v>249.29</v>
      </c>
      <c r="AR857" s="72">
        <v>226</v>
      </c>
      <c r="AS857" s="72">
        <v>475.29</v>
      </c>
      <c r="AT857" s="95">
        <v>10811005</v>
      </c>
      <c r="AU857" s="95">
        <v>9269522</v>
      </c>
      <c r="AV857" s="95">
        <v>3614</v>
      </c>
      <c r="AW857" s="95">
        <v>3418</v>
      </c>
      <c r="AX857" s="72">
        <v>269.24</v>
      </c>
      <c r="AY857" s="72">
        <v>249.26</v>
      </c>
      <c r="AZ857" s="72">
        <v>518.5</v>
      </c>
      <c r="BA857" s="95">
        <v>11279103</v>
      </c>
      <c r="BB857" s="95">
        <v>9813826</v>
      </c>
      <c r="BC857" s="95">
        <v>3491</v>
      </c>
      <c r="BD857" s="95">
        <v>3281</v>
      </c>
      <c r="BE857" s="72">
        <v>285.94</v>
      </c>
      <c r="BF857" s="72">
        <v>256.14999999999998</v>
      </c>
      <c r="BG857" s="72">
        <v>542.09</v>
      </c>
      <c r="BH857" s="95">
        <v>11875658</v>
      </c>
      <c r="BI857" s="95">
        <v>9974399</v>
      </c>
      <c r="BJ857" s="95">
        <v>3461</v>
      </c>
      <c r="BK857" s="95">
        <v>3245</v>
      </c>
      <c r="BL857" s="72">
        <v>278.35000000000002</v>
      </c>
      <c r="BM857" s="72">
        <v>280.51</v>
      </c>
      <c r="BN857" s="72">
        <v>558.86</v>
      </c>
      <c r="BO857" s="95">
        <v>11577031</v>
      </c>
      <c r="BP857" s="95">
        <v>10926529</v>
      </c>
      <c r="BQ857" s="95">
        <v>3466</v>
      </c>
      <c r="BR857" s="95">
        <v>3246</v>
      </c>
      <c r="BS857" s="72">
        <v>244.86</v>
      </c>
      <c r="BT857" s="72">
        <v>278.02999999999997</v>
      </c>
      <c r="BU857" s="72">
        <v>522.89</v>
      </c>
      <c r="BV857" s="95">
        <v>10287207</v>
      </c>
      <c r="BW857" s="95">
        <v>10973206</v>
      </c>
      <c r="BX857" s="95">
        <v>3501</v>
      </c>
      <c r="BY857" s="95">
        <v>3289</v>
      </c>
      <c r="BZ857" s="95">
        <v>3521</v>
      </c>
      <c r="CA857" s="95">
        <v>3390</v>
      </c>
      <c r="CB857" s="95">
        <v>3357</v>
      </c>
      <c r="CC857" s="95">
        <v>3362</v>
      </c>
      <c r="CD857" s="95">
        <v>3397</v>
      </c>
      <c r="CE857" s="72">
        <v>650.75523149000003</v>
      </c>
      <c r="CF857" s="72">
        <v>676.59346364999999</v>
      </c>
      <c r="CG857" s="72">
        <v>712.40329333</v>
      </c>
      <c r="CH857" s="72">
        <v>716.50152150999998</v>
      </c>
      <c r="CI857" s="72">
        <v>731.52548966999996</v>
      </c>
      <c r="CJ857" s="96">
        <v>0.73036677539999995</v>
      </c>
      <c r="CK857" s="96">
        <v>0.76633906159999998</v>
      </c>
      <c r="CL857" s="96">
        <v>0.76093135040000004</v>
      </c>
      <c r="CM857" s="96">
        <v>0.77998438690000005</v>
      </c>
      <c r="CN857" s="96">
        <v>0.71479395779999999</v>
      </c>
      <c r="CO857" s="96">
        <v>0.92712215369999995</v>
      </c>
      <c r="CP857" s="96">
        <v>0.80947597189999998</v>
      </c>
      <c r="CQ857" s="96">
        <v>0.99584056389999998</v>
      </c>
      <c r="CR857" s="96">
        <v>0.81285688249999999</v>
      </c>
      <c r="CS857" s="95">
        <v>3449</v>
      </c>
      <c r="CT857" s="95">
        <v>3319</v>
      </c>
      <c r="CU857" s="95">
        <v>3283</v>
      </c>
      <c r="CV857" s="95">
        <v>3306</v>
      </c>
      <c r="CW857" s="95">
        <v>3377</v>
      </c>
      <c r="CX857" s="96">
        <v>0.93148099699999998</v>
      </c>
      <c r="CY857" s="96">
        <v>0.91033538300000005</v>
      </c>
      <c r="CZ857" s="96">
        <v>0.92771403500000005</v>
      </c>
      <c r="DA857" s="96">
        <v>0.92782098899999998</v>
      </c>
      <c r="DB857" s="96">
        <v>0.93790928600000001</v>
      </c>
      <c r="DC857">
        <v>2013</v>
      </c>
      <c r="DD857" s="6">
        <v>3295.8</v>
      </c>
      <c r="DE857" s="96">
        <v>5.3607871000000001E-3</v>
      </c>
      <c r="DF857" s="72">
        <v>620.91999999999996</v>
      </c>
      <c r="DG857" s="96">
        <v>1</v>
      </c>
      <c r="DH857" s="72">
        <v>620.91999999999996</v>
      </c>
      <c r="DI857" s="72">
        <v>664.00920126000005</v>
      </c>
      <c r="DJ857" s="96">
        <v>1</v>
      </c>
      <c r="DK857" s="72">
        <v>620.91999999999996</v>
      </c>
      <c r="DL857" s="96">
        <v>1</v>
      </c>
      <c r="DM857" s="72">
        <v>620.91999999999996</v>
      </c>
      <c r="DN857" s="96">
        <v>1</v>
      </c>
      <c r="DO857" s="96">
        <v>1.7402000000000001E-2</v>
      </c>
      <c r="DP857" s="72">
        <v>10.81</v>
      </c>
      <c r="DQ857" s="72">
        <v>610.11</v>
      </c>
      <c r="DR857" t="s">
        <v>607</v>
      </c>
      <c r="DT857" t="s">
        <v>583</v>
      </c>
    </row>
    <row r="858" spans="1:124" x14ac:dyDescent="0.3">
      <c r="A858" t="s">
        <v>47</v>
      </c>
      <c r="B858">
        <v>16620</v>
      </c>
      <c r="C858" s="95">
        <v>4635</v>
      </c>
      <c r="D858" s="95">
        <v>12791423</v>
      </c>
      <c r="E858" s="95">
        <v>4432</v>
      </c>
      <c r="F858" s="95">
        <v>13664824</v>
      </c>
      <c r="G858" s="95">
        <v>733</v>
      </c>
      <c r="H858" s="95">
        <v>1275630</v>
      </c>
      <c r="I858" s="95">
        <v>600</v>
      </c>
      <c r="J858" s="95">
        <v>1399759</v>
      </c>
      <c r="K858" s="95">
        <v>4615</v>
      </c>
      <c r="L858" s="95">
        <v>14584698</v>
      </c>
      <c r="M858" s="95">
        <v>4388</v>
      </c>
      <c r="N858" s="95">
        <v>14306249</v>
      </c>
      <c r="O858" s="95">
        <v>729</v>
      </c>
      <c r="P858" s="95">
        <v>1744143</v>
      </c>
      <c r="Q858" s="95">
        <v>596</v>
      </c>
      <c r="R858" s="95">
        <v>1753309</v>
      </c>
      <c r="S858" s="95">
        <v>4739</v>
      </c>
      <c r="T858" s="95">
        <v>15102789</v>
      </c>
      <c r="U858" s="95">
        <v>4485</v>
      </c>
      <c r="V858" s="95">
        <v>15586208</v>
      </c>
      <c r="W858" s="95">
        <v>744</v>
      </c>
      <c r="X858" s="95">
        <v>1830604</v>
      </c>
      <c r="Y858" s="95">
        <v>608</v>
      </c>
      <c r="Z858" s="95">
        <v>1994090</v>
      </c>
      <c r="AA858" s="95">
        <v>4725</v>
      </c>
      <c r="AB858" s="95">
        <v>14296449</v>
      </c>
      <c r="AC858" s="95">
        <v>4472</v>
      </c>
      <c r="AD858" s="95">
        <v>17096177</v>
      </c>
      <c r="AE858" s="95">
        <v>714</v>
      </c>
      <c r="AF858" s="95">
        <v>1239995</v>
      </c>
      <c r="AG858" s="95">
        <v>590</v>
      </c>
      <c r="AH858" s="95">
        <v>1928282</v>
      </c>
      <c r="AI858" s="95">
        <v>4763</v>
      </c>
      <c r="AJ858" s="95">
        <v>15458460</v>
      </c>
      <c r="AK858" s="95">
        <v>4508</v>
      </c>
      <c r="AL858" s="95">
        <v>18450304</v>
      </c>
      <c r="AM858" s="95">
        <v>667</v>
      </c>
      <c r="AN858" s="95">
        <v>1769786</v>
      </c>
      <c r="AO858" s="95">
        <v>557</v>
      </c>
      <c r="AP858" s="95">
        <v>2280198</v>
      </c>
      <c r="AQ858" s="72">
        <v>218.38</v>
      </c>
      <c r="AR858" s="72">
        <v>249.48</v>
      </c>
      <c r="AS858" s="72">
        <v>467.86</v>
      </c>
      <c r="AT858" s="95">
        <v>14067053</v>
      </c>
      <c r="AU858" s="95">
        <v>15064583</v>
      </c>
      <c r="AV858" s="95">
        <v>5368</v>
      </c>
      <c r="AW858" s="95">
        <v>5032</v>
      </c>
      <c r="AX858" s="72">
        <v>254.63</v>
      </c>
      <c r="AY858" s="72">
        <v>268.52</v>
      </c>
      <c r="AZ858" s="72">
        <v>523.15</v>
      </c>
      <c r="BA858" s="95">
        <v>16328841</v>
      </c>
      <c r="BB858" s="95">
        <v>16059558</v>
      </c>
      <c r="BC858" s="95">
        <v>5344</v>
      </c>
      <c r="BD858" s="95">
        <v>4984</v>
      </c>
      <c r="BE858" s="72">
        <v>257.36</v>
      </c>
      <c r="BF858" s="72">
        <v>287.64999999999998</v>
      </c>
      <c r="BG858" s="72">
        <v>545.01</v>
      </c>
      <c r="BH858" s="95">
        <v>16933393</v>
      </c>
      <c r="BI858" s="95">
        <v>17580298</v>
      </c>
      <c r="BJ858" s="95">
        <v>5483</v>
      </c>
      <c r="BK858" s="95">
        <v>5093</v>
      </c>
      <c r="BL858" s="72">
        <v>238.04</v>
      </c>
      <c r="BM858" s="72">
        <v>313.19</v>
      </c>
      <c r="BN858" s="72">
        <v>551.23</v>
      </c>
      <c r="BO858" s="95">
        <v>15536444</v>
      </c>
      <c r="BP858" s="95">
        <v>19024459</v>
      </c>
      <c r="BQ858" s="95">
        <v>5439</v>
      </c>
      <c r="BR858" s="95">
        <v>5062</v>
      </c>
      <c r="BS858" s="72">
        <v>264.39999999999998</v>
      </c>
      <c r="BT858" s="72">
        <v>341.07</v>
      </c>
      <c r="BU858" s="72">
        <v>605.47</v>
      </c>
      <c r="BV858" s="95">
        <v>17228246</v>
      </c>
      <c r="BW858" s="95">
        <v>20730502</v>
      </c>
      <c r="BX858" s="95">
        <v>5430</v>
      </c>
      <c r="BY858" s="95">
        <v>5065</v>
      </c>
      <c r="BZ858" s="95">
        <v>5208</v>
      </c>
      <c r="CA858" s="95">
        <v>5170</v>
      </c>
      <c r="CB858" s="95">
        <v>5295</v>
      </c>
      <c r="CC858" s="95">
        <v>5260</v>
      </c>
      <c r="CD858" s="95">
        <v>5251</v>
      </c>
      <c r="CE858" s="72">
        <v>650.75523149000003</v>
      </c>
      <c r="CF858" s="72">
        <v>676.59346364999999</v>
      </c>
      <c r="CG858" s="72">
        <v>712.40329333</v>
      </c>
      <c r="CH858" s="72">
        <v>716.50152150999998</v>
      </c>
      <c r="CI858" s="72">
        <v>731.52548966999996</v>
      </c>
      <c r="CJ858" s="96">
        <v>0.71894927210000004</v>
      </c>
      <c r="CK858" s="96">
        <v>0.77321172630000001</v>
      </c>
      <c r="CL858" s="96">
        <v>0.76503015230000004</v>
      </c>
      <c r="CM858" s="96">
        <v>0.7693354214</v>
      </c>
      <c r="CN858" s="96">
        <v>0.82768134339999999</v>
      </c>
      <c r="CO858" s="96">
        <v>0.92399890169999999</v>
      </c>
      <c r="CP858" s="96">
        <v>0.83424512920000005</v>
      </c>
      <c r="CQ858" s="96">
        <v>0.99584056389999998</v>
      </c>
      <c r="CR858" s="96">
        <v>0.83772949240000005</v>
      </c>
      <c r="CS858" s="95">
        <v>4885</v>
      </c>
      <c r="CT858" s="95">
        <v>4944</v>
      </c>
      <c r="CU858" s="95">
        <v>5028</v>
      </c>
      <c r="CV858" s="95">
        <v>5035</v>
      </c>
      <c r="CW858" s="95">
        <v>5119</v>
      </c>
      <c r="CX858" s="96">
        <v>0.931924486</v>
      </c>
      <c r="CY858" s="96">
        <v>0.92732888000000002</v>
      </c>
      <c r="CZ858" s="96">
        <v>0.922022059</v>
      </c>
      <c r="DA858" s="96">
        <v>0.93354347599999998</v>
      </c>
      <c r="DB858" s="96">
        <v>0.90577322100000002</v>
      </c>
      <c r="DC858">
        <v>2013</v>
      </c>
      <c r="DD858" s="6">
        <v>5047.2</v>
      </c>
      <c r="DE858" s="96">
        <v>4.2380283000000001E-3</v>
      </c>
      <c r="DF858" s="72">
        <v>640.64</v>
      </c>
      <c r="DG858" s="96">
        <v>1</v>
      </c>
      <c r="DH858" s="72">
        <v>640.64</v>
      </c>
      <c r="DI858" s="72">
        <v>664.00920126000005</v>
      </c>
      <c r="DJ858" s="96">
        <v>1</v>
      </c>
      <c r="DK858" s="72">
        <v>640.64</v>
      </c>
      <c r="DL858" s="96">
        <v>1</v>
      </c>
      <c r="DM858" s="72">
        <v>640.64</v>
      </c>
      <c r="DN858" s="96">
        <v>1</v>
      </c>
      <c r="DO858" s="96">
        <v>1.0812E-2</v>
      </c>
      <c r="DP858" s="72">
        <v>6.93</v>
      </c>
      <c r="DQ858" s="72">
        <v>633.71</v>
      </c>
      <c r="DR858" t="s">
        <v>47</v>
      </c>
      <c r="DT858" t="s">
        <v>583</v>
      </c>
    </row>
    <row r="859" spans="1:124" x14ac:dyDescent="0.3">
      <c r="A859" t="s">
        <v>48</v>
      </c>
      <c r="B859">
        <v>16630</v>
      </c>
      <c r="C859" s="95">
        <v>6079</v>
      </c>
      <c r="D859" s="95">
        <v>17456636</v>
      </c>
      <c r="E859" s="95">
        <v>5866</v>
      </c>
      <c r="F859" s="95">
        <v>16059761</v>
      </c>
      <c r="G859" s="95">
        <v>915</v>
      </c>
      <c r="H859" s="95">
        <v>1860795</v>
      </c>
      <c r="I859" s="95">
        <v>800</v>
      </c>
      <c r="J859" s="95">
        <v>2160614</v>
      </c>
      <c r="K859" s="95">
        <v>5907</v>
      </c>
      <c r="L859" s="95">
        <v>17436152</v>
      </c>
      <c r="M859" s="95">
        <v>5692</v>
      </c>
      <c r="N859" s="95">
        <v>15996138</v>
      </c>
      <c r="O859" s="95">
        <v>926</v>
      </c>
      <c r="P859" s="95">
        <v>2482208</v>
      </c>
      <c r="Q859" s="95">
        <v>812</v>
      </c>
      <c r="R859" s="95">
        <v>2550579</v>
      </c>
      <c r="S859" s="95">
        <v>5873</v>
      </c>
      <c r="T859" s="95">
        <v>17087495</v>
      </c>
      <c r="U859" s="95">
        <v>5652</v>
      </c>
      <c r="V859" s="95">
        <v>17483974</v>
      </c>
      <c r="W859" s="95">
        <v>945</v>
      </c>
      <c r="X859" s="95">
        <v>2914435</v>
      </c>
      <c r="Y859" s="95">
        <v>823</v>
      </c>
      <c r="Z859" s="95">
        <v>2722618</v>
      </c>
      <c r="AA859" s="95">
        <v>5907</v>
      </c>
      <c r="AB859" s="95">
        <v>15415477</v>
      </c>
      <c r="AC859" s="95">
        <v>5657</v>
      </c>
      <c r="AD859" s="95">
        <v>18741180</v>
      </c>
      <c r="AE859" s="95">
        <v>1048</v>
      </c>
      <c r="AF859" s="95">
        <v>1923929</v>
      </c>
      <c r="AG859" s="95">
        <v>929</v>
      </c>
      <c r="AH859" s="95">
        <v>2874005</v>
      </c>
      <c r="AI859" s="95">
        <v>6046</v>
      </c>
      <c r="AJ859" s="95">
        <v>16819692</v>
      </c>
      <c r="AK859" s="95">
        <v>5781</v>
      </c>
      <c r="AL859" s="95">
        <v>19064558.469999999</v>
      </c>
      <c r="AM859" s="95">
        <v>1090</v>
      </c>
      <c r="AN859" s="95">
        <v>4819506</v>
      </c>
      <c r="AO859" s="95">
        <v>982</v>
      </c>
      <c r="AP859" s="95">
        <v>4315279</v>
      </c>
      <c r="AQ859" s="72">
        <v>230.17</v>
      </c>
      <c r="AR859" s="72">
        <v>227.78</v>
      </c>
      <c r="AS859" s="72">
        <v>457.95</v>
      </c>
      <c r="AT859" s="95">
        <v>19317431</v>
      </c>
      <c r="AU859" s="95">
        <v>18220375</v>
      </c>
      <c r="AV859" s="95">
        <v>6994</v>
      </c>
      <c r="AW859" s="95">
        <v>6666</v>
      </c>
      <c r="AX859" s="72">
        <v>242.92</v>
      </c>
      <c r="AY859" s="72">
        <v>237.63</v>
      </c>
      <c r="AZ859" s="72">
        <v>480.55</v>
      </c>
      <c r="BA859" s="95">
        <v>19918360</v>
      </c>
      <c r="BB859" s="95">
        <v>18546717</v>
      </c>
      <c r="BC859" s="95">
        <v>6833</v>
      </c>
      <c r="BD859" s="95">
        <v>6504</v>
      </c>
      <c r="BE859" s="72">
        <v>244.47</v>
      </c>
      <c r="BF859" s="72">
        <v>260.06</v>
      </c>
      <c r="BG859" s="72">
        <v>504.53</v>
      </c>
      <c r="BH859" s="95">
        <v>20001930</v>
      </c>
      <c r="BI859" s="95">
        <v>20206592</v>
      </c>
      <c r="BJ859" s="95">
        <v>6818</v>
      </c>
      <c r="BK859" s="95">
        <v>6475</v>
      </c>
      <c r="BL859" s="72">
        <v>207.76</v>
      </c>
      <c r="BM859" s="72">
        <v>273.5</v>
      </c>
      <c r="BN859" s="72">
        <v>481.26</v>
      </c>
      <c r="BO859" s="95">
        <v>17339406</v>
      </c>
      <c r="BP859" s="95">
        <v>21615185</v>
      </c>
      <c r="BQ859" s="95">
        <v>6955</v>
      </c>
      <c r="BR859" s="95">
        <v>6586</v>
      </c>
      <c r="BS859" s="72">
        <v>252.7</v>
      </c>
      <c r="BT859" s="72">
        <v>288.08999999999997</v>
      </c>
      <c r="BU859" s="72">
        <v>540.79</v>
      </c>
      <c r="BV859" s="95">
        <v>21639198</v>
      </c>
      <c r="BW859" s="95">
        <v>23379837.469999999</v>
      </c>
      <c r="BX859" s="95">
        <v>7136</v>
      </c>
      <c r="BY859" s="95">
        <v>6763</v>
      </c>
      <c r="BZ859" s="95">
        <v>6838</v>
      </c>
      <c r="CA859" s="95">
        <v>6674</v>
      </c>
      <c r="CB859" s="95">
        <v>6653</v>
      </c>
      <c r="CC859" s="95">
        <v>6780</v>
      </c>
      <c r="CD859" s="95">
        <v>6954</v>
      </c>
      <c r="CE859" s="72">
        <v>650.75523149000003</v>
      </c>
      <c r="CF859" s="72">
        <v>676.59346364999999</v>
      </c>
      <c r="CG859" s="72">
        <v>712.40329333</v>
      </c>
      <c r="CH859" s="72">
        <v>716.50152150999998</v>
      </c>
      <c r="CI859" s="72">
        <v>731.52548966999996</v>
      </c>
      <c r="CJ859" s="96">
        <v>0.70372081210000004</v>
      </c>
      <c r="CK859" s="96">
        <v>0.71024924980000004</v>
      </c>
      <c r="CL859" s="96">
        <v>0.70820840490000003</v>
      </c>
      <c r="CM859" s="96">
        <v>0.67168036009999998</v>
      </c>
      <c r="CN859" s="96">
        <v>0.7392633717</v>
      </c>
      <c r="CO859" s="96">
        <v>1.019663676</v>
      </c>
      <c r="CP859" s="96">
        <v>0.69299756020000003</v>
      </c>
      <c r="CQ859" s="96">
        <v>0.99584056389999998</v>
      </c>
      <c r="CR859" s="96">
        <v>0.69589197950000004</v>
      </c>
      <c r="CS859" s="95">
        <v>6397</v>
      </c>
      <c r="CT859" s="95">
        <v>6326</v>
      </c>
      <c r="CU859" s="95">
        <v>6276</v>
      </c>
      <c r="CV859" s="95">
        <v>6269</v>
      </c>
      <c r="CW859" s="95">
        <v>6351</v>
      </c>
      <c r="CX859" s="96">
        <v>1.031026832</v>
      </c>
      <c r="CY859" s="96">
        <v>1.0372116920000001</v>
      </c>
      <c r="CZ859" s="96">
        <v>1.024677109</v>
      </c>
      <c r="DA859" s="96">
        <v>1.01077255</v>
      </c>
      <c r="DB859" s="96">
        <v>0.994561378</v>
      </c>
      <c r="DC859">
        <v>2013</v>
      </c>
      <c r="DD859" s="6">
        <v>6598.8</v>
      </c>
      <c r="DE859" s="96">
        <v>3.6880229999999999E-3</v>
      </c>
      <c r="DF859" s="72">
        <v>532.47</v>
      </c>
      <c r="DG859" s="96">
        <v>1</v>
      </c>
      <c r="DH859" s="72">
        <v>532.47</v>
      </c>
      <c r="DI859" s="72">
        <v>664.00920126000005</v>
      </c>
      <c r="DJ859" s="96">
        <v>1</v>
      </c>
      <c r="DK859" s="72">
        <v>532.47</v>
      </c>
      <c r="DL859" s="96">
        <v>1</v>
      </c>
      <c r="DM859" s="72">
        <v>532.47</v>
      </c>
      <c r="DN859" s="96">
        <v>1</v>
      </c>
      <c r="DO859" s="96">
        <v>1.1859E-2</v>
      </c>
      <c r="DP859" s="72">
        <v>6.31</v>
      </c>
      <c r="DQ859" s="72">
        <v>526.16</v>
      </c>
      <c r="DR859" t="s">
        <v>48</v>
      </c>
      <c r="DT859" t="s">
        <v>583</v>
      </c>
    </row>
    <row r="860" spans="1:124" x14ac:dyDescent="0.3">
      <c r="A860" t="s">
        <v>608</v>
      </c>
      <c r="B860">
        <v>16640</v>
      </c>
      <c r="C860" s="95">
        <v>1802</v>
      </c>
      <c r="D860" s="95">
        <v>7410883</v>
      </c>
      <c r="E860" s="95">
        <v>1728</v>
      </c>
      <c r="F860" s="95">
        <v>4947679</v>
      </c>
      <c r="G860" s="95">
        <v>588</v>
      </c>
      <c r="H860" s="95">
        <v>1571285</v>
      </c>
      <c r="I860" s="95">
        <v>537</v>
      </c>
      <c r="J860" s="95">
        <v>1170118</v>
      </c>
      <c r="K860" s="95">
        <v>1777</v>
      </c>
      <c r="L860" s="95">
        <v>6523639</v>
      </c>
      <c r="M860" s="95">
        <v>1704</v>
      </c>
      <c r="N860" s="95">
        <v>5163263</v>
      </c>
      <c r="O860" s="95">
        <v>607</v>
      </c>
      <c r="P860" s="95">
        <v>1735856</v>
      </c>
      <c r="Q860" s="95">
        <v>554</v>
      </c>
      <c r="R860" s="95">
        <v>1268979</v>
      </c>
      <c r="S860" s="95">
        <v>1809</v>
      </c>
      <c r="T860" s="95">
        <v>6852004</v>
      </c>
      <c r="U860" s="95">
        <v>1721</v>
      </c>
      <c r="V860" s="95">
        <v>5597826</v>
      </c>
      <c r="W860" s="95">
        <v>594</v>
      </c>
      <c r="X860" s="95">
        <v>2275785</v>
      </c>
      <c r="Y860" s="95">
        <v>537</v>
      </c>
      <c r="Z860" s="95">
        <v>1444713</v>
      </c>
      <c r="AA860" s="95">
        <v>1812</v>
      </c>
      <c r="AB860" s="95">
        <v>7000850</v>
      </c>
      <c r="AC860" s="95">
        <v>1713</v>
      </c>
      <c r="AD860" s="95">
        <v>6121548</v>
      </c>
      <c r="AE860" s="95">
        <v>592</v>
      </c>
      <c r="AF860" s="95">
        <v>2924297</v>
      </c>
      <c r="AG860" s="95">
        <v>539</v>
      </c>
      <c r="AH860" s="95">
        <v>1597407</v>
      </c>
      <c r="AI860" s="95">
        <v>1800</v>
      </c>
      <c r="AJ860" s="95">
        <v>6387899</v>
      </c>
      <c r="AK860" s="95">
        <v>1704</v>
      </c>
      <c r="AL860" s="95">
        <v>6026655.7300000004</v>
      </c>
      <c r="AM860" s="95">
        <v>582</v>
      </c>
      <c r="AN860" s="95">
        <v>2918028</v>
      </c>
      <c r="AO860" s="95">
        <v>532</v>
      </c>
      <c r="AP860" s="95">
        <v>1923089</v>
      </c>
      <c r="AQ860" s="72">
        <v>313.19</v>
      </c>
      <c r="AR860" s="72">
        <v>225.08</v>
      </c>
      <c r="AS860" s="72">
        <v>538.27</v>
      </c>
      <c r="AT860" s="95">
        <v>8982168</v>
      </c>
      <c r="AU860" s="95">
        <v>6117797</v>
      </c>
      <c r="AV860" s="95">
        <v>2390</v>
      </c>
      <c r="AW860" s="95">
        <v>2265</v>
      </c>
      <c r="AX860" s="72">
        <v>288.70999999999998</v>
      </c>
      <c r="AY860" s="72">
        <v>237.39</v>
      </c>
      <c r="AZ860" s="72">
        <v>526.1</v>
      </c>
      <c r="BA860" s="95">
        <v>8259495</v>
      </c>
      <c r="BB860" s="95">
        <v>6432242</v>
      </c>
      <c r="BC860" s="95">
        <v>2384</v>
      </c>
      <c r="BD860" s="95">
        <v>2258</v>
      </c>
      <c r="BE860" s="72">
        <v>316.54000000000002</v>
      </c>
      <c r="BF860" s="72">
        <v>259.91000000000003</v>
      </c>
      <c r="BG860" s="72">
        <v>576.45000000000005</v>
      </c>
      <c r="BH860" s="95">
        <v>9127789</v>
      </c>
      <c r="BI860" s="95">
        <v>7042539</v>
      </c>
      <c r="BJ860" s="95">
        <v>2403</v>
      </c>
      <c r="BK860" s="95">
        <v>2258</v>
      </c>
      <c r="BL860" s="72">
        <v>344.05</v>
      </c>
      <c r="BM860" s="72">
        <v>285.63</v>
      </c>
      <c r="BN860" s="72">
        <v>629.67999999999995</v>
      </c>
      <c r="BO860" s="95">
        <v>9925147</v>
      </c>
      <c r="BP860" s="95">
        <v>7718955</v>
      </c>
      <c r="BQ860" s="95">
        <v>2404</v>
      </c>
      <c r="BR860" s="95">
        <v>2252</v>
      </c>
      <c r="BS860" s="72">
        <v>325.56</v>
      </c>
      <c r="BT860" s="72">
        <v>296.27999999999997</v>
      </c>
      <c r="BU860" s="72">
        <v>621.84</v>
      </c>
      <c r="BV860" s="95">
        <v>9305927</v>
      </c>
      <c r="BW860" s="95">
        <v>7949744.7300000004</v>
      </c>
      <c r="BX860" s="95">
        <v>2382</v>
      </c>
      <c r="BY860" s="95">
        <v>2236</v>
      </c>
      <c r="BZ860" s="95">
        <v>2330</v>
      </c>
      <c r="CA860" s="95">
        <v>2323</v>
      </c>
      <c r="CB860" s="95">
        <v>2333</v>
      </c>
      <c r="CC860" s="95">
        <v>2332</v>
      </c>
      <c r="CD860" s="95">
        <v>2311</v>
      </c>
      <c r="CE860" s="72">
        <v>650.75523149000003</v>
      </c>
      <c r="CF860" s="72">
        <v>676.59346364999999</v>
      </c>
      <c r="CG860" s="72">
        <v>712.40329333</v>
      </c>
      <c r="CH860" s="72">
        <v>716.50152150999998</v>
      </c>
      <c r="CI860" s="72">
        <v>731.52548966999996</v>
      </c>
      <c r="CJ860" s="96">
        <v>0.82714663509999997</v>
      </c>
      <c r="CK860" s="96">
        <v>0.77757180380000002</v>
      </c>
      <c r="CL860" s="96">
        <v>0.80916245809999998</v>
      </c>
      <c r="CM860" s="96">
        <v>0.87882576810000002</v>
      </c>
      <c r="CN860" s="96">
        <v>0.85005923760000002</v>
      </c>
      <c r="CO860" s="96">
        <v>0.97709729879999996</v>
      </c>
      <c r="CP860" s="96">
        <v>0.84797407749999998</v>
      </c>
      <c r="CQ860" s="96">
        <v>0.99584056389999998</v>
      </c>
      <c r="CR860" s="96">
        <v>0.85151578189999999</v>
      </c>
      <c r="CS860" s="95">
        <v>2184</v>
      </c>
      <c r="CT860" s="95">
        <v>2245</v>
      </c>
      <c r="CU860" s="95">
        <v>2274</v>
      </c>
      <c r="CV860" s="95">
        <v>2253</v>
      </c>
      <c r="CW860" s="95">
        <v>2271</v>
      </c>
      <c r="CX860" s="96">
        <v>0.98060724700000002</v>
      </c>
      <c r="CY860" s="96">
        <v>0.97747662199999996</v>
      </c>
      <c r="CZ860" s="96">
        <v>0.96607735299999997</v>
      </c>
      <c r="DA860" s="96">
        <v>0.98275976799999998</v>
      </c>
      <c r="DB860" s="96">
        <v>0.97876374799999999</v>
      </c>
      <c r="DC860">
        <v>2013</v>
      </c>
      <c r="DD860" s="6">
        <v>2253.8000000000002</v>
      </c>
      <c r="DE860" s="96">
        <v>1.4242311000000001E-2</v>
      </c>
      <c r="DF860" s="72">
        <v>644.64</v>
      </c>
      <c r="DG860" s="96">
        <v>1</v>
      </c>
      <c r="DH860" s="72">
        <v>644.64</v>
      </c>
      <c r="DI860" s="72">
        <v>707.40101270000002</v>
      </c>
      <c r="DJ860" s="96">
        <v>1</v>
      </c>
      <c r="DK860" s="72">
        <v>644.64</v>
      </c>
      <c r="DL860" s="96">
        <v>1</v>
      </c>
      <c r="DM860" s="72">
        <v>644.64</v>
      </c>
      <c r="DN860" s="96">
        <v>0.97410504099999995</v>
      </c>
      <c r="DO860" s="96">
        <v>2.4638E-2</v>
      </c>
      <c r="DP860" s="72">
        <v>15.47</v>
      </c>
      <c r="DQ860" s="72">
        <v>629.16999999999996</v>
      </c>
      <c r="DR860" t="s">
        <v>608</v>
      </c>
      <c r="DT860" t="s">
        <v>583</v>
      </c>
    </row>
    <row r="861" spans="1:124" x14ac:dyDescent="0.3">
      <c r="A861" t="s">
        <v>407</v>
      </c>
      <c r="B861">
        <v>16650</v>
      </c>
      <c r="C861" s="95">
        <v>2281</v>
      </c>
      <c r="D861" s="95">
        <v>7431842</v>
      </c>
      <c r="E861" s="95">
        <v>2232</v>
      </c>
      <c r="F861" s="95">
        <v>6304620</v>
      </c>
      <c r="G861" s="95">
        <v>172</v>
      </c>
      <c r="H861" s="95">
        <v>629737</v>
      </c>
      <c r="I861" s="95">
        <v>155</v>
      </c>
      <c r="J861" s="95">
        <v>496568</v>
      </c>
      <c r="K861" s="95">
        <v>2250</v>
      </c>
      <c r="L861" s="95">
        <v>8103298</v>
      </c>
      <c r="M861" s="95">
        <v>2188</v>
      </c>
      <c r="N861" s="95">
        <v>6739007</v>
      </c>
      <c r="O861" s="95">
        <v>174</v>
      </c>
      <c r="P861" s="95">
        <v>263252</v>
      </c>
      <c r="Q861" s="95">
        <v>158</v>
      </c>
      <c r="R861" s="95">
        <v>546162</v>
      </c>
      <c r="S861" s="95">
        <v>2256</v>
      </c>
      <c r="T861" s="95">
        <v>7646734</v>
      </c>
      <c r="U861" s="95">
        <v>2194</v>
      </c>
      <c r="V861" s="95">
        <v>6389983</v>
      </c>
      <c r="W861" s="95">
        <v>163</v>
      </c>
      <c r="X861" s="95">
        <v>425512</v>
      </c>
      <c r="Y861" s="95">
        <v>146</v>
      </c>
      <c r="Z861" s="95">
        <v>535331</v>
      </c>
      <c r="AA861" s="95">
        <v>2281</v>
      </c>
      <c r="AB861" s="95">
        <v>8284197</v>
      </c>
      <c r="AC861" s="95">
        <v>2223</v>
      </c>
      <c r="AD861" s="95">
        <v>7133829</v>
      </c>
      <c r="AE861" s="95">
        <v>156</v>
      </c>
      <c r="AF861" s="95">
        <v>339227</v>
      </c>
      <c r="AG861" s="95">
        <v>140</v>
      </c>
      <c r="AH861" s="95">
        <v>578073</v>
      </c>
      <c r="AI861" s="95">
        <v>2281</v>
      </c>
      <c r="AJ861" s="95">
        <v>7435671</v>
      </c>
      <c r="AK861" s="95">
        <v>2227</v>
      </c>
      <c r="AL861" s="95">
        <v>7939225</v>
      </c>
      <c r="AM861" s="95">
        <v>161</v>
      </c>
      <c r="AN861" s="95">
        <v>501544</v>
      </c>
      <c r="AO861" s="95">
        <v>140</v>
      </c>
      <c r="AP861" s="95">
        <v>678650</v>
      </c>
      <c r="AQ861" s="72">
        <v>273.87</v>
      </c>
      <c r="AR861" s="72">
        <v>237.44</v>
      </c>
      <c r="AS861" s="72">
        <v>511.31</v>
      </c>
      <c r="AT861" s="95">
        <v>8061579</v>
      </c>
      <c r="AU861" s="95">
        <v>6801188</v>
      </c>
      <c r="AV861" s="95">
        <v>2453</v>
      </c>
      <c r="AW861" s="95">
        <v>2387</v>
      </c>
      <c r="AX861" s="72">
        <v>287.63</v>
      </c>
      <c r="AY861" s="72">
        <v>258.77999999999997</v>
      </c>
      <c r="AZ861" s="72">
        <v>546.41</v>
      </c>
      <c r="BA861" s="95">
        <v>8366550</v>
      </c>
      <c r="BB861" s="95">
        <v>7285169</v>
      </c>
      <c r="BC861" s="95">
        <v>2424</v>
      </c>
      <c r="BD861" s="95">
        <v>2346</v>
      </c>
      <c r="BE861" s="72">
        <v>278.08</v>
      </c>
      <c r="BF861" s="72">
        <v>246.63</v>
      </c>
      <c r="BG861" s="72">
        <v>524.71</v>
      </c>
      <c r="BH861" s="95">
        <v>8072246</v>
      </c>
      <c r="BI861" s="95">
        <v>6925314</v>
      </c>
      <c r="BJ861" s="95">
        <v>2419</v>
      </c>
      <c r="BK861" s="95">
        <v>2340</v>
      </c>
      <c r="BL861" s="72">
        <v>294.88</v>
      </c>
      <c r="BM861" s="72">
        <v>271.97000000000003</v>
      </c>
      <c r="BN861" s="72">
        <v>566.85</v>
      </c>
      <c r="BO861" s="95">
        <v>8623424</v>
      </c>
      <c r="BP861" s="95">
        <v>7711902</v>
      </c>
      <c r="BQ861" s="95">
        <v>2437</v>
      </c>
      <c r="BR861" s="95">
        <v>2363</v>
      </c>
      <c r="BS861" s="72">
        <v>270.86</v>
      </c>
      <c r="BT861" s="72">
        <v>303.39999999999998</v>
      </c>
      <c r="BU861" s="72">
        <v>574.26</v>
      </c>
      <c r="BV861" s="95">
        <v>7937215</v>
      </c>
      <c r="BW861" s="95">
        <v>8617875</v>
      </c>
      <c r="BX861" s="95">
        <v>2442</v>
      </c>
      <c r="BY861" s="95">
        <v>2367</v>
      </c>
      <c r="BZ861" s="95">
        <v>2422</v>
      </c>
      <c r="CA861" s="95">
        <v>2386</v>
      </c>
      <c r="CB861" s="95">
        <v>2381</v>
      </c>
      <c r="CC861" s="95">
        <v>2402</v>
      </c>
      <c r="CD861" s="95">
        <v>2405</v>
      </c>
      <c r="CE861" s="72">
        <v>650.75523149000003</v>
      </c>
      <c r="CF861" s="72">
        <v>676.59346364999999</v>
      </c>
      <c r="CG861" s="72">
        <v>712.40329333</v>
      </c>
      <c r="CH861" s="72">
        <v>716.50152150999998</v>
      </c>
      <c r="CI861" s="72">
        <v>731.52548966999996</v>
      </c>
      <c r="CJ861" s="96">
        <v>0.78571784789999999</v>
      </c>
      <c r="CK861" s="96">
        <v>0.80758982960000003</v>
      </c>
      <c r="CL861" s="96">
        <v>0.73653505659999996</v>
      </c>
      <c r="CM861" s="96">
        <v>0.79113579379999999</v>
      </c>
      <c r="CN861" s="96">
        <v>0.78501707470000004</v>
      </c>
      <c r="CO861" s="96">
        <v>0.82616087540000005</v>
      </c>
      <c r="CP861" s="96">
        <v>0.94557748230000005</v>
      </c>
      <c r="CQ861" s="96">
        <v>0.99584056389999998</v>
      </c>
      <c r="CR861" s="96">
        <v>0.94952684350000005</v>
      </c>
      <c r="CS861" s="95">
        <v>2181</v>
      </c>
      <c r="CT861" s="95">
        <v>2158</v>
      </c>
      <c r="CU861" s="95">
        <v>2165</v>
      </c>
      <c r="CV861" s="95">
        <v>2194</v>
      </c>
      <c r="CW861" s="95">
        <v>2200</v>
      </c>
      <c r="CX861" s="96">
        <v>0.83640605000000001</v>
      </c>
      <c r="CY861" s="96">
        <v>0.83964839599999996</v>
      </c>
      <c r="CZ861" s="96">
        <v>0.829088728</v>
      </c>
      <c r="DA861" s="96">
        <v>0.82090922099999997</v>
      </c>
      <c r="DB861" s="96">
        <v>0.80513020899999999</v>
      </c>
      <c r="DC861">
        <v>2013</v>
      </c>
      <c r="DD861" s="6">
        <v>2360.6</v>
      </c>
      <c r="DE861" s="96">
        <v>7.8876219000000008E-3</v>
      </c>
      <c r="DF861" s="72">
        <v>723.48</v>
      </c>
      <c r="DG861" s="96">
        <v>1</v>
      </c>
      <c r="DH861" s="72">
        <v>723.48</v>
      </c>
      <c r="DI861" s="72">
        <v>664.00920126000005</v>
      </c>
      <c r="DJ861" s="96">
        <v>1</v>
      </c>
      <c r="DK861" s="72">
        <v>723.48</v>
      </c>
      <c r="DL861" s="96">
        <v>1</v>
      </c>
      <c r="DM861" s="72">
        <v>723.48</v>
      </c>
      <c r="DN861" s="96">
        <v>0.81366965010000003</v>
      </c>
      <c r="DO861" s="96">
        <v>2.9496000000000001E-2</v>
      </c>
      <c r="DP861" s="72">
        <v>17.36</v>
      </c>
      <c r="DQ861" s="72">
        <v>706.12</v>
      </c>
      <c r="DR861" t="s">
        <v>407</v>
      </c>
      <c r="DT861" t="s">
        <v>583</v>
      </c>
    </row>
    <row r="862" spans="1:124" x14ac:dyDescent="0.3">
      <c r="A862" t="s">
        <v>609</v>
      </c>
      <c r="B862">
        <v>16660</v>
      </c>
      <c r="C862" s="95">
        <v>1978</v>
      </c>
      <c r="D862" s="95">
        <v>7446492</v>
      </c>
      <c r="E862" s="95">
        <v>1934</v>
      </c>
      <c r="F862" s="95">
        <v>5843445</v>
      </c>
      <c r="G862" s="95">
        <v>234</v>
      </c>
      <c r="H862" s="95">
        <v>1027363</v>
      </c>
      <c r="I862" s="95">
        <v>219</v>
      </c>
      <c r="J862" s="95">
        <v>786534</v>
      </c>
      <c r="K862" s="95">
        <v>1926</v>
      </c>
      <c r="L862" s="95">
        <v>8855418</v>
      </c>
      <c r="M862" s="95">
        <v>1869</v>
      </c>
      <c r="N862" s="95">
        <v>6074973</v>
      </c>
      <c r="O862" s="95">
        <v>234</v>
      </c>
      <c r="P862" s="95">
        <v>603975</v>
      </c>
      <c r="Q862" s="95">
        <v>219</v>
      </c>
      <c r="R862" s="95">
        <v>613000</v>
      </c>
      <c r="S862" s="95">
        <v>1874</v>
      </c>
      <c r="T862" s="95">
        <v>7810198</v>
      </c>
      <c r="U862" s="95">
        <v>1805</v>
      </c>
      <c r="V862" s="95">
        <v>5981742</v>
      </c>
      <c r="W862" s="95">
        <v>221</v>
      </c>
      <c r="X862" s="95">
        <v>755622</v>
      </c>
      <c r="Y862" s="95">
        <v>208</v>
      </c>
      <c r="Z862" s="95">
        <v>731737</v>
      </c>
      <c r="AA862" s="95">
        <v>1811</v>
      </c>
      <c r="AB862" s="95">
        <v>6775318</v>
      </c>
      <c r="AC862" s="95">
        <v>1735</v>
      </c>
      <c r="AD862" s="95">
        <v>6304777</v>
      </c>
      <c r="AE862" s="95">
        <v>223</v>
      </c>
      <c r="AF862" s="95">
        <v>628835</v>
      </c>
      <c r="AG862" s="95">
        <v>210</v>
      </c>
      <c r="AH862" s="95">
        <v>811708</v>
      </c>
      <c r="AI862" s="95">
        <v>1761</v>
      </c>
      <c r="AJ862" s="95">
        <v>6680669.0899999999</v>
      </c>
      <c r="AK862" s="95">
        <v>1685</v>
      </c>
      <c r="AL862" s="95">
        <v>6415803.4000000004</v>
      </c>
      <c r="AM862" s="95">
        <v>224</v>
      </c>
      <c r="AN862" s="95">
        <v>977355</v>
      </c>
      <c r="AO862" s="95">
        <v>205</v>
      </c>
      <c r="AP862" s="95">
        <v>1032230</v>
      </c>
      <c r="AQ862" s="72">
        <v>319.24</v>
      </c>
      <c r="AR862" s="72">
        <v>256.62</v>
      </c>
      <c r="AS862" s="72">
        <v>575.86</v>
      </c>
      <c r="AT862" s="95">
        <v>8473855</v>
      </c>
      <c r="AU862" s="95">
        <v>6629979</v>
      </c>
      <c r="AV862" s="95">
        <v>2212</v>
      </c>
      <c r="AW862" s="95">
        <v>2153</v>
      </c>
      <c r="AX862" s="72">
        <v>364.95</v>
      </c>
      <c r="AY862" s="72">
        <v>266.92</v>
      </c>
      <c r="AZ862" s="72">
        <v>631.87</v>
      </c>
      <c r="BA862" s="95">
        <v>9459393</v>
      </c>
      <c r="BB862" s="95">
        <v>6687973</v>
      </c>
      <c r="BC862" s="95">
        <v>2160</v>
      </c>
      <c r="BD862" s="95">
        <v>2088</v>
      </c>
      <c r="BE862" s="72">
        <v>340.72</v>
      </c>
      <c r="BF862" s="72">
        <v>277.92</v>
      </c>
      <c r="BG862" s="72">
        <v>618.64</v>
      </c>
      <c r="BH862" s="95">
        <v>8565820</v>
      </c>
      <c r="BI862" s="95">
        <v>6713479</v>
      </c>
      <c r="BJ862" s="95">
        <v>2095</v>
      </c>
      <c r="BK862" s="95">
        <v>2013</v>
      </c>
      <c r="BL862" s="72">
        <v>303.35000000000002</v>
      </c>
      <c r="BM862" s="72">
        <v>304.91000000000003</v>
      </c>
      <c r="BN862" s="72">
        <v>608.26</v>
      </c>
      <c r="BO862" s="95">
        <v>7404153</v>
      </c>
      <c r="BP862" s="95">
        <v>7116485</v>
      </c>
      <c r="BQ862" s="95">
        <v>2034</v>
      </c>
      <c r="BR862" s="95">
        <v>1945</v>
      </c>
      <c r="BS862" s="72">
        <v>321.5</v>
      </c>
      <c r="BT862" s="72">
        <v>328.4</v>
      </c>
      <c r="BU862" s="72">
        <v>649.9</v>
      </c>
      <c r="BV862" s="95">
        <v>7658024.0899999999</v>
      </c>
      <c r="BW862" s="95">
        <v>7448033.4000000004</v>
      </c>
      <c r="BX862" s="95">
        <v>1985</v>
      </c>
      <c r="BY862" s="95">
        <v>1890</v>
      </c>
      <c r="BZ862" s="95">
        <v>2184</v>
      </c>
      <c r="CA862" s="95">
        <v>2125</v>
      </c>
      <c r="CB862" s="95">
        <v>2055</v>
      </c>
      <c r="CC862" s="95">
        <v>1992</v>
      </c>
      <c r="CD862" s="95">
        <v>1939</v>
      </c>
      <c r="CE862" s="72">
        <v>650.75523149000003</v>
      </c>
      <c r="CF862" s="72">
        <v>676.59346364999999</v>
      </c>
      <c r="CG862" s="72">
        <v>712.40329333</v>
      </c>
      <c r="CH862" s="72">
        <v>716.50152150999998</v>
      </c>
      <c r="CI862" s="72">
        <v>731.52548966999996</v>
      </c>
      <c r="CJ862" s="96">
        <v>0.88491028910000002</v>
      </c>
      <c r="CK862" s="96">
        <v>0.93389906040000004</v>
      </c>
      <c r="CL862" s="96">
        <v>0.86838453130000004</v>
      </c>
      <c r="CM862" s="96">
        <v>0.84893050709999995</v>
      </c>
      <c r="CN862" s="96">
        <v>0.88841743610000001</v>
      </c>
      <c r="CO862" s="96">
        <v>0.95271571249999998</v>
      </c>
      <c r="CP862" s="96">
        <v>0.92882730199999997</v>
      </c>
      <c r="CQ862" s="96">
        <v>0.99584056389999998</v>
      </c>
      <c r="CR862" s="96">
        <v>0.93270670330000005</v>
      </c>
      <c r="CS862" s="95">
        <v>2165</v>
      </c>
      <c r="CT862" s="95">
        <v>2116</v>
      </c>
      <c r="CU862" s="95">
        <v>2049</v>
      </c>
      <c r="CV862" s="95">
        <v>1988</v>
      </c>
      <c r="CW862" s="95">
        <v>1946</v>
      </c>
      <c r="CX862" s="96">
        <v>0.93136012899999998</v>
      </c>
      <c r="CY862" s="96">
        <v>0.96753789999999995</v>
      </c>
      <c r="CZ862" s="96">
        <v>0.97556124099999997</v>
      </c>
      <c r="DA862" s="96">
        <v>0.93821569999999999</v>
      </c>
      <c r="DB862" s="96">
        <v>0.95111582900000002</v>
      </c>
      <c r="DC862">
        <v>2013</v>
      </c>
      <c r="DD862" s="6">
        <v>2017.8</v>
      </c>
      <c r="DE862" s="96">
        <v>9.6492838000000001E-3</v>
      </c>
      <c r="DF862" s="72">
        <v>709.4</v>
      </c>
      <c r="DG862" s="96">
        <v>1</v>
      </c>
      <c r="DH862" s="72">
        <v>709.4</v>
      </c>
      <c r="DI862" s="72">
        <v>664.00920126000005</v>
      </c>
      <c r="DJ862" s="96">
        <v>1</v>
      </c>
      <c r="DK862" s="72">
        <v>709.4</v>
      </c>
      <c r="DL862" s="96">
        <v>1</v>
      </c>
      <c r="DM862" s="72">
        <v>709.4</v>
      </c>
      <c r="DN862" s="96">
        <v>1</v>
      </c>
      <c r="DO862" s="96">
        <v>2.0219000000000001E-2</v>
      </c>
      <c r="DP862" s="72">
        <v>14.34</v>
      </c>
      <c r="DQ862" s="72">
        <v>695.06</v>
      </c>
      <c r="DR862" t="s">
        <v>609</v>
      </c>
      <c r="DT862" t="s">
        <v>583</v>
      </c>
    </row>
    <row r="863" spans="1:124" x14ac:dyDescent="0.3">
      <c r="A863" t="s">
        <v>50</v>
      </c>
      <c r="B863">
        <v>16670</v>
      </c>
      <c r="C863" s="95">
        <v>1225</v>
      </c>
      <c r="D863" s="95">
        <v>4471077</v>
      </c>
      <c r="E863" s="95">
        <v>1203</v>
      </c>
      <c r="F863" s="95">
        <v>4065914</v>
      </c>
      <c r="G863" s="95">
        <v>195</v>
      </c>
      <c r="H863" s="95">
        <v>511981</v>
      </c>
      <c r="I863" s="95">
        <v>174</v>
      </c>
      <c r="J863" s="95">
        <v>592833</v>
      </c>
      <c r="K863" s="95">
        <v>1195</v>
      </c>
      <c r="L863" s="95">
        <v>4049129</v>
      </c>
      <c r="M863" s="95">
        <v>1171</v>
      </c>
      <c r="N863" s="95">
        <v>4098455</v>
      </c>
      <c r="O863" s="95">
        <v>192</v>
      </c>
      <c r="P863" s="95">
        <v>459023</v>
      </c>
      <c r="Q863" s="95">
        <v>173</v>
      </c>
      <c r="R863" s="95">
        <v>649242</v>
      </c>
      <c r="S863" s="95">
        <v>1281</v>
      </c>
      <c r="T863" s="95">
        <v>4380133</v>
      </c>
      <c r="U863" s="95">
        <v>1247</v>
      </c>
      <c r="V863" s="95">
        <v>4333356</v>
      </c>
      <c r="W863" s="95">
        <v>192</v>
      </c>
      <c r="X863" s="95">
        <v>569333</v>
      </c>
      <c r="Y863" s="95">
        <v>175</v>
      </c>
      <c r="Z863" s="95">
        <v>791677</v>
      </c>
      <c r="AA863" s="95">
        <v>1259</v>
      </c>
      <c r="AB863" s="95">
        <v>4937721</v>
      </c>
      <c r="AC863" s="95">
        <v>1217</v>
      </c>
      <c r="AD863" s="95">
        <v>4273081</v>
      </c>
      <c r="AE863" s="95">
        <v>193</v>
      </c>
      <c r="AF863" s="95">
        <v>553789</v>
      </c>
      <c r="AG863" s="95">
        <v>176</v>
      </c>
      <c r="AH863" s="95">
        <v>756305</v>
      </c>
      <c r="AI863" s="95">
        <v>1259</v>
      </c>
      <c r="AJ863" s="95">
        <v>4528150</v>
      </c>
      <c r="AK863" s="95">
        <v>1210</v>
      </c>
      <c r="AL863" s="95">
        <v>4620857</v>
      </c>
      <c r="AM863" s="95">
        <v>188</v>
      </c>
      <c r="AN863" s="95">
        <v>522372</v>
      </c>
      <c r="AO863" s="95">
        <v>171</v>
      </c>
      <c r="AP863" s="95">
        <v>810004</v>
      </c>
      <c r="AQ863" s="72">
        <v>292.43</v>
      </c>
      <c r="AR863" s="72">
        <v>281.94</v>
      </c>
      <c r="AS863" s="72">
        <v>574.37</v>
      </c>
      <c r="AT863" s="95">
        <v>4983058</v>
      </c>
      <c r="AU863" s="95">
        <v>4658747</v>
      </c>
      <c r="AV863" s="95">
        <v>1420</v>
      </c>
      <c r="AW863" s="95">
        <v>1377</v>
      </c>
      <c r="AX863" s="72">
        <v>270.86</v>
      </c>
      <c r="AY863" s="72">
        <v>294.38</v>
      </c>
      <c r="AZ863" s="72">
        <v>565.24</v>
      </c>
      <c r="BA863" s="95">
        <v>4508152</v>
      </c>
      <c r="BB863" s="95">
        <v>4747697</v>
      </c>
      <c r="BC863" s="95">
        <v>1387</v>
      </c>
      <c r="BD863" s="95">
        <v>1344</v>
      </c>
      <c r="BE863" s="72">
        <v>280.01</v>
      </c>
      <c r="BF863" s="72">
        <v>300.33999999999997</v>
      </c>
      <c r="BG863" s="72">
        <v>580.35</v>
      </c>
      <c r="BH863" s="95">
        <v>4949466</v>
      </c>
      <c r="BI863" s="95">
        <v>5125033</v>
      </c>
      <c r="BJ863" s="95">
        <v>1473</v>
      </c>
      <c r="BK863" s="95">
        <v>1422</v>
      </c>
      <c r="BL863" s="72">
        <v>315.17</v>
      </c>
      <c r="BM863" s="72">
        <v>300.87</v>
      </c>
      <c r="BN863" s="72">
        <v>616.04</v>
      </c>
      <c r="BO863" s="95">
        <v>5491510</v>
      </c>
      <c r="BP863" s="95">
        <v>5029386</v>
      </c>
      <c r="BQ863" s="95">
        <v>1452</v>
      </c>
      <c r="BR863" s="95">
        <v>1393</v>
      </c>
      <c r="BS863" s="72">
        <v>290.86</v>
      </c>
      <c r="BT863" s="72">
        <v>327.71</v>
      </c>
      <c r="BU863" s="72">
        <v>618.57000000000005</v>
      </c>
      <c r="BV863" s="95">
        <v>5050522</v>
      </c>
      <c r="BW863" s="95">
        <v>5430861</v>
      </c>
      <c r="BX863" s="95">
        <v>1447</v>
      </c>
      <c r="BY863" s="95">
        <v>1381</v>
      </c>
      <c r="BZ863" s="95">
        <v>1400</v>
      </c>
      <c r="CA863" s="95">
        <v>1366</v>
      </c>
      <c r="CB863" s="95">
        <v>1448</v>
      </c>
      <c r="CC863" s="95">
        <v>1424</v>
      </c>
      <c r="CD863" s="95">
        <v>1415</v>
      </c>
      <c r="CE863" s="72">
        <v>650.75523149000003</v>
      </c>
      <c r="CF863" s="72">
        <v>676.59346364999999</v>
      </c>
      <c r="CG863" s="72">
        <v>712.40329333</v>
      </c>
      <c r="CH863" s="72">
        <v>716.50152150999998</v>
      </c>
      <c r="CI863" s="72">
        <v>731.52548966999996</v>
      </c>
      <c r="CJ863" s="96">
        <v>0.88262064169999999</v>
      </c>
      <c r="CK863" s="96">
        <v>0.83542042650000004</v>
      </c>
      <c r="CL863" s="96">
        <v>0.81463688540000001</v>
      </c>
      <c r="CM863" s="96">
        <v>0.85978882320000005</v>
      </c>
      <c r="CN863" s="96">
        <v>0.84558912669999997</v>
      </c>
      <c r="CO863" s="96">
        <v>0.94612372109999998</v>
      </c>
      <c r="CP863" s="96">
        <v>0.89587773969999995</v>
      </c>
      <c r="CQ863" s="96">
        <v>0.99584056389999998</v>
      </c>
      <c r="CR863" s="96">
        <v>0.89961952170000004</v>
      </c>
      <c r="CS863" s="95">
        <v>1373</v>
      </c>
      <c r="CT863" s="95">
        <v>1354</v>
      </c>
      <c r="CU863" s="95">
        <v>1443</v>
      </c>
      <c r="CV863" s="95">
        <v>1422</v>
      </c>
      <c r="CW863" s="95">
        <v>1417</v>
      </c>
      <c r="CX863" s="96">
        <v>0.92345104</v>
      </c>
      <c r="CY863" s="96">
        <v>0.93899946999999995</v>
      </c>
      <c r="CZ863" s="96">
        <v>0.93101261999999996</v>
      </c>
      <c r="DA863" s="96">
        <v>0.95503407600000001</v>
      </c>
      <c r="DB863" s="96">
        <v>0.98134646000000003</v>
      </c>
      <c r="DC863">
        <v>2013</v>
      </c>
      <c r="DD863" s="6">
        <v>1383.4</v>
      </c>
      <c r="DE863" s="96">
        <v>3.4915051999999999E-3</v>
      </c>
      <c r="DF863" s="72">
        <v>688.49</v>
      </c>
      <c r="DG863" s="96">
        <v>1</v>
      </c>
      <c r="DH863" s="72">
        <v>688.49</v>
      </c>
      <c r="DI863" s="72">
        <v>664.00920126000005</v>
      </c>
      <c r="DJ863" s="96">
        <v>1</v>
      </c>
      <c r="DK863" s="72">
        <v>688.49</v>
      </c>
      <c r="DL863" s="96">
        <v>1</v>
      </c>
      <c r="DM863" s="72">
        <v>688.49</v>
      </c>
      <c r="DN863" s="96">
        <v>1</v>
      </c>
      <c r="DO863" s="96">
        <v>1.0526000000000001E-2</v>
      </c>
      <c r="DP863" s="72">
        <v>7.25</v>
      </c>
      <c r="DQ863" s="72">
        <v>681.24</v>
      </c>
      <c r="DR863" t="s">
        <v>50</v>
      </c>
      <c r="DT863" t="s">
        <v>583</v>
      </c>
    </row>
    <row r="864" spans="1:124" x14ac:dyDescent="0.3">
      <c r="A864" t="s">
        <v>51</v>
      </c>
      <c r="B864">
        <v>16680</v>
      </c>
      <c r="C864" s="95">
        <v>2121</v>
      </c>
      <c r="D864" s="95">
        <v>9300536</v>
      </c>
      <c r="E864" s="95">
        <v>2055</v>
      </c>
      <c r="F864" s="95">
        <v>6671881</v>
      </c>
      <c r="G864" s="95">
        <v>315</v>
      </c>
      <c r="H864" s="95">
        <v>734453</v>
      </c>
      <c r="I864" s="95">
        <v>286</v>
      </c>
      <c r="J864" s="95">
        <v>990028</v>
      </c>
      <c r="K864" s="95">
        <v>2082</v>
      </c>
      <c r="L864" s="95">
        <v>8828024</v>
      </c>
      <c r="M864" s="95">
        <v>2015</v>
      </c>
      <c r="N864" s="95">
        <v>7046918</v>
      </c>
      <c r="O864" s="95">
        <v>305</v>
      </c>
      <c r="P864" s="95">
        <v>888509</v>
      </c>
      <c r="Q864" s="95">
        <v>268</v>
      </c>
      <c r="R864" s="95">
        <v>984679</v>
      </c>
      <c r="S864" s="95">
        <v>2065</v>
      </c>
      <c r="T864" s="95">
        <v>9071370</v>
      </c>
      <c r="U864" s="95">
        <v>1996</v>
      </c>
      <c r="V864" s="95">
        <v>7347678</v>
      </c>
      <c r="W864" s="95">
        <v>302</v>
      </c>
      <c r="X864" s="95">
        <v>930303</v>
      </c>
      <c r="Y864" s="95">
        <v>268</v>
      </c>
      <c r="Z864" s="95">
        <v>956014</v>
      </c>
      <c r="AA864" s="95">
        <v>2034</v>
      </c>
      <c r="AB864" s="95">
        <v>9733265</v>
      </c>
      <c r="AC864" s="95">
        <v>1972</v>
      </c>
      <c r="AD864" s="95">
        <v>7408243</v>
      </c>
      <c r="AE864" s="95">
        <v>292</v>
      </c>
      <c r="AF864" s="95">
        <v>780798</v>
      </c>
      <c r="AG864" s="95">
        <v>264</v>
      </c>
      <c r="AH864" s="95">
        <v>944468</v>
      </c>
      <c r="AI864" s="95">
        <v>2016</v>
      </c>
      <c r="AJ864" s="95">
        <v>9052867</v>
      </c>
      <c r="AK864" s="95">
        <v>1945</v>
      </c>
      <c r="AL864" s="95">
        <v>7819593</v>
      </c>
      <c r="AM864" s="95">
        <v>285</v>
      </c>
      <c r="AN864" s="95">
        <v>980001</v>
      </c>
      <c r="AO864" s="95">
        <v>255</v>
      </c>
      <c r="AP864" s="95">
        <v>1117877</v>
      </c>
      <c r="AQ864" s="72">
        <v>343.29</v>
      </c>
      <c r="AR864" s="72">
        <v>272.74</v>
      </c>
      <c r="AS864" s="72">
        <v>616.03</v>
      </c>
      <c r="AT864" s="95">
        <v>10034989</v>
      </c>
      <c r="AU864" s="95">
        <v>7661909</v>
      </c>
      <c r="AV864" s="95">
        <v>2436</v>
      </c>
      <c r="AW864" s="95">
        <v>2341</v>
      </c>
      <c r="AX864" s="72">
        <v>339.22</v>
      </c>
      <c r="AY864" s="72">
        <v>293.17</v>
      </c>
      <c r="AZ864" s="72">
        <v>632.39</v>
      </c>
      <c r="BA864" s="95">
        <v>9716533</v>
      </c>
      <c r="BB864" s="95">
        <v>8031597</v>
      </c>
      <c r="BC864" s="95">
        <v>2387</v>
      </c>
      <c r="BD864" s="95">
        <v>2283</v>
      </c>
      <c r="BE864" s="72">
        <v>352.12</v>
      </c>
      <c r="BF864" s="72">
        <v>305.64</v>
      </c>
      <c r="BG864" s="72">
        <v>657.76</v>
      </c>
      <c r="BH864" s="95">
        <v>10001673</v>
      </c>
      <c r="BI864" s="95">
        <v>8303692</v>
      </c>
      <c r="BJ864" s="95">
        <v>2367</v>
      </c>
      <c r="BK864" s="95">
        <v>2264</v>
      </c>
      <c r="BL864" s="72">
        <v>376.69</v>
      </c>
      <c r="BM864" s="72">
        <v>311.3</v>
      </c>
      <c r="BN864" s="72">
        <v>687.99</v>
      </c>
      <c r="BO864" s="95">
        <v>10514063</v>
      </c>
      <c r="BP864" s="95">
        <v>8352711</v>
      </c>
      <c r="BQ864" s="95">
        <v>2326</v>
      </c>
      <c r="BR864" s="95">
        <v>2236</v>
      </c>
      <c r="BS864" s="72">
        <v>363.35</v>
      </c>
      <c r="BT864" s="72">
        <v>338.54</v>
      </c>
      <c r="BU864" s="72">
        <v>701.89</v>
      </c>
      <c r="BV864" s="95">
        <v>10032868</v>
      </c>
      <c r="BW864" s="95">
        <v>8937470</v>
      </c>
      <c r="BX864" s="95">
        <v>2301</v>
      </c>
      <c r="BY864" s="95">
        <v>2200</v>
      </c>
      <c r="BZ864" s="95">
        <v>2391</v>
      </c>
      <c r="CA864" s="95">
        <v>2337</v>
      </c>
      <c r="CB864" s="95">
        <v>2317</v>
      </c>
      <c r="CC864" s="95">
        <v>2283</v>
      </c>
      <c r="CD864" s="95">
        <v>2252</v>
      </c>
      <c r="CE864" s="72">
        <v>650.75523149000003</v>
      </c>
      <c r="CF864" s="72">
        <v>676.59346364999999</v>
      </c>
      <c r="CG864" s="72">
        <v>712.40329333</v>
      </c>
      <c r="CH864" s="72">
        <v>716.50152150999998</v>
      </c>
      <c r="CI864" s="72">
        <v>731.52548966999996</v>
      </c>
      <c r="CJ864" s="96">
        <v>0.94663856729999996</v>
      </c>
      <c r="CK864" s="96">
        <v>0.93466761649999996</v>
      </c>
      <c r="CL864" s="96">
        <v>0.92329724769999999</v>
      </c>
      <c r="CM864" s="96">
        <v>0.96020731199999998</v>
      </c>
      <c r="CN864" s="96">
        <v>0.95948809700000004</v>
      </c>
      <c r="CO864" s="96">
        <v>1.0246018833999999</v>
      </c>
      <c r="CP864" s="96">
        <v>0.92217258560000004</v>
      </c>
      <c r="CQ864" s="96">
        <v>0.99584056389999998</v>
      </c>
      <c r="CR864" s="96">
        <v>0.9260241924</v>
      </c>
      <c r="CS864" s="95">
        <v>2303</v>
      </c>
      <c r="CT864" s="95">
        <v>2262</v>
      </c>
      <c r="CU864" s="95">
        <v>2256</v>
      </c>
      <c r="CV864" s="95">
        <v>2222</v>
      </c>
      <c r="CW864" s="95">
        <v>2187</v>
      </c>
      <c r="CX864" s="96">
        <v>1.0412377989999999</v>
      </c>
      <c r="CY864" s="96">
        <v>1.04014962</v>
      </c>
      <c r="CZ864" s="96">
        <v>1.0259849270000001</v>
      </c>
      <c r="DA864" s="96">
        <v>1.018758499</v>
      </c>
      <c r="DB864" s="96">
        <v>0.99551288500000001</v>
      </c>
      <c r="DC864">
        <v>2013</v>
      </c>
      <c r="DD864" s="6">
        <v>2264.8000000000002</v>
      </c>
      <c r="DE864" s="96">
        <v>4.5150154E-3</v>
      </c>
      <c r="DF864" s="72">
        <v>707.97</v>
      </c>
      <c r="DG864" s="96">
        <v>1</v>
      </c>
      <c r="DH864" s="72">
        <v>707.97</v>
      </c>
      <c r="DI864" s="72">
        <v>664.00920126000005</v>
      </c>
      <c r="DJ864" s="96">
        <v>1</v>
      </c>
      <c r="DK864" s="72">
        <v>707.97</v>
      </c>
      <c r="DL864" s="96">
        <v>1</v>
      </c>
      <c r="DM864" s="72">
        <v>707.97</v>
      </c>
      <c r="DN864" s="96">
        <v>1</v>
      </c>
      <c r="DO864" s="96">
        <v>1.0507000000000001E-2</v>
      </c>
      <c r="DP864" s="72">
        <v>7.44</v>
      </c>
      <c r="DQ864" s="72">
        <v>700.53</v>
      </c>
      <c r="DR864" t="s">
        <v>51</v>
      </c>
      <c r="DT864" t="s">
        <v>583</v>
      </c>
    </row>
    <row r="865" spans="1:124" x14ac:dyDescent="0.3">
      <c r="A865" t="s">
        <v>610</v>
      </c>
      <c r="B865">
        <v>16690</v>
      </c>
      <c r="C865" s="95">
        <v>4982</v>
      </c>
      <c r="D865" s="95">
        <v>15178595</v>
      </c>
      <c r="E865" s="95">
        <v>4832</v>
      </c>
      <c r="F865" s="95">
        <v>12715045</v>
      </c>
      <c r="G865" s="95">
        <v>885</v>
      </c>
      <c r="H865" s="95">
        <v>2715383</v>
      </c>
      <c r="I865" s="95">
        <v>795</v>
      </c>
      <c r="J865" s="95">
        <v>2179962</v>
      </c>
      <c r="K865" s="95">
        <v>4790</v>
      </c>
      <c r="L865" s="95">
        <v>16304803</v>
      </c>
      <c r="M865" s="95">
        <v>4612</v>
      </c>
      <c r="N865" s="95">
        <v>12788986</v>
      </c>
      <c r="O865" s="95">
        <v>893</v>
      </c>
      <c r="P865" s="95">
        <v>2309379</v>
      </c>
      <c r="Q865" s="95">
        <v>794</v>
      </c>
      <c r="R865" s="95">
        <v>2545622</v>
      </c>
      <c r="S865" s="95">
        <v>4832</v>
      </c>
      <c r="T865" s="95">
        <v>16617724</v>
      </c>
      <c r="U865" s="95">
        <v>4608</v>
      </c>
      <c r="V865" s="95">
        <v>13136265</v>
      </c>
      <c r="W865" s="95">
        <v>899</v>
      </c>
      <c r="X865" s="95">
        <v>2296101</v>
      </c>
      <c r="Y865" s="95">
        <v>804</v>
      </c>
      <c r="Z865" s="95">
        <v>2625667</v>
      </c>
      <c r="AA865" s="95">
        <v>4832</v>
      </c>
      <c r="AB865" s="95">
        <v>15276634</v>
      </c>
      <c r="AC865" s="95">
        <v>4586</v>
      </c>
      <c r="AD865" s="95">
        <v>14517232</v>
      </c>
      <c r="AE865" s="95">
        <v>898</v>
      </c>
      <c r="AF865" s="95">
        <v>3746085</v>
      </c>
      <c r="AG865" s="95">
        <v>798</v>
      </c>
      <c r="AH865" s="95">
        <v>3089150</v>
      </c>
      <c r="AI865" s="95">
        <v>4838</v>
      </c>
      <c r="AJ865" s="95">
        <v>18116922</v>
      </c>
      <c r="AK865" s="95">
        <v>4570</v>
      </c>
      <c r="AL865" s="95">
        <v>15531108</v>
      </c>
      <c r="AM865" s="95">
        <v>797</v>
      </c>
      <c r="AN865" s="95">
        <v>2876629</v>
      </c>
      <c r="AO865" s="95">
        <v>708</v>
      </c>
      <c r="AP865" s="95">
        <v>3577061</v>
      </c>
      <c r="AQ865" s="72">
        <v>254.16</v>
      </c>
      <c r="AR865" s="72">
        <v>220.59</v>
      </c>
      <c r="AS865" s="72">
        <v>474.75</v>
      </c>
      <c r="AT865" s="95">
        <v>17893978</v>
      </c>
      <c r="AU865" s="95">
        <v>14895007</v>
      </c>
      <c r="AV865" s="95">
        <v>5867</v>
      </c>
      <c r="AW865" s="95">
        <v>5627</v>
      </c>
      <c r="AX865" s="72">
        <v>272.95</v>
      </c>
      <c r="AY865" s="72">
        <v>236.38</v>
      </c>
      <c r="AZ865" s="72">
        <v>509.33</v>
      </c>
      <c r="BA865" s="95">
        <v>18614182</v>
      </c>
      <c r="BB865" s="95">
        <v>15334608</v>
      </c>
      <c r="BC865" s="95">
        <v>5683</v>
      </c>
      <c r="BD865" s="95">
        <v>5406</v>
      </c>
      <c r="BE865" s="72">
        <v>275.02</v>
      </c>
      <c r="BF865" s="72">
        <v>242.7</v>
      </c>
      <c r="BG865" s="72">
        <v>517.72</v>
      </c>
      <c r="BH865" s="95">
        <v>18913825</v>
      </c>
      <c r="BI865" s="95">
        <v>15761932</v>
      </c>
      <c r="BJ865" s="95">
        <v>5731</v>
      </c>
      <c r="BK865" s="95">
        <v>5412</v>
      </c>
      <c r="BL865" s="72">
        <v>276.64999999999998</v>
      </c>
      <c r="BM865" s="72">
        <v>272.51</v>
      </c>
      <c r="BN865" s="72">
        <v>549.16</v>
      </c>
      <c r="BO865" s="95">
        <v>19022719</v>
      </c>
      <c r="BP865" s="95">
        <v>17606382</v>
      </c>
      <c r="BQ865" s="95">
        <v>5730</v>
      </c>
      <c r="BR865" s="95">
        <v>5384</v>
      </c>
      <c r="BS865" s="72">
        <v>310.45999999999998</v>
      </c>
      <c r="BT865" s="72">
        <v>301.7</v>
      </c>
      <c r="BU865" s="72">
        <v>612.16</v>
      </c>
      <c r="BV865" s="95">
        <v>20993551</v>
      </c>
      <c r="BW865" s="95">
        <v>19108169</v>
      </c>
      <c r="BX865" s="95">
        <v>5635</v>
      </c>
      <c r="BY865" s="95">
        <v>5278</v>
      </c>
      <c r="BZ865" s="95">
        <v>5753</v>
      </c>
      <c r="CA865" s="95">
        <v>5549</v>
      </c>
      <c r="CB865" s="95">
        <v>5577</v>
      </c>
      <c r="CC865" s="95">
        <v>5566</v>
      </c>
      <c r="CD865" s="95">
        <v>5460</v>
      </c>
      <c r="CE865" s="72">
        <v>650.75523149000003</v>
      </c>
      <c r="CF865" s="72">
        <v>676.59346364999999</v>
      </c>
      <c r="CG865" s="72">
        <v>712.40329333</v>
      </c>
      <c r="CH865" s="72">
        <v>716.50152150999998</v>
      </c>
      <c r="CI865" s="72">
        <v>731.52548966999996</v>
      </c>
      <c r="CJ865" s="96">
        <v>0.72953697029999998</v>
      </c>
      <c r="CK865" s="96">
        <v>0.75278587119999996</v>
      </c>
      <c r="CL865" s="96">
        <v>0.72672319860000001</v>
      </c>
      <c r="CM865" s="96">
        <v>0.76644638359999995</v>
      </c>
      <c r="CN865" s="96">
        <v>0.83682661599999997</v>
      </c>
      <c r="CO865" s="96">
        <v>0.90166878500000003</v>
      </c>
      <c r="CP865" s="96">
        <v>0.84561406650000004</v>
      </c>
      <c r="CQ865" s="96">
        <v>0.99584056389999998</v>
      </c>
      <c r="CR865" s="96">
        <v>0.84914591390000005</v>
      </c>
      <c r="CS865" s="95">
        <v>5431</v>
      </c>
      <c r="CT865" s="95">
        <v>5317</v>
      </c>
      <c r="CU865" s="95">
        <v>5338</v>
      </c>
      <c r="CV865" s="95">
        <v>5318</v>
      </c>
      <c r="CW865" s="95">
        <v>5402</v>
      </c>
      <c r="CX865" s="96">
        <v>0.88947799299999997</v>
      </c>
      <c r="CY865" s="96">
        <v>0.88560328799999999</v>
      </c>
      <c r="CZ865" s="96">
        <v>0.89267326899999999</v>
      </c>
      <c r="DA865" s="96">
        <v>0.90978260099999997</v>
      </c>
      <c r="DB865" s="96">
        <v>0.93063902399999998</v>
      </c>
      <c r="DC865">
        <v>2013</v>
      </c>
      <c r="DD865" s="6">
        <v>5421.4</v>
      </c>
      <c r="DE865" s="96">
        <v>8.0625793000000008E-3</v>
      </c>
      <c r="DF865" s="72">
        <v>646.88</v>
      </c>
      <c r="DG865" s="96">
        <v>1</v>
      </c>
      <c r="DH865" s="72">
        <v>646.88</v>
      </c>
      <c r="DI865" s="72">
        <v>664.00920126000005</v>
      </c>
      <c r="DJ865" s="96">
        <v>1</v>
      </c>
      <c r="DK865" s="72">
        <v>646.88</v>
      </c>
      <c r="DL865" s="96">
        <v>1</v>
      </c>
      <c r="DM865" s="72">
        <v>646.88</v>
      </c>
      <c r="DN865" s="96">
        <v>0.91136933239999995</v>
      </c>
      <c r="DO865" s="96">
        <v>2.6334E-2</v>
      </c>
      <c r="DP865" s="72">
        <v>15.53</v>
      </c>
      <c r="DQ865" s="72">
        <v>631.35</v>
      </c>
      <c r="DR865" t="s">
        <v>610</v>
      </c>
      <c r="DT865" t="s">
        <v>583</v>
      </c>
    </row>
    <row r="866" spans="1:124" x14ac:dyDescent="0.3">
      <c r="A866" t="s">
        <v>611</v>
      </c>
      <c r="B866">
        <v>16700</v>
      </c>
      <c r="C866" s="95">
        <v>3011</v>
      </c>
      <c r="D866" s="95">
        <v>8533096</v>
      </c>
      <c r="E866" s="95">
        <v>2955</v>
      </c>
      <c r="F866" s="95">
        <v>9793539</v>
      </c>
      <c r="G866" s="95">
        <v>335</v>
      </c>
      <c r="H866" s="95">
        <v>766282</v>
      </c>
      <c r="I866" s="95">
        <v>312</v>
      </c>
      <c r="J866" s="95">
        <v>790974</v>
      </c>
      <c r="K866" s="95">
        <v>2812</v>
      </c>
      <c r="L866" s="95">
        <v>8306354</v>
      </c>
      <c r="M866" s="95">
        <v>2749</v>
      </c>
      <c r="N866" s="95">
        <v>9534522</v>
      </c>
      <c r="O866" s="95">
        <v>333</v>
      </c>
      <c r="P866" s="95">
        <v>595363</v>
      </c>
      <c r="Q866" s="95">
        <v>309</v>
      </c>
      <c r="R866" s="95">
        <v>957581</v>
      </c>
      <c r="S866" s="95">
        <v>2770</v>
      </c>
      <c r="T866" s="95">
        <v>9410604</v>
      </c>
      <c r="U866" s="95">
        <v>2695</v>
      </c>
      <c r="V866" s="95">
        <v>9551712</v>
      </c>
      <c r="W866" s="95">
        <v>334</v>
      </c>
      <c r="X866" s="95">
        <v>1079957</v>
      </c>
      <c r="Y866" s="95">
        <v>304</v>
      </c>
      <c r="Z866" s="95">
        <v>922446</v>
      </c>
      <c r="AA866" s="95">
        <v>2747</v>
      </c>
      <c r="AB866" s="95">
        <v>8619036</v>
      </c>
      <c r="AC866" s="95">
        <v>2662</v>
      </c>
      <c r="AD866" s="95">
        <v>9913350</v>
      </c>
      <c r="AE866" s="95">
        <v>340</v>
      </c>
      <c r="AF866" s="95">
        <v>1069858</v>
      </c>
      <c r="AG866" s="95">
        <v>311</v>
      </c>
      <c r="AH866" s="95">
        <v>1131941</v>
      </c>
      <c r="AI866" s="95">
        <v>2715</v>
      </c>
      <c r="AJ866" s="95">
        <v>8726989</v>
      </c>
      <c r="AK866" s="95">
        <v>2623</v>
      </c>
      <c r="AL866" s="95">
        <v>10159310</v>
      </c>
      <c r="AM866" s="95">
        <v>325</v>
      </c>
      <c r="AN866" s="95">
        <v>798766</v>
      </c>
      <c r="AO866" s="95">
        <v>300</v>
      </c>
      <c r="AP866" s="95">
        <v>1167578</v>
      </c>
      <c r="AQ866" s="72">
        <v>231.6</v>
      </c>
      <c r="AR866" s="72">
        <v>269.99</v>
      </c>
      <c r="AS866" s="72">
        <v>501.59</v>
      </c>
      <c r="AT866" s="95">
        <v>9299378</v>
      </c>
      <c r="AU866" s="95">
        <v>10584513</v>
      </c>
      <c r="AV866" s="95">
        <v>3346</v>
      </c>
      <c r="AW866" s="95">
        <v>3267</v>
      </c>
      <c r="AX866" s="72">
        <v>235.87</v>
      </c>
      <c r="AY866" s="72">
        <v>285.92</v>
      </c>
      <c r="AZ866" s="72">
        <v>521.79</v>
      </c>
      <c r="BA866" s="95">
        <v>8901717</v>
      </c>
      <c r="BB866" s="95">
        <v>10492103</v>
      </c>
      <c r="BC866" s="95">
        <v>3145</v>
      </c>
      <c r="BD866" s="95">
        <v>3058</v>
      </c>
      <c r="BE866" s="72">
        <v>281.64</v>
      </c>
      <c r="BF866" s="72">
        <v>291.05</v>
      </c>
      <c r="BG866" s="72">
        <v>572.69000000000005</v>
      </c>
      <c r="BH866" s="95">
        <v>10490561</v>
      </c>
      <c r="BI866" s="95">
        <v>10474158</v>
      </c>
      <c r="BJ866" s="95">
        <v>3104</v>
      </c>
      <c r="BK866" s="95">
        <v>2999</v>
      </c>
      <c r="BL866" s="72">
        <v>261.55</v>
      </c>
      <c r="BM866" s="72">
        <v>309.60000000000002</v>
      </c>
      <c r="BN866" s="72">
        <v>571.15</v>
      </c>
      <c r="BO866" s="95">
        <v>9688894</v>
      </c>
      <c r="BP866" s="95">
        <v>11045291</v>
      </c>
      <c r="BQ866" s="95">
        <v>3087</v>
      </c>
      <c r="BR866" s="95">
        <v>2973</v>
      </c>
      <c r="BS866" s="72">
        <v>261.12</v>
      </c>
      <c r="BT866" s="72">
        <v>322.92</v>
      </c>
      <c r="BU866" s="72">
        <v>584.04</v>
      </c>
      <c r="BV866" s="95">
        <v>9525755</v>
      </c>
      <c r="BW866" s="95">
        <v>11326888</v>
      </c>
      <c r="BX866" s="95">
        <v>3040</v>
      </c>
      <c r="BY866" s="95">
        <v>2923</v>
      </c>
      <c r="BZ866" s="95">
        <v>3308</v>
      </c>
      <c r="CA866" s="95">
        <v>3103</v>
      </c>
      <c r="CB866" s="95">
        <v>3053</v>
      </c>
      <c r="CC866" s="95">
        <v>3033</v>
      </c>
      <c r="CD866" s="95">
        <v>2983</v>
      </c>
      <c r="CE866" s="72">
        <v>650.75523149000003</v>
      </c>
      <c r="CF866" s="72">
        <v>676.59346364999999</v>
      </c>
      <c r="CG866" s="72">
        <v>712.40329333</v>
      </c>
      <c r="CH866" s="72">
        <v>716.50152150999998</v>
      </c>
      <c r="CI866" s="72">
        <v>731.52548966999996</v>
      </c>
      <c r="CJ866" s="96">
        <v>0.77078135640000001</v>
      </c>
      <c r="CK866" s="96">
        <v>0.77120165659999995</v>
      </c>
      <c r="CL866" s="96">
        <v>0.80388454880000004</v>
      </c>
      <c r="CM866" s="96">
        <v>0.79713717679999996</v>
      </c>
      <c r="CN866" s="96">
        <v>0.79838639700000003</v>
      </c>
      <c r="CO866" s="96">
        <v>0.85768658369999995</v>
      </c>
      <c r="CP866" s="96">
        <v>0.91907491860000001</v>
      </c>
      <c r="CQ866" s="96">
        <v>0.99584056389999998</v>
      </c>
      <c r="CR866" s="96">
        <v>0.92291358749999997</v>
      </c>
      <c r="CS866" s="95">
        <v>3163</v>
      </c>
      <c r="CT866" s="95">
        <v>2971</v>
      </c>
      <c r="CU866" s="95">
        <v>2925</v>
      </c>
      <c r="CV866" s="95">
        <v>2909</v>
      </c>
      <c r="CW866" s="95">
        <v>2874</v>
      </c>
      <c r="CX866" s="96">
        <v>0.88713254200000002</v>
      </c>
      <c r="CY866" s="96">
        <v>0.86509471100000002</v>
      </c>
      <c r="CZ866" s="96">
        <v>0.86536626800000005</v>
      </c>
      <c r="DA866" s="96">
        <v>0.83678893899999995</v>
      </c>
      <c r="DB866" s="96">
        <v>0.83095765499999996</v>
      </c>
      <c r="DC866">
        <v>2013</v>
      </c>
      <c r="DD866" s="6">
        <v>3044</v>
      </c>
      <c r="DE866" s="96">
        <v>2.4496888000000001E-3</v>
      </c>
      <c r="DF866" s="72">
        <v>707.05</v>
      </c>
      <c r="DG866" s="96">
        <v>1</v>
      </c>
      <c r="DH866" s="72">
        <v>707.05</v>
      </c>
      <c r="DI866" s="72">
        <v>664.00920126000005</v>
      </c>
      <c r="DJ866" s="96">
        <v>1</v>
      </c>
      <c r="DK866" s="72">
        <v>707.05</v>
      </c>
      <c r="DL866" s="96">
        <v>1</v>
      </c>
      <c r="DM866" s="72">
        <v>707.05</v>
      </c>
      <c r="DN866" s="96">
        <v>1</v>
      </c>
      <c r="DO866" s="96">
        <v>7.9419999999999994E-3</v>
      </c>
      <c r="DP866" s="72">
        <v>5.62</v>
      </c>
      <c r="DQ866" s="72">
        <v>701.43</v>
      </c>
      <c r="DR866" t="s">
        <v>611</v>
      </c>
      <c r="DT866" t="s">
        <v>612</v>
      </c>
    </row>
    <row r="867" spans="1:124" x14ac:dyDescent="0.3">
      <c r="A867" t="s">
        <v>323</v>
      </c>
      <c r="B867">
        <v>16710</v>
      </c>
      <c r="C867" s="95">
        <v>1194</v>
      </c>
      <c r="D867" s="95">
        <v>3174627</v>
      </c>
      <c r="E867" s="95">
        <v>1159</v>
      </c>
      <c r="F867" s="95">
        <v>3051480</v>
      </c>
      <c r="G867" s="95">
        <v>106</v>
      </c>
      <c r="H867" s="95">
        <v>323237</v>
      </c>
      <c r="I867" s="95">
        <v>94</v>
      </c>
      <c r="J867" s="95">
        <v>331178</v>
      </c>
      <c r="K867" s="95">
        <v>1160</v>
      </c>
      <c r="L867" s="95">
        <v>3806493</v>
      </c>
      <c r="M867" s="95">
        <v>1120</v>
      </c>
      <c r="N867" s="95">
        <v>3135148</v>
      </c>
      <c r="O867" s="95">
        <v>110</v>
      </c>
      <c r="P867" s="95">
        <v>214185</v>
      </c>
      <c r="Q867" s="95">
        <v>97</v>
      </c>
      <c r="R867" s="95">
        <v>379175</v>
      </c>
      <c r="S867" s="95">
        <v>1141</v>
      </c>
      <c r="T867" s="95">
        <v>3855942</v>
      </c>
      <c r="U867" s="95">
        <v>1099</v>
      </c>
      <c r="V867" s="95">
        <v>3676504</v>
      </c>
      <c r="W867" s="95">
        <v>108</v>
      </c>
      <c r="X867" s="95">
        <v>313195</v>
      </c>
      <c r="Y867" s="95">
        <v>96</v>
      </c>
      <c r="Z867" s="95">
        <v>476789</v>
      </c>
      <c r="AA867" s="95">
        <v>1117</v>
      </c>
      <c r="AB867" s="95">
        <v>3414141</v>
      </c>
      <c r="AC867" s="95">
        <v>1082</v>
      </c>
      <c r="AD867" s="95">
        <v>3300927</v>
      </c>
      <c r="AE867" s="95">
        <v>106</v>
      </c>
      <c r="AF867" s="95">
        <v>315239</v>
      </c>
      <c r="AG867" s="95">
        <v>96</v>
      </c>
      <c r="AH867" s="95">
        <v>530943</v>
      </c>
      <c r="AI867" s="95">
        <v>1104</v>
      </c>
      <c r="AJ867" s="95">
        <v>3372485</v>
      </c>
      <c r="AK867" s="95">
        <v>1063</v>
      </c>
      <c r="AL867" s="95">
        <v>3511013</v>
      </c>
      <c r="AM867" s="95">
        <v>113</v>
      </c>
      <c r="AN867" s="95">
        <v>455031</v>
      </c>
      <c r="AO867" s="95">
        <v>102</v>
      </c>
      <c r="AP867" s="95">
        <v>609702</v>
      </c>
      <c r="AQ867" s="72">
        <v>224.22</v>
      </c>
      <c r="AR867" s="72">
        <v>224.97</v>
      </c>
      <c r="AS867" s="72">
        <v>449.19</v>
      </c>
      <c r="AT867" s="95">
        <v>3497864</v>
      </c>
      <c r="AU867" s="95">
        <v>3382658</v>
      </c>
      <c r="AV867" s="95">
        <v>1300</v>
      </c>
      <c r="AW867" s="95">
        <v>1253</v>
      </c>
      <c r="AX867" s="72">
        <v>263.82</v>
      </c>
      <c r="AY867" s="72">
        <v>240.64</v>
      </c>
      <c r="AZ867" s="72">
        <v>504.46</v>
      </c>
      <c r="BA867" s="95">
        <v>4020678</v>
      </c>
      <c r="BB867" s="95">
        <v>3514323</v>
      </c>
      <c r="BC867" s="95">
        <v>1270</v>
      </c>
      <c r="BD867" s="95">
        <v>1217</v>
      </c>
      <c r="BE867" s="72">
        <v>278.16000000000003</v>
      </c>
      <c r="BF867" s="72">
        <v>289.63</v>
      </c>
      <c r="BG867" s="72">
        <v>567.79</v>
      </c>
      <c r="BH867" s="95">
        <v>4169137</v>
      </c>
      <c r="BI867" s="95">
        <v>4153293</v>
      </c>
      <c r="BJ867" s="95">
        <v>1249</v>
      </c>
      <c r="BK867" s="95">
        <v>1195</v>
      </c>
      <c r="BL867" s="72">
        <v>254.11</v>
      </c>
      <c r="BM867" s="72">
        <v>271.07</v>
      </c>
      <c r="BN867" s="72">
        <v>525.17999999999995</v>
      </c>
      <c r="BO867" s="95">
        <v>3729380</v>
      </c>
      <c r="BP867" s="95">
        <v>3831870</v>
      </c>
      <c r="BQ867" s="95">
        <v>1223</v>
      </c>
      <c r="BR867" s="95">
        <v>1178</v>
      </c>
      <c r="BS867" s="72">
        <v>262.08999999999997</v>
      </c>
      <c r="BT867" s="72">
        <v>294.76</v>
      </c>
      <c r="BU867" s="72">
        <v>556.85</v>
      </c>
      <c r="BV867" s="95">
        <v>3827516</v>
      </c>
      <c r="BW867" s="95">
        <v>4120715</v>
      </c>
      <c r="BX867" s="95">
        <v>1217</v>
      </c>
      <c r="BY867" s="95">
        <v>1165</v>
      </c>
      <c r="BZ867" s="95">
        <v>1278</v>
      </c>
      <c r="CA867" s="95">
        <v>1244</v>
      </c>
      <c r="CB867" s="95">
        <v>1223</v>
      </c>
      <c r="CC867" s="95">
        <v>1202</v>
      </c>
      <c r="CD867" s="95">
        <v>1192</v>
      </c>
      <c r="CE867" s="72">
        <v>650.75523149000003</v>
      </c>
      <c r="CF867" s="72">
        <v>676.59346364999999</v>
      </c>
      <c r="CG867" s="72">
        <v>712.40329333</v>
      </c>
      <c r="CH867" s="72">
        <v>716.50152150999998</v>
      </c>
      <c r="CI867" s="72">
        <v>731.52548966999996</v>
      </c>
      <c r="CJ867" s="96">
        <v>0.69025952960000003</v>
      </c>
      <c r="CK867" s="96">
        <v>0.74558804820000002</v>
      </c>
      <c r="CL867" s="96">
        <v>0.79700642219999995</v>
      </c>
      <c r="CM867" s="96">
        <v>0.73297820619999998</v>
      </c>
      <c r="CN867" s="96">
        <v>0.76121749390000004</v>
      </c>
      <c r="CO867" s="96">
        <v>0.87581264000000003</v>
      </c>
      <c r="CP867" s="96">
        <v>0.8511066249</v>
      </c>
      <c r="CQ867" s="96">
        <v>0.99584056389999998</v>
      </c>
      <c r="CR867" s="96">
        <v>0.85466141289999997</v>
      </c>
      <c r="CS867" s="95">
        <v>1264</v>
      </c>
      <c r="CT867" s="95">
        <v>1245</v>
      </c>
      <c r="CU867" s="95">
        <v>1241</v>
      </c>
      <c r="CV867" s="95">
        <v>1222</v>
      </c>
      <c r="CW867" s="95">
        <v>1214</v>
      </c>
      <c r="CX867" s="96">
        <v>0.87699054600000004</v>
      </c>
      <c r="CY867" s="96">
        <v>0.85785201099999997</v>
      </c>
      <c r="CZ867" s="96">
        <v>0.90101110600000001</v>
      </c>
      <c r="DA867" s="96">
        <v>0.88646737200000003</v>
      </c>
      <c r="DB867" s="96">
        <v>0.85652164399999997</v>
      </c>
      <c r="DC867">
        <v>2013</v>
      </c>
      <c r="DD867" s="6">
        <v>1201.5999999999999</v>
      </c>
      <c r="DE867" s="96">
        <v>2.6334574999999998E-3</v>
      </c>
      <c r="DF867" s="72">
        <v>654.64</v>
      </c>
      <c r="DG867" s="96">
        <v>1</v>
      </c>
      <c r="DH867" s="72">
        <v>654.64</v>
      </c>
      <c r="DI867" s="72">
        <v>664.00920126000005</v>
      </c>
      <c r="DJ867" s="96">
        <v>1</v>
      </c>
      <c r="DK867" s="72">
        <v>654.64</v>
      </c>
      <c r="DL867" s="96">
        <v>1</v>
      </c>
      <c r="DM867" s="72">
        <v>654.64</v>
      </c>
      <c r="DN867" s="96">
        <v>1</v>
      </c>
      <c r="DO867" s="96">
        <v>8.4849999999999995E-3</v>
      </c>
      <c r="DP867" s="72">
        <v>5.55</v>
      </c>
      <c r="DQ867" s="72">
        <v>649.09</v>
      </c>
      <c r="DR867" t="s">
        <v>323</v>
      </c>
      <c r="DT867" t="s">
        <v>583</v>
      </c>
    </row>
    <row r="868" spans="1:124" x14ac:dyDescent="0.3">
      <c r="A868" t="s">
        <v>613</v>
      </c>
      <c r="B868">
        <v>16720</v>
      </c>
      <c r="C868" s="95">
        <v>2938</v>
      </c>
      <c r="D868" s="95">
        <v>12102144</v>
      </c>
      <c r="E868" s="95">
        <v>2873</v>
      </c>
      <c r="F868" s="95">
        <v>9430332</v>
      </c>
      <c r="G868" s="95">
        <v>443</v>
      </c>
      <c r="H868" s="95">
        <v>1336022</v>
      </c>
      <c r="I868" s="95">
        <v>398</v>
      </c>
      <c r="J868" s="95">
        <v>1145495</v>
      </c>
      <c r="K868" s="95">
        <v>2913</v>
      </c>
      <c r="L868" s="95">
        <v>11871569</v>
      </c>
      <c r="M868" s="95">
        <v>2831</v>
      </c>
      <c r="N868" s="95">
        <v>10775279</v>
      </c>
      <c r="O868" s="95">
        <v>441</v>
      </c>
      <c r="P868" s="95">
        <v>1643076</v>
      </c>
      <c r="Q868" s="95">
        <v>395</v>
      </c>
      <c r="R868" s="95">
        <v>1243540</v>
      </c>
      <c r="S868" s="95">
        <v>2893</v>
      </c>
      <c r="T868" s="95">
        <v>13884059</v>
      </c>
      <c r="U868" s="95">
        <v>2796</v>
      </c>
      <c r="V868" s="95">
        <v>11166525</v>
      </c>
      <c r="W868" s="95">
        <v>445</v>
      </c>
      <c r="X868" s="95">
        <v>1689316</v>
      </c>
      <c r="Y868" s="95">
        <v>402</v>
      </c>
      <c r="Z868" s="95">
        <v>1517566</v>
      </c>
      <c r="AA868" s="95">
        <v>2850</v>
      </c>
      <c r="AB868" s="95">
        <v>12318541</v>
      </c>
      <c r="AC868" s="95">
        <v>2747</v>
      </c>
      <c r="AD868" s="95">
        <v>12261936</v>
      </c>
      <c r="AE868" s="95">
        <v>440</v>
      </c>
      <c r="AF868" s="95">
        <v>1547265</v>
      </c>
      <c r="AG868" s="95">
        <v>393</v>
      </c>
      <c r="AH868" s="95">
        <v>1456334</v>
      </c>
      <c r="AI868" s="95">
        <v>2835</v>
      </c>
      <c r="AJ868" s="95">
        <v>12948138</v>
      </c>
      <c r="AK868" s="95">
        <v>2732</v>
      </c>
      <c r="AL868" s="95">
        <v>12134397</v>
      </c>
      <c r="AM868" s="95">
        <v>412</v>
      </c>
      <c r="AN868" s="95">
        <v>1380736</v>
      </c>
      <c r="AO868" s="95">
        <v>363</v>
      </c>
      <c r="AP868" s="95">
        <v>1594923</v>
      </c>
      <c r="AQ868" s="72">
        <v>331.22</v>
      </c>
      <c r="AR868" s="72">
        <v>269.43</v>
      </c>
      <c r="AS868" s="72">
        <v>600.65</v>
      </c>
      <c r="AT868" s="95">
        <v>13438166</v>
      </c>
      <c r="AU868" s="95">
        <v>10575827</v>
      </c>
      <c r="AV868" s="95">
        <v>3381</v>
      </c>
      <c r="AW868" s="95">
        <v>3271</v>
      </c>
      <c r="AX868" s="72">
        <v>335.78</v>
      </c>
      <c r="AY868" s="72">
        <v>310.47000000000003</v>
      </c>
      <c r="AZ868" s="72">
        <v>646.25</v>
      </c>
      <c r="BA868" s="95">
        <v>13514645</v>
      </c>
      <c r="BB868" s="95">
        <v>12018819</v>
      </c>
      <c r="BC868" s="95">
        <v>3354</v>
      </c>
      <c r="BD868" s="95">
        <v>3226</v>
      </c>
      <c r="BE868" s="72">
        <v>388.79</v>
      </c>
      <c r="BF868" s="72">
        <v>330.52</v>
      </c>
      <c r="BG868" s="72">
        <v>719.31</v>
      </c>
      <c r="BH868" s="95">
        <v>15573375</v>
      </c>
      <c r="BI868" s="95">
        <v>12684091</v>
      </c>
      <c r="BJ868" s="95">
        <v>3338</v>
      </c>
      <c r="BK868" s="95">
        <v>3198</v>
      </c>
      <c r="BL868" s="72">
        <v>351.21</v>
      </c>
      <c r="BM868" s="72">
        <v>364.07</v>
      </c>
      <c r="BN868" s="72">
        <v>715.28</v>
      </c>
      <c r="BO868" s="95">
        <v>13865806</v>
      </c>
      <c r="BP868" s="95">
        <v>13718270</v>
      </c>
      <c r="BQ868" s="95">
        <v>3290</v>
      </c>
      <c r="BR868" s="95">
        <v>3140</v>
      </c>
      <c r="BS868" s="72">
        <v>367.75</v>
      </c>
      <c r="BT868" s="72">
        <v>369.66</v>
      </c>
      <c r="BU868" s="72">
        <v>737.41</v>
      </c>
      <c r="BV868" s="95">
        <v>14328874</v>
      </c>
      <c r="BW868" s="95">
        <v>13729320</v>
      </c>
      <c r="BX868" s="95">
        <v>3247</v>
      </c>
      <c r="BY868" s="95">
        <v>3095</v>
      </c>
      <c r="BZ868" s="95">
        <v>3329</v>
      </c>
      <c r="CA868" s="95">
        <v>3292</v>
      </c>
      <c r="CB868" s="95">
        <v>3271</v>
      </c>
      <c r="CC868" s="95">
        <v>3219</v>
      </c>
      <c r="CD868" s="95">
        <v>3173</v>
      </c>
      <c r="CE868" s="72">
        <v>650.75523149000003</v>
      </c>
      <c r="CF868" s="72">
        <v>676.59346364999999</v>
      </c>
      <c r="CG868" s="72">
        <v>712.40329333</v>
      </c>
      <c r="CH868" s="72">
        <v>716.50152150999998</v>
      </c>
      <c r="CI868" s="72">
        <v>731.52548966999996</v>
      </c>
      <c r="CJ868" s="96">
        <v>0.9230044892</v>
      </c>
      <c r="CK868" s="96">
        <v>0.95515259119999996</v>
      </c>
      <c r="CL868" s="96">
        <v>1.0096949393000001</v>
      </c>
      <c r="CM868" s="96">
        <v>0.99829515849999995</v>
      </c>
      <c r="CN868" s="96">
        <v>1.0080441630999999</v>
      </c>
      <c r="CO868" s="96">
        <v>1.0274754690000001</v>
      </c>
      <c r="CP868" s="96">
        <v>0.95266339470000005</v>
      </c>
      <c r="CQ868" s="96">
        <v>0.99584056389999998</v>
      </c>
      <c r="CR868" s="96">
        <v>0.95664235139999998</v>
      </c>
      <c r="CS868" s="95">
        <v>3234</v>
      </c>
      <c r="CT868" s="95">
        <v>3213</v>
      </c>
      <c r="CU868" s="95">
        <v>3203</v>
      </c>
      <c r="CV868" s="95">
        <v>3161</v>
      </c>
      <c r="CW868" s="95">
        <v>3231</v>
      </c>
      <c r="CX868" s="96">
        <v>1.0148280249999999</v>
      </c>
      <c r="CY868" s="96">
        <v>1.0454976549999999</v>
      </c>
      <c r="CZ868" s="96">
        <v>1.0378511779999999</v>
      </c>
      <c r="DA868" s="96">
        <v>1.0143089320000001</v>
      </c>
      <c r="DB868" s="96">
        <v>1.0248083619999999</v>
      </c>
      <c r="DC868">
        <v>2013</v>
      </c>
      <c r="DD868" s="6">
        <v>3186</v>
      </c>
      <c r="DE868" s="96">
        <v>6.6356582999999997E-3</v>
      </c>
      <c r="DF868" s="72">
        <v>729.82</v>
      </c>
      <c r="DG868" s="96">
        <v>1</v>
      </c>
      <c r="DH868" s="72">
        <v>729.82</v>
      </c>
      <c r="DI868" s="72">
        <v>664.00920126000005</v>
      </c>
      <c r="DJ868" s="96">
        <v>1</v>
      </c>
      <c r="DK868" s="72">
        <v>729.82</v>
      </c>
      <c r="DL868" s="96">
        <v>1</v>
      </c>
      <c r="DM868" s="72">
        <v>729.82</v>
      </c>
      <c r="DN868" s="96">
        <v>1</v>
      </c>
      <c r="DO868" s="96">
        <v>1.9491000000000001E-2</v>
      </c>
      <c r="DP868" s="72">
        <v>14.22</v>
      </c>
      <c r="DQ868" s="72">
        <v>715.6</v>
      </c>
      <c r="DR868" t="s">
        <v>613</v>
      </c>
      <c r="DT868" t="s">
        <v>583</v>
      </c>
    </row>
    <row r="869" spans="1:124" x14ac:dyDescent="0.3">
      <c r="A869" t="s">
        <v>614</v>
      </c>
      <c r="B869">
        <v>16730</v>
      </c>
      <c r="C869" s="95">
        <v>1998</v>
      </c>
      <c r="D869" s="95">
        <v>5948342</v>
      </c>
      <c r="E869" s="95">
        <v>1942</v>
      </c>
      <c r="F869" s="95">
        <v>6037509</v>
      </c>
      <c r="G869" s="95">
        <v>218</v>
      </c>
      <c r="H869" s="95">
        <v>557472</v>
      </c>
      <c r="I869" s="95">
        <v>204</v>
      </c>
      <c r="J869" s="95">
        <v>639768</v>
      </c>
      <c r="K869" s="95">
        <v>1993</v>
      </c>
      <c r="L869" s="95">
        <v>7180285</v>
      </c>
      <c r="M869" s="95">
        <v>1940</v>
      </c>
      <c r="N869" s="95">
        <v>6725981</v>
      </c>
      <c r="O869" s="95">
        <v>223</v>
      </c>
      <c r="P869" s="95">
        <v>903512</v>
      </c>
      <c r="Q869" s="95">
        <v>212</v>
      </c>
      <c r="R869" s="95">
        <v>666554</v>
      </c>
      <c r="S869" s="95">
        <v>1966</v>
      </c>
      <c r="T869" s="95">
        <v>5650077</v>
      </c>
      <c r="U869" s="95">
        <v>1919</v>
      </c>
      <c r="V869" s="95">
        <v>6770852</v>
      </c>
      <c r="W869" s="95">
        <v>216</v>
      </c>
      <c r="X869" s="95">
        <v>788741</v>
      </c>
      <c r="Y869" s="95">
        <v>202</v>
      </c>
      <c r="Z869" s="95">
        <v>623884</v>
      </c>
      <c r="AA869" s="95">
        <v>1953</v>
      </c>
      <c r="AB869" s="95">
        <v>6958377</v>
      </c>
      <c r="AC869" s="95">
        <v>1900</v>
      </c>
      <c r="AD869" s="95">
        <v>7828034</v>
      </c>
      <c r="AE869" s="95">
        <v>229</v>
      </c>
      <c r="AF869" s="95">
        <v>451798</v>
      </c>
      <c r="AG869" s="95">
        <v>213</v>
      </c>
      <c r="AH869" s="95">
        <v>778092</v>
      </c>
      <c r="AI869" s="95">
        <v>1931</v>
      </c>
      <c r="AJ869" s="95">
        <v>6525066</v>
      </c>
      <c r="AK869" s="95">
        <v>1875</v>
      </c>
      <c r="AL869" s="95">
        <v>7664978</v>
      </c>
      <c r="AM869" s="95">
        <v>244</v>
      </c>
      <c r="AN869" s="95">
        <v>753673</v>
      </c>
      <c r="AO869" s="95">
        <v>222</v>
      </c>
      <c r="AP869" s="95">
        <v>763539</v>
      </c>
      <c r="AQ869" s="72">
        <v>244.65</v>
      </c>
      <c r="AR869" s="72">
        <v>259.29000000000002</v>
      </c>
      <c r="AS869" s="72">
        <v>503.94</v>
      </c>
      <c r="AT869" s="95">
        <v>6505814</v>
      </c>
      <c r="AU869" s="95">
        <v>6677277</v>
      </c>
      <c r="AV869" s="95">
        <v>2216</v>
      </c>
      <c r="AW869" s="95">
        <v>2146</v>
      </c>
      <c r="AX869" s="72">
        <v>303.99</v>
      </c>
      <c r="AY869" s="72">
        <v>286.27</v>
      </c>
      <c r="AZ869" s="72">
        <v>590.26</v>
      </c>
      <c r="BA869" s="95">
        <v>8083797</v>
      </c>
      <c r="BB869" s="95">
        <v>7392535</v>
      </c>
      <c r="BC869" s="95">
        <v>2216</v>
      </c>
      <c r="BD869" s="95">
        <v>2152</v>
      </c>
      <c r="BE869" s="72">
        <v>245.91</v>
      </c>
      <c r="BF869" s="72">
        <v>290.54000000000002</v>
      </c>
      <c r="BG869" s="72">
        <v>536.45000000000005</v>
      </c>
      <c r="BH869" s="95">
        <v>6438818</v>
      </c>
      <c r="BI869" s="95">
        <v>7394736</v>
      </c>
      <c r="BJ869" s="95">
        <v>2182</v>
      </c>
      <c r="BK869" s="95">
        <v>2121</v>
      </c>
      <c r="BL869" s="72">
        <v>283</v>
      </c>
      <c r="BM869" s="72">
        <v>339.41</v>
      </c>
      <c r="BN869" s="72">
        <v>622.41</v>
      </c>
      <c r="BO869" s="95">
        <v>7410175</v>
      </c>
      <c r="BP869" s="95">
        <v>8606126</v>
      </c>
      <c r="BQ869" s="95">
        <v>2182</v>
      </c>
      <c r="BR869" s="95">
        <v>2113</v>
      </c>
      <c r="BS869" s="72">
        <v>278.88</v>
      </c>
      <c r="BT869" s="72">
        <v>334.94</v>
      </c>
      <c r="BU869" s="72">
        <v>613.82000000000005</v>
      </c>
      <c r="BV869" s="95">
        <v>7278739</v>
      </c>
      <c r="BW869" s="95">
        <v>8428517</v>
      </c>
      <c r="BX869" s="95">
        <v>2175</v>
      </c>
      <c r="BY869" s="95">
        <v>2097</v>
      </c>
      <c r="BZ869" s="95">
        <v>2183</v>
      </c>
      <c r="CA869" s="95">
        <v>2185</v>
      </c>
      <c r="CB869" s="95">
        <v>2153</v>
      </c>
      <c r="CC869" s="95">
        <v>2149</v>
      </c>
      <c r="CD869" s="95">
        <v>2137</v>
      </c>
      <c r="CE869" s="72">
        <v>650.75523149000003</v>
      </c>
      <c r="CF869" s="72">
        <v>676.59346364999999</v>
      </c>
      <c r="CG869" s="72">
        <v>712.40329333</v>
      </c>
      <c r="CH869" s="72">
        <v>716.50152150999998</v>
      </c>
      <c r="CI869" s="72">
        <v>731.52548966999996</v>
      </c>
      <c r="CJ869" s="96">
        <v>0.7743925452</v>
      </c>
      <c r="CK869" s="96">
        <v>0.87239979649999999</v>
      </c>
      <c r="CL869" s="96">
        <v>0.75301448640000002</v>
      </c>
      <c r="CM869" s="96">
        <v>0.86867924399999996</v>
      </c>
      <c r="CN869" s="96">
        <v>0.83909584650000002</v>
      </c>
      <c r="CO869" s="96">
        <v>0.89431000090000001</v>
      </c>
      <c r="CP869" s="96">
        <v>0.91860359700000005</v>
      </c>
      <c r="CQ869" s="96">
        <v>0.99584056389999998</v>
      </c>
      <c r="CR869" s="96">
        <v>0.92244029729999999</v>
      </c>
      <c r="CS869" s="95">
        <v>2003</v>
      </c>
      <c r="CT869" s="95">
        <v>2032</v>
      </c>
      <c r="CU869" s="95">
        <v>2007</v>
      </c>
      <c r="CV869" s="95">
        <v>1982</v>
      </c>
      <c r="CW869" s="95">
        <v>1979</v>
      </c>
      <c r="CX869" s="96">
        <v>0.87304295899999995</v>
      </c>
      <c r="CY869" s="96">
        <v>0.89257742799999995</v>
      </c>
      <c r="CZ869" s="96">
        <v>0.92190023799999998</v>
      </c>
      <c r="DA869" s="96">
        <v>0.89064857200000003</v>
      </c>
      <c r="DB869" s="96">
        <v>0.89330030900000001</v>
      </c>
      <c r="DC869">
        <v>2013</v>
      </c>
      <c r="DD869" s="6">
        <v>2125.8000000000002</v>
      </c>
      <c r="DE869" s="96">
        <v>4.1313972999999999E-3</v>
      </c>
      <c r="DF869" s="72">
        <v>705.5</v>
      </c>
      <c r="DG869" s="96">
        <v>1</v>
      </c>
      <c r="DH869" s="72">
        <v>705.5</v>
      </c>
      <c r="DI869" s="72">
        <v>664.00920126000005</v>
      </c>
      <c r="DJ869" s="96">
        <v>1</v>
      </c>
      <c r="DK869" s="72">
        <v>705.5</v>
      </c>
      <c r="DL869" s="96">
        <v>1</v>
      </c>
      <c r="DM869" s="72">
        <v>705.5</v>
      </c>
      <c r="DN869" s="96">
        <v>1</v>
      </c>
      <c r="DO869" s="96">
        <v>1.5800999999999999E-2</v>
      </c>
      <c r="DP869" s="72">
        <v>11.15</v>
      </c>
      <c r="DQ869" s="72">
        <v>694.35</v>
      </c>
      <c r="DR869" t="s">
        <v>614</v>
      </c>
      <c r="DT869" t="s">
        <v>583</v>
      </c>
    </row>
    <row r="870" spans="1:124" x14ac:dyDescent="0.3">
      <c r="A870" t="s">
        <v>615</v>
      </c>
      <c r="B870">
        <v>16740</v>
      </c>
      <c r="C870" s="95">
        <v>3323</v>
      </c>
      <c r="D870" s="95">
        <v>10883443</v>
      </c>
      <c r="E870" s="95">
        <v>3205</v>
      </c>
      <c r="F870" s="95">
        <v>9842440</v>
      </c>
      <c r="G870" s="95">
        <v>376</v>
      </c>
      <c r="H870" s="95">
        <v>1086318</v>
      </c>
      <c r="I870" s="95">
        <v>336</v>
      </c>
      <c r="J870" s="95">
        <v>1243745</v>
      </c>
      <c r="K870" s="95">
        <v>3122</v>
      </c>
      <c r="L870" s="95">
        <v>11248036</v>
      </c>
      <c r="M870" s="95">
        <v>2989</v>
      </c>
      <c r="N870" s="95">
        <v>9357875</v>
      </c>
      <c r="O870" s="95">
        <v>368</v>
      </c>
      <c r="P870" s="95">
        <v>938291</v>
      </c>
      <c r="Q870" s="95">
        <v>328</v>
      </c>
      <c r="R870" s="95">
        <v>1157637</v>
      </c>
      <c r="S870" s="95">
        <v>3033</v>
      </c>
      <c r="T870" s="95">
        <v>10663792</v>
      </c>
      <c r="U870" s="95">
        <v>2885</v>
      </c>
      <c r="V870" s="95">
        <v>10014979</v>
      </c>
      <c r="W870" s="95">
        <v>373</v>
      </c>
      <c r="X870" s="95">
        <v>1167553</v>
      </c>
      <c r="Y870" s="95">
        <v>331</v>
      </c>
      <c r="Z870" s="95">
        <v>1094354</v>
      </c>
      <c r="AA870" s="95">
        <v>3031</v>
      </c>
      <c r="AB870" s="95">
        <v>10463975</v>
      </c>
      <c r="AC870" s="95">
        <v>2865</v>
      </c>
      <c r="AD870" s="95">
        <v>10040619</v>
      </c>
      <c r="AE870" s="95">
        <v>371</v>
      </c>
      <c r="AF870" s="95">
        <v>1571252</v>
      </c>
      <c r="AG870" s="95">
        <v>331</v>
      </c>
      <c r="AH870" s="95">
        <v>1306401</v>
      </c>
      <c r="AI870" s="95">
        <v>3008</v>
      </c>
      <c r="AJ870" s="95">
        <v>10410133</v>
      </c>
      <c r="AK870" s="95">
        <v>2829</v>
      </c>
      <c r="AL870" s="95">
        <v>11508552</v>
      </c>
      <c r="AM870" s="95">
        <v>362</v>
      </c>
      <c r="AN870" s="95">
        <v>1325072</v>
      </c>
      <c r="AO870" s="95">
        <v>327</v>
      </c>
      <c r="AP870" s="95">
        <v>1353396</v>
      </c>
      <c r="AQ870" s="72">
        <v>269.66000000000003</v>
      </c>
      <c r="AR870" s="72">
        <v>260.89999999999998</v>
      </c>
      <c r="AS870" s="72">
        <v>530.55999999999995</v>
      </c>
      <c r="AT870" s="95">
        <v>11969761</v>
      </c>
      <c r="AU870" s="95">
        <v>11086185</v>
      </c>
      <c r="AV870" s="95">
        <v>3699</v>
      </c>
      <c r="AW870" s="95">
        <v>3541</v>
      </c>
      <c r="AX870" s="72">
        <v>290.98</v>
      </c>
      <c r="AY870" s="72">
        <v>264.18</v>
      </c>
      <c r="AZ870" s="72">
        <v>555.16</v>
      </c>
      <c r="BA870" s="95">
        <v>12186327</v>
      </c>
      <c r="BB870" s="95">
        <v>10515512</v>
      </c>
      <c r="BC870" s="95">
        <v>3490</v>
      </c>
      <c r="BD870" s="95">
        <v>3317</v>
      </c>
      <c r="BE870" s="72">
        <v>289.47000000000003</v>
      </c>
      <c r="BF870" s="72">
        <v>287.87</v>
      </c>
      <c r="BG870" s="72">
        <v>577.34</v>
      </c>
      <c r="BH870" s="95">
        <v>11831345</v>
      </c>
      <c r="BI870" s="95">
        <v>11109333</v>
      </c>
      <c r="BJ870" s="95">
        <v>3406</v>
      </c>
      <c r="BK870" s="95">
        <v>3216</v>
      </c>
      <c r="BL870" s="72">
        <v>294.81</v>
      </c>
      <c r="BM870" s="72">
        <v>295.87</v>
      </c>
      <c r="BN870" s="72">
        <v>590.67999999999995</v>
      </c>
      <c r="BO870" s="95">
        <v>12035227</v>
      </c>
      <c r="BP870" s="95">
        <v>11347020</v>
      </c>
      <c r="BQ870" s="95">
        <v>3402</v>
      </c>
      <c r="BR870" s="95">
        <v>3196</v>
      </c>
      <c r="BS870" s="72">
        <v>290.19</v>
      </c>
      <c r="BT870" s="72">
        <v>339.62</v>
      </c>
      <c r="BU870" s="72">
        <v>629.80999999999995</v>
      </c>
      <c r="BV870" s="95">
        <v>11735205</v>
      </c>
      <c r="BW870" s="95">
        <v>12861948</v>
      </c>
      <c r="BX870" s="95">
        <v>3370</v>
      </c>
      <c r="BY870" s="95">
        <v>3156</v>
      </c>
      <c r="BZ870" s="95">
        <v>3624</v>
      </c>
      <c r="CA870" s="95">
        <v>3406</v>
      </c>
      <c r="CB870" s="95">
        <v>3314</v>
      </c>
      <c r="CC870" s="95">
        <v>3304</v>
      </c>
      <c r="CD870" s="95">
        <v>3265</v>
      </c>
      <c r="CE870" s="72">
        <v>650.75523149000003</v>
      </c>
      <c r="CF870" s="72">
        <v>676.59346364999999</v>
      </c>
      <c r="CG870" s="72">
        <v>712.40329333</v>
      </c>
      <c r="CH870" s="72">
        <v>716.50152150999998</v>
      </c>
      <c r="CI870" s="72">
        <v>731.52548966999996</v>
      </c>
      <c r="CJ870" s="96">
        <v>0.81529886250000005</v>
      </c>
      <c r="CK870" s="96">
        <v>0.82052226309999998</v>
      </c>
      <c r="CL870" s="96">
        <v>0.81041175050000003</v>
      </c>
      <c r="CM870" s="96">
        <v>0.82439462060000002</v>
      </c>
      <c r="CN870" s="96">
        <v>0.86095427830000004</v>
      </c>
      <c r="CO870" s="96">
        <v>0.94378270890000004</v>
      </c>
      <c r="CP870" s="96">
        <v>0.87553665390000002</v>
      </c>
      <c r="CQ870" s="96">
        <v>0.99584056389999998</v>
      </c>
      <c r="CR870" s="96">
        <v>0.87919347800000003</v>
      </c>
      <c r="CS870" s="95">
        <v>3576</v>
      </c>
      <c r="CT870" s="95">
        <v>3403</v>
      </c>
      <c r="CU870" s="95">
        <v>3327</v>
      </c>
      <c r="CV870" s="95">
        <v>3366</v>
      </c>
      <c r="CW870" s="95">
        <v>3359</v>
      </c>
      <c r="CX870" s="96">
        <v>0.95128849100000001</v>
      </c>
      <c r="CY870" s="96">
        <v>0.93292585500000003</v>
      </c>
      <c r="CZ870" s="96">
        <v>0.925618355</v>
      </c>
      <c r="DA870" s="96">
        <v>0.946227551</v>
      </c>
      <c r="DB870" s="96">
        <v>0.96233247499999996</v>
      </c>
      <c r="DC870">
        <v>2013</v>
      </c>
      <c r="DD870" s="6">
        <v>3285.2</v>
      </c>
      <c r="DE870" s="96">
        <v>2.8234147E-3</v>
      </c>
      <c r="DF870" s="72">
        <v>673.31</v>
      </c>
      <c r="DG870" s="96">
        <v>1</v>
      </c>
      <c r="DH870" s="72">
        <v>673.31</v>
      </c>
      <c r="DI870" s="72">
        <v>664.00920126000005</v>
      </c>
      <c r="DJ870" s="96">
        <v>1</v>
      </c>
      <c r="DK870" s="72">
        <v>673.31</v>
      </c>
      <c r="DL870" s="96">
        <v>1</v>
      </c>
      <c r="DM870" s="72">
        <v>673.31</v>
      </c>
      <c r="DN870" s="96">
        <v>1</v>
      </c>
      <c r="DO870" s="96">
        <v>6.3829999999999998E-3</v>
      </c>
      <c r="DP870" s="72">
        <v>4.3</v>
      </c>
      <c r="DQ870" s="72">
        <v>669.01</v>
      </c>
      <c r="DR870" t="s">
        <v>615</v>
      </c>
      <c r="DT870" t="s">
        <v>583</v>
      </c>
    </row>
    <row r="871" spans="1:124" x14ac:dyDescent="0.3">
      <c r="A871" t="s">
        <v>616</v>
      </c>
      <c r="B871">
        <v>16750</v>
      </c>
      <c r="C871" s="95">
        <v>1777</v>
      </c>
      <c r="D871" s="95">
        <v>5934894</v>
      </c>
      <c r="E871" s="95">
        <v>1739</v>
      </c>
      <c r="F871" s="95">
        <v>5871077</v>
      </c>
      <c r="G871" s="95">
        <v>170</v>
      </c>
      <c r="H871" s="95">
        <v>399521</v>
      </c>
      <c r="I871" s="95">
        <v>157</v>
      </c>
      <c r="J871" s="95">
        <v>536853</v>
      </c>
      <c r="K871" s="95">
        <v>1720</v>
      </c>
      <c r="L871" s="95">
        <v>6576506</v>
      </c>
      <c r="M871" s="95">
        <v>1675</v>
      </c>
      <c r="N871" s="95">
        <v>5897641</v>
      </c>
      <c r="O871" s="95">
        <v>154</v>
      </c>
      <c r="P871" s="95">
        <v>409279</v>
      </c>
      <c r="Q871" s="95">
        <v>142</v>
      </c>
      <c r="R871" s="95">
        <v>403637</v>
      </c>
      <c r="S871" s="95">
        <v>1653</v>
      </c>
      <c r="T871" s="95">
        <v>5749922</v>
      </c>
      <c r="U871" s="95">
        <v>1602</v>
      </c>
      <c r="V871" s="95">
        <v>5938601</v>
      </c>
      <c r="W871" s="95">
        <v>154</v>
      </c>
      <c r="X871" s="95">
        <v>509181</v>
      </c>
      <c r="Y871" s="95">
        <v>143</v>
      </c>
      <c r="Z871" s="95">
        <v>531690</v>
      </c>
      <c r="AA871" s="95">
        <v>1608</v>
      </c>
      <c r="AB871" s="95">
        <v>6293259</v>
      </c>
      <c r="AC871" s="95">
        <v>1557</v>
      </c>
      <c r="AD871" s="95">
        <v>6210172</v>
      </c>
      <c r="AE871" s="95">
        <v>155</v>
      </c>
      <c r="AF871" s="95">
        <v>337546</v>
      </c>
      <c r="AG871" s="95">
        <v>144</v>
      </c>
      <c r="AH871" s="95">
        <v>525983</v>
      </c>
      <c r="AI871" s="95">
        <v>1589</v>
      </c>
      <c r="AJ871" s="95">
        <v>5727589</v>
      </c>
      <c r="AK871" s="95">
        <v>1534</v>
      </c>
      <c r="AL871" s="95">
        <v>6545938</v>
      </c>
      <c r="AM871" s="95">
        <v>149</v>
      </c>
      <c r="AN871" s="95">
        <v>460785</v>
      </c>
      <c r="AO871" s="95">
        <v>139</v>
      </c>
      <c r="AP871" s="95">
        <v>574960</v>
      </c>
      <c r="AQ871" s="72">
        <v>271.12</v>
      </c>
      <c r="AR871" s="72">
        <v>281.64</v>
      </c>
      <c r="AS871" s="72">
        <v>552.76</v>
      </c>
      <c r="AT871" s="95">
        <v>6334415</v>
      </c>
      <c r="AU871" s="95">
        <v>6407930</v>
      </c>
      <c r="AV871" s="95">
        <v>1947</v>
      </c>
      <c r="AW871" s="95">
        <v>1896</v>
      </c>
      <c r="AX871" s="72">
        <v>310.64999999999998</v>
      </c>
      <c r="AY871" s="72">
        <v>289</v>
      </c>
      <c r="AZ871" s="72">
        <v>599.65</v>
      </c>
      <c r="BA871" s="95">
        <v>6985785</v>
      </c>
      <c r="BB871" s="95">
        <v>6301278</v>
      </c>
      <c r="BC871" s="95">
        <v>1874</v>
      </c>
      <c r="BD871" s="95">
        <v>1817</v>
      </c>
      <c r="BE871" s="72">
        <v>288.64999999999998</v>
      </c>
      <c r="BF871" s="72">
        <v>308.99</v>
      </c>
      <c r="BG871" s="72">
        <v>597.64</v>
      </c>
      <c r="BH871" s="95">
        <v>6259103</v>
      </c>
      <c r="BI871" s="95">
        <v>6470291</v>
      </c>
      <c r="BJ871" s="95">
        <v>1807</v>
      </c>
      <c r="BK871" s="95">
        <v>1745</v>
      </c>
      <c r="BL871" s="72">
        <v>313.42</v>
      </c>
      <c r="BM871" s="72">
        <v>330.01</v>
      </c>
      <c r="BN871" s="72">
        <v>643.42999999999995</v>
      </c>
      <c r="BO871" s="95">
        <v>6630805</v>
      </c>
      <c r="BP871" s="95">
        <v>6736155</v>
      </c>
      <c r="BQ871" s="95">
        <v>1763</v>
      </c>
      <c r="BR871" s="95">
        <v>1701</v>
      </c>
      <c r="BS871" s="72">
        <v>296.72000000000003</v>
      </c>
      <c r="BT871" s="72">
        <v>354.7</v>
      </c>
      <c r="BU871" s="72">
        <v>651.41999999999996</v>
      </c>
      <c r="BV871" s="95">
        <v>6188374</v>
      </c>
      <c r="BW871" s="95">
        <v>7120898</v>
      </c>
      <c r="BX871" s="95">
        <v>1738</v>
      </c>
      <c r="BY871" s="95">
        <v>1673</v>
      </c>
      <c r="BZ871" s="95">
        <v>1923</v>
      </c>
      <c r="CA871" s="95">
        <v>1846</v>
      </c>
      <c r="CB871" s="95">
        <v>1777</v>
      </c>
      <c r="CC871" s="95">
        <v>1734</v>
      </c>
      <c r="CD871" s="95">
        <v>1706</v>
      </c>
      <c r="CE871" s="72">
        <v>650.75523149000003</v>
      </c>
      <c r="CF871" s="72">
        <v>676.59346364999999</v>
      </c>
      <c r="CG871" s="72">
        <v>712.40329333</v>
      </c>
      <c r="CH871" s="72">
        <v>716.50152150999998</v>
      </c>
      <c r="CI871" s="72">
        <v>731.52548966999996</v>
      </c>
      <c r="CJ871" s="96">
        <v>0.84941307150000001</v>
      </c>
      <c r="CK871" s="96">
        <v>0.88627814520000003</v>
      </c>
      <c r="CL871" s="96">
        <v>0.8389068462</v>
      </c>
      <c r="CM871" s="96">
        <v>0.89801623679999998</v>
      </c>
      <c r="CN871" s="96">
        <v>0.89049528580000004</v>
      </c>
      <c r="CO871" s="96">
        <v>0.94879803740000002</v>
      </c>
      <c r="CP871" s="96">
        <v>0.91971302919999998</v>
      </c>
      <c r="CQ871" s="96">
        <v>0.99584056389999998</v>
      </c>
      <c r="CR871" s="96">
        <v>0.92355436319999995</v>
      </c>
      <c r="CS871" s="95">
        <v>1797</v>
      </c>
      <c r="CT871" s="95">
        <v>1725</v>
      </c>
      <c r="CU871" s="95">
        <v>1681</v>
      </c>
      <c r="CV871" s="95">
        <v>1645</v>
      </c>
      <c r="CW871" s="95">
        <v>1624</v>
      </c>
      <c r="CX871" s="96">
        <v>0.94980633999999997</v>
      </c>
      <c r="CY871" s="96">
        <v>0.93738841500000003</v>
      </c>
      <c r="CZ871" s="96">
        <v>0.95474103899999996</v>
      </c>
      <c r="DA871" s="96">
        <v>0.95098151200000003</v>
      </c>
      <c r="DB871" s="96">
        <v>0.95143823299999997</v>
      </c>
      <c r="DC871">
        <v>2013</v>
      </c>
      <c r="DD871" s="6">
        <v>1766.4</v>
      </c>
      <c r="DE871" s="96">
        <v>2.7336424999999998E-3</v>
      </c>
      <c r="DF871" s="72">
        <v>707.34</v>
      </c>
      <c r="DG871" s="96">
        <v>1</v>
      </c>
      <c r="DH871" s="72">
        <v>707.34</v>
      </c>
      <c r="DI871" s="72">
        <v>664.00920126000005</v>
      </c>
      <c r="DJ871" s="96">
        <v>1</v>
      </c>
      <c r="DK871" s="72">
        <v>707.34</v>
      </c>
      <c r="DL871" s="96">
        <v>1</v>
      </c>
      <c r="DM871" s="72">
        <v>707.34</v>
      </c>
      <c r="DN871" s="96">
        <v>1</v>
      </c>
      <c r="DO871" s="96">
        <v>9.6439999999999998E-3</v>
      </c>
      <c r="DP871" s="72">
        <v>6.82</v>
      </c>
      <c r="DQ871" s="72">
        <v>700.52</v>
      </c>
      <c r="DR871" t="s">
        <v>616</v>
      </c>
      <c r="DT871" t="s">
        <v>583</v>
      </c>
    </row>
    <row r="872" spans="1:124" x14ac:dyDescent="0.3">
      <c r="A872" t="s">
        <v>143</v>
      </c>
      <c r="B872">
        <v>16760</v>
      </c>
      <c r="C872" s="95">
        <v>39157</v>
      </c>
      <c r="D872" s="95">
        <v>132661071</v>
      </c>
      <c r="E872" s="95">
        <v>36712</v>
      </c>
      <c r="F872" s="95">
        <v>102545745</v>
      </c>
      <c r="G872" s="95">
        <v>6981</v>
      </c>
      <c r="H872" s="95">
        <v>21922934</v>
      </c>
      <c r="I872" s="95">
        <v>6045</v>
      </c>
      <c r="J872" s="95">
        <v>18609741</v>
      </c>
      <c r="K872" s="95">
        <v>38799</v>
      </c>
      <c r="L872" s="95">
        <v>139323157</v>
      </c>
      <c r="M872" s="95">
        <v>36162</v>
      </c>
      <c r="N872" s="95">
        <v>104861433</v>
      </c>
      <c r="O872" s="95">
        <v>7017</v>
      </c>
      <c r="P872" s="95">
        <v>21837731</v>
      </c>
      <c r="Q872" s="95">
        <v>6044</v>
      </c>
      <c r="R872" s="95">
        <v>18838071</v>
      </c>
      <c r="S872" s="95">
        <v>39577</v>
      </c>
      <c r="T872" s="95">
        <v>146052357</v>
      </c>
      <c r="U872" s="95">
        <v>36623</v>
      </c>
      <c r="V872" s="95">
        <v>112350549</v>
      </c>
      <c r="W872" s="95">
        <v>7171</v>
      </c>
      <c r="X872" s="95">
        <v>22743844</v>
      </c>
      <c r="Y872" s="95">
        <v>6186</v>
      </c>
      <c r="Z872" s="95">
        <v>21183791</v>
      </c>
      <c r="AA872" s="95">
        <v>39605</v>
      </c>
      <c r="AB872" s="95">
        <v>127479386</v>
      </c>
      <c r="AC872" s="95">
        <v>36369</v>
      </c>
      <c r="AD872" s="95">
        <v>117693340</v>
      </c>
      <c r="AE872" s="95">
        <v>7295</v>
      </c>
      <c r="AF872" s="95">
        <v>23868497</v>
      </c>
      <c r="AG872" s="95">
        <v>6309</v>
      </c>
      <c r="AH872" s="95">
        <v>24654753</v>
      </c>
      <c r="AI872" s="95">
        <v>40337</v>
      </c>
      <c r="AJ872" s="95">
        <v>134454956.28</v>
      </c>
      <c r="AK872" s="95">
        <v>36934</v>
      </c>
      <c r="AL872" s="95">
        <v>128049390.7</v>
      </c>
      <c r="AM872" s="95">
        <v>7649</v>
      </c>
      <c r="AN872" s="95">
        <v>25533655</v>
      </c>
      <c r="AO872" s="95">
        <v>6692</v>
      </c>
      <c r="AP872" s="95">
        <v>25275890</v>
      </c>
      <c r="AQ872" s="72">
        <v>279.20999999999998</v>
      </c>
      <c r="AR872" s="72">
        <v>236.13</v>
      </c>
      <c r="AS872" s="72">
        <v>515.34</v>
      </c>
      <c r="AT872" s="95">
        <v>154584005</v>
      </c>
      <c r="AU872" s="95">
        <v>121155486</v>
      </c>
      <c r="AV872" s="95">
        <v>46138</v>
      </c>
      <c r="AW872" s="95">
        <v>42757</v>
      </c>
      <c r="AX872" s="72">
        <v>293.13</v>
      </c>
      <c r="AY872" s="72">
        <v>244.24</v>
      </c>
      <c r="AZ872" s="72">
        <v>537.37</v>
      </c>
      <c r="BA872" s="95">
        <v>161160888</v>
      </c>
      <c r="BB872" s="95">
        <v>123699504</v>
      </c>
      <c r="BC872" s="95">
        <v>45816</v>
      </c>
      <c r="BD872" s="95">
        <v>42206</v>
      </c>
      <c r="BE872" s="72">
        <v>300.89999999999998</v>
      </c>
      <c r="BF872" s="72">
        <v>259.94</v>
      </c>
      <c r="BG872" s="72">
        <v>560.84</v>
      </c>
      <c r="BH872" s="95">
        <v>168796201</v>
      </c>
      <c r="BI872" s="95">
        <v>133534340</v>
      </c>
      <c r="BJ872" s="95">
        <v>46748</v>
      </c>
      <c r="BK872" s="95">
        <v>42809</v>
      </c>
      <c r="BL872" s="72">
        <v>268.92</v>
      </c>
      <c r="BM872" s="72">
        <v>277.95</v>
      </c>
      <c r="BN872" s="72">
        <v>546.87</v>
      </c>
      <c r="BO872" s="95">
        <v>151347883</v>
      </c>
      <c r="BP872" s="95">
        <v>142348093</v>
      </c>
      <c r="BQ872" s="95">
        <v>46900</v>
      </c>
      <c r="BR872" s="95">
        <v>42678</v>
      </c>
      <c r="BS872" s="72">
        <v>277.83999999999997</v>
      </c>
      <c r="BT872" s="72">
        <v>292.88</v>
      </c>
      <c r="BU872" s="72">
        <v>570.72</v>
      </c>
      <c r="BV872" s="95">
        <v>159988611.28</v>
      </c>
      <c r="BW872" s="95">
        <v>153325280.69999999</v>
      </c>
      <c r="BX872" s="95">
        <v>47986</v>
      </c>
      <c r="BY872" s="95">
        <v>43626</v>
      </c>
      <c r="BZ872" s="95">
        <v>44527</v>
      </c>
      <c r="CA872" s="95">
        <v>44076</v>
      </c>
      <c r="CB872" s="95">
        <v>44849</v>
      </c>
      <c r="CC872" s="95">
        <v>44896</v>
      </c>
      <c r="CD872" s="95">
        <v>45853</v>
      </c>
      <c r="CE872" s="72">
        <v>650.75523149000003</v>
      </c>
      <c r="CF872" s="72">
        <v>676.59346364999999</v>
      </c>
      <c r="CG872" s="72">
        <v>712.40329333</v>
      </c>
      <c r="CH872" s="72">
        <v>716.50152150999998</v>
      </c>
      <c r="CI872" s="72">
        <v>731.52548966999996</v>
      </c>
      <c r="CJ872" s="96">
        <v>0.79191065250000003</v>
      </c>
      <c r="CK872" s="96">
        <v>0.79422877820000004</v>
      </c>
      <c r="CL872" s="96">
        <v>0.78725071209999997</v>
      </c>
      <c r="CM872" s="96">
        <v>0.76325029830000002</v>
      </c>
      <c r="CN872" s="96">
        <v>0.78017787220000001</v>
      </c>
      <c r="CO872" s="96">
        <v>0.96474010759999995</v>
      </c>
      <c r="CP872" s="96">
        <v>0.81199450149999997</v>
      </c>
      <c r="CQ872" s="96">
        <v>0.99584056389999998</v>
      </c>
      <c r="CR872" s="96">
        <v>0.81538593120000002</v>
      </c>
      <c r="CS872" s="95">
        <v>40531</v>
      </c>
      <c r="CT872" s="95">
        <v>40428</v>
      </c>
      <c r="CU872" s="95">
        <v>41017</v>
      </c>
      <c r="CV872" s="95">
        <v>40752</v>
      </c>
      <c r="CW872" s="95">
        <v>41671</v>
      </c>
      <c r="CX872" s="96">
        <v>0.96814928</v>
      </c>
      <c r="CY872" s="96">
        <v>0.97170659500000001</v>
      </c>
      <c r="CZ872" s="96">
        <v>0.96981668899999995</v>
      </c>
      <c r="DA872" s="96">
        <v>0.96593417400000003</v>
      </c>
      <c r="DB872" s="96">
        <v>0.94850087500000002</v>
      </c>
      <c r="DC872">
        <v>2013</v>
      </c>
      <c r="DD872" s="6">
        <v>42815.199999999997</v>
      </c>
      <c r="DE872" s="96">
        <v>9.5923720999999997E-3</v>
      </c>
      <c r="DF872" s="72">
        <v>620.20000000000005</v>
      </c>
      <c r="DG872" s="96">
        <v>1</v>
      </c>
      <c r="DH872" s="72">
        <v>620.20000000000005</v>
      </c>
      <c r="DI872" s="72">
        <v>628.84808468999995</v>
      </c>
      <c r="DJ872" s="96">
        <v>1</v>
      </c>
      <c r="DK872" s="72">
        <v>620.20000000000005</v>
      </c>
      <c r="DL872" s="96">
        <v>1</v>
      </c>
      <c r="DM872" s="72">
        <v>620.20000000000005</v>
      </c>
      <c r="DN872" s="96">
        <v>1</v>
      </c>
      <c r="DO872" s="96">
        <v>1.7083000000000001E-2</v>
      </c>
      <c r="DP872" s="72">
        <v>10.59</v>
      </c>
      <c r="DQ872" s="72">
        <v>609.61</v>
      </c>
      <c r="DR872" t="s">
        <v>143</v>
      </c>
      <c r="DT872" t="s">
        <v>583</v>
      </c>
    </row>
    <row r="873" spans="1:124" x14ac:dyDescent="0.3">
      <c r="A873" t="s">
        <v>617</v>
      </c>
      <c r="B873">
        <v>16770</v>
      </c>
      <c r="C873" s="95">
        <v>9689</v>
      </c>
      <c r="D873" s="95">
        <v>38057333</v>
      </c>
      <c r="E873" s="95">
        <v>9160</v>
      </c>
      <c r="F873" s="95">
        <v>28688820</v>
      </c>
      <c r="G873" s="95">
        <v>2222</v>
      </c>
      <c r="H873" s="95">
        <v>7458125</v>
      </c>
      <c r="I873" s="95">
        <v>1947</v>
      </c>
      <c r="J873" s="95">
        <v>6387033</v>
      </c>
      <c r="K873" s="95">
        <v>9835</v>
      </c>
      <c r="L873" s="95">
        <v>40125931</v>
      </c>
      <c r="M873" s="95">
        <v>9261</v>
      </c>
      <c r="N873" s="95">
        <v>29789512</v>
      </c>
      <c r="O873" s="95">
        <v>2315</v>
      </c>
      <c r="P873" s="95">
        <v>8071829</v>
      </c>
      <c r="Q873" s="95">
        <v>2037</v>
      </c>
      <c r="R873" s="95">
        <v>6836998</v>
      </c>
      <c r="S873" s="95">
        <v>10035</v>
      </c>
      <c r="T873" s="95">
        <v>41154805</v>
      </c>
      <c r="U873" s="95">
        <v>9415</v>
      </c>
      <c r="V873" s="95">
        <v>32209317</v>
      </c>
      <c r="W873" s="95">
        <v>2399</v>
      </c>
      <c r="X873" s="95">
        <v>8859711</v>
      </c>
      <c r="Y873" s="95">
        <v>2126</v>
      </c>
      <c r="Z873" s="95">
        <v>7459270</v>
      </c>
      <c r="AA873" s="95">
        <v>10144</v>
      </c>
      <c r="AB873" s="95">
        <v>38028231</v>
      </c>
      <c r="AC873" s="95">
        <v>9487</v>
      </c>
      <c r="AD873" s="95">
        <v>32460644</v>
      </c>
      <c r="AE873" s="95">
        <v>2465</v>
      </c>
      <c r="AF873" s="95">
        <v>8622945</v>
      </c>
      <c r="AG873" s="95">
        <v>2174</v>
      </c>
      <c r="AH873" s="95">
        <v>8242842</v>
      </c>
      <c r="AI873" s="95">
        <v>10127</v>
      </c>
      <c r="AJ873" s="95">
        <v>36631331.979999997</v>
      </c>
      <c r="AK873" s="95">
        <v>9450</v>
      </c>
      <c r="AL873" s="95">
        <v>34977649.189999998</v>
      </c>
      <c r="AM873" s="95">
        <v>2635</v>
      </c>
      <c r="AN873" s="95">
        <v>8454184.7400000002</v>
      </c>
      <c r="AO873" s="95">
        <v>2350</v>
      </c>
      <c r="AP873" s="95">
        <v>9506595.3300000001</v>
      </c>
      <c r="AQ873" s="72">
        <v>318.44</v>
      </c>
      <c r="AR873" s="72">
        <v>263.17</v>
      </c>
      <c r="AS873" s="72">
        <v>581.61</v>
      </c>
      <c r="AT873" s="95">
        <v>45515458</v>
      </c>
      <c r="AU873" s="95">
        <v>35075853</v>
      </c>
      <c r="AV873" s="95">
        <v>11911</v>
      </c>
      <c r="AW873" s="95">
        <v>11107</v>
      </c>
      <c r="AX873" s="72">
        <v>330.57</v>
      </c>
      <c r="AY873" s="72">
        <v>270.14999999999998</v>
      </c>
      <c r="AZ873" s="72">
        <v>600.72</v>
      </c>
      <c r="BA873" s="95">
        <v>48197760</v>
      </c>
      <c r="BB873" s="95">
        <v>36626510</v>
      </c>
      <c r="BC873" s="95">
        <v>12150</v>
      </c>
      <c r="BD873" s="95">
        <v>11298</v>
      </c>
      <c r="BE873" s="72">
        <v>335.2</v>
      </c>
      <c r="BF873" s="72">
        <v>286.43</v>
      </c>
      <c r="BG873" s="72">
        <v>621.63</v>
      </c>
      <c r="BH873" s="95">
        <v>50014516</v>
      </c>
      <c r="BI873" s="95">
        <v>39668587</v>
      </c>
      <c r="BJ873" s="95">
        <v>12434</v>
      </c>
      <c r="BK873" s="95">
        <v>11541</v>
      </c>
      <c r="BL873" s="72">
        <v>308.32</v>
      </c>
      <c r="BM873" s="72">
        <v>290.88</v>
      </c>
      <c r="BN873" s="72">
        <v>599.20000000000005</v>
      </c>
      <c r="BO873" s="95">
        <v>46651176</v>
      </c>
      <c r="BP873" s="95">
        <v>40703486</v>
      </c>
      <c r="BQ873" s="95">
        <v>12609</v>
      </c>
      <c r="BR873" s="95">
        <v>11661</v>
      </c>
      <c r="BS873" s="72">
        <v>294.39999999999998</v>
      </c>
      <c r="BT873" s="72">
        <v>314.14999999999998</v>
      </c>
      <c r="BU873" s="72">
        <v>608.54999999999995</v>
      </c>
      <c r="BV873" s="95">
        <v>45085516.719999999</v>
      </c>
      <c r="BW873" s="95">
        <v>44484244.520000003</v>
      </c>
      <c r="BX873" s="95">
        <v>12762</v>
      </c>
      <c r="BY873" s="95">
        <v>11800</v>
      </c>
      <c r="BZ873" s="95">
        <v>11528</v>
      </c>
      <c r="CA873" s="95">
        <v>11739</v>
      </c>
      <c r="CB873" s="95">
        <v>12004</v>
      </c>
      <c r="CC873" s="95">
        <v>12159</v>
      </c>
      <c r="CD873" s="95">
        <v>12291</v>
      </c>
      <c r="CE873" s="72">
        <v>650.75523149000003</v>
      </c>
      <c r="CF873" s="72">
        <v>676.59346364999999</v>
      </c>
      <c r="CG873" s="72">
        <v>712.40329333</v>
      </c>
      <c r="CH873" s="72">
        <v>716.50152150999998</v>
      </c>
      <c r="CI873" s="72">
        <v>731.52548966999996</v>
      </c>
      <c r="CJ873" s="96">
        <v>0.89374617649999999</v>
      </c>
      <c r="CK873" s="96">
        <v>0.88785959699999994</v>
      </c>
      <c r="CL873" s="96">
        <v>0.87258159219999998</v>
      </c>
      <c r="CM873" s="96">
        <v>0.83628573279999996</v>
      </c>
      <c r="CN873" s="96">
        <v>0.83189172300000003</v>
      </c>
      <c r="CO873" s="96">
        <v>0.94179949969999999</v>
      </c>
      <c r="CP873" s="96">
        <v>0.91789490709999999</v>
      </c>
      <c r="CQ873" s="96">
        <v>0.99584056389999998</v>
      </c>
      <c r="CR873" s="96">
        <v>0.92172864740000005</v>
      </c>
      <c r="CS873" s="95">
        <v>10908</v>
      </c>
      <c r="CT873" s="95">
        <v>11262</v>
      </c>
      <c r="CU873" s="95">
        <v>11503</v>
      </c>
      <c r="CV873" s="95">
        <v>11620</v>
      </c>
      <c r="CW873" s="95">
        <v>11664</v>
      </c>
      <c r="CX873" s="96">
        <v>0.94293525</v>
      </c>
      <c r="CY873" s="96">
        <v>0.95564756799999995</v>
      </c>
      <c r="CZ873" s="96">
        <v>0.95176158099999997</v>
      </c>
      <c r="DA873" s="96">
        <v>0.92819471399999998</v>
      </c>
      <c r="DB873" s="96">
        <v>0.93109545999999999</v>
      </c>
      <c r="DC873">
        <v>2013</v>
      </c>
      <c r="DD873" s="6">
        <v>11481.4</v>
      </c>
      <c r="DE873" s="96">
        <v>5.7611601E-3</v>
      </c>
      <c r="DF873" s="72">
        <v>703.8</v>
      </c>
      <c r="DG873" s="96">
        <v>1</v>
      </c>
      <c r="DH873" s="72">
        <v>703.8</v>
      </c>
      <c r="DI873" s="72">
        <v>707.40101270000002</v>
      </c>
      <c r="DJ873" s="96">
        <v>1</v>
      </c>
      <c r="DK873" s="72">
        <v>703.8</v>
      </c>
      <c r="DL873" s="96">
        <v>1</v>
      </c>
      <c r="DM873" s="72">
        <v>703.8</v>
      </c>
      <c r="DN873" s="96">
        <v>1</v>
      </c>
      <c r="DO873" s="96">
        <v>1.3337999999999999E-2</v>
      </c>
      <c r="DP873" s="72">
        <v>9.39</v>
      </c>
      <c r="DQ873" s="72">
        <v>694.41</v>
      </c>
      <c r="DR873" t="s">
        <v>617</v>
      </c>
      <c r="DT873" t="s">
        <v>583</v>
      </c>
    </row>
    <row r="874" spans="1:124" x14ac:dyDescent="0.3">
      <c r="A874" t="s">
        <v>618</v>
      </c>
      <c r="B874">
        <v>16780</v>
      </c>
      <c r="C874" s="95">
        <v>3111</v>
      </c>
      <c r="D874" s="95">
        <v>10529695</v>
      </c>
      <c r="E874" s="95">
        <v>2982</v>
      </c>
      <c r="F874" s="95">
        <v>7998929</v>
      </c>
      <c r="G874" s="95">
        <v>315</v>
      </c>
      <c r="H874" s="95">
        <v>1021125</v>
      </c>
      <c r="I874" s="95">
        <v>281</v>
      </c>
      <c r="J874" s="95">
        <v>1578457</v>
      </c>
      <c r="K874" s="95">
        <v>3038</v>
      </c>
      <c r="L874" s="95">
        <v>10357872</v>
      </c>
      <c r="M874" s="95">
        <v>2901</v>
      </c>
      <c r="N874" s="95">
        <v>7945490</v>
      </c>
      <c r="O874" s="95">
        <v>303</v>
      </c>
      <c r="P874" s="95">
        <v>743374</v>
      </c>
      <c r="Q874" s="95">
        <v>271</v>
      </c>
      <c r="R874" s="95">
        <v>997671</v>
      </c>
      <c r="S874" s="95">
        <v>3057</v>
      </c>
      <c r="T874" s="95">
        <v>9590932</v>
      </c>
      <c r="U874" s="95">
        <v>2902</v>
      </c>
      <c r="V874" s="95">
        <v>8645997</v>
      </c>
      <c r="W874" s="95">
        <v>305</v>
      </c>
      <c r="X874" s="95">
        <v>1442684</v>
      </c>
      <c r="Y874" s="95">
        <v>273</v>
      </c>
      <c r="Z874" s="95">
        <v>1163571</v>
      </c>
      <c r="AA874" s="95">
        <v>3031</v>
      </c>
      <c r="AB874" s="95">
        <v>9264932</v>
      </c>
      <c r="AC874" s="95">
        <v>2864</v>
      </c>
      <c r="AD874" s="95">
        <v>8967827</v>
      </c>
      <c r="AE874" s="95">
        <v>316</v>
      </c>
      <c r="AF874" s="95">
        <v>1208654</v>
      </c>
      <c r="AG874" s="95">
        <v>284</v>
      </c>
      <c r="AH874" s="95">
        <v>1442460</v>
      </c>
      <c r="AI874" s="95">
        <v>3067</v>
      </c>
      <c r="AJ874" s="95">
        <v>8549867</v>
      </c>
      <c r="AK874" s="95">
        <v>2902</v>
      </c>
      <c r="AL874" s="95">
        <v>9427612</v>
      </c>
      <c r="AM874" s="95">
        <v>292</v>
      </c>
      <c r="AN874" s="95">
        <v>1318089</v>
      </c>
      <c r="AO874" s="95">
        <v>259</v>
      </c>
      <c r="AP874" s="95">
        <v>1273014</v>
      </c>
      <c r="AQ874" s="72">
        <v>280.95999999999998</v>
      </c>
      <c r="AR874" s="72">
        <v>244.6</v>
      </c>
      <c r="AS874" s="72">
        <v>525.55999999999995</v>
      </c>
      <c r="AT874" s="95">
        <v>11550820</v>
      </c>
      <c r="AU874" s="95">
        <v>9577386</v>
      </c>
      <c r="AV874" s="95">
        <v>3426</v>
      </c>
      <c r="AW874" s="95">
        <v>3263</v>
      </c>
      <c r="AX874" s="72">
        <v>276.89</v>
      </c>
      <c r="AY874" s="72">
        <v>234.95</v>
      </c>
      <c r="AZ874" s="72">
        <v>511.84</v>
      </c>
      <c r="BA874" s="95">
        <v>11101246</v>
      </c>
      <c r="BB874" s="95">
        <v>8943161</v>
      </c>
      <c r="BC874" s="95">
        <v>3341</v>
      </c>
      <c r="BD874" s="95">
        <v>3172</v>
      </c>
      <c r="BE874" s="72">
        <v>273.49</v>
      </c>
      <c r="BF874" s="72">
        <v>257.47000000000003</v>
      </c>
      <c r="BG874" s="72">
        <v>530.96</v>
      </c>
      <c r="BH874" s="95">
        <v>11033616</v>
      </c>
      <c r="BI874" s="95">
        <v>9809568</v>
      </c>
      <c r="BJ874" s="95">
        <v>3362</v>
      </c>
      <c r="BK874" s="95">
        <v>3175</v>
      </c>
      <c r="BL874" s="72">
        <v>260.77</v>
      </c>
      <c r="BM874" s="72">
        <v>275.58</v>
      </c>
      <c r="BN874" s="72">
        <v>536.35</v>
      </c>
      <c r="BO874" s="95">
        <v>10473586</v>
      </c>
      <c r="BP874" s="95">
        <v>10410287</v>
      </c>
      <c r="BQ874" s="95">
        <v>3347</v>
      </c>
      <c r="BR874" s="95">
        <v>3148</v>
      </c>
      <c r="BS874" s="72">
        <v>244.81</v>
      </c>
      <c r="BT874" s="72">
        <v>282.10000000000002</v>
      </c>
      <c r="BU874" s="72">
        <v>526.91</v>
      </c>
      <c r="BV874" s="95">
        <v>9867956</v>
      </c>
      <c r="BW874" s="95">
        <v>10700626</v>
      </c>
      <c r="BX874" s="95">
        <v>3359</v>
      </c>
      <c r="BY874" s="95">
        <v>3161</v>
      </c>
      <c r="BZ874" s="95">
        <v>3348</v>
      </c>
      <c r="CA874" s="95">
        <v>3259</v>
      </c>
      <c r="CB874" s="95">
        <v>3272</v>
      </c>
      <c r="CC874" s="95">
        <v>3253</v>
      </c>
      <c r="CD874" s="95">
        <v>3262</v>
      </c>
      <c r="CE874" s="72">
        <v>650.75523149000003</v>
      </c>
      <c r="CF874" s="72">
        <v>676.59346364999999</v>
      </c>
      <c r="CG874" s="72">
        <v>712.40329333</v>
      </c>
      <c r="CH874" s="72">
        <v>716.50152150999998</v>
      </c>
      <c r="CI874" s="72">
        <v>731.52548966999996</v>
      </c>
      <c r="CJ874" s="96">
        <v>0.8076154821</v>
      </c>
      <c r="CK874" s="96">
        <v>0.75649563220000005</v>
      </c>
      <c r="CL874" s="96">
        <v>0.74530817719999998</v>
      </c>
      <c r="CM874" s="96">
        <v>0.74856784509999996</v>
      </c>
      <c r="CN874" s="96">
        <v>0.72028932339999996</v>
      </c>
      <c r="CO874" s="96">
        <v>0.92556972140000005</v>
      </c>
      <c r="CP874" s="96">
        <v>0.81642179349999999</v>
      </c>
      <c r="CQ874" s="96">
        <v>0.99584056389999998</v>
      </c>
      <c r="CR874" s="96">
        <v>0.81983171460000004</v>
      </c>
      <c r="CS874" s="95">
        <v>3101</v>
      </c>
      <c r="CT874" s="95">
        <v>3080</v>
      </c>
      <c r="CU874" s="95">
        <v>3122</v>
      </c>
      <c r="CV874" s="95">
        <v>3095</v>
      </c>
      <c r="CW874" s="95">
        <v>3147</v>
      </c>
      <c r="CX874" s="96">
        <v>0.94851881800000004</v>
      </c>
      <c r="CY874" s="96">
        <v>0.940016717</v>
      </c>
      <c r="CZ874" s="96">
        <v>0.93876980399999999</v>
      </c>
      <c r="DA874" s="96">
        <v>0.90875505999999995</v>
      </c>
      <c r="DB874" s="96">
        <v>0.89225825800000003</v>
      </c>
      <c r="DC874">
        <v>2013</v>
      </c>
      <c r="DD874" s="6">
        <v>3183.8</v>
      </c>
      <c r="DE874" s="96">
        <v>5.4387018000000001E-3</v>
      </c>
      <c r="DF874" s="72">
        <v>626.20000000000005</v>
      </c>
      <c r="DG874" s="96">
        <v>1</v>
      </c>
      <c r="DH874" s="72">
        <v>626.20000000000005</v>
      </c>
      <c r="DI874" s="72">
        <v>664.00920126000005</v>
      </c>
      <c r="DJ874" s="96">
        <v>1</v>
      </c>
      <c r="DK874" s="72">
        <v>626.20000000000005</v>
      </c>
      <c r="DL874" s="96">
        <v>1</v>
      </c>
      <c r="DM874" s="72">
        <v>626.20000000000005</v>
      </c>
      <c r="DN874" s="96">
        <v>1</v>
      </c>
      <c r="DO874" s="96">
        <v>1.7211000000000001E-2</v>
      </c>
      <c r="DP874" s="72">
        <v>10.78</v>
      </c>
      <c r="DQ874" s="72">
        <v>615.41999999999996</v>
      </c>
      <c r="DR874" t="s">
        <v>618</v>
      </c>
      <c r="DT874" t="s">
        <v>583</v>
      </c>
    </row>
    <row r="875" spans="1:124" x14ac:dyDescent="0.3">
      <c r="A875" t="s">
        <v>619</v>
      </c>
      <c r="B875">
        <v>16790</v>
      </c>
      <c r="C875" s="95">
        <v>1058</v>
      </c>
      <c r="D875" s="95">
        <v>3871046</v>
      </c>
      <c r="E875" s="95">
        <v>1025</v>
      </c>
      <c r="F875" s="95">
        <v>3536377</v>
      </c>
      <c r="G875" s="95">
        <v>100</v>
      </c>
      <c r="H875" s="95">
        <v>280066</v>
      </c>
      <c r="I875" s="95">
        <v>92</v>
      </c>
      <c r="J875" s="95">
        <v>388119</v>
      </c>
      <c r="K875" s="95">
        <v>999</v>
      </c>
      <c r="L875" s="95">
        <v>3202344</v>
      </c>
      <c r="M875" s="95">
        <v>957</v>
      </c>
      <c r="N875" s="95">
        <v>3521363</v>
      </c>
      <c r="O875" s="95">
        <v>99</v>
      </c>
      <c r="P875" s="95">
        <v>297667</v>
      </c>
      <c r="Q875" s="95">
        <v>88</v>
      </c>
      <c r="R875" s="95">
        <v>348319</v>
      </c>
      <c r="S875" s="95">
        <v>959</v>
      </c>
      <c r="T875" s="95">
        <v>4178772</v>
      </c>
      <c r="U875" s="95">
        <v>916</v>
      </c>
      <c r="V875" s="95">
        <v>3801300</v>
      </c>
      <c r="W875" s="95">
        <v>102</v>
      </c>
      <c r="X875" s="95">
        <v>222717</v>
      </c>
      <c r="Y875" s="95">
        <v>90</v>
      </c>
      <c r="Z875" s="95">
        <v>530459</v>
      </c>
      <c r="AA875" s="95">
        <v>948</v>
      </c>
      <c r="AB875" s="95">
        <v>2719878</v>
      </c>
      <c r="AC875" s="95">
        <v>906</v>
      </c>
      <c r="AD875" s="95">
        <v>4018895</v>
      </c>
      <c r="AE875" s="95">
        <v>111</v>
      </c>
      <c r="AF875" s="95">
        <v>311816</v>
      </c>
      <c r="AG875" s="95">
        <v>97</v>
      </c>
      <c r="AH875" s="95">
        <v>807657</v>
      </c>
      <c r="AI875" s="95">
        <v>960</v>
      </c>
      <c r="AJ875" s="95">
        <v>3416890</v>
      </c>
      <c r="AK875" s="95">
        <v>926</v>
      </c>
      <c r="AL875" s="95">
        <v>4377732</v>
      </c>
      <c r="AM875" s="95">
        <v>102</v>
      </c>
      <c r="AN875" s="95">
        <v>236764</v>
      </c>
      <c r="AO875" s="95">
        <v>88</v>
      </c>
      <c r="AP875" s="95">
        <v>734319</v>
      </c>
      <c r="AQ875" s="72">
        <v>298.73</v>
      </c>
      <c r="AR875" s="72">
        <v>292.79000000000002</v>
      </c>
      <c r="AS875" s="72">
        <v>591.52</v>
      </c>
      <c r="AT875" s="95">
        <v>4151112</v>
      </c>
      <c r="AU875" s="95">
        <v>3924496</v>
      </c>
      <c r="AV875" s="95">
        <v>1158</v>
      </c>
      <c r="AW875" s="95">
        <v>1117</v>
      </c>
      <c r="AX875" s="72">
        <v>265.64</v>
      </c>
      <c r="AY875" s="72">
        <v>308.58999999999997</v>
      </c>
      <c r="AZ875" s="72">
        <v>574.23</v>
      </c>
      <c r="BA875" s="95">
        <v>3500011</v>
      </c>
      <c r="BB875" s="95">
        <v>3869682</v>
      </c>
      <c r="BC875" s="95">
        <v>1098</v>
      </c>
      <c r="BD875" s="95">
        <v>1045</v>
      </c>
      <c r="BE875" s="72">
        <v>345.7</v>
      </c>
      <c r="BF875" s="72">
        <v>358.83</v>
      </c>
      <c r="BG875" s="72">
        <v>704.53</v>
      </c>
      <c r="BH875" s="95">
        <v>4401489</v>
      </c>
      <c r="BI875" s="95">
        <v>4331759</v>
      </c>
      <c r="BJ875" s="95">
        <v>1061</v>
      </c>
      <c r="BK875" s="95">
        <v>1006</v>
      </c>
      <c r="BL875" s="72">
        <v>238.57</v>
      </c>
      <c r="BM875" s="72">
        <v>401.01</v>
      </c>
      <c r="BN875" s="72">
        <v>639.58000000000004</v>
      </c>
      <c r="BO875" s="95">
        <v>3031694</v>
      </c>
      <c r="BP875" s="95">
        <v>4826552</v>
      </c>
      <c r="BQ875" s="95">
        <v>1059</v>
      </c>
      <c r="BR875" s="95">
        <v>1003</v>
      </c>
      <c r="BS875" s="72">
        <v>286.7</v>
      </c>
      <c r="BT875" s="72">
        <v>420.12</v>
      </c>
      <c r="BU875" s="72">
        <v>706.82</v>
      </c>
      <c r="BV875" s="95">
        <v>3653654</v>
      </c>
      <c r="BW875" s="95">
        <v>5112051</v>
      </c>
      <c r="BX875" s="95">
        <v>1062</v>
      </c>
      <c r="BY875" s="95">
        <v>1014</v>
      </c>
      <c r="BZ875" s="95">
        <v>1138</v>
      </c>
      <c r="CA875" s="95">
        <v>1072</v>
      </c>
      <c r="CB875" s="95">
        <v>1034</v>
      </c>
      <c r="CC875" s="95">
        <v>1032</v>
      </c>
      <c r="CD875" s="95">
        <v>1039</v>
      </c>
      <c r="CE875" s="72">
        <v>650.75523149000003</v>
      </c>
      <c r="CF875" s="72">
        <v>676.59346364999999</v>
      </c>
      <c r="CG875" s="72">
        <v>712.40329333</v>
      </c>
      <c r="CH875" s="72">
        <v>716.50152150999998</v>
      </c>
      <c r="CI875" s="72">
        <v>731.52548966999996</v>
      </c>
      <c r="CJ875" s="96">
        <v>0.90897463649999999</v>
      </c>
      <c r="CK875" s="96">
        <v>0.84870757829999999</v>
      </c>
      <c r="CL875" s="96">
        <v>0.9889482637</v>
      </c>
      <c r="CM875" s="96">
        <v>0.89264290560000004</v>
      </c>
      <c r="CN875" s="96">
        <v>0.96622743840000003</v>
      </c>
      <c r="CO875" s="96">
        <v>0.97859664680000003</v>
      </c>
      <c r="CP875" s="96">
        <v>0.94124598469999998</v>
      </c>
      <c r="CQ875" s="96">
        <v>0.99584056389999998</v>
      </c>
      <c r="CR875" s="96">
        <v>0.94517725470000002</v>
      </c>
      <c r="CS875" s="95">
        <v>1147</v>
      </c>
      <c r="CT875" s="95">
        <v>1075</v>
      </c>
      <c r="CU875" s="95">
        <v>1067</v>
      </c>
      <c r="CV875" s="95">
        <v>1074</v>
      </c>
      <c r="CW875" s="95">
        <v>1082</v>
      </c>
      <c r="CX875" s="96">
        <v>0.97805450500000002</v>
      </c>
      <c r="CY875" s="96">
        <v>0.99413256999999999</v>
      </c>
      <c r="CZ875" s="96">
        <v>0.96131015200000003</v>
      </c>
      <c r="DA875" s="96">
        <v>0.99997401200000002</v>
      </c>
      <c r="DB875" s="96">
        <v>0.95956348499999999</v>
      </c>
      <c r="DC875">
        <v>2013</v>
      </c>
      <c r="DD875" s="6">
        <v>1037</v>
      </c>
      <c r="DE875" s="96">
        <v>3.3322221000000002E-3</v>
      </c>
      <c r="DF875" s="72">
        <v>723.47</v>
      </c>
      <c r="DG875" s="96">
        <v>1</v>
      </c>
      <c r="DH875" s="72">
        <v>723.47</v>
      </c>
      <c r="DI875" s="72">
        <v>664.00920126000005</v>
      </c>
      <c r="DJ875" s="96">
        <v>1</v>
      </c>
      <c r="DK875" s="72">
        <v>723.47</v>
      </c>
      <c r="DL875" s="96">
        <v>1</v>
      </c>
      <c r="DM875" s="72">
        <v>723.47</v>
      </c>
      <c r="DN875" s="96">
        <v>1</v>
      </c>
      <c r="DO875" s="96">
        <v>9.0329999999999994E-3</v>
      </c>
      <c r="DP875" s="72">
        <v>6.54</v>
      </c>
      <c r="DQ875" s="72">
        <v>716.93</v>
      </c>
      <c r="DR875" t="s">
        <v>619</v>
      </c>
      <c r="DT875" t="s">
        <v>583</v>
      </c>
    </row>
    <row r="876" spans="1:124" x14ac:dyDescent="0.3">
      <c r="A876" t="s">
        <v>620</v>
      </c>
      <c r="B876">
        <v>16800</v>
      </c>
      <c r="C876" s="95">
        <v>2298</v>
      </c>
      <c r="D876" s="95">
        <v>8811309</v>
      </c>
      <c r="E876" s="95">
        <v>2240</v>
      </c>
      <c r="F876" s="95">
        <v>7252064</v>
      </c>
      <c r="G876" s="95">
        <v>192</v>
      </c>
      <c r="H876" s="95">
        <v>450220</v>
      </c>
      <c r="I876" s="95">
        <v>177</v>
      </c>
      <c r="J876" s="95">
        <v>562154</v>
      </c>
      <c r="K876" s="95">
        <v>2267</v>
      </c>
      <c r="L876" s="95">
        <v>9229553</v>
      </c>
      <c r="M876" s="95">
        <v>2206</v>
      </c>
      <c r="N876" s="95">
        <v>7766315</v>
      </c>
      <c r="O876" s="95">
        <v>205</v>
      </c>
      <c r="P876" s="95">
        <v>453486</v>
      </c>
      <c r="Q876" s="95">
        <v>190</v>
      </c>
      <c r="R876" s="95">
        <v>649831</v>
      </c>
      <c r="S876" s="95">
        <v>2233</v>
      </c>
      <c r="T876" s="95">
        <v>9432631</v>
      </c>
      <c r="U876" s="95">
        <v>2156</v>
      </c>
      <c r="V876" s="95">
        <v>7777573</v>
      </c>
      <c r="W876" s="95">
        <v>206</v>
      </c>
      <c r="X876" s="95">
        <v>913558</v>
      </c>
      <c r="Y876" s="95">
        <v>190</v>
      </c>
      <c r="Z876" s="95">
        <v>757228</v>
      </c>
      <c r="AA876" s="95">
        <v>2196</v>
      </c>
      <c r="AB876" s="95">
        <v>8420636</v>
      </c>
      <c r="AC876" s="95">
        <v>2117</v>
      </c>
      <c r="AD876" s="95">
        <v>8120635</v>
      </c>
      <c r="AE876" s="95">
        <v>199</v>
      </c>
      <c r="AF876" s="95">
        <v>673758</v>
      </c>
      <c r="AG876" s="95">
        <v>185</v>
      </c>
      <c r="AH876" s="95">
        <v>748532</v>
      </c>
      <c r="AI876" s="95">
        <v>2182</v>
      </c>
      <c r="AJ876" s="95">
        <v>9134612</v>
      </c>
      <c r="AK876" s="95">
        <v>2100</v>
      </c>
      <c r="AL876" s="95">
        <v>7909942</v>
      </c>
      <c r="AM876" s="95">
        <v>203</v>
      </c>
      <c r="AN876" s="95">
        <v>692640</v>
      </c>
      <c r="AO876" s="95">
        <v>187</v>
      </c>
      <c r="AP876" s="95">
        <v>821721</v>
      </c>
      <c r="AQ876" s="72">
        <v>309.95999999999998</v>
      </c>
      <c r="AR876" s="72">
        <v>269.42</v>
      </c>
      <c r="AS876" s="72">
        <v>579.38</v>
      </c>
      <c r="AT876" s="95">
        <v>9261529</v>
      </c>
      <c r="AU876" s="95">
        <v>7814218</v>
      </c>
      <c r="AV876" s="95">
        <v>2490</v>
      </c>
      <c r="AW876" s="95">
        <v>2417</v>
      </c>
      <c r="AX876" s="72">
        <v>326.42</v>
      </c>
      <c r="AY876" s="72">
        <v>292.72000000000003</v>
      </c>
      <c r="AZ876" s="72">
        <v>619.14</v>
      </c>
      <c r="BA876" s="95">
        <v>9683039</v>
      </c>
      <c r="BB876" s="95">
        <v>8416146</v>
      </c>
      <c r="BC876" s="95">
        <v>2472</v>
      </c>
      <c r="BD876" s="95">
        <v>2396</v>
      </c>
      <c r="BE876" s="72">
        <v>353.5</v>
      </c>
      <c r="BF876" s="72">
        <v>303.17</v>
      </c>
      <c r="BG876" s="72">
        <v>656.67</v>
      </c>
      <c r="BH876" s="95">
        <v>10346189</v>
      </c>
      <c r="BI876" s="95">
        <v>8534801</v>
      </c>
      <c r="BJ876" s="95">
        <v>2439</v>
      </c>
      <c r="BK876" s="95">
        <v>2346</v>
      </c>
      <c r="BL876" s="72">
        <v>316.44</v>
      </c>
      <c r="BM876" s="72">
        <v>321.07</v>
      </c>
      <c r="BN876" s="72">
        <v>637.51</v>
      </c>
      <c r="BO876" s="95">
        <v>9094394</v>
      </c>
      <c r="BP876" s="95">
        <v>8869167</v>
      </c>
      <c r="BQ876" s="95">
        <v>2395</v>
      </c>
      <c r="BR876" s="95">
        <v>2302</v>
      </c>
      <c r="BS876" s="72">
        <v>343.37</v>
      </c>
      <c r="BT876" s="72">
        <v>318.16000000000003</v>
      </c>
      <c r="BU876" s="72">
        <v>661.53</v>
      </c>
      <c r="BV876" s="95">
        <v>9827252</v>
      </c>
      <c r="BW876" s="95">
        <v>8731663</v>
      </c>
      <c r="BX876" s="95">
        <v>2385</v>
      </c>
      <c r="BY876" s="95">
        <v>2287</v>
      </c>
      <c r="BZ876" s="95">
        <v>2455</v>
      </c>
      <c r="CA876" s="95">
        <v>2435</v>
      </c>
      <c r="CB876" s="95">
        <v>2394</v>
      </c>
      <c r="CC876" s="95">
        <v>2351</v>
      </c>
      <c r="CD876" s="95">
        <v>2337</v>
      </c>
      <c r="CE876" s="72">
        <v>650.75523149000003</v>
      </c>
      <c r="CF876" s="72">
        <v>676.59346364999999</v>
      </c>
      <c r="CG876" s="72">
        <v>712.40329333</v>
      </c>
      <c r="CH876" s="72">
        <v>716.50152150999998</v>
      </c>
      <c r="CI876" s="72">
        <v>731.52548966999996</v>
      </c>
      <c r="CJ876" s="96">
        <v>0.89031938889999995</v>
      </c>
      <c r="CK876" s="96">
        <v>0.91508421709999999</v>
      </c>
      <c r="CL876" s="96">
        <v>0.92176721549999996</v>
      </c>
      <c r="CM876" s="96">
        <v>0.88975386769999998</v>
      </c>
      <c r="CN876" s="96">
        <v>0.90431572019999995</v>
      </c>
      <c r="CO876" s="96">
        <v>0.98266627439999998</v>
      </c>
      <c r="CP876" s="96">
        <v>0.92019855100000003</v>
      </c>
      <c r="CQ876" s="96">
        <v>0.99584056389999998</v>
      </c>
      <c r="CR876" s="96">
        <v>0.92404191290000004</v>
      </c>
      <c r="CS876" s="95">
        <v>2334</v>
      </c>
      <c r="CT876" s="95">
        <v>2336</v>
      </c>
      <c r="CU876" s="95">
        <v>2273</v>
      </c>
      <c r="CV876" s="95">
        <v>2238</v>
      </c>
      <c r="CW876" s="95">
        <v>2235</v>
      </c>
      <c r="CX876" s="96">
        <v>0.99599606399999996</v>
      </c>
      <c r="CY876" s="96">
        <v>0.99877949899999996</v>
      </c>
      <c r="CZ876" s="96">
        <v>0.96638090099999996</v>
      </c>
      <c r="DA876" s="96">
        <v>0.97045470099999998</v>
      </c>
      <c r="DB876" s="96">
        <v>0.98069488000000005</v>
      </c>
      <c r="DC876">
        <v>2013</v>
      </c>
      <c r="DD876" s="6">
        <v>2349.6</v>
      </c>
      <c r="DE876" s="96">
        <v>2.1895396000000001E-3</v>
      </c>
      <c r="DF876" s="72">
        <v>708.1</v>
      </c>
      <c r="DG876" s="96">
        <v>1</v>
      </c>
      <c r="DH876" s="72">
        <v>708.1</v>
      </c>
      <c r="DI876" s="72">
        <v>664.00920126000005</v>
      </c>
      <c r="DJ876" s="96">
        <v>1</v>
      </c>
      <c r="DK876" s="72">
        <v>708.1</v>
      </c>
      <c r="DL876" s="96">
        <v>1</v>
      </c>
      <c r="DM876" s="72">
        <v>708.1</v>
      </c>
      <c r="DN876" s="96">
        <v>1</v>
      </c>
      <c r="DO876" s="96">
        <v>6.2090000000000001E-3</v>
      </c>
      <c r="DP876" s="72">
        <v>4.4000000000000004</v>
      </c>
      <c r="DQ876" s="72">
        <v>703.7</v>
      </c>
      <c r="DR876" t="s">
        <v>620</v>
      </c>
      <c r="DT876" t="s">
        <v>583</v>
      </c>
    </row>
    <row r="877" spans="1:124" x14ac:dyDescent="0.3">
      <c r="A877" t="s">
        <v>149</v>
      </c>
      <c r="B877">
        <v>16810</v>
      </c>
      <c r="C877" s="95">
        <v>17878</v>
      </c>
      <c r="D877" s="95">
        <v>66378535</v>
      </c>
      <c r="E877" s="95">
        <v>17181</v>
      </c>
      <c r="F877" s="95">
        <v>50032181</v>
      </c>
      <c r="G877" s="95">
        <v>3298</v>
      </c>
      <c r="H877" s="95">
        <v>9965739</v>
      </c>
      <c r="I877" s="95">
        <v>2913</v>
      </c>
      <c r="J877" s="95">
        <v>9427686</v>
      </c>
      <c r="K877" s="95">
        <v>17298</v>
      </c>
      <c r="L877" s="95">
        <v>63616422</v>
      </c>
      <c r="M877" s="95">
        <v>16498</v>
      </c>
      <c r="N877" s="95">
        <v>50305465</v>
      </c>
      <c r="O877" s="95">
        <v>3324</v>
      </c>
      <c r="P877" s="95">
        <v>10400892</v>
      </c>
      <c r="Q877" s="95">
        <v>2920</v>
      </c>
      <c r="R877" s="95">
        <v>10146662</v>
      </c>
      <c r="S877" s="95">
        <v>17333</v>
      </c>
      <c r="T877" s="95">
        <v>69492585</v>
      </c>
      <c r="U877" s="95">
        <v>16418</v>
      </c>
      <c r="V877" s="95">
        <v>53525949</v>
      </c>
      <c r="W877" s="95">
        <v>3377</v>
      </c>
      <c r="X877" s="95">
        <v>11212141</v>
      </c>
      <c r="Y877" s="95">
        <v>2970</v>
      </c>
      <c r="Z877" s="95">
        <v>10127429</v>
      </c>
      <c r="AA877" s="95">
        <v>17167</v>
      </c>
      <c r="AB877" s="95">
        <v>65103882</v>
      </c>
      <c r="AC877" s="95">
        <v>16147</v>
      </c>
      <c r="AD877" s="95">
        <v>57876114</v>
      </c>
      <c r="AE877" s="95">
        <v>3491</v>
      </c>
      <c r="AF877" s="95">
        <v>11291584</v>
      </c>
      <c r="AG877" s="95">
        <v>3070</v>
      </c>
      <c r="AH877" s="95">
        <v>11577525</v>
      </c>
      <c r="AI877" s="95">
        <v>17551</v>
      </c>
      <c r="AJ877" s="95">
        <v>66737327.909999996</v>
      </c>
      <c r="AK877" s="95">
        <v>16449</v>
      </c>
      <c r="AL877" s="95">
        <v>61439162.049999997</v>
      </c>
      <c r="AM877" s="95">
        <v>3687</v>
      </c>
      <c r="AN877" s="95">
        <v>11852437</v>
      </c>
      <c r="AO877" s="95">
        <v>3279</v>
      </c>
      <c r="AP877" s="95">
        <v>12579421</v>
      </c>
      <c r="AQ877" s="72">
        <v>300.44</v>
      </c>
      <c r="AR877" s="72">
        <v>246.59</v>
      </c>
      <c r="AS877" s="72">
        <v>547.03</v>
      </c>
      <c r="AT877" s="95">
        <v>76344274</v>
      </c>
      <c r="AU877" s="95">
        <v>59459867</v>
      </c>
      <c r="AV877" s="95">
        <v>21176</v>
      </c>
      <c r="AW877" s="95">
        <v>20094</v>
      </c>
      <c r="AX877" s="72">
        <v>299.10000000000002</v>
      </c>
      <c r="AY877" s="72">
        <v>259.43</v>
      </c>
      <c r="AZ877" s="72">
        <v>558.53</v>
      </c>
      <c r="BA877" s="95">
        <v>74017314</v>
      </c>
      <c r="BB877" s="95">
        <v>60452127</v>
      </c>
      <c r="BC877" s="95">
        <v>20622</v>
      </c>
      <c r="BD877" s="95">
        <v>19418</v>
      </c>
      <c r="BE877" s="72">
        <v>324.74</v>
      </c>
      <c r="BF877" s="72">
        <v>273.58999999999997</v>
      </c>
      <c r="BG877" s="72">
        <v>598.33000000000004</v>
      </c>
      <c r="BH877" s="95">
        <v>80704726</v>
      </c>
      <c r="BI877" s="95">
        <v>63653378</v>
      </c>
      <c r="BJ877" s="95">
        <v>20710</v>
      </c>
      <c r="BK877" s="95">
        <v>19388</v>
      </c>
      <c r="BL877" s="72">
        <v>308.18</v>
      </c>
      <c r="BM877" s="72">
        <v>301.18</v>
      </c>
      <c r="BN877" s="72">
        <v>609.36</v>
      </c>
      <c r="BO877" s="95">
        <v>76395466</v>
      </c>
      <c r="BP877" s="95">
        <v>69453639</v>
      </c>
      <c r="BQ877" s="95">
        <v>20658</v>
      </c>
      <c r="BR877" s="95">
        <v>19217</v>
      </c>
      <c r="BS877" s="72">
        <v>308.37</v>
      </c>
      <c r="BT877" s="72">
        <v>312.66000000000003</v>
      </c>
      <c r="BU877" s="72">
        <v>621.03</v>
      </c>
      <c r="BV877" s="95">
        <v>78589764.909999996</v>
      </c>
      <c r="BW877" s="95">
        <v>74018583.049999997</v>
      </c>
      <c r="BX877" s="95">
        <v>21238</v>
      </c>
      <c r="BY877" s="95">
        <v>19728</v>
      </c>
      <c r="BZ877" s="95">
        <v>20660</v>
      </c>
      <c r="CA877" s="95">
        <v>20041</v>
      </c>
      <c r="CB877" s="95">
        <v>20073</v>
      </c>
      <c r="CC877" s="95">
        <v>19974</v>
      </c>
      <c r="CD877" s="95">
        <v>20499</v>
      </c>
      <c r="CE877" s="72">
        <v>650.75523149000003</v>
      </c>
      <c r="CF877" s="72">
        <v>676.59346364999999</v>
      </c>
      <c r="CG877" s="72">
        <v>712.40329333</v>
      </c>
      <c r="CH877" s="72">
        <v>716.50152150999998</v>
      </c>
      <c r="CI877" s="72">
        <v>731.52548966999996</v>
      </c>
      <c r="CJ877" s="96">
        <v>0.84060791759999998</v>
      </c>
      <c r="CK877" s="96">
        <v>0.82550309749999995</v>
      </c>
      <c r="CL877" s="96">
        <v>0.83987539870000005</v>
      </c>
      <c r="CM877" s="96">
        <v>0.85046574460000002</v>
      </c>
      <c r="CN877" s="96">
        <v>0.84895196240000004</v>
      </c>
      <c r="CO877" s="96">
        <v>0.94950779429999999</v>
      </c>
      <c r="CP877" s="96">
        <v>0.88580718270000003</v>
      </c>
      <c r="CQ877" s="96">
        <v>0.99584056389999998</v>
      </c>
      <c r="CR877" s="96">
        <v>0.88950690330000004</v>
      </c>
      <c r="CS877" s="95">
        <v>19466</v>
      </c>
      <c r="CT877" s="95">
        <v>18973</v>
      </c>
      <c r="CU877" s="95">
        <v>18941</v>
      </c>
      <c r="CV877" s="95">
        <v>18798</v>
      </c>
      <c r="CW877" s="95">
        <v>19172</v>
      </c>
      <c r="CX877" s="96">
        <v>0.93844880900000005</v>
      </c>
      <c r="CY877" s="96">
        <v>0.936639412</v>
      </c>
      <c r="CZ877" s="96">
        <v>0.94744649999999997</v>
      </c>
      <c r="DA877" s="96">
        <v>0.96025564600000002</v>
      </c>
      <c r="DB877" s="96">
        <v>0.96496945099999998</v>
      </c>
      <c r="DC877">
        <v>2013</v>
      </c>
      <c r="DD877" s="6">
        <v>19569</v>
      </c>
      <c r="DE877" s="96">
        <v>4.6871437999999998E-3</v>
      </c>
      <c r="DF877" s="72">
        <v>679.93</v>
      </c>
      <c r="DG877" s="96">
        <v>1</v>
      </c>
      <c r="DH877" s="72">
        <v>679.93</v>
      </c>
      <c r="DI877" s="72">
        <v>679.93</v>
      </c>
      <c r="DJ877" s="96">
        <v>1</v>
      </c>
      <c r="DK877" s="72">
        <v>679.93</v>
      </c>
      <c r="DL877" s="96">
        <v>1</v>
      </c>
      <c r="DM877" s="72">
        <v>679.93</v>
      </c>
      <c r="DN877" s="96">
        <v>1</v>
      </c>
      <c r="DO877" s="96">
        <v>1.2434000000000001E-2</v>
      </c>
      <c r="DP877" s="72">
        <v>8.4499999999999993</v>
      </c>
      <c r="DQ877" s="72">
        <v>671.48</v>
      </c>
      <c r="DR877" t="s">
        <v>149</v>
      </c>
      <c r="DT877" t="s">
        <v>583</v>
      </c>
    </row>
    <row r="878" spans="1:124" x14ac:dyDescent="0.3">
      <c r="A878" t="s">
        <v>59</v>
      </c>
      <c r="B878">
        <v>16820</v>
      </c>
      <c r="C878" s="95">
        <v>2303</v>
      </c>
      <c r="D878" s="95">
        <v>8521128</v>
      </c>
      <c r="E878" s="95">
        <v>2242</v>
      </c>
      <c r="F878" s="95">
        <v>7052860</v>
      </c>
      <c r="G878" s="95">
        <v>285</v>
      </c>
      <c r="H878" s="95">
        <v>790893</v>
      </c>
      <c r="I878" s="95">
        <v>262</v>
      </c>
      <c r="J878" s="95">
        <v>802508</v>
      </c>
      <c r="K878" s="95">
        <v>2239</v>
      </c>
      <c r="L878" s="95">
        <v>10055861</v>
      </c>
      <c r="M878" s="95">
        <v>2166</v>
      </c>
      <c r="N878" s="95">
        <v>7686838</v>
      </c>
      <c r="O878" s="95">
        <v>290</v>
      </c>
      <c r="P878" s="95">
        <v>1142549</v>
      </c>
      <c r="Q878" s="95">
        <v>270</v>
      </c>
      <c r="R878" s="95">
        <v>906580</v>
      </c>
      <c r="S878" s="95">
        <v>2242</v>
      </c>
      <c r="T878" s="95">
        <v>9773236</v>
      </c>
      <c r="U878" s="95">
        <v>2157</v>
      </c>
      <c r="V878" s="95">
        <v>7804227</v>
      </c>
      <c r="W878" s="95">
        <v>293</v>
      </c>
      <c r="X878" s="95">
        <v>858001</v>
      </c>
      <c r="Y878" s="95">
        <v>276</v>
      </c>
      <c r="Z878" s="95">
        <v>1046026</v>
      </c>
      <c r="AA878" s="95">
        <v>2202</v>
      </c>
      <c r="AB878" s="95">
        <v>8125569</v>
      </c>
      <c r="AC878" s="95">
        <v>2113</v>
      </c>
      <c r="AD878" s="95">
        <v>8018976</v>
      </c>
      <c r="AE878" s="95">
        <v>293</v>
      </c>
      <c r="AF878" s="95">
        <v>810777</v>
      </c>
      <c r="AG878" s="95">
        <v>278</v>
      </c>
      <c r="AH878" s="95">
        <v>1062906</v>
      </c>
      <c r="AI878" s="95">
        <v>2193</v>
      </c>
      <c r="AJ878" s="95">
        <v>8890742</v>
      </c>
      <c r="AK878" s="95">
        <v>2100</v>
      </c>
      <c r="AL878" s="95">
        <v>9034202</v>
      </c>
      <c r="AM878" s="95">
        <v>288</v>
      </c>
      <c r="AN878" s="95">
        <v>1000296</v>
      </c>
      <c r="AO878" s="95">
        <v>276</v>
      </c>
      <c r="AP878" s="95">
        <v>1273553</v>
      </c>
      <c r="AQ878" s="72">
        <v>299.85000000000002</v>
      </c>
      <c r="AR878" s="72">
        <v>261.43</v>
      </c>
      <c r="AS878" s="72">
        <v>561.28</v>
      </c>
      <c r="AT878" s="95">
        <v>9312021</v>
      </c>
      <c r="AU878" s="95">
        <v>7855368</v>
      </c>
      <c r="AV878" s="95">
        <v>2588</v>
      </c>
      <c r="AW878" s="95">
        <v>2504</v>
      </c>
      <c r="AX878" s="72">
        <v>369</v>
      </c>
      <c r="AY878" s="72">
        <v>293.97000000000003</v>
      </c>
      <c r="AZ878" s="72">
        <v>662.97</v>
      </c>
      <c r="BA878" s="95">
        <v>11198410</v>
      </c>
      <c r="BB878" s="95">
        <v>8593418</v>
      </c>
      <c r="BC878" s="95">
        <v>2529</v>
      </c>
      <c r="BD878" s="95">
        <v>2436</v>
      </c>
      <c r="BE878" s="72">
        <v>349.48</v>
      </c>
      <c r="BF878" s="72">
        <v>303.13</v>
      </c>
      <c r="BG878" s="72">
        <v>652.61</v>
      </c>
      <c r="BH878" s="95">
        <v>10631237</v>
      </c>
      <c r="BI878" s="95">
        <v>8850253</v>
      </c>
      <c r="BJ878" s="95">
        <v>2535</v>
      </c>
      <c r="BK878" s="95">
        <v>2433</v>
      </c>
      <c r="BL878" s="72">
        <v>298.48</v>
      </c>
      <c r="BM878" s="72">
        <v>316.52999999999997</v>
      </c>
      <c r="BN878" s="72">
        <v>615.01</v>
      </c>
      <c r="BO878" s="95">
        <v>8936346</v>
      </c>
      <c r="BP878" s="95">
        <v>9081882</v>
      </c>
      <c r="BQ878" s="95">
        <v>2495</v>
      </c>
      <c r="BR878" s="95">
        <v>2391</v>
      </c>
      <c r="BS878" s="72">
        <v>332.23</v>
      </c>
      <c r="BT878" s="72">
        <v>361.52</v>
      </c>
      <c r="BU878" s="72">
        <v>693.75</v>
      </c>
      <c r="BV878" s="95">
        <v>9891038</v>
      </c>
      <c r="BW878" s="95">
        <v>10307755</v>
      </c>
      <c r="BX878" s="95">
        <v>2481</v>
      </c>
      <c r="BY878" s="95">
        <v>2376</v>
      </c>
      <c r="BZ878" s="95">
        <v>2548</v>
      </c>
      <c r="CA878" s="95">
        <v>2484</v>
      </c>
      <c r="CB878" s="95">
        <v>2486</v>
      </c>
      <c r="CC878" s="95">
        <v>2446</v>
      </c>
      <c r="CD878" s="95">
        <v>2430</v>
      </c>
      <c r="CE878" s="72">
        <v>650.75523149000003</v>
      </c>
      <c r="CF878" s="72">
        <v>676.59346364999999</v>
      </c>
      <c r="CG878" s="72">
        <v>712.40329333</v>
      </c>
      <c r="CH878" s="72">
        <v>716.50152150999998</v>
      </c>
      <c r="CI878" s="72">
        <v>731.52548966999996</v>
      </c>
      <c r="CJ878" s="96">
        <v>0.86250555179999999</v>
      </c>
      <c r="CK878" s="96">
        <v>0.97986462419999998</v>
      </c>
      <c r="CL878" s="96">
        <v>0.91606819640000003</v>
      </c>
      <c r="CM878" s="96">
        <v>0.85835128260000004</v>
      </c>
      <c r="CN878" s="96">
        <v>0.94836066519999995</v>
      </c>
      <c r="CO878" s="96">
        <v>0.94404586209999997</v>
      </c>
      <c r="CP878" s="96">
        <v>0.96714587789999995</v>
      </c>
      <c r="CQ878" s="96">
        <v>0.99584056389999998</v>
      </c>
      <c r="CR878" s="96">
        <v>0.97118532310000005</v>
      </c>
      <c r="CS878" s="95">
        <v>2464</v>
      </c>
      <c r="CT878" s="95">
        <v>2439</v>
      </c>
      <c r="CU878" s="95">
        <v>2448</v>
      </c>
      <c r="CV878" s="95">
        <v>2408</v>
      </c>
      <c r="CW878" s="95">
        <v>2436</v>
      </c>
      <c r="CX878" s="96">
        <v>0.90912139999999997</v>
      </c>
      <c r="CY878" s="96">
        <v>0.94724608099999996</v>
      </c>
      <c r="CZ878" s="96">
        <v>0.97983473099999996</v>
      </c>
      <c r="DA878" s="96">
        <v>0.94789944500000001</v>
      </c>
      <c r="DB878" s="96">
        <v>0.93639313700000004</v>
      </c>
      <c r="DC878">
        <v>2013</v>
      </c>
      <c r="DD878" s="6">
        <v>2428</v>
      </c>
      <c r="DE878" s="96">
        <v>1.18356525E-2</v>
      </c>
      <c r="DF878" s="72">
        <v>737.03</v>
      </c>
      <c r="DG878" s="96">
        <v>1</v>
      </c>
      <c r="DH878" s="72">
        <v>737.03</v>
      </c>
      <c r="DI878" s="72">
        <v>664.00920126000005</v>
      </c>
      <c r="DJ878" s="96">
        <v>1</v>
      </c>
      <c r="DK878" s="72">
        <v>737.03</v>
      </c>
      <c r="DL878" s="96">
        <v>1</v>
      </c>
      <c r="DM878" s="72">
        <v>737.03</v>
      </c>
      <c r="DN878" s="96">
        <v>0.98199672670000004</v>
      </c>
      <c r="DO878" s="96">
        <v>2.444E-2</v>
      </c>
      <c r="DP878" s="72">
        <v>17.690000000000001</v>
      </c>
      <c r="DQ878" s="72">
        <v>719.34</v>
      </c>
      <c r="DR878" t="s">
        <v>59</v>
      </c>
      <c r="DT878" t="s">
        <v>583</v>
      </c>
    </row>
    <row r="879" spans="1:124" x14ac:dyDescent="0.3">
      <c r="A879" t="s">
        <v>621</v>
      </c>
      <c r="B879">
        <v>16830</v>
      </c>
      <c r="C879" s="95">
        <v>4586</v>
      </c>
      <c r="D879" s="95">
        <v>14054982</v>
      </c>
      <c r="E879" s="95">
        <v>4444</v>
      </c>
      <c r="F879" s="95">
        <v>14241579</v>
      </c>
      <c r="G879" s="95">
        <v>390</v>
      </c>
      <c r="H879" s="95">
        <v>947776</v>
      </c>
      <c r="I879" s="95">
        <v>351</v>
      </c>
      <c r="J879" s="95">
        <v>1064822</v>
      </c>
      <c r="K879" s="95">
        <v>4315</v>
      </c>
      <c r="L879" s="95">
        <v>13645125</v>
      </c>
      <c r="M879" s="95">
        <v>4168</v>
      </c>
      <c r="N879" s="95">
        <v>13325275</v>
      </c>
      <c r="O879" s="95">
        <v>379</v>
      </c>
      <c r="P879" s="95">
        <v>801123</v>
      </c>
      <c r="Q879" s="95">
        <v>337</v>
      </c>
      <c r="R879" s="95">
        <v>1062223</v>
      </c>
      <c r="S879" s="95">
        <v>4233</v>
      </c>
      <c r="T879" s="95">
        <v>14085709</v>
      </c>
      <c r="U879" s="95">
        <v>4065</v>
      </c>
      <c r="V879" s="95">
        <v>13846351</v>
      </c>
      <c r="W879" s="95">
        <v>375</v>
      </c>
      <c r="X879" s="95">
        <v>930571</v>
      </c>
      <c r="Y879" s="95">
        <v>327</v>
      </c>
      <c r="Z879" s="95">
        <v>1213892</v>
      </c>
      <c r="AA879" s="95">
        <v>4211</v>
      </c>
      <c r="AB879" s="95">
        <v>13638970</v>
      </c>
      <c r="AC879" s="95">
        <v>4051</v>
      </c>
      <c r="AD879" s="95">
        <v>14601675</v>
      </c>
      <c r="AE879" s="95">
        <v>317</v>
      </c>
      <c r="AF879" s="95">
        <v>1111486</v>
      </c>
      <c r="AG879" s="95">
        <v>272</v>
      </c>
      <c r="AH879" s="95">
        <v>1480379</v>
      </c>
      <c r="AI879" s="95">
        <v>4195</v>
      </c>
      <c r="AJ879" s="95">
        <v>11751183</v>
      </c>
      <c r="AK879" s="95">
        <v>4028</v>
      </c>
      <c r="AL879" s="95">
        <v>15069341</v>
      </c>
      <c r="AM879" s="95">
        <v>316</v>
      </c>
      <c r="AN879" s="95">
        <v>1019526</v>
      </c>
      <c r="AO879" s="95">
        <v>277</v>
      </c>
      <c r="AP879" s="95">
        <v>1405400</v>
      </c>
      <c r="AQ879" s="72">
        <v>251.25</v>
      </c>
      <c r="AR879" s="72">
        <v>266.01</v>
      </c>
      <c r="AS879" s="72">
        <v>517.26</v>
      </c>
      <c r="AT879" s="95">
        <v>15002758</v>
      </c>
      <c r="AU879" s="95">
        <v>15306401</v>
      </c>
      <c r="AV879" s="95">
        <v>4976</v>
      </c>
      <c r="AW879" s="95">
        <v>4795</v>
      </c>
      <c r="AX879" s="72">
        <v>256.47000000000003</v>
      </c>
      <c r="AY879" s="72">
        <v>266.14</v>
      </c>
      <c r="AZ879" s="72">
        <v>522.61</v>
      </c>
      <c r="BA879" s="95">
        <v>14446248</v>
      </c>
      <c r="BB879" s="95">
        <v>14387498</v>
      </c>
      <c r="BC879" s="95">
        <v>4694</v>
      </c>
      <c r="BD879" s="95">
        <v>4505</v>
      </c>
      <c r="BE879" s="72">
        <v>271.56</v>
      </c>
      <c r="BF879" s="72">
        <v>285.75</v>
      </c>
      <c r="BG879" s="72">
        <v>557.30999999999995</v>
      </c>
      <c r="BH879" s="95">
        <v>15016280</v>
      </c>
      <c r="BI879" s="95">
        <v>15060243</v>
      </c>
      <c r="BJ879" s="95">
        <v>4608</v>
      </c>
      <c r="BK879" s="95">
        <v>4392</v>
      </c>
      <c r="BL879" s="72">
        <v>271.47000000000003</v>
      </c>
      <c r="BM879" s="72">
        <v>310.01</v>
      </c>
      <c r="BN879" s="72">
        <v>581.48</v>
      </c>
      <c r="BO879" s="95">
        <v>14750456</v>
      </c>
      <c r="BP879" s="95">
        <v>16082054</v>
      </c>
      <c r="BQ879" s="95">
        <v>4528</v>
      </c>
      <c r="BR879" s="95">
        <v>4323</v>
      </c>
      <c r="BS879" s="72">
        <v>235.92</v>
      </c>
      <c r="BT879" s="72">
        <v>318.91000000000003</v>
      </c>
      <c r="BU879" s="72">
        <v>554.83000000000004</v>
      </c>
      <c r="BV879" s="95">
        <v>12770709</v>
      </c>
      <c r="BW879" s="95">
        <v>16474741</v>
      </c>
      <c r="BX879" s="95">
        <v>4511</v>
      </c>
      <c r="BY879" s="95">
        <v>4305</v>
      </c>
      <c r="BZ879" s="95">
        <v>4890</v>
      </c>
      <c r="CA879" s="95">
        <v>4603</v>
      </c>
      <c r="CB879" s="95">
        <v>4504</v>
      </c>
      <c r="CC879" s="95">
        <v>4431</v>
      </c>
      <c r="CD879" s="95">
        <v>4410</v>
      </c>
      <c r="CE879" s="72">
        <v>650.75523149000003</v>
      </c>
      <c r="CF879" s="72">
        <v>676.59346364999999</v>
      </c>
      <c r="CG879" s="72">
        <v>712.40329333</v>
      </c>
      <c r="CH879" s="72">
        <v>716.50152150999998</v>
      </c>
      <c r="CI879" s="72">
        <v>731.52548966999996</v>
      </c>
      <c r="CJ879" s="96">
        <v>0.7948610706</v>
      </c>
      <c r="CK879" s="96">
        <v>0.77241361040000001</v>
      </c>
      <c r="CL879" s="96">
        <v>0.78229565359999997</v>
      </c>
      <c r="CM879" s="96">
        <v>0.81155445250000002</v>
      </c>
      <c r="CN879" s="96">
        <v>0.75845614110000004</v>
      </c>
      <c r="CO879" s="96">
        <v>0.89926720729999998</v>
      </c>
      <c r="CP879" s="96">
        <v>0.87172775709999994</v>
      </c>
      <c r="CQ879" s="96">
        <v>0.99584056389999998</v>
      </c>
      <c r="CR879" s="96">
        <v>0.87536867269999996</v>
      </c>
      <c r="CS879" s="95">
        <v>4752</v>
      </c>
      <c r="CT879" s="95">
        <v>4490</v>
      </c>
      <c r="CU879" s="95">
        <v>4378</v>
      </c>
      <c r="CV879" s="95">
        <v>4391</v>
      </c>
      <c r="CW879" s="95">
        <v>4373</v>
      </c>
      <c r="CX879" s="96">
        <v>0.91122920900000004</v>
      </c>
      <c r="CY879" s="96">
        <v>0.90610358700000004</v>
      </c>
      <c r="CZ879" s="96">
        <v>0.89146197000000005</v>
      </c>
      <c r="DA879" s="96">
        <v>0.88623387099999995</v>
      </c>
      <c r="DB879" s="96">
        <v>0.90015033799999999</v>
      </c>
      <c r="DC879">
        <v>2013</v>
      </c>
      <c r="DD879" s="6">
        <v>4464</v>
      </c>
      <c r="DE879" s="96">
        <v>2.4198681E-3</v>
      </c>
      <c r="DF879" s="72">
        <v>670.65</v>
      </c>
      <c r="DG879" s="96">
        <v>1</v>
      </c>
      <c r="DH879" s="72">
        <v>670.65</v>
      </c>
      <c r="DI879" s="72">
        <v>664.00920126000005</v>
      </c>
      <c r="DJ879" s="96">
        <v>1</v>
      </c>
      <c r="DK879" s="72">
        <v>670.65</v>
      </c>
      <c r="DL879" s="96">
        <v>1</v>
      </c>
      <c r="DM879" s="72">
        <v>670.65</v>
      </c>
      <c r="DN879" s="96">
        <v>1</v>
      </c>
      <c r="DO879" s="96">
        <v>6.6039999999999996E-3</v>
      </c>
      <c r="DP879" s="72">
        <v>4.43</v>
      </c>
      <c r="DQ879" s="72">
        <v>666.22</v>
      </c>
      <c r="DR879" t="s">
        <v>621</v>
      </c>
      <c r="DT879" t="s">
        <v>583</v>
      </c>
    </row>
    <row r="880" spans="1:124" x14ac:dyDescent="0.3">
      <c r="A880" t="s">
        <v>622</v>
      </c>
      <c r="B880">
        <v>16840</v>
      </c>
      <c r="C880" s="95">
        <v>8148</v>
      </c>
      <c r="D880" s="95">
        <v>22945729</v>
      </c>
      <c r="E880" s="95">
        <v>7678</v>
      </c>
      <c r="F880" s="95">
        <v>22634948</v>
      </c>
      <c r="G880" s="95">
        <v>967</v>
      </c>
      <c r="H880" s="95">
        <v>2357228</v>
      </c>
      <c r="I880" s="95">
        <v>854</v>
      </c>
      <c r="J880" s="95">
        <v>2861874</v>
      </c>
      <c r="K880" s="95">
        <v>8080</v>
      </c>
      <c r="L880" s="95">
        <v>25963010</v>
      </c>
      <c r="M880" s="95">
        <v>7557</v>
      </c>
      <c r="N880" s="95">
        <v>23470085</v>
      </c>
      <c r="O880" s="95">
        <v>973</v>
      </c>
      <c r="P880" s="95">
        <v>2727511</v>
      </c>
      <c r="Q880" s="95">
        <v>856</v>
      </c>
      <c r="R880" s="95">
        <v>3172598</v>
      </c>
      <c r="S880" s="95">
        <v>8155</v>
      </c>
      <c r="T880" s="95">
        <v>27142209</v>
      </c>
      <c r="U880" s="95">
        <v>7570</v>
      </c>
      <c r="V880" s="95">
        <v>25536864</v>
      </c>
      <c r="W880" s="95">
        <v>1010</v>
      </c>
      <c r="X880" s="95">
        <v>2563948</v>
      </c>
      <c r="Y880" s="95">
        <v>889</v>
      </c>
      <c r="Z880" s="95">
        <v>3015710</v>
      </c>
      <c r="AA880" s="95">
        <v>8192</v>
      </c>
      <c r="AB880" s="95">
        <v>23019600</v>
      </c>
      <c r="AC880" s="95">
        <v>7533</v>
      </c>
      <c r="AD880" s="95">
        <v>26341100</v>
      </c>
      <c r="AE880" s="95">
        <v>1100</v>
      </c>
      <c r="AF880" s="95">
        <v>2916355</v>
      </c>
      <c r="AG880" s="95">
        <v>980</v>
      </c>
      <c r="AH880" s="95">
        <v>3157468</v>
      </c>
      <c r="AI880" s="95">
        <v>8332</v>
      </c>
      <c r="AJ880" s="95">
        <v>27125963</v>
      </c>
      <c r="AK880" s="95">
        <v>7659</v>
      </c>
      <c r="AL880" s="95">
        <v>28466130</v>
      </c>
      <c r="AM880" s="95">
        <v>1172</v>
      </c>
      <c r="AN880" s="95">
        <v>3533415</v>
      </c>
      <c r="AO880" s="95">
        <v>1041</v>
      </c>
      <c r="AP880" s="95">
        <v>3860813</v>
      </c>
      <c r="AQ880" s="72">
        <v>231.33</v>
      </c>
      <c r="AR880" s="72">
        <v>249.03</v>
      </c>
      <c r="AS880" s="72">
        <v>480.36</v>
      </c>
      <c r="AT880" s="95">
        <v>25302957</v>
      </c>
      <c r="AU880" s="95">
        <v>25496822</v>
      </c>
      <c r="AV880" s="95">
        <v>9115</v>
      </c>
      <c r="AW880" s="95">
        <v>8532</v>
      </c>
      <c r="AX880" s="72">
        <v>264.10000000000002</v>
      </c>
      <c r="AY880" s="72">
        <v>263.89999999999998</v>
      </c>
      <c r="AZ880" s="72">
        <v>528</v>
      </c>
      <c r="BA880" s="95">
        <v>28690521</v>
      </c>
      <c r="BB880" s="95">
        <v>26642683</v>
      </c>
      <c r="BC880" s="95">
        <v>9053</v>
      </c>
      <c r="BD880" s="95">
        <v>8413</v>
      </c>
      <c r="BE880" s="72">
        <v>270.11</v>
      </c>
      <c r="BF880" s="72">
        <v>281.27999999999997</v>
      </c>
      <c r="BG880" s="72">
        <v>551.39</v>
      </c>
      <c r="BH880" s="95">
        <v>29706157</v>
      </c>
      <c r="BI880" s="95">
        <v>28552574</v>
      </c>
      <c r="BJ880" s="95">
        <v>9165</v>
      </c>
      <c r="BK880" s="95">
        <v>8459</v>
      </c>
      <c r="BL880" s="72">
        <v>232.6</v>
      </c>
      <c r="BM880" s="72">
        <v>288.76</v>
      </c>
      <c r="BN880" s="72">
        <v>521.36</v>
      </c>
      <c r="BO880" s="95">
        <v>25935955</v>
      </c>
      <c r="BP880" s="95">
        <v>29498568</v>
      </c>
      <c r="BQ880" s="95">
        <v>9292</v>
      </c>
      <c r="BR880" s="95">
        <v>8513</v>
      </c>
      <c r="BS880" s="72">
        <v>268.83</v>
      </c>
      <c r="BT880" s="72">
        <v>309.64999999999998</v>
      </c>
      <c r="BU880" s="72">
        <v>578.48</v>
      </c>
      <c r="BV880" s="95">
        <v>30659378</v>
      </c>
      <c r="BW880" s="95">
        <v>32326943</v>
      </c>
      <c r="BX880" s="95">
        <v>9504</v>
      </c>
      <c r="BY880" s="95">
        <v>8700</v>
      </c>
      <c r="BZ880" s="95">
        <v>8837</v>
      </c>
      <c r="CA880" s="95">
        <v>8744</v>
      </c>
      <c r="CB880" s="95">
        <v>8825</v>
      </c>
      <c r="CC880" s="95">
        <v>8922</v>
      </c>
      <c r="CD880" s="95">
        <v>9111</v>
      </c>
      <c r="CE880" s="72">
        <v>650.75523149000003</v>
      </c>
      <c r="CF880" s="72">
        <v>676.59346364999999</v>
      </c>
      <c r="CG880" s="72">
        <v>712.40329333</v>
      </c>
      <c r="CH880" s="72">
        <v>716.50152150999998</v>
      </c>
      <c r="CI880" s="72">
        <v>731.52548966999996</v>
      </c>
      <c r="CJ880" s="96">
        <v>0.73815772310000005</v>
      </c>
      <c r="CK880" s="96">
        <v>0.78037998939999997</v>
      </c>
      <c r="CL880" s="96">
        <v>0.77398575380000001</v>
      </c>
      <c r="CM880" s="96">
        <v>0.72764674510000005</v>
      </c>
      <c r="CN880" s="96">
        <v>0.79078584159999998</v>
      </c>
      <c r="CO880" s="96">
        <v>0.96939523940000005</v>
      </c>
      <c r="CP880" s="96">
        <v>0.78625433639999998</v>
      </c>
      <c r="CQ880" s="96">
        <v>0.99584056389999998</v>
      </c>
      <c r="CR880" s="96">
        <v>0.78953825799999999</v>
      </c>
      <c r="CS880" s="95">
        <v>8138</v>
      </c>
      <c r="CT880" s="95">
        <v>8019</v>
      </c>
      <c r="CU880" s="95">
        <v>8069</v>
      </c>
      <c r="CV880" s="95">
        <v>8028</v>
      </c>
      <c r="CW880" s="95">
        <v>8141</v>
      </c>
      <c r="CX880" s="96">
        <v>0.96888877900000003</v>
      </c>
      <c r="CY880" s="96">
        <v>0.97232557100000006</v>
      </c>
      <c r="CZ880" s="96">
        <v>0.97225368700000003</v>
      </c>
      <c r="DA880" s="96">
        <v>0.96589342700000003</v>
      </c>
      <c r="DB880" s="96">
        <v>0.96763513400000001</v>
      </c>
      <c r="DC880">
        <v>2013</v>
      </c>
      <c r="DD880" s="6">
        <v>8523.4</v>
      </c>
      <c r="DE880" s="96">
        <v>2.6790605999999998E-3</v>
      </c>
      <c r="DF880" s="72">
        <v>604.73</v>
      </c>
      <c r="DG880" s="96">
        <v>1</v>
      </c>
      <c r="DH880" s="72">
        <v>604.73</v>
      </c>
      <c r="DI880" s="72">
        <v>604.73</v>
      </c>
      <c r="DJ880" s="96">
        <v>1</v>
      </c>
      <c r="DK880" s="72">
        <v>604.73</v>
      </c>
      <c r="DL880" s="96">
        <v>1</v>
      </c>
      <c r="DM880" s="72">
        <v>604.73</v>
      </c>
      <c r="DN880" s="96">
        <v>1</v>
      </c>
      <c r="DO880" s="96">
        <v>7.8670000000000007E-3</v>
      </c>
      <c r="DP880" s="72">
        <v>4.76</v>
      </c>
      <c r="DQ880" s="72">
        <v>599.97</v>
      </c>
      <c r="DR880" t="s">
        <v>622</v>
      </c>
      <c r="DT880" t="s">
        <v>583</v>
      </c>
    </row>
    <row r="881" spans="1:124" x14ac:dyDescent="0.3">
      <c r="A881" t="s">
        <v>623</v>
      </c>
      <c r="B881">
        <v>16850</v>
      </c>
      <c r="C881" s="95">
        <v>2914</v>
      </c>
      <c r="D881" s="95">
        <v>9187640</v>
      </c>
      <c r="E881" s="95">
        <v>2795</v>
      </c>
      <c r="F881" s="95">
        <v>8177292</v>
      </c>
      <c r="G881" s="95">
        <v>277</v>
      </c>
      <c r="H881" s="95">
        <v>645227</v>
      </c>
      <c r="I881" s="95">
        <v>245</v>
      </c>
      <c r="J881" s="95">
        <v>804862</v>
      </c>
      <c r="K881" s="95">
        <v>2755</v>
      </c>
      <c r="L881" s="95">
        <v>9413497</v>
      </c>
      <c r="M881" s="95">
        <v>2626</v>
      </c>
      <c r="N881" s="95">
        <v>8341638</v>
      </c>
      <c r="O881" s="95">
        <v>280</v>
      </c>
      <c r="P881" s="95">
        <v>634344</v>
      </c>
      <c r="Q881" s="95">
        <v>245</v>
      </c>
      <c r="R881" s="95">
        <v>794371</v>
      </c>
      <c r="S881" s="95">
        <v>2784</v>
      </c>
      <c r="T881" s="95">
        <v>9741828</v>
      </c>
      <c r="U881" s="95">
        <v>2650</v>
      </c>
      <c r="V881" s="95">
        <v>8884102</v>
      </c>
      <c r="W881" s="95">
        <v>277</v>
      </c>
      <c r="X881" s="95">
        <v>891975</v>
      </c>
      <c r="Y881" s="95">
        <v>240</v>
      </c>
      <c r="Z881" s="95">
        <v>814317</v>
      </c>
      <c r="AA881" s="95">
        <v>2769</v>
      </c>
      <c r="AB881" s="95">
        <v>8315214</v>
      </c>
      <c r="AC881" s="95">
        <v>2631</v>
      </c>
      <c r="AD881" s="95">
        <v>9738012</v>
      </c>
      <c r="AE881" s="95">
        <v>282</v>
      </c>
      <c r="AF881" s="95">
        <v>786315</v>
      </c>
      <c r="AG881" s="95">
        <v>246</v>
      </c>
      <c r="AH881" s="95">
        <v>932321</v>
      </c>
      <c r="AI881" s="95">
        <v>2809</v>
      </c>
      <c r="AJ881" s="95">
        <v>9462266</v>
      </c>
      <c r="AK881" s="95">
        <v>2673</v>
      </c>
      <c r="AL881" s="95">
        <v>10615528</v>
      </c>
      <c r="AM881" s="95">
        <v>294</v>
      </c>
      <c r="AN881" s="95">
        <v>1291451</v>
      </c>
      <c r="AO881" s="95">
        <v>255</v>
      </c>
      <c r="AP881" s="95">
        <v>1078659</v>
      </c>
      <c r="AQ881" s="72">
        <v>256.79000000000002</v>
      </c>
      <c r="AR881" s="72">
        <v>246.22</v>
      </c>
      <c r="AS881" s="72">
        <v>503.01</v>
      </c>
      <c r="AT881" s="95">
        <v>9832867</v>
      </c>
      <c r="AU881" s="95">
        <v>8982154</v>
      </c>
      <c r="AV881" s="95">
        <v>3191</v>
      </c>
      <c r="AW881" s="95">
        <v>3040</v>
      </c>
      <c r="AX881" s="72">
        <v>275.89</v>
      </c>
      <c r="AY881" s="72">
        <v>265.18</v>
      </c>
      <c r="AZ881" s="72">
        <v>541.07000000000005</v>
      </c>
      <c r="BA881" s="95">
        <v>10047841</v>
      </c>
      <c r="BB881" s="95">
        <v>9136009</v>
      </c>
      <c r="BC881" s="95">
        <v>3035</v>
      </c>
      <c r="BD881" s="95">
        <v>2871</v>
      </c>
      <c r="BE881" s="72">
        <v>289.5</v>
      </c>
      <c r="BF881" s="72">
        <v>279.64999999999998</v>
      </c>
      <c r="BG881" s="72">
        <v>569.15</v>
      </c>
      <c r="BH881" s="95">
        <v>10633803</v>
      </c>
      <c r="BI881" s="95">
        <v>9698419</v>
      </c>
      <c r="BJ881" s="95">
        <v>3061</v>
      </c>
      <c r="BK881" s="95">
        <v>2890</v>
      </c>
      <c r="BL881" s="72">
        <v>248.59</v>
      </c>
      <c r="BM881" s="72">
        <v>309.07</v>
      </c>
      <c r="BN881" s="72">
        <v>557.66</v>
      </c>
      <c r="BO881" s="95">
        <v>9101529</v>
      </c>
      <c r="BP881" s="95">
        <v>10670333</v>
      </c>
      <c r="BQ881" s="95">
        <v>3051</v>
      </c>
      <c r="BR881" s="95">
        <v>2877</v>
      </c>
      <c r="BS881" s="72">
        <v>288.8</v>
      </c>
      <c r="BT881" s="72">
        <v>332.83</v>
      </c>
      <c r="BU881" s="72">
        <v>621.63</v>
      </c>
      <c r="BV881" s="95">
        <v>10753717</v>
      </c>
      <c r="BW881" s="95">
        <v>11694187</v>
      </c>
      <c r="BX881" s="95">
        <v>3103</v>
      </c>
      <c r="BY881" s="95">
        <v>2928</v>
      </c>
      <c r="BZ881" s="95">
        <v>3119</v>
      </c>
      <c r="CA881" s="95">
        <v>2956</v>
      </c>
      <c r="CB881" s="95">
        <v>2979</v>
      </c>
      <c r="CC881" s="95">
        <v>2968</v>
      </c>
      <c r="CD881" s="95">
        <v>3017</v>
      </c>
      <c r="CE881" s="72">
        <v>650.75523149000003</v>
      </c>
      <c r="CF881" s="72">
        <v>676.59346364999999</v>
      </c>
      <c r="CG881" s="72">
        <v>712.40329333</v>
      </c>
      <c r="CH881" s="72">
        <v>716.50152150999998</v>
      </c>
      <c r="CI881" s="72">
        <v>731.52548966999996</v>
      </c>
      <c r="CJ881" s="96">
        <v>0.77296343639999998</v>
      </c>
      <c r="CK881" s="96">
        <v>0.79969735009999998</v>
      </c>
      <c r="CL881" s="96">
        <v>0.79891545330000002</v>
      </c>
      <c r="CM881" s="96">
        <v>0.77830958240000003</v>
      </c>
      <c r="CN881" s="96">
        <v>0.84977216619999996</v>
      </c>
      <c r="CO881" s="96">
        <v>0.93684419019999998</v>
      </c>
      <c r="CP881" s="96">
        <v>0.85385767030000004</v>
      </c>
      <c r="CQ881" s="96">
        <v>0.99584056389999998</v>
      </c>
      <c r="CR881" s="96">
        <v>0.85742394850000003</v>
      </c>
      <c r="CS881" s="95">
        <v>2982</v>
      </c>
      <c r="CT881" s="95">
        <v>2853</v>
      </c>
      <c r="CU881" s="95">
        <v>2890</v>
      </c>
      <c r="CV881" s="95">
        <v>2890</v>
      </c>
      <c r="CW881" s="95">
        <v>2953</v>
      </c>
      <c r="CX881" s="96">
        <v>0.92848219300000001</v>
      </c>
      <c r="CY881" s="96">
        <v>0.92783707800000004</v>
      </c>
      <c r="CZ881" s="96">
        <v>0.92365282299999996</v>
      </c>
      <c r="DA881" s="96">
        <v>0.95223350799999995</v>
      </c>
      <c r="DB881" s="96">
        <v>0.95183934400000003</v>
      </c>
      <c r="DC881">
        <v>2013</v>
      </c>
      <c r="DD881" s="6">
        <v>2921.2</v>
      </c>
      <c r="DE881" s="96">
        <v>5.4211071000000001E-3</v>
      </c>
      <c r="DF881" s="72">
        <v>654.91999999999996</v>
      </c>
      <c r="DG881" s="96">
        <v>1</v>
      </c>
      <c r="DH881" s="72">
        <v>654.91999999999996</v>
      </c>
      <c r="DI881" s="72">
        <v>664.00920126000005</v>
      </c>
      <c r="DJ881" s="96">
        <v>1</v>
      </c>
      <c r="DK881" s="72">
        <v>654.91999999999996</v>
      </c>
      <c r="DL881" s="96">
        <v>1</v>
      </c>
      <c r="DM881" s="72">
        <v>654.91999999999996</v>
      </c>
      <c r="DN881" s="96">
        <v>1</v>
      </c>
      <c r="DO881" s="96">
        <v>1.6330999999999998E-2</v>
      </c>
      <c r="DP881" s="72">
        <v>10.7</v>
      </c>
      <c r="DQ881" s="72">
        <v>644.22</v>
      </c>
      <c r="DR881" t="s">
        <v>623</v>
      </c>
      <c r="DT881" t="s">
        <v>583</v>
      </c>
    </row>
    <row r="882" spans="1:124" x14ac:dyDescent="0.3">
      <c r="A882" t="s">
        <v>334</v>
      </c>
      <c r="B882">
        <v>16860</v>
      </c>
      <c r="C882" s="95">
        <v>1369</v>
      </c>
      <c r="D882" s="95">
        <v>4610960</v>
      </c>
      <c r="E882" s="95">
        <v>1330</v>
      </c>
      <c r="F882" s="95">
        <v>4120034</v>
      </c>
      <c r="G882" s="95">
        <v>159</v>
      </c>
      <c r="H882" s="95">
        <v>422510</v>
      </c>
      <c r="I882" s="95">
        <v>147</v>
      </c>
      <c r="J882" s="95">
        <v>432248</v>
      </c>
      <c r="K882" s="95">
        <v>1328</v>
      </c>
      <c r="L882" s="95">
        <v>5916827</v>
      </c>
      <c r="M882" s="95">
        <v>1285</v>
      </c>
      <c r="N882" s="95">
        <v>4445552</v>
      </c>
      <c r="O882" s="95">
        <v>156</v>
      </c>
      <c r="P882" s="95">
        <v>290099</v>
      </c>
      <c r="Q882" s="95">
        <v>144</v>
      </c>
      <c r="R882" s="95">
        <v>455653</v>
      </c>
      <c r="S882" s="95">
        <v>1294</v>
      </c>
      <c r="T882" s="95">
        <v>5384696</v>
      </c>
      <c r="U882" s="95">
        <v>1251</v>
      </c>
      <c r="V882" s="95">
        <v>4898811</v>
      </c>
      <c r="W882" s="95">
        <v>153</v>
      </c>
      <c r="X882" s="95">
        <v>544495</v>
      </c>
      <c r="Y882" s="95">
        <v>139</v>
      </c>
      <c r="Z882" s="95">
        <v>606104</v>
      </c>
      <c r="AA882" s="95">
        <v>1269</v>
      </c>
      <c r="AB882" s="95">
        <v>4383238</v>
      </c>
      <c r="AC882" s="95">
        <v>1226</v>
      </c>
      <c r="AD882" s="95">
        <v>4737155</v>
      </c>
      <c r="AE882" s="95">
        <v>142</v>
      </c>
      <c r="AF882" s="95">
        <v>351768</v>
      </c>
      <c r="AG882" s="95">
        <v>128</v>
      </c>
      <c r="AH882" s="95">
        <v>620110</v>
      </c>
      <c r="AI882" s="95">
        <v>1247</v>
      </c>
      <c r="AJ882" s="95">
        <v>4794880</v>
      </c>
      <c r="AK882" s="95">
        <v>1210</v>
      </c>
      <c r="AL882" s="95">
        <v>4839585.4000000004</v>
      </c>
      <c r="AM882" s="95">
        <v>151</v>
      </c>
      <c r="AN882" s="95">
        <v>613917</v>
      </c>
      <c r="AO882" s="95">
        <v>135</v>
      </c>
      <c r="AP882" s="95">
        <v>742799</v>
      </c>
      <c r="AQ882" s="72">
        <v>274.51</v>
      </c>
      <c r="AR882" s="72">
        <v>256.83999999999997</v>
      </c>
      <c r="AS882" s="72">
        <v>531.35</v>
      </c>
      <c r="AT882" s="95">
        <v>5033470</v>
      </c>
      <c r="AU882" s="95">
        <v>4552282</v>
      </c>
      <c r="AV882" s="95">
        <v>1528</v>
      </c>
      <c r="AW882" s="95">
        <v>1477</v>
      </c>
      <c r="AX882" s="72">
        <v>348.55</v>
      </c>
      <c r="AY882" s="72">
        <v>285.82</v>
      </c>
      <c r="AZ882" s="72">
        <v>634.37</v>
      </c>
      <c r="BA882" s="95">
        <v>6206926</v>
      </c>
      <c r="BB882" s="95">
        <v>4901205</v>
      </c>
      <c r="BC882" s="95">
        <v>1484</v>
      </c>
      <c r="BD882" s="95">
        <v>1429</v>
      </c>
      <c r="BE882" s="72">
        <v>341.46</v>
      </c>
      <c r="BF882" s="72">
        <v>330.03</v>
      </c>
      <c r="BG882" s="72">
        <v>671.49</v>
      </c>
      <c r="BH882" s="95">
        <v>5929191</v>
      </c>
      <c r="BI882" s="95">
        <v>5504915</v>
      </c>
      <c r="BJ882" s="95">
        <v>1447</v>
      </c>
      <c r="BK882" s="95">
        <v>1390</v>
      </c>
      <c r="BL882" s="72">
        <v>279.64999999999998</v>
      </c>
      <c r="BM882" s="72">
        <v>329.72</v>
      </c>
      <c r="BN882" s="72">
        <v>609.37</v>
      </c>
      <c r="BO882" s="95">
        <v>4735006</v>
      </c>
      <c r="BP882" s="95">
        <v>5357265</v>
      </c>
      <c r="BQ882" s="95">
        <v>1411</v>
      </c>
      <c r="BR882" s="95">
        <v>1354</v>
      </c>
      <c r="BS882" s="72">
        <v>322.41000000000003</v>
      </c>
      <c r="BT882" s="72">
        <v>345.87</v>
      </c>
      <c r="BU882" s="72">
        <v>668.28</v>
      </c>
      <c r="BV882" s="95">
        <v>5408797</v>
      </c>
      <c r="BW882" s="95">
        <v>5582384.4000000004</v>
      </c>
      <c r="BX882" s="95">
        <v>1398</v>
      </c>
      <c r="BY882" s="95">
        <v>1345</v>
      </c>
      <c r="BZ882" s="95">
        <v>1504</v>
      </c>
      <c r="CA882" s="95">
        <v>1457</v>
      </c>
      <c r="CB882" s="95">
        <v>1420</v>
      </c>
      <c r="CC882" s="95">
        <v>1384</v>
      </c>
      <c r="CD882" s="95">
        <v>1372</v>
      </c>
      <c r="CE882" s="72">
        <v>650.75523149000003</v>
      </c>
      <c r="CF882" s="72">
        <v>676.59346364999999</v>
      </c>
      <c r="CG882" s="72">
        <v>712.40329333</v>
      </c>
      <c r="CH882" s="72">
        <v>716.50152150999998</v>
      </c>
      <c r="CI882" s="72">
        <v>731.52548966999996</v>
      </c>
      <c r="CJ882" s="96">
        <v>0.81651283659999996</v>
      </c>
      <c r="CK882" s="96">
        <v>0.93759404140000002</v>
      </c>
      <c r="CL882" s="96">
        <v>0.94257003900000003</v>
      </c>
      <c r="CM882" s="96">
        <v>0.85047970129999995</v>
      </c>
      <c r="CN882" s="96">
        <v>0.91354301309999997</v>
      </c>
      <c r="CO882" s="96">
        <v>0.94715157679999995</v>
      </c>
      <c r="CP882" s="96">
        <v>0.94191885239999995</v>
      </c>
      <c r="CQ882" s="96">
        <v>0.99584056389999998</v>
      </c>
      <c r="CR882" s="96">
        <v>0.94585293270000004</v>
      </c>
      <c r="CS882" s="95">
        <v>1425</v>
      </c>
      <c r="CT882" s="95">
        <v>1408</v>
      </c>
      <c r="CU882" s="95">
        <v>1367</v>
      </c>
      <c r="CV882" s="95">
        <v>1360</v>
      </c>
      <c r="CW882" s="95">
        <v>1368</v>
      </c>
      <c r="CX882" s="96">
        <v>0.95589807199999999</v>
      </c>
      <c r="CY882" s="96">
        <v>0.99148696599999997</v>
      </c>
      <c r="CZ882" s="96">
        <v>0.94215811800000004</v>
      </c>
      <c r="DA882" s="96">
        <v>0.93467913300000005</v>
      </c>
      <c r="DB882" s="96">
        <v>0.90979821299999997</v>
      </c>
      <c r="DC882">
        <v>2013</v>
      </c>
      <c r="DD882" s="6">
        <v>1399</v>
      </c>
      <c r="DE882" s="96">
        <v>5.9156447000000001E-3</v>
      </c>
      <c r="DF882" s="72">
        <v>722.11</v>
      </c>
      <c r="DG882" s="96">
        <v>1</v>
      </c>
      <c r="DH882" s="72">
        <v>722.11</v>
      </c>
      <c r="DI882" s="72">
        <v>664.00920126000005</v>
      </c>
      <c r="DJ882" s="96">
        <v>1</v>
      </c>
      <c r="DK882" s="72">
        <v>722.11</v>
      </c>
      <c r="DL882" s="96">
        <v>1</v>
      </c>
      <c r="DM882" s="72">
        <v>722.11</v>
      </c>
      <c r="DN882" s="96">
        <v>1</v>
      </c>
      <c r="DO882" s="96">
        <v>1.3442000000000001E-2</v>
      </c>
      <c r="DP882" s="72">
        <v>9.7100000000000009</v>
      </c>
      <c r="DQ882" s="72">
        <v>712.4</v>
      </c>
      <c r="DR882" t="s">
        <v>334</v>
      </c>
      <c r="DT882" t="s">
        <v>583</v>
      </c>
    </row>
    <row r="883" spans="1:124" x14ac:dyDescent="0.3">
      <c r="A883" t="s">
        <v>155</v>
      </c>
      <c r="B883">
        <v>16870</v>
      </c>
      <c r="C883" s="95">
        <v>2211</v>
      </c>
      <c r="D883" s="95">
        <v>7273069</v>
      </c>
      <c r="E883" s="95">
        <v>2130</v>
      </c>
      <c r="F883" s="95">
        <v>5916285</v>
      </c>
      <c r="G883" s="95">
        <v>390</v>
      </c>
      <c r="H883" s="95">
        <v>741004</v>
      </c>
      <c r="I883" s="95">
        <v>350</v>
      </c>
      <c r="J883" s="95">
        <v>928604</v>
      </c>
      <c r="K883" s="95">
        <v>2139</v>
      </c>
      <c r="L883" s="95">
        <v>6044941</v>
      </c>
      <c r="M883" s="95">
        <v>2047</v>
      </c>
      <c r="N883" s="95">
        <v>5437167</v>
      </c>
      <c r="O883" s="95">
        <v>403</v>
      </c>
      <c r="P883" s="95">
        <v>860927</v>
      </c>
      <c r="Q883" s="95">
        <v>359</v>
      </c>
      <c r="R883" s="95">
        <v>933823</v>
      </c>
      <c r="S883" s="95">
        <v>2189</v>
      </c>
      <c r="T883" s="95">
        <v>7224930</v>
      </c>
      <c r="U883" s="95">
        <v>2075</v>
      </c>
      <c r="V883" s="95">
        <v>6197350</v>
      </c>
      <c r="W883" s="95">
        <v>393</v>
      </c>
      <c r="X883" s="95">
        <v>927344</v>
      </c>
      <c r="Y883" s="95">
        <v>353</v>
      </c>
      <c r="Z883" s="95">
        <v>940457</v>
      </c>
      <c r="AA883" s="95">
        <v>2227</v>
      </c>
      <c r="AB883" s="95">
        <v>5952781</v>
      </c>
      <c r="AC883" s="95">
        <v>2105</v>
      </c>
      <c r="AD883" s="95">
        <v>7103839</v>
      </c>
      <c r="AE883" s="95">
        <v>472</v>
      </c>
      <c r="AF883" s="95">
        <v>851110</v>
      </c>
      <c r="AG883" s="95">
        <v>434</v>
      </c>
      <c r="AH883" s="95">
        <v>1150047</v>
      </c>
      <c r="AI883" s="95">
        <v>2289</v>
      </c>
      <c r="AJ883" s="95">
        <v>5877114</v>
      </c>
      <c r="AK883" s="95">
        <v>2178</v>
      </c>
      <c r="AL883" s="95">
        <v>7667464</v>
      </c>
      <c r="AM883" s="95">
        <v>582</v>
      </c>
      <c r="AN883" s="95">
        <v>1154182</v>
      </c>
      <c r="AO883" s="95">
        <v>539</v>
      </c>
      <c r="AP883" s="95">
        <v>1624615</v>
      </c>
      <c r="AQ883" s="72">
        <v>256.76</v>
      </c>
      <c r="AR883" s="72">
        <v>230</v>
      </c>
      <c r="AS883" s="72">
        <v>486.76</v>
      </c>
      <c r="AT883" s="95">
        <v>8014073</v>
      </c>
      <c r="AU883" s="95">
        <v>6844889</v>
      </c>
      <c r="AV883" s="95">
        <v>2601</v>
      </c>
      <c r="AW883" s="95">
        <v>2480</v>
      </c>
      <c r="AX883" s="72">
        <v>226.39</v>
      </c>
      <c r="AY883" s="72">
        <v>220.66</v>
      </c>
      <c r="AZ883" s="72">
        <v>447.05</v>
      </c>
      <c r="BA883" s="95">
        <v>6905868</v>
      </c>
      <c r="BB883" s="95">
        <v>6370990</v>
      </c>
      <c r="BC883" s="95">
        <v>2542</v>
      </c>
      <c r="BD883" s="95">
        <v>2406</v>
      </c>
      <c r="BE883" s="72">
        <v>263.11</v>
      </c>
      <c r="BF883" s="72">
        <v>244.98</v>
      </c>
      <c r="BG883" s="72">
        <v>508.09</v>
      </c>
      <c r="BH883" s="95">
        <v>8152274</v>
      </c>
      <c r="BI883" s="95">
        <v>7137807</v>
      </c>
      <c r="BJ883" s="95">
        <v>2582</v>
      </c>
      <c r="BK883" s="95">
        <v>2428</v>
      </c>
      <c r="BL883" s="72">
        <v>210.07</v>
      </c>
      <c r="BM883" s="72">
        <v>270.89999999999998</v>
      </c>
      <c r="BN883" s="72">
        <v>480.97</v>
      </c>
      <c r="BO883" s="95">
        <v>6803891</v>
      </c>
      <c r="BP883" s="95">
        <v>8253886</v>
      </c>
      <c r="BQ883" s="95">
        <v>2699</v>
      </c>
      <c r="BR883" s="95">
        <v>2539</v>
      </c>
      <c r="BS883" s="72">
        <v>204.09</v>
      </c>
      <c r="BT883" s="72">
        <v>285</v>
      </c>
      <c r="BU883" s="72">
        <v>489.09</v>
      </c>
      <c r="BV883" s="95">
        <v>7031296</v>
      </c>
      <c r="BW883" s="95">
        <v>9292079</v>
      </c>
      <c r="BX883" s="95">
        <v>2871</v>
      </c>
      <c r="BY883" s="95">
        <v>2717</v>
      </c>
      <c r="BZ883" s="95">
        <v>2543</v>
      </c>
      <c r="CA883" s="95">
        <v>2476</v>
      </c>
      <c r="CB883" s="95">
        <v>2508</v>
      </c>
      <c r="CC883" s="95">
        <v>2623</v>
      </c>
      <c r="CD883" s="95">
        <v>2796</v>
      </c>
      <c r="CE883" s="72">
        <v>650.75523149000003</v>
      </c>
      <c r="CF883" s="72">
        <v>676.59346364999999</v>
      </c>
      <c r="CG883" s="72">
        <v>712.40329333</v>
      </c>
      <c r="CH883" s="72">
        <v>716.50152150999998</v>
      </c>
      <c r="CI883" s="72">
        <v>731.52548966999996</v>
      </c>
      <c r="CJ883" s="96">
        <v>0.74799245010000004</v>
      </c>
      <c r="CK883" s="96">
        <v>0.66073650429999997</v>
      </c>
      <c r="CL883" s="96">
        <v>0.71320557439999999</v>
      </c>
      <c r="CM883" s="96">
        <v>0.67127561570000005</v>
      </c>
      <c r="CN883" s="96">
        <v>0.66858914270000003</v>
      </c>
      <c r="CO883" s="96">
        <v>0.88626785389999996</v>
      </c>
      <c r="CP883" s="96">
        <v>0.78120836090000001</v>
      </c>
      <c r="CQ883" s="96">
        <v>0.99584056389999998</v>
      </c>
      <c r="CR883" s="96">
        <v>0.78447120719999996</v>
      </c>
      <c r="CS883" s="95">
        <v>2317</v>
      </c>
      <c r="CT883" s="95">
        <v>2213</v>
      </c>
      <c r="CU883" s="95">
        <v>2193</v>
      </c>
      <c r="CV883" s="95">
        <v>2204</v>
      </c>
      <c r="CW883" s="95">
        <v>2224</v>
      </c>
      <c r="CX883" s="96">
        <v>0.88073484300000004</v>
      </c>
      <c r="CY883" s="96">
        <v>0.89292588100000003</v>
      </c>
      <c r="CZ883" s="96">
        <v>0.89311574400000004</v>
      </c>
      <c r="DA883" s="96">
        <v>0.88554122700000004</v>
      </c>
      <c r="DB883" s="96">
        <v>0.87937479399999996</v>
      </c>
      <c r="DC883">
        <v>2013</v>
      </c>
      <c r="DD883" s="6">
        <v>2514</v>
      </c>
      <c r="DE883" s="96">
        <v>4.7275219999999996E-3</v>
      </c>
      <c r="DF883" s="72">
        <v>599.62</v>
      </c>
      <c r="DG883" s="96">
        <v>1</v>
      </c>
      <c r="DH883" s="72">
        <v>599.62</v>
      </c>
      <c r="DI883" s="72">
        <v>664.00920126000005</v>
      </c>
      <c r="DJ883" s="96">
        <v>1</v>
      </c>
      <c r="DK883" s="72">
        <v>599.62</v>
      </c>
      <c r="DL883" s="96">
        <v>1</v>
      </c>
      <c r="DM883" s="72">
        <v>599.62</v>
      </c>
      <c r="DN883" s="96">
        <v>1</v>
      </c>
      <c r="DO883" s="96">
        <v>1.0895999999999999E-2</v>
      </c>
      <c r="DP883" s="72">
        <v>6.53</v>
      </c>
      <c r="DQ883" s="72">
        <v>593.09</v>
      </c>
      <c r="DR883" t="s">
        <v>155</v>
      </c>
      <c r="DT883" t="s">
        <v>583</v>
      </c>
    </row>
    <row r="884" spans="1:124" x14ac:dyDescent="0.3">
      <c r="A884" t="s">
        <v>156</v>
      </c>
      <c r="B884">
        <v>16880</v>
      </c>
      <c r="C884" s="95">
        <v>1490</v>
      </c>
      <c r="D884" s="95">
        <v>5559847</v>
      </c>
      <c r="E884" s="95">
        <v>1452</v>
      </c>
      <c r="F884" s="95">
        <v>3999349</v>
      </c>
      <c r="G884" s="95">
        <v>204</v>
      </c>
      <c r="H884" s="95">
        <v>365553</v>
      </c>
      <c r="I884" s="95">
        <v>179</v>
      </c>
      <c r="J884" s="95">
        <v>653777</v>
      </c>
      <c r="K884" s="95">
        <v>1460</v>
      </c>
      <c r="L884" s="95">
        <v>5066244</v>
      </c>
      <c r="M884" s="95">
        <v>1413</v>
      </c>
      <c r="N884" s="95">
        <v>4168740</v>
      </c>
      <c r="O884" s="95">
        <v>192</v>
      </c>
      <c r="P884" s="95">
        <v>675823</v>
      </c>
      <c r="Q884" s="95">
        <v>168</v>
      </c>
      <c r="R884" s="95">
        <v>645390</v>
      </c>
      <c r="S884" s="95">
        <v>1460</v>
      </c>
      <c r="T884" s="95">
        <v>5781593</v>
      </c>
      <c r="U884" s="95">
        <v>1402</v>
      </c>
      <c r="V884" s="95">
        <v>4387731</v>
      </c>
      <c r="W884" s="95">
        <v>190</v>
      </c>
      <c r="X884" s="95">
        <v>495856</v>
      </c>
      <c r="Y884" s="95">
        <v>170</v>
      </c>
      <c r="Z884" s="95">
        <v>568803</v>
      </c>
      <c r="AA884" s="95">
        <v>1409</v>
      </c>
      <c r="AB884" s="95">
        <v>6209736</v>
      </c>
      <c r="AC884" s="95">
        <v>1351</v>
      </c>
      <c r="AD884" s="95">
        <v>4804186</v>
      </c>
      <c r="AE884" s="95">
        <v>199</v>
      </c>
      <c r="AF884" s="95">
        <v>296092</v>
      </c>
      <c r="AG884" s="95">
        <v>178</v>
      </c>
      <c r="AH884" s="95">
        <v>607664</v>
      </c>
      <c r="AI884" s="95">
        <v>1380</v>
      </c>
      <c r="AJ884" s="95">
        <v>5620088</v>
      </c>
      <c r="AK884" s="95">
        <v>1322</v>
      </c>
      <c r="AL884" s="95">
        <v>4720816</v>
      </c>
      <c r="AM884" s="95">
        <v>197</v>
      </c>
      <c r="AN884" s="95">
        <v>1104893</v>
      </c>
      <c r="AO884" s="95">
        <v>178</v>
      </c>
      <c r="AP884" s="95">
        <v>925896</v>
      </c>
      <c r="AQ884" s="72">
        <v>291.49</v>
      </c>
      <c r="AR884" s="72">
        <v>237.74</v>
      </c>
      <c r="AS884" s="72">
        <v>529.23</v>
      </c>
      <c r="AT884" s="95">
        <v>5925400</v>
      </c>
      <c r="AU884" s="95">
        <v>4653126</v>
      </c>
      <c r="AV884" s="95">
        <v>1694</v>
      </c>
      <c r="AW884" s="95">
        <v>1631</v>
      </c>
      <c r="AX884" s="72">
        <v>289.64999999999998</v>
      </c>
      <c r="AY884" s="72">
        <v>253.75</v>
      </c>
      <c r="AZ884" s="72">
        <v>543.4</v>
      </c>
      <c r="BA884" s="95">
        <v>5742067</v>
      </c>
      <c r="BB884" s="95">
        <v>4814130</v>
      </c>
      <c r="BC884" s="95">
        <v>1652</v>
      </c>
      <c r="BD884" s="95">
        <v>1581</v>
      </c>
      <c r="BE884" s="72">
        <v>317.04000000000002</v>
      </c>
      <c r="BF884" s="72">
        <v>262.75</v>
      </c>
      <c r="BG884" s="72">
        <v>579.79</v>
      </c>
      <c r="BH884" s="95">
        <v>6277449</v>
      </c>
      <c r="BI884" s="95">
        <v>4956534</v>
      </c>
      <c r="BJ884" s="95">
        <v>1650</v>
      </c>
      <c r="BK884" s="95">
        <v>1572</v>
      </c>
      <c r="BL884" s="72">
        <v>337.16</v>
      </c>
      <c r="BM884" s="72">
        <v>294.95999999999998</v>
      </c>
      <c r="BN884" s="72">
        <v>632.12</v>
      </c>
      <c r="BO884" s="95">
        <v>6505828</v>
      </c>
      <c r="BP884" s="95">
        <v>5411850</v>
      </c>
      <c r="BQ884" s="95">
        <v>1608</v>
      </c>
      <c r="BR884" s="95">
        <v>1529</v>
      </c>
      <c r="BS884" s="72">
        <v>355.37</v>
      </c>
      <c r="BT884" s="72">
        <v>313.70999999999998</v>
      </c>
      <c r="BU884" s="72">
        <v>669.08</v>
      </c>
      <c r="BV884" s="95">
        <v>6724981</v>
      </c>
      <c r="BW884" s="95">
        <v>5646712</v>
      </c>
      <c r="BX884" s="95">
        <v>1577</v>
      </c>
      <c r="BY884" s="95">
        <v>1500</v>
      </c>
      <c r="BZ884" s="95">
        <v>1664</v>
      </c>
      <c r="CA884" s="95">
        <v>1618</v>
      </c>
      <c r="CB884" s="95">
        <v>1612</v>
      </c>
      <c r="CC884" s="95">
        <v>1570</v>
      </c>
      <c r="CD884" s="95">
        <v>1539</v>
      </c>
      <c r="CE884" s="72">
        <v>650.75523149000003</v>
      </c>
      <c r="CF884" s="72">
        <v>676.59346364999999</v>
      </c>
      <c r="CG884" s="72">
        <v>712.40329333</v>
      </c>
      <c r="CH884" s="72">
        <v>716.50152150999998</v>
      </c>
      <c r="CI884" s="72">
        <v>731.52548966999996</v>
      </c>
      <c r="CJ884" s="96">
        <v>0.81325508329999996</v>
      </c>
      <c r="CK884" s="96">
        <v>0.80314107239999999</v>
      </c>
      <c r="CL884" s="96">
        <v>0.81385081380000002</v>
      </c>
      <c r="CM884" s="96">
        <v>0.88223120399999999</v>
      </c>
      <c r="CN884" s="96">
        <v>0.91463661819999997</v>
      </c>
      <c r="CO884" s="96">
        <v>0.90873267349999998</v>
      </c>
      <c r="CP884" s="96">
        <v>0.93033186000000001</v>
      </c>
      <c r="CQ884" s="96">
        <v>0.99584056389999998</v>
      </c>
      <c r="CR884" s="96">
        <v>0.93421754530000001</v>
      </c>
      <c r="CS884" s="95">
        <v>1509</v>
      </c>
      <c r="CT884" s="95">
        <v>1454</v>
      </c>
      <c r="CU884" s="95">
        <v>1459</v>
      </c>
      <c r="CV884" s="95">
        <v>1430</v>
      </c>
      <c r="CW884" s="95">
        <v>1414</v>
      </c>
      <c r="CX884" s="96">
        <v>0.90500672699999996</v>
      </c>
      <c r="CY884" s="96">
        <v>0.90215325400000002</v>
      </c>
      <c r="CZ884" s="96">
        <v>0.941066548</v>
      </c>
      <c r="DA884" s="96">
        <v>0.90812495800000004</v>
      </c>
      <c r="DB884" s="96">
        <v>0.88672619500000005</v>
      </c>
      <c r="DC884">
        <v>2013</v>
      </c>
      <c r="DD884" s="6">
        <v>1562.6</v>
      </c>
      <c r="DE884" s="96">
        <v>7.2198174999999996E-3</v>
      </c>
      <c r="DF884" s="72">
        <v>712.29</v>
      </c>
      <c r="DG884" s="96">
        <v>1</v>
      </c>
      <c r="DH884" s="72">
        <v>712.29</v>
      </c>
      <c r="DI884" s="72">
        <v>664.00920126000005</v>
      </c>
      <c r="DJ884" s="96">
        <v>1</v>
      </c>
      <c r="DK884" s="72">
        <v>712.29</v>
      </c>
      <c r="DL884" s="96">
        <v>1</v>
      </c>
      <c r="DM884" s="72">
        <v>712.29</v>
      </c>
      <c r="DN884" s="96">
        <v>0.86796137569999998</v>
      </c>
      <c r="DO884" s="96">
        <v>2.7650999999999998E-2</v>
      </c>
      <c r="DP884" s="72">
        <v>17.09</v>
      </c>
      <c r="DQ884" s="72">
        <v>695.2</v>
      </c>
      <c r="DR884" t="s">
        <v>156</v>
      </c>
      <c r="DT884" t="s">
        <v>583</v>
      </c>
    </row>
    <row r="885" spans="1:124" x14ac:dyDescent="0.3">
      <c r="A885" t="s">
        <v>624</v>
      </c>
      <c r="B885">
        <v>16890</v>
      </c>
      <c r="C885" s="95">
        <v>5039</v>
      </c>
      <c r="D885" s="95">
        <v>20665802</v>
      </c>
      <c r="E885" s="95">
        <v>4899</v>
      </c>
      <c r="F885" s="95">
        <v>13583826</v>
      </c>
      <c r="G885" s="95">
        <v>1171</v>
      </c>
      <c r="H885" s="95">
        <v>3238561</v>
      </c>
      <c r="I885" s="95">
        <v>1069</v>
      </c>
      <c r="J885" s="95">
        <v>2974952</v>
      </c>
      <c r="K885" s="95">
        <v>5023</v>
      </c>
      <c r="L885" s="95">
        <v>22082486</v>
      </c>
      <c r="M885" s="95">
        <v>4858</v>
      </c>
      <c r="N885" s="95">
        <v>14150218</v>
      </c>
      <c r="O885" s="95">
        <v>1201</v>
      </c>
      <c r="P885" s="95">
        <v>3864866</v>
      </c>
      <c r="Q885" s="95">
        <v>1097</v>
      </c>
      <c r="R885" s="95">
        <v>3669700</v>
      </c>
      <c r="S885" s="95">
        <v>5541</v>
      </c>
      <c r="T885" s="95">
        <v>24150085</v>
      </c>
      <c r="U885" s="95">
        <v>5373</v>
      </c>
      <c r="V885" s="95">
        <v>16804561</v>
      </c>
      <c r="W885" s="95">
        <v>1255</v>
      </c>
      <c r="X885" s="95">
        <v>4040095</v>
      </c>
      <c r="Y885" s="95">
        <v>1146</v>
      </c>
      <c r="Z885" s="95">
        <v>3780681</v>
      </c>
      <c r="AA885" s="95">
        <v>5574</v>
      </c>
      <c r="AB885" s="95">
        <v>22057644</v>
      </c>
      <c r="AC885" s="95">
        <v>5384</v>
      </c>
      <c r="AD885" s="95">
        <v>17025452</v>
      </c>
      <c r="AE885" s="95">
        <v>1361</v>
      </c>
      <c r="AF885" s="95">
        <v>5546237</v>
      </c>
      <c r="AG885" s="95">
        <v>1241</v>
      </c>
      <c r="AH885" s="95">
        <v>4753725</v>
      </c>
      <c r="AI885" s="95">
        <v>5589</v>
      </c>
      <c r="AJ885" s="95">
        <v>22632562.809999999</v>
      </c>
      <c r="AK885" s="95">
        <v>5393</v>
      </c>
      <c r="AL885" s="95">
        <v>18163140.789999999</v>
      </c>
      <c r="AM885" s="95">
        <v>1452</v>
      </c>
      <c r="AN885" s="95">
        <v>5362011</v>
      </c>
      <c r="AO885" s="95">
        <v>1333</v>
      </c>
      <c r="AP885" s="95">
        <v>5249267</v>
      </c>
      <c r="AQ885" s="72">
        <v>320.77999999999997</v>
      </c>
      <c r="AR885" s="72">
        <v>231.22</v>
      </c>
      <c r="AS885" s="72">
        <v>552</v>
      </c>
      <c r="AT885" s="95">
        <v>23904363</v>
      </c>
      <c r="AU885" s="95">
        <v>16558778</v>
      </c>
      <c r="AV885" s="95">
        <v>6210</v>
      </c>
      <c r="AW885" s="95">
        <v>5968</v>
      </c>
      <c r="AX885" s="72">
        <v>347.41</v>
      </c>
      <c r="AY885" s="72">
        <v>249.37</v>
      </c>
      <c r="AZ885" s="72">
        <v>596.78</v>
      </c>
      <c r="BA885" s="95">
        <v>25947352</v>
      </c>
      <c r="BB885" s="95">
        <v>17819918</v>
      </c>
      <c r="BC885" s="95">
        <v>6224</v>
      </c>
      <c r="BD885" s="95">
        <v>5955</v>
      </c>
      <c r="BE885" s="72">
        <v>345.67</v>
      </c>
      <c r="BF885" s="72">
        <v>263.14</v>
      </c>
      <c r="BG885" s="72">
        <v>608.80999999999995</v>
      </c>
      <c r="BH885" s="95">
        <v>28190180</v>
      </c>
      <c r="BI885" s="95">
        <v>20585242</v>
      </c>
      <c r="BJ885" s="95">
        <v>6796</v>
      </c>
      <c r="BK885" s="95">
        <v>6519</v>
      </c>
      <c r="BL885" s="72">
        <v>331.7</v>
      </c>
      <c r="BM885" s="72">
        <v>273.95</v>
      </c>
      <c r="BN885" s="72">
        <v>605.65</v>
      </c>
      <c r="BO885" s="95">
        <v>27603881</v>
      </c>
      <c r="BP885" s="95">
        <v>21779177</v>
      </c>
      <c r="BQ885" s="95">
        <v>6935</v>
      </c>
      <c r="BR885" s="95">
        <v>6625</v>
      </c>
      <c r="BS885" s="72">
        <v>331.33</v>
      </c>
      <c r="BT885" s="72">
        <v>290.07</v>
      </c>
      <c r="BU885" s="72">
        <v>621.4</v>
      </c>
      <c r="BV885" s="95">
        <v>27994573.809999999</v>
      </c>
      <c r="BW885" s="95">
        <v>23412407.789999999</v>
      </c>
      <c r="BX885" s="95">
        <v>7041</v>
      </c>
      <c r="BY885" s="95">
        <v>6726</v>
      </c>
      <c r="BZ885" s="95">
        <v>6095</v>
      </c>
      <c r="CA885" s="95">
        <v>6094</v>
      </c>
      <c r="CB885" s="95">
        <v>6662</v>
      </c>
      <c r="CC885" s="95">
        <v>6788</v>
      </c>
      <c r="CD885" s="95">
        <v>6887</v>
      </c>
      <c r="CE885" s="72">
        <v>650.75523149000003</v>
      </c>
      <c r="CF885" s="72">
        <v>676.59346364999999</v>
      </c>
      <c r="CG885" s="72">
        <v>712.40329333</v>
      </c>
      <c r="CH885" s="72">
        <v>716.50152150999998</v>
      </c>
      <c r="CI885" s="72">
        <v>731.52548966999996</v>
      </c>
      <c r="CJ885" s="96">
        <v>0.84824519769999995</v>
      </c>
      <c r="CK885" s="96">
        <v>0.88203630700000002</v>
      </c>
      <c r="CL885" s="96">
        <v>0.85458616730000003</v>
      </c>
      <c r="CM885" s="96">
        <v>0.84528780719999996</v>
      </c>
      <c r="CN885" s="96">
        <v>0.84945775479999996</v>
      </c>
      <c r="CO885" s="96">
        <v>1.0104213040000001</v>
      </c>
      <c r="CP885" s="96">
        <v>0.84709481419999999</v>
      </c>
      <c r="CQ885" s="96">
        <v>0.99584056389999998</v>
      </c>
      <c r="CR885" s="96">
        <v>0.85063284620000001</v>
      </c>
      <c r="CS885" s="95">
        <v>5801</v>
      </c>
      <c r="CT885" s="95">
        <v>5834</v>
      </c>
      <c r="CU885" s="95">
        <v>6403</v>
      </c>
      <c r="CV885" s="95">
        <v>6325</v>
      </c>
      <c r="CW885" s="95">
        <v>6300</v>
      </c>
      <c r="CX885" s="96">
        <v>1.007669041</v>
      </c>
      <c r="CY885" s="96">
        <v>1.012409253</v>
      </c>
      <c r="CZ885" s="96">
        <v>1.0049601829999999</v>
      </c>
      <c r="DA885" s="96">
        <v>1.0103818950000001</v>
      </c>
      <c r="DB885" s="96">
        <v>1.016704638</v>
      </c>
      <c r="DC885">
        <v>2013</v>
      </c>
      <c r="DD885" s="6">
        <v>6358.6</v>
      </c>
      <c r="DE885" s="96">
        <v>5.3212401000000001E-3</v>
      </c>
      <c r="DF885" s="72">
        <v>649.79999999999995</v>
      </c>
      <c r="DG885" s="96">
        <v>1</v>
      </c>
      <c r="DH885" s="72">
        <v>649.79999999999995</v>
      </c>
      <c r="DI885" s="72">
        <v>664.00920126000005</v>
      </c>
      <c r="DJ885" s="96">
        <v>1</v>
      </c>
      <c r="DK885" s="72">
        <v>649.79999999999995</v>
      </c>
      <c r="DL885" s="96">
        <v>1</v>
      </c>
      <c r="DM885" s="72">
        <v>649.79999999999995</v>
      </c>
      <c r="DN885" s="96">
        <v>1</v>
      </c>
      <c r="DO885" s="96">
        <v>1.8363999999999998E-2</v>
      </c>
      <c r="DP885" s="72">
        <v>11.93</v>
      </c>
      <c r="DQ885" s="72">
        <v>637.87</v>
      </c>
      <c r="DR885" t="s">
        <v>624</v>
      </c>
      <c r="DT885" t="s">
        <v>583</v>
      </c>
    </row>
    <row r="886" spans="1:124" x14ac:dyDescent="0.3">
      <c r="A886" t="s">
        <v>439</v>
      </c>
      <c r="B886">
        <v>16900</v>
      </c>
      <c r="C886" s="95">
        <v>4599</v>
      </c>
      <c r="D886" s="95">
        <v>14552809</v>
      </c>
      <c r="E886" s="95">
        <v>4360</v>
      </c>
      <c r="F886" s="95">
        <v>11814589</v>
      </c>
      <c r="G886" s="95">
        <v>635</v>
      </c>
      <c r="H886" s="95">
        <v>2016515</v>
      </c>
      <c r="I886" s="95">
        <v>538</v>
      </c>
      <c r="J886" s="95">
        <v>1713493</v>
      </c>
      <c r="K886" s="95">
        <v>4573</v>
      </c>
      <c r="L886" s="95">
        <v>14450578</v>
      </c>
      <c r="M886" s="95">
        <v>4320</v>
      </c>
      <c r="N886" s="95">
        <v>12583348</v>
      </c>
      <c r="O886" s="95">
        <v>615</v>
      </c>
      <c r="P886" s="95">
        <v>1940419</v>
      </c>
      <c r="Q886" s="95">
        <v>515</v>
      </c>
      <c r="R886" s="95">
        <v>1700548</v>
      </c>
      <c r="S886" s="95">
        <v>4665</v>
      </c>
      <c r="T886" s="95">
        <v>16540598</v>
      </c>
      <c r="U886" s="95">
        <v>4356</v>
      </c>
      <c r="V886" s="95">
        <v>13617794</v>
      </c>
      <c r="W886" s="95">
        <v>620</v>
      </c>
      <c r="X886" s="95">
        <v>1936143</v>
      </c>
      <c r="Y886" s="95">
        <v>508</v>
      </c>
      <c r="Z886" s="95">
        <v>1742228</v>
      </c>
      <c r="AA886" s="95">
        <v>4745</v>
      </c>
      <c r="AB886" s="95">
        <v>14990430</v>
      </c>
      <c r="AC886" s="95">
        <v>4401</v>
      </c>
      <c r="AD886" s="95">
        <v>14730487</v>
      </c>
      <c r="AE886" s="95">
        <v>654</v>
      </c>
      <c r="AF886" s="95">
        <v>2455138</v>
      </c>
      <c r="AG886" s="95">
        <v>542</v>
      </c>
      <c r="AH886" s="95">
        <v>2086580</v>
      </c>
      <c r="AI886" s="95">
        <v>4864</v>
      </c>
      <c r="AJ886" s="95">
        <v>15457581</v>
      </c>
      <c r="AK886" s="95">
        <v>4517</v>
      </c>
      <c r="AL886" s="95">
        <v>15541178</v>
      </c>
      <c r="AM886" s="95">
        <v>659</v>
      </c>
      <c r="AN886" s="95">
        <v>1996788</v>
      </c>
      <c r="AO886" s="95">
        <v>552</v>
      </c>
      <c r="AP886" s="95">
        <v>2158489</v>
      </c>
      <c r="AQ886" s="72">
        <v>263.81</v>
      </c>
      <c r="AR886" s="72">
        <v>230.16</v>
      </c>
      <c r="AS886" s="72">
        <v>493.97</v>
      </c>
      <c r="AT886" s="95">
        <v>16569324</v>
      </c>
      <c r="AU886" s="95">
        <v>13528082</v>
      </c>
      <c r="AV886" s="95">
        <v>5234</v>
      </c>
      <c r="AW886" s="95">
        <v>4898</v>
      </c>
      <c r="AX886" s="72">
        <v>263.27999999999997</v>
      </c>
      <c r="AY886" s="72">
        <v>246.19</v>
      </c>
      <c r="AZ886" s="72">
        <v>509.47</v>
      </c>
      <c r="BA886" s="95">
        <v>16390997</v>
      </c>
      <c r="BB886" s="95">
        <v>14283896</v>
      </c>
      <c r="BC886" s="95">
        <v>5188</v>
      </c>
      <c r="BD886" s="95">
        <v>4835</v>
      </c>
      <c r="BE886" s="72">
        <v>291.33999999999997</v>
      </c>
      <c r="BF886" s="72">
        <v>263.16000000000003</v>
      </c>
      <c r="BG886" s="72">
        <v>554.5</v>
      </c>
      <c r="BH886" s="95">
        <v>18476741</v>
      </c>
      <c r="BI886" s="95">
        <v>15360022</v>
      </c>
      <c r="BJ886" s="95">
        <v>5285</v>
      </c>
      <c r="BK886" s="95">
        <v>4864</v>
      </c>
      <c r="BL886" s="72">
        <v>269.27</v>
      </c>
      <c r="BM886" s="72">
        <v>283.52</v>
      </c>
      <c r="BN886" s="72">
        <v>552.79</v>
      </c>
      <c r="BO886" s="95">
        <v>17445568</v>
      </c>
      <c r="BP886" s="95">
        <v>16817067</v>
      </c>
      <c r="BQ886" s="95">
        <v>5399</v>
      </c>
      <c r="BR886" s="95">
        <v>4943</v>
      </c>
      <c r="BS886" s="72">
        <v>263.36</v>
      </c>
      <c r="BT886" s="72">
        <v>290.98</v>
      </c>
      <c r="BU886" s="72">
        <v>554.34</v>
      </c>
      <c r="BV886" s="95">
        <v>17454369</v>
      </c>
      <c r="BW886" s="95">
        <v>17699667</v>
      </c>
      <c r="BX886" s="95">
        <v>5523</v>
      </c>
      <c r="BY886" s="95">
        <v>5069</v>
      </c>
      <c r="BZ886" s="95">
        <v>5074</v>
      </c>
      <c r="CA886" s="95">
        <v>5018</v>
      </c>
      <c r="CB886" s="95">
        <v>5082</v>
      </c>
      <c r="CC886" s="95">
        <v>5183</v>
      </c>
      <c r="CD886" s="95">
        <v>5301</v>
      </c>
      <c r="CE886" s="72">
        <v>650.75523149000003</v>
      </c>
      <c r="CF886" s="72">
        <v>676.59346364999999</v>
      </c>
      <c r="CG886" s="72">
        <v>712.40329333</v>
      </c>
      <c r="CH886" s="72">
        <v>716.50152150999998</v>
      </c>
      <c r="CI886" s="72">
        <v>731.52548966999996</v>
      </c>
      <c r="CJ886" s="96">
        <v>0.75907188459999997</v>
      </c>
      <c r="CK886" s="96">
        <v>0.75299279019999998</v>
      </c>
      <c r="CL886" s="96">
        <v>0.77835125859999998</v>
      </c>
      <c r="CM886" s="96">
        <v>0.77151266730000001</v>
      </c>
      <c r="CN886" s="96">
        <v>0.75778630800000002</v>
      </c>
      <c r="CO886" s="96">
        <v>0.92100240359999996</v>
      </c>
      <c r="CP886" s="96">
        <v>0.82946904239999997</v>
      </c>
      <c r="CQ886" s="96">
        <v>0.99584056389999998</v>
      </c>
      <c r="CR886" s="96">
        <v>0.83293345740000002</v>
      </c>
      <c r="CS886" s="95">
        <v>4940</v>
      </c>
      <c r="CT886" s="95">
        <v>4932</v>
      </c>
      <c r="CU886" s="95">
        <v>5021</v>
      </c>
      <c r="CV886" s="95">
        <v>5043</v>
      </c>
      <c r="CW886" s="95">
        <v>5203</v>
      </c>
      <c r="CX886" s="96">
        <v>0.90063844900000001</v>
      </c>
      <c r="CY886" s="96">
        <v>0.93221286599999997</v>
      </c>
      <c r="CZ886" s="96">
        <v>0.93297342699999997</v>
      </c>
      <c r="DA886" s="96">
        <v>0.91605962900000004</v>
      </c>
      <c r="DB886" s="96">
        <v>0.92294894199999999</v>
      </c>
      <c r="DC886">
        <v>2013</v>
      </c>
      <c r="DD886" s="6">
        <v>4921.8</v>
      </c>
      <c r="DE886" s="96">
        <v>8.2639654E-3</v>
      </c>
      <c r="DF886" s="72">
        <v>634.4</v>
      </c>
      <c r="DG886" s="96">
        <v>1</v>
      </c>
      <c r="DH886" s="72">
        <v>634.4</v>
      </c>
      <c r="DI886" s="72">
        <v>628.84808468999995</v>
      </c>
      <c r="DJ886" s="96">
        <v>1</v>
      </c>
      <c r="DK886" s="72">
        <v>634.4</v>
      </c>
      <c r="DL886" s="96">
        <v>1</v>
      </c>
      <c r="DM886" s="72">
        <v>634.4</v>
      </c>
      <c r="DN886" s="96">
        <v>1</v>
      </c>
      <c r="DO886" s="96">
        <v>1.5733E-2</v>
      </c>
      <c r="DP886" s="72">
        <v>9.98</v>
      </c>
      <c r="DQ886" s="72">
        <v>624.41999999999996</v>
      </c>
      <c r="DR886" t="s">
        <v>439</v>
      </c>
      <c r="DT886" t="s">
        <v>583</v>
      </c>
    </row>
    <row r="887" spans="1:124" x14ac:dyDescent="0.3">
      <c r="A887" t="s">
        <v>65</v>
      </c>
      <c r="B887">
        <v>16910</v>
      </c>
      <c r="C887" s="95">
        <v>3481</v>
      </c>
      <c r="D887" s="95">
        <v>10177436</v>
      </c>
      <c r="E887" s="95">
        <v>3352</v>
      </c>
      <c r="F887" s="95">
        <v>9325466</v>
      </c>
      <c r="G887" s="95">
        <v>396</v>
      </c>
      <c r="H887" s="95">
        <v>1031919</v>
      </c>
      <c r="I887" s="95">
        <v>352</v>
      </c>
      <c r="J887" s="95">
        <v>1158465</v>
      </c>
      <c r="K887" s="95">
        <v>3391</v>
      </c>
      <c r="L887" s="95">
        <v>11967970</v>
      </c>
      <c r="M887" s="95">
        <v>3236</v>
      </c>
      <c r="N887" s="95">
        <v>9493517</v>
      </c>
      <c r="O887" s="95">
        <v>393</v>
      </c>
      <c r="P887" s="95">
        <v>957013</v>
      </c>
      <c r="Q887" s="95">
        <v>350</v>
      </c>
      <c r="R887" s="95">
        <v>1105987</v>
      </c>
      <c r="S887" s="95">
        <v>3369</v>
      </c>
      <c r="T887" s="95">
        <v>12035487</v>
      </c>
      <c r="U887" s="95">
        <v>3184</v>
      </c>
      <c r="V887" s="95">
        <v>10167639</v>
      </c>
      <c r="W887" s="95">
        <v>402</v>
      </c>
      <c r="X887" s="95">
        <v>1040583</v>
      </c>
      <c r="Y887" s="95">
        <v>353</v>
      </c>
      <c r="Z887" s="95">
        <v>1074462</v>
      </c>
      <c r="AA887" s="95">
        <v>3306</v>
      </c>
      <c r="AB887" s="95">
        <v>10216972</v>
      </c>
      <c r="AC887" s="95">
        <v>3114</v>
      </c>
      <c r="AD887" s="95">
        <v>10350334</v>
      </c>
      <c r="AE887" s="95">
        <v>361</v>
      </c>
      <c r="AF887" s="95">
        <v>1068262</v>
      </c>
      <c r="AG887" s="95">
        <v>314</v>
      </c>
      <c r="AH887" s="95">
        <v>1089300</v>
      </c>
      <c r="AI887" s="95">
        <v>3353</v>
      </c>
      <c r="AJ887" s="95">
        <v>10198951</v>
      </c>
      <c r="AK887" s="95">
        <v>3155</v>
      </c>
      <c r="AL887" s="95">
        <v>10853752.890000001</v>
      </c>
      <c r="AM887" s="95">
        <v>374</v>
      </c>
      <c r="AN887" s="95">
        <v>1588998</v>
      </c>
      <c r="AO887" s="95">
        <v>320</v>
      </c>
      <c r="AP887" s="95">
        <v>1130976</v>
      </c>
      <c r="AQ887" s="72">
        <v>240.94</v>
      </c>
      <c r="AR887" s="72">
        <v>235.87</v>
      </c>
      <c r="AS887" s="72">
        <v>476.81</v>
      </c>
      <c r="AT887" s="95">
        <v>11209355</v>
      </c>
      <c r="AU887" s="95">
        <v>10483931</v>
      </c>
      <c r="AV887" s="95">
        <v>3877</v>
      </c>
      <c r="AW887" s="95">
        <v>3704</v>
      </c>
      <c r="AX887" s="72">
        <v>284.64</v>
      </c>
      <c r="AY887" s="72">
        <v>246.32</v>
      </c>
      <c r="AZ887" s="72">
        <v>530.96</v>
      </c>
      <c r="BA887" s="95">
        <v>12924983</v>
      </c>
      <c r="BB887" s="95">
        <v>10599504</v>
      </c>
      <c r="BC887" s="95">
        <v>3784</v>
      </c>
      <c r="BD887" s="95">
        <v>3586</v>
      </c>
      <c r="BE887" s="72">
        <v>288.95999999999998</v>
      </c>
      <c r="BF887" s="72">
        <v>264.87</v>
      </c>
      <c r="BG887" s="72">
        <v>553.83000000000004</v>
      </c>
      <c r="BH887" s="95">
        <v>13076070</v>
      </c>
      <c r="BI887" s="95">
        <v>11242101</v>
      </c>
      <c r="BJ887" s="95">
        <v>3771</v>
      </c>
      <c r="BK887" s="95">
        <v>3537</v>
      </c>
      <c r="BL887" s="72">
        <v>256.45999999999998</v>
      </c>
      <c r="BM887" s="72">
        <v>278.08999999999997</v>
      </c>
      <c r="BN887" s="72">
        <v>534.54999999999995</v>
      </c>
      <c r="BO887" s="95">
        <v>11285234</v>
      </c>
      <c r="BP887" s="95">
        <v>11439634</v>
      </c>
      <c r="BQ887" s="95">
        <v>3667</v>
      </c>
      <c r="BR887" s="95">
        <v>3428</v>
      </c>
      <c r="BS887" s="72">
        <v>263.57</v>
      </c>
      <c r="BT887" s="72">
        <v>287.39999999999998</v>
      </c>
      <c r="BU887" s="72">
        <v>550.97</v>
      </c>
      <c r="BV887" s="95">
        <v>11787949</v>
      </c>
      <c r="BW887" s="95">
        <v>11984728.890000001</v>
      </c>
      <c r="BX887" s="95">
        <v>3727</v>
      </c>
      <c r="BY887" s="95">
        <v>3475</v>
      </c>
      <c r="BZ887" s="95">
        <v>3795</v>
      </c>
      <c r="CA887" s="95">
        <v>3688</v>
      </c>
      <c r="CB887" s="95">
        <v>3658</v>
      </c>
      <c r="CC887" s="95">
        <v>3554</v>
      </c>
      <c r="CD887" s="95">
        <v>3604</v>
      </c>
      <c r="CE887" s="72">
        <v>650.75523149000003</v>
      </c>
      <c r="CF887" s="72">
        <v>676.59346364999999</v>
      </c>
      <c r="CG887" s="72">
        <v>712.40329333</v>
      </c>
      <c r="CH887" s="72">
        <v>716.50152150999998</v>
      </c>
      <c r="CI887" s="72">
        <v>731.52548966999996</v>
      </c>
      <c r="CJ887" s="96">
        <v>0.73270252309999995</v>
      </c>
      <c r="CK887" s="96">
        <v>0.78475484689999997</v>
      </c>
      <c r="CL887" s="96">
        <v>0.77741078009999998</v>
      </c>
      <c r="CM887" s="96">
        <v>0.74605563829999999</v>
      </c>
      <c r="CN887" s="96">
        <v>0.75317949650000005</v>
      </c>
      <c r="CO887" s="96">
        <v>0.97100363619999996</v>
      </c>
      <c r="CP887" s="96">
        <v>0.7814807573</v>
      </c>
      <c r="CQ887" s="96">
        <v>0.99584056389999998</v>
      </c>
      <c r="CR887" s="96">
        <v>0.78474474139999995</v>
      </c>
      <c r="CS887" s="95">
        <v>3534</v>
      </c>
      <c r="CT887" s="95">
        <v>3449</v>
      </c>
      <c r="CU887" s="95">
        <v>3421</v>
      </c>
      <c r="CV887" s="95">
        <v>3355</v>
      </c>
      <c r="CW887" s="95">
        <v>3422</v>
      </c>
      <c r="CX887" s="96">
        <v>0.97210300599999999</v>
      </c>
      <c r="CY887" s="96">
        <v>0.98652167700000004</v>
      </c>
      <c r="CZ887" s="96">
        <v>0.98452102600000002</v>
      </c>
      <c r="DA887" s="96">
        <v>0.96032259900000005</v>
      </c>
      <c r="DB887" s="96">
        <v>0.95118627600000005</v>
      </c>
      <c r="DC887">
        <v>2013</v>
      </c>
      <c r="DD887" s="6">
        <v>3546</v>
      </c>
      <c r="DE887" s="96">
        <v>8.4682961999999994E-3</v>
      </c>
      <c r="DF887" s="72">
        <v>597.57000000000005</v>
      </c>
      <c r="DG887" s="96">
        <v>1</v>
      </c>
      <c r="DH887" s="72">
        <v>597.57000000000005</v>
      </c>
      <c r="DI887" s="72">
        <v>591.93540565000001</v>
      </c>
      <c r="DJ887" s="96">
        <v>1</v>
      </c>
      <c r="DK887" s="72">
        <v>597.57000000000005</v>
      </c>
      <c r="DL887" s="96">
        <v>1</v>
      </c>
      <c r="DM887" s="72">
        <v>597.57000000000005</v>
      </c>
      <c r="DN887" s="96">
        <v>0.8953887479</v>
      </c>
      <c r="DO887" s="96">
        <v>2.6804000000000001E-2</v>
      </c>
      <c r="DP887" s="72">
        <v>14.34</v>
      </c>
      <c r="DQ887" s="72">
        <v>583.23</v>
      </c>
      <c r="DR887" t="s">
        <v>65</v>
      </c>
      <c r="DT887" t="s">
        <v>583</v>
      </c>
    </row>
    <row r="888" spans="1:124" x14ac:dyDescent="0.3">
      <c r="A888" t="s">
        <v>440</v>
      </c>
      <c r="B888">
        <v>16920</v>
      </c>
      <c r="C888" s="95">
        <v>1376</v>
      </c>
      <c r="D888" s="95">
        <v>4141328</v>
      </c>
      <c r="E888" s="95">
        <v>1334</v>
      </c>
      <c r="F888" s="95">
        <v>3987308</v>
      </c>
      <c r="G888" s="95">
        <v>151</v>
      </c>
      <c r="H888" s="95">
        <v>277186</v>
      </c>
      <c r="I888" s="95">
        <v>141</v>
      </c>
      <c r="J888" s="95">
        <v>378641</v>
      </c>
      <c r="K888" s="95">
        <v>1299</v>
      </c>
      <c r="L888" s="95">
        <v>4764798</v>
      </c>
      <c r="M888" s="95">
        <v>1260</v>
      </c>
      <c r="N888" s="95">
        <v>4216712</v>
      </c>
      <c r="O888" s="95">
        <v>147</v>
      </c>
      <c r="P888" s="95">
        <v>255403</v>
      </c>
      <c r="Q888" s="95">
        <v>137</v>
      </c>
      <c r="R888" s="95">
        <v>436840</v>
      </c>
      <c r="S888" s="95">
        <v>1263</v>
      </c>
      <c r="T888" s="95">
        <v>5755493</v>
      </c>
      <c r="U888" s="95">
        <v>1220</v>
      </c>
      <c r="V888" s="95">
        <v>4760017</v>
      </c>
      <c r="W888" s="95">
        <v>139</v>
      </c>
      <c r="X888" s="95">
        <v>400962</v>
      </c>
      <c r="Y888" s="95">
        <v>129</v>
      </c>
      <c r="Z888" s="95">
        <v>506311</v>
      </c>
      <c r="AA888" s="95">
        <v>1236</v>
      </c>
      <c r="AB888" s="95">
        <v>4559771</v>
      </c>
      <c r="AC888" s="95">
        <v>1191</v>
      </c>
      <c r="AD888" s="95">
        <v>4280786</v>
      </c>
      <c r="AE888" s="95">
        <v>127</v>
      </c>
      <c r="AF888" s="95">
        <v>461186</v>
      </c>
      <c r="AG888" s="95">
        <v>116</v>
      </c>
      <c r="AH888" s="95">
        <v>560145</v>
      </c>
      <c r="AI888" s="95">
        <v>1213</v>
      </c>
      <c r="AJ888" s="95">
        <v>4094039</v>
      </c>
      <c r="AK888" s="95">
        <v>1163</v>
      </c>
      <c r="AL888" s="95">
        <v>4239832</v>
      </c>
      <c r="AM888" s="95">
        <v>130</v>
      </c>
      <c r="AN888" s="95">
        <v>351476</v>
      </c>
      <c r="AO888" s="95">
        <v>119</v>
      </c>
      <c r="AP888" s="95">
        <v>569385</v>
      </c>
      <c r="AQ888" s="72">
        <v>241.13</v>
      </c>
      <c r="AR888" s="72">
        <v>246.66</v>
      </c>
      <c r="AS888" s="72">
        <v>487.79</v>
      </c>
      <c r="AT888" s="95">
        <v>4418514</v>
      </c>
      <c r="AU888" s="95">
        <v>4365949</v>
      </c>
      <c r="AV888" s="95">
        <v>1527</v>
      </c>
      <c r="AW888" s="95">
        <v>1475</v>
      </c>
      <c r="AX888" s="72">
        <v>289.32</v>
      </c>
      <c r="AY888" s="72">
        <v>277.58999999999997</v>
      </c>
      <c r="AZ888" s="72">
        <v>566.91</v>
      </c>
      <c r="BA888" s="95">
        <v>5020201</v>
      </c>
      <c r="BB888" s="95">
        <v>4653552</v>
      </c>
      <c r="BC888" s="95">
        <v>1446</v>
      </c>
      <c r="BD888" s="95">
        <v>1397</v>
      </c>
      <c r="BE888" s="72">
        <v>365.93</v>
      </c>
      <c r="BF888" s="72">
        <v>325.32</v>
      </c>
      <c r="BG888" s="72">
        <v>691.25</v>
      </c>
      <c r="BH888" s="95">
        <v>6156455</v>
      </c>
      <c r="BI888" s="95">
        <v>5266328</v>
      </c>
      <c r="BJ888" s="95">
        <v>1402</v>
      </c>
      <c r="BK888" s="95">
        <v>1349</v>
      </c>
      <c r="BL888" s="72">
        <v>306.98</v>
      </c>
      <c r="BM888" s="72">
        <v>308.64999999999998</v>
      </c>
      <c r="BN888" s="72">
        <v>615.63</v>
      </c>
      <c r="BO888" s="95">
        <v>5020957</v>
      </c>
      <c r="BP888" s="95">
        <v>4840931</v>
      </c>
      <c r="BQ888" s="95">
        <v>1363</v>
      </c>
      <c r="BR888" s="95">
        <v>1307</v>
      </c>
      <c r="BS888" s="72">
        <v>275.83999999999997</v>
      </c>
      <c r="BT888" s="72">
        <v>312.61</v>
      </c>
      <c r="BU888" s="72">
        <v>588.45000000000005</v>
      </c>
      <c r="BV888" s="95">
        <v>4445515</v>
      </c>
      <c r="BW888" s="95">
        <v>4809217</v>
      </c>
      <c r="BX888" s="95">
        <v>1343</v>
      </c>
      <c r="BY888" s="95">
        <v>1282</v>
      </c>
      <c r="BZ888" s="95">
        <v>1502</v>
      </c>
      <c r="CA888" s="95">
        <v>1422</v>
      </c>
      <c r="CB888" s="95">
        <v>1376</v>
      </c>
      <c r="CC888" s="95">
        <v>1336</v>
      </c>
      <c r="CD888" s="95">
        <v>1313</v>
      </c>
      <c r="CE888" s="72">
        <v>650.75523149000003</v>
      </c>
      <c r="CF888" s="72">
        <v>676.59346364999999</v>
      </c>
      <c r="CG888" s="72">
        <v>712.40329333</v>
      </c>
      <c r="CH888" s="72">
        <v>716.50152150999998</v>
      </c>
      <c r="CI888" s="72">
        <v>731.52548966999996</v>
      </c>
      <c r="CJ888" s="96">
        <v>0.74957522639999996</v>
      </c>
      <c r="CK888" s="96">
        <v>0.83788867389999999</v>
      </c>
      <c r="CL888" s="96">
        <v>0.97030713710000005</v>
      </c>
      <c r="CM888" s="96">
        <v>0.85921659829999997</v>
      </c>
      <c r="CN888" s="96">
        <v>0.80441489509999997</v>
      </c>
      <c r="CO888" s="96">
        <v>0.96381592260000004</v>
      </c>
      <c r="CP888" s="96">
        <v>0.87597692289999995</v>
      </c>
      <c r="CQ888" s="96">
        <v>0.99584056389999998</v>
      </c>
      <c r="CR888" s="96">
        <v>0.87963558580000001</v>
      </c>
      <c r="CS888" s="95">
        <v>1502</v>
      </c>
      <c r="CT888" s="95">
        <v>1414</v>
      </c>
      <c r="CU888" s="95">
        <v>1369</v>
      </c>
      <c r="CV888" s="95">
        <v>1339</v>
      </c>
      <c r="CW888" s="95">
        <v>1326</v>
      </c>
      <c r="CX888" s="96">
        <v>0.96311245899999998</v>
      </c>
      <c r="CY888" s="96">
        <v>0.96628230599999998</v>
      </c>
      <c r="CZ888" s="96">
        <v>0.95944697700000003</v>
      </c>
      <c r="DA888" s="96">
        <v>0.96808728200000005</v>
      </c>
      <c r="DB888" s="96">
        <v>0.96218007999999999</v>
      </c>
      <c r="DC888">
        <v>2013</v>
      </c>
      <c r="DD888" s="6">
        <v>1362</v>
      </c>
      <c r="DE888" s="96">
        <v>3.6899341999999998E-3</v>
      </c>
      <c r="DF888" s="72">
        <v>673.06</v>
      </c>
      <c r="DG888" s="96">
        <v>1</v>
      </c>
      <c r="DH888" s="72">
        <v>673.06</v>
      </c>
      <c r="DI888" s="72">
        <v>664.00920126000005</v>
      </c>
      <c r="DJ888" s="96">
        <v>1</v>
      </c>
      <c r="DK888" s="72">
        <v>673.06</v>
      </c>
      <c r="DL888" s="96">
        <v>1</v>
      </c>
      <c r="DM888" s="72">
        <v>673.06</v>
      </c>
      <c r="DN888" s="96">
        <v>1</v>
      </c>
      <c r="DO888" s="96">
        <v>9.6880000000000004E-3</v>
      </c>
      <c r="DP888" s="72">
        <v>6.52</v>
      </c>
      <c r="DQ888" s="72">
        <v>666.54</v>
      </c>
      <c r="DR888" t="s">
        <v>440</v>
      </c>
      <c r="DT888" t="s">
        <v>583</v>
      </c>
    </row>
    <row r="889" spans="1:124" x14ac:dyDescent="0.3">
      <c r="A889" t="s">
        <v>441</v>
      </c>
      <c r="B889">
        <v>16930</v>
      </c>
      <c r="C889" s="95">
        <v>6316</v>
      </c>
      <c r="D889" s="95">
        <v>22824680</v>
      </c>
      <c r="E889" s="95">
        <v>6135</v>
      </c>
      <c r="F889" s="95">
        <v>17782741</v>
      </c>
      <c r="G889" s="95">
        <v>1101</v>
      </c>
      <c r="H889" s="95">
        <v>2869041</v>
      </c>
      <c r="I889" s="95">
        <v>1012</v>
      </c>
      <c r="J889" s="95">
        <v>2961733</v>
      </c>
      <c r="K889" s="95">
        <v>6134</v>
      </c>
      <c r="L889" s="95">
        <v>20991824</v>
      </c>
      <c r="M889" s="95">
        <v>5941</v>
      </c>
      <c r="N889" s="95">
        <v>18039552</v>
      </c>
      <c r="O889" s="95">
        <v>1093</v>
      </c>
      <c r="P889" s="95">
        <v>2980979</v>
      </c>
      <c r="Q889" s="95">
        <v>1004</v>
      </c>
      <c r="R889" s="95">
        <v>3133995</v>
      </c>
      <c r="S889" s="95">
        <v>6046</v>
      </c>
      <c r="T889" s="95">
        <v>23515929</v>
      </c>
      <c r="U889" s="95">
        <v>5824</v>
      </c>
      <c r="V889" s="95">
        <v>19251492</v>
      </c>
      <c r="W889" s="95">
        <v>1095</v>
      </c>
      <c r="X889" s="95">
        <v>3052721</v>
      </c>
      <c r="Y889" s="95">
        <v>1001</v>
      </c>
      <c r="Z889" s="95">
        <v>3347463</v>
      </c>
      <c r="AA889" s="95">
        <v>6042</v>
      </c>
      <c r="AB889" s="95">
        <v>20239354</v>
      </c>
      <c r="AC889" s="95">
        <v>5799</v>
      </c>
      <c r="AD889" s="95">
        <v>20009227</v>
      </c>
      <c r="AE889" s="95">
        <v>1112</v>
      </c>
      <c r="AF889" s="95">
        <v>3106728</v>
      </c>
      <c r="AG889" s="95">
        <v>1019</v>
      </c>
      <c r="AH889" s="95">
        <v>3893892</v>
      </c>
      <c r="AI889" s="95">
        <v>5985</v>
      </c>
      <c r="AJ889" s="95">
        <v>18748668</v>
      </c>
      <c r="AK889" s="95">
        <v>5732</v>
      </c>
      <c r="AL889" s="95">
        <v>20996534.420000002</v>
      </c>
      <c r="AM889" s="95">
        <v>1156</v>
      </c>
      <c r="AN889" s="95">
        <v>3235730</v>
      </c>
      <c r="AO889" s="95">
        <v>1064</v>
      </c>
      <c r="AP889" s="95">
        <v>4036554</v>
      </c>
      <c r="AQ889" s="72">
        <v>288.68</v>
      </c>
      <c r="AR889" s="72">
        <v>241.88</v>
      </c>
      <c r="AS889" s="72">
        <v>530.55999999999995</v>
      </c>
      <c r="AT889" s="95">
        <v>25693721</v>
      </c>
      <c r="AU889" s="95">
        <v>20744474</v>
      </c>
      <c r="AV889" s="95">
        <v>7417</v>
      </c>
      <c r="AW889" s="95">
        <v>7147</v>
      </c>
      <c r="AX889" s="72">
        <v>276.43</v>
      </c>
      <c r="AY889" s="72">
        <v>254.06</v>
      </c>
      <c r="AZ889" s="72">
        <v>530.49</v>
      </c>
      <c r="BA889" s="95">
        <v>23972803</v>
      </c>
      <c r="BB889" s="95">
        <v>21173547</v>
      </c>
      <c r="BC889" s="95">
        <v>7227</v>
      </c>
      <c r="BD889" s="95">
        <v>6945</v>
      </c>
      <c r="BE889" s="72">
        <v>310.05</v>
      </c>
      <c r="BF889" s="72">
        <v>275.93</v>
      </c>
      <c r="BG889" s="72">
        <v>585.98</v>
      </c>
      <c r="BH889" s="95">
        <v>26568650</v>
      </c>
      <c r="BI889" s="95">
        <v>22598955</v>
      </c>
      <c r="BJ889" s="95">
        <v>7141</v>
      </c>
      <c r="BK889" s="95">
        <v>6825</v>
      </c>
      <c r="BL889" s="72">
        <v>271.95</v>
      </c>
      <c r="BM889" s="72">
        <v>292.16000000000003</v>
      </c>
      <c r="BN889" s="72">
        <v>564.11</v>
      </c>
      <c r="BO889" s="95">
        <v>23346082</v>
      </c>
      <c r="BP889" s="95">
        <v>23903119</v>
      </c>
      <c r="BQ889" s="95">
        <v>7154</v>
      </c>
      <c r="BR889" s="95">
        <v>6818</v>
      </c>
      <c r="BS889" s="72">
        <v>256.55</v>
      </c>
      <c r="BT889" s="72">
        <v>306.95999999999998</v>
      </c>
      <c r="BU889" s="72">
        <v>563.51</v>
      </c>
      <c r="BV889" s="95">
        <v>21984398</v>
      </c>
      <c r="BW889" s="95">
        <v>25033088.420000002</v>
      </c>
      <c r="BX889" s="95">
        <v>7141</v>
      </c>
      <c r="BY889" s="95">
        <v>6796</v>
      </c>
      <c r="BZ889" s="95">
        <v>7288</v>
      </c>
      <c r="CA889" s="95">
        <v>7091</v>
      </c>
      <c r="CB889" s="95">
        <v>6989</v>
      </c>
      <c r="CC889" s="95">
        <v>6995</v>
      </c>
      <c r="CD889" s="95">
        <v>6972</v>
      </c>
      <c r="CE889" s="72">
        <v>650.75523149000003</v>
      </c>
      <c r="CF889" s="72">
        <v>676.59346364999999</v>
      </c>
      <c r="CG889" s="72">
        <v>712.40329333</v>
      </c>
      <c r="CH889" s="72">
        <v>716.50152150999998</v>
      </c>
      <c r="CI889" s="72">
        <v>731.52548966999996</v>
      </c>
      <c r="CJ889" s="96">
        <v>0.81529886250000005</v>
      </c>
      <c r="CK889" s="96">
        <v>0.78406019049999998</v>
      </c>
      <c r="CL889" s="96">
        <v>0.82253971240000001</v>
      </c>
      <c r="CM889" s="96">
        <v>0.78731165680000004</v>
      </c>
      <c r="CN889" s="96">
        <v>0.77032175629999999</v>
      </c>
      <c r="CO889" s="96">
        <v>0.99652930360000003</v>
      </c>
      <c r="CP889" s="96">
        <v>0.79867840599999995</v>
      </c>
      <c r="CQ889" s="96">
        <v>0.99584056389999998</v>
      </c>
      <c r="CR889" s="96">
        <v>0.80201421880000001</v>
      </c>
      <c r="CS889" s="95">
        <v>6920</v>
      </c>
      <c r="CT889" s="95">
        <v>6804</v>
      </c>
      <c r="CU889" s="95">
        <v>6685</v>
      </c>
      <c r="CV889" s="95">
        <v>6640</v>
      </c>
      <c r="CW889" s="95">
        <v>6595</v>
      </c>
      <c r="CX889" s="96">
        <v>0.97591055400000004</v>
      </c>
      <c r="CY889" s="96">
        <v>0.99307220399999996</v>
      </c>
      <c r="CZ889" s="96">
        <v>0.99206305699999997</v>
      </c>
      <c r="DA889" s="96">
        <v>1.0121521469999999</v>
      </c>
      <c r="DB889" s="96">
        <v>1.0105285500000001</v>
      </c>
      <c r="DC889">
        <v>2013</v>
      </c>
      <c r="DD889" s="6">
        <v>6906.2</v>
      </c>
      <c r="DE889" s="96">
        <v>3.0695666999999999E-3</v>
      </c>
      <c r="DF889" s="72">
        <v>614.04999999999995</v>
      </c>
      <c r="DG889" s="96">
        <v>1</v>
      </c>
      <c r="DH889" s="72">
        <v>614.04999999999995</v>
      </c>
      <c r="DI889" s="72">
        <v>664.00920126000005</v>
      </c>
      <c r="DJ889" s="96">
        <v>1</v>
      </c>
      <c r="DK889" s="72">
        <v>614.04999999999995</v>
      </c>
      <c r="DL889" s="96">
        <v>1</v>
      </c>
      <c r="DM889" s="72">
        <v>614.04999999999995</v>
      </c>
      <c r="DN889" s="96">
        <v>1</v>
      </c>
      <c r="DO889" s="96">
        <v>1.0229E-2</v>
      </c>
      <c r="DP889" s="72">
        <v>6.28</v>
      </c>
      <c r="DQ889" s="72">
        <v>607.77</v>
      </c>
      <c r="DR889" t="s">
        <v>441</v>
      </c>
      <c r="DT889" t="s">
        <v>583</v>
      </c>
    </row>
    <row r="890" spans="1:124" x14ac:dyDescent="0.3">
      <c r="A890" t="s">
        <v>538</v>
      </c>
      <c r="B890">
        <v>16940</v>
      </c>
      <c r="C890" s="95">
        <v>2192</v>
      </c>
      <c r="D890" s="95">
        <v>6610512</v>
      </c>
      <c r="E890" s="95">
        <v>2101</v>
      </c>
      <c r="F890" s="95">
        <v>5590580</v>
      </c>
      <c r="G890" s="95">
        <v>195</v>
      </c>
      <c r="H890" s="95">
        <v>499354</v>
      </c>
      <c r="I890" s="95">
        <v>172</v>
      </c>
      <c r="J890" s="95">
        <v>371813</v>
      </c>
      <c r="K890" s="95">
        <v>2108</v>
      </c>
      <c r="L890" s="95">
        <v>7456922</v>
      </c>
      <c r="M890" s="95">
        <v>2025</v>
      </c>
      <c r="N890" s="95">
        <v>5666331</v>
      </c>
      <c r="O890" s="95">
        <v>204</v>
      </c>
      <c r="P890" s="95">
        <v>586727</v>
      </c>
      <c r="Q890" s="95">
        <v>179</v>
      </c>
      <c r="R890" s="95">
        <v>415553</v>
      </c>
      <c r="S890" s="95">
        <v>2097</v>
      </c>
      <c r="T890" s="95">
        <v>7190350</v>
      </c>
      <c r="U890" s="95">
        <v>2019</v>
      </c>
      <c r="V890" s="95">
        <v>6230567</v>
      </c>
      <c r="W890" s="95">
        <v>212</v>
      </c>
      <c r="X890" s="95">
        <v>664858</v>
      </c>
      <c r="Y890" s="95">
        <v>190</v>
      </c>
      <c r="Z890" s="95">
        <v>557696</v>
      </c>
      <c r="AA890" s="95">
        <v>2100</v>
      </c>
      <c r="AB890" s="95">
        <v>6898953</v>
      </c>
      <c r="AC890" s="95">
        <v>2027</v>
      </c>
      <c r="AD890" s="95">
        <v>6822002</v>
      </c>
      <c r="AE890" s="95">
        <v>213</v>
      </c>
      <c r="AF890" s="95">
        <v>492911</v>
      </c>
      <c r="AG890" s="95">
        <v>191</v>
      </c>
      <c r="AH890" s="95">
        <v>605825</v>
      </c>
      <c r="AI890" s="95">
        <v>2086</v>
      </c>
      <c r="AJ890" s="95">
        <v>7694464</v>
      </c>
      <c r="AK890" s="95">
        <v>2014</v>
      </c>
      <c r="AL890" s="95">
        <v>6724746</v>
      </c>
      <c r="AM890" s="95">
        <v>222</v>
      </c>
      <c r="AN890" s="95">
        <v>569606</v>
      </c>
      <c r="AO890" s="95">
        <v>198</v>
      </c>
      <c r="AP890" s="95">
        <v>595644</v>
      </c>
      <c r="AQ890" s="72">
        <v>248.21</v>
      </c>
      <c r="AR890" s="72">
        <v>218.59</v>
      </c>
      <c r="AS890" s="72">
        <v>466.8</v>
      </c>
      <c r="AT890" s="95">
        <v>7109866</v>
      </c>
      <c r="AU890" s="95">
        <v>5962393</v>
      </c>
      <c r="AV890" s="95">
        <v>2387</v>
      </c>
      <c r="AW890" s="95">
        <v>2273</v>
      </c>
      <c r="AX890" s="72">
        <v>289.92</v>
      </c>
      <c r="AY890" s="72">
        <v>229.96</v>
      </c>
      <c r="AZ890" s="72">
        <v>519.88</v>
      </c>
      <c r="BA890" s="95">
        <v>8043649</v>
      </c>
      <c r="BB890" s="95">
        <v>6081884</v>
      </c>
      <c r="BC890" s="95">
        <v>2312</v>
      </c>
      <c r="BD890" s="95">
        <v>2204</v>
      </c>
      <c r="BE890" s="72">
        <v>283.5</v>
      </c>
      <c r="BF890" s="72">
        <v>256.08</v>
      </c>
      <c r="BG890" s="72">
        <v>539.58000000000004</v>
      </c>
      <c r="BH890" s="95">
        <v>7855208</v>
      </c>
      <c r="BI890" s="95">
        <v>6788263</v>
      </c>
      <c r="BJ890" s="95">
        <v>2309</v>
      </c>
      <c r="BK890" s="95">
        <v>2209</v>
      </c>
      <c r="BL890" s="72">
        <v>266.32</v>
      </c>
      <c r="BM890" s="72">
        <v>279.07</v>
      </c>
      <c r="BN890" s="72">
        <v>545.39</v>
      </c>
      <c r="BO890" s="95">
        <v>7391864</v>
      </c>
      <c r="BP890" s="95">
        <v>7427827</v>
      </c>
      <c r="BQ890" s="95">
        <v>2313</v>
      </c>
      <c r="BR890" s="95">
        <v>2218</v>
      </c>
      <c r="BS890" s="72">
        <v>298.38</v>
      </c>
      <c r="BT890" s="72">
        <v>275.77999999999997</v>
      </c>
      <c r="BU890" s="72">
        <v>574.16</v>
      </c>
      <c r="BV890" s="95">
        <v>8264070</v>
      </c>
      <c r="BW890" s="95">
        <v>7320390</v>
      </c>
      <c r="BX890" s="95">
        <v>2308</v>
      </c>
      <c r="BY890" s="95">
        <v>2212</v>
      </c>
      <c r="BZ890" s="95">
        <v>2333</v>
      </c>
      <c r="CA890" s="95">
        <v>2260</v>
      </c>
      <c r="CB890" s="95">
        <v>2261</v>
      </c>
      <c r="CC890" s="95">
        <v>2268</v>
      </c>
      <c r="CD890" s="95">
        <v>2261</v>
      </c>
      <c r="CE890" s="72">
        <v>650.75523149000003</v>
      </c>
      <c r="CF890" s="72">
        <v>676.59346364999999</v>
      </c>
      <c r="CG890" s="72">
        <v>712.40329333</v>
      </c>
      <c r="CH890" s="72">
        <v>716.50152150999998</v>
      </c>
      <c r="CI890" s="72">
        <v>731.52548966999996</v>
      </c>
      <c r="CJ890" s="96">
        <v>0.71732039550000004</v>
      </c>
      <c r="CK890" s="96">
        <v>0.76837869110000001</v>
      </c>
      <c r="CL890" s="96">
        <v>0.75740806510000003</v>
      </c>
      <c r="CM890" s="96">
        <v>0.76118470599999999</v>
      </c>
      <c r="CN890" s="96">
        <v>0.7848803741</v>
      </c>
      <c r="CO890" s="96">
        <v>0.92032950820000003</v>
      </c>
      <c r="CP890" s="96">
        <v>0.8234381704</v>
      </c>
      <c r="CQ890" s="96">
        <v>0.99584056389999998</v>
      </c>
      <c r="CR890" s="96">
        <v>0.82687739650000003</v>
      </c>
      <c r="CS890" s="95">
        <v>2131</v>
      </c>
      <c r="CT890" s="95">
        <v>2070</v>
      </c>
      <c r="CU890" s="95">
        <v>2063</v>
      </c>
      <c r="CV890" s="95">
        <v>2089</v>
      </c>
      <c r="CW890" s="95">
        <v>2072</v>
      </c>
      <c r="CX890" s="96">
        <v>0.89505542199999999</v>
      </c>
      <c r="CY890" s="96">
        <v>0.90231824400000005</v>
      </c>
      <c r="CZ890" s="96">
        <v>0.924187011</v>
      </c>
      <c r="DA890" s="96">
        <v>0.95307846399999996</v>
      </c>
      <c r="DB890" s="96">
        <v>0.927458754</v>
      </c>
      <c r="DC890">
        <v>2013</v>
      </c>
      <c r="DD890" s="6">
        <v>2223.1999999999998</v>
      </c>
      <c r="DE890" s="96">
        <v>7.6412876000000003E-3</v>
      </c>
      <c r="DF890" s="72">
        <v>630.17999999999995</v>
      </c>
      <c r="DG890" s="96">
        <v>1</v>
      </c>
      <c r="DH890" s="72">
        <v>630.17999999999995</v>
      </c>
      <c r="DI890" s="72">
        <v>664.00920126000005</v>
      </c>
      <c r="DJ890" s="96">
        <v>1</v>
      </c>
      <c r="DK890" s="72">
        <v>630.17999999999995</v>
      </c>
      <c r="DL890" s="96">
        <v>1</v>
      </c>
      <c r="DM890" s="72">
        <v>630.17999999999995</v>
      </c>
      <c r="DN890" s="96">
        <v>0.96358453450000003</v>
      </c>
      <c r="DO890" s="96">
        <v>2.4906999999999999E-2</v>
      </c>
      <c r="DP890" s="72">
        <v>15.12</v>
      </c>
      <c r="DQ890" s="72">
        <v>615.05999999999995</v>
      </c>
      <c r="DR890" t="s">
        <v>538</v>
      </c>
      <c r="DT890" t="s">
        <v>583</v>
      </c>
    </row>
    <row r="891" spans="1:124" x14ac:dyDescent="0.3">
      <c r="A891" t="s">
        <v>625</v>
      </c>
      <c r="B891">
        <v>16950</v>
      </c>
      <c r="C891" s="95">
        <v>3140</v>
      </c>
      <c r="D891" s="95">
        <v>9687604</v>
      </c>
      <c r="E891" s="95">
        <v>2996</v>
      </c>
      <c r="F891" s="95">
        <v>7616331</v>
      </c>
      <c r="G891" s="95">
        <v>267</v>
      </c>
      <c r="H891" s="95">
        <v>727376</v>
      </c>
      <c r="I891" s="95">
        <v>243</v>
      </c>
      <c r="J891" s="95">
        <v>590595</v>
      </c>
      <c r="K891" s="95">
        <v>3076</v>
      </c>
      <c r="L891" s="95">
        <v>9443613</v>
      </c>
      <c r="M891" s="95">
        <v>2915</v>
      </c>
      <c r="N891" s="95">
        <v>8352802</v>
      </c>
      <c r="O891" s="95">
        <v>267</v>
      </c>
      <c r="P891" s="95">
        <v>1205778</v>
      </c>
      <c r="Q891" s="95">
        <v>243</v>
      </c>
      <c r="R891" s="95">
        <v>707690</v>
      </c>
      <c r="S891" s="95">
        <v>2934</v>
      </c>
      <c r="T891" s="95">
        <v>9824650</v>
      </c>
      <c r="U891" s="95">
        <v>2780</v>
      </c>
      <c r="V891" s="95">
        <v>8510516</v>
      </c>
      <c r="W891" s="95">
        <v>265</v>
      </c>
      <c r="X891" s="95">
        <v>648741</v>
      </c>
      <c r="Y891" s="95">
        <v>242</v>
      </c>
      <c r="Z891" s="95">
        <v>711154</v>
      </c>
      <c r="AA891" s="95">
        <v>2925</v>
      </c>
      <c r="AB891" s="95">
        <v>8432689</v>
      </c>
      <c r="AC891" s="95">
        <v>2773</v>
      </c>
      <c r="AD891" s="95">
        <v>9075353</v>
      </c>
      <c r="AE891" s="95">
        <v>286</v>
      </c>
      <c r="AF891" s="95">
        <v>485539</v>
      </c>
      <c r="AG891" s="95">
        <v>261</v>
      </c>
      <c r="AH891" s="95">
        <v>796721</v>
      </c>
      <c r="AI891" s="95">
        <v>2985</v>
      </c>
      <c r="AJ891" s="95">
        <v>8451661</v>
      </c>
      <c r="AK891" s="95">
        <v>2834</v>
      </c>
      <c r="AL891" s="95">
        <v>10090949</v>
      </c>
      <c r="AM891" s="95">
        <v>302</v>
      </c>
      <c r="AN891" s="95">
        <v>501834</v>
      </c>
      <c r="AO891" s="95">
        <v>279</v>
      </c>
      <c r="AP891" s="95">
        <v>904496</v>
      </c>
      <c r="AQ891" s="72">
        <v>254.74</v>
      </c>
      <c r="AR891" s="72">
        <v>211.15</v>
      </c>
      <c r="AS891" s="72">
        <v>465.89</v>
      </c>
      <c r="AT891" s="95">
        <v>10414980</v>
      </c>
      <c r="AU891" s="95">
        <v>8206926</v>
      </c>
      <c r="AV891" s="95">
        <v>3407</v>
      </c>
      <c r="AW891" s="95">
        <v>3239</v>
      </c>
      <c r="AX891" s="72">
        <v>265.45999999999998</v>
      </c>
      <c r="AY891" s="72">
        <v>239.09</v>
      </c>
      <c r="AZ891" s="72">
        <v>504.55</v>
      </c>
      <c r="BA891" s="95">
        <v>10649391</v>
      </c>
      <c r="BB891" s="95">
        <v>9060492</v>
      </c>
      <c r="BC891" s="95">
        <v>3343</v>
      </c>
      <c r="BD891" s="95">
        <v>3158</v>
      </c>
      <c r="BE891" s="72">
        <v>272.83</v>
      </c>
      <c r="BF891" s="72">
        <v>254.29</v>
      </c>
      <c r="BG891" s="72">
        <v>527.12</v>
      </c>
      <c r="BH891" s="95">
        <v>10473391</v>
      </c>
      <c r="BI891" s="95">
        <v>9221670</v>
      </c>
      <c r="BJ891" s="95">
        <v>3199</v>
      </c>
      <c r="BK891" s="95">
        <v>3022</v>
      </c>
      <c r="BL891" s="72">
        <v>231.45</v>
      </c>
      <c r="BM891" s="72">
        <v>271.14999999999998</v>
      </c>
      <c r="BN891" s="72">
        <v>502.6</v>
      </c>
      <c r="BO891" s="95">
        <v>8918228</v>
      </c>
      <c r="BP891" s="95">
        <v>9872074</v>
      </c>
      <c r="BQ891" s="95">
        <v>3211</v>
      </c>
      <c r="BR891" s="95">
        <v>3034</v>
      </c>
      <c r="BS891" s="72">
        <v>226.99</v>
      </c>
      <c r="BT891" s="72">
        <v>294.33999999999997</v>
      </c>
      <c r="BU891" s="72">
        <v>521.33000000000004</v>
      </c>
      <c r="BV891" s="95">
        <v>8953495</v>
      </c>
      <c r="BW891" s="95">
        <v>10995445</v>
      </c>
      <c r="BX891" s="95">
        <v>3287</v>
      </c>
      <c r="BY891" s="95">
        <v>3113</v>
      </c>
      <c r="BZ891" s="95">
        <v>3327</v>
      </c>
      <c r="CA891" s="95">
        <v>3254</v>
      </c>
      <c r="CB891" s="95">
        <v>3114</v>
      </c>
      <c r="CC891" s="95">
        <v>3127</v>
      </c>
      <c r="CD891" s="95">
        <v>3202</v>
      </c>
      <c r="CE891" s="72">
        <v>650.75523149000003</v>
      </c>
      <c r="CF891" s="72">
        <v>676.59346364999999</v>
      </c>
      <c r="CG891" s="72">
        <v>712.40329333</v>
      </c>
      <c r="CH891" s="72">
        <v>716.50152150999998</v>
      </c>
      <c r="CI891" s="72">
        <v>731.52548966999996</v>
      </c>
      <c r="CJ891" s="96">
        <v>0.71592202019999995</v>
      </c>
      <c r="CK891" s="96">
        <v>0.7457210675</v>
      </c>
      <c r="CL891" s="96">
        <v>0.73991797189999997</v>
      </c>
      <c r="CM891" s="96">
        <v>0.70146396749999995</v>
      </c>
      <c r="CN891" s="96">
        <v>0.71266142789999998</v>
      </c>
      <c r="CO891" s="96">
        <v>0.90346622840000002</v>
      </c>
      <c r="CP891" s="96">
        <v>0.80040323400000002</v>
      </c>
      <c r="CQ891" s="96">
        <v>0.99584056389999998</v>
      </c>
      <c r="CR891" s="96">
        <v>0.80374625079999995</v>
      </c>
      <c r="CS891" s="95">
        <v>3218</v>
      </c>
      <c r="CT891" s="95">
        <v>3141</v>
      </c>
      <c r="CU891" s="95">
        <v>3016</v>
      </c>
      <c r="CV891" s="95">
        <v>2984</v>
      </c>
      <c r="CW891" s="95">
        <v>3026</v>
      </c>
      <c r="CX891" s="96">
        <v>0.87795558600000001</v>
      </c>
      <c r="CY891" s="96">
        <v>0.90335683700000002</v>
      </c>
      <c r="CZ891" s="96">
        <v>0.92997084600000002</v>
      </c>
      <c r="DA891" s="96">
        <v>0.90598105900000003</v>
      </c>
      <c r="DB891" s="96">
        <v>0.90181211900000002</v>
      </c>
      <c r="DC891">
        <v>2013</v>
      </c>
      <c r="DD891" s="6">
        <v>3113.2</v>
      </c>
      <c r="DE891" s="96">
        <v>8.6777296999999993E-3</v>
      </c>
      <c r="DF891" s="72">
        <v>611.91</v>
      </c>
      <c r="DG891" s="96">
        <v>1</v>
      </c>
      <c r="DH891" s="72">
        <v>611.91</v>
      </c>
      <c r="DI891" s="72">
        <v>664.00920126000005</v>
      </c>
      <c r="DJ891" s="96">
        <v>1</v>
      </c>
      <c r="DK891" s="72">
        <v>611.91</v>
      </c>
      <c r="DL891" s="96">
        <v>1</v>
      </c>
      <c r="DM891" s="72">
        <v>611.91</v>
      </c>
      <c r="DN891" s="96">
        <v>0.81034540970000002</v>
      </c>
      <c r="DO891" s="96">
        <v>2.9617000000000001E-2</v>
      </c>
      <c r="DP891" s="72">
        <v>14.69</v>
      </c>
      <c r="DQ891" s="72">
        <v>597.22</v>
      </c>
      <c r="DR891" t="s">
        <v>625</v>
      </c>
      <c r="DT891" t="s">
        <v>583</v>
      </c>
    </row>
    <row r="892" spans="1:124" x14ac:dyDescent="0.3">
      <c r="A892" t="s">
        <v>626</v>
      </c>
      <c r="B892">
        <v>16960</v>
      </c>
      <c r="C892" s="95">
        <v>11645</v>
      </c>
      <c r="D892" s="95">
        <v>40835965</v>
      </c>
      <c r="E892" s="95">
        <v>11149</v>
      </c>
      <c r="F892" s="95">
        <v>30848478</v>
      </c>
      <c r="G892" s="95">
        <v>2323</v>
      </c>
      <c r="H892" s="95">
        <v>5700895</v>
      </c>
      <c r="I892" s="95">
        <v>2088</v>
      </c>
      <c r="J892" s="95">
        <v>6097210</v>
      </c>
      <c r="K892" s="95">
        <v>10914</v>
      </c>
      <c r="L892" s="95">
        <v>38578085</v>
      </c>
      <c r="M892" s="95">
        <v>10397</v>
      </c>
      <c r="N892" s="95">
        <v>30386742</v>
      </c>
      <c r="O892" s="95">
        <v>2307</v>
      </c>
      <c r="P892" s="95">
        <v>5995556</v>
      </c>
      <c r="Q892" s="95">
        <v>2062</v>
      </c>
      <c r="R892" s="95">
        <v>6278163</v>
      </c>
      <c r="S892" s="95">
        <v>10535</v>
      </c>
      <c r="T892" s="95">
        <v>41496169</v>
      </c>
      <c r="U892" s="95">
        <v>9948</v>
      </c>
      <c r="V892" s="95">
        <v>30697990</v>
      </c>
      <c r="W892" s="95">
        <v>2323</v>
      </c>
      <c r="X892" s="95">
        <v>6699108</v>
      </c>
      <c r="Y892" s="95">
        <v>2085</v>
      </c>
      <c r="Z892" s="95">
        <v>6906856</v>
      </c>
      <c r="AA892" s="95">
        <v>10319</v>
      </c>
      <c r="AB892" s="95">
        <v>38733453</v>
      </c>
      <c r="AC892" s="95">
        <v>9683</v>
      </c>
      <c r="AD892" s="95">
        <v>31633551</v>
      </c>
      <c r="AE892" s="95">
        <v>2452</v>
      </c>
      <c r="AF892" s="95">
        <v>7262935</v>
      </c>
      <c r="AG892" s="95">
        <v>2215</v>
      </c>
      <c r="AH892" s="95">
        <v>7962999</v>
      </c>
      <c r="AI892" s="95">
        <v>10168</v>
      </c>
      <c r="AJ892" s="95">
        <v>35614724</v>
      </c>
      <c r="AK892" s="95">
        <v>9471</v>
      </c>
      <c r="AL892" s="95">
        <v>32837039.010000002</v>
      </c>
      <c r="AM892" s="95">
        <v>2538</v>
      </c>
      <c r="AN892" s="95">
        <v>7363112</v>
      </c>
      <c r="AO892" s="95">
        <v>2328</v>
      </c>
      <c r="AP892" s="95">
        <v>8365473</v>
      </c>
      <c r="AQ892" s="72">
        <v>277.64</v>
      </c>
      <c r="AR892" s="72">
        <v>232.59</v>
      </c>
      <c r="AS892" s="72">
        <v>510.23</v>
      </c>
      <c r="AT892" s="95">
        <v>46536860</v>
      </c>
      <c r="AU892" s="95">
        <v>36945688</v>
      </c>
      <c r="AV892" s="95">
        <v>13968</v>
      </c>
      <c r="AW892" s="95">
        <v>13237</v>
      </c>
      <c r="AX892" s="72">
        <v>280.95</v>
      </c>
      <c r="AY892" s="72">
        <v>245.24</v>
      </c>
      <c r="AZ892" s="72">
        <v>526.19000000000005</v>
      </c>
      <c r="BA892" s="95">
        <v>44573641</v>
      </c>
      <c r="BB892" s="95">
        <v>36664905</v>
      </c>
      <c r="BC892" s="95">
        <v>13221</v>
      </c>
      <c r="BD892" s="95">
        <v>12459</v>
      </c>
      <c r="BE892" s="72">
        <v>312.36</v>
      </c>
      <c r="BF892" s="72">
        <v>260.43</v>
      </c>
      <c r="BG892" s="72">
        <v>572.79</v>
      </c>
      <c r="BH892" s="95">
        <v>48195277</v>
      </c>
      <c r="BI892" s="95">
        <v>37604846</v>
      </c>
      <c r="BJ892" s="95">
        <v>12858</v>
      </c>
      <c r="BK892" s="95">
        <v>12033</v>
      </c>
      <c r="BL892" s="72">
        <v>300.14</v>
      </c>
      <c r="BM892" s="72">
        <v>277.33</v>
      </c>
      <c r="BN892" s="72">
        <v>577.47</v>
      </c>
      <c r="BO892" s="95">
        <v>45996388</v>
      </c>
      <c r="BP892" s="95">
        <v>39596550</v>
      </c>
      <c r="BQ892" s="95">
        <v>12771</v>
      </c>
      <c r="BR892" s="95">
        <v>11898</v>
      </c>
      <c r="BS892" s="72">
        <v>281.87</v>
      </c>
      <c r="BT892" s="72">
        <v>291</v>
      </c>
      <c r="BU892" s="72">
        <v>572.87</v>
      </c>
      <c r="BV892" s="95">
        <v>42977836</v>
      </c>
      <c r="BW892" s="95">
        <v>41202512.009999998</v>
      </c>
      <c r="BX892" s="95">
        <v>12706</v>
      </c>
      <c r="BY892" s="95">
        <v>11799</v>
      </c>
      <c r="BZ892" s="95">
        <v>13620</v>
      </c>
      <c r="CA892" s="95">
        <v>12853</v>
      </c>
      <c r="CB892" s="95">
        <v>12460</v>
      </c>
      <c r="CC892" s="95">
        <v>12357</v>
      </c>
      <c r="CD892" s="95">
        <v>12262</v>
      </c>
      <c r="CE892" s="72">
        <v>650.75523149000003</v>
      </c>
      <c r="CF892" s="72">
        <v>676.59346364999999</v>
      </c>
      <c r="CG892" s="72">
        <v>712.40329333</v>
      </c>
      <c r="CH892" s="72">
        <v>716.50152150999998</v>
      </c>
      <c r="CI892" s="72">
        <v>731.52548966999996</v>
      </c>
      <c r="CJ892" s="96">
        <v>0.78405823770000005</v>
      </c>
      <c r="CK892" s="96">
        <v>0.77770482320000001</v>
      </c>
      <c r="CL892" s="96">
        <v>0.80402491870000004</v>
      </c>
      <c r="CM892" s="96">
        <v>0.80595781399999999</v>
      </c>
      <c r="CN892" s="96">
        <v>0.78311693589999998</v>
      </c>
      <c r="CO892" s="96">
        <v>0.96941301219999998</v>
      </c>
      <c r="CP892" s="96">
        <v>0.8159293675</v>
      </c>
      <c r="CQ892" s="96">
        <v>0.99584056389999998</v>
      </c>
      <c r="CR892" s="96">
        <v>0.81933723179999995</v>
      </c>
      <c r="CS892" s="95">
        <v>12463</v>
      </c>
      <c r="CT892" s="95">
        <v>11944</v>
      </c>
      <c r="CU892" s="95">
        <v>11485</v>
      </c>
      <c r="CV892" s="95">
        <v>11317</v>
      </c>
      <c r="CW892" s="95">
        <v>11097</v>
      </c>
      <c r="CX892" s="96">
        <v>0.96176002199999999</v>
      </c>
      <c r="CY892" s="96">
        <v>0.96889189200000003</v>
      </c>
      <c r="CZ892" s="96">
        <v>0.96151175499999997</v>
      </c>
      <c r="DA892" s="96">
        <v>0.965917476</v>
      </c>
      <c r="DB892" s="96">
        <v>0.99031130899999997</v>
      </c>
      <c r="DC892">
        <v>2013</v>
      </c>
      <c r="DD892" s="6">
        <v>12285.2</v>
      </c>
      <c r="DE892" s="96">
        <v>4.5110962999999997E-3</v>
      </c>
      <c r="DF892" s="72">
        <v>626.4</v>
      </c>
      <c r="DG892" s="96">
        <v>1</v>
      </c>
      <c r="DH892" s="72">
        <v>626.4</v>
      </c>
      <c r="DI892" s="72">
        <v>626.4</v>
      </c>
      <c r="DJ892" s="96">
        <v>1</v>
      </c>
      <c r="DK892" s="72">
        <v>626.4</v>
      </c>
      <c r="DL892" s="96">
        <v>1</v>
      </c>
      <c r="DM892" s="72">
        <v>626.4</v>
      </c>
      <c r="DN892" s="96">
        <v>1</v>
      </c>
      <c r="DO892" s="96">
        <v>8.0890000000000007E-3</v>
      </c>
      <c r="DP892" s="72">
        <v>5.07</v>
      </c>
      <c r="DQ892" s="72">
        <v>621.33000000000004</v>
      </c>
      <c r="DR892" t="s">
        <v>626</v>
      </c>
      <c r="DT892" t="s">
        <v>583</v>
      </c>
    </row>
    <row r="893" spans="1:124" x14ac:dyDescent="0.3">
      <c r="A893" t="s">
        <v>446</v>
      </c>
      <c r="B893">
        <v>16970</v>
      </c>
      <c r="C893" s="95">
        <v>1274</v>
      </c>
      <c r="D893" s="95">
        <v>3398022</v>
      </c>
      <c r="E893" s="95">
        <v>1240</v>
      </c>
      <c r="F893" s="95">
        <v>3628836</v>
      </c>
      <c r="G893" s="95">
        <v>128</v>
      </c>
      <c r="H893" s="95">
        <v>359513</v>
      </c>
      <c r="I893" s="95">
        <v>112</v>
      </c>
      <c r="J893" s="95">
        <v>287101</v>
      </c>
      <c r="K893" s="95">
        <v>1252</v>
      </c>
      <c r="L893" s="95">
        <v>3662287</v>
      </c>
      <c r="M893" s="95">
        <v>1214</v>
      </c>
      <c r="N893" s="95">
        <v>3658465</v>
      </c>
      <c r="O893" s="95">
        <v>117</v>
      </c>
      <c r="P893" s="95">
        <v>271897</v>
      </c>
      <c r="Q893" s="95">
        <v>98</v>
      </c>
      <c r="R893" s="95">
        <v>256523</v>
      </c>
      <c r="S893" s="95">
        <v>1236</v>
      </c>
      <c r="T893" s="95">
        <v>4043156</v>
      </c>
      <c r="U893" s="95">
        <v>1186</v>
      </c>
      <c r="V893" s="95">
        <v>3824090</v>
      </c>
      <c r="W893" s="95">
        <v>123</v>
      </c>
      <c r="X893" s="95">
        <v>255013</v>
      </c>
      <c r="Y893" s="95">
        <v>107</v>
      </c>
      <c r="Z893" s="95">
        <v>282021</v>
      </c>
      <c r="AA893" s="95">
        <v>1254</v>
      </c>
      <c r="AB893" s="95">
        <v>4593400</v>
      </c>
      <c r="AC893" s="95">
        <v>1194</v>
      </c>
      <c r="AD893" s="95">
        <v>4158136</v>
      </c>
      <c r="AE893" s="95">
        <v>125</v>
      </c>
      <c r="AF893" s="95">
        <v>537772</v>
      </c>
      <c r="AG893" s="95">
        <v>106</v>
      </c>
      <c r="AH893" s="95">
        <v>460927</v>
      </c>
      <c r="AI893" s="95">
        <v>1244</v>
      </c>
      <c r="AJ893" s="95">
        <v>3724554.1</v>
      </c>
      <c r="AK893" s="95">
        <v>1180</v>
      </c>
      <c r="AL893" s="95">
        <v>4023415.2</v>
      </c>
      <c r="AM893" s="95">
        <v>130</v>
      </c>
      <c r="AN893" s="95">
        <v>369895</v>
      </c>
      <c r="AO893" s="95">
        <v>115</v>
      </c>
      <c r="AP893" s="95">
        <v>396830</v>
      </c>
      <c r="AQ893" s="72">
        <v>223.34</v>
      </c>
      <c r="AR893" s="72">
        <v>241.37</v>
      </c>
      <c r="AS893" s="72">
        <v>464.71</v>
      </c>
      <c r="AT893" s="95">
        <v>3757535</v>
      </c>
      <c r="AU893" s="95">
        <v>3915937</v>
      </c>
      <c r="AV893" s="95">
        <v>1402</v>
      </c>
      <c r="AW893" s="95">
        <v>1352</v>
      </c>
      <c r="AX893" s="72">
        <v>239.48</v>
      </c>
      <c r="AY893" s="72">
        <v>248.67</v>
      </c>
      <c r="AZ893" s="72">
        <v>488.15</v>
      </c>
      <c r="BA893" s="95">
        <v>3934184</v>
      </c>
      <c r="BB893" s="95">
        <v>3914988</v>
      </c>
      <c r="BC893" s="95">
        <v>1369</v>
      </c>
      <c r="BD893" s="95">
        <v>1312</v>
      </c>
      <c r="BE893" s="72">
        <v>263.56</v>
      </c>
      <c r="BF893" s="72">
        <v>264.64</v>
      </c>
      <c r="BG893" s="72">
        <v>528.20000000000005</v>
      </c>
      <c r="BH893" s="95">
        <v>4298169</v>
      </c>
      <c r="BI893" s="95">
        <v>4106111</v>
      </c>
      <c r="BJ893" s="95">
        <v>1359</v>
      </c>
      <c r="BK893" s="95">
        <v>1293</v>
      </c>
      <c r="BL893" s="72">
        <v>310.08</v>
      </c>
      <c r="BM893" s="72">
        <v>296.08999999999997</v>
      </c>
      <c r="BN893" s="72">
        <v>606.16999999999996</v>
      </c>
      <c r="BO893" s="95">
        <v>5131172</v>
      </c>
      <c r="BP893" s="95">
        <v>4619063</v>
      </c>
      <c r="BQ893" s="95">
        <v>1379</v>
      </c>
      <c r="BR893" s="95">
        <v>1300</v>
      </c>
      <c r="BS893" s="72">
        <v>248.33</v>
      </c>
      <c r="BT893" s="72">
        <v>284.44</v>
      </c>
      <c r="BU893" s="72">
        <v>532.77</v>
      </c>
      <c r="BV893" s="95">
        <v>4094449.1</v>
      </c>
      <c r="BW893" s="95">
        <v>4420245.2</v>
      </c>
      <c r="BX893" s="95">
        <v>1374</v>
      </c>
      <c r="BY893" s="95">
        <v>1295</v>
      </c>
      <c r="BZ893" s="95">
        <v>1378</v>
      </c>
      <c r="CA893" s="95">
        <v>1341</v>
      </c>
      <c r="CB893" s="95">
        <v>1327</v>
      </c>
      <c r="CC893" s="95">
        <v>1341</v>
      </c>
      <c r="CD893" s="95">
        <v>1335</v>
      </c>
      <c r="CE893" s="72">
        <v>650.75523149000003</v>
      </c>
      <c r="CF893" s="72">
        <v>676.59346364999999</v>
      </c>
      <c r="CG893" s="72">
        <v>712.40329333</v>
      </c>
      <c r="CH893" s="72">
        <v>716.50152150999998</v>
      </c>
      <c r="CI893" s="72">
        <v>731.52548966999996</v>
      </c>
      <c r="CJ893" s="96">
        <v>0.7141087425</v>
      </c>
      <c r="CK893" s="96">
        <v>0.72148199209999997</v>
      </c>
      <c r="CL893" s="96">
        <v>0.74143396719999999</v>
      </c>
      <c r="CM893" s="96">
        <v>0.84601355590000005</v>
      </c>
      <c r="CN893" s="96">
        <v>0.72829998070000002</v>
      </c>
      <c r="CO893" s="96">
        <v>0.92109287510000004</v>
      </c>
      <c r="CP893" s="96">
        <v>0.81454071350000001</v>
      </c>
      <c r="CQ893" s="96">
        <v>0.99584056389999998</v>
      </c>
      <c r="CR893" s="96">
        <v>0.81794277790000003</v>
      </c>
      <c r="CS893" s="95">
        <v>1382</v>
      </c>
      <c r="CT893" s="95">
        <v>1353</v>
      </c>
      <c r="CU893" s="95">
        <v>1338</v>
      </c>
      <c r="CV893" s="95">
        <v>1336</v>
      </c>
      <c r="CW893" s="95">
        <v>1327</v>
      </c>
      <c r="CX893" s="96">
        <v>0.91754070799999998</v>
      </c>
      <c r="CY893" s="96">
        <v>0.90837032799999995</v>
      </c>
      <c r="CZ893" s="96">
        <v>0.91932955299999997</v>
      </c>
      <c r="DA893" s="96">
        <v>0.925653807</v>
      </c>
      <c r="DB893" s="96">
        <v>0.934950163</v>
      </c>
      <c r="DC893">
        <v>2013</v>
      </c>
      <c r="DD893" s="6">
        <v>1310.4000000000001</v>
      </c>
      <c r="DE893" s="96">
        <v>7.9319336999999993E-3</v>
      </c>
      <c r="DF893" s="72">
        <v>623.19000000000005</v>
      </c>
      <c r="DG893" s="96">
        <v>1</v>
      </c>
      <c r="DH893" s="72">
        <v>623.19000000000005</v>
      </c>
      <c r="DI893" s="72">
        <v>664.00920126000005</v>
      </c>
      <c r="DJ893" s="96">
        <v>1</v>
      </c>
      <c r="DK893" s="72">
        <v>623.19000000000005</v>
      </c>
      <c r="DL893" s="96">
        <v>1</v>
      </c>
      <c r="DM893" s="72">
        <v>623.19000000000005</v>
      </c>
      <c r="DN893" s="96">
        <v>0.97213221000000005</v>
      </c>
      <c r="DO893" s="96">
        <v>2.4688000000000002E-2</v>
      </c>
      <c r="DP893" s="72">
        <v>14.96</v>
      </c>
      <c r="DQ893" s="72">
        <v>608.23</v>
      </c>
      <c r="DR893" t="s">
        <v>446</v>
      </c>
      <c r="DT893" t="s">
        <v>583</v>
      </c>
    </row>
    <row r="894" spans="1:124" x14ac:dyDescent="0.3">
      <c r="A894" t="s">
        <v>627</v>
      </c>
      <c r="B894">
        <v>16980</v>
      </c>
      <c r="C894" s="95">
        <v>2793</v>
      </c>
      <c r="D894" s="95">
        <v>9776025</v>
      </c>
      <c r="E894" s="95">
        <v>2725</v>
      </c>
      <c r="F894" s="95">
        <v>10147995</v>
      </c>
      <c r="G894" s="95">
        <v>263</v>
      </c>
      <c r="H894" s="95">
        <v>884059</v>
      </c>
      <c r="I894" s="95">
        <v>236</v>
      </c>
      <c r="J894" s="95">
        <v>1030530</v>
      </c>
      <c r="K894" s="95">
        <v>2740</v>
      </c>
      <c r="L894" s="95">
        <v>11822399</v>
      </c>
      <c r="M894" s="95">
        <v>2668</v>
      </c>
      <c r="N894" s="95">
        <v>10083959</v>
      </c>
      <c r="O894" s="95">
        <v>265</v>
      </c>
      <c r="P894" s="95">
        <v>830623</v>
      </c>
      <c r="Q894" s="95">
        <v>240</v>
      </c>
      <c r="R894" s="95">
        <v>978040</v>
      </c>
      <c r="S894" s="95">
        <v>2693</v>
      </c>
      <c r="T894" s="95">
        <v>11585884</v>
      </c>
      <c r="U894" s="95">
        <v>2624</v>
      </c>
      <c r="V894" s="95">
        <v>10956774</v>
      </c>
      <c r="W894" s="95">
        <v>261</v>
      </c>
      <c r="X894" s="95">
        <v>938554</v>
      </c>
      <c r="Y894" s="95">
        <v>234</v>
      </c>
      <c r="Z894" s="95">
        <v>1056414</v>
      </c>
      <c r="AA894" s="95">
        <v>2655</v>
      </c>
      <c r="AB894" s="95">
        <v>11692333</v>
      </c>
      <c r="AC894" s="95">
        <v>2591</v>
      </c>
      <c r="AD894" s="95">
        <v>11518809</v>
      </c>
      <c r="AE894" s="95">
        <v>241</v>
      </c>
      <c r="AF894" s="95">
        <v>1450731</v>
      </c>
      <c r="AG894" s="95">
        <v>213</v>
      </c>
      <c r="AH894" s="95">
        <v>1126973</v>
      </c>
      <c r="AI894" s="95">
        <v>2582</v>
      </c>
      <c r="AJ894" s="95">
        <v>11704145</v>
      </c>
      <c r="AK894" s="95">
        <v>2514</v>
      </c>
      <c r="AL894" s="95">
        <v>12110088</v>
      </c>
      <c r="AM894" s="95">
        <v>254</v>
      </c>
      <c r="AN894" s="95">
        <v>730019</v>
      </c>
      <c r="AO894" s="95">
        <v>228</v>
      </c>
      <c r="AP894" s="95">
        <v>984291</v>
      </c>
      <c r="AQ894" s="72">
        <v>290.69</v>
      </c>
      <c r="AR894" s="72">
        <v>314.60000000000002</v>
      </c>
      <c r="AS894" s="72">
        <v>605.29</v>
      </c>
      <c r="AT894" s="95">
        <v>10660084</v>
      </c>
      <c r="AU894" s="95">
        <v>11178525</v>
      </c>
      <c r="AV894" s="95">
        <v>3056</v>
      </c>
      <c r="AW894" s="95">
        <v>2961</v>
      </c>
      <c r="AX894" s="72">
        <v>350.89</v>
      </c>
      <c r="AY894" s="72">
        <v>317</v>
      </c>
      <c r="AZ894" s="72">
        <v>667.89</v>
      </c>
      <c r="BA894" s="95">
        <v>12653022</v>
      </c>
      <c r="BB894" s="95">
        <v>11061999</v>
      </c>
      <c r="BC894" s="95">
        <v>3005</v>
      </c>
      <c r="BD894" s="95">
        <v>2908</v>
      </c>
      <c r="BE894" s="72">
        <v>353.32</v>
      </c>
      <c r="BF894" s="72">
        <v>350.28</v>
      </c>
      <c r="BG894" s="72">
        <v>703.6</v>
      </c>
      <c r="BH894" s="95">
        <v>12524438</v>
      </c>
      <c r="BI894" s="95">
        <v>12013188</v>
      </c>
      <c r="BJ894" s="95">
        <v>2954</v>
      </c>
      <c r="BK894" s="95">
        <v>2858</v>
      </c>
      <c r="BL894" s="72">
        <v>378.2</v>
      </c>
      <c r="BM894" s="72">
        <v>375.83</v>
      </c>
      <c r="BN894" s="72">
        <v>754.03</v>
      </c>
      <c r="BO894" s="95">
        <v>13143064</v>
      </c>
      <c r="BP894" s="95">
        <v>12645782</v>
      </c>
      <c r="BQ894" s="95">
        <v>2896</v>
      </c>
      <c r="BR894" s="95">
        <v>2804</v>
      </c>
      <c r="BS894" s="72">
        <v>365.37</v>
      </c>
      <c r="BT894" s="72">
        <v>397.96</v>
      </c>
      <c r="BU894" s="72">
        <v>763.33</v>
      </c>
      <c r="BV894" s="95">
        <v>12434164</v>
      </c>
      <c r="BW894" s="95">
        <v>13094379</v>
      </c>
      <c r="BX894" s="95">
        <v>2836</v>
      </c>
      <c r="BY894" s="95">
        <v>2742</v>
      </c>
      <c r="BZ894" s="95">
        <v>3011</v>
      </c>
      <c r="CA894" s="95">
        <v>2958</v>
      </c>
      <c r="CB894" s="95">
        <v>2908</v>
      </c>
      <c r="CC894" s="95">
        <v>2852</v>
      </c>
      <c r="CD894" s="95">
        <v>2790</v>
      </c>
      <c r="CE894" s="72">
        <v>650.75523149000003</v>
      </c>
      <c r="CF894" s="72">
        <v>676.59346364999999</v>
      </c>
      <c r="CG894" s="72">
        <v>712.40329333</v>
      </c>
      <c r="CH894" s="72">
        <v>716.50152150999998</v>
      </c>
      <c r="CI894" s="72">
        <v>731.52548966999996</v>
      </c>
      <c r="CJ894" s="96">
        <v>0.93013466619999996</v>
      </c>
      <c r="CK894" s="96">
        <v>0.98713634679999995</v>
      </c>
      <c r="CL894" s="96">
        <v>0.98764282339999998</v>
      </c>
      <c r="CM894" s="96">
        <v>1.0523773884000001</v>
      </c>
      <c r="CN894" s="96">
        <v>1.043476968</v>
      </c>
      <c r="CO894" s="96">
        <v>0.9752970554</v>
      </c>
      <c r="CP894" s="96">
        <v>1.0254861664999999</v>
      </c>
      <c r="CQ894" s="96">
        <v>0.99584056389999998</v>
      </c>
      <c r="CR894" s="96">
        <v>1.0297692795</v>
      </c>
      <c r="CS894" s="95">
        <v>2888</v>
      </c>
      <c r="CT894" s="95">
        <v>2861</v>
      </c>
      <c r="CU894" s="95">
        <v>2821</v>
      </c>
      <c r="CV894" s="95">
        <v>2787</v>
      </c>
      <c r="CW894" s="95">
        <v>2740</v>
      </c>
      <c r="CX894" s="96">
        <v>0.949648665</v>
      </c>
      <c r="CY894" s="96">
        <v>0.95828607799999999</v>
      </c>
      <c r="CZ894" s="96">
        <v>0.98481611899999999</v>
      </c>
      <c r="DA894" s="96">
        <v>0.99048064800000002</v>
      </c>
      <c r="DB894" s="96">
        <v>0.99484851799999996</v>
      </c>
      <c r="DC894">
        <v>2013</v>
      </c>
      <c r="DD894" s="6">
        <v>2854.6</v>
      </c>
      <c r="DE894" s="96">
        <v>2.8828259999999998E-3</v>
      </c>
      <c r="DF894" s="72">
        <v>788.57</v>
      </c>
      <c r="DG894" s="96">
        <v>1</v>
      </c>
      <c r="DH894" s="72">
        <v>788.57</v>
      </c>
      <c r="DI894" s="72">
        <v>664.00920126000005</v>
      </c>
      <c r="DJ894" s="96">
        <v>1</v>
      </c>
      <c r="DK894" s="72">
        <v>788.57</v>
      </c>
      <c r="DL894" s="96">
        <v>1</v>
      </c>
      <c r="DM894" s="72">
        <v>788.57</v>
      </c>
      <c r="DN894" s="96">
        <v>1</v>
      </c>
      <c r="DO894" s="96">
        <v>1.0456E-2</v>
      </c>
      <c r="DP894" s="72">
        <v>8.25</v>
      </c>
      <c r="DQ894" s="72">
        <v>780.32</v>
      </c>
      <c r="DR894" t="s">
        <v>627</v>
      </c>
      <c r="DT894" t="s">
        <v>583</v>
      </c>
    </row>
    <row r="895" spans="1:124" x14ac:dyDescent="0.3">
      <c r="A895" t="s">
        <v>541</v>
      </c>
      <c r="B895">
        <v>17000</v>
      </c>
      <c r="C895" s="95">
        <v>2237</v>
      </c>
      <c r="D895" s="95">
        <v>8585498</v>
      </c>
      <c r="E895" s="95">
        <v>2184</v>
      </c>
      <c r="F895" s="95">
        <v>6700528</v>
      </c>
      <c r="G895" s="95">
        <v>370</v>
      </c>
      <c r="H895" s="95">
        <v>816211</v>
      </c>
      <c r="I895" s="95">
        <v>334</v>
      </c>
      <c r="J895" s="95">
        <v>966602</v>
      </c>
      <c r="K895" s="95">
        <v>2198</v>
      </c>
      <c r="L895" s="95">
        <v>9186406</v>
      </c>
      <c r="M895" s="95">
        <v>2137</v>
      </c>
      <c r="N895" s="95">
        <v>7034172</v>
      </c>
      <c r="O895" s="95">
        <v>366</v>
      </c>
      <c r="P895" s="95">
        <v>1254349</v>
      </c>
      <c r="Q895" s="95">
        <v>323</v>
      </c>
      <c r="R895" s="95">
        <v>1067600</v>
      </c>
      <c r="S895" s="95">
        <v>2202</v>
      </c>
      <c r="T895" s="95">
        <v>9417261</v>
      </c>
      <c r="U895" s="95">
        <v>2126</v>
      </c>
      <c r="V895" s="95">
        <v>7025867</v>
      </c>
      <c r="W895" s="95">
        <v>370</v>
      </c>
      <c r="X895" s="95">
        <v>1630453</v>
      </c>
      <c r="Y895" s="95">
        <v>333</v>
      </c>
      <c r="Z895" s="95">
        <v>1312332</v>
      </c>
      <c r="AA895" s="95">
        <v>2190</v>
      </c>
      <c r="AB895" s="95">
        <v>10025228</v>
      </c>
      <c r="AC895" s="95">
        <v>2118</v>
      </c>
      <c r="AD895" s="95">
        <v>7831803</v>
      </c>
      <c r="AE895" s="95">
        <v>366</v>
      </c>
      <c r="AF895" s="95">
        <v>1541709</v>
      </c>
      <c r="AG895" s="95">
        <v>335</v>
      </c>
      <c r="AH895" s="95">
        <v>1392362</v>
      </c>
      <c r="AI895" s="95">
        <v>2167</v>
      </c>
      <c r="AJ895" s="95">
        <v>9590115.2300000004</v>
      </c>
      <c r="AK895" s="95">
        <v>2093</v>
      </c>
      <c r="AL895" s="95">
        <v>8439184.3300000001</v>
      </c>
      <c r="AM895" s="95">
        <v>384</v>
      </c>
      <c r="AN895" s="95">
        <v>1407307</v>
      </c>
      <c r="AO895" s="95">
        <v>360</v>
      </c>
      <c r="AP895" s="95">
        <v>1594899</v>
      </c>
      <c r="AQ895" s="72">
        <v>300.52999999999997</v>
      </c>
      <c r="AR895" s="72">
        <v>253.74</v>
      </c>
      <c r="AS895" s="72">
        <v>554.27</v>
      </c>
      <c r="AT895" s="95">
        <v>9401709</v>
      </c>
      <c r="AU895" s="95">
        <v>7667130</v>
      </c>
      <c r="AV895" s="95">
        <v>2607</v>
      </c>
      <c r="AW895" s="95">
        <v>2518</v>
      </c>
      <c r="AX895" s="72">
        <v>339.34</v>
      </c>
      <c r="AY895" s="72">
        <v>274.45</v>
      </c>
      <c r="AZ895" s="72">
        <v>613.79</v>
      </c>
      <c r="BA895" s="95">
        <v>10440755</v>
      </c>
      <c r="BB895" s="95">
        <v>8101772</v>
      </c>
      <c r="BC895" s="95">
        <v>2564</v>
      </c>
      <c r="BD895" s="95">
        <v>2460</v>
      </c>
      <c r="BE895" s="72">
        <v>357.95</v>
      </c>
      <c r="BF895" s="72">
        <v>282.57</v>
      </c>
      <c r="BG895" s="72">
        <v>640.52</v>
      </c>
      <c r="BH895" s="95">
        <v>11047714</v>
      </c>
      <c r="BI895" s="95">
        <v>8338199</v>
      </c>
      <c r="BJ895" s="95">
        <v>2572</v>
      </c>
      <c r="BK895" s="95">
        <v>2459</v>
      </c>
      <c r="BL895" s="72">
        <v>377.12</v>
      </c>
      <c r="BM895" s="72">
        <v>313.36</v>
      </c>
      <c r="BN895" s="72">
        <v>690.48</v>
      </c>
      <c r="BO895" s="95">
        <v>11566937</v>
      </c>
      <c r="BP895" s="95">
        <v>9224165</v>
      </c>
      <c r="BQ895" s="95">
        <v>2556</v>
      </c>
      <c r="BR895" s="95">
        <v>2453</v>
      </c>
      <c r="BS895" s="72">
        <v>359.25</v>
      </c>
      <c r="BT895" s="72">
        <v>340.88</v>
      </c>
      <c r="BU895" s="72">
        <v>700.13</v>
      </c>
      <c r="BV895" s="95">
        <v>10997422.23</v>
      </c>
      <c r="BW895" s="95">
        <v>10034083.33</v>
      </c>
      <c r="BX895" s="95">
        <v>2551</v>
      </c>
      <c r="BY895" s="95">
        <v>2453</v>
      </c>
      <c r="BZ895" s="95">
        <v>2565</v>
      </c>
      <c r="CA895" s="95">
        <v>2514</v>
      </c>
      <c r="CB895" s="95">
        <v>2518</v>
      </c>
      <c r="CC895" s="95">
        <v>2507</v>
      </c>
      <c r="CD895" s="95">
        <v>2503</v>
      </c>
      <c r="CE895" s="72">
        <v>650.75523149000003</v>
      </c>
      <c r="CF895" s="72">
        <v>676.59346364999999</v>
      </c>
      <c r="CG895" s="72">
        <v>712.40329333</v>
      </c>
      <c r="CH895" s="72">
        <v>716.50152150999998</v>
      </c>
      <c r="CI895" s="72">
        <v>731.52548966999996</v>
      </c>
      <c r="CJ895" s="96">
        <v>0.85173345239999998</v>
      </c>
      <c r="CK895" s="96">
        <v>0.90717695779999996</v>
      </c>
      <c r="CL895" s="96">
        <v>0.8990974719</v>
      </c>
      <c r="CM895" s="96">
        <v>0.96368253140000004</v>
      </c>
      <c r="CN895" s="96">
        <v>0.95708216580000005</v>
      </c>
      <c r="CO895" s="96">
        <v>0.92055708430000005</v>
      </c>
      <c r="CP895" s="96">
        <v>0.99478297599999999</v>
      </c>
      <c r="CQ895" s="96">
        <v>0.99584056389999998</v>
      </c>
      <c r="CR895" s="96">
        <v>0.99893785209999997</v>
      </c>
      <c r="CS895" s="95">
        <v>2523</v>
      </c>
      <c r="CT895" s="95">
        <v>2502</v>
      </c>
      <c r="CU895" s="95">
        <v>2515</v>
      </c>
      <c r="CV895" s="95">
        <v>2484</v>
      </c>
      <c r="CW895" s="95">
        <v>2513</v>
      </c>
      <c r="CX895" s="96">
        <v>0.92420876100000005</v>
      </c>
      <c r="CY895" s="96">
        <v>0.92660886899999995</v>
      </c>
      <c r="CZ895" s="96">
        <v>0.93281546800000004</v>
      </c>
      <c r="DA895" s="96">
        <v>0.90224482800000005</v>
      </c>
      <c r="DB895" s="96">
        <v>0.91669837499999995</v>
      </c>
      <c r="DC895">
        <v>2013</v>
      </c>
      <c r="DD895" s="6">
        <v>2468.6</v>
      </c>
      <c r="DE895" s="96">
        <v>3.3730466E-3</v>
      </c>
      <c r="DF895" s="72">
        <v>764.59</v>
      </c>
      <c r="DG895" s="96">
        <v>1</v>
      </c>
      <c r="DH895" s="72">
        <v>764.59</v>
      </c>
      <c r="DI895" s="72">
        <v>760.10333204999995</v>
      </c>
      <c r="DJ895" s="96">
        <v>1</v>
      </c>
      <c r="DK895" s="72">
        <v>764.59</v>
      </c>
      <c r="DL895" s="96">
        <v>1</v>
      </c>
      <c r="DM895" s="72">
        <v>764.59</v>
      </c>
      <c r="DN895" s="96">
        <v>1</v>
      </c>
      <c r="DO895" s="96">
        <v>8.234E-3</v>
      </c>
      <c r="DP895" s="72">
        <v>6.3</v>
      </c>
      <c r="DQ895" s="72">
        <v>758.29</v>
      </c>
      <c r="DR895" t="s">
        <v>541</v>
      </c>
      <c r="DT895" t="s">
        <v>628</v>
      </c>
    </row>
    <row r="896" spans="1:124" x14ac:dyDescent="0.3">
      <c r="A896" t="s">
        <v>629</v>
      </c>
      <c r="B896">
        <v>17010</v>
      </c>
      <c r="C896" s="95">
        <v>1490</v>
      </c>
      <c r="D896" s="95">
        <v>6046550</v>
      </c>
      <c r="E896" s="95">
        <v>1448</v>
      </c>
      <c r="F896" s="95">
        <v>5108019</v>
      </c>
      <c r="G896" s="95">
        <v>151</v>
      </c>
      <c r="H896" s="95">
        <v>613842</v>
      </c>
      <c r="I896" s="95">
        <v>144</v>
      </c>
      <c r="J896" s="95">
        <v>753049</v>
      </c>
      <c r="K896" s="95">
        <v>1450</v>
      </c>
      <c r="L896" s="95">
        <v>6036805</v>
      </c>
      <c r="M896" s="95">
        <v>1408</v>
      </c>
      <c r="N896" s="95">
        <v>4914482</v>
      </c>
      <c r="O896" s="95">
        <v>150</v>
      </c>
      <c r="P896" s="95">
        <v>608040</v>
      </c>
      <c r="Q896" s="95">
        <v>143</v>
      </c>
      <c r="R896" s="95">
        <v>744881</v>
      </c>
      <c r="S896" s="95">
        <v>1429</v>
      </c>
      <c r="T896" s="95">
        <v>5580182</v>
      </c>
      <c r="U896" s="95">
        <v>1384</v>
      </c>
      <c r="V896" s="95">
        <v>5569946</v>
      </c>
      <c r="W896" s="95">
        <v>153</v>
      </c>
      <c r="X896" s="95">
        <v>707973</v>
      </c>
      <c r="Y896" s="95">
        <v>143</v>
      </c>
      <c r="Z896" s="95">
        <v>952221</v>
      </c>
      <c r="AA896" s="95">
        <v>1435</v>
      </c>
      <c r="AB896" s="95">
        <v>6462563</v>
      </c>
      <c r="AC896" s="95">
        <v>1383</v>
      </c>
      <c r="AD896" s="95">
        <v>6170863</v>
      </c>
      <c r="AE896" s="95">
        <v>147</v>
      </c>
      <c r="AF896" s="95">
        <v>841096</v>
      </c>
      <c r="AG896" s="95">
        <v>139</v>
      </c>
      <c r="AH896" s="95">
        <v>1052616</v>
      </c>
      <c r="AI896" s="95">
        <v>1428</v>
      </c>
      <c r="AJ896" s="95">
        <v>6280640</v>
      </c>
      <c r="AK896" s="95">
        <v>1367</v>
      </c>
      <c r="AL896" s="95">
        <v>6011491.4400000004</v>
      </c>
      <c r="AM896" s="95">
        <v>166</v>
      </c>
      <c r="AN896" s="95">
        <v>574329.93999999994</v>
      </c>
      <c r="AO896" s="95">
        <v>154</v>
      </c>
      <c r="AP896" s="95">
        <v>971687.81</v>
      </c>
      <c r="AQ896" s="72">
        <v>338.23</v>
      </c>
      <c r="AR896" s="72">
        <v>306.8</v>
      </c>
      <c r="AS896" s="72">
        <v>645.03</v>
      </c>
      <c r="AT896" s="95">
        <v>6660392</v>
      </c>
      <c r="AU896" s="95">
        <v>5861068</v>
      </c>
      <c r="AV896" s="95">
        <v>1641</v>
      </c>
      <c r="AW896" s="95">
        <v>1592</v>
      </c>
      <c r="AX896" s="72">
        <v>346.09</v>
      </c>
      <c r="AY896" s="72">
        <v>304.07</v>
      </c>
      <c r="AZ896" s="72">
        <v>650.16</v>
      </c>
      <c r="BA896" s="95">
        <v>6644845</v>
      </c>
      <c r="BB896" s="95">
        <v>5659363</v>
      </c>
      <c r="BC896" s="95">
        <v>1600</v>
      </c>
      <c r="BD896" s="95">
        <v>1551</v>
      </c>
      <c r="BE896" s="72">
        <v>331.23</v>
      </c>
      <c r="BF896" s="72">
        <v>355.94</v>
      </c>
      <c r="BG896" s="72">
        <v>687.17</v>
      </c>
      <c r="BH896" s="95">
        <v>6288155</v>
      </c>
      <c r="BI896" s="95">
        <v>6522167</v>
      </c>
      <c r="BJ896" s="95">
        <v>1582</v>
      </c>
      <c r="BK896" s="95">
        <v>1527</v>
      </c>
      <c r="BL896" s="72">
        <v>384.73</v>
      </c>
      <c r="BM896" s="72">
        <v>395.5</v>
      </c>
      <c r="BN896" s="72">
        <v>780.23</v>
      </c>
      <c r="BO896" s="95">
        <v>7303659</v>
      </c>
      <c r="BP896" s="95">
        <v>7223479</v>
      </c>
      <c r="BQ896" s="95">
        <v>1582</v>
      </c>
      <c r="BR896" s="95">
        <v>1522</v>
      </c>
      <c r="BS896" s="72">
        <v>358.37</v>
      </c>
      <c r="BT896" s="72">
        <v>382.6</v>
      </c>
      <c r="BU896" s="72">
        <v>740.97</v>
      </c>
      <c r="BV896" s="95">
        <v>6854969.9400000004</v>
      </c>
      <c r="BW896" s="95">
        <v>6983179.25</v>
      </c>
      <c r="BX896" s="95">
        <v>1594</v>
      </c>
      <c r="BY896" s="95">
        <v>1521</v>
      </c>
      <c r="BZ896" s="95">
        <v>1618</v>
      </c>
      <c r="CA896" s="95">
        <v>1576</v>
      </c>
      <c r="CB896" s="95">
        <v>1555</v>
      </c>
      <c r="CC896" s="95">
        <v>1554</v>
      </c>
      <c r="CD896" s="95">
        <v>1558</v>
      </c>
      <c r="CE896" s="72">
        <v>650.75523149000003</v>
      </c>
      <c r="CF896" s="72">
        <v>676.59346364999999</v>
      </c>
      <c r="CG896" s="72">
        <v>712.40329333</v>
      </c>
      <c r="CH896" s="72">
        <v>716.50152150999998</v>
      </c>
      <c r="CI896" s="72">
        <v>731.52548966999996</v>
      </c>
      <c r="CJ896" s="96">
        <v>0.99120217369999997</v>
      </c>
      <c r="CK896" s="96">
        <v>0.96093154150000004</v>
      </c>
      <c r="CL896" s="96">
        <v>0.96458004399999997</v>
      </c>
      <c r="CM896" s="96">
        <v>1.0889439541999999</v>
      </c>
      <c r="CN896" s="96">
        <v>1.0129107057</v>
      </c>
      <c r="CO896" s="96">
        <v>0.90054547100000004</v>
      </c>
      <c r="CP896" s="96">
        <v>1.114561914</v>
      </c>
      <c r="CQ896" s="96">
        <v>0.99584056389999998</v>
      </c>
      <c r="CR896" s="96">
        <v>1.1192170668000001</v>
      </c>
      <c r="CS896" s="95">
        <v>1628</v>
      </c>
      <c r="CT896" s="95">
        <v>1623</v>
      </c>
      <c r="CU896" s="95">
        <v>1652</v>
      </c>
      <c r="CV896" s="95">
        <v>1643</v>
      </c>
      <c r="CW896" s="95">
        <v>1630</v>
      </c>
      <c r="CX896" s="96">
        <v>0.89053361499999995</v>
      </c>
      <c r="CY896" s="96">
        <v>0.91762043500000001</v>
      </c>
      <c r="CZ896" s="96">
        <v>0.913428829</v>
      </c>
      <c r="DA896" s="96">
        <v>0.88659902099999999</v>
      </c>
      <c r="DB896" s="96">
        <v>0.89454384200000003</v>
      </c>
      <c r="DC896">
        <v>2013</v>
      </c>
      <c r="DD896" s="6">
        <v>1542.6</v>
      </c>
      <c r="DE896" s="96">
        <v>3.0940006000000002E-3</v>
      </c>
      <c r="DF896" s="72">
        <v>856.89</v>
      </c>
      <c r="DG896" s="96">
        <v>1</v>
      </c>
      <c r="DH896" s="72">
        <v>856.89</v>
      </c>
      <c r="DI896" s="72">
        <v>760.10333204999995</v>
      </c>
      <c r="DJ896" s="96">
        <v>1</v>
      </c>
      <c r="DK896" s="72">
        <v>856.89</v>
      </c>
      <c r="DL896" s="96">
        <v>1</v>
      </c>
      <c r="DM896" s="72">
        <v>856.89</v>
      </c>
      <c r="DN896" s="96">
        <v>1</v>
      </c>
      <c r="DO896" s="96">
        <v>8.4700000000000001E-3</v>
      </c>
      <c r="DP896" s="72">
        <v>7.26</v>
      </c>
      <c r="DQ896" s="72">
        <v>849.63</v>
      </c>
      <c r="DR896" t="s">
        <v>629</v>
      </c>
      <c r="DT896" t="s">
        <v>628</v>
      </c>
    </row>
    <row r="897" spans="1:124" x14ac:dyDescent="0.3">
      <c r="A897" t="s">
        <v>630</v>
      </c>
      <c r="B897">
        <v>17020</v>
      </c>
      <c r="C897" s="95">
        <v>2465</v>
      </c>
      <c r="D897" s="95">
        <v>8975805</v>
      </c>
      <c r="E897" s="95">
        <v>2385</v>
      </c>
      <c r="F897" s="95">
        <v>6926485</v>
      </c>
      <c r="G897" s="95">
        <v>382</v>
      </c>
      <c r="H897" s="95">
        <v>1282237</v>
      </c>
      <c r="I897" s="95">
        <v>344</v>
      </c>
      <c r="J897" s="95">
        <v>1232140</v>
      </c>
      <c r="K897" s="95">
        <v>2403</v>
      </c>
      <c r="L897" s="95">
        <v>8211153</v>
      </c>
      <c r="M897" s="95">
        <v>2309</v>
      </c>
      <c r="N897" s="95">
        <v>6847280</v>
      </c>
      <c r="O897" s="95">
        <v>383</v>
      </c>
      <c r="P897" s="95">
        <v>1050763</v>
      </c>
      <c r="Q897" s="95">
        <v>347</v>
      </c>
      <c r="R897" s="95">
        <v>1174891</v>
      </c>
      <c r="S897" s="95">
        <v>2378</v>
      </c>
      <c r="T897" s="95">
        <v>9320900</v>
      </c>
      <c r="U897" s="95">
        <v>2265</v>
      </c>
      <c r="V897" s="95">
        <v>7508549</v>
      </c>
      <c r="W897" s="95">
        <v>375</v>
      </c>
      <c r="X897" s="95">
        <v>1217143</v>
      </c>
      <c r="Y897" s="95">
        <v>333</v>
      </c>
      <c r="Z897" s="95">
        <v>1164058</v>
      </c>
      <c r="AA897" s="95">
        <v>2367</v>
      </c>
      <c r="AB897" s="95">
        <v>8824080</v>
      </c>
      <c r="AC897" s="95">
        <v>2242</v>
      </c>
      <c r="AD897" s="95">
        <v>7601932</v>
      </c>
      <c r="AE897" s="95">
        <v>390</v>
      </c>
      <c r="AF897" s="95">
        <v>1844687</v>
      </c>
      <c r="AG897" s="95">
        <v>358</v>
      </c>
      <c r="AH897" s="95">
        <v>1359305</v>
      </c>
      <c r="AI897" s="95">
        <v>2359</v>
      </c>
      <c r="AJ897" s="95">
        <v>8802259.6799999997</v>
      </c>
      <c r="AK897" s="95">
        <v>2233</v>
      </c>
      <c r="AL897" s="95">
        <v>8284606.7300000004</v>
      </c>
      <c r="AM897" s="95">
        <v>404</v>
      </c>
      <c r="AN897" s="95">
        <v>1872314</v>
      </c>
      <c r="AO897" s="95">
        <v>371</v>
      </c>
      <c r="AP897" s="95">
        <v>1632438.73</v>
      </c>
      <c r="AQ897" s="72">
        <v>300.26</v>
      </c>
      <c r="AR897" s="72">
        <v>249.13</v>
      </c>
      <c r="AS897" s="72">
        <v>549.39</v>
      </c>
      <c r="AT897" s="95">
        <v>10258042</v>
      </c>
      <c r="AU897" s="95">
        <v>8158625</v>
      </c>
      <c r="AV897" s="95">
        <v>2847</v>
      </c>
      <c r="AW897" s="95">
        <v>2729</v>
      </c>
      <c r="AX897" s="72">
        <v>277.04000000000002</v>
      </c>
      <c r="AY897" s="72">
        <v>251.7</v>
      </c>
      <c r="AZ897" s="72">
        <v>528.74</v>
      </c>
      <c r="BA897" s="95">
        <v>9261916</v>
      </c>
      <c r="BB897" s="95">
        <v>8022171</v>
      </c>
      <c r="BC897" s="95">
        <v>2786</v>
      </c>
      <c r="BD897" s="95">
        <v>2656</v>
      </c>
      <c r="BE897" s="72">
        <v>318.99</v>
      </c>
      <c r="BF897" s="72">
        <v>278.18</v>
      </c>
      <c r="BG897" s="72">
        <v>597.16999999999996</v>
      </c>
      <c r="BH897" s="95">
        <v>10538043</v>
      </c>
      <c r="BI897" s="95">
        <v>8672607</v>
      </c>
      <c r="BJ897" s="95">
        <v>2753</v>
      </c>
      <c r="BK897" s="95">
        <v>2598</v>
      </c>
      <c r="BL897" s="72">
        <v>322.48</v>
      </c>
      <c r="BM897" s="72">
        <v>287.22000000000003</v>
      </c>
      <c r="BN897" s="72">
        <v>609.70000000000005</v>
      </c>
      <c r="BO897" s="95">
        <v>10668767</v>
      </c>
      <c r="BP897" s="95">
        <v>8961237</v>
      </c>
      <c r="BQ897" s="95">
        <v>2757</v>
      </c>
      <c r="BR897" s="95">
        <v>2600</v>
      </c>
      <c r="BS897" s="72">
        <v>321.95</v>
      </c>
      <c r="BT897" s="72">
        <v>317.37</v>
      </c>
      <c r="BU897" s="72">
        <v>639.32000000000005</v>
      </c>
      <c r="BV897" s="95">
        <v>10674573.68</v>
      </c>
      <c r="BW897" s="95">
        <v>9917045.4600000009</v>
      </c>
      <c r="BX897" s="95">
        <v>2763</v>
      </c>
      <c r="BY897" s="95">
        <v>2604</v>
      </c>
      <c r="BZ897" s="95">
        <v>2791</v>
      </c>
      <c r="CA897" s="95">
        <v>2723</v>
      </c>
      <c r="CB897" s="95">
        <v>2678</v>
      </c>
      <c r="CC897" s="95">
        <v>2682</v>
      </c>
      <c r="CD897" s="95">
        <v>2685</v>
      </c>
      <c r="CE897" s="72">
        <v>650.75523149000003</v>
      </c>
      <c r="CF897" s="72">
        <v>676.59346364999999</v>
      </c>
      <c r="CG897" s="72">
        <v>712.40329333</v>
      </c>
      <c r="CH897" s="72">
        <v>716.50152150999998</v>
      </c>
      <c r="CI897" s="72">
        <v>731.52548966999996</v>
      </c>
      <c r="CJ897" s="96">
        <v>0.84423447309999999</v>
      </c>
      <c r="CK897" s="96">
        <v>0.78147370380000003</v>
      </c>
      <c r="CL897" s="96">
        <v>0.83824710749999998</v>
      </c>
      <c r="CM897" s="96">
        <v>0.85094027250000004</v>
      </c>
      <c r="CN897" s="96">
        <v>0.87395450880000003</v>
      </c>
      <c r="CO897" s="96">
        <v>0.93626919200000003</v>
      </c>
      <c r="CP897" s="96">
        <v>0.89479609100000002</v>
      </c>
      <c r="CQ897" s="96">
        <v>0.99584056389999998</v>
      </c>
      <c r="CR897" s="96">
        <v>0.8985333553</v>
      </c>
      <c r="CS897" s="95">
        <v>2662</v>
      </c>
      <c r="CT897" s="95">
        <v>2585</v>
      </c>
      <c r="CU897" s="95">
        <v>2510</v>
      </c>
      <c r="CV897" s="95">
        <v>2530</v>
      </c>
      <c r="CW897" s="95">
        <v>2533</v>
      </c>
      <c r="CX897" s="96">
        <v>0.92865478999999995</v>
      </c>
      <c r="CY897" s="96">
        <v>0.94009151199999996</v>
      </c>
      <c r="CZ897" s="96">
        <v>0.93045966800000002</v>
      </c>
      <c r="DA897" s="96">
        <v>0.94953979499999996</v>
      </c>
      <c r="DB897" s="96">
        <v>0.93287247699999998</v>
      </c>
      <c r="DC897">
        <v>2013</v>
      </c>
      <c r="DD897" s="6">
        <v>2637.4</v>
      </c>
      <c r="DE897" s="96">
        <v>4.7731064999999998E-3</v>
      </c>
      <c r="DF897" s="72">
        <v>686.77</v>
      </c>
      <c r="DG897" s="96">
        <v>1</v>
      </c>
      <c r="DH897" s="72">
        <v>686.77</v>
      </c>
      <c r="DI897" s="72">
        <v>760.10333204999995</v>
      </c>
      <c r="DJ897" s="96">
        <v>1</v>
      </c>
      <c r="DK897" s="72">
        <v>686.77</v>
      </c>
      <c r="DL897" s="96">
        <v>1</v>
      </c>
      <c r="DM897" s="72">
        <v>686.77</v>
      </c>
      <c r="DN897" s="96">
        <v>1</v>
      </c>
      <c r="DO897" s="96">
        <v>1.3233E-2</v>
      </c>
      <c r="DP897" s="72">
        <v>9.09</v>
      </c>
      <c r="DQ897" s="72">
        <v>677.68</v>
      </c>
      <c r="DR897" t="s">
        <v>630</v>
      </c>
      <c r="DT897" t="s">
        <v>628</v>
      </c>
    </row>
    <row r="898" spans="1:124" x14ac:dyDescent="0.3">
      <c r="A898" t="s">
        <v>631</v>
      </c>
      <c r="B898">
        <v>17030</v>
      </c>
      <c r="C898" s="95">
        <v>979</v>
      </c>
      <c r="D898" s="95">
        <v>4378899</v>
      </c>
      <c r="E898" s="95">
        <v>960</v>
      </c>
      <c r="F898" s="95">
        <v>3718510</v>
      </c>
      <c r="G898" s="95">
        <v>129</v>
      </c>
      <c r="H898" s="95">
        <v>142442</v>
      </c>
      <c r="I898" s="95">
        <v>116</v>
      </c>
      <c r="J898" s="95">
        <v>283961</v>
      </c>
      <c r="K898" s="95">
        <v>927</v>
      </c>
      <c r="L898" s="95">
        <v>5442890</v>
      </c>
      <c r="M898" s="95">
        <v>910</v>
      </c>
      <c r="N898" s="95">
        <v>4115085</v>
      </c>
      <c r="O898" s="95">
        <v>128</v>
      </c>
      <c r="P898" s="95">
        <v>252767</v>
      </c>
      <c r="Q898" s="95">
        <v>115</v>
      </c>
      <c r="R898" s="95">
        <v>315392</v>
      </c>
      <c r="S898" s="95">
        <v>898</v>
      </c>
      <c r="T898" s="95">
        <v>4247301</v>
      </c>
      <c r="U898" s="95">
        <v>880</v>
      </c>
      <c r="V898" s="95">
        <v>4230441</v>
      </c>
      <c r="W898" s="95">
        <v>116</v>
      </c>
      <c r="X898" s="95">
        <v>300697</v>
      </c>
      <c r="Y898" s="95">
        <v>107</v>
      </c>
      <c r="Z898" s="95">
        <v>294629</v>
      </c>
      <c r="AA898" s="95">
        <v>906</v>
      </c>
      <c r="AB898" s="95">
        <v>3843081</v>
      </c>
      <c r="AC898" s="95">
        <v>880</v>
      </c>
      <c r="AD898" s="95">
        <v>3929430</v>
      </c>
      <c r="AE898" s="95">
        <v>111</v>
      </c>
      <c r="AF898" s="95">
        <v>392390</v>
      </c>
      <c r="AG898" s="95">
        <v>103</v>
      </c>
      <c r="AH898" s="95">
        <v>325051</v>
      </c>
      <c r="AI898" s="95">
        <v>894</v>
      </c>
      <c r="AJ898" s="95">
        <v>4515687</v>
      </c>
      <c r="AK898" s="95">
        <v>863</v>
      </c>
      <c r="AL898" s="95">
        <v>3881350.04</v>
      </c>
      <c r="AM898" s="95">
        <v>113</v>
      </c>
      <c r="AN898" s="95">
        <v>583256</v>
      </c>
      <c r="AO898" s="95">
        <v>106</v>
      </c>
      <c r="AP898" s="95">
        <v>431862</v>
      </c>
      <c r="AQ898" s="72">
        <v>340.05</v>
      </c>
      <c r="AR898" s="72">
        <v>309.98</v>
      </c>
      <c r="AS898" s="72">
        <v>650.03</v>
      </c>
      <c r="AT898" s="95">
        <v>4521341</v>
      </c>
      <c r="AU898" s="95">
        <v>4002471</v>
      </c>
      <c r="AV898" s="95">
        <v>1108</v>
      </c>
      <c r="AW898" s="95">
        <v>1076</v>
      </c>
      <c r="AX898" s="72">
        <v>449.89</v>
      </c>
      <c r="AY898" s="72">
        <v>360.2</v>
      </c>
      <c r="AZ898" s="72">
        <v>810.09</v>
      </c>
      <c r="BA898" s="95">
        <v>5695657</v>
      </c>
      <c r="BB898" s="95">
        <v>4430477</v>
      </c>
      <c r="BC898" s="95">
        <v>1055</v>
      </c>
      <c r="BD898" s="95">
        <v>1025</v>
      </c>
      <c r="BE898" s="72">
        <v>373.77</v>
      </c>
      <c r="BF898" s="72">
        <v>382.06</v>
      </c>
      <c r="BG898" s="72">
        <v>755.83</v>
      </c>
      <c r="BH898" s="95">
        <v>4547998</v>
      </c>
      <c r="BI898" s="95">
        <v>4525070</v>
      </c>
      <c r="BJ898" s="95">
        <v>1014</v>
      </c>
      <c r="BK898" s="95">
        <v>987</v>
      </c>
      <c r="BL898" s="72">
        <v>347.06</v>
      </c>
      <c r="BM898" s="72">
        <v>360.67</v>
      </c>
      <c r="BN898" s="72">
        <v>707.73</v>
      </c>
      <c r="BO898" s="95">
        <v>4235471</v>
      </c>
      <c r="BP898" s="95">
        <v>4254481</v>
      </c>
      <c r="BQ898" s="95">
        <v>1017</v>
      </c>
      <c r="BR898" s="95">
        <v>983</v>
      </c>
      <c r="BS898" s="72">
        <v>421.96</v>
      </c>
      <c r="BT898" s="72">
        <v>370.93</v>
      </c>
      <c r="BU898" s="72">
        <v>792.89</v>
      </c>
      <c r="BV898" s="95">
        <v>5098943</v>
      </c>
      <c r="BW898" s="95">
        <v>4313212.04</v>
      </c>
      <c r="BX898" s="95">
        <v>1007</v>
      </c>
      <c r="BY898" s="95">
        <v>969</v>
      </c>
      <c r="BZ898" s="95">
        <v>1093</v>
      </c>
      <c r="CA898" s="95">
        <v>1040</v>
      </c>
      <c r="CB898" s="95">
        <v>1001</v>
      </c>
      <c r="CC898" s="95">
        <v>1001</v>
      </c>
      <c r="CD898" s="95">
        <v>988</v>
      </c>
      <c r="CE898" s="72">
        <v>650.75523149000003</v>
      </c>
      <c r="CF898" s="72">
        <v>676.59346364999999</v>
      </c>
      <c r="CG898" s="72">
        <v>712.40329333</v>
      </c>
      <c r="CH898" s="72">
        <v>716.50152150999998</v>
      </c>
      <c r="CI898" s="72">
        <v>731.52548966999996</v>
      </c>
      <c r="CJ898" s="96">
        <v>0.99888555410000002</v>
      </c>
      <c r="CK898" s="96">
        <v>1.1973068667</v>
      </c>
      <c r="CL898" s="96">
        <v>1.0609580375000001</v>
      </c>
      <c r="CM898" s="96">
        <v>0.98775784659999999</v>
      </c>
      <c r="CN898" s="96">
        <v>1.0838856762</v>
      </c>
      <c r="CO898" s="96">
        <v>0.89766626729999999</v>
      </c>
      <c r="CP898" s="96">
        <v>1.1872550357</v>
      </c>
      <c r="CQ898" s="96">
        <v>0.99584056389999998</v>
      </c>
      <c r="CR898" s="96">
        <v>1.1922138033</v>
      </c>
      <c r="CS898" s="95">
        <v>1145</v>
      </c>
      <c r="CT898" s="95">
        <v>1112</v>
      </c>
      <c r="CU898" s="95">
        <v>1100</v>
      </c>
      <c r="CV898" s="95">
        <v>1082</v>
      </c>
      <c r="CW898" s="95">
        <v>1082</v>
      </c>
      <c r="CX898" s="96">
        <v>0.93554984200000002</v>
      </c>
      <c r="CY898" s="96">
        <v>0.92916969599999999</v>
      </c>
      <c r="CZ898" s="96">
        <v>0.88631749500000001</v>
      </c>
      <c r="DA898" s="96">
        <v>0.87836232800000003</v>
      </c>
      <c r="DB898" s="96">
        <v>0.85604150400000001</v>
      </c>
      <c r="DC898">
        <v>2013</v>
      </c>
      <c r="DD898" s="6">
        <v>1008</v>
      </c>
      <c r="DE898" s="96">
        <v>4.0635942999999999E-3</v>
      </c>
      <c r="DF898" s="72">
        <v>911.89</v>
      </c>
      <c r="DG898" s="96">
        <v>1</v>
      </c>
      <c r="DH898" s="72">
        <v>911.89</v>
      </c>
      <c r="DI898" s="72">
        <v>760.10333204999995</v>
      </c>
      <c r="DJ898" s="96">
        <v>1</v>
      </c>
      <c r="DK898" s="72">
        <v>911.89</v>
      </c>
      <c r="DL898" s="96">
        <v>1</v>
      </c>
      <c r="DM898" s="72">
        <v>911.89</v>
      </c>
      <c r="DN898" s="96">
        <v>1</v>
      </c>
      <c r="DO898" s="96">
        <v>7.175E-3</v>
      </c>
      <c r="DP898" s="72">
        <v>6.54</v>
      </c>
      <c r="DQ898" s="72">
        <v>905.35</v>
      </c>
      <c r="DR898" t="s">
        <v>631</v>
      </c>
      <c r="DT898" t="s">
        <v>628</v>
      </c>
    </row>
    <row r="899" spans="1:124" x14ac:dyDescent="0.3">
      <c r="A899" t="s">
        <v>632</v>
      </c>
      <c r="B899">
        <v>17040</v>
      </c>
      <c r="C899" s="95">
        <v>4603</v>
      </c>
      <c r="D899" s="95">
        <v>18717611</v>
      </c>
      <c r="E899" s="95">
        <v>4504</v>
      </c>
      <c r="F899" s="95">
        <v>20898666</v>
      </c>
      <c r="G899" s="95">
        <v>606</v>
      </c>
      <c r="H899" s="95">
        <v>1826128</v>
      </c>
      <c r="I899" s="95">
        <v>549</v>
      </c>
      <c r="J899" s="95">
        <v>2253933</v>
      </c>
      <c r="K899" s="95">
        <v>4547</v>
      </c>
      <c r="L899" s="95">
        <v>17094028</v>
      </c>
      <c r="M899" s="95">
        <v>4426</v>
      </c>
      <c r="N899" s="95">
        <v>22011979</v>
      </c>
      <c r="O899" s="95">
        <v>610</v>
      </c>
      <c r="P899" s="95">
        <v>2247065</v>
      </c>
      <c r="Q899" s="95">
        <v>554</v>
      </c>
      <c r="R899" s="95">
        <v>2505492</v>
      </c>
      <c r="S899" s="95">
        <v>4398</v>
      </c>
      <c r="T899" s="95">
        <v>19316275</v>
      </c>
      <c r="U899" s="95">
        <v>4259</v>
      </c>
      <c r="V899" s="95">
        <v>21287403</v>
      </c>
      <c r="W899" s="95">
        <v>604</v>
      </c>
      <c r="X899" s="95">
        <v>1994243</v>
      </c>
      <c r="Y899" s="95">
        <v>545</v>
      </c>
      <c r="Z899" s="95">
        <v>2383652</v>
      </c>
      <c r="AA899" s="95">
        <v>4400</v>
      </c>
      <c r="AB899" s="95">
        <v>18701086</v>
      </c>
      <c r="AC899" s="95">
        <v>4234</v>
      </c>
      <c r="AD899" s="95">
        <v>22075337</v>
      </c>
      <c r="AE899" s="95">
        <v>619</v>
      </c>
      <c r="AF899" s="95">
        <v>2333831</v>
      </c>
      <c r="AG899" s="95">
        <v>570</v>
      </c>
      <c r="AH899" s="95">
        <v>2961484</v>
      </c>
      <c r="AI899" s="95">
        <v>4337</v>
      </c>
      <c r="AJ899" s="95">
        <v>19002514.739999998</v>
      </c>
      <c r="AK899" s="95">
        <v>4168</v>
      </c>
      <c r="AL899" s="95">
        <v>23210504.100000001</v>
      </c>
      <c r="AM899" s="95">
        <v>640</v>
      </c>
      <c r="AN899" s="95">
        <v>1929590</v>
      </c>
      <c r="AO899" s="95">
        <v>593</v>
      </c>
      <c r="AP899" s="95">
        <v>2980412.2</v>
      </c>
      <c r="AQ899" s="72">
        <v>328.66</v>
      </c>
      <c r="AR899" s="72">
        <v>381.83</v>
      </c>
      <c r="AS899" s="72">
        <v>710.49</v>
      </c>
      <c r="AT899" s="95">
        <v>20543739</v>
      </c>
      <c r="AU899" s="95">
        <v>23152599</v>
      </c>
      <c r="AV899" s="95">
        <v>5209</v>
      </c>
      <c r="AW899" s="95">
        <v>5053</v>
      </c>
      <c r="AX899" s="72">
        <v>312.54000000000002</v>
      </c>
      <c r="AY899" s="72">
        <v>410.27</v>
      </c>
      <c r="AZ899" s="72">
        <v>722.81</v>
      </c>
      <c r="BA899" s="95">
        <v>19341093</v>
      </c>
      <c r="BB899" s="95">
        <v>24517471</v>
      </c>
      <c r="BC899" s="95">
        <v>5157</v>
      </c>
      <c r="BD899" s="95">
        <v>4980</v>
      </c>
      <c r="BE899" s="72">
        <v>355.03</v>
      </c>
      <c r="BF899" s="72">
        <v>410.61</v>
      </c>
      <c r="BG899" s="72">
        <v>765.64</v>
      </c>
      <c r="BH899" s="95">
        <v>21310518</v>
      </c>
      <c r="BI899" s="95">
        <v>23671055</v>
      </c>
      <c r="BJ899" s="95">
        <v>5002</v>
      </c>
      <c r="BK899" s="95">
        <v>4804</v>
      </c>
      <c r="BL899" s="72">
        <v>349.25</v>
      </c>
      <c r="BM899" s="72">
        <v>434.31</v>
      </c>
      <c r="BN899" s="72">
        <v>783.56</v>
      </c>
      <c r="BO899" s="95">
        <v>21034917</v>
      </c>
      <c r="BP899" s="95">
        <v>25036821</v>
      </c>
      <c r="BQ899" s="95">
        <v>5019</v>
      </c>
      <c r="BR899" s="95">
        <v>4804</v>
      </c>
      <c r="BS899" s="72">
        <v>350.48</v>
      </c>
      <c r="BT899" s="72">
        <v>458.43</v>
      </c>
      <c r="BU899" s="72">
        <v>808.91</v>
      </c>
      <c r="BV899" s="95">
        <v>20932104.739999998</v>
      </c>
      <c r="BW899" s="95">
        <v>26190916.300000001</v>
      </c>
      <c r="BX899" s="95">
        <v>4977</v>
      </c>
      <c r="BY899" s="95">
        <v>4761</v>
      </c>
      <c r="BZ899" s="95">
        <v>5135</v>
      </c>
      <c r="CA899" s="95">
        <v>5071</v>
      </c>
      <c r="CB899" s="95">
        <v>4907</v>
      </c>
      <c r="CC899" s="95">
        <v>4917</v>
      </c>
      <c r="CD899" s="95">
        <v>4871</v>
      </c>
      <c r="CE899" s="72">
        <v>650.75523149000003</v>
      </c>
      <c r="CF899" s="72">
        <v>676.59346364999999</v>
      </c>
      <c r="CG899" s="72">
        <v>712.40329333</v>
      </c>
      <c r="CH899" s="72">
        <v>716.50152150999998</v>
      </c>
      <c r="CI899" s="72">
        <v>731.52548966999996</v>
      </c>
      <c r="CJ899" s="96">
        <v>1.0917929901000001</v>
      </c>
      <c r="CK899" s="96">
        <v>1.0683076896999999</v>
      </c>
      <c r="CL899" s="96">
        <v>1.0747283275999999</v>
      </c>
      <c r="CM899" s="96">
        <v>1.0935915368</v>
      </c>
      <c r="CN899" s="96">
        <v>1.1057851181</v>
      </c>
      <c r="CO899" s="96">
        <v>0.95253052090000001</v>
      </c>
      <c r="CP899" s="96">
        <v>1.1410039977999999</v>
      </c>
      <c r="CQ899" s="96">
        <v>0.99584056389999998</v>
      </c>
      <c r="CR899" s="96">
        <v>1.1457695903</v>
      </c>
      <c r="CS899" s="95">
        <v>5020</v>
      </c>
      <c r="CT899" s="95">
        <v>4987</v>
      </c>
      <c r="CU899" s="95">
        <v>4916</v>
      </c>
      <c r="CV899" s="95">
        <v>4845</v>
      </c>
      <c r="CW899" s="95">
        <v>4847</v>
      </c>
      <c r="CX899" s="96">
        <v>0.96581511900000006</v>
      </c>
      <c r="CY899" s="96">
        <v>0.97999174600000005</v>
      </c>
      <c r="CZ899" s="96">
        <v>0.94254288100000005</v>
      </c>
      <c r="DA899" s="96">
        <v>0.93263667800000005</v>
      </c>
      <c r="DB899" s="96">
        <v>0.94053281</v>
      </c>
      <c r="DC899">
        <v>2013</v>
      </c>
      <c r="DD899" s="6">
        <v>4880.3999999999996</v>
      </c>
      <c r="DE899" s="96">
        <v>1.9839744E-3</v>
      </c>
      <c r="DF899" s="72">
        <v>878.19</v>
      </c>
      <c r="DG899" s="96">
        <v>1</v>
      </c>
      <c r="DH899" s="72">
        <v>878.19</v>
      </c>
      <c r="DI899" s="72">
        <v>760.10333204999995</v>
      </c>
      <c r="DJ899" s="96">
        <v>1</v>
      </c>
      <c r="DK899" s="72">
        <v>878.19</v>
      </c>
      <c r="DL899" s="96">
        <v>1</v>
      </c>
      <c r="DM899" s="72">
        <v>878.19</v>
      </c>
      <c r="DN899" s="96">
        <v>1</v>
      </c>
      <c r="DO899" s="96">
        <v>4.5050000000000003E-3</v>
      </c>
      <c r="DP899" s="72">
        <v>3.96</v>
      </c>
      <c r="DQ899" s="72">
        <v>874.23</v>
      </c>
      <c r="DR899" t="s">
        <v>632</v>
      </c>
      <c r="DT899" t="s">
        <v>628</v>
      </c>
    </row>
    <row r="900" spans="1:124" x14ac:dyDescent="0.3">
      <c r="A900" t="s">
        <v>633</v>
      </c>
      <c r="B900">
        <v>17050</v>
      </c>
      <c r="C900" s="95">
        <v>2450</v>
      </c>
      <c r="D900" s="95">
        <v>9978187</v>
      </c>
      <c r="E900" s="95">
        <v>2391</v>
      </c>
      <c r="F900" s="95">
        <v>7567560</v>
      </c>
      <c r="G900" s="95">
        <v>410</v>
      </c>
      <c r="H900" s="95">
        <v>2293960</v>
      </c>
      <c r="I900" s="95">
        <v>381</v>
      </c>
      <c r="J900" s="95">
        <v>1393397</v>
      </c>
      <c r="K900" s="95">
        <v>2433</v>
      </c>
      <c r="L900" s="95">
        <v>10212721</v>
      </c>
      <c r="M900" s="95">
        <v>2364</v>
      </c>
      <c r="N900" s="95">
        <v>7871358</v>
      </c>
      <c r="O900" s="95">
        <v>412</v>
      </c>
      <c r="P900" s="95">
        <v>1930210</v>
      </c>
      <c r="Q900" s="95">
        <v>376</v>
      </c>
      <c r="R900" s="95">
        <v>1488249</v>
      </c>
      <c r="S900" s="95">
        <v>2399</v>
      </c>
      <c r="T900" s="95">
        <v>10423986</v>
      </c>
      <c r="U900" s="95">
        <v>2317</v>
      </c>
      <c r="V900" s="95">
        <v>7842564</v>
      </c>
      <c r="W900" s="95">
        <v>417</v>
      </c>
      <c r="X900" s="95">
        <v>1769589</v>
      </c>
      <c r="Y900" s="95">
        <v>383</v>
      </c>
      <c r="Z900" s="95">
        <v>1506429</v>
      </c>
      <c r="AA900" s="95">
        <v>2350</v>
      </c>
      <c r="AB900" s="95">
        <v>8440673</v>
      </c>
      <c r="AC900" s="95">
        <v>2260</v>
      </c>
      <c r="AD900" s="95">
        <v>7535582</v>
      </c>
      <c r="AE900" s="95">
        <v>423</v>
      </c>
      <c r="AF900" s="95">
        <v>1735775</v>
      </c>
      <c r="AG900" s="95">
        <v>387</v>
      </c>
      <c r="AH900" s="95">
        <v>1402555</v>
      </c>
      <c r="AI900" s="95">
        <v>2354</v>
      </c>
      <c r="AJ900" s="95">
        <v>8012195</v>
      </c>
      <c r="AK900" s="95">
        <v>2259</v>
      </c>
      <c r="AL900" s="95">
        <v>8727241.9100000001</v>
      </c>
      <c r="AM900" s="95">
        <v>422</v>
      </c>
      <c r="AN900" s="95">
        <v>1648962</v>
      </c>
      <c r="AO900" s="95">
        <v>391</v>
      </c>
      <c r="AP900" s="95">
        <v>1665871</v>
      </c>
      <c r="AQ900" s="72">
        <v>357.58</v>
      </c>
      <c r="AR900" s="72">
        <v>269.39</v>
      </c>
      <c r="AS900" s="72">
        <v>626.97</v>
      </c>
      <c r="AT900" s="95">
        <v>12272147</v>
      </c>
      <c r="AU900" s="95">
        <v>8960957</v>
      </c>
      <c r="AV900" s="95">
        <v>2860</v>
      </c>
      <c r="AW900" s="95">
        <v>2772</v>
      </c>
      <c r="AX900" s="72">
        <v>355.68</v>
      </c>
      <c r="AY900" s="72">
        <v>284.66000000000003</v>
      </c>
      <c r="AZ900" s="72">
        <v>640.34</v>
      </c>
      <c r="BA900" s="95">
        <v>12142931</v>
      </c>
      <c r="BB900" s="95">
        <v>9359607</v>
      </c>
      <c r="BC900" s="95">
        <v>2845</v>
      </c>
      <c r="BD900" s="95">
        <v>2740</v>
      </c>
      <c r="BE900" s="72">
        <v>360.84</v>
      </c>
      <c r="BF900" s="72">
        <v>288.55</v>
      </c>
      <c r="BG900" s="72">
        <v>649.39</v>
      </c>
      <c r="BH900" s="95">
        <v>12193575</v>
      </c>
      <c r="BI900" s="95">
        <v>9348993</v>
      </c>
      <c r="BJ900" s="95">
        <v>2816</v>
      </c>
      <c r="BK900" s="95">
        <v>2700</v>
      </c>
      <c r="BL900" s="72">
        <v>305.82</v>
      </c>
      <c r="BM900" s="72">
        <v>281.39</v>
      </c>
      <c r="BN900" s="72">
        <v>587.21</v>
      </c>
      <c r="BO900" s="95">
        <v>10176448</v>
      </c>
      <c r="BP900" s="95">
        <v>8938137</v>
      </c>
      <c r="BQ900" s="95">
        <v>2773</v>
      </c>
      <c r="BR900" s="95">
        <v>2647</v>
      </c>
      <c r="BS900" s="72">
        <v>290.02</v>
      </c>
      <c r="BT900" s="72">
        <v>326.83</v>
      </c>
      <c r="BU900" s="72">
        <v>616.85</v>
      </c>
      <c r="BV900" s="95">
        <v>9661157</v>
      </c>
      <c r="BW900" s="95">
        <v>10393112.91</v>
      </c>
      <c r="BX900" s="95">
        <v>2776</v>
      </c>
      <c r="BY900" s="95">
        <v>2650</v>
      </c>
      <c r="BZ900" s="95">
        <v>2818</v>
      </c>
      <c r="CA900" s="95">
        <v>2794</v>
      </c>
      <c r="CB900" s="95">
        <v>2760</v>
      </c>
      <c r="CC900" s="95">
        <v>2713</v>
      </c>
      <c r="CD900" s="95">
        <v>2714</v>
      </c>
      <c r="CE900" s="72">
        <v>650.75523149000003</v>
      </c>
      <c r="CF900" s="72">
        <v>676.59346364999999</v>
      </c>
      <c r="CG900" s="72">
        <v>712.40329333</v>
      </c>
      <c r="CH900" s="72">
        <v>716.50152150999998</v>
      </c>
      <c r="CI900" s="72">
        <v>731.52548966999996</v>
      </c>
      <c r="CJ900" s="96">
        <v>0.9634498037</v>
      </c>
      <c r="CK900" s="96">
        <v>0.94641765609999995</v>
      </c>
      <c r="CL900" s="96">
        <v>0.91154828460000004</v>
      </c>
      <c r="CM900" s="96">
        <v>0.81955164420000004</v>
      </c>
      <c r="CN900" s="96">
        <v>0.84323787579999998</v>
      </c>
      <c r="CO900" s="96">
        <v>0.98984226009999998</v>
      </c>
      <c r="CP900" s="96">
        <v>0.9060444164</v>
      </c>
      <c r="CQ900" s="96">
        <v>0.99584056389999998</v>
      </c>
      <c r="CR900" s="96">
        <v>0.90982866120000006</v>
      </c>
      <c r="CS900" s="95">
        <v>2808</v>
      </c>
      <c r="CT900" s="95">
        <v>2797</v>
      </c>
      <c r="CU900" s="95">
        <v>2797</v>
      </c>
      <c r="CV900" s="95">
        <v>2763</v>
      </c>
      <c r="CW900" s="95">
        <v>2772</v>
      </c>
      <c r="CX900" s="96">
        <v>1.0021777080000001</v>
      </c>
      <c r="CY900" s="96">
        <v>1.00335577</v>
      </c>
      <c r="CZ900" s="96">
        <v>0.98461585699999998</v>
      </c>
      <c r="DA900" s="96">
        <v>0.96565241199999996</v>
      </c>
      <c r="DB900" s="96">
        <v>0.99309607499999997</v>
      </c>
      <c r="DC900">
        <v>2013</v>
      </c>
      <c r="DD900" s="6">
        <v>2701.8</v>
      </c>
      <c r="DE900" s="96">
        <v>2.9200441000000001E-3</v>
      </c>
      <c r="DF900" s="72">
        <v>696.7</v>
      </c>
      <c r="DG900" s="96">
        <v>1</v>
      </c>
      <c r="DH900" s="72">
        <v>696.7</v>
      </c>
      <c r="DI900" s="72">
        <v>760.10333204999995</v>
      </c>
      <c r="DJ900" s="96">
        <v>1</v>
      </c>
      <c r="DK900" s="72">
        <v>696.7</v>
      </c>
      <c r="DL900" s="96">
        <v>1</v>
      </c>
      <c r="DM900" s="72">
        <v>696.7</v>
      </c>
      <c r="DN900" s="96">
        <v>1</v>
      </c>
      <c r="DO900" s="96">
        <v>7.528E-3</v>
      </c>
      <c r="DP900" s="72">
        <v>5.24</v>
      </c>
      <c r="DQ900" s="72">
        <v>691.46</v>
      </c>
      <c r="DR900" t="s">
        <v>633</v>
      </c>
      <c r="DT900" t="s">
        <v>628</v>
      </c>
    </row>
    <row r="901" spans="1:124" x14ac:dyDescent="0.3">
      <c r="A901" t="s">
        <v>488</v>
      </c>
      <c r="B901">
        <v>17060</v>
      </c>
      <c r="C901" s="95">
        <v>1838</v>
      </c>
      <c r="D901" s="95">
        <v>7733506</v>
      </c>
      <c r="E901" s="95">
        <v>1774</v>
      </c>
      <c r="F901" s="95">
        <v>6217563</v>
      </c>
      <c r="G901" s="95">
        <v>261</v>
      </c>
      <c r="H901" s="95">
        <v>905173</v>
      </c>
      <c r="I901" s="95">
        <v>243</v>
      </c>
      <c r="J901" s="95">
        <v>1068933</v>
      </c>
      <c r="K901" s="95">
        <v>1803</v>
      </c>
      <c r="L901" s="95">
        <v>7483512</v>
      </c>
      <c r="M901" s="95">
        <v>1738</v>
      </c>
      <c r="N901" s="95">
        <v>6013974</v>
      </c>
      <c r="O901" s="95">
        <v>253</v>
      </c>
      <c r="P901" s="95">
        <v>852918</v>
      </c>
      <c r="Q901" s="95">
        <v>236</v>
      </c>
      <c r="R901" s="95">
        <v>1070718</v>
      </c>
      <c r="S901" s="95">
        <v>1770</v>
      </c>
      <c r="T901" s="95">
        <v>7227914</v>
      </c>
      <c r="U901" s="95">
        <v>1709</v>
      </c>
      <c r="V901" s="95">
        <v>6565958</v>
      </c>
      <c r="W901" s="95">
        <v>261</v>
      </c>
      <c r="X901" s="95">
        <v>1256598</v>
      </c>
      <c r="Y901" s="95">
        <v>243</v>
      </c>
      <c r="Z901" s="95">
        <v>1263758</v>
      </c>
      <c r="AA901" s="95">
        <v>1749</v>
      </c>
      <c r="AB901" s="95">
        <v>7073910</v>
      </c>
      <c r="AC901" s="95">
        <v>1688</v>
      </c>
      <c r="AD901" s="95">
        <v>6874253</v>
      </c>
      <c r="AE901" s="95">
        <v>257</v>
      </c>
      <c r="AF901" s="95">
        <v>911572</v>
      </c>
      <c r="AG901" s="95">
        <v>239</v>
      </c>
      <c r="AH901" s="95">
        <v>1538918</v>
      </c>
      <c r="AI901" s="95">
        <v>1706</v>
      </c>
      <c r="AJ901" s="95">
        <v>6971126</v>
      </c>
      <c r="AK901" s="95">
        <v>1641</v>
      </c>
      <c r="AL901" s="95">
        <v>7286639.9400000004</v>
      </c>
      <c r="AM901" s="95">
        <v>258</v>
      </c>
      <c r="AN901" s="95">
        <v>668152</v>
      </c>
      <c r="AO901" s="95">
        <v>245</v>
      </c>
      <c r="AP901" s="95">
        <v>1563469</v>
      </c>
      <c r="AQ901" s="72">
        <v>342.97</v>
      </c>
      <c r="AR901" s="72">
        <v>301.05</v>
      </c>
      <c r="AS901" s="72">
        <v>644.02</v>
      </c>
      <c r="AT901" s="95">
        <v>8638679</v>
      </c>
      <c r="AU901" s="95">
        <v>7286496</v>
      </c>
      <c r="AV901" s="95">
        <v>2099</v>
      </c>
      <c r="AW901" s="95">
        <v>2017</v>
      </c>
      <c r="AX901" s="72">
        <v>337.89</v>
      </c>
      <c r="AY901" s="72">
        <v>299.08</v>
      </c>
      <c r="AZ901" s="72">
        <v>636.97</v>
      </c>
      <c r="BA901" s="95">
        <v>8336430</v>
      </c>
      <c r="BB901" s="95">
        <v>7084692</v>
      </c>
      <c r="BC901" s="95">
        <v>2056</v>
      </c>
      <c r="BD901" s="95">
        <v>1974</v>
      </c>
      <c r="BE901" s="72">
        <v>348.13</v>
      </c>
      <c r="BF901" s="72">
        <v>334.26</v>
      </c>
      <c r="BG901" s="72">
        <v>682.39</v>
      </c>
      <c r="BH901" s="95">
        <v>8484512</v>
      </c>
      <c r="BI901" s="95">
        <v>7829716</v>
      </c>
      <c r="BJ901" s="95">
        <v>2031</v>
      </c>
      <c r="BK901" s="95">
        <v>1952</v>
      </c>
      <c r="BL901" s="72">
        <v>331.73</v>
      </c>
      <c r="BM901" s="72">
        <v>363.83</v>
      </c>
      <c r="BN901" s="72">
        <v>695.56</v>
      </c>
      <c r="BO901" s="95">
        <v>7985482</v>
      </c>
      <c r="BP901" s="95">
        <v>8413171</v>
      </c>
      <c r="BQ901" s="95">
        <v>2006</v>
      </c>
      <c r="BR901" s="95">
        <v>1927</v>
      </c>
      <c r="BS901" s="72">
        <v>324.14</v>
      </c>
      <c r="BT901" s="72">
        <v>391.04</v>
      </c>
      <c r="BU901" s="72">
        <v>715.18</v>
      </c>
      <c r="BV901" s="95">
        <v>7639278</v>
      </c>
      <c r="BW901" s="95">
        <v>8850108.9399999995</v>
      </c>
      <c r="BX901" s="95">
        <v>1964</v>
      </c>
      <c r="BY901" s="95">
        <v>1886</v>
      </c>
      <c r="BZ901" s="95">
        <v>2060</v>
      </c>
      <c r="CA901" s="95">
        <v>2016</v>
      </c>
      <c r="CB901" s="95">
        <v>1993</v>
      </c>
      <c r="CC901" s="95">
        <v>1968</v>
      </c>
      <c r="CD901" s="95">
        <v>1926</v>
      </c>
      <c r="CE901" s="72">
        <v>650.75523149000003</v>
      </c>
      <c r="CF901" s="72">
        <v>676.59346364999999</v>
      </c>
      <c r="CG901" s="72">
        <v>712.40329333</v>
      </c>
      <c r="CH901" s="72">
        <v>716.50152150999998</v>
      </c>
      <c r="CI901" s="72">
        <v>731.52548966999996</v>
      </c>
      <c r="CJ901" s="96">
        <v>0.98965013089999998</v>
      </c>
      <c r="CK901" s="96">
        <v>0.94143682169999998</v>
      </c>
      <c r="CL901" s="96">
        <v>0.95787036130000003</v>
      </c>
      <c r="CM901" s="96">
        <v>0.97077253730000002</v>
      </c>
      <c r="CN901" s="96">
        <v>0.97765561160000003</v>
      </c>
      <c r="CO901" s="96">
        <v>0.89944220689999999</v>
      </c>
      <c r="CP901" s="96">
        <v>1.0756411976</v>
      </c>
      <c r="CQ901" s="96">
        <v>0.99584056389999998</v>
      </c>
      <c r="CR901" s="96">
        <v>1.0801337915</v>
      </c>
      <c r="CS901" s="95">
        <v>2039</v>
      </c>
      <c r="CT901" s="95">
        <v>2014</v>
      </c>
      <c r="CU901" s="95">
        <v>2020</v>
      </c>
      <c r="CV901" s="95">
        <v>1995</v>
      </c>
      <c r="CW901" s="95">
        <v>1957</v>
      </c>
      <c r="CX901" s="96">
        <v>0.91217602900000005</v>
      </c>
      <c r="CY901" s="96">
        <v>0.89942005000000003</v>
      </c>
      <c r="CZ901" s="96">
        <v>0.89354390699999997</v>
      </c>
      <c r="DA901" s="96">
        <v>0.87783302600000002</v>
      </c>
      <c r="DB901" s="96">
        <v>0.91431458399999999</v>
      </c>
      <c r="DC901">
        <v>2013</v>
      </c>
      <c r="DD901" s="6">
        <v>1951.2</v>
      </c>
      <c r="DE901" s="96">
        <v>1.4729499E-3</v>
      </c>
      <c r="DF901" s="72">
        <v>828.31</v>
      </c>
      <c r="DG901" s="96">
        <v>1</v>
      </c>
      <c r="DH901" s="72">
        <v>828.31</v>
      </c>
      <c r="DI901" s="72">
        <v>760.10333204999995</v>
      </c>
      <c r="DJ901" s="96">
        <v>1</v>
      </c>
      <c r="DK901" s="72">
        <v>828.31</v>
      </c>
      <c r="DL901" s="96">
        <v>1</v>
      </c>
      <c r="DM901" s="72">
        <v>828.31</v>
      </c>
      <c r="DN901" s="96">
        <v>1</v>
      </c>
      <c r="DO901" s="96">
        <v>4.1729999999999996E-3</v>
      </c>
      <c r="DP901" s="72">
        <v>3.46</v>
      </c>
      <c r="DQ901" s="72">
        <v>824.85</v>
      </c>
      <c r="DR901" t="s">
        <v>488</v>
      </c>
      <c r="DT901" t="s">
        <v>628</v>
      </c>
    </row>
    <row r="902" spans="1:124" x14ac:dyDescent="0.3">
      <c r="A902" t="s">
        <v>7</v>
      </c>
      <c r="B902">
        <v>17070</v>
      </c>
      <c r="C902" s="95">
        <v>7068</v>
      </c>
      <c r="D902" s="95">
        <v>28358173</v>
      </c>
      <c r="E902" s="95">
        <v>6853</v>
      </c>
      <c r="F902" s="95">
        <v>22164332</v>
      </c>
      <c r="G902" s="95">
        <v>1076</v>
      </c>
      <c r="H902" s="95">
        <v>3658039</v>
      </c>
      <c r="I902" s="95">
        <v>920</v>
      </c>
      <c r="J902" s="95">
        <v>3421723</v>
      </c>
      <c r="K902" s="95">
        <v>7015</v>
      </c>
      <c r="L902" s="95">
        <v>27494649</v>
      </c>
      <c r="M902" s="95">
        <v>6772</v>
      </c>
      <c r="N902" s="95">
        <v>22445782</v>
      </c>
      <c r="O902" s="95">
        <v>1107</v>
      </c>
      <c r="P902" s="95">
        <v>3427350</v>
      </c>
      <c r="Q902" s="95">
        <v>936</v>
      </c>
      <c r="R902" s="95">
        <v>3350978</v>
      </c>
      <c r="S902" s="95">
        <v>6928</v>
      </c>
      <c r="T902" s="95">
        <v>29243925</v>
      </c>
      <c r="U902" s="95">
        <v>6651</v>
      </c>
      <c r="V902" s="95">
        <v>23758154</v>
      </c>
      <c r="W902" s="95">
        <v>1178</v>
      </c>
      <c r="X902" s="95">
        <v>4096968</v>
      </c>
      <c r="Y902" s="95">
        <v>983</v>
      </c>
      <c r="Z902" s="95">
        <v>4013349</v>
      </c>
      <c r="AA902" s="95">
        <v>6847</v>
      </c>
      <c r="AB902" s="95">
        <v>26732755</v>
      </c>
      <c r="AC902" s="95">
        <v>6533</v>
      </c>
      <c r="AD902" s="95">
        <v>25514168</v>
      </c>
      <c r="AE902" s="95">
        <v>1198</v>
      </c>
      <c r="AF902" s="95">
        <v>3782919</v>
      </c>
      <c r="AG902" s="95">
        <v>1015</v>
      </c>
      <c r="AH902" s="95">
        <v>4199381</v>
      </c>
      <c r="AI902" s="95">
        <v>6963</v>
      </c>
      <c r="AJ902" s="95">
        <v>24632162.469999999</v>
      </c>
      <c r="AK902" s="95">
        <v>6623</v>
      </c>
      <c r="AL902" s="95">
        <v>27680990.18</v>
      </c>
      <c r="AM902" s="95">
        <v>1234</v>
      </c>
      <c r="AN902" s="95">
        <v>3840702</v>
      </c>
      <c r="AO902" s="95">
        <v>1054</v>
      </c>
      <c r="AP902" s="95">
        <v>4496956</v>
      </c>
      <c r="AQ902" s="72">
        <v>327.61</v>
      </c>
      <c r="AR902" s="72">
        <v>274.3</v>
      </c>
      <c r="AS902" s="72">
        <v>601.91</v>
      </c>
      <c r="AT902" s="95">
        <v>32016212</v>
      </c>
      <c r="AU902" s="95">
        <v>25586055</v>
      </c>
      <c r="AV902" s="95">
        <v>8144</v>
      </c>
      <c r="AW902" s="95">
        <v>7773</v>
      </c>
      <c r="AX902" s="72">
        <v>317.27</v>
      </c>
      <c r="AY902" s="72">
        <v>278.89999999999998</v>
      </c>
      <c r="AZ902" s="72">
        <v>596.16999999999996</v>
      </c>
      <c r="BA902" s="95">
        <v>30921999</v>
      </c>
      <c r="BB902" s="95">
        <v>25796760</v>
      </c>
      <c r="BC902" s="95">
        <v>8122</v>
      </c>
      <c r="BD902" s="95">
        <v>7708</v>
      </c>
      <c r="BE902" s="72">
        <v>342.76</v>
      </c>
      <c r="BF902" s="72">
        <v>303.16000000000003</v>
      </c>
      <c r="BG902" s="72">
        <v>645.91999999999996</v>
      </c>
      <c r="BH902" s="95">
        <v>33340893</v>
      </c>
      <c r="BI902" s="95">
        <v>27771503</v>
      </c>
      <c r="BJ902" s="95">
        <v>8106</v>
      </c>
      <c r="BK902" s="95">
        <v>7634</v>
      </c>
      <c r="BL902" s="72">
        <v>316.08999999999997</v>
      </c>
      <c r="BM902" s="72">
        <v>328.05</v>
      </c>
      <c r="BN902" s="72">
        <v>644.14</v>
      </c>
      <c r="BO902" s="95">
        <v>30515674</v>
      </c>
      <c r="BP902" s="95">
        <v>29713549</v>
      </c>
      <c r="BQ902" s="95">
        <v>8045</v>
      </c>
      <c r="BR902" s="95">
        <v>7548</v>
      </c>
      <c r="BS902" s="72">
        <v>289.45999999999998</v>
      </c>
      <c r="BT902" s="72">
        <v>349.29</v>
      </c>
      <c r="BU902" s="72">
        <v>638.75</v>
      </c>
      <c r="BV902" s="95">
        <v>28472864.469999999</v>
      </c>
      <c r="BW902" s="95">
        <v>32177946.18</v>
      </c>
      <c r="BX902" s="95">
        <v>8197</v>
      </c>
      <c r="BY902" s="95">
        <v>7677</v>
      </c>
      <c r="BZ902" s="95">
        <v>7967</v>
      </c>
      <c r="CA902" s="95">
        <v>7922</v>
      </c>
      <c r="CB902" s="95">
        <v>7878</v>
      </c>
      <c r="CC902" s="95">
        <v>7809</v>
      </c>
      <c r="CD902" s="95">
        <v>7943</v>
      </c>
      <c r="CE902" s="72">
        <v>650.75523149000003</v>
      </c>
      <c r="CF902" s="72">
        <v>676.59346364999999</v>
      </c>
      <c r="CG902" s="72">
        <v>712.40329333</v>
      </c>
      <c r="CH902" s="72">
        <v>716.50152150999998</v>
      </c>
      <c r="CI902" s="72">
        <v>731.52548966999996</v>
      </c>
      <c r="CJ902" s="96">
        <v>0.92494070100000003</v>
      </c>
      <c r="CK902" s="96">
        <v>0.8811347316</v>
      </c>
      <c r="CL902" s="96">
        <v>0.90667744809999995</v>
      </c>
      <c r="CM902" s="96">
        <v>0.89900716280000004</v>
      </c>
      <c r="CN902" s="96">
        <v>0.87317531520000002</v>
      </c>
      <c r="CO902" s="96">
        <v>0.96712486649999996</v>
      </c>
      <c r="CP902" s="96">
        <v>0.92747803600000001</v>
      </c>
      <c r="CQ902" s="96">
        <v>0.99584056389999998</v>
      </c>
      <c r="CR902" s="96">
        <v>0.93135180179999999</v>
      </c>
      <c r="CS902" s="95">
        <v>7672</v>
      </c>
      <c r="CT902" s="95">
        <v>7763</v>
      </c>
      <c r="CU902" s="95">
        <v>7722</v>
      </c>
      <c r="CV902" s="95">
        <v>7683</v>
      </c>
      <c r="CW902" s="95">
        <v>7797</v>
      </c>
      <c r="CX902" s="96">
        <v>0.957046332</v>
      </c>
      <c r="CY902" s="96">
        <v>0.96899656999999995</v>
      </c>
      <c r="CZ902" s="96">
        <v>0.96616382599999995</v>
      </c>
      <c r="DA902" s="96">
        <v>0.97962236300000005</v>
      </c>
      <c r="DB902" s="96">
        <v>0.96381530800000004</v>
      </c>
      <c r="DC902">
        <v>2013</v>
      </c>
      <c r="DD902" s="6">
        <v>7668</v>
      </c>
      <c r="DE902" s="96">
        <v>7.9309016999999996E-3</v>
      </c>
      <c r="DF902" s="72">
        <v>709.6</v>
      </c>
      <c r="DG902" s="96">
        <v>1</v>
      </c>
      <c r="DH902" s="72">
        <v>709.6</v>
      </c>
      <c r="DI902" s="72">
        <v>691.43359166000005</v>
      </c>
      <c r="DJ902" s="96">
        <v>1</v>
      </c>
      <c r="DK902" s="72">
        <v>709.6</v>
      </c>
      <c r="DL902" s="96">
        <v>1</v>
      </c>
      <c r="DM902" s="72">
        <v>709.6</v>
      </c>
      <c r="DN902" s="96">
        <v>1</v>
      </c>
      <c r="DO902" s="96">
        <v>1.3044E-2</v>
      </c>
      <c r="DP902" s="72">
        <v>9.26</v>
      </c>
      <c r="DQ902" s="72">
        <v>700.34</v>
      </c>
      <c r="DR902" t="s">
        <v>7</v>
      </c>
      <c r="DT902" t="s">
        <v>628</v>
      </c>
    </row>
    <row r="903" spans="1:124" x14ac:dyDescent="0.3">
      <c r="A903" t="s">
        <v>634</v>
      </c>
      <c r="B903">
        <v>17080</v>
      </c>
      <c r="C903" s="95">
        <v>452</v>
      </c>
      <c r="D903" s="95">
        <v>1445210</v>
      </c>
      <c r="E903" s="95">
        <v>443</v>
      </c>
      <c r="F903" s="95">
        <v>1124969</v>
      </c>
      <c r="G903" s="95">
        <v>63</v>
      </c>
      <c r="H903" s="95">
        <v>174103</v>
      </c>
      <c r="I903" s="95">
        <v>58</v>
      </c>
      <c r="J903" s="95">
        <v>190334</v>
      </c>
      <c r="K903" s="95">
        <v>448</v>
      </c>
      <c r="L903" s="95">
        <v>1318045</v>
      </c>
      <c r="M903" s="95">
        <v>435</v>
      </c>
      <c r="N903" s="95">
        <v>1224247</v>
      </c>
      <c r="O903" s="95">
        <v>64</v>
      </c>
      <c r="P903" s="95">
        <v>141150</v>
      </c>
      <c r="Q903" s="95">
        <v>58</v>
      </c>
      <c r="R903" s="95">
        <v>226253</v>
      </c>
      <c r="S903" s="95">
        <v>458</v>
      </c>
      <c r="T903" s="95">
        <v>1882132</v>
      </c>
      <c r="U903" s="95">
        <v>440</v>
      </c>
      <c r="V903" s="95">
        <v>1391873</v>
      </c>
      <c r="W903" s="95">
        <v>55</v>
      </c>
      <c r="X903" s="95">
        <v>272792</v>
      </c>
      <c r="Y903" s="95">
        <v>49</v>
      </c>
      <c r="Z903" s="95">
        <v>310155</v>
      </c>
      <c r="AA903" s="95">
        <v>458</v>
      </c>
      <c r="AB903" s="95">
        <v>1514374</v>
      </c>
      <c r="AC903" s="95">
        <v>439</v>
      </c>
      <c r="AD903" s="95">
        <v>1361423</v>
      </c>
      <c r="AE903" s="95">
        <v>60</v>
      </c>
      <c r="AF903" s="95">
        <v>284660</v>
      </c>
      <c r="AG903" s="95">
        <v>55</v>
      </c>
      <c r="AH903" s="95">
        <v>199708</v>
      </c>
      <c r="AI903" s="95">
        <v>462</v>
      </c>
      <c r="AJ903" s="95">
        <v>1730385.39</v>
      </c>
      <c r="AK903" s="95">
        <v>441</v>
      </c>
      <c r="AL903" s="95">
        <v>1527589.99</v>
      </c>
      <c r="AM903" s="95">
        <v>61</v>
      </c>
      <c r="AN903" s="95">
        <v>365758</v>
      </c>
      <c r="AO903" s="95">
        <v>56</v>
      </c>
      <c r="AP903" s="95">
        <v>272329.11</v>
      </c>
      <c r="AQ903" s="72">
        <v>262.02</v>
      </c>
      <c r="AR903" s="72">
        <v>218.78</v>
      </c>
      <c r="AS903" s="72">
        <v>480.8</v>
      </c>
      <c r="AT903" s="95">
        <v>1619313</v>
      </c>
      <c r="AU903" s="95">
        <v>1315303</v>
      </c>
      <c r="AV903" s="95">
        <v>515</v>
      </c>
      <c r="AW903" s="95">
        <v>501</v>
      </c>
      <c r="AX903" s="72">
        <v>237.5</v>
      </c>
      <c r="AY903" s="72">
        <v>245.18</v>
      </c>
      <c r="AZ903" s="72">
        <v>482.68</v>
      </c>
      <c r="BA903" s="95">
        <v>1459195</v>
      </c>
      <c r="BB903" s="95">
        <v>1450500</v>
      </c>
      <c r="BC903" s="95">
        <v>512</v>
      </c>
      <c r="BD903" s="95">
        <v>493</v>
      </c>
      <c r="BE903" s="72">
        <v>350.05</v>
      </c>
      <c r="BF903" s="72">
        <v>290.05</v>
      </c>
      <c r="BG903" s="72">
        <v>640.1</v>
      </c>
      <c r="BH903" s="95">
        <v>2154924</v>
      </c>
      <c r="BI903" s="95">
        <v>1702028</v>
      </c>
      <c r="BJ903" s="95">
        <v>513</v>
      </c>
      <c r="BK903" s="95">
        <v>489</v>
      </c>
      <c r="BL903" s="72">
        <v>289.42</v>
      </c>
      <c r="BM903" s="72">
        <v>263.35000000000002</v>
      </c>
      <c r="BN903" s="72">
        <v>552.77</v>
      </c>
      <c r="BO903" s="95">
        <v>1799034</v>
      </c>
      <c r="BP903" s="95">
        <v>1561131</v>
      </c>
      <c r="BQ903" s="95">
        <v>518</v>
      </c>
      <c r="BR903" s="95">
        <v>494</v>
      </c>
      <c r="BS903" s="72">
        <v>333.99</v>
      </c>
      <c r="BT903" s="72">
        <v>301.8</v>
      </c>
      <c r="BU903" s="72">
        <v>635.79</v>
      </c>
      <c r="BV903" s="95">
        <v>2096143.39</v>
      </c>
      <c r="BW903" s="95">
        <v>1799919.1</v>
      </c>
      <c r="BX903" s="95">
        <v>523</v>
      </c>
      <c r="BY903" s="95">
        <v>497</v>
      </c>
      <c r="BZ903" s="95">
        <v>508</v>
      </c>
      <c r="CA903" s="95">
        <v>503</v>
      </c>
      <c r="CB903" s="95">
        <v>501</v>
      </c>
      <c r="CC903" s="95">
        <v>507</v>
      </c>
      <c r="CD903" s="95">
        <v>510</v>
      </c>
      <c r="CE903" s="72">
        <v>650.75523149000003</v>
      </c>
      <c r="CF903" s="72">
        <v>676.59346364999999</v>
      </c>
      <c r="CG903" s="72">
        <v>712.40329333</v>
      </c>
      <c r="CH903" s="72">
        <v>716.50152150999998</v>
      </c>
      <c r="CI903" s="72">
        <v>731.52548966999996</v>
      </c>
      <c r="CJ903" s="96">
        <v>0.7388338606</v>
      </c>
      <c r="CK903" s="96">
        <v>0.7133973737</v>
      </c>
      <c r="CL903" s="96">
        <v>0.89850791819999998</v>
      </c>
      <c r="CM903" s="96">
        <v>0.77148475390000004</v>
      </c>
      <c r="CN903" s="96">
        <v>0.86912897629999997</v>
      </c>
      <c r="CO903" s="96">
        <v>0.85608043320000005</v>
      </c>
      <c r="CP903" s="96">
        <v>0.93247146599999997</v>
      </c>
      <c r="CQ903" s="96">
        <v>0.99584056389999998</v>
      </c>
      <c r="CR903" s="96">
        <v>0.93636608769999996</v>
      </c>
      <c r="CS903" s="95">
        <v>549</v>
      </c>
      <c r="CT903" s="95">
        <v>526</v>
      </c>
      <c r="CU903" s="95">
        <v>491</v>
      </c>
      <c r="CV903" s="95">
        <v>508</v>
      </c>
      <c r="CW903" s="95">
        <v>511</v>
      </c>
      <c r="CX903" s="96">
        <v>0.87276956500000002</v>
      </c>
      <c r="CY903" s="96">
        <v>0.84231537999999995</v>
      </c>
      <c r="CZ903" s="96">
        <v>0.87942171499999999</v>
      </c>
      <c r="DA903" s="96">
        <v>0.86028258599999996</v>
      </c>
      <c r="DB903" s="96">
        <v>0.82571413500000002</v>
      </c>
      <c r="DC903">
        <v>2013</v>
      </c>
      <c r="DD903" s="6">
        <v>494.8</v>
      </c>
      <c r="DE903" s="96">
        <v>3.3603310999999999E-3</v>
      </c>
      <c r="DF903" s="72">
        <v>716.7</v>
      </c>
      <c r="DG903" s="96">
        <v>1</v>
      </c>
      <c r="DH903" s="72">
        <v>716.7</v>
      </c>
      <c r="DI903" s="72">
        <v>760.10333204999995</v>
      </c>
      <c r="DJ903" s="96">
        <v>0.70342021580000003</v>
      </c>
      <c r="DK903" s="72">
        <v>729.57255084999997</v>
      </c>
      <c r="DL903" s="96">
        <v>1.0225172001</v>
      </c>
      <c r="DM903" s="72">
        <v>746.00048193999999</v>
      </c>
      <c r="DN903" s="96">
        <v>1</v>
      </c>
      <c r="DO903" s="96">
        <v>7.4949999999999999E-3</v>
      </c>
      <c r="DP903" s="72">
        <v>5.59</v>
      </c>
      <c r="DQ903" s="72">
        <v>740.41</v>
      </c>
      <c r="DR903" t="s">
        <v>634</v>
      </c>
      <c r="DT903" t="s">
        <v>628</v>
      </c>
    </row>
    <row r="904" spans="1:124" x14ac:dyDescent="0.3">
      <c r="A904" t="s">
        <v>635</v>
      </c>
      <c r="B904">
        <v>17090</v>
      </c>
      <c r="C904" s="95">
        <v>793</v>
      </c>
      <c r="D904" s="95">
        <v>3297068</v>
      </c>
      <c r="E904" s="95">
        <v>780</v>
      </c>
      <c r="F904" s="95">
        <v>2413132</v>
      </c>
      <c r="G904" s="95">
        <v>147</v>
      </c>
      <c r="H904" s="95">
        <v>495368</v>
      </c>
      <c r="I904" s="95">
        <v>140</v>
      </c>
      <c r="J904" s="95">
        <v>392384</v>
      </c>
      <c r="K904" s="95">
        <v>774</v>
      </c>
      <c r="L904" s="95">
        <v>3122055</v>
      </c>
      <c r="M904" s="95">
        <v>759</v>
      </c>
      <c r="N904" s="95">
        <v>2450410</v>
      </c>
      <c r="O904" s="95">
        <v>145</v>
      </c>
      <c r="P904" s="95">
        <v>368172</v>
      </c>
      <c r="Q904" s="95">
        <v>134</v>
      </c>
      <c r="R904" s="95">
        <v>356385</v>
      </c>
      <c r="S904" s="95">
        <v>766</v>
      </c>
      <c r="T904" s="95">
        <v>2980173</v>
      </c>
      <c r="U904" s="95">
        <v>747</v>
      </c>
      <c r="V904" s="95">
        <v>2398631</v>
      </c>
      <c r="W904" s="95">
        <v>144</v>
      </c>
      <c r="X904" s="95">
        <v>643118</v>
      </c>
      <c r="Y904" s="95">
        <v>132</v>
      </c>
      <c r="Z904" s="95">
        <v>407555</v>
      </c>
      <c r="AA904" s="95">
        <v>747</v>
      </c>
      <c r="AB904" s="95">
        <v>2957991</v>
      </c>
      <c r="AC904" s="95">
        <v>727</v>
      </c>
      <c r="AD904" s="95">
        <v>2836262</v>
      </c>
      <c r="AE904" s="95">
        <v>139</v>
      </c>
      <c r="AF904" s="95">
        <v>440657</v>
      </c>
      <c r="AG904" s="95">
        <v>128</v>
      </c>
      <c r="AH904" s="95">
        <v>457804</v>
      </c>
      <c r="AI904" s="95">
        <v>732</v>
      </c>
      <c r="AJ904" s="95">
        <v>2956981</v>
      </c>
      <c r="AK904" s="95">
        <v>713</v>
      </c>
      <c r="AL904" s="95">
        <v>2773350</v>
      </c>
      <c r="AM904" s="95">
        <v>131</v>
      </c>
      <c r="AN904" s="95">
        <v>530074</v>
      </c>
      <c r="AO904" s="95">
        <v>125</v>
      </c>
      <c r="AP904" s="95">
        <v>459334</v>
      </c>
      <c r="AQ904" s="72">
        <v>336.21</v>
      </c>
      <c r="AR904" s="72">
        <v>254.12</v>
      </c>
      <c r="AS904" s="72">
        <v>590.33000000000004</v>
      </c>
      <c r="AT904" s="95">
        <v>3792436</v>
      </c>
      <c r="AU904" s="95">
        <v>2805516</v>
      </c>
      <c r="AV904" s="95">
        <v>940</v>
      </c>
      <c r="AW904" s="95">
        <v>920</v>
      </c>
      <c r="AX904" s="72">
        <v>316.49</v>
      </c>
      <c r="AY904" s="72">
        <v>261.93</v>
      </c>
      <c r="AZ904" s="72">
        <v>578.41999999999996</v>
      </c>
      <c r="BA904" s="95">
        <v>3490227</v>
      </c>
      <c r="BB904" s="95">
        <v>2806795</v>
      </c>
      <c r="BC904" s="95">
        <v>919</v>
      </c>
      <c r="BD904" s="95">
        <v>893</v>
      </c>
      <c r="BE904" s="72">
        <v>331.8</v>
      </c>
      <c r="BF904" s="72">
        <v>266.04000000000002</v>
      </c>
      <c r="BG904" s="72">
        <v>597.84</v>
      </c>
      <c r="BH904" s="95">
        <v>3623291</v>
      </c>
      <c r="BI904" s="95">
        <v>2806186</v>
      </c>
      <c r="BJ904" s="95">
        <v>910</v>
      </c>
      <c r="BK904" s="95">
        <v>879</v>
      </c>
      <c r="BL904" s="72">
        <v>319.66000000000003</v>
      </c>
      <c r="BM904" s="72">
        <v>321.06</v>
      </c>
      <c r="BN904" s="72">
        <v>640.72</v>
      </c>
      <c r="BO904" s="95">
        <v>3398648</v>
      </c>
      <c r="BP904" s="95">
        <v>3294066</v>
      </c>
      <c r="BQ904" s="95">
        <v>886</v>
      </c>
      <c r="BR904" s="95">
        <v>855</v>
      </c>
      <c r="BS904" s="72">
        <v>336.72</v>
      </c>
      <c r="BT904" s="72">
        <v>321.47000000000003</v>
      </c>
      <c r="BU904" s="72">
        <v>658.19</v>
      </c>
      <c r="BV904" s="95">
        <v>3487055</v>
      </c>
      <c r="BW904" s="95">
        <v>3232684</v>
      </c>
      <c r="BX904" s="95">
        <v>863</v>
      </c>
      <c r="BY904" s="95">
        <v>838</v>
      </c>
      <c r="BZ904" s="95">
        <v>930</v>
      </c>
      <c r="CA904" s="95">
        <v>906</v>
      </c>
      <c r="CB904" s="95">
        <v>895</v>
      </c>
      <c r="CC904" s="95">
        <v>871</v>
      </c>
      <c r="CD904" s="95">
        <v>851</v>
      </c>
      <c r="CE904" s="72">
        <v>650.75523149000003</v>
      </c>
      <c r="CF904" s="72">
        <v>676.59346364999999</v>
      </c>
      <c r="CG904" s="72">
        <v>712.40329333</v>
      </c>
      <c r="CH904" s="72">
        <v>716.50152150999998</v>
      </c>
      <c r="CI904" s="72">
        <v>731.52548966999996</v>
      </c>
      <c r="CJ904" s="96">
        <v>0.90714599200000001</v>
      </c>
      <c r="CK904" s="96">
        <v>0.8549003664</v>
      </c>
      <c r="CL904" s="96">
        <v>0.83918758599999999</v>
      </c>
      <c r="CM904" s="96">
        <v>0.89423396990000004</v>
      </c>
      <c r="CN904" s="96">
        <v>0.8997499189</v>
      </c>
      <c r="CO904" s="96">
        <v>0.95117838040000002</v>
      </c>
      <c r="CP904" s="96">
        <v>0.92416268570000004</v>
      </c>
      <c r="CQ904" s="96">
        <v>0.99584056389999998</v>
      </c>
      <c r="CR904" s="96">
        <v>0.92802260449999996</v>
      </c>
      <c r="CS904" s="95">
        <v>995</v>
      </c>
      <c r="CT904" s="95">
        <v>948</v>
      </c>
      <c r="CU904" s="95">
        <v>943</v>
      </c>
      <c r="CV904" s="95">
        <v>934</v>
      </c>
      <c r="CW904" s="95">
        <v>922</v>
      </c>
      <c r="CX904" s="96">
        <v>0.97112321499999998</v>
      </c>
      <c r="CY904" s="96">
        <v>0.96339109499999998</v>
      </c>
      <c r="CZ904" s="96">
        <v>0.92877701199999996</v>
      </c>
      <c r="DA904" s="96">
        <v>0.94219861800000004</v>
      </c>
      <c r="DB904" s="96">
        <v>0.94910552199999998</v>
      </c>
      <c r="DC904">
        <v>2013</v>
      </c>
      <c r="DD904" s="6">
        <v>877</v>
      </c>
      <c r="DE904" s="96">
        <v>2.7394465000000002E-3</v>
      </c>
      <c r="DF904" s="72">
        <v>710.76</v>
      </c>
      <c r="DG904" s="96">
        <v>1</v>
      </c>
      <c r="DH904" s="72">
        <v>710.76</v>
      </c>
      <c r="DI904" s="72">
        <v>760.10333204999995</v>
      </c>
      <c r="DJ904" s="96">
        <v>0.93648278149999997</v>
      </c>
      <c r="DK904" s="72">
        <v>713.89415120000001</v>
      </c>
      <c r="DL904" s="96">
        <v>1.0225172001</v>
      </c>
      <c r="DM904" s="72">
        <v>729.96904862999997</v>
      </c>
      <c r="DN904" s="96">
        <v>1</v>
      </c>
      <c r="DO904" s="96">
        <v>6.2399999999999999E-3</v>
      </c>
      <c r="DP904" s="72">
        <v>4.5599999999999996</v>
      </c>
      <c r="DQ904" s="72">
        <v>725.41</v>
      </c>
      <c r="DR904" t="s">
        <v>635</v>
      </c>
      <c r="DT904" t="s">
        <v>628</v>
      </c>
    </row>
    <row r="905" spans="1:124" x14ac:dyDescent="0.3">
      <c r="A905" t="s">
        <v>10</v>
      </c>
      <c r="B905">
        <v>17100</v>
      </c>
      <c r="C905" s="95">
        <v>3112</v>
      </c>
      <c r="D905" s="95">
        <v>13625233</v>
      </c>
      <c r="E905" s="95">
        <v>3040</v>
      </c>
      <c r="F905" s="95">
        <v>8698510</v>
      </c>
      <c r="G905" s="95">
        <v>722</v>
      </c>
      <c r="H905" s="95">
        <v>2147464</v>
      </c>
      <c r="I905" s="95">
        <v>677</v>
      </c>
      <c r="J905" s="95">
        <v>2175259</v>
      </c>
      <c r="K905" s="95">
        <v>3110</v>
      </c>
      <c r="L905" s="95">
        <v>14464605</v>
      </c>
      <c r="M905" s="95">
        <v>3035</v>
      </c>
      <c r="N905" s="95">
        <v>9356248</v>
      </c>
      <c r="O905" s="95">
        <v>782</v>
      </c>
      <c r="P905" s="95">
        <v>2457662</v>
      </c>
      <c r="Q905" s="95">
        <v>723</v>
      </c>
      <c r="R905" s="95">
        <v>2279988</v>
      </c>
      <c r="S905" s="95">
        <v>3028</v>
      </c>
      <c r="T905" s="95">
        <v>14242872</v>
      </c>
      <c r="U905" s="95">
        <v>2932</v>
      </c>
      <c r="V905" s="95">
        <v>9676125</v>
      </c>
      <c r="W905" s="95">
        <v>780</v>
      </c>
      <c r="X905" s="95">
        <v>2734560</v>
      </c>
      <c r="Y905" s="95">
        <v>724</v>
      </c>
      <c r="Z905" s="95">
        <v>2610987</v>
      </c>
      <c r="AA905" s="95">
        <v>2986</v>
      </c>
      <c r="AB905" s="95">
        <v>15123301</v>
      </c>
      <c r="AC905" s="95">
        <v>2883</v>
      </c>
      <c r="AD905" s="95">
        <v>10372355</v>
      </c>
      <c r="AE905" s="95">
        <v>764</v>
      </c>
      <c r="AF905" s="95">
        <v>3054650</v>
      </c>
      <c r="AG905" s="95">
        <v>707</v>
      </c>
      <c r="AH905" s="95">
        <v>2808626</v>
      </c>
      <c r="AI905" s="95">
        <v>2983</v>
      </c>
      <c r="AJ905" s="95">
        <v>13870380.08</v>
      </c>
      <c r="AK905" s="95">
        <v>2869</v>
      </c>
      <c r="AL905" s="95">
        <v>11118497.060000001</v>
      </c>
      <c r="AM905" s="95">
        <v>787</v>
      </c>
      <c r="AN905" s="95">
        <v>3393578</v>
      </c>
      <c r="AO905" s="95">
        <v>723</v>
      </c>
      <c r="AP905" s="95">
        <v>3199664</v>
      </c>
      <c r="AQ905" s="72">
        <v>342.83</v>
      </c>
      <c r="AR905" s="72">
        <v>243.78</v>
      </c>
      <c r="AS905" s="72">
        <v>586.61</v>
      </c>
      <c r="AT905" s="95">
        <v>15772697</v>
      </c>
      <c r="AU905" s="95">
        <v>10873769</v>
      </c>
      <c r="AV905" s="95">
        <v>3834</v>
      </c>
      <c r="AW905" s="95">
        <v>3717</v>
      </c>
      <c r="AX905" s="72">
        <v>362.33</v>
      </c>
      <c r="AY905" s="72">
        <v>258.02999999999997</v>
      </c>
      <c r="AZ905" s="72">
        <v>620.36</v>
      </c>
      <c r="BA905" s="95">
        <v>16922267</v>
      </c>
      <c r="BB905" s="95">
        <v>11636236</v>
      </c>
      <c r="BC905" s="95">
        <v>3892</v>
      </c>
      <c r="BD905" s="95">
        <v>3758</v>
      </c>
      <c r="BE905" s="72">
        <v>371.53</v>
      </c>
      <c r="BF905" s="72">
        <v>280.07</v>
      </c>
      <c r="BG905" s="72">
        <v>651.6</v>
      </c>
      <c r="BH905" s="95">
        <v>16977432</v>
      </c>
      <c r="BI905" s="95">
        <v>12287112</v>
      </c>
      <c r="BJ905" s="95">
        <v>3808</v>
      </c>
      <c r="BK905" s="95">
        <v>3656</v>
      </c>
      <c r="BL905" s="72">
        <v>403.95</v>
      </c>
      <c r="BM905" s="72">
        <v>305.97000000000003</v>
      </c>
      <c r="BN905" s="72">
        <v>709.92</v>
      </c>
      <c r="BO905" s="95">
        <v>18177951</v>
      </c>
      <c r="BP905" s="95">
        <v>13180981</v>
      </c>
      <c r="BQ905" s="95">
        <v>3750</v>
      </c>
      <c r="BR905" s="95">
        <v>3590</v>
      </c>
      <c r="BS905" s="72">
        <v>381.61</v>
      </c>
      <c r="BT905" s="72">
        <v>332.18</v>
      </c>
      <c r="BU905" s="72">
        <v>713.79</v>
      </c>
      <c r="BV905" s="95">
        <v>17263958.079999998</v>
      </c>
      <c r="BW905" s="95">
        <v>14318161.060000001</v>
      </c>
      <c r="BX905" s="95">
        <v>3770</v>
      </c>
      <c r="BY905" s="95">
        <v>3592</v>
      </c>
      <c r="BZ905" s="95">
        <v>3778</v>
      </c>
      <c r="CA905" s="95">
        <v>3827</v>
      </c>
      <c r="CB905" s="95">
        <v>3735</v>
      </c>
      <c r="CC905" s="95">
        <v>3674</v>
      </c>
      <c r="CD905" s="95">
        <v>3683</v>
      </c>
      <c r="CE905" s="72">
        <v>650.75523149000003</v>
      </c>
      <c r="CF905" s="72">
        <v>676.59346364999999</v>
      </c>
      <c r="CG905" s="72">
        <v>712.40329333</v>
      </c>
      <c r="CH905" s="72">
        <v>716.50152150999998</v>
      </c>
      <c r="CI905" s="72">
        <v>731.52548966999996</v>
      </c>
      <c r="CJ905" s="96">
        <v>0.90142955690000004</v>
      </c>
      <c r="CK905" s="96">
        <v>0.91688736790000003</v>
      </c>
      <c r="CL905" s="96">
        <v>0.91465046009999995</v>
      </c>
      <c r="CM905" s="96">
        <v>0.99081436489999997</v>
      </c>
      <c r="CN905" s="96">
        <v>0.97575547279999997</v>
      </c>
      <c r="CO905" s="96">
        <v>1.0238059314000001</v>
      </c>
      <c r="CP905" s="96">
        <v>0.9180523532</v>
      </c>
      <c r="CQ905" s="96">
        <v>0.99584056389999998</v>
      </c>
      <c r="CR905" s="96">
        <v>0.92188675109999996</v>
      </c>
      <c r="CS905" s="95">
        <v>3689</v>
      </c>
      <c r="CT905" s="95">
        <v>3777</v>
      </c>
      <c r="CU905" s="95">
        <v>3729</v>
      </c>
      <c r="CV905" s="95">
        <v>3689</v>
      </c>
      <c r="CW905" s="95">
        <v>3692</v>
      </c>
      <c r="CX905" s="96">
        <v>1.0164185379999999</v>
      </c>
      <c r="CY905" s="96">
        <v>1.0247280620000001</v>
      </c>
      <c r="CZ905" s="96">
        <v>1.002318998</v>
      </c>
      <c r="DA905" s="96">
        <v>1.041351514</v>
      </c>
      <c r="DB905" s="96">
        <v>1.0344149039999999</v>
      </c>
      <c r="DC905">
        <v>2013</v>
      </c>
      <c r="DD905" s="6">
        <v>3662.6</v>
      </c>
      <c r="DE905" s="96">
        <v>1.5457439999999999E-3</v>
      </c>
      <c r="DF905" s="72">
        <v>706.91</v>
      </c>
      <c r="DG905" s="96">
        <v>1</v>
      </c>
      <c r="DH905" s="72">
        <v>706.91</v>
      </c>
      <c r="DI905" s="72">
        <v>760.10333204999995</v>
      </c>
      <c r="DJ905" s="96">
        <v>1</v>
      </c>
      <c r="DK905" s="72">
        <v>706.91</v>
      </c>
      <c r="DL905" s="96">
        <v>1</v>
      </c>
      <c r="DM905" s="72">
        <v>706.91</v>
      </c>
      <c r="DN905" s="96">
        <v>1</v>
      </c>
      <c r="DO905" s="96">
        <v>3.284E-3</v>
      </c>
      <c r="DP905" s="72">
        <v>2.3199999999999998</v>
      </c>
      <c r="DQ905" s="72">
        <v>704.59</v>
      </c>
      <c r="DR905" t="s">
        <v>10</v>
      </c>
      <c r="DT905" t="s">
        <v>628</v>
      </c>
    </row>
    <row r="906" spans="1:124" x14ac:dyDescent="0.3">
      <c r="A906" t="s">
        <v>226</v>
      </c>
      <c r="B906">
        <v>17110</v>
      </c>
      <c r="C906" s="95">
        <v>710</v>
      </c>
      <c r="D906" s="95">
        <v>3851656</v>
      </c>
      <c r="E906" s="95">
        <v>696</v>
      </c>
      <c r="F906" s="95">
        <v>3177742</v>
      </c>
      <c r="G906" s="95">
        <v>59</v>
      </c>
      <c r="H906" s="95">
        <v>106315</v>
      </c>
      <c r="I906" s="95">
        <v>51</v>
      </c>
      <c r="J906" s="95">
        <v>149620</v>
      </c>
      <c r="K906" s="95">
        <v>695</v>
      </c>
      <c r="L906" s="95">
        <v>3066060</v>
      </c>
      <c r="M906" s="95">
        <v>680</v>
      </c>
      <c r="N906" s="95">
        <v>3357498</v>
      </c>
      <c r="O906" s="95">
        <v>59</v>
      </c>
      <c r="P906" s="95">
        <v>95515</v>
      </c>
      <c r="Q906" s="95">
        <v>52</v>
      </c>
      <c r="R906" s="95">
        <v>124645</v>
      </c>
      <c r="S906" s="95">
        <v>688</v>
      </c>
      <c r="T906" s="95">
        <v>3694733</v>
      </c>
      <c r="U906" s="95">
        <v>668</v>
      </c>
      <c r="V906" s="95">
        <v>3077310</v>
      </c>
      <c r="W906" s="95">
        <v>62</v>
      </c>
      <c r="X906" s="95">
        <v>369633</v>
      </c>
      <c r="Y906" s="95">
        <v>54</v>
      </c>
      <c r="Z906" s="95">
        <v>186524</v>
      </c>
      <c r="AA906" s="95">
        <v>673</v>
      </c>
      <c r="AB906" s="95">
        <v>4170727</v>
      </c>
      <c r="AC906" s="95">
        <v>653</v>
      </c>
      <c r="AD906" s="95">
        <v>3210252</v>
      </c>
      <c r="AE906" s="95">
        <v>59</v>
      </c>
      <c r="AF906" s="95">
        <v>482179</v>
      </c>
      <c r="AG906" s="95">
        <v>55</v>
      </c>
      <c r="AH906" s="95">
        <v>316993</v>
      </c>
      <c r="AI906" s="95">
        <v>665</v>
      </c>
      <c r="AJ906" s="95">
        <v>3067169</v>
      </c>
      <c r="AK906" s="95">
        <v>639</v>
      </c>
      <c r="AL906" s="95">
        <v>3317592</v>
      </c>
      <c r="AM906" s="95">
        <v>55</v>
      </c>
      <c r="AN906" s="95">
        <v>367274</v>
      </c>
      <c r="AO906" s="95">
        <v>53</v>
      </c>
      <c r="AP906" s="95">
        <v>409169</v>
      </c>
      <c r="AQ906" s="72">
        <v>428.91</v>
      </c>
      <c r="AR906" s="72">
        <v>371.19</v>
      </c>
      <c r="AS906" s="72">
        <v>800.1</v>
      </c>
      <c r="AT906" s="95">
        <v>3957971</v>
      </c>
      <c r="AU906" s="95">
        <v>3327362</v>
      </c>
      <c r="AV906" s="95">
        <v>769</v>
      </c>
      <c r="AW906" s="95">
        <v>747</v>
      </c>
      <c r="AX906" s="72">
        <v>349.42</v>
      </c>
      <c r="AY906" s="72">
        <v>396.42</v>
      </c>
      <c r="AZ906" s="72">
        <v>745.84</v>
      </c>
      <c r="BA906" s="95">
        <v>3161575</v>
      </c>
      <c r="BB906" s="95">
        <v>3482143</v>
      </c>
      <c r="BC906" s="95">
        <v>754</v>
      </c>
      <c r="BD906" s="95">
        <v>732</v>
      </c>
      <c r="BE906" s="72">
        <v>451.6</v>
      </c>
      <c r="BF906" s="72">
        <v>376.71</v>
      </c>
      <c r="BG906" s="72">
        <v>828.31</v>
      </c>
      <c r="BH906" s="95">
        <v>4064366</v>
      </c>
      <c r="BI906" s="95">
        <v>3263834</v>
      </c>
      <c r="BJ906" s="95">
        <v>750</v>
      </c>
      <c r="BK906" s="95">
        <v>722</v>
      </c>
      <c r="BL906" s="72">
        <v>529.70000000000005</v>
      </c>
      <c r="BM906" s="72">
        <v>415.17</v>
      </c>
      <c r="BN906" s="72">
        <v>944.87</v>
      </c>
      <c r="BO906" s="95">
        <v>4652906</v>
      </c>
      <c r="BP906" s="95">
        <v>3527245</v>
      </c>
      <c r="BQ906" s="95">
        <v>732</v>
      </c>
      <c r="BR906" s="95">
        <v>708</v>
      </c>
      <c r="BS906" s="72">
        <v>397.5</v>
      </c>
      <c r="BT906" s="72">
        <v>448.79</v>
      </c>
      <c r="BU906" s="72">
        <v>846.29</v>
      </c>
      <c r="BV906" s="95">
        <v>3434443</v>
      </c>
      <c r="BW906" s="95">
        <v>3726761</v>
      </c>
      <c r="BX906" s="95">
        <v>720</v>
      </c>
      <c r="BY906" s="95">
        <v>692</v>
      </c>
      <c r="BZ906" s="95">
        <v>759</v>
      </c>
      <c r="CA906" s="95">
        <v>743</v>
      </c>
      <c r="CB906" s="95">
        <v>737</v>
      </c>
      <c r="CC906" s="95">
        <v>721</v>
      </c>
      <c r="CD906" s="95">
        <v>706</v>
      </c>
      <c r="CE906" s="72">
        <v>650.75523149000003</v>
      </c>
      <c r="CF906" s="72">
        <v>676.59346364999999</v>
      </c>
      <c r="CG906" s="72">
        <v>712.40329333</v>
      </c>
      <c r="CH906" s="72">
        <v>716.50152150999998</v>
      </c>
      <c r="CI906" s="72">
        <v>731.52548966999996</v>
      </c>
      <c r="CJ906" s="96">
        <v>1.2294945339000001</v>
      </c>
      <c r="CK906" s="96">
        <v>1.1023458547</v>
      </c>
      <c r="CL906" s="96">
        <v>1.1626981622999999</v>
      </c>
      <c r="CM906" s="96">
        <v>1.3187271368</v>
      </c>
      <c r="CN906" s="96">
        <v>1.1568838159999999</v>
      </c>
      <c r="CO906" s="96">
        <v>0.91973544819999997</v>
      </c>
      <c r="CP906" s="96">
        <v>1.2982319025</v>
      </c>
      <c r="CQ906" s="96">
        <v>0.99584056389999998</v>
      </c>
      <c r="CR906" s="96">
        <v>1.3036541833999999</v>
      </c>
      <c r="CS906" s="95">
        <v>735</v>
      </c>
      <c r="CT906" s="95">
        <v>756</v>
      </c>
      <c r="CU906" s="95">
        <v>729</v>
      </c>
      <c r="CV906" s="95">
        <v>722</v>
      </c>
      <c r="CW906" s="95">
        <v>716</v>
      </c>
      <c r="CX906" s="96">
        <v>0.961213396</v>
      </c>
      <c r="CY906" s="96">
        <v>0.91820629399999998</v>
      </c>
      <c r="CZ906" s="96">
        <v>0.87011804299999995</v>
      </c>
      <c r="DA906" s="96">
        <v>0.91885592999999999</v>
      </c>
      <c r="DB906" s="96">
        <v>0.93017657899999995</v>
      </c>
      <c r="DC906">
        <v>2013</v>
      </c>
      <c r="DD906" s="6">
        <v>720.2</v>
      </c>
      <c r="DE906" s="96">
        <v>3.8555834999999998E-3</v>
      </c>
      <c r="DF906" s="72">
        <v>997.33</v>
      </c>
      <c r="DG906" s="96">
        <v>1</v>
      </c>
      <c r="DH906" s="72">
        <v>997.33</v>
      </c>
      <c r="DI906" s="72">
        <v>760.10333204999995</v>
      </c>
      <c r="DJ906" s="96">
        <v>0.84864598040000006</v>
      </c>
      <c r="DK906" s="72">
        <v>961.42479023999999</v>
      </c>
      <c r="DL906" s="96">
        <v>1.0225172001</v>
      </c>
      <c r="DM906" s="72">
        <v>983.07338459000005</v>
      </c>
      <c r="DN906" s="96">
        <v>1</v>
      </c>
      <c r="DO906" s="96">
        <v>5.7860000000000003E-3</v>
      </c>
      <c r="DP906" s="72">
        <v>5.69</v>
      </c>
      <c r="DQ906" s="72">
        <v>977.38</v>
      </c>
      <c r="DR906" t="s">
        <v>226</v>
      </c>
      <c r="DT906" t="s">
        <v>628</v>
      </c>
    </row>
    <row r="907" spans="1:124" x14ac:dyDescent="0.3">
      <c r="A907" t="s">
        <v>111</v>
      </c>
      <c r="B907">
        <v>17120</v>
      </c>
      <c r="C907" s="95">
        <v>468</v>
      </c>
      <c r="D907" s="95">
        <v>2751973</v>
      </c>
      <c r="E907" s="95">
        <v>460</v>
      </c>
      <c r="F907" s="95">
        <v>1893509</v>
      </c>
      <c r="G907" s="95">
        <v>32</v>
      </c>
      <c r="H907" s="95">
        <v>413604</v>
      </c>
      <c r="I907" s="95">
        <v>31</v>
      </c>
      <c r="J907" s="95">
        <v>144362</v>
      </c>
      <c r="K907" s="95">
        <v>451</v>
      </c>
      <c r="L907" s="95">
        <v>2301520</v>
      </c>
      <c r="M907" s="95">
        <v>444</v>
      </c>
      <c r="N907" s="95">
        <v>1972318</v>
      </c>
      <c r="O907" s="95">
        <v>30</v>
      </c>
      <c r="P907" s="95">
        <v>98451</v>
      </c>
      <c r="Q907" s="95">
        <v>27</v>
      </c>
      <c r="R907" s="95">
        <v>92548</v>
      </c>
      <c r="S907" s="95">
        <v>432</v>
      </c>
      <c r="T907" s="95">
        <v>2805427</v>
      </c>
      <c r="U907" s="95">
        <v>424</v>
      </c>
      <c r="V907" s="95">
        <v>1990043</v>
      </c>
      <c r="W907" s="95">
        <v>34</v>
      </c>
      <c r="X907" s="95">
        <v>280113</v>
      </c>
      <c r="Y907" s="95">
        <v>29</v>
      </c>
      <c r="Z907" s="95">
        <v>155201</v>
      </c>
      <c r="AA907" s="95">
        <v>417</v>
      </c>
      <c r="AB907" s="95">
        <v>1905612</v>
      </c>
      <c r="AC907" s="95">
        <v>409</v>
      </c>
      <c r="AD907" s="95">
        <v>1681021</v>
      </c>
      <c r="AE907" s="95">
        <v>31</v>
      </c>
      <c r="AF907" s="95">
        <v>126508</v>
      </c>
      <c r="AG907" s="95">
        <v>27</v>
      </c>
      <c r="AH907" s="95">
        <v>120015</v>
      </c>
      <c r="AI907" s="95">
        <v>390</v>
      </c>
      <c r="AJ907" s="95">
        <v>3070374.32</v>
      </c>
      <c r="AK907" s="95">
        <v>381</v>
      </c>
      <c r="AL907" s="95">
        <v>1750057.94</v>
      </c>
      <c r="AM907" s="95">
        <v>25</v>
      </c>
      <c r="AN907" s="95">
        <v>190231</v>
      </c>
      <c r="AO907" s="95">
        <v>24</v>
      </c>
      <c r="AP907" s="95">
        <v>122501</v>
      </c>
      <c r="AQ907" s="72">
        <v>527.6</v>
      </c>
      <c r="AR907" s="72">
        <v>345.87</v>
      </c>
      <c r="AS907" s="72">
        <v>873.47</v>
      </c>
      <c r="AT907" s="95">
        <v>3165577</v>
      </c>
      <c r="AU907" s="95">
        <v>2037871</v>
      </c>
      <c r="AV907" s="95">
        <v>500</v>
      </c>
      <c r="AW907" s="95">
        <v>491</v>
      </c>
      <c r="AX907" s="72">
        <v>415.8</v>
      </c>
      <c r="AY907" s="72">
        <v>365.33</v>
      </c>
      <c r="AZ907" s="72">
        <v>781.13</v>
      </c>
      <c r="BA907" s="95">
        <v>2399971</v>
      </c>
      <c r="BB907" s="95">
        <v>2064866</v>
      </c>
      <c r="BC907" s="95">
        <v>481</v>
      </c>
      <c r="BD907" s="95">
        <v>471</v>
      </c>
      <c r="BE907" s="72">
        <v>551.78</v>
      </c>
      <c r="BF907" s="72">
        <v>394.64</v>
      </c>
      <c r="BG907" s="72">
        <v>946.42</v>
      </c>
      <c r="BH907" s="95">
        <v>3085540</v>
      </c>
      <c r="BI907" s="95">
        <v>2145244</v>
      </c>
      <c r="BJ907" s="95">
        <v>466</v>
      </c>
      <c r="BK907" s="95">
        <v>453</v>
      </c>
      <c r="BL907" s="72">
        <v>378</v>
      </c>
      <c r="BM907" s="72">
        <v>344.23</v>
      </c>
      <c r="BN907" s="72">
        <v>722.23</v>
      </c>
      <c r="BO907" s="95">
        <v>2032120</v>
      </c>
      <c r="BP907" s="95">
        <v>1801036</v>
      </c>
      <c r="BQ907" s="95">
        <v>448</v>
      </c>
      <c r="BR907" s="95">
        <v>436</v>
      </c>
      <c r="BS907" s="72">
        <v>654.74</v>
      </c>
      <c r="BT907" s="72">
        <v>385.3</v>
      </c>
      <c r="BU907" s="72">
        <v>1040.04</v>
      </c>
      <c r="BV907" s="95">
        <v>3260605.32</v>
      </c>
      <c r="BW907" s="95">
        <v>1872558.94</v>
      </c>
      <c r="BX907" s="95">
        <v>415</v>
      </c>
      <c r="BY907" s="95">
        <v>405</v>
      </c>
      <c r="BZ907" s="95">
        <v>496</v>
      </c>
      <c r="CA907" s="95">
        <v>476</v>
      </c>
      <c r="CB907" s="95">
        <v>460</v>
      </c>
      <c r="CC907" s="95">
        <v>442</v>
      </c>
      <c r="CD907" s="95">
        <v>410</v>
      </c>
      <c r="CE907" s="72">
        <v>650.75523149000003</v>
      </c>
      <c r="CF907" s="72">
        <v>676.59346364999999</v>
      </c>
      <c r="CG907" s="72">
        <v>712.40329333</v>
      </c>
      <c r="CH907" s="72">
        <v>716.50152150999998</v>
      </c>
      <c r="CI907" s="72">
        <v>731.52548966999996</v>
      </c>
      <c r="CJ907" s="96">
        <v>1.3422404581</v>
      </c>
      <c r="CK907" s="96">
        <v>1.1545042067</v>
      </c>
      <c r="CL907" s="96">
        <v>1.328489086</v>
      </c>
      <c r="CM907" s="96">
        <v>1.0079950681000001</v>
      </c>
      <c r="CN907" s="96">
        <v>1.4217412991</v>
      </c>
      <c r="CO907" s="96">
        <v>1.0137768322</v>
      </c>
      <c r="CP907" s="96">
        <v>1.2339935021999999</v>
      </c>
      <c r="CQ907" s="96">
        <v>0.99584056389999998</v>
      </c>
      <c r="CR907" s="96">
        <v>1.2391474807</v>
      </c>
      <c r="CS907" s="95">
        <v>497</v>
      </c>
      <c r="CT907" s="95">
        <v>492</v>
      </c>
      <c r="CU907" s="95">
        <v>481</v>
      </c>
      <c r="CV907" s="95">
        <v>481</v>
      </c>
      <c r="CW907" s="95">
        <v>472</v>
      </c>
      <c r="CX907" s="96">
        <v>0.95247885300000001</v>
      </c>
      <c r="CY907" s="96">
        <v>1.017961881</v>
      </c>
      <c r="CZ907" s="96">
        <v>1.0633359019999999</v>
      </c>
      <c r="DA907" s="96">
        <v>1.0250198290000001</v>
      </c>
      <c r="DB907" s="96">
        <v>1.0119977170000001</v>
      </c>
      <c r="DC907">
        <v>2013</v>
      </c>
      <c r="DD907" s="6">
        <v>451.2</v>
      </c>
      <c r="DE907" s="96">
        <v>2.6029322000000001E-3</v>
      </c>
      <c r="DF907" s="72">
        <v>949.18</v>
      </c>
      <c r="DG907" s="96">
        <v>1</v>
      </c>
      <c r="DH907" s="72">
        <v>949.18</v>
      </c>
      <c r="DI907" s="72">
        <v>760.10333204999995</v>
      </c>
      <c r="DJ907" s="96">
        <v>0.67171422489999999</v>
      </c>
      <c r="DK907" s="72">
        <v>887.10881952</v>
      </c>
      <c r="DL907" s="96">
        <v>1.0225172001</v>
      </c>
      <c r="DM907" s="72">
        <v>907.08402629</v>
      </c>
      <c r="DN907" s="96">
        <v>1</v>
      </c>
      <c r="DO907" s="96">
        <v>5.4219999999999997E-3</v>
      </c>
      <c r="DP907" s="72">
        <v>4.92</v>
      </c>
      <c r="DQ907" s="72">
        <v>902.16</v>
      </c>
      <c r="DR907" t="s">
        <v>111</v>
      </c>
      <c r="DT907" t="s">
        <v>628</v>
      </c>
    </row>
    <row r="908" spans="1:124" x14ac:dyDescent="0.3">
      <c r="A908" t="s">
        <v>14</v>
      </c>
      <c r="B908">
        <v>17130</v>
      </c>
      <c r="C908" s="95">
        <v>1640</v>
      </c>
      <c r="D908" s="95">
        <v>6174410</v>
      </c>
      <c r="E908" s="95">
        <v>1611</v>
      </c>
      <c r="F908" s="95">
        <v>5090108</v>
      </c>
      <c r="G908" s="95">
        <v>179</v>
      </c>
      <c r="H908" s="95">
        <v>363774</v>
      </c>
      <c r="I908" s="95">
        <v>164</v>
      </c>
      <c r="J908" s="95">
        <v>431582</v>
      </c>
      <c r="K908" s="95">
        <v>1590</v>
      </c>
      <c r="L908" s="95">
        <v>6459162</v>
      </c>
      <c r="M908" s="95">
        <v>1552</v>
      </c>
      <c r="N908" s="95">
        <v>5166024</v>
      </c>
      <c r="O908" s="95">
        <v>182</v>
      </c>
      <c r="P908" s="95">
        <v>467414</v>
      </c>
      <c r="Q908" s="95">
        <v>164</v>
      </c>
      <c r="R908" s="95">
        <v>423517</v>
      </c>
      <c r="S908" s="95">
        <v>1559</v>
      </c>
      <c r="T908" s="95">
        <v>6009088</v>
      </c>
      <c r="U908" s="95">
        <v>1522</v>
      </c>
      <c r="V908" s="95">
        <v>5410289</v>
      </c>
      <c r="W908" s="95">
        <v>174</v>
      </c>
      <c r="X908" s="95">
        <v>803115</v>
      </c>
      <c r="Y908" s="95">
        <v>155</v>
      </c>
      <c r="Z908" s="95">
        <v>522623</v>
      </c>
      <c r="AA908" s="95">
        <v>1542</v>
      </c>
      <c r="AB908" s="95">
        <v>5342588</v>
      </c>
      <c r="AC908" s="95">
        <v>1500</v>
      </c>
      <c r="AD908" s="95">
        <v>5688287</v>
      </c>
      <c r="AE908" s="95">
        <v>184</v>
      </c>
      <c r="AF908" s="95">
        <v>508052</v>
      </c>
      <c r="AG908" s="95">
        <v>166</v>
      </c>
      <c r="AH908" s="95">
        <v>618013</v>
      </c>
      <c r="AI908" s="95">
        <v>1540</v>
      </c>
      <c r="AJ908" s="95">
        <v>6005849</v>
      </c>
      <c r="AK908" s="95">
        <v>1492</v>
      </c>
      <c r="AL908" s="95">
        <v>5733936.0700000003</v>
      </c>
      <c r="AM908" s="95">
        <v>179</v>
      </c>
      <c r="AN908" s="95">
        <v>525191</v>
      </c>
      <c r="AO908" s="95">
        <v>161</v>
      </c>
      <c r="AP908" s="95">
        <v>607801</v>
      </c>
      <c r="AQ908" s="72">
        <v>299.52999999999997</v>
      </c>
      <c r="AR908" s="72">
        <v>259.23</v>
      </c>
      <c r="AS908" s="72">
        <v>558.76</v>
      </c>
      <c r="AT908" s="95">
        <v>6538184</v>
      </c>
      <c r="AU908" s="95">
        <v>5521690</v>
      </c>
      <c r="AV908" s="95">
        <v>1819</v>
      </c>
      <c r="AW908" s="95">
        <v>1775</v>
      </c>
      <c r="AX908" s="72">
        <v>325.74</v>
      </c>
      <c r="AY908" s="72">
        <v>271.44</v>
      </c>
      <c r="AZ908" s="72">
        <v>597.17999999999995</v>
      </c>
      <c r="BA908" s="95">
        <v>6926576</v>
      </c>
      <c r="BB908" s="95">
        <v>5589541</v>
      </c>
      <c r="BC908" s="95">
        <v>1772</v>
      </c>
      <c r="BD908" s="95">
        <v>1716</v>
      </c>
      <c r="BE908" s="72">
        <v>327.57</v>
      </c>
      <c r="BF908" s="72">
        <v>294.82</v>
      </c>
      <c r="BG908" s="72">
        <v>622.39</v>
      </c>
      <c r="BH908" s="95">
        <v>6812203</v>
      </c>
      <c r="BI908" s="95">
        <v>5932912</v>
      </c>
      <c r="BJ908" s="95">
        <v>1733</v>
      </c>
      <c r="BK908" s="95">
        <v>1677</v>
      </c>
      <c r="BL908" s="72">
        <v>282.48</v>
      </c>
      <c r="BM908" s="72">
        <v>315.44</v>
      </c>
      <c r="BN908" s="72">
        <v>597.91999999999996</v>
      </c>
      <c r="BO908" s="95">
        <v>5850640</v>
      </c>
      <c r="BP908" s="95">
        <v>6306300</v>
      </c>
      <c r="BQ908" s="95">
        <v>1726</v>
      </c>
      <c r="BR908" s="95">
        <v>1666</v>
      </c>
      <c r="BS908" s="72">
        <v>316.61</v>
      </c>
      <c r="BT908" s="72">
        <v>319.70999999999998</v>
      </c>
      <c r="BU908" s="72">
        <v>636.32000000000005</v>
      </c>
      <c r="BV908" s="95">
        <v>6531040</v>
      </c>
      <c r="BW908" s="95">
        <v>6341737.0700000003</v>
      </c>
      <c r="BX908" s="95">
        <v>1719</v>
      </c>
      <c r="BY908" s="95">
        <v>1653</v>
      </c>
      <c r="BZ908" s="95">
        <v>1798</v>
      </c>
      <c r="CA908" s="95">
        <v>1745</v>
      </c>
      <c r="CB908" s="95">
        <v>1706</v>
      </c>
      <c r="CC908" s="95">
        <v>1698</v>
      </c>
      <c r="CD908" s="95">
        <v>1687</v>
      </c>
      <c r="CE908" s="72">
        <v>650.75523149000003</v>
      </c>
      <c r="CF908" s="72">
        <v>676.59346364999999</v>
      </c>
      <c r="CG908" s="72">
        <v>712.40329333</v>
      </c>
      <c r="CH908" s="72">
        <v>716.50152150999998</v>
      </c>
      <c r="CI908" s="72">
        <v>731.52548966999996</v>
      </c>
      <c r="CJ908" s="96">
        <v>0.85863312800000002</v>
      </c>
      <c r="CK908" s="96">
        <v>0.8826275039</v>
      </c>
      <c r="CL908" s="96">
        <v>0.87364840369999996</v>
      </c>
      <c r="CM908" s="96">
        <v>0.83449927469999996</v>
      </c>
      <c r="CN908" s="96">
        <v>0.86985348969999998</v>
      </c>
      <c r="CO908" s="96">
        <v>0.92606745570000004</v>
      </c>
      <c r="CP908" s="96">
        <v>0.93281796559999997</v>
      </c>
      <c r="CQ908" s="96">
        <v>0.99584056389999998</v>
      </c>
      <c r="CR908" s="96">
        <v>0.93671403460000002</v>
      </c>
      <c r="CS908" s="95">
        <v>1719</v>
      </c>
      <c r="CT908" s="95">
        <v>1698</v>
      </c>
      <c r="CU908" s="95">
        <v>1636</v>
      </c>
      <c r="CV908" s="95">
        <v>1605</v>
      </c>
      <c r="CW908" s="95">
        <v>1636</v>
      </c>
      <c r="CX908" s="96">
        <v>0.91068983800000003</v>
      </c>
      <c r="CY908" s="96">
        <v>0.93907084799999996</v>
      </c>
      <c r="CZ908" s="96">
        <v>0.92666243800000003</v>
      </c>
      <c r="DA908" s="96">
        <v>0.92000601599999998</v>
      </c>
      <c r="DB908" s="96">
        <v>0.93408064899999999</v>
      </c>
      <c r="DC908">
        <v>2013</v>
      </c>
      <c r="DD908" s="6">
        <v>1697.4</v>
      </c>
      <c r="DE908" s="96">
        <v>1.6907234E-3</v>
      </c>
      <c r="DF908" s="72">
        <v>718.17</v>
      </c>
      <c r="DG908" s="96">
        <v>1</v>
      </c>
      <c r="DH908" s="72">
        <v>718.17</v>
      </c>
      <c r="DI908" s="72">
        <v>760.10333204999995</v>
      </c>
      <c r="DJ908" s="96">
        <v>1</v>
      </c>
      <c r="DK908" s="72">
        <v>718.17</v>
      </c>
      <c r="DL908" s="96">
        <v>1</v>
      </c>
      <c r="DM908" s="72">
        <v>718.17</v>
      </c>
      <c r="DN908" s="96">
        <v>1</v>
      </c>
      <c r="DO908" s="96">
        <v>4.8910000000000004E-3</v>
      </c>
      <c r="DP908" s="72">
        <v>3.51</v>
      </c>
      <c r="DQ908" s="72">
        <v>714.66</v>
      </c>
      <c r="DR908" t="s">
        <v>14</v>
      </c>
      <c r="DT908" t="s">
        <v>628</v>
      </c>
    </row>
    <row r="909" spans="1:124" x14ac:dyDescent="0.3">
      <c r="A909" t="s">
        <v>636</v>
      </c>
      <c r="B909">
        <v>17140</v>
      </c>
      <c r="C909" s="95">
        <v>2025</v>
      </c>
      <c r="D909" s="95">
        <v>7543951</v>
      </c>
      <c r="E909" s="95">
        <v>1975</v>
      </c>
      <c r="F909" s="95">
        <v>5755917</v>
      </c>
      <c r="G909" s="95">
        <v>219</v>
      </c>
      <c r="H909" s="95">
        <v>741459</v>
      </c>
      <c r="I909" s="95">
        <v>198</v>
      </c>
      <c r="J909" s="95">
        <v>914415</v>
      </c>
      <c r="K909" s="95">
        <v>1981</v>
      </c>
      <c r="L909" s="95">
        <v>7240034</v>
      </c>
      <c r="M909" s="95">
        <v>1930</v>
      </c>
      <c r="N909" s="95">
        <v>5907926</v>
      </c>
      <c r="O909" s="95">
        <v>208</v>
      </c>
      <c r="P909" s="95">
        <v>749341</v>
      </c>
      <c r="Q909" s="95">
        <v>187</v>
      </c>
      <c r="R909" s="95">
        <v>754759</v>
      </c>
      <c r="S909" s="95">
        <v>1906</v>
      </c>
      <c r="T909" s="95">
        <v>7392306</v>
      </c>
      <c r="U909" s="95">
        <v>1845</v>
      </c>
      <c r="V909" s="95">
        <v>6419436</v>
      </c>
      <c r="W909" s="95">
        <v>235</v>
      </c>
      <c r="X909" s="95">
        <v>727661</v>
      </c>
      <c r="Y909" s="95">
        <v>213</v>
      </c>
      <c r="Z909" s="95">
        <v>721471</v>
      </c>
      <c r="AA909" s="95">
        <v>1850</v>
      </c>
      <c r="AB909" s="95">
        <v>7627981</v>
      </c>
      <c r="AC909" s="95">
        <v>1788</v>
      </c>
      <c r="AD909" s="95">
        <v>6279857</v>
      </c>
      <c r="AE909" s="95">
        <v>243</v>
      </c>
      <c r="AF909" s="95">
        <v>693758</v>
      </c>
      <c r="AG909" s="95">
        <v>220</v>
      </c>
      <c r="AH909" s="95">
        <v>1013420</v>
      </c>
      <c r="AI909" s="95">
        <v>1831</v>
      </c>
      <c r="AJ909" s="95">
        <v>8475535</v>
      </c>
      <c r="AK909" s="95">
        <v>1753</v>
      </c>
      <c r="AL909" s="95">
        <v>6333792.7300000004</v>
      </c>
      <c r="AM909" s="95">
        <v>247</v>
      </c>
      <c r="AN909" s="95">
        <v>740421</v>
      </c>
      <c r="AO909" s="95">
        <v>226</v>
      </c>
      <c r="AP909" s="95">
        <v>1179482.8700000001</v>
      </c>
      <c r="AQ909" s="72">
        <v>307.69</v>
      </c>
      <c r="AR909" s="72">
        <v>255.8</v>
      </c>
      <c r="AS909" s="72">
        <v>563.49</v>
      </c>
      <c r="AT909" s="95">
        <v>8285410</v>
      </c>
      <c r="AU909" s="95">
        <v>6670332</v>
      </c>
      <c r="AV909" s="95">
        <v>2244</v>
      </c>
      <c r="AW909" s="95">
        <v>2173</v>
      </c>
      <c r="AX909" s="72">
        <v>304.14999999999998</v>
      </c>
      <c r="AY909" s="72">
        <v>262.27</v>
      </c>
      <c r="AZ909" s="72">
        <v>566.41999999999996</v>
      </c>
      <c r="BA909" s="95">
        <v>7989375</v>
      </c>
      <c r="BB909" s="95">
        <v>6662685</v>
      </c>
      <c r="BC909" s="95">
        <v>2189</v>
      </c>
      <c r="BD909" s="95">
        <v>2117</v>
      </c>
      <c r="BE909" s="72">
        <v>316.05</v>
      </c>
      <c r="BF909" s="72">
        <v>289.14999999999998</v>
      </c>
      <c r="BG909" s="72">
        <v>605.20000000000005</v>
      </c>
      <c r="BH909" s="95">
        <v>8119967</v>
      </c>
      <c r="BI909" s="95">
        <v>7140907</v>
      </c>
      <c r="BJ909" s="95">
        <v>2141</v>
      </c>
      <c r="BK909" s="95">
        <v>2058</v>
      </c>
      <c r="BL909" s="72">
        <v>331.33</v>
      </c>
      <c r="BM909" s="72">
        <v>302.68</v>
      </c>
      <c r="BN909" s="72">
        <v>634.01</v>
      </c>
      <c r="BO909" s="95">
        <v>8321739</v>
      </c>
      <c r="BP909" s="95">
        <v>7293277</v>
      </c>
      <c r="BQ909" s="95">
        <v>2093</v>
      </c>
      <c r="BR909" s="95">
        <v>2008</v>
      </c>
      <c r="BS909" s="72">
        <v>369.58</v>
      </c>
      <c r="BT909" s="72">
        <v>316.38</v>
      </c>
      <c r="BU909" s="72">
        <v>685.96</v>
      </c>
      <c r="BV909" s="95">
        <v>9215956</v>
      </c>
      <c r="BW909" s="95">
        <v>7513275.5999999996</v>
      </c>
      <c r="BX909" s="95">
        <v>2078</v>
      </c>
      <c r="BY909" s="95">
        <v>1979</v>
      </c>
      <c r="BZ909" s="95">
        <v>2210</v>
      </c>
      <c r="CA909" s="95">
        <v>2154</v>
      </c>
      <c r="CB909" s="95">
        <v>2101</v>
      </c>
      <c r="CC909" s="95">
        <v>2053</v>
      </c>
      <c r="CD909" s="95">
        <v>2030</v>
      </c>
      <c r="CE909" s="72">
        <v>650.75523149000003</v>
      </c>
      <c r="CF909" s="72">
        <v>676.59346364999999</v>
      </c>
      <c r="CG909" s="72">
        <v>712.40329333</v>
      </c>
      <c r="CH909" s="72">
        <v>716.50152150999998</v>
      </c>
      <c r="CI909" s="72">
        <v>731.52548966999996</v>
      </c>
      <c r="CJ909" s="96">
        <v>0.86590160589999998</v>
      </c>
      <c r="CK909" s="96">
        <v>0.83716445760000002</v>
      </c>
      <c r="CL909" s="96">
        <v>0.84951881279999997</v>
      </c>
      <c r="CM909" s="96">
        <v>0.88486902119999999</v>
      </c>
      <c r="CN909" s="96">
        <v>0.93771168559999996</v>
      </c>
      <c r="CO909" s="96">
        <v>0.9282772641</v>
      </c>
      <c r="CP909" s="96">
        <v>0.94264197829999996</v>
      </c>
      <c r="CQ909" s="96">
        <v>0.99584056389999998</v>
      </c>
      <c r="CR909" s="96">
        <v>0.94657907890000004</v>
      </c>
      <c r="CS909" s="95">
        <v>2148</v>
      </c>
      <c r="CT909" s="95">
        <v>2091</v>
      </c>
      <c r="CU909" s="95">
        <v>2034</v>
      </c>
      <c r="CV909" s="95">
        <v>1994</v>
      </c>
      <c r="CW909" s="95">
        <v>1967</v>
      </c>
      <c r="CX909" s="96">
        <v>0.954093996</v>
      </c>
      <c r="CY909" s="96">
        <v>0.92026798200000004</v>
      </c>
      <c r="CZ909" s="96">
        <v>0.92599946600000005</v>
      </c>
      <c r="DA909" s="96">
        <v>0.91811292700000002</v>
      </c>
      <c r="DB909" s="96">
        <v>0.92125835099999998</v>
      </c>
      <c r="DC909">
        <v>2013</v>
      </c>
      <c r="DD909" s="6">
        <v>2067</v>
      </c>
      <c r="DE909" s="96">
        <v>1.7466116999999999E-3</v>
      </c>
      <c r="DF909" s="72">
        <v>725.69</v>
      </c>
      <c r="DG909" s="96">
        <v>1</v>
      </c>
      <c r="DH909" s="72">
        <v>725.69</v>
      </c>
      <c r="DI909" s="72">
        <v>760.10333204999995</v>
      </c>
      <c r="DJ909" s="96">
        <v>1</v>
      </c>
      <c r="DK909" s="72">
        <v>725.69</v>
      </c>
      <c r="DL909" s="96">
        <v>1</v>
      </c>
      <c r="DM909" s="72">
        <v>725.69</v>
      </c>
      <c r="DN909" s="96">
        <v>1</v>
      </c>
      <c r="DO909" s="96">
        <v>4.7159999999999997E-3</v>
      </c>
      <c r="DP909" s="72">
        <v>3.42</v>
      </c>
      <c r="DQ909" s="72">
        <v>722.27</v>
      </c>
      <c r="DR909" t="s">
        <v>636</v>
      </c>
      <c r="DT909" t="s">
        <v>628</v>
      </c>
    </row>
    <row r="910" spans="1:124" x14ac:dyDescent="0.3">
      <c r="A910" t="s">
        <v>637</v>
      </c>
      <c r="B910">
        <v>17150</v>
      </c>
      <c r="C910" s="95">
        <v>1300</v>
      </c>
      <c r="D910" s="95">
        <v>6615080</v>
      </c>
      <c r="E910" s="95">
        <v>1260</v>
      </c>
      <c r="F910" s="95">
        <v>4412526</v>
      </c>
      <c r="G910" s="95">
        <v>209</v>
      </c>
      <c r="H910" s="95">
        <v>578699</v>
      </c>
      <c r="I910" s="95">
        <v>189</v>
      </c>
      <c r="J910" s="95">
        <v>623531</v>
      </c>
      <c r="K910" s="95">
        <v>1299</v>
      </c>
      <c r="L910" s="95">
        <v>6155629</v>
      </c>
      <c r="M910" s="95">
        <v>1248</v>
      </c>
      <c r="N910" s="95">
        <v>4185228</v>
      </c>
      <c r="O910" s="95">
        <v>224</v>
      </c>
      <c r="P910" s="95">
        <v>711642</v>
      </c>
      <c r="Q910" s="95">
        <v>204</v>
      </c>
      <c r="R910" s="95">
        <v>652411</v>
      </c>
      <c r="S910" s="95">
        <v>1317</v>
      </c>
      <c r="T910" s="95">
        <v>5738823</v>
      </c>
      <c r="U910" s="95">
        <v>1247</v>
      </c>
      <c r="V910" s="95">
        <v>4222068</v>
      </c>
      <c r="W910" s="95">
        <v>227</v>
      </c>
      <c r="X910" s="95">
        <v>830502</v>
      </c>
      <c r="Y910" s="95">
        <v>209</v>
      </c>
      <c r="Z910" s="95">
        <v>659725</v>
      </c>
      <c r="AA910" s="95">
        <v>1332</v>
      </c>
      <c r="AB910" s="95">
        <v>5562003</v>
      </c>
      <c r="AC910" s="95">
        <v>1262</v>
      </c>
      <c r="AD910" s="95">
        <v>4379557</v>
      </c>
      <c r="AE910" s="95">
        <v>221</v>
      </c>
      <c r="AF910" s="95">
        <v>674857</v>
      </c>
      <c r="AG910" s="95">
        <v>205</v>
      </c>
      <c r="AH910" s="95">
        <v>663719</v>
      </c>
      <c r="AI910" s="95">
        <v>1366</v>
      </c>
      <c r="AJ910" s="95">
        <v>4748121.74</v>
      </c>
      <c r="AK910" s="95">
        <v>1304</v>
      </c>
      <c r="AL910" s="95">
        <v>4843856.8499999996</v>
      </c>
      <c r="AM910" s="95">
        <v>214</v>
      </c>
      <c r="AN910" s="95">
        <v>554771</v>
      </c>
      <c r="AO910" s="95">
        <v>199</v>
      </c>
      <c r="AP910" s="95">
        <v>737483</v>
      </c>
      <c r="AQ910" s="72">
        <v>397.27</v>
      </c>
      <c r="AR910" s="72">
        <v>289.63</v>
      </c>
      <c r="AS910" s="72">
        <v>686.9</v>
      </c>
      <c r="AT910" s="95">
        <v>7193779</v>
      </c>
      <c r="AU910" s="95">
        <v>5036057</v>
      </c>
      <c r="AV910" s="95">
        <v>1509</v>
      </c>
      <c r="AW910" s="95">
        <v>1449</v>
      </c>
      <c r="AX910" s="72">
        <v>375.75</v>
      </c>
      <c r="AY910" s="72">
        <v>277.64</v>
      </c>
      <c r="AZ910" s="72">
        <v>653.39</v>
      </c>
      <c r="BA910" s="95">
        <v>6867271</v>
      </c>
      <c r="BB910" s="95">
        <v>4837639</v>
      </c>
      <c r="BC910" s="95">
        <v>1523</v>
      </c>
      <c r="BD910" s="95">
        <v>1452</v>
      </c>
      <c r="BE910" s="72">
        <v>354.56</v>
      </c>
      <c r="BF910" s="72">
        <v>279.41000000000003</v>
      </c>
      <c r="BG910" s="72">
        <v>633.97</v>
      </c>
      <c r="BH910" s="95">
        <v>6569325</v>
      </c>
      <c r="BI910" s="95">
        <v>4881793</v>
      </c>
      <c r="BJ910" s="95">
        <v>1544</v>
      </c>
      <c r="BK910" s="95">
        <v>1456</v>
      </c>
      <c r="BL910" s="72">
        <v>334.67</v>
      </c>
      <c r="BM910" s="72">
        <v>286.48</v>
      </c>
      <c r="BN910" s="72">
        <v>621.15</v>
      </c>
      <c r="BO910" s="95">
        <v>6236860</v>
      </c>
      <c r="BP910" s="95">
        <v>5043276</v>
      </c>
      <c r="BQ910" s="95">
        <v>1553</v>
      </c>
      <c r="BR910" s="95">
        <v>1467</v>
      </c>
      <c r="BS910" s="72">
        <v>279.69</v>
      </c>
      <c r="BT910" s="72">
        <v>309.45999999999998</v>
      </c>
      <c r="BU910" s="72">
        <v>589.15</v>
      </c>
      <c r="BV910" s="95">
        <v>5302892.74</v>
      </c>
      <c r="BW910" s="95">
        <v>5581339.8499999996</v>
      </c>
      <c r="BX910" s="95">
        <v>1580</v>
      </c>
      <c r="BY910" s="95">
        <v>1503</v>
      </c>
      <c r="BZ910" s="95">
        <v>1480</v>
      </c>
      <c r="CA910" s="95">
        <v>1489</v>
      </c>
      <c r="CB910" s="95">
        <v>1502</v>
      </c>
      <c r="CC910" s="95">
        <v>1512</v>
      </c>
      <c r="CD910" s="95">
        <v>1542</v>
      </c>
      <c r="CE910" s="72">
        <v>650.75523149000003</v>
      </c>
      <c r="CF910" s="72">
        <v>676.59346364999999</v>
      </c>
      <c r="CG910" s="72">
        <v>712.40329333</v>
      </c>
      <c r="CH910" s="72">
        <v>716.50152150999998</v>
      </c>
      <c r="CI910" s="72">
        <v>731.52548966999996</v>
      </c>
      <c r="CJ910" s="96">
        <v>1.0555428013000001</v>
      </c>
      <c r="CK910" s="96">
        <v>0.96570545699999999</v>
      </c>
      <c r="CL910" s="96">
        <v>0.8899032415</v>
      </c>
      <c r="CM910" s="96">
        <v>0.86692069920000003</v>
      </c>
      <c r="CN910" s="96">
        <v>0.80537179950000004</v>
      </c>
      <c r="CO910" s="96">
        <v>0.92949106790000002</v>
      </c>
      <c r="CP910" s="96">
        <v>0.98622658289999998</v>
      </c>
      <c r="CQ910" s="96">
        <v>0.99584056389999998</v>
      </c>
      <c r="CR910" s="96">
        <v>0.99034572180000002</v>
      </c>
      <c r="CS910" s="95">
        <v>1549</v>
      </c>
      <c r="CT910" s="95">
        <v>1564</v>
      </c>
      <c r="CU910" s="95">
        <v>1579</v>
      </c>
      <c r="CV910" s="95">
        <v>1595</v>
      </c>
      <c r="CW910" s="95">
        <v>1646</v>
      </c>
      <c r="CX910" s="96">
        <v>0.94528881799999998</v>
      </c>
      <c r="CY910" s="96">
        <v>0.95061657799999999</v>
      </c>
      <c r="CZ910" s="96">
        <v>0.94472045699999996</v>
      </c>
      <c r="DA910" s="96">
        <v>0.91592367299999999</v>
      </c>
      <c r="DB910" s="96">
        <v>0.89308874500000002</v>
      </c>
      <c r="DC910">
        <v>2013</v>
      </c>
      <c r="DD910" s="6">
        <v>1465.4</v>
      </c>
      <c r="DE910" s="96">
        <v>2.3422108999999998E-3</v>
      </c>
      <c r="DF910" s="72">
        <v>758.79</v>
      </c>
      <c r="DG910" s="96">
        <v>1</v>
      </c>
      <c r="DH910" s="72">
        <v>758.79</v>
      </c>
      <c r="DI910" s="72">
        <v>760.10333204999995</v>
      </c>
      <c r="DJ910" s="96">
        <v>1</v>
      </c>
      <c r="DK910" s="72">
        <v>758.79</v>
      </c>
      <c r="DL910" s="96">
        <v>1</v>
      </c>
      <c r="DM910" s="72">
        <v>758.79</v>
      </c>
      <c r="DN910" s="96">
        <v>1</v>
      </c>
      <c r="DO910" s="96">
        <v>7.9100000000000004E-3</v>
      </c>
      <c r="DP910" s="72">
        <v>6</v>
      </c>
      <c r="DQ910" s="72">
        <v>752.79</v>
      </c>
      <c r="DR910" t="s">
        <v>637</v>
      </c>
      <c r="DT910" t="s">
        <v>628</v>
      </c>
    </row>
    <row r="911" spans="1:124" x14ac:dyDescent="0.3">
      <c r="A911" t="s">
        <v>638</v>
      </c>
      <c r="B911">
        <v>17160</v>
      </c>
      <c r="C911" s="95">
        <v>434</v>
      </c>
      <c r="D911" s="95">
        <v>2433810</v>
      </c>
      <c r="E911" s="95">
        <v>425</v>
      </c>
      <c r="F911" s="95">
        <v>1629453</v>
      </c>
      <c r="G911" s="95">
        <v>40</v>
      </c>
      <c r="H911" s="95">
        <v>268040</v>
      </c>
      <c r="I911" s="95">
        <v>35</v>
      </c>
      <c r="J911" s="95">
        <v>136160</v>
      </c>
      <c r="K911" s="95">
        <v>419</v>
      </c>
      <c r="L911" s="95">
        <v>2216547</v>
      </c>
      <c r="M911" s="95">
        <v>408</v>
      </c>
      <c r="N911" s="95">
        <v>1558323</v>
      </c>
      <c r="O911" s="95">
        <v>45</v>
      </c>
      <c r="P911" s="95">
        <v>248650</v>
      </c>
      <c r="Q911" s="95">
        <v>42</v>
      </c>
      <c r="R911" s="95">
        <v>185354</v>
      </c>
      <c r="S911" s="95">
        <v>423</v>
      </c>
      <c r="T911" s="95">
        <v>2376253</v>
      </c>
      <c r="U911" s="95">
        <v>405</v>
      </c>
      <c r="V911" s="95">
        <v>1558465</v>
      </c>
      <c r="W911" s="95">
        <v>41</v>
      </c>
      <c r="X911" s="95">
        <v>356736</v>
      </c>
      <c r="Y911" s="95">
        <v>37</v>
      </c>
      <c r="Z911" s="95">
        <v>172285</v>
      </c>
      <c r="AA911" s="95">
        <v>424</v>
      </c>
      <c r="AB911" s="95">
        <v>2037820</v>
      </c>
      <c r="AC911" s="95">
        <v>402</v>
      </c>
      <c r="AD911" s="95">
        <v>1607235</v>
      </c>
      <c r="AE911" s="95">
        <v>43</v>
      </c>
      <c r="AF911" s="95">
        <v>256963</v>
      </c>
      <c r="AG911" s="95">
        <v>37</v>
      </c>
      <c r="AH911" s="95">
        <v>165585</v>
      </c>
      <c r="AI911" s="95">
        <v>426</v>
      </c>
      <c r="AJ911" s="95">
        <v>2142656.79</v>
      </c>
      <c r="AK911" s="95">
        <v>403</v>
      </c>
      <c r="AL911" s="95">
        <v>1732393.5</v>
      </c>
      <c r="AM911" s="95">
        <v>50</v>
      </c>
      <c r="AN911" s="95">
        <v>228689</v>
      </c>
      <c r="AO911" s="95">
        <v>45</v>
      </c>
      <c r="AP911" s="95">
        <v>178752</v>
      </c>
      <c r="AQ911" s="72">
        <v>475.01</v>
      </c>
      <c r="AR911" s="72">
        <v>319.86</v>
      </c>
      <c r="AS911" s="72">
        <v>794.87</v>
      </c>
      <c r="AT911" s="95">
        <v>2701850</v>
      </c>
      <c r="AU911" s="95">
        <v>1765613</v>
      </c>
      <c r="AV911" s="95">
        <v>474</v>
      </c>
      <c r="AW911" s="95">
        <v>460</v>
      </c>
      <c r="AX911" s="72">
        <v>442.74</v>
      </c>
      <c r="AY911" s="72">
        <v>322.89999999999998</v>
      </c>
      <c r="AZ911" s="72">
        <v>765.64</v>
      </c>
      <c r="BA911" s="95">
        <v>2465197</v>
      </c>
      <c r="BB911" s="95">
        <v>1743677</v>
      </c>
      <c r="BC911" s="95">
        <v>464</v>
      </c>
      <c r="BD911" s="95">
        <v>450</v>
      </c>
      <c r="BE911" s="72">
        <v>490.84</v>
      </c>
      <c r="BF911" s="72">
        <v>326.31</v>
      </c>
      <c r="BG911" s="72">
        <v>817.15</v>
      </c>
      <c r="BH911" s="95">
        <v>2732989</v>
      </c>
      <c r="BI911" s="95">
        <v>1730750</v>
      </c>
      <c r="BJ911" s="95">
        <v>464</v>
      </c>
      <c r="BK911" s="95">
        <v>442</v>
      </c>
      <c r="BL911" s="72">
        <v>409.49</v>
      </c>
      <c r="BM911" s="72">
        <v>336.53</v>
      </c>
      <c r="BN911" s="72">
        <v>746.02</v>
      </c>
      <c r="BO911" s="95">
        <v>2294783</v>
      </c>
      <c r="BP911" s="95">
        <v>1772820</v>
      </c>
      <c r="BQ911" s="95">
        <v>467</v>
      </c>
      <c r="BR911" s="95">
        <v>439</v>
      </c>
      <c r="BS911" s="72">
        <v>415.15</v>
      </c>
      <c r="BT911" s="72">
        <v>355.5</v>
      </c>
      <c r="BU911" s="72">
        <v>770.65</v>
      </c>
      <c r="BV911" s="95">
        <v>2371345.79</v>
      </c>
      <c r="BW911" s="95">
        <v>1911145.5</v>
      </c>
      <c r="BX911" s="95">
        <v>476</v>
      </c>
      <c r="BY911" s="95">
        <v>448</v>
      </c>
      <c r="BZ911" s="95">
        <v>467</v>
      </c>
      <c r="CA911" s="95">
        <v>457</v>
      </c>
      <c r="CB911" s="95">
        <v>453</v>
      </c>
      <c r="CC911" s="95">
        <v>454</v>
      </c>
      <c r="CD911" s="95">
        <v>462</v>
      </c>
      <c r="CE911" s="72">
        <v>650.75523149000003</v>
      </c>
      <c r="CF911" s="72">
        <v>676.59346364999999</v>
      </c>
      <c r="CG911" s="72">
        <v>712.40329333</v>
      </c>
      <c r="CH911" s="72">
        <v>716.50152150999998</v>
      </c>
      <c r="CI911" s="72">
        <v>731.52548966999996</v>
      </c>
      <c r="CJ911" s="96">
        <v>1.2214577179999999</v>
      </c>
      <c r="CK911" s="96">
        <v>1.1316101043</v>
      </c>
      <c r="CL911" s="96">
        <v>1.1470328782000001</v>
      </c>
      <c r="CM911" s="96">
        <v>1.0411980680999999</v>
      </c>
      <c r="CN911" s="96">
        <v>1.0534834546</v>
      </c>
      <c r="CO911" s="96">
        <v>0.98806634469999999</v>
      </c>
      <c r="CP911" s="96">
        <v>1.1324709627</v>
      </c>
      <c r="CQ911" s="96">
        <v>0.99584056389999998</v>
      </c>
      <c r="CR911" s="96">
        <v>1.1372009155</v>
      </c>
      <c r="CS911" s="95">
        <v>445</v>
      </c>
      <c r="CT911" s="95">
        <v>433</v>
      </c>
      <c r="CU911" s="95">
        <v>428</v>
      </c>
      <c r="CV911" s="95">
        <v>437</v>
      </c>
      <c r="CW911" s="95">
        <v>437</v>
      </c>
      <c r="CX911" s="96">
        <v>1.0457743820000001</v>
      </c>
      <c r="CY911" s="96">
        <v>0.994362423</v>
      </c>
      <c r="CZ911" s="96">
        <v>0.98422061699999996</v>
      </c>
      <c r="DA911" s="96">
        <v>0.98523353199999997</v>
      </c>
      <c r="DB911" s="96">
        <v>0.92966275700000001</v>
      </c>
      <c r="DC911">
        <v>2013</v>
      </c>
      <c r="DD911" s="6">
        <v>447.8</v>
      </c>
      <c r="DE911" s="96">
        <v>2.6680677999999999E-3</v>
      </c>
      <c r="DF911" s="72">
        <v>871.03</v>
      </c>
      <c r="DG911" s="96">
        <v>1</v>
      </c>
      <c r="DH911" s="72">
        <v>871.03</v>
      </c>
      <c r="DI911" s="72">
        <v>760.10333204999995</v>
      </c>
      <c r="DJ911" s="96">
        <v>0.66917860100000004</v>
      </c>
      <c r="DK911" s="72">
        <v>834.33308452000006</v>
      </c>
      <c r="DL911" s="96">
        <v>1.0225172001</v>
      </c>
      <c r="DM911" s="72">
        <v>853.11992950000001</v>
      </c>
      <c r="DN911" s="96">
        <v>1</v>
      </c>
      <c r="DO911" s="96">
        <v>5.8389999999999996E-3</v>
      </c>
      <c r="DP911" s="72">
        <v>4.9800000000000004</v>
      </c>
      <c r="DQ911" s="72">
        <v>848.14</v>
      </c>
      <c r="DR911" t="s">
        <v>638</v>
      </c>
      <c r="DT911" t="s">
        <v>628</v>
      </c>
    </row>
    <row r="912" spans="1:124" x14ac:dyDescent="0.3">
      <c r="A912" t="s">
        <v>639</v>
      </c>
      <c r="B912">
        <v>17170</v>
      </c>
      <c r="C912" s="95">
        <v>4646</v>
      </c>
      <c r="D912" s="95">
        <v>15099260</v>
      </c>
      <c r="E912" s="95">
        <v>4516</v>
      </c>
      <c r="F912" s="95">
        <v>13183852</v>
      </c>
      <c r="G912" s="95">
        <v>767</v>
      </c>
      <c r="H912" s="95">
        <v>2460940</v>
      </c>
      <c r="I912" s="95">
        <v>696</v>
      </c>
      <c r="J912" s="95">
        <v>1872448</v>
      </c>
      <c r="K912" s="95">
        <v>4397</v>
      </c>
      <c r="L912" s="95">
        <v>15669664</v>
      </c>
      <c r="M912" s="95">
        <v>4255</v>
      </c>
      <c r="N912" s="95">
        <v>13450595</v>
      </c>
      <c r="O912" s="95">
        <v>766</v>
      </c>
      <c r="P912" s="95">
        <v>1901483</v>
      </c>
      <c r="Q912" s="95">
        <v>682</v>
      </c>
      <c r="R912" s="95">
        <v>2042881</v>
      </c>
      <c r="S912" s="95">
        <v>4280</v>
      </c>
      <c r="T912" s="95">
        <v>14396838</v>
      </c>
      <c r="U912" s="95">
        <v>4121</v>
      </c>
      <c r="V912" s="95">
        <v>13655239</v>
      </c>
      <c r="W912" s="95">
        <v>776</v>
      </c>
      <c r="X912" s="95">
        <v>1487743</v>
      </c>
      <c r="Y912" s="95">
        <v>670</v>
      </c>
      <c r="Z912" s="95">
        <v>1782030</v>
      </c>
      <c r="AA912" s="95">
        <v>4321</v>
      </c>
      <c r="AB912" s="95">
        <v>14011077</v>
      </c>
      <c r="AC912" s="95">
        <v>4126</v>
      </c>
      <c r="AD912" s="95">
        <v>13633540</v>
      </c>
      <c r="AE912" s="95">
        <v>817</v>
      </c>
      <c r="AF912" s="95">
        <v>1390921</v>
      </c>
      <c r="AG912" s="95">
        <v>722</v>
      </c>
      <c r="AH912" s="95">
        <v>1948854</v>
      </c>
      <c r="AI912" s="95">
        <v>4431</v>
      </c>
      <c r="AJ912" s="95">
        <v>14037516.77</v>
      </c>
      <c r="AK912" s="95">
        <v>4219</v>
      </c>
      <c r="AL912" s="95">
        <v>15448013.289999999</v>
      </c>
      <c r="AM912" s="95">
        <v>829</v>
      </c>
      <c r="AN912" s="95">
        <v>1919596</v>
      </c>
      <c r="AO912" s="95">
        <v>740</v>
      </c>
      <c r="AP912" s="95">
        <v>2469428.94</v>
      </c>
      <c r="AQ912" s="72">
        <v>270.33999999999997</v>
      </c>
      <c r="AR912" s="72">
        <v>240.73</v>
      </c>
      <c r="AS912" s="72">
        <v>511.07</v>
      </c>
      <c r="AT912" s="95">
        <v>17560200</v>
      </c>
      <c r="AU912" s="95">
        <v>15056300</v>
      </c>
      <c r="AV912" s="95">
        <v>5413</v>
      </c>
      <c r="AW912" s="95">
        <v>5212</v>
      </c>
      <c r="AX912" s="72">
        <v>283.61</v>
      </c>
      <c r="AY912" s="72">
        <v>261.52</v>
      </c>
      <c r="AZ912" s="72">
        <v>545.13</v>
      </c>
      <c r="BA912" s="95">
        <v>17571147</v>
      </c>
      <c r="BB912" s="95">
        <v>15493476</v>
      </c>
      <c r="BC912" s="95">
        <v>5163</v>
      </c>
      <c r="BD912" s="95">
        <v>4937</v>
      </c>
      <c r="BE912" s="72">
        <v>261.81</v>
      </c>
      <c r="BF912" s="72">
        <v>268.51</v>
      </c>
      <c r="BG912" s="72">
        <v>530.32000000000005</v>
      </c>
      <c r="BH912" s="95">
        <v>15884581</v>
      </c>
      <c r="BI912" s="95">
        <v>15437269</v>
      </c>
      <c r="BJ912" s="95">
        <v>5056</v>
      </c>
      <c r="BK912" s="95">
        <v>4791</v>
      </c>
      <c r="BL912" s="72">
        <v>249.81</v>
      </c>
      <c r="BM912" s="72">
        <v>267.85000000000002</v>
      </c>
      <c r="BN912" s="72">
        <v>517.66</v>
      </c>
      <c r="BO912" s="95">
        <v>15401998</v>
      </c>
      <c r="BP912" s="95">
        <v>15582394</v>
      </c>
      <c r="BQ912" s="95">
        <v>5138</v>
      </c>
      <c r="BR912" s="95">
        <v>4848</v>
      </c>
      <c r="BS912" s="72">
        <v>252.81</v>
      </c>
      <c r="BT912" s="72">
        <v>301.08999999999997</v>
      </c>
      <c r="BU912" s="72">
        <v>553.9</v>
      </c>
      <c r="BV912" s="95">
        <v>15957112.77</v>
      </c>
      <c r="BW912" s="95">
        <v>17917442.23</v>
      </c>
      <c r="BX912" s="95">
        <v>5260</v>
      </c>
      <c r="BY912" s="95">
        <v>4959</v>
      </c>
      <c r="BZ912" s="95">
        <v>5317</v>
      </c>
      <c r="CA912" s="95">
        <v>5054</v>
      </c>
      <c r="CB912" s="95">
        <v>4928</v>
      </c>
      <c r="CC912" s="95">
        <v>5000</v>
      </c>
      <c r="CD912" s="95">
        <v>5113</v>
      </c>
      <c r="CE912" s="72">
        <v>650.75523149000003</v>
      </c>
      <c r="CF912" s="72">
        <v>676.59346364999999</v>
      </c>
      <c r="CG912" s="72">
        <v>712.40329333</v>
      </c>
      <c r="CH912" s="72">
        <v>716.50152150999998</v>
      </c>
      <c r="CI912" s="72">
        <v>731.52548966999996</v>
      </c>
      <c r="CJ912" s="96">
        <v>0.78534904569999997</v>
      </c>
      <c r="CK912" s="96">
        <v>0.80569799929999997</v>
      </c>
      <c r="CL912" s="96">
        <v>0.74440980970000004</v>
      </c>
      <c r="CM912" s="96">
        <v>0.72248276450000004</v>
      </c>
      <c r="CN912" s="96">
        <v>0.75718482519999997</v>
      </c>
      <c r="CO912" s="96">
        <v>0.94528570460000005</v>
      </c>
      <c r="CP912" s="96">
        <v>0.80718970479999996</v>
      </c>
      <c r="CQ912" s="96">
        <v>0.99584056389999998</v>
      </c>
      <c r="CR912" s="96">
        <v>0.81056106650000004</v>
      </c>
      <c r="CS912" s="95">
        <v>5519</v>
      </c>
      <c r="CT912" s="95">
        <v>5427</v>
      </c>
      <c r="CU912" s="95">
        <v>5415</v>
      </c>
      <c r="CV912" s="95">
        <v>5395</v>
      </c>
      <c r="CW912" s="95">
        <v>5549</v>
      </c>
      <c r="CX912" s="96">
        <v>0.93863204</v>
      </c>
      <c r="CY912" s="96">
        <v>0.96258578699999997</v>
      </c>
      <c r="CZ912" s="96">
        <v>0.93679202900000003</v>
      </c>
      <c r="DA912" s="96">
        <v>0.93811611800000005</v>
      </c>
      <c r="DB912" s="96">
        <v>0.95024284999999997</v>
      </c>
      <c r="DC912">
        <v>2013</v>
      </c>
      <c r="DD912" s="6">
        <v>4949.3999999999996</v>
      </c>
      <c r="DE912" s="96">
        <v>4.8289072000000004E-3</v>
      </c>
      <c r="DF912" s="72">
        <v>619.5</v>
      </c>
      <c r="DG912" s="96">
        <v>1</v>
      </c>
      <c r="DH912" s="72">
        <v>619.5</v>
      </c>
      <c r="DI912" s="72">
        <v>760.10333204999995</v>
      </c>
      <c r="DJ912" s="96">
        <v>1</v>
      </c>
      <c r="DK912" s="72">
        <v>619.5</v>
      </c>
      <c r="DL912" s="96">
        <v>1</v>
      </c>
      <c r="DM912" s="72">
        <v>619.5</v>
      </c>
      <c r="DN912" s="96">
        <v>1</v>
      </c>
      <c r="DO912" s="96">
        <v>9.6919999999999992E-3</v>
      </c>
      <c r="DP912" s="72">
        <v>6</v>
      </c>
      <c r="DQ912" s="72">
        <v>613.5</v>
      </c>
      <c r="DR912" t="s">
        <v>639</v>
      </c>
      <c r="DT912" t="s">
        <v>628</v>
      </c>
    </row>
    <row r="913" spans="1:124" x14ac:dyDescent="0.3">
      <c r="A913" t="s">
        <v>116</v>
      </c>
      <c r="B913">
        <v>17180</v>
      </c>
      <c r="C913" s="95">
        <v>5426</v>
      </c>
      <c r="D913" s="95">
        <v>26079420</v>
      </c>
      <c r="E913" s="95">
        <v>5266</v>
      </c>
      <c r="F913" s="95">
        <v>17270547</v>
      </c>
      <c r="G913" s="95">
        <v>1121</v>
      </c>
      <c r="H913" s="95">
        <v>4538762</v>
      </c>
      <c r="I913" s="95">
        <v>1046</v>
      </c>
      <c r="J913" s="95">
        <v>3586617</v>
      </c>
      <c r="K913" s="95">
        <v>5415</v>
      </c>
      <c r="L913" s="95">
        <v>27019292</v>
      </c>
      <c r="M913" s="95">
        <v>5230</v>
      </c>
      <c r="N913" s="95">
        <v>17761467</v>
      </c>
      <c r="O913" s="95">
        <v>1173</v>
      </c>
      <c r="P913" s="95">
        <v>5334825</v>
      </c>
      <c r="Q913" s="95">
        <v>1088</v>
      </c>
      <c r="R913" s="95">
        <v>4018333</v>
      </c>
      <c r="S913" s="95">
        <v>5460</v>
      </c>
      <c r="T913" s="95">
        <v>26192210</v>
      </c>
      <c r="U913" s="95">
        <v>5237</v>
      </c>
      <c r="V913" s="95">
        <v>18787180</v>
      </c>
      <c r="W913" s="95">
        <v>1181</v>
      </c>
      <c r="X913" s="95">
        <v>5176098</v>
      </c>
      <c r="Y913" s="95">
        <v>1090</v>
      </c>
      <c r="Z913" s="95">
        <v>4590844</v>
      </c>
      <c r="AA913" s="95">
        <v>5477</v>
      </c>
      <c r="AB913" s="95">
        <v>26483332</v>
      </c>
      <c r="AC913" s="95">
        <v>5254</v>
      </c>
      <c r="AD913" s="95">
        <v>19339594</v>
      </c>
      <c r="AE913" s="95">
        <v>1253</v>
      </c>
      <c r="AF913" s="95">
        <v>4288915</v>
      </c>
      <c r="AG913" s="95">
        <v>1149</v>
      </c>
      <c r="AH913" s="95">
        <v>4470290</v>
      </c>
      <c r="AI913" s="95">
        <v>5446</v>
      </c>
      <c r="AJ913" s="95">
        <v>27362158.079999998</v>
      </c>
      <c r="AK913" s="95">
        <v>5223</v>
      </c>
      <c r="AL913" s="95">
        <v>21610253.629999999</v>
      </c>
      <c r="AM913" s="95">
        <v>1330</v>
      </c>
      <c r="AN913" s="95">
        <v>5729679.4100000001</v>
      </c>
      <c r="AO913" s="95">
        <v>1246</v>
      </c>
      <c r="AP913" s="95">
        <v>5537905.8099999996</v>
      </c>
      <c r="AQ913" s="72">
        <v>389.72</v>
      </c>
      <c r="AR913" s="72">
        <v>275.36</v>
      </c>
      <c r="AS913" s="72">
        <v>665.08</v>
      </c>
      <c r="AT913" s="95">
        <v>30618182</v>
      </c>
      <c r="AU913" s="95">
        <v>20857164</v>
      </c>
      <c r="AV913" s="95">
        <v>6547</v>
      </c>
      <c r="AW913" s="95">
        <v>6312</v>
      </c>
      <c r="AX913" s="72">
        <v>409.26</v>
      </c>
      <c r="AY913" s="72">
        <v>287.27</v>
      </c>
      <c r="AZ913" s="72">
        <v>696.53</v>
      </c>
      <c r="BA913" s="95">
        <v>32354117</v>
      </c>
      <c r="BB913" s="95">
        <v>21779800</v>
      </c>
      <c r="BC913" s="95">
        <v>6588</v>
      </c>
      <c r="BD913" s="95">
        <v>6318</v>
      </c>
      <c r="BE913" s="72">
        <v>393.62</v>
      </c>
      <c r="BF913" s="72">
        <v>307.91000000000003</v>
      </c>
      <c r="BG913" s="72">
        <v>701.53</v>
      </c>
      <c r="BH913" s="95">
        <v>31368308</v>
      </c>
      <c r="BI913" s="95">
        <v>23378024</v>
      </c>
      <c r="BJ913" s="95">
        <v>6641</v>
      </c>
      <c r="BK913" s="95">
        <v>6327</v>
      </c>
      <c r="BL913" s="72">
        <v>381.03</v>
      </c>
      <c r="BM913" s="72">
        <v>309.88</v>
      </c>
      <c r="BN913" s="72">
        <v>690.91</v>
      </c>
      <c r="BO913" s="95">
        <v>30772247</v>
      </c>
      <c r="BP913" s="95">
        <v>23809884</v>
      </c>
      <c r="BQ913" s="95">
        <v>6730</v>
      </c>
      <c r="BR913" s="95">
        <v>6403</v>
      </c>
      <c r="BS913" s="72">
        <v>406.97</v>
      </c>
      <c r="BT913" s="72">
        <v>349.72</v>
      </c>
      <c r="BU913" s="72">
        <v>756.69</v>
      </c>
      <c r="BV913" s="95">
        <v>33091837.489999998</v>
      </c>
      <c r="BW913" s="95">
        <v>27148159.440000001</v>
      </c>
      <c r="BX913" s="95">
        <v>6776</v>
      </c>
      <c r="BY913" s="95">
        <v>6469</v>
      </c>
      <c r="BZ913" s="95">
        <v>6435</v>
      </c>
      <c r="CA913" s="95">
        <v>6458</v>
      </c>
      <c r="CB913" s="95">
        <v>6490</v>
      </c>
      <c r="CC913" s="95">
        <v>6575</v>
      </c>
      <c r="CD913" s="95">
        <v>6626</v>
      </c>
      <c r="CE913" s="72">
        <v>650.75523149000003</v>
      </c>
      <c r="CF913" s="72">
        <v>676.59346364999999</v>
      </c>
      <c r="CG913" s="72">
        <v>712.40329333</v>
      </c>
      <c r="CH913" s="72">
        <v>716.50152150999998</v>
      </c>
      <c r="CI913" s="72">
        <v>731.52548966999996</v>
      </c>
      <c r="CJ913" s="96">
        <v>1.0220125292</v>
      </c>
      <c r="CK913" s="96">
        <v>1.0294660493000001</v>
      </c>
      <c r="CL913" s="96">
        <v>0.98473716580000004</v>
      </c>
      <c r="CM913" s="96">
        <v>0.96428266969999998</v>
      </c>
      <c r="CN913" s="96">
        <v>1.0344000458</v>
      </c>
      <c r="CO913" s="96">
        <v>1.0430559803999999</v>
      </c>
      <c r="CP913" s="96">
        <v>0.96541289330000002</v>
      </c>
      <c r="CQ913" s="96">
        <v>0.99584056389999998</v>
      </c>
      <c r="CR913" s="96">
        <v>0.96944510039999998</v>
      </c>
      <c r="CS913" s="95">
        <v>5918</v>
      </c>
      <c r="CT913" s="95">
        <v>5839</v>
      </c>
      <c r="CU913" s="95">
        <v>5776</v>
      </c>
      <c r="CV913" s="95">
        <v>5862</v>
      </c>
      <c r="CW913" s="95">
        <v>5915</v>
      </c>
      <c r="CX913" s="96">
        <v>1.0538814359999999</v>
      </c>
      <c r="CY913" s="96">
        <v>1.0603597090000001</v>
      </c>
      <c r="CZ913" s="96">
        <v>1.043122976</v>
      </c>
      <c r="DA913" s="96">
        <v>1.028972582</v>
      </c>
      <c r="DB913" s="96">
        <v>1.029035422</v>
      </c>
      <c r="DC913">
        <v>2013</v>
      </c>
      <c r="DD913" s="6">
        <v>6365.8</v>
      </c>
      <c r="DE913" s="96">
        <v>1.4503506E-3</v>
      </c>
      <c r="DF913" s="72">
        <v>743.44</v>
      </c>
      <c r="DG913" s="96">
        <v>1</v>
      </c>
      <c r="DH913" s="72">
        <v>743.44</v>
      </c>
      <c r="DI913" s="72">
        <v>760.10333204999995</v>
      </c>
      <c r="DJ913" s="96">
        <v>1</v>
      </c>
      <c r="DK913" s="72">
        <v>743.44</v>
      </c>
      <c r="DL913" s="96">
        <v>1</v>
      </c>
      <c r="DM913" s="72">
        <v>743.44</v>
      </c>
      <c r="DN913" s="96">
        <v>1</v>
      </c>
      <c r="DO913" s="96">
        <v>4.2290000000000001E-3</v>
      </c>
      <c r="DP913" s="72">
        <v>3.14</v>
      </c>
      <c r="DQ913" s="72">
        <v>740.3</v>
      </c>
      <c r="DR913" t="s">
        <v>116</v>
      </c>
      <c r="DT913" t="s">
        <v>628</v>
      </c>
    </row>
    <row r="914" spans="1:124" x14ac:dyDescent="0.3">
      <c r="A914" t="s">
        <v>370</v>
      </c>
      <c r="B914">
        <v>17190</v>
      </c>
      <c r="C914" s="95">
        <v>775</v>
      </c>
      <c r="D914" s="95">
        <v>2708547</v>
      </c>
      <c r="E914" s="95">
        <v>761</v>
      </c>
      <c r="F914" s="95">
        <v>2889964</v>
      </c>
      <c r="G914" s="95">
        <v>75</v>
      </c>
      <c r="H914" s="95">
        <v>188823</v>
      </c>
      <c r="I914" s="95">
        <v>64</v>
      </c>
      <c r="J914" s="95">
        <v>207406</v>
      </c>
      <c r="K914" s="95">
        <v>742</v>
      </c>
      <c r="L914" s="95">
        <v>2602261</v>
      </c>
      <c r="M914" s="95">
        <v>728</v>
      </c>
      <c r="N914" s="95">
        <v>2650857</v>
      </c>
      <c r="O914" s="95">
        <v>86</v>
      </c>
      <c r="P914" s="95">
        <v>153630</v>
      </c>
      <c r="Q914" s="95">
        <v>73</v>
      </c>
      <c r="R914" s="95">
        <v>229186</v>
      </c>
      <c r="S914" s="95">
        <v>713</v>
      </c>
      <c r="T914" s="95">
        <v>3796467</v>
      </c>
      <c r="U914" s="95">
        <v>693</v>
      </c>
      <c r="V914" s="95">
        <v>3008525</v>
      </c>
      <c r="W914" s="95">
        <v>89</v>
      </c>
      <c r="X914" s="95">
        <v>204853</v>
      </c>
      <c r="Y914" s="95">
        <v>79</v>
      </c>
      <c r="Z914" s="95">
        <v>236556</v>
      </c>
      <c r="AA914" s="95">
        <v>709</v>
      </c>
      <c r="AB914" s="95">
        <v>3212399</v>
      </c>
      <c r="AC914" s="95">
        <v>689</v>
      </c>
      <c r="AD914" s="95">
        <v>3223564</v>
      </c>
      <c r="AE914" s="95">
        <v>90</v>
      </c>
      <c r="AF914" s="95">
        <v>261217</v>
      </c>
      <c r="AG914" s="95">
        <v>81</v>
      </c>
      <c r="AH914" s="95">
        <v>340378</v>
      </c>
      <c r="AI914" s="95">
        <v>682</v>
      </c>
      <c r="AJ914" s="95">
        <v>3506897</v>
      </c>
      <c r="AK914" s="95">
        <v>663</v>
      </c>
      <c r="AL914" s="95">
        <v>3383038</v>
      </c>
      <c r="AM914" s="95">
        <v>91</v>
      </c>
      <c r="AN914" s="95">
        <v>243891</v>
      </c>
      <c r="AO914" s="95">
        <v>84</v>
      </c>
      <c r="AP914" s="95">
        <v>411791</v>
      </c>
      <c r="AQ914" s="72">
        <v>284.06</v>
      </c>
      <c r="AR914" s="72">
        <v>312.87</v>
      </c>
      <c r="AS914" s="72">
        <v>596.92999999999995</v>
      </c>
      <c r="AT914" s="95">
        <v>2897370</v>
      </c>
      <c r="AU914" s="95">
        <v>3097370</v>
      </c>
      <c r="AV914" s="95">
        <v>850</v>
      </c>
      <c r="AW914" s="95">
        <v>825</v>
      </c>
      <c r="AX914" s="72">
        <v>277.36</v>
      </c>
      <c r="AY914" s="72">
        <v>299.63</v>
      </c>
      <c r="AZ914" s="72">
        <v>576.99</v>
      </c>
      <c r="BA914" s="95">
        <v>2755891</v>
      </c>
      <c r="BB914" s="95">
        <v>2880043</v>
      </c>
      <c r="BC914" s="95">
        <v>828</v>
      </c>
      <c r="BD914" s="95">
        <v>801</v>
      </c>
      <c r="BE914" s="72">
        <v>415.76</v>
      </c>
      <c r="BF914" s="72">
        <v>350.29</v>
      </c>
      <c r="BG914" s="72">
        <v>766.05</v>
      </c>
      <c r="BH914" s="95">
        <v>4001320</v>
      </c>
      <c r="BI914" s="95">
        <v>3245081</v>
      </c>
      <c r="BJ914" s="95">
        <v>802</v>
      </c>
      <c r="BK914" s="95">
        <v>772</v>
      </c>
      <c r="BL914" s="72">
        <v>362.29</v>
      </c>
      <c r="BM914" s="72">
        <v>385.71</v>
      </c>
      <c r="BN914" s="72">
        <v>748</v>
      </c>
      <c r="BO914" s="95">
        <v>3473616</v>
      </c>
      <c r="BP914" s="95">
        <v>3563942</v>
      </c>
      <c r="BQ914" s="95">
        <v>799</v>
      </c>
      <c r="BR914" s="95">
        <v>770</v>
      </c>
      <c r="BS914" s="72">
        <v>404.35</v>
      </c>
      <c r="BT914" s="72">
        <v>423.34</v>
      </c>
      <c r="BU914" s="72">
        <v>827.69</v>
      </c>
      <c r="BV914" s="95">
        <v>3750788</v>
      </c>
      <c r="BW914" s="95">
        <v>3794829</v>
      </c>
      <c r="BX914" s="95">
        <v>773</v>
      </c>
      <c r="BY914" s="95">
        <v>747</v>
      </c>
      <c r="BZ914" s="95">
        <v>838</v>
      </c>
      <c r="CA914" s="95">
        <v>815</v>
      </c>
      <c r="CB914" s="95">
        <v>788</v>
      </c>
      <c r="CC914" s="95">
        <v>785</v>
      </c>
      <c r="CD914" s="95">
        <v>760</v>
      </c>
      <c r="CE914" s="72">
        <v>650.75523149000003</v>
      </c>
      <c r="CF914" s="72">
        <v>676.59346364999999</v>
      </c>
      <c r="CG914" s="72">
        <v>712.40329333</v>
      </c>
      <c r="CH914" s="72">
        <v>716.50152150999998</v>
      </c>
      <c r="CI914" s="72">
        <v>731.52548966999996</v>
      </c>
      <c r="CJ914" s="96">
        <v>0.91728805410000003</v>
      </c>
      <c r="CK914" s="96">
        <v>0.85278683730000004</v>
      </c>
      <c r="CL914" s="96">
        <v>1.0753038443</v>
      </c>
      <c r="CM914" s="96">
        <v>1.0439614956000001</v>
      </c>
      <c r="CN914" s="96">
        <v>1.1314574976</v>
      </c>
      <c r="CO914" s="96">
        <v>0.99547817429999996</v>
      </c>
      <c r="CP914" s="96">
        <v>1.0087208055000001</v>
      </c>
      <c r="CQ914" s="96">
        <v>0.99584056389999998</v>
      </c>
      <c r="CR914" s="96">
        <v>1.0129338952</v>
      </c>
      <c r="CS914" s="95">
        <v>817</v>
      </c>
      <c r="CT914" s="95">
        <v>806</v>
      </c>
      <c r="CU914" s="95">
        <v>772</v>
      </c>
      <c r="CV914" s="95">
        <v>787</v>
      </c>
      <c r="CW914" s="95">
        <v>767</v>
      </c>
      <c r="CX914" s="96">
        <v>0.99539304500000003</v>
      </c>
      <c r="CY914" s="96">
        <v>0.98529963300000001</v>
      </c>
      <c r="CZ914" s="96">
        <v>0.98928073000000005</v>
      </c>
      <c r="DA914" s="96">
        <v>0.994435874</v>
      </c>
      <c r="DB914" s="96">
        <v>1.0135722709999999</v>
      </c>
      <c r="DC914">
        <v>2013</v>
      </c>
      <c r="DD914" s="6">
        <v>783</v>
      </c>
      <c r="DE914" s="96">
        <v>1.8335485999999999E-3</v>
      </c>
      <c r="DF914" s="72">
        <v>776.5</v>
      </c>
      <c r="DG914" s="96">
        <v>1</v>
      </c>
      <c r="DH914" s="72">
        <v>776.5</v>
      </c>
      <c r="DI914" s="72">
        <v>760.10333204999995</v>
      </c>
      <c r="DJ914" s="96">
        <v>0.88487287219999999</v>
      </c>
      <c r="DK914" s="72">
        <v>774.61229871</v>
      </c>
      <c r="DL914" s="96">
        <v>1.0225172001</v>
      </c>
      <c r="DM914" s="72">
        <v>792.05439881999996</v>
      </c>
      <c r="DN914" s="96">
        <v>1</v>
      </c>
      <c r="DO914" s="96">
        <v>3.8210000000000002E-3</v>
      </c>
      <c r="DP914" s="72">
        <v>3.03</v>
      </c>
      <c r="DQ914" s="72">
        <v>789.02</v>
      </c>
      <c r="DR914" t="s">
        <v>370</v>
      </c>
      <c r="DT914" t="s">
        <v>628</v>
      </c>
    </row>
    <row r="915" spans="1:124" x14ac:dyDescent="0.3">
      <c r="A915" t="s">
        <v>596</v>
      </c>
      <c r="B915">
        <v>17200</v>
      </c>
      <c r="C915" s="95">
        <v>3319</v>
      </c>
      <c r="D915" s="95">
        <v>9727972</v>
      </c>
      <c r="E915" s="95">
        <v>3205</v>
      </c>
      <c r="F915" s="95">
        <v>9801112</v>
      </c>
      <c r="G915" s="95">
        <v>355</v>
      </c>
      <c r="H915" s="95">
        <v>766386</v>
      </c>
      <c r="I915" s="95">
        <v>319</v>
      </c>
      <c r="J915" s="95">
        <v>907075</v>
      </c>
      <c r="K915" s="95">
        <v>3200</v>
      </c>
      <c r="L915" s="95">
        <v>9758010</v>
      </c>
      <c r="M915" s="95">
        <v>3076</v>
      </c>
      <c r="N915" s="95">
        <v>9135723</v>
      </c>
      <c r="O915" s="95">
        <v>347</v>
      </c>
      <c r="P915" s="95">
        <v>828207</v>
      </c>
      <c r="Q915" s="95">
        <v>317</v>
      </c>
      <c r="R915" s="95">
        <v>1029501</v>
      </c>
      <c r="S915" s="95">
        <v>3151</v>
      </c>
      <c r="T915" s="95">
        <v>10184531</v>
      </c>
      <c r="U915" s="95">
        <v>3021</v>
      </c>
      <c r="V915" s="95">
        <v>9968421</v>
      </c>
      <c r="W915" s="95">
        <v>346</v>
      </c>
      <c r="X915" s="95">
        <v>602992</v>
      </c>
      <c r="Y915" s="95">
        <v>310</v>
      </c>
      <c r="Z915" s="95">
        <v>1043610</v>
      </c>
      <c r="AA915" s="95">
        <v>3082</v>
      </c>
      <c r="AB915" s="95">
        <v>10039877</v>
      </c>
      <c r="AC915" s="95">
        <v>2945</v>
      </c>
      <c r="AD915" s="95">
        <v>10536421</v>
      </c>
      <c r="AE915" s="95">
        <v>341</v>
      </c>
      <c r="AF915" s="95">
        <v>793746</v>
      </c>
      <c r="AG915" s="95">
        <v>300</v>
      </c>
      <c r="AH915" s="95">
        <v>1163966</v>
      </c>
      <c r="AI915" s="95">
        <v>3044</v>
      </c>
      <c r="AJ915" s="95">
        <v>9214608.5600000005</v>
      </c>
      <c r="AK915" s="95">
        <v>2901</v>
      </c>
      <c r="AL915" s="95">
        <v>9687197.2400000002</v>
      </c>
      <c r="AM915" s="95">
        <v>362</v>
      </c>
      <c r="AN915" s="95">
        <v>1160513</v>
      </c>
      <c r="AO915" s="95">
        <v>320</v>
      </c>
      <c r="AP915" s="95">
        <v>1373540.16</v>
      </c>
      <c r="AQ915" s="72">
        <v>238.03</v>
      </c>
      <c r="AR915" s="72">
        <v>253.22</v>
      </c>
      <c r="AS915" s="72">
        <v>491.25</v>
      </c>
      <c r="AT915" s="95">
        <v>10494358</v>
      </c>
      <c r="AU915" s="95">
        <v>10708187</v>
      </c>
      <c r="AV915" s="95">
        <v>3674</v>
      </c>
      <c r="AW915" s="95">
        <v>3524</v>
      </c>
      <c r="AX915" s="72">
        <v>248.71</v>
      </c>
      <c r="AY915" s="72">
        <v>249.66</v>
      </c>
      <c r="AZ915" s="72">
        <v>498.37</v>
      </c>
      <c r="BA915" s="95">
        <v>10586217</v>
      </c>
      <c r="BB915" s="95">
        <v>10165224</v>
      </c>
      <c r="BC915" s="95">
        <v>3547</v>
      </c>
      <c r="BD915" s="95">
        <v>3393</v>
      </c>
      <c r="BE915" s="72">
        <v>257.07</v>
      </c>
      <c r="BF915" s="72">
        <v>275.49</v>
      </c>
      <c r="BG915" s="72">
        <v>532.55999999999995</v>
      </c>
      <c r="BH915" s="95">
        <v>10787523</v>
      </c>
      <c r="BI915" s="95">
        <v>11012031</v>
      </c>
      <c r="BJ915" s="95">
        <v>3497</v>
      </c>
      <c r="BK915" s="95">
        <v>3331</v>
      </c>
      <c r="BL915" s="72">
        <v>263.75</v>
      </c>
      <c r="BM915" s="72">
        <v>300.47000000000003</v>
      </c>
      <c r="BN915" s="72">
        <v>564.22</v>
      </c>
      <c r="BO915" s="95">
        <v>10833623</v>
      </c>
      <c r="BP915" s="95">
        <v>11700387</v>
      </c>
      <c r="BQ915" s="95">
        <v>3423</v>
      </c>
      <c r="BR915" s="95">
        <v>3245</v>
      </c>
      <c r="BS915" s="72">
        <v>253.84</v>
      </c>
      <c r="BT915" s="72">
        <v>286.16000000000003</v>
      </c>
      <c r="BU915" s="72">
        <v>540</v>
      </c>
      <c r="BV915" s="95">
        <v>10375121.560000001</v>
      </c>
      <c r="BW915" s="95">
        <v>11060737.4</v>
      </c>
      <c r="BX915" s="95">
        <v>3406</v>
      </c>
      <c r="BY915" s="95">
        <v>3221</v>
      </c>
      <c r="BZ915" s="95">
        <v>3603</v>
      </c>
      <c r="CA915" s="95">
        <v>3473</v>
      </c>
      <c r="CB915" s="95">
        <v>3417</v>
      </c>
      <c r="CC915" s="95">
        <v>3339</v>
      </c>
      <c r="CD915" s="95">
        <v>3315</v>
      </c>
      <c r="CE915" s="72">
        <v>650.75523149000003</v>
      </c>
      <c r="CF915" s="72">
        <v>676.59346364999999</v>
      </c>
      <c r="CG915" s="72">
        <v>712.40329333</v>
      </c>
      <c r="CH915" s="72">
        <v>716.50152150999998</v>
      </c>
      <c r="CI915" s="72">
        <v>731.52548966999996</v>
      </c>
      <c r="CJ915" s="96">
        <v>0.75489212569999997</v>
      </c>
      <c r="CK915" s="96">
        <v>0.73658707450000005</v>
      </c>
      <c r="CL915" s="96">
        <v>0.74755409610000001</v>
      </c>
      <c r="CM915" s="96">
        <v>0.78746518050000003</v>
      </c>
      <c r="CN915" s="96">
        <v>0.73818343669999997</v>
      </c>
      <c r="CO915" s="96">
        <v>0.89940802669999997</v>
      </c>
      <c r="CP915" s="96">
        <v>0.83714661239999999</v>
      </c>
      <c r="CQ915" s="96">
        <v>0.99584056389999998</v>
      </c>
      <c r="CR915" s="96">
        <v>0.84064309410000004</v>
      </c>
      <c r="CS915" s="95">
        <v>3533</v>
      </c>
      <c r="CT915" s="95">
        <v>3489</v>
      </c>
      <c r="CU915" s="95">
        <v>3453</v>
      </c>
      <c r="CV915" s="95">
        <v>3411</v>
      </c>
      <c r="CW915" s="95">
        <v>3421</v>
      </c>
      <c r="CX915" s="96">
        <v>0.90553051900000003</v>
      </c>
      <c r="CY915" s="96">
        <v>0.90954528999999995</v>
      </c>
      <c r="CZ915" s="96">
        <v>0.89070925300000003</v>
      </c>
      <c r="DA915" s="96">
        <v>0.89918232200000003</v>
      </c>
      <c r="DB915" s="96">
        <v>0.891751513</v>
      </c>
      <c r="DC915">
        <v>2013</v>
      </c>
      <c r="DD915" s="6">
        <v>3342.8</v>
      </c>
      <c r="DE915" s="96">
        <v>2.7039526000000001E-3</v>
      </c>
      <c r="DF915" s="72">
        <v>643.86</v>
      </c>
      <c r="DG915" s="96">
        <v>1</v>
      </c>
      <c r="DH915" s="72">
        <v>643.86</v>
      </c>
      <c r="DI915" s="72">
        <v>760.10333204999995</v>
      </c>
      <c r="DJ915" s="96">
        <v>1</v>
      </c>
      <c r="DK915" s="72">
        <v>643.86</v>
      </c>
      <c r="DL915" s="96">
        <v>1</v>
      </c>
      <c r="DM915" s="72">
        <v>643.86</v>
      </c>
      <c r="DN915" s="96">
        <v>1</v>
      </c>
      <c r="DO915" s="96">
        <v>6.862E-3</v>
      </c>
      <c r="DP915" s="72">
        <v>4.42</v>
      </c>
      <c r="DQ915" s="72">
        <v>639.44000000000005</v>
      </c>
      <c r="DR915" t="s">
        <v>596</v>
      </c>
      <c r="DT915" t="s">
        <v>628</v>
      </c>
    </row>
    <row r="916" spans="1:124" x14ac:dyDescent="0.3">
      <c r="A916" t="s">
        <v>640</v>
      </c>
      <c r="B916">
        <v>17210</v>
      </c>
      <c r="C916" s="95">
        <v>1178</v>
      </c>
      <c r="D916" s="95">
        <v>4554164</v>
      </c>
      <c r="E916" s="95">
        <v>1149</v>
      </c>
      <c r="F916" s="95">
        <v>3550354</v>
      </c>
      <c r="G916" s="95">
        <v>169</v>
      </c>
      <c r="H916" s="95">
        <v>529076</v>
      </c>
      <c r="I916" s="95">
        <v>153</v>
      </c>
      <c r="J916" s="95">
        <v>468973</v>
      </c>
      <c r="K916" s="95">
        <v>1180</v>
      </c>
      <c r="L916" s="95">
        <v>5722656</v>
      </c>
      <c r="M916" s="95">
        <v>1152</v>
      </c>
      <c r="N916" s="95">
        <v>3623465</v>
      </c>
      <c r="O916" s="95">
        <v>173</v>
      </c>
      <c r="P916" s="95">
        <v>663966</v>
      </c>
      <c r="Q916" s="95">
        <v>155</v>
      </c>
      <c r="R916" s="95">
        <v>578390</v>
      </c>
      <c r="S916" s="95">
        <v>1179</v>
      </c>
      <c r="T916" s="95">
        <v>5860920</v>
      </c>
      <c r="U916" s="95">
        <v>1136</v>
      </c>
      <c r="V916" s="95">
        <v>4083494</v>
      </c>
      <c r="W916" s="95">
        <v>177</v>
      </c>
      <c r="X916" s="95">
        <v>802942</v>
      </c>
      <c r="Y916" s="95">
        <v>155</v>
      </c>
      <c r="Z916" s="95">
        <v>622599</v>
      </c>
      <c r="AA916" s="95">
        <v>1193</v>
      </c>
      <c r="AB916" s="95">
        <v>5920119</v>
      </c>
      <c r="AC916" s="95">
        <v>1143</v>
      </c>
      <c r="AD916" s="95">
        <v>4780066</v>
      </c>
      <c r="AE916" s="95">
        <v>175</v>
      </c>
      <c r="AF916" s="95">
        <v>1066895</v>
      </c>
      <c r="AG916" s="95">
        <v>153</v>
      </c>
      <c r="AH916" s="95">
        <v>803604</v>
      </c>
      <c r="AI916" s="95">
        <v>1202</v>
      </c>
      <c r="AJ916" s="95">
        <v>6771224</v>
      </c>
      <c r="AK916" s="95">
        <v>1145</v>
      </c>
      <c r="AL916" s="95">
        <v>4976303</v>
      </c>
      <c r="AM916" s="95">
        <v>188</v>
      </c>
      <c r="AN916" s="95">
        <v>970062</v>
      </c>
      <c r="AO916" s="95">
        <v>163</v>
      </c>
      <c r="AP916" s="95">
        <v>661102</v>
      </c>
      <c r="AQ916" s="72">
        <v>314.48</v>
      </c>
      <c r="AR916" s="72">
        <v>257.25</v>
      </c>
      <c r="AS916" s="72">
        <v>571.73</v>
      </c>
      <c r="AT916" s="95">
        <v>5083240</v>
      </c>
      <c r="AU916" s="95">
        <v>4019327</v>
      </c>
      <c r="AV916" s="95">
        <v>1347</v>
      </c>
      <c r="AW916" s="95">
        <v>1302</v>
      </c>
      <c r="AX916" s="72">
        <v>393.36</v>
      </c>
      <c r="AY916" s="72">
        <v>267.91000000000003</v>
      </c>
      <c r="AZ916" s="72">
        <v>661.27</v>
      </c>
      <c r="BA916" s="95">
        <v>6386622</v>
      </c>
      <c r="BB916" s="95">
        <v>4201855</v>
      </c>
      <c r="BC916" s="95">
        <v>1353</v>
      </c>
      <c r="BD916" s="95">
        <v>1307</v>
      </c>
      <c r="BE916" s="72">
        <v>409.53</v>
      </c>
      <c r="BF916" s="72">
        <v>303.77999999999997</v>
      </c>
      <c r="BG916" s="72">
        <v>713.31</v>
      </c>
      <c r="BH916" s="95">
        <v>6663862</v>
      </c>
      <c r="BI916" s="95">
        <v>4706093</v>
      </c>
      <c r="BJ916" s="95">
        <v>1356</v>
      </c>
      <c r="BK916" s="95">
        <v>1291</v>
      </c>
      <c r="BL916" s="72">
        <v>425.62</v>
      </c>
      <c r="BM916" s="72">
        <v>359.03</v>
      </c>
      <c r="BN916" s="72">
        <v>784.65</v>
      </c>
      <c r="BO916" s="95">
        <v>6987014</v>
      </c>
      <c r="BP916" s="95">
        <v>5583670</v>
      </c>
      <c r="BQ916" s="95">
        <v>1368</v>
      </c>
      <c r="BR916" s="95">
        <v>1296</v>
      </c>
      <c r="BS916" s="72">
        <v>464.11</v>
      </c>
      <c r="BT916" s="72">
        <v>359.16</v>
      </c>
      <c r="BU916" s="72">
        <v>823.27</v>
      </c>
      <c r="BV916" s="95">
        <v>7741286</v>
      </c>
      <c r="BW916" s="95">
        <v>5637405</v>
      </c>
      <c r="BX916" s="95">
        <v>1390</v>
      </c>
      <c r="BY916" s="95">
        <v>1308</v>
      </c>
      <c r="BZ916" s="95">
        <v>1326</v>
      </c>
      <c r="CA916" s="95">
        <v>1331</v>
      </c>
      <c r="CB916" s="95">
        <v>1325</v>
      </c>
      <c r="CC916" s="95">
        <v>1334</v>
      </c>
      <c r="CD916" s="95">
        <v>1350</v>
      </c>
      <c r="CE916" s="72">
        <v>650.75523149000003</v>
      </c>
      <c r="CF916" s="72">
        <v>676.59346364999999</v>
      </c>
      <c r="CG916" s="72">
        <v>712.40329333</v>
      </c>
      <c r="CH916" s="72">
        <v>716.50152150999998</v>
      </c>
      <c r="CI916" s="72">
        <v>731.52548966999996</v>
      </c>
      <c r="CJ916" s="96">
        <v>0.87856381679999995</v>
      </c>
      <c r="CK916" s="96">
        <v>0.97735203709999996</v>
      </c>
      <c r="CL916" s="96">
        <v>1.0012727435</v>
      </c>
      <c r="CM916" s="96">
        <v>1.0951128175</v>
      </c>
      <c r="CN916" s="96">
        <v>1.1254153295</v>
      </c>
      <c r="CO916" s="96">
        <v>0.95572686120000006</v>
      </c>
      <c r="CP916" s="96">
        <v>1.0625874296</v>
      </c>
      <c r="CQ916" s="96">
        <v>0.99584056389999998</v>
      </c>
      <c r="CR916" s="96">
        <v>1.0670255022999999</v>
      </c>
      <c r="CS916" s="95">
        <v>1289</v>
      </c>
      <c r="CT916" s="95">
        <v>1309</v>
      </c>
      <c r="CU916" s="95">
        <v>1297</v>
      </c>
      <c r="CV916" s="95">
        <v>1300</v>
      </c>
      <c r="CW916" s="95">
        <v>1307</v>
      </c>
      <c r="CX916" s="96">
        <v>0.97451622999999998</v>
      </c>
      <c r="CY916" s="96">
        <v>0.93765894000000005</v>
      </c>
      <c r="CZ916" s="96">
        <v>0.94048822399999998</v>
      </c>
      <c r="DA916" s="96">
        <v>0.96016249799999998</v>
      </c>
      <c r="DB916" s="96">
        <v>0.966001993</v>
      </c>
      <c r="DC916">
        <v>2013</v>
      </c>
      <c r="DD916" s="6">
        <v>1300.8</v>
      </c>
      <c r="DE916" s="96">
        <v>1.4190925E-3</v>
      </c>
      <c r="DF916" s="72">
        <v>818.3</v>
      </c>
      <c r="DG916" s="96">
        <v>1</v>
      </c>
      <c r="DH916" s="72">
        <v>818.3</v>
      </c>
      <c r="DI916" s="72">
        <v>818.3</v>
      </c>
      <c r="DJ916" s="96">
        <v>1</v>
      </c>
      <c r="DK916" s="72">
        <v>818.3</v>
      </c>
      <c r="DL916" s="96">
        <v>1</v>
      </c>
      <c r="DM916" s="72">
        <v>818.3</v>
      </c>
      <c r="DN916" s="96">
        <v>1</v>
      </c>
      <c r="DO916" s="96">
        <v>3.8370000000000001E-3</v>
      </c>
      <c r="DP916" s="72">
        <v>3.14</v>
      </c>
      <c r="DQ916" s="72">
        <v>815.16</v>
      </c>
      <c r="DR916" t="s">
        <v>640</v>
      </c>
      <c r="DT916" t="s">
        <v>628</v>
      </c>
    </row>
    <row r="917" spans="1:124" x14ac:dyDescent="0.3">
      <c r="A917" t="s">
        <v>235</v>
      </c>
      <c r="B917">
        <v>17220</v>
      </c>
      <c r="C917" s="95">
        <v>9016</v>
      </c>
      <c r="D917" s="95">
        <v>29067823</v>
      </c>
      <c r="E917" s="95">
        <v>8437</v>
      </c>
      <c r="F917" s="95">
        <v>26614280</v>
      </c>
      <c r="G917" s="95">
        <v>1673</v>
      </c>
      <c r="H917" s="95">
        <v>4678517</v>
      </c>
      <c r="I917" s="95">
        <v>1480</v>
      </c>
      <c r="J917" s="95">
        <v>4774789</v>
      </c>
      <c r="K917" s="95">
        <v>9175</v>
      </c>
      <c r="L917" s="95">
        <v>29693040</v>
      </c>
      <c r="M917" s="95">
        <v>8542</v>
      </c>
      <c r="N917" s="95">
        <v>28131316</v>
      </c>
      <c r="O917" s="95">
        <v>1780</v>
      </c>
      <c r="P917" s="95">
        <v>4874178</v>
      </c>
      <c r="Q917" s="95">
        <v>1564</v>
      </c>
      <c r="R917" s="95">
        <v>5240052</v>
      </c>
      <c r="S917" s="95">
        <v>9488</v>
      </c>
      <c r="T917" s="95">
        <v>32757411</v>
      </c>
      <c r="U917" s="95">
        <v>8785</v>
      </c>
      <c r="V917" s="95">
        <v>30098345</v>
      </c>
      <c r="W917" s="95">
        <v>1863</v>
      </c>
      <c r="X917" s="95">
        <v>4982979</v>
      </c>
      <c r="Y917" s="95">
        <v>1632</v>
      </c>
      <c r="Z917" s="95">
        <v>5869131</v>
      </c>
      <c r="AA917" s="95">
        <v>9474</v>
      </c>
      <c r="AB917" s="95">
        <v>30949698</v>
      </c>
      <c r="AC917" s="95">
        <v>8700</v>
      </c>
      <c r="AD917" s="95">
        <v>32336082</v>
      </c>
      <c r="AE917" s="95">
        <v>1938</v>
      </c>
      <c r="AF917" s="95">
        <v>5908656</v>
      </c>
      <c r="AG917" s="95">
        <v>1713</v>
      </c>
      <c r="AH917" s="95">
        <v>6230168</v>
      </c>
      <c r="AI917" s="95">
        <v>9550</v>
      </c>
      <c r="AJ917" s="95">
        <v>31399567.489999998</v>
      </c>
      <c r="AK917" s="95">
        <v>8696</v>
      </c>
      <c r="AL917" s="95">
        <v>33237325.59</v>
      </c>
      <c r="AM917" s="95">
        <v>2014</v>
      </c>
      <c r="AN917" s="95">
        <v>6947913</v>
      </c>
      <c r="AO917" s="95">
        <v>1805</v>
      </c>
      <c r="AP917" s="95">
        <v>7610506.3899999997</v>
      </c>
      <c r="AQ917" s="72">
        <v>263.08999999999997</v>
      </c>
      <c r="AR917" s="72">
        <v>263.76</v>
      </c>
      <c r="AS917" s="72">
        <v>526.85</v>
      </c>
      <c r="AT917" s="95">
        <v>33746340</v>
      </c>
      <c r="AU917" s="95">
        <v>31389069</v>
      </c>
      <c r="AV917" s="95">
        <v>10689</v>
      </c>
      <c r="AW917" s="95">
        <v>9917</v>
      </c>
      <c r="AX917" s="72">
        <v>262.95</v>
      </c>
      <c r="AY917" s="72">
        <v>275.18</v>
      </c>
      <c r="AZ917" s="72">
        <v>538.13</v>
      </c>
      <c r="BA917" s="95">
        <v>34567218</v>
      </c>
      <c r="BB917" s="95">
        <v>33371368</v>
      </c>
      <c r="BC917" s="95">
        <v>10955</v>
      </c>
      <c r="BD917" s="95">
        <v>10106</v>
      </c>
      <c r="BE917" s="72">
        <v>277.07</v>
      </c>
      <c r="BF917" s="72">
        <v>287.73</v>
      </c>
      <c r="BG917" s="72">
        <v>564.79999999999995</v>
      </c>
      <c r="BH917" s="95">
        <v>37740390</v>
      </c>
      <c r="BI917" s="95">
        <v>35967476</v>
      </c>
      <c r="BJ917" s="95">
        <v>11351</v>
      </c>
      <c r="BK917" s="95">
        <v>10417</v>
      </c>
      <c r="BL917" s="72">
        <v>269.14999999999998</v>
      </c>
      <c r="BM917" s="72">
        <v>308.64</v>
      </c>
      <c r="BN917" s="72">
        <v>577.79</v>
      </c>
      <c r="BO917" s="95">
        <v>36858354</v>
      </c>
      <c r="BP917" s="95">
        <v>38566250</v>
      </c>
      <c r="BQ917" s="95">
        <v>11412</v>
      </c>
      <c r="BR917" s="95">
        <v>10413</v>
      </c>
      <c r="BS917" s="72">
        <v>276.33999999999997</v>
      </c>
      <c r="BT917" s="72">
        <v>324.16000000000003</v>
      </c>
      <c r="BU917" s="72">
        <v>600.5</v>
      </c>
      <c r="BV917" s="95">
        <v>38347480.490000002</v>
      </c>
      <c r="BW917" s="95">
        <v>40847831.979999997</v>
      </c>
      <c r="BX917" s="95">
        <v>11564</v>
      </c>
      <c r="BY917" s="95">
        <v>10501</v>
      </c>
      <c r="BZ917" s="95">
        <v>10321</v>
      </c>
      <c r="CA917" s="95">
        <v>10546</v>
      </c>
      <c r="CB917" s="95">
        <v>10901</v>
      </c>
      <c r="CC917" s="95">
        <v>10938</v>
      </c>
      <c r="CD917" s="95">
        <v>11044</v>
      </c>
      <c r="CE917" s="72">
        <v>650.75523149000003</v>
      </c>
      <c r="CF917" s="72">
        <v>676.59346364999999</v>
      </c>
      <c r="CG917" s="72">
        <v>712.40329333</v>
      </c>
      <c r="CH917" s="72">
        <v>716.50152150999998</v>
      </c>
      <c r="CI917" s="72">
        <v>731.52548966999996</v>
      </c>
      <c r="CJ917" s="96">
        <v>0.8095977942</v>
      </c>
      <c r="CK917" s="96">
        <v>0.79535205249999996</v>
      </c>
      <c r="CL917" s="96">
        <v>0.79280936130000002</v>
      </c>
      <c r="CM917" s="96">
        <v>0.80640442850000005</v>
      </c>
      <c r="CN917" s="96">
        <v>0.82088732170000001</v>
      </c>
      <c r="CO917" s="96">
        <v>0.95365134519999994</v>
      </c>
      <c r="CP917" s="96">
        <v>0.84413469949999997</v>
      </c>
      <c r="CQ917" s="96">
        <v>0.99584056389999998</v>
      </c>
      <c r="CR917" s="96">
        <v>0.84766036810000001</v>
      </c>
      <c r="CS917" s="95">
        <v>9077</v>
      </c>
      <c r="CT917" s="95">
        <v>9122</v>
      </c>
      <c r="CU917" s="95">
        <v>9308</v>
      </c>
      <c r="CV917" s="95">
        <v>9345</v>
      </c>
      <c r="CW917" s="95">
        <v>9490</v>
      </c>
      <c r="CX917" s="96">
        <v>0.95365135099999998</v>
      </c>
      <c r="CY917" s="96">
        <v>0.95412352099999997</v>
      </c>
      <c r="CZ917" s="96">
        <v>0.94690568799999997</v>
      </c>
      <c r="DA917" s="96">
        <v>0.96764482699999999</v>
      </c>
      <c r="DB917" s="96">
        <v>0.94603409000000005</v>
      </c>
      <c r="DC917">
        <v>2013</v>
      </c>
      <c r="DD917" s="6">
        <v>10270.799999999999</v>
      </c>
      <c r="DE917" s="96">
        <v>2.9019529000000001E-3</v>
      </c>
      <c r="DF917" s="72">
        <v>649.11</v>
      </c>
      <c r="DG917" s="96">
        <v>1</v>
      </c>
      <c r="DH917" s="72">
        <v>649.11</v>
      </c>
      <c r="DI917" s="72">
        <v>649.11</v>
      </c>
      <c r="DJ917" s="96">
        <v>1</v>
      </c>
      <c r="DK917" s="72">
        <v>649.11</v>
      </c>
      <c r="DL917" s="96">
        <v>1</v>
      </c>
      <c r="DM917" s="72">
        <v>649.11</v>
      </c>
      <c r="DN917" s="96">
        <v>1</v>
      </c>
      <c r="DO917" s="96">
        <v>9.0150000000000004E-3</v>
      </c>
      <c r="DP917" s="72">
        <v>5.85</v>
      </c>
      <c r="DQ917" s="72">
        <v>643.26</v>
      </c>
      <c r="DR917" t="s">
        <v>235</v>
      </c>
      <c r="DT917" t="s">
        <v>628</v>
      </c>
    </row>
    <row r="918" spans="1:124" x14ac:dyDescent="0.3">
      <c r="A918" t="s">
        <v>499</v>
      </c>
      <c r="B918">
        <v>17230</v>
      </c>
      <c r="C918" s="95">
        <v>602</v>
      </c>
      <c r="D918" s="95">
        <v>2850130</v>
      </c>
      <c r="E918" s="95">
        <v>580</v>
      </c>
      <c r="F918" s="95">
        <v>2324459</v>
      </c>
      <c r="G918" s="95">
        <v>53</v>
      </c>
      <c r="H918" s="95">
        <v>188467</v>
      </c>
      <c r="I918" s="95">
        <v>47</v>
      </c>
      <c r="J918" s="95">
        <v>142223</v>
      </c>
      <c r="K918" s="95">
        <v>605</v>
      </c>
      <c r="L918" s="95">
        <v>2429712</v>
      </c>
      <c r="M918" s="95">
        <v>575</v>
      </c>
      <c r="N918" s="95">
        <v>2360772</v>
      </c>
      <c r="O918" s="95">
        <v>59</v>
      </c>
      <c r="P918" s="95">
        <v>196001</v>
      </c>
      <c r="Q918" s="95">
        <v>55</v>
      </c>
      <c r="R918" s="95">
        <v>194946</v>
      </c>
      <c r="S918" s="95">
        <v>604</v>
      </c>
      <c r="T918" s="95">
        <v>3144125</v>
      </c>
      <c r="U918" s="95">
        <v>570</v>
      </c>
      <c r="V918" s="95">
        <v>2340726</v>
      </c>
      <c r="W918" s="95">
        <v>59</v>
      </c>
      <c r="X918" s="95">
        <v>213898</v>
      </c>
      <c r="Y918" s="95">
        <v>54</v>
      </c>
      <c r="Z918" s="95">
        <v>203674</v>
      </c>
      <c r="AA918" s="95">
        <v>598</v>
      </c>
      <c r="AB918" s="95">
        <v>2913501</v>
      </c>
      <c r="AC918" s="95">
        <v>565</v>
      </c>
      <c r="AD918" s="95">
        <v>2403563</v>
      </c>
      <c r="AE918" s="95">
        <v>57</v>
      </c>
      <c r="AF918" s="95">
        <v>265074</v>
      </c>
      <c r="AG918" s="95">
        <v>53</v>
      </c>
      <c r="AH918" s="95">
        <v>237909</v>
      </c>
      <c r="AI918" s="95">
        <v>582</v>
      </c>
      <c r="AJ918" s="95">
        <v>2233464.21</v>
      </c>
      <c r="AK918" s="95">
        <v>546</v>
      </c>
      <c r="AL918" s="95">
        <v>2742631.89</v>
      </c>
      <c r="AM918" s="95">
        <v>56</v>
      </c>
      <c r="AN918" s="95">
        <v>218760</v>
      </c>
      <c r="AO918" s="95">
        <v>50</v>
      </c>
      <c r="AP918" s="95">
        <v>240923</v>
      </c>
      <c r="AQ918" s="72">
        <v>386.59</v>
      </c>
      <c r="AR918" s="72">
        <v>327.84</v>
      </c>
      <c r="AS918" s="72">
        <v>714.43</v>
      </c>
      <c r="AT918" s="95">
        <v>3038597</v>
      </c>
      <c r="AU918" s="95">
        <v>2466682</v>
      </c>
      <c r="AV918" s="95">
        <v>655</v>
      </c>
      <c r="AW918" s="95">
        <v>627</v>
      </c>
      <c r="AX918" s="72">
        <v>329.53</v>
      </c>
      <c r="AY918" s="72">
        <v>338.06</v>
      </c>
      <c r="AZ918" s="72">
        <v>667.59</v>
      </c>
      <c r="BA918" s="95">
        <v>2625713</v>
      </c>
      <c r="BB918" s="95">
        <v>2555718</v>
      </c>
      <c r="BC918" s="95">
        <v>664</v>
      </c>
      <c r="BD918" s="95">
        <v>630</v>
      </c>
      <c r="BE918" s="72">
        <v>422.07</v>
      </c>
      <c r="BF918" s="72">
        <v>339.8</v>
      </c>
      <c r="BG918" s="72">
        <v>761.87</v>
      </c>
      <c r="BH918" s="95">
        <v>3358023</v>
      </c>
      <c r="BI918" s="95">
        <v>2544400</v>
      </c>
      <c r="BJ918" s="95">
        <v>663</v>
      </c>
      <c r="BK918" s="95">
        <v>624</v>
      </c>
      <c r="BL918" s="72">
        <v>404.4</v>
      </c>
      <c r="BM918" s="72">
        <v>356.19</v>
      </c>
      <c r="BN918" s="72">
        <v>760.59</v>
      </c>
      <c r="BO918" s="95">
        <v>3178575</v>
      </c>
      <c r="BP918" s="95">
        <v>2641472</v>
      </c>
      <c r="BQ918" s="95">
        <v>655</v>
      </c>
      <c r="BR918" s="95">
        <v>618</v>
      </c>
      <c r="BS918" s="72">
        <v>320.3</v>
      </c>
      <c r="BT918" s="72">
        <v>417.16</v>
      </c>
      <c r="BU918" s="72">
        <v>737.46</v>
      </c>
      <c r="BV918" s="95">
        <v>2452224.21</v>
      </c>
      <c r="BW918" s="95">
        <v>2983554.89</v>
      </c>
      <c r="BX918" s="95">
        <v>638</v>
      </c>
      <c r="BY918" s="95">
        <v>596</v>
      </c>
      <c r="BZ918" s="95">
        <v>642</v>
      </c>
      <c r="CA918" s="95">
        <v>648</v>
      </c>
      <c r="CB918" s="95">
        <v>644</v>
      </c>
      <c r="CC918" s="95">
        <v>637</v>
      </c>
      <c r="CD918" s="95">
        <v>617</v>
      </c>
      <c r="CE918" s="72">
        <v>650.75523149000003</v>
      </c>
      <c r="CF918" s="72">
        <v>676.59346364999999</v>
      </c>
      <c r="CG918" s="72">
        <v>712.40329333</v>
      </c>
      <c r="CH918" s="72">
        <v>716.50152150999998</v>
      </c>
      <c r="CI918" s="72">
        <v>731.52548966999996</v>
      </c>
      <c r="CJ918" s="96">
        <v>1.0978474939</v>
      </c>
      <c r="CK918" s="96">
        <v>0.98669294910000005</v>
      </c>
      <c r="CL918" s="96">
        <v>1.0694363812000001</v>
      </c>
      <c r="CM918" s="96">
        <v>1.0615329865000001</v>
      </c>
      <c r="CN918" s="96">
        <v>1.0081125134</v>
      </c>
      <c r="CO918" s="96">
        <v>0.92185903859999996</v>
      </c>
      <c r="CP918" s="96">
        <v>1.1332800581</v>
      </c>
      <c r="CQ918" s="96">
        <v>0.99584056389999998</v>
      </c>
      <c r="CR918" s="96">
        <v>1.1380133902</v>
      </c>
      <c r="CS918" s="95">
        <v>610</v>
      </c>
      <c r="CT918" s="95">
        <v>608</v>
      </c>
      <c r="CU918" s="95">
        <v>601</v>
      </c>
      <c r="CV918" s="95">
        <v>596</v>
      </c>
      <c r="CW918" s="95">
        <v>579</v>
      </c>
      <c r="CX918" s="96">
        <v>0.98669672500000005</v>
      </c>
      <c r="CY918" s="96">
        <v>0.89571372400000004</v>
      </c>
      <c r="CZ918" s="96">
        <v>0.91673558300000002</v>
      </c>
      <c r="DA918" s="96">
        <v>0.91607055400000004</v>
      </c>
      <c r="DB918" s="96">
        <v>0.89228131200000005</v>
      </c>
      <c r="DC918">
        <v>2013</v>
      </c>
      <c r="DD918" s="6">
        <v>619</v>
      </c>
      <c r="DE918" s="96">
        <v>2.1991496999999999E-3</v>
      </c>
      <c r="DF918" s="72">
        <v>872.06</v>
      </c>
      <c r="DG918" s="96">
        <v>1</v>
      </c>
      <c r="DH918" s="72">
        <v>872.06</v>
      </c>
      <c r="DI918" s="72">
        <v>760.10333204999995</v>
      </c>
      <c r="DJ918" s="96">
        <v>0.78676553049999998</v>
      </c>
      <c r="DK918" s="72">
        <v>848.18697929999996</v>
      </c>
      <c r="DL918" s="96">
        <v>1.0225172001</v>
      </c>
      <c r="DM918" s="72">
        <v>867.28577521</v>
      </c>
      <c r="DN918" s="96">
        <v>1</v>
      </c>
      <c r="DO918" s="96">
        <v>5.829E-3</v>
      </c>
      <c r="DP918" s="72">
        <v>5.0599999999999996</v>
      </c>
      <c r="DQ918" s="72">
        <v>862.23</v>
      </c>
      <c r="DR918" t="s">
        <v>499</v>
      </c>
      <c r="DT918" t="s">
        <v>628</v>
      </c>
    </row>
    <row r="919" spans="1:124" x14ac:dyDescent="0.3">
      <c r="A919" t="s">
        <v>641</v>
      </c>
      <c r="B919">
        <v>17240</v>
      </c>
      <c r="C919" s="95">
        <v>649</v>
      </c>
      <c r="D919" s="95">
        <v>2878052</v>
      </c>
      <c r="E919" s="95">
        <v>635</v>
      </c>
      <c r="F919" s="95">
        <v>2001007</v>
      </c>
      <c r="G919" s="95">
        <v>109</v>
      </c>
      <c r="H919" s="95">
        <v>314216</v>
      </c>
      <c r="I919" s="95">
        <v>95</v>
      </c>
      <c r="J919" s="95">
        <v>311406</v>
      </c>
      <c r="K919" s="95">
        <v>641</v>
      </c>
      <c r="L919" s="95">
        <v>2559594</v>
      </c>
      <c r="M919" s="95">
        <v>626</v>
      </c>
      <c r="N919" s="95">
        <v>2015139</v>
      </c>
      <c r="O919" s="95">
        <v>104</v>
      </c>
      <c r="P919" s="95">
        <v>280348</v>
      </c>
      <c r="Q919" s="95">
        <v>91</v>
      </c>
      <c r="R919" s="95">
        <v>320902</v>
      </c>
      <c r="S919" s="95">
        <v>634</v>
      </c>
      <c r="T919" s="95">
        <v>2562346</v>
      </c>
      <c r="U919" s="95">
        <v>613</v>
      </c>
      <c r="V919" s="95">
        <v>2063166</v>
      </c>
      <c r="W919" s="95">
        <v>103</v>
      </c>
      <c r="X919" s="95">
        <v>223096</v>
      </c>
      <c r="Y919" s="95">
        <v>90</v>
      </c>
      <c r="Z919" s="95">
        <v>369370</v>
      </c>
      <c r="AA919" s="95">
        <v>626</v>
      </c>
      <c r="AB919" s="95">
        <v>2755763</v>
      </c>
      <c r="AC919" s="95">
        <v>601</v>
      </c>
      <c r="AD919" s="95">
        <v>2321121</v>
      </c>
      <c r="AE919" s="95">
        <v>92</v>
      </c>
      <c r="AF919" s="95">
        <v>251914</v>
      </c>
      <c r="AG919" s="95">
        <v>83</v>
      </c>
      <c r="AH919" s="95">
        <v>365122</v>
      </c>
      <c r="AI919" s="95">
        <v>636</v>
      </c>
      <c r="AJ919" s="95">
        <v>2357404</v>
      </c>
      <c r="AK919" s="95">
        <v>606</v>
      </c>
      <c r="AL919" s="95">
        <v>2419155.71</v>
      </c>
      <c r="AM919" s="95">
        <v>99</v>
      </c>
      <c r="AN919" s="95">
        <v>156188</v>
      </c>
      <c r="AO919" s="95">
        <v>88</v>
      </c>
      <c r="AP919" s="95">
        <v>443793</v>
      </c>
      <c r="AQ919" s="72">
        <v>350.95</v>
      </c>
      <c r="AR919" s="72">
        <v>263.97000000000003</v>
      </c>
      <c r="AS919" s="72">
        <v>614.91999999999996</v>
      </c>
      <c r="AT919" s="95">
        <v>3192268</v>
      </c>
      <c r="AU919" s="95">
        <v>2312413</v>
      </c>
      <c r="AV919" s="95">
        <v>758</v>
      </c>
      <c r="AW919" s="95">
        <v>730</v>
      </c>
      <c r="AX919" s="72">
        <v>317.67</v>
      </c>
      <c r="AY919" s="72">
        <v>271.51</v>
      </c>
      <c r="AZ919" s="72">
        <v>589.17999999999995</v>
      </c>
      <c r="BA919" s="95">
        <v>2839942</v>
      </c>
      <c r="BB919" s="95">
        <v>2336041</v>
      </c>
      <c r="BC919" s="95">
        <v>745</v>
      </c>
      <c r="BD919" s="95">
        <v>717</v>
      </c>
      <c r="BE919" s="72">
        <v>314.95</v>
      </c>
      <c r="BF919" s="72">
        <v>288.35000000000002</v>
      </c>
      <c r="BG919" s="72">
        <v>603.29999999999995</v>
      </c>
      <c r="BH919" s="95">
        <v>2785442</v>
      </c>
      <c r="BI919" s="95">
        <v>2432536</v>
      </c>
      <c r="BJ919" s="95">
        <v>737</v>
      </c>
      <c r="BK919" s="95">
        <v>703</v>
      </c>
      <c r="BL919" s="72">
        <v>349.08</v>
      </c>
      <c r="BM919" s="72">
        <v>327.27</v>
      </c>
      <c r="BN919" s="72">
        <v>676.35</v>
      </c>
      <c r="BO919" s="95">
        <v>3007677</v>
      </c>
      <c r="BP919" s="95">
        <v>2686243</v>
      </c>
      <c r="BQ919" s="95">
        <v>718</v>
      </c>
      <c r="BR919" s="95">
        <v>684</v>
      </c>
      <c r="BS919" s="72">
        <v>284.99</v>
      </c>
      <c r="BT919" s="72">
        <v>343.77</v>
      </c>
      <c r="BU919" s="72">
        <v>628.76</v>
      </c>
      <c r="BV919" s="95">
        <v>2513592</v>
      </c>
      <c r="BW919" s="95">
        <v>2862948.71</v>
      </c>
      <c r="BX919" s="95">
        <v>735</v>
      </c>
      <c r="BY919" s="95">
        <v>694</v>
      </c>
      <c r="BZ919" s="95">
        <v>745</v>
      </c>
      <c r="CA919" s="95">
        <v>731</v>
      </c>
      <c r="CB919" s="95">
        <v>721</v>
      </c>
      <c r="CC919" s="95">
        <v>702</v>
      </c>
      <c r="CD919" s="95">
        <v>715</v>
      </c>
      <c r="CE919" s="72">
        <v>650.75523149000003</v>
      </c>
      <c r="CF919" s="72">
        <v>676.59346364999999</v>
      </c>
      <c r="CG919" s="72">
        <v>712.40329333</v>
      </c>
      <c r="CH919" s="72">
        <v>716.50152150999998</v>
      </c>
      <c r="CI919" s="72">
        <v>731.52548966999996</v>
      </c>
      <c r="CJ919" s="96">
        <v>0.94493285689999995</v>
      </c>
      <c r="CK919" s="96">
        <v>0.87080356469999998</v>
      </c>
      <c r="CL919" s="96">
        <v>0.84685178419999996</v>
      </c>
      <c r="CM919" s="96">
        <v>0.94396170800000001</v>
      </c>
      <c r="CN919" s="96">
        <v>0.85951892159999999</v>
      </c>
      <c r="CO919" s="96">
        <v>0.93279427410000004</v>
      </c>
      <c r="CP919" s="96">
        <v>0.95756780649999995</v>
      </c>
      <c r="CQ919" s="96">
        <v>0.99584056389999998</v>
      </c>
      <c r="CR919" s="96">
        <v>0.96156724729999998</v>
      </c>
      <c r="CS919" s="95">
        <v>745</v>
      </c>
      <c r="CT919" s="95">
        <v>736</v>
      </c>
      <c r="CU919" s="95">
        <v>734</v>
      </c>
      <c r="CV919" s="95">
        <v>712</v>
      </c>
      <c r="CW919" s="95">
        <v>718</v>
      </c>
      <c r="CX919" s="96">
        <v>0.97609135700000005</v>
      </c>
      <c r="CY919" s="96">
        <v>0.90989878499999999</v>
      </c>
      <c r="CZ919" s="96">
        <v>0.957459108</v>
      </c>
      <c r="DA919" s="96">
        <v>0.90527837300000003</v>
      </c>
      <c r="DB919" s="96">
        <v>0.913409994</v>
      </c>
      <c r="DC919">
        <v>2013</v>
      </c>
      <c r="DD919" s="6">
        <v>705.6</v>
      </c>
      <c r="DE919" s="96">
        <v>4.0745139999999996E-3</v>
      </c>
      <c r="DF919" s="72">
        <v>735.47</v>
      </c>
      <c r="DG919" s="96">
        <v>1</v>
      </c>
      <c r="DH919" s="72">
        <v>735.47</v>
      </c>
      <c r="DI919" s="72">
        <v>760.10333204999995</v>
      </c>
      <c r="DJ919" s="96">
        <v>0.84</v>
      </c>
      <c r="DK919" s="72">
        <v>739.41133313</v>
      </c>
      <c r="DL919" s="96">
        <v>1.0225172001</v>
      </c>
      <c r="DM919" s="72">
        <v>756.06080605</v>
      </c>
      <c r="DN919" s="96">
        <v>1</v>
      </c>
      <c r="DO919" s="96">
        <v>7.5690000000000002E-3</v>
      </c>
      <c r="DP919" s="72">
        <v>5.72</v>
      </c>
      <c r="DQ919" s="72">
        <v>750.34</v>
      </c>
      <c r="DR919" t="s">
        <v>641</v>
      </c>
      <c r="DT919" t="s">
        <v>628</v>
      </c>
    </row>
    <row r="920" spans="1:124" x14ac:dyDescent="0.3">
      <c r="A920" t="s">
        <v>642</v>
      </c>
      <c r="B920">
        <v>17250</v>
      </c>
      <c r="C920" s="95">
        <v>3771</v>
      </c>
      <c r="D920" s="95">
        <v>15189391</v>
      </c>
      <c r="E920" s="95">
        <v>3638</v>
      </c>
      <c r="F920" s="95">
        <v>12770796</v>
      </c>
      <c r="G920" s="95">
        <v>548</v>
      </c>
      <c r="H920" s="95">
        <v>2006261</v>
      </c>
      <c r="I920" s="95">
        <v>503</v>
      </c>
      <c r="J920" s="95">
        <v>1904758</v>
      </c>
      <c r="K920" s="95">
        <v>3773</v>
      </c>
      <c r="L920" s="95">
        <v>17417310</v>
      </c>
      <c r="M920" s="95">
        <v>3626</v>
      </c>
      <c r="N920" s="95">
        <v>13637355</v>
      </c>
      <c r="O920" s="95">
        <v>580</v>
      </c>
      <c r="P920" s="95">
        <v>2045132</v>
      </c>
      <c r="Q920" s="95">
        <v>535</v>
      </c>
      <c r="R920" s="95">
        <v>2064315</v>
      </c>
      <c r="S920" s="95">
        <v>3749</v>
      </c>
      <c r="T920" s="95">
        <v>16990997</v>
      </c>
      <c r="U920" s="95">
        <v>3575</v>
      </c>
      <c r="V920" s="95">
        <v>12829532</v>
      </c>
      <c r="W920" s="95">
        <v>573</v>
      </c>
      <c r="X920" s="95">
        <v>2228842</v>
      </c>
      <c r="Y920" s="95">
        <v>523</v>
      </c>
      <c r="Z920" s="95">
        <v>2013661</v>
      </c>
      <c r="AA920" s="95">
        <v>3782</v>
      </c>
      <c r="AB920" s="95">
        <v>15825449</v>
      </c>
      <c r="AC920" s="95">
        <v>3589</v>
      </c>
      <c r="AD920" s="95">
        <v>13701021</v>
      </c>
      <c r="AE920" s="95">
        <v>609</v>
      </c>
      <c r="AF920" s="95">
        <v>2386531</v>
      </c>
      <c r="AG920" s="95">
        <v>554</v>
      </c>
      <c r="AH920" s="95">
        <v>2251458</v>
      </c>
      <c r="AI920" s="95">
        <v>3843</v>
      </c>
      <c r="AJ920" s="95">
        <v>18548724.120000001</v>
      </c>
      <c r="AK920" s="95">
        <v>3621</v>
      </c>
      <c r="AL920" s="95">
        <v>15499267.93</v>
      </c>
      <c r="AM920" s="95">
        <v>641</v>
      </c>
      <c r="AN920" s="95">
        <v>2822561</v>
      </c>
      <c r="AO920" s="95">
        <v>591</v>
      </c>
      <c r="AP920" s="95">
        <v>2663504</v>
      </c>
      <c r="AQ920" s="72">
        <v>331.78</v>
      </c>
      <c r="AR920" s="72">
        <v>295.33</v>
      </c>
      <c r="AS920" s="72">
        <v>627.11</v>
      </c>
      <c r="AT920" s="95">
        <v>17195652</v>
      </c>
      <c r="AU920" s="95">
        <v>14675554</v>
      </c>
      <c r="AV920" s="95">
        <v>4319</v>
      </c>
      <c r="AW920" s="95">
        <v>4141</v>
      </c>
      <c r="AX920" s="72">
        <v>372.59</v>
      </c>
      <c r="AY920" s="72">
        <v>314.45999999999998</v>
      </c>
      <c r="AZ920" s="72">
        <v>687.05</v>
      </c>
      <c r="BA920" s="95">
        <v>19462442</v>
      </c>
      <c r="BB920" s="95">
        <v>15701670</v>
      </c>
      <c r="BC920" s="95">
        <v>4353</v>
      </c>
      <c r="BD920" s="95">
        <v>4161</v>
      </c>
      <c r="BE920" s="72">
        <v>370.58</v>
      </c>
      <c r="BF920" s="72">
        <v>301.83999999999997</v>
      </c>
      <c r="BG920" s="72">
        <v>672.42</v>
      </c>
      <c r="BH920" s="95">
        <v>19219839</v>
      </c>
      <c r="BI920" s="95">
        <v>14843193</v>
      </c>
      <c r="BJ920" s="95">
        <v>4322</v>
      </c>
      <c r="BK920" s="95">
        <v>4098</v>
      </c>
      <c r="BL920" s="72">
        <v>345.63</v>
      </c>
      <c r="BM920" s="72">
        <v>320.87</v>
      </c>
      <c r="BN920" s="72">
        <v>666.5</v>
      </c>
      <c r="BO920" s="95">
        <v>18211980</v>
      </c>
      <c r="BP920" s="95">
        <v>15952479</v>
      </c>
      <c r="BQ920" s="95">
        <v>4391</v>
      </c>
      <c r="BR920" s="95">
        <v>4143</v>
      </c>
      <c r="BS920" s="72">
        <v>397.18</v>
      </c>
      <c r="BT920" s="72">
        <v>359.35</v>
      </c>
      <c r="BU920" s="72">
        <v>756.53</v>
      </c>
      <c r="BV920" s="95">
        <v>21371285.120000001</v>
      </c>
      <c r="BW920" s="95">
        <v>18162771.93</v>
      </c>
      <c r="BX920" s="95">
        <v>4484</v>
      </c>
      <c r="BY920" s="95">
        <v>4212</v>
      </c>
      <c r="BZ920" s="95">
        <v>4234</v>
      </c>
      <c r="CA920" s="95">
        <v>4260</v>
      </c>
      <c r="CB920" s="95">
        <v>4214</v>
      </c>
      <c r="CC920" s="95">
        <v>4273</v>
      </c>
      <c r="CD920" s="95">
        <v>4351</v>
      </c>
      <c r="CE920" s="72">
        <v>650.75523149000003</v>
      </c>
      <c r="CF920" s="72">
        <v>676.59346364999999</v>
      </c>
      <c r="CG920" s="72">
        <v>712.40329333</v>
      </c>
      <c r="CH920" s="72">
        <v>716.50152150999998</v>
      </c>
      <c r="CI920" s="72">
        <v>731.52548966999996</v>
      </c>
      <c r="CJ920" s="96">
        <v>0.9636649383</v>
      </c>
      <c r="CK920" s="96">
        <v>1.0154546813000001</v>
      </c>
      <c r="CL920" s="96">
        <v>0.94387547940000005</v>
      </c>
      <c r="CM920" s="96">
        <v>0.93021435399999997</v>
      </c>
      <c r="CN920" s="96">
        <v>1.0341813248</v>
      </c>
      <c r="CO920" s="96">
        <v>0.95656810530000003</v>
      </c>
      <c r="CP920" s="96">
        <v>1.0218594475</v>
      </c>
      <c r="CQ920" s="96">
        <v>0.99584056389999998</v>
      </c>
      <c r="CR920" s="96">
        <v>1.026127413</v>
      </c>
      <c r="CS920" s="95">
        <v>3954</v>
      </c>
      <c r="CT920" s="95">
        <v>4030</v>
      </c>
      <c r="CU920" s="95">
        <v>3986</v>
      </c>
      <c r="CV920" s="95">
        <v>3974</v>
      </c>
      <c r="CW920" s="95">
        <v>3974</v>
      </c>
      <c r="CX920" s="96">
        <v>0.95855650000000003</v>
      </c>
      <c r="CY920" s="96">
        <v>0.96951537799999998</v>
      </c>
      <c r="CZ920" s="96">
        <v>0.959803874</v>
      </c>
      <c r="DA920" s="96">
        <v>0.93795209899999998</v>
      </c>
      <c r="DB920" s="96">
        <v>0.95683046400000005</v>
      </c>
      <c r="DC920">
        <v>2013</v>
      </c>
      <c r="DD920" s="6">
        <v>4151</v>
      </c>
      <c r="DE920" s="96">
        <v>1.4764451999999999E-3</v>
      </c>
      <c r="DF920" s="72">
        <v>786.89</v>
      </c>
      <c r="DG920" s="96">
        <v>1</v>
      </c>
      <c r="DH920" s="72">
        <v>786.89</v>
      </c>
      <c r="DI920" s="72">
        <v>760.10333204999995</v>
      </c>
      <c r="DJ920" s="96">
        <v>1</v>
      </c>
      <c r="DK920" s="72">
        <v>786.89</v>
      </c>
      <c r="DL920" s="96">
        <v>1</v>
      </c>
      <c r="DM920" s="72">
        <v>786.89</v>
      </c>
      <c r="DN920" s="96">
        <v>1</v>
      </c>
      <c r="DO920" s="96">
        <v>4.1679999999999998E-3</v>
      </c>
      <c r="DP920" s="72">
        <v>3.28</v>
      </c>
      <c r="DQ920" s="72">
        <v>783.61</v>
      </c>
      <c r="DR920" t="s">
        <v>642</v>
      </c>
      <c r="DT920" t="s">
        <v>628</v>
      </c>
    </row>
    <row r="921" spans="1:124" x14ac:dyDescent="0.3">
      <c r="A921" t="s">
        <v>643</v>
      </c>
      <c r="B921">
        <v>17260</v>
      </c>
      <c r="C921" s="95">
        <v>1121</v>
      </c>
      <c r="D921" s="95">
        <v>5835327</v>
      </c>
      <c r="E921" s="95">
        <v>1102</v>
      </c>
      <c r="F921" s="95">
        <v>3905793</v>
      </c>
      <c r="G921" s="95">
        <v>114</v>
      </c>
      <c r="H921" s="95">
        <v>359958</v>
      </c>
      <c r="I921" s="95">
        <v>101</v>
      </c>
      <c r="J921" s="95">
        <v>336915</v>
      </c>
      <c r="K921" s="95">
        <v>1106</v>
      </c>
      <c r="L921" s="95">
        <v>7771664</v>
      </c>
      <c r="M921" s="95">
        <v>1085</v>
      </c>
      <c r="N921" s="95">
        <v>4521563</v>
      </c>
      <c r="O921" s="95">
        <v>122</v>
      </c>
      <c r="P921" s="95">
        <v>384096</v>
      </c>
      <c r="Q921" s="95">
        <v>110</v>
      </c>
      <c r="R921" s="95">
        <v>520837</v>
      </c>
      <c r="S921" s="95">
        <v>1098</v>
      </c>
      <c r="T921" s="95">
        <v>6394320</v>
      </c>
      <c r="U921" s="95">
        <v>1070</v>
      </c>
      <c r="V921" s="95">
        <v>4391603</v>
      </c>
      <c r="W921" s="95">
        <v>128</v>
      </c>
      <c r="X921" s="95">
        <v>517991</v>
      </c>
      <c r="Y921" s="95">
        <v>113</v>
      </c>
      <c r="Z921" s="95">
        <v>614380</v>
      </c>
      <c r="AA921" s="95">
        <v>1085</v>
      </c>
      <c r="AB921" s="95">
        <v>5855021</v>
      </c>
      <c r="AC921" s="95">
        <v>1047</v>
      </c>
      <c r="AD921" s="95">
        <v>4794895</v>
      </c>
      <c r="AE921" s="95">
        <v>139</v>
      </c>
      <c r="AF921" s="95">
        <v>538978</v>
      </c>
      <c r="AG921" s="95">
        <v>122</v>
      </c>
      <c r="AH921" s="95">
        <v>554600</v>
      </c>
      <c r="AI921" s="95">
        <v>1070</v>
      </c>
      <c r="AJ921" s="95">
        <v>5216942</v>
      </c>
      <c r="AK921" s="95">
        <v>1029</v>
      </c>
      <c r="AL921" s="95">
        <v>4860700.46</v>
      </c>
      <c r="AM921" s="95">
        <v>144</v>
      </c>
      <c r="AN921" s="95">
        <v>525213</v>
      </c>
      <c r="AO921" s="95">
        <v>128</v>
      </c>
      <c r="AP921" s="95">
        <v>572448</v>
      </c>
      <c r="AQ921" s="72">
        <v>418.04</v>
      </c>
      <c r="AR921" s="72">
        <v>293.89999999999998</v>
      </c>
      <c r="AS921" s="72">
        <v>711.94</v>
      </c>
      <c r="AT921" s="95">
        <v>6195285</v>
      </c>
      <c r="AU921" s="95">
        <v>4242708</v>
      </c>
      <c r="AV921" s="95">
        <v>1235</v>
      </c>
      <c r="AW921" s="95">
        <v>1203</v>
      </c>
      <c r="AX921" s="72">
        <v>553.46</v>
      </c>
      <c r="AY921" s="72">
        <v>351.63</v>
      </c>
      <c r="AZ921" s="72">
        <v>905.09</v>
      </c>
      <c r="BA921" s="95">
        <v>8155760</v>
      </c>
      <c r="BB921" s="95">
        <v>5042400</v>
      </c>
      <c r="BC921" s="95">
        <v>1228</v>
      </c>
      <c r="BD921" s="95">
        <v>1195</v>
      </c>
      <c r="BE921" s="72">
        <v>469.84</v>
      </c>
      <c r="BF921" s="72">
        <v>352.63</v>
      </c>
      <c r="BG921" s="72">
        <v>822.47</v>
      </c>
      <c r="BH921" s="95">
        <v>6912311</v>
      </c>
      <c r="BI921" s="95">
        <v>5005983</v>
      </c>
      <c r="BJ921" s="95">
        <v>1226</v>
      </c>
      <c r="BK921" s="95">
        <v>1183</v>
      </c>
      <c r="BL921" s="72">
        <v>435.32</v>
      </c>
      <c r="BM921" s="72">
        <v>381.34</v>
      </c>
      <c r="BN921" s="72">
        <v>816.66</v>
      </c>
      <c r="BO921" s="95">
        <v>6393999</v>
      </c>
      <c r="BP921" s="95">
        <v>5349495</v>
      </c>
      <c r="BQ921" s="95">
        <v>1224</v>
      </c>
      <c r="BR921" s="95">
        <v>1169</v>
      </c>
      <c r="BS921" s="72">
        <v>394.16</v>
      </c>
      <c r="BT921" s="72">
        <v>391.32</v>
      </c>
      <c r="BU921" s="72">
        <v>785.48</v>
      </c>
      <c r="BV921" s="95">
        <v>5742155</v>
      </c>
      <c r="BW921" s="95">
        <v>5433148.46</v>
      </c>
      <c r="BX921" s="95">
        <v>1214</v>
      </c>
      <c r="BY921" s="95">
        <v>1157</v>
      </c>
      <c r="BZ921" s="95">
        <v>1220</v>
      </c>
      <c r="CA921" s="95">
        <v>1212</v>
      </c>
      <c r="CB921" s="95">
        <v>1205</v>
      </c>
      <c r="CC921" s="95">
        <v>1198</v>
      </c>
      <c r="CD921" s="95">
        <v>1186</v>
      </c>
      <c r="CE921" s="72">
        <v>650.75523149000003</v>
      </c>
      <c r="CF921" s="72">
        <v>676.59346364999999</v>
      </c>
      <c r="CG921" s="72">
        <v>712.40329333</v>
      </c>
      <c r="CH921" s="72">
        <v>716.50152150999998</v>
      </c>
      <c r="CI921" s="72">
        <v>731.52548966999996</v>
      </c>
      <c r="CJ921" s="96">
        <v>1.0940211704</v>
      </c>
      <c r="CK921" s="96">
        <v>1.3377161450999999</v>
      </c>
      <c r="CL921" s="96">
        <v>1.1545005585000001</v>
      </c>
      <c r="CM921" s="96">
        <v>1.1397882286000001</v>
      </c>
      <c r="CN921" s="96">
        <v>1.073756159</v>
      </c>
      <c r="CO921" s="96">
        <v>0.94886906429999995</v>
      </c>
      <c r="CP921" s="96">
        <v>1.2224620824000001</v>
      </c>
      <c r="CQ921" s="96">
        <v>0.99584056389999998</v>
      </c>
      <c r="CR921" s="96">
        <v>1.2275678981</v>
      </c>
      <c r="CS921" s="95">
        <v>1269</v>
      </c>
      <c r="CT921" s="95">
        <v>1254</v>
      </c>
      <c r="CU921" s="95">
        <v>1235</v>
      </c>
      <c r="CV921" s="95">
        <v>1223</v>
      </c>
      <c r="CW921" s="95">
        <v>1242</v>
      </c>
      <c r="CX921" s="96">
        <v>0.98851905799999995</v>
      </c>
      <c r="CY921" s="96">
        <v>1.0284324520000001</v>
      </c>
      <c r="CZ921" s="96">
        <v>0.98760777099999997</v>
      </c>
      <c r="DA921" s="96">
        <v>0.88012228100000001</v>
      </c>
      <c r="DB921" s="96">
        <v>0.85719972700000002</v>
      </c>
      <c r="DC921">
        <v>2013</v>
      </c>
      <c r="DD921" s="6">
        <v>1181.4000000000001</v>
      </c>
      <c r="DE921" s="96">
        <v>1.7619339999999999E-3</v>
      </c>
      <c r="DF921" s="72">
        <v>941.1</v>
      </c>
      <c r="DG921" s="96">
        <v>1</v>
      </c>
      <c r="DH921" s="72">
        <v>941.1</v>
      </c>
      <c r="DI921" s="72">
        <v>760.10333204999995</v>
      </c>
      <c r="DJ921" s="96">
        <v>1</v>
      </c>
      <c r="DK921" s="72">
        <v>941.1</v>
      </c>
      <c r="DL921" s="96">
        <v>1</v>
      </c>
      <c r="DM921" s="72">
        <v>941.1</v>
      </c>
      <c r="DN921" s="96">
        <v>1</v>
      </c>
      <c r="DO921" s="96">
        <v>4.5399999999999998E-3</v>
      </c>
      <c r="DP921" s="72">
        <v>4.2699999999999996</v>
      </c>
      <c r="DQ921" s="72">
        <v>936.83</v>
      </c>
      <c r="DR921" t="s">
        <v>643</v>
      </c>
      <c r="DT921" t="s">
        <v>628</v>
      </c>
    </row>
    <row r="922" spans="1:124" x14ac:dyDescent="0.3">
      <c r="A922" t="s">
        <v>644</v>
      </c>
      <c r="B922">
        <v>17270</v>
      </c>
      <c r="C922" s="95">
        <v>3110</v>
      </c>
      <c r="D922" s="95">
        <v>12466004</v>
      </c>
      <c r="E922" s="95">
        <v>2925</v>
      </c>
      <c r="F922" s="95">
        <v>9643928</v>
      </c>
      <c r="G922" s="95">
        <v>529</v>
      </c>
      <c r="H922" s="95">
        <v>2031797</v>
      </c>
      <c r="I922" s="95">
        <v>487</v>
      </c>
      <c r="J922" s="95">
        <v>1535250</v>
      </c>
      <c r="K922" s="95">
        <v>3100</v>
      </c>
      <c r="L922" s="95">
        <v>11866394</v>
      </c>
      <c r="M922" s="95">
        <v>2907</v>
      </c>
      <c r="N922" s="95">
        <v>10123521</v>
      </c>
      <c r="O922" s="95">
        <v>568</v>
      </c>
      <c r="P922" s="95">
        <v>2609074</v>
      </c>
      <c r="Q922" s="95">
        <v>529</v>
      </c>
      <c r="R922" s="95">
        <v>1814768</v>
      </c>
      <c r="S922" s="95">
        <v>3111</v>
      </c>
      <c r="T922" s="95">
        <v>12048799</v>
      </c>
      <c r="U922" s="95">
        <v>2899</v>
      </c>
      <c r="V922" s="95">
        <v>10278215</v>
      </c>
      <c r="W922" s="95">
        <v>574</v>
      </c>
      <c r="X922" s="95">
        <v>2274137</v>
      </c>
      <c r="Y922" s="95">
        <v>526</v>
      </c>
      <c r="Z922" s="95">
        <v>2098324</v>
      </c>
      <c r="AA922" s="95">
        <v>3141</v>
      </c>
      <c r="AB922" s="95">
        <v>11670761</v>
      </c>
      <c r="AC922" s="95">
        <v>2886</v>
      </c>
      <c r="AD922" s="95">
        <v>10659322</v>
      </c>
      <c r="AE922" s="95">
        <v>574</v>
      </c>
      <c r="AF922" s="95">
        <v>2371282</v>
      </c>
      <c r="AG922" s="95">
        <v>531</v>
      </c>
      <c r="AH922" s="95">
        <v>2064430</v>
      </c>
      <c r="AI922" s="95">
        <v>3205</v>
      </c>
      <c r="AJ922" s="95">
        <v>12657642.23</v>
      </c>
      <c r="AK922" s="95">
        <v>2929</v>
      </c>
      <c r="AL922" s="95">
        <v>11199865.49</v>
      </c>
      <c r="AM922" s="95">
        <v>587</v>
      </c>
      <c r="AN922" s="95">
        <v>2146126</v>
      </c>
      <c r="AO922" s="95">
        <v>546</v>
      </c>
      <c r="AP922" s="95">
        <v>2022316</v>
      </c>
      <c r="AQ922" s="72">
        <v>332</v>
      </c>
      <c r="AR922" s="72">
        <v>273.04000000000002</v>
      </c>
      <c r="AS922" s="72">
        <v>605.04</v>
      </c>
      <c r="AT922" s="95">
        <v>14497801</v>
      </c>
      <c r="AU922" s="95">
        <v>11179178</v>
      </c>
      <c r="AV922" s="95">
        <v>3639</v>
      </c>
      <c r="AW922" s="95">
        <v>3412</v>
      </c>
      <c r="AX922" s="72">
        <v>328.87</v>
      </c>
      <c r="AY922" s="72">
        <v>289.54000000000002</v>
      </c>
      <c r="AZ922" s="72">
        <v>618.41</v>
      </c>
      <c r="BA922" s="95">
        <v>14475468</v>
      </c>
      <c r="BB922" s="95">
        <v>11938289</v>
      </c>
      <c r="BC922" s="95">
        <v>3668</v>
      </c>
      <c r="BD922" s="95">
        <v>3436</v>
      </c>
      <c r="BE922" s="72">
        <v>323.89999999999998</v>
      </c>
      <c r="BF922" s="72">
        <v>301.13</v>
      </c>
      <c r="BG922" s="72">
        <v>625.03</v>
      </c>
      <c r="BH922" s="95">
        <v>14322936</v>
      </c>
      <c r="BI922" s="95">
        <v>12376539</v>
      </c>
      <c r="BJ922" s="95">
        <v>3685</v>
      </c>
      <c r="BK922" s="95">
        <v>3425</v>
      </c>
      <c r="BL922" s="72">
        <v>314.99</v>
      </c>
      <c r="BM922" s="72">
        <v>310.31</v>
      </c>
      <c r="BN922" s="72">
        <v>625.29999999999995</v>
      </c>
      <c r="BO922" s="95">
        <v>14042043</v>
      </c>
      <c r="BP922" s="95">
        <v>12723752</v>
      </c>
      <c r="BQ922" s="95">
        <v>3715</v>
      </c>
      <c r="BR922" s="95">
        <v>3417</v>
      </c>
      <c r="BS922" s="72">
        <v>325.33</v>
      </c>
      <c r="BT922" s="72">
        <v>317.08</v>
      </c>
      <c r="BU922" s="72">
        <v>642.41</v>
      </c>
      <c r="BV922" s="95">
        <v>14803768.23</v>
      </c>
      <c r="BW922" s="95">
        <v>13222181.49</v>
      </c>
      <c r="BX922" s="95">
        <v>3792</v>
      </c>
      <c r="BY922" s="95">
        <v>3475</v>
      </c>
      <c r="BZ922" s="95">
        <v>3531</v>
      </c>
      <c r="CA922" s="95">
        <v>3556</v>
      </c>
      <c r="CB922" s="95">
        <v>3560</v>
      </c>
      <c r="CC922" s="95">
        <v>3574</v>
      </c>
      <c r="CD922" s="95">
        <v>3637</v>
      </c>
      <c r="CE922" s="72">
        <v>650.75523149000003</v>
      </c>
      <c r="CF922" s="72">
        <v>676.59346364999999</v>
      </c>
      <c r="CG922" s="72">
        <v>712.40329333</v>
      </c>
      <c r="CH922" s="72">
        <v>716.50152150999998</v>
      </c>
      <c r="CI922" s="72">
        <v>731.52548966999996</v>
      </c>
      <c r="CJ922" s="96">
        <v>0.92975049720000003</v>
      </c>
      <c r="CK922" s="96">
        <v>0.91400528270000003</v>
      </c>
      <c r="CL922" s="96">
        <v>0.87735416980000003</v>
      </c>
      <c r="CM922" s="96">
        <v>0.87271273149999995</v>
      </c>
      <c r="CN922" s="96">
        <v>0.87817855850000004</v>
      </c>
      <c r="CO922" s="96">
        <v>0.9246181269</v>
      </c>
      <c r="CP922" s="96">
        <v>0.96731853069999996</v>
      </c>
      <c r="CQ922" s="96">
        <v>0.99584056389999998</v>
      </c>
      <c r="CR922" s="96">
        <v>0.97135869699999999</v>
      </c>
      <c r="CS922" s="95">
        <v>2963</v>
      </c>
      <c r="CT922" s="95">
        <v>3013</v>
      </c>
      <c r="CU922" s="95">
        <v>3030</v>
      </c>
      <c r="CV922" s="95">
        <v>3059</v>
      </c>
      <c r="CW922" s="95">
        <v>3115</v>
      </c>
      <c r="CX922" s="96">
        <v>0.90569535599999995</v>
      </c>
      <c r="CY922" s="96">
        <v>0.93011784200000003</v>
      </c>
      <c r="CZ922" s="96">
        <v>0.945174505</v>
      </c>
      <c r="DA922" s="96">
        <v>0.92214218100000001</v>
      </c>
      <c r="DB922" s="96">
        <v>0.919733896</v>
      </c>
      <c r="DC922">
        <v>2013</v>
      </c>
      <c r="DD922" s="6">
        <v>3433</v>
      </c>
      <c r="DE922" s="96">
        <v>2.4012348999999998E-3</v>
      </c>
      <c r="DF922" s="72">
        <v>744.2</v>
      </c>
      <c r="DG922" s="96">
        <v>1</v>
      </c>
      <c r="DH922" s="72">
        <v>744.2</v>
      </c>
      <c r="DI922" s="72">
        <v>760.10333204999995</v>
      </c>
      <c r="DJ922" s="96">
        <v>1</v>
      </c>
      <c r="DK922" s="72">
        <v>744.2</v>
      </c>
      <c r="DL922" s="96">
        <v>1</v>
      </c>
      <c r="DM922" s="72">
        <v>744.2</v>
      </c>
      <c r="DN922" s="96">
        <v>1</v>
      </c>
      <c r="DO922" s="96">
        <v>5.7949999999999998E-3</v>
      </c>
      <c r="DP922" s="72">
        <v>4.3099999999999996</v>
      </c>
      <c r="DQ922" s="72">
        <v>739.89</v>
      </c>
      <c r="DR922" t="s">
        <v>644</v>
      </c>
      <c r="DT922" t="s">
        <v>628</v>
      </c>
    </row>
    <row r="923" spans="1:124" x14ac:dyDescent="0.3">
      <c r="A923" t="s">
        <v>500</v>
      </c>
      <c r="B923">
        <v>17280</v>
      </c>
      <c r="C923" s="95">
        <v>3145</v>
      </c>
      <c r="D923" s="95">
        <v>12668322</v>
      </c>
      <c r="E923" s="95">
        <v>3001</v>
      </c>
      <c r="F923" s="95">
        <v>10584317</v>
      </c>
      <c r="G923" s="95">
        <v>456</v>
      </c>
      <c r="H923" s="95">
        <v>1279005</v>
      </c>
      <c r="I923" s="95">
        <v>420</v>
      </c>
      <c r="J923" s="95">
        <v>1135722</v>
      </c>
      <c r="K923" s="95">
        <v>3168</v>
      </c>
      <c r="L923" s="95">
        <v>13325074</v>
      </c>
      <c r="M923" s="95">
        <v>3007</v>
      </c>
      <c r="N923" s="95">
        <v>10679166</v>
      </c>
      <c r="O923" s="95">
        <v>496</v>
      </c>
      <c r="P923" s="95">
        <v>1455636</v>
      </c>
      <c r="Q923" s="95">
        <v>462</v>
      </c>
      <c r="R923" s="95">
        <v>1253595</v>
      </c>
      <c r="S923" s="95">
        <v>3154</v>
      </c>
      <c r="T923" s="95">
        <v>12515967</v>
      </c>
      <c r="U923" s="95">
        <v>2969</v>
      </c>
      <c r="V923" s="95">
        <v>10718192</v>
      </c>
      <c r="W923" s="95">
        <v>504</v>
      </c>
      <c r="X923" s="95">
        <v>1610787</v>
      </c>
      <c r="Y923" s="95">
        <v>470</v>
      </c>
      <c r="Z923" s="95">
        <v>1428302</v>
      </c>
      <c r="AA923" s="95">
        <v>3179</v>
      </c>
      <c r="AB923" s="95">
        <v>9945841</v>
      </c>
      <c r="AC923" s="95">
        <v>2992</v>
      </c>
      <c r="AD923" s="95">
        <v>11177193</v>
      </c>
      <c r="AE923" s="95">
        <v>539</v>
      </c>
      <c r="AF923" s="95">
        <v>1830792</v>
      </c>
      <c r="AG923" s="95">
        <v>505</v>
      </c>
      <c r="AH923" s="95">
        <v>1659780</v>
      </c>
      <c r="AI923" s="95">
        <v>3208</v>
      </c>
      <c r="AJ923" s="95">
        <v>10963181.369999999</v>
      </c>
      <c r="AK923" s="95">
        <v>3009</v>
      </c>
      <c r="AL923" s="95">
        <v>11043556.4</v>
      </c>
      <c r="AM923" s="95">
        <v>577</v>
      </c>
      <c r="AN923" s="95">
        <v>1894548</v>
      </c>
      <c r="AO923" s="95">
        <v>539</v>
      </c>
      <c r="AP923" s="95">
        <v>1903252</v>
      </c>
      <c r="AQ923" s="72">
        <v>322.77</v>
      </c>
      <c r="AR923" s="72">
        <v>285.49</v>
      </c>
      <c r="AS923" s="72">
        <v>608.26</v>
      </c>
      <c r="AT923" s="95">
        <v>13947327</v>
      </c>
      <c r="AU923" s="95">
        <v>11720039</v>
      </c>
      <c r="AV923" s="95">
        <v>3601</v>
      </c>
      <c r="AW923" s="95">
        <v>3421</v>
      </c>
      <c r="AX923" s="72">
        <v>336.17</v>
      </c>
      <c r="AY923" s="72">
        <v>286.64999999999998</v>
      </c>
      <c r="AZ923" s="72">
        <v>622.82000000000005</v>
      </c>
      <c r="BA923" s="95">
        <v>14780710</v>
      </c>
      <c r="BB923" s="95">
        <v>11932761</v>
      </c>
      <c r="BC923" s="95">
        <v>3664</v>
      </c>
      <c r="BD923" s="95">
        <v>3469</v>
      </c>
      <c r="BE923" s="72">
        <v>321.82</v>
      </c>
      <c r="BF923" s="72">
        <v>294.33</v>
      </c>
      <c r="BG923" s="72">
        <v>616.15</v>
      </c>
      <c r="BH923" s="95">
        <v>14126754</v>
      </c>
      <c r="BI923" s="95">
        <v>12146494</v>
      </c>
      <c r="BJ923" s="95">
        <v>3658</v>
      </c>
      <c r="BK923" s="95">
        <v>3439</v>
      </c>
      <c r="BL923" s="72">
        <v>263.95999999999998</v>
      </c>
      <c r="BM923" s="72">
        <v>305.89999999999998</v>
      </c>
      <c r="BN923" s="72">
        <v>569.86</v>
      </c>
      <c r="BO923" s="95">
        <v>11776633</v>
      </c>
      <c r="BP923" s="95">
        <v>12836973</v>
      </c>
      <c r="BQ923" s="95">
        <v>3718</v>
      </c>
      <c r="BR923" s="95">
        <v>3497</v>
      </c>
      <c r="BS923" s="72">
        <v>283.08999999999997</v>
      </c>
      <c r="BT923" s="72">
        <v>304.08999999999997</v>
      </c>
      <c r="BU923" s="72">
        <v>587.17999999999995</v>
      </c>
      <c r="BV923" s="95">
        <v>12857729.369999999</v>
      </c>
      <c r="BW923" s="95">
        <v>12946808.4</v>
      </c>
      <c r="BX923" s="95">
        <v>3785</v>
      </c>
      <c r="BY923" s="95">
        <v>3548</v>
      </c>
      <c r="BZ923" s="95">
        <v>3515</v>
      </c>
      <c r="CA923" s="95">
        <v>3570</v>
      </c>
      <c r="CB923" s="95">
        <v>3552</v>
      </c>
      <c r="CC923" s="95">
        <v>3613</v>
      </c>
      <c r="CD923" s="95">
        <v>3669</v>
      </c>
      <c r="CE923" s="72">
        <v>650.75523149000003</v>
      </c>
      <c r="CF923" s="72">
        <v>676.59346364999999</v>
      </c>
      <c r="CG923" s="72">
        <v>712.40329333</v>
      </c>
      <c r="CH923" s="72">
        <v>716.50152150999998</v>
      </c>
      <c r="CI923" s="72">
        <v>731.52548966999996</v>
      </c>
      <c r="CJ923" s="96">
        <v>0.9346985941</v>
      </c>
      <c r="CK923" s="96">
        <v>0.92052322919999996</v>
      </c>
      <c r="CL923" s="96">
        <v>0.86488932009999997</v>
      </c>
      <c r="CM923" s="96">
        <v>0.79533676190000002</v>
      </c>
      <c r="CN923" s="96">
        <v>0.802678797</v>
      </c>
      <c r="CO923" s="96">
        <v>0.96274989759999996</v>
      </c>
      <c r="CP923" s="96">
        <v>0.89704017899999999</v>
      </c>
      <c r="CQ923" s="96">
        <v>0.99584056389999998</v>
      </c>
      <c r="CR923" s="96">
        <v>0.9007868161</v>
      </c>
      <c r="CS923" s="95">
        <v>3313</v>
      </c>
      <c r="CT923" s="95">
        <v>3340</v>
      </c>
      <c r="CU923" s="95">
        <v>3284</v>
      </c>
      <c r="CV923" s="95">
        <v>3250</v>
      </c>
      <c r="CW923" s="95">
        <v>3240</v>
      </c>
      <c r="CX923" s="96">
        <v>0.94779064599999996</v>
      </c>
      <c r="CY923" s="96">
        <v>0.97428696400000003</v>
      </c>
      <c r="CZ923" s="96">
        <v>0.965909142</v>
      </c>
      <c r="DA923" s="96">
        <v>0.96899086099999998</v>
      </c>
      <c r="DB923" s="96">
        <v>0.95669067200000002</v>
      </c>
      <c r="DC923">
        <v>2013</v>
      </c>
      <c r="DD923" s="6">
        <v>3474.8</v>
      </c>
      <c r="DE923" s="96">
        <v>2.3945894000000001E-3</v>
      </c>
      <c r="DF923" s="72">
        <v>690.14</v>
      </c>
      <c r="DG923" s="96">
        <v>1</v>
      </c>
      <c r="DH923" s="72">
        <v>690.14</v>
      </c>
      <c r="DI923" s="72">
        <v>760.10333204999995</v>
      </c>
      <c r="DJ923" s="96">
        <v>1</v>
      </c>
      <c r="DK923" s="72">
        <v>690.14</v>
      </c>
      <c r="DL923" s="96">
        <v>1</v>
      </c>
      <c r="DM923" s="72">
        <v>690.14</v>
      </c>
      <c r="DN923" s="96">
        <v>1</v>
      </c>
      <c r="DO923" s="96">
        <v>5.6319999999999999E-3</v>
      </c>
      <c r="DP923" s="72">
        <v>3.89</v>
      </c>
      <c r="DQ923" s="72">
        <v>686.25</v>
      </c>
      <c r="DR923" t="s">
        <v>500</v>
      </c>
      <c r="DT923" t="s">
        <v>628</v>
      </c>
    </row>
    <row r="924" spans="1:124" x14ac:dyDescent="0.3">
      <c r="A924" t="s">
        <v>30</v>
      </c>
      <c r="B924">
        <v>17290</v>
      </c>
      <c r="C924" s="95">
        <v>3273</v>
      </c>
      <c r="D924" s="95">
        <v>11512112</v>
      </c>
      <c r="E924" s="95">
        <v>3176</v>
      </c>
      <c r="F924" s="95">
        <v>10307981</v>
      </c>
      <c r="G924" s="95">
        <v>539</v>
      </c>
      <c r="H924" s="95">
        <v>1611504</v>
      </c>
      <c r="I924" s="95">
        <v>482</v>
      </c>
      <c r="J924" s="95">
        <v>1506815</v>
      </c>
      <c r="K924" s="95">
        <v>3163</v>
      </c>
      <c r="L924" s="95">
        <v>11254069</v>
      </c>
      <c r="M924" s="95">
        <v>3050</v>
      </c>
      <c r="N924" s="95">
        <v>10587952</v>
      </c>
      <c r="O924" s="95">
        <v>512</v>
      </c>
      <c r="P924" s="95">
        <v>1781488</v>
      </c>
      <c r="Q924" s="95">
        <v>456</v>
      </c>
      <c r="R924" s="95">
        <v>1610796</v>
      </c>
      <c r="S924" s="95">
        <v>3157</v>
      </c>
      <c r="T924" s="95">
        <v>12415397</v>
      </c>
      <c r="U924" s="95">
        <v>3021</v>
      </c>
      <c r="V924" s="95">
        <v>11513901</v>
      </c>
      <c r="W924" s="95">
        <v>510</v>
      </c>
      <c r="X924" s="95">
        <v>1558329</v>
      </c>
      <c r="Y924" s="95">
        <v>447</v>
      </c>
      <c r="Z924" s="95">
        <v>1675915</v>
      </c>
      <c r="AA924" s="95">
        <v>3202</v>
      </c>
      <c r="AB924" s="95">
        <v>12818199</v>
      </c>
      <c r="AC924" s="95">
        <v>3041</v>
      </c>
      <c r="AD924" s="95">
        <v>12077789</v>
      </c>
      <c r="AE924" s="95">
        <v>539</v>
      </c>
      <c r="AF924" s="95">
        <v>1768492</v>
      </c>
      <c r="AG924" s="95">
        <v>482</v>
      </c>
      <c r="AH924" s="95">
        <v>1987010</v>
      </c>
      <c r="AI924" s="95">
        <v>3287</v>
      </c>
      <c r="AJ924" s="95">
        <v>12571241.560000001</v>
      </c>
      <c r="AK924" s="95">
        <v>3116</v>
      </c>
      <c r="AL924" s="95">
        <v>13175326.119999999</v>
      </c>
      <c r="AM924" s="95">
        <v>585</v>
      </c>
      <c r="AN924" s="95">
        <v>1438846</v>
      </c>
      <c r="AO924" s="95">
        <v>525</v>
      </c>
      <c r="AP924" s="95">
        <v>2088892</v>
      </c>
      <c r="AQ924" s="72">
        <v>286.89</v>
      </c>
      <c r="AR924" s="72">
        <v>269.14999999999998</v>
      </c>
      <c r="AS924" s="72">
        <v>556.04</v>
      </c>
      <c r="AT924" s="95">
        <v>13123616</v>
      </c>
      <c r="AU924" s="95">
        <v>11814796</v>
      </c>
      <c r="AV924" s="95">
        <v>3812</v>
      </c>
      <c r="AW924" s="95">
        <v>3658</v>
      </c>
      <c r="AX924" s="72">
        <v>295.58999999999997</v>
      </c>
      <c r="AY924" s="72">
        <v>289.95</v>
      </c>
      <c r="AZ924" s="72">
        <v>585.54</v>
      </c>
      <c r="BA924" s="95">
        <v>13035557</v>
      </c>
      <c r="BB924" s="95">
        <v>12198748</v>
      </c>
      <c r="BC924" s="95">
        <v>3675</v>
      </c>
      <c r="BD924" s="95">
        <v>3506</v>
      </c>
      <c r="BE924" s="72">
        <v>317.56</v>
      </c>
      <c r="BF924" s="72">
        <v>316.94</v>
      </c>
      <c r="BG924" s="72">
        <v>634.5</v>
      </c>
      <c r="BH924" s="95">
        <v>13973726</v>
      </c>
      <c r="BI924" s="95">
        <v>13189816</v>
      </c>
      <c r="BJ924" s="95">
        <v>3667</v>
      </c>
      <c r="BK924" s="95">
        <v>3468</v>
      </c>
      <c r="BL924" s="72">
        <v>324.93</v>
      </c>
      <c r="BM924" s="72">
        <v>332.69</v>
      </c>
      <c r="BN924" s="72">
        <v>657.62</v>
      </c>
      <c r="BO924" s="95">
        <v>14586691</v>
      </c>
      <c r="BP924" s="95">
        <v>14064799</v>
      </c>
      <c r="BQ924" s="95">
        <v>3741</v>
      </c>
      <c r="BR924" s="95">
        <v>3523</v>
      </c>
      <c r="BS924" s="72">
        <v>301.52999999999997</v>
      </c>
      <c r="BT924" s="72">
        <v>349.36</v>
      </c>
      <c r="BU924" s="72">
        <v>650.89</v>
      </c>
      <c r="BV924" s="95">
        <v>14010087.560000001</v>
      </c>
      <c r="BW924" s="95">
        <v>15264218.119999999</v>
      </c>
      <c r="BX924" s="95">
        <v>3872</v>
      </c>
      <c r="BY924" s="95">
        <v>3641</v>
      </c>
      <c r="BZ924" s="95">
        <v>3739</v>
      </c>
      <c r="CA924" s="95">
        <v>3593</v>
      </c>
      <c r="CB924" s="95">
        <v>3571</v>
      </c>
      <c r="CC924" s="95">
        <v>3638</v>
      </c>
      <c r="CD924" s="95">
        <v>3759</v>
      </c>
      <c r="CE924" s="72">
        <v>650.75523149000003</v>
      </c>
      <c r="CF924" s="72">
        <v>676.59346364999999</v>
      </c>
      <c r="CG924" s="72">
        <v>712.40329333</v>
      </c>
      <c r="CH924" s="72">
        <v>716.50152150999998</v>
      </c>
      <c r="CI924" s="72">
        <v>731.52548966999996</v>
      </c>
      <c r="CJ924" s="96">
        <v>0.85445336910000003</v>
      </c>
      <c r="CK924" s="96">
        <v>0.86542367239999995</v>
      </c>
      <c r="CL924" s="96">
        <v>0.89064720210000003</v>
      </c>
      <c r="CM924" s="96">
        <v>0.91782080040000003</v>
      </c>
      <c r="CN924" s="96">
        <v>0.88977077240000002</v>
      </c>
      <c r="CO924" s="96">
        <v>1.0022757251000001</v>
      </c>
      <c r="CP924" s="96">
        <v>0.88161684569999998</v>
      </c>
      <c r="CQ924" s="96">
        <v>0.99584056389999998</v>
      </c>
      <c r="CR924" s="96">
        <v>0.88529906469999997</v>
      </c>
      <c r="CS924" s="95">
        <v>3832</v>
      </c>
      <c r="CT924" s="95">
        <v>3808</v>
      </c>
      <c r="CU924" s="95">
        <v>3860</v>
      </c>
      <c r="CV924" s="95">
        <v>3854</v>
      </c>
      <c r="CW924" s="95">
        <v>3943</v>
      </c>
      <c r="CX924" s="96">
        <v>1.0053021259999999</v>
      </c>
      <c r="CY924" s="96">
        <v>0.99301733000000003</v>
      </c>
      <c r="CZ924" s="96">
        <v>0.99654842200000004</v>
      </c>
      <c r="DA924" s="96">
        <v>1.007956098</v>
      </c>
      <c r="DB924" s="96">
        <v>1.0083305140000001</v>
      </c>
      <c r="DC924">
        <v>2013</v>
      </c>
      <c r="DD924" s="6">
        <v>3559.2</v>
      </c>
      <c r="DE924" s="96">
        <v>2.3877649E-3</v>
      </c>
      <c r="DF924" s="72">
        <v>678.28</v>
      </c>
      <c r="DG924" s="96">
        <v>1</v>
      </c>
      <c r="DH924" s="72">
        <v>678.28</v>
      </c>
      <c r="DI924" s="72">
        <v>734.90444697999999</v>
      </c>
      <c r="DJ924" s="96">
        <v>1</v>
      </c>
      <c r="DK924" s="72">
        <v>678.28</v>
      </c>
      <c r="DL924" s="96">
        <v>1</v>
      </c>
      <c r="DM924" s="72">
        <v>678.28</v>
      </c>
      <c r="DN924" s="96">
        <v>1</v>
      </c>
      <c r="DO924" s="96">
        <v>6.6709999999999998E-3</v>
      </c>
      <c r="DP924" s="72">
        <v>4.5199999999999996</v>
      </c>
      <c r="DQ924" s="72">
        <v>673.76</v>
      </c>
      <c r="DR924" t="s">
        <v>30</v>
      </c>
      <c r="DT924" t="s">
        <v>628</v>
      </c>
    </row>
    <row r="925" spans="1:124" x14ac:dyDescent="0.3">
      <c r="A925" t="s">
        <v>645</v>
      </c>
      <c r="B925">
        <v>17300</v>
      </c>
      <c r="C925" s="95">
        <v>2435</v>
      </c>
      <c r="D925" s="95">
        <v>7496347</v>
      </c>
      <c r="E925" s="95">
        <v>2360</v>
      </c>
      <c r="F925" s="95">
        <v>6728485</v>
      </c>
      <c r="G925" s="95">
        <v>426</v>
      </c>
      <c r="H925" s="95">
        <v>1156476</v>
      </c>
      <c r="I925" s="95">
        <v>378</v>
      </c>
      <c r="J925" s="95">
        <v>1039340</v>
      </c>
      <c r="K925" s="95">
        <v>2438</v>
      </c>
      <c r="L925" s="95">
        <v>8152205</v>
      </c>
      <c r="M925" s="95">
        <v>2359</v>
      </c>
      <c r="N925" s="95">
        <v>7445974</v>
      </c>
      <c r="O925" s="95">
        <v>439</v>
      </c>
      <c r="P925" s="95">
        <v>1218201</v>
      </c>
      <c r="Q925" s="95">
        <v>378</v>
      </c>
      <c r="R925" s="95">
        <v>1196466</v>
      </c>
      <c r="S925" s="95">
        <v>2398</v>
      </c>
      <c r="T925" s="95">
        <v>8528953</v>
      </c>
      <c r="U925" s="95">
        <v>2306</v>
      </c>
      <c r="V925" s="95">
        <v>7606578</v>
      </c>
      <c r="W925" s="95">
        <v>460</v>
      </c>
      <c r="X925" s="95">
        <v>1091029</v>
      </c>
      <c r="Y925" s="95">
        <v>388</v>
      </c>
      <c r="Z925" s="95">
        <v>1213841</v>
      </c>
      <c r="AA925" s="95">
        <v>2388</v>
      </c>
      <c r="AB925" s="95">
        <v>8347327</v>
      </c>
      <c r="AC925" s="95">
        <v>2289</v>
      </c>
      <c r="AD925" s="95">
        <v>7856690</v>
      </c>
      <c r="AE925" s="95">
        <v>448</v>
      </c>
      <c r="AF925" s="95">
        <v>1183255</v>
      </c>
      <c r="AG925" s="95">
        <v>383</v>
      </c>
      <c r="AH925" s="95">
        <v>1387166</v>
      </c>
      <c r="AI925" s="95">
        <v>2372</v>
      </c>
      <c r="AJ925" s="95">
        <v>7707213</v>
      </c>
      <c r="AK925" s="95">
        <v>2258</v>
      </c>
      <c r="AL925" s="95">
        <v>8104275.0899999999</v>
      </c>
      <c r="AM925" s="95">
        <v>512</v>
      </c>
      <c r="AN925" s="95">
        <v>1981255</v>
      </c>
      <c r="AO925" s="95">
        <v>440</v>
      </c>
      <c r="AP925" s="95">
        <v>1849315.4</v>
      </c>
      <c r="AQ925" s="72">
        <v>252.03</v>
      </c>
      <c r="AR925" s="72">
        <v>236.42</v>
      </c>
      <c r="AS925" s="72">
        <v>488.45</v>
      </c>
      <c r="AT925" s="95">
        <v>8652823</v>
      </c>
      <c r="AU925" s="95">
        <v>7767825</v>
      </c>
      <c r="AV925" s="95">
        <v>2861</v>
      </c>
      <c r="AW925" s="95">
        <v>2738</v>
      </c>
      <c r="AX925" s="72">
        <v>271.42</v>
      </c>
      <c r="AY925" s="72">
        <v>263.14</v>
      </c>
      <c r="AZ925" s="72">
        <v>534.55999999999995</v>
      </c>
      <c r="BA925" s="95">
        <v>9370406</v>
      </c>
      <c r="BB925" s="95">
        <v>8642440</v>
      </c>
      <c r="BC925" s="95">
        <v>2877</v>
      </c>
      <c r="BD925" s="95">
        <v>2737</v>
      </c>
      <c r="BE925" s="72">
        <v>280.5</v>
      </c>
      <c r="BF925" s="72">
        <v>272.83999999999997</v>
      </c>
      <c r="BG925" s="72">
        <v>553.34</v>
      </c>
      <c r="BH925" s="95">
        <v>9619982</v>
      </c>
      <c r="BI925" s="95">
        <v>8820419</v>
      </c>
      <c r="BJ925" s="95">
        <v>2858</v>
      </c>
      <c r="BK925" s="95">
        <v>2694</v>
      </c>
      <c r="BL925" s="72">
        <v>280.05</v>
      </c>
      <c r="BM925" s="72">
        <v>288.29000000000002</v>
      </c>
      <c r="BN925" s="72">
        <v>568.34</v>
      </c>
      <c r="BO925" s="95">
        <v>9530582</v>
      </c>
      <c r="BP925" s="95">
        <v>9243856</v>
      </c>
      <c r="BQ925" s="95">
        <v>2836</v>
      </c>
      <c r="BR925" s="95">
        <v>2672</v>
      </c>
      <c r="BS925" s="72">
        <v>279.95</v>
      </c>
      <c r="BT925" s="72">
        <v>307.44</v>
      </c>
      <c r="BU925" s="72">
        <v>587.39</v>
      </c>
      <c r="BV925" s="95">
        <v>9688468</v>
      </c>
      <c r="BW925" s="95">
        <v>9953590.4900000002</v>
      </c>
      <c r="BX925" s="95">
        <v>2884</v>
      </c>
      <c r="BY925" s="95">
        <v>2698</v>
      </c>
      <c r="BZ925" s="95">
        <v>2802</v>
      </c>
      <c r="CA925" s="95">
        <v>2809</v>
      </c>
      <c r="CB925" s="95">
        <v>2779</v>
      </c>
      <c r="CC925" s="95">
        <v>2758</v>
      </c>
      <c r="CD925" s="95">
        <v>2793</v>
      </c>
      <c r="CE925" s="72">
        <v>650.75523149000003</v>
      </c>
      <c r="CF925" s="72">
        <v>676.59346364999999</v>
      </c>
      <c r="CG925" s="72">
        <v>712.40329333</v>
      </c>
      <c r="CH925" s="72">
        <v>716.50152150999998</v>
      </c>
      <c r="CI925" s="72">
        <v>731.52548966999996</v>
      </c>
      <c r="CJ925" s="96">
        <v>0.7505894327</v>
      </c>
      <c r="CK925" s="96">
        <v>0.79007561959999995</v>
      </c>
      <c r="CL925" s="96">
        <v>0.77672296740000002</v>
      </c>
      <c r="CM925" s="96">
        <v>0.79321534279999995</v>
      </c>
      <c r="CN925" s="96">
        <v>0.80296586830000005</v>
      </c>
      <c r="CO925" s="96">
        <v>0.90481218090000004</v>
      </c>
      <c r="CP925" s="96">
        <v>0.86505670749999997</v>
      </c>
      <c r="CQ925" s="96">
        <v>0.99584056389999998</v>
      </c>
      <c r="CR925" s="96">
        <v>0.86866976029999998</v>
      </c>
      <c r="CS925" s="95">
        <v>2749</v>
      </c>
      <c r="CT925" s="95">
        <v>2703</v>
      </c>
      <c r="CU925" s="95">
        <v>2705</v>
      </c>
      <c r="CV925" s="95">
        <v>2717</v>
      </c>
      <c r="CW925" s="95">
        <v>2767</v>
      </c>
      <c r="CX925" s="96">
        <v>0.90101561900000005</v>
      </c>
      <c r="CY925" s="96">
        <v>0.89081921100000006</v>
      </c>
      <c r="CZ925" s="96">
        <v>0.90456340899999998</v>
      </c>
      <c r="DA925" s="96">
        <v>0.92088761799999996</v>
      </c>
      <c r="DB925" s="96">
        <v>0.90671160699999998</v>
      </c>
      <c r="DC925">
        <v>2013</v>
      </c>
      <c r="DD925" s="6">
        <v>2707.8</v>
      </c>
      <c r="DE925" s="96">
        <v>3.5564201999999999E-3</v>
      </c>
      <c r="DF925" s="72">
        <v>664.76</v>
      </c>
      <c r="DG925" s="96">
        <v>1</v>
      </c>
      <c r="DH925" s="72">
        <v>664.76</v>
      </c>
      <c r="DI925" s="72">
        <v>658.56326521999995</v>
      </c>
      <c r="DJ925" s="96">
        <v>1</v>
      </c>
      <c r="DK925" s="72">
        <v>664.76</v>
      </c>
      <c r="DL925" s="96">
        <v>1</v>
      </c>
      <c r="DM925" s="72">
        <v>664.76</v>
      </c>
      <c r="DN925" s="96">
        <v>1</v>
      </c>
      <c r="DO925" s="96">
        <v>7.1789999999999996E-3</v>
      </c>
      <c r="DP925" s="72">
        <v>4.7699999999999996</v>
      </c>
      <c r="DQ925" s="72">
        <v>659.99</v>
      </c>
      <c r="DR925" t="s">
        <v>645</v>
      </c>
      <c r="DT925" t="s">
        <v>628</v>
      </c>
    </row>
    <row r="926" spans="1:124" x14ac:dyDescent="0.3">
      <c r="A926" t="s">
        <v>646</v>
      </c>
      <c r="B926">
        <v>17310</v>
      </c>
      <c r="C926" s="95">
        <v>669</v>
      </c>
      <c r="D926" s="95">
        <v>3742411</v>
      </c>
      <c r="E926" s="95">
        <v>661</v>
      </c>
      <c r="F926" s="95">
        <v>2578821</v>
      </c>
      <c r="G926" s="95">
        <v>44</v>
      </c>
      <c r="H926" s="95">
        <v>249612</v>
      </c>
      <c r="I926" s="95">
        <v>39</v>
      </c>
      <c r="J926" s="95">
        <v>160775</v>
      </c>
      <c r="K926" s="95">
        <v>643</v>
      </c>
      <c r="L926" s="95">
        <v>3631504</v>
      </c>
      <c r="M926" s="95">
        <v>634</v>
      </c>
      <c r="N926" s="95">
        <v>2535319</v>
      </c>
      <c r="O926" s="95">
        <v>38</v>
      </c>
      <c r="P926" s="95">
        <v>474097</v>
      </c>
      <c r="Q926" s="95">
        <v>35</v>
      </c>
      <c r="R926" s="95">
        <v>190591</v>
      </c>
      <c r="S926" s="95">
        <v>628</v>
      </c>
      <c r="T926" s="95">
        <v>3269260</v>
      </c>
      <c r="U926" s="95">
        <v>617</v>
      </c>
      <c r="V926" s="95">
        <v>2497776</v>
      </c>
      <c r="W926" s="95">
        <v>48</v>
      </c>
      <c r="X926" s="95">
        <v>122115</v>
      </c>
      <c r="Y926" s="95">
        <v>42</v>
      </c>
      <c r="Z926" s="95">
        <v>162945</v>
      </c>
      <c r="AA926" s="95">
        <v>632</v>
      </c>
      <c r="AB926" s="95">
        <v>3231472</v>
      </c>
      <c r="AC926" s="95">
        <v>616</v>
      </c>
      <c r="AD926" s="95">
        <v>2544740</v>
      </c>
      <c r="AE926" s="95">
        <v>46</v>
      </c>
      <c r="AF926" s="95">
        <v>190036</v>
      </c>
      <c r="AG926" s="95">
        <v>38</v>
      </c>
      <c r="AH926" s="95">
        <v>148169</v>
      </c>
      <c r="AI926" s="95">
        <v>635</v>
      </c>
      <c r="AJ926" s="95">
        <v>3803318</v>
      </c>
      <c r="AK926" s="95">
        <v>615</v>
      </c>
      <c r="AL926" s="95">
        <v>2832789.34</v>
      </c>
      <c r="AM926" s="95">
        <v>48</v>
      </c>
      <c r="AN926" s="95">
        <v>183231</v>
      </c>
      <c r="AO926" s="95">
        <v>41</v>
      </c>
      <c r="AP926" s="95">
        <v>220296</v>
      </c>
      <c r="AQ926" s="72">
        <v>466.58</v>
      </c>
      <c r="AR926" s="72">
        <v>326.14</v>
      </c>
      <c r="AS926" s="72">
        <v>792.72</v>
      </c>
      <c r="AT926" s="95">
        <v>3992023</v>
      </c>
      <c r="AU926" s="95">
        <v>2739596</v>
      </c>
      <c r="AV926" s="95">
        <v>713</v>
      </c>
      <c r="AW926" s="95">
        <v>700</v>
      </c>
      <c r="AX926" s="72">
        <v>502.4</v>
      </c>
      <c r="AY926" s="72">
        <v>339.55</v>
      </c>
      <c r="AZ926" s="72">
        <v>841.95</v>
      </c>
      <c r="BA926" s="95">
        <v>4105601</v>
      </c>
      <c r="BB926" s="95">
        <v>2725910</v>
      </c>
      <c r="BC926" s="95">
        <v>681</v>
      </c>
      <c r="BD926" s="95">
        <v>669</v>
      </c>
      <c r="BE926" s="72">
        <v>418.07</v>
      </c>
      <c r="BF926" s="72">
        <v>336.46</v>
      </c>
      <c r="BG926" s="72">
        <v>754.53</v>
      </c>
      <c r="BH926" s="95">
        <v>3391375</v>
      </c>
      <c r="BI926" s="95">
        <v>2660721</v>
      </c>
      <c r="BJ926" s="95">
        <v>676</v>
      </c>
      <c r="BK926" s="95">
        <v>659</v>
      </c>
      <c r="BL926" s="72">
        <v>420.54</v>
      </c>
      <c r="BM926" s="72">
        <v>343.13</v>
      </c>
      <c r="BN926" s="72">
        <v>763.67</v>
      </c>
      <c r="BO926" s="95">
        <v>3421508</v>
      </c>
      <c r="BP926" s="95">
        <v>2692909</v>
      </c>
      <c r="BQ926" s="95">
        <v>678</v>
      </c>
      <c r="BR926" s="95">
        <v>654</v>
      </c>
      <c r="BS926" s="72">
        <v>486.4</v>
      </c>
      <c r="BT926" s="72">
        <v>387.84</v>
      </c>
      <c r="BU926" s="72">
        <v>874.24</v>
      </c>
      <c r="BV926" s="95">
        <v>3986549</v>
      </c>
      <c r="BW926" s="95">
        <v>3053085.34</v>
      </c>
      <c r="BX926" s="95">
        <v>683</v>
      </c>
      <c r="BY926" s="95">
        <v>656</v>
      </c>
      <c r="BZ926" s="95">
        <v>707</v>
      </c>
      <c r="CA926" s="95">
        <v>675</v>
      </c>
      <c r="CB926" s="95">
        <v>668</v>
      </c>
      <c r="CC926" s="95">
        <v>667</v>
      </c>
      <c r="CD926" s="95">
        <v>670</v>
      </c>
      <c r="CE926" s="72">
        <v>650.75523149000003</v>
      </c>
      <c r="CF926" s="72">
        <v>676.59346364999999</v>
      </c>
      <c r="CG926" s="72">
        <v>712.40329333</v>
      </c>
      <c r="CH926" s="72">
        <v>716.50152150999998</v>
      </c>
      <c r="CI926" s="72">
        <v>731.52548966999996</v>
      </c>
      <c r="CJ926" s="96">
        <v>1.2181538644000001</v>
      </c>
      <c r="CK926" s="96">
        <v>1.2443957047</v>
      </c>
      <c r="CL926" s="96">
        <v>1.0591332283999999</v>
      </c>
      <c r="CM926" s="96">
        <v>1.0658316514999999</v>
      </c>
      <c r="CN926" s="96">
        <v>1.1950916438999999</v>
      </c>
      <c r="CO926" s="96">
        <v>1.1136622746</v>
      </c>
      <c r="CP926" s="96">
        <v>1.038484687</v>
      </c>
      <c r="CQ926" s="96">
        <v>0.99584056389999998</v>
      </c>
      <c r="CR926" s="96">
        <v>1.0428220905000001</v>
      </c>
      <c r="CS926" s="95">
        <v>674</v>
      </c>
      <c r="CT926" s="95">
        <v>665</v>
      </c>
      <c r="CU926" s="95">
        <v>647</v>
      </c>
      <c r="CV926" s="95">
        <v>660</v>
      </c>
      <c r="CW926" s="95">
        <v>659</v>
      </c>
      <c r="CX926" s="96">
        <v>1.1535244630000001</v>
      </c>
      <c r="CY926" s="96">
        <v>1.153885644</v>
      </c>
      <c r="CZ926" s="96">
        <v>1.137026133</v>
      </c>
      <c r="DA926" s="96">
        <v>1.072084209</v>
      </c>
      <c r="DB926" s="96">
        <v>1.0510059030000001</v>
      </c>
      <c r="DC926">
        <v>2013</v>
      </c>
      <c r="DD926" s="6">
        <v>667.6</v>
      </c>
      <c r="DE926" s="96">
        <v>1.2665826E-3</v>
      </c>
      <c r="DF926" s="72">
        <v>799.86</v>
      </c>
      <c r="DG926" s="96">
        <v>1</v>
      </c>
      <c r="DH926" s="72">
        <v>799.86</v>
      </c>
      <c r="DI926" s="72">
        <v>760.10333204999995</v>
      </c>
      <c r="DJ926" s="96">
        <v>0.81706792859999999</v>
      </c>
      <c r="DK926" s="72">
        <v>792.58723038000005</v>
      </c>
      <c r="DL926" s="96">
        <v>1.0225172001</v>
      </c>
      <c r="DM926" s="72">
        <v>810.43407562000004</v>
      </c>
      <c r="DN926" s="96">
        <v>1</v>
      </c>
      <c r="DO926" s="96">
        <v>2.7780000000000001E-3</v>
      </c>
      <c r="DP926" s="72">
        <v>2.25</v>
      </c>
      <c r="DQ926" s="72">
        <v>808.18</v>
      </c>
      <c r="DR926" t="s">
        <v>646</v>
      </c>
      <c r="DT926" t="s">
        <v>628</v>
      </c>
    </row>
    <row r="927" spans="1:124" x14ac:dyDescent="0.3">
      <c r="A927" t="s">
        <v>92</v>
      </c>
      <c r="B927">
        <v>17320</v>
      </c>
      <c r="C927" s="95">
        <v>643</v>
      </c>
      <c r="D927" s="95">
        <v>2950201</v>
      </c>
      <c r="E927" s="95">
        <v>629</v>
      </c>
      <c r="F927" s="95">
        <v>2481785</v>
      </c>
      <c r="G927" s="95">
        <v>72</v>
      </c>
      <c r="H927" s="95">
        <v>434637</v>
      </c>
      <c r="I927" s="95">
        <v>69</v>
      </c>
      <c r="J927" s="95">
        <v>373732</v>
      </c>
      <c r="K927" s="95">
        <v>634</v>
      </c>
      <c r="L927" s="95">
        <v>2776980</v>
      </c>
      <c r="M927" s="95">
        <v>620</v>
      </c>
      <c r="N927" s="95">
        <v>2782287</v>
      </c>
      <c r="O927" s="95">
        <v>71</v>
      </c>
      <c r="P927" s="95">
        <v>447694</v>
      </c>
      <c r="Q927" s="95">
        <v>67</v>
      </c>
      <c r="R927" s="95">
        <v>377129</v>
      </c>
      <c r="S927" s="95">
        <v>614</v>
      </c>
      <c r="T927" s="95">
        <v>2379192</v>
      </c>
      <c r="U927" s="95">
        <v>599</v>
      </c>
      <c r="V927" s="95">
        <v>2533416</v>
      </c>
      <c r="W927" s="95">
        <v>70</v>
      </c>
      <c r="X927" s="95">
        <v>319593</v>
      </c>
      <c r="Y927" s="95">
        <v>67</v>
      </c>
      <c r="Z927" s="95">
        <v>310401</v>
      </c>
      <c r="AA927" s="95">
        <v>596</v>
      </c>
      <c r="AB927" s="95">
        <v>2089598</v>
      </c>
      <c r="AC927" s="95">
        <v>577</v>
      </c>
      <c r="AD927" s="95">
        <v>2615395</v>
      </c>
      <c r="AE927" s="95">
        <v>76</v>
      </c>
      <c r="AF927" s="95">
        <v>217974</v>
      </c>
      <c r="AG927" s="95">
        <v>72</v>
      </c>
      <c r="AH927" s="95">
        <v>316330</v>
      </c>
      <c r="AI927" s="95">
        <v>578</v>
      </c>
      <c r="AJ927" s="95">
        <v>2228971</v>
      </c>
      <c r="AK927" s="95">
        <v>559</v>
      </c>
      <c r="AL927" s="95">
        <v>2659919.4</v>
      </c>
      <c r="AM927" s="95">
        <v>82</v>
      </c>
      <c r="AN927" s="95">
        <v>287534</v>
      </c>
      <c r="AO927" s="95">
        <v>75</v>
      </c>
      <c r="AP927" s="95">
        <v>350902</v>
      </c>
      <c r="AQ927" s="72">
        <v>394.5</v>
      </c>
      <c r="AR927" s="72">
        <v>340.92</v>
      </c>
      <c r="AS927" s="72">
        <v>735.42</v>
      </c>
      <c r="AT927" s="95">
        <v>3384838</v>
      </c>
      <c r="AU927" s="95">
        <v>2855517</v>
      </c>
      <c r="AV927" s="95">
        <v>715</v>
      </c>
      <c r="AW927" s="95">
        <v>698</v>
      </c>
      <c r="AX927" s="72">
        <v>381.17</v>
      </c>
      <c r="AY927" s="72">
        <v>383.24</v>
      </c>
      <c r="AZ927" s="72">
        <v>764.41</v>
      </c>
      <c r="BA927" s="95">
        <v>3224674</v>
      </c>
      <c r="BB927" s="95">
        <v>3159416</v>
      </c>
      <c r="BC927" s="95">
        <v>705</v>
      </c>
      <c r="BD927" s="95">
        <v>687</v>
      </c>
      <c r="BE927" s="72">
        <v>328.8</v>
      </c>
      <c r="BF927" s="72">
        <v>355.83</v>
      </c>
      <c r="BG927" s="72">
        <v>684.63</v>
      </c>
      <c r="BH927" s="95">
        <v>2698785</v>
      </c>
      <c r="BI927" s="95">
        <v>2843817</v>
      </c>
      <c r="BJ927" s="95">
        <v>684</v>
      </c>
      <c r="BK927" s="95">
        <v>666</v>
      </c>
      <c r="BL927" s="72">
        <v>286.16000000000003</v>
      </c>
      <c r="BM927" s="72">
        <v>376.44</v>
      </c>
      <c r="BN927" s="72">
        <v>662.6</v>
      </c>
      <c r="BO927" s="95">
        <v>2307572</v>
      </c>
      <c r="BP927" s="95">
        <v>2931725</v>
      </c>
      <c r="BQ927" s="95">
        <v>672</v>
      </c>
      <c r="BR927" s="95">
        <v>649</v>
      </c>
      <c r="BS927" s="72">
        <v>317.74</v>
      </c>
      <c r="BT927" s="72">
        <v>395.74</v>
      </c>
      <c r="BU927" s="72">
        <v>713.48</v>
      </c>
      <c r="BV927" s="95">
        <v>2516505</v>
      </c>
      <c r="BW927" s="95">
        <v>3010821.4</v>
      </c>
      <c r="BX927" s="95">
        <v>660</v>
      </c>
      <c r="BY927" s="95">
        <v>634</v>
      </c>
      <c r="BZ927" s="95">
        <v>707</v>
      </c>
      <c r="CA927" s="95">
        <v>696</v>
      </c>
      <c r="CB927" s="95">
        <v>675</v>
      </c>
      <c r="CC927" s="95">
        <v>661</v>
      </c>
      <c r="CD927" s="95">
        <v>647</v>
      </c>
      <c r="CE927" s="72">
        <v>650.75523149000003</v>
      </c>
      <c r="CF927" s="72">
        <v>676.59346364999999</v>
      </c>
      <c r="CG927" s="72">
        <v>712.40329333</v>
      </c>
      <c r="CH927" s="72">
        <v>716.50152150999998</v>
      </c>
      <c r="CI927" s="72">
        <v>731.52548966999996</v>
      </c>
      <c r="CJ927" s="96">
        <v>1.1301023247999999</v>
      </c>
      <c r="CK927" s="96">
        <v>1.1297921737000001</v>
      </c>
      <c r="CL927" s="96">
        <v>0.96101464780000001</v>
      </c>
      <c r="CM927" s="96">
        <v>0.92477123930000005</v>
      </c>
      <c r="CN927" s="96">
        <v>0.97533170079999998</v>
      </c>
      <c r="CO927" s="96">
        <v>0.94396178060000002</v>
      </c>
      <c r="CP927" s="96">
        <v>1.0850041158999999</v>
      </c>
      <c r="CQ927" s="96">
        <v>0.99584056389999998</v>
      </c>
      <c r="CR927" s="96">
        <v>1.0895358155999999</v>
      </c>
      <c r="CS927" s="95">
        <v>743</v>
      </c>
      <c r="CT927" s="95">
        <v>744</v>
      </c>
      <c r="CU927" s="95">
        <v>719</v>
      </c>
      <c r="CV927" s="95">
        <v>724</v>
      </c>
      <c r="CW927" s="95">
        <v>728</v>
      </c>
      <c r="CX927" s="96">
        <v>0.97004105699999998</v>
      </c>
      <c r="CY927" s="96">
        <v>0.96699697100000004</v>
      </c>
      <c r="CZ927" s="96">
        <v>0.91708297699999997</v>
      </c>
      <c r="DA927" s="96">
        <v>0.94424450100000001</v>
      </c>
      <c r="DB927" s="96">
        <v>0.92006904199999995</v>
      </c>
      <c r="DC927">
        <v>2013</v>
      </c>
      <c r="DD927" s="6">
        <v>666.8</v>
      </c>
      <c r="DE927" s="96">
        <v>1.4001679E-3</v>
      </c>
      <c r="DF927" s="72">
        <v>835.58</v>
      </c>
      <c r="DG927" s="96">
        <v>1</v>
      </c>
      <c r="DH927" s="72">
        <v>835.58</v>
      </c>
      <c r="DI927" s="72">
        <v>760.10333204999995</v>
      </c>
      <c r="DJ927" s="96">
        <v>0.8165782265</v>
      </c>
      <c r="DK927" s="72">
        <v>821.73593571000004</v>
      </c>
      <c r="DL927" s="96">
        <v>1.0225172001</v>
      </c>
      <c r="DM927" s="72">
        <v>840.23912816999996</v>
      </c>
      <c r="DN927" s="96">
        <v>1</v>
      </c>
      <c r="DO927" s="96">
        <v>3.496E-3</v>
      </c>
      <c r="DP927" s="72">
        <v>2.94</v>
      </c>
      <c r="DQ927" s="72">
        <v>837.3</v>
      </c>
      <c r="DR927" t="s">
        <v>92</v>
      </c>
      <c r="DT927" t="s">
        <v>628</v>
      </c>
    </row>
    <row r="928" spans="1:124" x14ac:dyDescent="0.3">
      <c r="A928" t="s">
        <v>124</v>
      </c>
      <c r="B928">
        <v>17330</v>
      </c>
      <c r="C928" s="95">
        <v>760</v>
      </c>
      <c r="D928" s="95">
        <v>3057449</v>
      </c>
      <c r="E928" s="95">
        <v>746</v>
      </c>
      <c r="F928" s="95">
        <v>3110944</v>
      </c>
      <c r="G928" s="95">
        <v>84</v>
      </c>
      <c r="H928" s="95">
        <v>242040</v>
      </c>
      <c r="I928" s="95">
        <v>74</v>
      </c>
      <c r="J928" s="95">
        <v>333017</v>
      </c>
      <c r="K928" s="95">
        <v>763</v>
      </c>
      <c r="L928" s="95">
        <v>3016717</v>
      </c>
      <c r="M928" s="95">
        <v>747</v>
      </c>
      <c r="N928" s="95">
        <v>3095471</v>
      </c>
      <c r="O928" s="95">
        <v>78</v>
      </c>
      <c r="P928" s="95">
        <v>349744</v>
      </c>
      <c r="Q928" s="95">
        <v>71</v>
      </c>
      <c r="R928" s="95">
        <v>287429</v>
      </c>
      <c r="S928" s="95">
        <v>777</v>
      </c>
      <c r="T928" s="95">
        <v>3449626</v>
      </c>
      <c r="U928" s="95">
        <v>752</v>
      </c>
      <c r="V928" s="95">
        <v>3235691</v>
      </c>
      <c r="W928" s="95">
        <v>84</v>
      </c>
      <c r="X928" s="95">
        <v>193709</v>
      </c>
      <c r="Y928" s="95">
        <v>75</v>
      </c>
      <c r="Z928" s="95">
        <v>319282</v>
      </c>
      <c r="AA928" s="95">
        <v>776</v>
      </c>
      <c r="AB928" s="95">
        <v>3181733</v>
      </c>
      <c r="AC928" s="95">
        <v>743</v>
      </c>
      <c r="AD928" s="95">
        <v>3067000</v>
      </c>
      <c r="AE928" s="95">
        <v>97</v>
      </c>
      <c r="AF928" s="95">
        <v>376004</v>
      </c>
      <c r="AG928" s="95">
        <v>86</v>
      </c>
      <c r="AH928" s="95">
        <v>238956</v>
      </c>
      <c r="AI928" s="95">
        <v>788</v>
      </c>
      <c r="AJ928" s="95">
        <v>2982951</v>
      </c>
      <c r="AK928" s="95">
        <v>744</v>
      </c>
      <c r="AL928" s="95">
        <v>3021709</v>
      </c>
      <c r="AM928" s="95">
        <v>106</v>
      </c>
      <c r="AN928" s="95">
        <v>444954</v>
      </c>
      <c r="AO928" s="95">
        <v>95</v>
      </c>
      <c r="AP928" s="95">
        <v>279236</v>
      </c>
      <c r="AQ928" s="72">
        <v>325.77999999999997</v>
      </c>
      <c r="AR928" s="72">
        <v>350</v>
      </c>
      <c r="AS928" s="72">
        <v>675.78</v>
      </c>
      <c r="AT928" s="95">
        <v>3299489</v>
      </c>
      <c r="AU928" s="95">
        <v>3443961</v>
      </c>
      <c r="AV928" s="95">
        <v>844</v>
      </c>
      <c r="AW928" s="95">
        <v>820</v>
      </c>
      <c r="AX928" s="72">
        <v>333.58</v>
      </c>
      <c r="AY928" s="72">
        <v>344.63</v>
      </c>
      <c r="AZ928" s="72">
        <v>678.21</v>
      </c>
      <c r="BA928" s="95">
        <v>3366461</v>
      </c>
      <c r="BB928" s="95">
        <v>3382900</v>
      </c>
      <c r="BC928" s="95">
        <v>841</v>
      </c>
      <c r="BD928" s="95">
        <v>818</v>
      </c>
      <c r="BE928" s="72">
        <v>352.63</v>
      </c>
      <c r="BF928" s="72">
        <v>358.22</v>
      </c>
      <c r="BG928" s="72">
        <v>710.85</v>
      </c>
      <c r="BH928" s="95">
        <v>3643335</v>
      </c>
      <c r="BI928" s="95">
        <v>3554973</v>
      </c>
      <c r="BJ928" s="95">
        <v>861</v>
      </c>
      <c r="BK928" s="95">
        <v>827</v>
      </c>
      <c r="BL928" s="72">
        <v>339.61</v>
      </c>
      <c r="BM928" s="72">
        <v>332.32</v>
      </c>
      <c r="BN928" s="72">
        <v>671.93</v>
      </c>
      <c r="BO928" s="95">
        <v>3557737</v>
      </c>
      <c r="BP928" s="95">
        <v>3305956</v>
      </c>
      <c r="BQ928" s="95">
        <v>873</v>
      </c>
      <c r="BR928" s="95">
        <v>829</v>
      </c>
      <c r="BS928" s="72">
        <v>319.52999999999997</v>
      </c>
      <c r="BT928" s="72">
        <v>327.87</v>
      </c>
      <c r="BU928" s="72">
        <v>647.4</v>
      </c>
      <c r="BV928" s="95">
        <v>3427905</v>
      </c>
      <c r="BW928" s="95">
        <v>3300945</v>
      </c>
      <c r="BX928" s="95">
        <v>894</v>
      </c>
      <c r="BY928" s="95">
        <v>839</v>
      </c>
      <c r="BZ928" s="95">
        <v>833</v>
      </c>
      <c r="CA928" s="95">
        <v>830</v>
      </c>
      <c r="CB928" s="95">
        <v>845</v>
      </c>
      <c r="CC928" s="95">
        <v>852</v>
      </c>
      <c r="CD928" s="95">
        <v>867</v>
      </c>
      <c r="CE928" s="72">
        <v>650.75523149000003</v>
      </c>
      <c r="CF928" s="72">
        <v>676.59346364999999</v>
      </c>
      <c r="CG928" s="72">
        <v>712.40329333</v>
      </c>
      <c r="CH928" s="72">
        <v>716.50152150999998</v>
      </c>
      <c r="CI928" s="72">
        <v>731.52548966999996</v>
      </c>
      <c r="CJ928" s="96">
        <v>1.0384549633</v>
      </c>
      <c r="CK928" s="96">
        <v>1.0023892284</v>
      </c>
      <c r="CL928" s="96">
        <v>0.99781964329999995</v>
      </c>
      <c r="CM928" s="96">
        <v>0.93779284460000001</v>
      </c>
      <c r="CN928" s="96">
        <v>0.88499992019999996</v>
      </c>
      <c r="CO928" s="96">
        <v>0.99677956599999995</v>
      </c>
      <c r="CP928" s="96">
        <v>0.9754326364</v>
      </c>
      <c r="CQ928" s="96">
        <v>0.99584056389999998</v>
      </c>
      <c r="CR928" s="96">
        <v>0.97950669260000001</v>
      </c>
      <c r="CS928" s="95">
        <v>821</v>
      </c>
      <c r="CT928" s="95">
        <v>815</v>
      </c>
      <c r="CU928" s="95">
        <v>829</v>
      </c>
      <c r="CV928" s="95">
        <v>829</v>
      </c>
      <c r="CW928" s="95">
        <v>848</v>
      </c>
      <c r="CX928" s="96">
        <v>1.024635127</v>
      </c>
      <c r="CY928" s="96">
        <v>1.0168822289999999</v>
      </c>
      <c r="CZ928" s="96">
        <v>0.99315521299999998</v>
      </c>
      <c r="DA928" s="96">
        <v>0.994046388</v>
      </c>
      <c r="DB928" s="96">
        <v>0.95670563600000003</v>
      </c>
      <c r="DC928">
        <v>2013</v>
      </c>
      <c r="DD928" s="6">
        <v>826.6</v>
      </c>
      <c r="DE928" s="96">
        <v>2.5142877999999999E-3</v>
      </c>
      <c r="DF928" s="72">
        <v>750.36</v>
      </c>
      <c r="DG928" s="96">
        <v>1</v>
      </c>
      <c r="DH928" s="72">
        <v>750.36</v>
      </c>
      <c r="DI928" s="72">
        <v>760.10333204999995</v>
      </c>
      <c r="DJ928" s="96">
        <v>0.90917545060000005</v>
      </c>
      <c r="DK928" s="72">
        <v>751.24493373999996</v>
      </c>
      <c r="DL928" s="96">
        <v>1.0225172001</v>
      </c>
      <c r="DM928" s="72">
        <v>768.16086620999999</v>
      </c>
      <c r="DN928" s="96">
        <v>1</v>
      </c>
      <c r="DO928" s="96">
        <v>5.3559999999999997E-3</v>
      </c>
      <c r="DP928" s="72">
        <v>4.1100000000000003</v>
      </c>
      <c r="DQ928" s="72">
        <v>764.05</v>
      </c>
      <c r="DR928" t="s">
        <v>124</v>
      </c>
      <c r="DT928" t="s">
        <v>628</v>
      </c>
    </row>
    <row r="929" spans="1:124" x14ac:dyDescent="0.3">
      <c r="A929" t="s">
        <v>647</v>
      </c>
      <c r="B929">
        <v>17340</v>
      </c>
      <c r="C929" s="95">
        <v>758</v>
      </c>
      <c r="D929" s="95">
        <v>2152716</v>
      </c>
      <c r="E929" s="95">
        <v>748</v>
      </c>
      <c r="F929" s="95">
        <v>2162081</v>
      </c>
      <c r="G929" s="95">
        <v>61</v>
      </c>
      <c r="H929" s="95">
        <v>206850</v>
      </c>
      <c r="I929" s="95">
        <v>56</v>
      </c>
      <c r="J929" s="95">
        <v>212983</v>
      </c>
      <c r="K929" s="95">
        <v>748</v>
      </c>
      <c r="L929" s="95">
        <v>2212795</v>
      </c>
      <c r="M929" s="95">
        <v>736</v>
      </c>
      <c r="N929" s="95">
        <v>2346812</v>
      </c>
      <c r="O929" s="95">
        <v>65</v>
      </c>
      <c r="P929" s="95">
        <v>137338</v>
      </c>
      <c r="Q929" s="95">
        <v>61</v>
      </c>
      <c r="R929" s="95">
        <v>205980</v>
      </c>
      <c r="S929" s="95">
        <v>773</v>
      </c>
      <c r="T929" s="95">
        <v>2469263</v>
      </c>
      <c r="U929" s="95">
        <v>749</v>
      </c>
      <c r="V929" s="95">
        <v>2321438</v>
      </c>
      <c r="W929" s="95">
        <v>72</v>
      </c>
      <c r="X929" s="95">
        <v>352474</v>
      </c>
      <c r="Y929" s="95">
        <v>67</v>
      </c>
      <c r="Z929" s="95">
        <v>280100</v>
      </c>
      <c r="AA929" s="95">
        <v>767</v>
      </c>
      <c r="AB929" s="95">
        <v>2280082</v>
      </c>
      <c r="AC929" s="95">
        <v>734</v>
      </c>
      <c r="AD929" s="95">
        <v>2691118</v>
      </c>
      <c r="AE929" s="95">
        <v>75</v>
      </c>
      <c r="AF929" s="95">
        <v>224706</v>
      </c>
      <c r="AG929" s="95">
        <v>69</v>
      </c>
      <c r="AH929" s="95">
        <v>268346</v>
      </c>
      <c r="AI929" s="95">
        <v>772</v>
      </c>
      <c r="AJ929" s="95">
        <v>2564920</v>
      </c>
      <c r="AK929" s="95">
        <v>740</v>
      </c>
      <c r="AL929" s="95">
        <v>2699823.57</v>
      </c>
      <c r="AM929" s="95">
        <v>69</v>
      </c>
      <c r="AN929" s="95">
        <v>78867</v>
      </c>
      <c r="AO929" s="95">
        <v>65</v>
      </c>
      <c r="AP929" s="95">
        <v>288991</v>
      </c>
      <c r="AQ929" s="72">
        <v>240.09</v>
      </c>
      <c r="AR929" s="72">
        <v>246.17</v>
      </c>
      <c r="AS929" s="72">
        <v>486.26</v>
      </c>
      <c r="AT929" s="95">
        <v>2359566</v>
      </c>
      <c r="AU929" s="95">
        <v>2375064</v>
      </c>
      <c r="AV929" s="95">
        <v>819</v>
      </c>
      <c r="AW929" s="95">
        <v>804</v>
      </c>
      <c r="AX929" s="72">
        <v>240.89</v>
      </c>
      <c r="AY929" s="72">
        <v>266.92</v>
      </c>
      <c r="AZ929" s="72">
        <v>507.81</v>
      </c>
      <c r="BA929" s="95">
        <v>2350133</v>
      </c>
      <c r="BB929" s="95">
        <v>2552792</v>
      </c>
      <c r="BC929" s="95">
        <v>813</v>
      </c>
      <c r="BD929" s="95">
        <v>797</v>
      </c>
      <c r="BE929" s="72">
        <v>278.27999999999997</v>
      </c>
      <c r="BF929" s="72">
        <v>265.68</v>
      </c>
      <c r="BG929" s="72">
        <v>543.96</v>
      </c>
      <c r="BH929" s="95">
        <v>2821737</v>
      </c>
      <c r="BI929" s="95">
        <v>2601538</v>
      </c>
      <c r="BJ929" s="95">
        <v>845</v>
      </c>
      <c r="BK929" s="95">
        <v>816</v>
      </c>
      <c r="BL929" s="72">
        <v>247.9</v>
      </c>
      <c r="BM929" s="72">
        <v>307.13</v>
      </c>
      <c r="BN929" s="72">
        <v>555.03</v>
      </c>
      <c r="BO929" s="95">
        <v>2504788</v>
      </c>
      <c r="BP929" s="95">
        <v>2959464</v>
      </c>
      <c r="BQ929" s="95">
        <v>842</v>
      </c>
      <c r="BR929" s="95">
        <v>803</v>
      </c>
      <c r="BS929" s="72">
        <v>261.97000000000003</v>
      </c>
      <c r="BT929" s="72">
        <v>309.39999999999998</v>
      </c>
      <c r="BU929" s="72">
        <v>571.37</v>
      </c>
      <c r="BV929" s="95">
        <v>2643787</v>
      </c>
      <c r="BW929" s="95">
        <v>2988814.57</v>
      </c>
      <c r="BX929" s="95">
        <v>841</v>
      </c>
      <c r="BY929" s="95">
        <v>805</v>
      </c>
      <c r="BZ929" s="95">
        <v>812</v>
      </c>
      <c r="CA929" s="95">
        <v>805</v>
      </c>
      <c r="CB929" s="95">
        <v>831</v>
      </c>
      <c r="CC929" s="95">
        <v>823</v>
      </c>
      <c r="CD929" s="95">
        <v>823</v>
      </c>
      <c r="CE929" s="72">
        <v>650.75523149000003</v>
      </c>
      <c r="CF929" s="72">
        <v>676.59346364999999</v>
      </c>
      <c r="CG929" s="72">
        <v>712.40329333</v>
      </c>
      <c r="CH929" s="72">
        <v>716.50152150999998</v>
      </c>
      <c r="CI929" s="72">
        <v>731.52548966999996</v>
      </c>
      <c r="CJ929" s="96">
        <v>0.74722411200000005</v>
      </c>
      <c r="CK929" s="96">
        <v>0.75053932280000002</v>
      </c>
      <c r="CL929" s="96">
        <v>0.76355626809999999</v>
      </c>
      <c r="CM929" s="96">
        <v>0.77463896909999996</v>
      </c>
      <c r="CN929" s="96">
        <v>0.78106642640000001</v>
      </c>
      <c r="CO929" s="96">
        <v>0.86711891200000002</v>
      </c>
      <c r="CP929" s="96">
        <v>0.88039253799999995</v>
      </c>
      <c r="CQ929" s="96">
        <v>0.99584056389999998</v>
      </c>
      <c r="CR929" s="96">
        <v>0.88406964349999995</v>
      </c>
      <c r="CS929" s="95">
        <v>725</v>
      </c>
      <c r="CT929" s="95">
        <v>751</v>
      </c>
      <c r="CU929" s="95">
        <v>768</v>
      </c>
      <c r="CV929" s="95">
        <v>751</v>
      </c>
      <c r="CW929" s="95">
        <v>747</v>
      </c>
      <c r="CX929" s="96">
        <v>0.87897491999999999</v>
      </c>
      <c r="CY929" s="96">
        <v>0.87519693899999995</v>
      </c>
      <c r="CZ929" s="96">
        <v>0.88715071700000003</v>
      </c>
      <c r="DA929" s="96">
        <v>0.85187334800000003</v>
      </c>
      <c r="DB929" s="96">
        <v>0.84222304599999998</v>
      </c>
      <c r="DC929">
        <v>2013</v>
      </c>
      <c r="DD929" s="6">
        <v>805</v>
      </c>
      <c r="DE929" s="96">
        <v>2.1151335000000001E-3</v>
      </c>
      <c r="DF929" s="72">
        <v>677.52</v>
      </c>
      <c r="DG929" s="96">
        <v>1</v>
      </c>
      <c r="DH929" s="72">
        <v>677.52</v>
      </c>
      <c r="DI929" s="72">
        <v>760.10333204999995</v>
      </c>
      <c r="DJ929" s="96">
        <v>0.89721792219999996</v>
      </c>
      <c r="DK929" s="72">
        <v>686.00808645999996</v>
      </c>
      <c r="DL929" s="96">
        <v>1.0225172001</v>
      </c>
      <c r="DM929" s="72">
        <v>701.45506779000004</v>
      </c>
      <c r="DN929" s="96">
        <v>1</v>
      </c>
      <c r="DO929" s="96">
        <v>4.1279999999999997E-3</v>
      </c>
      <c r="DP929" s="72">
        <v>2.9</v>
      </c>
      <c r="DQ929" s="72">
        <v>698.56</v>
      </c>
      <c r="DR929" t="s">
        <v>647</v>
      </c>
      <c r="DT929" t="s">
        <v>628</v>
      </c>
    </row>
    <row r="930" spans="1:124" x14ac:dyDescent="0.3">
      <c r="A930" t="s">
        <v>648</v>
      </c>
      <c r="B930">
        <v>17350</v>
      </c>
      <c r="C930" s="95">
        <v>255</v>
      </c>
      <c r="D930" s="95">
        <v>1037451</v>
      </c>
      <c r="E930" s="95">
        <v>245</v>
      </c>
      <c r="F930" s="95">
        <v>918238</v>
      </c>
      <c r="G930" s="95">
        <v>25</v>
      </c>
      <c r="H930" s="95">
        <v>82457</v>
      </c>
      <c r="I930" s="95">
        <v>23</v>
      </c>
      <c r="J930" s="95">
        <v>69106</v>
      </c>
      <c r="K930" s="95">
        <v>252</v>
      </c>
      <c r="L930" s="95">
        <v>1491829</v>
      </c>
      <c r="M930" s="95">
        <v>241</v>
      </c>
      <c r="N930" s="95">
        <v>922941</v>
      </c>
      <c r="O930" s="95">
        <v>21</v>
      </c>
      <c r="P930" s="95">
        <v>77066</v>
      </c>
      <c r="Q930" s="95">
        <v>21</v>
      </c>
      <c r="R930" s="95">
        <v>89382</v>
      </c>
      <c r="S930" s="95">
        <v>248</v>
      </c>
      <c r="T930" s="95">
        <v>1694472</v>
      </c>
      <c r="U930" s="95">
        <v>237</v>
      </c>
      <c r="V930" s="95">
        <v>1067002</v>
      </c>
      <c r="W930" s="95">
        <v>22</v>
      </c>
      <c r="X930" s="95">
        <v>85687</v>
      </c>
      <c r="Y930" s="95">
        <v>21</v>
      </c>
      <c r="Z930" s="95">
        <v>99878</v>
      </c>
      <c r="AA930" s="95">
        <v>251</v>
      </c>
      <c r="AB930" s="95">
        <v>1372350</v>
      </c>
      <c r="AC930" s="95">
        <v>238</v>
      </c>
      <c r="AD930" s="95">
        <v>1073332</v>
      </c>
      <c r="AE930" s="95">
        <v>24</v>
      </c>
      <c r="AF930" s="95">
        <v>175883</v>
      </c>
      <c r="AG930" s="95">
        <v>24</v>
      </c>
      <c r="AH930" s="95">
        <v>119588</v>
      </c>
      <c r="AI930" s="95">
        <v>243</v>
      </c>
      <c r="AJ930" s="95">
        <v>1480574</v>
      </c>
      <c r="AK930" s="95">
        <v>228</v>
      </c>
      <c r="AL930" s="95">
        <v>1117644</v>
      </c>
      <c r="AM930" s="95">
        <v>21</v>
      </c>
      <c r="AN930" s="95">
        <v>102158</v>
      </c>
      <c r="AO930" s="95">
        <v>19</v>
      </c>
      <c r="AP930" s="95">
        <v>70952</v>
      </c>
      <c r="AQ930" s="72">
        <v>333.31</v>
      </c>
      <c r="AR930" s="72">
        <v>307.01</v>
      </c>
      <c r="AS930" s="72">
        <v>640.32000000000005</v>
      </c>
      <c r="AT930" s="95">
        <v>1119908</v>
      </c>
      <c r="AU930" s="95">
        <v>987344</v>
      </c>
      <c r="AV930" s="95">
        <v>280</v>
      </c>
      <c r="AW930" s="95">
        <v>268</v>
      </c>
      <c r="AX930" s="72">
        <v>478.91</v>
      </c>
      <c r="AY930" s="72">
        <v>321.99</v>
      </c>
      <c r="AZ930" s="72">
        <v>800.9</v>
      </c>
      <c r="BA930" s="95">
        <v>1568895</v>
      </c>
      <c r="BB930" s="95">
        <v>1012323</v>
      </c>
      <c r="BC930" s="95">
        <v>273</v>
      </c>
      <c r="BD930" s="95">
        <v>262</v>
      </c>
      <c r="BE930" s="72">
        <v>549.42999999999995</v>
      </c>
      <c r="BF930" s="72">
        <v>376.9</v>
      </c>
      <c r="BG930" s="72">
        <v>926.33</v>
      </c>
      <c r="BH930" s="95">
        <v>1780159</v>
      </c>
      <c r="BI930" s="95">
        <v>1166880</v>
      </c>
      <c r="BJ930" s="95">
        <v>270</v>
      </c>
      <c r="BK930" s="95">
        <v>258</v>
      </c>
      <c r="BL930" s="72">
        <v>469.16</v>
      </c>
      <c r="BM930" s="72">
        <v>379.43</v>
      </c>
      <c r="BN930" s="72">
        <v>848.59</v>
      </c>
      <c r="BO930" s="95">
        <v>1548233</v>
      </c>
      <c r="BP930" s="95">
        <v>1192920</v>
      </c>
      <c r="BQ930" s="95">
        <v>275</v>
      </c>
      <c r="BR930" s="95">
        <v>262</v>
      </c>
      <c r="BS930" s="72">
        <v>499.6</v>
      </c>
      <c r="BT930" s="72">
        <v>401.01</v>
      </c>
      <c r="BU930" s="72">
        <v>900.61</v>
      </c>
      <c r="BV930" s="95">
        <v>1582732</v>
      </c>
      <c r="BW930" s="95">
        <v>1188596</v>
      </c>
      <c r="BX930" s="95">
        <v>264</v>
      </c>
      <c r="BY930" s="95">
        <v>247</v>
      </c>
      <c r="BZ930" s="95">
        <v>274</v>
      </c>
      <c r="CA930" s="95">
        <v>268</v>
      </c>
      <c r="CB930" s="95">
        <v>264</v>
      </c>
      <c r="CC930" s="95">
        <v>269</v>
      </c>
      <c r="CD930" s="95">
        <v>256</v>
      </c>
      <c r="CE930" s="72">
        <v>650.75523149000003</v>
      </c>
      <c r="CF930" s="72">
        <v>676.59346364999999</v>
      </c>
      <c r="CG930" s="72">
        <v>712.40329333</v>
      </c>
      <c r="CH930" s="72">
        <v>716.50152150999998</v>
      </c>
      <c r="CI930" s="72">
        <v>731.52548966999996</v>
      </c>
      <c r="CJ930" s="96">
        <v>0.98396442939999995</v>
      </c>
      <c r="CK930" s="96">
        <v>1.1837241165000001</v>
      </c>
      <c r="CL930" s="96">
        <v>1.3002887672000001</v>
      </c>
      <c r="CM930" s="96">
        <v>1.184351986</v>
      </c>
      <c r="CN930" s="96">
        <v>1.2311396017</v>
      </c>
      <c r="CO930" s="96">
        <v>1.0174963405999999</v>
      </c>
      <c r="CP930" s="96">
        <v>1.1564599627000001</v>
      </c>
      <c r="CQ930" s="96">
        <v>0.99584056389999998</v>
      </c>
      <c r="CR930" s="96">
        <v>1.1612901095999999</v>
      </c>
      <c r="CS930" s="95">
        <v>265</v>
      </c>
      <c r="CT930" s="95">
        <v>264</v>
      </c>
      <c r="CU930" s="95">
        <v>266</v>
      </c>
      <c r="CV930" s="95">
        <v>260</v>
      </c>
      <c r="CW930" s="95">
        <v>253</v>
      </c>
      <c r="CX930" s="96">
        <v>0.91722367299999996</v>
      </c>
      <c r="CY930" s="96">
        <v>0.97502469300000005</v>
      </c>
      <c r="CZ930" s="96">
        <v>1.0787347270000001</v>
      </c>
      <c r="DA930" s="96">
        <v>1.0709897880000001</v>
      </c>
      <c r="DB930" s="96">
        <v>1.0474847389999999</v>
      </c>
      <c r="DC930">
        <v>2013</v>
      </c>
      <c r="DD930" s="6">
        <v>259.39999999999998</v>
      </c>
      <c r="DE930" s="96">
        <v>1.7829337E-3</v>
      </c>
      <c r="DF930" s="72">
        <v>890.27</v>
      </c>
      <c r="DG930" s="96">
        <v>1</v>
      </c>
      <c r="DH930" s="72">
        <v>890.27</v>
      </c>
      <c r="DI930" s="72">
        <v>760.10333204999995</v>
      </c>
      <c r="DJ930" s="96">
        <v>0.50931326310000002</v>
      </c>
      <c r="DK930" s="72">
        <v>826.39894245000005</v>
      </c>
      <c r="DL930" s="96">
        <v>1.0225172001</v>
      </c>
      <c r="DM930" s="72">
        <v>845.00713277</v>
      </c>
      <c r="DN930" s="96">
        <v>1</v>
      </c>
      <c r="DO930" s="96">
        <v>2.9989999999999999E-3</v>
      </c>
      <c r="DP930" s="72">
        <v>2.5299999999999998</v>
      </c>
      <c r="DQ930" s="72">
        <v>842.48</v>
      </c>
      <c r="DR930" t="s">
        <v>648</v>
      </c>
      <c r="DT930" t="s">
        <v>628</v>
      </c>
    </row>
    <row r="931" spans="1:124" x14ac:dyDescent="0.3">
      <c r="A931" t="s">
        <v>649</v>
      </c>
      <c r="B931">
        <v>17360</v>
      </c>
      <c r="C931" s="95">
        <v>1487</v>
      </c>
      <c r="D931" s="95">
        <v>7477738</v>
      </c>
      <c r="E931" s="95">
        <v>1449</v>
      </c>
      <c r="F931" s="95">
        <v>5167219</v>
      </c>
      <c r="G931" s="95">
        <v>227</v>
      </c>
      <c r="H931" s="95">
        <v>835719</v>
      </c>
      <c r="I931" s="95">
        <v>210</v>
      </c>
      <c r="J931" s="95">
        <v>838806</v>
      </c>
      <c r="K931" s="95">
        <v>1429</v>
      </c>
      <c r="L931" s="95">
        <v>7417447</v>
      </c>
      <c r="M931" s="95">
        <v>1386</v>
      </c>
      <c r="N931" s="95">
        <v>5452737</v>
      </c>
      <c r="O931" s="95">
        <v>222</v>
      </c>
      <c r="P931" s="95">
        <v>943938</v>
      </c>
      <c r="Q931" s="95">
        <v>208</v>
      </c>
      <c r="R931" s="95">
        <v>953864</v>
      </c>
      <c r="S931" s="95">
        <v>1383</v>
      </c>
      <c r="T931" s="95">
        <v>7150250</v>
      </c>
      <c r="U931" s="95">
        <v>1341</v>
      </c>
      <c r="V931" s="95">
        <v>5989587</v>
      </c>
      <c r="W931" s="95">
        <v>215</v>
      </c>
      <c r="X931" s="95">
        <v>1073006</v>
      </c>
      <c r="Y931" s="95">
        <v>197</v>
      </c>
      <c r="Z931" s="95">
        <v>1079232</v>
      </c>
      <c r="AA931" s="95">
        <v>1372</v>
      </c>
      <c r="AB931" s="95">
        <v>6272280</v>
      </c>
      <c r="AC931" s="95">
        <v>1329</v>
      </c>
      <c r="AD931" s="95">
        <v>6694288</v>
      </c>
      <c r="AE931" s="95">
        <v>215</v>
      </c>
      <c r="AF931" s="95">
        <v>917507</v>
      </c>
      <c r="AG931" s="95">
        <v>200</v>
      </c>
      <c r="AH931" s="95">
        <v>1098573</v>
      </c>
      <c r="AI931" s="95">
        <v>1357</v>
      </c>
      <c r="AJ931" s="95">
        <v>7268700.79</v>
      </c>
      <c r="AK931" s="95">
        <v>1305</v>
      </c>
      <c r="AL931" s="95">
        <v>6736954.4199999999</v>
      </c>
      <c r="AM931" s="95">
        <v>224</v>
      </c>
      <c r="AN931" s="95">
        <v>759627</v>
      </c>
      <c r="AO931" s="95">
        <v>213</v>
      </c>
      <c r="AP931" s="95">
        <v>1080909</v>
      </c>
      <c r="AQ931" s="72">
        <v>404.19</v>
      </c>
      <c r="AR931" s="72">
        <v>301.69</v>
      </c>
      <c r="AS931" s="72">
        <v>705.88</v>
      </c>
      <c r="AT931" s="95">
        <v>8313457</v>
      </c>
      <c r="AU931" s="95">
        <v>6006025</v>
      </c>
      <c r="AV931" s="95">
        <v>1714</v>
      </c>
      <c r="AW931" s="95">
        <v>1659</v>
      </c>
      <c r="AX931" s="72">
        <v>422.04</v>
      </c>
      <c r="AY931" s="72">
        <v>334.93</v>
      </c>
      <c r="AZ931" s="72">
        <v>756.97</v>
      </c>
      <c r="BA931" s="95">
        <v>8361385</v>
      </c>
      <c r="BB931" s="95">
        <v>6406601</v>
      </c>
      <c r="BC931" s="95">
        <v>1651</v>
      </c>
      <c r="BD931" s="95">
        <v>1594</v>
      </c>
      <c r="BE931" s="72">
        <v>428.83</v>
      </c>
      <c r="BF931" s="72">
        <v>383.01</v>
      </c>
      <c r="BG931" s="72">
        <v>811.84</v>
      </c>
      <c r="BH931" s="95">
        <v>8223256</v>
      </c>
      <c r="BI931" s="95">
        <v>7068819</v>
      </c>
      <c r="BJ931" s="95">
        <v>1598</v>
      </c>
      <c r="BK931" s="95">
        <v>1538</v>
      </c>
      <c r="BL931" s="72">
        <v>377.54</v>
      </c>
      <c r="BM931" s="72">
        <v>424.73</v>
      </c>
      <c r="BN931" s="72">
        <v>802.27</v>
      </c>
      <c r="BO931" s="95">
        <v>7189787</v>
      </c>
      <c r="BP931" s="95">
        <v>7792861</v>
      </c>
      <c r="BQ931" s="95">
        <v>1587</v>
      </c>
      <c r="BR931" s="95">
        <v>1529</v>
      </c>
      <c r="BS931" s="72">
        <v>423.17</v>
      </c>
      <c r="BT931" s="72">
        <v>429.18</v>
      </c>
      <c r="BU931" s="72">
        <v>852.35</v>
      </c>
      <c r="BV931" s="95">
        <v>8028327.79</v>
      </c>
      <c r="BW931" s="95">
        <v>7817863.4199999999</v>
      </c>
      <c r="BX931" s="95">
        <v>1581</v>
      </c>
      <c r="BY931" s="95">
        <v>1518</v>
      </c>
      <c r="BZ931" s="95">
        <v>1688</v>
      </c>
      <c r="CA931" s="95">
        <v>1623</v>
      </c>
      <c r="CB931" s="95">
        <v>1569</v>
      </c>
      <c r="CC931" s="95">
        <v>1559</v>
      </c>
      <c r="CD931" s="95">
        <v>1550</v>
      </c>
      <c r="CE931" s="72">
        <v>650.75523149000003</v>
      </c>
      <c r="CF931" s="72">
        <v>676.59346364999999</v>
      </c>
      <c r="CG931" s="72">
        <v>712.40329333</v>
      </c>
      <c r="CH931" s="72">
        <v>716.50152150999998</v>
      </c>
      <c r="CI931" s="72">
        <v>731.52548966999996</v>
      </c>
      <c r="CJ931" s="96">
        <v>1.0847089133000001</v>
      </c>
      <c r="CK931" s="96">
        <v>1.1187959102</v>
      </c>
      <c r="CL931" s="96">
        <v>1.139579235</v>
      </c>
      <c r="CM931" s="96">
        <v>1.1197045308</v>
      </c>
      <c r="CN931" s="96">
        <v>1.1651678746</v>
      </c>
      <c r="CO931" s="96">
        <v>0.94141479080000001</v>
      </c>
      <c r="CP931" s="96">
        <v>1.1956379948</v>
      </c>
      <c r="CQ931" s="96">
        <v>0.99584056389999998</v>
      </c>
      <c r="CR931" s="96">
        <v>1.2006317752</v>
      </c>
      <c r="CS931" s="95">
        <v>1661</v>
      </c>
      <c r="CT931" s="95">
        <v>1623</v>
      </c>
      <c r="CU931" s="95">
        <v>1622</v>
      </c>
      <c r="CV931" s="95">
        <v>1602</v>
      </c>
      <c r="CW931" s="95">
        <v>1568</v>
      </c>
      <c r="CX931" s="96">
        <v>0.92336120700000002</v>
      </c>
      <c r="CY931" s="96">
        <v>0.931186297</v>
      </c>
      <c r="CZ931" s="96">
        <v>0.977286655</v>
      </c>
      <c r="DA931" s="96">
        <v>0.93204171499999999</v>
      </c>
      <c r="DB931" s="96">
        <v>0.94359550000000003</v>
      </c>
      <c r="DC931">
        <v>2013</v>
      </c>
      <c r="DD931" s="6">
        <v>1567.6</v>
      </c>
      <c r="DE931" s="96">
        <v>3.8863058999999999E-3</v>
      </c>
      <c r="DF931" s="72">
        <v>918.49</v>
      </c>
      <c r="DG931" s="96">
        <v>1</v>
      </c>
      <c r="DH931" s="72">
        <v>918.49</v>
      </c>
      <c r="DI931" s="72">
        <v>760.10333204999995</v>
      </c>
      <c r="DJ931" s="96">
        <v>1</v>
      </c>
      <c r="DK931" s="72">
        <v>918.49</v>
      </c>
      <c r="DL931" s="96">
        <v>1</v>
      </c>
      <c r="DM931" s="72">
        <v>918.49</v>
      </c>
      <c r="DN931" s="96">
        <v>1</v>
      </c>
      <c r="DO931" s="96">
        <v>8.1630000000000001E-3</v>
      </c>
      <c r="DP931" s="72">
        <v>7.5</v>
      </c>
      <c r="DQ931" s="72">
        <v>910.99</v>
      </c>
      <c r="DR931" t="s">
        <v>649</v>
      </c>
      <c r="DT931" t="s">
        <v>628</v>
      </c>
    </row>
    <row r="932" spans="1:124" x14ac:dyDescent="0.3">
      <c r="A932" t="s">
        <v>307</v>
      </c>
      <c r="B932">
        <v>17370</v>
      </c>
      <c r="C932" s="95">
        <v>415</v>
      </c>
      <c r="D932" s="95">
        <v>1798008</v>
      </c>
      <c r="E932" s="95">
        <v>395</v>
      </c>
      <c r="F932" s="95">
        <v>1533547</v>
      </c>
      <c r="G932" s="95">
        <v>33</v>
      </c>
      <c r="H932" s="95">
        <v>41329</v>
      </c>
      <c r="I932" s="95">
        <v>30</v>
      </c>
      <c r="J932" s="95">
        <v>91326</v>
      </c>
      <c r="K932" s="95">
        <v>412</v>
      </c>
      <c r="L932" s="95">
        <v>1816933</v>
      </c>
      <c r="M932" s="95">
        <v>389</v>
      </c>
      <c r="N932" s="95">
        <v>1418100</v>
      </c>
      <c r="O932" s="95">
        <v>28</v>
      </c>
      <c r="P932" s="95">
        <v>163002</v>
      </c>
      <c r="Q932" s="95">
        <v>27</v>
      </c>
      <c r="R932" s="95">
        <v>129187</v>
      </c>
      <c r="S932" s="95">
        <v>400</v>
      </c>
      <c r="T932" s="95">
        <v>2499286</v>
      </c>
      <c r="U932" s="95">
        <v>374</v>
      </c>
      <c r="V932" s="95">
        <v>1725163</v>
      </c>
      <c r="W932" s="95">
        <v>30</v>
      </c>
      <c r="X932" s="95">
        <v>102425</v>
      </c>
      <c r="Y932" s="95">
        <v>26</v>
      </c>
      <c r="Z932" s="95">
        <v>116870</v>
      </c>
      <c r="AA932" s="95">
        <v>387</v>
      </c>
      <c r="AB932" s="95">
        <v>1747739</v>
      </c>
      <c r="AC932" s="95">
        <v>364</v>
      </c>
      <c r="AD932" s="95">
        <v>1696410</v>
      </c>
      <c r="AE932" s="95">
        <v>32</v>
      </c>
      <c r="AF932" s="95">
        <v>58382</v>
      </c>
      <c r="AG932" s="95">
        <v>31</v>
      </c>
      <c r="AH932" s="95">
        <v>127072</v>
      </c>
      <c r="AI932" s="95">
        <v>379</v>
      </c>
      <c r="AJ932" s="95">
        <v>2610066</v>
      </c>
      <c r="AK932" s="95">
        <v>353</v>
      </c>
      <c r="AL932" s="95">
        <v>1795089.31</v>
      </c>
      <c r="AM932" s="95">
        <v>29</v>
      </c>
      <c r="AN932" s="95">
        <v>71469</v>
      </c>
      <c r="AO932" s="95">
        <v>29</v>
      </c>
      <c r="AP932" s="95">
        <v>129608</v>
      </c>
      <c r="AQ932" s="72">
        <v>342.14</v>
      </c>
      <c r="AR932" s="72">
        <v>318.60000000000002</v>
      </c>
      <c r="AS932" s="72">
        <v>660.74</v>
      </c>
      <c r="AT932" s="95">
        <v>1839337</v>
      </c>
      <c r="AU932" s="95">
        <v>1624873</v>
      </c>
      <c r="AV932" s="95">
        <v>448</v>
      </c>
      <c r="AW932" s="95">
        <v>425</v>
      </c>
      <c r="AX932" s="72">
        <v>374.99</v>
      </c>
      <c r="AY932" s="72">
        <v>309.95</v>
      </c>
      <c r="AZ932" s="72">
        <v>684.94</v>
      </c>
      <c r="BA932" s="95">
        <v>1979935</v>
      </c>
      <c r="BB932" s="95">
        <v>1547287</v>
      </c>
      <c r="BC932" s="95">
        <v>440</v>
      </c>
      <c r="BD932" s="95">
        <v>416</v>
      </c>
      <c r="BE932" s="72">
        <v>504.21</v>
      </c>
      <c r="BF932" s="72">
        <v>383.76</v>
      </c>
      <c r="BG932" s="72">
        <v>887.97</v>
      </c>
      <c r="BH932" s="95">
        <v>2601711</v>
      </c>
      <c r="BI932" s="95">
        <v>1842033</v>
      </c>
      <c r="BJ932" s="95">
        <v>430</v>
      </c>
      <c r="BK932" s="95">
        <v>400</v>
      </c>
      <c r="BL932" s="72">
        <v>359.21</v>
      </c>
      <c r="BM932" s="72">
        <v>384.7</v>
      </c>
      <c r="BN932" s="72">
        <v>743.91</v>
      </c>
      <c r="BO932" s="95">
        <v>1806121</v>
      </c>
      <c r="BP932" s="95">
        <v>1823482</v>
      </c>
      <c r="BQ932" s="95">
        <v>419</v>
      </c>
      <c r="BR932" s="95">
        <v>395</v>
      </c>
      <c r="BS932" s="72">
        <v>547.70000000000005</v>
      </c>
      <c r="BT932" s="72">
        <v>419.87</v>
      </c>
      <c r="BU932" s="72">
        <v>967.57</v>
      </c>
      <c r="BV932" s="95">
        <v>2681535</v>
      </c>
      <c r="BW932" s="95">
        <v>1924697.31</v>
      </c>
      <c r="BX932" s="95">
        <v>408</v>
      </c>
      <c r="BY932" s="95">
        <v>382</v>
      </c>
      <c r="BZ932" s="95">
        <v>437</v>
      </c>
      <c r="CA932" s="95">
        <v>428</v>
      </c>
      <c r="CB932" s="95">
        <v>416</v>
      </c>
      <c r="CC932" s="95">
        <v>408</v>
      </c>
      <c r="CD932" s="95">
        <v>395</v>
      </c>
      <c r="CE932" s="72">
        <v>650.75523149000003</v>
      </c>
      <c r="CF932" s="72">
        <v>676.59346364999999</v>
      </c>
      <c r="CG932" s="72">
        <v>712.40329333</v>
      </c>
      <c r="CH932" s="72">
        <v>716.50152150999998</v>
      </c>
      <c r="CI932" s="72">
        <v>731.52548966999996</v>
      </c>
      <c r="CJ932" s="96">
        <v>1.0153433549999999</v>
      </c>
      <c r="CK932" s="96">
        <v>1.0123361173000001</v>
      </c>
      <c r="CL932" s="96">
        <v>1.2464428621999999</v>
      </c>
      <c r="CM932" s="96">
        <v>1.0382532035000001</v>
      </c>
      <c r="CN932" s="96">
        <v>1.3226743479</v>
      </c>
      <c r="CO932" s="96">
        <v>0.98368829229999999</v>
      </c>
      <c r="CP932" s="96">
        <v>1.1456982725</v>
      </c>
      <c r="CQ932" s="96">
        <v>0.99584056389999998</v>
      </c>
      <c r="CR932" s="96">
        <v>1.1504834714000001</v>
      </c>
      <c r="CS932" s="95">
        <v>427</v>
      </c>
      <c r="CT932" s="95">
        <v>420</v>
      </c>
      <c r="CU932" s="95">
        <v>403</v>
      </c>
      <c r="CV932" s="95">
        <v>393</v>
      </c>
      <c r="CW932" s="95">
        <v>390</v>
      </c>
      <c r="CX932" s="96">
        <v>0.93750620699999998</v>
      </c>
      <c r="CY932" s="96">
        <v>0.99767288300000001</v>
      </c>
      <c r="CZ932" s="96">
        <v>0.997212667</v>
      </c>
      <c r="DA932" s="96">
        <v>1.0068858220000001</v>
      </c>
      <c r="DB932" s="96">
        <v>0.98184026700000004</v>
      </c>
      <c r="DC932">
        <v>2013</v>
      </c>
      <c r="DD932" s="6">
        <v>403.6</v>
      </c>
      <c r="DE932" s="96">
        <v>1.5526399000000001E-3</v>
      </c>
      <c r="DF932" s="72">
        <v>882.19</v>
      </c>
      <c r="DG932" s="96">
        <v>1</v>
      </c>
      <c r="DH932" s="72">
        <v>882.19</v>
      </c>
      <c r="DI932" s="72">
        <v>760.10333204999995</v>
      </c>
      <c r="DJ932" s="96">
        <v>0.63529520699999997</v>
      </c>
      <c r="DK932" s="72">
        <v>837.66440703000001</v>
      </c>
      <c r="DL932" s="96">
        <v>1.0225172001</v>
      </c>
      <c r="DM932" s="72">
        <v>856.52626407000002</v>
      </c>
      <c r="DN932" s="96">
        <v>1</v>
      </c>
      <c r="DO932" s="96">
        <v>3.3890000000000001E-3</v>
      </c>
      <c r="DP932" s="72">
        <v>2.9</v>
      </c>
      <c r="DQ932" s="72">
        <v>853.63</v>
      </c>
      <c r="DR932" t="s">
        <v>307</v>
      </c>
      <c r="DT932" t="s">
        <v>628</v>
      </c>
    </row>
    <row r="933" spans="1:124" x14ac:dyDescent="0.3">
      <c r="A933" t="s">
        <v>650</v>
      </c>
      <c r="B933">
        <v>17380</v>
      </c>
      <c r="C933" s="95">
        <v>1205</v>
      </c>
      <c r="D933" s="95">
        <v>5213285</v>
      </c>
      <c r="E933" s="95">
        <v>1174</v>
      </c>
      <c r="F933" s="95">
        <v>5082386</v>
      </c>
      <c r="G933" s="95">
        <v>110</v>
      </c>
      <c r="H933" s="95">
        <v>507966</v>
      </c>
      <c r="I933" s="95">
        <v>104</v>
      </c>
      <c r="J933" s="95">
        <v>373122</v>
      </c>
      <c r="K933" s="95">
        <v>1136</v>
      </c>
      <c r="L933" s="95">
        <v>4979357</v>
      </c>
      <c r="M933" s="95">
        <v>1111</v>
      </c>
      <c r="N933" s="95">
        <v>4663564</v>
      </c>
      <c r="O933" s="95">
        <v>119</v>
      </c>
      <c r="P933" s="95">
        <v>341290</v>
      </c>
      <c r="Q933" s="95">
        <v>112</v>
      </c>
      <c r="R933" s="95">
        <v>344885</v>
      </c>
      <c r="S933" s="95">
        <v>1107</v>
      </c>
      <c r="T933" s="95">
        <v>5688937</v>
      </c>
      <c r="U933" s="95">
        <v>1077</v>
      </c>
      <c r="V933" s="95">
        <v>4107549</v>
      </c>
      <c r="W933" s="95">
        <v>117</v>
      </c>
      <c r="X933" s="95">
        <v>318456</v>
      </c>
      <c r="Y933" s="95">
        <v>108</v>
      </c>
      <c r="Z933" s="95">
        <v>410583</v>
      </c>
      <c r="AA933" s="95">
        <v>1109</v>
      </c>
      <c r="AB933" s="95">
        <v>4399262</v>
      </c>
      <c r="AC933" s="95">
        <v>1074</v>
      </c>
      <c r="AD933" s="95">
        <v>3970229</v>
      </c>
      <c r="AE933" s="95">
        <v>124</v>
      </c>
      <c r="AF933" s="95">
        <v>190400</v>
      </c>
      <c r="AG933" s="95">
        <v>114</v>
      </c>
      <c r="AH933" s="95">
        <v>399415</v>
      </c>
      <c r="AI933" s="95">
        <v>1104</v>
      </c>
      <c r="AJ933" s="95">
        <v>5041888</v>
      </c>
      <c r="AK933" s="95">
        <v>1063</v>
      </c>
      <c r="AL933" s="95">
        <v>4353623.8099999996</v>
      </c>
      <c r="AM933" s="95">
        <v>136</v>
      </c>
      <c r="AN933" s="95">
        <v>452507</v>
      </c>
      <c r="AO933" s="95">
        <v>125</v>
      </c>
      <c r="AP933" s="95">
        <v>591504</v>
      </c>
      <c r="AQ933" s="72">
        <v>362.56</v>
      </c>
      <c r="AR933" s="72">
        <v>355.73</v>
      </c>
      <c r="AS933" s="72">
        <v>718.29</v>
      </c>
      <c r="AT933" s="95">
        <v>5721251</v>
      </c>
      <c r="AU933" s="95">
        <v>5455508</v>
      </c>
      <c r="AV933" s="95">
        <v>1315</v>
      </c>
      <c r="AW933" s="95">
        <v>1278</v>
      </c>
      <c r="AX933" s="72">
        <v>353.3</v>
      </c>
      <c r="AY933" s="72">
        <v>341.27</v>
      </c>
      <c r="AZ933" s="72">
        <v>694.57</v>
      </c>
      <c r="BA933" s="95">
        <v>5320647</v>
      </c>
      <c r="BB933" s="95">
        <v>5008449</v>
      </c>
      <c r="BC933" s="95">
        <v>1255</v>
      </c>
      <c r="BD933" s="95">
        <v>1223</v>
      </c>
      <c r="BE933" s="72">
        <v>409</v>
      </c>
      <c r="BF933" s="72">
        <v>317.73</v>
      </c>
      <c r="BG933" s="72">
        <v>726.73</v>
      </c>
      <c r="BH933" s="95">
        <v>6007393</v>
      </c>
      <c r="BI933" s="95">
        <v>4518132</v>
      </c>
      <c r="BJ933" s="95">
        <v>1224</v>
      </c>
      <c r="BK933" s="95">
        <v>1185</v>
      </c>
      <c r="BL933" s="72">
        <v>310.2</v>
      </c>
      <c r="BM933" s="72">
        <v>306.51</v>
      </c>
      <c r="BN933" s="72">
        <v>616.71</v>
      </c>
      <c r="BO933" s="95">
        <v>4589662</v>
      </c>
      <c r="BP933" s="95">
        <v>4369644</v>
      </c>
      <c r="BQ933" s="95">
        <v>1233</v>
      </c>
      <c r="BR933" s="95">
        <v>1188</v>
      </c>
      <c r="BS933" s="72">
        <v>369.25</v>
      </c>
      <c r="BT933" s="72">
        <v>346.88</v>
      </c>
      <c r="BU933" s="72">
        <v>716.13</v>
      </c>
      <c r="BV933" s="95">
        <v>5494395</v>
      </c>
      <c r="BW933" s="95">
        <v>4945127.8099999996</v>
      </c>
      <c r="BX933" s="95">
        <v>1240</v>
      </c>
      <c r="BY933" s="95">
        <v>1188</v>
      </c>
      <c r="BZ933" s="95">
        <v>1297</v>
      </c>
      <c r="CA933" s="95">
        <v>1239</v>
      </c>
      <c r="CB933" s="95">
        <v>1205</v>
      </c>
      <c r="CC933" s="95">
        <v>1212</v>
      </c>
      <c r="CD933" s="95">
        <v>1215</v>
      </c>
      <c r="CE933" s="72">
        <v>650.75523149000003</v>
      </c>
      <c r="CF933" s="72">
        <v>676.59346364999999</v>
      </c>
      <c r="CG933" s="72">
        <v>712.40329333</v>
      </c>
      <c r="CH933" s="72">
        <v>716.50152150999998</v>
      </c>
      <c r="CI933" s="72">
        <v>731.52548966999996</v>
      </c>
      <c r="CJ933" s="96">
        <v>1.1037790635</v>
      </c>
      <c r="CK933" s="96">
        <v>1.0265691842</v>
      </c>
      <c r="CL933" s="96">
        <v>1.020110388</v>
      </c>
      <c r="CM933" s="96">
        <v>0.86072392239999995</v>
      </c>
      <c r="CN933" s="96">
        <v>0.97895426760000004</v>
      </c>
      <c r="CO933" s="96">
        <v>0.93006281989999995</v>
      </c>
      <c r="CP933" s="96">
        <v>1.0730752201</v>
      </c>
      <c r="CQ933" s="96">
        <v>0.99584056389999998</v>
      </c>
      <c r="CR933" s="96">
        <v>1.0775570967000001</v>
      </c>
      <c r="CS933" s="95">
        <v>1356</v>
      </c>
      <c r="CT933" s="95">
        <v>1321</v>
      </c>
      <c r="CU933" s="95">
        <v>1325</v>
      </c>
      <c r="CV933" s="95">
        <v>1314</v>
      </c>
      <c r="CW933" s="95">
        <v>1306</v>
      </c>
      <c r="CX933" s="96">
        <v>0.95064754900000004</v>
      </c>
      <c r="CY933" s="96">
        <v>0.93588861800000001</v>
      </c>
      <c r="CZ933" s="96">
        <v>0.96812765999999995</v>
      </c>
      <c r="DA933" s="96">
        <v>0.91657612799999999</v>
      </c>
      <c r="DB933" s="96">
        <v>0.87774798700000001</v>
      </c>
      <c r="DC933">
        <v>2013</v>
      </c>
      <c r="DD933" s="6">
        <v>1212.4000000000001</v>
      </c>
      <c r="DE933" s="96">
        <v>6.4758241000000003E-3</v>
      </c>
      <c r="DF933" s="72">
        <v>822.19</v>
      </c>
      <c r="DG933" s="96">
        <v>1</v>
      </c>
      <c r="DH933" s="72">
        <v>822.19</v>
      </c>
      <c r="DI933" s="72">
        <v>760.10333204999995</v>
      </c>
      <c r="DJ933" s="96">
        <v>1</v>
      </c>
      <c r="DK933" s="72">
        <v>822.19</v>
      </c>
      <c r="DL933" s="96">
        <v>1</v>
      </c>
      <c r="DM933" s="72">
        <v>822.19</v>
      </c>
      <c r="DN933" s="96">
        <v>1</v>
      </c>
      <c r="DO933" s="96">
        <v>1.1355000000000001E-2</v>
      </c>
      <c r="DP933" s="72">
        <v>9.34</v>
      </c>
      <c r="DQ933" s="72">
        <v>812.85</v>
      </c>
      <c r="DR933" t="s">
        <v>650</v>
      </c>
      <c r="DT933" t="s">
        <v>628</v>
      </c>
    </row>
    <row r="934" spans="1:124" x14ac:dyDescent="0.3">
      <c r="A934" t="s">
        <v>651</v>
      </c>
      <c r="B934">
        <v>17390</v>
      </c>
      <c r="C934" s="95">
        <v>5250</v>
      </c>
      <c r="D934" s="95">
        <v>18683346</v>
      </c>
      <c r="E934" s="95">
        <v>5075</v>
      </c>
      <c r="F934" s="95">
        <v>15964384</v>
      </c>
      <c r="G934" s="95">
        <v>671</v>
      </c>
      <c r="H934" s="95">
        <v>2595116</v>
      </c>
      <c r="I934" s="95">
        <v>593</v>
      </c>
      <c r="J934" s="95">
        <v>2228854</v>
      </c>
      <c r="K934" s="95">
        <v>5035</v>
      </c>
      <c r="L934" s="95">
        <v>19171754</v>
      </c>
      <c r="M934" s="95">
        <v>4823</v>
      </c>
      <c r="N934" s="95">
        <v>16759396</v>
      </c>
      <c r="O934" s="95">
        <v>668</v>
      </c>
      <c r="P934" s="95">
        <v>2318933</v>
      </c>
      <c r="Q934" s="95">
        <v>591</v>
      </c>
      <c r="R934" s="95">
        <v>2323791</v>
      </c>
      <c r="S934" s="95">
        <v>4922</v>
      </c>
      <c r="T934" s="95">
        <v>20688168</v>
      </c>
      <c r="U934" s="95">
        <v>4684</v>
      </c>
      <c r="V934" s="95">
        <v>17192186</v>
      </c>
      <c r="W934" s="95">
        <v>699</v>
      </c>
      <c r="X934" s="95">
        <v>2500159</v>
      </c>
      <c r="Y934" s="95">
        <v>611</v>
      </c>
      <c r="Z934" s="95">
        <v>2652343</v>
      </c>
      <c r="AA934" s="95">
        <v>4918</v>
      </c>
      <c r="AB934" s="95">
        <v>17621553</v>
      </c>
      <c r="AC934" s="95">
        <v>4640</v>
      </c>
      <c r="AD934" s="95">
        <v>16976471</v>
      </c>
      <c r="AE934" s="95">
        <v>723</v>
      </c>
      <c r="AF934" s="95">
        <v>2909524</v>
      </c>
      <c r="AG934" s="95">
        <v>639</v>
      </c>
      <c r="AH934" s="95">
        <v>2869154</v>
      </c>
      <c r="AI934" s="95">
        <v>5006</v>
      </c>
      <c r="AJ934" s="95">
        <v>16760136.789999999</v>
      </c>
      <c r="AK934" s="95">
        <v>4680</v>
      </c>
      <c r="AL934" s="95">
        <v>19084454.25</v>
      </c>
      <c r="AM934" s="95">
        <v>674</v>
      </c>
      <c r="AN934" s="95">
        <v>2671816.15</v>
      </c>
      <c r="AO934" s="95">
        <v>592</v>
      </c>
      <c r="AP934" s="95">
        <v>3253527.91</v>
      </c>
      <c r="AQ934" s="72">
        <v>299.48</v>
      </c>
      <c r="AR934" s="72">
        <v>267.48</v>
      </c>
      <c r="AS934" s="72">
        <v>566.96</v>
      </c>
      <c r="AT934" s="95">
        <v>21278462</v>
      </c>
      <c r="AU934" s="95">
        <v>18193238</v>
      </c>
      <c r="AV934" s="95">
        <v>5921</v>
      </c>
      <c r="AW934" s="95">
        <v>5668</v>
      </c>
      <c r="AX934" s="72">
        <v>314.02999999999997</v>
      </c>
      <c r="AY934" s="72">
        <v>293.73</v>
      </c>
      <c r="AZ934" s="72">
        <v>607.76</v>
      </c>
      <c r="BA934" s="95">
        <v>21490687</v>
      </c>
      <c r="BB934" s="95">
        <v>19083187</v>
      </c>
      <c r="BC934" s="95">
        <v>5703</v>
      </c>
      <c r="BD934" s="95">
        <v>5414</v>
      </c>
      <c r="BE934" s="72">
        <v>343.78</v>
      </c>
      <c r="BF934" s="72">
        <v>312.32</v>
      </c>
      <c r="BG934" s="72">
        <v>656.1</v>
      </c>
      <c r="BH934" s="95">
        <v>23188327</v>
      </c>
      <c r="BI934" s="95">
        <v>19844529</v>
      </c>
      <c r="BJ934" s="95">
        <v>5621</v>
      </c>
      <c r="BK934" s="95">
        <v>5295</v>
      </c>
      <c r="BL934" s="72">
        <v>303.3</v>
      </c>
      <c r="BM934" s="72">
        <v>313.27999999999997</v>
      </c>
      <c r="BN934" s="72">
        <v>616.58000000000004</v>
      </c>
      <c r="BO934" s="95">
        <v>20531077</v>
      </c>
      <c r="BP934" s="95">
        <v>19845625</v>
      </c>
      <c r="BQ934" s="95">
        <v>5641</v>
      </c>
      <c r="BR934" s="95">
        <v>5279</v>
      </c>
      <c r="BS934" s="72">
        <v>285.08999999999997</v>
      </c>
      <c r="BT934" s="72">
        <v>353.09</v>
      </c>
      <c r="BU934" s="72">
        <v>638.17999999999995</v>
      </c>
      <c r="BV934" s="95">
        <v>19431952.940000001</v>
      </c>
      <c r="BW934" s="95">
        <v>22337982.16</v>
      </c>
      <c r="BX934" s="95">
        <v>5680</v>
      </c>
      <c r="BY934" s="95">
        <v>5272</v>
      </c>
      <c r="BZ934" s="95">
        <v>5800</v>
      </c>
      <c r="CA934" s="95">
        <v>5563</v>
      </c>
      <c r="CB934" s="95">
        <v>5464</v>
      </c>
      <c r="CC934" s="95">
        <v>5469</v>
      </c>
      <c r="CD934" s="95">
        <v>5480</v>
      </c>
      <c r="CE934" s="72">
        <v>650.75523149000003</v>
      </c>
      <c r="CF934" s="72">
        <v>676.59346364999999</v>
      </c>
      <c r="CG934" s="72">
        <v>712.40329333</v>
      </c>
      <c r="CH934" s="72">
        <v>716.50152150999998</v>
      </c>
      <c r="CI934" s="72">
        <v>731.52548966999996</v>
      </c>
      <c r="CJ934" s="96">
        <v>0.87123387190000001</v>
      </c>
      <c r="CK934" s="96">
        <v>0.89826466360000001</v>
      </c>
      <c r="CL934" s="96">
        <v>0.92096710690000005</v>
      </c>
      <c r="CM934" s="96">
        <v>0.86054248519999998</v>
      </c>
      <c r="CN934" s="96">
        <v>0.87239612160000002</v>
      </c>
      <c r="CO934" s="96">
        <v>1.0128624575</v>
      </c>
      <c r="CP934" s="96">
        <v>0.87344618539999996</v>
      </c>
      <c r="CQ934" s="96">
        <v>0.99584056389999998</v>
      </c>
      <c r="CR934" s="96">
        <v>0.87709427829999997</v>
      </c>
      <c r="CS934" s="95">
        <v>5296</v>
      </c>
      <c r="CT934" s="95">
        <v>5175</v>
      </c>
      <c r="CU934" s="95">
        <v>5080</v>
      </c>
      <c r="CV934" s="95">
        <v>5082</v>
      </c>
      <c r="CW934" s="95">
        <v>5214</v>
      </c>
      <c r="CX934" s="96">
        <v>0.99420062600000003</v>
      </c>
      <c r="CY934" s="96">
        <v>0.99684472899999998</v>
      </c>
      <c r="CZ934" s="96">
        <v>1.008836453</v>
      </c>
      <c r="DA934" s="96">
        <v>1.024077452</v>
      </c>
      <c r="DB934" s="96">
        <v>1.0407071649999999</v>
      </c>
      <c r="DC934">
        <v>2013</v>
      </c>
      <c r="DD934" s="6">
        <v>5385.6</v>
      </c>
      <c r="DE934" s="96">
        <v>4.2828535000000003E-3</v>
      </c>
      <c r="DF934" s="72">
        <v>670.71</v>
      </c>
      <c r="DG934" s="96">
        <v>1</v>
      </c>
      <c r="DH934" s="72">
        <v>670.71</v>
      </c>
      <c r="DI934" s="72">
        <v>691.43359166000005</v>
      </c>
      <c r="DJ934" s="96">
        <v>1</v>
      </c>
      <c r="DK934" s="72">
        <v>670.71</v>
      </c>
      <c r="DL934" s="96">
        <v>1</v>
      </c>
      <c r="DM934" s="72">
        <v>670.71</v>
      </c>
      <c r="DN934" s="96">
        <v>1</v>
      </c>
      <c r="DO934" s="96">
        <v>8.6230000000000005E-3</v>
      </c>
      <c r="DP934" s="72">
        <v>5.78</v>
      </c>
      <c r="DQ934" s="72">
        <v>664.93</v>
      </c>
      <c r="DR934" t="s">
        <v>651</v>
      </c>
      <c r="DT934" t="s">
        <v>628</v>
      </c>
    </row>
    <row r="935" spans="1:124" x14ac:dyDescent="0.3">
      <c r="A935" t="s">
        <v>652</v>
      </c>
      <c r="B935">
        <v>17391</v>
      </c>
      <c r="C935" s="95">
        <v>429</v>
      </c>
      <c r="D935" s="95">
        <v>1763218</v>
      </c>
      <c r="E935" s="95">
        <v>413</v>
      </c>
      <c r="F935" s="95">
        <v>1885671</v>
      </c>
      <c r="G935" s="95">
        <v>39</v>
      </c>
      <c r="H935" s="95">
        <v>88309</v>
      </c>
      <c r="I935" s="95">
        <v>37</v>
      </c>
      <c r="J935" s="95">
        <v>157598</v>
      </c>
      <c r="K935" s="95">
        <v>426</v>
      </c>
      <c r="L935" s="95">
        <v>1365245</v>
      </c>
      <c r="M935" s="95">
        <v>404</v>
      </c>
      <c r="N935" s="95">
        <v>1871524</v>
      </c>
      <c r="O935" s="95">
        <v>42</v>
      </c>
      <c r="P935" s="95">
        <v>87310</v>
      </c>
      <c r="Q935" s="95">
        <v>38</v>
      </c>
      <c r="R935" s="95">
        <v>108671</v>
      </c>
      <c r="S935" s="95">
        <v>424</v>
      </c>
      <c r="T935" s="95">
        <v>1553125</v>
      </c>
      <c r="U935" s="95">
        <v>400</v>
      </c>
      <c r="V935" s="95">
        <v>1819363</v>
      </c>
      <c r="W935" s="95">
        <v>42</v>
      </c>
      <c r="X935" s="95">
        <v>78190</v>
      </c>
      <c r="Y935" s="95">
        <v>38</v>
      </c>
      <c r="Z935" s="95">
        <v>160239</v>
      </c>
      <c r="AA935" s="95">
        <v>422</v>
      </c>
      <c r="AB935" s="95">
        <v>1622072</v>
      </c>
      <c r="AC935" s="95">
        <v>397</v>
      </c>
      <c r="AD935" s="95">
        <v>1791169</v>
      </c>
      <c r="AE935" s="95">
        <v>46</v>
      </c>
      <c r="AF935" s="95">
        <v>351004</v>
      </c>
      <c r="AG935" s="95">
        <v>41</v>
      </c>
      <c r="AH935" s="95">
        <v>241149</v>
      </c>
      <c r="AI935" s="95">
        <v>426</v>
      </c>
      <c r="AJ935" s="95">
        <v>2156919</v>
      </c>
      <c r="AK935" s="95">
        <v>397</v>
      </c>
      <c r="AL935" s="95">
        <v>2085473</v>
      </c>
      <c r="AM935" s="95">
        <v>43</v>
      </c>
      <c r="AN935" s="95">
        <v>370911</v>
      </c>
      <c r="AO935" s="95">
        <v>37</v>
      </c>
      <c r="AP935" s="95">
        <v>287648</v>
      </c>
      <c r="AQ935" s="72">
        <v>329.69</v>
      </c>
      <c r="AR935" s="72">
        <v>378.38</v>
      </c>
      <c r="AS935" s="72">
        <v>708.07</v>
      </c>
      <c r="AT935" s="95">
        <v>1851527</v>
      </c>
      <c r="AU935" s="95">
        <v>2043269</v>
      </c>
      <c r="AV935" s="95">
        <v>468</v>
      </c>
      <c r="AW935" s="95">
        <v>450</v>
      </c>
      <c r="AX935" s="72">
        <v>258.64999999999998</v>
      </c>
      <c r="AY935" s="72">
        <v>373.34</v>
      </c>
      <c r="AZ935" s="72">
        <v>631.99</v>
      </c>
      <c r="BA935" s="95">
        <v>1452555</v>
      </c>
      <c r="BB935" s="95">
        <v>1980195</v>
      </c>
      <c r="BC935" s="95">
        <v>468</v>
      </c>
      <c r="BD935" s="95">
        <v>442</v>
      </c>
      <c r="BE935" s="72">
        <v>291.72000000000003</v>
      </c>
      <c r="BF935" s="72">
        <v>376.64</v>
      </c>
      <c r="BG935" s="72">
        <v>668.36</v>
      </c>
      <c r="BH935" s="95">
        <v>1631315</v>
      </c>
      <c r="BI935" s="95">
        <v>1979602</v>
      </c>
      <c r="BJ935" s="95">
        <v>466</v>
      </c>
      <c r="BK935" s="95">
        <v>438</v>
      </c>
      <c r="BL935" s="72">
        <v>351.33</v>
      </c>
      <c r="BM935" s="72">
        <v>386.67</v>
      </c>
      <c r="BN935" s="72">
        <v>738</v>
      </c>
      <c r="BO935" s="95">
        <v>1973076</v>
      </c>
      <c r="BP935" s="95">
        <v>2032318</v>
      </c>
      <c r="BQ935" s="95">
        <v>468</v>
      </c>
      <c r="BR935" s="95">
        <v>438</v>
      </c>
      <c r="BS935" s="72">
        <v>449.15</v>
      </c>
      <c r="BT935" s="72">
        <v>455.67</v>
      </c>
      <c r="BU935" s="72">
        <v>904.82</v>
      </c>
      <c r="BV935" s="95">
        <v>2527830</v>
      </c>
      <c r="BW935" s="95">
        <v>2373121</v>
      </c>
      <c r="BX935" s="95">
        <v>469</v>
      </c>
      <c r="BY935" s="95">
        <v>434</v>
      </c>
      <c r="BZ935" s="95">
        <v>459</v>
      </c>
      <c r="CA935" s="95">
        <v>455</v>
      </c>
      <c r="CB935" s="95">
        <v>453</v>
      </c>
      <c r="CC935" s="95">
        <v>454</v>
      </c>
      <c r="CD935" s="95">
        <v>452</v>
      </c>
      <c r="CE935" s="72">
        <v>650.75523149000003</v>
      </c>
      <c r="CF935" s="72">
        <v>676.59346364999999</v>
      </c>
      <c r="CG935" s="72">
        <v>712.40329333</v>
      </c>
      <c r="CH935" s="72">
        <v>716.50152150999998</v>
      </c>
      <c r="CI935" s="72">
        <v>731.52548966999996</v>
      </c>
      <c r="CJ935" s="96">
        <v>1.088074234</v>
      </c>
      <c r="CK935" s="96">
        <v>0.93407641949999998</v>
      </c>
      <c r="CL935" s="96">
        <v>0.93817646020000001</v>
      </c>
      <c r="CM935" s="96">
        <v>1.0300047911000001</v>
      </c>
      <c r="CN935" s="96">
        <v>1.2368946985</v>
      </c>
      <c r="CO935" s="96">
        <v>0.89121430339999996</v>
      </c>
      <c r="CP935" s="96">
        <v>1.1730571611</v>
      </c>
      <c r="CQ935" s="96">
        <v>0.99584056389999998</v>
      </c>
      <c r="CR935" s="96">
        <v>1.1779566290000001</v>
      </c>
      <c r="CS935" s="95">
        <v>454</v>
      </c>
      <c r="CT935" s="95">
        <v>450</v>
      </c>
      <c r="CU935" s="95">
        <v>452</v>
      </c>
      <c r="CV935" s="95">
        <v>458</v>
      </c>
      <c r="CW935" s="95">
        <v>466</v>
      </c>
      <c r="CX935" s="96">
        <v>0.90109540700000001</v>
      </c>
      <c r="CY935" s="96">
        <v>0.90269534100000004</v>
      </c>
      <c r="CZ935" s="96">
        <v>0.87236367500000001</v>
      </c>
      <c r="DA935" s="96">
        <v>0.86324197499999999</v>
      </c>
      <c r="DB935" s="96">
        <v>0.91627722700000003</v>
      </c>
      <c r="DC935">
        <v>2013</v>
      </c>
      <c r="DD935" s="6">
        <v>440.4</v>
      </c>
      <c r="DE935" s="96">
        <v>1.7448893E-3</v>
      </c>
      <c r="DF935" s="72">
        <v>903.08</v>
      </c>
      <c r="DG935" s="96">
        <v>1</v>
      </c>
      <c r="DH935" s="72">
        <v>903.08</v>
      </c>
      <c r="DI935" s="72">
        <v>760.10333204999995</v>
      </c>
      <c r="DJ935" s="96">
        <v>0.66362640090000002</v>
      </c>
      <c r="DK935" s="72">
        <v>854.98642361999998</v>
      </c>
      <c r="DL935" s="96">
        <v>1.0225172001</v>
      </c>
      <c r="DM935" s="72">
        <v>874.23832397000001</v>
      </c>
      <c r="DN935" s="96">
        <v>1</v>
      </c>
      <c r="DO935" s="96">
        <v>3.9890000000000004E-3</v>
      </c>
      <c r="DP935" s="72">
        <v>3.49</v>
      </c>
      <c r="DQ935" s="72">
        <v>870.75</v>
      </c>
      <c r="DR935" t="s">
        <v>652</v>
      </c>
      <c r="DT935" t="s">
        <v>628</v>
      </c>
    </row>
    <row r="936" spans="1:124" x14ac:dyDescent="0.3">
      <c r="A936" t="s">
        <v>653</v>
      </c>
      <c r="B936">
        <v>17410</v>
      </c>
      <c r="C936" s="95">
        <v>347</v>
      </c>
      <c r="D936" s="95">
        <v>1711886</v>
      </c>
      <c r="E936" s="95">
        <v>331</v>
      </c>
      <c r="F936" s="95">
        <v>1481903</v>
      </c>
      <c r="G936" s="95">
        <v>22</v>
      </c>
      <c r="H936" s="95">
        <v>126846</v>
      </c>
      <c r="I936" s="95">
        <v>20</v>
      </c>
      <c r="J936" s="95">
        <v>112176</v>
      </c>
      <c r="K936" s="95">
        <v>343</v>
      </c>
      <c r="L936" s="95">
        <v>1191712</v>
      </c>
      <c r="M936" s="95">
        <v>325</v>
      </c>
      <c r="N936" s="95">
        <v>1318541</v>
      </c>
      <c r="O936" s="95">
        <v>24</v>
      </c>
      <c r="P936" s="95">
        <v>61485</v>
      </c>
      <c r="Q936" s="95">
        <v>20</v>
      </c>
      <c r="R936" s="95">
        <v>138103</v>
      </c>
      <c r="S936" s="95">
        <v>334</v>
      </c>
      <c r="T936" s="95">
        <v>1195817</v>
      </c>
      <c r="U936" s="95">
        <v>317</v>
      </c>
      <c r="V936" s="95">
        <v>1371314</v>
      </c>
      <c r="W936" s="95">
        <v>25</v>
      </c>
      <c r="X936" s="95">
        <v>45562</v>
      </c>
      <c r="Y936" s="95">
        <v>21</v>
      </c>
      <c r="Z936" s="95">
        <v>99643</v>
      </c>
      <c r="AA936" s="95">
        <v>326</v>
      </c>
      <c r="AB936" s="95">
        <v>1515723</v>
      </c>
      <c r="AC936" s="95">
        <v>309</v>
      </c>
      <c r="AD936" s="95">
        <v>1280401</v>
      </c>
      <c r="AE936" s="95">
        <v>32</v>
      </c>
      <c r="AF936" s="95">
        <v>46521</v>
      </c>
      <c r="AG936" s="95">
        <v>27</v>
      </c>
      <c r="AH936" s="95">
        <v>106575</v>
      </c>
      <c r="AI936" s="95">
        <v>323</v>
      </c>
      <c r="AJ936" s="95">
        <v>1147047</v>
      </c>
      <c r="AK936" s="95">
        <v>303</v>
      </c>
      <c r="AL936" s="95">
        <v>1180818.33</v>
      </c>
      <c r="AM936" s="95">
        <v>29</v>
      </c>
      <c r="AN936" s="95">
        <v>46893</v>
      </c>
      <c r="AO936" s="95">
        <v>26</v>
      </c>
      <c r="AP936" s="95">
        <v>107044</v>
      </c>
      <c r="AQ936" s="72">
        <v>415.25</v>
      </c>
      <c r="AR936" s="72">
        <v>378.46</v>
      </c>
      <c r="AS936" s="72">
        <v>793.71</v>
      </c>
      <c r="AT936" s="95">
        <v>1838732</v>
      </c>
      <c r="AU936" s="95">
        <v>1594079</v>
      </c>
      <c r="AV936" s="95">
        <v>369</v>
      </c>
      <c r="AW936" s="95">
        <v>351</v>
      </c>
      <c r="AX936" s="72">
        <v>284.56</v>
      </c>
      <c r="AY936" s="72">
        <v>351.85</v>
      </c>
      <c r="AZ936" s="72">
        <v>636.41</v>
      </c>
      <c r="BA936" s="95">
        <v>1253197</v>
      </c>
      <c r="BB936" s="95">
        <v>1456644</v>
      </c>
      <c r="BC936" s="95">
        <v>367</v>
      </c>
      <c r="BD936" s="95">
        <v>345</v>
      </c>
      <c r="BE936" s="72">
        <v>288.16000000000003</v>
      </c>
      <c r="BF936" s="72">
        <v>362.66</v>
      </c>
      <c r="BG936" s="72">
        <v>650.82000000000005</v>
      </c>
      <c r="BH936" s="95">
        <v>1241379</v>
      </c>
      <c r="BI936" s="95">
        <v>1470957</v>
      </c>
      <c r="BJ936" s="95">
        <v>359</v>
      </c>
      <c r="BK936" s="95">
        <v>338</v>
      </c>
      <c r="BL936" s="72">
        <v>363.65</v>
      </c>
      <c r="BM936" s="72">
        <v>343.99</v>
      </c>
      <c r="BN936" s="72">
        <v>707.64</v>
      </c>
      <c r="BO936" s="95">
        <v>1562244</v>
      </c>
      <c r="BP936" s="95">
        <v>1386976</v>
      </c>
      <c r="BQ936" s="95">
        <v>358</v>
      </c>
      <c r="BR936" s="95">
        <v>336</v>
      </c>
      <c r="BS936" s="72">
        <v>282.66000000000003</v>
      </c>
      <c r="BT936" s="72">
        <v>326.20999999999998</v>
      </c>
      <c r="BU936" s="72">
        <v>608.87</v>
      </c>
      <c r="BV936" s="95">
        <v>1193940</v>
      </c>
      <c r="BW936" s="95">
        <v>1287862.33</v>
      </c>
      <c r="BX936" s="95">
        <v>352</v>
      </c>
      <c r="BY936" s="95">
        <v>329</v>
      </c>
      <c r="BZ936" s="95">
        <v>360</v>
      </c>
      <c r="CA936" s="95">
        <v>356</v>
      </c>
      <c r="CB936" s="95">
        <v>349</v>
      </c>
      <c r="CC936" s="95">
        <v>348</v>
      </c>
      <c r="CD936" s="95">
        <v>341</v>
      </c>
      <c r="CE936" s="72">
        <v>650.75523149000003</v>
      </c>
      <c r="CF936" s="72">
        <v>676.59346364999999</v>
      </c>
      <c r="CG936" s="72">
        <v>712.40329333</v>
      </c>
      <c r="CH936" s="72">
        <v>716.50152150999998</v>
      </c>
      <c r="CI936" s="72">
        <v>731.52548966999996</v>
      </c>
      <c r="CJ936" s="96">
        <v>1.2196751737</v>
      </c>
      <c r="CK936" s="96">
        <v>0.94060914600000001</v>
      </c>
      <c r="CL936" s="96">
        <v>0.91355557460000003</v>
      </c>
      <c r="CM936" s="96">
        <v>0.98763223629999997</v>
      </c>
      <c r="CN936" s="96">
        <v>0.83232916499999998</v>
      </c>
      <c r="CO936" s="96">
        <v>0.95078261669999997</v>
      </c>
      <c r="CP936" s="96">
        <v>1.0294259085999999</v>
      </c>
      <c r="CQ936" s="96">
        <v>0.99584056389999998</v>
      </c>
      <c r="CR936" s="96">
        <v>1.0337254766999999</v>
      </c>
      <c r="CS936" s="95">
        <v>364</v>
      </c>
      <c r="CT936" s="95">
        <v>368</v>
      </c>
      <c r="CU936" s="95">
        <v>354</v>
      </c>
      <c r="CV936" s="95">
        <v>352</v>
      </c>
      <c r="CW936" s="95">
        <v>366</v>
      </c>
      <c r="CX936" s="96">
        <v>0.96671092300000006</v>
      </c>
      <c r="CY936" s="96">
        <v>1.0583072849999999</v>
      </c>
      <c r="CZ936" s="96">
        <v>0.96727545800000003</v>
      </c>
      <c r="DA936" s="96">
        <v>0.88787616199999997</v>
      </c>
      <c r="DB936" s="96">
        <v>0.87137721999999995</v>
      </c>
      <c r="DC936">
        <v>2013</v>
      </c>
      <c r="DD936" s="6">
        <v>339.8</v>
      </c>
      <c r="DE936" s="96">
        <v>1.4810991000000001E-3</v>
      </c>
      <c r="DF936" s="72">
        <v>792.72</v>
      </c>
      <c r="DG936" s="96">
        <v>1</v>
      </c>
      <c r="DH936" s="72">
        <v>792.72</v>
      </c>
      <c r="DI936" s="72">
        <v>760.10333204999995</v>
      </c>
      <c r="DJ936" s="96">
        <v>0.58292366569999998</v>
      </c>
      <c r="DK936" s="72">
        <v>779.11635968999997</v>
      </c>
      <c r="DL936" s="96">
        <v>1.0225172001</v>
      </c>
      <c r="DM936" s="72">
        <v>796.65987863999999</v>
      </c>
      <c r="DN936" s="96">
        <v>1</v>
      </c>
      <c r="DO936" s="96">
        <v>3.1589999999999999E-3</v>
      </c>
      <c r="DP936" s="72">
        <v>2.52</v>
      </c>
      <c r="DQ936" s="72">
        <v>794.14</v>
      </c>
      <c r="DR936" t="s">
        <v>653</v>
      </c>
      <c r="DT936" t="s">
        <v>628</v>
      </c>
    </row>
    <row r="937" spans="1:124" x14ac:dyDescent="0.3">
      <c r="A937" t="s">
        <v>36</v>
      </c>
      <c r="B937">
        <v>17420</v>
      </c>
      <c r="C937" s="95">
        <v>1800</v>
      </c>
      <c r="D937" s="95">
        <v>6319472</v>
      </c>
      <c r="E937" s="95">
        <v>1741</v>
      </c>
      <c r="F937" s="95">
        <v>6163824</v>
      </c>
      <c r="G937" s="95">
        <v>286</v>
      </c>
      <c r="H937" s="95">
        <v>468328</v>
      </c>
      <c r="I937" s="95">
        <v>249</v>
      </c>
      <c r="J937" s="95">
        <v>702770</v>
      </c>
      <c r="K937" s="95">
        <v>1800</v>
      </c>
      <c r="L937" s="95">
        <v>7077670</v>
      </c>
      <c r="M937" s="95">
        <v>1731</v>
      </c>
      <c r="N937" s="95">
        <v>6953964</v>
      </c>
      <c r="O937" s="95">
        <v>304</v>
      </c>
      <c r="P937" s="95">
        <v>790219</v>
      </c>
      <c r="Q937" s="95">
        <v>265</v>
      </c>
      <c r="R937" s="95">
        <v>983886</v>
      </c>
      <c r="S937" s="95">
        <v>1830</v>
      </c>
      <c r="T937" s="95">
        <v>7500238</v>
      </c>
      <c r="U937" s="95">
        <v>1760</v>
      </c>
      <c r="V937" s="95">
        <v>7255777</v>
      </c>
      <c r="W937" s="95">
        <v>326</v>
      </c>
      <c r="X937" s="95">
        <v>925917</v>
      </c>
      <c r="Y937" s="95">
        <v>282</v>
      </c>
      <c r="Z937" s="95">
        <v>1212852</v>
      </c>
      <c r="AA937" s="95">
        <v>1865</v>
      </c>
      <c r="AB937" s="95">
        <v>6472521</v>
      </c>
      <c r="AC937" s="95">
        <v>1782</v>
      </c>
      <c r="AD937" s="95">
        <v>7211481</v>
      </c>
      <c r="AE937" s="95">
        <v>319</v>
      </c>
      <c r="AF937" s="95">
        <v>1136647</v>
      </c>
      <c r="AG937" s="95">
        <v>275</v>
      </c>
      <c r="AH937" s="95">
        <v>1052871</v>
      </c>
      <c r="AI937" s="95">
        <v>1895</v>
      </c>
      <c r="AJ937" s="95">
        <v>6791317.5199999996</v>
      </c>
      <c r="AK937" s="95">
        <v>1814</v>
      </c>
      <c r="AL937" s="95">
        <v>7143932.6500000004</v>
      </c>
      <c r="AM937" s="95">
        <v>322</v>
      </c>
      <c r="AN937" s="95">
        <v>917856</v>
      </c>
      <c r="AO937" s="95">
        <v>283</v>
      </c>
      <c r="AP937" s="95">
        <v>1136603</v>
      </c>
      <c r="AQ937" s="72">
        <v>271.16000000000003</v>
      </c>
      <c r="AR937" s="72">
        <v>287.55</v>
      </c>
      <c r="AS937" s="72">
        <v>558.71</v>
      </c>
      <c r="AT937" s="95">
        <v>6787800</v>
      </c>
      <c r="AU937" s="95">
        <v>6866594</v>
      </c>
      <c r="AV937" s="95">
        <v>2086</v>
      </c>
      <c r="AW937" s="95">
        <v>1990</v>
      </c>
      <c r="AX937" s="72">
        <v>311.62</v>
      </c>
      <c r="AY937" s="72">
        <v>331.41</v>
      </c>
      <c r="AZ937" s="72">
        <v>643.03</v>
      </c>
      <c r="BA937" s="95">
        <v>7867889</v>
      </c>
      <c r="BB937" s="95">
        <v>7937850</v>
      </c>
      <c r="BC937" s="95">
        <v>2104</v>
      </c>
      <c r="BD937" s="95">
        <v>1996</v>
      </c>
      <c r="BE937" s="72">
        <v>325.69</v>
      </c>
      <c r="BF937" s="72">
        <v>345.6</v>
      </c>
      <c r="BG937" s="72">
        <v>671.29</v>
      </c>
      <c r="BH937" s="95">
        <v>8426155</v>
      </c>
      <c r="BI937" s="95">
        <v>8468629</v>
      </c>
      <c r="BJ937" s="95">
        <v>2156</v>
      </c>
      <c r="BK937" s="95">
        <v>2042</v>
      </c>
      <c r="BL937" s="72">
        <v>290.33999999999997</v>
      </c>
      <c r="BM937" s="72">
        <v>334.81</v>
      </c>
      <c r="BN937" s="72">
        <v>625.15</v>
      </c>
      <c r="BO937" s="95">
        <v>7609168</v>
      </c>
      <c r="BP937" s="95">
        <v>8264352</v>
      </c>
      <c r="BQ937" s="95">
        <v>2184</v>
      </c>
      <c r="BR937" s="95">
        <v>2057</v>
      </c>
      <c r="BS937" s="72">
        <v>289.77</v>
      </c>
      <c r="BT937" s="72">
        <v>329.06</v>
      </c>
      <c r="BU937" s="72">
        <v>618.83000000000004</v>
      </c>
      <c r="BV937" s="95">
        <v>7709173.5199999996</v>
      </c>
      <c r="BW937" s="95">
        <v>8280535.6500000004</v>
      </c>
      <c r="BX937" s="95">
        <v>2217</v>
      </c>
      <c r="BY937" s="95">
        <v>2097</v>
      </c>
      <c r="BZ937" s="95">
        <v>2040</v>
      </c>
      <c r="CA937" s="95">
        <v>2052</v>
      </c>
      <c r="CB937" s="95">
        <v>2101</v>
      </c>
      <c r="CC937" s="95">
        <v>2124</v>
      </c>
      <c r="CD937" s="95">
        <v>2158</v>
      </c>
      <c r="CE937" s="72">
        <v>650.75523149000003</v>
      </c>
      <c r="CF937" s="72">
        <v>676.59346364999999</v>
      </c>
      <c r="CG937" s="72">
        <v>712.40329333</v>
      </c>
      <c r="CH937" s="72">
        <v>716.50152150999998</v>
      </c>
      <c r="CI937" s="72">
        <v>731.52548966999996</v>
      </c>
      <c r="CJ937" s="96">
        <v>0.85855629420000001</v>
      </c>
      <c r="CK937" s="96">
        <v>0.9503934557</v>
      </c>
      <c r="CL937" s="96">
        <v>0.94228929920000004</v>
      </c>
      <c r="CM937" s="96">
        <v>0.87250338100000002</v>
      </c>
      <c r="CN937" s="96">
        <v>0.8459445484</v>
      </c>
      <c r="CO937" s="96">
        <v>0.88669553189999994</v>
      </c>
      <c r="CP937" s="96">
        <v>1.0081672497</v>
      </c>
      <c r="CQ937" s="96">
        <v>0.99584056389999998</v>
      </c>
      <c r="CR937" s="96">
        <v>1.0123780274</v>
      </c>
      <c r="CS937" s="95">
        <v>2142</v>
      </c>
      <c r="CT937" s="95">
        <v>2160</v>
      </c>
      <c r="CU937" s="95">
        <v>2165</v>
      </c>
      <c r="CV937" s="95">
        <v>2209</v>
      </c>
      <c r="CW937" s="95">
        <v>2260</v>
      </c>
      <c r="CX937" s="96">
        <v>0.88717964900000001</v>
      </c>
      <c r="CY937" s="96">
        <v>0.89661588400000003</v>
      </c>
      <c r="CZ937" s="96">
        <v>0.91394266700000004</v>
      </c>
      <c r="DA937" s="96">
        <v>0.87501229999999997</v>
      </c>
      <c r="DB937" s="96">
        <v>0.86207308599999999</v>
      </c>
      <c r="DC937">
        <v>2013</v>
      </c>
      <c r="DD937" s="6">
        <v>2036.4</v>
      </c>
      <c r="DE937" s="96">
        <v>9.1345909999999996E-4</v>
      </c>
      <c r="DF937" s="72">
        <v>776.79</v>
      </c>
      <c r="DG937" s="96">
        <v>1</v>
      </c>
      <c r="DH937" s="72">
        <v>776.79</v>
      </c>
      <c r="DI937" s="72">
        <v>688.70976138000003</v>
      </c>
      <c r="DJ937" s="96">
        <v>1</v>
      </c>
      <c r="DK937" s="72">
        <v>776.79</v>
      </c>
      <c r="DL937" s="96">
        <v>1</v>
      </c>
      <c r="DM937" s="72">
        <v>776.79</v>
      </c>
      <c r="DN937" s="96">
        <v>1</v>
      </c>
      <c r="DO937" s="96">
        <v>2.9390000000000002E-3</v>
      </c>
      <c r="DP937" s="72">
        <v>2.2799999999999998</v>
      </c>
      <c r="DQ937" s="72">
        <v>774.51</v>
      </c>
      <c r="DR937" t="s">
        <v>36</v>
      </c>
      <c r="DT937" t="s">
        <v>628</v>
      </c>
    </row>
    <row r="938" spans="1:124" x14ac:dyDescent="0.3">
      <c r="A938" t="s">
        <v>37</v>
      </c>
      <c r="B938">
        <v>17430</v>
      </c>
      <c r="C938" s="95">
        <v>2573</v>
      </c>
      <c r="D938" s="95">
        <v>8475568</v>
      </c>
      <c r="E938" s="95">
        <v>2454</v>
      </c>
      <c r="F938" s="95">
        <v>7085199</v>
      </c>
      <c r="G938" s="95">
        <v>422</v>
      </c>
      <c r="H938" s="95">
        <v>743138</v>
      </c>
      <c r="I938" s="95">
        <v>354</v>
      </c>
      <c r="J938" s="95">
        <v>909511</v>
      </c>
      <c r="K938" s="95">
        <v>2567</v>
      </c>
      <c r="L938" s="95">
        <v>8093616</v>
      </c>
      <c r="M938" s="95">
        <v>2436</v>
      </c>
      <c r="N938" s="95">
        <v>7425560</v>
      </c>
      <c r="O938" s="95">
        <v>404</v>
      </c>
      <c r="P938" s="95">
        <v>859070</v>
      </c>
      <c r="Q938" s="95">
        <v>346</v>
      </c>
      <c r="R938" s="95">
        <v>881059</v>
      </c>
      <c r="S938" s="95">
        <v>2585</v>
      </c>
      <c r="T938" s="95">
        <v>9337613</v>
      </c>
      <c r="U938" s="95">
        <v>2440</v>
      </c>
      <c r="V938" s="95">
        <v>8030855</v>
      </c>
      <c r="W938" s="95">
        <v>417</v>
      </c>
      <c r="X938" s="95">
        <v>921472</v>
      </c>
      <c r="Y938" s="95">
        <v>360</v>
      </c>
      <c r="Z938" s="95">
        <v>1096344</v>
      </c>
      <c r="AA938" s="95">
        <v>2615</v>
      </c>
      <c r="AB938" s="95">
        <v>10201935</v>
      </c>
      <c r="AC938" s="95">
        <v>2463</v>
      </c>
      <c r="AD938" s="95">
        <v>8033883</v>
      </c>
      <c r="AE938" s="95">
        <v>410</v>
      </c>
      <c r="AF938" s="95">
        <v>1223809</v>
      </c>
      <c r="AG938" s="95">
        <v>357</v>
      </c>
      <c r="AH938" s="95">
        <v>1173269</v>
      </c>
      <c r="AI938" s="95">
        <v>2649</v>
      </c>
      <c r="AJ938" s="95">
        <v>8550533.9700000007</v>
      </c>
      <c r="AK938" s="95">
        <v>2493</v>
      </c>
      <c r="AL938" s="95">
        <v>8631750.3399999999</v>
      </c>
      <c r="AM938" s="95">
        <v>428</v>
      </c>
      <c r="AN938" s="95">
        <v>1506514</v>
      </c>
      <c r="AO938" s="95">
        <v>377</v>
      </c>
      <c r="AP938" s="95">
        <v>1533012</v>
      </c>
      <c r="AQ938" s="72">
        <v>256.5</v>
      </c>
      <c r="AR938" s="72">
        <v>237.26</v>
      </c>
      <c r="AS938" s="72">
        <v>493.76</v>
      </c>
      <c r="AT938" s="95">
        <v>9218706</v>
      </c>
      <c r="AU938" s="95">
        <v>7994710</v>
      </c>
      <c r="AV938" s="95">
        <v>2995</v>
      </c>
      <c r="AW938" s="95">
        <v>2808</v>
      </c>
      <c r="AX938" s="72">
        <v>251.11</v>
      </c>
      <c r="AY938" s="72">
        <v>248.82</v>
      </c>
      <c r="AZ938" s="72">
        <v>499.93</v>
      </c>
      <c r="BA938" s="95">
        <v>8952686</v>
      </c>
      <c r="BB938" s="95">
        <v>8306619</v>
      </c>
      <c r="BC938" s="95">
        <v>2971</v>
      </c>
      <c r="BD938" s="95">
        <v>2782</v>
      </c>
      <c r="BE938" s="72">
        <v>284.77999999999997</v>
      </c>
      <c r="BF938" s="72">
        <v>271.64</v>
      </c>
      <c r="BG938" s="72">
        <v>556.41999999999996</v>
      </c>
      <c r="BH938" s="95">
        <v>10259085</v>
      </c>
      <c r="BI938" s="95">
        <v>9127199</v>
      </c>
      <c r="BJ938" s="95">
        <v>3002</v>
      </c>
      <c r="BK938" s="95">
        <v>2800</v>
      </c>
      <c r="BL938" s="72">
        <v>314.76</v>
      </c>
      <c r="BM938" s="72">
        <v>272.08</v>
      </c>
      <c r="BN938" s="72">
        <v>586.84</v>
      </c>
      <c r="BO938" s="95">
        <v>11425744</v>
      </c>
      <c r="BP938" s="95">
        <v>9207152</v>
      </c>
      <c r="BQ938" s="95">
        <v>3025</v>
      </c>
      <c r="BR938" s="95">
        <v>2820</v>
      </c>
      <c r="BS938" s="72">
        <v>272.37</v>
      </c>
      <c r="BT938" s="72">
        <v>295.14</v>
      </c>
      <c r="BU938" s="72">
        <v>567.51</v>
      </c>
      <c r="BV938" s="95">
        <v>10057047.970000001</v>
      </c>
      <c r="BW938" s="95">
        <v>10164762.34</v>
      </c>
      <c r="BX938" s="95">
        <v>3077</v>
      </c>
      <c r="BY938" s="95">
        <v>2870</v>
      </c>
      <c r="BZ938" s="95">
        <v>2906</v>
      </c>
      <c r="CA938" s="95">
        <v>2880</v>
      </c>
      <c r="CB938" s="95">
        <v>2905</v>
      </c>
      <c r="CC938" s="95">
        <v>2928</v>
      </c>
      <c r="CD938" s="95">
        <v>2976</v>
      </c>
      <c r="CE938" s="72">
        <v>650.75523149000003</v>
      </c>
      <c r="CF938" s="72">
        <v>676.59346364999999</v>
      </c>
      <c r="CG938" s="72">
        <v>712.40329333</v>
      </c>
      <c r="CH938" s="72">
        <v>716.50152150999998</v>
      </c>
      <c r="CI938" s="72">
        <v>731.52548966999996</v>
      </c>
      <c r="CJ938" s="96">
        <v>0.75874918270000002</v>
      </c>
      <c r="CK938" s="96">
        <v>0.73889274260000004</v>
      </c>
      <c r="CL938" s="96">
        <v>0.78104636130000005</v>
      </c>
      <c r="CM938" s="96">
        <v>0.8190352461</v>
      </c>
      <c r="CN938" s="96">
        <v>0.77578978180000002</v>
      </c>
      <c r="CO938" s="96">
        <v>0.89727957830000005</v>
      </c>
      <c r="CP938" s="96">
        <v>0.86339049899999998</v>
      </c>
      <c r="CQ938" s="96">
        <v>0.99584056389999998</v>
      </c>
      <c r="CR938" s="96">
        <v>0.86699659269999996</v>
      </c>
      <c r="CS938" s="95">
        <v>2727</v>
      </c>
      <c r="CT938" s="95">
        <v>2756</v>
      </c>
      <c r="CU938" s="95">
        <v>2770</v>
      </c>
      <c r="CV938" s="95">
        <v>2803</v>
      </c>
      <c r="CW938" s="95">
        <v>2819</v>
      </c>
      <c r="CX938" s="96">
        <v>0.90548998800000002</v>
      </c>
      <c r="CY938" s="96">
        <v>0.91513591500000002</v>
      </c>
      <c r="CZ938" s="96">
        <v>0.87844776199999997</v>
      </c>
      <c r="DA938" s="96">
        <v>0.89727747400000002</v>
      </c>
      <c r="DB938" s="96">
        <v>0.89038641699999999</v>
      </c>
      <c r="DC938">
        <v>2013</v>
      </c>
      <c r="DD938" s="6">
        <v>2816</v>
      </c>
      <c r="DE938" s="96">
        <v>1.9740030000000002E-3</v>
      </c>
      <c r="DF938" s="72">
        <v>664.53</v>
      </c>
      <c r="DG938" s="96">
        <v>1</v>
      </c>
      <c r="DH938" s="72">
        <v>664.53</v>
      </c>
      <c r="DI938" s="72">
        <v>688.70976138000003</v>
      </c>
      <c r="DJ938" s="96">
        <v>1</v>
      </c>
      <c r="DK938" s="72">
        <v>664.53</v>
      </c>
      <c r="DL938" s="96">
        <v>1</v>
      </c>
      <c r="DM938" s="72">
        <v>664.53</v>
      </c>
      <c r="DN938" s="96">
        <v>1</v>
      </c>
      <c r="DO938" s="96">
        <v>6.3150000000000003E-3</v>
      </c>
      <c r="DP938" s="72">
        <v>4.2</v>
      </c>
      <c r="DQ938" s="72">
        <v>660.33</v>
      </c>
      <c r="DR938" t="s">
        <v>37</v>
      </c>
      <c r="DT938" t="s">
        <v>628</v>
      </c>
    </row>
    <row r="939" spans="1:124" x14ac:dyDescent="0.3">
      <c r="A939" t="s">
        <v>654</v>
      </c>
      <c r="B939">
        <v>17440</v>
      </c>
      <c r="C939" s="95">
        <v>814</v>
      </c>
      <c r="D939" s="95">
        <v>3409812</v>
      </c>
      <c r="E939" s="95">
        <v>790</v>
      </c>
      <c r="F939" s="95">
        <v>2844072</v>
      </c>
      <c r="G939" s="95">
        <v>80</v>
      </c>
      <c r="H939" s="95">
        <v>282343</v>
      </c>
      <c r="I939" s="95">
        <v>75</v>
      </c>
      <c r="J939" s="95">
        <v>256087</v>
      </c>
      <c r="K939" s="95">
        <v>778</v>
      </c>
      <c r="L939" s="95">
        <v>3083461</v>
      </c>
      <c r="M939" s="95">
        <v>752</v>
      </c>
      <c r="N939" s="95">
        <v>2863332</v>
      </c>
      <c r="O939" s="95">
        <v>78</v>
      </c>
      <c r="P939" s="95">
        <v>248196</v>
      </c>
      <c r="Q939" s="95">
        <v>72</v>
      </c>
      <c r="R939" s="95">
        <v>319317</v>
      </c>
      <c r="S939" s="95">
        <v>757</v>
      </c>
      <c r="T939" s="95">
        <v>3351078</v>
      </c>
      <c r="U939" s="95">
        <v>734</v>
      </c>
      <c r="V939" s="95">
        <v>3086856</v>
      </c>
      <c r="W939" s="95">
        <v>74</v>
      </c>
      <c r="X939" s="95">
        <v>266683</v>
      </c>
      <c r="Y939" s="95">
        <v>71</v>
      </c>
      <c r="Z939" s="95">
        <v>268499</v>
      </c>
      <c r="AA939" s="95">
        <v>755</v>
      </c>
      <c r="AB939" s="95">
        <v>3385694</v>
      </c>
      <c r="AC939" s="95">
        <v>728</v>
      </c>
      <c r="AD939" s="95">
        <v>3066475</v>
      </c>
      <c r="AE939" s="95">
        <v>75</v>
      </c>
      <c r="AF939" s="95">
        <v>282957</v>
      </c>
      <c r="AG939" s="95">
        <v>70</v>
      </c>
      <c r="AH939" s="95">
        <v>349068</v>
      </c>
      <c r="AI939" s="95">
        <v>753</v>
      </c>
      <c r="AJ939" s="95">
        <v>2718359</v>
      </c>
      <c r="AK939" s="95">
        <v>725</v>
      </c>
      <c r="AL939" s="95">
        <v>2783633.27</v>
      </c>
      <c r="AM939" s="95">
        <v>77</v>
      </c>
      <c r="AN939" s="95">
        <v>359040</v>
      </c>
      <c r="AO939" s="95">
        <v>71</v>
      </c>
      <c r="AP939" s="95">
        <v>346261</v>
      </c>
      <c r="AQ939" s="72">
        <v>344.16</v>
      </c>
      <c r="AR939" s="72">
        <v>298.67</v>
      </c>
      <c r="AS939" s="72">
        <v>642.83000000000004</v>
      </c>
      <c r="AT939" s="95">
        <v>3692155</v>
      </c>
      <c r="AU939" s="95">
        <v>3100159</v>
      </c>
      <c r="AV939" s="95">
        <v>894</v>
      </c>
      <c r="AW939" s="95">
        <v>865</v>
      </c>
      <c r="AX939" s="72">
        <v>324.33999999999997</v>
      </c>
      <c r="AY939" s="72">
        <v>321.87</v>
      </c>
      <c r="AZ939" s="72">
        <v>646.21</v>
      </c>
      <c r="BA939" s="95">
        <v>3331657</v>
      </c>
      <c r="BB939" s="95">
        <v>3182649</v>
      </c>
      <c r="BC939" s="95">
        <v>856</v>
      </c>
      <c r="BD939" s="95">
        <v>824</v>
      </c>
      <c r="BE939" s="72">
        <v>362.79</v>
      </c>
      <c r="BF939" s="72">
        <v>347.35</v>
      </c>
      <c r="BG939" s="72">
        <v>710.14</v>
      </c>
      <c r="BH939" s="95">
        <v>3617761</v>
      </c>
      <c r="BI939" s="95">
        <v>3355355</v>
      </c>
      <c r="BJ939" s="95">
        <v>831</v>
      </c>
      <c r="BK939" s="95">
        <v>805</v>
      </c>
      <c r="BL939" s="72">
        <v>368.34</v>
      </c>
      <c r="BM939" s="72">
        <v>356.68</v>
      </c>
      <c r="BN939" s="72">
        <v>725.02</v>
      </c>
      <c r="BO939" s="95">
        <v>3668651</v>
      </c>
      <c r="BP939" s="95">
        <v>3415543</v>
      </c>
      <c r="BQ939" s="95">
        <v>830</v>
      </c>
      <c r="BR939" s="95">
        <v>798</v>
      </c>
      <c r="BS939" s="72">
        <v>308.98</v>
      </c>
      <c r="BT939" s="72">
        <v>327.67</v>
      </c>
      <c r="BU939" s="72">
        <v>636.65</v>
      </c>
      <c r="BV939" s="95">
        <v>3077399</v>
      </c>
      <c r="BW939" s="95">
        <v>3129894.27</v>
      </c>
      <c r="BX939" s="95">
        <v>830</v>
      </c>
      <c r="BY939" s="95">
        <v>796</v>
      </c>
      <c r="BZ939" s="95">
        <v>880</v>
      </c>
      <c r="CA939" s="95">
        <v>841</v>
      </c>
      <c r="CB939" s="95">
        <v>818</v>
      </c>
      <c r="CC939" s="95">
        <v>815</v>
      </c>
      <c r="CD939" s="95">
        <v>813</v>
      </c>
      <c r="CE939" s="72">
        <v>650.75523149000003</v>
      </c>
      <c r="CF939" s="72">
        <v>676.59346364999999</v>
      </c>
      <c r="CG939" s="72">
        <v>712.40329333</v>
      </c>
      <c r="CH939" s="72">
        <v>716.50152150999998</v>
      </c>
      <c r="CI939" s="72">
        <v>731.52548966999996</v>
      </c>
      <c r="CJ939" s="96">
        <v>0.9878214863</v>
      </c>
      <c r="CK939" s="96">
        <v>0.95509347150000001</v>
      </c>
      <c r="CL939" s="96">
        <v>0.99682301679999996</v>
      </c>
      <c r="CM939" s="96">
        <v>1.0118889887</v>
      </c>
      <c r="CN939" s="96">
        <v>0.87030460180000002</v>
      </c>
      <c r="CO939" s="96">
        <v>0.89281349430000001</v>
      </c>
      <c r="CP939" s="96">
        <v>1.0801654759999999</v>
      </c>
      <c r="CQ939" s="96">
        <v>0.99584056389999998</v>
      </c>
      <c r="CR939" s="96">
        <v>1.0846769662</v>
      </c>
      <c r="CS939" s="95">
        <v>891</v>
      </c>
      <c r="CT939" s="95">
        <v>854</v>
      </c>
      <c r="CU939" s="95">
        <v>834</v>
      </c>
      <c r="CV939" s="95">
        <v>821</v>
      </c>
      <c r="CW939" s="95">
        <v>835</v>
      </c>
      <c r="CX939" s="96">
        <v>0.93634920300000002</v>
      </c>
      <c r="CY939" s="96">
        <v>0.92597464500000004</v>
      </c>
      <c r="CZ939" s="96">
        <v>0.867665095</v>
      </c>
      <c r="DA939" s="96">
        <v>0.87775340599999996</v>
      </c>
      <c r="DB939" s="96">
        <v>0.85236817499999995</v>
      </c>
      <c r="DC939">
        <v>2013</v>
      </c>
      <c r="DD939" s="6">
        <v>817.6</v>
      </c>
      <c r="DE939" s="96">
        <v>1.3664676999999999E-3</v>
      </c>
      <c r="DF939" s="72">
        <v>831.88</v>
      </c>
      <c r="DG939" s="96">
        <v>1</v>
      </c>
      <c r="DH939" s="72">
        <v>831.88</v>
      </c>
      <c r="DI939" s="72">
        <v>760.10333204999995</v>
      </c>
      <c r="DJ939" s="96">
        <v>0.90421236439999997</v>
      </c>
      <c r="DK939" s="72">
        <v>825.00468268999998</v>
      </c>
      <c r="DL939" s="96">
        <v>1.0225172001</v>
      </c>
      <c r="DM939" s="72">
        <v>843.58147817999998</v>
      </c>
      <c r="DN939" s="96">
        <v>1</v>
      </c>
      <c r="DO939" s="96">
        <v>3.9069999999999999E-3</v>
      </c>
      <c r="DP939" s="72">
        <v>3.3</v>
      </c>
      <c r="DQ939" s="72">
        <v>840.28</v>
      </c>
      <c r="DR939" t="s">
        <v>654</v>
      </c>
      <c r="DT939" t="s">
        <v>628</v>
      </c>
    </row>
    <row r="940" spans="1:124" x14ac:dyDescent="0.3">
      <c r="A940" t="s">
        <v>130</v>
      </c>
      <c r="B940">
        <v>17450</v>
      </c>
      <c r="C940" s="95">
        <v>42556</v>
      </c>
      <c r="D940" s="95">
        <v>159069508</v>
      </c>
      <c r="E940" s="95">
        <v>39609</v>
      </c>
      <c r="F940" s="95">
        <v>133892053</v>
      </c>
      <c r="G940" s="95">
        <v>4945</v>
      </c>
      <c r="H940" s="95">
        <v>16377766</v>
      </c>
      <c r="I940" s="95">
        <v>4129</v>
      </c>
      <c r="J940" s="95">
        <v>15799440</v>
      </c>
      <c r="K940" s="95">
        <v>42880</v>
      </c>
      <c r="L940" s="95">
        <v>168741940</v>
      </c>
      <c r="M940" s="95">
        <v>39563</v>
      </c>
      <c r="N940" s="95">
        <v>140728461</v>
      </c>
      <c r="O940" s="95">
        <v>5105</v>
      </c>
      <c r="P940" s="95">
        <v>17562595</v>
      </c>
      <c r="Q940" s="95">
        <v>4237</v>
      </c>
      <c r="R940" s="95">
        <v>16969737</v>
      </c>
      <c r="S940" s="95">
        <v>42918</v>
      </c>
      <c r="T940" s="95">
        <v>176751411</v>
      </c>
      <c r="U940" s="95">
        <v>39176</v>
      </c>
      <c r="V940" s="95">
        <v>147673010</v>
      </c>
      <c r="W940" s="95">
        <v>5198</v>
      </c>
      <c r="X940" s="95">
        <v>19980042</v>
      </c>
      <c r="Y940" s="95">
        <v>4294</v>
      </c>
      <c r="Z940" s="95">
        <v>18761282</v>
      </c>
      <c r="AA940" s="95">
        <v>42469</v>
      </c>
      <c r="AB940" s="95">
        <v>154236612</v>
      </c>
      <c r="AC940" s="95">
        <v>38390</v>
      </c>
      <c r="AD940" s="95">
        <v>150311427</v>
      </c>
      <c r="AE940" s="95">
        <v>5326</v>
      </c>
      <c r="AF940" s="95">
        <v>19097408</v>
      </c>
      <c r="AG940" s="95">
        <v>4419</v>
      </c>
      <c r="AH940" s="95">
        <v>20400971</v>
      </c>
      <c r="AI940" s="95">
        <v>43728</v>
      </c>
      <c r="AJ940" s="95">
        <v>166577351.03999999</v>
      </c>
      <c r="AK940" s="95">
        <v>39191</v>
      </c>
      <c r="AL940" s="95">
        <v>162179610.69999999</v>
      </c>
      <c r="AM940" s="95">
        <v>5638</v>
      </c>
      <c r="AN940" s="95">
        <v>23035344.390000001</v>
      </c>
      <c r="AO940" s="95">
        <v>4758</v>
      </c>
      <c r="AP940" s="95">
        <v>24001995.98</v>
      </c>
      <c r="AQ940" s="72">
        <v>307.8</v>
      </c>
      <c r="AR940" s="72">
        <v>285.2</v>
      </c>
      <c r="AS940" s="72">
        <v>593</v>
      </c>
      <c r="AT940" s="95">
        <v>175447274</v>
      </c>
      <c r="AU940" s="95">
        <v>149691493</v>
      </c>
      <c r="AV940" s="95">
        <v>47501</v>
      </c>
      <c r="AW940" s="95">
        <v>43738</v>
      </c>
      <c r="AX940" s="72">
        <v>323.55</v>
      </c>
      <c r="AY940" s="72">
        <v>300.02999999999997</v>
      </c>
      <c r="AZ940" s="72">
        <v>623.58000000000004</v>
      </c>
      <c r="BA940" s="95">
        <v>186304535</v>
      </c>
      <c r="BB940" s="95">
        <v>157698198</v>
      </c>
      <c r="BC940" s="95">
        <v>47985</v>
      </c>
      <c r="BD940" s="95">
        <v>43800</v>
      </c>
      <c r="BE940" s="72">
        <v>340.72</v>
      </c>
      <c r="BF940" s="72">
        <v>319.06</v>
      </c>
      <c r="BG940" s="72">
        <v>659.78</v>
      </c>
      <c r="BH940" s="95">
        <v>196731453</v>
      </c>
      <c r="BI940" s="95">
        <v>166434292</v>
      </c>
      <c r="BJ940" s="95">
        <v>48116</v>
      </c>
      <c r="BK940" s="95">
        <v>43470</v>
      </c>
      <c r="BL940" s="72">
        <v>302.22000000000003</v>
      </c>
      <c r="BM940" s="72">
        <v>332.31</v>
      </c>
      <c r="BN940" s="72">
        <v>634.53</v>
      </c>
      <c r="BO940" s="95">
        <v>173334020</v>
      </c>
      <c r="BP940" s="95">
        <v>170712398</v>
      </c>
      <c r="BQ940" s="95">
        <v>47795</v>
      </c>
      <c r="BR940" s="95">
        <v>42809</v>
      </c>
      <c r="BS940" s="72">
        <v>320.08</v>
      </c>
      <c r="BT940" s="72">
        <v>353.03</v>
      </c>
      <c r="BU940" s="72">
        <v>673.11</v>
      </c>
      <c r="BV940" s="95">
        <v>189612695.43000001</v>
      </c>
      <c r="BW940" s="95">
        <v>186181606.68000001</v>
      </c>
      <c r="BX940" s="95">
        <v>49366</v>
      </c>
      <c r="BY940" s="95">
        <v>43949</v>
      </c>
      <c r="BZ940" s="95">
        <v>45708</v>
      </c>
      <c r="CA940" s="95">
        <v>45968</v>
      </c>
      <c r="CB940" s="95">
        <v>45877</v>
      </c>
      <c r="CC940" s="95">
        <v>45428</v>
      </c>
      <c r="CD940" s="95">
        <v>46716</v>
      </c>
      <c r="CE940" s="72">
        <v>650.75523149000003</v>
      </c>
      <c r="CF940" s="72">
        <v>676.59346364999999</v>
      </c>
      <c r="CG940" s="72">
        <v>712.40329333</v>
      </c>
      <c r="CH940" s="72">
        <v>716.50152150999998</v>
      </c>
      <c r="CI940" s="72">
        <v>731.52548966999996</v>
      </c>
      <c r="CJ940" s="96">
        <v>0.9112489171</v>
      </c>
      <c r="CK940" s="96">
        <v>0.92164650339999998</v>
      </c>
      <c r="CL940" s="96">
        <v>0.92613272030000005</v>
      </c>
      <c r="CM940" s="96">
        <v>0.88559476979999996</v>
      </c>
      <c r="CN940" s="96">
        <v>0.92014565390000003</v>
      </c>
      <c r="CO940" s="96">
        <v>0.96276257499999995</v>
      </c>
      <c r="CP940" s="96">
        <v>0.94826464649999997</v>
      </c>
      <c r="CQ940" s="96">
        <v>0.99584056389999998</v>
      </c>
      <c r="CR940" s="96">
        <v>0.95222523110000001</v>
      </c>
      <c r="CS940" s="95">
        <v>42267</v>
      </c>
      <c r="CT940" s="95">
        <v>42594</v>
      </c>
      <c r="CU940" s="95">
        <v>42418</v>
      </c>
      <c r="CV940" s="95">
        <v>41535</v>
      </c>
      <c r="CW940" s="95">
        <v>42737</v>
      </c>
      <c r="CX940" s="96">
        <v>0.97062985800000001</v>
      </c>
      <c r="CY940" s="96">
        <v>0.97089026300000003</v>
      </c>
      <c r="CZ940" s="96">
        <v>0.96393130699999996</v>
      </c>
      <c r="DA940" s="96">
        <v>0.95710089099999995</v>
      </c>
      <c r="DB940" s="96">
        <v>0.95122375800000003</v>
      </c>
      <c r="DC940">
        <v>2013</v>
      </c>
      <c r="DD940" s="6">
        <v>43553.2</v>
      </c>
      <c r="DE940" s="96">
        <v>4.0491156999999996E-3</v>
      </c>
      <c r="DF940" s="72">
        <v>728.34</v>
      </c>
      <c r="DG940" s="96">
        <v>1</v>
      </c>
      <c r="DH940" s="72">
        <v>728.34</v>
      </c>
      <c r="DI940" s="72">
        <v>734.90444697999999</v>
      </c>
      <c r="DJ940" s="96">
        <v>1</v>
      </c>
      <c r="DK940" s="72">
        <v>728.34</v>
      </c>
      <c r="DL940" s="96">
        <v>1</v>
      </c>
      <c r="DM940" s="72">
        <v>728.34</v>
      </c>
      <c r="DN940" s="96">
        <v>1</v>
      </c>
      <c r="DO940" s="96">
        <v>9.7359999999999999E-3</v>
      </c>
      <c r="DP940" s="72">
        <v>7.09</v>
      </c>
      <c r="DQ940" s="72">
        <v>721.25</v>
      </c>
      <c r="DR940" t="s">
        <v>130</v>
      </c>
      <c r="DT940" t="s">
        <v>628</v>
      </c>
    </row>
    <row r="941" spans="1:124" x14ac:dyDescent="0.3">
      <c r="A941" t="s">
        <v>655</v>
      </c>
      <c r="B941">
        <v>17451</v>
      </c>
      <c r="C941" s="95">
        <v>481</v>
      </c>
      <c r="D941" s="95">
        <v>1829238</v>
      </c>
      <c r="E941" s="95">
        <v>469</v>
      </c>
      <c r="F941" s="95">
        <v>1782154</v>
      </c>
      <c r="G941" s="95">
        <v>57</v>
      </c>
      <c r="H941" s="95">
        <v>294724</v>
      </c>
      <c r="I941" s="95">
        <v>53</v>
      </c>
      <c r="J941" s="95">
        <v>168291</v>
      </c>
      <c r="K941" s="95">
        <v>489</v>
      </c>
      <c r="L941" s="95">
        <v>1894866</v>
      </c>
      <c r="M941" s="95">
        <v>473</v>
      </c>
      <c r="N941" s="95">
        <v>1797116</v>
      </c>
      <c r="O941" s="95">
        <v>55</v>
      </c>
      <c r="P941" s="95">
        <v>71287</v>
      </c>
      <c r="Q941" s="95">
        <v>51</v>
      </c>
      <c r="R941" s="95">
        <v>141771</v>
      </c>
      <c r="S941" s="95">
        <v>479</v>
      </c>
      <c r="T941" s="95">
        <v>2160065</v>
      </c>
      <c r="U941" s="95">
        <v>461</v>
      </c>
      <c r="V941" s="95">
        <v>1907161</v>
      </c>
      <c r="W941" s="95">
        <v>56</v>
      </c>
      <c r="X941" s="95">
        <v>190748</v>
      </c>
      <c r="Y941" s="95">
        <v>52</v>
      </c>
      <c r="Z941" s="95">
        <v>147850</v>
      </c>
      <c r="AA941" s="95">
        <v>486</v>
      </c>
      <c r="AB941" s="95">
        <v>2506478</v>
      </c>
      <c r="AC941" s="95">
        <v>461</v>
      </c>
      <c r="AD941" s="95">
        <v>2100123</v>
      </c>
      <c r="AE941" s="95">
        <v>58</v>
      </c>
      <c r="AF941" s="95">
        <v>267584</v>
      </c>
      <c r="AG941" s="95">
        <v>54</v>
      </c>
      <c r="AH941" s="95">
        <v>281763</v>
      </c>
      <c r="AI941" s="95">
        <v>477</v>
      </c>
      <c r="AJ941" s="95">
        <v>1921327</v>
      </c>
      <c r="AK941" s="95">
        <v>447</v>
      </c>
      <c r="AL941" s="95">
        <v>1900518</v>
      </c>
      <c r="AM941" s="95">
        <v>56</v>
      </c>
      <c r="AN941" s="95">
        <v>154887</v>
      </c>
      <c r="AO941" s="95">
        <v>50</v>
      </c>
      <c r="AP941" s="95">
        <v>244623</v>
      </c>
      <c r="AQ941" s="72">
        <v>328.99</v>
      </c>
      <c r="AR941" s="72">
        <v>311.37</v>
      </c>
      <c r="AS941" s="72">
        <v>640.36</v>
      </c>
      <c r="AT941" s="95">
        <v>2123962</v>
      </c>
      <c r="AU941" s="95">
        <v>1950445</v>
      </c>
      <c r="AV941" s="95">
        <v>538</v>
      </c>
      <c r="AW941" s="95">
        <v>522</v>
      </c>
      <c r="AX941" s="72">
        <v>301.19</v>
      </c>
      <c r="AY941" s="72">
        <v>308.35000000000002</v>
      </c>
      <c r="AZ941" s="72">
        <v>609.54</v>
      </c>
      <c r="BA941" s="95">
        <v>1966153</v>
      </c>
      <c r="BB941" s="95">
        <v>1938887</v>
      </c>
      <c r="BC941" s="95">
        <v>544</v>
      </c>
      <c r="BD941" s="95">
        <v>524</v>
      </c>
      <c r="BE941" s="72">
        <v>366.17</v>
      </c>
      <c r="BF941" s="72">
        <v>333.82</v>
      </c>
      <c r="BG941" s="72">
        <v>699.99</v>
      </c>
      <c r="BH941" s="95">
        <v>2350813</v>
      </c>
      <c r="BI941" s="95">
        <v>2055011</v>
      </c>
      <c r="BJ941" s="95">
        <v>535</v>
      </c>
      <c r="BK941" s="95">
        <v>513</v>
      </c>
      <c r="BL941" s="72">
        <v>424.95</v>
      </c>
      <c r="BM941" s="72">
        <v>385.42</v>
      </c>
      <c r="BN941" s="72">
        <v>810.37</v>
      </c>
      <c r="BO941" s="95">
        <v>2774062</v>
      </c>
      <c r="BP941" s="95">
        <v>2381886</v>
      </c>
      <c r="BQ941" s="95">
        <v>544</v>
      </c>
      <c r="BR941" s="95">
        <v>515</v>
      </c>
      <c r="BS941" s="72">
        <v>324.61</v>
      </c>
      <c r="BT941" s="72">
        <v>359.68</v>
      </c>
      <c r="BU941" s="72">
        <v>684.29</v>
      </c>
      <c r="BV941" s="95">
        <v>2076214</v>
      </c>
      <c r="BW941" s="95">
        <v>2145141</v>
      </c>
      <c r="BX941" s="95">
        <v>533</v>
      </c>
      <c r="BY941" s="95">
        <v>497</v>
      </c>
      <c r="BZ941" s="95">
        <v>530</v>
      </c>
      <c r="CA941" s="95">
        <v>534</v>
      </c>
      <c r="CB941" s="95">
        <v>524</v>
      </c>
      <c r="CC941" s="95">
        <v>530</v>
      </c>
      <c r="CD941" s="95">
        <v>515</v>
      </c>
      <c r="CE941" s="72">
        <v>650.75523149000003</v>
      </c>
      <c r="CF941" s="72">
        <v>676.59346364999999</v>
      </c>
      <c r="CG941" s="72">
        <v>712.40329333</v>
      </c>
      <c r="CH941" s="72">
        <v>716.50152150999998</v>
      </c>
      <c r="CI941" s="72">
        <v>731.52548966999996</v>
      </c>
      <c r="CJ941" s="96">
        <v>0.98402589640000004</v>
      </c>
      <c r="CK941" s="96">
        <v>0.90089549010000003</v>
      </c>
      <c r="CL941" s="96">
        <v>0.98257546890000003</v>
      </c>
      <c r="CM941" s="96">
        <v>1.1310094614999999</v>
      </c>
      <c r="CN941" s="96">
        <v>0.93542878500000004</v>
      </c>
      <c r="CO941" s="96">
        <v>0.9352042102</v>
      </c>
      <c r="CP941" s="96">
        <v>1.0551567343999999</v>
      </c>
      <c r="CQ941" s="96">
        <v>0.99584056389999998</v>
      </c>
      <c r="CR941" s="96">
        <v>1.0595637714999999</v>
      </c>
      <c r="CS941" s="95">
        <v>529</v>
      </c>
      <c r="CT941" s="95">
        <v>517</v>
      </c>
      <c r="CU941" s="95">
        <v>510</v>
      </c>
      <c r="CV941" s="95">
        <v>524</v>
      </c>
      <c r="CW941" s="95">
        <v>515</v>
      </c>
      <c r="CX941" s="96">
        <v>0.91776222600000001</v>
      </c>
      <c r="CY941" s="96">
        <v>0.88516512300000005</v>
      </c>
      <c r="CZ941" s="96">
        <v>0.98013985999999997</v>
      </c>
      <c r="DA941" s="96">
        <v>0.95666705900000004</v>
      </c>
      <c r="DB941" s="96">
        <v>0.93701645</v>
      </c>
      <c r="DC941">
        <v>2013</v>
      </c>
      <c r="DD941" s="6">
        <v>514.20000000000005</v>
      </c>
      <c r="DE941" s="96">
        <v>2.0274252999999999E-3</v>
      </c>
      <c r="DF941" s="72">
        <v>812.08</v>
      </c>
      <c r="DG941" s="96">
        <v>1</v>
      </c>
      <c r="DH941" s="72">
        <v>812.08</v>
      </c>
      <c r="DI941" s="72">
        <v>760.10333204999995</v>
      </c>
      <c r="DJ941" s="96">
        <v>0.71707740170000001</v>
      </c>
      <c r="DK941" s="72">
        <v>797.37462604999996</v>
      </c>
      <c r="DL941" s="96">
        <v>1.0225172001</v>
      </c>
      <c r="DM941" s="72">
        <v>815.32927002999998</v>
      </c>
      <c r="DN941" s="96">
        <v>1</v>
      </c>
      <c r="DO941" s="96">
        <v>5.5620000000000001E-3</v>
      </c>
      <c r="DP941" s="72">
        <v>4.53</v>
      </c>
      <c r="DQ941" s="72">
        <v>810.8</v>
      </c>
      <c r="DR941" t="s">
        <v>655</v>
      </c>
      <c r="DT941" t="s">
        <v>628</v>
      </c>
    </row>
    <row r="942" spans="1:124" x14ac:dyDescent="0.3">
      <c r="A942" t="s">
        <v>656</v>
      </c>
      <c r="B942">
        <v>17470</v>
      </c>
      <c r="C942" s="95">
        <v>1463</v>
      </c>
      <c r="D942" s="95">
        <v>7139881</v>
      </c>
      <c r="E942" s="95">
        <v>1425</v>
      </c>
      <c r="F942" s="95">
        <v>6011330</v>
      </c>
      <c r="G942" s="95">
        <v>139</v>
      </c>
      <c r="H942" s="95">
        <v>406928</v>
      </c>
      <c r="I942" s="95">
        <v>120</v>
      </c>
      <c r="J942" s="95">
        <v>371555</v>
      </c>
      <c r="K942" s="95">
        <v>1411</v>
      </c>
      <c r="L942" s="95">
        <v>7635889</v>
      </c>
      <c r="M942" s="95">
        <v>1371</v>
      </c>
      <c r="N942" s="95">
        <v>6019388</v>
      </c>
      <c r="O942" s="95">
        <v>138</v>
      </c>
      <c r="P942" s="95">
        <v>186565</v>
      </c>
      <c r="Q942" s="95">
        <v>120</v>
      </c>
      <c r="R942" s="95">
        <v>406093</v>
      </c>
      <c r="S942" s="95">
        <v>1386</v>
      </c>
      <c r="T942" s="95">
        <v>6551909</v>
      </c>
      <c r="U942" s="95">
        <v>1348</v>
      </c>
      <c r="V942" s="95">
        <v>5619927</v>
      </c>
      <c r="W942" s="95">
        <v>142</v>
      </c>
      <c r="X942" s="95">
        <v>537796</v>
      </c>
      <c r="Y942" s="95">
        <v>125</v>
      </c>
      <c r="Z942" s="95">
        <v>476014</v>
      </c>
      <c r="AA942" s="95">
        <v>1359</v>
      </c>
      <c r="AB942" s="95">
        <v>6618815</v>
      </c>
      <c r="AC942" s="95">
        <v>1313</v>
      </c>
      <c r="AD942" s="95">
        <v>5894367</v>
      </c>
      <c r="AE942" s="95">
        <v>153</v>
      </c>
      <c r="AF942" s="95">
        <v>511101</v>
      </c>
      <c r="AG942" s="95">
        <v>140</v>
      </c>
      <c r="AH942" s="95">
        <v>669448</v>
      </c>
      <c r="AI942" s="95">
        <v>1353</v>
      </c>
      <c r="AJ942" s="95">
        <v>5968069.3200000003</v>
      </c>
      <c r="AK942" s="95">
        <v>1302</v>
      </c>
      <c r="AL942" s="95">
        <v>5913767.0599999996</v>
      </c>
      <c r="AM942" s="95">
        <v>161</v>
      </c>
      <c r="AN942" s="95">
        <v>413960</v>
      </c>
      <c r="AO942" s="95">
        <v>146</v>
      </c>
      <c r="AP942" s="95">
        <v>722331</v>
      </c>
      <c r="AQ942" s="72">
        <v>392.57</v>
      </c>
      <c r="AR942" s="72">
        <v>344.28</v>
      </c>
      <c r="AS942" s="72">
        <v>736.85</v>
      </c>
      <c r="AT942" s="95">
        <v>7546809</v>
      </c>
      <c r="AU942" s="95">
        <v>6382885</v>
      </c>
      <c r="AV942" s="95">
        <v>1602</v>
      </c>
      <c r="AW942" s="95">
        <v>1545</v>
      </c>
      <c r="AX942" s="72">
        <v>420.83</v>
      </c>
      <c r="AY942" s="72">
        <v>359.13</v>
      </c>
      <c r="AZ942" s="72">
        <v>779.96</v>
      </c>
      <c r="BA942" s="95">
        <v>7822454</v>
      </c>
      <c r="BB942" s="95">
        <v>6425481</v>
      </c>
      <c r="BC942" s="95">
        <v>1549</v>
      </c>
      <c r="BD942" s="95">
        <v>1491</v>
      </c>
      <c r="BE942" s="72">
        <v>386.65</v>
      </c>
      <c r="BF942" s="72">
        <v>344.87</v>
      </c>
      <c r="BG942" s="72">
        <v>731.52</v>
      </c>
      <c r="BH942" s="95">
        <v>7089705</v>
      </c>
      <c r="BI942" s="95">
        <v>6095941</v>
      </c>
      <c r="BJ942" s="95">
        <v>1528</v>
      </c>
      <c r="BK942" s="95">
        <v>1473</v>
      </c>
      <c r="BL942" s="72">
        <v>392.96</v>
      </c>
      <c r="BM942" s="72">
        <v>376.45</v>
      </c>
      <c r="BN942" s="72">
        <v>769.41</v>
      </c>
      <c r="BO942" s="95">
        <v>7129916</v>
      </c>
      <c r="BP942" s="95">
        <v>6563815</v>
      </c>
      <c r="BQ942" s="95">
        <v>1512</v>
      </c>
      <c r="BR942" s="95">
        <v>1453</v>
      </c>
      <c r="BS942" s="72">
        <v>351.28</v>
      </c>
      <c r="BT942" s="72">
        <v>381.91</v>
      </c>
      <c r="BU942" s="72">
        <v>733.19</v>
      </c>
      <c r="BV942" s="95">
        <v>6382029.3200000003</v>
      </c>
      <c r="BW942" s="95">
        <v>6636098.0599999996</v>
      </c>
      <c r="BX942" s="95">
        <v>1514</v>
      </c>
      <c r="BY942" s="95">
        <v>1448</v>
      </c>
      <c r="BZ942" s="95">
        <v>1575</v>
      </c>
      <c r="CA942" s="95">
        <v>1521</v>
      </c>
      <c r="CB942" s="95">
        <v>1501</v>
      </c>
      <c r="CC942" s="95">
        <v>1484</v>
      </c>
      <c r="CD942" s="95">
        <v>1482</v>
      </c>
      <c r="CE942" s="72">
        <v>650.75523149000003</v>
      </c>
      <c r="CF942" s="72">
        <v>676.59346364999999</v>
      </c>
      <c r="CG942" s="72">
        <v>712.40329333</v>
      </c>
      <c r="CH942" s="72">
        <v>716.50152150999998</v>
      </c>
      <c r="CI942" s="72">
        <v>731.52548966999996</v>
      </c>
      <c r="CJ942" s="96">
        <v>1.1322997716000001</v>
      </c>
      <c r="CK942" s="96">
        <v>1.1527749556</v>
      </c>
      <c r="CL942" s="96">
        <v>1.0268341077000001</v>
      </c>
      <c r="CM942" s="96">
        <v>1.0738427999</v>
      </c>
      <c r="CN942" s="96">
        <v>1.0022753961999999</v>
      </c>
      <c r="CO942" s="96">
        <v>1.0282508474000001</v>
      </c>
      <c r="CP942" s="96">
        <v>1.0479985589</v>
      </c>
      <c r="CQ942" s="96">
        <v>0.99584056389999998</v>
      </c>
      <c r="CR942" s="96">
        <v>1.0523756986999999</v>
      </c>
      <c r="CS942" s="95">
        <v>1576</v>
      </c>
      <c r="CT942" s="95">
        <v>1548</v>
      </c>
      <c r="CU942" s="95">
        <v>1522</v>
      </c>
      <c r="CV942" s="95">
        <v>1502</v>
      </c>
      <c r="CW942" s="95">
        <v>1515</v>
      </c>
      <c r="CX942" s="96">
        <v>1.0155648289999999</v>
      </c>
      <c r="CY942" s="96">
        <v>1.024358251</v>
      </c>
      <c r="CZ942" s="96">
        <v>1.034997929</v>
      </c>
      <c r="DA942" s="96">
        <v>1.029800861</v>
      </c>
      <c r="DB942" s="96">
        <v>1.0371100719999999</v>
      </c>
      <c r="DC942">
        <v>2013</v>
      </c>
      <c r="DD942" s="6">
        <v>1482</v>
      </c>
      <c r="DE942" s="96">
        <v>4.8038244000000001E-3</v>
      </c>
      <c r="DF942" s="72">
        <v>804.33</v>
      </c>
      <c r="DG942" s="96">
        <v>1</v>
      </c>
      <c r="DH942" s="72">
        <v>804.33</v>
      </c>
      <c r="DI942" s="72">
        <v>760.10333204999995</v>
      </c>
      <c r="DJ942" s="96">
        <v>1</v>
      </c>
      <c r="DK942" s="72">
        <v>804.33</v>
      </c>
      <c r="DL942" s="96">
        <v>1</v>
      </c>
      <c r="DM942" s="72">
        <v>804.33</v>
      </c>
      <c r="DN942" s="96">
        <v>1</v>
      </c>
      <c r="DO942" s="96">
        <v>8.9149999999999993E-3</v>
      </c>
      <c r="DP942" s="72">
        <v>7.17</v>
      </c>
      <c r="DQ942" s="72">
        <v>797.16</v>
      </c>
      <c r="DR942" t="s">
        <v>656</v>
      </c>
      <c r="DT942" t="s">
        <v>628</v>
      </c>
    </row>
    <row r="943" spans="1:124" x14ac:dyDescent="0.3">
      <c r="A943" t="s">
        <v>246</v>
      </c>
      <c r="B943">
        <v>17480</v>
      </c>
      <c r="C943" s="95">
        <v>655</v>
      </c>
      <c r="D943" s="95">
        <v>2654648</v>
      </c>
      <c r="E943" s="95">
        <v>636</v>
      </c>
      <c r="F943" s="95">
        <v>2216392</v>
      </c>
      <c r="G943" s="95">
        <v>87</v>
      </c>
      <c r="H943" s="95">
        <v>464337</v>
      </c>
      <c r="I943" s="95">
        <v>82</v>
      </c>
      <c r="J943" s="95">
        <v>288255</v>
      </c>
      <c r="K943" s="95">
        <v>470</v>
      </c>
      <c r="L943" s="95">
        <v>2064653</v>
      </c>
      <c r="M943" s="95">
        <v>451</v>
      </c>
      <c r="N943" s="95">
        <v>1682157</v>
      </c>
      <c r="O943" s="95">
        <v>63</v>
      </c>
      <c r="P943" s="95">
        <v>350455</v>
      </c>
      <c r="Q943" s="95">
        <v>60</v>
      </c>
      <c r="R943" s="95">
        <v>242084</v>
      </c>
      <c r="S943" s="95">
        <v>468</v>
      </c>
      <c r="T943" s="95">
        <v>1464725</v>
      </c>
      <c r="U943" s="95">
        <v>448</v>
      </c>
      <c r="V943" s="95">
        <v>1508560</v>
      </c>
      <c r="W943" s="95">
        <v>69</v>
      </c>
      <c r="X943" s="95">
        <v>353360</v>
      </c>
      <c r="Y943" s="95">
        <v>67</v>
      </c>
      <c r="Z943" s="95">
        <v>263400</v>
      </c>
      <c r="AA943" s="95">
        <v>478</v>
      </c>
      <c r="AB943" s="95">
        <v>1623311</v>
      </c>
      <c r="AC943" s="95">
        <v>453</v>
      </c>
      <c r="AD943" s="95">
        <v>1886705</v>
      </c>
      <c r="AE943" s="95">
        <v>64</v>
      </c>
      <c r="AF943" s="95">
        <v>512518</v>
      </c>
      <c r="AG943" s="95">
        <v>62</v>
      </c>
      <c r="AH943" s="95">
        <v>254506</v>
      </c>
      <c r="AI943" s="95">
        <v>474</v>
      </c>
      <c r="AJ943" s="95">
        <v>2287351</v>
      </c>
      <c r="AK943" s="95">
        <v>450</v>
      </c>
      <c r="AL943" s="95">
        <v>1745153.13</v>
      </c>
      <c r="AM943" s="95">
        <v>71</v>
      </c>
      <c r="AN943" s="95">
        <v>301577</v>
      </c>
      <c r="AO943" s="95">
        <v>70</v>
      </c>
      <c r="AP943" s="95">
        <v>230992</v>
      </c>
      <c r="AQ943" s="72">
        <v>350.29</v>
      </c>
      <c r="AR943" s="72">
        <v>290.7</v>
      </c>
      <c r="AS943" s="72">
        <v>640.99</v>
      </c>
      <c r="AT943" s="95">
        <v>3118985</v>
      </c>
      <c r="AU943" s="95">
        <v>2504647</v>
      </c>
      <c r="AV943" s="95">
        <v>742</v>
      </c>
      <c r="AW943" s="95">
        <v>718</v>
      </c>
      <c r="AX943" s="72">
        <v>377.6</v>
      </c>
      <c r="AY943" s="72">
        <v>313.8</v>
      </c>
      <c r="AZ943" s="72">
        <v>691.4</v>
      </c>
      <c r="BA943" s="95">
        <v>2415108</v>
      </c>
      <c r="BB943" s="95">
        <v>1924241</v>
      </c>
      <c r="BC943" s="95">
        <v>533</v>
      </c>
      <c r="BD943" s="95">
        <v>511</v>
      </c>
      <c r="BE943" s="72">
        <v>282.14</v>
      </c>
      <c r="BF943" s="72">
        <v>286.72000000000003</v>
      </c>
      <c r="BG943" s="72">
        <v>568.86</v>
      </c>
      <c r="BH943" s="95">
        <v>1818085</v>
      </c>
      <c r="BI943" s="95">
        <v>1771960</v>
      </c>
      <c r="BJ943" s="95">
        <v>537</v>
      </c>
      <c r="BK943" s="95">
        <v>515</v>
      </c>
      <c r="BL943" s="72">
        <v>328.39</v>
      </c>
      <c r="BM943" s="72">
        <v>346.47</v>
      </c>
      <c r="BN943" s="72">
        <v>674.86</v>
      </c>
      <c r="BO943" s="95">
        <v>2135829</v>
      </c>
      <c r="BP943" s="95">
        <v>2141211</v>
      </c>
      <c r="BQ943" s="95">
        <v>542</v>
      </c>
      <c r="BR943" s="95">
        <v>515</v>
      </c>
      <c r="BS943" s="72">
        <v>395.86</v>
      </c>
      <c r="BT943" s="72">
        <v>316.69</v>
      </c>
      <c r="BU943" s="72">
        <v>712.55</v>
      </c>
      <c r="BV943" s="95">
        <v>2588928</v>
      </c>
      <c r="BW943" s="95">
        <v>1976145.13</v>
      </c>
      <c r="BX943" s="95">
        <v>545</v>
      </c>
      <c r="BY943" s="95">
        <v>520</v>
      </c>
      <c r="BZ943" s="95">
        <v>731</v>
      </c>
      <c r="CA943" s="95">
        <v>522</v>
      </c>
      <c r="CB943" s="95">
        <v>526</v>
      </c>
      <c r="CC943" s="95">
        <v>529</v>
      </c>
      <c r="CD943" s="95">
        <v>533</v>
      </c>
      <c r="CE943" s="72">
        <v>650.75523149000003</v>
      </c>
      <c r="CF943" s="72">
        <v>676.59346364999999</v>
      </c>
      <c r="CG943" s="72">
        <v>712.40329333</v>
      </c>
      <c r="CH943" s="72">
        <v>716.50152150999998</v>
      </c>
      <c r="CI943" s="72">
        <v>731.52548966999996</v>
      </c>
      <c r="CJ943" s="96">
        <v>0.9849940023</v>
      </c>
      <c r="CK943" s="96">
        <v>1.0218839483</v>
      </c>
      <c r="CL943" s="96">
        <v>0.79850838049999995</v>
      </c>
      <c r="CM943" s="96">
        <v>0.94188215900000005</v>
      </c>
      <c r="CN943" s="96">
        <v>0.97406038490000002</v>
      </c>
      <c r="CO943" s="96">
        <v>0.91018842720000004</v>
      </c>
      <c r="CP943" s="96">
        <v>1.0374398825</v>
      </c>
      <c r="CQ943" s="96">
        <v>0.99584056389999998</v>
      </c>
      <c r="CR943" s="96">
        <v>1.0417729222000001</v>
      </c>
      <c r="CS943" s="95">
        <v>718</v>
      </c>
      <c r="CT943" s="95">
        <v>598</v>
      </c>
      <c r="CU943" s="95">
        <v>498</v>
      </c>
      <c r="CV943" s="95">
        <v>504</v>
      </c>
      <c r="CW943" s="95">
        <v>510</v>
      </c>
      <c r="CX943" s="96">
        <v>0.96729604499999999</v>
      </c>
      <c r="CY943" s="96">
        <v>0.93643927400000004</v>
      </c>
      <c r="CZ943" s="96">
        <v>0.87107893400000003</v>
      </c>
      <c r="DA943" s="96">
        <v>0.89124950400000003</v>
      </c>
      <c r="DB943" s="96">
        <v>0.85591483700000004</v>
      </c>
      <c r="DC943">
        <v>2013</v>
      </c>
      <c r="DD943" s="6">
        <v>555.79999999999995</v>
      </c>
      <c r="DE943" s="96">
        <v>2.4818328000000001E-3</v>
      </c>
      <c r="DF943" s="72">
        <v>798.09</v>
      </c>
      <c r="DG943" s="96">
        <v>1</v>
      </c>
      <c r="DH943" s="72">
        <v>798.09</v>
      </c>
      <c r="DI943" s="72">
        <v>760.10333204999995</v>
      </c>
      <c r="DJ943" s="96">
        <v>0.74551995280000005</v>
      </c>
      <c r="DK943" s="72">
        <v>788.42315095000004</v>
      </c>
      <c r="DL943" s="96">
        <v>1.0225172001</v>
      </c>
      <c r="DM943" s="72">
        <v>806.17623276999996</v>
      </c>
      <c r="DN943" s="96">
        <v>1</v>
      </c>
      <c r="DO943" s="96">
        <v>4.248E-3</v>
      </c>
      <c r="DP943" s="72">
        <v>3.42</v>
      </c>
      <c r="DQ943" s="72">
        <v>802.76</v>
      </c>
      <c r="DR943" t="s">
        <v>246</v>
      </c>
      <c r="DT943" t="s">
        <v>628</v>
      </c>
    </row>
    <row r="944" spans="1:124" x14ac:dyDescent="0.3">
      <c r="A944" t="s">
        <v>657</v>
      </c>
      <c r="B944">
        <v>17490</v>
      </c>
      <c r="C944" s="95">
        <v>3416</v>
      </c>
      <c r="D944" s="95">
        <v>14850944</v>
      </c>
      <c r="E944" s="95">
        <v>3324</v>
      </c>
      <c r="F944" s="95">
        <v>10754275</v>
      </c>
      <c r="G944" s="95">
        <v>855</v>
      </c>
      <c r="H944" s="95">
        <v>2878838</v>
      </c>
      <c r="I944" s="95">
        <v>805</v>
      </c>
      <c r="J944" s="95">
        <v>2318226</v>
      </c>
      <c r="K944" s="95">
        <v>3385</v>
      </c>
      <c r="L944" s="95">
        <v>15766139</v>
      </c>
      <c r="M944" s="95">
        <v>3275</v>
      </c>
      <c r="N944" s="95">
        <v>11406936</v>
      </c>
      <c r="O944" s="95">
        <v>873</v>
      </c>
      <c r="P944" s="95">
        <v>2256618</v>
      </c>
      <c r="Q944" s="95">
        <v>824</v>
      </c>
      <c r="R944" s="95">
        <v>2255104</v>
      </c>
      <c r="S944" s="95">
        <v>3325</v>
      </c>
      <c r="T944" s="95">
        <v>15649675</v>
      </c>
      <c r="U944" s="95">
        <v>3206</v>
      </c>
      <c r="V944" s="95">
        <v>12068410</v>
      </c>
      <c r="W944" s="95">
        <v>860</v>
      </c>
      <c r="X944" s="95">
        <v>2240569</v>
      </c>
      <c r="Y944" s="95">
        <v>810</v>
      </c>
      <c r="Z944" s="95">
        <v>2651567</v>
      </c>
      <c r="AA944" s="95">
        <v>3246</v>
      </c>
      <c r="AB944" s="95">
        <v>14141837</v>
      </c>
      <c r="AC944" s="95">
        <v>3120</v>
      </c>
      <c r="AD944" s="95">
        <v>12390849</v>
      </c>
      <c r="AE944" s="95">
        <v>856</v>
      </c>
      <c r="AF944" s="95">
        <v>2957216</v>
      </c>
      <c r="AG944" s="95">
        <v>814</v>
      </c>
      <c r="AH944" s="95">
        <v>2704413</v>
      </c>
      <c r="AI944" s="95">
        <v>3245</v>
      </c>
      <c r="AJ944" s="95">
        <v>13683228.75</v>
      </c>
      <c r="AK944" s="95">
        <v>3115</v>
      </c>
      <c r="AL944" s="95">
        <v>12600010.85</v>
      </c>
      <c r="AM944" s="95">
        <v>867</v>
      </c>
      <c r="AN944" s="95">
        <v>3225807</v>
      </c>
      <c r="AO944" s="95">
        <v>833</v>
      </c>
      <c r="AP944" s="95">
        <v>3031952</v>
      </c>
      <c r="AQ944" s="72">
        <v>345.93</v>
      </c>
      <c r="AR944" s="72">
        <v>263.83999999999997</v>
      </c>
      <c r="AS944" s="72">
        <v>609.77</v>
      </c>
      <c r="AT944" s="95">
        <v>17729782</v>
      </c>
      <c r="AU944" s="95">
        <v>13072501</v>
      </c>
      <c r="AV944" s="95">
        <v>4271</v>
      </c>
      <c r="AW944" s="95">
        <v>4129</v>
      </c>
      <c r="AX944" s="72">
        <v>352.72</v>
      </c>
      <c r="AY944" s="72">
        <v>277.75</v>
      </c>
      <c r="AZ944" s="72">
        <v>630.47</v>
      </c>
      <c r="BA944" s="95">
        <v>18022757</v>
      </c>
      <c r="BB944" s="95">
        <v>13662040</v>
      </c>
      <c r="BC944" s="95">
        <v>4258</v>
      </c>
      <c r="BD944" s="95">
        <v>4099</v>
      </c>
      <c r="BE944" s="72">
        <v>356.24</v>
      </c>
      <c r="BF944" s="72">
        <v>305.44</v>
      </c>
      <c r="BG944" s="72">
        <v>661.68</v>
      </c>
      <c r="BH944" s="95">
        <v>17890244</v>
      </c>
      <c r="BI944" s="95">
        <v>14719977</v>
      </c>
      <c r="BJ944" s="95">
        <v>4185</v>
      </c>
      <c r="BK944" s="95">
        <v>4016</v>
      </c>
      <c r="BL944" s="72">
        <v>347.37</v>
      </c>
      <c r="BM944" s="72">
        <v>319.76</v>
      </c>
      <c r="BN944" s="72">
        <v>667.13</v>
      </c>
      <c r="BO944" s="95">
        <v>17099053</v>
      </c>
      <c r="BP944" s="95">
        <v>15095262</v>
      </c>
      <c r="BQ944" s="95">
        <v>4102</v>
      </c>
      <c r="BR944" s="95">
        <v>3934</v>
      </c>
      <c r="BS944" s="72">
        <v>342.68</v>
      </c>
      <c r="BT944" s="72">
        <v>329.96</v>
      </c>
      <c r="BU944" s="72">
        <v>672.64</v>
      </c>
      <c r="BV944" s="95">
        <v>16909035.75</v>
      </c>
      <c r="BW944" s="95">
        <v>15631962.85</v>
      </c>
      <c r="BX944" s="95">
        <v>4112</v>
      </c>
      <c r="BY944" s="95">
        <v>3948</v>
      </c>
      <c r="BZ944" s="95">
        <v>4203</v>
      </c>
      <c r="CA944" s="95">
        <v>4181</v>
      </c>
      <c r="CB944" s="95">
        <v>4104</v>
      </c>
      <c r="CC944" s="95">
        <v>4022</v>
      </c>
      <c r="CD944" s="95">
        <v>4032</v>
      </c>
      <c r="CE944" s="72">
        <v>650.75523149000003</v>
      </c>
      <c r="CF944" s="72">
        <v>676.59346364999999</v>
      </c>
      <c r="CG944" s="72">
        <v>712.40329333</v>
      </c>
      <c r="CH944" s="72">
        <v>716.50152150999998</v>
      </c>
      <c r="CI944" s="72">
        <v>731.52548966999996</v>
      </c>
      <c r="CJ944" s="96">
        <v>0.93701897499999998</v>
      </c>
      <c r="CK944" s="96">
        <v>0.93182987110000004</v>
      </c>
      <c r="CL944" s="96">
        <v>0.92879974899999995</v>
      </c>
      <c r="CM944" s="96">
        <v>0.93109362640000004</v>
      </c>
      <c r="CN944" s="96">
        <v>0.91950316089999995</v>
      </c>
      <c r="CO944" s="96">
        <v>1.0540054929</v>
      </c>
      <c r="CP944" s="96">
        <v>0.8820154</v>
      </c>
      <c r="CQ944" s="96">
        <v>0.99584056389999998</v>
      </c>
      <c r="CR944" s="96">
        <v>0.88569928369999995</v>
      </c>
      <c r="CS944" s="95">
        <v>4055</v>
      </c>
      <c r="CT944" s="95">
        <v>4060</v>
      </c>
      <c r="CU944" s="95">
        <v>4040</v>
      </c>
      <c r="CV944" s="95">
        <v>3952</v>
      </c>
      <c r="CW944" s="95">
        <v>4093</v>
      </c>
      <c r="CX944" s="96">
        <v>1.0476010739999999</v>
      </c>
      <c r="CY944" s="96">
        <v>1.067935979</v>
      </c>
      <c r="CZ944" s="96">
        <v>1.059821194</v>
      </c>
      <c r="DA944" s="96">
        <v>1.0418546150000001</v>
      </c>
      <c r="DB944" s="96">
        <v>1.0525241789999999</v>
      </c>
      <c r="DC944">
        <v>2013</v>
      </c>
      <c r="DD944" s="6">
        <v>4025.2</v>
      </c>
      <c r="DE944" s="96">
        <v>1.7786294E-3</v>
      </c>
      <c r="DF944" s="72">
        <v>679</v>
      </c>
      <c r="DG944" s="96">
        <v>1</v>
      </c>
      <c r="DH944" s="72">
        <v>679</v>
      </c>
      <c r="DI944" s="72">
        <v>760.10333204999995</v>
      </c>
      <c r="DJ944" s="96">
        <v>1</v>
      </c>
      <c r="DK944" s="72">
        <v>679</v>
      </c>
      <c r="DL944" s="96">
        <v>1</v>
      </c>
      <c r="DM944" s="72">
        <v>679</v>
      </c>
      <c r="DN944" s="96">
        <v>1</v>
      </c>
      <c r="DO944" s="96">
        <v>4.4089999999999997E-3</v>
      </c>
      <c r="DP944" s="72">
        <v>2.99</v>
      </c>
      <c r="DQ944" s="72">
        <v>676.01</v>
      </c>
      <c r="DR944" t="s">
        <v>657</v>
      </c>
      <c r="DT944" t="s">
        <v>628</v>
      </c>
    </row>
    <row r="945" spans="1:124" x14ac:dyDescent="0.3">
      <c r="A945" t="s">
        <v>658</v>
      </c>
      <c r="B945">
        <v>17500</v>
      </c>
      <c r="C945" s="95">
        <v>397</v>
      </c>
      <c r="D945" s="95">
        <v>2280175</v>
      </c>
      <c r="E945" s="95">
        <v>386</v>
      </c>
      <c r="F945" s="95">
        <v>1866283</v>
      </c>
      <c r="G945" s="95">
        <v>37</v>
      </c>
      <c r="H945" s="95">
        <v>99619</v>
      </c>
      <c r="I945" s="95">
        <v>33</v>
      </c>
      <c r="J945" s="95">
        <v>102297</v>
      </c>
      <c r="K945" s="95">
        <v>383</v>
      </c>
      <c r="L945" s="95">
        <v>2230594</v>
      </c>
      <c r="M945" s="95">
        <v>374</v>
      </c>
      <c r="N945" s="95">
        <v>1876162</v>
      </c>
      <c r="O945" s="95">
        <v>38</v>
      </c>
      <c r="P945" s="95">
        <v>116930</v>
      </c>
      <c r="Q945" s="95">
        <v>33</v>
      </c>
      <c r="R945" s="95">
        <v>150755</v>
      </c>
      <c r="S945" s="95">
        <v>374</v>
      </c>
      <c r="T945" s="95">
        <v>1956476</v>
      </c>
      <c r="U945" s="95">
        <v>363</v>
      </c>
      <c r="V945" s="95">
        <v>1856100</v>
      </c>
      <c r="W945" s="95">
        <v>41</v>
      </c>
      <c r="X945" s="95">
        <v>96562</v>
      </c>
      <c r="Y945" s="95">
        <v>35</v>
      </c>
      <c r="Z945" s="95">
        <v>144368</v>
      </c>
      <c r="AA945" s="95">
        <v>371</v>
      </c>
      <c r="AB945" s="95">
        <v>1871793</v>
      </c>
      <c r="AC945" s="95">
        <v>363</v>
      </c>
      <c r="AD945" s="95">
        <v>1730424</v>
      </c>
      <c r="AE945" s="95">
        <v>43</v>
      </c>
      <c r="AF945" s="95">
        <v>29092</v>
      </c>
      <c r="AG945" s="95">
        <v>38</v>
      </c>
      <c r="AH945" s="95">
        <v>182164</v>
      </c>
      <c r="AI945" s="95">
        <v>379</v>
      </c>
      <c r="AJ945" s="95">
        <v>1785215</v>
      </c>
      <c r="AK945" s="95">
        <v>369</v>
      </c>
      <c r="AL945" s="95">
        <v>2002595</v>
      </c>
      <c r="AM945" s="95">
        <v>43</v>
      </c>
      <c r="AN945" s="95">
        <v>266657</v>
      </c>
      <c r="AO945" s="95">
        <v>37</v>
      </c>
      <c r="AP945" s="95">
        <v>227912</v>
      </c>
      <c r="AQ945" s="72">
        <v>456.95</v>
      </c>
      <c r="AR945" s="72">
        <v>391.52</v>
      </c>
      <c r="AS945" s="72">
        <v>848.47</v>
      </c>
      <c r="AT945" s="95">
        <v>2379794</v>
      </c>
      <c r="AU945" s="95">
        <v>1968580</v>
      </c>
      <c r="AV945" s="95">
        <v>434</v>
      </c>
      <c r="AW945" s="95">
        <v>419</v>
      </c>
      <c r="AX945" s="72">
        <v>464.67</v>
      </c>
      <c r="AY945" s="72">
        <v>415.01</v>
      </c>
      <c r="AZ945" s="72">
        <v>879.68</v>
      </c>
      <c r="BA945" s="95">
        <v>2347524</v>
      </c>
      <c r="BB945" s="95">
        <v>2026917</v>
      </c>
      <c r="BC945" s="95">
        <v>421</v>
      </c>
      <c r="BD945" s="95">
        <v>407</v>
      </c>
      <c r="BE945" s="72">
        <v>412.26</v>
      </c>
      <c r="BF945" s="72">
        <v>418.86</v>
      </c>
      <c r="BG945" s="72">
        <v>831.12</v>
      </c>
      <c r="BH945" s="95">
        <v>2053038</v>
      </c>
      <c r="BI945" s="95">
        <v>2000468</v>
      </c>
      <c r="BJ945" s="95">
        <v>415</v>
      </c>
      <c r="BK945" s="95">
        <v>398</v>
      </c>
      <c r="BL945" s="72">
        <v>382.63</v>
      </c>
      <c r="BM945" s="72">
        <v>397.46</v>
      </c>
      <c r="BN945" s="72">
        <v>780.09</v>
      </c>
      <c r="BO945" s="95">
        <v>1900885</v>
      </c>
      <c r="BP945" s="95">
        <v>1912588</v>
      </c>
      <c r="BQ945" s="95">
        <v>414</v>
      </c>
      <c r="BR945" s="95">
        <v>401</v>
      </c>
      <c r="BS945" s="72">
        <v>405.19</v>
      </c>
      <c r="BT945" s="72">
        <v>457.82</v>
      </c>
      <c r="BU945" s="72">
        <v>863.01</v>
      </c>
      <c r="BV945" s="95">
        <v>2051872</v>
      </c>
      <c r="BW945" s="95">
        <v>2230507</v>
      </c>
      <c r="BX945" s="95">
        <v>422</v>
      </c>
      <c r="BY945" s="95">
        <v>406</v>
      </c>
      <c r="BZ945" s="95">
        <v>427</v>
      </c>
      <c r="CA945" s="95">
        <v>414</v>
      </c>
      <c r="CB945" s="95">
        <v>407</v>
      </c>
      <c r="CC945" s="95">
        <v>408</v>
      </c>
      <c r="CD945" s="95">
        <v>414</v>
      </c>
      <c r="CE945" s="72">
        <v>650.75523149000003</v>
      </c>
      <c r="CF945" s="72">
        <v>676.59346364999999</v>
      </c>
      <c r="CG945" s="72">
        <v>712.40329333</v>
      </c>
      <c r="CH945" s="72">
        <v>716.50152150999998</v>
      </c>
      <c r="CI945" s="72">
        <v>731.52548966999996</v>
      </c>
      <c r="CJ945" s="96">
        <v>1.303823556</v>
      </c>
      <c r="CK945" s="96">
        <v>1.3001603581000001</v>
      </c>
      <c r="CL945" s="96">
        <v>1.1666425573999999</v>
      </c>
      <c r="CM945" s="96">
        <v>1.0887485603</v>
      </c>
      <c r="CN945" s="96">
        <v>1.1797401623999999</v>
      </c>
      <c r="CO945" s="96">
        <v>0.99873140599999999</v>
      </c>
      <c r="CP945" s="96">
        <v>1.2093572222</v>
      </c>
      <c r="CQ945" s="96">
        <v>0.99584056389999998</v>
      </c>
      <c r="CR945" s="96">
        <v>1.2144083031999999</v>
      </c>
      <c r="CS945" s="95">
        <v>418</v>
      </c>
      <c r="CT945" s="95">
        <v>412</v>
      </c>
      <c r="CU945" s="95">
        <v>405</v>
      </c>
      <c r="CV945" s="95">
        <v>401</v>
      </c>
      <c r="CW945" s="95">
        <v>405</v>
      </c>
      <c r="CX945" s="96">
        <v>1.051817553</v>
      </c>
      <c r="CY945" s="96">
        <v>0.98396907600000005</v>
      </c>
      <c r="CZ945" s="96">
        <v>0.994670528</v>
      </c>
      <c r="DA945" s="96">
        <v>0.973258874</v>
      </c>
      <c r="DB945" s="96">
        <v>0.98824056999999998</v>
      </c>
      <c r="DC945">
        <v>2013</v>
      </c>
      <c r="DD945" s="6">
        <v>406.2</v>
      </c>
      <c r="DE945" s="96">
        <v>2.0822458000000002E-3</v>
      </c>
      <c r="DF945" s="72">
        <v>930.71</v>
      </c>
      <c r="DG945" s="96">
        <v>1</v>
      </c>
      <c r="DH945" s="72">
        <v>930.71</v>
      </c>
      <c r="DI945" s="72">
        <v>760.10333204999995</v>
      </c>
      <c r="DJ945" s="96">
        <v>0.63733821479999997</v>
      </c>
      <c r="DK945" s="72">
        <v>868.83748122999998</v>
      </c>
      <c r="DL945" s="96">
        <v>1.0225172001</v>
      </c>
      <c r="DM945" s="72">
        <v>888.40126862</v>
      </c>
      <c r="DN945" s="96">
        <v>1</v>
      </c>
      <c r="DO945" s="96">
        <v>6.2469999999999999E-3</v>
      </c>
      <c r="DP945" s="72">
        <v>5.55</v>
      </c>
      <c r="DQ945" s="72">
        <v>882.85</v>
      </c>
      <c r="DR945" t="s">
        <v>658</v>
      </c>
      <c r="DT945" t="s">
        <v>628</v>
      </c>
    </row>
    <row r="946" spans="1:124" x14ac:dyDescent="0.3">
      <c r="A946" t="s">
        <v>659</v>
      </c>
      <c r="B946">
        <v>17510</v>
      </c>
      <c r="C946" s="95">
        <v>6505</v>
      </c>
      <c r="D946" s="95">
        <v>26489254</v>
      </c>
      <c r="E946" s="95">
        <v>6185</v>
      </c>
      <c r="F946" s="95">
        <v>20139423</v>
      </c>
      <c r="G946" s="95">
        <v>1197</v>
      </c>
      <c r="H946" s="95">
        <v>3865626</v>
      </c>
      <c r="I946" s="95">
        <v>1013</v>
      </c>
      <c r="J946" s="95">
        <v>3432501</v>
      </c>
      <c r="K946" s="95">
        <v>6563</v>
      </c>
      <c r="L946" s="95">
        <v>27128206</v>
      </c>
      <c r="M946" s="95">
        <v>6203</v>
      </c>
      <c r="N946" s="95">
        <v>21585556</v>
      </c>
      <c r="O946" s="95">
        <v>1209</v>
      </c>
      <c r="P946" s="95">
        <v>4646882</v>
      </c>
      <c r="Q946" s="95">
        <v>1007</v>
      </c>
      <c r="R946" s="95">
        <v>3850084</v>
      </c>
      <c r="S946" s="95">
        <v>6623</v>
      </c>
      <c r="T946" s="95">
        <v>30430539</v>
      </c>
      <c r="U946" s="95">
        <v>6207</v>
      </c>
      <c r="V946" s="95">
        <v>23266418</v>
      </c>
      <c r="W946" s="95">
        <v>1240</v>
      </c>
      <c r="X946" s="95">
        <v>5758714</v>
      </c>
      <c r="Y946" s="95">
        <v>1012</v>
      </c>
      <c r="Z946" s="95">
        <v>4464692</v>
      </c>
      <c r="AA946" s="95">
        <v>6568</v>
      </c>
      <c r="AB946" s="95">
        <v>28567172</v>
      </c>
      <c r="AC946" s="95">
        <v>6119</v>
      </c>
      <c r="AD946" s="95">
        <v>23463921</v>
      </c>
      <c r="AE946" s="95">
        <v>1254</v>
      </c>
      <c r="AF946" s="95">
        <v>6001695</v>
      </c>
      <c r="AG946" s="95">
        <v>1028</v>
      </c>
      <c r="AH946" s="95">
        <v>4751258</v>
      </c>
      <c r="AI946" s="95">
        <v>6685</v>
      </c>
      <c r="AJ946" s="95">
        <v>29288996.93</v>
      </c>
      <c r="AK946" s="95">
        <v>6217</v>
      </c>
      <c r="AL946" s="95">
        <v>25080112.059999999</v>
      </c>
      <c r="AM946" s="95">
        <v>1284</v>
      </c>
      <c r="AN946" s="95">
        <v>6239136</v>
      </c>
      <c r="AO946" s="95">
        <v>1074</v>
      </c>
      <c r="AP946" s="95">
        <v>5374042.1200000001</v>
      </c>
      <c r="AQ946" s="72">
        <v>328.43</v>
      </c>
      <c r="AR946" s="72">
        <v>272.89999999999998</v>
      </c>
      <c r="AS946" s="72">
        <v>601.33000000000004</v>
      </c>
      <c r="AT946" s="95">
        <v>30354880</v>
      </c>
      <c r="AU946" s="95">
        <v>23571924</v>
      </c>
      <c r="AV946" s="95">
        <v>7702</v>
      </c>
      <c r="AW946" s="95">
        <v>7198</v>
      </c>
      <c r="AX946" s="72">
        <v>340.7</v>
      </c>
      <c r="AY946" s="72">
        <v>293.99</v>
      </c>
      <c r="AZ946" s="72">
        <v>634.69000000000005</v>
      </c>
      <c r="BA946" s="95">
        <v>31775088</v>
      </c>
      <c r="BB946" s="95">
        <v>25435640</v>
      </c>
      <c r="BC946" s="95">
        <v>7772</v>
      </c>
      <c r="BD946" s="95">
        <v>7210</v>
      </c>
      <c r="BE946" s="72">
        <v>383.54</v>
      </c>
      <c r="BF946" s="72">
        <v>320.12</v>
      </c>
      <c r="BG946" s="72">
        <v>703.66</v>
      </c>
      <c r="BH946" s="95">
        <v>36189253</v>
      </c>
      <c r="BI946" s="95">
        <v>27731110</v>
      </c>
      <c r="BJ946" s="95">
        <v>7863</v>
      </c>
      <c r="BK946" s="95">
        <v>7219</v>
      </c>
      <c r="BL946" s="72">
        <v>368.29</v>
      </c>
      <c r="BM946" s="72">
        <v>328.99</v>
      </c>
      <c r="BN946" s="72">
        <v>697.28</v>
      </c>
      <c r="BO946" s="95">
        <v>34568867</v>
      </c>
      <c r="BP946" s="95">
        <v>28215179</v>
      </c>
      <c r="BQ946" s="95">
        <v>7822</v>
      </c>
      <c r="BR946" s="95">
        <v>7147</v>
      </c>
      <c r="BS946" s="72">
        <v>371.52</v>
      </c>
      <c r="BT946" s="72">
        <v>348.08</v>
      </c>
      <c r="BU946" s="72">
        <v>719.6</v>
      </c>
      <c r="BV946" s="95">
        <v>35528132.93</v>
      </c>
      <c r="BW946" s="95">
        <v>30454154.18</v>
      </c>
      <c r="BX946" s="95">
        <v>7969</v>
      </c>
      <c r="BY946" s="95">
        <v>7291</v>
      </c>
      <c r="BZ946" s="95">
        <v>7462</v>
      </c>
      <c r="CA946" s="95">
        <v>7501</v>
      </c>
      <c r="CB946" s="95">
        <v>7553</v>
      </c>
      <c r="CC946" s="95">
        <v>7502</v>
      </c>
      <c r="CD946" s="95">
        <v>7637</v>
      </c>
      <c r="CE946" s="72">
        <v>650.75523149000003</v>
      </c>
      <c r="CF946" s="72">
        <v>676.59346364999999</v>
      </c>
      <c r="CG946" s="72">
        <v>712.40329333</v>
      </c>
      <c r="CH946" s="72">
        <v>716.50152150999998</v>
      </c>
      <c r="CI946" s="72">
        <v>731.52548966999996</v>
      </c>
      <c r="CJ946" s="96">
        <v>0.92404942889999997</v>
      </c>
      <c r="CK946" s="96">
        <v>0.93806699900000001</v>
      </c>
      <c r="CL946" s="96">
        <v>0.9877270453</v>
      </c>
      <c r="CM946" s="96">
        <v>0.9731730904</v>
      </c>
      <c r="CN946" s="96">
        <v>0.98369777970000005</v>
      </c>
      <c r="CO946" s="96">
        <v>0.95648910480000005</v>
      </c>
      <c r="CP946" s="96">
        <v>1.0050745625999999</v>
      </c>
      <c r="CQ946" s="96">
        <v>0.99584056389999998</v>
      </c>
      <c r="CR946" s="96">
        <v>1.0092724232000001</v>
      </c>
      <c r="CS946" s="95">
        <v>7715</v>
      </c>
      <c r="CT946" s="95">
        <v>7830</v>
      </c>
      <c r="CU946" s="95">
        <v>7880</v>
      </c>
      <c r="CV946" s="95">
        <v>7828</v>
      </c>
      <c r="CW946" s="95">
        <v>8019</v>
      </c>
      <c r="CX946" s="96">
        <v>0.95350978099999995</v>
      </c>
      <c r="CY946" s="96">
        <v>0.96609745999999996</v>
      </c>
      <c r="CZ946" s="96">
        <v>0.949584082</v>
      </c>
      <c r="DA946" s="96">
        <v>0.96040568599999998</v>
      </c>
      <c r="DB946" s="96">
        <v>0.95293562499999995</v>
      </c>
      <c r="DC946">
        <v>2013</v>
      </c>
      <c r="DD946" s="6">
        <v>7213</v>
      </c>
      <c r="DE946" s="96">
        <v>3.56698E-3</v>
      </c>
      <c r="DF946" s="72">
        <v>772.35</v>
      </c>
      <c r="DG946" s="96">
        <v>1</v>
      </c>
      <c r="DH946" s="72">
        <v>772.35</v>
      </c>
      <c r="DI946" s="72">
        <v>734.90444697999999</v>
      </c>
      <c r="DJ946" s="96">
        <v>1</v>
      </c>
      <c r="DK946" s="72">
        <v>772.35</v>
      </c>
      <c r="DL946" s="96">
        <v>1</v>
      </c>
      <c r="DM946" s="72">
        <v>772.35</v>
      </c>
      <c r="DN946" s="96">
        <v>1</v>
      </c>
      <c r="DO946" s="96">
        <v>1.0186000000000001E-2</v>
      </c>
      <c r="DP946" s="72">
        <v>7.87</v>
      </c>
      <c r="DQ946" s="72">
        <v>764.48</v>
      </c>
      <c r="DR946" t="s">
        <v>659</v>
      </c>
      <c r="DT946" t="s">
        <v>628</v>
      </c>
    </row>
    <row r="947" spans="1:124" x14ac:dyDescent="0.3">
      <c r="A947" t="s">
        <v>132</v>
      </c>
      <c r="B947">
        <v>17520</v>
      </c>
      <c r="C947" s="95">
        <v>657</v>
      </c>
      <c r="D947" s="95">
        <v>3735316</v>
      </c>
      <c r="E947" s="95">
        <v>638</v>
      </c>
      <c r="F947" s="95">
        <v>2035805</v>
      </c>
      <c r="G947" s="95">
        <v>70</v>
      </c>
      <c r="H947" s="95">
        <v>166119</v>
      </c>
      <c r="I947" s="95">
        <v>62</v>
      </c>
      <c r="J947" s="95">
        <v>253851</v>
      </c>
      <c r="K947" s="95">
        <v>622</v>
      </c>
      <c r="L947" s="95">
        <v>3995957</v>
      </c>
      <c r="M947" s="95">
        <v>603</v>
      </c>
      <c r="N947" s="95">
        <v>2401692</v>
      </c>
      <c r="O947" s="95">
        <v>68</v>
      </c>
      <c r="P947" s="95">
        <v>269112</v>
      </c>
      <c r="Q947" s="95">
        <v>61</v>
      </c>
      <c r="R947" s="95">
        <v>211320</v>
      </c>
      <c r="S947" s="95">
        <v>603</v>
      </c>
      <c r="T947" s="95">
        <v>4344668</v>
      </c>
      <c r="U947" s="95">
        <v>585</v>
      </c>
      <c r="V947" s="95">
        <v>2878152</v>
      </c>
      <c r="W947" s="95">
        <v>70</v>
      </c>
      <c r="X947" s="95">
        <v>228557</v>
      </c>
      <c r="Y947" s="95">
        <v>64</v>
      </c>
      <c r="Z947" s="95">
        <v>211773</v>
      </c>
      <c r="AA947" s="95">
        <v>589</v>
      </c>
      <c r="AB947" s="95">
        <v>3954220</v>
      </c>
      <c r="AC947" s="95">
        <v>568</v>
      </c>
      <c r="AD947" s="95">
        <v>2417431</v>
      </c>
      <c r="AE947" s="95">
        <v>74</v>
      </c>
      <c r="AF947" s="95">
        <v>213358</v>
      </c>
      <c r="AG947" s="95">
        <v>69</v>
      </c>
      <c r="AH947" s="95">
        <v>271064</v>
      </c>
      <c r="AI947" s="95">
        <v>573</v>
      </c>
      <c r="AJ947" s="95">
        <v>4438151</v>
      </c>
      <c r="AK947" s="95">
        <v>556</v>
      </c>
      <c r="AL947" s="95">
        <v>2529194.86</v>
      </c>
      <c r="AM947" s="95">
        <v>80</v>
      </c>
      <c r="AN947" s="95">
        <v>279908</v>
      </c>
      <c r="AO947" s="95">
        <v>76</v>
      </c>
      <c r="AP947" s="95">
        <v>398048</v>
      </c>
      <c r="AQ947" s="72">
        <v>447.21</v>
      </c>
      <c r="AR947" s="72">
        <v>272.58</v>
      </c>
      <c r="AS947" s="72">
        <v>719.79</v>
      </c>
      <c r="AT947" s="95">
        <v>3901435</v>
      </c>
      <c r="AU947" s="95">
        <v>2289656</v>
      </c>
      <c r="AV947" s="95">
        <v>727</v>
      </c>
      <c r="AW947" s="95">
        <v>700</v>
      </c>
      <c r="AX947" s="72">
        <v>515.1</v>
      </c>
      <c r="AY947" s="72">
        <v>327.94</v>
      </c>
      <c r="AZ947" s="72">
        <v>843.04</v>
      </c>
      <c r="BA947" s="95">
        <v>4265069</v>
      </c>
      <c r="BB947" s="95">
        <v>2613012</v>
      </c>
      <c r="BC947" s="95">
        <v>690</v>
      </c>
      <c r="BD947" s="95">
        <v>664</v>
      </c>
      <c r="BE947" s="72">
        <v>566.27</v>
      </c>
      <c r="BF947" s="72">
        <v>396.75</v>
      </c>
      <c r="BG947" s="72">
        <v>963.02</v>
      </c>
      <c r="BH947" s="95">
        <v>4573225</v>
      </c>
      <c r="BI947" s="95">
        <v>3089925</v>
      </c>
      <c r="BJ947" s="95">
        <v>673</v>
      </c>
      <c r="BK947" s="95">
        <v>649</v>
      </c>
      <c r="BL947" s="72">
        <v>523.83000000000004</v>
      </c>
      <c r="BM947" s="72">
        <v>351.71</v>
      </c>
      <c r="BN947" s="72">
        <v>875.54</v>
      </c>
      <c r="BO947" s="95">
        <v>4167578</v>
      </c>
      <c r="BP947" s="95">
        <v>2688495</v>
      </c>
      <c r="BQ947" s="95">
        <v>663</v>
      </c>
      <c r="BR947" s="95">
        <v>637</v>
      </c>
      <c r="BS947" s="72">
        <v>602.1</v>
      </c>
      <c r="BT947" s="72">
        <v>385.98</v>
      </c>
      <c r="BU947" s="72">
        <v>988.08</v>
      </c>
      <c r="BV947" s="95">
        <v>4718059</v>
      </c>
      <c r="BW947" s="95">
        <v>2927242.86</v>
      </c>
      <c r="BX947" s="95">
        <v>653</v>
      </c>
      <c r="BY947" s="95">
        <v>632</v>
      </c>
      <c r="BZ947" s="95">
        <v>714</v>
      </c>
      <c r="CA947" s="95">
        <v>677</v>
      </c>
      <c r="CB947" s="95">
        <v>661</v>
      </c>
      <c r="CC947" s="95">
        <v>651</v>
      </c>
      <c r="CD947" s="95">
        <v>643</v>
      </c>
      <c r="CE947" s="72">
        <v>650.75523149000003</v>
      </c>
      <c r="CF947" s="72">
        <v>676.59346364999999</v>
      </c>
      <c r="CG947" s="72">
        <v>712.40329333</v>
      </c>
      <c r="CH947" s="72">
        <v>716.50152150999998</v>
      </c>
      <c r="CI947" s="72">
        <v>731.52548966999996</v>
      </c>
      <c r="CJ947" s="96">
        <v>1.1060840777000001</v>
      </c>
      <c r="CK947" s="96">
        <v>1.2460067163999999</v>
      </c>
      <c r="CL947" s="96">
        <v>1.3517904943000001</v>
      </c>
      <c r="CM947" s="96">
        <v>1.2219653046000001</v>
      </c>
      <c r="CN947" s="96">
        <v>1.3507116483999999</v>
      </c>
      <c r="CO947" s="96">
        <v>0.966666896</v>
      </c>
      <c r="CP947" s="96">
        <v>1.2985979487999999</v>
      </c>
      <c r="CQ947" s="96">
        <v>0.99584056389999998</v>
      </c>
      <c r="CR947" s="96">
        <v>1.3040217585</v>
      </c>
      <c r="CS947" s="95">
        <v>724</v>
      </c>
      <c r="CT947" s="95">
        <v>708</v>
      </c>
      <c r="CU947" s="95">
        <v>694</v>
      </c>
      <c r="CV947" s="95">
        <v>680</v>
      </c>
      <c r="CW947" s="95">
        <v>680</v>
      </c>
      <c r="CX947" s="96">
        <v>0.98457465700000002</v>
      </c>
      <c r="CY947" s="96">
        <v>1.0042138890000001</v>
      </c>
      <c r="CZ947" s="96">
        <v>0.96869502799999996</v>
      </c>
      <c r="DA947" s="96">
        <v>0.96698783399999999</v>
      </c>
      <c r="DB947" s="96">
        <v>0.90611652600000003</v>
      </c>
      <c r="DC947">
        <v>2013</v>
      </c>
      <c r="DD947" s="6">
        <v>656.4</v>
      </c>
      <c r="DE947" s="96">
        <v>1.5935879999999999E-3</v>
      </c>
      <c r="DF947" s="72">
        <v>999.88</v>
      </c>
      <c r="DG947" s="96">
        <v>1</v>
      </c>
      <c r="DH947" s="72">
        <v>999.88</v>
      </c>
      <c r="DI947" s="72">
        <v>760.10333204999995</v>
      </c>
      <c r="DJ947" s="96">
        <v>0.81018516399999996</v>
      </c>
      <c r="DK947" s="72">
        <v>954.36683110000001</v>
      </c>
      <c r="DL947" s="96">
        <v>1.0225172001</v>
      </c>
      <c r="DM947" s="72">
        <v>975.85649996999996</v>
      </c>
      <c r="DN947" s="96">
        <v>1</v>
      </c>
      <c r="DO947" s="96">
        <v>4.2820000000000002E-3</v>
      </c>
      <c r="DP947" s="72">
        <v>4.18</v>
      </c>
      <c r="DQ947" s="72">
        <v>971.68</v>
      </c>
      <c r="DR947" t="s">
        <v>132</v>
      </c>
      <c r="DT947" t="s">
        <v>628</v>
      </c>
    </row>
    <row r="948" spans="1:124" x14ac:dyDescent="0.3">
      <c r="A948" t="s">
        <v>603</v>
      </c>
      <c r="B948">
        <v>17530</v>
      </c>
      <c r="C948" s="95">
        <v>1602</v>
      </c>
      <c r="D948" s="95">
        <v>6857215</v>
      </c>
      <c r="E948" s="95">
        <v>1556</v>
      </c>
      <c r="F948" s="95">
        <v>5182014</v>
      </c>
      <c r="G948" s="95">
        <v>260</v>
      </c>
      <c r="H948" s="95">
        <v>745775</v>
      </c>
      <c r="I948" s="95">
        <v>223</v>
      </c>
      <c r="J948" s="95">
        <v>769808</v>
      </c>
      <c r="K948" s="95">
        <v>1525</v>
      </c>
      <c r="L948" s="95">
        <v>5942756</v>
      </c>
      <c r="M948" s="95">
        <v>1474</v>
      </c>
      <c r="N948" s="95">
        <v>4603137</v>
      </c>
      <c r="O948" s="95">
        <v>236</v>
      </c>
      <c r="P948" s="95">
        <v>728949</v>
      </c>
      <c r="Q948" s="95">
        <v>198</v>
      </c>
      <c r="R948" s="95">
        <v>836003</v>
      </c>
      <c r="S948" s="95">
        <v>1457</v>
      </c>
      <c r="T948" s="95">
        <v>6435535</v>
      </c>
      <c r="U948" s="95">
        <v>1398</v>
      </c>
      <c r="V948" s="95">
        <v>5185977</v>
      </c>
      <c r="W948" s="95">
        <v>229</v>
      </c>
      <c r="X948" s="95">
        <v>635999</v>
      </c>
      <c r="Y948" s="95">
        <v>196</v>
      </c>
      <c r="Z948" s="95">
        <v>778150</v>
      </c>
      <c r="AA948" s="95">
        <v>1352</v>
      </c>
      <c r="AB948" s="95">
        <v>5434156</v>
      </c>
      <c r="AC948" s="95">
        <v>1286</v>
      </c>
      <c r="AD948" s="95">
        <v>4740144</v>
      </c>
      <c r="AE948" s="95">
        <v>225</v>
      </c>
      <c r="AF948" s="95">
        <v>620877</v>
      </c>
      <c r="AG948" s="95">
        <v>196</v>
      </c>
      <c r="AH948" s="95">
        <v>761474</v>
      </c>
      <c r="AI948" s="95">
        <v>1344</v>
      </c>
      <c r="AJ948" s="95">
        <v>4986025</v>
      </c>
      <c r="AK948" s="95">
        <v>1264</v>
      </c>
      <c r="AL948" s="95">
        <v>5002632.24</v>
      </c>
      <c r="AM948" s="95">
        <v>238</v>
      </c>
      <c r="AN948" s="95">
        <v>840796</v>
      </c>
      <c r="AO948" s="95">
        <v>208</v>
      </c>
      <c r="AP948" s="95">
        <v>848562.8</v>
      </c>
      <c r="AQ948" s="72">
        <v>340.27</v>
      </c>
      <c r="AR948" s="72">
        <v>278.8</v>
      </c>
      <c r="AS948" s="72">
        <v>619.07000000000005</v>
      </c>
      <c r="AT948" s="95">
        <v>7602990</v>
      </c>
      <c r="AU948" s="95">
        <v>5951822</v>
      </c>
      <c r="AV948" s="95">
        <v>1862</v>
      </c>
      <c r="AW948" s="95">
        <v>1779</v>
      </c>
      <c r="AX948" s="72">
        <v>315.72000000000003</v>
      </c>
      <c r="AY948" s="72">
        <v>271.08999999999997</v>
      </c>
      <c r="AZ948" s="72">
        <v>586.80999999999995</v>
      </c>
      <c r="BA948" s="95">
        <v>6671705</v>
      </c>
      <c r="BB948" s="95">
        <v>5439140</v>
      </c>
      <c r="BC948" s="95">
        <v>1761</v>
      </c>
      <c r="BD948" s="95">
        <v>1672</v>
      </c>
      <c r="BE948" s="72">
        <v>349.52</v>
      </c>
      <c r="BF948" s="72">
        <v>311.8</v>
      </c>
      <c r="BG948" s="72">
        <v>661.32</v>
      </c>
      <c r="BH948" s="95">
        <v>7071534</v>
      </c>
      <c r="BI948" s="95">
        <v>5964127</v>
      </c>
      <c r="BJ948" s="95">
        <v>1686</v>
      </c>
      <c r="BK948" s="95">
        <v>1594</v>
      </c>
      <c r="BL948" s="72">
        <v>319.97000000000003</v>
      </c>
      <c r="BM948" s="72">
        <v>309.36</v>
      </c>
      <c r="BN948" s="72">
        <v>629.33000000000004</v>
      </c>
      <c r="BO948" s="95">
        <v>6055033</v>
      </c>
      <c r="BP948" s="95">
        <v>5501618</v>
      </c>
      <c r="BQ948" s="95">
        <v>1577</v>
      </c>
      <c r="BR948" s="95">
        <v>1482</v>
      </c>
      <c r="BS948" s="72">
        <v>306.93</v>
      </c>
      <c r="BT948" s="72">
        <v>331.25</v>
      </c>
      <c r="BU948" s="72">
        <v>638.17999999999995</v>
      </c>
      <c r="BV948" s="95">
        <v>5826821</v>
      </c>
      <c r="BW948" s="95">
        <v>5851195.04</v>
      </c>
      <c r="BX948" s="95">
        <v>1582</v>
      </c>
      <c r="BY948" s="95">
        <v>1472</v>
      </c>
      <c r="BZ948" s="95">
        <v>1822</v>
      </c>
      <c r="CA948" s="95">
        <v>1718</v>
      </c>
      <c r="CB948" s="95">
        <v>1642</v>
      </c>
      <c r="CC948" s="95">
        <v>1532</v>
      </c>
      <c r="CD948" s="95">
        <v>1528</v>
      </c>
      <c r="CE948" s="72">
        <v>650.75523149000003</v>
      </c>
      <c r="CF948" s="72">
        <v>676.59346364999999</v>
      </c>
      <c r="CG948" s="72">
        <v>712.40329333</v>
      </c>
      <c r="CH948" s="72">
        <v>716.50152150999998</v>
      </c>
      <c r="CI948" s="72">
        <v>731.52548966999996</v>
      </c>
      <c r="CJ948" s="96">
        <v>0.95131006259999995</v>
      </c>
      <c r="CK948" s="96">
        <v>0.86730072270000003</v>
      </c>
      <c r="CL948" s="96">
        <v>0.92829441720000005</v>
      </c>
      <c r="CM948" s="96">
        <v>0.87833728349999995</v>
      </c>
      <c r="CN948" s="96">
        <v>0.87239612160000002</v>
      </c>
      <c r="CO948" s="96">
        <v>0.94902878980000005</v>
      </c>
      <c r="CP948" s="96">
        <v>0.94784028809999998</v>
      </c>
      <c r="CQ948" s="96">
        <v>0.99584056389999998</v>
      </c>
      <c r="CR948" s="96">
        <v>0.95179910020000003</v>
      </c>
      <c r="CS948" s="95">
        <v>1846</v>
      </c>
      <c r="CT948" s="95">
        <v>1787</v>
      </c>
      <c r="CU948" s="95">
        <v>1759</v>
      </c>
      <c r="CV948" s="95">
        <v>1611</v>
      </c>
      <c r="CW948" s="95">
        <v>1604</v>
      </c>
      <c r="CX948" s="96">
        <v>0.92602788000000003</v>
      </c>
      <c r="CY948" s="96">
        <v>0.99267174400000002</v>
      </c>
      <c r="CZ948" s="96">
        <v>0.94131962700000005</v>
      </c>
      <c r="DA948" s="96">
        <v>0.95034726800000002</v>
      </c>
      <c r="DB948" s="96">
        <v>0.93400763600000003</v>
      </c>
      <c r="DC948">
        <v>2013</v>
      </c>
      <c r="DD948" s="6">
        <v>1599.8</v>
      </c>
      <c r="DE948" s="96">
        <v>2.4533393999999998E-3</v>
      </c>
      <c r="DF948" s="72">
        <v>729.18</v>
      </c>
      <c r="DG948" s="96">
        <v>1</v>
      </c>
      <c r="DH948" s="72">
        <v>729.18</v>
      </c>
      <c r="DI948" s="72">
        <v>734.90444697999999</v>
      </c>
      <c r="DJ948" s="96">
        <v>1</v>
      </c>
      <c r="DK948" s="72">
        <v>729.18</v>
      </c>
      <c r="DL948" s="96">
        <v>1</v>
      </c>
      <c r="DM948" s="72">
        <v>729.18</v>
      </c>
      <c r="DN948" s="96">
        <v>1</v>
      </c>
      <c r="DO948" s="96">
        <v>6.6600000000000001E-3</v>
      </c>
      <c r="DP948" s="72">
        <v>4.8600000000000003</v>
      </c>
      <c r="DQ948" s="72">
        <v>724.32</v>
      </c>
      <c r="DR948" t="s">
        <v>603</v>
      </c>
      <c r="DT948" t="s">
        <v>628</v>
      </c>
    </row>
    <row r="949" spans="1:124" x14ac:dyDescent="0.3">
      <c r="A949" t="s">
        <v>134</v>
      </c>
      <c r="B949">
        <v>17540</v>
      </c>
      <c r="C949" s="95">
        <v>598</v>
      </c>
      <c r="D949" s="95">
        <v>2642235</v>
      </c>
      <c r="E949" s="95">
        <v>582</v>
      </c>
      <c r="F949" s="95">
        <v>2433034</v>
      </c>
      <c r="G949" s="95">
        <v>42</v>
      </c>
      <c r="H949" s="95">
        <v>104780</v>
      </c>
      <c r="I949" s="95">
        <v>36</v>
      </c>
      <c r="J949" s="95">
        <v>184082</v>
      </c>
      <c r="K949" s="95">
        <v>589</v>
      </c>
      <c r="L949" s="95">
        <v>2857440</v>
      </c>
      <c r="M949" s="95">
        <v>571</v>
      </c>
      <c r="N949" s="95">
        <v>2741576</v>
      </c>
      <c r="O949" s="95">
        <v>46</v>
      </c>
      <c r="P949" s="95">
        <v>123947</v>
      </c>
      <c r="Q949" s="95">
        <v>41</v>
      </c>
      <c r="R949" s="95">
        <v>215971</v>
      </c>
      <c r="S949" s="95">
        <v>581</v>
      </c>
      <c r="T949" s="95">
        <v>3138952</v>
      </c>
      <c r="U949" s="95">
        <v>558</v>
      </c>
      <c r="V949" s="95">
        <v>2694005</v>
      </c>
      <c r="W949" s="95">
        <v>50</v>
      </c>
      <c r="X949" s="95">
        <v>102916</v>
      </c>
      <c r="Y949" s="95">
        <v>44</v>
      </c>
      <c r="Z949" s="95">
        <v>185292</v>
      </c>
      <c r="AA949" s="95">
        <v>571</v>
      </c>
      <c r="AB949" s="95">
        <v>3326449</v>
      </c>
      <c r="AC949" s="95">
        <v>546</v>
      </c>
      <c r="AD949" s="95">
        <v>2719487</v>
      </c>
      <c r="AE949" s="95">
        <v>53</v>
      </c>
      <c r="AF949" s="95">
        <v>100614</v>
      </c>
      <c r="AG949" s="95">
        <v>48</v>
      </c>
      <c r="AH949" s="95">
        <v>189484</v>
      </c>
      <c r="AI949" s="95">
        <v>562</v>
      </c>
      <c r="AJ949" s="95">
        <v>3113430.17</v>
      </c>
      <c r="AK949" s="95">
        <v>540</v>
      </c>
      <c r="AL949" s="95">
        <v>2848948.71</v>
      </c>
      <c r="AM949" s="95">
        <v>53</v>
      </c>
      <c r="AN949" s="95">
        <v>260751</v>
      </c>
      <c r="AO949" s="95">
        <v>49</v>
      </c>
      <c r="AP949" s="95">
        <v>248540</v>
      </c>
      <c r="AQ949" s="72">
        <v>357.68</v>
      </c>
      <c r="AR949" s="72">
        <v>352.9</v>
      </c>
      <c r="AS949" s="72">
        <v>710.58</v>
      </c>
      <c r="AT949" s="95">
        <v>2747015</v>
      </c>
      <c r="AU949" s="95">
        <v>2617116</v>
      </c>
      <c r="AV949" s="95">
        <v>640</v>
      </c>
      <c r="AW949" s="95">
        <v>618</v>
      </c>
      <c r="AX949" s="72">
        <v>391.26</v>
      </c>
      <c r="AY949" s="72">
        <v>402.72</v>
      </c>
      <c r="AZ949" s="72">
        <v>793.98</v>
      </c>
      <c r="BA949" s="95">
        <v>2981387</v>
      </c>
      <c r="BB949" s="95">
        <v>2957547</v>
      </c>
      <c r="BC949" s="95">
        <v>635</v>
      </c>
      <c r="BD949" s="95">
        <v>612</v>
      </c>
      <c r="BE949" s="72">
        <v>428.14</v>
      </c>
      <c r="BF949" s="72">
        <v>398.57</v>
      </c>
      <c r="BG949" s="72">
        <v>826.71</v>
      </c>
      <c r="BH949" s="95">
        <v>3241868</v>
      </c>
      <c r="BI949" s="95">
        <v>2879297</v>
      </c>
      <c r="BJ949" s="95">
        <v>631</v>
      </c>
      <c r="BK949" s="95">
        <v>602</v>
      </c>
      <c r="BL949" s="72">
        <v>457.67</v>
      </c>
      <c r="BM949" s="72">
        <v>408.1</v>
      </c>
      <c r="BN949" s="72">
        <v>865.77</v>
      </c>
      <c r="BO949" s="95">
        <v>3427063</v>
      </c>
      <c r="BP949" s="95">
        <v>2908971</v>
      </c>
      <c r="BQ949" s="95">
        <v>624</v>
      </c>
      <c r="BR949" s="95">
        <v>594</v>
      </c>
      <c r="BS949" s="72">
        <v>457.21</v>
      </c>
      <c r="BT949" s="72">
        <v>438.24</v>
      </c>
      <c r="BU949" s="72">
        <v>895.45</v>
      </c>
      <c r="BV949" s="95">
        <v>3374181.17</v>
      </c>
      <c r="BW949" s="95">
        <v>3097488.71</v>
      </c>
      <c r="BX949" s="95">
        <v>615</v>
      </c>
      <c r="BY949" s="95">
        <v>589</v>
      </c>
      <c r="BZ949" s="95">
        <v>630</v>
      </c>
      <c r="CA949" s="95">
        <v>624</v>
      </c>
      <c r="CB949" s="95">
        <v>617</v>
      </c>
      <c r="CC949" s="95">
        <v>610</v>
      </c>
      <c r="CD949" s="95">
        <v>602</v>
      </c>
      <c r="CE949" s="72">
        <v>650.75523149000003</v>
      </c>
      <c r="CF949" s="72">
        <v>676.59346364999999</v>
      </c>
      <c r="CG949" s="72">
        <v>712.40329333</v>
      </c>
      <c r="CH949" s="72">
        <v>716.50152150999998</v>
      </c>
      <c r="CI949" s="72">
        <v>731.52548966999996</v>
      </c>
      <c r="CJ949" s="96">
        <v>1.0919312909000001</v>
      </c>
      <c r="CK949" s="96">
        <v>1.1734964091</v>
      </c>
      <c r="CL949" s="96">
        <v>1.1604522435</v>
      </c>
      <c r="CM949" s="96">
        <v>1.2083296043</v>
      </c>
      <c r="CN949" s="96">
        <v>1.2240858488999999</v>
      </c>
      <c r="CO949" s="96">
        <v>1.0585243941</v>
      </c>
      <c r="CP949" s="96">
        <v>1.1068796202</v>
      </c>
      <c r="CQ949" s="96">
        <v>0.99584056389999998</v>
      </c>
      <c r="CR949" s="96">
        <v>1.1115026864999999</v>
      </c>
      <c r="CS949" s="95">
        <v>589</v>
      </c>
      <c r="CT949" s="95">
        <v>585</v>
      </c>
      <c r="CU949" s="95">
        <v>586</v>
      </c>
      <c r="CV949" s="95">
        <v>584</v>
      </c>
      <c r="CW949" s="95">
        <v>591</v>
      </c>
      <c r="CX949" s="96">
        <v>0.96166098</v>
      </c>
      <c r="CY949" s="96">
        <v>1.0434381770000001</v>
      </c>
      <c r="CZ949" s="96">
        <v>1.149589135</v>
      </c>
      <c r="DA949" s="96">
        <v>1.0599183569999999</v>
      </c>
      <c r="DB949" s="96">
        <v>1.078321307</v>
      </c>
      <c r="DC949">
        <v>2013</v>
      </c>
      <c r="DD949" s="6">
        <v>603</v>
      </c>
      <c r="DE949" s="96">
        <v>2.0180315000000002E-3</v>
      </c>
      <c r="DF949" s="72">
        <v>851.9</v>
      </c>
      <c r="DG949" s="96">
        <v>1</v>
      </c>
      <c r="DH949" s="72">
        <v>851.9</v>
      </c>
      <c r="DI949" s="72">
        <v>760.10333204999995</v>
      </c>
      <c r="DJ949" s="96">
        <v>0.77653074629999996</v>
      </c>
      <c r="DK949" s="72">
        <v>831.38626711999996</v>
      </c>
      <c r="DL949" s="96">
        <v>1.0225172001</v>
      </c>
      <c r="DM949" s="72">
        <v>850.10675803000004</v>
      </c>
      <c r="DN949" s="96">
        <v>1</v>
      </c>
      <c r="DO949" s="96">
        <v>3.6619999999999999E-3</v>
      </c>
      <c r="DP949" s="72">
        <v>3.11</v>
      </c>
      <c r="DQ949" s="72">
        <v>847</v>
      </c>
      <c r="DR949" t="s">
        <v>134</v>
      </c>
      <c r="DT949" t="s">
        <v>628</v>
      </c>
    </row>
    <row r="950" spans="1:124" x14ac:dyDescent="0.3">
      <c r="A950" t="s">
        <v>606</v>
      </c>
      <c r="B950">
        <v>17550</v>
      </c>
      <c r="C950" s="95">
        <v>4168</v>
      </c>
      <c r="D950" s="95">
        <v>17122891</v>
      </c>
      <c r="E950" s="95">
        <v>4018</v>
      </c>
      <c r="F950" s="95">
        <v>11761547</v>
      </c>
      <c r="G950" s="95">
        <v>754</v>
      </c>
      <c r="H950" s="95">
        <v>2917591</v>
      </c>
      <c r="I950" s="95">
        <v>690</v>
      </c>
      <c r="J950" s="95">
        <v>1900894</v>
      </c>
      <c r="K950" s="95">
        <v>4254</v>
      </c>
      <c r="L950" s="95">
        <v>18558058</v>
      </c>
      <c r="M950" s="95">
        <v>4089</v>
      </c>
      <c r="N950" s="95">
        <v>13305845</v>
      </c>
      <c r="O950" s="95">
        <v>789</v>
      </c>
      <c r="P950" s="95">
        <v>2408025</v>
      </c>
      <c r="Q950" s="95">
        <v>718</v>
      </c>
      <c r="R950" s="95">
        <v>2077688</v>
      </c>
      <c r="S950" s="95">
        <v>4339</v>
      </c>
      <c r="T950" s="95">
        <v>18656675</v>
      </c>
      <c r="U950" s="95">
        <v>4166</v>
      </c>
      <c r="V950" s="95">
        <v>14488179</v>
      </c>
      <c r="W950" s="95">
        <v>838</v>
      </c>
      <c r="X950" s="95">
        <v>2543958</v>
      </c>
      <c r="Y950" s="95">
        <v>772</v>
      </c>
      <c r="Z950" s="95">
        <v>2594749</v>
      </c>
      <c r="AA950" s="95">
        <v>4351</v>
      </c>
      <c r="AB950" s="95">
        <v>16178377</v>
      </c>
      <c r="AC950" s="95">
        <v>4145</v>
      </c>
      <c r="AD950" s="95">
        <v>15355158</v>
      </c>
      <c r="AE950" s="95">
        <v>893</v>
      </c>
      <c r="AF950" s="95">
        <v>2758294</v>
      </c>
      <c r="AG950" s="95">
        <v>824</v>
      </c>
      <c r="AH950" s="95">
        <v>3037467</v>
      </c>
      <c r="AI950" s="95">
        <v>4341</v>
      </c>
      <c r="AJ950" s="95">
        <v>16877833.460000001</v>
      </c>
      <c r="AK950" s="95">
        <v>4099</v>
      </c>
      <c r="AL950" s="95">
        <v>15707549.859999999</v>
      </c>
      <c r="AM950" s="95">
        <v>948</v>
      </c>
      <c r="AN950" s="95">
        <v>2973702</v>
      </c>
      <c r="AO950" s="95">
        <v>882</v>
      </c>
      <c r="AP950" s="95">
        <v>3301275.31</v>
      </c>
      <c r="AQ950" s="72">
        <v>339.3</v>
      </c>
      <c r="AR950" s="72">
        <v>241.83</v>
      </c>
      <c r="AS950" s="72">
        <v>581.13</v>
      </c>
      <c r="AT950" s="95">
        <v>20040482</v>
      </c>
      <c r="AU950" s="95">
        <v>13662441</v>
      </c>
      <c r="AV950" s="95">
        <v>4922</v>
      </c>
      <c r="AW950" s="95">
        <v>4708</v>
      </c>
      <c r="AX950" s="72">
        <v>346.46</v>
      </c>
      <c r="AY950" s="72">
        <v>266.69</v>
      </c>
      <c r="AZ950" s="72">
        <v>613.15</v>
      </c>
      <c r="BA950" s="95">
        <v>20966083</v>
      </c>
      <c r="BB950" s="95">
        <v>15383533</v>
      </c>
      <c r="BC950" s="95">
        <v>5043</v>
      </c>
      <c r="BD950" s="95">
        <v>4807</v>
      </c>
      <c r="BE950" s="72">
        <v>341.26</v>
      </c>
      <c r="BF950" s="72">
        <v>288.29000000000002</v>
      </c>
      <c r="BG950" s="72">
        <v>629.54999999999995</v>
      </c>
      <c r="BH950" s="95">
        <v>21200633</v>
      </c>
      <c r="BI950" s="95">
        <v>17082928</v>
      </c>
      <c r="BJ950" s="95">
        <v>5177</v>
      </c>
      <c r="BK950" s="95">
        <v>4938</v>
      </c>
      <c r="BL950" s="72">
        <v>300.93</v>
      </c>
      <c r="BM950" s="72">
        <v>308.45999999999998</v>
      </c>
      <c r="BN950" s="72">
        <v>609.39</v>
      </c>
      <c r="BO950" s="95">
        <v>18936671</v>
      </c>
      <c r="BP950" s="95">
        <v>18392625</v>
      </c>
      <c r="BQ950" s="95">
        <v>5244</v>
      </c>
      <c r="BR950" s="95">
        <v>4969</v>
      </c>
      <c r="BS950" s="72">
        <v>312.77999999999997</v>
      </c>
      <c r="BT950" s="72">
        <v>318.02</v>
      </c>
      <c r="BU950" s="72">
        <v>630.79999999999995</v>
      </c>
      <c r="BV950" s="95">
        <v>19851535.460000001</v>
      </c>
      <c r="BW950" s="95">
        <v>19008825.170000002</v>
      </c>
      <c r="BX950" s="95">
        <v>5289</v>
      </c>
      <c r="BY950" s="95">
        <v>4981</v>
      </c>
      <c r="BZ950" s="95">
        <v>4820</v>
      </c>
      <c r="CA950" s="95">
        <v>4929</v>
      </c>
      <c r="CB950" s="95">
        <v>5062</v>
      </c>
      <c r="CC950" s="95">
        <v>5113</v>
      </c>
      <c r="CD950" s="95">
        <v>5138</v>
      </c>
      <c r="CE950" s="72">
        <v>650.75523149000003</v>
      </c>
      <c r="CF950" s="72">
        <v>676.59346364999999</v>
      </c>
      <c r="CG950" s="72">
        <v>712.40329333</v>
      </c>
      <c r="CH950" s="72">
        <v>716.50152150999998</v>
      </c>
      <c r="CI950" s="72">
        <v>731.52548966999996</v>
      </c>
      <c r="CJ950" s="96">
        <v>0.89300857199999994</v>
      </c>
      <c r="CK950" s="96">
        <v>0.90623104259999998</v>
      </c>
      <c r="CL950" s="96">
        <v>0.88369889059999995</v>
      </c>
      <c r="CM950" s="96">
        <v>0.85050761470000003</v>
      </c>
      <c r="CN950" s="96">
        <v>0.86230761460000005</v>
      </c>
      <c r="CO950" s="96">
        <v>0.90486750120000004</v>
      </c>
      <c r="CP950" s="96">
        <v>0.97157953600000002</v>
      </c>
      <c r="CQ950" s="96">
        <v>0.99584056389999998</v>
      </c>
      <c r="CR950" s="96">
        <v>0.97563749909999997</v>
      </c>
      <c r="CS950" s="95">
        <v>4309</v>
      </c>
      <c r="CT950" s="95">
        <v>4309</v>
      </c>
      <c r="CU950" s="95">
        <v>4397</v>
      </c>
      <c r="CV950" s="95">
        <v>4458</v>
      </c>
      <c r="CW950" s="95">
        <v>4477</v>
      </c>
      <c r="CX950" s="96">
        <v>0.91284341300000005</v>
      </c>
      <c r="CY950" s="96">
        <v>0.91159515000000002</v>
      </c>
      <c r="CZ950" s="96">
        <v>0.903663675</v>
      </c>
      <c r="DA950" s="96">
        <v>0.90844522100000002</v>
      </c>
      <c r="DB950" s="96">
        <v>0.88833547199999996</v>
      </c>
      <c r="DC950">
        <v>2013</v>
      </c>
      <c r="DD950" s="6">
        <v>4880.6000000000004</v>
      </c>
      <c r="DE950" s="96">
        <v>3.3789587999999999E-3</v>
      </c>
      <c r="DF950" s="72">
        <v>746.75</v>
      </c>
      <c r="DG950" s="96">
        <v>1</v>
      </c>
      <c r="DH950" s="72">
        <v>746.75</v>
      </c>
      <c r="DI950" s="72">
        <v>760.10333204999995</v>
      </c>
      <c r="DJ950" s="96">
        <v>1</v>
      </c>
      <c r="DK950" s="72">
        <v>746.75</v>
      </c>
      <c r="DL950" s="96">
        <v>1</v>
      </c>
      <c r="DM950" s="72">
        <v>746.75</v>
      </c>
      <c r="DN950" s="96">
        <v>1</v>
      </c>
      <c r="DO950" s="96">
        <v>9.4929999999999997E-3</v>
      </c>
      <c r="DP950" s="72">
        <v>7.09</v>
      </c>
      <c r="DQ950" s="72">
        <v>739.66</v>
      </c>
      <c r="DR950" t="s">
        <v>606</v>
      </c>
      <c r="DT950" t="s">
        <v>628</v>
      </c>
    </row>
    <row r="951" spans="1:124" x14ac:dyDescent="0.3">
      <c r="A951" t="s">
        <v>660</v>
      </c>
      <c r="B951">
        <v>17560</v>
      </c>
      <c r="C951" s="95">
        <v>4897</v>
      </c>
      <c r="D951" s="95">
        <v>17157777</v>
      </c>
      <c r="E951" s="95">
        <v>4744</v>
      </c>
      <c r="F951" s="95">
        <v>16273832</v>
      </c>
      <c r="G951" s="95">
        <v>462</v>
      </c>
      <c r="H951" s="95">
        <v>1290945</v>
      </c>
      <c r="I951" s="95">
        <v>406</v>
      </c>
      <c r="J951" s="95">
        <v>1448644</v>
      </c>
      <c r="K951" s="95">
        <v>4766</v>
      </c>
      <c r="L951" s="95">
        <v>16488885</v>
      </c>
      <c r="M951" s="95">
        <v>4608</v>
      </c>
      <c r="N951" s="95">
        <v>16386001</v>
      </c>
      <c r="O951" s="95">
        <v>464</v>
      </c>
      <c r="P951" s="95">
        <v>1090077</v>
      </c>
      <c r="Q951" s="95">
        <v>407</v>
      </c>
      <c r="R951" s="95">
        <v>1549630</v>
      </c>
      <c r="S951" s="95">
        <v>4688</v>
      </c>
      <c r="T951" s="95">
        <v>15692869</v>
      </c>
      <c r="U951" s="95">
        <v>4515</v>
      </c>
      <c r="V951" s="95">
        <v>16689058</v>
      </c>
      <c r="W951" s="95">
        <v>483</v>
      </c>
      <c r="X951" s="95">
        <v>1339645</v>
      </c>
      <c r="Y951" s="95">
        <v>424</v>
      </c>
      <c r="Z951" s="95">
        <v>1694053</v>
      </c>
      <c r="AA951" s="95">
        <v>4657</v>
      </c>
      <c r="AB951" s="95">
        <v>14848611</v>
      </c>
      <c r="AC951" s="95">
        <v>4453</v>
      </c>
      <c r="AD951" s="95">
        <v>17295117</v>
      </c>
      <c r="AE951" s="95">
        <v>474</v>
      </c>
      <c r="AF951" s="95">
        <v>1369936</v>
      </c>
      <c r="AG951" s="95">
        <v>418</v>
      </c>
      <c r="AH951" s="95">
        <v>1751257</v>
      </c>
      <c r="AI951" s="95">
        <v>4710</v>
      </c>
      <c r="AJ951" s="95">
        <v>14972467</v>
      </c>
      <c r="AK951" s="95">
        <v>4483</v>
      </c>
      <c r="AL951" s="95">
        <v>18042181.710000001</v>
      </c>
      <c r="AM951" s="95">
        <v>502</v>
      </c>
      <c r="AN951" s="95">
        <v>1155618</v>
      </c>
      <c r="AO951" s="95">
        <v>446</v>
      </c>
      <c r="AP951" s="95">
        <v>1775185</v>
      </c>
      <c r="AQ951" s="72">
        <v>286.88</v>
      </c>
      <c r="AR951" s="72">
        <v>286.77</v>
      </c>
      <c r="AS951" s="72">
        <v>573.65</v>
      </c>
      <c r="AT951" s="95">
        <v>18448722</v>
      </c>
      <c r="AU951" s="95">
        <v>17722476</v>
      </c>
      <c r="AV951" s="95">
        <v>5359</v>
      </c>
      <c r="AW951" s="95">
        <v>5150</v>
      </c>
      <c r="AX951" s="72">
        <v>280.10000000000002</v>
      </c>
      <c r="AY951" s="72">
        <v>298.02999999999997</v>
      </c>
      <c r="AZ951" s="72">
        <v>578.13</v>
      </c>
      <c r="BA951" s="95">
        <v>17578962</v>
      </c>
      <c r="BB951" s="95">
        <v>17935631</v>
      </c>
      <c r="BC951" s="95">
        <v>5230</v>
      </c>
      <c r="BD951" s="95">
        <v>5015</v>
      </c>
      <c r="BE951" s="72">
        <v>274.49</v>
      </c>
      <c r="BF951" s="72">
        <v>310.17</v>
      </c>
      <c r="BG951" s="72">
        <v>584.66</v>
      </c>
      <c r="BH951" s="95">
        <v>17032514</v>
      </c>
      <c r="BI951" s="95">
        <v>18383111</v>
      </c>
      <c r="BJ951" s="95">
        <v>5171</v>
      </c>
      <c r="BK951" s="95">
        <v>4939</v>
      </c>
      <c r="BL951" s="72">
        <v>263.41000000000003</v>
      </c>
      <c r="BM951" s="72">
        <v>325.85000000000002</v>
      </c>
      <c r="BN951" s="72">
        <v>589.26</v>
      </c>
      <c r="BO951" s="95">
        <v>16218547</v>
      </c>
      <c r="BP951" s="95">
        <v>19046374</v>
      </c>
      <c r="BQ951" s="95">
        <v>5131</v>
      </c>
      <c r="BR951" s="95">
        <v>4871</v>
      </c>
      <c r="BS951" s="72">
        <v>257.87</v>
      </c>
      <c r="BT951" s="72">
        <v>335.05</v>
      </c>
      <c r="BU951" s="72">
        <v>592.91999999999996</v>
      </c>
      <c r="BV951" s="95">
        <v>16128085</v>
      </c>
      <c r="BW951" s="95">
        <v>19817366.710000001</v>
      </c>
      <c r="BX951" s="95">
        <v>5212</v>
      </c>
      <c r="BY951" s="95">
        <v>4929</v>
      </c>
      <c r="BZ951" s="95">
        <v>5259</v>
      </c>
      <c r="CA951" s="95">
        <v>5126</v>
      </c>
      <c r="CB951" s="95">
        <v>5059</v>
      </c>
      <c r="CC951" s="95">
        <v>5008</v>
      </c>
      <c r="CD951" s="95">
        <v>5074</v>
      </c>
      <c r="CE951" s="72">
        <v>650.75523149000003</v>
      </c>
      <c r="CF951" s="72">
        <v>676.59346364999999</v>
      </c>
      <c r="CG951" s="72">
        <v>712.40329333</v>
      </c>
      <c r="CH951" s="72">
        <v>716.50152150999998</v>
      </c>
      <c r="CI951" s="72">
        <v>731.52548966999996</v>
      </c>
      <c r="CJ951" s="96">
        <v>0.88151423490000003</v>
      </c>
      <c r="CK951" s="96">
        <v>0.85447174859999997</v>
      </c>
      <c r="CL951" s="96">
        <v>0.82068682930000003</v>
      </c>
      <c r="CM951" s="96">
        <v>0.82241276860000001</v>
      </c>
      <c r="CN951" s="96">
        <v>0.81052541349999996</v>
      </c>
      <c r="CO951" s="96">
        <v>0.96117213859999995</v>
      </c>
      <c r="CP951" s="96">
        <v>0.87177121079999997</v>
      </c>
      <c r="CQ951" s="96">
        <v>0.99584056389999998</v>
      </c>
      <c r="CR951" s="96">
        <v>0.87541230780000001</v>
      </c>
      <c r="CS951" s="95">
        <v>4962</v>
      </c>
      <c r="CT951" s="95">
        <v>4937</v>
      </c>
      <c r="CU951" s="95">
        <v>4834</v>
      </c>
      <c r="CV951" s="95">
        <v>4814</v>
      </c>
      <c r="CW951" s="95">
        <v>4888</v>
      </c>
      <c r="CX951" s="96">
        <v>0.98861849599999996</v>
      </c>
      <c r="CY951" s="96">
        <v>0.98675464700000004</v>
      </c>
      <c r="CZ951" s="96">
        <v>0.97074115999999999</v>
      </c>
      <c r="DA951" s="96">
        <v>0.94113797099999996</v>
      </c>
      <c r="DB951" s="96">
        <v>0.91773886599999999</v>
      </c>
      <c r="DC951">
        <v>2013</v>
      </c>
      <c r="DD951" s="6">
        <v>4980.8</v>
      </c>
      <c r="DE951" s="96">
        <v>2.4350829000000002E-3</v>
      </c>
      <c r="DF951" s="72">
        <v>670.67</v>
      </c>
      <c r="DG951" s="96">
        <v>1</v>
      </c>
      <c r="DH951" s="72">
        <v>670.67</v>
      </c>
      <c r="DI951" s="72">
        <v>760.10333204999995</v>
      </c>
      <c r="DJ951" s="96">
        <v>1</v>
      </c>
      <c r="DK951" s="72">
        <v>670.67</v>
      </c>
      <c r="DL951" s="96">
        <v>1</v>
      </c>
      <c r="DM951" s="72">
        <v>670.67</v>
      </c>
      <c r="DN951" s="96">
        <v>1</v>
      </c>
      <c r="DO951" s="96">
        <v>5.862E-3</v>
      </c>
      <c r="DP951" s="72">
        <v>3.93</v>
      </c>
      <c r="DQ951" s="72">
        <v>666.74</v>
      </c>
      <c r="DR951" t="s">
        <v>660</v>
      </c>
      <c r="DT951" t="s">
        <v>628</v>
      </c>
    </row>
    <row r="952" spans="1:124" x14ac:dyDescent="0.3">
      <c r="A952" t="s">
        <v>47</v>
      </c>
      <c r="B952">
        <v>17570</v>
      </c>
      <c r="C952" s="95">
        <v>2415</v>
      </c>
      <c r="D952" s="95">
        <v>8719385</v>
      </c>
      <c r="E952" s="95">
        <v>2357</v>
      </c>
      <c r="F952" s="95">
        <v>7679517</v>
      </c>
      <c r="G952" s="95">
        <v>244</v>
      </c>
      <c r="H952" s="95">
        <v>317510</v>
      </c>
      <c r="I952" s="95">
        <v>228</v>
      </c>
      <c r="J952" s="95">
        <v>735058</v>
      </c>
      <c r="K952" s="95">
        <v>2375</v>
      </c>
      <c r="L952" s="95">
        <v>8129009</v>
      </c>
      <c r="M952" s="95">
        <v>2298</v>
      </c>
      <c r="N952" s="95">
        <v>7537942</v>
      </c>
      <c r="O952" s="95">
        <v>259</v>
      </c>
      <c r="P952" s="95">
        <v>714261</v>
      </c>
      <c r="Q952" s="95">
        <v>237</v>
      </c>
      <c r="R952" s="95">
        <v>721371</v>
      </c>
      <c r="S952" s="95">
        <v>2339</v>
      </c>
      <c r="T952" s="95">
        <v>9234770</v>
      </c>
      <c r="U952" s="95">
        <v>2257</v>
      </c>
      <c r="V952" s="95">
        <v>7720938</v>
      </c>
      <c r="W952" s="95">
        <v>256</v>
      </c>
      <c r="X952" s="95">
        <v>1014452</v>
      </c>
      <c r="Y952" s="95">
        <v>230</v>
      </c>
      <c r="Z952" s="95">
        <v>862959</v>
      </c>
      <c r="AA952" s="95">
        <v>2319</v>
      </c>
      <c r="AB952" s="95">
        <v>7381086</v>
      </c>
      <c r="AC952" s="95">
        <v>2235</v>
      </c>
      <c r="AD952" s="95">
        <v>8333658</v>
      </c>
      <c r="AE952" s="95">
        <v>261</v>
      </c>
      <c r="AF952" s="95">
        <v>785948</v>
      </c>
      <c r="AG952" s="95">
        <v>233</v>
      </c>
      <c r="AH952" s="95">
        <v>911327</v>
      </c>
      <c r="AI952" s="95">
        <v>2350</v>
      </c>
      <c r="AJ952" s="95">
        <v>7557144.5</v>
      </c>
      <c r="AK952" s="95">
        <v>2258</v>
      </c>
      <c r="AL952" s="95">
        <v>9399827.1500000004</v>
      </c>
      <c r="AM952" s="95">
        <v>265</v>
      </c>
      <c r="AN952" s="95">
        <v>877602.21</v>
      </c>
      <c r="AO952" s="95">
        <v>237</v>
      </c>
      <c r="AP952" s="95">
        <v>922658.93</v>
      </c>
      <c r="AQ952" s="72">
        <v>283.22000000000003</v>
      </c>
      <c r="AR952" s="72">
        <v>271.26</v>
      </c>
      <c r="AS952" s="72">
        <v>554.48</v>
      </c>
      <c r="AT952" s="95">
        <v>9036895</v>
      </c>
      <c r="AU952" s="95">
        <v>8414575</v>
      </c>
      <c r="AV952" s="95">
        <v>2659</v>
      </c>
      <c r="AW952" s="95">
        <v>2585</v>
      </c>
      <c r="AX952" s="72">
        <v>279.77999999999997</v>
      </c>
      <c r="AY952" s="72">
        <v>271.51</v>
      </c>
      <c r="AZ952" s="72">
        <v>551.29</v>
      </c>
      <c r="BA952" s="95">
        <v>8843270</v>
      </c>
      <c r="BB952" s="95">
        <v>8259313</v>
      </c>
      <c r="BC952" s="95">
        <v>2634</v>
      </c>
      <c r="BD952" s="95">
        <v>2535</v>
      </c>
      <c r="BE952" s="72">
        <v>329.13</v>
      </c>
      <c r="BF952" s="72">
        <v>287.63</v>
      </c>
      <c r="BG952" s="72">
        <v>616.76</v>
      </c>
      <c r="BH952" s="95">
        <v>10249222</v>
      </c>
      <c r="BI952" s="95">
        <v>8583897</v>
      </c>
      <c r="BJ952" s="95">
        <v>2595</v>
      </c>
      <c r="BK952" s="95">
        <v>2487</v>
      </c>
      <c r="BL952" s="72">
        <v>263.79000000000002</v>
      </c>
      <c r="BM952" s="72">
        <v>312.16000000000003</v>
      </c>
      <c r="BN952" s="72">
        <v>575.95000000000005</v>
      </c>
      <c r="BO952" s="95">
        <v>8167034</v>
      </c>
      <c r="BP952" s="95">
        <v>9244985</v>
      </c>
      <c r="BQ952" s="95">
        <v>2580</v>
      </c>
      <c r="BR952" s="95">
        <v>2468</v>
      </c>
      <c r="BS952" s="72">
        <v>268.79000000000002</v>
      </c>
      <c r="BT952" s="72">
        <v>344.77</v>
      </c>
      <c r="BU952" s="72">
        <v>613.55999999999995</v>
      </c>
      <c r="BV952" s="95">
        <v>8434746.7100000009</v>
      </c>
      <c r="BW952" s="95">
        <v>10322486.08</v>
      </c>
      <c r="BX952" s="95">
        <v>2615</v>
      </c>
      <c r="BY952" s="95">
        <v>2495</v>
      </c>
      <c r="BZ952" s="95">
        <v>2624</v>
      </c>
      <c r="CA952" s="95">
        <v>2586</v>
      </c>
      <c r="CB952" s="95">
        <v>2543</v>
      </c>
      <c r="CC952" s="95">
        <v>2527</v>
      </c>
      <c r="CD952" s="95">
        <v>2556</v>
      </c>
      <c r="CE952" s="72">
        <v>650.75523149000003</v>
      </c>
      <c r="CF952" s="72">
        <v>676.59346364999999</v>
      </c>
      <c r="CG952" s="72">
        <v>712.40329333</v>
      </c>
      <c r="CH952" s="72">
        <v>716.50152150999998</v>
      </c>
      <c r="CI952" s="72">
        <v>731.52548966999996</v>
      </c>
      <c r="CJ952" s="96">
        <v>0.85205615440000004</v>
      </c>
      <c r="CK952" s="96">
        <v>0.81480243249999995</v>
      </c>
      <c r="CL952" s="96">
        <v>0.86574557669999996</v>
      </c>
      <c r="CM952" s="96">
        <v>0.80383639490000003</v>
      </c>
      <c r="CN952" s="96">
        <v>0.8387404249</v>
      </c>
      <c r="CO952" s="96">
        <v>0.90262870709999998</v>
      </c>
      <c r="CP952" s="96">
        <v>0.92511593089999999</v>
      </c>
      <c r="CQ952" s="96">
        <v>0.99584056389999998</v>
      </c>
      <c r="CR952" s="96">
        <v>0.92897983110000004</v>
      </c>
      <c r="CS952" s="95">
        <v>2581</v>
      </c>
      <c r="CT952" s="95">
        <v>2573</v>
      </c>
      <c r="CU952" s="95">
        <v>2515</v>
      </c>
      <c r="CV952" s="95">
        <v>2512</v>
      </c>
      <c r="CW952" s="95">
        <v>2530</v>
      </c>
      <c r="CX952" s="96">
        <v>0.88982610900000003</v>
      </c>
      <c r="CY952" s="96">
        <v>0.90820340499999996</v>
      </c>
      <c r="CZ952" s="96">
        <v>0.91116387899999995</v>
      </c>
      <c r="DA952" s="96">
        <v>0.89508485400000004</v>
      </c>
      <c r="DB952" s="96">
        <v>0.90902554899999999</v>
      </c>
      <c r="DC952">
        <v>2013</v>
      </c>
      <c r="DD952" s="6">
        <v>2514</v>
      </c>
      <c r="DE952" s="96">
        <v>3.7237581999999998E-3</v>
      </c>
      <c r="DF952" s="72">
        <v>710.79</v>
      </c>
      <c r="DG952" s="96">
        <v>1</v>
      </c>
      <c r="DH952" s="72">
        <v>710.79</v>
      </c>
      <c r="DI952" s="72">
        <v>760.10333204999995</v>
      </c>
      <c r="DJ952" s="96">
        <v>1</v>
      </c>
      <c r="DK952" s="72">
        <v>710.79</v>
      </c>
      <c r="DL952" s="96">
        <v>1</v>
      </c>
      <c r="DM952" s="72">
        <v>710.79</v>
      </c>
      <c r="DN952" s="96">
        <v>1</v>
      </c>
      <c r="DO952" s="96">
        <v>7.6369999999999997E-3</v>
      </c>
      <c r="DP952" s="72">
        <v>5.43</v>
      </c>
      <c r="DQ952" s="72">
        <v>705.36</v>
      </c>
      <c r="DR952" t="s">
        <v>47</v>
      </c>
      <c r="DT952" t="s">
        <v>628</v>
      </c>
    </row>
    <row r="953" spans="1:124" x14ac:dyDescent="0.3">
      <c r="A953" t="s">
        <v>48</v>
      </c>
      <c r="B953">
        <v>17580</v>
      </c>
      <c r="C953" s="95">
        <v>2067</v>
      </c>
      <c r="D953" s="95">
        <v>7618241</v>
      </c>
      <c r="E953" s="95">
        <v>2023</v>
      </c>
      <c r="F953" s="95">
        <v>7117474</v>
      </c>
      <c r="G953" s="95">
        <v>224</v>
      </c>
      <c r="H953" s="95">
        <v>502978</v>
      </c>
      <c r="I953" s="95">
        <v>209</v>
      </c>
      <c r="J953" s="95">
        <v>657553</v>
      </c>
      <c r="K953" s="95">
        <v>2029</v>
      </c>
      <c r="L953" s="95">
        <v>7473470</v>
      </c>
      <c r="M953" s="95">
        <v>1977</v>
      </c>
      <c r="N953" s="95">
        <v>6679853</v>
      </c>
      <c r="O953" s="95">
        <v>223</v>
      </c>
      <c r="P953" s="95">
        <v>862928</v>
      </c>
      <c r="Q953" s="95">
        <v>205</v>
      </c>
      <c r="R953" s="95">
        <v>650910</v>
      </c>
      <c r="S953" s="95">
        <v>2038</v>
      </c>
      <c r="T953" s="95">
        <v>7767999</v>
      </c>
      <c r="U953" s="95">
        <v>1978</v>
      </c>
      <c r="V953" s="95">
        <v>6979813</v>
      </c>
      <c r="W953" s="95">
        <v>217</v>
      </c>
      <c r="X953" s="95">
        <v>655071</v>
      </c>
      <c r="Y953" s="95">
        <v>198</v>
      </c>
      <c r="Z953" s="95">
        <v>639180</v>
      </c>
      <c r="AA953" s="95">
        <v>2049</v>
      </c>
      <c r="AB953" s="95">
        <v>7734550</v>
      </c>
      <c r="AC953" s="95">
        <v>1975</v>
      </c>
      <c r="AD953" s="95">
        <v>7148319</v>
      </c>
      <c r="AE953" s="95">
        <v>220</v>
      </c>
      <c r="AF953" s="95">
        <v>746650</v>
      </c>
      <c r="AG953" s="95">
        <v>202</v>
      </c>
      <c r="AH953" s="95">
        <v>725557</v>
      </c>
      <c r="AI953" s="95">
        <v>2015</v>
      </c>
      <c r="AJ953" s="95">
        <v>8037104.3200000003</v>
      </c>
      <c r="AK953" s="95">
        <v>1935</v>
      </c>
      <c r="AL953" s="95">
        <v>7202736.3399999999</v>
      </c>
      <c r="AM953" s="95">
        <v>205</v>
      </c>
      <c r="AN953" s="95">
        <v>403813</v>
      </c>
      <c r="AO953" s="95">
        <v>190</v>
      </c>
      <c r="AP953" s="95">
        <v>641800.07999999996</v>
      </c>
      <c r="AQ953" s="72">
        <v>295.39999999999998</v>
      </c>
      <c r="AR953" s="72">
        <v>290.29000000000002</v>
      </c>
      <c r="AS953" s="72">
        <v>585.69000000000005</v>
      </c>
      <c r="AT953" s="95">
        <v>8121219</v>
      </c>
      <c r="AU953" s="95">
        <v>7775027</v>
      </c>
      <c r="AV953" s="95">
        <v>2291</v>
      </c>
      <c r="AW953" s="95">
        <v>2232</v>
      </c>
      <c r="AX953" s="72">
        <v>308.48</v>
      </c>
      <c r="AY953" s="72">
        <v>279.97000000000003</v>
      </c>
      <c r="AZ953" s="72">
        <v>588.45000000000005</v>
      </c>
      <c r="BA953" s="95">
        <v>8336398</v>
      </c>
      <c r="BB953" s="95">
        <v>7330763</v>
      </c>
      <c r="BC953" s="95">
        <v>2252</v>
      </c>
      <c r="BD953" s="95">
        <v>2182</v>
      </c>
      <c r="BE953" s="72">
        <v>311.27</v>
      </c>
      <c r="BF953" s="72">
        <v>291.77999999999997</v>
      </c>
      <c r="BG953" s="72">
        <v>603.04999999999995</v>
      </c>
      <c r="BH953" s="95">
        <v>8423070</v>
      </c>
      <c r="BI953" s="95">
        <v>7618993</v>
      </c>
      <c r="BJ953" s="95">
        <v>2255</v>
      </c>
      <c r="BK953" s="95">
        <v>2176</v>
      </c>
      <c r="BL953" s="72">
        <v>311.49</v>
      </c>
      <c r="BM953" s="72">
        <v>301.39999999999998</v>
      </c>
      <c r="BN953" s="72">
        <v>612.89</v>
      </c>
      <c r="BO953" s="95">
        <v>8481200</v>
      </c>
      <c r="BP953" s="95">
        <v>7873876</v>
      </c>
      <c r="BQ953" s="95">
        <v>2269</v>
      </c>
      <c r="BR953" s="95">
        <v>2177</v>
      </c>
      <c r="BS953" s="72">
        <v>316.85000000000002</v>
      </c>
      <c r="BT953" s="72">
        <v>307.63</v>
      </c>
      <c r="BU953" s="72">
        <v>624.48</v>
      </c>
      <c r="BV953" s="95">
        <v>8440917.3200000003</v>
      </c>
      <c r="BW953" s="95">
        <v>7844536.4199999999</v>
      </c>
      <c r="BX953" s="95">
        <v>2220</v>
      </c>
      <c r="BY953" s="95">
        <v>2125</v>
      </c>
      <c r="BZ953" s="95">
        <v>2263</v>
      </c>
      <c r="CA953" s="95">
        <v>2218</v>
      </c>
      <c r="CB953" s="95">
        <v>2217</v>
      </c>
      <c r="CC953" s="95">
        <v>2225</v>
      </c>
      <c r="CD953" s="95">
        <v>2174</v>
      </c>
      <c r="CE953" s="72">
        <v>650.75523149000003</v>
      </c>
      <c r="CF953" s="72">
        <v>676.59346364999999</v>
      </c>
      <c r="CG953" s="72">
        <v>712.40329333</v>
      </c>
      <c r="CH953" s="72">
        <v>716.50152150999998</v>
      </c>
      <c r="CI953" s="72">
        <v>731.52548966999996</v>
      </c>
      <c r="CJ953" s="96">
        <v>0.90001581500000005</v>
      </c>
      <c r="CK953" s="96">
        <v>0.86972463020000002</v>
      </c>
      <c r="CL953" s="96">
        <v>0.84650085929999996</v>
      </c>
      <c r="CM953" s="96">
        <v>0.85539246130000002</v>
      </c>
      <c r="CN953" s="96">
        <v>0.8536681344</v>
      </c>
      <c r="CO953" s="96">
        <v>0.93176572859999995</v>
      </c>
      <c r="CP953" s="96">
        <v>0.92840974239999996</v>
      </c>
      <c r="CQ953" s="96">
        <v>0.99584056389999998</v>
      </c>
      <c r="CR953" s="96">
        <v>0.93228739969999996</v>
      </c>
      <c r="CS953" s="95">
        <v>2201</v>
      </c>
      <c r="CT953" s="95">
        <v>2173</v>
      </c>
      <c r="CU953" s="95">
        <v>2168</v>
      </c>
      <c r="CV953" s="95">
        <v>2176</v>
      </c>
      <c r="CW953" s="95">
        <v>2142</v>
      </c>
      <c r="CX953" s="96">
        <v>0.92867904300000004</v>
      </c>
      <c r="CY953" s="96">
        <v>0.94809131800000002</v>
      </c>
      <c r="CZ953" s="96">
        <v>0.93741383700000003</v>
      </c>
      <c r="DA953" s="96">
        <v>0.90742476699999997</v>
      </c>
      <c r="DB953" s="96">
        <v>0.93738623399999998</v>
      </c>
      <c r="DC953">
        <v>2013</v>
      </c>
      <c r="DD953" s="6">
        <v>2178.4</v>
      </c>
      <c r="DE953" s="96">
        <v>1.0356619000000001E-3</v>
      </c>
      <c r="DF953" s="72">
        <v>715.25</v>
      </c>
      <c r="DG953" s="96">
        <v>1</v>
      </c>
      <c r="DH953" s="72">
        <v>715.25</v>
      </c>
      <c r="DI953" s="72">
        <v>760.10333204999995</v>
      </c>
      <c r="DJ953" s="96">
        <v>1</v>
      </c>
      <c r="DK953" s="72">
        <v>715.25</v>
      </c>
      <c r="DL953" s="96">
        <v>1</v>
      </c>
      <c r="DM953" s="72">
        <v>715.25</v>
      </c>
      <c r="DN953" s="96">
        <v>1</v>
      </c>
      <c r="DO953" s="96">
        <v>3.8189999999999999E-3</v>
      </c>
      <c r="DP953" s="72">
        <v>2.73</v>
      </c>
      <c r="DQ953" s="72">
        <v>712.52</v>
      </c>
      <c r="DR953" t="s">
        <v>48</v>
      </c>
      <c r="DT953" t="s">
        <v>628</v>
      </c>
    </row>
    <row r="954" spans="1:124" x14ac:dyDescent="0.3">
      <c r="A954" t="s">
        <v>661</v>
      </c>
      <c r="B954">
        <v>17590</v>
      </c>
      <c r="C954" s="95">
        <v>766</v>
      </c>
      <c r="D954" s="95">
        <v>4663962</v>
      </c>
      <c r="E954" s="95">
        <v>740</v>
      </c>
      <c r="F954" s="95">
        <v>3600070</v>
      </c>
      <c r="G954" s="95">
        <v>49</v>
      </c>
      <c r="H954" s="95">
        <v>145435</v>
      </c>
      <c r="I954" s="95">
        <v>44</v>
      </c>
      <c r="J954" s="95">
        <v>142210</v>
      </c>
      <c r="K954" s="95">
        <v>766</v>
      </c>
      <c r="L954" s="95">
        <v>3891052</v>
      </c>
      <c r="M954" s="95">
        <v>738</v>
      </c>
      <c r="N954" s="95">
        <v>3430214</v>
      </c>
      <c r="O954" s="95">
        <v>57</v>
      </c>
      <c r="P954" s="95">
        <v>208429</v>
      </c>
      <c r="Q954" s="95">
        <v>51</v>
      </c>
      <c r="R954" s="95">
        <v>198999</v>
      </c>
      <c r="S954" s="95">
        <v>750</v>
      </c>
      <c r="T954" s="95">
        <v>4749452</v>
      </c>
      <c r="U954" s="95">
        <v>721</v>
      </c>
      <c r="V954" s="95">
        <v>3686255</v>
      </c>
      <c r="W954" s="95">
        <v>61</v>
      </c>
      <c r="X954" s="95">
        <v>204988</v>
      </c>
      <c r="Y954" s="95">
        <v>55</v>
      </c>
      <c r="Z954" s="95">
        <v>169932</v>
      </c>
      <c r="AA954" s="95">
        <v>738</v>
      </c>
      <c r="AB954" s="95">
        <v>5103067</v>
      </c>
      <c r="AC954" s="95">
        <v>708</v>
      </c>
      <c r="AD954" s="95">
        <v>3616040</v>
      </c>
      <c r="AE954" s="95">
        <v>59</v>
      </c>
      <c r="AF954" s="95">
        <v>135120</v>
      </c>
      <c r="AG954" s="95">
        <v>54</v>
      </c>
      <c r="AH954" s="95">
        <v>150202</v>
      </c>
      <c r="AI954" s="95">
        <v>724</v>
      </c>
      <c r="AJ954" s="95">
        <v>3277204</v>
      </c>
      <c r="AK954" s="95">
        <v>691</v>
      </c>
      <c r="AL954" s="95">
        <v>3167120</v>
      </c>
      <c r="AM954" s="95">
        <v>57</v>
      </c>
      <c r="AN954" s="95">
        <v>72818</v>
      </c>
      <c r="AO954" s="95">
        <v>52</v>
      </c>
      <c r="AP954" s="95">
        <v>140197</v>
      </c>
      <c r="AQ954" s="72">
        <v>491.76</v>
      </c>
      <c r="AR954" s="72">
        <v>397.78</v>
      </c>
      <c r="AS954" s="72">
        <v>889.54</v>
      </c>
      <c r="AT954" s="95">
        <v>4809397</v>
      </c>
      <c r="AU954" s="95">
        <v>3742280</v>
      </c>
      <c r="AV954" s="95">
        <v>815</v>
      </c>
      <c r="AW954" s="95">
        <v>784</v>
      </c>
      <c r="AX954" s="72">
        <v>415.1</v>
      </c>
      <c r="AY954" s="72">
        <v>383.31</v>
      </c>
      <c r="AZ954" s="72">
        <v>798.41</v>
      </c>
      <c r="BA954" s="95">
        <v>4099481</v>
      </c>
      <c r="BB954" s="95">
        <v>3629213</v>
      </c>
      <c r="BC954" s="95">
        <v>823</v>
      </c>
      <c r="BD954" s="95">
        <v>789</v>
      </c>
      <c r="BE954" s="72">
        <v>509.09</v>
      </c>
      <c r="BF954" s="72">
        <v>414.11</v>
      </c>
      <c r="BG954" s="72">
        <v>923.2</v>
      </c>
      <c r="BH954" s="95">
        <v>4954440</v>
      </c>
      <c r="BI954" s="95">
        <v>3856187</v>
      </c>
      <c r="BJ954" s="95">
        <v>811</v>
      </c>
      <c r="BK954" s="95">
        <v>776</v>
      </c>
      <c r="BL954" s="72">
        <v>547.70000000000005</v>
      </c>
      <c r="BM954" s="72">
        <v>411.88</v>
      </c>
      <c r="BN954" s="72">
        <v>959.58</v>
      </c>
      <c r="BO954" s="95">
        <v>5238187</v>
      </c>
      <c r="BP954" s="95">
        <v>3766242</v>
      </c>
      <c r="BQ954" s="95">
        <v>797</v>
      </c>
      <c r="BR954" s="95">
        <v>762</v>
      </c>
      <c r="BS954" s="72">
        <v>357.45</v>
      </c>
      <c r="BT954" s="72">
        <v>370.94</v>
      </c>
      <c r="BU954" s="72">
        <v>728.39</v>
      </c>
      <c r="BV954" s="95">
        <v>3350022</v>
      </c>
      <c r="BW954" s="95">
        <v>3307317</v>
      </c>
      <c r="BX954" s="95">
        <v>781</v>
      </c>
      <c r="BY954" s="95">
        <v>743</v>
      </c>
      <c r="BZ954" s="95">
        <v>800</v>
      </c>
      <c r="CA954" s="95">
        <v>807</v>
      </c>
      <c r="CB954" s="95">
        <v>794</v>
      </c>
      <c r="CC954" s="95">
        <v>780</v>
      </c>
      <c r="CD954" s="95">
        <v>762</v>
      </c>
      <c r="CE954" s="72">
        <v>650.75523149000003</v>
      </c>
      <c r="CF954" s="72">
        <v>676.59346364999999</v>
      </c>
      <c r="CG954" s="72">
        <v>712.40329333</v>
      </c>
      <c r="CH954" s="72">
        <v>716.50152150999998</v>
      </c>
      <c r="CI954" s="72">
        <v>731.52548966999996</v>
      </c>
      <c r="CJ954" s="96">
        <v>1.3669348427000001</v>
      </c>
      <c r="CK954" s="96">
        <v>1.1800439154</v>
      </c>
      <c r="CL954" s="96">
        <v>1.2958951884000001</v>
      </c>
      <c r="CM954" s="96">
        <v>1.3392574491</v>
      </c>
      <c r="CN954" s="96">
        <v>0.99571376570000003</v>
      </c>
      <c r="CO954" s="96">
        <v>1.0013144299000001</v>
      </c>
      <c r="CP954" s="96">
        <v>1.2339470953</v>
      </c>
      <c r="CQ954" s="96">
        <v>0.99584056389999998</v>
      </c>
      <c r="CR954" s="96">
        <v>1.2391008800000001</v>
      </c>
      <c r="CS954" s="95">
        <v>779</v>
      </c>
      <c r="CT954" s="95">
        <v>783</v>
      </c>
      <c r="CU954" s="95">
        <v>784</v>
      </c>
      <c r="CV954" s="95">
        <v>767</v>
      </c>
      <c r="CW954" s="95">
        <v>752</v>
      </c>
      <c r="CX954" s="96">
        <v>0.99704712100000004</v>
      </c>
      <c r="CY954" s="96">
        <v>1.063907162</v>
      </c>
      <c r="CZ954" s="96">
        <v>0.981258144</v>
      </c>
      <c r="DA954" s="96">
        <v>0.97746553599999997</v>
      </c>
      <c r="DB954" s="96">
        <v>0.98579628399999997</v>
      </c>
      <c r="DC954">
        <v>2013</v>
      </c>
      <c r="DD954" s="6">
        <v>770.8</v>
      </c>
      <c r="DE954" s="96">
        <v>2.1531788999999998E-3</v>
      </c>
      <c r="DF954" s="72">
        <v>949.57</v>
      </c>
      <c r="DG954" s="96">
        <v>1</v>
      </c>
      <c r="DH954" s="72">
        <v>949.57</v>
      </c>
      <c r="DI954" s="72">
        <v>760.10333204999995</v>
      </c>
      <c r="DJ954" s="96">
        <v>0.87795216269999998</v>
      </c>
      <c r="DK954" s="72">
        <v>926.44600293999997</v>
      </c>
      <c r="DL954" s="96">
        <v>1.0225172001</v>
      </c>
      <c r="DM954" s="72">
        <v>947.30697294000004</v>
      </c>
      <c r="DN954" s="96">
        <v>1</v>
      </c>
      <c r="DO954" s="96">
        <v>4.0150000000000003E-3</v>
      </c>
      <c r="DP954" s="72">
        <v>3.8</v>
      </c>
      <c r="DQ954" s="72">
        <v>943.51</v>
      </c>
      <c r="DR954" t="s">
        <v>661</v>
      </c>
      <c r="DT954" t="s">
        <v>628</v>
      </c>
    </row>
    <row r="955" spans="1:124" x14ac:dyDescent="0.3">
      <c r="A955" t="s">
        <v>559</v>
      </c>
      <c r="B955">
        <v>17600</v>
      </c>
      <c r="C955" s="95">
        <v>2969</v>
      </c>
      <c r="D955" s="95">
        <v>11437692</v>
      </c>
      <c r="E955" s="95">
        <v>2854</v>
      </c>
      <c r="F955" s="95">
        <v>8867350</v>
      </c>
      <c r="G955" s="95">
        <v>521</v>
      </c>
      <c r="H955" s="95">
        <v>1366712</v>
      </c>
      <c r="I955" s="95">
        <v>455</v>
      </c>
      <c r="J955" s="95">
        <v>1411233</v>
      </c>
      <c r="K955" s="95">
        <v>2822</v>
      </c>
      <c r="L955" s="95">
        <v>10549273</v>
      </c>
      <c r="M955" s="95">
        <v>2701</v>
      </c>
      <c r="N955" s="95">
        <v>8904553</v>
      </c>
      <c r="O955" s="95">
        <v>496</v>
      </c>
      <c r="P955" s="95">
        <v>1862855</v>
      </c>
      <c r="Q955" s="95">
        <v>428</v>
      </c>
      <c r="R955" s="95">
        <v>1542241</v>
      </c>
      <c r="S955" s="95">
        <v>2688</v>
      </c>
      <c r="T955" s="95">
        <v>10740574</v>
      </c>
      <c r="U955" s="95">
        <v>2544</v>
      </c>
      <c r="V955" s="95">
        <v>8984537</v>
      </c>
      <c r="W955" s="95">
        <v>503</v>
      </c>
      <c r="X955" s="95">
        <v>1511489</v>
      </c>
      <c r="Y955" s="95">
        <v>437</v>
      </c>
      <c r="Z955" s="95">
        <v>1620145</v>
      </c>
      <c r="AA955" s="95">
        <v>2655</v>
      </c>
      <c r="AB955" s="95">
        <v>10009116</v>
      </c>
      <c r="AC955" s="95">
        <v>2490</v>
      </c>
      <c r="AD955" s="95">
        <v>9075919</v>
      </c>
      <c r="AE955" s="95">
        <v>530</v>
      </c>
      <c r="AF955" s="95">
        <v>1666539</v>
      </c>
      <c r="AG955" s="95">
        <v>458</v>
      </c>
      <c r="AH955" s="95">
        <v>1686885</v>
      </c>
      <c r="AI955" s="95">
        <v>2767</v>
      </c>
      <c r="AJ955" s="95">
        <v>9433553.0800000001</v>
      </c>
      <c r="AK955" s="95">
        <v>2591</v>
      </c>
      <c r="AL955" s="95">
        <v>9937172.8000000007</v>
      </c>
      <c r="AM955" s="95">
        <v>537</v>
      </c>
      <c r="AN955" s="95">
        <v>1593190.25</v>
      </c>
      <c r="AO955" s="95">
        <v>468</v>
      </c>
      <c r="AP955" s="95">
        <v>1812407.39</v>
      </c>
      <c r="AQ955" s="72">
        <v>305.74</v>
      </c>
      <c r="AR955" s="72">
        <v>258.85000000000002</v>
      </c>
      <c r="AS955" s="72">
        <v>564.59</v>
      </c>
      <c r="AT955" s="95">
        <v>12804404</v>
      </c>
      <c r="AU955" s="95">
        <v>10278583</v>
      </c>
      <c r="AV955" s="95">
        <v>3490</v>
      </c>
      <c r="AW955" s="95">
        <v>3309</v>
      </c>
      <c r="AX955" s="72">
        <v>311.74</v>
      </c>
      <c r="AY955" s="72">
        <v>278.23</v>
      </c>
      <c r="AZ955" s="72">
        <v>589.97</v>
      </c>
      <c r="BA955" s="95">
        <v>12412128</v>
      </c>
      <c r="BB955" s="95">
        <v>10446794</v>
      </c>
      <c r="BC955" s="95">
        <v>3318</v>
      </c>
      <c r="BD955" s="95">
        <v>3129</v>
      </c>
      <c r="BE955" s="72">
        <v>319.95999999999998</v>
      </c>
      <c r="BF955" s="72">
        <v>296.45</v>
      </c>
      <c r="BG955" s="72">
        <v>616.41</v>
      </c>
      <c r="BH955" s="95">
        <v>12252063</v>
      </c>
      <c r="BI955" s="95">
        <v>10604682</v>
      </c>
      <c r="BJ955" s="95">
        <v>3191</v>
      </c>
      <c r="BK955" s="95">
        <v>2981</v>
      </c>
      <c r="BL955" s="72">
        <v>305.49</v>
      </c>
      <c r="BM955" s="72">
        <v>304.24</v>
      </c>
      <c r="BN955" s="72">
        <v>609.73</v>
      </c>
      <c r="BO955" s="95">
        <v>11675655</v>
      </c>
      <c r="BP955" s="95">
        <v>10762804</v>
      </c>
      <c r="BQ955" s="95">
        <v>3185</v>
      </c>
      <c r="BR955" s="95">
        <v>2948</v>
      </c>
      <c r="BS955" s="72">
        <v>278.12</v>
      </c>
      <c r="BT955" s="72">
        <v>320.08</v>
      </c>
      <c r="BU955" s="72">
        <v>598.20000000000005</v>
      </c>
      <c r="BV955" s="95">
        <v>11026743.33</v>
      </c>
      <c r="BW955" s="95">
        <v>11749580.189999999</v>
      </c>
      <c r="BX955" s="95">
        <v>3304</v>
      </c>
      <c r="BY955" s="95">
        <v>3059</v>
      </c>
      <c r="BZ955" s="95">
        <v>3404</v>
      </c>
      <c r="CA955" s="95">
        <v>3227</v>
      </c>
      <c r="CB955" s="95">
        <v>3090</v>
      </c>
      <c r="CC955" s="95">
        <v>3072</v>
      </c>
      <c r="CD955" s="95">
        <v>3184</v>
      </c>
      <c r="CE955" s="72">
        <v>650.75523149000003</v>
      </c>
      <c r="CF955" s="72">
        <v>676.59346364999999</v>
      </c>
      <c r="CG955" s="72">
        <v>712.40329333</v>
      </c>
      <c r="CH955" s="72">
        <v>716.50152150999998</v>
      </c>
      <c r="CI955" s="72">
        <v>731.52548966999996</v>
      </c>
      <c r="CJ955" s="96">
        <v>0.86759194959999997</v>
      </c>
      <c r="CK955" s="96">
        <v>0.87197117869999996</v>
      </c>
      <c r="CL955" s="96">
        <v>0.86525428189999998</v>
      </c>
      <c r="CM955" s="96">
        <v>0.85098214270000005</v>
      </c>
      <c r="CN955" s="96">
        <v>0.81774320710000004</v>
      </c>
      <c r="CO955" s="96">
        <v>0.94875688970000005</v>
      </c>
      <c r="CP955" s="96">
        <v>0.90087203709999997</v>
      </c>
      <c r="CQ955" s="96">
        <v>0.99584056389999998</v>
      </c>
      <c r="CR955" s="96">
        <v>0.90463467860000002</v>
      </c>
      <c r="CS955" s="95">
        <v>3791</v>
      </c>
      <c r="CT955" s="95">
        <v>3710</v>
      </c>
      <c r="CU955" s="95">
        <v>3620</v>
      </c>
      <c r="CV955" s="95">
        <v>3539</v>
      </c>
      <c r="CW955" s="95">
        <v>3615</v>
      </c>
      <c r="CX955" s="96">
        <v>0.94925800999999999</v>
      </c>
      <c r="CY955" s="96">
        <v>0.96220244600000004</v>
      </c>
      <c r="CZ955" s="96">
        <v>0.96006840599999999</v>
      </c>
      <c r="DA955" s="96">
        <v>0.95260021100000003</v>
      </c>
      <c r="DB955" s="96">
        <v>0.91934279200000002</v>
      </c>
      <c r="DC955">
        <v>2013</v>
      </c>
      <c r="DD955" s="6">
        <v>3085.2</v>
      </c>
      <c r="DE955" s="96">
        <v>2.0256867999999999E-3</v>
      </c>
      <c r="DF955" s="72">
        <v>693.34</v>
      </c>
      <c r="DG955" s="96">
        <v>1</v>
      </c>
      <c r="DH955" s="72">
        <v>693.34</v>
      </c>
      <c r="DI955" s="72">
        <v>734.90444697999999</v>
      </c>
      <c r="DJ955" s="96">
        <v>1</v>
      </c>
      <c r="DK955" s="72">
        <v>693.34</v>
      </c>
      <c r="DL955" s="96">
        <v>1</v>
      </c>
      <c r="DM955" s="72">
        <v>693.34</v>
      </c>
      <c r="DN955" s="96">
        <v>1</v>
      </c>
      <c r="DO955" s="96">
        <v>5.4469999999999996E-3</v>
      </c>
      <c r="DP955" s="72">
        <v>3.78</v>
      </c>
      <c r="DQ955" s="72">
        <v>689.56</v>
      </c>
      <c r="DR955" t="s">
        <v>559</v>
      </c>
      <c r="DT955" t="s">
        <v>628</v>
      </c>
    </row>
    <row r="956" spans="1:124" x14ac:dyDescent="0.3">
      <c r="A956" t="s">
        <v>407</v>
      </c>
      <c r="B956">
        <v>17610</v>
      </c>
      <c r="C956" s="95">
        <v>1337</v>
      </c>
      <c r="D956" s="95">
        <v>5369327</v>
      </c>
      <c r="E956" s="95">
        <v>1305</v>
      </c>
      <c r="F956" s="95">
        <v>4603978</v>
      </c>
      <c r="G956" s="95">
        <v>113</v>
      </c>
      <c r="H956" s="95">
        <v>466419</v>
      </c>
      <c r="I956" s="95">
        <v>102</v>
      </c>
      <c r="J956" s="95">
        <v>316651</v>
      </c>
      <c r="K956" s="95">
        <v>1298</v>
      </c>
      <c r="L956" s="95">
        <v>5218442</v>
      </c>
      <c r="M956" s="95">
        <v>1261</v>
      </c>
      <c r="N956" s="95">
        <v>4907777</v>
      </c>
      <c r="O956" s="95">
        <v>112</v>
      </c>
      <c r="P956" s="95">
        <v>334478</v>
      </c>
      <c r="Q956" s="95">
        <v>98</v>
      </c>
      <c r="R956" s="95">
        <v>297881</v>
      </c>
      <c r="S956" s="95">
        <v>1277</v>
      </c>
      <c r="T956" s="95">
        <v>5309522</v>
      </c>
      <c r="U956" s="95">
        <v>1237</v>
      </c>
      <c r="V956" s="95">
        <v>4382641</v>
      </c>
      <c r="W956" s="95">
        <v>113</v>
      </c>
      <c r="X956" s="95">
        <v>212027</v>
      </c>
      <c r="Y956" s="95">
        <v>97</v>
      </c>
      <c r="Z956" s="95">
        <v>244679</v>
      </c>
      <c r="AA956" s="95">
        <v>1260</v>
      </c>
      <c r="AB956" s="95">
        <v>5427587</v>
      </c>
      <c r="AC956" s="95">
        <v>1221</v>
      </c>
      <c r="AD956" s="95">
        <v>4548613</v>
      </c>
      <c r="AE956" s="95">
        <v>114</v>
      </c>
      <c r="AF956" s="95">
        <v>466896</v>
      </c>
      <c r="AG956" s="95">
        <v>97</v>
      </c>
      <c r="AH956" s="95">
        <v>348233</v>
      </c>
      <c r="AI956" s="95">
        <v>1246</v>
      </c>
      <c r="AJ956" s="95">
        <v>6046830</v>
      </c>
      <c r="AK956" s="95">
        <v>1201</v>
      </c>
      <c r="AL956" s="95">
        <v>5153711.5199999996</v>
      </c>
      <c r="AM956" s="95">
        <v>111</v>
      </c>
      <c r="AN956" s="95">
        <v>337885</v>
      </c>
      <c r="AO956" s="95">
        <v>95</v>
      </c>
      <c r="AP956" s="95">
        <v>265973.71999999997</v>
      </c>
      <c r="AQ956" s="72">
        <v>335.39</v>
      </c>
      <c r="AR956" s="72">
        <v>291.44</v>
      </c>
      <c r="AS956" s="72">
        <v>626.83000000000004</v>
      </c>
      <c r="AT956" s="95">
        <v>5835746</v>
      </c>
      <c r="AU956" s="95">
        <v>4920629</v>
      </c>
      <c r="AV956" s="95">
        <v>1450</v>
      </c>
      <c r="AW956" s="95">
        <v>1407</v>
      </c>
      <c r="AX956" s="72">
        <v>328.19</v>
      </c>
      <c r="AY956" s="72">
        <v>319.20999999999998</v>
      </c>
      <c r="AZ956" s="72">
        <v>647.4</v>
      </c>
      <c r="BA956" s="95">
        <v>5552920</v>
      </c>
      <c r="BB956" s="95">
        <v>5205658</v>
      </c>
      <c r="BC956" s="95">
        <v>1410</v>
      </c>
      <c r="BD956" s="95">
        <v>1359</v>
      </c>
      <c r="BE956" s="72">
        <v>331.03</v>
      </c>
      <c r="BF956" s="72">
        <v>289.06</v>
      </c>
      <c r="BG956" s="72">
        <v>620.09</v>
      </c>
      <c r="BH956" s="95">
        <v>5521549</v>
      </c>
      <c r="BI956" s="95">
        <v>4627320</v>
      </c>
      <c r="BJ956" s="95">
        <v>1390</v>
      </c>
      <c r="BK956" s="95">
        <v>1334</v>
      </c>
      <c r="BL956" s="72">
        <v>357.5</v>
      </c>
      <c r="BM956" s="72">
        <v>309.61</v>
      </c>
      <c r="BN956" s="72">
        <v>667.11</v>
      </c>
      <c r="BO956" s="95">
        <v>5894483</v>
      </c>
      <c r="BP956" s="95">
        <v>4896846</v>
      </c>
      <c r="BQ956" s="95">
        <v>1374</v>
      </c>
      <c r="BR956" s="95">
        <v>1318</v>
      </c>
      <c r="BS956" s="72">
        <v>392.09</v>
      </c>
      <c r="BT956" s="72">
        <v>348.49</v>
      </c>
      <c r="BU956" s="72">
        <v>740.58</v>
      </c>
      <c r="BV956" s="95">
        <v>6384715</v>
      </c>
      <c r="BW956" s="95">
        <v>5419685.2400000002</v>
      </c>
      <c r="BX956" s="95">
        <v>1357</v>
      </c>
      <c r="BY956" s="95">
        <v>1296</v>
      </c>
      <c r="BZ956" s="95">
        <v>1430</v>
      </c>
      <c r="CA956" s="95">
        <v>1385</v>
      </c>
      <c r="CB956" s="95">
        <v>1363</v>
      </c>
      <c r="CC956" s="95">
        <v>1347</v>
      </c>
      <c r="CD956" s="95">
        <v>1327</v>
      </c>
      <c r="CE956" s="72">
        <v>650.75523149000003</v>
      </c>
      <c r="CF956" s="72">
        <v>676.59346364999999</v>
      </c>
      <c r="CG956" s="72">
        <v>712.40329333</v>
      </c>
      <c r="CH956" s="72">
        <v>716.50152150999998</v>
      </c>
      <c r="CI956" s="72">
        <v>731.52548966999996</v>
      </c>
      <c r="CJ956" s="96">
        <v>0.96323466899999999</v>
      </c>
      <c r="CK956" s="96">
        <v>0.95685228249999998</v>
      </c>
      <c r="CL956" s="96">
        <v>0.87041989529999997</v>
      </c>
      <c r="CM956" s="96">
        <v>0.93106571299999996</v>
      </c>
      <c r="CN956" s="96">
        <v>1.0123775733</v>
      </c>
      <c r="CO956" s="96">
        <v>0.93675837829999997</v>
      </c>
      <c r="CP956" s="96">
        <v>1.0107088962999999</v>
      </c>
      <c r="CQ956" s="96">
        <v>0.99584056389999998</v>
      </c>
      <c r="CR956" s="96">
        <v>1.0149302896000001</v>
      </c>
      <c r="CS956" s="95">
        <v>1343</v>
      </c>
      <c r="CT956" s="95">
        <v>1332</v>
      </c>
      <c r="CU956" s="95">
        <v>1310</v>
      </c>
      <c r="CV956" s="95">
        <v>1268</v>
      </c>
      <c r="CW956" s="95">
        <v>1266</v>
      </c>
      <c r="CX956" s="96">
        <v>0.93798284200000004</v>
      </c>
      <c r="CY956" s="96">
        <v>0.966614521</v>
      </c>
      <c r="CZ956" s="96">
        <v>0.951130696</v>
      </c>
      <c r="DA956" s="96">
        <v>0.89562199099999995</v>
      </c>
      <c r="DB956" s="96">
        <v>0.93037636099999999</v>
      </c>
      <c r="DC956">
        <v>2013</v>
      </c>
      <c r="DD956" s="6">
        <v>1342.8</v>
      </c>
      <c r="DE956" s="96">
        <v>1.8017841000000001E-3</v>
      </c>
      <c r="DF956" s="72">
        <v>778.05</v>
      </c>
      <c r="DG956" s="96">
        <v>1</v>
      </c>
      <c r="DH956" s="72">
        <v>778.05</v>
      </c>
      <c r="DI956" s="72">
        <v>760.10333204999995</v>
      </c>
      <c r="DJ956" s="96">
        <v>1</v>
      </c>
      <c r="DK956" s="72">
        <v>778.05</v>
      </c>
      <c r="DL956" s="96">
        <v>1</v>
      </c>
      <c r="DM956" s="72">
        <v>778.05</v>
      </c>
      <c r="DN956" s="96">
        <v>1</v>
      </c>
      <c r="DO956" s="96">
        <v>5.8830000000000002E-3</v>
      </c>
      <c r="DP956" s="72">
        <v>4.58</v>
      </c>
      <c r="DQ956" s="72">
        <v>773.47</v>
      </c>
      <c r="DR956" t="s">
        <v>407</v>
      </c>
      <c r="DT956" t="s">
        <v>628</v>
      </c>
    </row>
    <row r="957" spans="1:124" x14ac:dyDescent="0.3">
      <c r="A957" t="s">
        <v>51</v>
      </c>
      <c r="B957">
        <v>17620</v>
      </c>
      <c r="C957" s="95">
        <v>6152</v>
      </c>
      <c r="D957" s="95">
        <v>26267979</v>
      </c>
      <c r="E957" s="95">
        <v>6012</v>
      </c>
      <c r="F957" s="95">
        <v>17112850</v>
      </c>
      <c r="G957" s="95">
        <v>1239</v>
      </c>
      <c r="H957" s="95">
        <v>4183983</v>
      </c>
      <c r="I957" s="95">
        <v>1145</v>
      </c>
      <c r="J957" s="95">
        <v>3622820</v>
      </c>
      <c r="K957" s="95">
        <v>6118</v>
      </c>
      <c r="L957" s="95">
        <v>25111947</v>
      </c>
      <c r="M957" s="95">
        <v>5950</v>
      </c>
      <c r="N957" s="95">
        <v>18725352</v>
      </c>
      <c r="O957" s="95">
        <v>1274</v>
      </c>
      <c r="P957" s="95">
        <v>4643531</v>
      </c>
      <c r="Q957" s="95">
        <v>1159</v>
      </c>
      <c r="R957" s="95">
        <v>4505825</v>
      </c>
      <c r="S957" s="95">
        <v>6071</v>
      </c>
      <c r="T957" s="95">
        <v>27340384</v>
      </c>
      <c r="U957" s="95">
        <v>5863</v>
      </c>
      <c r="V957" s="95">
        <v>19098070</v>
      </c>
      <c r="W957" s="95">
        <v>1320</v>
      </c>
      <c r="X957" s="95">
        <v>4582655</v>
      </c>
      <c r="Y957" s="95">
        <v>1201</v>
      </c>
      <c r="Z957" s="95">
        <v>4130769</v>
      </c>
      <c r="AA957" s="95">
        <v>6002</v>
      </c>
      <c r="AB957" s="95">
        <v>26216599</v>
      </c>
      <c r="AC957" s="95">
        <v>5775</v>
      </c>
      <c r="AD957" s="95">
        <v>21542260</v>
      </c>
      <c r="AE957" s="95">
        <v>1391</v>
      </c>
      <c r="AF957" s="95">
        <v>4824309</v>
      </c>
      <c r="AG957" s="95">
        <v>1283</v>
      </c>
      <c r="AH957" s="95">
        <v>4651093</v>
      </c>
      <c r="AI957" s="95">
        <v>5971</v>
      </c>
      <c r="AJ957" s="95">
        <v>26751272.59</v>
      </c>
      <c r="AK957" s="95">
        <v>5739</v>
      </c>
      <c r="AL957" s="95">
        <v>21308911.48</v>
      </c>
      <c r="AM957" s="95">
        <v>1463</v>
      </c>
      <c r="AN957" s="95">
        <v>5398649</v>
      </c>
      <c r="AO957" s="95">
        <v>1358</v>
      </c>
      <c r="AP957" s="95">
        <v>5649646.8899999997</v>
      </c>
      <c r="AQ957" s="72">
        <v>343.35</v>
      </c>
      <c r="AR957" s="72">
        <v>241.44</v>
      </c>
      <c r="AS957" s="72">
        <v>584.79</v>
      </c>
      <c r="AT957" s="95">
        <v>30451962</v>
      </c>
      <c r="AU957" s="95">
        <v>20735670</v>
      </c>
      <c r="AV957" s="95">
        <v>7391</v>
      </c>
      <c r="AW957" s="95">
        <v>7157</v>
      </c>
      <c r="AX957" s="72">
        <v>335.45</v>
      </c>
      <c r="AY957" s="72">
        <v>272.32</v>
      </c>
      <c r="AZ957" s="72">
        <v>607.77</v>
      </c>
      <c r="BA957" s="95">
        <v>29755478</v>
      </c>
      <c r="BB957" s="95">
        <v>23231177</v>
      </c>
      <c r="BC957" s="95">
        <v>7392</v>
      </c>
      <c r="BD957" s="95">
        <v>7109</v>
      </c>
      <c r="BE957" s="72">
        <v>359.93</v>
      </c>
      <c r="BF957" s="72">
        <v>274.02999999999997</v>
      </c>
      <c r="BG957" s="72">
        <v>633.96</v>
      </c>
      <c r="BH957" s="95">
        <v>31923039</v>
      </c>
      <c r="BI957" s="95">
        <v>23228839</v>
      </c>
      <c r="BJ957" s="95">
        <v>7391</v>
      </c>
      <c r="BK957" s="95">
        <v>7064</v>
      </c>
      <c r="BL957" s="72">
        <v>349.89</v>
      </c>
      <c r="BM957" s="72">
        <v>309.26</v>
      </c>
      <c r="BN957" s="72">
        <v>659.15</v>
      </c>
      <c r="BO957" s="95">
        <v>31040908</v>
      </c>
      <c r="BP957" s="95">
        <v>26193353</v>
      </c>
      <c r="BQ957" s="95">
        <v>7393</v>
      </c>
      <c r="BR957" s="95">
        <v>7058</v>
      </c>
      <c r="BS957" s="72">
        <v>360.39</v>
      </c>
      <c r="BT957" s="72">
        <v>316.55</v>
      </c>
      <c r="BU957" s="72">
        <v>676.94</v>
      </c>
      <c r="BV957" s="95">
        <v>32149921.59</v>
      </c>
      <c r="BW957" s="95">
        <v>26958558.370000001</v>
      </c>
      <c r="BX957" s="95">
        <v>7434</v>
      </c>
      <c r="BY957" s="95">
        <v>7097</v>
      </c>
      <c r="BZ957" s="95">
        <v>7279</v>
      </c>
      <c r="CA957" s="95">
        <v>7255</v>
      </c>
      <c r="CB957" s="95">
        <v>7233</v>
      </c>
      <c r="CC957" s="95">
        <v>7234</v>
      </c>
      <c r="CD957" s="95">
        <v>7269</v>
      </c>
      <c r="CE957" s="72">
        <v>650.75523149000003</v>
      </c>
      <c r="CF957" s="72">
        <v>676.59346364999999</v>
      </c>
      <c r="CG957" s="72">
        <v>712.40329333</v>
      </c>
      <c r="CH957" s="72">
        <v>716.50152150999998</v>
      </c>
      <c r="CI957" s="72">
        <v>731.52548966999996</v>
      </c>
      <c r="CJ957" s="96">
        <v>0.89863280649999999</v>
      </c>
      <c r="CK957" s="96">
        <v>0.8982794435</v>
      </c>
      <c r="CL957" s="96">
        <v>0.88988920449999998</v>
      </c>
      <c r="CM957" s="96">
        <v>0.91995617620000003</v>
      </c>
      <c r="CN957" s="96">
        <v>0.92538128819999999</v>
      </c>
      <c r="CO957" s="96">
        <v>0.99313479400000004</v>
      </c>
      <c r="CP957" s="96">
        <v>0.91269361339999999</v>
      </c>
      <c r="CQ957" s="96">
        <v>0.99584056389999998</v>
      </c>
      <c r="CR957" s="96">
        <v>0.91650562970000005</v>
      </c>
      <c r="CS957" s="95">
        <v>6849</v>
      </c>
      <c r="CT957" s="95">
        <v>6802</v>
      </c>
      <c r="CU957" s="95">
        <v>6649</v>
      </c>
      <c r="CV957" s="95">
        <v>6546</v>
      </c>
      <c r="CW957" s="95">
        <v>6549</v>
      </c>
      <c r="CX957" s="96">
        <v>0.98739577499999998</v>
      </c>
      <c r="CY957" s="96">
        <v>0.99128727100000003</v>
      </c>
      <c r="CZ957" s="96">
        <v>0.99644189599999999</v>
      </c>
      <c r="DA957" s="96">
        <v>1.000088616</v>
      </c>
      <c r="DB957" s="96">
        <v>0.99074736900000004</v>
      </c>
      <c r="DC957">
        <v>2013</v>
      </c>
      <c r="DD957" s="6">
        <v>7097</v>
      </c>
      <c r="DE957" s="96">
        <v>2.1713740999999998E-3</v>
      </c>
      <c r="DF957" s="72">
        <v>702.34</v>
      </c>
      <c r="DG957" s="96">
        <v>1</v>
      </c>
      <c r="DH957" s="72">
        <v>702.34</v>
      </c>
      <c r="DI957" s="72">
        <v>760.10333204999995</v>
      </c>
      <c r="DJ957" s="96">
        <v>1</v>
      </c>
      <c r="DK957" s="72">
        <v>702.34</v>
      </c>
      <c r="DL957" s="96">
        <v>1</v>
      </c>
      <c r="DM957" s="72">
        <v>702.34</v>
      </c>
      <c r="DN957" s="96">
        <v>1</v>
      </c>
      <c r="DO957" s="96">
        <v>5.7349999999999996E-3</v>
      </c>
      <c r="DP957" s="72">
        <v>4.03</v>
      </c>
      <c r="DQ957" s="72">
        <v>698.31</v>
      </c>
      <c r="DR957" t="s">
        <v>51</v>
      </c>
      <c r="DT957" t="s">
        <v>628</v>
      </c>
    </row>
    <row r="958" spans="1:124" x14ac:dyDescent="0.3">
      <c r="A958" t="s">
        <v>662</v>
      </c>
      <c r="B958">
        <v>17630</v>
      </c>
      <c r="C958" s="95">
        <v>1182</v>
      </c>
      <c r="D958" s="95">
        <v>3687348</v>
      </c>
      <c r="E958" s="95">
        <v>1144</v>
      </c>
      <c r="F958" s="95">
        <v>3158399</v>
      </c>
      <c r="G958" s="95">
        <v>132</v>
      </c>
      <c r="H958" s="95">
        <v>314674</v>
      </c>
      <c r="I958" s="95">
        <v>122</v>
      </c>
      <c r="J958" s="95">
        <v>373686</v>
      </c>
      <c r="K958" s="95">
        <v>1176</v>
      </c>
      <c r="L958" s="95">
        <v>3956432</v>
      </c>
      <c r="M958" s="95">
        <v>1126</v>
      </c>
      <c r="N958" s="95">
        <v>3289083</v>
      </c>
      <c r="O958" s="95">
        <v>133</v>
      </c>
      <c r="P958" s="95">
        <v>374626</v>
      </c>
      <c r="Q958" s="95">
        <v>122</v>
      </c>
      <c r="R958" s="95">
        <v>451615</v>
      </c>
      <c r="S958" s="95">
        <v>1168</v>
      </c>
      <c r="T958" s="95">
        <v>3980236</v>
      </c>
      <c r="U958" s="95">
        <v>1112</v>
      </c>
      <c r="V958" s="95">
        <v>3461579</v>
      </c>
      <c r="W958" s="95">
        <v>138</v>
      </c>
      <c r="X958" s="95">
        <v>468734</v>
      </c>
      <c r="Y958" s="95">
        <v>125</v>
      </c>
      <c r="Z958" s="95">
        <v>495078</v>
      </c>
      <c r="AA958" s="95">
        <v>1180</v>
      </c>
      <c r="AB958" s="95">
        <v>5058446</v>
      </c>
      <c r="AC958" s="95">
        <v>1126</v>
      </c>
      <c r="AD958" s="95">
        <v>3951691</v>
      </c>
      <c r="AE958" s="95">
        <v>132</v>
      </c>
      <c r="AF958" s="95">
        <v>242709</v>
      </c>
      <c r="AG958" s="95">
        <v>120</v>
      </c>
      <c r="AH958" s="95">
        <v>363833</v>
      </c>
      <c r="AI958" s="95">
        <v>1208</v>
      </c>
      <c r="AJ958" s="95">
        <v>5095587.18</v>
      </c>
      <c r="AK958" s="95">
        <v>1148</v>
      </c>
      <c r="AL958" s="95">
        <v>4438809.0999999996</v>
      </c>
      <c r="AM958" s="95">
        <v>151</v>
      </c>
      <c r="AN958" s="95">
        <v>572858</v>
      </c>
      <c r="AO958" s="95">
        <v>138</v>
      </c>
      <c r="AP958" s="95">
        <v>471771</v>
      </c>
      <c r="AQ958" s="72">
        <v>253.81</v>
      </c>
      <c r="AR958" s="72">
        <v>232.5</v>
      </c>
      <c r="AS958" s="72">
        <v>486.31</v>
      </c>
      <c r="AT958" s="95">
        <v>4002022</v>
      </c>
      <c r="AU958" s="95">
        <v>3532085</v>
      </c>
      <c r="AV958" s="95">
        <v>1314</v>
      </c>
      <c r="AW958" s="95">
        <v>1266</v>
      </c>
      <c r="AX958" s="72">
        <v>275.72000000000003</v>
      </c>
      <c r="AY958" s="72">
        <v>249.78</v>
      </c>
      <c r="AZ958" s="72">
        <v>525.5</v>
      </c>
      <c r="BA958" s="95">
        <v>4331058</v>
      </c>
      <c r="BB958" s="95">
        <v>3740698</v>
      </c>
      <c r="BC958" s="95">
        <v>1309</v>
      </c>
      <c r="BD958" s="95">
        <v>1248</v>
      </c>
      <c r="BE958" s="72">
        <v>283.88</v>
      </c>
      <c r="BF958" s="72">
        <v>266.55</v>
      </c>
      <c r="BG958" s="72">
        <v>550.42999999999995</v>
      </c>
      <c r="BH958" s="95">
        <v>4448970</v>
      </c>
      <c r="BI958" s="95">
        <v>3956657</v>
      </c>
      <c r="BJ958" s="95">
        <v>1306</v>
      </c>
      <c r="BK958" s="95">
        <v>1237</v>
      </c>
      <c r="BL958" s="72">
        <v>336.71</v>
      </c>
      <c r="BM958" s="72">
        <v>288.63</v>
      </c>
      <c r="BN958" s="72">
        <v>625.34</v>
      </c>
      <c r="BO958" s="95">
        <v>5301155</v>
      </c>
      <c r="BP958" s="95">
        <v>4315524</v>
      </c>
      <c r="BQ958" s="95">
        <v>1312</v>
      </c>
      <c r="BR958" s="95">
        <v>1246</v>
      </c>
      <c r="BS958" s="72">
        <v>347.59</v>
      </c>
      <c r="BT958" s="72">
        <v>318.20999999999998</v>
      </c>
      <c r="BU958" s="72">
        <v>665.8</v>
      </c>
      <c r="BV958" s="95">
        <v>5668445.1799999997</v>
      </c>
      <c r="BW958" s="95">
        <v>4910580.0999999996</v>
      </c>
      <c r="BX958" s="95">
        <v>1359</v>
      </c>
      <c r="BY958" s="95">
        <v>1286</v>
      </c>
      <c r="BZ958" s="95">
        <v>1291</v>
      </c>
      <c r="CA958" s="95">
        <v>1280</v>
      </c>
      <c r="CB958" s="95">
        <v>1273</v>
      </c>
      <c r="CC958" s="95">
        <v>1281</v>
      </c>
      <c r="CD958" s="95">
        <v>1323</v>
      </c>
      <c r="CE958" s="72">
        <v>650.75523149000003</v>
      </c>
      <c r="CF958" s="72">
        <v>676.59346364999999</v>
      </c>
      <c r="CG958" s="72">
        <v>712.40329333</v>
      </c>
      <c r="CH958" s="72">
        <v>716.50152150999998</v>
      </c>
      <c r="CI958" s="72">
        <v>731.52548966999996</v>
      </c>
      <c r="CJ958" s="96">
        <v>0.74730094579999995</v>
      </c>
      <c r="CK958" s="96">
        <v>0.77668500839999999</v>
      </c>
      <c r="CL958" s="96">
        <v>0.77263820250000004</v>
      </c>
      <c r="CM958" s="96">
        <v>0.87276855840000001</v>
      </c>
      <c r="CN958" s="96">
        <v>0.91015283729999996</v>
      </c>
      <c r="CO958" s="96">
        <v>0.88782380589999998</v>
      </c>
      <c r="CP958" s="96">
        <v>0.91899891069999995</v>
      </c>
      <c r="CQ958" s="96">
        <v>0.99584056389999998</v>
      </c>
      <c r="CR958" s="96">
        <v>0.92283726200000005</v>
      </c>
      <c r="CS958" s="95">
        <v>1216</v>
      </c>
      <c r="CT958" s="95">
        <v>1209</v>
      </c>
      <c r="CU958" s="95">
        <v>1203</v>
      </c>
      <c r="CV958" s="95">
        <v>1190</v>
      </c>
      <c r="CW958" s="95">
        <v>1227</v>
      </c>
      <c r="CX958" s="96">
        <v>0.862408709</v>
      </c>
      <c r="CY958" s="96">
        <v>0.89737964800000003</v>
      </c>
      <c r="CZ958" s="96">
        <v>0.89749789099999999</v>
      </c>
      <c r="DA958" s="96">
        <v>0.89982967000000003</v>
      </c>
      <c r="DB958" s="96">
        <v>0.88246670900000002</v>
      </c>
      <c r="DC958">
        <v>2013</v>
      </c>
      <c r="DD958" s="6">
        <v>1256.5999999999999</v>
      </c>
      <c r="DE958" s="96">
        <v>1.6785050000000001E-3</v>
      </c>
      <c r="DF958" s="72">
        <v>707.54</v>
      </c>
      <c r="DG958" s="96">
        <v>1</v>
      </c>
      <c r="DH958" s="72">
        <v>707.54</v>
      </c>
      <c r="DI958" s="72">
        <v>760.10333204999995</v>
      </c>
      <c r="DJ958" s="96">
        <v>1</v>
      </c>
      <c r="DK958" s="72">
        <v>707.54</v>
      </c>
      <c r="DL958" s="96">
        <v>1</v>
      </c>
      <c r="DM958" s="72">
        <v>707.54</v>
      </c>
      <c r="DN958" s="96">
        <v>1</v>
      </c>
      <c r="DO958" s="96">
        <v>4.2760000000000003E-3</v>
      </c>
      <c r="DP958" s="72">
        <v>3.03</v>
      </c>
      <c r="DQ958" s="72">
        <v>704.51</v>
      </c>
      <c r="DR958" t="s">
        <v>662</v>
      </c>
      <c r="DT958" t="s">
        <v>628</v>
      </c>
    </row>
    <row r="959" spans="1:124" x14ac:dyDescent="0.3">
      <c r="A959" t="s">
        <v>663</v>
      </c>
      <c r="B959">
        <v>17640</v>
      </c>
      <c r="C959" s="95">
        <v>489</v>
      </c>
      <c r="D959" s="95">
        <v>2350426</v>
      </c>
      <c r="E959" s="95">
        <v>466</v>
      </c>
      <c r="F959" s="95">
        <v>1737808</v>
      </c>
      <c r="G959" s="95">
        <v>52</v>
      </c>
      <c r="H959" s="95">
        <v>140926</v>
      </c>
      <c r="I959" s="95">
        <v>47</v>
      </c>
      <c r="J959" s="95">
        <v>159769</v>
      </c>
      <c r="K959" s="95">
        <v>500</v>
      </c>
      <c r="L959" s="95">
        <v>2443530</v>
      </c>
      <c r="M959" s="95">
        <v>472</v>
      </c>
      <c r="N959" s="95">
        <v>1756989</v>
      </c>
      <c r="O959" s="95">
        <v>49</v>
      </c>
      <c r="P959" s="95">
        <v>148703</v>
      </c>
      <c r="Q959" s="95">
        <v>45</v>
      </c>
      <c r="R959" s="95">
        <v>144024</v>
      </c>
      <c r="S959" s="95">
        <v>495</v>
      </c>
      <c r="T959" s="95">
        <v>2612869</v>
      </c>
      <c r="U959" s="95">
        <v>467</v>
      </c>
      <c r="V959" s="95">
        <v>1632132</v>
      </c>
      <c r="W959" s="95">
        <v>56</v>
      </c>
      <c r="X959" s="95">
        <v>545698</v>
      </c>
      <c r="Y959" s="95">
        <v>49</v>
      </c>
      <c r="Z959" s="95">
        <v>168967</v>
      </c>
      <c r="AA959" s="95">
        <v>482</v>
      </c>
      <c r="AB959" s="95">
        <v>2875210</v>
      </c>
      <c r="AC959" s="95">
        <v>456</v>
      </c>
      <c r="AD959" s="95">
        <v>1861736</v>
      </c>
      <c r="AE959" s="95">
        <v>59</v>
      </c>
      <c r="AF959" s="95">
        <v>543329</v>
      </c>
      <c r="AG959" s="95">
        <v>52</v>
      </c>
      <c r="AH959" s="95">
        <v>245278</v>
      </c>
      <c r="AI959" s="95">
        <v>473</v>
      </c>
      <c r="AJ959" s="95">
        <v>2033999</v>
      </c>
      <c r="AK959" s="95">
        <v>441</v>
      </c>
      <c r="AL959" s="95">
        <v>1583165</v>
      </c>
      <c r="AM959" s="95">
        <v>65</v>
      </c>
      <c r="AN959" s="95">
        <v>567340</v>
      </c>
      <c r="AO959" s="95">
        <v>58</v>
      </c>
      <c r="AP959" s="95">
        <v>234187</v>
      </c>
      <c r="AQ959" s="72">
        <v>383.76</v>
      </c>
      <c r="AR959" s="72">
        <v>308.25</v>
      </c>
      <c r="AS959" s="72">
        <v>692.01</v>
      </c>
      <c r="AT959" s="95">
        <v>2491352</v>
      </c>
      <c r="AU959" s="95">
        <v>1897577</v>
      </c>
      <c r="AV959" s="95">
        <v>541</v>
      </c>
      <c r="AW959" s="95">
        <v>513</v>
      </c>
      <c r="AX959" s="72">
        <v>393.48</v>
      </c>
      <c r="AY959" s="72">
        <v>306.42</v>
      </c>
      <c r="AZ959" s="72">
        <v>699.9</v>
      </c>
      <c r="BA959" s="95">
        <v>2592233</v>
      </c>
      <c r="BB959" s="95">
        <v>1901013</v>
      </c>
      <c r="BC959" s="95">
        <v>549</v>
      </c>
      <c r="BD959" s="95">
        <v>517</v>
      </c>
      <c r="BE959" s="72">
        <v>477.7</v>
      </c>
      <c r="BF959" s="72">
        <v>290.88</v>
      </c>
      <c r="BG959" s="72">
        <v>768.58</v>
      </c>
      <c r="BH959" s="95">
        <v>3158567</v>
      </c>
      <c r="BI959" s="95">
        <v>1801099</v>
      </c>
      <c r="BJ959" s="95">
        <v>551</v>
      </c>
      <c r="BK959" s="95">
        <v>516</v>
      </c>
      <c r="BL959" s="72">
        <v>526.58000000000004</v>
      </c>
      <c r="BM959" s="72">
        <v>345.64</v>
      </c>
      <c r="BN959" s="72">
        <v>872.22</v>
      </c>
      <c r="BO959" s="95">
        <v>3418539</v>
      </c>
      <c r="BP959" s="95">
        <v>2107014</v>
      </c>
      <c r="BQ959" s="95">
        <v>541</v>
      </c>
      <c r="BR959" s="95">
        <v>508</v>
      </c>
      <c r="BS959" s="72">
        <v>402.93</v>
      </c>
      <c r="BT959" s="72">
        <v>303.5</v>
      </c>
      <c r="BU959" s="72">
        <v>706.43</v>
      </c>
      <c r="BV959" s="95">
        <v>2601339</v>
      </c>
      <c r="BW959" s="95">
        <v>1817352</v>
      </c>
      <c r="BX959" s="95">
        <v>538</v>
      </c>
      <c r="BY959" s="95">
        <v>499</v>
      </c>
      <c r="BZ959" s="95">
        <v>528</v>
      </c>
      <c r="CA959" s="95">
        <v>534</v>
      </c>
      <c r="CB959" s="95">
        <v>534</v>
      </c>
      <c r="CC959" s="95">
        <v>525</v>
      </c>
      <c r="CD959" s="95">
        <v>519</v>
      </c>
      <c r="CE959" s="72">
        <v>650.75523149000003</v>
      </c>
      <c r="CF959" s="72">
        <v>676.59346364999999</v>
      </c>
      <c r="CG959" s="72">
        <v>712.40329333</v>
      </c>
      <c r="CH959" s="72">
        <v>716.50152150999998</v>
      </c>
      <c r="CI959" s="72">
        <v>731.52548966999996</v>
      </c>
      <c r="CJ959" s="96">
        <v>1.0633952161</v>
      </c>
      <c r="CK959" s="96">
        <v>1.0344468837</v>
      </c>
      <c r="CL959" s="96">
        <v>1.0788552035000001</v>
      </c>
      <c r="CM959" s="96">
        <v>1.2173316786999999</v>
      </c>
      <c r="CN959" s="96">
        <v>0.96569430590000005</v>
      </c>
      <c r="CO959" s="96">
        <v>0.98605067889999998</v>
      </c>
      <c r="CP959" s="96">
        <v>1.0871090913999999</v>
      </c>
      <c r="CQ959" s="96">
        <v>0.99584056389999998</v>
      </c>
      <c r="CR959" s="96">
        <v>1.0916495828999999</v>
      </c>
      <c r="CS959" s="95">
        <v>503</v>
      </c>
      <c r="CT959" s="95">
        <v>523</v>
      </c>
      <c r="CU959" s="95">
        <v>512</v>
      </c>
      <c r="CV959" s="95">
        <v>525</v>
      </c>
      <c r="CW959" s="95">
        <v>513</v>
      </c>
      <c r="CX959" s="96">
        <v>1.062959196</v>
      </c>
      <c r="CY959" s="96">
        <v>0.991748509</v>
      </c>
      <c r="CZ959" s="96">
        <v>0.95050195299999996</v>
      </c>
      <c r="DA959" s="96">
        <v>0.98892570400000002</v>
      </c>
      <c r="DB959" s="96">
        <v>0.93736960700000005</v>
      </c>
      <c r="DC959">
        <v>2013</v>
      </c>
      <c r="DD959" s="6">
        <v>510.6</v>
      </c>
      <c r="DE959" s="96">
        <v>2.1092161000000002E-3</v>
      </c>
      <c r="DF959" s="72">
        <v>836.61</v>
      </c>
      <c r="DG959" s="96">
        <v>1</v>
      </c>
      <c r="DH959" s="72">
        <v>836.61</v>
      </c>
      <c r="DI959" s="72">
        <v>760.10333204999995</v>
      </c>
      <c r="DJ959" s="96">
        <v>0.7145628034</v>
      </c>
      <c r="DK959" s="72">
        <v>814.77215118000004</v>
      </c>
      <c r="DL959" s="96">
        <v>1.0225172001</v>
      </c>
      <c r="DM959" s="72">
        <v>833.11853871000005</v>
      </c>
      <c r="DN959" s="96">
        <v>1</v>
      </c>
      <c r="DO959" s="96">
        <v>5.4469999999999996E-3</v>
      </c>
      <c r="DP959" s="72">
        <v>4.54</v>
      </c>
      <c r="DQ959" s="72">
        <v>828.58</v>
      </c>
      <c r="DR959" t="s">
        <v>663</v>
      </c>
      <c r="DT959" t="s">
        <v>628</v>
      </c>
    </row>
    <row r="960" spans="1:124" x14ac:dyDescent="0.3">
      <c r="A960" t="s">
        <v>664</v>
      </c>
      <c r="B960">
        <v>17650</v>
      </c>
      <c r="C960" s="95">
        <v>1971</v>
      </c>
      <c r="D960" s="95">
        <v>6902096</v>
      </c>
      <c r="E960" s="95">
        <v>1931</v>
      </c>
      <c r="F960" s="95">
        <v>5928370</v>
      </c>
      <c r="G960" s="95">
        <v>175</v>
      </c>
      <c r="H960" s="95">
        <v>375704</v>
      </c>
      <c r="I960" s="95">
        <v>162</v>
      </c>
      <c r="J960" s="95">
        <v>451666</v>
      </c>
      <c r="K960" s="95">
        <v>1922</v>
      </c>
      <c r="L960" s="95">
        <v>7330838</v>
      </c>
      <c r="M960" s="95">
        <v>1878</v>
      </c>
      <c r="N960" s="95">
        <v>5851801</v>
      </c>
      <c r="O960" s="95">
        <v>183</v>
      </c>
      <c r="P960" s="95">
        <v>640743</v>
      </c>
      <c r="Q960" s="95">
        <v>167</v>
      </c>
      <c r="R960" s="95">
        <v>578090</v>
      </c>
      <c r="S960" s="95">
        <v>1906</v>
      </c>
      <c r="T960" s="95">
        <v>6943953</v>
      </c>
      <c r="U960" s="95">
        <v>1851</v>
      </c>
      <c r="V960" s="95">
        <v>6600613</v>
      </c>
      <c r="W960" s="95">
        <v>175</v>
      </c>
      <c r="X960" s="95">
        <v>408551</v>
      </c>
      <c r="Y960" s="95">
        <v>160</v>
      </c>
      <c r="Z960" s="95">
        <v>593691</v>
      </c>
      <c r="AA960" s="95">
        <v>1885</v>
      </c>
      <c r="AB960" s="95">
        <v>7477154</v>
      </c>
      <c r="AC960" s="95">
        <v>1823</v>
      </c>
      <c r="AD960" s="95">
        <v>6830056</v>
      </c>
      <c r="AE960" s="95">
        <v>171</v>
      </c>
      <c r="AF960" s="95">
        <v>379057</v>
      </c>
      <c r="AG960" s="95">
        <v>159</v>
      </c>
      <c r="AH960" s="95">
        <v>485111</v>
      </c>
      <c r="AI960" s="95">
        <v>1887</v>
      </c>
      <c r="AJ960" s="95">
        <v>7618437.2199999997</v>
      </c>
      <c r="AK960" s="95">
        <v>1831</v>
      </c>
      <c r="AL960" s="95">
        <v>7340374.9400000004</v>
      </c>
      <c r="AM960" s="95">
        <v>172</v>
      </c>
      <c r="AN960" s="95">
        <v>386338</v>
      </c>
      <c r="AO960" s="95">
        <v>158</v>
      </c>
      <c r="AP960" s="95">
        <v>567567</v>
      </c>
      <c r="AQ960" s="72">
        <v>282.61</v>
      </c>
      <c r="AR960" s="72">
        <v>254.02</v>
      </c>
      <c r="AS960" s="72">
        <v>536.63</v>
      </c>
      <c r="AT960" s="95">
        <v>7277800</v>
      </c>
      <c r="AU960" s="95">
        <v>6380036</v>
      </c>
      <c r="AV960" s="95">
        <v>2146</v>
      </c>
      <c r="AW960" s="95">
        <v>2093</v>
      </c>
      <c r="AX960" s="72">
        <v>315.58</v>
      </c>
      <c r="AY960" s="72">
        <v>262.02</v>
      </c>
      <c r="AZ960" s="72">
        <v>577.6</v>
      </c>
      <c r="BA960" s="95">
        <v>7971581</v>
      </c>
      <c r="BB960" s="95">
        <v>6429891</v>
      </c>
      <c r="BC960" s="95">
        <v>2105</v>
      </c>
      <c r="BD960" s="95">
        <v>2045</v>
      </c>
      <c r="BE960" s="72">
        <v>294.43</v>
      </c>
      <c r="BF960" s="72">
        <v>298.12</v>
      </c>
      <c r="BG960" s="72">
        <v>592.54999999999995</v>
      </c>
      <c r="BH960" s="95">
        <v>7352504</v>
      </c>
      <c r="BI960" s="95">
        <v>7194304</v>
      </c>
      <c r="BJ960" s="95">
        <v>2081</v>
      </c>
      <c r="BK960" s="95">
        <v>2011</v>
      </c>
      <c r="BL960" s="72">
        <v>318.43</v>
      </c>
      <c r="BM960" s="72">
        <v>307.57</v>
      </c>
      <c r="BN960" s="72">
        <v>626</v>
      </c>
      <c r="BO960" s="95">
        <v>7856211</v>
      </c>
      <c r="BP960" s="95">
        <v>7315167</v>
      </c>
      <c r="BQ960" s="95">
        <v>2056</v>
      </c>
      <c r="BR960" s="95">
        <v>1982</v>
      </c>
      <c r="BS960" s="72">
        <v>323.98</v>
      </c>
      <c r="BT960" s="72">
        <v>331.32</v>
      </c>
      <c r="BU960" s="72">
        <v>655.29999999999995</v>
      </c>
      <c r="BV960" s="95">
        <v>8004775.2199999997</v>
      </c>
      <c r="BW960" s="95">
        <v>7907941.9400000004</v>
      </c>
      <c r="BX960" s="95">
        <v>2059</v>
      </c>
      <c r="BY960" s="95">
        <v>1989</v>
      </c>
      <c r="BZ960" s="95">
        <v>2121</v>
      </c>
      <c r="CA960" s="95">
        <v>2076</v>
      </c>
      <c r="CB960" s="95">
        <v>2047</v>
      </c>
      <c r="CC960" s="95">
        <v>2021</v>
      </c>
      <c r="CD960" s="95">
        <v>2025</v>
      </c>
      <c r="CE960" s="72">
        <v>650.75523149000003</v>
      </c>
      <c r="CF960" s="72">
        <v>676.59346364999999</v>
      </c>
      <c r="CG960" s="72">
        <v>712.40329333</v>
      </c>
      <c r="CH960" s="72">
        <v>716.50152150999998</v>
      </c>
      <c r="CI960" s="72">
        <v>731.52548966999996</v>
      </c>
      <c r="CJ960" s="96">
        <v>0.82462648630000002</v>
      </c>
      <c r="CK960" s="96">
        <v>0.85368841269999995</v>
      </c>
      <c r="CL960" s="96">
        <v>0.83176201679999995</v>
      </c>
      <c r="CM960" s="96">
        <v>0.87368970089999998</v>
      </c>
      <c r="CN960" s="96">
        <v>0.89579927049999997</v>
      </c>
      <c r="CO960" s="96">
        <v>0.89812519769999999</v>
      </c>
      <c r="CP960" s="96">
        <v>0.95299984859999998</v>
      </c>
      <c r="CQ960" s="96">
        <v>0.99584056389999998</v>
      </c>
      <c r="CR960" s="96">
        <v>0.95698021060000005</v>
      </c>
      <c r="CS960" s="95">
        <v>2039</v>
      </c>
      <c r="CT960" s="95">
        <v>1991</v>
      </c>
      <c r="CU960" s="95">
        <v>1955</v>
      </c>
      <c r="CV960" s="95">
        <v>1963</v>
      </c>
      <c r="CW960" s="95">
        <v>1970</v>
      </c>
      <c r="CX960" s="96">
        <v>0.88046775600000005</v>
      </c>
      <c r="CY960" s="96">
        <v>0.90128191499999999</v>
      </c>
      <c r="CZ960" s="96">
        <v>0.89580053299999995</v>
      </c>
      <c r="DA960" s="96">
        <v>0.89592776399999996</v>
      </c>
      <c r="DB960" s="96">
        <v>0.91770731999999999</v>
      </c>
      <c r="DC960">
        <v>2013</v>
      </c>
      <c r="DD960" s="6">
        <v>2024</v>
      </c>
      <c r="DE960" s="96">
        <v>8.4214710000000005E-4</v>
      </c>
      <c r="DF960" s="72">
        <v>734.33</v>
      </c>
      <c r="DG960" s="96">
        <v>1</v>
      </c>
      <c r="DH960" s="72">
        <v>734.33</v>
      </c>
      <c r="DI960" s="72">
        <v>760.10333204999995</v>
      </c>
      <c r="DJ960" s="96">
        <v>1</v>
      </c>
      <c r="DK960" s="72">
        <v>734.33</v>
      </c>
      <c r="DL960" s="96">
        <v>1</v>
      </c>
      <c r="DM960" s="72">
        <v>734.33</v>
      </c>
      <c r="DN960" s="96">
        <v>1</v>
      </c>
      <c r="DO960" s="96">
        <v>2.3760000000000001E-3</v>
      </c>
      <c r="DP960" s="72">
        <v>1.74</v>
      </c>
      <c r="DQ960" s="72">
        <v>732.59</v>
      </c>
      <c r="DR960" t="s">
        <v>664</v>
      </c>
      <c r="DT960" t="s">
        <v>628</v>
      </c>
    </row>
    <row r="961" spans="1:124" x14ac:dyDescent="0.3">
      <c r="A961" t="s">
        <v>665</v>
      </c>
      <c r="B961">
        <v>17660</v>
      </c>
      <c r="C961" s="95">
        <v>2732</v>
      </c>
      <c r="D961" s="95">
        <v>12311875</v>
      </c>
      <c r="E961" s="95">
        <v>2652</v>
      </c>
      <c r="F961" s="95">
        <v>8833796</v>
      </c>
      <c r="G961" s="95">
        <v>457</v>
      </c>
      <c r="H961" s="95">
        <v>1452484</v>
      </c>
      <c r="I961" s="95">
        <v>418</v>
      </c>
      <c r="J961" s="95">
        <v>1582747</v>
      </c>
      <c r="K961" s="95">
        <v>2700</v>
      </c>
      <c r="L961" s="95">
        <v>11886223</v>
      </c>
      <c r="M961" s="95">
        <v>2607</v>
      </c>
      <c r="N961" s="95">
        <v>8990290</v>
      </c>
      <c r="O961" s="95">
        <v>474</v>
      </c>
      <c r="P961" s="95">
        <v>1413550</v>
      </c>
      <c r="Q961" s="95">
        <v>433</v>
      </c>
      <c r="R961" s="95">
        <v>1633893</v>
      </c>
      <c r="S961" s="95">
        <v>2651</v>
      </c>
      <c r="T961" s="95">
        <v>12621356</v>
      </c>
      <c r="U961" s="95">
        <v>2563</v>
      </c>
      <c r="V961" s="95">
        <v>9701343</v>
      </c>
      <c r="W961" s="95">
        <v>463</v>
      </c>
      <c r="X961" s="95">
        <v>1585701</v>
      </c>
      <c r="Y961" s="95">
        <v>423</v>
      </c>
      <c r="Z961" s="95">
        <v>1738742</v>
      </c>
      <c r="AA961" s="95">
        <v>2598</v>
      </c>
      <c r="AB961" s="95">
        <v>11727578</v>
      </c>
      <c r="AC961" s="95">
        <v>2510</v>
      </c>
      <c r="AD961" s="95">
        <v>10703237</v>
      </c>
      <c r="AE961" s="95">
        <v>456</v>
      </c>
      <c r="AF961" s="95">
        <v>1820915</v>
      </c>
      <c r="AG961" s="95">
        <v>417</v>
      </c>
      <c r="AH961" s="95">
        <v>1971782</v>
      </c>
      <c r="AI961" s="95">
        <v>2613</v>
      </c>
      <c r="AJ961" s="95">
        <v>11699613.92</v>
      </c>
      <c r="AK961" s="95">
        <v>2508</v>
      </c>
      <c r="AL961" s="95">
        <v>10586396.6</v>
      </c>
      <c r="AM961" s="95">
        <v>467</v>
      </c>
      <c r="AN961" s="95">
        <v>2088729</v>
      </c>
      <c r="AO961" s="95">
        <v>429</v>
      </c>
      <c r="AP961" s="95">
        <v>1931580.21</v>
      </c>
      <c r="AQ961" s="72">
        <v>359.68</v>
      </c>
      <c r="AR961" s="72">
        <v>282.75</v>
      </c>
      <c r="AS961" s="72">
        <v>642.42999999999995</v>
      </c>
      <c r="AT961" s="95">
        <v>13764359</v>
      </c>
      <c r="AU961" s="95">
        <v>10416543</v>
      </c>
      <c r="AV961" s="95">
        <v>3189</v>
      </c>
      <c r="AW961" s="95">
        <v>3070</v>
      </c>
      <c r="AX961" s="72">
        <v>349.19</v>
      </c>
      <c r="AY961" s="72">
        <v>291.23</v>
      </c>
      <c r="AZ961" s="72">
        <v>640.41999999999996</v>
      </c>
      <c r="BA961" s="95">
        <v>13299773</v>
      </c>
      <c r="BB961" s="95">
        <v>10624183</v>
      </c>
      <c r="BC961" s="95">
        <v>3174</v>
      </c>
      <c r="BD961" s="95">
        <v>3040</v>
      </c>
      <c r="BE961" s="72">
        <v>380.19</v>
      </c>
      <c r="BF961" s="72">
        <v>319.27</v>
      </c>
      <c r="BG961" s="72">
        <v>699.46</v>
      </c>
      <c r="BH961" s="95">
        <v>14207057</v>
      </c>
      <c r="BI961" s="95">
        <v>11440085</v>
      </c>
      <c r="BJ961" s="95">
        <v>3114</v>
      </c>
      <c r="BK961" s="95">
        <v>2986</v>
      </c>
      <c r="BL961" s="72">
        <v>369.69</v>
      </c>
      <c r="BM961" s="72">
        <v>360.86</v>
      </c>
      <c r="BN961" s="72">
        <v>730.55</v>
      </c>
      <c r="BO961" s="95">
        <v>13548493</v>
      </c>
      <c r="BP961" s="95">
        <v>12675019</v>
      </c>
      <c r="BQ961" s="95">
        <v>3054</v>
      </c>
      <c r="BR961" s="95">
        <v>2927</v>
      </c>
      <c r="BS961" s="72">
        <v>373.06</v>
      </c>
      <c r="BT961" s="72">
        <v>355.18</v>
      </c>
      <c r="BU961" s="72">
        <v>728.24</v>
      </c>
      <c r="BV961" s="95">
        <v>13788342.92</v>
      </c>
      <c r="BW961" s="95">
        <v>12517976.810000001</v>
      </c>
      <c r="BX961" s="95">
        <v>3080</v>
      </c>
      <c r="BY961" s="95">
        <v>2937</v>
      </c>
      <c r="BZ961" s="95">
        <v>3132</v>
      </c>
      <c r="CA961" s="95">
        <v>3109</v>
      </c>
      <c r="CB961" s="95">
        <v>3052</v>
      </c>
      <c r="CC961" s="95">
        <v>2994</v>
      </c>
      <c r="CD961" s="95">
        <v>3010</v>
      </c>
      <c r="CE961" s="72">
        <v>650.75523149000003</v>
      </c>
      <c r="CF961" s="72">
        <v>676.59346364999999</v>
      </c>
      <c r="CG961" s="72">
        <v>712.40329333</v>
      </c>
      <c r="CH961" s="72">
        <v>716.50152150999998</v>
      </c>
      <c r="CI961" s="72">
        <v>731.52548966999996</v>
      </c>
      <c r="CJ961" s="96">
        <v>0.98720681590000003</v>
      </c>
      <c r="CK961" s="96">
        <v>0.94653589549999995</v>
      </c>
      <c r="CL961" s="96">
        <v>0.98183150829999999</v>
      </c>
      <c r="CM961" s="96">
        <v>1.0196070463</v>
      </c>
      <c r="CN961" s="96">
        <v>0.99550871470000002</v>
      </c>
      <c r="CO961" s="96">
        <v>0.96333196779999997</v>
      </c>
      <c r="CP961" s="96">
        <v>1.0236741114000001</v>
      </c>
      <c r="CQ961" s="96">
        <v>0.99584056389999998</v>
      </c>
      <c r="CR961" s="96">
        <v>1.0279496561000001</v>
      </c>
      <c r="CS961" s="95">
        <v>3053</v>
      </c>
      <c r="CT961" s="95">
        <v>3042</v>
      </c>
      <c r="CU961" s="95">
        <v>3004</v>
      </c>
      <c r="CV961" s="95">
        <v>2989</v>
      </c>
      <c r="CW961" s="95">
        <v>2971</v>
      </c>
      <c r="CX961" s="96">
        <v>0.94166658700000005</v>
      </c>
      <c r="CY961" s="96">
        <v>0.97155512399999999</v>
      </c>
      <c r="CZ961" s="96">
        <v>0.96155083399999997</v>
      </c>
      <c r="DA961" s="96">
        <v>0.96668803699999994</v>
      </c>
      <c r="DB961" s="96">
        <v>0.97560016100000002</v>
      </c>
      <c r="DC961">
        <v>2013</v>
      </c>
      <c r="DD961" s="6">
        <v>2992</v>
      </c>
      <c r="DE961" s="96">
        <v>2.9878105000000002E-3</v>
      </c>
      <c r="DF961" s="72">
        <v>787.1</v>
      </c>
      <c r="DG961" s="96">
        <v>1</v>
      </c>
      <c r="DH961" s="72">
        <v>787.1</v>
      </c>
      <c r="DI961" s="72">
        <v>760.10333204999995</v>
      </c>
      <c r="DJ961" s="96">
        <v>1</v>
      </c>
      <c r="DK961" s="72">
        <v>787.1</v>
      </c>
      <c r="DL961" s="96">
        <v>1</v>
      </c>
      <c r="DM961" s="72">
        <v>787.1</v>
      </c>
      <c r="DN961" s="96">
        <v>1</v>
      </c>
      <c r="DO961" s="96">
        <v>7.744E-3</v>
      </c>
      <c r="DP961" s="72">
        <v>6.1</v>
      </c>
      <c r="DQ961" s="72">
        <v>781</v>
      </c>
      <c r="DR961" t="s">
        <v>665</v>
      </c>
      <c r="DT961" t="s">
        <v>628</v>
      </c>
    </row>
    <row r="962" spans="1:124" x14ac:dyDescent="0.3">
      <c r="A962" t="s">
        <v>666</v>
      </c>
      <c r="B962">
        <v>17670</v>
      </c>
      <c r="C962" s="95">
        <v>810</v>
      </c>
      <c r="D962" s="95">
        <v>4060482</v>
      </c>
      <c r="E962" s="95">
        <v>790</v>
      </c>
      <c r="F962" s="95">
        <v>3435618</v>
      </c>
      <c r="G962" s="95">
        <v>47</v>
      </c>
      <c r="H962" s="95">
        <v>324634</v>
      </c>
      <c r="I962" s="95">
        <v>43</v>
      </c>
      <c r="J962" s="95">
        <v>159548</v>
      </c>
      <c r="K962" s="95">
        <v>792</v>
      </c>
      <c r="L962" s="95">
        <v>4052862</v>
      </c>
      <c r="M962" s="95">
        <v>768</v>
      </c>
      <c r="N962" s="95">
        <v>3401498</v>
      </c>
      <c r="O962" s="95">
        <v>46</v>
      </c>
      <c r="P962" s="95">
        <v>308285</v>
      </c>
      <c r="Q962" s="95">
        <v>41</v>
      </c>
      <c r="R962" s="95">
        <v>181866</v>
      </c>
      <c r="S962" s="95">
        <v>787</v>
      </c>
      <c r="T962" s="95">
        <v>3468323</v>
      </c>
      <c r="U962" s="95">
        <v>768</v>
      </c>
      <c r="V962" s="95">
        <v>3500866</v>
      </c>
      <c r="W962" s="95">
        <v>45</v>
      </c>
      <c r="X962" s="95">
        <v>196228</v>
      </c>
      <c r="Y962" s="95">
        <v>41</v>
      </c>
      <c r="Z962" s="95">
        <v>154661</v>
      </c>
      <c r="AA962" s="95">
        <v>776</v>
      </c>
      <c r="AB962" s="95">
        <v>4397735</v>
      </c>
      <c r="AC962" s="95">
        <v>756</v>
      </c>
      <c r="AD962" s="95">
        <v>4075800</v>
      </c>
      <c r="AE962" s="95">
        <v>52</v>
      </c>
      <c r="AF962" s="95">
        <v>41264</v>
      </c>
      <c r="AG962" s="95">
        <v>49</v>
      </c>
      <c r="AH962" s="95">
        <v>126073</v>
      </c>
      <c r="AI962" s="95">
        <v>741</v>
      </c>
      <c r="AJ962" s="95">
        <v>4400793</v>
      </c>
      <c r="AK962" s="95">
        <v>724</v>
      </c>
      <c r="AL962" s="95">
        <v>3867333.89</v>
      </c>
      <c r="AM962" s="95">
        <v>50</v>
      </c>
      <c r="AN962" s="95">
        <v>239655</v>
      </c>
      <c r="AO962" s="95">
        <v>47</v>
      </c>
      <c r="AP962" s="95">
        <v>233237</v>
      </c>
      <c r="AQ962" s="72">
        <v>426.4</v>
      </c>
      <c r="AR962" s="72">
        <v>359.66</v>
      </c>
      <c r="AS962" s="72">
        <v>786.06</v>
      </c>
      <c r="AT962" s="95">
        <v>4385116</v>
      </c>
      <c r="AU962" s="95">
        <v>3595166</v>
      </c>
      <c r="AV962" s="95">
        <v>857</v>
      </c>
      <c r="AW962" s="95">
        <v>833</v>
      </c>
      <c r="AX962" s="72">
        <v>433.69</v>
      </c>
      <c r="AY962" s="72">
        <v>369.11</v>
      </c>
      <c r="AZ962" s="72">
        <v>802.8</v>
      </c>
      <c r="BA962" s="95">
        <v>4361147</v>
      </c>
      <c r="BB962" s="95">
        <v>3583364</v>
      </c>
      <c r="BC962" s="95">
        <v>838</v>
      </c>
      <c r="BD962" s="95">
        <v>809</v>
      </c>
      <c r="BE962" s="72">
        <v>367.04</v>
      </c>
      <c r="BF962" s="72">
        <v>376.55</v>
      </c>
      <c r="BG962" s="72">
        <v>743.59</v>
      </c>
      <c r="BH962" s="95">
        <v>3664551</v>
      </c>
      <c r="BI962" s="95">
        <v>3655527</v>
      </c>
      <c r="BJ962" s="95">
        <v>832</v>
      </c>
      <c r="BK962" s="95">
        <v>809</v>
      </c>
      <c r="BL962" s="72">
        <v>446.76</v>
      </c>
      <c r="BM962" s="72">
        <v>434.98</v>
      </c>
      <c r="BN962" s="72">
        <v>881.74</v>
      </c>
      <c r="BO962" s="95">
        <v>4438999</v>
      </c>
      <c r="BP962" s="95">
        <v>4201873</v>
      </c>
      <c r="BQ962" s="95">
        <v>828</v>
      </c>
      <c r="BR962" s="95">
        <v>805</v>
      </c>
      <c r="BS962" s="72">
        <v>488.88</v>
      </c>
      <c r="BT962" s="72">
        <v>443.21</v>
      </c>
      <c r="BU962" s="72">
        <v>932.09</v>
      </c>
      <c r="BV962" s="95">
        <v>4640448</v>
      </c>
      <c r="BW962" s="95">
        <v>4100570.89</v>
      </c>
      <c r="BX962" s="95">
        <v>791</v>
      </c>
      <c r="BY962" s="95">
        <v>771</v>
      </c>
      <c r="BZ962" s="95">
        <v>846</v>
      </c>
      <c r="CA962" s="95">
        <v>824</v>
      </c>
      <c r="CB962" s="95">
        <v>821</v>
      </c>
      <c r="CC962" s="95">
        <v>817</v>
      </c>
      <c r="CD962" s="95">
        <v>781</v>
      </c>
      <c r="CE962" s="72">
        <v>650.75523149000003</v>
      </c>
      <c r="CF962" s="72">
        <v>676.59346364999999</v>
      </c>
      <c r="CG962" s="72">
        <v>712.40329333</v>
      </c>
      <c r="CH962" s="72">
        <v>716.50152150999998</v>
      </c>
      <c r="CI962" s="72">
        <v>731.52548966999996</v>
      </c>
      <c r="CJ962" s="96">
        <v>1.2079196017</v>
      </c>
      <c r="CK962" s="96">
        <v>1.1865323021</v>
      </c>
      <c r="CL962" s="96">
        <v>1.0437767580999999</v>
      </c>
      <c r="CM962" s="96">
        <v>1.2306184614</v>
      </c>
      <c r="CN962" s="96">
        <v>1.2741729621</v>
      </c>
      <c r="CO962" s="96">
        <v>1.0119357717999999</v>
      </c>
      <c r="CP962" s="96">
        <v>1.1745844452</v>
      </c>
      <c r="CQ962" s="96">
        <v>0.99584056389999998</v>
      </c>
      <c r="CR962" s="96">
        <v>1.1794902919000001</v>
      </c>
      <c r="CS962" s="95">
        <v>791</v>
      </c>
      <c r="CT962" s="95">
        <v>790</v>
      </c>
      <c r="CU962" s="95">
        <v>798</v>
      </c>
      <c r="CV962" s="95">
        <v>788</v>
      </c>
      <c r="CW962" s="95">
        <v>759</v>
      </c>
      <c r="CX962" s="96">
        <v>1.0033148730000001</v>
      </c>
      <c r="CY962" s="96">
        <v>1.0444305220000001</v>
      </c>
      <c r="CZ962" s="96">
        <v>0.96959483400000002</v>
      </c>
      <c r="DA962" s="96">
        <v>1.025140479</v>
      </c>
      <c r="DB962" s="96">
        <v>1.0179055180000001</v>
      </c>
      <c r="DC962">
        <v>2013</v>
      </c>
      <c r="DD962" s="6">
        <v>805.4</v>
      </c>
      <c r="DE962" s="96">
        <v>1.1925881999999999E-3</v>
      </c>
      <c r="DF962" s="72">
        <v>904.76</v>
      </c>
      <c r="DG962" s="96">
        <v>1</v>
      </c>
      <c r="DH962" s="72">
        <v>904.76</v>
      </c>
      <c r="DI962" s="72">
        <v>760.10333204999995</v>
      </c>
      <c r="DJ962" s="96">
        <v>0.89744080579999996</v>
      </c>
      <c r="DK962" s="72">
        <v>889.92412870999999</v>
      </c>
      <c r="DL962" s="96">
        <v>1.0225172001</v>
      </c>
      <c r="DM962" s="72">
        <v>909.96272836000003</v>
      </c>
      <c r="DN962" s="96">
        <v>1</v>
      </c>
      <c r="DO962" s="96">
        <v>2.4559999999999998E-3</v>
      </c>
      <c r="DP962" s="72">
        <v>2.23</v>
      </c>
      <c r="DQ962" s="72">
        <v>907.73</v>
      </c>
      <c r="DR962" t="s">
        <v>666</v>
      </c>
      <c r="DT962" t="s">
        <v>628</v>
      </c>
    </row>
    <row r="963" spans="1:124" x14ac:dyDescent="0.3">
      <c r="A963" t="s">
        <v>667</v>
      </c>
      <c r="B963">
        <v>17680</v>
      </c>
      <c r="C963" s="95">
        <v>989</v>
      </c>
      <c r="D963" s="95">
        <v>3382188</v>
      </c>
      <c r="E963" s="95">
        <v>956</v>
      </c>
      <c r="F963" s="95">
        <v>2790660</v>
      </c>
      <c r="G963" s="95">
        <v>116</v>
      </c>
      <c r="H963" s="95">
        <v>124548</v>
      </c>
      <c r="I963" s="95">
        <v>104</v>
      </c>
      <c r="J963" s="95">
        <v>236425</v>
      </c>
      <c r="K963" s="95">
        <v>961</v>
      </c>
      <c r="L963" s="95">
        <v>3073913</v>
      </c>
      <c r="M963" s="95">
        <v>923</v>
      </c>
      <c r="N963" s="95">
        <v>3026338</v>
      </c>
      <c r="O963" s="95">
        <v>122</v>
      </c>
      <c r="P963" s="95">
        <v>448098</v>
      </c>
      <c r="Q963" s="95">
        <v>111</v>
      </c>
      <c r="R963" s="95">
        <v>452785</v>
      </c>
      <c r="S963" s="95">
        <v>949</v>
      </c>
      <c r="T963" s="95">
        <v>3408147</v>
      </c>
      <c r="U963" s="95">
        <v>906</v>
      </c>
      <c r="V963" s="95">
        <v>3221775</v>
      </c>
      <c r="W963" s="95">
        <v>123</v>
      </c>
      <c r="X963" s="95">
        <v>748822</v>
      </c>
      <c r="Y963" s="95">
        <v>110</v>
      </c>
      <c r="Z963" s="95">
        <v>563439</v>
      </c>
      <c r="AA963" s="95">
        <v>933</v>
      </c>
      <c r="AB963" s="95">
        <v>3931381</v>
      </c>
      <c r="AC963" s="95">
        <v>888</v>
      </c>
      <c r="AD963" s="95">
        <v>3404695</v>
      </c>
      <c r="AE963" s="95">
        <v>127</v>
      </c>
      <c r="AF963" s="95">
        <v>333478</v>
      </c>
      <c r="AG963" s="95">
        <v>113</v>
      </c>
      <c r="AH963" s="95">
        <v>502261</v>
      </c>
      <c r="AI963" s="95">
        <v>918</v>
      </c>
      <c r="AJ963" s="95">
        <v>3989652</v>
      </c>
      <c r="AK963" s="95">
        <v>869</v>
      </c>
      <c r="AL963" s="95">
        <v>3635375</v>
      </c>
      <c r="AM963" s="95">
        <v>123</v>
      </c>
      <c r="AN963" s="95">
        <v>732287</v>
      </c>
      <c r="AO963" s="95">
        <v>115</v>
      </c>
      <c r="AP963" s="95">
        <v>611359</v>
      </c>
      <c r="AQ963" s="72">
        <v>264.45999999999998</v>
      </c>
      <c r="AR963" s="72">
        <v>237.98</v>
      </c>
      <c r="AS963" s="72">
        <v>502.44</v>
      </c>
      <c r="AT963" s="95">
        <v>3506736</v>
      </c>
      <c r="AU963" s="95">
        <v>3027085</v>
      </c>
      <c r="AV963" s="95">
        <v>1105</v>
      </c>
      <c r="AW963" s="95">
        <v>1060</v>
      </c>
      <c r="AX963" s="72">
        <v>271.01</v>
      </c>
      <c r="AY963" s="72">
        <v>280.39</v>
      </c>
      <c r="AZ963" s="72">
        <v>551.4</v>
      </c>
      <c r="BA963" s="95">
        <v>3522011</v>
      </c>
      <c r="BB963" s="95">
        <v>3479123</v>
      </c>
      <c r="BC963" s="95">
        <v>1083</v>
      </c>
      <c r="BD963" s="95">
        <v>1034</v>
      </c>
      <c r="BE963" s="72">
        <v>323.14999999999998</v>
      </c>
      <c r="BF963" s="72">
        <v>310.47000000000003</v>
      </c>
      <c r="BG963" s="72">
        <v>633.62</v>
      </c>
      <c r="BH963" s="95">
        <v>4156969</v>
      </c>
      <c r="BI963" s="95">
        <v>3785214</v>
      </c>
      <c r="BJ963" s="95">
        <v>1072</v>
      </c>
      <c r="BK963" s="95">
        <v>1016</v>
      </c>
      <c r="BL963" s="72">
        <v>335.29</v>
      </c>
      <c r="BM963" s="72">
        <v>325.25</v>
      </c>
      <c r="BN963" s="72">
        <v>660.54</v>
      </c>
      <c r="BO963" s="95">
        <v>4264859</v>
      </c>
      <c r="BP963" s="95">
        <v>3906956</v>
      </c>
      <c r="BQ963" s="95">
        <v>1060</v>
      </c>
      <c r="BR963" s="95">
        <v>1001</v>
      </c>
      <c r="BS963" s="72">
        <v>378</v>
      </c>
      <c r="BT963" s="72">
        <v>359.65</v>
      </c>
      <c r="BU963" s="72">
        <v>737.65</v>
      </c>
      <c r="BV963" s="95">
        <v>4721939</v>
      </c>
      <c r="BW963" s="95">
        <v>4246734</v>
      </c>
      <c r="BX963" s="95">
        <v>1041</v>
      </c>
      <c r="BY963" s="95">
        <v>984</v>
      </c>
      <c r="BZ963" s="95">
        <v>1084</v>
      </c>
      <c r="CA963" s="95">
        <v>1059</v>
      </c>
      <c r="CB963" s="95">
        <v>1045</v>
      </c>
      <c r="CC963" s="95">
        <v>1032</v>
      </c>
      <c r="CD963" s="95">
        <v>1013</v>
      </c>
      <c r="CE963" s="72">
        <v>650.75523149000003</v>
      </c>
      <c r="CF963" s="72">
        <v>676.59346364999999</v>
      </c>
      <c r="CG963" s="72">
        <v>712.40329333</v>
      </c>
      <c r="CH963" s="72">
        <v>716.50152150999998</v>
      </c>
      <c r="CI963" s="72">
        <v>731.52548966999996</v>
      </c>
      <c r="CJ963" s="96">
        <v>0.77208753109999995</v>
      </c>
      <c r="CK963" s="96">
        <v>0.81496501170000002</v>
      </c>
      <c r="CL963" s="96">
        <v>0.88941194680000002</v>
      </c>
      <c r="CM963" s="96">
        <v>0.92189615820000004</v>
      </c>
      <c r="CN963" s="96">
        <v>1.0083722446000001</v>
      </c>
      <c r="CO963" s="96">
        <v>0.89395307089999998</v>
      </c>
      <c r="CP963" s="96">
        <v>0.98589803769999995</v>
      </c>
      <c r="CQ963" s="96">
        <v>0.99584056389999998</v>
      </c>
      <c r="CR963" s="96">
        <v>0.99001580440000003</v>
      </c>
      <c r="CS963" s="95">
        <v>1047</v>
      </c>
      <c r="CT963" s="95">
        <v>1028</v>
      </c>
      <c r="CU963" s="95">
        <v>1029</v>
      </c>
      <c r="CV963" s="95">
        <v>990</v>
      </c>
      <c r="CW963" s="95">
        <v>965</v>
      </c>
      <c r="CX963" s="96">
        <v>0.90964211100000003</v>
      </c>
      <c r="CY963" s="96">
        <v>0.89894250099999995</v>
      </c>
      <c r="CZ963" s="96">
        <v>0.87920868699999999</v>
      </c>
      <c r="DA963" s="96">
        <v>0.89404473600000001</v>
      </c>
      <c r="DB963" s="96">
        <v>0.88724391400000002</v>
      </c>
      <c r="DC963">
        <v>2013</v>
      </c>
      <c r="DD963" s="6">
        <v>1019</v>
      </c>
      <c r="DE963" s="96">
        <v>1.1862976E-3</v>
      </c>
      <c r="DF963" s="72">
        <v>759.42</v>
      </c>
      <c r="DG963" s="96">
        <v>1</v>
      </c>
      <c r="DH963" s="72">
        <v>759.42</v>
      </c>
      <c r="DI963" s="72">
        <v>760.10333204999995</v>
      </c>
      <c r="DJ963" s="96">
        <v>1</v>
      </c>
      <c r="DK963" s="72">
        <v>759.42</v>
      </c>
      <c r="DL963" s="96">
        <v>1</v>
      </c>
      <c r="DM963" s="72">
        <v>759.42</v>
      </c>
      <c r="DN963" s="96">
        <v>1</v>
      </c>
      <c r="DO963" s="96">
        <v>3.2339999999999999E-3</v>
      </c>
      <c r="DP963" s="72">
        <v>2.46</v>
      </c>
      <c r="DQ963" s="72">
        <v>756.96</v>
      </c>
      <c r="DR963" t="s">
        <v>667</v>
      </c>
      <c r="DT963" t="s">
        <v>628</v>
      </c>
    </row>
    <row r="964" spans="1:124" x14ac:dyDescent="0.3">
      <c r="A964" t="s">
        <v>668</v>
      </c>
      <c r="B964">
        <v>17690</v>
      </c>
      <c r="C964" s="95">
        <v>2353</v>
      </c>
      <c r="D964" s="95">
        <v>8205883</v>
      </c>
      <c r="E964" s="95">
        <v>2271</v>
      </c>
      <c r="F964" s="95">
        <v>6743330</v>
      </c>
      <c r="G964" s="95">
        <v>380</v>
      </c>
      <c r="H964" s="95">
        <v>807286</v>
      </c>
      <c r="I964" s="95">
        <v>326</v>
      </c>
      <c r="J964" s="95">
        <v>793400</v>
      </c>
      <c r="K964" s="95">
        <v>2302</v>
      </c>
      <c r="L964" s="95">
        <v>7547113</v>
      </c>
      <c r="M964" s="95">
        <v>2210</v>
      </c>
      <c r="N964" s="95">
        <v>6862029</v>
      </c>
      <c r="O964" s="95">
        <v>386</v>
      </c>
      <c r="P964" s="95">
        <v>992492</v>
      </c>
      <c r="Q964" s="95">
        <v>333</v>
      </c>
      <c r="R964" s="95">
        <v>862592</v>
      </c>
      <c r="S964" s="95">
        <v>2329</v>
      </c>
      <c r="T964" s="95">
        <v>7374331</v>
      </c>
      <c r="U964" s="95">
        <v>2231</v>
      </c>
      <c r="V964" s="95">
        <v>7261465</v>
      </c>
      <c r="W964" s="95">
        <v>379</v>
      </c>
      <c r="X964" s="95">
        <v>875230</v>
      </c>
      <c r="Y964" s="95">
        <v>324</v>
      </c>
      <c r="Z964" s="95">
        <v>945468</v>
      </c>
      <c r="AA964" s="95">
        <v>2360</v>
      </c>
      <c r="AB964" s="95">
        <v>6751024</v>
      </c>
      <c r="AC964" s="95">
        <v>2252</v>
      </c>
      <c r="AD964" s="95">
        <v>7383715</v>
      </c>
      <c r="AE964" s="95">
        <v>392</v>
      </c>
      <c r="AF964" s="95">
        <v>1206355</v>
      </c>
      <c r="AG964" s="95">
        <v>335</v>
      </c>
      <c r="AH964" s="95">
        <v>1191373</v>
      </c>
      <c r="AI964" s="95">
        <v>2366</v>
      </c>
      <c r="AJ964" s="95">
        <v>7551617.3700000001</v>
      </c>
      <c r="AK964" s="95">
        <v>2247</v>
      </c>
      <c r="AL964" s="95">
        <v>8107686.2199999997</v>
      </c>
      <c r="AM964" s="95">
        <v>430</v>
      </c>
      <c r="AN964" s="95">
        <v>1014312</v>
      </c>
      <c r="AO964" s="95">
        <v>366</v>
      </c>
      <c r="AP964" s="95">
        <v>1373788.58</v>
      </c>
      <c r="AQ964" s="72">
        <v>274.83</v>
      </c>
      <c r="AR964" s="72">
        <v>241.84</v>
      </c>
      <c r="AS964" s="72">
        <v>516.66999999999996</v>
      </c>
      <c r="AT964" s="95">
        <v>9013169</v>
      </c>
      <c r="AU964" s="95">
        <v>7536730</v>
      </c>
      <c r="AV964" s="95">
        <v>2733</v>
      </c>
      <c r="AW964" s="95">
        <v>2597</v>
      </c>
      <c r="AX964" s="72">
        <v>264.74</v>
      </c>
      <c r="AY964" s="72">
        <v>253.13</v>
      </c>
      <c r="AZ964" s="72">
        <v>517.87</v>
      </c>
      <c r="BA964" s="95">
        <v>8539605</v>
      </c>
      <c r="BB964" s="95">
        <v>7724621</v>
      </c>
      <c r="BC964" s="95">
        <v>2688</v>
      </c>
      <c r="BD964" s="95">
        <v>2543</v>
      </c>
      <c r="BE964" s="72">
        <v>253.86</v>
      </c>
      <c r="BF964" s="72">
        <v>267.68</v>
      </c>
      <c r="BG964" s="72">
        <v>521.54</v>
      </c>
      <c r="BH964" s="95">
        <v>8249561</v>
      </c>
      <c r="BI964" s="95">
        <v>8206933</v>
      </c>
      <c r="BJ964" s="95">
        <v>2708</v>
      </c>
      <c r="BK964" s="95">
        <v>2555</v>
      </c>
      <c r="BL964" s="72">
        <v>240.96</v>
      </c>
      <c r="BM964" s="72">
        <v>276.22000000000003</v>
      </c>
      <c r="BN964" s="72">
        <v>517.17999999999995</v>
      </c>
      <c r="BO964" s="95">
        <v>7957379</v>
      </c>
      <c r="BP964" s="95">
        <v>8575088</v>
      </c>
      <c r="BQ964" s="95">
        <v>2752</v>
      </c>
      <c r="BR964" s="95">
        <v>2587</v>
      </c>
      <c r="BS964" s="72">
        <v>255.3</v>
      </c>
      <c r="BT964" s="72">
        <v>302.38</v>
      </c>
      <c r="BU964" s="72">
        <v>557.67999999999995</v>
      </c>
      <c r="BV964" s="95">
        <v>8565929.3699999992</v>
      </c>
      <c r="BW964" s="95">
        <v>9481474.8000000007</v>
      </c>
      <c r="BX964" s="95">
        <v>2796</v>
      </c>
      <c r="BY964" s="95">
        <v>2613</v>
      </c>
      <c r="BZ964" s="95">
        <v>2668</v>
      </c>
      <c r="CA964" s="95">
        <v>2618</v>
      </c>
      <c r="CB964" s="95">
        <v>2634</v>
      </c>
      <c r="CC964" s="95">
        <v>2674</v>
      </c>
      <c r="CD964" s="95">
        <v>2706</v>
      </c>
      <c r="CE964" s="72">
        <v>650.75523149000003</v>
      </c>
      <c r="CF964" s="72">
        <v>676.59346364999999</v>
      </c>
      <c r="CG964" s="72">
        <v>712.40329333</v>
      </c>
      <c r="CH964" s="72">
        <v>716.50152150999998</v>
      </c>
      <c r="CI964" s="72">
        <v>731.52548966999996</v>
      </c>
      <c r="CJ964" s="96">
        <v>0.79395443170000002</v>
      </c>
      <c r="CK964" s="96">
        <v>0.76540792639999999</v>
      </c>
      <c r="CL964" s="96">
        <v>0.73208532989999997</v>
      </c>
      <c r="CM964" s="96">
        <v>0.7218128426</v>
      </c>
      <c r="CN964" s="96">
        <v>0.76235210919999996</v>
      </c>
      <c r="CO964" s="96">
        <v>0.86033539680000004</v>
      </c>
      <c r="CP964" s="96">
        <v>0.87770714859999999</v>
      </c>
      <c r="CQ964" s="96">
        <v>0.99584056389999998</v>
      </c>
      <c r="CR964" s="96">
        <v>0.88137303810000001</v>
      </c>
      <c r="CS964" s="95">
        <v>2712</v>
      </c>
      <c r="CT964" s="95">
        <v>2702</v>
      </c>
      <c r="CU964" s="95">
        <v>2754</v>
      </c>
      <c r="CV964" s="95">
        <v>2770</v>
      </c>
      <c r="CW964" s="95">
        <v>2756</v>
      </c>
      <c r="CX964" s="96">
        <v>0.85744229199999999</v>
      </c>
      <c r="CY964" s="96">
        <v>0.869523245</v>
      </c>
      <c r="CZ964" s="96">
        <v>0.85215206799999998</v>
      </c>
      <c r="DA964" s="96">
        <v>0.86845944500000005</v>
      </c>
      <c r="DB964" s="96">
        <v>0.85418656100000001</v>
      </c>
      <c r="DC964">
        <v>2013</v>
      </c>
      <c r="DD964" s="6">
        <v>2579</v>
      </c>
      <c r="DE964" s="96">
        <v>1.3875042E-3</v>
      </c>
      <c r="DF964" s="72">
        <v>675.95</v>
      </c>
      <c r="DG964" s="96">
        <v>1</v>
      </c>
      <c r="DH964" s="72">
        <v>675.95</v>
      </c>
      <c r="DI964" s="72">
        <v>688.70976138000003</v>
      </c>
      <c r="DJ964" s="96">
        <v>1</v>
      </c>
      <c r="DK964" s="72">
        <v>675.95</v>
      </c>
      <c r="DL964" s="96">
        <v>1</v>
      </c>
      <c r="DM964" s="72">
        <v>675.95</v>
      </c>
      <c r="DN964" s="96">
        <v>1</v>
      </c>
      <c r="DO964" s="96">
        <v>4.5009999999999998E-3</v>
      </c>
      <c r="DP964" s="72">
        <v>3.04</v>
      </c>
      <c r="DQ964" s="72">
        <v>672.91</v>
      </c>
      <c r="DR964" t="s">
        <v>668</v>
      </c>
      <c r="DT964" t="s">
        <v>628</v>
      </c>
    </row>
    <row r="965" spans="1:124" x14ac:dyDescent="0.3">
      <c r="A965" t="s">
        <v>669</v>
      </c>
      <c r="B965">
        <v>17700</v>
      </c>
      <c r="C965" s="95">
        <v>965</v>
      </c>
      <c r="D965" s="95">
        <v>3396754</v>
      </c>
      <c r="E965" s="95">
        <v>948</v>
      </c>
      <c r="F965" s="95">
        <v>3252806</v>
      </c>
      <c r="G965" s="95">
        <v>75</v>
      </c>
      <c r="H965" s="95">
        <v>387376</v>
      </c>
      <c r="I965" s="95">
        <v>69</v>
      </c>
      <c r="J965" s="95">
        <v>307003</v>
      </c>
      <c r="K965" s="95">
        <v>940</v>
      </c>
      <c r="L965" s="95">
        <v>4652215</v>
      </c>
      <c r="M965" s="95">
        <v>922</v>
      </c>
      <c r="N965" s="95">
        <v>3801040</v>
      </c>
      <c r="O965" s="95">
        <v>81</v>
      </c>
      <c r="P965" s="95">
        <v>339991</v>
      </c>
      <c r="Q965" s="95">
        <v>72</v>
      </c>
      <c r="R965" s="95">
        <v>285456</v>
      </c>
      <c r="S965" s="95">
        <v>942</v>
      </c>
      <c r="T965" s="95">
        <v>3813165</v>
      </c>
      <c r="U965" s="95">
        <v>916</v>
      </c>
      <c r="V965" s="95">
        <v>3066974</v>
      </c>
      <c r="W965" s="95">
        <v>85</v>
      </c>
      <c r="X965" s="95">
        <v>136862</v>
      </c>
      <c r="Y965" s="95">
        <v>77</v>
      </c>
      <c r="Z965" s="95">
        <v>209503</v>
      </c>
      <c r="AA965" s="95">
        <v>929</v>
      </c>
      <c r="AB965" s="95">
        <v>3809263</v>
      </c>
      <c r="AC965" s="95">
        <v>900</v>
      </c>
      <c r="AD965" s="95">
        <v>3379114</v>
      </c>
      <c r="AE965" s="95">
        <v>82</v>
      </c>
      <c r="AF965" s="95">
        <v>268441</v>
      </c>
      <c r="AG965" s="95">
        <v>72</v>
      </c>
      <c r="AH965" s="95">
        <v>227588</v>
      </c>
      <c r="AI965" s="95">
        <v>914</v>
      </c>
      <c r="AJ965" s="95">
        <v>4267781</v>
      </c>
      <c r="AK965" s="95">
        <v>880</v>
      </c>
      <c r="AL965" s="95">
        <v>3420709.45</v>
      </c>
      <c r="AM965" s="95">
        <v>78</v>
      </c>
      <c r="AN965" s="95">
        <v>401743</v>
      </c>
      <c r="AO965" s="95">
        <v>73</v>
      </c>
      <c r="AP965" s="95">
        <v>263674</v>
      </c>
      <c r="AQ965" s="72">
        <v>303.22000000000003</v>
      </c>
      <c r="AR965" s="72">
        <v>291.69</v>
      </c>
      <c r="AS965" s="72">
        <v>594.91</v>
      </c>
      <c r="AT965" s="95">
        <v>3784130</v>
      </c>
      <c r="AU965" s="95">
        <v>3559809</v>
      </c>
      <c r="AV965" s="95">
        <v>1040</v>
      </c>
      <c r="AW965" s="95">
        <v>1017</v>
      </c>
      <c r="AX965" s="72">
        <v>407.46</v>
      </c>
      <c r="AY965" s="72">
        <v>342.6</v>
      </c>
      <c r="AZ965" s="72">
        <v>750.06</v>
      </c>
      <c r="BA965" s="95">
        <v>4992206</v>
      </c>
      <c r="BB965" s="95">
        <v>4086496</v>
      </c>
      <c r="BC965" s="95">
        <v>1021</v>
      </c>
      <c r="BD965" s="95">
        <v>994</v>
      </c>
      <c r="BE965" s="72">
        <v>320.52</v>
      </c>
      <c r="BF965" s="72">
        <v>274.95999999999998</v>
      </c>
      <c r="BG965" s="72">
        <v>595.48</v>
      </c>
      <c r="BH965" s="95">
        <v>3950027</v>
      </c>
      <c r="BI965" s="95">
        <v>3276477</v>
      </c>
      <c r="BJ965" s="95">
        <v>1027</v>
      </c>
      <c r="BK965" s="95">
        <v>993</v>
      </c>
      <c r="BL965" s="72">
        <v>336.11</v>
      </c>
      <c r="BM965" s="72">
        <v>309.22000000000003</v>
      </c>
      <c r="BN965" s="72">
        <v>645.33000000000004</v>
      </c>
      <c r="BO965" s="95">
        <v>4077704</v>
      </c>
      <c r="BP965" s="95">
        <v>3606702</v>
      </c>
      <c r="BQ965" s="95">
        <v>1011</v>
      </c>
      <c r="BR965" s="95">
        <v>972</v>
      </c>
      <c r="BS965" s="72">
        <v>392.27</v>
      </c>
      <c r="BT965" s="72">
        <v>322.17</v>
      </c>
      <c r="BU965" s="72">
        <v>714.44</v>
      </c>
      <c r="BV965" s="95">
        <v>4669524</v>
      </c>
      <c r="BW965" s="95">
        <v>3684383.45</v>
      </c>
      <c r="BX965" s="95">
        <v>992</v>
      </c>
      <c r="BY965" s="95">
        <v>953</v>
      </c>
      <c r="BZ965" s="95">
        <v>1029</v>
      </c>
      <c r="CA965" s="95">
        <v>1008</v>
      </c>
      <c r="CB965" s="95">
        <v>1011</v>
      </c>
      <c r="CC965" s="95">
        <v>992</v>
      </c>
      <c r="CD965" s="95">
        <v>973</v>
      </c>
      <c r="CE965" s="72">
        <v>650.75523149000003</v>
      </c>
      <c r="CF965" s="72">
        <v>676.59346364999999</v>
      </c>
      <c r="CG965" s="72">
        <v>712.40329333</v>
      </c>
      <c r="CH965" s="72">
        <v>716.50152150999998</v>
      </c>
      <c r="CI965" s="72">
        <v>731.52548966999996</v>
      </c>
      <c r="CJ965" s="96">
        <v>0.91418396840000005</v>
      </c>
      <c r="CK965" s="96">
        <v>1.1085829827</v>
      </c>
      <c r="CL965" s="96">
        <v>0.83587485569999997</v>
      </c>
      <c r="CM965" s="96">
        <v>0.90066801060000001</v>
      </c>
      <c r="CN965" s="96">
        <v>0.97664402689999996</v>
      </c>
      <c r="CO965" s="96">
        <v>0.99947613489999998</v>
      </c>
      <c r="CP965" s="96">
        <v>0.94768722910000003</v>
      </c>
      <c r="CQ965" s="96">
        <v>0.99584056389999998</v>
      </c>
      <c r="CR965" s="96">
        <v>0.95164540200000003</v>
      </c>
      <c r="CS965" s="95">
        <v>1003</v>
      </c>
      <c r="CT965" s="95">
        <v>1000</v>
      </c>
      <c r="CU965" s="95">
        <v>991</v>
      </c>
      <c r="CV965" s="95">
        <v>987</v>
      </c>
      <c r="CW965" s="95">
        <v>971</v>
      </c>
      <c r="CX965" s="96">
        <v>1.0435211150000001</v>
      </c>
      <c r="CY965" s="96">
        <v>1.0277440250000001</v>
      </c>
      <c r="CZ965" s="96">
        <v>0.99132114400000004</v>
      </c>
      <c r="DA965" s="96">
        <v>0.97626290100000002</v>
      </c>
      <c r="DB965" s="96">
        <v>0.95678617899999996</v>
      </c>
      <c r="DC965">
        <v>2013</v>
      </c>
      <c r="DD965" s="6">
        <v>985.8</v>
      </c>
      <c r="DE965" s="96">
        <v>1.4388423E-3</v>
      </c>
      <c r="DF965" s="72">
        <v>729.8</v>
      </c>
      <c r="DG965" s="96">
        <v>1</v>
      </c>
      <c r="DH965" s="72">
        <v>729.8</v>
      </c>
      <c r="DI965" s="72">
        <v>760.10333204999995</v>
      </c>
      <c r="DJ965" s="96">
        <v>0.99287461440000002</v>
      </c>
      <c r="DK965" s="72">
        <v>730.01592291999998</v>
      </c>
      <c r="DL965" s="96">
        <v>1.0225172001</v>
      </c>
      <c r="DM965" s="72">
        <v>746.45383750999997</v>
      </c>
      <c r="DN965" s="96">
        <v>1</v>
      </c>
      <c r="DO965" s="96">
        <v>4.2370000000000003E-3</v>
      </c>
      <c r="DP965" s="72">
        <v>3.16</v>
      </c>
      <c r="DQ965" s="72">
        <v>743.29</v>
      </c>
      <c r="DR965" t="s">
        <v>669</v>
      </c>
      <c r="DT965" t="s">
        <v>628</v>
      </c>
    </row>
    <row r="966" spans="1:124" x14ac:dyDescent="0.3">
      <c r="A966" t="s">
        <v>670</v>
      </c>
      <c r="B966">
        <v>17710</v>
      </c>
      <c r="C966" s="95">
        <v>960</v>
      </c>
      <c r="D966" s="95">
        <v>3510677</v>
      </c>
      <c r="E966" s="95">
        <v>931</v>
      </c>
      <c r="F966" s="95">
        <v>2564996</v>
      </c>
      <c r="G966" s="95">
        <v>89</v>
      </c>
      <c r="H966" s="95">
        <v>304394</v>
      </c>
      <c r="I966" s="95">
        <v>80</v>
      </c>
      <c r="J966" s="95">
        <v>343743</v>
      </c>
      <c r="K966" s="95">
        <v>903</v>
      </c>
      <c r="L966" s="95">
        <v>3253184</v>
      </c>
      <c r="M966" s="95">
        <v>867</v>
      </c>
      <c r="N966" s="95">
        <v>2455280</v>
      </c>
      <c r="O966" s="95">
        <v>93</v>
      </c>
      <c r="P966" s="95">
        <v>565684</v>
      </c>
      <c r="Q966" s="95">
        <v>84</v>
      </c>
      <c r="R966" s="95">
        <v>331396</v>
      </c>
      <c r="S966" s="95">
        <v>891</v>
      </c>
      <c r="T966" s="95">
        <v>3211111</v>
      </c>
      <c r="U966" s="95">
        <v>847</v>
      </c>
      <c r="V966" s="95">
        <v>2572442</v>
      </c>
      <c r="W966" s="95">
        <v>89</v>
      </c>
      <c r="X966" s="95">
        <v>225071</v>
      </c>
      <c r="Y966" s="95">
        <v>79</v>
      </c>
      <c r="Z966" s="95">
        <v>227800</v>
      </c>
      <c r="AA966" s="95">
        <v>886</v>
      </c>
      <c r="AB966" s="95">
        <v>2760673</v>
      </c>
      <c r="AC966" s="95">
        <v>843</v>
      </c>
      <c r="AD966" s="95">
        <v>2570544</v>
      </c>
      <c r="AE966" s="95">
        <v>91</v>
      </c>
      <c r="AF966" s="95">
        <v>432217</v>
      </c>
      <c r="AG966" s="95">
        <v>80</v>
      </c>
      <c r="AH966" s="95">
        <v>266619</v>
      </c>
      <c r="AI966" s="95">
        <v>909</v>
      </c>
      <c r="AJ966" s="95">
        <v>2909036.65</v>
      </c>
      <c r="AK966" s="95">
        <v>857</v>
      </c>
      <c r="AL966" s="95">
        <v>2512683.4900000002</v>
      </c>
      <c r="AM966" s="95">
        <v>98</v>
      </c>
      <c r="AN966" s="95">
        <v>272360</v>
      </c>
      <c r="AO966" s="95">
        <v>87</v>
      </c>
      <c r="AP966" s="95">
        <v>307262</v>
      </c>
      <c r="AQ966" s="72">
        <v>303.07</v>
      </c>
      <c r="AR966" s="72">
        <v>239.76</v>
      </c>
      <c r="AS966" s="72">
        <v>542.83000000000004</v>
      </c>
      <c r="AT966" s="95">
        <v>3815071</v>
      </c>
      <c r="AU966" s="95">
        <v>2908739</v>
      </c>
      <c r="AV966" s="95">
        <v>1049</v>
      </c>
      <c r="AW966" s="95">
        <v>1011</v>
      </c>
      <c r="AX966" s="72">
        <v>319.52</v>
      </c>
      <c r="AY966" s="72">
        <v>244.19</v>
      </c>
      <c r="AZ966" s="72">
        <v>563.71</v>
      </c>
      <c r="BA966" s="95">
        <v>3818868</v>
      </c>
      <c r="BB966" s="95">
        <v>2786676</v>
      </c>
      <c r="BC966" s="95">
        <v>996</v>
      </c>
      <c r="BD966" s="95">
        <v>951</v>
      </c>
      <c r="BE966" s="72">
        <v>292.19</v>
      </c>
      <c r="BF966" s="72">
        <v>252</v>
      </c>
      <c r="BG966" s="72">
        <v>544.19000000000005</v>
      </c>
      <c r="BH966" s="95">
        <v>3436182</v>
      </c>
      <c r="BI966" s="95">
        <v>2800242</v>
      </c>
      <c r="BJ966" s="95">
        <v>980</v>
      </c>
      <c r="BK966" s="95">
        <v>926</v>
      </c>
      <c r="BL966" s="72">
        <v>272.33999999999997</v>
      </c>
      <c r="BM966" s="72">
        <v>256.14999999999998</v>
      </c>
      <c r="BN966" s="72">
        <v>528.49</v>
      </c>
      <c r="BO966" s="95">
        <v>3192890</v>
      </c>
      <c r="BP966" s="95">
        <v>2837163</v>
      </c>
      <c r="BQ966" s="95">
        <v>977</v>
      </c>
      <c r="BR966" s="95">
        <v>923</v>
      </c>
      <c r="BS966" s="72">
        <v>263.27</v>
      </c>
      <c r="BT966" s="72">
        <v>248.94</v>
      </c>
      <c r="BU966" s="72">
        <v>512.21</v>
      </c>
      <c r="BV966" s="95">
        <v>3181396.65</v>
      </c>
      <c r="BW966" s="95">
        <v>2819945.49</v>
      </c>
      <c r="BX966" s="95">
        <v>1007</v>
      </c>
      <c r="BY966" s="95">
        <v>944</v>
      </c>
      <c r="BZ966" s="95">
        <v>1031</v>
      </c>
      <c r="CA966" s="95">
        <v>974</v>
      </c>
      <c r="CB966" s="95">
        <v>954</v>
      </c>
      <c r="CC966" s="95">
        <v>951</v>
      </c>
      <c r="CD966" s="95">
        <v>976</v>
      </c>
      <c r="CE966" s="72">
        <v>650.75523149000003</v>
      </c>
      <c r="CF966" s="72">
        <v>676.59346364999999</v>
      </c>
      <c r="CG966" s="72">
        <v>712.40329333</v>
      </c>
      <c r="CH966" s="72">
        <v>716.50152150999998</v>
      </c>
      <c r="CI966" s="72">
        <v>731.52548966999996</v>
      </c>
      <c r="CJ966" s="96">
        <v>0.83415387799999996</v>
      </c>
      <c r="CK966" s="96">
        <v>0.8331590982</v>
      </c>
      <c r="CL966" s="96">
        <v>0.76387911890000004</v>
      </c>
      <c r="CM966" s="96">
        <v>0.73759787539999999</v>
      </c>
      <c r="CN966" s="96">
        <v>0.70019432979999996</v>
      </c>
      <c r="CO966" s="96">
        <v>0.90234619689999995</v>
      </c>
      <c r="CP966" s="96">
        <v>0.85753878360000002</v>
      </c>
      <c r="CQ966" s="96">
        <v>0.99584056389999998</v>
      </c>
      <c r="CR966" s="96">
        <v>0.86112043660000004</v>
      </c>
      <c r="CS966" s="95">
        <v>1062</v>
      </c>
      <c r="CT966" s="95">
        <v>1018</v>
      </c>
      <c r="CU966" s="95">
        <v>1003</v>
      </c>
      <c r="CV966" s="95">
        <v>1010</v>
      </c>
      <c r="CW966" s="95">
        <v>1034</v>
      </c>
      <c r="CX966" s="96">
        <v>0.93281320099999998</v>
      </c>
      <c r="CY966" s="96">
        <v>0.91994484200000004</v>
      </c>
      <c r="CZ966" s="96">
        <v>0.898397742</v>
      </c>
      <c r="DA966" s="96">
        <v>0.88238192800000004</v>
      </c>
      <c r="DB966" s="96">
        <v>0.877058801</v>
      </c>
      <c r="DC966">
        <v>2013</v>
      </c>
      <c r="DD966" s="6">
        <v>951</v>
      </c>
      <c r="DE966" s="96">
        <v>2.5610470999999999E-3</v>
      </c>
      <c r="DF966" s="72">
        <v>659.64</v>
      </c>
      <c r="DG966" s="96">
        <v>1</v>
      </c>
      <c r="DH966" s="72">
        <v>659.64</v>
      </c>
      <c r="DI966" s="72">
        <v>760.10333204999995</v>
      </c>
      <c r="DJ966" s="96">
        <v>0.97519228869999997</v>
      </c>
      <c r="DK966" s="72">
        <v>662.13226533</v>
      </c>
      <c r="DL966" s="96">
        <v>1.0225172001</v>
      </c>
      <c r="DM966" s="72">
        <v>677.04163001999996</v>
      </c>
      <c r="DN966" s="96">
        <v>1</v>
      </c>
      <c r="DO966" s="96">
        <v>6.8970000000000004E-3</v>
      </c>
      <c r="DP966" s="72">
        <v>4.67</v>
      </c>
      <c r="DQ966" s="72">
        <v>672.37</v>
      </c>
      <c r="DR966" t="s">
        <v>670</v>
      </c>
      <c r="DT966" t="s">
        <v>628</v>
      </c>
    </row>
    <row r="967" spans="1:124" x14ac:dyDescent="0.3">
      <c r="A967" t="s">
        <v>671</v>
      </c>
      <c r="B967">
        <v>17720</v>
      </c>
      <c r="C967" s="95">
        <v>993</v>
      </c>
      <c r="D967" s="95">
        <v>3896702</v>
      </c>
      <c r="E967" s="95">
        <v>957</v>
      </c>
      <c r="F967" s="95">
        <v>4046923</v>
      </c>
      <c r="G967" s="95">
        <v>101</v>
      </c>
      <c r="H967" s="95">
        <v>210559</v>
      </c>
      <c r="I967" s="95">
        <v>85</v>
      </c>
      <c r="J967" s="95">
        <v>263962</v>
      </c>
      <c r="K967" s="95">
        <v>933</v>
      </c>
      <c r="L967" s="95">
        <v>3611671</v>
      </c>
      <c r="M967" s="95">
        <v>899</v>
      </c>
      <c r="N967" s="95">
        <v>4312062</v>
      </c>
      <c r="O967" s="95">
        <v>101</v>
      </c>
      <c r="P967" s="95">
        <v>303197</v>
      </c>
      <c r="Q967" s="95">
        <v>82</v>
      </c>
      <c r="R967" s="95">
        <v>368158</v>
      </c>
      <c r="S967" s="95">
        <v>867</v>
      </c>
      <c r="T967" s="95">
        <v>3808007</v>
      </c>
      <c r="U967" s="95">
        <v>834</v>
      </c>
      <c r="V967" s="95">
        <v>4171017</v>
      </c>
      <c r="W967" s="95">
        <v>98</v>
      </c>
      <c r="X967" s="95">
        <v>280557</v>
      </c>
      <c r="Y967" s="95">
        <v>78</v>
      </c>
      <c r="Z967" s="95">
        <v>328432</v>
      </c>
      <c r="AA967" s="95">
        <v>815</v>
      </c>
      <c r="AB967" s="95">
        <v>3391948</v>
      </c>
      <c r="AC967" s="95">
        <v>784</v>
      </c>
      <c r="AD967" s="95">
        <v>3649011</v>
      </c>
      <c r="AE967" s="95">
        <v>87</v>
      </c>
      <c r="AF967" s="95">
        <v>208461</v>
      </c>
      <c r="AG967" s="95">
        <v>67</v>
      </c>
      <c r="AH967" s="95">
        <v>237012</v>
      </c>
      <c r="AI967" s="95">
        <v>790</v>
      </c>
      <c r="AJ967" s="95">
        <v>3640414</v>
      </c>
      <c r="AK967" s="95">
        <v>763</v>
      </c>
      <c r="AL967" s="95">
        <v>4042369</v>
      </c>
      <c r="AM967" s="95">
        <v>87</v>
      </c>
      <c r="AN967" s="95">
        <v>276118</v>
      </c>
      <c r="AO967" s="95">
        <v>68</v>
      </c>
      <c r="AP967" s="95">
        <v>411364</v>
      </c>
      <c r="AQ967" s="72">
        <v>312.86</v>
      </c>
      <c r="AR967" s="72">
        <v>344.76</v>
      </c>
      <c r="AS967" s="72">
        <v>657.62</v>
      </c>
      <c r="AT967" s="95">
        <v>4107261</v>
      </c>
      <c r="AU967" s="95">
        <v>4310885</v>
      </c>
      <c r="AV967" s="95">
        <v>1094</v>
      </c>
      <c r="AW967" s="95">
        <v>1042</v>
      </c>
      <c r="AX967" s="72">
        <v>315.51</v>
      </c>
      <c r="AY967" s="72">
        <v>397.57</v>
      </c>
      <c r="AZ967" s="72">
        <v>713.08</v>
      </c>
      <c r="BA967" s="95">
        <v>3914868</v>
      </c>
      <c r="BB967" s="95">
        <v>4680220</v>
      </c>
      <c r="BC967" s="95">
        <v>1034</v>
      </c>
      <c r="BD967" s="95">
        <v>981</v>
      </c>
      <c r="BE967" s="72">
        <v>353.07</v>
      </c>
      <c r="BF967" s="72">
        <v>411.13</v>
      </c>
      <c r="BG967" s="72">
        <v>764.2</v>
      </c>
      <c r="BH967" s="95">
        <v>4088564</v>
      </c>
      <c r="BI967" s="95">
        <v>4499449</v>
      </c>
      <c r="BJ967" s="95">
        <v>965</v>
      </c>
      <c r="BK967" s="95">
        <v>912</v>
      </c>
      <c r="BL967" s="72">
        <v>332.63</v>
      </c>
      <c r="BM967" s="72">
        <v>380.53</v>
      </c>
      <c r="BN967" s="72">
        <v>713.16</v>
      </c>
      <c r="BO967" s="95">
        <v>3600409</v>
      </c>
      <c r="BP967" s="95">
        <v>3886023</v>
      </c>
      <c r="BQ967" s="95">
        <v>902</v>
      </c>
      <c r="BR967" s="95">
        <v>851</v>
      </c>
      <c r="BS967" s="72">
        <v>372.15</v>
      </c>
      <c r="BT967" s="72">
        <v>446.62</v>
      </c>
      <c r="BU967" s="72">
        <v>818.77</v>
      </c>
      <c r="BV967" s="95">
        <v>3916532</v>
      </c>
      <c r="BW967" s="95">
        <v>4453733</v>
      </c>
      <c r="BX967" s="95">
        <v>877</v>
      </c>
      <c r="BY967" s="95">
        <v>831</v>
      </c>
      <c r="BZ967" s="95">
        <v>1069</v>
      </c>
      <c r="CA967" s="95">
        <v>1008</v>
      </c>
      <c r="CB967" s="95">
        <v>939</v>
      </c>
      <c r="CC967" s="95">
        <v>878</v>
      </c>
      <c r="CD967" s="95">
        <v>854</v>
      </c>
      <c r="CE967" s="72">
        <v>650.75523149000003</v>
      </c>
      <c r="CF967" s="72">
        <v>676.59346364999999</v>
      </c>
      <c r="CG967" s="72">
        <v>712.40329333</v>
      </c>
      <c r="CH967" s="72">
        <v>716.50152150999998</v>
      </c>
      <c r="CI967" s="72">
        <v>731.52548966999996</v>
      </c>
      <c r="CJ967" s="96">
        <v>1.0105489256</v>
      </c>
      <c r="CK967" s="96">
        <v>1.0539268235999999</v>
      </c>
      <c r="CL967" s="96">
        <v>1.0727070005999999</v>
      </c>
      <c r="CM967" s="96">
        <v>0.99533633720000003</v>
      </c>
      <c r="CN967" s="96">
        <v>1.1192638009</v>
      </c>
      <c r="CO967" s="96">
        <v>0.92337663820000004</v>
      </c>
      <c r="CP967" s="96">
        <v>1.1375169504</v>
      </c>
      <c r="CQ967" s="96">
        <v>0.99584056389999998</v>
      </c>
      <c r="CR967" s="96">
        <v>1.1422679786000001</v>
      </c>
      <c r="CS967" s="95">
        <v>1223</v>
      </c>
      <c r="CT967" s="95">
        <v>1208</v>
      </c>
      <c r="CU967" s="95">
        <v>1183</v>
      </c>
      <c r="CV967" s="95">
        <v>1184</v>
      </c>
      <c r="CW967" s="95">
        <v>1189</v>
      </c>
      <c r="CX967" s="96">
        <v>0.91568770300000002</v>
      </c>
      <c r="CY967" s="96">
        <v>0.92354982900000004</v>
      </c>
      <c r="CZ967" s="96">
        <v>0.91169209900000003</v>
      </c>
      <c r="DA967" s="96">
        <v>0.91204972900000003</v>
      </c>
      <c r="DB967" s="96">
        <v>0.95401433700000005</v>
      </c>
      <c r="DC967">
        <v>2013</v>
      </c>
      <c r="DD967" s="6">
        <v>923.4</v>
      </c>
      <c r="DE967" s="96">
        <v>2.1615879999999999E-3</v>
      </c>
      <c r="DF967" s="72">
        <v>875.35</v>
      </c>
      <c r="DG967" s="96">
        <v>1</v>
      </c>
      <c r="DH967" s="72">
        <v>875.35</v>
      </c>
      <c r="DI967" s="72">
        <v>760.10333204999995</v>
      </c>
      <c r="DJ967" s="96">
        <v>0.96093704270000002</v>
      </c>
      <c r="DK967" s="72">
        <v>870.84812433000002</v>
      </c>
      <c r="DL967" s="96">
        <v>1.0225172001</v>
      </c>
      <c r="DM967" s="72">
        <v>890.45718577000002</v>
      </c>
      <c r="DN967" s="96">
        <v>1</v>
      </c>
      <c r="DO967" s="96">
        <v>4.2940000000000001E-3</v>
      </c>
      <c r="DP967" s="72">
        <v>3.82</v>
      </c>
      <c r="DQ967" s="72">
        <v>886.64</v>
      </c>
      <c r="DR967" t="s">
        <v>671</v>
      </c>
      <c r="DT967" t="s">
        <v>628</v>
      </c>
    </row>
    <row r="968" spans="1:124" x14ac:dyDescent="0.3">
      <c r="A968" t="s">
        <v>141</v>
      </c>
      <c r="B968">
        <v>17730</v>
      </c>
      <c r="C968" s="95">
        <v>1175</v>
      </c>
      <c r="D968" s="95">
        <v>4439825</v>
      </c>
      <c r="E968" s="95">
        <v>1151</v>
      </c>
      <c r="F968" s="95">
        <v>4186107</v>
      </c>
      <c r="G968" s="95">
        <v>131</v>
      </c>
      <c r="H968" s="95">
        <v>657337</v>
      </c>
      <c r="I968" s="95">
        <v>125</v>
      </c>
      <c r="J968" s="95">
        <v>467271</v>
      </c>
      <c r="K968" s="95">
        <v>1152</v>
      </c>
      <c r="L968" s="95">
        <v>4429023</v>
      </c>
      <c r="M968" s="95">
        <v>1130</v>
      </c>
      <c r="N968" s="95">
        <v>4246068</v>
      </c>
      <c r="O968" s="95">
        <v>147</v>
      </c>
      <c r="P968" s="95">
        <v>367385</v>
      </c>
      <c r="Q968" s="95">
        <v>139</v>
      </c>
      <c r="R968" s="95">
        <v>517954</v>
      </c>
      <c r="S968" s="95">
        <v>1154</v>
      </c>
      <c r="T968" s="95">
        <v>4733423</v>
      </c>
      <c r="U968" s="95">
        <v>1135</v>
      </c>
      <c r="V968" s="95">
        <v>4256539</v>
      </c>
      <c r="W968" s="95">
        <v>134</v>
      </c>
      <c r="X968" s="95">
        <v>272541</v>
      </c>
      <c r="Y968" s="95">
        <v>125</v>
      </c>
      <c r="Z968" s="95">
        <v>434079</v>
      </c>
      <c r="AA968" s="95">
        <v>1144</v>
      </c>
      <c r="AB968" s="95">
        <v>5153906</v>
      </c>
      <c r="AC968" s="95">
        <v>1116</v>
      </c>
      <c r="AD968" s="95">
        <v>4283288</v>
      </c>
      <c r="AE968" s="95">
        <v>135</v>
      </c>
      <c r="AF968" s="95">
        <v>495418</v>
      </c>
      <c r="AG968" s="95">
        <v>125</v>
      </c>
      <c r="AH968" s="95">
        <v>396901</v>
      </c>
      <c r="AI968" s="95">
        <v>1134</v>
      </c>
      <c r="AJ968" s="95">
        <v>5739616</v>
      </c>
      <c r="AK968" s="95">
        <v>1106</v>
      </c>
      <c r="AL968" s="95">
        <v>4750145</v>
      </c>
      <c r="AM968" s="95">
        <v>141</v>
      </c>
      <c r="AN968" s="95">
        <v>589655</v>
      </c>
      <c r="AO968" s="95">
        <v>127</v>
      </c>
      <c r="AP968" s="95">
        <v>543009</v>
      </c>
      <c r="AQ968" s="72">
        <v>325.24</v>
      </c>
      <c r="AR968" s="72">
        <v>303.89999999999998</v>
      </c>
      <c r="AS968" s="72">
        <v>629.14</v>
      </c>
      <c r="AT968" s="95">
        <v>5097162</v>
      </c>
      <c r="AU968" s="95">
        <v>4653378</v>
      </c>
      <c r="AV968" s="95">
        <v>1306</v>
      </c>
      <c r="AW968" s="95">
        <v>1276</v>
      </c>
      <c r="AX968" s="72">
        <v>307.7</v>
      </c>
      <c r="AY968" s="72">
        <v>312.85000000000002</v>
      </c>
      <c r="AZ968" s="72">
        <v>620.54999999999995</v>
      </c>
      <c r="BA968" s="95">
        <v>4796408</v>
      </c>
      <c r="BB968" s="95">
        <v>4764022</v>
      </c>
      <c r="BC968" s="95">
        <v>1299</v>
      </c>
      <c r="BD968" s="95">
        <v>1269</v>
      </c>
      <c r="BE968" s="72">
        <v>323.88</v>
      </c>
      <c r="BF968" s="72">
        <v>310.23</v>
      </c>
      <c r="BG968" s="72">
        <v>634.11</v>
      </c>
      <c r="BH968" s="95">
        <v>5005964</v>
      </c>
      <c r="BI968" s="95">
        <v>4690618</v>
      </c>
      <c r="BJ968" s="95">
        <v>1288</v>
      </c>
      <c r="BK968" s="95">
        <v>1260</v>
      </c>
      <c r="BL968" s="72">
        <v>368.08</v>
      </c>
      <c r="BM968" s="72">
        <v>314.27999999999997</v>
      </c>
      <c r="BN968" s="72">
        <v>682.36</v>
      </c>
      <c r="BO968" s="95">
        <v>5649324</v>
      </c>
      <c r="BP968" s="95">
        <v>4680189</v>
      </c>
      <c r="BQ968" s="95">
        <v>1279</v>
      </c>
      <c r="BR968" s="95">
        <v>1241</v>
      </c>
      <c r="BS968" s="72">
        <v>413.68</v>
      </c>
      <c r="BT968" s="72">
        <v>357.74</v>
      </c>
      <c r="BU968" s="72">
        <v>771.42</v>
      </c>
      <c r="BV968" s="95">
        <v>6329271</v>
      </c>
      <c r="BW968" s="95">
        <v>5293154</v>
      </c>
      <c r="BX968" s="95">
        <v>1275</v>
      </c>
      <c r="BY968" s="95">
        <v>1233</v>
      </c>
      <c r="BZ968" s="95">
        <v>1292</v>
      </c>
      <c r="CA968" s="95">
        <v>1284</v>
      </c>
      <c r="CB968" s="95">
        <v>1275</v>
      </c>
      <c r="CC968" s="95">
        <v>1261</v>
      </c>
      <c r="CD968" s="95">
        <v>1254</v>
      </c>
      <c r="CE968" s="72">
        <v>650.75523149000003</v>
      </c>
      <c r="CF968" s="72">
        <v>676.59346364999999</v>
      </c>
      <c r="CG968" s="72">
        <v>712.40329333</v>
      </c>
      <c r="CH968" s="72">
        <v>716.50152150999998</v>
      </c>
      <c r="CI968" s="72">
        <v>731.52548966999996</v>
      </c>
      <c r="CJ968" s="96">
        <v>0.9667843907</v>
      </c>
      <c r="CK968" s="96">
        <v>0.91716818639999997</v>
      </c>
      <c r="CL968" s="96">
        <v>0.89009975939999997</v>
      </c>
      <c r="CM968" s="96">
        <v>0.95234968730000003</v>
      </c>
      <c r="CN968" s="96">
        <v>1.0545360495</v>
      </c>
      <c r="CO968" s="96">
        <v>0.98198243969999999</v>
      </c>
      <c r="CP968" s="96">
        <v>0.97373188769999997</v>
      </c>
      <c r="CQ968" s="96">
        <v>0.99584056389999998</v>
      </c>
      <c r="CR968" s="96">
        <v>0.97779884049999999</v>
      </c>
      <c r="CS968" s="95">
        <v>1270</v>
      </c>
      <c r="CT968" s="95">
        <v>1264</v>
      </c>
      <c r="CU968" s="95">
        <v>1243</v>
      </c>
      <c r="CV968" s="95">
        <v>1253</v>
      </c>
      <c r="CW968" s="95">
        <v>1252</v>
      </c>
      <c r="CX968" s="96">
        <v>1.016559244</v>
      </c>
      <c r="CY968" s="96">
        <v>1.0457199230000001</v>
      </c>
      <c r="CZ968" s="96">
        <v>0.97338239599999998</v>
      </c>
      <c r="DA968" s="96">
        <v>0.93998770600000003</v>
      </c>
      <c r="DB968" s="96">
        <v>0.93312663699999998</v>
      </c>
      <c r="DC968">
        <v>2013</v>
      </c>
      <c r="DD968" s="6">
        <v>1255.8</v>
      </c>
      <c r="DE968" s="96">
        <v>8.7489100000000004E-4</v>
      </c>
      <c r="DF968" s="72">
        <v>750.28</v>
      </c>
      <c r="DG968" s="96">
        <v>1</v>
      </c>
      <c r="DH968" s="72">
        <v>750.28</v>
      </c>
      <c r="DI968" s="72">
        <v>760.10333204999995</v>
      </c>
      <c r="DJ968" s="96">
        <v>1</v>
      </c>
      <c r="DK968" s="72">
        <v>750.28</v>
      </c>
      <c r="DL968" s="96">
        <v>1</v>
      </c>
      <c r="DM968" s="72">
        <v>750.28</v>
      </c>
      <c r="DN968" s="96">
        <v>1</v>
      </c>
      <c r="DO968" s="96">
        <v>2.8890000000000001E-3</v>
      </c>
      <c r="DP968" s="72">
        <v>2.17</v>
      </c>
      <c r="DQ968" s="72">
        <v>748.11</v>
      </c>
      <c r="DR968" t="s">
        <v>141</v>
      </c>
      <c r="DT968" t="s">
        <v>628</v>
      </c>
    </row>
    <row r="969" spans="1:124" x14ac:dyDescent="0.3">
      <c r="A969" t="s">
        <v>672</v>
      </c>
      <c r="B969">
        <v>17740</v>
      </c>
      <c r="C969" s="95">
        <v>2284</v>
      </c>
      <c r="D969" s="95">
        <v>7923331</v>
      </c>
      <c r="E969" s="95">
        <v>2207</v>
      </c>
      <c r="F969" s="95">
        <v>8095330</v>
      </c>
      <c r="G969" s="95">
        <v>302</v>
      </c>
      <c r="H969" s="95">
        <v>944857</v>
      </c>
      <c r="I969" s="95">
        <v>266</v>
      </c>
      <c r="J969" s="95">
        <v>1093614</v>
      </c>
      <c r="K969" s="95">
        <v>2257</v>
      </c>
      <c r="L969" s="95">
        <v>7727453</v>
      </c>
      <c r="M969" s="95">
        <v>2176</v>
      </c>
      <c r="N969" s="95">
        <v>7748251</v>
      </c>
      <c r="O969" s="95">
        <v>306</v>
      </c>
      <c r="P969" s="95">
        <v>1104448</v>
      </c>
      <c r="Q969" s="95">
        <v>270</v>
      </c>
      <c r="R969" s="95">
        <v>1033517</v>
      </c>
      <c r="S969" s="95">
        <v>2270</v>
      </c>
      <c r="T969" s="95">
        <v>8874665</v>
      </c>
      <c r="U969" s="95">
        <v>2174</v>
      </c>
      <c r="V969" s="95">
        <v>8418539</v>
      </c>
      <c r="W969" s="95">
        <v>303</v>
      </c>
      <c r="X969" s="95">
        <v>1008109</v>
      </c>
      <c r="Y969" s="95">
        <v>271</v>
      </c>
      <c r="Z969" s="95">
        <v>1144610</v>
      </c>
      <c r="AA969" s="95">
        <v>2264</v>
      </c>
      <c r="AB969" s="95">
        <v>9557788</v>
      </c>
      <c r="AC969" s="95">
        <v>2152</v>
      </c>
      <c r="AD969" s="95">
        <v>8606978</v>
      </c>
      <c r="AE969" s="95">
        <v>315</v>
      </c>
      <c r="AF969" s="95">
        <v>899758</v>
      </c>
      <c r="AG969" s="95">
        <v>280</v>
      </c>
      <c r="AH969" s="95">
        <v>1289443</v>
      </c>
      <c r="AI969" s="95">
        <v>2217</v>
      </c>
      <c r="AJ969" s="95">
        <v>8040646.8499999996</v>
      </c>
      <c r="AK969" s="95">
        <v>2094</v>
      </c>
      <c r="AL969" s="95">
        <v>8830024.6300000008</v>
      </c>
      <c r="AM969" s="95">
        <v>326</v>
      </c>
      <c r="AN969" s="95">
        <v>1087881</v>
      </c>
      <c r="AO969" s="95">
        <v>295</v>
      </c>
      <c r="AP969" s="95">
        <v>1516482.75</v>
      </c>
      <c r="AQ969" s="72">
        <v>285.77999999999997</v>
      </c>
      <c r="AR969" s="72">
        <v>309.64</v>
      </c>
      <c r="AS969" s="72">
        <v>595.41999999999996</v>
      </c>
      <c r="AT969" s="95">
        <v>8868188</v>
      </c>
      <c r="AU969" s="95">
        <v>9188944</v>
      </c>
      <c r="AV969" s="95">
        <v>2586</v>
      </c>
      <c r="AW969" s="95">
        <v>2473</v>
      </c>
      <c r="AX969" s="72">
        <v>287.16000000000003</v>
      </c>
      <c r="AY969" s="72">
        <v>299.19</v>
      </c>
      <c r="AZ969" s="72">
        <v>586.35</v>
      </c>
      <c r="BA969" s="95">
        <v>8831901</v>
      </c>
      <c r="BB969" s="95">
        <v>8781768</v>
      </c>
      <c r="BC969" s="95">
        <v>2563</v>
      </c>
      <c r="BD969" s="95">
        <v>2446</v>
      </c>
      <c r="BE969" s="72">
        <v>320.08</v>
      </c>
      <c r="BF969" s="72">
        <v>325.94</v>
      </c>
      <c r="BG969" s="72">
        <v>646.02</v>
      </c>
      <c r="BH969" s="95">
        <v>9882774</v>
      </c>
      <c r="BI969" s="95">
        <v>9563149</v>
      </c>
      <c r="BJ969" s="95">
        <v>2573</v>
      </c>
      <c r="BK969" s="95">
        <v>2445</v>
      </c>
      <c r="BL969" s="72">
        <v>337.91</v>
      </c>
      <c r="BM969" s="72">
        <v>339.1</v>
      </c>
      <c r="BN969" s="72">
        <v>677.01</v>
      </c>
      <c r="BO969" s="95">
        <v>10457546</v>
      </c>
      <c r="BP969" s="95">
        <v>9896421</v>
      </c>
      <c r="BQ969" s="95">
        <v>2579</v>
      </c>
      <c r="BR969" s="95">
        <v>2432</v>
      </c>
      <c r="BS969" s="72">
        <v>299.14</v>
      </c>
      <c r="BT969" s="72">
        <v>360.91</v>
      </c>
      <c r="BU969" s="72">
        <v>660.05</v>
      </c>
      <c r="BV969" s="95">
        <v>9128527.8499999996</v>
      </c>
      <c r="BW969" s="95">
        <v>10346507.380000001</v>
      </c>
      <c r="BX969" s="95">
        <v>2543</v>
      </c>
      <c r="BY969" s="95">
        <v>2389</v>
      </c>
      <c r="BZ969" s="95">
        <v>2532</v>
      </c>
      <c r="CA969" s="95">
        <v>2506</v>
      </c>
      <c r="CB969" s="95">
        <v>2511</v>
      </c>
      <c r="CC969" s="95">
        <v>2509</v>
      </c>
      <c r="CD969" s="95">
        <v>2468</v>
      </c>
      <c r="CE969" s="72">
        <v>650.75523149000003</v>
      </c>
      <c r="CF969" s="72">
        <v>676.59346364999999</v>
      </c>
      <c r="CG969" s="72">
        <v>712.40329333</v>
      </c>
      <c r="CH969" s="72">
        <v>716.50152150999998</v>
      </c>
      <c r="CI969" s="72">
        <v>731.52548966999996</v>
      </c>
      <c r="CJ969" s="96">
        <v>0.91496767320000005</v>
      </c>
      <c r="CK969" s="96">
        <v>0.86662084620000002</v>
      </c>
      <c r="CL969" s="96">
        <v>0.90681781800000005</v>
      </c>
      <c r="CM969" s="96">
        <v>0.94488285039999997</v>
      </c>
      <c r="CN969" s="96">
        <v>0.90229255070000003</v>
      </c>
      <c r="CO969" s="96">
        <v>0.93977932070000003</v>
      </c>
      <c r="CP969" s="96">
        <v>0.96524399689999996</v>
      </c>
      <c r="CQ969" s="96">
        <v>0.99584056389999998</v>
      </c>
      <c r="CR969" s="96">
        <v>0.96927549859999995</v>
      </c>
      <c r="CS969" s="95">
        <v>2525</v>
      </c>
      <c r="CT969" s="95">
        <v>2546</v>
      </c>
      <c r="CU969" s="95">
        <v>2603</v>
      </c>
      <c r="CV969" s="95">
        <v>2605</v>
      </c>
      <c r="CW969" s="95">
        <v>2572</v>
      </c>
      <c r="CX969" s="96">
        <v>0.91795777000000001</v>
      </c>
      <c r="CY969" s="96">
        <v>0.95051561799999995</v>
      </c>
      <c r="CZ969" s="96">
        <v>0.928777454</v>
      </c>
      <c r="DA969" s="96">
        <v>0.95844296100000004</v>
      </c>
      <c r="DB969" s="96">
        <v>0.94280571199999996</v>
      </c>
      <c r="DC969">
        <v>2013</v>
      </c>
      <c r="DD969" s="6">
        <v>2437</v>
      </c>
      <c r="DE969" s="96">
        <v>1.0585484E-3</v>
      </c>
      <c r="DF969" s="72">
        <v>743.61</v>
      </c>
      <c r="DG969" s="96">
        <v>1</v>
      </c>
      <c r="DH969" s="72">
        <v>743.61</v>
      </c>
      <c r="DI969" s="72">
        <v>658.56326521999995</v>
      </c>
      <c r="DJ969" s="96">
        <v>1</v>
      </c>
      <c r="DK969" s="72">
        <v>743.61</v>
      </c>
      <c r="DL969" s="96">
        <v>1</v>
      </c>
      <c r="DM969" s="72">
        <v>743.61</v>
      </c>
      <c r="DN969" s="96">
        <v>1</v>
      </c>
      <c r="DO969" s="96">
        <v>3.3170000000000001E-3</v>
      </c>
      <c r="DP969" s="72">
        <v>2.4700000000000002</v>
      </c>
      <c r="DQ969" s="72">
        <v>741.14</v>
      </c>
      <c r="DR969" t="s">
        <v>672</v>
      </c>
      <c r="DT969" t="s">
        <v>628</v>
      </c>
    </row>
    <row r="970" spans="1:124" x14ac:dyDescent="0.3">
      <c r="A970" t="s">
        <v>673</v>
      </c>
      <c r="B970">
        <v>17750</v>
      </c>
      <c r="C970" s="95">
        <v>1628</v>
      </c>
      <c r="D970" s="95">
        <v>6343144</v>
      </c>
      <c r="E970" s="95">
        <v>1598</v>
      </c>
      <c r="F970" s="95">
        <v>5865227</v>
      </c>
      <c r="G970" s="95">
        <v>178</v>
      </c>
      <c r="H970" s="95">
        <v>917929</v>
      </c>
      <c r="I970" s="95">
        <v>168</v>
      </c>
      <c r="J970" s="95">
        <v>517513</v>
      </c>
      <c r="K970" s="95">
        <v>1651</v>
      </c>
      <c r="L970" s="95">
        <v>6727762</v>
      </c>
      <c r="M970" s="95">
        <v>1610</v>
      </c>
      <c r="N970" s="95">
        <v>5667937</v>
      </c>
      <c r="O970" s="95">
        <v>189</v>
      </c>
      <c r="P970" s="95">
        <v>466725</v>
      </c>
      <c r="Q970" s="95">
        <v>176</v>
      </c>
      <c r="R970" s="95">
        <v>721072</v>
      </c>
      <c r="S970" s="95">
        <v>1632</v>
      </c>
      <c r="T970" s="95">
        <v>6893243</v>
      </c>
      <c r="U970" s="95">
        <v>1585</v>
      </c>
      <c r="V970" s="95">
        <v>5752803</v>
      </c>
      <c r="W970" s="95">
        <v>194</v>
      </c>
      <c r="X970" s="95">
        <v>694237</v>
      </c>
      <c r="Y970" s="95">
        <v>182</v>
      </c>
      <c r="Z970" s="95">
        <v>838013</v>
      </c>
      <c r="AA970" s="95">
        <v>1627</v>
      </c>
      <c r="AB970" s="95">
        <v>5067509</v>
      </c>
      <c r="AC970" s="95">
        <v>1580</v>
      </c>
      <c r="AD970" s="95">
        <v>5777427</v>
      </c>
      <c r="AE970" s="95">
        <v>187</v>
      </c>
      <c r="AF970" s="95">
        <v>600637</v>
      </c>
      <c r="AG970" s="95">
        <v>175</v>
      </c>
      <c r="AH970" s="95">
        <v>786287</v>
      </c>
      <c r="AI970" s="95">
        <v>1605</v>
      </c>
      <c r="AJ970" s="95">
        <v>6510809</v>
      </c>
      <c r="AK970" s="95">
        <v>1550</v>
      </c>
      <c r="AL970" s="95">
        <v>6403440.7000000002</v>
      </c>
      <c r="AM970" s="95">
        <v>196</v>
      </c>
      <c r="AN970" s="95">
        <v>418062</v>
      </c>
      <c r="AO970" s="95">
        <v>184</v>
      </c>
      <c r="AP970" s="95">
        <v>716664</v>
      </c>
      <c r="AQ970" s="72">
        <v>335.04</v>
      </c>
      <c r="AR970" s="72">
        <v>301.19</v>
      </c>
      <c r="AS970" s="72">
        <v>636.23</v>
      </c>
      <c r="AT970" s="95">
        <v>7261073</v>
      </c>
      <c r="AU970" s="95">
        <v>6382740</v>
      </c>
      <c r="AV970" s="95">
        <v>1806</v>
      </c>
      <c r="AW970" s="95">
        <v>1766</v>
      </c>
      <c r="AX970" s="72">
        <v>325.83999999999997</v>
      </c>
      <c r="AY970" s="72">
        <v>298.11</v>
      </c>
      <c r="AZ970" s="72">
        <v>623.95000000000005</v>
      </c>
      <c r="BA970" s="95">
        <v>7194487</v>
      </c>
      <c r="BB970" s="95">
        <v>6389009</v>
      </c>
      <c r="BC970" s="95">
        <v>1840</v>
      </c>
      <c r="BD970" s="95">
        <v>1786</v>
      </c>
      <c r="BE970" s="72">
        <v>346.27</v>
      </c>
      <c r="BF970" s="72">
        <v>310.83</v>
      </c>
      <c r="BG970" s="72">
        <v>657.1</v>
      </c>
      <c r="BH970" s="95">
        <v>7587480</v>
      </c>
      <c r="BI970" s="95">
        <v>6590816</v>
      </c>
      <c r="BJ970" s="95">
        <v>1826</v>
      </c>
      <c r="BK970" s="95">
        <v>1767</v>
      </c>
      <c r="BL970" s="72">
        <v>260.39</v>
      </c>
      <c r="BM970" s="72">
        <v>311.67</v>
      </c>
      <c r="BN970" s="72">
        <v>572.05999999999995</v>
      </c>
      <c r="BO970" s="95">
        <v>5668146</v>
      </c>
      <c r="BP970" s="95">
        <v>6563714</v>
      </c>
      <c r="BQ970" s="95">
        <v>1814</v>
      </c>
      <c r="BR970" s="95">
        <v>1755</v>
      </c>
      <c r="BS970" s="72">
        <v>320.60000000000002</v>
      </c>
      <c r="BT970" s="72">
        <v>342.18</v>
      </c>
      <c r="BU970" s="72">
        <v>662.78</v>
      </c>
      <c r="BV970" s="95">
        <v>6928871</v>
      </c>
      <c r="BW970" s="95">
        <v>7120104.7000000002</v>
      </c>
      <c r="BX970" s="95">
        <v>1801</v>
      </c>
      <c r="BY970" s="95">
        <v>1734</v>
      </c>
      <c r="BZ970" s="95">
        <v>1787</v>
      </c>
      <c r="CA970" s="95">
        <v>1814</v>
      </c>
      <c r="CB970" s="95">
        <v>1798</v>
      </c>
      <c r="CC970" s="95">
        <v>1786</v>
      </c>
      <c r="CD970" s="95">
        <v>1768</v>
      </c>
      <c r="CE970" s="72">
        <v>650.75523149000003</v>
      </c>
      <c r="CF970" s="72">
        <v>676.59346364999999</v>
      </c>
      <c r="CG970" s="72">
        <v>712.40329333</v>
      </c>
      <c r="CH970" s="72">
        <v>716.50152150999998</v>
      </c>
      <c r="CI970" s="72">
        <v>731.52548966999996</v>
      </c>
      <c r="CJ970" s="96">
        <v>0.97767942419999998</v>
      </c>
      <c r="CK970" s="96">
        <v>0.92219336060000001</v>
      </c>
      <c r="CL970" s="96">
        <v>0.9223708062</v>
      </c>
      <c r="CM970" s="96">
        <v>0.79840723690000004</v>
      </c>
      <c r="CN970" s="96">
        <v>0.90602447809999997</v>
      </c>
      <c r="CO970" s="96">
        <v>0.92986256229999997</v>
      </c>
      <c r="CP970" s="96">
        <v>0.97362244480000004</v>
      </c>
      <c r="CQ970" s="96">
        <v>0.99584056389999998</v>
      </c>
      <c r="CR970" s="96">
        <v>0.97768894039999998</v>
      </c>
      <c r="CS970" s="95">
        <v>1828</v>
      </c>
      <c r="CT970" s="95">
        <v>1811</v>
      </c>
      <c r="CU970" s="95">
        <v>1844</v>
      </c>
      <c r="CV970" s="95">
        <v>1824</v>
      </c>
      <c r="CW970" s="95">
        <v>1802</v>
      </c>
      <c r="CX970" s="96">
        <v>0.96917812599999997</v>
      </c>
      <c r="CY970" s="96">
        <v>0.93847954300000003</v>
      </c>
      <c r="CZ970" s="96">
        <v>0.89973555800000005</v>
      </c>
      <c r="DA970" s="96">
        <v>0.92130177400000002</v>
      </c>
      <c r="DB970" s="96">
        <v>0.92081421100000005</v>
      </c>
      <c r="DC970">
        <v>2013</v>
      </c>
      <c r="DD970" s="6">
        <v>1761.6</v>
      </c>
      <c r="DE970" s="96">
        <v>2.7884756000000001E-3</v>
      </c>
      <c r="DF970" s="72">
        <v>748.76</v>
      </c>
      <c r="DG970" s="96">
        <v>1</v>
      </c>
      <c r="DH970" s="72">
        <v>748.76</v>
      </c>
      <c r="DI970" s="72">
        <v>760.10333204999995</v>
      </c>
      <c r="DJ970" s="96">
        <v>1</v>
      </c>
      <c r="DK970" s="72">
        <v>748.76</v>
      </c>
      <c r="DL970" s="96">
        <v>1</v>
      </c>
      <c r="DM970" s="72">
        <v>748.76</v>
      </c>
      <c r="DN970" s="96">
        <v>1</v>
      </c>
      <c r="DO970" s="96">
        <v>5.3920000000000001E-3</v>
      </c>
      <c r="DP970" s="72">
        <v>4.04</v>
      </c>
      <c r="DQ970" s="72">
        <v>744.72</v>
      </c>
      <c r="DR970" t="s">
        <v>673</v>
      </c>
      <c r="DT970" t="s">
        <v>628</v>
      </c>
    </row>
    <row r="971" spans="1:124" x14ac:dyDescent="0.3">
      <c r="A971" t="s">
        <v>674</v>
      </c>
      <c r="B971">
        <v>17760</v>
      </c>
      <c r="C971" s="95">
        <v>642</v>
      </c>
      <c r="D971" s="95">
        <v>3288892</v>
      </c>
      <c r="E971" s="95">
        <v>624</v>
      </c>
      <c r="F971" s="95">
        <v>2803401</v>
      </c>
      <c r="G971" s="95">
        <v>62</v>
      </c>
      <c r="H971" s="95">
        <v>268537</v>
      </c>
      <c r="I971" s="95">
        <v>58</v>
      </c>
      <c r="J971" s="95">
        <v>250644</v>
      </c>
      <c r="K971" s="95">
        <v>632</v>
      </c>
      <c r="L971" s="95">
        <v>3282074</v>
      </c>
      <c r="M971" s="95">
        <v>619</v>
      </c>
      <c r="N971" s="95">
        <v>2705836</v>
      </c>
      <c r="O971" s="95">
        <v>64</v>
      </c>
      <c r="P971" s="95">
        <v>167773</v>
      </c>
      <c r="Q971" s="95">
        <v>60</v>
      </c>
      <c r="R971" s="95">
        <v>254959</v>
      </c>
      <c r="S971" s="95">
        <v>621</v>
      </c>
      <c r="T971" s="95">
        <v>3938117</v>
      </c>
      <c r="U971" s="95">
        <v>607</v>
      </c>
      <c r="V971" s="95">
        <v>3047326</v>
      </c>
      <c r="W971" s="95">
        <v>58</v>
      </c>
      <c r="X971" s="95">
        <v>284990</v>
      </c>
      <c r="Y971" s="95">
        <v>55</v>
      </c>
      <c r="Z971" s="95">
        <v>268205</v>
      </c>
      <c r="AA971" s="95">
        <v>603</v>
      </c>
      <c r="AB971" s="95">
        <v>2899227</v>
      </c>
      <c r="AC971" s="95">
        <v>592</v>
      </c>
      <c r="AD971" s="95">
        <v>2817693</v>
      </c>
      <c r="AE971" s="95">
        <v>58</v>
      </c>
      <c r="AF971" s="95">
        <v>190675</v>
      </c>
      <c r="AG971" s="95">
        <v>55</v>
      </c>
      <c r="AH971" s="95">
        <v>273495</v>
      </c>
      <c r="AI971" s="95">
        <v>595</v>
      </c>
      <c r="AJ971" s="95">
        <v>3218292</v>
      </c>
      <c r="AK971" s="95">
        <v>581</v>
      </c>
      <c r="AL971" s="95">
        <v>3113490</v>
      </c>
      <c r="AM971" s="95">
        <v>57</v>
      </c>
      <c r="AN971" s="95">
        <v>332052</v>
      </c>
      <c r="AO971" s="95">
        <v>55</v>
      </c>
      <c r="AP971" s="95">
        <v>296351</v>
      </c>
      <c r="AQ971" s="72">
        <v>421.1</v>
      </c>
      <c r="AR971" s="72">
        <v>373.17</v>
      </c>
      <c r="AS971" s="72">
        <v>794.27</v>
      </c>
      <c r="AT971" s="95">
        <v>3557429</v>
      </c>
      <c r="AU971" s="95">
        <v>3054045</v>
      </c>
      <c r="AV971" s="95">
        <v>704</v>
      </c>
      <c r="AW971" s="95">
        <v>682</v>
      </c>
      <c r="AX971" s="72">
        <v>413.06</v>
      </c>
      <c r="AY971" s="72">
        <v>363.38</v>
      </c>
      <c r="AZ971" s="72">
        <v>776.44</v>
      </c>
      <c r="BA971" s="95">
        <v>3449847</v>
      </c>
      <c r="BB971" s="95">
        <v>2960795</v>
      </c>
      <c r="BC971" s="95">
        <v>696</v>
      </c>
      <c r="BD971" s="95">
        <v>679</v>
      </c>
      <c r="BE971" s="72">
        <v>518.29999999999995</v>
      </c>
      <c r="BF971" s="72">
        <v>417.36</v>
      </c>
      <c r="BG971" s="72">
        <v>935.66</v>
      </c>
      <c r="BH971" s="95">
        <v>4223107</v>
      </c>
      <c r="BI971" s="95">
        <v>3315531</v>
      </c>
      <c r="BJ971" s="95">
        <v>679</v>
      </c>
      <c r="BK971" s="95">
        <v>662</v>
      </c>
      <c r="BL971" s="72">
        <v>389.55</v>
      </c>
      <c r="BM971" s="72">
        <v>398.14</v>
      </c>
      <c r="BN971" s="72">
        <v>787.69</v>
      </c>
      <c r="BO971" s="95">
        <v>3089902</v>
      </c>
      <c r="BP971" s="95">
        <v>3091188</v>
      </c>
      <c r="BQ971" s="95">
        <v>661</v>
      </c>
      <c r="BR971" s="95">
        <v>647</v>
      </c>
      <c r="BS971" s="72">
        <v>453.78</v>
      </c>
      <c r="BT971" s="72">
        <v>446.78</v>
      </c>
      <c r="BU971" s="72">
        <v>900.56</v>
      </c>
      <c r="BV971" s="95">
        <v>3550344</v>
      </c>
      <c r="BW971" s="95">
        <v>3409841</v>
      </c>
      <c r="BX971" s="95">
        <v>652</v>
      </c>
      <c r="BY971" s="95">
        <v>636</v>
      </c>
      <c r="BZ971" s="95">
        <v>694</v>
      </c>
      <c r="CA971" s="95">
        <v>688</v>
      </c>
      <c r="CB971" s="95">
        <v>671</v>
      </c>
      <c r="CC971" s="95">
        <v>654</v>
      </c>
      <c r="CD971" s="95">
        <v>644</v>
      </c>
      <c r="CE971" s="72">
        <v>650.75523149000003</v>
      </c>
      <c r="CF971" s="72">
        <v>676.59346364999999</v>
      </c>
      <c r="CG971" s="72">
        <v>712.40329333</v>
      </c>
      <c r="CH971" s="72">
        <v>716.50152150999998</v>
      </c>
      <c r="CI971" s="72">
        <v>731.52548966999996</v>
      </c>
      <c r="CJ971" s="96">
        <v>1.2205357123</v>
      </c>
      <c r="CK971" s="96">
        <v>1.1475724222999999</v>
      </c>
      <c r="CL971" s="96">
        <v>1.3133852816</v>
      </c>
      <c r="CM971" s="96">
        <v>1.0993556556999999</v>
      </c>
      <c r="CN971" s="96">
        <v>1.2310712514</v>
      </c>
      <c r="CO971" s="96">
        <v>0.92596246419999995</v>
      </c>
      <c r="CP971" s="96">
        <v>1.2985235482999999</v>
      </c>
      <c r="CQ971" s="96">
        <v>0.99584056389999998</v>
      </c>
      <c r="CR971" s="96">
        <v>1.3039470473000001</v>
      </c>
      <c r="CS971" s="95">
        <v>704</v>
      </c>
      <c r="CT971" s="95">
        <v>702</v>
      </c>
      <c r="CU971" s="95">
        <v>685</v>
      </c>
      <c r="CV971" s="95">
        <v>676</v>
      </c>
      <c r="CW971" s="95">
        <v>665</v>
      </c>
      <c r="CX971" s="96">
        <v>0.92307446400000004</v>
      </c>
      <c r="CY971" s="96">
        <v>0.96538274599999996</v>
      </c>
      <c r="CZ971" s="96">
        <v>0.96243630499999999</v>
      </c>
      <c r="DA971" s="96">
        <v>0.91871777399999999</v>
      </c>
      <c r="DB971" s="96">
        <v>0.85719997400000003</v>
      </c>
      <c r="DC971">
        <v>2013</v>
      </c>
      <c r="DD971" s="6">
        <v>661.2</v>
      </c>
      <c r="DE971" s="96">
        <v>3.0656905E-3</v>
      </c>
      <c r="DF971" s="72">
        <v>998.35</v>
      </c>
      <c r="DG971" s="96">
        <v>1</v>
      </c>
      <c r="DH971" s="72">
        <v>998.35</v>
      </c>
      <c r="DI971" s="72">
        <v>760.10333204999995</v>
      </c>
      <c r="DJ971" s="96">
        <v>0.81314205399999995</v>
      </c>
      <c r="DK971" s="72">
        <v>953.83171699000002</v>
      </c>
      <c r="DL971" s="96">
        <v>1.0225172001</v>
      </c>
      <c r="DM971" s="72">
        <v>975.30933659000004</v>
      </c>
      <c r="DN971" s="96">
        <v>1</v>
      </c>
      <c r="DO971" s="96">
        <v>5.1900000000000002E-3</v>
      </c>
      <c r="DP971" s="72">
        <v>5.0599999999999996</v>
      </c>
      <c r="DQ971" s="72">
        <v>970.25</v>
      </c>
      <c r="DR971" t="s">
        <v>674</v>
      </c>
      <c r="DT971" t="s">
        <v>628</v>
      </c>
    </row>
    <row r="972" spans="1:124" x14ac:dyDescent="0.3">
      <c r="A972" t="s">
        <v>675</v>
      </c>
      <c r="B972">
        <v>17770</v>
      </c>
      <c r="C972" s="95">
        <v>10127</v>
      </c>
      <c r="D972" s="95">
        <v>38084689</v>
      </c>
      <c r="E972" s="95">
        <v>9833</v>
      </c>
      <c r="F972" s="95">
        <v>40190088</v>
      </c>
      <c r="G972" s="95">
        <v>1472</v>
      </c>
      <c r="H972" s="95">
        <v>4491979</v>
      </c>
      <c r="I972" s="95">
        <v>1312</v>
      </c>
      <c r="J972" s="95">
        <v>5111053</v>
      </c>
      <c r="K972" s="95">
        <v>10011</v>
      </c>
      <c r="L972" s="95">
        <v>37451648</v>
      </c>
      <c r="M972" s="95">
        <v>9685</v>
      </c>
      <c r="N972" s="95">
        <v>41875340</v>
      </c>
      <c r="O972" s="95">
        <v>1474</v>
      </c>
      <c r="P972" s="95">
        <v>4524605</v>
      </c>
      <c r="Q972" s="95">
        <v>1313</v>
      </c>
      <c r="R972" s="95">
        <v>5061673</v>
      </c>
      <c r="S972" s="95">
        <v>9939</v>
      </c>
      <c r="T972" s="95">
        <v>38203603</v>
      </c>
      <c r="U972" s="95">
        <v>9564</v>
      </c>
      <c r="V972" s="95">
        <v>44242048</v>
      </c>
      <c r="W972" s="95">
        <v>1540</v>
      </c>
      <c r="X972" s="95">
        <v>4522537</v>
      </c>
      <c r="Y972" s="95">
        <v>1373</v>
      </c>
      <c r="Z972" s="95">
        <v>6253484</v>
      </c>
      <c r="AA972" s="95">
        <v>10038</v>
      </c>
      <c r="AB972" s="95">
        <v>33205442</v>
      </c>
      <c r="AC972" s="95">
        <v>9647</v>
      </c>
      <c r="AD972" s="95">
        <v>46034359</v>
      </c>
      <c r="AE972" s="95">
        <v>1660</v>
      </c>
      <c r="AF972" s="95">
        <v>5861232</v>
      </c>
      <c r="AG972" s="95">
        <v>1497</v>
      </c>
      <c r="AH972" s="95">
        <v>7012058</v>
      </c>
      <c r="AI972" s="95">
        <v>10075</v>
      </c>
      <c r="AJ972" s="95">
        <v>33866756.210000001</v>
      </c>
      <c r="AK972" s="95">
        <v>9635</v>
      </c>
      <c r="AL972" s="95">
        <v>47264338.829999998</v>
      </c>
      <c r="AM972" s="95">
        <v>1737</v>
      </c>
      <c r="AN972" s="95">
        <v>6597079</v>
      </c>
      <c r="AO972" s="95">
        <v>1588</v>
      </c>
      <c r="AP972" s="95">
        <v>7678770.5700000003</v>
      </c>
      <c r="AQ972" s="72">
        <v>305.89</v>
      </c>
      <c r="AR972" s="72">
        <v>338.73</v>
      </c>
      <c r="AS972" s="72">
        <v>644.62</v>
      </c>
      <c r="AT972" s="95">
        <v>42576668</v>
      </c>
      <c r="AU972" s="95">
        <v>45301141</v>
      </c>
      <c r="AV972" s="95">
        <v>11599</v>
      </c>
      <c r="AW972" s="95">
        <v>11145</v>
      </c>
      <c r="AX972" s="72">
        <v>304.57</v>
      </c>
      <c r="AY972" s="72">
        <v>355.65</v>
      </c>
      <c r="AZ972" s="72">
        <v>660.22</v>
      </c>
      <c r="BA972" s="95">
        <v>41976253</v>
      </c>
      <c r="BB972" s="95">
        <v>46937013</v>
      </c>
      <c r="BC972" s="95">
        <v>11485</v>
      </c>
      <c r="BD972" s="95">
        <v>10998</v>
      </c>
      <c r="BE972" s="72">
        <v>310.18</v>
      </c>
      <c r="BF972" s="72">
        <v>384.75</v>
      </c>
      <c r="BG972" s="72">
        <v>694.93</v>
      </c>
      <c r="BH972" s="95">
        <v>42726140</v>
      </c>
      <c r="BI972" s="95">
        <v>50495532</v>
      </c>
      <c r="BJ972" s="95">
        <v>11479</v>
      </c>
      <c r="BK972" s="95">
        <v>10937</v>
      </c>
      <c r="BL972" s="72">
        <v>278.3</v>
      </c>
      <c r="BM972" s="72">
        <v>396.67</v>
      </c>
      <c r="BN972" s="72">
        <v>674.97</v>
      </c>
      <c r="BO972" s="95">
        <v>39066674</v>
      </c>
      <c r="BP972" s="95">
        <v>53046417</v>
      </c>
      <c r="BQ972" s="95">
        <v>11698</v>
      </c>
      <c r="BR972" s="95">
        <v>11144</v>
      </c>
      <c r="BS972" s="72">
        <v>285.47000000000003</v>
      </c>
      <c r="BT972" s="72">
        <v>407.97</v>
      </c>
      <c r="BU972" s="72">
        <v>693.44</v>
      </c>
      <c r="BV972" s="95">
        <v>40463835.210000001</v>
      </c>
      <c r="BW972" s="95">
        <v>54943109.399999999</v>
      </c>
      <c r="BX972" s="95">
        <v>11812</v>
      </c>
      <c r="BY972" s="95">
        <v>11223</v>
      </c>
      <c r="BZ972" s="95">
        <v>11383</v>
      </c>
      <c r="CA972" s="95">
        <v>11250</v>
      </c>
      <c r="CB972" s="95">
        <v>11218</v>
      </c>
      <c r="CC972" s="95">
        <v>11435</v>
      </c>
      <c r="CD972" s="95">
        <v>11524</v>
      </c>
      <c r="CE972" s="72">
        <v>650.75523149000003</v>
      </c>
      <c r="CF972" s="72">
        <v>676.59346364999999</v>
      </c>
      <c r="CG972" s="72">
        <v>712.40329333</v>
      </c>
      <c r="CH972" s="72">
        <v>716.50152150999998</v>
      </c>
      <c r="CI972" s="72">
        <v>731.52548966999996</v>
      </c>
      <c r="CJ972" s="96">
        <v>0.99057213649999998</v>
      </c>
      <c r="CK972" s="96">
        <v>0.97580014510000002</v>
      </c>
      <c r="CL972" s="96">
        <v>0.97547275050000004</v>
      </c>
      <c r="CM972" s="96">
        <v>0.94203568270000004</v>
      </c>
      <c r="CN972" s="96">
        <v>0.94793689319999996</v>
      </c>
      <c r="CO972" s="96">
        <v>0.96889005569999997</v>
      </c>
      <c r="CP972" s="96">
        <v>0.99739234180000003</v>
      </c>
      <c r="CQ972" s="96">
        <v>0.99584056389999998</v>
      </c>
      <c r="CR972" s="96">
        <v>1.0015581163</v>
      </c>
      <c r="CS972" s="95">
        <v>10924</v>
      </c>
      <c r="CT972" s="95">
        <v>10790</v>
      </c>
      <c r="CU972" s="95">
        <v>10780</v>
      </c>
      <c r="CV972" s="95">
        <v>10914</v>
      </c>
      <c r="CW972" s="95">
        <v>10985</v>
      </c>
      <c r="CX972" s="96">
        <v>0.96949760100000004</v>
      </c>
      <c r="CY972" s="96">
        <v>0.96608883599999995</v>
      </c>
      <c r="CZ972" s="96">
        <v>0.97471227800000004</v>
      </c>
      <c r="DA972" s="96">
        <v>0.97895405599999996</v>
      </c>
      <c r="DB972" s="96">
        <v>0.95532485599999994</v>
      </c>
      <c r="DC972">
        <v>2013</v>
      </c>
      <c r="DD972" s="6">
        <v>11089.4</v>
      </c>
      <c r="DE972" s="96">
        <v>1.3607287000000001E-3</v>
      </c>
      <c r="DF972" s="72">
        <v>768.14</v>
      </c>
      <c r="DG972" s="96">
        <v>1</v>
      </c>
      <c r="DH972" s="72">
        <v>768.14</v>
      </c>
      <c r="DI972" s="72">
        <v>760.10333204999995</v>
      </c>
      <c r="DJ972" s="96">
        <v>1</v>
      </c>
      <c r="DK972" s="72">
        <v>768.14</v>
      </c>
      <c r="DL972" s="96">
        <v>1</v>
      </c>
      <c r="DM972" s="72">
        <v>768.14</v>
      </c>
      <c r="DN972" s="96">
        <v>1</v>
      </c>
      <c r="DO972" s="96">
        <v>3.0980000000000001E-3</v>
      </c>
      <c r="DP972" s="72">
        <v>2.38</v>
      </c>
      <c r="DQ972" s="72">
        <v>765.76</v>
      </c>
      <c r="DR972" t="s">
        <v>675</v>
      </c>
      <c r="DT972" t="s">
        <v>628</v>
      </c>
    </row>
    <row r="973" spans="1:124" x14ac:dyDescent="0.3">
      <c r="A973" t="s">
        <v>676</v>
      </c>
      <c r="B973">
        <v>17780</v>
      </c>
      <c r="C973" s="95">
        <v>1254</v>
      </c>
      <c r="D973" s="95">
        <v>4831868</v>
      </c>
      <c r="E973" s="95">
        <v>1230</v>
      </c>
      <c r="F973" s="95">
        <v>3127876</v>
      </c>
      <c r="G973" s="95">
        <v>99</v>
      </c>
      <c r="H973" s="95">
        <v>415964</v>
      </c>
      <c r="I973" s="95">
        <v>91</v>
      </c>
      <c r="J973" s="95">
        <v>264612</v>
      </c>
      <c r="K973" s="95">
        <v>1236</v>
      </c>
      <c r="L973" s="95">
        <v>5094151</v>
      </c>
      <c r="M973" s="95">
        <v>1212</v>
      </c>
      <c r="N973" s="95">
        <v>3305748</v>
      </c>
      <c r="O973" s="95">
        <v>104</v>
      </c>
      <c r="P973" s="95">
        <v>411572</v>
      </c>
      <c r="Q973" s="95">
        <v>95</v>
      </c>
      <c r="R973" s="95">
        <v>275479</v>
      </c>
      <c r="S973" s="95">
        <v>1224</v>
      </c>
      <c r="T973" s="95">
        <v>4783516</v>
      </c>
      <c r="U973" s="95">
        <v>1199</v>
      </c>
      <c r="V973" s="95">
        <v>3301738</v>
      </c>
      <c r="W973" s="95">
        <v>110</v>
      </c>
      <c r="X973" s="95">
        <v>404215</v>
      </c>
      <c r="Y973" s="95">
        <v>100</v>
      </c>
      <c r="Z973" s="95">
        <v>292237</v>
      </c>
      <c r="AA973" s="95">
        <v>1192</v>
      </c>
      <c r="AB973" s="95">
        <v>5062683</v>
      </c>
      <c r="AC973" s="95">
        <v>1164</v>
      </c>
      <c r="AD973" s="95">
        <v>3509271</v>
      </c>
      <c r="AE973" s="95">
        <v>109</v>
      </c>
      <c r="AF973" s="95">
        <v>348587</v>
      </c>
      <c r="AG973" s="95">
        <v>101</v>
      </c>
      <c r="AH973" s="95">
        <v>270409</v>
      </c>
      <c r="AI973" s="95">
        <v>1172</v>
      </c>
      <c r="AJ973" s="95">
        <v>4856667.28</v>
      </c>
      <c r="AK973" s="95">
        <v>1137</v>
      </c>
      <c r="AL973" s="95">
        <v>3367165.22</v>
      </c>
      <c r="AM973" s="95">
        <v>105</v>
      </c>
      <c r="AN973" s="95">
        <v>580300</v>
      </c>
      <c r="AO973" s="95">
        <v>97</v>
      </c>
      <c r="AP973" s="95">
        <v>390508</v>
      </c>
      <c r="AQ973" s="72">
        <v>323.22000000000003</v>
      </c>
      <c r="AR973" s="72">
        <v>214.01</v>
      </c>
      <c r="AS973" s="72">
        <v>537.23</v>
      </c>
      <c r="AT973" s="95">
        <v>5247832</v>
      </c>
      <c r="AU973" s="95">
        <v>3392488</v>
      </c>
      <c r="AV973" s="95">
        <v>1353</v>
      </c>
      <c r="AW973" s="95">
        <v>1321</v>
      </c>
      <c r="AX973" s="72">
        <v>342.4</v>
      </c>
      <c r="AY973" s="72">
        <v>228.34</v>
      </c>
      <c r="AZ973" s="72">
        <v>570.74</v>
      </c>
      <c r="BA973" s="95">
        <v>5505723</v>
      </c>
      <c r="BB973" s="95">
        <v>3581227</v>
      </c>
      <c r="BC973" s="95">
        <v>1340</v>
      </c>
      <c r="BD973" s="95">
        <v>1307</v>
      </c>
      <c r="BE973" s="72">
        <v>324.07</v>
      </c>
      <c r="BF973" s="72">
        <v>230.56</v>
      </c>
      <c r="BG973" s="72">
        <v>554.63</v>
      </c>
      <c r="BH973" s="95">
        <v>5187731</v>
      </c>
      <c r="BI973" s="95">
        <v>3593975</v>
      </c>
      <c r="BJ973" s="95">
        <v>1334</v>
      </c>
      <c r="BK973" s="95">
        <v>1299</v>
      </c>
      <c r="BL973" s="72">
        <v>346.61</v>
      </c>
      <c r="BM973" s="72">
        <v>248.99</v>
      </c>
      <c r="BN973" s="72">
        <v>595.6</v>
      </c>
      <c r="BO973" s="95">
        <v>5411270</v>
      </c>
      <c r="BP973" s="95">
        <v>3779680</v>
      </c>
      <c r="BQ973" s="95">
        <v>1301</v>
      </c>
      <c r="BR973" s="95">
        <v>1265</v>
      </c>
      <c r="BS973" s="72">
        <v>354.8</v>
      </c>
      <c r="BT973" s="72">
        <v>253.76</v>
      </c>
      <c r="BU973" s="72">
        <v>608.55999999999995</v>
      </c>
      <c r="BV973" s="95">
        <v>5436967.2800000003</v>
      </c>
      <c r="BW973" s="95">
        <v>3757673.22</v>
      </c>
      <c r="BX973" s="95">
        <v>1277</v>
      </c>
      <c r="BY973" s="95">
        <v>1234</v>
      </c>
      <c r="BZ973" s="95">
        <v>1338</v>
      </c>
      <c r="CA973" s="95">
        <v>1324</v>
      </c>
      <c r="CB973" s="95">
        <v>1317</v>
      </c>
      <c r="CC973" s="95">
        <v>1284</v>
      </c>
      <c r="CD973" s="95">
        <v>1256</v>
      </c>
      <c r="CE973" s="72">
        <v>650.75523149000003</v>
      </c>
      <c r="CF973" s="72">
        <v>676.59346364999999</v>
      </c>
      <c r="CG973" s="72">
        <v>712.40329333</v>
      </c>
      <c r="CH973" s="72">
        <v>716.50152150999998</v>
      </c>
      <c r="CI973" s="72">
        <v>731.52548966999996</v>
      </c>
      <c r="CJ973" s="96">
        <v>0.82554849200000002</v>
      </c>
      <c r="CK973" s="96">
        <v>0.84354938479999997</v>
      </c>
      <c r="CL973" s="96">
        <v>0.77853373950000004</v>
      </c>
      <c r="CM973" s="96">
        <v>0.83126131920000002</v>
      </c>
      <c r="CN973" s="96">
        <v>0.83190539299999999</v>
      </c>
      <c r="CO973" s="96">
        <v>0.9050543834</v>
      </c>
      <c r="CP973" s="96">
        <v>0.90840913069999996</v>
      </c>
      <c r="CQ973" s="96">
        <v>0.99584056389999998</v>
      </c>
      <c r="CR973" s="96">
        <v>0.91220325209999997</v>
      </c>
      <c r="CS973" s="95">
        <v>1303</v>
      </c>
      <c r="CT973" s="95">
        <v>1321</v>
      </c>
      <c r="CU973" s="95">
        <v>1323</v>
      </c>
      <c r="CV973" s="95">
        <v>1312</v>
      </c>
      <c r="CW973" s="95">
        <v>1283</v>
      </c>
      <c r="CX973" s="96">
        <v>0.94592325099999996</v>
      </c>
      <c r="CY973" s="96">
        <v>0.94126405499999999</v>
      </c>
      <c r="CZ973" s="96">
        <v>0.91439229200000005</v>
      </c>
      <c r="DA973" s="96">
        <v>0.87139819399999996</v>
      </c>
      <c r="DB973" s="96">
        <v>0.85105419400000004</v>
      </c>
      <c r="DC973">
        <v>2013</v>
      </c>
      <c r="DD973" s="6">
        <v>1285.2</v>
      </c>
      <c r="DE973" s="96">
        <v>1.6801364E-3</v>
      </c>
      <c r="DF973" s="72">
        <v>699.39</v>
      </c>
      <c r="DG973" s="96">
        <v>1</v>
      </c>
      <c r="DH973" s="72">
        <v>699.39</v>
      </c>
      <c r="DI973" s="72">
        <v>760.10333204999995</v>
      </c>
      <c r="DJ973" s="96">
        <v>1</v>
      </c>
      <c r="DK973" s="72">
        <v>699.39</v>
      </c>
      <c r="DL973" s="96">
        <v>1</v>
      </c>
      <c r="DM973" s="72">
        <v>699.39</v>
      </c>
      <c r="DN973" s="96">
        <v>1</v>
      </c>
      <c r="DO973" s="96">
        <v>4.5830000000000003E-3</v>
      </c>
      <c r="DP973" s="72">
        <v>3.21</v>
      </c>
      <c r="DQ973" s="72">
        <v>696.18</v>
      </c>
      <c r="DR973" t="s">
        <v>676</v>
      </c>
      <c r="DT973" t="s">
        <v>628</v>
      </c>
    </row>
    <row r="974" spans="1:124" x14ac:dyDescent="0.3">
      <c r="A974" t="s">
        <v>677</v>
      </c>
      <c r="B974">
        <v>17790</v>
      </c>
      <c r="C974" s="95">
        <v>1784</v>
      </c>
      <c r="D974" s="95">
        <v>8709564</v>
      </c>
      <c r="E974" s="95">
        <v>1733</v>
      </c>
      <c r="F974" s="95">
        <v>7876631</v>
      </c>
      <c r="G974" s="95">
        <v>220</v>
      </c>
      <c r="H974" s="95">
        <v>381133</v>
      </c>
      <c r="I974" s="95">
        <v>199</v>
      </c>
      <c r="J974" s="95">
        <v>778461</v>
      </c>
      <c r="K974" s="95">
        <v>1768</v>
      </c>
      <c r="L974" s="95">
        <v>7487767</v>
      </c>
      <c r="M974" s="95">
        <v>1709</v>
      </c>
      <c r="N974" s="95">
        <v>7885528</v>
      </c>
      <c r="O974" s="95">
        <v>231</v>
      </c>
      <c r="P974" s="95">
        <v>714587</v>
      </c>
      <c r="Q974" s="95">
        <v>200</v>
      </c>
      <c r="R974" s="95">
        <v>925535</v>
      </c>
      <c r="S974" s="95">
        <v>1780</v>
      </c>
      <c r="T974" s="95">
        <v>7702362</v>
      </c>
      <c r="U974" s="95">
        <v>1716</v>
      </c>
      <c r="V974" s="95">
        <v>7450542</v>
      </c>
      <c r="W974" s="95">
        <v>224</v>
      </c>
      <c r="X974" s="95">
        <v>760936</v>
      </c>
      <c r="Y974" s="95">
        <v>196</v>
      </c>
      <c r="Z974" s="95">
        <v>848081</v>
      </c>
      <c r="AA974" s="95">
        <v>1751</v>
      </c>
      <c r="AB974" s="95">
        <v>8020144</v>
      </c>
      <c r="AC974" s="95">
        <v>1673</v>
      </c>
      <c r="AD974" s="95">
        <v>7767444</v>
      </c>
      <c r="AE974" s="95">
        <v>220</v>
      </c>
      <c r="AF974" s="95">
        <v>802830</v>
      </c>
      <c r="AG974" s="95">
        <v>191</v>
      </c>
      <c r="AH974" s="95">
        <v>795049</v>
      </c>
      <c r="AI974" s="95">
        <v>1718</v>
      </c>
      <c r="AJ974" s="95">
        <v>8473691.7400000002</v>
      </c>
      <c r="AK974" s="95">
        <v>1637</v>
      </c>
      <c r="AL974" s="95">
        <v>8632196.9700000007</v>
      </c>
      <c r="AM974" s="95">
        <v>223</v>
      </c>
      <c r="AN974" s="95">
        <v>821197</v>
      </c>
      <c r="AO974" s="95">
        <v>198</v>
      </c>
      <c r="AP974" s="95">
        <v>1037568</v>
      </c>
      <c r="AQ974" s="72">
        <v>378.02</v>
      </c>
      <c r="AR974" s="72">
        <v>373.32</v>
      </c>
      <c r="AS974" s="72">
        <v>751.34</v>
      </c>
      <c r="AT974" s="95">
        <v>9090697</v>
      </c>
      <c r="AU974" s="95">
        <v>8655092</v>
      </c>
      <c r="AV974" s="95">
        <v>2004</v>
      </c>
      <c r="AW974" s="95">
        <v>1932</v>
      </c>
      <c r="AX974" s="72">
        <v>341.94</v>
      </c>
      <c r="AY974" s="72">
        <v>384.63</v>
      </c>
      <c r="AZ974" s="72">
        <v>726.57</v>
      </c>
      <c r="BA974" s="95">
        <v>8202354</v>
      </c>
      <c r="BB974" s="95">
        <v>8811063</v>
      </c>
      <c r="BC974" s="95">
        <v>1999</v>
      </c>
      <c r="BD974" s="95">
        <v>1909</v>
      </c>
      <c r="BE974" s="72">
        <v>351.93</v>
      </c>
      <c r="BF974" s="72">
        <v>361.69</v>
      </c>
      <c r="BG974" s="72">
        <v>713.62</v>
      </c>
      <c r="BH974" s="95">
        <v>8463298</v>
      </c>
      <c r="BI974" s="95">
        <v>8298623</v>
      </c>
      <c r="BJ974" s="95">
        <v>2004</v>
      </c>
      <c r="BK974" s="95">
        <v>1912</v>
      </c>
      <c r="BL974" s="72">
        <v>373.03</v>
      </c>
      <c r="BM974" s="72">
        <v>382.8</v>
      </c>
      <c r="BN974" s="72">
        <v>755.83</v>
      </c>
      <c r="BO974" s="95">
        <v>8822974</v>
      </c>
      <c r="BP974" s="95">
        <v>8562493</v>
      </c>
      <c r="BQ974" s="95">
        <v>1971</v>
      </c>
      <c r="BR974" s="95">
        <v>1864</v>
      </c>
      <c r="BS974" s="72">
        <v>399.06</v>
      </c>
      <c r="BT974" s="72">
        <v>439.14</v>
      </c>
      <c r="BU974" s="72">
        <v>838.2</v>
      </c>
      <c r="BV974" s="95">
        <v>9294888.7400000002</v>
      </c>
      <c r="BW974" s="95">
        <v>9669764.9700000007</v>
      </c>
      <c r="BX974" s="95">
        <v>1941</v>
      </c>
      <c r="BY974" s="95">
        <v>1835</v>
      </c>
      <c r="BZ974" s="95">
        <v>1970</v>
      </c>
      <c r="CA974" s="95">
        <v>1956</v>
      </c>
      <c r="CB974" s="95">
        <v>1960</v>
      </c>
      <c r="CC974" s="95">
        <v>1920</v>
      </c>
      <c r="CD974" s="95">
        <v>1889</v>
      </c>
      <c r="CE974" s="72">
        <v>650.75523149000003</v>
      </c>
      <c r="CF974" s="72">
        <v>676.59346364999999</v>
      </c>
      <c r="CG974" s="72">
        <v>712.40329333</v>
      </c>
      <c r="CH974" s="72">
        <v>716.50152150999998</v>
      </c>
      <c r="CI974" s="72">
        <v>731.52548966999996</v>
      </c>
      <c r="CJ974" s="96">
        <v>1.1545662081000001</v>
      </c>
      <c r="CK974" s="96">
        <v>1.0738649411000001</v>
      </c>
      <c r="CL974" s="96">
        <v>1.0017078903000001</v>
      </c>
      <c r="CM974" s="96">
        <v>1.0548895951999999</v>
      </c>
      <c r="CN974" s="96">
        <v>1.1458247345000001</v>
      </c>
      <c r="CO974" s="96">
        <v>0.92035474640000003</v>
      </c>
      <c r="CP974" s="96">
        <v>1.1801652332000001</v>
      </c>
      <c r="CQ974" s="96">
        <v>0.99584056389999998</v>
      </c>
      <c r="CR974" s="96">
        <v>1.1850943890000001</v>
      </c>
      <c r="CS974" s="95">
        <v>1873</v>
      </c>
      <c r="CT974" s="95">
        <v>1853</v>
      </c>
      <c r="CU974" s="95">
        <v>1863</v>
      </c>
      <c r="CV974" s="95">
        <v>1838</v>
      </c>
      <c r="CW974" s="95">
        <v>1806</v>
      </c>
      <c r="CX974" s="96">
        <v>0.93235780199999996</v>
      </c>
      <c r="CY974" s="96">
        <v>0.93840189399999996</v>
      </c>
      <c r="CZ974" s="96">
        <v>0.916112072</v>
      </c>
      <c r="DA974" s="96">
        <v>0.91226845499999998</v>
      </c>
      <c r="DB974" s="96">
        <v>0.90199573099999997</v>
      </c>
      <c r="DC974">
        <v>2013</v>
      </c>
      <c r="DD974" s="6">
        <v>1890.4</v>
      </c>
      <c r="DE974" s="96">
        <v>1.3462651E-3</v>
      </c>
      <c r="DF974" s="72">
        <v>908.92</v>
      </c>
      <c r="DG974" s="96">
        <v>1</v>
      </c>
      <c r="DH974" s="72">
        <v>908.92</v>
      </c>
      <c r="DI974" s="72">
        <v>760.10333204999995</v>
      </c>
      <c r="DJ974" s="96">
        <v>1</v>
      </c>
      <c r="DK974" s="72">
        <v>908.92</v>
      </c>
      <c r="DL974" s="96">
        <v>1</v>
      </c>
      <c r="DM974" s="72">
        <v>908.92</v>
      </c>
      <c r="DN974" s="96">
        <v>1</v>
      </c>
      <c r="DO974" s="96">
        <v>2.9139999999999999E-3</v>
      </c>
      <c r="DP974" s="72">
        <v>2.65</v>
      </c>
      <c r="DQ974" s="72">
        <v>906.27</v>
      </c>
      <c r="DR974" t="s">
        <v>677</v>
      </c>
      <c r="DT974" t="s">
        <v>628</v>
      </c>
    </row>
    <row r="975" spans="1:124" x14ac:dyDescent="0.3">
      <c r="A975" t="s">
        <v>678</v>
      </c>
      <c r="B975">
        <v>17800</v>
      </c>
      <c r="C975" s="95">
        <v>4786</v>
      </c>
      <c r="D975" s="95">
        <v>15416995</v>
      </c>
      <c r="E975" s="95">
        <v>4516</v>
      </c>
      <c r="F975" s="95">
        <v>15601442</v>
      </c>
      <c r="G975" s="95">
        <v>664</v>
      </c>
      <c r="H975" s="95">
        <v>1717744</v>
      </c>
      <c r="I975" s="95">
        <v>595</v>
      </c>
      <c r="J975" s="95">
        <v>1952692</v>
      </c>
      <c r="K975" s="95">
        <v>4808</v>
      </c>
      <c r="L975" s="95">
        <v>14644676</v>
      </c>
      <c r="M975" s="95">
        <v>4503</v>
      </c>
      <c r="N975" s="95">
        <v>14681955</v>
      </c>
      <c r="O975" s="95">
        <v>687</v>
      </c>
      <c r="P975" s="95">
        <v>2236674</v>
      </c>
      <c r="Q975" s="95">
        <v>604</v>
      </c>
      <c r="R975" s="95">
        <v>2095100</v>
      </c>
      <c r="S975" s="95">
        <v>4870</v>
      </c>
      <c r="T975" s="95">
        <v>15657386</v>
      </c>
      <c r="U975" s="95">
        <v>4510</v>
      </c>
      <c r="V975" s="95">
        <v>15925031</v>
      </c>
      <c r="W975" s="95">
        <v>737</v>
      </c>
      <c r="X975" s="95">
        <v>2337577</v>
      </c>
      <c r="Y975" s="95">
        <v>654</v>
      </c>
      <c r="Z975" s="95">
        <v>2228790</v>
      </c>
      <c r="AA975" s="95">
        <v>4961</v>
      </c>
      <c r="AB975" s="95">
        <v>15781337</v>
      </c>
      <c r="AC975" s="95">
        <v>4547</v>
      </c>
      <c r="AD975" s="95">
        <v>17406393</v>
      </c>
      <c r="AE975" s="95">
        <v>781</v>
      </c>
      <c r="AF975" s="95">
        <v>2547994</v>
      </c>
      <c r="AG975" s="95">
        <v>704</v>
      </c>
      <c r="AH975" s="95">
        <v>2745694</v>
      </c>
      <c r="AI975" s="95">
        <v>5134</v>
      </c>
      <c r="AJ975" s="95">
        <v>16440974.35</v>
      </c>
      <c r="AK975" s="95">
        <v>4663</v>
      </c>
      <c r="AL975" s="95">
        <v>18155956.18</v>
      </c>
      <c r="AM975" s="95">
        <v>832</v>
      </c>
      <c r="AN975" s="95">
        <v>2611604</v>
      </c>
      <c r="AO975" s="95">
        <v>753</v>
      </c>
      <c r="AP975" s="95">
        <v>2996592</v>
      </c>
      <c r="AQ975" s="72">
        <v>262</v>
      </c>
      <c r="AR975" s="72">
        <v>286.20999999999998</v>
      </c>
      <c r="AS975" s="72">
        <v>548.21</v>
      </c>
      <c r="AT975" s="95">
        <v>17134739</v>
      </c>
      <c r="AU975" s="95">
        <v>17554134</v>
      </c>
      <c r="AV975" s="95">
        <v>5450</v>
      </c>
      <c r="AW975" s="95">
        <v>5111</v>
      </c>
      <c r="AX975" s="72">
        <v>256.01</v>
      </c>
      <c r="AY975" s="72">
        <v>273.76</v>
      </c>
      <c r="AZ975" s="72">
        <v>529.77</v>
      </c>
      <c r="BA975" s="95">
        <v>16881350</v>
      </c>
      <c r="BB975" s="95">
        <v>16777055</v>
      </c>
      <c r="BC975" s="95">
        <v>5495</v>
      </c>
      <c r="BD975" s="95">
        <v>5107</v>
      </c>
      <c r="BE975" s="72">
        <v>267.45</v>
      </c>
      <c r="BF975" s="72">
        <v>292.95</v>
      </c>
      <c r="BG975" s="72">
        <v>560.4</v>
      </c>
      <c r="BH975" s="95">
        <v>17994963</v>
      </c>
      <c r="BI975" s="95">
        <v>18153821</v>
      </c>
      <c r="BJ975" s="95">
        <v>5607</v>
      </c>
      <c r="BK975" s="95">
        <v>5164</v>
      </c>
      <c r="BL975" s="72">
        <v>266.01</v>
      </c>
      <c r="BM975" s="72">
        <v>319.81</v>
      </c>
      <c r="BN975" s="72">
        <v>585.82000000000005</v>
      </c>
      <c r="BO975" s="95">
        <v>18329331</v>
      </c>
      <c r="BP975" s="95">
        <v>20152087</v>
      </c>
      <c r="BQ975" s="95">
        <v>5742</v>
      </c>
      <c r="BR975" s="95">
        <v>5251</v>
      </c>
      <c r="BS975" s="72">
        <v>266.13</v>
      </c>
      <c r="BT975" s="72">
        <v>325.45999999999998</v>
      </c>
      <c r="BU975" s="72">
        <v>591.59</v>
      </c>
      <c r="BV975" s="95">
        <v>19052578.350000001</v>
      </c>
      <c r="BW975" s="95">
        <v>21152548.18</v>
      </c>
      <c r="BX975" s="95">
        <v>5966</v>
      </c>
      <c r="BY975" s="95">
        <v>5416</v>
      </c>
      <c r="BZ975" s="95">
        <v>5288</v>
      </c>
      <c r="CA975" s="95">
        <v>5308</v>
      </c>
      <c r="CB975" s="95">
        <v>5393</v>
      </c>
      <c r="CC975" s="95">
        <v>5509</v>
      </c>
      <c r="CD975" s="95">
        <v>5697</v>
      </c>
      <c r="CE975" s="72">
        <v>650.75523149000003</v>
      </c>
      <c r="CF975" s="72">
        <v>676.59346364999999</v>
      </c>
      <c r="CG975" s="72">
        <v>712.40329333</v>
      </c>
      <c r="CH975" s="72">
        <v>716.50152150999998</v>
      </c>
      <c r="CI975" s="72">
        <v>731.52548966999996</v>
      </c>
      <c r="CJ975" s="96">
        <v>0.84242119540000004</v>
      </c>
      <c r="CK975" s="96">
        <v>0.78299603600000001</v>
      </c>
      <c r="CL975" s="96">
        <v>0.78663308440000002</v>
      </c>
      <c r="CM975" s="96">
        <v>0.81761166220000003</v>
      </c>
      <c r="CN975" s="96">
        <v>0.80870729500000005</v>
      </c>
      <c r="CO975" s="96">
        <v>1.0102322928</v>
      </c>
      <c r="CP975" s="96">
        <v>0.79949320599999996</v>
      </c>
      <c r="CQ975" s="96">
        <v>0.99584056389999998</v>
      </c>
      <c r="CR975" s="96">
        <v>0.80283242200000005</v>
      </c>
      <c r="CS975" s="95">
        <v>4830</v>
      </c>
      <c r="CT975" s="95">
        <v>4802</v>
      </c>
      <c r="CU975" s="95">
        <v>4835</v>
      </c>
      <c r="CV975" s="95">
        <v>4866</v>
      </c>
      <c r="CW975" s="95">
        <v>4962</v>
      </c>
      <c r="CX975" s="96">
        <v>1.0301655190000001</v>
      </c>
      <c r="CY975" s="96">
        <v>1.0390430530000001</v>
      </c>
      <c r="CZ975" s="96">
        <v>0.981501925</v>
      </c>
      <c r="DA975" s="96">
        <v>0.99870462500000001</v>
      </c>
      <c r="DB975" s="96">
        <v>1.002247248</v>
      </c>
      <c r="DC975">
        <v>2013</v>
      </c>
      <c r="DD975" s="6">
        <v>5209.8</v>
      </c>
      <c r="DE975" s="96">
        <v>1.6311647000000001E-3</v>
      </c>
      <c r="DF975" s="72">
        <v>615.55999999999995</v>
      </c>
      <c r="DG975" s="96">
        <v>1</v>
      </c>
      <c r="DH975" s="72">
        <v>615.55999999999995</v>
      </c>
      <c r="DI975" s="72">
        <v>658.56326521999995</v>
      </c>
      <c r="DJ975" s="96">
        <v>1</v>
      </c>
      <c r="DK975" s="72">
        <v>615.55999999999995</v>
      </c>
      <c r="DL975" s="96">
        <v>1</v>
      </c>
      <c r="DM975" s="72">
        <v>615.55999999999995</v>
      </c>
      <c r="DN975" s="96">
        <v>1</v>
      </c>
      <c r="DO975" s="96">
        <v>5.3699999999999998E-3</v>
      </c>
      <c r="DP975" s="72">
        <v>3.31</v>
      </c>
      <c r="DQ975" s="72">
        <v>612.25</v>
      </c>
      <c r="DR975" t="s">
        <v>678</v>
      </c>
      <c r="DT975" t="s">
        <v>628</v>
      </c>
    </row>
    <row r="976" spans="1:124" x14ac:dyDescent="0.3">
      <c r="A976" t="s">
        <v>679</v>
      </c>
      <c r="B976">
        <v>17810</v>
      </c>
      <c r="C976" s="95">
        <v>1101</v>
      </c>
      <c r="D976" s="95">
        <v>5277310</v>
      </c>
      <c r="E976" s="95">
        <v>1074</v>
      </c>
      <c r="F976" s="95">
        <v>4100797</v>
      </c>
      <c r="G976" s="95">
        <v>132</v>
      </c>
      <c r="H976" s="95">
        <v>403608</v>
      </c>
      <c r="I976" s="95">
        <v>125</v>
      </c>
      <c r="J976" s="95">
        <v>390780</v>
      </c>
      <c r="K976" s="95">
        <v>1081</v>
      </c>
      <c r="L976" s="95">
        <v>5186346</v>
      </c>
      <c r="M976" s="95">
        <v>1049</v>
      </c>
      <c r="N976" s="95">
        <v>4021755</v>
      </c>
      <c r="O976" s="95">
        <v>137</v>
      </c>
      <c r="P976" s="95">
        <v>437738</v>
      </c>
      <c r="Q976" s="95">
        <v>129</v>
      </c>
      <c r="R976" s="95">
        <v>532069</v>
      </c>
      <c r="S976" s="95">
        <v>1056</v>
      </c>
      <c r="T976" s="95">
        <v>5090518</v>
      </c>
      <c r="U976" s="95">
        <v>1016</v>
      </c>
      <c r="V976" s="95">
        <v>3868989</v>
      </c>
      <c r="W976" s="95">
        <v>129</v>
      </c>
      <c r="X976" s="95">
        <v>695537</v>
      </c>
      <c r="Y976" s="95">
        <v>117</v>
      </c>
      <c r="Z976" s="95">
        <v>663301</v>
      </c>
      <c r="AA976" s="95">
        <v>1041</v>
      </c>
      <c r="AB976" s="95">
        <v>5761143</v>
      </c>
      <c r="AC976" s="95">
        <v>997</v>
      </c>
      <c r="AD976" s="95">
        <v>4478956</v>
      </c>
      <c r="AE976" s="95">
        <v>139</v>
      </c>
      <c r="AF976" s="95">
        <v>402229</v>
      </c>
      <c r="AG976" s="95">
        <v>126</v>
      </c>
      <c r="AH976" s="95">
        <v>660297</v>
      </c>
      <c r="AI976" s="95">
        <v>1012</v>
      </c>
      <c r="AJ976" s="95">
        <v>5520697</v>
      </c>
      <c r="AK976" s="95">
        <v>971</v>
      </c>
      <c r="AL976" s="95">
        <v>4770994</v>
      </c>
      <c r="AM976" s="95">
        <v>149</v>
      </c>
      <c r="AN976" s="95">
        <v>504871</v>
      </c>
      <c r="AO976" s="95">
        <v>135</v>
      </c>
      <c r="AP976" s="95">
        <v>761812</v>
      </c>
      <c r="AQ976" s="72">
        <v>383.95</v>
      </c>
      <c r="AR976" s="72">
        <v>312.18</v>
      </c>
      <c r="AS976" s="72">
        <v>696.13</v>
      </c>
      <c r="AT976" s="95">
        <v>5680918</v>
      </c>
      <c r="AU976" s="95">
        <v>4491577</v>
      </c>
      <c r="AV976" s="95">
        <v>1233</v>
      </c>
      <c r="AW976" s="95">
        <v>1199</v>
      </c>
      <c r="AX976" s="72">
        <v>384.79</v>
      </c>
      <c r="AY976" s="72">
        <v>322.14</v>
      </c>
      <c r="AZ976" s="72">
        <v>706.93</v>
      </c>
      <c r="BA976" s="95">
        <v>5624084</v>
      </c>
      <c r="BB976" s="95">
        <v>4553824</v>
      </c>
      <c r="BC976" s="95">
        <v>1218</v>
      </c>
      <c r="BD976" s="95">
        <v>1178</v>
      </c>
      <c r="BE976" s="72">
        <v>406.9</v>
      </c>
      <c r="BF976" s="72">
        <v>333.35</v>
      </c>
      <c r="BG976" s="72">
        <v>740.25</v>
      </c>
      <c r="BH976" s="95">
        <v>5786055</v>
      </c>
      <c r="BI976" s="95">
        <v>4532290</v>
      </c>
      <c r="BJ976" s="95">
        <v>1185</v>
      </c>
      <c r="BK976" s="95">
        <v>1133</v>
      </c>
      <c r="BL976" s="72">
        <v>435.27</v>
      </c>
      <c r="BM976" s="72">
        <v>381.36</v>
      </c>
      <c r="BN976" s="72">
        <v>816.63</v>
      </c>
      <c r="BO976" s="95">
        <v>6163372</v>
      </c>
      <c r="BP976" s="95">
        <v>5139253</v>
      </c>
      <c r="BQ976" s="95">
        <v>1180</v>
      </c>
      <c r="BR976" s="95">
        <v>1123</v>
      </c>
      <c r="BS976" s="72">
        <v>432.5</v>
      </c>
      <c r="BT976" s="72">
        <v>416.88</v>
      </c>
      <c r="BU976" s="72">
        <v>849.38</v>
      </c>
      <c r="BV976" s="95">
        <v>6025568</v>
      </c>
      <c r="BW976" s="95">
        <v>5532806</v>
      </c>
      <c r="BX976" s="95">
        <v>1161</v>
      </c>
      <c r="BY976" s="95">
        <v>1106</v>
      </c>
      <c r="BZ976" s="95">
        <v>1217</v>
      </c>
      <c r="CA976" s="95">
        <v>1199</v>
      </c>
      <c r="CB976" s="95">
        <v>1160</v>
      </c>
      <c r="CC976" s="95">
        <v>1153</v>
      </c>
      <c r="CD976" s="95">
        <v>1134</v>
      </c>
      <c r="CE976" s="72">
        <v>650.75523149000003</v>
      </c>
      <c r="CF976" s="72">
        <v>676.59346364999999</v>
      </c>
      <c r="CG976" s="72">
        <v>712.40329333</v>
      </c>
      <c r="CH976" s="72">
        <v>716.50152150999998</v>
      </c>
      <c r="CI976" s="72">
        <v>731.52548966999996</v>
      </c>
      <c r="CJ976" s="96">
        <v>1.0697263214999999</v>
      </c>
      <c r="CK976" s="96">
        <v>1.0448371702999999</v>
      </c>
      <c r="CL976" s="96">
        <v>1.0390884025</v>
      </c>
      <c r="CM976" s="96">
        <v>1.1397463585000001</v>
      </c>
      <c r="CN976" s="96">
        <v>1.1611078657</v>
      </c>
      <c r="CO976" s="96">
        <v>0.9549917953</v>
      </c>
      <c r="CP976" s="96">
        <v>1.1423147602999999</v>
      </c>
      <c r="CQ976" s="96">
        <v>0.99584056389999998</v>
      </c>
      <c r="CR976" s="96">
        <v>1.1470858274</v>
      </c>
      <c r="CS976" s="95">
        <v>1186</v>
      </c>
      <c r="CT976" s="95">
        <v>1184</v>
      </c>
      <c r="CU976" s="95">
        <v>1145</v>
      </c>
      <c r="CV976" s="95">
        <v>1131</v>
      </c>
      <c r="CW976" s="95">
        <v>1133</v>
      </c>
      <c r="CX976" s="96">
        <v>0.93236814499999998</v>
      </c>
      <c r="CY976" s="96">
        <v>0.97555767900000001</v>
      </c>
      <c r="CZ976" s="96">
        <v>0.95727315599999996</v>
      </c>
      <c r="DA976" s="96">
        <v>0.97829803699999995</v>
      </c>
      <c r="DB976" s="96">
        <v>0.93161150000000004</v>
      </c>
      <c r="DC976">
        <v>2013</v>
      </c>
      <c r="DD976" s="6">
        <v>1147.8</v>
      </c>
      <c r="DE976" s="96">
        <v>1.5253014000000001E-3</v>
      </c>
      <c r="DF976" s="72">
        <v>879.61</v>
      </c>
      <c r="DG976" s="96">
        <v>1</v>
      </c>
      <c r="DH976" s="72">
        <v>879.61</v>
      </c>
      <c r="DI976" s="72">
        <v>760.10333204999995</v>
      </c>
      <c r="DJ976" s="96">
        <v>1</v>
      </c>
      <c r="DK976" s="72">
        <v>879.61</v>
      </c>
      <c r="DL976" s="96">
        <v>1</v>
      </c>
      <c r="DM976" s="72">
        <v>879.61</v>
      </c>
      <c r="DN976" s="96">
        <v>1</v>
      </c>
      <c r="DO976" s="96">
        <v>3.9500000000000004E-3</v>
      </c>
      <c r="DP976" s="72">
        <v>3.47</v>
      </c>
      <c r="DQ976" s="72">
        <v>876.14</v>
      </c>
      <c r="DR976" t="s">
        <v>679</v>
      </c>
      <c r="DT976" t="s">
        <v>628</v>
      </c>
    </row>
    <row r="977" spans="1:124" x14ac:dyDescent="0.3">
      <c r="A977" t="s">
        <v>567</v>
      </c>
      <c r="B977">
        <v>17820</v>
      </c>
      <c r="C977" s="95">
        <v>792</v>
      </c>
      <c r="D977" s="95">
        <v>3570533</v>
      </c>
      <c r="E977" s="95">
        <v>767</v>
      </c>
      <c r="F977" s="95">
        <v>3272589</v>
      </c>
      <c r="G977" s="95">
        <v>79</v>
      </c>
      <c r="H977" s="95">
        <v>139332</v>
      </c>
      <c r="I977" s="95">
        <v>70</v>
      </c>
      <c r="J977" s="95">
        <v>211230</v>
      </c>
      <c r="K977" s="95">
        <v>778</v>
      </c>
      <c r="L977" s="95">
        <v>3642655</v>
      </c>
      <c r="M977" s="95">
        <v>754</v>
      </c>
      <c r="N977" s="95">
        <v>3435474</v>
      </c>
      <c r="O977" s="95">
        <v>87</v>
      </c>
      <c r="P977" s="95">
        <v>168930</v>
      </c>
      <c r="Q977" s="95">
        <v>76</v>
      </c>
      <c r="R977" s="95">
        <v>191464</v>
      </c>
      <c r="S977" s="95">
        <v>773</v>
      </c>
      <c r="T977" s="95">
        <v>3723244</v>
      </c>
      <c r="U977" s="95">
        <v>739</v>
      </c>
      <c r="V977" s="95">
        <v>3565898</v>
      </c>
      <c r="W977" s="95">
        <v>90</v>
      </c>
      <c r="X977" s="95">
        <v>176965</v>
      </c>
      <c r="Y977" s="95">
        <v>76</v>
      </c>
      <c r="Z977" s="95">
        <v>234471</v>
      </c>
      <c r="AA977" s="95">
        <v>763</v>
      </c>
      <c r="AB977" s="95">
        <v>3649463</v>
      </c>
      <c r="AC977" s="95">
        <v>732</v>
      </c>
      <c r="AD977" s="95">
        <v>3630971</v>
      </c>
      <c r="AE977" s="95">
        <v>89</v>
      </c>
      <c r="AF977" s="95">
        <v>310468</v>
      </c>
      <c r="AG977" s="95">
        <v>79</v>
      </c>
      <c r="AH977" s="95">
        <v>288833</v>
      </c>
      <c r="AI977" s="95">
        <v>759</v>
      </c>
      <c r="AJ977" s="95">
        <v>4042760.6</v>
      </c>
      <c r="AK977" s="95">
        <v>723</v>
      </c>
      <c r="AL977" s="95">
        <v>3464907.5</v>
      </c>
      <c r="AM977" s="95">
        <v>82</v>
      </c>
      <c r="AN977" s="95">
        <v>570750</v>
      </c>
      <c r="AO977" s="95">
        <v>73</v>
      </c>
      <c r="AP977" s="95">
        <v>382426</v>
      </c>
      <c r="AQ977" s="72">
        <v>354.94</v>
      </c>
      <c r="AR977" s="72">
        <v>346.86</v>
      </c>
      <c r="AS977" s="72">
        <v>701.8</v>
      </c>
      <c r="AT977" s="95">
        <v>3709865</v>
      </c>
      <c r="AU977" s="95">
        <v>3483819</v>
      </c>
      <c r="AV977" s="95">
        <v>871</v>
      </c>
      <c r="AW977" s="95">
        <v>837</v>
      </c>
      <c r="AX977" s="72">
        <v>367.2</v>
      </c>
      <c r="AY977" s="72">
        <v>364.15</v>
      </c>
      <c r="AZ977" s="72">
        <v>731.35</v>
      </c>
      <c r="BA977" s="95">
        <v>3811585</v>
      </c>
      <c r="BB977" s="95">
        <v>3626938</v>
      </c>
      <c r="BC977" s="95">
        <v>865</v>
      </c>
      <c r="BD977" s="95">
        <v>830</v>
      </c>
      <c r="BE977" s="72">
        <v>376.61</v>
      </c>
      <c r="BF977" s="72">
        <v>388.59</v>
      </c>
      <c r="BG977" s="72">
        <v>765.2</v>
      </c>
      <c r="BH977" s="95">
        <v>3900209</v>
      </c>
      <c r="BI977" s="95">
        <v>3800369</v>
      </c>
      <c r="BJ977" s="95">
        <v>863</v>
      </c>
      <c r="BK977" s="95">
        <v>815</v>
      </c>
      <c r="BL977" s="72">
        <v>387.32</v>
      </c>
      <c r="BM977" s="72">
        <v>402.77</v>
      </c>
      <c r="BN977" s="72">
        <v>790.09</v>
      </c>
      <c r="BO977" s="95">
        <v>3959931</v>
      </c>
      <c r="BP977" s="95">
        <v>3919804</v>
      </c>
      <c r="BQ977" s="95">
        <v>852</v>
      </c>
      <c r="BR977" s="95">
        <v>811</v>
      </c>
      <c r="BS977" s="72">
        <v>457.15</v>
      </c>
      <c r="BT977" s="72">
        <v>402.78</v>
      </c>
      <c r="BU977" s="72">
        <v>859.93</v>
      </c>
      <c r="BV977" s="95">
        <v>4613510.5999999996</v>
      </c>
      <c r="BW977" s="95">
        <v>3847333.5</v>
      </c>
      <c r="BX977" s="95">
        <v>841</v>
      </c>
      <c r="BY977" s="95">
        <v>796</v>
      </c>
      <c r="BZ977" s="95">
        <v>855</v>
      </c>
      <c r="CA977" s="95">
        <v>848</v>
      </c>
      <c r="CB977" s="95">
        <v>840</v>
      </c>
      <c r="CC977" s="95">
        <v>833</v>
      </c>
      <c r="CD977" s="95">
        <v>819</v>
      </c>
      <c r="CE977" s="72">
        <v>650.75523149000003</v>
      </c>
      <c r="CF977" s="72">
        <v>676.59346364999999</v>
      </c>
      <c r="CG977" s="72">
        <v>712.40329333</v>
      </c>
      <c r="CH977" s="72">
        <v>716.50152150999998</v>
      </c>
      <c r="CI977" s="72">
        <v>731.52548966999996</v>
      </c>
      <c r="CJ977" s="96">
        <v>1.0784392749</v>
      </c>
      <c r="CK977" s="96">
        <v>1.0809297447999999</v>
      </c>
      <c r="CL977" s="96">
        <v>1.0741106999000001</v>
      </c>
      <c r="CM977" s="96">
        <v>1.1027052648</v>
      </c>
      <c r="CN977" s="96">
        <v>1.1755297828</v>
      </c>
      <c r="CO977" s="96">
        <v>0.9865047388</v>
      </c>
      <c r="CP977" s="96">
        <v>1.1174228668999999</v>
      </c>
      <c r="CQ977" s="96">
        <v>0.99584056389999998</v>
      </c>
      <c r="CR977" s="96">
        <v>1.1220899687999999</v>
      </c>
      <c r="CS977" s="95">
        <v>847</v>
      </c>
      <c r="CT977" s="95">
        <v>843</v>
      </c>
      <c r="CU977" s="95">
        <v>816</v>
      </c>
      <c r="CV977" s="95">
        <v>831</v>
      </c>
      <c r="CW977" s="95">
        <v>820</v>
      </c>
      <c r="CX977" s="96">
        <v>0.98400923799999995</v>
      </c>
      <c r="CY977" s="96">
        <v>0.96263958500000002</v>
      </c>
      <c r="CZ977" s="96">
        <v>0.983219654</v>
      </c>
      <c r="DA977" s="96">
        <v>1.0022534890000001</v>
      </c>
      <c r="DB977" s="96">
        <v>1.000925997</v>
      </c>
      <c r="DC977">
        <v>2013</v>
      </c>
      <c r="DD977" s="6">
        <v>817.8</v>
      </c>
      <c r="DE977" s="96">
        <v>1.1059808E-3</v>
      </c>
      <c r="DF977" s="72">
        <v>860.8</v>
      </c>
      <c r="DG977" s="96">
        <v>1</v>
      </c>
      <c r="DH977" s="72">
        <v>860.8</v>
      </c>
      <c r="DI977" s="72">
        <v>760.10333204999995</v>
      </c>
      <c r="DJ977" s="96">
        <v>0.90432295119999995</v>
      </c>
      <c r="DK977" s="72">
        <v>851.16563998000004</v>
      </c>
      <c r="DL977" s="96">
        <v>1.0225172001</v>
      </c>
      <c r="DM977" s="72">
        <v>870.33150698999998</v>
      </c>
      <c r="DN977" s="96">
        <v>1</v>
      </c>
      <c r="DO977" s="96">
        <v>2.8370000000000001E-3</v>
      </c>
      <c r="DP977" s="72">
        <v>2.4700000000000002</v>
      </c>
      <c r="DQ977" s="72">
        <v>867.86</v>
      </c>
      <c r="DR977" t="s">
        <v>567</v>
      </c>
      <c r="DT977" t="s">
        <v>628</v>
      </c>
    </row>
    <row r="978" spans="1:124" x14ac:dyDescent="0.3">
      <c r="A978" t="s">
        <v>57</v>
      </c>
      <c r="B978">
        <v>17830</v>
      </c>
      <c r="C978" s="95">
        <v>1574</v>
      </c>
      <c r="D978" s="95">
        <v>7912611</v>
      </c>
      <c r="E978" s="95">
        <v>1539</v>
      </c>
      <c r="F978" s="95">
        <v>6191867</v>
      </c>
      <c r="G978" s="95">
        <v>185</v>
      </c>
      <c r="H978" s="95">
        <v>849868</v>
      </c>
      <c r="I978" s="95">
        <v>175</v>
      </c>
      <c r="J978" s="95">
        <v>843479</v>
      </c>
      <c r="K978" s="95">
        <v>1558</v>
      </c>
      <c r="L978" s="95">
        <v>7767795</v>
      </c>
      <c r="M978" s="95">
        <v>1522</v>
      </c>
      <c r="N978" s="95">
        <v>6260233</v>
      </c>
      <c r="O978" s="95">
        <v>201</v>
      </c>
      <c r="P978" s="95">
        <v>648073</v>
      </c>
      <c r="Q978" s="95">
        <v>191</v>
      </c>
      <c r="R978" s="95">
        <v>869269</v>
      </c>
      <c r="S978" s="95">
        <v>1530</v>
      </c>
      <c r="T978" s="95">
        <v>7270467</v>
      </c>
      <c r="U978" s="95">
        <v>1494</v>
      </c>
      <c r="V978" s="95">
        <v>6439180</v>
      </c>
      <c r="W978" s="95">
        <v>203</v>
      </c>
      <c r="X978" s="95">
        <v>864810</v>
      </c>
      <c r="Y978" s="95">
        <v>186</v>
      </c>
      <c r="Z978" s="95">
        <v>925205</v>
      </c>
      <c r="AA978" s="95">
        <v>1519</v>
      </c>
      <c r="AB978" s="95">
        <v>7687912</v>
      </c>
      <c r="AC978" s="95">
        <v>1476</v>
      </c>
      <c r="AD978" s="95">
        <v>7184270</v>
      </c>
      <c r="AE978" s="95">
        <v>191</v>
      </c>
      <c r="AF978" s="95">
        <v>545468</v>
      </c>
      <c r="AG978" s="95">
        <v>177</v>
      </c>
      <c r="AH978" s="95">
        <v>909072</v>
      </c>
      <c r="AI978" s="95">
        <v>1506</v>
      </c>
      <c r="AJ978" s="95">
        <v>7380550.9900000002</v>
      </c>
      <c r="AK978" s="95">
        <v>1456</v>
      </c>
      <c r="AL978" s="95">
        <v>7472796.5800000001</v>
      </c>
      <c r="AM978" s="95">
        <v>186</v>
      </c>
      <c r="AN978" s="95">
        <v>750486</v>
      </c>
      <c r="AO978" s="95">
        <v>175</v>
      </c>
      <c r="AP978" s="95">
        <v>933104</v>
      </c>
      <c r="AQ978" s="72">
        <v>415.13</v>
      </c>
      <c r="AR978" s="72">
        <v>342.05</v>
      </c>
      <c r="AS978" s="72">
        <v>757.18</v>
      </c>
      <c r="AT978" s="95">
        <v>8762479</v>
      </c>
      <c r="AU978" s="95">
        <v>7035346</v>
      </c>
      <c r="AV978" s="95">
        <v>1759</v>
      </c>
      <c r="AW978" s="95">
        <v>1714</v>
      </c>
      <c r="AX978" s="72">
        <v>398.71</v>
      </c>
      <c r="AY978" s="72">
        <v>346.83</v>
      </c>
      <c r="AZ978" s="72">
        <v>745.54</v>
      </c>
      <c r="BA978" s="95">
        <v>8415868</v>
      </c>
      <c r="BB978" s="95">
        <v>7129502</v>
      </c>
      <c r="BC978" s="95">
        <v>1759</v>
      </c>
      <c r="BD978" s="95">
        <v>1713</v>
      </c>
      <c r="BE978" s="72">
        <v>391.19</v>
      </c>
      <c r="BF978" s="72">
        <v>365.3</v>
      </c>
      <c r="BG978" s="72">
        <v>756.49</v>
      </c>
      <c r="BH978" s="95">
        <v>8135277</v>
      </c>
      <c r="BI978" s="95">
        <v>7364385</v>
      </c>
      <c r="BJ978" s="95">
        <v>1733</v>
      </c>
      <c r="BK978" s="95">
        <v>1680</v>
      </c>
      <c r="BL978" s="72">
        <v>401.24</v>
      </c>
      <c r="BM978" s="72">
        <v>408.01</v>
      </c>
      <c r="BN978" s="72">
        <v>809.25</v>
      </c>
      <c r="BO978" s="95">
        <v>8233380</v>
      </c>
      <c r="BP978" s="95">
        <v>8093342</v>
      </c>
      <c r="BQ978" s="95">
        <v>1710</v>
      </c>
      <c r="BR978" s="95">
        <v>1653</v>
      </c>
      <c r="BS978" s="72">
        <v>400.46</v>
      </c>
      <c r="BT978" s="72">
        <v>429.49</v>
      </c>
      <c r="BU978" s="72">
        <v>829.95</v>
      </c>
      <c r="BV978" s="95">
        <v>8131036.9900000002</v>
      </c>
      <c r="BW978" s="95">
        <v>8405900.5800000001</v>
      </c>
      <c r="BX978" s="95">
        <v>1692</v>
      </c>
      <c r="BY978" s="95">
        <v>1631</v>
      </c>
      <c r="BZ978" s="95">
        <v>1738</v>
      </c>
      <c r="CA978" s="95">
        <v>1737</v>
      </c>
      <c r="CB978" s="95">
        <v>1707</v>
      </c>
      <c r="CC978" s="95">
        <v>1683</v>
      </c>
      <c r="CD978" s="95">
        <v>1662</v>
      </c>
      <c r="CE978" s="72">
        <v>650.75523149000003</v>
      </c>
      <c r="CF978" s="72">
        <v>676.59346364999999</v>
      </c>
      <c r="CG978" s="72">
        <v>712.40329333</v>
      </c>
      <c r="CH978" s="72">
        <v>716.50152150999998</v>
      </c>
      <c r="CI978" s="72">
        <v>731.52548966999996</v>
      </c>
      <c r="CJ978" s="96">
        <v>1.1635403964</v>
      </c>
      <c r="CK978" s="96">
        <v>1.101902457</v>
      </c>
      <c r="CL978" s="96">
        <v>1.0618844789999999</v>
      </c>
      <c r="CM978" s="96">
        <v>1.1294463105999999</v>
      </c>
      <c r="CN978" s="96">
        <v>1.1345469319999999</v>
      </c>
      <c r="CO978" s="96">
        <v>1.0043222736999999</v>
      </c>
      <c r="CP978" s="96">
        <v>1.113451473</v>
      </c>
      <c r="CQ978" s="96">
        <v>0.99584056389999998</v>
      </c>
      <c r="CR978" s="96">
        <v>1.1181019877</v>
      </c>
      <c r="CS978" s="95">
        <v>1721</v>
      </c>
      <c r="CT978" s="95">
        <v>1695</v>
      </c>
      <c r="CU978" s="95">
        <v>1678</v>
      </c>
      <c r="CV978" s="95">
        <v>1674</v>
      </c>
      <c r="CW978" s="95">
        <v>1642</v>
      </c>
      <c r="CX978" s="96">
        <v>1.0070190210000001</v>
      </c>
      <c r="CY978" s="96">
        <v>1.029901578</v>
      </c>
      <c r="CZ978" s="96">
        <v>0.99093721800000001</v>
      </c>
      <c r="DA978" s="96">
        <v>1.004176935</v>
      </c>
      <c r="DB978" s="96">
        <v>0.98891752200000005</v>
      </c>
      <c r="DC978">
        <v>2013</v>
      </c>
      <c r="DD978" s="6">
        <v>1678.2</v>
      </c>
      <c r="DE978" s="96">
        <v>1.5032271E-3</v>
      </c>
      <c r="DF978" s="72">
        <v>857.4</v>
      </c>
      <c r="DG978" s="96">
        <v>1</v>
      </c>
      <c r="DH978" s="72">
        <v>857.4</v>
      </c>
      <c r="DI978" s="72">
        <v>760.10333204999995</v>
      </c>
      <c r="DJ978" s="96">
        <v>1</v>
      </c>
      <c r="DK978" s="72">
        <v>857.4</v>
      </c>
      <c r="DL978" s="96">
        <v>1</v>
      </c>
      <c r="DM978" s="72">
        <v>857.4</v>
      </c>
      <c r="DN978" s="96">
        <v>1</v>
      </c>
      <c r="DO978" s="96">
        <v>3.9139999999999999E-3</v>
      </c>
      <c r="DP978" s="72">
        <v>3.36</v>
      </c>
      <c r="DQ978" s="72">
        <v>854.04</v>
      </c>
      <c r="DR978" t="s">
        <v>57</v>
      </c>
      <c r="DT978" t="s">
        <v>628</v>
      </c>
    </row>
    <row r="979" spans="1:124" x14ac:dyDescent="0.3">
      <c r="A979" t="s">
        <v>148</v>
      </c>
      <c r="B979">
        <v>17840</v>
      </c>
      <c r="C979" s="95">
        <v>7141</v>
      </c>
      <c r="D979" s="95">
        <v>23595201</v>
      </c>
      <c r="E979" s="95">
        <v>6881</v>
      </c>
      <c r="F979" s="95">
        <v>21519874</v>
      </c>
      <c r="G979" s="95">
        <v>1129</v>
      </c>
      <c r="H979" s="95">
        <v>2579745</v>
      </c>
      <c r="I979" s="95">
        <v>982</v>
      </c>
      <c r="J979" s="95">
        <v>3362387</v>
      </c>
      <c r="K979" s="95">
        <v>6883</v>
      </c>
      <c r="L979" s="95">
        <v>22585899</v>
      </c>
      <c r="M979" s="95">
        <v>6581</v>
      </c>
      <c r="N979" s="95">
        <v>20958251</v>
      </c>
      <c r="O979" s="95">
        <v>1115</v>
      </c>
      <c r="P979" s="95">
        <v>3396650</v>
      </c>
      <c r="Q979" s="95">
        <v>979</v>
      </c>
      <c r="R979" s="95">
        <v>3458937</v>
      </c>
      <c r="S979" s="95">
        <v>6902</v>
      </c>
      <c r="T979" s="95">
        <v>23499731</v>
      </c>
      <c r="U979" s="95">
        <v>6564</v>
      </c>
      <c r="V979" s="95">
        <v>21379572</v>
      </c>
      <c r="W979" s="95">
        <v>1147</v>
      </c>
      <c r="X979" s="95">
        <v>3247439</v>
      </c>
      <c r="Y979" s="95">
        <v>999</v>
      </c>
      <c r="Z979" s="95">
        <v>3458323</v>
      </c>
      <c r="AA979" s="95">
        <v>6982</v>
      </c>
      <c r="AB979" s="95">
        <v>21562892</v>
      </c>
      <c r="AC979" s="95">
        <v>6602</v>
      </c>
      <c r="AD979" s="95">
        <v>23242898</v>
      </c>
      <c r="AE979" s="95">
        <v>1203</v>
      </c>
      <c r="AF979" s="95">
        <v>3526940</v>
      </c>
      <c r="AG979" s="95">
        <v>1055</v>
      </c>
      <c r="AH979" s="95">
        <v>3886588</v>
      </c>
      <c r="AI979" s="95">
        <v>7263</v>
      </c>
      <c r="AJ979" s="95">
        <v>22831378.120000001</v>
      </c>
      <c r="AK979" s="95">
        <v>6859</v>
      </c>
      <c r="AL979" s="95">
        <v>25475586.550000001</v>
      </c>
      <c r="AM979" s="95">
        <v>1320</v>
      </c>
      <c r="AN979" s="95">
        <v>3382871</v>
      </c>
      <c r="AO979" s="95">
        <v>1173</v>
      </c>
      <c r="AP979" s="95">
        <v>4740014.3899999997</v>
      </c>
      <c r="AQ979" s="72">
        <v>263.75</v>
      </c>
      <c r="AR979" s="72">
        <v>263.70999999999998</v>
      </c>
      <c r="AS979" s="72">
        <v>527.46</v>
      </c>
      <c r="AT979" s="95">
        <v>26174946</v>
      </c>
      <c r="AU979" s="95">
        <v>24882261</v>
      </c>
      <c r="AV979" s="95">
        <v>8270</v>
      </c>
      <c r="AW979" s="95">
        <v>7863</v>
      </c>
      <c r="AX979" s="72">
        <v>270.72000000000003</v>
      </c>
      <c r="AY979" s="72">
        <v>269.14999999999998</v>
      </c>
      <c r="AZ979" s="72">
        <v>539.87</v>
      </c>
      <c r="BA979" s="95">
        <v>25982549</v>
      </c>
      <c r="BB979" s="95">
        <v>24417188</v>
      </c>
      <c r="BC979" s="95">
        <v>7998</v>
      </c>
      <c r="BD979" s="95">
        <v>7560</v>
      </c>
      <c r="BE979" s="72">
        <v>276.92</v>
      </c>
      <c r="BF979" s="72">
        <v>273.68</v>
      </c>
      <c r="BG979" s="72">
        <v>550.6</v>
      </c>
      <c r="BH979" s="95">
        <v>26747170</v>
      </c>
      <c r="BI979" s="95">
        <v>24837895</v>
      </c>
      <c r="BJ979" s="95">
        <v>8049</v>
      </c>
      <c r="BK979" s="95">
        <v>7563</v>
      </c>
      <c r="BL979" s="72">
        <v>255.45</v>
      </c>
      <c r="BM979" s="72">
        <v>295.26</v>
      </c>
      <c r="BN979" s="72">
        <v>550.71</v>
      </c>
      <c r="BO979" s="95">
        <v>25089832</v>
      </c>
      <c r="BP979" s="95">
        <v>27129486</v>
      </c>
      <c r="BQ979" s="95">
        <v>8185</v>
      </c>
      <c r="BR979" s="95">
        <v>7657</v>
      </c>
      <c r="BS979" s="72">
        <v>254.52</v>
      </c>
      <c r="BT979" s="72">
        <v>313.49</v>
      </c>
      <c r="BU979" s="72">
        <v>568.01</v>
      </c>
      <c r="BV979" s="95">
        <v>26214249.120000001</v>
      </c>
      <c r="BW979" s="95">
        <v>30215600.940000001</v>
      </c>
      <c r="BX979" s="95">
        <v>8583</v>
      </c>
      <c r="BY979" s="95">
        <v>8032</v>
      </c>
      <c r="BZ979" s="95">
        <v>8076</v>
      </c>
      <c r="CA979" s="95">
        <v>7787</v>
      </c>
      <c r="CB979" s="95">
        <v>7815</v>
      </c>
      <c r="CC979" s="95">
        <v>7934</v>
      </c>
      <c r="CD979" s="95">
        <v>8313</v>
      </c>
      <c r="CE979" s="72">
        <v>650.75523149000003</v>
      </c>
      <c r="CF979" s="72">
        <v>676.59346364999999</v>
      </c>
      <c r="CG979" s="72">
        <v>712.40329333</v>
      </c>
      <c r="CH979" s="72">
        <v>716.50152150999998</v>
      </c>
      <c r="CI979" s="72">
        <v>731.52548966999996</v>
      </c>
      <c r="CJ979" s="96">
        <v>0.81053516660000002</v>
      </c>
      <c r="CK979" s="96">
        <v>0.79792375930000004</v>
      </c>
      <c r="CL979" s="96">
        <v>0.77287683139999996</v>
      </c>
      <c r="CM979" s="96">
        <v>0.76860967280000003</v>
      </c>
      <c r="CN979" s="96">
        <v>0.77647328500000001</v>
      </c>
      <c r="CO979" s="96">
        <v>0.94808524100000002</v>
      </c>
      <c r="CP979" s="96">
        <v>0.82828390220000003</v>
      </c>
      <c r="CQ979" s="96">
        <v>0.99584056389999998</v>
      </c>
      <c r="CR979" s="96">
        <v>0.83174336729999998</v>
      </c>
      <c r="CS979" s="95">
        <v>7496</v>
      </c>
      <c r="CT979" s="95">
        <v>7278</v>
      </c>
      <c r="CU979" s="95">
        <v>7332</v>
      </c>
      <c r="CV979" s="95">
        <v>7371</v>
      </c>
      <c r="CW979" s="95">
        <v>7669</v>
      </c>
      <c r="CX979" s="96">
        <v>0.96486371500000001</v>
      </c>
      <c r="CY979" s="96">
        <v>0.96481421199999995</v>
      </c>
      <c r="CZ979" s="96">
        <v>0.95507715900000001</v>
      </c>
      <c r="DA979" s="96">
        <v>0.93393026400000001</v>
      </c>
      <c r="DB979" s="96">
        <v>0.92272948399999999</v>
      </c>
      <c r="DC979">
        <v>2013</v>
      </c>
      <c r="DD979" s="6">
        <v>7735</v>
      </c>
      <c r="DE979" s="96">
        <v>3.8364442000000001E-3</v>
      </c>
      <c r="DF979" s="72">
        <v>636.32000000000005</v>
      </c>
      <c r="DG979" s="96">
        <v>1</v>
      </c>
      <c r="DH979" s="72">
        <v>636.32000000000005</v>
      </c>
      <c r="DI979" s="72">
        <v>760.10333204999995</v>
      </c>
      <c r="DJ979" s="96">
        <v>1</v>
      </c>
      <c r="DK979" s="72">
        <v>636.32000000000005</v>
      </c>
      <c r="DL979" s="96">
        <v>1</v>
      </c>
      <c r="DM979" s="72">
        <v>636.32000000000005</v>
      </c>
      <c r="DN979" s="96">
        <v>1</v>
      </c>
      <c r="DO979" s="96">
        <v>9.3310000000000008E-3</v>
      </c>
      <c r="DP979" s="72">
        <v>5.94</v>
      </c>
      <c r="DQ979" s="72">
        <v>630.38</v>
      </c>
      <c r="DR979" t="s">
        <v>148</v>
      </c>
      <c r="DT979" t="s">
        <v>628</v>
      </c>
    </row>
    <row r="980" spans="1:124" x14ac:dyDescent="0.3">
      <c r="A980" t="s">
        <v>149</v>
      </c>
      <c r="B980">
        <v>17841</v>
      </c>
      <c r="C980" s="95">
        <v>401</v>
      </c>
      <c r="D980" s="95">
        <v>1341706</v>
      </c>
      <c r="E980" s="95">
        <v>379</v>
      </c>
      <c r="F980" s="95">
        <v>1400039</v>
      </c>
      <c r="G980" s="95">
        <v>31</v>
      </c>
      <c r="H980" s="95">
        <v>55193</v>
      </c>
      <c r="I980" s="95">
        <v>28</v>
      </c>
      <c r="J980" s="95">
        <v>52528</v>
      </c>
      <c r="K980" s="95">
        <v>408</v>
      </c>
      <c r="L980" s="95">
        <v>1762484</v>
      </c>
      <c r="M980" s="95">
        <v>385</v>
      </c>
      <c r="N980" s="95">
        <v>1506736</v>
      </c>
      <c r="O980" s="95">
        <v>31</v>
      </c>
      <c r="P980" s="95">
        <v>51549</v>
      </c>
      <c r="Q980" s="95">
        <v>29</v>
      </c>
      <c r="R980" s="95">
        <v>56796</v>
      </c>
      <c r="S980" s="95">
        <v>424</v>
      </c>
      <c r="T980" s="95">
        <v>2591135</v>
      </c>
      <c r="U980" s="95">
        <v>395</v>
      </c>
      <c r="V980" s="95">
        <v>1544096</v>
      </c>
      <c r="W980" s="95">
        <v>36</v>
      </c>
      <c r="X980" s="95">
        <v>44129</v>
      </c>
      <c r="Y980" s="95">
        <v>30</v>
      </c>
      <c r="Z980" s="95">
        <v>74796</v>
      </c>
      <c r="AA980" s="95">
        <v>450</v>
      </c>
      <c r="AB980" s="95">
        <v>1868501</v>
      </c>
      <c r="AC980" s="95">
        <v>420</v>
      </c>
      <c r="AD980" s="95">
        <v>1824088</v>
      </c>
      <c r="AE980" s="95">
        <v>37</v>
      </c>
      <c r="AF980" s="95">
        <v>101922</v>
      </c>
      <c r="AG980" s="95">
        <v>32</v>
      </c>
      <c r="AH980" s="95">
        <v>92482</v>
      </c>
      <c r="AI980" s="95">
        <v>458</v>
      </c>
      <c r="AJ980" s="95">
        <v>2412110</v>
      </c>
      <c r="AK980" s="95">
        <v>425</v>
      </c>
      <c r="AL980" s="95">
        <v>1913941.08</v>
      </c>
      <c r="AM980" s="95">
        <v>41</v>
      </c>
      <c r="AN980" s="95">
        <v>189972</v>
      </c>
      <c r="AO980" s="95">
        <v>37</v>
      </c>
      <c r="AP980" s="95">
        <v>143503</v>
      </c>
      <c r="AQ980" s="72">
        <v>269.45999999999998</v>
      </c>
      <c r="AR980" s="72">
        <v>297.41000000000003</v>
      </c>
      <c r="AS980" s="72">
        <v>566.87</v>
      </c>
      <c r="AT980" s="95">
        <v>1396899</v>
      </c>
      <c r="AU980" s="95">
        <v>1452567</v>
      </c>
      <c r="AV980" s="95">
        <v>432</v>
      </c>
      <c r="AW980" s="95">
        <v>407</v>
      </c>
      <c r="AX980" s="72">
        <v>344.35</v>
      </c>
      <c r="AY980" s="72">
        <v>314.72000000000003</v>
      </c>
      <c r="AZ980" s="72">
        <v>659.07</v>
      </c>
      <c r="BA980" s="95">
        <v>1814033</v>
      </c>
      <c r="BB980" s="95">
        <v>1563532</v>
      </c>
      <c r="BC980" s="95">
        <v>439</v>
      </c>
      <c r="BD980" s="95">
        <v>414</v>
      </c>
      <c r="BE980" s="72">
        <v>477.4</v>
      </c>
      <c r="BF980" s="72">
        <v>317.43</v>
      </c>
      <c r="BG980" s="72">
        <v>794.83</v>
      </c>
      <c r="BH980" s="95">
        <v>2635264</v>
      </c>
      <c r="BI980" s="95">
        <v>1618892</v>
      </c>
      <c r="BJ980" s="95">
        <v>460</v>
      </c>
      <c r="BK980" s="95">
        <v>425</v>
      </c>
      <c r="BL980" s="72">
        <v>337.17</v>
      </c>
      <c r="BM980" s="72">
        <v>353.35</v>
      </c>
      <c r="BN980" s="72">
        <v>690.52</v>
      </c>
      <c r="BO980" s="95">
        <v>1970423</v>
      </c>
      <c r="BP980" s="95">
        <v>1916570</v>
      </c>
      <c r="BQ980" s="95">
        <v>487</v>
      </c>
      <c r="BR980" s="95">
        <v>452</v>
      </c>
      <c r="BS980" s="72">
        <v>434.55</v>
      </c>
      <c r="BT980" s="72">
        <v>371.11</v>
      </c>
      <c r="BU980" s="72">
        <v>805.66</v>
      </c>
      <c r="BV980" s="95">
        <v>2602082</v>
      </c>
      <c r="BW980" s="95">
        <v>2057444.08</v>
      </c>
      <c r="BX980" s="95">
        <v>499</v>
      </c>
      <c r="BY980" s="95">
        <v>462</v>
      </c>
      <c r="BZ980" s="95">
        <v>420</v>
      </c>
      <c r="CA980" s="95">
        <v>427</v>
      </c>
      <c r="CB980" s="95">
        <v>443</v>
      </c>
      <c r="CC980" s="95">
        <v>470</v>
      </c>
      <c r="CD980" s="95">
        <v>481</v>
      </c>
      <c r="CE980" s="72">
        <v>650.75523149000003</v>
      </c>
      <c r="CF980" s="72">
        <v>676.59346364999999</v>
      </c>
      <c r="CG980" s="72">
        <v>712.40329333</v>
      </c>
      <c r="CH980" s="72">
        <v>716.50152150999998</v>
      </c>
      <c r="CI980" s="72">
        <v>731.52548966999996</v>
      </c>
      <c r="CJ980" s="96">
        <v>0.87109557110000002</v>
      </c>
      <c r="CK980" s="96">
        <v>0.97410045379999999</v>
      </c>
      <c r="CL980" s="96">
        <v>1.1157023100000001</v>
      </c>
      <c r="CM980" s="96">
        <v>0.96373835819999998</v>
      </c>
      <c r="CN980" s="96">
        <v>1.1013423473999999</v>
      </c>
      <c r="CO980" s="96">
        <v>0.8736748943</v>
      </c>
      <c r="CP980" s="96">
        <v>1.1505375909</v>
      </c>
      <c r="CQ980" s="96">
        <v>0.99584056389999998</v>
      </c>
      <c r="CR980" s="96">
        <v>1.155343002</v>
      </c>
      <c r="CS980" s="95">
        <v>861</v>
      </c>
      <c r="CT980" s="95">
        <v>856</v>
      </c>
      <c r="CU980" s="95">
        <v>843</v>
      </c>
      <c r="CV980" s="95">
        <v>863</v>
      </c>
      <c r="CW980" s="95">
        <v>876</v>
      </c>
      <c r="CX980" s="96">
        <v>0.87888263300000002</v>
      </c>
      <c r="CY980" s="96">
        <v>0.85487908099999999</v>
      </c>
      <c r="CZ980" s="96">
        <v>0.86271678399999996</v>
      </c>
      <c r="DA980" s="96">
        <v>0.87009102999999999</v>
      </c>
      <c r="DB980" s="96">
        <v>0.90099899800000005</v>
      </c>
      <c r="DC980">
        <v>2013</v>
      </c>
      <c r="DD980" s="6">
        <v>432</v>
      </c>
      <c r="DE980" s="96">
        <v>1.6124906E-3</v>
      </c>
      <c r="DF980" s="72">
        <v>885.86</v>
      </c>
      <c r="DG980" s="96">
        <v>1</v>
      </c>
      <c r="DH980" s="72">
        <v>885.86</v>
      </c>
      <c r="DI980" s="72">
        <v>760.10333204999995</v>
      </c>
      <c r="DJ980" s="96">
        <v>0.65726706899999998</v>
      </c>
      <c r="DK980" s="72">
        <v>842.75904860000003</v>
      </c>
      <c r="DL980" s="96">
        <v>1.0225172001</v>
      </c>
      <c r="DM980" s="72">
        <v>861.73562271000003</v>
      </c>
      <c r="DN980" s="96">
        <v>1</v>
      </c>
      <c r="DO980" s="96">
        <v>4.1070000000000004E-3</v>
      </c>
      <c r="DP980" s="72">
        <v>3.54</v>
      </c>
      <c r="DQ980" s="72">
        <v>858.2</v>
      </c>
      <c r="DR980" t="s">
        <v>149</v>
      </c>
      <c r="DT980" t="s">
        <v>628</v>
      </c>
    </row>
    <row r="981" spans="1:124" x14ac:dyDescent="0.3">
      <c r="A981" t="s">
        <v>268</v>
      </c>
      <c r="B981">
        <v>17860</v>
      </c>
      <c r="C981" s="95">
        <v>48415</v>
      </c>
      <c r="D981" s="95">
        <v>197276582</v>
      </c>
      <c r="E981" s="95">
        <v>46353</v>
      </c>
      <c r="F981" s="95">
        <v>144609834</v>
      </c>
      <c r="G981" s="95">
        <v>9451</v>
      </c>
      <c r="H981" s="95">
        <v>30688499</v>
      </c>
      <c r="I981" s="95">
        <v>8162</v>
      </c>
      <c r="J981" s="95">
        <v>25158278</v>
      </c>
      <c r="K981" s="95">
        <v>47667</v>
      </c>
      <c r="L981" s="95">
        <v>196428539</v>
      </c>
      <c r="M981" s="95">
        <v>45389</v>
      </c>
      <c r="N981" s="95">
        <v>149180009</v>
      </c>
      <c r="O981" s="95">
        <v>9793</v>
      </c>
      <c r="P981" s="95">
        <v>30761918</v>
      </c>
      <c r="Q981" s="95">
        <v>8439</v>
      </c>
      <c r="R981" s="95">
        <v>28439094</v>
      </c>
      <c r="S981" s="95">
        <v>47464</v>
      </c>
      <c r="T981" s="95">
        <v>201987971</v>
      </c>
      <c r="U981" s="95">
        <v>44840</v>
      </c>
      <c r="V981" s="95">
        <v>155330558</v>
      </c>
      <c r="W981" s="95">
        <v>10170</v>
      </c>
      <c r="X981" s="95">
        <v>35404370</v>
      </c>
      <c r="Y981" s="95">
        <v>8741</v>
      </c>
      <c r="Z981" s="95">
        <v>32111283</v>
      </c>
      <c r="AA981" s="95">
        <v>47161</v>
      </c>
      <c r="AB981" s="95">
        <v>181018340</v>
      </c>
      <c r="AC981" s="95">
        <v>44249</v>
      </c>
      <c r="AD981" s="95">
        <v>165448562</v>
      </c>
      <c r="AE981" s="95">
        <v>10331</v>
      </c>
      <c r="AF981" s="95">
        <v>33837228</v>
      </c>
      <c r="AG981" s="95">
        <v>9013</v>
      </c>
      <c r="AH981" s="95">
        <v>35221374</v>
      </c>
      <c r="AI981" s="95">
        <v>48308</v>
      </c>
      <c r="AJ981" s="95">
        <v>180995070.21000001</v>
      </c>
      <c r="AK981" s="95">
        <v>45122</v>
      </c>
      <c r="AL981" s="95">
        <v>175359236.77000001</v>
      </c>
      <c r="AM981" s="95">
        <v>10880</v>
      </c>
      <c r="AN981" s="95">
        <v>38479140</v>
      </c>
      <c r="AO981" s="95">
        <v>9621</v>
      </c>
      <c r="AP981" s="95">
        <v>40197540.310000002</v>
      </c>
      <c r="AQ981" s="72">
        <v>328.29</v>
      </c>
      <c r="AR981" s="72">
        <v>259.51</v>
      </c>
      <c r="AS981" s="72">
        <v>587.79999999999995</v>
      </c>
      <c r="AT981" s="95">
        <v>227965081</v>
      </c>
      <c r="AU981" s="95">
        <v>169768112</v>
      </c>
      <c r="AV981" s="95">
        <v>57866</v>
      </c>
      <c r="AW981" s="95">
        <v>54515</v>
      </c>
      <c r="AX981" s="72">
        <v>329.49</v>
      </c>
      <c r="AY981" s="72">
        <v>274.98</v>
      </c>
      <c r="AZ981" s="72">
        <v>604.47</v>
      </c>
      <c r="BA981" s="95">
        <v>227190457</v>
      </c>
      <c r="BB981" s="95">
        <v>177619103</v>
      </c>
      <c r="BC981" s="95">
        <v>57460</v>
      </c>
      <c r="BD981" s="95">
        <v>53828</v>
      </c>
      <c r="BE981" s="72">
        <v>343.25</v>
      </c>
      <c r="BF981" s="72">
        <v>291.52</v>
      </c>
      <c r="BG981" s="72">
        <v>634.77</v>
      </c>
      <c r="BH981" s="95">
        <v>237392341</v>
      </c>
      <c r="BI981" s="95">
        <v>187441841</v>
      </c>
      <c r="BJ981" s="95">
        <v>57634</v>
      </c>
      <c r="BK981" s="95">
        <v>53581</v>
      </c>
      <c r="BL981" s="72">
        <v>311.43</v>
      </c>
      <c r="BM981" s="72">
        <v>313.97000000000003</v>
      </c>
      <c r="BN981" s="72">
        <v>625.4</v>
      </c>
      <c r="BO981" s="95">
        <v>214855568</v>
      </c>
      <c r="BP981" s="95">
        <v>200669936</v>
      </c>
      <c r="BQ981" s="95">
        <v>57492</v>
      </c>
      <c r="BR981" s="95">
        <v>53262</v>
      </c>
      <c r="BS981" s="72">
        <v>309.01</v>
      </c>
      <c r="BT981" s="72">
        <v>328.13</v>
      </c>
      <c r="BU981" s="72">
        <v>637.14</v>
      </c>
      <c r="BV981" s="95">
        <v>219474210.21000001</v>
      </c>
      <c r="BW981" s="95">
        <v>215556777.08000001</v>
      </c>
      <c r="BX981" s="95">
        <v>59188</v>
      </c>
      <c r="BY981" s="95">
        <v>54743</v>
      </c>
      <c r="BZ981" s="95">
        <v>56269</v>
      </c>
      <c r="CA981" s="95">
        <v>55708</v>
      </c>
      <c r="CB981" s="95">
        <v>55680</v>
      </c>
      <c r="CC981" s="95">
        <v>55484</v>
      </c>
      <c r="CD981" s="95">
        <v>57014</v>
      </c>
      <c r="CE981" s="72">
        <v>650.75523149000003</v>
      </c>
      <c r="CF981" s="72">
        <v>676.59346364999999</v>
      </c>
      <c r="CG981" s="72">
        <v>712.40329333</v>
      </c>
      <c r="CH981" s="72">
        <v>716.50152150999998</v>
      </c>
      <c r="CI981" s="72">
        <v>731.52548966999996</v>
      </c>
      <c r="CJ981" s="96">
        <v>0.90325820150000002</v>
      </c>
      <c r="CK981" s="96">
        <v>0.89340206860000004</v>
      </c>
      <c r="CL981" s="96">
        <v>0.89102620099999996</v>
      </c>
      <c r="CM981" s="96">
        <v>0.87285229860000002</v>
      </c>
      <c r="CN981" s="96">
        <v>0.87097443490000004</v>
      </c>
      <c r="CO981" s="96">
        <v>0.97530281019999998</v>
      </c>
      <c r="CP981" s="96">
        <v>0.90874611620000001</v>
      </c>
      <c r="CQ981" s="96">
        <v>0.99584056389999998</v>
      </c>
      <c r="CR981" s="96">
        <v>0.91254164510000002</v>
      </c>
      <c r="CS981" s="95">
        <v>51592</v>
      </c>
      <c r="CT981" s="95">
        <v>51664</v>
      </c>
      <c r="CU981" s="95">
        <v>51327</v>
      </c>
      <c r="CV981" s="95">
        <v>51112</v>
      </c>
      <c r="CW981" s="95">
        <v>52471</v>
      </c>
      <c r="CX981" s="96">
        <v>0.96383088100000003</v>
      </c>
      <c r="CY981" s="96">
        <v>0.97380195700000005</v>
      </c>
      <c r="CZ981" s="96">
        <v>0.98151104499999997</v>
      </c>
      <c r="DA981" s="96">
        <v>0.98360132600000005</v>
      </c>
      <c r="DB981" s="96">
        <v>0.97390386699999998</v>
      </c>
      <c r="DC981">
        <v>2013</v>
      </c>
      <c r="DD981" s="6">
        <v>53985.8</v>
      </c>
      <c r="DE981" s="96">
        <v>1.3913649700000001E-2</v>
      </c>
      <c r="DF981" s="72">
        <v>691.07</v>
      </c>
      <c r="DG981" s="96">
        <v>1</v>
      </c>
      <c r="DH981" s="72">
        <v>691.07</v>
      </c>
      <c r="DI981" s="72">
        <v>691.43359166000005</v>
      </c>
      <c r="DJ981" s="96">
        <v>1</v>
      </c>
      <c r="DK981" s="72">
        <v>691.07</v>
      </c>
      <c r="DL981" s="96">
        <v>1</v>
      </c>
      <c r="DM981" s="72">
        <v>691.07</v>
      </c>
      <c r="DN981" s="96">
        <v>1</v>
      </c>
      <c r="DO981" s="96">
        <v>2.0611000000000001E-2</v>
      </c>
      <c r="DP981" s="72">
        <v>14.24</v>
      </c>
      <c r="DQ981" s="72">
        <v>676.83</v>
      </c>
      <c r="DR981" t="s">
        <v>268</v>
      </c>
      <c r="DT981" t="s">
        <v>628</v>
      </c>
    </row>
    <row r="982" spans="1:124" x14ac:dyDescent="0.3">
      <c r="A982" t="s">
        <v>81</v>
      </c>
      <c r="B982">
        <v>17870</v>
      </c>
      <c r="C982" s="95">
        <v>1683</v>
      </c>
      <c r="D982" s="95">
        <v>5935267</v>
      </c>
      <c r="E982" s="95">
        <v>1605</v>
      </c>
      <c r="F982" s="95">
        <v>4953795</v>
      </c>
      <c r="G982" s="95">
        <v>304</v>
      </c>
      <c r="H982" s="95">
        <v>1058126</v>
      </c>
      <c r="I982" s="95">
        <v>269</v>
      </c>
      <c r="J982" s="95">
        <v>739651</v>
      </c>
      <c r="K982" s="95">
        <v>1689</v>
      </c>
      <c r="L982" s="95">
        <v>5758242</v>
      </c>
      <c r="M982" s="95">
        <v>1595</v>
      </c>
      <c r="N982" s="95">
        <v>5160693</v>
      </c>
      <c r="O982" s="95">
        <v>302</v>
      </c>
      <c r="P982" s="95">
        <v>1327150</v>
      </c>
      <c r="Q982" s="95">
        <v>272</v>
      </c>
      <c r="R982" s="95">
        <v>759521</v>
      </c>
      <c r="S982" s="95">
        <v>1702</v>
      </c>
      <c r="T982" s="95">
        <v>6377297</v>
      </c>
      <c r="U982" s="95">
        <v>1590</v>
      </c>
      <c r="V982" s="95">
        <v>5304502</v>
      </c>
      <c r="W982" s="95">
        <v>294</v>
      </c>
      <c r="X982" s="95">
        <v>1216862</v>
      </c>
      <c r="Y982" s="95">
        <v>260</v>
      </c>
      <c r="Z982" s="95">
        <v>995901</v>
      </c>
      <c r="AA982" s="95">
        <v>1688</v>
      </c>
      <c r="AB982" s="95">
        <v>5684909</v>
      </c>
      <c r="AC982" s="95">
        <v>1574</v>
      </c>
      <c r="AD982" s="95">
        <v>5408680</v>
      </c>
      <c r="AE982" s="95">
        <v>294</v>
      </c>
      <c r="AF982" s="95">
        <v>1405748</v>
      </c>
      <c r="AG982" s="95">
        <v>258</v>
      </c>
      <c r="AH982" s="95">
        <v>928891</v>
      </c>
      <c r="AI982" s="95">
        <v>1718</v>
      </c>
      <c r="AJ982" s="95">
        <v>6573349</v>
      </c>
      <c r="AK982" s="95">
        <v>1584</v>
      </c>
      <c r="AL982" s="95">
        <v>6121230</v>
      </c>
      <c r="AM982" s="95">
        <v>291</v>
      </c>
      <c r="AN982" s="95">
        <v>924668</v>
      </c>
      <c r="AO982" s="95">
        <v>261</v>
      </c>
      <c r="AP982" s="95">
        <v>998987</v>
      </c>
      <c r="AQ982" s="72">
        <v>293.3</v>
      </c>
      <c r="AR982" s="72">
        <v>253.18</v>
      </c>
      <c r="AS982" s="72">
        <v>546.48</v>
      </c>
      <c r="AT982" s="95">
        <v>6993393</v>
      </c>
      <c r="AU982" s="95">
        <v>5693446</v>
      </c>
      <c r="AV982" s="95">
        <v>1987</v>
      </c>
      <c r="AW982" s="95">
        <v>1874</v>
      </c>
      <c r="AX982" s="72">
        <v>296.56</v>
      </c>
      <c r="AY982" s="72">
        <v>264.25</v>
      </c>
      <c r="AZ982" s="72">
        <v>560.80999999999995</v>
      </c>
      <c r="BA982" s="95">
        <v>7085392</v>
      </c>
      <c r="BB982" s="95">
        <v>5920214</v>
      </c>
      <c r="BC982" s="95">
        <v>1991</v>
      </c>
      <c r="BD982" s="95">
        <v>1867</v>
      </c>
      <c r="BE982" s="72">
        <v>317.06</v>
      </c>
      <c r="BF982" s="72">
        <v>283.8</v>
      </c>
      <c r="BG982" s="72">
        <v>600.86</v>
      </c>
      <c r="BH982" s="95">
        <v>7594159</v>
      </c>
      <c r="BI982" s="95">
        <v>6300403</v>
      </c>
      <c r="BJ982" s="95">
        <v>1996</v>
      </c>
      <c r="BK982" s="95">
        <v>1850</v>
      </c>
      <c r="BL982" s="72">
        <v>298.13</v>
      </c>
      <c r="BM982" s="72">
        <v>288.27999999999997</v>
      </c>
      <c r="BN982" s="72">
        <v>586.41</v>
      </c>
      <c r="BO982" s="95">
        <v>7090657</v>
      </c>
      <c r="BP982" s="95">
        <v>6337571</v>
      </c>
      <c r="BQ982" s="95">
        <v>1982</v>
      </c>
      <c r="BR982" s="95">
        <v>1832</v>
      </c>
      <c r="BS982" s="72">
        <v>311.02</v>
      </c>
      <c r="BT982" s="72">
        <v>321.60000000000002</v>
      </c>
      <c r="BU982" s="72">
        <v>632.62</v>
      </c>
      <c r="BV982" s="95">
        <v>7498017</v>
      </c>
      <c r="BW982" s="95">
        <v>7120217</v>
      </c>
      <c r="BX982" s="95">
        <v>2009</v>
      </c>
      <c r="BY982" s="95">
        <v>1845</v>
      </c>
      <c r="BZ982" s="95">
        <v>1933</v>
      </c>
      <c r="CA982" s="95">
        <v>1931</v>
      </c>
      <c r="CB982" s="95">
        <v>1926</v>
      </c>
      <c r="CC982" s="95">
        <v>1911</v>
      </c>
      <c r="CD982" s="95">
        <v>1929</v>
      </c>
      <c r="CE982" s="72">
        <v>650.75523149000003</v>
      </c>
      <c r="CF982" s="72">
        <v>676.59346364999999</v>
      </c>
      <c r="CG982" s="72">
        <v>712.40329333</v>
      </c>
      <c r="CH982" s="72">
        <v>716.50152150999998</v>
      </c>
      <c r="CI982" s="72">
        <v>731.52548966999996</v>
      </c>
      <c r="CJ982" s="96">
        <v>0.83976274569999998</v>
      </c>
      <c r="CK982" s="96">
        <v>0.82887292020000003</v>
      </c>
      <c r="CL982" s="96">
        <v>0.84342675789999999</v>
      </c>
      <c r="CM982" s="96">
        <v>0.81843510779999995</v>
      </c>
      <c r="CN982" s="96">
        <v>0.86479556619999998</v>
      </c>
      <c r="CO982" s="96">
        <v>0.90263366889999996</v>
      </c>
      <c r="CP982" s="96">
        <v>0.92956716380000004</v>
      </c>
      <c r="CQ982" s="96">
        <v>0.99584056389999998</v>
      </c>
      <c r="CR982" s="96">
        <v>0.93344965520000001</v>
      </c>
      <c r="CS982" s="95">
        <v>1885</v>
      </c>
      <c r="CT982" s="95">
        <v>1887</v>
      </c>
      <c r="CU982" s="95">
        <v>1884</v>
      </c>
      <c r="CV982" s="95">
        <v>1864</v>
      </c>
      <c r="CW982" s="95">
        <v>1886</v>
      </c>
      <c r="CX982" s="96">
        <v>0.93985431699999999</v>
      </c>
      <c r="CY982" s="96">
        <v>0.91816458700000003</v>
      </c>
      <c r="CZ982" s="96">
        <v>0.89701226199999995</v>
      </c>
      <c r="DA982" s="96">
        <v>0.868403551</v>
      </c>
      <c r="DB982" s="96">
        <v>0.88933987599999997</v>
      </c>
      <c r="DC982">
        <v>2013</v>
      </c>
      <c r="DD982" s="6">
        <v>1853.6</v>
      </c>
      <c r="DE982" s="96">
        <v>2.4730359E-3</v>
      </c>
      <c r="DF982" s="72">
        <v>715.11</v>
      </c>
      <c r="DG982" s="96">
        <v>1</v>
      </c>
      <c r="DH982" s="72">
        <v>715.11</v>
      </c>
      <c r="DI982" s="72">
        <v>760.10333204999995</v>
      </c>
      <c r="DJ982" s="96">
        <v>1</v>
      </c>
      <c r="DK982" s="72">
        <v>715.11</v>
      </c>
      <c r="DL982" s="96">
        <v>1</v>
      </c>
      <c r="DM982" s="72">
        <v>715.11</v>
      </c>
      <c r="DN982" s="96">
        <v>1</v>
      </c>
      <c r="DO982" s="96">
        <v>6.0099999999999997E-3</v>
      </c>
      <c r="DP982" s="72">
        <v>4.3</v>
      </c>
      <c r="DQ982" s="72">
        <v>710.81</v>
      </c>
      <c r="DR982" t="s">
        <v>81</v>
      </c>
      <c r="DT982" t="s">
        <v>628</v>
      </c>
    </row>
    <row r="983" spans="1:124" x14ac:dyDescent="0.3">
      <c r="A983" t="s">
        <v>680</v>
      </c>
      <c r="B983">
        <v>17880</v>
      </c>
      <c r="C983" s="95">
        <v>22782</v>
      </c>
      <c r="D983" s="95">
        <v>82343874</v>
      </c>
      <c r="E983" s="95">
        <v>21820</v>
      </c>
      <c r="F983" s="95">
        <v>66586574</v>
      </c>
      <c r="G983" s="95">
        <v>5225</v>
      </c>
      <c r="H983" s="95">
        <v>13395020</v>
      </c>
      <c r="I983" s="95">
        <v>4570</v>
      </c>
      <c r="J983" s="95">
        <v>13115629</v>
      </c>
      <c r="K983" s="95">
        <v>22996</v>
      </c>
      <c r="L983" s="95">
        <v>86787401</v>
      </c>
      <c r="M983" s="95">
        <v>21920</v>
      </c>
      <c r="N983" s="95">
        <v>72255146</v>
      </c>
      <c r="O983" s="95">
        <v>5339</v>
      </c>
      <c r="P983" s="95">
        <v>15363931</v>
      </c>
      <c r="Q983" s="95">
        <v>4641</v>
      </c>
      <c r="R983" s="95">
        <v>14507043</v>
      </c>
      <c r="S983" s="95">
        <v>23236</v>
      </c>
      <c r="T983" s="95">
        <v>90819066</v>
      </c>
      <c r="U983" s="95">
        <v>22015</v>
      </c>
      <c r="V983" s="95">
        <v>77387978</v>
      </c>
      <c r="W983" s="95">
        <v>5496</v>
      </c>
      <c r="X983" s="95">
        <v>15793366</v>
      </c>
      <c r="Y983" s="95">
        <v>4795</v>
      </c>
      <c r="Z983" s="95">
        <v>15850149</v>
      </c>
      <c r="AA983" s="95">
        <v>23396</v>
      </c>
      <c r="AB983" s="95">
        <v>81502127</v>
      </c>
      <c r="AC983" s="95">
        <v>22044</v>
      </c>
      <c r="AD983" s="95">
        <v>78413014</v>
      </c>
      <c r="AE983" s="95">
        <v>5597</v>
      </c>
      <c r="AF983" s="95">
        <v>17586424</v>
      </c>
      <c r="AG983" s="95">
        <v>4932</v>
      </c>
      <c r="AH983" s="95">
        <v>17652374</v>
      </c>
      <c r="AI983" s="95">
        <v>23458</v>
      </c>
      <c r="AJ983" s="95">
        <v>85559146.859999999</v>
      </c>
      <c r="AK983" s="95">
        <v>22002</v>
      </c>
      <c r="AL983" s="95">
        <v>82364668.689999998</v>
      </c>
      <c r="AM983" s="95">
        <v>5804</v>
      </c>
      <c r="AN983" s="95">
        <v>19127857</v>
      </c>
      <c r="AO983" s="95">
        <v>5154</v>
      </c>
      <c r="AP983" s="95">
        <v>18397658.859999999</v>
      </c>
      <c r="AQ983" s="72">
        <v>284.87</v>
      </c>
      <c r="AR983" s="72">
        <v>251.68</v>
      </c>
      <c r="AS983" s="72">
        <v>536.54999999999995</v>
      </c>
      <c r="AT983" s="95">
        <v>95738894</v>
      </c>
      <c r="AU983" s="95">
        <v>79702203</v>
      </c>
      <c r="AV983" s="95">
        <v>28007</v>
      </c>
      <c r="AW983" s="95">
        <v>26390</v>
      </c>
      <c r="AX983" s="72">
        <v>300.43</v>
      </c>
      <c r="AY983" s="72">
        <v>272.20999999999998</v>
      </c>
      <c r="AZ983" s="72">
        <v>572.64</v>
      </c>
      <c r="BA983" s="95">
        <v>102151332</v>
      </c>
      <c r="BB983" s="95">
        <v>86762189</v>
      </c>
      <c r="BC983" s="95">
        <v>28335</v>
      </c>
      <c r="BD983" s="95">
        <v>26561</v>
      </c>
      <c r="BE983" s="72">
        <v>309.22000000000003</v>
      </c>
      <c r="BF983" s="72">
        <v>289.81</v>
      </c>
      <c r="BG983" s="72">
        <v>599.03</v>
      </c>
      <c r="BH983" s="95">
        <v>106612432</v>
      </c>
      <c r="BI983" s="95">
        <v>93238127</v>
      </c>
      <c r="BJ983" s="95">
        <v>28732</v>
      </c>
      <c r="BK983" s="95">
        <v>26810</v>
      </c>
      <c r="BL983" s="72">
        <v>284.81</v>
      </c>
      <c r="BM983" s="72">
        <v>296.76</v>
      </c>
      <c r="BN983" s="72">
        <v>581.57000000000005</v>
      </c>
      <c r="BO983" s="95">
        <v>99088551</v>
      </c>
      <c r="BP983" s="95">
        <v>96065388</v>
      </c>
      <c r="BQ983" s="95">
        <v>28993</v>
      </c>
      <c r="BR983" s="95">
        <v>26976</v>
      </c>
      <c r="BS983" s="72">
        <v>298.13</v>
      </c>
      <c r="BT983" s="72">
        <v>309.20999999999998</v>
      </c>
      <c r="BU983" s="72">
        <v>607.34</v>
      </c>
      <c r="BV983" s="95">
        <v>104687003.86</v>
      </c>
      <c r="BW983" s="95">
        <v>100762327.55</v>
      </c>
      <c r="BX983" s="95">
        <v>29262</v>
      </c>
      <c r="BY983" s="95">
        <v>27156</v>
      </c>
      <c r="BZ983" s="95">
        <v>27236</v>
      </c>
      <c r="CA983" s="95">
        <v>27479</v>
      </c>
      <c r="CB983" s="95">
        <v>27806</v>
      </c>
      <c r="CC983" s="95">
        <v>28036</v>
      </c>
      <c r="CD983" s="95">
        <v>28232</v>
      </c>
      <c r="CE983" s="72">
        <v>650.75523149000003</v>
      </c>
      <c r="CF983" s="72">
        <v>676.59346364999999</v>
      </c>
      <c r="CG983" s="72">
        <v>712.40329333</v>
      </c>
      <c r="CH983" s="72">
        <v>716.50152150999998</v>
      </c>
      <c r="CI983" s="72">
        <v>731.52548966999996</v>
      </c>
      <c r="CJ983" s="96">
        <v>0.82450355220000004</v>
      </c>
      <c r="CK983" s="96">
        <v>0.84635757030000003</v>
      </c>
      <c r="CL983" s="96">
        <v>0.84085798820000002</v>
      </c>
      <c r="CM983" s="96">
        <v>0.81168006280000005</v>
      </c>
      <c r="CN983" s="96">
        <v>0.83023764529999999</v>
      </c>
      <c r="CO983" s="96">
        <v>0.93216580090000001</v>
      </c>
      <c r="CP983" s="96">
        <v>0.89117983410000001</v>
      </c>
      <c r="CQ983" s="96">
        <v>0.99584056389999998</v>
      </c>
      <c r="CR983" s="96">
        <v>0.89490199449999996</v>
      </c>
      <c r="CS983" s="95">
        <v>25843</v>
      </c>
      <c r="CT983" s="95">
        <v>26182</v>
      </c>
      <c r="CU983" s="95">
        <v>26433</v>
      </c>
      <c r="CV983" s="95">
        <v>26603</v>
      </c>
      <c r="CW983" s="95">
        <v>26844</v>
      </c>
      <c r="CX983" s="96">
        <v>0.92134998999999995</v>
      </c>
      <c r="CY983" s="96">
        <v>0.93255768999999999</v>
      </c>
      <c r="CZ983" s="96">
        <v>0.92483062000000005</v>
      </c>
      <c r="DA983" s="96">
        <v>0.94283683299999999</v>
      </c>
      <c r="DB983" s="96">
        <v>0.93884371499999997</v>
      </c>
      <c r="DC983">
        <v>2013</v>
      </c>
      <c r="DD983" s="6">
        <v>26778.6</v>
      </c>
      <c r="DE983" s="96">
        <v>1.2349381999999999E-3</v>
      </c>
      <c r="DF983" s="72">
        <v>686.43</v>
      </c>
      <c r="DG983" s="96">
        <v>1</v>
      </c>
      <c r="DH983" s="72">
        <v>686.43</v>
      </c>
      <c r="DI983" s="72">
        <v>688.70976138000003</v>
      </c>
      <c r="DJ983" s="96">
        <v>1</v>
      </c>
      <c r="DK983" s="72">
        <v>686.43</v>
      </c>
      <c r="DL983" s="96">
        <v>1</v>
      </c>
      <c r="DM983" s="72">
        <v>686.43</v>
      </c>
      <c r="DN983" s="96">
        <v>1</v>
      </c>
      <c r="DO983" s="96">
        <v>3.284E-3</v>
      </c>
      <c r="DP983" s="72">
        <v>2.25</v>
      </c>
      <c r="DQ983" s="72">
        <v>684.18</v>
      </c>
      <c r="DR983" t="s">
        <v>680</v>
      </c>
      <c r="DT983" t="s">
        <v>628</v>
      </c>
    </row>
    <row r="984" spans="1:124" x14ac:dyDescent="0.3">
      <c r="A984" t="s">
        <v>681</v>
      </c>
      <c r="B984">
        <v>17890</v>
      </c>
      <c r="C984" s="95">
        <v>489</v>
      </c>
      <c r="D984" s="95">
        <v>2089794</v>
      </c>
      <c r="E984" s="95">
        <v>478</v>
      </c>
      <c r="F984" s="95">
        <v>2197297</v>
      </c>
      <c r="G984" s="95">
        <v>28</v>
      </c>
      <c r="H984" s="95">
        <v>80516</v>
      </c>
      <c r="I984" s="95">
        <v>27</v>
      </c>
      <c r="J984" s="95">
        <v>103903</v>
      </c>
      <c r="K984" s="95">
        <v>482</v>
      </c>
      <c r="L984" s="95">
        <v>2479831</v>
      </c>
      <c r="M984" s="95">
        <v>472</v>
      </c>
      <c r="N984" s="95">
        <v>2330367</v>
      </c>
      <c r="O984" s="95">
        <v>37</v>
      </c>
      <c r="P984" s="95">
        <v>129265</v>
      </c>
      <c r="Q984" s="95">
        <v>34</v>
      </c>
      <c r="R984" s="95">
        <v>146231</v>
      </c>
      <c r="S984" s="95">
        <v>475</v>
      </c>
      <c r="T984" s="95">
        <v>2439377</v>
      </c>
      <c r="U984" s="95">
        <v>467</v>
      </c>
      <c r="V984" s="95">
        <v>2179266</v>
      </c>
      <c r="W984" s="95">
        <v>34</v>
      </c>
      <c r="X984" s="95">
        <v>110524</v>
      </c>
      <c r="Y984" s="95">
        <v>27</v>
      </c>
      <c r="Z984" s="95">
        <v>135087</v>
      </c>
      <c r="AA984" s="95">
        <v>461</v>
      </c>
      <c r="AB984" s="95">
        <v>2303546</v>
      </c>
      <c r="AC984" s="95">
        <v>450</v>
      </c>
      <c r="AD984" s="95">
        <v>2230925</v>
      </c>
      <c r="AE984" s="95">
        <v>27</v>
      </c>
      <c r="AF984" s="95">
        <v>15622</v>
      </c>
      <c r="AG984" s="95">
        <v>21</v>
      </c>
      <c r="AH984" s="95">
        <v>73608</v>
      </c>
      <c r="AI984" s="95">
        <v>460</v>
      </c>
      <c r="AJ984" s="95">
        <v>2244448</v>
      </c>
      <c r="AK984" s="95">
        <v>444</v>
      </c>
      <c r="AL984" s="95">
        <v>2190194</v>
      </c>
      <c r="AM984" s="95">
        <v>24</v>
      </c>
      <c r="AN984" s="95">
        <v>245032</v>
      </c>
      <c r="AO984" s="95">
        <v>19</v>
      </c>
      <c r="AP984" s="95">
        <v>96662</v>
      </c>
      <c r="AQ984" s="72">
        <v>349.82</v>
      </c>
      <c r="AR984" s="72">
        <v>379.74</v>
      </c>
      <c r="AS984" s="72">
        <v>729.56</v>
      </c>
      <c r="AT984" s="95">
        <v>2170310</v>
      </c>
      <c r="AU984" s="95">
        <v>2301200</v>
      </c>
      <c r="AV984" s="95">
        <v>517</v>
      </c>
      <c r="AW984" s="95">
        <v>505</v>
      </c>
      <c r="AX984" s="72">
        <v>418.93</v>
      </c>
      <c r="AY984" s="72">
        <v>407.87</v>
      </c>
      <c r="AZ984" s="72">
        <v>826.8</v>
      </c>
      <c r="BA984" s="95">
        <v>2609096</v>
      </c>
      <c r="BB984" s="95">
        <v>2476598</v>
      </c>
      <c r="BC984" s="95">
        <v>519</v>
      </c>
      <c r="BD984" s="95">
        <v>506</v>
      </c>
      <c r="BE984" s="72">
        <v>417.47</v>
      </c>
      <c r="BF984" s="72">
        <v>390.41</v>
      </c>
      <c r="BG984" s="72">
        <v>807.88</v>
      </c>
      <c r="BH984" s="95">
        <v>2549901</v>
      </c>
      <c r="BI984" s="95">
        <v>2314353</v>
      </c>
      <c r="BJ984" s="95">
        <v>509</v>
      </c>
      <c r="BK984" s="95">
        <v>494</v>
      </c>
      <c r="BL984" s="72">
        <v>396.03</v>
      </c>
      <c r="BM984" s="72">
        <v>407.74</v>
      </c>
      <c r="BN984" s="72">
        <v>803.77</v>
      </c>
      <c r="BO984" s="95">
        <v>2319168</v>
      </c>
      <c r="BP984" s="95">
        <v>2304533</v>
      </c>
      <c r="BQ984" s="95">
        <v>488</v>
      </c>
      <c r="BR984" s="95">
        <v>471</v>
      </c>
      <c r="BS984" s="72">
        <v>428.63</v>
      </c>
      <c r="BT984" s="72">
        <v>411.6</v>
      </c>
      <c r="BU984" s="72">
        <v>840.23</v>
      </c>
      <c r="BV984" s="95">
        <v>2489480</v>
      </c>
      <c r="BW984" s="95">
        <v>2286856</v>
      </c>
      <c r="BX984" s="95">
        <v>484</v>
      </c>
      <c r="BY984" s="95">
        <v>463</v>
      </c>
      <c r="BZ984" s="95">
        <v>511</v>
      </c>
      <c r="CA984" s="95">
        <v>513</v>
      </c>
      <c r="CB984" s="95">
        <v>502</v>
      </c>
      <c r="CC984" s="95">
        <v>480</v>
      </c>
      <c r="CD984" s="95">
        <v>474</v>
      </c>
      <c r="CE984" s="72">
        <v>650.75523149000003</v>
      </c>
      <c r="CF984" s="72">
        <v>676.59346364999999</v>
      </c>
      <c r="CG984" s="72">
        <v>712.40329333</v>
      </c>
      <c r="CH984" s="72">
        <v>716.50152150999998</v>
      </c>
      <c r="CI984" s="72">
        <v>731.52548966999996</v>
      </c>
      <c r="CJ984" s="96">
        <v>1.121097403</v>
      </c>
      <c r="CK984" s="96">
        <v>1.2220041198</v>
      </c>
      <c r="CL984" s="96">
        <v>1.1340205858000001</v>
      </c>
      <c r="CM984" s="96">
        <v>1.1217980365</v>
      </c>
      <c r="CN984" s="96">
        <v>1.1485997575</v>
      </c>
      <c r="CO984" s="96">
        <v>1.0085801038</v>
      </c>
      <c r="CP984" s="96">
        <v>1.1397250215000001</v>
      </c>
      <c r="CQ984" s="96">
        <v>0.99584056389999998</v>
      </c>
      <c r="CR984" s="96">
        <v>1.1444852721000001</v>
      </c>
      <c r="CS984" s="95">
        <v>524</v>
      </c>
      <c r="CT984" s="95">
        <v>532</v>
      </c>
      <c r="CU984" s="95">
        <v>521</v>
      </c>
      <c r="CV984" s="95">
        <v>492</v>
      </c>
      <c r="CW984" s="95">
        <v>499</v>
      </c>
      <c r="CX984" s="96">
        <v>1.029583232</v>
      </c>
      <c r="CY984" s="96">
        <v>0.98049429200000005</v>
      </c>
      <c r="CZ984" s="96">
        <v>1.027582539</v>
      </c>
      <c r="DA984" s="96">
        <v>1.014768138</v>
      </c>
      <c r="DB984" s="96">
        <v>0.99052645900000003</v>
      </c>
      <c r="DC984">
        <v>2013</v>
      </c>
      <c r="DD984" s="6">
        <v>487.8</v>
      </c>
      <c r="DE984" s="96">
        <v>2.1193882999999999E-3</v>
      </c>
      <c r="DF984" s="72">
        <v>877.09</v>
      </c>
      <c r="DG984" s="96">
        <v>1</v>
      </c>
      <c r="DH984" s="72">
        <v>877.09</v>
      </c>
      <c r="DI984" s="72">
        <v>760.10333204999995</v>
      </c>
      <c r="DJ984" s="96">
        <v>0.69842680359999998</v>
      </c>
      <c r="DK984" s="72">
        <v>841.80995660999997</v>
      </c>
      <c r="DL984" s="96">
        <v>1.0225172001</v>
      </c>
      <c r="DM984" s="72">
        <v>860.76515982000001</v>
      </c>
      <c r="DN984" s="96">
        <v>1</v>
      </c>
      <c r="DO984" s="96">
        <v>3.8790000000000001E-3</v>
      </c>
      <c r="DP984" s="72">
        <v>3.34</v>
      </c>
      <c r="DQ984" s="72">
        <v>857.43</v>
      </c>
      <c r="DR984" t="s">
        <v>681</v>
      </c>
      <c r="DT984" t="s">
        <v>628</v>
      </c>
    </row>
    <row r="985" spans="1:124" x14ac:dyDescent="0.3">
      <c r="A985" t="s">
        <v>682</v>
      </c>
      <c r="B985">
        <v>17900</v>
      </c>
      <c r="C985" s="95">
        <v>1107</v>
      </c>
      <c r="D985" s="95">
        <v>5315685</v>
      </c>
      <c r="E985" s="95">
        <v>1084</v>
      </c>
      <c r="F985" s="95">
        <v>4538562</v>
      </c>
      <c r="G985" s="95">
        <v>139</v>
      </c>
      <c r="H985" s="95">
        <v>323066</v>
      </c>
      <c r="I985" s="95">
        <v>129</v>
      </c>
      <c r="J985" s="95">
        <v>588338</v>
      </c>
      <c r="K985" s="95">
        <v>1089</v>
      </c>
      <c r="L985" s="95">
        <v>5123112</v>
      </c>
      <c r="M985" s="95">
        <v>1059</v>
      </c>
      <c r="N985" s="95">
        <v>4764316</v>
      </c>
      <c r="O985" s="95">
        <v>152</v>
      </c>
      <c r="P985" s="95">
        <v>750728</v>
      </c>
      <c r="Q985" s="95">
        <v>138</v>
      </c>
      <c r="R985" s="95">
        <v>786952</v>
      </c>
      <c r="S985" s="95">
        <v>1072</v>
      </c>
      <c r="T985" s="95">
        <v>5488726</v>
      </c>
      <c r="U985" s="95">
        <v>1037</v>
      </c>
      <c r="V985" s="95">
        <v>4637396</v>
      </c>
      <c r="W985" s="95">
        <v>150</v>
      </c>
      <c r="X985" s="95">
        <v>354763</v>
      </c>
      <c r="Y985" s="95">
        <v>136</v>
      </c>
      <c r="Z985" s="95">
        <v>649721</v>
      </c>
      <c r="AA985" s="95">
        <v>1062</v>
      </c>
      <c r="AB985" s="95">
        <v>5223555</v>
      </c>
      <c r="AC985" s="95">
        <v>1018</v>
      </c>
      <c r="AD985" s="95">
        <v>4956602</v>
      </c>
      <c r="AE985" s="95">
        <v>158</v>
      </c>
      <c r="AF985" s="95">
        <v>519514</v>
      </c>
      <c r="AG985" s="95">
        <v>145</v>
      </c>
      <c r="AH985" s="95">
        <v>685772</v>
      </c>
      <c r="AI985" s="95">
        <v>1050</v>
      </c>
      <c r="AJ985" s="95">
        <v>4557580</v>
      </c>
      <c r="AK985" s="95">
        <v>999</v>
      </c>
      <c r="AL985" s="95">
        <v>4849368</v>
      </c>
      <c r="AM985" s="95">
        <v>163</v>
      </c>
      <c r="AN985" s="95">
        <v>434639</v>
      </c>
      <c r="AO985" s="95">
        <v>154</v>
      </c>
      <c r="AP985" s="95">
        <v>851868</v>
      </c>
      <c r="AQ985" s="72">
        <v>377.12</v>
      </c>
      <c r="AR985" s="72">
        <v>352.22</v>
      </c>
      <c r="AS985" s="72">
        <v>729.34</v>
      </c>
      <c r="AT985" s="95">
        <v>5638751</v>
      </c>
      <c r="AU985" s="95">
        <v>5126900</v>
      </c>
      <c r="AV985" s="95">
        <v>1246</v>
      </c>
      <c r="AW985" s="95">
        <v>1213</v>
      </c>
      <c r="AX985" s="72">
        <v>394.43</v>
      </c>
      <c r="AY985" s="72">
        <v>386.47</v>
      </c>
      <c r="AZ985" s="72">
        <v>780.9</v>
      </c>
      <c r="BA985" s="95">
        <v>5873840</v>
      </c>
      <c r="BB985" s="95">
        <v>5551268</v>
      </c>
      <c r="BC985" s="95">
        <v>1241</v>
      </c>
      <c r="BD985" s="95">
        <v>1197</v>
      </c>
      <c r="BE985" s="72">
        <v>398.49</v>
      </c>
      <c r="BF985" s="72">
        <v>375.61</v>
      </c>
      <c r="BG985" s="72">
        <v>774.1</v>
      </c>
      <c r="BH985" s="95">
        <v>5843489</v>
      </c>
      <c r="BI985" s="95">
        <v>5287117</v>
      </c>
      <c r="BJ985" s="95">
        <v>1222</v>
      </c>
      <c r="BK985" s="95">
        <v>1173</v>
      </c>
      <c r="BL985" s="72">
        <v>392.29</v>
      </c>
      <c r="BM985" s="72">
        <v>404.3</v>
      </c>
      <c r="BN985" s="72">
        <v>796.59</v>
      </c>
      <c r="BO985" s="95">
        <v>5743069</v>
      </c>
      <c r="BP985" s="95">
        <v>5642374</v>
      </c>
      <c r="BQ985" s="95">
        <v>1220</v>
      </c>
      <c r="BR985" s="95">
        <v>1163</v>
      </c>
      <c r="BS985" s="72">
        <v>342.97</v>
      </c>
      <c r="BT985" s="72">
        <v>412.06</v>
      </c>
      <c r="BU985" s="72">
        <v>755.03</v>
      </c>
      <c r="BV985" s="95">
        <v>4992219</v>
      </c>
      <c r="BW985" s="95">
        <v>5701236</v>
      </c>
      <c r="BX985" s="95">
        <v>1213</v>
      </c>
      <c r="BY985" s="95">
        <v>1153</v>
      </c>
      <c r="BZ985" s="95">
        <v>1230</v>
      </c>
      <c r="CA985" s="95">
        <v>1220</v>
      </c>
      <c r="CB985" s="95">
        <v>1198</v>
      </c>
      <c r="CC985" s="95">
        <v>1193</v>
      </c>
      <c r="CD985" s="95">
        <v>1184</v>
      </c>
      <c r="CE985" s="72">
        <v>650.75523149000003</v>
      </c>
      <c r="CF985" s="72">
        <v>676.59346364999999</v>
      </c>
      <c r="CG985" s="72">
        <v>712.40329333</v>
      </c>
      <c r="CH985" s="72">
        <v>716.50152150999998</v>
      </c>
      <c r="CI985" s="72">
        <v>731.52548966999996</v>
      </c>
      <c r="CJ985" s="96">
        <v>1.1207593342</v>
      </c>
      <c r="CK985" s="96">
        <v>1.1541642684</v>
      </c>
      <c r="CL985" s="96">
        <v>1.0866036236000001</v>
      </c>
      <c r="CM985" s="96">
        <v>1.1117771227</v>
      </c>
      <c r="CN985" s="96">
        <v>1.0321308151999999</v>
      </c>
      <c r="CO985" s="96">
        <v>1.01589795</v>
      </c>
      <c r="CP985" s="96">
        <v>1.0838559452000001</v>
      </c>
      <c r="CQ985" s="96">
        <v>0.99584056389999998</v>
      </c>
      <c r="CR985" s="96">
        <v>1.0883828494000001</v>
      </c>
      <c r="CS985" s="95">
        <v>1239</v>
      </c>
      <c r="CT985" s="95">
        <v>1222</v>
      </c>
      <c r="CU985" s="95">
        <v>1197</v>
      </c>
      <c r="CV985" s="95">
        <v>1177</v>
      </c>
      <c r="CW985" s="95">
        <v>1176</v>
      </c>
      <c r="CX985" s="96">
        <v>1.0109985720000001</v>
      </c>
      <c r="CY985" s="96">
        <v>1.0342354570000001</v>
      </c>
      <c r="CZ985" s="96">
        <v>0.98456969900000002</v>
      </c>
      <c r="DA985" s="96">
        <v>1.0533750420000001</v>
      </c>
      <c r="DB985" s="96">
        <v>0.99638372799999997</v>
      </c>
      <c r="DC985">
        <v>2013</v>
      </c>
      <c r="DD985" s="6">
        <v>1179.8</v>
      </c>
      <c r="DE985" s="96">
        <v>2.6079116999999999E-3</v>
      </c>
      <c r="DF985" s="72">
        <v>833.69</v>
      </c>
      <c r="DG985" s="96">
        <v>1</v>
      </c>
      <c r="DH985" s="72">
        <v>833.69</v>
      </c>
      <c r="DI985" s="72">
        <v>760.10333204999995</v>
      </c>
      <c r="DJ985" s="96">
        <v>1</v>
      </c>
      <c r="DK985" s="72">
        <v>833.69</v>
      </c>
      <c r="DL985" s="96">
        <v>1</v>
      </c>
      <c r="DM985" s="72">
        <v>833.69</v>
      </c>
      <c r="DN985" s="96">
        <v>1</v>
      </c>
      <c r="DO985" s="96">
        <v>6.7250000000000001E-3</v>
      </c>
      <c r="DP985" s="72">
        <v>5.61</v>
      </c>
      <c r="DQ985" s="72">
        <v>828.08</v>
      </c>
      <c r="DR985" t="s">
        <v>682</v>
      </c>
      <c r="DT985" t="s">
        <v>628</v>
      </c>
    </row>
    <row r="986" spans="1:124" x14ac:dyDescent="0.3">
      <c r="A986" t="s">
        <v>683</v>
      </c>
      <c r="B986">
        <v>17910</v>
      </c>
      <c r="C986" s="95">
        <v>1058</v>
      </c>
      <c r="D986" s="95">
        <v>3237106</v>
      </c>
      <c r="E986" s="95">
        <v>1035</v>
      </c>
      <c r="F986" s="95">
        <v>3183305</v>
      </c>
      <c r="G986" s="95">
        <v>84</v>
      </c>
      <c r="H986" s="95">
        <v>193942</v>
      </c>
      <c r="I986" s="95">
        <v>74</v>
      </c>
      <c r="J986" s="95">
        <v>212981</v>
      </c>
      <c r="K986" s="95">
        <v>1047</v>
      </c>
      <c r="L986" s="95">
        <v>3747681</v>
      </c>
      <c r="M986" s="95">
        <v>1023</v>
      </c>
      <c r="N986" s="95">
        <v>3843929</v>
      </c>
      <c r="O986" s="95">
        <v>87</v>
      </c>
      <c r="P986" s="95">
        <v>429940</v>
      </c>
      <c r="Q986" s="95">
        <v>80</v>
      </c>
      <c r="R986" s="95">
        <v>286254</v>
      </c>
      <c r="S986" s="95">
        <v>1003</v>
      </c>
      <c r="T986" s="95">
        <v>3452215</v>
      </c>
      <c r="U986" s="95">
        <v>977</v>
      </c>
      <c r="V986" s="95">
        <v>3719645</v>
      </c>
      <c r="W986" s="95">
        <v>87</v>
      </c>
      <c r="X986" s="95">
        <v>313581</v>
      </c>
      <c r="Y986" s="95">
        <v>79</v>
      </c>
      <c r="Z986" s="95">
        <v>255957</v>
      </c>
      <c r="AA986" s="95">
        <v>984</v>
      </c>
      <c r="AB986" s="95">
        <v>3636780</v>
      </c>
      <c r="AC986" s="95">
        <v>954</v>
      </c>
      <c r="AD986" s="95">
        <v>3828239</v>
      </c>
      <c r="AE986" s="95">
        <v>81</v>
      </c>
      <c r="AF986" s="95">
        <v>305160</v>
      </c>
      <c r="AG986" s="95">
        <v>73</v>
      </c>
      <c r="AH986" s="95">
        <v>324732</v>
      </c>
      <c r="AI986" s="95">
        <v>969</v>
      </c>
      <c r="AJ986" s="95">
        <v>3839358</v>
      </c>
      <c r="AK986" s="95">
        <v>933</v>
      </c>
      <c r="AL986" s="95">
        <v>3691287</v>
      </c>
      <c r="AM986" s="95">
        <v>82</v>
      </c>
      <c r="AN986" s="95">
        <v>270613</v>
      </c>
      <c r="AO986" s="95">
        <v>76</v>
      </c>
      <c r="AP986" s="95">
        <v>322424</v>
      </c>
      <c r="AQ986" s="72">
        <v>250.37</v>
      </c>
      <c r="AR986" s="72">
        <v>255.21</v>
      </c>
      <c r="AS986" s="72">
        <v>505.58</v>
      </c>
      <c r="AT986" s="95">
        <v>3431048</v>
      </c>
      <c r="AU986" s="95">
        <v>3396286</v>
      </c>
      <c r="AV986" s="95">
        <v>1142</v>
      </c>
      <c r="AW986" s="95">
        <v>1109</v>
      </c>
      <c r="AX986" s="72">
        <v>307</v>
      </c>
      <c r="AY986" s="72">
        <v>312.04000000000002</v>
      </c>
      <c r="AZ986" s="72">
        <v>619.04</v>
      </c>
      <c r="BA986" s="95">
        <v>4177621</v>
      </c>
      <c r="BB986" s="95">
        <v>4130183</v>
      </c>
      <c r="BC986" s="95">
        <v>1134</v>
      </c>
      <c r="BD986" s="95">
        <v>1103</v>
      </c>
      <c r="BE986" s="72">
        <v>287.89999999999998</v>
      </c>
      <c r="BF986" s="72">
        <v>313.73</v>
      </c>
      <c r="BG986" s="72">
        <v>601.63</v>
      </c>
      <c r="BH986" s="95">
        <v>3765796</v>
      </c>
      <c r="BI986" s="95">
        <v>3975602</v>
      </c>
      <c r="BJ986" s="95">
        <v>1090</v>
      </c>
      <c r="BK986" s="95">
        <v>1056</v>
      </c>
      <c r="BL986" s="72">
        <v>308.45</v>
      </c>
      <c r="BM986" s="72">
        <v>336.98</v>
      </c>
      <c r="BN986" s="72">
        <v>645.42999999999995</v>
      </c>
      <c r="BO986" s="95">
        <v>3941940</v>
      </c>
      <c r="BP986" s="95">
        <v>4152971</v>
      </c>
      <c r="BQ986" s="95">
        <v>1065</v>
      </c>
      <c r="BR986" s="95">
        <v>1027</v>
      </c>
      <c r="BS986" s="72">
        <v>325.88</v>
      </c>
      <c r="BT986" s="72">
        <v>331.49</v>
      </c>
      <c r="BU986" s="72">
        <v>657.37</v>
      </c>
      <c r="BV986" s="95">
        <v>4109971</v>
      </c>
      <c r="BW986" s="95">
        <v>4013711</v>
      </c>
      <c r="BX986" s="95">
        <v>1051</v>
      </c>
      <c r="BY986" s="95">
        <v>1009</v>
      </c>
      <c r="BZ986" s="95">
        <v>1126</v>
      </c>
      <c r="CA986" s="95">
        <v>1119</v>
      </c>
      <c r="CB986" s="95">
        <v>1074</v>
      </c>
      <c r="CC986" s="95">
        <v>1047</v>
      </c>
      <c r="CD986" s="95">
        <v>1030</v>
      </c>
      <c r="CE986" s="72">
        <v>650.75523149000003</v>
      </c>
      <c r="CF986" s="72">
        <v>676.59346364999999</v>
      </c>
      <c r="CG986" s="72">
        <v>712.40329333</v>
      </c>
      <c r="CH986" s="72">
        <v>716.50152150999998</v>
      </c>
      <c r="CI986" s="72">
        <v>731.52548966999996</v>
      </c>
      <c r="CJ986" s="96">
        <v>0.77691269399999996</v>
      </c>
      <c r="CK986" s="96">
        <v>0.91493641790000002</v>
      </c>
      <c r="CL986" s="96">
        <v>0.84450760629999999</v>
      </c>
      <c r="CM986" s="96">
        <v>0.90080757769999997</v>
      </c>
      <c r="CN986" s="96">
        <v>0.89862897370000006</v>
      </c>
      <c r="CO986" s="96">
        <v>0.85990955749999998</v>
      </c>
      <c r="CP986" s="96">
        <v>1.0084300684</v>
      </c>
      <c r="CQ986" s="96">
        <v>0.99584056389999998</v>
      </c>
      <c r="CR986" s="96">
        <v>1.0126419438000001</v>
      </c>
      <c r="CS986" s="95">
        <v>1114</v>
      </c>
      <c r="CT986" s="95">
        <v>1109</v>
      </c>
      <c r="CU986" s="95">
        <v>1071</v>
      </c>
      <c r="CV986" s="95">
        <v>1034</v>
      </c>
      <c r="CW986" s="95">
        <v>1032</v>
      </c>
      <c r="CX986" s="96">
        <v>0.87653515500000001</v>
      </c>
      <c r="CY986" s="96">
        <v>0.875131255</v>
      </c>
      <c r="CZ986" s="96">
        <v>0.85075981300000003</v>
      </c>
      <c r="DA986" s="96">
        <v>0.84440752699999999</v>
      </c>
      <c r="DB986" s="96">
        <v>0.85063310199999997</v>
      </c>
      <c r="DC986">
        <v>2013</v>
      </c>
      <c r="DD986" s="6">
        <v>1060.8</v>
      </c>
      <c r="DE986" s="96">
        <v>1.5713977E-3</v>
      </c>
      <c r="DF986" s="72">
        <v>776.48</v>
      </c>
      <c r="DG986" s="96">
        <v>1</v>
      </c>
      <c r="DH986" s="72">
        <v>776.48</v>
      </c>
      <c r="DI986" s="72">
        <v>760.10333204999995</v>
      </c>
      <c r="DJ986" s="96">
        <v>1</v>
      </c>
      <c r="DK986" s="72">
        <v>776.48</v>
      </c>
      <c r="DL986" s="96">
        <v>1</v>
      </c>
      <c r="DM986" s="72">
        <v>776.48</v>
      </c>
      <c r="DN986" s="96">
        <v>1</v>
      </c>
      <c r="DO986" s="96">
        <v>4.6950000000000004E-3</v>
      </c>
      <c r="DP986" s="72">
        <v>3.65</v>
      </c>
      <c r="DQ986" s="72">
        <v>772.83</v>
      </c>
      <c r="DR986" t="s">
        <v>683</v>
      </c>
      <c r="DT986" t="s">
        <v>628</v>
      </c>
    </row>
    <row r="987" spans="1:124" x14ac:dyDescent="0.3">
      <c r="A987" t="s">
        <v>684</v>
      </c>
      <c r="B987">
        <v>17920</v>
      </c>
      <c r="C987" s="95">
        <v>978</v>
      </c>
      <c r="D987" s="95">
        <v>3309288</v>
      </c>
      <c r="E987" s="95">
        <v>943</v>
      </c>
      <c r="F987" s="95">
        <v>3553105</v>
      </c>
      <c r="G987" s="95">
        <v>117</v>
      </c>
      <c r="H987" s="95">
        <v>317896</v>
      </c>
      <c r="I987" s="95">
        <v>108</v>
      </c>
      <c r="J987" s="95">
        <v>503503</v>
      </c>
      <c r="K987" s="95">
        <v>1014</v>
      </c>
      <c r="L987" s="95">
        <v>3499197</v>
      </c>
      <c r="M987" s="95">
        <v>975</v>
      </c>
      <c r="N987" s="95">
        <v>4260918</v>
      </c>
      <c r="O987" s="95">
        <v>125</v>
      </c>
      <c r="P987" s="95">
        <v>533760</v>
      </c>
      <c r="Q987" s="95">
        <v>115</v>
      </c>
      <c r="R987" s="95">
        <v>582699</v>
      </c>
      <c r="S987" s="95">
        <v>1046</v>
      </c>
      <c r="T987" s="95">
        <v>4153680</v>
      </c>
      <c r="U987" s="95">
        <v>1000</v>
      </c>
      <c r="V987" s="95">
        <v>4739422</v>
      </c>
      <c r="W987" s="95">
        <v>132</v>
      </c>
      <c r="X987" s="95">
        <v>557774</v>
      </c>
      <c r="Y987" s="95">
        <v>122</v>
      </c>
      <c r="Z987" s="95">
        <v>586221</v>
      </c>
      <c r="AA987" s="95">
        <v>1087</v>
      </c>
      <c r="AB987" s="95">
        <v>5801402</v>
      </c>
      <c r="AC987" s="95">
        <v>1035</v>
      </c>
      <c r="AD987" s="95">
        <v>5130646</v>
      </c>
      <c r="AE987" s="95">
        <v>138</v>
      </c>
      <c r="AF987" s="95">
        <v>956410</v>
      </c>
      <c r="AG987" s="95">
        <v>128</v>
      </c>
      <c r="AH987" s="95">
        <v>680075</v>
      </c>
      <c r="AI987" s="95">
        <v>1090</v>
      </c>
      <c r="AJ987" s="95">
        <v>5045107</v>
      </c>
      <c r="AK987" s="95">
        <v>1032</v>
      </c>
      <c r="AL987" s="95">
        <v>5003663.0999999996</v>
      </c>
      <c r="AM987" s="95">
        <v>132</v>
      </c>
      <c r="AN987" s="95">
        <v>701864</v>
      </c>
      <c r="AO987" s="95">
        <v>123</v>
      </c>
      <c r="AP987" s="95">
        <v>607902</v>
      </c>
      <c r="AQ987" s="72">
        <v>276.04000000000002</v>
      </c>
      <c r="AR987" s="72">
        <v>321.64999999999998</v>
      </c>
      <c r="AS987" s="72">
        <v>597.69000000000005</v>
      </c>
      <c r="AT987" s="95">
        <v>3627184</v>
      </c>
      <c r="AU987" s="95">
        <v>4056608</v>
      </c>
      <c r="AV987" s="95">
        <v>1095</v>
      </c>
      <c r="AW987" s="95">
        <v>1051</v>
      </c>
      <c r="AX987" s="72">
        <v>295.07</v>
      </c>
      <c r="AY987" s="72">
        <v>370.31</v>
      </c>
      <c r="AZ987" s="72">
        <v>665.38</v>
      </c>
      <c r="BA987" s="95">
        <v>4032957</v>
      </c>
      <c r="BB987" s="95">
        <v>4843617</v>
      </c>
      <c r="BC987" s="95">
        <v>1139</v>
      </c>
      <c r="BD987" s="95">
        <v>1090</v>
      </c>
      <c r="BE987" s="72">
        <v>333.29</v>
      </c>
      <c r="BF987" s="72">
        <v>395.55</v>
      </c>
      <c r="BG987" s="72">
        <v>728.84</v>
      </c>
      <c r="BH987" s="95">
        <v>4711454</v>
      </c>
      <c r="BI987" s="95">
        <v>5325643</v>
      </c>
      <c r="BJ987" s="95">
        <v>1178</v>
      </c>
      <c r="BK987" s="95">
        <v>1122</v>
      </c>
      <c r="BL987" s="72">
        <v>459.72</v>
      </c>
      <c r="BM987" s="72">
        <v>416.36</v>
      </c>
      <c r="BN987" s="72">
        <v>876.08</v>
      </c>
      <c r="BO987" s="95">
        <v>6757812</v>
      </c>
      <c r="BP987" s="95">
        <v>5810721</v>
      </c>
      <c r="BQ987" s="95">
        <v>1225</v>
      </c>
      <c r="BR987" s="95">
        <v>1163</v>
      </c>
      <c r="BS987" s="72">
        <v>391.91</v>
      </c>
      <c r="BT987" s="72">
        <v>404.87</v>
      </c>
      <c r="BU987" s="72">
        <v>796.78</v>
      </c>
      <c r="BV987" s="95">
        <v>5746971</v>
      </c>
      <c r="BW987" s="95">
        <v>5611565.0999999996</v>
      </c>
      <c r="BX987" s="95">
        <v>1222</v>
      </c>
      <c r="BY987" s="95">
        <v>1155</v>
      </c>
      <c r="BZ987" s="95">
        <v>1074</v>
      </c>
      <c r="CA987" s="95">
        <v>1115</v>
      </c>
      <c r="CB987" s="95">
        <v>1151</v>
      </c>
      <c r="CC987" s="95">
        <v>1196</v>
      </c>
      <c r="CD987" s="95">
        <v>1189</v>
      </c>
      <c r="CE987" s="72">
        <v>650.75523149000003</v>
      </c>
      <c r="CF987" s="72">
        <v>676.59346364999999</v>
      </c>
      <c r="CG987" s="72">
        <v>712.40329333</v>
      </c>
      <c r="CH987" s="72">
        <v>716.50152150999998</v>
      </c>
      <c r="CI987" s="72">
        <v>731.52548966999996</v>
      </c>
      <c r="CJ987" s="96">
        <v>0.91845592789999997</v>
      </c>
      <c r="CK987" s="96">
        <v>0.98342658589999998</v>
      </c>
      <c r="CL987" s="96">
        <v>1.0230721936</v>
      </c>
      <c r="CM987" s="96">
        <v>1.2227189667</v>
      </c>
      <c r="CN987" s="96">
        <v>1.0892033309</v>
      </c>
      <c r="CO987" s="96">
        <v>0.92030592550000001</v>
      </c>
      <c r="CP987" s="96">
        <v>1.138073082</v>
      </c>
      <c r="CQ987" s="96">
        <v>0.99584056389999998</v>
      </c>
      <c r="CR987" s="96">
        <v>1.142826433</v>
      </c>
      <c r="CS987" s="95">
        <v>946</v>
      </c>
      <c r="CT987" s="95">
        <v>915</v>
      </c>
      <c r="CU987" s="95">
        <v>902</v>
      </c>
      <c r="CV987" s="95">
        <v>914</v>
      </c>
      <c r="CW987" s="95">
        <v>874</v>
      </c>
      <c r="CX987" s="96">
        <v>0.93606232300000003</v>
      </c>
      <c r="CY987" s="96">
        <v>0.92438010299999995</v>
      </c>
      <c r="CZ987" s="96">
        <v>0.90271410900000004</v>
      </c>
      <c r="DA987" s="96">
        <v>0.91493043299999999</v>
      </c>
      <c r="DB987" s="96">
        <v>0.92276312699999996</v>
      </c>
      <c r="DC987">
        <v>2013</v>
      </c>
      <c r="DD987" s="6">
        <v>1116.2</v>
      </c>
      <c r="DE987" s="96">
        <v>2.2180708000000002E-3</v>
      </c>
      <c r="DF987" s="72">
        <v>875.73</v>
      </c>
      <c r="DG987" s="96">
        <v>1</v>
      </c>
      <c r="DH987" s="72">
        <v>875.73</v>
      </c>
      <c r="DI987" s="72">
        <v>760.10333204999995</v>
      </c>
      <c r="DJ987" s="96">
        <v>1</v>
      </c>
      <c r="DK987" s="72">
        <v>875.73</v>
      </c>
      <c r="DL987" s="96">
        <v>1</v>
      </c>
      <c r="DM987" s="72">
        <v>875.73</v>
      </c>
      <c r="DN987" s="96">
        <v>1</v>
      </c>
      <c r="DO987" s="96">
        <v>4.2570000000000004E-3</v>
      </c>
      <c r="DP987" s="72">
        <v>3.73</v>
      </c>
      <c r="DQ987" s="72">
        <v>872</v>
      </c>
      <c r="DR987" t="s">
        <v>684</v>
      </c>
      <c r="DT987" t="s">
        <v>628</v>
      </c>
    </row>
    <row r="988" spans="1:124" x14ac:dyDescent="0.3">
      <c r="A988" t="s">
        <v>685</v>
      </c>
      <c r="B988">
        <v>17921</v>
      </c>
      <c r="C988" s="95">
        <v>333</v>
      </c>
      <c r="D988" s="95">
        <v>1312841</v>
      </c>
      <c r="E988" s="95">
        <v>318</v>
      </c>
      <c r="F988" s="95">
        <v>1152116</v>
      </c>
      <c r="G988" s="95">
        <v>20</v>
      </c>
      <c r="H988" s="95">
        <v>17652</v>
      </c>
      <c r="I988" s="95">
        <v>18</v>
      </c>
      <c r="J988" s="95">
        <v>38443</v>
      </c>
      <c r="K988" s="95">
        <v>331</v>
      </c>
      <c r="L988" s="95">
        <v>1485475</v>
      </c>
      <c r="M988" s="95">
        <v>312</v>
      </c>
      <c r="N988" s="95">
        <v>1159557</v>
      </c>
      <c r="O988" s="95">
        <v>22</v>
      </c>
      <c r="P988" s="95">
        <v>73653</v>
      </c>
      <c r="Q988" s="95">
        <v>20</v>
      </c>
      <c r="R988" s="95">
        <v>57034</v>
      </c>
      <c r="S988" s="95">
        <v>323</v>
      </c>
      <c r="T988" s="95">
        <v>1228809</v>
      </c>
      <c r="U988" s="95">
        <v>305</v>
      </c>
      <c r="V988" s="95">
        <v>1227075</v>
      </c>
      <c r="W988" s="95">
        <v>20</v>
      </c>
      <c r="X988" s="95">
        <v>124549</v>
      </c>
      <c r="Y988" s="95">
        <v>18</v>
      </c>
      <c r="Z988" s="95">
        <v>73403</v>
      </c>
      <c r="AA988" s="95">
        <v>322</v>
      </c>
      <c r="AB988" s="95">
        <v>1479014</v>
      </c>
      <c r="AC988" s="95">
        <v>299</v>
      </c>
      <c r="AD988" s="95">
        <v>1275597</v>
      </c>
      <c r="AE988" s="95">
        <v>16</v>
      </c>
      <c r="AF988" s="95">
        <v>239114</v>
      </c>
      <c r="AG988" s="95">
        <v>14</v>
      </c>
      <c r="AH988" s="95">
        <v>82463</v>
      </c>
      <c r="AI988" s="95">
        <v>330</v>
      </c>
      <c r="AJ988" s="95">
        <v>1256112</v>
      </c>
      <c r="AK988" s="95">
        <v>310</v>
      </c>
      <c r="AL988" s="95">
        <v>1308109</v>
      </c>
      <c r="AM988" s="95">
        <v>17</v>
      </c>
      <c r="AN988" s="95">
        <v>35218</v>
      </c>
      <c r="AO988" s="95">
        <v>15</v>
      </c>
      <c r="AP988" s="95">
        <v>53970</v>
      </c>
      <c r="AQ988" s="72">
        <v>314.08999999999997</v>
      </c>
      <c r="AR988" s="72">
        <v>295.27999999999997</v>
      </c>
      <c r="AS988" s="72">
        <v>609.37</v>
      </c>
      <c r="AT988" s="95">
        <v>1330493</v>
      </c>
      <c r="AU988" s="95">
        <v>1190559</v>
      </c>
      <c r="AV988" s="95">
        <v>353</v>
      </c>
      <c r="AW988" s="95">
        <v>336</v>
      </c>
      <c r="AX988" s="72">
        <v>368.07</v>
      </c>
      <c r="AY988" s="72">
        <v>305.37</v>
      </c>
      <c r="AZ988" s="72">
        <v>673.44</v>
      </c>
      <c r="BA988" s="95">
        <v>1559128</v>
      </c>
      <c r="BB988" s="95">
        <v>1216591</v>
      </c>
      <c r="BC988" s="95">
        <v>353</v>
      </c>
      <c r="BD988" s="95">
        <v>332</v>
      </c>
      <c r="BE988" s="72">
        <v>328.8</v>
      </c>
      <c r="BF988" s="72">
        <v>335.52</v>
      </c>
      <c r="BG988" s="72">
        <v>664.32</v>
      </c>
      <c r="BH988" s="95">
        <v>1353358</v>
      </c>
      <c r="BI988" s="95">
        <v>1300478</v>
      </c>
      <c r="BJ988" s="95">
        <v>343</v>
      </c>
      <c r="BK988" s="95">
        <v>323</v>
      </c>
      <c r="BL988" s="72">
        <v>423.6</v>
      </c>
      <c r="BM988" s="72">
        <v>361.57</v>
      </c>
      <c r="BN988" s="72">
        <v>785.17</v>
      </c>
      <c r="BO988" s="95">
        <v>1718128</v>
      </c>
      <c r="BP988" s="95">
        <v>1358060</v>
      </c>
      <c r="BQ988" s="95">
        <v>338</v>
      </c>
      <c r="BR988" s="95">
        <v>313</v>
      </c>
      <c r="BS988" s="72">
        <v>310.12</v>
      </c>
      <c r="BT988" s="72">
        <v>349.25</v>
      </c>
      <c r="BU988" s="72">
        <v>659.37</v>
      </c>
      <c r="BV988" s="95">
        <v>1291330</v>
      </c>
      <c r="BW988" s="95">
        <v>1362079</v>
      </c>
      <c r="BX988" s="95">
        <v>347</v>
      </c>
      <c r="BY988" s="95">
        <v>325</v>
      </c>
      <c r="BZ988" s="95">
        <v>345</v>
      </c>
      <c r="CA988" s="95">
        <v>343</v>
      </c>
      <c r="CB988" s="95">
        <v>333</v>
      </c>
      <c r="CC988" s="95">
        <v>326</v>
      </c>
      <c r="CD988" s="95">
        <v>336</v>
      </c>
      <c r="CE988" s="72">
        <v>650.75523149000003</v>
      </c>
      <c r="CF988" s="72">
        <v>676.59346364999999</v>
      </c>
      <c r="CG988" s="72">
        <v>712.40329333</v>
      </c>
      <c r="CH988" s="72">
        <v>716.50152150999998</v>
      </c>
      <c r="CI988" s="72">
        <v>731.52548966999996</v>
      </c>
      <c r="CJ988" s="96">
        <v>0.93640430460000001</v>
      </c>
      <c r="CK988" s="96">
        <v>0.99533920470000004</v>
      </c>
      <c r="CL988" s="96">
        <v>0.93250551510000002</v>
      </c>
      <c r="CM988" s="96">
        <v>1.0958385662000001</v>
      </c>
      <c r="CN988" s="96">
        <v>0.90136298640000001</v>
      </c>
      <c r="CO988" s="96">
        <v>1.0560410921000001</v>
      </c>
      <c r="CP988" s="96">
        <v>0.92069344900000005</v>
      </c>
      <c r="CQ988" s="96">
        <v>0.99584056389999998</v>
      </c>
      <c r="CR988" s="96">
        <v>0.92453887800000001</v>
      </c>
      <c r="CS988" s="95">
        <v>326</v>
      </c>
      <c r="CT988" s="95">
        <v>328</v>
      </c>
      <c r="CU988" s="95">
        <v>318</v>
      </c>
      <c r="CV988" s="95">
        <v>313</v>
      </c>
      <c r="CW988" s="95">
        <v>324</v>
      </c>
      <c r="CX988" s="96">
        <v>0.98962334600000001</v>
      </c>
      <c r="CY988" s="96">
        <v>1.0360789720000001</v>
      </c>
      <c r="CZ988" s="96">
        <v>1.082239731</v>
      </c>
      <c r="DA988" s="96">
        <v>1.0970534729999999</v>
      </c>
      <c r="DB988" s="96">
        <v>1.0777439259999999</v>
      </c>
      <c r="DC988">
        <v>2013</v>
      </c>
      <c r="DD988" s="6">
        <v>325.8</v>
      </c>
      <c r="DE988" s="96">
        <v>2.2735037999999999E-3</v>
      </c>
      <c r="DF988" s="72">
        <v>708.42</v>
      </c>
      <c r="DG988" s="96">
        <v>1</v>
      </c>
      <c r="DH988" s="72">
        <v>708.42</v>
      </c>
      <c r="DI988" s="72">
        <v>760.10333204999995</v>
      </c>
      <c r="DJ988" s="96">
        <v>0.5707889277</v>
      </c>
      <c r="DK988" s="72">
        <v>730.60305836999999</v>
      </c>
      <c r="DL988" s="96">
        <v>1.0225172001</v>
      </c>
      <c r="DM988" s="72">
        <v>747.05419359999996</v>
      </c>
      <c r="DN988" s="96">
        <v>1</v>
      </c>
      <c r="DO988" s="96">
        <v>5.032E-3</v>
      </c>
      <c r="DP988" s="72">
        <v>3.76</v>
      </c>
      <c r="DQ988" s="72">
        <v>743.29</v>
      </c>
      <c r="DR988" t="s">
        <v>685</v>
      </c>
      <c r="DT988" t="s">
        <v>628</v>
      </c>
    </row>
    <row r="989" spans="1:124" x14ac:dyDescent="0.3">
      <c r="A989" t="s">
        <v>686</v>
      </c>
      <c r="B989">
        <v>17940</v>
      </c>
      <c r="C989" s="95">
        <v>706</v>
      </c>
      <c r="D989" s="95">
        <v>3558601</v>
      </c>
      <c r="E989" s="95">
        <v>679</v>
      </c>
      <c r="F989" s="95">
        <v>2998284</v>
      </c>
      <c r="G989" s="95">
        <v>64</v>
      </c>
      <c r="H989" s="95">
        <v>223607</v>
      </c>
      <c r="I989" s="95">
        <v>61</v>
      </c>
      <c r="J989" s="95">
        <v>250979</v>
      </c>
      <c r="K989" s="95">
        <v>709</v>
      </c>
      <c r="L989" s="95">
        <v>4525822</v>
      </c>
      <c r="M989" s="95">
        <v>683</v>
      </c>
      <c r="N989" s="95">
        <v>3283765</v>
      </c>
      <c r="O989" s="95">
        <v>65</v>
      </c>
      <c r="P989" s="95">
        <v>214998</v>
      </c>
      <c r="Q989" s="95">
        <v>60</v>
      </c>
      <c r="R989" s="95">
        <v>242773</v>
      </c>
      <c r="S989" s="95">
        <v>689</v>
      </c>
      <c r="T989" s="95">
        <v>2963979</v>
      </c>
      <c r="U989" s="95">
        <v>659</v>
      </c>
      <c r="V989" s="95">
        <v>3222788</v>
      </c>
      <c r="W989" s="95">
        <v>71</v>
      </c>
      <c r="X989" s="95">
        <v>192705</v>
      </c>
      <c r="Y989" s="95">
        <v>67</v>
      </c>
      <c r="Z989" s="95">
        <v>377202</v>
      </c>
      <c r="AA989" s="95">
        <v>689</v>
      </c>
      <c r="AB989" s="95">
        <v>2793468</v>
      </c>
      <c r="AC989" s="95">
        <v>652</v>
      </c>
      <c r="AD989" s="95">
        <v>3279591</v>
      </c>
      <c r="AE989" s="95">
        <v>76</v>
      </c>
      <c r="AF989" s="95">
        <v>342385</v>
      </c>
      <c r="AG989" s="95">
        <v>68</v>
      </c>
      <c r="AH989" s="95">
        <v>396205</v>
      </c>
      <c r="AI989" s="95">
        <v>671</v>
      </c>
      <c r="AJ989" s="95">
        <v>3786946.27</v>
      </c>
      <c r="AK989" s="95">
        <v>626</v>
      </c>
      <c r="AL989" s="95">
        <v>3396385.36</v>
      </c>
      <c r="AM989" s="95">
        <v>82</v>
      </c>
      <c r="AN989" s="95">
        <v>479225</v>
      </c>
      <c r="AO989" s="95">
        <v>74</v>
      </c>
      <c r="AP989" s="95">
        <v>441129</v>
      </c>
      <c r="AQ989" s="72">
        <v>409.33</v>
      </c>
      <c r="AR989" s="72">
        <v>365.91</v>
      </c>
      <c r="AS989" s="72">
        <v>775.24</v>
      </c>
      <c r="AT989" s="95">
        <v>3782208</v>
      </c>
      <c r="AU989" s="95">
        <v>3249263</v>
      </c>
      <c r="AV989" s="95">
        <v>770</v>
      </c>
      <c r="AW989" s="95">
        <v>740</v>
      </c>
      <c r="AX989" s="72">
        <v>510.42</v>
      </c>
      <c r="AY989" s="72">
        <v>395.53</v>
      </c>
      <c r="AZ989" s="72">
        <v>905.95</v>
      </c>
      <c r="BA989" s="95">
        <v>4740820</v>
      </c>
      <c r="BB989" s="95">
        <v>3526538</v>
      </c>
      <c r="BC989" s="95">
        <v>774</v>
      </c>
      <c r="BD989" s="95">
        <v>743</v>
      </c>
      <c r="BE989" s="72">
        <v>346.13</v>
      </c>
      <c r="BF989" s="72">
        <v>413.22</v>
      </c>
      <c r="BG989" s="72">
        <v>759.35</v>
      </c>
      <c r="BH989" s="95">
        <v>3156684</v>
      </c>
      <c r="BI989" s="95">
        <v>3599990</v>
      </c>
      <c r="BJ989" s="95">
        <v>760</v>
      </c>
      <c r="BK989" s="95">
        <v>726</v>
      </c>
      <c r="BL989" s="72">
        <v>341.6</v>
      </c>
      <c r="BM989" s="72">
        <v>425.44</v>
      </c>
      <c r="BN989" s="72">
        <v>767.04</v>
      </c>
      <c r="BO989" s="95">
        <v>3135853</v>
      </c>
      <c r="BP989" s="95">
        <v>3675796</v>
      </c>
      <c r="BQ989" s="95">
        <v>765</v>
      </c>
      <c r="BR989" s="95">
        <v>720</v>
      </c>
      <c r="BS989" s="72">
        <v>472.13</v>
      </c>
      <c r="BT989" s="72">
        <v>456.85</v>
      </c>
      <c r="BU989" s="72">
        <v>928.98</v>
      </c>
      <c r="BV989" s="95">
        <v>4266171.2699999996</v>
      </c>
      <c r="BW989" s="95">
        <v>3837514.36</v>
      </c>
      <c r="BX989" s="95">
        <v>753</v>
      </c>
      <c r="BY989" s="95">
        <v>700</v>
      </c>
      <c r="BZ989" s="95">
        <v>756</v>
      </c>
      <c r="CA989" s="95">
        <v>759</v>
      </c>
      <c r="CB989" s="95">
        <v>744</v>
      </c>
      <c r="CC989" s="95">
        <v>744</v>
      </c>
      <c r="CD989" s="95">
        <v>727</v>
      </c>
      <c r="CE989" s="72">
        <v>650.75523149000003</v>
      </c>
      <c r="CF989" s="72">
        <v>676.59346364999999</v>
      </c>
      <c r="CG989" s="72">
        <v>712.40329333</v>
      </c>
      <c r="CH989" s="72">
        <v>716.50152150999998</v>
      </c>
      <c r="CI989" s="72">
        <v>731.52548966999996</v>
      </c>
      <c r="CJ989" s="96">
        <v>1.1912927664999999</v>
      </c>
      <c r="CK989" s="96">
        <v>1.3389872186</v>
      </c>
      <c r="CL989" s="96">
        <v>1.0658990589999999</v>
      </c>
      <c r="CM989" s="96">
        <v>1.0705350608999999</v>
      </c>
      <c r="CN989" s="96">
        <v>1.2699215722999999</v>
      </c>
      <c r="CO989" s="96">
        <v>0.93429978000000002</v>
      </c>
      <c r="CP989" s="96">
        <v>1.2708203092999999</v>
      </c>
      <c r="CQ989" s="96">
        <v>0.99584056389999998</v>
      </c>
      <c r="CR989" s="96">
        <v>1.2761281011000001</v>
      </c>
      <c r="CS989" s="95">
        <v>758</v>
      </c>
      <c r="CT989" s="95">
        <v>747</v>
      </c>
      <c r="CU989" s="95">
        <v>740</v>
      </c>
      <c r="CV989" s="95">
        <v>740</v>
      </c>
      <c r="CW989" s="95">
        <v>716</v>
      </c>
      <c r="CX989" s="96">
        <v>0.95661364100000001</v>
      </c>
      <c r="CY989" s="96">
        <v>0.98084768600000005</v>
      </c>
      <c r="CZ989" s="96">
        <v>0.92069141200000004</v>
      </c>
      <c r="DA989" s="96">
        <v>0.94004468699999999</v>
      </c>
      <c r="DB989" s="96">
        <v>0.87024079799999998</v>
      </c>
      <c r="DC989">
        <v>2013</v>
      </c>
      <c r="DD989" s="6">
        <v>725.8</v>
      </c>
      <c r="DE989" s="96">
        <v>2.0920812E-3</v>
      </c>
      <c r="DF989" s="72">
        <v>978</v>
      </c>
      <c r="DG989" s="96">
        <v>1</v>
      </c>
      <c r="DH989" s="72">
        <v>978</v>
      </c>
      <c r="DI989" s="72">
        <v>760.10333204999995</v>
      </c>
      <c r="DJ989" s="96">
        <v>0.85193896489999998</v>
      </c>
      <c r="DK989" s="72">
        <v>945.73799381000003</v>
      </c>
      <c r="DL989" s="96">
        <v>1.0225172001</v>
      </c>
      <c r="DM989" s="72">
        <v>967.03336543</v>
      </c>
      <c r="DN989" s="96">
        <v>1</v>
      </c>
      <c r="DO989" s="96">
        <v>5.2490000000000002E-3</v>
      </c>
      <c r="DP989" s="72">
        <v>5.08</v>
      </c>
      <c r="DQ989" s="72">
        <v>961.95</v>
      </c>
      <c r="DR989" t="s">
        <v>686</v>
      </c>
      <c r="DT989" t="s">
        <v>628</v>
      </c>
    </row>
    <row r="990" spans="1:124" x14ac:dyDescent="0.3">
      <c r="A990" t="s">
        <v>687</v>
      </c>
      <c r="B990">
        <v>17950</v>
      </c>
      <c r="C990" s="95">
        <v>3520</v>
      </c>
      <c r="D990" s="95">
        <v>12795248</v>
      </c>
      <c r="E990" s="95">
        <v>3420</v>
      </c>
      <c r="F990" s="95">
        <v>10710688</v>
      </c>
      <c r="G990" s="95">
        <v>492</v>
      </c>
      <c r="H990" s="95">
        <v>1562884</v>
      </c>
      <c r="I990" s="95">
        <v>427</v>
      </c>
      <c r="J990" s="95">
        <v>1271195</v>
      </c>
      <c r="K990" s="95">
        <v>3368</v>
      </c>
      <c r="L990" s="95">
        <v>11655873</v>
      </c>
      <c r="M990" s="95">
        <v>3246</v>
      </c>
      <c r="N990" s="95">
        <v>10449179</v>
      </c>
      <c r="O990" s="95">
        <v>499</v>
      </c>
      <c r="P990" s="95">
        <v>1791440</v>
      </c>
      <c r="Q990" s="95">
        <v>428</v>
      </c>
      <c r="R990" s="95">
        <v>1347258</v>
      </c>
      <c r="S990" s="95">
        <v>3353</v>
      </c>
      <c r="T990" s="95">
        <v>12503050</v>
      </c>
      <c r="U990" s="95">
        <v>3203</v>
      </c>
      <c r="V990" s="95">
        <v>11259411</v>
      </c>
      <c r="W990" s="95">
        <v>495</v>
      </c>
      <c r="X990" s="95">
        <v>1586501</v>
      </c>
      <c r="Y990" s="95">
        <v>420</v>
      </c>
      <c r="Z990" s="95">
        <v>1459648</v>
      </c>
      <c r="AA990" s="95">
        <v>3357</v>
      </c>
      <c r="AB990" s="95">
        <v>11098840</v>
      </c>
      <c r="AC990" s="95">
        <v>3185</v>
      </c>
      <c r="AD990" s="95">
        <v>10825210</v>
      </c>
      <c r="AE990" s="95">
        <v>517</v>
      </c>
      <c r="AF990" s="95">
        <v>1234045</v>
      </c>
      <c r="AG990" s="95">
        <v>440</v>
      </c>
      <c r="AH990" s="95">
        <v>1529552</v>
      </c>
      <c r="AI990" s="95">
        <v>3374</v>
      </c>
      <c r="AJ990" s="95">
        <v>10649845.689999999</v>
      </c>
      <c r="AK990" s="95">
        <v>3208</v>
      </c>
      <c r="AL990" s="95">
        <v>11749498.01</v>
      </c>
      <c r="AM990" s="95">
        <v>560</v>
      </c>
      <c r="AN990" s="95">
        <v>1850455</v>
      </c>
      <c r="AO990" s="95">
        <v>484</v>
      </c>
      <c r="AP990" s="95">
        <v>1537564.19</v>
      </c>
      <c r="AQ990" s="72">
        <v>298.23</v>
      </c>
      <c r="AR990" s="72">
        <v>259.55</v>
      </c>
      <c r="AS990" s="72">
        <v>557.78</v>
      </c>
      <c r="AT990" s="95">
        <v>14358132</v>
      </c>
      <c r="AU990" s="95">
        <v>11981883</v>
      </c>
      <c r="AV990" s="95">
        <v>4012</v>
      </c>
      <c r="AW990" s="95">
        <v>3847</v>
      </c>
      <c r="AX990" s="72">
        <v>289.79000000000002</v>
      </c>
      <c r="AY990" s="72">
        <v>267.57</v>
      </c>
      <c r="AZ990" s="72">
        <v>557.36</v>
      </c>
      <c r="BA990" s="95">
        <v>13447313</v>
      </c>
      <c r="BB990" s="95">
        <v>11796437</v>
      </c>
      <c r="BC990" s="95">
        <v>3867</v>
      </c>
      <c r="BD990" s="95">
        <v>3674</v>
      </c>
      <c r="BE990" s="72">
        <v>305.13</v>
      </c>
      <c r="BF990" s="72">
        <v>292.55</v>
      </c>
      <c r="BG990" s="72">
        <v>597.67999999999995</v>
      </c>
      <c r="BH990" s="95">
        <v>14089551</v>
      </c>
      <c r="BI990" s="95">
        <v>12719059</v>
      </c>
      <c r="BJ990" s="95">
        <v>3848</v>
      </c>
      <c r="BK990" s="95">
        <v>3623</v>
      </c>
      <c r="BL990" s="72">
        <v>265.29000000000002</v>
      </c>
      <c r="BM990" s="72">
        <v>284.02</v>
      </c>
      <c r="BN990" s="72">
        <v>549.30999999999995</v>
      </c>
      <c r="BO990" s="95">
        <v>12332885</v>
      </c>
      <c r="BP990" s="95">
        <v>12354762</v>
      </c>
      <c r="BQ990" s="95">
        <v>3874</v>
      </c>
      <c r="BR990" s="95">
        <v>3625</v>
      </c>
      <c r="BS990" s="72">
        <v>264.79000000000002</v>
      </c>
      <c r="BT990" s="72">
        <v>299.91000000000003</v>
      </c>
      <c r="BU990" s="72">
        <v>564.70000000000005</v>
      </c>
      <c r="BV990" s="95">
        <v>12500300.689999999</v>
      </c>
      <c r="BW990" s="95">
        <v>13287062.199999999</v>
      </c>
      <c r="BX990" s="95">
        <v>3934</v>
      </c>
      <c r="BY990" s="95">
        <v>3692</v>
      </c>
      <c r="BZ990" s="95">
        <v>3933</v>
      </c>
      <c r="CA990" s="95">
        <v>3774</v>
      </c>
      <c r="CB990" s="95">
        <v>3740</v>
      </c>
      <c r="CC990" s="95">
        <v>3756</v>
      </c>
      <c r="CD990" s="95">
        <v>3816</v>
      </c>
      <c r="CE990" s="72">
        <v>650.75523149000003</v>
      </c>
      <c r="CF990" s="72">
        <v>676.59346364999999</v>
      </c>
      <c r="CG990" s="72">
        <v>712.40329333</v>
      </c>
      <c r="CH990" s="72">
        <v>716.50152150999998</v>
      </c>
      <c r="CI990" s="72">
        <v>731.52548966999996</v>
      </c>
      <c r="CJ990" s="96">
        <v>0.8571271855</v>
      </c>
      <c r="CK990" s="96">
        <v>0.82377384639999995</v>
      </c>
      <c r="CL990" s="96">
        <v>0.83896299409999997</v>
      </c>
      <c r="CM990" s="96">
        <v>0.76665573419999999</v>
      </c>
      <c r="CN990" s="96">
        <v>0.77194849389999998</v>
      </c>
      <c r="CO990" s="96">
        <v>0.90035943829999998</v>
      </c>
      <c r="CP990" s="96">
        <v>0.90152178810000005</v>
      </c>
      <c r="CQ990" s="96">
        <v>0.99584056389999998</v>
      </c>
      <c r="CR990" s="96">
        <v>0.90528714340000005</v>
      </c>
      <c r="CS990" s="95">
        <v>3617</v>
      </c>
      <c r="CT990" s="95">
        <v>3578</v>
      </c>
      <c r="CU990" s="95">
        <v>3570</v>
      </c>
      <c r="CV990" s="95">
        <v>3563</v>
      </c>
      <c r="CW990" s="95">
        <v>3651</v>
      </c>
      <c r="CX990" s="96">
        <v>0.90997199699999998</v>
      </c>
      <c r="CY990" s="96">
        <v>0.89639160799999995</v>
      </c>
      <c r="CZ990" s="96">
        <v>0.90007336299999996</v>
      </c>
      <c r="DA990" s="96">
        <v>0.90595459199999995</v>
      </c>
      <c r="DB990" s="96">
        <v>0.88954432699999997</v>
      </c>
      <c r="DC990">
        <v>2013</v>
      </c>
      <c r="DD990" s="6">
        <v>3692.2</v>
      </c>
      <c r="DE990" s="96">
        <v>8.6295385000000006E-3</v>
      </c>
      <c r="DF990" s="72">
        <v>689.25</v>
      </c>
      <c r="DG990" s="96">
        <v>1</v>
      </c>
      <c r="DH990" s="72">
        <v>689.25</v>
      </c>
      <c r="DI990" s="72">
        <v>691.43359166000005</v>
      </c>
      <c r="DJ990" s="96">
        <v>1</v>
      </c>
      <c r="DK990" s="72">
        <v>689.25</v>
      </c>
      <c r="DL990" s="96">
        <v>1</v>
      </c>
      <c r="DM990" s="72">
        <v>689.25</v>
      </c>
      <c r="DN990" s="96">
        <v>1</v>
      </c>
      <c r="DO990" s="96">
        <v>1.4307E-2</v>
      </c>
      <c r="DP990" s="72">
        <v>9.86</v>
      </c>
      <c r="DQ990" s="72">
        <v>679.39</v>
      </c>
      <c r="DR990" t="s">
        <v>687</v>
      </c>
      <c r="DT990" t="s">
        <v>628</v>
      </c>
    </row>
    <row r="991" spans="1:124" x14ac:dyDescent="0.3">
      <c r="A991" t="s">
        <v>429</v>
      </c>
      <c r="B991">
        <v>17960</v>
      </c>
      <c r="C991" s="95">
        <v>1124</v>
      </c>
      <c r="D991" s="95">
        <v>4998595</v>
      </c>
      <c r="E991" s="95">
        <v>1099</v>
      </c>
      <c r="F991" s="95">
        <v>4331536</v>
      </c>
      <c r="G991" s="95">
        <v>153</v>
      </c>
      <c r="H991" s="95">
        <v>760195</v>
      </c>
      <c r="I991" s="95">
        <v>144</v>
      </c>
      <c r="J991" s="95">
        <v>636207</v>
      </c>
      <c r="K991" s="95">
        <v>1110</v>
      </c>
      <c r="L991" s="95">
        <v>5523589</v>
      </c>
      <c r="M991" s="95">
        <v>1082</v>
      </c>
      <c r="N991" s="95">
        <v>4526602</v>
      </c>
      <c r="O991" s="95">
        <v>156</v>
      </c>
      <c r="P991" s="95">
        <v>463513</v>
      </c>
      <c r="Q991" s="95">
        <v>148</v>
      </c>
      <c r="R991" s="95">
        <v>596958</v>
      </c>
      <c r="S991" s="95">
        <v>1111</v>
      </c>
      <c r="T991" s="95">
        <v>6551338</v>
      </c>
      <c r="U991" s="95">
        <v>1075</v>
      </c>
      <c r="V991" s="95">
        <v>4619232</v>
      </c>
      <c r="W991" s="95">
        <v>163</v>
      </c>
      <c r="X991" s="95">
        <v>491006</v>
      </c>
      <c r="Y991" s="95">
        <v>156</v>
      </c>
      <c r="Z991" s="95">
        <v>636133</v>
      </c>
      <c r="AA991" s="95">
        <v>1102</v>
      </c>
      <c r="AB991" s="95">
        <v>5883989</v>
      </c>
      <c r="AC991" s="95">
        <v>1058</v>
      </c>
      <c r="AD991" s="95">
        <v>4754150</v>
      </c>
      <c r="AE991" s="95">
        <v>162</v>
      </c>
      <c r="AF991" s="95">
        <v>1009720</v>
      </c>
      <c r="AG991" s="95">
        <v>156</v>
      </c>
      <c r="AH991" s="95">
        <v>770840</v>
      </c>
      <c r="AI991" s="95">
        <v>1098</v>
      </c>
      <c r="AJ991" s="95">
        <v>6567692</v>
      </c>
      <c r="AK991" s="95">
        <v>1058</v>
      </c>
      <c r="AL991" s="95">
        <v>5291011.22</v>
      </c>
      <c r="AM991" s="95">
        <v>168</v>
      </c>
      <c r="AN991" s="95">
        <v>1012751</v>
      </c>
      <c r="AO991" s="95">
        <v>161</v>
      </c>
      <c r="AP991" s="95">
        <v>818800</v>
      </c>
      <c r="AQ991" s="72">
        <v>375.8</v>
      </c>
      <c r="AR991" s="72">
        <v>333.05</v>
      </c>
      <c r="AS991" s="72">
        <v>708.85</v>
      </c>
      <c r="AT991" s="95">
        <v>5758790</v>
      </c>
      <c r="AU991" s="95">
        <v>4967743</v>
      </c>
      <c r="AV991" s="95">
        <v>1277</v>
      </c>
      <c r="AW991" s="95">
        <v>1243</v>
      </c>
      <c r="AX991" s="72">
        <v>394.1</v>
      </c>
      <c r="AY991" s="72">
        <v>347.12</v>
      </c>
      <c r="AZ991" s="72">
        <v>741.22</v>
      </c>
      <c r="BA991" s="95">
        <v>5987102</v>
      </c>
      <c r="BB991" s="95">
        <v>5123560</v>
      </c>
      <c r="BC991" s="95">
        <v>1266</v>
      </c>
      <c r="BD991" s="95">
        <v>1230</v>
      </c>
      <c r="BE991" s="72">
        <v>460.65</v>
      </c>
      <c r="BF991" s="72">
        <v>355.77</v>
      </c>
      <c r="BG991" s="72">
        <v>816.42</v>
      </c>
      <c r="BH991" s="95">
        <v>7042344</v>
      </c>
      <c r="BI991" s="95">
        <v>5255365</v>
      </c>
      <c r="BJ991" s="95">
        <v>1274</v>
      </c>
      <c r="BK991" s="95">
        <v>1231</v>
      </c>
      <c r="BL991" s="72">
        <v>454.49</v>
      </c>
      <c r="BM991" s="72">
        <v>379.26</v>
      </c>
      <c r="BN991" s="72">
        <v>833.75</v>
      </c>
      <c r="BO991" s="95">
        <v>6893709</v>
      </c>
      <c r="BP991" s="95">
        <v>5524990</v>
      </c>
      <c r="BQ991" s="95">
        <v>1264</v>
      </c>
      <c r="BR991" s="95">
        <v>1214</v>
      </c>
      <c r="BS991" s="72">
        <v>498.98</v>
      </c>
      <c r="BT991" s="72">
        <v>417.68</v>
      </c>
      <c r="BU991" s="72">
        <v>916.66</v>
      </c>
      <c r="BV991" s="95">
        <v>7580443</v>
      </c>
      <c r="BW991" s="95">
        <v>6109811.2199999997</v>
      </c>
      <c r="BX991" s="95">
        <v>1266</v>
      </c>
      <c r="BY991" s="95">
        <v>1219</v>
      </c>
      <c r="BZ991" s="95">
        <v>1261</v>
      </c>
      <c r="CA991" s="95">
        <v>1249</v>
      </c>
      <c r="CB991" s="95">
        <v>1253</v>
      </c>
      <c r="CC991" s="95">
        <v>1240</v>
      </c>
      <c r="CD991" s="95">
        <v>1243</v>
      </c>
      <c r="CE991" s="72">
        <v>650.75523149000003</v>
      </c>
      <c r="CF991" s="72">
        <v>676.59346364999999</v>
      </c>
      <c r="CG991" s="72">
        <v>712.40329333</v>
      </c>
      <c r="CH991" s="72">
        <v>716.50152150999998</v>
      </c>
      <c r="CI991" s="72">
        <v>731.52548966999996</v>
      </c>
      <c r="CJ991" s="96">
        <v>1.0892728412999999</v>
      </c>
      <c r="CK991" s="96">
        <v>1.0955175297999999</v>
      </c>
      <c r="CL991" s="96">
        <v>1.1460081777</v>
      </c>
      <c r="CM991" s="96">
        <v>1.1636402366</v>
      </c>
      <c r="CN991" s="96">
        <v>1.2530800539</v>
      </c>
      <c r="CO991" s="96">
        <v>0.99337843100000001</v>
      </c>
      <c r="CP991" s="96">
        <v>1.1571660225</v>
      </c>
      <c r="CQ991" s="96">
        <v>0.99584056389999998</v>
      </c>
      <c r="CR991" s="96">
        <v>1.1619991184</v>
      </c>
      <c r="CS991" s="95">
        <v>1243</v>
      </c>
      <c r="CT991" s="95">
        <v>1258</v>
      </c>
      <c r="CU991" s="95">
        <v>1243</v>
      </c>
      <c r="CV991" s="95">
        <v>1234</v>
      </c>
      <c r="CW991" s="95">
        <v>1241</v>
      </c>
      <c r="CX991" s="96">
        <v>0.98881462899999994</v>
      </c>
      <c r="CY991" s="96">
        <v>0.99221300700000004</v>
      </c>
      <c r="CZ991" s="96">
        <v>1.0034442800000001</v>
      </c>
      <c r="DA991" s="96">
        <v>1.007515261</v>
      </c>
      <c r="DB991" s="96">
        <v>0.97499181599999996</v>
      </c>
      <c r="DC991">
        <v>2013</v>
      </c>
      <c r="DD991" s="6">
        <v>1227.4000000000001</v>
      </c>
      <c r="DE991" s="96">
        <v>3.6546793999999998E-3</v>
      </c>
      <c r="DF991" s="72">
        <v>889.14</v>
      </c>
      <c r="DG991" s="96">
        <v>1</v>
      </c>
      <c r="DH991" s="72">
        <v>889.14</v>
      </c>
      <c r="DI991" s="72">
        <v>760.10333204999995</v>
      </c>
      <c r="DJ991" s="96">
        <v>1</v>
      </c>
      <c r="DK991" s="72">
        <v>889.14</v>
      </c>
      <c r="DL991" s="96">
        <v>1</v>
      </c>
      <c r="DM991" s="72">
        <v>889.14</v>
      </c>
      <c r="DN991" s="96">
        <v>1</v>
      </c>
      <c r="DO991" s="96">
        <v>6.1289999999999999E-3</v>
      </c>
      <c r="DP991" s="72">
        <v>5.45</v>
      </c>
      <c r="DQ991" s="72">
        <v>883.69</v>
      </c>
      <c r="DR991" t="s">
        <v>429</v>
      </c>
      <c r="DT991" t="s">
        <v>628</v>
      </c>
    </row>
    <row r="992" spans="1:124" x14ac:dyDescent="0.3">
      <c r="A992" t="s">
        <v>688</v>
      </c>
      <c r="B992">
        <v>17970</v>
      </c>
      <c r="C992" s="95">
        <v>644</v>
      </c>
      <c r="D992" s="95">
        <v>2916074</v>
      </c>
      <c r="E992" s="95">
        <v>637</v>
      </c>
      <c r="F992" s="95">
        <v>2615786</v>
      </c>
      <c r="G992" s="95">
        <v>68</v>
      </c>
      <c r="H992" s="95">
        <v>393137</v>
      </c>
      <c r="I992" s="95">
        <v>64</v>
      </c>
      <c r="J992" s="95">
        <v>296888</v>
      </c>
      <c r="K992" s="95">
        <v>638</v>
      </c>
      <c r="L992" s="95">
        <v>2586656</v>
      </c>
      <c r="M992" s="95">
        <v>629</v>
      </c>
      <c r="N992" s="95">
        <v>2706664</v>
      </c>
      <c r="O992" s="95">
        <v>64</v>
      </c>
      <c r="P992" s="95">
        <v>312717</v>
      </c>
      <c r="Q992" s="95">
        <v>60</v>
      </c>
      <c r="R992" s="95">
        <v>268916</v>
      </c>
      <c r="S992" s="95">
        <v>636</v>
      </c>
      <c r="T992" s="95">
        <v>3206402</v>
      </c>
      <c r="U992" s="95">
        <v>627</v>
      </c>
      <c r="V992" s="95">
        <v>2941920</v>
      </c>
      <c r="W992" s="95">
        <v>56</v>
      </c>
      <c r="X992" s="95">
        <v>441481</v>
      </c>
      <c r="Y992" s="95">
        <v>51</v>
      </c>
      <c r="Z992" s="95">
        <v>283073</v>
      </c>
      <c r="AA992" s="95">
        <v>638</v>
      </c>
      <c r="AB992" s="95">
        <v>3321983</v>
      </c>
      <c r="AC992" s="95">
        <v>622</v>
      </c>
      <c r="AD992" s="95">
        <v>3666687</v>
      </c>
      <c r="AE992" s="95">
        <v>59</v>
      </c>
      <c r="AF992" s="95">
        <v>407902</v>
      </c>
      <c r="AG992" s="95">
        <v>53</v>
      </c>
      <c r="AH992" s="95">
        <v>343178</v>
      </c>
      <c r="AI992" s="95">
        <v>627</v>
      </c>
      <c r="AJ992" s="95">
        <v>3573823</v>
      </c>
      <c r="AK992" s="95">
        <v>608</v>
      </c>
      <c r="AL992" s="95">
        <v>3683988.88</v>
      </c>
      <c r="AM992" s="95">
        <v>64</v>
      </c>
      <c r="AN992" s="95">
        <v>374525</v>
      </c>
      <c r="AO992" s="95">
        <v>61</v>
      </c>
      <c r="AP992" s="95">
        <v>378552</v>
      </c>
      <c r="AQ992" s="72">
        <v>387.31</v>
      </c>
      <c r="AR992" s="72">
        <v>346.25</v>
      </c>
      <c r="AS992" s="72">
        <v>733.56</v>
      </c>
      <c r="AT992" s="95">
        <v>3309211</v>
      </c>
      <c r="AU992" s="95">
        <v>2912674</v>
      </c>
      <c r="AV992" s="95">
        <v>712</v>
      </c>
      <c r="AW992" s="95">
        <v>701</v>
      </c>
      <c r="AX992" s="72">
        <v>344.18</v>
      </c>
      <c r="AY992" s="72">
        <v>359.89</v>
      </c>
      <c r="AZ992" s="72">
        <v>704.07</v>
      </c>
      <c r="BA992" s="95">
        <v>2899373</v>
      </c>
      <c r="BB992" s="95">
        <v>2975580</v>
      </c>
      <c r="BC992" s="95">
        <v>702</v>
      </c>
      <c r="BD992" s="95">
        <v>689</v>
      </c>
      <c r="BE992" s="72">
        <v>439.29</v>
      </c>
      <c r="BF992" s="72">
        <v>396.39</v>
      </c>
      <c r="BG992" s="72">
        <v>835.68</v>
      </c>
      <c r="BH992" s="95">
        <v>3647883</v>
      </c>
      <c r="BI992" s="95">
        <v>3224993</v>
      </c>
      <c r="BJ992" s="95">
        <v>692</v>
      </c>
      <c r="BK992" s="95">
        <v>678</v>
      </c>
      <c r="BL992" s="72">
        <v>445.95</v>
      </c>
      <c r="BM992" s="72">
        <v>495.05</v>
      </c>
      <c r="BN992" s="72">
        <v>941</v>
      </c>
      <c r="BO992" s="95">
        <v>3729885</v>
      </c>
      <c r="BP992" s="95">
        <v>4009865</v>
      </c>
      <c r="BQ992" s="95">
        <v>697</v>
      </c>
      <c r="BR992" s="95">
        <v>675</v>
      </c>
      <c r="BS992" s="72">
        <v>476.16</v>
      </c>
      <c r="BT992" s="72">
        <v>506.05</v>
      </c>
      <c r="BU992" s="72">
        <v>982.21</v>
      </c>
      <c r="BV992" s="95">
        <v>3948348</v>
      </c>
      <c r="BW992" s="95">
        <v>4062540.88</v>
      </c>
      <c r="BX992" s="95">
        <v>691</v>
      </c>
      <c r="BY992" s="95">
        <v>669</v>
      </c>
      <c r="BZ992" s="95">
        <v>707</v>
      </c>
      <c r="CA992" s="95">
        <v>696</v>
      </c>
      <c r="CB992" s="95">
        <v>685</v>
      </c>
      <c r="CC992" s="95">
        <v>687</v>
      </c>
      <c r="CD992" s="95">
        <v>680</v>
      </c>
      <c r="CE992" s="72">
        <v>650.75523149000003</v>
      </c>
      <c r="CF992" s="72">
        <v>676.59346364999999</v>
      </c>
      <c r="CG992" s="72">
        <v>712.40329333</v>
      </c>
      <c r="CH992" s="72">
        <v>716.50152150999998</v>
      </c>
      <c r="CI992" s="72">
        <v>731.52548966999996</v>
      </c>
      <c r="CJ992" s="96">
        <v>1.1272441072999999</v>
      </c>
      <c r="CK992" s="96">
        <v>1.040610112</v>
      </c>
      <c r="CL992" s="96">
        <v>1.1730434261</v>
      </c>
      <c r="CM992" s="96">
        <v>1.3133258922</v>
      </c>
      <c r="CN992" s="96">
        <v>1.3426873211000001</v>
      </c>
      <c r="CO992" s="96">
        <v>1.0390869842999999</v>
      </c>
      <c r="CP992" s="96">
        <v>1.1542654175</v>
      </c>
      <c r="CQ992" s="96">
        <v>0.99584056389999998</v>
      </c>
      <c r="CR992" s="96">
        <v>1.1590863984999999</v>
      </c>
      <c r="CS992" s="95">
        <v>747</v>
      </c>
      <c r="CT992" s="95">
        <v>725</v>
      </c>
      <c r="CU992" s="95">
        <v>678</v>
      </c>
      <c r="CV992" s="95">
        <v>680</v>
      </c>
      <c r="CW992" s="95">
        <v>663</v>
      </c>
      <c r="CX992" s="96">
        <v>1.058014767</v>
      </c>
      <c r="CY992" s="96">
        <v>1.0005366060000001</v>
      </c>
      <c r="CZ992" s="96">
        <v>1.017622088</v>
      </c>
      <c r="DA992" s="96">
        <v>1.0456235810000001</v>
      </c>
      <c r="DB992" s="96">
        <v>1.0751628280000001</v>
      </c>
      <c r="DC992">
        <v>2013</v>
      </c>
      <c r="DD992" s="6">
        <v>682.4</v>
      </c>
      <c r="DE992" s="96">
        <v>1.2668649E-3</v>
      </c>
      <c r="DF992" s="72">
        <v>889.04</v>
      </c>
      <c r="DG992" s="96">
        <v>1</v>
      </c>
      <c r="DH992" s="72">
        <v>889.04</v>
      </c>
      <c r="DI992" s="72">
        <v>760.10333204999995</v>
      </c>
      <c r="DJ992" s="96">
        <v>0.82607505709999995</v>
      </c>
      <c r="DK992" s="72">
        <v>866.61469738999995</v>
      </c>
      <c r="DL992" s="96">
        <v>1.0225172001</v>
      </c>
      <c r="DM992" s="72">
        <v>886.12843391000001</v>
      </c>
      <c r="DN992" s="96">
        <v>1</v>
      </c>
      <c r="DO992" s="96">
        <v>3.4780000000000002E-3</v>
      </c>
      <c r="DP992" s="72">
        <v>3.08</v>
      </c>
      <c r="DQ992" s="72">
        <v>883.05</v>
      </c>
      <c r="DR992" t="s">
        <v>688</v>
      </c>
      <c r="DT992" t="s">
        <v>628</v>
      </c>
    </row>
    <row r="993" spans="1:124" x14ac:dyDescent="0.3">
      <c r="A993" t="s">
        <v>689</v>
      </c>
      <c r="B993">
        <v>17980</v>
      </c>
      <c r="C993" s="95">
        <v>998</v>
      </c>
      <c r="D993" s="95">
        <v>2976627</v>
      </c>
      <c r="E993" s="95">
        <v>960</v>
      </c>
      <c r="F993" s="95">
        <v>2905659</v>
      </c>
      <c r="G993" s="95">
        <v>116</v>
      </c>
      <c r="H993" s="95">
        <v>449386</v>
      </c>
      <c r="I993" s="95">
        <v>104</v>
      </c>
      <c r="J993" s="95">
        <v>304812</v>
      </c>
      <c r="K993" s="95">
        <v>981</v>
      </c>
      <c r="L993" s="95">
        <v>3108752</v>
      </c>
      <c r="M993" s="95">
        <v>944</v>
      </c>
      <c r="N993" s="95">
        <v>3037924</v>
      </c>
      <c r="O993" s="95">
        <v>125</v>
      </c>
      <c r="P993" s="95">
        <v>206814</v>
      </c>
      <c r="Q993" s="95">
        <v>108</v>
      </c>
      <c r="R993" s="95">
        <v>265595</v>
      </c>
      <c r="S993" s="95">
        <v>983</v>
      </c>
      <c r="T993" s="95">
        <v>3128860</v>
      </c>
      <c r="U993" s="95">
        <v>936</v>
      </c>
      <c r="V993" s="95">
        <v>2927073</v>
      </c>
      <c r="W993" s="95">
        <v>136</v>
      </c>
      <c r="X993" s="95">
        <v>424063</v>
      </c>
      <c r="Y993" s="95">
        <v>115</v>
      </c>
      <c r="Z993" s="95">
        <v>292235</v>
      </c>
      <c r="AA993" s="95">
        <v>998</v>
      </c>
      <c r="AB993" s="95">
        <v>3383360</v>
      </c>
      <c r="AC993" s="95">
        <v>947</v>
      </c>
      <c r="AD993" s="95">
        <v>3039361</v>
      </c>
      <c r="AE993" s="95">
        <v>136</v>
      </c>
      <c r="AF993" s="95">
        <v>389914</v>
      </c>
      <c r="AG993" s="95">
        <v>120</v>
      </c>
      <c r="AH993" s="95">
        <v>430998</v>
      </c>
      <c r="AI993" s="95">
        <v>982</v>
      </c>
      <c r="AJ993" s="95">
        <v>3700966.15</v>
      </c>
      <c r="AK993" s="95">
        <v>930</v>
      </c>
      <c r="AL993" s="95">
        <v>3172576.06</v>
      </c>
      <c r="AM993" s="95">
        <v>153</v>
      </c>
      <c r="AN993" s="95">
        <v>905369</v>
      </c>
      <c r="AO993" s="95">
        <v>136</v>
      </c>
      <c r="AP993" s="95">
        <v>520642</v>
      </c>
      <c r="AQ993" s="72">
        <v>256.27999999999997</v>
      </c>
      <c r="AR993" s="72">
        <v>251.45</v>
      </c>
      <c r="AS993" s="72">
        <v>507.73</v>
      </c>
      <c r="AT993" s="95">
        <v>3426013</v>
      </c>
      <c r="AU993" s="95">
        <v>3210471</v>
      </c>
      <c r="AV993" s="95">
        <v>1114</v>
      </c>
      <c r="AW993" s="95">
        <v>1064</v>
      </c>
      <c r="AX993" s="72">
        <v>249.82</v>
      </c>
      <c r="AY993" s="72">
        <v>261.69</v>
      </c>
      <c r="AZ993" s="72">
        <v>511.51</v>
      </c>
      <c r="BA993" s="95">
        <v>3315566</v>
      </c>
      <c r="BB993" s="95">
        <v>3303519</v>
      </c>
      <c r="BC993" s="95">
        <v>1106</v>
      </c>
      <c r="BD993" s="95">
        <v>1052</v>
      </c>
      <c r="BE993" s="72">
        <v>264.58999999999997</v>
      </c>
      <c r="BF993" s="72">
        <v>255.26</v>
      </c>
      <c r="BG993" s="72">
        <v>519.85</v>
      </c>
      <c r="BH993" s="95">
        <v>3552923</v>
      </c>
      <c r="BI993" s="95">
        <v>3219308</v>
      </c>
      <c r="BJ993" s="95">
        <v>1119</v>
      </c>
      <c r="BK993" s="95">
        <v>1051</v>
      </c>
      <c r="BL993" s="72">
        <v>277.27999999999997</v>
      </c>
      <c r="BM993" s="72">
        <v>271.04000000000002</v>
      </c>
      <c r="BN993" s="72">
        <v>548.32000000000005</v>
      </c>
      <c r="BO993" s="95">
        <v>3773274</v>
      </c>
      <c r="BP993" s="95">
        <v>3470359</v>
      </c>
      <c r="BQ993" s="95">
        <v>1134</v>
      </c>
      <c r="BR993" s="95">
        <v>1067</v>
      </c>
      <c r="BS993" s="72">
        <v>338.2</v>
      </c>
      <c r="BT993" s="72">
        <v>288.70999999999998</v>
      </c>
      <c r="BU993" s="72">
        <v>626.91</v>
      </c>
      <c r="BV993" s="95">
        <v>4606335.1500000004</v>
      </c>
      <c r="BW993" s="95">
        <v>3693218.06</v>
      </c>
      <c r="BX993" s="95">
        <v>1135</v>
      </c>
      <c r="BY993" s="95">
        <v>1066</v>
      </c>
      <c r="BZ993" s="95">
        <v>1090</v>
      </c>
      <c r="CA993" s="95">
        <v>1080</v>
      </c>
      <c r="CB993" s="95">
        <v>1086</v>
      </c>
      <c r="CC993" s="95">
        <v>1102</v>
      </c>
      <c r="CD993" s="95">
        <v>1101</v>
      </c>
      <c r="CE993" s="72">
        <v>650.75523149000003</v>
      </c>
      <c r="CF993" s="72">
        <v>676.59346364999999</v>
      </c>
      <c r="CG993" s="72">
        <v>712.40329333</v>
      </c>
      <c r="CH993" s="72">
        <v>716.50152150999998</v>
      </c>
      <c r="CI993" s="72">
        <v>731.52548966999996</v>
      </c>
      <c r="CJ993" s="96">
        <v>0.78021654750000002</v>
      </c>
      <c r="CK993" s="96">
        <v>0.75600789469999996</v>
      </c>
      <c r="CL993" s="96">
        <v>0.72971307809999997</v>
      </c>
      <c r="CM993" s="96">
        <v>0.76527402040000003</v>
      </c>
      <c r="CN993" s="96">
        <v>0.85698995980000003</v>
      </c>
      <c r="CO993" s="96">
        <v>0.8907764574</v>
      </c>
      <c r="CP993" s="96">
        <v>0.87299152739999997</v>
      </c>
      <c r="CQ993" s="96">
        <v>0.99584056389999998</v>
      </c>
      <c r="CR993" s="96">
        <v>0.87663772129999995</v>
      </c>
      <c r="CS993" s="95">
        <v>1066</v>
      </c>
      <c r="CT993" s="95">
        <v>1087</v>
      </c>
      <c r="CU993" s="95">
        <v>1087</v>
      </c>
      <c r="CV993" s="95">
        <v>1077</v>
      </c>
      <c r="CW993" s="95">
        <v>1094</v>
      </c>
      <c r="CX993" s="96">
        <v>0.873061643</v>
      </c>
      <c r="CY993" s="96">
        <v>0.92205951900000005</v>
      </c>
      <c r="CZ993" s="96">
        <v>0.885950813</v>
      </c>
      <c r="DA993" s="96">
        <v>0.87549268499999999</v>
      </c>
      <c r="DB993" s="96">
        <v>0.896796021</v>
      </c>
      <c r="DC993">
        <v>2013</v>
      </c>
      <c r="DD993" s="6">
        <v>1060</v>
      </c>
      <c r="DE993" s="96">
        <v>1.3071707999999999E-3</v>
      </c>
      <c r="DF993" s="72">
        <v>672.37</v>
      </c>
      <c r="DG993" s="96">
        <v>1</v>
      </c>
      <c r="DH993" s="72">
        <v>672.37</v>
      </c>
      <c r="DI993" s="72">
        <v>688.70976138000003</v>
      </c>
      <c r="DJ993" s="96">
        <v>1</v>
      </c>
      <c r="DK993" s="72">
        <v>672.37</v>
      </c>
      <c r="DL993" s="96">
        <v>1</v>
      </c>
      <c r="DM993" s="72">
        <v>672.37</v>
      </c>
      <c r="DN993" s="96">
        <v>1</v>
      </c>
      <c r="DO993" s="96">
        <v>3.5869999999999999E-3</v>
      </c>
      <c r="DP993" s="72">
        <v>2.41</v>
      </c>
      <c r="DQ993" s="72">
        <v>669.96</v>
      </c>
      <c r="DR993" t="s">
        <v>689</v>
      </c>
      <c r="DT993" t="s">
        <v>628</v>
      </c>
    </row>
    <row r="994" spans="1:124" x14ac:dyDescent="0.3">
      <c r="A994" t="s">
        <v>690</v>
      </c>
      <c r="B994">
        <v>17981</v>
      </c>
      <c r="C994" s="95">
        <v>296</v>
      </c>
      <c r="D994" s="95">
        <v>1735227</v>
      </c>
      <c r="E994" s="95">
        <v>293</v>
      </c>
      <c r="F994" s="95">
        <v>1407503</v>
      </c>
      <c r="G994" s="95">
        <v>16</v>
      </c>
      <c r="H994" s="95">
        <v>121623</v>
      </c>
      <c r="I994" s="95">
        <v>15</v>
      </c>
      <c r="J994" s="95">
        <v>66540</v>
      </c>
      <c r="K994" s="95">
        <v>289</v>
      </c>
      <c r="L994" s="95">
        <v>1729951</v>
      </c>
      <c r="M994" s="95">
        <v>285</v>
      </c>
      <c r="N994" s="95">
        <v>1440432</v>
      </c>
      <c r="O994" s="95">
        <v>17</v>
      </c>
      <c r="P994" s="95">
        <v>45809</v>
      </c>
      <c r="Q994" s="95">
        <v>16</v>
      </c>
      <c r="R994" s="95">
        <v>52010</v>
      </c>
      <c r="S994" s="95">
        <v>284</v>
      </c>
      <c r="T994" s="95">
        <v>1874873</v>
      </c>
      <c r="U994" s="95">
        <v>280</v>
      </c>
      <c r="V994" s="95">
        <v>1360028</v>
      </c>
      <c r="W994" s="95">
        <v>23</v>
      </c>
      <c r="X994" s="95">
        <v>97560</v>
      </c>
      <c r="Y994" s="95">
        <v>23</v>
      </c>
      <c r="Z994" s="95">
        <v>69891</v>
      </c>
      <c r="AA994" s="95">
        <v>285</v>
      </c>
      <c r="AB994" s="95">
        <v>989735</v>
      </c>
      <c r="AC994" s="95">
        <v>280</v>
      </c>
      <c r="AD994" s="95">
        <v>1228383</v>
      </c>
      <c r="AE994" s="95">
        <v>19</v>
      </c>
      <c r="AF994" s="95">
        <v>69671</v>
      </c>
      <c r="AG994" s="95">
        <v>19</v>
      </c>
      <c r="AH994" s="95">
        <v>76248</v>
      </c>
      <c r="AI994" s="95">
        <v>288</v>
      </c>
      <c r="AJ994" s="95">
        <v>1526928.86</v>
      </c>
      <c r="AK994" s="95">
        <v>284</v>
      </c>
      <c r="AL994" s="95">
        <v>1533115.17</v>
      </c>
      <c r="AM994" s="95">
        <v>17</v>
      </c>
      <c r="AN994" s="95">
        <v>55651</v>
      </c>
      <c r="AO994" s="95">
        <v>17</v>
      </c>
      <c r="AP994" s="95">
        <v>94741</v>
      </c>
      <c r="AQ994" s="72">
        <v>495.95</v>
      </c>
      <c r="AR994" s="72">
        <v>398.82</v>
      </c>
      <c r="AS994" s="72">
        <v>894.77</v>
      </c>
      <c r="AT994" s="95">
        <v>1856850</v>
      </c>
      <c r="AU994" s="95">
        <v>1474043</v>
      </c>
      <c r="AV994" s="95">
        <v>312</v>
      </c>
      <c r="AW994" s="95">
        <v>308</v>
      </c>
      <c r="AX994" s="72">
        <v>483.59</v>
      </c>
      <c r="AY994" s="72">
        <v>413.19</v>
      </c>
      <c r="AZ994" s="72">
        <v>896.78</v>
      </c>
      <c r="BA994" s="95">
        <v>1775760</v>
      </c>
      <c r="BB994" s="95">
        <v>1492442</v>
      </c>
      <c r="BC994" s="95">
        <v>306</v>
      </c>
      <c r="BD994" s="95">
        <v>301</v>
      </c>
      <c r="BE994" s="72">
        <v>535.41</v>
      </c>
      <c r="BF994" s="72">
        <v>393.27</v>
      </c>
      <c r="BG994" s="72">
        <v>928.68</v>
      </c>
      <c r="BH994" s="95">
        <v>1972433</v>
      </c>
      <c r="BI994" s="95">
        <v>1429919</v>
      </c>
      <c r="BJ994" s="95">
        <v>307</v>
      </c>
      <c r="BK994" s="95">
        <v>303</v>
      </c>
      <c r="BL994" s="72">
        <v>290.41000000000003</v>
      </c>
      <c r="BM994" s="72">
        <v>363.61</v>
      </c>
      <c r="BN994" s="72">
        <v>654.02</v>
      </c>
      <c r="BO994" s="95">
        <v>1059406</v>
      </c>
      <c r="BP994" s="95">
        <v>1304631</v>
      </c>
      <c r="BQ994" s="95">
        <v>304</v>
      </c>
      <c r="BR994" s="95">
        <v>299</v>
      </c>
      <c r="BS994" s="72">
        <v>432.4</v>
      </c>
      <c r="BT994" s="72">
        <v>450.68</v>
      </c>
      <c r="BU994" s="72">
        <v>883.08</v>
      </c>
      <c r="BV994" s="95">
        <v>1582579.86</v>
      </c>
      <c r="BW994" s="95">
        <v>1627856.17</v>
      </c>
      <c r="BX994" s="95">
        <v>305</v>
      </c>
      <c r="BY994" s="95">
        <v>301</v>
      </c>
      <c r="BZ994" s="95">
        <v>310</v>
      </c>
      <c r="CA994" s="95">
        <v>304</v>
      </c>
      <c r="CB994" s="95">
        <v>305</v>
      </c>
      <c r="CC994" s="95">
        <v>302</v>
      </c>
      <c r="CD994" s="95">
        <v>303</v>
      </c>
      <c r="CE994" s="72">
        <v>650.75523149000003</v>
      </c>
      <c r="CF994" s="72">
        <v>676.59346364999999</v>
      </c>
      <c r="CG994" s="72">
        <v>712.40329333</v>
      </c>
      <c r="CH994" s="72">
        <v>716.50152150999998</v>
      </c>
      <c r="CI994" s="72">
        <v>731.52548966999996</v>
      </c>
      <c r="CJ994" s="96">
        <v>1.3749716586</v>
      </c>
      <c r="CK994" s="96">
        <v>1.3254340281999999</v>
      </c>
      <c r="CL994" s="96">
        <v>1.3035874605</v>
      </c>
      <c r="CM994" s="96">
        <v>0.91279638679999997</v>
      </c>
      <c r="CN994" s="96">
        <v>1.2071759801999999</v>
      </c>
      <c r="CO994" s="96">
        <v>1.0626702484999999</v>
      </c>
      <c r="CP994" s="96">
        <v>1.1525617703</v>
      </c>
      <c r="CQ994" s="96">
        <v>0.99584056389999998</v>
      </c>
      <c r="CR994" s="96">
        <v>1.1573756357</v>
      </c>
      <c r="CS994" s="95">
        <v>306</v>
      </c>
      <c r="CT994" s="95">
        <v>298</v>
      </c>
      <c r="CU994" s="95">
        <v>292</v>
      </c>
      <c r="CV994" s="95">
        <v>295</v>
      </c>
      <c r="CW994" s="95">
        <v>301</v>
      </c>
      <c r="CX994" s="96">
        <v>1.034741216</v>
      </c>
      <c r="CY994" s="96">
        <v>1.0780312219999999</v>
      </c>
      <c r="CZ994" s="96">
        <v>1.0980247919999999</v>
      </c>
      <c r="DA994" s="96">
        <v>1.1163804799999999</v>
      </c>
      <c r="DB994" s="96">
        <v>0.98891831799999996</v>
      </c>
      <c r="DC994">
        <v>2013</v>
      </c>
      <c r="DD994" s="6">
        <v>302.39999999999998</v>
      </c>
      <c r="DE994" s="96">
        <v>2.1816364E-3</v>
      </c>
      <c r="DF994" s="72">
        <v>886.91</v>
      </c>
      <c r="DG994" s="96">
        <v>1</v>
      </c>
      <c r="DH994" s="72">
        <v>886.91</v>
      </c>
      <c r="DI994" s="72">
        <v>760.10333204999995</v>
      </c>
      <c r="DJ994" s="96">
        <v>0.5499090834</v>
      </c>
      <c r="DK994" s="72">
        <v>829.83547059</v>
      </c>
      <c r="DL994" s="96">
        <v>1.0225172001</v>
      </c>
      <c r="DM994" s="72">
        <v>848.5210419</v>
      </c>
      <c r="DN994" s="96">
        <v>1</v>
      </c>
      <c r="DO994" s="96">
        <v>4.6249999999999998E-3</v>
      </c>
      <c r="DP994" s="72">
        <v>3.92</v>
      </c>
      <c r="DQ994" s="72">
        <v>844.6</v>
      </c>
      <c r="DR994" t="s">
        <v>690</v>
      </c>
      <c r="DT994" t="s">
        <v>628</v>
      </c>
    </row>
    <row r="995" spans="1:124" x14ac:dyDescent="0.3">
      <c r="A995" t="s">
        <v>65</v>
      </c>
      <c r="B995">
        <v>17982</v>
      </c>
      <c r="C995" s="95">
        <v>1380</v>
      </c>
      <c r="D995" s="95">
        <v>5044156</v>
      </c>
      <c r="E995" s="95">
        <v>1333</v>
      </c>
      <c r="F995" s="95">
        <v>4131397</v>
      </c>
      <c r="G995" s="95">
        <v>119</v>
      </c>
      <c r="H995" s="95">
        <v>486979</v>
      </c>
      <c r="I995" s="95">
        <v>111</v>
      </c>
      <c r="J995" s="95">
        <v>368488</v>
      </c>
      <c r="K995" s="95">
        <v>1355</v>
      </c>
      <c r="L995" s="95">
        <v>4555020</v>
      </c>
      <c r="M995" s="95">
        <v>1306</v>
      </c>
      <c r="N995" s="95">
        <v>3779451</v>
      </c>
      <c r="O995" s="95">
        <v>111</v>
      </c>
      <c r="P995" s="95">
        <v>192339</v>
      </c>
      <c r="Q995" s="95">
        <v>103</v>
      </c>
      <c r="R995" s="95">
        <v>311914</v>
      </c>
      <c r="S995" s="95">
        <v>1339</v>
      </c>
      <c r="T995" s="95">
        <v>5700878</v>
      </c>
      <c r="U995" s="95">
        <v>1287</v>
      </c>
      <c r="V995" s="95">
        <v>4262956</v>
      </c>
      <c r="W995" s="95">
        <v>106</v>
      </c>
      <c r="X995" s="95">
        <v>250985</v>
      </c>
      <c r="Y995" s="95">
        <v>96</v>
      </c>
      <c r="Z995" s="95">
        <v>393337</v>
      </c>
      <c r="AA995" s="95">
        <v>1311</v>
      </c>
      <c r="AB995" s="95">
        <v>5810517</v>
      </c>
      <c r="AC995" s="95">
        <v>1255</v>
      </c>
      <c r="AD995" s="95">
        <v>4770176</v>
      </c>
      <c r="AE995" s="95">
        <v>113</v>
      </c>
      <c r="AF995" s="95">
        <v>367099</v>
      </c>
      <c r="AG995" s="95">
        <v>104</v>
      </c>
      <c r="AH995" s="95">
        <v>476969</v>
      </c>
      <c r="AI995" s="95">
        <v>1297</v>
      </c>
      <c r="AJ995" s="95">
        <v>5614772</v>
      </c>
      <c r="AK995" s="95">
        <v>1239</v>
      </c>
      <c r="AL995" s="95">
        <v>4746624.3</v>
      </c>
      <c r="AM995" s="95">
        <v>119</v>
      </c>
      <c r="AN995" s="95">
        <v>348236</v>
      </c>
      <c r="AO995" s="95">
        <v>106</v>
      </c>
      <c r="AP995" s="95">
        <v>772352</v>
      </c>
      <c r="AQ995" s="72">
        <v>307.49</v>
      </c>
      <c r="AR995" s="72">
        <v>259.69</v>
      </c>
      <c r="AS995" s="72">
        <v>567.17999999999995</v>
      </c>
      <c r="AT995" s="95">
        <v>5531135</v>
      </c>
      <c r="AU995" s="95">
        <v>4499885</v>
      </c>
      <c r="AV995" s="95">
        <v>1499</v>
      </c>
      <c r="AW995" s="95">
        <v>1444</v>
      </c>
      <c r="AX995" s="72">
        <v>269.86</v>
      </c>
      <c r="AY995" s="72">
        <v>241.98</v>
      </c>
      <c r="AZ995" s="72">
        <v>511.84</v>
      </c>
      <c r="BA995" s="95">
        <v>4747359</v>
      </c>
      <c r="BB995" s="95">
        <v>4091365</v>
      </c>
      <c r="BC995" s="95">
        <v>1466</v>
      </c>
      <c r="BD995" s="95">
        <v>1409</v>
      </c>
      <c r="BE995" s="72">
        <v>343.24</v>
      </c>
      <c r="BF995" s="72">
        <v>280.57</v>
      </c>
      <c r="BG995" s="72">
        <v>623.80999999999995</v>
      </c>
      <c r="BH995" s="95">
        <v>5951863</v>
      </c>
      <c r="BI995" s="95">
        <v>4656293</v>
      </c>
      <c r="BJ995" s="95">
        <v>1445</v>
      </c>
      <c r="BK995" s="95">
        <v>1383</v>
      </c>
      <c r="BL995" s="72">
        <v>361.52</v>
      </c>
      <c r="BM995" s="72">
        <v>321.75</v>
      </c>
      <c r="BN995" s="72">
        <v>683.27</v>
      </c>
      <c r="BO995" s="95">
        <v>6177616</v>
      </c>
      <c r="BP995" s="95">
        <v>5247145</v>
      </c>
      <c r="BQ995" s="95">
        <v>1424</v>
      </c>
      <c r="BR995" s="95">
        <v>1359</v>
      </c>
      <c r="BS995" s="72">
        <v>350.93</v>
      </c>
      <c r="BT995" s="72">
        <v>341.94</v>
      </c>
      <c r="BU995" s="72">
        <v>692.87</v>
      </c>
      <c r="BV995" s="95">
        <v>5963008</v>
      </c>
      <c r="BW995" s="95">
        <v>5518976.2999999998</v>
      </c>
      <c r="BX995" s="95">
        <v>1416</v>
      </c>
      <c r="BY995" s="95">
        <v>1345</v>
      </c>
      <c r="BZ995" s="95">
        <v>1473</v>
      </c>
      <c r="CA995" s="95">
        <v>1438</v>
      </c>
      <c r="CB995" s="95">
        <v>1415</v>
      </c>
      <c r="CC995" s="95">
        <v>1393</v>
      </c>
      <c r="CD995" s="95">
        <v>1381</v>
      </c>
      <c r="CE995" s="72">
        <v>650.75523149000003</v>
      </c>
      <c r="CF995" s="72">
        <v>676.59346364999999</v>
      </c>
      <c r="CG995" s="72">
        <v>712.40329333</v>
      </c>
      <c r="CH995" s="72">
        <v>716.50152150999998</v>
      </c>
      <c r="CI995" s="72">
        <v>731.52548966999996</v>
      </c>
      <c r="CJ995" s="96">
        <v>0.87157194069999999</v>
      </c>
      <c r="CK995" s="96">
        <v>0.75649563220000005</v>
      </c>
      <c r="CL995" s="96">
        <v>0.87564165670000005</v>
      </c>
      <c r="CM995" s="96">
        <v>0.9536197475</v>
      </c>
      <c r="CN995" s="96">
        <v>0.94715769959999996</v>
      </c>
      <c r="CO995" s="96">
        <v>0.9113981646</v>
      </c>
      <c r="CP995" s="96">
        <v>0.96653402379999998</v>
      </c>
      <c r="CQ995" s="96">
        <v>0.99584056389999998</v>
      </c>
      <c r="CR995" s="96">
        <v>0.97057091350000002</v>
      </c>
      <c r="CS995" s="95">
        <v>1464</v>
      </c>
      <c r="CT995" s="95">
        <v>1449</v>
      </c>
      <c r="CU995" s="95">
        <v>1412</v>
      </c>
      <c r="CV995" s="95">
        <v>1397</v>
      </c>
      <c r="CW995" s="95">
        <v>1394</v>
      </c>
      <c r="CX995" s="96">
        <v>0.93811334999999996</v>
      </c>
      <c r="CY995" s="96">
        <v>0.91700281800000005</v>
      </c>
      <c r="CZ995" s="96">
        <v>0.89979865000000003</v>
      </c>
      <c r="DA995" s="96">
        <v>0.90393805500000002</v>
      </c>
      <c r="DB995" s="96">
        <v>0.89674114400000005</v>
      </c>
      <c r="DC995">
        <v>2013</v>
      </c>
      <c r="DD995" s="6">
        <v>1388</v>
      </c>
      <c r="DE995" s="96">
        <v>1.8991824E-3</v>
      </c>
      <c r="DF995" s="72">
        <v>743.97</v>
      </c>
      <c r="DG995" s="96">
        <v>1</v>
      </c>
      <c r="DH995" s="72">
        <v>743.97</v>
      </c>
      <c r="DI995" s="72">
        <v>760.10333204999995</v>
      </c>
      <c r="DJ995" s="96">
        <v>1</v>
      </c>
      <c r="DK995" s="72">
        <v>743.97</v>
      </c>
      <c r="DL995" s="96">
        <v>1</v>
      </c>
      <c r="DM995" s="72">
        <v>743.97</v>
      </c>
      <c r="DN995" s="96">
        <v>1</v>
      </c>
      <c r="DO995" s="96">
        <v>5.5329999999999997E-3</v>
      </c>
      <c r="DP995" s="72">
        <v>4.12</v>
      </c>
      <c r="DQ995" s="72">
        <v>739.85</v>
      </c>
      <c r="DR995" t="s">
        <v>65</v>
      </c>
      <c r="DT995" t="s">
        <v>628</v>
      </c>
    </row>
    <row r="996" spans="1:124" x14ac:dyDescent="0.3">
      <c r="A996" t="s">
        <v>691</v>
      </c>
      <c r="B996">
        <v>17983</v>
      </c>
      <c r="C996" s="95">
        <v>349</v>
      </c>
      <c r="D996" s="95">
        <v>1528327</v>
      </c>
      <c r="E996" s="95">
        <v>334</v>
      </c>
      <c r="F996" s="95">
        <v>1212735</v>
      </c>
      <c r="G996" s="95">
        <v>33</v>
      </c>
      <c r="H996" s="95">
        <v>101623</v>
      </c>
      <c r="I996" s="95">
        <v>31</v>
      </c>
      <c r="J996" s="95">
        <v>114674</v>
      </c>
      <c r="K996" s="95">
        <v>352</v>
      </c>
      <c r="L996" s="95">
        <v>1375076</v>
      </c>
      <c r="M996" s="95">
        <v>332</v>
      </c>
      <c r="N996" s="95">
        <v>1186556</v>
      </c>
      <c r="O996" s="95">
        <v>30</v>
      </c>
      <c r="P996" s="95">
        <v>96706</v>
      </c>
      <c r="Q996" s="95">
        <v>27</v>
      </c>
      <c r="R996" s="95">
        <v>154144</v>
      </c>
      <c r="S996" s="95">
        <v>361</v>
      </c>
      <c r="T996" s="95">
        <v>2339617</v>
      </c>
      <c r="U996" s="95">
        <v>339</v>
      </c>
      <c r="V996" s="95">
        <v>1463653</v>
      </c>
      <c r="W996" s="95">
        <v>27</v>
      </c>
      <c r="X996" s="95">
        <v>157345</v>
      </c>
      <c r="Y996" s="95">
        <v>24</v>
      </c>
      <c r="Z996" s="95">
        <v>107274</v>
      </c>
      <c r="AA996" s="95">
        <v>356</v>
      </c>
      <c r="AB996" s="95">
        <v>2094934</v>
      </c>
      <c r="AC996" s="95">
        <v>333</v>
      </c>
      <c r="AD996" s="95">
        <v>1631035</v>
      </c>
      <c r="AE996" s="95">
        <v>29</v>
      </c>
      <c r="AF996" s="95">
        <v>115828</v>
      </c>
      <c r="AG996" s="95">
        <v>26</v>
      </c>
      <c r="AH996" s="95">
        <v>128938</v>
      </c>
      <c r="AI996" s="95">
        <v>360</v>
      </c>
      <c r="AJ996" s="95">
        <v>2941980</v>
      </c>
      <c r="AK996" s="95">
        <v>334</v>
      </c>
      <c r="AL996" s="95">
        <v>1771795.71</v>
      </c>
      <c r="AM996" s="95">
        <v>27</v>
      </c>
      <c r="AN996" s="95">
        <v>96414</v>
      </c>
      <c r="AO996" s="95">
        <v>26</v>
      </c>
      <c r="AP996" s="95">
        <v>142329</v>
      </c>
      <c r="AQ996" s="72">
        <v>355.57</v>
      </c>
      <c r="AR996" s="72">
        <v>303.06</v>
      </c>
      <c r="AS996" s="72">
        <v>658.63</v>
      </c>
      <c r="AT996" s="95">
        <v>1629950</v>
      </c>
      <c r="AU996" s="95">
        <v>1327409</v>
      </c>
      <c r="AV996" s="95">
        <v>382</v>
      </c>
      <c r="AW996" s="95">
        <v>365</v>
      </c>
      <c r="AX996" s="72">
        <v>321.07</v>
      </c>
      <c r="AY996" s="72">
        <v>311.20999999999998</v>
      </c>
      <c r="AZ996" s="72">
        <v>632.28</v>
      </c>
      <c r="BA996" s="95">
        <v>1471782</v>
      </c>
      <c r="BB996" s="95">
        <v>1340700</v>
      </c>
      <c r="BC996" s="95">
        <v>382</v>
      </c>
      <c r="BD996" s="95">
        <v>359</v>
      </c>
      <c r="BE996" s="72">
        <v>536.29</v>
      </c>
      <c r="BF996" s="72">
        <v>360.64</v>
      </c>
      <c r="BG996" s="72">
        <v>896.93</v>
      </c>
      <c r="BH996" s="95">
        <v>2496962</v>
      </c>
      <c r="BI996" s="95">
        <v>1570927</v>
      </c>
      <c r="BJ996" s="95">
        <v>388</v>
      </c>
      <c r="BK996" s="95">
        <v>363</v>
      </c>
      <c r="BL996" s="72">
        <v>478.52</v>
      </c>
      <c r="BM996" s="72">
        <v>408.54</v>
      </c>
      <c r="BN996" s="72">
        <v>887.06</v>
      </c>
      <c r="BO996" s="95">
        <v>2210762</v>
      </c>
      <c r="BP996" s="95">
        <v>1759973</v>
      </c>
      <c r="BQ996" s="95">
        <v>385</v>
      </c>
      <c r="BR996" s="95">
        <v>359</v>
      </c>
      <c r="BS996" s="72">
        <v>654.26</v>
      </c>
      <c r="BT996" s="72">
        <v>443.08</v>
      </c>
      <c r="BU996" s="72">
        <v>1097.3399999999999</v>
      </c>
      <c r="BV996" s="95">
        <v>3038394</v>
      </c>
      <c r="BW996" s="95">
        <v>1914124.71</v>
      </c>
      <c r="BX996" s="95">
        <v>387</v>
      </c>
      <c r="BY996" s="95">
        <v>360</v>
      </c>
      <c r="BZ996" s="95">
        <v>374</v>
      </c>
      <c r="CA996" s="95">
        <v>371</v>
      </c>
      <c r="CB996" s="95">
        <v>376</v>
      </c>
      <c r="CC996" s="95">
        <v>373</v>
      </c>
      <c r="CD996" s="95">
        <v>374</v>
      </c>
      <c r="CE996" s="72">
        <v>650.75523149000003</v>
      </c>
      <c r="CF996" s="72">
        <v>676.59346364999999</v>
      </c>
      <c r="CG996" s="72">
        <v>712.40329333</v>
      </c>
      <c r="CH996" s="72">
        <v>716.50152150999998</v>
      </c>
      <c r="CI996" s="72">
        <v>731.52548966999996</v>
      </c>
      <c r="CJ996" s="96">
        <v>1.0121009684</v>
      </c>
      <c r="CK996" s="96">
        <v>0.93450503730000001</v>
      </c>
      <c r="CL996" s="96">
        <v>1.2590200079</v>
      </c>
      <c r="CM996" s="96">
        <v>1.2380434281999999</v>
      </c>
      <c r="CN996" s="96">
        <v>1.5000707637999999</v>
      </c>
      <c r="CO996" s="96">
        <v>0.87174810629999999</v>
      </c>
      <c r="CP996" s="96">
        <v>1.3636370788000001</v>
      </c>
      <c r="CQ996" s="96">
        <v>0.99584056389999998</v>
      </c>
      <c r="CR996" s="96">
        <v>1.3693325352000001</v>
      </c>
      <c r="CS996" s="95">
        <v>393</v>
      </c>
      <c r="CT996" s="95">
        <v>381</v>
      </c>
      <c r="CU996" s="95">
        <v>380</v>
      </c>
      <c r="CV996" s="95">
        <v>379</v>
      </c>
      <c r="CW996" s="95">
        <v>385</v>
      </c>
      <c r="CX996" s="96">
        <v>0.89924343500000004</v>
      </c>
      <c r="CY996" s="96">
        <v>0.82038128600000004</v>
      </c>
      <c r="CZ996" s="96">
        <v>0.80409363300000003</v>
      </c>
      <c r="DA996" s="96">
        <v>0.91087037999999998</v>
      </c>
      <c r="DB996" s="96">
        <v>0.92277785300000004</v>
      </c>
      <c r="DC996">
        <v>2013</v>
      </c>
      <c r="DD996" s="6">
        <v>361.2</v>
      </c>
      <c r="DE996" s="96">
        <v>1.3812173E-3</v>
      </c>
      <c r="DF996" s="72">
        <v>1050.18</v>
      </c>
      <c r="DG996" s="96">
        <v>1</v>
      </c>
      <c r="DH996" s="72">
        <v>1050.18</v>
      </c>
      <c r="DI996" s="72">
        <v>760.10333204999995</v>
      </c>
      <c r="DJ996" s="96">
        <v>0.60099916809999998</v>
      </c>
      <c r="DK996" s="72">
        <v>934.43916816000001</v>
      </c>
      <c r="DL996" s="96">
        <v>1.0225172001</v>
      </c>
      <c r="DM996" s="72">
        <v>955.48012186000005</v>
      </c>
      <c r="DN996" s="96">
        <v>1</v>
      </c>
      <c r="DO996" s="96">
        <v>3.2950000000000002E-3</v>
      </c>
      <c r="DP996" s="72">
        <v>3.15</v>
      </c>
      <c r="DQ996" s="72">
        <v>952.33</v>
      </c>
      <c r="DR996" t="s">
        <v>691</v>
      </c>
      <c r="DT996" t="s">
        <v>628</v>
      </c>
    </row>
    <row r="997" spans="1:124" x14ac:dyDescent="0.3">
      <c r="A997" t="s">
        <v>692</v>
      </c>
      <c r="B997">
        <v>17984</v>
      </c>
      <c r="C997" s="95">
        <v>1744</v>
      </c>
      <c r="D997" s="95">
        <v>8492947</v>
      </c>
      <c r="E997" s="95">
        <v>1703</v>
      </c>
      <c r="F997" s="95">
        <v>5545622</v>
      </c>
      <c r="G997" s="95">
        <v>301</v>
      </c>
      <c r="H997" s="95">
        <v>1507407</v>
      </c>
      <c r="I997" s="95">
        <v>275</v>
      </c>
      <c r="J997" s="95">
        <v>1130572</v>
      </c>
      <c r="K997" s="95">
        <v>1696</v>
      </c>
      <c r="L997" s="95">
        <v>8181285</v>
      </c>
      <c r="M997" s="95">
        <v>1644</v>
      </c>
      <c r="N997" s="95">
        <v>5972927</v>
      </c>
      <c r="O997" s="95">
        <v>310</v>
      </c>
      <c r="P997" s="95">
        <v>1178475</v>
      </c>
      <c r="Q997" s="95">
        <v>277</v>
      </c>
      <c r="R997" s="95">
        <v>1153271</v>
      </c>
      <c r="S997" s="95">
        <v>1665</v>
      </c>
      <c r="T997" s="95">
        <v>8891967</v>
      </c>
      <c r="U997" s="95">
        <v>1603</v>
      </c>
      <c r="V997" s="95">
        <v>6312782</v>
      </c>
      <c r="W997" s="95">
        <v>301</v>
      </c>
      <c r="X997" s="95">
        <v>1169623</v>
      </c>
      <c r="Y997" s="95">
        <v>272</v>
      </c>
      <c r="Z997" s="95">
        <v>1140870</v>
      </c>
      <c r="AA997" s="95">
        <v>1631</v>
      </c>
      <c r="AB997" s="95">
        <v>8757568</v>
      </c>
      <c r="AC997" s="95">
        <v>1570</v>
      </c>
      <c r="AD997" s="95">
        <v>6973145</v>
      </c>
      <c r="AE997" s="95">
        <v>292</v>
      </c>
      <c r="AF997" s="95">
        <v>1243538</v>
      </c>
      <c r="AG997" s="95">
        <v>270</v>
      </c>
      <c r="AH997" s="95">
        <v>1216147</v>
      </c>
      <c r="AI997" s="95">
        <v>1633</v>
      </c>
      <c r="AJ997" s="95">
        <v>7636937.46</v>
      </c>
      <c r="AK997" s="95">
        <v>1573</v>
      </c>
      <c r="AL997" s="95">
        <v>7967605.3700000001</v>
      </c>
      <c r="AM997" s="95">
        <v>314</v>
      </c>
      <c r="AN997" s="95">
        <v>1160962</v>
      </c>
      <c r="AO997" s="95">
        <v>291</v>
      </c>
      <c r="AP997" s="95">
        <v>1257723</v>
      </c>
      <c r="AQ997" s="72">
        <v>407.51</v>
      </c>
      <c r="AR997" s="72">
        <v>281.27</v>
      </c>
      <c r="AS997" s="72">
        <v>688.78</v>
      </c>
      <c r="AT997" s="95">
        <v>10000354</v>
      </c>
      <c r="AU997" s="95">
        <v>6676194</v>
      </c>
      <c r="AV997" s="95">
        <v>2045</v>
      </c>
      <c r="AW997" s="95">
        <v>1978</v>
      </c>
      <c r="AX997" s="72">
        <v>388.82</v>
      </c>
      <c r="AY997" s="72">
        <v>309.14</v>
      </c>
      <c r="AZ997" s="72">
        <v>697.96</v>
      </c>
      <c r="BA997" s="95">
        <v>9359760</v>
      </c>
      <c r="BB997" s="95">
        <v>7126198</v>
      </c>
      <c r="BC997" s="95">
        <v>2006</v>
      </c>
      <c r="BD997" s="95">
        <v>1921</v>
      </c>
      <c r="BE997" s="72">
        <v>426.48</v>
      </c>
      <c r="BF997" s="72">
        <v>331.27</v>
      </c>
      <c r="BG997" s="72">
        <v>757.75</v>
      </c>
      <c r="BH997" s="95">
        <v>10061590</v>
      </c>
      <c r="BI997" s="95">
        <v>7453652</v>
      </c>
      <c r="BJ997" s="95">
        <v>1966</v>
      </c>
      <c r="BK997" s="95">
        <v>1875</v>
      </c>
      <c r="BL997" s="72">
        <v>433.4</v>
      </c>
      <c r="BM997" s="72">
        <v>370.89</v>
      </c>
      <c r="BN997" s="72">
        <v>804.29</v>
      </c>
      <c r="BO997" s="95">
        <v>10001106</v>
      </c>
      <c r="BP997" s="95">
        <v>8189292</v>
      </c>
      <c r="BQ997" s="95">
        <v>1923</v>
      </c>
      <c r="BR997" s="95">
        <v>1840</v>
      </c>
      <c r="BS997" s="72">
        <v>376.56</v>
      </c>
      <c r="BT997" s="72">
        <v>412.43</v>
      </c>
      <c r="BU997" s="72">
        <v>788.99</v>
      </c>
      <c r="BV997" s="95">
        <v>8797899.4600000009</v>
      </c>
      <c r="BW997" s="95">
        <v>9225328.3699999992</v>
      </c>
      <c r="BX997" s="95">
        <v>1947</v>
      </c>
      <c r="BY997" s="95">
        <v>1864</v>
      </c>
      <c r="BZ997" s="95">
        <v>2013</v>
      </c>
      <c r="CA997" s="95">
        <v>1965</v>
      </c>
      <c r="CB997" s="95">
        <v>1922</v>
      </c>
      <c r="CC997" s="95">
        <v>1884</v>
      </c>
      <c r="CD997" s="95">
        <v>1906</v>
      </c>
      <c r="CE997" s="72">
        <v>650.75523149000003</v>
      </c>
      <c r="CF997" s="72">
        <v>676.59346364999999</v>
      </c>
      <c r="CG997" s="72">
        <v>712.40329333</v>
      </c>
      <c r="CH997" s="72">
        <v>716.50152150999998</v>
      </c>
      <c r="CI997" s="72">
        <v>731.52548966999996</v>
      </c>
      <c r="CJ997" s="96">
        <v>1.0584317523</v>
      </c>
      <c r="CK997" s="96">
        <v>1.0315795783999999</v>
      </c>
      <c r="CL997" s="96">
        <v>1.0636531401</v>
      </c>
      <c r="CM997" s="96">
        <v>1.1225237852000001</v>
      </c>
      <c r="CN997" s="96">
        <v>1.0785543513</v>
      </c>
      <c r="CO997" s="96">
        <v>0.97431708620000002</v>
      </c>
      <c r="CP997" s="96">
        <v>1.0991786315000001</v>
      </c>
      <c r="CQ997" s="96">
        <v>0.99584056389999998</v>
      </c>
      <c r="CR997" s="96">
        <v>1.1037695333999999</v>
      </c>
      <c r="CS997" s="95">
        <v>2031</v>
      </c>
      <c r="CT997" s="95">
        <v>2014</v>
      </c>
      <c r="CU997" s="95">
        <v>1967</v>
      </c>
      <c r="CV997" s="95">
        <v>1925</v>
      </c>
      <c r="CW997" s="95">
        <v>1966</v>
      </c>
      <c r="CX997" s="96">
        <v>0.98995164599999996</v>
      </c>
      <c r="CY997" s="96">
        <v>0.96608480299999999</v>
      </c>
      <c r="CZ997" s="96">
        <v>0.97571587800000004</v>
      </c>
      <c r="DA997" s="96">
        <v>0.96859949899999997</v>
      </c>
      <c r="DB997" s="96">
        <v>0.97079773700000005</v>
      </c>
      <c r="DC997">
        <v>2013</v>
      </c>
      <c r="DD997" s="6">
        <v>1895.6</v>
      </c>
      <c r="DE997" s="96">
        <v>2.7143775000000002E-3</v>
      </c>
      <c r="DF997" s="72">
        <v>845.38</v>
      </c>
      <c r="DG997" s="96">
        <v>1</v>
      </c>
      <c r="DH997" s="72">
        <v>845.38</v>
      </c>
      <c r="DI997" s="72">
        <v>760.10333204999995</v>
      </c>
      <c r="DJ997" s="96">
        <v>1</v>
      </c>
      <c r="DK997" s="72">
        <v>845.38</v>
      </c>
      <c r="DL997" s="96">
        <v>1</v>
      </c>
      <c r="DM997" s="72">
        <v>845.38</v>
      </c>
      <c r="DN997" s="96">
        <v>1</v>
      </c>
      <c r="DO997" s="96">
        <v>6.0829999999999999E-3</v>
      </c>
      <c r="DP997" s="72">
        <v>5.14</v>
      </c>
      <c r="DQ997" s="72">
        <v>840.24</v>
      </c>
      <c r="DR997" t="s">
        <v>692</v>
      </c>
      <c r="DT997" t="s">
        <v>628</v>
      </c>
    </row>
    <row r="998" spans="1:124" x14ac:dyDescent="0.3">
      <c r="A998" t="s">
        <v>693</v>
      </c>
      <c r="B998">
        <v>17985</v>
      </c>
      <c r="C998" s="95">
        <v>743</v>
      </c>
      <c r="D998" s="95">
        <v>3661741</v>
      </c>
      <c r="E998" s="95">
        <v>715</v>
      </c>
      <c r="F998" s="95">
        <v>2159168</v>
      </c>
      <c r="G998" s="95">
        <v>122</v>
      </c>
      <c r="H998" s="95">
        <v>385592</v>
      </c>
      <c r="I998" s="95">
        <v>115</v>
      </c>
      <c r="J998" s="95">
        <v>411867</v>
      </c>
      <c r="K998" s="95">
        <v>722</v>
      </c>
      <c r="L998" s="95">
        <v>3529127</v>
      </c>
      <c r="M998" s="95">
        <v>695</v>
      </c>
      <c r="N998" s="95">
        <v>2222616</v>
      </c>
      <c r="O998" s="95">
        <v>124</v>
      </c>
      <c r="P998" s="95">
        <v>472298</v>
      </c>
      <c r="Q998" s="95">
        <v>117</v>
      </c>
      <c r="R998" s="95">
        <v>440691</v>
      </c>
      <c r="S998" s="95">
        <v>719</v>
      </c>
      <c r="T998" s="95">
        <v>3066066</v>
      </c>
      <c r="U998" s="95">
        <v>688</v>
      </c>
      <c r="V998" s="95">
        <v>2384045</v>
      </c>
      <c r="W998" s="95">
        <v>121</v>
      </c>
      <c r="X998" s="95">
        <v>436563</v>
      </c>
      <c r="Y998" s="95">
        <v>117</v>
      </c>
      <c r="Z998" s="95">
        <v>559167</v>
      </c>
      <c r="AA998" s="95">
        <v>684</v>
      </c>
      <c r="AB998" s="95">
        <v>3613629</v>
      </c>
      <c r="AC998" s="95">
        <v>653</v>
      </c>
      <c r="AD998" s="95">
        <v>2587656</v>
      </c>
      <c r="AE998" s="95">
        <v>126</v>
      </c>
      <c r="AF998" s="95">
        <v>584316</v>
      </c>
      <c r="AG998" s="95">
        <v>119</v>
      </c>
      <c r="AH998" s="95">
        <v>519935</v>
      </c>
      <c r="AI998" s="95">
        <v>666</v>
      </c>
      <c r="AJ998" s="95">
        <v>2437961</v>
      </c>
      <c r="AK998" s="95">
        <v>636</v>
      </c>
      <c r="AL998" s="95">
        <v>2611318.67</v>
      </c>
      <c r="AM998" s="95">
        <v>125</v>
      </c>
      <c r="AN998" s="95">
        <v>411073</v>
      </c>
      <c r="AO998" s="95">
        <v>122</v>
      </c>
      <c r="AP998" s="95">
        <v>540368.6</v>
      </c>
      <c r="AQ998" s="72">
        <v>389.92</v>
      </c>
      <c r="AR998" s="72">
        <v>258.14</v>
      </c>
      <c r="AS998" s="72">
        <v>648.05999999999995</v>
      </c>
      <c r="AT998" s="95">
        <v>4047333</v>
      </c>
      <c r="AU998" s="95">
        <v>2571035</v>
      </c>
      <c r="AV998" s="95">
        <v>865</v>
      </c>
      <c r="AW998" s="95">
        <v>830</v>
      </c>
      <c r="AX998" s="72">
        <v>394.15</v>
      </c>
      <c r="AY998" s="72">
        <v>273.33</v>
      </c>
      <c r="AZ998" s="72">
        <v>667.48</v>
      </c>
      <c r="BA998" s="95">
        <v>4001425</v>
      </c>
      <c r="BB998" s="95">
        <v>2663307</v>
      </c>
      <c r="BC998" s="95">
        <v>846</v>
      </c>
      <c r="BD998" s="95">
        <v>812</v>
      </c>
      <c r="BE998" s="72">
        <v>347.48</v>
      </c>
      <c r="BF998" s="72">
        <v>304.68</v>
      </c>
      <c r="BG998" s="72">
        <v>652.16</v>
      </c>
      <c r="BH998" s="95">
        <v>3502629</v>
      </c>
      <c r="BI998" s="95">
        <v>2943212</v>
      </c>
      <c r="BJ998" s="95">
        <v>840</v>
      </c>
      <c r="BK998" s="95">
        <v>805</v>
      </c>
      <c r="BL998" s="72">
        <v>431.89</v>
      </c>
      <c r="BM998" s="72">
        <v>335.45</v>
      </c>
      <c r="BN998" s="72">
        <v>767.34</v>
      </c>
      <c r="BO998" s="95">
        <v>4197945</v>
      </c>
      <c r="BP998" s="95">
        <v>3107591</v>
      </c>
      <c r="BQ998" s="95">
        <v>810</v>
      </c>
      <c r="BR998" s="95">
        <v>772</v>
      </c>
      <c r="BS998" s="72">
        <v>300.14999999999998</v>
      </c>
      <c r="BT998" s="72">
        <v>346.49</v>
      </c>
      <c r="BU998" s="72">
        <v>646.64</v>
      </c>
      <c r="BV998" s="95">
        <v>2849034</v>
      </c>
      <c r="BW998" s="95">
        <v>3151687.27</v>
      </c>
      <c r="BX998" s="95">
        <v>791</v>
      </c>
      <c r="BY998" s="95">
        <v>758</v>
      </c>
      <c r="BZ998" s="95">
        <v>848</v>
      </c>
      <c r="CA998" s="95">
        <v>830</v>
      </c>
      <c r="CB998" s="95">
        <v>823</v>
      </c>
      <c r="CC998" s="95">
        <v>792</v>
      </c>
      <c r="CD998" s="95">
        <v>775</v>
      </c>
      <c r="CE998" s="72">
        <v>650.75523149000003</v>
      </c>
      <c r="CF998" s="72">
        <v>676.59346364999999</v>
      </c>
      <c r="CG998" s="72">
        <v>712.40329333</v>
      </c>
      <c r="CH998" s="72">
        <v>716.50152150999998</v>
      </c>
      <c r="CI998" s="72">
        <v>731.52548966999996</v>
      </c>
      <c r="CJ998" s="96">
        <v>0.99585830220000005</v>
      </c>
      <c r="CK998" s="96">
        <v>0.98653036999999999</v>
      </c>
      <c r="CL998" s="96">
        <v>0.91543653169999994</v>
      </c>
      <c r="CM998" s="96">
        <v>1.0709537621</v>
      </c>
      <c r="CN998" s="96">
        <v>0.88396099539999995</v>
      </c>
      <c r="CO998" s="96">
        <v>0.93927766170000004</v>
      </c>
      <c r="CP998" s="96">
        <v>1.0332918922000001</v>
      </c>
      <c r="CQ998" s="96">
        <v>0.99584056389999998</v>
      </c>
      <c r="CR998" s="96">
        <v>1.0376076071</v>
      </c>
      <c r="CS998" s="95">
        <v>769</v>
      </c>
      <c r="CT998" s="95">
        <v>763</v>
      </c>
      <c r="CU998" s="95">
        <v>741</v>
      </c>
      <c r="CV998" s="95">
        <v>737</v>
      </c>
      <c r="CW998" s="95">
        <v>735</v>
      </c>
      <c r="CX998" s="96">
        <v>0.93757029000000003</v>
      </c>
      <c r="CY998" s="96">
        <v>0.965108407</v>
      </c>
      <c r="CZ998" s="96">
        <v>0.94128107400000005</v>
      </c>
      <c r="DA998" s="96">
        <v>0.91165928600000001</v>
      </c>
      <c r="DB998" s="96">
        <v>0.93992300100000004</v>
      </c>
      <c r="DC998">
        <v>2013</v>
      </c>
      <c r="DD998" s="6">
        <v>795.4</v>
      </c>
      <c r="DE998" s="96">
        <v>3.2865849999999999E-3</v>
      </c>
      <c r="DF998" s="72">
        <v>794.25</v>
      </c>
      <c r="DG998" s="96">
        <v>1</v>
      </c>
      <c r="DH998" s="72">
        <v>794.25</v>
      </c>
      <c r="DI998" s="72">
        <v>760.10333204999995</v>
      </c>
      <c r="DJ998" s="96">
        <v>0.89185200570000001</v>
      </c>
      <c r="DK998" s="72">
        <v>790.55710635000003</v>
      </c>
      <c r="DL998" s="96">
        <v>1.0225172001</v>
      </c>
      <c r="DM998" s="72">
        <v>808.35823888000004</v>
      </c>
      <c r="DN998" s="96">
        <v>1</v>
      </c>
      <c r="DO998" s="96">
        <v>7.4089999999999998E-3</v>
      </c>
      <c r="DP998" s="72">
        <v>5.99</v>
      </c>
      <c r="DQ998" s="72">
        <v>802.37</v>
      </c>
      <c r="DR998" t="s">
        <v>693</v>
      </c>
      <c r="DT998" t="s">
        <v>628</v>
      </c>
    </row>
    <row r="999" spans="1:124" x14ac:dyDescent="0.3">
      <c r="A999" t="s">
        <v>694</v>
      </c>
      <c r="B999">
        <v>17986</v>
      </c>
      <c r="C999" s="95">
        <v>12907</v>
      </c>
      <c r="D999" s="95">
        <v>60365094</v>
      </c>
      <c r="E999" s="95">
        <v>12057</v>
      </c>
      <c r="F999" s="95">
        <v>39932197</v>
      </c>
      <c r="G999" s="95">
        <v>3870</v>
      </c>
      <c r="H999" s="95">
        <v>15060488</v>
      </c>
      <c r="I999" s="95">
        <v>3344</v>
      </c>
      <c r="J999" s="95">
        <v>11393734</v>
      </c>
      <c r="K999" s="95">
        <v>12277</v>
      </c>
      <c r="L999" s="95">
        <v>60810729</v>
      </c>
      <c r="M999" s="95">
        <v>11349</v>
      </c>
      <c r="N999" s="95">
        <v>40316886</v>
      </c>
      <c r="O999" s="95">
        <v>3816</v>
      </c>
      <c r="P999" s="95">
        <v>16761892</v>
      </c>
      <c r="Q999" s="95">
        <v>3257</v>
      </c>
      <c r="R999" s="95">
        <v>12720807</v>
      </c>
      <c r="S999" s="95">
        <v>11830</v>
      </c>
      <c r="T999" s="95">
        <v>62144065</v>
      </c>
      <c r="U999" s="95">
        <v>10819</v>
      </c>
      <c r="V999" s="95">
        <v>39838816</v>
      </c>
      <c r="W999" s="95">
        <v>3779</v>
      </c>
      <c r="X999" s="95">
        <v>17114226</v>
      </c>
      <c r="Y999" s="95">
        <v>3194</v>
      </c>
      <c r="Z999" s="95">
        <v>12437639</v>
      </c>
      <c r="AA999" s="95">
        <v>11502</v>
      </c>
      <c r="AB999" s="95">
        <v>54835121</v>
      </c>
      <c r="AC999" s="95">
        <v>10432</v>
      </c>
      <c r="AD999" s="95">
        <v>38445307</v>
      </c>
      <c r="AE999" s="95">
        <v>3919</v>
      </c>
      <c r="AF999" s="95">
        <v>18345099</v>
      </c>
      <c r="AG999" s="95">
        <v>3347</v>
      </c>
      <c r="AH999" s="95">
        <v>13549107</v>
      </c>
      <c r="AI999" s="95">
        <v>11709</v>
      </c>
      <c r="AJ999" s="95">
        <v>58913588.780000001</v>
      </c>
      <c r="AK999" s="95">
        <v>10626</v>
      </c>
      <c r="AL999" s="95">
        <v>42117654.159999996</v>
      </c>
      <c r="AM999" s="95">
        <v>4069</v>
      </c>
      <c r="AN999" s="95">
        <v>20946080.600000001</v>
      </c>
      <c r="AO999" s="95">
        <v>3543</v>
      </c>
      <c r="AP999" s="95">
        <v>17209241.16</v>
      </c>
      <c r="AQ999" s="72">
        <v>374.65</v>
      </c>
      <c r="AR999" s="72">
        <v>277.72000000000003</v>
      </c>
      <c r="AS999" s="72">
        <v>652.37</v>
      </c>
      <c r="AT999" s="95">
        <v>75425582</v>
      </c>
      <c r="AU999" s="95">
        <v>51325931</v>
      </c>
      <c r="AV999" s="95">
        <v>16777</v>
      </c>
      <c r="AW999" s="95">
        <v>15401</v>
      </c>
      <c r="AX999" s="72">
        <v>401.69</v>
      </c>
      <c r="AY999" s="72">
        <v>302.60000000000002</v>
      </c>
      <c r="AZ999" s="72">
        <v>704.29</v>
      </c>
      <c r="BA999" s="95">
        <v>77572621</v>
      </c>
      <c r="BB999" s="95">
        <v>53037693</v>
      </c>
      <c r="BC999" s="95">
        <v>16093</v>
      </c>
      <c r="BD999" s="95">
        <v>14606</v>
      </c>
      <c r="BE999" s="72">
        <v>423.14</v>
      </c>
      <c r="BF999" s="72">
        <v>310.88</v>
      </c>
      <c r="BG999" s="72">
        <v>734.02</v>
      </c>
      <c r="BH999" s="95">
        <v>79258291</v>
      </c>
      <c r="BI999" s="95">
        <v>52276455</v>
      </c>
      <c r="BJ999" s="95">
        <v>15609</v>
      </c>
      <c r="BK999" s="95">
        <v>14013</v>
      </c>
      <c r="BL999" s="72">
        <v>395.46</v>
      </c>
      <c r="BM999" s="72">
        <v>314.45</v>
      </c>
      <c r="BN999" s="72">
        <v>709.91</v>
      </c>
      <c r="BO999" s="95">
        <v>73180220</v>
      </c>
      <c r="BP999" s="95">
        <v>51994414</v>
      </c>
      <c r="BQ999" s="95">
        <v>15421</v>
      </c>
      <c r="BR999" s="95">
        <v>13779</v>
      </c>
      <c r="BS999" s="72">
        <v>421.79</v>
      </c>
      <c r="BT999" s="72">
        <v>348.92</v>
      </c>
      <c r="BU999" s="72">
        <v>770.71</v>
      </c>
      <c r="BV999" s="95">
        <v>79859669.379999995</v>
      </c>
      <c r="BW999" s="95">
        <v>59326895.32</v>
      </c>
      <c r="BX999" s="95">
        <v>15778</v>
      </c>
      <c r="BY999" s="95">
        <v>14169</v>
      </c>
      <c r="BZ999" s="95">
        <v>16121</v>
      </c>
      <c r="CA999" s="95">
        <v>15376</v>
      </c>
      <c r="CB999" s="95">
        <v>14840</v>
      </c>
      <c r="CC999" s="95">
        <v>14642</v>
      </c>
      <c r="CD999" s="95">
        <v>14991</v>
      </c>
      <c r="CE999" s="72">
        <v>650.75523149000003</v>
      </c>
      <c r="CF999" s="72">
        <v>676.59346364999999</v>
      </c>
      <c r="CG999" s="72">
        <v>712.40329333</v>
      </c>
      <c r="CH999" s="72">
        <v>716.50152150999998</v>
      </c>
      <c r="CI999" s="72">
        <v>731.52548966999996</v>
      </c>
      <c r="CJ999" s="96">
        <v>1.0024813762</v>
      </c>
      <c r="CK999" s="96">
        <v>1.0409352703000001</v>
      </c>
      <c r="CL999" s="96">
        <v>1.0303433558999999</v>
      </c>
      <c r="CM999" s="96">
        <v>0.99080040820000004</v>
      </c>
      <c r="CN999" s="96">
        <v>1.0535654750000001</v>
      </c>
      <c r="CO999" s="96">
        <v>1.0296298359</v>
      </c>
      <c r="CP999" s="96">
        <v>0.99416813839999996</v>
      </c>
      <c r="CQ999" s="96">
        <v>0.99584056389999998</v>
      </c>
      <c r="CR999" s="96">
        <v>0.99832044649999996</v>
      </c>
      <c r="CS999" s="95">
        <v>14774</v>
      </c>
      <c r="CT999" s="95">
        <v>13992</v>
      </c>
      <c r="CU999" s="95">
        <v>13402</v>
      </c>
      <c r="CV999" s="95">
        <v>13089</v>
      </c>
      <c r="CW999" s="95">
        <v>13648</v>
      </c>
      <c r="CX999" s="96">
        <v>1.0295580559999999</v>
      </c>
      <c r="CY999" s="96">
        <v>1.0357780009999999</v>
      </c>
      <c r="CZ999" s="96">
        <v>1.026515565</v>
      </c>
      <c r="DA999" s="96">
        <v>1.0277006980000001</v>
      </c>
      <c r="DB999" s="96">
        <v>1.0283126680000001</v>
      </c>
      <c r="DC999">
        <v>2013</v>
      </c>
      <c r="DD999" s="6">
        <v>14393.6</v>
      </c>
      <c r="DE999" s="96">
        <v>9.3272132000000001E-3</v>
      </c>
      <c r="DF999" s="72">
        <v>759.55</v>
      </c>
      <c r="DG999" s="96">
        <v>1</v>
      </c>
      <c r="DH999" s="72">
        <v>759.55</v>
      </c>
      <c r="DI999" s="72">
        <v>734.90444697999999</v>
      </c>
      <c r="DJ999" s="96">
        <v>1</v>
      </c>
      <c r="DK999" s="72">
        <v>759.55</v>
      </c>
      <c r="DL999" s="96">
        <v>1</v>
      </c>
      <c r="DM999" s="72">
        <v>759.55</v>
      </c>
      <c r="DN999" s="96">
        <v>1</v>
      </c>
      <c r="DO999" s="96">
        <v>1.9665999999999999E-2</v>
      </c>
      <c r="DP999" s="72">
        <v>14.94</v>
      </c>
      <c r="DQ999" s="72">
        <v>744.61</v>
      </c>
      <c r="DR999" t="s">
        <v>694</v>
      </c>
      <c r="DT999" t="s">
        <v>628</v>
      </c>
    </row>
    <row r="1000" spans="1:124" x14ac:dyDescent="0.3">
      <c r="A1000" t="s">
        <v>582</v>
      </c>
      <c r="B1000">
        <v>18000</v>
      </c>
      <c r="C1000" s="95">
        <v>2360</v>
      </c>
      <c r="D1000" s="95">
        <v>12116289</v>
      </c>
      <c r="E1000" s="95">
        <v>2337</v>
      </c>
      <c r="F1000" s="95">
        <v>8609064</v>
      </c>
      <c r="G1000" s="95">
        <v>812</v>
      </c>
      <c r="H1000" s="95">
        <v>2980332</v>
      </c>
      <c r="I1000" s="95">
        <v>757</v>
      </c>
      <c r="J1000" s="95">
        <v>2802978</v>
      </c>
      <c r="K1000" s="95">
        <v>2310</v>
      </c>
      <c r="L1000" s="95">
        <v>13179328</v>
      </c>
      <c r="M1000" s="95">
        <v>2275</v>
      </c>
      <c r="N1000" s="95">
        <v>9160101</v>
      </c>
      <c r="O1000" s="95">
        <v>818</v>
      </c>
      <c r="P1000" s="95">
        <v>2510093</v>
      </c>
      <c r="Q1000" s="95">
        <v>754</v>
      </c>
      <c r="R1000" s="95">
        <v>3011895</v>
      </c>
      <c r="S1000" s="95">
        <v>2315</v>
      </c>
      <c r="T1000" s="95">
        <v>13898098</v>
      </c>
      <c r="U1000" s="95">
        <v>2267</v>
      </c>
      <c r="V1000" s="95">
        <v>9406254</v>
      </c>
      <c r="W1000" s="95">
        <v>812</v>
      </c>
      <c r="X1000" s="95">
        <v>2272969</v>
      </c>
      <c r="Y1000" s="95">
        <v>752</v>
      </c>
      <c r="Z1000" s="95">
        <v>2926980</v>
      </c>
      <c r="AA1000" s="95">
        <v>2322</v>
      </c>
      <c r="AB1000" s="95">
        <v>13957768</v>
      </c>
      <c r="AC1000" s="95">
        <v>2254</v>
      </c>
      <c r="AD1000" s="95">
        <v>9068601</v>
      </c>
      <c r="AE1000" s="95">
        <v>797</v>
      </c>
      <c r="AF1000" s="95">
        <v>2994803</v>
      </c>
      <c r="AG1000" s="95">
        <v>736</v>
      </c>
      <c r="AH1000" s="95">
        <v>2924594</v>
      </c>
      <c r="AI1000" s="95">
        <v>2317</v>
      </c>
      <c r="AJ1000" s="95">
        <v>13660176.4</v>
      </c>
      <c r="AK1000" s="95">
        <v>2244</v>
      </c>
      <c r="AL1000" s="95">
        <v>9238504.6099999994</v>
      </c>
      <c r="AM1000" s="95">
        <v>808</v>
      </c>
      <c r="AN1000" s="95">
        <v>3148721</v>
      </c>
      <c r="AO1000" s="95">
        <v>742</v>
      </c>
      <c r="AP1000" s="95">
        <v>2665121.09</v>
      </c>
      <c r="AQ1000" s="72">
        <v>396.61</v>
      </c>
      <c r="AR1000" s="72">
        <v>307.37</v>
      </c>
      <c r="AS1000" s="72">
        <v>703.98</v>
      </c>
      <c r="AT1000" s="95">
        <v>15096621</v>
      </c>
      <c r="AU1000" s="95">
        <v>11412042</v>
      </c>
      <c r="AV1000" s="95">
        <v>3172</v>
      </c>
      <c r="AW1000" s="95">
        <v>3094</v>
      </c>
      <c r="AX1000" s="72">
        <v>417.98</v>
      </c>
      <c r="AY1000" s="72">
        <v>334.87</v>
      </c>
      <c r="AZ1000" s="72">
        <v>752.85</v>
      </c>
      <c r="BA1000" s="95">
        <v>15689421</v>
      </c>
      <c r="BB1000" s="95">
        <v>12171996</v>
      </c>
      <c r="BC1000" s="95">
        <v>3128</v>
      </c>
      <c r="BD1000" s="95">
        <v>3029</v>
      </c>
      <c r="BE1000" s="72">
        <v>430.95</v>
      </c>
      <c r="BF1000" s="72">
        <v>340.43</v>
      </c>
      <c r="BG1000" s="72">
        <v>771.38</v>
      </c>
      <c r="BH1000" s="95">
        <v>16171067</v>
      </c>
      <c r="BI1000" s="95">
        <v>12333234</v>
      </c>
      <c r="BJ1000" s="95">
        <v>3127</v>
      </c>
      <c r="BK1000" s="95">
        <v>3019</v>
      </c>
      <c r="BL1000" s="72">
        <v>452.94</v>
      </c>
      <c r="BM1000" s="72">
        <v>334.26</v>
      </c>
      <c r="BN1000" s="72">
        <v>787.2</v>
      </c>
      <c r="BO1000" s="95">
        <v>16952571</v>
      </c>
      <c r="BP1000" s="95">
        <v>11993195</v>
      </c>
      <c r="BQ1000" s="95">
        <v>3119</v>
      </c>
      <c r="BR1000" s="95">
        <v>2990</v>
      </c>
      <c r="BS1000" s="72">
        <v>448.24</v>
      </c>
      <c r="BT1000" s="72">
        <v>332.21</v>
      </c>
      <c r="BU1000" s="72">
        <v>780.45</v>
      </c>
      <c r="BV1000" s="95">
        <v>16808897.399999999</v>
      </c>
      <c r="BW1000" s="95">
        <v>11903625.699999999</v>
      </c>
      <c r="BX1000" s="95">
        <v>3125</v>
      </c>
      <c r="BY1000" s="95">
        <v>2986</v>
      </c>
      <c r="BZ1000" s="95">
        <v>3135</v>
      </c>
      <c r="CA1000" s="95">
        <v>3080</v>
      </c>
      <c r="CB1000" s="95">
        <v>3075</v>
      </c>
      <c r="CC1000" s="95">
        <v>3058</v>
      </c>
      <c r="CD1000" s="95">
        <v>3057</v>
      </c>
      <c r="CE1000" s="72">
        <v>650.75523149000003</v>
      </c>
      <c r="CF1000" s="72">
        <v>676.59346364999999</v>
      </c>
      <c r="CG1000" s="72">
        <v>712.40329333</v>
      </c>
      <c r="CH1000" s="72">
        <v>716.50152150999998</v>
      </c>
      <c r="CI1000" s="72">
        <v>731.52548966999996</v>
      </c>
      <c r="CJ1000" s="96">
        <v>1.0817892287999999</v>
      </c>
      <c r="CK1000" s="96">
        <v>1.1127065814999999</v>
      </c>
      <c r="CL1000" s="96">
        <v>1.0827855614999999</v>
      </c>
      <c r="CM1000" s="96">
        <v>1.0986717772000001</v>
      </c>
      <c r="CN1000" s="96">
        <v>1.066880117</v>
      </c>
      <c r="CO1000" s="96">
        <v>1.0321151630000001</v>
      </c>
      <c r="CP1000" s="96">
        <v>1.0546949529</v>
      </c>
      <c r="CQ1000" s="96">
        <v>0.99584056389999998</v>
      </c>
      <c r="CR1000" s="96">
        <v>1.0591000612999999</v>
      </c>
      <c r="CS1000" s="95">
        <v>3212</v>
      </c>
      <c r="CT1000" s="95">
        <v>3158</v>
      </c>
      <c r="CU1000" s="95">
        <v>3153</v>
      </c>
      <c r="CV1000" s="95">
        <v>3185</v>
      </c>
      <c r="CW1000" s="95">
        <v>3178</v>
      </c>
      <c r="CX1000" s="96">
        <v>1.0313025090000001</v>
      </c>
      <c r="CY1000" s="96">
        <v>1.03035907</v>
      </c>
      <c r="CZ1000" s="96">
        <v>1.0399430999999999</v>
      </c>
      <c r="DA1000" s="96">
        <v>1.032765538</v>
      </c>
      <c r="DB1000" s="96">
        <v>1.026263387</v>
      </c>
      <c r="DC1000">
        <v>2013</v>
      </c>
      <c r="DD1000" s="6">
        <v>3023.6</v>
      </c>
      <c r="DE1000" s="96">
        <v>2.6030175000000002E-3</v>
      </c>
      <c r="DF1000" s="72">
        <v>811.26</v>
      </c>
      <c r="DG1000" s="96">
        <v>1</v>
      </c>
      <c r="DH1000" s="72">
        <v>811.26</v>
      </c>
      <c r="DI1000" s="72">
        <v>721.43766407999999</v>
      </c>
      <c r="DJ1000" s="96">
        <v>1</v>
      </c>
      <c r="DK1000" s="72">
        <v>811.26</v>
      </c>
      <c r="DL1000" s="96">
        <v>1</v>
      </c>
      <c r="DM1000" s="72">
        <v>811.26</v>
      </c>
      <c r="DN1000" s="96">
        <v>1</v>
      </c>
      <c r="DO1000" s="96">
        <v>8.4609999999999998E-3</v>
      </c>
      <c r="DP1000" s="72">
        <v>6.86</v>
      </c>
      <c r="DQ1000" s="72">
        <v>804.4</v>
      </c>
      <c r="DR1000" t="s">
        <v>582</v>
      </c>
      <c r="DT1000" t="s">
        <v>695</v>
      </c>
    </row>
    <row r="1001" spans="1:124" x14ac:dyDescent="0.3">
      <c r="A1001" t="s">
        <v>541</v>
      </c>
      <c r="B1001">
        <v>18010</v>
      </c>
      <c r="C1001" s="95">
        <v>2326</v>
      </c>
      <c r="D1001" s="95">
        <v>10007550</v>
      </c>
      <c r="E1001" s="95">
        <v>2279</v>
      </c>
      <c r="F1001" s="95">
        <v>6036511</v>
      </c>
      <c r="G1001" s="95">
        <v>822</v>
      </c>
      <c r="H1001" s="95">
        <v>2164105</v>
      </c>
      <c r="I1001" s="95">
        <v>741</v>
      </c>
      <c r="J1001" s="95">
        <v>2200535</v>
      </c>
      <c r="K1001" s="95">
        <v>2267</v>
      </c>
      <c r="L1001" s="95">
        <v>9970122</v>
      </c>
      <c r="M1001" s="95">
        <v>2214</v>
      </c>
      <c r="N1001" s="95">
        <v>6685757</v>
      </c>
      <c r="O1001" s="95">
        <v>822</v>
      </c>
      <c r="P1001" s="95">
        <v>2054146</v>
      </c>
      <c r="Q1001" s="95">
        <v>744</v>
      </c>
      <c r="R1001" s="95">
        <v>2280163</v>
      </c>
      <c r="S1001" s="95">
        <v>2285</v>
      </c>
      <c r="T1001" s="95">
        <v>10777184</v>
      </c>
      <c r="U1001" s="95">
        <v>2224</v>
      </c>
      <c r="V1001" s="95">
        <v>7149379</v>
      </c>
      <c r="W1001" s="95">
        <v>841</v>
      </c>
      <c r="X1001" s="95">
        <v>3181612</v>
      </c>
      <c r="Y1001" s="95">
        <v>759</v>
      </c>
      <c r="Z1001" s="95">
        <v>2611770</v>
      </c>
      <c r="AA1001" s="95">
        <v>2263</v>
      </c>
      <c r="AB1001" s="95">
        <v>10953323</v>
      </c>
      <c r="AC1001" s="95">
        <v>2205</v>
      </c>
      <c r="AD1001" s="95">
        <v>7470480</v>
      </c>
      <c r="AE1001" s="95">
        <v>849</v>
      </c>
      <c r="AF1001" s="95">
        <v>2839126</v>
      </c>
      <c r="AG1001" s="95">
        <v>770</v>
      </c>
      <c r="AH1001" s="95">
        <v>2948083</v>
      </c>
      <c r="AI1001" s="95">
        <v>2316</v>
      </c>
      <c r="AJ1001" s="95">
        <v>9898753</v>
      </c>
      <c r="AK1001" s="95">
        <v>2266</v>
      </c>
      <c r="AL1001" s="95">
        <v>7600928</v>
      </c>
      <c r="AM1001" s="95">
        <v>855</v>
      </c>
      <c r="AN1001" s="95">
        <v>2865827</v>
      </c>
      <c r="AO1001" s="95">
        <v>767</v>
      </c>
      <c r="AP1001" s="95">
        <v>3356643</v>
      </c>
      <c r="AQ1001" s="72">
        <v>322.20999999999998</v>
      </c>
      <c r="AR1001" s="72">
        <v>227.29</v>
      </c>
      <c r="AS1001" s="72">
        <v>549.5</v>
      </c>
      <c r="AT1001" s="95">
        <v>12171655</v>
      </c>
      <c r="AU1001" s="95">
        <v>8237046</v>
      </c>
      <c r="AV1001" s="95">
        <v>3148</v>
      </c>
      <c r="AW1001" s="95">
        <v>3020</v>
      </c>
      <c r="AX1001" s="72">
        <v>324.38</v>
      </c>
      <c r="AY1001" s="72">
        <v>252.59</v>
      </c>
      <c r="AZ1001" s="72">
        <v>576.97</v>
      </c>
      <c r="BA1001" s="95">
        <v>12024268</v>
      </c>
      <c r="BB1001" s="95">
        <v>8965920</v>
      </c>
      <c r="BC1001" s="95">
        <v>3089</v>
      </c>
      <c r="BD1001" s="95">
        <v>2958</v>
      </c>
      <c r="BE1001" s="72">
        <v>372.12</v>
      </c>
      <c r="BF1001" s="72">
        <v>272.69</v>
      </c>
      <c r="BG1001" s="72">
        <v>644.80999999999995</v>
      </c>
      <c r="BH1001" s="95">
        <v>13958796</v>
      </c>
      <c r="BI1001" s="95">
        <v>9761149</v>
      </c>
      <c r="BJ1001" s="95">
        <v>3126</v>
      </c>
      <c r="BK1001" s="95">
        <v>2983</v>
      </c>
      <c r="BL1001" s="72">
        <v>369.34</v>
      </c>
      <c r="BM1001" s="72">
        <v>291.83999999999997</v>
      </c>
      <c r="BN1001" s="72">
        <v>661.18</v>
      </c>
      <c r="BO1001" s="95">
        <v>13792449</v>
      </c>
      <c r="BP1001" s="95">
        <v>10418563</v>
      </c>
      <c r="BQ1001" s="95">
        <v>3112</v>
      </c>
      <c r="BR1001" s="95">
        <v>2975</v>
      </c>
      <c r="BS1001" s="72">
        <v>335.45</v>
      </c>
      <c r="BT1001" s="72">
        <v>301.07</v>
      </c>
      <c r="BU1001" s="72">
        <v>636.52</v>
      </c>
      <c r="BV1001" s="95">
        <v>12764580</v>
      </c>
      <c r="BW1001" s="95">
        <v>10957571</v>
      </c>
      <c r="BX1001" s="95">
        <v>3171</v>
      </c>
      <c r="BY1001" s="95">
        <v>3033</v>
      </c>
      <c r="BZ1001" s="95">
        <v>3087</v>
      </c>
      <c r="CA1001" s="95">
        <v>3026</v>
      </c>
      <c r="CB1001" s="95">
        <v>3057</v>
      </c>
      <c r="CC1001" s="95">
        <v>3047</v>
      </c>
      <c r="CD1001" s="95">
        <v>3103</v>
      </c>
      <c r="CE1001" s="72">
        <v>650.75523149000003</v>
      </c>
      <c r="CF1001" s="72">
        <v>676.59346364999999</v>
      </c>
      <c r="CG1001" s="72">
        <v>712.40329333</v>
      </c>
      <c r="CH1001" s="72">
        <v>716.50152150999998</v>
      </c>
      <c r="CI1001" s="72">
        <v>731.52548966999996</v>
      </c>
      <c r="CJ1001" s="96">
        <v>0.84440350750000004</v>
      </c>
      <c r="CK1001" s="96">
        <v>0.85275727739999996</v>
      </c>
      <c r="CL1001" s="96">
        <v>0.90511934189999999</v>
      </c>
      <c r="CM1001" s="96">
        <v>0.92278938720000003</v>
      </c>
      <c r="CN1001" s="96">
        <v>0.87012689099999996</v>
      </c>
      <c r="CO1001" s="96">
        <v>0.90875081420000003</v>
      </c>
      <c r="CP1001" s="96">
        <v>0.9673050822</v>
      </c>
      <c r="CQ1001" s="96">
        <v>0.99584056389999998</v>
      </c>
      <c r="CR1001" s="96">
        <v>0.97134519230000005</v>
      </c>
      <c r="CS1001" s="95">
        <v>3055</v>
      </c>
      <c r="CT1001" s="95">
        <v>3047</v>
      </c>
      <c r="CU1001" s="95">
        <v>3109</v>
      </c>
      <c r="CV1001" s="95">
        <v>3112</v>
      </c>
      <c r="CW1001" s="95">
        <v>3179</v>
      </c>
      <c r="CX1001" s="96">
        <v>0.90195456100000004</v>
      </c>
      <c r="CY1001" s="96">
        <v>0.91503667099999997</v>
      </c>
      <c r="CZ1001" s="96">
        <v>0.91660591800000002</v>
      </c>
      <c r="DA1001" s="96">
        <v>0.89984979099999995</v>
      </c>
      <c r="DB1001" s="96">
        <v>0.91028840899999997</v>
      </c>
      <c r="DC1001">
        <v>2013</v>
      </c>
      <c r="DD1001" s="6">
        <v>2993.8</v>
      </c>
      <c r="DE1001" s="96">
        <v>1.4191875999999999E-3</v>
      </c>
      <c r="DF1001" s="72">
        <v>744.92</v>
      </c>
      <c r="DG1001" s="96">
        <v>1</v>
      </c>
      <c r="DH1001" s="72">
        <v>744.92</v>
      </c>
      <c r="DI1001" s="72">
        <v>721.43766407999999</v>
      </c>
      <c r="DJ1001" s="96">
        <v>1</v>
      </c>
      <c r="DK1001" s="72">
        <v>744.92</v>
      </c>
      <c r="DL1001" s="96">
        <v>1</v>
      </c>
      <c r="DM1001" s="72">
        <v>744.92</v>
      </c>
      <c r="DN1001" s="96">
        <v>1</v>
      </c>
      <c r="DO1001" s="96">
        <v>7.7840000000000001E-3</v>
      </c>
      <c r="DP1001" s="72">
        <v>5.8</v>
      </c>
      <c r="DQ1001" s="72">
        <v>739.12</v>
      </c>
      <c r="DR1001" t="s">
        <v>541</v>
      </c>
      <c r="DT1001" t="s">
        <v>695</v>
      </c>
    </row>
    <row r="1002" spans="1:124" x14ac:dyDescent="0.3">
      <c r="A1002" t="s">
        <v>629</v>
      </c>
      <c r="B1002">
        <v>18020</v>
      </c>
      <c r="C1002" s="95">
        <v>2107</v>
      </c>
      <c r="D1002" s="95">
        <v>7543863</v>
      </c>
      <c r="E1002" s="95">
        <v>2032</v>
      </c>
      <c r="F1002" s="95">
        <v>6603457</v>
      </c>
      <c r="G1002" s="95">
        <v>516</v>
      </c>
      <c r="H1002" s="95">
        <v>1547633</v>
      </c>
      <c r="I1002" s="95">
        <v>435</v>
      </c>
      <c r="J1002" s="95">
        <v>1277439</v>
      </c>
      <c r="K1002" s="95">
        <v>2063</v>
      </c>
      <c r="L1002" s="95">
        <v>8051002</v>
      </c>
      <c r="M1002" s="95">
        <v>1983</v>
      </c>
      <c r="N1002" s="95">
        <v>6760468</v>
      </c>
      <c r="O1002" s="95">
        <v>514</v>
      </c>
      <c r="P1002" s="95">
        <v>1883791</v>
      </c>
      <c r="Q1002" s="95">
        <v>430</v>
      </c>
      <c r="R1002" s="95">
        <v>1597949</v>
      </c>
      <c r="S1002" s="95">
        <v>2095</v>
      </c>
      <c r="T1002" s="95">
        <v>9165272</v>
      </c>
      <c r="U1002" s="95">
        <v>1999</v>
      </c>
      <c r="V1002" s="95">
        <v>7111082</v>
      </c>
      <c r="W1002" s="95">
        <v>529</v>
      </c>
      <c r="X1002" s="95">
        <v>1572512</v>
      </c>
      <c r="Y1002" s="95">
        <v>442</v>
      </c>
      <c r="Z1002" s="95">
        <v>1874137</v>
      </c>
      <c r="AA1002" s="95">
        <v>2059</v>
      </c>
      <c r="AB1002" s="95">
        <v>8069144</v>
      </c>
      <c r="AC1002" s="95">
        <v>1950</v>
      </c>
      <c r="AD1002" s="95">
        <v>7462104</v>
      </c>
      <c r="AE1002" s="95">
        <v>523</v>
      </c>
      <c r="AF1002" s="95">
        <v>1582999</v>
      </c>
      <c r="AG1002" s="95">
        <v>440</v>
      </c>
      <c r="AH1002" s="95">
        <v>1864395</v>
      </c>
      <c r="AI1002" s="95">
        <v>2070</v>
      </c>
      <c r="AJ1002" s="95">
        <v>8459176.6300000008</v>
      </c>
      <c r="AK1002" s="95">
        <v>1951</v>
      </c>
      <c r="AL1002" s="95">
        <v>7772288.4699999997</v>
      </c>
      <c r="AM1002" s="95">
        <v>556</v>
      </c>
      <c r="AN1002" s="95">
        <v>1539377</v>
      </c>
      <c r="AO1002" s="95">
        <v>469</v>
      </c>
      <c r="AP1002" s="95">
        <v>2090094</v>
      </c>
      <c r="AQ1002" s="72">
        <v>288.83999999999997</v>
      </c>
      <c r="AR1002" s="72">
        <v>266.20999999999998</v>
      </c>
      <c r="AS1002" s="72">
        <v>555.04999999999995</v>
      </c>
      <c r="AT1002" s="95">
        <v>9091496</v>
      </c>
      <c r="AU1002" s="95">
        <v>7880896</v>
      </c>
      <c r="AV1002" s="95">
        <v>2623</v>
      </c>
      <c r="AW1002" s="95">
        <v>2467</v>
      </c>
      <c r="AX1002" s="72">
        <v>321.26</v>
      </c>
      <c r="AY1002" s="72">
        <v>288.66000000000003</v>
      </c>
      <c r="AZ1002" s="72">
        <v>609.91999999999996</v>
      </c>
      <c r="BA1002" s="95">
        <v>9934793</v>
      </c>
      <c r="BB1002" s="95">
        <v>8358417</v>
      </c>
      <c r="BC1002" s="95">
        <v>2577</v>
      </c>
      <c r="BD1002" s="95">
        <v>2413</v>
      </c>
      <c r="BE1002" s="72">
        <v>341.01</v>
      </c>
      <c r="BF1002" s="72">
        <v>306.75</v>
      </c>
      <c r="BG1002" s="72">
        <v>647.76</v>
      </c>
      <c r="BH1002" s="95">
        <v>10737784</v>
      </c>
      <c r="BI1002" s="95">
        <v>8985219</v>
      </c>
      <c r="BJ1002" s="95">
        <v>2624</v>
      </c>
      <c r="BK1002" s="95">
        <v>2441</v>
      </c>
      <c r="BL1002" s="72">
        <v>311.52</v>
      </c>
      <c r="BM1002" s="72">
        <v>325.19</v>
      </c>
      <c r="BN1002" s="72">
        <v>636.71</v>
      </c>
      <c r="BO1002" s="95">
        <v>9652143</v>
      </c>
      <c r="BP1002" s="95">
        <v>9326499</v>
      </c>
      <c r="BQ1002" s="95">
        <v>2582</v>
      </c>
      <c r="BR1002" s="95">
        <v>2390</v>
      </c>
      <c r="BS1002" s="72">
        <v>317.29000000000002</v>
      </c>
      <c r="BT1002" s="72">
        <v>339.61</v>
      </c>
      <c r="BU1002" s="72">
        <v>656.9</v>
      </c>
      <c r="BV1002" s="95">
        <v>9998553.6300000008</v>
      </c>
      <c r="BW1002" s="95">
        <v>9862382.4700000007</v>
      </c>
      <c r="BX1002" s="95">
        <v>2626</v>
      </c>
      <c r="BY1002" s="95">
        <v>2420</v>
      </c>
      <c r="BZ1002" s="95">
        <v>2549</v>
      </c>
      <c r="CA1002" s="95">
        <v>2498</v>
      </c>
      <c r="CB1002" s="95">
        <v>2536</v>
      </c>
      <c r="CC1002" s="95">
        <v>2491</v>
      </c>
      <c r="CD1002" s="95">
        <v>2525</v>
      </c>
      <c r="CE1002" s="72">
        <v>650.75523149000003</v>
      </c>
      <c r="CF1002" s="72">
        <v>676.59346364999999</v>
      </c>
      <c r="CG1002" s="72">
        <v>712.40329333</v>
      </c>
      <c r="CH1002" s="72">
        <v>716.50152150999998</v>
      </c>
      <c r="CI1002" s="72">
        <v>731.52548966999996</v>
      </c>
      <c r="CJ1002" s="96">
        <v>0.85293205979999998</v>
      </c>
      <c r="CK1002" s="96">
        <v>0.90145712720000004</v>
      </c>
      <c r="CL1002" s="96">
        <v>0.90926025479999995</v>
      </c>
      <c r="CM1002" s="96">
        <v>0.88863733140000001</v>
      </c>
      <c r="CN1002" s="96">
        <v>0.89798648069999998</v>
      </c>
      <c r="CO1002" s="96">
        <v>0.94594025999999998</v>
      </c>
      <c r="CP1002" s="96">
        <v>0.94092057230000004</v>
      </c>
      <c r="CQ1002" s="96">
        <v>0.99584056389999998</v>
      </c>
      <c r="CR1002" s="96">
        <v>0.94485048309999997</v>
      </c>
      <c r="CS1002" s="95">
        <v>2427</v>
      </c>
      <c r="CT1002" s="95">
        <v>2406</v>
      </c>
      <c r="CU1002" s="95">
        <v>2389</v>
      </c>
      <c r="CV1002" s="95">
        <v>2394</v>
      </c>
      <c r="CW1002" s="95">
        <v>2425</v>
      </c>
      <c r="CX1002" s="96">
        <v>0.96115475500000003</v>
      </c>
      <c r="CY1002" s="96">
        <v>0.94069041399999997</v>
      </c>
      <c r="CZ1002" s="96">
        <v>0.928172895</v>
      </c>
      <c r="DA1002" s="96">
        <v>0.93916112299999999</v>
      </c>
      <c r="DB1002" s="96">
        <v>0.96011800800000002</v>
      </c>
      <c r="DC1002">
        <v>2013</v>
      </c>
      <c r="DD1002" s="6">
        <v>2426.1999999999998</v>
      </c>
      <c r="DE1002" s="96">
        <v>3.0545696999999998E-3</v>
      </c>
      <c r="DF1002" s="72">
        <v>723.42</v>
      </c>
      <c r="DG1002" s="96">
        <v>1</v>
      </c>
      <c r="DH1002" s="72">
        <v>723.42</v>
      </c>
      <c r="DI1002" s="72">
        <v>721.43766407999999</v>
      </c>
      <c r="DJ1002" s="96">
        <v>1</v>
      </c>
      <c r="DK1002" s="72">
        <v>723.42</v>
      </c>
      <c r="DL1002" s="96">
        <v>1</v>
      </c>
      <c r="DM1002" s="72">
        <v>723.42</v>
      </c>
      <c r="DN1002" s="96">
        <v>1</v>
      </c>
      <c r="DO1002" s="96">
        <v>1.1013999999999999E-2</v>
      </c>
      <c r="DP1002" s="72">
        <v>7.97</v>
      </c>
      <c r="DQ1002" s="72">
        <v>715.45</v>
      </c>
      <c r="DR1002" t="s">
        <v>629</v>
      </c>
      <c r="DT1002" t="s">
        <v>695</v>
      </c>
    </row>
    <row r="1003" spans="1:124" x14ac:dyDescent="0.3">
      <c r="A1003" t="s">
        <v>696</v>
      </c>
      <c r="B1003">
        <v>18030</v>
      </c>
      <c r="C1003" s="95">
        <v>1587</v>
      </c>
      <c r="D1003" s="95">
        <v>6458634</v>
      </c>
      <c r="E1003" s="95">
        <v>1547</v>
      </c>
      <c r="F1003" s="95">
        <v>5302442</v>
      </c>
      <c r="G1003" s="95">
        <v>401</v>
      </c>
      <c r="H1003" s="95">
        <v>1276523</v>
      </c>
      <c r="I1003" s="95">
        <v>371</v>
      </c>
      <c r="J1003" s="95">
        <v>1180033</v>
      </c>
      <c r="K1003" s="95">
        <v>1536</v>
      </c>
      <c r="L1003" s="95">
        <v>6463197</v>
      </c>
      <c r="M1003" s="95">
        <v>1497</v>
      </c>
      <c r="N1003" s="95">
        <v>5673987</v>
      </c>
      <c r="O1003" s="95">
        <v>423</v>
      </c>
      <c r="P1003" s="95">
        <v>1050256</v>
      </c>
      <c r="Q1003" s="95">
        <v>385</v>
      </c>
      <c r="R1003" s="95">
        <v>1216221</v>
      </c>
      <c r="S1003" s="95">
        <v>1569</v>
      </c>
      <c r="T1003" s="95">
        <v>6342516</v>
      </c>
      <c r="U1003" s="95">
        <v>1527</v>
      </c>
      <c r="V1003" s="95">
        <v>5686587</v>
      </c>
      <c r="W1003" s="95">
        <v>427</v>
      </c>
      <c r="X1003" s="95">
        <v>1090282</v>
      </c>
      <c r="Y1003" s="95">
        <v>396</v>
      </c>
      <c r="Z1003" s="95">
        <v>1416379</v>
      </c>
      <c r="AA1003" s="95">
        <v>1567</v>
      </c>
      <c r="AB1003" s="95">
        <v>7618428</v>
      </c>
      <c r="AC1003" s="95">
        <v>1519</v>
      </c>
      <c r="AD1003" s="95">
        <v>5847217</v>
      </c>
      <c r="AE1003" s="95">
        <v>412</v>
      </c>
      <c r="AF1003" s="95">
        <v>1138761</v>
      </c>
      <c r="AG1003" s="95">
        <v>375</v>
      </c>
      <c r="AH1003" s="95">
        <v>1487517</v>
      </c>
      <c r="AI1003" s="95">
        <v>1566</v>
      </c>
      <c r="AJ1003" s="95">
        <v>7045928</v>
      </c>
      <c r="AK1003" s="95">
        <v>1504</v>
      </c>
      <c r="AL1003" s="95">
        <v>5879082</v>
      </c>
      <c r="AM1003" s="95">
        <v>411</v>
      </c>
      <c r="AN1003" s="95">
        <v>1053603</v>
      </c>
      <c r="AO1003" s="95">
        <v>377</v>
      </c>
      <c r="AP1003" s="95">
        <v>1542407</v>
      </c>
      <c r="AQ1003" s="72">
        <v>324.24</v>
      </c>
      <c r="AR1003" s="72">
        <v>281.64999999999998</v>
      </c>
      <c r="AS1003" s="72">
        <v>605.89</v>
      </c>
      <c r="AT1003" s="95">
        <v>7735157</v>
      </c>
      <c r="AU1003" s="95">
        <v>6482475</v>
      </c>
      <c r="AV1003" s="95">
        <v>1988</v>
      </c>
      <c r="AW1003" s="95">
        <v>1918</v>
      </c>
      <c r="AX1003" s="72">
        <v>319.61</v>
      </c>
      <c r="AY1003" s="72">
        <v>305.08999999999997</v>
      </c>
      <c r="AZ1003" s="72">
        <v>624.70000000000005</v>
      </c>
      <c r="BA1003" s="95">
        <v>7513453</v>
      </c>
      <c r="BB1003" s="95">
        <v>6890208</v>
      </c>
      <c r="BC1003" s="95">
        <v>1959</v>
      </c>
      <c r="BD1003" s="95">
        <v>1882</v>
      </c>
      <c r="BE1003" s="72">
        <v>310.32</v>
      </c>
      <c r="BF1003" s="72">
        <v>307.81</v>
      </c>
      <c r="BG1003" s="72">
        <v>618.13</v>
      </c>
      <c r="BH1003" s="95">
        <v>7432798</v>
      </c>
      <c r="BI1003" s="95">
        <v>7102966</v>
      </c>
      <c r="BJ1003" s="95">
        <v>1996</v>
      </c>
      <c r="BK1003" s="95">
        <v>1923</v>
      </c>
      <c r="BL1003" s="72">
        <v>368.75</v>
      </c>
      <c r="BM1003" s="72">
        <v>322.72000000000003</v>
      </c>
      <c r="BN1003" s="72">
        <v>691.47</v>
      </c>
      <c r="BO1003" s="95">
        <v>8757189</v>
      </c>
      <c r="BP1003" s="95">
        <v>7334734</v>
      </c>
      <c r="BQ1003" s="95">
        <v>1979</v>
      </c>
      <c r="BR1003" s="95">
        <v>1894</v>
      </c>
      <c r="BS1003" s="72">
        <v>341.41</v>
      </c>
      <c r="BT1003" s="72">
        <v>328.79</v>
      </c>
      <c r="BU1003" s="72">
        <v>670.2</v>
      </c>
      <c r="BV1003" s="95">
        <v>8099531</v>
      </c>
      <c r="BW1003" s="95">
        <v>7421489</v>
      </c>
      <c r="BX1003" s="95">
        <v>1977</v>
      </c>
      <c r="BY1003" s="95">
        <v>1881</v>
      </c>
      <c r="BZ1003" s="95">
        <v>1955</v>
      </c>
      <c r="CA1003" s="95">
        <v>1922</v>
      </c>
      <c r="CB1003" s="95">
        <v>1961</v>
      </c>
      <c r="CC1003" s="95">
        <v>1939</v>
      </c>
      <c r="CD1003" s="95">
        <v>1930</v>
      </c>
      <c r="CE1003" s="72">
        <v>650.75523149000003</v>
      </c>
      <c r="CF1003" s="72">
        <v>676.59346364999999</v>
      </c>
      <c r="CG1003" s="72">
        <v>712.40329333</v>
      </c>
      <c r="CH1003" s="72">
        <v>716.50152150999998</v>
      </c>
      <c r="CI1003" s="72">
        <v>731.52548966999996</v>
      </c>
      <c r="CJ1003" s="96">
        <v>0.93105667179999996</v>
      </c>
      <c r="CK1003" s="96">
        <v>0.92330185490000005</v>
      </c>
      <c r="CL1003" s="96">
        <v>0.86766864470000005</v>
      </c>
      <c r="CM1003" s="96">
        <v>0.9650642451</v>
      </c>
      <c r="CN1003" s="96">
        <v>0.91616766530000004</v>
      </c>
      <c r="CO1003" s="96">
        <v>1.0199488661</v>
      </c>
      <c r="CP1003" s="96">
        <v>0.9026450707</v>
      </c>
      <c r="CQ1003" s="96">
        <v>0.99584056389999998</v>
      </c>
      <c r="CR1003" s="96">
        <v>0.90641511760000004</v>
      </c>
      <c r="CS1003" s="95">
        <v>1527</v>
      </c>
      <c r="CT1003" s="95">
        <v>1516</v>
      </c>
      <c r="CU1003" s="95">
        <v>1517</v>
      </c>
      <c r="CV1003" s="95">
        <v>1490</v>
      </c>
      <c r="CW1003" s="95">
        <v>1514</v>
      </c>
      <c r="CX1003" s="96">
        <v>1.0129662310000001</v>
      </c>
      <c r="CY1003" s="96">
        <v>1.004434249</v>
      </c>
      <c r="CZ1003" s="96">
        <v>1.0248785460000001</v>
      </c>
      <c r="DA1003" s="96">
        <v>1.0312081820000001</v>
      </c>
      <c r="DB1003" s="96">
        <v>1.0265062890000001</v>
      </c>
      <c r="DC1003">
        <v>2013</v>
      </c>
      <c r="DD1003" s="6">
        <v>1899.6</v>
      </c>
      <c r="DE1003" s="96">
        <v>1.2059381E-3</v>
      </c>
      <c r="DF1003" s="72">
        <v>695.28</v>
      </c>
      <c r="DG1003" s="96">
        <v>1</v>
      </c>
      <c r="DH1003" s="72">
        <v>695.28</v>
      </c>
      <c r="DI1003" s="72">
        <v>721.43766407999999</v>
      </c>
      <c r="DJ1003" s="96">
        <v>1</v>
      </c>
      <c r="DK1003" s="72">
        <v>695.28</v>
      </c>
      <c r="DL1003" s="96">
        <v>1</v>
      </c>
      <c r="DM1003" s="72">
        <v>695.28</v>
      </c>
      <c r="DN1003" s="96">
        <v>1</v>
      </c>
      <c r="DO1003" s="96">
        <v>5.581E-3</v>
      </c>
      <c r="DP1003" s="72">
        <v>3.88</v>
      </c>
      <c r="DQ1003" s="72">
        <v>691.4</v>
      </c>
      <c r="DR1003" t="s">
        <v>696</v>
      </c>
      <c r="DT1003" t="s">
        <v>695</v>
      </c>
    </row>
    <row r="1004" spans="1:124" x14ac:dyDescent="0.3">
      <c r="A1004" t="s">
        <v>697</v>
      </c>
      <c r="B1004">
        <v>18040</v>
      </c>
      <c r="C1004" s="95">
        <v>5410</v>
      </c>
      <c r="D1004" s="95">
        <v>21357520</v>
      </c>
      <c r="E1004" s="95">
        <v>5332</v>
      </c>
      <c r="F1004" s="95">
        <v>14571471</v>
      </c>
      <c r="G1004" s="95">
        <v>1554</v>
      </c>
      <c r="H1004" s="95">
        <v>4559056</v>
      </c>
      <c r="I1004" s="95">
        <v>1417</v>
      </c>
      <c r="J1004" s="95">
        <v>4317823</v>
      </c>
      <c r="K1004" s="95">
        <v>5163</v>
      </c>
      <c r="L1004" s="95">
        <v>19949586</v>
      </c>
      <c r="M1004" s="95">
        <v>5062</v>
      </c>
      <c r="N1004" s="95">
        <v>15691980</v>
      </c>
      <c r="O1004" s="95">
        <v>1566</v>
      </c>
      <c r="P1004" s="95">
        <v>4788577</v>
      </c>
      <c r="Q1004" s="95">
        <v>1414</v>
      </c>
      <c r="R1004" s="95">
        <v>4604538</v>
      </c>
      <c r="S1004" s="95">
        <v>5056</v>
      </c>
      <c r="T1004" s="95">
        <v>20776173</v>
      </c>
      <c r="U1004" s="95">
        <v>4927</v>
      </c>
      <c r="V1004" s="95">
        <v>16290787</v>
      </c>
      <c r="W1004" s="95">
        <v>1581</v>
      </c>
      <c r="X1004" s="95">
        <v>4339076</v>
      </c>
      <c r="Y1004" s="95">
        <v>1413</v>
      </c>
      <c r="Z1004" s="95">
        <v>5111473</v>
      </c>
      <c r="AA1004" s="95">
        <v>5050</v>
      </c>
      <c r="AB1004" s="95">
        <v>21300995</v>
      </c>
      <c r="AC1004" s="95">
        <v>4902</v>
      </c>
      <c r="AD1004" s="95">
        <v>17848570</v>
      </c>
      <c r="AE1004" s="95">
        <v>1592</v>
      </c>
      <c r="AF1004" s="95">
        <v>5019388</v>
      </c>
      <c r="AG1004" s="95">
        <v>1419</v>
      </c>
      <c r="AH1004" s="95">
        <v>5178091</v>
      </c>
      <c r="AI1004" s="95">
        <v>5054</v>
      </c>
      <c r="AJ1004" s="95">
        <v>20606587.469999999</v>
      </c>
      <c r="AK1004" s="95">
        <v>4913</v>
      </c>
      <c r="AL1004" s="95">
        <v>19161973.460000001</v>
      </c>
      <c r="AM1004" s="95">
        <v>1673</v>
      </c>
      <c r="AN1004" s="95">
        <v>5338778</v>
      </c>
      <c r="AO1004" s="95">
        <v>1496</v>
      </c>
      <c r="AP1004" s="95">
        <v>5845984</v>
      </c>
      <c r="AQ1004" s="72">
        <v>310.13</v>
      </c>
      <c r="AR1004" s="72">
        <v>233.24</v>
      </c>
      <c r="AS1004" s="72">
        <v>543.37</v>
      </c>
      <c r="AT1004" s="95">
        <v>25916576</v>
      </c>
      <c r="AU1004" s="95">
        <v>18889294</v>
      </c>
      <c r="AV1004" s="95">
        <v>6964</v>
      </c>
      <c r="AW1004" s="95">
        <v>6749</v>
      </c>
      <c r="AX1004" s="72">
        <v>306.36</v>
      </c>
      <c r="AY1004" s="72">
        <v>261.18</v>
      </c>
      <c r="AZ1004" s="72">
        <v>567.54</v>
      </c>
      <c r="BA1004" s="95">
        <v>24738163</v>
      </c>
      <c r="BB1004" s="95">
        <v>20296518</v>
      </c>
      <c r="BC1004" s="95">
        <v>6729</v>
      </c>
      <c r="BD1004" s="95">
        <v>6476</v>
      </c>
      <c r="BE1004" s="72">
        <v>315.33999999999997</v>
      </c>
      <c r="BF1004" s="72">
        <v>281.31</v>
      </c>
      <c r="BG1004" s="72">
        <v>596.65</v>
      </c>
      <c r="BH1004" s="95">
        <v>25115249</v>
      </c>
      <c r="BI1004" s="95">
        <v>21402260</v>
      </c>
      <c r="BJ1004" s="95">
        <v>6637</v>
      </c>
      <c r="BK1004" s="95">
        <v>6340</v>
      </c>
      <c r="BL1004" s="72">
        <v>330.23</v>
      </c>
      <c r="BM1004" s="72">
        <v>303.57</v>
      </c>
      <c r="BN1004" s="72">
        <v>633.79999999999995</v>
      </c>
      <c r="BO1004" s="95">
        <v>26320383</v>
      </c>
      <c r="BP1004" s="95">
        <v>23026661</v>
      </c>
      <c r="BQ1004" s="95">
        <v>6642</v>
      </c>
      <c r="BR1004" s="95">
        <v>6321</v>
      </c>
      <c r="BS1004" s="72">
        <v>321.41000000000003</v>
      </c>
      <c r="BT1004" s="72">
        <v>325.17</v>
      </c>
      <c r="BU1004" s="72">
        <v>646.58000000000004</v>
      </c>
      <c r="BV1004" s="95">
        <v>25945365.469999999</v>
      </c>
      <c r="BW1004" s="95">
        <v>25007957.460000001</v>
      </c>
      <c r="BX1004" s="95">
        <v>6727</v>
      </c>
      <c r="BY1004" s="95">
        <v>6409</v>
      </c>
      <c r="BZ1004" s="95">
        <v>6862</v>
      </c>
      <c r="CA1004" s="95">
        <v>6607</v>
      </c>
      <c r="CB1004" s="95">
        <v>6494</v>
      </c>
      <c r="CC1004" s="95">
        <v>6490</v>
      </c>
      <c r="CD1004" s="95">
        <v>6571</v>
      </c>
      <c r="CE1004" s="72">
        <v>650.75523149000003</v>
      </c>
      <c r="CF1004" s="72">
        <v>676.59346364999999</v>
      </c>
      <c r="CG1004" s="72">
        <v>712.40329333</v>
      </c>
      <c r="CH1004" s="72">
        <v>716.50152150999998</v>
      </c>
      <c r="CI1004" s="72">
        <v>731.52548966999996</v>
      </c>
      <c r="CJ1004" s="96">
        <v>0.83498368310000004</v>
      </c>
      <c r="CK1004" s="96">
        <v>0.83881980909999998</v>
      </c>
      <c r="CL1004" s="96">
        <v>0.83751718389999996</v>
      </c>
      <c r="CM1004" s="96">
        <v>0.88457593040000004</v>
      </c>
      <c r="CN1004" s="96">
        <v>0.88387897500000001</v>
      </c>
      <c r="CO1004" s="96">
        <v>0.97032882980000001</v>
      </c>
      <c r="CP1004" s="96">
        <v>0.88212891339999999</v>
      </c>
      <c r="CQ1004" s="96">
        <v>0.99584056389999998</v>
      </c>
      <c r="CR1004" s="96">
        <v>0.88581327109999997</v>
      </c>
      <c r="CS1004" s="95">
        <v>6988</v>
      </c>
      <c r="CT1004" s="95">
        <v>6681</v>
      </c>
      <c r="CU1004" s="95">
        <v>6584</v>
      </c>
      <c r="CV1004" s="95">
        <v>6606</v>
      </c>
      <c r="CW1004" s="95">
        <v>6674</v>
      </c>
      <c r="CX1004" s="96">
        <v>0.96176303699999999</v>
      </c>
      <c r="CY1004" s="96">
        <v>0.99187992300000005</v>
      </c>
      <c r="CZ1004" s="96">
        <v>0.97687722899999996</v>
      </c>
      <c r="DA1004" s="96">
        <v>0.95874696999999998</v>
      </c>
      <c r="DB1004" s="96">
        <v>0.96272769300000005</v>
      </c>
      <c r="DC1004">
        <v>2013</v>
      </c>
      <c r="DD1004" s="6">
        <v>6459</v>
      </c>
      <c r="DE1004" s="96">
        <v>5.4570629000000002E-3</v>
      </c>
      <c r="DF1004" s="72">
        <v>676.58</v>
      </c>
      <c r="DG1004" s="96">
        <v>1</v>
      </c>
      <c r="DH1004" s="72">
        <v>676.58</v>
      </c>
      <c r="DI1004" s="72">
        <v>721.43766407999999</v>
      </c>
      <c r="DJ1004" s="96">
        <v>1</v>
      </c>
      <c r="DK1004" s="72">
        <v>676.58</v>
      </c>
      <c r="DL1004" s="96">
        <v>1</v>
      </c>
      <c r="DM1004" s="72">
        <v>676.58</v>
      </c>
      <c r="DN1004" s="96">
        <v>1</v>
      </c>
      <c r="DO1004" s="96">
        <v>1.3951E-2</v>
      </c>
      <c r="DP1004" s="72">
        <v>9.44</v>
      </c>
      <c r="DQ1004" s="72">
        <v>667.14</v>
      </c>
      <c r="DR1004" t="s">
        <v>697</v>
      </c>
      <c r="DT1004" t="s">
        <v>695</v>
      </c>
    </row>
    <row r="1005" spans="1:124" x14ac:dyDescent="0.3">
      <c r="A1005" t="s">
        <v>698</v>
      </c>
      <c r="B1005">
        <v>18050</v>
      </c>
      <c r="C1005" s="95">
        <v>1423</v>
      </c>
      <c r="D1005" s="95">
        <v>5690697</v>
      </c>
      <c r="E1005" s="95">
        <v>1407</v>
      </c>
      <c r="F1005" s="95">
        <v>4293794</v>
      </c>
      <c r="G1005" s="95">
        <v>524</v>
      </c>
      <c r="H1005" s="95">
        <v>1301997</v>
      </c>
      <c r="I1005" s="95">
        <v>476</v>
      </c>
      <c r="J1005" s="95">
        <v>1287638</v>
      </c>
      <c r="K1005" s="95">
        <v>1283</v>
      </c>
      <c r="L1005" s="95">
        <v>4507177</v>
      </c>
      <c r="M1005" s="95">
        <v>1257</v>
      </c>
      <c r="N1005" s="95">
        <v>3791241</v>
      </c>
      <c r="O1005" s="95">
        <v>513</v>
      </c>
      <c r="P1005" s="95">
        <v>1410933</v>
      </c>
      <c r="Q1005" s="95">
        <v>465</v>
      </c>
      <c r="R1005" s="95">
        <v>1445471</v>
      </c>
      <c r="S1005" s="95">
        <v>1233</v>
      </c>
      <c r="T1005" s="95">
        <v>5105194</v>
      </c>
      <c r="U1005" s="95">
        <v>1207</v>
      </c>
      <c r="V1005" s="95">
        <v>4301933</v>
      </c>
      <c r="W1005" s="95">
        <v>496</v>
      </c>
      <c r="X1005" s="95">
        <v>2262650</v>
      </c>
      <c r="Y1005" s="95">
        <v>444</v>
      </c>
      <c r="Z1005" s="95">
        <v>1530341</v>
      </c>
      <c r="AA1005" s="95">
        <v>1214</v>
      </c>
      <c r="AB1005" s="95">
        <v>3964860</v>
      </c>
      <c r="AC1005" s="95">
        <v>1193</v>
      </c>
      <c r="AD1005" s="95">
        <v>4631214</v>
      </c>
      <c r="AE1005" s="95">
        <v>484</v>
      </c>
      <c r="AF1005" s="95">
        <v>1716926</v>
      </c>
      <c r="AG1005" s="95">
        <v>433</v>
      </c>
      <c r="AH1005" s="95">
        <v>1496358</v>
      </c>
      <c r="AI1005" s="95">
        <v>1216</v>
      </c>
      <c r="AJ1005" s="95">
        <v>4642404.34</v>
      </c>
      <c r="AK1005" s="95">
        <v>1202</v>
      </c>
      <c r="AL1005" s="95">
        <v>4970306.67</v>
      </c>
      <c r="AM1005" s="95">
        <v>492</v>
      </c>
      <c r="AN1005" s="95">
        <v>1895956</v>
      </c>
      <c r="AO1005" s="95">
        <v>432</v>
      </c>
      <c r="AP1005" s="95">
        <v>1501268</v>
      </c>
      <c r="AQ1005" s="72">
        <v>299.29000000000002</v>
      </c>
      <c r="AR1005" s="72">
        <v>247.01</v>
      </c>
      <c r="AS1005" s="72">
        <v>546.29999999999995</v>
      </c>
      <c r="AT1005" s="95">
        <v>6992694</v>
      </c>
      <c r="AU1005" s="95">
        <v>5581432</v>
      </c>
      <c r="AV1005" s="95">
        <v>1947</v>
      </c>
      <c r="AW1005" s="95">
        <v>1883</v>
      </c>
      <c r="AX1005" s="72">
        <v>274.60000000000002</v>
      </c>
      <c r="AY1005" s="72">
        <v>253.42</v>
      </c>
      <c r="AZ1005" s="72">
        <v>528.02</v>
      </c>
      <c r="BA1005" s="95">
        <v>5918110</v>
      </c>
      <c r="BB1005" s="95">
        <v>5236712</v>
      </c>
      <c r="BC1005" s="95">
        <v>1796</v>
      </c>
      <c r="BD1005" s="95">
        <v>1722</v>
      </c>
      <c r="BE1005" s="72">
        <v>355.11</v>
      </c>
      <c r="BF1005" s="72">
        <v>294.38</v>
      </c>
      <c r="BG1005" s="72">
        <v>649.49</v>
      </c>
      <c r="BH1005" s="95">
        <v>7367844</v>
      </c>
      <c r="BI1005" s="95">
        <v>5832274</v>
      </c>
      <c r="BJ1005" s="95">
        <v>1729</v>
      </c>
      <c r="BK1005" s="95">
        <v>1651</v>
      </c>
      <c r="BL1005" s="72">
        <v>278.85000000000002</v>
      </c>
      <c r="BM1005" s="72">
        <v>314.04000000000002</v>
      </c>
      <c r="BN1005" s="72">
        <v>592.89</v>
      </c>
      <c r="BO1005" s="95">
        <v>5681786</v>
      </c>
      <c r="BP1005" s="95">
        <v>6127572</v>
      </c>
      <c r="BQ1005" s="95">
        <v>1698</v>
      </c>
      <c r="BR1005" s="95">
        <v>1626</v>
      </c>
      <c r="BS1005" s="72">
        <v>319.01</v>
      </c>
      <c r="BT1005" s="72">
        <v>330.05</v>
      </c>
      <c r="BU1005" s="72">
        <v>649.05999999999995</v>
      </c>
      <c r="BV1005" s="95">
        <v>6538360.3399999999</v>
      </c>
      <c r="BW1005" s="95">
        <v>6471574.6699999999</v>
      </c>
      <c r="BX1005" s="95">
        <v>1708</v>
      </c>
      <c r="BY1005" s="95">
        <v>1634</v>
      </c>
      <c r="BZ1005" s="95">
        <v>1916</v>
      </c>
      <c r="CA1005" s="95">
        <v>1760</v>
      </c>
      <c r="CB1005" s="95">
        <v>1691</v>
      </c>
      <c r="CC1005" s="95">
        <v>1664</v>
      </c>
      <c r="CD1005" s="95">
        <v>1672</v>
      </c>
      <c r="CE1005" s="72">
        <v>650.75523149000003</v>
      </c>
      <c r="CF1005" s="72">
        <v>676.59346364999999</v>
      </c>
      <c r="CG1005" s="72">
        <v>712.40329333</v>
      </c>
      <c r="CH1005" s="72">
        <v>716.50152150999998</v>
      </c>
      <c r="CI1005" s="72">
        <v>731.52548966999996</v>
      </c>
      <c r="CJ1005" s="96">
        <v>0.83948614399999999</v>
      </c>
      <c r="CK1005" s="96">
        <v>0.78040954929999995</v>
      </c>
      <c r="CL1005" s="96">
        <v>0.91168865460000004</v>
      </c>
      <c r="CM1005" s="96">
        <v>0.82747905229999996</v>
      </c>
      <c r="CN1005" s="96">
        <v>0.88726915080000002</v>
      </c>
      <c r="CO1005" s="96">
        <v>1.0114104449000001</v>
      </c>
      <c r="CP1005" s="96">
        <v>0.83968532699999998</v>
      </c>
      <c r="CQ1005" s="96">
        <v>0.99584056389999998</v>
      </c>
      <c r="CR1005" s="96">
        <v>0.84319241209999996</v>
      </c>
      <c r="CS1005" s="95">
        <v>1818</v>
      </c>
      <c r="CT1005" s="95">
        <v>1728</v>
      </c>
      <c r="CU1005" s="95">
        <v>1676</v>
      </c>
      <c r="CV1005" s="95">
        <v>1682</v>
      </c>
      <c r="CW1005" s="95">
        <v>1702</v>
      </c>
      <c r="CX1005" s="96">
        <v>0.98283408900000002</v>
      </c>
      <c r="CY1005" s="96">
        <v>0.98206859199999996</v>
      </c>
      <c r="CZ1005" s="96">
        <v>1.0091457770000001</v>
      </c>
      <c r="DA1005" s="96">
        <v>1.0568470160000001</v>
      </c>
      <c r="DB1005" s="96">
        <v>1.0290519300000001</v>
      </c>
      <c r="DC1005">
        <v>2013</v>
      </c>
      <c r="DD1005" s="6">
        <v>1703.2</v>
      </c>
      <c r="DE1005" s="96">
        <v>4.5918097000000003E-3</v>
      </c>
      <c r="DF1005" s="72">
        <v>644.59</v>
      </c>
      <c r="DG1005" s="96">
        <v>1</v>
      </c>
      <c r="DH1005" s="72">
        <v>644.59</v>
      </c>
      <c r="DI1005" s="72">
        <v>721.43766407999999</v>
      </c>
      <c r="DJ1005" s="96">
        <v>1</v>
      </c>
      <c r="DK1005" s="72">
        <v>644.59</v>
      </c>
      <c r="DL1005" s="96">
        <v>1</v>
      </c>
      <c r="DM1005" s="72">
        <v>644.59</v>
      </c>
      <c r="DN1005" s="96">
        <v>1</v>
      </c>
      <c r="DO1005" s="96">
        <v>1.6784E-2</v>
      </c>
      <c r="DP1005" s="72">
        <v>10.82</v>
      </c>
      <c r="DQ1005" s="72">
        <v>633.77</v>
      </c>
      <c r="DR1005" t="s">
        <v>698</v>
      </c>
      <c r="DT1005" t="s">
        <v>695</v>
      </c>
    </row>
    <row r="1006" spans="1:124" x14ac:dyDescent="0.3">
      <c r="A1006" t="s">
        <v>699</v>
      </c>
      <c r="B1006">
        <v>18060</v>
      </c>
      <c r="C1006" s="95">
        <v>3825</v>
      </c>
      <c r="D1006" s="95">
        <v>18816650</v>
      </c>
      <c r="E1006" s="95">
        <v>3791</v>
      </c>
      <c r="F1006" s="95">
        <v>13865034</v>
      </c>
      <c r="G1006" s="95">
        <v>2255</v>
      </c>
      <c r="H1006" s="95">
        <v>4808664</v>
      </c>
      <c r="I1006" s="95">
        <v>2123</v>
      </c>
      <c r="J1006" s="95">
        <v>4993768</v>
      </c>
      <c r="K1006" s="95">
        <v>3698</v>
      </c>
      <c r="L1006" s="95">
        <v>18919615</v>
      </c>
      <c r="M1006" s="95">
        <v>3675</v>
      </c>
      <c r="N1006" s="95">
        <v>14293421</v>
      </c>
      <c r="O1006" s="95">
        <v>2257</v>
      </c>
      <c r="P1006" s="95">
        <v>5706636</v>
      </c>
      <c r="Q1006" s="95">
        <v>2134</v>
      </c>
      <c r="R1006" s="95">
        <v>5461277</v>
      </c>
      <c r="S1006" s="95">
        <v>3699</v>
      </c>
      <c r="T1006" s="95">
        <v>19397667</v>
      </c>
      <c r="U1006" s="95">
        <v>3673</v>
      </c>
      <c r="V1006" s="95">
        <v>15152664</v>
      </c>
      <c r="W1006" s="95">
        <v>2254</v>
      </c>
      <c r="X1006" s="95">
        <v>6879787</v>
      </c>
      <c r="Y1006" s="95">
        <v>2122</v>
      </c>
      <c r="Z1006" s="95">
        <v>6336950</v>
      </c>
      <c r="AA1006" s="95">
        <v>3671</v>
      </c>
      <c r="AB1006" s="95">
        <v>17753575</v>
      </c>
      <c r="AC1006" s="95">
        <v>3649</v>
      </c>
      <c r="AD1006" s="95">
        <v>16366154</v>
      </c>
      <c r="AE1006" s="95">
        <v>2221</v>
      </c>
      <c r="AF1006" s="95">
        <v>7210083</v>
      </c>
      <c r="AG1006" s="95">
        <v>2077</v>
      </c>
      <c r="AH1006" s="95">
        <v>6484211</v>
      </c>
      <c r="AI1006" s="95">
        <v>3677</v>
      </c>
      <c r="AJ1006" s="95">
        <v>18792942.09</v>
      </c>
      <c r="AK1006" s="95">
        <v>3670</v>
      </c>
      <c r="AL1006" s="95">
        <v>17919696.780000001</v>
      </c>
      <c r="AM1006" s="95">
        <v>2225</v>
      </c>
      <c r="AN1006" s="95">
        <v>6925836.8799999999</v>
      </c>
      <c r="AO1006" s="95">
        <v>2082</v>
      </c>
      <c r="AP1006" s="95">
        <v>7273149.8300000001</v>
      </c>
      <c r="AQ1006" s="72">
        <v>323.81</v>
      </c>
      <c r="AR1006" s="72">
        <v>265.74</v>
      </c>
      <c r="AS1006" s="72">
        <v>589.54999999999995</v>
      </c>
      <c r="AT1006" s="95">
        <v>23625314</v>
      </c>
      <c r="AU1006" s="95">
        <v>18858802</v>
      </c>
      <c r="AV1006" s="95">
        <v>6080</v>
      </c>
      <c r="AW1006" s="95">
        <v>5914</v>
      </c>
      <c r="AX1006" s="72">
        <v>344.62</v>
      </c>
      <c r="AY1006" s="72">
        <v>283.39</v>
      </c>
      <c r="AZ1006" s="72">
        <v>628.01</v>
      </c>
      <c r="BA1006" s="95">
        <v>24626251</v>
      </c>
      <c r="BB1006" s="95">
        <v>19754698</v>
      </c>
      <c r="BC1006" s="95">
        <v>5955</v>
      </c>
      <c r="BD1006" s="95">
        <v>5809</v>
      </c>
      <c r="BE1006" s="72">
        <v>367.85</v>
      </c>
      <c r="BF1006" s="72">
        <v>309.02999999999997</v>
      </c>
      <c r="BG1006" s="72">
        <v>676.88</v>
      </c>
      <c r="BH1006" s="95">
        <v>26277454</v>
      </c>
      <c r="BI1006" s="95">
        <v>21489614</v>
      </c>
      <c r="BJ1006" s="95">
        <v>5953</v>
      </c>
      <c r="BK1006" s="95">
        <v>5795</v>
      </c>
      <c r="BL1006" s="72">
        <v>353.07</v>
      </c>
      <c r="BM1006" s="72">
        <v>332.55</v>
      </c>
      <c r="BN1006" s="72">
        <v>685.62</v>
      </c>
      <c r="BO1006" s="95">
        <v>24963658</v>
      </c>
      <c r="BP1006" s="95">
        <v>22850365</v>
      </c>
      <c r="BQ1006" s="95">
        <v>5892</v>
      </c>
      <c r="BR1006" s="95">
        <v>5726</v>
      </c>
      <c r="BS1006" s="72">
        <v>363.14</v>
      </c>
      <c r="BT1006" s="72">
        <v>364.99</v>
      </c>
      <c r="BU1006" s="72">
        <v>728.13</v>
      </c>
      <c r="BV1006" s="95">
        <v>25718778.969999999</v>
      </c>
      <c r="BW1006" s="95">
        <v>25192846.609999999</v>
      </c>
      <c r="BX1006" s="95">
        <v>5902</v>
      </c>
      <c r="BY1006" s="95">
        <v>5752</v>
      </c>
      <c r="BZ1006" s="95">
        <v>6001</v>
      </c>
      <c r="CA1006" s="95">
        <v>5884</v>
      </c>
      <c r="CB1006" s="95">
        <v>5877</v>
      </c>
      <c r="CC1006" s="95">
        <v>5813</v>
      </c>
      <c r="CD1006" s="95">
        <v>5829</v>
      </c>
      <c r="CE1006" s="72">
        <v>650.75523149000003</v>
      </c>
      <c r="CF1006" s="72">
        <v>676.59346364999999</v>
      </c>
      <c r="CG1006" s="72">
        <v>712.40329333</v>
      </c>
      <c r="CH1006" s="72">
        <v>716.50152150999998</v>
      </c>
      <c r="CI1006" s="72">
        <v>731.52548966999996</v>
      </c>
      <c r="CJ1006" s="96">
        <v>0.90594738460000002</v>
      </c>
      <c r="CK1006" s="96">
        <v>0.9281940098</v>
      </c>
      <c r="CL1006" s="96">
        <v>0.95013597819999995</v>
      </c>
      <c r="CM1006" s="96">
        <v>0.95689957299999995</v>
      </c>
      <c r="CN1006" s="96">
        <v>0.99535834400000001</v>
      </c>
      <c r="CO1006" s="96">
        <v>1.0385410139</v>
      </c>
      <c r="CP1006" s="96">
        <v>0.91215180259999995</v>
      </c>
      <c r="CQ1006" s="96">
        <v>0.99584056389999998</v>
      </c>
      <c r="CR1006" s="96">
        <v>0.91596155589999995</v>
      </c>
      <c r="CS1006" s="95">
        <v>5714</v>
      </c>
      <c r="CT1006" s="95">
        <v>5669</v>
      </c>
      <c r="CU1006" s="95">
        <v>5647</v>
      </c>
      <c r="CV1006" s="95">
        <v>5549</v>
      </c>
      <c r="CW1006" s="95">
        <v>5548</v>
      </c>
      <c r="CX1006" s="96">
        <v>1.0127000900000001</v>
      </c>
      <c r="CY1006" s="96">
        <v>1.058740056</v>
      </c>
      <c r="CZ1006" s="96">
        <v>1.0457703249999999</v>
      </c>
      <c r="DA1006" s="96">
        <v>1.0482667269999999</v>
      </c>
      <c r="DB1006" s="96">
        <v>1.0274297610000001</v>
      </c>
      <c r="DC1006">
        <v>2013</v>
      </c>
      <c r="DD1006" s="6">
        <v>5799.2</v>
      </c>
      <c r="DE1006" s="96">
        <v>4.2245028999999996E-3</v>
      </c>
      <c r="DF1006" s="72">
        <v>700.48</v>
      </c>
      <c r="DG1006" s="96">
        <v>1</v>
      </c>
      <c r="DH1006" s="72">
        <v>700.48</v>
      </c>
      <c r="DI1006" s="72">
        <v>721.43766407999999</v>
      </c>
      <c r="DJ1006" s="96">
        <v>1</v>
      </c>
      <c r="DK1006" s="72">
        <v>700.48</v>
      </c>
      <c r="DL1006" s="96">
        <v>1</v>
      </c>
      <c r="DM1006" s="72">
        <v>700.48</v>
      </c>
      <c r="DN1006" s="96">
        <v>1</v>
      </c>
      <c r="DO1006" s="96">
        <v>9.5219999999999992E-3</v>
      </c>
      <c r="DP1006" s="72">
        <v>6.67</v>
      </c>
      <c r="DQ1006" s="72">
        <v>693.81</v>
      </c>
      <c r="DR1006" t="s">
        <v>699</v>
      </c>
      <c r="DT1006" t="s">
        <v>695</v>
      </c>
    </row>
    <row r="1007" spans="1:124" x14ac:dyDescent="0.3">
      <c r="A1007" t="s">
        <v>107</v>
      </c>
      <c r="B1007">
        <v>18070</v>
      </c>
      <c r="C1007" s="95">
        <v>8190</v>
      </c>
      <c r="D1007" s="95">
        <v>33941993</v>
      </c>
      <c r="E1007" s="95">
        <v>7748</v>
      </c>
      <c r="F1007" s="95">
        <v>25648325</v>
      </c>
      <c r="G1007" s="95">
        <v>1993</v>
      </c>
      <c r="H1007" s="95">
        <v>6103280</v>
      </c>
      <c r="I1007" s="95">
        <v>1621</v>
      </c>
      <c r="J1007" s="95">
        <v>5221785</v>
      </c>
      <c r="K1007" s="95">
        <v>8220</v>
      </c>
      <c r="L1007" s="95">
        <v>36981047</v>
      </c>
      <c r="M1007" s="95">
        <v>7714</v>
      </c>
      <c r="N1007" s="95">
        <v>26655026</v>
      </c>
      <c r="O1007" s="95">
        <v>2043</v>
      </c>
      <c r="P1007" s="95">
        <v>5825904</v>
      </c>
      <c r="Q1007" s="95">
        <v>1671</v>
      </c>
      <c r="R1007" s="95">
        <v>5322991</v>
      </c>
      <c r="S1007" s="95">
        <v>8292</v>
      </c>
      <c r="T1007" s="95">
        <v>41974886</v>
      </c>
      <c r="U1007" s="95">
        <v>7723</v>
      </c>
      <c r="V1007" s="95">
        <v>27898188</v>
      </c>
      <c r="W1007" s="95">
        <v>2089</v>
      </c>
      <c r="X1007" s="95">
        <v>6243985</v>
      </c>
      <c r="Y1007" s="95">
        <v>1703</v>
      </c>
      <c r="Z1007" s="95">
        <v>5509768</v>
      </c>
      <c r="AA1007" s="95">
        <v>8476</v>
      </c>
      <c r="AB1007" s="95">
        <v>37667886</v>
      </c>
      <c r="AC1007" s="95">
        <v>7864</v>
      </c>
      <c r="AD1007" s="95">
        <v>30051901</v>
      </c>
      <c r="AE1007" s="95">
        <v>2307</v>
      </c>
      <c r="AF1007" s="95">
        <v>8363351</v>
      </c>
      <c r="AG1007" s="95">
        <v>1907</v>
      </c>
      <c r="AH1007" s="95">
        <v>6652838</v>
      </c>
      <c r="AI1007" s="95">
        <v>8577</v>
      </c>
      <c r="AJ1007" s="95">
        <v>40399122.93</v>
      </c>
      <c r="AK1007" s="95">
        <v>7902</v>
      </c>
      <c r="AL1007" s="95">
        <v>30928953.09</v>
      </c>
      <c r="AM1007" s="95">
        <v>2516</v>
      </c>
      <c r="AN1007" s="95">
        <v>9033017</v>
      </c>
      <c r="AO1007" s="95">
        <v>2111</v>
      </c>
      <c r="AP1007" s="95">
        <v>7911689</v>
      </c>
      <c r="AQ1007" s="72">
        <v>327.71</v>
      </c>
      <c r="AR1007" s="72">
        <v>274.58</v>
      </c>
      <c r="AS1007" s="72">
        <v>602.29</v>
      </c>
      <c r="AT1007" s="95">
        <v>40045273</v>
      </c>
      <c r="AU1007" s="95">
        <v>30870110</v>
      </c>
      <c r="AV1007" s="95">
        <v>10183</v>
      </c>
      <c r="AW1007" s="95">
        <v>9369</v>
      </c>
      <c r="AX1007" s="72">
        <v>347.58</v>
      </c>
      <c r="AY1007" s="72">
        <v>283.95</v>
      </c>
      <c r="AZ1007" s="72">
        <v>631.53</v>
      </c>
      <c r="BA1007" s="95">
        <v>42806951</v>
      </c>
      <c r="BB1007" s="95">
        <v>31978017</v>
      </c>
      <c r="BC1007" s="95">
        <v>10263</v>
      </c>
      <c r="BD1007" s="95">
        <v>9385</v>
      </c>
      <c r="BE1007" s="72">
        <v>387.08</v>
      </c>
      <c r="BF1007" s="72">
        <v>295.35000000000002</v>
      </c>
      <c r="BG1007" s="72">
        <v>682.43</v>
      </c>
      <c r="BH1007" s="95">
        <v>48218871</v>
      </c>
      <c r="BI1007" s="95">
        <v>33407956</v>
      </c>
      <c r="BJ1007" s="95">
        <v>10381</v>
      </c>
      <c r="BK1007" s="95">
        <v>9426</v>
      </c>
      <c r="BL1007" s="72">
        <v>355.74</v>
      </c>
      <c r="BM1007" s="72">
        <v>313.04000000000002</v>
      </c>
      <c r="BN1007" s="72">
        <v>668.78</v>
      </c>
      <c r="BO1007" s="95">
        <v>46031237</v>
      </c>
      <c r="BP1007" s="95">
        <v>36704739</v>
      </c>
      <c r="BQ1007" s="95">
        <v>10783</v>
      </c>
      <c r="BR1007" s="95">
        <v>9771</v>
      </c>
      <c r="BS1007" s="72">
        <v>371.35</v>
      </c>
      <c r="BT1007" s="72">
        <v>323.25</v>
      </c>
      <c r="BU1007" s="72">
        <v>694.6</v>
      </c>
      <c r="BV1007" s="95">
        <v>49432139.93</v>
      </c>
      <c r="BW1007" s="95">
        <v>38840642.090000004</v>
      </c>
      <c r="BX1007" s="95">
        <v>11093</v>
      </c>
      <c r="BY1007" s="95">
        <v>10013</v>
      </c>
      <c r="BZ1007" s="95">
        <v>9795</v>
      </c>
      <c r="CA1007" s="95">
        <v>9840</v>
      </c>
      <c r="CB1007" s="95">
        <v>9921</v>
      </c>
      <c r="CC1007" s="95">
        <v>10303</v>
      </c>
      <c r="CD1007" s="95">
        <v>10565</v>
      </c>
      <c r="CE1007" s="72">
        <v>650.75523149000003</v>
      </c>
      <c r="CF1007" s="72">
        <v>676.59346364999999</v>
      </c>
      <c r="CG1007" s="72">
        <v>712.40329333</v>
      </c>
      <c r="CH1007" s="72">
        <v>716.50152150999998</v>
      </c>
      <c r="CI1007" s="72">
        <v>731.52548966999996</v>
      </c>
      <c r="CJ1007" s="96">
        <v>0.92552463789999995</v>
      </c>
      <c r="CK1007" s="96">
        <v>0.93339654299999997</v>
      </c>
      <c r="CL1007" s="96">
        <v>0.95792650930000001</v>
      </c>
      <c r="CM1007" s="96">
        <v>0.93339648269999997</v>
      </c>
      <c r="CN1007" s="96">
        <v>0.94952262060000003</v>
      </c>
      <c r="CO1007" s="96">
        <v>0.98204839109999997</v>
      </c>
      <c r="CP1007" s="96">
        <v>0.95713548049999997</v>
      </c>
      <c r="CQ1007" s="96">
        <v>0.99584056389999998</v>
      </c>
      <c r="CR1007" s="96">
        <v>0.96113311560000003</v>
      </c>
      <c r="CS1007" s="95">
        <v>8912</v>
      </c>
      <c r="CT1007" s="95">
        <v>9030</v>
      </c>
      <c r="CU1007" s="95">
        <v>8986</v>
      </c>
      <c r="CV1007" s="95">
        <v>9074</v>
      </c>
      <c r="CW1007" s="95">
        <v>9188</v>
      </c>
      <c r="CX1007" s="96">
        <v>0.988742652</v>
      </c>
      <c r="CY1007" s="96">
        <v>0.98851542800000003</v>
      </c>
      <c r="CZ1007" s="96">
        <v>0.97813536300000004</v>
      </c>
      <c r="DA1007" s="96">
        <v>0.97417619700000002</v>
      </c>
      <c r="DB1007" s="96">
        <v>0.98080091199999997</v>
      </c>
      <c r="DC1007">
        <v>2013</v>
      </c>
      <c r="DD1007" s="6">
        <v>9592.7999999999993</v>
      </c>
      <c r="DE1007" s="96">
        <v>4.3021988000000004E-3</v>
      </c>
      <c r="DF1007" s="72">
        <v>734.97</v>
      </c>
      <c r="DG1007" s="96">
        <v>1</v>
      </c>
      <c r="DH1007" s="72">
        <v>734.97</v>
      </c>
      <c r="DI1007" s="72">
        <v>734.58933575000003</v>
      </c>
      <c r="DJ1007" s="96">
        <v>1</v>
      </c>
      <c r="DK1007" s="72">
        <v>734.97</v>
      </c>
      <c r="DL1007" s="96">
        <v>1</v>
      </c>
      <c r="DM1007" s="72">
        <v>734.97</v>
      </c>
      <c r="DN1007" s="96">
        <v>1</v>
      </c>
      <c r="DO1007" s="96">
        <v>1.4311000000000001E-2</v>
      </c>
      <c r="DP1007" s="72">
        <v>10.52</v>
      </c>
      <c r="DQ1007" s="72">
        <v>724.45</v>
      </c>
      <c r="DR1007" t="s">
        <v>107</v>
      </c>
      <c r="DT1007" t="s">
        <v>695</v>
      </c>
    </row>
    <row r="1008" spans="1:124" x14ac:dyDescent="0.3">
      <c r="A1008" t="s">
        <v>633</v>
      </c>
      <c r="B1008">
        <v>18080</v>
      </c>
      <c r="C1008" s="95">
        <v>2471</v>
      </c>
      <c r="D1008" s="95">
        <v>8732255</v>
      </c>
      <c r="E1008" s="95">
        <v>2363</v>
      </c>
      <c r="F1008" s="95">
        <v>8203239</v>
      </c>
      <c r="G1008" s="95">
        <v>552</v>
      </c>
      <c r="H1008" s="95">
        <v>1861899</v>
      </c>
      <c r="I1008" s="95">
        <v>479</v>
      </c>
      <c r="J1008" s="95">
        <v>1740006</v>
      </c>
      <c r="K1008" s="95">
        <v>2250</v>
      </c>
      <c r="L1008" s="95">
        <v>8443574</v>
      </c>
      <c r="M1008" s="95">
        <v>2139</v>
      </c>
      <c r="N1008" s="95">
        <v>8098623</v>
      </c>
      <c r="O1008" s="95">
        <v>564</v>
      </c>
      <c r="P1008" s="95">
        <v>2120114</v>
      </c>
      <c r="Q1008" s="95">
        <v>479</v>
      </c>
      <c r="R1008" s="95">
        <v>1811369</v>
      </c>
      <c r="S1008" s="95">
        <v>2236</v>
      </c>
      <c r="T1008" s="95">
        <v>9503614</v>
      </c>
      <c r="U1008" s="95">
        <v>2109</v>
      </c>
      <c r="V1008" s="95">
        <v>7876873</v>
      </c>
      <c r="W1008" s="95">
        <v>576</v>
      </c>
      <c r="X1008" s="95">
        <v>1796452</v>
      </c>
      <c r="Y1008" s="95">
        <v>492</v>
      </c>
      <c r="Z1008" s="95">
        <v>1918031</v>
      </c>
      <c r="AA1008" s="95">
        <v>2127</v>
      </c>
      <c r="AB1008" s="95">
        <v>7431383</v>
      </c>
      <c r="AC1008" s="95">
        <v>2000</v>
      </c>
      <c r="AD1008" s="95">
        <v>7901992</v>
      </c>
      <c r="AE1008" s="95">
        <v>563</v>
      </c>
      <c r="AF1008" s="95">
        <v>1793168</v>
      </c>
      <c r="AG1008" s="95">
        <v>483</v>
      </c>
      <c r="AH1008" s="95">
        <v>1946024</v>
      </c>
      <c r="AI1008" s="95">
        <v>2083</v>
      </c>
      <c r="AJ1008" s="95">
        <v>7701959.25</v>
      </c>
      <c r="AK1008" s="95">
        <v>1959</v>
      </c>
      <c r="AL1008" s="95">
        <v>7751703.2999999998</v>
      </c>
      <c r="AM1008" s="95">
        <v>574</v>
      </c>
      <c r="AN1008" s="95">
        <v>2173142</v>
      </c>
      <c r="AO1008" s="95">
        <v>497</v>
      </c>
      <c r="AP1008" s="95">
        <v>2171191</v>
      </c>
      <c r="AQ1008" s="72">
        <v>292.04000000000002</v>
      </c>
      <c r="AR1008" s="72">
        <v>291.56</v>
      </c>
      <c r="AS1008" s="72">
        <v>583.6</v>
      </c>
      <c r="AT1008" s="95">
        <v>10594154</v>
      </c>
      <c r="AU1008" s="95">
        <v>9943245</v>
      </c>
      <c r="AV1008" s="95">
        <v>3023</v>
      </c>
      <c r="AW1008" s="95">
        <v>2842</v>
      </c>
      <c r="AX1008" s="72">
        <v>312.83</v>
      </c>
      <c r="AY1008" s="72">
        <v>315.44</v>
      </c>
      <c r="AZ1008" s="72">
        <v>628.27</v>
      </c>
      <c r="BA1008" s="95">
        <v>10563688</v>
      </c>
      <c r="BB1008" s="95">
        <v>9909992</v>
      </c>
      <c r="BC1008" s="95">
        <v>2814</v>
      </c>
      <c r="BD1008" s="95">
        <v>2618</v>
      </c>
      <c r="BE1008" s="72">
        <v>334.88</v>
      </c>
      <c r="BF1008" s="72">
        <v>313.82</v>
      </c>
      <c r="BG1008" s="72">
        <v>648.70000000000005</v>
      </c>
      <c r="BH1008" s="95">
        <v>11300066</v>
      </c>
      <c r="BI1008" s="95">
        <v>9794904</v>
      </c>
      <c r="BJ1008" s="95">
        <v>2812</v>
      </c>
      <c r="BK1008" s="95">
        <v>2601</v>
      </c>
      <c r="BL1008" s="72">
        <v>285.77</v>
      </c>
      <c r="BM1008" s="72">
        <v>330.51</v>
      </c>
      <c r="BN1008" s="72">
        <v>616.28</v>
      </c>
      <c r="BO1008" s="95">
        <v>9224551</v>
      </c>
      <c r="BP1008" s="95">
        <v>9848016</v>
      </c>
      <c r="BQ1008" s="95">
        <v>2690</v>
      </c>
      <c r="BR1008" s="95">
        <v>2483</v>
      </c>
      <c r="BS1008" s="72">
        <v>309.72000000000003</v>
      </c>
      <c r="BT1008" s="72">
        <v>336.69</v>
      </c>
      <c r="BU1008" s="72">
        <v>646.41</v>
      </c>
      <c r="BV1008" s="95">
        <v>9875101.25</v>
      </c>
      <c r="BW1008" s="95">
        <v>9922894.3000000007</v>
      </c>
      <c r="BX1008" s="95">
        <v>2657</v>
      </c>
      <c r="BY1008" s="95">
        <v>2456</v>
      </c>
      <c r="BZ1008" s="95">
        <v>2937</v>
      </c>
      <c r="CA1008" s="95">
        <v>2719</v>
      </c>
      <c r="CB1008" s="95">
        <v>2710</v>
      </c>
      <c r="CC1008" s="95">
        <v>2592</v>
      </c>
      <c r="CD1008" s="95">
        <v>2559</v>
      </c>
      <c r="CE1008" s="72">
        <v>650.75523149000003</v>
      </c>
      <c r="CF1008" s="72">
        <v>676.59346364999999</v>
      </c>
      <c r="CG1008" s="72">
        <v>712.40329333</v>
      </c>
      <c r="CH1008" s="72">
        <v>716.50152150999998</v>
      </c>
      <c r="CI1008" s="72">
        <v>731.52548966999996</v>
      </c>
      <c r="CJ1008" s="96">
        <v>0.89680416190000001</v>
      </c>
      <c r="CK1008" s="96">
        <v>0.92857828779999996</v>
      </c>
      <c r="CL1008" s="96">
        <v>0.91057973209999998</v>
      </c>
      <c r="CM1008" s="96">
        <v>0.86012378410000001</v>
      </c>
      <c r="CN1008" s="96">
        <v>0.88364658389999995</v>
      </c>
      <c r="CO1008" s="96">
        <v>0.98229155260000001</v>
      </c>
      <c r="CP1008" s="96">
        <v>0.91209835569999997</v>
      </c>
      <c r="CQ1008" s="96">
        <v>0.99584056389999998</v>
      </c>
      <c r="CR1008" s="96">
        <v>0.91590788580000004</v>
      </c>
      <c r="CS1008" s="95">
        <v>2918</v>
      </c>
      <c r="CT1008" s="95">
        <v>2700</v>
      </c>
      <c r="CU1008" s="95">
        <v>2687</v>
      </c>
      <c r="CV1008" s="95">
        <v>2589</v>
      </c>
      <c r="CW1008" s="95">
        <v>2583</v>
      </c>
      <c r="CX1008" s="96">
        <v>0.98090412400000004</v>
      </c>
      <c r="CY1008" s="96">
        <v>0.97214009099999998</v>
      </c>
      <c r="CZ1008" s="96">
        <v>0.97135648100000005</v>
      </c>
      <c r="DA1008" s="96">
        <v>0.99207604699999996</v>
      </c>
      <c r="DB1008" s="96">
        <v>0.996038337</v>
      </c>
      <c r="DC1008">
        <v>2013</v>
      </c>
      <c r="DD1008" s="6">
        <v>2600</v>
      </c>
      <c r="DE1008" s="96">
        <v>3.5189903000000002E-3</v>
      </c>
      <c r="DF1008" s="72">
        <v>700.93</v>
      </c>
      <c r="DG1008" s="96">
        <v>1</v>
      </c>
      <c r="DH1008" s="72">
        <v>700.93</v>
      </c>
      <c r="DI1008" s="72">
        <v>698.27002825</v>
      </c>
      <c r="DJ1008" s="96">
        <v>1</v>
      </c>
      <c r="DK1008" s="72">
        <v>700.93</v>
      </c>
      <c r="DL1008" s="96">
        <v>1</v>
      </c>
      <c r="DM1008" s="72">
        <v>700.93</v>
      </c>
      <c r="DN1008" s="96">
        <v>1</v>
      </c>
      <c r="DO1008" s="96">
        <v>1.3218000000000001E-2</v>
      </c>
      <c r="DP1008" s="72">
        <v>9.26</v>
      </c>
      <c r="DQ1008" s="72">
        <v>691.67</v>
      </c>
      <c r="DR1008" t="s">
        <v>633</v>
      </c>
      <c r="DT1008" t="s">
        <v>695</v>
      </c>
    </row>
    <row r="1009" spans="1:124" x14ac:dyDescent="0.3">
      <c r="A1009" t="s">
        <v>700</v>
      </c>
      <c r="B1009">
        <v>18090</v>
      </c>
      <c r="C1009" s="95">
        <v>7618</v>
      </c>
      <c r="D1009" s="95">
        <v>38624244</v>
      </c>
      <c r="E1009" s="95">
        <v>7514</v>
      </c>
      <c r="F1009" s="95">
        <v>27503041</v>
      </c>
      <c r="G1009" s="95">
        <v>2334</v>
      </c>
      <c r="H1009" s="95">
        <v>8335957</v>
      </c>
      <c r="I1009" s="95">
        <v>2144</v>
      </c>
      <c r="J1009" s="95">
        <v>7873839</v>
      </c>
      <c r="K1009" s="95">
        <v>7238</v>
      </c>
      <c r="L1009" s="95">
        <v>38699304</v>
      </c>
      <c r="M1009" s="95">
        <v>7131</v>
      </c>
      <c r="N1009" s="95">
        <v>28533868</v>
      </c>
      <c r="O1009" s="95">
        <v>2308</v>
      </c>
      <c r="P1009" s="95">
        <v>7995342</v>
      </c>
      <c r="Q1009" s="95">
        <v>2112</v>
      </c>
      <c r="R1009" s="95">
        <v>8100116</v>
      </c>
      <c r="S1009" s="95">
        <v>6955</v>
      </c>
      <c r="T1009" s="95">
        <v>38553298</v>
      </c>
      <c r="U1009" s="95">
        <v>6824</v>
      </c>
      <c r="V1009" s="95">
        <v>28767518</v>
      </c>
      <c r="W1009" s="95">
        <v>2243</v>
      </c>
      <c r="X1009" s="95">
        <v>7703922</v>
      </c>
      <c r="Y1009" s="95">
        <v>2043</v>
      </c>
      <c r="Z1009" s="95">
        <v>8310641</v>
      </c>
      <c r="AA1009" s="95">
        <v>6877</v>
      </c>
      <c r="AB1009" s="95">
        <v>33238691</v>
      </c>
      <c r="AC1009" s="95">
        <v>6722</v>
      </c>
      <c r="AD1009" s="95">
        <v>28343164</v>
      </c>
      <c r="AE1009" s="95">
        <v>2275</v>
      </c>
      <c r="AF1009" s="95">
        <v>8839510</v>
      </c>
      <c r="AG1009" s="95">
        <v>2080</v>
      </c>
      <c r="AH1009" s="95">
        <v>9140788</v>
      </c>
      <c r="AI1009" s="95">
        <v>6832</v>
      </c>
      <c r="AJ1009" s="95">
        <v>33214969.649999999</v>
      </c>
      <c r="AK1009" s="95">
        <v>6671</v>
      </c>
      <c r="AL1009" s="95">
        <v>29581148.82</v>
      </c>
      <c r="AM1009" s="95">
        <v>2414</v>
      </c>
      <c r="AN1009" s="95">
        <v>10165816.75</v>
      </c>
      <c r="AO1009" s="95">
        <v>2208</v>
      </c>
      <c r="AP1009" s="95">
        <v>9915667.1699999999</v>
      </c>
      <c r="AQ1009" s="72">
        <v>393.22</v>
      </c>
      <c r="AR1009" s="72">
        <v>305.25</v>
      </c>
      <c r="AS1009" s="72">
        <v>698.47</v>
      </c>
      <c r="AT1009" s="95">
        <v>46960201</v>
      </c>
      <c r="AU1009" s="95">
        <v>35376880</v>
      </c>
      <c r="AV1009" s="95">
        <v>9952</v>
      </c>
      <c r="AW1009" s="95">
        <v>9658</v>
      </c>
      <c r="AX1009" s="72">
        <v>407.63</v>
      </c>
      <c r="AY1009" s="72">
        <v>330.29</v>
      </c>
      <c r="AZ1009" s="72">
        <v>737.92</v>
      </c>
      <c r="BA1009" s="95">
        <v>46694646</v>
      </c>
      <c r="BB1009" s="95">
        <v>36633984</v>
      </c>
      <c r="BC1009" s="95">
        <v>9546</v>
      </c>
      <c r="BD1009" s="95">
        <v>9243</v>
      </c>
      <c r="BE1009" s="72">
        <v>419.09</v>
      </c>
      <c r="BF1009" s="72">
        <v>348.47</v>
      </c>
      <c r="BG1009" s="72">
        <v>767.56</v>
      </c>
      <c r="BH1009" s="95">
        <v>46257220</v>
      </c>
      <c r="BI1009" s="95">
        <v>37078159</v>
      </c>
      <c r="BJ1009" s="95">
        <v>9198</v>
      </c>
      <c r="BK1009" s="95">
        <v>8867</v>
      </c>
      <c r="BL1009" s="72">
        <v>383.14</v>
      </c>
      <c r="BM1009" s="72">
        <v>354.88</v>
      </c>
      <c r="BN1009" s="72">
        <v>738.02</v>
      </c>
      <c r="BO1009" s="95">
        <v>42078201</v>
      </c>
      <c r="BP1009" s="95">
        <v>37483952</v>
      </c>
      <c r="BQ1009" s="95">
        <v>9152</v>
      </c>
      <c r="BR1009" s="95">
        <v>8802</v>
      </c>
      <c r="BS1009" s="72">
        <v>390.99</v>
      </c>
      <c r="BT1009" s="72">
        <v>370.7</v>
      </c>
      <c r="BU1009" s="72">
        <v>761.69</v>
      </c>
      <c r="BV1009" s="95">
        <v>43380786.399999999</v>
      </c>
      <c r="BW1009" s="95">
        <v>39496815.990000002</v>
      </c>
      <c r="BX1009" s="95">
        <v>9246</v>
      </c>
      <c r="BY1009" s="95">
        <v>8879</v>
      </c>
      <c r="BZ1009" s="95">
        <v>9812</v>
      </c>
      <c r="CA1009" s="95">
        <v>9399</v>
      </c>
      <c r="CB1009" s="95">
        <v>9038</v>
      </c>
      <c r="CC1009" s="95">
        <v>8986</v>
      </c>
      <c r="CD1009" s="95">
        <v>9066</v>
      </c>
      <c r="CE1009" s="72">
        <v>650.75523149000003</v>
      </c>
      <c r="CF1009" s="72">
        <v>676.59346364999999</v>
      </c>
      <c r="CG1009" s="72">
        <v>712.40329333</v>
      </c>
      <c r="CH1009" s="72">
        <v>716.50152150999998</v>
      </c>
      <c r="CI1009" s="72">
        <v>731.52548966999996</v>
      </c>
      <c r="CJ1009" s="96">
        <v>1.0733221436</v>
      </c>
      <c r="CK1009" s="96">
        <v>1.0906401549</v>
      </c>
      <c r="CL1009" s="96">
        <v>1.0774234302000001</v>
      </c>
      <c r="CM1009" s="96">
        <v>1.0300327045</v>
      </c>
      <c r="CN1009" s="96">
        <v>1.0412350775999999</v>
      </c>
      <c r="CO1009" s="96">
        <v>1.0895071302999999</v>
      </c>
      <c r="CP1009" s="96">
        <v>0.97523978739999995</v>
      </c>
      <c r="CQ1009" s="96">
        <v>0.99584056389999998</v>
      </c>
      <c r="CR1009" s="96">
        <v>0.97931303820000004</v>
      </c>
      <c r="CS1009" s="95">
        <v>9378</v>
      </c>
      <c r="CT1009" s="95">
        <v>9157</v>
      </c>
      <c r="CU1009" s="95">
        <v>9081</v>
      </c>
      <c r="CV1009" s="95">
        <v>9074</v>
      </c>
      <c r="CW1009" s="95">
        <v>9118</v>
      </c>
      <c r="CX1009" s="96">
        <v>1.093145187</v>
      </c>
      <c r="CY1009" s="96">
        <v>1.075899363</v>
      </c>
      <c r="CZ1009" s="96">
        <v>1.0921190940000001</v>
      </c>
      <c r="DA1009" s="96">
        <v>1.093042372</v>
      </c>
      <c r="DB1009" s="96">
        <v>1.0933117590000001</v>
      </c>
      <c r="DC1009">
        <v>2013</v>
      </c>
      <c r="DD1009" s="6">
        <v>9089.7999999999993</v>
      </c>
      <c r="DE1009" s="96">
        <v>1.3080520999999999E-3</v>
      </c>
      <c r="DF1009" s="72">
        <v>751.12</v>
      </c>
      <c r="DG1009" s="96">
        <v>1</v>
      </c>
      <c r="DH1009" s="72">
        <v>751.12</v>
      </c>
      <c r="DI1009" s="72">
        <v>778.58224637000001</v>
      </c>
      <c r="DJ1009" s="96">
        <v>1</v>
      </c>
      <c r="DK1009" s="72">
        <v>751.12</v>
      </c>
      <c r="DL1009" s="96">
        <v>1</v>
      </c>
      <c r="DM1009" s="72">
        <v>751.12</v>
      </c>
      <c r="DN1009" s="96">
        <v>1</v>
      </c>
      <c r="DO1009" s="96">
        <v>4.2509999999999996E-3</v>
      </c>
      <c r="DP1009" s="72">
        <v>3.19</v>
      </c>
      <c r="DQ1009" s="72">
        <v>747.93</v>
      </c>
      <c r="DR1009" t="s">
        <v>700</v>
      </c>
      <c r="DT1009" t="s">
        <v>695</v>
      </c>
    </row>
    <row r="1010" spans="1:124" x14ac:dyDescent="0.3">
      <c r="A1010" t="s">
        <v>701</v>
      </c>
      <c r="B1010">
        <v>18100</v>
      </c>
      <c r="C1010" s="95">
        <v>4040</v>
      </c>
      <c r="D1010" s="95">
        <v>16465259</v>
      </c>
      <c r="E1010" s="95">
        <v>3951</v>
      </c>
      <c r="F1010" s="95">
        <v>13292527</v>
      </c>
      <c r="G1010" s="95">
        <v>1137</v>
      </c>
      <c r="H1010" s="95">
        <v>4091716</v>
      </c>
      <c r="I1010" s="95">
        <v>1002</v>
      </c>
      <c r="J1010" s="95">
        <v>3236441</v>
      </c>
      <c r="K1010" s="95">
        <v>3917</v>
      </c>
      <c r="L1010" s="95">
        <v>16468177</v>
      </c>
      <c r="M1010" s="95">
        <v>3811</v>
      </c>
      <c r="N1010" s="95">
        <v>14170078</v>
      </c>
      <c r="O1010" s="95">
        <v>1150</v>
      </c>
      <c r="P1010" s="95">
        <v>3400781</v>
      </c>
      <c r="Q1010" s="95">
        <v>1010</v>
      </c>
      <c r="R1010" s="95">
        <v>3800308</v>
      </c>
      <c r="S1010" s="95">
        <v>3941</v>
      </c>
      <c r="T1010" s="95">
        <v>14434431</v>
      </c>
      <c r="U1010" s="95">
        <v>3823</v>
      </c>
      <c r="V1010" s="95">
        <v>14382551</v>
      </c>
      <c r="W1010" s="95">
        <v>1133</v>
      </c>
      <c r="X1010" s="95">
        <v>3698684</v>
      </c>
      <c r="Y1010" s="95">
        <v>992</v>
      </c>
      <c r="Z1010" s="95">
        <v>3892899</v>
      </c>
      <c r="AA1010" s="95">
        <v>3957</v>
      </c>
      <c r="AB1010" s="95">
        <v>18065492</v>
      </c>
      <c r="AC1010" s="95">
        <v>3827</v>
      </c>
      <c r="AD1010" s="95">
        <v>15440187</v>
      </c>
      <c r="AE1010" s="95">
        <v>1172</v>
      </c>
      <c r="AF1010" s="95">
        <v>4535448</v>
      </c>
      <c r="AG1010" s="95">
        <v>1022</v>
      </c>
      <c r="AH1010" s="95">
        <v>3872455</v>
      </c>
      <c r="AI1010" s="95">
        <v>3946</v>
      </c>
      <c r="AJ1010" s="95">
        <v>16830510.649999999</v>
      </c>
      <c r="AK1010" s="95">
        <v>3817</v>
      </c>
      <c r="AL1010" s="95">
        <v>15840377.49</v>
      </c>
      <c r="AM1010" s="95">
        <v>1221</v>
      </c>
      <c r="AN1010" s="95">
        <v>4507729</v>
      </c>
      <c r="AO1010" s="95">
        <v>1064</v>
      </c>
      <c r="AP1010" s="95">
        <v>4570464.7699999996</v>
      </c>
      <c r="AQ1010" s="72">
        <v>330.9</v>
      </c>
      <c r="AR1010" s="72">
        <v>278.10000000000002</v>
      </c>
      <c r="AS1010" s="72">
        <v>609</v>
      </c>
      <c r="AT1010" s="95">
        <v>20556975</v>
      </c>
      <c r="AU1010" s="95">
        <v>16528968</v>
      </c>
      <c r="AV1010" s="95">
        <v>5177</v>
      </c>
      <c r="AW1010" s="95">
        <v>4953</v>
      </c>
      <c r="AX1010" s="72">
        <v>326.77</v>
      </c>
      <c r="AY1010" s="72">
        <v>310.63</v>
      </c>
      <c r="AZ1010" s="72">
        <v>637.4</v>
      </c>
      <c r="BA1010" s="95">
        <v>19868958</v>
      </c>
      <c r="BB1010" s="95">
        <v>17970386</v>
      </c>
      <c r="BC1010" s="95">
        <v>5067</v>
      </c>
      <c r="BD1010" s="95">
        <v>4821</v>
      </c>
      <c r="BE1010" s="72">
        <v>297.81</v>
      </c>
      <c r="BF1010" s="72">
        <v>316.29000000000002</v>
      </c>
      <c r="BG1010" s="72">
        <v>614.1</v>
      </c>
      <c r="BH1010" s="95">
        <v>18133115</v>
      </c>
      <c r="BI1010" s="95">
        <v>18275450</v>
      </c>
      <c r="BJ1010" s="95">
        <v>5074</v>
      </c>
      <c r="BK1010" s="95">
        <v>4815</v>
      </c>
      <c r="BL1010" s="72">
        <v>367.21</v>
      </c>
      <c r="BM1010" s="72">
        <v>331.9</v>
      </c>
      <c r="BN1010" s="72">
        <v>699.11</v>
      </c>
      <c r="BO1010" s="95">
        <v>22600940</v>
      </c>
      <c r="BP1010" s="95">
        <v>19312642</v>
      </c>
      <c r="BQ1010" s="95">
        <v>5129</v>
      </c>
      <c r="BR1010" s="95">
        <v>4849</v>
      </c>
      <c r="BS1010" s="72">
        <v>344.14</v>
      </c>
      <c r="BT1010" s="72">
        <v>348.47</v>
      </c>
      <c r="BU1010" s="72">
        <v>692.61</v>
      </c>
      <c r="BV1010" s="95">
        <v>21338239.649999999</v>
      </c>
      <c r="BW1010" s="95">
        <v>20410842.260000002</v>
      </c>
      <c r="BX1010" s="95">
        <v>5167</v>
      </c>
      <c r="BY1010" s="95">
        <v>4881</v>
      </c>
      <c r="BZ1010" s="95">
        <v>5070</v>
      </c>
      <c r="CA1010" s="95">
        <v>4948</v>
      </c>
      <c r="CB1010" s="95">
        <v>4949</v>
      </c>
      <c r="CC1010" s="95">
        <v>4996</v>
      </c>
      <c r="CD1010" s="95">
        <v>5027</v>
      </c>
      <c r="CE1010" s="72">
        <v>650.75523149000003</v>
      </c>
      <c r="CF1010" s="72">
        <v>676.59346364999999</v>
      </c>
      <c r="CG1010" s="72">
        <v>712.40329333</v>
      </c>
      <c r="CH1010" s="72">
        <v>716.50152150999998</v>
      </c>
      <c r="CI1010" s="72">
        <v>731.52548966999996</v>
      </c>
      <c r="CJ1010" s="96">
        <v>0.93583573440000001</v>
      </c>
      <c r="CK1010" s="96">
        <v>0.94207235840000003</v>
      </c>
      <c r="CL1010" s="96">
        <v>0.86201173649999996</v>
      </c>
      <c r="CM1010" s="96">
        <v>0.97572716739999998</v>
      </c>
      <c r="CN1010" s="96">
        <v>0.94680227800000005</v>
      </c>
      <c r="CO1010" s="96">
        <v>0.97058625519999997</v>
      </c>
      <c r="CP1010" s="96">
        <v>0.96074908329999997</v>
      </c>
      <c r="CQ1010" s="96">
        <v>0.99584056389999998</v>
      </c>
      <c r="CR1010" s="96">
        <v>0.96476181120000004</v>
      </c>
      <c r="CS1010" s="95">
        <v>4743</v>
      </c>
      <c r="CT1010" s="95">
        <v>4659</v>
      </c>
      <c r="CU1010" s="95">
        <v>4650</v>
      </c>
      <c r="CV1010" s="95">
        <v>4624</v>
      </c>
      <c r="CW1010" s="95">
        <v>4609</v>
      </c>
      <c r="CX1010" s="96">
        <v>0.98229257800000003</v>
      </c>
      <c r="CY1010" s="96">
        <v>0.98170659900000001</v>
      </c>
      <c r="CZ1010" s="96">
        <v>0.96374134300000003</v>
      </c>
      <c r="DA1010" s="96">
        <v>0.95773893799999998</v>
      </c>
      <c r="DB1010" s="96">
        <v>0.96709353799999997</v>
      </c>
      <c r="DC1010">
        <v>2013</v>
      </c>
      <c r="DD1010" s="6">
        <v>4863.8</v>
      </c>
      <c r="DE1010" s="96">
        <v>2.7218421E-3</v>
      </c>
      <c r="DF1010" s="72">
        <v>738.91</v>
      </c>
      <c r="DG1010" s="96">
        <v>1</v>
      </c>
      <c r="DH1010" s="72">
        <v>738.91</v>
      </c>
      <c r="DI1010" s="72">
        <v>721.43766407999999</v>
      </c>
      <c r="DJ1010" s="96">
        <v>1</v>
      </c>
      <c r="DK1010" s="72">
        <v>738.91</v>
      </c>
      <c r="DL1010" s="96">
        <v>1</v>
      </c>
      <c r="DM1010" s="72">
        <v>738.91</v>
      </c>
      <c r="DN1010" s="96">
        <v>1</v>
      </c>
      <c r="DO1010" s="96">
        <v>1.0952E-2</v>
      </c>
      <c r="DP1010" s="72">
        <v>8.09</v>
      </c>
      <c r="DQ1010" s="72">
        <v>730.82</v>
      </c>
      <c r="DR1010" t="s">
        <v>701</v>
      </c>
      <c r="DT1010" t="s">
        <v>695</v>
      </c>
    </row>
    <row r="1011" spans="1:124" x14ac:dyDescent="0.3">
      <c r="A1011" t="s">
        <v>702</v>
      </c>
      <c r="B1011">
        <v>18110</v>
      </c>
      <c r="C1011" s="95">
        <v>1099</v>
      </c>
      <c r="D1011" s="95">
        <v>5766413</v>
      </c>
      <c r="E1011" s="95">
        <v>1081</v>
      </c>
      <c r="F1011" s="95">
        <v>3776010</v>
      </c>
      <c r="G1011" s="95">
        <v>339</v>
      </c>
      <c r="H1011" s="95">
        <v>1195325</v>
      </c>
      <c r="I1011" s="95">
        <v>298</v>
      </c>
      <c r="J1011" s="95">
        <v>989055</v>
      </c>
      <c r="K1011" s="95">
        <v>1026</v>
      </c>
      <c r="L1011" s="95">
        <v>4911161</v>
      </c>
      <c r="M1011" s="95">
        <v>1010</v>
      </c>
      <c r="N1011" s="95">
        <v>3542374</v>
      </c>
      <c r="O1011" s="95">
        <v>365</v>
      </c>
      <c r="P1011" s="95">
        <v>1476295</v>
      </c>
      <c r="Q1011" s="95">
        <v>323</v>
      </c>
      <c r="R1011" s="95">
        <v>982162</v>
      </c>
      <c r="S1011" s="95">
        <v>1024</v>
      </c>
      <c r="T1011" s="95">
        <v>5323364</v>
      </c>
      <c r="U1011" s="95">
        <v>1006</v>
      </c>
      <c r="V1011" s="95">
        <v>3288174</v>
      </c>
      <c r="W1011" s="95">
        <v>362</v>
      </c>
      <c r="X1011" s="95">
        <v>972776</v>
      </c>
      <c r="Y1011" s="95">
        <v>321</v>
      </c>
      <c r="Z1011" s="95">
        <v>1009050</v>
      </c>
      <c r="AA1011" s="95">
        <v>1029</v>
      </c>
      <c r="AB1011" s="95">
        <v>4029293</v>
      </c>
      <c r="AC1011" s="95">
        <v>999</v>
      </c>
      <c r="AD1011" s="95">
        <v>3453115</v>
      </c>
      <c r="AE1011" s="95">
        <v>357</v>
      </c>
      <c r="AF1011" s="95">
        <v>1186502</v>
      </c>
      <c r="AG1011" s="95">
        <v>324</v>
      </c>
      <c r="AH1011" s="95">
        <v>1143478</v>
      </c>
      <c r="AI1011" s="95">
        <v>1017</v>
      </c>
      <c r="AJ1011" s="95">
        <v>4222797.9000000004</v>
      </c>
      <c r="AK1011" s="95">
        <v>988</v>
      </c>
      <c r="AL1011" s="95">
        <v>3769238.54</v>
      </c>
      <c r="AM1011" s="95">
        <v>358</v>
      </c>
      <c r="AN1011" s="95">
        <v>1500905</v>
      </c>
      <c r="AO1011" s="95">
        <v>321</v>
      </c>
      <c r="AP1011" s="95">
        <v>1566846</v>
      </c>
      <c r="AQ1011" s="72">
        <v>403.44</v>
      </c>
      <c r="AR1011" s="72">
        <v>287.95</v>
      </c>
      <c r="AS1011" s="72">
        <v>691.39</v>
      </c>
      <c r="AT1011" s="95">
        <v>6961738</v>
      </c>
      <c r="AU1011" s="95">
        <v>4765065</v>
      </c>
      <c r="AV1011" s="95">
        <v>1438</v>
      </c>
      <c r="AW1011" s="95">
        <v>1379</v>
      </c>
      <c r="AX1011" s="72">
        <v>382.67</v>
      </c>
      <c r="AY1011" s="72">
        <v>282.85000000000002</v>
      </c>
      <c r="AZ1011" s="72">
        <v>665.52</v>
      </c>
      <c r="BA1011" s="95">
        <v>6387456</v>
      </c>
      <c r="BB1011" s="95">
        <v>4524536</v>
      </c>
      <c r="BC1011" s="95">
        <v>1391</v>
      </c>
      <c r="BD1011" s="95">
        <v>1333</v>
      </c>
      <c r="BE1011" s="72">
        <v>378.56</v>
      </c>
      <c r="BF1011" s="72">
        <v>269.86</v>
      </c>
      <c r="BG1011" s="72">
        <v>648.41999999999996</v>
      </c>
      <c r="BH1011" s="95">
        <v>6296140</v>
      </c>
      <c r="BI1011" s="95">
        <v>4297224</v>
      </c>
      <c r="BJ1011" s="95">
        <v>1386</v>
      </c>
      <c r="BK1011" s="95">
        <v>1327</v>
      </c>
      <c r="BL1011" s="72">
        <v>313.60000000000002</v>
      </c>
      <c r="BM1011" s="72">
        <v>289.52999999999997</v>
      </c>
      <c r="BN1011" s="72">
        <v>603.13</v>
      </c>
      <c r="BO1011" s="95">
        <v>5215795</v>
      </c>
      <c r="BP1011" s="95">
        <v>4596593</v>
      </c>
      <c r="BQ1011" s="95">
        <v>1386</v>
      </c>
      <c r="BR1011" s="95">
        <v>1323</v>
      </c>
      <c r="BS1011" s="72">
        <v>346.89</v>
      </c>
      <c r="BT1011" s="72">
        <v>339.7</v>
      </c>
      <c r="BU1011" s="72">
        <v>686.59</v>
      </c>
      <c r="BV1011" s="95">
        <v>5723702.9000000004</v>
      </c>
      <c r="BW1011" s="95">
        <v>5336084.54</v>
      </c>
      <c r="BX1011" s="95">
        <v>1375</v>
      </c>
      <c r="BY1011" s="95">
        <v>1309</v>
      </c>
      <c r="BZ1011" s="95">
        <v>1410</v>
      </c>
      <c r="CA1011" s="95">
        <v>1363</v>
      </c>
      <c r="CB1011" s="95">
        <v>1358</v>
      </c>
      <c r="CC1011" s="95">
        <v>1356</v>
      </c>
      <c r="CD1011" s="95">
        <v>1343</v>
      </c>
      <c r="CE1011" s="72">
        <v>650.75523149000003</v>
      </c>
      <c r="CF1011" s="72">
        <v>676.59346364999999</v>
      </c>
      <c r="CG1011" s="72">
        <v>712.40329333</v>
      </c>
      <c r="CH1011" s="72">
        <v>716.50152150999998</v>
      </c>
      <c r="CI1011" s="72">
        <v>731.52548966999996</v>
      </c>
      <c r="CJ1011" s="96">
        <v>1.0624424769</v>
      </c>
      <c r="CK1011" s="96">
        <v>0.9836335048</v>
      </c>
      <c r="CL1011" s="96">
        <v>0.91018669630000004</v>
      </c>
      <c r="CM1011" s="96">
        <v>0.8417707177</v>
      </c>
      <c r="CN1011" s="96">
        <v>0.93857289960000001</v>
      </c>
      <c r="CO1011" s="96">
        <v>0.97911729530000002</v>
      </c>
      <c r="CP1011" s="96">
        <v>0.96752581500000001</v>
      </c>
      <c r="CQ1011" s="96">
        <v>0.99584056389999998</v>
      </c>
      <c r="CR1011" s="96">
        <v>0.97156684709999996</v>
      </c>
      <c r="CS1011" s="95">
        <v>1280</v>
      </c>
      <c r="CT1011" s="95">
        <v>1239</v>
      </c>
      <c r="CU1011" s="95">
        <v>1222</v>
      </c>
      <c r="CV1011" s="95">
        <v>1215</v>
      </c>
      <c r="CW1011" s="95">
        <v>1218</v>
      </c>
      <c r="CX1011" s="96">
        <v>0.97339310599999995</v>
      </c>
      <c r="CY1011" s="96">
        <v>1.0163891869999999</v>
      </c>
      <c r="CZ1011" s="96">
        <v>0.97069137400000005</v>
      </c>
      <c r="DA1011" s="96">
        <v>0.97366149800000001</v>
      </c>
      <c r="DB1011" s="96">
        <v>0.96111430499999995</v>
      </c>
      <c r="DC1011">
        <v>2013</v>
      </c>
      <c r="DD1011" s="6">
        <v>1334.2</v>
      </c>
      <c r="DE1011" s="96">
        <v>4.5871369000000002E-3</v>
      </c>
      <c r="DF1011" s="72">
        <v>742.73</v>
      </c>
      <c r="DG1011" s="96">
        <v>1</v>
      </c>
      <c r="DH1011" s="72">
        <v>742.73</v>
      </c>
      <c r="DI1011" s="72">
        <v>734.58933575000003</v>
      </c>
      <c r="DJ1011" s="96">
        <v>1</v>
      </c>
      <c r="DK1011" s="72">
        <v>742.73</v>
      </c>
      <c r="DL1011" s="96">
        <v>1</v>
      </c>
      <c r="DM1011" s="72">
        <v>742.73</v>
      </c>
      <c r="DN1011" s="96">
        <v>1</v>
      </c>
      <c r="DO1011" s="96">
        <v>1.9977999999999999E-2</v>
      </c>
      <c r="DP1011" s="72">
        <v>14.84</v>
      </c>
      <c r="DQ1011" s="72">
        <v>727.89</v>
      </c>
      <c r="DR1011" t="s">
        <v>702</v>
      </c>
      <c r="DT1011" t="s">
        <v>695</v>
      </c>
    </row>
    <row r="1012" spans="1:124" x14ac:dyDescent="0.3">
      <c r="A1012" t="s">
        <v>703</v>
      </c>
      <c r="B1012">
        <v>18120</v>
      </c>
      <c r="C1012" s="95">
        <v>1626</v>
      </c>
      <c r="D1012" s="95">
        <v>9272342</v>
      </c>
      <c r="E1012" s="95">
        <v>1650</v>
      </c>
      <c r="F1012" s="95">
        <v>6552144</v>
      </c>
      <c r="G1012" s="95">
        <v>1206</v>
      </c>
      <c r="H1012" s="95">
        <v>3788006</v>
      </c>
      <c r="I1012" s="95">
        <v>1118</v>
      </c>
      <c r="J1012" s="95">
        <v>3333337</v>
      </c>
      <c r="K1012" s="95">
        <v>1542</v>
      </c>
      <c r="L1012" s="95">
        <v>8353049</v>
      </c>
      <c r="M1012" s="95">
        <v>1555</v>
      </c>
      <c r="N1012" s="95">
        <v>6366361</v>
      </c>
      <c r="O1012" s="95">
        <v>1217</v>
      </c>
      <c r="P1012" s="95">
        <v>4238458</v>
      </c>
      <c r="Q1012" s="95">
        <v>1122</v>
      </c>
      <c r="R1012" s="95">
        <v>3652816</v>
      </c>
      <c r="S1012" s="95">
        <v>1542</v>
      </c>
      <c r="T1012" s="95">
        <v>9209216</v>
      </c>
      <c r="U1012" s="95">
        <v>1547</v>
      </c>
      <c r="V1012" s="95">
        <v>6972908</v>
      </c>
      <c r="W1012" s="95">
        <v>1224</v>
      </c>
      <c r="X1012" s="95">
        <v>3928628</v>
      </c>
      <c r="Y1012" s="95">
        <v>1124</v>
      </c>
      <c r="Z1012" s="95">
        <v>3971525</v>
      </c>
      <c r="AA1012" s="95">
        <v>1509</v>
      </c>
      <c r="AB1012" s="95">
        <v>7989684</v>
      </c>
      <c r="AC1012" s="95">
        <v>1516</v>
      </c>
      <c r="AD1012" s="95">
        <v>6318707</v>
      </c>
      <c r="AE1012" s="95">
        <v>1229</v>
      </c>
      <c r="AF1012" s="95">
        <v>3240580</v>
      </c>
      <c r="AG1012" s="95">
        <v>1124</v>
      </c>
      <c r="AH1012" s="95">
        <v>3505750</v>
      </c>
      <c r="AI1012" s="95">
        <v>1533</v>
      </c>
      <c r="AJ1012" s="95">
        <v>7432275.7999999998</v>
      </c>
      <c r="AK1012" s="95">
        <v>1548</v>
      </c>
      <c r="AL1012" s="95">
        <v>6724739.2800000003</v>
      </c>
      <c r="AM1012" s="95">
        <v>1250</v>
      </c>
      <c r="AN1012" s="95">
        <v>4311911</v>
      </c>
      <c r="AO1012" s="95">
        <v>1152</v>
      </c>
      <c r="AP1012" s="95">
        <v>3746540</v>
      </c>
      <c r="AQ1012" s="72">
        <v>384.31</v>
      </c>
      <c r="AR1012" s="72">
        <v>297.61</v>
      </c>
      <c r="AS1012" s="72">
        <v>681.92</v>
      </c>
      <c r="AT1012" s="95">
        <v>13060348</v>
      </c>
      <c r="AU1012" s="95">
        <v>9885481</v>
      </c>
      <c r="AV1012" s="95">
        <v>2832</v>
      </c>
      <c r="AW1012" s="95">
        <v>2768</v>
      </c>
      <c r="AX1012" s="72">
        <v>380.32</v>
      </c>
      <c r="AY1012" s="72">
        <v>311.89</v>
      </c>
      <c r="AZ1012" s="72">
        <v>692.21</v>
      </c>
      <c r="BA1012" s="95">
        <v>12591507</v>
      </c>
      <c r="BB1012" s="95">
        <v>10019177</v>
      </c>
      <c r="BC1012" s="95">
        <v>2759</v>
      </c>
      <c r="BD1012" s="95">
        <v>2677</v>
      </c>
      <c r="BE1012" s="72">
        <v>395.81</v>
      </c>
      <c r="BF1012" s="72">
        <v>341.46</v>
      </c>
      <c r="BG1012" s="72">
        <v>737.27</v>
      </c>
      <c r="BH1012" s="95">
        <v>13137844</v>
      </c>
      <c r="BI1012" s="95">
        <v>10944433</v>
      </c>
      <c r="BJ1012" s="95">
        <v>2766</v>
      </c>
      <c r="BK1012" s="95">
        <v>2671</v>
      </c>
      <c r="BL1012" s="72">
        <v>341.8</v>
      </c>
      <c r="BM1012" s="72">
        <v>310.12</v>
      </c>
      <c r="BN1012" s="72">
        <v>651.91999999999996</v>
      </c>
      <c r="BO1012" s="95">
        <v>11230264</v>
      </c>
      <c r="BP1012" s="95">
        <v>9824457</v>
      </c>
      <c r="BQ1012" s="95">
        <v>2738</v>
      </c>
      <c r="BR1012" s="95">
        <v>2640</v>
      </c>
      <c r="BS1012" s="72">
        <v>351.66</v>
      </c>
      <c r="BT1012" s="72">
        <v>323.19</v>
      </c>
      <c r="BU1012" s="72">
        <v>674.85</v>
      </c>
      <c r="BV1012" s="95">
        <v>11744186.800000001</v>
      </c>
      <c r="BW1012" s="95">
        <v>10471279.279999999</v>
      </c>
      <c r="BX1012" s="95">
        <v>2783</v>
      </c>
      <c r="BY1012" s="95">
        <v>2700</v>
      </c>
      <c r="BZ1012" s="95">
        <v>2801</v>
      </c>
      <c r="CA1012" s="95">
        <v>2719</v>
      </c>
      <c r="CB1012" s="95">
        <v>2720</v>
      </c>
      <c r="CC1012" s="95">
        <v>2691</v>
      </c>
      <c r="CD1012" s="95">
        <v>2742</v>
      </c>
      <c r="CE1012" s="72">
        <v>650.75523149000003</v>
      </c>
      <c r="CF1012" s="72">
        <v>676.59346364999999</v>
      </c>
      <c r="CG1012" s="72">
        <v>712.40329333</v>
      </c>
      <c r="CH1012" s="72">
        <v>716.50152150999998</v>
      </c>
      <c r="CI1012" s="72">
        <v>731.52548966999996</v>
      </c>
      <c r="CJ1012" s="96">
        <v>1.0478901544000001</v>
      </c>
      <c r="CK1012" s="96">
        <v>1.0230811221</v>
      </c>
      <c r="CL1012" s="96">
        <v>1.0349053786</v>
      </c>
      <c r="CM1012" s="96">
        <v>0.90986547890000002</v>
      </c>
      <c r="CN1012" s="96">
        <v>0.92252424489999996</v>
      </c>
      <c r="CO1012" s="96">
        <v>1.0998747543</v>
      </c>
      <c r="CP1012" s="96">
        <v>0.89796885680000005</v>
      </c>
      <c r="CQ1012" s="96">
        <v>0.99584056389999998</v>
      </c>
      <c r="CR1012" s="96">
        <v>0.90171937270000002</v>
      </c>
      <c r="CS1012" s="95">
        <v>2777</v>
      </c>
      <c r="CT1012" s="95">
        <v>2665</v>
      </c>
      <c r="CU1012" s="95">
        <v>2645</v>
      </c>
      <c r="CV1012" s="95">
        <v>2600</v>
      </c>
      <c r="CW1012" s="95">
        <v>2615</v>
      </c>
      <c r="CX1012" s="96">
        <v>1.089087122</v>
      </c>
      <c r="CY1012" s="96">
        <v>1.141019571</v>
      </c>
      <c r="CZ1012" s="96">
        <v>1.072551998</v>
      </c>
      <c r="DA1012" s="96">
        <v>1.1052187739999999</v>
      </c>
      <c r="DB1012" s="96">
        <v>1.091722004</v>
      </c>
      <c r="DC1012">
        <v>2013</v>
      </c>
      <c r="DD1012" s="6">
        <v>2691.2</v>
      </c>
      <c r="DE1012" s="96">
        <v>2.7501975E-3</v>
      </c>
      <c r="DF1012" s="72">
        <v>690.61</v>
      </c>
      <c r="DG1012" s="96">
        <v>1</v>
      </c>
      <c r="DH1012" s="72">
        <v>690.61</v>
      </c>
      <c r="DI1012" s="72">
        <v>721.43766407999999</v>
      </c>
      <c r="DJ1012" s="96">
        <v>1</v>
      </c>
      <c r="DK1012" s="72">
        <v>690.61</v>
      </c>
      <c r="DL1012" s="96">
        <v>1</v>
      </c>
      <c r="DM1012" s="72">
        <v>690.61</v>
      </c>
      <c r="DN1012" s="96">
        <v>1</v>
      </c>
      <c r="DO1012" s="96">
        <v>1.0965000000000001E-2</v>
      </c>
      <c r="DP1012" s="72">
        <v>7.57</v>
      </c>
      <c r="DQ1012" s="72">
        <v>683.04</v>
      </c>
      <c r="DR1012" t="s">
        <v>703</v>
      </c>
      <c r="DT1012" t="s">
        <v>695</v>
      </c>
    </row>
    <row r="1013" spans="1:124" x14ac:dyDescent="0.3">
      <c r="A1013" t="s">
        <v>704</v>
      </c>
      <c r="B1013">
        <v>18130</v>
      </c>
      <c r="C1013" s="95">
        <v>2360</v>
      </c>
      <c r="D1013" s="95">
        <v>9447632</v>
      </c>
      <c r="E1013" s="95">
        <v>2330</v>
      </c>
      <c r="F1013" s="95">
        <v>7108233</v>
      </c>
      <c r="G1013" s="95">
        <v>592</v>
      </c>
      <c r="H1013" s="95">
        <v>1995442</v>
      </c>
      <c r="I1013" s="95">
        <v>525</v>
      </c>
      <c r="J1013" s="95">
        <v>1680382</v>
      </c>
      <c r="K1013" s="95">
        <v>2318</v>
      </c>
      <c r="L1013" s="95">
        <v>9629143</v>
      </c>
      <c r="M1013" s="95">
        <v>2276</v>
      </c>
      <c r="N1013" s="95">
        <v>7598968</v>
      </c>
      <c r="O1013" s="95">
        <v>606</v>
      </c>
      <c r="P1013" s="95">
        <v>1760254</v>
      </c>
      <c r="Q1013" s="95">
        <v>529</v>
      </c>
      <c r="R1013" s="95">
        <v>1643581</v>
      </c>
      <c r="S1013" s="95">
        <v>2326</v>
      </c>
      <c r="T1013" s="95">
        <v>9518665</v>
      </c>
      <c r="U1013" s="95">
        <v>2269</v>
      </c>
      <c r="V1013" s="95">
        <v>7560407</v>
      </c>
      <c r="W1013" s="95">
        <v>642</v>
      </c>
      <c r="X1013" s="95">
        <v>2468773</v>
      </c>
      <c r="Y1013" s="95">
        <v>558</v>
      </c>
      <c r="Z1013" s="95">
        <v>1833081</v>
      </c>
      <c r="AA1013" s="95">
        <v>2350</v>
      </c>
      <c r="AB1013" s="95">
        <v>10128854</v>
      </c>
      <c r="AC1013" s="95">
        <v>2283</v>
      </c>
      <c r="AD1013" s="95">
        <v>7841487</v>
      </c>
      <c r="AE1013" s="95">
        <v>660</v>
      </c>
      <c r="AF1013" s="95">
        <v>1583696</v>
      </c>
      <c r="AG1013" s="95">
        <v>568</v>
      </c>
      <c r="AH1013" s="95">
        <v>2049704</v>
      </c>
      <c r="AI1013" s="95">
        <v>2348</v>
      </c>
      <c r="AJ1013" s="95">
        <v>10349704</v>
      </c>
      <c r="AK1013" s="95">
        <v>2277</v>
      </c>
      <c r="AL1013" s="95">
        <v>8361531.2800000003</v>
      </c>
      <c r="AM1013" s="95">
        <v>691</v>
      </c>
      <c r="AN1013" s="95">
        <v>1885792</v>
      </c>
      <c r="AO1013" s="95">
        <v>594</v>
      </c>
      <c r="AP1013" s="95">
        <v>1839044</v>
      </c>
      <c r="AQ1013" s="72">
        <v>323.02999999999997</v>
      </c>
      <c r="AR1013" s="72">
        <v>256.52999999999997</v>
      </c>
      <c r="AS1013" s="72">
        <v>579.55999999999995</v>
      </c>
      <c r="AT1013" s="95">
        <v>11443074</v>
      </c>
      <c r="AU1013" s="95">
        <v>8788615</v>
      </c>
      <c r="AV1013" s="95">
        <v>2952</v>
      </c>
      <c r="AW1013" s="95">
        <v>2855</v>
      </c>
      <c r="AX1013" s="72">
        <v>324.60000000000002</v>
      </c>
      <c r="AY1013" s="72">
        <v>274.58999999999997</v>
      </c>
      <c r="AZ1013" s="72">
        <v>599.19000000000005</v>
      </c>
      <c r="BA1013" s="95">
        <v>11389397</v>
      </c>
      <c r="BB1013" s="95">
        <v>9242549</v>
      </c>
      <c r="BC1013" s="95">
        <v>2924</v>
      </c>
      <c r="BD1013" s="95">
        <v>2805</v>
      </c>
      <c r="BE1013" s="72">
        <v>336.57</v>
      </c>
      <c r="BF1013" s="72">
        <v>276.89999999999998</v>
      </c>
      <c r="BG1013" s="72">
        <v>613.47</v>
      </c>
      <c r="BH1013" s="95">
        <v>11987438</v>
      </c>
      <c r="BI1013" s="95">
        <v>9393488</v>
      </c>
      <c r="BJ1013" s="95">
        <v>2968</v>
      </c>
      <c r="BK1013" s="95">
        <v>2827</v>
      </c>
      <c r="BL1013" s="72">
        <v>324.27</v>
      </c>
      <c r="BM1013" s="72">
        <v>289.11</v>
      </c>
      <c r="BN1013" s="72">
        <v>613.38</v>
      </c>
      <c r="BO1013" s="95">
        <v>11712550</v>
      </c>
      <c r="BP1013" s="95">
        <v>9891191</v>
      </c>
      <c r="BQ1013" s="95">
        <v>3010</v>
      </c>
      <c r="BR1013" s="95">
        <v>2851</v>
      </c>
      <c r="BS1013" s="72">
        <v>335.51</v>
      </c>
      <c r="BT1013" s="72">
        <v>296.08</v>
      </c>
      <c r="BU1013" s="72">
        <v>631.59</v>
      </c>
      <c r="BV1013" s="95">
        <v>12235496</v>
      </c>
      <c r="BW1013" s="95">
        <v>10200575.279999999</v>
      </c>
      <c r="BX1013" s="95">
        <v>3039</v>
      </c>
      <c r="BY1013" s="95">
        <v>2871</v>
      </c>
      <c r="BZ1013" s="95">
        <v>2906</v>
      </c>
      <c r="CA1013" s="95">
        <v>2866</v>
      </c>
      <c r="CB1013" s="95">
        <v>2900</v>
      </c>
      <c r="CC1013" s="95">
        <v>2935</v>
      </c>
      <c r="CD1013" s="95">
        <v>2957</v>
      </c>
      <c r="CE1013" s="72">
        <v>650.75523149000003</v>
      </c>
      <c r="CF1013" s="72">
        <v>676.59346364999999</v>
      </c>
      <c r="CG1013" s="72">
        <v>712.40329333</v>
      </c>
      <c r="CH1013" s="72">
        <v>716.50152150999998</v>
      </c>
      <c r="CI1013" s="72">
        <v>731.52548966999996</v>
      </c>
      <c r="CJ1013" s="96">
        <v>0.89059599060000005</v>
      </c>
      <c r="CK1013" s="96">
        <v>0.88559826870000002</v>
      </c>
      <c r="CL1013" s="96">
        <v>0.86112740600000004</v>
      </c>
      <c r="CM1013" s="96">
        <v>0.85607633979999997</v>
      </c>
      <c r="CN1013" s="96">
        <v>0.86338754959999997</v>
      </c>
      <c r="CO1013" s="96">
        <v>0.93238207790000005</v>
      </c>
      <c r="CP1013" s="96">
        <v>0.93454939940000004</v>
      </c>
      <c r="CQ1013" s="96">
        <v>0.99584056389999998</v>
      </c>
      <c r="CR1013" s="96">
        <v>0.93845270000000003</v>
      </c>
      <c r="CS1013" s="95">
        <v>2893</v>
      </c>
      <c r="CT1013" s="95">
        <v>2863</v>
      </c>
      <c r="CU1013" s="95">
        <v>2926</v>
      </c>
      <c r="CV1013" s="95">
        <v>2962</v>
      </c>
      <c r="CW1013" s="95">
        <v>3004</v>
      </c>
      <c r="CX1013" s="96">
        <v>0.92600238000000001</v>
      </c>
      <c r="CY1013" s="96">
        <v>0.93086665400000002</v>
      </c>
      <c r="CZ1013" s="96">
        <v>0.937399608</v>
      </c>
      <c r="DA1013" s="96">
        <v>0.92499352400000001</v>
      </c>
      <c r="DB1013" s="96">
        <v>0.94236833900000005</v>
      </c>
      <c r="DC1013">
        <v>2013</v>
      </c>
      <c r="DD1013" s="6">
        <v>2841.8</v>
      </c>
      <c r="DE1013" s="96">
        <v>2.7122048E-3</v>
      </c>
      <c r="DF1013" s="72">
        <v>718.77</v>
      </c>
      <c r="DG1013" s="96">
        <v>1</v>
      </c>
      <c r="DH1013" s="72">
        <v>718.77</v>
      </c>
      <c r="DI1013" s="72">
        <v>721.43766407999999</v>
      </c>
      <c r="DJ1013" s="96">
        <v>1</v>
      </c>
      <c r="DK1013" s="72">
        <v>718.77</v>
      </c>
      <c r="DL1013" s="96">
        <v>1</v>
      </c>
      <c r="DM1013" s="72">
        <v>718.77</v>
      </c>
      <c r="DN1013" s="96">
        <v>1</v>
      </c>
      <c r="DO1013" s="96">
        <v>1.1048000000000001E-2</v>
      </c>
      <c r="DP1013" s="72">
        <v>7.94</v>
      </c>
      <c r="DQ1013" s="72">
        <v>710.83</v>
      </c>
      <c r="DR1013" t="s">
        <v>704</v>
      </c>
      <c r="DT1013" t="s">
        <v>695</v>
      </c>
    </row>
    <row r="1014" spans="1:124" x14ac:dyDescent="0.3">
      <c r="A1014" t="s">
        <v>705</v>
      </c>
      <c r="B1014">
        <v>18140</v>
      </c>
      <c r="C1014" s="95">
        <v>4839</v>
      </c>
      <c r="D1014" s="95">
        <v>20070220</v>
      </c>
      <c r="E1014" s="95">
        <v>4681</v>
      </c>
      <c r="F1014" s="95">
        <v>15600513</v>
      </c>
      <c r="G1014" s="95">
        <v>1456</v>
      </c>
      <c r="H1014" s="95">
        <v>4758605</v>
      </c>
      <c r="I1014" s="95">
        <v>1218</v>
      </c>
      <c r="J1014" s="95">
        <v>4347494</v>
      </c>
      <c r="K1014" s="95">
        <v>4808</v>
      </c>
      <c r="L1014" s="95">
        <v>21081118</v>
      </c>
      <c r="M1014" s="95">
        <v>4623</v>
      </c>
      <c r="N1014" s="95">
        <v>17164549</v>
      </c>
      <c r="O1014" s="95">
        <v>1491</v>
      </c>
      <c r="P1014" s="95">
        <v>5350739</v>
      </c>
      <c r="Q1014" s="95">
        <v>1239</v>
      </c>
      <c r="R1014" s="95">
        <v>5016176</v>
      </c>
      <c r="S1014" s="95">
        <v>4911</v>
      </c>
      <c r="T1014" s="95">
        <v>22281356</v>
      </c>
      <c r="U1014" s="95">
        <v>4688</v>
      </c>
      <c r="V1014" s="95">
        <v>18353983</v>
      </c>
      <c r="W1014" s="95">
        <v>1517</v>
      </c>
      <c r="X1014" s="95">
        <v>5117772</v>
      </c>
      <c r="Y1014" s="95">
        <v>1259</v>
      </c>
      <c r="Z1014" s="95">
        <v>5487237</v>
      </c>
      <c r="AA1014" s="95">
        <v>5038</v>
      </c>
      <c r="AB1014" s="95">
        <v>22296213</v>
      </c>
      <c r="AC1014" s="95">
        <v>4799</v>
      </c>
      <c r="AD1014" s="95">
        <v>20404682</v>
      </c>
      <c r="AE1014" s="95">
        <v>1517</v>
      </c>
      <c r="AF1014" s="95">
        <v>4587414</v>
      </c>
      <c r="AG1014" s="95">
        <v>1257</v>
      </c>
      <c r="AH1014" s="95">
        <v>5615949</v>
      </c>
      <c r="AI1014" s="95">
        <v>4991</v>
      </c>
      <c r="AJ1014" s="95">
        <v>21150316.59</v>
      </c>
      <c r="AK1014" s="95">
        <v>4726</v>
      </c>
      <c r="AL1014" s="95">
        <v>19775249.940000001</v>
      </c>
      <c r="AM1014" s="95">
        <v>1542</v>
      </c>
      <c r="AN1014" s="95">
        <v>5479209</v>
      </c>
      <c r="AO1014" s="95">
        <v>1281</v>
      </c>
      <c r="AP1014" s="95">
        <v>6153591</v>
      </c>
      <c r="AQ1014" s="72">
        <v>328.68</v>
      </c>
      <c r="AR1014" s="72">
        <v>281.8</v>
      </c>
      <c r="AS1014" s="72">
        <v>610.48</v>
      </c>
      <c r="AT1014" s="95">
        <v>24828825</v>
      </c>
      <c r="AU1014" s="95">
        <v>19948007</v>
      </c>
      <c r="AV1014" s="95">
        <v>6295</v>
      </c>
      <c r="AW1014" s="95">
        <v>5899</v>
      </c>
      <c r="AX1014" s="72">
        <v>349.68</v>
      </c>
      <c r="AY1014" s="72">
        <v>315.32</v>
      </c>
      <c r="AZ1014" s="72">
        <v>665</v>
      </c>
      <c r="BA1014" s="95">
        <v>26431857</v>
      </c>
      <c r="BB1014" s="95">
        <v>22180725</v>
      </c>
      <c r="BC1014" s="95">
        <v>6299</v>
      </c>
      <c r="BD1014" s="95">
        <v>5862</v>
      </c>
      <c r="BE1014" s="72">
        <v>355.21</v>
      </c>
      <c r="BF1014" s="72">
        <v>334.08</v>
      </c>
      <c r="BG1014" s="72">
        <v>689.29</v>
      </c>
      <c r="BH1014" s="95">
        <v>27399128</v>
      </c>
      <c r="BI1014" s="95">
        <v>23841220</v>
      </c>
      <c r="BJ1014" s="95">
        <v>6428</v>
      </c>
      <c r="BK1014" s="95">
        <v>5947</v>
      </c>
      <c r="BL1014" s="72">
        <v>341.77</v>
      </c>
      <c r="BM1014" s="72">
        <v>358.06</v>
      </c>
      <c r="BN1014" s="72">
        <v>699.83</v>
      </c>
      <c r="BO1014" s="95">
        <v>26883627</v>
      </c>
      <c r="BP1014" s="95">
        <v>26020631</v>
      </c>
      <c r="BQ1014" s="95">
        <v>6555</v>
      </c>
      <c r="BR1014" s="95">
        <v>6056</v>
      </c>
      <c r="BS1014" s="72">
        <v>339.68</v>
      </c>
      <c r="BT1014" s="72">
        <v>359.7</v>
      </c>
      <c r="BU1014" s="72">
        <v>699.38</v>
      </c>
      <c r="BV1014" s="95">
        <v>26629525.59</v>
      </c>
      <c r="BW1014" s="95">
        <v>25928840.940000001</v>
      </c>
      <c r="BX1014" s="95">
        <v>6533</v>
      </c>
      <c r="BY1014" s="95">
        <v>6007</v>
      </c>
      <c r="BZ1014" s="95">
        <v>6106</v>
      </c>
      <c r="CA1014" s="95">
        <v>6088</v>
      </c>
      <c r="CB1014" s="95">
        <v>6196</v>
      </c>
      <c r="CC1014" s="95">
        <v>6318</v>
      </c>
      <c r="CD1014" s="95">
        <v>6276</v>
      </c>
      <c r="CE1014" s="72">
        <v>650.75523149000003</v>
      </c>
      <c r="CF1014" s="72">
        <v>676.59346364999999</v>
      </c>
      <c r="CG1014" s="72">
        <v>712.40329333</v>
      </c>
      <c r="CH1014" s="72">
        <v>716.50152150999998</v>
      </c>
      <c r="CI1014" s="72">
        <v>731.52548966999996</v>
      </c>
      <c r="CJ1014" s="96">
        <v>0.93811001500000002</v>
      </c>
      <c r="CK1014" s="96">
        <v>0.98286494879999997</v>
      </c>
      <c r="CL1014" s="96">
        <v>0.96755588650000002</v>
      </c>
      <c r="CM1014" s="96">
        <v>0.97673205009999997</v>
      </c>
      <c r="CN1014" s="96">
        <v>0.95605691100000001</v>
      </c>
      <c r="CO1014" s="96">
        <v>0.97958720980000002</v>
      </c>
      <c r="CP1014" s="96">
        <v>0.98435744420000004</v>
      </c>
      <c r="CQ1014" s="96">
        <v>0.99584056389999998</v>
      </c>
      <c r="CR1014" s="96">
        <v>0.98846877639999997</v>
      </c>
      <c r="CS1014" s="95">
        <v>7229</v>
      </c>
      <c r="CT1014" s="95">
        <v>7306</v>
      </c>
      <c r="CU1014" s="95">
        <v>7407</v>
      </c>
      <c r="CV1014" s="95">
        <v>7652</v>
      </c>
      <c r="CW1014" s="95">
        <v>7595</v>
      </c>
      <c r="CX1014" s="96">
        <v>0.96918881400000001</v>
      </c>
      <c r="CY1014" s="96">
        <v>0.96154093299999999</v>
      </c>
      <c r="CZ1014" s="96">
        <v>0.99081313800000004</v>
      </c>
      <c r="DA1014" s="96">
        <v>0.97964641699999999</v>
      </c>
      <c r="DB1014" s="96">
        <v>0.99583639999999995</v>
      </c>
      <c r="DC1014">
        <v>2013</v>
      </c>
      <c r="DD1014" s="6">
        <v>5954.2</v>
      </c>
      <c r="DE1014" s="96">
        <v>4.7857461999999996E-3</v>
      </c>
      <c r="DF1014" s="72">
        <v>755.5</v>
      </c>
      <c r="DG1014" s="96">
        <v>1</v>
      </c>
      <c r="DH1014" s="72">
        <v>755.5</v>
      </c>
      <c r="DI1014" s="72">
        <v>731.86362262</v>
      </c>
      <c r="DJ1014" s="96">
        <v>1</v>
      </c>
      <c r="DK1014" s="72">
        <v>755.5</v>
      </c>
      <c r="DL1014" s="96">
        <v>1</v>
      </c>
      <c r="DM1014" s="72">
        <v>755.5</v>
      </c>
      <c r="DN1014" s="96">
        <v>1</v>
      </c>
      <c r="DO1014" s="96">
        <v>1.4101000000000001E-2</v>
      </c>
      <c r="DP1014" s="72">
        <v>10.65</v>
      </c>
      <c r="DQ1014" s="72">
        <v>744.85</v>
      </c>
      <c r="DR1014" t="s">
        <v>705</v>
      </c>
      <c r="DT1014" t="s">
        <v>695</v>
      </c>
    </row>
    <row r="1015" spans="1:124" x14ac:dyDescent="0.3">
      <c r="A1015" t="s">
        <v>7</v>
      </c>
      <c r="B1015">
        <v>18150</v>
      </c>
      <c r="C1015" s="95">
        <v>1476</v>
      </c>
      <c r="D1015" s="95">
        <v>6569970</v>
      </c>
      <c r="E1015" s="95">
        <v>1466</v>
      </c>
      <c r="F1015" s="95">
        <v>4552236</v>
      </c>
      <c r="G1015" s="95">
        <v>542</v>
      </c>
      <c r="H1015" s="95">
        <v>1493234</v>
      </c>
      <c r="I1015" s="95">
        <v>493</v>
      </c>
      <c r="J1015" s="95">
        <v>1586547</v>
      </c>
      <c r="K1015" s="95">
        <v>1367</v>
      </c>
      <c r="L1015" s="95">
        <v>6791508</v>
      </c>
      <c r="M1015" s="95">
        <v>1341</v>
      </c>
      <c r="N1015" s="95">
        <v>4741662</v>
      </c>
      <c r="O1015" s="95">
        <v>518</v>
      </c>
      <c r="P1015" s="95">
        <v>1635263</v>
      </c>
      <c r="Q1015" s="95">
        <v>474</v>
      </c>
      <c r="R1015" s="95">
        <v>1647129</v>
      </c>
      <c r="S1015" s="95">
        <v>1323</v>
      </c>
      <c r="T1015" s="95">
        <v>6867507</v>
      </c>
      <c r="U1015" s="95">
        <v>1295</v>
      </c>
      <c r="V1015" s="95">
        <v>4777247</v>
      </c>
      <c r="W1015" s="95">
        <v>506</v>
      </c>
      <c r="X1015" s="95">
        <v>1715911</v>
      </c>
      <c r="Y1015" s="95">
        <v>465</v>
      </c>
      <c r="Z1015" s="95">
        <v>1626370</v>
      </c>
      <c r="AA1015" s="95">
        <v>1319</v>
      </c>
      <c r="AB1015" s="95">
        <v>7686562</v>
      </c>
      <c r="AC1015" s="95">
        <v>1289</v>
      </c>
      <c r="AD1015" s="95">
        <v>5136995</v>
      </c>
      <c r="AE1015" s="95">
        <v>491</v>
      </c>
      <c r="AF1015" s="95">
        <v>1552850</v>
      </c>
      <c r="AG1015" s="95">
        <v>453</v>
      </c>
      <c r="AH1015" s="95">
        <v>1685542</v>
      </c>
      <c r="AI1015" s="95">
        <v>1335</v>
      </c>
      <c r="AJ1015" s="95">
        <v>7741078.4000000004</v>
      </c>
      <c r="AK1015" s="95">
        <v>1313</v>
      </c>
      <c r="AL1015" s="95">
        <v>5511532.1500000004</v>
      </c>
      <c r="AM1015" s="95">
        <v>501</v>
      </c>
      <c r="AN1015" s="95">
        <v>2279280</v>
      </c>
      <c r="AO1015" s="95">
        <v>465</v>
      </c>
      <c r="AP1015" s="95">
        <v>2041410</v>
      </c>
      <c r="AQ1015" s="72">
        <v>332.97</v>
      </c>
      <c r="AR1015" s="72">
        <v>261.14</v>
      </c>
      <c r="AS1015" s="72">
        <v>594.11</v>
      </c>
      <c r="AT1015" s="95">
        <v>8063204</v>
      </c>
      <c r="AU1015" s="95">
        <v>6138783</v>
      </c>
      <c r="AV1015" s="95">
        <v>2018</v>
      </c>
      <c r="AW1015" s="95">
        <v>1959</v>
      </c>
      <c r="AX1015" s="72">
        <v>372.54</v>
      </c>
      <c r="AY1015" s="72">
        <v>293.33</v>
      </c>
      <c r="AZ1015" s="72">
        <v>665.87</v>
      </c>
      <c r="BA1015" s="95">
        <v>8426771</v>
      </c>
      <c r="BB1015" s="95">
        <v>6388791</v>
      </c>
      <c r="BC1015" s="95">
        <v>1885</v>
      </c>
      <c r="BD1015" s="95">
        <v>1815</v>
      </c>
      <c r="BE1015" s="72">
        <v>391.08</v>
      </c>
      <c r="BF1015" s="72">
        <v>303.2</v>
      </c>
      <c r="BG1015" s="72">
        <v>694.28</v>
      </c>
      <c r="BH1015" s="95">
        <v>8583418</v>
      </c>
      <c r="BI1015" s="95">
        <v>6403617</v>
      </c>
      <c r="BJ1015" s="95">
        <v>1829</v>
      </c>
      <c r="BK1015" s="95">
        <v>1760</v>
      </c>
      <c r="BL1015" s="72">
        <v>425.39</v>
      </c>
      <c r="BM1015" s="72">
        <v>326.37</v>
      </c>
      <c r="BN1015" s="72">
        <v>751.76</v>
      </c>
      <c r="BO1015" s="95">
        <v>9239412</v>
      </c>
      <c r="BP1015" s="95">
        <v>6822537</v>
      </c>
      <c r="BQ1015" s="95">
        <v>1810</v>
      </c>
      <c r="BR1015" s="95">
        <v>1742</v>
      </c>
      <c r="BS1015" s="72">
        <v>454.81</v>
      </c>
      <c r="BT1015" s="72">
        <v>354</v>
      </c>
      <c r="BU1015" s="72">
        <v>808.81</v>
      </c>
      <c r="BV1015" s="95">
        <v>10020358.4</v>
      </c>
      <c r="BW1015" s="95">
        <v>7552942.1500000004</v>
      </c>
      <c r="BX1015" s="95">
        <v>1836</v>
      </c>
      <c r="BY1015" s="95">
        <v>1778</v>
      </c>
      <c r="BZ1015" s="95">
        <v>1990</v>
      </c>
      <c r="CA1015" s="95">
        <v>1851</v>
      </c>
      <c r="CB1015" s="95">
        <v>1796</v>
      </c>
      <c r="CC1015" s="95">
        <v>1778</v>
      </c>
      <c r="CD1015" s="95">
        <v>1808</v>
      </c>
      <c r="CE1015" s="72">
        <v>650.75523149000003</v>
      </c>
      <c r="CF1015" s="72">
        <v>676.59346364999999</v>
      </c>
      <c r="CG1015" s="72">
        <v>712.40329333</v>
      </c>
      <c r="CH1015" s="72">
        <v>716.50152150999998</v>
      </c>
      <c r="CI1015" s="72">
        <v>731.52548966999996</v>
      </c>
      <c r="CJ1015" s="96">
        <v>0.91295462760000001</v>
      </c>
      <c r="CK1015" s="96">
        <v>0.98415080219999995</v>
      </c>
      <c r="CL1015" s="96">
        <v>0.97456034589999996</v>
      </c>
      <c r="CM1015" s="96">
        <v>1.0492092165</v>
      </c>
      <c r="CN1015" s="96">
        <v>1.1056484175000001</v>
      </c>
      <c r="CO1015" s="96">
        <v>1.0145408343</v>
      </c>
      <c r="CP1015" s="96">
        <v>0.9908962241</v>
      </c>
      <c r="CQ1015" s="96">
        <v>0.99584056389999998</v>
      </c>
      <c r="CR1015" s="96">
        <v>0.99503486659999996</v>
      </c>
      <c r="CS1015" s="95">
        <v>2113</v>
      </c>
      <c r="CT1015" s="95">
        <v>2007</v>
      </c>
      <c r="CU1015" s="95">
        <v>1986</v>
      </c>
      <c r="CV1015" s="95">
        <v>1952</v>
      </c>
      <c r="CW1015" s="95">
        <v>1992</v>
      </c>
      <c r="CX1015" s="96">
        <v>0.99256191199999999</v>
      </c>
      <c r="CY1015" s="96">
        <v>1.02435125</v>
      </c>
      <c r="CZ1015" s="96">
        <v>1.022281674</v>
      </c>
      <c r="DA1015" s="96">
        <v>1.004130502</v>
      </c>
      <c r="DB1015" s="96">
        <v>1.030454298</v>
      </c>
      <c r="DC1015">
        <v>2013</v>
      </c>
      <c r="DD1015" s="6">
        <v>1810.8</v>
      </c>
      <c r="DE1015" s="96">
        <v>1.1169909999999999E-3</v>
      </c>
      <c r="DF1015" s="72">
        <v>763.32</v>
      </c>
      <c r="DG1015" s="96">
        <v>1</v>
      </c>
      <c r="DH1015" s="72">
        <v>763.32</v>
      </c>
      <c r="DI1015" s="72">
        <v>721.43766407999999</v>
      </c>
      <c r="DJ1015" s="96">
        <v>1</v>
      </c>
      <c r="DK1015" s="72">
        <v>763.32</v>
      </c>
      <c r="DL1015" s="96">
        <v>1</v>
      </c>
      <c r="DM1015" s="72">
        <v>763.32</v>
      </c>
      <c r="DN1015" s="96">
        <v>1</v>
      </c>
      <c r="DO1015" s="96">
        <v>4.5760000000000002E-3</v>
      </c>
      <c r="DP1015" s="72">
        <v>3.49</v>
      </c>
      <c r="DQ1015" s="72">
        <v>759.83</v>
      </c>
      <c r="DR1015" t="s">
        <v>7</v>
      </c>
      <c r="DT1015" t="s">
        <v>695</v>
      </c>
    </row>
    <row r="1016" spans="1:124" x14ac:dyDescent="0.3">
      <c r="A1016" t="s">
        <v>706</v>
      </c>
      <c r="B1016">
        <v>18160</v>
      </c>
      <c r="C1016" s="95">
        <v>2139</v>
      </c>
      <c r="D1016" s="95">
        <v>8032692</v>
      </c>
      <c r="E1016" s="95">
        <v>2093</v>
      </c>
      <c r="F1016" s="95">
        <v>6281321</v>
      </c>
      <c r="G1016" s="95">
        <v>575</v>
      </c>
      <c r="H1016" s="95">
        <v>1635506</v>
      </c>
      <c r="I1016" s="95">
        <v>523</v>
      </c>
      <c r="J1016" s="95">
        <v>1431881</v>
      </c>
      <c r="K1016" s="95">
        <v>2111</v>
      </c>
      <c r="L1016" s="95">
        <v>7645329</v>
      </c>
      <c r="M1016" s="95">
        <v>2064</v>
      </c>
      <c r="N1016" s="95">
        <v>6758600</v>
      </c>
      <c r="O1016" s="95">
        <v>607</v>
      </c>
      <c r="P1016" s="95">
        <v>1794840</v>
      </c>
      <c r="Q1016" s="95">
        <v>546</v>
      </c>
      <c r="R1016" s="95">
        <v>1494161</v>
      </c>
      <c r="S1016" s="95">
        <v>2084</v>
      </c>
      <c r="T1016" s="95">
        <v>8687614</v>
      </c>
      <c r="U1016" s="95">
        <v>2021</v>
      </c>
      <c r="V1016" s="95">
        <v>7246074</v>
      </c>
      <c r="W1016" s="95">
        <v>634</v>
      </c>
      <c r="X1016" s="95">
        <v>1715887</v>
      </c>
      <c r="Y1016" s="95">
        <v>572</v>
      </c>
      <c r="Z1016" s="95">
        <v>1646851</v>
      </c>
      <c r="AA1016" s="95">
        <v>2066</v>
      </c>
      <c r="AB1016" s="95">
        <v>9026719</v>
      </c>
      <c r="AC1016" s="95">
        <v>2004</v>
      </c>
      <c r="AD1016" s="95">
        <v>7957935</v>
      </c>
      <c r="AE1016" s="95">
        <v>636</v>
      </c>
      <c r="AF1016" s="95">
        <v>1681689</v>
      </c>
      <c r="AG1016" s="95">
        <v>569</v>
      </c>
      <c r="AH1016" s="95">
        <v>1674866</v>
      </c>
      <c r="AI1016" s="95">
        <v>2067</v>
      </c>
      <c r="AJ1016" s="95">
        <v>8229026.46</v>
      </c>
      <c r="AK1016" s="95">
        <v>2003</v>
      </c>
      <c r="AL1016" s="95">
        <v>7808879.8200000003</v>
      </c>
      <c r="AM1016" s="95">
        <v>641</v>
      </c>
      <c r="AN1016" s="95">
        <v>2133708</v>
      </c>
      <c r="AO1016" s="95">
        <v>576</v>
      </c>
      <c r="AP1016" s="95">
        <v>2205134</v>
      </c>
      <c r="AQ1016" s="72">
        <v>296.86</v>
      </c>
      <c r="AR1016" s="72">
        <v>245.71</v>
      </c>
      <c r="AS1016" s="72">
        <v>542.57000000000005</v>
      </c>
      <c r="AT1016" s="95">
        <v>9668198</v>
      </c>
      <c r="AU1016" s="95">
        <v>7713202</v>
      </c>
      <c r="AV1016" s="95">
        <v>2714</v>
      </c>
      <c r="AW1016" s="95">
        <v>2616</v>
      </c>
      <c r="AX1016" s="72">
        <v>289.43</v>
      </c>
      <c r="AY1016" s="72">
        <v>263.5</v>
      </c>
      <c r="AZ1016" s="72">
        <v>552.92999999999995</v>
      </c>
      <c r="BA1016" s="95">
        <v>9440169</v>
      </c>
      <c r="BB1016" s="95">
        <v>8252761</v>
      </c>
      <c r="BC1016" s="95">
        <v>2718</v>
      </c>
      <c r="BD1016" s="95">
        <v>2610</v>
      </c>
      <c r="BE1016" s="72">
        <v>318.97000000000003</v>
      </c>
      <c r="BF1016" s="72">
        <v>285.8</v>
      </c>
      <c r="BG1016" s="72">
        <v>604.77</v>
      </c>
      <c r="BH1016" s="95">
        <v>10403501</v>
      </c>
      <c r="BI1016" s="95">
        <v>8892925</v>
      </c>
      <c r="BJ1016" s="95">
        <v>2718</v>
      </c>
      <c r="BK1016" s="95">
        <v>2593</v>
      </c>
      <c r="BL1016" s="72">
        <v>330.26</v>
      </c>
      <c r="BM1016" s="72">
        <v>311.98</v>
      </c>
      <c r="BN1016" s="72">
        <v>642.24</v>
      </c>
      <c r="BO1016" s="95">
        <v>10708408</v>
      </c>
      <c r="BP1016" s="95">
        <v>9632801</v>
      </c>
      <c r="BQ1016" s="95">
        <v>2702</v>
      </c>
      <c r="BR1016" s="95">
        <v>2573</v>
      </c>
      <c r="BS1016" s="72">
        <v>318.89</v>
      </c>
      <c r="BT1016" s="72">
        <v>323.58</v>
      </c>
      <c r="BU1016" s="72">
        <v>642.47</v>
      </c>
      <c r="BV1016" s="95">
        <v>10362734.460000001</v>
      </c>
      <c r="BW1016" s="95">
        <v>10014013.82</v>
      </c>
      <c r="BX1016" s="95">
        <v>2708</v>
      </c>
      <c r="BY1016" s="95">
        <v>2579</v>
      </c>
      <c r="BZ1016" s="95">
        <v>2667</v>
      </c>
      <c r="CA1016" s="95">
        <v>2666</v>
      </c>
      <c r="CB1016" s="95">
        <v>2658</v>
      </c>
      <c r="CC1016" s="95">
        <v>2641</v>
      </c>
      <c r="CD1016" s="95">
        <v>2645</v>
      </c>
      <c r="CE1016" s="72">
        <v>650.75523149000003</v>
      </c>
      <c r="CF1016" s="72">
        <v>676.59346364999999</v>
      </c>
      <c r="CG1016" s="72">
        <v>712.40329333</v>
      </c>
      <c r="CH1016" s="72">
        <v>716.50152150999998</v>
      </c>
      <c r="CI1016" s="72">
        <v>731.52548966999996</v>
      </c>
      <c r="CJ1016" s="96">
        <v>0.83375434230000001</v>
      </c>
      <c r="CK1016" s="96">
        <v>0.81722634009999995</v>
      </c>
      <c r="CL1016" s="96">
        <v>0.84891522210000003</v>
      </c>
      <c r="CM1016" s="96">
        <v>0.89635538889999999</v>
      </c>
      <c r="CN1016" s="96">
        <v>0.87826057889999998</v>
      </c>
      <c r="CO1016" s="96">
        <v>0.97345306350000005</v>
      </c>
      <c r="CP1016" s="96">
        <v>0.8782163275</v>
      </c>
      <c r="CQ1016" s="96">
        <v>0.99584056389999998</v>
      </c>
      <c r="CR1016" s="96">
        <v>0.88188434370000002</v>
      </c>
      <c r="CS1016" s="95">
        <v>2607</v>
      </c>
      <c r="CT1016" s="95">
        <v>2643</v>
      </c>
      <c r="CU1016" s="95">
        <v>2655</v>
      </c>
      <c r="CV1016" s="95">
        <v>2630</v>
      </c>
      <c r="CW1016" s="95">
        <v>2640</v>
      </c>
      <c r="CX1016" s="96">
        <v>0.97195133499999997</v>
      </c>
      <c r="CY1016" s="96">
        <v>0.94897393100000005</v>
      </c>
      <c r="CZ1016" s="96">
        <v>0.97696408300000004</v>
      </c>
      <c r="DA1016" s="96">
        <v>0.97622181200000002</v>
      </c>
      <c r="DB1016" s="96">
        <v>0.99315374099999998</v>
      </c>
      <c r="DC1016">
        <v>2013</v>
      </c>
      <c r="DD1016" s="6">
        <v>2594.1999999999998</v>
      </c>
      <c r="DE1016" s="96">
        <v>2.3804612E-3</v>
      </c>
      <c r="DF1016" s="72">
        <v>675.67</v>
      </c>
      <c r="DG1016" s="96">
        <v>1</v>
      </c>
      <c r="DH1016" s="72">
        <v>675.67</v>
      </c>
      <c r="DI1016" s="72">
        <v>721.43766407999999</v>
      </c>
      <c r="DJ1016" s="96">
        <v>1</v>
      </c>
      <c r="DK1016" s="72">
        <v>675.67</v>
      </c>
      <c r="DL1016" s="96">
        <v>1</v>
      </c>
      <c r="DM1016" s="72">
        <v>675.67</v>
      </c>
      <c r="DN1016" s="96">
        <v>1</v>
      </c>
      <c r="DO1016" s="96">
        <v>1.0945E-2</v>
      </c>
      <c r="DP1016" s="72">
        <v>7.4</v>
      </c>
      <c r="DQ1016" s="72">
        <v>668.27</v>
      </c>
      <c r="DR1016" t="s">
        <v>706</v>
      </c>
      <c r="DT1016" t="s">
        <v>695</v>
      </c>
    </row>
    <row r="1017" spans="1:124" x14ac:dyDescent="0.3">
      <c r="A1017" t="s">
        <v>707</v>
      </c>
      <c r="B1017">
        <v>18170</v>
      </c>
      <c r="C1017" s="95">
        <v>5045</v>
      </c>
      <c r="D1017" s="95">
        <v>17625828</v>
      </c>
      <c r="E1017" s="95">
        <v>4937</v>
      </c>
      <c r="F1017" s="95">
        <v>14313238</v>
      </c>
      <c r="G1017" s="95">
        <v>1025</v>
      </c>
      <c r="H1017" s="95">
        <v>2528127</v>
      </c>
      <c r="I1017" s="95">
        <v>937</v>
      </c>
      <c r="J1017" s="95">
        <v>2626272</v>
      </c>
      <c r="K1017" s="95">
        <v>4745</v>
      </c>
      <c r="L1017" s="95">
        <v>16156569</v>
      </c>
      <c r="M1017" s="95">
        <v>4608</v>
      </c>
      <c r="N1017" s="95">
        <v>13289294</v>
      </c>
      <c r="O1017" s="95">
        <v>1005</v>
      </c>
      <c r="P1017" s="95">
        <v>3332349</v>
      </c>
      <c r="Q1017" s="95">
        <v>914</v>
      </c>
      <c r="R1017" s="95">
        <v>2811503</v>
      </c>
      <c r="S1017" s="95">
        <v>4697</v>
      </c>
      <c r="T1017" s="95">
        <v>18103147</v>
      </c>
      <c r="U1017" s="95">
        <v>4530</v>
      </c>
      <c r="V1017" s="95">
        <v>14357340</v>
      </c>
      <c r="W1017" s="95">
        <v>1039</v>
      </c>
      <c r="X1017" s="95">
        <v>3075824</v>
      </c>
      <c r="Y1017" s="95">
        <v>945</v>
      </c>
      <c r="Z1017" s="95">
        <v>3059024</v>
      </c>
      <c r="AA1017" s="95">
        <v>4697</v>
      </c>
      <c r="AB1017" s="95">
        <v>17716723</v>
      </c>
      <c r="AC1017" s="95">
        <v>4528</v>
      </c>
      <c r="AD1017" s="95">
        <v>16213650</v>
      </c>
      <c r="AE1017" s="95">
        <v>1003</v>
      </c>
      <c r="AF1017" s="95">
        <v>3147571</v>
      </c>
      <c r="AG1017" s="95">
        <v>914</v>
      </c>
      <c r="AH1017" s="95">
        <v>3436259</v>
      </c>
      <c r="AI1017" s="95">
        <v>4677</v>
      </c>
      <c r="AJ1017" s="95">
        <v>17700205.309999999</v>
      </c>
      <c r="AK1017" s="95">
        <v>4496</v>
      </c>
      <c r="AL1017" s="95">
        <v>16375018</v>
      </c>
      <c r="AM1017" s="95">
        <v>1011</v>
      </c>
      <c r="AN1017" s="95">
        <v>3098555</v>
      </c>
      <c r="AO1017" s="95">
        <v>925</v>
      </c>
      <c r="AP1017" s="95">
        <v>3808516</v>
      </c>
      <c r="AQ1017" s="72">
        <v>276.69</v>
      </c>
      <c r="AR1017" s="72">
        <v>240.32</v>
      </c>
      <c r="AS1017" s="72">
        <v>517.01</v>
      </c>
      <c r="AT1017" s="95">
        <v>20153955</v>
      </c>
      <c r="AU1017" s="95">
        <v>16939510</v>
      </c>
      <c r="AV1017" s="95">
        <v>6070</v>
      </c>
      <c r="AW1017" s="95">
        <v>5874</v>
      </c>
      <c r="AX1017" s="72">
        <v>282.45</v>
      </c>
      <c r="AY1017" s="72">
        <v>242.98</v>
      </c>
      <c r="AZ1017" s="72">
        <v>525.42999999999995</v>
      </c>
      <c r="BA1017" s="95">
        <v>19488918</v>
      </c>
      <c r="BB1017" s="95">
        <v>16100797</v>
      </c>
      <c r="BC1017" s="95">
        <v>5750</v>
      </c>
      <c r="BD1017" s="95">
        <v>5522</v>
      </c>
      <c r="BE1017" s="72">
        <v>307.69</v>
      </c>
      <c r="BF1017" s="72">
        <v>265.08999999999997</v>
      </c>
      <c r="BG1017" s="72">
        <v>572.78</v>
      </c>
      <c r="BH1017" s="95">
        <v>21178971</v>
      </c>
      <c r="BI1017" s="95">
        <v>17416364</v>
      </c>
      <c r="BJ1017" s="95">
        <v>5736</v>
      </c>
      <c r="BK1017" s="95">
        <v>5475</v>
      </c>
      <c r="BL1017" s="72">
        <v>305.02999999999997</v>
      </c>
      <c r="BM1017" s="72">
        <v>300.89999999999998</v>
      </c>
      <c r="BN1017" s="72">
        <v>605.92999999999995</v>
      </c>
      <c r="BO1017" s="95">
        <v>20864294</v>
      </c>
      <c r="BP1017" s="95">
        <v>19649909</v>
      </c>
      <c r="BQ1017" s="95">
        <v>5700</v>
      </c>
      <c r="BR1017" s="95">
        <v>5442</v>
      </c>
      <c r="BS1017" s="72">
        <v>304.72000000000003</v>
      </c>
      <c r="BT1017" s="72">
        <v>310.27</v>
      </c>
      <c r="BU1017" s="72">
        <v>614.99</v>
      </c>
      <c r="BV1017" s="95">
        <v>20798760.309999999</v>
      </c>
      <c r="BW1017" s="95">
        <v>20183534</v>
      </c>
      <c r="BX1017" s="95">
        <v>5688</v>
      </c>
      <c r="BY1017" s="95">
        <v>5421</v>
      </c>
      <c r="BZ1017" s="95">
        <v>5977</v>
      </c>
      <c r="CA1017" s="95">
        <v>5640</v>
      </c>
      <c r="CB1017" s="95">
        <v>5610</v>
      </c>
      <c r="CC1017" s="95">
        <v>5578</v>
      </c>
      <c r="CD1017" s="95">
        <v>5557</v>
      </c>
      <c r="CE1017" s="72">
        <v>650.75523149000003</v>
      </c>
      <c r="CF1017" s="72">
        <v>676.59346364999999</v>
      </c>
      <c r="CG1017" s="72">
        <v>712.40329333</v>
      </c>
      <c r="CH1017" s="72">
        <v>716.50152150999998</v>
      </c>
      <c r="CI1017" s="72">
        <v>731.52548966999996</v>
      </c>
      <c r="CJ1017" s="96">
        <v>0.79447690159999995</v>
      </c>
      <c r="CK1017" s="96">
        <v>0.77658154889999997</v>
      </c>
      <c r="CL1017" s="96">
        <v>0.80401088170000001</v>
      </c>
      <c r="CM1017" s="96">
        <v>0.84567859499999998</v>
      </c>
      <c r="CN1017" s="96">
        <v>0.84069524399999995</v>
      </c>
      <c r="CO1017" s="96">
        <v>0.9077643366</v>
      </c>
      <c r="CP1017" s="96">
        <v>0.89482325029999998</v>
      </c>
      <c r="CQ1017" s="96">
        <v>0.99584056389999998</v>
      </c>
      <c r="CR1017" s="96">
        <v>0.89856062810000004</v>
      </c>
      <c r="CS1017" s="95">
        <v>5839</v>
      </c>
      <c r="CT1017" s="95">
        <v>5552</v>
      </c>
      <c r="CU1017" s="95">
        <v>5533</v>
      </c>
      <c r="CV1017" s="95">
        <v>5527</v>
      </c>
      <c r="CW1017" s="95">
        <v>5530</v>
      </c>
      <c r="CX1017" s="96">
        <v>0.90665685299999998</v>
      </c>
      <c r="CY1017" s="96">
        <v>0.91438376300000002</v>
      </c>
      <c r="CZ1017" s="96">
        <v>0.90733494999999997</v>
      </c>
      <c r="DA1017" s="96">
        <v>0.89882633899999997</v>
      </c>
      <c r="DB1017" s="96">
        <v>0.91165071099999995</v>
      </c>
      <c r="DC1017">
        <v>2013</v>
      </c>
      <c r="DD1017" s="6">
        <v>5546.8</v>
      </c>
      <c r="DE1017" s="96">
        <v>1.3799090999999999E-3</v>
      </c>
      <c r="DF1017" s="72">
        <v>689.13</v>
      </c>
      <c r="DG1017" s="96">
        <v>1</v>
      </c>
      <c r="DH1017" s="72">
        <v>689.13</v>
      </c>
      <c r="DI1017" s="72">
        <v>721.43766407999999</v>
      </c>
      <c r="DJ1017" s="96">
        <v>1</v>
      </c>
      <c r="DK1017" s="72">
        <v>689.13</v>
      </c>
      <c r="DL1017" s="96">
        <v>1</v>
      </c>
      <c r="DM1017" s="72">
        <v>689.13</v>
      </c>
      <c r="DN1017" s="96">
        <v>1</v>
      </c>
      <c r="DO1017" s="96">
        <v>6.8399999999999997E-3</v>
      </c>
      <c r="DP1017" s="72">
        <v>4.71</v>
      </c>
      <c r="DQ1017" s="72">
        <v>684.42</v>
      </c>
      <c r="DR1017" t="s">
        <v>707</v>
      </c>
      <c r="DT1017" t="s">
        <v>695</v>
      </c>
    </row>
    <row r="1018" spans="1:124" x14ac:dyDescent="0.3">
      <c r="A1018" t="s">
        <v>708</v>
      </c>
      <c r="B1018">
        <v>18180</v>
      </c>
      <c r="C1018" s="95">
        <v>8522</v>
      </c>
      <c r="D1018" s="95">
        <v>39293549</v>
      </c>
      <c r="E1018" s="95">
        <v>8078</v>
      </c>
      <c r="F1018" s="95">
        <v>25897455</v>
      </c>
      <c r="G1018" s="95">
        <v>1834</v>
      </c>
      <c r="H1018" s="95">
        <v>6821863</v>
      </c>
      <c r="I1018" s="95">
        <v>1557</v>
      </c>
      <c r="J1018" s="95">
        <v>5049178</v>
      </c>
      <c r="K1018" s="95">
        <v>8181</v>
      </c>
      <c r="L1018" s="95">
        <v>37099135</v>
      </c>
      <c r="M1018" s="95">
        <v>7719</v>
      </c>
      <c r="N1018" s="95">
        <v>26641148</v>
      </c>
      <c r="O1018" s="95">
        <v>1861</v>
      </c>
      <c r="P1018" s="95">
        <v>6838983</v>
      </c>
      <c r="Q1018" s="95">
        <v>1568</v>
      </c>
      <c r="R1018" s="95">
        <v>5564782</v>
      </c>
      <c r="S1018" s="95">
        <v>8020</v>
      </c>
      <c r="T1018" s="95">
        <v>39657218</v>
      </c>
      <c r="U1018" s="95">
        <v>7486</v>
      </c>
      <c r="V1018" s="95">
        <v>27130363</v>
      </c>
      <c r="W1018" s="95">
        <v>1918</v>
      </c>
      <c r="X1018" s="95">
        <v>6671699</v>
      </c>
      <c r="Y1018" s="95">
        <v>1603</v>
      </c>
      <c r="Z1018" s="95">
        <v>6140341</v>
      </c>
      <c r="AA1018" s="95">
        <v>7834</v>
      </c>
      <c r="AB1018" s="95">
        <v>37235742</v>
      </c>
      <c r="AC1018" s="95">
        <v>7266</v>
      </c>
      <c r="AD1018" s="95">
        <v>28477311</v>
      </c>
      <c r="AE1018" s="95">
        <v>1911</v>
      </c>
      <c r="AF1018" s="95">
        <v>6395267</v>
      </c>
      <c r="AG1018" s="95">
        <v>1596</v>
      </c>
      <c r="AH1018" s="95">
        <v>6940373</v>
      </c>
      <c r="AI1018" s="95">
        <v>7657</v>
      </c>
      <c r="AJ1018" s="95">
        <v>36901675.920000002</v>
      </c>
      <c r="AK1018" s="95">
        <v>7044</v>
      </c>
      <c r="AL1018" s="95">
        <v>28226381.309999999</v>
      </c>
      <c r="AM1018" s="95">
        <v>1950</v>
      </c>
      <c r="AN1018" s="95">
        <v>8159492</v>
      </c>
      <c r="AO1018" s="95">
        <v>1632</v>
      </c>
      <c r="AP1018" s="95">
        <v>7468516</v>
      </c>
      <c r="AQ1018" s="72">
        <v>371.08</v>
      </c>
      <c r="AR1018" s="72">
        <v>267.66000000000003</v>
      </c>
      <c r="AS1018" s="72">
        <v>638.74</v>
      </c>
      <c r="AT1018" s="95">
        <v>46115412</v>
      </c>
      <c r="AU1018" s="95">
        <v>30946633</v>
      </c>
      <c r="AV1018" s="95">
        <v>10356</v>
      </c>
      <c r="AW1018" s="95">
        <v>9635</v>
      </c>
      <c r="AX1018" s="72">
        <v>364.62</v>
      </c>
      <c r="AY1018" s="72">
        <v>288.99</v>
      </c>
      <c r="AZ1018" s="72">
        <v>653.61</v>
      </c>
      <c r="BA1018" s="95">
        <v>43938118</v>
      </c>
      <c r="BB1018" s="95">
        <v>32205930</v>
      </c>
      <c r="BC1018" s="95">
        <v>10042</v>
      </c>
      <c r="BD1018" s="95">
        <v>9287</v>
      </c>
      <c r="BE1018" s="72">
        <v>388.48</v>
      </c>
      <c r="BF1018" s="72">
        <v>305.05</v>
      </c>
      <c r="BG1018" s="72">
        <v>693.53</v>
      </c>
      <c r="BH1018" s="95">
        <v>46328917</v>
      </c>
      <c r="BI1018" s="95">
        <v>33270704</v>
      </c>
      <c r="BJ1018" s="95">
        <v>9938</v>
      </c>
      <c r="BK1018" s="95">
        <v>9089</v>
      </c>
      <c r="BL1018" s="72">
        <v>373.11</v>
      </c>
      <c r="BM1018" s="72">
        <v>333.05</v>
      </c>
      <c r="BN1018" s="72">
        <v>706.16</v>
      </c>
      <c r="BO1018" s="95">
        <v>43631009</v>
      </c>
      <c r="BP1018" s="95">
        <v>35417684</v>
      </c>
      <c r="BQ1018" s="95">
        <v>9745</v>
      </c>
      <c r="BR1018" s="95">
        <v>8862</v>
      </c>
      <c r="BS1018" s="72">
        <v>390.87</v>
      </c>
      <c r="BT1018" s="72">
        <v>342.85</v>
      </c>
      <c r="BU1018" s="72">
        <v>733.72</v>
      </c>
      <c r="BV1018" s="95">
        <v>45061167.920000002</v>
      </c>
      <c r="BW1018" s="95">
        <v>35694897.310000002</v>
      </c>
      <c r="BX1018" s="95">
        <v>9607</v>
      </c>
      <c r="BY1018" s="95">
        <v>8676</v>
      </c>
      <c r="BZ1018" s="95">
        <v>10012</v>
      </c>
      <c r="CA1018" s="95">
        <v>9678</v>
      </c>
      <c r="CB1018" s="95">
        <v>9529</v>
      </c>
      <c r="CC1018" s="95">
        <v>9326</v>
      </c>
      <c r="CD1018" s="95">
        <v>9152</v>
      </c>
      <c r="CE1018" s="72">
        <v>650.75523149000003</v>
      </c>
      <c r="CF1018" s="72">
        <v>676.59346364999999</v>
      </c>
      <c r="CG1018" s="72">
        <v>712.40329333</v>
      </c>
      <c r="CH1018" s="72">
        <v>716.50152150999998</v>
      </c>
      <c r="CI1018" s="72">
        <v>731.52548966999996</v>
      </c>
      <c r="CJ1018" s="96">
        <v>0.98153648110000002</v>
      </c>
      <c r="CK1018" s="96">
        <v>0.96603061530000001</v>
      </c>
      <c r="CL1018" s="96">
        <v>0.9735075715</v>
      </c>
      <c r="CM1018" s="96">
        <v>0.98556664400000005</v>
      </c>
      <c r="CN1018" s="96">
        <v>1.0029999096</v>
      </c>
      <c r="CO1018" s="96">
        <v>1.0046638225</v>
      </c>
      <c r="CP1018" s="96">
        <v>0.9773699643</v>
      </c>
      <c r="CQ1018" s="96">
        <v>0.99584056389999998</v>
      </c>
      <c r="CR1018" s="96">
        <v>0.98145211210000005</v>
      </c>
      <c r="CS1018" s="95">
        <v>9506</v>
      </c>
      <c r="CT1018" s="95">
        <v>9251</v>
      </c>
      <c r="CU1018" s="95">
        <v>9048</v>
      </c>
      <c r="CV1018" s="95">
        <v>8877</v>
      </c>
      <c r="CW1018" s="95">
        <v>8736</v>
      </c>
      <c r="CX1018" s="96">
        <v>1.0087219839999999</v>
      </c>
      <c r="CY1018" s="96">
        <v>1.0051898210000001</v>
      </c>
      <c r="CZ1018" s="96">
        <v>1.0112949369999999</v>
      </c>
      <c r="DA1018" s="96">
        <v>0.99791386199999998</v>
      </c>
      <c r="DB1018" s="96">
        <v>0.99968192899999997</v>
      </c>
      <c r="DC1018">
        <v>2013</v>
      </c>
      <c r="DD1018" s="6">
        <v>9109.7999999999993</v>
      </c>
      <c r="DE1018" s="96">
        <v>3.8424774000000001E-3</v>
      </c>
      <c r="DF1018" s="72">
        <v>750.85</v>
      </c>
      <c r="DG1018" s="96">
        <v>1</v>
      </c>
      <c r="DH1018" s="72">
        <v>750.85</v>
      </c>
      <c r="DI1018" s="72">
        <v>734.58933575000003</v>
      </c>
      <c r="DJ1018" s="96">
        <v>1</v>
      </c>
      <c r="DK1018" s="72">
        <v>750.85</v>
      </c>
      <c r="DL1018" s="96">
        <v>1</v>
      </c>
      <c r="DM1018" s="72">
        <v>750.85</v>
      </c>
      <c r="DN1018" s="96">
        <v>1</v>
      </c>
      <c r="DO1018" s="96">
        <v>1.2895E-2</v>
      </c>
      <c r="DP1018" s="72">
        <v>9.68</v>
      </c>
      <c r="DQ1018" s="72">
        <v>741.17</v>
      </c>
      <c r="DR1018" t="s">
        <v>708</v>
      </c>
      <c r="DT1018" t="s">
        <v>695</v>
      </c>
    </row>
    <row r="1019" spans="1:124" x14ac:dyDescent="0.3">
      <c r="A1019" t="s">
        <v>709</v>
      </c>
      <c r="B1019">
        <v>18190</v>
      </c>
      <c r="C1019" s="95">
        <v>922</v>
      </c>
      <c r="D1019" s="95">
        <v>3715248</v>
      </c>
      <c r="E1019" s="95">
        <v>908</v>
      </c>
      <c r="F1019" s="95">
        <v>2855157</v>
      </c>
      <c r="G1019" s="95">
        <v>225</v>
      </c>
      <c r="H1019" s="95">
        <v>686092</v>
      </c>
      <c r="I1019" s="95">
        <v>206</v>
      </c>
      <c r="J1019" s="95">
        <v>533307</v>
      </c>
      <c r="K1019" s="95">
        <v>890</v>
      </c>
      <c r="L1019" s="95">
        <v>3860978</v>
      </c>
      <c r="M1019" s="95">
        <v>870</v>
      </c>
      <c r="N1019" s="95">
        <v>2873777</v>
      </c>
      <c r="O1019" s="95">
        <v>230</v>
      </c>
      <c r="P1019" s="95">
        <v>788842</v>
      </c>
      <c r="Q1019" s="95">
        <v>209</v>
      </c>
      <c r="R1019" s="95">
        <v>637826</v>
      </c>
      <c r="S1019" s="95">
        <v>868</v>
      </c>
      <c r="T1019" s="95">
        <v>4149162</v>
      </c>
      <c r="U1019" s="95">
        <v>847</v>
      </c>
      <c r="V1019" s="95">
        <v>2959765</v>
      </c>
      <c r="W1019" s="95">
        <v>229</v>
      </c>
      <c r="X1019" s="95">
        <v>734194</v>
      </c>
      <c r="Y1019" s="95">
        <v>205</v>
      </c>
      <c r="Z1019" s="95">
        <v>718832</v>
      </c>
      <c r="AA1019" s="95">
        <v>855</v>
      </c>
      <c r="AB1019" s="95">
        <v>4439023</v>
      </c>
      <c r="AC1019" s="95">
        <v>839</v>
      </c>
      <c r="AD1019" s="95">
        <v>3392506</v>
      </c>
      <c r="AE1019" s="95">
        <v>229</v>
      </c>
      <c r="AF1019" s="95">
        <v>704960</v>
      </c>
      <c r="AG1019" s="95">
        <v>205</v>
      </c>
      <c r="AH1019" s="95">
        <v>839247</v>
      </c>
      <c r="AI1019" s="95">
        <v>841</v>
      </c>
      <c r="AJ1019" s="95">
        <v>4138499.23</v>
      </c>
      <c r="AK1019" s="95">
        <v>820</v>
      </c>
      <c r="AL1019" s="95">
        <v>3130928.77</v>
      </c>
      <c r="AM1019" s="95">
        <v>232</v>
      </c>
      <c r="AN1019" s="95">
        <v>783706</v>
      </c>
      <c r="AO1019" s="95">
        <v>214</v>
      </c>
      <c r="AP1019" s="95">
        <v>816285</v>
      </c>
      <c r="AQ1019" s="72">
        <v>319.77</v>
      </c>
      <c r="AR1019" s="72">
        <v>253.48</v>
      </c>
      <c r="AS1019" s="72">
        <v>573.25</v>
      </c>
      <c r="AT1019" s="95">
        <v>4401340</v>
      </c>
      <c r="AU1019" s="95">
        <v>3388464</v>
      </c>
      <c r="AV1019" s="95">
        <v>1147</v>
      </c>
      <c r="AW1019" s="95">
        <v>1114</v>
      </c>
      <c r="AX1019" s="72">
        <v>345.97</v>
      </c>
      <c r="AY1019" s="72">
        <v>271.20999999999998</v>
      </c>
      <c r="AZ1019" s="72">
        <v>617.17999999999995</v>
      </c>
      <c r="BA1019" s="95">
        <v>4649820</v>
      </c>
      <c r="BB1019" s="95">
        <v>3511603</v>
      </c>
      <c r="BC1019" s="95">
        <v>1120</v>
      </c>
      <c r="BD1019" s="95">
        <v>1079</v>
      </c>
      <c r="BE1019" s="72">
        <v>370.96</v>
      </c>
      <c r="BF1019" s="72">
        <v>291.39999999999998</v>
      </c>
      <c r="BG1019" s="72">
        <v>662.36</v>
      </c>
      <c r="BH1019" s="95">
        <v>4883356</v>
      </c>
      <c r="BI1019" s="95">
        <v>3678597</v>
      </c>
      <c r="BJ1019" s="95">
        <v>1097</v>
      </c>
      <c r="BK1019" s="95">
        <v>1052</v>
      </c>
      <c r="BL1019" s="72">
        <v>395.45</v>
      </c>
      <c r="BM1019" s="72">
        <v>337.78</v>
      </c>
      <c r="BN1019" s="72">
        <v>733.23</v>
      </c>
      <c r="BO1019" s="95">
        <v>5143983</v>
      </c>
      <c r="BP1019" s="95">
        <v>4231753</v>
      </c>
      <c r="BQ1019" s="95">
        <v>1084</v>
      </c>
      <c r="BR1019" s="95">
        <v>1044</v>
      </c>
      <c r="BS1019" s="72">
        <v>382.28</v>
      </c>
      <c r="BT1019" s="72">
        <v>318.12</v>
      </c>
      <c r="BU1019" s="72">
        <v>700.4</v>
      </c>
      <c r="BV1019" s="95">
        <v>4922205.2300000004</v>
      </c>
      <c r="BW1019" s="95">
        <v>3947213.77</v>
      </c>
      <c r="BX1019" s="95">
        <v>1073</v>
      </c>
      <c r="BY1019" s="95">
        <v>1034</v>
      </c>
      <c r="BZ1019" s="95">
        <v>1131</v>
      </c>
      <c r="CA1019" s="95">
        <v>1100</v>
      </c>
      <c r="CB1019" s="95">
        <v>1075</v>
      </c>
      <c r="CC1019" s="95">
        <v>1065</v>
      </c>
      <c r="CD1019" s="95">
        <v>1054</v>
      </c>
      <c r="CE1019" s="72">
        <v>650.75523149000003</v>
      </c>
      <c r="CF1019" s="72">
        <v>676.59346364999999</v>
      </c>
      <c r="CG1019" s="72">
        <v>712.40329333</v>
      </c>
      <c r="CH1019" s="72">
        <v>716.50152150999998</v>
      </c>
      <c r="CI1019" s="72">
        <v>731.52548966999996</v>
      </c>
      <c r="CJ1019" s="96">
        <v>0.88089956449999995</v>
      </c>
      <c r="CK1019" s="96">
        <v>0.91218735200000001</v>
      </c>
      <c r="CL1019" s="96">
        <v>0.92975426449999998</v>
      </c>
      <c r="CM1019" s="96">
        <v>1.0233474431</v>
      </c>
      <c r="CN1019" s="96">
        <v>0.95745125750000004</v>
      </c>
      <c r="CO1019" s="96">
        <v>1.0224595378000001</v>
      </c>
      <c r="CP1019" s="96">
        <v>0.9200637693</v>
      </c>
      <c r="CQ1019" s="96">
        <v>0.99584056389999998</v>
      </c>
      <c r="CR1019" s="96">
        <v>0.92390656829999995</v>
      </c>
      <c r="CS1019" s="95">
        <v>1107</v>
      </c>
      <c r="CT1019" s="95">
        <v>1074</v>
      </c>
      <c r="CU1019" s="95">
        <v>1049</v>
      </c>
      <c r="CV1019" s="95">
        <v>1055</v>
      </c>
      <c r="CW1019" s="95">
        <v>1040</v>
      </c>
      <c r="CX1019" s="96">
        <v>1.0003408220000001</v>
      </c>
      <c r="CY1019" s="96">
        <v>1.0192960179999999</v>
      </c>
      <c r="CZ1019" s="96">
        <v>1.0074857589999999</v>
      </c>
      <c r="DA1019" s="96">
        <v>1.0361388039999999</v>
      </c>
      <c r="DB1019" s="96">
        <v>1.0504969479999999</v>
      </c>
      <c r="DC1019">
        <v>2013</v>
      </c>
      <c r="DD1019" s="6">
        <v>1064.5999999999999</v>
      </c>
      <c r="DE1019" s="96">
        <v>7.4694210000000004E-4</v>
      </c>
      <c r="DF1019" s="72">
        <v>709.02</v>
      </c>
      <c r="DG1019" s="96">
        <v>1</v>
      </c>
      <c r="DH1019" s="72">
        <v>709.02</v>
      </c>
      <c r="DI1019" s="72">
        <v>721.43766407999999</v>
      </c>
      <c r="DJ1019" s="96">
        <v>1</v>
      </c>
      <c r="DK1019" s="72">
        <v>709.02</v>
      </c>
      <c r="DL1019" s="96">
        <v>1</v>
      </c>
      <c r="DM1019" s="72">
        <v>709.02</v>
      </c>
      <c r="DN1019" s="96">
        <v>1</v>
      </c>
      <c r="DO1019" s="96">
        <v>4.1130000000000003E-3</v>
      </c>
      <c r="DP1019" s="72">
        <v>2.92</v>
      </c>
      <c r="DQ1019" s="72">
        <v>706.1</v>
      </c>
      <c r="DR1019" t="s">
        <v>709</v>
      </c>
      <c r="DT1019" t="s">
        <v>695</v>
      </c>
    </row>
    <row r="1020" spans="1:124" x14ac:dyDescent="0.3">
      <c r="A1020" t="s">
        <v>109</v>
      </c>
      <c r="B1020">
        <v>18191</v>
      </c>
      <c r="C1020" s="95">
        <v>1215</v>
      </c>
      <c r="D1020" s="95">
        <v>5595249</v>
      </c>
      <c r="E1020" s="95">
        <v>1161</v>
      </c>
      <c r="F1020" s="95">
        <v>3616607</v>
      </c>
      <c r="G1020" s="95">
        <v>329</v>
      </c>
      <c r="H1020" s="95">
        <v>1103580</v>
      </c>
      <c r="I1020" s="95">
        <v>271</v>
      </c>
      <c r="J1020" s="95">
        <v>924717</v>
      </c>
      <c r="K1020" s="95">
        <v>1168</v>
      </c>
      <c r="L1020" s="95">
        <v>6171508</v>
      </c>
      <c r="M1020" s="95">
        <v>1105</v>
      </c>
      <c r="N1020" s="95">
        <v>3918741</v>
      </c>
      <c r="O1020" s="95">
        <v>359</v>
      </c>
      <c r="P1020" s="95">
        <v>1262270</v>
      </c>
      <c r="Q1020" s="95">
        <v>300</v>
      </c>
      <c r="R1020" s="95">
        <v>1012557</v>
      </c>
      <c r="S1020" s="95">
        <v>1179</v>
      </c>
      <c r="T1020" s="95">
        <v>6526900</v>
      </c>
      <c r="U1020" s="95">
        <v>1109</v>
      </c>
      <c r="V1020" s="95">
        <v>4190724</v>
      </c>
      <c r="W1020" s="95">
        <v>376</v>
      </c>
      <c r="X1020" s="95">
        <v>1586293</v>
      </c>
      <c r="Y1020" s="95">
        <v>314</v>
      </c>
      <c r="Z1020" s="95">
        <v>1166284</v>
      </c>
      <c r="AA1020" s="95">
        <v>1199</v>
      </c>
      <c r="AB1020" s="95">
        <v>6325955</v>
      </c>
      <c r="AC1020" s="95">
        <v>1125</v>
      </c>
      <c r="AD1020" s="95">
        <v>4503051</v>
      </c>
      <c r="AE1020" s="95">
        <v>372</v>
      </c>
      <c r="AF1020" s="95">
        <v>1619099</v>
      </c>
      <c r="AG1020" s="95">
        <v>304</v>
      </c>
      <c r="AH1020" s="95">
        <v>1177281</v>
      </c>
      <c r="AI1020" s="95">
        <v>1215</v>
      </c>
      <c r="AJ1020" s="95">
        <v>6003835</v>
      </c>
      <c r="AK1020" s="95">
        <v>1130</v>
      </c>
      <c r="AL1020" s="95">
        <v>4726475</v>
      </c>
      <c r="AM1020" s="95">
        <v>374</v>
      </c>
      <c r="AN1020" s="95">
        <v>1310483</v>
      </c>
      <c r="AO1020" s="95">
        <v>305</v>
      </c>
      <c r="AP1020" s="95">
        <v>1222374</v>
      </c>
      <c r="AQ1020" s="72">
        <v>361.55</v>
      </c>
      <c r="AR1020" s="72">
        <v>264.27999999999997</v>
      </c>
      <c r="AS1020" s="72">
        <v>625.83000000000004</v>
      </c>
      <c r="AT1020" s="95">
        <v>6698829</v>
      </c>
      <c r="AU1020" s="95">
        <v>4541324</v>
      </c>
      <c r="AV1020" s="95">
        <v>1544</v>
      </c>
      <c r="AW1020" s="95">
        <v>1432</v>
      </c>
      <c r="AX1020" s="72">
        <v>405.69</v>
      </c>
      <c r="AY1020" s="72">
        <v>292.49</v>
      </c>
      <c r="AZ1020" s="72">
        <v>698.18</v>
      </c>
      <c r="BA1020" s="95">
        <v>7433778</v>
      </c>
      <c r="BB1020" s="95">
        <v>4931298</v>
      </c>
      <c r="BC1020" s="95">
        <v>1527</v>
      </c>
      <c r="BD1020" s="95">
        <v>1405</v>
      </c>
      <c r="BE1020" s="72">
        <v>434.79</v>
      </c>
      <c r="BF1020" s="72">
        <v>313.72000000000003</v>
      </c>
      <c r="BG1020" s="72">
        <v>748.51</v>
      </c>
      <c r="BH1020" s="95">
        <v>8113193</v>
      </c>
      <c r="BI1020" s="95">
        <v>5357008</v>
      </c>
      <c r="BJ1020" s="95">
        <v>1555</v>
      </c>
      <c r="BK1020" s="95">
        <v>1423</v>
      </c>
      <c r="BL1020" s="72">
        <v>421.44</v>
      </c>
      <c r="BM1020" s="72">
        <v>331.25</v>
      </c>
      <c r="BN1020" s="72">
        <v>752.69</v>
      </c>
      <c r="BO1020" s="95">
        <v>7945054</v>
      </c>
      <c r="BP1020" s="95">
        <v>5680332</v>
      </c>
      <c r="BQ1020" s="95">
        <v>1571</v>
      </c>
      <c r="BR1020" s="95">
        <v>1429</v>
      </c>
      <c r="BS1020" s="72">
        <v>383.59</v>
      </c>
      <c r="BT1020" s="72">
        <v>345.46</v>
      </c>
      <c r="BU1020" s="72">
        <v>729.05</v>
      </c>
      <c r="BV1020" s="95">
        <v>7314318</v>
      </c>
      <c r="BW1020" s="95">
        <v>5948849</v>
      </c>
      <c r="BX1020" s="95">
        <v>1589</v>
      </c>
      <c r="BY1020" s="95">
        <v>1435</v>
      </c>
      <c r="BZ1020" s="95">
        <v>1491</v>
      </c>
      <c r="CA1020" s="95">
        <v>1468</v>
      </c>
      <c r="CB1020" s="95">
        <v>1491</v>
      </c>
      <c r="CC1020" s="95">
        <v>1504</v>
      </c>
      <c r="CD1020" s="95">
        <v>1514</v>
      </c>
      <c r="CE1020" s="72">
        <v>650.75523149000003</v>
      </c>
      <c r="CF1020" s="72">
        <v>676.59346364999999</v>
      </c>
      <c r="CG1020" s="72">
        <v>712.40329333</v>
      </c>
      <c r="CH1020" s="72">
        <v>716.50152150999998</v>
      </c>
      <c r="CI1020" s="72">
        <v>731.52548966999996</v>
      </c>
      <c r="CJ1020" s="96">
        <v>0.96169799290000002</v>
      </c>
      <c r="CK1020" s="96">
        <v>1.0319047368000001</v>
      </c>
      <c r="CL1020" s="96">
        <v>1.0506829586999999</v>
      </c>
      <c r="CM1020" s="96">
        <v>1.05050719</v>
      </c>
      <c r="CN1020" s="96">
        <v>0.9966159899</v>
      </c>
      <c r="CO1020" s="96">
        <v>1.0636684107000001</v>
      </c>
      <c r="CP1020" s="96">
        <v>0.9573300884</v>
      </c>
      <c r="CQ1020" s="96">
        <v>0.99584056389999998</v>
      </c>
      <c r="CR1020" s="96">
        <v>0.96132853640000004</v>
      </c>
      <c r="CS1020" s="95">
        <v>1435</v>
      </c>
      <c r="CT1020" s="95">
        <v>1418</v>
      </c>
      <c r="CU1020" s="95">
        <v>1392</v>
      </c>
      <c r="CV1020" s="95">
        <v>1415</v>
      </c>
      <c r="CW1020" s="95">
        <v>1435</v>
      </c>
      <c r="CX1020" s="96">
        <v>1.092761761</v>
      </c>
      <c r="CY1020" s="96">
        <v>1.045745261</v>
      </c>
      <c r="CZ1020" s="96">
        <v>1.063710822</v>
      </c>
      <c r="DA1020" s="96">
        <v>1.0683438460000001</v>
      </c>
      <c r="DB1020" s="96">
        <v>1.047634467</v>
      </c>
      <c r="DC1020">
        <v>2013</v>
      </c>
      <c r="DD1020" s="6">
        <v>1424.8</v>
      </c>
      <c r="DE1020" s="96">
        <v>3.4600408E-3</v>
      </c>
      <c r="DF1020" s="72">
        <v>735.74</v>
      </c>
      <c r="DG1020" s="96">
        <v>1</v>
      </c>
      <c r="DH1020" s="72">
        <v>735.74</v>
      </c>
      <c r="DI1020" s="72">
        <v>721.43766407999999</v>
      </c>
      <c r="DJ1020" s="96">
        <v>1</v>
      </c>
      <c r="DK1020" s="72">
        <v>735.74</v>
      </c>
      <c r="DL1020" s="96">
        <v>1</v>
      </c>
      <c r="DM1020" s="72">
        <v>735.74</v>
      </c>
      <c r="DN1020" s="96">
        <v>1</v>
      </c>
      <c r="DO1020" s="96">
        <v>1.2292000000000001E-2</v>
      </c>
      <c r="DP1020" s="72">
        <v>9.0399999999999991</v>
      </c>
      <c r="DQ1020" s="72">
        <v>726.7</v>
      </c>
      <c r="DR1020" t="s">
        <v>109</v>
      </c>
      <c r="DT1020" t="s">
        <v>695</v>
      </c>
    </row>
    <row r="1021" spans="1:124" x14ac:dyDescent="0.3">
      <c r="A1021" t="s">
        <v>710</v>
      </c>
      <c r="B1021">
        <v>18210</v>
      </c>
      <c r="C1021" s="95">
        <v>3355</v>
      </c>
      <c r="D1021" s="95">
        <v>14773212</v>
      </c>
      <c r="E1021" s="95">
        <v>3339</v>
      </c>
      <c r="F1021" s="95">
        <v>11028411</v>
      </c>
      <c r="G1021" s="95">
        <v>1218</v>
      </c>
      <c r="H1021" s="95">
        <v>3088042</v>
      </c>
      <c r="I1021" s="95">
        <v>1131</v>
      </c>
      <c r="J1021" s="95">
        <v>3262453</v>
      </c>
      <c r="K1021" s="95">
        <v>3139</v>
      </c>
      <c r="L1021" s="95">
        <v>13594884</v>
      </c>
      <c r="M1021" s="95">
        <v>3124</v>
      </c>
      <c r="N1021" s="95">
        <v>10633750</v>
      </c>
      <c r="O1021" s="95">
        <v>1172</v>
      </c>
      <c r="P1021" s="95">
        <v>3348679</v>
      </c>
      <c r="Q1021" s="95">
        <v>1082</v>
      </c>
      <c r="R1021" s="95">
        <v>3535125</v>
      </c>
      <c r="S1021" s="95">
        <v>2796</v>
      </c>
      <c r="T1021" s="95">
        <v>14886991</v>
      </c>
      <c r="U1021" s="95">
        <v>2770</v>
      </c>
      <c r="V1021" s="95">
        <v>10577919</v>
      </c>
      <c r="W1021" s="95">
        <v>1103</v>
      </c>
      <c r="X1021" s="95">
        <v>3810378</v>
      </c>
      <c r="Y1021" s="95">
        <v>1015</v>
      </c>
      <c r="Z1021" s="95">
        <v>3657637</v>
      </c>
      <c r="AA1021" s="95">
        <v>2652</v>
      </c>
      <c r="AB1021" s="95">
        <v>13318419</v>
      </c>
      <c r="AC1021" s="95">
        <v>2618</v>
      </c>
      <c r="AD1021" s="95">
        <v>10427009</v>
      </c>
      <c r="AE1021" s="95">
        <v>1021</v>
      </c>
      <c r="AF1021" s="95">
        <v>3542334</v>
      </c>
      <c r="AG1021" s="95">
        <v>930</v>
      </c>
      <c r="AH1021" s="95">
        <v>3545766</v>
      </c>
      <c r="AI1021" s="95">
        <v>2706</v>
      </c>
      <c r="AJ1021" s="95">
        <v>11976968.460000001</v>
      </c>
      <c r="AK1021" s="95">
        <v>2669</v>
      </c>
      <c r="AL1021" s="95">
        <v>10558805.460000001</v>
      </c>
      <c r="AM1021" s="95">
        <v>1051</v>
      </c>
      <c r="AN1021" s="95">
        <v>3151713.34</v>
      </c>
      <c r="AO1021" s="95">
        <v>957</v>
      </c>
      <c r="AP1021" s="95">
        <v>3728012.58</v>
      </c>
      <c r="AQ1021" s="72">
        <v>325.48</v>
      </c>
      <c r="AR1021" s="72">
        <v>266.42</v>
      </c>
      <c r="AS1021" s="72">
        <v>591.9</v>
      </c>
      <c r="AT1021" s="95">
        <v>17861254</v>
      </c>
      <c r="AU1021" s="95">
        <v>14290864</v>
      </c>
      <c r="AV1021" s="95">
        <v>4573</v>
      </c>
      <c r="AW1021" s="95">
        <v>4470</v>
      </c>
      <c r="AX1021" s="72">
        <v>327.52999999999997</v>
      </c>
      <c r="AY1021" s="72">
        <v>280.73</v>
      </c>
      <c r="AZ1021" s="72">
        <v>608.26</v>
      </c>
      <c r="BA1021" s="95">
        <v>16943563</v>
      </c>
      <c r="BB1021" s="95">
        <v>14168875</v>
      </c>
      <c r="BC1021" s="95">
        <v>4311</v>
      </c>
      <c r="BD1021" s="95">
        <v>4206</v>
      </c>
      <c r="BE1021" s="72">
        <v>399.62</v>
      </c>
      <c r="BF1021" s="72">
        <v>313.42</v>
      </c>
      <c r="BG1021" s="72">
        <v>713.04</v>
      </c>
      <c r="BH1021" s="95">
        <v>18697369</v>
      </c>
      <c r="BI1021" s="95">
        <v>14235556</v>
      </c>
      <c r="BJ1021" s="95">
        <v>3899</v>
      </c>
      <c r="BK1021" s="95">
        <v>3785</v>
      </c>
      <c r="BL1021" s="72">
        <v>382.54</v>
      </c>
      <c r="BM1021" s="72">
        <v>328.18</v>
      </c>
      <c r="BN1021" s="72">
        <v>710.72</v>
      </c>
      <c r="BO1021" s="95">
        <v>16860753</v>
      </c>
      <c r="BP1021" s="95">
        <v>13972775</v>
      </c>
      <c r="BQ1021" s="95">
        <v>3673</v>
      </c>
      <c r="BR1021" s="95">
        <v>3548</v>
      </c>
      <c r="BS1021" s="72">
        <v>335.57</v>
      </c>
      <c r="BT1021" s="72">
        <v>328.34</v>
      </c>
      <c r="BU1021" s="72">
        <v>663.91</v>
      </c>
      <c r="BV1021" s="95">
        <v>15128681.800000001</v>
      </c>
      <c r="BW1021" s="95">
        <v>14286818.039999999</v>
      </c>
      <c r="BX1021" s="95">
        <v>3757</v>
      </c>
      <c r="BY1021" s="95">
        <v>3626</v>
      </c>
      <c r="BZ1021" s="95">
        <v>4524</v>
      </c>
      <c r="CA1021" s="95">
        <v>4260</v>
      </c>
      <c r="CB1021" s="95">
        <v>3844</v>
      </c>
      <c r="CC1021" s="95">
        <v>3614</v>
      </c>
      <c r="CD1021" s="95">
        <v>3693</v>
      </c>
      <c r="CE1021" s="72">
        <v>650.75523149000003</v>
      </c>
      <c r="CF1021" s="72">
        <v>676.59346364999999</v>
      </c>
      <c r="CG1021" s="72">
        <v>712.40329333</v>
      </c>
      <c r="CH1021" s="72">
        <v>716.50152150999998</v>
      </c>
      <c r="CI1021" s="72">
        <v>731.52548966999996</v>
      </c>
      <c r="CJ1021" s="96">
        <v>0.90955857340000001</v>
      </c>
      <c r="CK1021" s="96">
        <v>0.89900365979999997</v>
      </c>
      <c r="CL1021" s="96">
        <v>1.0008937446999999</v>
      </c>
      <c r="CM1021" s="96">
        <v>0.99193090129999995</v>
      </c>
      <c r="CN1021" s="96">
        <v>0.90756919530000002</v>
      </c>
      <c r="CO1021" s="96">
        <v>1.0142026687000001</v>
      </c>
      <c r="CP1021" s="96">
        <v>0.92860258009999996</v>
      </c>
      <c r="CQ1021" s="96">
        <v>0.99584056389999998</v>
      </c>
      <c r="CR1021" s="96">
        <v>0.93248104279999999</v>
      </c>
      <c r="CS1021" s="95">
        <v>4649</v>
      </c>
      <c r="CT1021" s="95">
        <v>4470</v>
      </c>
      <c r="CU1021" s="95">
        <v>4382</v>
      </c>
      <c r="CV1021" s="95">
        <v>4376</v>
      </c>
      <c r="CW1021" s="95">
        <v>4539</v>
      </c>
      <c r="CX1021" s="96">
        <v>1.0027850060000001</v>
      </c>
      <c r="CY1021" s="96">
        <v>1.0092642759999999</v>
      </c>
      <c r="CZ1021" s="96">
        <v>1.0012625230000001</v>
      </c>
      <c r="DA1021" s="96">
        <v>1.022804067</v>
      </c>
      <c r="DB1021" s="96">
        <v>1.0349603970000001</v>
      </c>
      <c r="DC1021">
        <v>2013</v>
      </c>
      <c r="DD1021" s="6">
        <v>3927</v>
      </c>
      <c r="DE1021" s="96">
        <v>1.8313479E-3</v>
      </c>
      <c r="DF1021" s="72">
        <v>714.82</v>
      </c>
      <c r="DG1021" s="96">
        <v>1</v>
      </c>
      <c r="DH1021" s="72">
        <v>714.82</v>
      </c>
      <c r="DI1021" s="72">
        <v>721.43766407999999</v>
      </c>
      <c r="DJ1021" s="96">
        <v>1</v>
      </c>
      <c r="DK1021" s="72">
        <v>714.82</v>
      </c>
      <c r="DL1021" s="96">
        <v>1</v>
      </c>
      <c r="DM1021" s="72">
        <v>714.82</v>
      </c>
      <c r="DN1021" s="96">
        <v>1</v>
      </c>
      <c r="DO1021" s="96">
        <v>6.8900000000000003E-3</v>
      </c>
      <c r="DP1021" s="72">
        <v>4.93</v>
      </c>
      <c r="DQ1021" s="72">
        <v>709.89</v>
      </c>
      <c r="DR1021" t="s">
        <v>710</v>
      </c>
      <c r="DT1021" t="s">
        <v>695</v>
      </c>
    </row>
    <row r="1022" spans="1:124" x14ac:dyDescent="0.3">
      <c r="A1022" t="s">
        <v>711</v>
      </c>
      <c r="B1022">
        <v>18220</v>
      </c>
      <c r="C1022" s="95">
        <v>1994</v>
      </c>
      <c r="D1022" s="95">
        <v>10277571</v>
      </c>
      <c r="E1022" s="95">
        <v>1971</v>
      </c>
      <c r="F1022" s="95">
        <v>7785373</v>
      </c>
      <c r="G1022" s="95">
        <v>703</v>
      </c>
      <c r="H1022" s="95">
        <v>1779456</v>
      </c>
      <c r="I1022" s="95">
        <v>660</v>
      </c>
      <c r="J1022" s="95">
        <v>2202076</v>
      </c>
      <c r="K1022" s="95">
        <v>1923</v>
      </c>
      <c r="L1022" s="95">
        <v>9920838</v>
      </c>
      <c r="M1022" s="95">
        <v>1896</v>
      </c>
      <c r="N1022" s="95">
        <v>8687913</v>
      </c>
      <c r="O1022" s="95">
        <v>702</v>
      </c>
      <c r="P1022" s="95">
        <v>1711947</v>
      </c>
      <c r="Q1022" s="95">
        <v>654</v>
      </c>
      <c r="R1022" s="95">
        <v>2321304</v>
      </c>
      <c r="S1022" s="95">
        <v>1956</v>
      </c>
      <c r="T1022" s="95">
        <v>10735284</v>
      </c>
      <c r="U1022" s="95">
        <v>1918</v>
      </c>
      <c r="V1022" s="95">
        <v>9941059</v>
      </c>
      <c r="W1022" s="95">
        <v>726</v>
      </c>
      <c r="X1022" s="95">
        <v>1717563</v>
      </c>
      <c r="Y1022" s="95">
        <v>662</v>
      </c>
      <c r="Z1022" s="95">
        <v>2530150</v>
      </c>
      <c r="AA1022" s="95">
        <v>1968</v>
      </c>
      <c r="AB1022" s="95">
        <v>12768685</v>
      </c>
      <c r="AC1022" s="95">
        <v>1926</v>
      </c>
      <c r="AD1022" s="95">
        <v>11291085</v>
      </c>
      <c r="AE1022" s="95">
        <v>735</v>
      </c>
      <c r="AF1022" s="95">
        <v>2612387</v>
      </c>
      <c r="AG1022" s="95">
        <v>672</v>
      </c>
      <c r="AH1022" s="95">
        <v>3161271</v>
      </c>
      <c r="AI1022" s="95">
        <v>1951</v>
      </c>
      <c r="AJ1022" s="95">
        <v>12241573</v>
      </c>
      <c r="AK1022" s="95">
        <v>1905</v>
      </c>
      <c r="AL1022" s="95">
        <v>11190051.109999999</v>
      </c>
      <c r="AM1022" s="95">
        <v>734</v>
      </c>
      <c r="AN1022" s="95">
        <v>2492993.2400000002</v>
      </c>
      <c r="AO1022" s="95">
        <v>673</v>
      </c>
      <c r="AP1022" s="95">
        <v>3133397.91</v>
      </c>
      <c r="AQ1022" s="72">
        <v>372.54</v>
      </c>
      <c r="AR1022" s="72">
        <v>316.33999999999997</v>
      </c>
      <c r="AS1022" s="72">
        <v>688.88</v>
      </c>
      <c r="AT1022" s="95">
        <v>12057027</v>
      </c>
      <c r="AU1022" s="95">
        <v>9987449</v>
      </c>
      <c r="AV1022" s="95">
        <v>2697</v>
      </c>
      <c r="AW1022" s="95">
        <v>2631</v>
      </c>
      <c r="AX1022" s="72">
        <v>369.29</v>
      </c>
      <c r="AY1022" s="72">
        <v>359.78</v>
      </c>
      <c r="AZ1022" s="72">
        <v>729.07</v>
      </c>
      <c r="BA1022" s="95">
        <v>11632785</v>
      </c>
      <c r="BB1022" s="95">
        <v>11009217</v>
      </c>
      <c r="BC1022" s="95">
        <v>2625</v>
      </c>
      <c r="BD1022" s="95">
        <v>2550</v>
      </c>
      <c r="BE1022" s="72">
        <v>386.93</v>
      </c>
      <c r="BF1022" s="72">
        <v>402.82</v>
      </c>
      <c r="BG1022" s="72">
        <v>789.75</v>
      </c>
      <c r="BH1022" s="95">
        <v>12452847</v>
      </c>
      <c r="BI1022" s="95">
        <v>12471209</v>
      </c>
      <c r="BJ1022" s="95">
        <v>2682</v>
      </c>
      <c r="BK1022" s="95">
        <v>2580</v>
      </c>
      <c r="BL1022" s="72">
        <v>474.2</v>
      </c>
      <c r="BM1022" s="72">
        <v>463.57</v>
      </c>
      <c r="BN1022" s="72">
        <v>937.77</v>
      </c>
      <c r="BO1022" s="95">
        <v>15381072</v>
      </c>
      <c r="BP1022" s="95">
        <v>14452356</v>
      </c>
      <c r="BQ1022" s="95">
        <v>2703</v>
      </c>
      <c r="BR1022" s="95">
        <v>2598</v>
      </c>
      <c r="BS1022" s="72">
        <v>457.31</v>
      </c>
      <c r="BT1022" s="72">
        <v>463</v>
      </c>
      <c r="BU1022" s="72">
        <v>920.31</v>
      </c>
      <c r="BV1022" s="95">
        <v>14734566.24</v>
      </c>
      <c r="BW1022" s="95">
        <v>14323449.02</v>
      </c>
      <c r="BX1022" s="95">
        <v>2685</v>
      </c>
      <c r="BY1022" s="95">
        <v>2578</v>
      </c>
      <c r="BZ1022" s="95">
        <v>2666</v>
      </c>
      <c r="CA1022" s="95">
        <v>2589</v>
      </c>
      <c r="CB1022" s="95">
        <v>2633</v>
      </c>
      <c r="CC1022" s="95">
        <v>2653</v>
      </c>
      <c r="CD1022" s="95">
        <v>2633</v>
      </c>
      <c r="CE1022" s="72">
        <v>650.75523149000003</v>
      </c>
      <c r="CF1022" s="72">
        <v>676.59346364999999</v>
      </c>
      <c r="CG1022" s="72">
        <v>712.40329333</v>
      </c>
      <c r="CH1022" s="72">
        <v>716.50152150999998</v>
      </c>
      <c r="CI1022" s="72">
        <v>731.52548966999996</v>
      </c>
      <c r="CJ1022" s="96">
        <v>1.0585854199</v>
      </c>
      <c r="CK1022" s="96">
        <v>1.0775599221000001</v>
      </c>
      <c r="CL1022" s="96">
        <v>1.1085715175999999</v>
      </c>
      <c r="CM1022" s="96">
        <v>1.3088178766</v>
      </c>
      <c r="CN1022" s="96">
        <v>1.2580696271</v>
      </c>
      <c r="CO1022" s="96">
        <v>1.0350565966</v>
      </c>
      <c r="CP1022" s="96">
        <v>1.1229539298</v>
      </c>
      <c r="CQ1022" s="96">
        <v>0.99584056389999998</v>
      </c>
      <c r="CR1022" s="96">
        <v>1.1276441332</v>
      </c>
      <c r="CS1022" s="95">
        <v>2778</v>
      </c>
      <c r="CT1022" s="95">
        <v>2739</v>
      </c>
      <c r="CU1022" s="95">
        <v>2743</v>
      </c>
      <c r="CV1022" s="95">
        <v>2794</v>
      </c>
      <c r="CW1022" s="95">
        <v>2819</v>
      </c>
      <c r="CX1022" s="96">
        <v>1.065412896</v>
      </c>
      <c r="CY1022" s="96">
        <v>1.0302210869999999</v>
      </c>
      <c r="CZ1022" s="96">
        <v>1.0515225779999999</v>
      </c>
      <c r="DA1022" s="96">
        <v>1.012259904</v>
      </c>
      <c r="DB1022" s="96">
        <v>1.0164125500000001</v>
      </c>
      <c r="DC1022">
        <v>2013</v>
      </c>
      <c r="DD1022" s="6">
        <v>2587.4</v>
      </c>
      <c r="DE1022" s="96">
        <v>2.2752591E-3</v>
      </c>
      <c r="DF1022" s="72">
        <v>864.05</v>
      </c>
      <c r="DG1022" s="96">
        <v>1</v>
      </c>
      <c r="DH1022" s="72">
        <v>864.05</v>
      </c>
      <c r="DI1022" s="72">
        <v>721.43766407999999</v>
      </c>
      <c r="DJ1022" s="96">
        <v>1</v>
      </c>
      <c r="DK1022" s="72">
        <v>864.05</v>
      </c>
      <c r="DL1022" s="96">
        <v>1</v>
      </c>
      <c r="DM1022" s="72">
        <v>864.05</v>
      </c>
      <c r="DN1022" s="96">
        <v>1</v>
      </c>
      <c r="DO1022" s="96">
        <v>9.2549999999999993E-3</v>
      </c>
      <c r="DP1022" s="72">
        <v>8</v>
      </c>
      <c r="DQ1022" s="72">
        <v>856.05</v>
      </c>
      <c r="DR1022" t="s">
        <v>711</v>
      </c>
      <c r="DT1022" t="s">
        <v>695</v>
      </c>
    </row>
    <row r="1023" spans="1:124" x14ac:dyDescent="0.3">
      <c r="A1023" t="s">
        <v>492</v>
      </c>
      <c r="B1023">
        <v>18230</v>
      </c>
      <c r="C1023" s="95">
        <v>6599</v>
      </c>
      <c r="D1023" s="95">
        <v>25592210</v>
      </c>
      <c r="E1023" s="95">
        <v>6420</v>
      </c>
      <c r="F1023" s="95">
        <v>19753351</v>
      </c>
      <c r="G1023" s="95">
        <v>1845</v>
      </c>
      <c r="H1023" s="95">
        <v>6490690</v>
      </c>
      <c r="I1023" s="95">
        <v>1692</v>
      </c>
      <c r="J1023" s="95">
        <v>5331335</v>
      </c>
      <c r="K1023" s="95">
        <v>6235</v>
      </c>
      <c r="L1023" s="95">
        <v>25517067</v>
      </c>
      <c r="M1023" s="95">
        <v>6042</v>
      </c>
      <c r="N1023" s="95">
        <v>20331872</v>
      </c>
      <c r="O1023" s="95">
        <v>1915</v>
      </c>
      <c r="P1023" s="95">
        <v>5981686</v>
      </c>
      <c r="Q1023" s="95">
        <v>1753</v>
      </c>
      <c r="R1023" s="95">
        <v>5892085</v>
      </c>
      <c r="S1023" s="95">
        <v>6117</v>
      </c>
      <c r="T1023" s="95">
        <v>26821922</v>
      </c>
      <c r="U1023" s="95">
        <v>5912</v>
      </c>
      <c r="V1023" s="95">
        <v>20311897</v>
      </c>
      <c r="W1023" s="95">
        <v>1908</v>
      </c>
      <c r="X1023" s="95">
        <v>7477281</v>
      </c>
      <c r="Y1023" s="95">
        <v>1727</v>
      </c>
      <c r="Z1023" s="95">
        <v>6322680</v>
      </c>
      <c r="AA1023" s="95">
        <v>6089</v>
      </c>
      <c r="AB1023" s="95">
        <v>27012134</v>
      </c>
      <c r="AC1023" s="95">
        <v>5873</v>
      </c>
      <c r="AD1023" s="95">
        <v>21220085</v>
      </c>
      <c r="AE1023" s="95">
        <v>1969</v>
      </c>
      <c r="AF1023" s="95">
        <v>8026458</v>
      </c>
      <c r="AG1023" s="95">
        <v>1794</v>
      </c>
      <c r="AH1023" s="95">
        <v>6648743</v>
      </c>
      <c r="AI1023" s="95">
        <v>6387</v>
      </c>
      <c r="AJ1023" s="95">
        <v>27324116.760000002</v>
      </c>
      <c r="AK1023" s="95">
        <v>6150</v>
      </c>
      <c r="AL1023" s="95">
        <v>23578594.850000001</v>
      </c>
      <c r="AM1023" s="95">
        <v>2150</v>
      </c>
      <c r="AN1023" s="95">
        <v>7940439.96</v>
      </c>
      <c r="AO1023" s="95">
        <v>1956</v>
      </c>
      <c r="AP1023" s="95">
        <v>7526250.54</v>
      </c>
      <c r="AQ1023" s="72">
        <v>316.62</v>
      </c>
      <c r="AR1023" s="72">
        <v>257.69</v>
      </c>
      <c r="AS1023" s="72">
        <v>574.30999999999995</v>
      </c>
      <c r="AT1023" s="95">
        <v>32082900</v>
      </c>
      <c r="AU1023" s="95">
        <v>25084686</v>
      </c>
      <c r="AV1023" s="95">
        <v>8444</v>
      </c>
      <c r="AW1023" s="95">
        <v>8112</v>
      </c>
      <c r="AX1023" s="72">
        <v>322.07</v>
      </c>
      <c r="AY1023" s="72">
        <v>280.35000000000002</v>
      </c>
      <c r="AZ1023" s="72">
        <v>602.41999999999996</v>
      </c>
      <c r="BA1023" s="95">
        <v>31498753</v>
      </c>
      <c r="BB1023" s="95">
        <v>26223957</v>
      </c>
      <c r="BC1023" s="95">
        <v>8150</v>
      </c>
      <c r="BD1023" s="95">
        <v>7795</v>
      </c>
      <c r="BE1023" s="72">
        <v>356.17</v>
      </c>
      <c r="BF1023" s="72">
        <v>290.55</v>
      </c>
      <c r="BG1023" s="72">
        <v>646.72</v>
      </c>
      <c r="BH1023" s="95">
        <v>34299203</v>
      </c>
      <c r="BI1023" s="95">
        <v>26634577</v>
      </c>
      <c r="BJ1023" s="95">
        <v>8025</v>
      </c>
      <c r="BK1023" s="95">
        <v>7639</v>
      </c>
      <c r="BL1023" s="72">
        <v>362.36</v>
      </c>
      <c r="BM1023" s="72">
        <v>302.91000000000003</v>
      </c>
      <c r="BN1023" s="72">
        <v>665.27</v>
      </c>
      <c r="BO1023" s="95">
        <v>35038592</v>
      </c>
      <c r="BP1023" s="95">
        <v>27868828</v>
      </c>
      <c r="BQ1023" s="95">
        <v>8058</v>
      </c>
      <c r="BR1023" s="95">
        <v>7667</v>
      </c>
      <c r="BS1023" s="72">
        <v>344.23</v>
      </c>
      <c r="BT1023" s="72">
        <v>319.77</v>
      </c>
      <c r="BU1023" s="72">
        <v>664</v>
      </c>
      <c r="BV1023" s="95">
        <v>35264556.719999999</v>
      </c>
      <c r="BW1023" s="95">
        <v>31104845.390000001</v>
      </c>
      <c r="BX1023" s="95">
        <v>8537</v>
      </c>
      <c r="BY1023" s="95">
        <v>8106</v>
      </c>
      <c r="BZ1023" s="95">
        <v>8286</v>
      </c>
      <c r="CA1023" s="95">
        <v>7979</v>
      </c>
      <c r="CB1023" s="95">
        <v>7839</v>
      </c>
      <c r="CC1023" s="95">
        <v>7872</v>
      </c>
      <c r="CD1023" s="95">
        <v>8326</v>
      </c>
      <c r="CE1023" s="72">
        <v>650.75523149000003</v>
      </c>
      <c r="CF1023" s="72">
        <v>676.59346364999999</v>
      </c>
      <c r="CG1023" s="72">
        <v>712.40329333</v>
      </c>
      <c r="CH1023" s="72">
        <v>716.50152150999998</v>
      </c>
      <c r="CI1023" s="72">
        <v>731.52548966999996</v>
      </c>
      <c r="CJ1023" s="96">
        <v>0.88252844109999995</v>
      </c>
      <c r="CK1023" s="96">
        <v>0.89037218409999996</v>
      </c>
      <c r="CL1023" s="96">
        <v>0.90780040750000002</v>
      </c>
      <c r="CM1023" s="96">
        <v>0.92849767940000005</v>
      </c>
      <c r="CN1023" s="96">
        <v>0.90769222589999998</v>
      </c>
      <c r="CO1023" s="96">
        <v>1.0120068449999999</v>
      </c>
      <c r="CP1023" s="96">
        <v>0.8926601555</v>
      </c>
      <c r="CQ1023" s="96">
        <v>0.99584056389999998</v>
      </c>
      <c r="CR1023" s="96">
        <v>0.89638849870000004</v>
      </c>
      <c r="CS1023" s="95">
        <v>8020</v>
      </c>
      <c r="CT1023" s="95">
        <v>7699</v>
      </c>
      <c r="CU1023" s="95">
        <v>7535</v>
      </c>
      <c r="CV1023" s="95">
        <v>7501</v>
      </c>
      <c r="CW1023" s="95">
        <v>7939</v>
      </c>
      <c r="CX1023" s="96">
        <v>0.97865350500000003</v>
      </c>
      <c r="CY1023" s="96">
        <v>1.0129200920000001</v>
      </c>
      <c r="CZ1023" s="96">
        <v>1.0177423459999999</v>
      </c>
      <c r="DA1023" s="96">
        <v>1.0219996280000001</v>
      </c>
      <c r="DB1023" s="96">
        <v>1.0299297359999999</v>
      </c>
      <c r="DC1023">
        <v>2013</v>
      </c>
      <c r="DD1023" s="6">
        <v>7863.8</v>
      </c>
      <c r="DE1023" s="96">
        <v>2.2815059E-3</v>
      </c>
      <c r="DF1023" s="72">
        <v>686.85</v>
      </c>
      <c r="DG1023" s="96">
        <v>1</v>
      </c>
      <c r="DH1023" s="72">
        <v>686.85</v>
      </c>
      <c r="DI1023" s="72">
        <v>701.69642291000002</v>
      </c>
      <c r="DJ1023" s="96">
        <v>1</v>
      </c>
      <c r="DK1023" s="72">
        <v>686.85</v>
      </c>
      <c r="DL1023" s="96">
        <v>1</v>
      </c>
      <c r="DM1023" s="72">
        <v>686.85</v>
      </c>
      <c r="DN1023" s="96">
        <v>1</v>
      </c>
      <c r="DO1023" s="96">
        <v>1.0777E-2</v>
      </c>
      <c r="DP1023" s="72">
        <v>7.4</v>
      </c>
      <c r="DQ1023" s="72">
        <v>679.45</v>
      </c>
      <c r="DR1023" t="s">
        <v>492</v>
      </c>
      <c r="DT1023" t="s">
        <v>695</v>
      </c>
    </row>
    <row r="1024" spans="1:124" x14ac:dyDescent="0.3">
      <c r="A1024" t="s">
        <v>111</v>
      </c>
      <c r="B1024">
        <v>18240</v>
      </c>
      <c r="C1024" s="95">
        <v>4110</v>
      </c>
      <c r="D1024" s="95">
        <v>16616776</v>
      </c>
      <c r="E1024" s="95">
        <v>3987</v>
      </c>
      <c r="F1024" s="95">
        <v>13862044</v>
      </c>
      <c r="G1024" s="95">
        <v>1227</v>
      </c>
      <c r="H1024" s="95">
        <v>4068823</v>
      </c>
      <c r="I1024" s="95">
        <v>1075</v>
      </c>
      <c r="J1024" s="95">
        <v>4065978</v>
      </c>
      <c r="K1024" s="95">
        <v>3862</v>
      </c>
      <c r="L1024" s="95">
        <v>16014809</v>
      </c>
      <c r="M1024" s="95">
        <v>3728</v>
      </c>
      <c r="N1024" s="95">
        <v>14278801</v>
      </c>
      <c r="O1024" s="95">
        <v>1178</v>
      </c>
      <c r="P1024" s="95">
        <v>3525148</v>
      </c>
      <c r="Q1024" s="95">
        <v>1017</v>
      </c>
      <c r="R1024" s="95">
        <v>3959860</v>
      </c>
      <c r="S1024" s="95">
        <v>3835</v>
      </c>
      <c r="T1024" s="95">
        <v>18278885</v>
      </c>
      <c r="U1024" s="95">
        <v>3678</v>
      </c>
      <c r="V1024" s="95">
        <v>14801694</v>
      </c>
      <c r="W1024" s="95">
        <v>1228</v>
      </c>
      <c r="X1024" s="95">
        <v>4694623</v>
      </c>
      <c r="Y1024" s="95">
        <v>1056</v>
      </c>
      <c r="Z1024" s="95">
        <v>4573077</v>
      </c>
      <c r="AA1024" s="95">
        <v>3801</v>
      </c>
      <c r="AB1024" s="95">
        <v>15465366</v>
      </c>
      <c r="AC1024" s="95">
        <v>3630</v>
      </c>
      <c r="AD1024" s="95">
        <v>14967649</v>
      </c>
      <c r="AE1024" s="95">
        <v>1225</v>
      </c>
      <c r="AF1024" s="95">
        <v>3624065</v>
      </c>
      <c r="AG1024" s="95">
        <v>1059</v>
      </c>
      <c r="AH1024" s="95">
        <v>4662742</v>
      </c>
      <c r="AI1024" s="95">
        <v>3821</v>
      </c>
      <c r="AJ1024" s="95">
        <v>16083722.550000001</v>
      </c>
      <c r="AK1024" s="95">
        <v>3638</v>
      </c>
      <c r="AL1024" s="95">
        <v>15731236.84</v>
      </c>
      <c r="AM1024" s="95">
        <v>1252</v>
      </c>
      <c r="AN1024" s="95">
        <v>4280381</v>
      </c>
      <c r="AO1024" s="95">
        <v>1088</v>
      </c>
      <c r="AP1024" s="95">
        <v>4681298.46</v>
      </c>
      <c r="AQ1024" s="72">
        <v>322.99</v>
      </c>
      <c r="AR1024" s="72">
        <v>295.14</v>
      </c>
      <c r="AS1024" s="72">
        <v>618.13</v>
      </c>
      <c r="AT1024" s="95">
        <v>20685599</v>
      </c>
      <c r="AU1024" s="95">
        <v>17928022</v>
      </c>
      <c r="AV1024" s="95">
        <v>5337</v>
      </c>
      <c r="AW1024" s="95">
        <v>5062</v>
      </c>
      <c r="AX1024" s="72">
        <v>323.08</v>
      </c>
      <c r="AY1024" s="72">
        <v>320.31</v>
      </c>
      <c r="AZ1024" s="72">
        <v>643.39</v>
      </c>
      <c r="BA1024" s="95">
        <v>19539957</v>
      </c>
      <c r="BB1024" s="95">
        <v>18238661</v>
      </c>
      <c r="BC1024" s="95">
        <v>5040</v>
      </c>
      <c r="BD1024" s="95">
        <v>4745</v>
      </c>
      <c r="BE1024" s="72">
        <v>378.13</v>
      </c>
      <c r="BF1024" s="72">
        <v>341.06</v>
      </c>
      <c r="BG1024" s="72">
        <v>719.19</v>
      </c>
      <c r="BH1024" s="95">
        <v>22973508</v>
      </c>
      <c r="BI1024" s="95">
        <v>19374771</v>
      </c>
      <c r="BJ1024" s="95">
        <v>5063</v>
      </c>
      <c r="BK1024" s="95">
        <v>4734</v>
      </c>
      <c r="BL1024" s="72">
        <v>316.51</v>
      </c>
      <c r="BM1024" s="72">
        <v>348.87</v>
      </c>
      <c r="BN1024" s="72">
        <v>665.38</v>
      </c>
      <c r="BO1024" s="95">
        <v>19089431</v>
      </c>
      <c r="BP1024" s="95">
        <v>19630391</v>
      </c>
      <c r="BQ1024" s="95">
        <v>5026</v>
      </c>
      <c r="BR1024" s="95">
        <v>4689</v>
      </c>
      <c r="BS1024" s="72">
        <v>334.52</v>
      </c>
      <c r="BT1024" s="72">
        <v>359.93</v>
      </c>
      <c r="BU1024" s="72">
        <v>694.45</v>
      </c>
      <c r="BV1024" s="95">
        <v>20364103.550000001</v>
      </c>
      <c r="BW1024" s="95">
        <v>20412535.300000001</v>
      </c>
      <c r="BX1024" s="95">
        <v>5073</v>
      </c>
      <c r="BY1024" s="95">
        <v>4726</v>
      </c>
      <c r="BZ1024" s="95">
        <v>5206</v>
      </c>
      <c r="CA1024" s="95">
        <v>4898</v>
      </c>
      <c r="CB1024" s="95">
        <v>4904</v>
      </c>
      <c r="CC1024" s="95">
        <v>4866</v>
      </c>
      <c r="CD1024" s="95">
        <v>4903</v>
      </c>
      <c r="CE1024" s="72">
        <v>650.75523149000003</v>
      </c>
      <c r="CF1024" s="72">
        <v>676.59346364999999</v>
      </c>
      <c r="CG1024" s="72">
        <v>712.40329333</v>
      </c>
      <c r="CH1024" s="72">
        <v>716.50152150999998</v>
      </c>
      <c r="CI1024" s="72">
        <v>731.52548966999996</v>
      </c>
      <c r="CJ1024" s="96">
        <v>0.94986558710000002</v>
      </c>
      <c r="CK1024" s="96">
        <v>0.95092553290000004</v>
      </c>
      <c r="CL1024" s="96">
        <v>1.0095264954000001</v>
      </c>
      <c r="CM1024" s="96">
        <v>0.92865120310000004</v>
      </c>
      <c r="CN1024" s="96">
        <v>0.94931756970000003</v>
      </c>
      <c r="CO1024" s="96">
        <v>0.99868609050000001</v>
      </c>
      <c r="CP1024" s="96">
        <v>0.95891720800000002</v>
      </c>
      <c r="CQ1024" s="96">
        <v>0.99584056389999998</v>
      </c>
      <c r="CR1024" s="96">
        <v>0.96292228479999997</v>
      </c>
      <c r="CS1024" s="95">
        <v>4932</v>
      </c>
      <c r="CT1024" s="95">
        <v>4671</v>
      </c>
      <c r="CU1024" s="95">
        <v>4727</v>
      </c>
      <c r="CV1024" s="95">
        <v>4658</v>
      </c>
      <c r="CW1024" s="95">
        <v>4735</v>
      </c>
      <c r="CX1024" s="96">
        <v>0.97178295199999998</v>
      </c>
      <c r="CY1024" s="96">
        <v>1.0049917349999999</v>
      </c>
      <c r="CZ1024" s="96">
        <v>0.992612783</v>
      </c>
      <c r="DA1024" s="96">
        <v>1.0160717319999999</v>
      </c>
      <c r="DB1024" s="96">
        <v>1.0094482490000001</v>
      </c>
      <c r="DC1024">
        <v>2013</v>
      </c>
      <c r="DD1024" s="6">
        <v>4791.2</v>
      </c>
      <c r="DE1024" s="96">
        <v>4.4206651000000003E-3</v>
      </c>
      <c r="DF1024" s="72">
        <v>736.25</v>
      </c>
      <c r="DG1024" s="96">
        <v>1</v>
      </c>
      <c r="DH1024" s="72">
        <v>736.25</v>
      </c>
      <c r="DI1024" s="72">
        <v>698.27002825</v>
      </c>
      <c r="DJ1024" s="96">
        <v>1</v>
      </c>
      <c r="DK1024" s="72">
        <v>736.25</v>
      </c>
      <c r="DL1024" s="96">
        <v>1</v>
      </c>
      <c r="DM1024" s="72">
        <v>736.25</v>
      </c>
      <c r="DN1024" s="96">
        <v>1</v>
      </c>
      <c r="DO1024" s="96">
        <v>1.5384E-2</v>
      </c>
      <c r="DP1024" s="72">
        <v>11.33</v>
      </c>
      <c r="DQ1024" s="72">
        <v>724.92</v>
      </c>
      <c r="DR1024" t="s">
        <v>111</v>
      </c>
      <c r="DT1024" t="s">
        <v>695</v>
      </c>
    </row>
    <row r="1025" spans="1:124" x14ac:dyDescent="0.3">
      <c r="A1025" t="s">
        <v>14</v>
      </c>
      <c r="B1025">
        <v>18250</v>
      </c>
      <c r="C1025" s="95">
        <v>2288</v>
      </c>
      <c r="D1025" s="95">
        <v>13855653</v>
      </c>
      <c r="E1025" s="95">
        <v>2345</v>
      </c>
      <c r="F1025" s="95">
        <v>9345593</v>
      </c>
      <c r="G1025" s="95">
        <v>1620</v>
      </c>
      <c r="H1025" s="95">
        <v>4281397</v>
      </c>
      <c r="I1025" s="95">
        <v>1515</v>
      </c>
      <c r="J1025" s="95">
        <v>3934186</v>
      </c>
      <c r="K1025" s="95">
        <v>2190</v>
      </c>
      <c r="L1025" s="95">
        <v>13630789</v>
      </c>
      <c r="M1025" s="95">
        <v>2249</v>
      </c>
      <c r="N1025" s="95">
        <v>9566563</v>
      </c>
      <c r="O1025" s="95">
        <v>1621</v>
      </c>
      <c r="P1025" s="95">
        <v>5058944</v>
      </c>
      <c r="Q1025" s="95">
        <v>1514</v>
      </c>
      <c r="R1025" s="95">
        <v>4550220</v>
      </c>
      <c r="S1025" s="95">
        <v>2194</v>
      </c>
      <c r="T1025" s="95">
        <v>13920051</v>
      </c>
      <c r="U1025" s="95">
        <v>2259</v>
      </c>
      <c r="V1025" s="95">
        <v>10501435</v>
      </c>
      <c r="W1025" s="95">
        <v>1623</v>
      </c>
      <c r="X1025" s="95">
        <v>5044883</v>
      </c>
      <c r="Y1025" s="95">
        <v>1504</v>
      </c>
      <c r="Z1025" s="95">
        <v>5049466</v>
      </c>
      <c r="AA1025" s="95">
        <v>2206</v>
      </c>
      <c r="AB1025" s="95">
        <v>14080787</v>
      </c>
      <c r="AC1025" s="95">
        <v>2271</v>
      </c>
      <c r="AD1025" s="95">
        <v>10605081</v>
      </c>
      <c r="AE1025" s="95">
        <v>1594</v>
      </c>
      <c r="AF1025" s="95">
        <v>5937415</v>
      </c>
      <c r="AG1025" s="95">
        <v>1473</v>
      </c>
      <c r="AH1025" s="95">
        <v>5468439</v>
      </c>
      <c r="AI1025" s="95">
        <v>2213</v>
      </c>
      <c r="AJ1025" s="95">
        <v>15381042.529999999</v>
      </c>
      <c r="AK1025" s="95">
        <v>2296</v>
      </c>
      <c r="AL1025" s="95">
        <v>10572342.24</v>
      </c>
      <c r="AM1025" s="95">
        <v>1630</v>
      </c>
      <c r="AN1025" s="95">
        <v>5777453</v>
      </c>
      <c r="AO1025" s="95">
        <v>1517</v>
      </c>
      <c r="AP1025" s="95">
        <v>5730949.0199999996</v>
      </c>
      <c r="AQ1025" s="72">
        <v>386.75</v>
      </c>
      <c r="AR1025" s="72">
        <v>286.7</v>
      </c>
      <c r="AS1025" s="72">
        <v>673.45</v>
      </c>
      <c r="AT1025" s="95">
        <v>18137050</v>
      </c>
      <c r="AU1025" s="95">
        <v>13279779</v>
      </c>
      <c r="AV1025" s="95">
        <v>3908</v>
      </c>
      <c r="AW1025" s="95">
        <v>3860</v>
      </c>
      <c r="AX1025" s="72">
        <v>408.68</v>
      </c>
      <c r="AY1025" s="72">
        <v>312.62</v>
      </c>
      <c r="AZ1025" s="72">
        <v>721.3</v>
      </c>
      <c r="BA1025" s="95">
        <v>18689733</v>
      </c>
      <c r="BB1025" s="95">
        <v>14116783</v>
      </c>
      <c r="BC1025" s="95">
        <v>3811</v>
      </c>
      <c r="BD1025" s="95">
        <v>3763</v>
      </c>
      <c r="BE1025" s="72">
        <v>414.05</v>
      </c>
      <c r="BF1025" s="72">
        <v>344.38</v>
      </c>
      <c r="BG1025" s="72">
        <v>758.43</v>
      </c>
      <c r="BH1025" s="95">
        <v>18964934</v>
      </c>
      <c r="BI1025" s="95">
        <v>15550901</v>
      </c>
      <c r="BJ1025" s="95">
        <v>3817</v>
      </c>
      <c r="BK1025" s="95">
        <v>3763</v>
      </c>
      <c r="BL1025" s="72">
        <v>439</v>
      </c>
      <c r="BM1025" s="72">
        <v>357.76</v>
      </c>
      <c r="BN1025" s="72">
        <v>796.76</v>
      </c>
      <c r="BO1025" s="95">
        <v>20018202</v>
      </c>
      <c r="BP1025" s="95">
        <v>16073520</v>
      </c>
      <c r="BQ1025" s="95">
        <v>3800</v>
      </c>
      <c r="BR1025" s="95">
        <v>3744</v>
      </c>
      <c r="BS1025" s="72">
        <v>458.81</v>
      </c>
      <c r="BT1025" s="72">
        <v>356.31</v>
      </c>
      <c r="BU1025" s="72">
        <v>815.12</v>
      </c>
      <c r="BV1025" s="95">
        <v>21158495.530000001</v>
      </c>
      <c r="BW1025" s="95">
        <v>16303291.26</v>
      </c>
      <c r="BX1025" s="95">
        <v>3843</v>
      </c>
      <c r="BY1025" s="95">
        <v>3813</v>
      </c>
      <c r="BZ1025" s="95">
        <v>3885</v>
      </c>
      <c r="CA1025" s="95">
        <v>3788</v>
      </c>
      <c r="CB1025" s="95">
        <v>3791</v>
      </c>
      <c r="CC1025" s="95">
        <v>3773</v>
      </c>
      <c r="CD1025" s="95">
        <v>3828</v>
      </c>
      <c r="CE1025" s="72">
        <v>650.75523149000003</v>
      </c>
      <c r="CF1025" s="72">
        <v>676.59346364999999</v>
      </c>
      <c r="CG1025" s="72">
        <v>712.40329333</v>
      </c>
      <c r="CH1025" s="72">
        <v>716.50152150999998</v>
      </c>
      <c r="CI1025" s="72">
        <v>731.52548966999996</v>
      </c>
      <c r="CJ1025" s="96">
        <v>1.0348745079999999</v>
      </c>
      <c r="CK1025" s="96">
        <v>1.0660759210999999</v>
      </c>
      <c r="CL1025" s="96">
        <v>1.0646076556999999</v>
      </c>
      <c r="CM1025" s="96">
        <v>1.1120143867000001</v>
      </c>
      <c r="CN1025" s="96">
        <v>1.1142742275999999</v>
      </c>
      <c r="CO1025" s="96">
        <v>1.0651923309</v>
      </c>
      <c r="CP1025" s="96">
        <v>1.0123705443</v>
      </c>
      <c r="CQ1025" s="96">
        <v>0.99584056389999998</v>
      </c>
      <c r="CR1025" s="96">
        <v>1.0165988778999999</v>
      </c>
      <c r="CS1025" s="95">
        <v>3752</v>
      </c>
      <c r="CT1025" s="95">
        <v>3665</v>
      </c>
      <c r="CU1025" s="95">
        <v>3683</v>
      </c>
      <c r="CV1025" s="95">
        <v>3675</v>
      </c>
      <c r="CW1025" s="95">
        <v>3716</v>
      </c>
      <c r="CX1025" s="96">
        <v>1.0434853180000001</v>
      </c>
      <c r="CY1025" s="96">
        <v>1.0953322029999999</v>
      </c>
      <c r="CZ1025" s="96">
        <v>1.047741748</v>
      </c>
      <c r="DA1025" s="96">
        <v>1.072951086</v>
      </c>
      <c r="DB1025" s="96">
        <v>1.067005881</v>
      </c>
      <c r="DC1025">
        <v>2013</v>
      </c>
      <c r="DD1025" s="6">
        <v>3788.6</v>
      </c>
      <c r="DE1025" s="96">
        <v>2.2932196999999998E-3</v>
      </c>
      <c r="DF1025" s="72">
        <v>778.95</v>
      </c>
      <c r="DG1025" s="96">
        <v>1</v>
      </c>
      <c r="DH1025" s="72">
        <v>778.95</v>
      </c>
      <c r="DI1025" s="72">
        <v>721.43766407999999</v>
      </c>
      <c r="DJ1025" s="96">
        <v>1</v>
      </c>
      <c r="DK1025" s="72">
        <v>778.95</v>
      </c>
      <c r="DL1025" s="96">
        <v>1</v>
      </c>
      <c r="DM1025" s="72">
        <v>778.95</v>
      </c>
      <c r="DN1025" s="96">
        <v>1</v>
      </c>
      <c r="DO1025" s="96">
        <v>8.7910000000000002E-3</v>
      </c>
      <c r="DP1025" s="72">
        <v>6.85</v>
      </c>
      <c r="DQ1025" s="72">
        <v>772.1</v>
      </c>
      <c r="DR1025" t="s">
        <v>14</v>
      </c>
      <c r="DT1025" t="s">
        <v>695</v>
      </c>
    </row>
    <row r="1026" spans="1:124" x14ac:dyDescent="0.3">
      <c r="A1026" t="s">
        <v>493</v>
      </c>
      <c r="B1026">
        <v>18260</v>
      </c>
      <c r="C1026" s="95">
        <v>1481</v>
      </c>
      <c r="D1026" s="95">
        <v>6904557</v>
      </c>
      <c r="E1026" s="95">
        <v>1504</v>
      </c>
      <c r="F1026" s="95">
        <v>5462020</v>
      </c>
      <c r="G1026" s="95">
        <v>656</v>
      </c>
      <c r="H1026" s="95">
        <v>2486928</v>
      </c>
      <c r="I1026" s="95">
        <v>625</v>
      </c>
      <c r="J1026" s="95">
        <v>2180594</v>
      </c>
      <c r="K1026" s="95">
        <v>1433</v>
      </c>
      <c r="L1026" s="95">
        <v>8009085</v>
      </c>
      <c r="M1026" s="95">
        <v>1452</v>
      </c>
      <c r="N1026" s="95">
        <v>5747589</v>
      </c>
      <c r="O1026" s="95">
        <v>669</v>
      </c>
      <c r="P1026" s="95">
        <v>2540292</v>
      </c>
      <c r="Q1026" s="95">
        <v>638</v>
      </c>
      <c r="R1026" s="95">
        <v>2172050</v>
      </c>
      <c r="S1026" s="95">
        <v>1438</v>
      </c>
      <c r="T1026" s="95">
        <v>7209641</v>
      </c>
      <c r="U1026" s="95">
        <v>1451</v>
      </c>
      <c r="V1026" s="95">
        <v>6091344</v>
      </c>
      <c r="W1026" s="95">
        <v>683</v>
      </c>
      <c r="X1026" s="95">
        <v>2478584</v>
      </c>
      <c r="Y1026" s="95">
        <v>644</v>
      </c>
      <c r="Z1026" s="95">
        <v>2243643</v>
      </c>
      <c r="AA1026" s="95">
        <v>1438</v>
      </c>
      <c r="AB1026" s="95">
        <v>7337482</v>
      </c>
      <c r="AC1026" s="95">
        <v>1447</v>
      </c>
      <c r="AD1026" s="95">
        <v>6496318</v>
      </c>
      <c r="AE1026" s="95">
        <v>677</v>
      </c>
      <c r="AF1026" s="95">
        <v>2596475</v>
      </c>
      <c r="AG1026" s="95">
        <v>641</v>
      </c>
      <c r="AH1026" s="95">
        <v>2714418</v>
      </c>
      <c r="AI1026" s="95">
        <v>1427</v>
      </c>
      <c r="AJ1026" s="95">
        <v>7571230</v>
      </c>
      <c r="AK1026" s="95">
        <v>1438</v>
      </c>
      <c r="AL1026" s="95">
        <v>7260015</v>
      </c>
      <c r="AM1026" s="95">
        <v>679</v>
      </c>
      <c r="AN1026" s="95">
        <v>2540680</v>
      </c>
      <c r="AO1026" s="95">
        <v>641</v>
      </c>
      <c r="AP1026" s="95">
        <v>2878507</v>
      </c>
      <c r="AQ1026" s="72">
        <v>366.23</v>
      </c>
      <c r="AR1026" s="72">
        <v>299.14999999999998</v>
      </c>
      <c r="AS1026" s="72">
        <v>665.38</v>
      </c>
      <c r="AT1026" s="95">
        <v>9391485</v>
      </c>
      <c r="AU1026" s="95">
        <v>7642614</v>
      </c>
      <c r="AV1026" s="95">
        <v>2137</v>
      </c>
      <c r="AW1026" s="95">
        <v>2129</v>
      </c>
      <c r="AX1026" s="72">
        <v>418.23</v>
      </c>
      <c r="AY1026" s="72">
        <v>315.77999999999997</v>
      </c>
      <c r="AZ1026" s="72">
        <v>734.01</v>
      </c>
      <c r="BA1026" s="95">
        <v>10549377</v>
      </c>
      <c r="BB1026" s="95">
        <v>7919639</v>
      </c>
      <c r="BC1026" s="95">
        <v>2102</v>
      </c>
      <c r="BD1026" s="95">
        <v>2090</v>
      </c>
      <c r="BE1026" s="72">
        <v>380.65</v>
      </c>
      <c r="BF1026" s="72">
        <v>331.54</v>
      </c>
      <c r="BG1026" s="72">
        <v>712.19</v>
      </c>
      <c r="BH1026" s="95">
        <v>9688225</v>
      </c>
      <c r="BI1026" s="95">
        <v>8334987</v>
      </c>
      <c r="BJ1026" s="95">
        <v>2121</v>
      </c>
      <c r="BK1026" s="95">
        <v>2095</v>
      </c>
      <c r="BL1026" s="72">
        <v>391.41</v>
      </c>
      <c r="BM1026" s="72">
        <v>367.61</v>
      </c>
      <c r="BN1026" s="72">
        <v>759.02</v>
      </c>
      <c r="BO1026" s="95">
        <v>9933957</v>
      </c>
      <c r="BP1026" s="95">
        <v>9210736</v>
      </c>
      <c r="BQ1026" s="95">
        <v>2115</v>
      </c>
      <c r="BR1026" s="95">
        <v>2088</v>
      </c>
      <c r="BS1026" s="72">
        <v>400.12</v>
      </c>
      <c r="BT1026" s="72">
        <v>406.39</v>
      </c>
      <c r="BU1026" s="72">
        <v>806.51</v>
      </c>
      <c r="BV1026" s="95">
        <v>10111910</v>
      </c>
      <c r="BW1026" s="95">
        <v>10138522</v>
      </c>
      <c r="BX1026" s="95">
        <v>2106</v>
      </c>
      <c r="BY1026" s="95">
        <v>2079</v>
      </c>
      <c r="BZ1026" s="95">
        <v>2133</v>
      </c>
      <c r="CA1026" s="95">
        <v>2096</v>
      </c>
      <c r="CB1026" s="95">
        <v>2108</v>
      </c>
      <c r="CC1026" s="95">
        <v>2102</v>
      </c>
      <c r="CD1026" s="95">
        <v>2093</v>
      </c>
      <c r="CE1026" s="72">
        <v>650.75523149000003</v>
      </c>
      <c r="CF1026" s="72">
        <v>676.59346364999999</v>
      </c>
      <c r="CG1026" s="72">
        <v>712.40329333</v>
      </c>
      <c r="CH1026" s="72">
        <v>716.50152150999998</v>
      </c>
      <c r="CI1026" s="72">
        <v>731.52548966999996</v>
      </c>
      <c r="CJ1026" s="96">
        <v>1.022473532</v>
      </c>
      <c r="CK1026" s="96">
        <v>1.0848612045999999</v>
      </c>
      <c r="CL1026" s="96">
        <v>0.99970060029999996</v>
      </c>
      <c r="CM1026" s="96">
        <v>1.0593417838999999</v>
      </c>
      <c r="CN1026" s="96">
        <v>1.1025043027999999</v>
      </c>
      <c r="CO1026" s="96">
        <v>0.97206788909999997</v>
      </c>
      <c r="CP1026" s="96">
        <v>1.0840562645</v>
      </c>
      <c r="CQ1026" s="96">
        <v>0.99584056389999998</v>
      </c>
      <c r="CR1026" s="96">
        <v>1.0885840053</v>
      </c>
      <c r="CS1026" s="95">
        <v>2070</v>
      </c>
      <c r="CT1026" s="95">
        <v>2030</v>
      </c>
      <c r="CU1026" s="95">
        <v>2063</v>
      </c>
      <c r="CV1026" s="95">
        <v>2070</v>
      </c>
      <c r="CW1026" s="95">
        <v>2058</v>
      </c>
      <c r="CX1026" s="96">
        <v>0.99061870500000004</v>
      </c>
      <c r="CY1026" s="96">
        <v>0.98303409900000005</v>
      </c>
      <c r="CZ1026" s="96">
        <v>0.98974096099999997</v>
      </c>
      <c r="DA1026" s="96">
        <v>0.96037953300000001</v>
      </c>
      <c r="DB1026" s="96">
        <v>0.93663239600000003</v>
      </c>
      <c r="DC1026">
        <v>2013</v>
      </c>
      <c r="DD1026" s="6">
        <v>2096.1999999999998</v>
      </c>
      <c r="DE1026" s="96">
        <v>2.3775025999999999E-3</v>
      </c>
      <c r="DF1026" s="72">
        <v>834.03</v>
      </c>
      <c r="DG1026" s="96">
        <v>1</v>
      </c>
      <c r="DH1026" s="72">
        <v>834.03</v>
      </c>
      <c r="DI1026" s="72">
        <v>721.43766407999999</v>
      </c>
      <c r="DJ1026" s="96">
        <v>1</v>
      </c>
      <c r="DK1026" s="72">
        <v>834.03</v>
      </c>
      <c r="DL1026" s="96">
        <v>1</v>
      </c>
      <c r="DM1026" s="72">
        <v>834.03</v>
      </c>
      <c r="DN1026" s="96">
        <v>1</v>
      </c>
      <c r="DO1026" s="96">
        <v>9.9120000000000007E-3</v>
      </c>
      <c r="DP1026" s="72">
        <v>8.27</v>
      </c>
      <c r="DQ1026" s="72">
        <v>825.76</v>
      </c>
      <c r="DR1026" t="s">
        <v>493</v>
      </c>
      <c r="DT1026" t="s">
        <v>695</v>
      </c>
    </row>
    <row r="1027" spans="1:124" x14ac:dyDescent="0.3">
      <c r="A1027" t="s">
        <v>117</v>
      </c>
      <c r="B1027">
        <v>18270</v>
      </c>
      <c r="C1027" s="95">
        <v>1361</v>
      </c>
      <c r="D1027" s="95">
        <v>7455453</v>
      </c>
      <c r="E1027" s="95">
        <v>1341</v>
      </c>
      <c r="F1027" s="95">
        <v>4802763</v>
      </c>
      <c r="G1027" s="95">
        <v>425</v>
      </c>
      <c r="H1027" s="95">
        <v>1771124</v>
      </c>
      <c r="I1027" s="95">
        <v>399</v>
      </c>
      <c r="J1027" s="95">
        <v>1321373</v>
      </c>
      <c r="K1027" s="95">
        <v>1355</v>
      </c>
      <c r="L1027" s="95">
        <v>7000570</v>
      </c>
      <c r="M1027" s="95">
        <v>1335</v>
      </c>
      <c r="N1027" s="95">
        <v>5084354</v>
      </c>
      <c r="O1027" s="95">
        <v>435</v>
      </c>
      <c r="P1027" s="95">
        <v>1741359</v>
      </c>
      <c r="Q1027" s="95">
        <v>402</v>
      </c>
      <c r="R1027" s="95">
        <v>1396471</v>
      </c>
      <c r="S1027" s="95">
        <v>1372</v>
      </c>
      <c r="T1027" s="95">
        <v>7602335</v>
      </c>
      <c r="U1027" s="95">
        <v>1348</v>
      </c>
      <c r="V1027" s="95">
        <v>4869934</v>
      </c>
      <c r="W1027" s="95">
        <v>438</v>
      </c>
      <c r="X1027" s="95">
        <v>1873002</v>
      </c>
      <c r="Y1027" s="95">
        <v>407</v>
      </c>
      <c r="Z1027" s="95">
        <v>1355891</v>
      </c>
      <c r="AA1027" s="95">
        <v>1386</v>
      </c>
      <c r="AB1027" s="95">
        <v>7734966</v>
      </c>
      <c r="AC1027" s="95">
        <v>1352</v>
      </c>
      <c r="AD1027" s="95">
        <v>5320818</v>
      </c>
      <c r="AE1027" s="95">
        <v>416</v>
      </c>
      <c r="AF1027" s="95">
        <v>1465601</v>
      </c>
      <c r="AG1027" s="95">
        <v>388</v>
      </c>
      <c r="AH1027" s="95">
        <v>1360538</v>
      </c>
      <c r="AI1027" s="95">
        <v>1390</v>
      </c>
      <c r="AJ1027" s="95">
        <v>6226851.7400000002</v>
      </c>
      <c r="AK1027" s="95">
        <v>1364</v>
      </c>
      <c r="AL1027" s="95">
        <v>5135392.26</v>
      </c>
      <c r="AM1027" s="95">
        <v>426</v>
      </c>
      <c r="AN1027" s="95">
        <v>1288121</v>
      </c>
      <c r="AO1027" s="95">
        <v>399</v>
      </c>
      <c r="AP1027" s="95">
        <v>1379984</v>
      </c>
      <c r="AQ1027" s="72">
        <v>430.5</v>
      </c>
      <c r="AR1027" s="72">
        <v>293.3</v>
      </c>
      <c r="AS1027" s="72">
        <v>723.8</v>
      </c>
      <c r="AT1027" s="95">
        <v>9226577</v>
      </c>
      <c r="AU1027" s="95">
        <v>6124136</v>
      </c>
      <c r="AV1027" s="95">
        <v>1786</v>
      </c>
      <c r="AW1027" s="95">
        <v>1740</v>
      </c>
      <c r="AX1027" s="72">
        <v>406.98</v>
      </c>
      <c r="AY1027" s="72">
        <v>310.92</v>
      </c>
      <c r="AZ1027" s="72">
        <v>717.9</v>
      </c>
      <c r="BA1027" s="95">
        <v>8741929</v>
      </c>
      <c r="BB1027" s="95">
        <v>6480825</v>
      </c>
      <c r="BC1027" s="95">
        <v>1790</v>
      </c>
      <c r="BD1027" s="95">
        <v>1737</v>
      </c>
      <c r="BE1027" s="72">
        <v>436.25</v>
      </c>
      <c r="BF1027" s="72">
        <v>295.62</v>
      </c>
      <c r="BG1027" s="72">
        <v>731.87</v>
      </c>
      <c r="BH1027" s="95">
        <v>9475337</v>
      </c>
      <c r="BI1027" s="95">
        <v>6225825</v>
      </c>
      <c r="BJ1027" s="95">
        <v>1810</v>
      </c>
      <c r="BK1027" s="95">
        <v>1755</v>
      </c>
      <c r="BL1027" s="72">
        <v>425.48</v>
      </c>
      <c r="BM1027" s="72">
        <v>319.99</v>
      </c>
      <c r="BN1027" s="72">
        <v>745.47</v>
      </c>
      <c r="BO1027" s="95">
        <v>9200567</v>
      </c>
      <c r="BP1027" s="95">
        <v>6681356</v>
      </c>
      <c r="BQ1027" s="95">
        <v>1802</v>
      </c>
      <c r="BR1027" s="95">
        <v>1740</v>
      </c>
      <c r="BS1027" s="72">
        <v>344.85</v>
      </c>
      <c r="BT1027" s="72">
        <v>307.97000000000003</v>
      </c>
      <c r="BU1027" s="72">
        <v>652.82000000000005</v>
      </c>
      <c r="BV1027" s="95">
        <v>7514972.7400000002</v>
      </c>
      <c r="BW1027" s="95">
        <v>6515376.2599999998</v>
      </c>
      <c r="BX1027" s="95">
        <v>1816</v>
      </c>
      <c r="BY1027" s="95">
        <v>1763</v>
      </c>
      <c r="BZ1027" s="95">
        <v>1764</v>
      </c>
      <c r="CA1027" s="95">
        <v>1764</v>
      </c>
      <c r="CB1027" s="95">
        <v>1783</v>
      </c>
      <c r="CC1027" s="95">
        <v>1773</v>
      </c>
      <c r="CD1027" s="95">
        <v>1790</v>
      </c>
      <c r="CE1027" s="72">
        <v>650.75523149000003</v>
      </c>
      <c r="CF1027" s="72">
        <v>676.59346364999999</v>
      </c>
      <c r="CG1027" s="72">
        <v>712.40329333</v>
      </c>
      <c r="CH1027" s="72">
        <v>716.50152150999998</v>
      </c>
      <c r="CI1027" s="72">
        <v>731.52548966999996</v>
      </c>
      <c r="CJ1027" s="96">
        <v>1.1122461487999999</v>
      </c>
      <c r="CK1027" s="96">
        <v>1.0610507469999999</v>
      </c>
      <c r="CL1027" s="96">
        <v>1.0273254024</v>
      </c>
      <c r="CM1027" s="96">
        <v>1.0404304494000001</v>
      </c>
      <c r="CN1027" s="96">
        <v>0.89240909469999996</v>
      </c>
      <c r="CO1027" s="96">
        <v>1.0351398023</v>
      </c>
      <c r="CP1027" s="96">
        <v>0.99183933040000005</v>
      </c>
      <c r="CQ1027" s="96">
        <v>0.99584056389999998</v>
      </c>
      <c r="CR1027" s="96">
        <v>0.99598191189999996</v>
      </c>
      <c r="CS1027" s="95">
        <v>1837</v>
      </c>
      <c r="CT1027" s="95">
        <v>1833</v>
      </c>
      <c r="CU1027" s="95">
        <v>1871</v>
      </c>
      <c r="CV1027" s="95">
        <v>1869</v>
      </c>
      <c r="CW1027" s="95">
        <v>1880</v>
      </c>
      <c r="CX1027" s="96">
        <v>1.0519594240000001</v>
      </c>
      <c r="CY1027" s="96">
        <v>1.0442290190000001</v>
      </c>
      <c r="CZ1027" s="96">
        <v>0.99811824299999996</v>
      </c>
      <c r="DA1027" s="96">
        <v>1.047487082</v>
      </c>
      <c r="DB1027" s="96">
        <v>1.034412192</v>
      </c>
      <c r="DC1027">
        <v>2013</v>
      </c>
      <c r="DD1027" s="6">
        <v>1747</v>
      </c>
      <c r="DE1027" s="96">
        <v>1.0957657999999999E-3</v>
      </c>
      <c r="DF1027" s="72">
        <v>764.07</v>
      </c>
      <c r="DG1027" s="96">
        <v>1</v>
      </c>
      <c r="DH1027" s="72">
        <v>764.07</v>
      </c>
      <c r="DI1027" s="72">
        <v>721.43766407999999</v>
      </c>
      <c r="DJ1027" s="96">
        <v>1</v>
      </c>
      <c r="DK1027" s="72">
        <v>764.07</v>
      </c>
      <c r="DL1027" s="96">
        <v>1</v>
      </c>
      <c r="DM1027" s="72">
        <v>764.07</v>
      </c>
      <c r="DN1027" s="96">
        <v>1</v>
      </c>
      <c r="DO1027" s="96">
        <v>4.7860000000000003E-3</v>
      </c>
      <c r="DP1027" s="72">
        <v>3.66</v>
      </c>
      <c r="DQ1027" s="72">
        <v>760.41</v>
      </c>
      <c r="DR1027" t="s">
        <v>117</v>
      </c>
      <c r="DT1027" t="s">
        <v>695</v>
      </c>
    </row>
    <row r="1028" spans="1:124" x14ac:dyDescent="0.3">
      <c r="A1028" t="s">
        <v>495</v>
      </c>
      <c r="B1028">
        <v>18271</v>
      </c>
      <c r="C1028" s="95">
        <v>1193</v>
      </c>
      <c r="D1028" s="95">
        <v>5530333</v>
      </c>
      <c r="E1028" s="95">
        <v>1207</v>
      </c>
      <c r="F1028" s="95">
        <v>4506878</v>
      </c>
      <c r="G1028" s="95">
        <v>325</v>
      </c>
      <c r="H1028" s="95">
        <v>990957</v>
      </c>
      <c r="I1028" s="95">
        <v>305</v>
      </c>
      <c r="J1028" s="95">
        <v>1026962</v>
      </c>
      <c r="K1028" s="95">
        <v>1134</v>
      </c>
      <c r="L1028" s="95">
        <v>5723402</v>
      </c>
      <c r="M1028" s="95">
        <v>1147</v>
      </c>
      <c r="N1028" s="95">
        <v>4718503</v>
      </c>
      <c r="O1028" s="95">
        <v>314</v>
      </c>
      <c r="P1028" s="95">
        <v>831778</v>
      </c>
      <c r="Q1028" s="95">
        <v>289</v>
      </c>
      <c r="R1028" s="95">
        <v>984046</v>
      </c>
      <c r="S1028" s="95">
        <v>1088</v>
      </c>
      <c r="T1028" s="95">
        <v>5250195</v>
      </c>
      <c r="U1028" s="95">
        <v>1096</v>
      </c>
      <c r="V1028" s="95">
        <v>5060769</v>
      </c>
      <c r="W1028" s="95">
        <v>315</v>
      </c>
      <c r="X1028" s="95">
        <v>1122125</v>
      </c>
      <c r="Y1028" s="95">
        <v>294</v>
      </c>
      <c r="Z1028" s="95">
        <v>1106108</v>
      </c>
      <c r="AA1028" s="95">
        <v>1067</v>
      </c>
      <c r="AB1028" s="95">
        <v>5473708</v>
      </c>
      <c r="AC1028" s="95">
        <v>1067</v>
      </c>
      <c r="AD1028" s="95">
        <v>5833785</v>
      </c>
      <c r="AE1028" s="95">
        <v>308</v>
      </c>
      <c r="AF1028" s="95">
        <v>1019269</v>
      </c>
      <c r="AG1028" s="95">
        <v>288</v>
      </c>
      <c r="AH1028" s="95">
        <v>1328127</v>
      </c>
      <c r="AI1028" s="95">
        <v>1057</v>
      </c>
      <c r="AJ1028" s="95">
        <v>6251414</v>
      </c>
      <c r="AK1028" s="95">
        <v>1052</v>
      </c>
      <c r="AL1028" s="95">
        <v>5727428</v>
      </c>
      <c r="AM1028" s="95">
        <v>311</v>
      </c>
      <c r="AN1028" s="95">
        <v>1539769</v>
      </c>
      <c r="AO1028" s="95">
        <v>290</v>
      </c>
      <c r="AP1028" s="95">
        <v>1468628</v>
      </c>
      <c r="AQ1028" s="72">
        <v>358</v>
      </c>
      <c r="AR1028" s="72">
        <v>305</v>
      </c>
      <c r="AS1028" s="72">
        <v>663</v>
      </c>
      <c r="AT1028" s="95">
        <v>6521290</v>
      </c>
      <c r="AU1028" s="95">
        <v>5533840</v>
      </c>
      <c r="AV1028" s="95">
        <v>1518</v>
      </c>
      <c r="AW1028" s="95">
        <v>1512</v>
      </c>
      <c r="AX1028" s="72">
        <v>377.25</v>
      </c>
      <c r="AY1028" s="72">
        <v>330.93</v>
      </c>
      <c r="AZ1028" s="72">
        <v>708.18</v>
      </c>
      <c r="BA1028" s="95">
        <v>6555180</v>
      </c>
      <c r="BB1028" s="95">
        <v>5702549</v>
      </c>
      <c r="BC1028" s="95">
        <v>1448</v>
      </c>
      <c r="BD1028" s="95">
        <v>1436</v>
      </c>
      <c r="BE1028" s="72">
        <v>378.49</v>
      </c>
      <c r="BF1028" s="72">
        <v>369.72</v>
      </c>
      <c r="BG1028" s="72">
        <v>748.21</v>
      </c>
      <c r="BH1028" s="95">
        <v>6372320</v>
      </c>
      <c r="BI1028" s="95">
        <v>6166877</v>
      </c>
      <c r="BJ1028" s="95">
        <v>1403</v>
      </c>
      <c r="BK1028" s="95">
        <v>1390</v>
      </c>
      <c r="BL1028" s="72">
        <v>393.51</v>
      </c>
      <c r="BM1028" s="72">
        <v>440.46</v>
      </c>
      <c r="BN1028" s="72">
        <v>833.97</v>
      </c>
      <c r="BO1028" s="95">
        <v>6492977</v>
      </c>
      <c r="BP1028" s="95">
        <v>7161912</v>
      </c>
      <c r="BQ1028" s="95">
        <v>1375</v>
      </c>
      <c r="BR1028" s="95">
        <v>1355</v>
      </c>
      <c r="BS1028" s="72">
        <v>474.61</v>
      </c>
      <c r="BT1028" s="72">
        <v>446.85</v>
      </c>
      <c r="BU1028" s="72">
        <v>921.46</v>
      </c>
      <c r="BV1028" s="95">
        <v>7791183</v>
      </c>
      <c r="BW1028" s="95">
        <v>7196056</v>
      </c>
      <c r="BX1028" s="95">
        <v>1368</v>
      </c>
      <c r="BY1028" s="95">
        <v>1342</v>
      </c>
      <c r="BZ1028" s="95">
        <v>1515</v>
      </c>
      <c r="CA1028" s="95">
        <v>1442</v>
      </c>
      <c r="CB1028" s="95">
        <v>1397</v>
      </c>
      <c r="CC1028" s="95">
        <v>1366</v>
      </c>
      <c r="CD1028" s="95">
        <v>1355</v>
      </c>
      <c r="CE1028" s="72">
        <v>650.75523149000003</v>
      </c>
      <c r="CF1028" s="72">
        <v>676.59346364999999</v>
      </c>
      <c r="CG1028" s="72">
        <v>712.40329333</v>
      </c>
      <c r="CH1028" s="72">
        <v>716.50152150999998</v>
      </c>
      <c r="CI1028" s="72">
        <v>731.52548966999996</v>
      </c>
      <c r="CJ1028" s="96">
        <v>1.0188162429000001</v>
      </c>
      <c r="CK1028" s="96">
        <v>1.0466846608</v>
      </c>
      <c r="CL1028" s="96">
        <v>1.0502618489</v>
      </c>
      <c r="CM1028" s="96">
        <v>1.1639472841</v>
      </c>
      <c r="CN1028" s="96">
        <v>1.2596416844</v>
      </c>
      <c r="CO1028" s="96">
        <v>1.0108483307</v>
      </c>
      <c r="CP1028" s="96">
        <v>1.0959807823000001</v>
      </c>
      <c r="CQ1028" s="96">
        <v>0.99584056389999998</v>
      </c>
      <c r="CR1028" s="96">
        <v>1.1005583278</v>
      </c>
      <c r="CS1028" s="95">
        <v>1454</v>
      </c>
      <c r="CT1028" s="95">
        <v>1382</v>
      </c>
      <c r="CU1028" s="95">
        <v>1356</v>
      </c>
      <c r="CV1028" s="95">
        <v>1337</v>
      </c>
      <c r="CW1028" s="95">
        <v>1328</v>
      </c>
      <c r="CX1028" s="96">
        <v>1.015707092</v>
      </c>
      <c r="CY1028" s="96">
        <v>1.027797531</v>
      </c>
      <c r="CZ1028" s="96">
        <v>1.010703854</v>
      </c>
      <c r="DA1028" s="96">
        <v>1.0135073139999999</v>
      </c>
      <c r="DB1028" s="96">
        <v>0.98536069199999998</v>
      </c>
      <c r="DC1028">
        <v>2013</v>
      </c>
      <c r="DD1028" s="6">
        <v>1407</v>
      </c>
      <c r="DE1028" s="96">
        <v>2.0420286000000002E-3</v>
      </c>
      <c r="DF1028" s="72">
        <v>843.49</v>
      </c>
      <c r="DG1028" s="96">
        <v>1</v>
      </c>
      <c r="DH1028" s="72">
        <v>843.49</v>
      </c>
      <c r="DI1028" s="72">
        <v>721.43766407999999</v>
      </c>
      <c r="DJ1028" s="96">
        <v>1</v>
      </c>
      <c r="DK1028" s="72">
        <v>843.49</v>
      </c>
      <c r="DL1028" s="96">
        <v>1</v>
      </c>
      <c r="DM1028" s="72">
        <v>843.49</v>
      </c>
      <c r="DN1028" s="96">
        <v>1</v>
      </c>
      <c r="DO1028" s="96">
        <v>7.1910000000000003E-3</v>
      </c>
      <c r="DP1028" s="72">
        <v>6.07</v>
      </c>
      <c r="DQ1028" s="72">
        <v>837.42</v>
      </c>
      <c r="DR1028" t="s">
        <v>495</v>
      </c>
      <c r="DT1028" t="s">
        <v>695</v>
      </c>
    </row>
    <row r="1029" spans="1:124" x14ac:dyDescent="0.3">
      <c r="A1029" t="s">
        <v>544</v>
      </c>
      <c r="B1029">
        <v>18290</v>
      </c>
      <c r="C1029" s="95">
        <v>13100</v>
      </c>
      <c r="D1029" s="95">
        <v>50404406</v>
      </c>
      <c r="E1029" s="95">
        <v>12897</v>
      </c>
      <c r="F1029" s="95">
        <v>43923342</v>
      </c>
      <c r="G1029" s="95">
        <v>3272</v>
      </c>
      <c r="H1029" s="95">
        <v>10687287</v>
      </c>
      <c r="I1029" s="95">
        <v>2989</v>
      </c>
      <c r="J1029" s="95">
        <v>10503911</v>
      </c>
      <c r="K1029" s="95">
        <v>12660</v>
      </c>
      <c r="L1029" s="95">
        <v>54156394</v>
      </c>
      <c r="M1029" s="95">
        <v>12398</v>
      </c>
      <c r="N1029" s="95">
        <v>45308703</v>
      </c>
      <c r="O1029" s="95">
        <v>3384</v>
      </c>
      <c r="P1029" s="95">
        <v>10736652</v>
      </c>
      <c r="Q1029" s="95">
        <v>3073</v>
      </c>
      <c r="R1029" s="95">
        <v>11437575</v>
      </c>
      <c r="S1029" s="95">
        <v>12702</v>
      </c>
      <c r="T1029" s="95">
        <v>61310348</v>
      </c>
      <c r="U1029" s="95">
        <v>12392</v>
      </c>
      <c r="V1029" s="95">
        <v>44523900</v>
      </c>
      <c r="W1029" s="95">
        <v>3498</v>
      </c>
      <c r="X1029" s="95">
        <v>13879248</v>
      </c>
      <c r="Y1029" s="95">
        <v>3170</v>
      </c>
      <c r="Z1029" s="95">
        <v>11672955</v>
      </c>
      <c r="AA1029" s="95">
        <v>12553</v>
      </c>
      <c r="AB1029" s="95">
        <v>62760358</v>
      </c>
      <c r="AC1029" s="95">
        <v>12194</v>
      </c>
      <c r="AD1029" s="95">
        <v>46555374</v>
      </c>
      <c r="AE1029" s="95">
        <v>3580</v>
      </c>
      <c r="AF1029" s="95">
        <v>15007109</v>
      </c>
      <c r="AG1029" s="95">
        <v>3240</v>
      </c>
      <c r="AH1029" s="95">
        <v>12467244</v>
      </c>
      <c r="AI1029" s="95">
        <v>12623</v>
      </c>
      <c r="AJ1029" s="95">
        <v>57021559.359999999</v>
      </c>
      <c r="AK1029" s="95">
        <v>12216</v>
      </c>
      <c r="AL1029" s="95">
        <v>49167988.170000002</v>
      </c>
      <c r="AM1029" s="95">
        <v>3778</v>
      </c>
      <c r="AN1029" s="95">
        <v>14081473.66</v>
      </c>
      <c r="AO1029" s="95">
        <v>3412</v>
      </c>
      <c r="AP1029" s="95">
        <v>13794988.720000001</v>
      </c>
      <c r="AQ1029" s="72">
        <v>310.95999999999998</v>
      </c>
      <c r="AR1029" s="72">
        <v>285.51</v>
      </c>
      <c r="AS1029" s="72">
        <v>596.47</v>
      </c>
      <c r="AT1029" s="95">
        <v>61091693</v>
      </c>
      <c r="AU1029" s="95">
        <v>54427253</v>
      </c>
      <c r="AV1029" s="95">
        <v>16372</v>
      </c>
      <c r="AW1029" s="95">
        <v>15886</v>
      </c>
      <c r="AX1029" s="72">
        <v>337.06</v>
      </c>
      <c r="AY1029" s="72">
        <v>305.66000000000003</v>
      </c>
      <c r="AZ1029" s="72">
        <v>642.72</v>
      </c>
      <c r="BA1029" s="95">
        <v>64893046</v>
      </c>
      <c r="BB1029" s="95">
        <v>56746278</v>
      </c>
      <c r="BC1029" s="95">
        <v>16044</v>
      </c>
      <c r="BD1029" s="95">
        <v>15471</v>
      </c>
      <c r="BE1029" s="72">
        <v>386.78</v>
      </c>
      <c r="BF1029" s="72">
        <v>300.93</v>
      </c>
      <c r="BG1029" s="72">
        <v>687.71</v>
      </c>
      <c r="BH1029" s="95">
        <v>75189596</v>
      </c>
      <c r="BI1029" s="95">
        <v>56196855</v>
      </c>
      <c r="BJ1029" s="95">
        <v>16200</v>
      </c>
      <c r="BK1029" s="95">
        <v>15562</v>
      </c>
      <c r="BL1029" s="72">
        <v>401.7</v>
      </c>
      <c r="BM1029" s="72">
        <v>318.68</v>
      </c>
      <c r="BN1029" s="72">
        <v>720.38</v>
      </c>
      <c r="BO1029" s="95">
        <v>77767467</v>
      </c>
      <c r="BP1029" s="95">
        <v>59022618</v>
      </c>
      <c r="BQ1029" s="95">
        <v>16133</v>
      </c>
      <c r="BR1029" s="95">
        <v>15434</v>
      </c>
      <c r="BS1029" s="72">
        <v>361.27</v>
      </c>
      <c r="BT1029" s="72">
        <v>335.74</v>
      </c>
      <c r="BU1029" s="72">
        <v>697.01</v>
      </c>
      <c r="BV1029" s="95">
        <v>71103033.019999996</v>
      </c>
      <c r="BW1029" s="95">
        <v>62962976.890000001</v>
      </c>
      <c r="BX1029" s="95">
        <v>16401</v>
      </c>
      <c r="BY1029" s="95">
        <v>15628</v>
      </c>
      <c r="BZ1029" s="95">
        <v>16140</v>
      </c>
      <c r="CA1029" s="95">
        <v>15767</v>
      </c>
      <c r="CB1029" s="95">
        <v>15892</v>
      </c>
      <c r="CC1029" s="95">
        <v>15801</v>
      </c>
      <c r="CD1029" s="95">
        <v>16023</v>
      </c>
      <c r="CE1029" s="72">
        <v>650.75523149000003</v>
      </c>
      <c r="CF1029" s="72">
        <v>676.59346364999999</v>
      </c>
      <c r="CG1029" s="72">
        <v>712.40329333</v>
      </c>
      <c r="CH1029" s="72">
        <v>716.50152150999998</v>
      </c>
      <c r="CI1029" s="72">
        <v>731.52548966999996</v>
      </c>
      <c r="CJ1029" s="96">
        <v>0.91658118310000003</v>
      </c>
      <c r="CK1029" s="96">
        <v>0.94993527799999999</v>
      </c>
      <c r="CL1029" s="96">
        <v>0.96533804160000003</v>
      </c>
      <c r="CM1029" s="96">
        <v>1.0054130778000001</v>
      </c>
      <c r="CN1029" s="96">
        <v>0.95281710600000002</v>
      </c>
      <c r="CO1029" s="96">
        <v>1.063614069</v>
      </c>
      <c r="CP1029" s="96">
        <v>0.90071856439999998</v>
      </c>
      <c r="CQ1029" s="96">
        <v>0.99584056389999998</v>
      </c>
      <c r="CR1029" s="96">
        <v>0.90448056489999995</v>
      </c>
      <c r="CS1029" s="95">
        <v>15484</v>
      </c>
      <c r="CT1029" s="95">
        <v>15107</v>
      </c>
      <c r="CU1029" s="95">
        <v>15110</v>
      </c>
      <c r="CV1029" s="95">
        <v>14994</v>
      </c>
      <c r="CW1029" s="95">
        <v>15148</v>
      </c>
      <c r="CX1029" s="96">
        <v>1.0236311650000001</v>
      </c>
      <c r="CY1029" s="96">
        <v>1.058810606</v>
      </c>
      <c r="CZ1029" s="96">
        <v>1.0662507729999999</v>
      </c>
      <c r="DA1029" s="96">
        <v>1.0888641219999999</v>
      </c>
      <c r="DB1029" s="96">
        <v>1.0816508600000001</v>
      </c>
      <c r="DC1029">
        <v>2013</v>
      </c>
      <c r="DD1029" s="6">
        <v>15596.2</v>
      </c>
      <c r="DE1029" s="96">
        <v>9.0978770000000003E-4</v>
      </c>
      <c r="DF1029" s="72">
        <v>694</v>
      </c>
      <c r="DG1029" s="96">
        <v>1</v>
      </c>
      <c r="DH1029" s="72">
        <v>694</v>
      </c>
      <c r="DI1029" s="72">
        <v>696.53294253000001</v>
      </c>
      <c r="DJ1029" s="96">
        <v>1</v>
      </c>
      <c r="DK1029" s="72">
        <v>694</v>
      </c>
      <c r="DL1029" s="96">
        <v>1</v>
      </c>
      <c r="DM1029" s="72">
        <v>694</v>
      </c>
      <c r="DN1029" s="96">
        <v>1</v>
      </c>
      <c r="DO1029" s="96">
        <v>3.9789999999999999E-3</v>
      </c>
      <c r="DP1029" s="72">
        <v>2.76</v>
      </c>
      <c r="DQ1029" s="72">
        <v>691.24</v>
      </c>
      <c r="DR1029" t="s">
        <v>544</v>
      </c>
      <c r="DT1029" t="s">
        <v>695</v>
      </c>
    </row>
    <row r="1030" spans="1:124" x14ac:dyDescent="0.3">
      <c r="A1030" t="s">
        <v>712</v>
      </c>
      <c r="B1030">
        <v>18291</v>
      </c>
      <c r="C1030" s="95">
        <v>1237</v>
      </c>
      <c r="D1030" s="95">
        <v>6140403</v>
      </c>
      <c r="E1030" s="95">
        <v>1230</v>
      </c>
      <c r="F1030" s="95">
        <v>3762095</v>
      </c>
      <c r="G1030" s="95">
        <v>450</v>
      </c>
      <c r="H1030" s="95">
        <v>1409452</v>
      </c>
      <c r="I1030" s="95">
        <v>417</v>
      </c>
      <c r="J1030" s="95">
        <v>1135608</v>
      </c>
      <c r="K1030" s="95">
        <v>1148</v>
      </c>
      <c r="L1030" s="95">
        <v>6434339</v>
      </c>
      <c r="M1030" s="95">
        <v>1136</v>
      </c>
      <c r="N1030" s="95">
        <v>3887408</v>
      </c>
      <c r="O1030" s="95">
        <v>428</v>
      </c>
      <c r="P1030" s="95">
        <v>1819303</v>
      </c>
      <c r="Q1030" s="95">
        <v>392</v>
      </c>
      <c r="R1030" s="95">
        <v>1297927</v>
      </c>
      <c r="S1030" s="95">
        <v>1100</v>
      </c>
      <c r="T1030" s="95">
        <v>5895956</v>
      </c>
      <c r="U1030" s="95">
        <v>1088</v>
      </c>
      <c r="V1030" s="95">
        <v>4016043</v>
      </c>
      <c r="W1030" s="95">
        <v>433</v>
      </c>
      <c r="X1030" s="95">
        <v>1615812</v>
      </c>
      <c r="Y1030" s="95">
        <v>396</v>
      </c>
      <c r="Z1030" s="95">
        <v>1456070</v>
      </c>
      <c r="AA1030" s="95">
        <v>1110</v>
      </c>
      <c r="AB1030" s="95">
        <v>6499368</v>
      </c>
      <c r="AC1030" s="95">
        <v>1095</v>
      </c>
      <c r="AD1030" s="95">
        <v>4548180</v>
      </c>
      <c r="AE1030" s="95">
        <v>410</v>
      </c>
      <c r="AF1030" s="95">
        <v>1779080</v>
      </c>
      <c r="AG1030" s="95">
        <v>376</v>
      </c>
      <c r="AH1030" s="95">
        <v>1491882</v>
      </c>
      <c r="AI1030" s="95">
        <v>1119</v>
      </c>
      <c r="AJ1030" s="95">
        <v>6132846</v>
      </c>
      <c r="AK1030" s="95">
        <v>1104</v>
      </c>
      <c r="AL1030" s="95">
        <v>4621478</v>
      </c>
      <c r="AM1030" s="95">
        <v>402</v>
      </c>
      <c r="AN1030" s="95">
        <v>2208736</v>
      </c>
      <c r="AO1030" s="95">
        <v>373</v>
      </c>
      <c r="AP1030" s="95">
        <v>1660135</v>
      </c>
      <c r="AQ1030" s="72">
        <v>372.94</v>
      </c>
      <c r="AR1030" s="72">
        <v>247.81</v>
      </c>
      <c r="AS1030" s="72">
        <v>620.75</v>
      </c>
      <c r="AT1030" s="95">
        <v>7549855</v>
      </c>
      <c r="AU1030" s="95">
        <v>4897703</v>
      </c>
      <c r="AV1030" s="95">
        <v>1687</v>
      </c>
      <c r="AW1030" s="95">
        <v>1647</v>
      </c>
      <c r="AX1030" s="72">
        <v>436.42</v>
      </c>
      <c r="AY1030" s="72">
        <v>282.8</v>
      </c>
      <c r="AZ1030" s="72">
        <v>719.22</v>
      </c>
      <c r="BA1030" s="95">
        <v>8253642</v>
      </c>
      <c r="BB1030" s="95">
        <v>5185335</v>
      </c>
      <c r="BC1030" s="95">
        <v>1576</v>
      </c>
      <c r="BD1030" s="95">
        <v>1528</v>
      </c>
      <c r="BE1030" s="72">
        <v>408.34</v>
      </c>
      <c r="BF1030" s="72">
        <v>307.27999999999997</v>
      </c>
      <c r="BG1030" s="72">
        <v>715.62</v>
      </c>
      <c r="BH1030" s="95">
        <v>7511768</v>
      </c>
      <c r="BI1030" s="95">
        <v>5472113</v>
      </c>
      <c r="BJ1030" s="95">
        <v>1533</v>
      </c>
      <c r="BK1030" s="95">
        <v>1484</v>
      </c>
      <c r="BL1030" s="72">
        <v>453.86</v>
      </c>
      <c r="BM1030" s="72">
        <v>342.17</v>
      </c>
      <c r="BN1030" s="72">
        <v>796.03</v>
      </c>
      <c r="BO1030" s="95">
        <v>8278448</v>
      </c>
      <c r="BP1030" s="95">
        <v>6040062</v>
      </c>
      <c r="BQ1030" s="95">
        <v>1520</v>
      </c>
      <c r="BR1030" s="95">
        <v>1471</v>
      </c>
      <c r="BS1030" s="72">
        <v>457.02</v>
      </c>
      <c r="BT1030" s="72">
        <v>354.41</v>
      </c>
      <c r="BU1030" s="72">
        <v>811.43</v>
      </c>
      <c r="BV1030" s="95">
        <v>8341582</v>
      </c>
      <c r="BW1030" s="95">
        <v>6281613</v>
      </c>
      <c r="BX1030" s="95">
        <v>1521</v>
      </c>
      <c r="BY1030" s="95">
        <v>1477</v>
      </c>
      <c r="BZ1030" s="95">
        <v>1668</v>
      </c>
      <c r="CA1030" s="95">
        <v>1553</v>
      </c>
      <c r="CB1030" s="95">
        <v>1509</v>
      </c>
      <c r="CC1030" s="95">
        <v>1497</v>
      </c>
      <c r="CD1030" s="95">
        <v>1499</v>
      </c>
      <c r="CE1030" s="72">
        <v>650.75523149000003</v>
      </c>
      <c r="CF1030" s="72">
        <v>676.59346364999999</v>
      </c>
      <c r="CG1030" s="72">
        <v>712.40329333</v>
      </c>
      <c r="CH1030" s="72">
        <v>716.50152150999998</v>
      </c>
      <c r="CI1030" s="72">
        <v>731.52548966999996</v>
      </c>
      <c r="CJ1030" s="96">
        <v>0.9538916784</v>
      </c>
      <c r="CK1030" s="96">
        <v>1.0630016969</v>
      </c>
      <c r="CL1030" s="96">
        <v>1.0045152889</v>
      </c>
      <c r="CM1030" s="96">
        <v>1.1109955471999999</v>
      </c>
      <c r="CN1030" s="96">
        <v>1.1092299742</v>
      </c>
      <c r="CO1030" s="96">
        <v>1.0453911552999999</v>
      </c>
      <c r="CP1030" s="96">
        <v>1.0028082137000001</v>
      </c>
      <c r="CQ1030" s="96">
        <v>0.99584056389999998</v>
      </c>
      <c r="CR1030" s="96">
        <v>1.0069966086</v>
      </c>
      <c r="CS1030" s="95">
        <v>2037</v>
      </c>
      <c r="CT1030" s="95">
        <v>1908</v>
      </c>
      <c r="CU1030" s="95">
        <v>1895</v>
      </c>
      <c r="CV1030" s="95">
        <v>1898</v>
      </c>
      <c r="CW1030" s="95">
        <v>1909</v>
      </c>
      <c r="CX1030" s="96">
        <v>1.0477393800000001</v>
      </c>
      <c r="CY1030" s="96">
        <v>1.04284529</v>
      </c>
      <c r="CZ1030" s="96">
        <v>1.046654242</v>
      </c>
      <c r="DA1030" s="96">
        <v>1.0483742659999999</v>
      </c>
      <c r="DB1030" s="96">
        <v>1.0412102670000001</v>
      </c>
      <c r="DC1030">
        <v>2013</v>
      </c>
      <c r="DD1030" s="6">
        <v>1521.4</v>
      </c>
      <c r="DE1030" s="96">
        <v>1.1927366E-3</v>
      </c>
      <c r="DF1030" s="72">
        <v>772.44</v>
      </c>
      <c r="DG1030" s="96">
        <v>1</v>
      </c>
      <c r="DH1030" s="72">
        <v>772.44</v>
      </c>
      <c r="DI1030" s="72">
        <v>730.87900539999998</v>
      </c>
      <c r="DJ1030" s="96">
        <v>1</v>
      </c>
      <c r="DK1030" s="72">
        <v>772.44</v>
      </c>
      <c r="DL1030" s="96">
        <v>1</v>
      </c>
      <c r="DM1030" s="72">
        <v>772.44</v>
      </c>
      <c r="DN1030" s="96">
        <v>1</v>
      </c>
      <c r="DO1030" s="96">
        <v>5.8329999999999996E-3</v>
      </c>
      <c r="DP1030" s="72">
        <v>4.51</v>
      </c>
      <c r="DQ1030" s="72">
        <v>767.93</v>
      </c>
      <c r="DR1030" t="s">
        <v>712</v>
      </c>
      <c r="DT1030" t="s">
        <v>695</v>
      </c>
    </row>
    <row r="1031" spans="1:124" x14ac:dyDescent="0.3">
      <c r="A1031" t="s">
        <v>713</v>
      </c>
      <c r="B1031">
        <v>18310</v>
      </c>
      <c r="C1031" s="95">
        <v>806</v>
      </c>
      <c r="D1031" s="95">
        <v>3813486</v>
      </c>
      <c r="E1031" s="95">
        <v>830</v>
      </c>
      <c r="F1031" s="95">
        <v>2573771</v>
      </c>
      <c r="G1031" s="95">
        <v>387</v>
      </c>
      <c r="H1031" s="95">
        <v>1110122</v>
      </c>
      <c r="I1031" s="95">
        <v>362</v>
      </c>
      <c r="J1031" s="95">
        <v>951115</v>
      </c>
      <c r="K1031" s="95">
        <v>782</v>
      </c>
      <c r="L1031" s="95">
        <v>3971785</v>
      </c>
      <c r="M1031" s="95">
        <v>802</v>
      </c>
      <c r="N1031" s="95">
        <v>2804182</v>
      </c>
      <c r="O1031" s="95">
        <v>431</v>
      </c>
      <c r="P1031" s="95">
        <v>1069984</v>
      </c>
      <c r="Q1031" s="95">
        <v>400</v>
      </c>
      <c r="R1031" s="95">
        <v>1226882</v>
      </c>
      <c r="S1031" s="95">
        <v>1023</v>
      </c>
      <c r="T1031" s="95">
        <v>3848035</v>
      </c>
      <c r="U1031" s="95">
        <v>1037</v>
      </c>
      <c r="V1031" s="95">
        <v>3587934</v>
      </c>
      <c r="W1031" s="95">
        <v>518</v>
      </c>
      <c r="X1031" s="95">
        <v>1484160</v>
      </c>
      <c r="Y1031" s="95">
        <v>474</v>
      </c>
      <c r="Z1031" s="95">
        <v>1691795</v>
      </c>
      <c r="AA1031" s="95">
        <v>1169</v>
      </c>
      <c r="AB1031" s="95">
        <v>4874332</v>
      </c>
      <c r="AC1031" s="95">
        <v>1184</v>
      </c>
      <c r="AD1031" s="95">
        <v>4280759</v>
      </c>
      <c r="AE1031" s="95">
        <v>576</v>
      </c>
      <c r="AF1031" s="95">
        <v>1262990</v>
      </c>
      <c r="AG1031" s="95">
        <v>536</v>
      </c>
      <c r="AH1031" s="95">
        <v>1844166</v>
      </c>
      <c r="AI1031" s="95">
        <v>1212</v>
      </c>
      <c r="AJ1031" s="95">
        <v>5041996.17</v>
      </c>
      <c r="AK1031" s="95">
        <v>1239</v>
      </c>
      <c r="AL1031" s="95">
        <v>4883751.91</v>
      </c>
      <c r="AM1031" s="95">
        <v>631</v>
      </c>
      <c r="AN1031" s="95">
        <v>1587075</v>
      </c>
      <c r="AO1031" s="95">
        <v>581</v>
      </c>
      <c r="AP1031" s="95">
        <v>2035708</v>
      </c>
      <c r="AQ1031" s="72">
        <v>343.92</v>
      </c>
      <c r="AR1031" s="72">
        <v>246.43</v>
      </c>
      <c r="AS1031" s="72">
        <v>590.35</v>
      </c>
      <c r="AT1031" s="95">
        <v>4923608</v>
      </c>
      <c r="AU1031" s="95">
        <v>3524886</v>
      </c>
      <c r="AV1031" s="95">
        <v>1193</v>
      </c>
      <c r="AW1031" s="95">
        <v>1192</v>
      </c>
      <c r="AX1031" s="72">
        <v>346.37</v>
      </c>
      <c r="AY1031" s="72">
        <v>279.47000000000003</v>
      </c>
      <c r="AZ1031" s="72">
        <v>625.84</v>
      </c>
      <c r="BA1031" s="95">
        <v>5041769</v>
      </c>
      <c r="BB1031" s="95">
        <v>4031064</v>
      </c>
      <c r="BC1031" s="95">
        <v>1213</v>
      </c>
      <c r="BD1031" s="95">
        <v>1202</v>
      </c>
      <c r="BE1031" s="72">
        <v>288.35000000000002</v>
      </c>
      <c r="BF1031" s="72">
        <v>291.18</v>
      </c>
      <c r="BG1031" s="72">
        <v>579.53</v>
      </c>
      <c r="BH1031" s="95">
        <v>5332195</v>
      </c>
      <c r="BI1031" s="95">
        <v>5279729</v>
      </c>
      <c r="BJ1031" s="95">
        <v>1541</v>
      </c>
      <c r="BK1031" s="95">
        <v>1511</v>
      </c>
      <c r="BL1031" s="72">
        <v>293.08999999999997</v>
      </c>
      <c r="BM1031" s="72">
        <v>296.75</v>
      </c>
      <c r="BN1031" s="72">
        <v>589.84</v>
      </c>
      <c r="BO1031" s="95">
        <v>6137322</v>
      </c>
      <c r="BP1031" s="95">
        <v>6124925</v>
      </c>
      <c r="BQ1031" s="95">
        <v>1745</v>
      </c>
      <c r="BR1031" s="95">
        <v>1720</v>
      </c>
      <c r="BS1031" s="72">
        <v>299.74</v>
      </c>
      <c r="BT1031" s="72">
        <v>316.83</v>
      </c>
      <c r="BU1031" s="72">
        <v>616.57000000000005</v>
      </c>
      <c r="BV1031" s="95">
        <v>6629071.1699999999</v>
      </c>
      <c r="BW1031" s="95">
        <v>6919459.9100000001</v>
      </c>
      <c r="BX1031" s="95">
        <v>1843</v>
      </c>
      <c r="BY1031" s="95">
        <v>1820</v>
      </c>
      <c r="BZ1031" s="95">
        <v>1193</v>
      </c>
      <c r="CA1031" s="95">
        <v>1208</v>
      </c>
      <c r="CB1031" s="95">
        <v>1527</v>
      </c>
      <c r="CC1031" s="95">
        <v>1733</v>
      </c>
      <c r="CD1031" s="95">
        <v>1832</v>
      </c>
      <c r="CE1031" s="72">
        <v>650.75523149000003</v>
      </c>
      <c r="CF1031" s="72">
        <v>676.59346364999999</v>
      </c>
      <c r="CG1031" s="72">
        <v>712.40329333</v>
      </c>
      <c r="CH1031" s="72">
        <v>716.50152150999998</v>
      </c>
      <c r="CI1031" s="72">
        <v>731.52548966999996</v>
      </c>
      <c r="CJ1031" s="96">
        <v>0.90717672549999995</v>
      </c>
      <c r="CK1031" s="96">
        <v>0.92498676619999998</v>
      </c>
      <c r="CL1031" s="96">
        <v>0.8134858519</v>
      </c>
      <c r="CM1031" s="96">
        <v>0.82322225739999999</v>
      </c>
      <c r="CN1031" s="96">
        <v>0.84285511400000002</v>
      </c>
      <c r="CO1031" s="96">
        <v>1.0151849266999999</v>
      </c>
      <c r="CP1031" s="96">
        <v>0.84944655930000001</v>
      </c>
      <c r="CQ1031" s="96">
        <v>0.99584056389999998</v>
      </c>
      <c r="CR1031" s="96">
        <v>0.85299441379999996</v>
      </c>
      <c r="CS1031" s="95">
        <v>1059</v>
      </c>
      <c r="CT1031" s="95">
        <v>1028</v>
      </c>
      <c r="CU1031" s="95">
        <v>1010</v>
      </c>
      <c r="CV1031" s="95">
        <v>998</v>
      </c>
      <c r="CW1031" s="95">
        <v>976</v>
      </c>
      <c r="CX1031" s="96">
        <v>0.98984131500000005</v>
      </c>
      <c r="CY1031" s="96">
        <v>1.0173722110000001</v>
      </c>
      <c r="CZ1031" s="96">
        <v>0.99606526900000003</v>
      </c>
      <c r="DA1031" s="96">
        <v>1.042098972</v>
      </c>
      <c r="DB1031" s="96">
        <v>1.0326449609999999</v>
      </c>
      <c r="DC1031">
        <v>2013</v>
      </c>
      <c r="DD1031" s="6">
        <v>1489</v>
      </c>
      <c r="DE1031" s="96">
        <v>3.1618140000000002E-3</v>
      </c>
      <c r="DF1031" s="72">
        <v>653.02</v>
      </c>
      <c r="DG1031" s="96">
        <v>1</v>
      </c>
      <c r="DH1031" s="72">
        <v>653.02</v>
      </c>
      <c r="DI1031" s="72">
        <v>721.43766407999999</v>
      </c>
      <c r="DJ1031" s="96">
        <v>1</v>
      </c>
      <c r="DK1031" s="72">
        <v>653.02</v>
      </c>
      <c r="DL1031" s="96">
        <v>1</v>
      </c>
      <c r="DM1031" s="72">
        <v>653.02</v>
      </c>
      <c r="DN1031" s="96">
        <v>1</v>
      </c>
      <c r="DO1031" s="96">
        <v>1.2068000000000001E-2</v>
      </c>
      <c r="DP1031" s="72">
        <v>7.88</v>
      </c>
      <c r="DQ1031" s="72">
        <v>645.14</v>
      </c>
      <c r="DR1031" t="s">
        <v>713</v>
      </c>
      <c r="DT1031" t="s">
        <v>695</v>
      </c>
    </row>
    <row r="1032" spans="1:124" x14ac:dyDescent="0.3">
      <c r="A1032" t="s">
        <v>714</v>
      </c>
      <c r="B1032">
        <v>18320</v>
      </c>
      <c r="C1032" s="95">
        <v>2201</v>
      </c>
      <c r="D1032" s="95">
        <v>9306519</v>
      </c>
      <c r="E1032" s="95">
        <v>2203</v>
      </c>
      <c r="F1032" s="95">
        <v>7891242</v>
      </c>
      <c r="G1032" s="95">
        <v>848</v>
      </c>
      <c r="H1032" s="95">
        <v>1598856</v>
      </c>
      <c r="I1032" s="95">
        <v>783</v>
      </c>
      <c r="J1032" s="95">
        <v>2071903</v>
      </c>
      <c r="K1032" s="95">
        <v>2112</v>
      </c>
      <c r="L1032" s="95">
        <v>8448191</v>
      </c>
      <c r="M1032" s="95">
        <v>2110</v>
      </c>
      <c r="N1032" s="95">
        <v>7636377</v>
      </c>
      <c r="O1032" s="95">
        <v>824</v>
      </c>
      <c r="P1032" s="95">
        <v>1901213</v>
      </c>
      <c r="Q1032" s="95">
        <v>755</v>
      </c>
      <c r="R1032" s="95">
        <v>2235030</v>
      </c>
      <c r="S1032" s="95">
        <v>2055</v>
      </c>
      <c r="T1032" s="95">
        <v>9717759</v>
      </c>
      <c r="U1032" s="95">
        <v>2050</v>
      </c>
      <c r="V1032" s="95">
        <v>8245869</v>
      </c>
      <c r="W1032" s="95">
        <v>808</v>
      </c>
      <c r="X1032" s="95">
        <v>1636393</v>
      </c>
      <c r="Y1032" s="95">
        <v>736</v>
      </c>
      <c r="Z1032" s="95">
        <v>2288053</v>
      </c>
      <c r="AA1032" s="95">
        <v>2038</v>
      </c>
      <c r="AB1032" s="95">
        <v>8399284</v>
      </c>
      <c r="AC1032" s="95">
        <v>2041</v>
      </c>
      <c r="AD1032" s="95">
        <v>8018074</v>
      </c>
      <c r="AE1032" s="95">
        <v>786</v>
      </c>
      <c r="AF1032" s="95">
        <v>1827371</v>
      </c>
      <c r="AG1032" s="95">
        <v>704</v>
      </c>
      <c r="AH1032" s="95">
        <v>2528201</v>
      </c>
      <c r="AI1032" s="95">
        <v>2000</v>
      </c>
      <c r="AJ1032" s="95">
        <v>8945513.0199999996</v>
      </c>
      <c r="AK1032" s="95">
        <v>2002</v>
      </c>
      <c r="AL1032" s="95">
        <v>8124823.7400000002</v>
      </c>
      <c r="AM1032" s="95">
        <v>796</v>
      </c>
      <c r="AN1032" s="95">
        <v>2202096</v>
      </c>
      <c r="AO1032" s="95">
        <v>714</v>
      </c>
      <c r="AP1032" s="95">
        <v>2765376.67</v>
      </c>
      <c r="AQ1032" s="72">
        <v>298.06</v>
      </c>
      <c r="AR1032" s="72">
        <v>278.05</v>
      </c>
      <c r="AS1032" s="72">
        <v>576.11</v>
      </c>
      <c r="AT1032" s="95">
        <v>10905375</v>
      </c>
      <c r="AU1032" s="95">
        <v>9963145</v>
      </c>
      <c r="AV1032" s="95">
        <v>3049</v>
      </c>
      <c r="AW1032" s="95">
        <v>2986</v>
      </c>
      <c r="AX1032" s="72">
        <v>293.75</v>
      </c>
      <c r="AY1032" s="72">
        <v>287.13</v>
      </c>
      <c r="AZ1032" s="72">
        <v>580.88</v>
      </c>
      <c r="BA1032" s="95">
        <v>10349404</v>
      </c>
      <c r="BB1032" s="95">
        <v>9871407</v>
      </c>
      <c r="BC1032" s="95">
        <v>2936</v>
      </c>
      <c r="BD1032" s="95">
        <v>2865</v>
      </c>
      <c r="BE1032" s="72">
        <v>330.49</v>
      </c>
      <c r="BF1032" s="72">
        <v>315.08999999999997</v>
      </c>
      <c r="BG1032" s="72">
        <v>645.58000000000004</v>
      </c>
      <c r="BH1032" s="95">
        <v>11354152</v>
      </c>
      <c r="BI1032" s="95">
        <v>10533922</v>
      </c>
      <c r="BJ1032" s="95">
        <v>2863</v>
      </c>
      <c r="BK1032" s="95">
        <v>2786</v>
      </c>
      <c r="BL1032" s="72">
        <v>301.77999999999997</v>
      </c>
      <c r="BM1032" s="72">
        <v>320.17</v>
      </c>
      <c r="BN1032" s="72">
        <v>621.95000000000005</v>
      </c>
      <c r="BO1032" s="95">
        <v>10226655</v>
      </c>
      <c r="BP1032" s="95">
        <v>10546275</v>
      </c>
      <c r="BQ1032" s="95">
        <v>2824</v>
      </c>
      <c r="BR1032" s="95">
        <v>2745</v>
      </c>
      <c r="BS1032" s="72">
        <v>332.25</v>
      </c>
      <c r="BT1032" s="72">
        <v>334.14</v>
      </c>
      <c r="BU1032" s="72">
        <v>666.39</v>
      </c>
      <c r="BV1032" s="95">
        <v>11147609.02</v>
      </c>
      <c r="BW1032" s="95">
        <v>10890200.41</v>
      </c>
      <c r="BX1032" s="95">
        <v>2796</v>
      </c>
      <c r="BY1032" s="95">
        <v>2716</v>
      </c>
      <c r="BZ1032" s="95">
        <v>3019</v>
      </c>
      <c r="CA1032" s="95">
        <v>2902</v>
      </c>
      <c r="CB1032" s="95">
        <v>2826</v>
      </c>
      <c r="CC1032" s="95">
        <v>2786</v>
      </c>
      <c r="CD1032" s="95">
        <v>2757</v>
      </c>
      <c r="CE1032" s="72">
        <v>650.75523149000003</v>
      </c>
      <c r="CF1032" s="72">
        <v>676.59346364999999</v>
      </c>
      <c r="CG1032" s="72">
        <v>712.40329333</v>
      </c>
      <c r="CH1032" s="72">
        <v>716.50152150999998</v>
      </c>
      <c r="CI1032" s="72">
        <v>731.52548966999996</v>
      </c>
      <c r="CJ1032" s="96">
        <v>0.88529445809999996</v>
      </c>
      <c r="CK1032" s="96">
        <v>0.85853622770000004</v>
      </c>
      <c r="CL1032" s="96">
        <v>0.90620019029999999</v>
      </c>
      <c r="CM1032" s="96">
        <v>0.8680372355</v>
      </c>
      <c r="CN1032" s="96">
        <v>0.91095937110000003</v>
      </c>
      <c r="CO1032" s="96">
        <v>0.98848850700000002</v>
      </c>
      <c r="CP1032" s="96">
        <v>0.89612118929999995</v>
      </c>
      <c r="CQ1032" s="96">
        <v>0.99584056389999998</v>
      </c>
      <c r="CR1032" s="96">
        <v>0.89986398810000001</v>
      </c>
      <c r="CS1032" s="95">
        <v>2571</v>
      </c>
      <c r="CT1032" s="95">
        <v>2532</v>
      </c>
      <c r="CU1032" s="95">
        <v>2525</v>
      </c>
      <c r="CV1032" s="95">
        <v>2532</v>
      </c>
      <c r="CW1032" s="95">
        <v>2531</v>
      </c>
      <c r="CX1032" s="96">
        <v>0.99587147200000004</v>
      </c>
      <c r="CY1032" s="96">
        <v>0.99866265600000004</v>
      </c>
      <c r="CZ1032" s="96">
        <v>0.99646066300000002</v>
      </c>
      <c r="DA1032" s="96">
        <v>0.97531592499999997</v>
      </c>
      <c r="DB1032" s="96">
        <v>0.97603522200000004</v>
      </c>
      <c r="DC1032">
        <v>2013</v>
      </c>
      <c r="DD1032" s="6">
        <v>2819.6</v>
      </c>
      <c r="DE1032" s="96">
        <v>3.8727890000000002E-3</v>
      </c>
      <c r="DF1032" s="72">
        <v>688.41</v>
      </c>
      <c r="DG1032" s="96">
        <v>1</v>
      </c>
      <c r="DH1032" s="72">
        <v>688.41</v>
      </c>
      <c r="DI1032" s="72">
        <v>721.43766407999999</v>
      </c>
      <c r="DJ1032" s="96">
        <v>1</v>
      </c>
      <c r="DK1032" s="72">
        <v>688.41</v>
      </c>
      <c r="DL1032" s="96">
        <v>1</v>
      </c>
      <c r="DM1032" s="72">
        <v>688.41</v>
      </c>
      <c r="DN1032" s="96">
        <v>1</v>
      </c>
      <c r="DO1032" s="96">
        <v>1.4341E-2</v>
      </c>
      <c r="DP1032" s="72">
        <v>9.8699999999999992</v>
      </c>
      <c r="DQ1032" s="72">
        <v>678.54</v>
      </c>
      <c r="DR1032" t="s">
        <v>714</v>
      </c>
      <c r="DT1032" t="s">
        <v>695</v>
      </c>
    </row>
    <row r="1033" spans="1:124" x14ac:dyDescent="0.3">
      <c r="A1033" t="s">
        <v>29</v>
      </c>
      <c r="B1033">
        <v>18330</v>
      </c>
      <c r="C1033" s="95">
        <v>26111</v>
      </c>
      <c r="D1033" s="95">
        <v>93945544</v>
      </c>
      <c r="E1033" s="95">
        <v>24594</v>
      </c>
      <c r="F1033" s="95">
        <v>78602041</v>
      </c>
      <c r="G1033" s="95">
        <v>5481</v>
      </c>
      <c r="H1033" s="95">
        <v>17231555</v>
      </c>
      <c r="I1033" s="95">
        <v>4775</v>
      </c>
      <c r="J1033" s="95">
        <v>16256629</v>
      </c>
      <c r="K1033" s="95">
        <v>23655</v>
      </c>
      <c r="L1033" s="95">
        <v>89566381</v>
      </c>
      <c r="M1033" s="95">
        <v>22007</v>
      </c>
      <c r="N1033" s="95">
        <v>75102222</v>
      </c>
      <c r="O1033" s="95">
        <v>5535</v>
      </c>
      <c r="P1033" s="95">
        <v>18533507</v>
      </c>
      <c r="Q1033" s="95">
        <v>4757</v>
      </c>
      <c r="R1033" s="95">
        <v>16863859</v>
      </c>
      <c r="S1033" s="95">
        <v>23268</v>
      </c>
      <c r="T1033" s="95">
        <v>98689599</v>
      </c>
      <c r="U1033" s="95">
        <v>21488</v>
      </c>
      <c r="V1033" s="95">
        <v>76420902</v>
      </c>
      <c r="W1033" s="95">
        <v>5521</v>
      </c>
      <c r="X1033" s="95">
        <v>20953931</v>
      </c>
      <c r="Y1033" s="95">
        <v>4719</v>
      </c>
      <c r="Z1033" s="95">
        <v>17386491</v>
      </c>
      <c r="AA1033" s="95">
        <v>22902</v>
      </c>
      <c r="AB1033" s="95">
        <v>87726837</v>
      </c>
      <c r="AC1033" s="95">
        <v>20961</v>
      </c>
      <c r="AD1033" s="95">
        <v>79083212</v>
      </c>
      <c r="AE1033" s="95">
        <v>5619</v>
      </c>
      <c r="AF1033" s="95">
        <v>20987626</v>
      </c>
      <c r="AG1033" s="95">
        <v>4824</v>
      </c>
      <c r="AH1033" s="95">
        <v>18715854</v>
      </c>
      <c r="AI1033" s="95">
        <v>24310</v>
      </c>
      <c r="AJ1033" s="95">
        <v>101804476.51000001</v>
      </c>
      <c r="AK1033" s="95">
        <v>22189</v>
      </c>
      <c r="AL1033" s="95">
        <v>86690424.629999995</v>
      </c>
      <c r="AM1033" s="95">
        <v>6022</v>
      </c>
      <c r="AN1033" s="95">
        <v>26608521.920000002</v>
      </c>
      <c r="AO1033" s="95">
        <v>5203</v>
      </c>
      <c r="AP1033" s="95">
        <v>21419614.16</v>
      </c>
      <c r="AQ1033" s="72">
        <v>293.26</v>
      </c>
      <c r="AR1033" s="72">
        <v>269.16000000000003</v>
      </c>
      <c r="AS1033" s="72">
        <v>562.41999999999996</v>
      </c>
      <c r="AT1033" s="95">
        <v>111177099</v>
      </c>
      <c r="AU1033" s="95">
        <v>94858670</v>
      </c>
      <c r="AV1033" s="95">
        <v>31592</v>
      </c>
      <c r="AW1033" s="95">
        <v>29369</v>
      </c>
      <c r="AX1033" s="72">
        <v>308.61</v>
      </c>
      <c r="AY1033" s="72">
        <v>286.35000000000002</v>
      </c>
      <c r="AZ1033" s="72">
        <v>594.96</v>
      </c>
      <c r="BA1033" s="95">
        <v>108099888</v>
      </c>
      <c r="BB1033" s="95">
        <v>91966081</v>
      </c>
      <c r="BC1033" s="95">
        <v>29190</v>
      </c>
      <c r="BD1033" s="95">
        <v>26764</v>
      </c>
      <c r="BE1033" s="72">
        <v>346.32</v>
      </c>
      <c r="BF1033" s="72">
        <v>298.29000000000002</v>
      </c>
      <c r="BG1033" s="72">
        <v>644.61</v>
      </c>
      <c r="BH1033" s="95">
        <v>119643530</v>
      </c>
      <c r="BI1033" s="95">
        <v>93807393</v>
      </c>
      <c r="BJ1033" s="95">
        <v>28789</v>
      </c>
      <c r="BK1033" s="95">
        <v>26207</v>
      </c>
      <c r="BL1033" s="72">
        <v>317.64</v>
      </c>
      <c r="BM1033" s="72">
        <v>316.07</v>
      </c>
      <c r="BN1033" s="72">
        <v>633.71</v>
      </c>
      <c r="BO1033" s="95">
        <v>108714463</v>
      </c>
      <c r="BP1033" s="95">
        <v>97799066</v>
      </c>
      <c r="BQ1033" s="95">
        <v>28521</v>
      </c>
      <c r="BR1033" s="95">
        <v>25785</v>
      </c>
      <c r="BS1033" s="72">
        <v>352.8</v>
      </c>
      <c r="BT1033" s="72">
        <v>328.9</v>
      </c>
      <c r="BU1033" s="72">
        <v>681.7</v>
      </c>
      <c r="BV1033" s="95">
        <v>128412998.43000001</v>
      </c>
      <c r="BW1033" s="95">
        <v>108110038.79000001</v>
      </c>
      <c r="BX1033" s="95">
        <v>30332</v>
      </c>
      <c r="BY1033" s="95">
        <v>27392</v>
      </c>
      <c r="BZ1033" s="95">
        <v>30533</v>
      </c>
      <c r="CA1033" s="95">
        <v>28021</v>
      </c>
      <c r="CB1033" s="95">
        <v>27544</v>
      </c>
      <c r="CC1033" s="95">
        <v>27222</v>
      </c>
      <c r="CD1033" s="95">
        <v>28894</v>
      </c>
      <c r="CE1033" s="72">
        <v>650.75523149000003</v>
      </c>
      <c r="CF1033" s="72">
        <v>676.59346364999999</v>
      </c>
      <c r="CG1033" s="72">
        <v>712.40329333</v>
      </c>
      <c r="CH1033" s="72">
        <v>716.50152150999998</v>
      </c>
      <c r="CI1033" s="72">
        <v>731.52548966999996</v>
      </c>
      <c r="CJ1033" s="96">
        <v>0.86425736249999996</v>
      </c>
      <c r="CK1033" s="96">
        <v>0.87934636079999995</v>
      </c>
      <c r="CL1033" s="96">
        <v>0.90483860199999999</v>
      </c>
      <c r="CM1033" s="96">
        <v>0.88445032000000001</v>
      </c>
      <c r="CN1033" s="96">
        <v>0.93188823850000002</v>
      </c>
      <c r="CO1033" s="96">
        <v>0.9780884728</v>
      </c>
      <c r="CP1033" s="96">
        <v>0.91296053639999997</v>
      </c>
      <c r="CQ1033" s="96">
        <v>0.99584056389999998</v>
      </c>
      <c r="CR1033" s="96">
        <v>0.91677366760000001</v>
      </c>
      <c r="CS1033" s="95">
        <v>28175</v>
      </c>
      <c r="CT1033" s="95">
        <v>25607</v>
      </c>
      <c r="CU1033" s="95">
        <v>25114</v>
      </c>
      <c r="CV1033" s="95">
        <v>24635</v>
      </c>
      <c r="CW1033" s="95">
        <v>26022</v>
      </c>
      <c r="CX1033" s="96">
        <v>0.97515821899999999</v>
      </c>
      <c r="CY1033" s="96">
        <v>0.97508768999999995</v>
      </c>
      <c r="CZ1033" s="96">
        <v>0.96852541599999997</v>
      </c>
      <c r="DA1033" s="96">
        <v>0.98849814400000002</v>
      </c>
      <c r="DB1033" s="96">
        <v>0.98358863799999996</v>
      </c>
      <c r="DC1033">
        <v>2013</v>
      </c>
      <c r="DD1033" s="6">
        <v>27103.4</v>
      </c>
      <c r="DE1033" s="96">
        <v>6.1099192999999998E-3</v>
      </c>
      <c r="DF1033" s="72">
        <v>699.77</v>
      </c>
      <c r="DG1033" s="96">
        <v>1</v>
      </c>
      <c r="DH1033" s="72">
        <v>699.77</v>
      </c>
      <c r="DI1033" s="72">
        <v>698.27002825</v>
      </c>
      <c r="DJ1033" s="96">
        <v>1</v>
      </c>
      <c r="DK1033" s="72">
        <v>699.77</v>
      </c>
      <c r="DL1033" s="96">
        <v>1</v>
      </c>
      <c r="DM1033" s="72">
        <v>699.77</v>
      </c>
      <c r="DN1033" s="96">
        <v>1</v>
      </c>
      <c r="DO1033" s="96">
        <v>1.9154999999999998E-2</v>
      </c>
      <c r="DP1033" s="72">
        <v>13.4</v>
      </c>
      <c r="DQ1033" s="72">
        <v>686.37</v>
      </c>
      <c r="DR1033" t="s">
        <v>29</v>
      </c>
      <c r="DT1033" t="s">
        <v>695</v>
      </c>
    </row>
    <row r="1034" spans="1:124" x14ac:dyDescent="0.3">
      <c r="A1034" t="s">
        <v>715</v>
      </c>
      <c r="B1034">
        <v>18340</v>
      </c>
      <c r="C1034" s="95">
        <v>1903</v>
      </c>
      <c r="D1034" s="95">
        <v>9199172</v>
      </c>
      <c r="E1034" s="95">
        <v>1868</v>
      </c>
      <c r="F1034" s="95">
        <v>6258342</v>
      </c>
      <c r="G1034" s="95">
        <v>560</v>
      </c>
      <c r="H1034" s="95">
        <v>1825664</v>
      </c>
      <c r="I1034" s="95">
        <v>514</v>
      </c>
      <c r="J1034" s="95">
        <v>1751703</v>
      </c>
      <c r="K1034" s="95">
        <v>1803</v>
      </c>
      <c r="L1034" s="95">
        <v>8620304</v>
      </c>
      <c r="M1034" s="95">
        <v>1752</v>
      </c>
      <c r="N1034" s="95">
        <v>5867168</v>
      </c>
      <c r="O1034" s="95">
        <v>586</v>
      </c>
      <c r="P1034" s="95">
        <v>1687286</v>
      </c>
      <c r="Q1034" s="95">
        <v>529</v>
      </c>
      <c r="R1034" s="95">
        <v>1693254</v>
      </c>
      <c r="S1034" s="95">
        <v>1796</v>
      </c>
      <c r="T1034" s="95">
        <v>8460658</v>
      </c>
      <c r="U1034" s="95">
        <v>1739</v>
      </c>
      <c r="V1034" s="95">
        <v>6120596</v>
      </c>
      <c r="W1034" s="95">
        <v>598</v>
      </c>
      <c r="X1034" s="95">
        <v>2133672</v>
      </c>
      <c r="Y1034" s="95">
        <v>550</v>
      </c>
      <c r="Z1034" s="95">
        <v>1965703</v>
      </c>
      <c r="AA1034" s="95">
        <v>1816</v>
      </c>
      <c r="AB1034" s="95">
        <v>8389378</v>
      </c>
      <c r="AC1034" s="95">
        <v>1765</v>
      </c>
      <c r="AD1034" s="95">
        <v>6879821</v>
      </c>
      <c r="AE1034" s="95">
        <v>613</v>
      </c>
      <c r="AF1034" s="95">
        <v>1954756</v>
      </c>
      <c r="AG1034" s="95">
        <v>561</v>
      </c>
      <c r="AH1034" s="95">
        <v>2359099</v>
      </c>
      <c r="AI1034" s="95">
        <v>1809</v>
      </c>
      <c r="AJ1034" s="95">
        <v>8427648.9399999995</v>
      </c>
      <c r="AK1034" s="95">
        <v>1752</v>
      </c>
      <c r="AL1034" s="95">
        <v>7439718.9800000004</v>
      </c>
      <c r="AM1034" s="95">
        <v>630</v>
      </c>
      <c r="AN1034" s="95">
        <v>2209842</v>
      </c>
      <c r="AO1034" s="95">
        <v>579</v>
      </c>
      <c r="AP1034" s="95">
        <v>2619891</v>
      </c>
      <c r="AQ1034" s="72">
        <v>373.02</v>
      </c>
      <c r="AR1034" s="72">
        <v>280.23</v>
      </c>
      <c r="AS1034" s="72">
        <v>653.25</v>
      </c>
      <c r="AT1034" s="95">
        <v>11024836</v>
      </c>
      <c r="AU1034" s="95">
        <v>8010045</v>
      </c>
      <c r="AV1034" s="95">
        <v>2463</v>
      </c>
      <c r="AW1034" s="95">
        <v>2382</v>
      </c>
      <c r="AX1034" s="72">
        <v>359.55</v>
      </c>
      <c r="AY1034" s="72">
        <v>276.20999999999998</v>
      </c>
      <c r="AZ1034" s="72">
        <v>635.76</v>
      </c>
      <c r="BA1034" s="95">
        <v>10307590</v>
      </c>
      <c r="BB1034" s="95">
        <v>7560422</v>
      </c>
      <c r="BC1034" s="95">
        <v>2389</v>
      </c>
      <c r="BD1034" s="95">
        <v>2281</v>
      </c>
      <c r="BE1034" s="72">
        <v>368.78</v>
      </c>
      <c r="BF1034" s="72">
        <v>294.39</v>
      </c>
      <c r="BG1034" s="72">
        <v>663.17</v>
      </c>
      <c r="BH1034" s="95">
        <v>10594330</v>
      </c>
      <c r="BI1034" s="95">
        <v>8086299</v>
      </c>
      <c r="BJ1034" s="95">
        <v>2394</v>
      </c>
      <c r="BK1034" s="95">
        <v>2289</v>
      </c>
      <c r="BL1034" s="72">
        <v>354.88</v>
      </c>
      <c r="BM1034" s="72">
        <v>331</v>
      </c>
      <c r="BN1034" s="72">
        <v>685.88</v>
      </c>
      <c r="BO1034" s="95">
        <v>10344134</v>
      </c>
      <c r="BP1034" s="95">
        <v>9238920</v>
      </c>
      <c r="BQ1034" s="95">
        <v>2429</v>
      </c>
      <c r="BR1034" s="95">
        <v>2326</v>
      </c>
      <c r="BS1034" s="72">
        <v>363.45</v>
      </c>
      <c r="BT1034" s="72">
        <v>359.63</v>
      </c>
      <c r="BU1034" s="72">
        <v>723.08</v>
      </c>
      <c r="BV1034" s="95">
        <v>10637490.939999999</v>
      </c>
      <c r="BW1034" s="95">
        <v>10059609.98</v>
      </c>
      <c r="BX1034" s="95">
        <v>2439</v>
      </c>
      <c r="BY1034" s="95">
        <v>2331</v>
      </c>
      <c r="BZ1034" s="95">
        <v>2424</v>
      </c>
      <c r="CA1034" s="95">
        <v>2337</v>
      </c>
      <c r="CB1034" s="95">
        <v>2343</v>
      </c>
      <c r="CC1034" s="95">
        <v>2380</v>
      </c>
      <c r="CD1034" s="95">
        <v>2386</v>
      </c>
      <c r="CE1034" s="72">
        <v>650.75523149000003</v>
      </c>
      <c r="CF1034" s="72">
        <v>676.59346364999999</v>
      </c>
      <c r="CG1034" s="72">
        <v>712.40329333</v>
      </c>
      <c r="CH1034" s="72">
        <v>716.50152150999998</v>
      </c>
      <c r="CI1034" s="72">
        <v>731.52548966999996</v>
      </c>
      <c r="CJ1034" s="96">
        <v>1.0038336510999999</v>
      </c>
      <c r="CK1034" s="96">
        <v>0.93964845090000004</v>
      </c>
      <c r="CL1034" s="96">
        <v>0.93089126089999996</v>
      </c>
      <c r="CM1034" s="96">
        <v>0.95726244729999999</v>
      </c>
      <c r="CN1034" s="96">
        <v>0.98845496190000004</v>
      </c>
      <c r="CO1034" s="96">
        <v>1.0314246652000001</v>
      </c>
      <c r="CP1034" s="96">
        <v>0.9346471797</v>
      </c>
      <c r="CQ1034" s="96">
        <v>0.99584056389999998</v>
      </c>
      <c r="CR1034" s="96">
        <v>0.93855088870000003</v>
      </c>
      <c r="CS1034" s="95">
        <v>2309</v>
      </c>
      <c r="CT1034" s="95">
        <v>2225</v>
      </c>
      <c r="CU1034" s="95">
        <v>2258</v>
      </c>
      <c r="CV1034" s="95">
        <v>2323</v>
      </c>
      <c r="CW1034" s="95">
        <v>2339</v>
      </c>
      <c r="CX1034" s="96">
        <v>1.039222434</v>
      </c>
      <c r="CY1034" s="96">
        <v>1.0288497599999999</v>
      </c>
      <c r="CZ1034" s="96">
        <v>1.022961153</v>
      </c>
      <c r="DA1034" s="96">
        <v>1.035270796</v>
      </c>
      <c r="DB1034" s="96">
        <v>1.0305269159999999</v>
      </c>
      <c r="DC1034">
        <v>2013</v>
      </c>
      <c r="DD1034" s="6">
        <v>2321.8000000000002</v>
      </c>
      <c r="DE1034" s="96">
        <v>4.1732072999999996E-3</v>
      </c>
      <c r="DF1034" s="72">
        <v>717.79</v>
      </c>
      <c r="DG1034" s="96">
        <v>1</v>
      </c>
      <c r="DH1034" s="72">
        <v>717.79</v>
      </c>
      <c r="DI1034" s="72">
        <v>721.43766407999999</v>
      </c>
      <c r="DJ1034" s="96">
        <v>1</v>
      </c>
      <c r="DK1034" s="72">
        <v>717.79</v>
      </c>
      <c r="DL1034" s="96">
        <v>1</v>
      </c>
      <c r="DM1034" s="72">
        <v>717.79</v>
      </c>
      <c r="DN1034" s="96">
        <v>1</v>
      </c>
      <c r="DO1034" s="96">
        <v>1.6008000000000001E-2</v>
      </c>
      <c r="DP1034" s="72">
        <v>11.49</v>
      </c>
      <c r="DQ1034" s="72">
        <v>706.3</v>
      </c>
      <c r="DR1034" t="s">
        <v>715</v>
      </c>
      <c r="DT1034" t="s">
        <v>695</v>
      </c>
    </row>
    <row r="1035" spans="1:124" x14ac:dyDescent="0.3">
      <c r="A1035" t="s">
        <v>380</v>
      </c>
      <c r="B1035">
        <v>18350</v>
      </c>
      <c r="C1035" s="95">
        <v>4038</v>
      </c>
      <c r="D1035" s="95">
        <v>27941194</v>
      </c>
      <c r="E1035" s="95">
        <v>4110</v>
      </c>
      <c r="F1035" s="95">
        <v>16973809</v>
      </c>
      <c r="G1035" s="95">
        <v>3720</v>
      </c>
      <c r="H1035" s="95">
        <v>10342608</v>
      </c>
      <c r="I1035" s="95">
        <v>3486</v>
      </c>
      <c r="J1035" s="95">
        <v>10368876</v>
      </c>
      <c r="K1035" s="95">
        <v>3886</v>
      </c>
      <c r="L1035" s="95">
        <v>27750652</v>
      </c>
      <c r="M1035" s="95">
        <v>3961</v>
      </c>
      <c r="N1035" s="95">
        <v>17822876</v>
      </c>
      <c r="O1035" s="95">
        <v>3790</v>
      </c>
      <c r="P1035" s="95">
        <v>9675884</v>
      </c>
      <c r="Q1035" s="95">
        <v>3545</v>
      </c>
      <c r="R1035" s="95">
        <v>11079944</v>
      </c>
      <c r="S1035" s="95">
        <v>3818</v>
      </c>
      <c r="T1035" s="95">
        <v>27792987</v>
      </c>
      <c r="U1035" s="95">
        <v>3869</v>
      </c>
      <c r="V1035" s="95">
        <v>17677283</v>
      </c>
      <c r="W1035" s="95">
        <v>3863</v>
      </c>
      <c r="X1035" s="95">
        <v>11268051</v>
      </c>
      <c r="Y1035" s="95">
        <v>3610</v>
      </c>
      <c r="Z1035" s="95">
        <v>11685630</v>
      </c>
      <c r="AA1035" s="95">
        <v>3884</v>
      </c>
      <c r="AB1035" s="95">
        <v>24049179</v>
      </c>
      <c r="AC1035" s="95">
        <v>3920</v>
      </c>
      <c r="AD1035" s="95">
        <v>17036588</v>
      </c>
      <c r="AE1035" s="95">
        <v>3906</v>
      </c>
      <c r="AF1035" s="95">
        <v>12746486</v>
      </c>
      <c r="AG1035" s="95">
        <v>3646</v>
      </c>
      <c r="AH1035" s="95">
        <v>12808385</v>
      </c>
      <c r="AI1035" s="95">
        <v>3956</v>
      </c>
      <c r="AJ1035" s="95">
        <v>23239916.34</v>
      </c>
      <c r="AK1035" s="95">
        <v>3990</v>
      </c>
      <c r="AL1035" s="95">
        <v>18060280.5</v>
      </c>
      <c r="AM1035" s="95">
        <v>3990</v>
      </c>
      <c r="AN1035" s="95">
        <v>12386527.869999999</v>
      </c>
      <c r="AO1035" s="95">
        <v>3742</v>
      </c>
      <c r="AP1035" s="95">
        <v>13723126.109999999</v>
      </c>
      <c r="AQ1035" s="72">
        <v>411.23</v>
      </c>
      <c r="AR1035" s="72">
        <v>299.97000000000003</v>
      </c>
      <c r="AS1035" s="72">
        <v>711.2</v>
      </c>
      <c r="AT1035" s="95">
        <v>38283802</v>
      </c>
      <c r="AU1035" s="95">
        <v>27342685</v>
      </c>
      <c r="AV1035" s="95">
        <v>7758</v>
      </c>
      <c r="AW1035" s="95">
        <v>7596</v>
      </c>
      <c r="AX1035" s="72">
        <v>406.32</v>
      </c>
      <c r="AY1035" s="72">
        <v>320.89</v>
      </c>
      <c r="AZ1035" s="72">
        <v>727.21</v>
      </c>
      <c r="BA1035" s="95">
        <v>37426536</v>
      </c>
      <c r="BB1035" s="95">
        <v>28902820</v>
      </c>
      <c r="BC1035" s="95">
        <v>7676</v>
      </c>
      <c r="BD1035" s="95">
        <v>7506</v>
      </c>
      <c r="BE1035" s="72">
        <v>423.78</v>
      </c>
      <c r="BF1035" s="72">
        <v>327.17</v>
      </c>
      <c r="BG1035" s="72">
        <v>750.95</v>
      </c>
      <c r="BH1035" s="95">
        <v>39061038</v>
      </c>
      <c r="BI1035" s="95">
        <v>29362913</v>
      </c>
      <c r="BJ1035" s="95">
        <v>7681</v>
      </c>
      <c r="BK1035" s="95">
        <v>7479</v>
      </c>
      <c r="BL1035" s="72">
        <v>393.62</v>
      </c>
      <c r="BM1035" s="72">
        <v>328.72</v>
      </c>
      <c r="BN1035" s="72">
        <v>722.34</v>
      </c>
      <c r="BO1035" s="95">
        <v>36795665</v>
      </c>
      <c r="BP1035" s="95">
        <v>29844973</v>
      </c>
      <c r="BQ1035" s="95">
        <v>7790</v>
      </c>
      <c r="BR1035" s="95">
        <v>7566</v>
      </c>
      <c r="BS1035" s="72">
        <v>373.63</v>
      </c>
      <c r="BT1035" s="72">
        <v>342.55</v>
      </c>
      <c r="BU1035" s="72">
        <v>716.18</v>
      </c>
      <c r="BV1035" s="95">
        <v>35626444.210000001</v>
      </c>
      <c r="BW1035" s="95">
        <v>31783406.609999999</v>
      </c>
      <c r="BX1035" s="95">
        <v>7946</v>
      </c>
      <c r="BY1035" s="95">
        <v>7732</v>
      </c>
      <c r="BZ1035" s="95">
        <v>7681</v>
      </c>
      <c r="CA1035" s="95">
        <v>7593</v>
      </c>
      <c r="CB1035" s="95">
        <v>7584</v>
      </c>
      <c r="CC1035" s="95">
        <v>7684</v>
      </c>
      <c r="CD1035" s="95">
        <v>7841</v>
      </c>
      <c r="CE1035" s="72">
        <v>650.75523149000003</v>
      </c>
      <c r="CF1035" s="72">
        <v>676.59346364999999</v>
      </c>
      <c r="CG1035" s="72">
        <v>712.40329333</v>
      </c>
      <c r="CH1035" s="72">
        <v>716.50152150999998</v>
      </c>
      <c r="CI1035" s="72">
        <v>731.52548966999996</v>
      </c>
      <c r="CJ1035" s="96">
        <v>1.0928840301</v>
      </c>
      <c r="CK1035" s="96">
        <v>1.0748108563000001</v>
      </c>
      <c r="CL1035" s="96">
        <v>1.0541079848999999</v>
      </c>
      <c r="CM1035" s="96">
        <v>1.0081485918999999</v>
      </c>
      <c r="CN1035" s="96">
        <v>0.97902261800000001</v>
      </c>
      <c r="CO1035" s="96">
        <v>0.98703003040000004</v>
      </c>
      <c r="CP1035" s="96">
        <v>1.055484417</v>
      </c>
      <c r="CQ1035" s="96">
        <v>0.99584056389999998</v>
      </c>
      <c r="CR1035" s="96">
        <v>1.0598928228</v>
      </c>
      <c r="CS1035" s="95">
        <v>7324</v>
      </c>
      <c r="CT1035" s="95">
        <v>7269</v>
      </c>
      <c r="CU1035" s="95">
        <v>7230</v>
      </c>
      <c r="CV1035" s="95">
        <v>7324</v>
      </c>
      <c r="CW1035" s="95">
        <v>7409</v>
      </c>
      <c r="CX1035" s="96">
        <v>0.98907241700000004</v>
      </c>
      <c r="CY1035" s="96">
        <v>0.98733408099999997</v>
      </c>
      <c r="CZ1035" s="96">
        <v>0.98161687200000003</v>
      </c>
      <c r="DA1035" s="96">
        <v>0.98397413600000005</v>
      </c>
      <c r="DB1035" s="96">
        <v>0.99301598300000005</v>
      </c>
      <c r="DC1035">
        <v>2013</v>
      </c>
      <c r="DD1035" s="6">
        <v>7575.8</v>
      </c>
      <c r="DE1035" s="96">
        <v>3.6940495000000002E-3</v>
      </c>
      <c r="DF1035" s="72">
        <v>810.98</v>
      </c>
      <c r="DG1035" s="96">
        <v>1</v>
      </c>
      <c r="DH1035" s="72">
        <v>810.98</v>
      </c>
      <c r="DI1035" s="72">
        <v>721.43766407999999</v>
      </c>
      <c r="DJ1035" s="96">
        <v>1</v>
      </c>
      <c r="DK1035" s="72">
        <v>810.98</v>
      </c>
      <c r="DL1035" s="96">
        <v>1</v>
      </c>
      <c r="DM1035" s="72">
        <v>810.98</v>
      </c>
      <c r="DN1035" s="96">
        <v>1</v>
      </c>
      <c r="DO1035" s="96">
        <v>1.1449000000000001E-2</v>
      </c>
      <c r="DP1035" s="72">
        <v>9.2799999999999994</v>
      </c>
      <c r="DQ1035" s="72">
        <v>801.7</v>
      </c>
      <c r="DR1035" t="s">
        <v>380</v>
      </c>
      <c r="DT1035" t="s">
        <v>695</v>
      </c>
    </row>
    <row r="1036" spans="1:124" x14ac:dyDescent="0.3">
      <c r="A1036" t="s">
        <v>30</v>
      </c>
      <c r="B1036">
        <v>18360</v>
      </c>
      <c r="C1036" s="95">
        <v>6979</v>
      </c>
      <c r="D1036" s="95">
        <v>31049838</v>
      </c>
      <c r="E1036" s="95">
        <v>6790</v>
      </c>
      <c r="F1036" s="95">
        <v>23306357</v>
      </c>
      <c r="G1036" s="95">
        <v>2269</v>
      </c>
      <c r="H1036" s="95">
        <v>8604308</v>
      </c>
      <c r="I1036" s="95">
        <v>2059</v>
      </c>
      <c r="J1036" s="95">
        <v>6717455</v>
      </c>
      <c r="K1036" s="95">
        <v>6870</v>
      </c>
      <c r="L1036" s="95">
        <v>36012313</v>
      </c>
      <c r="M1036" s="95">
        <v>6662</v>
      </c>
      <c r="N1036" s="95">
        <v>25322815</v>
      </c>
      <c r="O1036" s="95">
        <v>2350</v>
      </c>
      <c r="P1036" s="95">
        <v>8374721</v>
      </c>
      <c r="Q1036" s="95">
        <v>2117</v>
      </c>
      <c r="R1036" s="95">
        <v>7244092</v>
      </c>
      <c r="S1036" s="95">
        <v>6908</v>
      </c>
      <c r="T1036" s="95">
        <v>34126310</v>
      </c>
      <c r="U1036" s="95">
        <v>6661</v>
      </c>
      <c r="V1036" s="95">
        <v>26102662</v>
      </c>
      <c r="W1036" s="95">
        <v>2375</v>
      </c>
      <c r="X1036" s="95">
        <v>9890319</v>
      </c>
      <c r="Y1036" s="95">
        <v>2138</v>
      </c>
      <c r="Z1036" s="95">
        <v>8008038</v>
      </c>
      <c r="AA1036" s="95">
        <v>6981</v>
      </c>
      <c r="AB1036" s="95">
        <v>34477571</v>
      </c>
      <c r="AC1036" s="95">
        <v>6744</v>
      </c>
      <c r="AD1036" s="95">
        <v>28260972</v>
      </c>
      <c r="AE1036" s="95">
        <v>2471</v>
      </c>
      <c r="AF1036" s="95">
        <v>10802205</v>
      </c>
      <c r="AG1036" s="95">
        <v>2239</v>
      </c>
      <c r="AH1036" s="95">
        <v>8818783</v>
      </c>
      <c r="AI1036" s="95">
        <v>7110</v>
      </c>
      <c r="AJ1036" s="95">
        <v>36064776.670000002</v>
      </c>
      <c r="AK1036" s="95">
        <v>6889</v>
      </c>
      <c r="AL1036" s="95">
        <v>30159431.27</v>
      </c>
      <c r="AM1036" s="95">
        <v>2630</v>
      </c>
      <c r="AN1036" s="95">
        <v>12086113</v>
      </c>
      <c r="AO1036" s="95">
        <v>2399</v>
      </c>
      <c r="AP1036" s="95">
        <v>9389580</v>
      </c>
      <c r="AQ1036" s="72">
        <v>357.32</v>
      </c>
      <c r="AR1036" s="72">
        <v>282.74</v>
      </c>
      <c r="AS1036" s="72">
        <v>640.05999999999995</v>
      </c>
      <c r="AT1036" s="95">
        <v>39654146</v>
      </c>
      <c r="AU1036" s="95">
        <v>30023812</v>
      </c>
      <c r="AV1036" s="95">
        <v>9248</v>
      </c>
      <c r="AW1036" s="95">
        <v>8849</v>
      </c>
      <c r="AX1036" s="72">
        <v>401.18</v>
      </c>
      <c r="AY1036" s="72">
        <v>309.14</v>
      </c>
      <c r="AZ1036" s="72">
        <v>710.32</v>
      </c>
      <c r="BA1036" s="95">
        <v>44387034</v>
      </c>
      <c r="BB1036" s="95">
        <v>32566907</v>
      </c>
      <c r="BC1036" s="95">
        <v>9220</v>
      </c>
      <c r="BD1036" s="95">
        <v>8779</v>
      </c>
      <c r="BE1036" s="72">
        <v>395.14</v>
      </c>
      <c r="BF1036" s="72">
        <v>323.05</v>
      </c>
      <c r="BG1036" s="72">
        <v>718.19</v>
      </c>
      <c r="BH1036" s="95">
        <v>44016629</v>
      </c>
      <c r="BI1036" s="95">
        <v>34110700</v>
      </c>
      <c r="BJ1036" s="95">
        <v>9283</v>
      </c>
      <c r="BK1036" s="95">
        <v>8799</v>
      </c>
      <c r="BL1036" s="72">
        <v>399.21</v>
      </c>
      <c r="BM1036" s="72">
        <v>343.98</v>
      </c>
      <c r="BN1036" s="72">
        <v>743.19</v>
      </c>
      <c r="BO1036" s="95">
        <v>45279776</v>
      </c>
      <c r="BP1036" s="95">
        <v>37079755</v>
      </c>
      <c r="BQ1036" s="95">
        <v>9452</v>
      </c>
      <c r="BR1036" s="95">
        <v>8983</v>
      </c>
      <c r="BS1036" s="72">
        <v>411.97</v>
      </c>
      <c r="BT1036" s="72">
        <v>354.84</v>
      </c>
      <c r="BU1036" s="72">
        <v>766.81</v>
      </c>
      <c r="BV1036" s="95">
        <v>48150889.670000002</v>
      </c>
      <c r="BW1036" s="95">
        <v>39549011.270000003</v>
      </c>
      <c r="BX1036" s="95">
        <v>9740</v>
      </c>
      <c r="BY1036" s="95">
        <v>9288</v>
      </c>
      <c r="BZ1036" s="95">
        <v>9058</v>
      </c>
      <c r="CA1036" s="95">
        <v>9007</v>
      </c>
      <c r="CB1036" s="95">
        <v>9050</v>
      </c>
      <c r="CC1036" s="95">
        <v>9229</v>
      </c>
      <c r="CD1036" s="95">
        <v>9519</v>
      </c>
      <c r="CE1036" s="72">
        <v>650.75523149000003</v>
      </c>
      <c r="CF1036" s="72">
        <v>676.59346364999999</v>
      </c>
      <c r="CG1036" s="72">
        <v>712.40329333</v>
      </c>
      <c r="CH1036" s="72">
        <v>716.50152150999998</v>
      </c>
      <c r="CI1036" s="72">
        <v>731.52548966999996</v>
      </c>
      <c r="CJ1036" s="96">
        <v>0.98356489359999999</v>
      </c>
      <c r="CK1036" s="96">
        <v>1.0498475645000001</v>
      </c>
      <c r="CL1036" s="96">
        <v>1.0081227961000001</v>
      </c>
      <c r="CM1036" s="96">
        <v>1.0372483207000001</v>
      </c>
      <c r="CN1036" s="96">
        <v>1.0482341502000001</v>
      </c>
      <c r="CO1036" s="96">
        <v>1.0888757842000001</v>
      </c>
      <c r="CP1036" s="96">
        <v>0.94170846659999996</v>
      </c>
      <c r="CQ1036" s="96">
        <v>0.99584056389999998</v>
      </c>
      <c r="CR1036" s="96">
        <v>0.94564166819999995</v>
      </c>
      <c r="CS1036" s="95">
        <v>8281</v>
      </c>
      <c r="CT1036" s="95">
        <v>8310</v>
      </c>
      <c r="CU1036" s="95">
        <v>8304</v>
      </c>
      <c r="CV1036" s="95">
        <v>8347</v>
      </c>
      <c r="CW1036" s="95">
        <v>8399</v>
      </c>
      <c r="CX1036" s="96">
        <v>1.07131328</v>
      </c>
      <c r="CY1036" s="96">
        <v>1.100026392</v>
      </c>
      <c r="CZ1036" s="96">
        <v>1.089270092</v>
      </c>
      <c r="DA1036" s="96">
        <v>1.0882420530000001</v>
      </c>
      <c r="DB1036" s="96">
        <v>1.0953990570000001</v>
      </c>
      <c r="DC1036">
        <v>2013</v>
      </c>
      <c r="DD1036" s="6">
        <v>8939.6</v>
      </c>
      <c r="DE1036" s="96">
        <v>3.2589280999999999E-3</v>
      </c>
      <c r="DF1036" s="72">
        <v>723.88</v>
      </c>
      <c r="DG1036" s="96">
        <v>1</v>
      </c>
      <c r="DH1036" s="72">
        <v>723.88</v>
      </c>
      <c r="DI1036" s="72">
        <v>721.43766407999999</v>
      </c>
      <c r="DJ1036" s="96">
        <v>1</v>
      </c>
      <c r="DK1036" s="72">
        <v>723.88</v>
      </c>
      <c r="DL1036" s="96">
        <v>1</v>
      </c>
      <c r="DM1036" s="72">
        <v>723.88</v>
      </c>
      <c r="DN1036" s="96">
        <v>1</v>
      </c>
      <c r="DO1036" s="96">
        <v>1.0985E-2</v>
      </c>
      <c r="DP1036" s="72">
        <v>7.95</v>
      </c>
      <c r="DQ1036" s="72">
        <v>715.93</v>
      </c>
      <c r="DR1036" t="s">
        <v>30</v>
      </c>
      <c r="DT1036" t="s">
        <v>695</v>
      </c>
    </row>
    <row r="1037" spans="1:124" x14ac:dyDescent="0.3">
      <c r="A1037" t="s">
        <v>122</v>
      </c>
      <c r="B1037">
        <v>18361</v>
      </c>
      <c r="C1037" s="95">
        <v>1340</v>
      </c>
      <c r="D1037" s="95">
        <v>5697046</v>
      </c>
      <c r="E1037" s="95">
        <v>1308</v>
      </c>
      <c r="F1037" s="95">
        <v>4404075</v>
      </c>
      <c r="G1037" s="95">
        <v>430</v>
      </c>
      <c r="H1037" s="95">
        <v>1757872</v>
      </c>
      <c r="I1037" s="95">
        <v>396</v>
      </c>
      <c r="J1037" s="95">
        <v>1313477</v>
      </c>
      <c r="K1037" s="95">
        <v>1320</v>
      </c>
      <c r="L1037" s="95">
        <v>6020541</v>
      </c>
      <c r="M1037" s="95">
        <v>1282</v>
      </c>
      <c r="N1037" s="95">
        <v>4647731</v>
      </c>
      <c r="O1037" s="95">
        <v>441</v>
      </c>
      <c r="P1037" s="95">
        <v>1640635</v>
      </c>
      <c r="Q1037" s="95">
        <v>409</v>
      </c>
      <c r="R1037" s="95">
        <v>1413087</v>
      </c>
      <c r="S1037" s="95">
        <v>1314</v>
      </c>
      <c r="T1037" s="95">
        <v>6159012</v>
      </c>
      <c r="U1037" s="95">
        <v>1275</v>
      </c>
      <c r="V1037" s="95">
        <v>4915870</v>
      </c>
      <c r="W1037" s="95">
        <v>452</v>
      </c>
      <c r="X1037" s="95">
        <v>2071680</v>
      </c>
      <c r="Y1037" s="95">
        <v>418</v>
      </c>
      <c r="Z1037" s="95">
        <v>1465993</v>
      </c>
      <c r="AA1037" s="95">
        <v>1306</v>
      </c>
      <c r="AB1037" s="95">
        <v>6308383</v>
      </c>
      <c r="AC1037" s="95">
        <v>1265</v>
      </c>
      <c r="AD1037" s="95">
        <v>5179221</v>
      </c>
      <c r="AE1037" s="95">
        <v>446</v>
      </c>
      <c r="AF1037" s="95">
        <v>1216845</v>
      </c>
      <c r="AG1037" s="95">
        <v>417</v>
      </c>
      <c r="AH1037" s="95">
        <v>1506653</v>
      </c>
      <c r="AI1037" s="95">
        <v>1328</v>
      </c>
      <c r="AJ1037" s="95">
        <v>5662032</v>
      </c>
      <c r="AK1037" s="95">
        <v>1290</v>
      </c>
      <c r="AL1037" s="95">
        <v>5178246.95</v>
      </c>
      <c r="AM1037" s="95">
        <v>446</v>
      </c>
      <c r="AN1037" s="95">
        <v>1514229</v>
      </c>
      <c r="AO1037" s="95">
        <v>419</v>
      </c>
      <c r="AP1037" s="95">
        <v>1653989</v>
      </c>
      <c r="AQ1037" s="72">
        <v>350.98</v>
      </c>
      <c r="AR1037" s="72">
        <v>279.61</v>
      </c>
      <c r="AS1037" s="72">
        <v>630.59</v>
      </c>
      <c r="AT1037" s="95">
        <v>7454918</v>
      </c>
      <c r="AU1037" s="95">
        <v>5717552</v>
      </c>
      <c r="AV1037" s="95">
        <v>1770</v>
      </c>
      <c r="AW1037" s="95">
        <v>1704</v>
      </c>
      <c r="AX1037" s="72">
        <v>362.54</v>
      </c>
      <c r="AY1037" s="72">
        <v>298.68</v>
      </c>
      <c r="AZ1037" s="72">
        <v>661.22</v>
      </c>
      <c r="BA1037" s="95">
        <v>7661176</v>
      </c>
      <c r="BB1037" s="95">
        <v>6060818</v>
      </c>
      <c r="BC1037" s="95">
        <v>1761</v>
      </c>
      <c r="BD1037" s="95">
        <v>1691</v>
      </c>
      <c r="BE1037" s="72">
        <v>388.39</v>
      </c>
      <c r="BF1037" s="72">
        <v>314.13</v>
      </c>
      <c r="BG1037" s="72">
        <v>702.52</v>
      </c>
      <c r="BH1037" s="95">
        <v>8230692</v>
      </c>
      <c r="BI1037" s="95">
        <v>6381863</v>
      </c>
      <c r="BJ1037" s="95">
        <v>1766</v>
      </c>
      <c r="BK1037" s="95">
        <v>1693</v>
      </c>
      <c r="BL1037" s="72">
        <v>357.94</v>
      </c>
      <c r="BM1037" s="72">
        <v>331.25</v>
      </c>
      <c r="BN1037" s="72">
        <v>689.19</v>
      </c>
      <c r="BO1037" s="95">
        <v>7525228</v>
      </c>
      <c r="BP1037" s="95">
        <v>6685874</v>
      </c>
      <c r="BQ1037" s="95">
        <v>1752</v>
      </c>
      <c r="BR1037" s="95">
        <v>1682</v>
      </c>
      <c r="BS1037" s="72">
        <v>337.1</v>
      </c>
      <c r="BT1037" s="72">
        <v>333.15</v>
      </c>
      <c r="BU1037" s="72">
        <v>670.25</v>
      </c>
      <c r="BV1037" s="95">
        <v>7176261</v>
      </c>
      <c r="BW1037" s="95">
        <v>6832235.9500000002</v>
      </c>
      <c r="BX1037" s="95">
        <v>1774</v>
      </c>
      <c r="BY1037" s="95">
        <v>1709</v>
      </c>
      <c r="BZ1037" s="95">
        <v>1739</v>
      </c>
      <c r="CA1037" s="95">
        <v>1727</v>
      </c>
      <c r="CB1037" s="95">
        <v>1731</v>
      </c>
      <c r="CC1037" s="95">
        <v>1719</v>
      </c>
      <c r="CD1037" s="95">
        <v>1742</v>
      </c>
      <c r="CE1037" s="72">
        <v>650.75523149000003</v>
      </c>
      <c r="CF1037" s="72">
        <v>676.59346364999999</v>
      </c>
      <c r="CG1037" s="72">
        <v>712.40329333</v>
      </c>
      <c r="CH1037" s="72">
        <v>716.50152150999998</v>
      </c>
      <c r="CI1037" s="72">
        <v>731.52548966999996</v>
      </c>
      <c r="CJ1037" s="96">
        <v>0.96901257110000005</v>
      </c>
      <c r="CK1037" s="96">
        <v>0.97727813750000003</v>
      </c>
      <c r="CL1037" s="96">
        <v>0.98612682809999996</v>
      </c>
      <c r="CM1037" s="96">
        <v>0.9618821165</v>
      </c>
      <c r="CN1037" s="96">
        <v>0.91623601570000002</v>
      </c>
      <c r="CO1037" s="96">
        <v>0.98595967600000001</v>
      </c>
      <c r="CP1037" s="96">
        <v>0.97580779129999995</v>
      </c>
      <c r="CQ1037" s="96">
        <v>0.99584056389999998</v>
      </c>
      <c r="CR1037" s="96">
        <v>0.97988341440000004</v>
      </c>
      <c r="CS1037" s="95">
        <v>1514</v>
      </c>
      <c r="CT1037" s="95">
        <v>1532</v>
      </c>
      <c r="CU1037" s="95">
        <v>1497</v>
      </c>
      <c r="CV1037" s="95">
        <v>1491</v>
      </c>
      <c r="CW1037" s="95">
        <v>1489</v>
      </c>
      <c r="CX1037" s="96">
        <v>0.96453893000000002</v>
      </c>
      <c r="CY1037" s="96">
        <v>1.017413261</v>
      </c>
      <c r="CZ1037" s="96">
        <v>0.97821020599999997</v>
      </c>
      <c r="DA1037" s="96">
        <v>0.99380021600000001</v>
      </c>
      <c r="DB1037" s="96">
        <v>0.97531819099999995</v>
      </c>
      <c r="DC1037">
        <v>2013</v>
      </c>
      <c r="DD1037" s="6">
        <v>1695.8</v>
      </c>
      <c r="DE1037" s="96">
        <v>1.3287177999999999E-3</v>
      </c>
      <c r="DF1037" s="72">
        <v>751.54</v>
      </c>
      <c r="DG1037" s="96">
        <v>1</v>
      </c>
      <c r="DH1037" s="72">
        <v>751.54</v>
      </c>
      <c r="DI1037" s="72">
        <v>721.43766407999999</v>
      </c>
      <c r="DJ1037" s="96">
        <v>1</v>
      </c>
      <c r="DK1037" s="72">
        <v>751.54</v>
      </c>
      <c r="DL1037" s="96">
        <v>1</v>
      </c>
      <c r="DM1037" s="72">
        <v>751.54</v>
      </c>
      <c r="DN1037" s="96">
        <v>1</v>
      </c>
      <c r="DO1037" s="96">
        <v>5.9839999999999997E-3</v>
      </c>
      <c r="DP1037" s="72">
        <v>4.5</v>
      </c>
      <c r="DQ1037" s="72">
        <v>747.04</v>
      </c>
      <c r="DR1037" t="s">
        <v>122</v>
      </c>
      <c r="DT1037" t="s">
        <v>695</v>
      </c>
    </row>
    <row r="1038" spans="1:124" x14ac:dyDescent="0.3">
      <c r="A1038" t="s">
        <v>501</v>
      </c>
      <c r="B1038">
        <v>18362</v>
      </c>
      <c r="C1038" s="95">
        <v>722</v>
      </c>
      <c r="D1038" s="95">
        <v>3919980</v>
      </c>
      <c r="E1038" s="95">
        <v>702</v>
      </c>
      <c r="F1038" s="95">
        <v>2363343</v>
      </c>
      <c r="G1038" s="95">
        <v>252</v>
      </c>
      <c r="H1038" s="95">
        <v>977541</v>
      </c>
      <c r="I1038" s="95">
        <v>221</v>
      </c>
      <c r="J1038" s="95">
        <v>784862</v>
      </c>
      <c r="K1038" s="95">
        <v>729</v>
      </c>
      <c r="L1038" s="95">
        <v>3863725</v>
      </c>
      <c r="M1038" s="95">
        <v>704</v>
      </c>
      <c r="N1038" s="95">
        <v>2419372</v>
      </c>
      <c r="O1038" s="95">
        <v>257</v>
      </c>
      <c r="P1038" s="95">
        <v>933911</v>
      </c>
      <c r="Q1038" s="95">
        <v>222</v>
      </c>
      <c r="R1038" s="95">
        <v>823046</v>
      </c>
      <c r="S1038" s="95">
        <v>732</v>
      </c>
      <c r="T1038" s="95">
        <v>4311665</v>
      </c>
      <c r="U1038" s="95">
        <v>705</v>
      </c>
      <c r="V1038" s="95">
        <v>2467482</v>
      </c>
      <c r="W1038" s="95">
        <v>274</v>
      </c>
      <c r="X1038" s="95">
        <v>850996</v>
      </c>
      <c r="Y1038" s="95">
        <v>233</v>
      </c>
      <c r="Z1038" s="95">
        <v>867705</v>
      </c>
      <c r="AA1038" s="95">
        <v>737</v>
      </c>
      <c r="AB1038" s="95">
        <v>4564055</v>
      </c>
      <c r="AC1038" s="95">
        <v>702</v>
      </c>
      <c r="AD1038" s="95">
        <v>2982884</v>
      </c>
      <c r="AE1038" s="95">
        <v>283</v>
      </c>
      <c r="AF1038" s="95">
        <v>1044155</v>
      </c>
      <c r="AG1038" s="95">
        <v>241</v>
      </c>
      <c r="AH1038" s="95">
        <v>1128348</v>
      </c>
      <c r="AI1038" s="95">
        <v>740</v>
      </c>
      <c r="AJ1038" s="95">
        <v>3787471</v>
      </c>
      <c r="AK1038" s="95">
        <v>695</v>
      </c>
      <c r="AL1038" s="95">
        <v>2922065</v>
      </c>
      <c r="AM1038" s="95">
        <v>296</v>
      </c>
      <c r="AN1038" s="95">
        <v>630023</v>
      </c>
      <c r="AO1038" s="95">
        <v>258</v>
      </c>
      <c r="AP1038" s="95">
        <v>969750</v>
      </c>
      <c r="AQ1038" s="72">
        <v>419.02</v>
      </c>
      <c r="AR1038" s="72">
        <v>284.24</v>
      </c>
      <c r="AS1038" s="72">
        <v>703.26</v>
      </c>
      <c r="AT1038" s="95">
        <v>4897521</v>
      </c>
      <c r="AU1038" s="95">
        <v>3148205</v>
      </c>
      <c r="AV1038" s="95">
        <v>974</v>
      </c>
      <c r="AW1038" s="95">
        <v>923</v>
      </c>
      <c r="AX1038" s="72">
        <v>405.48</v>
      </c>
      <c r="AY1038" s="72">
        <v>291.79000000000002</v>
      </c>
      <c r="AZ1038" s="72">
        <v>697.27</v>
      </c>
      <c r="BA1038" s="95">
        <v>4797636</v>
      </c>
      <c r="BB1038" s="95">
        <v>3242418</v>
      </c>
      <c r="BC1038" s="95">
        <v>986</v>
      </c>
      <c r="BD1038" s="95">
        <v>926</v>
      </c>
      <c r="BE1038" s="72">
        <v>427.66</v>
      </c>
      <c r="BF1038" s="72">
        <v>296.3</v>
      </c>
      <c r="BG1038" s="72">
        <v>723.96</v>
      </c>
      <c r="BH1038" s="95">
        <v>5162661</v>
      </c>
      <c r="BI1038" s="95">
        <v>3335187</v>
      </c>
      <c r="BJ1038" s="95">
        <v>1006</v>
      </c>
      <c r="BK1038" s="95">
        <v>938</v>
      </c>
      <c r="BL1038" s="72">
        <v>458.19</v>
      </c>
      <c r="BM1038" s="72">
        <v>363.31</v>
      </c>
      <c r="BN1038" s="72">
        <v>821.5</v>
      </c>
      <c r="BO1038" s="95">
        <v>5608210</v>
      </c>
      <c r="BP1038" s="95">
        <v>4111232</v>
      </c>
      <c r="BQ1038" s="95">
        <v>1020</v>
      </c>
      <c r="BR1038" s="95">
        <v>943</v>
      </c>
      <c r="BS1038" s="72">
        <v>355.33</v>
      </c>
      <c r="BT1038" s="72">
        <v>340.31</v>
      </c>
      <c r="BU1038" s="72">
        <v>695.64</v>
      </c>
      <c r="BV1038" s="95">
        <v>4417494</v>
      </c>
      <c r="BW1038" s="95">
        <v>3891815</v>
      </c>
      <c r="BX1038" s="95">
        <v>1036</v>
      </c>
      <c r="BY1038" s="95">
        <v>953</v>
      </c>
      <c r="BZ1038" s="95">
        <v>950</v>
      </c>
      <c r="CA1038" s="95">
        <v>957</v>
      </c>
      <c r="CB1038" s="95">
        <v>973</v>
      </c>
      <c r="CC1038" s="95">
        <v>983</v>
      </c>
      <c r="CD1038" s="95">
        <v>995</v>
      </c>
      <c r="CE1038" s="72">
        <v>650.75523149000003</v>
      </c>
      <c r="CF1038" s="72">
        <v>676.59346364999999</v>
      </c>
      <c r="CG1038" s="72">
        <v>712.40329333</v>
      </c>
      <c r="CH1038" s="72">
        <v>716.50152150999998</v>
      </c>
      <c r="CI1038" s="72">
        <v>731.52548966999996</v>
      </c>
      <c r="CJ1038" s="96">
        <v>1.080682822</v>
      </c>
      <c r="CK1038" s="96">
        <v>1.0305597636999999</v>
      </c>
      <c r="CL1038" s="96">
        <v>1.0162221410000001</v>
      </c>
      <c r="CM1038" s="96">
        <v>1.1465432736000001</v>
      </c>
      <c r="CN1038" s="96">
        <v>0.95094430720000001</v>
      </c>
      <c r="CO1038" s="96">
        <v>1.0959372578</v>
      </c>
      <c r="CP1038" s="96">
        <v>0.9535130356</v>
      </c>
      <c r="CQ1038" s="96">
        <v>0.99584056389999998</v>
      </c>
      <c r="CR1038" s="96">
        <v>0.9574955409</v>
      </c>
      <c r="CS1038" s="95">
        <v>759</v>
      </c>
      <c r="CT1038" s="95">
        <v>759</v>
      </c>
      <c r="CU1038" s="95">
        <v>680</v>
      </c>
      <c r="CV1038" s="95">
        <v>686</v>
      </c>
      <c r="CW1038" s="95">
        <v>692</v>
      </c>
      <c r="CX1038" s="96">
        <v>1.1101120529999999</v>
      </c>
      <c r="CY1038" s="96">
        <v>1.0866444280000001</v>
      </c>
      <c r="CZ1038" s="96">
        <v>1.1301848560000001</v>
      </c>
      <c r="DA1038" s="96">
        <v>1.089411108</v>
      </c>
      <c r="DB1038" s="96">
        <v>1.063398472</v>
      </c>
      <c r="DC1038">
        <v>2013</v>
      </c>
      <c r="DD1038" s="6">
        <v>936.6</v>
      </c>
      <c r="DE1038" s="96">
        <v>3.4850903999999999E-3</v>
      </c>
      <c r="DF1038" s="72">
        <v>732.78</v>
      </c>
      <c r="DG1038" s="96">
        <v>1</v>
      </c>
      <c r="DH1038" s="72">
        <v>732.78</v>
      </c>
      <c r="DI1038" s="72">
        <v>734.58933575000003</v>
      </c>
      <c r="DJ1038" s="96">
        <v>0.96778096700000005</v>
      </c>
      <c r="DK1038" s="72">
        <v>732.83829505000006</v>
      </c>
      <c r="DL1038" s="96">
        <v>1.0016256093</v>
      </c>
      <c r="DM1038" s="72">
        <v>734.02960376999999</v>
      </c>
      <c r="DN1038" s="96">
        <v>1</v>
      </c>
      <c r="DO1038" s="96">
        <v>1.0416E-2</v>
      </c>
      <c r="DP1038" s="72">
        <v>7.65</v>
      </c>
      <c r="DQ1038" s="72">
        <v>726.38</v>
      </c>
      <c r="DR1038" t="s">
        <v>501</v>
      </c>
      <c r="DT1038" t="s">
        <v>695</v>
      </c>
    </row>
    <row r="1039" spans="1:124" x14ac:dyDescent="0.3">
      <c r="A1039" t="s">
        <v>716</v>
      </c>
      <c r="B1039">
        <v>18390</v>
      </c>
      <c r="C1039" s="95">
        <v>1962</v>
      </c>
      <c r="D1039" s="95">
        <v>8197284</v>
      </c>
      <c r="E1039" s="95">
        <v>1884</v>
      </c>
      <c r="F1039" s="95">
        <v>7021099</v>
      </c>
      <c r="G1039" s="95">
        <v>576</v>
      </c>
      <c r="H1039" s="95">
        <v>1370105</v>
      </c>
      <c r="I1039" s="95">
        <v>503</v>
      </c>
      <c r="J1039" s="95">
        <v>1810873</v>
      </c>
      <c r="K1039" s="95">
        <v>1924</v>
      </c>
      <c r="L1039" s="95">
        <v>7261999</v>
      </c>
      <c r="M1039" s="95">
        <v>1837</v>
      </c>
      <c r="N1039" s="95">
        <v>7193171</v>
      </c>
      <c r="O1039" s="95">
        <v>580</v>
      </c>
      <c r="P1039" s="95">
        <v>1693973</v>
      </c>
      <c r="Q1039" s="95">
        <v>499</v>
      </c>
      <c r="R1039" s="95">
        <v>1772134</v>
      </c>
      <c r="S1039" s="95">
        <v>1954</v>
      </c>
      <c r="T1039" s="95">
        <v>8460035</v>
      </c>
      <c r="U1039" s="95">
        <v>1855</v>
      </c>
      <c r="V1039" s="95">
        <v>7332873</v>
      </c>
      <c r="W1039" s="95">
        <v>580</v>
      </c>
      <c r="X1039" s="95">
        <v>1490453</v>
      </c>
      <c r="Y1039" s="95">
        <v>495</v>
      </c>
      <c r="Z1039" s="95">
        <v>1802177</v>
      </c>
      <c r="AA1039" s="95">
        <v>1961</v>
      </c>
      <c r="AB1039" s="95">
        <v>7175165</v>
      </c>
      <c r="AC1039" s="95">
        <v>1852</v>
      </c>
      <c r="AD1039" s="95">
        <v>7484167</v>
      </c>
      <c r="AE1039" s="95">
        <v>587</v>
      </c>
      <c r="AF1039" s="95">
        <v>1729319</v>
      </c>
      <c r="AG1039" s="95">
        <v>499</v>
      </c>
      <c r="AH1039" s="95">
        <v>1894665</v>
      </c>
      <c r="AI1039" s="95">
        <v>1968</v>
      </c>
      <c r="AJ1039" s="95">
        <v>7401646.5</v>
      </c>
      <c r="AK1039" s="95">
        <v>1848</v>
      </c>
      <c r="AL1039" s="95">
        <v>7679140.6600000001</v>
      </c>
      <c r="AM1039" s="95">
        <v>618</v>
      </c>
      <c r="AN1039" s="95">
        <v>1618997</v>
      </c>
      <c r="AO1039" s="95">
        <v>532</v>
      </c>
      <c r="AP1039" s="95">
        <v>2052184</v>
      </c>
      <c r="AQ1039" s="72">
        <v>314.14</v>
      </c>
      <c r="AR1039" s="72">
        <v>308.33999999999997</v>
      </c>
      <c r="AS1039" s="72">
        <v>622.48</v>
      </c>
      <c r="AT1039" s="95">
        <v>9567389</v>
      </c>
      <c r="AU1039" s="95">
        <v>8831972</v>
      </c>
      <c r="AV1039" s="95">
        <v>2538</v>
      </c>
      <c r="AW1039" s="95">
        <v>2387</v>
      </c>
      <c r="AX1039" s="72">
        <v>298.06</v>
      </c>
      <c r="AY1039" s="72">
        <v>319.82</v>
      </c>
      <c r="AZ1039" s="72">
        <v>617.88</v>
      </c>
      <c r="BA1039" s="95">
        <v>8955972</v>
      </c>
      <c r="BB1039" s="95">
        <v>8965305</v>
      </c>
      <c r="BC1039" s="95">
        <v>2504</v>
      </c>
      <c r="BD1039" s="95">
        <v>2336</v>
      </c>
      <c r="BE1039" s="72">
        <v>327.23</v>
      </c>
      <c r="BF1039" s="72">
        <v>323.94</v>
      </c>
      <c r="BG1039" s="72">
        <v>651.16999999999996</v>
      </c>
      <c r="BH1039" s="95">
        <v>9950488</v>
      </c>
      <c r="BI1039" s="95">
        <v>9135050</v>
      </c>
      <c r="BJ1039" s="95">
        <v>2534</v>
      </c>
      <c r="BK1039" s="95">
        <v>2350</v>
      </c>
      <c r="BL1039" s="72">
        <v>291.22000000000003</v>
      </c>
      <c r="BM1039" s="72">
        <v>332.44</v>
      </c>
      <c r="BN1039" s="72">
        <v>623.66</v>
      </c>
      <c r="BO1039" s="95">
        <v>8904484</v>
      </c>
      <c r="BP1039" s="95">
        <v>9378832</v>
      </c>
      <c r="BQ1039" s="95">
        <v>2548</v>
      </c>
      <c r="BR1039" s="95">
        <v>2351</v>
      </c>
      <c r="BS1039" s="72">
        <v>290.69</v>
      </c>
      <c r="BT1039" s="72">
        <v>340.73</v>
      </c>
      <c r="BU1039" s="72">
        <v>631.41999999999996</v>
      </c>
      <c r="BV1039" s="95">
        <v>9020643.5</v>
      </c>
      <c r="BW1039" s="95">
        <v>9731324.6600000001</v>
      </c>
      <c r="BX1039" s="95">
        <v>2586</v>
      </c>
      <c r="BY1039" s="95">
        <v>2380</v>
      </c>
      <c r="BZ1039" s="95">
        <v>2466</v>
      </c>
      <c r="CA1039" s="95">
        <v>2423</v>
      </c>
      <c r="CB1039" s="95">
        <v>2445</v>
      </c>
      <c r="CC1039" s="95">
        <v>2454</v>
      </c>
      <c r="CD1039" s="95">
        <v>2485</v>
      </c>
      <c r="CE1039" s="72">
        <v>650.75523149000003</v>
      </c>
      <c r="CF1039" s="72">
        <v>676.59346364999999</v>
      </c>
      <c r="CG1039" s="72">
        <v>712.40329333</v>
      </c>
      <c r="CH1039" s="72">
        <v>716.50152150999998</v>
      </c>
      <c r="CI1039" s="72">
        <v>731.52548966999996</v>
      </c>
      <c r="CJ1039" s="96">
        <v>0.95655012800000006</v>
      </c>
      <c r="CK1039" s="96">
        <v>0.91322194670000001</v>
      </c>
      <c r="CL1039" s="96">
        <v>0.91404686940000002</v>
      </c>
      <c r="CM1039" s="96">
        <v>0.87042383199999995</v>
      </c>
      <c r="CN1039" s="96">
        <v>0.86315515850000002</v>
      </c>
      <c r="CO1039" s="96">
        <v>0.9830007918</v>
      </c>
      <c r="CP1039" s="96">
        <v>0.91910362069999996</v>
      </c>
      <c r="CQ1039" s="96">
        <v>0.99584056389999998</v>
      </c>
      <c r="CR1039" s="96">
        <v>0.92294240940000005</v>
      </c>
      <c r="CS1039" s="95">
        <v>2351</v>
      </c>
      <c r="CT1039" s="95">
        <v>2342</v>
      </c>
      <c r="CU1039" s="95">
        <v>2369</v>
      </c>
      <c r="CV1039" s="95">
        <v>2393</v>
      </c>
      <c r="CW1039" s="95">
        <v>2444</v>
      </c>
      <c r="CX1039" s="96">
        <v>0.99922156200000001</v>
      </c>
      <c r="CY1039" s="96">
        <v>1.0029932420000001</v>
      </c>
      <c r="CZ1039" s="96">
        <v>0.97438521499999997</v>
      </c>
      <c r="DA1039" s="96">
        <v>0.97010320699999997</v>
      </c>
      <c r="DB1039" s="96">
        <v>0.96921882500000001</v>
      </c>
      <c r="DC1039">
        <v>2013</v>
      </c>
      <c r="DD1039" s="6">
        <v>2360.8000000000002</v>
      </c>
      <c r="DE1039" s="96">
        <v>2.6105882000000001E-3</v>
      </c>
      <c r="DF1039" s="72">
        <v>706.96</v>
      </c>
      <c r="DG1039" s="96">
        <v>1</v>
      </c>
      <c r="DH1039" s="72">
        <v>706.96</v>
      </c>
      <c r="DI1039" s="72">
        <v>721.43766407999999</v>
      </c>
      <c r="DJ1039" s="96">
        <v>1</v>
      </c>
      <c r="DK1039" s="72">
        <v>706.96</v>
      </c>
      <c r="DL1039" s="96">
        <v>1</v>
      </c>
      <c r="DM1039" s="72">
        <v>706.96</v>
      </c>
      <c r="DN1039" s="96">
        <v>1</v>
      </c>
      <c r="DO1039" s="96">
        <v>1.0041E-2</v>
      </c>
      <c r="DP1039" s="72">
        <v>7.1</v>
      </c>
      <c r="DQ1039" s="72">
        <v>699.86</v>
      </c>
      <c r="DR1039" t="s">
        <v>716</v>
      </c>
      <c r="DT1039" t="s">
        <v>695</v>
      </c>
    </row>
    <row r="1040" spans="1:124" x14ac:dyDescent="0.3">
      <c r="A1040" t="s">
        <v>124</v>
      </c>
      <c r="B1040">
        <v>18400</v>
      </c>
      <c r="C1040" s="95">
        <v>2411</v>
      </c>
      <c r="D1040" s="95">
        <v>11251813</v>
      </c>
      <c r="E1040" s="95">
        <v>2319</v>
      </c>
      <c r="F1040" s="95">
        <v>7830316</v>
      </c>
      <c r="G1040" s="95">
        <v>913</v>
      </c>
      <c r="H1040" s="95">
        <v>2876826</v>
      </c>
      <c r="I1040" s="95">
        <v>771</v>
      </c>
      <c r="J1040" s="95">
        <v>2349307</v>
      </c>
      <c r="K1040" s="95">
        <v>2323</v>
      </c>
      <c r="L1040" s="95">
        <v>10247571</v>
      </c>
      <c r="M1040" s="95">
        <v>2229</v>
      </c>
      <c r="N1040" s="95">
        <v>7521210</v>
      </c>
      <c r="O1040" s="95">
        <v>934</v>
      </c>
      <c r="P1040" s="95">
        <v>2953075</v>
      </c>
      <c r="Q1040" s="95">
        <v>783</v>
      </c>
      <c r="R1040" s="95">
        <v>2590224</v>
      </c>
      <c r="S1040" s="95">
        <v>2278</v>
      </c>
      <c r="T1040" s="95">
        <v>11546206</v>
      </c>
      <c r="U1040" s="95">
        <v>2164</v>
      </c>
      <c r="V1040" s="95">
        <v>7532548</v>
      </c>
      <c r="W1040" s="95">
        <v>956</v>
      </c>
      <c r="X1040" s="95">
        <v>2730978</v>
      </c>
      <c r="Y1040" s="95">
        <v>809</v>
      </c>
      <c r="Z1040" s="95">
        <v>2757903</v>
      </c>
      <c r="AA1040" s="95">
        <v>2298</v>
      </c>
      <c r="AB1040" s="95">
        <v>10474915</v>
      </c>
      <c r="AC1040" s="95">
        <v>2172</v>
      </c>
      <c r="AD1040" s="95">
        <v>7892002</v>
      </c>
      <c r="AE1040" s="95">
        <v>966</v>
      </c>
      <c r="AF1040" s="95">
        <v>2596062</v>
      </c>
      <c r="AG1040" s="95">
        <v>824</v>
      </c>
      <c r="AH1040" s="95">
        <v>2996456</v>
      </c>
      <c r="AI1040" s="95">
        <v>2364</v>
      </c>
      <c r="AJ1040" s="95">
        <v>11703642.060000001</v>
      </c>
      <c r="AK1040" s="95">
        <v>2229</v>
      </c>
      <c r="AL1040" s="95">
        <v>8322595.7999999998</v>
      </c>
      <c r="AM1040" s="95">
        <v>1013</v>
      </c>
      <c r="AN1040" s="95">
        <v>3056362</v>
      </c>
      <c r="AO1040" s="95">
        <v>874</v>
      </c>
      <c r="AP1040" s="95">
        <v>3486891</v>
      </c>
      <c r="AQ1040" s="72">
        <v>354.21</v>
      </c>
      <c r="AR1040" s="72">
        <v>274.52999999999997</v>
      </c>
      <c r="AS1040" s="72">
        <v>628.74</v>
      </c>
      <c r="AT1040" s="95">
        <v>14128639</v>
      </c>
      <c r="AU1040" s="95">
        <v>10179623</v>
      </c>
      <c r="AV1040" s="95">
        <v>3324</v>
      </c>
      <c r="AW1040" s="95">
        <v>3090</v>
      </c>
      <c r="AX1040" s="72">
        <v>337.75</v>
      </c>
      <c r="AY1040" s="72">
        <v>279.75</v>
      </c>
      <c r="AZ1040" s="72">
        <v>617.5</v>
      </c>
      <c r="BA1040" s="95">
        <v>13200646</v>
      </c>
      <c r="BB1040" s="95">
        <v>10111434</v>
      </c>
      <c r="BC1040" s="95">
        <v>3257</v>
      </c>
      <c r="BD1040" s="95">
        <v>3012</v>
      </c>
      <c r="BE1040" s="72">
        <v>367.89</v>
      </c>
      <c r="BF1040" s="72">
        <v>288.44</v>
      </c>
      <c r="BG1040" s="72">
        <v>656.33</v>
      </c>
      <c r="BH1040" s="95">
        <v>14277184</v>
      </c>
      <c r="BI1040" s="95">
        <v>10290451</v>
      </c>
      <c r="BJ1040" s="95">
        <v>3234</v>
      </c>
      <c r="BK1040" s="95">
        <v>2973</v>
      </c>
      <c r="BL1040" s="72">
        <v>333.72</v>
      </c>
      <c r="BM1040" s="72">
        <v>302.86</v>
      </c>
      <c r="BN1040" s="72">
        <v>636.58000000000004</v>
      </c>
      <c r="BO1040" s="95">
        <v>13070977</v>
      </c>
      <c r="BP1040" s="95">
        <v>10888458</v>
      </c>
      <c r="BQ1040" s="95">
        <v>3264</v>
      </c>
      <c r="BR1040" s="95">
        <v>2996</v>
      </c>
      <c r="BS1040" s="72">
        <v>364.23</v>
      </c>
      <c r="BT1040" s="72">
        <v>317.14999999999998</v>
      </c>
      <c r="BU1040" s="72">
        <v>681.38</v>
      </c>
      <c r="BV1040" s="95">
        <v>14760004.060000001</v>
      </c>
      <c r="BW1040" s="95">
        <v>11809486.800000001</v>
      </c>
      <c r="BX1040" s="95">
        <v>3377</v>
      </c>
      <c r="BY1040" s="95">
        <v>3103</v>
      </c>
      <c r="BZ1040" s="95">
        <v>3212</v>
      </c>
      <c r="CA1040" s="95">
        <v>3139</v>
      </c>
      <c r="CB1040" s="95">
        <v>3108</v>
      </c>
      <c r="CC1040" s="95">
        <v>3137</v>
      </c>
      <c r="CD1040" s="95">
        <v>3243</v>
      </c>
      <c r="CE1040" s="72">
        <v>650.75523149000003</v>
      </c>
      <c r="CF1040" s="72">
        <v>676.59346364999999</v>
      </c>
      <c r="CG1040" s="72">
        <v>712.40329333</v>
      </c>
      <c r="CH1040" s="72">
        <v>716.50152150999998</v>
      </c>
      <c r="CI1040" s="72">
        <v>731.52548966999996</v>
      </c>
      <c r="CJ1040" s="96">
        <v>0.96616972030000003</v>
      </c>
      <c r="CK1040" s="96">
        <v>0.9126603096</v>
      </c>
      <c r="CL1040" s="96">
        <v>0.9212899577</v>
      </c>
      <c r="CM1040" s="96">
        <v>0.88845589420000004</v>
      </c>
      <c r="CN1040" s="96">
        <v>0.93145079649999996</v>
      </c>
      <c r="CO1040" s="96">
        <v>0.96957926029999997</v>
      </c>
      <c r="CP1040" s="96">
        <v>0.95299618450000001</v>
      </c>
      <c r="CQ1040" s="96">
        <v>0.99584056389999998</v>
      </c>
      <c r="CR1040" s="96">
        <v>0.95697653110000003</v>
      </c>
      <c r="CS1040" s="95">
        <v>2867</v>
      </c>
      <c r="CT1040" s="95">
        <v>2840</v>
      </c>
      <c r="CU1040" s="95">
        <v>2810</v>
      </c>
      <c r="CV1040" s="95">
        <v>2890</v>
      </c>
      <c r="CW1040" s="95">
        <v>2990</v>
      </c>
      <c r="CX1040" s="96">
        <v>0.951252239</v>
      </c>
      <c r="CY1040" s="96">
        <v>0.96082722899999995</v>
      </c>
      <c r="CZ1040" s="96">
        <v>0.95705463499999999</v>
      </c>
      <c r="DA1040" s="96">
        <v>0.98236187500000005</v>
      </c>
      <c r="DB1040" s="96">
        <v>0.99488085900000001</v>
      </c>
      <c r="DC1040">
        <v>2013</v>
      </c>
      <c r="DD1040" s="6">
        <v>3034.8</v>
      </c>
      <c r="DE1040" s="96">
        <v>3.9564149E-3</v>
      </c>
      <c r="DF1040" s="72">
        <v>732.04</v>
      </c>
      <c r="DG1040" s="96">
        <v>1</v>
      </c>
      <c r="DH1040" s="72">
        <v>732.04</v>
      </c>
      <c r="DI1040" s="72">
        <v>734.58933575000003</v>
      </c>
      <c r="DJ1040" s="96">
        <v>1</v>
      </c>
      <c r="DK1040" s="72">
        <v>732.04</v>
      </c>
      <c r="DL1040" s="96">
        <v>1</v>
      </c>
      <c r="DM1040" s="72">
        <v>732.04</v>
      </c>
      <c r="DN1040" s="96">
        <v>1</v>
      </c>
      <c r="DO1040" s="96">
        <v>1.4430999999999999E-2</v>
      </c>
      <c r="DP1040" s="72">
        <v>10.56</v>
      </c>
      <c r="DQ1040" s="72">
        <v>721.48</v>
      </c>
      <c r="DR1040" t="s">
        <v>124</v>
      </c>
      <c r="DT1040" t="s">
        <v>695</v>
      </c>
    </row>
    <row r="1041" spans="1:124" x14ac:dyDescent="0.3">
      <c r="A1041" t="s">
        <v>717</v>
      </c>
      <c r="B1041">
        <v>18410</v>
      </c>
      <c r="C1041" s="95">
        <v>5964</v>
      </c>
      <c r="D1041" s="95">
        <v>25404969</v>
      </c>
      <c r="E1041" s="95">
        <v>5865</v>
      </c>
      <c r="F1041" s="95">
        <v>18640147</v>
      </c>
      <c r="G1041" s="95">
        <v>1550</v>
      </c>
      <c r="H1041" s="95">
        <v>4633212</v>
      </c>
      <c r="I1041" s="95">
        <v>1434</v>
      </c>
      <c r="J1041" s="95">
        <v>4428747</v>
      </c>
      <c r="K1041" s="95">
        <v>5811</v>
      </c>
      <c r="L1041" s="95">
        <v>26160065</v>
      </c>
      <c r="M1041" s="95">
        <v>5684</v>
      </c>
      <c r="N1041" s="95">
        <v>17788780</v>
      </c>
      <c r="O1041" s="95">
        <v>1598</v>
      </c>
      <c r="P1041" s="95">
        <v>4526013</v>
      </c>
      <c r="Q1041" s="95">
        <v>1482</v>
      </c>
      <c r="R1041" s="95">
        <v>4735917</v>
      </c>
      <c r="S1041" s="95">
        <v>5719</v>
      </c>
      <c r="T1041" s="95">
        <v>26224860</v>
      </c>
      <c r="U1041" s="95">
        <v>5591</v>
      </c>
      <c r="V1041" s="95">
        <v>18661454</v>
      </c>
      <c r="W1041" s="95">
        <v>1585</v>
      </c>
      <c r="X1041" s="95">
        <v>5498652</v>
      </c>
      <c r="Y1041" s="95">
        <v>1471</v>
      </c>
      <c r="Z1041" s="95">
        <v>5194218</v>
      </c>
      <c r="AA1041" s="95">
        <v>5694</v>
      </c>
      <c r="AB1041" s="95">
        <v>27903258</v>
      </c>
      <c r="AC1041" s="95">
        <v>5557</v>
      </c>
      <c r="AD1041" s="95">
        <v>19605424</v>
      </c>
      <c r="AE1041" s="95">
        <v>1610</v>
      </c>
      <c r="AF1041" s="95">
        <v>5236235</v>
      </c>
      <c r="AG1041" s="95">
        <v>1490</v>
      </c>
      <c r="AH1041" s="95">
        <v>5039513</v>
      </c>
      <c r="AI1041" s="95">
        <v>5648</v>
      </c>
      <c r="AJ1041" s="95">
        <v>28218905.039999999</v>
      </c>
      <c r="AK1041" s="95">
        <v>5508</v>
      </c>
      <c r="AL1041" s="95">
        <v>20668332</v>
      </c>
      <c r="AM1041" s="95">
        <v>1646</v>
      </c>
      <c r="AN1041" s="95">
        <v>5339794</v>
      </c>
      <c r="AO1041" s="95">
        <v>1532</v>
      </c>
      <c r="AP1041" s="95">
        <v>5826303.0599999996</v>
      </c>
      <c r="AQ1041" s="72">
        <v>333.14</v>
      </c>
      <c r="AR1041" s="72">
        <v>263.38</v>
      </c>
      <c r="AS1041" s="72">
        <v>596.52</v>
      </c>
      <c r="AT1041" s="95">
        <v>30038181</v>
      </c>
      <c r="AU1041" s="95">
        <v>23068894</v>
      </c>
      <c r="AV1041" s="95">
        <v>7514</v>
      </c>
      <c r="AW1041" s="95">
        <v>7299</v>
      </c>
      <c r="AX1041" s="72">
        <v>345.14</v>
      </c>
      <c r="AY1041" s="72">
        <v>261.94</v>
      </c>
      <c r="AZ1041" s="72">
        <v>607.08000000000004</v>
      </c>
      <c r="BA1041" s="95">
        <v>30686078</v>
      </c>
      <c r="BB1041" s="95">
        <v>22524697</v>
      </c>
      <c r="BC1041" s="95">
        <v>7409</v>
      </c>
      <c r="BD1041" s="95">
        <v>7166</v>
      </c>
      <c r="BE1041" s="72">
        <v>361.94</v>
      </c>
      <c r="BF1041" s="72">
        <v>281.5</v>
      </c>
      <c r="BG1041" s="72">
        <v>643.44000000000005</v>
      </c>
      <c r="BH1041" s="95">
        <v>31723512</v>
      </c>
      <c r="BI1041" s="95">
        <v>23855672</v>
      </c>
      <c r="BJ1041" s="95">
        <v>7304</v>
      </c>
      <c r="BK1041" s="95">
        <v>7062</v>
      </c>
      <c r="BL1041" s="72">
        <v>378.1</v>
      </c>
      <c r="BM1041" s="72">
        <v>291.44</v>
      </c>
      <c r="BN1041" s="72">
        <v>669.54</v>
      </c>
      <c r="BO1041" s="95">
        <v>33139493</v>
      </c>
      <c r="BP1041" s="95">
        <v>24644937</v>
      </c>
      <c r="BQ1041" s="95">
        <v>7304</v>
      </c>
      <c r="BR1041" s="95">
        <v>7047</v>
      </c>
      <c r="BS1041" s="72">
        <v>383.41</v>
      </c>
      <c r="BT1041" s="72">
        <v>313.62</v>
      </c>
      <c r="BU1041" s="72">
        <v>697.03</v>
      </c>
      <c r="BV1041" s="95">
        <v>33558699.039999999</v>
      </c>
      <c r="BW1041" s="95">
        <v>26494635.059999999</v>
      </c>
      <c r="BX1041" s="95">
        <v>7294</v>
      </c>
      <c r="BY1041" s="95">
        <v>7040</v>
      </c>
      <c r="BZ1041" s="95">
        <v>7412</v>
      </c>
      <c r="CA1041" s="95">
        <v>7291</v>
      </c>
      <c r="CB1041" s="95">
        <v>7187</v>
      </c>
      <c r="CC1041" s="95">
        <v>7182</v>
      </c>
      <c r="CD1041" s="95">
        <v>7170</v>
      </c>
      <c r="CE1041" s="72">
        <v>650.75523149000003</v>
      </c>
      <c r="CF1041" s="72">
        <v>676.59346364999999</v>
      </c>
      <c r="CG1041" s="72">
        <v>712.40329333</v>
      </c>
      <c r="CH1041" s="72">
        <v>716.50152150999998</v>
      </c>
      <c r="CI1041" s="72">
        <v>731.52548966999996</v>
      </c>
      <c r="CJ1041" s="96">
        <v>0.91665801690000004</v>
      </c>
      <c r="CK1041" s="96">
        <v>0.89725962869999998</v>
      </c>
      <c r="CL1041" s="96">
        <v>0.9031962738</v>
      </c>
      <c r="CM1041" s="96">
        <v>0.93445719220000001</v>
      </c>
      <c r="CN1041" s="96">
        <v>0.95284444609999996</v>
      </c>
      <c r="CO1041" s="96">
        <v>1.0378324582</v>
      </c>
      <c r="CP1041" s="96">
        <v>0.88731384749999997</v>
      </c>
      <c r="CQ1041" s="96">
        <v>0.99584056389999998</v>
      </c>
      <c r="CR1041" s="96">
        <v>0.89101986099999997</v>
      </c>
      <c r="CS1041" s="95">
        <v>7016</v>
      </c>
      <c r="CT1041" s="95">
        <v>6855</v>
      </c>
      <c r="CU1041" s="95">
        <v>6771</v>
      </c>
      <c r="CV1041" s="95">
        <v>6739</v>
      </c>
      <c r="CW1041" s="95">
        <v>6701</v>
      </c>
      <c r="CX1041" s="96">
        <v>1.048950558</v>
      </c>
      <c r="CY1041" s="96">
        <v>1.0289596130000001</v>
      </c>
      <c r="CZ1041" s="96">
        <v>1.032888926</v>
      </c>
      <c r="DA1041" s="96">
        <v>1.048307036</v>
      </c>
      <c r="DB1041" s="96">
        <v>1.0297296739999999</v>
      </c>
      <c r="DC1041">
        <v>2013</v>
      </c>
      <c r="DD1041" s="6">
        <v>7122.8</v>
      </c>
      <c r="DE1041" s="96">
        <v>9.0035989999999997E-4</v>
      </c>
      <c r="DF1041" s="72">
        <v>683.68</v>
      </c>
      <c r="DG1041" s="96">
        <v>1</v>
      </c>
      <c r="DH1041" s="72">
        <v>683.68</v>
      </c>
      <c r="DI1041" s="72">
        <v>721.43766407999999</v>
      </c>
      <c r="DJ1041" s="96">
        <v>1</v>
      </c>
      <c r="DK1041" s="72">
        <v>683.68</v>
      </c>
      <c r="DL1041" s="96">
        <v>1</v>
      </c>
      <c r="DM1041" s="72">
        <v>683.68</v>
      </c>
      <c r="DN1041" s="96">
        <v>1</v>
      </c>
      <c r="DO1041" s="96">
        <v>4.2100000000000002E-3</v>
      </c>
      <c r="DP1041" s="72">
        <v>2.88</v>
      </c>
      <c r="DQ1041" s="72">
        <v>680.8</v>
      </c>
      <c r="DR1041" t="s">
        <v>717</v>
      </c>
      <c r="DT1041" t="s">
        <v>695</v>
      </c>
    </row>
    <row r="1042" spans="1:124" x14ac:dyDescent="0.3">
      <c r="A1042" t="s">
        <v>718</v>
      </c>
      <c r="B1042">
        <v>18420</v>
      </c>
      <c r="C1042" s="95">
        <v>3324</v>
      </c>
      <c r="D1042" s="95">
        <v>13527321</v>
      </c>
      <c r="E1042" s="95">
        <v>3286</v>
      </c>
      <c r="F1042" s="95">
        <v>9699343</v>
      </c>
      <c r="G1042" s="95">
        <v>999</v>
      </c>
      <c r="H1042" s="95">
        <v>3454490</v>
      </c>
      <c r="I1042" s="95">
        <v>904</v>
      </c>
      <c r="J1042" s="95">
        <v>2576958</v>
      </c>
      <c r="K1042" s="95">
        <v>3285</v>
      </c>
      <c r="L1042" s="95">
        <v>13047437</v>
      </c>
      <c r="M1042" s="95">
        <v>3237</v>
      </c>
      <c r="N1042" s="95">
        <v>9867617</v>
      </c>
      <c r="O1042" s="95">
        <v>1004</v>
      </c>
      <c r="P1042" s="95">
        <v>3422688</v>
      </c>
      <c r="Q1042" s="95">
        <v>902</v>
      </c>
      <c r="R1042" s="95">
        <v>2685142</v>
      </c>
      <c r="S1042" s="95">
        <v>3345</v>
      </c>
      <c r="T1042" s="95">
        <v>14079916</v>
      </c>
      <c r="U1042" s="95">
        <v>3278</v>
      </c>
      <c r="V1042" s="95">
        <v>10973608</v>
      </c>
      <c r="W1042" s="95">
        <v>1011</v>
      </c>
      <c r="X1042" s="95">
        <v>2964427</v>
      </c>
      <c r="Y1042" s="95">
        <v>909</v>
      </c>
      <c r="Z1042" s="95">
        <v>3073148</v>
      </c>
      <c r="AA1042" s="95">
        <v>3327</v>
      </c>
      <c r="AB1042" s="95">
        <v>14280155</v>
      </c>
      <c r="AC1042" s="95">
        <v>3254</v>
      </c>
      <c r="AD1042" s="95">
        <v>11662290</v>
      </c>
      <c r="AE1042" s="95">
        <v>1034</v>
      </c>
      <c r="AF1042" s="95">
        <v>3112975</v>
      </c>
      <c r="AG1042" s="95">
        <v>928</v>
      </c>
      <c r="AH1042" s="95">
        <v>2995243</v>
      </c>
      <c r="AI1042" s="95">
        <v>3353</v>
      </c>
      <c r="AJ1042" s="95">
        <v>14344682.859999999</v>
      </c>
      <c r="AK1042" s="95">
        <v>3273</v>
      </c>
      <c r="AL1042" s="95">
        <v>12272864.51</v>
      </c>
      <c r="AM1042" s="95">
        <v>1055</v>
      </c>
      <c r="AN1042" s="95">
        <v>3348109</v>
      </c>
      <c r="AO1042" s="95">
        <v>952</v>
      </c>
      <c r="AP1042" s="95">
        <v>3133338</v>
      </c>
      <c r="AQ1042" s="72">
        <v>327.35000000000002</v>
      </c>
      <c r="AR1042" s="72">
        <v>244.16</v>
      </c>
      <c r="AS1042" s="72">
        <v>571.51</v>
      </c>
      <c r="AT1042" s="95">
        <v>16981811</v>
      </c>
      <c r="AU1042" s="95">
        <v>12276301</v>
      </c>
      <c r="AV1042" s="95">
        <v>4323</v>
      </c>
      <c r="AW1042" s="95">
        <v>4190</v>
      </c>
      <c r="AX1042" s="72">
        <v>320.01</v>
      </c>
      <c r="AY1042" s="72">
        <v>252.73</v>
      </c>
      <c r="AZ1042" s="72">
        <v>572.74</v>
      </c>
      <c r="BA1042" s="95">
        <v>16470125</v>
      </c>
      <c r="BB1042" s="95">
        <v>12552759</v>
      </c>
      <c r="BC1042" s="95">
        <v>4289</v>
      </c>
      <c r="BD1042" s="95">
        <v>4139</v>
      </c>
      <c r="BE1042" s="72">
        <v>326.07</v>
      </c>
      <c r="BF1042" s="72">
        <v>279.57</v>
      </c>
      <c r="BG1042" s="72">
        <v>605.64</v>
      </c>
      <c r="BH1042" s="95">
        <v>17044343</v>
      </c>
      <c r="BI1042" s="95">
        <v>14046756</v>
      </c>
      <c r="BJ1042" s="95">
        <v>4356</v>
      </c>
      <c r="BK1042" s="95">
        <v>4187</v>
      </c>
      <c r="BL1042" s="72">
        <v>332.36</v>
      </c>
      <c r="BM1042" s="72">
        <v>292.08</v>
      </c>
      <c r="BN1042" s="72">
        <v>624.44000000000005</v>
      </c>
      <c r="BO1042" s="95">
        <v>17393130</v>
      </c>
      <c r="BP1042" s="95">
        <v>14657533</v>
      </c>
      <c r="BQ1042" s="95">
        <v>4361</v>
      </c>
      <c r="BR1042" s="95">
        <v>4182</v>
      </c>
      <c r="BS1042" s="72">
        <v>334.48</v>
      </c>
      <c r="BT1042" s="72">
        <v>303.87</v>
      </c>
      <c r="BU1042" s="72">
        <v>638.35</v>
      </c>
      <c r="BV1042" s="95">
        <v>17692791.859999999</v>
      </c>
      <c r="BW1042" s="95">
        <v>15406202.51</v>
      </c>
      <c r="BX1042" s="95">
        <v>4408</v>
      </c>
      <c r="BY1042" s="95">
        <v>4225</v>
      </c>
      <c r="BZ1042" s="95">
        <v>4260</v>
      </c>
      <c r="CA1042" s="95">
        <v>4216</v>
      </c>
      <c r="CB1042" s="95">
        <v>4275</v>
      </c>
      <c r="CC1042" s="95">
        <v>4276</v>
      </c>
      <c r="CD1042" s="95">
        <v>4318</v>
      </c>
      <c r="CE1042" s="72">
        <v>650.75523149000003</v>
      </c>
      <c r="CF1042" s="72">
        <v>676.59346364999999</v>
      </c>
      <c r="CG1042" s="72">
        <v>712.40329333</v>
      </c>
      <c r="CH1042" s="72">
        <v>716.50152150999998</v>
      </c>
      <c r="CI1042" s="72">
        <v>731.52548966999996</v>
      </c>
      <c r="CJ1042" s="96">
        <v>0.87822574809999998</v>
      </c>
      <c r="CK1042" s="96">
        <v>0.8465053696</v>
      </c>
      <c r="CL1042" s="96">
        <v>0.85013644050000003</v>
      </c>
      <c r="CM1042" s="96">
        <v>0.87151245499999996</v>
      </c>
      <c r="CN1042" s="96">
        <v>0.87262851259999996</v>
      </c>
      <c r="CO1042" s="96">
        <v>0.99341794729999999</v>
      </c>
      <c r="CP1042" s="96">
        <v>0.86952496430000004</v>
      </c>
      <c r="CQ1042" s="96">
        <v>0.99584056389999998</v>
      </c>
      <c r="CR1042" s="96">
        <v>0.87315667949999998</v>
      </c>
      <c r="CS1042" s="95">
        <v>3928</v>
      </c>
      <c r="CT1042" s="95">
        <v>3906</v>
      </c>
      <c r="CU1042" s="95">
        <v>3944</v>
      </c>
      <c r="CV1042" s="95">
        <v>3916</v>
      </c>
      <c r="CW1042" s="95">
        <v>4003</v>
      </c>
      <c r="CX1042" s="96">
        <v>0.97143624299999998</v>
      </c>
      <c r="CY1042" s="96">
        <v>0.99267737300000003</v>
      </c>
      <c r="CZ1042" s="96">
        <v>0.99705874500000002</v>
      </c>
      <c r="DA1042" s="96">
        <v>1.003073804</v>
      </c>
      <c r="DB1042" s="96">
        <v>1.002677297</v>
      </c>
      <c r="DC1042">
        <v>2013</v>
      </c>
      <c r="DD1042" s="6">
        <v>4184.6000000000004</v>
      </c>
      <c r="DE1042" s="96">
        <v>2.2093404999999999E-3</v>
      </c>
      <c r="DF1042" s="72">
        <v>669.09</v>
      </c>
      <c r="DG1042" s="96">
        <v>1</v>
      </c>
      <c r="DH1042" s="72">
        <v>669.09</v>
      </c>
      <c r="DI1042" s="72">
        <v>721.43766407999999</v>
      </c>
      <c r="DJ1042" s="96">
        <v>1</v>
      </c>
      <c r="DK1042" s="72">
        <v>669.09</v>
      </c>
      <c r="DL1042" s="96">
        <v>1</v>
      </c>
      <c r="DM1042" s="72">
        <v>669.09</v>
      </c>
      <c r="DN1042" s="96">
        <v>1</v>
      </c>
      <c r="DO1042" s="96">
        <v>9.0609999999999996E-3</v>
      </c>
      <c r="DP1042" s="72">
        <v>6.06</v>
      </c>
      <c r="DQ1042" s="72">
        <v>663.03</v>
      </c>
      <c r="DR1042" t="s">
        <v>718</v>
      </c>
      <c r="DT1042" t="s">
        <v>695</v>
      </c>
    </row>
    <row r="1043" spans="1:124" x14ac:dyDescent="0.3">
      <c r="A1043" t="s">
        <v>719</v>
      </c>
      <c r="B1043">
        <v>18421</v>
      </c>
      <c r="C1043" s="95">
        <v>1703</v>
      </c>
      <c r="D1043" s="95">
        <v>9859938</v>
      </c>
      <c r="E1043" s="95">
        <v>1669</v>
      </c>
      <c r="F1043" s="95">
        <v>7210131</v>
      </c>
      <c r="G1043" s="95">
        <v>476</v>
      </c>
      <c r="H1043" s="95">
        <v>1337550</v>
      </c>
      <c r="I1043" s="95">
        <v>438</v>
      </c>
      <c r="J1043" s="95">
        <v>1786336</v>
      </c>
      <c r="K1043" s="95">
        <v>1606</v>
      </c>
      <c r="L1043" s="95">
        <v>7853504</v>
      </c>
      <c r="M1043" s="95">
        <v>1566</v>
      </c>
      <c r="N1043" s="95">
        <v>7540645</v>
      </c>
      <c r="O1043" s="95">
        <v>480</v>
      </c>
      <c r="P1043" s="95">
        <v>966368</v>
      </c>
      <c r="Q1043" s="95">
        <v>435</v>
      </c>
      <c r="R1043" s="95">
        <v>2116539</v>
      </c>
      <c r="S1043" s="95">
        <v>1568</v>
      </c>
      <c r="T1043" s="95">
        <v>7201487</v>
      </c>
      <c r="U1043" s="95">
        <v>1527</v>
      </c>
      <c r="V1043" s="95">
        <v>7210359</v>
      </c>
      <c r="W1043" s="95">
        <v>478</v>
      </c>
      <c r="X1043" s="95">
        <v>1450928</v>
      </c>
      <c r="Y1043" s="95">
        <v>435</v>
      </c>
      <c r="Z1043" s="95">
        <v>2290227</v>
      </c>
      <c r="AA1043" s="95">
        <v>1540</v>
      </c>
      <c r="AB1043" s="95">
        <v>7725182</v>
      </c>
      <c r="AC1043" s="95">
        <v>1507</v>
      </c>
      <c r="AD1043" s="95">
        <v>7486942</v>
      </c>
      <c r="AE1043" s="95">
        <v>473</v>
      </c>
      <c r="AF1043" s="95">
        <v>1715359</v>
      </c>
      <c r="AG1043" s="95">
        <v>431</v>
      </c>
      <c r="AH1043" s="95">
        <v>2523289</v>
      </c>
      <c r="AI1043" s="95">
        <v>1529</v>
      </c>
      <c r="AJ1043" s="95">
        <v>8625323</v>
      </c>
      <c r="AK1043" s="95">
        <v>1493</v>
      </c>
      <c r="AL1043" s="95">
        <v>8164707</v>
      </c>
      <c r="AM1043" s="95">
        <v>471</v>
      </c>
      <c r="AN1043" s="95">
        <v>1495051</v>
      </c>
      <c r="AO1043" s="95">
        <v>427</v>
      </c>
      <c r="AP1043" s="95">
        <v>2633923</v>
      </c>
      <c r="AQ1043" s="72">
        <v>428.23</v>
      </c>
      <c r="AR1043" s="72">
        <v>355.82</v>
      </c>
      <c r="AS1043" s="72">
        <v>784.05</v>
      </c>
      <c r="AT1043" s="95">
        <v>11197488</v>
      </c>
      <c r="AU1043" s="95">
        <v>8996467</v>
      </c>
      <c r="AV1043" s="95">
        <v>2179</v>
      </c>
      <c r="AW1043" s="95">
        <v>2107</v>
      </c>
      <c r="AX1043" s="72">
        <v>352.34</v>
      </c>
      <c r="AY1043" s="72">
        <v>402.18</v>
      </c>
      <c r="AZ1043" s="72">
        <v>754.52</v>
      </c>
      <c r="BA1043" s="95">
        <v>8819872</v>
      </c>
      <c r="BB1043" s="95">
        <v>9657184</v>
      </c>
      <c r="BC1043" s="95">
        <v>2086</v>
      </c>
      <c r="BD1043" s="95">
        <v>2001</v>
      </c>
      <c r="BE1043" s="72">
        <v>352.41</v>
      </c>
      <c r="BF1043" s="72">
        <v>403.52</v>
      </c>
      <c r="BG1043" s="72">
        <v>755.93</v>
      </c>
      <c r="BH1043" s="95">
        <v>8652415</v>
      </c>
      <c r="BI1043" s="95">
        <v>9500586</v>
      </c>
      <c r="BJ1043" s="95">
        <v>2046</v>
      </c>
      <c r="BK1043" s="95">
        <v>1962</v>
      </c>
      <c r="BL1043" s="72">
        <v>390.82</v>
      </c>
      <c r="BM1043" s="72">
        <v>430.44</v>
      </c>
      <c r="BN1043" s="72">
        <v>821.26</v>
      </c>
      <c r="BO1043" s="95">
        <v>9440541</v>
      </c>
      <c r="BP1043" s="95">
        <v>10010231</v>
      </c>
      <c r="BQ1043" s="95">
        <v>2013</v>
      </c>
      <c r="BR1043" s="95">
        <v>1938</v>
      </c>
      <c r="BS1043" s="72">
        <v>421.68</v>
      </c>
      <c r="BT1043" s="72">
        <v>468.69</v>
      </c>
      <c r="BU1043" s="72">
        <v>890.37</v>
      </c>
      <c r="BV1043" s="95">
        <v>10120374</v>
      </c>
      <c r="BW1043" s="95">
        <v>10798630</v>
      </c>
      <c r="BX1043" s="95">
        <v>2000</v>
      </c>
      <c r="BY1043" s="95">
        <v>1920</v>
      </c>
      <c r="BZ1043" s="95">
        <v>2145</v>
      </c>
      <c r="CA1043" s="95">
        <v>2045</v>
      </c>
      <c r="CB1043" s="95">
        <v>2006</v>
      </c>
      <c r="CC1043" s="95">
        <v>1977</v>
      </c>
      <c r="CD1043" s="95">
        <v>1961</v>
      </c>
      <c r="CE1043" s="72">
        <v>650.75523149000003</v>
      </c>
      <c r="CF1043" s="72">
        <v>676.59346364999999</v>
      </c>
      <c r="CG1043" s="72">
        <v>712.40329333</v>
      </c>
      <c r="CH1043" s="72">
        <v>716.50152150999998</v>
      </c>
      <c r="CI1043" s="72">
        <v>731.52548966999996</v>
      </c>
      <c r="CJ1043" s="96">
        <v>1.2048308827</v>
      </c>
      <c r="CK1043" s="96">
        <v>1.1151748288000001</v>
      </c>
      <c r="CL1043" s="96">
        <v>1.0610984074000001</v>
      </c>
      <c r="CM1043" s="96">
        <v>1.1462083127</v>
      </c>
      <c r="CN1043" s="96">
        <v>1.2171414566000001</v>
      </c>
      <c r="CO1043" s="96">
        <v>0.99685432600000001</v>
      </c>
      <c r="CP1043" s="96">
        <v>1.1525162178999999</v>
      </c>
      <c r="CQ1043" s="96">
        <v>0.99584056389999998</v>
      </c>
      <c r="CR1043" s="96">
        <v>1.1573298931</v>
      </c>
      <c r="CS1043" s="95">
        <v>2257</v>
      </c>
      <c r="CT1043" s="95">
        <v>2128</v>
      </c>
      <c r="CU1043" s="95">
        <v>2119</v>
      </c>
      <c r="CV1043" s="95">
        <v>2098</v>
      </c>
      <c r="CW1043" s="95">
        <v>2133</v>
      </c>
      <c r="CX1043" s="96">
        <v>0.99150974400000003</v>
      </c>
      <c r="CY1043" s="96">
        <v>1.0152461719999999</v>
      </c>
      <c r="CZ1043" s="96">
        <v>1.0038860839999999</v>
      </c>
      <c r="DA1043" s="96">
        <v>0.97944178699999995</v>
      </c>
      <c r="DB1043" s="96">
        <v>0.99430209199999997</v>
      </c>
      <c r="DC1043">
        <v>2013</v>
      </c>
      <c r="DD1043" s="6">
        <v>1985.6</v>
      </c>
      <c r="DE1043" s="96">
        <v>2.5230006999999999E-3</v>
      </c>
      <c r="DF1043" s="72">
        <v>886.58</v>
      </c>
      <c r="DG1043" s="96">
        <v>1</v>
      </c>
      <c r="DH1043" s="72">
        <v>886.58</v>
      </c>
      <c r="DI1043" s="72">
        <v>721.43766407999999</v>
      </c>
      <c r="DJ1043" s="96">
        <v>1</v>
      </c>
      <c r="DK1043" s="72">
        <v>886.58</v>
      </c>
      <c r="DL1043" s="96">
        <v>1</v>
      </c>
      <c r="DM1043" s="72">
        <v>886.58</v>
      </c>
      <c r="DN1043" s="96">
        <v>1</v>
      </c>
      <c r="DO1043" s="96">
        <v>7.8410000000000007E-3</v>
      </c>
      <c r="DP1043" s="72">
        <v>6.95</v>
      </c>
      <c r="DQ1043" s="72">
        <v>879.63</v>
      </c>
      <c r="DR1043" t="s">
        <v>719</v>
      </c>
      <c r="DT1043" t="s">
        <v>695</v>
      </c>
    </row>
    <row r="1044" spans="1:124" x14ac:dyDescent="0.3">
      <c r="A1044" t="s">
        <v>720</v>
      </c>
      <c r="B1044">
        <v>18440</v>
      </c>
      <c r="C1044" s="95">
        <v>4990</v>
      </c>
      <c r="D1044" s="95">
        <v>27118180</v>
      </c>
      <c r="E1044" s="95">
        <v>4948</v>
      </c>
      <c r="F1044" s="95">
        <v>19572258</v>
      </c>
      <c r="G1044" s="95">
        <v>1984</v>
      </c>
      <c r="H1044" s="95">
        <v>6322088</v>
      </c>
      <c r="I1044" s="95">
        <v>1841</v>
      </c>
      <c r="J1044" s="95">
        <v>6452860</v>
      </c>
      <c r="K1044" s="95">
        <v>4999</v>
      </c>
      <c r="L1044" s="95">
        <v>28470485</v>
      </c>
      <c r="M1044" s="95">
        <v>4953</v>
      </c>
      <c r="N1044" s="95">
        <v>20964321</v>
      </c>
      <c r="O1044" s="95">
        <v>2097</v>
      </c>
      <c r="P1044" s="95">
        <v>8932465</v>
      </c>
      <c r="Q1044" s="95">
        <v>1930</v>
      </c>
      <c r="R1044" s="95">
        <v>7761672</v>
      </c>
      <c r="S1044" s="95">
        <v>5273</v>
      </c>
      <c r="T1044" s="95">
        <v>32745516</v>
      </c>
      <c r="U1044" s="95">
        <v>5202</v>
      </c>
      <c r="V1044" s="95">
        <v>23290342</v>
      </c>
      <c r="W1044" s="95">
        <v>2223</v>
      </c>
      <c r="X1044" s="95">
        <v>9186070</v>
      </c>
      <c r="Y1044" s="95">
        <v>2043</v>
      </c>
      <c r="Z1044" s="95">
        <v>8687585</v>
      </c>
      <c r="AA1044" s="95">
        <v>5377</v>
      </c>
      <c r="AB1044" s="95">
        <v>29825015</v>
      </c>
      <c r="AC1044" s="95">
        <v>5291</v>
      </c>
      <c r="AD1044" s="95">
        <v>22417459</v>
      </c>
      <c r="AE1044" s="95">
        <v>2275</v>
      </c>
      <c r="AF1044" s="95">
        <v>9493317</v>
      </c>
      <c r="AG1044" s="95">
        <v>2077</v>
      </c>
      <c r="AH1044" s="95">
        <v>9417966</v>
      </c>
      <c r="AI1044" s="95">
        <v>5387</v>
      </c>
      <c r="AJ1044" s="95">
        <v>27338803.609999999</v>
      </c>
      <c r="AK1044" s="95">
        <v>5291</v>
      </c>
      <c r="AL1044" s="95">
        <v>24394085.800000001</v>
      </c>
      <c r="AM1044" s="95">
        <v>2325</v>
      </c>
      <c r="AN1044" s="95">
        <v>9429808.4000000004</v>
      </c>
      <c r="AO1044" s="95">
        <v>2128</v>
      </c>
      <c r="AP1044" s="95">
        <v>9430979.1500000004</v>
      </c>
      <c r="AQ1044" s="72">
        <v>399.58</v>
      </c>
      <c r="AR1044" s="72">
        <v>319.45</v>
      </c>
      <c r="AS1044" s="72">
        <v>719.03</v>
      </c>
      <c r="AT1044" s="95">
        <v>33440268</v>
      </c>
      <c r="AU1044" s="95">
        <v>26025118</v>
      </c>
      <c r="AV1044" s="95">
        <v>6974</v>
      </c>
      <c r="AW1044" s="95">
        <v>6789</v>
      </c>
      <c r="AX1044" s="72">
        <v>439.25</v>
      </c>
      <c r="AY1044" s="72">
        <v>347.79</v>
      </c>
      <c r="AZ1044" s="72">
        <v>787.04</v>
      </c>
      <c r="BA1044" s="95">
        <v>37402950</v>
      </c>
      <c r="BB1044" s="95">
        <v>28725993</v>
      </c>
      <c r="BC1044" s="95">
        <v>7096</v>
      </c>
      <c r="BD1044" s="95">
        <v>6883</v>
      </c>
      <c r="BE1044" s="72">
        <v>466.16</v>
      </c>
      <c r="BF1044" s="72">
        <v>367.82</v>
      </c>
      <c r="BG1044" s="72">
        <v>833.98</v>
      </c>
      <c r="BH1044" s="95">
        <v>41931586</v>
      </c>
      <c r="BI1044" s="95">
        <v>31977927</v>
      </c>
      <c r="BJ1044" s="95">
        <v>7496</v>
      </c>
      <c r="BK1044" s="95">
        <v>7245</v>
      </c>
      <c r="BL1044" s="72">
        <v>428.19</v>
      </c>
      <c r="BM1044" s="72">
        <v>360.06</v>
      </c>
      <c r="BN1044" s="72">
        <v>788.25</v>
      </c>
      <c r="BO1044" s="95">
        <v>39318332</v>
      </c>
      <c r="BP1044" s="95">
        <v>31835425</v>
      </c>
      <c r="BQ1044" s="95">
        <v>7652</v>
      </c>
      <c r="BR1044" s="95">
        <v>7368</v>
      </c>
      <c r="BS1044" s="72">
        <v>397.31</v>
      </c>
      <c r="BT1044" s="72">
        <v>379.94</v>
      </c>
      <c r="BU1044" s="72">
        <v>777.25</v>
      </c>
      <c r="BV1044" s="95">
        <v>36768612.009999998</v>
      </c>
      <c r="BW1044" s="95">
        <v>33825064.950000003</v>
      </c>
      <c r="BX1044" s="95">
        <v>7712</v>
      </c>
      <c r="BY1044" s="95">
        <v>7419</v>
      </c>
      <c r="BZ1044" s="95">
        <v>6886</v>
      </c>
      <c r="CA1044" s="95">
        <v>6993</v>
      </c>
      <c r="CB1044" s="95">
        <v>7375</v>
      </c>
      <c r="CC1044" s="95">
        <v>7517</v>
      </c>
      <c r="CD1044" s="95">
        <v>7569</v>
      </c>
      <c r="CE1044" s="72">
        <v>650.75523149000003</v>
      </c>
      <c r="CF1044" s="72">
        <v>676.59346364999999</v>
      </c>
      <c r="CG1044" s="72">
        <v>712.40329333</v>
      </c>
      <c r="CH1044" s="72">
        <v>716.50152150999998</v>
      </c>
      <c r="CI1044" s="72">
        <v>731.52548966999996</v>
      </c>
      <c r="CJ1044" s="96">
        <v>1.1049162038</v>
      </c>
      <c r="CK1044" s="96">
        <v>1.1632391418000001</v>
      </c>
      <c r="CL1044" s="96">
        <v>1.1706571373000001</v>
      </c>
      <c r="CM1044" s="96">
        <v>1.1001372312</v>
      </c>
      <c r="CN1044" s="96">
        <v>1.0625056965999999</v>
      </c>
      <c r="CO1044" s="96">
        <v>1.0599156055000001</v>
      </c>
      <c r="CP1044" s="96">
        <v>1.0569625321</v>
      </c>
      <c r="CQ1044" s="96">
        <v>0.99584056389999998</v>
      </c>
      <c r="CR1044" s="96">
        <v>1.0613771113999999</v>
      </c>
      <c r="CS1044" s="95">
        <v>6685</v>
      </c>
      <c r="CT1044" s="95">
        <v>6606</v>
      </c>
      <c r="CU1044" s="95">
        <v>6681</v>
      </c>
      <c r="CV1044" s="95">
        <v>6684</v>
      </c>
      <c r="CW1044" s="95">
        <v>6683</v>
      </c>
      <c r="CX1044" s="96">
        <v>1.0384169999999999</v>
      </c>
      <c r="CY1044" s="96">
        <v>1.056932881</v>
      </c>
      <c r="CZ1044" s="96">
        <v>1.05781678</v>
      </c>
      <c r="DA1044" s="96">
        <v>1.0720903020000001</v>
      </c>
      <c r="DB1044" s="96">
        <v>1.074290682</v>
      </c>
      <c r="DC1044">
        <v>2013</v>
      </c>
      <c r="DD1044" s="6">
        <v>7140.8</v>
      </c>
      <c r="DE1044" s="96">
        <v>1.9486048999999999E-3</v>
      </c>
      <c r="DF1044" s="72">
        <v>813.54</v>
      </c>
      <c r="DG1044" s="96">
        <v>1</v>
      </c>
      <c r="DH1044" s="72">
        <v>813.54</v>
      </c>
      <c r="DI1044" s="72">
        <v>778.58224637000001</v>
      </c>
      <c r="DJ1044" s="96">
        <v>1</v>
      </c>
      <c r="DK1044" s="72">
        <v>813.54</v>
      </c>
      <c r="DL1044" s="96">
        <v>1</v>
      </c>
      <c r="DM1044" s="72">
        <v>813.54</v>
      </c>
      <c r="DN1044" s="96">
        <v>1</v>
      </c>
      <c r="DO1044" s="96">
        <v>5.8580000000000004E-3</v>
      </c>
      <c r="DP1044" s="72">
        <v>4.7699999999999996</v>
      </c>
      <c r="DQ1044" s="72">
        <v>808.77</v>
      </c>
      <c r="DR1044" t="s">
        <v>720</v>
      </c>
      <c r="DT1044" t="s">
        <v>695</v>
      </c>
    </row>
    <row r="1045" spans="1:124" x14ac:dyDescent="0.3">
      <c r="A1045" t="s">
        <v>390</v>
      </c>
      <c r="B1045">
        <v>18450</v>
      </c>
      <c r="C1045" s="95">
        <v>1047</v>
      </c>
      <c r="D1045" s="95">
        <v>4159546</v>
      </c>
      <c r="E1045" s="95">
        <v>1030</v>
      </c>
      <c r="F1045" s="95">
        <v>3445618</v>
      </c>
      <c r="G1045" s="95">
        <v>271</v>
      </c>
      <c r="H1045" s="95">
        <v>774314</v>
      </c>
      <c r="I1045" s="95">
        <v>243</v>
      </c>
      <c r="J1045" s="95">
        <v>829058</v>
      </c>
      <c r="K1045" s="95">
        <v>1036</v>
      </c>
      <c r="L1045" s="95">
        <v>4246766</v>
      </c>
      <c r="M1045" s="95">
        <v>1013</v>
      </c>
      <c r="N1045" s="95">
        <v>3338018</v>
      </c>
      <c r="O1045" s="95">
        <v>280</v>
      </c>
      <c r="P1045" s="95">
        <v>583349</v>
      </c>
      <c r="Q1045" s="95">
        <v>250</v>
      </c>
      <c r="R1045" s="95">
        <v>914250</v>
      </c>
      <c r="S1045" s="95">
        <v>1039</v>
      </c>
      <c r="T1045" s="95">
        <v>5710539</v>
      </c>
      <c r="U1045" s="95">
        <v>1008</v>
      </c>
      <c r="V1045" s="95">
        <v>3501769</v>
      </c>
      <c r="W1045" s="95">
        <v>273</v>
      </c>
      <c r="X1045" s="95">
        <v>1034417</v>
      </c>
      <c r="Y1045" s="95">
        <v>245</v>
      </c>
      <c r="Z1045" s="95">
        <v>839679</v>
      </c>
      <c r="AA1045" s="95">
        <v>1052</v>
      </c>
      <c r="AB1045" s="95">
        <v>5569801</v>
      </c>
      <c r="AC1045" s="95">
        <v>1026</v>
      </c>
      <c r="AD1045" s="95">
        <v>3776935</v>
      </c>
      <c r="AE1045" s="95">
        <v>272</v>
      </c>
      <c r="AF1045" s="95">
        <v>917226</v>
      </c>
      <c r="AG1045" s="95">
        <v>242</v>
      </c>
      <c r="AH1045" s="95">
        <v>785383</v>
      </c>
      <c r="AI1045" s="95">
        <v>1058</v>
      </c>
      <c r="AJ1045" s="95">
        <v>4818082</v>
      </c>
      <c r="AK1045" s="95">
        <v>1027</v>
      </c>
      <c r="AL1045" s="95">
        <v>3865597.04</v>
      </c>
      <c r="AM1045" s="95">
        <v>287</v>
      </c>
      <c r="AN1045" s="95">
        <v>653652</v>
      </c>
      <c r="AO1045" s="95">
        <v>255</v>
      </c>
      <c r="AP1045" s="95">
        <v>843818</v>
      </c>
      <c r="AQ1045" s="72">
        <v>311.95</v>
      </c>
      <c r="AR1045" s="72">
        <v>279.83</v>
      </c>
      <c r="AS1045" s="72">
        <v>591.78</v>
      </c>
      <c r="AT1045" s="95">
        <v>4933860</v>
      </c>
      <c r="AU1045" s="95">
        <v>4274676</v>
      </c>
      <c r="AV1045" s="95">
        <v>1318</v>
      </c>
      <c r="AW1045" s="95">
        <v>1273</v>
      </c>
      <c r="AX1045" s="72">
        <v>305.86</v>
      </c>
      <c r="AY1045" s="72">
        <v>280.57</v>
      </c>
      <c r="AZ1045" s="72">
        <v>586.42999999999995</v>
      </c>
      <c r="BA1045" s="95">
        <v>4830115</v>
      </c>
      <c r="BB1045" s="95">
        <v>4252268</v>
      </c>
      <c r="BC1045" s="95">
        <v>1316</v>
      </c>
      <c r="BD1045" s="95">
        <v>1263</v>
      </c>
      <c r="BE1045" s="72">
        <v>428.41</v>
      </c>
      <c r="BF1045" s="72">
        <v>288.74</v>
      </c>
      <c r="BG1045" s="72">
        <v>717.15</v>
      </c>
      <c r="BH1045" s="95">
        <v>6744956</v>
      </c>
      <c r="BI1045" s="95">
        <v>4341448</v>
      </c>
      <c r="BJ1045" s="95">
        <v>1312</v>
      </c>
      <c r="BK1045" s="95">
        <v>1253</v>
      </c>
      <c r="BL1045" s="72">
        <v>408.3</v>
      </c>
      <c r="BM1045" s="72">
        <v>299.83999999999997</v>
      </c>
      <c r="BN1045" s="72">
        <v>708.14</v>
      </c>
      <c r="BO1045" s="95">
        <v>6487027</v>
      </c>
      <c r="BP1045" s="95">
        <v>4562318</v>
      </c>
      <c r="BQ1045" s="95">
        <v>1324</v>
      </c>
      <c r="BR1045" s="95">
        <v>1268</v>
      </c>
      <c r="BS1045" s="72">
        <v>339.02</v>
      </c>
      <c r="BT1045" s="72">
        <v>306.12</v>
      </c>
      <c r="BU1045" s="72">
        <v>645.14</v>
      </c>
      <c r="BV1045" s="95">
        <v>5471734</v>
      </c>
      <c r="BW1045" s="95">
        <v>4709415.04</v>
      </c>
      <c r="BX1045" s="95">
        <v>1345</v>
      </c>
      <c r="BY1045" s="95">
        <v>1282</v>
      </c>
      <c r="BZ1045" s="95">
        <v>1297</v>
      </c>
      <c r="CA1045" s="95">
        <v>1290</v>
      </c>
      <c r="CB1045" s="95">
        <v>1284</v>
      </c>
      <c r="CC1045" s="95">
        <v>1297</v>
      </c>
      <c r="CD1045" s="95">
        <v>1314</v>
      </c>
      <c r="CE1045" s="72">
        <v>650.75523149000003</v>
      </c>
      <c r="CF1045" s="72">
        <v>676.59346364999999</v>
      </c>
      <c r="CG1045" s="72">
        <v>712.40329333</v>
      </c>
      <c r="CH1045" s="72">
        <v>716.50152150999998</v>
      </c>
      <c r="CI1045" s="72">
        <v>731.52548966999996</v>
      </c>
      <c r="CJ1045" s="96">
        <v>0.90937417229999995</v>
      </c>
      <c r="CK1045" s="96">
        <v>0.86673908560000001</v>
      </c>
      <c r="CL1045" s="96">
        <v>1.0066629488000001</v>
      </c>
      <c r="CM1045" s="96">
        <v>0.98833007149999996</v>
      </c>
      <c r="CN1045" s="96">
        <v>0.88191048579999998</v>
      </c>
      <c r="CO1045" s="96">
        <v>1.0115440586</v>
      </c>
      <c r="CP1045" s="96">
        <v>0.91998301500000002</v>
      </c>
      <c r="CQ1045" s="96">
        <v>0.99584056389999998</v>
      </c>
      <c r="CR1045" s="96">
        <v>0.92382547670000004</v>
      </c>
      <c r="CS1045" s="95">
        <v>1307</v>
      </c>
      <c r="CT1045" s="95">
        <v>1306</v>
      </c>
      <c r="CU1045" s="95">
        <v>1283</v>
      </c>
      <c r="CV1045" s="95">
        <v>1310</v>
      </c>
      <c r="CW1045" s="95">
        <v>1334</v>
      </c>
      <c r="CX1045" s="96">
        <v>0.97996032399999999</v>
      </c>
      <c r="CY1045" s="96">
        <v>1.0296585030000001</v>
      </c>
      <c r="CZ1045" s="96">
        <v>1.01494292</v>
      </c>
      <c r="DA1045" s="96">
        <v>1.0176432950000001</v>
      </c>
      <c r="DB1045" s="96">
        <v>1.0154958860000001</v>
      </c>
      <c r="DC1045">
        <v>2013</v>
      </c>
      <c r="DD1045" s="6">
        <v>1267.8</v>
      </c>
      <c r="DE1045" s="96">
        <v>1.3593156E-3</v>
      </c>
      <c r="DF1045" s="72">
        <v>708.52</v>
      </c>
      <c r="DG1045" s="96">
        <v>1</v>
      </c>
      <c r="DH1045" s="72">
        <v>708.52</v>
      </c>
      <c r="DI1045" s="72">
        <v>696.53294253000001</v>
      </c>
      <c r="DJ1045" s="96">
        <v>1</v>
      </c>
      <c r="DK1045" s="72">
        <v>708.52</v>
      </c>
      <c r="DL1045" s="96">
        <v>1</v>
      </c>
      <c r="DM1045" s="72">
        <v>708.52</v>
      </c>
      <c r="DN1045" s="96">
        <v>1</v>
      </c>
      <c r="DO1045" s="96">
        <v>5.6909999999999999E-3</v>
      </c>
      <c r="DP1045" s="72">
        <v>4.03</v>
      </c>
      <c r="DQ1045" s="72">
        <v>704.49</v>
      </c>
      <c r="DR1045" t="s">
        <v>390</v>
      </c>
      <c r="DT1045" t="s">
        <v>695</v>
      </c>
    </row>
    <row r="1046" spans="1:124" x14ac:dyDescent="0.3">
      <c r="A1046" t="s">
        <v>503</v>
      </c>
      <c r="B1046">
        <v>18460</v>
      </c>
      <c r="C1046" s="95">
        <v>10206</v>
      </c>
      <c r="D1046" s="95">
        <v>39563494</v>
      </c>
      <c r="E1046" s="95">
        <v>10014</v>
      </c>
      <c r="F1046" s="95">
        <v>32149718</v>
      </c>
      <c r="G1046" s="95">
        <v>2490</v>
      </c>
      <c r="H1046" s="95">
        <v>6283004</v>
      </c>
      <c r="I1046" s="95">
        <v>2190</v>
      </c>
      <c r="J1046" s="95">
        <v>7234134</v>
      </c>
      <c r="K1046" s="95">
        <v>10134</v>
      </c>
      <c r="L1046" s="95">
        <v>41641074</v>
      </c>
      <c r="M1046" s="95">
        <v>9895</v>
      </c>
      <c r="N1046" s="95">
        <v>33757049</v>
      </c>
      <c r="O1046" s="95">
        <v>2653</v>
      </c>
      <c r="P1046" s="95">
        <v>8876947</v>
      </c>
      <c r="Q1046" s="95">
        <v>2330</v>
      </c>
      <c r="R1046" s="95">
        <v>8307269</v>
      </c>
      <c r="S1046" s="95">
        <v>10423</v>
      </c>
      <c r="T1046" s="95">
        <v>41609742</v>
      </c>
      <c r="U1046" s="95">
        <v>10134</v>
      </c>
      <c r="V1046" s="95">
        <v>36200774</v>
      </c>
      <c r="W1046" s="95">
        <v>2671</v>
      </c>
      <c r="X1046" s="95">
        <v>6665519</v>
      </c>
      <c r="Y1046" s="95">
        <v>2345</v>
      </c>
      <c r="Z1046" s="95">
        <v>8834869</v>
      </c>
      <c r="AA1046" s="95">
        <v>10639</v>
      </c>
      <c r="AB1046" s="95">
        <v>42515003</v>
      </c>
      <c r="AC1046" s="95">
        <v>10323</v>
      </c>
      <c r="AD1046" s="95">
        <v>39041196</v>
      </c>
      <c r="AE1046" s="95">
        <v>2794</v>
      </c>
      <c r="AF1046" s="95">
        <v>9639012</v>
      </c>
      <c r="AG1046" s="95">
        <v>2455</v>
      </c>
      <c r="AH1046" s="95">
        <v>9232748</v>
      </c>
      <c r="AI1046" s="95">
        <v>11003</v>
      </c>
      <c r="AJ1046" s="95">
        <v>45006917.159999996</v>
      </c>
      <c r="AK1046" s="95">
        <v>10660</v>
      </c>
      <c r="AL1046" s="95">
        <v>42154213.950000003</v>
      </c>
      <c r="AM1046" s="95">
        <v>2941</v>
      </c>
      <c r="AN1046" s="95">
        <v>10630068</v>
      </c>
      <c r="AO1046" s="95">
        <v>2599</v>
      </c>
      <c r="AP1046" s="95">
        <v>10061660</v>
      </c>
      <c r="AQ1046" s="72">
        <v>300.92</v>
      </c>
      <c r="AR1046" s="72">
        <v>268.93</v>
      </c>
      <c r="AS1046" s="72">
        <v>569.85</v>
      </c>
      <c r="AT1046" s="95">
        <v>45846498</v>
      </c>
      <c r="AU1046" s="95">
        <v>39383852</v>
      </c>
      <c r="AV1046" s="95">
        <v>12696</v>
      </c>
      <c r="AW1046" s="95">
        <v>12204</v>
      </c>
      <c r="AX1046" s="72">
        <v>329.23</v>
      </c>
      <c r="AY1046" s="72">
        <v>286.74</v>
      </c>
      <c r="AZ1046" s="72">
        <v>615.97</v>
      </c>
      <c r="BA1046" s="95">
        <v>50518021</v>
      </c>
      <c r="BB1046" s="95">
        <v>42064318</v>
      </c>
      <c r="BC1046" s="95">
        <v>12787</v>
      </c>
      <c r="BD1046" s="95">
        <v>12225</v>
      </c>
      <c r="BE1046" s="72">
        <v>307.24</v>
      </c>
      <c r="BF1046" s="72">
        <v>300.74</v>
      </c>
      <c r="BG1046" s="72">
        <v>607.98</v>
      </c>
      <c r="BH1046" s="95">
        <v>48275261</v>
      </c>
      <c r="BI1046" s="95">
        <v>45035643</v>
      </c>
      <c r="BJ1046" s="95">
        <v>13094</v>
      </c>
      <c r="BK1046" s="95">
        <v>12479</v>
      </c>
      <c r="BL1046" s="72">
        <v>323.54000000000002</v>
      </c>
      <c r="BM1046" s="72">
        <v>314.82</v>
      </c>
      <c r="BN1046" s="72">
        <v>638.36</v>
      </c>
      <c r="BO1046" s="95">
        <v>52154015</v>
      </c>
      <c r="BP1046" s="95">
        <v>48273944</v>
      </c>
      <c r="BQ1046" s="95">
        <v>13433</v>
      </c>
      <c r="BR1046" s="95">
        <v>12778</v>
      </c>
      <c r="BS1046" s="72">
        <v>332.5</v>
      </c>
      <c r="BT1046" s="72">
        <v>328.18</v>
      </c>
      <c r="BU1046" s="72">
        <v>660.68</v>
      </c>
      <c r="BV1046" s="95">
        <v>55636985.159999996</v>
      </c>
      <c r="BW1046" s="95">
        <v>52215873.950000003</v>
      </c>
      <c r="BX1046" s="95">
        <v>13944</v>
      </c>
      <c r="BY1046" s="95">
        <v>13259</v>
      </c>
      <c r="BZ1046" s="95">
        <v>12462</v>
      </c>
      <c r="CA1046" s="95">
        <v>12516</v>
      </c>
      <c r="CB1046" s="95">
        <v>12798</v>
      </c>
      <c r="CC1046" s="95">
        <v>13122</v>
      </c>
      <c r="CD1046" s="95">
        <v>13609</v>
      </c>
      <c r="CE1046" s="72">
        <v>650.75523149000003</v>
      </c>
      <c r="CF1046" s="72">
        <v>676.59346364999999</v>
      </c>
      <c r="CG1046" s="72">
        <v>712.40329333</v>
      </c>
      <c r="CH1046" s="72">
        <v>716.50152150999998</v>
      </c>
      <c r="CI1046" s="72">
        <v>731.52548966999996</v>
      </c>
      <c r="CJ1046" s="96">
        <v>0.87567486579999998</v>
      </c>
      <c r="CK1046" s="96">
        <v>0.91039898119999996</v>
      </c>
      <c r="CL1046" s="96">
        <v>0.85342109690000001</v>
      </c>
      <c r="CM1046" s="96">
        <v>0.89094018760000004</v>
      </c>
      <c r="CN1046" s="96">
        <v>0.90315376469999997</v>
      </c>
      <c r="CO1046" s="96">
        <v>1.0027875307</v>
      </c>
      <c r="CP1046" s="96">
        <v>0.88425289709999999</v>
      </c>
      <c r="CQ1046" s="96">
        <v>0.99584056389999998</v>
      </c>
      <c r="CR1046" s="96">
        <v>0.887946126</v>
      </c>
      <c r="CS1046" s="95">
        <v>11188</v>
      </c>
      <c r="CT1046" s="95">
        <v>11167</v>
      </c>
      <c r="CU1046" s="95">
        <v>11438</v>
      </c>
      <c r="CV1046" s="95">
        <v>11638</v>
      </c>
      <c r="CW1046" s="95">
        <v>11904</v>
      </c>
      <c r="CX1046" s="96">
        <v>1.004345241</v>
      </c>
      <c r="CY1046" s="96">
        <v>1.0109617369999999</v>
      </c>
      <c r="CZ1046" s="96">
        <v>1.004993458</v>
      </c>
      <c r="DA1046" s="96">
        <v>0.993600504</v>
      </c>
      <c r="DB1046" s="96">
        <v>1.000517554</v>
      </c>
      <c r="DC1046">
        <v>2013</v>
      </c>
      <c r="DD1046" s="6">
        <v>12589</v>
      </c>
      <c r="DE1046" s="96">
        <v>2.2043998E-3</v>
      </c>
      <c r="DF1046" s="72">
        <v>680.43</v>
      </c>
      <c r="DG1046" s="96">
        <v>1</v>
      </c>
      <c r="DH1046" s="72">
        <v>680.43</v>
      </c>
      <c r="DI1046" s="72">
        <v>677.77792280999995</v>
      </c>
      <c r="DJ1046" s="96">
        <v>1</v>
      </c>
      <c r="DK1046" s="72">
        <v>680.43</v>
      </c>
      <c r="DL1046" s="96">
        <v>1</v>
      </c>
      <c r="DM1046" s="72">
        <v>680.43</v>
      </c>
      <c r="DN1046" s="96">
        <v>1</v>
      </c>
      <c r="DO1046" s="96">
        <v>7.5139999999999998E-3</v>
      </c>
      <c r="DP1046" s="72">
        <v>5.1100000000000003</v>
      </c>
      <c r="DQ1046" s="72">
        <v>675.32</v>
      </c>
      <c r="DR1046" t="s">
        <v>503</v>
      </c>
      <c r="DT1046" t="s">
        <v>695</v>
      </c>
    </row>
    <row r="1047" spans="1:124" x14ac:dyDescent="0.3">
      <c r="A1047" t="s">
        <v>721</v>
      </c>
      <c r="B1047">
        <v>18470</v>
      </c>
      <c r="C1047" s="95">
        <v>3614</v>
      </c>
      <c r="D1047" s="95">
        <v>18748943</v>
      </c>
      <c r="E1047" s="95">
        <v>3652</v>
      </c>
      <c r="F1047" s="95">
        <v>11913820</v>
      </c>
      <c r="G1047" s="95">
        <v>2766</v>
      </c>
      <c r="H1047" s="95">
        <v>6973628</v>
      </c>
      <c r="I1047" s="95">
        <v>2605</v>
      </c>
      <c r="J1047" s="95">
        <v>5975045</v>
      </c>
      <c r="K1047" s="95">
        <v>3447</v>
      </c>
      <c r="L1047" s="95">
        <v>18510688</v>
      </c>
      <c r="M1047" s="95">
        <v>3485</v>
      </c>
      <c r="N1047" s="95">
        <v>12326817</v>
      </c>
      <c r="O1047" s="95">
        <v>2693</v>
      </c>
      <c r="P1047" s="95">
        <v>6030914</v>
      </c>
      <c r="Q1047" s="95">
        <v>2533</v>
      </c>
      <c r="R1047" s="95">
        <v>6237418</v>
      </c>
      <c r="S1047" s="95">
        <v>3420</v>
      </c>
      <c r="T1047" s="95">
        <v>19095345</v>
      </c>
      <c r="U1047" s="95">
        <v>3460</v>
      </c>
      <c r="V1047" s="95">
        <v>13641926</v>
      </c>
      <c r="W1047" s="95">
        <v>2656</v>
      </c>
      <c r="X1047" s="95">
        <v>7479918</v>
      </c>
      <c r="Y1047" s="95">
        <v>2499</v>
      </c>
      <c r="Z1047" s="95">
        <v>6902520</v>
      </c>
      <c r="AA1047" s="95">
        <v>3384</v>
      </c>
      <c r="AB1047" s="95">
        <v>17739496</v>
      </c>
      <c r="AC1047" s="95">
        <v>3428</v>
      </c>
      <c r="AD1047" s="95">
        <v>13016381</v>
      </c>
      <c r="AE1047" s="95">
        <v>2588</v>
      </c>
      <c r="AF1047" s="95">
        <v>6153802</v>
      </c>
      <c r="AG1047" s="95">
        <v>2428</v>
      </c>
      <c r="AH1047" s="95">
        <v>6670553</v>
      </c>
      <c r="AI1047" s="95">
        <v>3444</v>
      </c>
      <c r="AJ1047" s="95">
        <v>18509851.149999999</v>
      </c>
      <c r="AK1047" s="95">
        <v>3492</v>
      </c>
      <c r="AL1047" s="95">
        <v>13080898.99</v>
      </c>
      <c r="AM1047" s="95">
        <v>2578</v>
      </c>
      <c r="AN1047" s="95">
        <v>7201770.7699999996</v>
      </c>
      <c r="AO1047" s="95">
        <v>2419</v>
      </c>
      <c r="AP1047" s="95">
        <v>6852105.4900000002</v>
      </c>
      <c r="AQ1047" s="72">
        <v>335.98</v>
      </c>
      <c r="AR1047" s="72">
        <v>238.25</v>
      </c>
      <c r="AS1047" s="72">
        <v>574.23</v>
      </c>
      <c r="AT1047" s="95">
        <v>25722571</v>
      </c>
      <c r="AU1047" s="95">
        <v>17888865</v>
      </c>
      <c r="AV1047" s="95">
        <v>6380</v>
      </c>
      <c r="AW1047" s="95">
        <v>6257</v>
      </c>
      <c r="AX1047" s="72">
        <v>333.08</v>
      </c>
      <c r="AY1047" s="72">
        <v>257.07</v>
      </c>
      <c r="AZ1047" s="72">
        <v>590.15</v>
      </c>
      <c r="BA1047" s="95">
        <v>24541602</v>
      </c>
      <c r="BB1047" s="95">
        <v>18564235</v>
      </c>
      <c r="BC1047" s="95">
        <v>6140</v>
      </c>
      <c r="BD1047" s="95">
        <v>6018</v>
      </c>
      <c r="BE1047" s="72">
        <v>364.48</v>
      </c>
      <c r="BF1047" s="72">
        <v>287.3</v>
      </c>
      <c r="BG1047" s="72">
        <v>651.78</v>
      </c>
      <c r="BH1047" s="95">
        <v>26575263</v>
      </c>
      <c r="BI1047" s="95">
        <v>20544446</v>
      </c>
      <c r="BJ1047" s="95">
        <v>6076</v>
      </c>
      <c r="BK1047" s="95">
        <v>5959</v>
      </c>
      <c r="BL1047" s="72">
        <v>333.41</v>
      </c>
      <c r="BM1047" s="72">
        <v>280.14999999999998</v>
      </c>
      <c r="BN1047" s="72">
        <v>613.55999999999995</v>
      </c>
      <c r="BO1047" s="95">
        <v>23893298</v>
      </c>
      <c r="BP1047" s="95">
        <v>19686934</v>
      </c>
      <c r="BQ1047" s="95">
        <v>5972</v>
      </c>
      <c r="BR1047" s="95">
        <v>5856</v>
      </c>
      <c r="BS1047" s="72">
        <v>355.8</v>
      </c>
      <c r="BT1047" s="72">
        <v>281.02</v>
      </c>
      <c r="BU1047" s="72">
        <v>636.82000000000005</v>
      </c>
      <c r="BV1047" s="95">
        <v>25711621.920000002</v>
      </c>
      <c r="BW1047" s="95">
        <v>19933004.48</v>
      </c>
      <c r="BX1047" s="95">
        <v>6022</v>
      </c>
      <c r="BY1047" s="95">
        <v>5911</v>
      </c>
      <c r="BZ1047" s="95">
        <v>6321</v>
      </c>
      <c r="CA1047" s="95">
        <v>6081</v>
      </c>
      <c r="CB1047" s="95">
        <v>6020</v>
      </c>
      <c r="CC1047" s="95">
        <v>5917</v>
      </c>
      <c r="CD1047" s="95">
        <v>5968</v>
      </c>
      <c r="CE1047" s="72">
        <v>650.75523149000003</v>
      </c>
      <c r="CF1047" s="72">
        <v>676.59346364999999</v>
      </c>
      <c r="CG1047" s="72">
        <v>712.40329333</v>
      </c>
      <c r="CH1047" s="72">
        <v>716.50152150999998</v>
      </c>
      <c r="CI1047" s="72">
        <v>731.52548966999996</v>
      </c>
      <c r="CJ1047" s="96">
        <v>0.88240550699999998</v>
      </c>
      <c r="CK1047" s="96">
        <v>0.87223721730000003</v>
      </c>
      <c r="CL1047" s="96">
        <v>0.9149031259</v>
      </c>
      <c r="CM1047" s="96">
        <v>0.85632756050000003</v>
      </c>
      <c r="CN1047" s="96">
        <v>0.87053699289999997</v>
      </c>
      <c r="CO1047" s="96">
        <v>0.91683561719999995</v>
      </c>
      <c r="CP1047" s="96">
        <v>0.95904005489999999</v>
      </c>
      <c r="CQ1047" s="96">
        <v>0.99584056389999998</v>
      </c>
      <c r="CR1047" s="96">
        <v>0.96304564479999999</v>
      </c>
      <c r="CS1047" s="95">
        <v>6063</v>
      </c>
      <c r="CT1047" s="95">
        <v>5871</v>
      </c>
      <c r="CU1047" s="95">
        <v>5781</v>
      </c>
      <c r="CV1047" s="95">
        <v>5672</v>
      </c>
      <c r="CW1047" s="95">
        <v>5706</v>
      </c>
      <c r="CX1047" s="96">
        <v>0.88105091000000002</v>
      </c>
      <c r="CY1047" s="96">
        <v>0.91515144699999995</v>
      </c>
      <c r="CZ1047" s="96">
        <v>0.91634819700000003</v>
      </c>
      <c r="DA1047" s="96">
        <v>0.934534635</v>
      </c>
      <c r="DB1047" s="96">
        <v>0.93949236300000005</v>
      </c>
      <c r="DC1047">
        <v>2013</v>
      </c>
      <c r="DD1047" s="6">
        <v>6000.2</v>
      </c>
      <c r="DE1047" s="96">
        <v>3.0232598000000002E-3</v>
      </c>
      <c r="DF1047" s="72">
        <v>737.37</v>
      </c>
      <c r="DG1047" s="96">
        <v>1</v>
      </c>
      <c r="DH1047" s="72">
        <v>737.37</v>
      </c>
      <c r="DI1047" s="72">
        <v>721.43766407999999</v>
      </c>
      <c r="DJ1047" s="96">
        <v>1</v>
      </c>
      <c r="DK1047" s="72">
        <v>737.37</v>
      </c>
      <c r="DL1047" s="96">
        <v>1</v>
      </c>
      <c r="DM1047" s="72">
        <v>737.37</v>
      </c>
      <c r="DN1047" s="96">
        <v>1</v>
      </c>
      <c r="DO1047" s="96">
        <v>9.8770000000000004E-3</v>
      </c>
      <c r="DP1047" s="72">
        <v>7.28</v>
      </c>
      <c r="DQ1047" s="72">
        <v>730.09</v>
      </c>
      <c r="DR1047" t="s">
        <v>721</v>
      </c>
      <c r="DT1047" t="s">
        <v>695</v>
      </c>
    </row>
    <row r="1048" spans="1:124" x14ac:dyDescent="0.3">
      <c r="A1048" t="s">
        <v>551</v>
      </c>
      <c r="B1048">
        <v>18480</v>
      </c>
      <c r="C1048" s="95">
        <v>2398</v>
      </c>
      <c r="D1048" s="95">
        <v>8395896</v>
      </c>
      <c r="E1048" s="95">
        <v>2312</v>
      </c>
      <c r="F1048" s="95">
        <v>6633031</v>
      </c>
      <c r="G1048" s="95">
        <v>662</v>
      </c>
      <c r="H1048" s="95">
        <v>1782843</v>
      </c>
      <c r="I1048" s="95">
        <v>595</v>
      </c>
      <c r="J1048" s="95">
        <v>1677783</v>
      </c>
      <c r="K1048" s="95">
        <v>2327</v>
      </c>
      <c r="L1048" s="95">
        <v>9174464</v>
      </c>
      <c r="M1048" s="95">
        <v>2245</v>
      </c>
      <c r="N1048" s="95">
        <v>6576900</v>
      </c>
      <c r="O1048" s="95">
        <v>641</v>
      </c>
      <c r="P1048" s="95">
        <v>1721936</v>
      </c>
      <c r="Q1048" s="95">
        <v>567</v>
      </c>
      <c r="R1048" s="95">
        <v>1612730</v>
      </c>
      <c r="S1048" s="95">
        <v>2290</v>
      </c>
      <c r="T1048" s="95">
        <v>9751622</v>
      </c>
      <c r="U1048" s="95">
        <v>2225</v>
      </c>
      <c r="V1048" s="95">
        <v>6850206</v>
      </c>
      <c r="W1048" s="95">
        <v>679</v>
      </c>
      <c r="X1048" s="95">
        <v>1827094</v>
      </c>
      <c r="Y1048" s="95">
        <v>595</v>
      </c>
      <c r="Z1048" s="95">
        <v>1681553</v>
      </c>
      <c r="AA1048" s="95">
        <v>2272</v>
      </c>
      <c r="AB1048" s="95">
        <v>9500725</v>
      </c>
      <c r="AC1048" s="95">
        <v>2200</v>
      </c>
      <c r="AD1048" s="95">
        <v>7142406</v>
      </c>
      <c r="AE1048" s="95">
        <v>682</v>
      </c>
      <c r="AF1048" s="95">
        <v>1812874</v>
      </c>
      <c r="AG1048" s="95">
        <v>601</v>
      </c>
      <c r="AH1048" s="95">
        <v>1929654</v>
      </c>
      <c r="AI1048" s="95">
        <v>2205</v>
      </c>
      <c r="AJ1048" s="95">
        <v>8373776.0300000003</v>
      </c>
      <c r="AK1048" s="95">
        <v>2128</v>
      </c>
      <c r="AL1048" s="95">
        <v>7194025.9000000004</v>
      </c>
      <c r="AM1048" s="95">
        <v>693</v>
      </c>
      <c r="AN1048" s="95">
        <v>1980515.21</v>
      </c>
      <c r="AO1048" s="95">
        <v>606</v>
      </c>
      <c r="AP1048" s="95">
        <v>2122951.16</v>
      </c>
      <c r="AQ1048" s="72">
        <v>277.2</v>
      </c>
      <c r="AR1048" s="72">
        <v>238.24</v>
      </c>
      <c r="AS1048" s="72">
        <v>515.44000000000005</v>
      </c>
      <c r="AT1048" s="95">
        <v>10178739</v>
      </c>
      <c r="AU1048" s="95">
        <v>8310814</v>
      </c>
      <c r="AV1048" s="95">
        <v>3060</v>
      </c>
      <c r="AW1048" s="95">
        <v>2907</v>
      </c>
      <c r="AX1048" s="72">
        <v>305.94</v>
      </c>
      <c r="AY1048" s="72">
        <v>242.7</v>
      </c>
      <c r="AZ1048" s="72">
        <v>548.64</v>
      </c>
      <c r="BA1048" s="95">
        <v>10896400</v>
      </c>
      <c r="BB1048" s="95">
        <v>8189630</v>
      </c>
      <c r="BC1048" s="95">
        <v>2968</v>
      </c>
      <c r="BD1048" s="95">
        <v>2812</v>
      </c>
      <c r="BE1048" s="72">
        <v>324.99</v>
      </c>
      <c r="BF1048" s="72">
        <v>252.12</v>
      </c>
      <c r="BG1048" s="72">
        <v>577.11</v>
      </c>
      <c r="BH1048" s="95">
        <v>11578716</v>
      </c>
      <c r="BI1048" s="95">
        <v>8531759</v>
      </c>
      <c r="BJ1048" s="95">
        <v>2969</v>
      </c>
      <c r="BK1048" s="95">
        <v>2820</v>
      </c>
      <c r="BL1048" s="72">
        <v>319.16000000000003</v>
      </c>
      <c r="BM1048" s="72">
        <v>269.91000000000003</v>
      </c>
      <c r="BN1048" s="72">
        <v>589.07000000000005</v>
      </c>
      <c r="BO1048" s="95">
        <v>11313599</v>
      </c>
      <c r="BP1048" s="95">
        <v>9072060</v>
      </c>
      <c r="BQ1048" s="95">
        <v>2954</v>
      </c>
      <c r="BR1048" s="95">
        <v>2801</v>
      </c>
      <c r="BS1048" s="72">
        <v>297.74</v>
      </c>
      <c r="BT1048" s="72">
        <v>283.98</v>
      </c>
      <c r="BU1048" s="72">
        <v>581.72</v>
      </c>
      <c r="BV1048" s="95">
        <v>10354291.24</v>
      </c>
      <c r="BW1048" s="95">
        <v>9316977.0600000005</v>
      </c>
      <c r="BX1048" s="95">
        <v>2898</v>
      </c>
      <c r="BY1048" s="95">
        <v>2734</v>
      </c>
      <c r="BZ1048" s="95">
        <v>2987</v>
      </c>
      <c r="CA1048" s="95">
        <v>2893</v>
      </c>
      <c r="CB1048" s="95">
        <v>2897</v>
      </c>
      <c r="CC1048" s="95">
        <v>2881</v>
      </c>
      <c r="CD1048" s="95">
        <v>2818</v>
      </c>
      <c r="CE1048" s="72">
        <v>650.75523149000003</v>
      </c>
      <c r="CF1048" s="72">
        <v>676.59346364999999</v>
      </c>
      <c r="CG1048" s="72">
        <v>712.40329333</v>
      </c>
      <c r="CH1048" s="72">
        <v>716.50152150999998</v>
      </c>
      <c r="CI1048" s="72">
        <v>731.52548966999996</v>
      </c>
      <c r="CJ1048" s="96">
        <v>0.79206432010000005</v>
      </c>
      <c r="CK1048" s="96">
        <v>0.81088575259999995</v>
      </c>
      <c r="CL1048" s="96">
        <v>0.81008889969999998</v>
      </c>
      <c r="CM1048" s="96">
        <v>0.82214759120000003</v>
      </c>
      <c r="CN1048" s="96">
        <v>0.7952149422</v>
      </c>
      <c r="CO1048" s="96">
        <v>0.91344491959999996</v>
      </c>
      <c r="CP1048" s="96">
        <v>0.8824618582</v>
      </c>
      <c r="CQ1048" s="96">
        <v>0.99584056389999998</v>
      </c>
      <c r="CR1048" s="96">
        <v>0.88614760660000003</v>
      </c>
      <c r="CS1048" s="95">
        <v>2771</v>
      </c>
      <c r="CT1048" s="95">
        <v>2675</v>
      </c>
      <c r="CU1048" s="95">
        <v>2670</v>
      </c>
      <c r="CV1048" s="95">
        <v>2678</v>
      </c>
      <c r="CW1048" s="95">
        <v>2634</v>
      </c>
      <c r="CX1048" s="96">
        <v>0.90997309900000001</v>
      </c>
      <c r="CY1048" s="96">
        <v>0.89430936699999997</v>
      </c>
      <c r="CZ1048" s="96">
        <v>0.92156669899999999</v>
      </c>
      <c r="DA1048" s="96">
        <v>0.90525390400000005</v>
      </c>
      <c r="DB1048" s="96">
        <v>0.93662578799999996</v>
      </c>
      <c r="DC1048">
        <v>2013</v>
      </c>
      <c r="DD1048" s="6">
        <v>2814.8</v>
      </c>
      <c r="DE1048" s="96">
        <v>3.3820027000000001E-3</v>
      </c>
      <c r="DF1048" s="72">
        <v>678.25</v>
      </c>
      <c r="DG1048" s="96">
        <v>1</v>
      </c>
      <c r="DH1048" s="72">
        <v>678.25</v>
      </c>
      <c r="DI1048" s="72">
        <v>721.43766407999999</v>
      </c>
      <c r="DJ1048" s="96">
        <v>1</v>
      </c>
      <c r="DK1048" s="72">
        <v>678.25</v>
      </c>
      <c r="DL1048" s="96">
        <v>1</v>
      </c>
      <c r="DM1048" s="72">
        <v>678.25</v>
      </c>
      <c r="DN1048" s="96">
        <v>1</v>
      </c>
      <c r="DO1048" s="96">
        <v>1.3261E-2</v>
      </c>
      <c r="DP1048" s="72">
        <v>8.99</v>
      </c>
      <c r="DQ1048" s="72">
        <v>669.26</v>
      </c>
      <c r="DR1048" t="s">
        <v>551</v>
      </c>
      <c r="DT1048" t="s">
        <v>695</v>
      </c>
    </row>
    <row r="1049" spans="1:124" x14ac:dyDescent="0.3">
      <c r="A1049" t="s">
        <v>393</v>
      </c>
      <c r="B1049">
        <v>18490</v>
      </c>
      <c r="C1049" s="95">
        <v>2242</v>
      </c>
      <c r="D1049" s="95">
        <v>9134971</v>
      </c>
      <c r="E1049" s="95">
        <v>2227</v>
      </c>
      <c r="F1049" s="95">
        <v>7076576</v>
      </c>
      <c r="G1049" s="95">
        <v>757</v>
      </c>
      <c r="H1049" s="95">
        <v>1887641</v>
      </c>
      <c r="I1049" s="95">
        <v>702</v>
      </c>
      <c r="J1049" s="95">
        <v>2020511</v>
      </c>
      <c r="K1049" s="95">
        <v>2175</v>
      </c>
      <c r="L1049" s="95">
        <v>8574904</v>
      </c>
      <c r="M1049" s="95">
        <v>2157</v>
      </c>
      <c r="N1049" s="95">
        <v>7909952</v>
      </c>
      <c r="O1049" s="95">
        <v>756</v>
      </c>
      <c r="P1049" s="95">
        <v>1871559</v>
      </c>
      <c r="Q1049" s="95">
        <v>698</v>
      </c>
      <c r="R1049" s="95">
        <v>2219030</v>
      </c>
      <c r="S1049" s="95">
        <v>2167</v>
      </c>
      <c r="T1049" s="95">
        <v>10006227</v>
      </c>
      <c r="U1049" s="95">
        <v>2151</v>
      </c>
      <c r="V1049" s="95">
        <v>8609404</v>
      </c>
      <c r="W1049" s="95">
        <v>782</v>
      </c>
      <c r="X1049" s="95">
        <v>1867662</v>
      </c>
      <c r="Y1049" s="95">
        <v>716</v>
      </c>
      <c r="Z1049" s="95">
        <v>2383479</v>
      </c>
      <c r="AA1049" s="95">
        <v>2120</v>
      </c>
      <c r="AB1049" s="95">
        <v>9008558</v>
      </c>
      <c r="AC1049" s="95">
        <v>2095</v>
      </c>
      <c r="AD1049" s="95">
        <v>8542935</v>
      </c>
      <c r="AE1049" s="95">
        <v>778</v>
      </c>
      <c r="AF1049" s="95">
        <v>2038753</v>
      </c>
      <c r="AG1049" s="95">
        <v>709</v>
      </c>
      <c r="AH1049" s="95">
        <v>2566532</v>
      </c>
      <c r="AI1049" s="95">
        <v>2069</v>
      </c>
      <c r="AJ1049" s="95">
        <v>10570859</v>
      </c>
      <c r="AK1049" s="95">
        <v>2039</v>
      </c>
      <c r="AL1049" s="95">
        <v>9442908</v>
      </c>
      <c r="AM1049" s="95">
        <v>790</v>
      </c>
      <c r="AN1049" s="95">
        <v>2505487</v>
      </c>
      <c r="AO1049" s="95">
        <v>712</v>
      </c>
      <c r="AP1049" s="95">
        <v>2522002.2200000002</v>
      </c>
      <c r="AQ1049" s="72">
        <v>306.29000000000002</v>
      </c>
      <c r="AR1049" s="72">
        <v>258.82</v>
      </c>
      <c r="AS1049" s="72">
        <v>565.11</v>
      </c>
      <c r="AT1049" s="95">
        <v>11022612</v>
      </c>
      <c r="AU1049" s="95">
        <v>9097087</v>
      </c>
      <c r="AV1049" s="95">
        <v>2999</v>
      </c>
      <c r="AW1049" s="95">
        <v>2929</v>
      </c>
      <c r="AX1049" s="72">
        <v>297.01</v>
      </c>
      <c r="AY1049" s="72">
        <v>295.64999999999998</v>
      </c>
      <c r="AZ1049" s="72">
        <v>592.66</v>
      </c>
      <c r="BA1049" s="95">
        <v>10446463</v>
      </c>
      <c r="BB1049" s="95">
        <v>10128982</v>
      </c>
      <c r="BC1049" s="95">
        <v>2931</v>
      </c>
      <c r="BD1049" s="95">
        <v>2855</v>
      </c>
      <c r="BE1049" s="72">
        <v>335.53</v>
      </c>
      <c r="BF1049" s="72">
        <v>319.52</v>
      </c>
      <c r="BG1049" s="72">
        <v>655.04999999999995</v>
      </c>
      <c r="BH1049" s="95">
        <v>11873889</v>
      </c>
      <c r="BI1049" s="95">
        <v>10992883</v>
      </c>
      <c r="BJ1049" s="95">
        <v>2949</v>
      </c>
      <c r="BK1049" s="95">
        <v>2867</v>
      </c>
      <c r="BL1049" s="72">
        <v>317.67</v>
      </c>
      <c r="BM1049" s="72">
        <v>330.17</v>
      </c>
      <c r="BN1049" s="72">
        <v>647.84</v>
      </c>
      <c r="BO1049" s="95">
        <v>11047311</v>
      </c>
      <c r="BP1049" s="95">
        <v>11109467</v>
      </c>
      <c r="BQ1049" s="95">
        <v>2898</v>
      </c>
      <c r="BR1049" s="95">
        <v>2804</v>
      </c>
      <c r="BS1049" s="72">
        <v>381.15</v>
      </c>
      <c r="BT1049" s="72">
        <v>362.44</v>
      </c>
      <c r="BU1049" s="72">
        <v>743.59</v>
      </c>
      <c r="BV1049" s="95">
        <v>13076346</v>
      </c>
      <c r="BW1049" s="95">
        <v>11964910.220000001</v>
      </c>
      <c r="BX1049" s="95">
        <v>2859</v>
      </c>
      <c r="BY1049" s="95">
        <v>2751</v>
      </c>
      <c r="BZ1049" s="95">
        <v>2966</v>
      </c>
      <c r="CA1049" s="95">
        <v>2894</v>
      </c>
      <c r="CB1049" s="95">
        <v>2909</v>
      </c>
      <c r="CC1049" s="95">
        <v>2853</v>
      </c>
      <c r="CD1049" s="95">
        <v>2806</v>
      </c>
      <c r="CE1049" s="72">
        <v>650.75523149000003</v>
      </c>
      <c r="CF1049" s="72">
        <v>676.59346364999999</v>
      </c>
      <c r="CG1049" s="72">
        <v>712.40329333</v>
      </c>
      <c r="CH1049" s="72">
        <v>716.50152150999998</v>
      </c>
      <c r="CI1049" s="72">
        <v>731.52548966999996</v>
      </c>
      <c r="CJ1049" s="96">
        <v>0.8683910212</v>
      </c>
      <c r="CK1049" s="96">
        <v>0.87594697830000001</v>
      </c>
      <c r="CL1049" s="96">
        <v>0.91949322259999999</v>
      </c>
      <c r="CM1049" s="96">
        <v>0.90417114350000005</v>
      </c>
      <c r="CN1049" s="96">
        <v>1.0164922623999999</v>
      </c>
      <c r="CO1049" s="96">
        <v>0.99694855540000005</v>
      </c>
      <c r="CP1049" s="96">
        <v>0.9197053556</v>
      </c>
      <c r="CQ1049" s="96">
        <v>0.99584056389999998</v>
      </c>
      <c r="CR1049" s="96">
        <v>0.92354665749999998</v>
      </c>
      <c r="CS1049" s="95">
        <v>2974</v>
      </c>
      <c r="CT1049" s="95">
        <v>2953</v>
      </c>
      <c r="CU1049" s="95">
        <v>2958</v>
      </c>
      <c r="CV1049" s="95">
        <v>2953</v>
      </c>
      <c r="CW1049" s="95">
        <v>2918</v>
      </c>
      <c r="CX1049" s="96">
        <v>1.021370517</v>
      </c>
      <c r="CY1049" s="96">
        <v>1.014237029</v>
      </c>
      <c r="CZ1049" s="96">
        <v>0.99233502299999998</v>
      </c>
      <c r="DA1049" s="96">
        <v>0.99557058200000004</v>
      </c>
      <c r="DB1049" s="96">
        <v>0.96063334199999995</v>
      </c>
      <c r="DC1049">
        <v>2013</v>
      </c>
      <c r="DD1049" s="6">
        <v>2841.2</v>
      </c>
      <c r="DE1049" s="96">
        <v>3.8412439000000001E-3</v>
      </c>
      <c r="DF1049" s="72">
        <v>706.55</v>
      </c>
      <c r="DG1049" s="96">
        <v>1</v>
      </c>
      <c r="DH1049" s="72">
        <v>706.55</v>
      </c>
      <c r="DI1049" s="72">
        <v>721.43766407999999</v>
      </c>
      <c r="DJ1049" s="96">
        <v>1</v>
      </c>
      <c r="DK1049" s="72">
        <v>706.55</v>
      </c>
      <c r="DL1049" s="96">
        <v>1</v>
      </c>
      <c r="DM1049" s="72">
        <v>706.55</v>
      </c>
      <c r="DN1049" s="96">
        <v>1</v>
      </c>
      <c r="DO1049" s="96">
        <v>1.0364999999999999E-2</v>
      </c>
      <c r="DP1049" s="72">
        <v>7.32</v>
      </c>
      <c r="DQ1049" s="72">
        <v>699.23</v>
      </c>
      <c r="DR1049" t="s">
        <v>393</v>
      </c>
      <c r="DT1049" t="s">
        <v>695</v>
      </c>
    </row>
    <row r="1050" spans="1:124" x14ac:dyDescent="0.3">
      <c r="A1050" t="s">
        <v>504</v>
      </c>
      <c r="B1050">
        <v>18500</v>
      </c>
      <c r="C1050" s="95">
        <v>5560</v>
      </c>
      <c r="D1050" s="95">
        <v>24926546</v>
      </c>
      <c r="E1050" s="95">
        <v>5416</v>
      </c>
      <c r="F1050" s="95">
        <v>16416221</v>
      </c>
      <c r="G1050" s="95">
        <v>1596</v>
      </c>
      <c r="H1050" s="95">
        <v>4771194</v>
      </c>
      <c r="I1050" s="95">
        <v>1424</v>
      </c>
      <c r="J1050" s="95">
        <v>4336480</v>
      </c>
      <c r="K1050" s="95">
        <v>5139</v>
      </c>
      <c r="L1050" s="95">
        <v>23588827</v>
      </c>
      <c r="M1050" s="95">
        <v>4988</v>
      </c>
      <c r="N1050" s="95">
        <v>16550109</v>
      </c>
      <c r="O1050" s="95">
        <v>1577</v>
      </c>
      <c r="P1050" s="95">
        <v>4686188</v>
      </c>
      <c r="Q1050" s="95">
        <v>1401</v>
      </c>
      <c r="R1050" s="95">
        <v>4631122</v>
      </c>
      <c r="S1050" s="95">
        <v>5097</v>
      </c>
      <c r="T1050" s="95">
        <v>25835027</v>
      </c>
      <c r="U1050" s="95">
        <v>4936</v>
      </c>
      <c r="V1050" s="95">
        <v>17581743</v>
      </c>
      <c r="W1050" s="95">
        <v>1598</v>
      </c>
      <c r="X1050" s="95">
        <v>5025216</v>
      </c>
      <c r="Y1050" s="95">
        <v>1411</v>
      </c>
      <c r="Z1050" s="95">
        <v>4540317</v>
      </c>
      <c r="AA1050" s="95">
        <v>5070</v>
      </c>
      <c r="AB1050" s="95">
        <v>24052090</v>
      </c>
      <c r="AC1050" s="95">
        <v>4883</v>
      </c>
      <c r="AD1050" s="95">
        <v>18351093</v>
      </c>
      <c r="AE1050" s="95">
        <v>1621</v>
      </c>
      <c r="AF1050" s="95">
        <v>5388993</v>
      </c>
      <c r="AG1050" s="95">
        <v>1454</v>
      </c>
      <c r="AH1050" s="95">
        <v>4944903</v>
      </c>
      <c r="AI1050" s="95">
        <v>5242</v>
      </c>
      <c r="AJ1050" s="95">
        <v>24859710.260000002</v>
      </c>
      <c r="AK1050" s="95">
        <v>5045</v>
      </c>
      <c r="AL1050" s="95">
        <v>19531385.73</v>
      </c>
      <c r="AM1050" s="95">
        <v>1639</v>
      </c>
      <c r="AN1050" s="95">
        <v>4433592</v>
      </c>
      <c r="AO1050" s="95">
        <v>1464</v>
      </c>
      <c r="AP1050" s="95">
        <v>5488948</v>
      </c>
      <c r="AQ1050" s="72">
        <v>345.84</v>
      </c>
      <c r="AR1050" s="72">
        <v>252.84</v>
      </c>
      <c r="AS1050" s="72">
        <v>598.67999999999995</v>
      </c>
      <c r="AT1050" s="95">
        <v>29697740</v>
      </c>
      <c r="AU1050" s="95">
        <v>20752701</v>
      </c>
      <c r="AV1050" s="95">
        <v>7156</v>
      </c>
      <c r="AW1050" s="95">
        <v>6840</v>
      </c>
      <c r="AX1050" s="72">
        <v>350.84</v>
      </c>
      <c r="AY1050" s="72">
        <v>276.27</v>
      </c>
      <c r="AZ1050" s="72">
        <v>627.11</v>
      </c>
      <c r="BA1050" s="95">
        <v>28275015</v>
      </c>
      <c r="BB1050" s="95">
        <v>21181231</v>
      </c>
      <c r="BC1050" s="95">
        <v>6716</v>
      </c>
      <c r="BD1050" s="95">
        <v>6389</v>
      </c>
      <c r="BE1050" s="72">
        <v>384.12</v>
      </c>
      <c r="BF1050" s="72">
        <v>290.45</v>
      </c>
      <c r="BG1050" s="72">
        <v>674.57</v>
      </c>
      <c r="BH1050" s="95">
        <v>30860243</v>
      </c>
      <c r="BI1050" s="95">
        <v>22122060</v>
      </c>
      <c r="BJ1050" s="95">
        <v>6695</v>
      </c>
      <c r="BK1050" s="95">
        <v>6347</v>
      </c>
      <c r="BL1050" s="72">
        <v>366.68</v>
      </c>
      <c r="BM1050" s="72">
        <v>306.35000000000002</v>
      </c>
      <c r="BN1050" s="72">
        <v>673.03</v>
      </c>
      <c r="BO1050" s="95">
        <v>29441083</v>
      </c>
      <c r="BP1050" s="95">
        <v>23295996</v>
      </c>
      <c r="BQ1050" s="95">
        <v>6691</v>
      </c>
      <c r="BR1050" s="95">
        <v>6337</v>
      </c>
      <c r="BS1050" s="72">
        <v>354.76</v>
      </c>
      <c r="BT1050" s="72">
        <v>320.33</v>
      </c>
      <c r="BU1050" s="72">
        <v>675.09</v>
      </c>
      <c r="BV1050" s="95">
        <v>29293302.260000002</v>
      </c>
      <c r="BW1050" s="95">
        <v>25020333.73</v>
      </c>
      <c r="BX1050" s="95">
        <v>6881</v>
      </c>
      <c r="BY1050" s="95">
        <v>6509</v>
      </c>
      <c r="BZ1050" s="95">
        <v>7005</v>
      </c>
      <c r="CA1050" s="95">
        <v>6558</v>
      </c>
      <c r="CB1050" s="95">
        <v>6527</v>
      </c>
      <c r="CC1050" s="95">
        <v>6523</v>
      </c>
      <c r="CD1050" s="95">
        <v>6699</v>
      </c>
      <c r="CE1050" s="72">
        <v>650.75523149000003</v>
      </c>
      <c r="CF1050" s="72">
        <v>676.59346364999999</v>
      </c>
      <c r="CG1050" s="72">
        <v>712.40329333</v>
      </c>
      <c r="CH1050" s="72">
        <v>716.50152150999998</v>
      </c>
      <c r="CI1050" s="72">
        <v>731.52548966999996</v>
      </c>
      <c r="CJ1050" s="96">
        <v>0.91997723730000003</v>
      </c>
      <c r="CK1050" s="96">
        <v>0.92686381659999995</v>
      </c>
      <c r="CL1050" s="96">
        <v>0.94689343290000005</v>
      </c>
      <c r="CM1050" s="96">
        <v>0.93932808209999996</v>
      </c>
      <c r="CN1050" s="96">
        <v>0.92285232650000004</v>
      </c>
      <c r="CO1050" s="96">
        <v>0.9663635236</v>
      </c>
      <c r="CP1050" s="96">
        <v>0.96359491669999997</v>
      </c>
      <c r="CQ1050" s="96">
        <v>0.99584056389999998</v>
      </c>
      <c r="CR1050" s="96">
        <v>0.96761953069999995</v>
      </c>
      <c r="CS1050" s="95">
        <v>6670</v>
      </c>
      <c r="CT1050" s="95">
        <v>6238</v>
      </c>
      <c r="CU1050" s="95">
        <v>6253</v>
      </c>
      <c r="CV1050" s="95">
        <v>6222</v>
      </c>
      <c r="CW1050" s="95">
        <v>6415</v>
      </c>
      <c r="CX1050" s="96">
        <v>0.964720146</v>
      </c>
      <c r="CY1050" s="96">
        <v>0.98389115299999996</v>
      </c>
      <c r="CZ1050" s="96">
        <v>0.97024209500000003</v>
      </c>
      <c r="DA1050" s="96">
        <v>0.95006240900000005</v>
      </c>
      <c r="DB1050" s="96">
        <v>0.96305827099999997</v>
      </c>
      <c r="DC1050">
        <v>2013</v>
      </c>
      <c r="DD1050" s="6">
        <v>6484.4</v>
      </c>
      <c r="DE1050" s="96">
        <v>3.5568595000000001E-3</v>
      </c>
      <c r="DF1050" s="72">
        <v>740.48</v>
      </c>
      <c r="DG1050" s="96">
        <v>1</v>
      </c>
      <c r="DH1050" s="72">
        <v>740.48</v>
      </c>
      <c r="DI1050" s="72">
        <v>726.79145115999995</v>
      </c>
      <c r="DJ1050" s="96">
        <v>1</v>
      </c>
      <c r="DK1050" s="72">
        <v>740.48</v>
      </c>
      <c r="DL1050" s="96">
        <v>1</v>
      </c>
      <c r="DM1050" s="72">
        <v>740.48</v>
      </c>
      <c r="DN1050" s="96">
        <v>1</v>
      </c>
      <c r="DO1050" s="96">
        <v>6.9259999999999999E-3</v>
      </c>
      <c r="DP1050" s="72">
        <v>5.13</v>
      </c>
      <c r="DQ1050" s="72">
        <v>735.35</v>
      </c>
      <c r="DR1050" t="s">
        <v>504</v>
      </c>
      <c r="DT1050" t="s">
        <v>695</v>
      </c>
    </row>
    <row r="1051" spans="1:124" x14ac:dyDescent="0.3">
      <c r="A1051" t="s">
        <v>34</v>
      </c>
      <c r="B1051">
        <v>18510</v>
      </c>
      <c r="C1051" s="95">
        <v>1976</v>
      </c>
      <c r="D1051" s="95">
        <v>7643592</v>
      </c>
      <c r="E1051" s="95">
        <v>1901</v>
      </c>
      <c r="F1051" s="95">
        <v>6626451</v>
      </c>
      <c r="G1051" s="95">
        <v>409</v>
      </c>
      <c r="H1051" s="95">
        <v>1289453</v>
      </c>
      <c r="I1051" s="95">
        <v>348</v>
      </c>
      <c r="J1051" s="95">
        <v>1169746</v>
      </c>
      <c r="K1051" s="95">
        <v>1903</v>
      </c>
      <c r="L1051" s="95">
        <v>8363886</v>
      </c>
      <c r="M1051" s="95">
        <v>1824</v>
      </c>
      <c r="N1051" s="95">
        <v>6762171</v>
      </c>
      <c r="O1051" s="95">
        <v>422</v>
      </c>
      <c r="P1051" s="95">
        <v>1665038</v>
      </c>
      <c r="Q1051" s="95">
        <v>364</v>
      </c>
      <c r="R1051" s="95">
        <v>1388046</v>
      </c>
      <c r="S1051" s="95">
        <v>1904</v>
      </c>
      <c r="T1051" s="95">
        <v>9331862</v>
      </c>
      <c r="U1051" s="95">
        <v>1806</v>
      </c>
      <c r="V1051" s="95">
        <v>7077704</v>
      </c>
      <c r="W1051" s="95">
        <v>421</v>
      </c>
      <c r="X1051" s="95">
        <v>1822589</v>
      </c>
      <c r="Y1051" s="95">
        <v>361</v>
      </c>
      <c r="Z1051" s="95">
        <v>1481433</v>
      </c>
      <c r="AA1051" s="95">
        <v>1868</v>
      </c>
      <c r="AB1051" s="95">
        <v>8945594</v>
      </c>
      <c r="AC1051" s="95">
        <v>1770</v>
      </c>
      <c r="AD1051" s="95">
        <v>7272727</v>
      </c>
      <c r="AE1051" s="95">
        <v>441</v>
      </c>
      <c r="AF1051" s="95">
        <v>1599230</v>
      </c>
      <c r="AG1051" s="95">
        <v>379</v>
      </c>
      <c r="AH1051" s="95">
        <v>1520361</v>
      </c>
      <c r="AI1051" s="95">
        <v>1837</v>
      </c>
      <c r="AJ1051" s="95">
        <v>7862317</v>
      </c>
      <c r="AK1051" s="95">
        <v>1732</v>
      </c>
      <c r="AL1051" s="95">
        <v>7387185</v>
      </c>
      <c r="AM1051" s="95">
        <v>424</v>
      </c>
      <c r="AN1051" s="95">
        <v>1636141</v>
      </c>
      <c r="AO1051" s="95">
        <v>366</v>
      </c>
      <c r="AP1051" s="95">
        <v>1505433</v>
      </c>
      <c r="AQ1051" s="72">
        <v>312.13</v>
      </c>
      <c r="AR1051" s="72">
        <v>288.88</v>
      </c>
      <c r="AS1051" s="72">
        <v>601.01</v>
      </c>
      <c r="AT1051" s="95">
        <v>8933045</v>
      </c>
      <c r="AU1051" s="95">
        <v>7796197</v>
      </c>
      <c r="AV1051" s="95">
        <v>2385</v>
      </c>
      <c r="AW1051" s="95">
        <v>2249</v>
      </c>
      <c r="AX1051" s="72">
        <v>359.46</v>
      </c>
      <c r="AY1051" s="72">
        <v>310.41000000000003</v>
      </c>
      <c r="AZ1051" s="72">
        <v>669.87</v>
      </c>
      <c r="BA1051" s="95">
        <v>10028924</v>
      </c>
      <c r="BB1051" s="95">
        <v>8150217</v>
      </c>
      <c r="BC1051" s="95">
        <v>2325</v>
      </c>
      <c r="BD1051" s="95">
        <v>2188</v>
      </c>
      <c r="BE1051" s="72">
        <v>399.8</v>
      </c>
      <c r="BF1051" s="72">
        <v>329.15</v>
      </c>
      <c r="BG1051" s="72">
        <v>728.95</v>
      </c>
      <c r="BH1051" s="95">
        <v>11154451</v>
      </c>
      <c r="BI1051" s="95">
        <v>8559137</v>
      </c>
      <c r="BJ1051" s="95">
        <v>2325</v>
      </c>
      <c r="BK1051" s="95">
        <v>2167</v>
      </c>
      <c r="BL1051" s="72">
        <v>380.57</v>
      </c>
      <c r="BM1051" s="72">
        <v>340.98</v>
      </c>
      <c r="BN1051" s="72">
        <v>721.55</v>
      </c>
      <c r="BO1051" s="95">
        <v>10544824</v>
      </c>
      <c r="BP1051" s="95">
        <v>8793088</v>
      </c>
      <c r="BQ1051" s="95">
        <v>2309</v>
      </c>
      <c r="BR1051" s="95">
        <v>2149</v>
      </c>
      <c r="BS1051" s="72">
        <v>350.08</v>
      </c>
      <c r="BT1051" s="72">
        <v>353.22</v>
      </c>
      <c r="BU1051" s="72">
        <v>703.3</v>
      </c>
      <c r="BV1051" s="95">
        <v>9498458</v>
      </c>
      <c r="BW1051" s="95">
        <v>8892618</v>
      </c>
      <c r="BX1051" s="95">
        <v>2261</v>
      </c>
      <c r="BY1051" s="95">
        <v>2098</v>
      </c>
      <c r="BZ1051" s="95">
        <v>2320</v>
      </c>
      <c r="CA1051" s="95">
        <v>2259</v>
      </c>
      <c r="CB1051" s="95">
        <v>2249</v>
      </c>
      <c r="CC1051" s="95">
        <v>2233</v>
      </c>
      <c r="CD1051" s="95">
        <v>2181</v>
      </c>
      <c r="CE1051" s="72">
        <v>650.75523149000003</v>
      </c>
      <c r="CF1051" s="72">
        <v>676.59346364999999</v>
      </c>
      <c r="CG1051" s="72">
        <v>712.40329333</v>
      </c>
      <c r="CH1051" s="72">
        <v>716.50152150999998</v>
      </c>
      <c r="CI1051" s="72">
        <v>731.52548966999996</v>
      </c>
      <c r="CJ1051" s="96">
        <v>0.92355769249999997</v>
      </c>
      <c r="CK1051" s="96">
        <v>0.99006277180000002</v>
      </c>
      <c r="CL1051" s="96">
        <v>1.0232266004999999</v>
      </c>
      <c r="CM1051" s="96">
        <v>1.0070460122</v>
      </c>
      <c r="CN1051" s="96">
        <v>0.96141557600000005</v>
      </c>
      <c r="CO1051" s="96">
        <v>1.0237480465</v>
      </c>
      <c r="CP1051" s="96">
        <v>0.9583038854</v>
      </c>
      <c r="CQ1051" s="96">
        <v>0.99584056389999998</v>
      </c>
      <c r="CR1051" s="96">
        <v>0.96230640050000005</v>
      </c>
      <c r="CS1051" s="95">
        <v>2014</v>
      </c>
      <c r="CT1051" s="95">
        <v>1958</v>
      </c>
      <c r="CU1051" s="95">
        <v>1952</v>
      </c>
      <c r="CV1051" s="95">
        <v>1945</v>
      </c>
      <c r="CW1051" s="95">
        <v>1921</v>
      </c>
      <c r="CX1051" s="96">
        <v>1.0167815039999999</v>
      </c>
      <c r="CY1051" s="96">
        <v>1.0125608740000001</v>
      </c>
      <c r="CZ1051" s="96">
        <v>1.0153326250000001</v>
      </c>
      <c r="DA1051" s="96">
        <v>1.0233358109999999</v>
      </c>
      <c r="DB1051" s="96">
        <v>1.0514231119999999</v>
      </c>
      <c r="DC1051">
        <v>2013</v>
      </c>
      <c r="DD1051" s="6">
        <v>2170.1999999999998</v>
      </c>
      <c r="DE1051" s="96">
        <v>2.2482495000000001E-3</v>
      </c>
      <c r="DF1051" s="72">
        <v>737.38</v>
      </c>
      <c r="DG1051" s="96">
        <v>1</v>
      </c>
      <c r="DH1051" s="72">
        <v>737.38</v>
      </c>
      <c r="DI1051" s="72">
        <v>731.86362262</v>
      </c>
      <c r="DJ1051" s="96">
        <v>1</v>
      </c>
      <c r="DK1051" s="72">
        <v>737.38</v>
      </c>
      <c r="DL1051" s="96">
        <v>1</v>
      </c>
      <c r="DM1051" s="72">
        <v>737.38</v>
      </c>
      <c r="DN1051" s="96">
        <v>1</v>
      </c>
      <c r="DO1051" s="96">
        <v>7.5050000000000004E-3</v>
      </c>
      <c r="DP1051" s="72">
        <v>5.53</v>
      </c>
      <c r="DQ1051" s="72">
        <v>731.85</v>
      </c>
      <c r="DR1051" t="s">
        <v>34</v>
      </c>
      <c r="DT1051" t="s">
        <v>695</v>
      </c>
    </row>
    <row r="1052" spans="1:124" x14ac:dyDescent="0.3">
      <c r="A1052" t="s">
        <v>722</v>
      </c>
      <c r="B1052">
        <v>18511</v>
      </c>
      <c r="C1052" s="95">
        <v>666</v>
      </c>
      <c r="D1052" s="95">
        <v>3041988</v>
      </c>
      <c r="E1052" s="95">
        <v>648</v>
      </c>
      <c r="F1052" s="95">
        <v>2248312</v>
      </c>
      <c r="G1052" s="95">
        <v>167</v>
      </c>
      <c r="H1052" s="95">
        <v>502100</v>
      </c>
      <c r="I1052" s="95">
        <v>157</v>
      </c>
      <c r="J1052" s="95">
        <v>523117</v>
      </c>
      <c r="K1052" s="95">
        <v>631</v>
      </c>
      <c r="L1052" s="95">
        <v>2590543</v>
      </c>
      <c r="M1052" s="95">
        <v>615</v>
      </c>
      <c r="N1052" s="95">
        <v>2249082</v>
      </c>
      <c r="O1052" s="95">
        <v>168</v>
      </c>
      <c r="P1052" s="95">
        <v>1005928</v>
      </c>
      <c r="Q1052" s="95">
        <v>159</v>
      </c>
      <c r="R1052" s="95">
        <v>618547</v>
      </c>
      <c r="S1052" s="95">
        <v>631</v>
      </c>
      <c r="T1052" s="95">
        <v>2606277</v>
      </c>
      <c r="U1052" s="95">
        <v>613</v>
      </c>
      <c r="V1052" s="95">
        <v>2119636</v>
      </c>
      <c r="W1052" s="95">
        <v>171</v>
      </c>
      <c r="X1052" s="95">
        <v>903113</v>
      </c>
      <c r="Y1052" s="95">
        <v>159</v>
      </c>
      <c r="Z1052" s="95">
        <v>647531</v>
      </c>
      <c r="AA1052" s="95">
        <v>641</v>
      </c>
      <c r="AB1052" s="95">
        <v>2867627</v>
      </c>
      <c r="AC1052" s="95">
        <v>623</v>
      </c>
      <c r="AD1052" s="95">
        <v>2217337</v>
      </c>
      <c r="AE1052" s="95">
        <v>160</v>
      </c>
      <c r="AF1052" s="95">
        <v>865618</v>
      </c>
      <c r="AG1052" s="95">
        <v>153</v>
      </c>
      <c r="AH1052" s="95">
        <v>579411</v>
      </c>
      <c r="AI1052" s="95">
        <v>625</v>
      </c>
      <c r="AJ1052" s="95">
        <v>3251495</v>
      </c>
      <c r="AK1052" s="95">
        <v>606</v>
      </c>
      <c r="AL1052" s="95">
        <v>2706035.57</v>
      </c>
      <c r="AM1052" s="95">
        <v>154</v>
      </c>
      <c r="AN1052" s="95">
        <v>559723</v>
      </c>
      <c r="AO1052" s="95">
        <v>145</v>
      </c>
      <c r="AP1052" s="95">
        <v>764270</v>
      </c>
      <c r="AQ1052" s="72">
        <v>354.55</v>
      </c>
      <c r="AR1052" s="72">
        <v>286.89999999999998</v>
      </c>
      <c r="AS1052" s="72">
        <v>641.45000000000005</v>
      </c>
      <c r="AT1052" s="95">
        <v>3544088</v>
      </c>
      <c r="AU1052" s="95">
        <v>2771429</v>
      </c>
      <c r="AV1052" s="95">
        <v>833</v>
      </c>
      <c r="AW1052" s="95">
        <v>805</v>
      </c>
      <c r="AX1052" s="72">
        <v>375.1</v>
      </c>
      <c r="AY1052" s="72">
        <v>308.75</v>
      </c>
      <c r="AZ1052" s="72">
        <v>683.85</v>
      </c>
      <c r="BA1052" s="95">
        <v>3596471</v>
      </c>
      <c r="BB1052" s="95">
        <v>2867629</v>
      </c>
      <c r="BC1052" s="95">
        <v>799</v>
      </c>
      <c r="BD1052" s="95">
        <v>774</v>
      </c>
      <c r="BE1052" s="72">
        <v>364.65</v>
      </c>
      <c r="BF1052" s="72">
        <v>298.7</v>
      </c>
      <c r="BG1052" s="72">
        <v>663.35</v>
      </c>
      <c r="BH1052" s="95">
        <v>3509390</v>
      </c>
      <c r="BI1052" s="95">
        <v>2767167</v>
      </c>
      <c r="BJ1052" s="95">
        <v>802</v>
      </c>
      <c r="BK1052" s="95">
        <v>772</v>
      </c>
      <c r="BL1052" s="72">
        <v>388.39</v>
      </c>
      <c r="BM1052" s="72">
        <v>300.33999999999997</v>
      </c>
      <c r="BN1052" s="72">
        <v>688.73</v>
      </c>
      <c r="BO1052" s="95">
        <v>3733245</v>
      </c>
      <c r="BP1052" s="95">
        <v>2796748</v>
      </c>
      <c r="BQ1052" s="95">
        <v>801</v>
      </c>
      <c r="BR1052" s="95">
        <v>776</v>
      </c>
      <c r="BS1052" s="72">
        <v>407.7</v>
      </c>
      <c r="BT1052" s="72">
        <v>385.08</v>
      </c>
      <c r="BU1052" s="72">
        <v>792.78</v>
      </c>
      <c r="BV1052" s="95">
        <v>3811218</v>
      </c>
      <c r="BW1052" s="95">
        <v>3470305.57</v>
      </c>
      <c r="BX1052" s="95">
        <v>779</v>
      </c>
      <c r="BY1052" s="95">
        <v>751</v>
      </c>
      <c r="BZ1052" s="95">
        <v>820</v>
      </c>
      <c r="CA1052" s="95">
        <v>787</v>
      </c>
      <c r="CB1052" s="95">
        <v>788</v>
      </c>
      <c r="CC1052" s="95">
        <v>789</v>
      </c>
      <c r="CD1052" s="95">
        <v>765</v>
      </c>
      <c r="CE1052" s="72">
        <v>650.75523149000003</v>
      </c>
      <c r="CF1052" s="72">
        <v>676.59346364999999</v>
      </c>
      <c r="CG1052" s="72">
        <v>712.40329333</v>
      </c>
      <c r="CH1052" s="72">
        <v>716.50152150999998</v>
      </c>
      <c r="CI1052" s="72">
        <v>731.52548966999996</v>
      </c>
      <c r="CJ1052" s="96">
        <v>0.9857008733</v>
      </c>
      <c r="CK1052" s="96">
        <v>1.0107251056</v>
      </c>
      <c r="CL1052" s="96">
        <v>0.93114392680000002</v>
      </c>
      <c r="CM1052" s="96">
        <v>0.96124010810000005</v>
      </c>
      <c r="CN1052" s="96">
        <v>1.0837353055000001</v>
      </c>
      <c r="CO1052" s="96">
        <v>1.0079757511</v>
      </c>
      <c r="CP1052" s="96">
        <v>0.98663986979999996</v>
      </c>
      <c r="CQ1052" s="96">
        <v>0.99584056389999998</v>
      </c>
      <c r="CR1052" s="96">
        <v>0.99076073490000005</v>
      </c>
      <c r="CS1052" s="95">
        <v>1058</v>
      </c>
      <c r="CT1052" s="95">
        <v>1041</v>
      </c>
      <c r="CU1052" s="95">
        <v>1067</v>
      </c>
      <c r="CV1052" s="95">
        <v>1065</v>
      </c>
      <c r="CW1052" s="95">
        <v>1066</v>
      </c>
      <c r="CX1052" s="96">
        <v>1.0020556270000001</v>
      </c>
      <c r="CY1052" s="96">
        <v>1.019380178</v>
      </c>
      <c r="CZ1052" s="96">
        <v>1.0123114179999999</v>
      </c>
      <c r="DA1052" s="96">
        <v>0.99864828500000002</v>
      </c>
      <c r="DB1052" s="96">
        <v>1.00769346</v>
      </c>
      <c r="DC1052">
        <v>2013</v>
      </c>
      <c r="DD1052" s="6">
        <v>775.6</v>
      </c>
      <c r="DE1052" s="96">
        <v>9.7576059999999998E-4</v>
      </c>
      <c r="DF1052" s="72">
        <v>760.15</v>
      </c>
      <c r="DG1052" s="96">
        <v>1</v>
      </c>
      <c r="DH1052" s="72">
        <v>760.15</v>
      </c>
      <c r="DI1052" s="72">
        <v>721.43766407999999</v>
      </c>
      <c r="DJ1052" s="96">
        <v>0.88068155429999995</v>
      </c>
      <c r="DK1052" s="72">
        <v>755.53090425000005</v>
      </c>
      <c r="DL1052" s="96">
        <v>1.0016256093</v>
      </c>
      <c r="DM1052" s="72">
        <v>756.75910228999999</v>
      </c>
      <c r="DN1052" s="96">
        <v>1</v>
      </c>
      <c r="DO1052" s="96">
        <v>4.7520000000000001E-3</v>
      </c>
      <c r="DP1052" s="72">
        <v>3.6</v>
      </c>
      <c r="DQ1052" s="72">
        <v>753.16</v>
      </c>
      <c r="DR1052" t="s">
        <v>722</v>
      </c>
      <c r="DT1052" t="s">
        <v>695</v>
      </c>
    </row>
    <row r="1053" spans="1:124" x14ac:dyDescent="0.3">
      <c r="A1053" t="s">
        <v>723</v>
      </c>
      <c r="B1053">
        <v>18530</v>
      </c>
      <c r="C1053" s="95">
        <v>6427</v>
      </c>
      <c r="D1053" s="95">
        <v>28214040</v>
      </c>
      <c r="E1053" s="95">
        <v>6313</v>
      </c>
      <c r="F1053" s="95">
        <v>18556616</v>
      </c>
      <c r="G1053" s="95">
        <v>2101</v>
      </c>
      <c r="H1053" s="95">
        <v>6820090</v>
      </c>
      <c r="I1053" s="95">
        <v>1944</v>
      </c>
      <c r="J1053" s="95">
        <v>5220925</v>
      </c>
      <c r="K1053" s="95">
        <v>6189</v>
      </c>
      <c r="L1053" s="95">
        <v>26630506</v>
      </c>
      <c r="M1053" s="95">
        <v>6049</v>
      </c>
      <c r="N1053" s="95">
        <v>18366097</v>
      </c>
      <c r="O1053" s="95">
        <v>2106</v>
      </c>
      <c r="P1053" s="95">
        <v>6616714</v>
      </c>
      <c r="Q1053" s="95">
        <v>1943</v>
      </c>
      <c r="R1053" s="95">
        <v>5571122</v>
      </c>
      <c r="S1053" s="95">
        <v>6137</v>
      </c>
      <c r="T1053" s="95">
        <v>26044702</v>
      </c>
      <c r="U1053" s="95">
        <v>5978</v>
      </c>
      <c r="V1053" s="95">
        <v>19307543</v>
      </c>
      <c r="W1053" s="95">
        <v>2104</v>
      </c>
      <c r="X1053" s="95">
        <v>6523260</v>
      </c>
      <c r="Y1053" s="95">
        <v>1937</v>
      </c>
      <c r="Z1053" s="95">
        <v>5588707</v>
      </c>
      <c r="AA1053" s="95">
        <v>6134</v>
      </c>
      <c r="AB1053" s="95">
        <v>23703528</v>
      </c>
      <c r="AC1053" s="95">
        <v>5962</v>
      </c>
      <c r="AD1053" s="95">
        <v>19635581</v>
      </c>
      <c r="AE1053" s="95">
        <v>2093</v>
      </c>
      <c r="AF1053" s="95">
        <v>6721734</v>
      </c>
      <c r="AG1053" s="95">
        <v>1927</v>
      </c>
      <c r="AH1053" s="95">
        <v>6274231</v>
      </c>
      <c r="AI1053" s="95">
        <v>6210</v>
      </c>
      <c r="AJ1053" s="95">
        <v>24504472.530000001</v>
      </c>
      <c r="AK1053" s="95">
        <v>6038</v>
      </c>
      <c r="AL1053" s="95">
        <v>21497316.469999999</v>
      </c>
      <c r="AM1053" s="95">
        <v>2152</v>
      </c>
      <c r="AN1053" s="95">
        <v>6219311.1799999997</v>
      </c>
      <c r="AO1053" s="95">
        <v>1987</v>
      </c>
      <c r="AP1053" s="95">
        <v>6330499.6500000004</v>
      </c>
      <c r="AQ1053" s="72">
        <v>342.34</v>
      </c>
      <c r="AR1053" s="72">
        <v>239.97</v>
      </c>
      <c r="AS1053" s="72">
        <v>582.30999999999995</v>
      </c>
      <c r="AT1053" s="95">
        <v>35034130</v>
      </c>
      <c r="AU1053" s="95">
        <v>23777541</v>
      </c>
      <c r="AV1053" s="95">
        <v>8528</v>
      </c>
      <c r="AW1053" s="95">
        <v>8257</v>
      </c>
      <c r="AX1053" s="72">
        <v>334.01</v>
      </c>
      <c r="AY1053" s="72">
        <v>249.6</v>
      </c>
      <c r="AZ1053" s="72">
        <v>583.61</v>
      </c>
      <c r="BA1053" s="95">
        <v>33247220</v>
      </c>
      <c r="BB1053" s="95">
        <v>23937219</v>
      </c>
      <c r="BC1053" s="95">
        <v>8295</v>
      </c>
      <c r="BD1053" s="95">
        <v>7992</v>
      </c>
      <c r="BE1053" s="72">
        <v>329.33</v>
      </c>
      <c r="BF1053" s="72">
        <v>262.12</v>
      </c>
      <c r="BG1053" s="72">
        <v>591.45000000000005</v>
      </c>
      <c r="BH1053" s="95">
        <v>32567962</v>
      </c>
      <c r="BI1053" s="95">
        <v>24896250</v>
      </c>
      <c r="BJ1053" s="95">
        <v>8241</v>
      </c>
      <c r="BK1053" s="95">
        <v>7915</v>
      </c>
      <c r="BL1053" s="72">
        <v>308.19</v>
      </c>
      <c r="BM1053" s="72">
        <v>273.69</v>
      </c>
      <c r="BN1053" s="72">
        <v>581.88</v>
      </c>
      <c r="BO1053" s="95">
        <v>30425262</v>
      </c>
      <c r="BP1053" s="95">
        <v>25909812</v>
      </c>
      <c r="BQ1053" s="95">
        <v>8227</v>
      </c>
      <c r="BR1053" s="95">
        <v>7889</v>
      </c>
      <c r="BS1053" s="72">
        <v>306.18</v>
      </c>
      <c r="BT1053" s="72">
        <v>288.97000000000003</v>
      </c>
      <c r="BU1053" s="72">
        <v>595.15</v>
      </c>
      <c r="BV1053" s="95">
        <v>30723783.710000001</v>
      </c>
      <c r="BW1053" s="95">
        <v>27827816.120000001</v>
      </c>
      <c r="BX1053" s="95">
        <v>8362</v>
      </c>
      <c r="BY1053" s="95">
        <v>8025</v>
      </c>
      <c r="BZ1053" s="95">
        <v>8399</v>
      </c>
      <c r="CA1053" s="95">
        <v>8148</v>
      </c>
      <c r="CB1053" s="95">
        <v>8084</v>
      </c>
      <c r="CC1053" s="95">
        <v>8067</v>
      </c>
      <c r="CD1053" s="95">
        <v>8197</v>
      </c>
      <c r="CE1053" s="72">
        <v>650.75523149000003</v>
      </c>
      <c r="CF1053" s="72">
        <v>676.59346364999999</v>
      </c>
      <c r="CG1053" s="72">
        <v>712.40329333</v>
      </c>
      <c r="CH1053" s="72">
        <v>716.50152150999998</v>
      </c>
      <c r="CI1053" s="72">
        <v>731.52548966999996</v>
      </c>
      <c r="CJ1053" s="96">
        <v>0.89482184980000001</v>
      </c>
      <c r="CK1053" s="96">
        <v>0.86257114700000004</v>
      </c>
      <c r="CL1053" s="96">
        <v>0.8302179475</v>
      </c>
      <c r="CM1053" s="96">
        <v>0.81211272069999996</v>
      </c>
      <c r="CN1053" s="96">
        <v>0.81357383770000002</v>
      </c>
      <c r="CO1053" s="96">
        <v>0.99328235490000005</v>
      </c>
      <c r="CP1053" s="96">
        <v>0.84835847170000001</v>
      </c>
      <c r="CQ1053" s="96">
        <v>0.99584056389999998</v>
      </c>
      <c r="CR1053" s="96">
        <v>0.85190178159999996</v>
      </c>
      <c r="CS1053" s="95">
        <v>8011</v>
      </c>
      <c r="CT1053" s="95">
        <v>7696</v>
      </c>
      <c r="CU1053" s="95">
        <v>7653</v>
      </c>
      <c r="CV1053" s="95">
        <v>7679</v>
      </c>
      <c r="CW1053" s="95">
        <v>7727</v>
      </c>
      <c r="CX1053" s="96">
        <v>0.97307276300000001</v>
      </c>
      <c r="CY1053" s="96">
        <v>0.99492902500000002</v>
      </c>
      <c r="CZ1053" s="96">
        <v>1.003446147</v>
      </c>
      <c r="DA1053" s="96">
        <v>1.006312098</v>
      </c>
      <c r="DB1053" s="96">
        <v>0.98957941299999996</v>
      </c>
      <c r="DC1053">
        <v>2013</v>
      </c>
      <c r="DD1053" s="6">
        <v>8015.6</v>
      </c>
      <c r="DE1053" s="96">
        <v>6.3611626000000003E-3</v>
      </c>
      <c r="DF1053" s="72">
        <v>650.09</v>
      </c>
      <c r="DG1053" s="96">
        <v>1</v>
      </c>
      <c r="DH1053" s="72">
        <v>650.09</v>
      </c>
      <c r="DI1053" s="72">
        <v>721.43766407999999</v>
      </c>
      <c r="DJ1053" s="96">
        <v>1</v>
      </c>
      <c r="DK1053" s="72">
        <v>650.09</v>
      </c>
      <c r="DL1053" s="96">
        <v>1</v>
      </c>
      <c r="DM1053" s="72">
        <v>650.09</v>
      </c>
      <c r="DN1053" s="96">
        <v>1</v>
      </c>
      <c r="DO1053" s="96">
        <v>1.6011999999999998E-2</v>
      </c>
      <c r="DP1053" s="72">
        <v>10.41</v>
      </c>
      <c r="DQ1053" s="72">
        <v>639.67999999999995</v>
      </c>
      <c r="DR1053" t="s">
        <v>723</v>
      </c>
      <c r="DT1053" t="s">
        <v>695</v>
      </c>
    </row>
    <row r="1054" spans="1:124" x14ac:dyDescent="0.3">
      <c r="A1054" t="s">
        <v>36</v>
      </c>
      <c r="B1054">
        <v>18540</v>
      </c>
      <c r="C1054" s="95">
        <v>1524</v>
      </c>
      <c r="D1054" s="95">
        <v>5908565</v>
      </c>
      <c r="E1054" s="95">
        <v>1532</v>
      </c>
      <c r="F1054" s="95">
        <v>5177037</v>
      </c>
      <c r="G1054" s="95">
        <v>784</v>
      </c>
      <c r="H1054" s="95">
        <v>1860357</v>
      </c>
      <c r="I1054" s="95">
        <v>717</v>
      </c>
      <c r="J1054" s="95">
        <v>1830322</v>
      </c>
      <c r="K1054" s="95">
        <v>1453</v>
      </c>
      <c r="L1054" s="95">
        <v>6072643</v>
      </c>
      <c r="M1054" s="95">
        <v>1462</v>
      </c>
      <c r="N1054" s="95">
        <v>5026364</v>
      </c>
      <c r="O1054" s="95">
        <v>788</v>
      </c>
      <c r="P1054" s="95">
        <v>1517735</v>
      </c>
      <c r="Q1054" s="95">
        <v>715</v>
      </c>
      <c r="R1054" s="95">
        <v>1914411</v>
      </c>
      <c r="S1054" s="95">
        <v>1449</v>
      </c>
      <c r="T1054" s="95">
        <v>6564149</v>
      </c>
      <c r="U1054" s="95">
        <v>1451</v>
      </c>
      <c r="V1054" s="95">
        <v>5272383</v>
      </c>
      <c r="W1054" s="95">
        <v>774</v>
      </c>
      <c r="X1054" s="95">
        <v>2512349</v>
      </c>
      <c r="Y1054" s="95">
        <v>702</v>
      </c>
      <c r="Z1054" s="95">
        <v>2386335</v>
      </c>
      <c r="AA1054" s="95">
        <v>1427</v>
      </c>
      <c r="AB1054" s="95">
        <v>6360948</v>
      </c>
      <c r="AC1054" s="95">
        <v>1429</v>
      </c>
      <c r="AD1054" s="95">
        <v>5573182</v>
      </c>
      <c r="AE1054" s="95">
        <v>760</v>
      </c>
      <c r="AF1054" s="95">
        <v>1720934</v>
      </c>
      <c r="AG1054" s="95">
        <v>694</v>
      </c>
      <c r="AH1054" s="95">
        <v>2374943</v>
      </c>
      <c r="AI1054" s="95">
        <v>1443</v>
      </c>
      <c r="AJ1054" s="95">
        <v>6273197</v>
      </c>
      <c r="AK1054" s="95">
        <v>1454</v>
      </c>
      <c r="AL1054" s="95">
        <v>6005370.1200000001</v>
      </c>
      <c r="AM1054" s="95">
        <v>788</v>
      </c>
      <c r="AN1054" s="95">
        <v>2159582</v>
      </c>
      <c r="AO1054" s="95">
        <v>732</v>
      </c>
      <c r="AP1054" s="95">
        <v>2651654</v>
      </c>
      <c r="AQ1054" s="72">
        <v>280.51</v>
      </c>
      <c r="AR1054" s="72">
        <v>259.64999999999998</v>
      </c>
      <c r="AS1054" s="72">
        <v>540.16</v>
      </c>
      <c r="AT1054" s="95">
        <v>7768922</v>
      </c>
      <c r="AU1054" s="95">
        <v>7007359</v>
      </c>
      <c r="AV1054" s="95">
        <v>2308</v>
      </c>
      <c r="AW1054" s="95">
        <v>2249</v>
      </c>
      <c r="AX1054" s="72">
        <v>282.25</v>
      </c>
      <c r="AY1054" s="72">
        <v>265.69</v>
      </c>
      <c r="AZ1054" s="72">
        <v>547.94000000000005</v>
      </c>
      <c r="BA1054" s="95">
        <v>7590378</v>
      </c>
      <c r="BB1054" s="95">
        <v>6940775</v>
      </c>
      <c r="BC1054" s="95">
        <v>2241</v>
      </c>
      <c r="BD1054" s="95">
        <v>2177</v>
      </c>
      <c r="BE1054" s="72">
        <v>340.25</v>
      </c>
      <c r="BF1054" s="72">
        <v>296.44</v>
      </c>
      <c r="BG1054" s="72">
        <v>636.69000000000005</v>
      </c>
      <c r="BH1054" s="95">
        <v>9076498</v>
      </c>
      <c r="BI1054" s="95">
        <v>7658718</v>
      </c>
      <c r="BJ1054" s="95">
        <v>2223</v>
      </c>
      <c r="BK1054" s="95">
        <v>2153</v>
      </c>
      <c r="BL1054" s="72">
        <v>307.95</v>
      </c>
      <c r="BM1054" s="72">
        <v>311.98</v>
      </c>
      <c r="BN1054" s="72">
        <v>619.92999999999995</v>
      </c>
      <c r="BO1054" s="95">
        <v>8081882</v>
      </c>
      <c r="BP1054" s="95">
        <v>7948125</v>
      </c>
      <c r="BQ1054" s="95">
        <v>2187</v>
      </c>
      <c r="BR1054" s="95">
        <v>2123</v>
      </c>
      <c r="BS1054" s="72">
        <v>314.99</v>
      </c>
      <c r="BT1054" s="72">
        <v>330.02</v>
      </c>
      <c r="BU1054" s="72">
        <v>645.01</v>
      </c>
      <c r="BV1054" s="95">
        <v>8432779</v>
      </c>
      <c r="BW1054" s="95">
        <v>8657024.1199999992</v>
      </c>
      <c r="BX1054" s="95">
        <v>2231</v>
      </c>
      <c r="BY1054" s="95">
        <v>2186</v>
      </c>
      <c r="BZ1054" s="95">
        <v>2280</v>
      </c>
      <c r="CA1054" s="95">
        <v>2210</v>
      </c>
      <c r="CB1054" s="95">
        <v>2189</v>
      </c>
      <c r="CC1054" s="95">
        <v>2157</v>
      </c>
      <c r="CD1054" s="95">
        <v>2209</v>
      </c>
      <c r="CE1054" s="72">
        <v>650.75523149000003</v>
      </c>
      <c r="CF1054" s="72">
        <v>676.59346364999999</v>
      </c>
      <c r="CG1054" s="72">
        <v>712.40329333</v>
      </c>
      <c r="CH1054" s="72">
        <v>716.50152150999998</v>
      </c>
      <c r="CI1054" s="72">
        <v>731.52548966999996</v>
      </c>
      <c r="CJ1054" s="96">
        <v>0.83005095289999997</v>
      </c>
      <c r="CK1054" s="96">
        <v>0.80985115799999996</v>
      </c>
      <c r="CL1054" s="96">
        <v>0.89372130360000002</v>
      </c>
      <c r="CM1054" s="96">
        <v>0.86521798120000004</v>
      </c>
      <c r="CN1054" s="96">
        <v>0.88173277500000002</v>
      </c>
      <c r="CO1054" s="96">
        <v>0.99561185320000001</v>
      </c>
      <c r="CP1054" s="96">
        <v>0.85988814950000003</v>
      </c>
      <c r="CQ1054" s="96">
        <v>0.99584056389999998</v>
      </c>
      <c r="CR1054" s="96">
        <v>0.86347961500000003</v>
      </c>
      <c r="CS1054" s="95">
        <v>2166</v>
      </c>
      <c r="CT1054" s="95">
        <v>2108</v>
      </c>
      <c r="CU1054" s="95">
        <v>2061</v>
      </c>
      <c r="CV1054" s="95">
        <v>2067</v>
      </c>
      <c r="CW1054" s="95">
        <v>2094</v>
      </c>
      <c r="CX1054" s="96">
        <v>0.98556584199999997</v>
      </c>
      <c r="CY1054" s="96">
        <v>1.0022678330000001</v>
      </c>
      <c r="CZ1054" s="96">
        <v>0.96515476200000005</v>
      </c>
      <c r="DA1054" s="96">
        <v>1.001060002</v>
      </c>
      <c r="DB1054" s="96">
        <v>1.0239020139999999</v>
      </c>
      <c r="DC1054">
        <v>2013</v>
      </c>
      <c r="DD1054" s="6">
        <v>2177.6</v>
      </c>
      <c r="DE1054" s="96">
        <v>2.7787033000000001E-3</v>
      </c>
      <c r="DF1054" s="72">
        <v>661.3</v>
      </c>
      <c r="DG1054" s="96">
        <v>1</v>
      </c>
      <c r="DH1054" s="72">
        <v>661.3</v>
      </c>
      <c r="DI1054" s="72">
        <v>721.43766407999999</v>
      </c>
      <c r="DJ1054" s="96">
        <v>1</v>
      </c>
      <c r="DK1054" s="72">
        <v>661.3</v>
      </c>
      <c r="DL1054" s="96">
        <v>1</v>
      </c>
      <c r="DM1054" s="72">
        <v>661.3</v>
      </c>
      <c r="DN1054" s="96">
        <v>1</v>
      </c>
      <c r="DO1054" s="96">
        <v>1.0455000000000001E-2</v>
      </c>
      <c r="DP1054" s="72">
        <v>6.91</v>
      </c>
      <c r="DQ1054" s="72">
        <v>654.39</v>
      </c>
      <c r="DR1054" t="s">
        <v>36</v>
      </c>
      <c r="DT1054" t="s">
        <v>695</v>
      </c>
    </row>
    <row r="1055" spans="1:124" x14ac:dyDescent="0.3">
      <c r="A1055" t="s">
        <v>37</v>
      </c>
      <c r="B1055">
        <v>18550</v>
      </c>
      <c r="C1055" s="95">
        <v>83280</v>
      </c>
      <c r="D1055" s="95">
        <v>355841516</v>
      </c>
      <c r="E1055" s="95">
        <v>80056</v>
      </c>
      <c r="F1055" s="95">
        <v>267113584</v>
      </c>
      <c r="G1055" s="95">
        <v>16262</v>
      </c>
      <c r="H1055" s="95">
        <v>66029401</v>
      </c>
      <c r="I1055" s="95">
        <v>13686</v>
      </c>
      <c r="J1055" s="95">
        <v>45946067</v>
      </c>
      <c r="K1055" s="95">
        <v>79548</v>
      </c>
      <c r="L1055" s="95">
        <v>350501805</v>
      </c>
      <c r="M1055" s="95">
        <v>76000</v>
      </c>
      <c r="N1055" s="95">
        <v>269907511</v>
      </c>
      <c r="O1055" s="95">
        <v>16739</v>
      </c>
      <c r="P1055" s="95">
        <v>68372472</v>
      </c>
      <c r="Q1055" s="95">
        <v>14053</v>
      </c>
      <c r="R1055" s="95">
        <v>49773761</v>
      </c>
      <c r="S1055" s="95">
        <v>77444</v>
      </c>
      <c r="T1055" s="95">
        <v>353941435</v>
      </c>
      <c r="U1055" s="95">
        <v>73525</v>
      </c>
      <c r="V1055" s="95">
        <v>277517951</v>
      </c>
      <c r="W1055" s="95">
        <v>16973</v>
      </c>
      <c r="X1055" s="95">
        <v>66419258</v>
      </c>
      <c r="Y1055" s="95">
        <v>14196</v>
      </c>
      <c r="Z1055" s="95">
        <v>53087354</v>
      </c>
      <c r="AA1055" s="95">
        <v>76857</v>
      </c>
      <c r="AB1055" s="95">
        <v>354341325</v>
      </c>
      <c r="AC1055" s="95">
        <v>72529</v>
      </c>
      <c r="AD1055" s="95">
        <v>291580543</v>
      </c>
      <c r="AE1055" s="95">
        <v>17415</v>
      </c>
      <c r="AF1055" s="95">
        <v>74603837</v>
      </c>
      <c r="AG1055" s="95">
        <v>14565</v>
      </c>
      <c r="AH1055" s="95">
        <v>59834311</v>
      </c>
      <c r="AI1055" s="95">
        <v>75781</v>
      </c>
      <c r="AJ1055" s="95">
        <v>358580749.55000001</v>
      </c>
      <c r="AK1055" s="95">
        <v>71325</v>
      </c>
      <c r="AL1055" s="95">
        <v>297005229.01999998</v>
      </c>
      <c r="AM1055" s="95">
        <v>17819</v>
      </c>
      <c r="AN1055" s="95">
        <v>81590962</v>
      </c>
      <c r="AO1055" s="95">
        <v>15070</v>
      </c>
      <c r="AP1055" s="95">
        <v>65051980.990000002</v>
      </c>
      <c r="AQ1055" s="72">
        <v>353.18</v>
      </c>
      <c r="AR1055" s="72">
        <v>278.3</v>
      </c>
      <c r="AS1055" s="72">
        <v>631.48</v>
      </c>
      <c r="AT1055" s="95">
        <v>421870917</v>
      </c>
      <c r="AU1055" s="95">
        <v>313059651</v>
      </c>
      <c r="AV1055" s="95">
        <v>99542</v>
      </c>
      <c r="AW1055" s="95">
        <v>93742</v>
      </c>
      <c r="AX1055" s="72">
        <v>362.52</v>
      </c>
      <c r="AY1055" s="72">
        <v>295.83</v>
      </c>
      <c r="AZ1055" s="72">
        <v>658.35</v>
      </c>
      <c r="BA1055" s="95">
        <v>418874277</v>
      </c>
      <c r="BB1055" s="95">
        <v>319681272</v>
      </c>
      <c r="BC1055" s="95">
        <v>96287</v>
      </c>
      <c r="BD1055" s="95">
        <v>90053</v>
      </c>
      <c r="BE1055" s="72">
        <v>371.01</v>
      </c>
      <c r="BF1055" s="72">
        <v>314.07</v>
      </c>
      <c r="BG1055" s="72">
        <v>685.08</v>
      </c>
      <c r="BH1055" s="95">
        <v>420360693</v>
      </c>
      <c r="BI1055" s="95">
        <v>330605305</v>
      </c>
      <c r="BJ1055" s="95">
        <v>94417</v>
      </c>
      <c r="BK1055" s="95">
        <v>87721</v>
      </c>
      <c r="BL1055" s="72">
        <v>379.17</v>
      </c>
      <c r="BM1055" s="72">
        <v>336.24</v>
      </c>
      <c r="BN1055" s="72">
        <v>715.41</v>
      </c>
      <c r="BO1055" s="95">
        <v>428945162</v>
      </c>
      <c r="BP1055" s="95">
        <v>351414854</v>
      </c>
      <c r="BQ1055" s="95">
        <v>94272</v>
      </c>
      <c r="BR1055" s="95">
        <v>87094</v>
      </c>
      <c r="BS1055" s="72">
        <v>391.89</v>
      </c>
      <c r="BT1055" s="72">
        <v>349.23</v>
      </c>
      <c r="BU1055" s="72">
        <v>741.12</v>
      </c>
      <c r="BV1055" s="95">
        <v>440171711.55000001</v>
      </c>
      <c r="BW1055" s="95">
        <v>362057210.00999999</v>
      </c>
      <c r="BX1055" s="95">
        <v>93600</v>
      </c>
      <c r="BY1055" s="95">
        <v>86395</v>
      </c>
      <c r="BZ1055" s="95">
        <v>96778</v>
      </c>
      <c r="CA1055" s="95">
        <v>93280</v>
      </c>
      <c r="CB1055" s="95">
        <v>91190</v>
      </c>
      <c r="CC1055" s="95">
        <v>90865</v>
      </c>
      <c r="CD1055" s="95">
        <v>90075</v>
      </c>
      <c r="CE1055" s="72">
        <v>650.75523149000003</v>
      </c>
      <c r="CF1055" s="72">
        <v>676.59346364999999</v>
      </c>
      <c r="CG1055" s="72">
        <v>712.40329333</v>
      </c>
      <c r="CH1055" s="72">
        <v>716.50152150999998</v>
      </c>
      <c r="CI1055" s="72">
        <v>731.52548966999996</v>
      </c>
      <c r="CJ1055" s="96">
        <v>0.97038021279999997</v>
      </c>
      <c r="CK1055" s="96">
        <v>0.97303629930000002</v>
      </c>
      <c r="CL1055" s="96">
        <v>0.96164631239999998</v>
      </c>
      <c r="CM1055" s="96">
        <v>0.99847659570000002</v>
      </c>
      <c r="CN1055" s="96">
        <v>1.0131157567</v>
      </c>
      <c r="CO1055" s="96">
        <v>1.0344135695000001</v>
      </c>
      <c r="CP1055" s="96">
        <v>0.95061691420000005</v>
      </c>
      <c r="CQ1055" s="96">
        <v>0.99584056389999998</v>
      </c>
      <c r="CR1055" s="96">
        <v>0.95458732339999997</v>
      </c>
      <c r="CS1055" s="95">
        <v>90092</v>
      </c>
      <c r="CT1055" s="95">
        <v>86868</v>
      </c>
      <c r="CU1055" s="95">
        <v>84627</v>
      </c>
      <c r="CV1055" s="95">
        <v>83864</v>
      </c>
      <c r="CW1055" s="95">
        <v>83128</v>
      </c>
      <c r="CX1055" s="96">
        <v>1.024923287</v>
      </c>
      <c r="CY1055" s="96">
        <v>1.0312046399999999</v>
      </c>
      <c r="CZ1055" s="96">
        <v>1.0389785579999999</v>
      </c>
      <c r="DA1055" s="96">
        <v>1.040598696</v>
      </c>
      <c r="DB1055" s="96">
        <v>1.0371650020000001</v>
      </c>
      <c r="DC1055">
        <v>2013</v>
      </c>
      <c r="DD1055" s="6">
        <v>89001</v>
      </c>
      <c r="DE1055" s="96">
        <v>5.0284268999999998E-3</v>
      </c>
      <c r="DF1055" s="72">
        <v>729.43</v>
      </c>
      <c r="DG1055" s="96">
        <v>1</v>
      </c>
      <c r="DH1055" s="72">
        <v>729.43</v>
      </c>
      <c r="DI1055" s="72">
        <v>731.86362262</v>
      </c>
      <c r="DJ1055" s="96">
        <v>1</v>
      </c>
      <c r="DK1055" s="72">
        <v>729.43</v>
      </c>
      <c r="DL1055" s="96">
        <v>1</v>
      </c>
      <c r="DM1055" s="72">
        <v>729.43</v>
      </c>
      <c r="DN1055" s="96">
        <v>1</v>
      </c>
      <c r="DO1055" s="96">
        <v>1.4031999999999999E-2</v>
      </c>
      <c r="DP1055" s="72">
        <v>10.24</v>
      </c>
      <c r="DQ1055" s="72">
        <v>719.19</v>
      </c>
      <c r="DR1055" t="s">
        <v>37</v>
      </c>
      <c r="DT1055" t="s">
        <v>695</v>
      </c>
    </row>
    <row r="1056" spans="1:124" x14ac:dyDescent="0.3">
      <c r="A1056" t="s">
        <v>724</v>
      </c>
      <c r="B1056">
        <v>18560</v>
      </c>
      <c r="C1056" s="95">
        <v>3991</v>
      </c>
      <c r="D1056" s="95">
        <v>12532899</v>
      </c>
      <c r="E1056" s="95">
        <v>3786</v>
      </c>
      <c r="F1056" s="95">
        <v>12124232</v>
      </c>
      <c r="G1056" s="95">
        <v>1054</v>
      </c>
      <c r="H1056" s="95">
        <v>3131307</v>
      </c>
      <c r="I1056" s="95">
        <v>921</v>
      </c>
      <c r="J1056" s="95">
        <v>3362393</v>
      </c>
      <c r="K1056" s="95">
        <v>3740</v>
      </c>
      <c r="L1056" s="95">
        <v>12800143</v>
      </c>
      <c r="M1056" s="95">
        <v>3506</v>
      </c>
      <c r="N1056" s="95">
        <v>11148817</v>
      </c>
      <c r="O1056" s="95">
        <v>1035</v>
      </c>
      <c r="P1056" s="95">
        <v>2769786</v>
      </c>
      <c r="Q1056" s="95">
        <v>899</v>
      </c>
      <c r="R1056" s="95">
        <v>3252953</v>
      </c>
      <c r="S1056" s="95">
        <v>3766</v>
      </c>
      <c r="T1056" s="95">
        <v>14589220</v>
      </c>
      <c r="U1056" s="95">
        <v>3497</v>
      </c>
      <c r="V1056" s="95">
        <v>11739685</v>
      </c>
      <c r="W1056" s="95">
        <v>1092</v>
      </c>
      <c r="X1056" s="95">
        <v>2953333</v>
      </c>
      <c r="Y1056" s="95">
        <v>942</v>
      </c>
      <c r="Z1056" s="95">
        <v>3400995</v>
      </c>
      <c r="AA1056" s="95">
        <v>3759</v>
      </c>
      <c r="AB1056" s="95">
        <v>13925089</v>
      </c>
      <c r="AC1056" s="95">
        <v>3465</v>
      </c>
      <c r="AD1056" s="95">
        <v>12537542</v>
      </c>
      <c r="AE1056" s="95">
        <v>1093</v>
      </c>
      <c r="AF1056" s="95">
        <v>3477040</v>
      </c>
      <c r="AG1056" s="95">
        <v>939</v>
      </c>
      <c r="AH1056" s="95">
        <v>3853070</v>
      </c>
      <c r="AI1056" s="95">
        <v>3936</v>
      </c>
      <c r="AJ1056" s="95">
        <v>14243572.529999999</v>
      </c>
      <c r="AK1056" s="95">
        <v>3608</v>
      </c>
      <c r="AL1056" s="95">
        <v>13528956.09</v>
      </c>
      <c r="AM1056" s="95">
        <v>1118</v>
      </c>
      <c r="AN1056" s="95">
        <v>3438146</v>
      </c>
      <c r="AO1056" s="95">
        <v>957</v>
      </c>
      <c r="AP1056" s="95">
        <v>4035891.66</v>
      </c>
      <c r="AQ1056" s="72">
        <v>258.74</v>
      </c>
      <c r="AR1056" s="72">
        <v>274.18</v>
      </c>
      <c r="AS1056" s="72">
        <v>532.91999999999996</v>
      </c>
      <c r="AT1056" s="95">
        <v>15664206</v>
      </c>
      <c r="AU1056" s="95">
        <v>15486625</v>
      </c>
      <c r="AV1056" s="95">
        <v>5045</v>
      </c>
      <c r="AW1056" s="95">
        <v>4707</v>
      </c>
      <c r="AX1056" s="72">
        <v>271.73</v>
      </c>
      <c r="AY1056" s="72">
        <v>272.45</v>
      </c>
      <c r="AZ1056" s="72">
        <v>544.17999999999995</v>
      </c>
      <c r="BA1056" s="95">
        <v>15569929</v>
      </c>
      <c r="BB1056" s="95">
        <v>14401770</v>
      </c>
      <c r="BC1056" s="95">
        <v>4775</v>
      </c>
      <c r="BD1056" s="95">
        <v>4405</v>
      </c>
      <c r="BE1056" s="72">
        <v>300.92</v>
      </c>
      <c r="BF1056" s="72">
        <v>284.24</v>
      </c>
      <c r="BG1056" s="72">
        <v>585.16</v>
      </c>
      <c r="BH1056" s="95">
        <v>17542553</v>
      </c>
      <c r="BI1056" s="95">
        <v>15140680</v>
      </c>
      <c r="BJ1056" s="95">
        <v>4858</v>
      </c>
      <c r="BK1056" s="95">
        <v>4439</v>
      </c>
      <c r="BL1056" s="72">
        <v>298.88</v>
      </c>
      <c r="BM1056" s="72">
        <v>310.14999999999998</v>
      </c>
      <c r="BN1056" s="72">
        <v>609.03</v>
      </c>
      <c r="BO1056" s="95">
        <v>17402129</v>
      </c>
      <c r="BP1056" s="95">
        <v>16390612</v>
      </c>
      <c r="BQ1056" s="95">
        <v>4852</v>
      </c>
      <c r="BR1056" s="95">
        <v>4404</v>
      </c>
      <c r="BS1056" s="72">
        <v>291.55</v>
      </c>
      <c r="BT1056" s="72">
        <v>320.64</v>
      </c>
      <c r="BU1056" s="72">
        <v>612.19000000000005</v>
      </c>
      <c r="BV1056" s="95">
        <v>17681718.530000001</v>
      </c>
      <c r="BW1056" s="95">
        <v>17564847.75</v>
      </c>
      <c r="BX1056" s="95">
        <v>5054</v>
      </c>
      <c r="BY1056" s="95">
        <v>4565</v>
      </c>
      <c r="BZ1056" s="95">
        <v>4884</v>
      </c>
      <c r="CA1056" s="95">
        <v>4597</v>
      </c>
      <c r="CB1056" s="95">
        <v>4656</v>
      </c>
      <c r="CC1056" s="95">
        <v>4639</v>
      </c>
      <c r="CD1056" s="95">
        <v>4815</v>
      </c>
      <c r="CE1056" s="72">
        <v>650.75523149000003</v>
      </c>
      <c r="CF1056" s="72">
        <v>676.59346364999999</v>
      </c>
      <c r="CG1056" s="72">
        <v>712.40329333</v>
      </c>
      <c r="CH1056" s="72">
        <v>716.50152150999998</v>
      </c>
      <c r="CI1056" s="72">
        <v>731.52548966999996</v>
      </c>
      <c r="CJ1056" s="96">
        <v>0.81892541809999997</v>
      </c>
      <c r="CK1056" s="96">
        <v>0.80429390649999999</v>
      </c>
      <c r="CL1056" s="96">
        <v>0.82138867900000001</v>
      </c>
      <c r="CM1056" s="96">
        <v>0.85000517330000003</v>
      </c>
      <c r="CN1056" s="96">
        <v>0.83686762609999998</v>
      </c>
      <c r="CO1056" s="96">
        <v>0.95921726110000005</v>
      </c>
      <c r="CP1056" s="96">
        <v>0.86142753480000001</v>
      </c>
      <c r="CQ1056" s="96">
        <v>0.99584056389999998</v>
      </c>
      <c r="CR1056" s="96">
        <v>0.86502542979999997</v>
      </c>
      <c r="CS1056" s="95">
        <v>4624</v>
      </c>
      <c r="CT1056" s="95">
        <v>4444</v>
      </c>
      <c r="CU1056" s="95">
        <v>4444</v>
      </c>
      <c r="CV1056" s="95">
        <v>4422</v>
      </c>
      <c r="CW1056" s="95">
        <v>4651</v>
      </c>
      <c r="CX1056" s="96">
        <v>0.93457919700000003</v>
      </c>
      <c r="CY1056" s="96">
        <v>0.956004941</v>
      </c>
      <c r="CZ1056" s="96">
        <v>0.94369840400000005</v>
      </c>
      <c r="DA1056" s="96">
        <v>0.98497564699999995</v>
      </c>
      <c r="DB1056" s="96">
        <v>0.97711968599999999</v>
      </c>
      <c r="DC1056">
        <v>2013</v>
      </c>
      <c r="DD1056" s="6">
        <v>4504</v>
      </c>
      <c r="DE1056" s="96">
        <v>3.7544614999999999E-3</v>
      </c>
      <c r="DF1056" s="72">
        <v>661.84</v>
      </c>
      <c r="DG1056" s="96">
        <v>1</v>
      </c>
      <c r="DH1056" s="72">
        <v>661.84</v>
      </c>
      <c r="DI1056" s="72">
        <v>698.27002825</v>
      </c>
      <c r="DJ1056" s="96">
        <v>1</v>
      </c>
      <c r="DK1056" s="72">
        <v>661.84</v>
      </c>
      <c r="DL1056" s="96">
        <v>1</v>
      </c>
      <c r="DM1056" s="72">
        <v>661.84</v>
      </c>
      <c r="DN1056" s="96">
        <v>1</v>
      </c>
      <c r="DO1056" s="96">
        <v>1.2831E-2</v>
      </c>
      <c r="DP1056" s="72">
        <v>8.49</v>
      </c>
      <c r="DQ1056" s="72">
        <v>653.35</v>
      </c>
      <c r="DR1056" t="s">
        <v>724</v>
      </c>
      <c r="DT1056" t="s">
        <v>695</v>
      </c>
    </row>
    <row r="1057" spans="1:124" x14ac:dyDescent="0.3">
      <c r="A1057" t="s">
        <v>130</v>
      </c>
      <c r="B1057">
        <v>18570</v>
      </c>
      <c r="C1057" s="95">
        <v>2788</v>
      </c>
      <c r="D1057" s="95">
        <v>16398828</v>
      </c>
      <c r="E1057" s="95">
        <v>2833</v>
      </c>
      <c r="F1057" s="95">
        <v>9967930</v>
      </c>
      <c r="G1057" s="95">
        <v>1627</v>
      </c>
      <c r="H1057" s="95">
        <v>5943036</v>
      </c>
      <c r="I1057" s="95">
        <v>1510</v>
      </c>
      <c r="J1057" s="95">
        <v>4325159</v>
      </c>
      <c r="K1057" s="95">
        <v>2684</v>
      </c>
      <c r="L1057" s="95">
        <v>15585377</v>
      </c>
      <c r="M1057" s="95">
        <v>2716</v>
      </c>
      <c r="N1057" s="95">
        <v>9944676</v>
      </c>
      <c r="O1057" s="95">
        <v>1694</v>
      </c>
      <c r="P1057" s="95">
        <v>6291795</v>
      </c>
      <c r="Q1057" s="95">
        <v>1548</v>
      </c>
      <c r="R1057" s="95">
        <v>5032967</v>
      </c>
      <c r="S1057" s="95">
        <v>2660</v>
      </c>
      <c r="T1057" s="95">
        <v>16038379</v>
      </c>
      <c r="U1057" s="95">
        <v>2667</v>
      </c>
      <c r="V1057" s="95">
        <v>10258613</v>
      </c>
      <c r="W1057" s="95">
        <v>1732</v>
      </c>
      <c r="X1057" s="95">
        <v>5566163</v>
      </c>
      <c r="Y1057" s="95">
        <v>1588</v>
      </c>
      <c r="Z1057" s="95">
        <v>5251153</v>
      </c>
      <c r="AA1057" s="95">
        <v>2670</v>
      </c>
      <c r="AB1057" s="95">
        <v>14074259</v>
      </c>
      <c r="AC1057" s="95">
        <v>2682</v>
      </c>
      <c r="AD1057" s="95">
        <v>10734832</v>
      </c>
      <c r="AE1057" s="95">
        <v>1731</v>
      </c>
      <c r="AF1057" s="95">
        <v>6547145</v>
      </c>
      <c r="AG1057" s="95">
        <v>1581</v>
      </c>
      <c r="AH1057" s="95">
        <v>5569718</v>
      </c>
      <c r="AI1057" s="95">
        <v>2699</v>
      </c>
      <c r="AJ1057" s="95">
        <v>13382513.109999999</v>
      </c>
      <c r="AK1057" s="95">
        <v>2689</v>
      </c>
      <c r="AL1057" s="95">
        <v>10928857.41</v>
      </c>
      <c r="AM1057" s="95">
        <v>1753</v>
      </c>
      <c r="AN1057" s="95">
        <v>5450572.1699999999</v>
      </c>
      <c r="AO1057" s="95">
        <v>1610</v>
      </c>
      <c r="AP1057" s="95">
        <v>5836690.2400000002</v>
      </c>
      <c r="AQ1057" s="72">
        <v>421.7</v>
      </c>
      <c r="AR1057" s="72">
        <v>274.26</v>
      </c>
      <c r="AS1057" s="72">
        <v>695.96</v>
      </c>
      <c r="AT1057" s="95">
        <v>22341864</v>
      </c>
      <c r="AU1057" s="95">
        <v>14293089</v>
      </c>
      <c r="AV1057" s="95">
        <v>4415</v>
      </c>
      <c r="AW1057" s="95">
        <v>4343</v>
      </c>
      <c r="AX1057" s="72">
        <v>416.42</v>
      </c>
      <c r="AY1057" s="72">
        <v>292.72000000000003</v>
      </c>
      <c r="AZ1057" s="72">
        <v>709.14</v>
      </c>
      <c r="BA1057" s="95">
        <v>21877172</v>
      </c>
      <c r="BB1057" s="95">
        <v>14977643</v>
      </c>
      <c r="BC1057" s="95">
        <v>4378</v>
      </c>
      <c r="BD1057" s="95">
        <v>4264</v>
      </c>
      <c r="BE1057" s="72">
        <v>409.92</v>
      </c>
      <c r="BF1057" s="72">
        <v>303.76</v>
      </c>
      <c r="BG1057" s="72">
        <v>713.68</v>
      </c>
      <c r="BH1057" s="95">
        <v>21604542</v>
      </c>
      <c r="BI1057" s="95">
        <v>15509766</v>
      </c>
      <c r="BJ1057" s="95">
        <v>4392</v>
      </c>
      <c r="BK1057" s="95">
        <v>4255</v>
      </c>
      <c r="BL1057" s="72">
        <v>390.47</v>
      </c>
      <c r="BM1057" s="72">
        <v>318.72000000000003</v>
      </c>
      <c r="BN1057" s="72">
        <v>709.19</v>
      </c>
      <c r="BO1057" s="95">
        <v>20621404</v>
      </c>
      <c r="BP1057" s="95">
        <v>16304550</v>
      </c>
      <c r="BQ1057" s="95">
        <v>4401</v>
      </c>
      <c r="BR1057" s="95">
        <v>4263</v>
      </c>
      <c r="BS1057" s="72">
        <v>352.52</v>
      </c>
      <c r="BT1057" s="72">
        <v>324.99</v>
      </c>
      <c r="BU1057" s="72">
        <v>677.51</v>
      </c>
      <c r="BV1057" s="95">
        <v>18833085.280000001</v>
      </c>
      <c r="BW1057" s="95">
        <v>16765547.65</v>
      </c>
      <c r="BX1057" s="95">
        <v>4452</v>
      </c>
      <c r="BY1057" s="95">
        <v>4299</v>
      </c>
      <c r="BZ1057" s="95">
        <v>4381</v>
      </c>
      <c r="CA1057" s="95">
        <v>4323</v>
      </c>
      <c r="CB1057" s="95">
        <v>4326</v>
      </c>
      <c r="CC1057" s="95">
        <v>4335</v>
      </c>
      <c r="CD1057" s="95">
        <v>4377</v>
      </c>
      <c r="CE1057" s="72">
        <v>650.75523149000003</v>
      </c>
      <c r="CF1057" s="72">
        <v>676.59346364999999</v>
      </c>
      <c r="CG1057" s="72">
        <v>712.40329333</v>
      </c>
      <c r="CH1057" s="72">
        <v>716.50152150999998</v>
      </c>
      <c r="CI1057" s="72">
        <v>731.52548966999996</v>
      </c>
      <c r="CJ1057" s="96">
        <v>1.0694650865999999</v>
      </c>
      <c r="CK1057" s="96">
        <v>1.0481035335</v>
      </c>
      <c r="CL1057" s="96">
        <v>1.0017921123</v>
      </c>
      <c r="CM1057" s="96">
        <v>0.98979552550000005</v>
      </c>
      <c r="CN1057" s="96">
        <v>0.9261604819</v>
      </c>
      <c r="CO1057" s="96">
        <v>1.0071391991</v>
      </c>
      <c r="CP1057" s="96">
        <v>0.99992468649999999</v>
      </c>
      <c r="CQ1057" s="96">
        <v>0.99584056389999998</v>
      </c>
      <c r="CR1057" s="96">
        <v>1.0041010377999999</v>
      </c>
      <c r="CS1057" s="95">
        <v>4092</v>
      </c>
      <c r="CT1057" s="95">
        <v>4098</v>
      </c>
      <c r="CU1057" s="95">
        <v>4079</v>
      </c>
      <c r="CV1057" s="95">
        <v>4094</v>
      </c>
      <c r="CW1057" s="95">
        <v>4136</v>
      </c>
      <c r="CX1057" s="96">
        <v>1.002143233</v>
      </c>
      <c r="CY1057" s="96">
        <v>1.020700656</v>
      </c>
      <c r="CZ1057" s="96">
        <v>1.003496371</v>
      </c>
      <c r="DA1057" s="96">
        <v>0.99085438199999998</v>
      </c>
      <c r="DB1057" s="96">
        <v>1.018357231</v>
      </c>
      <c r="DC1057">
        <v>2013</v>
      </c>
      <c r="DD1057" s="6">
        <v>4284.8</v>
      </c>
      <c r="DE1057" s="96">
        <v>3.0868132E-3</v>
      </c>
      <c r="DF1057" s="72">
        <v>768.76</v>
      </c>
      <c r="DG1057" s="96">
        <v>1</v>
      </c>
      <c r="DH1057" s="72">
        <v>768.76</v>
      </c>
      <c r="DI1057" s="72">
        <v>721.43766407999999</v>
      </c>
      <c r="DJ1057" s="96">
        <v>1</v>
      </c>
      <c r="DK1057" s="72">
        <v>768.76</v>
      </c>
      <c r="DL1057" s="96">
        <v>1</v>
      </c>
      <c r="DM1057" s="72">
        <v>768.76</v>
      </c>
      <c r="DN1057" s="96">
        <v>1</v>
      </c>
      <c r="DO1057" s="96">
        <v>9.2639999999999997E-3</v>
      </c>
      <c r="DP1057" s="72">
        <v>7.12</v>
      </c>
      <c r="DQ1057" s="72">
        <v>761.64</v>
      </c>
      <c r="DR1057" t="s">
        <v>130</v>
      </c>
      <c r="DT1057" t="s">
        <v>695</v>
      </c>
    </row>
    <row r="1058" spans="1:124" x14ac:dyDescent="0.3">
      <c r="A1058" t="s">
        <v>725</v>
      </c>
      <c r="B1058">
        <v>18580</v>
      </c>
      <c r="C1058" s="95">
        <v>14296</v>
      </c>
      <c r="D1058" s="95">
        <v>62008986</v>
      </c>
      <c r="E1058" s="95">
        <v>13615</v>
      </c>
      <c r="F1058" s="95">
        <v>44791920</v>
      </c>
      <c r="G1058" s="95">
        <v>3532</v>
      </c>
      <c r="H1058" s="95">
        <v>10545554</v>
      </c>
      <c r="I1058" s="95">
        <v>3015</v>
      </c>
      <c r="J1058" s="95">
        <v>9467769</v>
      </c>
      <c r="K1058" s="95">
        <v>13790</v>
      </c>
      <c r="L1058" s="95">
        <v>63764311</v>
      </c>
      <c r="M1058" s="95">
        <v>13032</v>
      </c>
      <c r="N1058" s="95">
        <v>45951809</v>
      </c>
      <c r="O1058" s="95">
        <v>3562</v>
      </c>
      <c r="P1058" s="95">
        <v>10694571</v>
      </c>
      <c r="Q1058" s="95">
        <v>3012</v>
      </c>
      <c r="R1058" s="95">
        <v>9795569</v>
      </c>
      <c r="S1058" s="95">
        <v>13282</v>
      </c>
      <c r="T1058" s="95">
        <v>65116548</v>
      </c>
      <c r="U1058" s="95">
        <v>12421</v>
      </c>
      <c r="V1058" s="95">
        <v>45381587</v>
      </c>
      <c r="W1058" s="95">
        <v>3654</v>
      </c>
      <c r="X1058" s="95">
        <v>12534883</v>
      </c>
      <c r="Y1058" s="95">
        <v>3072</v>
      </c>
      <c r="Z1058" s="95">
        <v>11286004</v>
      </c>
      <c r="AA1058" s="95">
        <v>13140</v>
      </c>
      <c r="AB1058" s="95">
        <v>62475885</v>
      </c>
      <c r="AC1058" s="95">
        <v>12229</v>
      </c>
      <c r="AD1058" s="95">
        <v>47320493</v>
      </c>
      <c r="AE1058" s="95">
        <v>3579</v>
      </c>
      <c r="AF1058" s="95">
        <v>14253613</v>
      </c>
      <c r="AG1058" s="95">
        <v>3015</v>
      </c>
      <c r="AH1058" s="95">
        <v>11713072</v>
      </c>
      <c r="AI1058" s="95">
        <v>12886</v>
      </c>
      <c r="AJ1058" s="95">
        <v>62324670.810000002</v>
      </c>
      <c r="AK1058" s="95">
        <v>11897</v>
      </c>
      <c r="AL1058" s="95">
        <v>48170584.780000001</v>
      </c>
      <c r="AM1058" s="95">
        <v>3531</v>
      </c>
      <c r="AN1058" s="95">
        <v>13712883</v>
      </c>
      <c r="AO1058" s="95">
        <v>2981</v>
      </c>
      <c r="AP1058" s="95">
        <v>12363296</v>
      </c>
      <c r="AQ1058" s="72">
        <v>339.14</v>
      </c>
      <c r="AR1058" s="72">
        <v>271.89999999999998</v>
      </c>
      <c r="AS1058" s="72">
        <v>611.04</v>
      </c>
      <c r="AT1058" s="95">
        <v>72554540</v>
      </c>
      <c r="AU1058" s="95">
        <v>54259689</v>
      </c>
      <c r="AV1058" s="95">
        <v>17828</v>
      </c>
      <c r="AW1058" s="95">
        <v>16630</v>
      </c>
      <c r="AX1058" s="72">
        <v>357.59</v>
      </c>
      <c r="AY1058" s="72">
        <v>289.55</v>
      </c>
      <c r="AZ1058" s="72">
        <v>647.14</v>
      </c>
      <c r="BA1058" s="95">
        <v>74458882</v>
      </c>
      <c r="BB1058" s="95">
        <v>55747378</v>
      </c>
      <c r="BC1058" s="95">
        <v>17352</v>
      </c>
      <c r="BD1058" s="95">
        <v>16044</v>
      </c>
      <c r="BE1058" s="72">
        <v>382.08</v>
      </c>
      <c r="BF1058" s="72">
        <v>304.8</v>
      </c>
      <c r="BG1058" s="72">
        <v>686.88</v>
      </c>
      <c r="BH1058" s="95">
        <v>77651431</v>
      </c>
      <c r="BI1058" s="95">
        <v>56667591</v>
      </c>
      <c r="BJ1058" s="95">
        <v>16936</v>
      </c>
      <c r="BK1058" s="95">
        <v>15493</v>
      </c>
      <c r="BL1058" s="72">
        <v>382.45</v>
      </c>
      <c r="BM1058" s="72">
        <v>322.70999999999998</v>
      </c>
      <c r="BN1058" s="72">
        <v>705.16</v>
      </c>
      <c r="BO1058" s="95">
        <v>76729498</v>
      </c>
      <c r="BP1058" s="95">
        <v>59033565</v>
      </c>
      <c r="BQ1058" s="95">
        <v>16719</v>
      </c>
      <c r="BR1058" s="95">
        <v>15244</v>
      </c>
      <c r="BS1058" s="72">
        <v>385.97</v>
      </c>
      <c r="BT1058" s="72">
        <v>339.06</v>
      </c>
      <c r="BU1058" s="72">
        <v>725.03</v>
      </c>
      <c r="BV1058" s="95">
        <v>76037553.810000002</v>
      </c>
      <c r="BW1058" s="95">
        <v>60533880.780000001</v>
      </c>
      <c r="BX1058" s="95">
        <v>16417</v>
      </c>
      <c r="BY1058" s="95">
        <v>14878</v>
      </c>
      <c r="BZ1058" s="95">
        <v>17257</v>
      </c>
      <c r="CA1058" s="95">
        <v>16721</v>
      </c>
      <c r="CB1058" s="95">
        <v>16240</v>
      </c>
      <c r="CC1058" s="95">
        <v>16019</v>
      </c>
      <c r="CD1058" s="95">
        <v>15664</v>
      </c>
      <c r="CE1058" s="72">
        <v>650.75523149000003</v>
      </c>
      <c r="CF1058" s="72">
        <v>676.59346364999999</v>
      </c>
      <c r="CG1058" s="72">
        <v>712.40329333</v>
      </c>
      <c r="CH1058" s="72">
        <v>716.50152150999998</v>
      </c>
      <c r="CI1058" s="72">
        <v>731.52548966999996</v>
      </c>
      <c r="CJ1058" s="96">
        <v>0.93897055370000004</v>
      </c>
      <c r="CK1058" s="96">
        <v>0.95646800450000002</v>
      </c>
      <c r="CL1058" s="96">
        <v>0.96417297120000001</v>
      </c>
      <c r="CM1058" s="96">
        <v>0.98417097360000005</v>
      </c>
      <c r="CN1058" s="96">
        <v>0.99112062430000003</v>
      </c>
      <c r="CO1058" s="96">
        <v>1.0228588606</v>
      </c>
      <c r="CP1058" s="96">
        <v>0.9453705322</v>
      </c>
      <c r="CQ1058" s="96">
        <v>0.99584056389999998</v>
      </c>
      <c r="CR1058" s="96">
        <v>0.94931902899999998</v>
      </c>
      <c r="CS1058" s="95">
        <v>16364</v>
      </c>
      <c r="CT1058" s="95">
        <v>16019</v>
      </c>
      <c r="CU1058" s="95">
        <v>15502</v>
      </c>
      <c r="CV1058" s="95">
        <v>15416</v>
      </c>
      <c r="CW1058" s="95">
        <v>15044</v>
      </c>
      <c r="CX1058" s="96">
        <v>1.027065976</v>
      </c>
      <c r="CY1058" s="96">
        <v>1.0271074090000001</v>
      </c>
      <c r="CZ1058" s="96">
        <v>1.0207336069999999</v>
      </c>
      <c r="DA1058" s="96">
        <v>1.0140632999999999</v>
      </c>
      <c r="DB1058" s="96">
        <v>1.0249617129999999</v>
      </c>
      <c r="DC1058">
        <v>2013</v>
      </c>
      <c r="DD1058" s="6">
        <v>15657.8</v>
      </c>
      <c r="DE1058" s="96">
        <v>5.1383901000000001E-3</v>
      </c>
      <c r="DF1058" s="72">
        <v>725.32</v>
      </c>
      <c r="DG1058" s="96">
        <v>1</v>
      </c>
      <c r="DH1058" s="72">
        <v>725.32</v>
      </c>
      <c r="DI1058" s="72">
        <v>734.58933575000003</v>
      </c>
      <c r="DJ1058" s="96">
        <v>1</v>
      </c>
      <c r="DK1058" s="72">
        <v>725.32</v>
      </c>
      <c r="DL1058" s="96">
        <v>1</v>
      </c>
      <c r="DM1058" s="72">
        <v>725.32</v>
      </c>
      <c r="DN1058" s="96">
        <v>1</v>
      </c>
      <c r="DO1058" s="96">
        <v>1.6234999999999999E-2</v>
      </c>
      <c r="DP1058" s="72">
        <v>11.78</v>
      </c>
      <c r="DQ1058" s="72">
        <v>713.54</v>
      </c>
      <c r="DR1058" t="s">
        <v>725</v>
      </c>
      <c r="DT1058" t="s">
        <v>695</v>
      </c>
    </row>
    <row r="1059" spans="1:124" x14ac:dyDescent="0.3">
      <c r="A1059" t="s">
        <v>726</v>
      </c>
      <c r="B1059">
        <v>18590</v>
      </c>
      <c r="C1059" s="95">
        <v>1505</v>
      </c>
      <c r="D1059" s="95">
        <v>8628974</v>
      </c>
      <c r="E1059" s="95">
        <v>1537</v>
      </c>
      <c r="F1059" s="95">
        <v>6308452</v>
      </c>
      <c r="G1059" s="95">
        <v>1070</v>
      </c>
      <c r="H1059" s="95">
        <v>2322389</v>
      </c>
      <c r="I1059" s="95">
        <v>1007</v>
      </c>
      <c r="J1059" s="95">
        <v>2620888</v>
      </c>
      <c r="K1059" s="95">
        <v>1394</v>
      </c>
      <c r="L1059" s="95">
        <v>8367848</v>
      </c>
      <c r="M1059" s="95">
        <v>1424</v>
      </c>
      <c r="N1059" s="95">
        <v>6011078</v>
      </c>
      <c r="O1059" s="95">
        <v>1093</v>
      </c>
      <c r="P1059" s="95">
        <v>2314842</v>
      </c>
      <c r="Q1059" s="95">
        <v>1032</v>
      </c>
      <c r="R1059" s="95">
        <v>2747434</v>
      </c>
      <c r="S1059" s="95">
        <v>1387</v>
      </c>
      <c r="T1059" s="95">
        <v>8617981</v>
      </c>
      <c r="U1059" s="95">
        <v>1410</v>
      </c>
      <c r="V1059" s="95">
        <v>6154675</v>
      </c>
      <c r="W1059" s="95">
        <v>1112</v>
      </c>
      <c r="X1059" s="95">
        <v>2926850</v>
      </c>
      <c r="Y1059" s="95">
        <v>1039</v>
      </c>
      <c r="Z1059" s="95">
        <v>3316174</v>
      </c>
      <c r="AA1059" s="95">
        <v>1368</v>
      </c>
      <c r="AB1059" s="95">
        <v>7661051</v>
      </c>
      <c r="AC1059" s="95">
        <v>1393</v>
      </c>
      <c r="AD1059" s="95">
        <v>6527063</v>
      </c>
      <c r="AE1059" s="95">
        <v>1089</v>
      </c>
      <c r="AF1059" s="95">
        <v>2925834</v>
      </c>
      <c r="AG1059" s="95">
        <v>1022</v>
      </c>
      <c r="AH1059" s="95">
        <v>3056604</v>
      </c>
      <c r="AI1059" s="95">
        <v>1367</v>
      </c>
      <c r="AJ1059" s="95">
        <v>7556198.7699999996</v>
      </c>
      <c r="AK1059" s="95">
        <v>1390</v>
      </c>
      <c r="AL1059" s="95">
        <v>6302804.4900000002</v>
      </c>
      <c r="AM1059" s="95">
        <v>1075</v>
      </c>
      <c r="AN1059" s="95">
        <v>4026885.18</v>
      </c>
      <c r="AO1059" s="95">
        <v>1018</v>
      </c>
      <c r="AP1059" s="95">
        <v>3690599.8</v>
      </c>
      <c r="AQ1059" s="72">
        <v>354.41</v>
      </c>
      <c r="AR1059" s="72">
        <v>292.5</v>
      </c>
      <c r="AS1059" s="72">
        <v>646.91</v>
      </c>
      <c r="AT1059" s="95">
        <v>10951363</v>
      </c>
      <c r="AU1059" s="95">
        <v>8929340</v>
      </c>
      <c r="AV1059" s="95">
        <v>2575</v>
      </c>
      <c r="AW1059" s="95">
        <v>2544</v>
      </c>
      <c r="AX1059" s="72">
        <v>357.95</v>
      </c>
      <c r="AY1059" s="72">
        <v>297.18</v>
      </c>
      <c r="AZ1059" s="72">
        <v>655.13</v>
      </c>
      <c r="BA1059" s="95">
        <v>10682690</v>
      </c>
      <c r="BB1059" s="95">
        <v>8758512</v>
      </c>
      <c r="BC1059" s="95">
        <v>2487</v>
      </c>
      <c r="BD1059" s="95">
        <v>2456</v>
      </c>
      <c r="BE1059" s="72">
        <v>384.98</v>
      </c>
      <c r="BF1059" s="72">
        <v>322.27</v>
      </c>
      <c r="BG1059" s="72">
        <v>707.25</v>
      </c>
      <c r="BH1059" s="95">
        <v>11544831</v>
      </c>
      <c r="BI1059" s="95">
        <v>9470849</v>
      </c>
      <c r="BJ1059" s="95">
        <v>2499</v>
      </c>
      <c r="BK1059" s="95">
        <v>2449</v>
      </c>
      <c r="BL1059" s="72">
        <v>359.07</v>
      </c>
      <c r="BM1059" s="72">
        <v>330.7</v>
      </c>
      <c r="BN1059" s="72">
        <v>689.77</v>
      </c>
      <c r="BO1059" s="95">
        <v>10586885</v>
      </c>
      <c r="BP1059" s="95">
        <v>9583667</v>
      </c>
      <c r="BQ1059" s="95">
        <v>2457</v>
      </c>
      <c r="BR1059" s="95">
        <v>2415</v>
      </c>
      <c r="BS1059" s="72">
        <v>395.27</v>
      </c>
      <c r="BT1059" s="72">
        <v>345.84</v>
      </c>
      <c r="BU1059" s="72">
        <v>741.11</v>
      </c>
      <c r="BV1059" s="95">
        <v>11583083.949999999</v>
      </c>
      <c r="BW1059" s="95">
        <v>9993404.2899999991</v>
      </c>
      <c r="BX1059" s="95">
        <v>2442</v>
      </c>
      <c r="BY1059" s="95">
        <v>2408</v>
      </c>
      <c r="BZ1059" s="95">
        <v>2560</v>
      </c>
      <c r="CA1059" s="95">
        <v>2472</v>
      </c>
      <c r="CB1059" s="95">
        <v>2475</v>
      </c>
      <c r="CC1059" s="95">
        <v>2437</v>
      </c>
      <c r="CD1059" s="95">
        <v>2425</v>
      </c>
      <c r="CE1059" s="72">
        <v>650.75523149000003</v>
      </c>
      <c r="CF1059" s="72">
        <v>676.59346364999999</v>
      </c>
      <c r="CG1059" s="72">
        <v>712.40329333</v>
      </c>
      <c r="CH1059" s="72">
        <v>716.50152150999998</v>
      </c>
      <c r="CI1059" s="72">
        <v>731.52548966999996</v>
      </c>
      <c r="CJ1059" s="96">
        <v>0.99409112470000005</v>
      </c>
      <c r="CK1059" s="96">
        <v>0.96827716379999995</v>
      </c>
      <c r="CL1059" s="96">
        <v>0.99276632580000002</v>
      </c>
      <c r="CM1059" s="96">
        <v>0.96269160539999998</v>
      </c>
      <c r="CN1059" s="96">
        <v>1.0131020866</v>
      </c>
      <c r="CO1059" s="96">
        <v>1.0082468503999999</v>
      </c>
      <c r="CP1059" s="96">
        <v>0.9781192581</v>
      </c>
      <c r="CQ1059" s="96">
        <v>0.99584056389999998</v>
      </c>
      <c r="CR1059" s="96">
        <v>0.98220453539999997</v>
      </c>
      <c r="CS1059" s="95">
        <v>2717</v>
      </c>
      <c r="CT1059" s="95">
        <v>2679</v>
      </c>
      <c r="CU1059" s="95">
        <v>2663</v>
      </c>
      <c r="CV1059" s="95">
        <v>2625</v>
      </c>
      <c r="CW1059" s="95">
        <v>2654</v>
      </c>
      <c r="CX1059" s="96">
        <v>1.029911713</v>
      </c>
      <c r="CY1059" s="96">
        <v>1.0248100579999999</v>
      </c>
      <c r="CZ1059" s="96">
        <v>0.99186988099999995</v>
      </c>
      <c r="DA1059" s="96">
        <v>0.99733326300000003</v>
      </c>
      <c r="DB1059" s="96">
        <v>0.99657532500000001</v>
      </c>
      <c r="DC1059">
        <v>2013</v>
      </c>
      <c r="DD1059" s="6">
        <v>2454.4</v>
      </c>
      <c r="DE1059" s="96">
        <v>3.9591473000000002E-3</v>
      </c>
      <c r="DF1059" s="72">
        <v>751.34</v>
      </c>
      <c r="DG1059" s="96">
        <v>1</v>
      </c>
      <c r="DH1059" s="72">
        <v>751.34</v>
      </c>
      <c r="DI1059" s="72">
        <v>721.43766407999999</v>
      </c>
      <c r="DJ1059" s="96">
        <v>1</v>
      </c>
      <c r="DK1059" s="72">
        <v>751.34</v>
      </c>
      <c r="DL1059" s="96">
        <v>1</v>
      </c>
      <c r="DM1059" s="72">
        <v>751.34</v>
      </c>
      <c r="DN1059" s="96">
        <v>1</v>
      </c>
      <c r="DO1059" s="96">
        <v>1.1864E-2</v>
      </c>
      <c r="DP1059" s="72">
        <v>8.91</v>
      </c>
      <c r="DQ1059" s="72">
        <v>742.43</v>
      </c>
      <c r="DR1059" t="s">
        <v>726</v>
      </c>
      <c r="DT1059" t="s">
        <v>695</v>
      </c>
    </row>
    <row r="1060" spans="1:124" x14ac:dyDescent="0.3">
      <c r="A1060" t="s">
        <v>511</v>
      </c>
      <c r="B1060">
        <v>18600</v>
      </c>
      <c r="C1060" s="95">
        <v>2846</v>
      </c>
      <c r="D1060" s="95">
        <v>13126338</v>
      </c>
      <c r="E1060" s="95">
        <v>2901</v>
      </c>
      <c r="F1060" s="95">
        <v>10367429</v>
      </c>
      <c r="G1060" s="95">
        <v>1729</v>
      </c>
      <c r="H1060" s="95">
        <v>4984784</v>
      </c>
      <c r="I1060" s="95">
        <v>1624</v>
      </c>
      <c r="J1060" s="95">
        <v>4883780</v>
      </c>
      <c r="K1060" s="95">
        <v>2813</v>
      </c>
      <c r="L1060" s="95">
        <v>12391244</v>
      </c>
      <c r="M1060" s="95">
        <v>2866</v>
      </c>
      <c r="N1060" s="95">
        <v>10755021</v>
      </c>
      <c r="O1060" s="95">
        <v>1743</v>
      </c>
      <c r="P1060" s="95">
        <v>4983677</v>
      </c>
      <c r="Q1060" s="95">
        <v>1637</v>
      </c>
      <c r="R1060" s="95">
        <v>5100131</v>
      </c>
      <c r="S1060" s="95">
        <v>2816</v>
      </c>
      <c r="T1060" s="95">
        <v>13053168</v>
      </c>
      <c r="U1060" s="95">
        <v>2860</v>
      </c>
      <c r="V1060" s="95">
        <v>12012516</v>
      </c>
      <c r="W1060" s="95">
        <v>1726</v>
      </c>
      <c r="X1060" s="95">
        <v>4690885</v>
      </c>
      <c r="Y1060" s="95">
        <v>1617</v>
      </c>
      <c r="Z1060" s="95">
        <v>5270863</v>
      </c>
      <c r="AA1060" s="95">
        <v>2803</v>
      </c>
      <c r="AB1060" s="95">
        <v>13870238</v>
      </c>
      <c r="AC1060" s="95">
        <v>2857</v>
      </c>
      <c r="AD1060" s="95">
        <v>12195398</v>
      </c>
      <c r="AE1060" s="95">
        <v>1712</v>
      </c>
      <c r="AF1060" s="95">
        <v>5134943</v>
      </c>
      <c r="AG1060" s="95">
        <v>1605</v>
      </c>
      <c r="AH1060" s="95">
        <v>5479973</v>
      </c>
      <c r="AI1060" s="95">
        <v>2818</v>
      </c>
      <c r="AJ1060" s="95">
        <v>13105199.789999999</v>
      </c>
      <c r="AK1060" s="95">
        <v>2884</v>
      </c>
      <c r="AL1060" s="95">
        <v>12568893.16</v>
      </c>
      <c r="AM1060" s="95">
        <v>1719</v>
      </c>
      <c r="AN1060" s="95">
        <v>4473757</v>
      </c>
      <c r="AO1060" s="95">
        <v>1608</v>
      </c>
      <c r="AP1060" s="95">
        <v>5906674</v>
      </c>
      <c r="AQ1060" s="72">
        <v>329.89</v>
      </c>
      <c r="AR1060" s="72">
        <v>280.87</v>
      </c>
      <c r="AS1060" s="72">
        <v>610.76</v>
      </c>
      <c r="AT1060" s="95">
        <v>18111122</v>
      </c>
      <c r="AU1060" s="95">
        <v>15251209</v>
      </c>
      <c r="AV1060" s="95">
        <v>4575</v>
      </c>
      <c r="AW1060" s="95">
        <v>4525</v>
      </c>
      <c r="AX1060" s="72">
        <v>317.8</v>
      </c>
      <c r="AY1060" s="72">
        <v>293.42</v>
      </c>
      <c r="AZ1060" s="72">
        <v>611.22</v>
      </c>
      <c r="BA1060" s="95">
        <v>17374921</v>
      </c>
      <c r="BB1060" s="95">
        <v>15855152</v>
      </c>
      <c r="BC1060" s="95">
        <v>4556</v>
      </c>
      <c r="BD1060" s="95">
        <v>4503</v>
      </c>
      <c r="BE1060" s="72">
        <v>325.56</v>
      </c>
      <c r="BF1060" s="72">
        <v>321.70999999999998</v>
      </c>
      <c r="BG1060" s="72">
        <v>647.27</v>
      </c>
      <c r="BH1060" s="95">
        <v>17744053</v>
      </c>
      <c r="BI1060" s="95">
        <v>17283379</v>
      </c>
      <c r="BJ1060" s="95">
        <v>4542</v>
      </c>
      <c r="BK1060" s="95">
        <v>4477</v>
      </c>
      <c r="BL1060" s="72">
        <v>350.78</v>
      </c>
      <c r="BM1060" s="72">
        <v>330.11</v>
      </c>
      <c r="BN1060" s="72">
        <v>680.89</v>
      </c>
      <c r="BO1060" s="95">
        <v>19005181</v>
      </c>
      <c r="BP1060" s="95">
        <v>17675371</v>
      </c>
      <c r="BQ1060" s="95">
        <v>4515</v>
      </c>
      <c r="BR1060" s="95">
        <v>4462</v>
      </c>
      <c r="BS1060" s="72">
        <v>322.88</v>
      </c>
      <c r="BT1060" s="72">
        <v>342.75</v>
      </c>
      <c r="BU1060" s="72">
        <v>665.63</v>
      </c>
      <c r="BV1060" s="95">
        <v>17578956.789999999</v>
      </c>
      <c r="BW1060" s="95">
        <v>18475567.16</v>
      </c>
      <c r="BX1060" s="95">
        <v>4537</v>
      </c>
      <c r="BY1060" s="95">
        <v>4492</v>
      </c>
      <c r="BZ1060" s="95">
        <v>4551</v>
      </c>
      <c r="CA1060" s="95">
        <v>4530</v>
      </c>
      <c r="CB1060" s="95">
        <v>4511</v>
      </c>
      <c r="CC1060" s="95">
        <v>4490</v>
      </c>
      <c r="CD1060" s="95">
        <v>4515</v>
      </c>
      <c r="CE1060" s="72">
        <v>650.75523149000003</v>
      </c>
      <c r="CF1060" s="72">
        <v>676.59346364999999</v>
      </c>
      <c r="CG1060" s="72">
        <v>712.40329333</v>
      </c>
      <c r="CH1060" s="72">
        <v>716.50152150999998</v>
      </c>
      <c r="CI1060" s="72">
        <v>731.52548966999996</v>
      </c>
      <c r="CJ1060" s="96">
        <v>0.93854028430000003</v>
      </c>
      <c r="CK1060" s="96">
        <v>0.90337851729999996</v>
      </c>
      <c r="CL1060" s="96">
        <v>0.90857244209999999</v>
      </c>
      <c r="CM1060" s="96">
        <v>0.95029805180000004</v>
      </c>
      <c r="CN1060" s="96">
        <v>0.90992044620000001</v>
      </c>
      <c r="CO1060" s="96">
        <v>1.0263249297999999</v>
      </c>
      <c r="CP1060" s="96">
        <v>0.89848928110000004</v>
      </c>
      <c r="CQ1060" s="96">
        <v>0.99584056389999998</v>
      </c>
      <c r="CR1060" s="96">
        <v>0.90224197070000001</v>
      </c>
      <c r="CS1060" s="95">
        <v>5697</v>
      </c>
      <c r="CT1060" s="95">
        <v>5712</v>
      </c>
      <c r="CU1060" s="95">
        <v>5680</v>
      </c>
      <c r="CV1060" s="95">
        <v>5666</v>
      </c>
      <c r="CW1060" s="95">
        <v>5778</v>
      </c>
      <c r="CX1060" s="96">
        <v>1.0194481230000001</v>
      </c>
      <c r="CY1060" s="96">
        <v>1.0617007430000001</v>
      </c>
      <c r="CZ1060" s="96">
        <v>1.0241503780000001</v>
      </c>
      <c r="DA1060" s="96">
        <v>1.016154993</v>
      </c>
      <c r="DB1060" s="96">
        <v>1.0102440779999999</v>
      </c>
      <c r="DC1060">
        <v>2013</v>
      </c>
      <c r="DD1060" s="6">
        <v>4491.8</v>
      </c>
      <c r="DE1060" s="96">
        <v>2.6353644E-3</v>
      </c>
      <c r="DF1060" s="72">
        <v>691.09</v>
      </c>
      <c r="DG1060" s="96">
        <v>1</v>
      </c>
      <c r="DH1060" s="72">
        <v>691.09</v>
      </c>
      <c r="DI1060" s="72">
        <v>721.43766407999999</v>
      </c>
      <c r="DJ1060" s="96">
        <v>1</v>
      </c>
      <c r="DK1060" s="72">
        <v>691.09</v>
      </c>
      <c r="DL1060" s="96">
        <v>1</v>
      </c>
      <c r="DM1060" s="72">
        <v>691.09</v>
      </c>
      <c r="DN1060" s="96">
        <v>1</v>
      </c>
      <c r="DO1060" s="96">
        <v>1.018E-2</v>
      </c>
      <c r="DP1060" s="72">
        <v>7.04</v>
      </c>
      <c r="DQ1060" s="72">
        <v>684.05</v>
      </c>
      <c r="DR1060" t="s">
        <v>511</v>
      </c>
      <c r="DT1060" t="s">
        <v>695</v>
      </c>
    </row>
    <row r="1061" spans="1:124" x14ac:dyDescent="0.3">
      <c r="A1061" t="s">
        <v>727</v>
      </c>
      <c r="B1061">
        <v>18610</v>
      </c>
      <c r="C1061" s="95">
        <v>1843</v>
      </c>
      <c r="D1061" s="95">
        <v>6840701</v>
      </c>
      <c r="E1061" s="95">
        <v>1814</v>
      </c>
      <c r="F1061" s="95">
        <v>5295652</v>
      </c>
      <c r="G1061" s="95">
        <v>389</v>
      </c>
      <c r="H1061" s="95">
        <v>769680</v>
      </c>
      <c r="I1061" s="95">
        <v>352</v>
      </c>
      <c r="J1061" s="95">
        <v>1326164</v>
      </c>
      <c r="K1061" s="95">
        <v>1764</v>
      </c>
      <c r="L1061" s="95">
        <v>6391544</v>
      </c>
      <c r="M1061" s="95">
        <v>1732</v>
      </c>
      <c r="N1061" s="95">
        <v>5534347</v>
      </c>
      <c r="O1061" s="95">
        <v>400</v>
      </c>
      <c r="P1061" s="95">
        <v>732969</v>
      </c>
      <c r="Q1061" s="95">
        <v>358</v>
      </c>
      <c r="R1061" s="95">
        <v>1348325</v>
      </c>
      <c r="S1061" s="95">
        <v>1756</v>
      </c>
      <c r="T1061" s="95">
        <v>7020874</v>
      </c>
      <c r="U1061" s="95">
        <v>1717</v>
      </c>
      <c r="V1061" s="95">
        <v>6048415</v>
      </c>
      <c r="W1061" s="95">
        <v>428</v>
      </c>
      <c r="X1061" s="95">
        <v>835118</v>
      </c>
      <c r="Y1061" s="95">
        <v>386</v>
      </c>
      <c r="Z1061" s="95">
        <v>1399118</v>
      </c>
      <c r="AA1061" s="95">
        <v>1756</v>
      </c>
      <c r="AB1061" s="95">
        <v>6731214</v>
      </c>
      <c r="AC1061" s="95">
        <v>1714</v>
      </c>
      <c r="AD1061" s="95">
        <v>6237552</v>
      </c>
      <c r="AE1061" s="95">
        <v>417</v>
      </c>
      <c r="AF1061" s="95">
        <v>949694</v>
      </c>
      <c r="AG1061" s="95">
        <v>381</v>
      </c>
      <c r="AH1061" s="95">
        <v>1128239</v>
      </c>
      <c r="AI1061" s="95">
        <v>1772</v>
      </c>
      <c r="AJ1061" s="95">
        <v>7729972</v>
      </c>
      <c r="AK1061" s="95">
        <v>1726</v>
      </c>
      <c r="AL1061" s="95">
        <v>6250391</v>
      </c>
      <c r="AM1061" s="95">
        <v>447</v>
      </c>
      <c r="AN1061" s="95">
        <v>1161967</v>
      </c>
      <c r="AO1061" s="95">
        <v>407</v>
      </c>
      <c r="AP1061" s="95">
        <v>1113456</v>
      </c>
      <c r="AQ1061" s="72">
        <v>284.14</v>
      </c>
      <c r="AR1061" s="72">
        <v>254.76</v>
      </c>
      <c r="AS1061" s="72">
        <v>538.9</v>
      </c>
      <c r="AT1061" s="95">
        <v>7610381</v>
      </c>
      <c r="AU1061" s="95">
        <v>6621816</v>
      </c>
      <c r="AV1061" s="95">
        <v>2232</v>
      </c>
      <c r="AW1061" s="95">
        <v>2166</v>
      </c>
      <c r="AX1061" s="72">
        <v>274.36</v>
      </c>
      <c r="AY1061" s="72">
        <v>274.43</v>
      </c>
      <c r="AZ1061" s="72">
        <v>548.79</v>
      </c>
      <c r="BA1061" s="95">
        <v>7124513</v>
      </c>
      <c r="BB1061" s="95">
        <v>6882672</v>
      </c>
      <c r="BC1061" s="95">
        <v>2164</v>
      </c>
      <c r="BD1061" s="95">
        <v>2090</v>
      </c>
      <c r="BE1061" s="72">
        <v>299.76</v>
      </c>
      <c r="BF1061" s="72">
        <v>295.12</v>
      </c>
      <c r="BG1061" s="72">
        <v>594.88</v>
      </c>
      <c r="BH1061" s="95">
        <v>7855992</v>
      </c>
      <c r="BI1061" s="95">
        <v>7447533</v>
      </c>
      <c r="BJ1061" s="95">
        <v>2184</v>
      </c>
      <c r="BK1061" s="95">
        <v>2103</v>
      </c>
      <c r="BL1061" s="72">
        <v>294.56</v>
      </c>
      <c r="BM1061" s="72">
        <v>292.99</v>
      </c>
      <c r="BN1061" s="72">
        <v>587.54999999999995</v>
      </c>
      <c r="BO1061" s="95">
        <v>7680908</v>
      </c>
      <c r="BP1061" s="95">
        <v>7365791</v>
      </c>
      <c r="BQ1061" s="95">
        <v>2173</v>
      </c>
      <c r="BR1061" s="95">
        <v>2095</v>
      </c>
      <c r="BS1061" s="72">
        <v>333.93</v>
      </c>
      <c r="BT1061" s="72">
        <v>287.7</v>
      </c>
      <c r="BU1061" s="72">
        <v>621.63</v>
      </c>
      <c r="BV1061" s="95">
        <v>8891939</v>
      </c>
      <c r="BW1061" s="95">
        <v>7363847</v>
      </c>
      <c r="BX1061" s="95">
        <v>2219</v>
      </c>
      <c r="BY1061" s="95">
        <v>2133</v>
      </c>
      <c r="BZ1061" s="95">
        <v>2201</v>
      </c>
      <c r="CA1061" s="95">
        <v>2128</v>
      </c>
      <c r="CB1061" s="95">
        <v>2145</v>
      </c>
      <c r="CC1061" s="95">
        <v>2136</v>
      </c>
      <c r="CD1061" s="95">
        <v>2177</v>
      </c>
      <c r="CE1061" s="72">
        <v>650.75523149000003</v>
      </c>
      <c r="CF1061" s="72">
        <v>676.59346364999999</v>
      </c>
      <c r="CG1061" s="72">
        <v>712.40329333</v>
      </c>
      <c r="CH1061" s="72">
        <v>716.50152150999998</v>
      </c>
      <c r="CI1061" s="72">
        <v>731.52548966999996</v>
      </c>
      <c r="CJ1061" s="96">
        <v>0.82811474100000004</v>
      </c>
      <c r="CK1061" s="96">
        <v>0.81110745149999997</v>
      </c>
      <c r="CL1061" s="96">
        <v>0.8350326361</v>
      </c>
      <c r="CM1061" s="96">
        <v>0.82002617209999995</v>
      </c>
      <c r="CN1061" s="96">
        <v>0.84977216619999996</v>
      </c>
      <c r="CO1061" s="96">
        <v>0.96362850909999997</v>
      </c>
      <c r="CP1061" s="96">
        <v>0.86009351690000002</v>
      </c>
      <c r="CQ1061" s="96">
        <v>0.99584056389999998</v>
      </c>
      <c r="CR1061" s="96">
        <v>0.86368584020000005</v>
      </c>
      <c r="CS1061" s="95">
        <v>2171</v>
      </c>
      <c r="CT1061" s="95">
        <v>2121</v>
      </c>
      <c r="CU1061" s="95">
        <v>2126</v>
      </c>
      <c r="CV1061" s="95">
        <v>2110</v>
      </c>
      <c r="CW1061" s="95">
        <v>2186</v>
      </c>
      <c r="CX1061" s="96">
        <v>0.98214069699999995</v>
      </c>
      <c r="CY1061" s="96">
        <v>0.97042597100000005</v>
      </c>
      <c r="CZ1061" s="96">
        <v>0.94665767899999997</v>
      </c>
      <c r="DA1061" s="96">
        <v>0.97126235000000005</v>
      </c>
      <c r="DB1061" s="96">
        <v>0.94778459500000001</v>
      </c>
      <c r="DC1061">
        <v>2013</v>
      </c>
      <c r="DD1061" s="6">
        <v>2117.4</v>
      </c>
      <c r="DE1061" s="96">
        <v>1.9492048E-3</v>
      </c>
      <c r="DF1061" s="72">
        <v>662.01</v>
      </c>
      <c r="DG1061" s="96">
        <v>1</v>
      </c>
      <c r="DH1061" s="72">
        <v>662.01</v>
      </c>
      <c r="DI1061" s="72">
        <v>677.77792280999995</v>
      </c>
      <c r="DJ1061" s="96">
        <v>1</v>
      </c>
      <c r="DK1061" s="72">
        <v>662.01</v>
      </c>
      <c r="DL1061" s="96">
        <v>1</v>
      </c>
      <c r="DM1061" s="72">
        <v>662.01</v>
      </c>
      <c r="DN1061" s="96">
        <v>1</v>
      </c>
      <c r="DO1061" s="96">
        <v>6.2259999999999998E-3</v>
      </c>
      <c r="DP1061" s="72">
        <v>4.12</v>
      </c>
      <c r="DQ1061" s="72">
        <v>657.89</v>
      </c>
      <c r="DR1061" t="s">
        <v>727</v>
      </c>
      <c r="DT1061" t="s">
        <v>695</v>
      </c>
    </row>
    <row r="1062" spans="1:124" x14ac:dyDescent="0.3">
      <c r="A1062" t="s">
        <v>728</v>
      </c>
      <c r="B1062">
        <v>18620</v>
      </c>
      <c r="C1062" s="95">
        <v>5677</v>
      </c>
      <c r="D1062" s="95">
        <v>26046172</v>
      </c>
      <c r="E1062" s="95">
        <v>5587</v>
      </c>
      <c r="F1062" s="95">
        <v>19402170</v>
      </c>
      <c r="G1062" s="95">
        <v>2805</v>
      </c>
      <c r="H1062" s="95">
        <v>8716927</v>
      </c>
      <c r="I1062" s="95">
        <v>2568</v>
      </c>
      <c r="J1062" s="95">
        <v>8304355</v>
      </c>
      <c r="K1062" s="95">
        <v>5564</v>
      </c>
      <c r="L1062" s="95">
        <v>25900363</v>
      </c>
      <c r="M1062" s="95">
        <v>5465</v>
      </c>
      <c r="N1062" s="95">
        <v>20845424</v>
      </c>
      <c r="O1062" s="95">
        <v>2862</v>
      </c>
      <c r="P1062" s="95">
        <v>10075723</v>
      </c>
      <c r="Q1062" s="95">
        <v>2612</v>
      </c>
      <c r="R1062" s="95">
        <v>9369582</v>
      </c>
      <c r="S1062" s="95">
        <v>5611</v>
      </c>
      <c r="T1062" s="95">
        <v>28487801</v>
      </c>
      <c r="U1062" s="95">
        <v>5496</v>
      </c>
      <c r="V1062" s="95">
        <v>23972823</v>
      </c>
      <c r="W1062" s="95">
        <v>2889</v>
      </c>
      <c r="X1062" s="95">
        <v>8627073</v>
      </c>
      <c r="Y1062" s="95">
        <v>2615</v>
      </c>
      <c r="Z1062" s="95">
        <v>9281227</v>
      </c>
      <c r="AA1062" s="95">
        <v>5621</v>
      </c>
      <c r="AB1062" s="95">
        <v>26959194</v>
      </c>
      <c r="AC1062" s="95">
        <v>5499</v>
      </c>
      <c r="AD1062" s="95">
        <v>23407391</v>
      </c>
      <c r="AE1062" s="95">
        <v>2890</v>
      </c>
      <c r="AF1062" s="95">
        <v>8908828</v>
      </c>
      <c r="AG1062" s="95">
        <v>2623</v>
      </c>
      <c r="AH1062" s="95">
        <v>10188217</v>
      </c>
      <c r="AI1062" s="95">
        <v>5763</v>
      </c>
      <c r="AJ1062" s="95">
        <v>26459380.210000001</v>
      </c>
      <c r="AK1062" s="95">
        <v>5619</v>
      </c>
      <c r="AL1062" s="95">
        <v>24655429.02</v>
      </c>
      <c r="AM1062" s="95">
        <v>2947</v>
      </c>
      <c r="AN1062" s="95">
        <v>8647825</v>
      </c>
      <c r="AO1062" s="95">
        <v>2686</v>
      </c>
      <c r="AP1062" s="95">
        <v>10681014.73</v>
      </c>
      <c r="AQ1062" s="72">
        <v>341.54</v>
      </c>
      <c r="AR1062" s="72">
        <v>283.12</v>
      </c>
      <c r="AS1062" s="72">
        <v>624.66</v>
      </c>
      <c r="AT1062" s="95">
        <v>34763099</v>
      </c>
      <c r="AU1062" s="95">
        <v>27706525</v>
      </c>
      <c r="AV1062" s="95">
        <v>8482</v>
      </c>
      <c r="AW1062" s="95">
        <v>8155</v>
      </c>
      <c r="AX1062" s="72">
        <v>355.8</v>
      </c>
      <c r="AY1062" s="72">
        <v>311.74</v>
      </c>
      <c r="AZ1062" s="72">
        <v>667.54</v>
      </c>
      <c r="BA1062" s="95">
        <v>35976086</v>
      </c>
      <c r="BB1062" s="95">
        <v>30215006</v>
      </c>
      <c r="BC1062" s="95">
        <v>8426</v>
      </c>
      <c r="BD1062" s="95">
        <v>8077</v>
      </c>
      <c r="BE1062" s="72">
        <v>363.87</v>
      </c>
      <c r="BF1062" s="72">
        <v>341.66</v>
      </c>
      <c r="BG1062" s="72">
        <v>705.53</v>
      </c>
      <c r="BH1062" s="95">
        <v>37114874</v>
      </c>
      <c r="BI1062" s="95">
        <v>33254050</v>
      </c>
      <c r="BJ1062" s="95">
        <v>8500</v>
      </c>
      <c r="BK1062" s="95">
        <v>8111</v>
      </c>
      <c r="BL1062" s="72">
        <v>351.19</v>
      </c>
      <c r="BM1062" s="72">
        <v>344.7</v>
      </c>
      <c r="BN1062" s="72">
        <v>695.89</v>
      </c>
      <c r="BO1062" s="95">
        <v>35868022</v>
      </c>
      <c r="BP1062" s="95">
        <v>33595608</v>
      </c>
      <c r="BQ1062" s="95">
        <v>8511</v>
      </c>
      <c r="BR1062" s="95">
        <v>8122</v>
      </c>
      <c r="BS1062" s="72">
        <v>335.89</v>
      </c>
      <c r="BT1062" s="72">
        <v>354.57</v>
      </c>
      <c r="BU1062" s="72">
        <v>690.46</v>
      </c>
      <c r="BV1062" s="95">
        <v>35107205.210000001</v>
      </c>
      <c r="BW1062" s="95">
        <v>35336443.75</v>
      </c>
      <c r="BX1062" s="95">
        <v>8710</v>
      </c>
      <c r="BY1062" s="95">
        <v>8305</v>
      </c>
      <c r="BZ1062" s="95">
        <v>8326</v>
      </c>
      <c r="CA1062" s="95">
        <v>8257</v>
      </c>
      <c r="CB1062" s="95">
        <v>8313</v>
      </c>
      <c r="CC1062" s="95">
        <v>8326</v>
      </c>
      <c r="CD1062" s="95">
        <v>8512</v>
      </c>
      <c r="CE1062" s="72">
        <v>650.75523149000003</v>
      </c>
      <c r="CF1062" s="72">
        <v>676.59346364999999</v>
      </c>
      <c r="CG1062" s="72">
        <v>712.40329333</v>
      </c>
      <c r="CH1062" s="72">
        <v>716.50152150999998</v>
      </c>
      <c r="CI1062" s="72">
        <v>731.52548966999996</v>
      </c>
      <c r="CJ1062" s="96">
        <v>0.95990008189999998</v>
      </c>
      <c r="CK1062" s="96">
        <v>0.98661904950000001</v>
      </c>
      <c r="CL1062" s="96">
        <v>0.99035196299999995</v>
      </c>
      <c r="CM1062" s="96">
        <v>0.9712331085</v>
      </c>
      <c r="CN1062" s="96">
        <v>0.94386321429999998</v>
      </c>
      <c r="CO1062" s="96">
        <v>1.0404382384999999</v>
      </c>
      <c r="CP1062" s="96">
        <v>0.93267764249999996</v>
      </c>
      <c r="CQ1062" s="96">
        <v>0.99584056389999998</v>
      </c>
      <c r="CR1062" s="96">
        <v>0.93657312540000004</v>
      </c>
      <c r="CS1062" s="95">
        <v>8983</v>
      </c>
      <c r="CT1062" s="95">
        <v>8937</v>
      </c>
      <c r="CU1062" s="95">
        <v>8957</v>
      </c>
      <c r="CV1062" s="95">
        <v>9023</v>
      </c>
      <c r="CW1062" s="95">
        <v>9230</v>
      </c>
      <c r="CX1062" s="96">
        <v>1.0319782289999999</v>
      </c>
      <c r="CY1062" s="96">
        <v>1.0506005629999999</v>
      </c>
      <c r="CZ1062" s="96">
        <v>1.050244932</v>
      </c>
      <c r="DA1062" s="96">
        <v>1.035760019</v>
      </c>
      <c r="DB1062" s="96">
        <v>1.03388879</v>
      </c>
      <c r="DC1062">
        <v>2013</v>
      </c>
      <c r="DD1062" s="6">
        <v>8154</v>
      </c>
      <c r="DE1062" s="96">
        <v>2.4136752000000002E-3</v>
      </c>
      <c r="DF1062" s="72">
        <v>717.54</v>
      </c>
      <c r="DG1062" s="96">
        <v>1</v>
      </c>
      <c r="DH1062" s="72">
        <v>717.54</v>
      </c>
      <c r="DI1062" s="72">
        <v>721.43766407999999</v>
      </c>
      <c r="DJ1062" s="96">
        <v>1</v>
      </c>
      <c r="DK1062" s="72">
        <v>717.54</v>
      </c>
      <c r="DL1062" s="96">
        <v>1</v>
      </c>
      <c r="DM1062" s="72">
        <v>717.54</v>
      </c>
      <c r="DN1062" s="96">
        <v>1</v>
      </c>
      <c r="DO1062" s="96">
        <v>9.2280000000000001E-3</v>
      </c>
      <c r="DP1062" s="72">
        <v>6.62</v>
      </c>
      <c r="DQ1062" s="72">
        <v>710.92</v>
      </c>
      <c r="DR1062" t="s">
        <v>728</v>
      </c>
      <c r="DT1062" t="s">
        <v>695</v>
      </c>
    </row>
    <row r="1063" spans="1:124" x14ac:dyDescent="0.3">
      <c r="A1063" t="s">
        <v>40</v>
      </c>
      <c r="B1063">
        <v>18630</v>
      </c>
      <c r="C1063" s="95">
        <v>1910</v>
      </c>
      <c r="D1063" s="95">
        <v>10091886</v>
      </c>
      <c r="E1063" s="95">
        <v>1937</v>
      </c>
      <c r="F1063" s="95">
        <v>6355945</v>
      </c>
      <c r="G1063" s="95">
        <v>981</v>
      </c>
      <c r="H1063" s="95">
        <v>3042868</v>
      </c>
      <c r="I1063" s="95">
        <v>920</v>
      </c>
      <c r="J1063" s="95">
        <v>2446548</v>
      </c>
      <c r="K1063" s="95">
        <v>1887</v>
      </c>
      <c r="L1063" s="95">
        <v>9545612</v>
      </c>
      <c r="M1063" s="95">
        <v>1912</v>
      </c>
      <c r="N1063" s="95">
        <v>6782472</v>
      </c>
      <c r="O1063" s="95">
        <v>988</v>
      </c>
      <c r="P1063" s="95">
        <v>2934325</v>
      </c>
      <c r="Q1063" s="95">
        <v>920</v>
      </c>
      <c r="R1063" s="95">
        <v>2565270</v>
      </c>
      <c r="S1063" s="95">
        <v>1910</v>
      </c>
      <c r="T1063" s="95">
        <v>10440505</v>
      </c>
      <c r="U1063" s="95">
        <v>1933</v>
      </c>
      <c r="V1063" s="95">
        <v>7241087</v>
      </c>
      <c r="W1063" s="95">
        <v>1003</v>
      </c>
      <c r="X1063" s="95">
        <v>3063824</v>
      </c>
      <c r="Y1063" s="95">
        <v>931</v>
      </c>
      <c r="Z1063" s="95">
        <v>2834519</v>
      </c>
      <c r="AA1063" s="95">
        <v>1900</v>
      </c>
      <c r="AB1063" s="95">
        <v>9078929</v>
      </c>
      <c r="AC1063" s="95">
        <v>1920</v>
      </c>
      <c r="AD1063" s="95">
        <v>7308472</v>
      </c>
      <c r="AE1063" s="95">
        <v>1050</v>
      </c>
      <c r="AF1063" s="95">
        <v>3428506</v>
      </c>
      <c r="AG1063" s="95">
        <v>973</v>
      </c>
      <c r="AH1063" s="95">
        <v>3246694</v>
      </c>
      <c r="AI1063" s="95">
        <v>1887</v>
      </c>
      <c r="AJ1063" s="95">
        <v>9825519.5</v>
      </c>
      <c r="AK1063" s="95">
        <v>1905</v>
      </c>
      <c r="AL1063" s="95">
        <v>7879566.8899999997</v>
      </c>
      <c r="AM1063" s="95">
        <v>1072</v>
      </c>
      <c r="AN1063" s="95">
        <v>2905298.25</v>
      </c>
      <c r="AO1063" s="95">
        <v>1004</v>
      </c>
      <c r="AP1063" s="95">
        <v>3325396.56</v>
      </c>
      <c r="AQ1063" s="72">
        <v>378.61</v>
      </c>
      <c r="AR1063" s="72">
        <v>256.75</v>
      </c>
      <c r="AS1063" s="72">
        <v>635.36</v>
      </c>
      <c r="AT1063" s="95">
        <v>13134754</v>
      </c>
      <c r="AU1063" s="95">
        <v>8802493</v>
      </c>
      <c r="AV1063" s="95">
        <v>2891</v>
      </c>
      <c r="AW1063" s="95">
        <v>2857</v>
      </c>
      <c r="AX1063" s="72">
        <v>361.74</v>
      </c>
      <c r="AY1063" s="72">
        <v>275.06</v>
      </c>
      <c r="AZ1063" s="72">
        <v>636.79999999999995</v>
      </c>
      <c r="BA1063" s="95">
        <v>12479937</v>
      </c>
      <c r="BB1063" s="95">
        <v>9347742</v>
      </c>
      <c r="BC1063" s="95">
        <v>2875</v>
      </c>
      <c r="BD1063" s="95">
        <v>2832</v>
      </c>
      <c r="BE1063" s="72">
        <v>386.32</v>
      </c>
      <c r="BF1063" s="72">
        <v>293.17</v>
      </c>
      <c r="BG1063" s="72">
        <v>679.49</v>
      </c>
      <c r="BH1063" s="95">
        <v>13504329</v>
      </c>
      <c r="BI1063" s="95">
        <v>10075606</v>
      </c>
      <c r="BJ1063" s="95">
        <v>2913</v>
      </c>
      <c r="BK1063" s="95">
        <v>2864</v>
      </c>
      <c r="BL1063" s="72">
        <v>353.32</v>
      </c>
      <c r="BM1063" s="72">
        <v>304.04000000000002</v>
      </c>
      <c r="BN1063" s="72">
        <v>657.36</v>
      </c>
      <c r="BO1063" s="95">
        <v>12507435</v>
      </c>
      <c r="BP1063" s="95">
        <v>10555166</v>
      </c>
      <c r="BQ1063" s="95">
        <v>2950</v>
      </c>
      <c r="BR1063" s="95">
        <v>2893</v>
      </c>
      <c r="BS1063" s="72">
        <v>358.53</v>
      </c>
      <c r="BT1063" s="72">
        <v>320.99</v>
      </c>
      <c r="BU1063" s="72">
        <v>679.52</v>
      </c>
      <c r="BV1063" s="95">
        <v>12730817.75</v>
      </c>
      <c r="BW1063" s="95">
        <v>11204963.449999999</v>
      </c>
      <c r="BX1063" s="95">
        <v>2959</v>
      </c>
      <c r="BY1063" s="95">
        <v>2909</v>
      </c>
      <c r="BZ1063" s="95">
        <v>2875</v>
      </c>
      <c r="CA1063" s="95">
        <v>2854</v>
      </c>
      <c r="CB1063" s="95">
        <v>2889</v>
      </c>
      <c r="CC1063" s="95">
        <v>2923</v>
      </c>
      <c r="CD1063" s="95">
        <v>2935</v>
      </c>
      <c r="CE1063" s="72">
        <v>650.75523149000003</v>
      </c>
      <c r="CF1063" s="72">
        <v>676.59346364999999</v>
      </c>
      <c r="CG1063" s="72">
        <v>712.40329333</v>
      </c>
      <c r="CH1063" s="72">
        <v>716.50152150999998</v>
      </c>
      <c r="CI1063" s="72">
        <v>731.52548966999996</v>
      </c>
      <c r="CJ1063" s="96">
        <v>0.97634251599999999</v>
      </c>
      <c r="CK1063" s="96">
        <v>0.941185563</v>
      </c>
      <c r="CL1063" s="96">
        <v>0.95379963339999996</v>
      </c>
      <c r="CM1063" s="96">
        <v>0.91745792609999999</v>
      </c>
      <c r="CN1063" s="96">
        <v>0.92890816460000003</v>
      </c>
      <c r="CO1063" s="96">
        <v>1.0290221536999999</v>
      </c>
      <c r="CP1063" s="96">
        <v>0.91692754840000001</v>
      </c>
      <c r="CQ1063" s="96">
        <v>0.99584056389999998</v>
      </c>
      <c r="CR1063" s="96">
        <v>0.92075724839999995</v>
      </c>
      <c r="CS1063" s="95">
        <v>2754</v>
      </c>
      <c r="CT1063" s="95">
        <v>2747</v>
      </c>
      <c r="CU1063" s="95">
        <v>2798</v>
      </c>
      <c r="CV1063" s="95">
        <v>2789</v>
      </c>
      <c r="CW1063" s="95">
        <v>2871</v>
      </c>
      <c r="CX1063" s="96">
        <v>1.033074689</v>
      </c>
      <c r="CY1063" s="96">
        <v>1.0560328839999999</v>
      </c>
      <c r="CZ1063" s="96">
        <v>1.0290379039999999</v>
      </c>
      <c r="DA1063" s="96">
        <v>1.028817512</v>
      </c>
      <c r="DB1063" s="96">
        <v>0.99947409300000001</v>
      </c>
      <c r="DC1063">
        <v>2013</v>
      </c>
      <c r="DD1063" s="6">
        <v>2871</v>
      </c>
      <c r="DE1063" s="96">
        <v>1.3898686E-3</v>
      </c>
      <c r="DF1063" s="72">
        <v>706.15</v>
      </c>
      <c r="DG1063" s="96">
        <v>1</v>
      </c>
      <c r="DH1063" s="72">
        <v>706.15</v>
      </c>
      <c r="DI1063" s="72">
        <v>721.43766407999999</v>
      </c>
      <c r="DJ1063" s="96">
        <v>1</v>
      </c>
      <c r="DK1063" s="72">
        <v>706.15</v>
      </c>
      <c r="DL1063" s="96">
        <v>1</v>
      </c>
      <c r="DM1063" s="72">
        <v>706.15</v>
      </c>
      <c r="DN1063" s="96">
        <v>1</v>
      </c>
      <c r="DO1063" s="96">
        <v>4.9449999999999997E-3</v>
      </c>
      <c r="DP1063" s="72">
        <v>3.49</v>
      </c>
      <c r="DQ1063" s="72">
        <v>702.66</v>
      </c>
      <c r="DR1063" t="s">
        <v>40</v>
      </c>
      <c r="DT1063" t="s">
        <v>695</v>
      </c>
    </row>
    <row r="1064" spans="1:124" x14ac:dyDescent="0.3">
      <c r="A1064" t="s">
        <v>41</v>
      </c>
      <c r="B1064">
        <v>18640</v>
      </c>
      <c r="C1064" s="95">
        <v>952</v>
      </c>
      <c r="D1064" s="95">
        <v>4147593</v>
      </c>
      <c r="E1064" s="95">
        <v>968</v>
      </c>
      <c r="F1064" s="95">
        <v>3342456</v>
      </c>
      <c r="G1064" s="95">
        <v>461</v>
      </c>
      <c r="H1064" s="95">
        <v>1103399</v>
      </c>
      <c r="I1064" s="95">
        <v>420</v>
      </c>
      <c r="J1064" s="95">
        <v>1172066</v>
      </c>
      <c r="K1064" s="95">
        <v>913</v>
      </c>
      <c r="L1064" s="95">
        <v>3922931</v>
      </c>
      <c r="M1064" s="95">
        <v>920</v>
      </c>
      <c r="N1064" s="95">
        <v>3431385</v>
      </c>
      <c r="O1064" s="95">
        <v>439</v>
      </c>
      <c r="P1064" s="95">
        <v>810253</v>
      </c>
      <c r="Q1064" s="95">
        <v>397</v>
      </c>
      <c r="R1064" s="95">
        <v>1166871</v>
      </c>
      <c r="S1064" s="95">
        <v>889</v>
      </c>
      <c r="T1064" s="95">
        <v>5197567</v>
      </c>
      <c r="U1064" s="95">
        <v>898</v>
      </c>
      <c r="V1064" s="95">
        <v>3669312</v>
      </c>
      <c r="W1064" s="95">
        <v>445</v>
      </c>
      <c r="X1064" s="95">
        <v>1491494</v>
      </c>
      <c r="Y1064" s="95">
        <v>402</v>
      </c>
      <c r="Z1064" s="95">
        <v>1285899</v>
      </c>
      <c r="AA1064" s="95">
        <v>877</v>
      </c>
      <c r="AB1064" s="95">
        <v>4481738</v>
      </c>
      <c r="AC1064" s="95">
        <v>881</v>
      </c>
      <c r="AD1064" s="95">
        <v>3568783</v>
      </c>
      <c r="AE1064" s="95">
        <v>452</v>
      </c>
      <c r="AF1064" s="95">
        <v>1545459</v>
      </c>
      <c r="AG1064" s="95">
        <v>415</v>
      </c>
      <c r="AH1064" s="95">
        <v>1441731</v>
      </c>
      <c r="AI1064" s="95">
        <v>859</v>
      </c>
      <c r="AJ1064" s="95">
        <v>4016779</v>
      </c>
      <c r="AK1064" s="95">
        <v>865</v>
      </c>
      <c r="AL1064" s="95">
        <v>3418981.95</v>
      </c>
      <c r="AM1064" s="95">
        <v>456</v>
      </c>
      <c r="AN1064" s="95">
        <v>1468604</v>
      </c>
      <c r="AO1064" s="95">
        <v>419</v>
      </c>
      <c r="AP1064" s="95">
        <v>1371137</v>
      </c>
      <c r="AQ1064" s="72">
        <v>309.68</v>
      </c>
      <c r="AR1064" s="72">
        <v>271.04000000000002</v>
      </c>
      <c r="AS1064" s="72">
        <v>580.72</v>
      </c>
      <c r="AT1064" s="95">
        <v>5250992</v>
      </c>
      <c r="AU1064" s="95">
        <v>4514522</v>
      </c>
      <c r="AV1064" s="95">
        <v>1413</v>
      </c>
      <c r="AW1064" s="95">
        <v>1388</v>
      </c>
      <c r="AX1064" s="72">
        <v>291.74</v>
      </c>
      <c r="AY1064" s="72">
        <v>290.95999999999998</v>
      </c>
      <c r="AZ1064" s="72">
        <v>582.70000000000005</v>
      </c>
      <c r="BA1064" s="95">
        <v>4733184</v>
      </c>
      <c r="BB1064" s="95">
        <v>4598256</v>
      </c>
      <c r="BC1064" s="95">
        <v>1352</v>
      </c>
      <c r="BD1064" s="95">
        <v>1317</v>
      </c>
      <c r="BE1064" s="72">
        <v>417.86</v>
      </c>
      <c r="BF1064" s="72">
        <v>317.64</v>
      </c>
      <c r="BG1064" s="72">
        <v>735.5</v>
      </c>
      <c r="BH1064" s="95">
        <v>6689061</v>
      </c>
      <c r="BI1064" s="95">
        <v>4955211</v>
      </c>
      <c r="BJ1064" s="95">
        <v>1334</v>
      </c>
      <c r="BK1064" s="95">
        <v>1300</v>
      </c>
      <c r="BL1064" s="72">
        <v>377.93</v>
      </c>
      <c r="BM1064" s="72">
        <v>322.18</v>
      </c>
      <c r="BN1064" s="72">
        <v>700.11</v>
      </c>
      <c r="BO1064" s="95">
        <v>6027197</v>
      </c>
      <c r="BP1064" s="95">
        <v>5010514</v>
      </c>
      <c r="BQ1064" s="95">
        <v>1329</v>
      </c>
      <c r="BR1064" s="95">
        <v>1296</v>
      </c>
      <c r="BS1064" s="72">
        <v>347.62</v>
      </c>
      <c r="BT1064" s="72">
        <v>310.89</v>
      </c>
      <c r="BU1064" s="72">
        <v>658.51</v>
      </c>
      <c r="BV1064" s="95">
        <v>5485383</v>
      </c>
      <c r="BW1064" s="95">
        <v>4790118.95</v>
      </c>
      <c r="BX1064" s="95">
        <v>1315</v>
      </c>
      <c r="BY1064" s="95">
        <v>1284</v>
      </c>
      <c r="BZ1064" s="95">
        <v>1401</v>
      </c>
      <c r="CA1064" s="95">
        <v>1335</v>
      </c>
      <c r="CB1064" s="95">
        <v>1318</v>
      </c>
      <c r="CC1064" s="95">
        <v>1313</v>
      </c>
      <c r="CD1064" s="95">
        <v>1300</v>
      </c>
      <c r="CE1064" s="72">
        <v>650.75523149000003</v>
      </c>
      <c r="CF1064" s="72">
        <v>676.59346364999999</v>
      </c>
      <c r="CG1064" s="72">
        <v>712.40329333</v>
      </c>
      <c r="CH1064" s="72">
        <v>716.50152150999998</v>
      </c>
      <c r="CI1064" s="72">
        <v>731.52548966999996</v>
      </c>
      <c r="CJ1064" s="96">
        <v>0.89237853479999996</v>
      </c>
      <c r="CK1064" s="96">
        <v>0.8612261739</v>
      </c>
      <c r="CL1064" s="96">
        <v>1.0324208309</v>
      </c>
      <c r="CM1064" s="96">
        <v>0.97712283779999998</v>
      </c>
      <c r="CN1064" s="96">
        <v>0.90018736089999996</v>
      </c>
      <c r="CO1064" s="96">
        <v>1.010783011</v>
      </c>
      <c r="CP1064" s="96">
        <v>0.92271747500000001</v>
      </c>
      <c r="CQ1064" s="96">
        <v>0.99584056389999998</v>
      </c>
      <c r="CR1064" s="96">
        <v>0.92657135759999998</v>
      </c>
      <c r="CS1064" s="95">
        <v>1358</v>
      </c>
      <c r="CT1064" s="95">
        <v>1320</v>
      </c>
      <c r="CU1064" s="95">
        <v>1291</v>
      </c>
      <c r="CV1064" s="95">
        <v>1297</v>
      </c>
      <c r="CW1064" s="95">
        <v>1307</v>
      </c>
      <c r="CX1064" s="96">
        <v>1.023763161</v>
      </c>
      <c r="CY1064" s="96">
        <v>0.99285766499999994</v>
      </c>
      <c r="CZ1064" s="96">
        <v>0.98991801999999995</v>
      </c>
      <c r="DA1064" s="96">
        <v>1.0297794760000001</v>
      </c>
      <c r="DB1064" s="96">
        <v>1.0171584520000001</v>
      </c>
      <c r="DC1064">
        <v>2013</v>
      </c>
      <c r="DD1064" s="6">
        <v>1317</v>
      </c>
      <c r="DE1064" s="96">
        <v>3.4331558000000001E-3</v>
      </c>
      <c r="DF1064" s="72">
        <v>709.15</v>
      </c>
      <c r="DG1064" s="96">
        <v>1</v>
      </c>
      <c r="DH1064" s="72">
        <v>709.15</v>
      </c>
      <c r="DI1064" s="72">
        <v>721.43766407999999</v>
      </c>
      <c r="DJ1064" s="96">
        <v>1</v>
      </c>
      <c r="DK1064" s="72">
        <v>709.15</v>
      </c>
      <c r="DL1064" s="96">
        <v>1</v>
      </c>
      <c r="DM1064" s="72">
        <v>709.15</v>
      </c>
      <c r="DN1064" s="96">
        <v>1</v>
      </c>
      <c r="DO1064" s="96">
        <v>1.3871E-2</v>
      </c>
      <c r="DP1064" s="72">
        <v>9.84</v>
      </c>
      <c r="DQ1064" s="72">
        <v>699.31</v>
      </c>
      <c r="DR1064" t="s">
        <v>41</v>
      </c>
      <c r="DT1064" t="s">
        <v>695</v>
      </c>
    </row>
    <row r="1065" spans="1:124" x14ac:dyDescent="0.3">
      <c r="A1065" t="s">
        <v>729</v>
      </c>
      <c r="B1065">
        <v>18650</v>
      </c>
      <c r="C1065" s="95">
        <v>1356</v>
      </c>
      <c r="D1065" s="95">
        <v>7870582</v>
      </c>
      <c r="E1065" s="95">
        <v>1392</v>
      </c>
      <c r="F1065" s="95">
        <v>6146374</v>
      </c>
      <c r="G1065" s="95">
        <v>1021</v>
      </c>
      <c r="H1065" s="95">
        <v>2637522</v>
      </c>
      <c r="I1065" s="95">
        <v>966</v>
      </c>
      <c r="J1065" s="95">
        <v>2888117</v>
      </c>
      <c r="K1065" s="95">
        <v>1296</v>
      </c>
      <c r="L1065" s="95">
        <v>8314144</v>
      </c>
      <c r="M1065" s="95">
        <v>1336</v>
      </c>
      <c r="N1065" s="95">
        <v>6034368</v>
      </c>
      <c r="O1065" s="95">
        <v>1000</v>
      </c>
      <c r="P1065" s="95">
        <v>2240196</v>
      </c>
      <c r="Q1065" s="95">
        <v>941</v>
      </c>
      <c r="R1065" s="95">
        <v>2808534</v>
      </c>
      <c r="S1065" s="95">
        <v>1306</v>
      </c>
      <c r="T1065" s="95">
        <v>8796650</v>
      </c>
      <c r="U1065" s="95">
        <v>1349</v>
      </c>
      <c r="V1065" s="95">
        <v>6701865</v>
      </c>
      <c r="W1065" s="95">
        <v>973</v>
      </c>
      <c r="X1065" s="95">
        <v>2755908</v>
      </c>
      <c r="Y1065" s="95">
        <v>912</v>
      </c>
      <c r="Z1065" s="95">
        <v>2898363</v>
      </c>
      <c r="AA1065" s="95">
        <v>1271</v>
      </c>
      <c r="AB1065" s="95">
        <v>7807844</v>
      </c>
      <c r="AC1065" s="95">
        <v>1314</v>
      </c>
      <c r="AD1065" s="95">
        <v>6478726</v>
      </c>
      <c r="AE1065" s="95">
        <v>940</v>
      </c>
      <c r="AF1065" s="95">
        <v>2863324</v>
      </c>
      <c r="AG1065" s="95">
        <v>878</v>
      </c>
      <c r="AH1065" s="95">
        <v>2869990</v>
      </c>
      <c r="AI1065" s="95">
        <v>1263</v>
      </c>
      <c r="AJ1065" s="95">
        <v>7942739.8499999996</v>
      </c>
      <c r="AK1065" s="95">
        <v>1300</v>
      </c>
      <c r="AL1065" s="95">
        <v>6489012.8899999997</v>
      </c>
      <c r="AM1065" s="95">
        <v>927</v>
      </c>
      <c r="AN1065" s="95">
        <v>2161922</v>
      </c>
      <c r="AO1065" s="95">
        <v>857</v>
      </c>
      <c r="AP1065" s="95">
        <v>2604371</v>
      </c>
      <c r="AQ1065" s="72">
        <v>368.4</v>
      </c>
      <c r="AR1065" s="72">
        <v>319.29000000000002</v>
      </c>
      <c r="AS1065" s="72">
        <v>687.69</v>
      </c>
      <c r="AT1065" s="95">
        <v>10508104</v>
      </c>
      <c r="AU1065" s="95">
        <v>9034491</v>
      </c>
      <c r="AV1065" s="95">
        <v>2377</v>
      </c>
      <c r="AW1065" s="95">
        <v>2358</v>
      </c>
      <c r="AX1065" s="72">
        <v>383.07</v>
      </c>
      <c r="AY1065" s="72">
        <v>323.63</v>
      </c>
      <c r="AZ1065" s="72">
        <v>706.7</v>
      </c>
      <c r="BA1065" s="95">
        <v>10554340</v>
      </c>
      <c r="BB1065" s="95">
        <v>8842902</v>
      </c>
      <c r="BC1065" s="95">
        <v>2296</v>
      </c>
      <c r="BD1065" s="95">
        <v>2277</v>
      </c>
      <c r="BE1065" s="72">
        <v>422.43</v>
      </c>
      <c r="BF1065" s="72">
        <v>353.83</v>
      </c>
      <c r="BG1065" s="72">
        <v>776.26</v>
      </c>
      <c r="BH1065" s="95">
        <v>11552558</v>
      </c>
      <c r="BI1065" s="95">
        <v>9600228</v>
      </c>
      <c r="BJ1065" s="95">
        <v>2279</v>
      </c>
      <c r="BK1065" s="95">
        <v>2261</v>
      </c>
      <c r="BL1065" s="72">
        <v>402.2</v>
      </c>
      <c r="BM1065" s="72">
        <v>355.41</v>
      </c>
      <c r="BN1065" s="72">
        <v>757.61</v>
      </c>
      <c r="BO1065" s="95">
        <v>10671168</v>
      </c>
      <c r="BP1065" s="95">
        <v>9348716</v>
      </c>
      <c r="BQ1065" s="95">
        <v>2211</v>
      </c>
      <c r="BR1065" s="95">
        <v>2192</v>
      </c>
      <c r="BS1065" s="72">
        <v>384.5</v>
      </c>
      <c r="BT1065" s="72">
        <v>351.31</v>
      </c>
      <c r="BU1065" s="72">
        <v>735.81</v>
      </c>
      <c r="BV1065" s="95">
        <v>10104661.85</v>
      </c>
      <c r="BW1065" s="95">
        <v>9093383.8900000006</v>
      </c>
      <c r="BX1065" s="95">
        <v>2190</v>
      </c>
      <c r="BY1065" s="95">
        <v>2157</v>
      </c>
      <c r="BZ1065" s="95">
        <v>2368</v>
      </c>
      <c r="CA1065" s="95">
        <v>2287</v>
      </c>
      <c r="CB1065" s="95">
        <v>2270</v>
      </c>
      <c r="CC1065" s="95">
        <v>2202</v>
      </c>
      <c r="CD1065" s="95">
        <v>2174</v>
      </c>
      <c r="CE1065" s="72">
        <v>650.75523149000003</v>
      </c>
      <c r="CF1065" s="72">
        <v>676.59346364999999</v>
      </c>
      <c r="CG1065" s="72">
        <v>712.40329333</v>
      </c>
      <c r="CH1065" s="72">
        <v>716.50152150999998</v>
      </c>
      <c r="CI1065" s="72">
        <v>731.52548966999996</v>
      </c>
      <c r="CJ1065" s="96">
        <v>1.0567567754</v>
      </c>
      <c r="CK1065" s="96">
        <v>1.0444972320000001</v>
      </c>
      <c r="CL1065" s="96">
        <v>1.0896356141000001</v>
      </c>
      <c r="CM1065" s="96">
        <v>1.0573738885999999</v>
      </c>
      <c r="CN1065" s="96">
        <v>1.0058569529000001</v>
      </c>
      <c r="CO1065" s="96">
        <v>0.99132629910000003</v>
      </c>
      <c r="CP1065" s="96">
        <v>1.0600183750000001</v>
      </c>
      <c r="CQ1065" s="96">
        <v>0.99584056389999998</v>
      </c>
      <c r="CR1065" s="96">
        <v>1.0644457176</v>
      </c>
      <c r="CS1065" s="95">
        <v>2333</v>
      </c>
      <c r="CT1065" s="95">
        <v>2284</v>
      </c>
      <c r="CU1065" s="95">
        <v>2284</v>
      </c>
      <c r="CV1065" s="95">
        <v>2204</v>
      </c>
      <c r="CW1065" s="95">
        <v>2167</v>
      </c>
      <c r="CX1065" s="96">
        <v>0.97554632699999999</v>
      </c>
      <c r="CY1065" s="96">
        <v>0.99667650299999999</v>
      </c>
      <c r="CZ1065" s="96">
        <v>1.009886252</v>
      </c>
      <c r="DA1065" s="96">
        <v>0.983946027</v>
      </c>
      <c r="DB1065" s="96">
        <v>0.99062025200000003</v>
      </c>
      <c r="DC1065">
        <v>2013</v>
      </c>
      <c r="DD1065" s="6">
        <v>2249</v>
      </c>
      <c r="DE1065" s="96">
        <v>3.0941379000000001E-3</v>
      </c>
      <c r="DF1065" s="72">
        <v>814.95</v>
      </c>
      <c r="DG1065" s="96">
        <v>1</v>
      </c>
      <c r="DH1065" s="72">
        <v>814.95</v>
      </c>
      <c r="DI1065" s="72">
        <v>721.43766407999999</v>
      </c>
      <c r="DJ1065" s="96">
        <v>1</v>
      </c>
      <c r="DK1065" s="72">
        <v>814.95</v>
      </c>
      <c r="DL1065" s="96">
        <v>1</v>
      </c>
      <c r="DM1065" s="72">
        <v>814.95</v>
      </c>
      <c r="DN1065" s="96">
        <v>1</v>
      </c>
      <c r="DO1065" s="96">
        <v>1.1018999999999999E-2</v>
      </c>
      <c r="DP1065" s="72">
        <v>8.98</v>
      </c>
      <c r="DQ1065" s="72">
        <v>805.97</v>
      </c>
      <c r="DR1065" t="s">
        <v>729</v>
      </c>
      <c r="DT1065" t="s">
        <v>695</v>
      </c>
    </row>
    <row r="1066" spans="1:124" x14ac:dyDescent="0.3">
      <c r="A1066" t="s">
        <v>730</v>
      </c>
      <c r="B1066">
        <v>18660</v>
      </c>
      <c r="C1066" s="95">
        <v>2713</v>
      </c>
      <c r="D1066" s="95">
        <v>15581624</v>
      </c>
      <c r="E1066" s="95">
        <v>2719</v>
      </c>
      <c r="F1066" s="95">
        <v>10442019</v>
      </c>
      <c r="G1066" s="95">
        <v>1942</v>
      </c>
      <c r="H1066" s="95">
        <v>5387916</v>
      </c>
      <c r="I1066" s="95">
        <v>1830</v>
      </c>
      <c r="J1066" s="95">
        <v>5463735</v>
      </c>
      <c r="K1066" s="95">
        <v>2625</v>
      </c>
      <c r="L1066" s="95">
        <v>15647504</v>
      </c>
      <c r="M1066" s="95">
        <v>2623</v>
      </c>
      <c r="N1066" s="95">
        <v>10713278</v>
      </c>
      <c r="O1066" s="95">
        <v>1890</v>
      </c>
      <c r="P1066" s="95">
        <v>5491094</v>
      </c>
      <c r="Q1066" s="95">
        <v>1780</v>
      </c>
      <c r="R1066" s="95">
        <v>5365590</v>
      </c>
      <c r="S1066" s="95">
        <v>2638</v>
      </c>
      <c r="T1066" s="95">
        <v>16953790</v>
      </c>
      <c r="U1066" s="95">
        <v>2636</v>
      </c>
      <c r="V1066" s="95">
        <v>11396279</v>
      </c>
      <c r="W1066" s="95">
        <v>1892</v>
      </c>
      <c r="X1066" s="95">
        <v>5640623</v>
      </c>
      <c r="Y1066" s="95">
        <v>1769</v>
      </c>
      <c r="Z1066" s="95">
        <v>5454939</v>
      </c>
      <c r="AA1066" s="95">
        <v>2660</v>
      </c>
      <c r="AB1066" s="95">
        <v>13198811</v>
      </c>
      <c r="AC1066" s="95">
        <v>2669</v>
      </c>
      <c r="AD1066" s="95">
        <v>10939730</v>
      </c>
      <c r="AE1066" s="95">
        <v>1913</v>
      </c>
      <c r="AF1066" s="95">
        <v>5840364</v>
      </c>
      <c r="AG1066" s="95">
        <v>1782</v>
      </c>
      <c r="AH1066" s="95">
        <v>5905178</v>
      </c>
      <c r="AI1066" s="95">
        <v>2684</v>
      </c>
      <c r="AJ1066" s="95">
        <v>13979257.85</v>
      </c>
      <c r="AK1066" s="95">
        <v>2699</v>
      </c>
      <c r="AL1066" s="95">
        <v>11207976.41</v>
      </c>
      <c r="AM1066" s="95">
        <v>1943</v>
      </c>
      <c r="AN1066" s="95">
        <v>5604083.3200000003</v>
      </c>
      <c r="AO1066" s="95">
        <v>1812</v>
      </c>
      <c r="AP1066" s="95">
        <v>6371861.1399999997</v>
      </c>
      <c r="AQ1066" s="72">
        <v>375.39</v>
      </c>
      <c r="AR1066" s="72">
        <v>291.38</v>
      </c>
      <c r="AS1066" s="72">
        <v>666.77</v>
      </c>
      <c r="AT1066" s="95">
        <v>20969540</v>
      </c>
      <c r="AU1066" s="95">
        <v>15905754</v>
      </c>
      <c r="AV1066" s="95">
        <v>4655</v>
      </c>
      <c r="AW1066" s="95">
        <v>4549</v>
      </c>
      <c r="AX1066" s="72">
        <v>390.16</v>
      </c>
      <c r="AY1066" s="72">
        <v>304.32</v>
      </c>
      <c r="AZ1066" s="72">
        <v>694.48</v>
      </c>
      <c r="BA1066" s="95">
        <v>21138598</v>
      </c>
      <c r="BB1066" s="95">
        <v>16078868</v>
      </c>
      <c r="BC1066" s="95">
        <v>4515</v>
      </c>
      <c r="BD1066" s="95">
        <v>4403</v>
      </c>
      <c r="BE1066" s="72">
        <v>415.64</v>
      </c>
      <c r="BF1066" s="72">
        <v>318.79000000000002</v>
      </c>
      <c r="BG1066" s="72">
        <v>734.43</v>
      </c>
      <c r="BH1066" s="95">
        <v>22594413</v>
      </c>
      <c r="BI1066" s="95">
        <v>16851218</v>
      </c>
      <c r="BJ1066" s="95">
        <v>4530</v>
      </c>
      <c r="BK1066" s="95">
        <v>4405</v>
      </c>
      <c r="BL1066" s="72">
        <v>346.95</v>
      </c>
      <c r="BM1066" s="72">
        <v>315.38</v>
      </c>
      <c r="BN1066" s="72">
        <v>662.33</v>
      </c>
      <c r="BO1066" s="95">
        <v>19039175</v>
      </c>
      <c r="BP1066" s="95">
        <v>16844908</v>
      </c>
      <c r="BQ1066" s="95">
        <v>4573</v>
      </c>
      <c r="BR1066" s="95">
        <v>4451</v>
      </c>
      <c r="BS1066" s="72">
        <v>352.7</v>
      </c>
      <c r="BT1066" s="72">
        <v>324.76</v>
      </c>
      <c r="BU1066" s="72">
        <v>677.46</v>
      </c>
      <c r="BV1066" s="95">
        <v>19583341.170000002</v>
      </c>
      <c r="BW1066" s="95">
        <v>17579837.550000001</v>
      </c>
      <c r="BX1066" s="95">
        <v>4627</v>
      </c>
      <c r="BY1066" s="95">
        <v>4511</v>
      </c>
      <c r="BZ1066" s="95">
        <v>4604</v>
      </c>
      <c r="CA1066" s="95">
        <v>4461</v>
      </c>
      <c r="CB1066" s="95">
        <v>4470</v>
      </c>
      <c r="CC1066" s="95">
        <v>4515</v>
      </c>
      <c r="CD1066" s="95">
        <v>4570</v>
      </c>
      <c r="CE1066" s="72">
        <v>650.75523149000003</v>
      </c>
      <c r="CF1066" s="72">
        <v>676.59346364999999</v>
      </c>
      <c r="CG1066" s="72">
        <v>712.40329333</v>
      </c>
      <c r="CH1066" s="72">
        <v>716.50152150999998</v>
      </c>
      <c r="CI1066" s="72">
        <v>731.52548966999996</v>
      </c>
      <c r="CJ1066" s="96">
        <v>1.0246095117</v>
      </c>
      <c r="CK1066" s="96">
        <v>1.0264361649</v>
      </c>
      <c r="CL1066" s="96">
        <v>1.0309188726</v>
      </c>
      <c r="CM1066" s="96">
        <v>0.92439440829999997</v>
      </c>
      <c r="CN1066" s="96">
        <v>0.92609213150000003</v>
      </c>
      <c r="CO1066" s="96">
        <v>0.98009941710000004</v>
      </c>
      <c r="CP1066" s="96">
        <v>1.0065205637000001</v>
      </c>
      <c r="CQ1066" s="96">
        <v>0.99584056389999998</v>
      </c>
      <c r="CR1066" s="96">
        <v>1.0107244637999999</v>
      </c>
      <c r="CS1066" s="95">
        <v>4517</v>
      </c>
      <c r="CT1066" s="95">
        <v>4396</v>
      </c>
      <c r="CU1066" s="95">
        <v>4390</v>
      </c>
      <c r="CV1066" s="95">
        <v>4409</v>
      </c>
      <c r="CW1066" s="95">
        <v>4457</v>
      </c>
      <c r="CX1066" s="96">
        <v>0.96227699099999997</v>
      </c>
      <c r="CY1066" s="96">
        <v>0.98622977000000001</v>
      </c>
      <c r="CZ1066" s="96">
        <v>0.97184786700000003</v>
      </c>
      <c r="DA1066" s="96">
        <v>0.99048610999999998</v>
      </c>
      <c r="DB1066" s="96">
        <v>0.98996799300000005</v>
      </c>
      <c r="DC1066">
        <v>2013</v>
      </c>
      <c r="DD1066" s="6">
        <v>4463.8</v>
      </c>
      <c r="DE1066" s="96">
        <v>2.7849899000000002E-3</v>
      </c>
      <c r="DF1066" s="72">
        <v>774.06</v>
      </c>
      <c r="DG1066" s="96">
        <v>1</v>
      </c>
      <c r="DH1066" s="72">
        <v>774.06</v>
      </c>
      <c r="DI1066" s="72">
        <v>721.43766407999999</v>
      </c>
      <c r="DJ1066" s="96">
        <v>1</v>
      </c>
      <c r="DK1066" s="72">
        <v>774.06</v>
      </c>
      <c r="DL1066" s="96">
        <v>1</v>
      </c>
      <c r="DM1066" s="72">
        <v>774.06</v>
      </c>
      <c r="DN1066" s="96">
        <v>1</v>
      </c>
      <c r="DO1066" s="96">
        <v>9.4940000000000007E-3</v>
      </c>
      <c r="DP1066" s="72">
        <v>7.35</v>
      </c>
      <c r="DQ1066" s="72">
        <v>766.71</v>
      </c>
      <c r="DR1066" t="s">
        <v>730</v>
      </c>
      <c r="DT1066" t="s">
        <v>695</v>
      </c>
    </row>
    <row r="1067" spans="1:124" x14ac:dyDescent="0.3">
      <c r="A1067" t="s">
        <v>474</v>
      </c>
      <c r="B1067">
        <v>18670</v>
      </c>
      <c r="C1067" s="95">
        <v>1732</v>
      </c>
      <c r="D1067" s="95">
        <v>8030515</v>
      </c>
      <c r="E1067" s="95">
        <v>1729</v>
      </c>
      <c r="F1067" s="95">
        <v>5773798</v>
      </c>
      <c r="G1067" s="95">
        <v>689</v>
      </c>
      <c r="H1067" s="95">
        <v>2195290</v>
      </c>
      <c r="I1067" s="95">
        <v>641</v>
      </c>
      <c r="J1067" s="95">
        <v>2239085</v>
      </c>
      <c r="K1067" s="95">
        <v>1675</v>
      </c>
      <c r="L1067" s="95">
        <v>7096479</v>
      </c>
      <c r="M1067" s="95">
        <v>1669</v>
      </c>
      <c r="N1067" s="95">
        <v>5633626</v>
      </c>
      <c r="O1067" s="95">
        <v>702</v>
      </c>
      <c r="P1067" s="95">
        <v>2112619</v>
      </c>
      <c r="Q1067" s="95">
        <v>651</v>
      </c>
      <c r="R1067" s="95">
        <v>2329008</v>
      </c>
      <c r="S1067" s="95">
        <v>1658</v>
      </c>
      <c r="T1067" s="95">
        <v>7759076</v>
      </c>
      <c r="U1067" s="95">
        <v>1650</v>
      </c>
      <c r="V1067" s="95">
        <v>6083013</v>
      </c>
      <c r="W1067" s="95">
        <v>708</v>
      </c>
      <c r="X1067" s="95">
        <v>2161689</v>
      </c>
      <c r="Y1067" s="95">
        <v>651</v>
      </c>
      <c r="Z1067" s="95">
        <v>2431207</v>
      </c>
      <c r="AA1067" s="95">
        <v>1607</v>
      </c>
      <c r="AB1067" s="95">
        <v>7163237</v>
      </c>
      <c r="AC1067" s="95">
        <v>1598</v>
      </c>
      <c r="AD1067" s="95">
        <v>6047002</v>
      </c>
      <c r="AE1067" s="95">
        <v>703</v>
      </c>
      <c r="AF1067" s="95">
        <v>1734618</v>
      </c>
      <c r="AG1067" s="95">
        <v>648</v>
      </c>
      <c r="AH1067" s="95">
        <v>2291802</v>
      </c>
      <c r="AI1067" s="95">
        <v>1588</v>
      </c>
      <c r="AJ1067" s="95">
        <v>7419031.1200000001</v>
      </c>
      <c r="AK1067" s="95">
        <v>1579</v>
      </c>
      <c r="AL1067" s="95">
        <v>6511453.9299999997</v>
      </c>
      <c r="AM1067" s="95">
        <v>703</v>
      </c>
      <c r="AN1067" s="95">
        <v>2531411</v>
      </c>
      <c r="AO1067" s="95">
        <v>655</v>
      </c>
      <c r="AP1067" s="95">
        <v>2963354.29</v>
      </c>
      <c r="AQ1067" s="72">
        <v>351.98</v>
      </c>
      <c r="AR1067" s="72">
        <v>281.75</v>
      </c>
      <c r="AS1067" s="72">
        <v>633.73</v>
      </c>
      <c r="AT1067" s="95">
        <v>10225805</v>
      </c>
      <c r="AU1067" s="95">
        <v>8012883</v>
      </c>
      <c r="AV1067" s="95">
        <v>2421</v>
      </c>
      <c r="AW1067" s="95">
        <v>2370</v>
      </c>
      <c r="AX1067" s="72">
        <v>322.85000000000002</v>
      </c>
      <c r="AY1067" s="72">
        <v>286.01</v>
      </c>
      <c r="AZ1067" s="72">
        <v>608.86</v>
      </c>
      <c r="BA1067" s="95">
        <v>9209098</v>
      </c>
      <c r="BB1067" s="95">
        <v>7962634</v>
      </c>
      <c r="BC1067" s="95">
        <v>2377</v>
      </c>
      <c r="BD1067" s="95">
        <v>2320</v>
      </c>
      <c r="BE1067" s="72">
        <v>349.42</v>
      </c>
      <c r="BF1067" s="72">
        <v>308.35000000000002</v>
      </c>
      <c r="BG1067" s="72">
        <v>657.77</v>
      </c>
      <c r="BH1067" s="95">
        <v>9920765</v>
      </c>
      <c r="BI1067" s="95">
        <v>8514220</v>
      </c>
      <c r="BJ1067" s="95">
        <v>2366</v>
      </c>
      <c r="BK1067" s="95">
        <v>2301</v>
      </c>
      <c r="BL1067" s="72">
        <v>320.99</v>
      </c>
      <c r="BM1067" s="72">
        <v>309.39</v>
      </c>
      <c r="BN1067" s="72">
        <v>630.38</v>
      </c>
      <c r="BO1067" s="95">
        <v>8897855</v>
      </c>
      <c r="BP1067" s="95">
        <v>8338804</v>
      </c>
      <c r="BQ1067" s="95">
        <v>2310</v>
      </c>
      <c r="BR1067" s="95">
        <v>2246</v>
      </c>
      <c r="BS1067" s="72">
        <v>361.94</v>
      </c>
      <c r="BT1067" s="72">
        <v>353.43</v>
      </c>
      <c r="BU1067" s="72">
        <v>715.37</v>
      </c>
      <c r="BV1067" s="95">
        <v>9950442.1199999992</v>
      </c>
      <c r="BW1067" s="95">
        <v>9474808.2200000007</v>
      </c>
      <c r="BX1067" s="95">
        <v>2291</v>
      </c>
      <c r="BY1067" s="95">
        <v>2234</v>
      </c>
      <c r="BZ1067" s="95">
        <v>2397</v>
      </c>
      <c r="CA1067" s="95">
        <v>2349</v>
      </c>
      <c r="CB1067" s="95">
        <v>2335</v>
      </c>
      <c r="CC1067" s="95">
        <v>2280</v>
      </c>
      <c r="CD1067" s="95">
        <v>2263</v>
      </c>
      <c r="CE1067" s="72">
        <v>650.75523149000003</v>
      </c>
      <c r="CF1067" s="72">
        <v>676.59346364999999</v>
      </c>
      <c r="CG1067" s="72">
        <v>712.40329333</v>
      </c>
      <c r="CH1067" s="72">
        <v>716.50152150999998</v>
      </c>
      <c r="CI1067" s="72">
        <v>731.52548966999996</v>
      </c>
      <c r="CJ1067" s="96">
        <v>0.97383773399999995</v>
      </c>
      <c r="CK1067" s="96">
        <v>0.89989045519999999</v>
      </c>
      <c r="CL1067" s="96">
        <v>0.92331128470000001</v>
      </c>
      <c r="CM1067" s="96">
        <v>0.87980273740000003</v>
      </c>
      <c r="CN1067" s="96">
        <v>0.97791534280000003</v>
      </c>
      <c r="CO1067" s="96">
        <v>1.0305022269999999</v>
      </c>
      <c r="CP1067" s="96">
        <v>0.90339592329999996</v>
      </c>
      <c r="CQ1067" s="96">
        <v>0.99584056389999998</v>
      </c>
      <c r="CR1067" s="96">
        <v>0.90716910620000002</v>
      </c>
      <c r="CS1067" s="95">
        <v>2237</v>
      </c>
      <c r="CT1067" s="95">
        <v>2210</v>
      </c>
      <c r="CU1067" s="95">
        <v>2194</v>
      </c>
      <c r="CV1067" s="95">
        <v>2139</v>
      </c>
      <c r="CW1067" s="95">
        <v>2140</v>
      </c>
      <c r="CX1067" s="96">
        <v>1.019781021</v>
      </c>
      <c r="CY1067" s="96">
        <v>1.029317093</v>
      </c>
      <c r="CZ1067" s="96">
        <v>1.035091438</v>
      </c>
      <c r="DA1067" s="96">
        <v>1.045360415</v>
      </c>
      <c r="DB1067" s="96">
        <v>1.0233770360000001</v>
      </c>
      <c r="DC1067">
        <v>2013</v>
      </c>
      <c r="DD1067" s="6">
        <v>2294.1999999999998</v>
      </c>
      <c r="DE1067" s="96">
        <v>3.8515783000000001E-3</v>
      </c>
      <c r="DF1067" s="72">
        <v>694.01</v>
      </c>
      <c r="DG1067" s="96">
        <v>1</v>
      </c>
      <c r="DH1067" s="72">
        <v>694.01</v>
      </c>
      <c r="DI1067" s="72">
        <v>721.43766407999999</v>
      </c>
      <c r="DJ1067" s="96">
        <v>1</v>
      </c>
      <c r="DK1067" s="72">
        <v>694.01</v>
      </c>
      <c r="DL1067" s="96">
        <v>1</v>
      </c>
      <c r="DM1067" s="72">
        <v>694.01</v>
      </c>
      <c r="DN1067" s="96">
        <v>1</v>
      </c>
      <c r="DO1067" s="96">
        <v>1.3467E-2</v>
      </c>
      <c r="DP1067" s="72">
        <v>9.35</v>
      </c>
      <c r="DQ1067" s="72">
        <v>684.66</v>
      </c>
      <c r="DR1067" t="s">
        <v>474</v>
      </c>
      <c r="DT1067" t="s">
        <v>695</v>
      </c>
    </row>
    <row r="1068" spans="1:124" x14ac:dyDescent="0.3">
      <c r="A1068" t="s">
        <v>132</v>
      </c>
      <c r="B1068">
        <v>18680</v>
      </c>
      <c r="C1068" s="95">
        <v>3297</v>
      </c>
      <c r="D1068" s="95">
        <v>12155045</v>
      </c>
      <c r="E1068" s="95">
        <v>3259</v>
      </c>
      <c r="F1068" s="95">
        <v>10560592</v>
      </c>
      <c r="G1068" s="95">
        <v>1193</v>
      </c>
      <c r="H1068" s="95">
        <v>3296139</v>
      </c>
      <c r="I1068" s="95">
        <v>1075</v>
      </c>
      <c r="J1068" s="95">
        <v>2943783</v>
      </c>
      <c r="K1068" s="95">
        <v>3114</v>
      </c>
      <c r="L1068" s="95">
        <v>13620665</v>
      </c>
      <c r="M1068" s="95">
        <v>3073</v>
      </c>
      <c r="N1068" s="95">
        <v>11252497</v>
      </c>
      <c r="O1068" s="95">
        <v>1206</v>
      </c>
      <c r="P1068" s="95">
        <v>2807102</v>
      </c>
      <c r="Q1068" s="95">
        <v>1077</v>
      </c>
      <c r="R1068" s="95">
        <v>3407012</v>
      </c>
      <c r="S1068" s="95">
        <v>3136</v>
      </c>
      <c r="T1068" s="95">
        <v>13734758</v>
      </c>
      <c r="U1068" s="95">
        <v>3072</v>
      </c>
      <c r="V1068" s="95">
        <v>11821318</v>
      </c>
      <c r="W1068" s="95">
        <v>1203</v>
      </c>
      <c r="X1068" s="95">
        <v>3454980</v>
      </c>
      <c r="Y1068" s="95">
        <v>1073</v>
      </c>
      <c r="Z1068" s="95">
        <v>3623334</v>
      </c>
      <c r="AA1068" s="95">
        <v>3185</v>
      </c>
      <c r="AB1068" s="95">
        <v>14354632</v>
      </c>
      <c r="AC1068" s="95">
        <v>3095</v>
      </c>
      <c r="AD1068" s="95">
        <v>13445968</v>
      </c>
      <c r="AE1068" s="95">
        <v>1195</v>
      </c>
      <c r="AF1068" s="95">
        <v>3679436</v>
      </c>
      <c r="AG1068" s="95">
        <v>1068</v>
      </c>
      <c r="AH1068" s="95">
        <v>4007565</v>
      </c>
      <c r="AI1068" s="95">
        <v>3236</v>
      </c>
      <c r="AJ1068" s="95">
        <v>13232830.99</v>
      </c>
      <c r="AK1068" s="95">
        <v>3147</v>
      </c>
      <c r="AL1068" s="95">
        <v>13368693.619999999</v>
      </c>
      <c r="AM1068" s="95">
        <v>1212</v>
      </c>
      <c r="AN1068" s="95">
        <v>3250930</v>
      </c>
      <c r="AO1068" s="95">
        <v>1086</v>
      </c>
      <c r="AP1068" s="95">
        <v>4030225</v>
      </c>
      <c r="AQ1068" s="72">
        <v>286.77</v>
      </c>
      <c r="AR1068" s="72">
        <v>259.66000000000003</v>
      </c>
      <c r="AS1068" s="72">
        <v>546.42999999999995</v>
      </c>
      <c r="AT1068" s="95">
        <v>15451184</v>
      </c>
      <c r="AU1068" s="95">
        <v>13504375</v>
      </c>
      <c r="AV1068" s="95">
        <v>4490</v>
      </c>
      <c r="AW1068" s="95">
        <v>4334</v>
      </c>
      <c r="AX1068" s="72">
        <v>316.89</v>
      </c>
      <c r="AY1068" s="72">
        <v>294.37</v>
      </c>
      <c r="AZ1068" s="72">
        <v>611.26</v>
      </c>
      <c r="BA1068" s="95">
        <v>16427767</v>
      </c>
      <c r="BB1068" s="95">
        <v>14659509</v>
      </c>
      <c r="BC1068" s="95">
        <v>4320</v>
      </c>
      <c r="BD1068" s="95">
        <v>4150</v>
      </c>
      <c r="BE1068" s="72">
        <v>330.14</v>
      </c>
      <c r="BF1068" s="72">
        <v>310.51</v>
      </c>
      <c r="BG1068" s="72">
        <v>640.65</v>
      </c>
      <c r="BH1068" s="95">
        <v>17189738</v>
      </c>
      <c r="BI1068" s="95">
        <v>15444652</v>
      </c>
      <c r="BJ1068" s="95">
        <v>4339</v>
      </c>
      <c r="BK1068" s="95">
        <v>4145</v>
      </c>
      <c r="BL1068" s="72">
        <v>343.11</v>
      </c>
      <c r="BM1068" s="72">
        <v>349.38</v>
      </c>
      <c r="BN1068" s="72">
        <v>692.49</v>
      </c>
      <c r="BO1068" s="95">
        <v>18034068</v>
      </c>
      <c r="BP1068" s="95">
        <v>17453533</v>
      </c>
      <c r="BQ1068" s="95">
        <v>4380</v>
      </c>
      <c r="BR1068" s="95">
        <v>4163</v>
      </c>
      <c r="BS1068" s="72">
        <v>308.82</v>
      </c>
      <c r="BT1068" s="72">
        <v>342.53</v>
      </c>
      <c r="BU1068" s="72">
        <v>651.35</v>
      </c>
      <c r="BV1068" s="95">
        <v>16483760.99</v>
      </c>
      <c r="BW1068" s="95">
        <v>17398918.620000001</v>
      </c>
      <c r="BX1068" s="95">
        <v>4448</v>
      </c>
      <c r="BY1068" s="95">
        <v>4233</v>
      </c>
      <c r="BZ1068" s="95">
        <v>4416</v>
      </c>
      <c r="CA1068" s="95">
        <v>4238</v>
      </c>
      <c r="CB1068" s="95">
        <v>4245</v>
      </c>
      <c r="CC1068" s="95">
        <v>4277</v>
      </c>
      <c r="CD1068" s="95">
        <v>4343</v>
      </c>
      <c r="CE1068" s="72">
        <v>650.75523149000003</v>
      </c>
      <c r="CF1068" s="72">
        <v>676.59346364999999</v>
      </c>
      <c r="CG1068" s="72">
        <v>712.40329333</v>
      </c>
      <c r="CH1068" s="72">
        <v>716.50152150999998</v>
      </c>
      <c r="CI1068" s="72">
        <v>731.52548966999996</v>
      </c>
      <c r="CJ1068" s="96">
        <v>0.83968591189999997</v>
      </c>
      <c r="CK1068" s="96">
        <v>0.90343763700000002</v>
      </c>
      <c r="CL1068" s="96">
        <v>0.89927995279999995</v>
      </c>
      <c r="CM1068" s="96">
        <v>0.96648782899999996</v>
      </c>
      <c r="CN1068" s="96">
        <v>0.89039959540000002</v>
      </c>
      <c r="CO1068" s="96">
        <v>0.97419371249999998</v>
      </c>
      <c r="CP1068" s="96">
        <v>0.92369533250000002</v>
      </c>
      <c r="CQ1068" s="96">
        <v>0.99584056389999998</v>
      </c>
      <c r="CR1068" s="96">
        <v>0.92755329929999997</v>
      </c>
      <c r="CS1068" s="95">
        <v>4021</v>
      </c>
      <c r="CT1068" s="95">
        <v>3908</v>
      </c>
      <c r="CU1068" s="95">
        <v>3883</v>
      </c>
      <c r="CV1068" s="95">
        <v>3879</v>
      </c>
      <c r="CW1068" s="95">
        <v>3938</v>
      </c>
      <c r="CX1068" s="96">
        <v>0.98985194600000004</v>
      </c>
      <c r="CY1068" s="96">
        <v>0.99113151099999997</v>
      </c>
      <c r="CZ1068" s="96">
        <v>0.96706807299999997</v>
      </c>
      <c r="DA1068" s="96">
        <v>0.98105595199999995</v>
      </c>
      <c r="DB1068" s="96">
        <v>0.94166338199999999</v>
      </c>
      <c r="DC1068">
        <v>2013</v>
      </c>
      <c r="DD1068" s="6">
        <v>4205</v>
      </c>
      <c r="DE1068" s="96">
        <v>2.8293709000000002E-3</v>
      </c>
      <c r="DF1068" s="72">
        <v>710.34</v>
      </c>
      <c r="DG1068" s="96">
        <v>1</v>
      </c>
      <c r="DH1068" s="72">
        <v>710.34</v>
      </c>
      <c r="DI1068" s="72">
        <v>721.43766407999999</v>
      </c>
      <c r="DJ1068" s="96">
        <v>1</v>
      </c>
      <c r="DK1068" s="72">
        <v>710.34</v>
      </c>
      <c r="DL1068" s="96">
        <v>1</v>
      </c>
      <c r="DM1068" s="72">
        <v>710.34</v>
      </c>
      <c r="DN1068" s="96">
        <v>1</v>
      </c>
      <c r="DO1068" s="96">
        <v>1.1771999999999999E-2</v>
      </c>
      <c r="DP1068" s="72">
        <v>8.36</v>
      </c>
      <c r="DQ1068" s="72">
        <v>701.98</v>
      </c>
      <c r="DR1068" t="s">
        <v>132</v>
      </c>
      <c r="DT1068" t="s">
        <v>695</v>
      </c>
    </row>
    <row r="1069" spans="1:124" x14ac:dyDescent="0.3">
      <c r="A1069" t="s">
        <v>513</v>
      </c>
      <c r="B1069">
        <v>18690</v>
      </c>
      <c r="C1069" s="95">
        <v>1569</v>
      </c>
      <c r="D1069" s="95">
        <v>7714644</v>
      </c>
      <c r="E1069" s="95">
        <v>1540</v>
      </c>
      <c r="F1069" s="95">
        <v>5784701</v>
      </c>
      <c r="G1069" s="95">
        <v>518</v>
      </c>
      <c r="H1069" s="95">
        <v>1486333</v>
      </c>
      <c r="I1069" s="95">
        <v>474</v>
      </c>
      <c r="J1069" s="95">
        <v>1363852</v>
      </c>
      <c r="K1069" s="95">
        <v>1543</v>
      </c>
      <c r="L1069" s="95">
        <v>6876690</v>
      </c>
      <c r="M1069" s="95">
        <v>1504</v>
      </c>
      <c r="N1069" s="95">
        <v>6021307</v>
      </c>
      <c r="O1069" s="95">
        <v>537</v>
      </c>
      <c r="P1069" s="95">
        <v>1283971</v>
      </c>
      <c r="Q1069" s="95">
        <v>487</v>
      </c>
      <c r="R1069" s="95">
        <v>1462647</v>
      </c>
      <c r="S1069" s="95">
        <v>1544</v>
      </c>
      <c r="T1069" s="95">
        <v>6628841</v>
      </c>
      <c r="U1069" s="95">
        <v>1502</v>
      </c>
      <c r="V1069" s="95">
        <v>5720117</v>
      </c>
      <c r="W1069" s="95">
        <v>526</v>
      </c>
      <c r="X1069" s="95">
        <v>1238859</v>
      </c>
      <c r="Y1069" s="95">
        <v>473</v>
      </c>
      <c r="Z1069" s="95">
        <v>1539012</v>
      </c>
      <c r="AA1069" s="95">
        <v>1556</v>
      </c>
      <c r="AB1069" s="95">
        <v>6591752</v>
      </c>
      <c r="AC1069" s="95">
        <v>1503</v>
      </c>
      <c r="AD1069" s="95">
        <v>5402200</v>
      </c>
      <c r="AE1069" s="95">
        <v>499</v>
      </c>
      <c r="AF1069" s="95">
        <v>1551029</v>
      </c>
      <c r="AG1069" s="95">
        <v>446</v>
      </c>
      <c r="AH1069" s="95">
        <v>1463243</v>
      </c>
      <c r="AI1069" s="95">
        <v>1591</v>
      </c>
      <c r="AJ1069" s="95">
        <v>6537275</v>
      </c>
      <c r="AK1069" s="95">
        <v>1528</v>
      </c>
      <c r="AL1069" s="95">
        <v>5795478</v>
      </c>
      <c r="AM1069" s="95">
        <v>509</v>
      </c>
      <c r="AN1069" s="95">
        <v>1505600</v>
      </c>
      <c r="AO1069" s="95">
        <v>461</v>
      </c>
      <c r="AP1069" s="95">
        <v>1780507</v>
      </c>
      <c r="AQ1069" s="72">
        <v>367.39</v>
      </c>
      <c r="AR1069" s="72">
        <v>295.79000000000002</v>
      </c>
      <c r="AS1069" s="72">
        <v>663.18</v>
      </c>
      <c r="AT1069" s="95">
        <v>9200977</v>
      </c>
      <c r="AU1069" s="95">
        <v>7148553</v>
      </c>
      <c r="AV1069" s="95">
        <v>2087</v>
      </c>
      <c r="AW1069" s="95">
        <v>2014</v>
      </c>
      <c r="AX1069" s="72">
        <v>326.95</v>
      </c>
      <c r="AY1069" s="72">
        <v>313.24</v>
      </c>
      <c r="AZ1069" s="72">
        <v>640.19000000000005</v>
      </c>
      <c r="BA1069" s="95">
        <v>8160661</v>
      </c>
      <c r="BB1069" s="95">
        <v>7483954</v>
      </c>
      <c r="BC1069" s="95">
        <v>2080</v>
      </c>
      <c r="BD1069" s="95">
        <v>1991</v>
      </c>
      <c r="BE1069" s="72">
        <v>316.74</v>
      </c>
      <c r="BF1069" s="72">
        <v>306.29000000000002</v>
      </c>
      <c r="BG1069" s="72">
        <v>623.03</v>
      </c>
      <c r="BH1069" s="95">
        <v>7867700</v>
      </c>
      <c r="BI1069" s="95">
        <v>7259129</v>
      </c>
      <c r="BJ1069" s="95">
        <v>2070</v>
      </c>
      <c r="BK1069" s="95">
        <v>1975</v>
      </c>
      <c r="BL1069" s="72">
        <v>330.2</v>
      </c>
      <c r="BM1069" s="72">
        <v>293.55</v>
      </c>
      <c r="BN1069" s="72">
        <v>623.75</v>
      </c>
      <c r="BO1069" s="95">
        <v>8142781</v>
      </c>
      <c r="BP1069" s="95">
        <v>6865443</v>
      </c>
      <c r="BQ1069" s="95">
        <v>2055</v>
      </c>
      <c r="BR1069" s="95">
        <v>1949</v>
      </c>
      <c r="BS1069" s="72">
        <v>319.16000000000003</v>
      </c>
      <c r="BT1069" s="72">
        <v>317.41000000000003</v>
      </c>
      <c r="BU1069" s="72">
        <v>636.57000000000005</v>
      </c>
      <c r="BV1069" s="95">
        <v>8042875</v>
      </c>
      <c r="BW1069" s="95">
        <v>7575985</v>
      </c>
      <c r="BX1069" s="95">
        <v>2100</v>
      </c>
      <c r="BY1069" s="95">
        <v>1989</v>
      </c>
      <c r="BZ1069" s="95">
        <v>2052</v>
      </c>
      <c r="CA1069" s="95">
        <v>2037</v>
      </c>
      <c r="CB1069" s="95">
        <v>2024</v>
      </c>
      <c r="CC1069" s="95">
        <v>2005</v>
      </c>
      <c r="CD1069" s="95">
        <v>2046</v>
      </c>
      <c r="CE1069" s="72">
        <v>650.75523149000003</v>
      </c>
      <c r="CF1069" s="72">
        <v>676.59346364999999</v>
      </c>
      <c r="CG1069" s="72">
        <v>712.40329333</v>
      </c>
      <c r="CH1069" s="72">
        <v>716.50152150999998</v>
      </c>
      <c r="CI1069" s="72">
        <v>731.52548966999996</v>
      </c>
      <c r="CJ1069" s="96">
        <v>1.0190928446</v>
      </c>
      <c r="CK1069" s="96">
        <v>0.94619595720000005</v>
      </c>
      <c r="CL1069" s="96">
        <v>0.87454677120000002</v>
      </c>
      <c r="CM1069" s="96">
        <v>0.87054944239999998</v>
      </c>
      <c r="CN1069" s="96">
        <v>0.87019524130000003</v>
      </c>
      <c r="CO1069" s="96">
        <v>1.0078389911000001</v>
      </c>
      <c r="CP1069" s="96">
        <v>0.90899048309999997</v>
      </c>
      <c r="CQ1069" s="96">
        <v>0.99584056389999998</v>
      </c>
      <c r="CR1069" s="96">
        <v>0.91278703260000005</v>
      </c>
      <c r="CS1069" s="95">
        <v>1977</v>
      </c>
      <c r="CT1069" s="95">
        <v>1955</v>
      </c>
      <c r="CU1069" s="95">
        <v>1938</v>
      </c>
      <c r="CV1069" s="95">
        <v>1944</v>
      </c>
      <c r="CW1069" s="95">
        <v>1966</v>
      </c>
      <c r="CX1069" s="96">
        <v>1.027409784</v>
      </c>
      <c r="CY1069" s="96">
        <v>1.0226346580000001</v>
      </c>
      <c r="CZ1069" s="96">
        <v>1.0276928089999999</v>
      </c>
      <c r="DA1069" s="96">
        <v>0.98792087500000003</v>
      </c>
      <c r="DB1069" s="96">
        <v>0.97356998400000005</v>
      </c>
      <c r="DC1069">
        <v>2013</v>
      </c>
      <c r="DD1069" s="6">
        <v>1983.6</v>
      </c>
      <c r="DE1069" s="96">
        <v>1.1996183000000001E-3</v>
      </c>
      <c r="DF1069" s="72">
        <v>700.17</v>
      </c>
      <c r="DG1069" s="96">
        <v>1</v>
      </c>
      <c r="DH1069" s="72">
        <v>700.17</v>
      </c>
      <c r="DI1069" s="72">
        <v>721.43766407999999</v>
      </c>
      <c r="DJ1069" s="96">
        <v>1</v>
      </c>
      <c r="DK1069" s="72">
        <v>700.17</v>
      </c>
      <c r="DL1069" s="96">
        <v>1</v>
      </c>
      <c r="DM1069" s="72">
        <v>700.17</v>
      </c>
      <c r="DN1069" s="96">
        <v>1</v>
      </c>
      <c r="DO1069" s="96">
        <v>4.7549999999999997E-3</v>
      </c>
      <c r="DP1069" s="72">
        <v>3.33</v>
      </c>
      <c r="DQ1069" s="72">
        <v>696.84</v>
      </c>
      <c r="DR1069" t="s">
        <v>513</v>
      </c>
      <c r="DT1069" t="s">
        <v>695</v>
      </c>
    </row>
    <row r="1070" spans="1:124" x14ac:dyDescent="0.3">
      <c r="A1070" t="s">
        <v>134</v>
      </c>
      <c r="B1070">
        <v>18700</v>
      </c>
      <c r="C1070" s="95">
        <v>3868</v>
      </c>
      <c r="D1070" s="95">
        <v>18416376</v>
      </c>
      <c r="E1070" s="95">
        <v>3794</v>
      </c>
      <c r="F1070" s="95">
        <v>12071564</v>
      </c>
      <c r="G1070" s="95">
        <v>954</v>
      </c>
      <c r="H1070" s="95">
        <v>2990427</v>
      </c>
      <c r="I1070" s="95">
        <v>870</v>
      </c>
      <c r="J1070" s="95">
        <v>2477911</v>
      </c>
      <c r="K1070" s="95">
        <v>3759</v>
      </c>
      <c r="L1070" s="95">
        <v>17802603</v>
      </c>
      <c r="M1070" s="95">
        <v>3668</v>
      </c>
      <c r="N1070" s="95">
        <v>11917568</v>
      </c>
      <c r="O1070" s="95">
        <v>946</v>
      </c>
      <c r="P1070" s="95">
        <v>3171701</v>
      </c>
      <c r="Q1070" s="95">
        <v>841</v>
      </c>
      <c r="R1070" s="95">
        <v>2434701</v>
      </c>
      <c r="S1070" s="95">
        <v>3682</v>
      </c>
      <c r="T1070" s="95">
        <v>19806961</v>
      </c>
      <c r="U1070" s="95">
        <v>3576</v>
      </c>
      <c r="V1070" s="95">
        <v>12482891</v>
      </c>
      <c r="W1070" s="95">
        <v>944</v>
      </c>
      <c r="X1070" s="95">
        <v>3210872</v>
      </c>
      <c r="Y1070" s="95">
        <v>839</v>
      </c>
      <c r="Z1070" s="95">
        <v>2744418</v>
      </c>
      <c r="AA1070" s="95">
        <v>3662</v>
      </c>
      <c r="AB1070" s="95">
        <v>18712748</v>
      </c>
      <c r="AC1070" s="95">
        <v>3544</v>
      </c>
      <c r="AD1070" s="95">
        <v>13317100</v>
      </c>
      <c r="AE1070" s="95">
        <v>942</v>
      </c>
      <c r="AF1070" s="95">
        <v>3254589</v>
      </c>
      <c r="AG1070" s="95">
        <v>841</v>
      </c>
      <c r="AH1070" s="95">
        <v>2999585</v>
      </c>
      <c r="AI1070" s="95">
        <v>3722</v>
      </c>
      <c r="AJ1070" s="95">
        <v>17826874.030000001</v>
      </c>
      <c r="AK1070" s="95">
        <v>3595</v>
      </c>
      <c r="AL1070" s="95">
        <v>13932067.84</v>
      </c>
      <c r="AM1070" s="95">
        <v>966</v>
      </c>
      <c r="AN1070" s="95">
        <v>3004850</v>
      </c>
      <c r="AO1070" s="95">
        <v>869</v>
      </c>
      <c r="AP1070" s="95">
        <v>3378757</v>
      </c>
      <c r="AQ1070" s="72">
        <v>369.95</v>
      </c>
      <c r="AR1070" s="72">
        <v>259.95999999999998</v>
      </c>
      <c r="AS1070" s="72">
        <v>629.91</v>
      </c>
      <c r="AT1070" s="95">
        <v>21406803</v>
      </c>
      <c r="AU1070" s="95">
        <v>14549475</v>
      </c>
      <c r="AV1070" s="95">
        <v>4822</v>
      </c>
      <c r="AW1070" s="95">
        <v>4664</v>
      </c>
      <c r="AX1070" s="72">
        <v>371.49</v>
      </c>
      <c r="AY1070" s="72">
        <v>265.25</v>
      </c>
      <c r="AZ1070" s="72">
        <v>636.74</v>
      </c>
      <c r="BA1070" s="95">
        <v>20974304</v>
      </c>
      <c r="BB1070" s="95">
        <v>14352269</v>
      </c>
      <c r="BC1070" s="95">
        <v>4705</v>
      </c>
      <c r="BD1070" s="95">
        <v>4509</v>
      </c>
      <c r="BE1070" s="72">
        <v>414.65</v>
      </c>
      <c r="BF1070" s="72">
        <v>287.42</v>
      </c>
      <c r="BG1070" s="72">
        <v>702.07</v>
      </c>
      <c r="BH1070" s="95">
        <v>23017833</v>
      </c>
      <c r="BI1070" s="95">
        <v>15227309</v>
      </c>
      <c r="BJ1070" s="95">
        <v>4626</v>
      </c>
      <c r="BK1070" s="95">
        <v>4415</v>
      </c>
      <c r="BL1070" s="72">
        <v>397.61</v>
      </c>
      <c r="BM1070" s="72">
        <v>310.08999999999997</v>
      </c>
      <c r="BN1070" s="72">
        <v>707.7</v>
      </c>
      <c r="BO1070" s="95">
        <v>21967337</v>
      </c>
      <c r="BP1070" s="95">
        <v>16316685</v>
      </c>
      <c r="BQ1070" s="95">
        <v>4604</v>
      </c>
      <c r="BR1070" s="95">
        <v>4385</v>
      </c>
      <c r="BS1070" s="72">
        <v>370.3</v>
      </c>
      <c r="BT1070" s="72">
        <v>323.16000000000003</v>
      </c>
      <c r="BU1070" s="72">
        <v>693.46</v>
      </c>
      <c r="BV1070" s="95">
        <v>20831724.030000001</v>
      </c>
      <c r="BW1070" s="95">
        <v>17310824.84</v>
      </c>
      <c r="BX1070" s="95">
        <v>4688</v>
      </c>
      <c r="BY1070" s="95">
        <v>4464</v>
      </c>
      <c r="BZ1070" s="95">
        <v>4747</v>
      </c>
      <c r="CA1070" s="95">
        <v>4610</v>
      </c>
      <c r="CB1070" s="95">
        <v>4524</v>
      </c>
      <c r="CC1070" s="95">
        <v>4500</v>
      </c>
      <c r="CD1070" s="95">
        <v>4578</v>
      </c>
      <c r="CE1070" s="72">
        <v>650.75523149000003</v>
      </c>
      <c r="CF1070" s="72">
        <v>676.59346364999999</v>
      </c>
      <c r="CG1070" s="72">
        <v>712.40329333</v>
      </c>
      <c r="CH1070" s="72">
        <v>716.50152150999998</v>
      </c>
      <c r="CI1070" s="72">
        <v>731.52548966999996</v>
      </c>
      <c r="CJ1070" s="96">
        <v>0.96796763129999996</v>
      </c>
      <c r="CK1070" s="96">
        <v>0.94109688339999997</v>
      </c>
      <c r="CL1070" s="96">
        <v>0.98549516349999999</v>
      </c>
      <c r="CM1070" s="96">
        <v>0.98771597649999998</v>
      </c>
      <c r="CN1070" s="96">
        <v>0.94796423340000002</v>
      </c>
      <c r="CO1070" s="96">
        <v>0.99213354239999996</v>
      </c>
      <c r="CP1070" s="96">
        <v>0.97370760720000005</v>
      </c>
      <c r="CQ1070" s="96">
        <v>0.99584056389999998</v>
      </c>
      <c r="CR1070" s="96">
        <v>0.9777744585</v>
      </c>
      <c r="CS1070" s="95">
        <v>4447</v>
      </c>
      <c r="CT1070" s="95">
        <v>4327</v>
      </c>
      <c r="CU1070" s="95">
        <v>4240</v>
      </c>
      <c r="CV1070" s="95">
        <v>4237</v>
      </c>
      <c r="CW1070" s="95">
        <v>4323</v>
      </c>
      <c r="CX1070" s="96">
        <v>0.99432558299999996</v>
      </c>
      <c r="CY1070" s="96">
        <v>1.002983644</v>
      </c>
      <c r="CZ1070" s="96">
        <v>0.97125252500000003</v>
      </c>
      <c r="DA1070" s="96">
        <v>0.98744097600000003</v>
      </c>
      <c r="DB1070" s="96">
        <v>1.0040978089999999</v>
      </c>
      <c r="DC1070">
        <v>2013</v>
      </c>
      <c r="DD1070" s="6">
        <v>4487.3999999999996</v>
      </c>
      <c r="DE1070" s="96">
        <v>1.4550651E-3</v>
      </c>
      <c r="DF1070" s="72">
        <v>749.83</v>
      </c>
      <c r="DG1070" s="96">
        <v>1</v>
      </c>
      <c r="DH1070" s="72">
        <v>749.83</v>
      </c>
      <c r="DI1070" s="72">
        <v>721.43766407999999</v>
      </c>
      <c r="DJ1070" s="96">
        <v>1</v>
      </c>
      <c r="DK1070" s="72">
        <v>749.83</v>
      </c>
      <c r="DL1070" s="96">
        <v>1</v>
      </c>
      <c r="DM1070" s="72">
        <v>749.83</v>
      </c>
      <c r="DN1070" s="96">
        <v>1</v>
      </c>
      <c r="DO1070" s="96">
        <v>7.5979999999999997E-3</v>
      </c>
      <c r="DP1070" s="72">
        <v>5.7</v>
      </c>
      <c r="DQ1070" s="72">
        <v>744.13</v>
      </c>
      <c r="DR1070" t="s">
        <v>134</v>
      </c>
      <c r="DT1070" t="s">
        <v>695</v>
      </c>
    </row>
    <row r="1071" spans="1:124" x14ac:dyDescent="0.3">
      <c r="A1071" t="s">
        <v>606</v>
      </c>
      <c r="B1071">
        <v>18710</v>
      </c>
      <c r="C1071" s="95">
        <v>1394</v>
      </c>
      <c r="D1071" s="95">
        <v>5049334</v>
      </c>
      <c r="E1071" s="95">
        <v>1366</v>
      </c>
      <c r="F1071" s="95">
        <v>4146917</v>
      </c>
      <c r="G1071" s="95">
        <v>310</v>
      </c>
      <c r="H1071" s="95">
        <v>1019016</v>
      </c>
      <c r="I1071" s="95">
        <v>279</v>
      </c>
      <c r="J1071" s="95">
        <v>911364</v>
      </c>
      <c r="K1071" s="95">
        <v>1335</v>
      </c>
      <c r="L1071" s="95">
        <v>4656608</v>
      </c>
      <c r="M1071" s="95">
        <v>1306</v>
      </c>
      <c r="N1071" s="95">
        <v>4161648</v>
      </c>
      <c r="O1071" s="95">
        <v>293</v>
      </c>
      <c r="P1071" s="95">
        <v>805448</v>
      </c>
      <c r="Q1071" s="95">
        <v>261</v>
      </c>
      <c r="R1071" s="95">
        <v>842116</v>
      </c>
      <c r="S1071" s="95">
        <v>1318</v>
      </c>
      <c r="T1071" s="95">
        <v>4632005</v>
      </c>
      <c r="U1071" s="95">
        <v>1288</v>
      </c>
      <c r="V1071" s="95">
        <v>4423490</v>
      </c>
      <c r="W1071" s="95">
        <v>293</v>
      </c>
      <c r="X1071" s="95">
        <v>975026</v>
      </c>
      <c r="Y1071" s="95">
        <v>258</v>
      </c>
      <c r="Z1071" s="95">
        <v>1054330</v>
      </c>
      <c r="AA1071" s="95">
        <v>1304</v>
      </c>
      <c r="AB1071" s="95">
        <v>4983130</v>
      </c>
      <c r="AC1071" s="95">
        <v>1267</v>
      </c>
      <c r="AD1071" s="95">
        <v>4499435</v>
      </c>
      <c r="AE1071" s="95">
        <v>303</v>
      </c>
      <c r="AF1071" s="95">
        <v>894929</v>
      </c>
      <c r="AG1071" s="95">
        <v>270</v>
      </c>
      <c r="AH1071" s="95">
        <v>953348</v>
      </c>
      <c r="AI1071" s="95">
        <v>1301</v>
      </c>
      <c r="AJ1071" s="95">
        <v>5299709.8899999997</v>
      </c>
      <c r="AK1071" s="95">
        <v>1251</v>
      </c>
      <c r="AL1071" s="95">
        <v>4875517.32</v>
      </c>
      <c r="AM1071" s="95">
        <v>315</v>
      </c>
      <c r="AN1071" s="95">
        <v>902943</v>
      </c>
      <c r="AO1071" s="95">
        <v>281</v>
      </c>
      <c r="AP1071" s="95">
        <v>1131882</v>
      </c>
      <c r="AQ1071" s="72">
        <v>296.77</v>
      </c>
      <c r="AR1071" s="72">
        <v>256.25</v>
      </c>
      <c r="AS1071" s="72">
        <v>553.02</v>
      </c>
      <c r="AT1071" s="95">
        <v>6068350</v>
      </c>
      <c r="AU1071" s="95">
        <v>5058281</v>
      </c>
      <c r="AV1071" s="95">
        <v>1704</v>
      </c>
      <c r="AW1071" s="95">
        <v>1645</v>
      </c>
      <c r="AX1071" s="72">
        <v>279.58999999999997</v>
      </c>
      <c r="AY1071" s="72">
        <v>266.10000000000002</v>
      </c>
      <c r="AZ1071" s="72">
        <v>545.69000000000005</v>
      </c>
      <c r="BA1071" s="95">
        <v>5462056</v>
      </c>
      <c r="BB1071" s="95">
        <v>5003764</v>
      </c>
      <c r="BC1071" s="95">
        <v>1628</v>
      </c>
      <c r="BD1071" s="95">
        <v>1567</v>
      </c>
      <c r="BE1071" s="72">
        <v>290.04000000000002</v>
      </c>
      <c r="BF1071" s="72">
        <v>295.27</v>
      </c>
      <c r="BG1071" s="72">
        <v>585.30999999999995</v>
      </c>
      <c r="BH1071" s="95">
        <v>5607031</v>
      </c>
      <c r="BI1071" s="95">
        <v>5477820</v>
      </c>
      <c r="BJ1071" s="95">
        <v>1611</v>
      </c>
      <c r="BK1071" s="95">
        <v>1546</v>
      </c>
      <c r="BL1071" s="72">
        <v>304.82</v>
      </c>
      <c r="BM1071" s="72">
        <v>295.64</v>
      </c>
      <c r="BN1071" s="72">
        <v>600.46</v>
      </c>
      <c r="BO1071" s="95">
        <v>5878059</v>
      </c>
      <c r="BP1071" s="95">
        <v>5452783</v>
      </c>
      <c r="BQ1071" s="95">
        <v>1607</v>
      </c>
      <c r="BR1071" s="95">
        <v>1537</v>
      </c>
      <c r="BS1071" s="72">
        <v>319.86</v>
      </c>
      <c r="BT1071" s="72">
        <v>326.77</v>
      </c>
      <c r="BU1071" s="72">
        <v>646.63</v>
      </c>
      <c r="BV1071" s="95">
        <v>6202652.8899999997</v>
      </c>
      <c r="BW1071" s="95">
        <v>6007399.3200000003</v>
      </c>
      <c r="BX1071" s="95">
        <v>1616</v>
      </c>
      <c r="BY1071" s="95">
        <v>1532</v>
      </c>
      <c r="BZ1071" s="95">
        <v>1676</v>
      </c>
      <c r="CA1071" s="95">
        <v>1599</v>
      </c>
      <c r="CB1071" s="95">
        <v>1580</v>
      </c>
      <c r="CC1071" s="95">
        <v>1574</v>
      </c>
      <c r="CD1071" s="95">
        <v>1575</v>
      </c>
      <c r="CE1071" s="72">
        <v>650.75523149000003</v>
      </c>
      <c r="CF1071" s="72">
        <v>676.59346364999999</v>
      </c>
      <c r="CG1071" s="72">
        <v>712.40329333</v>
      </c>
      <c r="CH1071" s="72">
        <v>716.50152150999998</v>
      </c>
      <c r="CI1071" s="72">
        <v>731.52548966999996</v>
      </c>
      <c r="CJ1071" s="96">
        <v>0.84981260729999997</v>
      </c>
      <c r="CK1071" s="96">
        <v>0.80652567500000005</v>
      </c>
      <c r="CL1071" s="96">
        <v>0.8215992339</v>
      </c>
      <c r="CM1071" s="96">
        <v>0.8380442776</v>
      </c>
      <c r="CN1071" s="96">
        <v>0.88394732529999998</v>
      </c>
      <c r="CO1071" s="96">
        <v>0.9398637017</v>
      </c>
      <c r="CP1071" s="96">
        <v>0.89373152970000003</v>
      </c>
      <c r="CQ1071" s="96">
        <v>0.99584056389999998</v>
      </c>
      <c r="CR1071" s="96">
        <v>0.89746434760000005</v>
      </c>
      <c r="CS1071" s="95">
        <v>1667</v>
      </c>
      <c r="CT1071" s="95">
        <v>1617</v>
      </c>
      <c r="CU1071" s="95">
        <v>1577</v>
      </c>
      <c r="CV1071" s="95">
        <v>1566</v>
      </c>
      <c r="CW1071" s="95">
        <v>1596</v>
      </c>
      <c r="CX1071" s="96">
        <v>0.93622053000000005</v>
      </c>
      <c r="CY1071" s="96">
        <v>0.93255449599999996</v>
      </c>
      <c r="CZ1071" s="96">
        <v>0.937051097</v>
      </c>
      <c r="DA1071" s="96">
        <v>0.94372985300000001</v>
      </c>
      <c r="DB1071" s="96">
        <v>0.95005996599999998</v>
      </c>
      <c r="DC1071">
        <v>2013</v>
      </c>
      <c r="DD1071" s="6">
        <v>1565.4</v>
      </c>
      <c r="DE1071" s="96">
        <v>1.6388287E-3</v>
      </c>
      <c r="DF1071" s="72">
        <v>688.11</v>
      </c>
      <c r="DG1071" s="96">
        <v>1</v>
      </c>
      <c r="DH1071" s="72">
        <v>688.11</v>
      </c>
      <c r="DI1071" s="72">
        <v>721.43766407999999</v>
      </c>
      <c r="DJ1071" s="96">
        <v>1</v>
      </c>
      <c r="DK1071" s="72">
        <v>688.11</v>
      </c>
      <c r="DL1071" s="96">
        <v>1</v>
      </c>
      <c r="DM1071" s="72">
        <v>688.11</v>
      </c>
      <c r="DN1071" s="96">
        <v>1</v>
      </c>
      <c r="DO1071" s="96">
        <v>7.4050000000000001E-3</v>
      </c>
      <c r="DP1071" s="72">
        <v>5.0999999999999996</v>
      </c>
      <c r="DQ1071" s="72">
        <v>683.01</v>
      </c>
      <c r="DR1071" t="s">
        <v>606</v>
      </c>
      <c r="DT1071" t="s">
        <v>695</v>
      </c>
    </row>
    <row r="1072" spans="1:124" x14ac:dyDescent="0.3">
      <c r="A1072" t="s">
        <v>731</v>
      </c>
      <c r="B1072">
        <v>18720</v>
      </c>
      <c r="C1072" s="95">
        <v>9864</v>
      </c>
      <c r="D1072" s="95">
        <v>40396312</v>
      </c>
      <c r="E1072" s="95">
        <v>9643</v>
      </c>
      <c r="F1072" s="95">
        <v>32961947</v>
      </c>
      <c r="G1072" s="95">
        <v>2479</v>
      </c>
      <c r="H1072" s="95">
        <v>7009838</v>
      </c>
      <c r="I1072" s="95">
        <v>2238</v>
      </c>
      <c r="J1072" s="95">
        <v>7843724</v>
      </c>
      <c r="K1072" s="95">
        <v>9603</v>
      </c>
      <c r="L1072" s="95">
        <v>39813114</v>
      </c>
      <c r="M1072" s="95">
        <v>9354</v>
      </c>
      <c r="N1072" s="95">
        <v>32728672</v>
      </c>
      <c r="O1072" s="95">
        <v>2540</v>
      </c>
      <c r="P1072" s="95">
        <v>8416970</v>
      </c>
      <c r="Q1072" s="95">
        <v>2271</v>
      </c>
      <c r="R1072" s="95">
        <v>8280216</v>
      </c>
      <c r="S1072" s="95">
        <v>9621</v>
      </c>
      <c r="T1072" s="95">
        <v>42534513</v>
      </c>
      <c r="U1072" s="95">
        <v>9336</v>
      </c>
      <c r="V1072" s="95">
        <v>33984371</v>
      </c>
      <c r="W1072" s="95">
        <v>2568</v>
      </c>
      <c r="X1072" s="95">
        <v>7868384</v>
      </c>
      <c r="Y1072" s="95">
        <v>2300</v>
      </c>
      <c r="Z1072" s="95">
        <v>8570073</v>
      </c>
      <c r="AA1072" s="95">
        <v>9529</v>
      </c>
      <c r="AB1072" s="95">
        <v>44287237</v>
      </c>
      <c r="AC1072" s="95">
        <v>9230</v>
      </c>
      <c r="AD1072" s="95">
        <v>33663183</v>
      </c>
      <c r="AE1072" s="95">
        <v>2628</v>
      </c>
      <c r="AF1072" s="95">
        <v>9351127</v>
      </c>
      <c r="AG1072" s="95">
        <v>2366</v>
      </c>
      <c r="AH1072" s="95">
        <v>9328504</v>
      </c>
      <c r="AI1072" s="95">
        <v>9539</v>
      </c>
      <c r="AJ1072" s="95">
        <v>43549509.859999999</v>
      </c>
      <c r="AK1072" s="95">
        <v>9221</v>
      </c>
      <c r="AL1072" s="95">
        <v>35808969.840000004</v>
      </c>
      <c r="AM1072" s="95">
        <v>2659</v>
      </c>
      <c r="AN1072" s="95">
        <v>10253616</v>
      </c>
      <c r="AO1072" s="95">
        <v>2400</v>
      </c>
      <c r="AP1072" s="95">
        <v>9940951.4000000004</v>
      </c>
      <c r="AQ1072" s="72">
        <v>320.06</v>
      </c>
      <c r="AR1072" s="72">
        <v>286.20999999999998</v>
      </c>
      <c r="AS1072" s="72">
        <v>606.27</v>
      </c>
      <c r="AT1072" s="95">
        <v>47406150</v>
      </c>
      <c r="AU1072" s="95">
        <v>40805671</v>
      </c>
      <c r="AV1072" s="95">
        <v>12343</v>
      </c>
      <c r="AW1072" s="95">
        <v>11881</v>
      </c>
      <c r="AX1072" s="72">
        <v>330.99</v>
      </c>
      <c r="AY1072" s="72">
        <v>293.97000000000003</v>
      </c>
      <c r="AZ1072" s="72">
        <v>624.96</v>
      </c>
      <c r="BA1072" s="95">
        <v>48230084</v>
      </c>
      <c r="BB1072" s="95">
        <v>41008888</v>
      </c>
      <c r="BC1072" s="95">
        <v>12143</v>
      </c>
      <c r="BD1072" s="95">
        <v>11625</v>
      </c>
      <c r="BE1072" s="72">
        <v>344.59</v>
      </c>
      <c r="BF1072" s="72">
        <v>304.76</v>
      </c>
      <c r="BG1072" s="72">
        <v>649.35</v>
      </c>
      <c r="BH1072" s="95">
        <v>50402897</v>
      </c>
      <c r="BI1072" s="95">
        <v>42554444</v>
      </c>
      <c r="BJ1072" s="95">
        <v>12189</v>
      </c>
      <c r="BK1072" s="95">
        <v>11636</v>
      </c>
      <c r="BL1072" s="72">
        <v>367.68</v>
      </c>
      <c r="BM1072" s="72">
        <v>308.95</v>
      </c>
      <c r="BN1072" s="72">
        <v>676.63</v>
      </c>
      <c r="BO1072" s="95">
        <v>53638364</v>
      </c>
      <c r="BP1072" s="95">
        <v>42991687</v>
      </c>
      <c r="BQ1072" s="95">
        <v>12157</v>
      </c>
      <c r="BR1072" s="95">
        <v>11596</v>
      </c>
      <c r="BS1072" s="72">
        <v>367.57</v>
      </c>
      <c r="BT1072" s="72">
        <v>328.07</v>
      </c>
      <c r="BU1072" s="72">
        <v>695.64</v>
      </c>
      <c r="BV1072" s="95">
        <v>53803125.859999999</v>
      </c>
      <c r="BW1072" s="95">
        <v>45749921.240000002</v>
      </c>
      <c r="BX1072" s="95">
        <v>12198</v>
      </c>
      <c r="BY1072" s="95">
        <v>11621</v>
      </c>
      <c r="BZ1072" s="95">
        <v>12123</v>
      </c>
      <c r="CA1072" s="95">
        <v>11893</v>
      </c>
      <c r="CB1072" s="95">
        <v>11922</v>
      </c>
      <c r="CC1072" s="95">
        <v>11891</v>
      </c>
      <c r="CD1072" s="95">
        <v>11916</v>
      </c>
      <c r="CE1072" s="72">
        <v>650.75523149000003</v>
      </c>
      <c r="CF1072" s="72">
        <v>676.59346364999999</v>
      </c>
      <c r="CG1072" s="72">
        <v>712.40329333</v>
      </c>
      <c r="CH1072" s="72">
        <v>716.50152150999998</v>
      </c>
      <c r="CI1072" s="72">
        <v>731.52548966999996</v>
      </c>
      <c r="CJ1072" s="96">
        <v>0.93164060869999998</v>
      </c>
      <c r="CK1072" s="96">
        <v>0.92368613290000001</v>
      </c>
      <c r="CL1072" s="96">
        <v>0.91149213669999996</v>
      </c>
      <c r="CM1072" s="96">
        <v>0.94435249570000002</v>
      </c>
      <c r="CN1072" s="96">
        <v>0.95094430720000001</v>
      </c>
      <c r="CO1072" s="96">
        <v>1.0386024831</v>
      </c>
      <c r="CP1072" s="96">
        <v>0.89776709710000002</v>
      </c>
      <c r="CQ1072" s="96">
        <v>0.99584056389999998</v>
      </c>
      <c r="CR1072" s="96">
        <v>0.90151677019999998</v>
      </c>
      <c r="CS1072" s="95">
        <v>11990</v>
      </c>
      <c r="CT1072" s="95">
        <v>11810</v>
      </c>
      <c r="CU1072" s="95">
        <v>11884</v>
      </c>
      <c r="CV1072" s="95">
        <v>11762</v>
      </c>
      <c r="CW1072" s="95">
        <v>11766</v>
      </c>
      <c r="CX1072" s="96">
        <v>1.037500681</v>
      </c>
      <c r="CY1072" s="96">
        <v>1.0457002019999999</v>
      </c>
      <c r="CZ1072" s="96">
        <v>1.0416844999999999</v>
      </c>
      <c r="DA1072" s="96">
        <v>1.0381501879999999</v>
      </c>
      <c r="DB1072" s="96">
        <v>1.0299402150000001</v>
      </c>
      <c r="DC1072">
        <v>2013</v>
      </c>
      <c r="DD1072" s="6">
        <v>11671.8</v>
      </c>
      <c r="DE1072" s="96">
        <v>9.2151539999999995E-4</v>
      </c>
      <c r="DF1072" s="72">
        <v>691.72</v>
      </c>
      <c r="DG1072" s="96">
        <v>1</v>
      </c>
      <c r="DH1072" s="72">
        <v>691.72</v>
      </c>
      <c r="DI1072" s="72">
        <v>721.43766407999999</v>
      </c>
      <c r="DJ1072" s="96">
        <v>1</v>
      </c>
      <c r="DK1072" s="72">
        <v>691.72</v>
      </c>
      <c r="DL1072" s="96">
        <v>1</v>
      </c>
      <c r="DM1072" s="72">
        <v>691.72</v>
      </c>
      <c r="DN1072" s="96">
        <v>1</v>
      </c>
      <c r="DO1072" s="96">
        <v>4.6360000000000004E-3</v>
      </c>
      <c r="DP1072" s="72">
        <v>3.21</v>
      </c>
      <c r="DQ1072" s="72">
        <v>688.51</v>
      </c>
      <c r="DR1072" t="s">
        <v>731</v>
      </c>
      <c r="DT1072" t="s">
        <v>695</v>
      </c>
    </row>
    <row r="1073" spans="1:124" x14ac:dyDescent="0.3">
      <c r="A1073" t="s">
        <v>732</v>
      </c>
      <c r="B1073">
        <v>18730</v>
      </c>
      <c r="C1073" s="95">
        <v>1801</v>
      </c>
      <c r="D1073" s="95">
        <v>8570700</v>
      </c>
      <c r="E1073" s="95">
        <v>1838</v>
      </c>
      <c r="F1073" s="95">
        <v>6596608</v>
      </c>
      <c r="G1073" s="95">
        <v>1229</v>
      </c>
      <c r="H1073" s="95">
        <v>3309788</v>
      </c>
      <c r="I1073" s="95">
        <v>1151</v>
      </c>
      <c r="J1073" s="95">
        <v>3684881</v>
      </c>
      <c r="K1073" s="95">
        <v>1761</v>
      </c>
      <c r="L1073" s="95">
        <v>8402297</v>
      </c>
      <c r="M1073" s="95">
        <v>1792</v>
      </c>
      <c r="N1073" s="95">
        <v>7065259</v>
      </c>
      <c r="O1073" s="95">
        <v>1223</v>
      </c>
      <c r="P1073" s="95">
        <v>3210047</v>
      </c>
      <c r="Q1073" s="95">
        <v>1141</v>
      </c>
      <c r="R1073" s="95">
        <v>3755562</v>
      </c>
      <c r="S1073" s="95">
        <v>1782</v>
      </c>
      <c r="T1073" s="95">
        <v>8082405</v>
      </c>
      <c r="U1073" s="95">
        <v>1809</v>
      </c>
      <c r="V1073" s="95">
        <v>7657863</v>
      </c>
      <c r="W1073" s="95">
        <v>1204</v>
      </c>
      <c r="X1073" s="95">
        <v>3078341</v>
      </c>
      <c r="Y1073" s="95">
        <v>1121</v>
      </c>
      <c r="Z1073" s="95">
        <v>3852812</v>
      </c>
      <c r="AA1073" s="95">
        <v>1784</v>
      </c>
      <c r="AB1073" s="95">
        <v>8249579</v>
      </c>
      <c r="AC1073" s="95">
        <v>1813</v>
      </c>
      <c r="AD1073" s="95">
        <v>7988701</v>
      </c>
      <c r="AE1073" s="95">
        <v>1186</v>
      </c>
      <c r="AF1073" s="95">
        <v>3194676</v>
      </c>
      <c r="AG1073" s="95">
        <v>1107</v>
      </c>
      <c r="AH1073" s="95">
        <v>4078771</v>
      </c>
      <c r="AI1073" s="95">
        <v>1796</v>
      </c>
      <c r="AJ1073" s="95">
        <v>7385276.9000000004</v>
      </c>
      <c r="AK1073" s="95">
        <v>1831</v>
      </c>
      <c r="AL1073" s="95">
        <v>8165757.5800000001</v>
      </c>
      <c r="AM1073" s="95">
        <v>1198</v>
      </c>
      <c r="AN1073" s="95">
        <v>2764974.34</v>
      </c>
      <c r="AO1073" s="95">
        <v>1114</v>
      </c>
      <c r="AP1073" s="95">
        <v>4239323.82</v>
      </c>
      <c r="AQ1073" s="72">
        <v>326.75</v>
      </c>
      <c r="AR1073" s="72">
        <v>286.64999999999998</v>
      </c>
      <c r="AS1073" s="72">
        <v>613.4</v>
      </c>
      <c r="AT1073" s="95">
        <v>11880488</v>
      </c>
      <c r="AU1073" s="95">
        <v>10281489</v>
      </c>
      <c r="AV1073" s="95">
        <v>3030</v>
      </c>
      <c r="AW1073" s="95">
        <v>2989</v>
      </c>
      <c r="AX1073" s="72">
        <v>324.29000000000002</v>
      </c>
      <c r="AY1073" s="72">
        <v>307.44</v>
      </c>
      <c r="AZ1073" s="72">
        <v>631.73</v>
      </c>
      <c r="BA1073" s="95">
        <v>11612344</v>
      </c>
      <c r="BB1073" s="95">
        <v>10820821</v>
      </c>
      <c r="BC1073" s="95">
        <v>2984</v>
      </c>
      <c r="BD1073" s="95">
        <v>2933</v>
      </c>
      <c r="BE1073" s="72">
        <v>311.47000000000003</v>
      </c>
      <c r="BF1073" s="72">
        <v>327.38</v>
      </c>
      <c r="BG1073" s="72">
        <v>638.85</v>
      </c>
      <c r="BH1073" s="95">
        <v>11160746</v>
      </c>
      <c r="BI1073" s="95">
        <v>11510675</v>
      </c>
      <c r="BJ1073" s="95">
        <v>2986</v>
      </c>
      <c r="BK1073" s="95">
        <v>2930</v>
      </c>
      <c r="BL1073" s="72">
        <v>321.11</v>
      </c>
      <c r="BM1073" s="72">
        <v>344.39</v>
      </c>
      <c r="BN1073" s="72">
        <v>665.5</v>
      </c>
      <c r="BO1073" s="95">
        <v>11444255</v>
      </c>
      <c r="BP1073" s="95">
        <v>12067472</v>
      </c>
      <c r="BQ1073" s="95">
        <v>2970</v>
      </c>
      <c r="BR1073" s="95">
        <v>2920</v>
      </c>
      <c r="BS1073" s="72">
        <v>282.52</v>
      </c>
      <c r="BT1073" s="72">
        <v>351.02</v>
      </c>
      <c r="BU1073" s="72">
        <v>633.54</v>
      </c>
      <c r="BV1073" s="95">
        <v>10150251.24</v>
      </c>
      <c r="BW1073" s="95">
        <v>12405081.4</v>
      </c>
      <c r="BX1073" s="95">
        <v>2994</v>
      </c>
      <c r="BY1073" s="95">
        <v>2945</v>
      </c>
      <c r="BZ1073" s="95">
        <v>3010</v>
      </c>
      <c r="CA1073" s="95">
        <v>2959</v>
      </c>
      <c r="CB1073" s="95">
        <v>2959</v>
      </c>
      <c r="CC1073" s="95">
        <v>2946</v>
      </c>
      <c r="CD1073" s="95">
        <v>2970</v>
      </c>
      <c r="CE1073" s="72">
        <v>650.75523149000003</v>
      </c>
      <c r="CF1073" s="72">
        <v>676.59346364999999</v>
      </c>
      <c r="CG1073" s="72">
        <v>712.40329333</v>
      </c>
      <c r="CH1073" s="72">
        <v>716.50152150999998</v>
      </c>
      <c r="CI1073" s="72">
        <v>731.52548966999996</v>
      </c>
      <c r="CJ1073" s="96">
        <v>0.94259710919999995</v>
      </c>
      <c r="CK1073" s="96">
        <v>0.93369214150000002</v>
      </c>
      <c r="CL1073" s="96">
        <v>0.89675329410000004</v>
      </c>
      <c r="CM1073" s="96">
        <v>0.92881868359999997</v>
      </c>
      <c r="CN1073" s="96">
        <v>0.86605321199999996</v>
      </c>
      <c r="CO1073" s="96">
        <v>1.0332713255999999</v>
      </c>
      <c r="CP1073" s="96">
        <v>0.88416552879999999</v>
      </c>
      <c r="CQ1073" s="96">
        <v>0.99584056389999998</v>
      </c>
      <c r="CR1073" s="96">
        <v>0.88785839280000001</v>
      </c>
      <c r="CS1073" s="95">
        <v>2936</v>
      </c>
      <c r="CT1073" s="95">
        <v>2905</v>
      </c>
      <c r="CU1073" s="95">
        <v>2908</v>
      </c>
      <c r="CV1073" s="95">
        <v>2906</v>
      </c>
      <c r="CW1073" s="95">
        <v>2944</v>
      </c>
      <c r="CX1073" s="96">
        <v>1.0156215989999999</v>
      </c>
      <c r="CY1073" s="96">
        <v>1.0500007309999999</v>
      </c>
      <c r="CZ1073" s="96">
        <v>1.033171982</v>
      </c>
      <c r="DA1073" s="96">
        <v>1.040100604</v>
      </c>
      <c r="DB1073" s="96">
        <v>1.0277223049999999</v>
      </c>
      <c r="DC1073">
        <v>2013</v>
      </c>
      <c r="DD1073" s="6">
        <v>2943.4</v>
      </c>
      <c r="DE1073" s="96">
        <v>2.8364625999999999E-3</v>
      </c>
      <c r="DF1073" s="72">
        <v>679.93</v>
      </c>
      <c r="DG1073" s="96">
        <v>1</v>
      </c>
      <c r="DH1073" s="72">
        <v>679.93</v>
      </c>
      <c r="DI1073" s="72">
        <v>721.43766407999999</v>
      </c>
      <c r="DJ1073" s="96">
        <v>1</v>
      </c>
      <c r="DK1073" s="72">
        <v>679.93</v>
      </c>
      <c r="DL1073" s="96">
        <v>1</v>
      </c>
      <c r="DM1073" s="72">
        <v>679.93</v>
      </c>
      <c r="DN1073" s="96">
        <v>1</v>
      </c>
      <c r="DO1073" s="96">
        <v>8.5789999999999998E-3</v>
      </c>
      <c r="DP1073" s="72">
        <v>5.83</v>
      </c>
      <c r="DQ1073" s="72">
        <v>674.1</v>
      </c>
      <c r="DR1073" t="s">
        <v>732</v>
      </c>
      <c r="DT1073" t="s">
        <v>695</v>
      </c>
    </row>
    <row r="1074" spans="1:124" x14ac:dyDescent="0.3">
      <c r="A1074" t="s">
        <v>516</v>
      </c>
      <c r="B1074">
        <v>18740</v>
      </c>
      <c r="C1074" s="95">
        <v>1383</v>
      </c>
      <c r="D1074" s="95">
        <v>5411052</v>
      </c>
      <c r="E1074" s="95">
        <v>1355</v>
      </c>
      <c r="F1074" s="95">
        <v>4490779</v>
      </c>
      <c r="G1074" s="95">
        <v>380</v>
      </c>
      <c r="H1074" s="95">
        <v>1209620</v>
      </c>
      <c r="I1074" s="95">
        <v>339</v>
      </c>
      <c r="J1074" s="95">
        <v>1310488</v>
      </c>
      <c r="K1074" s="95">
        <v>1263</v>
      </c>
      <c r="L1074" s="95">
        <v>5564249</v>
      </c>
      <c r="M1074" s="95">
        <v>1235</v>
      </c>
      <c r="N1074" s="95">
        <v>4374732</v>
      </c>
      <c r="O1074" s="95">
        <v>372</v>
      </c>
      <c r="P1074" s="95">
        <v>1138338</v>
      </c>
      <c r="Q1074" s="95">
        <v>330</v>
      </c>
      <c r="R1074" s="95">
        <v>1485059</v>
      </c>
      <c r="S1074" s="95">
        <v>1264</v>
      </c>
      <c r="T1074" s="95">
        <v>6282537</v>
      </c>
      <c r="U1074" s="95">
        <v>1232</v>
      </c>
      <c r="V1074" s="95">
        <v>4441322</v>
      </c>
      <c r="W1074" s="95">
        <v>394</v>
      </c>
      <c r="X1074" s="95">
        <v>1864280</v>
      </c>
      <c r="Y1074" s="95">
        <v>347</v>
      </c>
      <c r="Z1074" s="95">
        <v>1437120</v>
      </c>
      <c r="AA1074" s="95">
        <v>1253</v>
      </c>
      <c r="AB1074" s="95">
        <v>6255204</v>
      </c>
      <c r="AC1074" s="95">
        <v>1218</v>
      </c>
      <c r="AD1074" s="95">
        <v>4419479</v>
      </c>
      <c r="AE1074" s="95">
        <v>396</v>
      </c>
      <c r="AF1074" s="95">
        <v>1961307</v>
      </c>
      <c r="AG1074" s="95">
        <v>360</v>
      </c>
      <c r="AH1074" s="95">
        <v>1557663</v>
      </c>
      <c r="AI1074" s="95">
        <v>1292</v>
      </c>
      <c r="AJ1074" s="95">
        <v>5670450.9500000002</v>
      </c>
      <c r="AK1074" s="95">
        <v>1256</v>
      </c>
      <c r="AL1074" s="95">
        <v>4980729.33</v>
      </c>
      <c r="AM1074" s="95">
        <v>392</v>
      </c>
      <c r="AN1074" s="95">
        <v>1515410</v>
      </c>
      <c r="AO1074" s="95">
        <v>357</v>
      </c>
      <c r="AP1074" s="95">
        <v>1662587</v>
      </c>
      <c r="AQ1074" s="72">
        <v>312.95</v>
      </c>
      <c r="AR1074" s="72">
        <v>285.38</v>
      </c>
      <c r="AS1074" s="72">
        <v>598.33000000000004</v>
      </c>
      <c r="AT1074" s="95">
        <v>6620672</v>
      </c>
      <c r="AU1074" s="95">
        <v>5801267</v>
      </c>
      <c r="AV1074" s="95">
        <v>1763</v>
      </c>
      <c r="AW1074" s="95">
        <v>1694</v>
      </c>
      <c r="AX1074" s="72">
        <v>341.62</v>
      </c>
      <c r="AY1074" s="72">
        <v>312.02</v>
      </c>
      <c r="AZ1074" s="72">
        <v>653.64</v>
      </c>
      <c r="BA1074" s="95">
        <v>6702587</v>
      </c>
      <c r="BB1074" s="95">
        <v>5859791</v>
      </c>
      <c r="BC1074" s="95">
        <v>1635</v>
      </c>
      <c r="BD1074" s="95">
        <v>1565</v>
      </c>
      <c r="BE1074" s="72">
        <v>409.47</v>
      </c>
      <c r="BF1074" s="72">
        <v>310.24</v>
      </c>
      <c r="BG1074" s="72">
        <v>719.71</v>
      </c>
      <c r="BH1074" s="95">
        <v>8146817</v>
      </c>
      <c r="BI1074" s="95">
        <v>5878442</v>
      </c>
      <c r="BJ1074" s="95">
        <v>1658</v>
      </c>
      <c r="BK1074" s="95">
        <v>1579</v>
      </c>
      <c r="BL1074" s="72">
        <v>415.23</v>
      </c>
      <c r="BM1074" s="72">
        <v>315.64999999999998</v>
      </c>
      <c r="BN1074" s="72">
        <v>730.88</v>
      </c>
      <c r="BO1074" s="95">
        <v>8216511</v>
      </c>
      <c r="BP1074" s="95">
        <v>5977142</v>
      </c>
      <c r="BQ1074" s="95">
        <v>1649</v>
      </c>
      <c r="BR1074" s="95">
        <v>1578</v>
      </c>
      <c r="BS1074" s="72">
        <v>355.59</v>
      </c>
      <c r="BT1074" s="72">
        <v>343.22</v>
      </c>
      <c r="BU1074" s="72">
        <v>698.81</v>
      </c>
      <c r="BV1074" s="95">
        <v>7185860.9500000002</v>
      </c>
      <c r="BW1074" s="95">
        <v>6643316.3300000001</v>
      </c>
      <c r="BX1074" s="95">
        <v>1684</v>
      </c>
      <c r="BY1074" s="95">
        <v>1613</v>
      </c>
      <c r="BZ1074" s="95">
        <v>1730</v>
      </c>
      <c r="CA1074" s="95">
        <v>1601</v>
      </c>
      <c r="CB1074" s="95">
        <v>1620</v>
      </c>
      <c r="CC1074" s="95">
        <v>1615</v>
      </c>
      <c r="CD1074" s="95">
        <v>1649</v>
      </c>
      <c r="CE1074" s="72">
        <v>650.75523149000003</v>
      </c>
      <c r="CF1074" s="72">
        <v>676.59346364999999</v>
      </c>
      <c r="CG1074" s="72">
        <v>712.40329333</v>
      </c>
      <c r="CH1074" s="72">
        <v>716.50152150999998</v>
      </c>
      <c r="CI1074" s="72">
        <v>731.52548966999996</v>
      </c>
      <c r="CJ1074" s="96">
        <v>0.91943940059999996</v>
      </c>
      <c r="CK1074" s="96">
        <v>0.96607495509999997</v>
      </c>
      <c r="CL1074" s="96">
        <v>1.0102564190000001</v>
      </c>
      <c r="CM1074" s="96">
        <v>1.0200676175000001</v>
      </c>
      <c r="CN1074" s="96">
        <v>0.9552777174</v>
      </c>
      <c r="CO1074" s="96">
        <v>1.0536486612</v>
      </c>
      <c r="CP1074" s="96">
        <v>0.92461866820000005</v>
      </c>
      <c r="CQ1074" s="96">
        <v>0.99584056389999998</v>
      </c>
      <c r="CR1074" s="96">
        <v>0.9284804915</v>
      </c>
      <c r="CS1074" s="95">
        <v>1595</v>
      </c>
      <c r="CT1074" s="95">
        <v>1502</v>
      </c>
      <c r="CU1074" s="95">
        <v>1494</v>
      </c>
      <c r="CV1074" s="95">
        <v>1508</v>
      </c>
      <c r="CW1074" s="95">
        <v>1556</v>
      </c>
      <c r="CX1074" s="96">
        <v>1.03599781</v>
      </c>
      <c r="CY1074" s="96">
        <v>1.0471842339999999</v>
      </c>
      <c r="CZ1074" s="96">
        <v>1.0722032850000001</v>
      </c>
      <c r="DA1074" s="96">
        <v>1.0687855610000001</v>
      </c>
      <c r="DB1074" s="96">
        <v>1.045496749</v>
      </c>
      <c r="DC1074">
        <v>2013</v>
      </c>
      <c r="DD1074" s="6">
        <v>1605.8</v>
      </c>
      <c r="DE1074" s="96">
        <v>1.9595745000000001E-3</v>
      </c>
      <c r="DF1074" s="72">
        <v>711.67</v>
      </c>
      <c r="DG1074" s="96">
        <v>1</v>
      </c>
      <c r="DH1074" s="72">
        <v>711.67</v>
      </c>
      <c r="DI1074" s="72">
        <v>696.53294253000001</v>
      </c>
      <c r="DJ1074" s="96">
        <v>1</v>
      </c>
      <c r="DK1074" s="72">
        <v>711.67</v>
      </c>
      <c r="DL1074" s="96">
        <v>1</v>
      </c>
      <c r="DM1074" s="72">
        <v>711.67</v>
      </c>
      <c r="DN1074" s="96">
        <v>1</v>
      </c>
      <c r="DO1074" s="96">
        <v>6.6119999999999998E-3</v>
      </c>
      <c r="DP1074" s="72">
        <v>4.71</v>
      </c>
      <c r="DQ1074" s="72">
        <v>706.96</v>
      </c>
      <c r="DR1074" t="s">
        <v>516</v>
      </c>
      <c r="DT1074" t="s">
        <v>695</v>
      </c>
    </row>
    <row r="1075" spans="1:124" x14ac:dyDescent="0.3">
      <c r="A1075" t="s">
        <v>45</v>
      </c>
      <c r="B1075">
        <v>18750</v>
      </c>
      <c r="C1075" s="95">
        <v>7595</v>
      </c>
      <c r="D1075" s="95">
        <v>27697038</v>
      </c>
      <c r="E1075" s="95">
        <v>7409</v>
      </c>
      <c r="F1075" s="95">
        <v>26225930</v>
      </c>
      <c r="G1075" s="95">
        <v>2459</v>
      </c>
      <c r="H1075" s="95">
        <v>5684508</v>
      </c>
      <c r="I1075" s="95">
        <v>2142</v>
      </c>
      <c r="J1075" s="95">
        <v>6750705</v>
      </c>
      <c r="K1075" s="95">
        <v>6881</v>
      </c>
      <c r="L1075" s="95">
        <v>26339107</v>
      </c>
      <c r="M1075" s="95">
        <v>6657</v>
      </c>
      <c r="N1075" s="95">
        <v>25486712</v>
      </c>
      <c r="O1075" s="95">
        <v>2467</v>
      </c>
      <c r="P1075" s="95">
        <v>5709001</v>
      </c>
      <c r="Q1075" s="95">
        <v>2131</v>
      </c>
      <c r="R1075" s="95">
        <v>7016433</v>
      </c>
      <c r="S1075" s="95">
        <v>6918</v>
      </c>
      <c r="T1075" s="95">
        <v>28513216</v>
      </c>
      <c r="U1075" s="95">
        <v>6640</v>
      </c>
      <c r="V1075" s="95">
        <v>25840197</v>
      </c>
      <c r="W1075" s="95">
        <v>2474</v>
      </c>
      <c r="X1075" s="95">
        <v>6719356</v>
      </c>
      <c r="Y1075" s="95">
        <v>2130</v>
      </c>
      <c r="Z1075" s="95">
        <v>7788037</v>
      </c>
      <c r="AA1075" s="95">
        <v>6963</v>
      </c>
      <c r="AB1075" s="95">
        <v>27370117</v>
      </c>
      <c r="AC1075" s="95">
        <v>6644</v>
      </c>
      <c r="AD1075" s="95">
        <v>26843915</v>
      </c>
      <c r="AE1075" s="95">
        <v>2522</v>
      </c>
      <c r="AF1075" s="95">
        <v>7267175</v>
      </c>
      <c r="AG1075" s="95">
        <v>2185</v>
      </c>
      <c r="AH1075" s="95">
        <v>8528363</v>
      </c>
      <c r="AI1075" s="95">
        <v>7138</v>
      </c>
      <c r="AJ1075" s="95">
        <v>28234552.829999998</v>
      </c>
      <c r="AK1075" s="95">
        <v>6785</v>
      </c>
      <c r="AL1075" s="95">
        <v>28456504.829999998</v>
      </c>
      <c r="AM1075" s="95">
        <v>2652</v>
      </c>
      <c r="AN1075" s="95">
        <v>7237116.1600000001</v>
      </c>
      <c r="AO1075" s="95">
        <v>2304</v>
      </c>
      <c r="AP1075" s="95">
        <v>9554134.9499999993</v>
      </c>
      <c r="AQ1075" s="72">
        <v>276.69</v>
      </c>
      <c r="AR1075" s="72">
        <v>287.72000000000003</v>
      </c>
      <c r="AS1075" s="72">
        <v>564.41</v>
      </c>
      <c r="AT1075" s="95">
        <v>33381546</v>
      </c>
      <c r="AU1075" s="95">
        <v>32976635</v>
      </c>
      <c r="AV1075" s="95">
        <v>10054</v>
      </c>
      <c r="AW1075" s="95">
        <v>9551</v>
      </c>
      <c r="AX1075" s="72">
        <v>285.69</v>
      </c>
      <c r="AY1075" s="72">
        <v>308.22000000000003</v>
      </c>
      <c r="AZ1075" s="72">
        <v>593.91</v>
      </c>
      <c r="BA1075" s="95">
        <v>32048108</v>
      </c>
      <c r="BB1075" s="95">
        <v>32503145</v>
      </c>
      <c r="BC1075" s="95">
        <v>9348</v>
      </c>
      <c r="BD1075" s="95">
        <v>8788</v>
      </c>
      <c r="BE1075" s="72">
        <v>312.61</v>
      </c>
      <c r="BF1075" s="72">
        <v>319.54000000000002</v>
      </c>
      <c r="BG1075" s="72">
        <v>632.15</v>
      </c>
      <c r="BH1075" s="95">
        <v>35232572</v>
      </c>
      <c r="BI1075" s="95">
        <v>33628234</v>
      </c>
      <c r="BJ1075" s="95">
        <v>9392</v>
      </c>
      <c r="BK1075" s="95">
        <v>8770</v>
      </c>
      <c r="BL1075" s="72">
        <v>304.32</v>
      </c>
      <c r="BM1075" s="72">
        <v>333.86</v>
      </c>
      <c r="BN1075" s="72">
        <v>638.17999999999995</v>
      </c>
      <c r="BO1075" s="95">
        <v>34637292</v>
      </c>
      <c r="BP1075" s="95">
        <v>35372278</v>
      </c>
      <c r="BQ1075" s="95">
        <v>9485</v>
      </c>
      <c r="BR1075" s="95">
        <v>8829</v>
      </c>
      <c r="BS1075" s="72">
        <v>301.94</v>
      </c>
      <c r="BT1075" s="72">
        <v>348.5</v>
      </c>
      <c r="BU1075" s="72">
        <v>650.44000000000005</v>
      </c>
      <c r="BV1075" s="95">
        <v>35471668.990000002</v>
      </c>
      <c r="BW1075" s="95">
        <v>38010639.780000001</v>
      </c>
      <c r="BX1075" s="95">
        <v>9790</v>
      </c>
      <c r="BY1075" s="95">
        <v>9089</v>
      </c>
      <c r="BZ1075" s="95">
        <v>9814</v>
      </c>
      <c r="CA1075" s="95">
        <v>9078</v>
      </c>
      <c r="CB1075" s="95">
        <v>9092</v>
      </c>
      <c r="CC1075" s="95">
        <v>9174</v>
      </c>
      <c r="CD1075" s="95">
        <v>9447</v>
      </c>
      <c r="CE1075" s="72">
        <v>650.75523149000003</v>
      </c>
      <c r="CF1075" s="72">
        <v>676.59346364999999</v>
      </c>
      <c r="CG1075" s="72">
        <v>712.40329333</v>
      </c>
      <c r="CH1075" s="72">
        <v>716.50152150999998</v>
      </c>
      <c r="CI1075" s="72">
        <v>731.52548966999996</v>
      </c>
      <c r="CJ1075" s="96">
        <v>0.86731534789999998</v>
      </c>
      <c r="CK1075" s="96">
        <v>0.87779446880000001</v>
      </c>
      <c r="CL1075" s="96">
        <v>0.88734850880000005</v>
      </c>
      <c r="CM1075" s="96">
        <v>0.89068896689999999</v>
      </c>
      <c r="CN1075" s="96">
        <v>0.8891556196</v>
      </c>
      <c r="CO1075" s="96">
        <v>0.96236454989999998</v>
      </c>
      <c r="CP1075" s="96">
        <v>0.91697120649999997</v>
      </c>
      <c r="CQ1075" s="96">
        <v>0.99584056389999998</v>
      </c>
      <c r="CR1075" s="96">
        <v>0.9208010888</v>
      </c>
      <c r="CS1075" s="95">
        <v>9062</v>
      </c>
      <c r="CT1075" s="95">
        <v>8418</v>
      </c>
      <c r="CU1075" s="95">
        <v>8412</v>
      </c>
      <c r="CV1075" s="95">
        <v>8397</v>
      </c>
      <c r="CW1075" s="95">
        <v>8617</v>
      </c>
      <c r="CX1075" s="96">
        <v>0.94657449599999999</v>
      </c>
      <c r="CY1075" s="96">
        <v>0.973376256</v>
      </c>
      <c r="CZ1075" s="96">
        <v>0.96382352699999996</v>
      </c>
      <c r="DA1075" s="96">
        <v>0.97085415100000005</v>
      </c>
      <c r="DB1075" s="96">
        <v>0.95851551099999999</v>
      </c>
      <c r="DC1075">
        <v>2013</v>
      </c>
      <c r="DD1075" s="6">
        <v>9005.4</v>
      </c>
      <c r="DE1075" s="96">
        <v>3.2498522999999998E-3</v>
      </c>
      <c r="DF1075" s="72">
        <v>704.87</v>
      </c>
      <c r="DG1075" s="96">
        <v>1</v>
      </c>
      <c r="DH1075" s="72">
        <v>704.87</v>
      </c>
      <c r="DI1075" s="72">
        <v>721.43766407999999</v>
      </c>
      <c r="DJ1075" s="96">
        <v>1</v>
      </c>
      <c r="DK1075" s="72">
        <v>704.87</v>
      </c>
      <c r="DL1075" s="96">
        <v>1</v>
      </c>
      <c r="DM1075" s="72">
        <v>704.87</v>
      </c>
      <c r="DN1075" s="96">
        <v>1</v>
      </c>
      <c r="DO1075" s="96">
        <v>1.2383E-2</v>
      </c>
      <c r="DP1075" s="72">
        <v>8.73</v>
      </c>
      <c r="DQ1075" s="72">
        <v>696.14</v>
      </c>
      <c r="DR1075" t="s">
        <v>45</v>
      </c>
      <c r="DT1075" t="s">
        <v>695</v>
      </c>
    </row>
    <row r="1076" spans="1:124" x14ac:dyDescent="0.3">
      <c r="A1076" t="s">
        <v>733</v>
      </c>
      <c r="B1076">
        <v>18760</v>
      </c>
      <c r="C1076" s="95">
        <v>1332</v>
      </c>
      <c r="D1076" s="95">
        <v>8382809</v>
      </c>
      <c r="E1076" s="95">
        <v>1383</v>
      </c>
      <c r="F1076" s="95">
        <v>5274346</v>
      </c>
      <c r="G1076" s="95">
        <v>861</v>
      </c>
      <c r="H1076" s="95">
        <v>2469441</v>
      </c>
      <c r="I1076" s="95">
        <v>817</v>
      </c>
      <c r="J1076" s="95">
        <v>2248514</v>
      </c>
      <c r="K1076" s="95">
        <v>1290</v>
      </c>
      <c r="L1076" s="95">
        <v>7988407</v>
      </c>
      <c r="M1076" s="95">
        <v>1340</v>
      </c>
      <c r="N1076" s="95">
        <v>5383930</v>
      </c>
      <c r="O1076" s="95">
        <v>869</v>
      </c>
      <c r="P1076" s="95">
        <v>2706296</v>
      </c>
      <c r="Q1076" s="95">
        <v>823</v>
      </c>
      <c r="R1076" s="95">
        <v>2468686</v>
      </c>
      <c r="S1076" s="95">
        <v>1287</v>
      </c>
      <c r="T1076" s="95">
        <v>9007622</v>
      </c>
      <c r="U1076" s="95">
        <v>1337</v>
      </c>
      <c r="V1076" s="95">
        <v>5800675</v>
      </c>
      <c r="W1076" s="95">
        <v>895</v>
      </c>
      <c r="X1076" s="95">
        <v>2905367</v>
      </c>
      <c r="Y1076" s="95">
        <v>842</v>
      </c>
      <c r="Z1076" s="95">
        <v>2499981</v>
      </c>
      <c r="AA1076" s="95">
        <v>1282</v>
      </c>
      <c r="AB1076" s="95">
        <v>7875205</v>
      </c>
      <c r="AC1076" s="95">
        <v>1329</v>
      </c>
      <c r="AD1076" s="95">
        <v>5641976</v>
      </c>
      <c r="AE1076" s="95">
        <v>906</v>
      </c>
      <c r="AF1076" s="95">
        <v>3380268</v>
      </c>
      <c r="AG1076" s="95">
        <v>854</v>
      </c>
      <c r="AH1076" s="95">
        <v>2708620</v>
      </c>
      <c r="AI1076" s="95">
        <v>1303</v>
      </c>
      <c r="AJ1076" s="95">
        <v>6767987.4299999997</v>
      </c>
      <c r="AK1076" s="95">
        <v>1357</v>
      </c>
      <c r="AL1076" s="95">
        <v>5607500.1500000004</v>
      </c>
      <c r="AM1076" s="95">
        <v>925</v>
      </c>
      <c r="AN1076" s="95">
        <v>2759142.77</v>
      </c>
      <c r="AO1076" s="95">
        <v>871</v>
      </c>
      <c r="AP1076" s="95">
        <v>2811277.22</v>
      </c>
      <c r="AQ1076" s="72">
        <v>412.38</v>
      </c>
      <c r="AR1076" s="72">
        <v>284.95999999999998</v>
      </c>
      <c r="AS1076" s="72">
        <v>697.34</v>
      </c>
      <c r="AT1076" s="95">
        <v>10852250</v>
      </c>
      <c r="AU1076" s="95">
        <v>7522860</v>
      </c>
      <c r="AV1076" s="95">
        <v>2193</v>
      </c>
      <c r="AW1076" s="95">
        <v>2200</v>
      </c>
      <c r="AX1076" s="72">
        <v>412.8</v>
      </c>
      <c r="AY1076" s="72">
        <v>302.54000000000002</v>
      </c>
      <c r="AZ1076" s="72">
        <v>715.34</v>
      </c>
      <c r="BA1076" s="95">
        <v>10694703</v>
      </c>
      <c r="BB1076" s="95">
        <v>7852616</v>
      </c>
      <c r="BC1076" s="95">
        <v>2159</v>
      </c>
      <c r="BD1076" s="95">
        <v>2163</v>
      </c>
      <c r="BE1076" s="72">
        <v>454.97</v>
      </c>
      <c r="BF1076" s="72">
        <v>317.45</v>
      </c>
      <c r="BG1076" s="72">
        <v>772.42</v>
      </c>
      <c r="BH1076" s="95">
        <v>11912989</v>
      </c>
      <c r="BI1076" s="95">
        <v>8300656</v>
      </c>
      <c r="BJ1076" s="95">
        <v>2182</v>
      </c>
      <c r="BK1076" s="95">
        <v>2179</v>
      </c>
      <c r="BL1076" s="72">
        <v>428.68</v>
      </c>
      <c r="BM1076" s="72">
        <v>318.77</v>
      </c>
      <c r="BN1076" s="72">
        <v>747.45</v>
      </c>
      <c r="BO1076" s="95">
        <v>11255473</v>
      </c>
      <c r="BP1076" s="95">
        <v>8350596</v>
      </c>
      <c r="BQ1076" s="95">
        <v>2188</v>
      </c>
      <c r="BR1076" s="95">
        <v>2183</v>
      </c>
      <c r="BS1076" s="72">
        <v>356.34</v>
      </c>
      <c r="BT1076" s="72">
        <v>314.89</v>
      </c>
      <c r="BU1076" s="72">
        <v>671.23</v>
      </c>
      <c r="BV1076" s="95">
        <v>9527130.1999999993</v>
      </c>
      <c r="BW1076" s="95">
        <v>8418777.3699999992</v>
      </c>
      <c r="BX1076" s="95">
        <v>2228</v>
      </c>
      <c r="BY1076" s="95">
        <v>2228</v>
      </c>
      <c r="BZ1076" s="95">
        <v>2196</v>
      </c>
      <c r="CA1076" s="95">
        <v>2161</v>
      </c>
      <c r="CB1076" s="95">
        <v>2181</v>
      </c>
      <c r="CC1076" s="95">
        <v>2186</v>
      </c>
      <c r="CD1076" s="95">
        <v>2228</v>
      </c>
      <c r="CE1076" s="72">
        <v>650.75523149000003</v>
      </c>
      <c r="CF1076" s="72">
        <v>676.59346364999999</v>
      </c>
      <c r="CG1076" s="72">
        <v>712.40329333</v>
      </c>
      <c r="CH1076" s="72">
        <v>716.50152150999998</v>
      </c>
      <c r="CI1076" s="72">
        <v>731.52548966999996</v>
      </c>
      <c r="CJ1076" s="96">
        <v>1.0715856995999999</v>
      </c>
      <c r="CK1076" s="96">
        <v>1.0572670864</v>
      </c>
      <c r="CL1076" s="96">
        <v>1.0842454088</v>
      </c>
      <c r="CM1076" s="96">
        <v>1.0431938769</v>
      </c>
      <c r="CN1076" s="96">
        <v>0.91757568190000005</v>
      </c>
      <c r="CO1076" s="96">
        <v>1.0692728493000001</v>
      </c>
      <c r="CP1076" s="96">
        <v>0.96773573869999996</v>
      </c>
      <c r="CQ1076" s="96">
        <v>0.99584056389999998</v>
      </c>
      <c r="CR1076" s="96">
        <v>0.97177764749999995</v>
      </c>
      <c r="CS1076" s="95">
        <v>2171</v>
      </c>
      <c r="CT1076" s="95">
        <v>2138</v>
      </c>
      <c r="CU1076" s="95">
        <v>2133</v>
      </c>
      <c r="CV1076" s="95">
        <v>2165</v>
      </c>
      <c r="CW1076" s="95">
        <v>2222</v>
      </c>
      <c r="CX1076" s="96">
        <v>1.070920764</v>
      </c>
      <c r="CY1076" s="96">
        <v>1.0959666969999999</v>
      </c>
      <c r="CZ1076" s="96">
        <v>1.0670763679999999</v>
      </c>
      <c r="DA1076" s="96">
        <v>1.048734338</v>
      </c>
      <c r="DB1076" s="96">
        <v>1.064098188</v>
      </c>
      <c r="DC1076">
        <v>2013</v>
      </c>
      <c r="DD1076" s="6">
        <v>2190.6</v>
      </c>
      <c r="DE1076" s="96">
        <v>3.1124517999999999E-3</v>
      </c>
      <c r="DF1076" s="72">
        <v>743.99</v>
      </c>
      <c r="DG1076" s="96">
        <v>1</v>
      </c>
      <c r="DH1076" s="72">
        <v>743.99</v>
      </c>
      <c r="DI1076" s="72">
        <v>721.43766407999999</v>
      </c>
      <c r="DJ1076" s="96">
        <v>1</v>
      </c>
      <c r="DK1076" s="72">
        <v>743.99</v>
      </c>
      <c r="DL1076" s="96">
        <v>1</v>
      </c>
      <c r="DM1076" s="72">
        <v>743.99</v>
      </c>
      <c r="DN1076" s="96">
        <v>1</v>
      </c>
      <c r="DO1076" s="96">
        <v>9.5600000000000008E-3</v>
      </c>
      <c r="DP1076" s="72">
        <v>7.11</v>
      </c>
      <c r="DQ1076" s="72">
        <v>736.88</v>
      </c>
      <c r="DR1076" t="s">
        <v>733</v>
      </c>
      <c r="DT1076" t="s">
        <v>695</v>
      </c>
    </row>
    <row r="1077" spans="1:124" x14ac:dyDescent="0.3">
      <c r="A1077" t="s">
        <v>47</v>
      </c>
      <c r="B1077">
        <v>18770</v>
      </c>
      <c r="C1077" s="95">
        <v>2125</v>
      </c>
      <c r="D1077" s="95">
        <v>8049197</v>
      </c>
      <c r="E1077" s="95">
        <v>2073</v>
      </c>
      <c r="F1077" s="95">
        <v>6243933</v>
      </c>
      <c r="G1077" s="95">
        <v>576</v>
      </c>
      <c r="H1077" s="95">
        <v>1677465</v>
      </c>
      <c r="I1077" s="95">
        <v>511</v>
      </c>
      <c r="J1077" s="95">
        <v>1427254</v>
      </c>
      <c r="K1077" s="95">
        <v>2034</v>
      </c>
      <c r="L1077" s="95">
        <v>7031465</v>
      </c>
      <c r="M1077" s="95">
        <v>1976</v>
      </c>
      <c r="N1077" s="95">
        <v>6348403</v>
      </c>
      <c r="O1077" s="95">
        <v>566</v>
      </c>
      <c r="P1077" s="95">
        <v>1806745</v>
      </c>
      <c r="Q1077" s="95">
        <v>495</v>
      </c>
      <c r="R1077" s="95">
        <v>1422508</v>
      </c>
      <c r="S1077" s="95">
        <v>2057</v>
      </c>
      <c r="T1077" s="95">
        <v>7922635</v>
      </c>
      <c r="U1077" s="95">
        <v>1978</v>
      </c>
      <c r="V1077" s="95">
        <v>6607559</v>
      </c>
      <c r="W1077" s="95">
        <v>587</v>
      </c>
      <c r="X1077" s="95">
        <v>1812070</v>
      </c>
      <c r="Y1077" s="95">
        <v>506</v>
      </c>
      <c r="Z1077" s="95">
        <v>1788203</v>
      </c>
      <c r="AA1077" s="95">
        <v>2110</v>
      </c>
      <c r="AB1077" s="95">
        <v>8061798</v>
      </c>
      <c r="AC1077" s="95">
        <v>2017</v>
      </c>
      <c r="AD1077" s="95">
        <v>7124149</v>
      </c>
      <c r="AE1077" s="95">
        <v>597</v>
      </c>
      <c r="AF1077" s="95">
        <v>1757608</v>
      </c>
      <c r="AG1077" s="95">
        <v>516</v>
      </c>
      <c r="AH1077" s="95">
        <v>1876768</v>
      </c>
      <c r="AI1077" s="95">
        <v>2133</v>
      </c>
      <c r="AJ1077" s="95">
        <v>7166922</v>
      </c>
      <c r="AK1077" s="95">
        <v>2048</v>
      </c>
      <c r="AL1077" s="95">
        <v>7593447</v>
      </c>
      <c r="AM1077" s="95">
        <v>598</v>
      </c>
      <c r="AN1077" s="95">
        <v>2030139</v>
      </c>
      <c r="AO1077" s="95">
        <v>522</v>
      </c>
      <c r="AP1077" s="95">
        <v>1834667</v>
      </c>
      <c r="AQ1077" s="72">
        <v>300.08999999999997</v>
      </c>
      <c r="AR1077" s="72">
        <v>247.39</v>
      </c>
      <c r="AS1077" s="72">
        <v>547.48</v>
      </c>
      <c r="AT1077" s="95">
        <v>9726662</v>
      </c>
      <c r="AU1077" s="95">
        <v>7671187</v>
      </c>
      <c r="AV1077" s="95">
        <v>2701</v>
      </c>
      <c r="AW1077" s="95">
        <v>2584</v>
      </c>
      <c r="AX1077" s="72">
        <v>283.27999999999997</v>
      </c>
      <c r="AY1077" s="72">
        <v>262.07</v>
      </c>
      <c r="AZ1077" s="72">
        <v>545.35</v>
      </c>
      <c r="BA1077" s="95">
        <v>8838210</v>
      </c>
      <c r="BB1077" s="95">
        <v>7770911</v>
      </c>
      <c r="BC1077" s="95">
        <v>2600</v>
      </c>
      <c r="BD1077" s="95">
        <v>2471</v>
      </c>
      <c r="BE1077" s="72">
        <v>306.82</v>
      </c>
      <c r="BF1077" s="72">
        <v>281.66000000000003</v>
      </c>
      <c r="BG1077" s="72">
        <v>588.48</v>
      </c>
      <c r="BH1077" s="95">
        <v>9734705</v>
      </c>
      <c r="BI1077" s="95">
        <v>8395762</v>
      </c>
      <c r="BJ1077" s="95">
        <v>2644</v>
      </c>
      <c r="BK1077" s="95">
        <v>2484</v>
      </c>
      <c r="BL1077" s="72">
        <v>302.27999999999997</v>
      </c>
      <c r="BM1077" s="72">
        <v>296.12</v>
      </c>
      <c r="BN1077" s="72">
        <v>598.4</v>
      </c>
      <c r="BO1077" s="95">
        <v>9819406</v>
      </c>
      <c r="BP1077" s="95">
        <v>9000917</v>
      </c>
      <c r="BQ1077" s="95">
        <v>2707</v>
      </c>
      <c r="BR1077" s="95">
        <v>2533</v>
      </c>
      <c r="BS1077" s="72">
        <v>280.64</v>
      </c>
      <c r="BT1077" s="72">
        <v>305.70999999999998</v>
      </c>
      <c r="BU1077" s="72">
        <v>586.35</v>
      </c>
      <c r="BV1077" s="95">
        <v>9197061</v>
      </c>
      <c r="BW1077" s="95">
        <v>9428114</v>
      </c>
      <c r="BX1077" s="95">
        <v>2731</v>
      </c>
      <c r="BY1077" s="95">
        <v>2570</v>
      </c>
      <c r="BZ1077" s="95">
        <v>2645</v>
      </c>
      <c r="CA1077" s="95">
        <v>2538</v>
      </c>
      <c r="CB1077" s="95">
        <v>2567</v>
      </c>
      <c r="CC1077" s="95">
        <v>2624</v>
      </c>
      <c r="CD1077" s="95">
        <v>2652</v>
      </c>
      <c r="CE1077" s="72">
        <v>650.75523149000003</v>
      </c>
      <c r="CF1077" s="72">
        <v>676.59346364999999</v>
      </c>
      <c r="CG1077" s="72">
        <v>712.40329333</v>
      </c>
      <c r="CH1077" s="72">
        <v>716.50152150999998</v>
      </c>
      <c r="CI1077" s="72">
        <v>731.52548966999996</v>
      </c>
      <c r="CJ1077" s="96">
        <v>0.84129942179999995</v>
      </c>
      <c r="CK1077" s="96">
        <v>0.80602315759999998</v>
      </c>
      <c r="CL1077" s="96">
        <v>0.82604896059999999</v>
      </c>
      <c r="CM1077" s="96">
        <v>0.83516919649999999</v>
      </c>
      <c r="CN1077" s="96">
        <v>0.80154418169999997</v>
      </c>
      <c r="CO1077" s="96">
        <v>0.97660932850000004</v>
      </c>
      <c r="CP1077" s="96">
        <v>0.84170502950000003</v>
      </c>
      <c r="CQ1077" s="96">
        <v>0.99584056389999998</v>
      </c>
      <c r="CR1077" s="96">
        <v>0.84522055019999998</v>
      </c>
      <c r="CS1077" s="95">
        <v>2500</v>
      </c>
      <c r="CT1077" s="95">
        <v>2369</v>
      </c>
      <c r="CU1077" s="95">
        <v>2380</v>
      </c>
      <c r="CV1077" s="95">
        <v>2413</v>
      </c>
      <c r="CW1077" s="95">
        <v>2446</v>
      </c>
      <c r="CX1077" s="96">
        <v>0.96876519699999997</v>
      </c>
      <c r="CY1077" s="96">
        <v>0.96825072400000001</v>
      </c>
      <c r="CZ1077" s="96">
        <v>0.98879115100000003</v>
      </c>
      <c r="DA1077" s="96">
        <v>0.98717667899999995</v>
      </c>
      <c r="DB1077" s="96">
        <v>0.97044420499999995</v>
      </c>
      <c r="DC1077">
        <v>2013</v>
      </c>
      <c r="DD1077" s="6">
        <v>2528.4</v>
      </c>
      <c r="DE1077" s="96">
        <v>3.4755502000000001E-3</v>
      </c>
      <c r="DF1077" s="72">
        <v>646.86</v>
      </c>
      <c r="DG1077" s="96">
        <v>1</v>
      </c>
      <c r="DH1077" s="72">
        <v>646.86</v>
      </c>
      <c r="DI1077" s="72">
        <v>721.43766407999999</v>
      </c>
      <c r="DJ1077" s="96">
        <v>1</v>
      </c>
      <c r="DK1077" s="72">
        <v>646.86</v>
      </c>
      <c r="DL1077" s="96">
        <v>1</v>
      </c>
      <c r="DM1077" s="72">
        <v>646.86</v>
      </c>
      <c r="DN1077" s="96">
        <v>1</v>
      </c>
      <c r="DO1077" s="96">
        <v>1.3658E-2</v>
      </c>
      <c r="DP1077" s="72">
        <v>8.83</v>
      </c>
      <c r="DQ1077" s="72">
        <v>638.03</v>
      </c>
      <c r="DR1077" t="s">
        <v>47</v>
      </c>
      <c r="DT1077" t="s">
        <v>695</v>
      </c>
    </row>
    <row r="1078" spans="1:124" x14ac:dyDescent="0.3">
      <c r="A1078" t="s">
        <v>48</v>
      </c>
      <c r="B1078">
        <v>18780</v>
      </c>
      <c r="C1078" s="95">
        <v>5435</v>
      </c>
      <c r="D1078" s="95">
        <v>18151204</v>
      </c>
      <c r="E1078" s="95">
        <v>5308</v>
      </c>
      <c r="F1078" s="95">
        <v>16593875</v>
      </c>
      <c r="G1078" s="95">
        <v>1164</v>
      </c>
      <c r="H1078" s="95">
        <v>3603583</v>
      </c>
      <c r="I1078" s="95">
        <v>1086</v>
      </c>
      <c r="J1078" s="95">
        <v>3754872</v>
      </c>
      <c r="K1078" s="95">
        <v>5374</v>
      </c>
      <c r="L1078" s="95">
        <v>18215299</v>
      </c>
      <c r="M1078" s="95">
        <v>5240</v>
      </c>
      <c r="N1078" s="95">
        <v>16804183</v>
      </c>
      <c r="O1078" s="95">
        <v>1179</v>
      </c>
      <c r="P1078" s="95">
        <v>3684032</v>
      </c>
      <c r="Q1078" s="95">
        <v>1094</v>
      </c>
      <c r="R1078" s="95">
        <v>3814467</v>
      </c>
      <c r="S1078" s="95">
        <v>5391</v>
      </c>
      <c r="T1078" s="95">
        <v>19163861</v>
      </c>
      <c r="U1078" s="95">
        <v>5242</v>
      </c>
      <c r="V1078" s="95">
        <v>18060506</v>
      </c>
      <c r="W1078" s="95">
        <v>1182</v>
      </c>
      <c r="X1078" s="95">
        <v>3553650</v>
      </c>
      <c r="Y1078" s="95">
        <v>1095</v>
      </c>
      <c r="Z1078" s="95">
        <v>3795315</v>
      </c>
      <c r="AA1078" s="95">
        <v>5358</v>
      </c>
      <c r="AB1078" s="95">
        <v>21297662</v>
      </c>
      <c r="AC1078" s="95">
        <v>5193</v>
      </c>
      <c r="AD1078" s="95">
        <v>18944680</v>
      </c>
      <c r="AE1078" s="95">
        <v>1194</v>
      </c>
      <c r="AF1078" s="95">
        <v>4113776</v>
      </c>
      <c r="AG1078" s="95">
        <v>1097</v>
      </c>
      <c r="AH1078" s="95">
        <v>4132812</v>
      </c>
      <c r="AI1078" s="95">
        <v>5387</v>
      </c>
      <c r="AJ1078" s="95">
        <v>23173733.629999999</v>
      </c>
      <c r="AK1078" s="95">
        <v>5219</v>
      </c>
      <c r="AL1078" s="95">
        <v>20042143.390000001</v>
      </c>
      <c r="AM1078" s="95">
        <v>1203</v>
      </c>
      <c r="AN1078" s="95">
        <v>3538008</v>
      </c>
      <c r="AO1078" s="95">
        <v>1104</v>
      </c>
      <c r="AP1078" s="95">
        <v>4444678</v>
      </c>
      <c r="AQ1078" s="72">
        <v>274.72000000000003</v>
      </c>
      <c r="AR1078" s="72">
        <v>265.20999999999998</v>
      </c>
      <c r="AS1078" s="72">
        <v>539.92999999999995</v>
      </c>
      <c r="AT1078" s="95">
        <v>21754787</v>
      </c>
      <c r="AU1078" s="95">
        <v>20348747</v>
      </c>
      <c r="AV1078" s="95">
        <v>6599</v>
      </c>
      <c r="AW1078" s="95">
        <v>6394</v>
      </c>
      <c r="AX1078" s="72">
        <v>278.49</v>
      </c>
      <c r="AY1078" s="72">
        <v>271.27</v>
      </c>
      <c r="AZ1078" s="72">
        <v>549.76</v>
      </c>
      <c r="BA1078" s="95">
        <v>21899331</v>
      </c>
      <c r="BB1078" s="95">
        <v>20618650</v>
      </c>
      <c r="BC1078" s="95">
        <v>6553</v>
      </c>
      <c r="BD1078" s="95">
        <v>6334</v>
      </c>
      <c r="BE1078" s="72">
        <v>288.02</v>
      </c>
      <c r="BF1078" s="72">
        <v>287.41000000000003</v>
      </c>
      <c r="BG1078" s="72">
        <v>575.42999999999995</v>
      </c>
      <c r="BH1078" s="95">
        <v>22717511</v>
      </c>
      <c r="BI1078" s="95">
        <v>21855821</v>
      </c>
      <c r="BJ1078" s="95">
        <v>6573</v>
      </c>
      <c r="BK1078" s="95">
        <v>6337</v>
      </c>
      <c r="BL1078" s="72">
        <v>323.2</v>
      </c>
      <c r="BM1078" s="72">
        <v>305.74</v>
      </c>
      <c r="BN1078" s="72">
        <v>628.94000000000005</v>
      </c>
      <c r="BO1078" s="95">
        <v>25411438</v>
      </c>
      <c r="BP1078" s="95">
        <v>23077492</v>
      </c>
      <c r="BQ1078" s="95">
        <v>6552</v>
      </c>
      <c r="BR1078" s="95">
        <v>6290</v>
      </c>
      <c r="BS1078" s="72">
        <v>337.78</v>
      </c>
      <c r="BT1078" s="72">
        <v>322.72000000000003</v>
      </c>
      <c r="BU1078" s="72">
        <v>660.5</v>
      </c>
      <c r="BV1078" s="95">
        <v>26711741.629999999</v>
      </c>
      <c r="BW1078" s="95">
        <v>24486821.390000001</v>
      </c>
      <c r="BX1078" s="95">
        <v>6590</v>
      </c>
      <c r="BY1078" s="95">
        <v>6323</v>
      </c>
      <c r="BZ1078" s="95">
        <v>6501</v>
      </c>
      <c r="CA1078" s="95">
        <v>6447</v>
      </c>
      <c r="CB1078" s="95">
        <v>6459</v>
      </c>
      <c r="CC1078" s="95">
        <v>6428</v>
      </c>
      <c r="CD1078" s="95">
        <v>6459</v>
      </c>
      <c r="CE1078" s="72">
        <v>650.75523149000003</v>
      </c>
      <c r="CF1078" s="72">
        <v>676.59346364999999</v>
      </c>
      <c r="CG1078" s="72">
        <v>712.40329333</v>
      </c>
      <c r="CH1078" s="72">
        <v>716.50152150999998</v>
      </c>
      <c r="CI1078" s="72">
        <v>731.52548966999996</v>
      </c>
      <c r="CJ1078" s="96">
        <v>0.82969751739999997</v>
      </c>
      <c r="CK1078" s="96">
        <v>0.81254110410000002</v>
      </c>
      <c r="CL1078" s="96">
        <v>0.80773068479999999</v>
      </c>
      <c r="CM1078" s="96">
        <v>0.87779297199999995</v>
      </c>
      <c r="CN1078" s="96">
        <v>0.90290770359999994</v>
      </c>
      <c r="CO1078" s="96">
        <v>0.94443347420000001</v>
      </c>
      <c r="CP1078" s="96">
        <v>0.89591699089999999</v>
      </c>
      <c r="CQ1078" s="96">
        <v>0.99584056389999998</v>
      </c>
      <c r="CR1078" s="96">
        <v>0.89965893689999998</v>
      </c>
      <c r="CS1078" s="95">
        <v>6426</v>
      </c>
      <c r="CT1078" s="95">
        <v>6407</v>
      </c>
      <c r="CU1078" s="95">
        <v>6404</v>
      </c>
      <c r="CV1078" s="95">
        <v>6403</v>
      </c>
      <c r="CW1078" s="95">
        <v>6420</v>
      </c>
      <c r="CX1078" s="96">
        <v>0.93623296199999995</v>
      </c>
      <c r="CY1078" s="96">
        <v>0.94278419099999999</v>
      </c>
      <c r="CZ1078" s="96">
        <v>0.93916300200000002</v>
      </c>
      <c r="DA1078" s="96">
        <v>0.948474131</v>
      </c>
      <c r="DB1078" s="96">
        <v>0.95551497399999996</v>
      </c>
      <c r="DC1078">
        <v>2013</v>
      </c>
      <c r="DD1078" s="6">
        <v>6335.6</v>
      </c>
      <c r="DE1078" s="96">
        <v>1.3016512999999999E-3</v>
      </c>
      <c r="DF1078" s="72">
        <v>690.03</v>
      </c>
      <c r="DG1078" s="96">
        <v>1</v>
      </c>
      <c r="DH1078" s="72">
        <v>690.03</v>
      </c>
      <c r="DI1078" s="72">
        <v>721.43766407999999</v>
      </c>
      <c r="DJ1078" s="96">
        <v>1</v>
      </c>
      <c r="DK1078" s="72">
        <v>690.03</v>
      </c>
      <c r="DL1078" s="96">
        <v>1</v>
      </c>
      <c r="DM1078" s="72">
        <v>690.03</v>
      </c>
      <c r="DN1078" s="96">
        <v>1</v>
      </c>
      <c r="DO1078" s="96">
        <v>6.1419999999999999E-3</v>
      </c>
      <c r="DP1078" s="72">
        <v>4.24</v>
      </c>
      <c r="DQ1078" s="72">
        <v>685.79</v>
      </c>
      <c r="DR1078" t="s">
        <v>48</v>
      </c>
      <c r="DT1078" t="s">
        <v>695</v>
      </c>
    </row>
    <row r="1079" spans="1:124" x14ac:dyDescent="0.3">
      <c r="A1079" t="s">
        <v>319</v>
      </c>
      <c r="B1079">
        <v>18790</v>
      </c>
      <c r="C1079" s="95">
        <v>1068</v>
      </c>
      <c r="D1079" s="95">
        <v>6497987</v>
      </c>
      <c r="E1079" s="95">
        <v>1091</v>
      </c>
      <c r="F1079" s="95">
        <v>3965898</v>
      </c>
      <c r="G1079" s="95">
        <v>985</v>
      </c>
      <c r="H1079" s="95">
        <v>2321709</v>
      </c>
      <c r="I1079" s="95">
        <v>943</v>
      </c>
      <c r="J1079" s="95">
        <v>2150813</v>
      </c>
      <c r="K1079" s="95">
        <v>1010</v>
      </c>
      <c r="L1079" s="95">
        <v>6243646</v>
      </c>
      <c r="M1079" s="95">
        <v>1037</v>
      </c>
      <c r="N1079" s="95">
        <v>4066288</v>
      </c>
      <c r="O1079" s="95">
        <v>999</v>
      </c>
      <c r="P1079" s="95">
        <v>2831075</v>
      </c>
      <c r="Q1079" s="95">
        <v>955</v>
      </c>
      <c r="R1079" s="95">
        <v>2389232</v>
      </c>
      <c r="S1079" s="95">
        <v>991</v>
      </c>
      <c r="T1079" s="95">
        <v>5677272</v>
      </c>
      <c r="U1079" s="95">
        <v>1022</v>
      </c>
      <c r="V1079" s="95">
        <v>4286127</v>
      </c>
      <c r="W1079" s="95">
        <v>1003</v>
      </c>
      <c r="X1079" s="95">
        <v>2394988</v>
      </c>
      <c r="Y1079" s="95">
        <v>957</v>
      </c>
      <c r="Z1079" s="95">
        <v>2591202</v>
      </c>
      <c r="AA1079" s="95">
        <v>989</v>
      </c>
      <c r="AB1079" s="95">
        <v>6364310</v>
      </c>
      <c r="AC1079" s="95">
        <v>1019</v>
      </c>
      <c r="AD1079" s="95">
        <v>4645968</v>
      </c>
      <c r="AE1079" s="95">
        <v>971</v>
      </c>
      <c r="AF1079" s="95">
        <v>2725466</v>
      </c>
      <c r="AG1079" s="95">
        <v>931</v>
      </c>
      <c r="AH1079" s="95">
        <v>2750488</v>
      </c>
      <c r="AI1079" s="95">
        <v>1006</v>
      </c>
      <c r="AJ1079" s="95">
        <v>5289307.97</v>
      </c>
      <c r="AK1079" s="95">
        <v>1041</v>
      </c>
      <c r="AL1079" s="95">
        <v>4831455.68</v>
      </c>
      <c r="AM1079" s="95">
        <v>1001</v>
      </c>
      <c r="AN1079" s="95">
        <v>3158807.22</v>
      </c>
      <c r="AO1079" s="95">
        <v>956</v>
      </c>
      <c r="AP1079" s="95">
        <v>3332742.13</v>
      </c>
      <c r="AQ1079" s="72">
        <v>358</v>
      </c>
      <c r="AR1079" s="72">
        <v>250.6</v>
      </c>
      <c r="AS1079" s="72">
        <v>608.6</v>
      </c>
      <c r="AT1079" s="95">
        <v>8819696</v>
      </c>
      <c r="AU1079" s="95">
        <v>6116711</v>
      </c>
      <c r="AV1079" s="95">
        <v>2053</v>
      </c>
      <c r="AW1079" s="95">
        <v>2034</v>
      </c>
      <c r="AX1079" s="72">
        <v>376.42</v>
      </c>
      <c r="AY1079" s="72">
        <v>270.06</v>
      </c>
      <c r="AZ1079" s="72">
        <v>646.48</v>
      </c>
      <c r="BA1079" s="95">
        <v>9074721</v>
      </c>
      <c r="BB1079" s="95">
        <v>6455520</v>
      </c>
      <c r="BC1079" s="95">
        <v>2009</v>
      </c>
      <c r="BD1079" s="95">
        <v>1992</v>
      </c>
      <c r="BE1079" s="72">
        <v>337.36</v>
      </c>
      <c r="BF1079" s="72">
        <v>289.60000000000002</v>
      </c>
      <c r="BG1079" s="72">
        <v>626.96</v>
      </c>
      <c r="BH1079" s="95">
        <v>8072260</v>
      </c>
      <c r="BI1079" s="95">
        <v>6877329</v>
      </c>
      <c r="BJ1079" s="95">
        <v>1994</v>
      </c>
      <c r="BK1079" s="95">
        <v>1979</v>
      </c>
      <c r="BL1079" s="72">
        <v>386.47</v>
      </c>
      <c r="BM1079" s="72">
        <v>316.08999999999997</v>
      </c>
      <c r="BN1079" s="72">
        <v>702.56</v>
      </c>
      <c r="BO1079" s="95">
        <v>9089776</v>
      </c>
      <c r="BP1079" s="95">
        <v>7396456</v>
      </c>
      <c r="BQ1079" s="95">
        <v>1960</v>
      </c>
      <c r="BR1079" s="95">
        <v>1950</v>
      </c>
      <c r="BS1079" s="72">
        <v>350.78</v>
      </c>
      <c r="BT1079" s="72">
        <v>340.69</v>
      </c>
      <c r="BU1079" s="72">
        <v>691.47</v>
      </c>
      <c r="BV1079" s="95">
        <v>8448115.1899999995</v>
      </c>
      <c r="BW1079" s="95">
        <v>8164197.8099999996</v>
      </c>
      <c r="BX1079" s="95">
        <v>2007</v>
      </c>
      <c r="BY1079" s="95">
        <v>1997</v>
      </c>
      <c r="BZ1079" s="95">
        <v>2044</v>
      </c>
      <c r="CA1079" s="95">
        <v>2001</v>
      </c>
      <c r="CB1079" s="95">
        <v>1987</v>
      </c>
      <c r="CC1079" s="95">
        <v>1955</v>
      </c>
      <c r="CD1079" s="95">
        <v>2002</v>
      </c>
      <c r="CE1079" s="72">
        <v>650.75523149000003</v>
      </c>
      <c r="CF1079" s="72">
        <v>676.59346364999999</v>
      </c>
      <c r="CG1079" s="72">
        <v>712.40329333</v>
      </c>
      <c r="CH1079" s="72">
        <v>716.50152150999998</v>
      </c>
      <c r="CI1079" s="72">
        <v>731.52548966999996</v>
      </c>
      <c r="CJ1079" s="96">
        <v>0.93522106400000005</v>
      </c>
      <c r="CK1079" s="96">
        <v>0.95549252949999997</v>
      </c>
      <c r="CL1079" s="96">
        <v>0.8800633095</v>
      </c>
      <c r="CM1079" s="96">
        <v>0.98054223039999999</v>
      </c>
      <c r="CN1079" s="96">
        <v>0.94524389070000003</v>
      </c>
      <c r="CO1079" s="96">
        <v>0.930861614</v>
      </c>
      <c r="CP1079" s="96">
        <v>1.0090786758000001</v>
      </c>
      <c r="CQ1079" s="96">
        <v>0.99584056389999998</v>
      </c>
      <c r="CR1079" s="96">
        <v>1.0132932602</v>
      </c>
      <c r="CS1079" s="95">
        <v>2070</v>
      </c>
      <c r="CT1079" s="95">
        <v>2021</v>
      </c>
      <c r="CU1079" s="95">
        <v>2024</v>
      </c>
      <c r="CV1079" s="95">
        <v>1981</v>
      </c>
      <c r="CW1079" s="95">
        <v>2019</v>
      </c>
      <c r="CX1079" s="96">
        <v>0.93357304399999996</v>
      </c>
      <c r="CY1079" s="96">
        <v>0.93395594400000004</v>
      </c>
      <c r="CZ1079" s="96">
        <v>0.93667466300000002</v>
      </c>
      <c r="DA1079" s="96">
        <v>0.92159210499999999</v>
      </c>
      <c r="DB1079" s="96">
        <v>0.92825189900000005</v>
      </c>
      <c r="DC1079">
        <v>2013</v>
      </c>
      <c r="DD1079" s="6">
        <v>1990.4</v>
      </c>
      <c r="DE1079" s="96">
        <v>2.2167183E-3</v>
      </c>
      <c r="DF1079" s="72">
        <v>776.47</v>
      </c>
      <c r="DG1079" s="96">
        <v>1</v>
      </c>
      <c r="DH1079" s="72">
        <v>776.47</v>
      </c>
      <c r="DI1079" s="72">
        <v>721.43766407999999</v>
      </c>
      <c r="DJ1079" s="96">
        <v>1</v>
      </c>
      <c r="DK1079" s="72">
        <v>776.47</v>
      </c>
      <c r="DL1079" s="96">
        <v>1</v>
      </c>
      <c r="DM1079" s="72">
        <v>776.47</v>
      </c>
      <c r="DN1079" s="96">
        <v>1</v>
      </c>
      <c r="DO1079" s="96">
        <v>6.1029999999999999E-3</v>
      </c>
      <c r="DP1079" s="72">
        <v>4.74</v>
      </c>
      <c r="DQ1079" s="72">
        <v>771.73</v>
      </c>
      <c r="DR1079" t="s">
        <v>319</v>
      </c>
      <c r="DT1079" t="s">
        <v>695</v>
      </c>
    </row>
    <row r="1080" spans="1:124" x14ac:dyDescent="0.3">
      <c r="A1080" t="s">
        <v>518</v>
      </c>
      <c r="B1080">
        <v>18800</v>
      </c>
      <c r="C1080" s="95">
        <v>2340</v>
      </c>
      <c r="D1080" s="95">
        <v>11310498</v>
      </c>
      <c r="E1080" s="95">
        <v>2270</v>
      </c>
      <c r="F1080" s="95">
        <v>6319957</v>
      </c>
      <c r="G1080" s="95">
        <v>555</v>
      </c>
      <c r="H1080" s="95">
        <v>1554105</v>
      </c>
      <c r="I1080" s="95">
        <v>479</v>
      </c>
      <c r="J1080" s="95">
        <v>1436743</v>
      </c>
      <c r="K1080" s="95">
        <v>2198</v>
      </c>
      <c r="L1080" s="95">
        <v>10340451</v>
      </c>
      <c r="M1080" s="95">
        <v>2126</v>
      </c>
      <c r="N1080" s="95">
        <v>6492296</v>
      </c>
      <c r="O1080" s="95">
        <v>559</v>
      </c>
      <c r="P1080" s="95">
        <v>1703289</v>
      </c>
      <c r="Q1080" s="95">
        <v>482</v>
      </c>
      <c r="R1080" s="95">
        <v>1624796</v>
      </c>
      <c r="S1080" s="95">
        <v>2149</v>
      </c>
      <c r="T1080" s="95">
        <v>10976240</v>
      </c>
      <c r="U1080" s="95">
        <v>2078</v>
      </c>
      <c r="V1080" s="95">
        <v>6718052</v>
      </c>
      <c r="W1080" s="95">
        <v>566</v>
      </c>
      <c r="X1080" s="95">
        <v>2138198</v>
      </c>
      <c r="Y1080" s="95">
        <v>487</v>
      </c>
      <c r="Z1080" s="95">
        <v>1766812</v>
      </c>
      <c r="AA1080" s="95">
        <v>2154</v>
      </c>
      <c r="AB1080" s="95">
        <v>9454673</v>
      </c>
      <c r="AC1080" s="95">
        <v>2093</v>
      </c>
      <c r="AD1080" s="95">
        <v>7330202</v>
      </c>
      <c r="AE1080" s="95">
        <v>589</v>
      </c>
      <c r="AF1080" s="95">
        <v>2275034</v>
      </c>
      <c r="AG1080" s="95">
        <v>503</v>
      </c>
      <c r="AH1080" s="95">
        <v>2019527</v>
      </c>
      <c r="AI1080" s="95">
        <v>2118</v>
      </c>
      <c r="AJ1080" s="95">
        <v>9445201.25</v>
      </c>
      <c r="AK1080" s="95">
        <v>2053</v>
      </c>
      <c r="AL1080" s="95">
        <v>8114436.3200000003</v>
      </c>
      <c r="AM1080" s="95">
        <v>622</v>
      </c>
      <c r="AN1080" s="95">
        <v>1596334</v>
      </c>
      <c r="AO1080" s="95">
        <v>538</v>
      </c>
      <c r="AP1080" s="95">
        <v>2049880</v>
      </c>
      <c r="AQ1080" s="72">
        <v>370.31</v>
      </c>
      <c r="AR1080" s="72">
        <v>235.14</v>
      </c>
      <c r="AS1080" s="72">
        <v>605.45000000000005</v>
      </c>
      <c r="AT1080" s="95">
        <v>12864603</v>
      </c>
      <c r="AU1080" s="95">
        <v>7756700</v>
      </c>
      <c r="AV1080" s="95">
        <v>2895</v>
      </c>
      <c r="AW1080" s="95">
        <v>2749</v>
      </c>
      <c r="AX1080" s="72">
        <v>364.04</v>
      </c>
      <c r="AY1080" s="72">
        <v>259.37</v>
      </c>
      <c r="AZ1080" s="72">
        <v>623.41</v>
      </c>
      <c r="BA1080" s="95">
        <v>12043740</v>
      </c>
      <c r="BB1080" s="95">
        <v>8117092</v>
      </c>
      <c r="BC1080" s="95">
        <v>2757</v>
      </c>
      <c r="BD1080" s="95">
        <v>2608</v>
      </c>
      <c r="BE1080" s="72">
        <v>402.53</v>
      </c>
      <c r="BF1080" s="72">
        <v>275.66000000000003</v>
      </c>
      <c r="BG1080" s="72">
        <v>678.19</v>
      </c>
      <c r="BH1080" s="95">
        <v>13114438</v>
      </c>
      <c r="BI1080" s="95">
        <v>8484864</v>
      </c>
      <c r="BJ1080" s="95">
        <v>2715</v>
      </c>
      <c r="BK1080" s="95">
        <v>2565</v>
      </c>
      <c r="BL1080" s="72">
        <v>356.35</v>
      </c>
      <c r="BM1080" s="72">
        <v>300.13</v>
      </c>
      <c r="BN1080" s="72">
        <v>656.48</v>
      </c>
      <c r="BO1080" s="95">
        <v>11729707</v>
      </c>
      <c r="BP1080" s="95">
        <v>9349729</v>
      </c>
      <c r="BQ1080" s="95">
        <v>2743</v>
      </c>
      <c r="BR1080" s="95">
        <v>2596</v>
      </c>
      <c r="BS1080" s="72">
        <v>335.81</v>
      </c>
      <c r="BT1080" s="72">
        <v>326.91000000000003</v>
      </c>
      <c r="BU1080" s="72">
        <v>662.72</v>
      </c>
      <c r="BV1080" s="95">
        <v>11041535.25</v>
      </c>
      <c r="BW1080" s="95">
        <v>10164316.32</v>
      </c>
      <c r="BX1080" s="95">
        <v>2740</v>
      </c>
      <c r="BY1080" s="95">
        <v>2591</v>
      </c>
      <c r="BZ1080" s="95">
        <v>2825</v>
      </c>
      <c r="CA1080" s="95">
        <v>2685</v>
      </c>
      <c r="CB1080" s="95">
        <v>2643</v>
      </c>
      <c r="CC1080" s="95">
        <v>2673</v>
      </c>
      <c r="CD1080" s="95">
        <v>2667</v>
      </c>
      <c r="CE1080" s="72">
        <v>650.75523149000003</v>
      </c>
      <c r="CF1080" s="72">
        <v>676.59346364999999</v>
      </c>
      <c r="CG1080" s="72">
        <v>712.40329333</v>
      </c>
      <c r="CH1080" s="72">
        <v>716.50152150999998</v>
      </c>
      <c r="CI1080" s="72">
        <v>731.52548966999996</v>
      </c>
      <c r="CJ1080" s="96">
        <v>0.93038053430000001</v>
      </c>
      <c r="CK1080" s="96">
        <v>0.9213952447</v>
      </c>
      <c r="CL1080" s="96">
        <v>0.95197482430000002</v>
      </c>
      <c r="CM1080" s="96">
        <v>0.91622973610000003</v>
      </c>
      <c r="CN1080" s="96">
        <v>0.90594245770000004</v>
      </c>
      <c r="CO1080" s="96">
        <v>0.99878049030000005</v>
      </c>
      <c r="CP1080" s="96">
        <v>0.92631420860000002</v>
      </c>
      <c r="CQ1080" s="96">
        <v>0.99584056389999998</v>
      </c>
      <c r="CR1080" s="96">
        <v>0.93018311360000006</v>
      </c>
      <c r="CS1080" s="95">
        <v>2634</v>
      </c>
      <c r="CT1080" s="95">
        <v>2543</v>
      </c>
      <c r="CU1080" s="95">
        <v>2506</v>
      </c>
      <c r="CV1080" s="95">
        <v>2495</v>
      </c>
      <c r="CW1080" s="95">
        <v>2489</v>
      </c>
      <c r="CX1080" s="96">
        <v>1.0027677960000001</v>
      </c>
      <c r="CY1080" s="96">
        <v>1.003545474</v>
      </c>
      <c r="CZ1080" s="96">
        <v>0.99172651599999995</v>
      </c>
      <c r="DA1080" s="96">
        <v>0.99935300299999996</v>
      </c>
      <c r="DB1080" s="96">
        <v>0.99622079699999999</v>
      </c>
      <c r="DC1080">
        <v>2013</v>
      </c>
      <c r="DD1080" s="6">
        <v>2621.8</v>
      </c>
      <c r="DE1080" s="96">
        <v>4.3765484999999998E-3</v>
      </c>
      <c r="DF1080" s="72">
        <v>711.24</v>
      </c>
      <c r="DG1080" s="96">
        <v>1</v>
      </c>
      <c r="DH1080" s="72">
        <v>711.24</v>
      </c>
      <c r="DI1080" s="72">
        <v>721.43766407999999</v>
      </c>
      <c r="DJ1080" s="96">
        <v>1</v>
      </c>
      <c r="DK1080" s="72">
        <v>711.24</v>
      </c>
      <c r="DL1080" s="96">
        <v>1</v>
      </c>
      <c r="DM1080" s="72">
        <v>711.24</v>
      </c>
      <c r="DN1080" s="96">
        <v>1</v>
      </c>
      <c r="DO1080" s="96">
        <v>1.9705E-2</v>
      </c>
      <c r="DP1080" s="72">
        <v>14.01</v>
      </c>
      <c r="DQ1080" s="72">
        <v>697.23</v>
      </c>
      <c r="DR1080" t="s">
        <v>518</v>
      </c>
      <c r="DT1080" t="s">
        <v>695</v>
      </c>
    </row>
    <row r="1081" spans="1:124" x14ac:dyDescent="0.3">
      <c r="A1081" t="s">
        <v>661</v>
      </c>
      <c r="B1081">
        <v>18801</v>
      </c>
      <c r="C1081" s="95">
        <v>2005</v>
      </c>
      <c r="D1081" s="95">
        <v>8589155</v>
      </c>
      <c r="E1081" s="95">
        <v>1958</v>
      </c>
      <c r="F1081" s="95">
        <v>6554601</v>
      </c>
      <c r="G1081" s="95">
        <v>574</v>
      </c>
      <c r="H1081" s="95">
        <v>1782419</v>
      </c>
      <c r="I1081" s="95">
        <v>504</v>
      </c>
      <c r="J1081" s="95">
        <v>1612639</v>
      </c>
      <c r="K1081" s="95">
        <v>1951</v>
      </c>
      <c r="L1081" s="95">
        <v>7888526</v>
      </c>
      <c r="M1081" s="95">
        <v>1902</v>
      </c>
      <c r="N1081" s="95">
        <v>6531605</v>
      </c>
      <c r="O1081" s="95">
        <v>602</v>
      </c>
      <c r="P1081" s="95">
        <v>1980365</v>
      </c>
      <c r="Q1081" s="95">
        <v>518</v>
      </c>
      <c r="R1081" s="95">
        <v>1932403</v>
      </c>
      <c r="S1081" s="95">
        <v>1998</v>
      </c>
      <c r="T1081" s="95">
        <v>8580757</v>
      </c>
      <c r="U1081" s="95">
        <v>1951</v>
      </c>
      <c r="V1081" s="95">
        <v>6938388</v>
      </c>
      <c r="W1081" s="95">
        <v>648</v>
      </c>
      <c r="X1081" s="95">
        <v>2609169</v>
      </c>
      <c r="Y1081" s="95">
        <v>553</v>
      </c>
      <c r="Z1081" s="95">
        <v>2010451</v>
      </c>
      <c r="AA1081" s="95">
        <v>2038</v>
      </c>
      <c r="AB1081" s="95">
        <v>9135312</v>
      </c>
      <c r="AC1081" s="95">
        <v>1984</v>
      </c>
      <c r="AD1081" s="95">
        <v>7754925</v>
      </c>
      <c r="AE1081" s="95">
        <v>649</v>
      </c>
      <c r="AF1081" s="95">
        <v>2563315</v>
      </c>
      <c r="AG1081" s="95">
        <v>556</v>
      </c>
      <c r="AH1081" s="95">
        <v>2416104</v>
      </c>
      <c r="AI1081" s="95">
        <v>2084</v>
      </c>
      <c r="AJ1081" s="95">
        <v>10761904</v>
      </c>
      <c r="AK1081" s="95">
        <v>2019</v>
      </c>
      <c r="AL1081" s="95">
        <v>8217025.6900000004</v>
      </c>
      <c r="AM1081" s="95">
        <v>630</v>
      </c>
      <c r="AN1081" s="95">
        <v>3238345</v>
      </c>
      <c r="AO1081" s="95">
        <v>546</v>
      </c>
      <c r="AP1081" s="95">
        <v>2462876</v>
      </c>
      <c r="AQ1081" s="72">
        <v>335.13</v>
      </c>
      <c r="AR1081" s="72">
        <v>276.44</v>
      </c>
      <c r="AS1081" s="72">
        <v>611.57000000000005</v>
      </c>
      <c r="AT1081" s="95">
        <v>10371574</v>
      </c>
      <c r="AU1081" s="95">
        <v>8167240</v>
      </c>
      <c r="AV1081" s="95">
        <v>2579</v>
      </c>
      <c r="AW1081" s="95">
        <v>2462</v>
      </c>
      <c r="AX1081" s="72">
        <v>322.13</v>
      </c>
      <c r="AY1081" s="72">
        <v>291.45999999999998</v>
      </c>
      <c r="AZ1081" s="72">
        <v>613.59</v>
      </c>
      <c r="BA1081" s="95">
        <v>9868891</v>
      </c>
      <c r="BB1081" s="95">
        <v>8464008</v>
      </c>
      <c r="BC1081" s="95">
        <v>2553</v>
      </c>
      <c r="BD1081" s="95">
        <v>2420</v>
      </c>
      <c r="BE1081" s="72">
        <v>352.42</v>
      </c>
      <c r="BF1081" s="72">
        <v>297.82</v>
      </c>
      <c r="BG1081" s="72">
        <v>650.24</v>
      </c>
      <c r="BH1081" s="95">
        <v>11189926</v>
      </c>
      <c r="BI1081" s="95">
        <v>8948839</v>
      </c>
      <c r="BJ1081" s="95">
        <v>2646</v>
      </c>
      <c r="BK1081" s="95">
        <v>2504</v>
      </c>
      <c r="BL1081" s="72">
        <v>362.82</v>
      </c>
      <c r="BM1081" s="72">
        <v>333.7</v>
      </c>
      <c r="BN1081" s="72">
        <v>696.52</v>
      </c>
      <c r="BO1081" s="95">
        <v>11698627</v>
      </c>
      <c r="BP1081" s="95">
        <v>10171029</v>
      </c>
      <c r="BQ1081" s="95">
        <v>2687</v>
      </c>
      <c r="BR1081" s="95">
        <v>2540</v>
      </c>
      <c r="BS1081" s="72">
        <v>429.88</v>
      </c>
      <c r="BT1081" s="72">
        <v>346.98</v>
      </c>
      <c r="BU1081" s="72">
        <v>776.86</v>
      </c>
      <c r="BV1081" s="95">
        <v>14000249</v>
      </c>
      <c r="BW1081" s="95">
        <v>10679901.689999999</v>
      </c>
      <c r="BX1081" s="95">
        <v>2714</v>
      </c>
      <c r="BY1081" s="95">
        <v>2565</v>
      </c>
      <c r="BZ1081" s="95">
        <v>2523</v>
      </c>
      <c r="CA1081" s="95">
        <v>2489</v>
      </c>
      <c r="CB1081" s="95">
        <v>2578</v>
      </c>
      <c r="CC1081" s="95">
        <v>2617</v>
      </c>
      <c r="CD1081" s="95">
        <v>2641</v>
      </c>
      <c r="CE1081" s="72">
        <v>650.75523149000003</v>
      </c>
      <c r="CF1081" s="72">
        <v>676.59346364999999</v>
      </c>
      <c r="CG1081" s="72">
        <v>712.40329333</v>
      </c>
      <c r="CH1081" s="72">
        <v>716.50152150999998</v>
      </c>
      <c r="CI1081" s="72">
        <v>731.52548966999996</v>
      </c>
      <c r="CJ1081" s="96">
        <v>0.93978499199999999</v>
      </c>
      <c r="CK1081" s="96">
        <v>0.90688135930000002</v>
      </c>
      <c r="CL1081" s="96">
        <v>0.91274142899999999</v>
      </c>
      <c r="CM1081" s="96">
        <v>0.97211238089999996</v>
      </c>
      <c r="CN1081" s="96">
        <v>1.0619725641</v>
      </c>
      <c r="CO1081" s="96">
        <v>0.96541983750000004</v>
      </c>
      <c r="CP1081" s="96">
        <v>0.99303795910000003</v>
      </c>
      <c r="CQ1081" s="96">
        <v>0.99584056389999998</v>
      </c>
      <c r="CR1081" s="96">
        <v>0.99718554680000004</v>
      </c>
      <c r="CS1081" s="95">
        <v>2954</v>
      </c>
      <c r="CT1081" s="95">
        <v>2921</v>
      </c>
      <c r="CU1081" s="95">
        <v>3015</v>
      </c>
      <c r="CV1081" s="95">
        <v>3116</v>
      </c>
      <c r="CW1081" s="95">
        <v>3182</v>
      </c>
      <c r="CX1081" s="96">
        <v>0.97242874099999999</v>
      </c>
      <c r="CY1081" s="96">
        <v>0.96498615300000001</v>
      </c>
      <c r="CZ1081" s="96">
        <v>0.968601936</v>
      </c>
      <c r="DA1081" s="96">
        <v>0.95699571699999997</v>
      </c>
      <c r="DB1081" s="96">
        <v>0.96454555200000003</v>
      </c>
      <c r="DC1081">
        <v>2013</v>
      </c>
      <c r="DD1081" s="6">
        <v>2498.1999999999998</v>
      </c>
      <c r="DE1081" s="96">
        <v>3.4915990000000002E-3</v>
      </c>
      <c r="DF1081" s="72">
        <v>763.15</v>
      </c>
      <c r="DG1081" s="96">
        <v>1</v>
      </c>
      <c r="DH1081" s="72">
        <v>763.15</v>
      </c>
      <c r="DI1081" s="72">
        <v>731.86362262</v>
      </c>
      <c r="DJ1081" s="96">
        <v>1</v>
      </c>
      <c r="DK1081" s="72">
        <v>763.15</v>
      </c>
      <c r="DL1081" s="96">
        <v>1</v>
      </c>
      <c r="DM1081" s="72">
        <v>763.15</v>
      </c>
      <c r="DN1081" s="96">
        <v>1</v>
      </c>
      <c r="DO1081" s="96">
        <v>1.2248999999999999E-2</v>
      </c>
      <c r="DP1081" s="72">
        <v>9.35</v>
      </c>
      <c r="DQ1081" s="72">
        <v>753.8</v>
      </c>
      <c r="DR1081" t="s">
        <v>661</v>
      </c>
      <c r="DT1081" t="s">
        <v>695</v>
      </c>
    </row>
    <row r="1082" spans="1:124" x14ac:dyDescent="0.3">
      <c r="A1082" t="s">
        <v>734</v>
      </c>
      <c r="B1082">
        <v>18802</v>
      </c>
      <c r="C1082" s="95">
        <v>815</v>
      </c>
      <c r="D1082" s="95">
        <v>2841011</v>
      </c>
      <c r="E1082" s="95">
        <v>814</v>
      </c>
      <c r="F1082" s="95">
        <v>2649910</v>
      </c>
      <c r="G1082" s="95">
        <v>410</v>
      </c>
      <c r="H1082" s="95">
        <v>1095394</v>
      </c>
      <c r="I1082" s="95">
        <v>370</v>
      </c>
      <c r="J1082" s="95">
        <v>964670</v>
      </c>
      <c r="K1082" s="95">
        <v>794</v>
      </c>
      <c r="L1082" s="95">
        <v>3145469</v>
      </c>
      <c r="M1082" s="95">
        <v>789</v>
      </c>
      <c r="N1082" s="95">
        <v>2612468</v>
      </c>
      <c r="O1082" s="95">
        <v>414</v>
      </c>
      <c r="P1082" s="95">
        <v>1026437</v>
      </c>
      <c r="Q1082" s="95">
        <v>370</v>
      </c>
      <c r="R1082" s="95">
        <v>984610</v>
      </c>
      <c r="S1082" s="95">
        <v>767</v>
      </c>
      <c r="T1082" s="95">
        <v>2462356</v>
      </c>
      <c r="U1082" s="95">
        <v>762</v>
      </c>
      <c r="V1082" s="95">
        <v>2662650</v>
      </c>
      <c r="W1082" s="95">
        <v>405</v>
      </c>
      <c r="X1082" s="95">
        <v>977685</v>
      </c>
      <c r="Y1082" s="95">
        <v>361</v>
      </c>
      <c r="Z1082" s="95">
        <v>1186490</v>
      </c>
      <c r="AA1082" s="95">
        <v>765</v>
      </c>
      <c r="AB1082" s="95">
        <v>2519147</v>
      </c>
      <c r="AC1082" s="95">
        <v>761</v>
      </c>
      <c r="AD1082" s="95">
        <v>2946530</v>
      </c>
      <c r="AE1082" s="95">
        <v>400</v>
      </c>
      <c r="AF1082" s="95">
        <v>1012124</v>
      </c>
      <c r="AG1082" s="95">
        <v>360</v>
      </c>
      <c r="AH1082" s="95">
        <v>1232798</v>
      </c>
      <c r="AI1082" s="95">
        <v>764</v>
      </c>
      <c r="AJ1082" s="95">
        <v>2947334</v>
      </c>
      <c r="AK1082" s="95">
        <v>764</v>
      </c>
      <c r="AL1082" s="95">
        <v>2828585.64</v>
      </c>
      <c r="AM1082" s="95">
        <v>414</v>
      </c>
      <c r="AN1082" s="95">
        <v>1263353</v>
      </c>
      <c r="AO1082" s="95">
        <v>375</v>
      </c>
      <c r="AP1082" s="95">
        <v>1327051.51</v>
      </c>
      <c r="AQ1082" s="72">
        <v>267.77999999999997</v>
      </c>
      <c r="AR1082" s="72">
        <v>254.4</v>
      </c>
      <c r="AS1082" s="72">
        <v>522.17999999999995</v>
      </c>
      <c r="AT1082" s="95">
        <v>3936405</v>
      </c>
      <c r="AU1082" s="95">
        <v>3614580</v>
      </c>
      <c r="AV1082" s="95">
        <v>1225</v>
      </c>
      <c r="AW1082" s="95">
        <v>1184</v>
      </c>
      <c r="AX1082" s="72">
        <v>287.8</v>
      </c>
      <c r="AY1082" s="72">
        <v>258.63</v>
      </c>
      <c r="AZ1082" s="72">
        <v>546.42999999999995</v>
      </c>
      <c r="BA1082" s="95">
        <v>4171906</v>
      </c>
      <c r="BB1082" s="95">
        <v>3597078</v>
      </c>
      <c r="BC1082" s="95">
        <v>1208</v>
      </c>
      <c r="BD1082" s="95">
        <v>1159</v>
      </c>
      <c r="BE1082" s="72">
        <v>244.6</v>
      </c>
      <c r="BF1082" s="72">
        <v>285.63</v>
      </c>
      <c r="BG1082" s="72">
        <v>530.23</v>
      </c>
      <c r="BH1082" s="95">
        <v>3440041</v>
      </c>
      <c r="BI1082" s="95">
        <v>3849140</v>
      </c>
      <c r="BJ1082" s="95">
        <v>1172</v>
      </c>
      <c r="BK1082" s="95">
        <v>1123</v>
      </c>
      <c r="BL1082" s="72">
        <v>252.59</v>
      </c>
      <c r="BM1082" s="72">
        <v>310.68</v>
      </c>
      <c r="BN1082" s="72">
        <v>563.27</v>
      </c>
      <c r="BO1082" s="95">
        <v>3531271</v>
      </c>
      <c r="BP1082" s="95">
        <v>4179328</v>
      </c>
      <c r="BQ1082" s="95">
        <v>1165</v>
      </c>
      <c r="BR1082" s="95">
        <v>1121</v>
      </c>
      <c r="BS1082" s="72">
        <v>297.87</v>
      </c>
      <c r="BT1082" s="72">
        <v>304.04000000000002</v>
      </c>
      <c r="BU1082" s="72">
        <v>601.91</v>
      </c>
      <c r="BV1082" s="95">
        <v>4210687</v>
      </c>
      <c r="BW1082" s="95">
        <v>4155637.15</v>
      </c>
      <c r="BX1082" s="95">
        <v>1178</v>
      </c>
      <c r="BY1082" s="95">
        <v>1139</v>
      </c>
      <c r="BZ1082" s="95">
        <v>1205</v>
      </c>
      <c r="CA1082" s="95">
        <v>1184</v>
      </c>
      <c r="CB1082" s="95">
        <v>1148</v>
      </c>
      <c r="CC1082" s="95">
        <v>1144</v>
      </c>
      <c r="CD1082" s="95">
        <v>1159</v>
      </c>
      <c r="CE1082" s="72">
        <v>650.75523149000003</v>
      </c>
      <c r="CF1082" s="72">
        <v>676.59346364999999</v>
      </c>
      <c r="CG1082" s="72">
        <v>712.40329333</v>
      </c>
      <c r="CH1082" s="72">
        <v>716.50152150999998</v>
      </c>
      <c r="CI1082" s="72">
        <v>731.52548966999996</v>
      </c>
      <c r="CJ1082" s="96">
        <v>0.80242151689999996</v>
      </c>
      <c r="CK1082" s="96">
        <v>0.8076193894</v>
      </c>
      <c r="CL1082" s="96">
        <v>0.74428347669999995</v>
      </c>
      <c r="CM1082" s="96">
        <v>0.78613929360000001</v>
      </c>
      <c r="CN1082" s="96">
        <v>0.82281480070000002</v>
      </c>
      <c r="CO1082" s="96">
        <v>0.97216902709999997</v>
      </c>
      <c r="CP1082" s="96">
        <v>0.81534761280000001</v>
      </c>
      <c r="CQ1082" s="96">
        <v>0.99584056389999998</v>
      </c>
      <c r="CR1082" s="96">
        <v>0.81875304729999998</v>
      </c>
      <c r="CS1082" s="95">
        <v>1075</v>
      </c>
      <c r="CT1082" s="95">
        <v>1060</v>
      </c>
      <c r="CU1082" s="95">
        <v>986</v>
      </c>
      <c r="CV1082" s="95">
        <v>979</v>
      </c>
      <c r="CW1082" s="95">
        <v>989</v>
      </c>
      <c r="CX1082" s="96">
        <v>0.93656276199999999</v>
      </c>
      <c r="CY1082" s="96">
        <v>0.96673236500000004</v>
      </c>
      <c r="CZ1082" s="96">
        <v>0.99084929099999997</v>
      </c>
      <c r="DA1082" s="96">
        <v>0.959599639</v>
      </c>
      <c r="DB1082" s="96">
        <v>1.010517144</v>
      </c>
      <c r="DC1082">
        <v>2013</v>
      </c>
      <c r="DD1082" s="6">
        <v>1145.2</v>
      </c>
      <c r="DE1082" s="96">
        <v>4.3149892E-3</v>
      </c>
      <c r="DF1082" s="72">
        <v>626.08000000000004</v>
      </c>
      <c r="DG1082" s="96">
        <v>1</v>
      </c>
      <c r="DH1082" s="72">
        <v>626.08000000000004</v>
      </c>
      <c r="DI1082" s="72">
        <v>721.43766407999999</v>
      </c>
      <c r="DJ1082" s="96">
        <v>1</v>
      </c>
      <c r="DK1082" s="72">
        <v>626.08000000000004</v>
      </c>
      <c r="DL1082" s="96">
        <v>1</v>
      </c>
      <c r="DM1082" s="72">
        <v>626.08000000000004</v>
      </c>
      <c r="DN1082" s="96">
        <v>1</v>
      </c>
      <c r="DO1082" s="96">
        <v>1.4883E-2</v>
      </c>
      <c r="DP1082" s="72">
        <v>9.32</v>
      </c>
      <c r="DQ1082" s="72">
        <v>616.76</v>
      </c>
      <c r="DR1082" t="s">
        <v>734</v>
      </c>
      <c r="DT1082" t="s">
        <v>695</v>
      </c>
    </row>
    <row r="1083" spans="1:124" x14ac:dyDescent="0.3">
      <c r="A1083" t="s">
        <v>521</v>
      </c>
      <c r="B1083">
        <v>18830</v>
      </c>
      <c r="C1083" s="95">
        <v>2946</v>
      </c>
      <c r="D1083" s="95">
        <v>11791209</v>
      </c>
      <c r="E1083" s="95">
        <v>2859</v>
      </c>
      <c r="F1083" s="95">
        <v>10208333</v>
      </c>
      <c r="G1083" s="95">
        <v>708</v>
      </c>
      <c r="H1083" s="95">
        <v>2288687</v>
      </c>
      <c r="I1083" s="95">
        <v>603</v>
      </c>
      <c r="J1083" s="95">
        <v>2146394</v>
      </c>
      <c r="K1083" s="95">
        <v>2807</v>
      </c>
      <c r="L1083" s="95">
        <v>11640511</v>
      </c>
      <c r="M1083" s="95">
        <v>2720</v>
      </c>
      <c r="N1083" s="95">
        <v>10223811</v>
      </c>
      <c r="O1083" s="95">
        <v>718</v>
      </c>
      <c r="P1083" s="95">
        <v>1940728</v>
      </c>
      <c r="Q1083" s="95">
        <v>615</v>
      </c>
      <c r="R1083" s="95">
        <v>2088002</v>
      </c>
      <c r="S1083" s="95">
        <v>2757</v>
      </c>
      <c r="T1083" s="95">
        <v>12004575</v>
      </c>
      <c r="U1083" s="95">
        <v>2648</v>
      </c>
      <c r="V1083" s="95">
        <v>10126004</v>
      </c>
      <c r="W1083" s="95">
        <v>730</v>
      </c>
      <c r="X1083" s="95">
        <v>1748638</v>
      </c>
      <c r="Y1083" s="95">
        <v>620</v>
      </c>
      <c r="Z1083" s="95">
        <v>2115067</v>
      </c>
      <c r="AA1083" s="95">
        <v>2773</v>
      </c>
      <c r="AB1083" s="95">
        <v>12300568</v>
      </c>
      <c r="AC1083" s="95">
        <v>2652</v>
      </c>
      <c r="AD1083" s="95">
        <v>10613943</v>
      </c>
      <c r="AE1083" s="95">
        <v>723</v>
      </c>
      <c r="AF1083" s="95">
        <v>2474729</v>
      </c>
      <c r="AG1083" s="95">
        <v>618</v>
      </c>
      <c r="AH1083" s="95">
        <v>2375778</v>
      </c>
      <c r="AI1083" s="95">
        <v>2792</v>
      </c>
      <c r="AJ1083" s="95">
        <v>12382825.02</v>
      </c>
      <c r="AK1083" s="95">
        <v>2668</v>
      </c>
      <c r="AL1083" s="95">
        <v>11212595.23</v>
      </c>
      <c r="AM1083" s="95">
        <v>759</v>
      </c>
      <c r="AN1083" s="95">
        <v>2009021</v>
      </c>
      <c r="AO1083" s="95">
        <v>667</v>
      </c>
      <c r="AP1083" s="95">
        <v>2649392</v>
      </c>
      <c r="AQ1083" s="72">
        <v>321.11</v>
      </c>
      <c r="AR1083" s="72">
        <v>297.39</v>
      </c>
      <c r="AS1083" s="72">
        <v>618.5</v>
      </c>
      <c r="AT1083" s="95">
        <v>14079896</v>
      </c>
      <c r="AU1083" s="95">
        <v>12354727</v>
      </c>
      <c r="AV1083" s="95">
        <v>3654</v>
      </c>
      <c r="AW1083" s="95">
        <v>3462</v>
      </c>
      <c r="AX1083" s="72">
        <v>321.07</v>
      </c>
      <c r="AY1083" s="72">
        <v>307.64</v>
      </c>
      <c r="AZ1083" s="72">
        <v>628.71</v>
      </c>
      <c r="BA1083" s="95">
        <v>13581239</v>
      </c>
      <c r="BB1083" s="95">
        <v>12311813</v>
      </c>
      <c r="BC1083" s="95">
        <v>3525</v>
      </c>
      <c r="BD1083" s="95">
        <v>3335</v>
      </c>
      <c r="BE1083" s="72">
        <v>328.68</v>
      </c>
      <c r="BF1083" s="72">
        <v>312.14</v>
      </c>
      <c r="BG1083" s="72">
        <v>640.82000000000005</v>
      </c>
      <c r="BH1083" s="95">
        <v>13753213</v>
      </c>
      <c r="BI1083" s="95">
        <v>12241071</v>
      </c>
      <c r="BJ1083" s="95">
        <v>3487</v>
      </c>
      <c r="BK1083" s="95">
        <v>3268</v>
      </c>
      <c r="BL1083" s="72">
        <v>352.2</v>
      </c>
      <c r="BM1083" s="72">
        <v>331.03</v>
      </c>
      <c r="BN1083" s="72">
        <v>683.23</v>
      </c>
      <c r="BO1083" s="95">
        <v>14775297</v>
      </c>
      <c r="BP1083" s="95">
        <v>12989721</v>
      </c>
      <c r="BQ1083" s="95">
        <v>3496</v>
      </c>
      <c r="BR1083" s="95">
        <v>3270</v>
      </c>
      <c r="BS1083" s="72">
        <v>337.74</v>
      </c>
      <c r="BT1083" s="72">
        <v>346.38</v>
      </c>
      <c r="BU1083" s="72">
        <v>684.12</v>
      </c>
      <c r="BV1083" s="95">
        <v>14391846.02</v>
      </c>
      <c r="BW1083" s="95">
        <v>13861987.23</v>
      </c>
      <c r="BX1083" s="95">
        <v>3551</v>
      </c>
      <c r="BY1083" s="95">
        <v>3335</v>
      </c>
      <c r="BZ1083" s="95">
        <v>3562</v>
      </c>
      <c r="CA1083" s="95">
        <v>3433</v>
      </c>
      <c r="CB1083" s="95">
        <v>3381</v>
      </c>
      <c r="CC1083" s="95">
        <v>3389</v>
      </c>
      <c r="CD1083" s="95">
        <v>3445</v>
      </c>
      <c r="CE1083" s="72">
        <v>650.75523149000003</v>
      </c>
      <c r="CF1083" s="72">
        <v>676.59346364999999</v>
      </c>
      <c r="CG1083" s="72">
        <v>712.40329333</v>
      </c>
      <c r="CH1083" s="72">
        <v>716.50152150999998</v>
      </c>
      <c r="CI1083" s="72">
        <v>731.52548966999996</v>
      </c>
      <c r="CJ1083" s="96">
        <v>0.95043415720000002</v>
      </c>
      <c r="CK1083" s="96">
        <v>0.92922860439999999</v>
      </c>
      <c r="CL1083" s="96">
        <v>0.89951858169999999</v>
      </c>
      <c r="CM1083" s="96">
        <v>0.95356392059999995</v>
      </c>
      <c r="CN1083" s="96">
        <v>0.93519639389999998</v>
      </c>
      <c r="CO1083" s="96">
        <v>0.97789654059999997</v>
      </c>
      <c r="CP1083" s="96">
        <v>0.95469028960000002</v>
      </c>
      <c r="CQ1083" s="96">
        <v>0.99584056389999998</v>
      </c>
      <c r="CR1083" s="96">
        <v>0.95867771199999996</v>
      </c>
      <c r="CS1083" s="95">
        <v>3364</v>
      </c>
      <c r="CT1083" s="95">
        <v>3256</v>
      </c>
      <c r="CU1083" s="95">
        <v>3206</v>
      </c>
      <c r="CV1083" s="95">
        <v>3243</v>
      </c>
      <c r="CW1083" s="95">
        <v>3276</v>
      </c>
      <c r="CX1083" s="96">
        <v>0.98079408499999998</v>
      </c>
      <c r="CY1083" s="96">
        <v>0.99221785200000001</v>
      </c>
      <c r="CZ1083" s="96">
        <v>0.975586324</v>
      </c>
      <c r="DA1083" s="96">
        <v>0.97042982499999997</v>
      </c>
      <c r="DB1083" s="96">
        <v>0.97033963700000003</v>
      </c>
      <c r="DC1083">
        <v>2013</v>
      </c>
      <c r="DD1083" s="6">
        <v>3334</v>
      </c>
      <c r="DE1083" s="96">
        <v>3.1613028999999998E-3</v>
      </c>
      <c r="DF1083" s="72">
        <v>733.93</v>
      </c>
      <c r="DG1083" s="96">
        <v>1</v>
      </c>
      <c r="DH1083" s="72">
        <v>733.93</v>
      </c>
      <c r="DI1083" s="72">
        <v>721.43766407999999</v>
      </c>
      <c r="DJ1083" s="96">
        <v>1</v>
      </c>
      <c r="DK1083" s="72">
        <v>733.93</v>
      </c>
      <c r="DL1083" s="96">
        <v>1</v>
      </c>
      <c r="DM1083" s="72">
        <v>733.93</v>
      </c>
      <c r="DN1083" s="96">
        <v>1</v>
      </c>
      <c r="DO1083" s="96">
        <v>1.1467E-2</v>
      </c>
      <c r="DP1083" s="72">
        <v>8.42</v>
      </c>
      <c r="DQ1083" s="72">
        <v>725.51</v>
      </c>
      <c r="DR1083" t="s">
        <v>521</v>
      </c>
      <c r="DT1083" t="s">
        <v>695</v>
      </c>
    </row>
    <row r="1084" spans="1:124" x14ac:dyDescent="0.3">
      <c r="A1084" t="s">
        <v>735</v>
      </c>
      <c r="B1084">
        <v>18831</v>
      </c>
      <c r="C1084" s="95">
        <v>1464</v>
      </c>
      <c r="D1084" s="95">
        <v>5640671</v>
      </c>
      <c r="E1084" s="95">
        <v>1461</v>
      </c>
      <c r="F1084" s="95">
        <v>3782660</v>
      </c>
      <c r="G1084" s="95">
        <v>520</v>
      </c>
      <c r="H1084" s="95">
        <v>1524159</v>
      </c>
      <c r="I1084" s="95">
        <v>484</v>
      </c>
      <c r="J1084" s="95">
        <v>1289124</v>
      </c>
      <c r="K1084" s="95">
        <v>1368</v>
      </c>
      <c r="L1084" s="95">
        <v>4930609</v>
      </c>
      <c r="M1084" s="95">
        <v>1360</v>
      </c>
      <c r="N1084" s="95">
        <v>4117311</v>
      </c>
      <c r="O1084" s="95">
        <v>518</v>
      </c>
      <c r="P1084" s="95">
        <v>1458165</v>
      </c>
      <c r="Q1084" s="95">
        <v>474</v>
      </c>
      <c r="R1084" s="95">
        <v>1479454</v>
      </c>
      <c r="S1084" s="95">
        <v>1303</v>
      </c>
      <c r="T1084" s="95">
        <v>5414655</v>
      </c>
      <c r="U1084" s="95">
        <v>1288</v>
      </c>
      <c r="V1084" s="95">
        <v>4251128</v>
      </c>
      <c r="W1084" s="95">
        <v>514</v>
      </c>
      <c r="X1084" s="95">
        <v>1552279</v>
      </c>
      <c r="Y1084" s="95">
        <v>474</v>
      </c>
      <c r="Z1084" s="95">
        <v>1587427</v>
      </c>
      <c r="AA1084" s="95">
        <v>1276</v>
      </c>
      <c r="AB1084" s="95">
        <v>5316607</v>
      </c>
      <c r="AC1084" s="95">
        <v>1263</v>
      </c>
      <c r="AD1084" s="95">
        <v>4153773</v>
      </c>
      <c r="AE1084" s="95">
        <v>518</v>
      </c>
      <c r="AF1084" s="95">
        <v>1487415</v>
      </c>
      <c r="AG1084" s="95">
        <v>477</v>
      </c>
      <c r="AH1084" s="95">
        <v>1720266</v>
      </c>
      <c r="AI1084" s="95">
        <v>1288</v>
      </c>
      <c r="AJ1084" s="95">
        <v>6078447</v>
      </c>
      <c r="AK1084" s="95">
        <v>1275</v>
      </c>
      <c r="AL1084" s="95">
        <v>4984957.74</v>
      </c>
      <c r="AM1084" s="95">
        <v>516</v>
      </c>
      <c r="AN1084" s="95">
        <v>1731121</v>
      </c>
      <c r="AO1084" s="95">
        <v>482</v>
      </c>
      <c r="AP1084" s="95">
        <v>1780000</v>
      </c>
      <c r="AQ1084" s="72">
        <v>300.94</v>
      </c>
      <c r="AR1084" s="72">
        <v>217.3</v>
      </c>
      <c r="AS1084" s="72">
        <v>518.24</v>
      </c>
      <c r="AT1084" s="95">
        <v>7164830</v>
      </c>
      <c r="AU1084" s="95">
        <v>5071784</v>
      </c>
      <c r="AV1084" s="95">
        <v>1984</v>
      </c>
      <c r="AW1084" s="95">
        <v>1945</v>
      </c>
      <c r="AX1084" s="72">
        <v>282.29000000000002</v>
      </c>
      <c r="AY1084" s="72">
        <v>254.31</v>
      </c>
      <c r="AZ1084" s="72">
        <v>536.6</v>
      </c>
      <c r="BA1084" s="95">
        <v>6388774</v>
      </c>
      <c r="BB1084" s="95">
        <v>5596765</v>
      </c>
      <c r="BC1084" s="95">
        <v>1886</v>
      </c>
      <c r="BD1084" s="95">
        <v>1834</v>
      </c>
      <c r="BE1084" s="72">
        <v>319.52999999999997</v>
      </c>
      <c r="BF1084" s="72">
        <v>276.13</v>
      </c>
      <c r="BG1084" s="72">
        <v>595.66</v>
      </c>
      <c r="BH1084" s="95">
        <v>6966934</v>
      </c>
      <c r="BI1084" s="95">
        <v>5838555</v>
      </c>
      <c r="BJ1084" s="95">
        <v>1817</v>
      </c>
      <c r="BK1084" s="95">
        <v>1762</v>
      </c>
      <c r="BL1084" s="72">
        <v>316.05</v>
      </c>
      <c r="BM1084" s="72">
        <v>281.32</v>
      </c>
      <c r="BN1084" s="72">
        <v>597.37</v>
      </c>
      <c r="BO1084" s="95">
        <v>6804022</v>
      </c>
      <c r="BP1084" s="95">
        <v>5874039</v>
      </c>
      <c r="BQ1084" s="95">
        <v>1794</v>
      </c>
      <c r="BR1084" s="95">
        <v>1740</v>
      </c>
      <c r="BS1084" s="72">
        <v>360.75</v>
      </c>
      <c r="BT1084" s="72">
        <v>320.86</v>
      </c>
      <c r="BU1084" s="72">
        <v>681.61</v>
      </c>
      <c r="BV1084" s="95">
        <v>7809568</v>
      </c>
      <c r="BW1084" s="95">
        <v>6764957.7400000002</v>
      </c>
      <c r="BX1084" s="95">
        <v>1804</v>
      </c>
      <c r="BY1084" s="95">
        <v>1757</v>
      </c>
      <c r="BZ1084" s="95">
        <v>1965</v>
      </c>
      <c r="CA1084" s="95">
        <v>1861</v>
      </c>
      <c r="CB1084" s="95">
        <v>1790</v>
      </c>
      <c r="CC1084" s="95">
        <v>1768</v>
      </c>
      <c r="CD1084" s="95">
        <v>1781</v>
      </c>
      <c r="CE1084" s="72">
        <v>650.75523149000003</v>
      </c>
      <c r="CF1084" s="72">
        <v>676.59346364999999</v>
      </c>
      <c r="CG1084" s="72">
        <v>712.40329333</v>
      </c>
      <c r="CH1084" s="72">
        <v>716.50152150999998</v>
      </c>
      <c r="CI1084" s="72">
        <v>731.52548966999996</v>
      </c>
      <c r="CJ1084" s="96">
        <v>0.79636701320000003</v>
      </c>
      <c r="CK1084" s="96">
        <v>0.79309072410000003</v>
      </c>
      <c r="CL1084" s="96">
        <v>0.83612752160000003</v>
      </c>
      <c r="CM1084" s="96">
        <v>0.83373165589999998</v>
      </c>
      <c r="CN1084" s="96">
        <v>0.93176520799999996</v>
      </c>
      <c r="CO1084" s="96">
        <v>0.99417035990000002</v>
      </c>
      <c r="CP1084" s="96">
        <v>0.84313157819999995</v>
      </c>
      <c r="CQ1084" s="96">
        <v>0.99584056389999998</v>
      </c>
      <c r="CR1084" s="96">
        <v>0.84665305710000005</v>
      </c>
      <c r="CS1084" s="95">
        <v>1796</v>
      </c>
      <c r="CT1084" s="95">
        <v>1709</v>
      </c>
      <c r="CU1084" s="95">
        <v>1675</v>
      </c>
      <c r="CV1084" s="95">
        <v>1648</v>
      </c>
      <c r="CW1084" s="95">
        <v>1639</v>
      </c>
      <c r="CX1084" s="96">
        <v>0.99843194599999996</v>
      </c>
      <c r="CY1084" s="96">
        <v>1.01863349</v>
      </c>
      <c r="CZ1084" s="96">
        <v>0.99141296199999995</v>
      </c>
      <c r="DA1084" s="96">
        <v>0.991502365</v>
      </c>
      <c r="DB1084" s="96">
        <v>0.96949323899999995</v>
      </c>
      <c r="DC1084">
        <v>2013</v>
      </c>
      <c r="DD1084" s="6">
        <v>1807.6</v>
      </c>
      <c r="DE1084" s="96">
        <v>5.4525629000000001E-3</v>
      </c>
      <c r="DF1084" s="72">
        <v>646.67999999999995</v>
      </c>
      <c r="DG1084" s="96">
        <v>1</v>
      </c>
      <c r="DH1084" s="72">
        <v>646.67999999999995</v>
      </c>
      <c r="DI1084" s="72">
        <v>721.43766407999999</v>
      </c>
      <c r="DJ1084" s="96">
        <v>1</v>
      </c>
      <c r="DK1084" s="72">
        <v>646.67999999999995</v>
      </c>
      <c r="DL1084" s="96">
        <v>1</v>
      </c>
      <c r="DM1084" s="72">
        <v>646.67999999999995</v>
      </c>
      <c r="DN1084" s="96">
        <v>1</v>
      </c>
      <c r="DO1084" s="96">
        <v>1.3259999999999999E-2</v>
      </c>
      <c r="DP1084" s="72">
        <v>8.57</v>
      </c>
      <c r="DQ1084" s="72">
        <v>638.11</v>
      </c>
      <c r="DR1084" t="s">
        <v>735</v>
      </c>
      <c r="DT1084" t="s">
        <v>695</v>
      </c>
    </row>
    <row r="1085" spans="1:124" x14ac:dyDescent="0.3">
      <c r="A1085" t="s">
        <v>50</v>
      </c>
      <c r="B1085">
        <v>18850</v>
      </c>
      <c r="C1085" s="95">
        <v>1833</v>
      </c>
      <c r="D1085" s="95">
        <v>10815223</v>
      </c>
      <c r="E1085" s="95">
        <v>1843</v>
      </c>
      <c r="F1085" s="95">
        <v>5357820</v>
      </c>
      <c r="G1085" s="95">
        <v>752</v>
      </c>
      <c r="H1085" s="95">
        <v>2715798</v>
      </c>
      <c r="I1085" s="95">
        <v>703</v>
      </c>
      <c r="J1085" s="95">
        <v>2004649</v>
      </c>
      <c r="K1085" s="95">
        <v>1732</v>
      </c>
      <c r="L1085" s="95">
        <v>10230109</v>
      </c>
      <c r="M1085" s="95">
        <v>1737</v>
      </c>
      <c r="N1085" s="95">
        <v>5579715</v>
      </c>
      <c r="O1085" s="95">
        <v>716</v>
      </c>
      <c r="P1085" s="95">
        <v>2737467</v>
      </c>
      <c r="Q1085" s="95">
        <v>669</v>
      </c>
      <c r="R1085" s="95">
        <v>2039528</v>
      </c>
      <c r="S1085" s="95">
        <v>1704</v>
      </c>
      <c r="T1085" s="95">
        <v>10594410</v>
      </c>
      <c r="U1085" s="95">
        <v>1705</v>
      </c>
      <c r="V1085" s="95">
        <v>5630642</v>
      </c>
      <c r="W1085" s="95">
        <v>685</v>
      </c>
      <c r="X1085" s="95">
        <v>2924155</v>
      </c>
      <c r="Y1085" s="95">
        <v>636</v>
      </c>
      <c r="Z1085" s="95">
        <v>2159277</v>
      </c>
      <c r="AA1085" s="95">
        <v>1698</v>
      </c>
      <c r="AB1085" s="95">
        <v>10129849</v>
      </c>
      <c r="AC1085" s="95">
        <v>1680</v>
      </c>
      <c r="AD1085" s="95">
        <v>5824915</v>
      </c>
      <c r="AE1085" s="95">
        <v>676</v>
      </c>
      <c r="AF1085" s="95">
        <v>2956514</v>
      </c>
      <c r="AG1085" s="95">
        <v>623</v>
      </c>
      <c r="AH1085" s="95">
        <v>2272192</v>
      </c>
      <c r="AI1085" s="95">
        <v>1679</v>
      </c>
      <c r="AJ1085" s="95">
        <v>9877366</v>
      </c>
      <c r="AK1085" s="95">
        <v>1670</v>
      </c>
      <c r="AL1085" s="95">
        <v>6464772</v>
      </c>
      <c r="AM1085" s="95">
        <v>679</v>
      </c>
      <c r="AN1085" s="95">
        <v>3448970</v>
      </c>
      <c r="AO1085" s="95">
        <v>634</v>
      </c>
      <c r="AP1085" s="95">
        <v>2558902</v>
      </c>
      <c r="AQ1085" s="72">
        <v>436.2</v>
      </c>
      <c r="AR1085" s="72">
        <v>240.98</v>
      </c>
      <c r="AS1085" s="72">
        <v>677.18</v>
      </c>
      <c r="AT1085" s="95">
        <v>13531021</v>
      </c>
      <c r="AU1085" s="95">
        <v>7362469</v>
      </c>
      <c r="AV1085" s="95">
        <v>2585</v>
      </c>
      <c r="AW1085" s="95">
        <v>2546</v>
      </c>
      <c r="AX1085" s="72">
        <v>441.43</v>
      </c>
      <c r="AY1085" s="72">
        <v>263.89999999999998</v>
      </c>
      <c r="AZ1085" s="72">
        <v>705.33</v>
      </c>
      <c r="BA1085" s="95">
        <v>12967576</v>
      </c>
      <c r="BB1085" s="95">
        <v>7619243</v>
      </c>
      <c r="BC1085" s="95">
        <v>2448</v>
      </c>
      <c r="BD1085" s="95">
        <v>2406</v>
      </c>
      <c r="BE1085" s="72">
        <v>471.56</v>
      </c>
      <c r="BF1085" s="72">
        <v>277.3</v>
      </c>
      <c r="BG1085" s="72">
        <v>748.86</v>
      </c>
      <c r="BH1085" s="95">
        <v>13518565</v>
      </c>
      <c r="BI1085" s="95">
        <v>7789919</v>
      </c>
      <c r="BJ1085" s="95">
        <v>2389</v>
      </c>
      <c r="BK1085" s="95">
        <v>2341</v>
      </c>
      <c r="BL1085" s="72">
        <v>459.36</v>
      </c>
      <c r="BM1085" s="72">
        <v>292.99</v>
      </c>
      <c r="BN1085" s="72">
        <v>752.35</v>
      </c>
      <c r="BO1085" s="95">
        <v>13086363</v>
      </c>
      <c r="BP1085" s="95">
        <v>8097107</v>
      </c>
      <c r="BQ1085" s="95">
        <v>2374</v>
      </c>
      <c r="BR1085" s="95">
        <v>2303</v>
      </c>
      <c r="BS1085" s="72">
        <v>470.96</v>
      </c>
      <c r="BT1085" s="72">
        <v>326.38</v>
      </c>
      <c r="BU1085" s="72">
        <v>797.34</v>
      </c>
      <c r="BV1085" s="95">
        <v>13326336</v>
      </c>
      <c r="BW1085" s="95">
        <v>9023674</v>
      </c>
      <c r="BX1085" s="95">
        <v>2358</v>
      </c>
      <c r="BY1085" s="95">
        <v>2304</v>
      </c>
      <c r="BZ1085" s="95">
        <v>2566</v>
      </c>
      <c r="CA1085" s="95">
        <v>2428</v>
      </c>
      <c r="CB1085" s="95">
        <v>2366</v>
      </c>
      <c r="CC1085" s="95">
        <v>2340</v>
      </c>
      <c r="CD1085" s="95">
        <v>2332</v>
      </c>
      <c r="CE1085" s="72">
        <v>650.75523149000003</v>
      </c>
      <c r="CF1085" s="72">
        <v>676.59346364999999</v>
      </c>
      <c r="CG1085" s="72">
        <v>712.40329333</v>
      </c>
      <c r="CH1085" s="72">
        <v>716.50152150999998</v>
      </c>
      <c r="CI1085" s="72">
        <v>731.52548966999996</v>
      </c>
      <c r="CJ1085" s="96">
        <v>1.0406063098</v>
      </c>
      <c r="CK1085" s="96">
        <v>1.0424723825</v>
      </c>
      <c r="CL1085" s="96">
        <v>1.0511742533999999</v>
      </c>
      <c r="CM1085" s="96">
        <v>1.0500326621</v>
      </c>
      <c r="CN1085" s="96">
        <v>1.0899688544999999</v>
      </c>
      <c r="CO1085" s="96">
        <v>1.0289683587</v>
      </c>
      <c r="CP1085" s="96">
        <v>1.0251538675</v>
      </c>
      <c r="CQ1085" s="96">
        <v>0.99584056389999998</v>
      </c>
      <c r="CR1085" s="96">
        <v>1.0294355927000001</v>
      </c>
      <c r="CS1085" s="95">
        <v>2388</v>
      </c>
      <c r="CT1085" s="95">
        <v>2268</v>
      </c>
      <c r="CU1085" s="95">
        <v>2209</v>
      </c>
      <c r="CV1085" s="95">
        <v>2175</v>
      </c>
      <c r="CW1085" s="95">
        <v>2170</v>
      </c>
      <c r="CX1085" s="96">
        <v>1.016659357</v>
      </c>
      <c r="CY1085" s="96">
        <v>1.0560032340000001</v>
      </c>
      <c r="CZ1085" s="96">
        <v>1.009266266</v>
      </c>
      <c r="DA1085" s="96">
        <v>1.033481936</v>
      </c>
      <c r="DB1085" s="96">
        <v>1.029790336</v>
      </c>
      <c r="DC1085">
        <v>2013</v>
      </c>
      <c r="DD1085" s="6">
        <v>2380</v>
      </c>
      <c r="DE1085" s="96">
        <v>2.1703825E-3</v>
      </c>
      <c r="DF1085" s="72">
        <v>788.88</v>
      </c>
      <c r="DG1085" s="96">
        <v>1</v>
      </c>
      <c r="DH1085" s="72">
        <v>788.88</v>
      </c>
      <c r="DI1085" s="72">
        <v>721.43766407999999</v>
      </c>
      <c r="DJ1085" s="96">
        <v>1</v>
      </c>
      <c r="DK1085" s="72">
        <v>788.88</v>
      </c>
      <c r="DL1085" s="96">
        <v>1</v>
      </c>
      <c r="DM1085" s="72">
        <v>788.88</v>
      </c>
      <c r="DN1085" s="96">
        <v>1</v>
      </c>
      <c r="DO1085" s="96">
        <v>8.8540000000000008E-3</v>
      </c>
      <c r="DP1085" s="72">
        <v>6.98</v>
      </c>
      <c r="DQ1085" s="72">
        <v>781.9</v>
      </c>
      <c r="DR1085" t="s">
        <v>50</v>
      </c>
      <c r="DT1085" t="s">
        <v>695</v>
      </c>
    </row>
    <row r="1086" spans="1:124" x14ac:dyDescent="0.3">
      <c r="A1086" t="s">
        <v>51</v>
      </c>
      <c r="B1086">
        <v>18860</v>
      </c>
      <c r="C1086" s="95">
        <v>2785</v>
      </c>
      <c r="D1086" s="95">
        <v>9384422</v>
      </c>
      <c r="E1086" s="95">
        <v>2677</v>
      </c>
      <c r="F1086" s="95">
        <v>9296004</v>
      </c>
      <c r="G1086" s="95">
        <v>968</v>
      </c>
      <c r="H1086" s="95">
        <v>2518547</v>
      </c>
      <c r="I1086" s="95">
        <v>863</v>
      </c>
      <c r="J1086" s="95">
        <v>2482642</v>
      </c>
      <c r="K1086" s="95">
        <v>2676</v>
      </c>
      <c r="L1086" s="95">
        <v>9932815</v>
      </c>
      <c r="M1086" s="95">
        <v>2556</v>
      </c>
      <c r="N1086" s="95">
        <v>9334920</v>
      </c>
      <c r="O1086" s="95">
        <v>954</v>
      </c>
      <c r="P1086" s="95">
        <v>2369181</v>
      </c>
      <c r="Q1086" s="95">
        <v>838</v>
      </c>
      <c r="R1086" s="95">
        <v>2590220</v>
      </c>
      <c r="S1086" s="95">
        <v>2594</v>
      </c>
      <c r="T1086" s="95">
        <v>9871092</v>
      </c>
      <c r="U1086" s="95">
        <v>2459</v>
      </c>
      <c r="V1086" s="95">
        <v>9123915</v>
      </c>
      <c r="W1086" s="95">
        <v>971</v>
      </c>
      <c r="X1086" s="95">
        <v>2801090</v>
      </c>
      <c r="Y1086" s="95">
        <v>850</v>
      </c>
      <c r="Z1086" s="95">
        <v>2984316</v>
      </c>
      <c r="AA1086" s="95">
        <v>2566</v>
      </c>
      <c r="AB1086" s="95">
        <v>9798583</v>
      </c>
      <c r="AC1086" s="95">
        <v>2441</v>
      </c>
      <c r="AD1086" s="95">
        <v>9904515</v>
      </c>
      <c r="AE1086" s="95">
        <v>969</v>
      </c>
      <c r="AF1086" s="95">
        <v>2328957</v>
      </c>
      <c r="AG1086" s="95">
        <v>850</v>
      </c>
      <c r="AH1086" s="95">
        <v>3167198</v>
      </c>
      <c r="AI1086" s="95">
        <v>2613</v>
      </c>
      <c r="AJ1086" s="95">
        <v>10316107.25</v>
      </c>
      <c r="AK1086" s="95">
        <v>2493</v>
      </c>
      <c r="AL1086" s="95">
        <v>10476532.68</v>
      </c>
      <c r="AM1086" s="95">
        <v>1013</v>
      </c>
      <c r="AN1086" s="95">
        <v>2966073</v>
      </c>
      <c r="AO1086" s="95">
        <v>885</v>
      </c>
      <c r="AP1086" s="95">
        <v>3334250</v>
      </c>
      <c r="AQ1086" s="72">
        <v>264.3</v>
      </c>
      <c r="AR1086" s="72">
        <v>277.27999999999997</v>
      </c>
      <c r="AS1086" s="72">
        <v>541.58000000000004</v>
      </c>
      <c r="AT1086" s="95">
        <v>11902969</v>
      </c>
      <c r="AU1086" s="95">
        <v>11778646</v>
      </c>
      <c r="AV1086" s="95">
        <v>3753</v>
      </c>
      <c r="AW1086" s="95">
        <v>3540</v>
      </c>
      <c r="AX1086" s="72">
        <v>282.41000000000003</v>
      </c>
      <c r="AY1086" s="72">
        <v>292.8</v>
      </c>
      <c r="AZ1086" s="72">
        <v>575.21</v>
      </c>
      <c r="BA1086" s="95">
        <v>12301996</v>
      </c>
      <c r="BB1086" s="95">
        <v>11925140</v>
      </c>
      <c r="BC1086" s="95">
        <v>3630</v>
      </c>
      <c r="BD1086" s="95">
        <v>3394</v>
      </c>
      <c r="BE1086" s="72">
        <v>296.22000000000003</v>
      </c>
      <c r="BF1086" s="72">
        <v>304.93</v>
      </c>
      <c r="BG1086" s="72">
        <v>601.15</v>
      </c>
      <c r="BH1086" s="95">
        <v>12672182</v>
      </c>
      <c r="BI1086" s="95">
        <v>12108231</v>
      </c>
      <c r="BJ1086" s="95">
        <v>3565</v>
      </c>
      <c r="BK1086" s="95">
        <v>3309</v>
      </c>
      <c r="BL1086" s="72">
        <v>285.89</v>
      </c>
      <c r="BM1086" s="72">
        <v>331</v>
      </c>
      <c r="BN1086" s="72">
        <v>616.89</v>
      </c>
      <c r="BO1086" s="95">
        <v>12127540</v>
      </c>
      <c r="BP1086" s="95">
        <v>13071713</v>
      </c>
      <c r="BQ1086" s="95">
        <v>3535</v>
      </c>
      <c r="BR1086" s="95">
        <v>3291</v>
      </c>
      <c r="BS1086" s="72">
        <v>305.25</v>
      </c>
      <c r="BT1086" s="72">
        <v>340.7</v>
      </c>
      <c r="BU1086" s="72">
        <v>645.95000000000005</v>
      </c>
      <c r="BV1086" s="95">
        <v>13282180.25</v>
      </c>
      <c r="BW1086" s="95">
        <v>13810782.68</v>
      </c>
      <c r="BX1086" s="95">
        <v>3626</v>
      </c>
      <c r="BY1086" s="95">
        <v>3378</v>
      </c>
      <c r="BZ1086" s="95">
        <v>3651</v>
      </c>
      <c r="CA1086" s="95">
        <v>3516</v>
      </c>
      <c r="CB1086" s="95">
        <v>3442</v>
      </c>
      <c r="CC1086" s="95">
        <v>3419</v>
      </c>
      <c r="CD1086" s="95">
        <v>3505</v>
      </c>
      <c r="CE1086" s="72">
        <v>650.75523149000003</v>
      </c>
      <c r="CF1086" s="72">
        <v>676.59346364999999</v>
      </c>
      <c r="CG1086" s="72">
        <v>712.40329333</v>
      </c>
      <c r="CH1086" s="72">
        <v>716.50152150999998</v>
      </c>
      <c r="CI1086" s="72">
        <v>731.52548966999996</v>
      </c>
      <c r="CJ1086" s="96">
        <v>0.83223303289999995</v>
      </c>
      <c r="CK1086" s="96">
        <v>0.85015601080000003</v>
      </c>
      <c r="CL1086" s="96">
        <v>0.84383383069999995</v>
      </c>
      <c r="CM1086" s="96">
        <v>0.86097514310000001</v>
      </c>
      <c r="CN1086" s="96">
        <v>0.88301776099999996</v>
      </c>
      <c r="CO1086" s="96">
        <v>1.0190557439000001</v>
      </c>
      <c r="CP1086" s="96">
        <v>0.8380730502</v>
      </c>
      <c r="CQ1086" s="96">
        <v>0.99584056389999998</v>
      </c>
      <c r="CR1086" s="96">
        <v>0.84157340140000003</v>
      </c>
      <c r="CS1086" s="95">
        <v>3452</v>
      </c>
      <c r="CT1086" s="95">
        <v>3399</v>
      </c>
      <c r="CU1086" s="95">
        <v>3323</v>
      </c>
      <c r="CV1086" s="95">
        <v>3302</v>
      </c>
      <c r="CW1086" s="95">
        <v>3398</v>
      </c>
      <c r="CX1086" s="96">
        <v>0.99306005900000005</v>
      </c>
      <c r="CY1086" s="96">
        <v>1.0234379069999999</v>
      </c>
      <c r="CZ1086" s="96">
        <v>1.021021169</v>
      </c>
      <c r="DA1086" s="96">
        <v>1.044840963</v>
      </c>
      <c r="DB1086" s="96">
        <v>1.01410231</v>
      </c>
      <c r="DC1086">
        <v>2013</v>
      </c>
      <c r="DD1086" s="6">
        <v>3382.4</v>
      </c>
      <c r="DE1086" s="96">
        <v>3.8245178000000002E-3</v>
      </c>
      <c r="DF1086" s="72">
        <v>643.85</v>
      </c>
      <c r="DG1086" s="96">
        <v>1</v>
      </c>
      <c r="DH1086" s="72">
        <v>643.85</v>
      </c>
      <c r="DI1086" s="72">
        <v>721.43766407999999</v>
      </c>
      <c r="DJ1086" s="96">
        <v>1</v>
      </c>
      <c r="DK1086" s="72">
        <v>643.85</v>
      </c>
      <c r="DL1086" s="96">
        <v>1</v>
      </c>
      <c r="DM1086" s="72">
        <v>643.85</v>
      </c>
      <c r="DN1086" s="96">
        <v>1</v>
      </c>
      <c r="DO1086" s="96">
        <v>1.4156999999999999E-2</v>
      </c>
      <c r="DP1086" s="72">
        <v>9.11</v>
      </c>
      <c r="DQ1086" s="72">
        <v>634.74</v>
      </c>
      <c r="DR1086" t="s">
        <v>51</v>
      </c>
      <c r="DT1086" t="s">
        <v>695</v>
      </c>
    </row>
    <row r="1087" spans="1:124" x14ac:dyDescent="0.3">
      <c r="A1087" t="s">
        <v>52</v>
      </c>
      <c r="B1087">
        <v>18861</v>
      </c>
      <c r="C1087" s="95">
        <v>1522</v>
      </c>
      <c r="D1087" s="95">
        <v>7482360</v>
      </c>
      <c r="E1087" s="95">
        <v>1530</v>
      </c>
      <c r="F1087" s="95">
        <v>5952202</v>
      </c>
      <c r="G1087" s="95">
        <v>648</v>
      </c>
      <c r="H1087" s="95">
        <v>1469843</v>
      </c>
      <c r="I1087" s="95">
        <v>586</v>
      </c>
      <c r="J1087" s="95">
        <v>1729375</v>
      </c>
      <c r="K1087" s="95">
        <v>1410</v>
      </c>
      <c r="L1087" s="95">
        <v>7774868</v>
      </c>
      <c r="M1087" s="95">
        <v>1421</v>
      </c>
      <c r="N1087" s="95">
        <v>5880501</v>
      </c>
      <c r="O1087" s="95">
        <v>659</v>
      </c>
      <c r="P1087" s="95">
        <v>1684356</v>
      </c>
      <c r="Q1087" s="95">
        <v>593</v>
      </c>
      <c r="R1087" s="95">
        <v>1822753</v>
      </c>
      <c r="S1087" s="95">
        <v>1392</v>
      </c>
      <c r="T1087" s="95">
        <v>7273470</v>
      </c>
      <c r="U1087" s="95">
        <v>1401</v>
      </c>
      <c r="V1087" s="95">
        <v>5893032</v>
      </c>
      <c r="W1087" s="95">
        <v>662</v>
      </c>
      <c r="X1087" s="95">
        <v>2016210</v>
      </c>
      <c r="Y1087" s="95">
        <v>599</v>
      </c>
      <c r="Z1087" s="95">
        <v>1966380</v>
      </c>
      <c r="AA1087" s="95">
        <v>1353</v>
      </c>
      <c r="AB1087" s="95">
        <v>6798151</v>
      </c>
      <c r="AC1087" s="95">
        <v>1365</v>
      </c>
      <c r="AD1087" s="95">
        <v>5728606</v>
      </c>
      <c r="AE1087" s="95">
        <v>658</v>
      </c>
      <c r="AF1087" s="95">
        <v>2263353</v>
      </c>
      <c r="AG1087" s="95">
        <v>606</v>
      </c>
      <c r="AH1087" s="95">
        <v>2117806</v>
      </c>
      <c r="AI1087" s="95">
        <v>1329</v>
      </c>
      <c r="AJ1087" s="95">
        <v>6796574.0899999999</v>
      </c>
      <c r="AK1087" s="95">
        <v>1349</v>
      </c>
      <c r="AL1087" s="95">
        <v>6104166.4900000002</v>
      </c>
      <c r="AM1087" s="95">
        <v>664</v>
      </c>
      <c r="AN1087" s="95">
        <v>1747440</v>
      </c>
      <c r="AO1087" s="95">
        <v>608</v>
      </c>
      <c r="AP1087" s="95">
        <v>2028729.78</v>
      </c>
      <c r="AQ1087" s="72">
        <v>343.79</v>
      </c>
      <c r="AR1087" s="72">
        <v>302.52</v>
      </c>
      <c r="AS1087" s="72">
        <v>646.30999999999995</v>
      </c>
      <c r="AT1087" s="95">
        <v>8952203</v>
      </c>
      <c r="AU1087" s="95">
        <v>7681577</v>
      </c>
      <c r="AV1087" s="95">
        <v>2170</v>
      </c>
      <c r="AW1087" s="95">
        <v>2116</v>
      </c>
      <c r="AX1087" s="72">
        <v>380.99</v>
      </c>
      <c r="AY1087" s="72">
        <v>318.74</v>
      </c>
      <c r="AZ1087" s="72">
        <v>699.73</v>
      </c>
      <c r="BA1087" s="95">
        <v>9459224</v>
      </c>
      <c r="BB1087" s="95">
        <v>7703254</v>
      </c>
      <c r="BC1087" s="95">
        <v>2069</v>
      </c>
      <c r="BD1087" s="95">
        <v>2014</v>
      </c>
      <c r="BE1087" s="72">
        <v>376.89</v>
      </c>
      <c r="BF1087" s="72">
        <v>327.48</v>
      </c>
      <c r="BG1087" s="72">
        <v>704.37</v>
      </c>
      <c r="BH1087" s="95">
        <v>9289680</v>
      </c>
      <c r="BI1087" s="95">
        <v>7859412</v>
      </c>
      <c r="BJ1087" s="95">
        <v>2054</v>
      </c>
      <c r="BK1087" s="95">
        <v>2000</v>
      </c>
      <c r="BL1087" s="72">
        <v>375.5</v>
      </c>
      <c r="BM1087" s="72">
        <v>331.74</v>
      </c>
      <c r="BN1087" s="72">
        <v>707.24</v>
      </c>
      <c r="BO1087" s="95">
        <v>9061504</v>
      </c>
      <c r="BP1087" s="95">
        <v>7846412</v>
      </c>
      <c r="BQ1087" s="95">
        <v>2011</v>
      </c>
      <c r="BR1087" s="95">
        <v>1971</v>
      </c>
      <c r="BS1087" s="72">
        <v>357.25</v>
      </c>
      <c r="BT1087" s="72">
        <v>346.32</v>
      </c>
      <c r="BU1087" s="72">
        <v>703.57</v>
      </c>
      <c r="BV1087" s="95">
        <v>8544014.0899999999</v>
      </c>
      <c r="BW1087" s="95">
        <v>8132896.2699999996</v>
      </c>
      <c r="BX1087" s="95">
        <v>1993</v>
      </c>
      <c r="BY1087" s="95">
        <v>1957</v>
      </c>
      <c r="BZ1087" s="95">
        <v>2144</v>
      </c>
      <c r="CA1087" s="95">
        <v>2042</v>
      </c>
      <c r="CB1087" s="95">
        <v>2028</v>
      </c>
      <c r="CC1087" s="95">
        <v>1992</v>
      </c>
      <c r="CD1087" s="95">
        <v>1975</v>
      </c>
      <c r="CE1087" s="72">
        <v>650.75523149000003</v>
      </c>
      <c r="CF1087" s="72">
        <v>676.59346364999999</v>
      </c>
      <c r="CG1087" s="72">
        <v>712.40329333</v>
      </c>
      <c r="CH1087" s="72">
        <v>716.50152150999998</v>
      </c>
      <c r="CI1087" s="72">
        <v>731.52548966999996</v>
      </c>
      <c r="CJ1087" s="96">
        <v>0.99316911910000005</v>
      </c>
      <c r="CK1087" s="96">
        <v>1.034195625</v>
      </c>
      <c r="CL1087" s="96">
        <v>0.98872367179999998</v>
      </c>
      <c r="CM1087" s="96">
        <v>0.98707396810000003</v>
      </c>
      <c r="CN1087" s="96">
        <v>0.96178466770000004</v>
      </c>
      <c r="CO1087" s="96">
        <v>1.0075605178</v>
      </c>
      <c r="CP1087" s="96">
        <v>0.98553823100000004</v>
      </c>
      <c r="CQ1087" s="96">
        <v>0.99584056389999998</v>
      </c>
      <c r="CR1087" s="96">
        <v>0.98965449490000001</v>
      </c>
      <c r="CS1087" s="95">
        <v>1991</v>
      </c>
      <c r="CT1087" s="95">
        <v>1944</v>
      </c>
      <c r="CU1087" s="95">
        <v>1926</v>
      </c>
      <c r="CV1087" s="95">
        <v>1917</v>
      </c>
      <c r="CW1087" s="95">
        <v>1919</v>
      </c>
      <c r="CX1087" s="96">
        <v>0.98452192000000005</v>
      </c>
      <c r="CY1087" s="96">
        <v>1.0159118</v>
      </c>
      <c r="CZ1087" s="96">
        <v>1.0241234690000001</v>
      </c>
      <c r="DA1087" s="96">
        <v>0.99653688799999995</v>
      </c>
      <c r="DB1087" s="96">
        <v>1.017392206</v>
      </c>
      <c r="DC1087">
        <v>2013</v>
      </c>
      <c r="DD1087" s="6">
        <v>2011.6</v>
      </c>
      <c r="DE1087" s="96">
        <v>3.9697991E-3</v>
      </c>
      <c r="DF1087" s="72">
        <v>757.03</v>
      </c>
      <c r="DG1087" s="96">
        <v>1</v>
      </c>
      <c r="DH1087" s="72">
        <v>757.03</v>
      </c>
      <c r="DI1087" s="72">
        <v>721.43766407999999</v>
      </c>
      <c r="DJ1087" s="96">
        <v>1</v>
      </c>
      <c r="DK1087" s="72">
        <v>757.03</v>
      </c>
      <c r="DL1087" s="96">
        <v>1</v>
      </c>
      <c r="DM1087" s="72">
        <v>757.03</v>
      </c>
      <c r="DN1087" s="96">
        <v>1</v>
      </c>
      <c r="DO1087" s="96">
        <v>1.4048E-2</v>
      </c>
      <c r="DP1087" s="72">
        <v>10.63</v>
      </c>
      <c r="DQ1087" s="72">
        <v>746.4</v>
      </c>
      <c r="DR1087" t="s">
        <v>52</v>
      </c>
      <c r="DT1087" t="s">
        <v>695</v>
      </c>
    </row>
    <row r="1088" spans="1:124" x14ac:dyDescent="0.3">
      <c r="A1088" t="s">
        <v>736</v>
      </c>
      <c r="B1088">
        <v>18880</v>
      </c>
      <c r="C1088" s="95">
        <v>4391</v>
      </c>
      <c r="D1088" s="95">
        <v>17382882</v>
      </c>
      <c r="E1088" s="95">
        <v>4344</v>
      </c>
      <c r="F1088" s="95">
        <v>13651307</v>
      </c>
      <c r="G1088" s="95">
        <v>1572</v>
      </c>
      <c r="H1088" s="95">
        <v>5130014</v>
      </c>
      <c r="I1088" s="95">
        <v>1467</v>
      </c>
      <c r="J1088" s="95">
        <v>5102734</v>
      </c>
      <c r="K1088" s="95">
        <v>4323</v>
      </c>
      <c r="L1088" s="95">
        <v>17644263</v>
      </c>
      <c r="M1088" s="95">
        <v>4273</v>
      </c>
      <c r="N1088" s="95">
        <v>13944817</v>
      </c>
      <c r="O1088" s="95">
        <v>1594</v>
      </c>
      <c r="P1088" s="95">
        <v>4539990</v>
      </c>
      <c r="Q1088" s="95">
        <v>1481</v>
      </c>
      <c r="R1088" s="95">
        <v>5098989</v>
      </c>
      <c r="S1088" s="95">
        <v>4285</v>
      </c>
      <c r="T1088" s="95">
        <v>19513314</v>
      </c>
      <c r="U1088" s="95">
        <v>4230</v>
      </c>
      <c r="V1088" s="95">
        <v>14747568</v>
      </c>
      <c r="W1088" s="95">
        <v>1546</v>
      </c>
      <c r="X1088" s="95">
        <v>4738618</v>
      </c>
      <c r="Y1088" s="95">
        <v>1435</v>
      </c>
      <c r="Z1088" s="95">
        <v>4845753</v>
      </c>
      <c r="AA1088" s="95">
        <v>4237</v>
      </c>
      <c r="AB1088" s="95">
        <v>17582562</v>
      </c>
      <c r="AC1088" s="95">
        <v>4158</v>
      </c>
      <c r="AD1088" s="95">
        <v>15516593</v>
      </c>
      <c r="AE1088" s="95">
        <v>1553</v>
      </c>
      <c r="AF1088" s="95">
        <v>5335626</v>
      </c>
      <c r="AG1088" s="95">
        <v>1444</v>
      </c>
      <c r="AH1088" s="95">
        <v>5290231</v>
      </c>
      <c r="AI1088" s="95">
        <v>4287</v>
      </c>
      <c r="AJ1088" s="95">
        <v>17338669.949999999</v>
      </c>
      <c r="AK1088" s="95">
        <v>4202</v>
      </c>
      <c r="AL1088" s="95">
        <v>15781755.220000001</v>
      </c>
      <c r="AM1088" s="95">
        <v>1537</v>
      </c>
      <c r="AN1088" s="95">
        <v>4625755.5999999996</v>
      </c>
      <c r="AO1088" s="95">
        <v>1432</v>
      </c>
      <c r="AP1088" s="95">
        <v>5091505.41</v>
      </c>
      <c r="AQ1088" s="72">
        <v>314.62</v>
      </c>
      <c r="AR1088" s="72">
        <v>268.94</v>
      </c>
      <c r="AS1088" s="72">
        <v>583.55999999999995</v>
      </c>
      <c r="AT1088" s="95">
        <v>22512896</v>
      </c>
      <c r="AU1088" s="95">
        <v>18754041</v>
      </c>
      <c r="AV1088" s="95">
        <v>5963</v>
      </c>
      <c r="AW1088" s="95">
        <v>5811</v>
      </c>
      <c r="AX1088" s="72">
        <v>312.44</v>
      </c>
      <c r="AY1088" s="72">
        <v>275.81</v>
      </c>
      <c r="AZ1088" s="72">
        <v>588.25</v>
      </c>
      <c r="BA1088" s="95">
        <v>22184253</v>
      </c>
      <c r="BB1088" s="95">
        <v>19043806</v>
      </c>
      <c r="BC1088" s="95">
        <v>5917</v>
      </c>
      <c r="BD1088" s="95">
        <v>5754</v>
      </c>
      <c r="BE1088" s="72">
        <v>346.59</v>
      </c>
      <c r="BF1088" s="72">
        <v>288.22000000000003</v>
      </c>
      <c r="BG1088" s="72">
        <v>634.80999999999995</v>
      </c>
      <c r="BH1088" s="95">
        <v>24251932</v>
      </c>
      <c r="BI1088" s="95">
        <v>19593321</v>
      </c>
      <c r="BJ1088" s="95">
        <v>5831</v>
      </c>
      <c r="BK1088" s="95">
        <v>5665</v>
      </c>
      <c r="BL1088" s="72">
        <v>329.85</v>
      </c>
      <c r="BM1088" s="72">
        <v>309.51</v>
      </c>
      <c r="BN1088" s="72">
        <v>639.36</v>
      </c>
      <c r="BO1088" s="95">
        <v>22918188</v>
      </c>
      <c r="BP1088" s="95">
        <v>20806824</v>
      </c>
      <c r="BQ1088" s="95">
        <v>5790</v>
      </c>
      <c r="BR1088" s="95">
        <v>5602</v>
      </c>
      <c r="BS1088" s="72">
        <v>314.27999999999997</v>
      </c>
      <c r="BT1088" s="72">
        <v>308.74</v>
      </c>
      <c r="BU1088" s="72">
        <v>623.02</v>
      </c>
      <c r="BV1088" s="95">
        <v>21964425.550000001</v>
      </c>
      <c r="BW1088" s="95">
        <v>20873260.629999999</v>
      </c>
      <c r="BX1088" s="95">
        <v>5824</v>
      </c>
      <c r="BY1088" s="95">
        <v>5634</v>
      </c>
      <c r="BZ1088" s="95">
        <v>5891</v>
      </c>
      <c r="CA1088" s="95">
        <v>5838</v>
      </c>
      <c r="CB1088" s="95">
        <v>5751</v>
      </c>
      <c r="CC1088" s="95">
        <v>5701</v>
      </c>
      <c r="CD1088" s="95">
        <v>5731</v>
      </c>
      <c r="CE1088" s="72">
        <v>650.75523149000003</v>
      </c>
      <c r="CF1088" s="72">
        <v>676.59346364999999</v>
      </c>
      <c r="CG1088" s="72">
        <v>712.40329333</v>
      </c>
      <c r="CH1088" s="72">
        <v>716.50152150999998</v>
      </c>
      <c r="CI1088" s="72">
        <v>731.52548966999996</v>
      </c>
      <c r="CJ1088" s="96">
        <v>0.89674269490000003</v>
      </c>
      <c r="CK1088" s="96">
        <v>0.86942903179999997</v>
      </c>
      <c r="CL1088" s="96">
        <v>0.89108234890000004</v>
      </c>
      <c r="CM1088" s="96">
        <v>0.89233585810000005</v>
      </c>
      <c r="CN1088" s="96">
        <v>0.85167230510000003</v>
      </c>
      <c r="CO1088" s="96">
        <v>0.97445101720000005</v>
      </c>
      <c r="CP1088" s="96">
        <v>0.90333165260000003</v>
      </c>
      <c r="CQ1088" s="96">
        <v>0.99584056389999998</v>
      </c>
      <c r="CR1088" s="96">
        <v>0.90710456709999998</v>
      </c>
      <c r="CS1088" s="95">
        <v>5828</v>
      </c>
      <c r="CT1088" s="95">
        <v>5815</v>
      </c>
      <c r="CU1088" s="95">
        <v>5802</v>
      </c>
      <c r="CV1088" s="95">
        <v>5755</v>
      </c>
      <c r="CW1088" s="95">
        <v>5817</v>
      </c>
      <c r="CX1088" s="96">
        <v>0.97907778499999998</v>
      </c>
      <c r="CY1088" s="96">
        <v>0.99326355200000005</v>
      </c>
      <c r="CZ1088" s="96">
        <v>0.97833937900000001</v>
      </c>
      <c r="DA1088" s="96">
        <v>0.96888745899999995</v>
      </c>
      <c r="DB1088" s="96">
        <v>0.95263535799999999</v>
      </c>
      <c r="DC1088">
        <v>2013</v>
      </c>
      <c r="DD1088" s="6">
        <v>5693.2</v>
      </c>
      <c r="DE1088" s="96">
        <v>2.8004484999999998E-3</v>
      </c>
      <c r="DF1088" s="72">
        <v>694.7</v>
      </c>
      <c r="DG1088" s="96">
        <v>1</v>
      </c>
      <c r="DH1088" s="72">
        <v>694.7</v>
      </c>
      <c r="DI1088" s="72">
        <v>721.43766407999999</v>
      </c>
      <c r="DJ1088" s="96">
        <v>1</v>
      </c>
      <c r="DK1088" s="72">
        <v>694.7</v>
      </c>
      <c r="DL1088" s="96">
        <v>1</v>
      </c>
      <c r="DM1088" s="72">
        <v>694.7</v>
      </c>
      <c r="DN1088" s="96">
        <v>1</v>
      </c>
      <c r="DO1088" s="96">
        <v>1.1676000000000001E-2</v>
      </c>
      <c r="DP1088" s="72">
        <v>8.11</v>
      </c>
      <c r="DQ1088" s="72">
        <v>686.59</v>
      </c>
      <c r="DR1088" t="s">
        <v>736</v>
      </c>
      <c r="DT1088" t="s">
        <v>695</v>
      </c>
    </row>
    <row r="1089" spans="1:124" x14ac:dyDescent="0.3">
      <c r="A1089" t="s">
        <v>737</v>
      </c>
      <c r="B1089">
        <v>18890</v>
      </c>
      <c r="C1089" s="95">
        <v>4586</v>
      </c>
      <c r="D1089" s="95">
        <v>17511381</v>
      </c>
      <c r="E1089" s="95">
        <v>4472</v>
      </c>
      <c r="F1089" s="95">
        <v>13844609</v>
      </c>
      <c r="G1089" s="95">
        <v>1059</v>
      </c>
      <c r="H1089" s="95">
        <v>3296546</v>
      </c>
      <c r="I1089" s="95">
        <v>913</v>
      </c>
      <c r="J1089" s="95">
        <v>2989356</v>
      </c>
      <c r="K1089" s="95">
        <v>4454</v>
      </c>
      <c r="L1089" s="95">
        <v>17960863</v>
      </c>
      <c r="M1089" s="95">
        <v>4318</v>
      </c>
      <c r="N1089" s="95">
        <v>14640218</v>
      </c>
      <c r="O1089" s="95">
        <v>1088</v>
      </c>
      <c r="P1089" s="95">
        <v>4073438</v>
      </c>
      <c r="Q1089" s="95">
        <v>949</v>
      </c>
      <c r="R1089" s="95">
        <v>3455278</v>
      </c>
      <c r="S1089" s="95">
        <v>4502</v>
      </c>
      <c r="T1089" s="95">
        <v>17915974</v>
      </c>
      <c r="U1089" s="95">
        <v>4334</v>
      </c>
      <c r="V1089" s="95">
        <v>15214553</v>
      </c>
      <c r="W1089" s="95">
        <v>1093</v>
      </c>
      <c r="X1089" s="95">
        <v>2778113</v>
      </c>
      <c r="Y1089" s="95">
        <v>940</v>
      </c>
      <c r="Z1089" s="95">
        <v>3308444</v>
      </c>
      <c r="AA1089" s="95">
        <v>4594</v>
      </c>
      <c r="AB1089" s="95">
        <v>19081138</v>
      </c>
      <c r="AC1089" s="95">
        <v>4405</v>
      </c>
      <c r="AD1089" s="95">
        <v>16528325</v>
      </c>
      <c r="AE1089" s="95">
        <v>1129</v>
      </c>
      <c r="AF1089" s="95">
        <v>3970723</v>
      </c>
      <c r="AG1089" s="95">
        <v>967</v>
      </c>
      <c r="AH1089" s="95">
        <v>3742616</v>
      </c>
      <c r="AI1089" s="95">
        <v>4645</v>
      </c>
      <c r="AJ1089" s="95">
        <v>19079147.59</v>
      </c>
      <c r="AK1089" s="95">
        <v>4434</v>
      </c>
      <c r="AL1089" s="95">
        <v>17642698.52</v>
      </c>
      <c r="AM1089" s="95">
        <v>1217</v>
      </c>
      <c r="AN1089" s="95">
        <v>3944162</v>
      </c>
      <c r="AO1089" s="95">
        <v>1061</v>
      </c>
      <c r="AP1089" s="95">
        <v>4116771</v>
      </c>
      <c r="AQ1089" s="72">
        <v>307.17</v>
      </c>
      <c r="AR1089" s="72">
        <v>260.51</v>
      </c>
      <c r="AS1089" s="72">
        <v>567.67999999999995</v>
      </c>
      <c r="AT1089" s="95">
        <v>20807927</v>
      </c>
      <c r="AU1089" s="95">
        <v>16833965</v>
      </c>
      <c r="AV1089" s="95">
        <v>5645</v>
      </c>
      <c r="AW1089" s="95">
        <v>5385</v>
      </c>
      <c r="AX1089" s="72">
        <v>331.32</v>
      </c>
      <c r="AY1089" s="72">
        <v>286.3</v>
      </c>
      <c r="AZ1089" s="72">
        <v>617.62</v>
      </c>
      <c r="BA1089" s="95">
        <v>22034301</v>
      </c>
      <c r="BB1089" s="95">
        <v>18095496</v>
      </c>
      <c r="BC1089" s="95">
        <v>5542</v>
      </c>
      <c r="BD1089" s="95">
        <v>5267</v>
      </c>
      <c r="BE1089" s="72">
        <v>308.22000000000003</v>
      </c>
      <c r="BF1089" s="72">
        <v>292.68</v>
      </c>
      <c r="BG1089" s="72">
        <v>600.9</v>
      </c>
      <c r="BH1089" s="95">
        <v>20694087</v>
      </c>
      <c r="BI1089" s="95">
        <v>18522997</v>
      </c>
      <c r="BJ1089" s="95">
        <v>5595</v>
      </c>
      <c r="BK1089" s="95">
        <v>5274</v>
      </c>
      <c r="BL1089" s="72">
        <v>335.66</v>
      </c>
      <c r="BM1089" s="72">
        <v>314.45</v>
      </c>
      <c r="BN1089" s="72">
        <v>650.11</v>
      </c>
      <c r="BO1089" s="95">
        <v>23051861</v>
      </c>
      <c r="BP1089" s="95">
        <v>20270941</v>
      </c>
      <c r="BQ1089" s="95">
        <v>5723</v>
      </c>
      <c r="BR1089" s="95">
        <v>5372</v>
      </c>
      <c r="BS1089" s="72">
        <v>327.3</v>
      </c>
      <c r="BT1089" s="72">
        <v>329.99</v>
      </c>
      <c r="BU1089" s="72">
        <v>657.29</v>
      </c>
      <c r="BV1089" s="95">
        <v>23023309.59</v>
      </c>
      <c r="BW1089" s="95">
        <v>21759469.52</v>
      </c>
      <c r="BX1089" s="95">
        <v>5862</v>
      </c>
      <c r="BY1089" s="95">
        <v>5495</v>
      </c>
      <c r="BZ1089" s="95">
        <v>5521</v>
      </c>
      <c r="CA1089" s="95">
        <v>5409</v>
      </c>
      <c r="CB1089" s="95">
        <v>5440</v>
      </c>
      <c r="CC1089" s="95">
        <v>5556</v>
      </c>
      <c r="CD1089" s="95">
        <v>5682</v>
      </c>
      <c r="CE1089" s="72">
        <v>650.75523149000003</v>
      </c>
      <c r="CF1089" s="72">
        <v>676.59346364999999</v>
      </c>
      <c r="CG1089" s="72">
        <v>712.40329333</v>
      </c>
      <c r="CH1089" s="72">
        <v>716.50152150999998</v>
      </c>
      <c r="CI1089" s="72">
        <v>731.52548966999996</v>
      </c>
      <c r="CJ1089" s="96">
        <v>0.87234027869999997</v>
      </c>
      <c r="CK1089" s="96">
        <v>0.91283766870000005</v>
      </c>
      <c r="CL1089" s="96">
        <v>0.84348290589999997</v>
      </c>
      <c r="CM1089" s="96">
        <v>0.90733931540000001</v>
      </c>
      <c r="CN1089" s="96">
        <v>0.89851961319999996</v>
      </c>
      <c r="CO1089" s="96">
        <v>0.93791080419999995</v>
      </c>
      <c r="CP1089" s="96">
        <v>0.94561652600000001</v>
      </c>
      <c r="CQ1089" s="96">
        <v>0.99584056389999998</v>
      </c>
      <c r="CR1089" s="96">
        <v>0.94956605029999996</v>
      </c>
      <c r="CS1089" s="95">
        <v>5133</v>
      </c>
      <c r="CT1089" s="95">
        <v>5047</v>
      </c>
      <c r="CU1089" s="95">
        <v>5046</v>
      </c>
      <c r="CV1089" s="95">
        <v>5134</v>
      </c>
      <c r="CW1089" s="95">
        <v>5259</v>
      </c>
      <c r="CX1089" s="96">
        <v>0.93750411</v>
      </c>
      <c r="CY1089" s="96">
        <v>0.92017573200000002</v>
      </c>
      <c r="CZ1089" s="96">
        <v>0.94133503399999996</v>
      </c>
      <c r="DA1089" s="96">
        <v>0.93570914500000002</v>
      </c>
      <c r="DB1089" s="96">
        <v>0.95419167999999999</v>
      </c>
      <c r="DC1089">
        <v>2013</v>
      </c>
      <c r="DD1089" s="6">
        <v>5358.6</v>
      </c>
      <c r="DE1089" s="96">
        <v>2.7338312E-3</v>
      </c>
      <c r="DF1089" s="72">
        <v>727.26</v>
      </c>
      <c r="DG1089" s="96">
        <v>1</v>
      </c>
      <c r="DH1089" s="72">
        <v>727.26</v>
      </c>
      <c r="DI1089" s="72">
        <v>731.86362262</v>
      </c>
      <c r="DJ1089" s="96">
        <v>1</v>
      </c>
      <c r="DK1089" s="72">
        <v>727.26</v>
      </c>
      <c r="DL1089" s="96">
        <v>1</v>
      </c>
      <c r="DM1089" s="72">
        <v>727.26</v>
      </c>
      <c r="DN1089" s="96">
        <v>1</v>
      </c>
      <c r="DO1089" s="96">
        <v>9.4579999999999994E-3</v>
      </c>
      <c r="DP1089" s="72">
        <v>6.88</v>
      </c>
      <c r="DQ1089" s="72">
        <v>720.38</v>
      </c>
      <c r="DR1089" t="s">
        <v>737</v>
      </c>
      <c r="DT1089" t="s">
        <v>695</v>
      </c>
    </row>
    <row r="1090" spans="1:124" x14ac:dyDescent="0.3">
      <c r="A1090" t="s">
        <v>738</v>
      </c>
      <c r="B1090">
        <v>18900</v>
      </c>
      <c r="C1090" s="95">
        <v>1035</v>
      </c>
      <c r="D1090" s="95">
        <v>3902598</v>
      </c>
      <c r="E1090" s="95">
        <v>1003</v>
      </c>
      <c r="F1090" s="95">
        <v>3493708</v>
      </c>
      <c r="G1090" s="95">
        <v>280</v>
      </c>
      <c r="H1090" s="95">
        <v>712880</v>
      </c>
      <c r="I1090" s="95">
        <v>250</v>
      </c>
      <c r="J1090" s="95">
        <v>850327</v>
      </c>
      <c r="K1090" s="95">
        <v>994</v>
      </c>
      <c r="L1090" s="95">
        <v>4638014</v>
      </c>
      <c r="M1090" s="95">
        <v>969</v>
      </c>
      <c r="N1090" s="95">
        <v>3410862</v>
      </c>
      <c r="O1090" s="95">
        <v>266</v>
      </c>
      <c r="P1090" s="95">
        <v>916024</v>
      </c>
      <c r="Q1090" s="95">
        <v>231</v>
      </c>
      <c r="R1090" s="95">
        <v>931077</v>
      </c>
      <c r="S1090" s="95">
        <v>983</v>
      </c>
      <c r="T1090" s="95">
        <v>4818217</v>
      </c>
      <c r="U1090" s="95">
        <v>955</v>
      </c>
      <c r="V1090" s="95">
        <v>3286963</v>
      </c>
      <c r="W1090" s="95">
        <v>279</v>
      </c>
      <c r="X1090" s="95">
        <v>1032658</v>
      </c>
      <c r="Y1090" s="95">
        <v>242</v>
      </c>
      <c r="Z1090" s="95">
        <v>865731</v>
      </c>
      <c r="AA1090" s="95">
        <v>954</v>
      </c>
      <c r="AB1090" s="95">
        <v>4125721</v>
      </c>
      <c r="AC1090" s="95">
        <v>925</v>
      </c>
      <c r="AD1090" s="95">
        <v>3520575</v>
      </c>
      <c r="AE1090" s="95">
        <v>278</v>
      </c>
      <c r="AF1090" s="95">
        <v>1254421</v>
      </c>
      <c r="AG1090" s="95">
        <v>240</v>
      </c>
      <c r="AH1090" s="95">
        <v>966355</v>
      </c>
      <c r="AI1090" s="95">
        <v>947</v>
      </c>
      <c r="AJ1090" s="95">
        <v>3402785</v>
      </c>
      <c r="AK1090" s="95">
        <v>916</v>
      </c>
      <c r="AL1090" s="95">
        <v>3580066</v>
      </c>
      <c r="AM1090" s="95">
        <v>283</v>
      </c>
      <c r="AN1090" s="95">
        <v>722495</v>
      </c>
      <c r="AO1090" s="95">
        <v>246</v>
      </c>
      <c r="AP1090" s="95">
        <v>937149</v>
      </c>
      <c r="AQ1090" s="72">
        <v>292.49</v>
      </c>
      <c r="AR1090" s="72">
        <v>288.91000000000003</v>
      </c>
      <c r="AS1090" s="72">
        <v>581.4</v>
      </c>
      <c r="AT1090" s="95">
        <v>4615478</v>
      </c>
      <c r="AU1090" s="95">
        <v>4344035</v>
      </c>
      <c r="AV1090" s="95">
        <v>1315</v>
      </c>
      <c r="AW1090" s="95">
        <v>1253</v>
      </c>
      <c r="AX1090" s="72">
        <v>367.33</v>
      </c>
      <c r="AY1090" s="72">
        <v>301.52</v>
      </c>
      <c r="AZ1090" s="72">
        <v>668.85</v>
      </c>
      <c r="BA1090" s="95">
        <v>5554038</v>
      </c>
      <c r="BB1090" s="95">
        <v>4341939</v>
      </c>
      <c r="BC1090" s="95">
        <v>1260</v>
      </c>
      <c r="BD1090" s="95">
        <v>1200</v>
      </c>
      <c r="BE1090" s="72">
        <v>386.35</v>
      </c>
      <c r="BF1090" s="72">
        <v>289.10000000000002</v>
      </c>
      <c r="BG1090" s="72">
        <v>675.45</v>
      </c>
      <c r="BH1090" s="95">
        <v>5850875</v>
      </c>
      <c r="BI1090" s="95">
        <v>4152694</v>
      </c>
      <c r="BJ1090" s="95">
        <v>1262</v>
      </c>
      <c r="BK1090" s="95">
        <v>1197</v>
      </c>
      <c r="BL1090" s="72">
        <v>363.92</v>
      </c>
      <c r="BM1090" s="72">
        <v>320.95</v>
      </c>
      <c r="BN1090" s="72">
        <v>684.87</v>
      </c>
      <c r="BO1090" s="95">
        <v>5380142</v>
      </c>
      <c r="BP1090" s="95">
        <v>4486930</v>
      </c>
      <c r="BQ1090" s="95">
        <v>1232</v>
      </c>
      <c r="BR1090" s="95">
        <v>1165</v>
      </c>
      <c r="BS1090" s="72">
        <v>279.49</v>
      </c>
      <c r="BT1090" s="72">
        <v>323.95</v>
      </c>
      <c r="BU1090" s="72">
        <v>603.44000000000005</v>
      </c>
      <c r="BV1090" s="95">
        <v>4125280</v>
      </c>
      <c r="BW1090" s="95">
        <v>4517215</v>
      </c>
      <c r="BX1090" s="95">
        <v>1230</v>
      </c>
      <c r="BY1090" s="95">
        <v>1162</v>
      </c>
      <c r="BZ1090" s="95">
        <v>1285</v>
      </c>
      <c r="CA1090" s="95">
        <v>1231</v>
      </c>
      <c r="CB1090" s="95">
        <v>1231</v>
      </c>
      <c r="CC1090" s="95">
        <v>1200</v>
      </c>
      <c r="CD1090" s="95">
        <v>1197</v>
      </c>
      <c r="CE1090" s="72">
        <v>650.75523149000003</v>
      </c>
      <c r="CF1090" s="72">
        <v>676.59346364999999</v>
      </c>
      <c r="CG1090" s="72">
        <v>712.40329333</v>
      </c>
      <c r="CH1090" s="72">
        <v>716.50152150999998</v>
      </c>
      <c r="CI1090" s="72">
        <v>731.52548966999996</v>
      </c>
      <c r="CJ1090" s="96">
        <v>0.89342347460000004</v>
      </c>
      <c r="CK1090" s="96">
        <v>0.98855521950000003</v>
      </c>
      <c r="CL1090" s="96">
        <v>0.94812868819999996</v>
      </c>
      <c r="CM1090" s="96">
        <v>0.95585282019999995</v>
      </c>
      <c r="CN1090" s="96">
        <v>0.82490632050000001</v>
      </c>
      <c r="CO1090" s="96">
        <v>1.0045676293000001</v>
      </c>
      <c r="CP1090" s="96">
        <v>0.91798031089999998</v>
      </c>
      <c r="CQ1090" s="96">
        <v>0.99584056389999998</v>
      </c>
      <c r="CR1090" s="96">
        <v>0.92181440790000002</v>
      </c>
      <c r="CS1090" s="95">
        <v>1229</v>
      </c>
      <c r="CT1090" s="95">
        <v>1176</v>
      </c>
      <c r="CU1090" s="95">
        <v>1192</v>
      </c>
      <c r="CV1090" s="95">
        <v>1166</v>
      </c>
      <c r="CW1090" s="95">
        <v>1171</v>
      </c>
      <c r="CX1090" s="96">
        <v>1.0068989669999999</v>
      </c>
      <c r="CY1090" s="96">
        <v>1.0165099449999999</v>
      </c>
      <c r="CZ1090" s="96">
        <v>1.01028904</v>
      </c>
      <c r="DA1090" s="96">
        <v>0.99535789799999996</v>
      </c>
      <c r="DB1090" s="96">
        <v>0.99347390400000002</v>
      </c>
      <c r="DC1090">
        <v>2013</v>
      </c>
      <c r="DD1090" s="6">
        <v>1195.4000000000001</v>
      </c>
      <c r="DE1090" s="96">
        <v>3.6828593999999998E-3</v>
      </c>
      <c r="DF1090" s="72">
        <v>705.34</v>
      </c>
      <c r="DG1090" s="96">
        <v>1</v>
      </c>
      <c r="DH1090" s="72">
        <v>705.34</v>
      </c>
      <c r="DI1090" s="72">
        <v>721.43766407999999</v>
      </c>
      <c r="DJ1090" s="96">
        <v>1</v>
      </c>
      <c r="DK1090" s="72">
        <v>705.34</v>
      </c>
      <c r="DL1090" s="96">
        <v>1</v>
      </c>
      <c r="DM1090" s="72">
        <v>705.34</v>
      </c>
      <c r="DN1090" s="96">
        <v>1</v>
      </c>
      <c r="DO1090" s="96">
        <v>1.4402999999999999E-2</v>
      </c>
      <c r="DP1090" s="72">
        <v>10.16</v>
      </c>
      <c r="DQ1090" s="72">
        <v>695.18</v>
      </c>
      <c r="DR1090" t="s">
        <v>738</v>
      </c>
      <c r="DT1090" t="s">
        <v>695</v>
      </c>
    </row>
    <row r="1091" spans="1:124" x14ac:dyDescent="0.3">
      <c r="A1091" t="s">
        <v>561</v>
      </c>
      <c r="B1091">
        <v>18910</v>
      </c>
      <c r="C1091" s="95">
        <v>2951</v>
      </c>
      <c r="D1091" s="95">
        <v>10643062</v>
      </c>
      <c r="E1091" s="95">
        <v>2913</v>
      </c>
      <c r="F1091" s="95">
        <v>9245586</v>
      </c>
      <c r="G1091" s="95">
        <v>959</v>
      </c>
      <c r="H1091" s="95">
        <v>2241613</v>
      </c>
      <c r="I1091" s="95">
        <v>902</v>
      </c>
      <c r="J1091" s="95">
        <v>2799119</v>
      </c>
      <c r="K1091" s="95">
        <v>2798</v>
      </c>
      <c r="L1091" s="95">
        <v>12058389</v>
      </c>
      <c r="M1091" s="95">
        <v>2761</v>
      </c>
      <c r="N1091" s="95">
        <v>9959909</v>
      </c>
      <c r="O1091" s="95">
        <v>945</v>
      </c>
      <c r="P1091" s="95">
        <v>2051446</v>
      </c>
      <c r="Q1091" s="95">
        <v>879</v>
      </c>
      <c r="R1091" s="95">
        <v>2594523</v>
      </c>
      <c r="S1091" s="95">
        <v>2761</v>
      </c>
      <c r="T1091" s="95">
        <v>11928318</v>
      </c>
      <c r="U1091" s="95">
        <v>2715</v>
      </c>
      <c r="V1091" s="95">
        <v>9429776</v>
      </c>
      <c r="W1091" s="95">
        <v>963</v>
      </c>
      <c r="X1091" s="95">
        <v>2495884</v>
      </c>
      <c r="Y1091" s="95">
        <v>881</v>
      </c>
      <c r="Z1091" s="95">
        <v>2869308</v>
      </c>
      <c r="AA1091" s="95">
        <v>2751</v>
      </c>
      <c r="AB1091" s="95">
        <v>12276087</v>
      </c>
      <c r="AC1091" s="95">
        <v>2692</v>
      </c>
      <c r="AD1091" s="95">
        <v>10219225</v>
      </c>
      <c r="AE1091" s="95">
        <v>954</v>
      </c>
      <c r="AF1091" s="95">
        <v>2708842</v>
      </c>
      <c r="AG1091" s="95">
        <v>864</v>
      </c>
      <c r="AH1091" s="95">
        <v>3139596</v>
      </c>
      <c r="AI1091" s="95">
        <v>2836</v>
      </c>
      <c r="AJ1091" s="95">
        <v>12635347.6</v>
      </c>
      <c r="AK1091" s="95">
        <v>2775</v>
      </c>
      <c r="AL1091" s="95">
        <v>10863213.869999999</v>
      </c>
      <c r="AM1091" s="95">
        <v>990</v>
      </c>
      <c r="AN1091" s="95">
        <v>2902960</v>
      </c>
      <c r="AO1091" s="95">
        <v>899</v>
      </c>
      <c r="AP1091" s="95">
        <v>3183027.65</v>
      </c>
      <c r="AQ1091" s="72">
        <v>274.61</v>
      </c>
      <c r="AR1091" s="72">
        <v>263.10000000000002</v>
      </c>
      <c r="AS1091" s="72">
        <v>537.71</v>
      </c>
      <c r="AT1091" s="95">
        <v>12884675</v>
      </c>
      <c r="AU1091" s="95">
        <v>12044705</v>
      </c>
      <c r="AV1091" s="95">
        <v>3910</v>
      </c>
      <c r="AW1091" s="95">
        <v>3815</v>
      </c>
      <c r="AX1091" s="72">
        <v>314.14</v>
      </c>
      <c r="AY1091" s="72">
        <v>287.42</v>
      </c>
      <c r="AZ1091" s="72">
        <v>601.55999999999995</v>
      </c>
      <c r="BA1091" s="95">
        <v>14109835</v>
      </c>
      <c r="BB1091" s="95">
        <v>12554432</v>
      </c>
      <c r="BC1091" s="95">
        <v>3743</v>
      </c>
      <c r="BD1091" s="95">
        <v>3640</v>
      </c>
      <c r="BE1091" s="72">
        <v>322.77999999999997</v>
      </c>
      <c r="BF1091" s="72">
        <v>285.02</v>
      </c>
      <c r="BG1091" s="72">
        <v>607.79999999999995</v>
      </c>
      <c r="BH1091" s="95">
        <v>14424202</v>
      </c>
      <c r="BI1091" s="95">
        <v>12299084</v>
      </c>
      <c r="BJ1091" s="95">
        <v>3724</v>
      </c>
      <c r="BK1091" s="95">
        <v>3596</v>
      </c>
      <c r="BL1091" s="72">
        <v>337.04</v>
      </c>
      <c r="BM1091" s="72">
        <v>313.06</v>
      </c>
      <c r="BN1091" s="72">
        <v>650.1</v>
      </c>
      <c r="BO1091" s="95">
        <v>14984929</v>
      </c>
      <c r="BP1091" s="95">
        <v>13358821</v>
      </c>
      <c r="BQ1091" s="95">
        <v>3705</v>
      </c>
      <c r="BR1091" s="95">
        <v>3556</v>
      </c>
      <c r="BS1091" s="72">
        <v>338.44</v>
      </c>
      <c r="BT1091" s="72">
        <v>318.60000000000002</v>
      </c>
      <c r="BU1091" s="72">
        <v>657.04</v>
      </c>
      <c r="BV1091" s="95">
        <v>15538307.6</v>
      </c>
      <c r="BW1091" s="95">
        <v>14046241.52</v>
      </c>
      <c r="BX1091" s="95">
        <v>3826</v>
      </c>
      <c r="BY1091" s="95">
        <v>3674</v>
      </c>
      <c r="BZ1091" s="95">
        <v>3865</v>
      </c>
      <c r="CA1091" s="95">
        <v>3693</v>
      </c>
      <c r="CB1091" s="95">
        <v>3662</v>
      </c>
      <c r="CC1091" s="95">
        <v>3634</v>
      </c>
      <c r="CD1091" s="95">
        <v>3752</v>
      </c>
      <c r="CE1091" s="72">
        <v>650.75523149000003</v>
      </c>
      <c r="CF1091" s="72">
        <v>676.59346364999999</v>
      </c>
      <c r="CG1091" s="72">
        <v>712.40329333</v>
      </c>
      <c r="CH1091" s="72">
        <v>716.50152150999998</v>
      </c>
      <c r="CI1091" s="72">
        <v>731.52548966999996</v>
      </c>
      <c r="CJ1091" s="96">
        <v>0.82628609649999996</v>
      </c>
      <c r="CK1091" s="96">
        <v>0.88910111069999997</v>
      </c>
      <c r="CL1091" s="96">
        <v>0.85316843099999995</v>
      </c>
      <c r="CM1091" s="96">
        <v>0.90732535869999997</v>
      </c>
      <c r="CN1091" s="96">
        <v>0.89817786160000002</v>
      </c>
      <c r="CO1091" s="96">
        <v>1.0562040225</v>
      </c>
      <c r="CP1091" s="96">
        <v>0.82826021579999998</v>
      </c>
      <c r="CQ1091" s="96">
        <v>0.99584056389999998</v>
      </c>
      <c r="CR1091" s="96">
        <v>0.83171958199999996</v>
      </c>
      <c r="CS1091" s="95">
        <v>3769</v>
      </c>
      <c r="CT1091" s="95">
        <v>3688</v>
      </c>
      <c r="CU1091" s="95">
        <v>3681</v>
      </c>
      <c r="CV1091" s="95">
        <v>3654</v>
      </c>
      <c r="CW1091" s="95">
        <v>3782</v>
      </c>
      <c r="CX1091" s="96">
        <v>1.039145225</v>
      </c>
      <c r="CY1091" s="96">
        <v>1.049268745</v>
      </c>
      <c r="CZ1091" s="96">
        <v>1.072290628</v>
      </c>
      <c r="DA1091" s="96">
        <v>1.0545197470000001</v>
      </c>
      <c r="DB1091" s="96">
        <v>1.0659373539999999</v>
      </c>
      <c r="DC1091">
        <v>2013</v>
      </c>
      <c r="DD1091" s="6">
        <v>3656.2</v>
      </c>
      <c r="DE1091" s="96">
        <v>9.3297659999999995E-4</v>
      </c>
      <c r="DF1091" s="72">
        <v>638.16</v>
      </c>
      <c r="DG1091" s="96">
        <v>1</v>
      </c>
      <c r="DH1091" s="72">
        <v>638.16</v>
      </c>
      <c r="DI1091" s="72">
        <v>721.43766407999999</v>
      </c>
      <c r="DJ1091" s="96">
        <v>1</v>
      </c>
      <c r="DK1091" s="72">
        <v>638.16</v>
      </c>
      <c r="DL1091" s="96">
        <v>1</v>
      </c>
      <c r="DM1091" s="72">
        <v>638.16</v>
      </c>
      <c r="DN1091" s="96">
        <v>1</v>
      </c>
      <c r="DO1091" s="96">
        <v>4.2300000000000003E-3</v>
      </c>
      <c r="DP1091" s="72">
        <v>2.7</v>
      </c>
      <c r="DQ1091" s="72">
        <v>635.46</v>
      </c>
      <c r="DR1091" t="s">
        <v>561</v>
      </c>
      <c r="DT1091" t="s">
        <v>695</v>
      </c>
    </row>
    <row r="1092" spans="1:124" x14ac:dyDescent="0.3">
      <c r="A1092" t="s">
        <v>739</v>
      </c>
      <c r="B1092">
        <v>18920</v>
      </c>
      <c r="C1092" s="95">
        <v>3559</v>
      </c>
      <c r="D1092" s="95">
        <v>14027642</v>
      </c>
      <c r="E1092" s="95">
        <v>3345</v>
      </c>
      <c r="F1092" s="95">
        <v>10804638</v>
      </c>
      <c r="G1092" s="95">
        <v>634</v>
      </c>
      <c r="H1092" s="95">
        <v>1531042</v>
      </c>
      <c r="I1092" s="95">
        <v>529</v>
      </c>
      <c r="J1092" s="95">
        <v>1790374</v>
      </c>
      <c r="K1092" s="95">
        <v>3586</v>
      </c>
      <c r="L1092" s="95">
        <v>13599501</v>
      </c>
      <c r="M1092" s="95">
        <v>3372</v>
      </c>
      <c r="N1092" s="95">
        <v>11609886</v>
      </c>
      <c r="O1092" s="95">
        <v>651</v>
      </c>
      <c r="P1092" s="95">
        <v>2095933</v>
      </c>
      <c r="Q1092" s="95">
        <v>537</v>
      </c>
      <c r="R1092" s="95">
        <v>2159825</v>
      </c>
      <c r="S1092" s="95">
        <v>3752</v>
      </c>
      <c r="T1092" s="95">
        <v>14079186</v>
      </c>
      <c r="U1092" s="95">
        <v>3481</v>
      </c>
      <c r="V1092" s="95">
        <v>12553171</v>
      </c>
      <c r="W1092" s="95">
        <v>667</v>
      </c>
      <c r="X1092" s="95">
        <v>2244667</v>
      </c>
      <c r="Y1092" s="95">
        <v>541</v>
      </c>
      <c r="Z1092" s="95">
        <v>2126052</v>
      </c>
      <c r="AA1092" s="95">
        <v>3879</v>
      </c>
      <c r="AB1092" s="95">
        <v>14527546</v>
      </c>
      <c r="AC1092" s="95">
        <v>3567</v>
      </c>
      <c r="AD1092" s="95">
        <v>14055870</v>
      </c>
      <c r="AE1092" s="95">
        <v>676</v>
      </c>
      <c r="AF1092" s="95">
        <v>2074751</v>
      </c>
      <c r="AG1092" s="95">
        <v>551</v>
      </c>
      <c r="AH1092" s="95">
        <v>2197872</v>
      </c>
      <c r="AI1092" s="95">
        <v>3883</v>
      </c>
      <c r="AJ1092" s="95">
        <v>15865232</v>
      </c>
      <c r="AK1092" s="95">
        <v>3555</v>
      </c>
      <c r="AL1092" s="95">
        <v>14414789.65</v>
      </c>
      <c r="AM1092" s="95">
        <v>664</v>
      </c>
      <c r="AN1092" s="95">
        <v>2507731</v>
      </c>
      <c r="AO1092" s="95">
        <v>537</v>
      </c>
      <c r="AP1092" s="95">
        <v>2682104</v>
      </c>
      <c r="AQ1092" s="72">
        <v>309.22000000000003</v>
      </c>
      <c r="AR1092" s="72">
        <v>270.93</v>
      </c>
      <c r="AS1092" s="72">
        <v>580.15</v>
      </c>
      <c r="AT1092" s="95">
        <v>15558684</v>
      </c>
      <c r="AU1092" s="95">
        <v>12595012</v>
      </c>
      <c r="AV1092" s="95">
        <v>4193</v>
      </c>
      <c r="AW1092" s="95">
        <v>3874</v>
      </c>
      <c r="AX1092" s="72">
        <v>308.7</v>
      </c>
      <c r="AY1092" s="72">
        <v>293.55</v>
      </c>
      <c r="AZ1092" s="72">
        <v>602.25</v>
      </c>
      <c r="BA1092" s="95">
        <v>15695434</v>
      </c>
      <c r="BB1092" s="95">
        <v>13769711</v>
      </c>
      <c r="BC1092" s="95">
        <v>4237</v>
      </c>
      <c r="BD1092" s="95">
        <v>3909</v>
      </c>
      <c r="BE1092" s="72">
        <v>307.83</v>
      </c>
      <c r="BF1092" s="72">
        <v>304.14</v>
      </c>
      <c r="BG1092" s="72">
        <v>611.97</v>
      </c>
      <c r="BH1092" s="95">
        <v>16323853</v>
      </c>
      <c r="BI1092" s="95">
        <v>14679223</v>
      </c>
      <c r="BJ1092" s="95">
        <v>4419</v>
      </c>
      <c r="BK1092" s="95">
        <v>4022</v>
      </c>
      <c r="BL1092" s="72">
        <v>303.74</v>
      </c>
      <c r="BM1092" s="72">
        <v>328.92</v>
      </c>
      <c r="BN1092" s="72">
        <v>632.66</v>
      </c>
      <c r="BO1092" s="95">
        <v>16602297</v>
      </c>
      <c r="BP1092" s="95">
        <v>16253742</v>
      </c>
      <c r="BQ1092" s="95">
        <v>4555</v>
      </c>
      <c r="BR1092" s="95">
        <v>4118</v>
      </c>
      <c r="BS1092" s="72">
        <v>336.72</v>
      </c>
      <c r="BT1092" s="72">
        <v>348.18</v>
      </c>
      <c r="BU1092" s="72">
        <v>684.9</v>
      </c>
      <c r="BV1092" s="95">
        <v>18372963</v>
      </c>
      <c r="BW1092" s="95">
        <v>17096893.649999999</v>
      </c>
      <c r="BX1092" s="95">
        <v>4547</v>
      </c>
      <c r="BY1092" s="95">
        <v>4092</v>
      </c>
      <c r="BZ1092" s="95">
        <v>4041</v>
      </c>
      <c r="CA1092" s="95">
        <v>4079</v>
      </c>
      <c r="CB1092" s="95">
        <v>4228</v>
      </c>
      <c r="CC1092" s="95">
        <v>4348</v>
      </c>
      <c r="CD1092" s="95">
        <v>4324</v>
      </c>
      <c r="CE1092" s="72">
        <v>650.75523149000003</v>
      </c>
      <c r="CF1092" s="72">
        <v>676.59346364999999</v>
      </c>
      <c r="CG1092" s="72">
        <v>712.40329333</v>
      </c>
      <c r="CH1092" s="72">
        <v>716.50152150999998</v>
      </c>
      <c r="CI1092" s="72">
        <v>731.52548966999996</v>
      </c>
      <c r="CJ1092" s="96">
        <v>0.89150262950000003</v>
      </c>
      <c r="CK1092" s="96">
        <v>0.89012092539999998</v>
      </c>
      <c r="CL1092" s="96">
        <v>0.859021857</v>
      </c>
      <c r="CM1092" s="96">
        <v>0.88298486610000004</v>
      </c>
      <c r="CN1092" s="96">
        <v>0.93626265890000004</v>
      </c>
      <c r="CO1092" s="96">
        <v>0.95500662989999996</v>
      </c>
      <c r="CP1092" s="96">
        <v>0.93400250780000005</v>
      </c>
      <c r="CQ1092" s="96">
        <v>0.99584056389999998</v>
      </c>
      <c r="CR1092" s="96">
        <v>0.9379035242</v>
      </c>
      <c r="CS1092" s="95">
        <v>4152</v>
      </c>
      <c r="CT1092" s="95">
        <v>4196</v>
      </c>
      <c r="CU1092" s="95">
        <v>4340</v>
      </c>
      <c r="CV1092" s="95">
        <v>4492</v>
      </c>
      <c r="CW1092" s="95">
        <v>4452</v>
      </c>
      <c r="CX1092" s="96">
        <v>0.94796638099999997</v>
      </c>
      <c r="CY1092" s="96">
        <v>0.96076823700000002</v>
      </c>
      <c r="CZ1092" s="96">
        <v>0.95425855599999998</v>
      </c>
      <c r="DA1092" s="96">
        <v>0.97238248699999996</v>
      </c>
      <c r="DB1092" s="96">
        <v>0.93933944700000005</v>
      </c>
      <c r="DC1092">
        <v>2013</v>
      </c>
      <c r="DD1092" s="6">
        <v>4003</v>
      </c>
      <c r="DE1092" s="96">
        <v>2.6493710999999998E-3</v>
      </c>
      <c r="DF1092" s="72">
        <v>718.39</v>
      </c>
      <c r="DG1092" s="96">
        <v>1</v>
      </c>
      <c r="DH1092" s="72">
        <v>718.39</v>
      </c>
      <c r="DI1092" s="72">
        <v>731.86362262</v>
      </c>
      <c r="DJ1092" s="96">
        <v>1</v>
      </c>
      <c r="DK1092" s="72">
        <v>718.39</v>
      </c>
      <c r="DL1092" s="96">
        <v>1</v>
      </c>
      <c r="DM1092" s="72">
        <v>718.39</v>
      </c>
      <c r="DN1092" s="96">
        <v>1</v>
      </c>
      <c r="DO1092" s="96">
        <v>7.9780000000000007E-3</v>
      </c>
      <c r="DP1092" s="72">
        <v>5.73</v>
      </c>
      <c r="DQ1092" s="72">
        <v>712.66</v>
      </c>
      <c r="DR1092" t="s">
        <v>739</v>
      </c>
      <c r="DT1092" t="s">
        <v>695</v>
      </c>
    </row>
    <row r="1093" spans="1:124" x14ac:dyDescent="0.3">
      <c r="A1093" t="s">
        <v>562</v>
      </c>
      <c r="B1093">
        <v>18930</v>
      </c>
      <c r="C1093" s="95">
        <v>1005</v>
      </c>
      <c r="D1093" s="95">
        <v>5018609</v>
      </c>
      <c r="E1093" s="95">
        <v>988</v>
      </c>
      <c r="F1093" s="95">
        <v>3603291</v>
      </c>
      <c r="G1093" s="95">
        <v>258</v>
      </c>
      <c r="H1093" s="95">
        <v>1172256</v>
      </c>
      <c r="I1093" s="95">
        <v>237</v>
      </c>
      <c r="J1093" s="95">
        <v>903731</v>
      </c>
      <c r="K1093" s="95">
        <v>998</v>
      </c>
      <c r="L1093" s="95">
        <v>5153514</v>
      </c>
      <c r="M1093" s="95">
        <v>978</v>
      </c>
      <c r="N1093" s="95">
        <v>3899907</v>
      </c>
      <c r="O1093" s="95">
        <v>246</v>
      </c>
      <c r="P1093" s="95">
        <v>805101</v>
      </c>
      <c r="Q1093" s="95">
        <v>219</v>
      </c>
      <c r="R1093" s="95">
        <v>870366</v>
      </c>
      <c r="S1093" s="95">
        <v>991</v>
      </c>
      <c r="T1093" s="95">
        <v>5811681</v>
      </c>
      <c r="U1093" s="95">
        <v>973</v>
      </c>
      <c r="V1093" s="95">
        <v>4279765</v>
      </c>
      <c r="W1093" s="95">
        <v>230</v>
      </c>
      <c r="X1093" s="95">
        <v>1128988</v>
      </c>
      <c r="Y1093" s="95">
        <v>206</v>
      </c>
      <c r="Z1093" s="95">
        <v>1199143</v>
      </c>
      <c r="AA1093" s="95">
        <v>984</v>
      </c>
      <c r="AB1093" s="95">
        <v>5122635</v>
      </c>
      <c r="AC1093" s="95">
        <v>960</v>
      </c>
      <c r="AD1093" s="95">
        <v>4157592</v>
      </c>
      <c r="AE1093" s="95">
        <v>235</v>
      </c>
      <c r="AF1093" s="95">
        <v>1103382</v>
      </c>
      <c r="AG1093" s="95">
        <v>212</v>
      </c>
      <c r="AH1093" s="95">
        <v>1192201</v>
      </c>
      <c r="AI1093" s="95">
        <v>977</v>
      </c>
      <c r="AJ1093" s="95">
        <v>6465844.7800000003</v>
      </c>
      <c r="AK1093" s="95">
        <v>951</v>
      </c>
      <c r="AL1093" s="95">
        <v>4514417.62</v>
      </c>
      <c r="AM1093" s="95">
        <v>236</v>
      </c>
      <c r="AN1093" s="95">
        <v>704810</v>
      </c>
      <c r="AO1093" s="95">
        <v>211</v>
      </c>
      <c r="AP1093" s="95">
        <v>949757</v>
      </c>
      <c r="AQ1093" s="72">
        <v>408.48</v>
      </c>
      <c r="AR1093" s="72">
        <v>306.60000000000002</v>
      </c>
      <c r="AS1093" s="72">
        <v>715.08</v>
      </c>
      <c r="AT1093" s="95">
        <v>6190865</v>
      </c>
      <c r="AU1093" s="95">
        <v>4507022</v>
      </c>
      <c r="AV1093" s="95">
        <v>1263</v>
      </c>
      <c r="AW1093" s="95">
        <v>1225</v>
      </c>
      <c r="AX1093" s="72">
        <v>399.16</v>
      </c>
      <c r="AY1093" s="72">
        <v>332.1</v>
      </c>
      <c r="AZ1093" s="72">
        <v>731.26</v>
      </c>
      <c r="BA1093" s="95">
        <v>5958615</v>
      </c>
      <c r="BB1093" s="95">
        <v>4770273</v>
      </c>
      <c r="BC1093" s="95">
        <v>1244</v>
      </c>
      <c r="BD1093" s="95">
        <v>1197</v>
      </c>
      <c r="BE1093" s="72">
        <v>473.7</v>
      </c>
      <c r="BF1093" s="72">
        <v>387.26</v>
      </c>
      <c r="BG1093" s="72">
        <v>860.96</v>
      </c>
      <c r="BH1093" s="95">
        <v>6940669</v>
      </c>
      <c r="BI1093" s="95">
        <v>5478908</v>
      </c>
      <c r="BJ1093" s="95">
        <v>1221</v>
      </c>
      <c r="BK1093" s="95">
        <v>1179</v>
      </c>
      <c r="BL1093" s="72">
        <v>425.62</v>
      </c>
      <c r="BM1093" s="72">
        <v>380.39</v>
      </c>
      <c r="BN1093" s="72">
        <v>806.01</v>
      </c>
      <c r="BO1093" s="95">
        <v>6226017</v>
      </c>
      <c r="BP1093" s="95">
        <v>5349793</v>
      </c>
      <c r="BQ1093" s="95">
        <v>1219</v>
      </c>
      <c r="BR1093" s="95">
        <v>1172</v>
      </c>
      <c r="BS1093" s="72">
        <v>492.63</v>
      </c>
      <c r="BT1093" s="72">
        <v>391.87</v>
      </c>
      <c r="BU1093" s="72">
        <v>884.5</v>
      </c>
      <c r="BV1093" s="95">
        <v>7170654.7800000003</v>
      </c>
      <c r="BW1093" s="95">
        <v>5464174.6200000001</v>
      </c>
      <c r="BX1093" s="95">
        <v>1213</v>
      </c>
      <c r="BY1093" s="95">
        <v>1162</v>
      </c>
      <c r="BZ1093" s="95">
        <v>1245</v>
      </c>
      <c r="CA1093" s="95">
        <v>1221</v>
      </c>
      <c r="CB1093" s="95">
        <v>1201</v>
      </c>
      <c r="CC1093" s="95">
        <v>1197</v>
      </c>
      <c r="CD1093" s="95">
        <v>1188</v>
      </c>
      <c r="CE1093" s="72">
        <v>650.75523149000003</v>
      </c>
      <c r="CF1093" s="72">
        <v>676.59346364999999</v>
      </c>
      <c r="CG1093" s="72">
        <v>712.40329333</v>
      </c>
      <c r="CH1093" s="72">
        <v>716.50152150999998</v>
      </c>
      <c r="CI1093" s="72">
        <v>731.52548966999996</v>
      </c>
      <c r="CJ1093" s="96">
        <v>1.0988463333</v>
      </c>
      <c r="CK1093" s="96">
        <v>1.0807967254999999</v>
      </c>
      <c r="CL1093" s="96">
        <v>1.2085289443</v>
      </c>
      <c r="CM1093" s="96">
        <v>1.1249243383</v>
      </c>
      <c r="CN1093" s="96">
        <v>1.2091171292</v>
      </c>
      <c r="CO1093" s="96">
        <v>1.0227464638999999</v>
      </c>
      <c r="CP1093" s="96">
        <v>1.1189896367000001</v>
      </c>
      <c r="CQ1093" s="96">
        <v>0.99584056389999998</v>
      </c>
      <c r="CR1093" s="96">
        <v>1.1236632824999999</v>
      </c>
      <c r="CS1093" s="95">
        <v>1480</v>
      </c>
      <c r="CT1093" s="95">
        <v>1455</v>
      </c>
      <c r="CU1093" s="95">
        <v>1573</v>
      </c>
      <c r="CV1093" s="95">
        <v>1580</v>
      </c>
      <c r="CW1093" s="95">
        <v>1594</v>
      </c>
      <c r="CX1093" s="96">
        <v>1.0089152779999999</v>
      </c>
      <c r="CY1093" s="96">
        <v>1.0390115820000001</v>
      </c>
      <c r="CZ1093" s="96">
        <v>1.006680834</v>
      </c>
      <c r="DA1093" s="96">
        <v>1.0400764179999999</v>
      </c>
      <c r="DB1093" s="96">
        <v>1.0194179299999999</v>
      </c>
      <c r="DC1093">
        <v>2013</v>
      </c>
      <c r="DD1093" s="6">
        <v>1187</v>
      </c>
      <c r="DE1093" s="96">
        <v>3.2799665000000002E-3</v>
      </c>
      <c r="DF1093" s="72">
        <v>860.13</v>
      </c>
      <c r="DG1093" s="96">
        <v>1</v>
      </c>
      <c r="DH1093" s="72">
        <v>860.13</v>
      </c>
      <c r="DI1093" s="72">
        <v>721.43766407999999</v>
      </c>
      <c r="DJ1093" s="96">
        <v>1</v>
      </c>
      <c r="DK1093" s="72">
        <v>860.13</v>
      </c>
      <c r="DL1093" s="96">
        <v>1</v>
      </c>
      <c r="DM1093" s="72">
        <v>860.13</v>
      </c>
      <c r="DN1093" s="96">
        <v>1</v>
      </c>
      <c r="DO1093" s="96">
        <v>1.2638999999999999E-2</v>
      </c>
      <c r="DP1093" s="72">
        <v>10.87</v>
      </c>
      <c r="DQ1093" s="72">
        <v>849.26</v>
      </c>
      <c r="DR1093" t="s">
        <v>562</v>
      </c>
      <c r="DT1093" t="s">
        <v>695</v>
      </c>
    </row>
    <row r="1094" spans="1:124" x14ac:dyDescent="0.3">
      <c r="A1094" t="s">
        <v>740</v>
      </c>
      <c r="B1094">
        <v>18931</v>
      </c>
      <c r="C1094" s="95">
        <v>725</v>
      </c>
      <c r="D1094" s="95">
        <v>4056794</v>
      </c>
      <c r="E1094" s="95">
        <v>767</v>
      </c>
      <c r="F1094" s="95">
        <v>2774675</v>
      </c>
      <c r="G1094" s="95">
        <v>356</v>
      </c>
      <c r="H1094" s="95">
        <v>1056845</v>
      </c>
      <c r="I1094" s="95">
        <v>331</v>
      </c>
      <c r="J1094" s="95">
        <v>989660</v>
      </c>
      <c r="K1094" s="95">
        <v>690</v>
      </c>
      <c r="L1094" s="95">
        <v>3991724</v>
      </c>
      <c r="M1094" s="95">
        <v>733</v>
      </c>
      <c r="N1094" s="95">
        <v>2795594</v>
      </c>
      <c r="O1094" s="95">
        <v>359</v>
      </c>
      <c r="P1094" s="95">
        <v>703913</v>
      </c>
      <c r="Q1094" s="95">
        <v>336</v>
      </c>
      <c r="R1094" s="95">
        <v>1098793</v>
      </c>
      <c r="S1094" s="95">
        <v>688</v>
      </c>
      <c r="T1094" s="95">
        <v>3705006</v>
      </c>
      <c r="U1094" s="95">
        <v>732</v>
      </c>
      <c r="V1094" s="95">
        <v>2962630</v>
      </c>
      <c r="W1094" s="95">
        <v>357</v>
      </c>
      <c r="X1094" s="95">
        <v>961526</v>
      </c>
      <c r="Y1094" s="95">
        <v>335</v>
      </c>
      <c r="Z1094" s="95">
        <v>1452151</v>
      </c>
      <c r="AA1094" s="95">
        <v>674</v>
      </c>
      <c r="AB1094" s="95">
        <v>3599814</v>
      </c>
      <c r="AC1094" s="95">
        <v>724</v>
      </c>
      <c r="AD1094" s="95">
        <v>3104827</v>
      </c>
      <c r="AE1094" s="95">
        <v>345</v>
      </c>
      <c r="AF1094" s="95">
        <v>1184116</v>
      </c>
      <c r="AG1094" s="95">
        <v>319</v>
      </c>
      <c r="AH1094" s="95">
        <v>1288705</v>
      </c>
      <c r="AI1094" s="95">
        <v>668</v>
      </c>
      <c r="AJ1094" s="95">
        <v>3661975</v>
      </c>
      <c r="AK1094" s="95">
        <v>721</v>
      </c>
      <c r="AL1094" s="95">
        <v>2804215</v>
      </c>
      <c r="AM1094" s="95">
        <v>351</v>
      </c>
      <c r="AN1094" s="95">
        <v>1122803</v>
      </c>
      <c r="AO1094" s="95">
        <v>323</v>
      </c>
      <c r="AP1094" s="95">
        <v>1284122</v>
      </c>
      <c r="AQ1094" s="72">
        <v>394.21</v>
      </c>
      <c r="AR1094" s="72">
        <v>285.7</v>
      </c>
      <c r="AS1094" s="72">
        <v>679.91</v>
      </c>
      <c r="AT1094" s="95">
        <v>5113639</v>
      </c>
      <c r="AU1094" s="95">
        <v>3764335</v>
      </c>
      <c r="AV1094" s="95">
        <v>1081</v>
      </c>
      <c r="AW1094" s="95">
        <v>1098</v>
      </c>
      <c r="AX1094" s="72">
        <v>373.02</v>
      </c>
      <c r="AY1094" s="72">
        <v>303.58</v>
      </c>
      <c r="AZ1094" s="72">
        <v>676.6</v>
      </c>
      <c r="BA1094" s="95">
        <v>4695637</v>
      </c>
      <c r="BB1094" s="95">
        <v>3894387</v>
      </c>
      <c r="BC1094" s="95">
        <v>1049</v>
      </c>
      <c r="BD1094" s="95">
        <v>1069</v>
      </c>
      <c r="BE1094" s="72">
        <v>372.13</v>
      </c>
      <c r="BF1094" s="72">
        <v>344.8</v>
      </c>
      <c r="BG1094" s="72">
        <v>716.93</v>
      </c>
      <c r="BH1094" s="95">
        <v>4666532</v>
      </c>
      <c r="BI1094" s="95">
        <v>4414781</v>
      </c>
      <c r="BJ1094" s="95">
        <v>1045</v>
      </c>
      <c r="BK1094" s="95">
        <v>1067</v>
      </c>
      <c r="BL1094" s="72">
        <v>391.23</v>
      </c>
      <c r="BM1094" s="72">
        <v>351.03</v>
      </c>
      <c r="BN1094" s="72">
        <v>742.26</v>
      </c>
      <c r="BO1094" s="95">
        <v>4783930</v>
      </c>
      <c r="BP1094" s="95">
        <v>4393532</v>
      </c>
      <c r="BQ1094" s="95">
        <v>1019</v>
      </c>
      <c r="BR1094" s="95">
        <v>1043</v>
      </c>
      <c r="BS1094" s="72">
        <v>391.3</v>
      </c>
      <c r="BT1094" s="72">
        <v>326.33999999999997</v>
      </c>
      <c r="BU1094" s="72">
        <v>717.64</v>
      </c>
      <c r="BV1094" s="95">
        <v>4784778</v>
      </c>
      <c r="BW1094" s="95">
        <v>4088337</v>
      </c>
      <c r="BX1094" s="95">
        <v>1019</v>
      </c>
      <c r="BY1094" s="95">
        <v>1044</v>
      </c>
      <c r="BZ1094" s="95">
        <v>1089</v>
      </c>
      <c r="CA1094" s="95">
        <v>1059</v>
      </c>
      <c r="CB1094" s="95">
        <v>1056</v>
      </c>
      <c r="CC1094" s="95">
        <v>1030</v>
      </c>
      <c r="CD1094" s="95">
        <v>1031</v>
      </c>
      <c r="CE1094" s="72">
        <v>650.75523149000003</v>
      </c>
      <c r="CF1094" s="72">
        <v>676.59346364999999</v>
      </c>
      <c r="CG1094" s="72">
        <v>712.40329333</v>
      </c>
      <c r="CH1094" s="72">
        <v>716.50152150999998</v>
      </c>
      <c r="CI1094" s="72">
        <v>731.52548966999996</v>
      </c>
      <c r="CJ1094" s="96">
        <v>1.0448014354999999</v>
      </c>
      <c r="CK1094" s="96">
        <v>1.0000096607</v>
      </c>
      <c r="CL1094" s="96">
        <v>1.006354135</v>
      </c>
      <c r="CM1094" s="96">
        <v>1.0359503472</v>
      </c>
      <c r="CN1094" s="96">
        <v>0.98101844729999998</v>
      </c>
      <c r="CO1094" s="96">
        <v>1.0329997125999999</v>
      </c>
      <c r="CP1094" s="96">
        <v>0.98124597010000003</v>
      </c>
      <c r="CQ1094" s="96">
        <v>0.99584056389999998</v>
      </c>
      <c r="CR1094" s="96">
        <v>0.98534430669999995</v>
      </c>
      <c r="CS1094" s="95">
        <v>974</v>
      </c>
      <c r="CT1094" s="95">
        <v>952</v>
      </c>
      <c r="CU1094" s="95">
        <v>940</v>
      </c>
      <c r="CV1094" s="95">
        <v>924</v>
      </c>
      <c r="CW1094" s="95">
        <v>926</v>
      </c>
      <c r="CX1094" s="96">
        <v>1.0454170519999999</v>
      </c>
      <c r="CY1094" s="96">
        <v>1.035685642</v>
      </c>
      <c r="CZ1094" s="96">
        <v>1.011672288</v>
      </c>
      <c r="DA1094" s="96">
        <v>1.0252052899999999</v>
      </c>
      <c r="DB1094" s="96">
        <v>1.046604823</v>
      </c>
      <c r="DC1094">
        <v>2013</v>
      </c>
      <c r="DD1094" s="6">
        <v>1064.2</v>
      </c>
      <c r="DE1094" s="96">
        <v>3.0063300999999998E-3</v>
      </c>
      <c r="DF1094" s="72">
        <v>754.46</v>
      </c>
      <c r="DG1094" s="96">
        <v>1</v>
      </c>
      <c r="DH1094" s="72">
        <v>754.46</v>
      </c>
      <c r="DI1094" s="72">
        <v>721.43766407999999</v>
      </c>
      <c r="DJ1094" s="96">
        <v>1</v>
      </c>
      <c r="DK1094" s="72">
        <v>754.46</v>
      </c>
      <c r="DL1094" s="96">
        <v>1</v>
      </c>
      <c r="DM1094" s="72">
        <v>754.46</v>
      </c>
      <c r="DN1094" s="96">
        <v>1</v>
      </c>
      <c r="DO1094" s="96">
        <v>1.1452E-2</v>
      </c>
      <c r="DP1094" s="72">
        <v>8.64</v>
      </c>
      <c r="DQ1094" s="72">
        <v>745.82</v>
      </c>
      <c r="DR1094" t="s">
        <v>740</v>
      </c>
      <c r="DT1094" t="s">
        <v>695</v>
      </c>
    </row>
    <row r="1095" spans="1:124" x14ac:dyDescent="0.3">
      <c r="A1095" t="s">
        <v>741</v>
      </c>
      <c r="B1095">
        <v>18932</v>
      </c>
      <c r="C1095" s="95">
        <v>1467</v>
      </c>
      <c r="D1095" s="95">
        <v>6790627</v>
      </c>
      <c r="E1095" s="95">
        <v>1423</v>
      </c>
      <c r="F1095" s="95">
        <v>4388403</v>
      </c>
      <c r="G1095" s="95">
        <v>463</v>
      </c>
      <c r="H1095" s="95">
        <v>1135248</v>
      </c>
      <c r="I1095" s="95">
        <v>392</v>
      </c>
      <c r="J1095" s="95">
        <v>1029844</v>
      </c>
      <c r="K1095" s="95">
        <v>1402</v>
      </c>
      <c r="L1095" s="95">
        <v>6261238</v>
      </c>
      <c r="M1095" s="95">
        <v>1351</v>
      </c>
      <c r="N1095" s="95">
        <v>4639033</v>
      </c>
      <c r="O1095" s="95">
        <v>483</v>
      </c>
      <c r="P1095" s="95">
        <v>1866910</v>
      </c>
      <c r="Q1095" s="95">
        <v>408</v>
      </c>
      <c r="R1095" s="95">
        <v>1424374</v>
      </c>
      <c r="S1095" s="95">
        <v>1371</v>
      </c>
      <c r="T1095" s="95">
        <v>6084159</v>
      </c>
      <c r="U1095" s="95">
        <v>1305</v>
      </c>
      <c r="V1095" s="95">
        <v>4658639</v>
      </c>
      <c r="W1095" s="95">
        <v>494</v>
      </c>
      <c r="X1095" s="95">
        <v>2014754</v>
      </c>
      <c r="Y1095" s="95">
        <v>414</v>
      </c>
      <c r="Z1095" s="95">
        <v>1617561</v>
      </c>
      <c r="AA1095" s="95">
        <v>1352</v>
      </c>
      <c r="AB1095" s="95">
        <v>6990586</v>
      </c>
      <c r="AC1095" s="95">
        <v>1277</v>
      </c>
      <c r="AD1095" s="95">
        <v>5037823</v>
      </c>
      <c r="AE1095" s="95">
        <v>516</v>
      </c>
      <c r="AF1095" s="95">
        <v>1867347</v>
      </c>
      <c r="AG1095" s="95">
        <v>443</v>
      </c>
      <c r="AH1095" s="95">
        <v>1411406</v>
      </c>
      <c r="AI1095" s="95">
        <v>1351</v>
      </c>
      <c r="AJ1095" s="95">
        <v>6131445.3600000003</v>
      </c>
      <c r="AK1095" s="95">
        <v>1288</v>
      </c>
      <c r="AL1095" s="95">
        <v>4917829.9800000004</v>
      </c>
      <c r="AM1095" s="95">
        <v>525</v>
      </c>
      <c r="AN1095" s="95">
        <v>1865409</v>
      </c>
      <c r="AO1095" s="95">
        <v>459</v>
      </c>
      <c r="AP1095" s="95">
        <v>1802476</v>
      </c>
      <c r="AQ1095" s="72">
        <v>342.22</v>
      </c>
      <c r="AR1095" s="72">
        <v>248.77</v>
      </c>
      <c r="AS1095" s="72">
        <v>590.99</v>
      </c>
      <c r="AT1095" s="95">
        <v>7925875</v>
      </c>
      <c r="AU1095" s="95">
        <v>5418247</v>
      </c>
      <c r="AV1095" s="95">
        <v>1930</v>
      </c>
      <c r="AW1095" s="95">
        <v>1815</v>
      </c>
      <c r="AX1095" s="72">
        <v>359.33</v>
      </c>
      <c r="AY1095" s="72">
        <v>287.26</v>
      </c>
      <c r="AZ1095" s="72">
        <v>646.59</v>
      </c>
      <c r="BA1095" s="95">
        <v>8128148</v>
      </c>
      <c r="BB1095" s="95">
        <v>6063407</v>
      </c>
      <c r="BC1095" s="95">
        <v>1885</v>
      </c>
      <c r="BD1095" s="95">
        <v>1759</v>
      </c>
      <c r="BE1095" s="72">
        <v>361.88</v>
      </c>
      <c r="BF1095" s="72">
        <v>304.26</v>
      </c>
      <c r="BG1095" s="72">
        <v>666.14</v>
      </c>
      <c r="BH1095" s="95">
        <v>8098913</v>
      </c>
      <c r="BI1095" s="95">
        <v>6276200</v>
      </c>
      <c r="BJ1095" s="95">
        <v>1865</v>
      </c>
      <c r="BK1095" s="95">
        <v>1719</v>
      </c>
      <c r="BL1095" s="72">
        <v>395.16</v>
      </c>
      <c r="BM1095" s="72">
        <v>312.45999999999998</v>
      </c>
      <c r="BN1095" s="72">
        <v>707.62</v>
      </c>
      <c r="BO1095" s="95">
        <v>8857933</v>
      </c>
      <c r="BP1095" s="95">
        <v>6449229</v>
      </c>
      <c r="BQ1095" s="95">
        <v>1868</v>
      </c>
      <c r="BR1095" s="95">
        <v>1720</v>
      </c>
      <c r="BS1095" s="72">
        <v>355.23</v>
      </c>
      <c r="BT1095" s="72">
        <v>320.56</v>
      </c>
      <c r="BU1095" s="72">
        <v>675.79</v>
      </c>
      <c r="BV1095" s="95">
        <v>7996854.3600000003</v>
      </c>
      <c r="BW1095" s="95">
        <v>6720305.9800000004</v>
      </c>
      <c r="BX1095" s="95">
        <v>1876</v>
      </c>
      <c r="BY1095" s="95">
        <v>1747</v>
      </c>
      <c r="BZ1095" s="95">
        <v>1875</v>
      </c>
      <c r="CA1095" s="95">
        <v>1824</v>
      </c>
      <c r="CB1095" s="95">
        <v>1795</v>
      </c>
      <c r="CC1095" s="95">
        <v>1798</v>
      </c>
      <c r="CD1095" s="95">
        <v>1813</v>
      </c>
      <c r="CE1095" s="72">
        <v>650.75523149000003</v>
      </c>
      <c r="CF1095" s="72">
        <v>676.59346364999999</v>
      </c>
      <c r="CG1095" s="72">
        <v>712.40329333</v>
      </c>
      <c r="CH1095" s="72">
        <v>716.50152150999998</v>
      </c>
      <c r="CI1095" s="72">
        <v>731.52548966999996</v>
      </c>
      <c r="CJ1095" s="96">
        <v>0.90816019820000005</v>
      </c>
      <c r="CK1095" s="96">
        <v>0.95565510860000003</v>
      </c>
      <c r="CL1095" s="96">
        <v>0.93506024779999997</v>
      </c>
      <c r="CM1095" s="96">
        <v>0.9876043229</v>
      </c>
      <c r="CN1095" s="96">
        <v>0.9238092309</v>
      </c>
      <c r="CO1095" s="96">
        <v>0.99153940529999995</v>
      </c>
      <c r="CP1095" s="96">
        <v>0.9500962006</v>
      </c>
      <c r="CQ1095" s="96">
        <v>0.99584056389999998</v>
      </c>
      <c r="CR1095" s="96">
        <v>0.95406443490000004</v>
      </c>
      <c r="CS1095" s="95">
        <v>1794</v>
      </c>
      <c r="CT1095" s="95">
        <v>1799</v>
      </c>
      <c r="CU1095" s="95">
        <v>1765</v>
      </c>
      <c r="CV1095" s="95">
        <v>1765</v>
      </c>
      <c r="CW1095" s="95">
        <v>1796</v>
      </c>
      <c r="CX1095" s="96">
        <v>0.98465176700000001</v>
      </c>
      <c r="CY1095" s="96">
        <v>0.98298958000000003</v>
      </c>
      <c r="CZ1095" s="96">
        <v>1.00094894</v>
      </c>
      <c r="DA1095" s="96">
        <v>0.99821536600000005</v>
      </c>
      <c r="DB1095" s="96">
        <v>0.99117562999999997</v>
      </c>
      <c r="DC1095">
        <v>2013</v>
      </c>
      <c r="DD1095" s="6">
        <v>1752</v>
      </c>
      <c r="DE1095" s="96">
        <v>3.7232859000000001E-3</v>
      </c>
      <c r="DF1095" s="72">
        <v>729.98</v>
      </c>
      <c r="DG1095" s="96">
        <v>1</v>
      </c>
      <c r="DH1095" s="72">
        <v>729.98</v>
      </c>
      <c r="DI1095" s="72">
        <v>734.58933575000003</v>
      </c>
      <c r="DJ1095" s="96">
        <v>1</v>
      </c>
      <c r="DK1095" s="72">
        <v>729.98</v>
      </c>
      <c r="DL1095" s="96">
        <v>1</v>
      </c>
      <c r="DM1095" s="72">
        <v>729.98</v>
      </c>
      <c r="DN1095" s="96">
        <v>1</v>
      </c>
      <c r="DO1095" s="96">
        <v>1.3733E-2</v>
      </c>
      <c r="DP1095" s="72">
        <v>10.02</v>
      </c>
      <c r="DQ1095" s="72">
        <v>719.96</v>
      </c>
      <c r="DR1095" t="s">
        <v>741</v>
      </c>
      <c r="DT1095" t="s">
        <v>695</v>
      </c>
    </row>
    <row r="1096" spans="1:124" x14ac:dyDescent="0.3">
      <c r="A1096" t="s">
        <v>53</v>
      </c>
      <c r="B1096">
        <v>18960</v>
      </c>
      <c r="C1096" s="95">
        <v>3521</v>
      </c>
      <c r="D1096" s="95">
        <v>20818131</v>
      </c>
      <c r="E1096" s="95">
        <v>3522</v>
      </c>
      <c r="F1096" s="95">
        <v>12287967</v>
      </c>
      <c r="G1096" s="95">
        <v>2467</v>
      </c>
      <c r="H1096" s="95">
        <v>9259851</v>
      </c>
      <c r="I1096" s="95">
        <v>2327</v>
      </c>
      <c r="J1096" s="95">
        <v>6781159</v>
      </c>
      <c r="K1096" s="95">
        <v>3424</v>
      </c>
      <c r="L1096" s="95">
        <v>21364269</v>
      </c>
      <c r="M1096" s="95">
        <v>3428</v>
      </c>
      <c r="N1096" s="95">
        <v>13221675</v>
      </c>
      <c r="O1096" s="95">
        <v>2533</v>
      </c>
      <c r="P1096" s="95">
        <v>8795183</v>
      </c>
      <c r="Q1096" s="95">
        <v>2386</v>
      </c>
      <c r="R1096" s="95">
        <v>7276946</v>
      </c>
      <c r="S1096" s="95">
        <v>3403</v>
      </c>
      <c r="T1096" s="95">
        <v>22447609</v>
      </c>
      <c r="U1096" s="95">
        <v>3391</v>
      </c>
      <c r="V1096" s="95">
        <v>13746807</v>
      </c>
      <c r="W1096" s="95">
        <v>2524</v>
      </c>
      <c r="X1096" s="95">
        <v>9172251</v>
      </c>
      <c r="Y1096" s="95">
        <v>2373</v>
      </c>
      <c r="Z1096" s="95">
        <v>8171822</v>
      </c>
      <c r="AA1096" s="95">
        <v>3423</v>
      </c>
      <c r="AB1096" s="95">
        <v>20578804</v>
      </c>
      <c r="AC1096" s="95">
        <v>3399</v>
      </c>
      <c r="AD1096" s="95">
        <v>14005100</v>
      </c>
      <c r="AE1096" s="95">
        <v>2491</v>
      </c>
      <c r="AF1096" s="95">
        <v>7958208</v>
      </c>
      <c r="AG1096" s="95">
        <v>2335</v>
      </c>
      <c r="AH1096" s="95">
        <v>8184800</v>
      </c>
      <c r="AI1096" s="95">
        <v>3447</v>
      </c>
      <c r="AJ1096" s="95">
        <v>23619571.609999999</v>
      </c>
      <c r="AK1096" s="95">
        <v>3419</v>
      </c>
      <c r="AL1096" s="95">
        <v>15296422.67</v>
      </c>
      <c r="AM1096" s="95">
        <v>2506</v>
      </c>
      <c r="AN1096" s="95">
        <v>8385698</v>
      </c>
      <c r="AO1096" s="95">
        <v>2351</v>
      </c>
      <c r="AP1096" s="95">
        <v>8814362.8200000003</v>
      </c>
      <c r="AQ1096" s="72">
        <v>418.59</v>
      </c>
      <c r="AR1096" s="72">
        <v>271.69</v>
      </c>
      <c r="AS1096" s="72">
        <v>690.28</v>
      </c>
      <c r="AT1096" s="95">
        <v>30077982</v>
      </c>
      <c r="AU1096" s="95">
        <v>19069126</v>
      </c>
      <c r="AV1096" s="95">
        <v>5988</v>
      </c>
      <c r="AW1096" s="95">
        <v>5849</v>
      </c>
      <c r="AX1096" s="72">
        <v>421.9</v>
      </c>
      <c r="AY1096" s="72">
        <v>293.81</v>
      </c>
      <c r="AZ1096" s="72">
        <v>715.71</v>
      </c>
      <c r="BA1096" s="95">
        <v>30159452</v>
      </c>
      <c r="BB1096" s="95">
        <v>20498621</v>
      </c>
      <c r="BC1096" s="95">
        <v>5957</v>
      </c>
      <c r="BD1096" s="95">
        <v>5814</v>
      </c>
      <c r="BE1096" s="72">
        <v>444.57</v>
      </c>
      <c r="BF1096" s="72">
        <v>316.89</v>
      </c>
      <c r="BG1096" s="72">
        <v>761.46</v>
      </c>
      <c r="BH1096" s="95">
        <v>31619860</v>
      </c>
      <c r="BI1096" s="95">
        <v>21918629</v>
      </c>
      <c r="BJ1096" s="95">
        <v>5927</v>
      </c>
      <c r="BK1096" s="95">
        <v>5764</v>
      </c>
      <c r="BL1096" s="72">
        <v>402.11</v>
      </c>
      <c r="BM1096" s="72">
        <v>322.49</v>
      </c>
      <c r="BN1096" s="72">
        <v>724.6</v>
      </c>
      <c r="BO1096" s="95">
        <v>28537012</v>
      </c>
      <c r="BP1096" s="95">
        <v>22189900</v>
      </c>
      <c r="BQ1096" s="95">
        <v>5914</v>
      </c>
      <c r="BR1096" s="95">
        <v>5734</v>
      </c>
      <c r="BS1096" s="72">
        <v>448.03</v>
      </c>
      <c r="BT1096" s="72">
        <v>348.22</v>
      </c>
      <c r="BU1096" s="72">
        <v>796.25</v>
      </c>
      <c r="BV1096" s="95">
        <v>32005269.609999999</v>
      </c>
      <c r="BW1096" s="95">
        <v>24110785.489999998</v>
      </c>
      <c r="BX1096" s="95">
        <v>5953</v>
      </c>
      <c r="BY1096" s="95">
        <v>5770</v>
      </c>
      <c r="BZ1096" s="95">
        <v>5922</v>
      </c>
      <c r="CA1096" s="95">
        <v>5888</v>
      </c>
      <c r="CB1096" s="95">
        <v>5848</v>
      </c>
      <c r="CC1096" s="95">
        <v>5829</v>
      </c>
      <c r="CD1096" s="95">
        <v>5863</v>
      </c>
      <c r="CE1096" s="72">
        <v>650.75523149000003</v>
      </c>
      <c r="CF1096" s="72">
        <v>676.59346364999999</v>
      </c>
      <c r="CG1096" s="72">
        <v>712.40329333</v>
      </c>
      <c r="CH1096" s="72">
        <v>716.50152150999998</v>
      </c>
      <c r="CI1096" s="72">
        <v>731.52548966999996</v>
      </c>
      <c r="CJ1096" s="96">
        <v>1.0607367665</v>
      </c>
      <c r="CK1096" s="96">
        <v>1.0578139436</v>
      </c>
      <c r="CL1096" s="96">
        <v>1.0688608645</v>
      </c>
      <c r="CM1096" s="96">
        <v>1.0113028071000001</v>
      </c>
      <c r="CN1096" s="96">
        <v>1.0884788176</v>
      </c>
      <c r="CO1096" s="96">
        <v>1.0405466056999999</v>
      </c>
      <c r="CP1096" s="96">
        <v>1.0162338083</v>
      </c>
      <c r="CQ1096" s="96">
        <v>0.99584056389999998</v>
      </c>
      <c r="CR1096" s="96">
        <v>1.0204782774000001</v>
      </c>
      <c r="CS1096" s="95">
        <v>5347</v>
      </c>
      <c r="CT1096" s="95">
        <v>5328</v>
      </c>
      <c r="CU1096" s="95">
        <v>5262</v>
      </c>
      <c r="CV1096" s="95">
        <v>5203</v>
      </c>
      <c r="CW1096" s="95">
        <v>5192</v>
      </c>
      <c r="CX1096" s="96">
        <v>1.01971313</v>
      </c>
      <c r="CY1096" s="96">
        <v>1.0402904669999999</v>
      </c>
      <c r="CZ1096" s="96">
        <v>1.0455830070000001</v>
      </c>
      <c r="DA1096" s="96">
        <v>1.044602657</v>
      </c>
      <c r="DB1096" s="96">
        <v>1.0530959360000001</v>
      </c>
      <c r="DC1096">
        <v>2013</v>
      </c>
      <c r="DD1096" s="6">
        <v>5786.2</v>
      </c>
      <c r="DE1096" s="96">
        <v>4.102095E-3</v>
      </c>
      <c r="DF1096" s="72">
        <v>780.5</v>
      </c>
      <c r="DG1096" s="96">
        <v>1</v>
      </c>
      <c r="DH1096" s="72">
        <v>780.5</v>
      </c>
      <c r="DI1096" s="72">
        <v>721.43766407999999</v>
      </c>
      <c r="DJ1096" s="96">
        <v>1</v>
      </c>
      <c r="DK1096" s="72">
        <v>780.5</v>
      </c>
      <c r="DL1096" s="96">
        <v>1</v>
      </c>
      <c r="DM1096" s="72">
        <v>780.5</v>
      </c>
      <c r="DN1096" s="96">
        <v>1</v>
      </c>
      <c r="DO1096" s="96">
        <v>1.244E-2</v>
      </c>
      <c r="DP1096" s="72">
        <v>9.7100000000000009</v>
      </c>
      <c r="DQ1096" s="72">
        <v>770.79</v>
      </c>
      <c r="DR1096" t="s">
        <v>53</v>
      </c>
      <c r="DT1096" t="s">
        <v>695</v>
      </c>
    </row>
    <row r="1097" spans="1:124" x14ac:dyDescent="0.3">
      <c r="A1097" t="s">
        <v>55</v>
      </c>
      <c r="B1097">
        <v>18970</v>
      </c>
      <c r="C1097" s="95">
        <v>6866</v>
      </c>
      <c r="D1097" s="95">
        <v>43743706</v>
      </c>
      <c r="E1097" s="95">
        <v>6865</v>
      </c>
      <c r="F1097" s="95">
        <v>26597518</v>
      </c>
      <c r="G1097" s="95">
        <v>6090</v>
      </c>
      <c r="H1097" s="95">
        <v>14046272</v>
      </c>
      <c r="I1097" s="95">
        <v>5729</v>
      </c>
      <c r="J1097" s="95">
        <v>14987249</v>
      </c>
      <c r="K1097" s="95">
        <v>6553</v>
      </c>
      <c r="L1097" s="95">
        <v>37944106</v>
      </c>
      <c r="M1097" s="95">
        <v>6523</v>
      </c>
      <c r="N1097" s="95">
        <v>25946722</v>
      </c>
      <c r="O1097" s="95">
        <v>6161</v>
      </c>
      <c r="P1097" s="95">
        <v>15667022</v>
      </c>
      <c r="Q1097" s="95">
        <v>5786</v>
      </c>
      <c r="R1097" s="95">
        <v>15628312</v>
      </c>
      <c r="S1097" s="95">
        <v>6564</v>
      </c>
      <c r="T1097" s="95">
        <v>43997990</v>
      </c>
      <c r="U1097" s="95">
        <v>6512</v>
      </c>
      <c r="V1097" s="95">
        <v>25599912</v>
      </c>
      <c r="W1097" s="95">
        <v>6179</v>
      </c>
      <c r="X1097" s="95">
        <v>16071841</v>
      </c>
      <c r="Y1097" s="95">
        <v>5801</v>
      </c>
      <c r="Z1097" s="95">
        <v>15598872</v>
      </c>
      <c r="AA1097" s="95">
        <v>6546</v>
      </c>
      <c r="AB1097" s="95">
        <v>36527728</v>
      </c>
      <c r="AC1097" s="95">
        <v>6472</v>
      </c>
      <c r="AD1097" s="95">
        <v>24070913</v>
      </c>
      <c r="AE1097" s="95">
        <v>6141</v>
      </c>
      <c r="AF1097" s="95">
        <v>18832143</v>
      </c>
      <c r="AG1097" s="95">
        <v>5768</v>
      </c>
      <c r="AH1097" s="95">
        <v>15918243</v>
      </c>
      <c r="AI1097" s="95">
        <v>6647</v>
      </c>
      <c r="AJ1097" s="95">
        <v>34917499.450000003</v>
      </c>
      <c r="AK1097" s="95">
        <v>6561</v>
      </c>
      <c r="AL1097" s="95">
        <v>25274585.140000001</v>
      </c>
      <c r="AM1097" s="95">
        <v>6096</v>
      </c>
      <c r="AN1097" s="95">
        <v>18248150.09</v>
      </c>
      <c r="AO1097" s="95">
        <v>5724</v>
      </c>
      <c r="AP1097" s="95">
        <v>16994889.879999999</v>
      </c>
      <c r="AQ1097" s="72">
        <v>371.71</v>
      </c>
      <c r="AR1097" s="72">
        <v>275.16000000000003</v>
      </c>
      <c r="AS1097" s="72">
        <v>646.87</v>
      </c>
      <c r="AT1097" s="95">
        <v>57789978</v>
      </c>
      <c r="AU1097" s="95">
        <v>41584767</v>
      </c>
      <c r="AV1097" s="95">
        <v>12956</v>
      </c>
      <c r="AW1097" s="95">
        <v>12594</v>
      </c>
      <c r="AX1097" s="72">
        <v>351.39</v>
      </c>
      <c r="AY1097" s="72">
        <v>281.47000000000003</v>
      </c>
      <c r="AZ1097" s="72">
        <v>632.86</v>
      </c>
      <c r="BA1097" s="95">
        <v>53611128</v>
      </c>
      <c r="BB1097" s="95">
        <v>41575034</v>
      </c>
      <c r="BC1097" s="95">
        <v>12714</v>
      </c>
      <c r="BD1097" s="95">
        <v>12309</v>
      </c>
      <c r="BE1097" s="72">
        <v>392.83</v>
      </c>
      <c r="BF1097" s="72">
        <v>278.83</v>
      </c>
      <c r="BG1097" s="72">
        <v>671.66</v>
      </c>
      <c r="BH1097" s="95">
        <v>60069831</v>
      </c>
      <c r="BI1097" s="95">
        <v>41198784</v>
      </c>
      <c r="BJ1097" s="95">
        <v>12743</v>
      </c>
      <c r="BK1097" s="95">
        <v>12313</v>
      </c>
      <c r="BL1097" s="72">
        <v>363.63</v>
      </c>
      <c r="BM1097" s="72">
        <v>272.26</v>
      </c>
      <c r="BN1097" s="72">
        <v>635.89</v>
      </c>
      <c r="BO1097" s="95">
        <v>55359871</v>
      </c>
      <c r="BP1097" s="95">
        <v>39989156</v>
      </c>
      <c r="BQ1097" s="95">
        <v>12687</v>
      </c>
      <c r="BR1097" s="95">
        <v>12240</v>
      </c>
      <c r="BS1097" s="72">
        <v>347.68</v>
      </c>
      <c r="BT1097" s="72">
        <v>286.73</v>
      </c>
      <c r="BU1097" s="72">
        <v>634.41</v>
      </c>
      <c r="BV1097" s="95">
        <v>53165649.539999999</v>
      </c>
      <c r="BW1097" s="95">
        <v>42269475.020000003</v>
      </c>
      <c r="BX1097" s="95">
        <v>12743</v>
      </c>
      <c r="BY1097" s="95">
        <v>12285</v>
      </c>
      <c r="BZ1097" s="95">
        <v>12783</v>
      </c>
      <c r="CA1097" s="95">
        <v>12518</v>
      </c>
      <c r="CB1097" s="95">
        <v>12536</v>
      </c>
      <c r="CC1097" s="95">
        <v>12475</v>
      </c>
      <c r="CD1097" s="95">
        <v>12519</v>
      </c>
      <c r="CE1097" s="72">
        <v>650.75523149000003</v>
      </c>
      <c r="CF1097" s="72">
        <v>676.59346364999999</v>
      </c>
      <c r="CG1097" s="72">
        <v>712.40329333</v>
      </c>
      <c r="CH1097" s="72">
        <v>716.50152150999998</v>
      </c>
      <c r="CI1097" s="72">
        <v>731.52548966999996</v>
      </c>
      <c r="CJ1097" s="96">
        <v>0.99402965769999996</v>
      </c>
      <c r="CK1097" s="96">
        <v>0.93536227289999996</v>
      </c>
      <c r="CL1097" s="96">
        <v>0.94280866789999995</v>
      </c>
      <c r="CM1097" s="96">
        <v>0.88749288159999995</v>
      </c>
      <c r="CN1097" s="96">
        <v>0.86724250759999999</v>
      </c>
      <c r="CO1097" s="96">
        <v>0.95921234150000001</v>
      </c>
      <c r="CP1097" s="96">
        <v>0.96473654210000004</v>
      </c>
      <c r="CQ1097" s="96">
        <v>0.99584056389999998</v>
      </c>
      <c r="CR1097" s="96">
        <v>0.96876592429999997</v>
      </c>
      <c r="CS1097" s="95">
        <v>12347</v>
      </c>
      <c r="CT1097" s="95">
        <v>12148</v>
      </c>
      <c r="CU1097" s="95">
        <v>12151</v>
      </c>
      <c r="CV1097" s="95">
        <v>12087</v>
      </c>
      <c r="CW1097" s="95">
        <v>12187</v>
      </c>
      <c r="CX1097" s="96">
        <v>0.98847340699999997</v>
      </c>
      <c r="CY1097" s="96">
        <v>0.97298738299999998</v>
      </c>
      <c r="CZ1097" s="96">
        <v>0.95565046899999995</v>
      </c>
      <c r="DA1097" s="96">
        <v>0.94030520100000003</v>
      </c>
      <c r="DB1097" s="96">
        <v>0.93813950499999998</v>
      </c>
      <c r="DC1097">
        <v>2013</v>
      </c>
      <c r="DD1097" s="6">
        <v>12348.2</v>
      </c>
      <c r="DE1097" s="96">
        <v>4.2368001000000002E-3</v>
      </c>
      <c r="DF1097" s="72">
        <v>740.85</v>
      </c>
      <c r="DG1097" s="96">
        <v>1</v>
      </c>
      <c r="DH1097" s="72">
        <v>740.85</v>
      </c>
      <c r="DI1097" s="72">
        <v>721.43766407999999</v>
      </c>
      <c r="DJ1097" s="96">
        <v>1</v>
      </c>
      <c r="DK1097" s="72">
        <v>740.85</v>
      </c>
      <c r="DL1097" s="96">
        <v>1</v>
      </c>
      <c r="DM1097" s="72">
        <v>740.85</v>
      </c>
      <c r="DN1097" s="96">
        <v>1</v>
      </c>
      <c r="DO1097" s="96">
        <v>1.2322E-2</v>
      </c>
      <c r="DP1097" s="72">
        <v>9.1300000000000008</v>
      </c>
      <c r="DQ1097" s="72">
        <v>731.72</v>
      </c>
      <c r="DR1097" t="s">
        <v>55</v>
      </c>
      <c r="DT1097" t="s">
        <v>695</v>
      </c>
    </row>
    <row r="1098" spans="1:124" x14ac:dyDescent="0.3">
      <c r="A1098" t="s">
        <v>742</v>
      </c>
      <c r="B1098">
        <v>18971</v>
      </c>
      <c r="C1098" s="95">
        <v>1123</v>
      </c>
      <c r="D1098" s="95">
        <v>3900890</v>
      </c>
      <c r="E1098" s="95">
        <v>1097</v>
      </c>
      <c r="F1098" s="95">
        <v>2958506</v>
      </c>
      <c r="G1098" s="95">
        <v>709</v>
      </c>
      <c r="H1098" s="95">
        <v>1885578</v>
      </c>
      <c r="I1098" s="95">
        <v>634</v>
      </c>
      <c r="J1098" s="95">
        <v>1891410</v>
      </c>
      <c r="K1098" s="95">
        <v>1111</v>
      </c>
      <c r="L1098" s="95">
        <v>4143971</v>
      </c>
      <c r="M1098" s="95">
        <v>1080</v>
      </c>
      <c r="N1098" s="95">
        <v>3142898</v>
      </c>
      <c r="O1098" s="95">
        <v>707</v>
      </c>
      <c r="P1098" s="95">
        <v>1844612</v>
      </c>
      <c r="Q1098" s="95">
        <v>627</v>
      </c>
      <c r="R1098" s="95">
        <v>2162434</v>
      </c>
      <c r="S1098" s="95">
        <v>1126</v>
      </c>
      <c r="T1098" s="95">
        <v>4733649</v>
      </c>
      <c r="U1098" s="95">
        <v>1089</v>
      </c>
      <c r="V1098" s="95">
        <v>3906385</v>
      </c>
      <c r="W1098" s="95">
        <v>719</v>
      </c>
      <c r="X1098" s="95">
        <v>1959002</v>
      </c>
      <c r="Y1098" s="95">
        <v>634</v>
      </c>
      <c r="Z1098" s="95">
        <v>2251972</v>
      </c>
      <c r="AA1098" s="95">
        <v>1142</v>
      </c>
      <c r="AB1098" s="95">
        <v>3727031</v>
      </c>
      <c r="AC1098" s="95">
        <v>1102</v>
      </c>
      <c r="AD1098" s="95">
        <v>4019671</v>
      </c>
      <c r="AE1098" s="95">
        <v>745</v>
      </c>
      <c r="AF1098" s="95">
        <v>2043591</v>
      </c>
      <c r="AG1098" s="95">
        <v>662</v>
      </c>
      <c r="AH1098" s="95">
        <v>2478354</v>
      </c>
      <c r="AI1098" s="95">
        <v>1184</v>
      </c>
      <c r="AJ1098" s="95">
        <v>4134406.88</v>
      </c>
      <c r="AK1098" s="95">
        <v>1132</v>
      </c>
      <c r="AL1098" s="95">
        <v>4300308.74</v>
      </c>
      <c r="AM1098" s="95">
        <v>768</v>
      </c>
      <c r="AN1098" s="95">
        <v>2035740</v>
      </c>
      <c r="AO1098" s="95">
        <v>691</v>
      </c>
      <c r="AP1098" s="95">
        <v>2511290.69</v>
      </c>
      <c r="AQ1098" s="72">
        <v>263.20999999999998</v>
      </c>
      <c r="AR1098" s="72">
        <v>233.48</v>
      </c>
      <c r="AS1098" s="72">
        <v>496.69</v>
      </c>
      <c r="AT1098" s="95">
        <v>5786468</v>
      </c>
      <c r="AU1098" s="95">
        <v>4849916</v>
      </c>
      <c r="AV1098" s="95">
        <v>1832</v>
      </c>
      <c r="AW1098" s="95">
        <v>1731</v>
      </c>
      <c r="AX1098" s="72">
        <v>274.5</v>
      </c>
      <c r="AY1098" s="72">
        <v>259</v>
      </c>
      <c r="AZ1098" s="72">
        <v>533.5</v>
      </c>
      <c r="BA1098" s="95">
        <v>5988583</v>
      </c>
      <c r="BB1098" s="95">
        <v>5305332</v>
      </c>
      <c r="BC1098" s="95">
        <v>1818</v>
      </c>
      <c r="BD1098" s="95">
        <v>1707</v>
      </c>
      <c r="BE1098" s="72">
        <v>302.29000000000002</v>
      </c>
      <c r="BF1098" s="72">
        <v>297.85000000000002</v>
      </c>
      <c r="BG1098" s="72">
        <v>600.14</v>
      </c>
      <c r="BH1098" s="95">
        <v>6692651</v>
      </c>
      <c r="BI1098" s="95">
        <v>6158357</v>
      </c>
      <c r="BJ1098" s="95">
        <v>1845</v>
      </c>
      <c r="BK1098" s="95">
        <v>1723</v>
      </c>
      <c r="BL1098" s="72">
        <v>254.84</v>
      </c>
      <c r="BM1098" s="72">
        <v>306.97000000000003</v>
      </c>
      <c r="BN1098" s="72">
        <v>561.80999999999995</v>
      </c>
      <c r="BO1098" s="95">
        <v>5770622</v>
      </c>
      <c r="BP1098" s="95">
        <v>6498025</v>
      </c>
      <c r="BQ1098" s="95">
        <v>1887</v>
      </c>
      <c r="BR1098" s="95">
        <v>1764</v>
      </c>
      <c r="BS1098" s="72">
        <v>263.41000000000003</v>
      </c>
      <c r="BT1098" s="72">
        <v>311.37</v>
      </c>
      <c r="BU1098" s="72">
        <v>574.78</v>
      </c>
      <c r="BV1098" s="95">
        <v>6170146.8799999999</v>
      </c>
      <c r="BW1098" s="95">
        <v>6811599.4299999997</v>
      </c>
      <c r="BX1098" s="95">
        <v>1952</v>
      </c>
      <c r="BY1098" s="95">
        <v>1823</v>
      </c>
      <c r="BZ1098" s="95">
        <v>1784</v>
      </c>
      <c r="CA1098" s="95">
        <v>1764</v>
      </c>
      <c r="CB1098" s="95">
        <v>1786</v>
      </c>
      <c r="CC1098" s="95">
        <v>1829</v>
      </c>
      <c r="CD1098" s="95">
        <v>1889</v>
      </c>
      <c r="CE1098" s="72">
        <v>650.75523149000003</v>
      </c>
      <c r="CF1098" s="72">
        <v>676.59346364999999</v>
      </c>
      <c r="CG1098" s="72">
        <v>712.40329333</v>
      </c>
      <c r="CH1098" s="72">
        <v>716.50152150999998</v>
      </c>
      <c r="CI1098" s="72">
        <v>731.52548966999996</v>
      </c>
      <c r="CJ1098" s="96">
        <v>0.76325164359999997</v>
      </c>
      <c r="CK1098" s="96">
        <v>0.78850894760000001</v>
      </c>
      <c r="CL1098" s="96">
        <v>0.84241609439999998</v>
      </c>
      <c r="CM1098" s="96">
        <v>0.78410161479999996</v>
      </c>
      <c r="CN1098" s="96">
        <v>0.78572791809999998</v>
      </c>
      <c r="CO1098" s="96">
        <v>0.98552158980000004</v>
      </c>
      <c r="CP1098" s="96">
        <v>0.80444837729999996</v>
      </c>
      <c r="CQ1098" s="96">
        <v>0.99584056389999998</v>
      </c>
      <c r="CR1098" s="96">
        <v>0.80780828940000005</v>
      </c>
      <c r="CS1098" s="95">
        <v>1991</v>
      </c>
      <c r="CT1098" s="95">
        <v>1918</v>
      </c>
      <c r="CU1098" s="95">
        <v>1930</v>
      </c>
      <c r="CV1098" s="95">
        <v>1931</v>
      </c>
      <c r="CW1098" s="95">
        <v>1994</v>
      </c>
      <c r="CX1098" s="96">
        <v>0.95741538100000001</v>
      </c>
      <c r="CY1098" s="96">
        <v>0.97652508599999999</v>
      </c>
      <c r="CZ1098" s="96">
        <v>0.99330805499999997</v>
      </c>
      <c r="DA1098" s="96">
        <v>0.99962057500000001</v>
      </c>
      <c r="DB1098" s="96">
        <v>1.0010490409999999</v>
      </c>
      <c r="DC1098">
        <v>2013</v>
      </c>
      <c r="DD1098" s="6">
        <v>1749.6</v>
      </c>
      <c r="DE1098" s="96">
        <v>4.9364583999999996E-3</v>
      </c>
      <c r="DF1098" s="72">
        <v>617.33000000000004</v>
      </c>
      <c r="DG1098" s="96">
        <v>1</v>
      </c>
      <c r="DH1098" s="72">
        <v>617.33000000000004</v>
      </c>
      <c r="DI1098" s="72">
        <v>721.43766407999999</v>
      </c>
      <c r="DJ1098" s="96">
        <v>1</v>
      </c>
      <c r="DK1098" s="72">
        <v>617.33000000000004</v>
      </c>
      <c r="DL1098" s="96">
        <v>1</v>
      </c>
      <c r="DM1098" s="72">
        <v>617.33000000000004</v>
      </c>
      <c r="DN1098" s="96">
        <v>1</v>
      </c>
      <c r="DO1098" s="96">
        <v>1.8995000000000001E-2</v>
      </c>
      <c r="DP1098" s="72">
        <v>11.73</v>
      </c>
      <c r="DQ1098" s="72">
        <v>605.6</v>
      </c>
      <c r="DR1098" t="s">
        <v>742</v>
      </c>
      <c r="DT1098" t="s">
        <v>695</v>
      </c>
    </row>
    <row r="1099" spans="1:124" x14ac:dyDescent="0.3">
      <c r="A1099" t="s">
        <v>146</v>
      </c>
      <c r="B1099">
        <v>18972</v>
      </c>
      <c r="C1099" s="95">
        <v>9214</v>
      </c>
      <c r="D1099" s="95">
        <v>36691250</v>
      </c>
      <c r="E1099" s="95">
        <v>9113</v>
      </c>
      <c r="F1099" s="95">
        <v>29158158</v>
      </c>
      <c r="G1099" s="95">
        <v>3645</v>
      </c>
      <c r="H1099" s="95">
        <v>10058010</v>
      </c>
      <c r="I1099" s="95">
        <v>3337</v>
      </c>
      <c r="J1099" s="95">
        <v>9600574</v>
      </c>
      <c r="K1099" s="95">
        <v>8800</v>
      </c>
      <c r="L1099" s="95">
        <v>35947737</v>
      </c>
      <c r="M1099" s="95">
        <v>8682</v>
      </c>
      <c r="N1099" s="95">
        <v>30536265</v>
      </c>
      <c r="O1099" s="95">
        <v>3609</v>
      </c>
      <c r="P1099" s="95">
        <v>9153745</v>
      </c>
      <c r="Q1099" s="95">
        <v>3305</v>
      </c>
      <c r="R1099" s="95">
        <v>9979700</v>
      </c>
      <c r="S1099" s="95">
        <v>8678</v>
      </c>
      <c r="T1099" s="95">
        <v>38583534</v>
      </c>
      <c r="U1099" s="95">
        <v>8560</v>
      </c>
      <c r="V1099" s="95">
        <v>32014004</v>
      </c>
      <c r="W1099" s="95">
        <v>3581</v>
      </c>
      <c r="X1099" s="95">
        <v>10057629</v>
      </c>
      <c r="Y1099" s="95">
        <v>3257</v>
      </c>
      <c r="Z1099" s="95">
        <v>11053416</v>
      </c>
      <c r="AA1099" s="95">
        <v>8605</v>
      </c>
      <c r="AB1099" s="95">
        <v>34730430</v>
      </c>
      <c r="AC1099" s="95">
        <v>8464</v>
      </c>
      <c r="AD1099" s="95">
        <v>34264710</v>
      </c>
      <c r="AE1099" s="95">
        <v>3631</v>
      </c>
      <c r="AF1099" s="95">
        <v>10376739</v>
      </c>
      <c r="AG1099" s="95">
        <v>3287</v>
      </c>
      <c r="AH1099" s="95">
        <v>12026575</v>
      </c>
      <c r="AI1099" s="95">
        <v>8596</v>
      </c>
      <c r="AJ1099" s="95">
        <v>35789569.710000001</v>
      </c>
      <c r="AK1099" s="95">
        <v>8440</v>
      </c>
      <c r="AL1099" s="95">
        <v>35138575.420000002</v>
      </c>
      <c r="AM1099" s="95">
        <v>3694</v>
      </c>
      <c r="AN1099" s="95">
        <v>10899779</v>
      </c>
      <c r="AO1099" s="95">
        <v>3349</v>
      </c>
      <c r="AP1099" s="95">
        <v>12556674.130000001</v>
      </c>
      <c r="AQ1099" s="72">
        <v>302.95999999999998</v>
      </c>
      <c r="AR1099" s="72">
        <v>259.43</v>
      </c>
      <c r="AS1099" s="72">
        <v>562.39</v>
      </c>
      <c r="AT1099" s="95">
        <v>46749260</v>
      </c>
      <c r="AU1099" s="95">
        <v>38758732</v>
      </c>
      <c r="AV1099" s="95">
        <v>12859</v>
      </c>
      <c r="AW1099" s="95">
        <v>12450</v>
      </c>
      <c r="AX1099" s="72">
        <v>302.88</v>
      </c>
      <c r="AY1099" s="72">
        <v>281.67</v>
      </c>
      <c r="AZ1099" s="72">
        <v>584.54999999999995</v>
      </c>
      <c r="BA1099" s="95">
        <v>45101482</v>
      </c>
      <c r="BB1099" s="95">
        <v>40515965</v>
      </c>
      <c r="BC1099" s="95">
        <v>12409</v>
      </c>
      <c r="BD1099" s="95">
        <v>11987</v>
      </c>
      <c r="BE1099" s="72">
        <v>330.65</v>
      </c>
      <c r="BF1099" s="72">
        <v>303.70999999999998</v>
      </c>
      <c r="BG1099" s="72">
        <v>634.36</v>
      </c>
      <c r="BH1099" s="95">
        <v>48641163</v>
      </c>
      <c r="BI1099" s="95">
        <v>43067420</v>
      </c>
      <c r="BJ1099" s="95">
        <v>12259</v>
      </c>
      <c r="BK1099" s="95">
        <v>11817</v>
      </c>
      <c r="BL1099" s="72">
        <v>307.2</v>
      </c>
      <c r="BM1099" s="72">
        <v>328.28</v>
      </c>
      <c r="BN1099" s="72">
        <v>635.48</v>
      </c>
      <c r="BO1099" s="95">
        <v>45107169</v>
      </c>
      <c r="BP1099" s="95">
        <v>46291285</v>
      </c>
      <c r="BQ1099" s="95">
        <v>12236</v>
      </c>
      <c r="BR1099" s="95">
        <v>11751</v>
      </c>
      <c r="BS1099" s="72">
        <v>316.58</v>
      </c>
      <c r="BT1099" s="72">
        <v>337.15</v>
      </c>
      <c r="BU1099" s="72">
        <v>653.73</v>
      </c>
      <c r="BV1099" s="95">
        <v>46689348.710000001</v>
      </c>
      <c r="BW1099" s="95">
        <v>47695249.549999997</v>
      </c>
      <c r="BX1099" s="95">
        <v>12290</v>
      </c>
      <c r="BY1099" s="95">
        <v>11789</v>
      </c>
      <c r="BZ1099" s="95">
        <v>12664</v>
      </c>
      <c r="CA1099" s="95">
        <v>12205</v>
      </c>
      <c r="CB1099" s="95">
        <v>12046</v>
      </c>
      <c r="CC1099" s="95">
        <v>12006</v>
      </c>
      <c r="CD1099" s="95">
        <v>12045</v>
      </c>
      <c r="CE1099" s="72">
        <v>650.75523149000003</v>
      </c>
      <c r="CF1099" s="72">
        <v>676.59346364999999</v>
      </c>
      <c r="CG1099" s="72">
        <v>712.40329333</v>
      </c>
      <c r="CH1099" s="72">
        <v>716.50152150999998</v>
      </c>
      <c r="CI1099" s="72">
        <v>731.52548966999996</v>
      </c>
      <c r="CJ1099" s="96">
        <v>0.8642112622</v>
      </c>
      <c r="CK1099" s="96">
        <v>0.86396045990000003</v>
      </c>
      <c r="CL1099" s="96">
        <v>0.89045068419999995</v>
      </c>
      <c r="CM1099" s="96">
        <v>0.88692065669999998</v>
      </c>
      <c r="CN1099" s="96">
        <v>0.89365307049999998</v>
      </c>
      <c r="CO1099" s="96">
        <v>0.943799473</v>
      </c>
      <c r="CP1099" s="96">
        <v>0.93223110620000005</v>
      </c>
      <c r="CQ1099" s="96">
        <v>0.99584056389999998</v>
      </c>
      <c r="CR1099" s="96">
        <v>0.93612472410000003</v>
      </c>
      <c r="CS1099" s="95">
        <v>11750</v>
      </c>
      <c r="CT1099" s="95">
        <v>11392</v>
      </c>
      <c r="CU1099" s="95">
        <v>11270</v>
      </c>
      <c r="CV1099" s="95">
        <v>11334</v>
      </c>
      <c r="CW1099" s="95">
        <v>11334</v>
      </c>
      <c r="CX1099" s="96">
        <v>0.93248746800000004</v>
      </c>
      <c r="CY1099" s="96">
        <v>0.93998219400000005</v>
      </c>
      <c r="CZ1099" s="96">
        <v>0.95657593299999999</v>
      </c>
      <c r="DA1099" s="96">
        <v>0.94933313399999997</v>
      </c>
      <c r="DB1099" s="96">
        <v>0.94112550800000006</v>
      </c>
      <c r="DC1099">
        <v>2013</v>
      </c>
      <c r="DD1099" s="6">
        <v>11958.8</v>
      </c>
      <c r="DE1099" s="96">
        <v>2.0020458999999999E-3</v>
      </c>
      <c r="DF1099" s="72">
        <v>717.5</v>
      </c>
      <c r="DG1099" s="96">
        <v>1</v>
      </c>
      <c r="DH1099" s="72">
        <v>717.5</v>
      </c>
      <c r="DI1099" s="72">
        <v>721.43766407999999</v>
      </c>
      <c r="DJ1099" s="96">
        <v>1</v>
      </c>
      <c r="DK1099" s="72">
        <v>717.5</v>
      </c>
      <c r="DL1099" s="96">
        <v>1</v>
      </c>
      <c r="DM1099" s="72">
        <v>717.5</v>
      </c>
      <c r="DN1099" s="96">
        <v>1</v>
      </c>
      <c r="DO1099" s="96">
        <v>7.3660000000000002E-3</v>
      </c>
      <c r="DP1099" s="72">
        <v>5.29</v>
      </c>
      <c r="DQ1099" s="72">
        <v>712.21</v>
      </c>
      <c r="DR1099" t="s">
        <v>146</v>
      </c>
      <c r="DT1099" t="s">
        <v>695</v>
      </c>
    </row>
    <row r="1100" spans="1:124" x14ac:dyDescent="0.3">
      <c r="A1100" t="s">
        <v>743</v>
      </c>
      <c r="B1100">
        <v>18973</v>
      </c>
      <c r="C1100" s="95">
        <v>295</v>
      </c>
      <c r="D1100" s="95">
        <v>1491196</v>
      </c>
      <c r="E1100" s="95">
        <v>288</v>
      </c>
      <c r="F1100" s="95">
        <v>848590</v>
      </c>
      <c r="G1100" s="95">
        <v>88</v>
      </c>
      <c r="H1100" s="95">
        <v>185624</v>
      </c>
      <c r="I1100" s="95">
        <v>77</v>
      </c>
      <c r="J1100" s="95">
        <v>186142</v>
      </c>
      <c r="K1100" s="95">
        <v>278</v>
      </c>
      <c r="L1100" s="95">
        <v>1097847</v>
      </c>
      <c r="M1100" s="95">
        <v>269</v>
      </c>
      <c r="N1100" s="95">
        <v>703738</v>
      </c>
      <c r="O1100" s="95">
        <v>94</v>
      </c>
      <c r="P1100" s="95">
        <v>318966</v>
      </c>
      <c r="Q1100" s="95">
        <v>81</v>
      </c>
      <c r="R1100" s="95">
        <v>188683</v>
      </c>
      <c r="S1100" s="95">
        <v>272</v>
      </c>
      <c r="T1100" s="95">
        <v>1571579</v>
      </c>
      <c r="U1100" s="95">
        <v>266</v>
      </c>
      <c r="V1100" s="95">
        <v>899653</v>
      </c>
      <c r="W1100" s="95">
        <v>100</v>
      </c>
      <c r="X1100" s="95">
        <v>310318</v>
      </c>
      <c r="Y1100" s="95">
        <v>88</v>
      </c>
      <c r="Z1100" s="95">
        <v>253578</v>
      </c>
      <c r="AA1100" s="95">
        <v>274</v>
      </c>
      <c r="AB1100" s="95">
        <v>1068182</v>
      </c>
      <c r="AC1100" s="95">
        <v>264</v>
      </c>
      <c r="AD1100" s="95">
        <v>810460</v>
      </c>
      <c r="AE1100" s="95">
        <v>99</v>
      </c>
      <c r="AF1100" s="95">
        <v>707536</v>
      </c>
      <c r="AG1100" s="95">
        <v>86</v>
      </c>
      <c r="AH1100" s="95">
        <v>326637</v>
      </c>
      <c r="AI1100" s="95">
        <v>262</v>
      </c>
      <c r="AJ1100" s="95">
        <v>1235275</v>
      </c>
      <c r="AK1100" s="95">
        <v>251</v>
      </c>
      <c r="AL1100" s="95">
        <v>1040953</v>
      </c>
      <c r="AM1100" s="95">
        <v>99</v>
      </c>
      <c r="AN1100" s="95">
        <v>152293</v>
      </c>
      <c r="AO1100" s="95">
        <v>87</v>
      </c>
      <c r="AP1100" s="95">
        <v>219579</v>
      </c>
      <c r="AQ1100" s="72">
        <v>364.84</v>
      </c>
      <c r="AR1100" s="72">
        <v>236.24</v>
      </c>
      <c r="AS1100" s="72">
        <v>601.08000000000004</v>
      </c>
      <c r="AT1100" s="95">
        <v>1676820</v>
      </c>
      <c r="AU1100" s="95">
        <v>1034732</v>
      </c>
      <c r="AV1100" s="95">
        <v>383</v>
      </c>
      <c r="AW1100" s="95">
        <v>365</v>
      </c>
      <c r="AX1100" s="72">
        <v>317.39</v>
      </c>
      <c r="AY1100" s="72">
        <v>212.48</v>
      </c>
      <c r="AZ1100" s="72">
        <v>529.87</v>
      </c>
      <c r="BA1100" s="95">
        <v>1416813</v>
      </c>
      <c r="BB1100" s="95">
        <v>892421</v>
      </c>
      <c r="BC1100" s="95">
        <v>372</v>
      </c>
      <c r="BD1100" s="95">
        <v>350</v>
      </c>
      <c r="BE1100" s="72">
        <v>421.57</v>
      </c>
      <c r="BF1100" s="72">
        <v>271.48</v>
      </c>
      <c r="BG1100" s="72">
        <v>693.05</v>
      </c>
      <c r="BH1100" s="95">
        <v>1881897</v>
      </c>
      <c r="BI1100" s="95">
        <v>1153231</v>
      </c>
      <c r="BJ1100" s="95">
        <v>372</v>
      </c>
      <c r="BK1100" s="95">
        <v>354</v>
      </c>
      <c r="BL1100" s="72">
        <v>396.72</v>
      </c>
      <c r="BM1100" s="72">
        <v>270.74</v>
      </c>
      <c r="BN1100" s="72">
        <v>667.46</v>
      </c>
      <c r="BO1100" s="95">
        <v>1775718</v>
      </c>
      <c r="BP1100" s="95">
        <v>1137097</v>
      </c>
      <c r="BQ1100" s="95">
        <v>373</v>
      </c>
      <c r="BR1100" s="95">
        <v>350</v>
      </c>
      <c r="BS1100" s="72">
        <v>320.31</v>
      </c>
      <c r="BT1100" s="72">
        <v>310.77999999999997</v>
      </c>
      <c r="BU1100" s="72">
        <v>631.09</v>
      </c>
      <c r="BV1100" s="95">
        <v>1387568</v>
      </c>
      <c r="BW1100" s="95">
        <v>1260532</v>
      </c>
      <c r="BX1100" s="95">
        <v>361</v>
      </c>
      <c r="BY1100" s="95">
        <v>338</v>
      </c>
      <c r="BZ1100" s="95">
        <v>374</v>
      </c>
      <c r="CA1100" s="95">
        <v>361</v>
      </c>
      <c r="CB1100" s="95">
        <v>363</v>
      </c>
      <c r="CC1100" s="95">
        <v>362</v>
      </c>
      <c r="CD1100" s="95">
        <v>350</v>
      </c>
      <c r="CE1100" s="72">
        <v>650.75523149000003</v>
      </c>
      <c r="CF1100" s="72">
        <v>676.59346364999999</v>
      </c>
      <c r="CG1100" s="72">
        <v>712.40329333</v>
      </c>
      <c r="CH1100" s="72">
        <v>716.50152150999998</v>
      </c>
      <c r="CI1100" s="72">
        <v>731.52548966999996</v>
      </c>
      <c r="CJ1100" s="96">
        <v>0.92366525990000004</v>
      </c>
      <c r="CK1100" s="96">
        <v>0.78314383519999997</v>
      </c>
      <c r="CL1100" s="96">
        <v>0.97283379579999996</v>
      </c>
      <c r="CM1100" s="96">
        <v>0.93155419770000003</v>
      </c>
      <c r="CN1100" s="96">
        <v>0.86270404639999998</v>
      </c>
      <c r="CO1100" s="96">
        <v>0.96295991459999997</v>
      </c>
      <c r="CP1100" s="96">
        <v>0.92919779260000002</v>
      </c>
      <c r="CQ1100" s="96">
        <v>0.99584056389999998</v>
      </c>
      <c r="CR1100" s="96">
        <v>0.93307874130000001</v>
      </c>
      <c r="CS1100" s="95">
        <v>365</v>
      </c>
      <c r="CT1100" s="95">
        <v>348</v>
      </c>
      <c r="CU1100" s="95">
        <v>351</v>
      </c>
      <c r="CV1100" s="95">
        <v>357</v>
      </c>
      <c r="CW1100" s="95">
        <v>344</v>
      </c>
      <c r="CX1100" s="96">
        <v>0.96409630400000002</v>
      </c>
      <c r="CY1100" s="96">
        <v>0.91303748399999995</v>
      </c>
      <c r="CZ1100" s="96">
        <v>0.99093897500000006</v>
      </c>
      <c r="DA1100" s="96">
        <v>0.94995950600000001</v>
      </c>
      <c r="DB1100" s="96">
        <v>0.99720037800000005</v>
      </c>
      <c r="DC1100">
        <v>2013</v>
      </c>
      <c r="DD1100" s="6">
        <v>351.4</v>
      </c>
      <c r="DE1100" s="96">
        <v>3.479003E-3</v>
      </c>
      <c r="DF1100" s="72">
        <v>714.1</v>
      </c>
      <c r="DG1100" s="96">
        <v>1</v>
      </c>
      <c r="DH1100" s="72">
        <v>714.1</v>
      </c>
      <c r="DI1100" s="72">
        <v>721.43766407999999</v>
      </c>
      <c r="DJ1100" s="96">
        <v>0.59279001340000004</v>
      </c>
      <c r="DK1100" s="72">
        <v>717.08797009</v>
      </c>
      <c r="DL1100" s="96">
        <v>1.0016256093</v>
      </c>
      <c r="DM1100" s="72">
        <v>718.25367494</v>
      </c>
      <c r="DN1100" s="96">
        <v>1</v>
      </c>
      <c r="DO1100" s="96">
        <v>1.8290000000000001E-2</v>
      </c>
      <c r="DP1100" s="72">
        <v>13.14</v>
      </c>
      <c r="DQ1100" s="72">
        <v>705.11</v>
      </c>
      <c r="DR1100" t="s">
        <v>743</v>
      </c>
      <c r="DT1100" t="s">
        <v>695</v>
      </c>
    </row>
    <row r="1101" spans="1:124" x14ac:dyDescent="0.3">
      <c r="A1101" t="s">
        <v>744</v>
      </c>
      <c r="B1101">
        <v>18974</v>
      </c>
      <c r="C1101" s="95">
        <v>1962</v>
      </c>
      <c r="D1101" s="95">
        <v>8264769</v>
      </c>
      <c r="E1101" s="95">
        <v>1955</v>
      </c>
      <c r="F1101" s="95">
        <v>6165215</v>
      </c>
      <c r="G1101" s="95">
        <v>765</v>
      </c>
      <c r="H1101" s="95">
        <v>1917787</v>
      </c>
      <c r="I1101" s="95">
        <v>693</v>
      </c>
      <c r="J1101" s="95">
        <v>1853048</v>
      </c>
      <c r="K1101" s="95">
        <v>1876</v>
      </c>
      <c r="L1101" s="95">
        <v>7921203</v>
      </c>
      <c r="M1101" s="95">
        <v>1860</v>
      </c>
      <c r="N1101" s="95">
        <v>6080756</v>
      </c>
      <c r="O1101" s="95">
        <v>776</v>
      </c>
      <c r="P1101" s="95">
        <v>2510059</v>
      </c>
      <c r="Q1101" s="95">
        <v>711</v>
      </c>
      <c r="R1101" s="95">
        <v>2027749</v>
      </c>
      <c r="S1101" s="95">
        <v>1873</v>
      </c>
      <c r="T1101" s="95">
        <v>8802517</v>
      </c>
      <c r="U1101" s="95">
        <v>1858</v>
      </c>
      <c r="V1101" s="95">
        <v>6345433</v>
      </c>
      <c r="W1101" s="95">
        <v>776</v>
      </c>
      <c r="X1101" s="95">
        <v>1880127</v>
      </c>
      <c r="Y1101" s="95">
        <v>708</v>
      </c>
      <c r="Z1101" s="95">
        <v>2113671</v>
      </c>
      <c r="AA1101" s="95">
        <v>1852</v>
      </c>
      <c r="AB1101" s="95">
        <v>8741431</v>
      </c>
      <c r="AC1101" s="95">
        <v>1830</v>
      </c>
      <c r="AD1101" s="95">
        <v>6629354</v>
      </c>
      <c r="AE1101" s="95">
        <v>800</v>
      </c>
      <c r="AF1101" s="95">
        <v>2377745</v>
      </c>
      <c r="AG1101" s="95">
        <v>724</v>
      </c>
      <c r="AH1101" s="95">
        <v>2524147</v>
      </c>
      <c r="AI1101" s="95">
        <v>1851</v>
      </c>
      <c r="AJ1101" s="95">
        <v>9097157</v>
      </c>
      <c r="AK1101" s="95">
        <v>1833</v>
      </c>
      <c r="AL1101" s="95">
        <v>7006978.5800000001</v>
      </c>
      <c r="AM1101" s="95">
        <v>841</v>
      </c>
      <c r="AN1101" s="95">
        <v>2788126</v>
      </c>
      <c r="AO1101" s="95">
        <v>765</v>
      </c>
      <c r="AP1101" s="95">
        <v>2665175</v>
      </c>
      <c r="AQ1101" s="72">
        <v>311.16000000000003</v>
      </c>
      <c r="AR1101" s="72">
        <v>252.34</v>
      </c>
      <c r="AS1101" s="72">
        <v>563.5</v>
      </c>
      <c r="AT1101" s="95">
        <v>10182556</v>
      </c>
      <c r="AU1101" s="95">
        <v>8018263</v>
      </c>
      <c r="AV1101" s="95">
        <v>2727</v>
      </c>
      <c r="AW1101" s="95">
        <v>2648</v>
      </c>
      <c r="AX1101" s="72">
        <v>327.78</v>
      </c>
      <c r="AY1101" s="72">
        <v>262.82</v>
      </c>
      <c r="AZ1101" s="72">
        <v>590.6</v>
      </c>
      <c r="BA1101" s="95">
        <v>10431262</v>
      </c>
      <c r="BB1101" s="95">
        <v>8108505</v>
      </c>
      <c r="BC1101" s="95">
        <v>2652</v>
      </c>
      <c r="BD1101" s="95">
        <v>2571</v>
      </c>
      <c r="BE1101" s="72">
        <v>336.06</v>
      </c>
      <c r="BF1101" s="72">
        <v>274.72000000000003</v>
      </c>
      <c r="BG1101" s="72">
        <v>610.78</v>
      </c>
      <c r="BH1101" s="95">
        <v>10682644</v>
      </c>
      <c r="BI1101" s="95">
        <v>8459104</v>
      </c>
      <c r="BJ1101" s="95">
        <v>2649</v>
      </c>
      <c r="BK1101" s="95">
        <v>2566</v>
      </c>
      <c r="BL1101" s="72">
        <v>349.4</v>
      </c>
      <c r="BM1101" s="72">
        <v>298.67</v>
      </c>
      <c r="BN1101" s="72">
        <v>648.07000000000005</v>
      </c>
      <c r="BO1101" s="95">
        <v>11119176</v>
      </c>
      <c r="BP1101" s="95">
        <v>9153501</v>
      </c>
      <c r="BQ1101" s="95">
        <v>2652</v>
      </c>
      <c r="BR1101" s="95">
        <v>2554</v>
      </c>
      <c r="BS1101" s="72">
        <v>367.92</v>
      </c>
      <c r="BT1101" s="72">
        <v>310.24</v>
      </c>
      <c r="BU1101" s="72">
        <v>678.16</v>
      </c>
      <c r="BV1101" s="95">
        <v>11885283</v>
      </c>
      <c r="BW1101" s="95">
        <v>9672153.5800000001</v>
      </c>
      <c r="BX1101" s="95">
        <v>2692</v>
      </c>
      <c r="BY1101" s="95">
        <v>2598</v>
      </c>
      <c r="BZ1101" s="95">
        <v>2689</v>
      </c>
      <c r="CA1101" s="95">
        <v>2613</v>
      </c>
      <c r="CB1101" s="95">
        <v>2609</v>
      </c>
      <c r="CC1101" s="95">
        <v>2605</v>
      </c>
      <c r="CD1101" s="95">
        <v>2646</v>
      </c>
      <c r="CE1101" s="72">
        <v>650.75523149000003</v>
      </c>
      <c r="CF1101" s="72">
        <v>676.59346364999999</v>
      </c>
      <c r="CG1101" s="72">
        <v>712.40329333</v>
      </c>
      <c r="CH1101" s="72">
        <v>716.50152150999998</v>
      </c>
      <c r="CI1101" s="72">
        <v>731.52548966999996</v>
      </c>
      <c r="CJ1101" s="96">
        <v>0.86591697270000001</v>
      </c>
      <c r="CK1101" s="96">
        <v>0.87290231389999995</v>
      </c>
      <c r="CL1101" s="96">
        <v>0.85735145489999998</v>
      </c>
      <c r="CM1101" s="96">
        <v>0.90449214769999997</v>
      </c>
      <c r="CN1101" s="96">
        <v>0.92704903599999999</v>
      </c>
      <c r="CO1101" s="96">
        <v>0.94332565680000002</v>
      </c>
      <c r="CP1101" s="96">
        <v>0.93874514990000002</v>
      </c>
      <c r="CQ1101" s="96">
        <v>0.99584056389999998</v>
      </c>
      <c r="CR1101" s="96">
        <v>0.94266597470000002</v>
      </c>
      <c r="CS1101" s="95">
        <v>2705</v>
      </c>
      <c r="CT1101" s="95">
        <v>2670</v>
      </c>
      <c r="CU1101" s="95">
        <v>2693</v>
      </c>
      <c r="CV1101" s="95">
        <v>2723</v>
      </c>
      <c r="CW1101" s="95">
        <v>2777</v>
      </c>
      <c r="CX1101" s="96">
        <v>0.93424874000000002</v>
      </c>
      <c r="CY1101" s="96">
        <v>0.96048442999999994</v>
      </c>
      <c r="CZ1101" s="96">
        <v>0.94066573799999997</v>
      </c>
      <c r="DA1101" s="96">
        <v>0.937009329</v>
      </c>
      <c r="DB1101" s="96">
        <v>0.94444256599999998</v>
      </c>
      <c r="DC1101">
        <v>2013</v>
      </c>
      <c r="DD1101" s="6">
        <v>2587.4</v>
      </c>
      <c r="DE1101" s="96">
        <v>4.3746319000000002E-3</v>
      </c>
      <c r="DF1101" s="72">
        <v>720.79</v>
      </c>
      <c r="DG1101" s="96">
        <v>1</v>
      </c>
      <c r="DH1101" s="72">
        <v>720.79</v>
      </c>
      <c r="DI1101" s="72">
        <v>721.43766407999999</v>
      </c>
      <c r="DJ1101" s="96">
        <v>1</v>
      </c>
      <c r="DK1101" s="72">
        <v>720.79</v>
      </c>
      <c r="DL1101" s="96">
        <v>1</v>
      </c>
      <c r="DM1101" s="72">
        <v>720.79</v>
      </c>
      <c r="DN1101" s="96">
        <v>1</v>
      </c>
      <c r="DO1101" s="96">
        <v>1.8128999999999999E-2</v>
      </c>
      <c r="DP1101" s="72">
        <v>13.07</v>
      </c>
      <c r="DQ1101" s="72">
        <v>707.72</v>
      </c>
      <c r="DR1101" t="s">
        <v>744</v>
      </c>
      <c r="DT1101" t="s">
        <v>695</v>
      </c>
    </row>
    <row r="1102" spans="1:124" x14ac:dyDescent="0.3">
      <c r="A1102" t="s">
        <v>745</v>
      </c>
      <c r="B1102">
        <v>18975</v>
      </c>
      <c r="C1102" s="95">
        <v>2338</v>
      </c>
      <c r="D1102" s="95">
        <v>11095634</v>
      </c>
      <c r="E1102" s="95">
        <v>2300</v>
      </c>
      <c r="F1102" s="95">
        <v>7558796</v>
      </c>
      <c r="G1102" s="95">
        <v>831</v>
      </c>
      <c r="H1102" s="95">
        <v>1771266</v>
      </c>
      <c r="I1102" s="95">
        <v>754</v>
      </c>
      <c r="J1102" s="95">
        <v>1946962</v>
      </c>
      <c r="K1102" s="95">
        <v>2086</v>
      </c>
      <c r="L1102" s="95">
        <v>9960469</v>
      </c>
      <c r="M1102" s="95">
        <v>2046</v>
      </c>
      <c r="N1102" s="95">
        <v>7652903</v>
      </c>
      <c r="O1102" s="95">
        <v>840</v>
      </c>
      <c r="P1102" s="95">
        <v>2174999</v>
      </c>
      <c r="Q1102" s="95">
        <v>759</v>
      </c>
      <c r="R1102" s="95">
        <v>2361947</v>
      </c>
      <c r="S1102" s="95">
        <v>2058</v>
      </c>
      <c r="T1102" s="95">
        <v>9991667</v>
      </c>
      <c r="U1102" s="95">
        <v>2020</v>
      </c>
      <c r="V1102" s="95">
        <v>8593123</v>
      </c>
      <c r="W1102" s="95">
        <v>872</v>
      </c>
      <c r="X1102" s="95">
        <v>2846571</v>
      </c>
      <c r="Y1102" s="95">
        <v>791</v>
      </c>
      <c r="Z1102" s="95">
        <v>2507105</v>
      </c>
      <c r="AA1102" s="95">
        <v>2068</v>
      </c>
      <c r="AB1102" s="95">
        <v>10173233</v>
      </c>
      <c r="AC1102" s="95">
        <v>2031</v>
      </c>
      <c r="AD1102" s="95">
        <v>8511704</v>
      </c>
      <c r="AE1102" s="95">
        <v>872</v>
      </c>
      <c r="AF1102" s="95">
        <v>2200037</v>
      </c>
      <c r="AG1102" s="95">
        <v>796</v>
      </c>
      <c r="AH1102" s="95">
        <v>2908781</v>
      </c>
      <c r="AI1102" s="95">
        <v>2048</v>
      </c>
      <c r="AJ1102" s="95">
        <v>9881528.9700000007</v>
      </c>
      <c r="AK1102" s="95">
        <v>2003</v>
      </c>
      <c r="AL1102" s="95">
        <v>8448734.1999999993</v>
      </c>
      <c r="AM1102" s="95">
        <v>924</v>
      </c>
      <c r="AN1102" s="95">
        <v>2285169.7599999998</v>
      </c>
      <c r="AO1102" s="95">
        <v>836</v>
      </c>
      <c r="AP1102" s="95">
        <v>2873055.14</v>
      </c>
      <c r="AQ1102" s="72">
        <v>338.35</v>
      </c>
      <c r="AR1102" s="72">
        <v>259.38</v>
      </c>
      <c r="AS1102" s="72">
        <v>597.73</v>
      </c>
      <c r="AT1102" s="95">
        <v>12866900</v>
      </c>
      <c r="AU1102" s="95">
        <v>9505758</v>
      </c>
      <c r="AV1102" s="95">
        <v>3169</v>
      </c>
      <c r="AW1102" s="95">
        <v>3054</v>
      </c>
      <c r="AX1102" s="72">
        <v>345.62</v>
      </c>
      <c r="AY1102" s="72">
        <v>297.52999999999997</v>
      </c>
      <c r="AZ1102" s="72">
        <v>643.15</v>
      </c>
      <c r="BA1102" s="95">
        <v>12135468</v>
      </c>
      <c r="BB1102" s="95">
        <v>10014850</v>
      </c>
      <c r="BC1102" s="95">
        <v>2926</v>
      </c>
      <c r="BD1102" s="95">
        <v>2805</v>
      </c>
      <c r="BE1102" s="72">
        <v>365.14</v>
      </c>
      <c r="BF1102" s="72">
        <v>329.07</v>
      </c>
      <c r="BG1102" s="72">
        <v>694.21</v>
      </c>
      <c r="BH1102" s="95">
        <v>12838238</v>
      </c>
      <c r="BI1102" s="95">
        <v>11100228</v>
      </c>
      <c r="BJ1102" s="95">
        <v>2930</v>
      </c>
      <c r="BK1102" s="95">
        <v>2811</v>
      </c>
      <c r="BL1102" s="72">
        <v>350.72</v>
      </c>
      <c r="BM1102" s="72">
        <v>336.65</v>
      </c>
      <c r="BN1102" s="72">
        <v>687.37</v>
      </c>
      <c r="BO1102" s="95">
        <v>12373270</v>
      </c>
      <c r="BP1102" s="95">
        <v>11420485</v>
      </c>
      <c r="BQ1102" s="95">
        <v>2940</v>
      </c>
      <c r="BR1102" s="95">
        <v>2827</v>
      </c>
      <c r="BS1102" s="72">
        <v>341.15</v>
      </c>
      <c r="BT1102" s="72">
        <v>332.33</v>
      </c>
      <c r="BU1102" s="72">
        <v>673.48</v>
      </c>
      <c r="BV1102" s="95">
        <v>12166698.73</v>
      </c>
      <c r="BW1102" s="95">
        <v>11321789.34</v>
      </c>
      <c r="BX1102" s="95">
        <v>2972</v>
      </c>
      <c r="BY1102" s="95">
        <v>2839</v>
      </c>
      <c r="BZ1102" s="95">
        <v>3114</v>
      </c>
      <c r="CA1102" s="95">
        <v>2868</v>
      </c>
      <c r="CB1102" s="95">
        <v>2873</v>
      </c>
      <c r="CC1102" s="95">
        <v>2886</v>
      </c>
      <c r="CD1102" s="95">
        <v>2907</v>
      </c>
      <c r="CE1102" s="72">
        <v>650.75523149000003</v>
      </c>
      <c r="CF1102" s="72">
        <v>676.59346364999999</v>
      </c>
      <c r="CG1102" s="72">
        <v>712.40329333</v>
      </c>
      <c r="CH1102" s="72">
        <v>716.50152150999998</v>
      </c>
      <c r="CI1102" s="72">
        <v>731.52548966999996</v>
      </c>
      <c r="CJ1102" s="96">
        <v>0.91851739499999996</v>
      </c>
      <c r="CK1102" s="96">
        <v>0.95057081480000005</v>
      </c>
      <c r="CL1102" s="96">
        <v>0.97446208700000003</v>
      </c>
      <c r="CM1102" s="96">
        <v>0.95934199630000005</v>
      </c>
      <c r="CN1102" s="96">
        <v>0.92065144619999995</v>
      </c>
      <c r="CO1102" s="96">
        <v>1.0369300591999999</v>
      </c>
      <c r="CP1102" s="96">
        <v>0.91106313240000003</v>
      </c>
      <c r="CQ1102" s="96">
        <v>0.99584056389999998</v>
      </c>
      <c r="CR1102" s="96">
        <v>0.91486833869999995</v>
      </c>
      <c r="CS1102" s="95">
        <v>2928</v>
      </c>
      <c r="CT1102" s="95">
        <v>2727</v>
      </c>
      <c r="CU1102" s="95">
        <v>2740</v>
      </c>
      <c r="CV1102" s="95">
        <v>2741</v>
      </c>
      <c r="CW1102" s="95">
        <v>2775</v>
      </c>
      <c r="CX1102" s="96">
        <v>0.98448544199999999</v>
      </c>
      <c r="CY1102" s="96">
        <v>1.0082711129999999</v>
      </c>
      <c r="CZ1102" s="96">
        <v>1.0605980740000001</v>
      </c>
      <c r="DA1102" s="96">
        <v>1.0798873609999999</v>
      </c>
      <c r="DB1102" s="96">
        <v>1.0546289639999999</v>
      </c>
      <c r="DC1102">
        <v>2013</v>
      </c>
      <c r="DD1102" s="6">
        <v>2867.2</v>
      </c>
      <c r="DE1102" s="96">
        <v>4.7363383999999998E-3</v>
      </c>
      <c r="DF1102" s="72">
        <v>699.28</v>
      </c>
      <c r="DG1102" s="96">
        <v>1</v>
      </c>
      <c r="DH1102" s="72">
        <v>699.28</v>
      </c>
      <c r="DI1102" s="72">
        <v>721.43766407999999</v>
      </c>
      <c r="DJ1102" s="96">
        <v>1</v>
      </c>
      <c r="DK1102" s="72">
        <v>699.28</v>
      </c>
      <c r="DL1102" s="96">
        <v>1</v>
      </c>
      <c r="DM1102" s="72">
        <v>699.28</v>
      </c>
      <c r="DN1102" s="96">
        <v>1</v>
      </c>
      <c r="DO1102" s="96">
        <v>1.6053999999999999E-2</v>
      </c>
      <c r="DP1102" s="72">
        <v>11.23</v>
      </c>
      <c r="DQ1102" s="72">
        <v>688.05</v>
      </c>
      <c r="DR1102" t="s">
        <v>745</v>
      </c>
      <c r="DT1102" t="s">
        <v>695</v>
      </c>
    </row>
    <row r="1103" spans="1:124" x14ac:dyDescent="0.3">
      <c r="A1103" t="s">
        <v>57</v>
      </c>
      <c r="B1103">
        <v>18976</v>
      </c>
      <c r="C1103" s="95">
        <v>2598</v>
      </c>
      <c r="D1103" s="95">
        <v>11590793</v>
      </c>
      <c r="E1103" s="95">
        <v>2585</v>
      </c>
      <c r="F1103" s="95">
        <v>8585997</v>
      </c>
      <c r="G1103" s="95">
        <v>989</v>
      </c>
      <c r="H1103" s="95">
        <v>2186168</v>
      </c>
      <c r="I1103" s="95">
        <v>922</v>
      </c>
      <c r="J1103" s="95">
        <v>2726945</v>
      </c>
      <c r="K1103" s="95">
        <v>2483</v>
      </c>
      <c r="L1103" s="95">
        <v>10024547</v>
      </c>
      <c r="M1103" s="95">
        <v>2468</v>
      </c>
      <c r="N1103" s="95">
        <v>8543458</v>
      </c>
      <c r="O1103" s="95">
        <v>973</v>
      </c>
      <c r="P1103" s="95">
        <v>2947077</v>
      </c>
      <c r="Q1103" s="95">
        <v>904</v>
      </c>
      <c r="R1103" s="95">
        <v>3210174</v>
      </c>
      <c r="S1103" s="95">
        <v>2505</v>
      </c>
      <c r="T1103" s="95">
        <v>11236144</v>
      </c>
      <c r="U1103" s="95">
        <v>2484</v>
      </c>
      <c r="V1103" s="95">
        <v>9335060</v>
      </c>
      <c r="W1103" s="95">
        <v>933</v>
      </c>
      <c r="X1103" s="95">
        <v>2774332</v>
      </c>
      <c r="Y1103" s="95">
        <v>867</v>
      </c>
      <c r="Z1103" s="95">
        <v>3242233</v>
      </c>
      <c r="AA1103" s="95">
        <v>2513</v>
      </c>
      <c r="AB1103" s="95">
        <v>10761266</v>
      </c>
      <c r="AC1103" s="95">
        <v>2479</v>
      </c>
      <c r="AD1103" s="95">
        <v>10283887</v>
      </c>
      <c r="AE1103" s="95">
        <v>922</v>
      </c>
      <c r="AF1103" s="95">
        <v>2988771</v>
      </c>
      <c r="AG1103" s="95">
        <v>856</v>
      </c>
      <c r="AH1103" s="95">
        <v>3085420</v>
      </c>
      <c r="AI1103" s="95">
        <v>2528</v>
      </c>
      <c r="AJ1103" s="95">
        <v>11144059</v>
      </c>
      <c r="AK1103" s="95">
        <v>2481</v>
      </c>
      <c r="AL1103" s="95">
        <v>10475305</v>
      </c>
      <c r="AM1103" s="95">
        <v>920</v>
      </c>
      <c r="AN1103" s="95">
        <v>3184125.92</v>
      </c>
      <c r="AO1103" s="95">
        <v>848</v>
      </c>
      <c r="AP1103" s="95">
        <v>4117851.72</v>
      </c>
      <c r="AQ1103" s="72">
        <v>320.07</v>
      </c>
      <c r="AR1103" s="72">
        <v>268.82</v>
      </c>
      <c r="AS1103" s="72">
        <v>588.89</v>
      </c>
      <c r="AT1103" s="95">
        <v>13776961</v>
      </c>
      <c r="AU1103" s="95">
        <v>11312942</v>
      </c>
      <c r="AV1103" s="95">
        <v>3587</v>
      </c>
      <c r="AW1103" s="95">
        <v>3507</v>
      </c>
      <c r="AX1103" s="72">
        <v>312.77999999999997</v>
      </c>
      <c r="AY1103" s="72">
        <v>290.47000000000003</v>
      </c>
      <c r="AZ1103" s="72">
        <v>603.25</v>
      </c>
      <c r="BA1103" s="95">
        <v>12971624</v>
      </c>
      <c r="BB1103" s="95">
        <v>11753632</v>
      </c>
      <c r="BC1103" s="95">
        <v>3456</v>
      </c>
      <c r="BD1103" s="95">
        <v>3372</v>
      </c>
      <c r="BE1103" s="72">
        <v>339.6</v>
      </c>
      <c r="BF1103" s="72">
        <v>312.77</v>
      </c>
      <c r="BG1103" s="72">
        <v>652.37</v>
      </c>
      <c r="BH1103" s="95">
        <v>14010476</v>
      </c>
      <c r="BI1103" s="95">
        <v>12577293</v>
      </c>
      <c r="BJ1103" s="95">
        <v>3438</v>
      </c>
      <c r="BK1103" s="95">
        <v>3351</v>
      </c>
      <c r="BL1103" s="72">
        <v>333.58</v>
      </c>
      <c r="BM1103" s="72">
        <v>334.07</v>
      </c>
      <c r="BN1103" s="72">
        <v>667.65</v>
      </c>
      <c r="BO1103" s="95">
        <v>13750037</v>
      </c>
      <c r="BP1103" s="95">
        <v>13369307</v>
      </c>
      <c r="BQ1103" s="95">
        <v>3435</v>
      </c>
      <c r="BR1103" s="95">
        <v>3335</v>
      </c>
      <c r="BS1103" s="72">
        <v>346.29</v>
      </c>
      <c r="BT1103" s="72">
        <v>365.3</v>
      </c>
      <c r="BU1103" s="72">
        <v>711.59</v>
      </c>
      <c r="BV1103" s="95">
        <v>14328184.92</v>
      </c>
      <c r="BW1103" s="95">
        <v>14593156.720000001</v>
      </c>
      <c r="BX1103" s="95">
        <v>3448</v>
      </c>
      <c r="BY1103" s="95">
        <v>3329</v>
      </c>
      <c r="BZ1103" s="95">
        <v>3549</v>
      </c>
      <c r="CA1103" s="95">
        <v>3415</v>
      </c>
      <c r="CB1103" s="95">
        <v>3396</v>
      </c>
      <c r="CC1103" s="95">
        <v>3388</v>
      </c>
      <c r="CD1103" s="95">
        <v>3390</v>
      </c>
      <c r="CE1103" s="72">
        <v>650.75523149000003</v>
      </c>
      <c r="CF1103" s="72">
        <v>676.59346364999999</v>
      </c>
      <c r="CG1103" s="72">
        <v>712.40329333</v>
      </c>
      <c r="CH1103" s="72">
        <v>716.50152150999998</v>
      </c>
      <c r="CI1103" s="72">
        <v>731.52548966999996</v>
      </c>
      <c r="CJ1103" s="96">
        <v>0.90493317839999998</v>
      </c>
      <c r="CK1103" s="96">
        <v>0.8915989178</v>
      </c>
      <c r="CL1103" s="96">
        <v>0.91573130849999995</v>
      </c>
      <c r="CM1103" s="96">
        <v>0.93181937500000001</v>
      </c>
      <c r="CN1103" s="96">
        <v>0.97274805880000004</v>
      </c>
      <c r="CO1103" s="96">
        <v>0.99012579970000003</v>
      </c>
      <c r="CP1103" s="96">
        <v>0.93257459610000004</v>
      </c>
      <c r="CQ1103" s="96">
        <v>0.99584056389999998</v>
      </c>
      <c r="CR1103" s="96">
        <v>0.93646964860000004</v>
      </c>
      <c r="CS1103" s="95">
        <v>3495</v>
      </c>
      <c r="CT1103" s="95">
        <v>3380</v>
      </c>
      <c r="CU1103" s="95">
        <v>3396</v>
      </c>
      <c r="CV1103" s="95">
        <v>3294</v>
      </c>
      <c r="CW1103" s="95">
        <v>3305</v>
      </c>
      <c r="CX1103" s="96">
        <v>0.99229511400000003</v>
      </c>
      <c r="CY1103" s="96">
        <v>0.98040852199999995</v>
      </c>
      <c r="CZ1103" s="96">
        <v>0.99764765799999999</v>
      </c>
      <c r="DA1103" s="96">
        <v>0.99402976099999996</v>
      </c>
      <c r="DB1103" s="96">
        <v>0.98614963200000005</v>
      </c>
      <c r="DC1103">
        <v>2013</v>
      </c>
      <c r="DD1103" s="6">
        <v>3378.8</v>
      </c>
      <c r="DE1103" s="96">
        <v>2.3407546000000002E-3</v>
      </c>
      <c r="DF1103" s="72">
        <v>717.52</v>
      </c>
      <c r="DG1103" s="96">
        <v>1</v>
      </c>
      <c r="DH1103" s="72">
        <v>717.52</v>
      </c>
      <c r="DI1103" s="72">
        <v>721.43766407999999</v>
      </c>
      <c r="DJ1103" s="96">
        <v>1</v>
      </c>
      <c r="DK1103" s="72">
        <v>717.52</v>
      </c>
      <c r="DL1103" s="96">
        <v>1</v>
      </c>
      <c r="DM1103" s="72">
        <v>717.52</v>
      </c>
      <c r="DN1103" s="96">
        <v>1</v>
      </c>
      <c r="DO1103" s="96">
        <v>9.2040000000000004E-3</v>
      </c>
      <c r="DP1103" s="72">
        <v>6.6</v>
      </c>
      <c r="DQ1103" s="72">
        <v>710.92</v>
      </c>
      <c r="DR1103" t="s">
        <v>57</v>
      </c>
      <c r="DT1103" t="s">
        <v>695</v>
      </c>
    </row>
    <row r="1104" spans="1:124" x14ac:dyDescent="0.3">
      <c r="A1104" t="s">
        <v>149</v>
      </c>
      <c r="B1104">
        <v>18977</v>
      </c>
      <c r="C1104" s="95">
        <v>3361</v>
      </c>
      <c r="D1104" s="95">
        <v>11172932</v>
      </c>
      <c r="E1104" s="95">
        <v>3197</v>
      </c>
      <c r="F1104" s="95">
        <v>9813777</v>
      </c>
      <c r="G1104" s="95">
        <v>896</v>
      </c>
      <c r="H1104" s="95">
        <v>2386264</v>
      </c>
      <c r="I1104" s="95">
        <v>766</v>
      </c>
      <c r="J1104" s="95">
        <v>2481047</v>
      </c>
      <c r="K1104" s="95">
        <v>3198</v>
      </c>
      <c r="L1104" s="95">
        <v>11679842</v>
      </c>
      <c r="M1104" s="95">
        <v>3008</v>
      </c>
      <c r="N1104" s="95">
        <v>10376492</v>
      </c>
      <c r="O1104" s="95">
        <v>925</v>
      </c>
      <c r="P1104" s="95">
        <v>2935165</v>
      </c>
      <c r="Q1104" s="95">
        <v>782</v>
      </c>
      <c r="R1104" s="95">
        <v>2628049</v>
      </c>
      <c r="S1104" s="95">
        <v>3218</v>
      </c>
      <c r="T1104" s="95">
        <v>13276178</v>
      </c>
      <c r="U1104" s="95">
        <v>2998</v>
      </c>
      <c r="V1104" s="95">
        <v>10236544</v>
      </c>
      <c r="W1104" s="95">
        <v>939</v>
      </c>
      <c r="X1104" s="95">
        <v>3075585</v>
      </c>
      <c r="Y1104" s="95">
        <v>792</v>
      </c>
      <c r="Z1104" s="95">
        <v>2858342</v>
      </c>
      <c r="AA1104" s="95">
        <v>3215</v>
      </c>
      <c r="AB1104" s="95">
        <v>10703057</v>
      </c>
      <c r="AC1104" s="95">
        <v>2994</v>
      </c>
      <c r="AD1104" s="95">
        <v>10009295</v>
      </c>
      <c r="AE1104" s="95">
        <v>957</v>
      </c>
      <c r="AF1104" s="95">
        <v>2793462</v>
      </c>
      <c r="AG1104" s="95">
        <v>797</v>
      </c>
      <c r="AH1104" s="95">
        <v>2897161</v>
      </c>
      <c r="AI1104" s="95">
        <v>3266</v>
      </c>
      <c r="AJ1104" s="95">
        <v>11726881.91</v>
      </c>
      <c r="AK1104" s="95">
        <v>3031</v>
      </c>
      <c r="AL1104" s="95">
        <v>11010930.109999999</v>
      </c>
      <c r="AM1104" s="95">
        <v>985</v>
      </c>
      <c r="AN1104" s="95">
        <v>2549304.83</v>
      </c>
      <c r="AO1104" s="95">
        <v>822</v>
      </c>
      <c r="AP1104" s="95">
        <v>2990267</v>
      </c>
      <c r="AQ1104" s="72">
        <v>265.43</v>
      </c>
      <c r="AR1104" s="72">
        <v>258.52999999999997</v>
      </c>
      <c r="AS1104" s="72">
        <v>523.96</v>
      </c>
      <c r="AT1104" s="95">
        <v>13559196</v>
      </c>
      <c r="AU1104" s="95">
        <v>12294824</v>
      </c>
      <c r="AV1104" s="95">
        <v>4257</v>
      </c>
      <c r="AW1104" s="95">
        <v>3963</v>
      </c>
      <c r="AX1104" s="72">
        <v>295.39999999999998</v>
      </c>
      <c r="AY1104" s="72">
        <v>285.94</v>
      </c>
      <c r="AZ1104" s="72">
        <v>581.34</v>
      </c>
      <c r="BA1104" s="95">
        <v>14615007</v>
      </c>
      <c r="BB1104" s="95">
        <v>13004541</v>
      </c>
      <c r="BC1104" s="95">
        <v>4123</v>
      </c>
      <c r="BD1104" s="95">
        <v>3790</v>
      </c>
      <c r="BE1104" s="72">
        <v>327.8</v>
      </c>
      <c r="BF1104" s="72">
        <v>287.93</v>
      </c>
      <c r="BG1104" s="72">
        <v>615.73</v>
      </c>
      <c r="BH1104" s="95">
        <v>16351763</v>
      </c>
      <c r="BI1104" s="95">
        <v>13094886</v>
      </c>
      <c r="BJ1104" s="95">
        <v>4157</v>
      </c>
      <c r="BK1104" s="95">
        <v>3790</v>
      </c>
      <c r="BL1104" s="72">
        <v>269.58999999999997</v>
      </c>
      <c r="BM1104" s="72">
        <v>283.70999999999998</v>
      </c>
      <c r="BN1104" s="72">
        <v>553.29999999999995</v>
      </c>
      <c r="BO1104" s="95">
        <v>13496519</v>
      </c>
      <c r="BP1104" s="95">
        <v>12906456</v>
      </c>
      <c r="BQ1104" s="95">
        <v>4172</v>
      </c>
      <c r="BR1104" s="95">
        <v>3791</v>
      </c>
      <c r="BS1104" s="72">
        <v>279.86</v>
      </c>
      <c r="BT1104" s="72">
        <v>302.82</v>
      </c>
      <c r="BU1104" s="72">
        <v>582.67999999999995</v>
      </c>
      <c r="BV1104" s="95">
        <v>14276186.74</v>
      </c>
      <c r="BW1104" s="95">
        <v>14001197.109999999</v>
      </c>
      <c r="BX1104" s="95">
        <v>4251</v>
      </c>
      <c r="BY1104" s="95">
        <v>3853</v>
      </c>
      <c r="BZ1104" s="95">
        <v>4117</v>
      </c>
      <c r="CA1104" s="95">
        <v>3962</v>
      </c>
      <c r="CB1104" s="95">
        <v>3980</v>
      </c>
      <c r="CC1104" s="95">
        <v>3991</v>
      </c>
      <c r="CD1104" s="95">
        <v>4056</v>
      </c>
      <c r="CE1104" s="72">
        <v>650.75523149000003</v>
      </c>
      <c r="CF1104" s="72">
        <v>676.59346364999999</v>
      </c>
      <c r="CG1104" s="72">
        <v>712.40329333</v>
      </c>
      <c r="CH1104" s="72">
        <v>716.50152150999998</v>
      </c>
      <c r="CI1104" s="72">
        <v>731.52548966999996</v>
      </c>
      <c r="CJ1104" s="96">
        <v>0.80515680040000004</v>
      </c>
      <c r="CK1104" s="96">
        <v>0.85921610429999995</v>
      </c>
      <c r="CL1104" s="96">
        <v>0.86429976639999995</v>
      </c>
      <c r="CM1104" s="96">
        <v>0.77222445920000005</v>
      </c>
      <c r="CN1104" s="96">
        <v>0.79652726829999998</v>
      </c>
      <c r="CO1104" s="96">
        <v>0.91623265379999996</v>
      </c>
      <c r="CP1104" s="96">
        <v>0.89440697869999997</v>
      </c>
      <c r="CQ1104" s="96">
        <v>0.99584056389999998</v>
      </c>
      <c r="CR1104" s="96">
        <v>0.89814261780000004</v>
      </c>
      <c r="CS1104" s="95">
        <v>3713</v>
      </c>
      <c r="CT1104" s="95">
        <v>3602</v>
      </c>
      <c r="CU1104" s="95">
        <v>3644</v>
      </c>
      <c r="CV1104" s="95">
        <v>3642</v>
      </c>
      <c r="CW1104" s="95">
        <v>3735</v>
      </c>
      <c r="CX1104" s="96">
        <v>0.94259459499999998</v>
      </c>
      <c r="CY1104" s="96">
        <v>0.93749460399999995</v>
      </c>
      <c r="CZ1104" s="96">
        <v>0.90761033499999999</v>
      </c>
      <c r="DA1104" s="96">
        <v>0.90094021300000005</v>
      </c>
      <c r="DB1104" s="96">
        <v>0.89284506799999996</v>
      </c>
      <c r="DC1104">
        <v>2013</v>
      </c>
      <c r="DD1104" s="6">
        <v>3837.4</v>
      </c>
      <c r="DE1104" s="96">
        <v>3.5296468999999999E-3</v>
      </c>
      <c r="DF1104" s="72">
        <v>687.33</v>
      </c>
      <c r="DG1104" s="96">
        <v>1</v>
      </c>
      <c r="DH1104" s="72">
        <v>687.33</v>
      </c>
      <c r="DI1104" s="72">
        <v>698.27002825</v>
      </c>
      <c r="DJ1104" s="96">
        <v>1</v>
      </c>
      <c r="DK1104" s="72">
        <v>687.33</v>
      </c>
      <c r="DL1104" s="96">
        <v>1</v>
      </c>
      <c r="DM1104" s="72">
        <v>687.33</v>
      </c>
      <c r="DN1104" s="96">
        <v>1</v>
      </c>
      <c r="DO1104" s="96">
        <v>1.3249E-2</v>
      </c>
      <c r="DP1104" s="72">
        <v>9.11</v>
      </c>
      <c r="DQ1104" s="72">
        <v>678.22</v>
      </c>
      <c r="DR1104" t="s">
        <v>149</v>
      </c>
      <c r="DT1104" t="s">
        <v>695</v>
      </c>
    </row>
    <row r="1105" spans="1:124" x14ac:dyDescent="0.3">
      <c r="A1105" t="s">
        <v>59</v>
      </c>
      <c r="B1105">
        <v>18978</v>
      </c>
      <c r="C1105" s="95">
        <v>3526</v>
      </c>
      <c r="D1105" s="95">
        <v>13926269</v>
      </c>
      <c r="E1105" s="95">
        <v>3392</v>
      </c>
      <c r="F1105" s="95">
        <v>10647856</v>
      </c>
      <c r="G1105" s="95">
        <v>597</v>
      </c>
      <c r="H1105" s="95">
        <v>2080206</v>
      </c>
      <c r="I1105" s="95">
        <v>509</v>
      </c>
      <c r="J1105" s="95">
        <v>1785425</v>
      </c>
      <c r="K1105" s="95">
        <v>3507</v>
      </c>
      <c r="L1105" s="95">
        <v>13372335</v>
      </c>
      <c r="M1105" s="95">
        <v>3355</v>
      </c>
      <c r="N1105" s="95">
        <v>11060299</v>
      </c>
      <c r="O1105" s="95">
        <v>638</v>
      </c>
      <c r="P1105" s="95">
        <v>2089587</v>
      </c>
      <c r="Q1105" s="95">
        <v>544</v>
      </c>
      <c r="R1105" s="95">
        <v>2127591</v>
      </c>
      <c r="S1105" s="95">
        <v>3554</v>
      </c>
      <c r="T1105" s="95">
        <v>14088058</v>
      </c>
      <c r="U1105" s="95">
        <v>3372</v>
      </c>
      <c r="V1105" s="95">
        <v>11702369</v>
      </c>
      <c r="W1105" s="95">
        <v>667</v>
      </c>
      <c r="X1105" s="95">
        <v>1899187</v>
      </c>
      <c r="Y1105" s="95">
        <v>582</v>
      </c>
      <c r="Z1105" s="95">
        <v>2198410</v>
      </c>
      <c r="AA1105" s="95">
        <v>3577</v>
      </c>
      <c r="AB1105" s="95">
        <v>16898632</v>
      </c>
      <c r="AC1105" s="95">
        <v>3393</v>
      </c>
      <c r="AD1105" s="95">
        <v>13607814</v>
      </c>
      <c r="AE1105" s="95">
        <v>673</v>
      </c>
      <c r="AF1105" s="95">
        <v>2353605</v>
      </c>
      <c r="AG1105" s="95">
        <v>585</v>
      </c>
      <c r="AH1105" s="95">
        <v>2795924</v>
      </c>
      <c r="AI1105" s="95">
        <v>3635</v>
      </c>
      <c r="AJ1105" s="95">
        <v>15894066.99</v>
      </c>
      <c r="AK1105" s="95">
        <v>3446</v>
      </c>
      <c r="AL1105" s="95">
        <v>14668323.82</v>
      </c>
      <c r="AM1105" s="95">
        <v>694</v>
      </c>
      <c r="AN1105" s="95">
        <v>2560274</v>
      </c>
      <c r="AO1105" s="95">
        <v>595</v>
      </c>
      <c r="AP1105" s="95">
        <v>2707196</v>
      </c>
      <c r="AQ1105" s="72">
        <v>323.52</v>
      </c>
      <c r="AR1105" s="72">
        <v>265.60000000000002</v>
      </c>
      <c r="AS1105" s="72">
        <v>589.12</v>
      </c>
      <c r="AT1105" s="95">
        <v>16006475</v>
      </c>
      <c r="AU1105" s="95">
        <v>12433281</v>
      </c>
      <c r="AV1105" s="95">
        <v>4123</v>
      </c>
      <c r="AW1105" s="95">
        <v>3901</v>
      </c>
      <c r="AX1105" s="72">
        <v>310.85000000000002</v>
      </c>
      <c r="AY1105" s="72">
        <v>281.86</v>
      </c>
      <c r="AZ1105" s="72">
        <v>592.71</v>
      </c>
      <c r="BA1105" s="95">
        <v>15461922</v>
      </c>
      <c r="BB1105" s="95">
        <v>13187890</v>
      </c>
      <c r="BC1105" s="95">
        <v>4145</v>
      </c>
      <c r="BD1105" s="95">
        <v>3899</v>
      </c>
      <c r="BE1105" s="72">
        <v>315.63</v>
      </c>
      <c r="BF1105" s="72">
        <v>292.97000000000003</v>
      </c>
      <c r="BG1105" s="72">
        <v>608.6</v>
      </c>
      <c r="BH1105" s="95">
        <v>15987245</v>
      </c>
      <c r="BI1105" s="95">
        <v>13900779</v>
      </c>
      <c r="BJ1105" s="95">
        <v>4221</v>
      </c>
      <c r="BK1105" s="95">
        <v>3954</v>
      </c>
      <c r="BL1105" s="72">
        <v>377.49</v>
      </c>
      <c r="BM1105" s="72">
        <v>343.63</v>
      </c>
      <c r="BN1105" s="72">
        <v>721.12</v>
      </c>
      <c r="BO1105" s="95">
        <v>19252237</v>
      </c>
      <c r="BP1105" s="95">
        <v>16403738</v>
      </c>
      <c r="BQ1105" s="95">
        <v>4250</v>
      </c>
      <c r="BR1105" s="95">
        <v>3978</v>
      </c>
      <c r="BS1105" s="72">
        <v>355.25</v>
      </c>
      <c r="BT1105" s="72">
        <v>358.32</v>
      </c>
      <c r="BU1105" s="72">
        <v>713.57</v>
      </c>
      <c r="BV1105" s="95">
        <v>18454340.989999998</v>
      </c>
      <c r="BW1105" s="95">
        <v>17375519.82</v>
      </c>
      <c r="BX1105" s="95">
        <v>4329</v>
      </c>
      <c r="BY1105" s="95">
        <v>4041</v>
      </c>
      <c r="BZ1105" s="95">
        <v>4017</v>
      </c>
      <c r="CA1105" s="95">
        <v>4026</v>
      </c>
      <c r="CB1105" s="95">
        <v>4092</v>
      </c>
      <c r="CC1105" s="95">
        <v>4121</v>
      </c>
      <c r="CD1105" s="95">
        <v>4188</v>
      </c>
      <c r="CE1105" s="72">
        <v>650.75523149000003</v>
      </c>
      <c r="CF1105" s="72">
        <v>676.59346364999999</v>
      </c>
      <c r="CG1105" s="72">
        <v>712.40329333</v>
      </c>
      <c r="CH1105" s="72">
        <v>716.50152150999998</v>
      </c>
      <c r="CI1105" s="72">
        <v>731.52548966999996</v>
      </c>
      <c r="CJ1105" s="96">
        <v>0.90528661389999998</v>
      </c>
      <c r="CK1105" s="96">
        <v>0.87602087790000005</v>
      </c>
      <c r="CL1105" s="96">
        <v>0.85429139040000002</v>
      </c>
      <c r="CM1105" s="96">
        <v>1.0064458739</v>
      </c>
      <c r="CN1105" s="96">
        <v>0.97545473140000005</v>
      </c>
      <c r="CO1105" s="96">
        <v>0.97372254199999997</v>
      </c>
      <c r="CP1105" s="96">
        <v>0.94842201719999997</v>
      </c>
      <c r="CQ1105" s="96">
        <v>0.99584056389999998</v>
      </c>
      <c r="CR1105" s="96">
        <v>0.95238325909999999</v>
      </c>
      <c r="CS1105" s="95">
        <v>4168</v>
      </c>
      <c r="CT1105" s="95">
        <v>4189</v>
      </c>
      <c r="CU1105" s="95">
        <v>4290</v>
      </c>
      <c r="CV1105" s="95">
        <v>4328</v>
      </c>
      <c r="CW1105" s="95">
        <v>4457</v>
      </c>
      <c r="CX1105" s="96">
        <v>0.949490642</v>
      </c>
      <c r="CY1105" s="96">
        <v>0.98801775400000003</v>
      </c>
      <c r="CZ1105" s="96">
        <v>0.97353374299999995</v>
      </c>
      <c r="DA1105" s="96">
        <v>0.96694349599999996</v>
      </c>
      <c r="DB1105" s="96">
        <v>0.98971212600000003</v>
      </c>
      <c r="DC1105">
        <v>2013</v>
      </c>
      <c r="DD1105" s="6">
        <v>3954.6</v>
      </c>
      <c r="DE1105" s="96">
        <v>1.9398073999999999E-3</v>
      </c>
      <c r="DF1105" s="72">
        <v>730</v>
      </c>
      <c r="DG1105" s="96">
        <v>1</v>
      </c>
      <c r="DH1105" s="72">
        <v>730</v>
      </c>
      <c r="DI1105" s="72">
        <v>731.86362262</v>
      </c>
      <c r="DJ1105" s="96">
        <v>1</v>
      </c>
      <c r="DK1105" s="72">
        <v>730</v>
      </c>
      <c r="DL1105" s="96">
        <v>1</v>
      </c>
      <c r="DM1105" s="72">
        <v>730</v>
      </c>
      <c r="DN1105" s="96">
        <v>1</v>
      </c>
      <c r="DO1105" s="96">
        <v>6.9410000000000001E-3</v>
      </c>
      <c r="DP1105" s="72">
        <v>5.07</v>
      </c>
      <c r="DQ1105" s="72">
        <v>724.93</v>
      </c>
      <c r="DR1105" t="s">
        <v>59</v>
      </c>
      <c r="DT1105" t="s">
        <v>695</v>
      </c>
    </row>
    <row r="1106" spans="1:124" x14ac:dyDescent="0.3">
      <c r="A1106" t="s">
        <v>746</v>
      </c>
      <c r="B1106">
        <v>18979</v>
      </c>
      <c r="C1106" s="95">
        <v>2146</v>
      </c>
      <c r="D1106" s="95">
        <v>9346968</v>
      </c>
      <c r="E1106" s="95">
        <v>2090</v>
      </c>
      <c r="F1106" s="95">
        <v>6912697</v>
      </c>
      <c r="G1106" s="95">
        <v>541</v>
      </c>
      <c r="H1106" s="95">
        <v>1646275</v>
      </c>
      <c r="I1106" s="95">
        <v>493</v>
      </c>
      <c r="J1106" s="95">
        <v>1787958</v>
      </c>
      <c r="K1106" s="95">
        <v>2075</v>
      </c>
      <c r="L1106" s="95">
        <v>10322116</v>
      </c>
      <c r="M1106" s="95">
        <v>2014</v>
      </c>
      <c r="N1106" s="95">
        <v>7049734</v>
      </c>
      <c r="O1106" s="95">
        <v>543</v>
      </c>
      <c r="P1106" s="95">
        <v>2101953</v>
      </c>
      <c r="Q1106" s="95">
        <v>492</v>
      </c>
      <c r="R1106" s="95">
        <v>1706845</v>
      </c>
      <c r="S1106" s="95">
        <v>2073</v>
      </c>
      <c r="T1106" s="95">
        <v>12142522</v>
      </c>
      <c r="U1106" s="95">
        <v>2004</v>
      </c>
      <c r="V1106" s="95">
        <v>7575495</v>
      </c>
      <c r="W1106" s="95">
        <v>571</v>
      </c>
      <c r="X1106" s="95">
        <v>2483913</v>
      </c>
      <c r="Y1106" s="95">
        <v>518</v>
      </c>
      <c r="Z1106" s="95">
        <v>1821196</v>
      </c>
      <c r="AA1106" s="95">
        <v>2083</v>
      </c>
      <c r="AB1106" s="95">
        <v>12160855</v>
      </c>
      <c r="AC1106" s="95">
        <v>2011</v>
      </c>
      <c r="AD1106" s="95">
        <v>7682242</v>
      </c>
      <c r="AE1106" s="95">
        <v>556</v>
      </c>
      <c r="AF1106" s="95">
        <v>1924858</v>
      </c>
      <c r="AG1106" s="95">
        <v>498</v>
      </c>
      <c r="AH1106" s="95">
        <v>2008148</v>
      </c>
      <c r="AI1106" s="95">
        <v>2132</v>
      </c>
      <c r="AJ1106" s="95">
        <v>11043154.140000001</v>
      </c>
      <c r="AK1106" s="95">
        <v>2055</v>
      </c>
      <c r="AL1106" s="95">
        <v>7865989.9500000002</v>
      </c>
      <c r="AM1106" s="95">
        <v>562</v>
      </c>
      <c r="AN1106" s="95">
        <v>2110650</v>
      </c>
      <c r="AO1106" s="95">
        <v>508</v>
      </c>
      <c r="AP1106" s="95">
        <v>2131021.7999999998</v>
      </c>
      <c r="AQ1106" s="72">
        <v>340.94</v>
      </c>
      <c r="AR1106" s="72">
        <v>280.7</v>
      </c>
      <c r="AS1106" s="72">
        <v>621.64</v>
      </c>
      <c r="AT1106" s="95">
        <v>10993243</v>
      </c>
      <c r="AU1106" s="95">
        <v>8700655</v>
      </c>
      <c r="AV1106" s="95">
        <v>2687</v>
      </c>
      <c r="AW1106" s="95">
        <v>2583</v>
      </c>
      <c r="AX1106" s="72">
        <v>395.47</v>
      </c>
      <c r="AY1106" s="72">
        <v>291.19</v>
      </c>
      <c r="AZ1106" s="72">
        <v>686.66</v>
      </c>
      <c r="BA1106" s="95">
        <v>12424069</v>
      </c>
      <c r="BB1106" s="95">
        <v>8756579</v>
      </c>
      <c r="BC1106" s="95">
        <v>2618</v>
      </c>
      <c r="BD1106" s="95">
        <v>2506</v>
      </c>
      <c r="BE1106" s="72">
        <v>460.99</v>
      </c>
      <c r="BF1106" s="72">
        <v>310.49</v>
      </c>
      <c r="BG1106" s="72">
        <v>771.48</v>
      </c>
      <c r="BH1106" s="95">
        <v>14626435</v>
      </c>
      <c r="BI1106" s="95">
        <v>9396691</v>
      </c>
      <c r="BJ1106" s="95">
        <v>2644</v>
      </c>
      <c r="BK1106" s="95">
        <v>2522</v>
      </c>
      <c r="BL1106" s="72">
        <v>444.79</v>
      </c>
      <c r="BM1106" s="72">
        <v>321.85000000000002</v>
      </c>
      <c r="BN1106" s="72">
        <v>766.64</v>
      </c>
      <c r="BO1106" s="95">
        <v>14085713</v>
      </c>
      <c r="BP1106" s="95">
        <v>9690390</v>
      </c>
      <c r="BQ1106" s="95">
        <v>2639</v>
      </c>
      <c r="BR1106" s="95">
        <v>2509</v>
      </c>
      <c r="BS1106" s="72">
        <v>406.89</v>
      </c>
      <c r="BT1106" s="72">
        <v>325.04000000000002</v>
      </c>
      <c r="BU1106" s="72">
        <v>731.93</v>
      </c>
      <c r="BV1106" s="95">
        <v>13153804.140000001</v>
      </c>
      <c r="BW1106" s="95">
        <v>9997011.75</v>
      </c>
      <c r="BX1106" s="95">
        <v>2694</v>
      </c>
      <c r="BY1106" s="95">
        <v>2563</v>
      </c>
      <c r="BZ1106" s="95">
        <v>2637</v>
      </c>
      <c r="CA1106" s="95">
        <v>2564</v>
      </c>
      <c r="CB1106" s="95">
        <v>2585</v>
      </c>
      <c r="CC1106" s="95">
        <v>2577</v>
      </c>
      <c r="CD1106" s="95">
        <v>2630</v>
      </c>
      <c r="CE1106" s="72">
        <v>650.75523149000003</v>
      </c>
      <c r="CF1106" s="72">
        <v>676.59346364999999</v>
      </c>
      <c r="CG1106" s="72">
        <v>712.40329333</v>
      </c>
      <c r="CH1106" s="72">
        <v>716.50152150999998</v>
      </c>
      <c r="CI1106" s="72">
        <v>731.52548966999996</v>
      </c>
      <c r="CJ1106" s="96">
        <v>0.95525932010000003</v>
      </c>
      <c r="CK1106" s="96">
        <v>1.0148782643000001</v>
      </c>
      <c r="CL1106" s="96">
        <v>1.0829259314999999</v>
      </c>
      <c r="CM1106" s="96">
        <v>1.0699767927999999</v>
      </c>
      <c r="CN1106" s="96">
        <v>1.0005529682000001</v>
      </c>
      <c r="CO1106" s="96">
        <v>1.0138923391000001</v>
      </c>
      <c r="CP1106" s="96">
        <v>1.0106779743000001</v>
      </c>
      <c r="CQ1106" s="96">
        <v>0.99584056389999998</v>
      </c>
      <c r="CR1106" s="96">
        <v>1.0148992385</v>
      </c>
      <c r="CS1106" s="95">
        <v>2582</v>
      </c>
      <c r="CT1106" s="95">
        <v>2560</v>
      </c>
      <c r="CU1106" s="95">
        <v>2579</v>
      </c>
      <c r="CV1106" s="95">
        <v>2560</v>
      </c>
      <c r="CW1106" s="95">
        <v>2623</v>
      </c>
      <c r="CX1106" s="96">
        <v>1.0196390660000001</v>
      </c>
      <c r="CY1106" s="96">
        <v>1.0068603140000001</v>
      </c>
      <c r="CZ1106" s="96">
        <v>1.023379614</v>
      </c>
      <c r="DA1106" s="96">
        <v>1.0198290670000001</v>
      </c>
      <c r="DB1106" s="96">
        <v>0.99997630000000004</v>
      </c>
      <c r="DC1106">
        <v>2013</v>
      </c>
      <c r="DD1106" s="6">
        <v>2536.6</v>
      </c>
      <c r="DE1106" s="96">
        <v>2.8584410000000002E-3</v>
      </c>
      <c r="DF1106" s="72">
        <v>777.2</v>
      </c>
      <c r="DG1106" s="96">
        <v>1</v>
      </c>
      <c r="DH1106" s="72">
        <v>777.2</v>
      </c>
      <c r="DI1106" s="72">
        <v>721.43766407999999</v>
      </c>
      <c r="DJ1106" s="96">
        <v>1</v>
      </c>
      <c r="DK1106" s="72">
        <v>777.2</v>
      </c>
      <c r="DL1106" s="96">
        <v>1</v>
      </c>
      <c r="DM1106" s="72">
        <v>777.2</v>
      </c>
      <c r="DN1106" s="96">
        <v>1</v>
      </c>
      <c r="DO1106" s="96">
        <v>1.4331999999999999E-2</v>
      </c>
      <c r="DP1106" s="72">
        <v>11.14</v>
      </c>
      <c r="DQ1106" s="72">
        <v>766.06</v>
      </c>
      <c r="DR1106" t="s">
        <v>746</v>
      </c>
      <c r="DT1106" t="s">
        <v>695</v>
      </c>
    </row>
    <row r="1107" spans="1:124" x14ac:dyDescent="0.3">
      <c r="A1107" t="s">
        <v>569</v>
      </c>
      <c r="B1107">
        <v>18980</v>
      </c>
      <c r="C1107" s="95">
        <v>1206</v>
      </c>
      <c r="D1107" s="95">
        <v>4598076</v>
      </c>
      <c r="E1107" s="95">
        <v>1153</v>
      </c>
      <c r="F1107" s="95">
        <v>3889048</v>
      </c>
      <c r="G1107" s="95">
        <v>334</v>
      </c>
      <c r="H1107" s="95">
        <v>595387</v>
      </c>
      <c r="I1107" s="95">
        <v>282</v>
      </c>
      <c r="J1107" s="95">
        <v>886794</v>
      </c>
      <c r="K1107" s="95">
        <v>1211</v>
      </c>
      <c r="L1107" s="95">
        <v>5361348</v>
      </c>
      <c r="M1107" s="95">
        <v>1158</v>
      </c>
      <c r="N1107" s="95">
        <v>4513509</v>
      </c>
      <c r="O1107" s="95">
        <v>328</v>
      </c>
      <c r="P1107" s="95">
        <v>846791</v>
      </c>
      <c r="Q1107" s="95">
        <v>268</v>
      </c>
      <c r="R1107" s="95">
        <v>859710</v>
      </c>
      <c r="S1107" s="95">
        <v>1267</v>
      </c>
      <c r="T1107" s="95">
        <v>4936296</v>
      </c>
      <c r="U1107" s="95">
        <v>1208</v>
      </c>
      <c r="V1107" s="95">
        <v>4809804</v>
      </c>
      <c r="W1107" s="95">
        <v>330</v>
      </c>
      <c r="X1107" s="95">
        <v>941371</v>
      </c>
      <c r="Y1107" s="95">
        <v>273</v>
      </c>
      <c r="Z1107" s="95">
        <v>840553</v>
      </c>
      <c r="AA1107" s="95">
        <v>1318</v>
      </c>
      <c r="AB1107" s="95">
        <v>6259685</v>
      </c>
      <c r="AC1107" s="95">
        <v>1259</v>
      </c>
      <c r="AD1107" s="95">
        <v>5436260</v>
      </c>
      <c r="AE1107" s="95">
        <v>343</v>
      </c>
      <c r="AF1107" s="95">
        <v>991918</v>
      </c>
      <c r="AG1107" s="95">
        <v>284</v>
      </c>
      <c r="AH1107" s="95">
        <v>1097510</v>
      </c>
      <c r="AI1107" s="95">
        <v>1338</v>
      </c>
      <c r="AJ1107" s="95">
        <v>5860286</v>
      </c>
      <c r="AK1107" s="95">
        <v>1271</v>
      </c>
      <c r="AL1107" s="95">
        <v>5817054.25</v>
      </c>
      <c r="AM1107" s="95">
        <v>374</v>
      </c>
      <c r="AN1107" s="95">
        <v>1969564</v>
      </c>
      <c r="AO1107" s="95">
        <v>312</v>
      </c>
      <c r="AP1107" s="95">
        <v>1586377</v>
      </c>
      <c r="AQ1107" s="72">
        <v>281.02999999999997</v>
      </c>
      <c r="AR1107" s="72">
        <v>277.33999999999997</v>
      </c>
      <c r="AS1107" s="72">
        <v>558.37</v>
      </c>
      <c r="AT1107" s="95">
        <v>5193463</v>
      </c>
      <c r="AU1107" s="95">
        <v>4775842</v>
      </c>
      <c r="AV1107" s="95">
        <v>1540</v>
      </c>
      <c r="AW1107" s="95">
        <v>1435</v>
      </c>
      <c r="AX1107" s="72">
        <v>336.16</v>
      </c>
      <c r="AY1107" s="72">
        <v>314</v>
      </c>
      <c r="AZ1107" s="72">
        <v>650.16</v>
      </c>
      <c r="BA1107" s="95">
        <v>6208139</v>
      </c>
      <c r="BB1107" s="95">
        <v>5373219</v>
      </c>
      <c r="BC1107" s="95">
        <v>1539</v>
      </c>
      <c r="BD1107" s="95">
        <v>1426</v>
      </c>
      <c r="BE1107" s="72">
        <v>306.7</v>
      </c>
      <c r="BF1107" s="72">
        <v>317.94</v>
      </c>
      <c r="BG1107" s="72">
        <v>624.64</v>
      </c>
      <c r="BH1107" s="95">
        <v>5877667</v>
      </c>
      <c r="BI1107" s="95">
        <v>5650357</v>
      </c>
      <c r="BJ1107" s="95">
        <v>1597</v>
      </c>
      <c r="BK1107" s="95">
        <v>1481</v>
      </c>
      <c r="BL1107" s="72">
        <v>363.82</v>
      </c>
      <c r="BM1107" s="72">
        <v>352.87</v>
      </c>
      <c r="BN1107" s="72">
        <v>716.69</v>
      </c>
      <c r="BO1107" s="95">
        <v>7251603</v>
      </c>
      <c r="BP1107" s="95">
        <v>6533770</v>
      </c>
      <c r="BQ1107" s="95">
        <v>1661</v>
      </c>
      <c r="BR1107" s="95">
        <v>1543</v>
      </c>
      <c r="BS1107" s="72">
        <v>381.13</v>
      </c>
      <c r="BT1107" s="72">
        <v>389.74</v>
      </c>
      <c r="BU1107" s="72">
        <v>770.87</v>
      </c>
      <c r="BV1107" s="95">
        <v>7829850</v>
      </c>
      <c r="BW1107" s="95">
        <v>7403431.25</v>
      </c>
      <c r="BX1107" s="95">
        <v>1712</v>
      </c>
      <c r="BY1107" s="95">
        <v>1583</v>
      </c>
      <c r="BZ1107" s="95">
        <v>1490</v>
      </c>
      <c r="CA1107" s="95">
        <v>1485</v>
      </c>
      <c r="CB1107" s="95">
        <v>1541</v>
      </c>
      <c r="CC1107" s="95">
        <v>1605</v>
      </c>
      <c r="CD1107" s="95">
        <v>1649</v>
      </c>
      <c r="CE1107" s="72">
        <v>650.75523149000003</v>
      </c>
      <c r="CF1107" s="72">
        <v>676.59346364999999</v>
      </c>
      <c r="CG1107" s="72">
        <v>712.40329333</v>
      </c>
      <c r="CH1107" s="72">
        <v>716.50152150999998</v>
      </c>
      <c r="CI1107" s="72">
        <v>731.52548966999996</v>
      </c>
      <c r="CJ1107" s="96">
        <v>0.85803382439999998</v>
      </c>
      <c r="CK1107" s="96">
        <v>0.96093154150000004</v>
      </c>
      <c r="CL1107" s="96">
        <v>0.87680672709999996</v>
      </c>
      <c r="CM1107" s="96">
        <v>1.0002630538999999</v>
      </c>
      <c r="CN1107" s="96">
        <v>1.0537841960000001</v>
      </c>
      <c r="CO1107" s="96">
        <v>0.98045216800000001</v>
      </c>
      <c r="CP1107" s="96">
        <v>0.96890383800000002</v>
      </c>
      <c r="CQ1107" s="96">
        <v>0.99584056389999998</v>
      </c>
      <c r="CR1107" s="96">
        <v>0.97295062560000001</v>
      </c>
      <c r="CS1107" s="95">
        <v>1440</v>
      </c>
      <c r="CT1107" s="95">
        <v>1464</v>
      </c>
      <c r="CU1107" s="95">
        <v>1529</v>
      </c>
      <c r="CV1107" s="95">
        <v>1591</v>
      </c>
      <c r="CW1107" s="95">
        <v>1667</v>
      </c>
      <c r="CX1107" s="96">
        <v>0.95644651300000005</v>
      </c>
      <c r="CY1107" s="96">
        <v>0.973952649</v>
      </c>
      <c r="CZ1107" s="96">
        <v>0.99166195099999999</v>
      </c>
      <c r="DA1107" s="96">
        <v>0.95140557100000001</v>
      </c>
      <c r="DB1107" s="96">
        <v>1.0243374810000001</v>
      </c>
      <c r="DC1107">
        <v>2013</v>
      </c>
      <c r="DD1107" s="6">
        <v>1493.6</v>
      </c>
      <c r="DE1107" s="96">
        <v>2.5930577E-3</v>
      </c>
      <c r="DF1107" s="72">
        <v>745.28</v>
      </c>
      <c r="DG1107" s="96">
        <v>1</v>
      </c>
      <c r="DH1107" s="72">
        <v>745.28</v>
      </c>
      <c r="DI1107" s="72">
        <v>731.86362262</v>
      </c>
      <c r="DJ1107" s="96">
        <v>1</v>
      </c>
      <c r="DK1107" s="72">
        <v>745.28</v>
      </c>
      <c r="DL1107" s="96">
        <v>1</v>
      </c>
      <c r="DM1107" s="72">
        <v>745.28</v>
      </c>
      <c r="DN1107" s="96">
        <v>1</v>
      </c>
      <c r="DO1107" s="96">
        <v>8.9060000000000007E-3</v>
      </c>
      <c r="DP1107" s="72">
        <v>6.64</v>
      </c>
      <c r="DQ1107" s="72">
        <v>738.64</v>
      </c>
      <c r="DR1107" t="s">
        <v>569</v>
      </c>
      <c r="DT1107" t="s">
        <v>695</v>
      </c>
    </row>
    <row r="1108" spans="1:124" x14ac:dyDescent="0.3">
      <c r="A1108" t="s">
        <v>334</v>
      </c>
      <c r="B1108">
        <v>18981</v>
      </c>
      <c r="C1108" s="95">
        <v>3888</v>
      </c>
      <c r="D1108" s="95">
        <v>17151033</v>
      </c>
      <c r="E1108" s="95">
        <v>3804</v>
      </c>
      <c r="F1108" s="95">
        <v>13640772</v>
      </c>
      <c r="G1108" s="95">
        <v>1281</v>
      </c>
      <c r="H1108" s="95">
        <v>3335713</v>
      </c>
      <c r="I1108" s="95">
        <v>1189</v>
      </c>
      <c r="J1108" s="95">
        <v>3990725</v>
      </c>
      <c r="K1108" s="95">
        <v>3798</v>
      </c>
      <c r="L1108" s="95">
        <v>16324066</v>
      </c>
      <c r="M1108" s="95">
        <v>3699</v>
      </c>
      <c r="N1108" s="95">
        <v>14102491</v>
      </c>
      <c r="O1108" s="95">
        <v>1294</v>
      </c>
      <c r="P1108" s="95">
        <v>3660142</v>
      </c>
      <c r="Q1108" s="95">
        <v>1183</v>
      </c>
      <c r="R1108" s="95">
        <v>4581865</v>
      </c>
      <c r="S1108" s="95">
        <v>3786</v>
      </c>
      <c r="T1108" s="95">
        <v>15863853</v>
      </c>
      <c r="U1108" s="95">
        <v>3662</v>
      </c>
      <c r="V1108" s="95">
        <v>13868421</v>
      </c>
      <c r="W1108" s="95">
        <v>1303</v>
      </c>
      <c r="X1108" s="95">
        <v>3058844</v>
      </c>
      <c r="Y1108" s="95">
        <v>1179</v>
      </c>
      <c r="Z1108" s="95">
        <v>4300669</v>
      </c>
      <c r="AA1108" s="95">
        <v>3828</v>
      </c>
      <c r="AB1108" s="95">
        <v>19022082</v>
      </c>
      <c r="AC1108" s="95">
        <v>3703</v>
      </c>
      <c r="AD1108" s="95">
        <v>15762227</v>
      </c>
      <c r="AE1108" s="95">
        <v>1332</v>
      </c>
      <c r="AF1108" s="95">
        <v>3772263</v>
      </c>
      <c r="AG1108" s="95">
        <v>1214</v>
      </c>
      <c r="AH1108" s="95">
        <v>4705119</v>
      </c>
      <c r="AI1108" s="95">
        <v>3864</v>
      </c>
      <c r="AJ1108" s="95">
        <v>18647961</v>
      </c>
      <c r="AK1108" s="95">
        <v>3749</v>
      </c>
      <c r="AL1108" s="95">
        <v>16321722</v>
      </c>
      <c r="AM1108" s="95">
        <v>1390</v>
      </c>
      <c r="AN1108" s="95">
        <v>3679597</v>
      </c>
      <c r="AO1108" s="95">
        <v>1258</v>
      </c>
      <c r="AP1108" s="95">
        <v>4396076</v>
      </c>
      <c r="AQ1108" s="72">
        <v>330.28</v>
      </c>
      <c r="AR1108" s="72">
        <v>294.27</v>
      </c>
      <c r="AS1108" s="72">
        <v>624.54999999999995</v>
      </c>
      <c r="AT1108" s="95">
        <v>20486746</v>
      </c>
      <c r="AU1108" s="95">
        <v>17631497</v>
      </c>
      <c r="AV1108" s="95">
        <v>5169</v>
      </c>
      <c r="AW1108" s="95">
        <v>4993</v>
      </c>
      <c r="AX1108" s="72">
        <v>327.05</v>
      </c>
      <c r="AY1108" s="72">
        <v>318.93</v>
      </c>
      <c r="AZ1108" s="72">
        <v>645.98</v>
      </c>
      <c r="BA1108" s="95">
        <v>19984208</v>
      </c>
      <c r="BB1108" s="95">
        <v>18684356</v>
      </c>
      <c r="BC1108" s="95">
        <v>5092</v>
      </c>
      <c r="BD1108" s="95">
        <v>4882</v>
      </c>
      <c r="BE1108" s="72">
        <v>309.86</v>
      </c>
      <c r="BF1108" s="72">
        <v>312.76</v>
      </c>
      <c r="BG1108" s="72">
        <v>622.62</v>
      </c>
      <c r="BH1108" s="95">
        <v>18922697</v>
      </c>
      <c r="BI1108" s="95">
        <v>18169090</v>
      </c>
      <c r="BJ1108" s="95">
        <v>5089</v>
      </c>
      <c r="BK1108" s="95">
        <v>4841</v>
      </c>
      <c r="BL1108" s="72">
        <v>368.13</v>
      </c>
      <c r="BM1108" s="72">
        <v>346.88</v>
      </c>
      <c r="BN1108" s="72">
        <v>715.01</v>
      </c>
      <c r="BO1108" s="95">
        <v>22794345</v>
      </c>
      <c r="BP1108" s="95">
        <v>20467346</v>
      </c>
      <c r="BQ1108" s="95">
        <v>5160</v>
      </c>
      <c r="BR1108" s="95">
        <v>4917</v>
      </c>
      <c r="BS1108" s="72">
        <v>354.14</v>
      </c>
      <c r="BT1108" s="72">
        <v>344.81</v>
      </c>
      <c r="BU1108" s="72">
        <v>698.95</v>
      </c>
      <c r="BV1108" s="95">
        <v>22327558</v>
      </c>
      <c r="BW1108" s="95">
        <v>20717798</v>
      </c>
      <c r="BX1108" s="95">
        <v>5254</v>
      </c>
      <c r="BY1108" s="95">
        <v>5007</v>
      </c>
      <c r="BZ1108" s="95">
        <v>5085</v>
      </c>
      <c r="CA1108" s="95">
        <v>4991</v>
      </c>
      <c r="CB1108" s="95">
        <v>4969</v>
      </c>
      <c r="CC1108" s="95">
        <v>5045</v>
      </c>
      <c r="CD1108" s="95">
        <v>5133</v>
      </c>
      <c r="CE1108" s="72">
        <v>650.75523149000003</v>
      </c>
      <c r="CF1108" s="72">
        <v>676.59346364999999</v>
      </c>
      <c r="CG1108" s="72">
        <v>712.40329333</v>
      </c>
      <c r="CH1108" s="72">
        <v>716.50152150999998</v>
      </c>
      <c r="CI1108" s="72">
        <v>731.52548966999996</v>
      </c>
      <c r="CJ1108" s="96">
        <v>0.95973104750000005</v>
      </c>
      <c r="CK1108" s="96">
        <v>0.95475353330000001</v>
      </c>
      <c r="CL1108" s="96">
        <v>0.87397125450000002</v>
      </c>
      <c r="CM1108" s="96">
        <v>0.99791832749999998</v>
      </c>
      <c r="CN1108" s="96">
        <v>0.95546909830000004</v>
      </c>
      <c r="CO1108" s="96">
        <v>1.0017642982999999</v>
      </c>
      <c r="CP1108" s="96">
        <v>0.94669839379999998</v>
      </c>
      <c r="CQ1108" s="96">
        <v>0.99584056389999998</v>
      </c>
      <c r="CR1108" s="96">
        <v>0.95065243669999999</v>
      </c>
      <c r="CS1108" s="95">
        <v>4731</v>
      </c>
      <c r="CT1108" s="95">
        <v>4581</v>
      </c>
      <c r="CU1108" s="95">
        <v>4503</v>
      </c>
      <c r="CV1108" s="95">
        <v>4499</v>
      </c>
      <c r="CW1108" s="95">
        <v>4488</v>
      </c>
      <c r="CX1108" s="96">
        <v>1.0186208919999999</v>
      </c>
      <c r="CY1108" s="96">
        <v>1.015107999</v>
      </c>
      <c r="CZ1108" s="96">
        <v>0.99580091800000003</v>
      </c>
      <c r="DA1108" s="96">
        <v>0.97640287299999995</v>
      </c>
      <c r="DB1108" s="96">
        <v>1.0017817040000001</v>
      </c>
      <c r="DC1108">
        <v>2013</v>
      </c>
      <c r="DD1108" s="6">
        <v>4928</v>
      </c>
      <c r="DE1108" s="96">
        <v>2.7918635000000001E-3</v>
      </c>
      <c r="DF1108" s="72">
        <v>728.05</v>
      </c>
      <c r="DG1108" s="96">
        <v>1</v>
      </c>
      <c r="DH1108" s="72">
        <v>728.05</v>
      </c>
      <c r="DI1108" s="72">
        <v>721.43766407999999</v>
      </c>
      <c r="DJ1108" s="96">
        <v>1</v>
      </c>
      <c r="DK1108" s="72">
        <v>728.05</v>
      </c>
      <c r="DL1108" s="96">
        <v>1</v>
      </c>
      <c r="DM1108" s="72">
        <v>728.05</v>
      </c>
      <c r="DN1108" s="96">
        <v>1</v>
      </c>
      <c r="DO1108" s="96">
        <v>9.2910000000000006E-3</v>
      </c>
      <c r="DP1108" s="72">
        <v>6.76</v>
      </c>
      <c r="DQ1108" s="72">
        <v>721.29</v>
      </c>
      <c r="DR1108" t="s">
        <v>334</v>
      </c>
      <c r="DT1108" t="s">
        <v>695</v>
      </c>
    </row>
    <row r="1109" spans="1:124" x14ac:dyDescent="0.3">
      <c r="A1109" t="s">
        <v>747</v>
      </c>
      <c r="B1109">
        <v>18982</v>
      </c>
      <c r="C1109" s="95">
        <v>1471</v>
      </c>
      <c r="D1109" s="95">
        <v>6224201</v>
      </c>
      <c r="E1109" s="95">
        <v>1447</v>
      </c>
      <c r="F1109" s="95">
        <v>4677023</v>
      </c>
      <c r="G1109" s="95">
        <v>393</v>
      </c>
      <c r="H1109" s="95">
        <v>1206485</v>
      </c>
      <c r="I1109" s="95">
        <v>363</v>
      </c>
      <c r="J1109" s="95">
        <v>1063476</v>
      </c>
      <c r="K1109" s="95">
        <v>1402</v>
      </c>
      <c r="L1109" s="95">
        <v>6542069</v>
      </c>
      <c r="M1109" s="95">
        <v>1374</v>
      </c>
      <c r="N1109" s="95">
        <v>4586265</v>
      </c>
      <c r="O1109" s="95">
        <v>420</v>
      </c>
      <c r="P1109" s="95">
        <v>1310643</v>
      </c>
      <c r="Q1109" s="95">
        <v>388</v>
      </c>
      <c r="R1109" s="95">
        <v>1231701</v>
      </c>
      <c r="S1109" s="95">
        <v>1402</v>
      </c>
      <c r="T1109" s="95">
        <v>6490943</v>
      </c>
      <c r="U1109" s="95">
        <v>1363</v>
      </c>
      <c r="V1109" s="95">
        <v>4996864</v>
      </c>
      <c r="W1109" s="95">
        <v>410</v>
      </c>
      <c r="X1109" s="95">
        <v>1268125</v>
      </c>
      <c r="Y1109" s="95">
        <v>379</v>
      </c>
      <c r="Z1109" s="95">
        <v>1279400</v>
      </c>
      <c r="AA1109" s="95">
        <v>1420</v>
      </c>
      <c r="AB1109" s="95">
        <v>7111147</v>
      </c>
      <c r="AC1109" s="95">
        <v>1368</v>
      </c>
      <c r="AD1109" s="95">
        <v>5546934</v>
      </c>
      <c r="AE1109" s="95">
        <v>412</v>
      </c>
      <c r="AF1109" s="95">
        <v>1539813</v>
      </c>
      <c r="AG1109" s="95">
        <v>381</v>
      </c>
      <c r="AH1109" s="95">
        <v>1192583</v>
      </c>
      <c r="AI1109" s="95">
        <v>1421</v>
      </c>
      <c r="AJ1109" s="95">
        <v>7553965.0800000001</v>
      </c>
      <c r="AK1109" s="95">
        <v>1369</v>
      </c>
      <c r="AL1109" s="95">
        <v>5847693.8399999999</v>
      </c>
      <c r="AM1109" s="95">
        <v>419</v>
      </c>
      <c r="AN1109" s="95">
        <v>1870813</v>
      </c>
      <c r="AO1109" s="95">
        <v>387</v>
      </c>
      <c r="AP1109" s="95">
        <v>1460240</v>
      </c>
      <c r="AQ1109" s="72">
        <v>332.2</v>
      </c>
      <c r="AR1109" s="72">
        <v>264.3</v>
      </c>
      <c r="AS1109" s="72">
        <v>596.5</v>
      </c>
      <c r="AT1109" s="95">
        <v>7430686</v>
      </c>
      <c r="AU1109" s="95">
        <v>5740499</v>
      </c>
      <c r="AV1109" s="95">
        <v>1864</v>
      </c>
      <c r="AW1109" s="95">
        <v>1810</v>
      </c>
      <c r="AX1109" s="72">
        <v>359.16</v>
      </c>
      <c r="AY1109" s="72">
        <v>275.16000000000003</v>
      </c>
      <c r="AZ1109" s="72">
        <v>634.32000000000005</v>
      </c>
      <c r="BA1109" s="95">
        <v>7852712</v>
      </c>
      <c r="BB1109" s="95">
        <v>5817966</v>
      </c>
      <c r="BC1109" s="95">
        <v>1822</v>
      </c>
      <c r="BD1109" s="95">
        <v>1762</v>
      </c>
      <c r="BE1109" s="72">
        <v>356.84</v>
      </c>
      <c r="BF1109" s="72">
        <v>300.24</v>
      </c>
      <c r="BG1109" s="72">
        <v>657.08</v>
      </c>
      <c r="BH1109" s="95">
        <v>7759068</v>
      </c>
      <c r="BI1109" s="95">
        <v>6276264</v>
      </c>
      <c r="BJ1109" s="95">
        <v>1812</v>
      </c>
      <c r="BK1109" s="95">
        <v>1742</v>
      </c>
      <c r="BL1109" s="72">
        <v>393.51</v>
      </c>
      <c r="BM1109" s="72">
        <v>321.11</v>
      </c>
      <c r="BN1109" s="72">
        <v>714.62</v>
      </c>
      <c r="BO1109" s="95">
        <v>8650960</v>
      </c>
      <c r="BP1109" s="95">
        <v>6739517</v>
      </c>
      <c r="BQ1109" s="95">
        <v>1832</v>
      </c>
      <c r="BR1109" s="95">
        <v>1749</v>
      </c>
      <c r="BS1109" s="72">
        <v>426.85</v>
      </c>
      <c r="BT1109" s="72">
        <v>346.81</v>
      </c>
      <c r="BU1109" s="72">
        <v>773.66</v>
      </c>
      <c r="BV1109" s="95">
        <v>9424778.0800000001</v>
      </c>
      <c r="BW1109" s="95">
        <v>7307933.8399999999</v>
      </c>
      <c r="BX1109" s="95">
        <v>1840</v>
      </c>
      <c r="BY1109" s="95">
        <v>1756</v>
      </c>
      <c r="BZ1109" s="95">
        <v>1838</v>
      </c>
      <c r="CA1109" s="95">
        <v>1793</v>
      </c>
      <c r="CB1109" s="95">
        <v>1778</v>
      </c>
      <c r="CC1109" s="95">
        <v>1793</v>
      </c>
      <c r="CD1109" s="95">
        <v>1799</v>
      </c>
      <c r="CE1109" s="72">
        <v>650.75523149000003</v>
      </c>
      <c r="CF1109" s="72">
        <v>676.59346364999999</v>
      </c>
      <c r="CG1109" s="72">
        <v>712.40329333</v>
      </c>
      <c r="CH1109" s="72">
        <v>716.50152150999998</v>
      </c>
      <c r="CI1109" s="72">
        <v>731.52548966999996</v>
      </c>
      <c r="CJ1109" s="96">
        <v>0.91662728339999999</v>
      </c>
      <c r="CK1109" s="96">
        <v>0.93752014179999998</v>
      </c>
      <c r="CL1109" s="96">
        <v>0.92234273219999996</v>
      </c>
      <c r="CM1109" s="96">
        <v>0.99737401599999997</v>
      </c>
      <c r="CN1109" s="96">
        <v>1.0575981437999999</v>
      </c>
      <c r="CO1109" s="96">
        <v>1.0030251314</v>
      </c>
      <c r="CP1109" s="96">
        <v>0.96337811809999996</v>
      </c>
      <c r="CQ1109" s="96">
        <v>0.99584056389999998</v>
      </c>
      <c r="CR1109" s="96">
        <v>0.96740182659999996</v>
      </c>
      <c r="CS1109" s="95">
        <v>1853</v>
      </c>
      <c r="CT1109" s="95">
        <v>1806</v>
      </c>
      <c r="CU1109" s="95">
        <v>1840</v>
      </c>
      <c r="CV1109" s="95">
        <v>1840</v>
      </c>
      <c r="CW1109" s="95">
        <v>1871</v>
      </c>
      <c r="CX1109" s="96">
        <v>1.002666238</v>
      </c>
      <c r="CY1109" s="96">
        <v>1.0144399980000001</v>
      </c>
      <c r="CZ1109" s="96">
        <v>0.97445131299999999</v>
      </c>
      <c r="DA1109" s="96">
        <v>1.0077421</v>
      </c>
      <c r="DB1109" s="96">
        <v>1.0158238399999999</v>
      </c>
      <c r="DC1109">
        <v>2013</v>
      </c>
      <c r="DD1109" s="6">
        <v>1763.8</v>
      </c>
      <c r="DE1109" s="96">
        <v>1.9687156E-3</v>
      </c>
      <c r="DF1109" s="72">
        <v>741.49</v>
      </c>
      <c r="DG1109" s="96">
        <v>1</v>
      </c>
      <c r="DH1109" s="72">
        <v>741.49</v>
      </c>
      <c r="DI1109" s="72">
        <v>721.43766407999999</v>
      </c>
      <c r="DJ1109" s="96">
        <v>1</v>
      </c>
      <c r="DK1109" s="72">
        <v>741.49</v>
      </c>
      <c r="DL1109" s="96">
        <v>1</v>
      </c>
      <c r="DM1109" s="72">
        <v>741.49</v>
      </c>
      <c r="DN1109" s="96">
        <v>1</v>
      </c>
      <c r="DO1109" s="96">
        <v>9.5700000000000004E-3</v>
      </c>
      <c r="DP1109" s="72">
        <v>7.1</v>
      </c>
      <c r="DQ1109" s="72">
        <v>734.39</v>
      </c>
      <c r="DR1109" t="s">
        <v>747</v>
      </c>
      <c r="DT1109" t="s">
        <v>695</v>
      </c>
    </row>
    <row r="1110" spans="1:124" x14ac:dyDescent="0.3">
      <c r="A1110" t="s">
        <v>748</v>
      </c>
      <c r="B1110">
        <v>18983</v>
      </c>
      <c r="C1110" s="95">
        <v>2243</v>
      </c>
      <c r="D1110" s="95">
        <v>8433451</v>
      </c>
      <c r="E1110" s="95">
        <v>2207</v>
      </c>
      <c r="F1110" s="95">
        <v>7568956</v>
      </c>
      <c r="G1110" s="95">
        <v>530</v>
      </c>
      <c r="H1110" s="95">
        <v>1422995</v>
      </c>
      <c r="I1110" s="95">
        <v>484</v>
      </c>
      <c r="J1110" s="95">
        <v>1530596</v>
      </c>
      <c r="K1110" s="95">
        <v>2133</v>
      </c>
      <c r="L1110" s="95">
        <v>8981911</v>
      </c>
      <c r="M1110" s="95">
        <v>2098</v>
      </c>
      <c r="N1110" s="95">
        <v>7447524</v>
      </c>
      <c r="O1110" s="95">
        <v>537</v>
      </c>
      <c r="P1110" s="95">
        <v>1323773</v>
      </c>
      <c r="Q1110" s="95">
        <v>484</v>
      </c>
      <c r="R1110" s="95">
        <v>1498666</v>
      </c>
      <c r="S1110" s="95">
        <v>2102</v>
      </c>
      <c r="T1110" s="95">
        <v>8465201</v>
      </c>
      <c r="U1110" s="95">
        <v>2060</v>
      </c>
      <c r="V1110" s="95">
        <v>7611326</v>
      </c>
      <c r="W1110" s="95">
        <v>544</v>
      </c>
      <c r="X1110" s="95">
        <v>1372820</v>
      </c>
      <c r="Y1110" s="95">
        <v>490</v>
      </c>
      <c r="Z1110" s="95">
        <v>1491541</v>
      </c>
      <c r="AA1110" s="95">
        <v>2106</v>
      </c>
      <c r="AB1110" s="95">
        <v>8909774</v>
      </c>
      <c r="AC1110" s="95">
        <v>2062</v>
      </c>
      <c r="AD1110" s="95">
        <v>8396425</v>
      </c>
      <c r="AE1110" s="95">
        <v>531</v>
      </c>
      <c r="AF1110" s="95">
        <v>1827410</v>
      </c>
      <c r="AG1110" s="95">
        <v>481</v>
      </c>
      <c r="AH1110" s="95">
        <v>1802888</v>
      </c>
      <c r="AI1110" s="95">
        <v>2165</v>
      </c>
      <c r="AJ1110" s="95">
        <v>8543991</v>
      </c>
      <c r="AK1110" s="95">
        <v>2121</v>
      </c>
      <c r="AL1110" s="95">
        <v>8619104.5099999998</v>
      </c>
      <c r="AM1110" s="95">
        <v>558</v>
      </c>
      <c r="AN1110" s="95">
        <v>1421368</v>
      </c>
      <c r="AO1110" s="95">
        <v>513</v>
      </c>
      <c r="AP1110" s="95">
        <v>2017041</v>
      </c>
      <c r="AQ1110" s="72">
        <v>296.2</v>
      </c>
      <c r="AR1110" s="72">
        <v>281.79000000000002</v>
      </c>
      <c r="AS1110" s="72">
        <v>577.99</v>
      </c>
      <c r="AT1110" s="95">
        <v>9856446</v>
      </c>
      <c r="AU1110" s="95">
        <v>9099552</v>
      </c>
      <c r="AV1110" s="95">
        <v>2773</v>
      </c>
      <c r="AW1110" s="95">
        <v>2691</v>
      </c>
      <c r="AX1110" s="72">
        <v>321.64999999999998</v>
      </c>
      <c r="AY1110" s="72">
        <v>288.74</v>
      </c>
      <c r="AZ1110" s="72">
        <v>610.39</v>
      </c>
      <c r="BA1110" s="95">
        <v>10305684</v>
      </c>
      <c r="BB1110" s="95">
        <v>8946190</v>
      </c>
      <c r="BC1110" s="95">
        <v>2670</v>
      </c>
      <c r="BD1110" s="95">
        <v>2582</v>
      </c>
      <c r="BE1110" s="72">
        <v>309.83999999999997</v>
      </c>
      <c r="BF1110" s="72">
        <v>297.48</v>
      </c>
      <c r="BG1110" s="72">
        <v>607.32000000000005</v>
      </c>
      <c r="BH1110" s="95">
        <v>9838021</v>
      </c>
      <c r="BI1110" s="95">
        <v>9102867</v>
      </c>
      <c r="BJ1110" s="95">
        <v>2646</v>
      </c>
      <c r="BK1110" s="95">
        <v>2550</v>
      </c>
      <c r="BL1110" s="72">
        <v>339.31</v>
      </c>
      <c r="BM1110" s="72">
        <v>334.23</v>
      </c>
      <c r="BN1110" s="72">
        <v>673.54</v>
      </c>
      <c r="BO1110" s="95">
        <v>10737184</v>
      </c>
      <c r="BP1110" s="95">
        <v>10199313</v>
      </c>
      <c r="BQ1110" s="95">
        <v>2637</v>
      </c>
      <c r="BR1110" s="95">
        <v>2543</v>
      </c>
      <c r="BS1110" s="72">
        <v>304.97000000000003</v>
      </c>
      <c r="BT1110" s="72">
        <v>336.5</v>
      </c>
      <c r="BU1110" s="72">
        <v>641.47</v>
      </c>
      <c r="BV1110" s="95">
        <v>9965359</v>
      </c>
      <c r="BW1110" s="95">
        <v>10636145.51</v>
      </c>
      <c r="BX1110" s="95">
        <v>2723</v>
      </c>
      <c r="BY1110" s="95">
        <v>2634</v>
      </c>
      <c r="BZ1110" s="95">
        <v>2734</v>
      </c>
      <c r="CA1110" s="95">
        <v>2627</v>
      </c>
      <c r="CB1110" s="95">
        <v>2600</v>
      </c>
      <c r="CC1110" s="95">
        <v>2592</v>
      </c>
      <c r="CD1110" s="95">
        <v>2679</v>
      </c>
      <c r="CE1110" s="72">
        <v>650.75523149000003</v>
      </c>
      <c r="CF1110" s="72">
        <v>676.59346364999999</v>
      </c>
      <c r="CG1110" s="72">
        <v>712.40329333</v>
      </c>
      <c r="CH1110" s="72">
        <v>716.50152150999998</v>
      </c>
      <c r="CI1110" s="72">
        <v>731.52548966999996</v>
      </c>
      <c r="CJ1110" s="96">
        <v>0.88818340910000004</v>
      </c>
      <c r="CK1110" s="96">
        <v>0.90215178360000003</v>
      </c>
      <c r="CL1110" s="96">
        <v>0.85249465530000001</v>
      </c>
      <c r="CM1110" s="96">
        <v>0.940039874</v>
      </c>
      <c r="CN1110" s="96">
        <v>0.8768935725</v>
      </c>
      <c r="CO1110" s="96">
        <v>0.91938454869999997</v>
      </c>
      <c r="CP1110" s="96">
        <v>0.97016276840000004</v>
      </c>
      <c r="CQ1110" s="96">
        <v>0.99584056389999998</v>
      </c>
      <c r="CR1110" s="96">
        <v>0.97421481409999999</v>
      </c>
      <c r="CS1110" s="95">
        <v>2622</v>
      </c>
      <c r="CT1110" s="95">
        <v>2562</v>
      </c>
      <c r="CU1110" s="95">
        <v>2535</v>
      </c>
      <c r="CV1110" s="95">
        <v>2569</v>
      </c>
      <c r="CW1110" s="95">
        <v>2645</v>
      </c>
      <c r="CX1110" s="96">
        <v>0.91634416500000004</v>
      </c>
      <c r="CY1110" s="96">
        <v>0.94444376399999996</v>
      </c>
      <c r="CZ1110" s="96">
        <v>0.91194514100000001</v>
      </c>
      <c r="DA1110" s="96">
        <v>0.91049480699999996</v>
      </c>
      <c r="DB1110" s="96">
        <v>0.91388996300000003</v>
      </c>
      <c r="DC1110">
        <v>2013</v>
      </c>
      <c r="DD1110" s="6">
        <v>2600</v>
      </c>
      <c r="DE1110" s="96">
        <v>2.1181665000000001E-3</v>
      </c>
      <c r="DF1110" s="72">
        <v>746.6</v>
      </c>
      <c r="DG1110" s="96">
        <v>1</v>
      </c>
      <c r="DH1110" s="72">
        <v>746.6</v>
      </c>
      <c r="DI1110" s="72">
        <v>701.69642291000002</v>
      </c>
      <c r="DJ1110" s="96">
        <v>1</v>
      </c>
      <c r="DK1110" s="72">
        <v>746.6</v>
      </c>
      <c r="DL1110" s="96">
        <v>1</v>
      </c>
      <c r="DM1110" s="72">
        <v>746.6</v>
      </c>
      <c r="DN1110" s="96">
        <v>1</v>
      </c>
      <c r="DO1110" s="96">
        <v>1.0337000000000001E-2</v>
      </c>
      <c r="DP1110" s="72">
        <v>7.72</v>
      </c>
      <c r="DQ1110" s="72">
        <v>738.88</v>
      </c>
      <c r="DR1110" t="s">
        <v>748</v>
      </c>
      <c r="DT1110" t="s">
        <v>695</v>
      </c>
    </row>
    <row r="1111" spans="1:124" x14ac:dyDescent="0.3">
      <c r="A1111" t="s">
        <v>749</v>
      </c>
      <c r="B1111">
        <v>18984</v>
      </c>
      <c r="C1111" s="95">
        <v>891</v>
      </c>
      <c r="D1111" s="95">
        <v>4203403</v>
      </c>
      <c r="E1111" s="95">
        <v>872</v>
      </c>
      <c r="F1111" s="95">
        <v>2966258</v>
      </c>
      <c r="G1111" s="95">
        <v>267</v>
      </c>
      <c r="H1111" s="95">
        <v>634564</v>
      </c>
      <c r="I1111" s="95">
        <v>233</v>
      </c>
      <c r="J1111" s="95">
        <v>688189</v>
      </c>
      <c r="K1111" s="95">
        <v>879</v>
      </c>
      <c r="L1111" s="95">
        <v>4098339</v>
      </c>
      <c r="M1111" s="95">
        <v>860</v>
      </c>
      <c r="N1111" s="95">
        <v>3072524</v>
      </c>
      <c r="O1111" s="95">
        <v>278</v>
      </c>
      <c r="P1111" s="95">
        <v>765804</v>
      </c>
      <c r="Q1111" s="95">
        <v>241</v>
      </c>
      <c r="R1111" s="95">
        <v>919069</v>
      </c>
      <c r="S1111" s="95">
        <v>882</v>
      </c>
      <c r="T1111" s="95">
        <v>4485316</v>
      </c>
      <c r="U1111" s="95">
        <v>860</v>
      </c>
      <c r="V1111" s="95">
        <v>3411997</v>
      </c>
      <c r="W1111" s="95">
        <v>271</v>
      </c>
      <c r="X1111" s="95">
        <v>1145288</v>
      </c>
      <c r="Y1111" s="95">
        <v>238</v>
      </c>
      <c r="Z1111" s="95">
        <v>918901</v>
      </c>
      <c r="AA1111" s="95">
        <v>884</v>
      </c>
      <c r="AB1111" s="95">
        <v>4268312</v>
      </c>
      <c r="AC1111" s="95">
        <v>851</v>
      </c>
      <c r="AD1111" s="95">
        <v>3665490</v>
      </c>
      <c r="AE1111" s="95">
        <v>258</v>
      </c>
      <c r="AF1111" s="95">
        <v>877030</v>
      </c>
      <c r="AG1111" s="95">
        <v>229</v>
      </c>
      <c r="AH1111" s="95">
        <v>969227</v>
      </c>
      <c r="AI1111" s="95">
        <v>881</v>
      </c>
      <c r="AJ1111" s="95">
        <v>4648970</v>
      </c>
      <c r="AK1111" s="95">
        <v>843</v>
      </c>
      <c r="AL1111" s="95">
        <v>3770879</v>
      </c>
      <c r="AM1111" s="95">
        <v>266</v>
      </c>
      <c r="AN1111" s="95">
        <v>818541</v>
      </c>
      <c r="AO1111" s="95">
        <v>230</v>
      </c>
      <c r="AP1111" s="95">
        <v>848162</v>
      </c>
      <c r="AQ1111" s="72">
        <v>348.16</v>
      </c>
      <c r="AR1111" s="72">
        <v>275.60000000000002</v>
      </c>
      <c r="AS1111" s="72">
        <v>623.76</v>
      </c>
      <c r="AT1111" s="95">
        <v>4837967</v>
      </c>
      <c r="AU1111" s="95">
        <v>3654447</v>
      </c>
      <c r="AV1111" s="95">
        <v>1158</v>
      </c>
      <c r="AW1111" s="95">
        <v>1105</v>
      </c>
      <c r="AX1111" s="72">
        <v>350.34</v>
      </c>
      <c r="AY1111" s="72">
        <v>302.12</v>
      </c>
      <c r="AZ1111" s="72">
        <v>652.46</v>
      </c>
      <c r="BA1111" s="95">
        <v>4864143</v>
      </c>
      <c r="BB1111" s="95">
        <v>3991593</v>
      </c>
      <c r="BC1111" s="95">
        <v>1157</v>
      </c>
      <c r="BD1111" s="95">
        <v>1101</v>
      </c>
      <c r="BE1111" s="72">
        <v>406.95</v>
      </c>
      <c r="BF1111" s="72">
        <v>328.7</v>
      </c>
      <c r="BG1111" s="72">
        <v>735.65</v>
      </c>
      <c r="BH1111" s="95">
        <v>5630604</v>
      </c>
      <c r="BI1111" s="95">
        <v>4330898</v>
      </c>
      <c r="BJ1111" s="95">
        <v>1153</v>
      </c>
      <c r="BK1111" s="95">
        <v>1098</v>
      </c>
      <c r="BL1111" s="72">
        <v>375.46</v>
      </c>
      <c r="BM1111" s="72">
        <v>357.62</v>
      </c>
      <c r="BN1111" s="72">
        <v>733.08</v>
      </c>
      <c r="BO1111" s="95">
        <v>5145342</v>
      </c>
      <c r="BP1111" s="95">
        <v>4634717</v>
      </c>
      <c r="BQ1111" s="95">
        <v>1142</v>
      </c>
      <c r="BR1111" s="95">
        <v>1080</v>
      </c>
      <c r="BS1111" s="72">
        <v>397.23</v>
      </c>
      <c r="BT1111" s="72">
        <v>358.73</v>
      </c>
      <c r="BU1111" s="72">
        <v>755.96</v>
      </c>
      <c r="BV1111" s="95">
        <v>5467511</v>
      </c>
      <c r="BW1111" s="95">
        <v>4619041</v>
      </c>
      <c r="BX1111" s="95">
        <v>1147</v>
      </c>
      <c r="BY1111" s="95">
        <v>1073</v>
      </c>
      <c r="BZ1111" s="95">
        <v>1133</v>
      </c>
      <c r="CA1111" s="95">
        <v>1130</v>
      </c>
      <c r="CB1111" s="95">
        <v>1126</v>
      </c>
      <c r="CC1111" s="95">
        <v>1113</v>
      </c>
      <c r="CD1111" s="95">
        <v>1111</v>
      </c>
      <c r="CE1111" s="72">
        <v>650.75523149000003</v>
      </c>
      <c r="CF1111" s="72">
        <v>676.59346364999999</v>
      </c>
      <c r="CG1111" s="72">
        <v>712.40329333</v>
      </c>
      <c r="CH1111" s="72">
        <v>716.50152150999998</v>
      </c>
      <c r="CI1111" s="72">
        <v>731.52548966999996</v>
      </c>
      <c r="CJ1111" s="96">
        <v>0.95851707340000003</v>
      </c>
      <c r="CK1111" s="96">
        <v>0.96433092399999998</v>
      </c>
      <c r="CL1111" s="96">
        <v>1.0326313857</v>
      </c>
      <c r="CM1111" s="96">
        <v>1.0231380925</v>
      </c>
      <c r="CN1111" s="96">
        <v>1.0334021310999999</v>
      </c>
      <c r="CO1111" s="96">
        <v>0.98982093900000001</v>
      </c>
      <c r="CP1111" s="96">
        <v>1.0127123825</v>
      </c>
      <c r="CQ1111" s="96">
        <v>0.99584056389999998</v>
      </c>
      <c r="CR1111" s="96">
        <v>1.0169421436999999</v>
      </c>
      <c r="CS1111" s="95">
        <v>1133</v>
      </c>
      <c r="CT1111" s="95">
        <v>1124</v>
      </c>
      <c r="CU1111" s="95">
        <v>1145</v>
      </c>
      <c r="CV1111" s="95">
        <v>1133</v>
      </c>
      <c r="CW1111" s="95">
        <v>1108</v>
      </c>
      <c r="CX1111" s="96">
        <v>0.95877081399999997</v>
      </c>
      <c r="CY1111" s="96">
        <v>0.97918385399999996</v>
      </c>
      <c r="CZ1111" s="96">
        <v>1.0129660599999999</v>
      </c>
      <c r="DA1111" s="96">
        <v>1.0060379370000001</v>
      </c>
      <c r="DB1111" s="96">
        <v>0.99186141999999999</v>
      </c>
      <c r="DC1111">
        <v>2013</v>
      </c>
      <c r="DD1111" s="6">
        <v>1091.4000000000001</v>
      </c>
      <c r="DE1111" s="96">
        <v>2.3116285000000002E-3</v>
      </c>
      <c r="DF1111" s="72">
        <v>779.2</v>
      </c>
      <c r="DG1111" s="96">
        <v>1</v>
      </c>
      <c r="DH1111" s="72">
        <v>779.2</v>
      </c>
      <c r="DI1111" s="72">
        <v>731.86362262</v>
      </c>
      <c r="DJ1111" s="96">
        <v>1</v>
      </c>
      <c r="DK1111" s="72">
        <v>779.2</v>
      </c>
      <c r="DL1111" s="96">
        <v>1</v>
      </c>
      <c r="DM1111" s="72">
        <v>779.2</v>
      </c>
      <c r="DN1111" s="96">
        <v>1</v>
      </c>
      <c r="DO1111" s="96">
        <v>9.4059999999999994E-3</v>
      </c>
      <c r="DP1111" s="72">
        <v>7.33</v>
      </c>
      <c r="DQ1111" s="72">
        <v>771.87</v>
      </c>
      <c r="DR1111" t="s">
        <v>749</v>
      </c>
      <c r="DT1111" t="s">
        <v>695</v>
      </c>
    </row>
    <row r="1112" spans="1:124" x14ac:dyDescent="0.3">
      <c r="A1112" t="s">
        <v>155</v>
      </c>
      <c r="B1112">
        <v>18985</v>
      </c>
      <c r="C1112" s="95">
        <v>1953</v>
      </c>
      <c r="D1112" s="95">
        <v>8826785</v>
      </c>
      <c r="E1112" s="95">
        <v>1908</v>
      </c>
      <c r="F1112" s="95">
        <v>5931173</v>
      </c>
      <c r="G1112" s="95">
        <v>593</v>
      </c>
      <c r="H1112" s="95">
        <v>1935558</v>
      </c>
      <c r="I1112" s="95">
        <v>557</v>
      </c>
      <c r="J1112" s="95">
        <v>1781384</v>
      </c>
      <c r="K1112" s="95">
        <v>1873</v>
      </c>
      <c r="L1112" s="95">
        <v>9423662</v>
      </c>
      <c r="M1112" s="95">
        <v>1827</v>
      </c>
      <c r="N1112" s="95">
        <v>6105129</v>
      </c>
      <c r="O1112" s="95">
        <v>584</v>
      </c>
      <c r="P1112" s="95">
        <v>1906808</v>
      </c>
      <c r="Q1112" s="95">
        <v>544</v>
      </c>
      <c r="R1112" s="95">
        <v>1933561</v>
      </c>
      <c r="S1112" s="95">
        <v>1877</v>
      </c>
      <c r="T1112" s="95">
        <v>9778226</v>
      </c>
      <c r="U1112" s="95">
        <v>1829</v>
      </c>
      <c r="V1112" s="95">
        <v>6081505</v>
      </c>
      <c r="W1112" s="95">
        <v>599</v>
      </c>
      <c r="X1112" s="95">
        <v>2509752</v>
      </c>
      <c r="Y1112" s="95">
        <v>555</v>
      </c>
      <c r="Z1112" s="95">
        <v>1828696</v>
      </c>
      <c r="AA1112" s="95">
        <v>1823</v>
      </c>
      <c r="AB1112" s="95">
        <v>7131700</v>
      </c>
      <c r="AC1112" s="95">
        <v>1770</v>
      </c>
      <c r="AD1112" s="95">
        <v>6347975</v>
      </c>
      <c r="AE1112" s="95">
        <v>568</v>
      </c>
      <c r="AF1112" s="95">
        <v>1879832</v>
      </c>
      <c r="AG1112" s="95">
        <v>537</v>
      </c>
      <c r="AH1112" s="95">
        <v>2140421</v>
      </c>
      <c r="AI1112" s="95">
        <v>1836</v>
      </c>
      <c r="AJ1112" s="95">
        <v>9305028.2300000004</v>
      </c>
      <c r="AK1112" s="95">
        <v>1776</v>
      </c>
      <c r="AL1112" s="95">
        <v>7042132.75</v>
      </c>
      <c r="AM1112" s="95">
        <v>573</v>
      </c>
      <c r="AN1112" s="95">
        <v>1511832</v>
      </c>
      <c r="AO1112" s="95">
        <v>540</v>
      </c>
      <c r="AP1112" s="95">
        <v>2050374.46</v>
      </c>
      <c r="AQ1112" s="72">
        <v>352.26</v>
      </c>
      <c r="AR1112" s="72">
        <v>260.74</v>
      </c>
      <c r="AS1112" s="72">
        <v>613</v>
      </c>
      <c r="AT1112" s="95">
        <v>10762343</v>
      </c>
      <c r="AU1112" s="95">
        <v>7712557</v>
      </c>
      <c r="AV1112" s="95">
        <v>2546</v>
      </c>
      <c r="AW1112" s="95">
        <v>2465</v>
      </c>
      <c r="AX1112" s="72">
        <v>384.29</v>
      </c>
      <c r="AY1112" s="72">
        <v>282.54000000000002</v>
      </c>
      <c r="AZ1112" s="72">
        <v>666.83</v>
      </c>
      <c r="BA1112" s="95">
        <v>11330470</v>
      </c>
      <c r="BB1112" s="95">
        <v>8038690</v>
      </c>
      <c r="BC1112" s="95">
        <v>2457</v>
      </c>
      <c r="BD1112" s="95">
        <v>2371</v>
      </c>
      <c r="BE1112" s="72">
        <v>413.57</v>
      </c>
      <c r="BF1112" s="72">
        <v>276.5</v>
      </c>
      <c r="BG1112" s="72">
        <v>690.07</v>
      </c>
      <c r="BH1112" s="95">
        <v>12287978</v>
      </c>
      <c r="BI1112" s="95">
        <v>7910201</v>
      </c>
      <c r="BJ1112" s="95">
        <v>2476</v>
      </c>
      <c r="BK1112" s="95">
        <v>2384</v>
      </c>
      <c r="BL1112" s="72">
        <v>314.08</v>
      </c>
      <c r="BM1112" s="72">
        <v>306.62</v>
      </c>
      <c r="BN1112" s="72">
        <v>620.70000000000005</v>
      </c>
      <c r="BO1112" s="95">
        <v>9011532</v>
      </c>
      <c r="BP1112" s="95">
        <v>8488396</v>
      </c>
      <c r="BQ1112" s="95">
        <v>2391</v>
      </c>
      <c r="BR1112" s="95">
        <v>2307</v>
      </c>
      <c r="BS1112" s="72">
        <v>374.18</v>
      </c>
      <c r="BT1112" s="72">
        <v>327.16000000000003</v>
      </c>
      <c r="BU1112" s="72">
        <v>701.34</v>
      </c>
      <c r="BV1112" s="95">
        <v>10816860.23</v>
      </c>
      <c r="BW1112" s="95">
        <v>9092507.2100000009</v>
      </c>
      <c r="BX1112" s="95">
        <v>2409</v>
      </c>
      <c r="BY1112" s="95">
        <v>2316</v>
      </c>
      <c r="BZ1112" s="95">
        <v>2507</v>
      </c>
      <c r="CA1112" s="95">
        <v>2415</v>
      </c>
      <c r="CB1112" s="95">
        <v>2432</v>
      </c>
      <c r="CC1112" s="95">
        <v>2351</v>
      </c>
      <c r="CD1112" s="95">
        <v>2364</v>
      </c>
      <c r="CE1112" s="72">
        <v>650.75523149000003</v>
      </c>
      <c r="CF1112" s="72">
        <v>676.59346364999999</v>
      </c>
      <c r="CG1112" s="72">
        <v>712.40329333</v>
      </c>
      <c r="CH1112" s="72">
        <v>716.50152150999998</v>
      </c>
      <c r="CI1112" s="72">
        <v>731.52548966999996</v>
      </c>
      <c r="CJ1112" s="96">
        <v>0.94198243879999999</v>
      </c>
      <c r="CK1112" s="96">
        <v>0.98556967490000003</v>
      </c>
      <c r="CL1112" s="96">
        <v>0.96865077190000004</v>
      </c>
      <c r="CM1112" s="96">
        <v>0.86629264750000001</v>
      </c>
      <c r="CN1112" s="96">
        <v>0.95873624349999997</v>
      </c>
      <c r="CO1112" s="96">
        <v>0.97362495410000005</v>
      </c>
      <c r="CP1112" s="96">
        <v>0.96982554870000004</v>
      </c>
      <c r="CQ1112" s="96">
        <v>0.99584056389999998</v>
      </c>
      <c r="CR1112" s="96">
        <v>0.97387618590000002</v>
      </c>
      <c r="CS1112" s="95">
        <v>2423</v>
      </c>
      <c r="CT1112" s="95">
        <v>2347</v>
      </c>
      <c r="CU1112" s="95">
        <v>2374</v>
      </c>
      <c r="CV1112" s="95">
        <v>2320</v>
      </c>
      <c r="CW1112" s="95">
        <v>2301</v>
      </c>
      <c r="CX1112" s="96">
        <v>0.98279018299999998</v>
      </c>
      <c r="CY1112" s="96">
        <v>0.98827805499999999</v>
      </c>
      <c r="CZ1112" s="96">
        <v>1.00762587</v>
      </c>
      <c r="DA1112" s="96">
        <v>0.94681721799999996</v>
      </c>
      <c r="DB1112" s="96">
        <v>0.940977234</v>
      </c>
      <c r="DC1112">
        <v>2013</v>
      </c>
      <c r="DD1112" s="6">
        <v>2368.6</v>
      </c>
      <c r="DE1112" s="96">
        <v>2.3618263000000001E-3</v>
      </c>
      <c r="DF1112" s="72">
        <v>746.16</v>
      </c>
      <c r="DG1112" s="96">
        <v>1</v>
      </c>
      <c r="DH1112" s="72">
        <v>746.16</v>
      </c>
      <c r="DI1112" s="72">
        <v>721.43766407999999</v>
      </c>
      <c r="DJ1112" s="96">
        <v>1</v>
      </c>
      <c r="DK1112" s="72">
        <v>746.16</v>
      </c>
      <c r="DL1112" s="96">
        <v>1</v>
      </c>
      <c r="DM1112" s="72">
        <v>746.16</v>
      </c>
      <c r="DN1112" s="96">
        <v>1</v>
      </c>
      <c r="DO1112" s="96">
        <v>6.1520000000000004E-3</v>
      </c>
      <c r="DP1112" s="72">
        <v>4.59</v>
      </c>
      <c r="DQ1112" s="72">
        <v>741.57</v>
      </c>
      <c r="DR1112" t="s">
        <v>155</v>
      </c>
      <c r="DT1112" t="s">
        <v>695</v>
      </c>
    </row>
    <row r="1113" spans="1:124" x14ac:dyDescent="0.3">
      <c r="A1113" t="s">
        <v>439</v>
      </c>
      <c r="B1113">
        <v>18986</v>
      </c>
      <c r="C1113" s="95">
        <v>11057</v>
      </c>
      <c r="D1113" s="95">
        <v>46403600</v>
      </c>
      <c r="E1113" s="95">
        <v>10809</v>
      </c>
      <c r="F1113" s="95">
        <v>31171743</v>
      </c>
      <c r="G1113" s="95">
        <v>3162</v>
      </c>
      <c r="H1113" s="95">
        <v>9743450</v>
      </c>
      <c r="I1113" s="95">
        <v>2855</v>
      </c>
      <c r="J1113" s="95">
        <v>8465757</v>
      </c>
      <c r="K1113" s="95">
        <v>10364</v>
      </c>
      <c r="L1113" s="95">
        <v>44477794</v>
      </c>
      <c r="M1113" s="95">
        <v>10075</v>
      </c>
      <c r="N1113" s="95">
        <v>31657498</v>
      </c>
      <c r="O1113" s="95">
        <v>3255</v>
      </c>
      <c r="P1113" s="95">
        <v>11136438</v>
      </c>
      <c r="Q1113" s="95">
        <v>2927</v>
      </c>
      <c r="R1113" s="95">
        <v>9041753</v>
      </c>
      <c r="S1113" s="95">
        <v>10529</v>
      </c>
      <c r="T1113" s="95">
        <v>48273080</v>
      </c>
      <c r="U1113" s="95">
        <v>10182</v>
      </c>
      <c r="V1113" s="95">
        <v>34365281</v>
      </c>
      <c r="W1113" s="95">
        <v>3278</v>
      </c>
      <c r="X1113" s="95">
        <v>11243924</v>
      </c>
      <c r="Y1113" s="95">
        <v>2932</v>
      </c>
      <c r="Z1113" s="95">
        <v>10191474</v>
      </c>
      <c r="AA1113" s="95">
        <v>10734</v>
      </c>
      <c r="AB1113" s="95">
        <v>46890758</v>
      </c>
      <c r="AC1113" s="95">
        <v>10360</v>
      </c>
      <c r="AD1113" s="95">
        <v>38043784</v>
      </c>
      <c r="AE1113" s="95">
        <v>3387</v>
      </c>
      <c r="AF1113" s="95">
        <v>12198611</v>
      </c>
      <c r="AG1113" s="95">
        <v>3015</v>
      </c>
      <c r="AH1113" s="95">
        <v>11806008</v>
      </c>
      <c r="AI1113" s="95">
        <v>11067</v>
      </c>
      <c r="AJ1113" s="95">
        <v>51792927.460000001</v>
      </c>
      <c r="AK1113" s="95">
        <v>10674</v>
      </c>
      <c r="AL1113" s="95">
        <v>40369406.450000003</v>
      </c>
      <c r="AM1113" s="95">
        <v>3538</v>
      </c>
      <c r="AN1113" s="95">
        <v>12576894</v>
      </c>
      <c r="AO1113" s="95">
        <v>3167</v>
      </c>
      <c r="AP1113" s="95">
        <v>12871492.75</v>
      </c>
      <c r="AQ1113" s="72">
        <v>329.06</v>
      </c>
      <c r="AR1113" s="72">
        <v>241.74</v>
      </c>
      <c r="AS1113" s="72">
        <v>570.79999999999995</v>
      </c>
      <c r="AT1113" s="95">
        <v>56147050</v>
      </c>
      <c r="AU1113" s="95">
        <v>39637500</v>
      </c>
      <c r="AV1113" s="95">
        <v>14219</v>
      </c>
      <c r="AW1113" s="95">
        <v>13664</v>
      </c>
      <c r="AX1113" s="72">
        <v>340.3</v>
      </c>
      <c r="AY1113" s="72">
        <v>260.85000000000002</v>
      </c>
      <c r="AZ1113" s="72">
        <v>601.15</v>
      </c>
      <c r="BA1113" s="95">
        <v>55614232</v>
      </c>
      <c r="BB1113" s="95">
        <v>40699251</v>
      </c>
      <c r="BC1113" s="95">
        <v>13619</v>
      </c>
      <c r="BD1113" s="95">
        <v>13002</v>
      </c>
      <c r="BE1113" s="72">
        <v>359.22</v>
      </c>
      <c r="BF1113" s="72">
        <v>283.14</v>
      </c>
      <c r="BG1113" s="72">
        <v>642.36</v>
      </c>
      <c r="BH1113" s="95">
        <v>59517004</v>
      </c>
      <c r="BI1113" s="95">
        <v>44556755</v>
      </c>
      <c r="BJ1113" s="95">
        <v>13807</v>
      </c>
      <c r="BK1113" s="95">
        <v>13114</v>
      </c>
      <c r="BL1113" s="72">
        <v>348.71</v>
      </c>
      <c r="BM1113" s="72">
        <v>310.58999999999997</v>
      </c>
      <c r="BN1113" s="72">
        <v>659.3</v>
      </c>
      <c r="BO1113" s="95">
        <v>59089369</v>
      </c>
      <c r="BP1113" s="95">
        <v>49849792</v>
      </c>
      <c r="BQ1113" s="95">
        <v>14121</v>
      </c>
      <c r="BR1113" s="95">
        <v>13375</v>
      </c>
      <c r="BS1113" s="72">
        <v>367.28</v>
      </c>
      <c r="BT1113" s="72">
        <v>320.55</v>
      </c>
      <c r="BU1113" s="72">
        <v>687.83</v>
      </c>
      <c r="BV1113" s="95">
        <v>64369821.460000001</v>
      </c>
      <c r="BW1113" s="95">
        <v>53240899.200000003</v>
      </c>
      <c r="BX1113" s="95">
        <v>14605</v>
      </c>
      <c r="BY1113" s="95">
        <v>13841</v>
      </c>
      <c r="BZ1113" s="95">
        <v>13954</v>
      </c>
      <c r="CA1113" s="95">
        <v>13321</v>
      </c>
      <c r="CB1113" s="95">
        <v>13473</v>
      </c>
      <c r="CC1113" s="95">
        <v>13767</v>
      </c>
      <c r="CD1113" s="95">
        <v>14231</v>
      </c>
      <c r="CE1113" s="72">
        <v>650.75523149000003</v>
      </c>
      <c r="CF1113" s="72">
        <v>676.59346364999999</v>
      </c>
      <c r="CG1113" s="72">
        <v>712.40329333</v>
      </c>
      <c r="CH1113" s="72">
        <v>716.50152150999998</v>
      </c>
      <c r="CI1113" s="72">
        <v>731.52548966999996</v>
      </c>
      <c r="CJ1113" s="96">
        <v>0.87713470810000005</v>
      </c>
      <c r="CK1113" s="96">
        <v>0.8884951338</v>
      </c>
      <c r="CL1113" s="96">
        <v>0.9016802786</v>
      </c>
      <c r="CM1113" s="96">
        <v>0.92016552679999997</v>
      </c>
      <c r="CN1113" s="96">
        <v>0.94026798749999996</v>
      </c>
      <c r="CO1113" s="96">
        <v>0.96032344280000004</v>
      </c>
      <c r="CP1113" s="96">
        <v>0.94296222149999998</v>
      </c>
      <c r="CQ1113" s="96">
        <v>0.99584056389999998</v>
      </c>
      <c r="CR1113" s="96">
        <v>0.94690065960000003</v>
      </c>
      <c r="CS1113" s="95">
        <v>12582</v>
      </c>
      <c r="CT1113" s="95">
        <v>11911</v>
      </c>
      <c r="CU1113" s="95">
        <v>12004</v>
      </c>
      <c r="CV1113" s="95">
        <v>12135</v>
      </c>
      <c r="CW1113" s="95">
        <v>12477</v>
      </c>
      <c r="CX1113" s="96">
        <v>0.94216570300000002</v>
      </c>
      <c r="CY1113" s="96">
        <v>0.96135086199999997</v>
      </c>
      <c r="CZ1113" s="96">
        <v>0.96220824199999999</v>
      </c>
      <c r="DA1113" s="96">
        <v>0.96590902300000003</v>
      </c>
      <c r="DB1113" s="96">
        <v>0.97040735300000003</v>
      </c>
      <c r="DC1113">
        <v>2013</v>
      </c>
      <c r="DD1113" s="6">
        <v>13399.2</v>
      </c>
      <c r="DE1113" s="96">
        <v>1.4499093E-3</v>
      </c>
      <c r="DF1113" s="72">
        <v>726.16</v>
      </c>
      <c r="DG1113" s="96">
        <v>1</v>
      </c>
      <c r="DH1113" s="72">
        <v>726.16</v>
      </c>
      <c r="DI1113" s="72">
        <v>730.87900539999998</v>
      </c>
      <c r="DJ1113" s="96">
        <v>1</v>
      </c>
      <c r="DK1113" s="72">
        <v>726.16</v>
      </c>
      <c r="DL1113" s="96">
        <v>1</v>
      </c>
      <c r="DM1113" s="72">
        <v>726.16</v>
      </c>
      <c r="DN1113" s="96">
        <v>1</v>
      </c>
      <c r="DO1113" s="96">
        <v>6.96E-3</v>
      </c>
      <c r="DP1113" s="72">
        <v>5.05</v>
      </c>
      <c r="DQ1113" s="72">
        <v>721.11</v>
      </c>
      <c r="DR1113" t="s">
        <v>439</v>
      </c>
      <c r="DT1113" t="s">
        <v>695</v>
      </c>
    </row>
    <row r="1114" spans="1:124" x14ac:dyDescent="0.3">
      <c r="A1114" t="s">
        <v>65</v>
      </c>
      <c r="B1114">
        <v>18987</v>
      </c>
      <c r="C1114" s="95">
        <v>1456</v>
      </c>
      <c r="D1114" s="95">
        <v>5122824</v>
      </c>
      <c r="E1114" s="95">
        <v>1428</v>
      </c>
      <c r="F1114" s="95">
        <v>4335453</v>
      </c>
      <c r="G1114" s="95">
        <v>300</v>
      </c>
      <c r="H1114" s="95">
        <v>651838</v>
      </c>
      <c r="I1114" s="95">
        <v>271</v>
      </c>
      <c r="J1114" s="95">
        <v>817631</v>
      </c>
      <c r="K1114" s="95">
        <v>1408</v>
      </c>
      <c r="L1114" s="95">
        <v>6220658</v>
      </c>
      <c r="M1114" s="95">
        <v>1371</v>
      </c>
      <c r="N1114" s="95">
        <v>4695978</v>
      </c>
      <c r="O1114" s="95">
        <v>295</v>
      </c>
      <c r="P1114" s="95">
        <v>855499</v>
      </c>
      <c r="Q1114" s="95">
        <v>266</v>
      </c>
      <c r="R1114" s="95">
        <v>732464</v>
      </c>
      <c r="S1114" s="95">
        <v>1307</v>
      </c>
      <c r="T1114" s="95">
        <v>5804745</v>
      </c>
      <c r="U1114" s="95">
        <v>1264</v>
      </c>
      <c r="V1114" s="95">
        <v>4809263</v>
      </c>
      <c r="W1114" s="95">
        <v>303</v>
      </c>
      <c r="X1114" s="95">
        <v>807828</v>
      </c>
      <c r="Y1114" s="95">
        <v>274</v>
      </c>
      <c r="Z1114" s="95">
        <v>824994</v>
      </c>
      <c r="AA1114" s="95">
        <v>1377</v>
      </c>
      <c r="AB1114" s="95">
        <v>5427403</v>
      </c>
      <c r="AC1114" s="95">
        <v>1326</v>
      </c>
      <c r="AD1114" s="95">
        <v>5035776</v>
      </c>
      <c r="AE1114" s="95">
        <v>308</v>
      </c>
      <c r="AF1114" s="95">
        <v>764158</v>
      </c>
      <c r="AG1114" s="95">
        <v>280</v>
      </c>
      <c r="AH1114" s="95">
        <v>915891</v>
      </c>
      <c r="AI1114" s="95">
        <v>1400</v>
      </c>
      <c r="AJ1114" s="95">
        <v>6105980</v>
      </c>
      <c r="AK1114" s="95">
        <v>1342</v>
      </c>
      <c r="AL1114" s="95">
        <v>5178683.6100000003</v>
      </c>
      <c r="AM1114" s="95">
        <v>301</v>
      </c>
      <c r="AN1114" s="95">
        <v>1004420</v>
      </c>
      <c r="AO1114" s="95">
        <v>272</v>
      </c>
      <c r="AP1114" s="95">
        <v>1126020</v>
      </c>
      <c r="AQ1114" s="72">
        <v>274.04000000000002</v>
      </c>
      <c r="AR1114" s="72">
        <v>252.75</v>
      </c>
      <c r="AS1114" s="72">
        <v>526.79</v>
      </c>
      <c r="AT1114" s="95">
        <v>5774662</v>
      </c>
      <c r="AU1114" s="95">
        <v>5153084</v>
      </c>
      <c r="AV1114" s="95">
        <v>1756</v>
      </c>
      <c r="AW1114" s="95">
        <v>1699</v>
      </c>
      <c r="AX1114" s="72">
        <v>346.26</v>
      </c>
      <c r="AY1114" s="72">
        <v>276.33999999999997</v>
      </c>
      <c r="AZ1114" s="72">
        <v>622.6</v>
      </c>
      <c r="BA1114" s="95">
        <v>7076157</v>
      </c>
      <c r="BB1114" s="95">
        <v>5428442</v>
      </c>
      <c r="BC1114" s="95">
        <v>1703</v>
      </c>
      <c r="BD1114" s="95">
        <v>1637</v>
      </c>
      <c r="BE1114" s="72">
        <v>342.27</v>
      </c>
      <c r="BF1114" s="72">
        <v>305.27999999999997</v>
      </c>
      <c r="BG1114" s="72">
        <v>647.54999999999995</v>
      </c>
      <c r="BH1114" s="95">
        <v>6612573</v>
      </c>
      <c r="BI1114" s="95">
        <v>5634257</v>
      </c>
      <c r="BJ1114" s="95">
        <v>1610</v>
      </c>
      <c r="BK1114" s="95">
        <v>1538</v>
      </c>
      <c r="BL1114" s="72">
        <v>306.20999999999998</v>
      </c>
      <c r="BM1114" s="72">
        <v>308.82</v>
      </c>
      <c r="BN1114" s="72">
        <v>615.03</v>
      </c>
      <c r="BO1114" s="95">
        <v>6191561</v>
      </c>
      <c r="BP1114" s="95">
        <v>5951667</v>
      </c>
      <c r="BQ1114" s="95">
        <v>1685</v>
      </c>
      <c r="BR1114" s="95">
        <v>1606</v>
      </c>
      <c r="BS1114" s="72">
        <v>348.34</v>
      </c>
      <c r="BT1114" s="72">
        <v>325.52</v>
      </c>
      <c r="BU1114" s="72">
        <v>673.86</v>
      </c>
      <c r="BV1114" s="95">
        <v>7110400</v>
      </c>
      <c r="BW1114" s="95">
        <v>6304703.6100000003</v>
      </c>
      <c r="BX1114" s="95">
        <v>1701</v>
      </c>
      <c r="BY1114" s="95">
        <v>1614</v>
      </c>
      <c r="BZ1114" s="95">
        <v>1729</v>
      </c>
      <c r="CA1114" s="95">
        <v>1671</v>
      </c>
      <c r="CB1114" s="95">
        <v>1575</v>
      </c>
      <c r="CC1114" s="95">
        <v>1647</v>
      </c>
      <c r="CD1114" s="95">
        <v>1658</v>
      </c>
      <c r="CE1114" s="72">
        <v>650.75523149000003</v>
      </c>
      <c r="CF1114" s="72">
        <v>676.59346364999999</v>
      </c>
      <c r="CG1114" s="72">
        <v>712.40329333</v>
      </c>
      <c r="CH1114" s="72">
        <v>716.50152150999998</v>
      </c>
      <c r="CI1114" s="72">
        <v>731.52548966999996</v>
      </c>
      <c r="CJ1114" s="96">
        <v>0.80950559369999997</v>
      </c>
      <c r="CK1114" s="96">
        <v>0.92019807090000005</v>
      </c>
      <c r="CL1114" s="96">
        <v>0.90896547790000004</v>
      </c>
      <c r="CM1114" s="96">
        <v>0.85837919600000001</v>
      </c>
      <c r="CN1114" s="96">
        <v>0.92117090859999995</v>
      </c>
      <c r="CO1114" s="96">
        <v>0.94759418129999995</v>
      </c>
      <c r="CP1114" s="96">
        <v>0.93251295420000002</v>
      </c>
      <c r="CQ1114" s="96">
        <v>0.99584056389999998</v>
      </c>
      <c r="CR1114" s="96">
        <v>0.93640774920000003</v>
      </c>
      <c r="CS1114" s="95">
        <v>1738</v>
      </c>
      <c r="CT1114" s="95">
        <v>1713</v>
      </c>
      <c r="CU1114" s="95">
        <v>1708</v>
      </c>
      <c r="CV1114" s="95">
        <v>1685</v>
      </c>
      <c r="CW1114" s="95">
        <v>1701</v>
      </c>
      <c r="CX1114" s="96">
        <v>0.92091692700000005</v>
      </c>
      <c r="CY1114" s="96">
        <v>0.97006087799999996</v>
      </c>
      <c r="CZ1114" s="96">
        <v>0.95718920500000004</v>
      </c>
      <c r="DA1114" s="96">
        <v>0.94080123000000004</v>
      </c>
      <c r="DB1114" s="96">
        <v>0.94932107099999996</v>
      </c>
      <c r="DC1114">
        <v>2013</v>
      </c>
      <c r="DD1114" s="6">
        <v>1618.8</v>
      </c>
      <c r="DE1114" s="96">
        <v>3.3654047E-3</v>
      </c>
      <c r="DF1114" s="72">
        <v>716.73</v>
      </c>
      <c r="DG1114" s="96">
        <v>1</v>
      </c>
      <c r="DH1114" s="72">
        <v>716.73</v>
      </c>
      <c r="DI1114" s="72">
        <v>721.43766407999999</v>
      </c>
      <c r="DJ1114" s="96">
        <v>1</v>
      </c>
      <c r="DK1114" s="72">
        <v>716.73</v>
      </c>
      <c r="DL1114" s="96">
        <v>1</v>
      </c>
      <c r="DM1114" s="72">
        <v>716.73</v>
      </c>
      <c r="DN1114" s="96">
        <v>1</v>
      </c>
      <c r="DO1114" s="96">
        <v>1.2185E-2</v>
      </c>
      <c r="DP1114" s="72">
        <v>8.73</v>
      </c>
      <c r="DQ1114" s="72">
        <v>708</v>
      </c>
      <c r="DR1114" t="s">
        <v>65</v>
      </c>
      <c r="DT1114" t="s">
        <v>695</v>
      </c>
    </row>
    <row r="1115" spans="1:124" x14ac:dyDescent="0.3">
      <c r="A1115" t="s">
        <v>440</v>
      </c>
      <c r="B1115">
        <v>18988</v>
      </c>
      <c r="C1115" s="95">
        <v>2419</v>
      </c>
      <c r="D1115" s="95">
        <v>10084433</v>
      </c>
      <c r="E1115" s="95">
        <v>2444</v>
      </c>
      <c r="F1115" s="95">
        <v>8920822</v>
      </c>
      <c r="G1115" s="95">
        <v>1032</v>
      </c>
      <c r="H1115" s="95">
        <v>2017699</v>
      </c>
      <c r="I1115" s="95">
        <v>969</v>
      </c>
      <c r="J1115" s="95">
        <v>2985433</v>
      </c>
      <c r="K1115" s="95">
        <v>2261</v>
      </c>
      <c r="L1115" s="95">
        <v>8231549</v>
      </c>
      <c r="M1115" s="95">
        <v>2281</v>
      </c>
      <c r="N1115" s="95">
        <v>8959299</v>
      </c>
      <c r="O1115" s="95">
        <v>1053</v>
      </c>
      <c r="P1115" s="95">
        <v>2129822</v>
      </c>
      <c r="Q1115" s="95">
        <v>985</v>
      </c>
      <c r="R1115" s="95">
        <v>2802966</v>
      </c>
      <c r="S1115" s="95">
        <v>2270</v>
      </c>
      <c r="T1115" s="95">
        <v>9375175</v>
      </c>
      <c r="U1115" s="95">
        <v>2275</v>
      </c>
      <c r="V1115" s="95">
        <v>9050348</v>
      </c>
      <c r="W1115" s="95">
        <v>1040</v>
      </c>
      <c r="X1115" s="95">
        <v>2884231</v>
      </c>
      <c r="Y1115" s="95">
        <v>974</v>
      </c>
      <c r="Z1115" s="95">
        <v>3208904</v>
      </c>
      <c r="AA1115" s="95">
        <v>2279</v>
      </c>
      <c r="AB1115" s="95">
        <v>8753564</v>
      </c>
      <c r="AC1115" s="95">
        <v>2273</v>
      </c>
      <c r="AD1115" s="95">
        <v>9696061</v>
      </c>
      <c r="AE1115" s="95">
        <v>1033</v>
      </c>
      <c r="AF1115" s="95">
        <v>2786954</v>
      </c>
      <c r="AG1115" s="95">
        <v>969</v>
      </c>
      <c r="AH1115" s="95">
        <v>3440788</v>
      </c>
      <c r="AI1115" s="95">
        <v>2321</v>
      </c>
      <c r="AJ1115" s="95">
        <v>9039842.5600000005</v>
      </c>
      <c r="AK1115" s="95">
        <v>2327</v>
      </c>
      <c r="AL1115" s="95">
        <v>10252091.220000001</v>
      </c>
      <c r="AM1115" s="95">
        <v>1046</v>
      </c>
      <c r="AN1115" s="95">
        <v>2540549</v>
      </c>
      <c r="AO1115" s="95">
        <v>983</v>
      </c>
      <c r="AP1115" s="95">
        <v>3533039</v>
      </c>
      <c r="AQ1115" s="72">
        <v>292.24</v>
      </c>
      <c r="AR1115" s="72">
        <v>290.70999999999998</v>
      </c>
      <c r="AS1115" s="72">
        <v>582.95000000000005</v>
      </c>
      <c r="AT1115" s="95">
        <v>12102132</v>
      </c>
      <c r="AU1115" s="95">
        <v>11906255</v>
      </c>
      <c r="AV1115" s="95">
        <v>3451</v>
      </c>
      <c r="AW1115" s="95">
        <v>3413</v>
      </c>
      <c r="AX1115" s="72">
        <v>260.55</v>
      </c>
      <c r="AY1115" s="72">
        <v>300.12</v>
      </c>
      <c r="AZ1115" s="72">
        <v>560.66999999999996</v>
      </c>
      <c r="BA1115" s="95">
        <v>10361371</v>
      </c>
      <c r="BB1115" s="95">
        <v>11762265</v>
      </c>
      <c r="BC1115" s="95">
        <v>3314</v>
      </c>
      <c r="BD1115" s="95">
        <v>3266</v>
      </c>
      <c r="BE1115" s="72">
        <v>308.64999999999998</v>
      </c>
      <c r="BF1115" s="72">
        <v>314.44</v>
      </c>
      <c r="BG1115" s="72">
        <v>623.09</v>
      </c>
      <c r="BH1115" s="95">
        <v>12259406</v>
      </c>
      <c r="BI1115" s="95">
        <v>12259252</v>
      </c>
      <c r="BJ1115" s="95">
        <v>3310</v>
      </c>
      <c r="BK1115" s="95">
        <v>3249</v>
      </c>
      <c r="BL1115" s="72">
        <v>290.37</v>
      </c>
      <c r="BM1115" s="72">
        <v>337.67</v>
      </c>
      <c r="BN1115" s="72">
        <v>628.04</v>
      </c>
      <c r="BO1115" s="95">
        <v>11540518</v>
      </c>
      <c r="BP1115" s="95">
        <v>13136849</v>
      </c>
      <c r="BQ1115" s="95">
        <v>3312</v>
      </c>
      <c r="BR1115" s="95">
        <v>3242</v>
      </c>
      <c r="BS1115" s="72">
        <v>286.61</v>
      </c>
      <c r="BT1115" s="72">
        <v>347.06</v>
      </c>
      <c r="BU1115" s="72">
        <v>633.66999999999996</v>
      </c>
      <c r="BV1115" s="95">
        <v>11580391.560000001</v>
      </c>
      <c r="BW1115" s="95">
        <v>13785130.220000001</v>
      </c>
      <c r="BX1115" s="95">
        <v>3367</v>
      </c>
      <c r="BY1115" s="95">
        <v>3310</v>
      </c>
      <c r="BZ1115" s="95">
        <v>3433</v>
      </c>
      <c r="CA1115" s="95">
        <v>3291</v>
      </c>
      <c r="CB1115" s="95">
        <v>3281</v>
      </c>
      <c r="CC1115" s="95">
        <v>3279</v>
      </c>
      <c r="CD1115" s="95">
        <v>3339</v>
      </c>
      <c r="CE1115" s="72">
        <v>650.75523149000003</v>
      </c>
      <c r="CF1115" s="72">
        <v>676.59346364999999</v>
      </c>
      <c r="CG1115" s="72">
        <v>712.40329333</v>
      </c>
      <c r="CH1115" s="72">
        <v>716.50152150999998</v>
      </c>
      <c r="CI1115" s="72">
        <v>731.52548966999996</v>
      </c>
      <c r="CJ1115" s="96">
        <v>0.8958053225</v>
      </c>
      <c r="CK1115" s="96">
        <v>0.82866600130000001</v>
      </c>
      <c r="CL1115" s="96">
        <v>0.87463099320000004</v>
      </c>
      <c r="CM1115" s="96">
        <v>0.87653686860000002</v>
      </c>
      <c r="CN1115" s="96">
        <v>0.86623092280000002</v>
      </c>
      <c r="CO1115" s="96">
        <v>0.95828312790000003</v>
      </c>
      <c r="CP1115" s="96">
        <v>0.90617688699999999</v>
      </c>
      <c r="CQ1115" s="96">
        <v>0.99584056389999998</v>
      </c>
      <c r="CR1115" s="96">
        <v>0.90996168499999996</v>
      </c>
      <c r="CS1115" s="95">
        <v>3480</v>
      </c>
      <c r="CT1115" s="95">
        <v>3350</v>
      </c>
      <c r="CU1115" s="95">
        <v>3361</v>
      </c>
      <c r="CV1115" s="95">
        <v>3358</v>
      </c>
      <c r="CW1115" s="95">
        <v>3443</v>
      </c>
      <c r="CX1115" s="96">
        <v>0.96129502499999997</v>
      </c>
      <c r="CY1115" s="96">
        <v>0.96620550100000002</v>
      </c>
      <c r="CZ1115" s="96">
        <v>0.96615584600000004</v>
      </c>
      <c r="DA1115" s="96">
        <v>0.94827411299999997</v>
      </c>
      <c r="DB1115" s="96">
        <v>0.94960718099999997</v>
      </c>
      <c r="DC1115">
        <v>2013</v>
      </c>
      <c r="DD1115" s="6">
        <v>3296</v>
      </c>
      <c r="DE1115" s="96">
        <v>2.7156022000000002E-3</v>
      </c>
      <c r="DF1115" s="72">
        <v>696.94</v>
      </c>
      <c r="DG1115" s="96">
        <v>1</v>
      </c>
      <c r="DH1115" s="72">
        <v>696.94</v>
      </c>
      <c r="DI1115" s="72">
        <v>721.43766407999999</v>
      </c>
      <c r="DJ1115" s="96">
        <v>1</v>
      </c>
      <c r="DK1115" s="72">
        <v>696.94</v>
      </c>
      <c r="DL1115" s="96">
        <v>1</v>
      </c>
      <c r="DM1115" s="72">
        <v>696.94</v>
      </c>
      <c r="DN1115" s="96">
        <v>1</v>
      </c>
      <c r="DO1115" s="96">
        <v>9.9670000000000002E-3</v>
      </c>
      <c r="DP1115" s="72">
        <v>6.95</v>
      </c>
      <c r="DQ1115" s="72">
        <v>689.99</v>
      </c>
      <c r="DR1115" t="s">
        <v>440</v>
      </c>
      <c r="DT1115" t="s">
        <v>695</v>
      </c>
    </row>
    <row r="1116" spans="1:124" x14ac:dyDescent="0.3">
      <c r="A1116" t="s">
        <v>441</v>
      </c>
      <c r="B1116">
        <v>18989</v>
      </c>
      <c r="C1116" s="95">
        <v>1914</v>
      </c>
      <c r="D1116" s="95">
        <v>8740234</v>
      </c>
      <c r="E1116" s="95">
        <v>1884</v>
      </c>
      <c r="F1116" s="95">
        <v>5419440</v>
      </c>
      <c r="G1116" s="95">
        <v>590</v>
      </c>
      <c r="H1116" s="95">
        <v>1746601</v>
      </c>
      <c r="I1116" s="95">
        <v>536</v>
      </c>
      <c r="J1116" s="95">
        <v>1476201</v>
      </c>
      <c r="K1116" s="95">
        <v>1749</v>
      </c>
      <c r="L1116" s="95">
        <v>7679641</v>
      </c>
      <c r="M1116" s="95">
        <v>1710</v>
      </c>
      <c r="N1116" s="95">
        <v>5102155</v>
      </c>
      <c r="O1116" s="95">
        <v>570</v>
      </c>
      <c r="P1116" s="95">
        <v>1742034</v>
      </c>
      <c r="Q1116" s="95">
        <v>514</v>
      </c>
      <c r="R1116" s="95">
        <v>1428551</v>
      </c>
      <c r="S1116" s="95">
        <v>1704</v>
      </c>
      <c r="T1116" s="95">
        <v>8175637</v>
      </c>
      <c r="U1116" s="95">
        <v>1659</v>
      </c>
      <c r="V1116" s="95">
        <v>5579515</v>
      </c>
      <c r="W1116" s="95">
        <v>561</v>
      </c>
      <c r="X1116" s="95">
        <v>1841017</v>
      </c>
      <c r="Y1116" s="95">
        <v>509</v>
      </c>
      <c r="Z1116" s="95">
        <v>1443610</v>
      </c>
      <c r="AA1116" s="95">
        <v>1672</v>
      </c>
      <c r="AB1116" s="95">
        <v>6986623</v>
      </c>
      <c r="AC1116" s="95">
        <v>1618</v>
      </c>
      <c r="AD1116" s="95">
        <v>5416251</v>
      </c>
      <c r="AE1116" s="95">
        <v>560</v>
      </c>
      <c r="AF1116" s="95">
        <v>1317084</v>
      </c>
      <c r="AG1116" s="95">
        <v>512</v>
      </c>
      <c r="AH1116" s="95">
        <v>1609921</v>
      </c>
      <c r="AI1116" s="95">
        <v>1685</v>
      </c>
      <c r="AJ1116" s="95">
        <v>7335891.3700000001</v>
      </c>
      <c r="AK1116" s="95">
        <v>1633</v>
      </c>
      <c r="AL1116" s="95">
        <v>6175476.1500000004</v>
      </c>
      <c r="AM1116" s="95">
        <v>554</v>
      </c>
      <c r="AN1116" s="95">
        <v>1604056</v>
      </c>
      <c r="AO1116" s="95">
        <v>506</v>
      </c>
      <c r="AP1116" s="95">
        <v>1592958</v>
      </c>
      <c r="AQ1116" s="72">
        <v>349</v>
      </c>
      <c r="AR1116" s="72">
        <v>237.45</v>
      </c>
      <c r="AS1116" s="72">
        <v>586.45000000000005</v>
      </c>
      <c r="AT1116" s="95">
        <v>10486835</v>
      </c>
      <c r="AU1116" s="95">
        <v>6895641</v>
      </c>
      <c r="AV1116" s="95">
        <v>2504</v>
      </c>
      <c r="AW1116" s="95">
        <v>2420</v>
      </c>
      <c r="AX1116" s="72">
        <v>338.57</v>
      </c>
      <c r="AY1116" s="72">
        <v>244.71</v>
      </c>
      <c r="AZ1116" s="72">
        <v>583.28</v>
      </c>
      <c r="BA1116" s="95">
        <v>9421675</v>
      </c>
      <c r="BB1116" s="95">
        <v>6530706</v>
      </c>
      <c r="BC1116" s="95">
        <v>2319</v>
      </c>
      <c r="BD1116" s="95">
        <v>2224</v>
      </c>
      <c r="BE1116" s="72">
        <v>368.53</v>
      </c>
      <c r="BF1116" s="72">
        <v>269.95</v>
      </c>
      <c r="BG1116" s="72">
        <v>638.48</v>
      </c>
      <c r="BH1116" s="95">
        <v>10016654</v>
      </c>
      <c r="BI1116" s="95">
        <v>7023125</v>
      </c>
      <c r="BJ1116" s="95">
        <v>2265</v>
      </c>
      <c r="BK1116" s="95">
        <v>2168</v>
      </c>
      <c r="BL1116" s="72">
        <v>310.02</v>
      </c>
      <c r="BM1116" s="72">
        <v>274.89</v>
      </c>
      <c r="BN1116" s="72">
        <v>584.91</v>
      </c>
      <c r="BO1116" s="95">
        <v>8303707</v>
      </c>
      <c r="BP1116" s="95">
        <v>7026172</v>
      </c>
      <c r="BQ1116" s="95">
        <v>2232</v>
      </c>
      <c r="BR1116" s="95">
        <v>2130</v>
      </c>
      <c r="BS1116" s="72">
        <v>332.74</v>
      </c>
      <c r="BT1116" s="72">
        <v>302.64999999999998</v>
      </c>
      <c r="BU1116" s="72">
        <v>635.39</v>
      </c>
      <c r="BV1116" s="95">
        <v>8939947.3699999992</v>
      </c>
      <c r="BW1116" s="95">
        <v>7768434.1500000004</v>
      </c>
      <c r="BX1116" s="95">
        <v>2239</v>
      </c>
      <c r="BY1116" s="95">
        <v>2139</v>
      </c>
      <c r="BZ1116" s="95">
        <v>2464</v>
      </c>
      <c r="CA1116" s="95">
        <v>2273</v>
      </c>
      <c r="CB1116" s="95">
        <v>2218</v>
      </c>
      <c r="CC1116" s="95">
        <v>2184</v>
      </c>
      <c r="CD1116" s="95">
        <v>2190</v>
      </c>
      <c r="CE1116" s="72">
        <v>650.75523149000003</v>
      </c>
      <c r="CF1116" s="72">
        <v>676.59346364999999</v>
      </c>
      <c r="CG1116" s="72">
        <v>712.40329333</v>
      </c>
      <c r="CH1116" s="72">
        <v>716.50152150999998</v>
      </c>
      <c r="CI1116" s="72">
        <v>731.52548966999996</v>
      </c>
      <c r="CJ1116" s="96">
        <v>0.90118368879999999</v>
      </c>
      <c r="CK1116" s="96">
        <v>0.86208340949999995</v>
      </c>
      <c r="CL1116" s="96">
        <v>0.89623392530000001</v>
      </c>
      <c r="CM1116" s="96">
        <v>0.81634160209999995</v>
      </c>
      <c r="CN1116" s="96">
        <v>0.86858217380000002</v>
      </c>
      <c r="CO1116" s="96">
        <v>0.97084464349999999</v>
      </c>
      <c r="CP1116" s="96">
        <v>0.89497837349999998</v>
      </c>
      <c r="CQ1116" s="96">
        <v>0.99584056389999998</v>
      </c>
      <c r="CR1116" s="96">
        <v>0.89871639910000001</v>
      </c>
      <c r="CS1116" s="95">
        <v>2293</v>
      </c>
      <c r="CT1116" s="95">
        <v>2143</v>
      </c>
      <c r="CU1116" s="95">
        <v>2075</v>
      </c>
      <c r="CV1116" s="95">
        <v>2040</v>
      </c>
      <c r="CW1116" s="95">
        <v>2065</v>
      </c>
      <c r="CX1116" s="96">
        <v>0.964798669</v>
      </c>
      <c r="CY1116" s="96">
        <v>0.99097277900000003</v>
      </c>
      <c r="CZ1116" s="96">
        <v>0.96172476799999995</v>
      </c>
      <c r="DA1116" s="96">
        <v>0.97076283600000002</v>
      </c>
      <c r="DB1116" s="96">
        <v>0.96591459700000004</v>
      </c>
      <c r="DC1116">
        <v>2013</v>
      </c>
      <c r="DD1116" s="6">
        <v>2216.1999999999998</v>
      </c>
      <c r="DE1116" s="96">
        <v>5.0245517999999998E-3</v>
      </c>
      <c r="DF1116" s="72">
        <v>686.74</v>
      </c>
      <c r="DG1116" s="96">
        <v>1</v>
      </c>
      <c r="DH1116" s="72">
        <v>686.74</v>
      </c>
      <c r="DI1116" s="72">
        <v>726.79145115999995</v>
      </c>
      <c r="DJ1116" s="96">
        <v>1</v>
      </c>
      <c r="DK1116" s="72">
        <v>686.74</v>
      </c>
      <c r="DL1116" s="96">
        <v>1</v>
      </c>
      <c r="DM1116" s="72">
        <v>686.74</v>
      </c>
      <c r="DN1116" s="96">
        <v>1</v>
      </c>
      <c r="DO1116" s="96">
        <v>1.2269E-2</v>
      </c>
      <c r="DP1116" s="72">
        <v>8.43</v>
      </c>
      <c r="DQ1116" s="72">
        <v>678.31</v>
      </c>
      <c r="DR1116" t="s">
        <v>441</v>
      </c>
      <c r="DT1116" t="s">
        <v>695</v>
      </c>
    </row>
    <row r="1117" spans="1:124" x14ac:dyDescent="0.3">
      <c r="A1117" t="s">
        <v>581</v>
      </c>
      <c r="B1117">
        <v>18990</v>
      </c>
      <c r="C1117" s="95">
        <v>6345</v>
      </c>
      <c r="D1117" s="95">
        <v>31155377</v>
      </c>
      <c r="E1117" s="95">
        <v>6296</v>
      </c>
      <c r="F1117" s="95">
        <v>23060099</v>
      </c>
      <c r="G1117" s="95">
        <v>3101</v>
      </c>
      <c r="H1117" s="95">
        <v>10908840</v>
      </c>
      <c r="I1117" s="95">
        <v>2871</v>
      </c>
      <c r="J1117" s="95">
        <v>8555796</v>
      </c>
      <c r="K1117" s="95">
        <v>6175</v>
      </c>
      <c r="L1117" s="95">
        <v>30659752</v>
      </c>
      <c r="M1117" s="95">
        <v>6113</v>
      </c>
      <c r="N1117" s="95">
        <v>23533648</v>
      </c>
      <c r="O1117" s="95">
        <v>3210</v>
      </c>
      <c r="P1117" s="95">
        <v>9574014</v>
      </c>
      <c r="Q1117" s="95">
        <v>2970</v>
      </c>
      <c r="R1117" s="95">
        <v>9630610</v>
      </c>
      <c r="S1117" s="95">
        <v>6252</v>
      </c>
      <c r="T1117" s="95">
        <v>31531947</v>
      </c>
      <c r="U1117" s="95">
        <v>6177</v>
      </c>
      <c r="V1117" s="95">
        <v>25552470</v>
      </c>
      <c r="W1117" s="95">
        <v>3279</v>
      </c>
      <c r="X1117" s="95">
        <v>10807877</v>
      </c>
      <c r="Y1117" s="95">
        <v>3027</v>
      </c>
      <c r="Z1117" s="95">
        <v>10726912</v>
      </c>
      <c r="AA1117" s="95">
        <v>6239</v>
      </c>
      <c r="AB1117" s="95">
        <v>32200074</v>
      </c>
      <c r="AC1117" s="95">
        <v>6184</v>
      </c>
      <c r="AD1117" s="95">
        <v>26972517</v>
      </c>
      <c r="AE1117" s="95">
        <v>3291</v>
      </c>
      <c r="AF1117" s="95">
        <v>10766770</v>
      </c>
      <c r="AG1117" s="95">
        <v>3036</v>
      </c>
      <c r="AH1117" s="95">
        <v>11408323</v>
      </c>
      <c r="AI1117" s="95">
        <v>6288</v>
      </c>
      <c r="AJ1117" s="95">
        <v>33117148.609999999</v>
      </c>
      <c r="AK1117" s="95">
        <v>6228</v>
      </c>
      <c r="AL1117" s="95">
        <v>28753367.23</v>
      </c>
      <c r="AM1117" s="95">
        <v>3320</v>
      </c>
      <c r="AN1117" s="95">
        <v>11873781.73</v>
      </c>
      <c r="AO1117" s="95">
        <v>3074</v>
      </c>
      <c r="AP1117" s="95">
        <v>12530906.380000001</v>
      </c>
      <c r="AQ1117" s="72">
        <v>371.09</v>
      </c>
      <c r="AR1117" s="72">
        <v>287.41000000000003</v>
      </c>
      <c r="AS1117" s="72">
        <v>658.5</v>
      </c>
      <c r="AT1117" s="95">
        <v>42064217</v>
      </c>
      <c r="AU1117" s="95">
        <v>31615895</v>
      </c>
      <c r="AV1117" s="95">
        <v>9446</v>
      </c>
      <c r="AW1117" s="95">
        <v>9167</v>
      </c>
      <c r="AX1117" s="72">
        <v>357.25</v>
      </c>
      <c r="AY1117" s="72">
        <v>304.27</v>
      </c>
      <c r="AZ1117" s="72">
        <v>661.52</v>
      </c>
      <c r="BA1117" s="95">
        <v>40233766</v>
      </c>
      <c r="BB1117" s="95">
        <v>33164258</v>
      </c>
      <c r="BC1117" s="95">
        <v>9385</v>
      </c>
      <c r="BD1117" s="95">
        <v>9083</v>
      </c>
      <c r="BE1117" s="72">
        <v>370.19</v>
      </c>
      <c r="BF1117" s="72">
        <v>328.47</v>
      </c>
      <c r="BG1117" s="72">
        <v>698.66</v>
      </c>
      <c r="BH1117" s="95">
        <v>42339824</v>
      </c>
      <c r="BI1117" s="95">
        <v>36279382</v>
      </c>
      <c r="BJ1117" s="95">
        <v>9531</v>
      </c>
      <c r="BK1117" s="95">
        <v>9204</v>
      </c>
      <c r="BL1117" s="72">
        <v>375.72</v>
      </c>
      <c r="BM1117" s="72">
        <v>346.9</v>
      </c>
      <c r="BN1117" s="72">
        <v>722.62</v>
      </c>
      <c r="BO1117" s="95">
        <v>42966844</v>
      </c>
      <c r="BP1117" s="95">
        <v>38380840</v>
      </c>
      <c r="BQ1117" s="95">
        <v>9530</v>
      </c>
      <c r="BR1117" s="95">
        <v>9220</v>
      </c>
      <c r="BS1117" s="72">
        <v>390.22</v>
      </c>
      <c r="BT1117" s="72">
        <v>369.85</v>
      </c>
      <c r="BU1117" s="72">
        <v>760.07</v>
      </c>
      <c r="BV1117" s="95">
        <v>44990930.340000004</v>
      </c>
      <c r="BW1117" s="95">
        <v>41284273.609999999</v>
      </c>
      <c r="BX1117" s="95">
        <v>9608</v>
      </c>
      <c r="BY1117" s="95">
        <v>9302</v>
      </c>
      <c r="BZ1117" s="95">
        <v>9313</v>
      </c>
      <c r="CA1117" s="95">
        <v>9239</v>
      </c>
      <c r="CB1117" s="95">
        <v>9373</v>
      </c>
      <c r="CC1117" s="95">
        <v>9383</v>
      </c>
      <c r="CD1117" s="95">
        <v>9458</v>
      </c>
      <c r="CE1117" s="72">
        <v>650.75523149000003</v>
      </c>
      <c r="CF1117" s="72">
        <v>676.59346364999999</v>
      </c>
      <c r="CG1117" s="72">
        <v>712.40329333</v>
      </c>
      <c r="CH1117" s="72">
        <v>716.50152150999998</v>
      </c>
      <c r="CI1117" s="72">
        <v>731.52548966999996</v>
      </c>
      <c r="CJ1117" s="96">
        <v>1.0119012005000001</v>
      </c>
      <c r="CK1117" s="96">
        <v>0.97772153520000005</v>
      </c>
      <c r="CL1117" s="96">
        <v>0.98070854890000003</v>
      </c>
      <c r="CM1117" s="96">
        <v>1.0085393796</v>
      </c>
      <c r="CN1117" s="96">
        <v>1.0390205272999999</v>
      </c>
      <c r="CO1117" s="96">
        <v>1.0150936778999999</v>
      </c>
      <c r="CP1117" s="96">
        <v>0.98865578639999996</v>
      </c>
      <c r="CQ1117" s="96">
        <v>0.99584056389999998</v>
      </c>
      <c r="CR1117" s="96">
        <v>0.99278507120000004</v>
      </c>
      <c r="CS1117" s="95">
        <v>6713</v>
      </c>
      <c r="CT1117" s="95">
        <v>6610</v>
      </c>
      <c r="CU1117" s="95">
        <v>6629</v>
      </c>
      <c r="CV1117" s="95">
        <v>6605</v>
      </c>
      <c r="CW1117" s="95">
        <v>6522</v>
      </c>
      <c r="CX1117" s="96">
        <v>1.0182305490000001</v>
      </c>
      <c r="CY1117" s="96">
        <v>1.031706121</v>
      </c>
      <c r="CZ1117" s="96">
        <v>1.0045801400000001</v>
      </c>
      <c r="DA1117" s="96">
        <v>1.005150097</v>
      </c>
      <c r="DB1117" s="96">
        <v>1.0157844979999999</v>
      </c>
      <c r="DC1117">
        <v>2013</v>
      </c>
      <c r="DD1117" s="6">
        <v>9195.2000000000007</v>
      </c>
      <c r="DE1117" s="96">
        <v>2.2827046999999998E-3</v>
      </c>
      <c r="DF1117" s="72">
        <v>760.71</v>
      </c>
      <c r="DG1117" s="96">
        <v>1</v>
      </c>
      <c r="DH1117" s="72">
        <v>760.71</v>
      </c>
      <c r="DI1117" s="72">
        <v>721.43766407999999</v>
      </c>
      <c r="DJ1117" s="96">
        <v>1</v>
      </c>
      <c r="DK1117" s="72">
        <v>760.71</v>
      </c>
      <c r="DL1117" s="96">
        <v>1</v>
      </c>
      <c r="DM1117" s="72">
        <v>760.71</v>
      </c>
      <c r="DN1117" s="96">
        <v>1</v>
      </c>
      <c r="DO1117" s="96">
        <v>8.0359999999999997E-3</v>
      </c>
      <c r="DP1117" s="72">
        <v>6.11</v>
      </c>
      <c r="DQ1117" s="72">
        <v>754.6</v>
      </c>
      <c r="DR1117" t="s">
        <v>581</v>
      </c>
      <c r="DT1117" t="s">
        <v>695</v>
      </c>
    </row>
    <row r="1118" spans="1:124" x14ac:dyDescent="0.3">
      <c r="A1118" t="s">
        <v>750</v>
      </c>
      <c r="B1118">
        <v>18991</v>
      </c>
      <c r="C1118" s="95">
        <v>957</v>
      </c>
      <c r="D1118" s="95">
        <v>4783179</v>
      </c>
      <c r="E1118" s="95">
        <v>977</v>
      </c>
      <c r="F1118" s="95">
        <v>3483579</v>
      </c>
      <c r="G1118" s="95">
        <v>565</v>
      </c>
      <c r="H1118" s="95">
        <v>1976280</v>
      </c>
      <c r="I1118" s="95">
        <v>531</v>
      </c>
      <c r="J1118" s="95">
        <v>1793696</v>
      </c>
      <c r="K1118" s="95">
        <v>957</v>
      </c>
      <c r="L1118" s="95">
        <v>4486213</v>
      </c>
      <c r="M1118" s="95">
        <v>971</v>
      </c>
      <c r="N1118" s="95">
        <v>4018511</v>
      </c>
      <c r="O1118" s="95">
        <v>579</v>
      </c>
      <c r="P1118" s="95">
        <v>1815850</v>
      </c>
      <c r="Q1118" s="95">
        <v>543</v>
      </c>
      <c r="R1118" s="95">
        <v>1843093</v>
      </c>
      <c r="S1118" s="95">
        <v>973</v>
      </c>
      <c r="T1118" s="95">
        <v>4609998</v>
      </c>
      <c r="U1118" s="95">
        <v>989</v>
      </c>
      <c r="V1118" s="95">
        <v>3983222</v>
      </c>
      <c r="W1118" s="95">
        <v>583</v>
      </c>
      <c r="X1118" s="95">
        <v>1666932</v>
      </c>
      <c r="Y1118" s="95">
        <v>543</v>
      </c>
      <c r="Z1118" s="95">
        <v>2125640</v>
      </c>
      <c r="AA1118" s="95">
        <v>977</v>
      </c>
      <c r="AB1118" s="95">
        <v>4531116</v>
      </c>
      <c r="AC1118" s="95">
        <v>996</v>
      </c>
      <c r="AD1118" s="95">
        <v>4047037</v>
      </c>
      <c r="AE1118" s="95">
        <v>588</v>
      </c>
      <c r="AF1118" s="95">
        <v>1806661</v>
      </c>
      <c r="AG1118" s="95">
        <v>547</v>
      </c>
      <c r="AH1118" s="95">
        <v>2015437</v>
      </c>
      <c r="AI1118" s="95">
        <v>975</v>
      </c>
      <c r="AJ1118" s="95">
        <v>4454272.99</v>
      </c>
      <c r="AK1118" s="95">
        <v>1002</v>
      </c>
      <c r="AL1118" s="95">
        <v>3940066.11</v>
      </c>
      <c r="AM1118" s="95">
        <v>604</v>
      </c>
      <c r="AN1118" s="95">
        <v>2108727</v>
      </c>
      <c r="AO1118" s="95">
        <v>565</v>
      </c>
      <c r="AP1118" s="95">
        <v>2077413.73</v>
      </c>
      <c r="AQ1118" s="72">
        <v>370.1</v>
      </c>
      <c r="AR1118" s="72">
        <v>291.63</v>
      </c>
      <c r="AS1118" s="72">
        <v>661.73</v>
      </c>
      <c r="AT1118" s="95">
        <v>6759459</v>
      </c>
      <c r="AU1118" s="95">
        <v>5277275</v>
      </c>
      <c r="AV1118" s="95">
        <v>1522</v>
      </c>
      <c r="AW1118" s="95">
        <v>1508</v>
      </c>
      <c r="AX1118" s="72">
        <v>341.91</v>
      </c>
      <c r="AY1118" s="72">
        <v>322.63</v>
      </c>
      <c r="AZ1118" s="72">
        <v>664.54</v>
      </c>
      <c r="BA1118" s="95">
        <v>6302063</v>
      </c>
      <c r="BB1118" s="95">
        <v>5861604</v>
      </c>
      <c r="BC1118" s="95">
        <v>1536</v>
      </c>
      <c r="BD1118" s="95">
        <v>1514</v>
      </c>
      <c r="BE1118" s="72">
        <v>336.17</v>
      </c>
      <c r="BF1118" s="72">
        <v>332.29</v>
      </c>
      <c r="BG1118" s="72">
        <v>668.46</v>
      </c>
      <c r="BH1118" s="95">
        <v>6276930</v>
      </c>
      <c r="BI1118" s="95">
        <v>6108862</v>
      </c>
      <c r="BJ1118" s="95">
        <v>1556</v>
      </c>
      <c r="BK1118" s="95">
        <v>1532</v>
      </c>
      <c r="BL1118" s="72">
        <v>337.47</v>
      </c>
      <c r="BM1118" s="72">
        <v>327.42</v>
      </c>
      <c r="BN1118" s="72">
        <v>664.89</v>
      </c>
      <c r="BO1118" s="95">
        <v>6337777</v>
      </c>
      <c r="BP1118" s="95">
        <v>6062474</v>
      </c>
      <c r="BQ1118" s="95">
        <v>1565</v>
      </c>
      <c r="BR1118" s="95">
        <v>1543</v>
      </c>
      <c r="BS1118" s="72">
        <v>346.37</v>
      </c>
      <c r="BT1118" s="72">
        <v>320.01</v>
      </c>
      <c r="BU1118" s="72">
        <v>666.38</v>
      </c>
      <c r="BV1118" s="95">
        <v>6562999.9900000002</v>
      </c>
      <c r="BW1118" s="95">
        <v>6017479.8399999999</v>
      </c>
      <c r="BX1118" s="95">
        <v>1579</v>
      </c>
      <c r="BY1118" s="95">
        <v>1567</v>
      </c>
      <c r="BZ1118" s="95">
        <v>1515</v>
      </c>
      <c r="CA1118" s="95">
        <v>1525</v>
      </c>
      <c r="CB1118" s="95">
        <v>1544</v>
      </c>
      <c r="CC1118" s="95">
        <v>1555</v>
      </c>
      <c r="CD1118" s="95">
        <v>1573</v>
      </c>
      <c r="CE1118" s="72">
        <v>650.75523149000003</v>
      </c>
      <c r="CF1118" s="72">
        <v>676.59346364999999</v>
      </c>
      <c r="CG1118" s="72">
        <v>712.40329333</v>
      </c>
      <c r="CH1118" s="72">
        <v>716.50152150999998</v>
      </c>
      <c r="CI1118" s="72">
        <v>731.52548966999996</v>
      </c>
      <c r="CJ1118" s="96">
        <v>1.0168646643000001</v>
      </c>
      <c r="CK1118" s="96">
        <v>0.98218507229999996</v>
      </c>
      <c r="CL1118" s="96">
        <v>0.93831683020000001</v>
      </c>
      <c r="CM1118" s="96">
        <v>0.92796732459999998</v>
      </c>
      <c r="CN1118" s="96">
        <v>0.91094570100000005</v>
      </c>
      <c r="CO1118" s="96">
        <v>1.0518728720999999</v>
      </c>
      <c r="CP1118" s="96">
        <v>0.90814768950000002</v>
      </c>
      <c r="CQ1118" s="96">
        <v>0.99584056389999998</v>
      </c>
      <c r="CR1118" s="96">
        <v>0.91194071899999996</v>
      </c>
      <c r="CS1118" s="95">
        <v>1452</v>
      </c>
      <c r="CT1118" s="95">
        <v>1448</v>
      </c>
      <c r="CU1118" s="95">
        <v>1470</v>
      </c>
      <c r="CV1118" s="95">
        <v>1474</v>
      </c>
      <c r="CW1118" s="95">
        <v>1468</v>
      </c>
      <c r="CX1118" s="96">
        <v>1.0459680650000001</v>
      </c>
      <c r="CY1118" s="96">
        <v>1.0634199900000001</v>
      </c>
      <c r="CZ1118" s="96">
        <v>1.070325814</v>
      </c>
      <c r="DA1118" s="96">
        <v>1.0405566820000001</v>
      </c>
      <c r="DB1118" s="96">
        <v>1.0392078810000001</v>
      </c>
      <c r="DC1118">
        <v>2013</v>
      </c>
      <c r="DD1118" s="6">
        <v>1532.8</v>
      </c>
      <c r="DE1118" s="96">
        <v>3.1417354999999998E-3</v>
      </c>
      <c r="DF1118" s="72">
        <v>698.16</v>
      </c>
      <c r="DG1118" s="96">
        <v>1</v>
      </c>
      <c r="DH1118" s="72">
        <v>698.16</v>
      </c>
      <c r="DI1118" s="72">
        <v>721.43766407999999</v>
      </c>
      <c r="DJ1118" s="96">
        <v>1</v>
      </c>
      <c r="DK1118" s="72">
        <v>698.16</v>
      </c>
      <c r="DL1118" s="96">
        <v>1</v>
      </c>
      <c r="DM1118" s="72">
        <v>698.16</v>
      </c>
      <c r="DN1118" s="96">
        <v>1</v>
      </c>
      <c r="DO1118" s="96">
        <v>1.226E-2</v>
      </c>
      <c r="DP1118" s="72">
        <v>8.56</v>
      </c>
      <c r="DQ1118" s="72">
        <v>689.6</v>
      </c>
      <c r="DR1118" t="s">
        <v>750</v>
      </c>
      <c r="DT1118" t="s">
        <v>695</v>
      </c>
    </row>
    <row r="1119" spans="1:124" x14ac:dyDescent="0.3">
      <c r="A1119" t="s">
        <v>539</v>
      </c>
      <c r="B1119">
        <v>18992</v>
      </c>
      <c r="C1119" s="95">
        <v>2645</v>
      </c>
      <c r="D1119" s="95">
        <v>7985102</v>
      </c>
      <c r="E1119" s="95">
        <v>2539</v>
      </c>
      <c r="F1119" s="95">
        <v>8052707</v>
      </c>
      <c r="G1119" s="95">
        <v>469</v>
      </c>
      <c r="H1119" s="95">
        <v>1488209</v>
      </c>
      <c r="I1119" s="95">
        <v>397</v>
      </c>
      <c r="J1119" s="95">
        <v>1484939</v>
      </c>
      <c r="K1119" s="95">
        <v>2503</v>
      </c>
      <c r="L1119" s="95">
        <v>8255931</v>
      </c>
      <c r="M1119" s="95">
        <v>2373</v>
      </c>
      <c r="N1119" s="95">
        <v>7865490</v>
      </c>
      <c r="O1119" s="95">
        <v>477</v>
      </c>
      <c r="P1119" s="95">
        <v>1722338</v>
      </c>
      <c r="Q1119" s="95">
        <v>402</v>
      </c>
      <c r="R1119" s="95">
        <v>1427088</v>
      </c>
      <c r="S1119" s="95">
        <v>2478</v>
      </c>
      <c r="T1119" s="95">
        <v>9219899</v>
      </c>
      <c r="U1119" s="95">
        <v>2311</v>
      </c>
      <c r="V1119" s="95">
        <v>7640003</v>
      </c>
      <c r="W1119" s="95">
        <v>491</v>
      </c>
      <c r="X1119" s="95">
        <v>1842148</v>
      </c>
      <c r="Y1119" s="95">
        <v>412</v>
      </c>
      <c r="Z1119" s="95">
        <v>1710180</v>
      </c>
      <c r="AA1119" s="95">
        <v>2464</v>
      </c>
      <c r="AB1119" s="95">
        <v>8488058</v>
      </c>
      <c r="AC1119" s="95">
        <v>2269</v>
      </c>
      <c r="AD1119" s="95">
        <v>8085709</v>
      </c>
      <c r="AE1119" s="95">
        <v>467</v>
      </c>
      <c r="AF1119" s="95">
        <v>1465628</v>
      </c>
      <c r="AG1119" s="95">
        <v>397</v>
      </c>
      <c r="AH1119" s="95">
        <v>1597716</v>
      </c>
      <c r="AI1119" s="95">
        <v>2495</v>
      </c>
      <c r="AJ1119" s="95">
        <v>8905938</v>
      </c>
      <c r="AK1119" s="95">
        <v>2283</v>
      </c>
      <c r="AL1119" s="95">
        <v>8514176.0399999991</v>
      </c>
      <c r="AM1119" s="95">
        <v>473</v>
      </c>
      <c r="AN1119" s="95">
        <v>2075323</v>
      </c>
      <c r="AO1119" s="95">
        <v>395</v>
      </c>
      <c r="AP1119" s="95">
        <v>2163392</v>
      </c>
      <c r="AQ1119" s="72">
        <v>253.51</v>
      </c>
      <c r="AR1119" s="72">
        <v>270.70999999999998</v>
      </c>
      <c r="AS1119" s="72">
        <v>524.22</v>
      </c>
      <c r="AT1119" s="95">
        <v>9473311</v>
      </c>
      <c r="AU1119" s="95">
        <v>9537646</v>
      </c>
      <c r="AV1119" s="95">
        <v>3114</v>
      </c>
      <c r="AW1119" s="95">
        <v>2936</v>
      </c>
      <c r="AX1119" s="72">
        <v>279.02999999999997</v>
      </c>
      <c r="AY1119" s="72">
        <v>279.06</v>
      </c>
      <c r="AZ1119" s="72">
        <v>558.09</v>
      </c>
      <c r="BA1119" s="95">
        <v>9978269</v>
      </c>
      <c r="BB1119" s="95">
        <v>9292578</v>
      </c>
      <c r="BC1119" s="95">
        <v>2980</v>
      </c>
      <c r="BD1119" s="95">
        <v>2775</v>
      </c>
      <c r="BE1119" s="72">
        <v>310.49</v>
      </c>
      <c r="BF1119" s="72">
        <v>286.14999999999998</v>
      </c>
      <c r="BG1119" s="72">
        <v>596.64</v>
      </c>
      <c r="BH1119" s="95">
        <v>11062047</v>
      </c>
      <c r="BI1119" s="95">
        <v>9350183</v>
      </c>
      <c r="BJ1119" s="95">
        <v>2969</v>
      </c>
      <c r="BK1119" s="95">
        <v>2723</v>
      </c>
      <c r="BL1119" s="72">
        <v>283</v>
      </c>
      <c r="BM1119" s="72">
        <v>302.68</v>
      </c>
      <c r="BN1119" s="72">
        <v>585.67999999999995</v>
      </c>
      <c r="BO1119" s="95">
        <v>9953686</v>
      </c>
      <c r="BP1119" s="95">
        <v>9683425</v>
      </c>
      <c r="BQ1119" s="95">
        <v>2931</v>
      </c>
      <c r="BR1119" s="95">
        <v>2666</v>
      </c>
      <c r="BS1119" s="72">
        <v>308.32</v>
      </c>
      <c r="BT1119" s="72">
        <v>332.26</v>
      </c>
      <c r="BU1119" s="72">
        <v>640.58000000000004</v>
      </c>
      <c r="BV1119" s="95">
        <v>10981261</v>
      </c>
      <c r="BW1119" s="95">
        <v>10677568.039999999</v>
      </c>
      <c r="BX1119" s="95">
        <v>2968</v>
      </c>
      <c r="BY1119" s="95">
        <v>2678</v>
      </c>
      <c r="BZ1119" s="95">
        <v>3029</v>
      </c>
      <c r="CA1119" s="95">
        <v>2881</v>
      </c>
      <c r="CB1119" s="95">
        <v>2850</v>
      </c>
      <c r="CC1119" s="95">
        <v>2805</v>
      </c>
      <c r="CD1119" s="95">
        <v>2826</v>
      </c>
      <c r="CE1119" s="72">
        <v>650.75523149000003</v>
      </c>
      <c r="CF1119" s="72">
        <v>676.59346364999999</v>
      </c>
      <c r="CG1119" s="72">
        <v>712.40329333</v>
      </c>
      <c r="CH1119" s="72">
        <v>716.50152150999998</v>
      </c>
      <c r="CI1119" s="72">
        <v>731.52548966999996</v>
      </c>
      <c r="CJ1119" s="96">
        <v>0.80555633609999999</v>
      </c>
      <c r="CK1119" s="96">
        <v>0.82485278090000003</v>
      </c>
      <c r="CL1119" s="96">
        <v>0.83750314690000005</v>
      </c>
      <c r="CM1119" s="96">
        <v>0.81741626840000003</v>
      </c>
      <c r="CN1119" s="96">
        <v>0.87567693680000003</v>
      </c>
      <c r="CO1119" s="96">
        <v>0.92706673350000002</v>
      </c>
      <c r="CP1119" s="96">
        <v>0.89767118570000004</v>
      </c>
      <c r="CQ1119" s="96">
        <v>0.99584056389999998</v>
      </c>
      <c r="CR1119" s="96">
        <v>0.90142045829999995</v>
      </c>
      <c r="CS1119" s="95">
        <v>2945</v>
      </c>
      <c r="CT1119" s="95">
        <v>2754</v>
      </c>
      <c r="CU1119" s="95">
        <v>2735</v>
      </c>
      <c r="CV1119" s="95">
        <v>2697</v>
      </c>
      <c r="CW1119" s="95">
        <v>2708</v>
      </c>
      <c r="CX1119" s="96">
        <v>0.95073263100000005</v>
      </c>
      <c r="CY1119" s="96">
        <v>0.91178592599999997</v>
      </c>
      <c r="CZ1119" s="96">
        <v>0.90489837200000001</v>
      </c>
      <c r="DA1119" s="96">
        <v>0.93434593099999996</v>
      </c>
      <c r="DB1119" s="96">
        <v>0.93200977200000001</v>
      </c>
      <c r="DC1119">
        <v>2013</v>
      </c>
      <c r="DD1119" s="6">
        <v>2755.6</v>
      </c>
      <c r="DE1119" s="96">
        <v>3.6570165000000001E-3</v>
      </c>
      <c r="DF1119" s="72">
        <v>689.75</v>
      </c>
      <c r="DG1119" s="96">
        <v>1</v>
      </c>
      <c r="DH1119" s="72">
        <v>689.75</v>
      </c>
      <c r="DI1119" s="72">
        <v>698.27002825</v>
      </c>
      <c r="DJ1119" s="96">
        <v>1</v>
      </c>
      <c r="DK1119" s="72">
        <v>689.75</v>
      </c>
      <c r="DL1119" s="96">
        <v>1</v>
      </c>
      <c r="DM1119" s="72">
        <v>689.75</v>
      </c>
      <c r="DN1119" s="96">
        <v>1</v>
      </c>
      <c r="DO1119" s="96">
        <v>1.3576E-2</v>
      </c>
      <c r="DP1119" s="72">
        <v>9.36</v>
      </c>
      <c r="DQ1119" s="72">
        <v>680.39</v>
      </c>
      <c r="DR1119" t="s">
        <v>539</v>
      </c>
      <c r="DT1119" t="s">
        <v>695</v>
      </c>
    </row>
    <row r="1120" spans="1:124" x14ac:dyDescent="0.3">
      <c r="A1120" t="s">
        <v>751</v>
      </c>
      <c r="B1120">
        <v>19000</v>
      </c>
      <c r="C1120" s="95">
        <v>6763</v>
      </c>
      <c r="D1120" s="95">
        <v>34463574</v>
      </c>
      <c r="E1120" s="95">
        <v>6558</v>
      </c>
      <c r="F1120" s="95">
        <v>26976321</v>
      </c>
      <c r="G1120" s="95">
        <v>2057</v>
      </c>
      <c r="H1120" s="95">
        <v>6367220</v>
      </c>
      <c r="I1120" s="95">
        <v>1941</v>
      </c>
      <c r="J1120" s="95">
        <v>6895544</v>
      </c>
      <c r="K1120" s="95">
        <v>6645</v>
      </c>
      <c r="L1120" s="95">
        <v>30298411</v>
      </c>
      <c r="M1120" s="95">
        <v>6404</v>
      </c>
      <c r="N1120" s="95">
        <v>26995368</v>
      </c>
      <c r="O1120" s="95">
        <v>2106</v>
      </c>
      <c r="P1120" s="95">
        <v>6822929</v>
      </c>
      <c r="Q1120" s="95">
        <v>1978</v>
      </c>
      <c r="R1120" s="95">
        <v>7467390</v>
      </c>
      <c r="S1120" s="95">
        <v>6553</v>
      </c>
      <c r="T1120" s="95">
        <v>29879114</v>
      </c>
      <c r="U1120" s="95">
        <v>6304</v>
      </c>
      <c r="V1120" s="95">
        <v>26854514</v>
      </c>
      <c r="W1120" s="95">
        <v>2131</v>
      </c>
      <c r="X1120" s="95">
        <v>8004617</v>
      </c>
      <c r="Y1120" s="95">
        <v>2012</v>
      </c>
      <c r="Z1120" s="95">
        <v>8576751</v>
      </c>
      <c r="AA1120" s="95">
        <v>6594</v>
      </c>
      <c r="AB1120" s="95">
        <v>31136497</v>
      </c>
      <c r="AC1120" s="95">
        <v>6333</v>
      </c>
      <c r="AD1120" s="95">
        <v>28565205</v>
      </c>
      <c r="AE1120" s="95">
        <v>2121</v>
      </c>
      <c r="AF1120" s="95">
        <v>8466619</v>
      </c>
      <c r="AG1120" s="95">
        <v>2008</v>
      </c>
      <c r="AH1120" s="95">
        <v>9106981</v>
      </c>
      <c r="AI1120" s="95">
        <v>6634</v>
      </c>
      <c r="AJ1120" s="95">
        <v>29337343</v>
      </c>
      <c r="AK1120" s="95">
        <v>6376</v>
      </c>
      <c r="AL1120" s="95">
        <v>29823745.59</v>
      </c>
      <c r="AM1120" s="95">
        <v>2098</v>
      </c>
      <c r="AN1120" s="95">
        <v>9098739</v>
      </c>
      <c r="AO1120" s="95">
        <v>1977</v>
      </c>
      <c r="AP1120" s="95">
        <v>9126942</v>
      </c>
      <c r="AQ1120" s="72">
        <v>385.78</v>
      </c>
      <c r="AR1120" s="72">
        <v>332.12</v>
      </c>
      <c r="AS1120" s="72">
        <v>717.9</v>
      </c>
      <c r="AT1120" s="95">
        <v>40830794</v>
      </c>
      <c r="AU1120" s="95">
        <v>33871865</v>
      </c>
      <c r="AV1120" s="95">
        <v>8820</v>
      </c>
      <c r="AW1120" s="95">
        <v>8499</v>
      </c>
      <c r="AX1120" s="72">
        <v>353.5</v>
      </c>
      <c r="AY1120" s="72">
        <v>342.63</v>
      </c>
      <c r="AZ1120" s="72">
        <v>696.13</v>
      </c>
      <c r="BA1120" s="95">
        <v>37121340</v>
      </c>
      <c r="BB1120" s="95">
        <v>34462758</v>
      </c>
      <c r="BC1120" s="95">
        <v>8751</v>
      </c>
      <c r="BD1120" s="95">
        <v>8382</v>
      </c>
      <c r="BE1120" s="72">
        <v>363.54</v>
      </c>
      <c r="BF1120" s="72">
        <v>355.05</v>
      </c>
      <c r="BG1120" s="72">
        <v>718.59</v>
      </c>
      <c r="BH1120" s="95">
        <v>37883731</v>
      </c>
      <c r="BI1120" s="95">
        <v>35431265</v>
      </c>
      <c r="BJ1120" s="95">
        <v>8684</v>
      </c>
      <c r="BK1120" s="95">
        <v>8316</v>
      </c>
      <c r="BL1120" s="72">
        <v>378.69</v>
      </c>
      <c r="BM1120" s="72">
        <v>376.38</v>
      </c>
      <c r="BN1120" s="72">
        <v>755.07</v>
      </c>
      <c r="BO1120" s="95">
        <v>39603116</v>
      </c>
      <c r="BP1120" s="95">
        <v>37672186</v>
      </c>
      <c r="BQ1120" s="95">
        <v>8715</v>
      </c>
      <c r="BR1120" s="95">
        <v>8341</v>
      </c>
      <c r="BS1120" s="72">
        <v>366.81</v>
      </c>
      <c r="BT1120" s="72">
        <v>388.59</v>
      </c>
      <c r="BU1120" s="72">
        <v>755.4</v>
      </c>
      <c r="BV1120" s="95">
        <v>38436082</v>
      </c>
      <c r="BW1120" s="95">
        <v>38950687.590000004</v>
      </c>
      <c r="BX1120" s="95">
        <v>8732</v>
      </c>
      <c r="BY1120" s="95">
        <v>8353</v>
      </c>
      <c r="BZ1120" s="95">
        <v>8667</v>
      </c>
      <c r="CA1120" s="95">
        <v>8573</v>
      </c>
      <c r="CB1120" s="95">
        <v>8507</v>
      </c>
      <c r="CC1120" s="95">
        <v>8537</v>
      </c>
      <c r="CD1120" s="95">
        <v>8547</v>
      </c>
      <c r="CE1120" s="72">
        <v>650.75523149000003</v>
      </c>
      <c r="CF1120" s="72">
        <v>676.59346364999999</v>
      </c>
      <c r="CG1120" s="72">
        <v>712.40329333</v>
      </c>
      <c r="CH1120" s="72">
        <v>716.50152150999998</v>
      </c>
      <c r="CI1120" s="72">
        <v>731.52548966999996</v>
      </c>
      <c r="CJ1120" s="96">
        <v>1.1031797598999999</v>
      </c>
      <c r="CK1120" s="96">
        <v>1.0288748523</v>
      </c>
      <c r="CL1120" s="96">
        <v>1.0086842758000001</v>
      </c>
      <c r="CM1120" s="96">
        <v>1.0538288857</v>
      </c>
      <c r="CN1120" s="96">
        <v>1.0326366076</v>
      </c>
      <c r="CO1120" s="96">
        <v>0.99622270629999998</v>
      </c>
      <c r="CP1120" s="96">
        <v>1.0494047864</v>
      </c>
      <c r="CQ1120" s="96">
        <v>0.99584056389999998</v>
      </c>
      <c r="CR1120" s="96">
        <v>1.0537877995</v>
      </c>
      <c r="CS1120" s="95">
        <v>8396</v>
      </c>
      <c r="CT1120" s="95">
        <v>8261</v>
      </c>
      <c r="CU1120" s="95">
        <v>8216</v>
      </c>
      <c r="CV1120" s="95">
        <v>8306</v>
      </c>
      <c r="CW1120" s="95">
        <v>8344</v>
      </c>
      <c r="CX1120" s="96">
        <v>1.0021284850000001</v>
      </c>
      <c r="CY1120" s="96">
        <v>0.99521779700000002</v>
      </c>
      <c r="CZ1120" s="96">
        <v>0.99497265000000001</v>
      </c>
      <c r="DA1120" s="96">
        <v>0.98334901399999997</v>
      </c>
      <c r="DB1120" s="96">
        <v>1.0053209789999999</v>
      </c>
      <c r="DC1120">
        <v>2013</v>
      </c>
      <c r="DD1120" s="6">
        <v>8378.2000000000007</v>
      </c>
      <c r="DE1120" s="96">
        <v>7.2380229999999995E-4</v>
      </c>
      <c r="DF1120" s="72">
        <v>808.71</v>
      </c>
      <c r="DG1120" s="96">
        <v>1</v>
      </c>
      <c r="DH1120" s="72">
        <v>808.71</v>
      </c>
      <c r="DI1120" s="72">
        <v>872.04295533000004</v>
      </c>
      <c r="DJ1120" s="96">
        <v>1</v>
      </c>
      <c r="DK1120" s="72">
        <v>808.71</v>
      </c>
      <c r="DL1120" s="96">
        <v>1</v>
      </c>
      <c r="DM1120" s="72">
        <v>808.71</v>
      </c>
      <c r="DN1120" s="96">
        <v>1</v>
      </c>
      <c r="DO1120" s="96">
        <v>1.5809999999999999E-3</v>
      </c>
      <c r="DP1120" s="72">
        <v>1.28</v>
      </c>
      <c r="DQ1120" s="72">
        <v>807.43</v>
      </c>
      <c r="DR1120" t="s">
        <v>751</v>
      </c>
      <c r="DT1120" t="s">
        <v>752</v>
      </c>
    </row>
    <row r="1121" spans="1:124" x14ac:dyDescent="0.3">
      <c r="A1121" t="s">
        <v>541</v>
      </c>
      <c r="B1121">
        <v>19010</v>
      </c>
      <c r="C1121" s="95">
        <v>2719</v>
      </c>
      <c r="D1121" s="95">
        <v>14061756</v>
      </c>
      <c r="E1121" s="95">
        <v>2605</v>
      </c>
      <c r="F1121" s="95">
        <v>10324296</v>
      </c>
      <c r="G1121" s="95">
        <v>769</v>
      </c>
      <c r="H1121" s="95">
        <v>3248541</v>
      </c>
      <c r="I1121" s="95">
        <v>718</v>
      </c>
      <c r="J1121" s="95">
        <v>2577410</v>
      </c>
      <c r="K1121" s="95">
        <v>2618</v>
      </c>
      <c r="L1121" s="95">
        <v>12957311</v>
      </c>
      <c r="M1121" s="95">
        <v>2496</v>
      </c>
      <c r="N1121" s="95">
        <v>10055610</v>
      </c>
      <c r="O1121" s="95">
        <v>728</v>
      </c>
      <c r="P1121" s="95">
        <v>2208203</v>
      </c>
      <c r="Q1121" s="95">
        <v>678</v>
      </c>
      <c r="R1121" s="95">
        <v>2389247</v>
      </c>
      <c r="S1121" s="95">
        <v>2576</v>
      </c>
      <c r="T1121" s="95">
        <v>15230717</v>
      </c>
      <c r="U1121" s="95">
        <v>2442</v>
      </c>
      <c r="V1121" s="95">
        <v>9902192</v>
      </c>
      <c r="W1121" s="95">
        <v>760</v>
      </c>
      <c r="X1121" s="95">
        <v>2734730</v>
      </c>
      <c r="Y1121" s="95">
        <v>700</v>
      </c>
      <c r="Z1121" s="95">
        <v>2511933</v>
      </c>
      <c r="AA1121" s="95">
        <v>2549</v>
      </c>
      <c r="AB1121" s="95">
        <v>13353409</v>
      </c>
      <c r="AC1121" s="95">
        <v>2400</v>
      </c>
      <c r="AD1121" s="95">
        <v>10765074</v>
      </c>
      <c r="AE1121" s="95">
        <v>762</v>
      </c>
      <c r="AF1121" s="95">
        <v>3310001</v>
      </c>
      <c r="AG1121" s="95">
        <v>701</v>
      </c>
      <c r="AH1121" s="95">
        <v>2823754</v>
      </c>
      <c r="AI1121" s="95">
        <v>2556</v>
      </c>
      <c r="AJ1121" s="95">
        <v>14202991</v>
      </c>
      <c r="AK1121" s="95">
        <v>2406</v>
      </c>
      <c r="AL1121" s="95">
        <v>11935646.789999999</v>
      </c>
      <c r="AM1121" s="95">
        <v>768</v>
      </c>
      <c r="AN1121" s="95">
        <v>3088781</v>
      </c>
      <c r="AO1121" s="95">
        <v>705</v>
      </c>
      <c r="AP1121" s="95">
        <v>2847502</v>
      </c>
      <c r="AQ1121" s="72">
        <v>413.57</v>
      </c>
      <c r="AR1121" s="72">
        <v>323.55</v>
      </c>
      <c r="AS1121" s="72">
        <v>737.12</v>
      </c>
      <c r="AT1121" s="95">
        <v>17310297</v>
      </c>
      <c r="AU1121" s="95">
        <v>12901706</v>
      </c>
      <c r="AV1121" s="95">
        <v>3488</v>
      </c>
      <c r="AW1121" s="95">
        <v>3323</v>
      </c>
      <c r="AX1121" s="72">
        <v>377.7</v>
      </c>
      <c r="AY1121" s="72">
        <v>326.74</v>
      </c>
      <c r="AZ1121" s="72">
        <v>704.44</v>
      </c>
      <c r="BA1121" s="95">
        <v>15165514</v>
      </c>
      <c r="BB1121" s="95">
        <v>12444857</v>
      </c>
      <c r="BC1121" s="95">
        <v>3346</v>
      </c>
      <c r="BD1121" s="95">
        <v>3174</v>
      </c>
      <c r="BE1121" s="72">
        <v>448.78</v>
      </c>
      <c r="BF1121" s="72">
        <v>329.25</v>
      </c>
      <c r="BG1121" s="72">
        <v>778.03</v>
      </c>
      <c r="BH1121" s="95">
        <v>17965447</v>
      </c>
      <c r="BI1121" s="95">
        <v>12414125</v>
      </c>
      <c r="BJ1121" s="95">
        <v>3336</v>
      </c>
      <c r="BK1121" s="95">
        <v>3142</v>
      </c>
      <c r="BL1121" s="72">
        <v>419.4</v>
      </c>
      <c r="BM1121" s="72">
        <v>365.17</v>
      </c>
      <c r="BN1121" s="72">
        <v>784.57</v>
      </c>
      <c r="BO1121" s="95">
        <v>16663410</v>
      </c>
      <c r="BP1121" s="95">
        <v>13588828</v>
      </c>
      <c r="BQ1121" s="95">
        <v>3311</v>
      </c>
      <c r="BR1121" s="95">
        <v>3101</v>
      </c>
      <c r="BS1121" s="72">
        <v>433.51</v>
      </c>
      <c r="BT1121" s="72">
        <v>395.99</v>
      </c>
      <c r="BU1121" s="72">
        <v>829.5</v>
      </c>
      <c r="BV1121" s="95">
        <v>17291772</v>
      </c>
      <c r="BW1121" s="95">
        <v>14783148.789999999</v>
      </c>
      <c r="BX1121" s="95">
        <v>3324</v>
      </c>
      <c r="BY1121" s="95">
        <v>3111</v>
      </c>
      <c r="BZ1121" s="95">
        <v>3409</v>
      </c>
      <c r="CA1121" s="95">
        <v>3263</v>
      </c>
      <c r="CB1121" s="95">
        <v>3242</v>
      </c>
      <c r="CC1121" s="95">
        <v>3211</v>
      </c>
      <c r="CD1121" s="95">
        <v>3220</v>
      </c>
      <c r="CE1121" s="72">
        <v>650.75523149000003</v>
      </c>
      <c r="CF1121" s="72">
        <v>676.59346364999999</v>
      </c>
      <c r="CG1121" s="72">
        <v>712.40329333</v>
      </c>
      <c r="CH1121" s="72">
        <v>716.50152150999998</v>
      </c>
      <c r="CI1121" s="72">
        <v>731.52548966999996</v>
      </c>
      <c r="CJ1121" s="96">
        <v>1.1327146742</v>
      </c>
      <c r="CK1121" s="96">
        <v>1.0411569692</v>
      </c>
      <c r="CL1121" s="96">
        <v>1.0921201618</v>
      </c>
      <c r="CM1121" s="96">
        <v>1.0950011638999999</v>
      </c>
      <c r="CN1121" s="96">
        <v>1.1339317792000001</v>
      </c>
      <c r="CO1121" s="96">
        <v>1.0257261016999999</v>
      </c>
      <c r="CP1121" s="96">
        <v>1.0714214524000001</v>
      </c>
      <c r="CQ1121" s="96">
        <v>0.99584056389999998</v>
      </c>
      <c r="CR1121" s="96">
        <v>1.0758964218</v>
      </c>
      <c r="CS1121" s="95">
        <v>3456</v>
      </c>
      <c r="CT1121" s="95">
        <v>3311</v>
      </c>
      <c r="CU1121" s="95">
        <v>3253</v>
      </c>
      <c r="CV1121" s="95">
        <v>3229</v>
      </c>
      <c r="CW1121" s="95">
        <v>3285</v>
      </c>
      <c r="CX1121" s="96">
        <v>1.062363304</v>
      </c>
      <c r="CY1121" s="96">
        <v>1.0421112290000001</v>
      </c>
      <c r="CZ1121" s="96">
        <v>1.014760136</v>
      </c>
      <c r="DA1121" s="96">
        <v>0.98507504899999998</v>
      </c>
      <c r="DB1121" s="96">
        <v>1.0214841560000001</v>
      </c>
      <c r="DC1121">
        <v>2013</v>
      </c>
      <c r="DD1121" s="6">
        <v>3170.2</v>
      </c>
      <c r="DE1121" s="96">
        <v>1.4363201999999999E-3</v>
      </c>
      <c r="DF1121" s="72">
        <v>825.09</v>
      </c>
      <c r="DG1121" s="96">
        <v>1</v>
      </c>
      <c r="DH1121" s="72">
        <v>825.09</v>
      </c>
      <c r="DI1121" s="72">
        <v>872.04295533000004</v>
      </c>
      <c r="DJ1121" s="96">
        <v>1</v>
      </c>
      <c r="DK1121" s="72">
        <v>825.09</v>
      </c>
      <c r="DL1121" s="96">
        <v>1</v>
      </c>
      <c r="DM1121" s="72">
        <v>825.09</v>
      </c>
      <c r="DN1121" s="96">
        <v>1</v>
      </c>
      <c r="DO1121" s="96">
        <v>3.62E-3</v>
      </c>
      <c r="DP1121" s="72">
        <v>2.99</v>
      </c>
      <c r="DQ1121" s="72">
        <v>822.1</v>
      </c>
      <c r="DR1121" t="s">
        <v>541</v>
      </c>
      <c r="DT1121" t="s">
        <v>752</v>
      </c>
    </row>
    <row r="1122" spans="1:124" x14ac:dyDescent="0.3">
      <c r="A1122" t="s">
        <v>753</v>
      </c>
      <c r="B1122">
        <v>19020</v>
      </c>
      <c r="C1122" s="95">
        <v>5389</v>
      </c>
      <c r="D1122" s="95">
        <v>23156776</v>
      </c>
      <c r="E1122" s="95">
        <v>5075</v>
      </c>
      <c r="F1122" s="95">
        <v>22452960</v>
      </c>
      <c r="G1122" s="95">
        <v>1636</v>
      </c>
      <c r="H1122" s="95">
        <v>5580548</v>
      </c>
      <c r="I1122" s="95">
        <v>1447</v>
      </c>
      <c r="J1122" s="95">
        <v>6082823</v>
      </c>
      <c r="K1122" s="95">
        <v>5144</v>
      </c>
      <c r="L1122" s="95">
        <v>23157622</v>
      </c>
      <c r="M1122" s="95">
        <v>4804</v>
      </c>
      <c r="N1122" s="95">
        <v>22586720</v>
      </c>
      <c r="O1122" s="95">
        <v>1676</v>
      </c>
      <c r="P1122" s="95">
        <v>6554842</v>
      </c>
      <c r="Q1122" s="95">
        <v>1475</v>
      </c>
      <c r="R1122" s="95">
        <v>6608735</v>
      </c>
      <c r="S1122" s="95">
        <v>4951</v>
      </c>
      <c r="T1122" s="95">
        <v>25358673</v>
      </c>
      <c r="U1122" s="95">
        <v>4579</v>
      </c>
      <c r="V1122" s="95">
        <v>23017691</v>
      </c>
      <c r="W1122" s="95">
        <v>1679</v>
      </c>
      <c r="X1122" s="95">
        <v>6331396</v>
      </c>
      <c r="Y1122" s="95">
        <v>1472</v>
      </c>
      <c r="Z1122" s="95">
        <v>7258525</v>
      </c>
      <c r="AA1122" s="95">
        <v>4642</v>
      </c>
      <c r="AB1122" s="95">
        <v>20147148</v>
      </c>
      <c r="AC1122" s="95">
        <v>4222</v>
      </c>
      <c r="AD1122" s="95">
        <v>22416895</v>
      </c>
      <c r="AE1122" s="95">
        <v>1629</v>
      </c>
      <c r="AF1122" s="95">
        <v>5659194</v>
      </c>
      <c r="AG1122" s="95">
        <v>1436</v>
      </c>
      <c r="AH1122" s="95">
        <v>7414711</v>
      </c>
      <c r="AI1122" s="95">
        <v>4443</v>
      </c>
      <c r="AJ1122" s="95">
        <v>20706295.699999999</v>
      </c>
      <c r="AK1122" s="95">
        <v>3978</v>
      </c>
      <c r="AL1122" s="95">
        <v>21340503.949999999</v>
      </c>
      <c r="AM1122" s="95">
        <v>1640</v>
      </c>
      <c r="AN1122" s="95">
        <v>5546506</v>
      </c>
      <c r="AO1122" s="95">
        <v>1457</v>
      </c>
      <c r="AP1122" s="95">
        <v>7317193</v>
      </c>
      <c r="AQ1122" s="72">
        <v>340.89</v>
      </c>
      <c r="AR1122" s="72">
        <v>364.61</v>
      </c>
      <c r="AS1122" s="72">
        <v>705.5</v>
      </c>
      <c r="AT1122" s="95">
        <v>28737324</v>
      </c>
      <c r="AU1122" s="95">
        <v>28535783</v>
      </c>
      <c r="AV1122" s="95">
        <v>7025</v>
      </c>
      <c r="AW1122" s="95">
        <v>6522</v>
      </c>
      <c r="AX1122" s="72">
        <v>363.06</v>
      </c>
      <c r="AY1122" s="72">
        <v>387.47</v>
      </c>
      <c r="AZ1122" s="72">
        <v>750.53</v>
      </c>
      <c r="BA1122" s="95">
        <v>29712464</v>
      </c>
      <c r="BB1122" s="95">
        <v>29195455</v>
      </c>
      <c r="BC1122" s="95">
        <v>6820</v>
      </c>
      <c r="BD1122" s="95">
        <v>6279</v>
      </c>
      <c r="BE1122" s="72">
        <v>398.32</v>
      </c>
      <c r="BF1122" s="72">
        <v>416.96</v>
      </c>
      <c r="BG1122" s="72">
        <v>815.28</v>
      </c>
      <c r="BH1122" s="95">
        <v>31690069</v>
      </c>
      <c r="BI1122" s="95">
        <v>30276216</v>
      </c>
      <c r="BJ1122" s="95">
        <v>6630</v>
      </c>
      <c r="BK1122" s="95">
        <v>6051</v>
      </c>
      <c r="BL1122" s="72">
        <v>342.93</v>
      </c>
      <c r="BM1122" s="72">
        <v>439.37</v>
      </c>
      <c r="BN1122" s="72">
        <v>782.3</v>
      </c>
      <c r="BO1122" s="95">
        <v>25806342</v>
      </c>
      <c r="BP1122" s="95">
        <v>29831606</v>
      </c>
      <c r="BQ1122" s="95">
        <v>6271</v>
      </c>
      <c r="BR1122" s="95">
        <v>5658</v>
      </c>
      <c r="BS1122" s="72">
        <v>359.65</v>
      </c>
      <c r="BT1122" s="72">
        <v>439.4</v>
      </c>
      <c r="BU1122" s="72">
        <v>799.05</v>
      </c>
      <c r="BV1122" s="95">
        <v>26252801.699999999</v>
      </c>
      <c r="BW1122" s="95">
        <v>28657696.949999999</v>
      </c>
      <c r="BX1122" s="95">
        <v>6083</v>
      </c>
      <c r="BY1122" s="95">
        <v>5435</v>
      </c>
      <c r="BZ1122" s="95">
        <v>6785</v>
      </c>
      <c r="CA1122" s="95">
        <v>6559</v>
      </c>
      <c r="CB1122" s="95">
        <v>6351</v>
      </c>
      <c r="CC1122" s="95">
        <v>5980</v>
      </c>
      <c r="CD1122" s="95">
        <v>5766</v>
      </c>
      <c r="CE1122" s="72">
        <v>650.75523149000003</v>
      </c>
      <c r="CF1122" s="72">
        <v>676.59346364999999</v>
      </c>
      <c r="CG1122" s="72">
        <v>712.40329333</v>
      </c>
      <c r="CH1122" s="72">
        <v>716.50152150999998</v>
      </c>
      <c r="CI1122" s="72">
        <v>731.52548966999996</v>
      </c>
      <c r="CJ1122" s="96">
        <v>1.0841249764000001</v>
      </c>
      <c r="CK1122" s="96">
        <v>1.1092776391000001</v>
      </c>
      <c r="CL1122" s="96">
        <v>1.1444079604999999</v>
      </c>
      <c r="CM1122" s="96">
        <v>1.0918329920000001</v>
      </c>
      <c r="CN1122" s="96">
        <v>1.0923064354000001</v>
      </c>
      <c r="CO1122" s="96">
        <v>1.0092336238999999</v>
      </c>
      <c r="CP1122" s="96">
        <v>1.0942857774000001</v>
      </c>
      <c r="CQ1122" s="96">
        <v>0.99584056389999998</v>
      </c>
      <c r="CR1122" s="96">
        <v>1.0988562435</v>
      </c>
      <c r="CS1122" s="95">
        <v>6412</v>
      </c>
      <c r="CT1122" s="95">
        <v>6256</v>
      </c>
      <c r="CU1122" s="95">
        <v>6124</v>
      </c>
      <c r="CV1122" s="95">
        <v>5547</v>
      </c>
      <c r="CW1122" s="95">
        <v>5493</v>
      </c>
      <c r="CX1122" s="96">
        <v>1.0318537210000001</v>
      </c>
      <c r="CY1122" s="96">
        <v>1.016574775</v>
      </c>
      <c r="CZ1122" s="96">
        <v>0.998980592</v>
      </c>
      <c r="DA1122" s="96">
        <v>0.99709133500000002</v>
      </c>
      <c r="DB1122" s="96">
        <v>0.99816072</v>
      </c>
      <c r="DC1122">
        <v>2013</v>
      </c>
      <c r="DD1122" s="6">
        <v>5989</v>
      </c>
      <c r="DE1122" s="96">
        <v>2.2463477999999999E-3</v>
      </c>
      <c r="DF1122" s="72">
        <v>842.02</v>
      </c>
      <c r="DG1122" s="96">
        <v>1</v>
      </c>
      <c r="DH1122" s="72">
        <v>842.02</v>
      </c>
      <c r="DI1122" s="72">
        <v>841.79921778000005</v>
      </c>
      <c r="DJ1122" s="96">
        <v>1</v>
      </c>
      <c r="DK1122" s="72">
        <v>842.02</v>
      </c>
      <c r="DL1122" s="96">
        <v>1</v>
      </c>
      <c r="DM1122" s="72">
        <v>842.02</v>
      </c>
      <c r="DN1122" s="96">
        <v>1</v>
      </c>
      <c r="DO1122" s="96">
        <v>5.1539999999999997E-3</v>
      </c>
      <c r="DP1122" s="72">
        <v>4.34</v>
      </c>
      <c r="DQ1122" s="72">
        <v>837.68</v>
      </c>
      <c r="DR1122" t="s">
        <v>753</v>
      </c>
      <c r="DT1122" t="s">
        <v>752</v>
      </c>
    </row>
    <row r="1123" spans="1:124" x14ac:dyDescent="0.3">
      <c r="A1123" t="s">
        <v>754</v>
      </c>
      <c r="B1123">
        <v>19030</v>
      </c>
      <c r="C1123" s="95">
        <v>2278</v>
      </c>
      <c r="D1123" s="95">
        <v>9306574</v>
      </c>
      <c r="E1123" s="95">
        <v>2216</v>
      </c>
      <c r="F1123" s="95">
        <v>9883006</v>
      </c>
      <c r="G1123" s="95">
        <v>729</v>
      </c>
      <c r="H1123" s="95">
        <v>1858465</v>
      </c>
      <c r="I1123" s="95">
        <v>684</v>
      </c>
      <c r="J1123" s="95">
        <v>2408969</v>
      </c>
      <c r="K1123" s="95">
        <v>2174</v>
      </c>
      <c r="L1123" s="95">
        <v>9212615</v>
      </c>
      <c r="M1123" s="95">
        <v>2105</v>
      </c>
      <c r="N1123" s="95">
        <v>10113924</v>
      </c>
      <c r="O1123" s="95">
        <v>683</v>
      </c>
      <c r="P1123" s="95">
        <v>1879928</v>
      </c>
      <c r="Q1123" s="95">
        <v>636</v>
      </c>
      <c r="R1123" s="95">
        <v>2148905</v>
      </c>
      <c r="S1123" s="95">
        <v>2123</v>
      </c>
      <c r="T1123" s="95">
        <v>10470011</v>
      </c>
      <c r="U1123" s="95">
        <v>2051</v>
      </c>
      <c r="V1123" s="95">
        <v>9969083</v>
      </c>
      <c r="W1123" s="95">
        <v>690</v>
      </c>
      <c r="X1123" s="95">
        <v>2215216</v>
      </c>
      <c r="Y1123" s="95">
        <v>646</v>
      </c>
      <c r="Z1123" s="95">
        <v>2294456</v>
      </c>
      <c r="AA1123" s="95">
        <v>2058</v>
      </c>
      <c r="AB1123" s="95">
        <v>8560161</v>
      </c>
      <c r="AC1123" s="95">
        <v>1979</v>
      </c>
      <c r="AD1123" s="95">
        <v>9899243</v>
      </c>
      <c r="AE1123" s="95">
        <v>695</v>
      </c>
      <c r="AF1123" s="95">
        <v>2317150</v>
      </c>
      <c r="AG1123" s="95">
        <v>660</v>
      </c>
      <c r="AH1123" s="95">
        <v>2667860</v>
      </c>
      <c r="AI1123" s="95">
        <v>2104</v>
      </c>
      <c r="AJ1123" s="95">
        <v>9935947.7599999998</v>
      </c>
      <c r="AK1123" s="95">
        <v>2018</v>
      </c>
      <c r="AL1123" s="95">
        <v>10389925.119999999</v>
      </c>
      <c r="AM1123" s="95">
        <v>698</v>
      </c>
      <c r="AN1123" s="95">
        <v>2348853</v>
      </c>
      <c r="AO1123" s="95">
        <v>659</v>
      </c>
      <c r="AP1123" s="95">
        <v>2781922</v>
      </c>
      <c r="AQ1123" s="72">
        <v>309.42</v>
      </c>
      <c r="AR1123" s="72">
        <v>353.22</v>
      </c>
      <c r="AS1123" s="72">
        <v>662.64</v>
      </c>
      <c r="AT1123" s="95">
        <v>11165039</v>
      </c>
      <c r="AU1123" s="95">
        <v>12291975</v>
      </c>
      <c r="AV1123" s="95">
        <v>3007</v>
      </c>
      <c r="AW1123" s="95">
        <v>2900</v>
      </c>
      <c r="AX1123" s="72">
        <v>323.55</v>
      </c>
      <c r="AY1123" s="72">
        <v>372.82</v>
      </c>
      <c r="AZ1123" s="72">
        <v>696.37</v>
      </c>
      <c r="BA1123" s="95">
        <v>11092543</v>
      </c>
      <c r="BB1123" s="95">
        <v>12262829</v>
      </c>
      <c r="BC1123" s="95">
        <v>2857</v>
      </c>
      <c r="BD1123" s="95">
        <v>2741</v>
      </c>
      <c r="BE1123" s="72">
        <v>375.79</v>
      </c>
      <c r="BF1123" s="72">
        <v>378.93</v>
      </c>
      <c r="BG1123" s="72">
        <v>754.72</v>
      </c>
      <c r="BH1123" s="95">
        <v>12685227</v>
      </c>
      <c r="BI1123" s="95">
        <v>12263539</v>
      </c>
      <c r="BJ1123" s="95">
        <v>2813</v>
      </c>
      <c r="BK1123" s="95">
        <v>2697</v>
      </c>
      <c r="BL1123" s="72">
        <v>329.26</v>
      </c>
      <c r="BM1123" s="72">
        <v>396.84</v>
      </c>
      <c r="BN1123" s="72">
        <v>726.1</v>
      </c>
      <c r="BO1123" s="95">
        <v>10877311</v>
      </c>
      <c r="BP1123" s="95">
        <v>12567103</v>
      </c>
      <c r="BQ1123" s="95">
        <v>2753</v>
      </c>
      <c r="BR1123" s="95">
        <v>2639</v>
      </c>
      <c r="BS1123" s="72">
        <v>365.36</v>
      </c>
      <c r="BT1123" s="72">
        <v>410.03</v>
      </c>
      <c r="BU1123" s="72">
        <v>775.39</v>
      </c>
      <c r="BV1123" s="95">
        <v>12284800.76</v>
      </c>
      <c r="BW1123" s="95">
        <v>13171847.119999999</v>
      </c>
      <c r="BX1123" s="95">
        <v>2802</v>
      </c>
      <c r="BY1123" s="95">
        <v>2677</v>
      </c>
      <c r="BZ1123" s="95">
        <v>2956</v>
      </c>
      <c r="CA1123" s="95">
        <v>2801</v>
      </c>
      <c r="CB1123" s="95">
        <v>2757</v>
      </c>
      <c r="CC1123" s="95">
        <v>2699</v>
      </c>
      <c r="CD1123" s="95">
        <v>2741</v>
      </c>
      <c r="CE1123" s="72">
        <v>650.75523149000003</v>
      </c>
      <c r="CF1123" s="72">
        <v>676.59346364999999</v>
      </c>
      <c r="CG1123" s="72">
        <v>712.40329333</v>
      </c>
      <c r="CH1123" s="72">
        <v>716.50152150999998</v>
      </c>
      <c r="CI1123" s="72">
        <v>731.52548966999996</v>
      </c>
      <c r="CJ1123" s="96">
        <v>1.0182630395000001</v>
      </c>
      <c r="CK1123" s="96">
        <v>1.0292295705000001</v>
      </c>
      <c r="CL1123" s="96">
        <v>1.0593999313</v>
      </c>
      <c r="CM1123" s="96">
        <v>1.0133963128000001</v>
      </c>
      <c r="CN1123" s="96">
        <v>1.0599630648</v>
      </c>
      <c r="CO1123" s="96">
        <v>1.0190955907999999</v>
      </c>
      <c r="CP1123" s="96">
        <v>1.0166370977000001</v>
      </c>
      <c r="CQ1123" s="96">
        <v>0.99584056389999998</v>
      </c>
      <c r="CR1123" s="96">
        <v>1.0208832511999999</v>
      </c>
      <c r="CS1123" s="95">
        <v>2933</v>
      </c>
      <c r="CT1123" s="95">
        <v>2875</v>
      </c>
      <c r="CU1123" s="95">
        <v>2877</v>
      </c>
      <c r="CV1123" s="95">
        <v>2786</v>
      </c>
      <c r="CW1123" s="95">
        <v>2878</v>
      </c>
      <c r="CX1123" s="96">
        <v>1.0419432129999999</v>
      </c>
      <c r="CY1123" s="96">
        <v>1.0341274359999999</v>
      </c>
      <c r="CZ1123" s="96">
        <v>1.0271211689999999</v>
      </c>
      <c r="DA1123" s="96">
        <v>1.011949438</v>
      </c>
      <c r="DB1123" s="96">
        <v>0.97969008800000001</v>
      </c>
      <c r="DC1123">
        <v>2013</v>
      </c>
      <c r="DD1123" s="6">
        <v>2730.8</v>
      </c>
      <c r="DE1123" s="96">
        <v>2.2658303E-3</v>
      </c>
      <c r="DF1123" s="72">
        <v>782.25</v>
      </c>
      <c r="DG1123" s="96">
        <v>1</v>
      </c>
      <c r="DH1123" s="72">
        <v>782.25</v>
      </c>
      <c r="DI1123" s="72">
        <v>872.04295533000004</v>
      </c>
      <c r="DJ1123" s="96">
        <v>1</v>
      </c>
      <c r="DK1123" s="72">
        <v>782.25</v>
      </c>
      <c r="DL1123" s="96">
        <v>1</v>
      </c>
      <c r="DM1123" s="72">
        <v>782.25</v>
      </c>
      <c r="DN1123" s="96">
        <v>1</v>
      </c>
      <c r="DO1123" s="96">
        <v>4.0000000000000001E-3</v>
      </c>
      <c r="DP1123" s="72">
        <v>3.13</v>
      </c>
      <c r="DQ1123" s="72">
        <v>779.12</v>
      </c>
      <c r="DR1123" t="s">
        <v>754</v>
      </c>
      <c r="DT1123" t="s">
        <v>752</v>
      </c>
    </row>
    <row r="1124" spans="1:124" x14ac:dyDescent="0.3">
      <c r="A1124" t="s">
        <v>755</v>
      </c>
      <c r="B1124">
        <v>19040</v>
      </c>
      <c r="C1124" s="95">
        <v>5465</v>
      </c>
      <c r="D1124" s="95">
        <v>29255082</v>
      </c>
      <c r="E1124" s="95">
        <v>5197</v>
      </c>
      <c r="F1124" s="95">
        <v>25289005</v>
      </c>
      <c r="G1124" s="95">
        <v>1666</v>
      </c>
      <c r="H1124" s="95">
        <v>7091672</v>
      </c>
      <c r="I1124" s="95">
        <v>1548</v>
      </c>
      <c r="J1124" s="95">
        <v>6091321</v>
      </c>
      <c r="K1124" s="95">
        <v>5324</v>
      </c>
      <c r="L1124" s="95">
        <v>30902866</v>
      </c>
      <c r="M1124" s="95">
        <v>5008</v>
      </c>
      <c r="N1124" s="95">
        <v>27145334</v>
      </c>
      <c r="O1124" s="95">
        <v>1740</v>
      </c>
      <c r="P1124" s="95">
        <v>6375093</v>
      </c>
      <c r="Q1124" s="95">
        <v>1597</v>
      </c>
      <c r="R1124" s="95">
        <v>6480034</v>
      </c>
      <c r="S1124" s="95">
        <v>5107</v>
      </c>
      <c r="T1124" s="95">
        <v>28394634</v>
      </c>
      <c r="U1124" s="95">
        <v>4769</v>
      </c>
      <c r="V1124" s="95">
        <v>26518960</v>
      </c>
      <c r="W1124" s="95">
        <v>1732</v>
      </c>
      <c r="X1124" s="95">
        <v>6607713</v>
      </c>
      <c r="Y1124" s="95">
        <v>1594</v>
      </c>
      <c r="Z1124" s="95">
        <v>7227557</v>
      </c>
      <c r="AA1124" s="95">
        <v>5014</v>
      </c>
      <c r="AB1124" s="95">
        <v>25733927</v>
      </c>
      <c r="AC1124" s="95">
        <v>4664</v>
      </c>
      <c r="AD1124" s="95">
        <v>27516684</v>
      </c>
      <c r="AE1124" s="95">
        <v>1697</v>
      </c>
      <c r="AF1124" s="95">
        <v>6210652</v>
      </c>
      <c r="AG1124" s="95">
        <v>1564</v>
      </c>
      <c r="AH1124" s="95">
        <v>7797589</v>
      </c>
      <c r="AI1124" s="95">
        <v>5118</v>
      </c>
      <c r="AJ1124" s="95">
        <v>26109158</v>
      </c>
      <c r="AK1124" s="95">
        <v>4778</v>
      </c>
      <c r="AL1124" s="95">
        <v>30677503.41</v>
      </c>
      <c r="AM1124" s="95">
        <v>1728</v>
      </c>
      <c r="AN1124" s="95">
        <v>6272685</v>
      </c>
      <c r="AO1124" s="95">
        <v>1590</v>
      </c>
      <c r="AP1124" s="95">
        <v>8848172.2899999991</v>
      </c>
      <c r="AQ1124" s="72">
        <v>424.75</v>
      </c>
      <c r="AR1124" s="72">
        <v>387.7</v>
      </c>
      <c r="AS1124" s="72">
        <v>812.45</v>
      </c>
      <c r="AT1124" s="95">
        <v>36346754</v>
      </c>
      <c r="AU1124" s="95">
        <v>31380326</v>
      </c>
      <c r="AV1124" s="95">
        <v>7131</v>
      </c>
      <c r="AW1124" s="95">
        <v>6745</v>
      </c>
      <c r="AX1124" s="72">
        <v>439.76</v>
      </c>
      <c r="AY1124" s="72">
        <v>424.24</v>
      </c>
      <c r="AZ1124" s="72">
        <v>864</v>
      </c>
      <c r="BA1124" s="95">
        <v>37277959</v>
      </c>
      <c r="BB1124" s="95">
        <v>33625368</v>
      </c>
      <c r="BC1124" s="95">
        <v>7064</v>
      </c>
      <c r="BD1124" s="95">
        <v>6605</v>
      </c>
      <c r="BE1124" s="72">
        <v>426.5</v>
      </c>
      <c r="BF1124" s="72">
        <v>441.96</v>
      </c>
      <c r="BG1124" s="72">
        <v>868.46</v>
      </c>
      <c r="BH1124" s="95">
        <v>35002347</v>
      </c>
      <c r="BI1124" s="95">
        <v>33746517</v>
      </c>
      <c r="BJ1124" s="95">
        <v>6839</v>
      </c>
      <c r="BK1124" s="95">
        <v>6363</v>
      </c>
      <c r="BL1124" s="72">
        <v>396.67</v>
      </c>
      <c r="BM1124" s="72">
        <v>472.52</v>
      </c>
      <c r="BN1124" s="72">
        <v>869.19</v>
      </c>
      <c r="BO1124" s="95">
        <v>31944579</v>
      </c>
      <c r="BP1124" s="95">
        <v>35314273</v>
      </c>
      <c r="BQ1124" s="95">
        <v>6711</v>
      </c>
      <c r="BR1124" s="95">
        <v>6228</v>
      </c>
      <c r="BS1124" s="72">
        <v>394.17</v>
      </c>
      <c r="BT1124" s="72">
        <v>517.24</v>
      </c>
      <c r="BU1124" s="72">
        <v>911.41</v>
      </c>
      <c r="BV1124" s="95">
        <v>32381843</v>
      </c>
      <c r="BW1124" s="95">
        <v>39525675.700000003</v>
      </c>
      <c r="BX1124" s="95">
        <v>6846</v>
      </c>
      <c r="BY1124" s="95">
        <v>6368</v>
      </c>
      <c r="BZ1124" s="95">
        <v>6947</v>
      </c>
      <c r="CA1124" s="95">
        <v>6843</v>
      </c>
      <c r="CB1124" s="95">
        <v>6610</v>
      </c>
      <c r="CC1124" s="95">
        <v>6482</v>
      </c>
      <c r="CD1124" s="95">
        <v>6612</v>
      </c>
      <c r="CE1124" s="72">
        <v>650.75523149000003</v>
      </c>
      <c r="CF1124" s="72">
        <v>676.59346364999999</v>
      </c>
      <c r="CG1124" s="72">
        <v>712.40329333</v>
      </c>
      <c r="CH1124" s="72">
        <v>716.50152150999998</v>
      </c>
      <c r="CI1124" s="72">
        <v>731.52548966999996</v>
      </c>
      <c r="CJ1124" s="96">
        <v>1.2484724835000001</v>
      </c>
      <c r="CK1124" s="96">
        <v>1.2769854372</v>
      </c>
      <c r="CL1124" s="96">
        <v>1.2190566890000001</v>
      </c>
      <c r="CM1124" s="96">
        <v>1.2131027972999999</v>
      </c>
      <c r="CN1124" s="96">
        <v>1.2459032704999999</v>
      </c>
      <c r="CO1124" s="96">
        <v>1.0343062052000001</v>
      </c>
      <c r="CP1124" s="96">
        <v>1.1995520565</v>
      </c>
      <c r="CQ1124" s="96">
        <v>0.99584056389999998</v>
      </c>
      <c r="CR1124" s="96">
        <v>1.2045621846000001</v>
      </c>
      <c r="CS1124" s="95">
        <v>6687</v>
      </c>
      <c r="CT1124" s="95">
        <v>6587</v>
      </c>
      <c r="CU1124" s="95">
        <v>6354</v>
      </c>
      <c r="CV1124" s="95">
        <v>6243</v>
      </c>
      <c r="CW1124" s="95">
        <v>6405</v>
      </c>
      <c r="CX1124" s="96">
        <v>1.015076176</v>
      </c>
      <c r="CY1124" s="96">
        <v>1.0325543349999999</v>
      </c>
      <c r="CZ1124" s="96">
        <v>1.054068147</v>
      </c>
      <c r="DA1124" s="96">
        <v>1.027977165</v>
      </c>
      <c r="DB1124" s="96">
        <v>1.0427489210000001</v>
      </c>
      <c r="DC1124">
        <v>2013</v>
      </c>
      <c r="DD1124" s="6">
        <v>6461.8</v>
      </c>
      <c r="DE1124" s="96">
        <v>1.2726693E-3</v>
      </c>
      <c r="DF1124" s="72">
        <v>923.91</v>
      </c>
      <c r="DG1124" s="96">
        <v>1</v>
      </c>
      <c r="DH1124" s="72">
        <v>923.91</v>
      </c>
      <c r="DI1124" s="72">
        <v>872.04295533000004</v>
      </c>
      <c r="DJ1124" s="96">
        <v>1</v>
      </c>
      <c r="DK1124" s="72">
        <v>923.91</v>
      </c>
      <c r="DL1124" s="96">
        <v>1</v>
      </c>
      <c r="DM1124" s="72">
        <v>923.91</v>
      </c>
      <c r="DN1124" s="96">
        <v>1</v>
      </c>
      <c r="DO1124" s="96">
        <v>2.7200000000000002E-3</v>
      </c>
      <c r="DP1124" s="72">
        <v>2.5099999999999998</v>
      </c>
      <c r="DQ1124" s="72">
        <v>921.4</v>
      </c>
      <c r="DR1124" t="s">
        <v>755</v>
      </c>
      <c r="DT1124" t="s">
        <v>752</v>
      </c>
    </row>
    <row r="1125" spans="1:124" x14ac:dyDescent="0.3">
      <c r="A1125" t="s">
        <v>756</v>
      </c>
      <c r="B1125">
        <v>19050</v>
      </c>
      <c r="C1125" s="95">
        <v>4206</v>
      </c>
      <c r="D1125" s="95">
        <v>22089700</v>
      </c>
      <c r="E1125" s="95">
        <v>4082</v>
      </c>
      <c r="F1125" s="95">
        <v>15247076</v>
      </c>
      <c r="G1125" s="95">
        <v>966</v>
      </c>
      <c r="H1125" s="95">
        <v>3856448</v>
      </c>
      <c r="I1125" s="95">
        <v>891</v>
      </c>
      <c r="J1125" s="95">
        <v>2911394</v>
      </c>
      <c r="K1125" s="95">
        <v>4220</v>
      </c>
      <c r="L1125" s="95">
        <v>21486376</v>
      </c>
      <c r="M1125" s="95">
        <v>4064</v>
      </c>
      <c r="N1125" s="95">
        <v>15498673</v>
      </c>
      <c r="O1125" s="95">
        <v>1001</v>
      </c>
      <c r="P1125" s="95">
        <v>3938185</v>
      </c>
      <c r="Q1125" s="95">
        <v>919</v>
      </c>
      <c r="R1125" s="95">
        <v>3314295</v>
      </c>
      <c r="S1125" s="95">
        <v>4211</v>
      </c>
      <c r="T1125" s="95">
        <v>23069529</v>
      </c>
      <c r="U1125" s="95">
        <v>4043</v>
      </c>
      <c r="V1125" s="95">
        <v>16024024</v>
      </c>
      <c r="W1125" s="95">
        <v>1058</v>
      </c>
      <c r="X1125" s="95">
        <v>4983912</v>
      </c>
      <c r="Y1125" s="95">
        <v>960</v>
      </c>
      <c r="Z1125" s="95">
        <v>3567040</v>
      </c>
      <c r="AA1125" s="95">
        <v>4262</v>
      </c>
      <c r="AB1125" s="95">
        <v>23881643</v>
      </c>
      <c r="AC1125" s="95">
        <v>4080</v>
      </c>
      <c r="AD1125" s="95">
        <v>17903006</v>
      </c>
      <c r="AE1125" s="95">
        <v>1114</v>
      </c>
      <c r="AF1125" s="95">
        <v>4957916</v>
      </c>
      <c r="AG1125" s="95">
        <v>1020</v>
      </c>
      <c r="AH1125" s="95">
        <v>4360716</v>
      </c>
      <c r="AI1125" s="95">
        <v>4306</v>
      </c>
      <c r="AJ1125" s="95">
        <v>22836924.550000001</v>
      </c>
      <c r="AK1125" s="95">
        <v>4106</v>
      </c>
      <c r="AL1125" s="95">
        <v>19237459.920000002</v>
      </c>
      <c r="AM1125" s="95">
        <v>1141</v>
      </c>
      <c r="AN1125" s="95">
        <v>5614187</v>
      </c>
      <c r="AO1125" s="95">
        <v>1039</v>
      </c>
      <c r="AP1125" s="95">
        <v>4883008</v>
      </c>
      <c r="AQ1125" s="72">
        <v>418.05</v>
      </c>
      <c r="AR1125" s="72">
        <v>304.27999999999997</v>
      </c>
      <c r="AS1125" s="72">
        <v>722.33</v>
      </c>
      <c r="AT1125" s="95">
        <v>25946148</v>
      </c>
      <c r="AU1125" s="95">
        <v>18158470</v>
      </c>
      <c r="AV1125" s="95">
        <v>5172</v>
      </c>
      <c r="AW1125" s="95">
        <v>4973</v>
      </c>
      <c r="AX1125" s="72">
        <v>405.81</v>
      </c>
      <c r="AY1125" s="72">
        <v>314.62</v>
      </c>
      <c r="AZ1125" s="72">
        <v>720.43</v>
      </c>
      <c r="BA1125" s="95">
        <v>25424561</v>
      </c>
      <c r="BB1125" s="95">
        <v>18812968</v>
      </c>
      <c r="BC1125" s="95">
        <v>5221</v>
      </c>
      <c r="BD1125" s="95">
        <v>4983</v>
      </c>
      <c r="BE1125" s="72">
        <v>443.69</v>
      </c>
      <c r="BF1125" s="72">
        <v>326.32</v>
      </c>
      <c r="BG1125" s="72">
        <v>770.01</v>
      </c>
      <c r="BH1125" s="95">
        <v>28053441</v>
      </c>
      <c r="BI1125" s="95">
        <v>19591064</v>
      </c>
      <c r="BJ1125" s="95">
        <v>5269</v>
      </c>
      <c r="BK1125" s="95">
        <v>5003</v>
      </c>
      <c r="BL1125" s="72">
        <v>447.04</v>
      </c>
      <c r="BM1125" s="72">
        <v>363.79</v>
      </c>
      <c r="BN1125" s="72">
        <v>810.83</v>
      </c>
      <c r="BO1125" s="95">
        <v>28839559</v>
      </c>
      <c r="BP1125" s="95">
        <v>22263722</v>
      </c>
      <c r="BQ1125" s="95">
        <v>5376</v>
      </c>
      <c r="BR1125" s="95">
        <v>5100</v>
      </c>
      <c r="BS1125" s="72">
        <v>435.27</v>
      </c>
      <c r="BT1125" s="72">
        <v>390.68</v>
      </c>
      <c r="BU1125" s="72">
        <v>825.95</v>
      </c>
      <c r="BV1125" s="95">
        <v>28451111.550000001</v>
      </c>
      <c r="BW1125" s="95">
        <v>24120467.920000002</v>
      </c>
      <c r="BX1125" s="95">
        <v>5447</v>
      </c>
      <c r="BY1125" s="95">
        <v>5145</v>
      </c>
      <c r="BZ1125" s="95">
        <v>5077</v>
      </c>
      <c r="CA1125" s="95">
        <v>5106</v>
      </c>
      <c r="CB1125" s="95">
        <v>5141</v>
      </c>
      <c r="CC1125" s="95">
        <v>5245</v>
      </c>
      <c r="CD1125" s="95">
        <v>5299</v>
      </c>
      <c r="CE1125" s="72">
        <v>650.75523149000003</v>
      </c>
      <c r="CF1125" s="72">
        <v>676.59346364999999</v>
      </c>
      <c r="CG1125" s="72">
        <v>712.40329333</v>
      </c>
      <c r="CH1125" s="72">
        <v>716.50152150999998</v>
      </c>
      <c r="CI1125" s="72">
        <v>731.52548966999996</v>
      </c>
      <c r="CJ1125" s="96">
        <v>1.1099872349</v>
      </c>
      <c r="CK1125" s="96">
        <v>1.0647900678</v>
      </c>
      <c r="CL1125" s="96">
        <v>1.0808624935</v>
      </c>
      <c r="CM1125" s="96">
        <v>1.1316514699</v>
      </c>
      <c r="CN1125" s="96">
        <v>1.1290789066</v>
      </c>
      <c r="CO1125" s="96">
        <v>1.0329011231</v>
      </c>
      <c r="CP1125" s="96">
        <v>1.0681313146</v>
      </c>
      <c r="CQ1125" s="96">
        <v>0.99584056389999998</v>
      </c>
      <c r="CR1125" s="96">
        <v>1.0725925422</v>
      </c>
      <c r="CS1125" s="95">
        <v>4535</v>
      </c>
      <c r="CT1125" s="95">
        <v>4609</v>
      </c>
      <c r="CU1125" s="95">
        <v>4633</v>
      </c>
      <c r="CV1125" s="95">
        <v>4660</v>
      </c>
      <c r="CW1125" s="95">
        <v>4706</v>
      </c>
      <c r="CX1125" s="96">
        <v>1.0296588950000001</v>
      </c>
      <c r="CY1125" s="96">
        <v>1.0519331620000001</v>
      </c>
      <c r="CZ1125" s="96">
        <v>1.0275673700000001</v>
      </c>
      <c r="DA1125" s="96">
        <v>1.0172615</v>
      </c>
      <c r="DB1125" s="96">
        <v>1.038123554</v>
      </c>
      <c r="DC1125">
        <v>2013</v>
      </c>
      <c r="DD1125" s="6">
        <v>5040.8</v>
      </c>
      <c r="DE1125" s="96">
        <v>1.5053731E-3</v>
      </c>
      <c r="DF1125" s="72">
        <v>822.5</v>
      </c>
      <c r="DG1125" s="96">
        <v>1</v>
      </c>
      <c r="DH1125" s="72">
        <v>822.5</v>
      </c>
      <c r="DI1125" s="72">
        <v>872.04295533000004</v>
      </c>
      <c r="DJ1125" s="96">
        <v>1</v>
      </c>
      <c r="DK1125" s="72">
        <v>822.5</v>
      </c>
      <c r="DL1125" s="96">
        <v>1</v>
      </c>
      <c r="DM1125" s="72">
        <v>822.5</v>
      </c>
      <c r="DN1125" s="96">
        <v>1</v>
      </c>
      <c r="DO1125" s="96">
        <v>3.8830000000000002E-3</v>
      </c>
      <c r="DP1125" s="72">
        <v>3.19</v>
      </c>
      <c r="DQ1125" s="72">
        <v>819.31</v>
      </c>
      <c r="DR1125" t="s">
        <v>756</v>
      </c>
      <c r="DT1125" t="s">
        <v>752</v>
      </c>
    </row>
    <row r="1126" spans="1:124" x14ac:dyDescent="0.3">
      <c r="A1126" t="s">
        <v>757</v>
      </c>
      <c r="B1126">
        <v>19060</v>
      </c>
      <c r="C1126" s="95">
        <v>2532</v>
      </c>
      <c r="D1126" s="95">
        <v>14945252</v>
      </c>
      <c r="E1126" s="95">
        <v>2373</v>
      </c>
      <c r="F1126" s="95">
        <v>9853909</v>
      </c>
      <c r="G1126" s="95">
        <v>434</v>
      </c>
      <c r="H1126" s="95">
        <v>1818218</v>
      </c>
      <c r="I1126" s="95">
        <v>404</v>
      </c>
      <c r="J1126" s="95">
        <v>1192426</v>
      </c>
      <c r="K1126" s="95">
        <v>2429</v>
      </c>
      <c r="L1126" s="95">
        <v>14125343</v>
      </c>
      <c r="M1126" s="95">
        <v>2255</v>
      </c>
      <c r="N1126" s="95">
        <v>10208572</v>
      </c>
      <c r="O1126" s="95">
        <v>454</v>
      </c>
      <c r="P1126" s="95">
        <v>1886045</v>
      </c>
      <c r="Q1126" s="95">
        <v>420</v>
      </c>
      <c r="R1126" s="95">
        <v>1701472</v>
      </c>
      <c r="S1126" s="95">
        <v>2330</v>
      </c>
      <c r="T1126" s="95">
        <v>15778801</v>
      </c>
      <c r="U1126" s="95">
        <v>2154</v>
      </c>
      <c r="V1126" s="95">
        <v>10978057</v>
      </c>
      <c r="W1126" s="95">
        <v>473</v>
      </c>
      <c r="X1126" s="95">
        <v>2130620</v>
      </c>
      <c r="Y1126" s="95">
        <v>435</v>
      </c>
      <c r="Z1126" s="95">
        <v>1827206</v>
      </c>
      <c r="AA1126" s="95">
        <v>2258</v>
      </c>
      <c r="AB1126" s="95">
        <v>15703933</v>
      </c>
      <c r="AC1126" s="95">
        <v>2076</v>
      </c>
      <c r="AD1126" s="95">
        <v>11382890</v>
      </c>
      <c r="AE1126" s="95">
        <v>463</v>
      </c>
      <c r="AF1126" s="95">
        <v>2271461</v>
      </c>
      <c r="AG1126" s="95">
        <v>430</v>
      </c>
      <c r="AH1126" s="95">
        <v>1651643</v>
      </c>
      <c r="AI1126" s="95">
        <v>2224</v>
      </c>
      <c r="AJ1126" s="95">
        <v>15562816.720000001</v>
      </c>
      <c r="AK1126" s="95">
        <v>2040</v>
      </c>
      <c r="AL1126" s="95">
        <v>11648315.140000001</v>
      </c>
      <c r="AM1126" s="95">
        <v>483</v>
      </c>
      <c r="AN1126" s="95">
        <v>2200948</v>
      </c>
      <c r="AO1126" s="95">
        <v>448</v>
      </c>
      <c r="AP1126" s="95">
        <v>1785424</v>
      </c>
      <c r="AQ1126" s="72">
        <v>470.99</v>
      </c>
      <c r="AR1126" s="72">
        <v>331.48</v>
      </c>
      <c r="AS1126" s="72">
        <v>802.47</v>
      </c>
      <c r="AT1126" s="95">
        <v>16763470</v>
      </c>
      <c r="AU1126" s="95">
        <v>11046335</v>
      </c>
      <c r="AV1126" s="95">
        <v>2966</v>
      </c>
      <c r="AW1126" s="95">
        <v>2777</v>
      </c>
      <c r="AX1126" s="72">
        <v>462.81</v>
      </c>
      <c r="AY1126" s="72">
        <v>371.03</v>
      </c>
      <c r="AZ1126" s="72">
        <v>833.84</v>
      </c>
      <c r="BA1126" s="95">
        <v>16011388</v>
      </c>
      <c r="BB1126" s="95">
        <v>11910044</v>
      </c>
      <c r="BC1126" s="95">
        <v>2883</v>
      </c>
      <c r="BD1126" s="95">
        <v>2675</v>
      </c>
      <c r="BE1126" s="72">
        <v>532.45000000000005</v>
      </c>
      <c r="BF1126" s="72">
        <v>412.17</v>
      </c>
      <c r="BG1126" s="72">
        <v>944.62</v>
      </c>
      <c r="BH1126" s="95">
        <v>17909421</v>
      </c>
      <c r="BI1126" s="95">
        <v>12805263</v>
      </c>
      <c r="BJ1126" s="95">
        <v>2803</v>
      </c>
      <c r="BK1126" s="95">
        <v>2589</v>
      </c>
      <c r="BL1126" s="72">
        <v>550.51</v>
      </c>
      <c r="BM1126" s="72">
        <v>433.44</v>
      </c>
      <c r="BN1126" s="72">
        <v>983.95</v>
      </c>
      <c r="BO1126" s="95">
        <v>17975394</v>
      </c>
      <c r="BP1126" s="95">
        <v>13034533</v>
      </c>
      <c r="BQ1126" s="95">
        <v>2721</v>
      </c>
      <c r="BR1126" s="95">
        <v>2506</v>
      </c>
      <c r="BS1126" s="72">
        <v>546.85</v>
      </c>
      <c r="BT1126" s="72">
        <v>449.95</v>
      </c>
      <c r="BU1126" s="72">
        <v>996.8</v>
      </c>
      <c r="BV1126" s="95">
        <v>17763764.719999999</v>
      </c>
      <c r="BW1126" s="95">
        <v>13433739.140000001</v>
      </c>
      <c r="BX1126" s="95">
        <v>2707</v>
      </c>
      <c r="BY1126" s="95">
        <v>2488</v>
      </c>
      <c r="BZ1126" s="95">
        <v>2876</v>
      </c>
      <c r="CA1126" s="95">
        <v>2783</v>
      </c>
      <c r="CB1126" s="95">
        <v>2700</v>
      </c>
      <c r="CC1126" s="95">
        <v>2619</v>
      </c>
      <c r="CD1126" s="95">
        <v>2600</v>
      </c>
      <c r="CE1126" s="72">
        <v>650.75523149000003</v>
      </c>
      <c r="CF1126" s="72">
        <v>676.59346364999999</v>
      </c>
      <c r="CG1126" s="72">
        <v>712.40329333</v>
      </c>
      <c r="CH1126" s="72">
        <v>716.50152150999998</v>
      </c>
      <c r="CI1126" s="72">
        <v>731.52548966999996</v>
      </c>
      <c r="CJ1126" s="96">
        <v>1.2331364562</v>
      </c>
      <c r="CK1126" s="96">
        <v>1.2324091863</v>
      </c>
      <c r="CL1126" s="96">
        <v>1.3259624271999999</v>
      </c>
      <c r="CM1126" s="96">
        <v>1.373269938</v>
      </c>
      <c r="CN1126" s="96">
        <v>1.3626319439000001</v>
      </c>
      <c r="CO1126" s="96">
        <v>1.0222771082</v>
      </c>
      <c r="CP1126" s="96">
        <v>1.2770333795</v>
      </c>
      <c r="CQ1126" s="96">
        <v>0.99584056389999998</v>
      </c>
      <c r="CR1126" s="96">
        <v>1.2823671213000001</v>
      </c>
      <c r="CS1126" s="95">
        <v>2668</v>
      </c>
      <c r="CT1126" s="95">
        <v>2616</v>
      </c>
      <c r="CU1126" s="95">
        <v>2563</v>
      </c>
      <c r="CV1126" s="95">
        <v>2470</v>
      </c>
      <c r="CW1126" s="95">
        <v>2524</v>
      </c>
      <c r="CX1126" s="96">
        <v>1.0403425559999999</v>
      </c>
      <c r="CY1126" s="96">
        <v>1.0230471139999999</v>
      </c>
      <c r="CZ1126" s="96">
        <v>1.0139575240000001</v>
      </c>
      <c r="DA1126" s="96">
        <v>0.99885950800000001</v>
      </c>
      <c r="DB1126" s="96">
        <v>1.0337476379999999</v>
      </c>
      <c r="DC1126">
        <v>2013</v>
      </c>
      <c r="DD1126" s="6">
        <v>2607</v>
      </c>
      <c r="DE1126" s="96">
        <v>1.5201137E-3</v>
      </c>
      <c r="DF1126" s="72">
        <v>983.35</v>
      </c>
      <c r="DG1126" s="96">
        <v>1</v>
      </c>
      <c r="DH1126" s="72">
        <v>983.35</v>
      </c>
      <c r="DI1126" s="72">
        <v>872.04295533000004</v>
      </c>
      <c r="DJ1126" s="96">
        <v>1</v>
      </c>
      <c r="DK1126" s="72">
        <v>983.35</v>
      </c>
      <c r="DL1126" s="96">
        <v>1</v>
      </c>
      <c r="DM1126" s="72">
        <v>983.35</v>
      </c>
      <c r="DN1126" s="96">
        <v>1</v>
      </c>
      <c r="DO1126" s="96">
        <v>4.1949999999999999E-3</v>
      </c>
      <c r="DP1126" s="72">
        <v>4.13</v>
      </c>
      <c r="DQ1126" s="72">
        <v>979.22</v>
      </c>
      <c r="DR1126" t="s">
        <v>757</v>
      </c>
      <c r="DT1126" t="s">
        <v>752</v>
      </c>
    </row>
    <row r="1127" spans="1:124" x14ac:dyDescent="0.3">
      <c r="A1127" t="s">
        <v>758</v>
      </c>
      <c r="B1127">
        <v>19070</v>
      </c>
      <c r="C1127" s="95">
        <v>10889</v>
      </c>
      <c r="D1127" s="95">
        <v>56141317</v>
      </c>
      <c r="E1127" s="95">
        <v>10368</v>
      </c>
      <c r="F1127" s="95">
        <v>37940101</v>
      </c>
      <c r="G1127" s="95">
        <v>1898</v>
      </c>
      <c r="H1127" s="95">
        <v>7427171</v>
      </c>
      <c r="I1127" s="95">
        <v>1722</v>
      </c>
      <c r="J1127" s="95">
        <v>6199181</v>
      </c>
      <c r="K1127" s="95">
        <v>10898</v>
      </c>
      <c r="L1127" s="95">
        <v>56237481</v>
      </c>
      <c r="M1127" s="95">
        <v>10291</v>
      </c>
      <c r="N1127" s="95">
        <v>40427850</v>
      </c>
      <c r="O1127" s="95">
        <v>1998</v>
      </c>
      <c r="P1127" s="95">
        <v>9737500</v>
      </c>
      <c r="Q1127" s="95">
        <v>1806</v>
      </c>
      <c r="R1127" s="95">
        <v>6920770</v>
      </c>
      <c r="S1127" s="95">
        <v>10948</v>
      </c>
      <c r="T1127" s="95">
        <v>58578804</v>
      </c>
      <c r="U1127" s="95">
        <v>10279</v>
      </c>
      <c r="V1127" s="95">
        <v>41242770</v>
      </c>
      <c r="W1127" s="95">
        <v>2038</v>
      </c>
      <c r="X1127" s="95">
        <v>11355870</v>
      </c>
      <c r="Y1127" s="95">
        <v>1835</v>
      </c>
      <c r="Z1127" s="95">
        <v>7762931</v>
      </c>
      <c r="AA1127" s="95">
        <v>10783</v>
      </c>
      <c r="AB1127" s="95">
        <v>54945704</v>
      </c>
      <c r="AC1127" s="95">
        <v>10076</v>
      </c>
      <c r="AD1127" s="95">
        <v>44246134</v>
      </c>
      <c r="AE1127" s="95">
        <v>2018</v>
      </c>
      <c r="AF1127" s="95">
        <v>9078368</v>
      </c>
      <c r="AG1127" s="95">
        <v>1806</v>
      </c>
      <c r="AH1127" s="95">
        <v>7618656</v>
      </c>
      <c r="AI1127" s="95">
        <v>11013</v>
      </c>
      <c r="AJ1127" s="95">
        <v>56409712</v>
      </c>
      <c r="AK1127" s="95">
        <v>10248</v>
      </c>
      <c r="AL1127" s="95">
        <v>48774396.280000001</v>
      </c>
      <c r="AM1127" s="95">
        <v>2088</v>
      </c>
      <c r="AN1127" s="95">
        <v>8905630</v>
      </c>
      <c r="AO1127" s="95">
        <v>1868</v>
      </c>
      <c r="AP1127" s="95">
        <v>8707481</v>
      </c>
      <c r="AQ1127" s="72">
        <v>414.28</v>
      </c>
      <c r="AR1127" s="72">
        <v>304.24</v>
      </c>
      <c r="AS1127" s="72">
        <v>718.52</v>
      </c>
      <c r="AT1127" s="95">
        <v>63568488</v>
      </c>
      <c r="AU1127" s="95">
        <v>44139282</v>
      </c>
      <c r="AV1127" s="95">
        <v>12787</v>
      </c>
      <c r="AW1127" s="95">
        <v>12090</v>
      </c>
      <c r="AX1127" s="72">
        <v>426.33</v>
      </c>
      <c r="AY1127" s="72">
        <v>326.17</v>
      </c>
      <c r="AZ1127" s="72">
        <v>752.5</v>
      </c>
      <c r="BA1127" s="95">
        <v>65974981</v>
      </c>
      <c r="BB1127" s="95">
        <v>47348620</v>
      </c>
      <c r="BC1127" s="95">
        <v>12896</v>
      </c>
      <c r="BD1127" s="95">
        <v>12097</v>
      </c>
      <c r="BE1127" s="72">
        <v>448.78</v>
      </c>
      <c r="BF1127" s="72">
        <v>337.11</v>
      </c>
      <c r="BG1127" s="72">
        <v>785.89</v>
      </c>
      <c r="BH1127" s="95">
        <v>69934674</v>
      </c>
      <c r="BI1127" s="95">
        <v>49005701</v>
      </c>
      <c r="BJ1127" s="95">
        <v>12986</v>
      </c>
      <c r="BK1127" s="95">
        <v>12114</v>
      </c>
      <c r="BL1127" s="72">
        <v>416.79</v>
      </c>
      <c r="BM1127" s="72">
        <v>363.75</v>
      </c>
      <c r="BN1127" s="72">
        <v>780.54</v>
      </c>
      <c r="BO1127" s="95">
        <v>64024072</v>
      </c>
      <c r="BP1127" s="95">
        <v>51864790</v>
      </c>
      <c r="BQ1127" s="95">
        <v>12801</v>
      </c>
      <c r="BR1127" s="95">
        <v>11882</v>
      </c>
      <c r="BS1127" s="72">
        <v>415.46</v>
      </c>
      <c r="BT1127" s="72">
        <v>395.36</v>
      </c>
      <c r="BU1127" s="72">
        <v>810.82</v>
      </c>
      <c r="BV1127" s="95">
        <v>65315342</v>
      </c>
      <c r="BW1127" s="95">
        <v>57481877.280000001</v>
      </c>
      <c r="BX1127" s="95">
        <v>13101</v>
      </c>
      <c r="BY1127" s="95">
        <v>12116</v>
      </c>
      <c r="BZ1127" s="95">
        <v>12455</v>
      </c>
      <c r="CA1127" s="95">
        <v>12511</v>
      </c>
      <c r="CB1127" s="95">
        <v>12566</v>
      </c>
      <c r="CC1127" s="95">
        <v>12365</v>
      </c>
      <c r="CD1127" s="95">
        <v>12619</v>
      </c>
      <c r="CE1127" s="72">
        <v>650.75523149000003</v>
      </c>
      <c r="CF1127" s="72">
        <v>676.59346364999999</v>
      </c>
      <c r="CG1127" s="72">
        <v>712.40329333</v>
      </c>
      <c r="CH1127" s="72">
        <v>716.50152150999998</v>
      </c>
      <c r="CI1127" s="72">
        <v>731.52548966999996</v>
      </c>
      <c r="CJ1127" s="96">
        <v>1.1041324990000001</v>
      </c>
      <c r="CK1127" s="96">
        <v>1.1121892842000001</v>
      </c>
      <c r="CL1127" s="96">
        <v>1.1031532383</v>
      </c>
      <c r="CM1127" s="96">
        <v>1.0893766119999999</v>
      </c>
      <c r="CN1127" s="96">
        <v>1.1083961003</v>
      </c>
      <c r="CO1127" s="96">
        <v>1.0053450772999999</v>
      </c>
      <c r="CP1127" s="96">
        <v>1.0975828813999999</v>
      </c>
      <c r="CQ1127" s="96">
        <v>0.99584056389999998</v>
      </c>
      <c r="CR1127" s="96">
        <v>1.1021671183999999</v>
      </c>
      <c r="CS1127" s="95">
        <v>12002</v>
      </c>
      <c r="CT1127" s="95">
        <v>12205</v>
      </c>
      <c r="CU1127" s="95">
        <v>12261</v>
      </c>
      <c r="CV1127" s="95">
        <v>12093</v>
      </c>
      <c r="CW1127" s="95">
        <v>12408</v>
      </c>
      <c r="CX1127" s="96">
        <v>1.013206483</v>
      </c>
      <c r="CY1127" s="96">
        <v>1.0152059019999999</v>
      </c>
      <c r="CZ1127" s="96">
        <v>1.004311384</v>
      </c>
      <c r="DA1127" s="96">
        <v>1.001083701</v>
      </c>
      <c r="DB1127" s="96">
        <v>0.99321604600000002</v>
      </c>
      <c r="DC1127">
        <v>2013</v>
      </c>
      <c r="DD1127" s="6">
        <v>12059.8</v>
      </c>
      <c r="DE1127" s="96">
        <v>1.8067568999999999E-3</v>
      </c>
      <c r="DF1127" s="72">
        <v>844.92</v>
      </c>
      <c r="DG1127" s="96">
        <v>1</v>
      </c>
      <c r="DH1127" s="72">
        <v>844.92</v>
      </c>
      <c r="DI1127" s="72">
        <v>841.57349022000005</v>
      </c>
      <c r="DJ1127" s="96">
        <v>1</v>
      </c>
      <c r="DK1127" s="72">
        <v>844.92</v>
      </c>
      <c r="DL1127" s="96">
        <v>1</v>
      </c>
      <c r="DM1127" s="72">
        <v>844.92</v>
      </c>
      <c r="DN1127" s="96">
        <v>1</v>
      </c>
      <c r="DO1127" s="96">
        <v>4.6340000000000001E-3</v>
      </c>
      <c r="DP1127" s="72">
        <v>3.92</v>
      </c>
      <c r="DQ1127" s="72">
        <v>841</v>
      </c>
      <c r="DR1127" t="s">
        <v>758</v>
      </c>
      <c r="DT1127" t="s">
        <v>752</v>
      </c>
    </row>
    <row r="1128" spans="1:124" x14ac:dyDescent="0.3">
      <c r="A1128" t="s">
        <v>759</v>
      </c>
      <c r="B1128">
        <v>19080</v>
      </c>
      <c r="C1128" s="95">
        <v>30724</v>
      </c>
      <c r="D1128" s="95">
        <v>172836794</v>
      </c>
      <c r="E1128" s="95">
        <v>28822</v>
      </c>
      <c r="F1128" s="95">
        <v>105606347</v>
      </c>
      <c r="G1128" s="95">
        <v>6051</v>
      </c>
      <c r="H1128" s="95">
        <v>29929521</v>
      </c>
      <c r="I1128" s="95">
        <v>5533</v>
      </c>
      <c r="J1128" s="95">
        <v>18704243</v>
      </c>
      <c r="K1128" s="95">
        <v>29793</v>
      </c>
      <c r="L1128" s="95">
        <v>162136565</v>
      </c>
      <c r="M1128" s="95">
        <v>27712</v>
      </c>
      <c r="N1128" s="95">
        <v>108859980</v>
      </c>
      <c r="O1128" s="95">
        <v>6265</v>
      </c>
      <c r="P1128" s="95">
        <v>28683271</v>
      </c>
      <c r="Q1128" s="95">
        <v>5670</v>
      </c>
      <c r="R1128" s="95">
        <v>21554187</v>
      </c>
      <c r="S1128" s="95">
        <v>28973</v>
      </c>
      <c r="T1128" s="95">
        <v>165927092</v>
      </c>
      <c r="U1128" s="95">
        <v>26802</v>
      </c>
      <c r="V1128" s="95">
        <v>108469018</v>
      </c>
      <c r="W1128" s="95">
        <v>6392</v>
      </c>
      <c r="X1128" s="95">
        <v>29928614</v>
      </c>
      <c r="Y1128" s="95">
        <v>5787</v>
      </c>
      <c r="Z1128" s="95">
        <v>22490338</v>
      </c>
      <c r="AA1128" s="95">
        <v>27690</v>
      </c>
      <c r="AB1128" s="95">
        <v>148717146</v>
      </c>
      <c r="AC1128" s="95">
        <v>25437</v>
      </c>
      <c r="AD1128" s="95">
        <v>110884396</v>
      </c>
      <c r="AE1128" s="95">
        <v>6510</v>
      </c>
      <c r="AF1128" s="95">
        <v>31841168</v>
      </c>
      <c r="AG1128" s="95">
        <v>5904</v>
      </c>
      <c r="AH1128" s="95">
        <v>24616817</v>
      </c>
      <c r="AI1128" s="95">
        <v>28209</v>
      </c>
      <c r="AJ1128" s="95">
        <v>146665365</v>
      </c>
      <c r="AK1128" s="95">
        <v>25790</v>
      </c>
      <c r="AL1128" s="95">
        <v>118818052.39</v>
      </c>
      <c r="AM1128" s="95">
        <v>6829</v>
      </c>
      <c r="AN1128" s="95">
        <v>32698102</v>
      </c>
      <c r="AO1128" s="95">
        <v>6181</v>
      </c>
      <c r="AP1128" s="95">
        <v>27763001</v>
      </c>
      <c r="AQ1128" s="72">
        <v>459.47</v>
      </c>
      <c r="AR1128" s="72">
        <v>301.52999999999997</v>
      </c>
      <c r="AS1128" s="72">
        <v>761</v>
      </c>
      <c r="AT1128" s="95">
        <v>202766315</v>
      </c>
      <c r="AU1128" s="95">
        <v>124310590</v>
      </c>
      <c r="AV1128" s="95">
        <v>36775</v>
      </c>
      <c r="AW1128" s="95">
        <v>34355</v>
      </c>
      <c r="AX1128" s="72">
        <v>441</v>
      </c>
      <c r="AY1128" s="72">
        <v>325.56</v>
      </c>
      <c r="AZ1128" s="72">
        <v>766.56</v>
      </c>
      <c r="BA1128" s="95">
        <v>190819836</v>
      </c>
      <c r="BB1128" s="95">
        <v>130414167</v>
      </c>
      <c r="BC1128" s="95">
        <v>36058</v>
      </c>
      <c r="BD1128" s="95">
        <v>33382</v>
      </c>
      <c r="BE1128" s="72">
        <v>461.51</v>
      </c>
      <c r="BF1128" s="72">
        <v>334.88</v>
      </c>
      <c r="BG1128" s="72">
        <v>796.39</v>
      </c>
      <c r="BH1128" s="95">
        <v>195855706</v>
      </c>
      <c r="BI1128" s="95">
        <v>130959356</v>
      </c>
      <c r="BJ1128" s="95">
        <v>35365</v>
      </c>
      <c r="BK1128" s="95">
        <v>32589</v>
      </c>
      <c r="BL1128" s="72">
        <v>439.96</v>
      </c>
      <c r="BM1128" s="72">
        <v>360.29</v>
      </c>
      <c r="BN1128" s="72">
        <v>800.25</v>
      </c>
      <c r="BO1128" s="95">
        <v>180558314</v>
      </c>
      <c r="BP1128" s="95">
        <v>135501213</v>
      </c>
      <c r="BQ1128" s="95">
        <v>34200</v>
      </c>
      <c r="BR1128" s="95">
        <v>31341</v>
      </c>
      <c r="BS1128" s="72">
        <v>426.59</v>
      </c>
      <c r="BT1128" s="72">
        <v>382.07</v>
      </c>
      <c r="BU1128" s="72">
        <v>808.66</v>
      </c>
      <c r="BV1128" s="95">
        <v>179363467</v>
      </c>
      <c r="BW1128" s="95">
        <v>146581053.38999999</v>
      </c>
      <c r="BX1128" s="95">
        <v>35038</v>
      </c>
      <c r="BY1128" s="95">
        <v>31971</v>
      </c>
      <c r="BZ1128" s="95">
        <v>35622</v>
      </c>
      <c r="CA1128" s="95">
        <v>34768</v>
      </c>
      <c r="CB1128" s="95">
        <v>34027</v>
      </c>
      <c r="CC1128" s="95">
        <v>32843</v>
      </c>
      <c r="CD1128" s="95">
        <v>33538</v>
      </c>
      <c r="CE1128" s="72">
        <v>650.75523149000003</v>
      </c>
      <c r="CF1128" s="72">
        <v>676.59346364999999</v>
      </c>
      <c r="CG1128" s="72">
        <v>712.40329333</v>
      </c>
      <c r="CH1128" s="72">
        <v>716.50152150999998</v>
      </c>
      <c r="CI1128" s="72">
        <v>731.52548966999996</v>
      </c>
      <c r="CJ1128" s="96">
        <v>1.169410499</v>
      </c>
      <c r="CK1128" s="96">
        <v>1.1329698574</v>
      </c>
      <c r="CL1128" s="96">
        <v>1.1178920808999999</v>
      </c>
      <c r="CM1128" s="96">
        <v>1.1168852764999999</v>
      </c>
      <c r="CN1128" s="96">
        <v>1.1054433665000001</v>
      </c>
      <c r="CO1128" s="96">
        <v>1.0307878739</v>
      </c>
      <c r="CP1128" s="96">
        <v>1.094813244</v>
      </c>
      <c r="CQ1128" s="96">
        <v>0.99584056389999998</v>
      </c>
      <c r="CR1128" s="96">
        <v>1.0993859130999999</v>
      </c>
      <c r="CS1128" s="95">
        <v>33179</v>
      </c>
      <c r="CT1128" s="95">
        <v>32585</v>
      </c>
      <c r="CU1128" s="95">
        <v>31847</v>
      </c>
      <c r="CV1128" s="95">
        <v>30478</v>
      </c>
      <c r="CW1128" s="95">
        <v>31028</v>
      </c>
      <c r="CX1128" s="96">
        <v>1.040556193</v>
      </c>
      <c r="CY1128" s="96">
        <v>1.037192281</v>
      </c>
      <c r="CZ1128" s="96">
        <v>1.0240873370000001</v>
      </c>
      <c r="DA1128" s="96">
        <v>1.031669605</v>
      </c>
      <c r="DB1128" s="96">
        <v>1.019627887</v>
      </c>
      <c r="DC1128">
        <v>2013</v>
      </c>
      <c r="DD1128" s="6">
        <v>32727.599999999999</v>
      </c>
      <c r="DE1128" s="96">
        <v>3.0580819000000001E-3</v>
      </c>
      <c r="DF1128" s="72">
        <v>841.74</v>
      </c>
      <c r="DG1128" s="96">
        <v>1</v>
      </c>
      <c r="DH1128" s="72">
        <v>841.74</v>
      </c>
      <c r="DI1128" s="72">
        <v>841.57349022000005</v>
      </c>
      <c r="DJ1128" s="96">
        <v>1</v>
      </c>
      <c r="DK1128" s="72">
        <v>841.74</v>
      </c>
      <c r="DL1128" s="96">
        <v>1</v>
      </c>
      <c r="DM1128" s="72">
        <v>841.74</v>
      </c>
      <c r="DN1128" s="96">
        <v>1</v>
      </c>
      <c r="DO1128" s="96">
        <v>7.1450000000000003E-3</v>
      </c>
      <c r="DP1128" s="72">
        <v>6.01</v>
      </c>
      <c r="DQ1128" s="72">
        <v>835.73</v>
      </c>
      <c r="DR1128" t="s">
        <v>759</v>
      </c>
      <c r="DT1128" t="s">
        <v>752</v>
      </c>
    </row>
    <row r="1129" spans="1:124" x14ac:dyDescent="0.3">
      <c r="A1129" t="s">
        <v>760</v>
      </c>
      <c r="B1129">
        <v>19090</v>
      </c>
      <c r="C1129" s="95">
        <v>22164</v>
      </c>
      <c r="D1129" s="95">
        <v>96947934</v>
      </c>
      <c r="E1129" s="95">
        <v>21490</v>
      </c>
      <c r="F1129" s="95">
        <v>80332556</v>
      </c>
      <c r="G1129" s="95">
        <v>4925</v>
      </c>
      <c r="H1129" s="95">
        <v>18305306</v>
      </c>
      <c r="I1129" s="95">
        <v>4551</v>
      </c>
      <c r="J1129" s="95">
        <v>15515405</v>
      </c>
      <c r="K1129" s="95">
        <v>21965</v>
      </c>
      <c r="L1129" s="95">
        <v>99619106</v>
      </c>
      <c r="M1129" s="95">
        <v>21166</v>
      </c>
      <c r="N1129" s="95">
        <v>83243380</v>
      </c>
      <c r="O1129" s="95">
        <v>5086</v>
      </c>
      <c r="P1129" s="95">
        <v>18938470</v>
      </c>
      <c r="Q1129" s="95">
        <v>4672</v>
      </c>
      <c r="R1129" s="95">
        <v>16859506</v>
      </c>
      <c r="S1129" s="95">
        <v>20876</v>
      </c>
      <c r="T1129" s="95">
        <v>97308337</v>
      </c>
      <c r="U1129" s="95">
        <v>19995</v>
      </c>
      <c r="V1129" s="95">
        <v>81632994</v>
      </c>
      <c r="W1129" s="95">
        <v>5190</v>
      </c>
      <c r="X1129" s="95">
        <v>18811883</v>
      </c>
      <c r="Y1129" s="95">
        <v>4740</v>
      </c>
      <c r="Z1129" s="95">
        <v>18909593</v>
      </c>
      <c r="AA1129" s="95">
        <v>21050</v>
      </c>
      <c r="AB1129" s="95">
        <v>86206216</v>
      </c>
      <c r="AC1129" s="95">
        <v>20073</v>
      </c>
      <c r="AD1129" s="95">
        <v>88705456</v>
      </c>
      <c r="AE1129" s="95">
        <v>5236</v>
      </c>
      <c r="AF1129" s="95">
        <v>19947021</v>
      </c>
      <c r="AG1129" s="95">
        <v>4804</v>
      </c>
      <c r="AH1129" s="95">
        <v>21564898</v>
      </c>
      <c r="AI1129" s="95">
        <v>21259</v>
      </c>
      <c r="AJ1129" s="95">
        <v>90675763.569999993</v>
      </c>
      <c r="AK1129" s="95">
        <v>20212</v>
      </c>
      <c r="AL1129" s="95">
        <v>94856944.230000004</v>
      </c>
      <c r="AM1129" s="95">
        <v>5430</v>
      </c>
      <c r="AN1129" s="95">
        <v>21727667</v>
      </c>
      <c r="AO1129" s="95">
        <v>4986</v>
      </c>
      <c r="AP1129" s="95">
        <v>23845895.59</v>
      </c>
      <c r="AQ1129" s="72">
        <v>354.55</v>
      </c>
      <c r="AR1129" s="72">
        <v>306.72000000000003</v>
      </c>
      <c r="AS1129" s="72">
        <v>661.27</v>
      </c>
      <c r="AT1129" s="95">
        <v>115253240</v>
      </c>
      <c r="AU1129" s="95">
        <v>95847961</v>
      </c>
      <c r="AV1129" s="95">
        <v>27089</v>
      </c>
      <c r="AW1129" s="95">
        <v>26041</v>
      </c>
      <c r="AX1129" s="72">
        <v>365.23</v>
      </c>
      <c r="AY1129" s="72">
        <v>322.85000000000002</v>
      </c>
      <c r="AZ1129" s="72">
        <v>688.08</v>
      </c>
      <c r="BA1129" s="95">
        <v>118557576</v>
      </c>
      <c r="BB1129" s="95">
        <v>100102886</v>
      </c>
      <c r="BC1129" s="95">
        <v>27051</v>
      </c>
      <c r="BD1129" s="95">
        <v>25838</v>
      </c>
      <c r="BE1129" s="72">
        <v>371.24</v>
      </c>
      <c r="BF1129" s="72">
        <v>338.73</v>
      </c>
      <c r="BG1129" s="72">
        <v>709.97</v>
      </c>
      <c r="BH1129" s="95">
        <v>116120220</v>
      </c>
      <c r="BI1129" s="95">
        <v>100542587</v>
      </c>
      <c r="BJ1129" s="95">
        <v>26066</v>
      </c>
      <c r="BK1129" s="95">
        <v>24735</v>
      </c>
      <c r="BL1129" s="72">
        <v>336.53</v>
      </c>
      <c r="BM1129" s="72">
        <v>369.39</v>
      </c>
      <c r="BN1129" s="72">
        <v>705.92</v>
      </c>
      <c r="BO1129" s="95">
        <v>106153237</v>
      </c>
      <c r="BP1129" s="95">
        <v>110270354</v>
      </c>
      <c r="BQ1129" s="95">
        <v>26286</v>
      </c>
      <c r="BR1129" s="95">
        <v>24877</v>
      </c>
      <c r="BS1129" s="72">
        <v>350.97</v>
      </c>
      <c r="BT1129" s="72">
        <v>392.57</v>
      </c>
      <c r="BU1129" s="72">
        <v>743.54</v>
      </c>
      <c r="BV1129" s="95">
        <v>112403430.56999999</v>
      </c>
      <c r="BW1129" s="95">
        <v>118702839.81999999</v>
      </c>
      <c r="BX1129" s="95">
        <v>26689</v>
      </c>
      <c r="BY1129" s="95">
        <v>25198</v>
      </c>
      <c r="BZ1129" s="95">
        <v>26590</v>
      </c>
      <c r="CA1129" s="95">
        <v>26465</v>
      </c>
      <c r="CB1129" s="95">
        <v>25424</v>
      </c>
      <c r="CC1129" s="95">
        <v>25617</v>
      </c>
      <c r="CD1129" s="95">
        <v>25960</v>
      </c>
      <c r="CE1129" s="72">
        <v>650.75523149000003</v>
      </c>
      <c r="CF1129" s="72">
        <v>676.59346364999999</v>
      </c>
      <c r="CG1129" s="72">
        <v>712.40329333</v>
      </c>
      <c r="CH1129" s="72">
        <v>716.50152150999998</v>
      </c>
      <c r="CI1129" s="72">
        <v>731.52548966999996</v>
      </c>
      <c r="CJ1129" s="96">
        <v>1.0161577932999999</v>
      </c>
      <c r="CK1129" s="96">
        <v>1.0169770135</v>
      </c>
      <c r="CL1129" s="96">
        <v>0.99658438790000003</v>
      </c>
      <c r="CM1129" s="96">
        <v>0.98523168309999998</v>
      </c>
      <c r="CN1129" s="96">
        <v>1.0164239121</v>
      </c>
      <c r="CO1129" s="96">
        <v>0.99403948769999995</v>
      </c>
      <c r="CP1129" s="96">
        <v>1.0123088373</v>
      </c>
      <c r="CQ1129" s="96">
        <v>0.99584056389999998</v>
      </c>
      <c r="CR1129" s="96">
        <v>1.0165369129999999</v>
      </c>
      <c r="CS1129" s="95">
        <v>25138</v>
      </c>
      <c r="CT1129" s="95">
        <v>25036</v>
      </c>
      <c r="CU1129" s="95">
        <v>24039</v>
      </c>
      <c r="CV1129" s="95">
        <v>24209</v>
      </c>
      <c r="CW1129" s="95">
        <v>24398</v>
      </c>
      <c r="CX1129" s="96">
        <v>1.005610863</v>
      </c>
      <c r="CY1129" s="96">
        <v>0.99470218399999999</v>
      </c>
      <c r="CZ1129" s="96">
        <v>0.99310336899999996</v>
      </c>
      <c r="DA1129" s="96">
        <v>0.98617521500000005</v>
      </c>
      <c r="DB1129" s="96">
        <v>0.99016281900000003</v>
      </c>
      <c r="DC1129">
        <v>2013</v>
      </c>
      <c r="DD1129" s="6">
        <v>25337.8</v>
      </c>
      <c r="DE1129" s="96">
        <v>2.3519601999999998E-3</v>
      </c>
      <c r="DF1129" s="72">
        <v>778.85</v>
      </c>
      <c r="DG1129" s="96">
        <v>1.0008193158000001</v>
      </c>
      <c r="DH1129" s="72">
        <v>779.48812408000003</v>
      </c>
      <c r="DI1129" s="72">
        <v>780.02550889999998</v>
      </c>
      <c r="DJ1129" s="96">
        <v>1</v>
      </c>
      <c r="DK1129" s="72">
        <v>779.48812408000003</v>
      </c>
      <c r="DL1129" s="96">
        <v>1</v>
      </c>
      <c r="DM1129" s="72">
        <v>779.48812408000003</v>
      </c>
      <c r="DN1129" s="96">
        <v>1</v>
      </c>
      <c r="DO1129" s="96">
        <v>4.9919999999999999E-3</v>
      </c>
      <c r="DP1129" s="72">
        <v>3.89</v>
      </c>
      <c r="DQ1129" s="72">
        <v>775.6</v>
      </c>
      <c r="DR1129" t="s">
        <v>760</v>
      </c>
      <c r="DT1129" t="s">
        <v>752</v>
      </c>
    </row>
    <row r="1130" spans="1:124" x14ac:dyDescent="0.3">
      <c r="A1130" t="s">
        <v>706</v>
      </c>
      <c r="B1130">
        <v>19100</v>
      </c>
      <c r="C1130" s="95">
        <v>1526</v>
      </c>
      <c r="D1130" s="95">
        <v>9610223</v>
      </c>
      <c r="E1130" s="95">
        <v>1479</v>
      </c>
      <c r="F1130" s="95">
        <v>7410612</v>
      </c>
      <c r="G1130" s="95">
        <v>366</v>
      </c>
      <c r="H1130" s="95">
        <v>1791046</v>
      </c>
      <c r="I1130" s="95">
        <v>347</v>
      </c>
      <c r="J1130" s="95">
        <v>1374147</v>
      </c>
      <c r="K1130" s="95">
        <v>1524</v>
      </c>
      <c r="L1130" s="95">
        <v>10698390</v>
      </c>
      <c r="M1130" s="95">
        <v>1464</v>
      </c>
      <c r="N1130" s="95">
        <v>8289459</v>
      </c>
      <c r="O1130" s="95">
        <v>350</v>
      </c>
      <c r="P1130" s="95">
        <v>1743613</v>
      </c>
      <c r="Q1130" s="95">
        <v>334</v>
      </c>
      <c r="R1130" s="95">
        <v>1560529</v>
      </c>
      <c r="S1130" s="95">
        <v>1523</v>
      </c>
      <c r="T1130" s="95">
        <v>9749100</v>
      </c>
      <c r="U1130" s="95">
        <v>1453</v>
      </c>
      <c r="V1130" s="95">
        <v>9029923</v>
      </c>
      <c r="W1130" s="95">
        <v>360</v>
      </c>
      <c r="X1130" s="95">
        <v>1987243</v>
      </c>
      <c r="Y1130" s="95">
        <v>341</v>
      </c>
      <c r="Z1130" s="95">
        <v>1568125</v>
      </c>
      <c r="AA1130" s="95">
        <v>1473</v>
      </c>
      <c r="AB1130" s="95">
        <v>9165339</v>
      </c>
      <c r="AC1130" s="95">
        <v>1400</v>
      </c>
      <c r="AD1130" s="95">
        <v>8488215</v>
      </c>
      <c r="AE1130" s="95">
        <v>344</v>
      </c>
      <c r="AF1130" s="95">
        <v>2074617</v>
      </c>
      <c r="AG1130" s="95">
        <v>330</v>
      </c>
      <c r="AH1130" s="95">
        <v>1576599</v>
      </c>
      <c r="AI1130" s="95">
        <v>1459</v>
      </c>
      <c r="AJ1130" s="95">
        <v>9151803.8100000005</v>
      </c>
      <c r="AK1130" s="95">
        <v>1387</v>
      </c>
      <c r="AL1130" s="95">
        <v>8725982.7100000009</v>
      </c>
      <c r="AM1130" s="95">
        <v>329</v>
      </c>
      <c r="AN1130" s="95">
        <v>1762506</v>
      </c>
      <c r="AO1130" s="95">
        <v>316</v>
      </c>
      <c r="AP1130" s="95">
        <v>1690101</v>
      </c>
      <c r="AQ1130" s="72">
        <v>502.17</v>
      </c>
      <c r="AR1130" s="72">
        <v>400.91</v>
      </c>
      <c r="AS1130" s="72">
        <v>903.08</v>
      </c>
      <c r="AT1130" s="95">
        <v>11401269</v>
      </c>
      <c r="AU1130" s="95">
        <v>8784759</v>
      </c>
      <c r="AV1130" s="95">
        <v>1892</v>
      </c>
      <c r="AW1130" s="95">
        <v>1826</v>
      </c>
      <c r="AX1130" s="72">
        <v>553.27</v>
      </c>
      <c r="AY1130" s="72">
        <v>456.53</v>
      </c>
      <c r="AZ1130" s="72">
        <v>1009.8</v>
      </c>
      <c r="BA1130" s="95">
        <v>12442003</v>
      </c>
      <c r="BB1130" s="95">
        <v>9849988</v>
      </c>
      <c r="BC1130" s="95">
        <v>1874</v>
      </c>
      <c r="BD1130" s="95">
        <v>1798</v>
      </c>
      <c r="BE1130" s="72">
        <v>519.4</v>
      </c>
      <c r="BF1130" s="72">
        <v>492.29</v>
      </c>
      <c r="BG1130" s="72">
        <v>1011.69</v>
      </c>
      <c r="BH1130" s="95">
        <v>11736343</v>
      </c>
      <c r="BI1130" s="95">
        <v>10598048</v>
      </c>
      <c r="BJ1130" s="95">
        <v>1883</v>
      </c>
      <c r="BK1130" s="95">
        <v>1794</v>
      </c>
      <c r="BL1130" s="72">
        <v>515.5</v>
      </c>
      <c r="BM1130" s="72">
        <v>484.82</v>
      </c>
      <c r="BN1130" s="72">
        <v>1000.32</v>
      </c>
      <c r="BO1130" s="95">
        <v>11239956</v>
      </c>
      <c r="BP1130" s="95">
        <v>10064814</v>
      </c>
      <c r="BQ1130" s="95">
        <v>1817</v>
      </c>
      <c r="BR1130" s="95">
        <v>1730</v>
      </c>
      <c r="BS1130" s="72">
        <v>508.68</v>
      </c>
      <c r="BT1130" s="72">
        <v>509.69</v>
      </c>
      <c r="BU1130" s="72">
        <v>1018.37</v>
      </c>
      <c r="BV1130" s="95">
        <v>10914309.810000001</v>
      </c>
      <c r="BW1130" s="95">
        <v>10416083.710000001</v>
      </c>
      <c r="BX1130" s="95">
        <v>1788</v>
      </c>
      <c r="BY1130" s="95">
        <v>1703</v>
      </c>
      <c r="BZ1130" s="95">
        <v>1861</v>
      </c>
      <c r="CA1130" s="95">
        <v>1837</v>
      </c>
      <c r="CB1130" s="95">
        <v>1840</v>
      </c>
      <c r="CC1130" s="95">
        <v>1776</v>
      </c>
      <c r="CD1130" s="95">
        <v>1746</v>
      </c>
      <c r="CE1130" s="72">
        <v>650.75523149000003</v>
      </c>
      <c r="CF1130" s="72">
        <v>676.59346364999999</v>
      </c>
      <c r="CG1130" s="72">
        <v>712.40329333</v>
      </c>
      <c r="CH1130" s="72">
        <v>716.50152150999998</v>
      </c>
      <c r="CI1130" s="72">
        <v>731.52548966999996</v>
      </c>
      <c r="CJ1130" s="96">
        <v>1.3877414369000001</v>
      </c>
      <c r="CK1130" s="96">
        <v>1.4924767297999999</v>
      </c>
      <c r="CL1130" s="96">
        <v>1.4201085389000001</v>
      </c>
      <c r="CM1130" s="96">
        <v>1.3961170632</v>
      </c>
      <c r="CN1130" s="96">
        <v>1.3921182712</v>
      </c>
      <c r="CO1130" s="96">
        <v>1.0772608643999999</v>
      </c>
      <c r="CP1130" s="96">
        <v>1.3160344489</v>
      </c>
      <c r="CQ1130" s="96">
        <v>0.99584056389999998</v>
      </c>
      <c r="CR1130" s="96">
        <v>1.3215310850999999</v>
      </c>
      <c r="CS1130" s="95">
        <v>1665</v>
      </c>
      <c r="CT1130" s="95">
        <v>1640</v>
      </c>
      <c r="CU1130" s="95">
        <v>1639</v>
      </c>
      <c r="CV1130" s="95">
        <v>1614</v>
      </c>
      <c r="CW1130" s="95">
        <v>1557</v>
      </c>
      <c r="CX1130" s="96">
        <v>1.0723564880000001</v>
      </c>
      <c r="CY1130" s="96">
        <v>1.0951519119999999</v>
      </c>
      <c r="CZ1130" s="96">
        <v>1.083201611</v>
      </c>
      <c r="DA1130" s="96">
        <v>1.111390755</v>
      </c>
      <c r="DB1130" s="96">
        <v>1.0220276859999999</v>
      </c>
      <c r="DC1130">
        <v>2013</v>
      </c>
      <c r="DD1130" s="6">
        <v>1770.2</v>
      </c>
      <c r="DE1130" s="96">
        <v>1.0075332E-3</v>
      </c>
      <c r="DF1130" s="72">
        <v>1013.9</v>
      </c>
      <c r="DG1130" s="96">
        <v>1</v>
      </c>
      <c r="DH1130" s="72">
        <v>1013.9</v>
      </c>
      <c r="DI1130" s="72">
        <v>872.04295533000004</v>
      </c>
      <c r="DJ1130" s="96">
        <v>1</v>
      </c>
      <c r="DK1130" s="72">
        <v>1013.9</v>
      </c>
      <c r="DL1130" s="96">
        <v>1</v>
      </c>
      <c r="DM1130" s="72">
        <v>1013.9</v>
      </c>
      <c r="DN1130" s="96">
        <v>1</v>
      </c>
      <c r="DO1130" s="96">
        <v>2.6649999999999998E-3</v>
      </c>
      <c r="DP1130" s="72">
        <v>2.7</v>
      </c>
      <c r="DQ1130" s="72">
        <v>1011.2</v>
      </c>
      <c r="DR1130" t="s">
        <v>706</v>
      </c>
      <c r="DT1130" t="s">
        <v>752</v>
      </c>
    </row>
    <row r="1131" spans="1:124" x14ac:dyDescent="0.3">
      <c r="A1131" t="s">
        <v>761</v>
      </c>
      <c r="B1131">
        <v>19110</v>
      </c>
      <c r="C1131" s="95">
        <v>491</v>
      </c>
      <c r="D1131" s="95">
        <v>2279537</v>
      </c>
      <c r="E1131" s="95">
        <v>467</v>
      </c>
      <c r="F1131" s="95">
        <v>1937289</v>
      </c>
      <c r="G1131" s="95">
        <v>74</v>
      </c>
      <c r="H1131" s="95">
        <v>466639</v>
      </c>
      <c r="I1131" s="95">
        <v>66</v>
      </c>
      <c r="J1131" s="95">
        <v>252199</v>
      </c>
      <c r="K1131" s="95">
        <v>472</v>
      </c>
      <c r="L1131" s="95">
        <v>1958647</v>
      </c>
      <c r="M1131" s="95">
        <v>446</v>
      </c>
      <c r="N1131" s="95">
        <v>1557942</v>
      </c>
      <c r="O1131" s="95">
        <v>86</v>
      </c>
      <c r="P1131" s="95">
        <v>182638</v>
      </c>
      <c r="Q1131" s="95">
        <v>77</v>
      </c>
      <c r="R1131" s="95">
        <v>173034</v>
      </c>
      <c r="S1131" s="95">
        <v>435</v>
      </c>
      <c r="T1131" s="95">
        <v>1607319</v>
      </c>
      <c r="U1131" s="95">
        <v>403</v>
      </c>
      <c r="V1131" s="95">
        <v>1498992</v>
      </c>
      <c r="W1131" s="95">
        <v>71</v>
      </c>
      <c r="X1131" s="95">
        <v>452684</v>
      </c>
      <c r="Y1131" s="95">
        <v>63</v>
      </c>
      <c r="Z1131" s="95">
        <v>316805</v>
      </c>
      <c r="AA1131" s="95">
        <v>394</v>
      </c>
      <c r="AB1131" s="95">
        <v>1845518</v>
      </c>
      <c r="AC1131" s="95">
        <v>358</v>
      </c>
      <c r="AD1131" s="95">
        <v>1602977</v>
      </c>
      <c r="AE1131" s="95">
        <v>74</v>
      </c>
      <c r="AF1131" s="95">
        <v>123404</v>
      </c>
      <c r="AG1131" s="95">
        <v>67</v>
      </c>
      <c r="AH1131" s="95">
        <v>200389</v>
      </c>
      <c r="AI1131" s="95">
        <v>388</v>
      </c>
      <c r="AJ1131" s="95">
        <v>1652711</v>
      </c>
      <c r="AK1131" s="95">
        <v>348</v>
      </c>
      <c r="AL1131" s="95">
        <v>1461949</v>
      </c>
      <c r="AM1131" s="95">
        <v>68</v>
      </c>
      <c r="AN1131" s="95">
        <v>125166</v>
      </c>
      <c r="AO1131" s="95">
        <v>62</v>
      </c>
      <c r="AP1131" s="95">
        <v>292943</v>
      </c>
      <c r="AQ1131" s="72">
        <v>405.04</v>
      </c>
      <c r="AR1131" s="72">
        <v>342.32</v>
      </c>
      <c r="AS1131" s="72">
        <v>747.36</v>
      </c>
      <c r="AT1131" s="95">
        <v>2746176</v>
      </c>
      <c r="AU1131" s="95">
        <v>2189488</v>
      </c>
      <c r="AV1131" s="95">
        <v>565</v>
      </c>
      <c r="AW1131" s="95">
        <v>533</v>
      </c>
      <c r="AX1131" s="72">
        <v>319.79000000000002</v>
      </c>
      <c r="AY1131" s="72">
        <v>275.81</v>
      </c>
      <c r="AZ1131" s="72">
        <v>595.6</v>
      </c>
      <c r="BA1131" s="95">
        <v>2141285</v>
      </c>
      <c r="BB1131" s="95">
        <v>1730976</v>
      </c>
      <c r="BC1131" s="95">
        <v>558</v>
      </c>
      <c r="BD1131" s="95">
        <v>523</v>
      </c>
      <c r="BE1131" s="72">
        <v>339.26</v>
      </c>
      <c r="BF1131" s="72">
        <v>324.70999999999998</v>
      </c>
      <c r="BG1131" s="72">
        <v>663.97</v>
      </c>
      <c r="BH1131" s="95">
        <v>2060003</v>
      </c>
      <c r="BI1131" s="95">
        <v>1815797</v>
      </c>
      <c r="BJ1131" s="95">
        <v>506</v>
      </c>
      <c r="BK1131" s="95">
        <v>466</v>
      </c>
      <c r="BL1131" s="72">
        <v>350.59</v>
      </c>
      <c r="BM1131" s="72">
        <v>353.6</v>
      </c>
      <c r="BN1131" s="72">
        <v>704.19</v>
      </c>
      <c r="BO1131" s="95">
        <v>1968922</v>
      </c>
      <c r="BP1131" s="95">
        <v>1803366</v>
      </c>
      <c r="BQ1131" s="95">
        <v>468</v>
      </c>
      <c r="BR1131" s="95">
        <v>425</v>
      </c>
      <c r="BS1131" s="72">
        <v>324.89999999999998</v>
      </c>
      <c r="BT1131" s="72">
        <v>356.69</v>
      </c>
      <c r="BU1131" s="72">
        <v>681.59</v>
      </c>
      <c r="BV1131" s="95">
        <v>1777877</v>
      </c>
      <c r="BW1131" s="95">
        <v>1754892</v>
      </c>
      <c r="BX1131" s="95">
        <v>456</v>
      </c>
      <c r="BY1131" s="95">
        <v>410</v>
      </c>
      <c r="BZ1131" s="95">
        <v>550</v>
      </c>
      <c r="CA1131" s="95">
        <v>541</v>
      </c>
      <c r="CB1131" s="95">
        <v>487</v>
      </c>
      <c r="CC1131" s="95">
        <v>448</v>
      </c>
      <c r="CD1131" s="95">
        <v>433</v>
      </c>
      <c r="CE1131" s="72">
        <v>650.75523149000003</v>
      </c>
      <c r="CF1131" s="72">
        <v>676.59346364999999</v>
      </c>
      <c r="CG1131" s="72">
        <v>712.40329333</v>
      </c>
      <c r="CH1131" s="72">
        <v>716.50152150999998</v>
      </c>
      <c r="CI1131" s="72">
        <v>731.52548966999996</v>
      </c>
      <c r="CJ1131" s="96">
        <v>1.1484502373000001</v>
      </c>
      <c r="CK1131" s="96">
        <v>0.88029227590000003</v>
      </c>
      <c r="CL1131" s="96">
        <v>0.93201422030000003</v>
      </c>
      <c r="CM1131" s="96">
        <v>0.98281717319999995</v>
      </c>
      <c r="CN1131" s="96">
        <v>0.93173786780000001</v>
      </c>
      <c r="CO1131" s="96">
        <v>0.92711562420000004</v>
      </c>
      <c r="CP1131" s="96">
        <v>1.0517160206</v>
      </c>
      <c r="CQ1131" s="96">
        <v>0.99584056389999998</v>
      </c>
      <c r="CR1131" s="96">
        <v>1.056108687</v>
      </c>
      <c r="CS1131" s="95">
        <v>885</v>
      </c>
      <c r="CT1131" s="95">
        <v>830</v>
      </c>
      <c r="CU1131" s="95">
        <v>816</v>
      </c>
      <c r="CV1131" s="95">
        <v>752</v>
      </c>
      <c r="CW1131" s="95">
        <v>758</v>
      </c>
      <c r="CX1131" s="96">
        <v>0.92965532200000001</v>
      </c>
      <c r="CY1131" s="96">
        <v>0.90573156600000004</v>
      </c>
      <c r="CZ1131" s="96">
        <v>0.96076830599999996</v>
      </c>
      <c r="DA1131" s="96">
        <v>0.94397927000000004</v>
      </c>
      <c r="DB1131" s="96">
        <v>0.894607822</v>
      </c>
      <c r="DC1131">
        <v>2013</v>
      </c>
      <c r="DD1131" s="6">
        <v>471.4</v>
      </c>
      <c r="DE1131" s="96">
        <v>2.6824040000000002E-3</v>
      </c>
      <c r="DF1131" s="72">
        <v>808.91</v>
      </c>
      <c r="DG1131" s="96">
        <v>1</v>
      </c>
      <c r="DH1131" s="72">
        <v>808.91</v>
      </c>
      <c r="DI1131" s="72">
        <v>780.02550889999998</v>
      </c>
      <c r="DJ1131" s="96">
        <v>0.68658575580000003</v>
      </c>
      <c r="DK1131" s="72">
        <v>799.85718904999999</v>
      </c>
      <c r="DL1131" s="96">
        <v>1.0073386066000001</v>
      </c>
      <c r="DM1131" s="72">
        <v>805.72702629000003</v>
      </c>
      <c r="DN1131" s="96">
        <v>1</v>
      </c>
      <c r="DO1131" s="96">
        <v>6.0219999999999996E-3</v>
      </c>
      <c r="DP1131" s="72">
        <v>4.8499999999999996</v>
      </c>
      <c r="DQ1131" s="72">
        <v>800.88</v>
      </c>
      <c r="DR1131" t="s">
        <v>761</v>
      </c>
      <c r="DT1131" t="s">
        <v>752</v>
      </c>
    </row>
    <row r="1132" spans="1:124" x14ac:dyDescent="0.3">
      <c r="A1132" t="s">
        <v>762</v>
      </c>
      <c r="B1132">
        <v>19120</v>
      </c>
      <c r="C1132" s="95">
        <v>1619</v>
      </c>
      <c r="D1132" s="95">
        <v>8623670</v>
      </c>
      <c r="E1132" s="95">
        <v>1533</v>
      </c>
      <c r="F1132" s="95">
        <v>6662371</v>
      </c>
      <c r="G1132" s="95">
        <v>460</v>
      </c>
      <c r="H1132" s="95">
        <v>2199121</v>
      </c>
      <c r="I1132" s="95">
        <v>428</v>
      </c>
      <c r="J1132" s="95">
        <v>1647631</v>
      </c>
      <c r="K1132" s="95">
        <v>1585</v>
      </c>
      <c r="L1132" s="95">
        <v>7708348</v>
      </c>
      <c r="M1132" s="95">
        <v>1485</v>
      </c>
      <c r="N1132" s="95">
        <v>6780218</v>
      </c>
      <c r="O1132" s="95">
        <v>464</v>
      </c>
      <c r="P1132" s="95">
        <v>2714162</v>
      </c>
      <c r="Q1132" s="95">
        <v>433</v>
      </c>
      <c r="R1132" s="95">
        <v>1642587</v>
      </c>
      <c r="S1132" s="95">
        <v>1571</v>
      </c>
      <c r="T1132" s="95">
        <v>8717830</v>
      </c>
      <c r="U1132" s="95">
        <v>1472</v>
      </c>
      <c r="V1132" s="95">
        <v>7065667</v>
      </c>
      <c r="W1132" s="95">
        <v>468</v>
      </c>
      <c r="X1132" s="95">
        <v>1958878</v>
      </c>
      <c r="Y1132" s="95">
        <v>441</v>
      </c>
      <c r="Z1132" s="95">
        <v>1766869</v>
      </c>
      <c r="AA1132" s="95">
        <v>1530</v>
      </c>
      <c r="AB1132" s="95">
        <v>7123766</v>
      </c>
      <c r="AC1132" s="95">
        <v>1428</v>
      </c>
      <c r="AD1132" s="95">
        <v>6896290</v>
      </c>
      <c r="AE1132" s="95">
        <v>447</v>
      </c>
      <c r="AF1132" s="95">
        <v>2051713</v>
      </c>
      <c r="AG1132" s="95">
        <v>424</v>
      </c>
      <c r="AH1132" s="95">
        <v>1927252</v>
      </c>
      <c r="AI1132" s="95">
        <v>1512</v>
      </c>
      <c r="AJ1132" s="95">
        <v>8625775</v>
      </c>
      <c r="AK1132" s="95">
        <v>1409</v>
      </c>
      <c r="AL1132" s="95">
        <v>7422120</v>
      </c>
      <c r="AM1132" s="95">
        <v>448</v>
      </c>
      <c r="AN1132" s="95">
        <v>2038702</v>
      </c>
      <c r="AO1132" s="95">
        <v>420</v>
      </c>
      <c r="AP1132" s="95">
        <v>1802351</v>
      </c>
      <c r="AQ1132" s="72">
        <v>433.81</v>
      </c>
      <c r="AR1132" s="72">
        <v>353.14</v>
      </c>
      <c r="AS1132" s="72">
        <v>786.95</v>
      </c>
      <c r="AT1132" s="95">
        <v>10822791</v>
      </c>
      <c r="AU1132" s="95">
        <v>8310002</v>
      </c>
      <c r="AV1132" s="95">
        <v>2079</v>
      </c>
      <c r="AW1132" s="95">
        <v>1961</v>
      </c>
      <c r="AX1132" s="72">
        <v>423.89</v>
      </c>
      <c r="AY1132" s="72">
        <v>365.95</v>
      </c>
      <c r="AZ1132" s="72">
        <v>789.84</v>
      </c>
      <c r="BA1132" s="95">
        <v>10422510</v>
      </c>
      <c r="BB1132" s="95">
        <v>8422805</v>
      </c>
      <c r="BC1132" s="95">
        <v>2049</v>
      </c>
      <c r="BD1132" s="95">
        <v>1918</v>
      </c>
      <c r="BE1132" s="72">
        <v>436.35</v>
      </c>
      <c r="BF1132" s="72">
        <v>384.76</v>
      </c>
      <c r="BG1132" s="72">
        <v>821.11</v>
      </c>
      <c r="BH1132" s="95">
        <v>10676708</v>
      </c>
      <c r="BI1132" s="95">
        <v>8832536</v>
      </c>
      <c r="BJ1132" s="95">
        <v>2039</v>
      </c>
      <c r="BK1132" s="95">
        <v>1913</v>
      </c>
      <c r="BL1132" s="72">
        <v>386.76</v>
      </c>
      <c r="BM1132" s="72">
        <v>397.03</v>
      </c>
      <c r="BN1132" s="72">
        <v>783.79</v>
      </c>
      <c r="BO1132" s="95">
        <v>9175479</v>
      </c>
      <c r="BP1132" s="95">
        <v>8823542</v>
      </c>
      <c r="BQ1132" s="95">
        <v>1977</v>
      </c>
      <c r="BR1132" s="95">
        <v>1852</v>
      </c>
      <c r="BS1132" s="72">
        <v>453.42</v>
      </c>
      <c r="BT1132" s="72">
        <v>420.29</v>
      </c>
      <c r="BU1132" s="72">
        <v>873.71</v>
      </c>
      <c r="BV1132" s="95">
        <v>10664477</v>
      </c>
      <c r="BW1132" s="95">
        <v>9224471</v>
      </c>
      <c r="BX1132" s="95">
        <v>1960</v>
      </c>
      <c r="BY1132" s="95">
        <v>1829</v>
      </c>
      <c r="BZ1132" s="95">
        <v>2023</v>
      </c>
      <c r="CA1132" s="95">
        <v>1986</v>
      </c>
      <c r="CB1132" s="95">
        <v>1978</v>
      </c>
      <c r="CC1132" s="95">
        <v>1918</v>
      </c>
      <c r="CD1132" s="95">
        <v>1896</v>
      </c>
      <c r="CE1132" s="72">
        <v>650.75523149000003</v>
      </c>
      <c r="CF1132" s="72">
        <v>676.59346364999999</v>
      </c>
      <c r="CG1132" s="72">
        <v>712.40329333</v>
      </c>
      <c r="CH1132" s="72">
        <v>716.50152150999998</v>
      </c>
      <c r="CI1132" s="72">
        <v>731.52548966999996</v>
      </c>
      <c r="CJ1132" s="96">
        <v>1.2092872433999999</v>
      </c>
      <c r="CK1132" s="96">
        <v>1.1673775205000001</v>
      </c>
      <c r="CL1132" s="96">
        <v>1.1525915274</v>
      </c>
      <c r="CM1132" s="96">
        <v>1.0939125409999999</v>
      </c>
      <c r="CN1132" s="96">
        <v>1.1943671305000001</v>
      </c>
      <c r="CO1132" s="96">
        <v>1.0263468045999999</v>
      </c>
      <c r="CP1132" s="96">
        <v>1.1336394163000001</v>
      </c>
      <c r="CQ1132" s="96">
        <v>0.99584056389999998</v>
      </c>
      <c r="CR1132" s="96">
        <v>1.1383742494</v>
      </c>
      <c r="CS1132" s="95">
        <v>1870</v>
      </c>
      <c r="CT1132" s="95">
        <v>1817</v>
      </c>
      <c r="CU1132" s="95">
        <v>1823</v>
      </c>
      <c r="CV1132" s="95">
        <v>1772</v>
      </c>
      <c r="CW1132" s="95">
        <v>1753</v>
      </c>
      <c r="CX1132" s="96">
        <v>1.021861903</v>
      </c>
      <c r="CY1132" s="96">
        <v>1.065437652</v>
      </c>
      <c r="CZ1132" s="96">
        <v>1.0269325890000001</v>
      </c>
      <c r="DA1132" s="96">
        <v>1.0002809720000001</v>
      </c>
      <c r="DB1132" s="96">
        <v>1.016352205</v>
      </c>
      <c r="DC1132">
        <v>2013</v>
      </c>
      <c r="DD1132" s="6">
        <v>1894.6</v>
      </c>
      <c r="DE1132" s="96">
        <v>1.7190923999999999E-3</v>
      </c>
      <c r="DF1132" s="72">
        <v>872.76</v>
      </c>
      <c r="DG1132" s="96">
        <v>1</v>
      </c>
      <c r="DH1132" s="72">
        <v>872.76</v>
      </c>
      <c r="DI1132" s="72">
        <v>872.04295533000004</v>
      </c>
      <c r="DJ1132" s="96">
        <v>1</v>
      </c>
      <c r="DK1132" s="72">
        <v>872.76</v>
      </c>
      <c r="DL1132" s="96">
        <v>1</v>
      </c>
      <c r="DM1132" s="72">
        <v>872.76</v>
      </c>
      <c r="DN1132" s="96">
        <v>1</v>
      </c>
      <c r="DO1132" s="96">
        <v>4.594E-3</v>
      </c>
      <c r="DP1132" s="72">
        <v>4.01</v>
      </c>
      <c r="DQ1132" s="72">
        <v>868.75</v>
      </c>
      <c r="DR1132" t="s">
        <v>762</v>
      </c>
      <c r="DT1132" t="s">
        <v>752</v>
      </c>
    </row>
    <row r="1133" spans="1:124" x14ac:dyDescent="0.3">
      <c r="A1133" t="s">
        <v>763</v>
      </c>
      <c r="B1133">
        <v>19130</v>
      </c>
      <c r="C1133" s="95">
        <v>2276</v>
      </c>
      <c r="D1133" s="95">
        <v>12791021</v>
      </c>
      <c r="E1133" s="95">
        <v>2133</v>
      </c>
      <c r="F1133" s="95">
        <v>7491180</v>
      </c>
      <c r="G1133" s="95">
        <v>380</v>
      </c>
      <c r="H1133" s="95">
        <v>1524766</v>
      </c>
      <c r="I1133" s="95">
        <v>351</v>
      </c>
      <c r="J1133" s="95">
        <v>1072404</v>
      </c>
      <c r="K1133" s="95">
        <v>2231</v>
      </c>
      <c r="L1133" s="95">
        <v>12658852</v>
      </c>
      <c r="M1133" s="95">
        <v>2071</v>
      </c>
      <c r="N1133" s="95">
        <v>8452533</v>
      </c>
      <c r="O1133" s="95">
        <v>400</v>
      </c>
      <c r="P1133" s="95">
        <v>2035726</v>
      </c>
      <c r="Q1133" s="95">
        <v>365</v>
      </c>
      <c r="R1133" s="95">
        <v>1196944</v>
      </c>
      <c r="S1133" s="95">
        <v>2168</v>
      </c>
      <c r="T1133" s="95">
        <v>12357324</v>
      </c>
      <c r="U1133" s="95">
        <v>1999</v>
      </c>
      <c r="V1133" s="95">
        <v>8563378</v>
      </c>
      <c r="W1133" s="95">
        <v>408</v>
      </c>
      <c r="X1133" s="95">
        <v>1771314</v>
      </c>
      <c r="Y1133" s="95">
        <v>374</v>
      </c>
      <c r="Z1133" s="95">
        <v>1292280</v>
      </c>
      <c r="AA1133" s="95">
        <v>2147</v>
      </c>
      <c r="AB1133" s="95">
        <v>12060769</v>
      </c>
      <c r="AC1133" s="95">
        <v>1986</v>
      </c>
      <c r="AD1133" s="95">
        <v>9247174</v>
      </c>
      <c r="AE1133" s="95">
        <v>423</v>
      </c>
      <c r="AF1133" s="95">
        <v>1815653</v>
      </c>
      <c r="AG1133" s="95">
        <v>386</v>
      </c>
      <c r="AH1133" s="95">
        <v>1608702</v>
      </c>
      <c r="AI1133" s="95">
        <v>2127</v>
      </c>
      <c r="AJ1133" s="95">
        <v>12212789</v>
      </c>
      <c r="AK1133" s="95">
        <v>1962</v>
      </c>
      <c r="AL1133" s="95">
        <v>9741685.2300000004</v>
      </c>
      <c r="AM1133" s="95">
        <v>444</v>
      </c>
      <c r="AN1133" s="95">
        <v>1903737</v>
      </c>
      <c r="AO1133" s="95">
        <v>409</v>
      </c>
      <c r="AP1133" s="95">
        <v>1674765</v>
      </c>
      <c r="AQ1133" s="72">
        <v>449.17</v>
      </c>
      <c r="AR1133" s="72">
        <v>287.29000000000002</v>
      </c>
      <c r="AS1133" s="72">
        <v>736.46</v>
      </c>
      <c r="AT1133" s="95">
        <v>14315787</v>
      </c>
      <c r="AU1133" s="95">
        <v>8563584</v>
      </c>
      <c r="AV1133" s="95">
        <v>2656</v>
      </c>
      <c r="AW1133" s="95">
        <v>2484</v>
      </c>
      <c r="AX1133" s="72">
        <v>465.43</v>
      </c>
      <c r="AY1133" s="72">
        <v>330.1</v>
      </c>
      <c r="AZ1133" s="72">
        <v>795.53</v>
      </c>
      <c r="BA1133" s="95">
        <v>14694578</v>
      </c>
      <c r="BB1133" s="95">
        <v>9649477</v>
      </c>
      <c r="BC1133" s="95">
        <v>2631</v>
      </c>
      <c r="BD1133" s="95">
        <v>2436</v>
      </c>
      <c r="BE1133" s="72">
        <v>457.06</v>
      </c>
      <c r="BF1133" s="72">
        <v>346.1</v>
      </c>
      <c r="BG1133" s="72">
        <v>803.16</v>
      </c>
      <c r="BH1133" s="95">
        <v>14128638</v>
      </c>
      <c r="BI1133" s="95">
        <v>9855658</v>
      </c>
      <c r="BJ1133" s="95">
        <v>2576</v>
      </c>
      <c r="BK1133" s="95">
        <v>2373</v>
      </c>
      <c r="BL1133" s="72">
        <v>449.95</v>
      </c>
      <c r="BM1133" s="72">
        <v>381.39</v>
      </c>
      <c r="BN1133" s="72">
        <v>831.34</v>
      </c>
      <c r="BO1133" s="95">
        <v>13876422</v>
      </c>
      <c r="BP1133" s="95">
        <v>10855876</v>
      </c>
      <c r="BQ1133" s="95">
        <v>2570</v>
      </c>
      <c r="BR1133" s="95">
        <v>2372</v>
      </c>
      <c r="BS1133" s="72">
        <v>457.56</v>
      </c>
      <c r="BT1133" s="72">
        <v>401.25</v>
      </c>
      <c r="BU1133" s="72">
        <v>858.81</v>
      </c>
      <c r="BV1133" s="95">
        <v>14116526</v>
      </c>
      <c r="BW1133" s="95">
        <v>11416450.23</v>
      </c>
      <c r="BX1133" s="95">
        <v>2571</v>
      </c>
      <c r="BY1133" s="95">
        <v>2371</v>
      </c>
      <c r="BZ1133" s="95">
        <v>2574</v>
      </c>
      <c r="CA1133" s="95">
        <v>2537</v>
      </c>
      <c r="CB1133" s="95">
        <v>2478</v>
      </c>
      <c r="CC1133" s="95">
        <v>2476</v>
      </c>
      <c r="CD1133" s="95">
        <v>2473</v>
      </c>
      <c r="CE1133" s="72">
        <v>650.75523149000003</v>
      </c>
      <c r="CF1133" s="72">
        <v>676.59346364999999</v>
      </c>
      <c r="CG1133" s="72">
        <v>712.40329333</v>
      </c>
      <c r="CH1133" s="72">
        <v>716.50152150999998</v>
      </c>
      <c r="CI1133" s="72">
        <v>731.52548966999996</v>
      </c>
      <c r="CJ1133" s="96">
        <v>1.131700468</v>
      </c>
      <c r="CK1133" s="96">
        <v>1.1757872973000001</v>
      </c>
      <c r="CL1133" s="96">
        <v>1.1273951251000001</v>
      </c>
      <c r="CM1133" s="96">
        <v>1.1602766708000001</v>
      </c>
      <c r="CN1133" s="96">
        <v>1.1739987356999999</v>
      </c>
      <c r="CO1133" s="96">
        <v>0.97710774639999998</v>
      </c>
      <c r="CP1133" s="96">
        <v>1.1808643045</v>
      </c>
      <c r="CQ1133" s="96">
        <v>0.99584056389999998</v>
      </c>
      <c r="CR1133" s="96">
        <v>1.1857963801</v>
      </c>
      <c r="CS1133" s="95">
        <v>2640</v>
      </c>
      <c r="CT1133" s="95">
        <v>2619</v>
      </c>
      <c r="CU1133" s="95">
        <v>2577</v>
      </c>
      <c r="CV1133" s="95">
        <v>2584</v>
      </c>
      <c r="CW1133" s="95">
        <v>2593</v>
      </c>
      <c r="CX1133" s="96">
        <v>0.95778148500000004</v>
      </c>
      <c r="CY1133" s="96">
        <v>0.97144621200000003</v>
      </c>
      <c r="CZ1133" s="96">
        <v>0.990742067</v>
      </c>
      <c r="DA1133" s="96">
        <v>0.96901274599999998</v>
      </c>
      <c r="DB1133" s="96">
        <v>0.99701932599999998</v>
      </c>
      <c r="DC1133">
        <v>2013</v>
      </c>
      <c r="DD1133" s="6">
        <v>2407.1999999999998</v>
      </c>
      <c r="DE1133" s="96">
        <v>1.1065751000000001E-3</v>
      </c>
      <c r="DF1133" s="72">
        <v>909.67</v>
      </c>
      <c r="DG1133" s="96">
        <v>1</v>
      </c>
      <c r="DH1133" s="72">
        <v>909.67</v>
      </c>
      <c r="DI1133" s="72">
        <v>872.04295533000004</v>
      </c>
      <c r="DJ1133" s="96">
        <v>1</v>
      </c>
      <c r="DK1133" s="72">
        <v>909.67</v>
      </c>
      <c r="DL1133" s="96">
        <v>1</v>
      </c>
      <c r="DM1133" s="72">
        <v>909.67</v>
      </c>
      <c r="DN1133" s="96">
        <v>1</v>
      </c>
      <c r="DO1133" s="96">
        <v>3.313E-3</v>
      </c>
      <c r="DP1133" s="72">
        <v>3.01</v>
      </c>
      <c r="DQ1133" s="72">
        <v>906.66</v>
      </c>
      <c r="DR1133" t="s">
        <v>763</v>
      </c>
      <c r="DT1133" t="s">
        <v>752</v>
      </c>
    </row>
    <row r="1134" spans="1:124" x14ac:dyDescent="0.3">
      <c r="A1134" t="s">
        <v>764</v>
      </c>
      <c r="B1134">
        <v>19140</v>
      </c>
      <c r="C1134" s="95">
        <v>2821</v>
      </c>
      <c r="D1134" s="95">
        <v>14475076</v>
      </c>
      <c r="E1134" s="95">
        <v>2649</v>
      </c>
      <c r="F1134" s="95">
        <v>12257894</v>
      </c>
      <c r="G1134" s="95">
        <v>684</v>
      </c>
      <c r="H1134" s="95">
        <v>3069569</v>
      </c>
      <c r="I1134" s="95">
        <v>648</v>
      </c>
      <c r="J1134" s="95">
        <v>2568459</v>
      </c>
      <c r="K1134" s="95">
        <v>2786</v>
      </c>
      <c r="L1134" s="95">
        <v>13148218</v>
      </c>
      <c r="M1134" s="95">
        <v>2597</v>
      </c>
      <c r="N1134" s="95">
        <v>13006499</v>
      </c>
      <c r="O1134" s="95">
        <v>684</v>
      </c>
      <c r="P1134" s="95">
        <v>2704532</v>
      </c>
      <c r="Q1134" s="95">
        <v>642</v>
      </c>
      <c r="R1134" s="95">
        <v>2927307</v>
      </c>
      <c r="S1134" s="95">
        <v>2766</v>
      </c>
      <c r="T1134" s="95">
        <v>13953005</v>
      </c>
      <c r="U1134" s="95">
        <v>2572</v>
      </c>
      <c r="V1134" s="95">
        <v>12951981</v>
      </c>
      <c r="W1134" s="95">
        <v>706</v>
      </c>
      <c r="X1134" s="95">
        <v>3136802</v>
      </c>
      <c r="Y1134" s="95">
        <v>658</v>
      </c>
      <c r="Z1134" s="95">
        <v>3255180</v>
      </c>
      <c r="AA1134" s="95">
        <v>2687</v>
      </c>
      <c r="AB1134" s="95">
        <v>13995815</v>
      </c>
      <c r="AC1134" s="95">
        <v>2483</v>
      </c>
      <c r="AD1134" s="95">
        <v>12413793</v>
      </c>
      <c r="AE1134" s="95">
        <v>719</v>
      </c>
      <c r="AF1134" s="95">
        <v>2881975</v>
      </c>
      <c r="AG1134" s="95">
        <v>665</v>
      </c>
      <c r="AH1134" s="95">
        <v>3286968</v>
      </c>
      <c r="AI1134" s="95">
        <v>2661</v>
      </c>
      <c r="AJ1134" s="95">
        <v>13887656.119999999</v>
      </c>
      <c r="AK1134" s="95">
        <v>2452</v>
      </c>
      <c r="AL1134" s="95">
        <v>12544724.310000001</v>
      </c>
      <c r="AM1134" s="95">
        <v>727</v>
      </c>
      <c r="AN1134" s="95">
        <v>2367747</v>
      </c>
      <c r="AO1134" s="95">
        <v>675</v>
      </c>
      <c r="AP1134" s="95">
        <v>3162062</v>
      </c>
      <c r="AQ1134" s="72">
        <v>417.13</v>
      </c>
      <c r="AR1134" s="72">
        <v>374.74</v>
      </c>
      <c r="AS1134" s="72">
        <v>791.87</v>
      </c>
      <c r="AT1134" s="95">
        <v>17544645</v>
      </c>
      <c r="AU1134" s="95">
        <v>14826353</v>
      </c>
      <c r="AV1134" s="95">
        <v>3505</v>
      </c>
      <c r="AW1134" s="95">
        <v>3297</v>
      </c>
      <c r="AX1134" s="72">
        <v>380.71</v>
      </c>
      <c r="AY1134" s="72">
        <v>409.95</v>
      </c>
      <c r="AZ1134" s="72">
        <v>790.66</v>
      </c>
      <c r="BA1134" s="95">
        <v>15852750</v>
      </c>
      <c r="BB1134" s="95">
        <v>15933806</v>
      </c>
      <c r="BC1134" s="95">
        <v>3470</v>
      </c>
      <c r="BD1134" s="95">
        <v>3239</v>
      </c>
      <c r="BE1134" s="72">
        <v>410.18</v>
      </c>
      <c r="BF1134" s="72">
        <v>418.14</v>
      </c>
      <c r="BG1134" s="72">
        <v>828.32</v>
      </c>
      <c r="BH1134" s="95">
        <v>17089807</v>
      </c>
      <c r="BI1134" s="95">
        <v>16207161</v>
      </c>
      <c r="BJ1134" s="95">
        <v>3472</v>
      </c>
      <c r="BK1134" s="95">
        <v>3230</v>
      </c>
      <c r="BL1134" s="72">
        <v>412.94</v>
      </c>
      <c r="BM1134" s="72">
        <v>415.63</v>
      </c>
      <c r="BN1134" s="72">
        <v>828.57</v>
      </c>
      <c r="BO1134" s="95">
        <v>16877790</v>
      </c>
      <c r="BP1134" s="95">
        <v>15700761</v>
      </c>
      <c r="BQ1134" s="95">
        <v>3406</v>
      </c>
      <c r="BR1134" s="95">
        <v>3148</v>
      </c>
      <c r="BS1134" s="72">
        <v>399.83</v>
      </c>
      <c r="BT1134" s="72">
        <v>418.58</v>
      </c>
      <c r="BU1134" s="72">
        <v>818.41</v>
      </c>
      <c r="BV1134" s="95">
        <v>16255403.119999999</v>
      </c>
      <c r="BW1134" s="95">
        <v>15706786.310000001</v>
      </c>
      <c r="BX1134" s="95">
        <v>3388</v>
      </c>
      <c r="BY1134" s="95">
        <v>3127</v>
      </c>
      <c r="BZ1134" s="95">
        <v>3406</v>
      </c>
      <c r="CA1134" s="95">
        <v>3359</v>
      </c>
      <c r="CB1134" s="95">
        <v>3355</v>
      </c>
      <c r="CC1134" s="95">
        <v>3284</v>
      </c>
      <c r="CD1134" s="95">
        <v>3260</v>
      </c>
      <c r="CE1134" s="72">
        <v>650.75523149000003</v>
      </c>
      <c r="CF1134" s="72">
        <v>676.59346364999999</v>
      </c>
      <c r="CG1134" s="72">
        <v>712.40329333</v>
      </c>
      <c r="CH1134" s="72">
        <v>716.50152150999998</v>
      </c>
      <c r="CI1134" s="72">
        <v>731.52548966999996</v>
      </c>
      <c r="CJ1134" s="96">
        <v>1.2168476897</v>
      </c>
      <c r="CK1134" s="96">
        <v>1.1685894743</v>
      </c>
      <c r="CL1134" s="96">
        <v>1.1627121993</v>
      </c>
      <c r="CM1134" s="96">
        <v>1.1564106636</v>
      </c>
      <c r="CN1134" s="96">
        <v>1.1187716785999999</v>
      </c>
      <c r="CO1134" s="96">
        <v>0.99801693550000004</v>
      </c>
      <c r="CP1134" s="96">
        <v>1.1669805388000001</v>
      </c>
      <c r="CQ1134" s="96">
        <v>0.99584056389999998</v>
      </c>
      <c r="CR1134" s="96">
        <v>1.1718546266000001</v>
      </c>
      <c r="CS1134" s="95">
        <v>3405</v>
      </c>
      <c r="CT1134" s="95">
        <v>3384</v>
      </c>
      <c r="CU1134" s="95">
        <v>3369</v>
      </c>
      <c r="CV1134" s="95">
        <v>3279</v>
      </c>
      <c r="CW1134" s="95">
        <v>3272</v>
      </c>
      <c r="CX1134" s="96">
        <v>1.0189868310000001</v>
      </c>
      <c r="CY1134" s="96">
        <v>0.99384171399999999</v>
      </c>
      <c r="CZ1134" s="96">
        <v>0.99716335</v>
      </c>
      <c r="DA1134" s="96">
        <v>0.99032483800000004</v>
      </c>
      <c r="DB1134" s="96">
        <v>0.98910023999999996</v>
      </c>
      <c r="DC1134">
        <v>2013</v>
      </c>
      <c r="DD1134" s="6">
        <v>3208.2</v>
      </c>
      <c r="DE1134" s="96">
        <v>1.5383968000000001E-3</v>
      </c>
      <c r="DF1134" s="72">
        <v>898.59</v>
      </c>
      <c r="DG1134" s="96">
        <v>1</v>
      </c>
      <c r="DH1134" s="72">
        <v>898.59</v>
      </c>
      <c r="DI1134" s="72">
        <v>872.04295533000004</v>
      </c>
      <c r="DJ1134" s="96">
        <v>1</v>
      </c>
      <c r="DK1134" s="72">
        <v>898.59</v>
      </c>
      <c r="DL1134" s="96">
        <v>1</v>
      </c>
      <c r="DM1134" s="72">
        <v>898.59</v>
      </c>
      <c r="DN1134" s="96">
        <v>1</v>
      </c>
      <c r="DO1134" s="96">
        <v>3.8899999999999998E-3</v>
      </c>
      <c r="DP1134" s="72">
        <v>3.5</v>
      </c>
      <c r="DQ1134" s="72">
        <v>895.09</v>
      </c>
      <c r="DR1134" t="s">
        <v>764</v>
      </c>
      <c r="DT1134" t="s">
        <v>752</v>
      </c>
    </row>
    <row r="1135" spans="1:124" x14ac:dyDescent="0.3">
      <c r="A1135" t="s">
        <v>765</v>
      </c>
      <c r="B1135">
        <v>19150</v>
      </c>
      <c r="C1135" s="95">
        <v>3401</v>
      </c>
      <c r="D1135" s="95">
        <v>17225003</v>
      </c>
      <c r="E1135" s="95">
        <v>3182</v>
      </c>
      <c r="F1135" s="95">
        <v>12224218</v>
      </c>
      <c r="G1135" s="95">
        <v>768</v>
      </c>
      <c r="H1135" s="95">
        <v>2898124</v>
      </c>
      <c r="I1135" s="95">
        <v>700</v>
      </c>
      <c r="J1135" s="95">
        <v>2027110</v>
      </c>
      <c r="K1135" s="95">
        <v>3292</v>
      </c>
      <c r="L1135" s="95">
        <v>16327056</v>
      </c>
      <c r="M1135" s="95">
        <v>3058</v>
      </c>
      <c r="N1135" s="95">
        <v>12773490</v>
      </c>
      <c r="O1135" s="95">
        <v>779</v>
      </c>
      <c r="P1135" s="95">
        <v>3709598</v>
      </c>
      <c r="Q1135" s="95">
        <v>711</v>
      </c>
      <c r="R1135" s="95">
        <v>2652855</v>
      </c>
      <c r="S1135" s="95">
        <v>3247</v>
      </c>
      <c r="T1135" s="95">
        <v>17818853</v>
      </c>
      <c r="U1135" s="95">
        <v>2992</v>
      </c>
      <c r="V1135" s="95">
        <v>13112145</v>
      </c>
      <c r="W1135" s="95">
        <v>794</v>
      </c>
      <c r="X1135" s="95">
        <v>3602666</v>
      </c>
      <c r="Y1135" s="95">
        <v>728</v>
      </c>
      <c r="Z1135" s="95">
        <v>2616622</v>
      </c>
      <c r="AA1135" s="95">
        <v>3195</v>
      </c>
      <c r="AB1135" s="95">
        <v>17368607</v>
      </c>
      <c r="AC1135" s="95">
        <v>2935</v>
      </c>
      <c r="AD1135" s="95">
        <v>13274343</v>
      </c>
      <c r="AE1135" s="95">
        <v>799</v>
      </c>
      <c r="AF1135" s="95">
        <v>3828689</v>
      </c>
      <c r="AG1135" s="95">
        <v>726</v>
      </c>
      <c r="AH1135" s="95">
        <v>2754521</v>
      </c>
      <c r="AI1135" s="95">
        <v>3333</v>
      </c>
      <c r="AJ1135" s="95">
        <v>16677326</v>
      </c>
      <c r="AK1135" s="95">
        <v>3055</v>
      </c>
      <c r="AL1135" s="95">
        <v>14587025.380000001</v>
      </c>
      <c r="AM1135" s="95">
        <v>811</v>
      </c>
      <c r="AN1135" s="95">
        <v>3437794</v>
      </c>
      <c r="AO1135" s="95">
        <v>743</v>
      </c>
      <c r="AP1135" s="95">
        <v>2929767</v>
      </c>
      <c r="AQ1135" s="72">
        <v>402.24</v>
      </c>
      <c r="AR1135" s="72">
        <v>305.93</v>
      </c>
      <c r="AS1135" s="72">
        <v>708.17</v>
      </c>
      <c r="AT1135" s="95">
        <v>20123127</v>
      </c>
      <c r="AU1135" s="95">
        <v>14251328</v>
      </c>
      <c r="AV1135" s="95">
        <v>4169</v>
      </c>
      <c r="AW1135" s="95">
        <v>3882</v>
      </c>
      <c r="AX1135" s="72">
        <v>410.15</v>
      </c>
      <c r="AY1135" s="72">
        <v>341.08</v>
      </c>
      <c r="AZ1135" s="72">
        <v>751.23</v>
      </c>
      <c r="BA1135" s="95">
        <v>20036654</v>
      </c>
      <c r="BB1135" s="95">
        <v>15426345</v>
      </c>
      <c r="BC1135" s="95">
        <v>4071</v>
      </c>
      <c r="BD1135" s="95">
        <v>3769</v>
      </c>
      <c r="BE1135" s="72">
        <v>441.75</v>
      </c>
      <c r="BF1135" s="72">
        <v>352.35</v>
      </c>
      <c r="BG1135" s="72">
        <v>794.1</v>
      </c>
      <c r="BH1135" s="95">
        <v>21421519</v>
      </c>
      <c r="BI1135" s="95">
        <v>15728767</v>
      </c>
      <c r="BJ1135" s="95">
        <v>4041</v>
      </c>
      <c r="BK1135" s="95">
        <v>3720</v>
      </c>
      <c r="BL1135" s="72">
        <v>442.27</v>
      </c>
      <c r="BM1135" s="72">
        <v>364.86</v>
      </c>
      <c r="BN1135" s="72">
        <v>807.13</v>
      </c>
      <c r="BO1135" s="95">
        <v>21197296</v>
      </c>
      <c r="BP1135" s="95">
        <v>16028864</v>
      </c>
      <c r="BQ1135" s="95">
        <v>3994</v>
      </c>
      <c r="BR1135" s="95">
        <v>3661</v>
      </c>
      <c r="BS1135" s="72">
        <v>404.5</v>
      </c>
      <c r="BT1135" s="72">
        <v>384.34</v>
      </c>
      <c r="BU1135" s="72">
        <v>788.84</v>
      </c>
      <c r="BV1135" s="95">
        <v>20115120</v>
      </c>
      <c r="BW1135" s="95">
        <v>17516792.379999999</v>
      </c>
      <c r="BX1135" s="95">
        <v>4144</v>
      </c>
      <c r="BY1135" s="95">
        <v>3798</v>
      </c>
      <c r="BZ1135" s="95">
        <v>4032</v>
      </c>
      <c r="CA1135" s="95">
        <v>3925</v>
      </c>
      <c r="CB1135" s="95">
        <v>3886</v>
      </c>
      <c r="CC1135" s="95">
        <v>3836</v>
      </c>
      <c r="CD1135" s="95">
        <v>3975</v>
      </c>
      <c r="CE1135" s="72">
        <v>650.75523149000003</v>
      </c>
      <c r="CF1135" s="72">
        <v>676.59346364999999</v>
      </c>
      <c r="CG1135" s="72">
        <v>712.40329333</v>
      </c>
      <c r="CH1135" s="72">
        <v>716.50152150999998</v>
      </c>
      <c r="CI1135" s="72">
        <v>731.52548966999996</v>
      </c>
      <c r="CJ1135" s="96">
        <v>1.0882279016</v>
      </c>
      <c r="CK1135" s="96">
        <v>1.1103122338</v>
      </c>
      <c r="CL1135" s="96">
        <v>1.1146776094999999</v>
      </c>
      <c r="CM1135" s="96">
        <v>1.1264874892000001</v>
      </c>
      <c r="CN1135" s="96">
        <v>1.0783493004</v>
      </c>
      <c r="CO1135" s="96">
        <v>1.0238256480000001</v>
      </c>
      <c r="CP1135" s="96">
        <v>1.0779285605</v>
      </c>
      <c r="CQ1135" s="96">
        <v>0.99584056389999998</v>
      </c>
      <c r="CR1135" s="96">
        <v>1.0824307079</v>
      </c>
      <c r="CS1135" s="95">
        <v>3958</v>
      </c>
      <c r="CT1135" s="95">
        <v>3829</v>
      </c>
      <c r="CU1135" s="95">
        <v>3814</v>
      </c>
      <c r="CV1135" s="95">
        <v>3770</v>
      </c>
      <c r="CW1135" s="95">
        <v>3898</v>
      </c>
      <c r="CX1135" s="96">
        <v>1.0445135729999999</v>
      </c>
      <c r="CY1135" s="96">
        <v>1.0386250239999999</v>
      </c>
      <c r="CZ1135" s="96">
        <v>1.022689398</v>
      </c>
      <c r="DA1135" s="96">
        <v>1.0058372719999999</v>
      </c>
      <c r="DB1135" s="96">
        <v>1.006791327</v>
      </c>
      <c r="DC1135">
        <v>2013</v>
      </c>
      <c r="DD1135" s="6">
        <v>3766</v>
      </c>
      <c r="DE1135" s="96">
        <v>2.2669205000000001E-3</v>
      </c>
      <c r="DF1135" s="72">
        <v>829.41</v>
      </c>
      <c r="DG1135" s="96">
        <v>1</v>
      </c>
      <c r="DH1135" s="72">
        <v>829.41</v>
      </c>
      <c r="DI1135" s="72">
        <v>841.57349022000005</v>
      </c>
      <c r="DJ1135" s="96">
        <v>1</v>
      </c>
      <c r="DK1135" s="72">
        <v>829.41</v>
      </c>
      <c r="DL1135" s="96">
        <v>1</v>
      </c>
      <c r="DM1135" s="72">
        <v>829.41</v>
      </c>
      <c r="DN1135" s="96">
        <v>1</v>
      </c>
      <c r="DO1135" s="96">
        <v>5.9909999999999998E-3</v>
      </c>
      <c r="DP1135" s="72">
        <v>4.97</v>
      </c>
      <c r="DQ1135" s="72">
        <v>824.44</v>
      </c>
      <c r="DR1135" t="s">
        <v>765</v>
      </c>
      <c r="DT1135" t="s">
        <v>752</v>
      </c>
    </row>
    <row r="1136" spans="1:124" x14ac:dyDescent="0.3">
      <c r="A1136" t="s">
        <v>766</v>
      </c>
      <c r="B1136">
        <v>19160</v>
      </c>
      <c r="C1136" s="95">
        <v>33981</v>
      </c>
      <c r="D1136" s="95">
        <v>140422395</v>
      </c>
      <c r="E1136" s="95">
        <v>31631</v>
      </c>
      <c r="F1136" s="95">
        <v>132508359</v>
      </c>
      <c r="G1136" s="95">
        <v>8117</v>
      </c>
      <c r="H1136" s="95">
        <v>37803386</v>
      </c>
      <c r="I1136" s="95">
        <v>7274</v>
      </c>
      <c r="J1136" s="95">
        <v>38178262</v>
      </c>
      <c r="K1136" s="95">
        <v>32427</v>
      </c>
      <c r="L1136" s="95">
        <v>140209053</v>
      </c>
      <c r="M1136" s="95">
        <v>29793</v>
      </c>
      <c r="N1136" s="95">
        <v>131159431</v>
      </c>
      <c r="O1136" s="95">
        <v>8153</v>
      </c>
      <c r="P1136" s="95">
        <v>39006946</v>
      </c>
      <c r="Q1136" s="95">
        <v>7259</v>
      </c>
      <c r="R1136" s="95">
        <v>41105748</v>
      </c>
      <c r="S1136" s="95">
        <v>31365</v>
      </c>
      <c r="T1136" s="95">
        <v>141857806</v>
      </c>
      <c r="U1136" s="95">
        <v>28551</v>
      </c>
      <c r="V1136" s="95">
        <v>133350555</v>
      </c>
      <c r="W1136" s="95">
        <v>7987</v>
      </c>
      <c r="X1136" s="95">
        <v>40842610</v>
      </c>
      <c r="Y1136" s="95">
        <v>7122</v>
      </c>
      <c r="Z1136" s="95">
        <v>41512668</v>
      </c>
      <c r="AA1136" s="95">
        <v>30666</v>
      </c>
      <c r="AB1136" s="95">
        <v>122894241</v>
      </c>
      <c r="AC1136" s="95">
        <v>27664</v>
      </c>
      <c r="AD1136" s="95">
        <v>135896876</v>
      </c>
      <c r="AE1136" s="95">
        <v>8091</v>
      </c>
      <c r="AF1136" s="95">
        <v>38138269</v>
      </c>
      <c r="AG1136" s="95">
        <v>7242</v>
      </c>
      <c r="AH1136" s="95">
        <v>44820948</v>
      </c>
      <c r="AI1136" s="95">
        <v>30568</v>
      </c>
      <c r="AJ1136" s="95">
        <v>128564609.7</v>
      </c>
      <c r="AK1136" s="95">
        <v>27398</v>
      </c>
      <c r="AL1136" s="95">
        <v>136748622.63</v>
      </c>
      <c r="AM1136" s="95">
        <v>8398</v>
      </c>
      <c r="AN1136" s="95">
        <v>40366721</v>
      </c>
      <c r="AO1136" s="95">
        <v>7549</v>
      </c>
      <c r="AP1136" s="95">
        <v>48873232</v>
      </c>
      <c r="AQ1136" s="72">
        <v>352.8</v>
      </c>
      <c r="AR1136" s="72">
        <v>365.61</v>
      </c>
      <c r="AS1136" s="72">
        <v>718.41</v>
      </c>
      <c r="AT1136" s="95">
        <v>178225781</v>
      </c>
      <c r="AU1136" s="95">
        <v>170686621</v>
      </c>
      <c r="AV1136" s="95">
        <v>42098</v>
      </c>
      <c r="AW1136" s="95">
        <v>38905</v>
      </c>
      <c r="AX1136" s="72">
        <v>368.03</v>
      </c>
      <c r="AY1136" s="72">
        <v>387.44</v>
      </c>
      <c r="AZ1136" s="72">
        <v>755.47</v>
      </c>
      <c r="BA1136" s="95">
        <v>179215999</v>
      </c>
      <c r="BB1136" s="95">
        <v>172265179</v>
      </c>
      <c r="BC1136" s="95">
        <v>40580</v>
      </c>
      <c r="BD1136" s="95">
        <v>37052</v>
      </c>
      <c r="BE1136" s="72">
        <v>386.89</v>
      </c>
      <c r="BF1136" s="72">
        <v>408.49</v>
      </c>
      <c r="BG1136" s="72">
        <v>795.38</v>
      </c>
      <c r="BH1136" s="95">
        <v>182700416</v>
      </c>
      <c r="BI1136" s="95">
        <v>174863223</v>
      </c>
      <c r="BJ1136" s="95">
        <v>39352</v>
      </c>
      <c r="BK1136" s="95">
        <v>35673</v>
      </c>
      <c r="BL1136" s="72">
        <v>346.24</v>
      </c>
      <c r="BM1136" s="72">
        <v>431.44</v>
      </c>
      <c r="BN1136" s="72">
        <v>777.68</v>
      </c>
      <c r="BO1136" s="95">
        <v>161032510</v>
      </c>
      <c r="BP1136" s="95">
        <v>180717824</v>
      </c>
      <c r="BQ1136" s="95">
        <v>38757</v>
      </c>
      <c r="BR1136" s="95">
        <v>34906</v>
      </c>
      <c r="BS1136" s="72">
        <v>361.28</v>
      </c>
      <c r="BT1136" s="72">
        <v>442.63</v>
      </c>
      <c r="BU1136" s="72">
        <v>803.91</v>
      </c>
      <c r="BV1136" s="95">
        <v>168931330.69999999</v>
      </c>
      <c r="BW1136" s="95">
        <v>185621854.63</v>
      </c>
      <c r="BX1136" s="95">
        <v>38966</v>
      </c>
      <c r="BY1136" s="95">
        <v>34947</v>
      </c>
      <c r="BZ1136" s="95">
        <v>40576</v>
      </c>
      <c r="CA1136" s="95">
        <v>38880</v>
      </c>
      <c r="CB1136" s="95">
        <v>37579</v>
      </c>
      <c r="CC1136" s="95">
        <v>36929</v>
      </c>
      <c r="CD1136" s="95">
        <v>37000</v>
      </c>
      <c r="CE1136" s="72">
        <v>650.75523149000003</v>
      </c>
      <c r="CF1136" s="72">
        <v>676.59346364999999</v>
      </c>
      <c r="CG1136" s="72">
        <v>712.40329333</v>
      </c>
      <c r="CH1136" s="72">
        <v>716.50152150999998</v>
      </c>
      <c r="CI1136" s="72">
        <v>731.52548966999996</v>
      </c>
      <c r="CJ1136" s="96">
        <v>1.1039634647000001</v>
      </c>
      <c r="CK1136" s="96">
        <v>1.1165789215999999</v>
      </c>
      <c r="CL1136" s="96">
        <v>1.1164743446000001</v>
      </c>
      <c r="CM1136" s="96">
        <v>1.0853849945</v>
      </c>
      <c r="CN1136" s="96">
        <v>1.0989500862999999</v>
      </c>
      <c r="CO1136" s="96">
        <v>1.0099795263</v>
      </c>
      <c r="CP1136" s="96">
        <v>1.0933591559</v>
      </c>
      <c r="CQ1136" s="96">
        <v>0.99584056389999998</v>
      </c>
      <c r="CR1136" s="96">
        <v>1.0979257517000001</v>
      </c>
      <c r="CS1136" s="95">
        <v>37986</v>
      </c>
      <c r="CT1136" s="95">
        <v>36403</v>
      </c>
      <c r="CU1136" s="95">
        <v>34944</v>
      </c>
      <c r="CV1136" s="95">
        <v>34068</v>
      </c>
      <c r="CW1136" s="95">
        <v>33803</v>
      </c>
      <c r="CX1136" s="96">
        <v>1.0285392659999999</v>
      </c>
      <c r="CY1136" s="96">
        <v>1.0080997009999999</v>
      </c>
      <c r="CZ1136" s="96">
        <v>1.0082746549999999</v>
      </c>
      <c r="DA1136" s="96">
        <v>1.0025670179999999</v>
      </c>
      <c r="DB1136" s="96">
        <v>1.0003805370000001</v>
      </c>
      <c r="DC1136">
        <v>2013</v>
      </c>
      <c r="DD1136" s="6">
        <v>36296.6</v>
      </c>
      <c r="DE1136" s="96">
        <v>3.7266291E-3</v>
      </c>
      <c r="DF1136" s="72">
        <v>840.05</v>
      </c>
      <c r="DG1136" s="96">
        <v>1</v>
      </c>
      <c r="DH1136" s="72">
        <v>840.05</v>
      </c>
      <c r="DI1136" s="72">
        <v>841.79921778000005</v>
      </c>
      <c r="DJ1136" s="96">
        <v>1</v>
      </c>
      <c r="DK1136" s="72">
        <v>840.05</v>
      </c>
      <c r="DL1136" s="96">
        <v>1</v>
      </c>
      <c r="DM1136" s="72">
        <v>840.05</v>
      </c>
      <c r="DN1136" s="96">
        <v>1</v>
      </c>
      <c r="DO1136" s="96">
        <v>8.0260000000000001E-3</v>
      </c>
      <c r="DP1136" s="72">
        <v>6.74</v>
      </c>
      <c r="DQ1136" s="72">
        <v>833.31</v>
      </c>
      <c r="DR1136" t="s">
        <v>766</v>
      </c>
      <c r="DT1136" t="s">
        <v>752</v>
      </c>
    </row>
    <row r="1137" spans="1:124" x14ac:dyDescent="0.3">
      <c r="A1137" t="s">
        <v>767</v>
      </c>
      <c r="B1137">
        <v>19170</v>
      </c>
      <c r="C1137" s="95">
        <v>1084</v>
      </c>
      <c r="D1137" s="95">
        <v>5157756</v>
      </c>
      <c r="E1137" s="95">
        <v>981</v>
      </c>
      <c r="F1137" s="95">
        <v>4806016</v>
      </c>
      <c r="G1137" s="95">
        <v>245</v>
      </c>
      <c r="H1137" s="95">
        <v>1341494</v>
      </c>
      <c r="I1137" s="95">
        <v>229</v>
      </c>
      <c r="J1137" s="95">
        <v>822322</v>
      </c>
      <c r="K1137" s="95">
        <v>1052</v>
      </c>
      <c r="L1137" s="95">
        <v>5141945</v>
      </c>
      <c r="M1137" s="95">
        <v>939</v>
      </c>
      <c r="N1137" s="95">
        <v>5004068</v>
      </c>
      <c r="O1137" s="95">
        <v>251</v>
      </c>
      <c r="P1137" s="95">
        <v>1185396</v>
      </c>
      <c r="Q1137" s="95">
        <v>236</v>
      </c>
      <c r="R1137" s="95">
        <v>990524</v>
      </c>
      <c r="S1137" s="95">
        <v>1052</v>
      </c>
      <c r="T1137" s="95">
        <v>5707519</v>
      </c>
      <c r="U1137" s="95">
        <v>934</v>
      </c>
      <c r="V1137" s="95">
        <v>5493723</v>
      </c>
      <c r="W1137" s="95">
        <v>255</v>
      </c>
      <c r="X1137" s="95">
        <v>1376350</v>
      </c>
      <c r="Y1137" s="95">
        <v>240</v>
      </c>
      <c r="Z1137" s="95">
        <v>1412289</v>
      </c>
      <c r="AA1137" s="95">
        <v>1044</v>
      </c>
      <c r="AB1137" s="95">
        <v>4779107</v>
      </c>
      <c r="AC1137" s="95">
        <v>914</v>
      </c>
      <c r="AD1137" s="95">
        <v>5919768</v>
      </c>
      <c r="AE1137" s="95">
        <v>253</v>
      </c>
      <c r="AF1137" s="95">
        <v>1147785</v>
      </c>
      <c r="AG1137" s="95">
        <v>240</v>
      </c>
      <c r="AH1137" s="95">
        <v>1244195</v>
      </c>
      <c r="AI1137" s="95">
        <v>1030</v>
      </c>
      <c r="AJ1137" s="95">
        <v>5322858</v>
      </c>
      <c r="AK1137" s="95">
        <v>902</v>
      </c>
      <c r="AL1137" s="95">
        <v>6337103</v>
      </c>
      <c r="AM1137" s="95">
        <v>239</v>
      </c>
      <c r="AN1137" s="95">
        <v>1135412</v>
      </c>
      <c r="AO1137" s="95">
        <v>227</v>
      </c>
      <c r="AP1137" s="95">
        <v>1106101</v>
      </c>
      <c r="AQ1137" s="72">
        <v>407.53</v>
      </c>
      <c r="AR1137" s="72">
        <v>387.63</v>
      </c>
      <c r="AS1137" s="72">
        <v>795.16</v>
      </c>
      <c r="AT1137" s="95">
        <v>6499250</v>
      </c>
      <c r="AU1137" s="95">
        <v>5628338</v>
      </c>
      <c r="AV1137" s="95">
        <v>1329</v>
      </c>
      <c r="AW1137" s="95">
        <v>1210</v>
      </c>
      <c r="AX1137" s="72">
        <v>404.66</v>
      </c>
      <c r="AY1137" s="72">
        <v>425.15</v>
      </c>
      <c r="AZ1137" s="72">
        <v>829.81</v>
      </c>
      <c r="BA1137" s="95">
        <v>6327341</v>
      </c>
      <c r="BB1137" s="95">
        <v>5994592</v>
      </c>
      <c r="BC1137" s="95">
        <v>1303</v>
      </c>
      <c r="BD1137" s="95">
        <v>1175</v>
      </c>
      <c r="BE1137" s="72">
        <v>451.66</v>
      </c>
      <c r="BF1137" s="72">
        <v>490.21</v>
      </c>
      <c r="BG1137" s="72">
        <v>941.87</v>
      </c>
      <c r="BH1137" s="95">
        <v>7083869</v>
      </c>
      <c r="BI1137" s="95">
        <v>6906012</v>
      </c>
      <c r="BJ1137" s="95">
        <v>1307</v>
      </c>
      <c r="BK1137" s="95">
        <v>1174</v>
      </c>
      <c r="BL1137" s="72">
        <v>380.81</v>
      </c>
      <c r="BM1137" s="72">
        <v>517.33000000000004</v>
      </c>
      <c r="BN1137" s="72">
        <v>898.14</v>
      </c>
      <c r="BO1137" s="95">
        <v>5926892</v>
      </c>
      <c r="BP1137" s="95">
        <v>7163963</v>
      </c>
      <c r="BQ1137" s="95">
        <v>1297</v>
      </c>
      <c r="BR1137" s="95">
        <v>1154</v>
      </c>
      <c r="BS1137" s="72">
        <v>424.1</v>
      </c>
      <c r="BT1137" s="72">
        <v>549.4</v>
      </c>
      <c r="BU1137" s="72">
        <v>973.5</v>
      </c>
      <c r="BV1137" s="95">
        <v>6458270</v>
      </c>
      <c r="BW1137" s="95">
        <v>7443204</v>
      </c>
      <c r="BX1137" s="95">
        <v>1269</v>
      </c>
      <c r="BY1137" s="95">
        <v>1129</v>
      </c>
      <c r="BZ1137" s="95">
        <v>1272</v>
      </c>
      <c r="CA1137" s="95">
        <v>1241</v>
      </c>
      <c r="CB1137" s="95">
        <v>1243</v>
      </c>
      <c r="CC1137" s="95">
        <v>1229</v>
      </c>
      <c r="CD1137" s="95">
        <v>1201</v>
      </c>
      <c r="CE1137" s="72">
        <v>650.75523149000003</v>
      </c>
      <c r="CF1137" s="72">
        <v>676.59346364999999</v>
      </c>
      <c r="CG1137" s="72">
        <v>712.40329333</v>
      </c>
      <c r="CH1137" s="72">
        <v>716.50152150999998</v>
      </c>
      <c r="CI1137" s="72">
        <v>731.52548966999996</v>
      </c>
      <c r="CJ1137" s="96">
        <v>1.2219033539999999</v>
      </c>
      <c r="CK1137" s="96">
        <v>1.2264528769</v>
      </c>
      <c r="CL1137" s="96">
        <v>1.3221022542</v>
      </c>
      <c r="CM1137" s="96">
        <v>1.2535074568</v>
      </c>
      <c r="CN1137" s="96">
        <v>1.3307806955999999</v>
      </c>
      <c r="CO1137" s="96">
        <v>1.0734266239000001</v>
      </c>
      <c r="CP1137" s="96">
        <v>1.1840113699999999</v>
      </c>
      <c r="CQ1137" s="96">
        <v>0.99584056389999998</v>
      </c>
      <c r="CR1137" s="96">
        <v>1.1889565899000001</v>
      </c>
      <c r="CS1137" s="95">
        <v>1198</v>
      </c>
      <c r="CT1137" s="95">
        <v>1185</v>
      </c>
      <c r="CU1137" s="95">
        <v>1179</v>
      </c>
      <c r="CV1137" s="95">
        <v>1173</v>
      </c>
      <c r="CW1137" s="95">
        <v>1150</v>
      </c>
      <c r="CX1137" s="96">
        <v>1.109634282</v>
      </c>
      <c r="CY1137" s="96">
        <v>1.1141320299999999</v>
      </c>
      <c r="CZ1137" s="96">
        <v>1.060586144</v>
      </c>
      <c r="DA1137" s="96">
        <v>1.0517920439999999</v>
      </c>
      <c r="DB1137" s="96">
        <v>1.0289949780000001</v>
      </c>
      <c r="DC1137">
        <v>2013</v>
      </c>
      <c r="DD1137" s="6">
        <v>1168.4000000000001</v>
      </c>
      <c r="DE1137" s="96">
        <v>8.2027469999999998E-4</v>
      </c>
      <c r="DF1137" s="72">
        <v>912.36</v>
      </c>
      <c r="DG1137" s="96">
        <v>1</v>
      </c>
      <c r="DH1137" s="72">
        <v>912.36</v>
      </c>
      <c r="DI1137" s="72">
        <v>872.04295533000004</v>
      </c>
      <c r="DJ1137" s="96">
        <v>1</v>
      </c>
      <c r="DK1137" s="72">
        <v>912.36</v>
      </c>
      <c r="DL1137" s="96">
        <v>1</v>
      </c>
      <c r="DM1137" s="72">
        <v>912.36</v>
      </c>
      <c r="DN1137" s="96">
        <v>1</v>
      </c>
      <c r="DO1137" s="96">
        <v>1.9350000000000001E-3</v>
      </c>
      <c r="DP1137" s="72">
        <v>1.77</v>
      </c>
      <c r="DQ1137" s="72">
        <v>910.59</v>
      </c>
      <c r="DR1137" t="s">
        <v>767</v>
      </c>
      <c r="DT1137" t="s">
        <v>752</v>
      </c>
    </row>
    <row r="1138" spans="1:124" x14ac:dyDescent="0.3">
      <c r="A1138" t="s">
        <v>768</v>
      </c>
      <c r="B1138">
        <v>19180</v>
      </c>
      <c r="C1138" s="95">
        <v>2071</v>
      </c>
      <c r="D1138" s="95">
        <v>9717858</v>
      </c>
      <c r="E1138" s="95">
        <v>1843</v>
      </c>
      <c r="F1138" s="95">
        <v>8117005</v>
      </c>
      <c r="G1138" s="95">
        <v>615</v>
      </c>
      <c r="H1138" s="95">
        <v>2336582</v>
      </c>
      <c r="I1138" s="95">
        <v>525</v>
      </c>
      <c r="J1138" s="95">
        <v>2317459</v>
      </c>
      <c r="K1138" s="95">
        <v>2038</v>
      </c>
      <c r="L1138" s="95">
        <v>10290979</v>
      </c>
      <c r="M1138" s="95">
        <v>1780</v>
      </c>
      <c r="N1138" s="95">
        <v>7953106</v>
      </c>
      <c r="O1138" s="95">
        <v>628</v>
      </c>
      <c r="P1138" s="95">
        <v>2647263</v>
      </c>
      <c r="Q1138" s="95">
        <v>538</v>
      </c>
      <c r="R1138" s="95">
        <v>2465223</v>
      </c>
      <c r="S1138" s="95">
        <v>1956</v>
      </c>
      <c r="T1138" s="95">
        <v>10630253</v>
      </c>
      <c r="U1138" s="95">
        <v>1705</v>
      </c>
      <c r="V1138" s="95">
        <v>7838846</v>
      </c>
      <c r="W1138" s="95">
        <v>621</v>
      </c>
      <c r="X1138" s="95">
        <v>2695339</v>
      </c>
      <c r="Y1138" s="95">
        <v>538</v>
      </c>
      <c r="Z1138" s="95">
        <v>2393875</v>
      </c>
      <c r="AA1138" s="95">
        <v>1925</v>
      </c>
      <c r="AB1138" s="95">
        <v>8904147</v>
      </c>
      <c r="AC1138" s="95">
        <v>1671</v>
      </c>
      <c r="AD1138" s="95">
        <v>7470098</v>
      </c>
      <c r="AE1138" s="95">
        <v>546</v>
      </c>
      <c r="AF1138" s="95">
        <v>2885091</v>
      </c>
      <c r="AG1138" s="95">
        <v>470</v>
      </c>
      <c r="AH1138" s="95">
        <v>2441324</v>
      </c>
      <c r="AI1138" s="95">
        <v>1942</v>
      </c>
      <c r="AJ1138" s="95">
        <v>8874175</v>
      </c>
      <c r="AK1138" s="95">
        <v>1683</v>
      </c>
      <c r="AL1138" s="95">
        <v>8187897</v>
      </c>
      <c r="AM1138" s="95">
        <v>551</v>
      </c>
      <c r="AN1138" s="95">
        <v>2333427</v>
      </c>
      <c r="AO1138" s="95">
        <v>477</v>
      </c>
      <c r="AP1138" s="95">
        <v>2339876</v>
      </c>
      <c r="AQ1138" s="72">
        <v>373.99</v>
      </c>
      <c r="AR1138" s="72">
        <v>367.2</v>
      </c>
      <c r="AS1138" s="72">
        <v>741.19</v>
      </c>
      <c r="AT1138" s="95">
        <v>12054440</v>
      </c>
      <c r="AU1138" s="95">
        <v>10434464</v>
      </c>
      <c r="AV1138" s="95">
        <v>2686</v>
      </c>
      <c r="AW1138" s="95">
        <v>2368</v>
      </c>
      <c r="AX1138" s="72">
        <v>404.42</v>
      </c>
      <c r="AY1138" s="72">
        <v>374.54</v>
      </c>
      <c r="AZ1138" s="72">
        <v>778.96</v>
      </c>
      <c r="BA1138" s="95">
        <v>12938242</v>
      </c>
      <c r="BB1138" s="95">
        <v>10418329</v>
      </c>
      <c r="BC1138" s="95">
        <v>2666</v>
      </c>
      <c r="BD1138" s="95">
        <v>2318</v>
      </c>
      <c r="BE1138" s="72">
        <v>430.91</v>
      </c>
      <c r="BF1138" s="72">
        <v>380.17</v>
      </c>
      <c r="BG1138" s="72">
        <v>811.08</v>
      </c>
      <c r="BH1138" s="95">
        <v>13325592</v>
      </c>
      <c r="BI1138" s="95">
        <v>10232721</v>
      </c>
      <c r="BJ1138" s="95">
        <v>2577</v>
      </c>
      <c r="BK1138" s="95">
        <v>2243</v>
      </c>
      <c r="BL1138" s="72">
        <v>397.59</v>
      </c>
      <c r="BM1138" s="72">
        <v>385.78</v>
      </c>
      <c r="BN1138" s="72">
        <v>783.37</v>
      </c>
      <c r="BO1138" s="95">
        <v>11789238</v>
      </c>
      <c r="BP1138" s="95">
        <v>9911422</v>
      </c>
      <c r="BQ1138" s="95">
        <v>2471</v>
      </c>
      <c r="BR1138" s="95">
        <v>2141</v>
      </c>
      <c r="BS1138" s="72">
        <v>374.64</v>
      </c>
      <c r="BT1138" s="72">
        <v>406.16</v>
      </c>
      <c r="BU1138" s="72">
        <v>780.8</v>
      </c>
      <c r="BV1138" s="95">
        <v>11207602</v>
      </c>
      <c r="BW1138" s="95">
        <v>10527773</v>
      </c>
      <c r="BX1138" s="95">
        <v>2493</v>
      </c>
      <c r="BY1138" s="95">
        <v>2160</v>
      </c>
      <c r="BZ1138" s="95">
        <v>2534</v>
      </c>
      <c r="CA1138" s="95">
        <v>2498</v>
      </c>
      <c r="CB1138" s="95">
        <v>2416</v>
      </c>
      <c r="CC1138" s="95">
        <v>2314</v>
      </c>
      <c r="CD1138" s="95">
        <v>2330</v>
      </c>
      <c r="CE1138" s="72">
        <v>650.75523149000003</v>
      </c>
      <c r="CF1138" s="72">
        <v>676.59346364999999</v>
      </c>
      <c r="CG1138" s="72">
        <v>712.40329333</v>
      </c>
      <c r="CH1138" s="72">
        <v>716.50152150999998</v>
      </c>
      <c r="CI1138" s="72">
        <v>731.52548966999996</v>
      </c>
      <c r="CJ1138" s="96">
        <v>1.1389689458000001</v>
      </c>
      <c r="CK1138" s="96">
        <v>1.1512969632000001</v>
      </c>
      <c r="CL1138" s="96">
        <v>1.1385124234999999</v>
      </c>
      <c r="CM1138" s="96">
        <v>1.0933263594</v>
      </c>
      <c r="CN1138" s="96">
        <v>1.0673585692000001</v>
      </c>
      <c r="CO1138" s="96">
        <v>1.0595204842999999</v>
      </c>
      <c r="CP1138" s="96">
        <v>1.0550930055000001</v>
      </c>
      <c r="CQ1138" s="96">
        <v>0.99584056389999998</v>
      </c>
      <c r="CR1138" s="96">
        <v>1.0594997765</v>
      </c>
      <c r="CS1138" s="95">
        <v>2345</v>
      </c>
      <c r="CT1138" s="95">
        <v>2322</v>
      </c>
      <c r="CU1138" s="95">
        <v>2254</v>
      </c>
      <c r="CV1138" s="95">
        <v>2240</v>
      </c>
      <c r="CW1138" s="95">
        <v>2224</v>
      </c>
      <c r="CX1138" s="96">
        <v>1.1033680450000001</v>
      </c>
      <c r="CY1138" s="96">
        <v>1.0627143590000001</v>
      </c>
      <c r="CZ1138" s="96">
        <v>1.042084681</v>
      </c>
      <c r="DA1138" s="96">
        <v>1.055961838</v>
      </c>
      <c r="DB1138" s="96">
        <v>1.0312079670000001</v>
      </c>
      <c r="DC1138">
        <v>2013</v>
      </c>
      <c r="DD1138" s="6">
        <v>2246</v>
      </c>
      <c r="DE1138" s="96">
        <v>1.8922309E-3</v>
      </c>
      <c r="DF1138" s="72">
        <v>812.15</v>
      </c>
      <c r="DG1138" s="96">
        <v>1</v>
      </c>
      <c r="DH1138" s="72">
        <v>812.15</v>
      </c>
      <c r="DI1138" s="72">
        <v>841.79921778000005</v>
      </c>
      <c r="DJ1138" s="96">
        <v>1</v>
      </c>
      <c r="DK1138" s="72">
        <v>812.15</v>
      </c>
      <c r="DL1138" s="96">
        <v>1</v>
      </c>
      <c r="DM1138" s="72">
        <v>812.15</v>
      </c>
      <c r="DN1138" s="96">
        <v>1</v>
      </c>
      <c r="DO1138" s="96">
        <v>4.5120000000000004E-3</v>
      </c>
      <c r="DP1138" s="72">
        <v>3.66</v>
      </c>
      <c r="DQ1138" s="72">
        <v>808.49</v>
      </c>
      <c r="DR1138" t="s">
        <v>768</v>
      </c>
      <c r="DT1138" t="s">
        <v>752</v>
      </c>
    </row>
    <row r="1139" spans="1:124" x14ac:dyDescent="0.3">
      <c r="A1139" t="s">
        <v>769</v>
      </c>
      <c r="B1139">
        <v>19190</v>
      </c>
      <c r="C1139" s="95">
        <v>4191</v>
      </c>
      <c r="D1139" s="95">
        <v>27002394</v>
      </c>
      <c r="E1139" s="95">
        <v>4075</v>
      </c>
      <c r="F1139" s="95">
        <v>20771735</v>
      </c>
      <c r="G1139" s="95">
        <v>1711</v>
      </c>
      <c r="H1139" s="95">
        <v>6390592</v>
      </c>
      <c r="I1139" s="95">
        <v>1611</v>
      </c>
      <c r="J1139" s="95">
        <v>5271412</v>
      </c>
      <c r="K1139" s="95">
        <v>4133</v>
      </c>
      <c r="L1139" s="95">
        <v>28968572</v>
      </c>
      <c r="M1139" s="95">
        <v>3977</v>
      </c>
      <c r="N1139" s="95">
        <v>21820066</v>
      </c>
      <c r="O1139" s="95">
        <v>1734</v>
      </c>
      <c r="P1139" s="95">
        <v>7804572</v>
      </c>
      <c r="Q1139" s="95">
        <v>1614</v>
      </c>
      <c r="R1139" s="95">
        <v>5723516</v>
      </c>
      <c r="S1139" s="95">
        <v>4051</v>
      </c>
      <c r="T1139" s="95">
        <v>31032042</v>
      </c>
      <c r="U1139" s="95">
        <v>3883</v>
      </c>
      <c r="V1139" s="95">
        <v>21486186</v>
      </c>
      <c r="W1139" s="95">
        <v>1708</v>
      </c>
      <c r="X1139" s="95">
        <v>7106854</v>
      </c>
      <c r="Y1139" s="95">
        <v>1595</v>
      </c>
      <c r="Z1139" s="95">
        <v>5971754</v>
      </c>
      <c r="AA1139" s="95">
        <v>3954</v>
      </c>
      <c r="AB1139" s="95">
        <v>26381985</v>
      </c>
      <c r="AC1139" s="95">
        <v>3764</v>
      </c>
      <c r="AD1139" s="95">
        <v>22650208</v>
      </c>
      <c r="AE1139" s="95">
        <v>1670</v>
      </c>
      <c r="AF1139" s="95">
        <v>6789937</v>
      </c>
      <c r="AG1139" s="95">
        <v>1563</v>
      </c>
      <c r="AH1139" s="95">
        <v>6250381</v>
      </c>
      <c r="AI1139" s="95">
        <v>3844</v>
      </c>
      <c r="AJ1139" s="95">
        <v>25346021</v>
      </c>
      <c r="AK1139" s="95">
        <v>3669</v>
      </c>
      <c r="AL1139" s="95">
        <v>22974306.18</v>
      </c>
      <c r="AM1139" s="95">
        <v>1626</v>
      </c>
      <c r="AN1139" s="95">
        <v>6134068</v>
      </c>
      <c r="AO1139" s="95">
        <v>1523</v>
      </c>
      <c r="AP1139" s="95">
        <v>6700905</v>
      </c>
      <c r="AQ1139" s="72">
        <v>471.49</v>
      </c>
      <c r="AR1139" s="72">
        <v>381.69</v>
      </c>
      <c r="AS1139" s="72">
        <v>853.18</v>
      </c>
      <c r="AT1139" s="95">
        <v>33392986</v>
      </c>
      <c r="AU1139" s="95">
        <v>26043147</v>
      </c>
      <c r="AV1139" s="95">
        <v>5902</v>
      </c>
      <c r="AW1139" s="95">
        <v>5686</v>
      </c>
      <c r="AX1139" s="72">
        <v>522.32000000000005</v>
      </c>
      <c r="AY1139" s="72">
        <v>410.53</v>
      </c>
      <c r="AZ1139" s="72">
        <v>932.85</v>
      </c>
      <c r="BA1139" s="95">
        <v>36773144</v>
      </c>
      <c r="BB1139" s="95">
        <v>27543582</v>
      </c>
      <c r="BC1139" s="95">
        <v>5867</v>
      </c>
      <c r="BD1139" s="95">
        <v>5591</v>
      </c>
      <c r="BE1139" s="72">
        <v>551.87</v>
      </c>
      <c r="BF1139" s="72">
        <v>417.7</v>
      </c>
      <c r="BG1139" s="72">
        <v>969.57</v>
      </c>
      <c r="BH1139" s="95">
        <v>38138896</v>
      </c>
      <c r="BI1139" s="95">
        <v>27457940</v>
      </c>
      <c r="BJ1139" s="95">
        <v>5759</v>
      </c>
      <c r="BK1139" s="95">
        <v>5478</v>
      </c>
      <c r="BL1139" s="72">
        <v>491.52</v>
      </c>
      <c r="BM1139" s="72">
        <v>452.11</v>
      </c>
      <c r="BN1139" s="72">
        <v>943.63</v>
      </c>
      <c r="BO1139" s="95">
        <v>33171922</v>
      </c>
      <c r="BP1139" s="95">
        <v>28900589</v>
      </c>
      <c r="BQ1139" s="95">
        <v>5624</v>
      </c>
      <c r="BR1139" s="95">
        <v>5327</v>
      </c>
      <c r="BS1139" s="72">
        <v>479.59</v>
      </c>
      <c r="BT1139" s="72">
        <v>476.3</v>
      </c>
      <c r="BU1139" s="72">
        <v>955.89</v>
      </c>
      <c r="BV1139" s="95">
        <v>31480089</v>
      </c>
      <c r="BW1139" s="95">
        <v>29675211.18</v>
      </c>
      <c r="BX1139" s="95">
        <v>5470</v>
      </c>
      <c r="BY1139" s="95">
        <v>5192</v>
      </c>
      <c r="BZ1139" s="95">
        <v>5799</v>
      </c>
      <c r="CA1139" s="95">
        <v>5734</v>
      </c>
      <c r="CB1139" s="95">
        <v>5624</v>
      </c>
      <c r="CC1139" s="95">
        <v>5483</v>
      </c>
      <c r="CD1139" s="95">
        <v>5334</v>
      </c>
      <c r="CE1139" s="72">
        <v>650.75523149000003</v>
      </c>
      <c r="CF1139" s="72">
        <v>676.59346364999999</v>
      </c>
      <c r="CG1139" s="72">
        <v>712.40329333</v>
      </c>
      <c r="CH1139" s="72">
        <v>716.50152150999998</v>
      </c>
      <c r="CI1139" s="72">
        <v>731.52548966999996</v>
      </c>
      <c r="CJ1139" s="96">
        <v>1.3110613003</v>
      </c>
      <c r="CK1139" s="96">
        <v>1.3787452143000001</v>
      </c>
      <c r="CL1139" s="96">
        <v>1.3609847246</v>
      </c>
      <c r="CM1139" s="96">
        <v>1.3169965054999999</v>
      </c>
      <c r="CN1139" s="96">
        <v>1.3067077135</v>
      </c>
      <c r="CO1139" s="96">
        <v>1.1085726745</v>
      </c>
      <c r="CP1139" s="96">
        <v>1.2041601984000001</v>
      </c>
      <c r="CQ1139" s="96">
        <v>0.99584056389999998</v>
      </c>
      <c r="CR1139" s="96">
        <v>1.2091895732</v>
      </c>
      <c r="CS1139" s="95">
        <v>5659</v>
      </c>
      <c r="CT1139" s="95">
        <v>5582</v>
      </c>
      <c r="CU1139" s="95">
        <v>5506</v>
      </c>
      <c r="CV1139" s="95">
        <v>5358</v>
      </c>
      <c r="CW1139" s="95">
        <v>5293</v>
      </c>
      <c r="CX1139" s="96">
        <v>1.1235512459999999</v>
      </c>
      <c r="CY1139" s="96">
        <v>1.1070256119999999</v>
      </c>
      <c r="CZ1139" s="96">
        <v>1.127696831</v>
      </c>
      <c r="DA1139" s="96">
        <v>1.0955226280000001</v>
      </c>
      <c r="DB1139" s="96">
        <v>1.0875064569999999</v>
      </c>
      <c r="DC1139">
        <v>2013</v>
      </c>
      <c r="DD1139" s="6">
        <v>5454.8</v>
      </c>
      <c r="DE1139" s="96">
        <v>5.2689329999999995E-4</v>
      </c>
      <c r="DF1139" s="72">
        <v>928.16</v>
      </c>
      <c r="DG1139" s="96">
        <v>1</v>
      </c>
      <c r="DH1139" s="72">
        <v>928.16</v>
      </c>
      <c r="DI1139" s="72">
        <v>872.04295533000004</v>
      </c>
      <c r="DJ1139" s="96">
        <v>1</v>
      </c>
      <c r="DK1139" s="72">
        <v>928.16</v>
      </c>
      <c r="DL1139" s="96">
        <v>1</v>
      </c>
      <c r="DM1139" s="72">
        <v>928.16</v>
      </c>
      <c r="DN1139" s="96">
        <v>1</v>
      </c>
      <c r="DO1139" s="96">
        <v>1.4480000000000001E-3</v>
      </c>
      <c r="DP1139" s="72">
        <v>1.34</v>
      </c>
      <c r="DQ1139" s="72">
        <v>926.82</v>
      </c>
      <c r="DR1139" t="s">
        <v>769</v>
      </c>
      <c r="DT1139" t="s">
        <v>752</v>
      </c>
    </row>
    <row r="1140" spans="1:124" x14ac:dyDescent="0.3">
      <c r="A1140" t="s">
        <v>30</v>
      </c>
      <c r="B1140">
        <v>19200</v>
      </c>
      <c r="C1140" s="95">
        <v>3119</v>
      </c>
      <c r="D1140" s="95">
        <v>14835117</v>
      </c>
      <c r="E1140" s="95">
        <v>2927</v>
      </c>
      <c r="F1140" s="95">
        <v>14267105</v>
      </c>
      <c r="G1140" s="95">
        <v>553</v>
      </c>
      <c r="H1140" s="95">
        <v>2090502</v>
      </c>
      <c r="I1140" s="95">
        <v>524</v>
      </c>
      <c r="J1140" s="95">
        <v>1962603</v>
      </c>
      <c r="K1140" s="95">
        <v>3125</v>
      </c>
      <c r="L1140" s="95">
        <v>15554033</v>
      </c>
      <c r="M1140" s="95">
        <v>2906</v>
      </c>
      <c r="N1140" s="95">
        <v>15256782</v>
      </c>
      <c r="O1140" s="95">
        <v>557</v>
      </c>
      <c r="P1140" s="95">
        <v>2856158</v>
      </c>
      <c r="Q1140" s="95">
        <v>528</v>
      </c>
      <c r="R1140" s="95">
        <v>2089577</v>
      </c>
      <c r="S1140" s="95">
        <v>3014</v>
      </c>
      <c r="T1140" s="95">
        <v>17354643</v>
      </c>
      <c r="U1140" s="95">
        <v>2801</v>
      </c>
      <c r="V1140" s="95">
        <v>15638358</v>
      </c>
      <c r="W1140" s="95">
        <v>561</v>
      </c>
      <c r="X1140" s="95">
        <v>2553895</v>
      </c>
      <c r="Y1140" s="95">
        <v>533</v>
      </c>
      <c r="Z1140" s="95">
        <v>2223533</v>
      </c>
      <c r="AA1140" s="95">
        <v>2962</v>
      </c>
      <c r="AB1140" s="95">
        <v>15510015</v>
      </c>
      <c r="AC1140" s="95">
        <v>2741</v>
      </c>
      <c r="AD1140" s="95">
        <v>16543333</v>
      </c>
      <c r="AE1140" s="95">
        <v>553</v>
      </c>
      <c r="AF1140" s="95">
        <v>2858443</v>
      </c>
      <c r="AG1140" s="95">
        <v>526</v>
      </c>
      <c r="AH1140" s="95">
        <v>2504989</v>
      </c>
      <c r="AI1140" s="95">
        <v>2938</v>
      </c>
      <c r="AJ1140" s="95">
        <v>16456137.529999999</v>
      </c>
      <c r="AK1140" s="95">
        <v>2724</v>
      </c>
      <c r="AL1140" s="95">
        <v>16743200.5</v>
      </c>
      <c r="AM1140" s="95">
        <v>568</v>
      </c>
      <c r="AN1140" s="95">
        <v>2240126</v>
      </c>
      <c r="AO1140" s="95">
        <v>536</v>
      </c>
      <c r="AP1140" s="95">
        <v>2569828</v>
      </c>
      <c r="AQ1140" s="72">
        <v>384.11</v>
      </c>
      <c r="AR1140" s="72">
        <v>391.91</v>
      </c>
      <c r="AS1140" s="72">
        <v>776.02</v>
      </c>
      <c r="AT1140" s="95">
        <v>16925619</v>
      </c>
      <c r="AU1140" s="95">
        <v>16229708</v>
      </c>
      <c r="AV1140" s="95">
        <v>3672</v>
      </c>
      <c r="AW1140" s="95">
        <v>3451</v>
      </c>
      <c r="AX1140" s="72">
        <v>416.67</v>
      </c>
      <c r="AY1140" s="72">
        <v>420.95</v>
      </c>
      <c r="AZ1140" s="72">
        <v>837.62</v>
      </c>
      <c r="BA1140" s="95">
        <v>18410191</v>
      </c>
      <c r="BB1140" s="95">
        <v>17346359</v>
      </c>
      <c r="BC1140" s="95">
        <v>3682</v>
      </c>
      <c r="BD1140" s="95">
        <v>3434</v>
      </c>
      <c r="BE1140" s="72">
        <v>464.07</v>
      </c>
      <c r="BF1140" s="72">
        <v>446.46</v>
      </c>
      <c r="BG1140" s="72">
        <v>910.53</v>
      </c>
      <c r="BH1140" s="95">
        <v>19908538</v>
      </c>
      <c r="BI1140" s="95">
        <v>17861891</v>
      </c>
      <c r="BJ1140" s="95">
        <v>3575</v>
      </c>
      <c r="BK1140" s="95">
        <v>3334</v>
      </c>
      <c r="BL1140" s="72">
        <v>435.48</v>
      </c>
      <c r="BM1140" s="72">
        <v>485.88</v>
      </c>
      <c r="BN1140" s="72">
        <v>921.36</v>
      </c>
      <c r="BO1140" s="95">
        <v>18368458</v>
      </c>
      <c r="BP1140" s="95">
        <v>19048322</v>
      </c>
      <c r="BQ1140" s="95">
        <v>3515</v>
      </c>
      <c r="BR1140" s="95">
        <v>3267</v>
      </c>
      <c r="BS1140" s="72">
        <v>444.39</v>
      </c>
      <c r="BT1140" s="72">
        <v>493.69</v>
      </c>
      <c r="BU1140" s="72">
        <v>938.08</v>
      </c>
      <c r="BV1140" s="95">
        <v>18696263.530000001</v>
      </c>
      <c r="BW1140" s="95">
        <v>19313028.5</v>
      </c>
      <c r="BX1140" s="95">
        <v>3506</v>
      </c>
      <c r="BY1140" s="95">
        <v>3260</v>
      </c>
      <c r="BZ1140" s="95">
        <v>3567</v>
      </c>
      <c r="CA1140" s="95">
        <v>3562</v>
      </c>
      <c r="CB1140" s="95">
        <v>3459</v>
      </c>
      <c r="CC1140" s="95">
        <v>3397</v>
      </c>
      <c r="CD1140" s="95">
        <v>3386</v>
      </c>
      <c r="CE1140" s="72">
        <v>650.75523149000003</v>
      </c>
      <c r="CF1140" s="72">
        <v>676.59346364999999</v>
      </c>
      <c r="CG1140" s="72">
        <v>712.40329333</v>
      </c>
      <c r="CH1140" s="72">
        <v>716.50152150999998</v>
      </c>
      <c r="CI1140" s="72">
        <v>731.52548966999996</v>
      </c>
      <c r="CJ1140" s="96">
        <v>1.1924913738</v>
      </c>
      <c r="CK1140" s="96">
        <v>1.2379959975999999</v>
      </c>
      <c r="CL1140" s="96">
        <v>1.2781103183</v>
      </c>
      <c r="CM1140" s="96">
        <v>1.2859149245999999</v>
      </c>
      <c r="CN1140" s="96">
        <v>1.2823613302000001</v>
      </c>
      <c r="CO1140" s="96">
        <v>1.0658213902</v>
      </c>
      <c r="CP1140" s="96">
        <v>1.1778472457</v>
      </c>
      <c r="CQ1140" s="96">
        <v>0.99584056389999998</v>
      </c>
      <c r="CR1140" s="96">
        <v>1.1827667201000001</v>
      </c>
      <c r="CS1140" s="95">
        <v>3536</v>
      </c>
      <c r="CT1140" s="95">
        <v>3548</v>
      </c>
      <c r="CU1140" s="95">
        <v>3503</v>
      </c>
      <c r="CV1140" s="95">
        <v>3428</v>
      </c>
      <c r="CW1140" s="95">
        <v>3393</v>
      </c>
      <c r="CX1140" s="96">
        <v>1.0843363420000001</v>
      </c>
      <c r="CY1140" s="96">
        <v>1.055674088</v>
      </c>
      <c r="CZ1140" s="96">
        <v>1.0760173200000001</v>
      </c>
      <c r="DA1140" s="96">
        <v>1.0476331189999999</v>
      </c>
      <c r="DB1140" s="96">
        <v>1.0649863799999999</v>
      </c>
      <c r="DC1140">
        <v>2013</v>
      </c>
      <c r="DD1140" s="6">
        <v>3349.2</v>
      </c>
      <c r="DE1140" s="96">
        <v>1.0385574E-3</v>
      </c>
      <c r="DF1140" s="72">
        <v>907.41</v>
      </c>
      <c r="DG1140" s="96">
        <v>1</v>
      </c>
      <c r="DH1140" s="72">
        <v>907.41</v>
      </c>
      <c r="DI1140" s="72">
        <v>872.04295533000004</v>
      </c>
      <c r="DJ1140" s="96">
        <v>1</v>
      </c>
      <c r="DK1140" s="72">
        <v>907.41</v>
      </c>
      <c r="DL1140" s="96">
        <v>1</v>
      </c>
      <c r="DM1140" s="72">
        <v>907.41</v>
      </c>
      <c r="DN1140" s="96">
        <v>1</v>
      </c>
      <c r="DO1140" s="96">
        <v>2.823E-3</v>
      </c>
      <c r="DP1140" s="72">
        <v>2.56</v>
      </c>
      <c r="DQ1140" s="72">
        <v>904.85</v>
      </c>
      <c r="DR1140" t="s">
        <v>30</v>
      </c>
      <c r="DT1140" t="s">
        <v>752</v>
      </c>
    </row>
    <row r="1141" spans="1:124" x14ac:dyDescent="0.3">
      <c r="A1141" t="s">
        <v>124</v>
      </c>
      <c r="B1141">
        <v>19210</v>
      </c>
      <c r="C1141" s="95">
        <v>2295</v>
      </c>
      <c r="D1141" s="95">
        <v>11625017</v>
      </c>
      <c r="E1141" s="95">
        <v>2148</v>
      </c>
      <c r="F1141" s="95">
        <v>8551238</v>
      </c>
      <c r="G1141" s="95">
        <v>781</v>
      </c>
      <c r="H1141" s="95">
        <v>2594645</v>
      </c>
      <c r="I1141" s="95">
        <v>717</v>
      </c>
      <c r="J1141" s="95">
        <v>2054850</v>
      </c>
      <c r="K1141" s="95">
        <v>2274</v>
      </c>
      <c r="L1141" s="95">
        <v>11955311</v>
      </c>
      <c r="M1141" s="95">
        <v>2112</v>
      </c>
      <c r="N1141" s="95">
        <v>8515793</v>
      </c>
      <c r="O1141" s="95">
        <v>780</v>
      </c>
      <c r="P1141" s="95">
        <v>2374087</v>
      </c>
      <c r="Q1141" s="95">
        <v>711</v>
      </c>
      <c r="R1141" s="95">
        <v>2064150</v>
      </c>
      <c r="S1141" s="95">
        <v>2263</v>
      </c>
      <c r="T1141" s="95">
        <v>11476528</v>
      </c>
      <c r="U1141" s="95">
        <v>2081</v>
      </c>
      <c r="V1141" s="95">
        <v>9164342</v>
      </c>
      <c r="W1141" s="95">
        <v>784</v>
      </c>
      <c r="X1141" s="95">
        <v>2459340</v>
      </c>
      <c r="Y1141" s="95">
        <v>698</v>
      </c>
      <c r="Z1141" s="95">
        <v>2194527</v>
      </c>
      <c r="AA1141" s="95">
        <v>2252</v>
      </c>
      <c r="AB1141" s="95">
        <v>10935332</v>
      </c>
      <c r="AC1141" s="95">
        <v>2069</v>
      </c>
      <c r="AD1141" s="95">
        <v>9544552</v>
      </c>
      <c r="AE1141" s="95">
        <v>771</v>
      </c>
      <c r="AF1141" s="95">
        <v>2613188</v>
      </c>
      <c r="AG1141" s="95">
        <v>688</v>
      </c>
      <c r="AH1141" s="95">
        <v>2298664</v>
      </c>
      <c r="AI1141" s="95">
        <v>2288</v>
      </c>
      <c r="AJ1141" s="95">
        <v>10568466</v>
      </c>
      <c r="AK1141" s="95">
        <v>2096</v>
      </c>
      <c r="AL1141" s="95">
        <v>10512933.9</v>
      </c>
      <c r="AM1141" s="95">
        <v>766</v>
      </c>
      <c r="AN1141" s="95">
        <v>2354099</v>
      </c>
      <c r="AO1141" s="95">
        <v>683</v>
      </c>
      <c r="AP1141" s="95">
        <v>2649454.96</v>
      </c>
      <c r="AQ1141" s="72">
        <v>385.23</v>
      </c>
      <c r="AR1141" s="72">
        <v>308.5</v>
      </c>
      <c r="AS1141" s="72">
        <v>693.73</v>
      </c>
      <c r="AT1141" s="95">
        <v>14219662</v>
      </c>
      <c r="AU1141" s="95">
        <v>10606088</v>
      </c>
      <c r="AV1141" s="95">
        <v>3076</v>
      </c>
      <c r="AW1141" s="95">
        <v>2865</v>
      </c>
      <c r="AX1141" s="72">
        <v>391</v>
      </c>
      <c r="AY1141" s="72">
        <v>312.31</v>
      </c>
      <c r="AZ1141" s="72">
        <v>703.31</v>
      </c>
      <c r="BA1141" s="95">
        <v>14329398</v>
      </c>
      <c r="BB1141" s="95">
        <v>10579943</v>
      </c>
      <c r="BC1141" s="95">
        <v>3054</v>
      </c>
      <c r="BD1141" s="95">
        <v>2823</v>
      </c>
      <c r="BE1141" s="72">
        <v>381.14</v>
      </c>
      <c r="BF1141" s="72">
        <v>340.62</v>
      </c>
      <c r="BG1141" s="72">
        <v>721.76</v>
      </c>
      <c r="BH1141" s="95">
        <v>13935868</v>
      </c>
      <c r="BI1141" s="95">
        <v>11358869</v>
      </c>
      <c r="BJ1141" s="95">
        <v>3047</v>
      </c>
      <c r="BK1141" s="95">
        <v>2779</v>
      </c>
      <c r="BL1141" s="72">
        <v>373.48</v>
      </c>
      <c r="BM1141" s="72">
        <v>357.97</v>
      </c>
      <c r="BN1141" s="72">
        <v>731.45</v>
      </c>
      <c r="BO1141" s="95">
        <v>13548520</v>
      </c>
      <c r="BP1141" s="95">
        <v>11843216</v>
      </c>
      <c r="BQ1141" s="95">
        <v>3023</v>
      </c>
      <c r="BR1141" s="95">
        <v>2757</v>
      </c>
      <c r="BS1141" s="72">
        <v>352.61</v>
      </c>
      <c r="BT1141" s="72">
        <v>394.7</v>
      </c>
      <c r="BU1141" s="72">
        <v>747.31</v>
      </c>
      <c r="BV1141" s="95">
        <v>12922565</v>
      </c>
      <c r="BW1141" s="95">
        <v>13162388.859999999</v>
      </c>
      <c r="BX1141" s="95">
        <v>3054</v>
      </c>
      <c r="BY1141" s="95">
        <v>2779</v>
      </c>
      <c r="BZ1141" s="95">
        <v>2975</v>
      </c>
      <c r="CA1141" s="95">
        <v>2943</v>
      </c>
      <c r="CB1141" s="95">
        <v>2918</v>
      </c>
      <c r="CC1141" s="95">
        <v>2897</v>
      </c>
      <c r="CD1141" s="95">
        <v>2919</v>
      </c>
      <c r="CE1141" s="72">
        <v>650.75523149000003</v>
      </c>
      <c r="CF1141" s="72">
        <v>676.59346364999999</v>
      </c>
      <c r="CG1141" s="72">
        <v>712.40329333</v>
      </c>
      <c r="CH1141" s="72">
        <v>716.50152150999998</v>
      </c>
      <c r="CI1141" s="72">
        <v>731.52548966999996</v>
      </c>
      <c r="CJ1141" s="96">
        <v>1.0660382988999999</v>
      </c>
      <c r="CK1141" s="96">
        <v>1.0394868378</v>
      </c>
      <c r="CL1141" s="96">
        <v>1.0131340026</v>
      </c>
      <c r="CM1141" s="96">
        <v>1.0208631497</v>
      </c>
      <c r="CN1141" s="96">
        <v>1.0215775261</v>
      </c>
      <c r="CO1141" s="96">
        <v>0.95584962890000003</v>
      </c>
      <c r="CP1141" s="96">
        <v>1.0798978539999999</v>
      </c>
      <c r="CQ1141" s="96">
        <v>0.99584056389999998</v>
      </c>
      <c r="CR1141" s="96">
        <v>1.0844082264999999</v>
      </c>
      <c r="CS1141" s="95">
        <v>2857</v>
      </c>
      <c r="CT1141" s="95">
        <v>2877</v>
      </c>
      <c r="CU1141" s="95">
        <v>2822</v>
      </c>
      <c r="CV1141" s="95">
        <v>2781</v>
      </c>
      <c r="CW1141" s="95">
        <v>2820</v>
      </c>
      <c r="CX1141" s="96">
        <v>0.966686461</v>
      </c>
      <c r="CY1141" s="96">
        <v>0.95873255800000001</v>
      </c>
      <c r="CZ1141" s="96">
        <v>0.95556958299999994</v>
      </c>
      <c r="DA1141" s="96">
        <v>0.93755377900000003</v>
      </c>
      <c r="DB1141" s="96">
        <v>0.96025247700000005</v>
      </c>
      <c r="DC1141">
        <v>2013</v>
      </c>
      <c r="DD1141" s="6">
        <v>2800.6</v>
      </c>
      <c r="DE1141" s="96">
        <v>2.1158908999999999E-3</v>
      </c>
      <c r="DF1141" s="72">
        <v>831.05</v>
      </c>
      <c r="DG1141" s="96">
        <v>1</v>
      </c>
      <c r="DH1141" s="72">
        <v>831.05</v>
      </c>
      <c r="DI1141" s="72">
        <v>829.78733422000005</v>
      </c>
      <c r="DJ1141" s="96">
        <v>1</v>
      </c>
      <c r="DK1141" s="72">
        <v>831.05</v>
      </c>
      <c r="DL1141" s="96">
        <v>1</v>
      </c>
      <c r="DM1141" s="72">
        <v>831.05</v>
      </c>
      <c r="DN1141" s="96">
        <v>1</v>
      </c>
      <c r="DO1141" s="96">
        <v>4.6239999999999996E-3</v>
      </c>
      <c r="DP1141" s="72">
        <v>3.84</v>
      </c>
      <c r="DQ1141" s="72">
        <v>827.21</v>
      </c>
      <c r="DR1141" t="s">
        <v>124</v>
      </c>
      <c r="DT1141" t="s">
        <v>752</v>
      </c>
    </row>
    <row r="1142" spans="1:124" x14ac:dyDescent="0.3">
      <c r="A1142" t="s">
        <v>770</v>
      </c>
      <c r="B1142">
        <v>19220</v>
      </c>
      <c r="C1142" s="95">
        <v>8429</v>
      </c>
      <c r="D1142" s="95">
        <v>38352271</v>
      </c>
      <c r="E1142" s="95">
        <v>8134</v>
      </c>
      <c r="F1142" s="95">
        <v>32346389</v>
      </c>
      <c r="G1142" s="95">
        <v>2370</v>
      </c>
      <c r="H1142" s="95">
        <v>8047375</v>
      </c>
      <c r="I1142" s="95">
        <v>2225</v>
      </c>
      <c r="J1142" s="95">
        <v>7300873</v>
      </c>
      <c r="K1142" s="95">
        <v>8296</v>
      </c>
      <c r="L1142" s="95">
        <v>38192280</v>
      </c>
      <c r="M1142" s="95">
        <v>7937</v>
      </c>
      <c r="N1142" s="95">
        <v>32314961</v>
      </c>
      <c r="O1142" s="95">
        <v>2461</v>
      </c>
      <c r="P1142" s="95">
        <v>8485752</v>
      </c>
      <c r="Q1142" s="95">
        <v>2290</v>
      </c>
      <c r="R1142" s="95">
        <v>7904716</v>
      </c>
      <c r="S1142" s="95">
        <v>8259</v>
      </c>
      <c r="T1142" s="95">
        <v>42152244</v>
      </c>
      <c r="U1142" s="95">
        <v>7876</v>
      </c>
      <c r="V1142" s="95">
        <v>34777995</v>
      </c>
      <c r="W1142" s="95">
        <v>2529</v>
      </c>
      <c r="X1142" s="95">
        <v>8322460</v>
      </c>
      <c r="Y1142" s="95">
        <v>2360</v>
      </c>
      <c r="Z1142" s="95">
        <v>8288384</v>
      </c>
      <c r="AA1142" s="95">
        <v>8231</v>
      </c>
      <c r="AB1142" s="95">
        <v>38720052</v>
      </c>
      <c r="AC1142" s="95">
        <v>7791</v>
      </c>
      <c r="AD1142" s="95">
        <v>35622806</v>
      </c>
      <c r="AE1142" s="95">
        <v>2565</v>
      </c>
      <c r="AF1142" s="95">
        <v>8439283</v>
      </c>
      <c r="AG1142" s="95">
        <v>2398</v>
      </c>
      <c r="AH1142" s="95">
        <v>9567116</v>
      </c>
      <c r="AI1142" s="95">
        <v>8250</v>
      </c>
      <c r="AJ1142" s="95">
        <v>36348122.130000003</v>
      </c>
      <c r="AK1142" s="95">
        <v>7767</v>
      </c>
      <c r="AL1142" s="95">
        <v>36936565.109999999</v>
      </c>
      <c r="AM1142" s="95">
        <v>2607</v>
      </c>
      <c r="AN1142" s="95">
        <v>8515918</v>
      </c>
      <c r="AO1142" s="95">
        <v>2439</v>
      </c>
      <c r="AP1142" s="95">
        <v>10560295</v>
      </c>
      <c r="AQ1142" s="72">
        <v>358.06</v>
      </c>
      <c r="AR1142" s="72">
        <v>318.94</v>
      </c>
      <c r="AS1142" s="72">
        <v>677</v>
      </c>
      <c r="AT1142" s="95">
        <v>46399646</v>
      </c>
      <c r="AU1142" s="95">
        <v>39647262</v>
      </c>
      <c r="AV1142" s="95">
        <v>10799</v>
      </c>
      <c r="AW1142" s="95">
        <v>10359</v>
      </c>
      <c r="AX1142" s="72">
        <v>361.61</v>
      </c>
      <c r="AY1142" s="72">
        <v>327.72</v>
      </c>
      <c r="AZ1142" s="72">
        <v>689.33</v>
      </c>
      <c r="BA1142" s="95">
        <v>46678032</v>
      </c>
      <c r="BB1142" s="95">
        <v>40219677</v>
      </c>
      <c r="BC1142" s="95">
        <v>10757</v>
      </c>
      <c r="BD1142" s="95">
        <v>10227</v>
      </c>
      <c r="BE1142" s="72">
        <v>389.9</v>
      </c>
      <c r="BF1142" s="72">
        <v>350.61</v>
      </c>
      <c r="BG1142" s="72">
        <v>740.51</v>
      </c>
      <c r="BH1142" s="95">
        <v>50474704</v>
      </c>
      <c r="BI1142" s="95">
        <v>43066379</v>
      </c>
      <c r="BJ1142" s="95">
        <v>10788</v>
      </c>
      <c r="BK1142" s="95">
        <v>10236</v>
      </c>
      <c r="BL1142" s="72">
        <v>364.02</v>
      </c>
      <c r="BM1142" s="72">
        <v>369.6</v>
      </c>
      <c r="BN1142" s="72">
        <v>733.62</v>
      </c>
      <c r="BO1142" s="95">
        <v>47159335</v>
      </c>
      <c r="BP1142" s="95">
        <v>45189922</v>
      </c>
      <c r="BQ1142" s="95">
        <v>10796</v>
      </c>
      <c r="BR1142" s="95">
        <v>10189</v>
      </c>
      <c r="BS1142" s="72">
        <v>344.36</v>
      </c>
      <c r="BT1142" s="72">
        <v>387.82</v>
      </c>
      <c r="BU1142" s="72">
        <v>732.18</v>
      </c>
      <c r="BV1142" s="95">
        <v>44864040.130000003</v>
      </c>
      <c r="BW1142" s="95">
        <v>47496860.109999999</v>
      </c>
      <c r="BX1142" s="95">
        <v>10857</v>
      </c>
      <c r="BY1142" s="95">
        <v>10206</v>
      </c>
      <c r="BZ1142" s="95">
        <v>10589</v>
      </c>
      <c r="CA1142" s="95">
        <v>10501</v>
      </c>
      <c r="CB1142" s="95">
        <v>10522</v>
      </c>
      <c r="CC1142" s="95">
        <v>10508</v>
      </c>
      <c r="CD1142" s="95">
        <v>10539</v>
      </c>
      <c r="CE1142" s="72">
        <v>650.75523149000003</v>
      </c>
      <c r="CF1142" s="72">
        <v>676.59346364999999</v>
      </c>
      <c r="CG1142" s="72">
        <v>712.40329333</v>
      </c>
      <c r="CH1142" s="72">
        <v>716.50152150999998</v>
      </c>
      <c r="CI1142" s="72">
        <v>731.52548966999996</v>
      </c>
      <c r="CJ1142" s="96">
        <v>1.0403297081</v>
      </c>
      <c r="CK1142" s="96">
        <v>1.0188245039999999</v>
      </c>
      <c r="CL1142" s="96">
        <v>1.0394533642999999</v>
      </c>
      <c r="CM1142" s="96">
        <v>1.0238917544999999</v>
      </c>
      <c r="CN1142" s="96">
        <v>1.0008947198</v>
      </c>
      <c r="CO1142" s="96">
        <v>1.0059392993</v>
      </c>
      <c r="CP1142" s="96">
        <v>1.0186288684</v>
      </c>
      <c r="CQ1142" s="96">
        <v>0.99584056389999998</v>
      </c>
      <c r="CR1142" s="96">
        <v>1.0228833409</v>
      </c>
      <c r="CS1142" s="95">
        <v>10161</v>
      </c>
      <c r="CT1142" s="95">
        <v>10036</v>
      </c>
      <c r="CU1142" s="95">
        <v>10045</v>
      </c>
      <c r="CV1142" s="95">
        <v>10006</v>
      </c>
      <c r="CW1142" s="95">
        <v>9983</v>
      </c>
      <c r="CX1142" s="96">
        <v>1.008535054</v>
      </c>
      <c r="CY1142" s="96">
        <v>1.004151469</v>
      </c>
      <c r="CZ1142" s="96">
        <v>1.007368509</v>
      </c>
      <c r="DA1142" s="96">
        <v>1.000979367</v>
      </c>
      <c r="DB1142" s="96">
        <v>1.008627857</v>
      </c>
      <c r="DC1142">
        <v>2013</v>
      </c>
      <c r="DD1142" s="6">
        <v>10243.4</v>
      </c>
      <c r="DE1142" s="96">
        <v>1.3416744999999999E-3</v>
      </c>
      <c r="DF1142" s="72">
        <v>784.51</v>
      </c>
      <c r="DG1142" s="96">
        <v>1</v>
      </c>
      <c r="DH1142" s="72">
        <v>784.51</v>
      </c>
      <c r="DI1142" s="72">
        <v>872.04295533000004</v>
      </c>
      <c r="DJ1142" s="96">
        <v>1</v>
      </c>
      <c r="DK1142" s="72">
        <v>784.51</v>
      </c>
      <c r="DL1142" s="96">
        <v>1</v>
      </c>
      <c r="DM1142" s="72">
        <v>784.51</v>
      </c>
      <c r="DN1142" s="96">
        <v>1</v>
      </c>
      <c r="DO1142" s="96">
        <v>2.48E-3</v>
      </c>
      <c r="DP1142" s="72">
        <v>1.95</v>
      </c>
      <c r="DQ1142" s="72">
        <v>782.56</v>
      </c>
      <c r="DR1142" t="s">
        <v>770</v>
      </c>
      <c r="DT1142" t="s">
        <v>752</v>
      </c>
    </row>
    <row r="1143" spans="1:124" x14ac:dyDescent="0.3">
      <c r="A1143" t="s">
        <v>771</v>
      </c>
      <c r="B1143">
        <v>19230</v>
      </c>
      <c r="C1143" s="95">
        <v>2760</v>
      </c>
      <c r="D1143" s="95">
        <v>12918722</v>
      </c>
      <c r="E1143" s="95">
        <v>2557</v>
      </c>
      <c r="F1143" s="95">
        <v>10979225</v>
      </c>
      <c r="G1143" s="95">
        <v>850</v>
      </c>
      <c r="H1143" s="95">
        <v>3520919</v>
      </c>
      <c r="I1143" s="95">
        <v>778</v>
      </c>
      <c r="J1143" s="95">
        <v>3273723</v>
      </c>
      <c r="K1143" s="95">
        <v>2594</v>
      </c>
      <c r="L1143" s="95">
        <v>11923055</v>
      </c>
      <c r="M1143" s="95">
        <v>2349</v>
      </c>
      <c r="N1143" s="95">
        <v>10620181</v>
      </c>
      <c r="O1143" s="95">
        <v>859</v>
      </c>
      <c r="P1143" s="95">
        <v>4512250</v>
      </c>
      <c r="Q1143" s="95">
        <v>783</v>
      </c>
      <c r="R1143" s="95">
        <v>3751600</v>
      </c>
      <c r="S1143" s="95">
        <v>2505</v>
      </c>
      <c r="T1143" s="95">
        <v>11045721</v>
      </c>
      <c r="U1143" s="95">
        <v>2240</v>
      </c>
      <c r="V1143" s="95">
        <v>11183204</v>
      </c>
      <c r="W1143" s="95">
        <v>836</v>
      </c>
      <c r="X1143" s="95">
        <v>5039971</v>
      </c>
      <c r="Y1143" s="95">
        <v>759</v>
      </c>
      <c r="Z1143" s="95">
        <v>4228416</v>
      </c>
      <c r="AA1143" s="95">
        <v>2442</v>
      </c>
      <c r="AB1143" s="95">
        <v>10242871</v>
      </c>
      <c r="AC1143" s="95">
        <v>2170</v>
      </c>
      <c r="AD1143" s="95">
        <v>11846879</v>
      </c>
      <c r="AE1143" s="95">
        <v>855</v>
      </c>
      <c r="AF1143" s="95">
        <v>3754049</v>
      </c>
      <c r="AG1143" s="95">
        <v>787</v>
      </c>
      <c r="AH1143" s="95">
        <v>4174481</v>
      </c>
      <c r="AI1143" s="95">
        <v>2446</v>
      </c>
      <c r="AJ1143" s="95">
        <v>10144152</v>
      </c>
      <c r="AK1143" s="95">
        <v>2165</v>
      </c>
      <c r="AL1143" s="95">
        <v>11876103</v>
      </c>
      <c r="AM1143" s="95">
        <v>852</v>
      </c>
      <c r="AN1143" s="95">
        <v>3879762</v>
      </c>
      <c r="AO1143" s="95">
        <v>780</v>
      </c>
      <c r="AP1143" s="95">
        <v>4433202</v>
      </c>
      <c r="AQ1143" s="72">
        <v>379.49</v>
      </c>
      <c r="AR1143" s="72">
        <v>356.15</v>
      </c>
      <c r="AS1143" s="72">
        <v>735.64</v>
      </c>
      <c r="AT1143" s="95">
        <v>16439641</v>
      </c>
      <c r="AU1143" s="95">
        <v>14252948</v>
      </c>
      <c r="AV1143" s="95">
        <v>3610</v>
      </c>
      <c r="AW1143" s="95">
        <v>3335</v>
      </c>
      <c r="AX1143" s="72">
        <v>396.64</v>
      </c>
      <c r="AY1143" s="72">
        <v>382.39</v>
      </c>
      <c r="AZ1143" s="72">
        <v>779.03</v>
      </c>
      <c r="BA1143" s="95">
        <v>16435305</v>
      </c>
      <c r="BB1143" s="95">
        <v>14371781</v>
      </c>
      <c r="BC1143" s="95">
        <v>3453</v>
      </c>
      <c r="BD1143" s="95">
        <v>3132</v>
      </c>
      <c r="BE1143" s="72">
        <v>401.22</v>
      </c>
      <c r="BF1143" s="72">
        <v>428.24</v>
      </c>
      <c r="BG1143" s="72">
        <v>829.46</v>
      </c>
      <c r="BH1143" s="95">
        <v>16085692</v>
      </c>
      <c r="BI1143" s="95">
        <v>15411620</v>
      </c>
      <c r="BJ1143" s="95">
        <v>3341</v>
      </c>
      <c r="BK1143" s="95">
        <v>2999</v>
      </c>
      <c r="BL1143" s="72">
        <v>353.78</v>
      </c>
      <c r="BM1143" s="72">
        <v>451.51</v>
      </c>
      <c r="BN1143" s="72">
        <v>805.29</v>
      </c>
      <c r="BO1143" s="95">
        <v>13996920</v>
      </c>
      <c r="BP1143" s="95">
        <v>16021360</v>
      </c>
      <c r="BQ1143" s="95">
        <v>3297</v>
      </c>
      <c r="BR1143" s="95">
        <v>2957</v>
      </c>
      <c r="BS1143" s="72">
        <v>354.35</v>
      </c>
      <c r="BT1143" s="72">
        <v>461.5</v>
      </c>
      <c r="BU1143" s="72">
        <v>815.85</v>
      </c>
      <c r="BV1143" s="95">
        <v>14023914</v>
      </c>
      <c r="BW1143" s="95">
        <v>16309305</v>
      </c>
      <c r="BX1143" s="95">
        <v>3298</v>
      </c>
      <c r="BY1143" s="95">
        <v>2945</v>
      </c>
      <c r="BZ1143" s="95">
        <v>3479</v>
      </c>
      <c r="CA1143" s="95">
        <v>3298</v>
      </c>
      <c r="CB1143" s="95">
        <v>3176</v>
      </c>
      <c r="CC1143" s="95">
        <v>3136</v>
      </c>
      <c r="CD1143" s="95">
        <v>3125</v>
      </c>
      <c r="CE1143" s="72">
        <v>650.75523149000003</v>
      </c>
      <c r="CF1143" s="72">
        <v>676.59346364999999</v>
      </c>
      <c r="CG1143" s="72">
        <v>712.40329333</v>
      </c>
      <c r="CH1143" s="72">
        <v>716.50152150999998</v>
      </c>
      <c r="CI1143" s="72">
        <v>731.52548966999996</v>
      </c>
      <c r="CJ1143" s="96">
        <v>1.1304403936</v>
      </c>
      <c r="CK1143" s="96">
        <v>1.1514004226000001</v>
      </c>
      <c r="CL1143" s="96">
        <v>1.1643124165000001</v>
      </c>
      <c r="CM1143" s="96">
        <v>1.1239194556000001</v>
      </c>
      <c r="CN1143" s="96">
        <v>1.1152721423</v>
      </c>
      <c r="CO1143" s="96">
        <v>1.0381838945999999</v>
      </c>
      <c r="CP1143" s="96">
        <v>1.0952481270000001</v>
      </c>
      <c r="CQ1143" s="96">
        <v>0.99584056389999998</v>
      </c>
      <c r="CR1143" s="96">
        <v>1.0998226124999999</v>
      </c>
      <c r="CS1143" s="95">
        <v>3191</v>
      </c>
      <c r="CT1143" s="95">
        <v>3015</v>
      </c>
      <c r="CU1143" s="95">
        <v>2903</v>
      </c>
      <c r="CV1143" s="95">
        <v>2801</v>
      </c>
      <c r="CW1143" s="95">
        <v>2746</v>
      </c>
      <c r="CX1143" s="96">
        <v>1.0534642759999999</v>
      </c>
      <c r="CY1143" s="96">
        <v>1.0368775240000001</v>
      </c>
      <c r="CZ1143" s="96">
        <v>1.0364168419999999</v>
      </c>
      <c r="DA1143" s="96">
        <v>1.0327485839999999</v>
      </c>
      <c r="DB1143" s="96">
        <v>1.0292738690000001</v>
      </c>
      <c r="DC1143">
        <v>2013</v>
      </c>
      <c r="DD1143" s="6">
        <v>3073.6</v>
      </c>
      <c r="DE1143" s="96">
        <v>2.8840519000000002E-3</v>
      </c>
      <c r="DF1143" s="72">
        <v>842.22</v>
      </c>
      <c r="DG1143" s="96">
        <v>1</v>
      </c>
      <c r="DH1143" s="72">
        <v>842.22</v>
      </c>
      <c r="DI1143" s="72">
        <v>841.79921778000005</v>
      </c>
      <c r="DJ1143" s="96">
        <v>1</v>
      </c>
      <c r="DK1143" s="72">
        <v>842.22</v>
      </c>
      <c r="DL1143" s="96">
        <v>1</v>
      </c>
      <c r="DM1143" s="72">
        <v>842.22</v>
      </c>
      <c r="DN1143" s="96">
        <v>1</v>
      </c>
      <c r="DO1143" s="96">
        <v>6.7460000000000003E-3</v>
      </c>
      <c r="DP1143" s="72">
        <v>5.68</v>
      </c>
      <c r="DQ1143" s="72">
        <v>836.54</v>
      </c>
      <c r="DR1143" t="s">
        <v>771</v>
      </c>
      <c r="DT1143" t="s">
        <v>752</v>
      </c>
    </row>
    <row r="1144" spans="1:124" x14ac:dyDescent="0.3">
      <c r="A1144" t="s">
        <v>36</v>
      </c>
      <c r="B1144">
        <v>19240</v>
      </c>
      <c r="C1144" s="95">
        <v>2440</v>
      </c>
      <c r="D1144" s="95">
        <v>15276991</v>
      </c>
      <c r="E1144" s="95">
        <v>2357</v>
      </c>
      <c r="F1144" s="95">
        <v>10286542</v>
      </c>
      <c r="G1144" s="95">
        <v>463</v>
      </c>
      <c r="H1144" s="95">
        <v>1736173</v>
      </c>
      <c r="I1144" s="95">
        <v>432</v>
      </c>
      <c r="J1144" s="95">
        <v>1385202</v>
      </c>
      <c r="K1144" s="95">
        <v>2431</v>
      </c>
      <c r="L1144" s="95">
        <v>13148554</v>
      </c>
      <c r="M1144" s="95">
        <v>2327</v>
      </c>
      <c r="N1144" s="95">
        <v>10798969</v>
      </c>
      <c r="O1144" s="95">
        <v>476</v>
      </c>
      <c r="P1144" s="95">
        <v>2568814</v>
      </c>
      <c r="Q1144" s="95">
        <v>436</v>
      </c>
      <c r="R1144" s="95">
        <v>1662836</v>
      </c>
      <c r="S1144" s="95">
        <v>2349</v>
      </c>
      <c r="T1144" s="95">
        <v>13986713</v>
      </c>
      <c r="U1144" s="95">
        <v>2227</v>
      </c>
      <c r="V1144" s="95">
        <v>10844835</v>
      </c>
      <c r="W1144" s="95">
        <v>472</v>
      </c>
      <c r="X1144" s="95">
        <v>2358907</v>
      </c>
      <c r="Y1144" s="95">
        <v>433</v>
      </c>
      <c r="Z1144" s="95">
        <v>1805060</v>
      </c>
      <c r="AA1144" s="95">
        <v>2331</v>
      </c>
      <c r="AB1144" s="95">
        <v>12237263</v>
      </c>
      <c r="AC1144" s="95">
        <v>2213</v>
      </c>
      <c r="AD1144" s="95">
        <v>11261081</v>
      </c>
      <c r="AE1144" s="95">
        <v>470</v>
      </c>
      <c r="AF1144" s="95">
        <v>2770146</v>
      </c>
      <c r="AG1144" s="95">
        <v>429</v>
      </c>
      <c r="AH1144" s="95">
        <v>1997570</v>
      </c>
      <c r="AI1144" s="95">
        <v>2337</v>
      </c>
      <c r="AJ1144" s="95">
        <v>12912964</v>
      </c>
      <c r="AK1144" s="95">
        <v>2222</v>
      </c>
      <c r="AL1144" s="95">
        <v>11586938</v>
      </c>
      <c r="AM1144" s="95">
        <v>486</v>
      </c>
      <c r="AN1144" s="95">
        <v>2199460</v>
      </c>
      <c r="AO1144" s="95">
        <v>443</v>
      </c>
      <c r="AP1144" s="95">
        <v>2175513</v>
      </c>
      <c r="AQ1144" s="72">
        <v>488.38</v>
      </c>
      <c r="AR1144" s="72">
        <v>348.74</v>
      </c>
      <c r="AS1144" s="72">
        <v>837.12</v>
      </c>
      <c r="AT1144" s="95">
        <v>17013164</v>
      </c>
      <c r="AU1144" s="95">
        <v>11671744</v>
      </c>
      <c r="AV1144" s="95">
        <v>2903</v>
      </c>
      <c r="AW1144" s="95">
        <v>2789</v>
      </c>
      <c r="AX1144" s="72">
        <v>450.56</v>
      </c>
      <c r="AY1144" s="72">
        <v>375.85</v>
      </c>
      <c r="AZ1144" s="72">
        <v>826.41</v>
      </c>
      <c r="BA1144" s="95">
        <v>15717368</v>
      </c>
      <c r="BB1144" s="95">
        <v>12461805</v>
      </c>
      <c r="BC1144" s="95">
        <v>2907</v>
      </c>
      <c r="BD1144" s="95">
        <v>2763</v>
      </c>
      <c r="BE1144" s="72">
        <v>482.86</v>
      </c>
      <c r="BF1144" s="72">
        <v>396.3</v>
      </c>
      <c r="BG1144" s="72">
        <v>879.16</v>
      </c>
      <c r="BH1144" s="95">
        <v>16345620</v>
      </c>
      <c r="BI1144" s="95">
        <v>12649895</v>
      </c>
      <c r="BJ1144" s="95">
        <v>2821</v>
      </c>
      <c r="BK1144" s="95">
        <v>2660</v>
      </c>
      <c r="BL1144" s="72">
        <v>446.49</v>
      </c>
      <c r="BM1144" s="72">
        <v>418.2</v>
      </c>
      <c r="BN1144" s="72">
        <v>864.69</v>
      </c>
      <c r="BO1144" s="95">
        <v>15007409</v>
      </c>
      <c r="BP1144" s="95">
        <v>13258651</v>
      </c>
      <c r="BQ1144" s="95">
        <v>2801</v>
      </c>
      <c r="BR1144" s="95">
        <v>2642</v>
      </c>
      <c r="BS1144" s="72">
        <v>446.11</v>
      </c>
      <c r="BT1144" s="72">
        <v>430.35</v>
      </c>
      <c r="BU1144" s="72">
        <v>876.46</v>
      </c>
      <c r="BV1144" s="95">
        <v>15112424</v>
      </c>
      <c r="BW1144" s="95">
        <v>13762451</v>
      </c>
      <c r="BX1144" s="95">
        <v>2823</v>
      </c>
      <c r="BY1144" s="95">
        <v>2665</v>
      </c>
      <c r="BZ1144" s="95">
        <v>2849</v>
      </c>
      <c r="CA1144" s="95">
        <v>2837</v>
      </c>
      <c r="CB1144" s="95">
        <v>2743</v>
      </c>
      <c r="CC1144" s="95">
        <v>2726</v>
      </c>
      <c r="CD1144" s="95">
        <v>2746</v>
      </c>
      <c r="CE1144" s="72">
        <v>650.75523149000003</v>
      </c>
      <c r="CF1144" s="72">
        <v>676.59346364999999</v>
      </c>
      <c r="CG1144" s="72">
        <v>712.40329333</v>
      </c>
      <c r="CH1144" s="72">
        <v>716.50152150999998</v>
      </c>
      <c r="CI1144" s="72">
        <v>731.52548966999996</v>
      </c>
      <c r="CJ1144" s="96">
        <v>1.2863822825</v>
      </c>
      <c r="CK1144" s="96">
        <v>1.2214277027</v>
      </c>
      <c r="CL1144" s="96">
        <v>1.2340762715</v>
      </c>
      <c r="CM1144" s="96">
        <v>1.2068222802999999</v>
      </c>
      <c r="CN1144" s="96">
        <v>1.1981263980000001</v>
      </c>
      <c r="CO1144" s="96">
        <v>1.0058614862999999</v>
      </c>
      <c r="CP1144" s="96">
        <v>1.2222030605</v>
      </c>
      <c r="CQ1144" s="96">
        <v>0.99584056389999998</v>
      </c>
      <c r="CR1144" s="96">
        <v>1.2273077942999999</v>
      </c>
      <c r="CS1144" s="95">
        <v>2620</v>
      </c>
      <c r="CT1144" s="95">
        <v>2587</v>
      </c>
      <c r="CU1144" s="95">
        <v>2513</v>
      </c>
      <c r="CV1144" s="95">
        <v>2500</v>
      </c>
      <c r="CW1144" s="95">
        <v>2503</v>
      </c>
      <c r="CX1144" s="96">
        <v>1.0376570270000001</v>
      </c>
      <c r="CY1144" s="96">
        <v>1.0047059599999999</v>
      </c>
      <c r="CZ1144" s="96">
        <v>1.002277788</v>
      </c>
      <c r="DA1144" s="96">
        <v>0.97779091200000001</v>
      </c>
      <c r="DB1144" s="96">
        <v>1.005408949</v>
      </c>
      <c r="DC1144">
        <v>2013</v>
      </c>
      <c r="DD1144" s="6">
        <v>2703.8</v>
      </c>
      <c r="DE1144" s="96">
        <v>1.0366535E-3</v>
      </c>
      <c r="DF1144" s="72">
        <v>941.58</v>
      </c>
      <c r="DG1144" s="96">
        <v>1</v>
      </c>
      <c r="DH1144" s="72">
        <v>941.58</v>
      </c>
      <c r="DI1144" s="72">
        <v>872.04295533000004</v>
      </c>
      <c r="DJ1144" s="96">
        <v>1</v>
      </c>
      <c r="DK1144" s="72">
        <v>941.58</v>
      </c>
      <c r="DL1144" s="96">
        <v>1</v>
      </c>
      <c r="DM1144" s="72">
        <v>941.58</v>
      </c>
      <c r="DN1144" s="96">
        <v>1</v>
      </c>
      <c r="DO1144" s="96">
        <v>3.068E-3</v>
      </c>
      <c r="DP1144" s="72">
        <v>2.89</v>
      </c>
      <c r="DQ1144" s="72">
        <v>938.69</v>
      </c>
      <c r="DR1144" t="s">
        <v>36</v>
      </c>
      <c r="DT1144" t="s">
        <v>752</v>
      </c>
    </row>
    <row r="1145" spans="1:124" x14ac:dyDescent="0.3">
      <c r="A1145" t="s">
        <v>37</v>
      </c>
      <c r="B1145">
        <v>19250</v>
      </c>
      <c r="C1145" s="95">
        <v>28978</v>
      </c>
      <c r="D1145" s="95">
        <v>123363571</v>
      </c>
      <c r="E1145" s="95">
        <v>26983</v>
      </c>
      <c r="F1145" s="95">
        <v>104424890</v>
      </c>
      <c r="G1145" s="95">
        <v>8098</v>
      </c>
      <c r="H1145" s="95">
        <v>26886400</v>
      </c>
      <c r="I1145" s="95">
        <v>7250</v>
      </c>
      <c r="J1145" s="95">
        <v>23273687</v>
      </c>
      <c r="K1145" s="95">
        <v>28482</v>
      </c>
      <c r="L1145" s="95">
        <v>129705260</v>
      </c>
      <c r="M1145" s="95">
        <v>26070</v>
      </c>
      <c r="N1145" s="95">
        <v>110528496</v>
      </c>
      <c r="O1145" s="95">
        <v>8259</v>
      </c>
      <c r="P1145" s="95">
        <v>29581059</v>
      </c>
      <c r="Q1145" s="95">
        <v>7362</v>
      </c>
      <c r="R1145" s="95">
        <v>26713020</v>
      </c>
      <c r="S1145" s="95">
        <v>27780</v>
      </c>
      <c r="T1145" s="95">
        <v>139496194</v>
      </c>
      <c r="U1145" s="95">
        <v>25098</v>
      </c>
      <c r="V1145" s="95">
        <v>112441645</v>
      </c>
      <c r="W1145" s="95">
        <v>8447</v>
      </c>
      <c r="X1145" s="95">
        <v>34322147</v>
      </c>
      <c r="Y1145" s="95">
        <v>7520</v>
      </c>
      <c r="Z1145" s="95">
        <v>29483142</v>
      </c>
      <c r="AA1145" s="95">
        <v>27034</v>
      </c>
      <c r="AB1145" s="95">
        <v>119742093</v>
      </c>
      <c r="AC1145" s="95">
        <v>24056</v>
      </c>
      <c r="AD1145" s="95">
        <v>119695920</v>
      </c>
      <c r="AE1145" s="95">
        <v>8587</v>
      </c>
      <c r="AF1145" s="95">
        <v>30479966</v>
      </c>
      <c r="AG1145" s="95">
        <v>7633</v>
      </c>
      <c r="AH1145" s="95">
        <v>32594894</v>
      </c>
      <c r="AI1145" s="95">
        <v>26737</v>
      </c>
      <c r="AJ1145" s="95">
        <v>120384707</v>
      </c>
      <c r="AK1145" s="95">
        <v>23480</v>
      </c>
      <c r="AL1145" s="95">
        <v>121905103</v>
      </c>
      <c r="AM1145" s="95">
        <v>8651</v>
      </c>
      <c r="AN1145" s="95">
        <v>33003454</v>
      </c>
      <c r="AO1145" s="95">
        <v>7712</v>
      </c>
      <c r="AP1145" s="95">
        <v>35261698</v>
      </c>
      <c r="AQ1145" s="72">
        <v>337.71</v>
      </c>
      <c r="AR1145" s="72">
        <v>310.86</v>
      </c>
      <c r="AS1145" s="72">
        <v>648.57000000000005</v>
      </c>
      <c r="AT1145" s="95">
        <v>150249971</v>
      </c>
      <c r="AU1145" s="95">
        <v>127698577</v>
      </c>
      <c r="AV1145" s="95">
        <v>37076</v>
      </c>
      <c r="AW1145" s="95">
        <v>34233</v>
      </c>
      <c r="AX1145" s="72">
        <v>361.28</v>
      </c>
      <c r="AY1145" s="72">
        <v>342.09</v>
      </c>
      <c r="AZ1145" s="72">
        <v>703.37</v>
      </c>
      <c r="BA1145" s="95">
        <v>159286319</v>
      </c>
      <c r="BB1145" s="95">
        <v>137241516</v>
      </c>
      <c r="BC1145" s="95">
        <v>36741</v>
      </c>
      <c r="BD1145" s="95">
        <v>33432</v>
      </c>
      <c r="BE1145" s="72">
        <v>399.84</v>
      </c>
      <c r="BF1145" s="72">
        <v>362.59</v>
      </c>
      <c r="BG1145" s="72">
        <v>762.43</v>
      </c>
      <c r="BH1145" s="95">
        <v>173818341</v>
      </c>
      <c r="BI1145" s="95">
        <v>141924787</v>
      </c>
      <c r="BJ1145" s="95">
        <v>36227</v>
      </c>
      <c r="BK1145" s="95">
        <v>32618</v>
      </c>
      <c r="BL1145" s="72">
        <v>351.44</v>
      </c>
      <c r="BM1145" s="72">
        <v>400.48</v>
      </c>
      <c r="BN1145" s="72">
        <v>751.92</v>
      </c>
      <c r="BO1145" s="95">
        <v>150222059</v>
      </c>
      <c r="BP1145" s="95">
        <v>152290814</v>
      </c>
      <c r="BQ1145" s="95">
        <v>35621</v>
      </c>
      <c r="BR1145" s="95">
        <v>31689</v>
      </c>
      <c r="BS1145" s="72">
        <v>361.21</v>
      </c>
      <c r="BT1145" s="72">
        <v>419.89</v>
      </c>
      <c r="BU1145" s="72">
        <v>781.1</v>
      </c>
      <c r="BV1145" s="95">
        <v>153388161</v>
      </c>
      <c r="BW1145" s="95">
        <v>157166801</v>
      </c>
      <c r="BX1145" s="95">
        <v>35388</v>
      </c>
      <c r="BY1145" s="95">
        <v>31192</v>
      </c>
      <c r="BZ1145" s="95">
        <v>35721</v>
      </c>
      <c r="CA1145" s="95">
        <v>35146</v>
      </c>
      <c r="CB1145" s="95">
        <v>34487</v>
      </c>
      <c r="CC1145" s="95">
        <v>33754</v>
      </c>
      <c r="CD1145" s="95">
        <v>33335</v>
      </c>
      <c r="CE1145" s="72">
        <v>650.75523149000003</v>
      </c>
      <c r="CF1145" s="72">
        <v>676.59346364999999</v>
      </c>
      <c r="CG1145" s="72">
        <v>712.40329333</v>
      </c>
      <c r="CH1145" s="72">
        <v>716.50152150999998</v>
      </c>
      <c r="CI1145" s="72">
        <v>731.52548966999996</v>
      </c>
      <c r="CJ1145" s="96">
        <v>0.99664200700000005</v>
      </c>
      <c r="CK1145" s="96">
        <v>1.0395755173000001</v>
      </c>
      <c r="CL1145" s="96">
        <v>1.0702224527999999</v>
      </c>
      <c r="CM1145" s="96">
        <v>1.0494325238</v>
      </c>
      <c r="CN1145" s="96">
        <v>1.0677686711000001</v>
      </c>
      <c r="CO1145" s="96">
        <v>1.0192220964000001</v>
      </c>
      <c r="CP1145" s="96">
        <v>1.0250251030999999</v>
      </c>
      <c r="CQ1145" s="96">
        <v>0.99584056389999998</v>
      </c>
      <c r="CR1145" s="96">
        <v>1.0293062904000001</v>
      </c>
      <c r="CS1145" s="95">
        <v>32925</v>
      </c>
      <c r="CT1145" s="95">
        <v>32705</v>
      </c>
      <c r="CU1145" s="95">
        <v>31925</v>
      </c>
      <c r="CV1145" s="95">
        <v>30938</v>
      </c>
      <c r="CW1145" s="95">
        <v>30349</v>
      </c>
      <c r="CX1145" s="96">
        <v>1.0270287890000001</v>
      </c>
      <c r="CY1145" s="96">
        <v>1.004569633</v>
      </c>
      <c r="CZ1145" s="96">
        <v>1.017247682</v>
      </c>
      <c r="DA1145" s="96">
        <v>1.0203070299999999</v>
      </c>
      <c r="DB1145" s="96">
        <v>1.02751367</v>
      </c>
      <c r="DC1145">
        <v>2013</v>
      </c>
      <c r="DD1145" s="6">
        <v>32632.799999999999</v>
      </c>
      <c r="DE1145" s="96">
        <v>1.54307917E-2</v>
      </c>
      <c r="DF1145" s="72">
        <v>778.3</v>
      </c>
      <c r="DG1145" s="96">
        <v>1</v>
      </c>
      <c r="DH1145" s="72">
        <v>778.3</v>
      </c>
      <c r="DI1145" s="72">
        <v>802.31799979000004</v>
      </c>
      <c r="DJ1145" s="96">
        <v>1</v>
      </c>
      <c r="DK1145" s="72">
        <v>778.3</v>
      </c>
      <c r="DL1145" s="96">
        <v>1</v>
      </c>
      <c r="DM1145" s="72">
        <v>778.3</v>
      </c>
      <c r="DN1145" s="96">
        <v>1</v>
      </c>
      <c r="DO1145" s="96">
        <v>1.7153999999999999E-2</v>
      </c>
      <c r="DP1145" s="72">
        <v>13.35</v>
      </c>
      <c r="DQ1145" s="72">
        <v>764.95</v>
      </c>
      <c r="DR1145" t="s">
        <v>37</v>
      </c>
      <c r="DT1145" t="s">
        <v>752</v>
      </c>
    </row>
    <row r="1146" spans="1:124" x14ac:dyDescent="0.3">
      <c r="A1146" t="s">
        <v>772</v>
      </c>
      <c r="B1146">
        <v>19260</v>
      </c>
      <c r="C1146" s="95">
        <v>4004</v>
      </c>
      <c r="D1146" s="95">
        <v>21427340</v>
      </c>
      <c r="E1146" s="95">
        <v>3858</v>
      </c>
      <c r="F1146" s="95">
        <v>17432385</v>
      </c>
      <c r="G1146" s="95">
        <v>1000</v>
      </c>
      <c r="H1146" s="95">
        <v>3139710</v>
      </c>
      <c r="I1146" s="95">
        <v>919</v>
      </c>
      <c r="J1146" s="95">
        <v>3009529</v>
      </c>
      <c r="K1146" s="95">
        <v>3884</v>
      </c>
      <c r="L1146" s="95">
        <v>20144123</v>
      </c>
      <c r="M1146" s="95">
        <v>3724</v>
      </c>
      <c r="N1146" s="95">
        <v>17522600</v>
      </c>
      <c r="O1146" s="95">
        <v>1000</v>
      </c>
      <c r="P1146" s="95">
        <v>2902627</v>
      </c>
      <c r="Q1146" s="95">
        <v>920</v>
      </c>
      <c r="R1146" s="95">
        <v>3320997</v>
      </c>
      <c r="S1146" s="95">
        <v>3776</v>
      </c>
      <c r="T1146" s="95">
        <v>21454753</v>
      </c>
      <c r="U1146" s="95">
        <v>3609</v>
      </c>
      <c r="V1146" s="95">
        <v>17533217</v>
      </c>
      <c r="W1146" s="95">
        <v>988</v>
      </c>
      <c r="X1146" s="95">
        <v>2792378</v>
      </c>
      <c r="Y1146" s="95">
        <v>913</v>
      </c>
      <c r="Z1146" s="95">
        <v>3389493</v>
      </c>
      <c r="AA1146" s="95">
        <v>3767</v>
      </c>
      <c r="AB1146" s="95">
        <v>19002246</v>
      </c>
      <c r="AC1146" s="95">
        <v>3589</v>
      </c>
      <c r="AD1146" s="95">
        <v>18583798</v>
      </c>
      <c r="AE1146" s="95">
        <v>978</v>
      </c>
      <c r="AF1146" s="95">
        <v>2993269</v>
      </c>
      <c r="AG1146" s="95">
        <v>909</v>
      </c>
      <c r="AH1146" s="95">
        <v>3868008</v>
      </c>
      <c r="AI1146" s="95">
        <v>3794</v>
      </c>
      <c r="AJ1146" s="95">
        <v>18051316.699999999</v>
      </c>
      <c r="AK1146" s="95">
        <v>3615</v>
      </c>
      <c r="AL1146" s="95">
        <v>18876711.210000001</v>
      </c>
      <c r="AM1146" s="95">
        <v>982</v>
      </c>
      <c r="AN1146" s="95">
        <v>3381306</v>
      </c>
      <c r="AO1146" s="95">
        <v>917</v>
      </c>
      <c r="AP1146" s="95">
        <v>4404450</v>
      </c>
      <c r="AQ1146" s="72">
        <v>409.12</v>
      </c>
      <c r="AR1146" s="72">
        <v>356.6</v>
      </c>
      <c r="AS1146" s="72">
        <v>765.72</v>
      </c>
      <c r="AT1146" s="95">
        <v>24567050</v>
      </c>
      <c r="AU1146" s="95">
        <v>20441914</v>
      </c>
      <c r="AV1146" s="95">
        <v>5004</v>
      </c>
      <c r="AW1146" s="95">
        <v>4777</v>
      </c>
      <c r="AX1146" s="72">
        <v>393.24</v>
      </c>
      <c r="AY1146" s="72">
        <v>374.02</v>
      </c>
      <c r="AZ1146" s="72">
        <v>767.26</v>
      </c>
      <c r="BA1146" s="95">
        <v>23046750</v>
      </c>
      <c r="BB1146" s="95">
        <v>20843597</v>
      </c>
      <c r="BC1146" s="95">
        <v>4884</v>
      </c>
      <c r="BD1146" s="95">
        <v>4644</v>
      </c>
      <c r="BE1146" s="72">
        <v>424.14</v>
      </c>
      <c r="BF1146" s="72">
        <v>385.57</v>
      </c>
      <c r="BG1146" s="72">
        <v>809.71</v>
      </c>
      <c r="BH1146" s="95">
        <v>24247131</v>
      </c>
      <c r="BI1146" s="95">
        <v>20922710</v>
      </c>
      <c r="BJ1146" s="95">
        <v>4764</v>
      </c>
      <c r="BK1146" s="95">
        <v>4522</v>
      </c>
      <c r="BL1146" s="72">
        <v>386.29</v>
      </c>
      <c r="BM1146" s="72">
        <v>415.96</v>
      </c>
      <c r="BN1146" s="72">
        <v>802.25</v>
      </c>
      <c r="BO1146" s="95">
        <v>21995515</v>
      </c>
      <c r="BP1146" s="95">
        <v>22451806</v>
      </c>
      <c r="BQ1146" s="95">
        <v>4745</v>
      </c>
      <c r="BR1146" s="95">
        <v>4498</v>
      </c>
      <c r="BS1146" s="72">
        <v>373.96</v>
      </c>
      <c r="BT1146" s="72">
        <v>428.09</v>
      </c>
      <c r="BU1146" s="72">
        <v>802.05</v>
      </c>
      <c r="BV1146" s="95">
        <v>21432622.699999999</v>
      </c>
      <c r="BW1146" s="95">
        <v>23281161.210000001</v>
      </c>
      <c r="BX1146" s="95">
        <v>4776</v>
      </c>
      <c r="BY1146" s="95">
        <v>4532</v>
      </c>
      <c r="BZ1146" s="95">
        <v>4896</v>
      </c>
      <c r="CA1146" s="95">
        <v>4768</v>
      </c>
      <c r="CB1146" s="95">
        <v>4647</v>
      </c>
      <c r="CC1146" s="95">
        <v>4628</v>
      </c>
      <c r="CD1146" s="95">
        <v>4657</v>
      </c>
      <c r="CE1146" s="72">
        <v>650.75523149000003</v>
      </c>
      <c r="CF1146" s="72">
        <v>676.59346364999999</v>
      </c>
      <c r="CG1146" s="72">
        <v>712.40329333</v>
      </c>
      <c r="CH1146" s="72">
        <v>716.50152150999998</v>
      </c>
      <c r="CI1146" s="72">
        <v>731.52548966999996</v>
      </c>
      <c r="CJ1146" s="96">
        <v>1.1766636101000001</v>
      </c>
      <c r="CK1146" s="96">
        <v>1.1340044520000001</v>
      </c>
      <c r="CL1146" s="96">
        <v>1.1365893555</v>
      </c>
      <c r="CM1146" s="96">
        <v>1.1196766173999999</v>
      </c>
      <c r="CN1146" s="96">
        <v>1.0964074545</v>
      </c>
      <c r="CO1146" s="96">
        <v>1.007301161</v>
      </c>
      <c r="CP1146" s="96">
        <v>1.1244584458</v>
      </c>
      <c r="CQ1146" s="96">
        <v>0.99584056389999998</v>
      </c>
      <c r="CR1146" s="96">
        <v>1.1291549329999999</v>
      </c>
      <c r="CS1146" s="95">
        <v>4587</v>
      </c>
      <c r="CT1146" s="95">
        <v>4546</v>
      </c>
      <c r="CU1146" s="95">
        <v>4434</v>
      </c>
      <c r="CV1146" s="95">
        <v>4423</v>
      </c>
      <c r="CW1146" s="95">
        <v>4473</v>
      </c>
      <c r="CX1146" s="96">
        <v>1.025080153</v>
      </c>
      <c r="CY1146" s="96">
        <v>1.008100979</v>
      </c>
      <c r="CZ1146" s="96">
        <v>1.006100335</v>
      </c>
      <c r="DA1146" s="96">
        <v>1.0039609869999999</v>
      </c>
      <c r="DB1146" s="96">
        <v>0.99274937100000005</v>
      </c>
      <c r="DC1146">
        <v>2013</v>
      </c>
      <c r="DD1146" s="6">
        <v>4594.6000000000004</v>
      </c>
      <c r="DE1146" s="96">
        <v>1.0182310999999999E-3</v>
      </c>
      <c r="DF1146" s="72">
        <v>866.3</v>
      </c>
      <c r="DG1146" s="96">
        <v>1</v>
      </c>
      <c r="DH1146" s="72">
        <v>866.3</v>
      </c>
      <c r="DI1146" s="72">
        <v>872.04295533000004</v>
      </c>
      <c r="DJ1146" s="96">
        <v>1</v>
      </c>
      <c r="DK1146" s="72">
        <v>866.3</v>
      </c>
      <c r="DL1146" s="96">
        <v>1</v>
      </c>
      <c r="DM1146" s="72">
        <v>866.3</v>
      </c>
      <c r="DN1146" s="96">
        <v>1</v>
      </c>
      <c r="DO1146" s="96">
        <v>2.1589999999999999E-3</v>
      </c>
      <c r="DP1146" s="72">
        <v>1.87</v>
      </c>
      <c r="DQ1146" s="72">
        <v>864.43</v>
      </c>
      <c r="DR1146" t="s">
        <v>772</v>
      </c>
      <c r="DT1146" t="s">
        <v>752</v>
      </c>
    </row>
    <row r="1147" spans="1:124" x14ac:dyDescent="0.3">
      <c r="A1147" t="s">
        <v>131</v>
      </c>
      <c r="B1147">
        <v>19270</v>
      </c>
      <c r="C1147" s="95">
        <v>19797</v>
      </c>
      <c r="D1147" s="95">
        <v>87189901</v>
      </c>
      <c r="E1147" s="95">
        <v>19018</v>
      </c>
      <c r="F1147" s="95">
        <v>72469448</v>
      </c>
      <c r="G1147" s="95">
        <v>4504</v>
      </c>
      <c r="H1147" s="95">
        <v>18807827</v>
      </c>
      <c r="I1147" s="95">
        <v>4208</v>
      </c>
      <c r="J1147" s="95">
        <v>17840990</v>
      </c>
      <c r="K1147" s="95">
        <v>19872</v>
      </c>
      <c r="L1147" s="95">
        <v>92492371</v>
      </c>
      <c r="M1147" s="95">
        <v>18936</v>
      </c>
      <c r="N1147" s="95">
        <v>74261660</v>
      </c>
      <c r="O1147" s="95">
        <v>4652</v>
      </c>
      <c r="P1147" s="95">
        <v>21253074</v>
      </c>
      <c r="Q1147" s="95">
        <v>4328</v>
      </c>
      <c r="R1147" s="95">
        <v>18347909</v>
      </c>
      <c r="S1147" s="95">
        <v>19858</v>
      </c>
      <c r="T1147" s="95">
        <v>94957733</v>
      </c>
      <c r="U1147" s="95">
        <v>18768</v>
      </c>
      <c r="V1147" s="95">
        <v>78719019</v>
      </c>
      <c r="W1147" s="95">
        <v>4784</v>
      </c>
      <c r="X1147" s="95">
        <v>22329094</v>
      </c>
      <c r="Y1147" s="95">
        <v>4429</v>
      </c>
      <c r="Z1147" s="95">
        <v>19836356</v>
      </c>
      <c r="AA1147" s="95">
        <v>20140</v>
      </c>
      <c r="AB1147" s="95">
        <v>87234550</v>
      </c>
      <c r="AC1147" s="95">
        <v>18901</v>
      </c>
      <c r="AD1147" s="95">
        <v>83208652</v>
      </c>
      <c r="AE1147" s="95">
        <v>4923</v>
      </c>
      <c r="AF1147" s="95">
        <v>23338677</v>
      </c>
      <c r="AG1147" s="95">
        <v>4552</v>
      </c>
      <c r="AH1147" s="95">
        <v>22752902</v>
      </c>
      <c r="AI1147" s="95">
        <v>20420</v>
      </c>
      <c r="AJ1147" s="95">
        <v>93278599.579999998</v>
      </c>
      <c r="AK1147" s="95">
        <v>19100</v>
      </c>
      <c r="AL1147" s="95">
        <v>91588131.819999993</v>
      </c>
      <c r="AM1147" s="95">
        <v>5147</v>
      </c>
      <c r="AN1147" s="95">
        <v>23402722</v>
      </c>
      <c r="AO1147" s="95">
        <v>4761</v>
      </c>
      <c r="AP1147" s="95">
        <v>25260907</v>
      </c>
      <c r="AQ1147" s="72">
        <v>363.49</v>
      </c>
      <c r="AR1147" s="72">
        <v>324.02999999999997</v>
      </c>
      <c r="AS1147" s="72">
        <v>687.52</v>
      </c>
      <c r="AT1147" s="95">
        <v>105997728</v>
      </c>
      <c r="AU1147" s="95">
        <v>90310438</v>
      </c>
      <c r="AV1147" s="95">
        <v>24301</v>
      </c>
      <c r="AW1147" s="95">
        <v>23226</v>
      </c>
      <c r="AX1147" s="72">
        <v>386.51</v>
      </c>
      <c r="AY1147" s="72">
        <v>331.73</v>
      </c>
      <c r="AZ1147" s="72">
        <v>718.24</v>
      </c>
      <c r="BA1147" s="95">
        <v>113745445</v>
      </c>
      <c r="BB1147" s="95">
        <v>92609569</v>
      </c>
      <c r="BC1147" s="95">
        <v>24524</v>
      </c>
      <c r="BD1147" s="95">
        <v>23264</v>
      </c>
      <c r="BE1147" s="72">
        <v>396.64</v>
      </c>
      <c r="BF1147" s="72">
        <v>354.05</v>
      </c>
      <c r="BG1147" s="72">
        <v>750.69</v>
      </c>
      <c r="BH1147" s="95">
        <v>117286827</v>
      </c>
      <c r="BI1147" s="95">
        <v>98555375</v>
      </c>
      <c r="BJ1147" s="95">
        <v>24642</v>
      </c>
      <c r="BK1147" s="95">
        <v>23197</v>
      </c>
      <c r="BL1147" s="72">
        <v>367.65</v>
      </c>
      <c r="BM1147" s="72">
        <v>376.5</v>
      </c>
      <c r="BN1147" s="72">
        <v>744.15</v>
      </c>
      <c r="BO1147" s="95">
        <v>110573227</v>
      </c>
      <c r="BP1147" s="95">
        <v>105961554</v>
      </c>
      <c r="BQ1147" s="95">
        <v>25063</v>
      </c>
      <c r="BR1147" s="95">
        <v>23453</v>
      </c>
      <c r="BS1147" s="72">
        <v>380.31</v>
      </c>
      <c r="BT1147" s="72">
        <v>408.09</v>
      </c>
      <c r="BU1147" s="72">
        <v>788.4</v>
      </c>
      <c r="BV1147" s="95">
        <v>116681321.58</v>
      </c>
      <c r="BW1147" s="95">
        <v>116849038.81999999</v>
      </c>
      <c r="BX1147" s="95">
        <v>25567</v>
      </c>
      <c r="BY1147" s="95">
        <v>23861</v>
      </c>
      <c r="BZ1147" s="95">
        <v>23789</v>
      </c>
      <c r="CA1147" s="95">
        <v>23916</v>
      </c>
      <c r="CB1147" s="95">
        <v>23946</v>
      </c>
      <c r="CC1147" s="95">
        <v>24299</v>
      </c>
      <c r="CD1147" s="95">
        <v>24732</v>
      </c>
      <c r="CE1147" s="72">
        <v>650.75523149000003</v>
      </c>
      <c r="CF1147" s="72">
        <v>676.59346364999999</v>
      </c>
      <c r="CG1147" s="72">
        <v>712.40329333</v>
      </c>
      <c r="CH1147" s="72">
        <v>716.50152150999998</v>
      </c>
      <c r="CI1147" s="72">
        <v>731.52548966999996</v>
      </c>
      <c r="CJ1147" s="96">
        <v>1.0564955405000001</v>
      </c>
      <c r="CK1147" s="96">
        <v>1.0615532644000001</v>
      </c>
      <c r="CL1147" s="96">
        <v>1.0537430231</v>
      </c>
      <c r="CM1147" s="96">
        <v>1.0385881643999999</v>
      </c>
      <c r="CN1147" s="96">
        <v>1.0777478175999999</v>
      </c>
      <c r="CO1147" s="96">
        <v>0.97872189340000004</v>
      </c>
      <c r="CP1147" s="96">
        <v>1.0806190901999999</v>
      </c>
      <c r="CQ1147" s="96">
        <v>0.99584056389999998</v>
      </c>
      <c r="CR1147" s="96">
        <v>1.0851324751</v>
      </c>
      <c r="CS1147" s="95">
        <v>22681</v>
      </c>
      <c r="CT1147" s="95">
        <v>22562</v>
      </c>
      <c r="CU1147" s="95">
        <v>22515</v>
      </c>
      <c r="CV1147" s="95">
        <v>22729</v>
      </c>
      <c r="CW1147" s="95">
        <v>22869</v>
      </c>
      <c r="CX1147" s="96">
        <v>0.97810929300000005</v>
      </c>
      <c r="CY1147" s="96">
        <v>0.97375459399999997</v>
      </c>
      <c r="CZ1147" s="96">
        <v>0.97540521400000002</v>
      </c>
      <c r="DA1147" s="96">
        <v>0.98424621700000003</v>
      </c>
      <c r="DB1147" s="96">
        <v>0.98200490900000004</v>
      </c>
      <c r="DC1147">
        <v>2013</v>
      </c>
      <c r="DD1147" s="6">
        <v>23400.2</v>
      </c>
      <c r="DE1147" s="96">
        <v>1.3280995000000001E-3</v>
      </c>
      <c r="DF1147" s="72">
        <v>832.26</v>
      </c>
      <c r="DG1147" s="96">
        <v>1</v>
      </c>
      <c r="DH1147" s="72">
        <v>832.26</v>
      </c>
      <c r="DI1147" s="72">
        <v>825.47516037000003</v>
      </c>
      <c r="DJ1147" s="96">
        <v>1</v>
      </c>
      <c r="DK1147" s="72">
        <v>832.26</v>
      </c>
      <c r="DL1147" s="96">
        <v>1</v>
      </c>
      <c r="DM1147" s="72">
        <v>832.26</v>
      </c>
      <c r="DN1147" s="96">
        <v>1</v>
      </c>
      <c r="DO1147" s="96">
        <v>2.647E-3</v>
      </c>
      <c r="DP1147" s="72">
        <v>2.2000000000000002</v>
      </c>
      <c r="DQ1147" s="72">
        <v>830.06</v>
      </c>
      <c r="DR1147" t="s">
        <v>131</v>
      </c>
      <c r="DT1147" t="s">
        <v>752</v>
      </c>
    </row>
    <row r="1148" spans="1:124" x14ac:dyDescent="0.3">
      <c r="A1148" t="s">
        <v>773</v>
      </c>
      <c r="B1148">
        <v>19280</v>
      </c>
      <c r="C1148" s="95">
        <v>9293</v>
      </c>
      <c r="D1148" s="95">
        <v>33879109</v>
      </c>
      <c r="E1148" s="95">
        <v>9079</v>
      </c>
      <c r="F1148" s="95">
        <v>32323924</v>
      </c>
      <c r="G1148" s="95">
        <v>2353</v>
      </c>
      <c r="H1148" s="95">
        <v>6566100</v>
      </c>
      <c r="I1148" s="95">
        <v>2194</v>
      </c>
      <c r="J1148" s="95">
        <v>6510237</v>
      </c>
      <c r="K1148" s="95">
        <v>8761</v>
      </c>
      <c r="L1148" s="95">
        <v>33823028</v>
      </c>
      <c r="M1148" s="95">
        <v>8495</v>
      </c>
      <c r="N1148" s="95">
        <v>32049044</v>
      </c>
      <c r="O1148" s="95">
        <v>2299</v>
      </c>
      <c r="P1148" s="95">
        <v>5288276</v>
      </c>
      <c r="Q1148" s="95">
        <v>2115</v>
      </c>
      <c r="R1148" s="95">
        <v>6461909</v>
      </c>
      <c r="S1148" s="95">
        <v>8460</v>
      </c>
      <c r="T1148" s="95">
        <v>34984870</v>
      </c>
      <c r="U1148" s="95">
        <v>8112</v>
      </c>
      <c r="V1148" s="95">
        <v>31911954</v>
      </c>
      <c r="W1148" s="95">
        <v>2332</v>
      </c>
      <c r="X1148" s="95">
        <v>6744513</v>
      </c>
      <c r="Y1148" s="95">
        <v>2134</v>
      </c>
      <c r="Z1148" s="95">
        <v>7052882</v>
      </c>
      <c r="AA1148" s="95">
        <v>8281</v>
      </c>
      <c r="AB1148" s="95">
        <v>32952781</v>
      </c>
      <c r="AC1148" s="95">
        <v>7896</v>
      </c>
      <c r="AD1148" s="95">
        <v>34371777</v>
      </c>
      <c r="AE1148" s="95">
        <v>2283</v>
      </c>
      <c r="AF1148" s="95">
        <v>6229849</v>
      </c>
      <c r="AG1148" s="95">
        <v>2099</v>
      </c>
      <c r="AH1148" s="95">
        <v>8400807</v>
      </c>
      <c r="AI1148" s="95">
        <v>8306</v>
      </c>
      <c r="AJ1148" s="95">
        <v>32878549</v>
      </c>
      <c r="AK1148" s="95">
        <v>7888</v>
      </c>
      <c r="AL1148" s="95">
        <v>36120106</v>
      </c>
      <c r="AM1148" s="95">
        <v>2282</v>
      </c>
      <c r="AN1148" s="95">
        <v>8386632</v>
      </c>
      <c r="AO1148" s="95">
        <v>2086</v>
      </c>
      <c r="AP1148" s="95">
        <v>8811312</v>
      </c>
      <c r="AQ1148" s="72">
        <v>289.41000000000003</v>
      </c>
      <c r="AR1148" s="72">
        <v>287.07</v>
      </c>
      <c r="AS1148" s="72">
        <v>576.48</v>
      </c>
      <c r="AT1148" s="95">
        <v>40445209</v>
      </c>
      <c r="AU1148" s="95">
        <v>38834161</v>
      </c>
      <c r="AV1148" s="95">
        <v>11646</v>
      </c>
      <c r="AW1148" s="95">
        <v>11273</v>
      </c>
      <c r="AX1148" s="72">
        <v>294.69</v>
      </c>
      <c r="AY1148" s="72">
        <v>302.47000000000003</v>
      </c>
      <c r="AZ1148" s="72">
        <v>597.16</v>
      </c>
      <c r="BA1148" s="95">
        <v>39111304</v>
      </c>
      <c r="BB1148" s="95">
        <v>38510953</v>
      </c>
      <c r="BC1148" s="95">
        <v>11060</v>
      </c>
      <c r="BD1148" s="95">
        <v>10610</v>
      </c>
      <c r="BE1148" s="72">
        <v>322.22000000000003</v>
      </c>
      <c r="BF1148" s="72">
        <v>316.91000000000003</v>
      </c>
      <c r="BG1148" s="72">
        <v>639.13</v>
      </c>
      <c r="BH1148" s="95">
        <v>41729383</v>
      </c>
      <c r="BI1148" s="95">
        <v>38964836</v>
      </c>
      <c r="BJ1148" s="95">
        <v>10792</v>
      </c>
      <c r="BK1148" s="95">
        <v>10246</v>
      </c>
      <c r="BL1148" s="72">
        <v>309.08999999999997</v>
      </c>
      <c r="BM1148" s="72">
        <v>356.62</v>
      </c>
      <c r="BN1148" s="72">
        <v>665.71</v>
      </c>
      <c r="BO1148" s="95">
        <v>39182630</v>
      </c>
      <c r="BP1148" s="95">
        <v>42772584</v>
      </c>
      <c r="BQ1148" s="95">
        <v>10564</v>
      </c>
      <c r="BR1148" s="95">
        <v>9995</v>
      </c>
      <c r="BS1148" s="72">
        <v>324.77999999999997</v>
      </c>
      <c r="BT1148" s="72">
        <v>375.4</v>
      </c>
      <c r="BU1148" s="72">
        <v>700.18</v>
      </c>
      <c r="BV1148" s="95">
        <v>41265181</v>
      </c>
      <c r="BW1148" s="95">
        <v>44931418</v>
      </c>
      <c r="BX1148" s="95">
        <v>10588</v>
      </c>
      <c r="BY1148" s="95">
        <v>9974</v>
      </c>
      <c r="BZ1148" s="95">
        <v>11468</v>
      </c>
      <c r="CA1148" s="95">
        <v>10843</v>
      </c>
      <c r="CB1148" s="95">
        <v>10529</v>
      </c>
      <c r="CC1148" s="95">
        <v>10294</v>
      </c>
      <c r="CD1148" s="95">
        <v>10288</v>
      </c>
      <c r="CE1148" s="72">
        <v>650.75523149000003</v>
      </c>
      <c r="CF1148" s="72">
        <v>676.59346364999999</v>
      </c>
      <c r="CG1148" s="72">
        <v>712.40329333</v>
      </c>
      <c r="CH1148" s="72">
        <v>716.50152150999998</v>
      </c>
      <c r="CI1148" s="72">
        <v>731.52548966999996</v>
      </c>
      <c r="CJ1148" s="96">
        <v>0.88586302819999996</v>
      </c>
      <c r="CK1148" s="96">
        <v>0.88259794410000003</v>
      </c>
      <c r="CL1148" s="96">
        <v>0.89714632989999998</v>
      </c>
      <c r="CM1148" s="96">
        <v>0.92911177440000003</v>
      </c>
      <c r="CN1148" s="96">
        <v>0.95715051610000002</v>
      </c>
      <c r="CO1148" s="96">
        <v>0.96601850609999995</v>
      </c>
      <c r="CP1148" s="96">
        <v>0.94239801079999996</v>
      </c>
      <c r="CQ1148" s="96">
        <v>0.99584056389999998</v>
      </c>
      <c r="CR1148" s="96">
        <v>0.94633409239999999</v>
      </c>
      <c r="CS1148" s="95">
        <v>11452</v>
      </c>
      <c r="CT1148" s="95">
        <v>11000</v>
      </c>
      <c r="CU1148" s="95">
        <v>10718</v>
      </c>
      <c r="CV1148" s="95">
        <v>10486</v>
      </c>
      <c r="CW1148" s="95">
        <v>10493</v>
      </c>
      <c r="CX1148" s="96">
        <v>0.96118816200000001</v>
      </c>
      <c r="CY1148" s="96">
        <v>0.96590042300000001</v>
      </c>
      <c r="CZ1148" s="96">
        <v>0.97372256199999996</v>
      </c>
      <c r="DA1148" s="96">
        <v>0.96213362300000005</v>
      </c>
      <c r="DB1148" s="96">
        <v>0.96742714299999999</v>
      </c>
      <c r="DC1148">
        <v>2013</v>
      </c>
      <c r="DD1148" s="6">
        <v>10419.6</v>
      </c>
      <c r="DE1148" s="96">
        <v>4.9349342000000003E-3</v>
      </c>
      <c r="DF1148" s="72">
        <v>723.19</v>
      </c>
      <c r="DG1148" s="96">
        <v>1</v>
      </c>
      <c r="DH1148" s="72">
        <v>723.19</v>
      </c>
      <c r="DI1148" s="72">
        <v>735.81474748999995</v>
      </c>
      <c r="DJ1148" s="96">
        <v>1</v>
      </c>
      <c r="DK1148" s="72">
        <v>723.19</v>
      </c>
      <c r="DL1148" s="96">
        <v>1</v>
      </c>
      <c r="DM1148" s="72">
        <v>723.19</v>
      </c>
      <c r="DN1148" s="96">
        <v>1</v>
      </c>
      <c r="DO1148" s="96">
        <v>6.5830000000000003E-3</v>
      </c>
      <c r="DP1148" s="72">
        <v>4.76</v>
      </c>
      <c r="DQ1148" s="72">
        <v>718.43</v>
      </c>
      <c r="DR1148" t="s">
        <v>773</v>
      </c>
      <c r="DT1148" t="s">
        <v>752</v>
      </c>
    </row>
    <row r="1149" spans="1:124" x14ac:dyDescent="0.3">
      <c r="A1149" t="s">
        <v>512</v>
      </c>
      <c r="B1149">
        <v>19290</v>
      </c>
      <c r="C1149" s="95">
        <v>1990</v>
      </c>
      <c r="D1149" s="95">
        <v>11655946</v>
      </c>
      <c r="E1149" s="95">
        <v>1896</v>
      </c>
      <c r="F1149" s="95">
        <v>7323732</v>
      </c>
      <c r="G1149" s="95">
        <v>515</v>
      </c>
      <c r="H1149" s="95">
        <v>2066644</v>
      </c>
      <c r="I1149" s="95">
        <v>480</v>
      </c>
      <c r="J1149" s="95">
        <v>1574001</v>
      </c>
      <c r="K1149" s="95">
        <v>1953</v>
      </c>
      <c r="L1149" s="95">
        <v>12254961</v>
      </c>
      <c r="M1149" s="95">
        <v>1854</v>
      </c>
      <c r="N1149" s="95">
        <v>7571822</v>
      </c>
      <c r="O1149" s="95">
        <v>518</v>
      </c>
      <c r="P1149" s="95">
        <v>2086541</v>
      </c>
      <c r="Q1149" s="95">
        <v>482</v>
      </c>
      <c r="R1149" s="95">
        <v>1721110</v>
      </c>
      <c r="S1149" s="95">
        <v>1933</v>
      </c>
      <c r="T1149" s="95">
        <v>12427036</v>
      </c>
      <c r="U1149" s="95">
        <v>1830</v>
      </c>
      <c r="V1149" s="95">
        <v>8600386</v>
      </c>
      <c r="W1149" s="95">
        <v>514</v>
      </c>
      <c r="X1149" s="95">
        <v>2995136</v>
      </c>
      <c r="Y1149" s="95">
        <v>472</v>
      </c>
      <c r="Z1149" s="95">
        <v>1992815</v>
      </c>
      <c r="AA1149" s="95">
        <v>1908</v>
      </c>
      <c r="AB1149" s="95">
        <v>11431721</v>
      </c>
      <c r="AC1149" s="95">
        <v>1804</v>
      </c>
      <c r="AD1149" s="95">
        <v>8981451</v>
      </c>
      <c r="AE1149" s="95">
        <v>505</v>
      </c>
      <c r="AF1149" s="95">
        <v>2185173</v>
      </c>
      <c r="AG1149" s="95">
        <v>458</v>
      </c>
      <c r="AH1149" s="95">
        <v>1962169</v>
      </c>
      <c r="AI1149" s="95">
        <v>1888</v>
      </c>
      <c r="AJ1149" s="95">
        <v>12628497</v>
      </c>
      <c r="AK1149" s="95">
        <v>1779</v>
      </c>
      <c r="AL1149" s="95">
        <v>9697108</v>
      </c>
      <c r="AM1149" s="95">
        <v>484</v>
      </c>
      <c r="AN1149" s="95">
        <v>2490189</v>
      </c>
      <c r="AO1149" s="95">
        <v>446</v>
      </c>
      <c r="AP1149" s="95">
        <v>2316401</v>
      </c>
      <c r="AQ1149" s="72">
        <v>456.51</v>
      </c>
      <c r="AR1149" s="72">
        <v>312.07</v>
      </c>
      <c r="AS1149" s="72">
        <v>768.58</v>
      </c>
      <c r="AT1149" s="95">
        <v>13722590</v>
      </c>
      <c r="AU1149" s="95">
        <v>8897733</v>
      </c>
      <c r="AV1149" s="95">
        <v>2505</v>
      </c>
      <c r="AW1149" s="95">
        <v>2376</v>
      </c>
      <c r="AX1149" s="72">
        <v>483.66</v>
      </c>
      <c r="AY1149" s="72">
        <v>331.51</v>
      </c>
      <c r="AZ1149" s="72">
        <v>815.17</v>
      </c>
      <c r="BA1149" s="95">
        <v>14341502</v>
      </c>
      <c r="BB1149" s="95">
        <v>9292932</v>
      </c>
      <c r="BC1149" s="95">
        <v>2471</v>
      </c>
      <c r="BD1149" s="95">
        <v>2336</v>
      </c>
      <c r="BE1149" s="72">
        <v>525.21</v>
      </c>
      <c r="BF1149" s="72">
        <v>383.48</v>
      </c>
      <c r="BG1149" s="72">
        <v>908.69</v>
      </c>
      <c r="BH1149" s="95">
        <v>15422172</v>
      </c>
      <c r="BI1149" s="95">
        <v>10593201</v>
      </c>
      <c r="BJ1149" s="95">
        <v>2447</v>
      </c>
      <c r="BK1149" s="95">
        <v>2302</v>
      </c>
      <c r="BL1149" s="72">
        <v>470.26</v>
      </c>
      <c r="BM1149" s="72">
        <v>403.17</v>
      </c>
      <c r="BN1149" s="72">
        <v>873.43</v>
      </c>
      <c r="BO1149" s="95">
        <v>13616894</v>
      </c>
      <c r="BP1149" s="95">
        <v>10943620</v>
      </c>
      <c r="BQ1149" s="95">
        <v>2413</v>
      </c>
      <c r="BR1149" s="95">
        <v>2262</v>
      </c>
      <c r="BS1149" s="72">
        <v>531.15</v>
      </c>
      <c r="BT1149" s="72">
        <v>449.94</v>
      </c>
      <c r="BU1149" s="72">
        <v>981.09</v>
      </c>
      <c r="BV1149" s="95">
        <v>15118686</v>
      </c>
      <c r="BW1149" s="95">
        <v>12013509</v>
      </c>
      <c r="BX1149" s="95">
        <v>2372</v>
      </c>
      <c r="BY1149" s="95">
        <v>2225</v>
      </c>
      <c r="BZ1149" s="95">
        <v>2444</v>
      </c>
      <c r="CA1149" s="95">
        <v>2406</v>
      </c>
      <c r="CB1149" s="95">
        <v>2377</v>
      </c>
      <c r="CC1149" s="95">
        <v>2341</v>
      </c>
      <c r="CD1149" s="95">
        <v>2300</v>
      </c>
      <c r="CE1149" s="72">
        <v>650.75523149000003</v>
      </c>
      <c r="CF1149" s="72">
        <v>676.59346364999999</v>
      </c>
      <c r="CG1149" s="72">
        <v>712.40329333</v>
      </c>
      <c r="CH1149" s="72">
        <v>716.50152150999998</v>
      </c>
      <c r="CI1149" s="72">
        <v>731.52548966999996</v>
      </c>
      <c r="CJ1149" s="96">
        <v>1.1810585037000001</v>
      </c>
      <c r="CK1149" s="96">
        <v>1.2048150681000001</v>
      </c>
      <c r="CL1149" s="96">
        <v>1.2755275116</v>
      </c>
      <c r="CM1149" s="96">
        <v>1.21902044</v>
      </c>
      <c r="CN1149" s="96">
        <v>1.3411562739</v>
      </c>
      <c r="CO1149" s="96">
        <v>1.0552042151000001</v>
      </c>
      <c r="CP1149" s="96">
        <v>1.1792177682</v>
      </c>
      <c r="CQ1149" s="96">
        <v>0.99584056389999998</v>
      </c>
      <c r="CR1149" s="96">
        <v>1.1841429668000001</v>
      </c>
      <c r="CS1149" s="95">
        <v>2317</v>
      </c>
      <c r="CT1149" s="95">
        <v>2306</v>
      </c>
      <c r="CU1149" s="95">
        <v>2252</v>
      </c>
      <c r="CV1149" s="95">
        <v>2214</v>
      </c>
      <c r="CW1149" s="95">
        <v>2173</v>
      </c>
      <c r="CX1149" s="96">
        <v>1.0790698599999999</v>
      </c>
      <c r="CY1149" s="96">
        <v>1.066247967</v>
      </c>
      <c r="CZ1149" s="96">
        <v>1.0479007520000001</v>
      </c>
      <c r="DA1149" s="96">
        <v>1.0371100440000001</v>
      </c>
      <c r="DB1149" s="96">
        <v>1.0440419059999999</v>
      </c>
      <c r="DC1149">
        <v>2013</v>
      </c>
      <c r="DD1149" s="6">
        <v>2300.1999999999998</v>
      </c>
      <c r="DE1149" s="96">
        <v>1.1856053000000001E-3</v>
      </c>
      <c r="DF1149" s="72">
        <v>908.33</v>
      </c>
      <c r="DG1149" s="96">
        <v>1</v>
      </c>
      <c r="DH1149" s="72">
        <v>908.33</v>
      </c>
      <c r="DI1149" s="72">
        <v>872.04295533000004</v>
      </c>
      <c r="DJ1149" s="96">
        <v>1</v>
      </c>
      <c r="DK1149" s="72">
        <v>908.33</v>
      </c>
      <c r="DL1149" s="96">
        <v>1</v>
      </c>
      <c r="DM1149" s="72">
        <v>908.33</v>
      </c>
      <c r="DN1149" s="96">
        <v>1</v>
      </c>
      <c r="DO1149" s="96">
        <v>3.444E-3</v>
      </c>
      <c r="DP1149" s="72">
        <v>3.13</v>
      </c>
      <c r="DQ1149" s="72">
        <v>905.2</v>
      </c>
      <c r="DR1149" t="s">
        <v>512</v>
      </c>
      <c r="DT1149" t="s">
        <v>752</v>
      </c>
    </row>
    <row r="1150" spans="1:124" x14ac:dyDescent="0.3">
      <c r="A1150" t="s">
        <v>132</v>
      </c>
      <c r="B1150">
        <v>19300</v>
      </c>
      <c r="C1150" s="95">
        <v>4696</v>
      </c>
      <c r="D1150" s="95">
        <v>24768343</v>
      </c>
      <c r="E1150" s="95">
        <v>4509</v>
      </c>
      <c r="F1150" s="95">
        <v>16639951</v>
      </c>
      <c r="G1150" s="95">
        <v>757</v>
      </c>
      <c r="H1150" s="95">
        <v>2892377</v>
      </c>
      <c r="I1150" s="95">
        <v>714</v>
      </c>
      <c r="J1150" s="95">
        <v>2288411</v>
      </c>
      <c r="K1150" s="95">
        <v>4657</v>
      </c>
      <c r="L1150" s="95">
        <v>24440057</v>
      </c>
      <c r="M1150" s="95">
        <v>4431</v>
      </c>
      <c r="N1150" s="95">
        <v>18034051</v>
      </c>
      <c r="O1150" s="95">
        <v>811</v>
      </c>
      <c r="P1150" s="95">
        <v>3498837</v>
      </c>
      <c r="Q1150" s="95">
        <v>749</v>
      </c>
      <c r="R1150" s="95">
        <v>2845880</v>
      </c>
      <c r="S1150" s="95">
        <v>4505</v>
      </c>
      <c r="T1150" s="95">
        <v>24189957</v>
      </c>
      <c r="U1150" s="95">
        <v>4247</v>
      </c>
      <c r="V1150" s="95">
        <v>19634228</v>
      </c>
      <c r="W1150" s="95">
        <v>834</v>
      </c>
      <c r="X1150" s="95">
        <v>3207570</v>
      </c>
      <c r="Y1150" s="95">
        <v>769</v>
      </c>
      <c r="Z1150" s="95">
        <v>3105173</v>
      </c>
      <c r="AA1150" s="95">
        <v>4455</v>
      </c>
      <c r="AB1150" s="95">
        <v>22811442</v>
      </c>
      <c r="AC1150" s="95">
        <v>4168</v>
      </c>
      <c r="AD1150" s="95">
        <v>20541278</v>
      </c>
      <c r="AE1150" s="95">
        <v>861</v>
      </c>
      <c r="AF1150" s="95">
        <v>4291826</v>
      </c>
      <c r="AG1150" s="95">
        <v>797</v>
      </c>
      <c r="AH1150" s="95">
        <v>3914091</v>
      </c>
      <c r="AI1150" s="95">
        <v>4491</v>
      </c>
      <c r="AJ1150" s="95">
        <v>23807335.030000001</v>
      </c>
      <c r="AK1150" s="95">
        <v>4185</v>
      </c>
      <c r="AL1150" s="95">
        <v>21703246.960000001</v>
      </c>
      <c r="AM1150" s="95">
        <v>841</v>
      </c>
      <c r="AN1150" s="95">
        <v>4304523</v>
      </c>
      <c r="AO1150" s="95">
        <v>781</v>
      </c>
      <c r="AP1150" s="95">
        <v>3995729</v>
      </c>
      <c r="AQ1150" s="72">
        <v>422.71</v>
      </c>
      <c r="AR1150" s="72">
        <v>302</v>
      </c>
      <c r="AS1150" s="72">
        <v>724.71</v>
      </c>
      <c r="AT1150" s="95">
        <v>27660720</v>
      </c>
      <c r="AU1150" s="95">
        <v>18928362</v>
      </c>
      <c r="AV1150" s="95">
        <v>5453</v>
      </c>
      <c r="AW1150" s="95">
        <v>5223</v>
      </c>
      <c r="AX1150" s="72">
        <v>425.79</v>
      </c>
      <c r="AY1150" s="72">
        <v>335.91</v>
      </c>
      <c r="AZ1150" s="72">
        <v>761.7</v>
      </c>
      <c r="BA1150" s="95">
        <v>27938894</v>
      </c>
      <c r="BB1150" s="95">
        <v>20879931</v>
      </c>
      <c r="BC1150" s="95">
        <v>5468</v>
      </c>
      <c r="BD1150" s="95">
        <v>5180</v>
      </c>
      <c r="BE1150" s="72">
        <v>427.63</v>
      </c>
      <c r="BF1150" s="72">
        <v>377.78</v>
      </c>
      <c r="BG1150" s="72">
        <v>805.41</v>
      </c>
      <c r="BH1150" s="95">
        <v>27397527</v>
      </c>
      <c r="BI1150" s="95">
        <v>22739401</v>
      </c>
      <c r="BJ1150" s="95">
        <v>5339</v>
      </c>
      <c r="BK1150" s="95">
        <v>5016</v>
      </c>
      <c r="BL1150" s="72">
        <v>424.87</v>
      </c>
      <c r="BM1150" s="72">
        <v>410.46</v>
      </c>
      <c r="BN1150" s="72">
        <v>835.33</v>
      </c>
      <c r="BO1150" s="95">
        <v>27103268</v>
      </c>
      <c r="BP1150" s="95">
        <v>24455369</v>
      </c>
      <c r="BQ1150" s="95">
        <v>5316</v>
      </c>
      <c r="BR1150" s="95">
        <v>4965</v>
      </c>
      <c r="BS1150" s="72">
        <v>439.36</v>
      </c>
      <c r="BT1150" s="72">
        <v>431.25</v>
      </c>
      <c r="BU1150" s="72">
        <v>870.61</v>
      </c>
      <c r="BV1150" s="95">
        <v>28111858.030000001</v>
      </c>
      <c r="BW1150" s="95">
        <v>25698975.960000001</v>
      </c>
      <c r="BX1150" s="95">
        <v>5332</v>
      </c>
      <c r="BY1150" s="95">
        <v>4966</v>
      </c>
      <c r="BZ1150" s="95">
        <v>5343</v>
      </c>
      <c r="CA1150" s="95">
        <v>5329</v>
      </c>
      <c r="CB1150" s="95">
        <v>5183</v>
      </c>
      <c r="CC1150" s="95">
        <v>5149</v>
      </c>
      <c r="CD1150" s="95">
        <v>5153</v>
      </c>
      <c r="CE1150" s="72">
        <v>650.75523149000003</v>
      </c>
      <c r="CF1150" s="72">
        <v>676.59346364999999</v>
      </c>
      <c r="CG1150" s="72">
        <v>712.40329333</v>
      </c>
      <c r="CH1150" s="72">
        <v>716.50152150999998</v>
      </c>
      <c r="CI1150" s="72">
        <v>731.52548966999996</v>
      </c>
      <c r="CJ1150" s="96">
        <v>1.1136445239999999</v>
      </c>
      <c r="CK1150" s="96">
        <v>1.1257868143</v>
      </c>
      <c r="CL1150" s="96">
        <v>1.1305534484999999</v>
      </c>
      <c r="CM1150" s="96">
        <v>1.1658453958999999</v>
      </c>
      <c r="CN1150" s="96">
        <v>1.1901294108</v>
      </c>
      <c r="CO1150" s="96">
        <v>0.97909318759999997</v>
      </c>
      <c r="CP1150" s="96">
        <v>1.1696454772</v>
      </c>
      <c r="CQ1150" s="96">
        <v>0.99584056389999998</v>
      </c>
      <c r="CR1150" s="96">
        <v>1.1745306955999999</v>
      </c>
      <c r="CS1150" s="95">
        <v>5001</v>
      </c>
      <c r="CT1150" s="95">
        <v>4909</v>
      </c>
      <c r="CU1150" s="95">
        <v>4743</v>
      </c>
      <c r="CV1150" s="95">
        <v>4699</v>
      </c>
      <c r="CW1150" s="95">
        <v>4689</v>
      </c>
      <c r="CX1150" s="96">
        <v>0.97284309199999996</v>
      </c>
      <c r="CY1150" s="96">
        <v>0.97191525400000001</v>
      </c>
      <c r="CZ1150" s="96">
        <v>0.98865562699999998</v>
      </c>
      <c r="DA1150" s="96">
        <v>0.99136898399999995</v>
      </c>
      <c r="DB1150" s="96">
        <v>0.97129932699999999</v>
      </c>
      <c r="DC1150">
        <v>2013</v>
      </c>
      <c r="DD1150" s="6">
        <v>5070</v>
      </c>
      <c r="DE1150" s="96">
        <v>1.0612667E-3</v>
      </c>
      <c r="DF1150" s="72">
        <v>901.07</v>
      </c>
      <c r="DG1150" s="96">
        <v>1</v>
      </c>
      <c r="DH1150" s="72">
        <v>901.07</v>
      </c>
      <c r="DI1150" s="72">
        <v>872.04295533000004</v>
      </c>
      <c r="DJ1150" s="96">
        <v>1</v>
      </c>
      <c r="DK1150" s="72">
        <v>901.07</v>
      </c>
      <c r="DL1150" s="96">
        <v>1</v>
      </c>
      <c r="DM1150" s="72">
        <v>901.07</v>
      </c>
      <c r="DN1150" s="96">
        <v>1</v>
      </c>
      <c r="DO1150" s="96">
        <v>3.31E-3</v>
      </c>
      <c r="DP1150" s="72">
        <v>2.98</v>
      </c>
      <c r="DQ1150" s="72">
        <v>898.09</v>
      </c>
      <c r="DR1150" t="s">
        <v>132</v>
      </c>
      <c r="DT1150" t="s">
        <v>752</v>
      </c>
    </row>
    <row r="1151" spans="1:124" x14ac:dyDescent="0.3">
      <c r="A1151" t="s">
        <v>513</v>
      </c>
      <c r="B1151">
        <v>19310</v>
      </c>
      <c r="C1151" s="95">
        <v>6552</v>
      </c>
      <c r="D1151" s="95">
        <v>32295135</v>
      </c>
      <c r="E1151" s="95">
        <v>6193</v>
      </c>
      <c r="F1151" s="95">
        <v>25815681</v>
      </c>
      <c r="G1151" s="95">
        <v>2240</v>
      </c>
      <c r="H1151" s="95">
        <v>8284082</v>
      </c>
      <c r="I1151" s="95">
        <v>2010</v>
      </c>
      <c r="J1151" s="95">
        <v>8391625</v>
      </c>
      <c r="K1151" s="95">
        <v>6403</v>
      </c>
      <c r="L1151" s="95">
        <v>32048119</v>
      </c>
      <c r="M1151" s="95">
        <v>5977</v>
      </c>
      <c r="N1151" s="95">
        <v>25616919</v>
      </c>
      <c r="O1151" s="95">
        <v>2244</v>
      </c>
      <c r="P1151" s="95">
        <v>9071703</v>
      </c>
      <c r="Q1151" s="95">
        <v>1960</v>
      </c>
      <c r="R1151" s="95">
        <v>9447946</v>
      </c>
      <c r="S1151" s="95">
        <v>6237</v>
      </c>
      <c r="T1151" s="95">
        <v>30327501</v>
      </c>
      <c r="U1151" s="95">
        <v>5763</v>
      </c>
      <c r="V1151" s="95">
        <v>26156228</v>
      </c>
      <c r="W1151" s="95">
        <v>2213</v>
      </c>
      <c r="X1151" s="95">
        <v>9545003</v>
      </c>
      <c r="Y1151" s="95">
        <v>1922</v>
      </c>
      <c r="Z1151" s="95">
        <v>9727284</v>
      </c>
      <c r="AA1151" s="95">
        <v>6062</v>
      </c>
      <c r="AB1151" s="95">
        <v>28721189</v>
      </c>
      <c r="AC1151" s="95">
        <v>5579</v>
      </c>
      <c r="AD1151" s="95">
        <v>28206848</v>
      </c>
      <c r="AE1151" s="95">
        <v>2127</v>
      </c>
      <c r="AF1151" s="95">
        <v>8718177</v>
      </c>
      <c r="AG1151" s="95">
        <v>1855</v>
      </c>
      <c r="AH1151" s="95">
        <v>10918917</v>
      </c>
      <c r="AI1151" s="95">
        <v>6097</v>
      </c>
      <c r="AJ1151" s="95">
        <v>28382183</v>
      </c>
      <c r="AK1151" s="95">
        <v>5588</v>
      </c>
      <c r="AL1151" s="95">
        <v>29620289</v>
      </c>
      <c r="AM1151" s="95">
        <v>2119</v>
      </c>
      <c r="AN1151" s="95">
        <v>8498696</v>
      </c>
      <c r="AO1151" s="95">
        <v>1858</v>
      </c>
      <c r="AP1151" s="95">
        <v>10676799</v>
      </c>
      <c r="AQ1151" s="72">
        <v>384.62</v>
      </c>
      <c r="AR1151" s="72">
        <v>347.51</v>
      </c>
      <c r="AS1151" s="72">
        <v>732.13</v>
      </c>
      <c r="AT1151" s="95">
        <v>40579217</v>
      </c>
      <c r="AU1151" s="95">
        <v>34207306</v>
      </c>
      <c r="AV1151" s="95">
        <v>8792</v>
      </c>
      <c r="AW1151" s="95">
        <v>8203</v>
      </c>
      <c r="AX1151" s="72">
        <v>396.28</v>
      </c>
      <c r="AY1151" s="72">
        <v>368.16</v>
      </c>
      <c r="AZ1151" s="72">
        <v>764.44</v>
      </c>
      <c r="BA1151" s="95">
        <v>41119822</v>
      </c>
      <c r="BB1151" s="95">
        <v>35064865</v>
      </c>
      <c r="BC1151" s="95">
        <v>8647</v>
      </c>
      <c r="BD1151" s="95">
        <v>7937</v>
      </c>
      <c r="BE1151" s="72">
        <v>393.22</v>
      </c>
      <c r="BF1151" s="72">
        <v>389.11</v>
      </c>
      <c r="BG1151" s="72">
        <v>782.33</v>
      </c>
      <c r="BH1151" s="95">
        <v>39872504</v>
      </c>
      <c r="BI1151" s="95">
        <v>35883512</v>
      </c>
      <c r="BJ1151" s="95">
        <v>8450</v>
      </c>
      <c r="BK1151" s="95">
        <v>7685</v>
      </c>
      <c r="BL1151" s="72">
        <v>380.99</v>
      </c>
      <c r="BM1151" s="72">
        <v>438.59</v>
      </c>
      <c r="BN1151" s="72">
        <v>819.58</v>
      </c>
      <c r="BO1151" s="95">
        <v>37439366</v>
      </c>
      <c r="BP1151" s="95">
        <v>39125765</v>
      </c>
      <c r="BQ1151" s="95">
        <v>8189</v>
      </c>
      <c r="BR1151" s="95">
        <v>7434</v>
      </c>
      <c r="BS1151" s="72">
        <v>374.08</v>
      </c>
      <c r="BT1151" s="72">
        <v>450.99</v>
      </c>
      <c r="BU1151" s="72">
        <v>825.07</v>
      </c>
      <c r="BV1151" s="95">
        <v>36880879</v>
      </c>
      <c r="BW1151" s="95">
        <v>40297088</v>
      </c>
      <c r="BX1151" s="95">
        <v>8216</v>
      </c>
      <c r="BY1151" s="95">
        <v>7446</v>
      </c>
      <c r="BZ1151" s="95">
        <v>8511</v>
      </c>
      <c r="CA1151" s="95">
        <v>8305</v>
      </c>
      <c r="CB1151" s="95">
        <v>8081</v>
      </c>
      <c r="CC1151" s="95">
        <v>7831</v>
      </c>
      <c r="CD1151" s="95">
        <v>7839</v>
      </c>
      <c r="CE1151" s="72">
        <v>650.75523149000003</v>
      </c>
      <c r="CF1151" s="72">
        <v>676.59346364999999</v>
      </c>
      <c r="CG1151" s="72">
        <v>712.40329333</v>
      </c>
      <c r="CH1151" s="72">
        <v>716.50152150999998</v>
      </c>
      <c r="CI1151" s="72">
        <v>731.52548966999996</v>
      </c>
      <c r="CJ1151" s="96">
        <v>1.1250466605</v>
      </c>
      <c r="CK1151" s="96">
        <v>1.1298365134999999</v>
      </c>
      <c r="CL1151" s="96">
        <v>1.0981560688000001</v>
      </c>
      <c r="CM1151" s="96">
        <v>1.1438635863</v>
      </c>
      <c r="CN1151" s="96">
        <v>1.1278759410000001</v>
      </c>
      <c r="CO1151" s="96">
        <v>1.0185827746</v>
      </c>
      <c r="CP1151" s="96">
        <v>1.1044323369</v>
      </c>
      <c r="CQ1151" s="96">
        <v>0.99584056389999998</v>
      </c>
      <c r="CR1151" s="96">
        <v>1.1090451817</v>
      </c>
      <c r="CS1151" s="95">
        <v>8101</v>
      </c>
      <c r="CT1151" s="95">
        <v>7979</v>
      </c>
      <c r="CU1151" s="95">
        <v>7710</v>
      </c>
      <c r="CV1151" s="95">
        <v>7559</v>
      </c>
      <c r="CW1151" s="95">
        <v>7575</v>
      </c>
      <c r="CX1151" s="96">
        <v>1.03665355</v>
      </c>
      <c r="CY1151" s="96">
        <v>1.025631113</v>
      </c>
      <c r="CZ1151" s="96">
        <v>1.0160576990000001</v>
      </c>
      <c r="DA1151" s="96">
        <v>1.0022887869999999</v>
      </c>
      <c r="DB1151" s="96">
        <v>1.0106625819999999</v>
      </c>
      <c r="DC1151">
        <v>2013</v>
      </c>
      <c r="DD1151" s="6">
        <v>7741</v>
      </c>
      <c r="DE1151" s="96">
        <v>2.1448426999999999E-3</v>
      </c>
      <c r="DF1151" s="72">
        <v>849.91</v>
      </c>
      <c r="DG1151" s="96">
        <v>1</v>
      </c>
      <c r="DH1151" s="72">
        <v>849.91</v>
      </c>
      <c r="DI1151" s="72">
        <v>841.79921778000005</v>
      </c>
      <c r="DJ1151" s="96">
        <v>1</v>
      </c>
      <c r="DK1151" s="72">
        <v>849.91</v>
      </c>
      <c r="DL1151" s="96">
        <v>1</v>
      </c>
      <c r="DM1151" s="72">
        <v>849.91</v>
      </c>
      <c r="DN1151" s="96">
        <v>1</v>
      </c>
      <c r="DO1151" s="96">
        <v>4.7809999999999997E-3</v>
      </c>
      <c r="DP1151" s="72">
        <v>4.0599999999999996</v>
      </c>
      <c r="DQ1151" s="72">
        <v>845.85</v>
      </c>
      <c r="DR1151" t="s">
        <v>513</v>
      </c>
      <c r="DT1151" t="s">
        <v>752</v>
      </c>
    </row>
    <row r="1152" spans="1:124" x14ac:dyDescent="0.3">
      <c r="A1152" t="s">
        <v>45</v>
      </c>
      <c r="B1152">
        <v>19320</v>
      </c>
      <c r="C1152" s="95">
        <v>1302</v>
      </c>
      <c r="D1152" s="95">
        <v>8139837</v>
      </c>
      <c r="E1152" s="95">
        <v>1164</v>
      </c>
      <c r="F1152" s="95">
        <v>6630094</v>
      </c>
      <c r="G1152" s="95">
        <v>322</v>
      </c>
      <c r="H1152" s="95">
        <v>1298148</v>
      </c>
      <c r="I1152" s="95">
        <v>304</v>
      </c>
      <c r="J1152" s="95">
        <v>1326991</v>
      </c>
      <c r="K1152" s="95">
        <v>1256</v>
      </c>
      <c r="L1152" s="95">
        <v>7997535</v>
      </c>
      <c r="M1152" s="95">
        <v>1107</v>
      </c>
      <c r="N1152" s="95">
        <v>7730121</v>
      </c>
      <c r="O1152" s="95">
        <v>319</v>
      </c>
      <c r="P1152" s="95">
        <v>1591396</v>
      </c>
      <c r="Q1152" s="95">
        <v>302</v>
      </c>
      <c r="R1152" s="95">
        <v>1349689</v>
      </c>
      <c r="S1152" s="95">
        <v>1246</v>
      </c>
      <c r="T1152" s="95">
        <v>7244258</v>
      </c>
      <c r="U1152" s="95">
        <v>1095</v>
      </c>
      <c r="V1152" s="95">
        <v>7262536</v>
      </c>
      <c r="W1152" s="95">
        <v>316</v>
      </c>
      <c r="X1152" s="95">
        <v>1550240</v>
      </c>
      <c r="Y1152" s="95">
        <v>295</v>
      </c>
      <c r="Z1152" s="95">
        <v>1471476</v>
      </c>
      <c r="AA1152" s="95">
        <v>1262</v>
      </c>
      <c r="AB1152" s="95">
        <v>6791940</v>
      </c>
      <c r="AC1152" s="95">
        <v>1102</v>
      </c>
      <c r="AD1152" s="95">
        <v>7198452</v>
      </c>
      <c r="AE1152" s="95">
        <v>301</v>
      </c>
      <c r="AF1152" s="95">
        <v>1404872</v>
      </c>
      <c r="AG1152" s="95">
        <v>282</v>
      </c>
      <c r="AH1152" s="95">
        <v>1541847</v>
      </c>
      <c r="AI1152" s="95">
        <v>1268</v>
      </c>
      <c r="AJ1152" s="95">
        <v>7173779</v>
      </c>
      <c r="AK1152" s="95">
        <v>1113</v>
      </c>
      <c r="AL1152" s="95">
        <v>7696209</v>
      </c>
      <c r="AM1152" s="95">
        <v>303</v>
      </c>
      <c r="AN1152" s="95">
        <v>1431508</v>
      </c>
      <c r="AO1152" s="95">
        <v>292</v>
      </c>
      <c r="AP1152" s="95">
        <v>1892637</v>
      </c>
      <c r="AQ1152" s="72">
        <v>484.3</v>
      </c>
      <c r="AR1152" s="72">
        <v>451.7</v>
      </c>
      <c r="AS1152" s="72">
        <v>936</v>
      </c>
      <c r="AT1152" s="95">
        <v>9437985</v>
      </c>
      <c r="AU1152" s="95">
        <v>7957085</v>
      </c>
      <c r="AV1152" s="95">
        <v>1624</v>
      </c>
      <c r="AW1152" s="95">
        <v>1468</v>
      </c>
      <c r="AX1152" s="72">
        <v>507.35</v>
      </c>
      <c r="AY1152" s="72">
        <v>537.01</v>
      </c>
      <c r="AZ1152" s="72">
        <v>1044.3599999999999</v>
      </c>
      <c r="BA1152" s="95">
        <v>9588931</v>
      </c>
      <c r="BB1152" s="95">
        <v>9079810</v>
      </c>
      <c r="BC1152" s="95">
        <v>1575</v>
      </c>
      <c r="BD1152" s="95">
        <v>1409</v>
      </c>
      <c r="BE1152" s="72">
        <v>469.19</v>
      </c>
      <c r="BF1152" s="72">
        <v>523.62</v>
      </c>
      <c r="BG1152" s="72">
        <v>992.81</v>
      </c>
      <c r="BH1152" s="95">
        <v>8794498</v>
      </c>
      <c r="BI1152" s="95">
        <v>8734012</v>
      </c>
      <c r="BJ1152" s="95">
        <v>1562</v>
      </c>
      <c r="BK1152" s="95">
        <v>1390</v>
      </c>
      <c r="BL1152" s="72">
        <v>437.02</v>
      </c>
      <c r="BM1152" s="72">
        <v>526.27</v>
      </c>
      <c r="BN1152" s="72">
        <v>963.29</v>
      </c>
      <c r="BO1152" s="95">
        <v>8196812</v>
      </c>
      <c r="BP1152" s="95">
        <v>8740299</v>
      </c>
      <c r="BQ1152" s="95">
        <v>1563</v>
      </c>
      <c r="BR1152" s="95">
        <v>1384</v>
      </c>
      <c r="BS1152" s="72">
        <v>456.47</v>
      </c>
      <c r="BT1152" s="72">
        <v>568.73</v>
      </c>
      <c r="BU1152" s="72">
        <v>1025.2</v>
      </c>
      <c r="BV1152" s="95">
        <v>8605287</v>
      </c>
      <c r="BW1152" s="95">
        <v>9588846</v>
      </c>
      <c r="BX1152" s="95">
        <v>1571</v>
      </c>
      <c r="BY1152" s="95">
        <v>1405</v>
      </c>
      <c r="BZ1152" s="95">
        <v>1550</v>
      </c>
      <c r="CA1152" s="95">
        <v>1495</v>
      </c>
      <c r="CB1152" s="95">
        <v>1479</v>
      </c>
      <c r="CC1152" s="95">
        <v>1478</v>
      </c>
      <c r="CD1152" s="95">
        <v>1490</v>
      </c>
      <c r="CE1152" s="72">
        <v>650.75523149000003</v>
      </c>
      <c r="CF1152" s="72">
        <v>676.59346364999999</v>
      </c>
      <c r="CG1152" s="72">
        <v>712.40329333</v>
      </c>
      <c r="CH1152" s="72">
        <v>716.50152150999998</v>
      </c>
      <c r="CI1152" s="72">
        <v>731.52548966999996</v>
      </c>
      <c r="CJ1152" s="96">
        <v>1.4383288135000001</v>
      </c>
      <c r="CK1152" s="96">
        <v>1.5435561471999999</v>
      </c>
      <c r="CL1152" s="96">
        <v>1.3936066962</v>
      </c>
      <c r="CM1152" s="96">
        <v>1.3444353865000001</v>
      </c>
      <c r="CN1152" s="96">
        <v>1.4014549247000001</v>
      </c>
      <c r="CO1152" s="96">
        <v>1.0231790860000001</v>
      </c>
      <c r="CP1152" s="96">
        <v>1.3920108543</v>
      </c>
      <c r="CQ1152" s="96">
        <v>0.99584056389999998</v>
      </c>
      <c r="CR1152" s="96">
        <v>1.3978248185</v>
      </c>
      <c r="CS1152" s="95">
        <v>1499</v>
      </c>
      <c r="CT1152" s="95">
        <v>1452</v>
      </c>
      <c r="CU1152" s="95">
        <v>1441</v>
      </c>
      <c r="CV1152" s="95">
        <v>1478</v>
      </c>
      <c r="CW1152" s="95">
        <v>1490</v>
      </c>
      <c r="CX1152" s="96">
        <v>1.007431977</v>
      </c>
      <c r="CY1152" s="96">
        <v>1.0491930819999999</v>
      </c>
      <c r="CZ1152" s="96">
        <v>1.0490357619999999</v>
      </c>
      <c r="DA1152" s="96">
        <v>1.0165068390000001</v>
      </c>
      <c r="DB1152" s="96">
        <v>0.99528291499999999</v>
      </c>
      <c r="DC1152">
        <v>2013</v>
      </c>
      <c r="DD1152" s="6">
        <v>1411.2</v>
      </c>
      <c r="DE1152" s="96">
        <v>8.1666010000000001E-4</v>
      </c>
      <c r="DF1152" s="72">
        <v>1072.6400000000001</v>
      </c>
      <c r="DG1152" s="96">
        <v>1</v>
      </c>
      <c r="DH1152" s="72">
        <v>1072.6400000000001</v>
      </c>
      <c r="DI1152" s="72">
        <v>872.04295533000004</v>
      </c>
      <c r="DJ1152" s="96">
        <v>1</v>
      </c>
      <c r="DK1152" s="72">
        <v>1072.6400000000001</v>
      </c>
      <c r="DL1152" s="96">
        <v>1</v>
      </c>
      <c r="DM1152" s="72">
        <v>1072.6400000000001</v>
      </c>
      <c r="DN1152" s="96">
        <v>1</v>
      </c>
      <c r="DO1152" s="96">
        <v>2.3600000000000001E-3</v>
      </c>
      <c r="DP1152" s="72">
        <v>2.5299999999999998</v>
      </c>
      <c r="DQ1152" s="72">
        <v>1070.1099999999999</v>
      </c>
      <c r="DR1152" t="s">
        <v>45</v>
      </c>
      <c r="DT1152" t="s">
        <v>752</v>
      </c>
    </row>
    <row r="1153" spans="1:124" x14ac:dyDescent="0.3">
      <c r="A1153" t="s">
        <v>774</v>
      </c>
      <c r="B1153">
        <v>19330</v>
      </c>
      <c r="C1153" s="95">
        <v>4513</v>
      </c>
      <c r="D1153" s="95">
        <v>25296956</v>
      </c>
      <c r="E1153" s="95">
        <v>4266</v>
      </c>
      <c r="F1153" s="95">
        <v>17078034</v>
      </c>
      <c r="G1153" s="95">
        <v>975</v>
      </c>
      <c r="H1153" s="95">
        <v>4559579</v>
      </c>
      <c r="I1153" s="95">
        <v>919</v>
      </c>
      <c r="J1153" s="95">
        <v>3101501</v>
      </c>
      <c r="K1153" s="95">
        <v>4198</v>
      </c>
      <c r="L1153" s="95">
        <v>26665902</v>
      </c>
      <c r="M1153" s="95">
        <v>3929</v>
      </c>
      <c r="N1153" s="95">
        <v>17481697</v>
      </c>
      <c r="O1153" s="95">
        <v>1025</v>
      </c>
      <c r="P1153" s="95">
        <v>4680676</v>
      </c>
      <c r="Q1153" s="95">
        <v>951</v>
      </c>
      <c r="R1153" s="95">
        <v>3654336</v>
      </c>
      <c r="S1153" s="95">
        <v>3936</v>
      </c>
      <c r="T1153" s="95">
        <v>21562957</v>
      </c>
      <c r="U1153" s="95">
        <v>3652</v>
      </c>
      <c r="V1153" s="95">
        <v>16234841</v>
      </c>
      <c r="W1153" s="95">
        <v>1029</v>
      </c>
      <c r="X1153" s="95">
        <v>3807013</v>
      </c>
      <c r="Y1153" s="95">
        <v>957</v>
      </c>
      <c r="Z1153" s="95">
        <v>3562542</v>
      </c>
      <c r="AA1153" s="95">
        <v>3902</v>
      </c>
      <c r="AB1153" s="95">
        <v>20036535</v>
      </c>
      <c r="AC1153" s="95">
        <v>3607</v>
      </c>
      <c r="AD1153" s="95">
        <v>16467125</v>
      </c>
      <c r="AE1153" s="95">
        <v>1041</v>
      </c>
      <c r="AF1153" s="95">
        <v>4573898</v>
      </c>
      <c r="AG1153" s="95">
        <v>970</v>
      </c>
      <c r="AH1153" s="95">
        <v>3913449</v>
      </c>
      <c r="AI1153" s="95">
        <v>3909</v>
      </c>
      <c r="AJ1153" s="95">
        <v>21027320</v>
      </c>
      <c r="AK1153" s="95">
        <v>3603</v>
      </c>
      <c r="AL1153" s="95">
        <v>17640640.489999998</v>
      </c>
      <c r="AM1153" s="95">
        <v>1073</v>
      </c>
      <c r="AN1153" s="95">
        <v>5062630</v>
      </c>
      <c r="AO1153" s="95">
        <v>1007</v>
      </c>
      <c r="AP1153" s="95">
        <v>4240552.1100000003</v>
      </c>
      <c r="AQ1153" s="72">
        <v>453.36</v>
      </c>
      <c r="AR1153" s="72">
        <v>324.33</v>
      </c>
      <c r="AS1153" s="72">
        <v>777.69</v>
      </c>
      <c r="AT1153" s="95">
        <v>29856535</v>
      </c>
      <c r="AU1153" s="95">
        <v>20179535</v>
      </c>
      <c r="AV1153" s="95">
        <v>5488</v>
      </c>
      <c r="AW1153" s="95">
        <v>5185</v>
      </c>
      <c r="AX1153" s="72">
        <v>500.14</v>
      </c>
      <c r="AY1153" s="72">
        <v>360.93</v>
      </c>
      <c r="AZ1153" s="72">
        <v>861.07</v>
      </c>
      <c r="BA1153" s="95">
        <v>31346578</v>
      </c>
      <c r="BB1153" s="95">
        <v>21136033</v>
      </c>
      <c r="BC1153" s="95">
        <v>5223</v>
      </c>
      <c r="BD1153" s="95">
        <v>4880</v>
      </c>
      <c r="BE1153" s="72">
        <v>425.81</v>
      </c>
      <c r="BF1153" s="72">
        <v>357.95</v>
      </c>
      <c r="BG1153" s="72">
        <v>783.76</v>
      </c>
      <c r="BH1153" s="95">
        <v>25369970</v>
      </c>
      <c r="BI1153" s="95">
        <v>19797383</v>
      </c>
      <c r="BJ1153" s="95">
        <v>4965</v>
      </c>
      <c r="BK1153" s="95">
        <v>4609</v>
      </c>
      <c r="BL1153" s="72">
        <v>414.9</v>
      </c>
      <c r="BM1153" s="72">
        <v>371.07</v>
      </c>
      <c r="BN1153" s="72">
        <v>785.97</v>
      </c>
      <c r="BO1153" s="95">
        <v>24610433</v>
      </c>
      <c r="BP1153" s="95">
        <v>20380574</v>
      </c>
      <c r="BQ1153" s="95">
        <v>4943</v>
      </c>
      <c r="BR1153" s="95">
        <v>4577</v>
      </c>
      <c r="BS1153" s="72">
        <v>436.4</v>
      </c>
      <c r="BT1153" s="72">
        <v>395.54</v>
      </c>
      <c r="BU1153" s="72">
        <v>831.94</v>
      </c>
      <c r="BV1153" s="95">
        <v>26089950</v>
      </c>
      <c r="BW1153" s="95">
        <v>21881192.600000001</v>
      </c>
      <c r="BX1153" s="95">
        <v>4982</v>
      </c>
      <c r="BY1153" s="95">
        <v>4610</v>
      </c>
      <c r="BZ1153" s="95">
        <v>5344</v>
      </c>
      <c r="CA1153" s="95">
        <v>5058</v>
      </c>
      <c r="CB1153" s="95">
        <v>4793</v>
      </c>
      <c r="CC1153" s="95">
        <v>4769</v>
      </c>
      <c r="CD1153" s="95">
        <v>4800</v>
      </c>
      <c r="CE1153" s="72">
        <v>650.75523149000003</v>
      </c>
      <c r="CF1153" s="72">
        <v>676.59346364999999</v>
      </c>
      <c r="CG1153" s="72">
        <v>712.40329333</v>
      </c>
      <c r="CH1153" s="72">
        <v>716.50152150999998</v>
      </c>
      <c r="CI1153" s="72">
        <v>731.52548966999996</v>
      </c>
      <c r="CJ1153" s="96">
        <v>1.1950576229000001</v>
      </c>
      <c r="CK1153" s="96">
        <v>1.2726549195000001</v>
      </c>
      <c r="CL1153" s="96">
        <v>1.1001633587999999</v>
      </c>
      <c r="CM1153" s="96">
        <v>1.0969551024999999</v>
      </c>
      <c r="CN1153" s="96">
        <v>1.1372672747000001</v>
      </c>
      <c r="CO1153" s="96">
        <v>1.0070819049999999</v>
      </c>
      <c r="CP1153" s="96">
        <v>1.1522594636000001</v>
      </c>
      <c r="CQ1153" s="96">
        <v>0.99584056389999998</v>
      </c>
      <c r="CR1153" s="96">
        <v>1.1570720664</v>
      </c>
      <c r="CS1153" s="95">
        <v>4989</v>
      </c>
      <c r="CT1153" s="95">
        <v>4631</v>
      </c>
      <c r="CU1153" s="95">
        <v>4361</v>
      </c>
      <c r="CV1153" s="95">
        <v>4354</v>
      </c>
      <c r="CW1153" s="95">
        <v>4343</v>
      </c>
      <c r="CX1153" s="96">
        <v>1.006309506</v>
      </c>
      <c r="CY1153" s="96">
        <v>1.0258130160000001</v>
      </c>
      <c r="CZ1153" s="96">
        <v>1.0125994009999999</v>
      </c>
      <c r="DA1153" s="96">
        <v>0.98893963699999998</v>
      </c>
      <c r="DB1153" s="96">
        <v>1.000643811</v>
      </c>
      <c r="DC1153">
        <v>2013</v>
      </c>
      <c r="DD1153" s="6">
        <v>4772.2</v>
      </c>
      <c r="DE1153" s="96">
        <v>1.0315972000000001E-3</v>
      </c>
      <c r="DF1153" s="72">
        <v>887.7</v>
      </c>
      <c r="DG1153" s="96">
        <v>1</v>
      </c>
      <c r="DH1153" s="72">
        <v>887.7</v>
      </c>
      <c r="DI1153" s="72">
        <v>872.04295533000004</v>
      </c>
      <c r="DJ1153" s="96">
        <v>1</v>
      </c>
      <c r="DK1153" s="72">
        <v>887.7</v>
      </c>
      <c r="DL1153" s="96">
        <v>1</v>
      </c>
      <c r="DM1153" s="72">
        <v>887.7</v>
      </c>
      <c r="DN1153" s="96">
        <v>1</v>
      </c>
      <c r="DO1153" s="96">
        <v>2.5230000000000001E-3</v>
      </c>
      <c r="DP1153" s="72">
        <v>2.2400000000000002</v>
      </c>
      <c r="DQ1153" s="72">
        <v>885.46</v>
      </c>
      <c r="DR1153" t="s">
        <v>774</v>
      </c>
      <c r="DT1153" t="s">
        <v>752</v>
      </c>
    </row>
    <row r="1154" spans="1:124" x14ac:dyDescent="0.3">
      <c r="A1154" t="s">
        <v>775</v>
      </c>
      <c r="B1154">
        <v>19340</v>
      </c>
      <c r="C1154" s="95">
        <v>4540</v>
      </c>
      <c r="D1154" s="95">
        <v>23680020</v>
      </c>
      <c r="E1154" s="95">
        <v>4299</v>
      </c>
      <c r="F1154" s="95">
        <v>17708008</v>
      </c>
      <c r="G1154" s="95">
        <v>1059</v>
      </c>
      <c r="H1154" s="95">
        <v>3948205</v>
      </c>
      <c r="I1154" s="95">
        <v>977</v>
      </c>
      <c r="J1154" s="95">
        <v>3297199</v>
      </c>
      <c r="K1154" s="95">
        <v>4514</v>
      </c>
      <c r="L1154" s="95">
        <v>24657022</v>
      </c>
      <c r="M1154" s="95">
        <v>4235</v>
      </c>
      <c r="N1154" s="95">
        <v>20113885</v>
      </c>
      <c r="O1154" s="95">
        <v>1094</v>
      </c>
      <c r="P1154" s="95">
        <v>4195245</v>
      </c>
      <c r="Q1154" s="95">
        <v>1007</v>
      </c>
      <c r="R1154" s="95">
        <v>3912263</v>
      </c>
      <c r="S1154" s="95">
        <v>4472</v>
      </c>
      <c r="T1154" s="95">
        <v>25063890</v>
      </c>
      <c r="U1154" s="95">
        <v>4160</v>
      </c>
      <c r="V1154" s="95">
        <v>19997953</v>
      </c>
      <c r="W1154" s="95">
        <v>1133</v>
      </c>
      <c r="X1154" s="95">
        <v>4575021</v>
      </c>
      <c r="Y1154" s="95">
        <v>1041</v>
      </c>
      <c r="Z1154" s="95">
        <v>4058087</v>
      </c>
      <c r="AA1154" s="95">
        <v>4472</v>
      </c>
      <c r="AB1154" s="95">
        <v>22908382</v>
      </c>
      <c r="AC1154" s="95">
        <v>4132</v>
      </c>
      <c r="AD1154" s="95">
        <v>21113728</v>
      </c>
      <c r="AE1154" s="95">
        <v>1152</v>
      </c>
      <c r="AF1154" s="95">
        <v>4493645</v>
      </c>
      <c r="AG1154" s="95">
        <v>1053</v>
      </c>
      <c r="AH1154" s="95">
        <v>4183795</v>
      </c>
      <c r="AI1154" s="95">
        <v>4504</v>
      </c>
      <c r="AJ1154" s="95">
        <v>24760883.989999998</v>
      </c>
      <c r="AK1154" s="95">
        <v>4152</v>
      </c>
      <c r="AL1154" s="95">
        <v>23174593.18</v>
      </c>
      <c r="AM1154" s="95">
        <v>1194</v>
      </c>
      <c r="AN1154" s="95">
        <v>5004741</v>
      </c>
      <c r="AO1154" s="95">
        <v>1103</v>
      </c>
      <c r="AP1154" s="95">
        <v>4889671</v>
      </c>
      <c r="AQ1154" s="72">
        <v>411.21</v>
      </c>
      <c r="AR1154" s="72">
        <v>331.77</v>
      </c>
      <c r="AS1154" s="72">
        <v>742.98</v>
      </c>
      <c r="AT1154" s="95">
        <v>27628225</v>
      </c>
      <c r="AU1154" s="95">
        <v>21005207</v>
      </c>
      <c r="AV1154" s="95">
        <v>5599</v>
      </c>
      <c r="AW1154" s="95">
        <v>5276</v>
      </c>
      <c r="AX1154" s="72">
        <v>428.74</v>
      </c>
      <c r="AY1154" s="72">
        <v>381.95</v>
      </c>
      <c r="AZ1154" s="72">
        <v>810.69</v>
      </c>
      <c r="BA1154" s="95">
        <v>28852267</v>
      </c>
      <c r="BB1154" s="95">
        <v>24026148</v>
      </c>
      <c r="BC1154" s="95">
        <v>5608</v>
      </c>
      <c r="BD1154" s="95">
        <v>5242</v>
      </c>
      <c r="BE1154" s="72">
        <v>440.66</v>
      </c>
      <c r="BF1154" s="72">
        <v>385.44</v>
      </c>
      <c r="BG1154" s="72">
        <v>826.1</v>
      </c>
      <c r="BH1154" s="95">
        <v>29638911</v>
      </c>
      <c r="BI1154" s="95">
        <v>24056040</v>
      </c>
      <c r="BJ1154" s="95">
        <v>5605</v>
      </c>
      <c r="BK1154" s="95">
        <v>5201</v>
      </c>
      <c r="BL1154" s="72">
        <v>406.03</v>
      </c>
      <c r="BM1154" s="72">
        <v>406.58</v>
      </c>
      <c r="BN1154" s="72">
        <v>812.61</v>
      </c>
      <c r="BO1154" s="95">
        <v>27402027</v>
      </c>
      <c r="BP1154" s="95">
        <v>25297523</v>
      </c>
      <c r="BQ1154" s="95">
        <v>5624</v>
      </c>
      <c r="BR1154" s="95">
        <v>5185</v>
      </c>
      <c r="BS1154" s="72">
        <v>435.32</v>
      </c>
      <c r="BT1154" s="72">
        <v>445.04</v>
      </c>
      <c r="BU1154" s="72">
        <v>880.36</v>
      </c>
      <c r="BV1154" s="95">
        <v>29765624.989999998</v>
      </c>
      <c r="BW1154" s="95">
        <v>28064264.18</v>
      </c>
      <c r="BX1154" s="95">
        <v>5698</v>
      </c>
      <c r="BY1154" s="95">
        <v>5255</v>
      </c>
      <c r="BZ1154" s="95">
        <v>5445</v>
      </c>
      <c r="CA1154" s="95">
        <v>5431</v>
      </c>
      <c r="CB1154" s="95">
        <v>5410</v>
      </c>
      <c r="CC1154" s="95">
        <v>5416</v>
      </c>
      <c r="CD1154" s="95">
        <v>5481</v>
      </c>
      <c r="CE1154" s="72">
        <v>650.75523149000003</v>
      </c>
      <c r="CF1154" s="72">
        <v>676.59346364999999</v>
      </c>
      <c r="CG1154" s="72">
        <v>712.40329333</v>
      </c>
      <c r="CH1154" s="72">
        <v>716.50152150999998</v>
      </c>
      <c r="CI1154" s="72">
        <v>731.52548966999996</v>
      </c>
      <c r="CJ1154" s="96">
        <v>1.1417195959999999</v>
      </c>
      <c r="CK1154" s="96">
        <v>1.1981936622</v>
      </c>
      <c r="CL1154" s="96">
        <v>1.1595959869000001</v>
      </c>
      <c r="CM1154" s="96">
        <v>1.1341357633</v>
      </c>
      <c r="CN1154" s="96">
        <v>1.2034577228000001</v>
      </c>
      <c r="CO1154" s="96">
        <v>1.0745097588000001</v>
      </c>
      <c r="CP1154" s="96">
        <v>1.0864680723</v>
      </c>
      <c r="CQ1154" s="96">
        <v>0.99584056389999998</v>
      </c>
      <c r="CR1154" s="96">
        <v>1.0910058864000001</v>
      </c>
      <c r="CS1154" s="95">
        <v>5149</v>
      </c>
      <c r="CT1154" s="95">
        <v>5111</v>
      </c>
      <c r="CU1154" s="95">
        <v>5078</v>
      </c>
      <c r="CV1154" s="95">
        <v>5078</v>
      </c>
      <c r="CW1154" s="95">
        <v>5164</v>
      </c>
      <c r="CX1154" s="96">
        <v>1.082305662</v>
      </c>
      <c r="CY1154" s="96">
        <v>1.0752693289999999</v>
      </c>
      <c r="CZ1154" s="96">
        <v>1.08312137</v>
      </c>
      <c r="DA1154" s="96">
        <v>1.076140248</v>
      </c>
      <c r="DB1154" s="96">
        <v>1.055913195</v>
      </c>
      <c r="DC1154">
        <v>2013</v>
      </c>
      <c r="DD1154" s="6">
        <v>5231.8</v>
      </c>
      <c r="DE1154" s="96">
        <v>1.5654432E-3</v>
      </c>
      <c r="DF1154" s="72">
        <v>836.57</v>
      </c>
      <c r="DG1154" s="96">
        <v>1</v>
      </c>
      <c r="DH1154" s="72">
        <v>836.57</v>
      </c>
      <c r="DI1154" s="72">
        <v>872.04295533000004</v>
      </c>
      <c r="DJ1154" s="96">
        <v>1</v>
      </c>
      <c r="DK1154" s="72">
        <v>836.57</v>
      </c>
      <c r="DL1154" s="96">
        <v>1</v>
      </c>
      <c r="DM1154" s="72">
        <v>836.57</v>
      </c>
      <c r="DN1154" s="96">
        <v>1</v>
      </c>
      <c r="DO1154" s="96">
        <v>4.4419999999999998E-3</v>
      </c>
      <c r="DP1154" s="72">
        <v>3.72</v>
      </c>
      <c r="DQ1154" s="72">
        <v>832.85</v>
      </c>
      <c r="DR1154" t="s">
        <v>775</v>
      </c>
      <c r="DT1154" t="s">
        <v>752</v>
      </c>
    </row>
    <row r="1155" spans="1:124" x14ac:dyDescent="0.3">
      <c r="A1155" t="s">
        <v>776</v>
      </c>
      <c r="B1155">
        <v>19350</v>
      </c>
      <c r="C1155" s="95">
        <v>16311</v>
      </c>
      <c r="D1155" s="95">
        <v>70935624</v>
      </c>
      <c r="E1155" s="95">
        <v>13995</v>
      </c>
      <c r="F1155" s="95">
        <v>51802542</v>
      </c>
      <c r="G1155" s="95">
        <v>5340</v>
      </c>
      <c r="H1155" s="95">
        <v>17371167</v>
      </c>
      <c r="I1155" s="95">
        <v>4724</v>
      </c>
      <c r="J1155" s="95">
        <v>14011000</v>
      </c>
      <c r="K1155" s="95">
        <v>17685</v>
      </c>
      <c r="L1155" s="95">
        <v>78836512</v>
      </c>
      <c r="M1155" s="95">
        <v>15031</v>
      </c>
      <c r="N1155" s="95">
        <v>60262139</v>
      </c>
      <c r="O1155" s="95">
        <v>6429</v>
      </c>
      <c r="P1155" s="95">
        <v>23409157</v>
      </c>
      <c r="Q1155" s="95">
        <v>5724</v>
      </c>
      <c r="R1155" s="95">
        <v>20056756</v>
      </c>
      <c r="S1155" s="95">
        <v>18459</v>
      </c>
      <c r="T1155" s="95">
        <v>85453081</v>
      </c>
      <c r="U1155" s="95">
        <v>15547</v>
      </c>
      <c r="V1155" s="95">
        <v>67997150</v>
      </c>
      <c r="W1155" s="95">
        <v>7317</v>
      </c>
      <c r="X1155" s="95">
        <v>28677370</v>
      </c>
      <c r="Y1155" s="95">
        <v>6531</v>
      </c>
      <c r="Z1155" s="95">
        <v>27404118</v>
      </c>
      <c r="AA1155" s="95">
        <v>18967</v>
      </c>
      <c r="AB1155" s="95">
        <v>80388291</v>
      </c>
      <c r="AC1155" s="95">
        <v>15853</v>
      </c>
      <c r="AD1155" s="95">
        <v>78966470</v>
      </c>
      <c r="AE1155" s="95">
        <v>7915</v>
      </c>
      <c r="AF1155" s="95">
        <v>30364844</v>
      </c>
      <c r="AG1155" s="95">
        <v>7101</v>
      </c>
      <c r="AH1155" s="95">
        <v>33514573</v>
      </c>
      <c r="AI1155" s="95">
        <v>19479</v>
      </c>
      <c r="AJ1155" s="95">
        <v>88614006</v>
      </c>
      <c r="AK1155" s="95">
        <v>16233</v>
      </c>
      <c r="AL1155" s="95">
        <v>85296114</v>
      </c>
      <c r="AM1155" s="95">
        <v>8419</v>
      </c>
      <c r="AN1155" s="95">
        <v>36800486</v>
      </c>
      <c r="AO1155" s="95">
        <v>7575</v>
      </c>
      <c r="AP1155" s="95">
        <v>38761665</v>
      </c>
      <c r="AQ1155" s="72">
        <v>339.89</v>
      </c>
      <c r="AR1155" s="72">
        <v>292.99</v>
      </c>
      <c r="AS1155" s="72">
        <v>632.88</v>
      </c>
      <c r="AT1155" s="95">
        <v>88306791</v>
      </c>
      <c r="AU1155" s="95">
        <v>65813542</v>
      </c>
      <c r="AV1155" s="95">
        <v>21651</v>
      </c>
      <c r="AW1155" s="95">
        <v>18719</v>
      </c>
      <c r="AX1155" s="72">
        <v>353.34</v>
      </c>
      <c r="AY1155" s="72">
        <v>322.49</v>
      </c>
      <c r="AZ1155" s="72">
        <v>675.83</v>
      </c>
      <c r="BA1155" s="95">
        <v>102245669</v>
      </c>
      <c r="BB1155" s="95">
        <v>80318895</v>
      </c>
      <c r="BC1155" s="95">
        <v>24114</v>
      </c>
      <c r="BD1155" s="95">
        <v>20755</v>
      </c>
      <c r="BE1155" s="72">
        <v>368.98</v>
      </c>
      <c r="BF1155" s="72">
        <v>360.09</v>
      </c>
      <c r="BG1155" s="72">
        <v>729.07</v>
      </c>
      <c r="BH1155" s="95">
        <v>114130451</v>
      </c>
      <c r="BI1155" s="95">
        <v>95401268</v>
      </c>
      <c r="BJ1155" s="95">
        <v>25776</v>
      </c>
      <c r="BK1155" s="95">
        <v>22078</v>
      </c>
      <c r="BL1155" s="72">
        <v>343.33</v>
      </c>
      <c r="BM1155" s="72">
        <v>408.36</v>
      </c>
      <c r="BN1155" s="72">
        <v>751.69</v>
      </c>
      <c r="BO1155" s="95">
        <v>110753135</v>
      </c>
      <c r="BP1155" s="95">
        <v>112481043</v>
      </c>
      <c r="BQ1155" s="95">
        <v>26882</v>
      </c>
      <c r="BR1155" s="95">
        <v>22954</v>
      </c>
      <c r="BS1155" s="72">
        <v>374.62</v>
      </c>
      <c r="BT1155" s="72">
        <v>434.23</v>
      </c>
      <c r="BU1155" s="72">
        <v>808.85</v>
      </c>
      <c r="BV1155" s="95">
        <v>125414492</v>
      </c>
      <c r="BW1155" s="95">
        <v>124057779</v>
      </c>
      <c r="BX1155" s="95">
        <v>27898</v>
      </c>
      <c r="BY1155" s="95">
        <v>23808</v>
      </c>
      <c r="BZ1155" s="95">
        <v>20254</v>
      </c>
      <c r="CA1155" s="95">
        <v>22497</v>
      </c>
      <c r="CB1155" s="95">
        <v>23994</v>
      </c>
      <c r="CC1155" s="95">
        <v>25017</v>
      </c>
      <c r="CD1155" s="95">
        <v>25897</v>
      </c>
      <c r="CE1155" s="72">
        <v>650.75523149000003</v>
      </c>
      <c r="CF1155" s="72">
        <v>676.59346364999999</v>
      </c>
      <c r="CG1155" s="72">
        <v>712.40329333</v>
      </c>
      <c r="CH1155" s="72">
        <v>716.50152150999998</v>
      </c>
      <c r="CI1155" s="72">
        <v>731.52548966999996</v>
      </c>
      <c r="CJ1155" s="96">
        <v>0.97253155930000001</v>
      </c>
      <c r="CK1155" s="96">
        <v>0.99887160649999995</v>
      </c>
      <c r="CL1155" s="96">
        <v>1.0233950444</v>
      </c>
      <c r="CM1155" s="96">
        <v>1.0491115196</v>
      </c>
      <c r="CN1155" s="96">
        <v>1.1057030977</v>
      </c>
      <c r="CO1155" s="96">
        <v>1.0284178339000001</v>
      </c>
      <c r="CP1155" s="96">
        <v>1.0014631518999999</v>
      </c>
      <c r="CQ1155" s="96">
        <v>0.99584056389999998</v>
      </c>
      <c r="CR1155" s="96">
        <v>1.0056459288999999</v>
      </c>
      <c r="CS1155" s="95">
        <v>16659</v>
      </c>
      <c r="CT1155" s="95">
        <v>18922</v>
      </c>
      <c r="CU1155" s="95">
        <v>20951</v>
      </c>
      <c r="CV1155" s="95">
        <v>21983</v>
      </c>
      <c r="CW1155" s="95">
        <v>23013</v>
      </c>
      <c r="CX1155" s="96">
        <v>1.030391616</v>
      </c>
      <c r="CY1155" s="96">
        <v>1.009586476</v>
      </c>
      <c r="CZ1155" s="96">
        <v>1.019775705</v>
      </c>
      <c r="DA1155" s="96">
        <v>1.0273626950000001</v>
      </c>
      <c r="DB1155" s="96">
        <v>1.0513484420000001</v>
      </c>
      <c r="DC1155">
        <v>2013</v>
      </c>
      <c r="DD1155" s="6">
        <v>21662.799999999999</v>
      </c>
      <c r="DE1155" s="96">
        <v>2.4120974100000001E-2</v>
      </c>
      <c r="DF1155" s="72">
        <v>753.7</v>
      </c>
      <c r="DG1155" s="96">
        <v>1</v>
      </c>
      <c r="DH1155" s="72">
        <v>753.7</v>
      </c>
      <c r="DI1155" s="72">
        <v>802.31799979000004</v>
      </c>
      <c r="DJ1155" s="96">
        <v>1</v>
      </c>
      <c r="DK1155" s="72">
        <v>753.7</v>
      </c>
      <c r="DL1155" s="96">
        <v>1</v>
      </c>
      <c r="DM1155" s="72">
        <v>753.7</v>
      </c>
      <c r="DN1155" s="96">
        <v>0.83886752880000004</v>
      </c>
      <c r="DO1155" s="96">
        <v>2.861E-2</v>
      </c>
      <c r="DP1155" s="72">
        <v>18.09</v>
      </c>
      <c r="DQ1155" s="72">
        <v>735.61</v>
      </c>
      <c r="DR1155" t="s">
        <v>776</v>
      </c>
      <c r="DT1155" t="s">
        <v>752</v>
      </c>
    </row>
    <row r="1156" spans="1:124" x14ac:dyDescent="0.3">
      <c r="A1156" t="s">
        <v>140</v>
      </c>
      <c r="B1156">
        <v>19360</v>
      </c>
      <c r="C1156" s="95">
        <v>17577</v>
      </c>
      <c r="D1156" s="95">
        <v>90784078</v>
      </c>
      <c r="E1156" s="95">
        <v>16630</v>
      </c>
      <c r="F1156" s="95">
        <v>74540825</v>
      </c>
      <c r="G1156" s="95">
        <v>3227</v>
      </c>
      <c r="H1156" s="95">
        <v>14679910</v>
      </c>
      <c r="I1156" s="95">
        <v>2981</v>
      </c>
      <c r="J1156" s="95">
        <v>11863344</v>
      </c>
      <c r="K1156" s="95">
        <v>17136</v>
      </c>
      <c r="L1156" s="95">
        <v>88834626</v>
      </c>
      <c r="M1156" s="95">
        <v>16112</v>
      </c>
      <c r="N1156" s="95">
        <v>76225315</v>
      </c>
      <c r="O1156" s="95">
        <v>3370</v>
      </c>
      <c r="P1156" s="95">
        <v>14359690</v>
      </c>
      <c r="Q1156" s="95">
        <v>3101</v>
      </c>
      <c r="R1156" s="95">
        <v>12657993</v>
      </c>
      <c r="S1156" s="95">
        <v>16494</v>
      </c>
      <c r="T1156" s="95">
        <v>88142953</v>
      </c>
      <c r="U1156" s="95">
        <v>15398</v>
      </c>
      <c r="V1156" s="95">
        <v>76407723</v>
      </c>
      <c r="W1156" s="95">
        <v>3351</v>
      </c>
      <c r="X1156" s="95">
        <v>16489929</v>
      </c>
      <c r="Y1156" s="95">
        <v>3071</v>
      </c>
      <c r="Z1156" s="95">
        <v>13914566</v>
      </c>
      <c r="AA1156" s="95">
        <v>16157</v>
      </c>
      <c r="AB1156" s="95">
        <v>79319952</v>
      </c>
      <c r="AC1156" s="95">
        <v>14995</v>
      </c>
      <c r="AD1156" s="95">
        <v>80506922</v>
      </c>
      <c r="AE1156" s="95">
        <v>3439</v>
      </c>
      <c r="AF1156" s="95">
        <v>16592811</v>
      </c>
      <c r="AG1156" s="95">
        <v>3163</v>
      </c>
      <c r="AH1156" s="95">
        <v>15447520</v>
      </c>
      <c r="AI1156" s="95">
        <v>16092</v>
      </c>
      <c r="AJ1156" s="95">
        <v>82798660.980000004</v>
      </c>
      <c r="AK1156" s="95">
        <v>14907</v>
      </c>
      <c r="AL1156" s="95">
        <v>78988007.030000001</v>
      </c>
      <c r="AM1156" s="95">
        <v>3564</v>
      </c>
      <c r="AN1156" s="95">
        <v>18528452.010000002</v>
      </c>
      <c r="AO1156" s="95">
        <v>3291</v>
      </c>
      <c r="AP1156" s="95">
        <v>15953116.48</v>
      </c>
      <c r="AQ1156" s="72">
        <v>422.45</v>
      </c>
      <c r="AR1156" s="72">
        <v>367.16</v>
      </c>
      <c r="AS1156" s="72">
        <v>789.61</v>
      </c>
      <c r="AT1156" s="95">
        <v>105463988</v>
      </c>
      <c r="AU1156" s="95">
        <v>86404169</v>
      </c>
      <c r="AV1156" s="95">
        <v>20804</v>
      </c>
      <c r="AW1156" s="95">
        <v>19611</v>
      </c>
      <c r="AX1156" s="72">
        <v>419.37</v>
      </c>
      <c r="AY1156" s="72">
        <v>385.52</v>
      </c>
      <c r="AZ1156" s="72">
        <v>804.89</v>
      </c>
      <c r="BA1156" s="95">
        <v>103194316</v>
      </c>
      <c r="BB1156" s="95">
        <v>88883308</v>
      </c>
      <c r="BC1156" s="95">
        <v>20506</v>
      </c>
      <c r="BD1156" s="95">
        <v>19213</v>
      </c>
      <c r="BE1156" s="72">
        <v>439.38</v>
      </c>
      <c r="BF1156" s="72">
        <v>407.54</v>
      </c>
      <c r="BG1156" s="72">
        <v>846.92</v>
      </c>
      <c r="BH1156" s="95">
        <v>104632882</v>
      </c>
      <c r="BI1156" s="95">
        <v>90322289</v>
      </c>
      <c r="BJ1156" s="95">
        <v>19845</v>
      </c>
      <c r="BK1156" s="95">
        <v>18469</v>
      </c>
      <c r="BL1156" s="72">
        <v>407.88</v>
      </c>
      <c r="BM1156" s="72">
        <v>440.37</v>
      </c>
      <c r="BN1156" s="72">
        <v>848.25</v>
      </c>
      <c r="BO1156" s="95">
        <v>95912763</v>
      </c>
      <c r="BP1156" s="95">
        <v>95954442</v>
      </c>
      <c r="BQ1156" s="95">
        <v>19596</v>
      </c>
      <c r="BR1156" s="95">
        <v>18158</v>
      </c>
      <c r="BS1156" s="72">
        <v>429.59</v>
      </c>
      <c r="BT1156" s="72">
        <v>434.76</v>
      </c>
      <c r="BU1156" s="72">
        <v>864.35</v>
      </c>
      <c r="BV1156" s="95">
        <v>101327112.98999999</v>
      </c>
      <c r="BW1156" s="95">
        <v>94941123.510000005</v>
      </c>
      <c r="BX1156" s="95">
        <v>19656</v>
      </c>
      <c r="BY1156" s="95">
        <v>18198</v>
      </c>
      <c r="BZ1156" s="95">
        <v>20235</v>
      </c>
      <c r="CA1156" s="95">
        <v>19882</v>
      </c>
      <c r="CB1156" s="95">
        <v>19182</v>
      </c>
      <c r="CC1156" s="95">
        <v>18913</v>
      </c>
      <c r="CD1156" s="95">
        <v>18943</v>
      </c>
      <c r="CE1156" s="72">
        <v>650.75523149000003</v>
      </c>
      <c r="CF1156" s="72">
        <v>676.59346364999999</v>
      </c>
      <c r="CG1156" s="72">
        <v>712.40329333</v>
      </c>
      <c r="CH1156" s="72">
        <v>716.50152150999998</v>
      </c>
      <c r="CI1156" s="72">
        <v>731.52548966999996</v>
      </c>
      <c r="CJ1156" s="96">
        <v>1.2133748017999999</v>
      </c>
      <c r="CK1156" s="96">
        <v>1.1896213062000001</v>
      </c>
      <c r="CL1156" s="96">
        <v>1.1888210062</v>
      </c>
      <c r="CM1156" s="96">
        <v>1.1838774581</v>
      </c>
      <c r="CN1156" s="96">
        <v>1.181571951</v>
      </c>
      <c r="CO1156" s="96">
        <v>1.0609975303000001</v>
      </c>
      <c r="CP1156" s="96">
        <v>1.1229557756999999</v>
      </c>
      <c r="CQ1156" s="96">
        <v>0.99584056389999998</v>
      </c>
      <c r="CR1156" s="96">
        <v>1.1276459867999999</v>
      </c>
      <c r="CS1156" s="95">
        <v>19592</v>
      </c>
      <c r="CT1156" s="95">
        <v>19162</v>
      </c>
      <c r="CU1156" s="95">
        <v>18401</v>
      </c>
      <c r="CV1156" s="95">
        <v>18093</v>
      </c>
      <c r="CW1156" s="95">
        <v>18050</v>
      </c>
      <c r="CX1156" s="96">
        <v>1.063873066</v>
      </c>
      <c r="CY1156" s="96">
        <v>1.0598434590000001</v>
      </c>
      <c r="CZ1156" s="96">
        <v>1.0725731629999999</v>
      </c>
      <c r="DA1156" s="96">
        <v>1.0577805250000001</v>
      </c>
      <c r="DB1156" s="96">
        <v>1.050525446</v>
      </c>
      <c r="DC1156">
        <v>2013</v>
      </c>
      <c r="DD1156" s="6">
        <v>18729.8</v>
      </c>
      <c r="DE1156" s="96">
        <v>1.4226631E-3</v>
      </c>
      <c r="DF1156" s="72">
        <v>864.79</v>
      </c>
      <c r="DG1156" s="96">
        <v>1</v>
      </c>
      <c r="DH1156" s="72">
        <v>864.79</v>
      </c>
      <c r="DI1156" s="72">
        <v>879.09510871999998</v>
      </c>
      <c r="DJ1156" s="96">
        <v>1</v>
      </c>
      <c r="DK1156" s="72">
        <v>864.79</v>
      </c>
      <c r="DL1156" s="96">
        <v>1</v>
      </c>
      <c r="DM1156" s="72">
        <v>864.79</v>
      </c>
      <c r="DN1156" s="96">
        <v>1</v>
      </c>
      <c r="DO1156" s="96">
        <v>3.1930000000000001E-3</v>
      </c>
      <c r="DP1156" s="72">
        <v>2.76</v>
      </c>
      <c r="DQ1156" s="72">
        <v>862.03</v>
      </c>
      <c r="DR1156" t="s">
        <v>140</v>
      </c>
      <c r="DT1156" t="s">
        <v>752</v>
      </c>
    </row>
    <row r="1157" spans="1:124" x14ac:dyDescent="0.3">
      <c r="A1157" t="s">
        <v>777</v>
      </c>
      <c r="B1157">
        <v>19370</v>
      </c>
      <c r="C1157" s="95">
        <v>1067</v>
      </c>
      <c r="D1157" s="95">
        <v>4457944</v>
      </c>
      <c r="E1157" s="95">
        <v>991</v>
      </c>
      <c r="F1157" s="95">
        <v>3197080</v>
      </c>
      <c r="G1157" s="95">
        <v>347</v>
      </c>
      <c r="H1157" s="95">
        <v>948503</v>
      </c>
      <c r="I1157" s="95">
        <v>313</v>
      </c>
      <c r="J1157" s="95">
        <v>922003</v>
      </c>
      <c r="K1157" s="95">
        <v>1096</v>
      </c>
      <c r="L1157" s="95">
        <v>5237019</v>
      </c>
      <c r="M1157" s="95">
        <v>1005</v>
      </c>
      <c r="N1157" s="95">
        <v>3710281</v>
      </c>
      <c r="O1157" s="95">
        <v>325</v>
      </c>
      <c r="P1157" s="95">
        <v>916596</v>
      </c>
      <c r="Q1157" s="95">
        <v>284</v>
      </c>
      <c r="R1157" s="95">
        <v>948468</v>
      </c>
      <c r="S1157" s="95">
        <v>1057</v>
      </c>
      <c r="T1157" s="95">
        <v>6321885</v>
      </c>
      <c r="U1157" s="95">
        <v>964</v>
      </c>
      <c r="V1157" s="95">
        <v>3757690</v>
      </c>
      <c r="W1157" s="95">
        <v>322</v>
      </c>
      <c r="X1157" s="95">
        <v>1319079</v>
      </c>
      <c r="Y1157" s="95">
        <v>288</v>
      </c>
      <c r="Z1157" s="95">
        <v>862661</v>
      </c>
      <c r="AA1157" s="95">
        <v>1049</v>
      </c>
      <c r="AB1157" s="95">
        <v>5902083</v>
      </c>
      <c r="AC1157" s="95">
        <v>951</v>
      </c>
      <c r="AD1157" s="95">
        <v>3921338</v>
      </c>
      <c r="AE1157" s="95">
        <v>318</v>
      </c>
      <c r="AF1157" s="95">
        <v>813821</v>
      </c>
      <c r="AG1157" s="95">
        <v>281</v>
      </c>
      <c r="AH1157" s="95">
        <v>1063616</v>
      </c>
      <c r="AI1157" s="95">
        <v>1023</v>
      </c>
      <c r="AJ1157" s="95">
        <v>5588288</v>
      </c>
      <c r="AK1157" s="95">
        <v>913</v>
      </c>
      <c r="AL1157" s="95">
        <v>3917324</v>
      </c>
      <c r="AM1157" s="95">
        <v>326</v>
      </c>
      <c r="AN1157" s="95">
        <v>1204318</v>
      </c>
      <c r="AO1157" s="95">
        <v>279</v>
      </c>
      <c r="AP1157" s="95">
        <v>1164737</v>
      </c>
      <c r="AQ1157" s="72">
        <v>318.63</v>
      </c>
      <c r="AR1157" s="72">
        <v>263.23</v>
      </c>
      <c r="AS1157" s="72">
        <v>581.86</v>
      </c>
      <c r="AT1157" s="95">
        <v>5406447</v>
      </c>
      <c r="AU1157" s="95">
        <v>4119083</v>
      </c>
      <c r="AV1157" s="95">
        <v>1414</v>
      </c>
      <c r="AW1157" s="95">
        <v>1304</v>
      </c>
      <c r="AX1157" s="72">
        <v>360.87</v>
      </c>
      <c r="AY1157" s="72">
        <v>301.19</v>
      </c>
      <c r="AZ1157" s="72">
        <v>662.06</v>
      </c>
      <c r="BA1157" s="95">
        <v>6153615</v>
      </c>
      <c r="BB1157" s="95">
        <v>4658749</v>
      </c>
      <c r="BC1157" s="95">
        <v>1421</v>
      </c>
      <c r="BD1157" s="95">
        <v>1289</v>
      </c>
      <c r="BE1157" s="72">
        <v>461.75</v>
      </c>
      <c r="BF1157" s="72">
        <v>307.52999999999997</v>
      </c>
      <c r="BG1157" s="72">
        <v>769.28</v>
      </c>
      <c r="BH1157" s="95">
        <v>7640964</v>
      </c>
      <c r="BI1157" s="95">
        <v>4620351</v>
      </c>
      <c r="BJ1157" s="95">
        <v>1379</v>
      </c>
      <c r="BK1157" s="95">
        <v>1252</v>
      </c>
      <c r="BL1157" s="72">
        <v>409.41</v>
      </c>
      <c r="BM1157" s="72">
        <v>337.19</v>
      </c>
      <c r="BN1157" s="72">
        <v>746.6</v>
      </c>
      <c r="BO1157" s="95">
        <v>6715904</v>
      </c>
      <c r="BP1157" s="95">
        <v>4984954</v>
      </c>
      <c r="BQ1157" s="95">
        <v>1367</v>
      </c>
      <c r="BR1157" s="95">
        <v>1232</v>
      </c>
      <c r="BS1157" s="72">
        <v>419.61</v>
      </c>
      <c r="BT1157" s="72">
        <v>355.29</v>
      </c>
      <c r="BU1157" s="72">
        <v>774.9</v>
      </c>
      <c r="BV1157" s="95">
        <v>6792606</v>
      </c>
      <c r="BW1157" s="95">
        <v>5082061</v>
      </c>
      <c r="BX1157" s="95">
        <v>1349</v>
      </c>
      <c r="BY1157" s="95">
        <v>1192</v>
      </c>
      <c r="BZ1157" s="95">
        <v>1362</v>
      </c>
      <c r="CA1157" s="95">
        <v>1357</v>
      </c>
      <c r="CB1157" s="95">
        <v>1318</v>
      </c>
      <c r="CC1157" s="95">
        <v>1303</v>
      </c>
      <c r="CD1157" s="95">
        <v>1272</v>
      </c>
      <c r="CE1157" s="72">
        <v>650.75523149000003</v>
      </c>
      <c r="CF1157" s="72">
        <v>676.59346364999999</v>
      </c>
      <c r="CG1157" s="72">
        <v>712.40329333</v>
      </c>
      <c r="CH1157" s="72">
        <v>716.50152150999998</v>
      </c>
      <c r="CI1157" s="72">
        <v>731.52548966999996</v>
      </c>
      <c r="CJ1157" s="96">
        <v>0.89413034560000004</v>
      </c>
      <c r="CK1157" s="96">
        <v>0.97851965110000005</v>
      </c>
      <c r="CL1157" s="96">
        <v>1.079837793</v>
      </c>
      <c r="CM1157" s="96">
        <v>1.042007557</v>
      </c>
      <c r="CN1157" s="96">
        <v>1.0592932316999999</v>
      </c>
      <c r="CO1157" s="96">
        <v>0.98642823899999998</v>
      </c>
      <c r="CP1157" s="96">
        <v>1.0246642134999999</v>
      </c>
      <c r="CQ1157" s="96">
        <v>0.99584056389999998</v>
      </c>
      <c r="CR1157" s="96">
        <v>1.0289438934999999</v>
      </c>
      <c r="CS1157" s="95">
        <v>1333</v>
      </c>
      <c r="CT1157" s="95">
        <v>1287</v>
      </c>
      <c r="CU1157" s="95">
        <v>1262</v>
      </c>
      <c r="CV1157" s="95">
        <v>1256</v>
      </c>
      <c r="CW1157" s="95">
        <v>1259</v>
      </c>
      <c r="CX1157" s="96">
        <v>0.99231553299999997</v>
      </c>
      <c r="CY1157" s="96">
        <v>0.98067210100000002</v>
      </c>
      <c r="CZ1157" s="96">
        <v>0.98154737700000005</v>
      </c>
      <c r="DA1157" s="96">
        <v>0.99475576300000002</v>
      </c>
      <c r="DB1157" s="96">
        <v>0.98266387399999999</v>
      </c>
      <c r="DC1157">
        <v>2013</v>
      </c>
      <c r="DD1157" s="6">
        <v>1253.8</v>
      </c>
      <c r="DE1157" s="96">
        <v>1.9828646500000002E-2</v>
      </c>
      <c r="DF1157" s="72">
        <v>774.55</v>
      </c>
      <c r="DG1157" s="96">
        <v>1</v>
      </c>
      <c r="DH1157" s="72">
        <v>774.55</v>
      </c>
      <c r="DI1157" s="72">
        <v>802.31799979000004</v>
      </c>
      <c r="DJ1157" s="96">
        <v>1</v>
      </c>
      <c r="DK1157" s="72">
        <v>774.55</v>
      </c>
      <c r="DL1157" s="96">
        <v>1</v>
      </c>
      <c r="DM1157" s="72">
        <v>774.55</v>
      </c>
      <c r="DN1157" s="96">
        <v>1</v>
      </c>
      <c r="DO1157" s="96">
        <v>2.1708000000000002E-2</v>
      </c>
      <c r="DP1157" s="72">
        <v>16.809999999999999</v>
      </c>
      <c r="DQ1157" s="72">
        <v>757.74</v>
      </c>
      <c r="DR1157" t="s">
        <v>777</v>
      </c>
      <c r="DT1157" t="s">
        <v>752</v>
      </c>
    </row>
    <row r="1158" spans="1:124" x14ac:dyDescent="0.3">
      <c r="A1158" t="s">
        <v>778</v>
      </c>
      <c r="B1158">
        <v>19380</v>
      </c>
      <c r="C1158" s="95">
        <v>2453</v>
      </c>
      <c r="D1158" s="95">
        <v>9901564</v>
      </c>
      <c r="E1158" s="95">
        <v>2324</v>
      </c>
      <c r="F1158" s="95">
        <v>9027700</v>
      </c>
      <c r="G1158" s="95">
        <v>546</v>
      </c>
      <c r="H1158" s="95">
        <v>1474027</v>
      </c>
      <c r="I1158" s="95">
        <v>494</v>
      </c>
      <c r="J1158" s="95">
        <v>1513484</v>
      </c>
      <c r="K1158" s="95">
        <v>2384</v>
      </c>
      <c r="L1158" s="95">
        <v>10528609</v>
      </c>
      <c r="M1158" s="95">
        <v>2217</v>
      </c>
      <c r="N1158" s="95">
        <v>8713146</v>
      </c>
      <c r="O1158" s="95">
        <v>536</v>
      </c>
      <c r="P1158" s="95">
        <v>1850882</v>
      </c>
      <c r="Q1158" s="95">
        <v>484</v>
      </c>
      <c r="R1158" s="95">
        <v>1616391</v>
      </c>
      <c r="S1158" s="95">
        <v>2326</v>
      </c>
      <c r="T1158" s="95">
        <v>11991798</v>
      </c>
      <c r="U1158" s="95">
        <v>2157</v>
      </c>
      <c r="V1158" s="95">
        <v>8972867</v>
      </c>
      <c r="W1158" s="95">
        <v>552</v>
      </c>
      <c r="X1158" s="95">
        <v>1680890</v>
      </c>
      <c r="Y1158" s="95">
        <v>492</v>
      </c>
      <c r="Z1158" s="95">
        <v>1651105</v>
      </c>
      <c r="AA1158" s="95">
        <v>2220</v>
      </c>
      <c r="AB1158" s="95">
        <v>11104651</v>
      </c>
      <c r="AC1158" s="95">
        <v>2041</v>
      </c>
      <c r="AD1158" s="95">
        <v>9954735</v>
      </c>
      <c r="AE1158" s="95">
        <v>530</v>
      </c>
      <c r="AF1158" s="95">
        <v>1707862</v>
      </c>
      <c r="AG1158" s="95">
        <v>480</v>
      </c>
      <c r="AH1158" s="95">
        <v>2064270</v>
      </c>
      <c r="AI1158" s="95">
        <v>2142</v>
      </c>
      <c r="AJ1158" s="95">
        <v>11122305</v>
      </c>
      <c r="AK1158" s="95">
        <v>1952</v>
      </c>
      <c r="AL1158" s="95">
        <v>9675377</v>
      </c>
      <c r="AM1158" s="95">
        <v>531</v>
      </c>
      <c r="AN1158" s="95">
        <v>2048765</v>
      </c>
      <c r="AO1158" s="95">
        <v>480</v>
      </c>
      <c r="AP1158" s="95">
        <v>2109963</v>
      </c>
      <c r="AQ1158" s="72">
        <v>316.08999999999997</v>
      </c>
      <c r="AR1158" s="72">
        <v>311.72000000000003</v>
      </c>
      <c r="AS1158" s="72">
        <v>627.80999999999995</v>
      </c>
      <c r="AT1158" s="95">
        <v>11375591</v>
      </c>
      <c r="AU1158" s="95">
        <v>10541184</v>
      </c>
      <c r="AV1158" s="95">
        <v>2999</v>
      </c>
      <c r="AW1158" s="95">
        <v>2818</v>
      </c>
      <c r="AX1158" s="72">
        <v>353.3</v>
      </c>
      <c r="AY1158" s="72">
        <v>318.69</v>
      </c>
      <c r="AZ1158" s="72">
        <v>671.99</v>
      </c>
      <c r="BA1158" s="95">
        <v>12379491</v>
      </c>
      <c r="BB1158" s="95">
        <v>10329537</v>
      </c>
      <c r="BC1158" s="95">
        <v>2920</v>
      </c>
      <c r="BD1158" s="95">
        <v>2701</v>
      </c>
      <c r="BE1158" s="72">
        <v>395.9</v>
      </c>
      <c r="BF1158" s="72">
        <v>334.21</v>
      </c>
      <c r="BG1158" s="72">
        <v>730.11</v>
      </c>
      <c r="BH1158" s="95">
        <v>13672688</v>
      </c>
      <c r="BI1158" s="95">
        <v>10623972</v>
      </c>
      <c r="BJ1158" s="95">
        <v>2878</v>
      </c>
      <c r="BK1158" s="95">
        <v>2649</v>
      </c>
      <c r="BL1158" s="72">
        <v>388.26</v>
      </c>
      <c r="BM1158" s="72">
        <v>397.3</v>
      </c>
      <c r="BN1158" s="72">
        <v>785.56</v>
      </c>
      <c r="BO1158" s="95">
        <v>12812513</v>
      </c>
      <c r="BP1158" s="95">
        <v>12019005</v>
      </c>
      <c r="BQ1158" s="95">
        <v>2750</v>
      </c>
      <c r="BR1158" s="95">
        <v>2521</v>
      </c>
      <c r="BS1158" s="72">
        <v>410.62</v>
      </c>
      <c r="BT1158" s="72">
        <v>403.83</v>
      </c>
      <c r="BU1158" s="72">
        <v>814.45</v>
      </c>
      <c r="BV1158" s="95">
        <v>13171070</v>
      </c>
      <c r="BW1158" s="95">
        <v>11785340</v>
      </c>
      <c r="BX1158" s="95">
        <v>2673</v>
      </c>
      <c r="BY1158" s="95">
        <v>2432</v>
      </c>
      <c r="BZ1158" s="95">
        <v>2913</v>
      </c>
      <c r="CA1158" s="95">
        <v>2814</v>
      </c>
      <c r="CB1158" s="95">
        <v>2768</v>
      </c>
      <c r="CC1158" s="95">
        <v>2641</v>
      </c>
      <c r="CD1158" s="95">
        <v>2555</v>
      </c>
      <c r="CE1158" s="72">
        <v>650.75523149000003</v>
      </c>
      <c r="CF1158" s="72">
        <v>676.59346364999999</v>
      </c>
      <c r="CG1158" s="72">
        <v>712.40329333</v>
      </c>
      <c r="CH1158" s="72">
        <v>716.50152150999998</v>
      </c>
      <c r="CI1158" s="72">
        <v>731.52548966999996</v>
      </c>
      <c r="CJ1158" s="96">
        <v>0.96474061160000002</v>
      </c>
      <c r="CK1158" s="96">
        <v>0.99319611569999999</v>
      </c>
      <c r="CL1158" s="96">
        <v>1.0248548917</v>
      </c>
      <c r="CM1158" s="96">
        <v>1.0963828777</v>
      </c>
      <c r="CN1158" s="96">
        <v>1.1133583333999999</v>
      </c>
      <c r="CO1158" s="96">
        <v>1.0136337861</v>
      </c>
      <c r="CP1158" s="96">
        <v>1.0245382309</v>
      </c>
      <c r="CQ1158" s="96">
        <v>0.99584056389999998</v>
      </c>
      <c r="CR1158" s="96">
        <v>1.0288173848</v>
      </c>
      <c r="CS1158" s="95">
        <v>2784</v>
      </c>
      <c r="CT1158" s="95">
        <v>2684</v>
      </c>
      <c r="CU1158" s="95">
        <v>2636</v>
      </c>
      <c r="CV1158" s="95">
        <v>2538</v>
      </c>
      <c r="CW1158" s="95">
        <v>2477</v>
      </c>
      <c r="CX1158" s="96">
        <v>1.013715154</v>
      </c>
      <c r="CY1158" s="96">
        <v>0.99510704000000005</v>
      </c>
      <c r="CZ1158" s="96">
        <v>1.0189117729999999</v>
      </c>
      <c r="DA1158" s="96">
        <v>1.0071705689999999</v>
      </c>
      <c r="DB1158" s="96">
        <v>1.034622938</v>
      </c>
      <c r="DC1158">
        <v>2013</v>
      </c>
      <c r="DD1158" s="6">
        <v>2624.2</v>
      </c>
      <c r="DE1158" s="96">
        <v>2.0114751E-3</v>
      </c>
      <c r="DF1158" s="72">
        <v>788.53</v>
      </c>
      <c r="DG1158" s="96">
        <v>1</v>
      </c>
      <c r="DH1158" s="72">
        <v>788.53</v>
      </c>
      <c r="DI1158" s="72">
        <v>841.79921778000005</v>
      </c>
      <c r="DJ1158" s="96">
        <v>1</v>
      </c>
      <c r="DK1158" s="72">
        <v>788.53</v>
      </c>
      <c r="DL1158" s="96">
        <v>1</v>
      </c>
      <c r="DM1158" s="72">
        <v>788.53</v>
      </c>
      <c r="DN1158" s="96">
        <v>1</v>
      </c>
      <c r="DO1158" s="96">
        <v>5.1209999999999997E-3</v>
      </c>
      <c r="DP1158" s="72">
        <v>4.04</v>
      </c>
      <c r="DQ1158" s="72">
        <v>784.49</v>
      </c>
      <c r="DR1158" t="s">
        <v>778</v>
      </c>
      <c r="DT1158" t="s">
        <v>752</v>
      </c>
    </row>
    <row r="1159" spans="1:124" x14ac:dyDescent="0.3">
      <c r="A1159" t="s">
        <v>779</v>
      </c>
      <c r="B1159">
        <v>19390</v>
      </c>
      <c r="C1159" s="95">
        <v>16402</v>
      </c>
      <c r="D1159" s="95">
        <v>83730054</v>
      </c>
      <c r="E1159" s="95">
        <v>15573</v>
      </c>
      <c r="F1159" s="95">
        <v>62396812</v>
      </c>
      <c r="G1159" s="95">
        <v>5003</v>
      </c>
      <c r="H1159" s="95">
        <v>18493121</v>
      </c>
      <c r="I1159" s="95">
        <v>4644</v>
      </c>
      <c r="J1159" s="95">
        <v>15740339</v>
      </c>
      <c r="K1159" s="95">
        <v>16271</v>
      </c>
      <c r="L1159" s="95">
        <v>80573448</v>
      </c>
      <c r="M1159" s="95">
        <v>15324</v>
      </c>
      <c r="N1159" s="95">
        <v>64727401</v>
      </c>
      <c r="O1159" s="95">
        <v>5216</v>
      </c>
      <c r="P1159" s="95">
        <v>21020743</v>
      </c>
      <c r="Q1159" s="95">
        <v>4809</v>
      </c>
      <c r="R1159" s="95">
        <v>17845736</v>
      </c>
      <c r="S1159" s="95">
        <v>16116</v>
      </c>
      <c r="T1159" s="95">
        <v>81915406</v>
      </c>
      <c r="U1159" s="95">
        <v>15083</v>
      </c>
      <c r="V1159" s="95">
        <v>66201958</v>
      </c>
      <c r="W1159" s="95">
        <v>5239</v>
      </c>
      <c r="X1159" s="95">
        <v>21306423</v>
      </c>
      <c r="Y1159" s="95">
        <v>4821</v>
      </c>
      <c r="Z1159" s="95">
        <v>17938812</v>
      </c>
      <c r="AA1159" s="95">
        <v>15947</v>
      </c>
      <c r="AB1159" s="95">
        <v>75543169</v>
      </c>
      <c r="AC1159" s="95">
        <v>14881</v>
      </c>
      <c r="AD1159" s="95">
        <v>71330396</v>
      </c>
      <c r="AE1159" s="95">
        <v>5253</v>
      </c>
      <c r="AF1159" s="95">
        <v>20768807</v>
      </c>
      <c r="AG1159" s="95">
        <v>4803</v>
      </c>
      <c r="AH1159" s="95">
        <v>19475086</v>
      </c>
      <c r="AI1159" s="95">
        <v>15992</v>
      </c>
      <c r="AJ1159" s="95">
        <v>75009445.980000004</v>
      </c>
      <c r="AK1159" s="95">
        <v>14908</v>
      </c>
      <c r="AL1159" s="95">
        <v>73915621.939999998</v>
      </c>
      <c r="AM1159" s="95">
        <v>5310</v>
      </c>
      <c r="AN1159" s="95">
        <v>21001945</v>
      </c>
      <c r="AO1159" s="95">
        <v>4859</v>
      </c>
      <c r="AP1159" s="95">
        <v>23288895.66</v>
      </c>
      <c r="AQ1159" s="72">
        <v>397.97</v>
      </c>
      <c r="AR1159" s="72">
        <v>322.08</v>
      </c>
      <c r="AS1159" s="72">
        <v>720.05</v>
      </c>
      <c r="AT1159" s="95">
        <v>102223175</v>
      </c>
      <c r="AU1159" s="95">
        <v>78137151</v>
      </c>
      <c r="AV1159" s="95">
        <v>21405</v>
      </c>
      <c r="AW1159" s="95">
        <v>20217</v>
      </c>
      <c r="AX1159" s="72">
        <v>394.01</v>
      </c>
      <c r="AY1159" s="72">
        <v>341.78</v>
      </c>
      <c r="AZ1159" s="72">
        <v>735.79</v>
      </c>
      <c r="BA1159" s="95">
        <v>101594191</v>
      </c>
      <c r="BB1159" s="95">
        <v>82573137</v>
      </c>
      <c r="BC1159" s="95">
        <v>21487</v>
      </c>
      <c r="BD1159" s="95">
        <v>20133</v>
      </c>
      <c r="BE1159" s="72">
        <v>402.8</v>
      </c>
      <c r="BF1159" s="72">
        <v>352.28</v>
      </c>
      <c r="BG1159" s="72">
        <v>755.08</v>
      </c>
      <c r="BH1159" s="95">
        <v>103221829</v>
      </c>
      <c r="BI1159" s="95">
        <v>84140770</v>
      </c>
      <c r="BJ1159" s="95">
        <v>21355</v>
      </c>
      <c r="BK1159" s="95">
        <v>19904</v>
      </c>
      <c r="BL1159" s="72">
        <v>378.58</v>
      </c>
      <c r="BM1159" s="72">
        <v>384.43</v>
      </c>
      <c r="BN1159" s="72">
        <v>763.01</v>
      </c>
      <c r="BO1159" s="95">
        <v>96311976</v>
      </c>
      <c r="BP1159" s="95">
        <v>90805482</v>
      </c>
      <c r="BQ1159" s="95">
        <v>21200</v>
      </c>
      <c r="BR1159" s="95">
        <v>19684</v>
      </c>
      <c r="BS1159" s="72">
        <v>375.6</v>
      </c>
      <c r="BT1159" s="72">
        <v>409.79</v>
      </c>
      <c r="BU1159" s="72">
        <v>785.39</v>
      </c>
      <c r="BV1159" s="95">
        <v>96011390.980000004</v>
      </c>
      <c r="BW1159" s="95">
        <v>97204517.599999994</v>
      </c>
      <c r="BX1159" s="95">
        <v>21302</v>
      </c>
      <c r="BY1159" s="95">
        <v>19767</v>
      </c>
      <c r="BZ1159" s="95">
        <v>20839</v>
      </c>
      <c r="CA1159" s="95">
        <v>20834</v>
      </c>
      <c r="CB1159" s="95">
        <v>20656</v>
      </c>
      <c r="CC1159" s="95">
        <v>20480</v>
      </c>
      <c r="CD1159" s="95">
        <v>20551</v>
      </c>
      <c r="CE1159" s="72">
        <v>650.75523149000003</v>
      </c>
      <c r="CF1159" s="72">
        <v>676.59346364999999</v>
      </c>
      <c r="CG1159" s="72">
        <v>712.40329333</v>
      </c>
      <c r="CH1159" s="72">
        <v>716.50152150999998</v>
      </c>
      <c r="CI1159" s="72">
        <v>731.52548966999996</v>
      </c>
      <c r="CJ1159" s="96">
        <v>1.1064836134</v>
      </c>
      <c r="CK1159" s="96">
        <v>1.0874920311</v>
      </c>
      <c r="CL1159" s="96">
        <v>1.0599052630000001</v>
      </c>
      <c r="CM1159" s="96">
        <v>1.0649105089999999</v>
      </c>
      <c r="CN1159" s="96">
        <v>1.0736331284</v>
      </c>
      <c r="CO1159" s="96">
        <v>1.0005404944</v>
      </c>
      <c r="CP1159" s="96">
        <v>1.0779023088999999</v>
      </c>
      <c r="CQ1159" s="96">
        <v>0.99584056389999998</v>
      </c>
      <c r="CR1159" s="96">
        <v>1.0824043466</v>
      </c>
      <c r="CS1159" s="95">
        <v>19761</v>
      </c>
      <c r="CT1159" s="95">
        <v>19638</v>
      </c>
      <c r="CU1159" s="95">
        <v>19367</v>
      </c>
      <c r="CV1159" s="95">
        <v>19208</v>
      </c>
      <c r="CW1159" s="95">
        <v>19153</v>
      </c>
      <c r="CX1159" s="96">
        <v>1.0087951639999999</v>
      </c>
      <c r="CY1159" s="96">
        <v>1.0064094830000001</v>
      </c>
      <c r="CZ1159" s="96">
        <v>1.001686912</v>
      </c>
      <c r="DA1159" s="96">
        <v>0.99184418299999999</v>
      </c>
      <c r="DB1159" s="96">
        <v>0.99356823699999997</v>
      </c>
      <c r="DC1159">
        <v>2013</v>
      </c>
      <c r="DD1159" s="6">
        <v>19941</v>
      </c>
      <c r="DE1159" s="96">
        <v>2.0006772999999999E-3</v>
      </c>
      <c r="DF1159" s="72">
        <v>829.61</v>
      </c>
      <c r="DG1159" s="96">
        <v>1</v>
      </c>
      <c r="DH1159" s="72">
        <v>829.61</v>
      </c>
      <c r="DI1159" s="72">
        <v>829.78733422000005</v>
      </c>
      <c r="DJ1159" s="96">
        <v>1</v>
      </c>
      <c r="DK1159" s="72">
        <v>829.61</v>
      </c>
      <c r="DL1159" s="96">
        <v>1</v>
      </c>
      <c r="DM1159" s="72">
        <v>829.61</v>
      </c>
      <c r="DN1159" s="96">
        <v>1</v>
      </c>
      <c r="DO1159" s="96">
        <v>4.2659999999999998E-3</v>
      </c>
      <c r="DP1159" s="72">
        <v>3.54</v>
      </c>
      <c r="DQ1159" s="72">
        <v>826.07</v>
      </c>
      <c r="DR1159" t="s">
        <v>779</v>
      </c>
      <c r="DT1159" t="s">
        <v>752</v>
      </c>
    </row>
    <row r="1160" spans="1:124" x14ac:dyDescent="0.3">
      <c r="A1160" t="s">
        <v>780</v>
      </c>
      <c r="B1160">
        <v>19400</v>
      </c>
      <c r="C1160" s="95">
        <v>1150</v>
      </c>
      <c r="D1160" s="95">
        <v>6481117</v>
      </c>
      <c r="E1160" s="95">
        <v>1072</v>
      </c>
      <c r="F1160" s="95">
        <v>4300128</v>
      </c>
      <c r="G1160" s="95">
        <v>235</v>
      </c>
      <c r="H1160" s="95">
        <v>1320057</v>
      </c>
      <c r="I1160" s="95">
        <v>219</v>
      </c>
      <c r="J1160" s="95">
        <v>828064</v>
      </c>
      <c r="K1160" s="95">
        <v>1092</v>
      </c>
      <c r="L1160" s="95">
        <v>7956567</v>
      </c>
      <c r="M1160" s="95">
        <v>994</v>
      </c>
      <c r="N1160" s="95">
        <v>4454241</v>
      </c>
      <c r="O1160" s="95">
        <v>243</v>
      </c>
      <c r="P1160" s="95">
        <v>1139211</v>
      </c>
      <c r="Q1160" s="95">
        <v>227</v>
      </c>
      <c r="R1160" s="95">
        <v>882557</v>
      </c>
      <c r="S1160" s="95">
        <v>1060</v>
      </c>
      <c r="T1160" s="95">
        <v>6165012</v>
      </c>
      <c r="U1160" s="95">
        <v>961</v>
      </c>
      <c r="V1160" s="95">
        <v>4447745</v>
      </c>
      <c r="W1160" s="95">
        <v>251</v>
      </c>
      <c r="X1160" s="95">
        <v>1313508</v>
      </c>
      <c r="Y1160" s="95">
        <v>233</v>
      </c>
      <c r="Z1160" s="95">
        <v>895418</v>
      </c>
      <c r="AA1160" s="95">
        <v>1018</v>
      </c>
      <c r="AB1160" s="95">
        <v>6430269</v>
      </c>
      <c r="AC1160" s="95">
        <v>914</v>
      </c>
      <c r="AD1160" s="95">
        <v>4106729</v>
      </c>
      <c r="AE1160" s="95">
        <v>251</v>
      </c>
      <c r="AF1160" s="95">
        <v>1599180</v>
      </c>
      <c r="AG1160" s="95">
        <v>234</v>
      </c>
      <c r="AH1160" s="95">
        <v>921572</v>
      </c>
      <c r="AI1160" s="95">
        <v>1033</v>
      </c>
      <c r="AJ1160" s="95">
        <v>6163999</v>
      </c>
      <c r="AK1160" s="95">
        <v>934</v>
      </c>
      <c r="AL1160" s="95">
        <v>4531387</v>
      </c>
      <c r="AM1160" s="95">
        <v>254</v>
      </c>
      <c r="AN1160" s="95">
        <v>1258169</v>
      </c>
      <c r="AO1160" s="95">
        <v>232</v>
      </c>
      <c r="AP1160" s="95">
        <v>1049711</v>
      </c>
      <c r="AQ1160" s="72">
        <v>469.38</v>
      </c>
      <c r="AR1160" s="72">
        <v>331.02</v>
      </c>
      <c r="AS1160" s="72">
        <v>800.4</v>
      </c>
      <c r="AT1160" s="95">
        <v>7801174</v>
      </c>
      <c r="AU1160" s="95">
        <v>5128192</v>
      </c>
      <c r="AV1160" s="95">
        <v>1385</v>
      </c>
      <c r="AW1160" s="95">
        <v>1291</v>
      </c>
      <c r="AX1160" s="72">
        <v>567.78</v>
      </c>
      <c r="AY1160" s="72">
        <v>364.24</v>
      </c>
      <c r="AZ1160" s="72">
        <v>932.02</v>
      </c>
      <c r="BA1160" s="95">
        <v>9095778</v>
      </c>
      <c r="BB1160" s="95">
        <v>5336798</v>
      </c>
      <c r="BC1160" s="95">
        <v>1335</v>
      </c>
      <c r="BD1160" s="95">
        <v>1221</v>
      </c>
      <c r="BE1160" s="72">
        <v>475.37</v>
      </c>
      <c r="BF1160" s="72">
        <v>372.92</v>
      </c>
      <c r="BG1160" s="72">
        <v>848.29</v>
      </c>
      <c r="BH1160" s="95">
        <v>7478520</v>
      </c>
      <c r="BI1160" s="95">
        <v>5343163</v>
      </c>
      <c r="BJ1160" s="95">
        <v>1311</v>
      </c>
      <c r="BK1160" s="95">
        <v>1194</v>
      </c>
      <c r="BL1160" s="72">
        <v>527.28</v>
      </c>
      <c r="BM1160" s="72">
        <v>365</v>
      </c>
      <c r="BN1160" s="72">
        <v>892.28</v>
      </c>
      <c r="BO1160" s="95">
        <v>8029449</v>
      </c>
      <c r="BP1160" s="95">
        <v>5028301</v>
      </c>
      <c r="BQ1160" s="95">
        <v>1269</v>
      </c>
      <c r="BR1160" s="95">
        <v>1148</v>
      </c>
      <c r="BS1160" s="72">
        <v>480.59</v>
      </c>
      <c r="BT1160" s="72">
        <v>398.88</v>
      </c>
      <c r="BU1160" s="72">
        <v>879.47</v>
      </c>
      <c r="BV1160" s="95">
        <v>7422168</v>
      </c>
      <c r="BW1160" s="95">
        <v>5581098</v>
      </c>
      <c r="BX1160" s="95">
        <v>1287</v>
      </c>
      <c r="BY1160" s="95">
        <v>1166</v>
      </c>
      <c r="BZ1160" s="95">
        <v>1340</v>
      </c>
      <c r="CA1160" s="95">
        <v>1280</v>
      </c>
      <c r="CB1160" s="95">
        <v>1255</v>
      </c>
      <c r="CC1160" s="95">
        <v>1212</v>
      </c>
      <c r="CD1160" s="95">
        <v>1228</v>
      </c>
      <c r="CE1160" s="72">
        <v>650.75523149000003</v>
      </c>
      <c r="CF1160" s="72">
        <v>676.59346364999999</v>
      </c>
      <c r="CG1160" s="72">
        <v>712.40329333</v>
      </c>
      <c r="CH1160" s="72">
        <v>716.50152150999998</v>
      </c>
      <c r="CI1160" s="72">
        <v>731.52548966999996</v>
      </c>
      <c r="CJ1160" s="96">
        <v>1.2299555366999999</v>
      </c>
      <c r="CK1160" s="96">
        <v>1.3775184806</v>
      </c>
      <c r="CL1160" s="96">
        <v>1.1907440741999999</v>
      </c>
      <c r="CM1160" s="96">
        <v>1.2453288279000001</v>
      </c>
      <c r="CN1160" s="96">
        <v>1.2022410872</v>
      </c>
      <c r="CO1160" s="96">
        <v>1.0039614696000001</v>
      </c>
      <c r="CP1160" s="96">
        <v>1.2442286274000001</v>
      </c>
      <c r="CQ1160" s="96">
        <v>0.99584056389999998</v>
      </c>
      <c r="CR1160" s="96">
        <v>1.2494253546</v>
      </c>
      <c r="CS1160" s="95">
        <v>1329</v>
      </c>
      <c r="CT1160" s="95">
        <v>1281</v>
      </c>
      <c r="CU1160" s="95">
        <v>1224</v>
      </c>
      <c r="CV1160" s="95">
        <v>1187</v>
      </c>
      <c r="CW1160" s="95">
        <v>1106</v>
      </c>
      <c r="CX1160" s="96">
        <v>1.0410253650000001</v>
      </c>
      <c r="CY1160" s="96">
        <v>1.0412975</v>
      </c>
      <c r="CZ1160" s="96">
        <v>1.0154361249999999</v>
      </c>
      <c r="DA1160" s="96">
        <v>0.94009587500000003</v>
      </c>
      <c r="DB1160" s="96">
        <v>0.97202486099999996</v>
      </c>
      <c r="DC1160">
        <v>2013</v>
      </c>
      <c r="DD1160" s="6">
        <v>1204</v>
      </c>
      <c r="DE1160" s="96">
        <v>1.0569307E-3</v>
      </c>
      <c r="DF1160" s="72">
        <v>958.53</v>
      </c>
      <c r="DG1160" s="96">
        <v>1</v>
      </c>
      <c r="DH1160" s="72">
        <v>958.53</v>
      </c>
      <c r="DI1160" s="72">
        <v>872.04295533000004</v>
      </c>
      <c r="DJ1160" s="96">
        <v>1</v>
      </c>
      <c r="DK1160" s="72">
        <v>958.53</v>
      </c>
      <c r="DL1160" s="96">
        <v>1</v>
      </c>
      <c r="DM1160" s="72">
        <v>958.53</v>
      </c>
      <c r="DN1160" s="96">
        <v>1</v>
      </c>
      <c r="DO1160" s="96">
        <v>3.0140000000000002E-3</v>
      </c>
      <c r="DP1160" s="72">
        <v>2.89</v>
      </c>
      <c r="DQ1160" s="72">
        <v>955.64</v>
      </c>
      <c r="DR1160" t="s">
        <v>780</v>
      </c>
      <c r="DT1160" t="s">
        <v>752</v>
      </c>
    </row>
    <row r="1161" spans="1:124" x14ac:dyDescent="0.3">
      <c r="A1161" t="s">
        <v>526</v>
      </c>
      <c r="B1161">
        <v>19410</v>
      </c>
      <c r="C1161" s="95">
        <v>2994</v>
      </c>
      <c r="D1161" s="95">
        <v>18090237</v>
      </c>
      <c r="E1161" s="95">
        <v>2742</v>
      </c>
      <c r="F1161" s="95">
        <v>14891394</v>
      </c>
      <c r="G1161" s="95">
        <v>586</v>
      </c>
      <c r="H1161" s="95">
        <v>1780598</v>
      </c>
      <c r="I1161" s="95">
        <v>546</v>
      </c>
      <c r="J1161" s="95">
        <v>2132277</v>
      </c>
      <c r="K1161" s="95">
        <v>2956</v>
      </c>
      <c r="L1161" s="95">
        <v>16972998</v>
      </c>
      <c r="M1161" s="95">
        <v>2688</v>
      </c>
      <c r="N1161" s="95">
        <v>15563915</v>
      </c>
      <c r="O1161" s="95">
        <v>613</v>
      </c>
      <c r="P1161" s="95">
        <v>2467469</v>
      </c>
      <c r="Q1161" s="95">
        <v>571</v>
      </c>
      <c r="R1161" s="95">
        <v>2193997</v>
      </c>
      <c r="S1161" s="95">
        <v>2891</v>
      </c>
      <c r="T1161" s="95">
        <v>14055804</v>
      </c>
      <c r="U1161" s="95">
        <v>2618</v>
      </c>
      <c r="V1161" s="95">
        <v>14670771</v>
      </c>
      <c r="W1161" s="95">
        <v>600</v>
      </c>
      <c r="X1161" s="95">
        <v>2100214</v>
      </c>
      <c r="Y1161" s="95">
        <v>563</v>
      </c>
      <c r="Z1161" s="95">
        <v>2599685</v>
      </c>
      <c r="AA1161" s="95">
        <v>2889</v>
      </c>
      <c r="AB1161" s="95">
        <v>12882565</v>
      </c>
      <c r="AC1161" s="95">
        <v>2602</v>
      </c>
      <c r="AD1161" s="95">
        <v>15497253</v>
      </c>
      <c r="AE1161" s="95">
        <v>599</v>
      </c>
      <c r="AF1161" s="95">
        <v>3019571</v>
      </c>
      <c r="AG1161" s="95">
        <v>559</v>
      </c>
      <c r="AH1161" s="95">
        <v>2705946</v>
      </c>
      <c r="AI1161" s="95">
        <v>2851</v>
      </c>
      <c r="AJ1161" s="95">
        <v>13340428</v>
      </c>
      <c r="AK1161" s="95">
        <v>2570</v>
      </c>
      <c r="AL1161" s="95">
        <v>15644620</v>
      </c>
      <c r="AM1161" s="95">
        <v>604</v>
      </c>
      <c r="AN1161" s="95">
        <v>2789263</v>
      </c>
      <c r="AO1161" s="95">
        <v>567</v>
      </c>
      <c r="AP1161" s="95">
        <v>2819283</v>
      </c>
      <c r="AQ1161" s="72">
        <v>462.54</v>
      </c>
      <c r="AR1161" s="72">
        <v>431.46</v>
      </c>
      <c r="AS1161" s="72">
        <v>894</v>
      </c>
      <c r="AT1161" s="95">
        <v>19870835</v>
      </c>
      <c r="AU1161" s="95">
        <v>17023671</v>
      </c>
      <c r="AV1161" s="95">
        <v>3580</v>
      </c>
      <c r="AW1161" s="95">
        <v>3288</v>
      </c>
      <c r="AX1161" s="72">
        <v>453.92</v>
      </c>
      <c r="AY1161" s="72">
        <v>454.07</v>
      </c>
      <c r="AZ1161" s="72">
        <v>907.99</v>
      </c>
      <c r="BA1161" s="95">
        <v>19440467</v>
      </c>
      <c r="BB1161" s="95">
        <v>17757912</v>
      </c>
      <c r="BC1161" s="95">
        <v>3569</v>
      </c>
      <c r="BD1161" s="95">
        <v>3259</v>
      </c>
      <c r="BE1161" s="72">
        <v>385.66</v>
      </c>
      <c r="BF1161" s="72">
        <v>452.44</v>
      </c>
      <c r="BG1161" s="72">
        <v>838.1</v>
      </c>
      <c r="BH1161" s="95">
        <v>16156018</v>
      </c>
      <c r="BI1161" s="95">
        <v>17270456</v>
      </c>
      <c r="BJ1161" s="95">
        <v>3491</v>
      </c>
      <c r="BK1161" s="95">
        <v>3181</v>
      </c>
      <c r="BL1161" s="72">
        <v>379.92</v>
      </c>
      <c r="BM1161" s="72">
        <v>479.89</v>
      </c>
      <c r="BN1161" s="72">
        <v>859.81</v>
      </c>
      <c r="BO1161" s="95">
        <v>15902136</v>
      </c>
      <c r="BP1161" s="95">
        <v>18203199</v>
      </c>
      <c r="BQ1161" s="95">
        <v>3488</v>
      </c>
      <c r="BR1161" s="95">
        <v>3161</v>
      </c>
      <c r="BS1161" s="72">
        <v>389.04</v>
      </c>
      <c r="BT1161" s="72">
        <v>490.49</v>
      </c>
      <c r="BU1161" s="72">
        <v>879.53</v>
      </c>
      <c r="BV1161" s="95">
        <v>16129691</v>
      </c>
      <c r="BW1161" s="95">
        <v>18463903</v>
      </c>
      <c r="BX1161" s="95">
        <v>3455</v>
      </c>
      <c r="BY1161" s="95">
        <v>3137</v>
      </c>
      <c r="BZ1161" s="95">
        <v>3441</v>
      </c>
      <c r="CA1161" s="95">
        <v>3420</v>
      </c>
      <c r="CB1161" s="95">
        <v>3342</v>
      </c>
      <c r="CC1161" s="95">
        <v>3333</v>
      </c>
      <c r="CD1161" s="95">
        <v>3299</v>
      </c>
      <c r="CE1161" s="72">
        <v>650.75523149000003</v>
      </c>
      <c r="CF1161" s="72">
        <v>676.59346364999999</v>
      </c>
      <c r="CG1161" s="72">
        <v>712.40329333</v>
      </c>
      <c r="CH1161" s="72">
        <v>716.50152150999998</v>
      </c>
      <c r="CI1161" s="72">
        <v>731.52548966999996</v>
      </c>
      <c r="CJ1161" s="96">
        <v>1.373788418</v>
      </c>
      <c r="CK1161" s="96">
        <v>1.3420023231</v>
      </c>
      <c r="CL1161" s="96">
        <v>1.1764403783999999</v>
      </c>
      <c r="CM1161" s="96">
        <v>1.2000114085</v>
      </c>
      <c r="CN1161" s="96">
        <v>1.2023231076000001</v>
      </c>
      <c r="CO1161" s="96">
        <v>1.1086813724</v>
      </c>
      <c r="CP1161" s="96">
        <v>1.1355048965000001</v>
      </c>
      <c r="CQ1161" s="96">
        <v>0.99584056389999998</v>
      </c>
      <c r="CR1161" s="96">
        <v>1.1402475211</v>
      </c>
      <c r="CS1161" s="95">
        <v>3217</v>
      </c>
      <c r="CT1161" s="95">
        <v>3179</v>
      </c>
      <c r="CU1161" s="95">
        <v>3112</v>
      </c>
      <c r="CV1161" s="95">
        <v>3096</v>
      </c>
      <c r="CW1161" s="95">
        <v>3092</v>
      </c>
      <c r="CX1161" s="96">
        <v>1.135754905</v>
      </c>
      <c r="CY1161" s="96">
        <v>1.1408638760000001</v>
      </c>
      <c r="CZ1161" s="96">
        <v>1.112479496</v>
      </c>
      <c r="DA1161" s="96">
        <v>1.0999042539999999</v>
      </c>
      <c r="DB1161" s="96">
        <v>1.052391096</v>
      </c>
      <c r="DC1161">
        <v>2013</v>
      </c>
      <c r="DD1161" s="6">
        <v>3205.2</v>
      </c>
      <c r="DE1161" s="96">
        <v>7.9218789999999995E-4</v>
      </c>
      <c r="DF1161" s="72">
        <v>875.01</v>
      </c>
      <c r="DG1161" s="96">
        <v>1</v>
      </c>
      <c r="DH1161" s="72">
        <v>875.01</v>
      </c>
      <c r="DI1161" s="72">
        <v>872.04295533000004</v>
      </c>
      <c r="DJ1161" s="96">
        <v>1</v>
      </c>
      <c r="DK1161" s="72">
        <v>875.01</v>
      </c>
      <c r="DL1161" s="96">
        <v>1</v>
      </c>
      <c r="DM1161" s="72">
        <v>875.01</v>
      </c>
      <c r="DN1161" s="96">
        <v>1</v>
      </c>
      <c r="DO1161" s="96">
        <v>1.9880000000000002E-3</v>
      </c>
      <c r="DP1161" s="72">
        <v>1.74</v>
      </c>
      <c r="DQ1161" s="72">
        <v>873.27</v>
      </c>
      <c r="DR1161" t="s">
        <v>526</v>
      </c>
      <c r="DT1161" t="s">
        <v>752</v>
      </c>
    </row>
    <row r="1162" spans="1:124" x14ac:dyDescent="0.3">
      <c r="A1162" t="s">
        <v>781</v>
      </c>
      <c r="B1162">
        <v>19420</v>
      </c>
      <c r="C1162" s="95">
        <v>3359</v>
      </c>
      <c r="D1162" s="95">
        <v>16266435</v>
      </c>
      <c r="E1162" s="95">
        <v>3239</v>
      </c>
      <c r="F1162" s="95">
        <v>12326342</v>
      </c>
      <c r="G1162" s="95">
        <v>838</v>
      </c>
      <c r="H1162" s="95">
        <v>2415757</v>
      </c>
      <c r="I1162" s="95">
        <v>791</v>
      </c>
      <c r="J1162" s="95">
        <v>2375650</v>
      </c>
      <c r="K1162" s="95">
        <v>3279</v>
      </c>
      <c r="L1162" s="95">
        <v>15396774</v>
      </c>
      <c r="M1162" s="95">
        <v>3138</v>
      </c>
      <c r="N1162" s="95">
        <v>12341565</v>
      </c>
      <c r="O1162" s="95">
        <v>825</v>
      </c>
      <c r="P1162" s="95">
        <v>3287009</v>
      </c>
      <c r="Q1162" s="95">
        <v>770</v>
      </c>
      <c r="R1162" s="95">
        <v>2320346</v>
      </c>
      <c r="S1162" s="95">
        <v>3196</v>
      </c>
      <c r="T1162" s="95">
        <v>16145847</v>
      </c>
      <c r="U1162" s="95">
        <v>3046</v>
      </c>
      <c r="V1162" s="95">
        <v>12991219</v>
      </c>
      <c r="W1162" s="95">
        <v>825</v>
      </c>
      <c r="X1162" s="95">
        <v>3255367</v>
      </c>
      <c r="Y1162" s="95">
        <v>773</v>
      </c>
      <c r="Z1162" s="95">
        <v>2519449</v>
      </c>
      <c r="AA1162" s="95">
        <v>3171</v>
      </c>
      <c r="AB1162" s="95">
        <v>16672214</v>
      </c>
      <c r="AC1162" s="95">
        <v>3012</v>
      </c>
      <c r="AD1162" s="95">
        <v>14665635</v>
      </c>
      <c r="AE1162" s="95">
        <v>788</v>
      </c>
      <c r="AF1162" s="95">
        <v>3224020</v>
      </c>
      <c r="AG1162" s="95">
        <v>738</v>
      </c>
      <c r="AH1162" s="95">
        <v>3031371</v>
      </c>
      <c r="AI1162" s="95">
        <v>3226</v>
      </c>
      <c r="AJ1162" s="95">
        <v>16158769.16</v>
      </c>
      <c r="AK1162" s="95">
        <v>3057</v>
      </c>
      <c r="AL1162" s="95">
        <v>15816086.84</v>
      </c>
      <c r="AM1162" s="95">
        <v>795</v>
      </c>
      <c r="AN1162" s="95">
        <v>3239644</v>
      </c>
      <c r="AO1162" s="95">
        <v>745</v>
      </c>
      <c r="AP1162" s="95">
        <v>3330982.16</v>
      </c>
      <c r="AQ1162" s="72">
        <v>370.94</v>
      </c>
      <c r="AR1162" s="72">
        <v>304.01</v>
      </c>
      <c r="AS1162" s="72">
        <v>674.95</v>
      </c>
      <c r="AT1162" s="95">
        <v>18682192</v>
      </c>
      <c r="AU1162" s="95">
        <v>14701992</v>
      </c>
      <c r="AV1162" s="95">
        <v>4197</v>
      </c>
      <c r="AW1162" s="95">
        <v>4030</v>
      </c>
      <c r="AX1162" s="72">
        <v>379.38</v>
      </c>
      <c r="AY1162" s="72">
        <v>312.64999999999998</v>
      </c>
      <c r="AZ1162" s="72">
        <v>692.03</v>
      </c>
      <c r="BA1162" s="95">
        <v>18683783</v>
      </c>
      <c r="BB1162" s="95">
        <v>14661911</v>
      </c>
      <c r="BC1162" s="95">
        <v>4104</v>
      </c>
      <c r="BD1162" s="95">
        <v>3908</v>
      </c>
      <c r="BE1162" s="72">
        <v>402.08</v>
      </c>
      <c r="BF1162" s="72">
        <v>338.45</v>
      </c>
      <c r="BG1162" s="72">
        <v>740.53</v>
      </c>
      <c r="BH1162" s="95">
        <v>19401214</v>
      </c>
      <c r="BI1162" s="95">
        <v>15510668</v>
      </c>
      <c r="BJ1162" s="95">
        <v>4021</v>
      </c>
      <c r="BK1162" s="95">
        <v>3819</v>
      </c>
      <c r="BL1162" s="72">
        <v>418.8</v>
      </c>
      <c r="BM1162" s="72">
        <v>393.27</v>
      </c>
      <c r="BN1162" s="72">
        <v>812.07</v>
      </c>
      <c r="BO1162" s="95">
        <v>19896234</v>
      </c>
      <c r="BP1162" s="95">
        <v>17697006</v>
      </c>
      <c r="BQ1162" s="95">
        <v>3959</v>
      </c>
      <c r="BR1162" s="95">
        <v>3750</v>
      </c>
      <c r="BS1162" s="72">
        <v>402.02</v>
      </c>
      <c r="BT1162" s="72">
        <v>419.67</v>
      </c>
      <c r="BU1162" s="72">
        <v>821.69</v>
      </c>
      <c r="BV1162" s="95">
        <v>19398413.16</v>
      </c>
      <c r="BW1162" s="95">
        <v>19147069</v>
      </c>
      <c r="BX1162" s="95">
        <v>4021</v>
      </c>
      <c r="BY1162" s="95">
        <v>3802</v>
      </c>
      <c r="BZ1162" s="95">
        <v>4117</v>
      </c>
      <c r="CA1162" s="95">
        <v>4009</v>
      </c>
      <c r="CB1162" s="95">
        <v>3924</v>
      </c>
      <c r="CC1162" s="95">
        <v>3860</v>
      </c>
      <c r="CD1162" s="95">
        <v>3914</v>
      </c>
      <c r="CE1162" s="72">
        <v>650.75523149000003</v>
      </c>
      <c r="CF1162" s="72">
        <v>676.59346364999999</v>
      </c>
      <c r="CG1162" s="72">
        <v>712.40329333</v>
      </c>
      <c r="CH1162" s="72">
        <v>716.50152150999998</v>
      </c>
      <c r="CI1162" s="72">
        <v>731.52548966999996</v>
      </c>
      <c r="CJ1162" s="96">
        <v>1.0371795221</v>
      </c>
      <c r="CK1162" s="96">
        <v>1.0228150835000001</v>
      </c>
      <c r="CL1162" s="96">
        <v>1.0394814382999999</v>
      </c>
      <c r="CM1162" s="96">
        <v>1.1333821012</v>
      </c>
      <c r="CN1162" s="96">
        <v>1.1232554594999999</v>
      </c>
      <c r="CO1162" s="96">
        <v>0.99155393879999998</v>
      </c>
      <c r="CP1162" s="96">
        <v>1.0803474012000001</v>
      </c>
      <c r="CQ1162" s="96">
        <v>0.99584056389999998</v>
      </c>
      <c r="CR1162" s="96">
        <v>1.0848596512999999</v>
      </c>
      <c r="CS1162" s="95">
        <v>4169</v>
      </c>
      <c r="CT1162" s="95">
        <v>4026</v>
      </c>
      <c r="CU1162" s="95">
        <v>3947</v>
      </c>
      <c r="CV1162" s="95">
        <v>3887</v>
      </c>
      <c r="CW1162" s="95">
        <v>3943</v>
      </c>
      <c r="CX1162" s="96">
        <v>1.005116951</v>
      </c>
      <c r="CY1162" s="96">
        <v>1.005486195</v>
      </c>
      <c r="CZ1162" s="96">
        <v>0.98513237600000003</v>
      </c>
      <c r="DA1162" s="96">
        <v>0.98202540599999999</v>
      </c>
      <c r="DB1162" s="96">
        <v>0.97880929100000003</v>
      </c>
      <c r="DC1162">
        <v>2013</v>
      </c>
      <c r="DD1162" s="6">
        <v>3861.8</v>
      </c>
      <c r="DE1162" s="96">
        <v>1.707994E-3</v>
      </c>
      <c r="DF1162" s="72">
        <v>831.74</v>
      </c>
      <c r="DG1162" s="96">
        <v>1</v>
      </c>
      <c r="DH1162" s="72">
        <v>831.74</v>
      </c>
      <c r="DI1162" s="72">
        <v>872.04295533000004</v>
      </c>
      <c r="DJ1162" s="96">
        <v>1</v>
      </c>
      <c r="DK1162" s="72">
        <v>831.74</v>
      </c>
      <c r="DL1162" s="96">
        <v>1</v>
      </c>
      <c r="DM1162" s="72">
        <v>831.74</v>
      </c>
      <c r="DN1162" s="96">
        <v>1</v>
      </c>
      <c r="DO1162" s="96">
        <v>5.1250000000000002E-3</v>
      </c>
      <c r="DP1162" s="72">
        <v>4.26</v>
      </c>
      <c r="DQ1162" s="72">
        <v>827.48</v>
      </c>
      <c r="DR1162" t="s">
        <v>781</v>
      </c>
      <c r="DT1162" t="s">
        <v>752</v>
      </c>
    </row>
    <row r="1163" spans="1:124" x14ac:dyDescent="0.3">
      <c r="A1163" t="s">
        <v>782</v>
      </c>
      <c r="B1163">
        <v>19430</v>
      </c>
      <c r="C1163" s="95">
        <v>1280</v>
      </c>
      <c r="D1163" s="95">
        <v>7778490</v>
      </c>
      <c r="E1163" s="95">
        <v>1201</v>
      </c>
      <c r="F1163" s="95">
        <v>4844481</v>
      </c>
      <c r="G1163" s="95">
        <v>519</v>
      </c>
      <c r="H1163" s="95">
        <v>1588742</v>
      </c>
      <c r="I1163" s="95">
        <v>461</v>
      </c>
      <c r="J1163" s="95">
        <v>1143971</v>
      </c>
      <c r="K1163" s="95">
        <v>1452</v>
      </c>
      <c r="L1163" s="95">
        <v>6126918</v>
      </c>
      <c r="M1163" s="95">
        <v>1352</v>
      </c>
      <c r="N1163" s="95">
        <v>4604577</v>
      </c>
      <c r="O1163" s="95">
        <v>672</v>
      </c>
      <c r="P1163" s="95">
        <v>2043556</v>
      </c>
      <c r="Q1163" s="95">
        <v>613</v>
      </c>
      <c r="R1163" s="95">
        <v>1456668</v>
      </c>
      <c r="S1163" s="95">
        <v>1464</v>
      </c>
      <c r="T1163" s="95">
        <v>7661951</v>
      </c>
      <c r="U1163" s="95">
        <v>1350</v>
      </c>
      <c r="V1163" s="95">
        <v>5672074</v>
      </c>
      <c r="W1163" s="95">
        <v>796</v>
      </c>
      <c r="X1163" s="95">
        <v>2506408</v>
      </c>
      <c r="Y1163" s="95">
        <v>726</v>
      </c>
      <c r="Z1163" s="95">
        <v>2507616</v>
      </c>
      <c r="AA1163" s="95">
        <v>1488</v>
      </c>
      <c r="AB1163" s="95">
        <v>7376339</v>
      </c>
      <c r="AC1163" s="95">
        <v>1358</v>
      </c>
      <c r="AD1163" s="95">
        <v>6229639</v>
      </c>
      <c r="AE1163" s="95">
        <v>817</v>
      </c>
      <c r="AF1163" s="95">
        <v>3007025</v>
      </c>
      <c r="AG1163" s="95">
        <v>754</v>
      </c>
      <c r="AH1163" s="95">
        <v>2976350</v>
      </c>
      <c r="AI1163" s="95">
        <v>1478</v>
      </c>
      <c r="AJ1163" s="95">
        <v>7433710</v>
      </c>
      <c r="AK1163" s="95">
        <v>1333</v>
      </c>
      <c r="AL1163" s="95">
        <v>6435990</v>
      </c>
      <c r="AM1163" s="95">
        <v>882</v>
      </c>
      <c r="AN1163" s="95">
        <v>3039023</v>
      </c>
      <c r="AO1163" s="95">
        <v>818</v>
      </c>
      <c r="AP1163" s="95">
        <v>3939075</v>
      </c>
      <c r="AQ1163" s="72">
        <v>433.91</v>
      </c>
      <c r="AR1163" s="72">
        <v>300.26</v>
      </c>
      <c r="AS1163" s="72">
        <v>734.17</v>
      </c>
      <c r="AT1163" s="95">
        <v>9367232</v>
      </c>
      <c r="AU1163" s="95">
        <v>5988452</v>
      </c>
      <c r="AV1163" s="95">
        <v>1799</v>
      </c>
      <c r="AW1163" s="95">
        <v>1662</v>
      </c>
      <c r="AX1163" s="72">
        <v>320.56</v>
      </c>
      <c r="AY1163" s="72">
        <v>257.05</v>
      </c>
      <c r="AZ1163" s="72">
        <v>577.61</v>
      </c>
      <c r="BA1163" s="95">
        <v>8170474</v>
      </c>
      <c r="BB1163" s="95">
        <v>6061245</v>
      </c>
      <c r="BC1163" s="95">
        <v>2124</v>
      </c>
      <c r="BD1163" s="95">
        <v>1965</v>
      </c>
      <c r="BE1163" s="72">
        <v>374.94</v>
      </c>
      <c r="BF1163" s="72">
        <v>328.34</v>
      </c>
      <c r="BG1163" s="72">
        <v>703.28</v>
      </c>
      <c r="BH1163" s="95">
        <v>10168359</v>
      </c>
      <c r="BI1163" s="95">
        <v>8179690</v>
      </c>
      <c r="BJ1163" s="95">
        <v>2260</v>
      </c>
      <c r="BK1163" s="95">
        <v>2076</v>
      </c>
      <c r="BL1163" s="72">
        <v>375.39</v>
      </c>
      <c r="BM1163" s="72">
        <v>363.24</v>
      </c>
      <c r="BN1163" s="72">
        <v>738.63</v>
      </c>
      <c r="BO1163" s="95">
        <v>10383364</v>
      </c>
      <c r="BP1163" s="95">
        <v>9205989</v>
      </c>
      <c r="BQ1163" s="95">
        <v>2305</v>
      </c>
      <c r="BR1163" s="95">
        <v>2112</v>
      </c>
      <c r="BS1163" s="72">
        <v>369.8</v>
      </c>
      <c r="BT1163" s="72">
        <v>401.95</v>
      </c>
      <c r="BU1163" s="72">
        <v>771.75</v>
      </c>
      <c r="BV1163" s="95">
        <v>10472733</v>
      </c>
      <c r="BW1163" s="95">
        <v>10375065</v>
      </c>
      <c r="BX1163" s="95">
        <v>2360</v>
      </c>
      <c r="BY1163" s="95">
        <v>2151</v>
      </c>
      <c r="BZ1163" s="95">
        <v>1734</v>
      </c>
      <c r="CA1163" s="95">
        <v>2047</v>
      </c>
      <c r="CB1163" s="95">
        <v>2171</v>
      </c>
      <c r="CC1163" s="95">
        <v>2213</v>
      </c>
      <c r="CD1163" s="95">
        <v>2258</v>
      </c>
      <c r="CE1163" s="72">
        <v>650.75523149000003</v>
      </c>
      <c r="CF1163" s="72">
        <v>676.59346364999999</v>
      </c>
      <c r="CG1163" s="72">
        <v>712.40329333</v>
      </c>
      <c r="CH1163" s="72">
        <v>716.50152150999998</v>
      </c>
      <c r="CI1163" s="72">
        <v>731.52548966999996</v>
      </c>
      <c r="CJ1163" s="96">
        <v>1.1281814797</v>
      </c>
      <c r="CK1163" s="96">
        <v>0.85370319260000005</v>
      </c>
      <c r="CL1163" s="96">
        <v>0.98719363959999995</v>
      </c>
      <c r="CM1163" s="96">
        <v>1.0308840635000001</v>
      </c>
      <c r="CN1163" s="96">
        <v>1.0549871615999999</v>
      </c>
      <c r="CO1163" s="96">
        <v>0.98915854830000005</v>
      </c>
      <c r="CP1163" s="96">
        <v>1.0220706368000001</v>
      </c>
      <c r="CQ1163" s="96">
        <v>0.99584056389999998</v>
      </c>
      <c r="CR1163" s="96">
        <v>1.0263394844</v>
      </c>
      <c r="CS1163" s="95">
        <v>1513</v>
      </c>
      <c r="CT1163" s="95">
        <v>1786</v>
      </c>
      <c r="CU1163" s="95">
        <v>2008</v>
      </c>
      <c r="CV1163" s="95">
        <v>2062</v>
      </c>
      <c r="CW1163" s="95">
        <v>2127</v>
      </c>
      <c r="CX1163" s="96">
        <v>1.027634371</v>
      </c>
      <c r="CY1163" s="96">
        <v>0.94489250599999997</v>
      </c>
      <c r="CZ1163" s="96">
        <v>0.95577821200000002</v>
      </c>
      <c r="DA1163" s="96">
        <v>0.99498980100000001</v>
      </c>
      <c r="DB1163" s="96">
        <v>1.024818588</v>
      </c>
      <c r="DC1163">
        <v>2013</v>
      </c>
      <c r="DD1163" s="6">
        <v>1993.2</v>
      </c>
      <c r="DE1163" s="96">
        <v>2.0720289699999998E-2</v>
      </c>
      <c r="DF1163" s="72">
        <v>771.89</v>
      </c>
      <c r="DG1163" s="96">
        <v>1</v>
      </c>
      <c r="DH1163" s="72">
        <v>771.89</v>
      </c>
      <c r="DI1163" s="72">
        <v>802.31799979000004</v>
      </c>
      <c r="DJ1163" s="96">
        <v>1</v>
      </c>
      <c r="DK1163" s="72">
        <v>771.89</v>
      </c>
      <c r="DL1163" s="96">
        <v>1</v>
      </c>
      <c r="DM1163" s="72">
        <v>771.89</v>
      </c>
      <c r="DN1163" s="96">
        <v>0.93330740810000001</v>
      </c>
      <c r="DO1163" s="96">
        <v>2.5714999999999998E-2</v>
      </c>
      <c r="DP1163" s="72">
        <v>18.53</v>
      </c>
      <c r="DQ1163" s="72">
        <v>753.36</v>
      </c>
      <c r="DR1163" t="s">
        <v>782</v>
      </c>
      <c r="DT1163" t="s">
        <v>752</v>
      </c>
    </row>
    <row r="1164" spans="1:124" x14ac:dyDescent="0.3">
      <c r="A1164" t="s">
        <v>783</v>
      </c>
      <c r="B1164">
        <v>19440</v>
      </c>
      <c r="C1164" s="95">
        <v>2837</v>
      </c>
      <c r="D1164" s="95">
        <v>13463193</v>
      </c>
      <c r="E1164" s="95">
        <v>2640</v>
      </c>
      <c r="F1164" s="95">
        <v>10210034</v>
      </c>
      <c r="G1164" s="95">
        <v>908</v>
      </c>
      <c r="H1164" s="95">
        <v>2952295</v>
      </c>
      <c r="I1164" s="95">
        <v>799</v>
      </c>
      <c r="J1164" s="95">
        <v>2381554</v>
      </c>
      <c r="K1164" s="95">
        <v>2754</v>
      </c>
      <c r="L1164" s="95">
        <v>14938025</v>
      </c>
      <c r="M1164" s="95">
        <v>2542</v>
      </c>
      <c r="N1164" s="95">
        <v>10330327</v>
      </c>
      <c r="O1164" s="95">
        <v>901</v>
      </c>
      <c r="P1164" s="95">
        <v>3634359</v>
      </c>
      <c r="Q1164" s="95">
        <v>772</v>
      </c>
      <c r="R1164" s="95">
        <v>2583399</v>
      </c>
      <c r="S1164" s="95">
        <v>2663</v>
      </c>
      <c r="T1164" s="95">
        <v>14771858</v>
      </c>
      <c r="U1164" s="95">
        <v>2433</v>
      </c>
      <c r="V1164" s="95">
        <v>10266929</v>
      </c>
      <c r="W1164" s="95">
        <v>936</v>
      </c>
      <c r="X1164" s="95">
        <v>3447505</v>
      </c>
      <c r="Y1164" s="95">
        <v>796</v>
      </c>
      <c r="Z1164" s="95">
        <v>2639757</v>
      </c>
      <c r="AA1164" s="95">
        <v>2482</v>
      </c>
      <c r="AB1164" s="95">
        <v>11233588</v>
      </c>
      <c r="AC1164" s="95">
        <v>2236</v>
      </c>
      <c r="AD1164" s="95">
        <v>9993591</v>
      </c>
      <c r="AE1164" s="95">
        <v>922</v>
      </c>
      <c r="AF1164" s="95">
        <v>3549798</v>
      </c>
      <c r="AG1164" s="95">
        <v>786</v>
      </c>
      <c r="AH1164" s="95">
        <v>3449207</v>
      </c>
      <c r="AI1164" s="95">
        <v>2404</v>
      </c>
      <c r="AJ1164" s="95">
        <v>11917140</v>
      </c>
      <c r="AK1164" s="95">
        <v>2141</v>
      </c>
      <c r="AL1164" s="95">
        <v>10319501</v>
      </c>
      <c r="AM1164" s="95">
        <v>926</v>
      </c>
      <c r="AN1164" s="95">
        <v>3617639</v>
      </c>
      <c r="AO1164" s="95">
        <v>783</v>
      </c>
      <c r="AP1164" s="95">
        <v>3476068</v>
      </c>
      <c r="AQ1164" s="72">
        <v>365.28</v>
      </c>
      <c r="AR1164" s="72">
        <v>305.12</v>
      </c>
      <c r="AS1164" s="72">
        <v>670.4</v>
      </c>
      <c r="AT1164" s="95">
        <v>16415488</v>
      </c>
      <c r="AU1164" s="95">
        <v>12591588</v>
      </c>
      <c r="AV1164" s="95">
        <v>3745</v>
      </c>
      <c r="AW1164" s="95">
        <v>3439</v>
      </c>
      <c r="AX1164" s="72">
        <v>423.45</v>
      </c>
      <c r="AY1164" s="72">
        <v>324.73</v>
      </c>
      <c r="AZ1164" s="72">
        <v>748.18</v>
      </c>
      <c r="BA1164" s="95">
        <v>18572384</v>
      </c>
      <c r="BB1164" s="95">
        <v>12913726</v>
      </c>
      <c r="BC1164" s="95">
        <v>3655</v>
      </c>
      <c r="BD1164" s="95">
        <v>3314</v>
      </c>
      <c r="BE1164" s="72">
        <v>421.86</v>
      </c>
      <c r="BF1164" s="72">
        <v>333.09</v>
      </c>
      <c r="BG1164" s="72">
        <v>754.95</v>
      </c>
      <c r="BH1164" s="95">
        <v>18219363</v>
      </c>
      <c r="BI1164" s="95">
        <v>12906686</v>
      </c>
      <c r="BJ1164" s="95">
        <v>3599</v>
      </c>
      <c r="BK1164" s="95">
        <v>3229</v>
      </c>
      <c r="BL1164" s="72">
        <v>361.91</v>
      </c>
      <c r="BM1164" s="72">
        <v>370.69</v>
      </c>
      <c r="BN1164" s="72">
        <v>732.6</v>
      </c>
      <c r="BO1164" s="95">
        <v>14783386</v>
      </c>
      <c r="BP1164" s="95">
        <v>13442798</v>
      </c>
      <c r="BQ1164" s="95">
        <v>3404</v>
      </c>
      <c r="BR1164" s="95">
        <v>3022</v>
      </c>
      <c r="BS1164" s="72">
        <v>388.76</v>
      </c>
      <c r="BT1164" s="72">
        <v>393.17</v>
      </c>
      <c r="BU1164" s="72">
        <v>781.93</v>
      </c>
      <c r="BV1164" s="95">
        <v>15534779</v>
      </c>
      <c r="BW1164" s="95">
        <v>13795569</v>
      </c>
      <c r="BX1164" s="95">
        <v>3330</v>
      </c>
      <c r="BY1164" s="95">
        <v>2924</v>
      </c>
      <c r="BZ1164" s="95">
        <v>3599</v>
      </c>
      <c r="CA1164" s="95">
        <v>3491</v>
      </c>
      <c r="CB1164" s="95">
        <v>3421</v>
      </c>
      <c r="CC1164" s="95">
        <v>3223</v>
      </c>
      <c r="CD1164" s="95">
        <v>3131</v>
      </c>
      <c r="CE1164" s="72">
        <v>650.75523149000003</v>
      </c>
      <c r="CF1164" s="72">
        <v>676.59346364999999</v>
      </c>
      <c r="CG1164" s="72">
        <v>712.40329333</v>
      </c>
      <c r="CH1164" s="72">
        <v>716.50152150999998</v>
      </c>
      <c r="CI1164" s="72">
        <v>731.52548966999996</v>
      </c>
      <c r="CJ1164" s="96">
        <v>1.0301876458999999</v>
      </c>
      <c r="CK1164" s="96">
        <v>1.105804357</v>
      </c>
      <c r="CL1164" s="96">
        <v>1.0597227820999999</v>
      </c>
      <c r="CM1164" s="96">
        <v>1.0224681707000001</v>
      </c>
      <c r="CN1164" s="96">
        <v>1.0689032864000001</v>
      </c>
      <c r="CO1164" s="96">
        <v>0.98105476319999996</v>
      </c>
      <c r="CP1164" s="96">
        <v>1.0778371281000001</v>
      </c>
      <c r="CQ1164" s="96">
        <v>0.99584056389999998</v>
      </c>
      <c r="CR1164" s="96">
        <v>1.0823388936</v>
      </c>
      <c r="CS1164" s="95">
        <v>3475</v>
      </c>
      <c r="CT1164" s="95">
        <v>3410</v>
      </c>
      <c r="CU1164" s="95">
        <v>3304</v>
      </c>
      <c r="CV1164" s="95">
        <v>3138</v>
      </c>
      <c r="CW1164" s="95">
        <v>3020</v>
      </c>
      <c r="CX1164" s="96">
        <v>1.0149996560000001</v>
      </c>
      <c r="CY1164" s="96">
        <v>0.96427737800000002</v>
      </c>
      <c r="CZ1164" s="96">
        <v>0.963480746</v>
      </c>
      <c r="DA1164" s="96">
        <v>0.98293291900000002</v>
      </c>
      <c r="DB1164" s="96">
        <v>0.97821479</v>
      </c>
      <c r="DC1164">
        <v>2013</v>
      </c>
      <c r="DD1164" s="6">
        <v>3185.6</v>
      </c>
      <c r="DE1164" s="96">
        <v>1.53876063E-2</v>
      </c>
      <c r="DF1164" s="72">
        <v>818.43</v>
      </c>
      <c r="DG1164" s="96">
        <v>1</v>
      </c>
      <c r="DH1164" s="72">
        <v>818.43</v>
      </c>
      <c r="DI1164" s="72">
        <v>802.31799979000004</v>
      </c>
      <c r="DJ1164" s="96">
        <v>1</v>
      </c>
      <c r="DK1164" s="72">
        <v>818.43</v>
      </c>
      <c r="DL1164" s="96">
        <v>1</v>
      </c>
      <c r="DM1164" s="72">
        <v>818.43</v>
      </c>
      <c r="DN1164" s="96">
        <v>1</v>
      </c>
      <c r="DO1164" s="96">
        <v>1.7017000000000001E-2</v>
      </c>
      <c r="DP1164" s="72">
        <v>13.93</v>
      </c>
      <c r="DQ1164" s="72">
        <v>804.5</v>
      </c>
      <c r="DR1164" t="s">
        <v>783</v>
      </c>
      <c r="DT1164" t="s">
        <v>752</v>
      </c>
    </row>
    <row r="1165" spans="1:124" x14ac:dyDescent="0.3">
      <c r="A1165" t="s">
        <v>784</v>
      </c>
      <c r="B1165">
        <v>19450</v>
      </c>
      <c r="C1165" s="95">
        <v>781</v>
      </c>
      <c r="D1165" s="95">
        <v>4119684</v>
      </c>
      <c r="E1165" s="95">
        <v>709</v>
      </c>
      <c r="F1165" s="95">
        <v>4044010</v>
      </c>
      <c r="G1165" s="95">
        <v>253</v>
      </c>
      <c r="H1165" s="95">
        <v>952928</v>
      </c>
      <c r="I1165" s="95">
        <v>242</v>
      </c>
      <c r="J1165" s="95">
        <v>869593</v>
      </c>
      <c r="K1165" s="95">
        <v>754</v>
      </c>
      <c r="L1165" s="95">
        <v>4420674</v>
      </c>
      <c r="M1165" s="95">
        <v>672</v>
      </c>
      <c r="N1165" s="95">
        <v>4386074</v>
      </c>
      <c r="O1165" s="95">
        <v>279</v>
      </c>
      <c r="P1165" s="95">
        <v>1410221</v>
      </c>
      <c r="Q1165" s="95">
        <v>261</v>
      </c>
      <c r="R1165" s="95">
        <v>1150802</v>
      </c>
      <c r="S1165" s="95">
        <v>720</v>
      </c>
      <c r="T1165" s="95">
        <v>4324493</v>
      </c>
      <c r="U1165" s="95">
        <v>636</v>
      </c>
      <c r="V1165" s="95">
        <v>4323610</v>
      </c>
      <c r="W1165" s="95">
        <v>277</v>
      </c>
      <c r="X1165" s="95">
        <v>1088406</v>
      </c>
      <c r="Y1165" s="95">
        <v>259</v>
      </c>
      <c r="Z1165" s="95">
        <v>1219421</v>
      </c>
      <c r="AA1165" s="95">
        <v>697</v>
      </c>
      <c r="AB1165" s="95">
        <v>4962689</v>
      </c>
      <c r="AC1165" s="95">
        <v>620</v>
      </c>
      <c r="AD1165" s="95">
        <v>3959140</v>
      </c>
      <c r="AE1165" s="95">
        <v>260</v>
      </c>
      <c r="AF1165" s="95">
        <v>1067204</v>
      </c>
      <c r="AG1165" s="95">
        <v>244</v>
      </c>
      <c r="AH1165" s="95">
        <v>1093959</v>
      </c>
      <c r="AI1165" s="95">
        <v>672</v>
      </c>
      <c r="AJ1165" s="95">
        <v>5624613</v>
      </c>
      <c r="AK1165" s="95">
        <v>594</v>
      </c>
      <c r="AL1165" s="95">
        <v>4277283</v>
      </c>
      <c r="AM1165" s="95">
        <v>253</v>
      </c>
      <c r="AN1165" s="95">
        <v>1230607</v>
      </c>
      <c r="AO1165" s="95">
        <v>237</v>
      </c>
      <c r="AP1165" s="95">
        <v>1264505</v>
      </c>
      <c r="AQ1165" s="72">
        <v>408.82</v>
      </c>
      <c r="AR1165" s="72">
        <v>430.56</v>
      </c>
      <c r="AS1165" s="72">
        <v>839.38</v>
      </c>
      <c r="AT1165" s="95">
        <v>5072612</v>
      </c>
      <c r="AU1165" s="95">
        <v>4913603</v>
      </c>
      <c r="AV1165" s="95">
        <v>1034</v>
      </c>
      <c r="AW1165" s="95">
        <v>951</v>
      </c>
      <c r="AX1165" s="72">
        <v>470.39</v>
      </c>
      <c r="AY1165" s="72">
        <v>494.54</v>
      </c>
      <c r="AZ1165" s="72">
        <v>964.93</v>
      </c>
      <c r="BA1165" s="95">
        <v>5830895</v>
      </c>
      <c r="BB1165" s="95">
        <v>5536876</v>
      </c>
      <c r="BC1165" s="95">
        <v>1033</v>
      </c>
      <c r="BD1165" s="95">
        <v>933</v>
      </c>
      <c r="BE1165" s="72">
        <v>452.43</v>
      </c>
      <c r="BF1165" s="72">
        <v>516.11</v>
      </c>
      <c r="BG1165" s="72">
        <v>968.54</v>
      </c>
      <c r="BH1165" s="95">
        <v>5412899</v>
      </c>
      <c r="BI1165" s="95">
        <v>5543031</v>
      </c>
      <c r="BJ1165" s="95">
        <v>997</v>
      </c>
      <c r="BK1165" s="95">
        <v>895</v>
      </c>
      <c r="BL1165" s="72">
        <v>525.07000000000005</v>
      </c>
      <c r="BM1165" s="72">
        <v>487.37</v>
      </c>
      <c r="BN1165" s="72">
        <v>1012.44</v>
      </c>
      <c r="BO1165" s="95">
        <v>6029893</v>
      </c>
      <c r="BP1165" s="95">
        <v>5053099</v>
      </c>
      <c r="BQ1165" s="95">
        <v>957</v>
      </c>
      <c r="BR1165" s="95">
        <v>864</v>
      </c>
      <c r="BS1165" s="72">
        <v>617.59</v>
      </c>
      <c r="BT1165" s="72">
        <v>555.73</v>
      </c>
      <c r="BU1165" s="72">
        <v>1173.32</v>
      </c>
      <c r="BV1165" s="95">
        <v>6855220</v>
      </c>
      <c r="BW1165" s="95">
        <v>5541788</v>
      </c>
      <c r="BX1165" s="95">
        <v>925</v>
      </c>
      <c r="BY1165" s="95">
        <v>831</v>
      </c>
      <c r="BZ1165" s="95">
        <v>994</v>
      </c>
      <c r="CA1165" s="95">
        <v>985</v>
      </c>
      <c r="CB1165" s="95">
        <v>948</v>
      </c>
      <c r="CC1165" s="95">
        <v>913</v>
      </c>
      <c r="CD1165" s="95">
        <v>879</v>
      </c>
      <c r="CE1165" s="72">
        <v>650.75523149000003</v>
      </c>
      <c r="CF1165" s="72">
        <v>676.59346364999999</v>
      </c>
      <c r="CG1165" s="72">
        <v>712.40329333</v>
      </c>
      <c r="CH1165" s="72">
        <v>716.50152150999998</v>
      </c>
      <c r="CI1165" s="72">
        <v>731.52548966999996</v>
      </c>
      <c r="CJ1165" s="96">
        <v>1.2898551704000001</v>
      </c>
      <c r="CK1165" s="96">
        <v>1.4261592106000001</v>
      </c>
      <c r="CL1165" s="96">
        <v>1.3595389144000001</v>
      </c>
      <c r="CM1165" s="96">
        <v>1.413032589</v>
      </c>
      <c r="CN1165" s="96">
        <v>1.6039359072999999</v>
      </c>
      <c r="CO1165" s="96">
        <v>1.0670466413999999</v>
      </c>
      <c r="CP1165" s="96">
        <v>1.3293742779</v>
      </c>
      <c r="CQ1165" s="96">
        <v>0.99584056389999998</v>
      </c>
      <c r="CR1165" s="96">
        <v>1.33492663</v>
      </c>
      <c r="CS1165" s="95">
        <v>1966</v>
      </c>
      <c r="CT1165" s="95">
        <v>1941</v>
      </c>
      <c r="CU1165" s="95">
        <v>1840</v>
      </c>
      <c r="CV1165" s="95">
        <v>1778</v>
      </c>
      <c r="CW1165" s="95">
        <v>1789</v>
      </c>
      <c r="CX1165" s="96">
        <v>1.048417379</v>
      </c>
      <c r="CY1165" s="96">
        <v>1.0581332809999999</v>
      </c>
      <c r="CZ1165" s="96">
        <v>1.0711330100000001</v>
      </c>
      <c r="DA1165" s="96">
        <v>1.067543245</v>
      </c>
      <c r="DB1165" s="96">
        <v>1.0924933059999999</v>
      </c>
      <c r="DC1165">
        <v>2013</v>
      </c>
      <c r="DD1165" s="6">
        <v>894.8</v>
      </c>
      <c r="DE1165" s="96">
        <v>1.9432183999999999E-3</v>
      </c>
      <c r="DF1165" s="72">
        <v>1023.22</v>
      </c>
      <c r="DG1165" s="96">
        <v>1</v>
      </c>
      <c r="DH1165" s="72">
        <v>1023.22</v>
      </c>
      <c r="DI1165" s="72">
        <v>841.79921778000005</v>
      </c>
      <c r="DJ1165" s="96">
        <v>0.94593868719999996</v>
      </c>
      <c r="DK1165" s="72">
        <v>1013.4121543</v>
      </c>
      <c r="DL1165" s="96">
        <v>1.0073386066000001</v>
      </c>
      <c r="DM1165" s="72">
        <v>1020.8491875</v>
      </c>
      <c r="DN1165" s="96">
        <v>1</v>
      </c>
      <c r="DO1165" s="96">
        <v>4.1609999999999998E-3</v>
      </c>
      <c r="DP1165" s="72">
        <v>4.25</v>
      </c>
      <c r="DQ1165" s="72">
        <v>1016.6</v>
      </c>
      <c r="DR1165" t="s">
        <v>784</v>
      </c>
      <c r="DT1165" t="s">
        <v>752</v>
      </c>
    </row>
    <row r="1166" spans="1:124" x14ac:dyDescent="0.3">
      <c r="A1166" t="s">
        <v>785</v>
      </c>
      <c r="B1166">
        <v>19460</v>
      </c>
      <c r="C1166" s="95">
        <v>2266</v>
      </c>
      <c r="D1166" s="95">
        <v>9945897</v>
      </c>
      <c r="E1166" s="95">
        <v>2144</v>
      </c>
      <c r="F1166" s="95">
        <v>9954833</v>
      </c>
      <c r="G1166" s="95">
        <v>544</v>
      </c>
      <c r="H1166" s="95">
        <v>1697822</v>
      </c>
      <c r="I1166" s="95">
        <v>503</v>
      </c>
      <c r="J1166" s="95">
        <v>1681405</v>
      </c>
      <c r="K1166" s="95">
        <v>2074</v>
      </c>
      <c r="L1166" s="95">
        <v>8151262</v>
      </c>
      <c r="M1166" s="95">
        <v>1952</v>
      </c>
      <c r="N1166" s="95">
        <v>9698001</v>
      </c>
      <c r="O1166" s="95">
        <v>532</v>
      </c>
      <c r="P1166" s="95">
        <v>1438947</v>
      </c>
      <c r="Q1166" s="95">
        <v>491</v>
      </c>
      <c r="R1166" s="95">
        <v>1855724</v>
      </c>
      <c r="S1166" s="95">
        <v>2017</v>
      </c>
      <c r="T1166" s="95">
        <v>9660373</v>
      </c>
      <c r="U1166" s="95">
        <v>1893</v>
      </c>
      <c r="V1166" s="95">
        <v>9606254</v>
      </c>
      <c r="W1166" s="95">
        <v>525</v>
      </c>
      <c r="X1166" s="95">
        <v>1444703</v>
      </c>
      <c r="Y1166" s="95">
        <v>475</v>
      </c>
      <c r="Z1166" s="95">
        <v>1909354</v>
      </c>
      <c r="AA1166" s="95">
        <v>1934</v>
      </c>
      <c r="AB1166" s="95">
        <v>7415665</v>
      </c>
      <c r="AC1166" s="95">
        <v>1806</v>
      </c>
      <c r="AD1166" s="95">
        <v>8831720</v>
      </c>
      <c r="AE1166" s="95">
        <v>520</v>
      </c>
      <c r="AF1166" s="95">
        <v>1849065</v>
      </c>
      <c r="AG1166" s="95">
        <v>469</v>
      </c>
      <c r="AH1166" s="95">
        <v>2281660</v>
      </c>
      <c r="AI1166" s="95">
        <v>1868</v>
      </c>
      <c r="AJ1166" s="95">
        <v>8104394</v>
      </c>
      <c r="AK1166" s="95">
        <v>1741</v>
      </c>
      <c r="AL1166" s="95">
        <v>9104039.5399999991</v>
      </c>
      <c r="AM1166" s="95">
        <v>542</v>
      </c>
      <c r="AN1166" s="95">
        <v>1974200</v>
      </c>
      <c r="AO1166" s="95">
        <v>490</v>
      </c>
      <c r="AP1166" s="95">
        <v>2212935</v>
      </c>
      <c r="AQ1166" s="72">
        <v>345.31</v>
      </c>
      <c r="AR1166" s="72">
        <v>366.33</v>
      </c>
      <c r="AS1166" s="72">
        <v>711.64</v>
      </c>
      <c r="AT1166" s="95">
        <v>11643719</v>
      </c>
      <c r="AU1166" s="95">
        <v>11636238</v>
      </c>
      <c r="AV1166" s="95">
        <v>2810</v>
      </c>
      <c r="AW1166" s="95">
        <v>2647</v>
      </c>
      <c r="AX1166" s="72">
        <v>306.67</v>
      </c>
      <c r="AY1166" s="72">
        <v>394.11</v>
      </c>
      <c r="AZ1166" s="72">
        <v>700.78</v>
      </c>
      <c r="BA1166" s="95">
        <v>9590209</v>
      </c>
      <c r="BB1166" s="95">
        <v>11553725</v>
      </c>
      <c r="BC1166" s="95">
        <v>2606</v>
      </c>
      <c r="BD1166" s="95">
        <v>2443</v>
      </c>
      <c r="BE1166" s="72">
        <v>364.05</v>
      </c>
      <c r="BF1166" s="72">
        <v>405.25</v>
      </c>
      <c r="BG1166" s="72">
        <v>769.3</v>
      </c>
      <c r="BH1166" s="95">
        <v>11105076</v>
      </c>
      <c r="BI1166" s="95">
        <v>11515608</v>
      </c>
      <c r="BJ1166" s="95">
        <v>2542</v>
      </c>
      <c r="BK1166" s="95">
        <v>2368</v>
      </c>
      <c r="BL1166" s="72">
        <v>314.61</v>
      </c>
      <c r="BM1166" s="72">
        <v>407.08</v>
      </c>
      <c r="BN1166" s="72">
        <v>721.69</v>
      </c>
      <c r="BO1166" s="95">
        <v>9264730</v>
      </c>
      <c r="BP1166" s="95">
        <v>11113380</v>
      </c>
      <c r="BQ1166" s="95">
        <v>2454</v>
      </c>
      <c r="BR1166" s="95">
        <v>2275</v>
      </c>
      <c r="BS1166" s="72">
        <v>348.5</v>
      </c>
      <c r="BT1166" s="72">
        <v>422.72</v>
      </c>
      <c r="BU1166" s="72">
        <v>771.22</v>
      </c>
      <c r="BV1166" s="95">
        <v>10078594</v>
      </c>
      <c r="BW1166" s="95">
        <v>11316974.539999999</v>
      </c>
      <c r="BX1166" s="95">
        <v>2410</v>
      </c>
      <c r="BY1166" s="95">
        <v>2231</v>
      </c>
      <c r="BZ1166" s="95">
        <v>2732</v>
      </c>
      <c r="CA1166" s="95">
        <v>2527</v>
      </c>
      <c r="CB1166" s="95">
        <v>2458</v>
      </c>
      <c r="CC1166" s="95">
        <v>2369</v>
      </c>
      <c r="CD1166" s="95">
        <v>2322</v>
      </c>
      <c r="CE1166" s="72">
        <v>650.75523149000003</v>
      </c>
      <c r="CF1166" s="72">
        <v>676.59346364999999</v>
      </c>
      <c r="CG1166" s="72">
        <v>712.40329333</v>
      </c>
      <c r="CH1166" s="72">
        <v>716.50152150999998</v>
      </c>
      <c r="CI1166" s="72">
        <v>731.52548966999996</v>
      </c>
      <c r="CJ1166" s="96">
        <v>1.0935601676</v>
      </c>
      <c r="CK1166" s="96">
        <v>1.0357475169999999</v>
      </c>
      <c r="CL1166" s="96">
        <v>1.0798658670000001</v>
      </c>
      <c r="CM1166" s="96">
        <v>1.0072414060999999</v>
      </c>
      <c r="CN1166" s="96">
        <v>1.0542626482999999</v>
      </c>
      <c r="CO1166" s="96">
        <v>0.96091275779999996</v>
      </c>
      <c r="CP1166" s="96">
        <v>1.0970148045000001</v>
      </c>
      <c r="CQ1166" s="96">
        <v>0.99584056389999998</v>
      </c>
      <c r="CR1166" s="96">
        <v>1.1015966688000001</v>
      </c>
      <c r="CS1166" s="95">
        <v>2488</v>
      </c>
      <c r="CT1166" s="95">
        <v>2403</v>
      </c>
      <c r="CU1166" s="95">
        <v>2341</v>
      </c>
      <c r="CV1166" s="95">
        <v>2253</v>
      </c>
      <c r="CW1166" s="95">
        <v>2211</v>
      </c>
      <c r="CX1166" s="96">
        <v>0.97646787700000004</v>
      </c>
      <c r="CY1166" s="96">
        <v>0.97900046799999996</v>
      </c>
      <c r="CZ1166" s="96">
        <v>0.95725748899999996</v>
      </c>
      <c r="DA1166" s="96">
        <v>0.94094982800000004</v>
      </c>
      <c r="DB1166" s="96">
        <v>0.94796276300000004</v>
      </c>
      <c r="DC1166">
        <v>2013</v>
      </c>
      <c r="DD1166" s="6">
        <v>2392.8000000000002</v>
      </c>
      <c r="DE1166" s="96">
        <v>5.5718039999999996E-3</v>
      </c>
      <c r="DF1166" s="72">
        <v>841.3</v>
      </c>
      <c r="DG1166" s="96">
        <v>1</v>
      </c>
      <c r="DH1166" s="72">
        <v>841.3</v>
      </c>
      <c r="DI1166" s="72">
        <v>872.04295533000004</v>
      </c>
      <c r="DJ1166" s="96">
        <v>1</v>
      </c>
      <c r="DK1166" s="72">
        <v>841.3</v>
      </c>
      <c r="DL1166" s="96">
        <v>1</v>
      </c>
      <c r="DM1166" s="72">
        <v>841.3</v>
      </c>
      <c r="DN1166" s="96">
        <v>1</v>
      </c>
      <c r="DO1166" s="96">
        <v>8.4480000000000006E-3</v>
      </c>
      <c r="DP1166" s="72">
        <v>7.11</v>
      </c>
      <c r="DQ1166" s="72">
        <v>834.19</v>
      </c>
      <c r="DR1166" t="s">
        <v>785</v>
      </c>
      <c r="DT1166" t="s">
        <v>752</v>
      </c>
    </row>
    <row r="1167" spans="1:124" x14ac:dyDescent="0.3">
      <c r="A1167" t="s">
        <v>786</v>
      </c>
      <c r="B1167">
        <v>19470</v>
      </c>
      <c r="C1167" s="95">
        <v>3223</v>
      </c>
      <c r="D1167" s="95">
        <v>13932448</v>
      </c>
      <c r="E1167" s="95">
        <v>3072</v>
      </c>
      <c r="F1167" s="95">
        <v>11276639</v>
      </c>
      <c r="G1167" s="95">
        <v>1241</v>
      </c>
      <c r="H1167" s="95">
        <v>4264155</v>
      </c>
      <c r="I1167" s="95">
        <v>1131</v>
      </c>
      <c r="J1167" s="95">
        <v>3443328</v>
      </c>
      <c r="K1167" s="95">
        <v>3056</v>
      </c>
      <c r="L1167" s="95">
        <v>14469329</v>
      </c>
      <c r="M1167" s="95">
        <v>2869</v>
      </c>
      <c r="N1167" s="95">
        <v>11196787</v>
      </c>
      <c r="O1167" s="95">
        <v>1231</v>
      </c>
      <c r="P1167" s="95">
        <v>3539713</v>
      </c>
      <c r="Q1167" s="95">
        <v>1115</v>
      </c>
      <c r="R1167" s="95">
        <v>3630998</v>
      </c>
      <c r="S1167" s="95">
        <v>2897</v>
      </c>
      <c r="T1167" s="95">
        <v>13950535</v>
      </c>
      <c r="U1167" s="95">
        <v>2673</v>
      </c>
      <c r="V1167" s="95">
        <v>10600005</v>
      </c>
      <c r="W1167" s="95">
        <v>1251</v>
      </c>
      <c r="X1167" s="95">
        <v>4846748</v>
      </c>
      <c r="Y1167" s="95">
        <v>1118</v>
      </c>
      <c r="Z1167" s="95">
        <v>3665212</v>
      </c>
      <c r="AA1167" s="95">
        <v>2657</v>
      </c>
      <c r="AB1167" s="95">
        <v>13195475</v>
      </c>
      <c r="AC1167" s="95">
        <v>2438</v>
      </c>
      <c r="AD1167" s="95">
        <v>10865296</v>
      </c>
      <c r="AE1167" s="95">
        <v>1218</v>
      </c>
      <c r="AF1167" s="95">
        <v>4525990</v>
      </c>
      <c r="AG1167" s="95">
        <v>1076</v>
      </c>
      <c r="AH1167" s="95">
        <v>4237099</v>
      </c>
      <c r="AI1167" s="95">
        <v>2591</v>
      </c>
      <c r="AJ1167" s="95">
        <v>13711471</v>
      </c>
      <c r="AK1167" s="95">
        <v>2351</v>
      </c>
      <c r="AL1167" s="95">
        <v>11213851</v>
      </c>
      <c r="AM1167" s="95">
        <v>1183</v>
      </c>
      <c r="AN1167" s="95">
        <v>3509083</v>
      </c>
      <c r="AO1167" s="95">
        <v>1051</v>
      </c>
      <c r="AP1167" s="95">
        <v>4433678</v>
      </c>
      <c r="AQ1167" s="72">
        <v>339.69</v>
      </c>
      <c r="AR1167" s="72">
        <v>291.85000000000002</v>
      </c>
      <c r="AS1167" s="72">
        <v>631.54</v>
      </c>
      <c r="AT1167" s="95">
        <v>18196603</v>
      </c>
      <c r="AU1167" s="95">
        <v>14719967</v>
      </c>
      <c r="AV1167" s="95">
        <v>4464</v>
      </c>
      <c r="AW1167" s="95">
        <v>4203</v>
      </c>
      <c r="AX1167" s="72">
        <v>350.07</v>
      </c>
      <c r="AY1167" s="72">
        <v>310.14999999999998</v>
      </c>
      <c r="AZ1167" s="72">
        <v>660.22</v>
      </c>
      <c r="BA1167" s="95">
        <v>18009042</v>
      </c>
      <c r="BB1167" s="95">
        <v>14827785</v>
      </c>
      <c r="BC1167" s="95">
        <v>4287</v>
      </c>
      <c r="BD1167" s="95">
        <v>3984</v>
      </c>
      <c r="BE1167" s="72">
        <v>377.64</v>
      </c>
      <c r="BF1167" s="72">
        <v>313.58</v>
      </c>
      <c r="BG1167" s="72">
        <v>691.22</v>
      </c>
      <c r="BH1167" s="95">
        <v>18797283</v>
      </c>
      <c r="BI1167" s="95">
        <v>14265217</v>
      </c>
      <c r="BJ1167" s="95">
        <v>4148</v>
      </c>
      <c r="BK1167" s="95">
        <v>3791</v>
      </c>
      <c r="BL1167" s="72">
        <v>381.11</v>
      </c>
      <c r="BM1167" s="72">
        <v>358.15</v>
      </c>
      <c r="BN1167" s="72">
        <v>739.26</v>
      </c>
      <c r="BO1167" s="95">
        <v>17721465</v>
      </c>
      <c r="BP1167" s="95">
        <v>15102395</v>
      </c>
      <c r="BQ1167" s="95">
        <v>3875</v>
      </c>
      <c r="BR1167" s="95">
        <v>3514</v>
      </c>
      <c r="BS1167" s="72">
        <v>380.25</v>
      </c>
      <c r="BT1167" s="72">
        <v>383.29</v>
      </c>
      <c r="BU1167" s="72">
        <v>763.54</v>
      </c>
      <c r="BV1167" s="95">
        <v>17220554</v>
      </c>
      <c r="BW1167" s="95">
        <v>15647529</v>
      </c>
      <c r="BX1167" s="95">
        <v>3774</v>
      </c>
      <c r="BY1167" s="95">
        <v>3402</v>
      </c>
      <c r="BZ1167" s="95">
        <v>4340</v>
      </c>
      <c r="CA1167" s="95">
        <v>4141</v>
      </c>
      <c r="CB1167" s="95">
        <v>3976</v>
      </c>
      <c r="CC1167" s="95">
        <v>3704</v>
      </c>
      <c r="CD1167" s="95">
        <v>3592</v>
      </c>
      <c r="CE1167" s="72">
        <v>650.75523149000003</v>
      </c>
      <c r="CF1167" s="72">
        <v>676.59346364999999</v>
      </c>
      <c r="CG1167" s="72">
        <v>712.40329333</v>
      </c>
      <c r="CH1167" s="72">
        <v>716.50152150999998</v>
      </c>
      <c r="CI1167" s="72">
        <v>731.52548966999996</v>
      </c>
      <c r="CJ1167" s="96">
        <v>0.9704724133</v>
      </c>
      <c r="CK1167" s="96">
        <v>0.97580014510000002</v>
      </c>
      <c r="CL1167" s="96">
        <v>0.97026502609999998</v>
      </c>
      <c r="CM1167" s="96">
        <v>1.0317633359</v>
      </c>
      <c r="CN1167" s="96">
        <v>1.0437640394000001</v>
      </c>
      <c r="CO1167" s="96">
        <v>0.91876716599999997</v>
      </c>
      <c r="CP1167" s="96">
        <v>1.0866877147</v>
      </c>
      <c r="CQ1167" s="96">
        <v>0.99584056389999998</v>
      </c>
      <c r="CR1167" s="96">
        <v>1.0912264462000001</v>
      </c>
      <c r="CS1167" s="95">
        <v>4211</v>
      </c>
      <c r="CT1167" s="95">
        <v>4044</v>
      </c>
      <c r="CU1167" s="95">
        <v>3784</v>
      </c>
      <c r="CV1167" s="95">
        <v>3558</v>
      </c>
      <c r="CW1167" s="95">
        <v>3432</v>
      </c>
      <c r="CX1167" s="96">
        <v>0.93190210699999998</v>
      </c>
      <c r="CY1167" s="96">
        <v>0.92365045199999996</v>
      </c>
      <c r="CZ1167" s="96">
        <v>0.90520900299999996</v>
      </c>
      <c r="DA1167" s="96">
        <v>0.90485430899999997</v>
      </c>
      <c r="DB1167" s="96">
        <v>0.92626914400000004</v>
      </c>
      <c r="DC1167">
        <v>2013</v>
      </c>
      <c r="DD1167" s="6">
        <v>3778.8</v>
      </c>
      <c r="DE1167" s="96">
        <v>1.1700724799999999E-2</v>
      </c>
      <c r="DF1167" s="72">
        <v>828.25</v>
      </c>
      <c r="DG1167" s="96">
        <v>1</v>
      </c>
      <c r="DH1167" s="72">
        <v>828.25</v>
      </c>
      <c r="DI1167" s="72">
        <v>802.31799979000004</v>
      </c>
      <c r="DJ1167" s="96">
        <v>1</v>
      </c>
      <c r="DK1167" s="72">
        <v>828.25</v>
      </c>
      <c r="DL1167" s="96">
        <v>1</v>
      </c>
      <c r="DM1167" s="72">
        <v>828.25</v>
      </c>
      <c r="DN1167" s="96">
        <v>1</v>
      </c>
      <c r="DO1167" s="96">
        <v>1.3883E-2</v>
      </c>
      <c r="DP1167" s="72">
        <v>11.5</v>
      </c>
      <c r="DQ1167" s="72">
        <v>816.75</v>
      </c>
      <c r="DR1167" t="s">
        <v>786</v>
      </c>
      <c r="DT1167" t="s">
        <v>752</v>
      </c>
    </row>
    <row r="1168" spans="1:124" x14ac:dyDescent="0.3">
      <c r="A1168" t="s">
        <v>787</v>
      </c>
      <c r="B1168">
        <v>19480</v>
      </c>
      <c r="C1168" s="95">
        <v>11225</v>
      </c>
      <c r="D1168" s="95">
        <v>57384436</v>
      </c>
      <c r="E1168" s="95">
        <v>10914</v>
      </c>
      <c r="F1168" s="95">
        <v>49858720</v>
      </c>
      <c r="G1168" s="95">
        <v>3651</v>
      </c>
      <c r="H1168" s="95">
        <v>12946409</v>
      </c>
      <c r="I1168" s="95">
        <v>3438</v>
      </c>
      <c r="J1168" s="95">
        <v>12096053</v>
      </c>
      <c r="K1168" s="95">
        <v>10995</v>
      </c>
      <c r="L1168" s="95">
        <v>61359153</v>
      </c>
      <c r="M1168" s="95">
        <v>10605</v>
      </c>
      <c r="N1168" s="95">
        <v>52717032</v>
      </c>
      <c r="O1168" s="95">
        <v>3660</v>
      </c>
      <c r="P1168" s="95">
        <v>13963846</v>
      </c>
      <c r="Q1168" s="95">
        <v>3420</v>
      </c>
      <c r="R1168" s="95">
        <v>13871502</v>
      </c>
      <c r="S1168" s="95">
        <v>10829</v>
      </c>
      <c r="T1168" s="95">
        <v>58841150</v>
      </c>
      <c r="U1168" s="95">
        <v>10398</v>
      </c>
      <c r="V1168" s="95">
        <v>52787845</v>
      </c>
      <c r="W1168" s="95">
        <v>3605</v>
      </c>
      <c r="X1168" s="95">
        <v>13163515</v>
      </c>
      <c r="Y1168" s="95">
        <v>3359</v>
      </c>
      <c r="Z1168" s="95">
        <v>13658312</v>
      </c>
      <c r="AA1168" s="95">
        <v>10896</v>
      </c>
      <c r="AB1168" s="95">
        <v>56219068</v>
      </c>
      <c r="AC1168" s="95">
        <v>10439</v>
      </c>
      <c r="AD1168" s="95">
        <v>55869778</v>
      </c>
      <c r="AE1168" s="95">
        <v>3672</v>
      </c>
      <c r="AF1168" s="95">
        <v>14368400</v>
      </c>
      <c r="AG1168" s="95">
        <v>3420</v>
      </c>
      <c r="AH1168" s="95">
        <v>14900261</v>
      </c>
      <c r="AI1168" s="95">
        <v>11100</v>
      </c>
      <c r="AJ1168" s="95">
        <v>60217377.259999998</v>
      </c>
      <c r="AK1168" s="95">
        <v>10617</v>
      </c>
      <c r="AL1168" s="95">
        <v>58424820.640000001</v>
      </c>
      <c r="AM1168" s="95">
        <v>3808</v>
      </c>
      <c r="AN1168" s="95">
        <v>13208790.6</v>
      </c>
      <c r="AO1168" s="95">
        <v>3580</v>
      </c>
      <c r="AP1168" s="95">
        <v>15257794.43</v>
      </c>
      <c r="AQ1168" s="72">
        <v>393.98</v>
      </c>
      <c r="AR1168" s="72">
        <v>359.73</v>
      </c>
      <c r="AS1168" s="72">
        <v>753.71</v>
      </c>
      <c r="AT1168" s="95">
        <v>70330845</v>
      </c>
      <c r="AU1168" s="95">
        <v>61954773</v>
      </c>
      <c r="AV1168" s="95">
        <v>14876</v>
      </c>
      <c r="AW1168" s="95">
        <v>14352</v>
      </c>
      <c r="AX1168" s="72">
        <v>428.31</v>
      </c>
      <c r="AY1168" s="72">
        <v>395.65</v>
      </c>
      <c r="AZ1168" s="72">
        <v>823.96</v>
      </c>
      <c r="BA1168" s="95">
        <v>75322999</v>
      </c>
      <c r="BB1168" s="95">
        <v>66588534</v>
      </c>
      <c r="BC1168" s="95">
        <v>14655</v>
      </c>
      <c r="BD1168" s="95">
        <v>14025</v>
      </c>
      <c r="BE1168" s="72">
        <v>415.71</v>
      </c>
      <c r="BF1168" s="72">
        <v>402.5</v>
      </c>
      <c r="BG1168" s="72">
        <v>818.21</v>
      </c>
      <c r="BH1168" s="95">
        <v>72004665</v>
      </c>
      <c r="BI1168" s="95">
        <v>66446157</v>
      </c>
      <c r="BJ1168" s="95">
        <v>14434</v>
      </c>
      <c r="BK1168" s="95">
        <v>13757</v>
      </c>
      <c r="BL1168" s="72">
        <v>403.78</v>
      </c>
      <c r="BM1168" s="72">
        <v>425.54</v>
      </c>
      <c r="BN1168" s="72">
        <v>829.32</v>
      </c>
      <c r="BO1168" s="95">
        <v>70587468</v>
      </c>
      <c r="BP1168" s="95">
        <v>70770039</v>
      </c>
      <c r="BQ1168" s="95">
        <v>14568</v>
      </c>
      <c r="BR1168" s="95">
        <v>13859</v>
      </c>
      <c r="BS1168" s="72">
        <v>410.44</v>
      </c>
      <c r="BT1168" s="72">
        <v>432.5</v>
      </c>
      <c r="BU1168" s="72">
        <v>842.94</v>
      </c>
      <c r="BV1168" s="95">
        <v>73426167.859999999</v>
      </c>
      <c r="BW1168" s="95">
        <v>73682615.069999993</v>
      </c>
      <c r="BX1168" s="95">
        <v>14908</v>
      </c>
      <c r="BY1168" s="95">
        <v>14197</v>
      </c>
      <c r="BZ1168" s="95">
        <v>14626</v>
      </c>
      <c r="CA1168" s="95">
        <v>14351</v>
      </c>
      <c r="CB1168" s="95">
        <v>14108</v>
      </c>
      <c r="CC1168" s="95">
        <v>14231</v>
      </c>
      <c r="CD1168" s="95">
        <v>14560</v>
      </c>
      <c r="CE1168" s="72">
        <v>650.75523149000003</v>
      </c>
      <c r="CF1168" s="72">
        <v>676.59346364999999</v>
      </c>
      <c r="CG1168" s="72">
        <v>712.40329333</v>
      </c>
      <c r="CH1168" s="72">
        <v>716.50152150999998</v>
      </c>
      <c r="CI1168" s="72">
        <v>731.52548966999996</v>
      </c>
      <c r="CJ1168" s="96">
        <v>1.1582081304</v>
      </c>
      <c r="CK1168" s="96">
        <v>1.2178066214000001</v>
      </c>
      <c r="CL1168" s="96">
        <v>1.1485207995</v>
      </c>
      <c r="CM1168" s="96">
        <v>1.1574574165</v>
      </c>
      <c r="CN1168" s="96">
        <v>1.1523043447000001</v>
      </c>
      <c r="CO1168" s="96">
        <v>1.0728494217</v>
      </c>
      <c r="CP1168" s="96">
        <v>1.0876265008999999</v>
      </c>
      <c r="CQ1168" s="96">
        <v>0.99584056389999998</v>
      </c>
      <c r="CR1168" s="96">
        <v>1.0921691533</v>
      </c>
      <c r="CS1168" s="95">
        <v>13981</v>
      </c>
      <c r="CT1168" s="95">
        <v>13620</v>
      </c>
      <c r="CU1168" s="95">
        <v>13414</v>
      </c>
      <c r="CV1168" s="95">
        <v>13430</v>
      </c>
      <c r="CW1168" s="95">
        <v>13640</v>
      </c>
      <c r="CX1168" s="96">
        <v>1.0794527819999999</v>
      </c>
      <c r="CY1168" s="96">
        <v>1.081365253</v>
      </c>
      <c r="CZ1168" s="96">
        <v>1.0706068280000001</v>
      </c>
      <c r="DA1168" s="96">
        <v>1.065872382</v>
      </c>
      <c r="DB1168" s="96">
        <v>1.066652691</v>
      </c>
      <c r="DC1168">
        <v>2013</v>
      </c>
      <c r="DD1168" s="6">
        <v>14038</v>
      </c>
      <c r="DE1168" s="96">
        <v>7.2817940000000005E-4</v>
      </c>
      <c r="DF1168" s="72">
        <v>838.16</v>
      </c>
      <c r="DG1168" s="96">
        <v>1</v>
      </c>
      <c r="DH1168" s="72">
        <v>838.16</v>
      </c>
      <c r="DI1168" s="72">
        <v>872.04295533000004</v>
      </c>
      <c r="DJ1168" s="96">
        <v>1</v>
      </c>
      <c r="DK1168" s="72">
        <v>838.16</v>
      </c>
      <c r="DL1168" s="96">
        <v>1</v>
      </c>
      <c r="DM1168" s="72">
        <v>838.16</v>
      </c>
      <c r="DN1168" s="96">
        <v>1</v>
      </c>
      <c r="DO1168" s="96">
        <v>1.665E-3</v>
      </c>
      <c r="DP1168" s="72">
        <v>1.4</v>
      </c>
      <c r="DQ1168" s="72">
        <v>836.76</v>
      </c>
      <c r="DR1168" t="s">
        <v>787</v>
      </c>
      <c r="DT1168" t="s">
        <v>752</v>
      </c>
    </row>
    <row r="1169" spans="1:124" x14ac:dyDescent="0.3">
      <c r="A1169" t="s">
        <v>788</v>
      </c>
      <c r="B1169">
        <v>19490</v>
      </c>
      <c r="C1169" s="95">
        <v>4691</v>
      </c>
      <c r="D1169" s="95">
        <v>22770863</v>
      </c>
      <c r="E1169" s="95">
        <v>4541</v>
      </c>
      <c r="F1169" s="95">
        <v>18112837</v>
      </c>
      <c r="G1169" s="95">
        <v>1475</v>
      </c>
      <c r="H1169" s="95">
        <v>4790665</v>
      </c>
      <c r="I1169" s="95">
        <v>1392</v>
      </c>
      <c r="J1169" s="95">
        <v>4937454</v>
      </c>
      <c r="K1169" s="95">
        <v>4640</v>
      </c>
      <c r="L1169" s="95">
        <v>21963206</v>
      </c>
      <c r="M1169" s="95">
        <v>4458</v>
      </c>
      <c r="N1169" s="95">
        <v>18611805</v>
      </c>
      <c r="O1169" s="95">
        <v>1529</v>
      </c>
      <c r="P1169" s="95">
        <v>6013058</v>
      </c>
      <c r="Q1169" s="95">
        <v>1433</v>
      </c>
      <c r="R1169" s="95">
        <v>4998992</v>
      </c>
      <c r="S1169" s="95">
        <v>4673</v>
      </c>
      <c r="T1169" s="95">
        <v>24075168</v>
      </c>
      <c r="U1169" s="95">
        <v>4465</v>
      </c>
      <c r="V1169" s="95">
        <v>18988780</v>
      </c>
      <c r="W1169" s="95">
        <v>1586</v>
      </c>
      <c r="X1169" s="95">
        <v>4812999</v>
      </c>
      <c r="Y1169" s="95">
        <v>1487</v>
      </c>
      <c r="Z1169" s="95">
        <v>5562430</v>
      </c>
      <c r="AA1169" s="95">
        <v>4744</v>
      </c>
      <c r="AB1169" s="95">
        <v>21303804</v>
      </c>
      <c r="AC1169" s="95">
        <v>4515</v>
      </c>
      <c r="AD1169" s="95">
        <v>19224555</v>
      </c>
      <c r="AE1169" s="95">
        <v>1623</v>
      </c>
      <c r="AF1169" s="95">
        <v>5450080</v>
      </c>
      <c r="AG1169" s="95">
        <v>1523</v>
      </c>
      <c r="AH1169" s="95">
        <v>6130363</v>
      </c>
      <c r="AI1169" s="95">
        <v>4819</v>
      </c>
      <c r="AJ1169" s="95">
        <v>21743253</v>
      </c>
      <c r="AK1169" s="95">
        <v>4557</v>
      </c>
      <c r="AL1169" s="95">
        <v>20217158</v>
      </c>
      <c r="AM1169" s="95">
        <v>1641</v>
      </c>
      <c r="AN1169" s="95">
        <v>5580055</v>
      </c>
      <c r="AO1169" s="95">
        <v>1534</v>
      </c>
      <c r="AP1169" s="95">
        <v>6570466</v>
      </c>
      <c r="AQ1169" s="72">
        <v>372.49</v>
      </c>
      <c r="AR1169" s="72">
        <v>323.76</v>
      </c>
      <c r="AS1169" s="72">
        <v>696.25</v>
      </c>
      <c r="AT1169" s="95">
        <v>27561528</v>
      </c>
      <c r="AU1169" s="95">
        <v>23050291</v>
      </c>
      <c r="AV1169" s="95">
        <v>6166</v>
      </c>
      <c r="AW1169" s="95">
        <v>5933</v>
      </c>
      <c r="AX1169" s="72">
        <v>377.91</v>
      </c>
      <c r="AY1169" s="72">
        <v>334</v>
      </c>
      <c r="AZ1169" s="72">
        <v>711.91</v>
      </c>
      <c r="BA1169" s="95">
        <v>27976264</v>
      </c>
      <c r="BB1169" s="95">
        <v>23610797</v>
      </c>
      <c r="BC1169" s="95">
        <v>6169</v>
      </c>
      <c r="BD1169" s="95">
        <v>5891</v>
      </c>
      <c r="BE1169" s="72">
        <v>384.62</v>
      </c>
      <c r="BF1169" s="72">
        <v>343.74</v>
      </c>
      <c r="BG1169" s="72">
        <v>728.36</v>
      </c>
      <c r="BH1169" s="95">
        <v>28888167</v>
      </c>
      <c r="BI1169" s="95">
        <v>24551210</v>
      </c>
      <c r="BJ1169" s="95">
        <v>6259</v>
      </c>
      <c r="BK1169" s="95">
        <v>5952</v>
      </c>
      <c r="BL1169" s="72">
        <v>350.16</v>
      </c>
      <c r="BM1169" s="72">
        <v>349.94</v>
      </c>
      <c r="BN1169" s="72">
        <v>700.1</v>
      </c>
      <c r="BO1169" s="95">
        <v>26753884</v>
      </c>
      <c r="BP1169" s="95">
        <v>25354918</v>
      </c>
      <c r="BQ1169" s="95">
        <v>6367</v>
      </c>
      <c r="BR1169" s="95">
        <v>6038</v>
      </c>
      <c r="BS1169" s="72">
        <v>352.47</v>
      </c>
      <c r="BT1169" s="72">
        <v>366.49</v>
      </c>
      <c r="BU1169" s="72">
        <v>718.96</v>
      </c>
      <c r="BV1169" s="95">
        <v>27323308</v>
      </c>
      <c r="BW1169" s="95">
        <v>26787624</v>
      </c>
      <c r="BX1169" s="95">
        <v>6460</v>
      </c>
      <c r="BY1169" s="95">
        <v>6091</v>
      </c>
      <c r="BZ1169" s="95">
        <v>6055</v>
      </c>
      <c r="CA1169" s="95">
        <v>6035</v>
      </c>
      <c r="CB1169" s="95">
        <v>6111</v>
      </c>
      <c r="CC1169" s="95">
        <v>6211</v>
      </c>
      <c r="CD1169" s="95">
        <v>6279</v>
      </c>
      <c r="CE1169" s="72">
        <v>650.75523149000003</v>
      </c>
      <c r="CF1169" s="72">
        <v>676.59346364999999</v>
      </c>
      <c r="CG1169" s="72">
        <v>712.40329333</v>
      </c>
      <c r="CH1169" s="72">
        <v>716.50152150999998</v>
      </c>
      <c r="CI1169" s="72">
        <v>731.52548966999996</v>
      </c>
      <c r="CJ1169" s="96">
        <v>1.0699107227</v>
      </c>
      <c r="CK1169" s="96">
        <v>1.0521975724999999</v>
      </c>
      <c r="CL1169" s="96">
        <v>1.0223984179000001</v>
      </c>
      <c r="CM1169" s="96">
        <v>0.97710888110000005</v>
      </c>
      <c r="CN1169" s="96">
        <v>0.98282289570000003</v>
      </c>
      <c r="CO1169" s="96">
        <v>0.98434529820000005</v>
      </c>
      <c r="CP1169" s="96">
        <v>1.037123558</v>
      </c>
      <c r="CQ1169" s="96">
        <v>0.99584056389999998</v>
      </c>
      <c r="CR1169" s="96">
        <v>1.0414552766</v>
      </c>
      <c r="CS1169" s="95">
        <v>6393</v>
      </c>
      <c r="CT1169" s="95">
        <v>6398</v>
      </c>
      <c r="CU1169" s="95">
        <v>6472</v>
      </c>
      <c r="CV1169" s="95">
        <v>6621</v>
      </c>
      <c r="CW1169" s="95">
        <v>6749</v>
      </c>
      <c r="CX1169" s="96">
        <v>1.0079550429999999</v>
      </c>
      <c r="CY1169" s="96">
        <v>0.98747746599999997</v>
      </c>
      <c r="CZ1169" s="96">
        <v>0.980919176</v>
      </c>
      <c r="DA1169" s="96">
        <v>0.97752458499999995</v>
      </c>
      <c r="DB1169" s="96">
        <v>0.96898851900000005</v>
      </c>
      <c r="DC1169">
        <v>2013</v>
      </c>
      <c r="DD1169" s="6">
        <v>5981</v>
      </c>
      <c r="DE1169" s="96">
        <v>1.1248387E-3</v>
      </c>
      <c r="DF1169" s="72">
        <v>798.93</v>
      </c>
      <c r="DG1169" s="96">
        <v>1</v>
      </c>
      <c r="DH1169" s="72">
        <v>798.93</v>
      </c>
      <c r="DI1169" s="72">
        <v>825.47516037000003</v>
      </c>
      <c r="DJ1169" s="96">
        <v>1</v>
      </c>
      <c r="DK1169" s="72">
        <v>798.93</v>
      </c>
      <c r="DL1169" s="96">
        <v>1</v>
      </c>
      <c r="DM1169" s="72">
        <v>798.93</v>
      </c>
      <c r="DN1169" s="96">
        <v>1</v>
      </c>
      <c r="DO1169" s="96">
        <v>2.0939999999999999E-3</v>
      </c>
      <c r="DP1169" s="72">
        <v>1.67</v>
      </c>
      <c r="DQ1169" s="72">
        <v>797.26</v>
      </c>
      <c r="DR1169" t="s">
        <v>788</v>
      </c>
      <c r="DT1169" t="s">
        <v>752</v>
      </c>
    </row>
    <row r="1170" spans="1:124" x14ac:dyDescent="0.3">
      <c r="A1170" t="s">
        <v>789</v>
      </c>
      <c r="B1170">
        <v>19500</v>
      </c>
      <c r="C1170" s="95">
        <v>6097</v>
      </c>
      <c r="D1170" s="95">
        <v>26071572</v>
      </c>
      <c r="E1170" s="95">
        <v>5915</v>
      </c>
      <c r="F1170" s="95">
        <v>21989492</v>
      </c>
      <c r="G1170" s="95">
        <v>1869</v>
      </c>
      <c r="H1170" s="95">
        <v>7111642</v>
      </c>
      <c r="I1170" s="95">
        <v>1746</v>
      </c>
      <c r="J1170" s="95">
        <v>6504097</v>
      </c>
      <c r="K1170" s="95">
        <v>5714</v>
      </c>
      <c r="L1170" s="95">
        <v>23825093</v>
      </c>
      <c r="M1170" s="95">
        <v>5476</v>
      </c>
      <c r="N1170" s="95">
        <v>21441272</v>
      </c>
      <c r="O1170" s="95">
        <v>1861</v>
      </c>
      <c r="P1170" s="95">
        <v>6086116</v>
      </c>
      <c r="Q1170" s="95">
        <v>1712</v>
      </c>
      <c r="R1170" s="95">
        <v>5834451</v>
      </c>
      <c r="S1170" s="95">
        <v>5715</v>
      </c>
      <c r="T1170" s="95">
        <v>25962494</v>
      </c>
      <c r="U1170" s="95">
        <v>5441</v>
      </c>
      <c r="V1170" s="95">
        <v>21688600</v>
      </c>
      <c r="W1170" s="95">
        <v>1858</v>
      </c>
      <c r="X1170" s="95">
        <v>4987798</v>
      </c>
      <c r="Y1170" s="95">
        <v>1709</v>
      </c>
      <c r="Z1170" s="95">
        <v>5732120</v>
      </c>
      <c r="AA1170" s="95">
        <v>5692</v>
      </c>
      <c r="AB1170" s="95">
        <v>25398911</v>
      </c>
      <c r="AC1170" s="95">
        <v>5408</v>
      </c>
      <c r="AD1170" s="95">
        <v>25000078</v>
      </c>
      <c r="AE1170" s="95">
        <v>1846</v>
      </c>
      <c r="AF1170" s="95">
        <v>6653160</v>
      </c>
      <c r="AG1170" s="95">
        <v>1696</v>
      </c>
      <c r="AH1170" s="95">
        <v>6787155</v>
      </c>
      <c r="AI1170" s="95">
        <v>5713</v>
      </c>
      <c r="AJ1170" s="95">
        <v>26462444</v>
      </c>
      <c r="AK1170" s="95">
        <v>5402</v>
      </c>
      <c r="AL1170" s="95">
        <v>26955170</v>
      </c>
      <c r="AM1170" s="95">
        <v>1941</v>
      </c>
      <c r="AN1170" s="95">
        <v>6576697</v>
      </c>
      <c r="AO1170" s="95">
        <v>1802</v>
      </c>
      <c r="AP1170" s="95">
        <v>7400594</v>
      </c>
      <c r="AQ1170" s="72">
        <v>347.13</v>
      </c>
      <c r="AR1170" s="72">
        <v>309.94</v>
      </c>
      <c r="AS1170" s="72">
        <v>657.07</v>
      </c>
      <c r="AT1170" s="95">
        <v>33183214</v>
      </c>
      <c r="AU1170" s="95">
        <v>28493589</v>
      </c>
      <c r="AV1170" s="95">
        <v>7966</v>
      </c>
      <c r="AW1170" s="95">
        <v>7661</v>
      </c>
      <c r="AX1170" s="72">
        <v>329.06</v>
      </c>
      <c r="AY1170" s="72">
        <v>316.22000000000003</v>
      </c>
      <c r="AZ1170" s="72">
        <v>645.28</v>
      </c>
      <c r="BA1170" s="95">
        <v>29911209</v>
      </c>
      <c r="BB1170" s="95">
        <v>27275723</v>
      </c>
      <c r="BC1170" s="95">
        <v>7575</v>
      </c>
      <c r="BD1170" s="95">
        <v>7188</v>
      </c>
      <c r="BE1170" s="72">
        <v>340.58</v>
      </c>
      <c r="BF1170" s="72">
        <v>319.58999999999997</v>
      </c>
      <c r="BG1170" s="72">
        <v>660.17</v>
      </c>
      <c r="BH1170" s="95">
        <v>30950292</v>
      </c>
      <c r="BI1170" s="95">
        <v>27420720</v>
      </c>
      <c r="BJ1170" s="95">
        <v>7573</v>
      </c>
      <c r="BK1170" s="95">
        <v>7150</v>
      </c>
      <c r="BL1170" s="72">
        <v>354.34</v>
      </c>
      <c r="BM1170" s="72">
        <v>372.88</v>
      </c>
      <c r="BN1170" s="72">
        <v>727.22</v>
      </c>
      <c r="BO1170" s="95">
        <v>32052071</v>
      </c>
      <c r="BP1170" s="95">
        <v>31787233</v>
      </c>
      <c r="BQ1170" s="95">
        <v>7538</v>
      </c>
      <c r="BR1170" s="95">
        <v>7104</v>
      </c>
      <c r="BS1170" s="72">
        <v>359.72</v>
      </c>
      <c r="BT1170" s="72">
        <v>397.42</v>
      </c>
      <c r="BU1170" s="72">
        <v>757.14</v>
      </c>
      <c r="BV1170" s="95">
        <v>33039141</v>
      </c>
      <c r="BW1170" s="95">
        <v>34355764</v>
      </c>
      <c r="BX1170" s="95">
        <v>7654</v>
      </c>
      <c r="BY1170" s="95">
        <v>7204</v>
      </c>
      <c r="BZ1170" s="95">
        <v>7821</v>
      </c>
      <c r="CA1170" s="95">
        <v>7388</v>
      </c>
      <c r="CB1170" s="95">
        <v>7369</v>
      </c>
      <c r="CC1170" s="95">
        <v>7332</v>
      </c>
      <c r="CD1170" s="95">
        <v>7434</v>
      </c>
      <c r="CE1170" s="72">
        <v>650.75523149000003</v>
      </c>
      <c r="CF1170" s="72">
        <v>676.59346364999999</v>
      </c>
      <c r="CG1170" s="72">
        <v>712.40329333</v>
      </c>
      <c r="CH1170" s="72">
        <v>716.50152150999998</v>
      </c>
      <c r="CI1170" s="72">
        <v>731.52548966999996</v>
      </c>
      <c r="CJ1170" s="96">
        <v>1.0097037537</v>
      </c>
      <c r="CK1170" s="96">
        <v>0.95371893860000001</v>
      </c>
      <c r="CL1170" s="96">
        <v>0.926680163</v>
      </c>
      <c r="CM1170" s="96">
        <v>1.0149594636999999</v>
      </c>
      <c r="CN1170" s="96">
        <v>1.0350151986</v>
      </c>
      <c r="CO1170" s="96">
        <v>0.96184063750000004</v>
      </c>
      <c r="CP1170" s="96">
        <v>1.0272133084999999</v>
      </c>
      <c r="CQ1170" s="96">
        <v>0.99584056389999998</v>
      </c>
      <c r="CR1170" s="96">
        <v>1.0315036353</v>
      </c>
      <c r="CS1170" s="95">
        <v>7712</v>
      </c>
      <c r="CT1170" s="95">
        <v>7183</v>
      </c>
      <c r="CU1170" s="95">
        <v>7137</v>
      </c>
      <c r="CV1170" s="95">
        <v>7098</v>
      </c>
      <c r="CW1170" s="95">
        <v>7073</v>
      </c>
      <c r="CX1170" s="96">
        <v>0.99117080099999999</v>
      </c>
      <c r="CY1170" s="96">
        <v>0.96698586200000003</v>
      </c>
      <c r="CZ1170" s="96">
        <v>0.95658319000000003</v>
      </c>
      <c r="DA1170" s="96">
        <v>0.93950899600000004</v>
      </c>
      <c r="DB1170" s="96">
        <v>0.95235103300000001</v>
      </c>
      <c r="DC1170">
        <v>2013</v>
      </c>
      <c r="DD1170" s="6">
        <v>7261.4</v>
      </c>
      <c r="DE1170" s="96">
        <v>2.7288127E-3</v>
      </c>
      <c r="DF1170" s="72">
        <v>790.02</v>
      </c>
      <c r="DG1170" s="96">
        <v>1</v>
      </c>
      <c r="DH1170" s="72">
        <v>790.02</v>
      </c>
      <c r="DI1170" s="72">
        <v>872.04295533000004</v>
      </c>
      <c r="DJ1170" s="96">
        <v>1</v>
      </c>
      <c r="DK1170" s="72">
        <v>790.02</v>
      </c>
      <c r="DL1170" s="96">
        <v>1</v>
      </c>
      <c r="DM1170" s="72">
        <v>790.02</v>
      </c>
      <c r="DN1170" s="96">
        <v>1</v>
      </c>
      <c r="DO1170" s="96">
        <v>4.267E-3</v>
      </c>
      <c r="DP1170" s="72">
        <v>3.37</v>
      </c>
      <c r="DQ1170" s="72">
        <v>786.65</v>
      </c>
      <c r="DR1170" t="s">
        <v>789</v>
      </c>
      <c r="DT1170" t="s">
        <v>752</v>
      </c>
    </row>
    <row r="1171" spans="1:124" x14ac:dyDescent="0.3">
      <c r="A1171" t="s">
        <v>790</v>
      </c>
      <c r="B1171">
        <v>19510</v>
      </c>
      <c r="C1171" s="95">
        <v>16860</v>
      </c>
      <c r="D1171" s="95">
        <v>91506764</v>
      </c>
      <c r="E1171" s="95">
        <v>15936</v>
      </c>
      <c r="F1171" s="95">
        <v>67388509</v>
      </c>
      <c r="G1171" s="95">
        <v>3933</v>
      </c>
      <c r="H1171" s="95">
        <v>15804577</v>
      </c>
      <c r="I1171" s="95">
        <v>3458</v>
      </c>
      <c r="J1171" s="95">
        <v>13291556</v>
      </c>
      <c r="K1171" s="95">
        <v>16739</v>
      </c>
      <c r="L1171" s="95">
        <v>93875375</v>
      </c>
      <c r="M1171" s="95">
        <v>15674</v>
      </c>
      <c r="N1171" s="95">
        <v>71818747</v>
      </c>
      <c r="O1171" s="95">
        <v>4041</v>
      </c>
      <c r="P1171" s="95">
        <v>16000400</v>
      </c>
      <c r="Q1171" s="95">
        <v>3545</v>
      </c>
      <c r="R1171" s="95">
        <v>14661782</v>
      </c>
      <c r="S1171" s="95">
        <v>16554</v>
      </c>
      <c r="T1171" s="95">
        <v>94493645</v>
      </c>
      <c r="U1171" s="95">
        <v>15341</v>
      </c>
      <c r="V1171" s="95">
        <v>74953561</v>
      </c>
      <c r="W1171" s="95">
        <v>4083</v>
      </c>
      <c r="X1171" s="95">
        <v>17118327</v>
      </c>
      <c r="Y1171" s="95">
        <v>3569</v>
      </c>
      <c r="Z1171" s="95">
        <v>16959971</v>
      </c>
      <c r="AA1171" s="95">
        <v>15909</v>
      </c>
      <c r="AB1171" s="95">
        <v>82179429</v>
      </c>
      <c r="AC1171" s="95">
        <v>14532</v>
      </c>
      <c r="AD1171" s="95">
        <v>78850421</v>
      </c>
      <c r="AE1171" s="95">
        <v>4221</v>
      </c>
      <c r="AF1171" s="95">
        <v>16206798</v>
      </c>
      <c r="AG1171" s="95">
        <v>3692</v>
      </c>
      <c r="AH1171" s="95">
        <v>19085242</v>
      </c>
      <c r="AI1171" s="95">
        <v>15459</v>
      </c>
      <c r="AJ1171" s="95">
        <v>78481257</v>
      </c>
      <c r="AK1171" s="95">
        <v>13938</v>
      </c>
      <c r="AL1171" s="95">
        <v>80461604.900000006</v>
      </c>
      <c r="AM1171" s="95">
        <v>4429</v>
      </c>
      <c r="AN1171" s="95">
        <v>19310449</v>
      </c>
      <c r="AO1171" s="95">
        <v>3876</v>
      </c>
      <c r="AP1171" s="95">
        <v>21701600</v>
      </c>
      <c r="AQ1171" s="72">
        <v>430.08</v>
      </c>
      <c r="AR1171" s="72">
        <v>346.67</v>
      </c>
      <c r="AS1171" s="72">
        <v>776.75</v>
      </c>
      <c r="AT1171" s="95">
        <v>107311341</v>
      </c>
      <c r="AU1171" s="95">
        <v>80680065</v>
      </c>
      <c r="AV1171" s="95">
        <v>20793</v>
      </c>
      <c r="AW1171" s="95">
        <v>19394</v>
      </c>
      <c r="AX1171" s="72">
        <v>440.63</v>
      </c>
      <c r="AY1171" s="72">
        <v>374.98</v>
      </c>
      <c r="AZ1171" s="72">
        <v>815.61</v>
      </c>
      <c r="BA1171" s="95">
        <v>109875775</v>
      </c>
      <c r="BB1171" s="95">
        <v>86480529</v>
      </c>
      <c r="BC1171" s="95">
        <v>20780</v>
      </c>
      <c r="BD1171" s="95">
        <v>19219</v>
      </c>
      <c r="BE1171" s="72">
        <v>450.7</v>
      </c>
      <c r="BF1171" s="72">
        <v>405.05</v>
      </c>
      <c r="BG1171" s="72">
        <v>855.75</v>
      </c>
      <c r="BH1171" s="95">
        <v>111611972</v>
      </c>
      <c r="BI1171" s="95">
        <v>91913532</v>
      </c>
      <c r="BJ1171" s="95">
        <v>20637</v>
      </c>
      <c r="BK1171" s="95">
        <v>18910</v>
      </c>
      <c r="BL1171" s="72">
        <v>407.3</v>
      </c>
      <c r="BM1171" s="72">
        <v>447.83</v>
      </c>
      <c r="BN1171" s="72">
        <v>855.13</v>
      </c>
      <c r="BO1171" s="95">
        <v>98386227</v>
      </c>
      <c r="BP1171" s="95">
        <v>97935663</v>
      </c>
      <c r="BQ1171" s="95">
        <v>20130</v>
      </c>
      <c r="BR1171" s="95">
        <v>18224</v>
      </c>
      <c r="BS1171" s="72">
        <v>409.76</v>
      </c>
      <c r="BT1171" s="72">
        <v>477.92</v>
      </c>
      <c r="BU1171" s="72">
        <v>887.68</v>
      </c>
      <c r="BV1171" s="95">
        <v>97791706</v>
      </c>
      <c r="BW1171" s="95">
        <v>102163204.90000001</v>
      </c>
      <c r="BX1171" s="95">
        <v>19888</v>
      </c>
      <c r="BY1171" s="95">
        <v>17814</v>
      </c>
      <c r="BZ1171" s="95">
        <v>20126</v>
      </c>
      <c r="CA1171" s="95">
        <v>20027</v>
      </c>
      <c r="CB1171" s="95">
        <v>19805</v>
      </c>
      <c r="CC1171" s="95">
        <v>19225</v>
      </c>
      <c r="CD1171" s="95">
        <v>18873</v>
      </c>
      <c r="CE1171" s="72">
        <v>650.75523149000003</v>
      </c>
      <c r="CF1171" s="72">
        <v>676.59346364999999</v>
      </c>
      <c r="CG1171" s="72">
        <v>712.40329333</v>
      </c>
      <c r="CH1171" s="72">
        <v>716.50152150999998</v>
      </c>
      <c r="CI1171" s="72">
        <v>731.52548966999996</v>
      </c>
      <c r="CJ1171" s="96">
        <v>1.1936131473</v>
      </c>
      <c r="CK1171" s="96">
        <v>1.2054653848000001</v>
      </c>
      <c r="CL1171" s="96">
        <v>1.2012156709999999</v>
      </c>
      <c r="CM1171" s="96">
        <v>1.1934796707999999</v>
      </c>
      <c r="CN1171" s="96">
        <v>1.2134642094000001</v>
      </c>
      <c r="CO1171" s="96">
        <v>1.0289244152000001</v>
      </c>
      <c r="CP1171" s="96">
        <v>1.1676733479000001</v>
      </c>
      <c r="CQ1171" s="96">
        <v>0.99584056389999998</v>
      </c>
      <c r="CR1171" s="96">
        <v>1.1725503292999999</v>
      </c>
      <c r="CS1171" s="95">
        <v>19018</v>
      </c>
      <c r="CT1171" s="95">
        <v>19171</v>
      </c>
      <c r="CU1171" s="95">
        <v>18833</v>
      </c>
      <c r="CV1171" s="95">
        <v>17690</v>
      </c>
      <c r="CW1171" s="95">
        <v>17521</v>
      </c>
      <c r="CX1171" s="96">
        <v>1.0317983669999999</v>
      </c>
      <c r="CY1171" s="96">
        <v>1.030742322</v>
      </c>
      <c r="CZ1171" s="96">
        <v>1.017787073</v>
      </c>
      <c r="DA1171" s="96">
        <v>1.032781851</v>
      </c>
      <c r="DB1171" s="96">
        <v>1.0318924890000001</v>
      </c>
      <c r="DC1171">
        <v>2013</v>
      </c>
      <c r="DD1171" s="6">
        <v>18712.2</v>
      </c>
      <c r="DE1171" s="96">
        <v>3.2165166999999998E-3</v>
      </c>
      <c r="DF1171" s="72">
        <v>897.61</v>
      </c>
      <c r="DG1171" s="96">
        <v>1</v>
      </c>
      <c r="DH1171" s="72">
        <v>897.61</v>
      </c>
      <c r="DI1171" s="72">
        <v>802.31799979000004</v>
      </c>
      <c r="DJ1171" s="96">
        <v>1</v>
      </c>
      <c r="DK1171" s="72">
        <v>897.61</v>
      </c>
      <c r="DL1171" s="96">
        <v>1</v>
      </c>
      <c r="DM1171" s="72">
        <v>897.61</v>
      </c>
      <c r="DN1171" s="96">
        <v>1</v>
      </c>
      <c r="DO1171" s="96">
        <v>4.8329999999999996E-3</v>
      </c>
      <c r="DP1171" s="72">
        <v>4.34</v>
      </c>
      <c r="DQ1171" s="72">
        <v>893.27</v>
      </c>
      <c r="DR1171" t="s">
        <v>790</v>
      </c>
      <c r="DT1171" t="s">
        <v>752</v>
      </c>
    </row>
    <row r="1172" spans="1:124" x14ac:dyDescent="0.3">
      <c r="A1172" t="s">
        <v>791</v>
      </c>
      <c r="B1172">
        <v>19520</v>
      </c>
      <c r="C1172" s="95">
        <v>11219</v>
      </c>
      <c r="D1172" s="95">
        <v>63714089</v>
      </c>
      <c r="E1172" s="95">
        <v>10611</v>
      </c>
      <c r="F1172" s="95">
        <v>50396335</v>
      </c>
      <c r="G1172" s="95">
        <v>4029</v>
      </c>
      <c r="H1172" s="95">
        <v>18180292</v>
      </c>
      <c r="I1172" s="95">
        <v>3753</v>
      </c>
      <c r="J1172" s="95">
        <v>16158616</v>
      </c>
      <c r="K1172" s="95">
        <v>10506</v>
      </c>
      <c r="L1172" s="95">
        <v>62562812</v>
      </c>
      <c r="M1172" s="95">
        <v>9813</v>
      </c>
      <c r="N1172" s="95">
        <v>49712416</v>
      </c>
      <c r="O1172" s="95">
        <v>3963</v>
      </c>
      <c r="P1172" s="95">
        <v>18528791</v>
      </c>
      <c r="Q1172" s="95">
        <v>3681</v>
      </c>
      <c r="R1172" s="95">
        <v>17309104</v>
      </c>
      <c r="S1172" s="95">
        <v>9779</v>
      </c>
      <c r="T1172" s="95">
        <v>63874743</v>
      </c>
      <c r="U1172" s="95">
        <v>9014</v>
      </c>
      <c r="V1172" s="95">
        <v>49754471</v>
      </c>
      <c r="W1172" s="95">
        <v>3851</v>
      </c>
      <c r="X1172" s="95">
        <v>18719110</v>
      </c>
      <c r="Y1172" s="95">
        <v>3567</v>
      </c>
      <c r="Z1172" s="95">
        <v>18131160</v>
      </c>
      <c r="AA1172" s="95">
        <v>9386</v>
      </c>
      <c r="AB1172" s="95">
        <v>57602411</v>
      </c>
      <c r="AC1172" s="95">
        <v>8569</v>
      </c>
      <c r="AD1172" s="95">
        <v>51560184</v>
      </c>
      <c r="AE1172" s="95">
        <v>3797</v>
      </c>
      <c r="AF1172" s="95">
        <v>19247084</v>
      </c>
      <c r="AG1172" s="95">
        <v>3497</v>
      </c>
      <c r="AH1172" s="95">
        <v>19571733</v>
      </c>
      <c r="AI1172" s="95">
        <v>9756</v>
      </c>
      <c r="AJ1172" s="95">
        <v>59283113</v>
      </c>
      <c r="AK1172" s="95">
        <v>8878</v>
      </c>
      <c r="AL1172" s="95">
        <v>56395971</v>
      </c>
      <c r="AM1172" s="95">
        <v>3902</v>
      </c>
      <c r="AN1172" s="95">
        <v>18719841</v>
      </c>
      <c r="AO1172" s="95">
        <v>3604</v>
      </c>
      <c r="AP1172" s="95">
        <v>21955483</v>
      </c>
      <c r="AQ1172" s="72">
        <v>447.57</v>
      </c>
      <c r="AR1172" s="72">
        <v>386.12</v>
      </c>
      <c r="AS1172" s="72">
        <v>833.69</v>
      </c>
      <c r="AT1172" s="95">
        <v>81894381</v>
      </c>
      <c r="AU1172" s="95">
        <v>66554951</v>
      </c>
      <c r="AV1172" s="95">
        <v>15248</v>
      </c>
      <c r="AW1172" s="95">
        <v>14364</v>
      </c>
      <c r="AX1172" s="72">
        <v>467.04</v>
      </c>
      <c r="AY1172" s="72">
        <v>413.9</v>
      </c>
      <c r="AZ1172" s="72">
        <v>880.94</v>
      </c>
      <c r="BA1172" s="95">
        <v>81091603</v>
      </c>
      <c r="BB1172" s="95">
        <v>67021520</v>
      </c>
      <c r="BC1172" s="95">
        <v>14469</v>
      </c>
      <c r="BD1172" s="95">
        <v>13494</v>
      </c>
      <c r="BE1172" s="72">
        <v>504.98</v>
      </c>
      <c r="BF1172" s="72">
        <v>449.66</v>
      </c>
      <c r="BG1172" s="72">
        <v>954.64</v>
      </c>
      <c r="BH1172" s="95">
        <v>82593853</v>
      </c>
      <c r="BI1172" s="95">
        <v>67885631</v>
      </c>
      <c r="BJ1172" s="95">
        <v>13630</v>
      </c>
      <c r="BK1172" s="95">
        <v>12581</v>
      </c>
      <c r="BL1172" s="72">
        <v>485.79</v>
      </c>
      <c r="BM1172" s="72">
        <v>491.27</v>
      </c>
      <c r="BN1172" s="72">
        <v>977.06</v>
      </c>
      <c r="BO1172" s="95">
        <v>76849495</v>
      </c>
      <c r="BP1172" s="95">
        <v>71131917</v>
      </c>
      <c r="BQ1172" s="95">
        <v>13183</v>
      </c>
      <c r="BR1172" s="95">
        <v>12066</v>
      </c>
      <c r="BS1172" s="72">
        <v>475.93</v>
      </c>
      <c r="BT1172" s="72">
        <v>523.1</v>
      </c>
      <c r="BU1172" s="72">
        <v>999.03</v>
      </c>
      <c r="BV1172" s="95">
        <v>78002954</v>
      </c>
      <c r="BW1172" s="95">
        <v>78351454</v>
      </c>
      <c r="BX1172" s="95">
        <v>13658</v>
      </c>
      <c r="BY1172" s="95">
        <v>12482</v>
      </c>
      <c r="BZ1172" s="95">
        <v>14827</v>
      </c>
      <c r="CA1172" s="95">
        <v>13999</v>
      </c>
      <c r="CB1172" s="95">
        <v>13124</v>
      </c>
      <c r="CC1172" s="95">
        <v>12653</v>
      </c>
      <c r="CD1172" s="95">
        <v>13083</v>
      </c>
      <c r="CE1172" s="72">
        <v>650.75523149000003</v>
      </c>
      <c r="CF1172" s="72">
        <v>676.59346364999999</v>
      </c>
      <c r="CG1172" s="72">
        <v>712.40329333</v>
      </c>
      <c r="CH1172" s="72">
        <v>716.50152150999998</v>
      </c>
      <c r="CI1172" s="72">
        <v>731.52548966999996</v>
      </c>
      <c r="CJ1172" s="96">
        <v>1.2811114834999999</v>
      </c>
      <c r="CK1172" s="96">
        <v>1.3020226286000001</v>
      </c>
      <c r="CL1172" s="96">
        <v>1.3400274941999999</v>
      </c>
      <c r="CM1172" s="96">
        <v>1.3636537686000001</v>
      </c>
      <c r="CN1172" s="96">
        <v>1.3656803681</v>
      </c>
      <c r="CO1172" s="96">
        <v>1.1032069095000001</v>
      </c>
      <c r="CP1172" s="96">
        <v>1.2060286579999999</v>
      </c>
      <c r="CQ1172" s="96">
        <v>0.99584056389999998</v>
      </c>
      <c r="CR1172" s="96">
        <v>1.2110658368</v>
      </c>
      <c r="CS1172" s="95">
        <v>12896</v>
      </c>
      <c r="CT1172" s="95">
        <v>11935</v>
      </c>
      <c r="CU1172" s="95">
        <v>11219</v>
      </c>
      <c r="CV1172" s="95">
        <v>10735</v>
      </c>
      <c r="CW1172" s="95">
        <v>11131</v>
      </c>
      <c r="CX1172" s="96">
        <v>1.0936736469999999</v>
      </c>
      <c r="CY1172" s="96">
        <v>1.0958098279999999</v>
      </c>
      <c r="CZ1172" s="96">
        <v>1.104775421</v>
      </c>
      <c r="DA1172" s="96">
        <v>1.115334292</v>
      </c>
      <c r="DB1172" s="96">
        <v>1.1089063560000001</v>
      </c>
      <c r="DC1172">
        <v>2013</v>
      </c>
      <c r="DD1172" s="6">
        <v>12997.4</v>
      </c>
      <c r="DE1172" s="96">
        <v>2.0443006E-3</v>
      </c>
      <c r="DF1172" s="72">
        <v>928.19</v>
      </c>
      <c r="DG1172" s="96">
        <v>1</v>
      </c>
      <c r="DH1172" s="72">
        <v>928.19</v>
      </c>
      <c r="DI1172" s="72">
        <v>872.04295533000004</v>
      </c>
      <c r="DJ1172" s="96">
        <v>1</v>
      </c>
      <c r="DK1172" s="72">
        <v>928.19</v>
      </c>
      <c r="DL1172" s="96">
        <v>1</v>
      </c>
      <c r="DM1172" s="72">
        <v>928.19</v>
      </c>
      <c r="DN1172" s="96">
        <v>1</v>
      </c>
      <c r="DO1172" s="96">
        <v>3.336E-3</v>
      </c>
      <c r="DP1172" s="72">
        <v>3.1</v>
      </c>
      <c r="DQ1172" s="72">
        <v>925.09</v>
      </c>
      <c r="DR1172" t="s">
        <v>791</v>
      </c>
      <c r="DT1172" t="s">
        <v>752</v>
      </c>
    </row>
    <row r="1173" spans="1:124" x14ac:dyDescent="0.3">
      <c r="A1173" t="s">
        <v>792</v>
      </c>
      <c r="B1173">
        <v>19530</v>
      </c>
      <c r="C1173" s="95">
        <v>852</v>
      </c>
      <c r="D1173" s="95">
        <v>4742770</v>
      </c>
      <c r="E1173" s="95">
        <v>766</v>
      </c>
      <c r="F1173" s="95">
        <v>3524743</v>
      </c>
      <c r="G1173" s="95">
        <v>171</v>
      </c>
      <c r="H1173" s="95">
        <v>721202</v>
      </c>
      <c r="I1173" s="95">
        <v>164</v>
      </c>
      <c r="J1173" s="95">
        <v>734897</v>
      </c>
      <c r="K1173" s="95">
        <v>837</v>
      </c>
      <c r="L1173" s="95">
        <v>3419545</v>
      </c>
      <c r="M1173" s="95">
        <v>745</v>
      </c>
      <c r="N1173" s="95">
        <v>4253529</v>
      </c>
      <c r="O1173" s="95">
        <v>177</v>
      </c>
      <c r="P1173" s="95">
        <v>842494</v>
      </c>
      <c r="Q1173" s="95">
        <v>170</v>
      </c>
      <c r="R1173" s="95">
        <v>763345</v>
      </c>
      <c r="S1173" s="95">
        <v>830</v>
      </c>
      <c r="T1173" s="95">
        <v>4045772</v>
      </c>
      <c r="U1173" s="95">
        <v>734</v>
      </c>
      <c r="V1173" s="95">
        <v>4339764</v>
      </c>
      <c r="W1173" s="95">
        <v>192</v>
      </c>
      <c r="X1173" s="95">
        <v>884881</v>
      </c>
      <c r="Y1173" s="95">
        <v>184</v>
      </c>
      <c r="Z1173" s="95">
        <v>850732</v>
      </c>
      <c r="AA1173" s="95">
        <v>811</v>
      </c>
      <c r="AB1173" s="95">
        <v>3833074</v>
      </c>
      <c r="AC1173" s="95">
        <v>711</v>
      </c>
      <c r="AD1173" s="95">
        <v>4248243</v>
      </c>
      <c r="AE1173" s="95">
        <v>182</v>
      </c>
      <c r="AF1173" s="95">
        <v>581900</v>
      </c>
      <c r="AG1173" s="95">
        <v>172</v>
      </c>
      <c r="AH1173" s="95">
        <v>889258</v>
      </c>
      <c r="AI1173" s="95">
        <v>802</v>
      </c>
      <c r="AJ1173" s="95">
        <v>4050295</v>
      </c>
      <c r="AK1173" s="95">
        <v>706</v>
      </c>
      <c r="AL1173" s="95">
        <v>4037266</v>
      </c>
      <c r="AM1173" s="95">
        <v>184</v>
      </c>
      <c r="AN1173" s="95">
        <v>987044</v>
      </c>
      <c r="AO1173" s="95">
        <v>174</v>
      </c>
      <c r="AP1173" s="95">
        <v>782486</v>
      </c>
      <c r="AQ1173" s="72">
        <v>445.09</v>
      </c>
      <c r="AR1173" s="72">
        <v>381.69</v>
      </c>
      <c r="AS1173" s="72">
        <v>826.78</v>
      </c>
      <c r="AT1173" s="95">
        <v>5463972</v>
      </c>
      <c r="AU1173" s="95">
        <v>4259640</v>
      </c>
      <c r="AV1173" s="95">
        <v>1023</v>
      </c>
      <c r="AW1173" s="95">
        <v>930</v>
      </c>
      <c r="AX1173" s="72">
        <v>350.27</v>
      </c>
      <c r="AY1173" s="72">
        <v>456.91</v>
      </c>
      <c r="AZ1173" s="72">
        <v>807.18</v>
      </c>
      <c r="BA1173" s="95">
        <v>4262039</v>
      </c>
      <c r="BB1173" s="95">
        <v>5016874</v>
      </c>
      <c r="BC1173" s="95">
        <v>1014</v>
      </c>
      <c r="BD1173" s="95">
        <v>915</v>
      </c>
      <c r="BE1173" s="72">
        <v>402.04</v>
      </c>
      <c r="BF1173" s="72">
        <v>471.18</v>
      </c>
      <c r="BG1173" s="72">
        <v>873.22</v>
      </c>
      <c r="BH1173" s="95">
        <v>4930653</v>
      </c>
      <c r="BI1173" s="95">
        <v>5190496</v>
      </c>
      <c r="BJ1173" s="95">
        <v>1022</v>
      </c>
      <c r="BK1173" s="95">
        <v>918</v>
      </c>
      <c r="BL1173" s="72">
        <v>370.51</v>
      </c>
      <c r="BM1173" s="72">
        <v>484.85</v>
      </c>
      <c r="BN1173" s="72">
        <v>855.36</v>
      </c>
      <c r="BO1173" s="95">
        <v>4414974</v>
      </c>
      <c r="BP1173" s="95">
        <v>5137501</v>
      </c>
      <c r="BQ1173" s="95">
        <v>993</v>
      </c>
      <c r="BR1173" s="95">
        <v>883</v>
      </c>
      <c r="BS1173" s="72">
        <v>425.74</v>
      </c>
      <c r="BT1173" s="72">
        <v>456.42</v>
      </c>
      <c r="BU1173" s="72">
        <v>882.16</v>
      </c>
      <c r="BV1173" s="95">
        <v>5037339</v>
      </c>
      <c r="BW1173" s="95">
        <v>4819752</v>
      </c>
      <c r="BX1173" s="95">
        <v>986</v>
      </c>
      <c r="BY1173" s="95">
        <v>880</v>
      </c>
      <c r="BZ1173" s="95">
        <v>979</v>
      </c>
      <c r="CA1173" s="95">
        <v>966</v>
      </c>
      <c r="CB1173" s="95">
        <v>972</v>
      </c>
      <c r="CC1173" s="95">
        <v>941</v>
      </c>
      <c r="CD1173" s="95">
        <v>934</v>
      </c>
      <c r="CE1173" s="72">
        <v>650.75523149000003</v>
      </c>
      <c r="CF1173" s="72">
        <v>676.59346364999999</v>
      </c>
      <c r="CG1173" s="72">
        <v>712.40329333</v>
      </c>
      <c r="CH1173" s="72">
        <v>716.50152150999998</v>
      </c>
      <c r="CI1173" s="72">
        <v>731.52548966999996</v>
      </c>
      <c r="CJ1173" s="96">
        <v>1.2704930517999999</v>
      </c>
      <c r="CK1173" s="96">
        <v>1.1930059088</v>
      </c>
      <c r="CL1173" s="96">
        <v>1.2257382976</v>
      </c>
      <c r="CM1173" s="96">
        <v>1.1938006750000001</v>
      </c>
      <c r="CN1173" s="96">
        <v>1.2059183342999999</v>
      </c>
      <c r="CO1173" s="96">
        <v>1.0089510061</v>
      </c>
      <c r="CP1173" s="96">
        <v>1.206987501</v>
      </c>
      <c r="CQ1173" s="96">
        <v>0.99584056389999998</v>
      </c>
      <c r="CR1173" s="96">
        <v>1.2120286844999999</v>
      </c>
      <c r="CS1173" s="95">
        <v>917</v>
      </c>
      <c r="CT1173" s="95">
        <v>916</v>
      </c>
      <c r="CU1173" s="95">
        <v>929</v>
      </c>
      <c r="CV1173" s="95">
        <v>902</v>
      </c>
      <c r="CW1173" s="95">
        <v>889</v>
      </c>
      <c r="CX1173" s="96">
        <v>1.06211663</v>
      </c>
      <c r="CY1173" s="96">
        <v>1.0066828290000001</v>
      </c>
      <c r="CZ1173" s="96">
        <v>0.99829363800000004</v>
      </c>
      <c r="DA1173" s="96">
        <v>0.98870831199999998</v>
      </c>
      <c r="DB1173" s="96">
        <v>0.98812353500000005</v>
      </c>
      <c r="DC1173">
        <v>2013</v>
      </c>
      <c r="DD1173" s="6">
        <v>905.2</v>
      </c>
      <c r="DE1173" s="96">
        <v>1.2150228999999999E-3</v>
      </c>
      <c r="DF1173" s="72">
        <v>929.7</v>
      </c>
      <c r="DG1173" s="96">
        <v>1</v>
      </c>
      <c r="DH1173" s="72">
        <v>929.7</v>
      </c>
      <c r="DI1173" s="72">
        <v>872.04295533000004</v>
      </c>
      <c r="DJ1173" s="96">
        <v>0.9514199914</v>
      </c>
      <c r="DK1173" s="72">
        <v>926.89902027000005</v>
      </c>
      <c r="DL1173" s="96">
        <v>1.0073386066000001</v>
      </c>
      <c r="DM1173" s="72">
        <v>933.70116754000003</v>
      </c>
      <c r="DN1173" s="96">
        <v>1</v>
      </c>
      <c r="DO1173" s="96">
        <v>2.7399999999999998E-3</v>
      </c>
      <c r="DP1173" s="72">
        <v>2.56</v>
      </c>
      <c r="DQ1173" s="72">
        <v>931.14</v>
      </c>
      <c r="DR1173" t="s">
        <v>792</v>
      </c>
      <c r="DT1173" t="s">
        <v>752</v>
      </c>
    </row>
    <row r="1174" spans="1:124" x14ac:dyDescent="0.3">
      <c r="A1174" t="s">
        <v>793</v>
      </c>
      <c r="B1174">
        <v>19540</v>
      </c>
      <c r="C1174" s="95">
        <v>10915</v>
      </c>
      <c r="D1174" s="95">
        <v>41273688</v>
      </c>
      <c r="E1174" s="95">
        <v>10512</v>
      </c>
      <c r="F1174" s="95">
        <v>38982497</v>
      </c>
      <c r="G1174" s="95">
        <v>3919</v>
      </c>
      <c r="H1174" s="95">
        <v>10841020</v>
      </c>
      <c r="I1174" s="95">
        <v>3634</v>
      </c>
      <c r="J1174" s="95">
        <v>11454769</v>
      </c>
      <c r="K1174" s="95">
        <v>10486</v>
      </c>
      <c r="L1174" s="95">
        <v>44366666</v>
      </c>
      <c r="M1174" s="95">
        <v>10010</v>
      </c>
      <c r="N1174" s="95">
        <v>40186001</v>
      </c>
      <c r="O1174" s="95">
        <v>3883</v>
      </c>
      <c r="P1174" s="95">
        <v>11353226</v>
      </c>
      <c r="Q1174" s="95">
        <v>3553</v>
      </c>
      <c r="R1174" s="95">
        <v>11569391</v>
      </c>
      <c r="S1174" s="95">
        <v>10543</v>
      </c>
      <c r="T1174" s="95">
        <v>44603777</v>
      </c>
      <c r="U1174" s="95">
        <v>9990</v>
      </c>
      <c r="V1174" s="95">
        <v>41493698</v>
      </c>
      <c r="W1174" s="95">
        <v>3906</v>
      </c>
      <c r="X1174" s="95">
        <v>11904846</v>
      </c>
      <c r="Y1174" s="95">
        <v>3569</v>
      </c>
      <c r="Z1174" s="95">
        <v>12355075</v>
      </c>
      <c r="AA1174" s="95">
        <v>10567</v>
      </c>
      <c r="AB1174" s="95">
        <v>44325131</v>
      </c>
      <c r="AC1174" s="95">
        <v>9941</v>
      </c>
      <c r="AD1174" s="95">
        <v>44647468</v>
      </c>
      <c r="AE1174" s="95">
        <v>4010</v>
      </c>
      <c r="AF1174" s="95">
        <v>11540015</v>
      </c>
      <c r="AG1174" s="95">
        <v>3653</v>
      </c>
      <c r="AH1174" s="95">
        <v>14095161</v>
      </c>
      <c r="AI1174" s="95">
        <v>10758</v>
      </c>
      <c r="AJ1174" s="95">
        <v>39225277</v>
      </c>
      <c r="AK1174" s="95">
        <v>10076</v>
      </c>
      <c r="AL1174" s="95">
        <v>46577555</v>
      </c>
      <c r="AM1174" s="95">
        <v>4096</v>
      </c>
      <c r="AN1174" s="95">
        <v>13466554</v>
      </c>
      <c r="AO1174" s="95">
        <v>3752</v>
      </c>
      <c r="AP1174" s="95">
        <v>16149586</v>
      </c>
      <c r="AQ1174" s="72">
        <v>292.77</v>
      </c>
      <c r="AR1174" s="72">
        <v>297.12</v>
      </c>
      <c r="AS1174" s="72">
        <v>589.89</v>
      </c>
      <c r="AT1174" s="95">
        <v>52114708</v>
      </c>
      <c r="AU1174" s="95">
        <v>50437266</v>
      </c>
      <c r="AV1174" s="95">
        <v>14834</v>
      </c>
      <c r="AW1174" s="95">
        <v>14146</v>
      </c>
      <c r="AX1174" s="72">
        <v>323.14999999999998</v>
      </c>
      <c r="AY1174" s="72">
        <v>317.99</v>
      </c>
      <c r="AZ1174" s="72">
        <v>641.14</v>
      </c>
      <c r="BA1174" s="95">
        <v>55719892</v>
      </c>
      <c r="BB1174" s="95">
        <v>51755392</v>
      </c>
      <c r="BC1174" s="95">
        <v>14369</v>
      </c>
      <c r="BD1174" s="95">
        <v>13563</v>
      </c>
      <c r="BE1174" s="72">
        <v>325.91000000000003</v>
      </c>
      <c r="BF1174" s="72">
        <v>330.95</v>
      </c>
      <c r="BG1174" s="72">
        <v>656.86</v>
      </c>
      <c r="BH1174" s="95">
        <v>56508623</v>
      </c>
      <c r="BI1174" s="95">
        <v>53848773</v>
      </c>
      <c r="BJ1174" s="95">
        <v>14449</v>
      </c>
      <c r="BK1174" s="95">
        <v>13559</v>
      </c>
      <c r="BL1174" s="72">
        <v>319.37</v>
      </c>
      <c r="BM1174" s="72">
        <v>360.1</v>
      </c>
      <c r="BN1174" s="72">
        <v>679.47</v>
      </c>
      <c r="BO1174" s="95">
        <v>55865146</v>
      </c>
      <c r="BP1174" s="95">
        <v>58742629</v>
      </c>
      <c r="BQ1174" s="95">
        <v>14577</v>
      </c>
      <c r="BR1174" s="95">
        <v>13594</v>
      </c>
      <c r="BS1174" s="72">
        <v>295.61</v>
      </c>
      <c r="BT1174" s="72">
        <v>378.02</v>
      </c>
      <c r="BU1174" s="72">
        <v>673.63</v>
      </c>
      <c r="BV1174" s="95">
        <v>52691831</v>
      </c>
      <c r="BW1174" s="95">
        <v>62727141</v>
      </c>
      <c r="BX1174" s="95">
        <v>14854</v>
      </c>
      <c r="BY1174" s="95">
        <v>13828</v>
      </c>
      <c r="BZ1174" s="95">
        <v>14506</v>
      </c>
      <c r="CA1174" s="95">
        <v>13980</v>
      </c>
      <c r="CB1174" s="95">
        <v>14020</v>
      </c>
      <c r="CC1174" s="95">
        <v>14110</v>
      </c>
      <c r="CD1174" s="95">
        <v>14352</v>
      </c>
      <c r="CE1174" s="72">
        <v>650.75523149000003</v>
      </c>
      <c r="CF1174" s="72">
        <v>676.59346364999999</v>
      </c>
      <c r="CG1174" s="72">
        <v>712.40329333</v>
      </c>
      <c r="CH1174" s="72">
        <v>716.50152150999998</v>
      </c>
      <c r="CI1174" s="72">
        <v>731.52548966999996</v>
      </c>
      <c r="CJ1174" s="96">
        <v>0.90646985449999995</v>
      </c>
      <c r="CK1174" s="96">
        <v>0.94760005000000003</v>
      </c>
      <c r="CL1174" s="96">
        <v>0.92203391840000004</v>
      </c>
      <c r="CM1174" s="96">
        <v>0.94831619980000004</v>
      </c>
      <c r="CN1174" s="96">
        <v>0.92085649719999996</v>
      </c>
      <c r="CO1174" s="96">
        <v>0.95738416029999995</v>
      </c>
      <c r="CP1174" s="96">
        <v>0.97041014729999997</v>
      </c>
      <c r="CQ1174" s="96">
        <v>0.99584056389999998</v>
      </c>
      <c r="CR1174" s="96">
        <v>0.97446322620000003</v>
      </c>
      <c r="CS1174" s="95">
        <v>13487</v>
      </c>
      <c r="CT1174" s="95">
        <v>12972</v>
      </c>
      <c r="CU1174" s="95">
        <v>13059</v>
      </c>
      <c r="CV1174" s="95">
        <v>12935</v>
      </c>
      <c r="CW1174" s="95">
        <v>13098</v>
      </c>
      <c r="CX1174" s="96">
        <v>0.96126836100000002</v>
      </c>
      <c r="CY1174" s="96">
        <v>0.94983750300000003</v>
      </c>
      <c r="CZ1174" s="96">
        <v>0.95418512899999997</v>
      </c>
      <c r="DA1174" s="96">
        <v>0.96149933200000004</v>
      </c>
      <c r="DB1174" s="96">
        <v>0.95998420799999995</v>
      </c>
      <c r="DC1174">
        <v>2013</v>
      </c>
      <c r="DD1174" s="6">
        <v>13738</v>
      </c>
      <c r="DE1174" s="96">
        <v>3.9973353999999996E-3</v>
      </c>
      <c r="DF1174" s="72">
        <v>745.39</v>
      </c>
      <c r="DG1174" s="96">
        <v>1</v>
      </c>
      <c r="DH1174" s="72">
        <v>745.39</v>
      </c>
      <c r="DI1174" s="72">
        <v>735.81474748999995</v>
      </c>
      <c r="DJ1174" s="96">
        <v>1</v>
      </c>
      <c r="DK1174" s="72">
        <v>745.39</v>
      </c>
      <c r="DL1174" s="96">
        <v>1</v>
      </c>
      <c r="DM1174" s="72">
        <v>745.39</v>
      </c>
      <c r="DN1174" s="96">
        <v>1</v>
      </c>
      <c r="DO1174" s="96">
        <v>6.3920000000000001E-3</v>
      </c>
      <c r="DP1174" s="72">
        <v>4.76</v>
      </c>
      <c r="DQ1174" s="72">
        <v>740.63</v>
      </c>
      <c r="DR1174" t="s">
        <v>793</v>
      </c>
      <c r="DT1174" t="s">
        <v>752</v>
      </c>
    </row>
    <row r="1175" spans="1:124" x14ac:dyDescent="0.3">
      <c r="A1175" t="s">
        <v>155</v>
      </c>
      <c r="B1175">
        <v>19550</v>
      </c>
      <c r="C1175" s="95">
        <v>3364</v>
      </c>
      <c r="D1175" s="95">
        <v>18594811</v>
      </c>
      <c r="E1175" s="95">
        <v>3217</v>
      </c>
      <c r="F1175" s="95">
        <v>14430897</v>
      </c>
      <c r="G1175" s="95">
        <v>663</v>
      </c>
      <c r="H1175" s="95">
        <v>3443852</v>
      </c>
      <c r="I1175" s="95">
        <v>629</v>
      </c>
      <c r="J1175" s="95">
        <v>2732850</v>
      </c>
      <c r="K1175" s="95">
        <v>3221</v>
      </c>
      <c r="L1175" s="95">
        <v>17319678</v>
      </c>
      <c r="M1175" s="95">
        <v>3051</v>
      </c>
      <c r="N1175" s="95">
        <v>14366168</v>
      </c>
      <c r="O1175" s="95">
        <v>654</v>
      </c>
      <c r="P1175" s="95">
        <v>2691374</v>
      </c>
      <c r="Q1175" s="95">
        <v>613</v>
      </c>
      <c r="R1175" s="95">
        <v>2740862</v>
      </c>
      <c r="S1175" s="95">
        <v>3159</v>
      </c>
      <c r="T1175" s="95">
        <v>18693545</v>
      </c>
      <c r="U1175" s="95">
        <v>2989</v>
      </c>
      <c r="V1175" s="95">
        <v>15187989</v>
      </c>
      <c r="W1175" s="95">
        <v>663</v>
      </c>
      <c r="X1175" s="95">
        <v>3360777</v>
      </c>
      <c r="Y1175" s="95">
        <v>618</v>
      </c>
      <c r="Z1175" s="95">
        <v>3176152</v>
      </c>
      <c r="AA1175" s="95">
        <v>3171</v>
      </c>
      <c r="AB1175" s="95">
        <v>15876801</v>
      </c>
      <c r="AC1175" s="95">
        <v>2984</v>
      </c>
      <c r="AD1175" s="95">
        <v>15933489</v>
      </c>
      <c r="AE1175" s="95">
        <v>691</v>
      </c>
      <c r="AF1175" s="95">
        <v>3164814</v>
      </c>
      <c r="AG1175" s="95">
        <v>642</v>
      </c>
      <c r="AH1175" s="95">
        <v>3474566</v>
      </c>
      <c r="AI1175" s="95">
        <v>3178</v>
      </c>
      <c r="AJ1175" s="95">
        <v>16450248.380000001</v>
      </c>
      <c r="AK1175" s="95">
        <v>2989</v>
      </c>
      <c r="AL1175" s="95">
        <v>16853087.25</v>
      </c>
      <c r="AM1175" s="95">
        <v>697</v>
      </c>
      <c r="AN1175" s="95">
        <v>3119439</v>
      </c>
      <c r="AO1175" s="95">
        <v>651</v>
      </c>
      <c r="AP1175" s="95">
        <v>3647588</v>
      </c>
      <c r="AQ1175" s="72">
        <v>456.06</v>
      </c>
      <c r="AR1175" s="72">
        <v>371.9</v>
      </c>
      <c r="AS1175" s="72">
        <v>827.96</v>
      </c>
      <c r="AT1175" s="95">
        <v>22038663</v>
      </c>
      <c r="AU1175" s="95">
        <v>17163747</v>
      </c>
      <c r="AV1175" s="95">
        <v>4027</v>
      </c>
      <c r="AW1175" s="95">
        <v>3846</v>
      </c>
      <c r="AX1175" s="72">
        <v>430.35</v>
      </c>
      <c r="AY1175" s="72">
        <v>389.08</v>
      </c>
      <c r="AZ1175" s="72">
        <v>819.43</v>
      </c>
      <c r="BA1175" s="95">
        <v>20011052</v>
      </c>
      <c r="BB1175" s="95">
        <v>17107030</v>
      </c>
      <c r="BC1175" s="95">
        <v>3875</v>
      </c>
      <c r="BD1175" s="95">
        <v>3664</v>
      </c>
      <c r="BE1175" s="72">
        <v>480.86</v>
      </c>
      <c r="BF1175" s="72">
        <v>424.27</v>
      </c>
      <c r="BG1175" s="72">
        <v>905.13</v>
      </c>
      <c r="BH1175" s="95">
        <v>22054322</v>
      </c>
      <c r="BI1175" s="95">
        <v>18364141</v>
      </c>
      <c r="BJ1175" s="95">
        <v>3822</v>
      </c>
      <c r="BK1175" s="95">
        <v>3607</v>
      </c>
      <c r="BL1175" s="72">
        <v>410.88</v>
      </c>
      <c r="BM1175" s="72">
        <v>446.04</v>
      </c>
      <c r="BN1175" s="72">
        <v>856.92</v>
      </c>
      <c r="BO1175" s="95">
        <v>19041615</v>
      </c>
      <c r="BP1175" s="95">
        <v>19408055</v>
      </c>
      <c r="BQ1175" s="95">
        <v>3862</v>
      </c>
      <c r="BR1175" s="95">
        <v>3626</v>
      </c>
      <c r="BS1175" s="72">
        <v>420.85</v>
      </c>
      <c r="BT1175" s="72">
        <v>469.34</v>
      </c>
      <c r="BU1175" s="72">
        <v>890.19</v>
      </c>
      <c r="BV1175" s="95">
        <v>19569687.379999999</v>
      </c>
      <c r="BW1175" s="95">
        <v>20500675.25</v>
      </c>
      <c r="BX1175" s="95">
        <v>3875</v>
      </c>
      <c r="BY1175" s="95">
        <v>3640</v>
      </c>
      <c r="BZ1175" s="95">
        <v>3941</v>
      </c>
      <c r="CA1175" s="95">
        <v>3773</v>
      </c>
      <c r="CB1175" s="95">
        <v>3718</v>
      </c>
      <c r="CC1175" s="95">
        <v>3750</v>
      </c>
      <c r="CD1175" s="95">
        <v>3760</v>
      </c>
      <c r="CE1175" s="72">
        <v>650.75523149000003</v>
      </c>
      <c r="CF1175" s="72">
        <v>676.59346364999999</v>
      </c>
      <c r="CG1175" s="72">
        <v>712.40329333</v>
      </c>
      <c r="CH1175" s="72">
        <v>716.50152150999998</v>
      </c>
      <c r="CI1175" s="72">
        <v>731.52548966999996</v>
      </c>
      <c r="CJ1175" s="96">
        <v>1.2723063295000001</v>
      </c>
      <c r="CK1175" s="96">
        <v>1.2111113158</v>
      </c>
      <c r="CL1175" s="96">
        <v>1.2705303421</v>
      </c>
      <c r="CM1175" s="96">
        <v>1.1959779209000001</v>
      </c>
      <c r="CN1175" s="96">
        <v>1.2168953953999999</v>
      </c>
      <c r="CO1175" s="96">
        <v>0.99800246110000002</v>
      </c>
      <c r="CP1175" s="96">
        <v>1.235832885</v>
      </c>
      <c r="CQ1175" s="96">
        <v>0.99584056389999998</v>
      </c>
      <c r="CR1175" s="96">
        <v>1.240994546</v>
      </c>
      <c r="CS1175" s="95">
        <v>3687</v>
      </c>
      <c r="CT1175" s="95">
        <v>3489</v>
      </c>
      <c r="CU1175" s="95">
        <v>3437</v>
      </c>
      <c r="CV1175" s="95">
        <v>3429</v>
      </c>
      <c r="CW1175" s="95">
        <v>3442</v>
      </c>
      <c r="CX1175" s="96">
        <v>1.0129990280000001</v>
      </c>
      <c r="CY1175" s="96">
        <v>1.002646669</v>
      </c>
      <c r="CZ1175" s="96">
        <v>0.99896083000000002</v>
      </c>
      <c r="DA1175" s="96">
        <v>0.97749822200000003</v>
      </c>
      <c r="DB1175" s="96">
        <v>0.99670064199999997</v>
      </c>
      <c r="DC1175">
        <v>2013</v>
      </c>
      <c r="DD1175" s="6">
        <v>3676.6</v>
      </c>
      <c r="DE1175" s="96">
        <v>1.1540313999999999E-3</v>
      </c>
      <c r="DF1175" s="72">
        <v>951.97</v>
      </c>
      <c r="DG1175" s="96">
        <v>1</v>
      </c>
      <c r="DH1175" s="72">
        <v>951.97</v>
      </c>
      <c r="DI1175" s="72">
        <v>879.09510871999998</v>
      </c>
      <c r="DJ1175" s="96">
        <v>1</v>
      </c>
      <c r="DK1175" s="72">
        <v>951.97</v>
      </c>
      <c r="DL1175" s="96">
        <v>1</v>
      </c>
      <c r="DM1175" s="72">
        <v>951.97</v>
      </c>
      <c r="DN1175" s="96">
        <v>1</v>
      </c>
      <c r="DO1175" s="96">
        <v>3.4789999999999999E-3</v>
      </c>
      <c r="DP1175" s="72">
        <v>3.31</v>
      </c>
      <c r="DQ1175" s="72">
        <v>948.66</v>
      </c>
      <c r="DR1175" t="s">
        <v>155</v>
      </c>
      <c r="DT1175" t="s">
        <v>752</v>
      </c>
    </row>
    <row r="1176" spans="1:124" x14ac:dyDescent="0.3">
      <c r="A1176" t="s">
        <v>533</v>
      </c>
      <c r="B1176">
        <v>19560</v>
      </c>
      <c r="C1176" s="95">
        <v>6826</v>
      </c>
      <c r="D1176" s="95">
        <v>29955118</v>
      </c>
      <c r="E1176" s="95">
        <v>6666</v>
      </c>
      <c r="F1176" s="95">
        <v>24253257</v>
      </c>
      <c r="G1176" s="95">
        <v>1475</v>
      </c>
      <c r="H1176" s="95">
        <v>5159422</v>
      </c>
      <c r="I1176" s="95">
        <v>1376</v>
      </c>
      <c r="J1176" s="95">
        <v>5248835</v>
      </c>
      <c r="K1176" s="95">
        <v>6716</v>
      </c>
      <c r="L1176" s="95">
        <v>28051975</v>
      </c>
      <c r="M1176" s="95">
        <v>6508</v>
      </c>
      <c r="N1176" s="95">
        <v>24613525</v>
      </c>
      <c r="O1176" s="95">
        <v>1501</v>
      </c>
      <c r="P1176" s="95">
        <v>5848021</v>
      </c>
      <c r="Q1176" s="95">
        <v>1399</v>
      </c>
      <c r="R1176" s="95">
        <v>5529582</v>
      </c>
      <c r="S1176" s="95">
        <v>6692</v>
      </c>
      <c r="T1176" s="95">
        <v>30487598</v>
      </c>
      <c r="U1176" s="95">
        <v>6462</v>
      </c>
      <c r="V1176" s="95">
        <v>26534488</v>
      </c>
      <c r="W1176" s="95">
        <v>1498</v>
      </c>
      <c r="X1176" s="95">
        <v>5822123</v>
      </c>
      <c r="Y1176" s="95">
        <v>1391</v>
      </c>
      <c r="Z1176" s="95">
        <v>5718933</v>
      </c>
      <c r="AA1176" s="95">
        <v>6680</v>
      </c>
      <c r="AB1176" s="95">
        <v>31657355</v>
      </c>
      <c r="AC1176" s="95">
        <v>6429</v>
      </c>
      <c r="AD1176" s="95">
        <v>28765221</v>
      </c>
      <c r="AE1176" s="95">
        <v>1507</v>
      </c>
      <c r="AF1176" s="95">
        <v>5961063</v>
      </c>
      <c r="AG1176" s="95">
        <v>1401</v>
      </c>
      <c r="AH1176" s="95">
        <v>5643811</v>
      </c>
      <c r="AI1176" s="95">
        <v>6699</v>
      </c>
      <c r="AJ1176" s="95">
        <v>30979149</v>
      </c>
      <c r="AK1176" s="95">
        <v>6437</v>
      </c>
      <c r="AL1176" s="95">
        <v>29749720</v>
      </c>
      <c r="AM1176" s="95">
        <v>1533</v>
      </c>
      <c r="AN1176" s="95">
        <v>5304505</v>
      </c>
      <c r="AO1176" s="95">
        <v>1426</v>
      </c>
      <c r="AP1176" s="95">
        <v>5912806</v>
      </c>
      <c r="AQ1176" s="72">
        <v>352.51</v>
      </c>
      <c r="AR1176" s="72">
        <v>305.70999999999998</v>
      </c>
      <c r="AS1176" s="72">
        <v>658.22</v>
      </c>
      <c r="AT1176" s="95">
        <v>35114540</v>
      </c>
      <c r="AU1176" s="95">
        <v>29502092</v>
      </c>
      <c r="AV1176" s="95">
        <v>8301</v>
      </c>
      <c r="AW1176" s="95">
        <v>8042</v>
      </c>
      <c r="AX1176" s="72">
        <v>343.8</v>
      </c>
      <c r="AY1176" s="72">
        <v>317.68</v>
      </c>
      <c r="AZ1176" s="72">
        <v>661.48</v>
      </c>
      <c r="BA1176" s="95">
        <v>33899996</v>
      </c>
      <c r="BB1176" s="95">
        <v>30143107</v>
      </c>
      <c r="BC1176" s="95">
        <v>8217</v>
      </c>
      <c r="BD1176" s="95">
        <v>7907</v>
      </c>
      <c r="BE1176" s="72">
        <v>369.45</v>
      </c>
      <c r="BF1176" s="72">
        <v>342.26</v>
      </c>
      <c r="BG1176" s="72">
        <v>711.71</v>
      </c>
      <c r="BH1176" s="95">
        <v>36309721</v>
      </c>
      <c r="BI1176" s="95">
        <v>32253421</v>
      </c>
      <c r="BJ1176" s="95">
        <v>8190</v>
      </c>
      <c r="BK1176" s="95">
        <v>7853</v>
      </c>
      <c r="BL1176" s="72">
        <v>382.91</v>
      </c>
      <c r="BM1176" s="72">
        <v>366.21</v>
      </c>
      <c r="BN1176" s="72">
        <v>749.12</v>
      </c>
      <c r="BO1176" s="95">
        <v>37618418</v>
      </c>
      <c r="BP1176" s="95">
        <v>34409032</v>
      </c>
      <c r="BQ1176" s="95">
        <v>8187</v>
      </c>
      <c r="BR1176" s="95">
        <v>7830</v>
      </c>
      <c r="BS1176" s="72">
        <v>367.3</v>
      </c>
      <c r="BT1176" s="72">
        <v>377.96</v>
      </c>
      <c r="BU1176" s="72">
        <v>745.26</v>
      </c>
      <c r="BV1176" s="95">
        <v>36283654</v>
      </c>
      <c r="BW1176" s="95">
        <v>35662526</v>
      </c>
      <c r="BX1176" s="95">
        <v>8232</v>
      </c>
      <c r="BY1176" s="95">
        <v>7863</v>
      </c>
      <c r="BZ1176" s="95">
        <v>8178</v>
      </c>
      <c r="CA1176" s="95">
        <v>8067</v>
      </c>
      <c r="CB1176" s="95">
        <v>8028</v>
      </c>
      <c r="CC1176" s="95">
        <v>8018</v>
      </c>
      <c r="CD1176" s="95">
        <v>8051</v>
      </c>
      <c r="CE1176" s="72">
        <v>650.75523149000003</v>
      </c>
      <c r="CF1176" s="72">
        <v>676.59346364999999</v>
      </c>
      <c r="CG1176" s="72">
        <v>712.40329333</v>
      </c>
      <c r="CH1176" s="72">
        <v>716.50152150999998</v>
      </c>
      <c r="CI1176" s="72">
        <v>731.52548966999996</v>
      </c>
      <c r="CJ1176" s="96">
        <v>1.0114709312000001</v>
      </c>
      <c r="CK1176" s="96">
        <v>0.97766241549999999</v>
      </c>
      <c r="CL1176" s="96">
        <v>0.99902682460000003</v>
      </c>
      <c r="CM1176" s="96">
        <v>1.0455246465000001</v>
      </c>
      <c r="CN1176" s="96">
        <v>1.0187751629999999</v>
      </c>
      <c r="CO1176" s="96">
        <v>0.97793629380000002</v>
      </c>
      <c r="CP1176" s="96">
        <v>1.0332902076999999</v>
      </c>
      <c r="CQ1176" s="96">
        <v>0.99584056389999998</v>
      </c>
      <c r="CR1176" s="96">
        <v>1.0376059156999999</v>
      </c>
      <c r="CS1176" s="95">
        <v>8084</v>
      </c>
      <c r="CT1176" s="95">
        <v>8010</v>
      </c>
      <c r="CU1176" s="95">
        <v>7970</v>
      </c>
      <c r="CV1176" s="95">
        <v>7991</v>
      </c>
      <c r="CW1176" s="95">
        <v>8099</v>
      </c>
      <c r="CX1176" s="96">
        <v>0.97352457999999997</v>
      </c>
      <c r="CY1176" s="96">
        <v>0.984623688</v>
      </c>
      <c r="CZ1176" s="96">
        <v>0.96339194299999997</v>
      </c>
      <c r="DA1176" s="96">
        <v>0.97639880499999998</v>
      </c>
      <c r="DB1176" s="96">
        <v>0.99155560700000001</v>
      </c>
      <c r="DC1176">
        <v>2013</v>
      </c>
      <c r="DD1176" s="6">
        <v>7899</v>
      </c>
      <c r="DE1176" s="96">
        <v>7.5600709999999998E-4</v>
      </c>
      <c r="DF1176" s="72">
        <v>796.27</v>
      </c>
      <c r="DG1176" s="96">
        <v>1</v>
      </c>
      <c r="DH1176" s="72">
        <v>796.27</v>
      </c>
      <c r="DI1176" s="72">
        <v>872.04295533000004</v>
      </c>
      <c r="DJ1176" s="96">
        <v>1</v>
      </c>
      <c r="DK1176" s="72">
        <v>796.27</v>
      </c>
      <c r="DL1176" s="96">
        <v>1</v>
      </c>
      <c r="DM1176" s="72">
        <v>796.27</v>
      </c>
      <c r="DN1176" s="96">
        <v>1</v>
      </c>
      <c r="DO1176" s="96">
        <v>1.714E-3</v>
      </c>
      <c r="DP1176" s="72">
        <v>1.36</v>
      </c>
      <c r="DQ1176" s="72">
        <v>794.91</v>
      </c>
      <c r="DR1176" t="s">
        <v>533</v>
      </c>
      <c r="DT1176" t="s">
        <v>752</v>
      </c>
    </row>
    <row r="1177" spans="1:124" x14ac:dyDescent="0.3">
      <c r="A1177" t="s">
        <v>794</v>
      </c>
      <c r="B1177">
        <v>19570</v>
      </c>
      <c r="C1177" s="95">
        <v>4222</v>
      </c>
      <c r="D1177" s="95">
        <v>25238794</v>
      </c>
      <c r="E1177" s="95">
        <v>4098</v>
      </c>
      <c r="F1177" s="95">
        <v>15552828</v>
      </c>
      <c r="G1177" s="95">
        <v>1050</v>
      </c>
      <c r="H1177" s="95">
        <v>4974049</v>
      </c>
      <c r="I1177" s="95">
        <v>957</v>
      </c>
      <c r="J1177" s="95">
        <v>3243723</v>
      </c>
      <c r="K1177" s="95">
        <v>4221</v>
      </c>
      <c r="L1177" s="95">
        <v>24671856</v>
      </c>
      <c r="M1177" s="95">
        <v>4069</v>
      </c>
      <c r="N1177" s="95">
        <v>16136544</v>
      </c>
      <c r="O1177" s="95">
        <v>1085</v>
      </c>
      <c r="P1177" s="95">
        <v>4603523</v>
      </c>
      <c r="Q1177" s="95">
        <v>993</v>
      </c>
      <c r="R1177" s="95">
        <v>3450019</v>
      </c>
      <c r="S1177" s="95">
        <v>4301</v>
      </c>
      <c r="T1177" s="95">
        <v>26587111</v>
      </c>
      <c r="U1177" s="95">
        <v>4124</v>
      </c>
      <c r="V1177" s="95">
        <v>17044519</v>
      </c>
      <c r="W1177" s="95">
        <v>1093</v>
      </c>
      <c r="X1177" s="95">
        <v>4822324</v>
      </c>
      <c r="Y1177" s="95">
        <v>993</v>
      </c>
      <c r="Z1177" s="95">
        <v>3580292</v>
      </c>
      <c r="AA1177" s="95">
        <v>4365</v>
      </c>
      <c r="AB1177" s="95">
        <v>25318931</v>
      </c>
      <c r="AC1177" s="95">
        <v>4181</v>
      </c>
      <c r="AD1177" s="95">
        <v>18580319</v>
      </c>
      <c r="AE1177" s="95">
        <v>1144</v>
      </c>
      <c r="AF1177" s="95">
        <v>4804108</v>
      </c>
      <c r="AG1177" s="95">
        <v>1031</v>
      </c>
      <c r="AH1177" s="95">
        <v>4107355</v>
      </c>
      <c r="AI1177" s="95">
        <v>4461</v>
      </c>
      <c r="AJ1177" s="95">
        <v>27070933</v>
      </c>
      <c r="AK1177" s="95">
        <v>4277</v>
      </c>
      <c r="AL1177" s="95">
        <v>20424680</v>
      </c>
      <c r="AM1177" s="95">
        <v>1196</v>
      </c>
      <c r="AN1177" s="95">
        <v>4937148</v>
      </c>
      <c r="AO1177" s="95">
        <v>1077</v>
      </c>
      <c r="AP1177" s="95">
        <v>4661096</v>
      </c>
      <c r="AQ1177" s="72">
        <v>477.57</v>
      </c>
      <c r="AR1177" s="72">
        <v>309.87</v>
      </c>
      <c r="AS1177" s="72">
        <v>787.44</v>
      </c>
      <c r="AT1177" s="95">
        <v>30212843</v>
      </c>
      <c r="AU1177" s="95">
        <v>18796551</v>
      </c>
      <c r="AV1177" s="95">
        <v>5272</v>
      </c>
      <c r="AW1177" s="95">
        <v>5055</v>
      </c>
      <c r="AX1177" s="72">
        <v>459.78</v>
      </c>
      <c r="AY1177" s="72">
        <v>322.44</v>
      </c>
      <c r="AZ1177" s="72">
        <v>782.22</v>
      </c>
      <c r="BA1177" s="95">
        <v>29275379</v>
      </c>
      <c r="BB1177" s="95">
        <v>19586563</v>
      </c>
      <c r="BC1177" s="95">
        <v>5306</v>
      </c>
      <c r="BD1177" s="95">
        <v>5062</v>
      </c>
      <c r="BE1177" s="72">
        <v>485.25</v>
      </c>
      <c r="BF1177" s="72">
        <v>335.89</v>
      </c>
      <c r="BG1177" s="72">
        <v>821.14</v>
      </c>
      <c r="BH1177" s="95">
        <v>31409435</v>
      </c>
      <c r="BI1177" s="95">
        <v>20624811</v>
      </c>
      <c r="BJ1177" s="95">
        <v>5394</v>
      </c>
      <c r="BK1177" s="95">
        <v>5117</v>
      </c>
      <c r="BL1177" s="72">
        <v>455.66</v>
      </c>
      <c r="BM1177" s="72">
        <v>362.75</v>
      </c>
      <c r="BN1177" s="72">
        <v>818.41</v>
      </c>
      <c r="BO1177" s="95">
        <v>30123039</v>
      </c>
      <c r="BP1177" s="95">
        <v>22687674</v>
      </c>
      <c r="BQ1177" s="95">
        <v>5509</v>
      </c>
      <c r="BR1177" s="95">
        <v>5212</v>
      </c>
      <c r="BS1177" s="72">
        <v>471.51</v>
      </c>
      <c r="BT1177" s="72">
        <v>390.45</v>
      </c>
      <c r="BU1177" s="72">
        <v>861.96</v>
      </c>
      <c r="BV1177" s="95">
        <v>32008081</v>
      </c>
      <c r="BW1177" s="95">
        <v>25085776</v>
      </c>
      <c r="BX1177" s="95">
        <v>5657</v>
      </c>
      <c r="BY1177" s="95">
        <v>5354</v>
      </c>
      <c r="BZ1177" s="95">
        <v>5169</v>
      </c>
      <c r="CA1177" s="95">
        <v>5188</v>
      </c>
      <c r="CB1177" s="95">
        <v>5260</v>
      </c>
      <c r="CC1177" s="95">
        <v>5368</v>
      </c>
      <c r="CD1177" s="95">
        <v>5509</v>
      </c>
      <c r="CE1177" s="72">
        <v>650.75523149000003</v>
      </c>
      <c r="CF1177" s="72">
        <v>676.59346364999999</v>
      </c>
      <c r="CG1177" s="72">
        <v>712.40329333</v>
      </c>
      <c r="CH1177" s="72">
        <v>716.50152150999998</v>
      </c>
      <c r="CI1177" s="72">
        <v>731.52548966999996</v>
      </c>
      <c r="CJ1177" s="96">
        <v>1.2100402147</v>
      </c>
      <c r="CK1177" s="96">
        <v>1.1561152184000001</v>
      </c>
      <c r="CL1177" s="96">
        <v>1.1526336384</v>
      </c>
      <c r="CM1177" s="96">
        <v>1.1422306519000001</v>
      </c>
      <c r="CN1177" s="96">
        <v>1.1783048057000001</v>
      </c>
      <c r="CO1177" s="96">
        <v>1.0748786987000001</v>
      </c>
      <c r="CP1177" s="96">
        <v>1.0865085588000001</v>
      </c>
      <c r="CQ1177" s="96">
        <v>0.99584056389999998</v>
      </c>
      <c r="CR1177" s="96">
        <v>1.091046542</v>
      </c>
      <c r="CS1177" s="95">
        <v>5047</v>
      </c>
      <c r="CT1177" s="95">
        <v>4926</v>
      </c>
      <c r="CU1177" s="95">
        <v>5032</v>
      </c>
      <c r="CV1177" s="95">
        <v>5138</v>
      </c>
      <c r="CW1177" s="95">
        <v>5301</v>
      </c>
      <c r="CX1177" s="96">
        <v>1.055711812</v>
      </c>
      <c r="CY1177" s="96">
        <v>1.0575993850000001</v>
      </c>
      <c r="CZ1177" s="96">
        <v>1.074605888</v>
      </c>
      <c r="DA1177" s="96">
        <v>1.0916015429999999</v>
      </c>
      <c r="DB1177" s="96">
        <v>1.0932344780000001</v>
      </c>
      <c r="DC1177">
        <v>2013</v>
      </c>
      <c r="DD1177" s="6">
        <v>5160</v>
      </c>
      <c r="DE1177" s="96">
        <v>1.0440816000000001E-3</v>
      </c>
      <c r="DF1177" s="72">
        <v>837.04</v>
      </c>
      <c r="DG1177" s="96">
        <v>1</v>
      </c>
      <c r="DH1177" s="72">
        <v>837.04</v>
      </c>
      <c r="DI1177" s="72">
        <v>872.04295533000004</v>
      </c>
      <c r="DJ1177" s="96">
        <v>1</v>
      </c>
      <c r="DK1177" s="72">
        <v>837.04</v>
      </c>
      <c r="DL1177" s="96">
        <v>1</v>
      </c>
      <c r="DM1177" s="72">
        <v>837.04</v>
      </c>
      <c r="DN1177" s="96">
        <v>1</v>
      </c>
      <c r="DO1177" s="96">
        <v>3.016E-3</v>
      </c>
      <c r="DP1177" s="72">
        <v>2.52</v>
      </c>
      <c r="DQ1177" s="72">
        <v>834.52</v>
      </c>
      <c r="DR1177" t="s">
        <v>794</v>
      </c>
      <c r="DT1177" t="s">
        <v>752</v>
      </c>
    </row>
    <row r="1178" spans="1:124" x14ac:dyDescent="0.3">
      <c r="A1178" t="s">
        <v>65</v>
      </c>
      <c r="B1178">
        <v>19580</v>
      </c>
      <c r="C1178" s="95">
        <v>5723</v>
      </c>
      <c r="D1178" s="95">
        <v>35187971</v>
      </c>
      <c r="E1178" s="95">
        <v>5511</v>
      </c>
      <c r="F1178" s="95">
        <v>32688967</v>
      </c>
      <c r="G1178" s="95">
        <v>2005</v>
      </c>
      <c r="H1178" s="95">
        <v>8764188</v>
      </c>
      <c r="I1178" s="95">
        <v>1877</v>
      </c>
      <c r="J1178" s="95">
        <v>8825175</v>
      </c>
      <c r="K1178" s="95">
        <v>5383</v>
      </c>
      <c r="L1178" s="95">
        <v>35430457</v>
      </c>
      <c r="M1178" s="95">
        <v>5143</v>
      </c>
      <c r="N1178" s="95">
        <v>33038807</v>
      </c>
      <c r="O1178" s="95">
        <v>2028</v>
      </c>
      <c r="P1178" s="95">
        <v>8758087</v>
      </c>
      <c r="Q1178" s="95">
        <v>1882</v>
      </c>
      <c r="R1178" s="95">
        <v>9694257</v>
      </c>
      <c r="S1178" s="95">
        <v>5316</v>
      </c>
      <c r="T1178" s="95">
        <v>36314508</v>
      </c>
      <c r="U1178" s="95">
        <v>5049</v>
      </c>
      <c r="V1178" s="95">
        <v>32911836</v>
      </c>
      <c r="W1178" s="95">
        <v>2075</v>
      </c>
      <c r="X1178" s="95">
        <v>10086998</v>
      </c>
      <c r="Y1178" s="95">
        <v>1912</v>
      </c>
      <c r="Z1178" s="95">
        <v>10362901</v>
      </c>
      <c r="AA1178" s="95">
        <v>5209</v>
      </c>
      <c r="AB1178" s="95">
        <v>34707939</v>
      </c>
      <c r="AC1178" s="95">
        <v>4943</v>
      </c>
      <c r="AD1178" s="95">
        <v>35308228</v>
      </c>
      <c r="AE1178" s="95">
        <v>2070</v>
      </c>
      <c r="AF1178" s="95">
        <v>10358236</v>
      </c>
      <c r="AG1178" s="95">
        <v>1905</v>
      </c>
      <c r="AH1178" s="95">
        <v>11340632</v>
      </c>
      <c r="AI1178" s="95">
        <v>5143</v>
      </c>
      <c r="AJ1178" s="95">
        <v>34749300</v>
      </c>
      <c r="AK1178" s="95">
        <v>4879</v>
      </c>
      <c r="AL1178" s="95">
        <v>36804457</v>
      </c>
      <c r="AM1178" s="95">
        <v>2109</v>
      </c>
      <c r="AN1178" s="95">
        <v>11135021</v>
      </c>
      <c r="AO1178" s="95">
        <v>1948</v>
      </c>
      <c r="AP1178" s="95">
        <v>12367335</v>
      </c>
      <c r="AQ1178" s="72">
        <v>473.95</v>
      </c>
      <c r="AR1178" s="72">
        <v>468.26</v>
      </c>
      <c r="AS1178" s="72">
        <v>942.21</v>
      </c>
      <c r="AT1178" s="95">
        <v>43952159</v>
      </c>
      <c r="AU1178" s="95">
        <v>41514142</v>
      </c>
      <c r="AV1178" s="95">
        <v>7728</v>
      </c>
      <c r="AW1178" s="95">
        <v>7388</v>
      </c>
      <c r="AX1178" s="72">
        <v>496.88</v>
      </c>
      <c r="AY1178" s="72">
        <v>506.92</v>
      </c>
      <c r="AZ1178" s="72">
        <v>1003.8</v>
      </c>
      <c r="BA1178" s="95">
        <v>44188544</v>
      </c>
      <c r="BB1178" s="95">
        <v>42733064</v>
      </c>
      <c r="BC1178" s="95">
        <v>7411</v>
      </c>
      <c r="BD1178" s="95">
        <v>7025</v>
      </c>
      <c r="BE1178" s="72">
        <v>523.17999999999995</v>
      </c>
      <c r="BF1178" s="72">
        <v>518.05999999999995</v>
      </c>
      <c r="BG1178" s="72">
        <v>1041.24</v>
      </c>
      <c r="BH1178" s="95">
        <v>46401506</v>
      </c>
      <c r="BI1178" s="95">
        <v>43274737</v>
      </c>
      <c r="BJ1178" s="95">
        <v>7391</v>
      </c>
      <c r="BK1178" s="95">
        <v>6961</v>
      </c>
      <c r="BL1178" s="72">
        <v>515.94000000000005</v>
      </c>
      <c r="BM1178" s="72">
        <v>567.66999999999996</v>
      </c>
      <c r="BN1178" s="72">
        <v>1083.6099999999999</v>
      </c>
      <c r="BO1178" s="95">
        <v>45066175</v>
      </c>
      <c r="BP1178" s="95">
        <v>46648860</v>
      </c>
      <c r="BQ1178" s="95">
        <v>7279</v>
      </c>
      <c r="BR1178" s="95">
        <v>6848</v>
      </c>
      <c r="BS1178" s="72">
        <v>527.26</v>
      </c>
      <c r="BT1178" s="72">
        <v>600.21</v>
      </c>
      <c r="BU1178" s="72">
        <v>1127.47</v>
      </c>
      <c r="BV1178" s="95">
        <v>45884321</v>
      </c>
      <c r="BW1178" s="95">
        <v>49171792</v>
      </c>
      <c r="BX1178" s="95">
        <v>7252</v>
      </c>
      <c r="BY1178" s="95">
        <v>6827</v>
      </c>
      <c r="BZ1178" s="95">
        <v>7566</v>
      </c>
      <c r="CA1178" s="95">
        <v>7225</v>
      </c>
      <c r="CB1178" s="95">
        <v>7184</v>
      </c>
      <c r="CC1178" s="95">
        <v>7074</v>
      </c>
      <c r="CD1178" s="95">
        <v>7044</v>
      </c>
      <c r="CE1178" s="72">
        <v>650.75523149000003</v>
      </c>
      <c r="CF1178" s="72">
        <v>676.59346364999999</v>
      </c>
      <c r="CG1178" s="72">
        <v>712.40329333</v>
      </c>
      <c r="CH1178" s="72">
        <v>716.50152150999998</v>
      </c>
      <c r="CI1178" s="72">
        <v>731.52548966999996</v>
      </c>
      <c r="CJ1178" s="96">
        <v>1.4478715719999999</v>
      </c>
      <c r="CK1178" s="96">
        <v>1.4836087753</v>
      </c>
      <c r="CL1178" s="96">
        <v>1.4615878529999999</v>
      </c>
      <c r="CM1178" s="96">
        <v>1.5123624549000001</v>
      </c>
      <c r="CN1178" s="96">
        <v>1.5412586655</v>
      </c>
      <c r="CO1178" s="96">
        <v>1.1830706949000001</v>
      </c>
      <c r="CP1178" s="96">
        <v>1.2588747828</v>
      </c>
      <c r="CQ1178" s="96">
        <v>0.99584056389999998</v>
      </c>
      <c r="CR1178" s="96">
        <v>1.2641326822000001</v>
      </c>
      <c r="CS1178" s="95">
        <v>7249</v>
      </c>
      <c r="CT1178" s="95">
        <v>6886</v>
      </c>
      <c r="CU1178" s="95">
        <v>6836</v>
      </c>
      <c r="CV1178" s="95">
        <v>6750</v>
      </c>
      <c r="CW1178" s="95">
        <v>6733</v>
      </c>
      <c r="CX1178" s="96">
        <v>1.1863423390000001</v>
      </c>
      <c r="CY1178" s="96">
        <v>1.153622049</v>
      </c>
      <c r="CZ1178" s="96">
        <v>1.1651710749999999</v>
      </c>
      <c r="DA1178" s="96">
        <v>1.1970899239999999</v>
      </c>
      <c r="DB1178" s="96">
        <v>1.2137849730000001</v>
      </c>
      <c r="DC1178">
        <v>2013</v>
      </c>
      <c r="DD1178" s="6">
        <v>7009.8</v>
      </c>
      <c r="DE1178" s="96">
        <v>2.9373269E-3</v>
      </c>
      <c r="DF1178" s="72">
        <v>967.99</v>
      </c>
      <c r="DG1178" s="96">
        <v>1</v>
      </c>
      <c r="DH1178" s="72">
        <v>967.99</v>
      </c>
      <c r="DI1178" s="72">
        <v>872.04295533000004</v>
      </c>
      <c r="DJ1178" s="96">
        <v>1</v>
      </c>
      <c r="DK1178" s="72">
        <v>967.99</v>
      </c>
      <c r="DL1178" s="96">
        <v>1</v>
      </c>
      <c r="DM1178" s="72">
        <v>967.99</v>
      </c>
      <c r="DN1178" s="96">
        <v>1</v>
      </c>
      <c r="DO1178" s="96">
        <v>3.457E-3</v>
      </c>
      <c r="DP1178" s="72">
        <v>3.35</v>
      </c>
      <c r="DQ1178" s="72">
        <v>964.64</v>
      </c>
      <c r="DR1178" t="s">
        <v>65</v>
      </c>
      <c r="DT1178" t="s">
        <v>752</v>
      </c>
    </row>
    <row r="1179" spans="1:124" x14ac:dyDescent="0.3">
      <c r="A1179" t="s">
        <v>441</v>
      </c>
      <c r="B1179">
        <v>19590</v>
      </c>
      <c r="C1179" s="95">
        <v>6652</v>
      </c>
      <c r="D1179" s="95">
        <v>38263077</v>
      </c>
      <c r="E1179" s="95">
        <v>6339</v>
      </c>
      <c r="F1179" s="95">
        <v>24805455</v>
      </c>
      <c r="G1179" s="95">
        <v>1255</v>
      </c>
      <c r="H1179" s="95">
        <v>6371857</v>
      </c>
      <c r="I1179" s="95">
        <v>1175</v>
      </c>
      <c r="J1179" s="95">
        <v>4443760</v>
      </c>
      <c r="K1179" s="95">
        <v>6386</v>
      </c>
      <c r="L1179" s="95">
        <v>36326078</v>
      </c>
      <c r="M1179" s="95">
        <v>6026</v>
      </c>
      <c r="N1179" s="95">
        <v>25605271</v>
      </c>
      <c r="O1179" s="95">
        <v>1282</v>
      </c>
      <c r="P1179" s="95">
        <v>5817801</v>
      </c>
      <c r="Q1179" s="95">
        <v>1186</v>
      </c>
      <c r="R1179" s="95">
        <v>4926094</v>
      </c>
      <c r="S1179" s="95">
        <v>6226</v>
      </c>
      <c r="T1179" s="95">
        <v>36095884</v>
      </c>
      <c r="U1179" s="95">
        <v>5833</v>
      </c>
      <c r="V1179" s="95">
        <v>26410281</v>
      </c>
      <c r="W1179" s="95">
        <v>1250</v>
      </c>
      <c r="X1179" s="95">
        <v>6369735</v>
      </c>
      <c r="Y1179" s="95">
        <v>1147</v>
      </c>
      <c r="Z1179" s="95">
        <v>4888835</v>
      </c>
      <c r="AA1179" s="95">
        <v>5997</v>
      </c>
      <c r="AB1179" s="95">
        <v>31843997</v>
      </c>
      <c r="AC1179" s="95">
        <v>5587</v>
      </c>
      <c r="AD1179" s="95">
        <v>27602102</v>
      </c>
      <c r="AE1179" s="95">
        <v>1279</v>
      </c>
      <c r="AF1179" s="95">
        <v>6627545</v>
      </c>
      <c r="AG1179" s="95">
        <v>1170</v>
      </c>
      <c r="AH1179" s="95">
        <v>5363750</v>
      </c>
      <c r="AI1179" s="95">
        <v>6028</v>
      </c>
      <c r="AJ1179" s="95">
        <v>33702694.759999998</v>
      </c>
      <c r="AK1179" s="95">
        <v>5616</v>
      </c>
      <c r="AL1179" s="95">
        <v>29831218.75</v>
      </c>
      <c r="AM1179" s="95">
        <v>1358</v>
      </c>
      <c r="AN1179" s="95">
        <v>7007549</v>
      </c>
      <c r="AO1179" s="95">
        <v>1235</v>
      </c>
      <c r="AP1179" s="95">
        <v>5867850</v>
      </c>
      <c r="AQ1179" s="72">
        <v>470.42</v>
      </c>
      <c r="AR1179" s="72">
        <v>324.39</v>
      </c>
      <c r="AS1179" s="72">
        <v>794.81</v>
      </c>
      <c r="AT1179" s="95">
        <v>44634934</v>
      </c>
      <c r="AU1179" s="95">
        <v>29249215</v>
      </c>
      <c r="AV1179" s="95">
        <v>7907</v>
      </c>
      <c r="AW1179" s="95">
        <v>7514</v>
      </c>
      <c r="AX1179" s="72">
        <v>458.01</v>
      </c>
      <c r="AY1179" s="72">
        <v>352.78</v>
      </c>
      <c r="AZ1179" s="72">
        <v>810.79</v>
      </c>
      <c r="BA1179" s="95">
        <v>42143879</v>
      </c>
      <c r="BB1179" s="95">
        <v>30531365</v>
      </c>
      <c r="BC1179" s="95">
        <v>7668</v>
      </c>
      <c r="BD1179" s="95">
        <v>7212</v>
      </c>
      <c r="BE1179" s="72">
        <v>473.35</v>
      </c>
      <c r="BF1179" s="72">
        <v>373.68</v>
      </c>
      <c r="BG1179" s="72">
        <v>847.03</v>
      </c>
      <c r="BH1179" s="95">
        <v>42465619</v>
      </c>
      <c r="BI1179" s="95">
        <v>31299116</v>
      </c>
      <c r="BJ1179" s="95">
        <v>7476</v>
      </c>
      <c r="BK1179" s="95">
        <v>6980</v>
      </c>
      <c r="BL1179" s="72">
        <v>440.62</v>
      </c>
      <c r="BM1179" s="72">
        <v>406.56</v>
      </c>
      <c r="BN1179" s="72">
        <v>847.18</v>
      </c>
      <c r="BO1179" s="95">
        <v>38471542</v>
      </c>
      <c r="BP1179" s="95">
        <v>32965852</v>
      </c>
      <c r="BQ1179" s="95">
        <v>7276</v>
      </c>
      <c r="BR1179" s="95">
        <v>6757</v>
      </c>
      <c r="BS1179" s="72">
        <v>459.32</v>
      </c>
      <c r="BT1179" s="72">
        <v>434.23</v>
      </c>
      <c r="BU1179" s="72">
        <v>893.55</v>
      </c>
      <c r="BV1179" s="95">
        <v>40710243.759999998</v>
      </c>
      <c r="BW1179" s="95">
        <v>35699068.75</v>
      </c>
      <c r="BX1179" s="95">
        <v>7386</v>
      </c>
      <c r="BY1179" s="95">
        <v>6851</v>
      </c>
      <c r="BZ1179" s="95">
        <v>7720</v>
      </c>
      <c r="CA1179" s="95">
        <v>7448</v>
      </c>
      <c r="CB1179" s="95">
        <v>7237</v>
      </c>
      <c r="CC1179" s="95">
        <v>7030</v>
      </c>
      <c r="CD1179" s="95">
        <v>7124</v>
      </c>
      <c r="CE1179" s="72">
        <v>650.75523149000003</v>
      </c>
      <c r="CF1179" s="72">
        <v>676.59346364999999</v>
      </c>
      <c r="CG1179" s="72">
        <v>712.40329333</v>
      </c>
      <c r="CH1179" s="72">
        <v>716.50152150999998</v>
      </c>
      <c r="CI1179" s="72">
        <v>731.52548966999996</v>
      </c>
      <c r="CJ1179" s="96">
        <v>1.2213655174</v>
      </c>
      <c r="CK1179" s="96">
        <v>1.1983414614000001</v>
      </c>
      <c r="CL1179" s="96">
        <v>1.1889754131000001</v>
      </c>
      <c r="CM1179" s="96">
        <v>1.1823840907000001</v>
      </c>
      <c r="CN1179" s="96">
        <v>1.2214885367999999</v>
      </c>
      <c r="CO1179" s="96">
        <v>1.021403005</v>
      </c>
      <c r="CP1179" s="96">
        <v>1.1773129684999999</v>
      </c>
      <c r="CQ1179" s="96">
        <v>0.99584056389999998</v>
      </c>
      <c r="CR1179" s="96">
        <v>1.1822302114000001</v>
      </c>
      <c r="CS1179" s="95">
        <v>7126</v>
      </c>
      <c r="CT1179" s="95">
        <v>6841</v>
      </c>
      <c r="CU1179" s="95">
        <v>6661</v>
      </c>
      <c r="CV1179" s="95">
        <v>6410</v>
      </c>
      <c r="CW1179" s="95">
        <v>6464</v>
      </c>
      <c r="CX1179" s="96">
        <v>1.0344669120000001</v>
      </c>
      <c r="CY1179" s="96">
        <v>1.021173358</v>
      </c>
      <c r="CZ1179" s="96">
        <v>1.0307669129999999</v>
      </c>
      <c r="DA1179" s="96">
        <v>1.0135890910000001</v>
      </c>
      <c r="DB1179" s="96">
        <v>1.00534357</v>
      </c>
      <c r="DC1179">
        <v>2013</v>
      </c>
      <c r="DD1179" s="6">
        <v>7062.8</v>
      </c>
      <c r="DE1179" s="96">
        <v>1.3656187999999999E-3</v>
      </c>
      <c r="DF1179" s="72">
        <v>906.7</v>
      </c>
      <c r="DG1179" s="96">
        <v>1</v>
      </c>
      <c r="DH1179" s="72">
        <v>906.7</v>
      </c>
      <c r="DI1179" s="72">
        <v>872.04295533000004</v>
      </c>
      <c r="DJ1179" s="96">
        <v>1</v>
      </c>
      <c r="DK1179" s="72">
        <v>906.7</v>
      </c>
      <c r="DL1179" s="96">
        <v>1</v>
      </c>
      <c r="DM1179" s="72">
        <v>906.7</v>
      </c>
      <c r="DN1179" s="96">
        <v>1</v>
      </c>
      <c r="DO1179" s="96">
        <v>3.8930000000000002E-3</v>
      </c>
      <c r="DP1179" s="72">
        <v>3.53</v>
      </c>
      <c r="DQ1179" s="72">
        <v>903.17</v>
      </c>
      <c r="DR1179" t="s">
        <v>441</v>
      </c>
      <c r="DT1179" t="s">
        <v>752</v>
      </c>
    </row>
    <row r="1180" spans="1:124" x14ac:dyDescent="0.3">
      <c r="A1180" t="s">
        <v>795</v>
      </c>
      <c r="B1180">
        <v>19600</v>
      </c>
      <c r="C1180" s="95">
        <v>1727</v>
      </c>
      <c r="D1180" s="95">
        <v>6629256</v>
      </c>
      <c r="E1180" s="95">
        <v>1620</v>
      </c>
      <c r="F1180" s="95">
        <v>6556139</v>
      </c>
      <c r="G1180" s="95">
        <v>468</v>
      </c>
      <c r="H1180" s="95">
        <v>1504066</v>
      </c>
      <c r="I1180" s="95">
        <v>423</v>
      </c>
      <c r="J1180" s="95">
        <v>1717775</v>
      </c>
      <c r="K1180" s="95">
        <v>1637</v>
      </c>
      <c r="L1180" s="95">
        <v>6634850</v>
      </c>
      <c r="M1180" s="95">
        <v>1508</v>
      </c>
      <c r="N1180" s="95">
        <v>6655179</v>
      </c>
      <c r="O1180" s="95">
        <v>474</v>
      </c>
      <c r="P1180" s="95">
        <v>1658032</v>
      </c>
      <c r="Q1180" s="95">
        <v>430</v>
      </c>
      <c r="R1180" s="95">
        <v>1702352</v>
      </c>
      <c r="S1180" s="95">
        <v>1528</v>
      </c>
      <c r="T1180" s="95">
        <v>6578174</v>
      </c>
      <c r="U1180" s="95">
        <v>1388</v>
      </c>
      <c r="V1180" s="95">
        <v>6978673</v>
      </c>
      <c r="W1180" s="95">
        <v>475</v>
      </c>
      <c r="X1180" s="95">
        <v>2048142</v>
      </c>
      <c r="Y1180" s="95">
        <v>427</v>
      </c>
      <c r="Z1180" s="95">
        <v>2081520</v>
      </c>
      <c r="AA1180" s="95">
        <v>1464</v>
      </c>
      <c r="AB1180" s="95">
        <v>6780149</v>
      </c>
      <c r="AC1180" s="95">
        <v>1325</v>
      </c>
      <c r="AD1180" s="95">
        <v>7036339</v>
      </c>
      <c r="AE1180" s="95">
        <v>463</v>
      </c>
      <c r="AF1180" s="95">
        <v>2116251</v>
      </c>
      <c r="AG1180" s="95">
        <v>416</v>
      </c>
      <c r="AH1180" s="95">
        <v>2138454</v>
      </c>
      <c r="AI1180" s="95">
        <v>1451</v>
      </c>
      <c r="AJ1180" s="95">
        <v>5266277</v>
      </c>
      <c r="AK1180" s="95">
        <v>1302</v>
      </c>
      <c r="AL1180" s="95">
        <v>6693101.4800000004</v>
      </c>
      <c r="AM1180" s="95">
        <v>463</v>
      </c>
      <c r="AN1180" s="95">
        <v>2779457</v>
      </c>
      <c r="AO1180" s="95">
        <v>419</v>
      </c>
      <c r="AP1180" s="95">
        <v>2423229</v>
      </c>
      <c r="AQ1180" s="72">
        <v>308.77999999999997</v>
      </c>
      <c r="AR1180" s="72">
        <v>337.49</v>
      </c>
      <c r="AS1180" s="72">
        <v>646.27</v>
      </c>
      <c r="AT1180" s="95">
        <v>8133322</v>
      </c>
      <c r="AU1180" s="95">
        <v>8273914</v>
      </c>
      <c r="AV1180" s="95">
        <v>2195</v>
      </c>
      <c r="AW1180" s="95">
        <v>2043</v>
      </c>
      <c r="AX1180" s="72">
        <v>327.37</v>
      </c>
      <c r="AY1180" s="72">
        <v>359.37</v>
      </c>
      <c r="AZ1180" s="72">
        <v>686.74</v>
      </c>
      <c r="BA1180" s="95">
        <v>8292882</v>
      </c>
      <c r="BB1180" s="95">
        <v>8357531</v>
      </c>
      <c r="BC1180" s="95">
        <v>2111</v>
      </c>
      <c r="BD1180" s="95">
        <v>1938</v>
      </c>
      <c r="BE1180" s="72">
        <v>358.89</v>
      </c>
      <c r="BF1180" s="72">
        <v>415.99</v>
      </c>
      <c r="BG1180" s="72">
        <v>774.88</v>
      </c>
      <c r="BH1180" s="95">
        <v>8626316</v>
      </c>
      <c r="BI1180" s="95">
        <v>9060193</v>
      </c>
      <c r="BJ1180" s="95">
        <v>2003</v>
      </c>
      <c r="BK1180" s="95">
        <v>1815</v>
      </c>
      <c r="BL1180" s="72">
        <v>384.73</v>
      </c>
      <c r="BM1180" s="72">
        <v>439.15</v>
      </c>
      <c r="BN1180" s="72">
        <v>823.88</v>
      </c>
      <c r="BO1180" s="95">
        <v>8896400</v>
      </c>
      <c r="BP1180" s="95">
        <v>9174793</v>
      </c>
      <c r="BQ1180" s="95">
        <v>1927</v>
      </c>
      <c r="BR1180" s="95">
        <v>1741</v>
      </c>
      <c r="BS1180" s="72">
        <v>350.3</v>
      </c>
      <c r="BT1180" s="72">
        <v>441.43</v>
      </c>
      <c r="BU1180" s="72">
        <v>791.73</v>
      </c>
      <c r="BV1180" s="95">
        <v>8045734</v>
      </c>
      <c r="BW1180" s="95">
        <v>9116330.4800000004</v>
      </c>
      <c r="BX1180" s="95">
        <v>1914</v>
      </c>
      <c r="BY1180" s="95">
        <v>1721</v>
      </c>
      <c r="BZ1180" s="95">
        <v>2123</v>
      </c>
      <c r="CA1180" s="95">
        <v>2028</v>
      </c>
      <c r="CB1180" s="95">
        <v>1912</v>
      </c>
      <c r="CC1180" s="95">
        <v>1839</v>
      </c>
      <c r="CD1180" s="95">
        <v>1820</v>
      </c>
      <c r="CE1180" s="72">
        <v>650.75523149000003</v>
      </c>
      <c r="CF1180" s="72">
        <v>676.59346364999999</v>
      </c>
      <c r="CG1180" s="72">
        <v>712.40329333</v>
      </c>
      <c r="CH1180" s="72">
        <v>716.50152150999998</v>
      </c>
      <c r="CI1180" s="72">
        <v>731.52548966999996</v>
      </c>
      <c r="CJ1180" s="96">
        <v>0.99310765199999995</v>
      </c>
      <c r="CK1180" s="96">
        <v>1.0149965036999999</v>
      </c>
      <c r="CL1180" s="96">
        <v>1.0876985091</v>
      </c>
      <c r="CM1180" s="96">
        <v>1.1498649692</v>
      </c>
      <c r="CN1180" s="96">
        <v>1.0822999488</v>
      </c>
      <c r="CO1180" s="96">
        <v>0.98946027150000004</v>
      </c>
      <c r="CP1180" s="96">
        <v>1.0769442163</v>
      </c>
      <c r="CQ1180" s="96">
        <v>0.99584056389999998</v>
      </c>
      <c r="CR1180" s="96">
        <v>1.0814422524</v>
      </c>
      <c r="CS1180" s="95">
        <v>1987</v>
      </c>
      <c r="CT1180" s="95">
        <v>1937</v>
      </c>
      <c r="CU1180" s="95">
        <v>1818</v>
      </c>
      <c r="CV1180" s="95">
        <v>1762</v>
      </c>
      <c r="CW1180" s="95">
        <v>1749</v>
      </c>
      <c r="CX1180" s="96">
        <v>1.0099818389999999</v>
      </c>
      <c r="CY1180" s="96">
        <v>0.97893125000000003</v>
      </c>
      <c r="CZ1180" s="96">
        <v>0.97666405499999998</v>
      </c>
      <c r="DA1180" s="96">
        <v>0.98246155300000004</v>
      </c>
      <c r="DB1180" s="96">
        <v>0.99815874100000002</v>
      </c>
      <c r="DC1180">
        <v>2013</v>
      </c>
      <c r="DD1180" s="6">
        <v>1851.6</v>
      </c>
      <c r="DE1180" s="96">
        <v>3.6735343000000001E-3</v>
      </c>
      <c r="DF1180" s="72">
        <v>827.49</v>
      </c>
      <c r="DG1180" s="96">
        <v>1</v>
      </c>
      <c r="DH1180" s="72">
        <v>827.49</v>
      </c>
      <c r="DI1180" s="72">
        <v>841.79921778000005</v>
      </c>
      <c r="DJ1180" s="96">
        <v>1</v>
      </c>
      <c r="DK1180" s="72">
        <v>827.49</v>
      </c>
      <c r="DL1180" s="96">
        <v>1</v>
      </c>
      <c r="DM1180" s="72">
        <v>827.49</v>
      </c>
      <c r="DN1180" s="96">
        <v>1</v>
      </c>
      <c r="DO1180" s="96">
        <v>8.8409999999999999E-3</v>
      </c>
      <c r="DP1180" s="72">
        <v>7.32</v>
      </c>
      <c r="DQ1180" s="72">
        <v>820.17</v>
      </c>
      <c r="DR1180" t="s">
        <v>795</v>
      </c>
      <c r="DT1180" t="s">
        <v>752</v>
      </c>
    </row>
    <row r="1181" spans="1:124" x14ac:dyDescent="0.3">
      <c r="A1181" t="s">
        <v>796</v>
      </c>
      <c r="B1181">
        <v>19610</v>
      </c>
      <c r="C1181" s="95">
        <v>1938</v>
      </c>
      <c r="D1181" s="95">
        <v>11240304</v>
      </c>
      <c r="E1181" s="95">
        <v>1868</v>
      </c>
      <c r="F1181" s="95">
        <v>8317390</v>
      </c>
      <c r="G1181" s="95">
        <v>310</v>
      </c>
      <c r="H1181" s="95">
        <v>1459646</v>
      </c>
      <c r="I1181" s="95">
        <v>297</v>
      </c>
      <c r="J1181" s="95">
        <v>1267763</v>
      </c>
      <c r="K1181" s="95">
        <v>1942</v>
      </c>
      <c r="L1181" s="95">
        <v>11179788</v>
      </c>
      <c r="M1181" s="95">
        <v>1860</v>
      </c>
      <c r="N1181" s="95">
        <v>9092283</v>
      </c>
      <c r="O1181" s="95">
        <v>309</v>
      </c>
      <c r="P1181" s="95">
        <v>1507665</v>
      </c>
      <c r="Q1181" s="95">
        <v>294</v>
      </c>
      <c r="R1181" s="95">
        <v>1354450</v>
      </c>
      <c r="S1181" s="95">
        <v>1924</v>
      </c>
      <c r="T1181" s="95">
        <v>10082554</v>
      </c>
      <c r="U1181" s="95">
        <v>1835</v>
      </c>
      <c r="V1181" s="95">
        <v>9046958</v>
      </c>
      <c r="W1181" s="95">
        <v>313</v>
      </c>
      <c r="X1181" s="95">
        <v>1617042</v>
      </c>
      <c r="Y1181" s="95">
        <v>298</v>
      </c>
      <c r="Z1181" s="95">
        <v>1337248</v>
      </c>
      <c r="AA1181" s="95">
        <v>1890</v>
      </c>
      <c r="AB1181" s="95">
        <v>10161162</v>
      </c>
      <c r="AC1181" s="95">
        <v>1793</v>
      </c>
      <c r="AD1181" s="95">
        <v>9656280</v>
      </c>
      <c r="AE1181" s="95">
        <v>300</v>
      </c>
      <c r="AF1181" s="95">
        <v>1624034</v>
      </c>
      <c r="AG1181" s="95">
        <v>287</v>
      </c>
      <c r="AH1181" s="95">
        <v>1445255</v>
      </c>
      <c r="AI1181" s="95">
        <v>1889</v>
      </c>
      <c r="AJ1181" s="95">
        <v>9199052</v>
      </c>
      <c r="AK1181" s="95">
        <v>1785</v>
      </c>
      <c r="AL1181" s="95">
        <v>10274657.119999999</v>
      </c>
      <c r="AM1181" s="95">
        <v>296</v>
      </c>
      <c r="AN1181" s="95">
        <v>1096505</v>
      </c>
      <c r="AO1181" s="95">
        <v>283</v>
      </c>
      <c r="AP1181" s="95">
        <v>1331935</v>
      </c>
      <c r="AQ1181" s="72">
        <v>470.79</v>
      </c>
      <c r="AR1181" s="72">
        <v>368.94</v>
      </c>
      <c r="AS1181" s="72">
        <v>839.73</v>
      </c>
      <c r="AT1181" s="95">
        <v>12699950</v>
      </c>
      <c r="AU1181" s="95">
        <v>9585153</v>
      </c>
      <c r="AV1181" s="95">
        <v>2248</v>
      </c>
      <c r="AW1181" s="95">
        <v>2165</v>
      </c>
      <c r="AX1181" s="72">
        <v>469.7</v>
      </c>
      <c r="AY1181" s="72">
        <v>404.16</v>
      </c>
      <c r="AZ1181" s="72">
        <v>873.86</v>
      </c>
      <c r="BA1181" s="95">
        <v>12687453</v>
      </c>
      <c r="BB1181" s="95">
        <v>10446733</v>
      </c>
      <c r="BC1181" s="95">
        <v>2251</v>
      </c>
      <c r="BD1181" s="95">
        <v>2154</v>
      </c>
      <c r="BE1181" s="72">
        <v>435.84</v>
      </c>
      <c r="BF1181" s="72">
        <v>405.7</v>
      </c>
      <c r="BG1181" s="72">
        <v>841.54</v>
      </c>
      <c r="BH1181" s="95">
        <v>11699596</v>
      </c>
      <c r="BI1181" s="95">
        <v>10384206</v>
      </c>
      <c r="BJ1181" s="95">
        <v>2237</v>
      </c>
      <c r="BK1181" s="95">
        <v>2133</v>
      </c>
      <c r="BL1181" s="72">
        <v>448.45</v>
      </c>
      <c r="BM1181" s="72">
        <v>444.77</v>
      </c>
      <c r="BN1181" s="72">
        <v>893.22</v>
      </c>
      <c r="BO1181" s="95">
        <v>11785196</v>
      </c>
      <c r="BP1181" s="95">
        <v>11101535</v>
      </c>
      <c r="BQ1181" s="95">
        <v>2190</v>
      </c>
      <c r="BR1181" s="95">
        <v>2080</v>
      </c>
      <c r="BS1181" s="72">
        <v>392.66</v>
      </c>
      <c r="BT1181" s="72">
        <v>467.71</v>
      </c>
      <c r="BU1181" s="72">
        <v>860.37</v>
      </c>
      <c r="BV1181" s="95">
        <v>10295557</v>
      </c>
      <c r="BW1181" s="95">
        <v>11606592.119999999</v>
      </c>
      <c r="BX1181" s="95">
        <v>2185</v>
      </c>
      <c r="BY1181" s="95">
        <v>2068</v>
      </c>
      <c r="BZ1181" s="95">
        <v>2208</v>
      </c>
      <c r="CA1181" s="95">
        <v>2204</v>
      </c>
      <c r="CB1181" s="95">
        <v>2187</v>
      </c>
      <c r="CC1181" s="95">
        <v>2138</v>
      </c>
      <c r="CD1181" s="95">
        <v>2128</v>
      </c>
      <c r="CE1181" s="72">
        <v>650.75523149000003</v>
      </c>
      <c r="CF1181" s="72">
        <v>676.59346364999999</v>
      </c>
      <c r="CG1181" s="72">
        <v>712.40329333</v>
      </c>
      <c r="CH1181" s="72">
        <v>716.50152150999998</v>
      </c>
      <c r="CI1181" s="72">
        <v>731.52548966999996</v>
      </c>
      <c r="CJ1181" s="96">
        <v>1.290393007</v>
      </c>
      <c r="CK1181" s="96">
        <v>1.2915584422999999</v>
      </c>
      <c r="CL1181" s="96">
        <v>1.1812691040000001</v>
      </c>
      <c r="CM1181" s="96">
        <v>1.2466407582000001</v>
      </c>
      <c r="CN1181" s="96">
        <v>1.1761312656</v>
      </c>
      <c r="CO1181" s="96">
        <v>1.0648983042</v>
      </c>
      <c r="CP1181" s="96">
        <v>1.1617996859999999</v>
      </c>
      <c r="CQ1181" s="96">
        <v>0.99584056389999998</v>
      </c>
      <c r="CR1181" s="96">
        <v>1.1666521351000001</v>
      </c>
      <c r="CS1181" s="95">
        <v>2160</v>
      </c>
      <c r="CT1181" s="95">
        <v>2171</v>
      </c>
      <c r="CU1181" s="95">
        <v>2168</v>
      </c>
      <c r="CV1181" s="95">
        <v>2124</v>
      </c>
      <c r="CW1181" s="95">
        <v>2109</v>
      </c>
      <c r="CX1181" s="96">
        <v>1.1311638040000001</v>
      </c>
      <c r="CY1181" s="96">
        <v>1.0971344940000001</v>
      </c>
      <c r="CZ1181" s="96">
        <v>1.05514357</v>
      </c>
      <c r="DA1181" s="96">
        <v>1.0140867389999999</v>
      </c>
      <c r="DB1181" s="96">
        <v>1.0250470860000001</v>
      </c>
      <c r="DC1181">
        <v>2013</v>
      </c>
      <c r="DD1181" s="6">
        <v>2120</v>
      </c>
      <c r="DE1181" s="96">
        <v>7.1404930000000001E-4</v>
      </c>
      <c r="DF1181" s="72">
        <v>895.34</v>
      </c>
      <c r="DG1181" s="96">
        <v>1</v>
      </c>
      <c r="DH1181" s="72">
        <v>895.34</v>
      </c>
      <c r="DI1181" s="72">
        <v>872.04295533000004</v>
      </c>
      <c r="DJ1181" s="96">
        <v>1</v>
      </c>
      <c r="DK1181" s="72">
        <v>895.34</v>
      </c>
      <c r="DL1181" s="96">
        <v>1</v>
      </c>
      <c r="DM1181" s="72">
        <v>895.34</v>
      </c>
      <c r="DN1181" s="96">
        <v>1</v>
      </c>
      <c r="DO1181" s="96">
        <v>2.029E-3</v>
      </c>
      <c r="DP1181" s="72">
        <v>1.82</v>
      </c>
      <c r="DQ1181" s="72">
        <v>893.52</v>
      </c>
      <c r="DR1181" t="s">
        <v>796</v>
      </c>
      <c r="DT1181" t="s">
        <v>752</v>
      </c>
    </row>
    <row r="1182" spans="1:124" x14ac:dyDescent="0.3">
      <c r="A1182" t="s">
        <v>797</v>
      </c>
      <c r="B1182">
        <v>19620</v>
      </c>
      <c r="C1182" s="95">
        <v>943</v>
      </c>
      <c r="D1182" s="95">
        <v>4197616</v>
      </c>
      <c r="E1182" s="95">
        <v>854</v>
      </c>
      <c r="F1182" s="95">
        <v>4028068</v>
      </c>
      <c r="G1182" s="95">
        <v>235</v>
      </c>
      <c r="H1182" s="95">
        <v>959869</v>
      </c>
      <c r="I1182" s="95">
        <v>206</v>
      </c>
      <c r="J1182" s="95">
        <v>1079136</v>
      </c>
      <c r="K1182" s="95">
        <v>947</v>
      </c>
      <c r="L1182" s="95">
        <v>3853900</v>
      </c>
      <c r="M1182" s="95">
        <v>856</v>
      </c>
      <c r="N1182" s="95">
        <v>4073163</v>
      </c>
      <c r="O1182" s="95">
        <v>245</v>
      </c>
      <c r="P1182" s="95">
        <v>961374</v>
      </c>
      <c r="Q1182" s="95">
        <v>218</v>
      </c>
      <c r="R1182" s="95">
        <v>1186499</v>
      </c>
      <c r="S1182" s="95">
        <v>926</v>
      </c>
      <c r="T1182" s="95">
        <v>5016004</v>
      </c>
      <c r="U1182" s="95">
        <v>823</v>
      </c>
      <c r="V1182" s="95">
        <v>4282689</v>
      </c>
      <c r="W1182" s="95">
        <v>226</v>
      </c>
      <c r="X1182" s="95">
        <v>1283554</v>
      </c>
      <c r="Y1182" s="95">
        <v>197</v>
      </c>
      <c r="Z1182" s="95">
        <v>1312309</v>
      </c>
      <c r="AA1182" s="95">
        <v>910</v>
      </c>
      <c r="AB1182" s="95">
        <v>4847200</v>
      </c>
      <c r="AC1182" s="95">
        <v>799</v>
      </c>
      <c r="AD1182" s="95">
        <v>4734277</v>
      </c>
      <c r="AE1182" s="95">
        <v>239</v>
      </c>
      <c r="AF1182" s="95">
        <v>682268</v>
      </c>
      <c r="AG1182" s="95">
        <v>208</v>
      </c>
      <c r="AH1182" s="95">
        <v>1397232</v>
      </c>
      <c r="AI1182" s="95">
        <v>910</v>
      </c>
      <c r="AJ1182" s="95">
        <v>3962113</v>
      </c>
      <c r="AK1182" s="95">
        <v>804</v>
      </c>
      <c r="AL1182" s="95">
        <v>4745890</v>
      </c>
      <c r="AM1182" s="95">
        <v>229</v>
      </c>
      <c r="AN1182" s="95">
        <v>1362952</v>
      </c>
      <c r="AO1182" s="95">
        <v>199</v>
      </c>
      <c r="AP1182" s="95">
        <v>1593477</v>
      </c>
      <c r="AQ1182" s="72">
        <v>364.85</v>
      </c>
      <c r="AR1182" s="72">
        <v>401.51</v>
      </c>
      <c r="AS1182" s="72">
        <v>766.36</v>
      </c>
      <c r="AT1182" s="95">
        <v>5157485</v>
      </c>
      <c r="AU1182" s="95">
        <v>5107204</v>
      </c>
      <c r="AV1182" s="95">
        <v>1178</v>
      </c>
      <c r="AW1182" s="95">
        <v>1060</v>
      </c>
      <c r="AX1182" s="72">
        <v>336.64</v>
      </c>
      <c r="AY1182" s="72">
        <v>408.11</v>
      </c>
      <c r="AZ1182" s="72">
        <v>744.75</v>
      </c>
      <c r="BA1182" s="95">
        <v>4815274</v>
      </c>
      <c r="BB1182" s="95">
        <v>5259662</v>
      </c>
      <c r="BC1182" s="95">
        <v>1192</v>
      </c>
      <c r="BD1182" s="95">
        <v>1074</v>
      </c>
      <c r="BE1182" s="72">
        <v>455.7</v>
      </c>
      <c r="BF1182" s="72">
        <v>457.11</v>
      </c>
      <c r="BG1182" s="72">
        <v>912.81</v>
      </c>
      <c r="BH1182" s="95">
        <v>6299558</v>
      </c>
      <c r="BI1182" s="95">
        <v>5594998</v>
      </c>
      <c r="BJ1182" s="95">
        <v>1152</v>
      </c>
      <c r="BK1182" s="95">
        <v>1020</v>
      </c>
      <c r="BL1182" s="72">
        <v>401.03</v>
      </c>
      <c r="BM1182" s="72">
        <v>507.41</v>
      </c>
      <c r="BN1182" s="72">
        <v>908.44</v>
      </c>
      <c r="BO1182" s="95">
        <v>5529468</v>
      </c>
      <c r="BP1182" s="95">
        <v>6131509</v>
      </c>
      <c r="BQ1182" s="95">
        <v>1149</v>
      </c>
      <c r="BR1182" s="95">
        <v>1007</v>
      </c>
      <c r="BS1182" s="72">
        <v>389.6</v>
      </c>
      <c r="BT1182" s="72">
        <v>526.70000000000005</v>
      </c>
      <c r="BU1182" s="72">
        <v>916.3</v>
      </c>
      <c r="BV1182" s="95">
        <v>5325065</v>
      </c>
      <c r="BW1182" s="95">
        <v>6339367</v>
      </c>
      <c r="BX1182" s="95">
        <v>1139</v>
      </c>
      <c r="BY1182" s="95">
        <v>1003</v>
      </c>
      <c r="BZ1182" s="95">
        <v>1122</v>
      </c>
      <c r="CA1182" s="95">
        <v>1135</v>
      </c>
      <c r="CB1182" s="95">
        <v>1088</v>
      </c>
      <c r="CC1182" s="95">
        <v>1082</v>
      </c>
      <c r="CD1182" s="95">
        <v>1072</v>
      </c>
      <c r="CE1182" s="72">
        <v>650.75523149000003</v>
      </c>
      <c r="CF1182" s="72">
        <v>676.59346364999999</v>
      </c>
      <c r="CG1182" s="72">
        <v>712.40329333</v>
      </c>
      <c r="CH1182" s="72">
        <v>716.50152150999998</v>
      </c>
      <c r="CI1182" s="72">
        <v>731.52548966999996</v>
      </c>
      <c r="CJ1182" s="96">
        <v>1.1776470828000001</v>
      </c>
      <c r="CK1182" s="96">
        <v>1.1007348429999999</v>
      </c>
      <c r="CL1182" s="96">
        <v>1.2813107527000001</v>
      </c>
      <c r="CM1182" s="96">
        <v>1.2678828624</v>
      </c>
      <c r="CN1182" s="96">
        <v>1.2525879315999999</v>
      </c>
      <c r="CO1182" s="96">
        <v>1.0305052253</v>
      </c>
      <c r="CP1182" s="96">
        <v>1.1800354473000001</v>
      </c>
      <c r="CQ1182" s="96">
        <v>0.99584056389999998</v>
      </c>
      <c r="CR1182" s="96">
        <v>1.1849640611000001</v>
      </c>
      <c r="CS1182" s="95">
        <v>1071</v>
      </c>
      <c r="CT1182" s="95">
        <v>1106</v>
      </c>
      <c r="CU1182" s="95">
        <v>1035</v>
      </c>
      <c r="CV1182" s="95">
        <v>1034</v>
      </c>
      <c r="CW1182" s="95">
        <v>1011</v>
      </c>
      <c r="CX1182" s="96">
        <v>1.0381064550000001</v>
      </c>
      <c r="CY1182" s="96">
        <v>1.0234678319999999</v>
      </c>
      <c r="CZ1182" s="96">
        <v>1.0714251100000001</v>
      </c>
      <c r="DA1182" s="96">
        <v>1.0087999459999999</v>
      </c>
      <c r="DB1182" s="96">
        <v>1.0104593479999999</v>
      </c>
      <c r="DC1182">
        <v>2013</v>
      </c>
      <c r="DD1182" s="6">
        <v>1032.8</v>
      </c>
      <c r="DE1182" s="96">
        <v>1.9625053999999999E-3</v>
      </c>
      <c r="DF1182" s="72">
        <v>908.25</v>
      </c>
      <c r="DG1182" s="96">
        <v>1</v>
      </c>
      <c r="DH1182" s="72">
        <v>908.25</v>
      </c>
      <c r="DI1182" s="72">
        <v>841.79921778000005</v>
      </c>
      <c r="DJ1182" s="96">
        <v>1</v>
      </c>
      <c r="DK1182" s="72">
        <v>908.25</v>
      </c>
      <c r="DL1182" s="96">
        <v>1</v>
      </c>
      <c r="DM1182" s="72">
        <v>908.25</v>
      </c>
      <c r="DN1182" s="96">
        <v>1</v>
      </c>
      <c r="DO1182" s="96">
        <v>4.522E-3</v>
      </c>
      <c r="DP1182" s="72">
        <v>4.1100000000000003</v>
      </c>
      <c r="DQ1182" s="72">
        <v>904.14</v>
      </c>
      <c r="DR1182" t="s">
        <v>797</v>
      </c>
      <c r="DT1182" t="s">
        <v>752</v>
      </c>
    </row>
    <row r="1183" spans="1:124" x14ac:dyDescent="0.3">
      <c r="A1183" t="s">
        <v>798</v>
      </c>
      <c r="B1183">
        <v>19630</v>
      </c>
      <c r="C1183" s="95">
        <v>1939</v>
      </c>
      <c r="D1183" s="95">
        <v>13581606</v>
      </c>
      <c r="E1183" s="95">
        <v>1876</v>
      </c>
      <c r="F1183" s="95">
        <v>8452382</v>
      </c>
      <c r="G1183" s="95">
        <v>463</v>
      </c>
      <c r="H1183" s="95">
        <v>1873165</v>
      </c>
      <c r="I1183" s="95">
        <v>435</v>
      </c>
      <c r="J1183" s="95">
        <v>1559318</v>
      </c>
      <c r="K1183" s="95">
        <v>1852</v>
      </c>
      <c r="L1183" s="95">
        <v>14005750</v>
      </c>
      <c r="M1183" s="95">
        <v>1769</v>
      </c>
      <c r="N1183" s="95">
        <v>8562428</v>
      </c>
      <c r="O1183" s="95">
        <v>479</v>
      </c>
      <c r="P1183" s="95">
        <v>1682195</v>
      </c>
      <c r="Q1183" s="95">
        <v>445</v>
      </c>
      <c r="R1183" s="95">
        <v>1677236</v>
      </c>
      <c r="S1183" s="95">
        <v>1809</v>
      </c>
      <c r="T1183" s="95">
        <v>12089945</v>
      </c>
      <c r="U1183" s="95">
        <v>1714</v>
      </c>
      <c r="V1183" s="95">
        <v>8159073</v>
      </c>
      <c r="W1183" s="95">
        <v>485</v>
      </c>
      <c r="X1183" s="95">
        <v>2123585</v>
      </c>
      <c r="Y1183" s="95">
        <v>459</v>
      </c>
      <c r="Z1183" s="95">
        <v>1811358</v>
      </c>
      <c r="AA1183" s="95">
        <v>1787</v>
      </c>
      <c r="AB1183" s="95">
        <v>12352614</v>
      </c>
      <c r="AC1183" s="95">
        <v>1685</v>
      </c>
      <c r="AD1183" s="95">
        <v>8453190</v>
      </c>
      <c r="AE1183" s="95">
        <v>472</v>
      </c>
      <c r="AF1183" s="95">
        <v>1899554</v>
      </c>
      <c r="AG1183" s="95">
        <v>441</v>
      </c>
      <c r="AH1183" s="95">
        <v>1681581</v>
      </c>
      <c r="AI1183" s="95">
        <v>1822</v>
      </c>
      <c r="AJ1183" s="95">
        <v>11488984</v>
      </c>
      <c r="AK1183" s="95">
        <v>1709</v>
      </c>
      <c r="AL1183" s="95">
        <v>9152874</v>
      </c>
      <c r="AM1183" s="95">
        <v>459</v>
      </c>
      <c r="AN1183" s="95">
        <v>2205205</v>
      </c>
      <c r="AO1183" s="95">
        <v>430</v>
      </c>
      <c r="AP1183" s="95">
        <v>1902479</v>
      </c>
      <c r="AQ1183" s="72">
        <v>536.17999999999995</v>
      </c>
      <c r="AR1183" s="72">
        <v>361.02</v>
      </c>
      <c r="AS1183" s="72">
        <v>897.2</v>
      </c>
      <c r="AT1183" s="95">
        <v>15454771</v>
      </c>
      <c r="AU1183" s="95">
        <v>10011700</v>
      </c>
      <c r="AV1183" s="95">
        <v>2402</v>
      </c>
      <c r="AW1183" s="95">
        <v>2311</v>
      </c>
      <c r="AX1183" s="72">
        <v>560.84</v>
      </c>
      <c r="AY1183" s="72">
        <v>385.41</v>
      </c>
      <c r="AZ1183" s="72">
        <v>946.25</v>
      </c>
      <c r="BA1183" s="95">
        <v>15687945</v>
      </c>
      <c r="BB1183" s="95">
        <v>10239664</v>
      </c>
      <c r="BC1183" s="95">
        <v>2331</v>
      </c>
      <c r="BD1183" s="95">
        <v>2214</v>
      </c>
      <c r="BE1183" s="72">
        <v>516.33000000000004</v>
      </c>
      <c r="BF1183" s="72">
        <v>382.36</v>
      </c>
      <c r="BG1183" s="72">
        <v>898.69</v>
      </c>
      <c r="BH1183" s="95">
        <v>14213530</v>
      </c>
      <c r="BI1183" s="95">
        <v>9970431</v>
      </c>
      <c r="BJ1183" s="95">
        <v>2294</v>
      </c>
      <c r="BK1183" s="95">
        <v>2173</v>
      </c>
      <c r="BL1183" s="72">
        <v>525.76</v>
      </c>
      <c r="BM1183" s="72">
        <v>397.26</v>
      </c>
      <c r="BN1183" s="72">
        <v>923.02</v>
      </c>
      <c r="BO1183" s="95">
        <v>14252168</v>
      </c>
      <c r="BP1183" s="95">
        <v>10134771</v>
      </c>
      <c r="BQ1183" s="95">
        <v>2259</v>
      </c>
      <c r="BR1183" s="95">
        <v>2126</v>
      </c>
      <c r="BS1183" s="72">
        <v>500.3</v>
      </c>
      <c r="BT1183" s="72">
        <v>430.71</v>
      </c>
      <c r="BU1183" s="72">
        <v>931.01</v>
      </c>
      <c r="BV1183" s="95">
        <v>13694189</v>
      </c>
      <c r="BW1183" s="95">
        <v>11055353</v>
      </c>
      <c r="BX1183" s="95">
        <v>2281</v>
      </c>
      <c r="BY1183" s="95">
        <v>2139</v>
      </c>
      <c r="BZ1183" s="95">
        <v>2359</v>
      </c>
      <c r="CA1183" s="95">
        <v>2275</v>
      </c>
      <c r="CB1183" s="95">
        <v>2236</v>
      </c>
      <c r="CC1183" s="95">
        <v>2196</v>
      </c>
      <c r="CD1183" s="95">
        <v>2212</v>
      </c>
      <c r="CE1183" s="72">
        <v>650.75523149000003</v>
      </c>
      <c r="CF1183" s="72">
        <v>676.59346364999999</v>
      </c>
      <c r="CG1183" s="72">
        <v>712.40329333</v>
      </c>
      <c r="CH1183" s="72">
        <v>716.50152150999998</v>
      </c>
      <c r="CI1183" s="72">
        <v>731.52548966999996</v>
      </c>
      <c r="CJ1183" s="96">
        <v>1.3787057814999999</v>
      </c>
      <c r="CK1183" s="96">
        <v>1.3985503125000001</v>
      </c>
      <c r="CL1183" s="96">
        <v>1.2614905187000001</v>
      </c>
      <c r="CM1183" s="96">
        <v>1.2882317375000001</v>
      </c>
      <c r="CN1183" s="96">
        <v>1.2726965952</v>
      </c>
      <c r="CO1183" s="96">
        <v>1.0562618885999999</v>
      </c>
      <c r="CP1183" s="96">
        <v>1.2496285279999999</v>
      </c>
      <c r="CQ1183" s="96">
        <v>0.99584056389999998</v>
      </c>
      <c r="CR1183" s="96">
        <v>1.2548478088999999</v>
      </c>
      <c r="CS1183" s="95">
        <v>2424</v>
      </c>
      <c r="CT1183" s="95">
        <v>2315</v>
      </c>
      <c r="CU1183" s="95">
        <v>2255</v>
      </c>
      <c r="CV1183" s="95">
        <v>2252</v>
      </c>
      <c r="CW1183" s="95">
        <v>2272</v>
      </c>
      <c r="CX1183" s="96">
        <v>1.07864206</v>
      </c>
      <c r="CY1183" s="96">
        <v>1.081250439</v>
      </c>
      <c r="CZ1183" s="96">
        <v>1.0470245380000001</v>
      </c>
      <c r="DA1183" s="96">
        <v>1.028710384</v>
      </c>
      <c r="DB1183" s="96">
        <v>1.0434001740000001</v>
      </c>
      <c r="DC1183">
        <v>2013</v>
      </c>
      <c r="DD1183" s="6">
        <v>2192.6</v>
      </c>
      <c r="DE1183" s="96">
        <v>1.1214491999999999E-3</v>
      </c>
      <c r="DF1183" s="72">
        <v>962.63</v>
      </c>
      <c r="DG1183" s="96">
        <v>1</v>
      </c>
      <c r="DH1183" s="72">
        <v>962.63</v>
      </c>
      <c r="DI1183" s="72">
        <v>872.04295533000004</v>
      </c>
      <c r="DJ1183" s="96">
        <v>1</v>
      </c>
      <c r="DK1183" s="72">
        <v>962.63</v>
      </c>
      <c r="DL1183" s="96">
        <v>1</v>
      </c>
      <c r="DM1183" s="72">
        <v>962.63</v>
      </c>
      <c r="DN1183" s="96">
        <v>1</v>
      </c>
      <c r="DO1183" s="96">
        <v>3.5279999999999999E-3</v>
      </c>
      <c r="DP1183" s="72">
        <v>3.4</v>
      </c>
      <c r="DQ1183" s="72">
        <v>959.23</v>
      </c>
      <c r="DR1183" t="s">
        <v>798</v>
      </c>
      <c r="DT1183" t="s">
        <v>752</v>
      </c>
    </row>
    <row r="1184" spans="1:124" x14ac:dyDescent="0.3">
      <c r="A1184" t="s">
        <v>799</v>
      </c>
      <c r="B1184">
        <v>20000</v>
      </c>
      <c r="C1184" s="95">
        <v>14545</v>
      </c>
      <c r="D1184" s="95">
        <v>51026509</v>
      </c>
      <c r="E1184" s="95">
        <v>13960</v>
      </c>
      <c r="F1184" s="95">
        <v>43037489</v>
      </c>
      <c r="G1184" s="95">
        <v>4662</v>
      </c>
      <c r="H1184" s="95">
        <v>12076240</v>
      </c>
      <c r="I1184" s="95">
        <v>4077</v>
      </c>
      <c r="J1184" s="95">
        <v>12904747</v>
      </c>
      <c r="K1184" s="95">
        <v>14249</v>
      </c>
      <c r="L1184" s="95">
        <v>52144749</v>
      </c>
      <c r="M1184" s="95">
        <v>13593</v>
      </c>
      <c r="N1184" s="95">
        <v>43570021</v>
      </c>
      <c r="O1184" s="95">
        <v>4853</v>
      </c>
      <c r="P1184" s="95">
        <v>12867827</v>
      </c>
      <c r="Q1184" s="95">
        <v>4211</v>
      </c>
      <c r="R1184" s="95">
        <v>14032793</v>
      </c>
      <c r="S1184" s="95">
        <v>13942</v>
      </c>
      <c r="T1184" s="95">
        <v>54142092</v>
      </c>
      <c r="U1184" s="95">
        <v>13205</v>
      </c>
      <c r="V1184" s="95">
        <v>43406303</v>
      </c>
      <c r="W1184" s="95">
        <v>4892</v>
      </c>
      <c r="X1184" s="95">
        <v>12995389</v>
      </c>
      <c r="Y1184" s="95">
        <v>4363</v>
      </c>
      <c r="Z1184" s="95">
        <v>14867904</v>
      </c>
      <c r="AA1184" s="95">
        <v>13166</v>
      </c>
      <c r="AB1184" s="95">
        <v>48931040</v>
      </c>
      <c r="AC1184" s="95">
        <v>12405</v>
      </c>
      <c r="AD1184" s="95">
        <v>44599630</v>
      </c>
      <c r="AE1184" s="95">
        <v>4963</v>
      </c>
      <c r="AF1184" s="95">
        <v>14166307</v>
      </c>
      <c r="AG1184" s="95">
        <v>4442</v>
      </c>
      <c r="AH1184" s="95">
        <v>17337473</v>
      </c>
      <c r="AI1184" s="95">
        <v>12866</v>
      </c>
      <c r="AJ1184" s="95">
        <v>47097388</v>
      </c>
      <c r="AK1184" s="95">
        <v>12099</v>
      </c>
      <c r="AL1184" s="95">
        <v>45623747</v>
      </c>
      <c r="AM1184" s="95">
        <v>5092</v>
      </c>
      <c r="AN1184" s="95">
        <v>14204273</v>
      </c>
      <c r="AO1184" s="95">
        <v>4528</v>
      </c>
      <c r="AP1184" s="95">
        <v>18143949</v>
      </c>
      <c r="AQ1184" s="72">
        <v>273.77999999999997</v>
      </c>
      <c r="AR1184" s="72">
        <v>258.45999999999998</v>
      </c>
      <c r="AS1184" s="72">
        <v>532.24</v>
      </c>
      <c r="AT1184" s="95">
        <v>63102749</v>
      </c>
      <c r="AU1184" s="95">
        <v>55942236</v>
      </c>
      <c r="AV1184" s="95">
        <v>19207</v>
      </c>
      <c r="AW1184" s="95">
        <v>18037</v>
      </c>
      <c r="AX1184" s="72">
        <v>283.62</v>
      </c>
      <c r="AY1184" s="72">
        <v>269.62</v>
      </c>
      <c r="AZ1184" s="72">
        <v>553.24</v>
      </c>
      <c r="BA1184" s="95">
        <v>65012576</v>
      </c>
      <c r="BB1184" s="95">
        <v>57602814</v>
      </c>
      <c r="BC1184" s="95">
        <v>19102</v>
      </c>
      <c r="BD1184" s="95">
        <v>17804</v>
      </c>
      <c r="BE1184" s="72">
        <v>297.06</v>
      </c>
      <c r="BF1184" s="72">
        <v>276.42</v>
      </c>
      <c r="BG1184" s="72">
        <v>573.48</v>
      </c>
      <c r="BH1184" s="95">
        <v>67137481</v>
      </c>
      <c r="BI1184" s="95">
        <v>58274207</v>
      </c>
      <c r="BJ1184" s="95">
        <v>18834</v>
      </c>
      <c r="BK1184" s="95">
        <v>17568</v>
      </c>
      <c r="BL1184" s="72">
        <v>290.04000000000002</v>
      </c>
      <c r="BM1184" s="72">
        <v>306.37</v>
      </c>
      <c r="BN1184" s="72">
        <v>596.41</v>
      </c>
      <c r="BO1184" s="95">
        <v>63097347</v>
      </c>
      <c r="BP1184" s="95">
        <v>61937103</v>
      </c>
      <c r="BQ1184" s="95">
        <v>18129</v>
      </c>
      <c r="BR1184" s="95">
        <v>16847</v>
      </c>
      <c r="BS1184" s="72">
        <v>284.47000000000003</v>
      </c>
      <c r="BT1184" s="72">
        <v>319.60000000000002</v>
      </c>
      <c r="BU1184" s="72">
        <v>604.07000000000005</v>
      </c>
      <c r="BV1184" s="95">
        <v>61301661</v>
      </c>
      <c r="BW1184" s="95">
        <v>63767696</v>
      </c>
      <c r="BX1184" s="95">
        <v>17958</v>
      </c>
      <c r="BY1184" s="95">
        <v>16627</v>
      </c>
      <c r="BZ1184" s="95">
        <v>18649</v>
      </c>
      <c r="CA1184" s="95">
        <v>18476</v>
      </c>
      <c r="CB1184" s="95">
        <v>18224</v>
      </c>
      <c r="CC1184" s="95">
        <v>17520</v>
      </c>
      <c r="CD1184" s="95">
        <v>17307</v>
      </c>
      <c r="CE1184" s="72">
        <v>650.75523149000003</v>
      </c>
      <c r="CF1184" s="72">
        <v>676.59346364999999</v>
      </c>
      <c r="CG1184" s="72">
        <v>712.40329333</v>
      </c>
      <c r="CH1184" s="72">
        <v>716.50152150999998</v>
      </c>
      <c r="CI1184" s="72">
        <v>731.52548966999996</v>
      </c>
      <c r="CJ1184" s="96">
        <v>0.81788047829999999</v>
      </c>
      <c r="CK1184" s="96">
        <v>0.81768451769999995</v>
      </c>
      <c r="CL1184" s="96">
        <v>0.80499347119999998</v>
      </c>
      <c r="CM1184" s="96">
        <v>0.83239181230000003</v>
      </c>
      <c r="CN1184" s="96">
        <v>0.82576753449999996</v>
      </c>
      <c r="CO1184" s="96">
        <v>0.99687749380000001</v>
      </c>
      <c r="CP1184" s="96">
        <v>0.8223112347</v>
      </c>
      <c r="CQ1184" s="96">
        <v>0.99584056389999998</v>
      </c>
      <c r="CR1184" s="96">
        <v>0.82574575400000005</v>
      </c>
      <c r="CS1184" s="95">
        <v>17195</v>
      </c>
      <c r="CT1184" s="95">
        <v>16966</v>
      </c>
      <c r="CU1184" s="95">
        <v>16743</v>
      </c>
      <c r="CV1184" s="95">
        <v>16007</v>
      </c>
      <c r="CW1184" s="95">
        <v>15726</v>
      </c>
      <c r="CX1184" s="96">
        <v>0.97805695699999995</v>
      </c>
      <c r="CY1184" s="96">
        <v>0.987581657</v>
      </c>
      <c r="CZ1184" s="96">
        <v>1.0001477350000001</v>
      </c>
      <c r="DA1184" s="96">
        <v>1.0195880639999999</v>
      </c>
      <c r="DB1184" s="96">
        <v>1.0008868129999999</v>
      </c>
      <c r="DC1184">
        <v>2013</v>
      </c>
      <c r="DD1184" s="6">
        <v>17376.599999999999</v>
      </c>
      <c r="DE1184" s="96">
        <v>3.8720518999999999E-3</v>
      </c>
      <c r="DF1184" s="72">
        <v>631.71</v>
      </c>
      <c r="DG1184" s="96">
        <v>1.0091536321000001</v>
      </c>
      <c r="DH1184" s="72">
        <v>637.49244094999995</v>
      </c>
      <c r="DI1184" s="72">
        <v>637.49244094999995</v>
      </c>
      <c r="DJ1184" s="96">
        <v>1</v>
      </c>
      <c r="DK1184" s="72">
        <v>637.49244094999995</v>
      </c>
      <c r="DL1184" s="96">
        <v>1</v>
      </c>
      <c r="DM1184" s="72">
        <v>637.49244094999995</v>
      </c>
      <c r="DN1184" s="96">
        <v>1</v>
      </c>
      <c r="DO1184" s="96">
        <v>1.0121E-2</v>
      </c>
      <c r="DP1184" s="72">
        <v>6.45</v>
      </c>
      <c r="DQ1184" s="72">
        <v>631.04</v>
      </c>
      <c r="DR1184" t="s">
        <v>799</v>
      </c>
      <c r="DT1184" t="s">
        <v>800</v>
      </c>
    </row>
    <row r="1185" spans="1:124" x14ac:dyDescent="0.3">
      <c r="A1185" t="s">
        <v>801</v>
      </c>
      <c r="B1185">
        <v>20010</v>
      </c>
      <c r="C1185" s="95">
        <v>12764</v>
      </c>
      <c r="D1185" s="95">
        <v>48674130</v>
      </c>
      <c r="E1185" s="95">
        <v>12422</v>
      </c>
      <c r="F1185" s="95">
        <v>41127956</v>
      </c>
      <c r="G1185" s="95">
        <v>3772</v>
      </c>
      <c r="H1185" s="95">
        <v>9521336</v>
      </c>
      <c r="I1185" s="95">
        <v>3370</v>
      </c>
      <c r="J1185" s="95">
        <v>10707721</v>
      </c>
      <c r="K1185" s="95">
        <v>12795</v>
      </c>
      <c r="L1185" s="95">
        <v>49098803</v>
      </c>
      <c r="M1185" s="95">
        <v>12408</v>
      </c>
      <c r="N1185" s="95">
        <v>41918328</v>
      </c>
      <c r="O1185" s="95">
        <v>3889</v>
      </c>
      <c r="P1185" s="95">
        <v>9205463</v>
      </c>
      <c r="Q1185" s="95">
        <v>3453</v>
      </c>
      <c r="R1185" s="95">
        <v>11169321</v>
      </c>
      <c r="S1185" s="95">
        <v>12761</v>
      </c>
      <c r="T1185" s="95">
        <v>47155859</v>
      </c>
      <c r="U1185" s="95">
        <v>12364</v>
      </c>
      <c r="V1185" s="95">
        <v>42768824</v>
      </c>
      <c r="W1185" s="95">
        <v>3940</v>
      </c>
      <c r="X1185" s="95">
        <v>10139886</v>
      </c>
      <c r="Y1185" s="95">
        <v>3549</v>
      </c>
      <c r="Z1185" s="95">
        <v>12716374</v>
      </c>
      <c r="AA1185" s="95">
        <v>12447</v>
      </c>
      <c r="AB1185" s="95">
        <v>46595303</v>
      </c>
      <c r="AC1185" s="95">
        <v>12007</v>
      </c>
      <c r="AD1185" s="95">
        <v>43614172</v>
      </c>
      <c r="AE1185" s="95">
        <v>3920</v>
      </c>
      <c r="AF1185" s="95">
        <v>8949206</v>
      </c>
      <c r="AG1185" s="95">
        <v>3556</v>
      </c>
      <c r="AH1185" s="95">
        <v>12935881</v>
      </c>
      <c r="AI1185" s="95">
        <v>12370</v>
      </c>
      <c r="AJ1185" s="95">
        <v>47932156.200000003</v>
      </c>
      <c r="AK1185" s="95">
        <v>11919</v>
      </c>
      <c r="AL1185" s="95">
        <v>46116970.049999997</v>
      </c>
      <c r="AM1185" s="95">
        <v>3937</v>
      </c>
      <c r="AN1185" s="95">
        <v>9042221</v>
      </c>
      <c r="AO1185" s="95">
        <v>3587</v>
      </c>
      <c r="AP1185" s="95">
        <v>13478370</v>
      </c>
      <c r="AQ1185" s="72">
        <v>293.27999999999997</v>
      </c>
      <c r="AR1185" s="72">
        <v>273.52999999999997</v>
      </c>
      <c r="AS1185" s="72">
        <v>566.80999999999995</v>
      </c>
      <c r="AT1185" s="95">
        <v>58195466</v>
      </c>
      <c r="AU1185" s="95">
        <v>51835677</v>
      </c>
      <c r="AV1185" s="95">
        <v>16536</v>
      </c>
      <c r="AW1185" s="95">
        <v>15792</v>
      </c>
      <c r="AX1185" s="72">
        <v>291.22000000000003</v>
      </c>
      <c r="AY1185" s="72">
        <v>278.92</v>
      </c>
      <c r="AZ1185" s="72">
        <v>570.14</v>
      </c>
      <c r="BA1185" s="95">
        <v>58304266</v>
      </c>
      <c r="BB1185" s="95">
        <v>53087649</v>
      </c>
      <c r="BC1185" s="95">
        <v>16684</v>
      </c>
      <c r="BD1185" s="95">
        <v>15861</v>
      </c>
      <c r="BE1185" s="72">
        <v>285.89</v>
      </c>
      <c r="BF1185" s="72">
        <v>290.57</v>
      </c>
      <c r="BG1185" s="72">
        <v>576.46</v>
      </c>
      <c r="BH1185" s="95">
        <v>57295745</v>
      </c>
      <c r="BI1185" s="95">
        <v>55485198</v>
      </c>
      <c r="BJ1185" s="95">
        <v>16701</v>
      </c>
      <c r="BK1185" s="95">
        <v>15913</v>
      </c>
      <c r="BL1185" s="72">
        <v>282.81</v>
      </c>
      <c r="BM1185" s="72">
        <v>302.8</v>
      </c>
      <c r="BN1185" s="72">
        <v>585.61</v>
      </c>
      <c r="BO1185" s="95">
        <v>55544509</v>
      </c>
      <c r="BP1185" s="95">
        <v>56550053</v>
      </c>
      <c r="BQ1185" s="95">
        <v>16367</v>
      </c>
      <c r="BR1185" s="95">
        <v>15563</v>
      </c>
      <c r="BS1185" s="72">
        <v>291.16000000000003</v>
      </c>
      <c r="BT1185" s="72">
        <v>320.27999999999997</v>
      </c>
      <c r="BU1185" s="72">
        <v>611.44000000000005</v>
      </c>
      <c r="BV1185" s="95">
        <v>56974377.200000003</v>
      </c>
      <c r="BW1185" s="95">
        <v>59595340.049999997</v>
      </c>
      <c r="BX1185" s="95">
        <v>16307</v>
      </c>
      <c r="BY1185" s="95">
        <v>15506</v>
      </c>
      <c r="BZ1185" s="95">
        <v>16181</v>
      </c>
      <c r="CA1185" s="95">
        <v>16287</v>
      </c>
      <c r="CB1185" s="95">
        <v>16321</v>
      </c>
      <c r="CC1185" s="95">
        <v>15985</v>
      </c>
      <c r="CD1185" s="95">
        <v>15915</v>
      </c>
      <c r="CE1185" s="72">
        <v>650.75523149000003</v>
      </c>
      <c r="CF1185" s="72">
        <v>676.59346364999999</v>
      </c>
      <c r="CG1185" s="72">
        <v>712.40329333</v>
      </c>
      <c r="CH1185" s="72">
        <v>716.50152150999998</v>
      </c>
      <c r="CI1185" s="72">
        <v>731.52548966999996</v>
      </c>
      <c r="CJ1185" s="96">
        <v>0.87100337049999998</v>
      </c>
      <c r="CK1185" s="96">
        <v>0.84266258930000004</v>
      </c>
      <c r="CL1185" s="96">
        <v>0.8091764951</v>
      </c>
      <c r="CM1185" s="96">
        <v>0.81731857139999997</v>
      </c>
      <c r="CN1185" s="96">
        <v>0.83584237139999995</v>
      </c>
      <c r="CO1185" s="96">
        <v>1.0338113256000001</v>
      </c>
      <c r="CP1185" s="96">
        <v>0.80788501619999997</v>
      </c>
      <c r="CQ1185" s="96">
        <v>0.99584056389999998</v>
      </c>
      <c r="CR1185" s="96">
        <v>0.81125928199999997</v>
      </c>
      <c r="CS1185" s="95">
        <v>15680</v>
      </c>
      <c r="CT1185" s="95">
        <v>15749</v>
      </c>
      <c r="CU1185" s="95">
        <v>15933</v>
      </c>
      <c r="CV1185" s="95">
        <v>15555</v>
      </c>
      <c r="CW1185" s="95">
        <v>15449</v>
      </c>
      <c r="CX1185" s="96">
        <v>1.0092587820000001</v>
      </c>
      <c r="CY1185" s="96">
        <v>1.046782221</v>
      </c>
      <c r="CZ1185" s="96">
        <v>1.051810723</v>
      </c>
      <c r="DA1185" s="96">
        <v>1.0345798129999999</v>
      </c>
      <c r="DB1185" s="96">
        <v>1.0261711570000001</v>
      </c>
      <c r="DC1185">
        <v>2013</v>
      </c>
      <c r="DD1185" s="6">
        <v>15727</v>
      </c>
      <c r="DE1185" s="96">
        <v>1.8020308000000001E-3</v>
      </c>
      <c r="DF1185" s="72">
        <v>621.91999999999996</v>
      </c>
      <c r="DG1185" s="96">
        <v>1.0014939049</v>
      </c>
      <c r="DH1185" s="72">
        <v>622.84908935999999</v>
      </c>
      <c r="DI1185" s="72">
        <v>657.14405162000003</v>
      </c>
      <c r="DJ1185" s="96">
        <v>1</v>
      </c>
      <c r="DK1185" s="72">
        <v>622.84908935999999</v>
      </c>
      <c r="DL1185" s="96">
        <v>1</v>
      </c>
      <c r="DM1185" s="72">
        <v>622.84908935999999</v>
      </c>
      <c r="DN1185" s="96">
        <v>1</v>
      </c>
      <c r="DO1185" s="96">
        <v>7.6350000000000003E-3</v>
      </c>
      <c r="DP1185" s="72">
        <v>4.76</v>
      </c>
      <c r="DQ1185" s="72">
        <v>618.09</v>
      </c>
      <c r="DR1185" t="s">
        <v>801</v>
      </c>
      <c r="DT1185" t="s">
        <v>800</v>
      </c>
    </row>
    <row r="1186" spans="1:124" x14ac:dyDescent="0.3">
      <c r="A1186" t="s">
        <v>495</v>
      </c>
      <c r="B1186">
        <v>20020</v>
      </c>
      <c r="C1186" s="95">
        <v>35726</v>
      </c>
      <c r="D1186" s="95">
        <v>132265147</v>
      </c>
      <c r="E1186" s="95">
        <v>34200</v>
      </c>
      <c r="F1186" s="95">
        <v>105652181</v>
      </c>
      <c r="G1186" s="95">
        <v>7715</v>
      </c>
      <c r="H1186" s="95">
        <v>21902876</v>
      </c>
      <c r="I1186" s="95">
        <v>6658</v>
      </c>
      <c r="J1186" s="95">
        <v>21081992</v>
      </c>
      <c r="K1186" s="95">
        <v>35575</v>
      </c>
      <c r="L1186" s="95">
        <v>135908873</v>
      </c>
      <c r="M1186" s="95">
        <v>33785</v>
      </c>
      <c r="N1186" s="95">
        <v>105922629</v>
      </c>
      <c r="O1186" s="95">
        <v>7954</v>
      </c>
      <c r="P1186" s="95">
        <v>21097503</v>
      </c>
      <c r="Q1186" s="95">
        <v>6790</v>
      </c>
      <c r="R1186" s="95">
        <v>21809047</v>
      </c>
      <c r="S1186" s="95">
        <v>34697</v>
      </c>
      <c r="T1186" s="95">
        <v>145363509</v>
      </c>
      <c r="U1186" s="95">
        <v>32629</v>
      </c>
      <c r="V1186" s="95">
        <v>109898343</v>
      </c>
      <c r="W1186" s="95">
        <v>8074</v>
      </c>
      <c r="X1186" s="95">
        <v>22641388</v>
      </c>
      <c r="Y1186" s="95">
        <v>7058</v>
      </c>
      <c r="Z1186" s="95">
        <v>24919605</v>
      </c>
      <c r="AA1186" s="95">
        <v>33145</v>
      </c>
      <c r="AB1186" s="95">
        <v>129338713</v>
      </c>
      <c r="AC1186" s="95">
        <v>30865</v>
      </c>
      <c r="AD1186" s="95">
        <v>110691636</v>
      </c>
      <c r="AE1186" s="95">
        <v>8108</v>
      </c>
      <c r="AF1186" s="95">
        <v>25061569</v>
      </c>
      <c r="AG1186" s="95">
        <v>7108</v>
      </c>
      <c r="AH1186" s="95">
        <v>28104307</v>
      </c>
      <c r="AI1186" s="95">
        <v>32971</v>
      </c>
      <c r="AJ1186" s="95">
        <v>126207868</v>
      </c>
      <c r="AK1186" s="95">
        <v>30579</v>
      </c>
      <c r="AL1186" s="95">
        <v>115887945.34999999</v>
      </c>
      <c r="AM1186" s="95">
        <v>8271</v>
      </c>
      <c r="AN1186" s="95">
        <v>23945482</v>
      </c>
      <c r="AO1186" s="95">
        <v>7276</v>
      </c>
      <c r="AP1186" s="95">
        <v>29480016</v>
      </c>
      <c r="AQ1186" s="72">
        <v>295.74</v>
      </c>
      <c r="AR1186" s="72">
        <v>258.49</v>
      </c>
      <c r="AS1186" s="72">
        <v>554.23</v>
      </c>
      <c r="AT1186" s="95">
        <v>154168023</v>
      </c>
      <c r="AU1186" s="95">
        <v>126734173</v>
      </c>
      <c r="AV1186" s="95">
        <v>43441</v>
      </c>
      <c r="AW1186" s="95">
        <v>40858</v>
      </c>
      <c r="AX1186" s="72">
        <v>300.58</v>
      </c>
      <c r="AY1186" s="72">
        <v>262.33999999999997</v>
      </c>
      <c r="AZ1186" s="72">
        <v>562.91999999999996</v>
      </c>
      <c r="BA1186" s="95">
        <v>157006376</v>
      </c>
      <c r="BB1186" s="95">
        <v>127731676</v>
      </c>
      <c r="BC1186" s="95">
        <v>43529</v>
      </c>
      <c r="BD1186" s="95">
        <v>40575</v>
      </c>
      <c r="BE1186" s="72">
        <v>327.33</v>
      </c>
      <c r="BF1186" s="72">
        <v>283.08999999999997</v>
      </c>
      <c r="BG1186" s="72">
        <v>610.41999999999996</v>
      </c>
      <c r="BH1186" s="95">
        <v>168004897</v>
      </c>
      <c r="BI1186" s="95">
        <v>134817948</v>
      </c>
      <c r="BJ1186" s="95">
        <v>42771</v>
      </c>
      <c r="BK1186" s="95">
        <v>39687</v>
      </c>
      <c r="BL1186" s="72">
        <v>311.89999999999998</v>
      </c>
      <c r="BM1186" s="72">
        <v>304.58999999999997</v>
      </c>
      <c r="BN1186" s="72">
        <v>616.49</v>
      </c>
      <c r="BO1186" s="95">
        <v>154400282</v>
      </c>
      <c r="BP1186" s="95">
        <v>138795943</v>
      </c>
      <c r="BQ1186" s="95">
        <v>41253</v>
      </c>
      <c r="BR1186" s="95">
        <v>37973</v>
      </c>
      <c r="BS1186" s="72">
        <v>303.39999999999998</v>
      </c>
      <c r="BT1186" s="72">
        <v>320.01</v>
      </c>
      <c r="BU1186" s="72">
        <v>623.41</v>
      </c>
      <c r="BV1186" s="95">
        <v>150153350</v>
      </c>
      <c r="BW1186" s="95">
        <v>145367961.34999999</v>
      </c>
      <c r="BX1186" s="95">
        <v>41242</v>
      </c>
      <c r="BY1186" s="95">
        <v>37855</v>
      </c>
      <c r="BZ1186" s="95">
        <v>42210</v>
      </c>
      <c r="CA1186" s="95">
        <v>42104</v>
      </c>
      <c r="CB1186" s="95">
        <v>41285</v>
      </c>
      <c r="CC1186" s="95">
        <v>39696</v>
      </c>
      <c r="CD1186" s="95">
        <v>39585</v>
      </c>
      <c r="CE1186" s="72">
        <v>650.75523149000003</v>
      </c>
      <c r="CF1186" s="72">
        <v>676.59346364999999</v>
      </c>
      <c r="CG1186" s="72">
        <v>712.40329333</v>
      </c>
      <c r="CH1186" s="72">
        <v>716.50152150999998</v>
      </c>
      <c r="CI1186" s="72">
        <v>731.52548966999996</v>
      </c>
      <c r="CJ1186" s="96">
        <v>0.8516719854</v>
      </c>
      <c r="CK1186" s="96">
        <v>0.83199148420000002</v>
      </c>
      <c r="CL1186" s="96">
        <v>0.85684612309999997</v>
      </c>
      <c r="CM1186" s="96">
        <v>0.86041687489999996</v>
      </c>
      <c r="CN1186" s="96">
        <v>0.8522054375</v>
      </c>
      <c r="CO1186" s="96">
        <v>0.98345568750000001</v>
      </c>
      <c r="CP1186" s="96">
        <v>0.86493615509999999</v>
      </c>
      <c r="CQ1186" s="96">
        <v>0.99584056389999998</v>
      </c>
      <c r="CR1186" s="96">
        <v>0.86854870439999998</v>
      </c>
      <c r="CS1186" s="95">
        <v>39219</v>
      </c>
      <c r="CT1186" s="95">
        <v>39341</v>
      </c>
      <c r="CU1186" s="95">
        <v>38410</v>
      </c>
      <c r="CV1186" s="95">
        <v>36865</v>
      </c>
      <c r="CW1186" s="95">
        <v>36590</v>
      </c>
      <c r="CX1186" s="96">
        <v>0.966619114</v>
      </c>
      <c r="CY1186" s="96">
        <v>0.97586232699999997</v>
      </c>
      <c r="CZ1186" s="96">
        <v>0.987978299</v>
      </c>
      <c r="DA1186" s="96">
        <v>0.99111412799999998</v>
      </c>
      <c r="DB1186" s="96">
        <v>0.99720266899999999</v>
      </c>
      <c r="DC1186">
        <v>2013</v>
      </c>
      <c r="DD1186" s="6">
        <v>39389.599999999999</v>
      </c>
      <c r="DE1186" s="96">
        <v>1.03592771E-2</v>
      </c>
      <c r="DF1186" s="72">
        <v>660.13</v>
      </c>
      <c r="DG1186" s="96">
        <v>1.0132097284999999</v>
      </c>
      <c r="DH1186" s="72">
        <v>668.85013807999997</v>
      </c>
      <c r="DI1186" s="72">
        <v>663.69112271999995</v>
      </c>
      <c r="DJ1186" s="96">
        <v>1</v>
      </c>
      <c r="DK1186" s="72">
        <v>668.85013807999997</v>
      </c>
      <c r="DL1186" s="96">
        <v>1</v>
      </c>
      <c r="DM1186" s="72">
        <v>668.85013807999997</v>
      </c>
      <c r="DN1186" s="96">
        <v>0.87155463560000002</v>
      </c>
      <c r="DO1186" s="96">
        <v>2.7536999999999999E-2</v>
      </c>
      <c r="DP1186" s="72">
        <v>16.05</v>
      </c>
      <c r="DQ1186" s="72">
        <v>652.79999999999995</v>
      </c>
      <c r="DR1186" t="s">
        <v>495</v>
      </c>
      <c r="DT1186" t="s">
        <v>800</v>
      </c>
    </row>
    <row r="1187" spans="1:124" x14ac:dyDescent="0.3">
      <c r="A1187" t="s">
        <v>30</v>
      </c>
      <c r="B1187">
        <v>20030</v>
      </c>
      <c r="C1187" s="95">
        <v>4112</v>
      </c>
      <c r="D1187" s="95">
        <v>13858451</v>
      </c>
      <c r="E1187" s="95">
        <v>3936</v>
      </c>
      <c r="F1187" s="95">
        <v>11294739</v>
      </c>
      <c r="G1187" s="95">
        <v>941</v>
      </c>
      <c r="H1187" s="95">
        <v>1945273</v>
      </c>
      <c r="I1187" s="95">
        <v>823</v>
      </c>
      <c r="J1187" s="95">
        <v>2563643</v>
      </c>
      <c r="K1187" s="95">
        <v>4083</v>
      </c>
      <c r="L1187" s="95">
        <v>13714867</v>
      </c>
      <c r="M1187" s="95">
        <v>3873</v>
      </c>
      <c r="N1187" s="95">
        <v>12188836</v>
      </c>
      <c r="O1187" s="95">
        <v>956</v>
      </c>
      <c r="P1187" s="95">
        <v>2542285</v>
      </c>
      <c r="Q1187" s="95">
        <v>826</v>
      </c>
      <c r="R1187" s="95">
        <v>2715104</v>
      </c>
      <c r="S1187" s="95">
        <v>3967</v>
      </c>
      <c r="T1187" s="95">
        <v>14794076</v>
      </c>
      <c r="U1187" s="95">
        <v>3747</v>
      </c>
      <c r="V1187" s="95">
        <v>12148253</v>
      </c>
      <c r="W1187" s="95">
        <v>967</v>
      </c>
      <c r="X1187" s="95">
        <v>2295374</v>
      </c>
      <c r="Y1187" s="95">
        <v>863</v>
      </c>
      <c r="Z1187" s="95">
        <v>2871608</v>
      </c>
      <c r="AA1187" s="95">
        <v>3839</v>
      </c>
      <c r="AB1187" s="95">
        <v>13629632</v>
      </c>
      <c r="AC1187" s="95">
        <v>3610</v>
      </c>
      <c r="AD1187" s="95">
        <v>11984737</v>
      </c>
      <c r="AE1187" s="95">
        <v>999</v>
      </c>
      <c r="AF1187" s="95">
        <v>2804562</v>
      </c>
      <c r="AG1187" s="95">
        <v>900</v>
      </c>
      <c r="AH1187" s="95">
        <v>3599912</v>
      </c>
      <c r="AI1187" s="95">
        <v>3827</v>
      </c>
      <c r="AJ1187" s="95">
        <v>13850960</v>
      </c>
      <c r="AK1187" s="95">
        <v>3604</v>
      </c>
      <c r="AL1187" s="95">
        <v>12828660</v>
      </c>
      <c r="AM1187" s="95">
        <v>1049</v>
      </c>
      <c r="AN1187" s="95">
        <v>3015891</v>
      </c>
      <c r="AO1187" s="95">
        <v>948</v>
      </c>
      <c r="AP1187" s="95">
        <v>3766349</v>
      </c>
      <c r="AQ1187" s="72">
        <v>260.63</v>
      </c>
      <c r="AR1187" s="72">
        <v>242.67</v>
      </c>
      <c r="AS1187" s="72">
        <v>503.3</v>
      </c>
      <c r="AT1187" s="95">
        <v>15803724</v>
      </c>
      <c r="AU1187" s="95">
        <v>13858382</v>
      </c>
      <c r="AV1187" s="95">
        <v>5053</v>
      </c>
      <c r="AW1187" s="95">
        <v>4759</v>
      </c>
      <c r="AX1187" s="72">
        <v>268.86</v>
      </c>
      <c r="AY1187" s="72">
        <v>264.31</v>
      </c>
      <c r="AZ1187" s="72">
        <v>533.16999999999996</v>
      </c>
      <c r="BA1187" s="95">
        <v>16257152</v>
      </c>
      <c r="BB1187" s="95">
        <v>14903940</v>
      </c>
      <c r="BC1187" s="95">
        <v>5039</v>
      </c>
      <c r="BD1187" s="95">
        <v>4699</v>
      </c>
      <c r="BE1187" s="72">
        <v>288.63</v>
      </c>
      <c r="BF1187" s="72">
        <v>271.51</v>
      </c>
      <c r="BG1187" s="72">
        <v>560.14</v>
      </c>
      <c r="BH1187" s="95">
        <v>17089450</v>
      </c>
      <c r="BI1187" s="95">
        <v>15019861</v>
      </c>
      <c r="BJ1187" s="95">
        <v>4934</v>
      </c>
      <c r="BK1187" s="95">
        <v>4610</v>
      </c>
      <c r="BL1187" s="72">
        <v>283.07</v>
      </c>
      <c r="BM1187" s="72">
        <v>287.95999999999998</v>
      </c>
      <c r="BN1187" s="72">
        <v>571.03</v>
      </c>
      <c r="BO1187" s="95">
        <v>16434194</v>
      </c>
      <c r="BP1187" s="95">
        <v>15584649</v>
      </c>
      <c r="BQ1187" s="95">
        <v>4838</v>
      </c>
      <c r="BR1187" s="95">
        <v>4510</v>
      </c>
      <c r="BS1187" s="72">
        <v>288.26</v>
      </c>
      <c r="BT1187" s="72">
        <v>303.8</v>
      </c>
      <c r="BU1187" s="72">
        <v>592.05999999999995</v>
      </c>
      <c r="BV1187" s="95">
        <v>16866851</v>
      </c>
      <c r="BW1187" s="95">
        <v>16595009</v>
      </c>
      <c r="BX1187" s="95">
        <v>4876</v>
      </c>
      <c r="BY1187" s="95">
        <v>4552</v>
      </c>
      <c r="BZ1187" s="95">
        <v>4913</v>
      </c>
      <c r="CA1187" s="95">
        <v>4875</v>
      </c>
      <c r="CB1187" s="95">
        <v>4778</v>
      </c>
      <c r="CC1187" s="95">
        <v>4682</v>
      </c>
      <c r="CD1187" s="95">
        <v>4717</v>
      </c>
      <c r="CE1187" s="72">
        <v>650.75523149000003</v>
      </c>
      <c r="CF1187" s="72">
        <v>676.59346364999999</v>
      </c>
      <c r="CG1187" s="72">
        <v>712.40329333</v>
      </c>
      <c r="CH1187" s="72">
        <v>716.50152150999998</v>
      </c>
      <c r="CI1187" s="72">
        <v>731.52548966999996</v>
      </c>
      <c r="CJ1187" s="96">
        <v>0.77340907250000002</v>
      </c>
      <c r="CK1187" s="96">
        <v>0.78802121010000004</v>
      </c>
      <c r="CL1187" s="96">
        <v>0.78626812260000001</v>
      </c>
      <c r="CM1187" s="96">
        <v>0.79696969630000003</v>
      </c>
      <c r="CN1187" s="96">
        <v>0.80934978800000001</v>
      </c>
      <c r="CO1187" s="96">
        <v>0.92436572539999995</v>
      </c>
      <c r="CP1187" s="96">
        <v>0.85550941170000006</v>
      </c>
      <c r="CQ1187" s="96">
        <v>0.99584056389999998</v>
      </c>
      <c r="CR1187" s="96">
        <v>0.85908258869999998</v>
      </c>
      <c r="CS1187" s="95">
        <v>5308</v>
      </c>
      <c r="CT1187" s="95">
        <v>5296</v>
      </c>
      <c r="CU1187" s="95">
        <v>5230</v>
      </c>
      <c r="CV1187" s="95">
        <v>5094</v>
      </c>
      <c r="CW1187" s="95">
        <v>5052</v>
      </c>
      <c r="CX1187" s="96">
        <v>0.92053965800000004</v>
      </c>
      <c r="CY1187" s="96">
        <v>0.93383687000000004</v>
      </c>
      <c r="CZ1187" s="96">
        <v>0.93829433100000004</v>
      </c>
      <c r="DA1187" s="96">
        <v>0.91474624999999998</v>
      </c>
      <c r="DB1187" s="96">
        <v>0.91373717899999995</v>
      </c>
      <c r="DC1187">
        <v>2013</v>
      </c>
      <c r="DD1187" s="6">
        <v>4626</v>
      </c>
      <c r="DE1187" s="96">
        <v>3.5136652000000001E-3</v>
      </c>
      <c r="DF1187" s="72">
        <v>657.45</v>
      </c>
      <c r="DG1187" s="96">
        <v>1.0037558831</v>
      </c>
      <c r="DH1187" s="72">
        <v>659.91930534000005</v>
      </c>
      <c r="DI1187" s="72">
        <v>657.14405162000003</v>
      </c>
      <c r="DJ1187" s="96">
        <v>1</v>
      </c>
      <c r="DK1187" s="72">
        <v>659.91930534000005</v>
      </c>
      <c r="DL1187" s="96">
        <v>1</v>
      </c>
      <c r="DM1187" s="72">
        <v>659.91930534000005</v>
      </c>
      <c r="DN1187" s="96">
        <v>1</v>
      </c>
      <c r="DO1187" s="96">
        <v>1.227E-2</v>
      </c>
      <c r="DP1187" s="72">
        <v>8.1</v>
      </c>
      <c r="DQ1187" s="72">
        <v>651.82000000000005</v>
      </c>
      <c r="DR1187" t="s">
        <v>30</v>
      </c>
      <c r="DT1187" t="s">
        <v>800</v>
      </c>
    </row>
    <row r="1188" spans="1:124" x14ac:dyDescent="0.3">
      <c r="A1188" t="s">
        <v>390</v>
      </c>
      <c r="B1188">
        <v>20040</v>
      </c>
      <c r="C1188" s="95">
        <v>8503</v>
      </c>
      <c r="D1188" s="95">
        <v>31243064</v>
      </c>
      <c r="E1188" s="95">
        <v>8203</v>
      </c>
      <c r="F1188" s="95">
        <v>27652535</v>
      </c>
      <c r="G1188" s="95">
        <v>1395</v>
      </c>
      <c r="H1188" s="95">
        <v>3557664</v>
      </c>
      <c r="I1188" s="95">
        <v>1225</v>
      </c>
      <c r="J1188" s="95">
        <v>4705193</v>
      </c>
      <c r="K1188" s="95">
        <v>8664</v>
      </c>
      <c r="L1188" s="95">
        <v>35888935</v>
      </c>
      <c r="M1188" s="95">
        <v>8305</v>
      </c>
      <c r="N1188" s="95">
        <v>29377370</v>
      </c>
      <c r="O1188" s="95">
        <v>1465</v>
      </c>
      <c r="P1188" s="95">
        <v>4299512</v>
      </c>
      <c r="Q1188" s="95">
        <v>1281</v>
      </c>
      <c r="R1188" s="95">
        <v>4728204</v>
      </c>
      <c r="S1188" s="95">
        <v>8708</v>
      </c>
      <c r="T1188" s="95">
        <v>36773331</v>
      </c>
      <c r="U1188" s="95">
        <v>8304</v>
      </c>
      <c r="V1188" s="95">
        <v>31438726</v>
      </c>
      <c r="W1188" s="95">
        <v>1517</v>
      </c>
      <c r="X1188" s="95">
        <v>5375204</v>
      </c>
      <c r="Y1188" s="95">
        <v>1336</v>
      </c>
      <c r="Z1188" s="95">
        <v>5772165</v>
      </c>
      <c r="AA1188" s="95">
        <v>8565</v>
      </c>
      <c r="AB1188" s="95">
        <v>34605354</v>
      </c>
      <c r="AC1188" s="95">
        <v>8102</v>
      </c>
      <c r="AD1188" s="95">
        <v>32721654</v>
      </c>
      <c r="AE1188" s="95">
        <v>1542</v>
      </c>
      <c r="AF1188" s="95">
        <v>5344254</v>
      </c>
      <c r="AG1188" s="95">
        <v>1371</v>
      </c>
      <c r="AH1188" s="95">
        <v>6561074</v>
      </c>
      <c r="AI1188" s="95">
        <v>8501</v>
      </c>
      <c r="AJ1188" s="95">
        <v>33696568</v>
      </c>
      <c r="AK1188" s="95">
        <v>8001</v>
      </c>
      <c r="AL1188" s="95">
        <v>33584650.799999997</v>
      </c>
      <c r="AM1188" s="95">
        <v>1521</v>
      </c>
      <c r="AN1188" s="95">
        <v>4830733</v>
      </c>
      <c r="AO1188" s="95">
        <v>1355</v>
      </c>
      <c r="AP1188" s="95">
        <v>6648138</v>
      </c>
      <c r="AQ1188" s="72">
        <v>292.99</v>
      </c>
      <c r="AR1188" s="72">
        <v>286.01</v>
      </c>
      <c r="AS1188" s="72">
        <v>579</v>
      </c>
      <c r="AT1188" s="95">
        <v>34800728</v>
      </c>
      <c r="AU1188" s="95">
        <v>32357728</v>
      </c>
      <c r="AV1188" s="95">
        <v>9898</v>
      </c>
      <c r="AW1188" s="95">
        <v>9428</v>
      </c>
      <c r="AX1188" s="72">
        <v>330.64</v>
      </c>
      <c r="AY1188" s="72">
        <v>296.49</v>
      </c>
      <c r="AZ1188" s="72">
        <v>627.13</v>
      </c>
      <c r="BA1188" s="95">
        <v>40188447</v>
      </c>
      <c r="BB1188" s="95">
        <v>34105574</v>
      </c>
      <c r="BC1188" s="95">
        <v>10129</v>
      </c>
      <c r="BD1188" s="95">
        <v>9586</v>
      </c>
      <c r="BE1188" s="72">
        <v>343.51</v>
      </c>
      <c r="BF1188" s="72">
        <v>321.67</v>
      </c>
      <c r="BG1188" s="72">
        <v>665.18</v>
      </c>
      <c r="BH1188" s="95">
        <v>42148535</v>
      </c>
      <c r="BI1188" s="95">
        <v>37210891</v>
      </c>
      <c r="BJ1188" s="95">
        <v>10225</v>
      </c>
      <c r="BK1188" s="95">
        <v>9640</v>
      </c>
      <c r="BL1188" s="72">
        <v>329.39</v>
      </c>
      <c r="BM1188" s="72">
        <v>345.57</v>
      </c>
      <c r="BN1188" s="72">
        <v>674.96</v>
      </c>
      <c r="BO1188" s="95">
        <v>39949608</v>
      </c>
      <c r="BP1188" s="95">
        <v>39282728</v>
      </c>
      <c r="BQ1188" s="95">
        <v>10107</v>
      </c>
      <c r="BR1188" s="95">
        <v>9473</v>
      </c>
      <c r="BS1188" s="72">
        <v>320.36</v>
      </c>
      <c r="BT1188" s="72">
        <v>358.35</v>
      </c>
      <c r="BU1188" s="72">
        <v>678.71</v>
      </c>
      <c r="BV1188" s="95">
        <v>38527301</v>
      </c>
      <c r="BW1188" s="95">
        <v>40232788.799999997</v>
      </c>
      <c r="BX1188" s="95">
        <v>10022</v>
      </c>
      <c r="BY1188" s="95">
        <v>9356</v>
      </c>
      <c r="BZ1188" s="95">
        <v>9674</v>
      </c>
      <c r="CA1188" s="95">
        <v>9867</v>
      </c>
      <c r="CB1188" s="95">
        <v>9943</v>
      </c>
      <c r="CC1188" s="95">
        <v>9806</v>
      </c>
      <c r="CD1188" s="95">
        <v>9696</v>
      </c>
      <c r="CE1188" s="72">
        <v>650.75523149000003</v>
      </c>
      <c r="CF1188" s="72">
        <v>676.59346364999999</v>
      </c>
      <c r="CG1188" s="72">
        <v>712.40329333</v>
      </c>
      <c r="CH1188" s="72">
        <v>716.50152150999998</v>
      </c>
      <c r="CI1188" s="72">
        <v>731.52548966999996</v>
      </c>
      <c r="CJ1188" s="96">
        <v>0.88973545200000004</v>
      </c>
      <c r="CK1188" s="96">
        <v>0.92689337640000002</v>
      </c>
      <c r="CL1188" s="96">
        <v>0.93371269649999999</v>
      </c>
      <c r="CM1188" s="96">
        <v>0.942021726</v>
      </c>
      <c r="CN1188" s="96">
        <v>0.92780088949999995</v>
      </c>
      <c r="CO1188" s="96">
        <v>0.93303316989999996</v>
      </c>
      <c r="CP1188" s="96">
        <v>0.99035367429999999</v>
      </c>
      <c r="CQ1188" s="96">
        <v>0.99584056389999998</v>
      </c>
      <c r="CR1188" s="96">
        <v>0.99449005069999996</v>
      </c>
      <c r="CS1188" s="95">
        <v>9582</v>
      </c>
      <c r="CT1188" s="95">
        <v>9791</v>
      </c>
      <c r="CU1188" s="95">
        <v>9911</v>
      </c>
      <c r="CV1188" s="95">
        <v>9704</v>
      </c>
      <c r="CW1188" s="95">
        <v>9634</v>
      </c>
      <c r="CX1188" s="96">
        <v>0.92632158200000003</v>
      </c>
      <c r="CY1188" s="96">
        <v>0.92287425499999998</v>
      </c>
      <c r="CZ1188" s="96">
        <v>0.93544398399999995</v>
      </c>
      <c r="DA1188" s="96">
        <v>0.94229520300000003</v>
      </c>
      <c r="DB1188" s="96">
        <v>0.93822353999999997</v>
      </c>
      <c r="DC1188">
        <v>2013</v>
      </c>
      <c r="DD1188" s="6">
        <v>9496.6</v>
      </c>
      <c r="DE1188" s="96">
        <v>2.3655986000000002E-3</v>
      </c>
      <c r="DF1188" s="72">
        <v>761.95</v>
      </c>
      <c r="DG1188" s="96">
        <v>1.0039802229999999</v>
      </c>
      <c r="DH1188" s="72">
        <v>764.98273091999999</v>
      </c>
      <c r="DI1188" s="72">
        <v>657.14405162000003</v>
      </c>
      <c r="DJ1188" s="96">
        <v>1</v>
      </c>
      <c r="DK1188" s="72">
        <v>764.98273091999999</v>
      </c>
      <c r="DL1188" s="96">
        <v>1</v>
      </c>
      <c r="DM1188" s="72">
        <v>764.98273091999999</v>
      </c>
      <c r="DN1188" s="96">
        <v>1</v>
      </c>
      <c r="DO1188" s="96">
        <v>9.1870000000000007E-3</v>
      </c>
      <c r="DP1188" s="72">
        <v>7.03</v>
      </c>
      <c r="DQ1188" s="72">
        <v>757.95</v>
      </c>
      <c r="DR1188" t="s">
        <v>390</v>
      </c>
      <c r="DT1188" t="s">
        <v>800</v>
      </c>
    </row>
    <row r="1189" spans="1:124" x14ac:dyDescent="0.3">
      <c r="A1189" t="s">
        <v>802</v>
      </c>
      <c r="B1189">
        <v>20050</v>
      </c>
      <c r="C1189" s="95">
        <v>16810</v>
      </c>
      <c r="D1189" s="95">
        <v>60434556</v>
      </c>
      <c r="E1189" s="95">
        <v>16139</v>
      </c>
      <c r="F1189" s="95">
        <v>45089752</v>
      </c>
      <c r="G1189" s="95">
        <v>5482</v>
      </c>
      <c r="H1189" s="95">
        <v>13544701</v>
      </c>
      <c r="I1189" s="95">
        <v>4692</v>
      </c>
      <c r="J1189" s="95">
        <v>13452235</v>
      </c>
      <c r="K1189" s="95">
        <v>16905</v>
      </c>
      <c r="L1189" s="95">
        <v>59197508</v>
      </c>
      <c r="M1189" s="95">
        <v>16150</v>
      </c>
      <c r="N1189" s="95">
        <v>45860175</v>
      </c>
      <c r="O1189" s="95">
        <v>5689</v>
      </c>
      <c r="P1189" s="95">
        <v>13576426</v>
      </c>
      <c r="Q1189" s="95">
        <v>4839</v>
      </c>
      <c r="R1189" s="95">
        <v>14100137</v>
      </c>
      <c r="S1189" s="95">
        <v>16980</v>
      </c>
      <c r="T1189" s="95">
        <v>64062930</v>
      </c>
      <c r="U1189" s="95">
        <v>16140</v>
      </c>
      <c r="V1189" s="95">
        <v>47977266</v>
      </c>
      <c r="W1189" s="95">
        <v>5878</v>
      </c>
      <c r="X1189" s="95">
        <v>15170640</v>
      </c>
      <c r="Y1189" s="95">
        <v>5151</v>
      </c>
      <c r="Z1189" s="95">
        <v>16450321</v>
      </c>
      <c r="AA1189" s="95">
        <v>15016</v>
      </c>
      <c r="AB1189" s="95">
        <v>58920825</v>
      </c>
      <c r="AC1189" s="95">
        <v>14113</v>
      </c>
      <c r="AD1189" s="95">
        <v>45725110</v>
      </c>
      <c r="AE1189" s="95">
        <v>5894</v>
      </c>
      <c r="AF1189" s="95">
        <v>14115770</v>
      </c>
      <c r="AG1189" s="95">
        <v>5191</v>
      </c>
      <c r="AH1189" s="95">
        <v>17656989</v>
      </c>
      <c r="AI1189" s="95">
        <v>14654</v>
      </c>
      <c r="AJ1189" s="95">
        <v>55547899</v>
      </c>
      <c r="AK1189" s="95">
        <v>13729</v>
      </c>
      <c r="AL1189" s="95">
        <v>47595291</v>
      </c>
      <c r="AM1189" s="95">
        <v>6057</v>
      </c>
      <c r="AN1189" s="95">
        <v>16073240</v>
      </c>
      <c r="AO1189" s="95">
        <v>5345</v>
      </c>
      <c r="AP1189" s="95">
        <v>19220977</v>
      </c>
      <c r="AQ1189" s="72">
        <v>276.55</v>
      </c>
      <c r="AR1189" s="72">
        <v>234.19</v>
      </c>
      <c r="AS1189" s="72">
        <v>510.74</v>
      </c>
      <c r="AT1189" s="95">
        <v>73979257</v>
      </c>
      <c r="AU1189" s="95">
        <v>58541987</v>
      </c>
      <c r="AV1189" s="95">
        <v>22292</v>
      </c>
      <c r="AW1189" s="95">
        <v>20831</v>
      </c>
      <c r="AX1189" s="72">
        <v>268.41000000000003</v>
      </c>
      <c r="AY1189" s="72">
        <v>238.06</v>
      </c>
      <c r="AZ1189" s="72">
        <v>506.47</v>
      </c>
      <c r="BA1189" s="95">
        <v>72773934</v>
      </c>
      <c r="BB1189" s="95">
        <v>59960312</v>
      </c>
      <c r="BC1189" s="95">
        <v>22594</v>
      </c>
      <c r="BD1189" s="95">
        <v>20989</v>
      </c>
      <c r="BE1189" s="72">
        <v>288.86</v>
      </c>
      <c r="BF1189" s="72">
        <v>252.17</v>
      </c>
      <c r="BG1189" s="72">
        <v>541.03</v>
      </c>
      <c r="BH1189" s="95">
        <v>79233570</v>
      </c>
      <c r="BI1189" s="95">
        <v>64427587</v>
      </c>
      <c r="BJ1189" s="95">
        <v>22858</v>
      </c>
      <c r="BK1189" s="95">
        <v>21291</v>
      </c>
      <c r="BL1189" s="72">
        <v>291.08</v>
      </c>
      <c r="BM1189" s="72">
        <v>273.61</v>
      </c>
      <c r="BN1189" s="72">
        <v>564.69000000000005</v>
      </c>
      <c r="BO1189" s="95">
        <v>73036595</v>
      </c>
      <c r="BP1189" s="95">
        <v>63382099</v>
      </c>
      <c r="BQ1189" s="95">
        <v>20910</v>
      </c>
      <c r="BR1189" s="95">
        <v>19304</v>
      </c>
      <c r="BS1189" s="72">
        <v>288.18</v>
      </c>
      <c r="BT1189" s="72">
        <v>291.92</v>
      </c>
      <c r="BU1189" s="72">
        <v>580.1</v>
      </c>
      <c r="BV1189" s="95">
        <v>71621139</v>
      </c>
      <c r="BW1189" s="95">
        <v>66816268</v>
      </c>
      <c r="BX1189" s="95">
        <v>20711</v>
      </c>
      <c r="BY1189" s="95">
        <v>19074</v>
      </c>
      <c r="BZ1189" s="95">
        <v>21596</v>
      </c>
      <c r="CA1189" s="95">
        <v>21820</v>
      </c>
      <c r="CB1189" s="95">
        <v>22103</v>
      </c>
      <c r="CC1189" s="95">
        <v>20148</v>
      </c>
      <c r="CD1189" s="95">
        <v>19910</v>
      </c>
      <c r="CE1189" s="72">
        <v>650.75523149000003</v>
      </c>
      <c r="CF1189" s="72">
        <v>676.59346364999999</v>
      </c>
      <c r="CG1189" s="72">
        <v>712.40329333</v>
      </c>
      <c r="CH1189" s="72">
        <v>716.50152150999998</v>
      </c>
      <c r="CI1189" s="72">
        <v>731.52548966999996</v>
      </c>
      <c r="CJ1189" s="96">
        <v>0.78484194249999994</v>
      </c>
      <c r="CK1189" s="96">
        <v>0.74855881300000005</v>
      </c>
      <c r="CL1189" s="96">
        <v>0.75944342909999996</v>
      </c>
      <c r="CM1189" s="96">
        <v>0.78812114570000003</v>
      </c>
      <c r="CN1189" s="96">
        <v>0.79300039190000005</v>
      </c>
      <c r="CO1189" s="96">
        <v>0.97553244549999996</v>
      </c>
      <c r="CP1189" s="96">
        <v>0.7942259102</v>
      </c>
      <c r="CQ1189" s="96">
        <v>0.99584056389999998</v>
      </c>
      <c r="CR1189" s="96">
        <v>0.79754312640000002</v>
      </c>
      <c r="CS1189" s="95">
        <v>21194</v>
      </c>
      <c r="CT1189" s="95">
        <v>21411</v>
      </c>
      <c r="CU1189" s="95">
        <v>21747</v>
      </c>
      <c r="CV1189" s="95">
        <v>19451</v>
      </c>
      <c r="CW1189" s="95">
        <v>19350</v>
      </c>
      <c r="CX1189" s="96">
        <v>0.96783620100000001</v>
      </c>
      <c r="CY1189" s="96">
        <v>0.95779131900000003</v>
      </c>
      <c r="CZ1189" s="96">
        <v>0.97718148900000001</v>
      </c>
      <c r="DA1189" s="96">
        <v>0.98760187899999996</v>
      </c>
      <c r="DB1189" s="96">
        <v>0.98960713099999997</v>
      </c>
      <c r="DC1189">
        <v>2013</v>
      </c>
      <c r="DD1189" s="6">
        <v>20297.8</v>
      </c>
      <c r="DE1189" s="96">
        <v>1.0787708300000001E-2</v>
      </c>
      <c r="DF1189" s="72">
        <v>605.9</v>
      </c>
      <c r="DG1189" s="96">
        <v>1.0060938526000001</v>
      </c>
      <c r="DH1189" s="72">
        <v>609.59226531000002</v>
      </c>
      <c r="DI1189" s="72">
        <v>657.14405162000003</v>
      </c>
      <c r="DJ1189" s="96">
        <v>1</v>
      </c>
      <c r="DK1189" s="72">
        <v>609.59226531000002</v>
      </c>
      <c r="DL1189" s="96">
        <v>1</v>
      </c>
      <c r="DM1189" s="72">
        <v>609.59226531000002</v>
      </c>
      <c r="DN1189" s="96">
        <v>1</v>
      </c>
      <c r="DO1189" s="96">
        <v>2.0102999999999999E-2</v>
      </c>
      <c r="DP1189" s="72">
        <v>12.25</v>
      </c>
      <c r="DQ1189" s="72">
        <v>597.34</v>
      </c>
      <c r="DR1189" t="s">
        <v>802</v>
      </c>
      <c r="DT1189" t="s">
        <v>800</v>
      </c>
    </row>
    <row r="1190" spans="1:124" x14ac:dyDescent="0.3">
      <c r="A1190" t="s">
        <v>511</v>
      </c>
      <c r="B1190">
        <v>20060</v>
      </c>
      <c r="C1190" s="95">
        <v>6928</v>
      </c>
      <c r="D1190" s="95">
        <v>23456280</v>
      </c>
      <c r="E1190" s="95">
        <v>6665</v>
      </c>
      <c r="F1190" s="95">
        <v>18821059</v>
      </c>
      <c r="G1190" s="95">
        <v>1212</v>
      </c>
      <c r="H1190" s="95">
        <v>3029570</v>
      </c>
      <c r="I1190" s="95">
        <v>1067</v>
      </c>
      <c r="J1190" s="95">
        <v>3317717</v>
      </c>
      <c r="K1190" s="95">
        <v>7006</v>
      </c>
      <c r="L1190" s="95">
        <v>25146726</v>
      </c>
      <c r="M1190" s="95">
        <v>6715</v>
      </c>
      <c r="N1190" s="95">
        <v>19950102</v>
      </c>
      <c r="O1190" s="95">
        <v>1252</v>
      </c>
      <c r="P1190" s="95">
        <v>3761771</v>
      </c>
      <c r="Q1190" s="95">
        <v>1113</v>
      </c>
      <c r="R1190" s="95">
        <v>3529947</v>
      </c>
      <c r="S1190" s="95">
        <v>7080</v>
      </c>
      <c r="T1190" s="95">
        <v>25334055</v>
      </c>
      <c r="U1190" s="95">
        <v>6746</v>
      </c>
      <c r="V1190" s="95">
        <v>22096321</v>
      </c>
      <c r="W1190" s="95">
        <v>1300</v>
      </c>
      <c r="X1190" s="95">
        <v>3663237</v>
      </c>
      <c r="Y1190" s="95">
        <v>1161</v>
      </c>
      <c r="Z1190" s="95">
        <v>4073268</v>
      </c>
      <c r="AA1190" s="95">
        <v>6809</v>
      </c>
      <c r="AB1190" s="95">
        <v>24609031</v>
      </c>
      <c r="AC1190" s="95">
        <v>6438</v>
      </c>
      <c r="AD1190" s="95">
        <v>22014584</v>
      </c>
      <c r="AE1190" s="95">
        <v>1322</v>
      </c>
      <c r="AF1190" s="95">
        <v>4195855</v>
      </c>
      <c r="AG1190" s="95">
        <v>1183</v>
      </c>
      <c r="AH1190" s="95">
        <v>4903553</v>
      </c>
      <c r="AI1190" s="95">
        <v>6868</v>
      </c>
      <c r="AJ1190" s="95">
        <v>24831242</v>
      </c>
      <c r="AK1190" s="95">
        <v>6475</v>
      </c>
      <c r="AL1190" s="95">
        <v>23089581</v>
      </c>
      <c r="AM1190" s="95">
        <v>1399</v>
      </c>
      <c r="AN1190" s="95">
        <v>4485200</v>
      </c>
      <c r="AO1190" s="95">
        <v>1251</v>
      </c>
      <c r="AP1190" s="95">
        <v>5367552</v>
      </c>
      <c r="AQ1190" s="72">
        <v>271.14999999999998</v>
      </c>
      <c r="AR1190" s="72">
        <v>238.61</v>
      </c>
      <c r="AS1190" s="72">
        <v>509.76</v>
      </c>
      <c r="AT1190" s="95">
        <v>26485850</v>
      </c>
      <c r="AU1190" s="95">
        <v>22138776</v>
      </c>
      <c r="AV1190" s="95">
        <v>8140</v>
      </c>
      <c r="AW1190" s="95">
        <v>7732</v>
      </c>
      <c r="AX1190" s="72">
        <v>291.72000000000003</v>
      </c>
      <c r="AY1190" s="72">
        <v>249.96</v>
      </c>
      <c r="AZ1190" s="72">
        <v>541.67999999999995</v>
      </c>
      <c r="BA1190" s="95">
        <v>28908497</v>
      </c>
      <c r="BB1190" s="95">
        <v>23480049</v>
      </c>
      <c r="BC1190" s="95">
        <v>8258</v>
      </c>
      <c r="BD1190" s="95">
        <v>7828</v>
      </c>
      <c r="BE1190" s="72">
        <v>288.36</v>
      </c>
      <c r="BF1190" s="72">
        <v>275.81</v>
      </c>
      <c r="BG1190" s="72">
        <v>564.16999999999996</v>
      </c>
      <c r="BH1190" s="95">
        <v>28997292</v>
      </c>
      <c r="BI1190" s="95">
        <v>26169589</v>
      </c>
      <c r="BJ1190" s="95">
        <v>8380</v>
      </c>
      <c r="BK1190" s="95">
        <v>7907</v>
      </c>
      <c r="BL1190" s="72">
        <v>295.22000000000003</v>
      </c>
      <c r="BM1190" s="72">
        <v>294.33999999999997</v>
      </c>
      <c r="BN1190" s="72">
        <v>589.55999999999995</v>
      </c>
      <c r="BO1190" s="95">
        <v>28804886</v>
      </c>
      <c r="BP1190" s="95">
        <v>26918137</v>
      </c>
      <c r="BQ1190" s="95">
        <v>8131</v>
      </c>
      <c r="BR1190" s="95">
        <v>7621</v>
      </c>
      <c r="BS1190" s="72">
        <v>295.52</v>
      </c>
      <c r="BT1190" s="72">
        <v>306.94</v>
      </c>
      <c r="BU1190" s="72">
        <v>602.46</v>
      </c>
      <c r="BV1190" s="95">
        <v>29316442</v>
      </c>
      <c r="BW1190" s="95">
        <v>28457133</v>
      </c>
      <c r="BX1190" s="95">
        <v>8267</v>
      </c>
      <c r="BY1190" s="95">
        <v>7726</v>
      </c>
      <c r="BZ1190" s="95">
        <v>7946</v>
      </c>
      <c r="CA1190" s="95">
        <v>8050</v>
      </c>
      <c r="CB1190" s="95">
        <v>8152</v>
      </c>
      <c r="CC1190" s="95">
        <v>7889</v>
      </c>
      <c r="CD1190" s="95">
        <v>8002</v>
      </c>
      <c r="CE1190" s="72">
        <v>650.75523149000003</v>
      </c>
      <c r="CF1190" s="72">
        <v>676.59346364999999</v>
      </c>
      <c r="CG1190" s="72">
        <v>712.40329333</v>
      </c>
      <c r="CH1190" s="72">
        <v>716.50152150999998</v>
      </c>
      <c r="CI1190" s="72">
        <v>731.52548966999996</v>
      </c>
      <c r="CJ1190" s="96">
        <v>0.78333600000000003</v>
      </c>
      <c r="CK1190" s="96">
        <v>0.8005989255</v>
      </c>
      <c r="CL1190" s="96">
        <v>0.79192503079999998</v>
      </c>
      <c r="CM1190" s="96">
        <v>0.82283146969999998</v>
      </c>
      <c r="CN1190" s="96">
        <v>0.82356665419999997</v>
      </c>
      <c r="CO1190" s="96">
        <v>0.98080824840000003</v>
      </c>
      <c r="CP1190" s="96">
        <v>0.82019254770000005</v>
      </c>
      <c r="CQ1190" s="96">
        <v>0.99584056389999998</v>
      </c>
      <c r="CR1190" s="96">
        <v>0.8236182179</v>
      </c>
      <c r="CS1190" s="95">
        <v>7600</v>
      </c>
      <c r="CT1190" s="95">
        <v>7692</v>
      </c>
      <c r="CU1190" s="95">
        <v>7749</v>
      </c>
      <c r="CV1190" s="95">
        <v>7470</v>
      </c>
      <c r="CW1190" s="95">
        <v>7511</v>
      </c>
      <c r="CX1190" s="96">
        <v>0.97557256199999998</v>
      </c>
      <c r="CY1190" s="96">
        <v>0.98749800099999996</v>
      </c>
      <c r="CZ1190" s="96">
        <v>0.98849860599999995</v>
      </c>
      <c r="DA1190" s="96">
        <v>0.98088877799999996</v>
      </c>
      <c r="DB1190" s="96">
        <v>0.97124088099999994</v>
      </c>
      <c r="DC1190">
        <v>2013</v>
      </c>
      <c r="DD1190" s="6">
        <v>7762.8</v>
      </c>
      <c r="DE1190" s="96">
        <v>3.8152467999999998E-3</v>
      </c>
      <c r="DF1190" s="72">
        <v>630.12</v>
      </c>
      <c r="DG1190" s="96">
        <v>1.0057522678999999</v>
      </c>
      <c r="DH1190" s="72">
        <v>633.74461901999996</v>
      </c>
      <c r="DI1190" s="72">
        <v>657.14405162000003</v>
      </c>
      <c r="DJ1190" s="96">
        <v>1</v>
      </c>
      <c r="DK1190" s="72">
        <v>633.74461901999996</v>
      </c>
      <c r="DL1190" s="96">
        <v>1</v>
      </c>
      <c r="DM1190" s="72">
        <v>633.74461901999996</v>
      </c>
      <c r="DN1190" s="96">
        <v>1</v>
      </c>
      <c r="DO1190" s="96">
        <v>1.3749000000000001E-2</v>
      </c>
      <c r="DP1190" s="72">
        <v>8.7100000000000009</v>
      </c>
      <c r="DQ1190" s="72">
        <v>625.03</v>
      </c>
      <c r="DR1190" t="s">
        <v>511</v>
      </c>
      <c r="DT1190" t="s">
        <v>800</v>
      </c>
    </row>
    <row r="1191" spans="1:124" x14ac:dyDescent="0.3">
      <c r="A1191" t="s">
        <v>132</v>
      </c>
      <c r="B1191">
        <v>20070</v>
      </c>
      <c r="C1191" s="95">
        <v>6437</v>
      </c>
      <c r="D1191" s="95">
        <v>22510152</v>
      </c>
      <c r="E1191" s="95">
        <v>6146</v>
      </c>
      <c r="F1191" s="95">
        <v>17716437</v>
      </c>
      <c r="G1191" s="95">
        <v>920</v>
      </c>
      <c r="H1191" s="95">
        <v>2005040</v>
      </c>
      <c r="I1191" s="95">
        <v>776</v>
      </c>
      <c r="J1191" s="95">
        <v>2261863</v>
      </c>
      <c r="K1191" s="95">
        <v>6456</v>
      </c>
      <c r="L1191" s="95">
        <v>23919805</v>
      </c>
      <c r="M1191" s="95">
        <v>6126</v>
      </c>
      <c r="N1191" s="95">
        <v>18877695</v>
      </c>
      <c r="O1191" s="95">
        <v>966</v>
      </c>
      <c r="P1191" s="95">
        <v>2270531</v>
      </c>
      <c r="Q1191" s="95">
        <v>813</v>
      </c>
      <c r="R1191" s="95">
        <v>2336785</v>
      </c>
      <c r="S1191" s="95">
        <v>6429</v>
      </c>
      <c r="T1191" s="95">
        <v>24259547</v>
      </c>
      <c r="U1191" s="95">
        <v>6066</v>
      </c>
      <c r="V1191" s="95">
        <v>19989225</v>
      </c>
      <c r="W1191" s="95">
        <v>994</v>
      </c>
      <c r="X1191" s="95">
        <v>2490953</v>
      </c>
      <c r="Y1191" s="95">
        <v>851</v>
      </c>
      <c r="Z1191" s="95">
        <v>2869743</v>
      </c>
      <c r="AA1191" s="95">
        <v>6192</v>
      </c>
      <c r="AB1191" s="95">
        <v>22879826</v>
      </c>
      <c r="AC1191" s="95">
        <v>5794</v>
      </c>
      <c r="AD1191" s="95">
        <v>19915330</v>
      </c>
      <c r="AE1191" s="95">
        <v>1000</v>
      </c>
      <c r="AF1191" s="95">
        <v>2727905</v>
      </c>
      <c r="AG1191" s="95">
        <v>862</v>
      </c>
      <c r="AH1191" s="95">
        <v>3430518</v>
      </c>
      <c r="AI1191" s="95">
        <v>6168</v>
      </c>
      <c r="AJ1191" s="95">
        <v>23498314</v>
      </c>
      <c r="AK1191" s="95">
        <v>5739</v>
      </c>
      <c r="AL1191" s="95">
        <v>20430494.170000002</v>
      </c>
      <c r="AM1191" s="95">
        <v>1002</v>
      </c>
      <c r="AN1191" s="95">
        <v>2305752</v>
      </c>
      <c r="AO1191" s="95">
        <v>874</v>
      </c>
      <c r="AP1191" s="95">
        <v>3241729</v>
      </c>
      <c r="AQ1191" s="72">
        <v>277.69</v>
      </c>
      <c r="AR1191" s="72">
        <v>240.52</v>
      </c>
      <c r="AS1191" s="72">
        <v>518.21</v>
      </c>
      <c r="AT1191" s="95">
        <v>24515192</v>
      </c>
      <c r="AU1191" s="95">
        <v>19978300</v>
      </c>
      <c r="AV1191" s="95">
        <v>7357</v>
      </c>
      <c r="AW1191" s="95">
        <v>6922</v>
      </c>
      <c r="AX1191" s="72">
        <v>294.06</v>
      </c>
      <c r="AY1191" s="72">
        <v>254.77</v>
      </c>
      <c r="AZ1191" s="72">
        <v>548.83000000000004</v>
      </c>
      <c r="BA1191" s="95">
        <v>26190336</v>
      </c>
      <c r="BB1191" s="95">
        <v>21214480</v>
      </c>
      <c r="BC1191" s="95">
        <v>7422</v>
      </c>
      <c r="BD1191" s="95">
        <v>6939</v>
      </c>
      <c r="BE1191" s="72">
        <v>300.31</v>
      </c>
      <c r="BF1191" s="72">
        <v>275.39999999999998</v>
      </c>
      <c r="BG1191" s="72">
        <v>575.71</v>
      </c>
      <c r="BH1191" s="95">
        <v>26750500</v>
      </c>
      <c r="BI1191" s="95">
        <v>22858968</v>
      </c>
      <c r="BJ1191" s="95">
        <v>7423</v>
      </c>
      <c r="BK1191" s="95">
        <v>6917</v>
      </c>
      <c r="BL1191" s="72">
        <v>296.72000000000003</v>
      </c>
      <c r="BM1191" s="72">
        <v>292.29000000000002</v>
      </c>
      <c r="BN1191" s="72">
        <v>589.01</v>
      </c>
      <c r="BO1191" s="95">
        <v>25607731</v>
      </c>
      <c r="BP1191" s="95">
        <v>23345848</v>
      </c>
      <c r="BQ1191" s="95">
        <v>7192</v>
      </c>
      <c r="BR1191" s="95">
        <v>6656</v>
      </c>
      <c r="BS1191" s="72">
        <v>299.91000000000003</v>
      </c>
      <c r="BT1191" s="72">
        <v>298.3</v>
      </c>
      <c r="BU1191" s="72">
        <v>598.21</v>
      </c>
      <c r="BV1191" s="95">
        <v>25804066</v>
      </c>
      <c r="BW1191" s="95">
        <v>23672223.170000002</v>
      </c>
      <c r="BX1191" s="95">
        <v>7170</v>
      </c>
      <c r="BY1191" s="95">
        <v>6613</v>
      </c>
      <c r="BZ1191" s="95">
        <v>7150</v>
      </c>
      <c r="CA1191" s="95">
        <v>7189</v>
      </c>
      <c r="CB1191" s="95">
        <v>7179</v>
      </c>
      <c r="CC1191" s="95">
        <v>6938</v>
      </c>
      <c r="CD1191" s="95">
        <v>6898</v>
      </c>
      <c r="CE1191" s="72">
        <v>650.75523149000003</v>
      </c>
      <c r="CF1191" s="72">
        <v>676.59346364999999</v>
      </c>
      <c r="CG1191" s="72">
        <v>712.40329333</v>
      </c>
      <c r="CH1191" s="72">
        <v>716.50152150999998</v>
      </c>
      <c r="CI1191" s="72">
        <v>731.52548966999996</v>
      </c>
      <c r="CJ1191" s="96">
        <v>0.79632091289999996</v>
      </c>
      <c r="CK1191" s="96">
        <v>0.81116657120000002</v>
      </c>
      <c r="CL1191" s="96">
        <v>0.80812372060000004</v>
      </c>
      <c r="CM1191" s="96">
        <v>0.82206385100000001</v>
      </c>
      <c r="CN1191" s="96">
        <v>0.81775687720000001</v>
      </c>
      <c r="CO1191" s="96">
        <v>0.90929512410000002</v>
      </c>
      <c r="CP1191" s="96">
        <v>0.89199465060000005</v>
      </c>
      <c r="CQ1191" s="96">
        <v>0.99584056389999998</v>
      </c>
      <c r="CR1191" s="96">
        <v>0.89572021430000004</v>
      </c>
      <c r="CS1191" s="95">
        <v>6930</v>
      </c>
      <c r="CT1191" s="95">
        <v>7005</v>
      </c>
      <c r="CU1191" s="95">
        <v>6992</v>
      </c>
      <c r="CV1191" s="95">
        <v>6760</v>
      </c>
      <c r="CW1191" s="95">
        <v>6655</v>
      </c>
      <c r="CX1191" s="96">
        <v>0.90961057400000001</v>
      </c>
      <c r="CY1191" s="96">
        <v>0.903340429</v>
      </c>
      <c r="CZ1191" s="96">
        <v>0.91086129699999996</v>
      </c>
      <c r="DA1191" s="96">
        <v>0.918814574</v>
      </c>
      <c r="DB1191" s="96">
        <v>0.903919378</v>
      </c>
      <c r="DC1191">
        <v>2013</v>
      </c>
      <c r="DD1191" s="6">
        <v>6809.4</v>
      </c>
      <c r="DE1191" s="96">
        <v>5.7708867999999997E-3</v>
      </c>
      <c r="DF1191" s="72">
        <v>683.93</v>
      </c>
      <c r="DG1191" s="96">
        <v>1.0091085117</v>
      </c>
      <c r="DH1191" s="72">
        <v>690.15958438999996</v>
      </c>
      <c r="DI1191" s="72">
        <v>657.14405162000003</v>
      </c>
      <c r="DJ1191" s="96">
        <v>1</v>
      </c>
      <c r="DK1191" s="72">
        <v>690.15958438999996</v>
      </c>
      <c r="DL1191" s="96">
        <v>1</v>
      </c>
      <c r="DM1191" s="72">
        <v>690.15958438999996</v>
      </c>
      <c r="DN1191" s="96">
        <v>1</v>
      </c>
      <c r="DO1191" s="96">
        <v>1.8439000000000001E-2</v>
      </c>
      <c r="DP1191" s="72">
        <v>12.73</v>
      </c>
      <c r="DQ1191" s="72">
        <v>677.43</v>
      </c>
      <c r="DR1191" t="s">
        <v>132</v>
      </c>
      <c r="DT1191" t="s">
        <v>800</v>
      </c>
    </row>
    <row r="1192" spans="1:124" x14ac:dyDescent="0.3">
      <c r="A1192" t="s">
        <v>803</v>
      </c>
      <c r="B1192">
        <v>20080</v>
      </c>
      <c r="C1192" s="95">
        <v>8355</v>
      </c>
      <c r="D1192" s="95">
        <v>27506217</v>
      </c>
      <c r="E1192" s="95">
        <v>8055</v>
      </c>
      <c r="F1192" s="95">
        <v>23214264</v>
      </c>
      <c r="G1192" s="95">
        <v>2308</v>
      </c>
      <c r="H1192" s="95">
        <v>5315876</v>
      </c>
      <c r="I1192" s="95">
        <v>2021</v>
      </c>
      <c r="J1192" s="95">
        <v>5618342</v>
      </c>
      <c r="K1192" s="95">
        <v>8192</v>
      </c>
      <c r="L1192" s="95">
        <v>29472442</v>
      </c>
      <c r="M1192" s="95">
        <v>7854</v>
      </c>
      <c r="N1192" s="95">
        <v>23454352</v>
      </c>
      <c r="O1192" s="95">
        <v>2383</v>
      </c>
      <c r="P1192" s="95">
        <v>5066686</v>
      </c>
      <c r="Q1192" s="95">
        <v>2086</v>
      </c>
      <c r="R1192" s="95">
        <v>6026262</v>
      </c>
      <c r="S1192" s="95">
        <v>8126</v>
      </c>
      <c r="T1192" s="95">
        <v>31557227</v>
      </c>
      <c r="U1192" s="95">
        <v>7776</v>
      </c>
      <c r="V1192" s="95">
        <v>25188303</v>
      </c>
      <c r="W1192" s="95">
        <v>2415</v>
      </c>
      <c r="X1192" s="95">
        <v>6508273</v>
      </c>
      <c r="Y1192" s="95">
        <v>2161</v>
      </c>
      <c r="Z1192" s="95">
        <v>7374152</v>
      </c>
      <c r="AA1192" s="95">
        <v>7913</v>
      </c>
      <c r="AB1192" s="95">
        <v>27710305</v>
      </c>
      <c r="AC1192" s="95">
        <v>7538</v>
      </c>
      <c r="AD1192" s="95">
        <v>26899497</v>
      </c>
      <c r="AE1192" s="95">
        <v>2467</v>
      </c>
      <c r="AF1192" s="95">
        <v>7623844</v>
      </c>
      <c r="AG1192" s="95">
        <v>2220</v>
      </c>
      <c r="AH1192" s="95">
        <v>8328956</v>
      </c>
      <c r="AI1192" s="95">
        <v>7808</v>
      </c>
      <c r="AJ1192" s="95">
        <v>26948580</v>
      </c>
      <c r="AK1192" s="95">
        <v>7401</v>
      </c>
      <c r="AL1192" s="95">
        <v>27687797</v>
      </c>
      <c r="AM1192" s="95">
        <v>2541</v>
      </c>
      <c r="AN1192" s="95">
        <v>5676122</v>
      </c>
      <c r="AO1192" s="95">
        <v>2294</v>
      </c>
      <c r="AP1192" s="95">
        <v>9204305</v>
      </c>
      <c r="AQ1192" s="72">
        <v>256.51</v>
      </c>
      <c r="AR1192" s="72">
        <v>238.46</v>
      </c>
      <c r="AS1192" s="72">
        <v>494.97</v>
      </c>
      <c r="AT1192" s="95">
        <v>32822093</v>
      </c>
      <c r="AU1192" s="95">
        <v>28832606</v>
      </c>
      <c r="AV1192" s="95">
        <v>10663</v>
      </c>
      <c r="AW1192" s="95">
        <v>10076</v>
      </c>
      <c r="AX1192" s="72">
        <v>272.18</v>
      </c>
      <c r="AY1192" s="72">
        <v>247.15</v>
      </c>
      <c r="AZ1192" s="72">
        <v>519.33000000000004</v>
      </c>
      <c r="BA1192" s="95">
        <v>34539128</v>
      </c>
      <c r="BB1192" s="95">
        <v>29480614</v>
      </c>
      <c r="BC1192" s="95">
        <v>10575</v>
      </c>
      <c r="BD1192" s="95">
        <v>9940</v>
      </c>
      <c r="BE1192" s="72">
        <v>300.93</v>
      </c>
      <c r="BF1192" s="72">
        <v>273.07</v>
      </c>
      <c r="BG1192" s="72">
        <v>574</v>
      </c>
      <c r="BH1192" s="95">
        <v>38065500</v>
      </c>
      <c r="BI1192" s="95">
        <v>32562455</v>
      </c>
      <c r="BJ1192" s="95">
        <v>10541</v>
      </c>
      <c r="BK1192" s="95">
        <v>9937</v>
      </c>
      <c r="BL1192" s="72">
        <v>283.67</v>
      </c>
      <c r="BM1192" s="72">
        <v>300.85000000000002</v>
      </c>
      <c r="BN1192" s="72">
        <v>584.52</v>
      </c>
      <c r="BO1192" s="95">
        <v>35334149</v>
      </c>
      <c r="BP1192" s="95">
        <v>35228453</v>
      </c>
      <c r="BQ1192" s="95">
        <v>10380</v>
      </c>
      <c r="BR1192" s="95">
        <v>9758</v>
      </c>
      <c r="BS1192" s="72">
        <v>262.7</v>
      </c>
      <c r="BT1192" s="72">
        <v>317.11</v>
      </c>
      <c r="BU1192" s="72">
        <v>579.80999999999995</v>
      </c>
      <c r="BV1192" s="95">
        <v>32624702</v>
      </c>
      <c r="BW1192" s="95">
        <v>36892102</v>
      </c>
      <c r="BX1192" s="95">
        <v>10349</v>
      </c>
      <c r="BY1192" s="95">
        <v>9695</v>
      </c>
      <c r="BZ1192" s="95">
        <v>10383</v>
      </c>
      <c r="CA1192" s="95">
        <v>10269</v>
      </c>
      <c r="CB1192" s="95">
        <v>10250</v>
      </c>
      <c r="CC1192" s="95">
        <v>10085</v>
      </c>
      <c r="CD1192" s="95">
        <v>10029</v>
      </c>
      <c r="CE1192" s="72">
        <v>650.75523149000003</v>
      </c>
      <c r="CF1192" s="72">
        <v>676.59346364999999</v>
      </c>
      <c r="CG1192" s="72">
        <v>712.40329333</v>
      </c>
      <c r="CH1192" s="72">
        <v>716.50152150999998</v>
      </c>
      <c r="CI1192" s="72">
        <v>731.52548966999996</v>
      </c>
      <c r="CJ1192" s="96">
        <v>0.76060856070000005</v>
      </c>
      <c r="CK1192" s="96">
        <v>0.76756579530000002</v>
      </c>
      <c r="CL1192" s="96">
        <v>0.80572339479999999</v>
      </c>
      <c r="CM1192" s="96">
        <v>0.81579729069999996</v>
      </c>
      <c r="CN1192" s="96">
        <v>0.7926039601</v>
      </c>
      <c r="CO1192" s="96">
        <v>0.92661826270000003</v>
      </c>
      <c r="CP1192" s="96">
        <v>0.85090034599999997</v>
      </c>
      <c r="CQ1192" s="96">
        <v>0.99584056389999998</v>
      </c>
      <c r="CR1192" s="96">
        <v>0.85445427240000005</v>
      </c>
      <c r="CS1192" s="95">
        <v>10554</v>
      </c>
      <c r="CT1192" s="95">
        <v>10489</v>
      </c>
      <c r="CU1192" s="95">
        <v>10566</v>
      </c>
      <c r="CV1192" s="95">
        <v>10306</v>
      </c>
      <c r="CW1192" s="95">
        <v>10255</v>
      </c>
      <c r="CX1192" s="96">
        <v>0.89536815400000003</v>
      </c>
      <c r="CY1192" s="96">
        <v>0.91407542900000005</v>
      </c>
      <c r="CZ1192" s="96">
        <v>0.94876402900000001</v>
      </c>
      <c r="DA1192" s="96">
        <v>0.928747137</v>
      </c>
      <c r="DB1192" s="96">
        <v>0.94665171800000003</v>
      </c>
      <c r="DC1192">
        <v>2013</v>
      </c>
      <c r="DD1192" s="6">
        <v>9881.2000000000007</v>
      </c>
      <c r="DE1192" s="96">
        <v>4.1851312E-3</v>
      </c>
      <c r="DF1192" s="72">
        <v>653.47</v>
      </c>
      <c r="DG1192" s="96">
        <v>1.0037120830999999</v>
      </c>
      <c r="DH1192" s="72">
        <v>655.89573495000002</v>
      </c>
      <c r="DI1192" s="72">
        <v>657.14405162000003</v>
      </c>
      <c r="DJ1192" s="96">
        <v>1</v>
      </c>
      <c r="DK1192" s="72">
        <v>655.89573495000002</v>
      </c>
      <c r="DL1192" s="96">
        <v>1</v>
      </c>
      <c r="DM1192" s="72">
        <v>655.89573495000002</v>
      </c>
      <c r="DN1192" s="96">
        <v>1</v>
      </c>
      <c r="DO1192" s="96">
        <v>1.3435000000000001E-2</v>
      </c>
      <c r="DP1192" s="72">
        <v>8.81</v>
      </c>
      <c r="DQ1192" s="72">
        <v>647.09</v>
      </c>
      <c r="DR1192" t="s">
        <v>803</v>
      </c>
      <c r="DT1192" t="s">
        <v>800</v>
      </c>
    </row>
    <row r="1193" spans="1:124" x14ac:dyDescent="0.3">
      <c r="A1193" t="s">
        <v>804</v>
      </c>
      <c r="B1193">
        <v>20090</v>
      </c>
      <c r="C1193" s="95">
        <v>20364</v>
      </c>
      <c r="D1193" s="95">
        <v>76795611</v>
      </c>
      <c r="E1193" s="95">
        <v>19620</v>
      </c>
      <c r="F1193" s="95">
        <v>60836309</v>
      </c>
      <c r="G1193" s="95">
        <v>6558</v>
      </c>
      <c r="H1193" s="95">
        <v>18052014</v>
      </c>
      <c r="I1193" s="95">
        <v>5769</v>
      </c>
      <c r="J1193" s="95">
        <v>18400257</v>
      </c>
      <c r="K1193" s="95">
        <v>20647</v>
      </c>
      <c r="L1193" s="95">
        <v>84984958</v>
      </c>
      <c r="M1193" s="95">
        <v>19787</v>
      </c>
      <c r="N1193" s="95">
        <v>64142533</v>
      </c>
      <c r="O1193" s="95">
        <v>6868</v>
      </c>
      <c r="P1193" s="95">
        <v>18925331</v>
      </c>
      <c r="Q1193" s="95">
        <v>6026</v>
      </c>
      <c r="R1193" s="95">
        <v>20047759</v>
      </c>
      <c r="S1193" s="95">
        <v>19786</v>
      </c>
      <c r="T1193" s="95">
        <v>84893300</v>
      </c>
      <c r="U1193" s="95">
        <v>18808</v>
      </c>
      <c r="V1193" s="95">
        <v>63618816</v>
      </c>
      <c r="W1193" s="95">
        <v>7015</v>
      </c>
      <c r="X1193" s="95">
        <v>19606518</v>
      </c>
      <c r="Y1193" s="95">
        <v>6299</v>
      </c>
      <c r="Z1193" s="95">
        <v>22345562</v>
      </c>
      <c r="AA1193" s="95">
        <v>18830</v>
      </c>
      <c r="AB1193" s="95">
        <v>76726717</v>
      </c>
      <c r="AC1193" s="95">
        <v>17818</v>
      </c>
      <c r="AD1193" s="95">
        <v>64571470</v>
      </c>
      <c r="AE1193" s="95">
        <v>7202</v>
      </c>
      <c r="AF1193" s="95">
        <v>19728208</v>
      </c>
      <c r="AG1193" s="95">
        <v>6530</v>
      </c>
      <c r="AH1193" s="95">
        <v>24255525</v>
      </c>
      <c r="AI1193" s="95">
        <v>18704</v>
      </c>
      <c r="AJ1193" s="95">
        <v>74748172</v>
      </c>
      <c r="AK1193" s="95">
        <v>17621</v>
      </c>
      <c r="AL1193" s="95">
        <v>67478124</v>
      </c>
      <c r="AM1193" s="95">
        <v>7404</v>
      </c>
      <c r="AN1193" s="95">
        <v>21849983</v>
      </c>
      <c r="AO1193" s="95">
        <v>6722</v>
      </c>
      <c r="AP1193" s="95">
        <v>25807707</v>
      </c>
      <c r="AQ1193" s="72">
        <v>293.58999999999997</v>
      </c>
      <c r="AR1193" s="72">
        <v>260.08</v>
      </c>
      <c r="AS1193" s="72">
        <v>553.66999999999996</v>
      </c>
      <c r="AT1193" s="95">
        <v>94847625</v>
      </c>
      <c r="AU1193" s="95">
        <v>79236566</v>
      </c>
      <c r="AV1193" s="95">
        <v>26922</v>
      </c>
      <c r="AW1193" s="95">
        <v>25389</v>
      </c>
      <c r="AX1193" s="72">
        <v>314.70999999999998</v>
      </c>
      <c r="AY1193" s="72">
        <v>271.8</v>
      </c>
      <c r="AZ1193" s="72">
        <v>586.51</v>
      </c>
      <c r="BA1193" s="95">
        <v>103910289</v>
      </c>
      <c r="BB1193" s="95">
        <v>84190292</v>
      </c>
      <c r="BC1193" s="95">
        <v>27515</v>
      </c>
      <c r="BD1193" s="95">
        <v>25813</v>
      </c>
      <c r="BE1193" s="72">
        <v>324.93</v>
      </c>
      <c r="BF1193" s="72">
        <v>285.33</v>
      </c>
      <c r="BG1193" s="72">
        <v>610.26</v>
      </c>
      <c r="BH1193" s="95">
        <v>104499818</v>
      </c>
      <c r="BI1193" s="95">
        <v>85964378</v>
      </c>
      <c r="BJ1193" s="95">
        <v>26801</v>
      </c>
      <c r="BK1193" s="95">
        <v>25107</v>
      </c>
      <c r="BL1193" s="72">
        <v>308.77</v>
      </c>
      <c r="BM1193" s="72">
        <v>304.02</v>
      </c>
      <c r="BN1193" s="72">
        <v>612.79</v>
      </c>
      <c r="BO1193" s="95">
        <v>96454925</v>
      </c>
      <c r="BP1193" s="95">
        <v>88826995</v>
      </c>
      <c r="BQ1193" s="95">
        <v>26032</v>
      </c>
      <c r="BR1193" s="95">
        <v>24348</v>
      </c>
      <c r="BS1193" s="72">
        <v>308.33</v>
      </c>
      <c r="BT1193" s="72">
        <v>319.35000000000002</v>
      </c>
      <c r="BU1193" s="72">
        <v>627.67999999999995</v>
      </c>
      <c r="BV1193" s="95">
        <v>96598155</v>
      </c>
      <c r="BW1193" s="95">
        <v>93285831</v>
      </c>
      <c r="BX1193" s="95">
        <v>26108</v>
      </c>
      <c r="BY1193" s="95">
        <v>24343</v>
      </c>
      <c r="BZ1193" s="95">
        <v>26191</v>
      </c>
      <c r="CA1193" s="95">
        <v>26694</v>
      </c>
      <c r="CB1193" s="95">
        <v>25984</v>
      </c>
      <c r="CC1193" s="95">
        <v>25233</v>
      </c>
      <c r="CD1193" s="95">
        <v>25245</v>
      </c>
      <c r="CE1193" s="72">
        <v>650.75523149000003</v>
      </c>
      <c r="CF1193" s="72">
        <v>676.59346364999999</v>
      </c>
      <c r="CG1193" s="72">
        <v>712.40329333</v>
      </c>
      <c r="CH1193" s="72">
        <v>716.50152150999998</v>
      </c>
      <c r="CI1193" s="72">
        <v>731.52548966999996</v>
      </c>
      <c r="CJ1193" s="96">
        <v>0.85081144679999998</v>
      </c>
      <c r="CK1193" s="96">
        <v>0.86685732500000001</v>
      </c>
      <c r="CL1193" s="96">
        <v>0.85662153129999996</v>
      </c>
      <c r="CM1193" s="96">
        <v>0.85525289419999995</v>
      </c>
      <c r="CN1193" s="96">
        <v>0.85804255470000002</v>
      </c>
      <c r="CO1193" s="96">
        <v>0.9760476186</v>
      </c>
      <c r="CP1193" s="96">
        <v>0.87856077310000003</v>
      </c>
      <c r="CQ1193" s="96">
        <v>0.99584056389999998</v>
      </c>
      <c r="CR1193" s="96">
        <v>0.88223022790000005</v>
      </c>
      <c r="CS1193" s="95">
        <v>24741</v>
      </c>
      <c r="CT1193" s="95">
        <v>25250</v>
      </c>
      <c r="CU1193" s="95">
        <v>24423</v>
      </c>
      <c r="CV1193" s="95">
        <v>23697</v>
      </c>
      <c r="CW1193" s="95">
        <v>23581</v>
      </c>
      <c r="CX1193" s="96">
        <v>0.95339492699999995</v>
      </c>
      <c r="CY1193" s="96">
        <v>0.95650273799999996</v>
      </c>
      <c r="CZ1193" s="96">
        <v>0.99703017000000005</v>
      </c>
      <c r="DA1193" s="96">
        <v>0.98851621499999998</v>
      </c>
      <c r="DB1193" s="96">
        <v>0.98648115800000002</v>
      </c>
      <c r="DC1193">
        <v>2013</v>
      </c>
      <c r="DD1193" s="6">
        <v>25000</v>
      </c>
      <c r="DE1193" s="96">
        <v>2.7176476999999999E-3</v>
      </c>
      <c r="DF1193" s="72">
        <v>675.7</v>
      </c>
      <c r="DG1193" s="96">
        <v>1.0058061055</v>
      </c>
      <c r="DH1193" s="72">
        <v>679.62318550999998</v>
      </c>
      <c r="DI1193" s="72">
        <v>679.62318550999998</v>
      </c>
      <c r="DJ1193" s="96">
        <v>1</v>
      </c>
      <c r="DK1193" s="72">
        <v>679.62318550999998</v>
      </c>
      <c r="DL1193" s="96">
        <v>1</v>
      </c>
      <c r="DM1193" s="72">
        <v>679.62318550999998</v>
      </c>
      <c r="DN1193" s="96">
        <v>1</v>
      </c>
      <c r="DO1193" s="96">
        <v>1.0349000000000001E-2</v>
      </c>
      <c r="DP1193" s="72">
        <v>7.03</v>
      </c>
      <c r="DQ1193" s="72">
        <v>672.59</v>
      </c>
      <c r="DR1193" t="s">
        <v>804</v>
      </c>
      <c r="DT1193" t="s">
        <v>800</v>
      </c>
    </row>
    <row r="1194" spans="1:124" x14ac:dyDescent="0.3">
      <c r="A1194" t="s">
        <v>805</v>
      </c>
      <c r="B1194">
        <v>20100</v>
      </c>
      <c r="C1194" s="95">
        <v>3206</v>
      </c>
      <c r="D1194" s="95">
        <v>10435510</v>
      </c>
      <c r="E1194" s="95">
        <v>3101</v>
      </c>
      <c r="F1194" s="95">
        <v>9078850</v>
      </c>
      <c r="G1194" s="95">
        <v>894</v>
      </c>
      <c r="H1194" s="95">
        <v>1662155</v>
      </c>
      <c r="I1194" s="95">
        <v>775</v>
      </c>
      <c r="J1194" s="95">
        <v>2432120</v>
      </c>
      <c r="K1194" s="95">
        <v>3189</v>
      </c>
      <c r="L1194" s="95">
        <v>9262612</v>
      </c>
      <c r="M1194" s="95">
        <v>3072</v>
      </c>
      <c r="N1194" s="95">
        <v>9388193</v>
      </c>
      <c r="O1194" s="95">
        <v>905</v>
      </c>
      <c r="P1194" s="95">
        <v>1718347</v>
      </c>
      <c r="Q1194" s="95">
        <v>780</v>
      </c>
      <c r="R1194" s="95">
        <v>2700634</v>
      </c>
      <c r="S1194" s="95">
        <v>3217</v>
      </c>
      <c r="T1194" s="95">
        <v>11832750</v>
      </c>
      <c r="U1194" s="95">
        <v>3091</v>
      </c>
      <c r="V1194" s="95">
        <v>10272803</v>
      </c>
      <c r="W1194" s="95">
        <v>916</v>
      </c>
      <c r="X1194" s="95">
        <v>1916745</v>
      </c>
      <c r="Y1194" s="95">
        <v>803</v>
      </c>
      <c r="Z1194" s="95">
        <v>3085193</v>
      </c>
      <c r="AA1194" s="95">
        <v>3166</v>
      </c>
      <c r="AB1194" s="95">
        <v>12060084</v>
      </c>
      <c r="AC1194" s="95">
        <v>3039</v>
      </c>
      <c r="AD1194" s="95">
        <v>11219565</v>
      </c>
      <c r="AE1194" s="95">
        <v>930</v>
      </c>
      <c r="AF1194" s="95">
        <v>2396883</v>
      </c>
      <c r="AG1194" s="95">
        <v>829</v>
      </c>
      <c r="AH1194" s="95">
        <v>3487924</v>
      </c>
      <c r="AI1194" s="95">
        <v>3138</v>
      </c>
      <c r="AJ1194" s="95">
        <v>11908265</v>
      </c>
      <c r="AK1194" s="95">
        <v>3007</v>
      </c>
      <c r="AL1194" s="95">
        <v>11967898</v>
      </c>
      <c r="AM1194" s="95">
        <v>954</v>
      </c>
      <c r="AN1194" s="95">
        <v>1932536</v>
      </c>
      <c r="AO1194" s="95">
        <v>859</v>
      </c>
      <c r="AP1194" s="95">
        <v>3668123</v>
      </c>
      <c r="AQ1194" s="72">
        <v>245.89</v>
      </c>
      <c r="AR1194" s="72">
        <v>247.48</v>
      </c>
      <c r="AS1194" s="72">
        <v>493.37</v>
      </c>
      <c r="AT1194" s="95">
        <v>12097665</v>
      </c>
      <c r="AU1194" s="95">
        <v>11510970</v>
      </c>
      <c r="AV1194" s="95">
        <v>4100</v>
      </c>
      <c r="AW1194" s="95">
        <v>3876</v>
      </c>
      <c r="AX1194" s="72">
        <v>223.52</v>
      </c>
      <c r="AY1194" s="72">
        <v>261.52999999999997</v>
      </c>
      <c r="AZ1194" s="72">
        <v>485.05</v>
      </c>
      <c r="BA1194" s="95">
        <v>10980959</v>
      </c>
      <c r="BB1194" s="95">
        <v>12088827</v>
      </c>
      <c r="BC1194" s="95">
        <v>4094</v>
      </c>
      <c r="BD1194" s="95">
        <v>3852</v>
      </c>
      <c r="BE1194" s="72">
        <v>277.23</v>
      </c>
      <c r="BF1194" s="72">
        <v>285.87</v>
      </c>
      <c r="BG1194" s="72">
        <v>563.1</v>
      </c>
      <c r="BH1194" s="95">
        <v>13749495</v>
      </c>
      <c r="BI1194" s="95">
        <v>13357996</v>
      </c>
      <c r="BJ1194" s="95">
        <v>4133</v>
      </c>
      <c r="BK1194" s="95">
        <v>3894</v>
      </c>
      <c r="BL1194" s="72">
        <v>294.13</v>
      </c>
      <c r="BM1194" s="72">
        <v>316.86</v>
      </c>
      <c r="BN1194" s="72">
        <v>610.99</v>
      </c>
      <c r="BO1194" s="95">
        <v>14456967</v>
      </c>
      <c r="BP1194" s="95">
        <v>14707489</v>
      </c>
      <c r="BQ1194" s="95">
        <v>4096</v>
      </c>
      <c r="BR1194" s="95">
        <v>3868</v>
      </c>
      <c r="BS1194" s="72">
        <v>281.87</v>
      </c>
      <c r="BT1194" s="72">
        <v>337.04</v>
      </c>
      <c r="BU1194" s="72">
        <v>618.91</v>
      </c>
      <c r="BV1194" s="95">
        <v>13840801</v>
      </c>
      <c r="BW1194" s="95">
        <v>15636021</v>
      </c>
      <c r="BX1194" s="95">
        <v>4092</v>
      </c>
      <c r="BY1194" s="95">
        <v>3866</v>
      </c>
      <c r="BZ1194" s="95">
        <v>3993</v>
      </c>
      <c r="CA1194" s="95">
        <v>3977</v>
      </c>
      <c r="CB1194" s="95">
        <v>4018</v>
      </c>
      <c r="CC1194" s="95">
        <v>3988</v>
      </c>
      <c r="CD1194" s="95">
        <v>3981</v>
      </c>
      <c r="CE1194" s="72">
        <v>650.75523149000003</v>
      </c>
      <c r="CF1194" s="72">
        <v>676.59346364999999</v>
      </c>
      <c r="CG1194" s="72">
        <v>712.40329333</v>
      </c>
      <c r="CH1194" s="72">
        <v>716.50152150999998</v>
      </c>
      <c r="CI1194" s="72">
        <v>731.52548966999996</v>
      </c>
      <c r="CJ1194" s="96">
        <v>0.75814987899999997</v>
      </c>
      <c r="CK1194" s="96">
        <v>0.71690021569999995</v>
      </c>
      <c r="CL1194" s="96">
        <v>0.79042307249999999</v>
      </c>
      <c r="CM1194" s="96">
        <v>0.85274068739999997</v>
      </c>
      <c r="CN1194" s="96">
        <v>0.84605390889999998</v>
      </c>
      <c r="CO1194" s="96">
        <v>0.91693123919999997</v>
      </c>
      <c r="CP1194" s="96">
        <v>0.86468157999999995</v>
      </c>
      <c r="CQ1194" s="96">
        <v>0.99584056389999998</v>
      </c>
      <c r="CR1194" s="96">
        <v>0.86829306610000001</v>
      </c>
      <c r="CS1194" s="95">
        <v>3715</v>
      </c>
      <c r="CT1194" s="95">
        <v>3733</v>
      </c>
      <c r="CU1194" s="95">
        <v>3823</v>
      </c>
      <c r="CV1194" s="95">
        <v>3793</v>
      </c>
      <c r="CW1194" s="95">
        <v>3828</v>
      </c>
      <c r="CX1194" s="96">
        <v>0.90476441900000004</v>
      </c>
      <c r="CY1194" s="96">
        <v>0.91193117700000004</v>
      </c>
      <c r="CZ1194" s="96">
        <v>0.92013302399999997</v>
      </c>
      <c r="DA1194" s="96">
        <v>0.92324257200000004</v>
      </c>
      <c r="DB1194" s="96">
        <v>0.92416364799999995</v>
      </c>
      <c r="DC1194">
        <v>2013</v>
      </c>
      <c r="DD1194" s="6">
        <v>3871.2</v>
      </c>
      <c r="DE1194" s="96">
        <v>2.5257274999999999E-3</v>
      </c>
      <c r="DF1194" s="72">
        <v>665.16</v>
      </c>
      <c r="DG1194" s="96">
        <v>1.0043791258000001</v>
      </c>
      <c r="DH1194" s="72">
        <v>668.07281933000002</v>
      </c>
      <c r="DI1194" s="72">
        <v>657.14405162000003</v>
      </c>
      <c r="DJ1194" s="96">
        <v>1</v>
      </c>
      <c r="DK1194" s="72">
        <v>668.07281933000002</v>
      </c>
      <c r="DL1194" s="96">
        <v>1</v>
      </c>
      <c r="DM1194" s="72">
        <v>668.07281933000002</v>
      </c>
      <c r="DN1194" s="96">
        <v>1</v>
      </c>
      <c r="DO1194" s="96">
        <v>9.5390000000000006E-3</v>
      </c>
      <c r="DP1194" s="72">
        <v>6.37</v>
      </c>
      <c r="DQ1194" s="72">
        <v>661.7</v>
      </c>
      <c r="DR1194" t="s">
        <v>805</v>
      </c>
      <c r="DT1194" t="s">
        <v>800</v>
      </c>
    </row>
    <row r="1195" spans="1:124" x14ac:dyDescent="0.3">
      <c r="A1195" t="s">
        <v>806</v>
      </c>
      <c r="B1195">
        <v>20110</v>
      </c>
      <c r="C1195" s="95">
        <v>4696</v>
      </c>
      <c r="D1195" s="95">
        <v>14738171</v>
      </c>
      <c r="E1195" s="95">
        <v>4453</v>
      </c>
      <c r="F1195" s="95">
        <v>13029710</v>
      </c>
      <c r="G1195" s="95">
        <v>989</v>
      </c>
      <c r="H1195" s="95">
        <v>2397081</v>
      </c>
      <c r="I1195" s="95">
        <v>821</v>
      </c>
      <c r="J1195" s="95">
        <v>2576616</v>
      </c>
      <c r="K1195" s="95">
        <v>4723</v>
      </c>
      <c r="L1195" s="95">
        <v>15151260</v>
      </c>
      <c r="M1195" s="95">
        <v>4458</v>
      </c>
      <c r="N1195" s="95">
        <v>12936641</v>
      </c>
      <c r="O1195" s="95">
        <v>985</v>
      </c>
      <c r="P1195" s="95">
        <v>2280994</v>
      </c>
      <c r="Q1195" s="95">
        <v>820</v>
      </c>
      <c r="R1195" s="95">
        <v>2622071</v>
      </c>
      <c r="S1195" s="95">
        <v>4667</v>
      </c>
      <c r="T1195" s="95">
        <v>14681131</v>
      </c>
      <c r="U1195" s="95">
        <v>4361</v>
      </c>
      <c r="V1195" s="95">
        <v>13704470</v>
      </c>
      <c r="W1195" s="95">
        <v>1012</v>
      </c>
      <c r="X1195" s="95">
        <v>2692068</v>
      </c>
      <c r="Y1195" s="95">
        <v>852</v>
      </c>
      <c r="Z1195" s="95">
        <v>2966867</v>
      </c>
      <c r="AA1195" s="95">
        <v>4545</v>
      </c>
      <c r="AB1195" s="95">
        <v>13173805</v>
      </c>
      <c r="AC1195" s="95">
        <v>4224</v>
      </c>
      <c r="AD1195" s="95">
        <v>13757955</v>
      </c>
      <c r="AE1195" s="95">
        <v>1019</v>
      </c>
      <c r="AF1195" s="95">
        <v>2571173</v>
      </c>
      <c r="AG1195" s="95">
        <v>864</v>
      </c>
      <c r="AH1195" s="95">
        <v>3288628</v>
      </c>
      <c r="AI1195" s="95">
        <v>4568</v>
      </c>
      <c r="AJ1195" s="95">
        <v>13851874</v>
      </c>
      <c r="AK1195" s="95">
        <v>4233</v>
      </c>
      <c r="AL1195" s="95">
        <v>13842378</v>
      </c>
      <c r="AM1195" s="95">
        <v>1022</v>
      </c>
      <c r="AN1195" s="95">
        <v>2849535</v>
      </c>
      <c r="AO1195" s="95">
        <v>875</v>
      </c>
      <c r="AP1195" s="95">
        <v>3227521</v>
      </c>
      <c r="AQ1195" s="72">
        <v>251.18</v>
      </c>
      <c r="AR1195" s="72">
        <v>246.59</v>
      </c>
      <c r="AS1195" s="72">
        <v>497.77</v>
      </c>
      <c r="AT1195" s="95">
        <v>17135252</v>
      </c>
      <c r="AU1195" s="95">
        <v>15606326</v>
      </c>
      <c r="AV1195" s="95">
        <v>5685</v>
      </c>
      <c r="AW1195" s="95">
        <v>5274</v>
      </c>
      <c r="AX1195" s="72">
        <v>254.5</v>
      </c>
      <c r="AY1195" s="72">
        <v>245.65</v>
      </c>
      <c r="AZ1195" s="72">
        <v>500.15</v>
      </c>
      <c r="BA1195" s="95">
        <v>17432254</v>
      </c>
      <c r="BB1195" s="95">
        <v>15558712</v>
      </c>
      <c r="BC1195" s="95">
        <v>5708</v>
      </c>
      <c r="BD1195" s="95">
        <v>5278</v>
      </c>
      <c r="BE1195" s="72">
        <v>254.93</v>
      </c>
      <c r="BF1195" s="72">
        <v>266.5</v>
      </c>
      <c r="BG1195" s="72">
        <v>521.42999999999995</v>
      </c>
      <c r="BH1195" s="95">
        <v>17373199</v>
      </c>
      <c r="BI1195" s="95">
        <v>16671337</v>
      </c>
      <c r="BJ1195" s="95">
        <v>5679</v>
      </c>
      <c r="BK1195" s="95">
        <v>5213</v>
      </c>
      <c r="BL1195" s="72">
        <v>235.82</v>
      </c>
      <c r="BM1195" s="72">
        <v>279.2</v>
      </c>
      <c r="BN1195" s="72">
        <v>515.02</v>
      </c>
      <c r="BO1195" s="95">
        <v>15744978</v>
      </c>
      <c r="BP1195" s="95">
        <v>17046583</v>
      </c>
      <c r="BQ1195" s="95">
        <v>5564</v>
      </c>
      <c r="BR1195" s="95">
        <v>5088</v>
      </c>
      <c r="BS1195" s="72">
        <v>248.98</v>
      </c>
      <c r="BT1195" s="72">
        <v>278.48</v>
      </c>
      <c r="BU1195" s="72">
        <v>527.46</v>
      </c>
      <c r="BV1195" s="95">
        <v>16701409</v>
      </c>
      <c r="BW1195" s="95">
        <v>17069899</v>
      </c>
      <c r="BX1195" s="95">
        <v>5590</v>
      </c>
      <c r="BY1195" s="95">
        <v>5108</v>
      </c>
      <c r="BZ1195" s="95">
        <v>5489</v>
      </c>
      <c r="CA1195" s="95">
        <v>5501</v>
      </c>
      <c r="CB1195" s="95">
        <v>5454</v>
      </c>
      <c r="CC1195" s="95">
        <v>5338</v>
      </c>
      <c r="CD1195" s="95">
        <v>5354</v>
      </c>
      <c r="CE1195" s="72">
        <v>650.75523149000003</v>
      </c>
      <c r="CF1195" s="72">
        <v>676.59346364999999</v>
      </c>
      <c r="CG1195" s="72">
        <v>712.40329333</v>
      </c>
      <c r="CH1195" s="72">
        <v>716.50152150999998</v>
      </c>
      <c r="CI1195" s="72">
        <v>731.52548966999996</v>
      </c>
      <c r="CJ1195" s="96">
        <v>0.76491125370000002</v>
      </c>
      <c r="CK1195" s="96">
        <v>0.73921790099999996</v>
      </c>
      <c r="CL1195" s="96">
        <v>0.73193092299999996</v>
      </c>
      <c r="CM1195" s="96">
        <v>0.71879819450000004</v>
      </c>
      <c r="CN1195" s="96">
        <v>0.72104117690000002</v>
      </c>
      <c r="CO1195" s="96">
        <v>0.89715131780000001</v>
      </c>
      <c r="CP1195" s="96">
        <v>0.81946030199999997</v>
      </c>
      <c r="CQ1195" s="96">
        <v>0.99584056389999998</v>
      </c>
      <c r="CR1195" s="96">
        <v>0.8228829138</v>
      </c>
      <c r="CS1195" s="95">
        <v>5295</v>
      </c>
      <c r="CT1195" s="95">
        <v>5402</v>
      </c>
      <c r="CU1195" s="95">
        <v>5323</v>
      </c>
      <c r="CV1195" s="95">
        <v>5201</v>
      </c>
      <c r="CW1195" s="95">
        <v>5248</v>
      </c>
      <c r="CX1195" s="96">
        <v>0.90141754699999999</v>
      </c>
      <c r="CY1195" s="96">
        <v>0.88624972599999996</v>
      </c>
      <c r="CZ1195" s="96">
        <v>0.90530793399999998</v>
      </c>
      <c r="DA1195" s="96">
        <v>0.90028750300000004</v>
      </c>
      <c r="DB1195" s="96">
        <v>0.89268709300000004</v>
      </c>
      <c r="DC1195">
        <v>2013</v>
      </c>
      <c r="DD1195" s="6">
        <v>5192.2</v>
      </c>
      <c r="DE1195" s="96">
        <v>4.3311603000000002E-3</v>
      </c>
      <c r="DF1195" s="72">
        <v>629.23</v>
      </c>
      <c r="DG1195" s="96">
        <v>1.0195814335</v>
      </c>
      <c r="DH1195" s="72">
        <v>641.55122543000004</v>
      </c>
      <c r="DI1195" s="72">
        <v>663.69112271999995</v>
      </c>
      <c r="DJ1195" s="96">
        <v>1</v>
      </c>
      <c r="DK1195" s="72">
        <v>641.55122543000004</v>
      </c>
      <c r="DL1195" s="96">
        <v>1</v>
      </c>
      <c r="DM1195" s="72">
        <v>641.55122543000004</v>
      </c>
      <c r="DN1195" s="96">
        <v>1</v>
      </c>
      <c r="DO1195" s="96">
        <v>1.447E-2</v>
      </c>
      <c r="DP1195" s="72">
        <v>9.2799999999999994</v>
      </c>
      <c r="DQ1195" s="72">
        <v>632.27</v>
      </c>
      <c r="DR1195" t="s">
        <v>806</v>
      </c>
      <c r="DT1195" t="s">
        <v>800</v>
      </c>
    </row>
    <row r="1196" spans="1:124" x14ac:dyDescent="0.3">
      <c r="A1196" t="s">
        <v>807</v>
      </c>
      <c r="B1196">
        <v>20120</v>
      </c>
      <c r="C1196" s="95">
        <v>7391</v>
      </c>
      <c r="D1196" s="95">
        <v>29620584</v>
      </c>
      <c r="E1196" s="95">
        <v>7124</v>
      </c>
      <c r="F1196" s="95">
        <v>21910148</v>
      </c>
      <c r="G1196" s="95">
        <v>2427</v>
      </c>
      <c r="H1196" s="95">
        <v>5322202</v>
      </c>
      <c r="I1196" s="95">
        <v>2071</v>
      </c>
      <c r="J1196" s="95">
        <v>6547680</v>
      </c>
      <c r="K1196" s="95">
        <v>7426</v>
      </c>
      <c r="L1196" s="95">
        <v>33052508</v>
      </c>
      <c r="M1196" s="95">
        <v>7134</v>
      </c>
      <c r="N1196" s="95">
        <v>23054467</v>
      </c>
      <c r="O1196" s="95">
        <v>2543</v>
      </c>
      <c r="P1196" s="95">
        <v>6540906</v>
      </c>
      <c r="Q1196" s="95">
        <v>2149</v>
      </c>
      <c r="R1196" s="95">
        <v>6420407</v>
      </c>
      <c r="S1196" s="95">
        <v>7475</v>
      </c>
      <c r="T1196" s="95">
        <v>32546857</v>
      </c>
      <c r="U1196" s="95">
        <v>7161</v>
      </c>
      <c r="V1196" s="95">
        <v>24544018</v>
      </c>
      <c r="W1196" s="95">
        <v>2626</v>
      </c>
      <c r="X1196" s="95">
        <v>6337277</v>
      </c>
      <c r="Y1196" s="95">
        <v>2302</v>
      </c>
      <c r="Z1196" s="95">
        <v>7591720</v>
      </c>
      <c r="AA1196" s="95">
        <v>7241</v>
      </c>
      <c r="AB1196" s="95">
        <v>29859825</v>
      </c>
      <c r="AC1196" s="95">
        <v>6911</v>
      </c>
      <c r="AD1196" s="95">
        <v>27390096</v>
      </c>
      <c r="AE1196" s="95">
        <v>2670</v>
      </c>
      <c r="AF1196" s="95">
        <v>6692449</v>
      </c>
      <c r="AG1196" s="95">
        <v>2369</v>
      </c>
      <c r="AH1196" s="95">
        <v>9158593</v>
      </c>
      <c r="AI1196" s="95">
        <v>7124</v>
      </c>
      <c r="AJ1196" s="95">
        <v>29365137</v>
      </c>
      <c r="AK1196" s="95">
        <v>6773</v>
      </c>
      <c r="AL1196" s="95">
        <v>28315506</v>
      </c>
      <c r="AM1196" s="95">
        <v>2693</v>
      </c>
      <c r="AN1196" s="95">
        <v>6526015</v>
      </c>
      <c r="AO1196" s="95">
        <v>2390</v>
      </c>
      <c r="AP1196" s="95">
        <v>10164653</v>
      </c>
      <c r="AQ1196" s="72">
        <v>296.58999999999997</v>
      </c>
      <c r="AR1196" s="72">
        <v>257.91000000000003</v>
      </c>
      <c r="AS1196" s="72">
        <v>554.5</v>
      </c>
      <c r="AT1196" s="95">
        <v>34942786</v>
      </c>
      <c r="AU1196" s="95">
        <v>28457828</v>
      </c>
      <c r="AV1196" s="95">
        <v>9818</v>
      </c>
      <c r="AW1196" s="95">
        <v>9195</v>
      </c>
      <c r="AX1196" s="72">
        <v>330.97</v>
      </c>
      <c r="AY1196" s="72">
        <v>264.60000000000002</v>
      </c>
      <c r="AZ1196" s="72">
        <v>595.57000000000005</v>
      </c>
      <c r="BA1196" s="95">
        <v>39593414</v>
      </c>
      <c r="BB1196" s="95">
        <v>29474874</v>
      </c>
      <c r="BC1196" s="95">
        <v>9969</v>
      </c>
      <c r="BD1196" s="95">
        <v>9283</v>
      </c>
      <c r="BE1196" s="72">
        <v>320.79000000000002</v>
      </c>
      <c r="BF1196" s="72">
        <v>282.99</v>
      </c>
      <c r="BG1196" s="72">
        <v>603.78</v>
      </c>
      <c r="BH1196" s="95">
        <v>38884134</v>
      </c>
      <c r="BI1196" s="95">
        <v>32135738</v>
      </c>
      <c r="BJ1196" s="95">
        <v>10101</v>
      </c>
      <c r="BK1196" s="95">
        <v>9463</v>
      </c>
      <c r="BL1196" s="72">
        <v>307.33999999999997</v>
      </c>
      <c r="BM1196" s="72">
        <v>328.2</v>
      </c>
      <c r="BN1196" s="72">
        <v>635.54</v>
      </c>
      <c r="BO1196" s="95">
        <v>36552274</v>
      </c>
      <c r="BP1196" s="95">
        <v>36548689</v>
      </c>
      <c r="BQ1196" s="95">
        <v>9911</v>
      </c>
      <c r="BR1196" s="95">
        <v>9280</v>
      </c>
      <c r="BS1196" s="72">
        <v>304.67</v>
      </c>
      <c r="BT1196" s="72">
        <v>349.96</v>
      </c>
      <c r="BU1196" s="72">
        <v>654.63</v>
      </c>
      <c r="BV1196" s="95">
        <v>35891152</v>
      </c>
      <c r="BW1196" s="95">
        <v>38480159</v>
      </c>
      <c r="BX1196" s="95">
        <v>9817</v>
      </c>
      <c r="BY1196" s="95">
        <v>9163</v>
      </c>
      <c r="BZ1196" s="95">
        <v>9521</v>
      </c>
      <c r="CA1196" s="95">
        <v>9638</v>
      </c>
      <c r="CB1196" s="95">
        <v>9793</v>
      </c>
      <c r="CC1196" s="95">
        <v>9611</v>
      </c>
      <c r="CD1196" s="95">
        <v>9497</v>
      </c>
      <c r="CE1196" s="72">
        <v>650.75523149000003</v>
      </c>
      <c r="CF1196" s="72">
        <v>676.59346364999999</v>
      </c>
      <c r="CG1196" s="72">
        <v>712.40329333</v>
      </c>
      <c r="CH1196" s="72">
        <v>716.50152150999998</v>
      </c>
      <c r="CI1196" s="72">
        <v>731.52548966999996</v>
      </c>
      <c r="CJ1196" s="96">
        <v>0.85208688789999998</v>
      </c>
      <c r="CK1196" s="96">
        <v>0.88024793619999997</v>
      </c>
      <c r="CL1196" s="96">
        <v>0.84752555979999999</v>
      </c>
      <c r="CM1196" s="96">
        <v>0.88700439689999999</v>
      </c>
      <c r="CN1196" s="96">
        <v>0.89488337620000002</v>
      </c>
      <c r="CO1196" s="96">
        <v>0.99056181160000001</v>
      </c>
      <c r="CP1196" s="96">
        <v>0.88066148040000003</v>
      </c>
      <c r="CQ1196" s="96">
        <v>0.99584056389999998</v>
      </c>
      <c r="CR1196" s="96">
        <v>0.88433970910000004</v>
      </c>
      <c r="CS1196" s="95">
        <v>8556</v>
      </c>
      <c r="CT1196" s="95">
        <v>8619</v>
      </c>
      <c r="CU1196" s="95">
        <v>8859</v>
      </c>
      <c r="CV1196" s="95">
        <v>8717</v>
      </c>
      <c r="CW1196" s="95">
        <v>8625</v>
      </c>
      <c r="CX1196" s="96">
        <v>0.99317067400000003</v>
      </c>
      <c r="CY1196" s="96">
        <v>0.98935308899999996</v>
      </c>
      <c r="CZ1196" s="96">
        <v>0.99146858100000002</v>
      </c>
      <c r="DA1196" s="96">
        <v>0.98482393499999998</v>
      </c>
      <c r="DB1196" s="96">
        <v>0.99404941199999997</v>
      </c>
      <c r="DC1196">
        <v>2013</v>
      </c>
      <c r="DD1196" s="6">
        <v>9276.7999999999993</v>
      </c>
      <c r="DE1196" s="96">
        <v>4.4495250999999998E-3</v>
      </c>
      <c r="DF1196" s="72">
        <v>676.14</v>
      </c>
      <c r="DG1196" s="96">
        <v>1.0035444545000001</v>
      </c>
      <c r="DH1196" s="72">
        <v>678.53654745999995</v>
      </c>
      <c r="DI1196" s="72">
        <v>657.14405162000003</v>
      </c>
      <c r="DJ1196" s="96">
        <v>1</v>
      </c>
      <c r="DK1196" s="72">
        <v>678.53654745999995</v>
      </c>
      <c r="DL1196" s="96">
        <v>1</v>
      </c>
      <c r="DM1196" s="72">
        <v>678.53654745999995</v>
      </c>
      <c r="DN1196" s="96">
        <v>1</v>
      </c>
      <c r="DO1196" s="96">
        <v>1.1814E-2</v>
      </c>
      <c r="DP1196" s="72">
        <v>8.02</v>
      </c>
      <c r="DQ1196" s="72">
        <v>670.52</v>
      </c>
      <c r="DR1196" t="s">
        <v>807</v>
      </c>
      <c r="DT1196" t="s">
        <v>800</v>
      </c>
    </row>
    <row r="1197" spans="1:124" x14ac:dyDescent="0.3">
      <c r="A1197" t="s">
        <v>808</v>
      </c>
      <c r="B1197">
        <v>20130</v>
      </c>
      <c r="C1197" s="95">
        <v>5430</v>
      </c>
      <c r="D1197" s="95">
        <v>17493181</v>
      </c>
      <c r="E1197" s="95">
        <v>5224</v>
      </c>
      <c r="F1197" s="95">
        <v>14185973</v>
      </c>
      <c r="G1197" s="95">
        <v>1324</v>
      </c>
      <c r="H1197" s="95">
        <v>2653394</v>
      </c>
      <c r="I1197" s="95">
        <v>1130</v>
      </c>
      <c r="J1197" s="95">
        <v>3186871</v>
      </c>
      <c r="K1197" s="95">
        <v>5486</v>
      </c>
      <c r="L1197" s="95">
        <v>20342981</v>
      </c>
      <c r="M1197" s="95">
        <v>5248</v>
      </c>
      <c r="N1197" s="95">
        <v>15254056</v>
      </c>
      <c r="O1197" s="95">
        <v>1383</v>
      </c>
      <c r="P1197" s="95">
        <v>4051246</v>
      </c>
      <c r="Q1197" s="95">
        <v>1197</v>
      </c>
      <c r="R1197" s="95">
        <v>3715300</v>
      </c>
      <c r="S1197" s="95">
        <v>5502</v>
      </c>
      <c r="T1197" s="95">
        <v>23322561</v>
      </c>
      <c r="U1197" s="95">
        <v>5231</v>
      </c>
      <c r="V1197" s="95">
        <v>17309864</v>
      </c>
      <c r="W1197" s="95">
        <v>1454</v>
      </c>
      <c r="X1197" s="95">
        <v>3218513</v>
      </c>
      <c r="Y1197" s="95">
        <v>1282</v>
      </c>
      <c r="Z1197" s="95">
        <v>4941630</v>
      </c>
      <c r="AA1197" s="95">
        <v>5269</v>
      </c>
      <c r="AB1197" s="95">
        <v>21563722</v>
      </c>
      <c r="AC1197" s="95">
        <v>4977</v>
      </c>
      <c r="AD1197" s="95">
        <v>17906151</v>
      </c>
      <c r="AE1197" s="95">
        <v>1463</v>
      </c>
      <c r="AF1197" s="95">
        <v>4589629</v>
      </c>
      <c r="AG1197" s="95">
        <v>1296</v>
      </c>
      <c r="AH1197" s="95">
        <v>5475999</v>
      </c>
      <c r="AI1197" s="95">
        <v>5169</v>
      </c>
      <c r="AJ1197" s="95">
        <v>19335780</v>
      </c>
      <c r="AK1197" s="95">
        <v>4844</v>
      </c>
      <c r="AL1197" s="95">
        <v>18584062</v>
      </c>
      <c r="AM1197" s="95">
        <v>1482</v>
      </c>
      <c r="AN1197" s="95">
        <v>4519417</v>
      </c>
      <c r="AO1197" s="95">
        <v>1320</v>
      </c>
      <c r="AP1197" s="95">
        <v>5647992</v>
      </c>
      <c r="AQ1197" s="72">
        <v>248.58</v>
      </c>
      <c r="AR1197" s="72">
        <v>227.85</v>
      </c>
      <c r="AS1197" s="72">
        <v>476.43</v>
      </c>
      <c r="AT1197" s="95">
        <v>20146575</v>
      </c>
      <c r="AU1197" s="95">
        <v>17372844</v>
      </c>
      <c r="AV1197" s="95">
        <v>6754</v>
      </c>
      <c r="AW1197" s="95">
        <v>6354</v>
      </c>
      <c r="AX1197" s="72">
        <v>295.95</v>
      </c>
      <c r="AY1197" s="72">
        <v>245.27</v>
      </c>
      <c r="AZ1197" s="72">
        <v>541.22</v>
      </c>
      <c r="BA1197" s="95">
        <v>24394227</v>
      </c>
      <c r="BB1197" s="95">
        <v>18969356</v>
      </c>
      <c r="BC1197" s="95">
        <v>6869</v>
      </c>
      <c r="BD1197" s="95">
        <v>6445</v>
      </c>
      <c r="BE1197" s="72">
        <v>317.95999999999998</v>
      </c>
      <c r="BF1197" s="72">
        <v>284.70999999999998</v>
      </c>
      <c r="BG1197" s="72">
        <v>602.66999999999996</v>
      </c>
      <c r="BH1197" s="95">
        <v>26541074</v>
      </c>
      <c r="BI1197" s="95">
        <v>22251494</v>
      </c>
      <c r="BJ1197" s="95">
        <v>6956</v>
      </c>
      <c r="BK1197" s="95">
        <v>6513</v>
      </c>
      <c r="BL1197" s="72">
        <v>323.74</v>
      </c>
      <c r="BM1197" s="72">
        <v>310.62</v>
      </c>
      <c r="BN1197" s="72">
        <v>634.36</v>
      </c>
      <c r="BO1197" s="95">
        <v>26153351</v>
      </c>
      <c r="BP1197" s="95">
        <v>23382150</v>
      </c>
      <c r="BQ1197" s="95">
        <v>6732</v>
      </c>
      <c r="BR1197" s="95">
        <v>6273</v>
      </c>
      <c r="BS1197" s="72">
        <v>298.89</v>
      </c>
      <c r="BT1197" s="72">
        <v>327.60000000000002</v>
      </c>
      <c r="BU1197" s="72">
        <v>626.49</v>
      </c>
      <c r="BV1197" s="95">
        <v>23855197</v>
      </c>
      <c r="BW1197" s="95">
        <v>24232054</v>
      </c>
      <c r="BX1197" s="95">
        <v>6651</v>
      </c>
      <c r="BY1197" s="95">
        <v>6164</v>
      </c>
      <c r="BZ1197" s="95">
        <v>6563</v>
      </c>
      <c r="CA1197" s="95">
        <v>6664</v>
      </c>
      <c r="CB1197" s="95">
        <v>6742</v>
      </c>
      <c r="CC1197" s="95">
        <v>6514</v>
      </c>
      <c r="CD1197" s="95">
        <v>6413</v>
      </c>
      <c r="CE1197" s="72">
        <v>650.75523149000003</v>
      </c>
      <c r="CF1197" s="72">
        <v>676.59346364999999</v>
      </c>
      <c r="CG1197" s="72">
        <v>712.40329333</v>
      </c>
      <c r="CH1197" s="72">
        <v>716.50152150999998</v>
      </c>
      <c r="CI1197" s="72">
        <v>731.52548966999996</v>
      </c>
      <c r="CJ1197" s="96">
        <v>0.73211858610000002</v>
      </c>
      <c r="CK1197" s="96">
        <v>0.79991904899999999</v>
      </c>
      <c r="CL1197" s="96">
        <v>0.84596745360000003</v>
      </c>
      <c r="CM1197" s="96">
        <v>0.88535750580000006</v>
      </c>
      <c r="CN1197" s="96">
        <v>0.85641581720000004</v>
      </c>
      <c r="CO1197" s="96">
        <v>0.92721273179999997</v>
      </c>
      <c r="CP1197" s="96">
        <v>0.88863715320000003</v>
      </c>
      <c r="CQ1197" s="96">
        <v>0.99584056389999998</v>
      </c>
      <c r="CR1197" s="96">
        <v>0.89234869360000002</v>
      </c>
      <c r="CS1197" s="95">
        <v>6364</v>
      </c>
      <c r="CT1197" s="95">
        <v>6478</v>
      </c>
      <c r="CU1197" s="95">
        <v>6606</v>
      </c>
      <c r="CV1197" s="95">
        <v>6327</v>
      </c>
      <c r="CW1197" s="95">
        <v>6257</v>
      </c>
      <c r="CX1197" s="96">
        <v>0.92548580499999999</v>
      </c>
      <c r="CY1197" s="96">
        <v>0.92300035599999997</v>
      </c>
      <c r="CZ1197" s="96">
        <v>0.92520690900000002</v>
      </c>
      <c r="DA1197" s="96">
        <v>0.93344556700000003</v>
      </c>
      <c r="DB1197" s="96">
        <v>0.92914548699999999</v>
      </c>
      <c r="DC1197">
        <v>2013</v>
      </c>
      <c r="DD1197" s="6">
        <v>6349.8</v>
      </c>
      <c r="DE1197" s="96">
        <v>3.5128943E-3</v>
      </c>
      <c r="DF1197" s="72">
        <v>682.91</v>
      </c>
      <c r="DG1197" s="96">
        <v>1.0053675196</v>
      </c>
      <c r="DH1197" s="72">
        <v>686.57553279000001</v>
      </c>
      <c r="DI1197" s="72">
        <v>657.14405162000003</v>
      </c>
      <c r="DJ1197" s="96">
        <v>1</v>
      </c>
      <c r="DK1197" s="72">
        <v>686.57553279000001</v>
      </c>
      <c r="DL1197" s="96">
        <v>1</v>
      </c>
      <c r="DM1197" s="72">
        <v>686.57553279000001</v>
      </c>
      <c r="DN1197" s="96">
        <v>1</v>
      </c>
      <c r="DO1197" s="96">
        <v>1.1977E-2</v>
      </c>
      <c r="DP1197" s="72">
        <v>8.2200000000000006</v>
      </c>
      <c r="DQ1197" s="72">
        <v>678.36</v>
      </c>
      <c r="DR1197" t="s">
        <v>808</v>
      </c>
      <c r="DT1197" t="s">
        <v>800</v>
      </c>
    </row>
    <row r="1198" spans="1:124" x14ac:dyDescent="0.3">
      <c r="A1198" t="s">
        <v>65</v>
      </c>
      <c r="B1198">
        <v>20140</v>
      </c>
      <c r="C1198" s="95">
        <v>6116</v>
      </c>
      <c r="D1198" s="95">
        <v>20662486</v>
      </c>
      <c r="E1198" s="95">
        <v>5860</v>
      </c>
      <c r="F1198" s="95">
        <v>18727067</v>
      </c>
      <c r="G1198" s="95">
        <v>1353</v>
      </c>
      <c r="H1198" s="95">
        <v>3040370</v>
      </c>
      <c r="I1198" s="95">
        <v>1199</v>
      </c>
      <c r="J1198" s="95">
        <v>3662146</v>
      </c>
      <c r="K1198" s="95">
        <v>6151</v>
      </c>
      <c r="L1198" s="95">
        <v>23015476</v>
      </c>
      <c r="M1198" s="95">
        <v>5866</v>
      </c>
      <c r="N1198" s="95">
        <v>19712704</v>
      </c>
      <c r="O1198" s="95">
        <v>1391</v>
      </c>
      <c r="P1198" s="95">
        <v>3879967</v>
      </c>
      <c r="Q1198" s="95">
        <v>1239</v>
      </c>
      <c r="R1198" s="95">
        <v>3814915</v>
      </c>
      <c r="S1198" s="95">
        <v>6084</v>
      </c>
      <c r="T1198" s="95">
        <v>24347476</v>
      </c>
      <c r="U1198" s="95">
        <v>5789</v>
      </c>
      <c r="V1198" s="95">
        <v>20897530</v>
      </c>
      <c r="W1198" s="95">
        <v>1431</v>
      </c>
      <c r="X1198" s="95">
        <v>3275909</v>
      </c>
      <c r="Y1198" s="95">
        <v>1304</v>
      </c>
      <c r="Z1198" s="95">
        <v>4515643</v>
      </c>
      <c r="AA1198" s="95">
        <v>5930</v>
      </c>
      <c r="AB1198" s="95">
        <v>22456759</v>
      </c>
      <c r="AC1198" s="95">
        <v>5639</v>
      </c>
      <c r="AD1198" s="95">
        <v>21440615</v>
      </c>
      <c r="AE1198" s="95">
        <v>1448</v>
      </c>
      <c r="AF1198" s="95">
        <v>3360401</v>
      </c>
      <c r="AG1198" s="95">
        <v>1326</v>
      </c>
      <c r="AH1198" s="95">
        <v>5146130</v>
      </c>
      <c r="AI1198" s="95">
        <v>5952</v>
      </c>
      <c r="AJ1198" s="95">
        <v>23179648</v>
      </c>
      <c r="AK1198" s="95">
        <v>5654</v>
      </c>
      <c r="AL1198" s="95">
        <v>23127037</v>
      </c>
      <c r="AM1198" s="95">
        <v>1483</v>
      </c>
      <c r="AN1198" s="95">
        <v>3554029</v>
      </c>
      <c r="AO1198" s="95">
        <v>1358</v>
      </c>
      <c r="AP1198" s="95">
        <v>5879677</v>
      </c>
      <c r="AQ1198" s="72">
        <v>264.45999999999998</v>
      </c>
      <c r="AR1198" s="72">
        <v>264.31</v>
      </c>
      <c r="AS1198" s="72">
        <v>528.77</v>
      </c>
      <c r="AT1198" s="95">
        <v>23702856</v>
      </c>
      <c r="AU1198" s="95">
        <v>22389213</v>
      </c>
      <c r="AV1198" s="95">
        <v>7469</v>
      </c>
      <c r="AW1198" s="95">
        <v>7059</v>
      </c>
      <c r="AX1198" s="72">
        <v>297.17</v>
      </c>
      <c r="AY1198" s="72">
        <v>275.95</v>
      </c>
      <c r="AZ1198" s="72">
        <v>573.12</v>
      </c>
      <c r="BA1198" s="95">
        <v>26895443</v>
      </c>
      <c r="BB1198" s="95">
        <v>23527619</v>
      </c>
      <c r="BC1198" s="95">
        <v>7542</v>
      </c>
      <c r="BD1198" s="95">
        <v>7105</v>
      </c>
      <c r="BE1198" s="72">
        <v>306.31</v>
      </c>
      <c r="BF1198" s="72">
        <v>298.57</v>
      </c>
      <c r="BG1198" s="72">
        <v>604.88</v>
      </c>
      <c r="BH1198" s="95">
        <v>27623385</v>
      </c>
      <c r="BI1198" s="95">
        <v>25413173</v>
      </c>
      <c r="BJ1198" s="95">
        <v>7515</v>
      </c>
      <c r="BK1198" s="95">
        <v>7093</v>
      </c>
      <c r="BL1198" s="72">
        <v>291.60000000000002</v>
      </c>
      <c r="BM1198" s="72">
        <v>318.10000000000002</v>
      </c>
      <c r="BN1198" s="72">
        <v>609.70000000000005</v>
      </c>
      <c r="BO1198" s="95">
        <v>25817160</v>
      </c>
      <c r="BP1198" s="95">
        <v>26586745</v>
      </c>
      <c r="BQ1198" s="95">
        <v>7378</v>
      </c>
      <c r="BR1198" s="95">
        <v>6965</v>
      </c>
      <c r="BS1198" s="72">
        <v>299.64</v>
      </c>
      <c r="BT1198" s="72">
        <v>344.73</v>
      </c>
      <c r="BU1198" s="72">
        <v>644.37</v>
      </c>
      <c r="BV1198" s="95">
        <v>26733677</v>
      </c>
      <c r="BW1198" s="95">
        <v>29006714</v>
      </c>
      <c r="BX1198" s="95">
        <v>7435</v>
      </c>
      <c r="BY1198" s="95">
        <v>7012</v>
      </c>
      <c r="BZ1198" s="95">
        <v>7274</v>
      </c>
      <c r="CA1198" s="95">
        <v>7331</v>
      </c>
      <c r="CB1198" s="95">
        <v>7312</v>
      </c>
      <c r="CC1198" s="95">
        <v>7182</v>
      </c>
      <c r="CD1198" s="95">
        <v>7228</v>
      </c>
      <c r="CE1198" s="72">
        <v>650.75523149000003</v>
      </c>
      <c r="CF1198" s="72">
        <v>676.59346364999999</v>
      </c>
      <c r="CG1198" s="72">
        <v>712.40329333</v>
      </c>
      <c r="CH1198" s="72">
        <v>716.50152150999998</v>
      </c>
      <c r="CI1198" s="72">
        <v>731.52548966999996</v>
      </c>
      <c r="CJ1198" s="96">
        <v>0.81254821229999996</v>
      </c>
      <c r="CK1198" s="96">
        <v>0.84706700670000001</v>
      </c>
      <c r="CL1198" s="96">
        <v>0.84906962909999995</v>
      </c>
      <c r="CM1198" s="96">
        <v>0.85094027250000004</v>
      </c>
      <c r="CN1198" s="96">
        <v>0.8808578909</v>
      </c>
      <c r="CO1198" s="96">
        <v>0.99256990209999996</v>
      </c>
      <c r="CP1198" s="96">
        <v>0.85444521389999994</v>
      </c>
      <c r="CQ1198" s="96">
        <v>0.99584056389999998</v>
      </c>
      <c r="CR1198" s="96">
        <v>0.85801394610000004</v>
      </c>
      <c r="CS1198" s="95">
        <v>7073</v>
      </c>
      <c r="CT1198" s="95">
        <v>7070</v>
      </c>
      <c r="CU1198" s="95">
        <v>7160</v>
      </c>
      <c r="CV1198" s="95">
        <v>7024</v>
      </c>
      <c r="CW1198" s="95">
        <v>7106</v>
      </c>
      <c r="CX1198" s="96">
        <v>0.97671597300000002</v>
      </c>
      <c r="CY1198" s="96">
        <v>0.98042278800000005</v>
      </c>
      <c r="CZ1198" s="96">
        <v>1.007775525</v>
      </c>
      <c r="DA1198" s="96">
        <v>1.000241986</v>
      </c>
      <c r="DB1198" s="96">
        <v>0.99753105600000003</v>
      </c>
      <c r="DC1198">
        <v>2013</v>
      </c>
      <c r="DD1198" s="6">
        <v>7046.8</v>
      </c>
      <c r="DE1198" s="96">
        <v>2.245099E-3</v>
      </c>
      <c r="DF1198" s="72">
        <v>657.47</v>
      </c>
      <c r="DG1198" s="96">
        <v>1.001475514</v>
      </c>
      <c r="DH1198" s="72">
        <v>658.44010621999996</v>
      </c>
      <c r="DI1198" s="72">
        <v>657.14405162000003</v>
      </c>
      <c r="DJ1198" s="96">
        <v>1</v>
      </c>
      <c r="DK1198" s="72">
        <v>658.44010621999996</v>
      </c>
      <c r="DL1198" s="96">
        <v>1</v>
      </c>
      <c r="DM1198" s="72">
        <v>658.44010621999996</v>
      </c>
      <c r="DN1198" s="96">
        <v>1</v>
      </c>
      <c r="DO1198" s="96">
        <v>9.0880000000000006E-3</v>
      </c>
      <c r="DP1198" s="72">
        <v>5.98</v>
      </c>
      <c r="DQ1198" s="72">
        <v>652.46</v>
      </c>
      <c r="DR1198" t="s">
        <v>65</v>
      </c>
      <c r="DT1198" t="s">
        <v>800</v>
      </c>
    </row>
    <row r="1199" spans="1:124" x14ac:dyDescent="0.3">
      <c r="A1199" t="s">
        <v>809</v>
      </c>
      <c r="B1199">
        <v>20150</v>
      </c>
      <c r="C1199" s="95">
        <v>26835</v>
      </c>
      <c r="D1199" s="95">
        <v>90922421</v>
      </c>
      <c r="E1199" s="95">
        <v>25624</v>
      </c>
      <c r="F1199" s="95">
        <v>77072321</v>
      </c>
      <c r="G1199" s="95">
        <v>5395</v>
      </c>
      <c r="H1199" s="95">
        <v>14273736</v>
      </c>
      <c r="I1199" s="95">
        <v>4567</v>
      </c>
      <c r="J1199" s="95">
        <v>15298093</v>
      </c>
      <c r="K1199" s="95">
        <v>27003</v>
      </c>
      <c r="L1199" s="95">
        <v>95129088</v>
      </c>
      <c r="M1199" s="95">
        <v>25633</v>
      </c>
      <c r="N1199" s="95">
        <v>81197774</v>
      </c>
      <c r="O1199" s="95">
        <v>5570</v>
      </c>
      <c r="P1199" s="95">
        <v>15047922</v>
      </c>
      <c r="Q1199" s="95">
        <v>4693</v>
      </c>
      <c r="R1199" s="95">
        <v>16907585</v>
      </c>
      <c r="S1199" s="95">
        <v>26859</v>
      </c>
      <c r="T1199" s="95">
        <v>101832140</v>
      </c>
      <c r="U1199" s="95">
        <v>25317</v>
      </c>
      <c r="V1199" s="95">
        <v>86205099</v>
      </c>
      <c r="W1199" s="95">
        <v>5686</v>
      </c>
      <c r="X1199" s="95">
        <v>15279825</v>
      </c>
      <c r="Y1199" s="95">
        <v>4874</v>
      </c>
      <c r="Z1199" s="95">
        <v>19231985</v>
      </c>
      <c r="AA1199" s="95">
        <v>26417</v>
      </c>
      <c r="AB1199" s="95">
        <v>97163923</v>
      </c>
      <c r="AC1199" s="95">
        <v>24705</v>
      </c>
      <c r="AD1199" s="95">
        <v>90674185</v>
      </c>
      <c r="AE1199" s="95">
        <v>5983</v>
      </c>
      <c r="AF1199" s="95">
        <v>17484261</v>
      </c>
      <c r="AG1199" s="95">
        <v>5189</v>
      </c>
      <c r="AH1199" s="95">
        <v>21459224</v>
      </c>
      <c r="AI1199" s="95">
        <v>26410</v>
      </c>
      <c r="AJ1199" s="95">
        <v>100548677</v>
      </c>
      <c r="AK1199" s="95">
        <v>24598</v>
      </c>
      <c r="AL1199" s="95">
        <v>94517705</v>
      </c>
      <c r="AM1199" s="95">
        <v>6147</v>
      </c>
      <c r="AN1199" s="95">
        <v>16687917</v>
      </c>
      <c r="AO1199" s="95">
        <v>5352</v>
      </c>
      <c r="AP1199" s="95">
        <v>23362154</v>
      </c>
      <c r="AQ1199" s="72">
        <v>271.99</v>
      </c>
      <c r="AR1199" s="72">
        <v>254.96</v>
      </c>
      <c r="AS1199" s="72">
        <v>526.95000000000005</v>
      </c>
      <c r="AT1199" s="95">
        <v>105196157</v>
      </c>
      <c r="AU1199" s="95">
        <v>92370414</v>
      </c>
      <c r="AV1199" s="95">
        <v>32230</v>
      </c>
      <c r="AW1199" s="95">
        <v>30191</v>
      </c>
      <c r="AX1199" s="72">
        <v>281.87</v>
      </c>
      <c r="AY1199" s="72">
        <v>269.58999999999997</v>
      </c>
      <c r="AZ1199" s="72">
        <v>551.46</v>
      </c>
      <c r="BA1199" s="95">
        <v>110177010</v>
      </c>
      <c r="BB1199" s="95">
        <v>98105359</v>
      </c>
      <c r="BC1199" s="95">
        <v>32573</v>
      </c>
      <c r="BD1199" s="95">
        <v>30326</v>
      </c>
      <c r="BE1199" s="72">
        <v>299.87</v>
      </c>
      <c r="BF1199" s="72">
        <v>291.02999999999997</v>
      </c>
      <c r="BG1199" s="72">
        <v>590.9</v>
      </c>
      <c r="BH1199" s="95">
        <v>117111965</v>
      </c>
      <c r="BI1199" s="95">
        <v>105437084</v>
      </c>
      <c r="BJ1199" s="95">
        <v>32545</v>
      </c>
      <c r="BK1199" s="95">
        <v>30191</v>
      </c>
      <c r="BL1199" s="72">
        <v>294.88</v>
      </c>
      <c r="BM1199" s="72">
        <v>312.58999999999997</v>
      </c>
      <c r="BN1199" s="72">
        <v>607.47</v>
      </c>
      <c r="BO1199" s="95">
        <v>114648184</v>
      </c>
      <c r="BP1199" s="95">
        <v>112133409</v>
      </c>
      <c r="BQ1199" s="95">
        <v>32400</v>
      </c>
      <c r="BR1199" s="95">
        <v>29894</v>
      </c>
      <c r="BS1199" s="72">
        <v>300.08</v>
      </c>
      <c r="BT1199" s="72">
        <v>327.99</v>
      </c>
      <c r="BU1199" s="72">
        <v>628.07000000000005</v>
      </c>
      <c r="BV1199" s="95">
        <v>117236594</v>
      </c>
      <c r="BW1199" s="95">
        <v>117879859</v>
      </c>
      <c r="BX1199" s="95">
        <v>32557</v>
      </c>
      <c r="BY1199" s="95">
        <v>29950</v>
      </c>
      <c r="BZ1199" s="95">
        <v>31258</v>
      </c>
      <c r="CA1199" s="95">
        <v>31489</v>
      </c>
      <c r="CB1199" s="95">
        <v>31410</v>
      </c>
      <c r="CC1199" s="95">
        <v>31210</v>
      </c>
      <c r="CD1199" s="95">
        <v>31282</v>
      </c>
      <c r="CE1199" s="72">
        <v>650.75523149000003</v>
      </c>
      <c r="CF1199" s="72">
        <v>676.59346364999999</v>
      </c>
      <c r="CG1199" s="72">
        <v>712.40329333</v>
      </c>
      <c r="CH1199" s="72">
        <v>716.50152150999998</v>
      </c>
      <c r="CI1199" s="72">
        <v>731.52548966999996</v>
      </c>
      <c r="CJ1199" s="96">
        <v>0.80975146180000002</v>
      </c>
      <c r="CK1199" s="96">
        <v>0.81505369120000004</v>
      </c>
      <c r="CL1199" s="96">
        <v>0.82944591290000003</v>
      </c>
      <c r="CM1199" s="96">
        <v>0.84782792740000001</v>
      </c>
      <c r="CN1199" s="96">
        <v>0.85857568719999999</v>
      </c>
      <c r="CO1199" s="96">
        <v>0.97463138090000001</v>
      </c>
      <c r="CP1199" s="96">
        <v>0.85379042009999995</v>
      </c>
      <c r="CQ1199" s="96">
        <v>0.99584056389999998</v>
      </c>
      <c r="CR1199" s="96">
        <v>0.85735641740000001</v>
      </c>
      <c r="CS1199" s="95">
        <v>29896</v>
      </c>
      <c r="CT1199" s="95">
        <v>30035</v>
      </c>
      <c r="CU1199" s="95">
        <v>30047</v>
      </c>
      <c r="CV1199" s="95">
        <v>29454</v>
      </c>
      <c r="CW1199" s="95">
        <v>29734</v>
      </c>
      <c r="CX1199" s="96">
        <v>0.959496193</v>
      </c>
      <c r="CY1199" s="96">
        <v>0.95658801800000004</v>
      </c>
      <c r="CZ1199" s="96">
        <v>0.98121008799999998</v>
      </c>
      <c r="DA1199" s="96">
        <v>0.98211859499999998</v>
      </c>
      <c r="DB1199" s="96">
        <v>0.99401037999999997</v>
      </c>
      <c r="DC1199">
        <v>2013</v>
      </c>
      <c r="DD1199" s="6">
        <v>30110.400000000001</v>
      </c>
      <c r="DE1199" s="96">
        <v>6.5225220999999998E-3</v>
      </c>
      <c r="DF1199" s="72">
        <v>654.15</v>
      </c>
      <c r="DG1199" s="96">
        <v>1.0101047415</v>
      </c>
      <c r="DH1199" s="72">
        <v>660.76001663</v>
      </c>
      <c r="DI1199" s="72">
        <v>663.69112271999995</v>
      </c>
      <c r="DJ1199" s="96">
        <v>1</v>
      </c>
      <c r="DK1199" s="72">
        <v>660.76001663</v>
      </c>
      <c r="DL1199" s="96">
        <v>1</v>
      </c>
      <c r="DM1199" s="72">
        <v>660.76001663</v>
      </c>
      <c r="DN1199" s="96">
        <v>1</v>
      </c>
      <c r="DO1199" s="96">
        <v>1.9127999999999999E-2</v>
      </c>
      <c r="DP1199" s="72">
        <v>12.64</v>
      </c>
      <c r="DQ1199" s="72">
        <v>648.12</v>
      </c>
      <c r="DR1199" t="s">
        <v>809</v>
      </c>
      <c r="DT1199" t="s">
        <v>800</v>
      </c>
    </row>
    <row r="1200" spans="1:124" x14ac:dyDescent="0.3">
      <c r="A1200" t="s">
        <v>810</v>
      </c>
      <c r="B1200">
        <v>21000</v>
      </c>
      <c r="C1200" s="95">
        <v>12654</v>
      </c>
      <c r="D1200" s="95">
        <v>65854938</v>
      </c>
      <c r="E1200" s="95">
        <v>12265</v>
      </c>
      <c r="F1200" s="95">
        <v>45160962</v>
      </c>
      <c r="G1200" s="95">
        <v>2280</v>
      </c>
      <c r="H1200" s="95">
        <v>7602791</v>
      </c>
      <c r="I1200" s="95">
        <v>2015</v>
      </c>
      <c r="J1200" s="95">
        <v>7672591</v>
      </c>
      <c r="K1200" s="95">
        <v>12592</v>
      </c>
      <c r="L1200" s="95">
        <v>63954652</v>
      </c>
      <c r="M1200" s="95">
        <v>12160</v>
      </c>
      <c r="N1200" s="95">
        <v>46225077</v>
      </c>
      <c r="O1200" s="95">
        <v>2326</v>
      </c>
      <c r="P1200" s="95">
        <v>8311769</v>
      </c>
      <c r="Q1200" s="95">
        <v>2044</v>
      </c>
      <c r="R1200" s="95">
        <v>8141758</v>
      </c>
      <c r="S1200" s="95">
        <v>12613</v>
      </c>
      <c r="T1200" s="95">
        <v>68914867</v>
      </c>
      <c r="U1200" s="95">
        <v>12134</v>
      </c>
      <c r="V1200" s="95">
        <v>47675115</v>
      </c>
      <c r="W1200" s="95">
        <v>2394</v>
      </c>
      <c r="X1200" s="95">
        <v>10679454</v>
      </c>
      <c r="Y1200" s="95">
        <v>2088</v>
      </c>
      <c r="Z1200" s="95">
        <v>9039038</v>
      </c>
      <c r="AA1200" s="95">
        <v>12828</v>
      </c>
      <c r="AB1200" s="95">
        <v>67483929</v>
      </c>
      <c r="AC1200" s="95">
        <v>12319</v>
      </c>
      <c r="AD1200" s="95">
        <v>51463264</v>
      </c>
      <c r="AE1200" s="95">
        <v>2486</v>
      </c>
      <c r="AF1200" s="95">
        <v>12553369</v>
      </c>
      <c r="AG1200" s="95">
        <v>2183</v>
      </c>
      <c r="AH1200" s="95">
        <v>10326219</v>
      </c>
      <c r="AI1200" s="95">
        <v>12897</v>
      </c>
      <c r="AJ1200" s="95">
        <v>78249970.680000007</v>
      </c>
      <c r="AK1200" s="95">
        <v>12346</v>
      </c>
      <c r="AL1200" s="95">
        <v>53431079.399999999</v>
      </c>
      <c r="AM1200" s="95">
        <v>2602</v>
      </c>
      <c r="AN1200" s="95">
        <v>11872798</v>
      </c>
      <c r="AO1200" s="95">
        <v>2290</v>
      </c>
      <c r="AP1200" s="95">
        <v>11016724</v>
      </c>
      <c r="AQ1200" s="72">
        <v>409.9</v>
      </c>
      <c r="AR1200" s="72">
        <v>308.32</v>
      </c>
      <c r="AS1200" s="72">
        <v>718.22</v>
      </c>
      <c r="AT1200" s="95">
        <v>73457729</v>
      </c>
      <c r="AU1200" s="95">
        <v>52833553</v>
      </c>
      <c r="AV1200" s="95">
        <v>14934</v>
      </c>
      <c r="AW1200" s="95">
        <v>14280</v>
      </c>
      <c r="AX1200" s="72">
        <v>403.69</v>
      </c>
      <c r="AY1200" s="72">
        <v>318.95999999999998</v>
      </c>
      <c r="AZ1200" s="72">
        <v>722.65</v>
      </c>
      <c r="BA1200" s="95">
        <v>72266421</v>
      </c>
      <c r="BB1200" s="95">
        <v>54366835</v>
      </c>
      <c r="BC1200" s="95">
        <v>14918</v>
      </c>
      <c r="BD1200" s="95">
        <v>14204</v>
      </c>
      <c r="BE1200" s="72">
        <v>441.98</v>
      </c>
      <c r="BF1200" s="72">
        <v>332.31</v>
      </c>
      <c r="BG1200" s="72">
        <v>774.29</v>
      </c>
      <c r="BH1200" s="95">
        <v>79594321</v>
      </c>
      <c r="BI1200" s="95">
        <v>56714153</v>
      </c>
      <c r="BJ1200" s="95">
        <v>15007</v>
      </c>
      <c r="BK1200" s="95">
        <v>14222</v>
      </c>
      <c r="BL1200" s="72">
        <v>435.53</v>
      </c>
      <c r="BM1200" s="72">
        <v>355.06</v>
      </c>
      <c r="BN1200" s="72">
        <v>790.59</v>
      </c>
      <c r="BO1200" s="95">
        <v>80037298</v>
      </c>
      <c r="BP1200" s="95">
        <v>61789483</v>
      </c>
      <c r="BQ1200" s="95">
        <v>15314</v>
      </c>
      <c r="BR1200" s="95">
        <v>14502</v>
      </c>
      <c r="BS1200" s="72">
        <v>484.56</v>
      </c>
      <c r="BT1200" s="72">
        <v>366.95</v>
      </c>
      <c r="BU1200" s="72">
        <v>851.51</v>
      </c>
      <c r="BV1200" s="95">
        <v>90122768.680000007</v>
      </c>
      <c r="BW1200" s="95">
        <v>64447803.399999999</v>
      </c>
      <c r="BX1200" s="95">
        <v>15499</v>
      </c>
      <c r="BY1200" s="95">
        <v>14636</v>
      </c>
      <c r="BZ1200" s="95">
        <v>14622</v>
      </c>
      <c r="CA1200" s="95">
        <v>14573</v>
      </c>
      <c r="CB1200" s="95">
        <v>14629</v>
      </c>
      <c r="CC1200" s="95">
        <v>14929</v>
      </c>
      <c r="CD1200" s="95">
        <v>15077</v>
      </c>
      <c r="CE1200" s="72">
        <v>650.75523149000003</v>
      </c>
      <c r="CF1200" s="72">
        <v>676.59346364999999</v>
      </c>
      <c r="CG1200" s="72">
        <v>712.40329333</v>
      </c>
      <c r="CH1200" s="72">
        <v>716.50152150999998</v>
      </c>
      <c r="CI1200" s="72">
        <v>731.52548966999996</v>
      </c>
      <c r="CJ1200" s="96">
        <v>1.1036714962</v>
      </c>
      <c r="CK1200" s="96">
        <v>1.0680712108999999</v>
      </c>
      <c r="CL1200" s="96">
        <v>1.0868703264999999</v>
      </c>
      <c r="CM1200" s="96">
        <v>1.1034031</v>
      </c>
      <c r="CN1200" s="96">
        <v>1.1640195892</v>
      </c>
      <c r="CO1200" s="96">
        <v>1.0369497424</v>
      </c>
      <c r="CP1200" s="96">
        <v>1.0658251787999999</v>
      </c>
      <c r="CQ1200" s="96">
        <v>0.99584056389999998</v>
      </c>
      <c r="CR1200" s="96">
        <v>1.0702767743999999</v>
      </c>
      <c r="CS1200" s="95">
        <v>13877</v>
      </c>
      <c r="CT1200" s="95">
        <v>13706</v>
      </c>
      <c r="CU1200" s="95">
        <v>13579</v>
      </c>
      <c r="CV1200" s="95">
        <v>14005</v>
      </c>
      <c r="CW1200" s="95">
        <v>14141</v>
      </c>
      <c r="CX1200" s="96">
        <v>1.045375049</v>
      </c>
      <c r="CY1200" s="96">
        <v>1.0302550720000001</v>
      </c>
      <c r="CZ1200" s="96">
        <v>1.0176163149999999</v>
      </c>
      <c r="DA1200" s="96">
        <v>1.030116866</v>
      </c>
      <c r="DB1200" s="96">
        <v>1.060502689</v>
      </c>
      <c r="DC1200">
        <v>2013</v>
      </c>
      <c r="DD1200" s="6">
        <v>14368.8</v>
      </c>
      <c r="DE1200" s="96">
        <v>1.7453456999999999E-3</v>
      </c>
      <c r="DF1200" s="72">
        <v>820.53</v>
      </c>
      <c r="DG1200" s="96">
        <v>1.0003106176000001</v>
      </c>
      <c r="DH1200" s="72">
        <v>820.78487109000002</v>
      </c>
      <c r="DI1200" s="72">
        <v>820.78487109000002</v>
      </c>
      <c r="DJ1200" s="96">
        <v>1</v>
      </c>
      <c r="DK1200" s="72">
        <v>820.78487109000002</v>
      </c>
      <c r="DL1200" s="96">
        <v>1</v>
      </c>
      <c r="DM1200" s="72">
        <v>820.78487109000002</v>
      </c>
      <c r="DN1200" s="96">
        <v>1</v>
      </c>
      <c r="DO1200" s="96">
        <v>3.5500000000000002E-3</v>
      </c>
      <c r="DP1200" s="72">
        <v>2.91</v>
      </c>
      <c r="DQ1200" s="72">
        <v>817.87</v>
      </c>
      <c r="DR1200" t="s">
        <v>810</v>
      </c>
      <c r="DT1200" t="s">
        <v>811</v>
      </c>
    </row>
    <row r="1201" spans="1:124" x14ac:dyDescent="0.3">
      <c r="A1201" t="s">
        <v>812</v>
      </c>
      <c r="B1201">
        <v>21010</v>
      </c>
      <c r="C1201" s="95">
        <v>50665</v>
      </c>
      <c r="D1201" s="95">
        <v>246074601</v>
      </c>
      <c r="E1201" s="95">
        <v>46775</v>
      </c>
      <c r="F1201" s="95">
        <v>188732317</v>
      </c>
      <c r="G1201" s="95">
        <v>7524</v>
      </c>
      <c r="H1201" s="95">
        <v>40725064</v>
      </c>
      <c r="I1201" s="95">
        <v>6288</v>
      </c>
      <c r="J1201" s="95">
        <v>27996947</v>
      </c>
      <c r="K1201" s="95">
        <v>51830</v>
      </c>
      <c r="L1201" s="95">
        <v>256836496</v>
      </c>
      <c r="M1201" s="95">
        <v>47342</v>
      </c>
      <c r="N1201" s="95">
        <v>199473590</v>
      </c>
      <c r="O1201" s="95">
        <v>7832</v>
      </c>
      <c r="P1201" s="95">
        <v>44094345</v>
      </c>
      <c r="Q1201" s="95">
        <v>6514</v>
      </c>
      <c r="R1201" s="95">
        <v>29893147</v>
      </c>
      <c r="S1201" s="95">
        <v>53940</v>
      </c>
      <c r="T1201" s="95">
        <v>281073929</v>
      </c>
      <c r="U1201" s="95">
        <v>48760</v>
      </c>
      <c r="V1201" s="95">
        <v>213036943</v>
      </c>
      <c r="W1201" s="95">
        <v>8009</v>
      </c>
      <c r="X1201" s="95">
        <v>48195755</v>
      </c>
      <c r="Y1201" s="95">
        <v>6673</v>
      </c>
      <c r="Z1201" s="95">
        <v>32150590</v>
      </c>
      <c r="AA1201" s="95">
        <v>55975</v>
      </c>
      <c r="AB1201" s="95">
        <v>277354640</v>
      </c>
      <c r="AC1201" s="95">
        <v>50145</v>
      </c>
      <c r="AD1201" s="95">
        <v>224438542</v>
      </c>
      <c r="AE1201" s="95">
        <v>8273</v>
      </c>
      <c r="AF1201" s="95">
        <v>50934151</v>
      </c>
      <c r="AG1201" s="95">
        <v>6939</v>
      </c>
      <c r="AH1201" s="95">
        <v>35669996</v>
      </c>
      <c r="AI1201" s="95">
        <v>57662</v>
      </c>
      <c r="AJ1201" s="95">
        <v>273695870.43000001</v>
      </c>
      <c r="AK1201" s="95">
        <v>51172</v>
      </c>
      <c r="AL1201" s="95">
        <v>237478726.44</v>
      </c>
      <c r="AM1201" s="95">
        <v>8581</v>
      </c>
      <c r="AN1201" s="95">
        <v>50887669.490000002</v>
      </c>
      <c r="AO1201" s="95">
        <v>7239</v>
      </c>
      <c r="AP1201" s="95">
        <v>39481493.100000001</v>
      </c>
      <c r="AQ1201" s="72">
        <v>410.73</v>
      </c>
      <c r="AR1201" s="72">
        <v>340.36</v>
      </c>
      <c r="AS1201" s="72">
        <v>751.09</v>
      </c>
      <c r="AT1201" s="95">
        <v>286799665</v>
      </c>
      <c r="AU1201" s="95">
        <v>216729264</v>
      </c>
      <c r="AV1201" s="95">
        <v>58189</v>
      </c>
      <c r="AW1201" s="95">
        <v>53063</v>
      </c>
      <c r="AX1201" s="72">
        <v>420.33</v>
      </c>
      <c r="AY1201" s="72">
        <v>354.91</v>
      </c>
      <c r="AZ1201" s="72">
        <v>775.24</v>
      </c>
      <c r="BA1201" s="95">
        <v>300930841</v>
      </c>
      <c r="BB1201" s="95">
        <v>229366737</v>
      </c>
      <c r="BC1201" s="95">
        <v>59662</v>
      </c>
      <c r="BD1201" s="95">
        <v>53856</v>
      </c>
      <c r="BE1201" s="72">
        <v>442.93</v>
      </c>
      <c r="BF1201" s="72">
        <v>368.59</v>
      </c>
      <c r="BG1201" s="72">
        <v>811.52</v>
      </c>
      <c r="BH1201" s="95">
        <v>329269684</v>
      </c>
      <c r="BI1201" s="95">
        <v>245187533</v>
      </c>
      <c r="BJ1201" s="95">
        <v>61949</v>
      </c>
      <c r="BK1201" s="95">
        <v>55433</v>
      </c>
      <c r="BL1201" s="72">
        <v>425.81</v>
      </c>
      <c r="BM1201" s="72">
        <v>379.72</v>
      </c>
      <c r="BN1201" s="72">
        <v>805.53</v>
      </c>
      <c r="BO1201" s="95">
        <v>328288791</v>
      </c>
      <c r="BP1201" s="95">
        <v>260108538</v>
      </c>
      <c r="BQ1201" s="95">
        <v>64248</v>
      </c>
      <c r="BR1201" s="95">
        <v>57084</v>
      </c>
      <c r="BS1201" s="72">
        <v>408.32</v>
      </c>
      <c r="BT1201" s="72">
        <v>395.13</v>
      </c>
      <c r="BU1201" s="72">
        <v>803.45</v>
      </c>
      <c r="BV1201" s="95">
        <v>324583539.92000002</v>
      </c>
      <c r="BW1201" s="95">
        <v>276960219.54000002</v>
      </c>
      <c r="BX1201" s="95">
        <v>66243</v>
      </c>
      <c r="BY1201" s="95">
        <v>58411</v>
      </c>
      <c r="BZ1201" s="95">
        <v>55746</v>
      </c>
      <c r="CA1201" s="95">
        <v>56865</v>
      </c>
      <c r="CB1201" s="95">
        <v>58808</v>
      </c>
      <c r="CC1201" s="95">
        <v>60847</v>
      </c>
      <c r="CD1201" s="95">
        <v>62412</v>
      </c>
      <c r="CE1201" s="72">
        <v>650.75523149000003</v>
      </c>
      <c r="CF1201" s="72">
        <v>676.59346364999999</v>
      </c>
      <c r="CG1201" s="72">
        <v>712.40329333</v>
      </c>
      <c r="CH1201" s="72">
        <v>716.50152150999998</v>
      </c>
      <c r="CI1201" s="72">
        <v>731.52548966999996</v>
      </c>
      <c r="CJ1201" s="96">
        <v>1.1541820390999999</v>
      </c>
      <c r="CK1201" s="96">
        <v>1.1457988314000001</v>
      </c>
      <c r="CL1201" s="96">
        <v>1.1391300512</v>
      </c>
      <c r="CM1201" s="96">
        <v>1.1242544164999999</v>
      </c>
      <c r="CN1201" s="96">
        <v>1.0983212633999999</v>
      </c>
      <c r="CO1201" s="96">
        <v>0.97748671399999998</v>
      </c>
      <c r="CP1201" s="96">
        <v>1.1584170957</v>
      </c>
      <c r="CQ1201" s="96">
        <v>0.99584056389999998</v>
      </c>
      <c r="CR1201" s="96">
        <v>1.1632554168</v>
      </c>
      <c r="CS1201" s="95">
        <v>52079</v>
      </c>
      <c r="CT1201" s="95">
        <v>52786</v>
      </c>
      <c r="CU1201" s="95">
        <v>53869</v>
      </c>
      <c r="CV1201" s="95">
        <v>55966</v>
      </c>
      <c r="CW1201" s="95">
        <v>57135</v>
      </c>
      <c r="CX1201" s="96">
        <v>0.98482691</v>
      </c>
      <c r="CY1201" s="96">
        <v>0.97901964600000002</v>
      </c>
      <c r="CZ1201" s="96">
        <v>0.97593742999999999</v>
      </c>
      <c r="DA1201" s="96">
        <v>0.97472722300000003</v>
      </c>
      <c r="DB1201" s="96">
        <v>0.97354357300000005</v>
      </c>
      <c r="DC1201">
        <v>2013</v>
      </c>
      <c r="DD1201" s="6">
        <v>55569.4</v>
      </c>
      <c r="DE1201" s="96">
        <v>4.6604923999999997E-3</v>
      </c>
      <c r="DF1201" s="72">
        <v>889.21</v>
      </c>
      <c r="DG1201" s="96">
        <v>1.0082237663</v>
      </c>
      <c r="DH1201" s="72">
        <v>896.52265525999996</v>
      </c>
      <c r="DI1201" s="72">
        <v>939.62486176000004</v>
      </c>
      <c r="DJ1201" s="96">
        <v>1</v>
      </c>
      <c r="DK1201" s="72">
        <v>896.52265525999996</v>
      </c>
      <c r="DL1201" s="96">
        <v>1</v>
      </c>
      <c r="DM1201" s="72">
        <v>896.52265525999996</v>
      </c>
      <c r="DN1201" s="96">
        <v>1</v>
      </c>
      <c r="DO1201" s="96">
        <v>2.6410000000000001E-3</v>
      </c>
      <c r="DP1201" s="72">
        <v>2.37</v>
      </c>
      <c r="DQ1201" s="72">
        <v>894.15</v>
      </c>
      <c r="DR1201" t="s">
        <v>812</v>
      </c>
      <c r="DT1201" t="s">
        <v>811</v>
      </c>
    </row>
    <row r="1202" spans="1:124" x14ac:dyDescent="0.3">
      <c r="A1202" t="s">
        <v>813</v>
      </c>
      <c r="B1202">
        <v>21020</v>
      </c>
      <c r="C1202" s="95">
        <v>96590</v>
      </c>
      <c r="D1202" s="95">
        <v>543705121</v>
      </c>
      <c r="E1202" s="95">
        <v>90319</v>
      </c>
      <c r="F1202" s="95">
        <v>389956919</v>
      </c>
      <c r="G1202" s="95">
        <v>14090</v>
      </c>
      <c r="H1202" s="95">
        <v>82653693</v>
      </c>
      <c r="I1202" s="95">
        <v>11890</v>
      </c>
      <c r="J1202" s="95">
        <v>54000725</v>
      </c>
      <c r="K1202" s="95">
        <v>96287</v>
      </c>
      <c r="L1202" s="95">
        <v>584485356</v>
      </c>
      <c r="M1202" s="95">
        <v>89471</v>
      </c>
      <c r="N1202" s="95">
        <v>399817826</v>
      </c>
      <c r="O1202" s="95">
        <v>14441</v>
      </c>
      <c r="P1202" s="95">
        <v>85081028</v>
      </c>
      <c r="Q1202" s="95">
        <v>12200</v>
      </c>
      <c r="R1202" s="95">
        <v>55022292</v>
      </c>
      <c r="S1202" s="95">
        <v>97145</v>
      </c>
      <c r="T1202" s="95">
        <v>610911353</v>
      </c>
      <c r="U1202" s="95">
        <v>89548</v>
      </c>
      <c r="V1202" s="95">
        <v>423357496</v>
      </c>
      <c r="W1202" s="95">
        <v>14637</v>
      </c>
      <c r="X1202" s="95">
        <v>96904752</v>
      </c>
      <c r="Y1202" s="95">
        <v>12412</v>
      </c>
      <c r="Z1202" s="95">
        <v>59081067</v>
      </c>
      <c r="AA1202" s="95">
        <v>97710</v>
      </c>
      <c r="AB1202" s="95">
        <v>581546050</v>
      </c>
      <c r="AC1202" s="95">
        <v>89424</v>
      </c>
      <c r="AD1202" s="95">
        <v>425465553</v>
      </c>
      <c r="AE1202" s="95">
        <v>15000</v>
      </c>
      <c r="AF1202" s="95">
        <v>93679558</v>
      </c>
      <c r="AG1202" s="95">
        <v>12769</v>
      </c>
      <c r="AH1202" s="95">
        <v>64318412</v>
      </c>
      <c r="AI1202" s="95">
        <v>97806</v>
      </c>
      <c r="AJ1202" s="95">
        <v>569656424.61000001</v>
      </c>
      <c r="AK1202" s="95">
        <v>88886</v>
      </c>
      <c r="AL1202" s="95">
        <v>437700213.81999999</v>
      </c>
      <c r="AM1202" s="95">
        <v>15476</v>
      </c>
      <c r="AN1202" s="95">
        <v>103027775.58</v>
      </c>
      <c r="AO1202" s="95">
        <v>13292</v>
      </c>
      <c r="AP1202" s="95">
        <v>71339111.069999993</v>
      </c>
      <c r="AQ1202" s="72">
        <v>471.6</v>
      </c>
      <c r="AR1202" s="72">
        <v>361.97</v>
      </c>
      <c r="AS1202" s="72">
        <v>833.57</v>
      </c>
      <c r="AT1202" s="95">
        <v>626358814</v>
      </c>
      <c r="AU1202" s="95">
        <v>443957644</v>
      </c>
      <c r="AV1202" s="95">
        <v>110680</v>
      </c>
      <c r="AW1202" s="95">
        <v>102209</v>
      </c>
      <c r="AX1202" s="72">
        <v>503.91</v>
      </c>
      <c r="AY1202" s="72">
        <v>372.8</v>
      </c>
      <c r="AZ1202" s="72">
        <v>876.71</v>
      </c>
      <c r="BA1202" s="95">
        <v>669566384</v>
      </c>
      <c r="BB1202" s="95">
        <v>454840118</v>
      </c>
      <c r="BC1202" s="95">
        <v>110728</v>
      </c>
      <c r="BD1202" s="95">
        <v>101671</v>
      </c>
      <c r="BE1202" s="72">
        <v>527.67999999999995</v>
      </c>
      <c r="BF1202" s="72">
        <v>394.3</v>
      </c>
      <c r="BG1202" s="72">
        <v>921.98</v>
      </c>
      <c r="BH1202" s="95">
        <v>707816105</v>
      </c>
      <c r="BI1202" s="95">
        <v>482438563</v>
      </c>
      <c r="BJ1202" s="95">
        <v>111782</v>
      </c>
      <c r="BK1202" s="95">
        <v>101960</v>
      </c>
      <c r="BL1202" s="72">
        <v>499.24</v>
      </c>
      <c r="BM1202" s="72">
        <v>399.39</v>
      </c>
      <c r="BN1202" s="72">
        <v>898.63</v>
      </c>
      <c r="BO1202" s="95">
        <v>675225608</v>
      </c>
      <c r="BP1202" s="95">
        <v>489783965</v>
      </c>
      <c r="BQ1202" s="95">
        <v>112710</v>
      </c>
      <c r="BR1202" s="95">
        <v>102193</v>
      </c>
      <c r="BS1202" s="72">
        <v>494.84</v>
      </c>
      <c r="BT1202" s="72">
        <v>415.16</v>
      </c>
      <c r="BU1202" s="72">
        <v>910</v>
      </c>
      <c r="BV1202" s="95">
        <v>672684200.19000006</v>
      </c>
      <c r="BW1202" s="95">
        <v>509039324.88999999</v>
      </c>
      <c r="BX1202" s="95">
        <v>113282</v>
      </c>
      <c r="BY1202" s="95">
        <v>102178</v>
      </c>
      <c r="BZ1202" s="95">
        <v>106643</v>
      </c>
      <c r="CA1202" s="95">
        <v>106362</v>
      </c>
      <c r="CB1202" s="95">
        <v>107048</v>
      </c>
      <c r="CC1202" s="95">
        <v>107718</v>
      </c>
      <c r="CD1202" s="95">
        <v>107850</v>
      </c>
      <c r="CE1202" s="72">
        <v>650.75523149000003</v>
      </c>
      <c r="CF1202" s="72">
        <v>676.59346364999999</v>
      </c>
      <c r="CG1202" s="72">
        <v>712.40329333</v>
      </c>
      <c r="CH1202" s="72">
        <v>716.50152150999998</v>
      </c>
      <c r="CI1202" s="72">
        <v>731.52548966999996</v>
      </c>
      <c r="CJ1202" s="96">
        <v>1.2809270824000001</v>
      </c>
      <c r="CK1202" s="96">
        <v>1.2957707207</v>
      </c>
      <c r="CL1202" s="96">
        <v>1.2941826752000001</v>
      </c>
      <c r="CM1202" s="96">
        <v>1.2541913353</v>
      </c>
      <c r="CN1202" s="96">
        <v>1.2439757915</v>
      </c>
      <c r="CO1202" s="96">
        <v>1.0509094185000001</v>
      </c>
      <c r="CP1202" s="96">
        <v>1.2121021076</v>
      </c>
      <c r="CQ1202" s="96">
        <v>0.99584056389999998</v>
      </c>
      <c r="CR1202" s="96">
        <v>1.2171646531</v>
      </c>
      <c r="CS1202" s="95">
        <v>102629</v>
      </c>
      <c r="CT1202" s="95">
        <v>102396</v>
      </c>
      <c r="CU1202" s="95">
        <v>102527</v>
      </c>
      <c r="CV1202" s="95">
        <v>104185</v>
      </c>
      <c r="CW1202" s="95">
        <v>104563</v>
      </c>
      <c r="CX1202" s="96">
        <v>1.050154673</v>
      </c>
      <c r="CY1202" s="96">
        <v>1.046114961</v>
      </c>
      <c r="CZ1202" s="96">
        <v>1.0487042010000001</v>
      </c>
      <c r="DA1202" s="96">
        <v>1.0505778560000001</v>
      </c>
      <c r="DB1202" s="96">
        <v>1.058837942</v>
      </c>
      <c r="DC1202">
        <v>2013</v>
      </c>
      <c r="DD1202" s="6">
        <v>102042.2</v>
      </c>
      <c r="DE1202" s="96">
        <v>7.5597557999999999E-3</v>
      </c>
      <c r="DF1202" s="72">
        <v>927.7</v>
      </c>
      <c r="DG1202" s="96">
        <v>1.0031353482000001</v>
      </c>
      <c r="DH1202" s="72">
        <v>930.60866249000003</v>
      </c>
      <c r="DI1202" s="72">
        <v>939.62486176000004</v>
      </c>
      <c r="DJ1202" s="96">
        <v>1</v>
      </c>
      <c r="DK1202" s="72">
        <v>930.60866249000003</v>
      </c>
      <c r="DL1202" s="96">
        <v>1</v>
      </c>
      <c r="DM1202" s="72">
        <v>930.60866249000003</v>
      </c>
      <c r="DN1202" s="96">
        <v>1</v>
      </c>
      <c r="DO1202" s="96">
        <v>6.7100000000000005E-4</v>
      </c>
      <c r="DP1202" s="72">
        <v>0.62</v>
      </c>
      <c r="DQ1202" s="72">
        <v>929.99</v>
      </c>
      <c r="DR1202" t="s">
        <v>813</v>
      </c>
      <c r="DT1202" t="s">
        <v>811</v>
      </c>
    </row>
    <row r="1203" spans="1:124" x14ac:dyDescent="0.3">
      <c r="A1203" t="s">
        <v>814</v>
      </c>
      <c r="B1203">
        <v>21030</v>
      </c>
      <c r="C1203" s="95">
        <v>62420</v>
      </c>
      <c r="D1203" s="95">
        <v>453777268</v>
      </c>
      <c r="E1203" s="95">
        <v>57226</v>
      </c>
      <c r="F1203" s="95">
        <v>249592105</v>
      </c>
      <c r="G1203" s="95">
        <v>16261</v>
      </c>
      <c r="H1203" s="95">
        <v>125923034</v>
      </c>
      <c r="I1203" s="95">
        <v>14244</v>
      </c>
      <c r="J1203" s="95">
        <v>67192666</v>
      </c>
      <c r="K1203" s="95">
        <v>60493</v>
      </c>
      <c r="L1203" s="95">
        <v>466498397</v>
      </c>
      <c r="M1203" s="95">
        <v>54826</v>
      </c>
      <c r="N1203" s="95">
        <v>247722227</v>
      </c>
      <c r="O1203" s="95">
        <v>16689</v>
      </c>
      <c r="P1203" s="95">
        <v>139040797</v>
      </c>
      <c r="Q1203" s="95">
        <v>14576</v>
      </c>
      <c r="R1203" s="95">
        <v>72990347</v>
      </c>
      <c r="S1203" s="95">
        <v>59886</v>
      </c>
      <c r="T1203" s="95">
        <v>462252163</v>
      </c>
      <c r="U1203" s="95">
        <v>53641</v>
      </c>
      <c r="V1203" s="95">
        <v>259398790</v>
      </c>
      <c r="W1203" s="95">
        <v>17122</v>
      </c>
      <c r="X1203" s="95">
        <v>136653343</v>
      </c>
      <c r="Y1203" s="95">
        <v>14993</v>
      </c>
      <c r="Z1203" s="95">
        <v>79844109</v>
      </c>
      <c r="AA1203" s="95">
        <v>60249</v>
      </c>
      <c r="AB1203" s="95">
        <v>446777295</v>
      </c>
      <c r="AC1203" s="95">
        <v>53518</v>
      </c>
      <c r="AD1203" s="95">
        <v>256086805</v>
      </c>
      <c r="AE1203" s="95">
        <v>17596</v>
      </c>
      <c r="AF1203" s="95">
        <v>152143477</v>
      </c>
      <c r="AG1203" s="95">
        <v>15448</v>
      </c>
      <c r="AH1203" s="95">
        <v>88103583</v>
      </c>
      <c r="AI1203" s="95">
        <v>59828</v>
      </c>
      <c r="AJ1203" s="95">
        <v>429715637.91000003</v>
      </c>
      <c r="AK1203" s="95">
        <v>52754</v>
      </c>
      <c r="AL1203" s="95">
        <v>263595462.18000001</v>
      </c>
      <c r="AM1203" s="95">
        <v>18176</v>
      </c>
      <c r="AN1203" s="95">
        <v>149234350.22</v>
      </c>
      <c r="AO1203" s="95">
        <v>16094</v>
      </c>
      <c r="AP1203" s="95">
        <v>95135451.640000001</v>
      </c>
      <c r="AQ1203" s="72">
        <v>613.98</v>
      </c>
      <c r="AR1203" s="72">
        <v>369.37</v>
      </c>
      <c r="AS1203" s="72">
        <v>983.35</v>
      </c>
      <c r="AT1203" s="95">
        <v>579700302</v>
      </c>
      <c r="AU1203" s="95">
        <v>316784771</v>
      </c>
      <c r="AV1203" s="95">
        <v>78681</v>
      </c>
      <c r="AW1203" s="95">
        <v>71470</v>
      </c>
      <c r="AX1203" s="72">
        <v>653.79999999999995</v>
      </c>
      <c r="AY1203" s="72">
        <v>385.09</v>
      </c>
      <c r="AZ1203" s="72">
        <v>1038.8900000000001</v>
      </c>
      <c r="BA1203" s="95">
        <v>605539194</v>
      </c>
      <c r="BB1203" s="95">
        <v>320712574</v>
      </c>
      <c r="BC1203" s="95">
        <v>77182</v>
      </c>
      <c r="BD1203" s="95">
        <v>69402</v>
      </c>
      <c r="BE1203" s="72">
        <v>648.1</v>
      </c>
      <c r="BF1203" s="72">
        <v>411.9</v>
      </c>
      <c r="BG1203" s="72">
        <v>1060</v>
      </c>
      <c r="BH1203" s="95">
        <v>598905506</v>
      </c>
      <c r="BI1203" s="95">
        <v>339242899</v>
      </c>
      <c r="BJ1203" s="95">
        <v>77008</v>
      </c>
      <c r="BK1203" s="95">
        <v>68634</v>
      </c>
      <c r="BL1203" s="72">
        <v>641.15</v>
      </c>
      <c r="BM1203" s="72">
        <v>415.89</v>
      </c>
      <c r="BN1203" s="72">
        <v>1057.04</v>
      </c>
      <c r="BO1203" s="95">
        <v>598920772</v>
      </c>
      <c r="BP1203" s="95">
        <v>344190388</v>
      </c>
      <c r="BQ1203" s="95">
        <v>77845</v>
      </c>
      <c r="BR1203" s="95">
        <v>68966</v>
      </c>
      <c r="BS1203" s="72">
        <v>618.5</v>
      </c>
      <c r="BT1203" s="72">
        <v>434.21</v>
      </c>
      <c r="BU1203" s="72">
        <v>1052.71</v>
      </c>
      <c r="BV1203" s="95">
        <v>578949988.13</v>
      </c>
      <c r="BW1203" s="95">
        <v>358730913.81999999</v>
      </c>
      <c r="BX1203" s="95">
        <v>78004</v>
      </c>
      <c r="BY1203" s="95">
        <v>68848</v>
      </c>
      <c r="BZ1203" s="95">
        <v>75244</v>
      </c>
      <c r="CA1203" s="95">
        <v>73434</v>
      </c>
      <c r="CB1203" s="95">
        <v>72972</v>
      </c>
      <c r="CC1203" s="95">
        <v>73630</v>
      </c>
      <c r="CD1203" s="95">
        <v>73525</v>
      </c>
      <c r="CE1203" s="72">
        <v>650.75523149000003</v>
      </c>
      <c r="CF1203" s="72">
        <v>676.59346364999999</v>
      </c>
      <c r="CG1203" s="72">
        <v>712.40329333</v>
      </c>
      <c r="CH1203" s="72">
        <v>716.50152150999998</v>
      </c>
      <c r="CI1203" s="72">
        <v>731.52548966999996</v>
      </c>
      <c r="CJ1203" s="96">
        <v>1.511090426</v>
      </c>
      <c r="CK1203" s="96">
        <v>1.5354715288</v>
      </c>
      <c r="CL1203" s="96">
        <v>1.4879212518</v>
      </c>
      <c r="CM1203" s="96">
        <v>1.4752794911</v>
      </c>
      <c r="CN1203" s="96">
        <v>1.4390612697</v>
      </c>
      <c r="CO1203" s="96">
        <v>1.1012449404</v>
      </c>
      <c r="CP1203" s="96">
        <v>1.3528005795</v>
      </c>
      <c r="CQ1203" s="96">
        <v>0.99584056389999998</v>
      </c>
      <c r="CR1203" s="96">
        <v>1.3584507754999999</v>
      </c>
      <c r="CS1203" s="95">
        <v>70526</v>
      </c>
      <c r="CT1203" s="95">
        <v>68534</v>
      </c>
      <c r="CU1203" s="95">
        <v>66044</v>
      </c>
      <c r="CV1203" s="95">
        <v>66593</v>
      </c>
      <c r="CW1203" s="95">
        <v>66104</v>
      </c>
      <c r="CX1203" s="96">
        <v>1.094363655</v>
      </c>
      <c r="CY1203" s="96">
        <v>1.1033790349999999</v>
      </c>
      <c r="CZ1203" s="96">
        <v>1.1021026389999999</v>
      </c>
      <c r="DA1203" s="96">
        <v>1.096889819</v>
      </c>
      <c r="DB1203" s="96">
        <v>1.1099044199999999</v>
      </c>
      <c r="DC1203">
        <v>2013</v>
      </c>
      <c r="DD1203" s="6">
        <v>69464</v>
      </c>
      <c r="DE1203" s="96">
        <v>1.15622811E-2</v>
      </c>
      <c r="DF1203" s="72">
        <v>1031.21</v>
      </c>
      <c r="DG1203" s="96">
        <v>1.0031681997999999</v>
      </c>
      <c r="DH1203" s="72">
        <v>1034.4770794000001</v>
      </c>
      <c r="DI1203" s="72">
        <v>939.62486176000004</v>
      </c>
      <c r="DJ1203" s="96">
        <v>1</v>
      </c>
      <c r="DK1203" s="72">
        <v>1034.4770794000001</v>
      </c>
      <c r="DL1203" s="96">
        <v>1</v>
      </c>
      <c r="DM1203" s="72">
        <v>1034.4770794000001</v>
      </c>
      <c r="DN1203" s="96">
        <v>1</v>
      </c>
      <c r="DO1203" s="96">
        <v>4.6500000000000003E-4</v>
      </c>
      <c r="DP1203" s="72">
        <v>0.48</v>
      </c>
      <c r="DQ1203" s="72">
        <v>1034</v>
      </c>
      <c r="DR1203" t="s">
        <v>814</v>
      </c>
      <c r="DT1203" t="s">
        <v>811</v>
      </c>
    </row>
    <row r="1204" spans="1:124" x14ac:dyDescent="0.3">
      <c r="A1204" t="s">
        <v>815</v>
      </c>
      <c r="B1204">
        <v>21040</v>
      </c>
      <c r="C1204" s="95">
        <v>7623</v>
      </c>
      <c r="D1204" s="95">
        <v>38420294</v>
      </c>
      <c r="E1204" s="95">
        <v>7157</v>
      </c>
      <c r="F1204" s="95">
        <v>27735521</v>
      </c>
      <c r="G1204" s="95">
        <v>1080</v>
      </c>
      <c r="H1204" s="95">
        <v>5741071</v>
      </c>
      <c r="I1204" s="95">
        <v>892</v>
      </c>
      <c r="J1204" s="95">
        <v>4257031</v>
      </c>
      <c r="K1204" s="95">
        <v>7817</v>
      </c>
      <c r="L1204" s="95">
        <v>38067933</v>
      </c>
      <c r="M1204" s="95">
        <v>7257</v>
      </c>
      <c r="N1204" s="95">
        <v>28899704</v>
      </c>
      <c r="O1204" s="95">
        <v>1107</v>
      </c>
      <c r="P1204" s="95">
        <v>5876426</v>
      </c>
      <c r="Q1204" s="95">
        <v>918</v>
      </c>
      <c r="R1204" s="95">
        <v>5108327</v>
      </c>
      <c r="S1204" s="95">
        <v>8171</v>
      </c>
      <c r="T1204" s="95">
        <v>41277970</v>
      </c>
      <c r="U1204" s="95">
        <v>7498</v>
      </c>
      <c r="V1204" s="95">
        <v>31076897</v>
      </c>
      <c r="W1204" s="95">
        <v>1191</v>
      </c>
      <c r="X1204" s="95">
        <v>5920679</v>
      </c>
      <c r="Y1204" s="95">
        <v>987</v>
      </c>
      <c r="Z1204" s="95">
        <v>4764922</v>
      </c>
      <c r="AA1204" s="95">
        <v>8626</v>
      </c>
      <c r="AB1204" s="95">
        <v>40378111</v>
      </c>
      <c r="AC1204" s="95">
        <v>7872</v>
      </c>
      <c r="AD1204" s="95">
        <v>33295449</v>
      </c>
      <c r="AE1204" s="95">
        <v>1248</v>
      </c>
      <c r="AF1204" s="95">
        <v>6161312</v>
      </c>
      <c r="AG1204" s="95">
        <v>1041</v>
      </c>
      <c r="AH1204" s="95">
        <v>5250942</v>
      </c>
      <c r="AI1204" s="95">
        <v>9023</v>
      </c>
      <c r="AJ1204" s="95">
        <v>39197091.740000002</v>
      </c>
      <c r="AK1204" s="95">
        <v>8195</v>
      </c>
      <c r="AL1204" s="95">
        <v>34877269.299999997</v>
      </c>
      <c r="AM1204" s="95">
        <v>1335</v>
      </c>
      <c r="AN1204" s="95">
        <v>7435246.2800000003</v>
      </c>
      <c r="AO1204" s="95">
        <v>1110</v>
      </c>
      <c r="AP1204" s="95">
        <v>5298669.6100000003</v>
      </c>
      <c r="AQ1204" s="72">
        <v>422.86</v>
      </c>
      <c r="AR1204" s="72">
        <v>331.23</v>
      </c>
      <c r="AS1204" s="72">
        <v>754.09</v>
      </c>
      <c r="AT1204" s="95">
        <v>44161365</v>
      </c>
      <c r="AU1204" s="95">
        <v>31992552</v>
      </c>
      <c r="AV1204" s="95">
        <v>8703</v>
      </c>
      <c r="AW1204" s="95">
        <v>8049</v>
      </c>
      <c r="AX1204" s="72">
        <v>410.36</v>
      </c>
      <c r="AY1204" s="72">
        <v>346.67</v>
      </c>
      <c r="AZ1204" s="72">
        <v>757.03</v>
      </c>
      <c r="BA1204" s="95">
        <v>43944359</v>
      </c>
      <c r="BB1204" s="95">
        <v>34008031</v>
      </c>
      <c r="BC1204" s="95">
        <v>8924</v>
      </c>
      <c r="BD1204" s="95">
        <v>8175</v>
      </c>
      <c r="BE1204" s="72">
        <v>420.13</v>
      </c>
      <c r="BF1204" s="72">
        <v>352.01</v>
      </c>
      <c r="BG1204" s="72">
        <v>772.14</v>
      </c>
      <c r="BH1204" s="95">
        <v>47198649</v>
      </c>
      <c r="BI1204" s="95">
        <v>35841819</v>
      </c>
      <c r="BJ1204" s="95">
        <v>9362</v>
      </c>
      <c r="BK1204" s="95">
        <v>8485</v>
      </c>
      <c r="BL1204" s="72">
        <v>392.78</v>
      </c>
      <c r="BM1204" s="72">
        <v>360.39</v>
      </c>
      <c r="BN1204" s="72">
        <v>753.17</v>
      </c>
      <c r="BO1204" s="95">
        <v>46539423</v>
      </c>
      <c r="BP1204" s="95">
        <v>38546391</v>
      </c>
      <c r="BQ1204" s="95">
        <v>9874</v>
      </c>
      <c r="BR1204" s="95">
        <v>8913</v>
      </c>
      <c r="BS1204" s="72">
        <v>375.17</v>
      </c>
      <c r="BT1204" s="72">
        <v>359.81</v>
      </c>
      <c r="BU1204" s="72">
        <v>734.98</v>
      </c>
      <c r="BV1204" s="95">
        <v>46632338.020000003</v>
      </c>
      <c r="BW1204" s="95">
        <v>40175938.909999996</v>
      </c>
      <c r="BX1204" s="95">
        <v>10358</v>
      </c>
      <c r="BY1204" s="95">
        <v>9305</v>
      </c>
      <c r="BZ1204" s="95">
        <v>8391</v>
      </c>
      <c r="CA1204" s="95">
        <v>8563</v>
      </c>
      <c r="CB1204" s="95">
        <v>8939</v>
      </c>
      <c r="CC1204" s="95">
        <v>9418</v>
      </c>
      <c r="CD1204" s="95">
        <v>9843</v>
      </c>
      <c r="CE1204" s="72">
        <v>650.75523149000003</v>
      </c>
      <c r="CF1204" s="72">
        <v>676.59346364999999</v>
      </c>
      <c r="CG1204" s="72">
        <v>712.40329333</v>
      </c>
      <c r="CH1204" s="72">
        <v>716.50152150999998</v>
      </c>
      <c r="CI1204" s="72">
        <v>731.52548966999996</v>
      </c>
      <c r="CJ1204" s="96">
        <v>1.1587920673000001</v>
      </c>
      <c r="CK1204" s="96">
        <v>1.1188845896999999</v>
      </c>
      <c r="CL1204" s="96">
        <v>1.083852373</v>
      </c>
      <c r="CM1204" s="96">
        <v>1.0511771118</v>
      </c>
      <c r="CN1204" s="96">
        <v>1.0047223376000001</v>
      </c>
      <c r="CO1204" s="96">
        <v>0.98667796510000005</v>
      </c>
      <c r="CP1204" s="96">
        <v>1.0981148197999999</v>
      </c>
      <c r="CQ1204" s="96">
        <v>0.99584056389999998</v>
      </c>
      <c r="CR1204" s="96">
        <v>1.1027012785000001</v>
      </c>
      <c r="CS1204" s="95">
        <v>7922</v>
      </c>
      <c r="CT1204" s="95">
        <v>8149</v>
      </c>
      <c r="CU1204" s="95">
        <v>8341</v>
      </c>
      <c r="CV1204" s="95">
        <v>8866</v>
      </c>
      <c r="CW1204" s="95">
        <v>9251</v>
      </c>
      <c r="CX1204" s="96">
        <v>1.0071189250000001</v>
      </c>
      <c r="CY1204" s="96">
        <v>0.99859963299999999</v>
      </c>
      <c r="CZ1204" s="96">
        <v>0.97399790900000005</v>
      </c>
      <c r="DA1204" s="96">
        <v>0.982541416</v>
      </c>
      <c r="DB1204" s="96">
        <v>0.97406917000000004</v>
      </c>
      <c r="DC1204">
        <v>2013</v>
      </c>
      <c r="DD1204" s="6">
        <v>8585.4</v>
      </c>
      <c r="DE1204" s="96">
        <v>5.0981372999999996E-3</v>
      </c>
      <c r="DF1204" s="72">
        <v>842.55</v>
      </c>
      <c r="DG1204" s="96">
        <v>1.0005672130000001</v>
      </c>
      <c r="DH1204" s="72">
        <v>843.02790529000004</v>
      </c>
      <c r="DI1204" s="72">
        <v>894.88143763000005</v>
      </c>
      <c r="DJ1204" s="96">
        <v>1</v>
      </c>
      <c r="DK1204" s="72">
        <v>843.02790529000004</v>
      </c>
      <c r="DL1204" s="96">
        <v>1</v>
      </c>
      <c r="DM1204" s="72">
        <v>843.02790529000004</v>
      </c>
      <c r="DN1204" s="96">
        <v>1</v>
      </c>
      <c r="DO1204" s="96">
        <v>1.536E-2</v>
      </c>
      <c r="DP1204" s="72">
        <v>12.95</v>
      </c>
      <c r="DQ1204" s="72">
        <v>830.08</v>
      </c>
      <c r="DR1204" t="s">
        <v>815</v>
      </c>
      <c r="DT1204" t="s">
        <v>811</v>
      </c>
    </row>
    <row r="1205" spans="1:124" x14ac:dyDescent="0.3">
      <c r="A1205" t="s">
        <v>816</v>
      </c>
      <c r="B1205">
        <v>21050</v>
      </c>
      <c r="C1205" s="95">
        <v>4026</v>
      </c>
      <c r="D1205" s="95">
        <v>20611803</v>
      </c>
      <c r="E1205" s="95">
        <v>3796</v>
      </c>
      <c r="F1205" s="95">
        <v>14575129</v>
      </c>
      <c r="G1205" s="95">
        <v>798</v>
      </c>
      <c r="H1205" s="95">
        <v>3690493</v>
      </c>
      <c r="I1205" s="95">
        <v>702</v>
      </c>
      <c r="J1205" s="95">
        <v>2738946</v>
      </c>
      <c r="K1205" s="95">
        <v>4015</v>
      </c>
      <c r="L1205" s="95">
        <v>20468139</v>
      </c>
      <c r="M1205" s="95">
        <v>3761</v>
      </c>
      <c r="N1205" s="95">
        <v>15032622</v>
      </c>
      <c r="O1205" s="95">
        <v>819</v>
      </c>
      <c r="P1205" s="95">
        <v>2847642</v>
      </c>
      <c r="Q1205" s="95">
        <v>715</v>
      </c>
      <c r="R1205" s="95">
        <v>2915461</v>
      </c>
      <c r="S1205" s="95">
        <v>4114</v>
      </c>
      <c r="T1205" s="95">
        <v>22442770</v>
      </c>
      <c r="U1205" s="95">
        <v>3838</v>
      </c>
      <c r="V1205" s="95">
        <v>15651639</v>
      </c>
      <c r="W1205" s="95">
        <v>846</v>
      </c>
      <c r="X1205" s="95">
        <v>5047642</v>
      </c>
      <c r="Y1205" s="95">
        <v>738</v>
      </c>
      <c r="Z1205" s="95">
        <v>3871506</v>
      </c>
      <c r="AA1205" s="95">
        <v>4259</v>
      </c>
      <c r="AB1205" s="95">
        <v>23917142</v>
      </c>
      <c r="AC1205" s="95">
        <v>3971</v>
      </c>
      <c r="AD1205" s="95">
        <v>16946688</v>
      </c>
      <c r="AE1205" s="95">
        <v>845</v>
      </c>
      <c r="AF1205" s="95">
        <v>5231286</v>
      </c>
      <c r="AG1205" s="95">
        <v>739</v>
      </c>
      <c r="AH1205" s="95">
        <v>3745522</v>
      </c>
      <c r="AI1205" s="95">
        <v>4341</v>
      </c>
      <c r="AJ1205" s="95">
        <v>23481520</v>
      </c>
      <c r="AK1205" s="95">
        <v>4035</v>
      </c>
      <c r="AL1205" s="95">
        <v>16856480</v>
      </c>
      <c r="AM1205" s="95">
        <v>878</v>
      </c>
      <c r="AN1205" s="95">
        <v>5526826</v>
      </c>
      <c r="AO1205" s="95">
        <v>780</v>
      </c>
      <c r="AP1205" s="95">
        <v>4082886</v>
      </c>
      <c r="AQ1205" s="72">
        <v>419.82</v>
      </c>
      <c r="AR1205" s="72">
        <v>320.77</v>
      </c>
      <c r="AS1205" s="72">
        <v>740.59</v>
      </c>
      <c r="AT1205" s="95">
        <v>24302296</v>
      </c>
      <c r="AU1205" s="95">
        <v>17314075</v>
      </c>
      <c r="AV1205" s="95">
        <v>4824</v>
      </c>
      <c r="AW1205" s="95">
        <v>4498</v>
      </c>
      <c r="AX1205" s="72">
        <v>401.94</v>
      </c>
      <c r="AY1205" s="72">
        <v>334.15</v>
      </c>
      <c r="AZ1205" s="72">
        <v>736.09</v>
      </c>
      <c r="BA1205" s="95">
        <v>23315781</v>
      </c>
      <c r="BB1205" s="95">
        <v>17948083</v>
      </c>
      <c r="BC1205" s="95">
        <v>4834</v>
      </c>
      <c r="BD1205" s="95">
        <v>4476</v>
      </c>
      <c r="BE1205" s="72">
        <v>461.87</v>
      </c>
      <c r="BF1205" s="72">
        <v>355.54</v>
      </c>
      <c r="BG1205" s="72">
        <v>817.41</v>
      </c>
      <c r="BH1205" s="95">
        <v>27490412</v>
      </c>
      <c r="BI1205" s="95">
        <v>19523145</v>
      </c>
      <c r="BJ1205" s="95">
        <v>4960</v>
      </c>
      <c r="BK1205" s="95">
        <v>4576</v>
      </c>
      <c r="BL1205" s="72">
        <v>475.91</v>
      </c>
      <c r="BM1205" s="72">
        <v>366.1</v>
      </c>
      <c r="BN1205" s="72">
        <v>842.01</v>
      </c>
      <c r="BO1205" s="95">
        <v>29148428</v>
      </c>
      <c r="BP1205" s="95">
        <v>20692210</v>
      </c>
      <c r="BQ1205" s="95">
        <v>5104</v>
      </c>
      <c r="BR1205" s="95">
        <v>4710</v>
      </c>
      <c r="BS1205" s="72">
        <v>463.18</v>
      </c>
      <c r="BT1205" s="72">
        <v>362.4</v>
      </c>
      <c r="BU1205" s="72">
        <v>825.58</v>
      </c>
      <c r="BV1205" s="95">
        <v>29008346</v>
      </c>
      <c r="BW1205" s="95">
        <v>20939366</v>
      </c>
      <c r="BX1205" s="95">
        <v>5219</v>
      </c>
      <c r="BY1205" s="95">
        <v>4815</v>
      </c>
      <c r="BZ1205" s="95">
        <v>4669</v>
      </c>
      <c r="CA1205" s="95">
        <v>4661</v>
      </c>
      <c r="CB1205" s="95">
        <v>4775</v>
      </c>
      <c r="CC1205" s="95">
        <v>4917</v>
      </c>
      <c r="CD1205" s="95">
        <v>5021</v>
      </c>
      <c r="CE1205" s="72">
        <v>650.75523149000003</v>
      </c>
      <c r="CF1205" s="72">
        <v>676.59346364999999</v>
      </c>
      <c r="CG1205" s="72">
        <v>712.40329333</v>
      </c>
      <c r="CH1205" s="72">
        <v>716.50152150999998</v>
      </c>
      <c r="CI1205" s="72">
        <v>731.52548966999996</v>
      </c>
      <c r="CJ1205" s="96">
        <v>1.1380469402</v>
      </c>
      <c r="CK1205" s="96">
        <v>1.0879354288</v>
      </c>
      <c r="CL1205" s="96">
        <v>1.14739784</v>
      </c>
      <c r="CM1205" s="96">
        <v>1.1751684744999999</v>
      </c>
      <c r="CN1205" s="96">
        <v>1.1285731141999999</v>
      </c>
      <c r="CO1205" s="96">
        <v>1.0346931895</v>
      </c>
      <c r="CP1205" s="96">
        <v>1.0973536610000001</v>
      </c>
      <c r="CQ1205" s="96">
        <v>0.99584056389999998</v>
      </c>
      <c r="CR1205" s="96">
        <v>1.1019369405999999</v>
      </c>
      <c r="CS1205" s="95">
        <v>4516</v>
      </c>
      <c r="CT1205" s="95">
        <v>4536</v>
      </c>
      <c r="CU1205" s="95">
        <v>4616</v>
      </c>
      <c r="CV1205" s="95">
        <v>4774</v>
      </c>
      <c r="CW1205" s="95">
        <v>4897</v>
      </c>
      <c r="CX1205" s="96">
        <v>1.044448906</v>
      </c>
      <c r="CY1205" s="96">
        <v>1.0330132329999999</v>
      </c>
      <c r="CZ1205" s="96">
        <v>1.0204339899999999</v>
      </c>
      <c r="DA1205" s="96">
        <v>1.032942424</v>
      </c>
      <c r="DB1205" s="96">
        <v>1.0424003749999999</v>
      </c>
      <c r="DC1205">
        <v>2013</v>
      </c>
      <c r="DD1205" s="6">
        <v>4615</v>
      </c>
      <c r="DE1205" s="96">
        <v>2.5794037999999999E-3</v>
      </c>
      <c r="DF1205" s="72">
        <v>844.09</v>
      </c>
      <c r="DG1205" s="96">
        <v>1</v>
      </c>
      <c r="DH1205" s="72">
        <v>844.09</v>
      </c>
      <c r="DI1205" s="72">
        <v>858.26345251999999</v>
      </c>
      <c r="DJ1205" s="96">
        <v>1</v>
      </c>
      <c r="DK1205" s="72">
        <v>844.09</v>
      </c>
      <c r="DL1205" s="96">
        <v>1</v>
      </c>
      <c r="DM1205" s="72">
        <v>844.09</v>
      </c>
      <c r="DN1205" s="96">
        <v>1</v>
      </c>
      <c r="DO1205" s="96">
        <v>1.6540000000000001E-3</v>
      </c>
      <c r="DP1205" s="72">
        <v>1.4</v>
      </c>
      <c r="DQ1205" s="72">
        <v>842.69</v>
      </c>
      <c r="DR1205" t="s">
        <v>816</v>
      </c>
      <c r="DT1205" t="s">
        <v>811</v>
      </c>
    </row>
    <row r="1206" spans="1:124" x14ac:dyDescent="0.3">
      <c r="A1206" t="s">
        <v>109</v>
      </c>
      <c r="B1206">
        <v>21060</v>
      </c>
      <c r="C1206" s="95">
        <v>20390</v>
      </c>
      <c r="D1206" s="95">
        <v>102209792</v>
      </c>
      <c r="E1206" s="95">
        <v>19100</v>
      </c>
      <c r="F1206" s="95">
        <v>78220269</v>
      </c>
      <c r="G1206" s="95">
        <v>2624</v>
      </c>
      <c r="H1206" s="95">
        <v>11858650</v>
      </c>
      <c r="I1206" s="95">
        <v>2109</v>
      </c>
      <c r="J1206" s="95">
        <v>9366005</v>
      </c>
      <c r="K1206" s="95">
        <v>21112</v>
      </c>
      <c r="L1206" s="95">
        <v>110186699</v>
      </c>
      <c r="M1206" s="95">
        <v>19583</v>
      </c>
      <c r="N1206" s="95">
        <v>83879513</v>
      </c>
      <c r="O1206" s="95">
        <v>2718</v>
      </c>
      <c r="P1206" s="95">
        <v>15835969</v>
      </c>
      <c r="Q1206" s="95">
        <v>2194</v>
      </c>
      <c r="R1206" s="95">
        <v>10855216</v>
      </c>
      <c r="S1206" s="95">
        <v>22018</v>
      </c>
      <c r="T1206" s="95">
        <v>119762157</v>
      </c>
      <c r="U1206" s="95">
        <v>20238</v>
      </c>
      <c r="V1206" s="95">
        <v>90261185</v>
      </c>
      <c r="W1206" s="95">
        <v>2779</v>
      </c>
      <c r="X1206" s="95">
        <v>15933701</v>
      </c>
      <c r="Y1206" s="95">
        <v>2222</v>
      </c>
      <c r="Z1206" s="95">
        <v>12607420</v>
      </c>
      <c r="AA1206" s="95">
        <v>22877</v>
      </c>
      <c r="AB1206" s="95">
        <v>121404030</v>
      </c>
      <c r="AC1206" s="95">
        <v>20900</v>
      </c>
      <c r="AD1206" s="95">
        <v>96976022</v>
      </c>
      <c r="AE1206" s="95">
        <v>2886</v>
      </c>
      <c r="AF1206" s="95">
        <v>15794755</v>
      </c>
      <c r="AG1206" s="95">
        <v>2342</v>
      </c>
      <c r="AH1206" s="95">
        <v>13872133</v>
      </c>
      <c r="AI1206" s="95">
        <v>23659</v>
      </c>
      <c r="AJ1206" s="95">
        <v>124509359.89</v>
      </c>
      <c r="AK1206" s="95">
        <v>21478</v>
      </c>
      <c r="AL1206" s="95">
        <v>101941337.69</v>
      </c>
      <c r="AM1206" s="95">
        <v>3004</v>
      </c>
      <c r="AN1206" s="95">
        <v>16412663.289999999</v>
      </c>
      <c r="AO1206" s="95">
        <v>2485</v>
      </c>
      <c r="AP1206" s="95">
        <v>14891785.49</v>
      </c>
      <c r="AQ1206" s="72">
        <v>413.04</v>
      </c>
      <c r="AR1206" s="72">
        <v>344.14</v>
      </c>
      <c r="AS1206" s="72">
        <v>757.18</v>
      </c>
      <c r="AT1206" s="95">
        <v>114068442</v>
      </c>
      <c r="AU1206" s="95">
        <v>87586274</v>
      </c>
      <c r="AV1206" s="95">
        <v>23014</v>
      </c>
      <c r="AW1206" s="95">
        <v>21209</v>
      </c>
      <c r="AX1206" s="72">
        <v>440.7</v>
      </c>
      <c r="AY1206" s="72">
        <v>362.52</v>
      </c>
      <c r="AZ1206" s="72">
        <v>803.22</v>
      </c>
      <c r="BA1206" s="95">
        <v>126022668</v>
      </c>
      <c r="BB1206" s="95">
        <v>94734729</v>
      </c>
      <c r="BC1206" s="95">
        <v>23830</v>
      </c>
      <c r="BD1206" s="95">
        <v>21777</v>
      </c>
      <c r="BE1206" s="72">
        <v>456.02</v>
      </c>
      <c r="BF1206" s="72">
        <v>381.67</v>
      </c>
      <c r="BG1206" s="72">
        <v>837.69</v>
      </c>
      <c r="BH1206" s="95">
        <v>135695858</v>
      </c>
      <c r="BI1206" s="95">
        <v>102868605</v>
      </c>
      <c r="BJ1206" s="95">
        <v>24797</v>
      </c>
      <c r="BK1206" s="95">
        <v>22460</v>
      </c>
      <c r="BL1206" s="72">
        <v>443.78</v>
      </c>
      <c r="BM1206" s="72">
        <v>397.44</v>
      </c>
      <c r="BN1206" s="72">
        <v>841.22</v>
      </c>
      <c r="BO1206" s="95">
        <v>137198785</v>
      </c>
      <c r="BP1206" s="95">
        <v>110848155</v>
      </c>
      <c r="BQ1206" s="95">
        <v>25763</v>
      </c>
      <c r="BR1206" s="95">
        <v>23242</v>
      </c>
      <c r="BS1206" s="72">
        <v>440.44</v>
      </c>
      <c r="BT1206" s="72">
        <v>406.3</v>
      </c>
      <c r="BU1206" s="72">
        <v>846.74</v>
      </c>
      <c r="BV1206" s="95">
        <v>140922023.18000001</v>
      </c>
      <c r="BW1206" s="95">
        <v>116833123.18000001</v>
      </c>
      <c r="BX1206" s="95">
        <v>26663</v>
      </c>
      <c r="BY1206" s="95">
        <v>23963</v>
      </c>
      <c r="BZ1206" s="95">
        <v>22154</v>
      </c>
      <c r="CA1206" s="95">
        <v>22841</v>
      </c>
      <c r="CB1206" s="95">
        <v>23671</v>
      </c>
      <c r="CC1206" s="95">
        <v>24566</v>
      </c>
      <c r="CD1206" s="95">
        <v>25342</v>
      </c>
      <c r="CE1206" s="72">
        <v>650.75523149000003</v>
      </c>
      <c r="CF1206" s="72">
        <v>676.59346364999999</v>
      </c>
      <c r="CG1206" s="72">
        <v>712.40329333</v>
      </c>
      <c r="CH1206" s="72">
        <v>716.50152150999998</v>
      </c>
      <c r="CI1206" s="72">
        <v>731.52548966999996</v>
      </c>
      <c r="CJ1206" s="96">
        <v>1.1635403964</v>
      </c>
      <c r="CK1206" s="96">
        <v>1.1871530588999999</v>
      </c>
      <c r="CL1206" s="96">
        <v>1.1758648617</v>
      </c>
      <c r="CM1206" s="96">
        <v>1.1740658948</v>
      </c>
      <c r="CN1206" s="96">
        <v>1.1574989688999999</v>
      </c>
      <c r="CO1206" s="96">
        <v>0.99331935770000002</v>
      </c>
      <c r="CP1206" s="96">
        <v>1.1795044836999999</v>
      </c>
      <c r="CQ1206" s="96">
        <v>0.99584056389999998</v>
      </c>
      <c r="CR1206" s="96">
        <v>1.1844308799000001</v>
      </c>
      <c r="CS1206" s="95">
        <v>18888</v>
      </c>
      <c r="CT1206" s="95">
        <v>19347</v>
      </c>
      <c r="CU1206" s="95">
        <v>19814</v>
      </c>
      <c r="CV1206" s="95">
        <v>20657</v>
      </c>
      <c r="CW1206" s="95">
        <v>21296</v>
      </c>
      <c r="CX1206" s="96">
        <v>0.99877012700000001</v>
      </c>
      <c r="CY1206" s="96">
        <v>0.98822668400000002</v>
      </c>
      <c r="CZ1206" s="96">
        <v>0.98788418</v>
      </c>
      <c r="DA1206" s="96">
        <v>0.99273381900000002</v>
      </c>
      <c r="DB1206" s="96">
        <v>0.99873642699999998</v>
      </c>
      <c r="DC1206">
        <v>2013</v>
      </c>
      <c r="DD1206" s="6">
        <v>22530.2</v>
      </c>
      <c r="DE1206" s="96">
        <v>3.0135895999999999E-3</v>
      </c>
      <c r="DF1206" s="72">
        <v>906.89</v>
      </c>
      <c r="DG1206" s="96">
        <v>1.0031168206000001</v>
      </c>
      <c r="DH1206" s="72">
        <v>909.71661343000005</v>
      </c>
      <c r="DI1206" s="72">
        <v>939.62486176000004</v>
      </c>
      <c r="DJ1206" s="96">
        <v>1</v>
      </c>
      <c r="DK1206" s="72">
        <v>909.71661343000005</v>
      </c>
      <c r="DL1206" s="96">
        <v>1</v>
      </c>
      <c r="DM1206" s="72">
        <v>909.71661343000005</v>
      </c>
      <c r="DN1206" s="96">
        <v>1</v>
      </c>
      <c r="DO1206" s="96">
        <v>1.2899999999999999E-3</v>
      </c>
      <c r="DP1206" s="72">
        <v>1.17</v>
      </c>
      <c r="DQ1206" s="72">
        <v>908.55</v>
      </c>
      <c r="DR1206" t="s">
        <v>109</v>
      </c>
      <c r="DT1206" t="s">
        <v>811</v>
      </c>
    </row>
    <row r="1207" spans="1:124" x14ac:dyDescent="0.3">
      <c r="A1207" t="s">
        <v>817</v>
      </c>
      <c r="B1207">
        <v>21070</v>
      </c>
      <c r="C1207" s="95">
        <v>9619</v>
      </c>
      <c r="D1207" s="95">
        <v>47492753</v>
      </c>
      <c r="E1207" s="95">
        <v>8960</v>
      </c>
      <c r="F1207" s="95">
        <v>34674748</v>
      </c>
      <c r="G1207" s="95">
        <v>2283</v>
      </c>
      <c r="H1207" s="95">
        <v>11843113</v>
      </c>
      <c r="I1207" s="95">
        <v>1900</v>
      </c>
      <c r="J1207" s="95">
        <v>8878620</v>
      </c>
      <c r="K1207" s="95">
        <v>9967</v>
      </c>
      <c r="L1207" s="95">
        <v>52428401</v>
      </c>
      <c r="M1207" s="95">
        <v>9258</v>
      </c>
      <c r="N1207" s="95">
        <v>37417904</v>
      </c>
      <c r="O1207" s="95">
        <v>2389</v>
      </c>
      <c r="P1207" s="95">
        <v>12166581</v>
      </c>
      <c r="Q1207" s="95">
        <v>1976</v>
      </c>
      <c r="R1207" s="95">
        <v>9401458</v>
      </c>
      <c r="S1207" s="95">
        <v>10471</v>
      </c>
      <c r="T1207" s="95">
        <v>56580283</v>
      </c>
      <c r="U1207" s="95">
        <v>9670</v>
      </c>
      <c r="V1207" s="95">
        <v>40649762</v>
      </c>
      <c r="W1207" s="95">
        <v>2436</v>
      </c>
      <c r="X1207" s="95">
        <v>14429963</v>
      </c>
      <c r="Y1207" s="95">
        <v>2015</v>
      </c>
      <c r="Z1207" s="95">
        <v>10628091</v>
      </c>
      <c r="AA1207" s="95">
        <v>10886</v>
      </c>
      <c r="AB1207" s="95">
        <v>57355318</v>
      </c>
      <c r="AC1207" s="95">
        <v>10017</v>
      </c>
      <c r="AD1207" s="95">
        <v>43013329</v>
      </c>
      <c r="AE1207" s="95">
        <v>2506</v>
      </c>
      <c r="AF1207" s="95">
        <v>11258533</v>
      </c>
      <c r="AG1207" s="95">
        <v>2113</v>
      </c>
      <c r="AH1207" s="95">
        <v>11205544</v>
      </c>
      <c r="AI1207" s="95">
        <v>11195</v>
      </c>
      <c r="AJ1207" s="95">
        <v>57362396.939999998</v>
      </c>
      <c r="AK1207" s="95">
        <v>10293</v>
      </c>
      <c r="AL1207" s="95">
        <v>46805074.880000003</v>
      </c>
      <c r="AM1207" s="95">
        <v>2626</v>
      </c>
      <c r="AN1207" s="95">
        <v>12809798</v>
      </c>
      <c r="AO1207" s="95">
        <v>2224</v>
      </c>
      <c r="AP1207" s="95">
        <v>12953207.51</v>
      </c>
      <c r="AQ1207" s="72">
        <v>415.45</v>
      </c>
      <c r="AR1207" s="72">
        <v>334.2</v>
      </c>
      <c r="AS1207" s="72">
        <v>749.65</v>
      </c>
      <c r="AT1207" s="95">
        <v>59335866</v>
      </c>
      <c r="AU1207" s="95">
        <v>43553368</v>
      </c>
      <c r="AV1207" s="95">
        <v>11902</v>
      </c>
      <c r="AW1207" s="95">
        <v>10860</v>
      </c>
      <c r="AX1207" s="72">
        <v>435.65</v>
      </c>
      <c r="AY1207" s="72">
        <v>347.3</v>
      </c>
      <c r="AZ1207" s="72">
        <v>782.95</v>
      </c>
      <c r="BA1207" s="95">
        <v>64594982</v>
      </c>
      <c r="BB1207" s="95">
        <v>46819362</v>
      </c>
      <c r="BC1207" s="95">
        <v>12356</v>
      </c>
      <c r="BD1207" s="95">
        <v>11234</v>
      </c>
      <c r="BE1207" s="72">
        <v>458.47</v>
      </c>
      <c r="BF1207" s="72">
        <v>365.7</v>
      </c>
      <c r="BG1207" s="72">
        <v>824.17</v>
      </c>
      <c r="BH1207" s="95">
        <v>71010246</v>
      </c>
      <c r="BI1207" s="95">
        <v>51277853</v>
      </c>
      <c r="BJ1207" s="95">
        <v>12907</v>
      </c>
      <c r="BK1207" s="95">
        <v>11685</v>
      </c>
      <c r="BL1207" s="72">
        <v>426.96</v>
      </c>
      <c r="BM1207" s="72">
        <v>372.48</v>
      </c>
      <c r="BN1207" s="72">
        <v>799.44</v>
      </c>
      <c r="BO1207" s="95">
        <v>68613851</v>
      </c>
      <c r="BP1207" s="95">
        <v>54218873</v>
      </c>
      <c r="BQ1207" s="95">
        <v>13392</v>
      </c>
      <c r="BR1207" s="95">
        <v>12130</v>
      </c>
      <c r="BS1207" s="72">
        <v>423.1</v>
      </c>
      <c r="BT1207" s="72">
        <v>397.85</v>
      </c>
      <c r="BU1207" s="72">
        <v>820.95</v>
      </c>
      <c r="BV1207" s="95">
        <v>70172194.939999998</v>
      </c>
      <c r="BW1207" s="95">
        <v>59758282.390000001</v>
      </c>
      <c r="BX1207" s="95">
        <v>13821</v>
      </c>
      <c r="BY1207" s="95">
        <v>12517</v>
      </c>
      <c r="BZ1207" s="95">
        <v>11405</v>
      </c>
      <c r="CA1207" s="95">
        <v>11815</v>
      </c>
      <c r="CB1207" s="95">
        <v>12318</v>
      </c>
      <c r="CC1207" s="95">
        <v>12793</v>
      </c>
      <c r="CD1207" s="95">
        <v>13183</v>
      </c>
      <c r="CE1207" s="72">
        <v>650.75523149000003</v>
      </c>
      <c r="CF1207" s="72">
        <v>676.59346364999999</v>
      </c>
      <c r="CG1207" s="72">
        <v>712.40329333</v>
      </c>
      <c r="CH1207" s="72">
        <v>716.50152150999998</v>
      </c>
      <c r="CI1207" s="72">
        <v>731.52548966999996</v>
      </c>
      <c r="CJ1207" s="96">
        <v>1.1519692255</v>
      </c>
      <c r="CK1207" s="96">
        <v>1.1571941529000001</v>
      </c>
      <c r="CL1207" s="96">
        <v>1.1568868473</v>
      </c>
      <c r="CM1207" s="96">
        <v>1.1157547834999999</v>
      </c>
      <c r="CN1207" s="96">
        <v>1.1222438747000001</v>
      </c>
      <c r="CO1207" s="96">
        <v>1.0307444626</v>
      </c>
      <c r="CP1207" s="96">
        <v>1.1067823483000001</v>
      </c>
      <c r="CQ1207" s="96">
        <v>0.99584056389999998</v>
      </c>
      <c r="CR1207" s="96">
        <v>1.1114050083</v>
      </c>
      <c r="CS1207" s="95">
        <v>10632</v>
      </c>
      <c r="CT1207" s="95">
        <v>10997</v>
      </c>
      <c r="CU1207" s="95">
        <v>11377</v>
      </c>
      <c r="CV1207" s="95">
        <v>11887</v>
      </c>
      <c r="CW1207" s="95">
        <v>12248</v>
      </c>
      <c r="CX1207" s="96">
        <v>1.0370078460000001</v>
      </c>
      <c r="CY1207" s="96">
        <v>1.041103213</v>
      </c>
      <c r="CZ1207" s="96">
        <v>1.018335792</v>
      </c>
      <c r="DA1207" s="96">
        <v>1.019945152</v>
      </c>
      <c r="DB1207" s="96">
        <v>1.0380140069999999</v>
      </c>
      <c r="DC1207">
        <v>2013</v>
      </c>
      <c r="DD1207" s="6">
        <v>11685.2</v>
      </c>
      <c r="DE1207" s="96">
        <v>5.1079732999999997E-3</v>
      </c>
      <c r="DF1207" s="72">
        <v>849.19</v>
      </c>
      <c r="DG1207" s="96">
        <v>1.0018576752999999</v>
      </c>
      <c r="DH1207" s="72">
        <v>850.76751929</v>
      </c>
      <c r="DI1207" s="72">
        <v>850.76751929</v>
      </c>
      <c r="DJ1207" s="96">
        <v>1</v>
      </c>
      <c r="DK1207" s="72">
        <v>850.76751929</v>
      </c>
      <c r="DL1207" s="96">
        <v>1</v>
      </c>
      <c r="DM1207" s="72">
        <v>850.76751929</v>
      </c>
      <c r="DN1207" s="96">
        <v>1</v>
      </c>
      <c r="DO1207" s="96">
        <v>1.1778E-2</v>
      </c>
      <c r="DP1207" s="72">
        <v>10.02</v>
      </c>
      <c r="DQ1207" s="72">
        <v>840.75</v>
      </c>
      <c r="DR1207" t="s">
        <v>817</v>
      </c>
      <c r="DT1207" t="s">
        <v>811</v>
      </c>
    </row>
    <row r="1208" spans="1:124" x14ac:dyDescent="0.3">
      <c r="A1208" t="s">
        <v>818</v>
      </c>
      <c r="B1208">
        <v>21080</v>
      </c>
      <c r="C1208" s="95">
        <v>9568</v>
      </c>
      <c r="D1208" s="95">
        <v>46744498</v>
      </c>
      <c r="E1208" s="95">
        <v>8861</v>
      </c>
      <c r="F1208" s="95">
        <v>33760868</v>
      </c>
      <c r="G1208" s="95">
        <v>1793</v>
      </c>
      <c r="H1208" s="95">
        <v>8287252</v>
      </c>
      <c r="I1208" s="95">
        <v>1549</v>
      </c>
      <c r="J1208" s="95">
        <v>6195428</v>
      </c>
      <c r="K1208" s="95">
        <v>10016</v>
      </c>
      <c r="L1208" s="95">
        <v>52506394</v>
      </c>
      <c r="M1208" s="95">
        <v>9196</v>
      </c>
      <c r="N1208" s="95">
        <v>37887550</v>
      </c>
      <c r="O1208" s="95">
        <v>1876</v>
      </c>
      <c r="P1208" s="95">
        <v>8568858</v>
      </c>
      <c r="Q1208" s="95">
        <v>1616</v>
      </c>
      <c r="R1208" s="95">
        <v>6306946</v>
      </c>
      <c r="S1208" s="95">
        <v>10582</v>
      </c>
      <c r="T1208" s="95">
        <v>56369395</v>
      </c>
      <c r="U1208" s="95">
        <v>9613</v>
      </c>
      <c r="V1208" s="95">
        <v>41174864</v>
      </c>
      <c r="W1208" s="95">
        <v>1958</v>
      </c>
      <c r="X1208" s="95">
        <v>9547289</v>
      </c>
      <c r="Y1208" s="95">
        <v>1667</v>
      </c>
      <c r="Z1208" s="95">
        <v>6737871</v>
      </c>
      <c r="AA1208" s="95">
        <v>11288</v>
      </c>
      <c r="AB1208" s="95">
        <v>55898871</v>
      </c>
      <c r="AC1208" s="95">
        <v>10179</v>
      </c>
      <c r="AD1208" s="95">
        <v>43072907</v>
      </c>
      <c r="AE1208" s="95">
        <v>2010</v>
      </c>
      <c r="AF1208" s="95">
        <v>9111625</v>
      </c>
      <c r="AG1208" s="95">
        <v>1718</v>
      </c>
      <c r="AH1208" s="95">
        <v>7122619</v>
      </c>
      <c r="AI1208" s="95">
        <v>11803</v>
      </c>
      <c r="AJ1208" s="95">
        <v>59488406.219999999</v>
      </c>
      <c r="AK1208" s="95">
        <v>10610</v>
      </c>
      <c r="AL1208" s="95">
        <v>46721486.969999999</v>
      </c>
      <c r="AM1208" s="95">
        <v>2107</v>
      </c>
      <c r="AN1208" s="95">
        <v>10380797.119999999</v>
      </c>
      <c r="AO1208" s="95">
        <v>1793</v>
      </c>
      <c r="AP1208" s="95">
        <v>8901574.3599999994</v>
      </c>
      <c r="AQ1208" s="72">
        <v>403.66</v>
      </c>
      <c r="AR1208" s="72">
        <v>319.86</v>
      </c>
      <c r="AS1208" s="72">
        <v>723.52</v>
      </c>
      <c r="AT1208" s="95">
        <v>55031750</v>
      </c>
      <c r="AU1208" s="95">
        <v>39956296</v>
      </c>
      <c r="AV1208" s="95">
        <v>11361</v>
      </c>
      <c r="AW1208" s="95">
        <v>10410</v>
      </c>
      <c r="AX1208" s="72">
        <v>427.99</v>
      </c>
      <c r="AY1208" s="72">
        <v>340.63</v>
      </c>
      <c r="AZ1208" s="72">
        <v>768.62</v>
      </c>
      <c r="BA1208" s="95">
        <v>61075252</v>
      </c>
      <c r="BB1208" s="95">
        <v>44194496</v>
      </c>
      <c r="BC1208" s="95">
        <v>11892</v>
      </c>
      <c r="BD1208" s="95">
        <v>10812</v>
      </c>
      <c r="BE1208" s="72">
        <v>438.04</v>
      </c>
      <c r="BF1208" s="72">
        <v>353.97</v>
      </c>
      <c r="BG1208" s="72">
        <v>792.01</v>
      </c>
      <c r="BH1208" s="95">
        <v>65916684</v>
      </c>
      <c r="BI1208" s="95">
        <v>47912735</v>
      </c>
      <c r="BJ1208" s="95">
        <v>12540</v>
      </c>
      <c r="BK1208" s="95">
        <v>11280</v>
      </c>
      <c r="BL1208" s="72">
        <v>407.4</v>
      </c>
      <c r="BM1208" s="72">
        <v>351.6</v>
      </c>
      <c r="BN1208" s="72">
        <v>759</v>
      </c>
      <c r="BO1208" s="95">
        <v>65010496</v>
      </c>
      <c r="BP1208" s="95">
        <v>50195526</v>
      </c>
      <c r="BQ1208" s="95">
        <v>13298</v>
      </c>
      <c r="BR1208" s="95">
        <v>11897</v>
      </c>
      <c r="BS1208" s="72">
        <v>418.58</v>
      </c>
      <c r="BT1208" s="72">
        <v>373.72</v>
      </c>
      <c r="BU1208" s="72">
        <v>792.3</v>
      </c>
      <c r="BV1208" s="95">
        <v>69869203.340000004</v>
      </c>
      <c r="BW1208" s="95">
        <v>55623061.329999998</v>
      </c>
      <c r="BX1208" s="95">
        <v>13910</v>
      </c>
      <c r="BY1208" s="95">
        <v>12403</v>
      </c>
      <c r="BZ1208" s="95">
        <v>10908</v>
      </c>
      <c r="CA1208" s="95">
        <v>11372</v>
      </c>
      <c r="CB1208" s="95">
        <v>11933</v>
      </c>
      <c r="CC1208" s="95">
        <v>12633</v>
      </c>
      <c r="CD1208" s="95">
        <v>13173</v>
      </c>
      <c r="CE1208" s="72">
        <v>650.75523149000003</v>
      </c>
      <c r="CF1208" s="72">
        <v>676.59346364999999</v>
      </c>
      <c r="CG1208" s="72">
        <v>712.40329333</v>
      </c>
      <c r="CH1208" s="72">
        <v>716.50152150999998</v>
      </c>
      <c r="CI1208" s="72">
        <v>731.52548966999996</v>
      </c>
      <c r="CJ1208" s="96">
        <v>1.1118158793999999</v>
      </c>
      <c r="CK1208" s="96">
        <v>1.1360145216999999</v>
      </c>
      <c r="CL1208" s="96">
        <v>1.111743878</v>
      </c>
      <c r="CM1208" s="96">
        <v>1.0593138705</v>
      </c>
      <c r="CN1208" s="96">
        <v>1.0830791423999999</v>
      </c>
      <c r="CO1208" s="96">
        <v>0.95981877969999996</v>
      </c>
      <c r="CP1208" s="96">
        <v>1.1464596043999999</v>
      </c>
      <c r="CQ1208" s="96">
        <v>0.99584056389999998</v>
      </c>
      <c r="CR1208" s="96">
        <v>1.1512479831</v>
      </c>
      <c r="CS1208" s="95">
        <v>10755</v>
      </c>
      <c r="CT1208" s="95">
        <v>11167</v>
      </c>
      <c r="CU1208" s="95">
        <v>11615</v>
      </c>
      <c r="CV1208" s="95">
        <v>12422</v>
      </c>
      <c r="CW1208" s="95">
        <v>13014</v>
      </c>
      <c r="CX1208" s="96">
        <v>0.95768519500000004</v>
      </c>
      <c r="CY1208" s="96">
        <v>0.94874182299999998</v>
      </c>
      <c r="CZ1208" s="96">
        <v>0.96387250300000005</v>
      </c>
      <c r="DA1208" s="96">
        <v>0.95373790999999997</v>
      </c>
      <c r="DB1208" s="96">
        <v>0.97327318600000001</v>
      </c>
      <c r="DC1208">
        <v>2013</v>
      </c>
      <c r="DD1208" s="6">
        <v>11360.4</v>
      </c>
      <c r="DE1208" s="96">
        <v>6.5994727000000001E-3</v>
      </c>
      <c r="DF1208" s="72">
        <v>878.31</v>
      </c>
      <c r="DG1208" s="96">
        <v>1</v>
      </c>
      <c r="DH1208" s="72">
        <v>878.31</v>
      </c>
      <c r="DI1208" s="72">
        <v>894.88143763000005</v>
      </c>
      <c r="DJ1208" s="96">
        <v>1</v>
      </c>
      <c r="DK1208" s="72">
        <v>878.31</v>
      </c>
      <c r="DL1208" s="96">
        <v>1</v>
      </c>
      <c r="DM1208" s="72">
        <v>878.31</v>
      </c>
      <c r="DN1208" s="96">
        <v>1</v>
      </c>
      <c r="DO1208" s="96">
        <v>2.0063999999999999E-2</v>
      </c>
      <c r="DP1208" s="72">
        <v>17.62</v>
      </c>
      <c r="DQ1208" s="72">
        <v>860.69</v>
      </c>
      <c r="DR1208" t="s">
        <v>818</v>
      </c>
      <c r="DT1208" t="s">
        <v>811</v>
      </c>
    </row>
    <row r="1209" spans="1:124" x14ac:dyDescent="0.3">
      <c r="A1209" t="s">
        <v>819</v>
      </c>
      <c r="B1209">
        <v>21090</v>
      </c>
      <c r="C1209" s="95">
        <v>4939</v>
      </c>
      <c r="D1209" s="95">
        <v>21714567</v>
      </c>
      <c r="E1209" s="95">
        <v>4680</v>
      </c>
      <c r="F1209" s="95">
        <v>18107779</v>
      </c>
      <c r="G1209" s="95">
        <v>849</v>
      </c>
      <c r="H1209" s="95">
        <v>3498770</v>
      </c>
      <c r="I1209" s="95">
        <v>749</v>
      </c>
      <c r="J1209" s="95">
        <v>3175532</v>
      </c>
      <c r="K1209" s="95">
        <v>4994</v>
      </c>
      <c r="L1209" s="95">
        <v>24937629</v>
      </c>
      <c r="M1209" s="95">
        <v>4710</v>
      </c>
      <c r="N1209" s="95">
        <v>18900504</v>
      </c>
      <c r="O1209" s="95">
        <v>878</v>
      </c>
      <c r="P1209" s="95">
        <v>3758366</v>
      </c>
      <c r="Q1209" s="95">
        <v>769</v>
      </c>
      <c r="R1209" s="95">
        <v>3482487</v>
      </c>
      <c r="S1209" s="95">
        <v>5228</v>
      </c>
      <c r="T1209" s="95">
        <v>28096019</v>
      </c>
      <c r="U1209" s="95">
        <v>4916</v>
      </c>
      <c r="V1209" s="95">
        <v>20045330</v>
      </c>
      <c r="W1209" s="95">
        <v>921</v>
      </c>
      <c r="X1209" s="95">
        <v>4412236</v>
      </c>
      <c r="Y1209" s="95">
        <v>811</v>
      </c>
      <c r="Z1209" s="95">
        <v>3792363</v>
      </c>
      <c r="AA1209" s="95">
        <v>5397</v>
      </c>
      <c r="AB1209" s="95">
        <v>29101004</v>
      </c>
      <c r="AC1209" s="95">
        <v>5074</v>
      </c>
      <c r="AD1209" s="95">
        <v>21555748</v>
      </c>
      <c r="AE1209" s="95">
        <v>994</v>
      </c>
      <c r="AF1209" s="95">
        <v>4340409</v>
      </c>
      <c r="AG1209" s="95">
        <v>875</v>
      </c>
      <c r="AH1209" s="95">
        <v>4000043</v>
      </c>
      <c r="AI1209" s="95">
        <v>5482</v>
      </c>
      <c r="AJ1209" s="95">
        <v>31181526</v>
      </c>
      <c r="AK1209" s="95">
        <v>5147</v>
      </c>
      <c r="AL1209" s="95">
        <v>22380368</v>
      </c>
      <c r="AM1209" s="95">
        <v>1089</v>
      </c>
      <c r="AN1209" s="95">
        <v>4961513</v>
      </c>
      <c r="AO1209" s="95">
        <v>967</v>
      </c>
      <c r="AP1209" s="95">
        <v>4683365</v>
      </c>
      <c r="AQ1209" s="72">
        <v>363.01</v>
      </c>
      <c r="AR1209" s="72">
        <v>326.69</v>
      </c>
      <c r="AS1209" s="72">
        <v>689.7</v>
      </c>
      <c r="AT1209" s="95">
        <v>25213337</v>
      </c>
      <c r="AU1209" s="95">
        <v>21283311</v>
      </c>
      <c r="AV1209" s="95">
        <v>5788</v>
      </c>
      <c r="AW1209" s="95">
        <v>5429</v>
      </c>
      <c r="AX1209" s="72">
        <v>407.24</v>
      </c>
      <c r="AY1209" s="72">
        <v>340.44</v>
      </c>
      <c r="AZ1209" s="72">
        <v>747.68</v>
      </c>
      <c r="BA1209" s="95">
        <v>28695995</v>
      </c>
      <c r="BB1209" s="95">
        <v>22382991</v>
      </c>
      <c r="BC1209" s="95">
        <v>5872</v>
      </c>
      <c r="BD1209" s="95">
        <v>5479</v>
      </c>
      <c r="BE1209" s="72">
        <v>440.56</v>
      </c>
      <c r="BF1209" s="72">
        <v>346.86</v>
      </c>
      <c r="BG1209" s="72">
        <v>787.42</v>
      </c>
      <c r="BH1209" s="95">
        <v>32508255</v>
      </c>
      <c r="BI1209" s="95">
        <v>23837693</v>
      </c>
      <c r="BJ1209" s="95">
        <v>6149</v>
      </c>
      <c r="BK1209" s="95">
        <v>5727</v>
      </c>
      <c r="BL1209" s="72">
        <v>436.05</v>
      </c>
      <c r="BM1209" s="72">
        <v>357.98</v>
      </c>
      <c r="BN1209" s="72">
        <v>794.03</v>
      </c>
      <c r="BO1209" s="95">
        <v>33441413</v>
      </c>
      <c r="BP1209" s="95">
        <v>25555791</v>
      </c>
      <c r="BQ1209" s="95">
        <v>6391</v>
      </c>
      <c r="BR1209" s="95">
        <v>5949</v>
      </c>
      <c r="BS1209" s="72">
        <v>458.37</v>
      </c>
      <c r="BT1209" s="72">
        <v>368.88</v>
      </c>
      <c r="BU1209" s="72">
        <v>827.25</v>
      </c>
      <c r="BV1209" s="95">
        <v>36143039</v>
      </c>
      <c r="BW1209" s="95">
        <v>27063733</v>
      </c>
      <c r="BX1209" s="95">
        <v>6571</v>
      </c>
      <c r="BY1209" s="95">
        <v>6114</v>
      </c>
      <c r="BZ1209" s="95">
        <v>5617</v>
      </c>
      <c r="CA1209" s="95">
        <v>5682</v>
      </c>
      <c r="CB1209" s="95">
        <v>5946</v>
      </c>
      <c r="CC1209" s="95">
        <v>6181</v>
      </c>
      <c r="CD1209" s="95">
        <v>6347</v>
      </c>
      <c r="CE1209" s="72">
        <v>650.75523149000003</v>
      </c>
      <c r="CF1209" s="72">
        <v>676.59346364999999</v>
      </c>
      <c r="CG1209" s="72">
        <v>712.40329333</v>
      </c>
      <c r="CH1209" s="72">
        <v>716.50152150999998</v>
      </c>
      <c r="CI1209" s="72">
        <v>731.52548966999996</v>
      </c>
      <c r="CJ1209" s="96">
        <v>1.0598454943</v>
      </c>
      <c r="CK1209" s="96">
        <v>1.1050653608000001</v>
      </c>
      <c r="CL1209" s="96">
        <v>1.1053008982000001</v>
      </c>
      <c r="CM1209" s="96">
        <v>1.1082042063999999</v>
      </c>
      <c r="CN1209" s="96">
        <v>1.1308560148</v>
      </c>
      <c r="CO1209" s="96">
        <v>1.0176090394999999</v>
      </c>
      <c r="CP1209" s="96">
        <v>1.0827875463000001</v>
      </c>
      <c r="CQ1209" s="96">
        <v>0.99584056389999998</v>
      </c>
      <c r="CR1209" s="96">
        <v>1.0873099880999999</v>
      </c>
      <c r="CS1209" s="95">
        <v>5418</v>
      </c>
      <c r="CT1209" s="95">
        <v>5421</v>
      </c>
      <c r="CU1209" s="95">
        <v>5588</v>
      </c>
      <c r="CV1209" s="95">
        <v>5828</v>
      </c>
      <c r="CW1209" s="95">
        <v>5959</v>
      </c>
      <c r="CX1209" s="96">
        <v>1.030993692</v>
      </c>
      <c r="CY1209" s="96">
        <v>1.0127241890000001</v>
      </c>
      <c r="CZ1209" s="96">
        <v>1.0103660480000001</v>
      </c>
      <c r="DA1209" s="96">
        <v>1.0253154929999999</v>
      </c>
      <c r="DB1209" s="96">
        <v>1.0091383819999999</v>
      </c>
      <c r="DC1209">
        <v>2013</v>
      </c>
      <c r="DD1209" s="6">
        <v>5739.6</v>
      </c>
      <c r="DE1209" s="96">
        <v>2.1327616000000001E-3</v>
      </c>
      <c r="DF1209" s="72">
        <v>833.26</v>
      </c>
      <c r="DG1209" s="96">
        <v>1</v>
      </c>
      <c r="DH1209" s="72">
        <v>833.26</v>
      </c>
      <c r="DI1209" s="72">
        <v>858.26345251999999</v>
      </c>
      <c r="DJ1209" s="96">
        <v>1</v>
      </c>
      <c r="DK1209" s="72">
        <v>833.26</v>
      </c>
      <c r="DL1209" s="96">
        <v>1</v>
      </c>
      <c r="DM1209" s="72">
        <v>833.26</v>
      </c>
      <c r="DN1209" s="96">
        <v>1</v>
      </c>
      <c r="DO1209" s="96">
        <v>1.147E-3</v>
      </c>
      <c r="DP1209" s="72">
        <v>0.96</v>
      </c>
      <c r="DQ1209" s="72">
        <v>832.3</v>
      </c>
      <c r="DR1209" t="s">
        <v>819</v>
      </c>
      <c r="DT1209" t="s">
        <v>811</v>
      </c>
    </row>
    <row r="1210" spans="1:124" x14ac:dyDescent="0.3">
      <c r="A1210" t="s">
        <v>820</v>
      </c>
      <c r="B1210">
        <v>21100</v>
      </c>
      <c r="C1210" s="95">
        <v>19472</v>
      </c>
      <c r="D1210" s="95">
        <v>91388767</v>
      </c>
      <c r="E1210" s="95">
        <v>17962</v>
      </c>
      <c r="F1210" s="95">
        <v>71657692</v>
      </c>
      <c r="G1210" s="95">
        <v>2818</v>
      </c>
      <c r="H1210" s="95">
        <v>12082726</v>
      </c>
      <c r="I1210" s="95">
        <v>2255</v>
      </c>
      <c r="J1210" s="95">
        <v>8732161</v>
      </c>
      <c r="K1210" s="95">
        <v>20061</v>
      </c>
      <c r="L1210" s="95">
        <v>94660145</v>
      </c>
      <c r="M1210" s="95">
        <v>18339</v>
      </c>
      <c r="N1210" s="95">
        <v>72997739</v>
      </c>
      <c r="O1210" s="95">
        <v>2933</v>
      </c>
      <c r="P1210" s="95">
        <v>14259663</v>
      </c>
      <c r="Q1210" s="95">
        <v>2347</v>
      </c>
      <c r="R1210" s="95">
        <v>9727854</v>
      </c>
      <c r="S1210" s="95">
        <v>20679</v>
      </c>
      <c r="T1210" s="95">
        <v>107760801</v>
      </c>
      <c r="U1210" s="95">
        <v>18734</v>
      </c>
      <c r="V1210" s="95">
        <v>80281677</v>
      </c>
      <c r="W1210" s="95">
        <v>3022</v>
      </c>
      <c r="X1210" s="95">
        <v>13860988</v>
      </c>
      <c r="Y1210" s="95">
        <v>2459</v>
      </c>
      <c r="Z1210" s="95">
        <v>10764139</v>
      </c>
      <c r="AA1210" s="95">
        <v>21459</v>
      </c>
      <c r="AB1210" s="95">
        <v>98294465</v>
      </c>
      <c r="AC1210" s="95">
        <v>19340</v>
      </c>
      <c r="AD1210" s="95">
        <v>85528957</v>
      </c>
      <c r="AE1210" s="95">
        <v>3117</v>
      </c>
      <c r="AF1210" s="95">
        <v>13780304</v>
      </c>
      <c r="AG1210" s="95">
        <v>2553</v>
      </c>
      <c r="AH1210" s="95">
        <v>12219057</v>
      </c>
      <c r="AI1210" s="95">
        <v>22272</v>
      </c>
      <c r="AJ1210" s="95">
        <v>106299805.02</v>
      </c>
      <c r="AK1210" s="95">
        <v>19944</v>
      </c>
      <c r="AL1210" s="95">
        <v>93623428.519999996</v>
      </c>
      <c r="AM1210" s="95">
        <v>3304</v>
      </c>
      <c r="AN1210" s="95">
        <v>15611253.890000001</v>
      </c>
      <c r="AO1210" s="95">
        <v>2721</v>
      </c>
      <c r="AP1210" s="95">
        <v>13639786.439999999</v>
      </c>
      <c r="AQ1210" s="72">
        <v>386.84</v>
      </c>
      <c r="AR1210" s="72">
        <v>331.36</v>
      </c>
      <c r="AS1210" s="72">
        <v>718.2</v>
      </c>
      <c r="AT1210" s="95">
        <v>103471493</v>
      </c>
      <c r="AU1210" s="95">
        <v>80389853</v>
      </c>
      <c r="AV1210" s="95">
        <v>22290</v>
      </c>
      <c r="AW1210" s="95">
        <v>20217</v>
      </c>
      <c r="AX1210" s="72">
        <v>394.74</v>
      </c>
      <c r="AY1210" s="72">
        <v>333.26</v>
      </c>
      <c r="AZ1210" s="72">
        <v>728</v>
      </c>
      <c r="BA1210" s="95">
        <v>108919808</v>
      </c>
      <c r="BB1210" s="95">
        <v>82725593</v>
      </c>
      <c r="BC1210" s="95">
        <v>22994</v>
      </c>
      <c r="BD1210" s="95">
        <v>20686</v>
      </c>
      <c r="BE1210" s="72">
        <v>427.63</v>
      </c>
      <c r="BF1210" s="72">
        <v>358</v>
      </c>
      <c r="BG1210" s="72">
        <v>785.63</v>
      </c>
      <c r="BH1210" s="95">
        <v>121621789</v>
      </c>
      <c r="BI1210" s="95">
        <v>91045816</v>
      </c>
      <c r="BJ1210" s="95">
        <v>23701</v>
      </c>
      <c r="BK1210" s="95">
        <v>21193</v>
      </c>
      <c r="BL1210" s="72">
        <v>380.03</v>
      </c>
      <c r="BM1210" s="72">
        <v>372.07</v>
      </c>
      <c r="BN1210" s="72">
        <v>752.1</v>
      </c>
      <c r="BO1210" s="95">
        <v>112074769</v>
      </c>
      <c r="BP1210" s="95">
        <v>97748014</v>
      </c>
      <c r="BQ1210" s="95">
        <v>24576</v>
      </c>
      <c r="BR1210" s="95">
        <v>21893</v>
      </c>
      <c r="BS1210" s="72">
        <v>397.22</v>
      </c>
      <c r="BT1210" s="72">
        <v>394.38</v>
      </c>
      <c r="BU1210" s="72">
        <v>791.6</v>
      </c>
      <c r="BV1210" s="95">
        <v>121911058.91</v>
      </c>
      <c r="BW1210" s="95">
        <v>107263214.95999999</v>
      </c>
      <c r="BX1210" s="95">
        <v>25576</v>
      </c>
      <c r="BY1210" s="95">
        <v>22665</v>
      </c>
      <c r="BZ1210" s="95">
        <v>21302</v>
      </c>
      <c r="CA1210" s="95">
        <v>21882</v>
      </c>
      <c r="CB1210" s="95">
        <v>22492</v>
      </c>
      <c r="CC1210" s="95">
        <v>23302</v>
      </c>
      <c r="CD1210" s="95">
        <v>24152</v>
      </c>
      <c r="CE1210" s="72">
        <v>650.75523149000003</v>
      </c>
      <c r="CF1210" s="72">
        <v>676.59346364999999</v>
      </c>
      <c r="CG1210" s="72">
        <v>712.40329333</v>
      </c>
      <c r="CH1210" s="72">
        <v>716.50152150999998</v>
      </c>
      <c r="CI1210" s="72">
        <v>731.52548966999996</v>
      </c>
      <c r="CJ1210" s="96">
        <v>1.1036407627</v>
      </c>
      <c r="CK1210" s="96">
        <v>1.0759784702999999</v>
      </c>
      <c r="CL1210" s="96">
        <v>1.1027882765000001</v>
      </c>
      <c r="CM1210" s="96">
        <v>1.0496837444</v>
      </c>
      <c r="CN1210" s="96">
        <v>1.082122238</v>
      </c>
      <c r="CO1210" s="96">
        <v>0.97095589010000005</v>
      </c>
      <c r="CP1210" s="96">
        <v>1.1152336676000001</v>
      </c>
      <c r="CQ1210" s="96">
        <v>0.99584056389999998</v>
      </c>
      <c r="CR1210" s="96">
        <v>1.119891626</v>
      </c>
      <c r="CS1210" s="95">
        <v>21265</v>
      </c>
      <c r="CT1210" s="95">
        <v>21815</v>
      </c>
      <c r="CU1210" s="95">
        <v>22319</v>
      </c>
      <c r="CV1210" s="95">
        <v>23277</v>
      </c>
      <c r="CW1210" s="95">
        <v>23963</v>
      </c>
      <c r="CX1210" s="96">
        <v>0.97007550799999998</v>
      </c>
      <c r="CY1210" s="96">
        <v>0.97130421600000005</v>
      </c>
      <c r="CZ1210" s="96">
        <v>0.96308404999999997</v>
      </c>
      <c r="DA1210" s="96">
        <v>0.96913397800000001</v>
      </c>
      <c r="DB1210" s="96">
        <v>0.98052158899999997</v>
      </c>
      <c r="DC1210">
        <v>2013</v>
      </c>
      <c r="DD1210" s="6">
        <v>21330.799999999999</v>
      </c>
      <c r="DE1210" s="96">
        <v>3.1286276999999999E-3</v>
      </c>
      <c r="DF1210" s="72">
        <v>857.37</v>
      </c>
      <c r="DG1210" s="96">
        <v>1.0048821185000001</v>
      </c>
      <c r="DH1210" s="72">
        <v>861.55578191999996</v>
      </c>
      <c r="DI1210" s="72">
        <v>823.85429266000006</v>
      </c>
      <c r="DJ1210" s="96">
        <v>1</v>
      </c>
      <c r="DK1210" s="72">
        <v>861.55578191999996</v>
      </c>
      <c r="DL1210" s="96">
        <v>1</v>
      </c>
      <c r="DM1210" s="72">
        <v>861.55578191999996</v>
      </c>
      <c r="DN1210" s="96">
        <v>1</v>
      </c>
      <c r="DO1210" s="96">
        <v>6.7949999999999998E-3</v>
      </c>
      <c r="DP1210" s="72">
        <v>5.85</v>
      </c>
      <c r="DQ1210" s="72">
        <v>855.71</v>
      </c>
      <c r="DR1210" t="s">
        <v>820</v>
      </c>
      <c r="DT1210" t="s">
        <v>811</v>
      </c>
    </row>
    <row r="1211" spans="1:124" x14ac:dyDescent="0.3">
      <c r="A1211" t="s">
        <v>821</v>
      </c>
      <c r="B1211">
        <v>21110</v>
      </c>
      <c r="C1211" s="95">
        <v>4142</v>
      </c>
      <c r="D1211" s="95">
        <v>19323824</v>
      </c>
      <c r="E1211" s="95">
        <v>3997</v>
      </c>
      <c r="F1211" s="95">
        <v>13397413</v>
      </c>
      <c r="G1211" s="95">
        <v>754</v>
      </c>
      <c r="H1211" s="95">
        <v>3221161</v>
      </c>
      <c r="I1211" s="95">
        <v>688</v>
      </c>
      <c r="J1211" s="95">
        <v>2297589</v>
      </c>
      <c r="K1211" s="95">
        <v>4092</v>
      </c>
      <c r="L1211" s="95">
        <v>18955440</v>
      </c>
      <c r="M1211" s="95">
        <v>3934</v>
      </c>
      <c r="N1211" s="95">
        <v>13419600</v>
      </c>
      <c r="O1211" s="95">
        <v>747</v>
      </c>
      <c r="P1211" s="95">
        <v>2657871</v>
      </c>
      <c r="Q1211" s="95">
        <v>682</v>
      </c>
      <c r="R1211" s="95">
        <v>2301464</v>
      </c>
      <c r="S1211" s="95">
        <v>4132</v>
      </c>
      <c r="T1211" s="95">
        <v>17819558</v>
      </c>
      <c r="U1211" s="95">
        <v>3952</v>
      </c>
      <c r="V1211" s="95">
        <v>14362291</v>
      </c>
      <c r="W1211" s="95">
        <v>760</v>
      </c>
      <c r="X1211" s="95">
        <v>2324540</v>
      </c>
      <c r="Y1211" s="95">
        <v>687</v>
      </c>
      <c r="Z1211" s="95">
        <v>2318198</v>
      </c>
      <c r="AA1211" s="95">
        <v>4237</v>
      </c>
      <c r="AB1211" s="95">
        <v>16241691</v>
      </c>
      <c r="AC1211" s="95">
        <v>4042</v>
      </c>
      <c r="AD1211" s="95">
        <v>15518831</v>
      </c>
      <c r="AE1211" s="95">
        <v>788</v>
      </c>
      <c r="AF1211" s="95">
        <v>2793963</v>
      </c>
      <c r="AG1211" s="95">
        <v>717</v>
      </c>
      <c r="AH1211" s="95">
        <v>2961715</v>
      </c>
      <c r="AI1211" s="95">
        <v>4316</v>
      </c>
      <c r="AJ1211" s="95">
        <v>17789890.02</v>
      </c>
      <c r="AK1211" s="95">
        <v>4097</v>
      </c>
      <c r="AL1211" s="95">
        <v>15577096.960000001</v>
      </c>
      <c r="AM1211" s="95">
        <v>790</v>
      </c>
      <c r="AN1211" s="95">
        <v>2736686</v>
      </c>
      <c r="AO1211" s="95">
        <v>718</v>
      </c>
      <c r="AP1211" s="95">
        <v>3156354</v>
      </c>
      <c r="AQ1211" s="72">
        <v>383.73</v>
      </c>
      <c r="AR1211" s="72">
        <v>279.17</v>
      </c>
      <c r="AS1211" s="72">
        <v>662.9</v>
      </c>
      <c r="AT1211" s="95">
        <v>22544985</v>
      </c>
      <c r="AU1211" s="95">
        <v>15695002</v>
      </c>
      <c r="AV1211" s="95">
        <v>4896</v>
      </c>
      <c r="AW1211" s="95">
        <v>4685</v>
      </c>
      <c r="AX1211" s="72">
        <v>372.21</v>
      </c>
      <c r="AY1211" s="72">
        <v>283.81</v>
      </c>
      <c r="AZ1211" s="72">
        <v>656.02</v>
      </c>
      <c r="BA1211" s="95">
        <v>21613311</v>
      </c>
      <c r="BB1211" s="95">
        <v>15721064</v>
      </c>
      <c r="BC1211" s="95">
        <v>4839</v>
      </c>
      <c r="BD1211" s="95">
        <v>4616</v>
      </c>
      <c r="BE1211" s="72">
        <v>343.15</v>
      </c>
      <c r="BF1211" s="72">
        <v>299.64</v>
      </c>
      <c r="BG1211" s="72">
        <v>642.79</v>
      </c>
      <c r="BH1211" s="95">
        <v>20144098</v>
      </c>
      <c r="BI1211" s="95">
        <v>16680489</v>
      </c>
      <c r="BJ1211" s="95">
        <v>4892</v>
      </c>
      <c r="BK1211" s="95">
        <v>4639</v>
      </c>
      <c r="BL1211" s="72">
        <v>315.68</v>
      </c>
      <c r="BM1211" s="72">
        <v>323.61</v>
      </c>
      <c r="BN1211" s="72">
        <v>639.29</v>
      </c>
      <c r="BO1211" s="95">
        <v>19035654</v>
      </c>
      <c r="BP1211" s="95">
        <v>18480546</v>
      </c>
      <c r="BQ1211" s="95">
        <v>5025</v>
      </c>
      <c r="BR1211" s="95">
        <v>4759</v>
      </c>
      <c r="BS1211" s="72">
        <v>335.01</v>
      </c>
      <c r="BT1211" s="72">
        <v>324.22000000000003</v>
      </c>
      <c r="BU1211" s="72">
        <v>659.23</v>
      </c>
      <c r="BV1211" s="95">
        <v>20526576.02</v>
      </c>
      <c r="BW1211" s="95">
        <v>18733450.960000001</v>
      </c>
      <c r="BX1211" s="95">
        <v>5106</v>
      </c>
      <c r="BY1211" s="95">
        <v>4815</v>
      </c>
      <c r="BZ1211" s="95">
        <v>4795</v>
      </c>
      <c r="CA1211" s="95">
        <v>4731</v>
      </c>
      <c r="CB1211" s="95">
        <v>4770</v>
      </c>
      <c r="CC1211" s="95">
        <v>4899</v>
      </c>
      <c r="CD1211" s="95">
        <v>4964</v>
      </c>
      <c r="CE1211" s="72">
        <v>650.75523149000003</v>
      </c>
      <c r="CF1211" s="72">
        <v>676.59346364999999</v>
      </c>
      <c r="CG1211" s="72">
        <v>712.40329333</v>
      </c>
      <c r="CH1211" s="72">
        <v>716.50152150999998</v>
      </c>
      <c r="CI1211" s="72">
        <v>731.52548966999996</v>
      </c>
      <c r="CJ1211" s="96">
        <v>1.0186625753</v>
      </c>
      <c r="CK1211" s="96">
        <v>0.96959257700000001</v>
      </c>
      <c r="CL1211" s="96">
        <v>0.90228386930000004</v>
      </c>
      <c r="CM1211" s="96">
        <v>0.89223816109999998</v>
      </c>
      <c r="CN1211" s="96">
        <v>0.90117160549999997</v>
      </c>
      <c r="CO1211" s="96">
        <v>0.95127905779999999</v>
      </c>
      <c r="CP1211" s="96">
        <v>0.98476861230000001</v>
      </c>
      <c r="CQ1211" s="96">
        <v>0.99584056389999998</v>
      </c>
      <c r="CR1211" s="96">
        <v>0.98888166180000003</v>
      </c>
      <c r="CS1211" s="95">
        <v>4966</v>
      </c>
      <c r="CT1211" s="95">
        <v>4884</v>
      </c>
      <c r="CU1211" s="95">
        <v>4951</v>
      </c>
      <c r="CV1211" s="95">
        <v>5135</v>
      </c>
      <c r="CW1211" s="95">
        <v>5189</v>
      </c>
      <c r="CX1211" s="96">
        <v>0.94438741000000004</v>
      </c>
      <c r="CY1211" s="96">
        <v>0.94949631199999995</v>
      </c>
      <c r="CZ1211" s="96">
        <v>0.96005905599999997</v>
      </c>
      <c r="DA1211" s="96">
        <v>0.958538106</v>
      </c>
      <c r="DB1211" s="96">
        <v>0.94399169400000005</v>
      </c>
      <c r="DC1211">
        <v>2013</v>
      </c>
      <c r="DD1211" s="6">
        <v>4702.8</v>
      </c>
      <c r="DE1211" s="96">
        <v>5.0279234000000003E-3</v>
      </c>
      <c r="DF1211" s="72">
        <v>755.63</v>
      </c>
      <c r="DG1211" s="96">
        <v>1</v>
      </c>
      <c r="DH1211" s="72">
        <v>755.63</v>
      </c>
      <c r="DI1211" s="72">
        <v>858.26345251999999</v>
      </c>
      <c r="DJ1211" s="96">
        <v>1</v>
      </c>
      <c r="DK1211" s="72">
        <v>755.63</v>
      </c>
      <c r="DL1211" s="96">
        <v>1</v>
      </c>
      <c r="DM1211" s="72">
        <v>755.63</v>
      </c>
      <c r="DN1211" s="96">
        <v>1</v>
      </c>
      <c r="DO1211" s="96">
        <v>1.5166000000000001E-2</v>
      </c>
      <c r="DP1211" s="72">
        <v>11.46</v>
      </c>
      <c r="DQ1211" s="72">
        <v>744.17</v>
      </c>
      <c r="DR1211" t="s">
        <v>821</v>
      </c>
      <c r="DT1211" t="s">
        <v>811</v>
      </c>
    </row>
    <row r="1212" spans="1:124" x14ac:dyDescent="0.3">
      <c r="A1212" t="s">
        <v>822</v>
      </c>
      <c r="B1212">
        <v>21120</v>
      </c>
      <c r="C1212" s="95">
        <v>23582</v>
      </c>
      <c r="D1212" s="95">
        <v>119649870</v>
      </c>
      <c r="E1212" s="95">
        <v>22102</v>
      </c>
      <c r="F1212" s="95">
        <v>89005313</v>
      </c>
      <c r="G1212" s="95">
        <v>3567</v>
      </c>
      <c r="H1212" s="95">
        <v>17816047</v>
      </c>
      <c r="I1212" s="95">
        <v>2928</v>
      </c>
      <c r="J1212" s="95">
        <v>12357846</v>
      </c>
      <c r="K1212" s="95">
        <v>24339</v>
      </c>
      <c r="L1212" s="95">
        <v>126020420</v>
      </c>
      <c r="M1212" s="95">
        <v>22649</v>
      </c>
      <c r="N1212" s="95">
        <v>95315589</v>
      </c>
      <c r="O1212" s="95">
        <v>3728</v>
      </c>
      <c r="P1212" s="95">
        <v>20716151</v>
      </c>
      <c r="Q1212" s="95">
        <v>3025</v>
      </c>
      <c r="R1212" s="95">
        <v>13879848</v>
      </c>
      <c r="S1212" s="95">
        <v>25375</v>
      </c>
      <c r="T1212" s="95">
        <v>136232688</v>
      </c>
      <c r="U1212" s="95">
        <v>23386</v>
      </c>
      <c r="V1212" s="95">
        <v>104965656</v>
      </c>
      <c r="W1212" s="95">
        <v>3877</v>
      </c>
      <c r="X1212" s="95">
        <v>20462454</v>
      </c>
      <c r="Y1212" s="95">
        <v>3166</v>
      </c>
      <c r="Z1212" s="95">
        <v>15330829</v>
      </c>
      <c r="AA1212" s="95">
        <v>26236</v>
      </c>
      <c r="AB1212" s="95">
        <v>132084671</v>
      </c>
      <c r="AC1212" s="95">
        <v>23990</v>
      </c>
      <c r="AD1212" s="95">
        <v>111614608</v>
      </c>
      <c r="AE1212" s="95">
        <v>4066</v>
      </c>
      <c r="AF1212" s="95">
        <v>23571928</v>
      </c>
      <c r="AG1212" s="95">
        <v>3362</v>
      </c>
      <c r="AH1212" s="95">
        <v>17050069</v>
      </c>
      <c r="AI1212" s="95">
        <v>27001</v>
      </c>
      <c r="AJ1212" s="95">
        <v>127894769.79000001</v>
      </c>
      <c r="AK1212" s="95">
        <v>24587</v>
      </c>
      <c r="AL1212" s="95">
        <v>118076482.06</v>
      </c>
      <c r="AM1212" s="95">
        <v>4171</v>
      </c>
      <c r="AN1212" s="95">
        <v>21574447.18</v>
      </c>
      <c r="AO1212" s="95">
        <v>3474</v>
      </c>
      <c r="AP1212" s="95">
        <v>19332359.93</v>
      </c>
      <c r="AQ1212" s="72">
        <v>421.95</v>
      </c>
      <c r="AR1212" s="72">
        <v>337.47</v>
      </c>
      <c r="AS1212" s="72">
        <v>759.42</v>
      </c>
      <c r="AT1212" s="95">
        <v>137465917</v>
      </c>
      <c r="AU1212" s="95">
        <v>101363159</v>
      </c>
      <c r="AV1212" s="95">
        <v>27149</v>
      </c>
      <c r="AW1212" s="95">
        <v>25030</v>
      </c>
      <c r="AX1212" s="72">
        <v>435.67</v>
      </c>
      <c r="AY1212" s="72">
        <v>354.43</v>
      </c>
      <c r="AZ1212" s="72">
        <v>790.1</v>
      </c>
      <c r="BA1212" s="95">
        <v>146736571</v>
      </c>
      <c r="BB1212" s="95">
        <v>109195437</v>
      </c>
      <c r="BC1212" s="95">
        <v>28067</v>
      </c>
      <c r="BD1212" s="95">
        <v>25674</v>
      </c>
      <c r="BE1212" s="72">
        <v>446.39</v>
      </c>
      <c r="BF1212" s="72">
        <v>377.55</v>
      </c>
      <c r="BG1212" s="72">
        <v>823.94</v>
      </c>
      <c r="BH1212" s="95">
        <v>156695142</v>
      </c>
      <c r="BI1212" s="95">
        <v>120296485</v>
      </c>
      <c r="BJ1212" s="95">
        <v>29252</v>
      </c>
      <c r="BK1212" s="95">
        <v>26552</v>
      </c>
      <c r="BL1212" s="72">
        <v>428.07</v>
      </c>
      <c r="BM1212" s="72">
        <v>392</v>
      </c>
      <c r="BN1212" s="72">
        <v>820.07</v>
      </c>
      <c r="BO1212" s="95">
        <v>155656599</v>
      </c>
      <c r="BP1212" s="95">
        <v>128664677</v>
      </c>
      <c r="BQ1212" s="95">
        <v>30302</v>
      </c>
      <c r="BR1212" s="95">
        <v>27352</v>
      </c>
      <c r="BS1212" s="72">
        <v>399.58</v>
      </c>
      <c r="BT1212" s="72">
        <v>408.07</v>
      </c>
      <c r="BU1212" s="72">
        <v>807.65</v>
      </c>
      <c r="BV1212" s="95">
        <v>149469216.97</v>
      </c>
      <c r="BW1212" s="95">
        <v>137408841.99000001</v>
      </c>
      <c r="BX1212" s="95">
        <v>31172</v>
      </c>
      <c r="BY1212" s="95">
        <v>28061</v>
      </c>
      <c r="BZ1212" s="95">
        <v>26139</v>
      </c>
      <c r="CA1212" s="95">
        <v>26914</v>
      </c>
      <c r="CB1212" s="95">
        <v>27951</v>
      </c>
      <c r="CC1212" s="95">
        <v>28902</v>
      </c>
      <c r="CD1212" s="95">
        <v>29650</v>
      </c>
      <c r="CE1212" s="72">
        <v>650.75523149000003</v>
      </c>
      <c r="CF1212" s="72">
        <v>676.59346364999999</v>
      </c>
      <c r="CG1212" s="72">
        <v>712.40329333</v>
      </c>
      <c r="CH1212" s="72">
        <v>716.50152150999998</v>
      </c>
      <c r="CI1212" s="72">
        <v>731.52548966999996</v>
      </c>
      <c r="CJ1212" s="96">
        <v>1.1669825508</v>
      </c>
      <c r="CK1212" s="96">
        <v>1.1677617986</v>
      </c>
      <c r="CL1212" s="96">
        <v>1.1565639964000001</v>
      </c>
      <c r="CM1212" s="96">
        <v>1.1445474648</v>
      </c>
      <c r="CN1212" s="96">
        <v>1.1040626900999999</v>
      </c>
      <c r="CO1212" s="96">
        <v>0.97508285589999999</v>
      </c>
      <c r="CP1212" s="96">
        <v>1.1773191304999999</v>
      </c>
      <c r="CQ1212" s="96">
        <v>0.99584056389999998</v>
      </c>
      <c r="CR1212" s="96">
        <v>1.1822363992</v>
      </c>
      <c r="CS1212" s="95">
        <v>25475</v>
      </c>
      <c r="CT1212" s="95">
        <v>26156</v>
      </c>
      <c r="CU1212" s="95">
        <v>26923</v>
      </c>
      <c r="CV1212" s="95">
        <v>27905</v>
      </c>
      <c r="CW1212" s="95">
        <v>28624</v>
      </c>
      <c r="CX1212" s="96">
        <v>0.963549883</v>
      </c>
      <c r="CY1212" s="96">
        <v>0.96745282899999996</v>
      </c>
      <c r="CZ1212" s="96">
        <v>0.96500230300000001</v>
      </c>
      <c r="DA1212" s="96">
        <v>0.97880147200000001</v>
      </c>
      <c r="DB1212" s="96">
        <v>0.99817551299999996</v>
      </c>
      <c r="DC1212">
        <v>2013</v>
      </c>
      <c r="DD1212" s="6">
        <v>26533.8</v>
      </c>
      <c r="DE1212" s="96">
        <v>3.6852838E-3</v>
      </c>
      <c r="DF1212" s="72">
        <v>904.6</v>
      </c>
      <c r="DG1212" s="96">
        <v>1.0101406900000001</v>
      </c>
      <c r="DH1212" s="72">
        <v>913.77326820999997</v>
      </c>
      <c r="DI1212" s="72">
        <v>939.62486176000004</v>
      </c>
      <c r="DJ1212" s="96">
        <v>1</v>
      </c>
      <c r="DK1212" s="72">
        <v>913.77326820999997</v>
      </c>
      <c r="DL1212" s="96">
        <v>1</v>
      </c>
      <c r="DM1212" s="72">
        <v>913.77326820999997</v>
      </c>
      <c r="DN1212" s="96">
        <v>1</v>
      </c>
      <c r="DO1212" s="96">
        <v>8.1599999999999999E-4</v>
      </c>
      <c r="DP1212" s="72">
        <v>0.75</v>
      </c>
      <c r="DQ1212" s="72">
        <v>913.02</v>
      </c>
      <c r="DR1212" t="s">
        <v>822</v>
      </c>
      <c r="DT1212" t="s">
        <v>811</v>
      </c>
    </row>
    <row r="1213" spans="1:124" x14ac:dyDescent="0.3">
      <c r="A1213" t="s">
        <v>127</v>
      </c>
      <c r="B1213">
        <v>21130</v>
      </c>
      <c r="C1213" s="95">
        <v>17512</v>
      </c>
      <c r="D1213" s="95">
        <v>74095159</v>
      </c>
      <c r="E1213" s="95">
        <v>15502</v>
      </c>
      <c r="F1213" s="95">
        <v>63926179</v>
      </c>
      <c r="G1213" s="95">
        <v>1858</v>
      </c>
      <c r="H1213" s="95">
        <v>7922817</v>
      </c>
      <c r="I1213" s="95">
        <v>1546</v>
      </c>
      <c r="J1213" s="95">
        <v>6794989</v>
      </c>
      <c r="K1213" s="95">
        <v>18350</v>
      </c>
      <c r="L1213" s="95">
        <v>80557076</v>
      </c>
      <c r="M1213" s="95">
        <v>16024</v>
      </c>
      <c r="N1213" s="95">
        <v>69315807</v>
      </c>
      <c r="O1213" s="95">
        <v>1946</v>
      </c>
      <c r="P1213" s="95">
        <v>9312851</v>
      </c>
      <c r="Q1213" s="95">
        <v>1618</v>
      </c>
      <c r="R1213" s="95">
        <v>7440518</v>
      </c>
      <c r="S1213" s="95">
        <v>19564</v>
      </c>
      <c r="T1213" s="95">
        <v>90665769</v>
      </c>
      <c r="U1213" s="95">
        <v>16824</v>
      </c>
      <c r="V1213" s="95">
        <v>74576788</v>
      </c>
      <c r="W1213" s="95">
        <v>2005</v>
      </c>
      <c r="X1213" s="95">
        <v>10660423</v>
      </c>
      <c r="Y1213" s="95">
        <v>1666</v>
      </c>
      <c r="Z1213" s="95">
        <v>8241883</v>
      </c>
      <c r="AA1213" s="95">
        <v>20715</v>
      </c>
      <c r="AB1213" s="95">
        <v>87740005</v>
      </c>
      <c r="AC1213" s="95">
        <v>17558</v>
      </c>
      <c r="AD1213" s="95">
        <v>78760943</v>
      </c>
      <c r="AE1213" s="95">
        <v>2045</v>
      </c>
      <c r="AF1213" s="95">
        <v>11161906</v>
      </c>
      <c r="AG1213" s="95">
        <v>1704</v>
      </c>
      <c r="AH1213" s="95">
        <v>8443549</v>
      </c>
      <c r="AI1213" s="95">
        <v>21885</v>
      </c>
      <c r="AJ1213" s="95">
        <v>83313932.590000004</v>
      </c>
      <c r="AK1213" s="95">
        <v>18337</v>
      </c>
      <c r="AL1213" s="95">
        <v>82570359.900000006</v>
      </c>
      <c r="AM1213" s="95">
        <v>2112</v>
      </c>
      <c r="AN1213" s="95">
        <v>11039695.720000001</v>
      </c>
      <c r="AO1213" s="95">
        <v>1784</v>
      </c>
      <c r="AP1213" s="95">
        <v>9756576.5600000005</v>
      </c>
      <c r="AQ1213" s="72">
        <v>352.86</v>
      </c>
      <c r="AR1213" s="72">
        <v>345.7</v>
      </c>
      <c r="AS1213" s="72">
        <v>698.56</v>
      </c>
      <c r="AT1213" s="95">
        <v>82017976</v>
      </c>
      <c r="AU1213" s="95">
        <v>70721168</v>
      </c>
      <c r="AV1213" s="95">
        <v>19370</v>
      </c>
      <c r="AW1213" s="95">
        <v>17048</v>
      </c>
      <c r="AX1213" s="72">
        <v>369</v>
      </c>
      <c r="AY1213" s="72">
        <v>362.56</v>
      </c>
      <c r="AZ1213" s="72">
        <v>731.56</v>
      </c>
      <c r="BA1213" s="95">
        <v>89869927</v>
      </c>
      <c r="BB1213" s="95">
        <v>76756325</v>
      </c>
      <c r="BC1213" s="95">
        <v>20296</v>
      </c>
      <c r="BD1213" s="95">
        <v>17642</v>
      </c>
      <c r="BE1213" s="72">
        <v>391.48</v>
      </c>
      <c r="BF1213" s="72">
        <v>373.26</v>
      </c>
      <c r="BG1213" s="72">
        <v>764.74</v>
      </c>
      <c r="BH1213" s="95">
        <v>101326192</v>
      </c>
      <c r="BI1213" s="95">
        <v>82818671</v>
      </c>
      <c r="BJ1213" s="95">
        <v>21569</v>
      </c>
      <c r="BK1213" s="95">
        <v>18490</v>
      </c>
      <c r="BL1213" s="72">
        <v>362.12</v>
      </c>
      <c r="BM1213" s="72">
        <v>377.27</v>
      </c>
      <c r="BN1213" s="72">
        <v>739.39</v>
      </c>
      <c r="BO1213" s="95">
        <v>98901911</v>
      </c>
      <c r="BP1213" s="95">
        <v>87204492</v>
      </c>
      <c r="BQ1213" s="95">
        <v>22760</v>
      </c>
      <c r="BR1213" s="95">
        <v>19262</v>
      </c>
      <c r="BS1213" s="72">
        <v>327.66000000000003</v>
      </c>
      <c r="BT1213" s="72">
        <v>382.38</v>
      </c>
      <c r="BU1213" s="72">
        <v>710.04</v>
      </c>
      <c r="BV1213" s="95">
        <v>94353628.310000002</v>
      </c>
      <c r="BW1213" s="95">
        <v>92326936.459999993</v>
      </c>
      <c r="BX1213" s="95">
        <v>23997</v>
      </c>
      <c r="BY1213" s="95">
        <v>20121</v>
      </c>
      <c r="BZ1213" s="95">
        <v>18263</v>
      </c>
      <c r="CA1213" s="95">
        <v>19018</v>
      </c>
      <c r="CB1213" s="95">
        <v>20085</v>
      </c>
      <c r="CC1213" s="95">
        <v>21099</v>
      </c>
      <c r="CD1213" s="95">
        <v>22101</v>
      </c>
      <c r="CE1213" s="72">
        <v>650.75523149000003</v>
      </c>
      <c r="CF1213" s="72">
        <v>676.59346364999999</v>
      </c>
      <c r="CG1213" s="72">
        <v>712.40329333</v>
      </c>
      <c r="CH1213" s="72">
        <v>716.50152150999998</v>
      </c>
      <c r="CI1213" s="72">
        <v>731.52548966999996</v>
      </c>
      <c r="CJ1213" s="96">
        <v>1.0734604444</v>
      </c>
      <c r="CK1213" s="96">
        <v>1.0812401232</v>
      </c>
      <c r="CL1213" s="96">
        <v>1.0734649982</v>
      </c>
      <c r="CM1213" s="96">
        <v>1.031944773</v>
      </c>
      <c r="CN1213" s="96">
        <v>0.97062919889999999</v>
      </c>
      <c r="CO1213" s="96">
        <v>0.94447678150000003</v>
      </c>
      <c r="CP1213" s="96">
        <v>1.1076480947</v>
      </c>
      <c r="CQ1213" s="96">
        <v>0.99584056389999998</v>
      </c>
      <c r="CR1213" s="96">
        <v>1.1122743707</v>
      </c>
      <c r="CS1213" s="95">
        <v>19993</v>
      </c>
      <c r="CT1213" s="95">
        <v>20749</v>
      </c>
      <c r="CU1213" s="95">
        <v>21686</v>
      </c>
      <c r="CV1213" s="95">
        <v>22722</v>
      </c>
      <c r="CW1213" s="95">
        <v>23741</v>
      </c>
      <c r="CX1213" s="96">
        <v>0.95185120400000001</v>
      </c>
      <c r="CY1213" s="96">
        <v>0.94887270099999999</v>
      </c>
      <c r="CZ1213" s="96">
        <v>0.94159732299999999</v>
      </c>
      <c r="DA1213" s="96">
        <v>0.94505497500000002</v>
      </c>
      <c r="DB1213" s="96">
        <v>0.936501484</v>
      </c>
      <c r="DC1213">
        <v>2013</v>
      </c>
      <c r="DD1213" s="6">
        <v>18512.599999999999</v>
      </c>
      <c r="DE1213" s="96">
        <v>5.0704293000000001E-3</v>
      </c>
      <c r="DF1213" s="72">
        <v>849.88</v>
      </c>
      <c r="DG1213" s="96">
        <v>1.0049477845999999</v>
      </c>
      <c r="DH1213" s="72">
        <v>854.08502313999998</v>
      </c>
      <c r="DI1213" s="72">
        <v>939.62486176000004</v>
      </c>
      <c r="DJ1213" s="96">
        <v>1</v>
      </c>
      <c r="DK1213" s="72">
        <v>854.08502313999998</v>
      </c>
      <c r="DL1213" s="96">
        <v>1</v>
      </c>
      <c r="DM1213" s="72">
        <v>854.08502313999998</v>
      </c>
      <c r="DN1213" s="96">
        <v>1</v>
      </c>
      <c r="DO1213" s="96">
        <v>1.7830000000000001E-3</v>
      </c>
      <c r="DP1213" s="72">
        <v>1.52</v>
      </c>
      <c r="DQ1213" s="72">
        <v>852.57</v>
      </c>
      <c r="DR1213" t="s">
        <v>127</v>
      </c>
      <c r="DT1213" t="s">
        <v>811</v>
      </c>
    </row>
    <row r="1214" spans="1:124" x14ac:dyDescent="0.3">
      <c r="A1214" t="s">
        <v>282</v>
      </c>
      <c r="B1214">
        <v>21140</v>
      </c>
      <c r="C1214" s="95">
        <v>4255</v>
      </c>
      <c r="D1214" s="95">
        <v>20937421</v>
      </c>
      <c r="E1214" s="95">
        <v>4057</v>
      </c>
      <c r="F1214" s="95">
        <v>16073967</v>
      </c>
      <c r="G1214" s="95">
        <v>480</v>
      </c>
      <c r="H1214" s="95">
        <v>2452229</v>
      </c>
      <c r="I1214" s="95">
        <v>412</v>
      </c>
      <c r="J1214" s="95">
        <v>1708272</v>
      </c>
      <c r="K1214" s="95">
        <v>4292</v>
      </c>
      <c r="L1214" s="95">
        <v>22583581</v>
      </c>
      <c r="M1214" s="95">
        <v>4066</v>
      </c>
      <c r="N1214" s="95">
        <v>17721011</v>
      </c>
      <c r="O1214" s="95">
        <v>506</v>
      </c>
      <c r="P1214" s="95">
        <v>2748353</v>
      </c>
      <c r="Q1214" s="95">
        <v>434</v>
      </c>
      <c r="R1214" s="95">
        <v>1861965</v>
      </c>
      <c r="S1214" s="95">
        <v>4434</v>
      </c>
      <c r="T1214" s="95">
        <v>25311674</v>
      </c>
      <c r="U1214" s="95">
        <v>4178</v>
      </c>
      <c r="V1214" s="95">
        <v>18581097</v>
      </c>
      <c r="W1214" s="95">
        <v>512</v>
      </c>
      <c r="X1214" s="95">
        <v>3444816</v>
      </c>
      <c r="Y1214" s="95">
        <v>444</v>
      </c>
      <c r="Z1214" s="95">
        <v>1856406</v>
      </c>
      <c r="AA1214" s="95">
        <v>4635</v>
      </c>
      <c r="AB1214" s="95">
        <v>24477882</v>
      </c>
      <c r="AC1214" s="95">
        <v>4360</v>
      </c>
      <c r="AD1214" s="95">
        <v>20684886</v>
      </c>
      <c r="AE1214" s="95">
        <v>488</v>
      </c>
      <c r="AF1214" s="95">
        <v>3214652</v>
      </c>
      <c r="AG1214" s="95">
        <v>422</v>
      </c>
      <c r="AH1214" s="95">
        <v>2017558</v>
      </c>
      <c r="AI1214" s="95">
        <v>4734</v>
      </c>
      <c r="AJ1214" s="95">
        <v>24683113</v>
      </c>
      <c r="AK1214" s="95">
        <v>4463</v>
      </c>
      <c r="AL1214" s="95">
        <v>21256850.739999998</v>
      </c>
      <c r="AM1214" s="95">
        <v>509</v>
      </c>
      <c r="AN1214" s="95">
        <v>3392037</v>
      </c>
      <c r="AO1214" s="95">
        <v>448</v>
      </c>
      <c r="AP1214" s="95">
        <v>2175991</v>
      </c>
      <c r="AQ1214" s="72">
        <v>411.64</v>
      </c>
      <c r="AR1214" s="72">
        <v>331.58</v>
      </c>
      <c r="AS1214" s="72">
        <v>743.22</v>
      </c>
      <c r="AT1214" s="95">
        <v>23389650</v>
      </c>
      <c r="AU1214" s="95">
        <v>17782239</v>
      </c>
      <c r="AV1214" s="95">
        <v>4735</v>
      </c>
      <c r="AW1214" s="95">
        <v>4469</v>
      </c>
      <c r="AX1214" s="72">
        <v>439.97</v>
      </c>
      <c r="AY1214" s="72">
        <v>362.65</v>
      </c>
      <c r="AZ1214" s="72">
        <v>802.62</v>
      </c>
      <c r="BA1214" s="95">
        <v>25331934</v>
      </c>
      <c r="BB1214" s="95">
        <v>19582976</v>
      </c>
      <c r="BC1214" s="95">
        <v>4798</v>
      </c>
      <c r="BD1214" s="95">
        <v>4500</v>
      </c>
      <c r="BE1214" s="72">
        <v>484.51</v>
      </c>
      <c r="BF1214" s="72">
        <v>368.48</v>
      </c>
      <c r="BG1214" s="72">
        <v>852.99</v>
      </c>
      <c r="BH1214" s="95">
        <v>28756490</v>
      </c>
      <c r="BI1214" s="95">
        <v>20437503</v>
      </c>
      <c r="BJ1214" s="95">
        <v>4946</v>
      </c>
      <c r="BK1214" s="95">
        <v>4622</v>
      </c>
      <c r="BL1214" s="72">
        <v>450.46</v>
      </c>
      <c r="BM1214" s="72">
        <v>395.62</v>
      </c>
      <c r="BN1214" s="72">
        <v>846.08</v>
      </c>
      <c r="BO1214" s="95">
        <v>27692534</v>
      </c>
      <c r="BP1214" s="95">
        <v>22702444</v>
      </c>
      <c r="BQ1214" s="95">
        <v>5123</v>
      </c>
      <c r="BR1214" s="95">
        <v>4782</v>
      </c>
      <c r="BS1214" s="72">
        <v>446.23</v>
      </c>
      <c r="BT1214" s="72">
        <v>397.63</v>
      </c>
      <c r="BU1214" s="72">
        <v>843.86</v>
      </c>
      <c r="BV1214" s="95">
        <v>28075150</v>
      </c>
      <c r="BW1214" s="95">
        <v>23432841.739999998</v>
      </c>
      <c r="BX1214" s="95">
        <v>5243</v>
      </c>
      <c r="BY1214" s="95">
        <v>4911</v>
      </c>
      <c r="BZ1214" s="95">
        <v>4608</v>
      </c>
      <c r="CA1214" s="95">
        <v>4654</v>
      </c>
      <c r="CB1214" s="95">
        <v>4790</v>
      </c>
      <c r="CC1214" s="95">
        <v>4961</v>
      </c>
      <c r="CD1214" s="95">
        <v>5081</v>
      </c>
      <c r="CE1214" s="72">
        <v>650.75523149000003</v>
      </c>
      <c r="CF1214" s="72">
        <v>676.59346364999999</v>
      </c>
      <c r="CG1214" s="72">
        <v>712.40329333</v>
      </c>
      <c r="CH1214" s="72">
        <v>716.50152150999998</v>
      </c>
      <c r="CI1214" s="72">
        <v>731.52548966999996</v>
      </c>
      <c r="CJ1214" s="96">
        <v>1.1420883983000001</v>
      </c>
      <c r="CK1214" s="96">
        <v>1.1862662635000001</v>
      </c>
      <c r="CL1214" s="96">
        <v>1.1973414608999999</v>
      </c>
      <c r="CM1214" s="96">
        <v>1.1808488532000001</v>
      </c>
      <c r="CN1214" s="96">
        <v>1.1535619906000001</v>
      </c>
      <c r="CO1214" s="96">
        <v>1.002926607</v>
      </c>
      <c r="CP1214" s="96">
        <v>1.1686013564</v>
      </c>
      <c r="CQ1214" s="96">
        <v>0.99584056389999998</v>
      </c>
      <c r="CR1214" s="96">
        <v>1.1734822138000001</v>
      </c>
      <c r="CS1214" s="95">
        <v>4314</v>
      </c>
      <c r="CT1214" s="95">
        <v>4351</v>
      </c>
      <c r="CU1214" s="95">
        <v>4410</v>
      </c>
      <c r="CV1214" s="95">
        <v>4638</v>
      </c>
      <c r="CW1214" s="95">
        <v>4791</v>
      </c>
      <c r="CX1214" s="96">
        <v>1.0202009519999999</v>
      </c>
      <c r="CY1214" s="96">
        <v>1.0161893500000001</v>
      </c>
      <c r="CZ1214" s="96">
        <v>1.001689772</v>
      </c>
      <c r="DA1214" s="96">
        <v>0.99812613100000003</v>
      </c>
      <c r="DB1214" s="96">
        <v>0.98111306700000001</v>
      </c>
      <c r="DC1214">
        <v>2013</v>
      </c>
      <c r="DD1214" s="6">
        <v>4656.8</v>
      </c>
      <c r="DE1214" s="96">
        <v>3.7868611999999999E-3</v>
      </c>
      <c r="DF1214" s="72">
        <v>897.81</v>
      </c>
      <c r="DG1214" s="96">
        <v>1</v>
      </c>
      <c r="DH1214" s="72">
        <v>897.81</v>
      </c>
      <c r="DI1214" s="72">
        <v>858.26345251999999</v>
      </c>
      <c r="DJ1214" s="96">
        <v>1</v>
      </c>
      <c r="DK1214" s="72">
        <v>897.81</v>
      </c>
      <c r="DL1214" s="96">
        <v>1</v>
      </c>
      <c r="DM1214" s="72">
        <v>897.81</v>
      </c>
      <c r="DN1214" s="96">
        <v>1</v>
      </c>
      <c r="DO1214" s="96">
        <v>6.2469999999999999E-3</v>
      </c>
      <c r="DP1214" s="72">
        <v>5.61</v>
      </c>
      <c r="DQ1214" s="72">
        <v>892.2</v>
      </c>
      <c r="DR1214" t="s">
        <v>282</v>
      </c>
      <c r="DT1214" t="s">
        <v>811</v>
      </c>
    </row>
    <row r="1215" spans="1:124" x14ac:dyDescent="0.3">
      <c r="A1215" t="s">
        <v>51</v>
      </c>
      <c r="B1215">
        <v>21150</v>
      </c>
      <c r="C1215" s="95">
        <v>90368</v>
      </c>
      <c r="D1215" s="95">
        <v>374062039</v>
      </c>
      <c r="E1215" s="95">
        <v>80452</v>
      </c>
      <c r="F1215" s="95">
        <v>335520648</v>
      </c>
      <c r="G1215" s="95">
        <v>7125</v>
      </c>
      <c r="H1215" s="95">
        <v>31928099</v>
      </c>
      <c r="I1215" s="95">
        <v>6114</v>
      </c>
      <c r="J1215" s="95">
        <v>25223829</v>
      </c>
      <c r="K1215" s="95">
        <v>92109</v>
      </c>
      <c r="L1215" s="95">
        <v>389046992</v>
      </c>
      <c r="M1215" s="95">
        <v>80934</v>
      </c>
      <c r="N1215" s="95">
        <v>345336266</v>
      </c>
      <c r="O1215" s="95">
        <v>7320</v>
      </c>
      <c r="P1215" s="95">
        <v>38589549</v>
      </c>
      <c r="Q1215" s="95">
        <v>6228</v>
      </c>
      <c r="R1215" s="95">
        <v>27643873</v>
      </c>
      <c r="S1215" s="95">
        <v>95226</v>
      </c>
      <c r="T1215" s="95">
        <v>415712775</v>
      </c>
      <c r="U1215" s="95">
        <v>82582</v>
      </c>
      <c r="V1215" s="95">
        <v>368153740</v>
      </c>
      <c r="W1215" s="95">
        <v>7457</v>
      </c>
      <c r="X1215" s="95">
        <v>39434227</v>
      </c>
      <c r="Y1215" s="95">
        <v>6358</v>
      </c>
      <c r="Z1215" s="95">
        <v>30126360</v>
      </c>
      <c r="AA1215" s="95">
        <v>98522</v>
      </c>
      <c r="AB1215" s="95">
        <v>383191878</v>
      </c>
      <c r="AC1215" s="95">
        <v>84372</v>
      </c>
      <c r="AD1215" s="95">
        <v>374846992</v>
      </c>
      <c r="AE1215" s="95">
        <v>7679</v>
      </c>
      <c r="AF1215" s="95">
        <v>40352981</v>
      </c>
      <c r="AG1215" s="95">
        <v>6582</v>
      </c>
      <c r="AH1215" s="95">
        <v>32833059</v>
      </c>
      <c r="AI1215" s="95">
        <v>101299</v>
      </c>
      <c r="AJ1215" s="95">
        <v>399405040.88</v>
      </c>
      <c r="AK1215" s="95">
        <v>85553</v>
      </c>
      <c r="AL1215" s="95">
        <v>394951495.69</v>
      </c>
      <c r="AM1215" s="95">
        <v>8008</v>
      </c>
      <c r="AN1215" s="95">
        <v>42033916.729999997</v>
      </c>
      <c r="AO1215" s="95">
        <v>6890</v>
      </c>
      <c r="AP1215" s="95">
        <v>34106885.57</v>
      </c>
      <c r="AQ1215" s="72">
        <v>347.03</v>
      </c>
      <c r="AR1215" s="72">
        <v>347.27</v>
      </c>
      <c r="AS1215" s="72">
        <v>694.3</v>
      </c>
      <c r="AT1215" s="95">
        <v>405990138</v>
      </c>
      <c r="AU1215" s="95">
        <v>360744477</v>
      </c>
      <c r="AV1215" s="95">
        <v>97493</v>
      </c>
      <c r="AW1215" s="95">
        <v>86566</v>
      </c>
      <c r="AX1215" s="72">
        <v>358.41</v>
      </c>
      <c r="AY1215" s="72">
        <v>356.6</v>
      </c>
      <c r="AZ1215" s="72">
        <v>715.01</v>
      </c>
      <c r="BA1215" s="95">
        <v>427636541</v>
      </c>
      <c r="BB1215" s="95">
        <v>372980139</v>
      </c>
      <c r="BC1215" s="95">
        <v>99429</v>
      </c>
      <c r="BD1215" s="95">
        <v>87162</v>
      </c>
      <c r="BE1215" s="72">
        <v>369.38</v>
      </c>
      <c r="BF1215" s="72">
        <v>373.17</v>
      </c>
      <c r="BG1215" s="72">
        <v>742.55</v>
      </c>
      <c r="BH1215" s="95">
        <v>455147002</v>
      </c>
      <c r="BI1215" s="95">
        <v>398280100</v>
      </c>
      <c r="BJ1215" s="95">
        <v>102683</v>
      </c>
      <c r="BK1215" s="95">
        <v>88940</v>
      </c>
      <c r="BL1215" s="72">
        <v>332.35</v>
      </c>
      <c r="BM1215" s="72">
        <v>373.52</v>
      </c>
      <c r="BN1215" s="72">
        <v>705.87</v>
      </c>
      <c r="BO1215" s="95">
        <v>423544859</v>
      </c>
      <c r="BP1215" s="95">
        <v>407680051</v>
      </c>
      <c r="BQ1215" s="95">
        <v>106201</v>
      </c>
      <c r="BR1215" s="95">
        <v>90954</v>
      </c>
      <c r="BS1215" s="72">
        <v>336.54</v>
      </c>
      <c r="BT1215" s="72">
        <v>386.78</v>
      </c>
      <c r="BU1215" s="72">
        <v>723.32</v>
      </c>
      <c r="BV1215" s="95">
        <v>441438957.61000001</v>
      </c>
      <c r="BW1215" s="95">
        <v>429058381.25999999</v>
      </c>
      <c r="BX1215" s="95">
        <v>109307</v>
      </c>
      <c r="BY1215" s="95">
        <v>92443</v>
      </c>
      <c r="BZ1215" s="95">
        <v>92285</v>
      </c>
      <c r="CA1215" s="95">
        <v>93521</v>
      </c>
      <c r="CB1215" s="95">
        <v>96059</v>
      </c>
      <c r="CC1215" s="95">
        <v>98963</v>
      </c>
      <c r="CD1215" s="95">
        <v>101057</v>
      </c>
      <c r="CE1215" s="72">
        <v>650.75523149000003</v>
      </c>
      <c r="CF1215" s="72">
        <v>676.59346364999999</v>
      </c>
      <c r="CG1215" s="72">
        <v>712.40329333</v>
      </c>
      <c r="CH1215" s="72">
        <v>716.50152150999998</v>
      </c>
      <c r="CI1215" s="72">
        <v>731.52548966999996</v>
      </c>
      <c r="CJ1215" s="96">
        <v>1.0669142042999999</v>
      </c>
      <c r="CK1215" s="96">
        <v>1.0567793488999999</v>
      </c>
      <c r="CL1215" s="96">
        <v>1.0423169108999999</v>
      </c>
      <c r="CM1215" s="96">
        <v>0.9851618996</v>
      </c>
      <c r="CN1215" s="96">
        <v>0.98878304340000001</v>
      </c>
      <c r="CO1215" s="96">
        <v>0.97056096560000005</v>
      </c>
      <c r="CP1215" s="96">
        <v>1.0591720848999999</v>
      </c>
      <c r="CQ1215" s="96">
        <v>0.99584056389999998</v>
      </c>
      <c r="CR1215" s="96">
        <v>1.0635958928</v>
      </c>
      <c r="CS1215" s="95">
        <v>84182</v>
      </c>
      <c r="CT1215" s="95">
        <v>84644</v>
      </c>
      <c r="CU1215" s="95">
        <v>86078</v>
      </c>
      <c r="CV1215" s="95">
        <v>88392</v>
      </c>
      <c r="CW1215" s="95">
        <v>89819</v>
      </c>
      <c r="CX1215" s="96">
        <v>0.98488658900000003</v>
      </c>
      <c r="CY1215" s="96">
        <v>0.97672979000000004</v>
      </c>
      <c r="CZ1215" s="96">
        <v>0.97156998299999997</v>
      </c>
      <c r="DA1215" s="96">
        <v>0.964097859</v>
      </c>
      <c r="DB1215" s="96">
        <v>0.956714442</v>
      </c>
      <c r="DC1215">
        <v>2013</v>
      </c>
      <c r="DD1215" s="6">
        <v>89213</v>
      </c>
      <c r="DE1215" s="96">
        <v>3.4852667000000001E-3</v>
      </c>
      <c r="DF1215" s="72">
        <v>813.98</v>
      </c>
      <c r="DG1215" s="96">
        <v>1.0010563878000001</v>
      </c>
      <c r="DH1215" s="72">
        <v>814.83987853999997</v>
      </c>
      <c r="DI1215" s="72">
        <v>823.85429266000006</v>
      </c>
      <c r="DJ1215" s="96">
        <v>1</v>
      </c>
      <c r="DK1215" s="72">
        <v>814.83987853999997</v>
      </c>
      <c r="DL1215" s="96">
        <v>1</v>
      </c>
      <c r="DM1215" s="72">
        <v>814.83987853999997</v>
      </c>
      <c r="DN1215" s="96">
        <v>1</v>
      </c>
      <c r="DO1215" s="96">
        <v>7.4640000000000001E-3</v>
      </c>
      <c r="DP1215" s="72">
        <v>6.08</v>
      </c>
      <c r="DQ1215" s="72">
        <v>808.76</v>
      </c>
      <c r="DR1215" t="s">
        <v>51</v>
      </c>
      <c r="DT1215" t="s">
        <v>811</v>
      </c>
    </row>
    <row r="1216" spans="1:124" x14ac:dyDescent="0.3">
      <c r="A1216" t="s">
        <v>823</v>
      </c>
      <c r="B1216">
        <v>21160</v>
      </c>
      <c r="C1216" s="95">
        <v>58602</v>
      </c>
      <c r="D1216" s="95">
        <v>305457134</v>
      </c>
      <c r="E1216" s="95">
        <v>50868</v>
      </c>
      <c r="F1216" s="95">
        <v>201025633</v>
      </c>
      <c r="G1216" s="95">
        <v>10138</v>
      </c>
      <c r="H1216" s="95">
        <v>56453150</v>
      </c>
      <c r="I1216" s="95">
        <v>8351</v>
      </c>
      <c r="J1216" s="95">
        <v>34117554</v>
      </c>
      <c r="K1216" s="95">
        <v>59789</v>
      </c>
      <c r="L1216" s="95">
        <v>324555265</v>
      </c>
      <c r="M1216" s="95">
        <v>51117</v>
      </c>
      <c r="N1216" s="95">
        <v>207854824</v>
      </c>
      <c r="O1216" s="95">
        <v>10572</v>
      </c>
      <c r="P1216" s="95">
        <v>59692339</v>
      </c>
      <c r="Q1216" s="95">
        <v>8697</v>
      </c>
      <c r="R1216" s="95">
        <v>35345012</v>
      </c>
      <c r="S1216" s="95">
        <v>61981</v>
      </c>
      <c r="T1216" s="95">
        <v>335526434</v>
      </c>
      <c r="U1216" s="95">
        <v>52166</v>
      </c>
      <c r="V1216" s="95">
        <v>224889974</v>
      </c>
      <c r="W1216" s="95">
        <v>10930</v>
      </c>
      <c r="X1216" s="95">
        <v>66417023</v>
      </c>
      <c r="Y1216" s="95">
        <v>8961</v>
      </c>
      <c r="Z1216" s="95">
        <v>39075598</v>
      </c>
      <c r="AA1216" s="95">
        <v>64818</v>
      </c>
      <c r="AB1216" s="95">
        <v>319163648</v>
      </c>
      <c r="AC1216" s="95">
        <v>54005</v>
      </c>
      <c r="AD1216" s="95">
        <v>233248730</v>
      </c>
      <c r="AE1216" s="95">
        <v>11377</v>
      </c>
      <c r="AF1216" s="95">
        <v>66832955</v>
      </c>
      <c r="AG1216" s="95">
        <v>9410</v>
      </c>
      <c r="AH1216" s="95">
        <v>42330157</v>
      </c>
      <c r="AI1216" s="95">
        <v>67483</v>
      </c>
      <c r="AJ1216" s="95">
        <v>334906301.41000003</v>
      </c>
      <c r="AK1216" s="95">
        <v>55690</v>
      </c>
      <c r="AL1216" s="95">
        <v>245594745.88</v>
      </c>
      <c r="AM1216" s="95">
        <v>11862</v>
      </c>
      <c r="AN1216" s="95">
        <v>69060794.040000007</v>
      </c>
      <c r="AO1216" s="95">
        <v>9881</v>
      </c>
      <c r="AP1216" s="95">
        <v>45875220.170000002</v>
      </c>
      <c r="AQ1216" s="72">
        <v>438.74</v>
      </c>
      <c r="AR1216" s="72">
        <v>330.89</v>
      </c>
      <c r="AS1216" s="72">
        <v>769.63</v>
      </c>
      <c r="AT1216" s="95">
        <v>361910284</v>
      </c>
      <c r="AU1216" s="95">
        <v>235143187</v>
      </c>
      <c r="AV1216" s="95">
        <v>68740</v>
      </c>
      <c r="AW1216" s="95">
        <v>59219</v>
      </c>
      <c r="AX1216" s="72">
        <v>455.09</v>
      </c>
      <c r="AY1216" s="72">
        <v>338.83</v>
      </c>
      <c r="AZ1216" s="72">
        <v>793.92</v>
      </c>
      <c r="BA1216" s="95">
        <v>384247604</v>
      </c>
      <c r="BB1216" s="95">
        <v>243199836</v>
      </c>
      <c r="BC1216" s="95">
        <v>70361</v>
      </c>
      <c r="BD1216" s="95">
        <v>59814</v>
      </c>
      <c r="BE1216" s="72">
        <v>459.4</v>
      </c>
      <c r="BF1216" s="72">
        <v>359.86</v>
      </c>
      <c r="BG1216" s="72">
        <v>819.26</v>
      </c>
      <c r="BH1216" s="95">
        <v>401943457</v>
      </c>
      <c r="BI1216" s="95">
        <v>263965572</v>
      </c>
      <c r="BJ1216" s="95">
        <v>72911</v>
      </c>
      <c r="BK1216" s="95">
        <v>61127</v>
      </c>
      <c r="BL1216" s="72">
        <v>422.16</v>
      </c>
      <c r="BM1216" s="72">
        <v>362.14</v>
      </c>
      <c r="BN1216" s="72">
        <v>784.3</v>
      </c>
      <c r="BO1216" s="95">
        <v>385996603</v>
      </c>
      <c r="BP1216" s="95">
        <v>275578887</v>
      </c>
      <c r="BQ1216" s="95">
        <v>76195</v>
      </c>
      <c r="BR1216" s="95">
        <v>63415</v>
      </c>
      <c r="BS1216" s="72">
        <v>424.27</v>
      </c>
      <c r="BT1216" s="72">
        <v>370.43</v>
      </c>
      <c r="BU1216" s="72">
        <v>794.7</v>
      </c>
      <c r="BV1216" s="95">
        <v>403967095.44999999</v>
      </c>
      <c r="BW1216" s="95">
        <v>291469966.05000001</v>
      </c>
      <c r="BX1216" s="95">
        <v>79345</v>
      </c>
      <c r="BY1216" s="95">
        <v>65571</v>
      </c>
      <c r="BZ1216" s="95">
        <v>64202</v>
      </c>
      <c r="CA1216" s="95">
        <v>65283</v>
      </c>
      <c r="CB1216" s="95">
        <v>67231</v>
      </c>
      <c r="CC1216" s="95">
        <v>70128</v>
      </c>
      <c r="CD1216" s="95">
        <v>72607</v>
      </c>
      <c r="CE1216" s="72">
        <v>650.75523149000003</v>
      </c>
      <c r="CF1216" s="72">
        <v>676.59346364999999</v>
      </c>
      <c r="CG1216" s="72">
        <v>712.40329333</v>
      </c>
      <c r="CH1216" s="72">
        <v>716.50152150999998</v>
      </c>
      <c r="CI1216" s="72">
        <v>731.52548966999996</v>
      </c>
      <c r="CJ1216" s="96">
        <v>1.1826720136</v>
      </c>
      <c r="CK1216" s="96">
        <v>1.1734077295000001</v>
      </c>
      <c r="CL1216" s="96">
        <v>1.1499946836999999</v>
      </c>
      <c r="CM1216" s="96">
        <v>1.0946243329000001</v>
      </c>
      <c r="CN1216" s="96">
        <v>1.0863599577</v>
      </c>
      <c r="CO1216" s="96">
        <v>0.96461478789999999</v>
      </c>
      <c r="CP1216" s="96">
        <v>1.1791357107</v>
      </c>
      <c r="CQ1216" s="96">
        <v>0.99584056389999998</v>
      </c>
      <c r="CR1216" s="96">
        <v>1.1840605665999999</v>
      </c>
      <c r="CS1216" s="95">
        <v>58108</v>
      </c>
      <c r="CT1216" s="95">
        <v>58373</v>
      </c>
      <c r="CU1216" s="95">
        <v>59243</v>
      </c>
      <c r="CV1216" s="95">
        <v>61846</v>
      </c>
      <c r="CW1216" s="95">
        <v>63811</v>
      </c>
      <c r="CX1216" s="96">
        <v>0.96438901099999996</v>
      </c>
      <c r="CY1216" s="96">
        <v>0.96216642600000002</v>
      </c>
      <c r="CZ1216" s="96">
        <v>0.96200661200000004</v>
      </c>
      <c r="DA1216" s="96">
        <v>0.96576560499999997</v>
      </c>
      <c r="DB1216" s="96">
        <v>0.96836618500000005</v>
      </c>
      <c r="DC1216">
        <v>2013</v>
      </c>
      <c r="DD1216" s="6">
        <v>61829.2</v>
      </c>
      <c r="DE1216" s="96">
        <v>7.0415338000000003E-3</v>
      </c>
      <c r="DF1216" s="72">
        <v>902.94</v>
      </c>
      <c r="DG1216" s="96">
        <v>1.0024214887</v>
      </c>
      <c r="DH1216" s="72">
        <v>905.12645901999997</v>
      </c>
      <c r="DI1216" s="72">
        <v>894.88143763000005</v>
      </c>
      <c r="DJ1216" s="96">
        <v>1</v>
      </c>
      <c r="DK1216" s="72">
        <v>905.12645901999997</v>
      </c>
      <c r="DL1216" s="96">
        <v>1</v>
      </c>
      <c r="DM1216" s="72">
        <v>905.12645901999997</v>
      </c>
      <c r="DN1216" s="96">
        <v>1</v>
      </c>
      <c r="DO1216" s="96">
        <v>1.5034E-2</v>
      </c>
      <c r="DP1216" s="72">
        <v>13.61</v>
      </c>
      <c r="DQ1216" s="72">
        <v>891.52</v>
      </c>
      <c r="DR1216" t="s">
        <v>823</v>
      </c>
      <c r="DT1216" t="s">
        <v>824</v>
      </c>
    </row>
    <row r="1217" spans="1:124" x14ac:dyDescent="0.3">
      <c r="A1217" t="s">
        <v>825</v>
      </c>
      <c r="B1217">
        <v>21170</v>
      </c>
      <c r="C1217" s="95">
        <v>4819</v>
      </c>
      <c r="D1217" s="95">
        <v>19303370</v>
      </c>
      <c r="E1217" s="95">
        <v>4487</v>
      </c>
      <c r="F1217" s="95">
        <v>17377678</v>
      </c>
      <c r="G1217" s="95">
        <v>553</v>
      </c>
      <c r="H1217" s="95">
        <v>2530889</v>
      </c>
      <c r="I1217" s="95">
        <v>460</v>
      </c>
      <c r="J1217" s="95">
        <v>2195803</v>
      </c>
      <c r="K1217" s="95">
        <v>5014</v>
      </c>
      <c r="L1217" s="95">
        <v>24319621</v>
      </c>
      <c r="M1217" s="95">
        <v>4648</v>
      </c>
      <c r="N1217" s="95">
        <v>18600477</v>
      </c>
      <c r="O1217" s="95">
        <v>568</v>
      </c>
      <c r="P1217" s="95">
        <v>3311613</v>
      </c>
      <c r="Q1217" s="95">
        <v>471</v>
      </c>
      <c r="R1217" s="95">
        <v>2221558</v>
      </c>
      <c r="S1217" s="95">
        <v>5261</v>
      </c>
      <c r="T1217" s="95">
        <v>22740586</v>
      </c>
      <c r="U1217" s="95">
        <v>4828</v>
      </c>
      <c r="V1217" s="95">
        <v>20287388</v>
      </c>
      <c r="W1217" s="95">
        <v>589</v>
      </c>
      <c r="X1217" s="95">
        <v>3384212</v>
      </c>
      <c r="Y1217" s="95">
        <v>491</v>
      </c>
      <c r="Z1217" s="95">
        <v>2306201</v>
      </c>
      <c r="AA1217" s="95">
        <v>5600</v>
      </c>
      <c r="AB1217" s="95">
        <v>26425334</v>
      </c>
      <c r="AC1217" s="95">
        <v>5143</v>
      </c>
      <c r="AD1217" s="95">
        <v>22654816</v>
      </c>
      <c r="AE1217" s="95">
        <v>610</v>
      </c>
      <c r="AF1217" s="95">
        <v>3403982</v>
      </c>
      <c r="AG1217" s="95">
        <v>518</v>
      </c>
      <c r="AH1217" s="95">
        <v>2756307</v>
      </c>
      <c r="AI1217" s="95">
        <v>5888</v>
      </c>
      <c r="AJ1217" s="95">
        <v>26987253.870000001</v>
      </c>
      <c r="AK1217" s="95">
        <v>5403</v>
      </c>
      <c r="AL1217" s="95">
        <v>24078410.899999999</v>
      </c>
      <c r="AM1217" s="95">
        <v>623</v>
      </c>
      <c r="AN1217" s="95">
        <v>3266778</v>
      </c>
      <c r="AO1217" s="95">
        <v>533</v>
      </c>
      <c r="AP1217" s="95">
        <v>2876133</v>
      </c>
      <c r="AQ1217" s="72">
        <v>338.7</v>
      </c>
      <c r="AR1217" s="72">
        <v>329.72</v>
      </c>
      <c r="AS1217" s="72">
        <v>668.42</v>
      </c>
      <c r="AT1217" s="95">
        <v>21834259</v>
      </c>
      <c r="AU1217" s="95">
        <v>19573481</v>
      </c>
      <c r="AV1217" s="95">
        <v>5372</v>
      </c>
      <c r="AW1217" s="95">
        <v>4947</v>
      </c>
      <c r="AX1217" s="72">
        <v>412.5</v>
      </c>
      <c r="AY1217" s="72">
        <v>338.97</v>
      </c>
      <c r="AZ1217" s="72">
        <v>751.47</v>
      </c>
      <c r="BA1217" s="95">
        <v>27631234</v>
      </c>
      <c r="BB1217" s="95">
        <v>20822035</v>
      </c>
      <c r="BC1217" s="95">
        <v>5582</v>
      </c>
      <c r="BD1217" s="95">
        <v>5119</v>
      </c>
      <c r="BE1217" s="72">
        <v>372.15</v>
      </c>
      <c r="BF1217" s="72">
        <v>353.98</v>
      </c>
      <c r="BG1217" s="72">
        <v>726.13</v>
      </c>
      <c r="BH1217" s="95">
        <v>26124798</v>
      </c>
      <c r="BI1217" s="95">
        <v>22593589</v>
      </c>
      <c r="BJ1217" s="95">
        <v>5850</v>
      </c>
      <c r="BK1217" s="95">
        <v>5319</v>
      </c>
      <c r="BL1217" s="72">
        <v>400.29</v>
      </c>
      <c r="BM1217" s="72">
        <v>374.07</v>
      </c>
      <c r="BN1217" s="72">
        <v>774.36</v>
      </c>
      <c r="BO1217" s="95">
        <v>29829316</v>
      </c>
      <c r="BP1217" s="95">
        <v>25411123</v>
      </c>
      <c r="BQ1217" s="95">
        <v>6210</v>
      </c>
      <c r="BR1217" s="95">
        <v>5661</v>
      </c>
      <c r="BS1217" s="72">
        <v>387.22</v>
      </c>
      <c r="BT1217" s="72">
        <v>378.4</v>
      </c>
      <c r="BU1217" s="72">
        <v>765.62</v>
      </c>
      <c r="BV1217" s="95">
        <v>30254031.870000001</v>
      </c>
      <c r="BW1217" s="95">
        <v>26954543.899999999</v>
      </c>
      <c r="BX1217" s="95">
        <v>6511</v>
      </c>
      <c r="BY1217" s="95">
        <v>5936</v>
      </c>
      <c r="BZ1217" s="95">
        <v>5169</v>
      </c>
      <c r="CA1217" s="95">
        <v>5359</v>
      </c>
      <c r="CB1217" s="95">
        <v>5594</v>
      </c>
      <c r="CC1217" s="95">
        <v>5949</v>
      </c>
      <c r="CD1217" s="95">
        <v>6230</v>
      </c>
      <c r="CE1217" s="72">
        <v>650.75523149000003</v>
      </c>
      <c r="CF1217" s="72">
        <v>676.59346364999999</v>
      </c>
      <c r="CG1217" s="72">
        <v>712.40329333</v>
      </c>
      <c r="CH1217" s="72">
        <v>716.50152150999998</v>
      </c>
      <c r="CI1217" s="72">
        <v>731.52548966999996</v>
      </c>
      <c r="CJ1217" s="96">
        <v>1.0271450273</v>
      </c>
      <c r="CK1217" s="96">
        <v>1.1106669520000001</v>
      </c>
      <c r="CL1217" s="96">
        <v>1.0192681685</v>
      </c>
      <c r="CM1217" s="96">
        <v>1.0807513686000001</v>
      </c>
      <c r="CN1217" s="96">
        <v>1.0466074126</v>
      </c>
      <c r="CO1217" s="96">
        <v>0.92763704680000003</v>
      </c>
      <c r="CP1217" s="96">
        <v>1.1393333086999999</v>
      </c>
      <c r="CQ1217" s="96">
        <v>0.99584056389999998</v>
      </c>
      <c r="CR1217" s="96">
        <v>1.1440919232</v>
      </c>
      <c r="CS1217" s="95">
        <v>5263</v>
      </c>
      <c r="CT1217" s="95">
        <v>5486</v>
      </c>
      <c r="CU1217" s="95">
        <v>5644</v>
      </c>
      <c r="CV1217" s="95">
        <v>6091</v>
      </c>
      <c r="CW1217" s="95">
        <v>6398</v>
      </c>
      <c r="CX1217" s="96">
        <v>0.94265822200000005</v>
      </c>
      <c r="CY1217" s="96">
        <v>0.93890865300000004</v>
      </c>
      <c r="CZ1217" s="96">
        <v>0.91825430699999999</v>
      </c>
      <c r="DA1217" s="96">
        <v>0.91536746000000002</v>
      </c>
      <c r="DB1217" s="96">
        <v>0.92557355200000002</v>
      </c>
      <c r="DC1217">
        <v>2013</v>
      </c>
      <c r="DD1217" s="6">
        <v>5396.4</v>
      </c>
      <c r="DE1217" s="96">
        <v>3.6026080999999998E-3</v>
      </c>
      <c r="DF1217" s="72">
        <v>875.49</v>
      </c>
      <c r="DG1217" s="96">
        <v>1.0033493816000001</v>
      </c>
      <c r="DH1217" s="72">
        <v>878.42235009000001</v>
      </c>
      <c r="DI1217" s="72">
        <v>939.62486176000004</v>
      </c>
      <c r="DJ1217" s="96">
        <v>1</v>
      </c>
      <c r="DK1217" s="72">
        <v>878.42235009000001</v>
      </c>
      <c r="DL1217" s="96">
        <v>1</v>
      </c>
      <c r="DM1217" s="72">
        <v>878.42235009000001</v>
      </c>
      <c r="DN1217" s="96">
        <v>1</v>
      </c>
      <c r="DO1217" s="96">
        <v>4.3790000000000001E-3</v>
      </c>
      <c r="DP1217" s="72">
        <v>3.85</v>
      </c>
      <c r="DQ1217" s="72">
        <v>874.57</v>
      </c>
      <c r="DR1217" t="s">
        <v>825</v>
      </c>
      <c r="DT1217" t="s">
        <v>824</v>
      </c>
    </row>
    <row r="1218" spans="1:124" x14ac:dyDescent="0.3">
      <c r="A1218" t="s">
        <v>826</v>
      </c>
      <c r="B1218">
        <v>21180</v>
      </c>
      <c r="C1218" s="95">
        <v>8291</v>
      </c>
      <c r="D1218" s="95">
        <v>43965121</v>
      </c>
      <c r="E1218" s="95">
        <v>7826</v>
      </c>
      <c r="F1218" s="95">
        <v>32081222</v>
      </c>
      <c r="G1218" s="95">
        <v>1285</v>
      </c>
      <c r="H1218" s="95">
        <v>6845084</v>
      </c>
      <c r="I1218" s="95">
        <v>1113</v>
      </c>
      <c r="J1218" s="95">
        <v>4868512</v>
      </c>
      <c r="K1218" s="95">
        <v>8512</v>
      </c>
      <c r="L1218" s="95">
        <v>43762023</v>
      </c>
      <c r="M1218" s="95">
        <v>7985</v>
      </c>
      <c r="N1218" s="95">
        <v>33277733</v>
      </c>
      <c r="O1218" s="95">
        <v>1327</v>
      </c>
      <c r="P1218" s="95">
        <v>7343247</v>
      </c>
      <c r="Q1218" s="95">
        <v>1152</v>
      </c>
      <c r="R1218" s="95">
        <v>4766713</v>
      </c>
      <c r="S1218" s="95">
        <v>8977</v>
      </c>
      <c r="T1218" s="95">
        <v>46976498</v>
      </c>
      <c r="U1218" s="95">
        <v>8355</v>
      </c>
      <c r="V1218" s="95">
        <v>36032281</v>
      </c>
      <c r="W1218" s="95">
        <v>1400</v>
      </c>
      <c r="X1218" s="95">
        <v>9362180</v>
      </c>
      <c r="Y1218" s="95">
        <v>1225</v>
      </c>
      <c r="Z1218" s="95">
        <v>5828026</v>
      </c>
      <c r="AA1218" s="95">
        <v>9533</v>
      </c>
      <c r="AB1218" s="95">
        <v>45933461</v>
      </c>
      <c r="AC1218" s="95">
        <v>8830</v>
      </c>
      <c r="AD1218" s="95">
        <v>37816600</v>
      </c>
      <c r="AE1218" s="95">
        <v>1477</v>
      </c>
      <c r="AF1218" s="95">
        <v>8516082</v>
      </c>
      <c r="AG1218" s="95">
        <v>1287</v>
      </c>
      <c r="AH1218" s="95">
        <v>6305497</v>
      </c>
      <c r="AI1218" s="95">
        <v>9842</v>
      </c>
      <c r="AJ1218" s="95">
        <v>46187696.789999999</v>
      </c>
      <c r="AK1218" s="95">
        <v>9080</v>
      </c>
      <c r="AL1218" s="95">
        <v>41331202.219999999</v>
      </c>
      <c r="AM1218" s="95">
        <v>1591</v>
      </c>
      <c r="AN1218" s="95">
        <v>6951512</v>
      </c>
      <c r="AO1218" s="95">
        <v>1387</v>
      </c>
      <c r="AP1218" s="95">
        <v>6930530.0099999998</v>
      </c>
      <c r="AQ1218" s="72">
        <v>442.17</v>
      </c>
      <c r="AR1218" s="72">
        <v>344.46</v>
      </c>
      <c r="AS1218" s="72">
        <v>786.63</v>
      </c>
      <c r="AT1218" s="95">
        <v>50810205</v>
      </c>
      <c r="AU1218" s="95">
        <v>36949734</v>
      </c>
      <c r="AV1218" s="95">
        <v>9576</v>
      </c>
      <c r="AW1218" s="95">
        <v>8939</v>
      </c>
      <c r="AX1218" s="72">
        <v>432.85</v>
      </c>
      <c r="AY1218" s="72">
        <v>346.98</v>
      </c>
      <c r="AZ1218" s="72">
        <v>779.83</v>
      </c>
      <c r="BA1218" s="95">
        <v>51105270</v>
      </c>
      <c r="BB1218" s="95">
        <v>38044446</v>
      </c>
      <c r="BC1218" s="95">
        <v>9839</v>
      </c>
      <c r="BD1218" s="95">
        <v>9137</v>
      </c>
      <c r="BE1218" s="72">
        <v>452.43</v>
      </c>
      <c r="BF1218" s="72">
        <v>364.13</v>
      </c>
      <c r="BG1218" s="72">
        <v>816.56</v>
      </c>
      <c r="BH1218" s="95">
        <v>56338678</v>
      </c>
      <c r="BI1218" s="95">
        <v>41860307</v>
      </c>
      <c r="BJ1218" s="95">
        <v>10377</v>
      </c>
      <c r="BK1218" s="95">
        <v>9580</v>
      </c>
      <c r="BL1218" s="72">
        <v>412.12</v>
      </c>
      <c r="BM1218" s="72">
        <v>363.43</v>
      </c>
      <c r="BN1218" s="72">
        <v>775.55</v>
      </c>
      <c r="BO1218" s="95">
        <v>54449543</v>
      </c>
      <c r="BP1218" s="95">
        <v>44122097</v>
      </c>
      <c r="BQ1218" s="95">
        <v>11010</v>
      </c>
      <c r="BR1218" s="95">
        <v>10117</v>
      </c>
      <c r="BS1218" s="72">
        <v>387.32</v>
      </c>
      <c r="BT1218" s="72">
        <v>384.24</v>
      </c>
      <c r="BU1218" s="72">
        <v>771.56</v>
      </c>
      <c r="BV1218" s="95">
        <v>53139208.789999999</v>
      </c>
      <c r="BW1218" s="95">
        <v>48261732.229999997</v>
      </c>
      <c r="BX1218" s="95">
        <v>11433</v>
      </c>
      <c r="BY1218" s="95">
        <v>10467</v>
      </c>
      <c r="BZ1218" s="95">
        <v>9272</v>
      </c>
      <c r="CA1218" s="95">
        <v>9500</v>
      </c>
      <c r="CB1218" s="95">
        <v>9993</v>
      </c>
      <c r="CC1218" s="95">
        <v>10586</v>
      </c>
      <c r="CD1218" s="95">
        <v>10960</v>
      </c>
      <c r="CE1218" s="72">
        <v>650.75523149000003</v>
      </c>
      <c r="CF1218" s="72">
        <v>676.59346364999999</v>
      </c>
      <c r="CG1218" s="72">
        <v>712.40329333</v>
      </c>
      <c r="CH1218" s="72">
        <v>716.50152150999998</v>
      </c>
      <c r="CI1218" s="72">
        <v>731.52548966999996</v>
      </c>
      <c r="CJ1218" s="96">
        <v>1.208795507</v>
      </c>
      <c r="CK1218" s="96">
        <v>1.1525828166000001</v>
      </c>
      <c r="CL1218" s="96">
        <v>1.1462046956</v>
      </c>
      <c r="CM1218" s="96">
        <v>1.0824122165000001</v>
      </c>
      <c r="CN1218" s="96">
        <v>1.0547274304000001</v>
      </c>
      <c r="CO1218" s="96">
        <v>0.99230504659999996</v>
      </c>
      <c r="CP1218" s="96">
        <v>1.1376990746</v>
      </c>
      <c r="CQ1218" s="96">
        <v>0.99584056389999998</v>
      </c>
      <c r="CR1218" s="96">
        <v>1.1424508634999999</v>
      </c>
      <c r="CS1218" s="95">
        <v>8638</v>
      </c>
      <c r="CT1218" s="95">
        <v>8882</v>
      </c>
      <c r="CU1218" s="95">
        <v>9249</v>
      </c>
      <c r="CV1218" s="95">
        <v>9889</v>
      </c>
      <c r="CW1218" s="95">
        <v>10309</v>
      </c>
      <c r="CX1218" s="96">
        <v>1.0041240140000001</v>
      </c>
      <c r="CY1218" s="96">
        <v>0.99701190399999995</v>
      </c>
      <c r="CZ1218" s="96">
        <v>0.99274811900000004</v>
      </c>
      <c r="DA1218" s="96">
        <v>0.981704307</v>
      </c>
      <c r="DB1218" s="96">
        <v>0.98811784999999996</v>
      </c>
      <c r="DC1218">
        <v>2013</v>
      </c>
      <c r="DD1218" s="6">
        <v>9648</v>
      </c>
      <c r="DE1218" s="96">
        <v>7.0601149E-3</v>
      </c>
      <c r="DF1218" s="72">
        <v>871.2</v>
      </c>
      <c r="DG1218" s="96">
        <v>1</v>
      </c>
      <c r="DH1218" s="72">
        <v>871.2</v>
      </c>
      <c r="DI1218" s="72">
        <v>858.26345251999999</v>
      </c>
      <c r="DJ1218" s="96">
        <v>1</v>
      </c>
      <c r="DK1218" s="72">
        <v>871.2</v>
      </c>
      <c r="DL1218" s="96">
        <v>1</v>
      </c>
      <c r="DM1218" s="72">
        <v>871.2</v>
      </c>
      <c r="DN1218" s="96">
        <v>1</v>
      </c>
      <c r="DO1218" s="96">
        <v>2.2349000000000001E-2</v>
      </c>
      <c r="DP1218" s="72">
        <v>19.47</v>
      </c>
      <c r="DQ1218" s="72">
        <v>851.73</v>
      </c>
      <c r="DR1218" t="s">
        <v>826</v>
      </c>
      <c r="DT1218" t="s">
        <v>824</v>
      </c>
    </row>
    <row r="1219" spans="1:124" x14ac:dyDescent="0.3">
      <c r="A1219" t="s">
        <v>807</v>
      </c>
      <c r="B1219">
        <v>21190</v>
      </c>
      <c r="C1219" s="95">
        <v>3276</v>
      </c>
      <c r="D1219" s="95">
        <v>17127455</v>
      </c>
      <c r="E1219" s="95">
        <v>3110</v>
      </c>
      <c r="F1219" s="95">
        <v>12783689</v>
      </c>
      <c r="G1219" s="95">
        <v>652</v>
      </c>
      <c r="H1219" s="95">
        <v>3917971</v>
      </c>
      <c r="I1219" s="95">
        <v>593</v>
      </c>
      <c r="J1219" s="95">
        <v>2757394</v>
      </c>
      <c r="K1219" s="95">
        <v>3310</v>
      </c>
      <c r="L1219" s="95">
        <v>18454857</v>
      </c>
      <c r="M1219" s="95">
        <v>3109</v>
      </c>
      <c r="N1219" s="95">
        <v>13238115</v>
      </c>
      <c r="O1219" s="95">
        <v>671</v>
      </c>
      <c r="P1219" s="95">
        <v>4571101</v>
      </c>
      <c r="Q1219" s="95">
        <v>600</v>
      </c>
      <c r="R1219" s="95">
        <v>3336110</v>
      </c>
      <c r="S1219" s="95">
        <v>3385</v>
      </c>
      <c r="T1219" s="95">
        <v>18950340</v>
      </c>
      <c r="U1219" s="95">
        <v>3157</v>
      </c>
      <c r="V1219" s="95">
        <v>13539655</v>
      </c>
      <c r="W1219" s="95">
        <v>720</v>
      </c>
      <c r="X1219" s="95">
        <v>4992346</v>
      </c>
      <c r="Y1219" s="95">
        <v>646</v>
      </c>
      <c r="Z1219" s="95">
        <v>3250090</v>
      </c>
      <c r="AA1219" s="95">
        <v>3477</v>
      </c>
      <c r="AB1219" s="95">
        <v>18926094</v>
      </c>
      <c r="AC1219" s="95">
        <v>3232</v>
      </c>
      <c r="AD1219" s="95">
        <v>13713507</v>
      </c>
      <c r="AE1219" s="95">
        <v>730</v>
      </c>
      <c r="AF1219" s="95">
        <v>3688051</v>
      </c>
      <c r="AG1219" s="95">
        <v>663</v>
      </c>
      <c r="AH1219" s="95">
        <v>3191196</v>
      </c>
      <c r="AI1219" s="95">
        <v>3503</v>
      </c>
      <c r="AJ1219" s="95">
        <v>20653907</v>
      </c>
      <c r="AK1219" s="95">
        <v>3238</v>
      </c>
      <c r="AL1219" s="95">
        <v>14163084.390000001</v>
      </c>
      <c r="AM1219" s="95">
        <v>726</v>
      </c>
      <c r="AN1219" s="95">
        <v>5258315</v>
      </c>
      <c r="AO1219" s="95">
        <v>657</v>
      </c>
      <c r="AP1219" s="95">
        <v>3641857</v>
      </c>
      <c r="AQ1219" s="72">
        <v>446.48</v>
      </c>
      <c r="AR1219" s="72">
        <v>349.74</v>
      </c>
      <c r="AS1219" s="72">
        <v>796.22</v>
      </c>
      <c r="AT1219" s="95">
        <v>21045426</v>
      </c>
      <c r="AU1219" s="95">
        <v>15541083</v>
      </c>
      <c r="AV1219" s="95">
        <v>3928</v>
      </c>
      <c r="AW1219" s="95">
        <v>3703</v>
      </c>
      <c r="AX1219" s="72">
        <v>482</v>
      </c>
      <c r="AY1219" s="72">
        <v>372.39</v>
      </c>
      <c r="AZ1219" s="72">
        <v>854.39</v>
      </c>
      <c r="BA1219" s="95">
        <v>23025958</v>
      </c>
      <c r="BB1219" s="95">
        <v>16574225</v>
      </c>
      <c r="BC1219" s="95">
        <v>3981</v>
      </c>
      <c r="BD1219" s="95">
        <v>3709</v>
      </c>
      <c r="BE1219" s="72">
        <v>486.05</v>
      </c>
      <c r="BF1219" s="72">
        <v>367.91</v>
      </c>
      <c r="BG1219" s="72">
        <v>853.96</v>
      </c>
      <c r="BH1219" s="95">
        <v>23942686</v>
      </c>
      <c r="BI1219" s="95">
        <v>16789745</v>
      </c>
      <c r="BJ1219" s="95">
        <v>4105</v>
      </c>
      <c r="BK1219" s="95">
        <v>3803</v>
      </c>
      <c r="BL1219" s="72">
        <v>447.95</v>
      </c>
      <c r="BM1219" s="72">
        <v>361.68</v>
      </c>
      <c r="BN1219" s="72">
        <v>809.63</v>
      </c>
      <c r="BO1219" s="95">
        <v>22614145</v>
      </c>
      <c r="BP1219" s="95">
        <v>16904703</v>
      </c>
      <c r="BQ1219" s="95">
        <v>4207</v>
      </c>
      <c r="BR1219" s="95">
        <v>3895</v>
      </c>
      <c r="BS1219" s="72">
        <v>510.61</v>
      </c>
      <c r="BT1219" s="72">
        <v>380.94</v>
      </c>
      <c r="BU1219" s="72">
        <v>891.55</v>
      </c>
      <c r="BV1219" s="95">
        <v>25912222</v>
      </c>
      <c r="BW1219" s="95">
        <v>17804941.390000001</v>
      </c>
      <c r="BX1219" s="95">
        <v>4229</v>
      </c>
      <c r="BY1219" s="95">
        <v>3895</v>
      </c>
      <c r="BZ1219" s="95">
        <v>3821</v>
      </c>
      <c r="CA1219" s="95">
        <v>3850</v>
      </c>
      <c r="CB1219" s="95">
        <v>3959</v>
      </c>
      <c r="CC1219" s="95">
        <v>4059</v>
      </c>
      <c r="CD1219" s="95">
        <v>4066</v>
      </c>
      <c r="CE1219" s="72">
        <v>650.75523149000003</v>
      </c>
      <c r="CF1219" s="72">
        <v>676.59346364999999</v>
      </c>
      <c r="CG1219" s="72">
        <v>712.40329333</v>
      </c>
      <c r="CH1219" s="72">
        <v>716.50152150999998</v>
      </c>
      <c r="CI1219" s="72">
        <v>731.52548966999996</v>
      </c>
      <c r="CJ1219" s="96">
        <v>1.2235322307000001</v>
      </c>
      <c r="CK1219" s="96">
        <v>1.2627819302000001</v>
      </c>
      <c r="CL1219" s="96">
        <v>1.1987030491999999</v>
      </c>
      <c r="CM1219" s="96">
        <v>1.1299766654000001</v>
      </c>
      <c r="CN1219" s="96">
        <v>1.2187545241</v>
      </c>
      <c r="CO1219" s="96">
        <v>1.0480244855</v>
      </c>
      <c r="CP1219" s="96">
        <v>1.1514517997</v>
      </c>
      <c r="CQ1219" s="96">
        <v>0.99584056389999998</v>
      </c>
      <c r="CR1219" s="96">
        <v>1.1562610290999999</v>
      </c>
      <c r="CS1219" s="95">
        <v>3528</v>
      </c>
      <c r="CT1219" s="95">
        <v>3500</v>
      </c>
      <c r="CU1219" s="95">
        <v>3549</v>
      </c>
      <c r="CV1219" s="95">
        <v>3697</v>
      </c>
      <c r="CW1219" s="95">
        <v>3751</v>
      </c>
      <c r="CX1219" s="96">
        <v>1.052536229</v>
      </c>
      <c r="CY1219" s="96">
        <v>1.0108249570000001</v>
      </c>
      <c r="CZ1219" s="96">
        <v>1.0631631420000001</v>
      </c>
      <c r="DA1219" s="96">
        <v>1.05380414</v>
      </c>
      <c r="DB1219" s="96">
        <v>1.0584714180000001</v>
      </c>
      <c r="DC1219">
        <v>2013</v>
      </c>
      <c r="DD1219" s="6">
        <v>3801</v>
      </c>
      <c r="DE1219" s="96">
        <v>1.4319243000000001E-3</v>
      </c>
      <c r="DF1219" s="72">
        <v>886.73</v>
      </c>
      <c r="DG1219" s="96">
        <v>1</v>
      </c>
      <c r="DH1219" s="72">
        <v>886.73</v>
      </c>
      <c r="DI1219" s="72">
        <v>879.54532802000006</v>
      </c>
      <c r="DJ1219" s="96">
        <v>1</v>
      </c>
      <c r="DK1219" s="72">
        <v>886.73</v>
      </c>
      <c r="DL1219" s="96">
        <v>1</v>
      </c>
      <c r="DM1219" s="72">
        <v>886.73</v>
      </c>
      <c r="DN1219" s="96">
        <v>1</v>
      </c>
      <c r="DO1219" s="96">
        <v>1.384E-3</v>
      </c>
      <c r="DP1219" s="72">
        <v>1.23</v>
      </c>
      <c r="DQ1219" s="72">
        <v>885.5</v>
      </c>
      <c r="DR1219" t="s">
        <v>807</v>
      </c>
      <c r="DT1219" t="s">
        <v>811</v>
      </c>
    </row>
    <row r="1220" spans="1:124" x14ac:dyDescent="0.3">
      <c r="A1220" t="s">
        <v>424</v>
      </c>
      <c r="B1220">
        <v>21200</v>
      </c>
      <c r="C1220" s="95">
        <v>7448</v>
      </c>
      <c r="D1220" s="95">
        <v>32177346</v>
      </c>
      <c r="E1220" s="95">
        <v>7106</v>
      </c>
      <c r="F1220" s="95">
        <v>26394058</v>
      </c>
      <c r="G1220" s="95">
        <v>645</v>
      </c>
      <c r="H1220" s="95">
        <v>1865625</v>
      </c>
      <c r="I1220" s="95">
        <v>576</v>
      </c>
      <c r="J1220" s="95">
        <v>2456857</v>
      </c>
      <c r="K1220" s="95">
        <v>7599</v>
      </c>
      <c r="L1220" s="95">
        <v>34753313</v>
      </c>
      <c r="M1220" s="95">
        <v>7216</v>
      </c>
      <c r="N1220" s="95">
        <v>28995795</v>
      </c>
      <c r="O1220" s="95">
        <v>667</v>
      </c>
      <c r="P1220" s="95">
        <v>3373868</v>
      </c>
      <c r="Q1220" s="95">
        <v>592</v>
      </c>
      <c r="R1220" s="95">
        <v>2838177</v>
      </c>
      <c r="S1220" s="95">
        <v>7859</v>
      </c>
      <c r="T1220" s="95">
        <v>38289706</v>
      </c>
      <c r="U1220" s="95">
        <v>7414</v>
      </c>
      <c r="V1220" s="95">
        <v>31646025</v>
      </c>
      <c r="W1220" s="95">
        <v>688</v>
      </c>
      <c r="X1220" s="95">
        <v>3637898</v>
      </c>
      <c r="Y1220" s="95">
        <v>612</v>
      </c>
      <c r="Z1220" s="95">
        <v>3102342</v>
      </c>
      <c r="AA1220" s="95">
        <v>8092</v>
      </c>
      <c r="AB1220" s="95">
        <v>39104011</v>
      </c>
      <c r="AC1220" s="95">
        <v>7617</v>
      </c>
      <c r="AD1220" s="95">
        <v>33104029</v>
      </c>
      <c r="AE1220" s="95">
        <v>691</v>
      </c>
      <c r="AF1220" s="95">
        <v>4745188</v>
      </c>
      <c r="AG1220" s="95">
        <v>620</v>
      </c>
      <c r="AH1220" s="95">
        <v>3420375</v>
      </c>
      <c r="AI1220" s="95">
        <v>8331</v>
      </c>
      <c r="AJ1220" s="95">
        <v>39185991.329999998</v>
      </c>
      <c r="AK1220" s="95">
        <v>7815</v>
      </c>
      <c r="AL1220" s="95">
        <v>36455040.82</v>
      </c>
      <c r="AM1220" s="95">
        <v>699</v>
      </c>
      <c r="AN1220" s="95">
        <v>4166681</v>
      </c>
      <c r="AO1220" s="95">
        <v>629</v>
      </c>
      <c r="AP1220" s="95">
        <v>3259499</v>
      </c>
      <c r="AQ1220" s="72">
        <v>350.54</v>
      </c>
      <c r="AR1220" s="72">
        <v>312.97000000000003</v>
      </c>
      <c r="AS1220" s="72">
        <v>663.51</v>
      </c>
      <c r="AT1220" s="95">
        <v>34042971</v>
      </c>
      <c r="AU1220" s="95">
        <v>28850915</v>
      </c>
      <c r="AV1220" s="95">
        <v>8093</v>
      </c>
      <c r="AW1220" s="95">
        <v>7682</v>
      </c>
      <c r="AX1220" s="72">
        <v>384.38</v>
      </c>
      <c r="AY1220" s="72">
        <v>339.76</v>
      </c>
      <c r="AZ1220" s="72">
        <v>724.14</v>
      </c>
      <c r="BA1220" s="95">
        <v>38127181</v>
      </c>
      <c r="BB1220" s="95">
        <v>31833972</v>
      </c>
      <c r="BC1220" s="95">
        <v>8266</v>
      </c>
      <c r="BD1220" s="95">
        <v>7808</v>
      </c>
      <c r="BE1220" s="72">
        <v>408.79</v>
      </c>
      <c r="BF1220" s="72">
        <v>360.79</v>
      </c>
      <c r="BG1220" s="72">
        <v>769.58</v>
      </c>
      <c r="BH1220" s="95">
        <v>41927604</v>
      </c>
      <c r="BI1220" s="95">
        <v>34748367</v>
      </c>
      <c r="BJ1220" s="95">
        <v>8547</v>
      </c>
      <c r="BK1220" s="95">
        <v>8026</v>
      </c>
      <c r="BL1220" s="72">
        <v>416.04</v>
      </c>
      <c r="BM1220" s="72">
        <v>369.52</v>
      </c>
      <c r="BN1220" s="72">
        <v>785.56</v>
      </c>
      <c r="BO1220" s="95">
        <v>43849199</v>
      </c>
      <c r="BP1220" s="95">
        <v>36524404</v>
      </c>
      <c r="BQ1220" s="95">
        <v>8783</v>
      </c>
      <c r="BR1220" s="95">
        <v>8237</v>
      </c>
      <c r="BS1220" s="72">
        <v>400.08</v>
      </c>
      <c r="BT1220" s="72">
        <v>391.94</v>
      </c>
      <c r="BU1220" s="72">
        <v>792.02</v>
      </c>
      <c r="BV1220" s="95">
        <v>43352672.329999998</v>
      </c>
      <c r="BW1220" s="95">
        <v>39714539.82</v>
      </c>
      <c r="BX1220" s="95">
        <v>9030</v>
      </c>
      <c r="BY1220" s="95">
        <v>8444</v>
      </c>
      <c r="BZ1220" s="95">
        <v>7897</v>
      </c>
      <c r="CA1220" s="95">
        <v>8045</v>
      </c>
      <c r="CB1220" s="95">
        <v>8296</v>
      </c>
      <c r="CC1220" s="95">
        <v>8524</v>
      </c>
      <c r="CD1220" s="95">
        <v>8743</v>
      </c>
      <c r="CE1220" s="72">
        <v>650.75523149000003</v>
      </c>
      <c r="CF1220" s="72">
        <v>676.59346364999999</v>
      </c>
      <c r="CG1220" s="72">
        <v>712.40329333</v>
      </c>
      <c r="CH1220" s="72">
        <v>716.50152150999998</v>
      </c>
      <c r="CI1220" s="72">
        <v>731.52548966999996</v>
      </c>
      <c r="CJ1220" s="96">
        <v>1.0195999477</v>
      </c>
      <c r="CK1220" s="96">
        <v>1.0702734196000001</v>
      </c>
      <c r="CL1220" s="96">
        <v>1.0802589028</v>
      </c>
      <c r="CM1220" s="96">
        <v>1.0963828777</v>
      </c>
      <c r="CN1220" s="96">
        <v>1.0826963806000001</v>
      </c>
      <c r="CO1220" s="96">
        <v>0.94146213940000001</v>
      </c>
      <c r="CP1220" s="96">
        <v>1.1363625373999999</v>
      </c>
      <c r="CQ1220" s="96">
        <v>0.99584056389999998</v>
      </c>
      <c r="CR1220" s="96">
        <v>1.1411087441000001</v>
      </c>
      <c r="CS1220" s="95">
        <v>7546</v>
      </c>
      <c r="CT1220" s="95">
        <v>7660</v>
      </c>
      <c r="CU1220" s="95">
        <v>7809</v>
      </c>
      <c r="CV1220" s="95">
        <v>8119</v>
      </c>
      <c r="CW1220" s="95">
        <v>8330</v>
      </c>
      <c r="CX1220" s="96">
        <v>0.94990344100000002</v>
      </c>
      <c r="CY1220" s="96">
        <v>0.931679747</v>
      </c>
      <c r="CZ1220" s="96">
        <v>0.93149924799999995</v>
      </c>
      <c r="DA1220" s="96">
        <v>0.94014484099999995</v>
      </c>
      <c r="DB1220" s="96">
        <v>0.95343458000000003</v>
      </c>
      <c r="DC1220">
        <v>2013</v>
      </c>
      <c r="DD1220" s="6">
        <v>8039.4</v>
      </c>
      <c r="DE1220" s="96">
        <v>3.1071464E-3</v>
      </c>
      <c r="DF1220" s="72">
        <v>873.64</v>
      </c>
      <c r="DG1220" s="96">
        <v>1</v>
      </c>
      <c r="DH1220" s="72">
        <v>873.64</v>
      </c>
      <c r="DI1220" s="72">
        <v>858.26345251999999</v>
      </c>
      <c r="DJ1220" s="96">
        <v>1</v>
      </c>
      <c r="DK1220" s="72">
        <v>873.64</v>
      </c>
      <c r="DL1220" s="96">
        <v>1</v>
      </c>
      <c r="DM1220" s="72">
        <v>873.64</v>
      </c>
      <c r="DN1220" s="96">
        <v>1</v>
      </c>
      <c r="DO1220" s="96">
        <v>1.838E-3</v>
      </c>
      <c r="DP1220" s="72">
        <v>1.61</v>
      </c>
      <c r="DQ1220" s="72">
        <v>872.03</v>
      </c>
      <c r="DR1220" t="s">
        <v>424</v>
      </c>
      <c r="DT1220" t="s">
        <v>811</v>
      </c>
    </row>
    <row r="1221" spans="1:124" x14ac:dyDescent="0.3">
      <c r="A1221" t="s">
        <v>65</v>
      </c>
      <c r="B1221">
        <v>21210</v>
      </c>
      <c r="C1221" s="95">
        <v>18203</v>
      </c>
      <c r="D1221" s="95">
        <v>80126046</v>
      </c>
      <c r="E1221" s="95">
        <v>17246</v>
      </c>
      <c r="F1221" s="95">
        <v>56348912</v>
      </c>
      <c r="G1221" s="95">
        <v>3143</v>
      </c>
      <c r="H1221" s="95">
        <v>13814960</v>
      </c>
      <c r="I1221" s="95">
        <v>2670</v>
      </c>
      <c r="J1221" s="95">
        <v>10325033</v>
      </c>
      <c r="K1221" s="95">
        <v>18114</v>
      </c>
      <c r="L1221" s="95">
        <v>83159709</v>
      </c>
      <c r="M1221" s="95">
        <v>17073</v>
      </c>
      <c r="N1221" s="95">
        <v>58386724</v>
      </c>
      <c r="O1221" s="95">
        <v>3225</v>
      </c>
      <c r="P1221" s="95">
        <v>15721354</v>
      </c>
      <c r="Q1221" s="95">
        <v>2735</v>
      </c>
      <c r="R1221" s="95">
        <v>11845077</v>
      </c>
      <c r="S1221" s="95">
        <v>18506</v>
      </c>
      <c r="T1221" s="95">
        <v>94481401</v>
      </c>
      <c r="U1221" s="95">
        <v>17355</v>
      </c>
      <c r="V1221" s="95">
        <v>63294764</v>
      </c>
      <c r="W1221" s="95">
        <v>3365</v>
      </c>
      <c r="X1221" s="95">
        <v>15539735</v>
      </c>
      <c r="Y1221" s="95">
        <v>2886</v>
      </c>
      <c r="Z1221" s="95">
        <v>14784841</v>
      </c>
      <c r="AA1221" s="95">
        <v>18670</v>
      </c>
      <c r="AB1221" s="95">
        <v>83110734</v>
      </c>
      <c r="AC1221" s="95">
        <v>17459</v>
      </c>
      <c r="AD1221" s="95">
        <v>66368612</v>
      </c>
      <c r="AE1221" s="95">
        <v>3544</v>
      </c>
      <c r="AF1221" s="95">
        <v>17434264</v>
      </c>
      <c r="AG1221" s="95">
        <v>3056</v>
      </c>
      <c r="AH1221" s="95">
        <v>18226885</v>
      </c>
      <c r="AI1221" s="95">
        <v>18088</v>
      </c>
      <c r="AJ1221" s="95">
        <v>82660585.439999998</v>
      </c>
      <c r="AK1221" s="95">
        <v>16841</v>
      </c>
      <c r="AL1221" s="95">
        <v>66419695.960000001</v>
      </c>
      <c r="AM1221" s="95">
        <v>3746</v>
      </c>
      <c r="AN1221" s="95">
        <v>16966251.27</v>
      </c>
      <c r="AO1221" s="95">
        <v>3234</v>
      </c>
      <c r="AP1221" s="95">
        <v>16656365.390000001</v>
      </c>
      <c r="AQ1221" s="72">
        <v>366.74</v>
      </c>
      <c r="AR1221" s="72">
        <v>278.98</v>
      </c>
      <c r="AS1221" s="72">
        <v>645.72</v>
      </c>
      <c r="AT1221" s="95">
        <v>93941006</v>
      </c>
      <c r="AU1221" s="95">
        <v>66673945</v>
      </c>
      <c r="AV1221" s="95">
        <v>21346</v>
      </c>
      <c r="AW1221" s="95">
        <v>19916</v>
      </c>
      <c r="AX1221" s="72">
        <v>386.15</v>
      </c>
      <c r="AY1221" s="72">
        <v>295.47000000000003</v>
      </c>
      <c r="AZ1221" s="72">
        <v>681.62</v>
      </c>
      <c r="BA1221" s="95">
        <v>98881063</v>
      </c>
      <c r="BB1221" s="95">
        <v>70231801</v>
      </c>
      <c r="BC1221" s="95">
        <v>21339</v>
      </c>
      <c r="BD1221" s="95">
        <v>19808</v>
      </c>
      <c r="BE1221" s="72">
        <v>419.2</v>
      </c>
      <c r="BF1221" s="72">
        <v>321.45999999999998</v>
      </c>
      <c r="BG1221" s="72">
        <v>740.66</v>
      </c>
      <c r="BH1221" s="95">
        <v>110021136</v>
      </c>
      <c r="BI1221" s="95">
        <v>78079605</v>
      </c>
      <c r="BJ1221" s="95">
        <v>21871</v>
      </c>
      <c r="BK1221" s="95">
        <v>20241</v>
      </c>
      <c r="BL1221" s="72">
        <v>377.18</v>
      </c>
      <c r="BM1221" s="72">
        <v>343.63</v>
      </c>
      <c r="BN1221" s="72">
        <v>720.81</v>
      </c>
      <c r="BO1221" s="95">
        <v>100544998</v>
      </c>
      <c r="BP1221" s="95">
        <v>84595497</v>
      </c>
      <c r="BQ1221" s="95">
        <v>22214</v>
      </c>
      <c r="BR1221" s="95">
        <v>20515</v>
      </c>
      <c r="BS1221" s="72">
        <v>380.24</v>
      </c>
      <c r="BT1221" s="72">
        <v>344.86</v>
      </c>
      <c r="BU1221" s="72">
        <v>725.1</v>
      </c>
      <c r="BV1221" s="95">
        <v>99626836.709999993</v>
      </c>
      <c r="BW1221" s="95">
        <v>83076061.349999994</v>
      </c>
      <c r="BX1221" s="95">
        <v>21834</v>
      </c>
      <c r="BY1221" s="95">
        <v>20075</v>
      </c>
      <c r="BZ1221" s="95">
        <v>20664</v>
      </c>
      <c r="CA1221" s="95">
        <v>20601</v>
      </c>
      <c r="CB1221" s="95">
        <v>21085</v>
      </c>
      <c r="CC1221" s="95">
        <v>21407</v>
      </c>
      <c r="CD1221" s="95">
        <v>20973</v>
      </c>
      <c r="CE1221" s="72">
        <v>650.75523149000003</v>
      </c>
      <c r="CF1221" s="72">
        <v>676.59346364999999</v>
      </c>
      <c r="CG1221" s="72">
        <v>712.40329333</v>
      </c>
      <c r="CH1221" s="72">
        <v>716.50152150999998</v>
      </c>
      <c r="CI1221" s="72">
        <v>731.52548966999996</v>
      </c>
      <c r="CJ1221" s="96">
        <v>0.99226248019999996</v>
      </c>
      <c r="CK1221" s="96">
        <v>1.0074291824999999</v>
      </c>
      <c r="CL1221" s="96">
        <v>1.0396639191999999</v>
      </c>
      <c r="CM1221" s="96">
        <v>1.0060132160999999</v>
      </c>
      <c r="CN1221" s="96">
        <v>0.99121631470000005</v>
      </c>
      <c r="CO1221" s="96">
        <v>0.98958991969999999</v>
      </c>
      <c r="CP1221" s="96">
        <v>1.0179135847</v>
      </c>
      <c r="CQ1221" s="96">
        <v>0.99584056389999998</v>
      </c>
      <c r="CR1221" s="96">
        <v>1.0221650697</v>
      </c>
      <c r="CS1221" s="95">
        <v>19701</v>
      </c>
      <c r="CT1221" s="95">
        <v>19624</v>
      </c>
      <c r="CU1221" s="95">
        <v>19959</v>
      </c>
      <c r="CV1221" s="95">
        <v>20695</v>
      </c>
      <c r="CW1221" s="95">
        <v>19963</v>
      </c>
      <c r="CX1221" s="96">
        <v>0.97165215500000002</v>
      </c>
      <c r="CY1221" s="96">
        <v>0.97885708100000002</v>
      </c>
      <c r="CZ1221" s="96">
        <v>0.98398786100000002</v>
      </c>
      <c r="DA1221" s="96">
        <v>0.99131527200000003</v>
      </c>
      <c r="DB1221" s="96">
        <v>1.0216551629999999</v>
      </c>
      <c r="DC1221">
        <v>2013</v>
      </c>
      <c r="DD1221" s="6">
        <v>20111</v>
      </c>
      <c r="DE1221" s="96">
        <v>2.1878965000000001E-3</v>
      </c>
      <c r="DF1221" s="72">
        <v>783.3</v>
      </c>
      <c r="DG1221" s="96">
        <v>1.0027136033999999</v>
      </c>
      <c r="DH1221" s="72">
        <v>785.42556557</v>
      </c>
      <c r="DI1221" s="72">
        <v>785.42556557</v>
      </c>
      <c r="DJ1221" s="96">
        <v>1</v>
      </c>
      <c r="DK1221" s="72">
        <v>785.42556557</v>
      </c>
      <c r="DL1221" s="96">
        <v>1</v>
      </c>
      <c r="DM1221" s="72">
        <v>785.42556557</v>
      </c>
      <c r="DN1221" s="96">
        <v>1</v>
      </c>
      <c r="DO1221" s="96">
        <v>2.081E-3</v>
      </c>
      <c r="DP1221" s="72">
        <v>1.63</v>
      </c>
      <c r="DQ1221" s="72">
        <v>783.8</v>
      </c>
      <c r="DR1221" t="s">
        <v>65</v>
      </c>
      <c r="DT1221" t="s">
        <v>811</v>
      </c>
    </row>
    <row r="1222" spans="1:124" x14ac:dyDescent="0.3">
      <c r="A1222" t="s">
        <v>827</v>
      </c>
      <c r="B1222">
        <v>21220</v>
      </c>
      <c r="C1222" s="95">
        <v>11075</v>
      </c>
      <c r="D1222" s="95">
        <v>58503793</v>
      </c>
      <c r="E1222" s="95">
        <v>10498</v>
      </c>
      <c r="F1222" s="95">
        <v>39804518</v>
      </c>
      <c r="G1222" s="95">
        <v>2057</v>
      </c>
      <c r="H1222" s="95">
        <v>9451641</v>
      </c>
      <c r="I1222" s="95">
        <v>1797</v>
      </c>
      <c r="J1222" s="95">
        <v>6756538</v>
      </c>
      <c r="K1222" s="95">
        <v>11301</v>
      </c>
      <c r="L1222" s="95">
        <v>59962044</v>
      </c>
      <c r="M1222" s="95">
        <v>10614</v>
      </c>
      <c r="N1222" s="95">
        <v>42838152</v>
      </c>
      <c r="O1222" s="95">
        <v>2128</v>
      </c>
      <c r="P1222" s="95">
        <v>10753961</v>
      </c>
      <c r="Q1222" s="95">
        <v>1857</v>
      </c>
      <c r="R1222" s="95">
        <v>7613079</v>
      </c>
      <c r="S1222" s="95">
        <v>11653</v>
      </c>
      <c r="T1222" s="95">
        <v>70534444</v>
      </c>
      <c r="U1222" s="95">
        <v>10886</v>
      </c>
      <c r="V1222" s="95">
        <v>45943779</v>
      </c>
      <c r="W1222" s="95">
        <v>2246</v>
      </c>
      <c r="X1222" s="95">
        <v>12733006</v>
      </c>
      <c r="Y1222" s="95">
        <v>1961</v>
      </c>
      <c r="Z1222" s="95">
        <v>8409927</v>
      </c>
      <c r="AA1222" s="95">
        <v>12095</v>
      </c>
      <c r="AB1222" s="95">
        <v>66688672</v>
      </c>
      <c r="AC1222" s="95">
        <v>11257</v>
      </c>
      <c r="AD1222" s="95">
        <v>47505840</v>
      </c>
      <c r="AE1222" s="95">
        <v>2378</v>
      </c>
      <c r="AF1222" s="95">
        <v>14229770</v>
      </c>
      <c r="AG1222" s="95">
        <v>2087</v>
      </c>
      <c r="AH1222" s="95">
        <v>9749358</v>
      </c>
      <c r="AI1222" s="95">
        <v>12390</v>
      </c>
      <c r="AJ1222" s="95">
        <v>68956000</v>
      </c>
      <c r="AK1222" s="95">
        <v>11492</v>
      </c>
      <c r="AL1222" s="95">
        <v>49509050.07</v>
      </c>
      <c r="AM1222" s="95">
        <v>2498</v>
      </c>
      <c r="AN1222" s="95">
        <v>13744792</v>
      </c>
      <c r="AO1222" s="95">
        <v>2223</v>
      </c>
      <c r="AP1222" s="95">
        <v>10943387</v>
      </c>
      <c r="AQ1222" s="72">
        <v>431.23</v>
      </c>
      <c r="AR1222" s="72">
        <v>315.58</v>
      </c>
      <c r="AS1222" s="72">
        <v>746.81</v>
      </c>
      <c r="AT1222" s="95">
        <v>67955434</v>
      </c>
      <c r="AU1222" s="95">
        <v>46561056</v>
      </c>
      <c r="AV1222" s="95">
        <v>13132</v>
      </c>
      <c r="AW1222" s="95">
        <v>12295</v>
      </c>
      <c r="AX1222" s="72">
        <v>438.83</v>
      </c>
      <c r="AY1222" s="72">
        <v>337.12</v>
      </c>
      <c r="AZ1222" s="72">
        <v>775.95</v>
      </c>
      <c r="BA1222" s="95">
        <v>70716005</v>
      </c>
      <c r="BB1222" s="95">
        <v>50451231</v>
      </c>
      <c r="BC1222" s="95">
        <v>13429</v>
      </c>
      <c r="BD1222" s="95">
        <v>12471</v>
      </c>
      <c r="BE1222" s="72">
        <v>499.24</v>
      </c>
      <c r="BF1222" s="72">
        <v>352.57</v>
      </c>
      <c r="BG1222" s="72">
        <v>851.81</v>
      </c>
      <c r="BH1222" s="95">
        <v>83267450</v>
      </c>
      <c r="BI1222" s="95">
        <v>54353706</v>
      </c>
      <c r="BJ1222" s="95">
        <v>13899</v>
      </c>
      <c r="BK1222" s="95">
        <v>12847</v>
      </c>
      <c r="BL1222" s="72">
        <v>465.92</v>
      </c>
      <c r="BM1222" s="72">
        <v>357.56</v>
      </c>
      <c r="BN1222" s="72">
        <v>823.48</v>
      </c>
      <c r="BO1222" s="95">
        <v>80918442</v>
      </c>
      <c r="BP1222" s="95">
        <v>57255198</v>
      </c>
      <c r="BQ1222" s="95">
        <v>14473</v>
      </c>
      <c r="BR1222" s="95">
        <v>13344</v>
      </c>
      <c r="BS1222" s="72">
        <v>462.91</v>
      </c>
      <c r="BT1222" s="72">
        <v>367.31</v>
      </c>
      <c r="BU1222" s="72">
        <v>830.22</v>
      </c>
      <c r="BV1222" s="95">
        <v>82700792</v>
      </c>
      <c r="BW1222" s="95">
        <v>60452437.07</v>
      </c>
      <c r="BX1222" s="95">
        <v>14888</v>
      </c>
      <c r="BY1222" s="95">
        <v>13715</v>
      </c>
      <c r="BZ1222" s="95">
        <v>12733</v>
      </c>
      <c r="CA1222" s="95">
        <v>12967</v>
      </c>
      <c r="CB1222" s="95">
        <v>13392</v>
      </c>
      <c r="CC1222" s="95">
        <v>13937</v>
      </c>
      <c r="CD1222" s="95">
        <v>14314</v>
      </c>
      <c r="CE1222" s="72">
        <v>650.75523149000003</v>
      </c>
      <c r="CF1222" s="72">
        <v>676.59346364999999</v>
      </c>
      <c r="CG1222" s="72">
        <v>712.40329333</v>
      </c>
      <c r="CH1222" s="72">
        <v>716.50152150999998</v>
      </c>
      <c r="CI1222" s="72">
        <v>731.52548966999996</v>
      </c>
      <c r="CJ1222" s="96">
        <v>1.1476050654000001</v>
      </c>
      <c r="CK1222" s="96">
        <v>1.146848206</v>
      </c>
      <c r="CL1222" s="96">
        <v>1.1956850958</v>
      </c>
      <c r="CM1222" s="96">
        <v>1.1493067011</v>
      </c>
      <c r="CN1222" s="96">
        <v>1.1349160237</v>
      </c>
      <c r="CO1222" s="96">
        <v>1.0138821549999999</v>
      </c>
      <c r="CP1222" s="96">
        <v>1.1390596163</v>
      </c>
      <c r="CQ1222" s="96">
        <v>0.99584056389999998</v>
      </c>
      <c r="CR1222" s="96">
        <v>1.1438170877</v>
      </c>
      <c r="CS1222" s="95">
        <v>12021</v>
      </c>
      <c r="CT1222" s="95">
        <v>12180</v>
      </c>
      <c r="CU1222" s="95">
        <v>12444</v>
      </c>
      <c r="CV1222" s="95">
        <v>12976</v>
      </c>
      <c r="CW1222" s="95">
        <v>13357</v>
      </c>
      <c r="CX1222" s="96">
        <v>1.0074526260000001</v>
      </c>
      <c r="CY1222" s="96">
        <v>1.0070292970000001</v>
      </c>
      <c r="CZ1222" s="96">
        <v>1.0037860750000001</v>
      </c>
      <c r="DA1222" s="96">
        <v>1.0291085639999999</v>
      </c>
      <c r="DB1222" s="96">
        <v>1.020531471</v>
      </c>
      <c r="DC1222">
        <v>2013</v>
      </c>
      <c r="DD1222" s="6">
        <v>12934.4</v>
      </c>
      <c r="DE1222" s="96">
        <v>1.3591152E-3</v>
      </c>
      <c r="DF1222" s="72">
        <v>877.25</v>
      </c>
      <c r="DG1222" s="96">
        <v>1.0002097308</v>
      </c>
      <c r="DH1222" s="72">
        <v>877.43398631000002</v>
      </c>
      <c r="DI1222" s="72">
        <v>879.54532802000006</v>
      </c>
      <c r="DJ1222" s="96">
        <v>1</v>
      </c>
      <c r="DK1222" s="72">
        <v>877.43398631000002</v>
      </c>
      <c r="DL1222" s="96">
        <v>1</v>
      </c>
      <c r="DM1222" s="72">
        <v>877.43398631000002</v>
      </c>
      <c r="DN1222" s="96">
        <v>1</v>
      </c>
      <c r="DO1222" s="96">
        <v>7.0200000000000004E-4</v>
      </c>
      <c r="DP1222" s="72">
        <v>0.62</v>
      </c>
      <c r="DQ1222" s="72">
        <v>876.81</v>
      </c>
      <c r="DR1222" t="s">
        <v>827</v>
      </c>
      <c r="DT1222" t="s">
        <v>811</v>
      </c>
    </row>
    <row r="1223" spans="1:124" x14ac:dyDescent="0.3">
      <c r="A1223" t="s">
        <v>828</v>
      </c>
      <c r="B1223">
        <v>21230</v>
      </c>
      <c r="C1223" s="95">
        <v>10008</v>
      </c>
      <c r="D1223" s="95">
        <v>43467268</v>
      </c>
      <c r="E1223" s="95">
        <v>9577</v>
      </c>
      <c r="F1223" s="95">
        <v>37142055</v>
      </c>
      <c r="G1223" s="95">
        <v>916</v>
      </c>
      <c r="H1223" s="95">
        <v>3993563</v>
      </c>
      <c r="I1223" s="95">
        <v>809</v>
      </c>
      <c r="J1223" s="95">
        <v>3327133</v>
      </c>
      <c r="K1223" s="95">
        <v>10154</v>
      </c>
      <c r="L1223" s="95">
        <v>45904270</v>
      </c>
      <c r="M1223" s="95">
        <v>9682</v>
      </c>
      <c r="N1223" s="95">
        <v>40162384</v>
      </c>
      <c r="O1223" s="95">
        <v>938</v>
      </c>
      <c r="P1223" s="95">
        <v>4422219</v>
      </c>
      <c r="Q1223" s="95">
        <v>824</v>
      </c>
      <c r="R1223" s="95">
        <v>3741546</v>
      </c>
      <c r="S1223" s="95">
        <v>10468</v>
      </c>
      <c r="T1223" s="95">
        <v>52783951</v>
      </c>
      <c r="U1223" s="95">
        <v>9927</v>
      </c>
      <c r="V1223" s="95">
        <v>42879062</v>
      </c>
      <c r="W1223" s="95">
        <v>934</v>
      </c>
      <c r="X1223" s="95">
        <v>5895429</v>
      </c>
      <c r="Y1223" s="95">
        <v>822</v>
      </c>
      <c r="Z1223" s="95">
        <v>3818508</v>
      </c>
      <c r="AA1223" s="95">
        <v>10712</v>
      </c>
      <c r="AB1223" s="95">
        <v>51207600</v>
      </c>
      <c r="AC1223" s="95">
        <v>10121</v>
      </c>
      <c r="AD1223" s="95">
        <v>45688064</v>
      </c>
      <c r="AE1223" s="95">
        <v>975</v>
      </c>
      <c r="AF1223" s="95">
        <v>6040458</v>
      </c>
      <c r="AG1223" s="95">
        <v>861</v>
      </c>
      <c r="AH1223" s="95">
        <v>4356283</v>
      </c>
      <c r="AI1223" s="95">
        <v>10831</v>
      </c>
      <c r="AJ1223" s="95">
        <v>52903479.600000001</v>
      </c>
      <c r="AK1223" s="95">
        <v>10208</v>
      </c>
      <c r="AL1223" s="95">
        <v>48142253.539999999</v>
      </c>
      <c r="AM1223" s="95">
        <v>1023</v>
      </c>
      <c r="AN1223" s="95">
        <v>5856330</v>
      </c>
      <c r="AO1223" s="95">
        <v>910</v>
      </c>
      <c r="AP1223" s="95">
        <v>4751578</v>
      </c>
      <c r="AQ1223" s="72">
        <v>362.05</v>
      </c>
      <c r="AR1223" s="72">
        <v>324.70999999999998</v>
      </c>
      <c r="AS1223" s="72">
        <v>686.76</v>
      </c>
      <c r="AT1223" s="95">
        <v>47460831</v>
      </c>
      <c r="AU1223" s="95">
        <v>40469188</v>
      </c>
      <c r="AV1223" s="95">
        <v>10924</v>
      </c>
      <c r="AW1223" s="95">
        <v>10386</v>
      </c>
      <c r="AX1223" s="72">
        <v>378.1</v>
      </c>
      <c r="AY1223" s="72">
        <v>348.24</v>
      </c>
      <c r="AZ1223" s="72">
        <v>726.34</v>
      </c>
      <c r="BA1223" s="95">
        <v>50326489</v>
      </c>
      <c r="BB1223" s="95">
        <v>43903930</v>
      </c>
      <c r="BC1223" s="95">
        <v>11092</v>
      </c>
      <c r="BD1223" s="95">
        <v>10506</v>
      </c>
      <c r="BE1223" s="72">
        <v>428.87</v>
      </c>
      <c r="BF1223" s="72">
        <v>362.03</v>
      </c>
      <c r="BG1223" s="72">
        <v>790.9</v>
      </c>
      <c r="BH1223" s="95">
        <v>58679380</v>
      </c>
      <c r="BI1223" s="95">
        <v>46697570</v>
      </c>
      <c r="BJ1223" s="95">
        <v>11402</v>
      </c>
      <c r="BK1223" s="95">
        <v>10749</v>
      </c>
      <c r="BL1223" s="72">
        <v>408.2</v>
      </c>
      <c r="BM1223" s="72">
        <v>379.75</v>
      </c>
      <c r="BN1223" s="72">
        <v>787.95</v>
      </c>
      <c r="BO1223" s="95">
        <v>57248058</v>
      </c>
      <c r="BP1223" s="95">
        <v>50044347</v>
      </c>
      <c r="BQ1223" s="95">
        <v>11687</v>
      </c>
      <c r="BR1223" s="95">
        <v>10982</v>
      </c>
      <c r="BS1223" s="72">
        <v>413.08</v>
      </c>
      <c r="BT1223" s="72">
        <v>396.46</v>
      </c>
      <c r="BU1223" s="72">
        <v>809.54</v>
      </c>
      <c r="BV1223" s="95">
        <v>58759809.600000001</v>
      </c>
      <c r="BW1223" s="95">
        <v>52893831.539999999</v>
      </c>
      <c r="BX1223" s="95">
        <v>11854</v>
      </c>
      <c r="BY1223" s="95">
        <v>11118</v>
      </c>
      <c r="BZ1223" s="95">
        <v>10668</v>
      </c>
      <c r="CA1223" s="95">
        <v>10809</v>
      </c>
      <c r="CB1223" s="95">
        <v>11087</v>
      </c>
      <c r="CC1223" s="95">
        <v>11352</v>
      </c>
      <c r="CD1223" s="95">
        <v>11494</v>
      </c>
      <c r="CE1223" s="72">
        <v>650.75523149000003</v>
      </c>
      <c r="CF1223" s="72">
        <v>676.59346364999999</v>
      </c>
      <c r="CG1223" s="72">
        <v>712.40329333</v>
      </c>
      <c r="CH1223" s="72">
        <v>716.50152150999998</v>
      </c>
      <c r="CI1223" s="72">
        <v>731.52548966999996</v>
      </c>
      <c r="CJ1223" s="96">
        <v>1.0553276666</v>
      </c>
      <c r="CK1223" s="96">
        <v>1.0735250029000001</v>
      </c>
      <c r="CL1223" s="96">
        <v>1.1101857718000001</v>
      </c>
      <c r="CM1223" s="96">
        <v>1.0997185300000001</v>
      </c>
      <c r="CN1223" s="96">
        <v>1.1066463321</v>
      </c>
      <c r="CO1223" s="96">
        <v>0.95019621139999999</v>
      </c>
      <c r="CP1223" s="96">
        <v>1.1461639687</v>
      </c>
      <c r="CQ1223" s="96">
        <v>0.99584056389999998</v>
      </c>
      <c r="CR1223" s="96">
        <v>1.1509511126</v>
      </c>
      <c r="CS1223" s="95">
        <v>10696</v>
      </c>
      <c r="CT1223" s="95">
        <v>10860</v>
      </c>
      <c r="CU1223" s="95">
        <v>11001</v>
      </c>
      <c r="CV1223" s="95">
        <v>11346</v>
      </c>
      <c r="CW1223" s="95">
        <v>11545</v>
      </c>
      <c r="CX1223" s="96">
        <v>0.93696668400000005</v>
      </c>
      <c r="CY1223" s="96">
        <v>0.94306030900000004</v>
      </c>
      <c r="CZ1223" s="96">
        <v>0.95894690199999999</v>
      </c>
      <c r="DA1223" s="96">
        <v>0.95817821000000003</v>
      </c>
      <c r="DB1223" s="96">
        <v>0.95298259699999999</v>
      </c>
      <c r="DC1223">
        <v>2013</v>
      </c>
      <c r="DD1223" s="6">
        <v>10748.2</v>
      </c>
      <c r="DE1223" s="96">
        <v>1.7629441E-3</v>
      </c>
      <c r="DF1223" s="72">
        <v>882.36</v>
      </c>
      <c r="DG1223" s="96">
        <v>1</v>
      </c>
      <c r="DH1223" s="72">
        <v>882.36</v>
      </c>
      <c r="DI1223" s="72">
        <v>858.26345251999999</v>
      </c>
      <c r="DJ1223" s="96">
        <v>1</v>
      </c>
      <c r="DK1223" s="72">
        <v>882.36</v>
      </c>
      <c r="DL1223" s="96">
        <v>1</v>
      </c>
      <c r="DM1223" s="72">
        <v>882.36</v>
      </c>
      <c r="DN1223" s="96">
        <v>1</v>
      </c>
      <c r="DO1223" s="96">
        <v>1.369E-3</v>
      </c>
      <c r="DP1223" s="72">
        <v>1.21</v>
      </c>
      <c r="DQ1223" s="72">
        <v>881.15</v>
      </c>
      <c r="DR1223" t="s">
        <v>828</v>
      </c>
      <c r="DT1223" t="s">
        <v>811</v>
      </c>
    </row>
    <row r="1224" spans="1:124" x14ac:dyDescent="0.3">
      <c r="A1224" t="s">
        <v>829</v>
      </c>
      <c r="B1224">
        <v>22000</v>
      </c>
      <c r="C1224" s="95">
        <v>48478</v>
      </c>
      <c r="D1224" s="95">
        <v>221076187</v>
      </c>
      <c r="E1224" s="95">
        <v>46017</v>
      </c>
      <c r="F1224" s="95">
        <v>175853309</v>
      </c>
      <c r="G1224" s="95">
        <v>5434</v>
      </c>
      <c r="H1224" s="95">
        <v>21156019</v>
      </c>
      <c r="I1224" s="95">
        <v>4722</v>
      </c>
      <c r="J1224" s="95">
        <v>19959763</v>
      </c>
      <c r="K1224" s="95">
        <v>48579</v>
      </c>
      <c r="L1224" s="95">
        <v>225389226</v>
      </c>
      <c r="M1224" s="95">
        <v>45881</v>
      </c>
      <c r="N1224" s="95">
        <v>182318948</v>
      </c>
      <c r="O1224" s="95">
        <v>5597</v>
      </c>
      <c r="P1224" s="95">
        <v>22340574</v>
      </c>
      <c r="Q1224" s="95">
        <v>4853</v>
      </c>
      <c r="R1224" s="95">
        <v>20476855</v>
      </c>
      <c r="S1224" s="95">
        <v>48911</v>
      </c>
      <c r="T1224" s="95">
        <v>239624118</v>
      </c>
      <c r="U1224" s="95">
        <v>45971</v>
      </c>
      <c r="V1224" s="95">
        <v>187499515</v>
      </c>
      <c r="W1224" s="95">
        <v>5790</v>
      </c>
      <c r="X1224" s="95">
        <v>23753421</v>
      </c>
      <c r="Y1224" s="95">
        <v>5019</v>
      </c>
      <c r="Z1224" s="95">
        <v>22168480</v>
      </c>
      <c r="AA1224" s="95">
        <v>49095</v>
      </c>
      <c r="AB1224" s="95">
        <v>241532749</v>
      </c>
      <c r="AC1224" s="95">
        <v>45952</v>
      </c>
      <c r="AD1224" s="95">
        <v>193954918</v>
      </c>
      <c r="AE1224" s="95">
        <v>5883</v>
      </c>
      <c r="AF1224" s="95">
        <v>26383615</v>
      </c>
      <c r="AG1224" s="95">
        <v>5125</v>
      </c>
      <c r="AH1224" s="95">
        <v>24558220</v>
      </c>
      <c r="AI1224" s="95">
        <v>49625</v>
      </c>
      <c r="AJ1224" s="95">
        <v>252540113</v>
      </c>
      <c r="AK1224" s="95">
        <v>46309</v>
      </c>
      <c r="AL1224" s="95">
        <v>199703155.44</v>
      </c>
      <c r="AM1224" s="95">
        <v>6045</v>
      </c>
      <c r="AN1224" s="95">
        <v>27942933</v>
      </c>
      <c r="AO1224" s="95">
        <v>5258</v>
      </c>
      <c r="AP1224" s="95">
        <v>25328017</v>
      </c>
      <c r="AQ1224" s="72">
        <v>374.43</v>
      </c>
      <c r="AR1224" s="72">
        <v>321.60000000000002</v>
      </c>
      <c r="AS1224" s="72">
        <v>696.03</v>
      </c>
      <c r="AT1224" s="95">
        <v>242232206</v>
      </c>
      <c r="AU1224" s="95">
        <v>195813072</v>
      </c>
      <c r="AV1224" s="95">
        <v>53912</v>
      </c>
      <c r="AW1224" s="95">
        <v>50739</v>
      </c>
      <c r="AX1224" s="72">
        <v>381.06</v>
      </c>
      <c r="AY1224" s="72">
        <v>333.1</v>
      </c>
      <c r="AZ1224" s="72">
        <v>714.16</v>
      </c>
      <c r="BA1224" s="95">
        <v>247729800</v>
      </c>
      <c r="BB1224" s="95">
        <v>202795803</v>
      </c>
      <c r="BC1224" s="95">
        <v>54176</v>
      </c>
      <c r="BD1224" s="95">
        <v>50734</v>
      </c>
      <c r="BE1224" s="72">
        <v>401.24</v>
      </c>
      <c r="BF1224" s="72">
        <v>342.66</v>
      </c>
      <c r="BG1224" s="72">
        <v>743.9</v>
      </c>
      <c r="BH1224" s="95">
        <v>263377539</v>
      </c>
      <c r="BI1224" s="95">
        <v>209667995</v>
      </c>
      <c r="BJ1224" s="95">
        <v>54701</v>
      </c>
      <c r="BK1224" s="95">
        <v>50990</v>
      </c>
      <c r="BL1224" s="72">
        <v>406.1</v>
      </c>
      <c r="BM1224" s="72">
        <v>356.51</v>
      </c>
      <c r="BN1224" s="72">
        <v>762.61</v>
      </c>
      <c r="BO1224" s="95">
        <v>267916364</v>
      </c>
      <c r="BP1224" s="95">
        <v>218513138</v>
      </c>
      <c r="BQ1224" s="95">
        <v>54978</v>
      </c>
      <c r="BR1224" s="95">
        <v>51077</v>
      </c>
      <c r="BS1224" s="72">
        <v>419.86</v>
      </c>
      <c r="BT1224" s="72">
        <v>363.66</v>
      </c>
      <c r="BU1224" s="72">
        <v>783.52</v>
      </c>
      <c r="BV1224" s="95">
        <v>280483046</v>
      </c>
      <c r="BW1224" s="95">
        <v>225031172.44</v>
      </c>
      <c r="BX1224" s="95">
        <v>55670</v>
      </c>
      <c r="BY1224" s="95">
        <v>51567</v>
      </c>
      <c r="BZ1224" s="95">
        <v>52400</v>
      </c>
      <c r="CA1224" s="95">
        <v>52516</v>
      </c>
      <c r="CB1224" s="95">
        <v>52912</v>
      </c>
      <c r="CC1224" s="95">
        <v>53126</v>
      </c>
      <c r="CD1224" s="95">
        <v>53663</v>
      </c>
      <c r="CE1224" s="72">
        <v>650.75523149000003</v>
      </c>
      <c r="CF1224" s="72">
        <v>676.59346364999999</v>
      </c>
      <c r="CG1224" s="72">
        <v>712.40329333</v>
      </c>
      <c r="CH1224" s="72">
        <v>716.50152150999998</v>
      </c>
      <c r="CI1224" s="72">
        <v>731.52548966999996</v>
      </c>
      <c r="CJ1224" s="96">
        <v>1.0695726538999999</v>
      </c>
      <c r="CK1224" s="96">
        <v>1.0555230553999999</v>
      </c>
      <c r="CL1224" s="96">
        <v>1.0442119049</v>
      </c>
      <c r="CM1224" s="96">
        <v>1.0643522408999999</v>
      </c>
      <c r="CN1224" s="96">
        <v>1.0710768264999999</v>
      </c>
      <c r="CO1224" s="96">
        <v>0.98915269159999997</v>
      </c>
      <c r="CP1224" s="96">
        <v>1.0725819636</v>
      </c>
      <c r="CQ1224" s="96">
        <v>0.99584056389999998</v>
      </c>
      <c r="CR1224" s="96">
        <v>1.0770617801</v>
      </c>
      <c r="CS1224" s="95">
        <v>50141</v>
      </c>
      <c r="CT1224" s="95">
        <v>50300</v>
      </c>
      <c r="CU1224" s="95">
        <v>50468</v>
      </c>
      <c r="CV1224" s="95">
        <v>50479</v>
      </c>
      <c r="CW1224" s="95">
        <v>50987</v>
      </c>
      <c r="CX1224" s="96">
        <v>0.98410771799999996</v>
      </c>
      <c r="CY1224" s="96">
        <v>0.98982895900000001</v>
      </c>
      <c r="CZ1224" s="96">
        <v>0.99277402699999995</v>
      </c>
      <c r="DA1224" s="96">
        <v>0.99230039599999997</v>
      </c>
      <c r="DB1224" s="96">
        <v>0.98674598499999999</v>
      </c>
      <c r="DC1224">
        <v>2013</v>
      </c>
      <c r="DD1224" s="6">
        <v>51021.4</v>
      </c>
      <c r="DE1224" s="96">
        <v>4.4941149999999999E-3</v>
      </c>
      <c r="DF1224" s="72">
        <v>823.46</v>
      </c>
      <c r="DG1224" s="96">
        <v>1.0026932314000001</v>
      </c>
      <c r="DH1224" s="72">
        <v>825.67776831000003</v>
      </c>
      <c r="DI1224" s="72">
        <v>825.67776831000003</v>
      </c>
      <c r="DJ1224" s="96">
        <v>1</v>
      </c>
      <c r="DK1224" s="72">
        <v>825.67776831000003</v>
      </c>
      <c r="DL1224" s="96">
        <v>1</v>
      </c>
      <c r="DM1224" s="72">
        <v>825.67776831000003</v>
      </c>
      <c r="DN1224" s="96">
        <v>1</v>
      </c>
      <c r="DO1224" s="96">
        <v>1.5476E-2</v>
      </c>
      <c r="DP1224" s="72">
        <v>12.78</v>
      </c>
      <c r="DQ1224" s="72">
        <v>812.9</v>
      </c>
      <c r="DR1224" t="s">
        <v>829</v>
      </c>
      <c r="DT1224" t="s">
        <v>830</v>
      </c>
    </row>
    <row r="1225" spans="1:124" x14ac:dyDescent="0.3">
      <c r="A1225" t="s">
        <v>831</v>
      </c>
      <c r="B1225">
        <v>22010</v>
      </c>
      <c r="C1225" s="95">
        <v>22506</v>
      </c>
      <c r="D1225" s="95">
        <v>96198609</v>
      </c>
      <c r="E1225" s="95">
        <v>21433</v>
      </c>
      <c r="F1225" s="95">
        <v>78283379</v>
      </c>
      <c r="G1225" s="95">
        <v>4534</v>
      </c>
      <c r="H1225" s="95">
        <v>18541472</v>
      </c>
      <c r="I1225" s="95">
        <v>3938</v>
      </c>
      <c r="J1225" s="95">
        <v>15318709</v>
      </c>
      <c r="K1225" s="95">
        <v>22576</v>
      </c>
      <c r="L1225" s="95">
        <v>103937297</v>
      </c>
      <c r="M1225" s="95">
        <v>21440</v>
      </c>
      <c r="N1225" s="95">
        <v>82155283</v>
      </c>
      <c r="O1225" s="95">
        <v>4728</v>
      </c>
      <c r="P1225" s="95">
        <v>17206682</v>
      </c>
      <c r="Q1225" s="95">
        <v>4113</v>
      </c>
      <c r="R1225" s="95">
        <v>15472581</v>
      </c>
      <c r="S1225" s="95">
        <v>22729</v>
      </c>
      <c r="T1225" s="95">
        <v>110460256</v>
      </c>
      <c r="U1225" s="95">
        <v>21488</v>
      </c>
      <c r="V1225" s="95">
        <v>84723433</v>
      </c>
      <c r="W1225" s="95">
        <v>4887</v>
      </c>
      <c r="X1225" s="95">
        <v>19102501</v>
      </c>
      <c r="Y1225" s="95">
        <v>4285</v>
      </c>
      <c r="Z1225" s="95">
        <v>17123168</v>
      </c>
      <c r="AA1225" s="95">
        <v>22835</v>
      </c>
      <c r="AB1225" s="95">
        <v>103877432</v>
      </c>
      <c r="AC1225" s="95">
        <v>21490</v>
      </c>
      <c r="AD1225" s="95">
        <v>90786507</v>
      </c>
      <c r="AE1225" s="95">
        <v>5059</v>
      </c>
      <c r="AF1225" s="95">
        <v>19570141</v>
      </c>
      <c r="AG1225" s="95">
        <v>4456</v>
      </c>
      <c r="AH1225" s="95">
        <v>20039448</v>
      </c>
      <c r="AI1225" s="95">
        <v>22947</v>
      </c>
      <c r="AJ1225" s="95">
        <v>111493014</v>
      </c>
      <c r="AK1225" s="95">
        <v>21601</v>
      </c>
      <c r="AL1225" s="95">
        <v>95439371</v>
      </c>
      <c r="AM1225" s="95">
        <v>5213</v>
      </c>
      <c r="AN1225" s="95">
        <v>23886794</v>
      </c>
      <c r="AO1225" s="95">
        <v>4610</v>
      </c>
      <c r="AP1225" s="95">
        <v>21821676</v>
      </c>
      <c r="AQ1225" s="72">
        <v>353.61</v>
      </c>
      <c r="AR1225" s="72">
        <v>307.44</v>
      </c>
      <c r="AS1225" s="72">
        <v>661.05</v>
      </c>
      <c r="AT1225" s="95">
        <v>114740081</v>
      </c>
      <c r="AU1225" s="95">
        <v>93602088</v>
      </c>
      <c r="AV1225" s="95">
        <v>27040</v>
      </c>
      <c r="AW1225" s="95">
        <v>25371</v>
      </c>
      <c r="AX1225" s="72">
        <v>369.74</v>
      </c>
      <c r="AY1225" s="72">
        <v>318.38</v>
      </c>
      <c r="AZ1225" s="72">
        <v>688.12</v>
      </c>
      <c r="BA1225" s="95">
        <v>121143979</v>
      </c>
      <c r="BB1225" s="95">
        <v>97627864</v>
      </c>
      <c r="BC1225" s="95">
        <v>27304</v>
      </c>
      <c r="BD1225" s="95">
        <v>25553</v>
      </c>
      <c r="BE1225" s="72">
        <v>390.97</v>
      </c>
      <c r="BF1225" s="72">
        <v>329.31</v>
      </c>
      <c r="BG1225" s="72">
        <v>720.28</v>
      </c>
      <c r="BH1225" s="95">
        <v>129562757</v>
      </c>
      <c r="BI1225" s="95">
        <v>101846601</v>
      </c>
      <c r="BJ1225" s="95">
        <v>27616</v>
      </c>
      <c r="BK1225" s="95">
        <v>25773</v>
      </c>
      <c r="BL1225" s="72">
        <v>368.8</v>
      </c>
      <c r="BM1225" s="72">
        <v>355.95</v>
      </c>
      <c r="BN1225" s="72">
        <v>724.75</v>
      </c>
      <c r="BO1225" s="95">
        <v>123447573</v>
      </c>
      <c r="BP1225" s="95">
        <v>110825955</v>
      </c>
      <c r="BQ1225" s="95">
        <v>27894</v>
      </c>
      <c r="BR1225" s="95">
        <v>25946</v>
      </c>
      <c r="BS1225" s="72">
        <v>400.63</v>
      </c>
      <c r="BT1225" s="72">
        <v>372.81</v>
      </c>
      <c r="BU1225" s="72">
        <v>773.44</v>
      </c>
      <c r="BV1225" s="95">
        <v>135379808</v>
      </c>
      <c r="BW1225" s="95">
        <v>117261047</v>
      </c>
      <c r="BX1225" s="95">
        <v>28160</v>
      </c>
      <c r="BY1225" s="95">
        <v>26211</v>
      </c>
      <c r="BZ1225" s="95">
        <v>26245</v>
      </c>
      <c r="CA1225" s="95">
        <v>26459</v>
      </c>
      <c r="CB1225" s="95">
        <v>26728</v>
      </c>
      <c r="CC1225" s="95">
        <v>26969</v>
      </c>
      <c r="CD1225" s="95">
        <v>27207</v>
      </c>
      <c r="CE1225" s="72">
        <v>650.75523149000003</v>
      </c>
      <c r="CF1225" s="72">
        <v>676.59346364999999</v>
      </c>
      <c r="CG1225" s="72">
        <v>712.40329333</v>
      </c>
      <c r="CH1225" s="72">
        <v>716.50152150999998</v>
      </c>
      <c r="CI1225" s="72">
        <v>731.52548966999996</v>
      </c>
      <c r="CJ1225" s="96">
        <v>1.0158197246</v>
      </c>
      <c r="CK1225" s="96">
        <v>1.0170361332</v>
      </c>
      <c r="CL1225" s="96">
        <v>1.0110565276000001</v>
      </c>
      <c r="CM1225" s="96">
        <v>1.0115121576999999</v>
      </c>
      <c r="CN1225" s="96">
        <v>1.0572974023999999</v>
      </c>
      <c r="CO1225" s="96">
        <v>1.0122605105</v>
      </c>
      <c r="CP1225" s="96">
        <v>1.0101593202000001</v>
      </c>
      <c r="CQ1225" s="96">
        <v>0.99584056389999998</v>
      </c>
      <c r="CR1225" s="96">
        <v>1.0143784181</v>
      </c>
      <c r="CS1225" s="95">
        <v>25042</v>
      </c>
      <c r="CT1225" s="95">
        <v>25396</v>
      </c>
      <c r="CU1225" s="95">
        <v>25543</v>
      </c>
      <c r="CV1225" s="95">
        <v>25705</v>
      </c>
      <c r="CW1225" s="95">
        <v>25975</v>
      </c>
      <c r="CX1225" s="96">
        <v>1.0099242980000001</v>
      </c>
      <c r="CY1225" s="96">
        <v>1.0142248119999999</v>
      </c>
      <c r="CZ1225" s="96">
        <v>1.01376913</v>
      </c>
      <c r="DA1225" s="96">
        <v>1.0183209049999999</v>
      </c>
      <c r="DB1225" s="96">
        <v>1.005111364</v>
      </c>
      <c r="DC1225">
        <v>2013</v>
      </c>
      <c r="DD1225" s="6">
        <v>25770.799999999999</v>
      </c>
      <c r="DE1225" s="96">
        <v>1.4055223800000001E-2</v>
      </c>
      <c r="DF1225" s="72">
        <v>768.08</v>
      </c>
      <c r="DG1225" s="96">
        <v>1</v>
      </c>
      <c r="DH1225" s="72">
        <v>768.08</v>
      </c>
      <c r="DI1225" s="72">
        <v>768.08</v>
      </c>
      <c r="DJ1225" s="96">
        <v>1</v>
      </c>
      <c r="DK1225" s="72">
        <v>768.08</v>
      </c>
      <c r="DL1225" s="96">
        <v>1</v>
      </c>
      <c r="DM1225" s="72">
        <v>768.08</v>
      </c>
      <c r="DN1225" s="96">
        <v>0.63455131929999997</v>
      </c>
      <c r="DO1225" s="96">
        <v>3.7822000000000001E-2</v>
      </c>
      <c r="DP1225" s="72">
        <v>18.43</v>
      </c>
      <c r="DQ1225" s="72">
        <v>749.65</v>
      </c>
      <c r="DR1225" t="s">
        <v>831</v>
      </c>
      <c r="DT1225" t="s">
        <v>830</v>
      </c>
    </row>
    <row r="1226" spans="1:124" x14ac:dyDescent="0.3">
      <c r="A1226" t="s">
        <v>832</v>
      </c>
      <c r="B1226">
        <v>22020</v>
      </c>
      <c r="C1226" s="95">
        <v>63781</v>
      </c>
      <c r="D1226" s="95">
        <v>322855223</v>
      </c>
      <c r="E1226" s="95">
        <v>59297</v>
      </c>
      <c r="F1226" s="95">
        <v>212963867</v>
      </c>
      <c r="G1226" s="95">
        <v>17542</v>
      </c>
      <c r="H1226" s="95">
        <v>58069916</v>
      </c>
      <c r="I1226" s="95">
        <v>14800</v>
      </c>
      <c r="J1226" s="95">
        <v>51559728</v>
      </c>
      <c r="K1226" s="95">
        <v>63427</v>
      </c>
      <c r="L1226" s="95">
        <v>325612847</v>
      </c>
      <c r="M1226" s="95">
        <v>58566</v>
      </c>
      <c r="N1226" s="95">
        <v>220969228</v>
      </c>
      <c r="O1226" s="95">
        <v>18139</v>
      </c>
      <c r="P1226" s="95">
        <v>60065256</v>
      </c>
      <c r="Q1226" s="95">
        <v>15341</v>
      </c>
      <c r="R1226" s="95">
        <v>55905436</v>
      </c>
      <c r="S1226" s="95">
        <v>63192</v>
      </c>
      <c r="T1226" s="95">
        <v>332010577</v>
      </c>
      <c r="U1226" s="95">
        <v>57899</v>
      </c>
      <c r="V1226" s="95">
        <v>229363227</v>
      </c>
      <c r="W1226" s="95">
        <v>18567</v>
      </c>
      <c r="X1226" s="95">
        <v>68090919</v>
      </c>
      <c r="Y1226" s="95">
        <v>15791</v>
      </c>
      <c r="Z1226" s="95">
        <v>63052895</v>
      </c>
      <c r="AA1226" s="95">
        <v>63492</v>
      </c>
      <c r="AB1226" s="95">
        <v>336822225</v>
      </c>
      <c r="AC1226" s="95">
        <v>57965</v>
      </c>
      <c r="AD1226" s="95">
        <v>243665969</v>
      </c>
      <c r="AE1226" s="95">
        <v>19001</v>
      </c>
      <c r="AF1226" s="95">
        <v>76584968</v>
      </c>
      <c r="AG1226" s="95">
        <v>16234</v>
      </c>
      <c r="AH1226" s="95">
        <v>72254322</v>
      </c>
      <c r="AI1226" s="95">
        <v>64502</v>
      </c>
      <c r="AJ1226" s="95">
        <v>360003565</v>
      </c>
      <c r="AK1226" s="95">
        <v>58801</v>
      </c>
      <c r="AL1226" s="95">
        <v>254849029</v>
      </c>
      <c r="AM1226" s="95">
        <v>19868</v>
      </c>
      <c r="AN1226" s="95">
        <v>85790009</v>
      </c>
      <c r="AO1226" s="95">
        <v>17117</v>
      </c>
      <c r="AP1226" s="95">
        <v>79035280</v>
      </c>
      <c r="AQ1226" s="72">
        <v>390.34</v>
      </c>
      <c r="AR1226" s="72">
        <v>297.5</v>
      </c>
      <c r="AS1226" s="72">
        <v>687.84</v>
      </c>
      <c r="AT1226" s="95">
        <v>380925139</v>
      </c>
      <c r="AU1226" s="95">
        <v>264523595</v>
      </c>
      <c r="AV1226" s="95">
        <v>81323</v>
      </c>
      <c r="AW1226" s="95">
        <v>74097</v>
      </c>
      <c r="AX1226" s="72">
        <v>394.03</v>
      </c>
      <c r="AY1226" s="72">
        <v>312.19</v>
      </c>
      <c r="AZ1226" s="72">
        <v>706.22</v>
      </c>
      <c r="BA1226" s="95">
        <v>385678103</v>
      </c>
      <c r="BB1226" s="95">
        <v>276874664</v>
      </c>
      <c r="BC1226" s="95">
        <v>81566</v>
      </c>
      <c r="BD1226" s="95">
        <v>73907</v>
      </c>
      <c r="BE1226" s="72">
        <v>407.81</v>
      </c>
      <c r="BF1226" s="72">
        <v>330.68</v>
      </c>
      <c r="BG1226" s="72">
        <v>738.49</v>
      </c>
      <c r="BH1226" s="95">
        <v>400101496</v>
      </c>
      <c r="BI1226" s="95">
        <v>292416122</v>
      </c>
      <c r="BJ1226" s="95">
        <v>81759</v>
      </c>
      <c r="BK1226" s="95">
        <v>73690</v>
      </c>
      <c r="BL1226" s="72">
        <v>417.62</v>
      </c>
      <c r="BM1226" s="72">
        <v>354.81</v>
      </c>
      <c r="BN1226" s="72">
        <v>772.43</v>
      </c>
      <c r="BO1226" s="95">
        <v>413407193</v>
      </c>
      <c r="BP1226" s="95">
        <v>315920291</v>
      </c>
      <c r="BQ1226" s="95">
        <v>82493</v>
      </c>
      <c r="BR1226" s="95">
        <v>74199</v>
      </c>
      <c r="BS1226" s="72">
        <v>440.32</v>
      </c>
      <c r="BT1226" s="72">
        <v>366.5</v>
      </c>
      <c r="BU1226" s="72">
        <v>806.82</v>
      </c>
      <c r="BV1226" s="95">
        <v>445793574</v>
      </c>
      <c r="BW1226" s="95">
        <v>333884309</v>
      </c>
      <c r="BX1226" s="95">
        <v>84370</v>
      </c>
      <c r="BY1226" s="95">
        <v>75918</v>
      </c>
      <c r="BZ1226" s="95">
        <v>77879</v>
      </c>
      <c r="CA1226" s="95">
        <v>77875</v>
      </c>
      <c r="CB1226" s="95">
        <v>77870</v>
      </c>
      <c r="CC1226" s="95">
        <v>78556</v>
      </c>
      <c r="CD1226" s="95">
        <v>80235</v>
      </c>
      <c r="CE1226" s="72">
        <v>650.75523149000003</v>
      </c>
      <c r="CF1226" s="72">
        <v>676.59346364999999</v>
      </c>
      <c r="CG1226" s="72">
        <v>712.40329333</v>
      </c>
      <c r="CH1226" s="72">
        <v>716.50152150999998</v>
      </c>
      <c r="CI1226" s="72">
        <v>731.52548966999996</v>
      </c>
      <c r="CJ1226" s="96">
        <v>1.0569872767999999</v>
      </c>
      <c r="CK1226" s="96">
        <v>1.0437877956999999</v>
      </c>
      <c r="CL1226" s="96">
        <v>1.0366178917</v>
      </c>
      <c r="CM1226" s="96">
        <v>1.0780577247000001</v>
      </c>
      <c r="CN1226" s="96">
        <v>1.1029280748000001</v>
      </c>
      <c r="CO1226" s="96">
        <v>1.0649133497000001</v>
      </c>
      <c r="CP1226" s="96">
        <v>0.99883784259999997</v>
      </c>
      <c r="CQ1226" s="96">
        <v>0.99584056389999998</v>
      </c>
      <c r="CR1226" s="96">
        <v>1.0030096545</v>
      </c>
      <c r="CS1226" s="95">
        <v>72862</v>
      </c>
      <c r="CT1226" s="95">
        <v>73004</v>
      </c>
      <c r="CU1226" s="95">
        <v>72637</v>
      </c>
      <c r="CV1226" s="95">
        <v>73164</v>
      </c>
      <c r="CW1226" s="95">
        <v>74745</v>
      </c>
      <c r="CX1226" s="96">
        <v>1.078052088</v>
      </c>
      <c r="CY1226" s="96">
        <v>1.073285646</v>
      </c>
      <c r="CZ1226" s="96">
        <v>1.068886811</v>
      </c>
      <c r="DA1226" s="96">
        <v>1.058643107</v>
      </c>
      <c r="DB1226" s="96">
        <v>1.046204538</v>
      </c>
      <c r="DC1226">
        <v>2013</v>
      </c>
      <c r="DD1226" s="6">
        <v>74362.2</v>
      </c>
      <c r="DE1226" s="96">
        <v>6.0416914000000002E-3</v>
      </c>
      <c r="DF1226" s="72">
        <v>765.65</v>
      </c>
      <c r="DG1226" s="96">
        <v>1.0009111127999999</v>
      </c>
      <c r="DH1226" s="72">
        <v>766.34759349000001</v>
      </c>
      <c r="DI1226" s="72">
        <v>766.34759349000001</v>
      </c>
      <c r="DJ1226" s="96">
        <v>1</v>
      </c>
      <c r="DK1226" s="72">
        <v>766.34759349000001</v>
      </c>
      <c r="DL1226" s="96">
        <v>1</v>
      </c>
      <c r="DM1226" s="72">
        <v>766.34759349000001</v>
      </c>
      <c r="DN1226" s="96">
        <v>1</v>
      </c>
      <c r="DO1226" s="96">
        <v>1.907E-2</v>
      </c>
      <c r="DP1226" s="72">
        <v>14.61</v>
      </c>
      <c r="DQ1226" s="72">
        <v>751.74</v>
      </c>
      <c r="DR1226" t="s">
        <v>832</v>
      </c>
      <c r="DT1226" t="s">
        <v>830</v>
      </c>
    </row>
    <row r="1227" spans="1:124" x14ac:dyDescent="0.3">
      <c r="A1227" t="s">
        <v>833</v>
      </c>
      <c r="B1227">
        <v>22030</v>
      </c>
      <c r="C1227" s="95">
        <v>2393</v>
      </c>
      <c r="D1227" s="95">
        <v>11099659</v>
      </c>
      <c r="E1227" s="95">
        <v>2276</v>
      </c>
      <c r="F1227" s="95">
        <v>10787634</v>
      </c>
      <c r="G1227" s="95">
        <v>231</v>
      </c>
      <c r="H1227" s="95">
        <v>968863</v>
      </c>
      <c r="I1227" s="95">
        <v>211</v>
      </c>
      <c r="J1227" s="95">
        <v>918993</v>
      </c>
      <c r="K1227" s="95">
        <v>2480</v>
      </c>
      <c r="L1227" s="95">
        <v>10591198</v>
      </c>
      <c r="M1227" s="95">
        <v>2345</v>
      </c>
      <c r="N1227" s="95">
        <v>11316285</v>
      </c>
      <c r="O1227" s="95">
        <v>244</v>
      </c>
      <c r="P1227" s="95">
        <v>1071519</v>
      </c>
      <c r="Q1227" s="95">
        <v>221</v>
      </c>
      <c r="R1227" s="95">
        <v>1017161</v>
      </c>
      <c r="S1227" s="95">
        <v>2585</v>
      </c>
      <c r="T1227" s="95">
        <v>13923350</v>
      </c>
      <c r="U1227" s="95">
        <v>2419</v>
      </c>
      <c r="V1227" s="95">
        <v>9684455</v>
      </c>
      <c r="W1227" s="95">
        <v>238</v>
      </c>
      <c r="X1227" s="95">
        <v>789721</v>
      </c>
      <c r="Y1227" s="95">
        <v>219</v>
      </c>
      <c r="Z1227" s="95">
        <v>819893</v>
      </c>
      <c r="AA1227" s="95">
        <v>2687</v>
      </c>
      <c r="AB1227" s="95">
        <v>14843248</v>
      </c>
      <c r="AC1227" s="95">
        <v>2501</v>
      </c>
      <c r="AD1227" s="95">
        <v>11375812</v>
      </c>
      <c r="AE1227" s="95">
        <v>239</v>
      </c>
      <c r="AF1227" s="95">
        <v>1448156</v>
      </c>
      <c r="AG1227" s="95">
        <v>219</v>
      </c>
      <c r="AH1227" s="95">
        <v>1234122</v>
      </c>
      <c r="AI1227" s="95">
        <v>2799</v>
      </c>
      <c r="AJ1227" s="95">
        <v>16005508.939999999</v>
      </c>
      <c r="AK1227" s="95">
        <v>2599</v>
      </c>
      <c r="AL1227" s="95">
        <v>12474841.58</v>
      </c>
      <c r="AM1227" s="95">
        <v>242</v>
      </c>
      <c r="AN1227" s="95">
        <v>1430683</v>
      </c>
      <c r="AO1227" s="95">
        <v>221</v>
      </c>
      <c r="AP1227" s="95">
        <v>1216686</v>
      </c>
      <c r="AQ1227" s="72">
        <v>383.27</v>
      </c>
      <c r="AR1227" s="72">
        <v>392.26</v>
      </c>
      <c r="AS1227" s="72">
        <v>775.53</v>
      </c>
      <c r="AT1227" s="95">
        <v>12068522</v>
      </c>
      <c r="AU1227" s="95">
        <v>11706627</v>
      </c>
      <c r="AV1227" s="95">
        <v>2624</v>
      </c>
      <c r="AW1227" s="95">
        <v>2487</v>
      </c>
      <c r="AX1227" s="72">
        <v>356.79</v>
      </c>
      <c r="AY1227" s="72">
        <v>400.54</v>
      </c>
      <c r="AZ1227" s="72">
        <v>757.33</v>
      </c>
      <c r="BA1227" s="95">
        <v>11662717</v>
      </c>
      <c r="BB1227" s="95">
        <v>12333446</v>
      </c>
      <c r="BC1227" s="95">
        <v>2724</v>
      </c>
      <c r="BD1227" s="95">
        <v>2566</v>
      </c>
      <c r="BE1227" s="72">
        <v>434.32</v>
      </c>
      <c r="BF1227" s="72">
        <v>331.83</v>
      </c>
      <c r="BG1227" s="72">
        <v>766.15</v>
      </c>
      <c r="BH1227" s="95">
        <v>14713071</v>
      </c>
      <c r="BI1227" s="95">
        <v>10504348</v>
      </c>
      <c r="BJ1227" s="95">
        <v>2823</v>
      </c>
      <c r="BK1227" s="95">
        <v>2638</v>
      </c>
      <c r="BL1227" s="72">
        <v>463.98</v>
      </c>
      <c r="BM1227" s="72">
        <v>386.33</v>
      </c>
      <c r="BN1227" s="72">
        <v>850.31</v>
      </c>
      <c r="BO1227" s="95">
        <v>16291404</v>
      </c>
      <c r="BP1227" s="95">
        <v>12609934</v>
      </c>
      <c r="BQ1227" s="95">
        <v>2926</v>
      </c>
      <c r="BR1227" s="95">
        <v>2720</v>
      </c>
      <c r="BS1227" s="72">
        <v>477.81</v>
      </c>
      <c r="BT1227" s="72">
        <v>404.6</v>
      </c>
      <c r="BU1227" s="72">
        <v>882.41</v>
      </c>
      <c r="BV1227" s="95">
        <v>17436191.940000001</v>
      </c>
      <c r="BW1227" s="95">
        <v>13691527.58</v>
      </c>
      <c r="BX1227" s="95">
        <v>3041</v>
      </c>
      <c r="BY1227" s="95">
        <v>2820</v>
      </c>
      <c r="BZ1227" s="95">
        <v>2559</v>
      </c>
      <c r="CA1227" s="95">
        <v>2648</v>
      </c>
      <c r="CB1227" s="95">
        <v>2734</v>
      </c>
      <c r="CC1227" s="95">
        <v>2828</v>
      </c>
      <c r="CD1227" s="95">
        <v>2933</v>
      </c>
      <c r="CE1227" s="72">
        <v>650.75523149000003</v>
      </c>
      <c r="CF1227" s="72">
        <v>676.59346364999999</v>
      </c>
      <c r="CG1227" s="72">
        <v>712.40329333</v>
      </c>
      <c r="CH1227" s="72">
        <v>716.50152150999998</v>
      </c>
      <c r="CI1227" s="72">
        <v>731.52548966999996</v>
      </c>
      <c r="CJ1227" s="96">
        <v>1.1917384025</v>
      </c>
      <c r="CK1227" s="96">
        <v>1.1193279875</v>
      </c>
      <c r="CL1227" s="96">
        <v>1.0754442142</v>
      </c>
      <c r="CM1227" s="96">
        <v>1.1867525392</v>
      </c>
      <c r="CN1227" s="96">
        <v>1.2062600858999999</v>
      </c>
      <c r="CO1227" s="96">
        <v>0.98089112629999997</v>
      </c>
      <c r="CP1227" s="96">
        <v>1.1784229818</v>
      </c>
      <c r="CQ1227" s="96">
        <v>0.99584056389999998</v>
      </c>
      <c r="CR1227" s="96">
        <v>1.1833448607999999</v>
      </c>
      <c r="CS1227" s="95">
        <v>2522</v>
      </c>
      <c r="CT1227" s="95">
        <v>2630</v>
      </c>
      <c r="CU1227" s="95">
        <v>2712</v>
      </c>
      <c r="CV1227" s="95">
        <v>2803</v>
      </c>
      <c r="CW1227" s="95">
        <v>2874</v>
      </c>
      <c r="CX1227" s="96">
        <v>1.011008927</v>
      </c>
      <c r="CY1227" s="96">
        <v>0.99564946499999996</v>
      </c>
      <c r="CZ1227" s="96">
        <v>0.99435854999999995</v>
      </c>
      <c r="DA1227" s="96">
        <v>0.97547887499999997</v>
      </c>
      <c r="DB1227" s="96">
        <v>0.93352695200000002</v>
      </c>
      <c r="DC1227">
        <v>2013</v>
      </c>
      <c r="DD1227" s="6">
        <v>2646.2</v>
      </c>
      <c r="DE1227" s="96">
        <v>1.0709815500000001E-2</v>
      </c>
      <c r="DF1227" s="72">
        <v>899.06</v>
      </c>
      <c r="DG1227" s="96">
        <v>1</v>
      </c>
      <c r="DH1227" s="72">
        <v>899.06</v>
      </c>
      <c r="DI1227" s="72">
        <v>896.70541533999994</v>
      </c>
      <c r="DJ1227" s="96">
        <v>1</v>
      </c>
      <c r="DK1227" s="72">
        <v>899.06</v>
      </c>
      <c r="DL1227" s="96">
        <v>1</v>
      </c>
      <c r="DM1227" s="72">
        <v>899.06</v>
      </c>
      <c r="DN1227" s="96">
        <v>0.70257611239999995</v>
      </c>
      <c r="DO1227" s="96">
        <v>3.4160000000000003E-2</v>
      </c>
      <c r="DP1227" s="72">
        <v>21.58</v>
      </c>
      <c r="DQ1227" s="72">
        <v>877.48</v>
      </c>
      <c r="DR1227" t="s">
        <v>833</v>
      </c>
      <c r="DT1227" t="s">
        <v>830</v>
      </c>
    </row>
    <row r="1228" spans="1:124" x14ac:dyDescent="0.3">
      <c r="A1228" t="s">
        <v>834</v>
      </c>
      <c r="B1228">
        <v>22040</v>
      </c>
      <c r="C1228" s="95">
        <v>80984</v>
      </c>
      <c r="D1228" s="95">
        <v>419152731</v>
      </c>
      <c r="E1228" s="95">
        <v>74889</v>
      </c>
      <c r="F1228" s="95">
        <v>279521316</v>
      </c>
      <c r="G1228" s="95">
        <v>17085</v>
      </c>
      <c r="H1228" s="95">
        <v>63979079</v>
      </c>
      <c r="I1228" s="95">
        <v>14691</v>
      </c>
      <c r="J1228" s="95">
        <v>55711488</v>
      </c>
      <c r="K1228" s="95">
        <v>80412</v>
      </c>
      <c r="L1228" s="95">
        <v>436367560</v>
      </c>
      <c r="M1228" s="95">
        <v>73788</v>
      </c>
      <c r="N1228" s="95">
        <v>283671167</v>
      </c>
      <c r="O1228" s="95">
        <v>17676</v>
      </c>
      <c r="P1228" s="95">
        <v>72121709</v>
      </c>
      <c r="Q1228" s="95">
        <v>15215</v>
      </c>
      <c r="R1228" s="95">
        <v>61436509</v>
      </c>
      <c r="S1228" s="95">
        <v>80101</v>
      </c>
      <c r="T1228" s="95">
        <v>452007778</v>
      </c>
      <c r="U1228" s="95">
        <v>72788</v>
      </c>
      <c r="V1228" s="95">
        <v>298008573</v>
      </c>
      <c r="W1228" s="95">
        <v>18235</v>
      </c>
      <c r="X1228" s="95">
        <v>76862275</v>
      </c>
      <c r="Y1228" s="95">
        <v>15770</v>
      </c>
      <c r="Z1228" s="95">
        <v>67907275</v>
      </c>
      <c r="AA1228" s="95">
        <v>79795</v>
      </c>
      <c r="AB1228" s="95">
        <v>433056231</v>
      </c>
      <c r="AC1228" s="95">
        <v>71997</v>
      </c>
      <c r="AD1228" s="95">
        <v>313499239</v>
      </c>
      <c r="AE1228" s="95">
        <v>18651</v>
      </c>
      <c r="AF1228" s="95">
        <v>79636236</v>
      </c>
      <c r="AG1228" s="95">
        <v>16181</v>
      </c>
      <c r="AH1228" s="95">
        <v>75979878</v>
      </c>
      <c r="AI1228" s="95">
        <v>80349</v>
      </c>
      <c r="AJ1228" s="95">
        <v>443652062</v>
      </c>
      <c r="AK1228" s="95">
        <v>72178</v>
      </c>
      <c r="AL1228" s="95">
        <v>331741980.04000002</v>
      </c>
      <c r="AM1228" s="95">
        <v>19725</v>
      </c>
      <c r="AN1228" s="95">
        <v>85764263</v>
      </c>
      <c r="AO1228" s="95">
        <v>17228</v>
      </c>
      <c r="AP1228" s="95">
        <v>81400476</v>
      </c>
      <c r="AQ1228" s="72">
        <v>410.54</v>
      </c>
      <c r="AR1228" s="72">
        <v>311.86</v>
      </c>
      <c r="AS1228" s="72">
        <v>722.4</v>
      </c>
      <c r="AT1228" s="95">
        <v>483131810</v>
      </c>
      <c r="AU1228" s="95">
        <v>335232804</v>
      </c>
      <c r="AV1228" s="95">
        <v>98069</v>
      </c>
      <c r="AW1228" s="95">
        <v>89580</v>
      </c>
      <c r="AX1228" s="72">
        <v>432</v>
      </c>
      <c r="AY1228" s="72">
        <v>323.12</v>
      </c>
      <c r="AZ1228" s="72">
        <v>755.12</v>
      </c>
      <c r="BA1228" s="95">
        <v>508489269</v>
      </c>
      <c r="BB1228" s="95">
        <v>345107676</v>
      </c>
      <c r="BC1228" s="95">
        <v>98088</v>
      </c>
      <c r="BD1228" s="95">
        <v>89003</v>
      </c>
      <c r="BE1228" s="72">
        <v>448.18</v>
      </c>
      <c r="BF1228" s="72">
        <v>344.33</v>
      </c>
      <c r="BG1228" s="72">
        <v>792.51</v>
      </c>
      <c r="BH1228" s="95">
        <v>528870053</v>
      </c>
      <c r="BI1228" s="95">
        <v>365915848</v>
      </c>
      <c r="BJ1228" s="95">
        <v>98336</v>
      </c>
      <c r="BK1228" s="95">
        <v>88558</v>
      </c>
      <c r="BL1228" s="72">
        <v>433.99</v>
      </c>
      <c r="BM1228" s="72">
        <v>368.08</v>
      </c>
      <c r="BN1228" s="72">
        <v>802.07</v>
      </c>
      <c r="BO1228" s="95">
        <v>512692467</v>
      </c>
      <c r="BP1228" s="95">
        <v>389479117</v>
      </c>
      <c r="BQ1228" s="95">
        <v>98446</v>
      </c>
      <c r="BR1228" s="95">
        <v>88178</v>
      </c>
      <c r="BS1228" s="72">
        <v>440.85</v>
      </c>
      <c r="BT1228" s="72">
        <v>385.08</v>
      </c>
      <c r="BU1228" s="72">
        <v>825.93</v>
      </c>
      <c r="BV1228" s="95">
        <v>529416325</v>
      </c>
      <c r="BW1228" s="95">
        <v>413142456.04000002</v>
      </c>
      <c r="BX1228" s="95">
        <v>100074</v>
      </c>
      <c r="BY1228" s="95">
        <v>89406</v>
      </c>
      <c r="BZ1228" s="95">
        <v>94023</v>
      </c>
      <c r="CA1228" s="95">
        <v>93710</v>
      </c>
      <c r="CB1228" s="95">
        <v>93623</v>
      </c>
      <c r="CC1228" s="95">
        <v>93572</v>
      </c>
      <c r="CD1228" s="95">
        <v>94855</v>
      </c>
      <c r="CE1228" s="72">
        <v>650.75523149000003</v>
      </c>
      <c r="CF1228" s="72">
        <v>676.59346364999999</v>
      </c>
      <c r="CG1228" s="72">
        <v>712.40329333</v>
      </c>
      <c r="CH1228" s="72">
        <v>716.50152150999998</v>
      </c>
      <c r="CI1228" s="72">
        <v>731.52548966999996</v>
      </c>
      <c r="CJ1228" s="96">
        <v>1.1100948021999999</v>
      </c>
      <c r="CK1228" s="96">
        <v>1.1160616243000001</v>
      </c>
      <c r="CL1228" s="96">
        <v>1.1124457275999999</v>
      </c>
      <c r="CM1228" s="96">
        <v>1.1194253968000001</v>
      </c>
      <c r="CN1228" s="96">
        <v>1.1290515664</v>
      </c>
      <c r="CO1228" s="96">
        <v>1.0538295696</v>
      </c>
      <c r="CP1228" s="96">
        <v>1.0603382707</v>
      </c>
      <c r="CQ1228" s="96">
        <v>0.99584056389999998</v>
      </c>
      <c r="CR1228" s="96">
        <v>1.0647669494000001</v>
      </c>
      <c r="CS1228" s="95">
        <v>88664</v>
      </c>
      <c r="CT1228" s="95">
        <v>88213</v>
      </c>
      <c r="CU1228" s="95">
        <v>87813</v>
      </c>
      <c r="CV1228" s="95">
        <v>87476</v>
      </c>
      <c r="CW1228" s="95">
        <v>88510</v>
      </c>
      <c r="CX1228" s="96">
        <v>1.055783337</v>
      </c>
      <c r="CY1228" s="96">
        <v>1.0550842170000001</v>
      </c>
      <c r="CZ1228" s="96">
        <v>1.060605955</v>
      </c>
      <c r="DA1228" s="96">
        <v>1.0582785729999999</v>
      </c>
      <c r="DB1228" s="96">
        <v>1.0395019139999999</v>
      </c>
      <c r="DC1228">
        <v>2013</v>
      </c>
      <c r="DD1228" s="6">
        <v>88945</v>
      </c>
      <c r="DE1228" s="96">
        <v>8.6278685999999997E-3</v>
      </c>
      <c r="DF1228" s="72">
        <v>810.68</v>
      </c>
      <c r="DG1228" s="96">
        <v>1.0012695059000001</v>
      </c>
      <c r="DH1228" s="72">
        <v>811.70916304000002</v>
      </c>
      <c r="DI1228" s="72">
        <v>811.70916304000002</v>
      </c>
      <c r="DJ1228" s="96">
        <v>1</v>
      </c>
      <c r="DK1228" s="72">
        <v>811.70916304000002</v>
      </c>
      <c r="DL1228" s="96">
        <v>1</v>
      </c>
      <c r="DM1228" s="72">
        <v>811.70916304000002</v>
      </c>
      <c r="DN1228" s="96">
        <v>0.92460607930000005</v>
      </c>
      <c r="DO1228" s="96">
        <v>2.5957000000000001E-2</v>
      </c>
      <c r="DP1228" s="72">
        <v>19.48</v>
      </c>
      <c r="DQ1228" s="72">
        <v>792.23</v>
      </c>
      <c r="DR1228" t="s">
        <v>834</v>
      </c>
      <c r="DT1228" t="s">
        <v>830</v>
      </c>
    </row>
    <row r="1229" spans="1:124" x14ac:dyDescent="0.3">
      <c r="A1229" t="s">
        <v>30</v>
      </c>
      <c r="B1229">
        <v>22060</v>
      </c>
      <c r="C1229" s="95">
        <v>7465</v>
      </c>
      <c r="D1229" s="95">
        <v>31437890</v>
      </c>
      <c r="E1229" s="95">
        <v>6855</v>
      </c>
      <c r="F1229" s="95">
        <v>21511831</v>
      </c>
      <c r="G1229" s="95">
        <v>2325</v>
      </c>
      <c r="H1229" s="95">
        <v>7223159</v>
      </c>
      <c r="I1229" s="95">
        <v>1999</v>
      </c>
      <c r="J1229" s="95">
        <v>6828275</v>
      </c>
      <c r="K1229" s="95">
        <v>7544</v>
      </c>
      <c r="L1229" s="95">
        <v>32961150</v>
      </c>
      <c r="M1229" s="95">
        <v>6866</v>
      </c>
      <c r="N1229" s="95">
        <v>22645405</v>
      </c>
      <c r="O1229" s="95">
        <v>2421</v>
      </c>
      <c r="P1229" s="95">
        <v>7138325</v>
      </c>
      <c r="Q1229" s="95">
        <v>2071</v>
      </c>
      <c r="R1229" s="95">
        <v>7578622</v>
      </c>
      <c r="S1229" s="95">
        <v>7585</v>
      </c>
      <c r="T1229" s="95">
        <v>31753923</v>
      </c>
      <c r="U1229" s="95">
        <v>6845</v>
      </c>
      <c r="V1229" s="95">
        <v>23849399</v>
      </c>
      <c r="W1229" s="95">
        <v>2513</v>
      </c>
      <c r="X1229" s="95">
        <v>6514192</v>
      </c>
      <c r="Y1229" s="95">
        <v>2171</v>
      </c>
      <c r="Z1229" s="95">
        <v>8037743</v>
      </c>
      <c r="AA1229" s="95">
        <v>7669</v>
      </c>
      <c r="AB1229" s="95">
        <v>31196697</v>
      </c>
      <c r="AC1229" s="95">
        <v>6908</v>
      </c>
      <c r="AD1229" s="95">
        <v>24794993</v>
      </c>
      <c r="AE1229" s="95">
        <v>2582</v>
      </c>
      <c r="AF1229" s="95">
        <v>8906078</v>
      </c>
      <c r="AG1229" s="95">
        <v>2222</v>
      </c>
      <c r="AH1229" s="95">
        <v>9455731</v>
      </c>
      <c r="AI1229" s="95">
        <v>7878</v>
      </c>
      <c r="AJ1229" s="95">
        <v>30729189</v>
      </c>
      <c r="AK1229" s="95">
        <v>7065</v>
      </c>
      <c r="AL1229" s="95">
        <v>26514896</v>
      </c>
      <c r="AM1229" s="95">
        <v>2706</v>
      </c>
      <c r="AN1229" s="95">
        <v>7264826</v>
      </c>
      <c r="AO1229" s="95">
        <v>2340</v>
      </c>
      <c r="AP1229" s="95">
        <v>9783519</v>
      </c>
      <c r="AQ1229" s="72">
        <v>329.09</v>
      </c>
      <c r="AR1229" s="72">
        <v>266.74</v>
      </c>
      <c r="AS1229" s="72">
        <v>595.83000000000004</v>
      </c>
      <c r="AT1229" s="95">
        <v>38661049</v>
      </c>
      <c r="AU1229" s="95">
        <v>28340106</v>
      </c>
      <c r="AV1229" s="95">
        <v>9790</v>
      </c>
      <c r="AW1229" s="95">
        <v>8854</v>
      </c>
      <c r="AX1229" s="72">
        <v>335.34</v>
      </c>
      <c r="AY1229" s="72">
        <v>281.82</v>
      </c>
      <c r="AZ1229" s="72">
        <v>617.16</v>
      </c>
      <c r="BA1229" s="95">
        <v>40099475</v>
      </c>
      <c r="BB1229" s="95">
        <v>30224027</v>
      </c>
      <c r="BC1229" s="95">
        <v>9965</v>
      </c>
      <c r="BD1229" s="95">
        <v>8937</v>
      </c>
      <c r="BE1229" s="72">
        <v>315.81</v>
      </c>
      <c r="BF1229" s="72">
        <v>294.73</v>
      </c>
      <c r="BG1229" s="72">
        <v>610.54</v>
      </c>
      <c r="BH1229" s="95">
        <v>38268115</v>
      </c>
      <c r="BI1229" s="95">
        <v>31887142</v>
      </c>
      <c r="BJ1229" s="95">
        <v>10098</v>
      </c>
      <c r="BK1229" s="95">
        <v>9016</v>
      </c>
      <c r="BL1229" s="72">
        <v>326.01</v>
      </c>
      <c r="BM1229" s="72">
        <v>312.62</v>
      </c>
      <c r="BN1229" s="72">
        <v>638.63</v>
      </c>
      <c r="BO1229" s="95">
        <v>40102775</v>
      </c>
      <c r="BP1229" s="95">
        <v>34250724</v>
      </c>
      <c r="BQ1229" s="95">
        <v>10251</v>
      </c>
      <c r="BR1229" s="95">
        <v>9130</v>
      </c>
      <c r="BS1229" s="72">
        <v>299.14999999999998</v>
      </c>
      <c r="BT1229" s="72">
        <v>321.62</v>
      </c>
      <c r="BU1229" s="72">
        <v>620.77</v>
      </c>
      <c r="BV1229" s="95">
        <v>37994015</v>
      </c>
      <c r="BW1229" s="95">
        <v>36298415</v>
      </c>
      <c r="BX1229" s="95">
        <v>10584</v>
      </c>
      <c r="BY1229" s="95">
        <v>9405</v>
      </c>
      <c r="BZ1229" s="95">
        <v>9344</v>
      </c>
      <c r="CA1229" s="95">
        <v>9470</v>
      </c>
      <c r="CB1229" s="95">
        <v>9576</v>
      </c>
      <c r="CC1229" s="95">
        <v>9719</v>
      </c>
      <c r="CD1229" s="95">
        <v>10007</v>
      </c>
      <c r="CE1229" s="72">
        <v>650.75523149000003</v>
      </c>
      <c r="CF1229" s="72">
        <v>676.59346364999999</v>
      </c>
      <c r="CG1229" s="72">
        <v>712.40329333</v>
      </c>
      <c r="CH1229" s="72">
        <v>716.50152150999998</v>
      </c>
      <c r="CI1229" s="72">
        <v>731.52548966999996</v>
      </c>
      <c r="CJ1229" s="96">
        <v>0.91559771040000004</v>
      </c>
      <c r="CK1229" s="96">
        <v>0.91215779220000004</v>
      </c>
      <c r="CL1229" s="96">
        <v>0.85701456710000001</v>
      </c>
      <c r="CM1229" s="96">
        <v>0.89131701860000001</v>
      </c>
      <c r="CN1229" s="96">
        <v>0.84859654070000001</v>
      </c>
      <c r="CO1229" s="96">
        <v>0.97128828170000003</v>
      </c>
      <c r="CP1229" s="96">
        <v>0.91109585329999998</v>
      </c>
      <c r="CQ1229" s="96">
        <v>0.99584056389999998</v>
      </c>
      <c r="CR1229" s="96">
        <v>0.9149011963</v>
      </c>
      <c r="CS1229" s="95">
        <v>8814</v>
      </c>
      <c r="CT1229" s="95">
        <v>8937</v>
      </c>
      <c r="CU1229" s="95">
        <v>9013</v>
      </c>
      <c r="CV1229" s="95">
        <v>9125</v>
      </c>
      <c r="CW1229" s="95">
        <v>9409</v>
      </c>
      <c r="CX1229" s="96">
        <v>0.97253102700000005</v>
      </c>
      <c r="CY1229" s="96">
        <v>0.97609647300000002</v>
      </c>
      <c r="CZ1229" s="96">
        <v>0.98716826400000002</v>
      </c>
      <c r="DA1229" s="96">
        <v>0.96766646599999995</v>
      </c>
      <c r="DB1229" s="96">
        <v>0.95385799400000004</v>
      </c>
      <c r="DC1229">
        <v>2013</v>
      </c>
      <c r="DD1229" s="6">
        <v>9068.4</v>
      </c>
      <c r="DE1229" s="96">
        <v>7.7506477999999997E-3</v>
      </c>
      <c r="DF1229" s="72">
        <v>697.19</v>
      </c>
      <c r="DG1229" s="96">
        <v>1</v>
      </c>
      <c r="DH1229" s="72">
        <v>697.19</v>
      </c>
      <c r="DI1229" s="72">
        <v>712.67380437999998</v>
      </c>
      <c r="DJ1229" s="96">
        <v>1</v>
      </c>
      <c r="DK1229" s="72">
        <v>697.19</v>
      </c>
      <c r="DL1229" s="96">
        <v>1</v>
      </c>
      <c r="DM1229" s="72">
        <v>697.19</v>
      </c>
      <c r="DN1229" s="96">
        <v>0.96026887530000005</v>
      </c>
      <c r="DO1229" s="96">
        <v>2.4993000000000001E-2</v>
      </c>
      <c r="DP1229" s="72">
        <v>16.73</v>
      </c>
      <c r="DQ1229" s="72">
        <v>680.46</v>
      </c>
      <c r="DR1229" t="s">
        <v>30</v>
      </c>
      <c r="DT1229" t="s">
        <v>830</v>
      </c>
    </row>
    <row r="1230" spans="1:124" x14ac:dyDescent="0.3">
      <c r="A1230" t="s">
        <v>835</v>
      </c>
      <c r="B1230">
        <v>22070</v>
      </c>
      <c r="C1230" s="95">
        <v>47959</v>
      </c>
      <c r="D1230" s="95">
        <v>228683732</v>
      </c>
      <c r="E1230" s="95">
        <v>44549</v>
      </c>
      <c r="F1230" s="95">
        <v>153112536</v>
      </c>
      <c r="G1230" s="95">
        <v>15142</v>
      </c>
      <c r="H1230" s="95">
        <v>52116674</v>
      </c>
      <c r="I1230" s="95">
        <v>13391</v>
      </c>
      <c r="J1230" s="95">
        <v>45252112</v>
      </c>
      <c r="K1230" s="95">
        <v>47939</v>
      </c>
      <c r="L1230" s="95">
        <v>237120743</v>
      </c>
      <c r="M1230" s="95">
        <v>44153</v>
      </c>
      <c r="N1230" s="95">
        <v>156392344</v>
      </c>
      <c r="O1230" s="95">
        <v>15878</v>
      </c>
      <c r="P1230" s="95">
        <v>50413467</v>
      </c>
      <c r="Q1230" s="95">
        <v>14014</v>
      </c>
      <c r="R1230" s="95">
        <v>47725089</v>
      </c>
      <c r="S1230" s="95">
        <v>47876</v>
      </c>
      <c r="T1230" s="95">
        <v>246223276</v>
      </c>
      <c r="U1230" s="95">
        <v>43647</v>
      </c>
      <c r="V1230" s="95">
        <v>162808123</v>
      </c>
      <c r="W1230" s="95">
        <v>16574</v>
      </c>
      <c r="X1230" s="95">
        <v>60144686</v>
      </c>
      <c r="Y1230" s="95">
        <v>14677</v>
      </c>
      <c r="Z1230" s="95">
        <v>53328842</v>
      </c>
      <c r="AA1230" s="95">
        <v>47742</v>
      </c>
      <c r="AB1230" s="95">
        <v>238574915</v>
      </c>
      <c r="AC1230" s="95">
        <v>43297</v>
      </c>
      <c r="AD1230" s="95">
        <v>172910638</v>
      </c>
      <c r="AE1230" s="95">
        <v>17445</v>
      </c>
      <c r="AF1230" s="95">
        <v>66329775</v>
      </c>
      <c r="AG1230" s="95">
        <v>15538</v>
      </c>
      <c r="AH1230" s="95">
        <v>61202599</v>
      </c>
      <c r="AI1230" s="95">
        <v>47944</v>
      </c>
      <c r="AJ1230" s="95">
        <v>237646744</v>
      </c>
      <c r="AK1230" s="95">
        <v>43390</v>
      </c>
      <c r="AL1230" s="95">
        <v>178841824</v>
      </c>
      <c r="AM1230" s="95">
        <v>18447</v>
      </c>
      <c r="AN1230" s="95">
        <v>66335201</v>
      </c>
      <c r="AO1230" s="95">
        <v>16536</v>
      </c>
      <c r="AP1230" s="95">
        <v>67186832</v>
      </c>
      <c r="AQ1230" s="72">
        <v>370.83</v>
      </c>
      <c r="AR1230" s="72">
        <v>285.3</v>
      </c>
      <c r="AS1230" s="72">
        <v>656.13</v>
      </c>
      <c r="AT1230" s="95">
        <v>280800406</v>
      </c>
      <c r="AU1230" s="95">
        <v>198364648</v>
      </c>
      <c r="AV1230" s="95">
        <v>63101</v>
      </c>
      <c r="AW1230" s="95">
        <v>57940</v>
      </c>
      <c r="AX1230" s="72">
        <v>375.47</v>
      </c>
      <c r="AY1230" s="72">
        <v>292.43</v>
      </c>
      <c r="AZ1230" s="72">
        <v>667.9</v>
      </c>
      <c r="BA1230" s="95">
        <v>287534210</v>
      </c>
      <c r="BB1230" s="95">
        <v>204117433</v>
      </c>
      <c r="BC1230" s="95">
        <v>63817</v>
      </c>
      <c r="BD1230" s="95">
        <v>58167</v>
      </c>
      <c r="BE1230" s="72">
        <v>396.13</v>
      </c>
      <c r="BF1230" s="72">
        <v>308.82</v>
      </c>
      <c r="BG1230" s="72">
        <v>704.95</v>
      </c>
      <c r="BH1230" s="95">
        <v>306367962</v>
      </c>
      <c r="BI1230" s="95">
        <v>216136965</v>
      </c>
      <c r="BJ1230" s="95">
        <v>64450</v>
      </c>
      <c r="BK1230" s="95">
        <v>58324</v>
      </c>
      <c r="BL1230" s="72">
        <v>389.78</v>
      </c>
      <c r="BM1230" s="72">
        <v>331.6</v>
      </c>
      <c r="BN1230" s="72">
        <v>721.38</v>
      </c>
      <c r="BO1230" s="95">
        <v>304904690</v>
      </c>
      <c r="BP1230" s="95">
        <v>234113237</v>
      </c>
      <c r="BQ1230" s="95">
        <v>65187</v>
      </c>
      <c r="BR1230" s="95">
        <v>58835</v>
      </c>
      <c r="BS1230" s="72">
        <v>381.56</v>
      </c>
      <c r="BT1230" s="72">
        <v>342.13</v>
      </c>
      <c r="BU1230" s="72">
        <v>723.69</v>
      </c>
      <c r="BV1230" s="95">
        <v>303981945</v>
      </c>
      <c r="BW1230" s="95">
        <v>246028656</v>
      </c>
      <c r="BX1230" s="95">
        <v>66391</v>
      </c>
      <c r="BY1230" s="95">
        <v>59926</v>
      </c>
      <c r="BZ1230" s="95">
        <v>60641</v>
      </c>
      <c r="CA1230" s="95">
        <v>61094</v>
      </c>
      <c r="CB1230" s="95">
        <v>61497</v>
      </c>
      <c r="CC1230" s="95">
        <v>62172</v>
      </c>
      <c r="CD1230" s="95">
        <v>63228</v>
      </c>
      <c r="CE1230" s="72">
        <v>650.75523149000003</v>
      </c>
      <c r="CF1230" s="72">
        <v>676.59346364999999</v>
      </c>
      <c r="CG1230" s="72">
        <v>712.40329333</v>
      </c>
      <c r="CH1230" s="72">
        <v>716.50152150999998</v>
      </c>
      <c r="CI1230" s="72">
        <v>731.52548966999996</v>
      </c>
      <c r="CJ1230" s="96">
        <v>1.0082592781999999</v>
      </c>
      <c r="CK1230" s="96">
        <v>0.98715112679999995</v>
      </c>
      <c r="CL1230" s="96">
        <v>0.98953781740000002</v>
      </c>
      <c r="CM1230" s="96">
        <v>1.0068087482999999</v>
      </c>
      <c r="CN1230" s="96">
        <v>0.98928883580000004</v>
      </c>
      <c r="CO1230" s="96">
        <v>1.0513054979000001</v>
      </c>
      <c r="CP1230" s="96">
        <v>0.94759245839999995</v>
      </c>
      <c r="CQ1230" s="96">
        <v>0.99584056389999998</v>
      </c>
      <c r="CR1230" s="96">
        <v>0.95155023549999995</v>
      </c>
      <c r="CS1230" s="95">
        <v>57627</v>
      </c>
      <c r="CT1230" s="95">
        <v>58142</v>
      </c>
      <c r="CU1230" s="95">
        <v>58128</v>
      </c>
      <c r="CV1230" s="95">
        <v>58699</v>
      </c>
      <c r="CW1230" s="95">
        <v>59442</v>
      </c>
      <c r="CX1230" s="96">
        <v>1.045462592</v>
      </c>
      <c r="CY1230" s="96">
        <v>1.0519147719999999</v>
      </c>
      <c r="CZ1230" s="96">
        <v>1.049299575</v>
      </c>
      <c r="DA1230" s="96">
        <v>1.057572008</v>
      </c>
      <c r="DB1230" s="96">
        <v>1.0521474470000001</v>
      </c>
      <c r="DC1230">
        <v>2013</v>
      </c>
      <c r="DD1230" s="6">
        <v>58638.400000000001</v>
      </c>
      <c r="DE1230" s="96">
        <v>1.5984184799999999E-2</v>
      </c>
      <c r="DF1230" s="72">
        <v>719.1</v>
      </c>
      <c r="DG1230" s="96">
        <v>1.0007825119</v>
      </c>
      <c r="DH1230" s="72">
        <v>719.66270433</v>
      </c>
      <c r="DI1230" s="72">
        <v>712.67380437999998</v>
      </c>
      <c r="DJ1230" s="96">
        <v>1</v>
      </c>
      <c r="DK1230" s="72">
        <v>719.66270433</v>
      </c>
      <c r="DL1230" s="96">
        <v>1</v>
      </c>
      <c r="DM1230" s="72">
        <v>719.66270433</v>
      </c>
      <c r="DN1230" s="96">
        <v>0.68904137119999997</v>
      </c>
      <c r="DO1230" s="96">
        <v>3.4831000000000001E-2</v>
      </c>
      <c r="DP1230" s="72">
        <v>17.27</v>
      </c>
      <c r="DQ1230" s="72">
        <v>702.39</v>
      </c>
      <c r="DR1230" t="s">
        <v>835</v>
      </c>
      <c r="DT1230" t="s">
        <v>830</v>
      </c>
    </row>
    <row r="1231" spans="1:124" x14ac:dyDescent="0.3">
      <c r="A1231" t="s">
        <v>836</v>
      </c>
      <c r="B1231">
        <v>22080</v>
      </c>
      <c r="C1231" s="95">
        <v>16048</v>
      </c>
      <c r="D1231" s="95">
        <v>69214436</v>
      </c>
      <c r="E1231" s="95">
        <v>14764</v>
      </c>
      <c r="F1231" s="95">
        <v>47290212</v>
      </c>
      <c r="G1231" s="95">
        <v>3447</v>
      </c>
      <c r="H1231" s="95">
        <v>9468353</v>
      </c>
      <c r="I1231" s="95">
        <v>2940</v>
      </c>
      <c r="J1231" s="95">
        <v>9347049</v>
      </c>
      <c r="K1231" s="95">
        <v>16156</v>
      </c>
      <c r="L1231" s="95">
        <v>69194789</v>
      </c>
      <c r="M1231" s="95">
        <v>14754</v>
      </c>
      <c r="N1231" s="95">
        <v>50357683</v>
      </c>
      <c r="O1231" s="95">
        <v>3625</v>
      </c>
      <c r="P1231" s="95">
        <v>12158419</v>
      </c>
      <c r="Q1231" s="95">
        <v>3087</v>
      </c>
      <c r="R1231" s="95">
        <v>10460258</v>
      </c>
      <c r="S1231" s="95">
        <v>16127</v>
      </c>
      <c r="T1231" s="95">
        <v>69032043</v>
      </c>
      <c r="U1231" s="95">
        <v>14643</v>
      </c>
      <c r="V1231" s="95">
        <v>52747943</v>
      </c>
      <c r="W1231" s="95">
        <v>3782</v>
      </c>
      <c r="X1231" s="95">
        <v>11921236</v>
      </c>
      <c r="Y1231" s="95">
        <v>3233</v>
      </c>
      <c r="Z1231" s="95">
        <v>11808623</v>
      </c>
      <c r="AA1231" s="95">
        <v>16125</v>
      </c>
      <c r="AB1231" s="95">
        <v>76891254</v>
      </c>
      <c r="AC1231" s="95">
        <v>14518</v>
      </c>
      <c r="AD1231" s="95">
        <v>57390306</v>
      </c>
      <c r="AE1231" s="95">
        <v>3879</v>
      </c>
      <c r="AF1231" s="95">
        <v>11579420</v>
      </c>
      <c r="AG1231" s="95">
        <v>3309</v>
      </c>
      <c r="AH1231" s="95">
        <v>13310364</v>
      </c>
      <c r="AI1231" s="95">
        <v>16250</v>
      </c>
      <c r="AJ1231" s="95">
        <v>70921790.25</v>
      </c>
      <c r="AK1231" s="95">
        <v>14528</v>
      </c>
      <c r="AL1231" s="95">
        <v>57661151.909999996</v>
      </c>
      <c r="AM1231" s="95">
        <v>3907</v>
      </c>
      <c r="AN1231" s="95">
        <v>13688508</v>
      </c>
      <c r="AO1231" s="95">
        <v>3338</v>
      </c>
      <c r="AP1231" s="95">
        <v>14205712</v>
      </c>
      <c r="AQ1231" s="72">
        <v>336.34</v>
      </c>
      <c r="AR1231" s="72">
        <v>266.58999999999997</v>
      </c>
      <c r="AS1231" s="72">
        <v>602.92999999999995</v>
      </c>
      <c r="AT1231" s="95">
        <v>78682789</v>
      </c>
      <c r="AU1231" s="95">
        <v>56637261</v>
      </c>
      <c r="AV1231" s="95">
        <v>19495</v>
      </c>
      <c r="AW1231" s="95">
        <v>17704</v>
      </c>
      <c r="AX1231" s="72">
        <v>342.72</v>
      </c>
      <c r="AY1231" s="72">
        <v>284.07</v>
      </c>
      <c r="AZ1231" s="72">
        <v>626.79</v>
      </c>
      <c r="BA1231" s="95">
        <v>81353208</v>
      </c>
      <c r="BB1231" s="95">
        <v>60817941</v>
      </c>
      <c r="BC1231" s="95">
        <v>19781</v>
      </c>
      <c r="BD1231" s="95">
        <v>17841</v>
      </c>
      <c r="BE1231" s="72">
        <v>338.85</v>
      </c>
      <c r="BF1231" s="72">
        <v>300.95</v>
      </c>
      <c r="BG1231" s="72">
        <v>639.79999999999995</v>
      </c>
      <c r="BH1231" s="95">
        <v>80953279</v>
      </c>
      <c r="BI1231" s="95">
        <v>64556566</v>
      </c>
      <c r="BJ1231" s="95">
        <v>19909</v>
      </c>
      <c r="BK1231" s="95">
        <v>17876</v>
      </c>
      <c r="BL1231" s="72">
        <v>368.55</v>
      </c>
      <c r="BM1231" s="72">
        <v>330.49</v>
      </c>
      <c r="BN1231" s="72">
        <v>699.04</v>
      </c>
      <c r="BO1231" s="95">
        <v>88470674</v>
      </c>
      <c r="BP1231" s="95">
        <v>70700670</v>
      </c>
      <c r="BQ1231" s="95">
        <v>20004</v>
      </c>
      <c r="BR1231" s="95">
        <v>17827</v>
      </c>
      <c r="BS1231" s="72">
        <v>349.8</v>
      </c>
      <c r="BT1231" s="72">
        <v>335.21</v>
      </c>
      <c r="BU1231" s="72">
        <v>685.01</v>
      </c>
      <c r="BV1231" s="95">
        <v>84610298.25</v>
      </c>
      <c r="BW1231" s="95">
        <v>71866863.909999996</v>
      </c>
      <c r="BX1231" s="95">
        <v>20157</v>
      </c>
      <c r="BY1231" s="95">
        <v>17866</v>
      </c>
      <c r="BZ1231" s="95">
        <v>18641</v>
      </c>
      <c r="CA1231" s="95">
        <v>18846</v>
      </c>
      <c r="CB1231" s="95">
        <v>18929</v>
      </c>
      <c r="CC1231" s="95">
        <v>18971</v>
      </c>
      <c r="CD1231" s="95">
        <v>19036</v>
      </c>
      <c r="CE1231" s="72">
        <v>650.75523149000003</v>
      </c>
      <c r="CF1231" s="72">
        <v>676.59346364999999</v>
      </c>
      <c r="CG1231" s="72">
        <v>712.40329333</v>
      </c>
      <c r="CH1231" s="72">
        <v>716.50152150999998</v>
      </c>
      <c r="CI1231" s="72">
        <v>731.52548966999996</v>
      </c>
      <c r="CJ1231" s="96">
        <v>0.92650811060000005</v>
      </c>
      <c r="CK1231" s="96">
        <v>0.92639085899999996</v>
      </c>
      <c r="CL1231" s="96">
        <v>0.89808680839999999</v>
      </c>
      <c r="CM1231" s="96">
        <v>0.97562947040000003</v>
      </c>
      <c r="CN1231" s="96">
        <v>0.93641302959999995</v>
      </c>
      <c r="CO1231" s="96">
        <v>1.0236682533000001</v>
      </c>
      <c r="CP1231" s="96">
        <v>0.91104286239999999</v>
      </c>
      <c r="CQ1231" s="96">
        <v>0.99584056389999998</v>
      </c>
      <c r="CR1231" s="96">
        <v>0.914847984</v>
      </c>
      <c r="CS1231" s="95">
        <v>17679</v>
      </c>
      <c r="CT1231" s="95">
        <v>17920</v>
      </c>
      <c r="CU1231" s="95">
        <v>17904</v>
      </c>
      <c r="CV1231" s="95">
        <v>18104</v>
      </c>
      <c r="CW1231" s="95">
        <v>18252</v>
      </c>
      <c r="CX1231" s="96">
        <v>1.009610999</v>
      </c>
      <c r="CY1231" s="96">
        <v>1.0156174710000001</v>
      </c>
      <c r="CZ1231" s="96">
        <v>1.036546765</v>
      </c>
      <c r="DA1231" s="96">
        <v>1.0302681680000001</v>
      </c>
      <c r="DB1231" s="96">
        <v>1.0260091739999999</v>
      </c>
      <c r="DC1231">
        <v>2013</v>
      </c>
      <c r="DD1231" s="6">
        <v>17822.8</v>
      </c>
      <c r="DE1231" s="96">
        <v>7.3639646E-3</v>
      </c>
      <c r="DF1231" s="72">
        <v>697.42</v>
      </c>
      <c r="DG1231" s="96">
        <v>1.0001979831000001</v>
      </c>
      <c r="DH1231" s="72">
        <v>697.55807735999997</v>
      </c>
      <c r="DI1231" s="72">
        <v>712.67380437999998</v>
      </c>
      <c r="DJ1231" s="96">
        <v>1</v>
      </c>
      <c r="DK1231" s="72">
        <v>697.55807735999997</v>
      </c>
      <c r="DL1231" s="96">
        <v>1</v>
      </c>
      <c r="DM1231" s="72">
        <v>697.55807735999997</v>
      </c>
      <c r="DN1231" s="96">
        <v>1</v>
      </c>
      <c r="DO1231" s="96">
        <v>2.1201999999999999E-2</v>
      </c>
      <c r="DP1231" s="72">
        <v>14.79</v>
      </c>
      <c r="DQ1231" s="72">
        <v>682.77</v>
      </c>
      <c r="DR1231" t="s">
        <v>836</v>
      </c>
      <c r="DT1231" t="s">
        <v>830</v>
      </c>
    </row>
    <row r="1232" spans="1:124" x14ac:dyDescent="0.3">
      <c r="A1232" t="s">
        <v>277</v>
      </c>
      <c r="B1232">
        <v>22090</v>
      </c>
      <c r="C1232" s="95">
        <v>137057</v>
      </c>
      <c r="D1232" s="95">
        <v>698516942</v>
      </c>
      <c r="E1232" s="95">
        <v>121307</v>
      </c>
      <c r="F1232" s="95">
        <v>474881697</v>
      </c>
      <c r="G1232" s="95">
        <v>26228</v>
      </c>
      <c r="H1232" s="95">
        <v>105247734</v>
      </c>
      <c r="I1232" s="95">
        <v>22094</v>
      </c>
      <c r="J1232" s="95">
        <v>90380066</v>
      </c>
      <c r="K1232" s="95">
        <v>137523</v>
      </c>
      <c r="L1232" s="95">
        <v>714700347</v>
      </c>
      <c r="M1232" s="95">
        <v>120555</v>
      </c>
      <c r="N1232" s="95">
        <v>485995455</v>
      </c>
      <c r="O1232" s="95">
        <v>26874</v>
      </c>
      <c r="P1232" s="95">
        <v>111266990</v>
      </c>
      <c r="Q1232" s="95">
        <v>22630</v>
      </c>
      <c r="R1232" s="95">
        <v>96520594</v>
      </c>
      <c r="S1232" s="95">
        <v>138091</v>
      </c>
      <c r="T1232" s="95">
        <v>757831422</v>
      </c>
      <c r="U1232" s="95">
        <v>119725</v>
      </c>
      <c r="V1232" s="95">
        <v>511738732</v>
      </c>
      <c r="W1232" s="95">
        <v>27420</v>
      </c>
      <c r="X1232" s="95">
        <v>120329139</v>
      </c>
      <c r="Y1232" s="95">
        <v>23108</v>
      </c>
      <c r="Z1232" s="95">
        <v>105239960</v>
      </c>
      <c r="AA1232" s="95">
        <v>138517</v>
      </c>
      <c r="AB1232" s="95">
        <v>744013531</v>
      </c>
      <c r="AC1232" s="95">
        <v>119045</v>
      </c>
      <c r="AD1232" s="95">
        <v>538659178</v>
      </c>
      <c r="AE1232" s="95">
        <v>28182</v>
      </c>
      <c r="AF1232" s="95">
        <v>141462215</v>
      </c>
      <c r="AG1232" s="95">
        <v>23894</v>
      </c>
      <c r="AH1232" s="95">
        <v>119698038</v>
      </c>
      <c r="AI1232" s="95">
        <v>140211</v>
      </c>
      <c r="AJ1232" s="95">
        <v>764600898.26999998</v>
      </c>
      <c r="AK1232" s="95">
        <v>119933</v>
      </c>
      <c r="AL1232" s="95">
        <v>565339451.04999995</v>
      </c>
      <c r="AM1232" s="95">
        <v>29094</v>
      </c>
      <c r="AN1232" s="95">
        <v>146854582</v>
      </c>
      <c r="AO1232" s="95">
        <v>24807</v>
      </c>
      <c r="AP1232" s="95">
        <v>127578548</v>
      </c>
      <c r="AQ1232" s="72">
        <v>410.21</v>
      </c>
      <c r="AR1232" s="72">
        <v>328.49</v>
      </c>
      <c r="AS1232" s="72">
        <v>738.7</v>
      </c>
      <c r="AT1232" s="95">
        <v>803764676</v>
      </c>
      <c r="AU1232" s="95">
        <v>565261763</v>
      </c>
      <c r="AV1232" s="95">
        <v>163285</v>
      </c>
      <c r="AW1232" s="95">
        <v>143401</v>
      </c>
      <c r="AX1232" s="72">
        <v>418.69</v>
      </c>
      <c r="AY1232" s="72">
        <v>339.02</v>
      </c>
      <c r="AZ1232" s="72">
        <v>757.71</v>
      </c>
      <c r="BA1232" s="95">
        <v>825967337</v>
      </c>
      <c r="BB1232" s="95">
        <v>582516049</v>
      </c>
      <c r="BC1232" s="95">
        <v>164397</v>
      </c>
      <c r="BD1232" s="95">
        <v>143185</v>
      </c>
      <c r="BE1232" s="72">
        <v>442.15</v>
      </c>
      <c r="BF1232" s="72">
        <v>359.97</v>
      </c>
      <c r="BG1232" s="72">
        <v>802.12</v>
      </c>
      <c r="BH1232" s="95">
        <v>878160561</v>
      </c>
      <c r="BI1232" s="95">
        <v>616978692</v>
      </c>
      <c r="BJ1232" s="95">
        <v>165511</v>
      </c>
      <c r="BK1232" s="95">
        <v>142833</v>
      </c>
      <c r="BL1232" s="72">
        <v>442.65</v>
      </c>
      <c r="BM1232" s="72">
        <v>383.82</v>
      </c>
      <c r="BN1232" s="72">
        <v>826.47</v>
      </c>
      <c r="BO1232" s="95">
        <v>885475746</v>
      </c>
      <c r="BP1232" s="95">
        <v>658357216</v>
      </c>
      <c r="BQ1232" s="95">
        <v>166699</v>
      </c>
      <c r="BR1232" s="95">
        <v>142939</v>
      </c>
      <c r="BS1232" s="72">
        <v>448.63</v>
      </c>
      <c r="BT1232" s="72">
        <v>398.94</v>
      </c>
      <c r="BU1232" s="72">
        <v>847.57</v>
      </c>
      <c r="BV1232" s="95">
        <v>911455480.26999998</v>
      </c>
      <c r="BW1232" s="95">
        <v>692917999.04999995</v>
      </c>
      <c r="BX1232" s="95">
        <v>169305</v>
      </c>
      <c r="BY1232" s="95">
        <v>144740</v>
      </c>
      <c r="BZ1232" s="95">
        <v>153808</v>
      </c>
      <c r="CA1232" s="95">
        <v>154182</v>
      </c>
      <c r="CB1232" s="95">
        <v>154580</v>
      </c>
      <c r="CC1232" s="95">
        <v>155420</v>
      </c>
      <c r="CD1232" s="95">
        <v>157288</v>
      </c>
      <c r="CE1232" s="72">
        <v>650.75523149000003</v>
      </c>
      <c r="CF1232" s="72">
        <v>676.59346364999999</v>
      </c>
      <c r="CG1232" s="72">
        <v>712.40329333</v>
      </c>
      <c r="CH1232" s="72">
        <v>716.50152150999998</v>
      </c>
      <c r="CI1232" s="72">
        <v>731.52548966999996</v>
      </c>
      <c r="CJ1232" s="96">
        <v>1.1351426224000001</v>
      </c>
      <c r="CK1232" s="96">
        <v>1.1198896246000001</v>
      </c>
      <c r="CL1232" s="96">
        <v>1.1259352778</v>
      </c>
      <c r="CM1232" s="96">
        <v>1.1534797557000001</v>
      </c>
      <c r="CN1232" s="96">
        <v>1.1586335842</v>
      </c>
      <c r="CO1232" s="96">
        <v>1.0570922588</v>
      </c>
      <c r="CP1232" s="96">
        <v>1.0771209074000001</v>
      </c>
      <c r="CQ1232" s="96">
        <v>0.99584056389999998</v>
      </c>
      <c r="CR1232" s="96">
        <v>1.0816196815000001</v>
      </c>
      <c r="CS1232" s="95">
        <v>141766</v>
      </c>
      <c r="CT1232" s="95">
        <v>141589</v>
      </c>
      <c r="CU1232" s="95">
        <v>141264</v>
      </c>
      <c r="CV1232" s="95">
        <v>141540</v>
      </c>
      <c r="CW1232" s="95">
        <v>143002</v>
      </c>
      <c r="CX1232" s="96">
        <v>1.0607755969999999</v>
      </c>
      <c r="CY1232" s="96">
        <v>1.057388132</v>
      </c>
      <c r="CZ1232" s="96">
        <v>1.057735297</v>
      </c>
      <c r="DA1232" s="96">
        <v>1.0588838410000001</v>
      </c>
      <c r="DB1232" s="96">
        <v>1.050739318</v>
      </c>
      <c r="DC1232">
        <v>2013</v>
      </c>
      <c r="DD1232" s="6">
        <v>143419.6</v>
      </c>
      <c r="DE1232" s="96">
        <v>1.53632461E-2</v>
      </c>
      <c r="DF1232" s="72">
        <v>817.91</v>
      </c>
      <c r="DG1232" s="96">
        <v>1.0023307249</v>
      </c>
      <c r="DH1232" s="72">
        <v>819.81632320999995</v>
      </c>
      <c r="DI1232" s="72">
        <v>819.81632320999995</v>
      </c>
      <c r="DJ1232" s="96">
        <v>1</v>
      </c>
      <c r="DK1232" s="72">
        <v>819.81632320999995</v>
      </c>
      <c r="DL1232" s="96">
        <v>1</v>
      </c>
      <c r="DM1232" s="72">
        <v>819.81632320999995</v>
      </c>
      <c r="DN1232" s="96">
        <v>0.54413131699999995</v>
      </c>
      <c r="DO1232" s="96">
        <v>4.4107E-2</v>
      </c>
      <c r="DP1232" s="72">
        <v>19.68</v>
      </c>
      <c r="DQ1232" s="72">
        <v>800.14</v>
      </c>
      <c r="DR1232" t="s">
        <v>277</v>
      </c>
      <c r="DT1232" t="s">
        <v>830</v>
      </c>
    </row>
    <row r="1233" spans="1:124" x14ac:dyDescent="0.3">
      <c r="A1233" t="s">
        <v>837</v>
      </c>
      <c r="B1233">
        <v>22120</v>
      </c>
      <c r="C1233" s="95">
        <v>1081</v>
      </c>
      <c r="D1233" s="95">
        <v>4730989</v>
      </c>
      <c r="E1233" s="95">
        <v>1015</v>
      </c>
      <c r="F1233" s="95">
        <v>4501387</v>
      </c>
      <c r="G1233" s="95">
        <v>73</v>
      </c>
      <c r="H1233" s="95">
        <v>183569</v>
      </c>
      <c r="I1233" s="95">
        <v>59</v>
      </c>
      <c r="J1233" s="95">
        <v>292186</v>
      </c>
      <c r="K1233" s="95">
        <v>1103</v>
      </c>
      <c r="L1233" s="95">
        <v>5901174</v>
      </c>
      <c r="M1233" s="95">
        <v>1030</v>
      </c>
      <c r="N1233" s="95">
        <v>5056423</v>
      </c>
      <c r="O1233" s="95">
        <v>75</v>
      </c>
      <c r="P1233" s="95">
        <v>148118</v>
      </c>
      <c r="Q1233" s="95">
        <v>63</v>
      </c>
      <c r="R1233" s="95">
        <v>295385</v>
      </c>
      <c r="S1233" s="95">
        <v>1152</v>
      </c>
      <c r="T1233" s="95">
        <v>4732406</v>
      </c>
      <c r="U1233" s="95">
        <v>1063</v>
      </c>
      <c r="V1233" s="95">
        <v>4273791</v>
      </c>
      <c r="W1233" s="95">
        <v>81</v>
      </c>
      <c r="X1233" s="95">
        <v>216842</v>
      </c>
      <c r="Y1233" s="95">
        <v>68</v>
      </c>
      <c r="Z1233" s="95">
        <v>235118</v>
      </c>
      <c r="AA1233" s="95">
        <v>1180</v>
      </c>
      <c r="AB1233" s="95">
        <v>4810545</v>
      </c>
      <c r="AC1233" s="95">
        <v>1090</v>
      </c>
      <c r="AD1233" s="95">
        <v>4422102</v>
      </c>
      <c r="AE1233" s="95">
        <v>86</v>
      </c>
      <c r="AF1233" s="95">
        <v>349685</v>
      </c>
      <c r="AG1233" s="95">
        <v>73</v>
      </c>
      <c r="AH1233" s="95">
        <v>319110</v>
      </c>
      <c r="AI1233" s="95">
        <v>1228</v>
      </c>
      <c r="AJ1233" s="95">
        <v>4456082</v>
      </c>
      <c r="AK1233" s="95">
        <v>1130</v>
      </c>
      <c r="AL1233" s="95">
        <v>4459375</v>
      </c>
      <c r="AM1233" s="95">
        <v>91</v>
      </c>
      <c r="AN1233" s="95">
        <v>440043</v>
      </c>
      <c r="AO1233" s="95">
        <v>78</v>
      </c>
      <c r="AP1233" s="95">
        <v>340022</v>
      </c>
      <c r="AQ1233" s="72">
        <v>354.89</v>
      </c>
      <c r="AR1233" s="72">
        <v>371.94</v>
      </c>
      <c r="AS1233" s="72">
        <v>726.83</v>
      </c>
      <c r="AT1233" s="95">
        <v>4914558</v>
      </c>
      <c r="AU1233" s="95">
        <v>4793573</v>
      </c>
      <c r="AV1233" s="95">
        <v>1154</v>
      </c>
      <c r="AW1233" s="95">
        <v>1074</v>
      </c>
      <c r="AX1233" s="72">
        <v>427.94</v>
      </c>
      <c r="AY1233" s="72">
        <v>408.04</v>
      </c>
      <c r="AZ1233" s="72">
        <v>835.98</v>
      </c>
      <c r="BA1233" s="95">
        <v>6049292</v>
      </c>
      <c r="BB1233" s="95">
        <v>5351808</v>
      </c>
      <c r="BC1233" s="95">
        <v>1178</v>
      </c>
      <c r="BD1233" s="95">
        <v>1093</v>
      </c>
      <c r="BE1233" s="72">
        <v>334.5</v>
      </c>
      <c r="BF1233" s="72">
        <v>332.22</v>
      </c>
      <c r="BG1233" s="72">
        <v>666.72</v>
      </c>
      <c r="BH1233" s="95">
        <v>4949248</v>
      </c>
      <c r="BI1233" s="95">
        <v>4508909</v>
      </c>
      <c r="BJ1233" s="95">
        <v>1233</v>
      </c>
      <c r="BK1233" s="95">
        <v>1131</v>
      </c>
      <c r="BL1233" s="72">
        <v>339.67</v>
      </c>
      <c r="BM1233" s="72">
        <v>339.73</v>
      </c>
      <c r="BN1233" s="72">
        <v>679.4</v>
      </c>
      <c r="BO1233" s="95">
        <v>5160230</v>
      </c>
      <c r="BP1233" s="95">
        <v>4741212</v>
      </c>
      <c r="BQ1233" s="95">
        <v>1266</v>
      </c>
      <c r="BR1233" s="95">
        <v>1163</v>
      </c>
      <c r="BS1233" s="72">
        <v>309.33</v>
      </c>
      <c r="BT1233" s="72">
        <v>331.08</v>
      </c>
      <c r="BU1233" s="72">
        <v>640.41</v>
      </c>
      <c r="BV1233" s="95">
        <v>4896125</v>
      </c>
      <c r="BW1233" s="95">
        <v>4799397</v>
      </c>
      <c r="BX1233" s="95">
        <v>1319</v>
      </c>
      <c r="BY1233" s="95">
        <v>1208</v>
      </c>
      <c r="BZ1233" s="95">
        <v>1116</v>
      </c>
      <c r="CA1233" s="95">
        <v>1137</v>
      </c>
      <c r="CB1233" s="95">
        <v>1184</v>
      </c>
      <c r="CC1233" s="95">
        <v>1217</v>
      </c>
      <c r="CD1233" s="95">
        <v>1265</v>
      </c>
      <c r="CE1233" s="72">
        <v>650.75523149000003</v>
      </c>
      <c r="CF1233" s="72">
        <v>676.59346364999999</v>
      </c>
      <c r="CG1233" s="72">
        <v>712.40329333</v>
      </c>
      <c r="CH1233" s="72">
        <v>716.50152150999998</v>
      </c>
      <c r="CI1233" s="72">
        <v>731.52548966999996</v>
      </c>
      <c r="CJ1233" s="96">
        <v>1.1169022772999999</v>
      </c>
      <c r="CK1233" s="96">
        <v>1.2355720901</v>
      </c>
      <c r="CL1233" s="96">
        <v>0.9358743934</v>
      </c>
      <c r="CM1233" s="96">
        <v>0.94821850279999997</v>
      </c>
      <c r="CN1233" s="96">
        <v>0.87544454569999997</v>
      </c>
      <c r="CO1233" s="96">
        <v>0.8742060035</v>
      </c>
      <c r="CP1233" s="96">
        <v>1.1695210943000001</v>
      </c>
      <c r="CQ1233" s="96">
        <v>0.99584056389999998</v>
      </c>
      <c r="CR1233" s="96">
        <v>1.1744057931</v>
      </c>
      <c r="CS1233" s="95">
        <v>1109</v>
      </c>
      <c r="CT1233" s="95">
        <v>1133</v>
      </c>
      <c r="CU1233" s="95">
        <v>1162</v>
      </c>
      <c r="CV1233" s="95">
        <v>1211</v>
      </c>
      <c r="CW1233" s="95">
        <v>1247</v>
      </c>
      <c r="CX1233" s="96">
        <v>0.84921347700000005</v>
      </c>
      <c r="CY1233" s="96">
        <v>0.87362184099999995</v>
      </c>
      <c r="CZ1233" s="96">
        <v>0.88374042399999997</v>
      </c>
      <c r="DA1233" s="96">
        <v>0.88234828200000004</v>
      </c>
      <c r="DB1233" s="96">
        <v>0.88017173900000001</v>
      </c>
      <c r="DC1233">
        <v>2013</v>
      </c>
      <c r="DD1233" s="6">
        <v>1133.8</v>
      </c>
      <c r="DE1233" s="96">
        <v>1.18882025E-2</v>
      </c>
      <c r="DF1233" s="72">
        <v>891.21</v>
      </c>
      <c r="DG1233" s="96">
        <v>1</v>
      </c>
      <c r="DH1233" s="72">
        <v>891.21</v>
      </c>
      <c r="DI1233" s="72">
        <v>896.70541533999994</v>
      </c>
      <c r="DJ1233" s="96">
        <v>1</v>
      </c>
      <c r="DK1233" s="72">
        <v>891.21</v>
      </c>
      <c r="DL1233" s="96">
        <v>1</v>
      </c>
      <c r="DM1233" s="72">
        <v>891.21</v>
      </c>
      <c r="DN1233" s="96">
        <v>0.60960121919999999</v>
      </c>
      <c r="DO1233" s="96">
        <v>3.9370000000000002E-2</v>
      </c>
      <c r="DP1233" s="72">
        <v>21.39</v>
      </c>
      <c r="DQ1233" s="72">
        <v>869.82</v>
      </c>
      <c r="DR1233" t="s">
        <v>837</v>
      </c>
      <c r="DT1233" t="s">
        <v>830</v>
      </c>
    </row>
    <row r="1234" spans="1:124" x14ac:dyDescent="0.3">
      <c r="A1234" t="s">
        <v>838</v>
      </c>
      <c r="B1234">
        <v>22130</v>
      </c>
      <c r="C1234" s="95">
        <v>68782</v>
      </c>
      <c r="D1234" s="95">
        <v>362863228</v>
      </c>
      <c r="E1234" s="95">
        <v>61415</v>
      </c>
      <c r="F1234" s="95">
        <v>248764812</v>
      </c>
      <c r="G1234" s="95">
        <v>11677</v>
      </c>
      <c r="H1234" s="95">
        <v>52089240</v>
      </c>
      <c r="I1234" s="95">
        <v>9748</v>
      </c>
      <c r="J1234" s="95">
        <v>41106200</v>
      </c>
      <c r="K1234" s="95">
        <v>68778</v>
      </c>
      <c r="L1234" s="95">
        <v>385935223</v>
      </c>
      <c r="M1234" s="95">
        <v>60844</v>
      </c>
      <c r="N1234" s="95">
        <v>257211099</v>
      </c>
      <c r="O1234" s="95">
        <v>11864</v>
      </c>
      <c r="P1234" s="95">
        <v>56309240</v>
      </c>
      <c r="Q1234" s="95">
        <v>9920</v>
      </c>
      <c r="R1234" s="95">
        <v>43337330</v>
      </c>
      <c r="S1234" s="95">
        <v>69281</v>
      </c>
      <c r="T1234" s="95">
        <v>407078889</v>
      </c>
      <c r="U1234" s="95">
        <v>60566</v>
      </c>
      <c r="V1234" s="95">
        <v>267308878</v>
      </c>
      <c r="W1234" s="95">
        <v>12087</v>
      </c>
      <c r="X1234" s="95">
        <v>57862612</v>
      </c>
      <c r="Y1234" s="95">
        <v>10100</v>
      </c>
      <c r="Z1234" s="95">
        <v>46650120</v>
      </c>
      <c r="AA1234" s="95">
        <v>69955</v>
      </c>
      <c r="AB1234" s="95">
        <v>412461453</v>
      </c>
      <c r="AC1234" s="95">
        <v>60673</v>
      </c>
      <c r="AD1234" s="95">
        <v>284161895</v>
      </c>
      <c r="AE1234" s="95">
        <v>12422</v>
      </c>
      <c r="AF1234" s="95">
        <v>63375448</v>
      </c>
      <c r="AG1234" s="95">
        <v>10402</v>
      </c>
      <c r="AH1234" s="95">
        <v>50805804</v>
      </c>
      <c r="AI1234" s="95">
        <v>70869</v>
      </c>
      <c r="AJ1234" s="95">
        <v>403694715</v>
      </c>
      <c r="AK1234" s="95">
        <v>61376</v>
      </c>
      <c r="AL1234" s="95">
        <v>292820212.93000001</v>
      </c>
      <c r="AM1234" s="95">
        <v>12872</v>
      </c>
      <c r="AN1234" s="95">
        <v>69745064</v>
      </c>
      <c r="AO1234" s="95">
        <v>10844</v>
      </c>
      <c r="AP1234" s="95">
        <v>55241738</v>
      </c>
      <c r="AQ1234" s="72">
        <v>429.78</v>
      </c>
      <c r="AR1234" s="72">
        <v>339.44</v>
      </c>
      <c r="AS1234" s="72">
        <v>769.22</v>
      </c>
      <c r="AT1234" s="95">
        <v>414952468</v>
      </c>
      <c r="AU1234" s="95">
        <v>289871012</v>
      </c>
      <c r="AV1234" s="95">
        <v>80459</v>
      </c>
      <c r="AW1234" s="95">
        <v>71163</v>
      </c>
      <c r="AX1234" s="72">
        <v>457</v>
      </c>
      <c r="AY1234" s="72">
        <v>353.93</v>
      </c>
      <c r="AZ1234" s="72">
        <v>810.93</v>
      </c>
      <c r="BA1234" s="95">
        <v>442244463</v>
      </c>
      <c r="BB1234" s="95">
        <v>300548429</v>
      </c>
      <c r="BC1234" s="95">
        <v>80642</v>
      </c>
      <c r="BD1234" s="95">
        <v>70764</v>
      </c>
      <c r="BE1234" s="72">
        <v>476.17</v>
      </c>
      <c r="BF1234" s="72">
        <v>370.24</v>
      </c>
      <c r="BG1234" s="72">
        <v>846.41</v>
      </c>
      <c r="BH1234" s="95">
        <v>464941501</v>
      </c>
      <c r="BI1234" s="95">
        <v>313958998</v>
      </c>
      <c r="BJ1234" s="95">
        <v>81368</v>
      </c>
      <c r="BK1234" s="95">
        <v>70666</v>
      </c>
      <c r="BL1234" s="72">
        <v>481.36</v>
      </c>
      <c r="BM1234" s="72">
        <v>392.74</v>
      </c>
      <c r="BN1234" s="72">
        <v>874.1</v>
      </c>
      <c r="BO1234" s="95">
        <v>475836901</v>
      </c>
      <c r="BP1234" s="95">
        <v>334967699</v>
      </c>
      <c r="BQ1234" s="95">
        <v>82377</v>
      </c>
      <c r="BR1234" s="95">
        <v>71075</v>
      </c>
      <c r="BS1234" s="72">
        <v>471.13</v>
      </c>
      <c r="BT1234" s="72">
        <v>401.62</v>
      </c>
      <c r="BU1234" s="72">
        <v>872.75</v>
      </c>
      <c r="BV1234" s="95">
        <v>473439779</v>
      </c>
      <c r="BW1234" s="95">
        <v>348061950.93000001</v>
      </c>
      <c r="BX1234" s="95">
        <v>83741</v>
      </c>
      <c r="BY1234" s="95">
        <v>72220</v>
      </c>
      <c r="BZ1234" s="95">
        <v>76029</v>
      </c>
      <c r="CA1234" s="95">
        <v>75885</v>
      </c>
      <c r="CB1234" s="95">
        <v>76210</v>
      </c>
      <c r="CC1234" s="95">
        <v>77012</v>
      </c>
      <c r="CD1234" s="95">
        <v>78105</v>
      </c>
      <c r="CE1234" s="72">
        <v>650.75523149000003</v>
      </c>
      <c r="CF1234" s="72">
        <v>676.59346364999999</v>
      </c>
      <c r="CG1234" s="72">
        <v>712.40329333</v>
      </c>
      <c r="CH1234" s="72">
        <v>716.50152150999998</v>
      </c>
      <c r="CI1234" s="72">
        <v>731.52548966999996</v>
      </c>
      <c r="CJ1234" s="96">
        <v>1.1820419764000001</v>
      </c>
      <c r="CK1234" s="96">
        <v>1.1985483803000001</v>
      </c>
      <c r="CL1234" s="96">
        <v>1.1881051196000001</v>
      </c>
      <c r="CM1234" s="96">
        <v>1.2199555392000001</v>
      </c>
      <c r="CN1234" s="96">
        <v>1.1930548044</v>
      </c>
      <c r="CO1234" s="96">
        <v>1.0828169709</v>
      </c>
      <c r="CP1234" s="96">
        <v>1.1048415348</v>
      </c>
      <c r="CQ1234" s="96">
        <v>0.99584056389999998</v>
      </c>
      <c r="CR1234" s="96">
        <v>1.1094560887</v>
      </c>
      <c r="CS1234" s="95">
        <v>72568</v>
      </c>
      <c r="CT1234" s="95">
        <v>72372</v>
      </c>
      <c r="CU1234" s="95">
        <v>72315</v>
      </c>
      <c r="CV1234" s="95">
        <v>72476</v>
      </c>
      <c r="CW1234" s="95">
        <v>73749</v>
      </c>
      <c r="CX1234" s="96">
        <v>1.0953241899999999</v>
      </c>
      <c r="CY1234" s="96">
        <v>1.082374977</v>
      </c>
      <c r="CZ1234" s="96">
        <v>1.0882692460000001</v>
      </c>
      <c r="DA1234" s="96">
        <v>1.079020581</v>
      </c>
      <c r="DB1234" s="96">
        <v>1.069328381</v>
      </c>
      <c r="DC1234">
        <v>2013</v>
      </c>
      <c r="DD1234" s="6">
        <v>71177.600000000006</v>
      </c>
      <c r="DE1234" s="96">
        <v>1.33235591E-2</v>
      </c>
      <c r="DF1234" s="72">
        <v>840.7</v>
      </c>
      <c r="DG1234" s="96">
        <v>1.0028861562</v>
      </c>
      <c r="DH1234" s="72">
        <v>843.12639156</v>
      </c>
      <c r="DI1234" s="72">
        <v>854.82658395999999</v>
      </c>
      <c r="DJ1234" s="96">
        <v>1</v>
      </c>
      <c r="DK1234" s="72">
        <v>843.12639156</v>
      </c>
      <c r="DL1234" s="96">
        <v>1</v>
      </c>
      <c r="DM1234" s="72">
        <v>843.12639156</v>
      </c>
      <c r="DN1234" s="96">
        <v>0.61622204530000002</v>
      </c>
      <c r="DO1234" s="96">
        <v>3.8947000000000002E-2</v>
      </c>
      <c r="DP1234" s="72">
        <v>20.239999999999998</v>
      </c>
      <c r="DQ1234" s="72">
        <v>822.89</v>
      </c>
      <c r="DR1234" t="s">
        <v>838</v>
      </c>
      <c r="DT1234" t="s">
        <v>830</v>
      </c>
    </row>
    <row r="1235" spans="1:124" x14ac:dyDescent="0.3">
      <c r="A1235" t="s">
        <v>615</v>
      </c>
      <c r="B1235">
        <v>22150</v>
      </c>
      <c r="C1235" s="95">
        <v>50723</v>
      </c>
      <c r="D1235" s="95">
        <v>268695094</v>
      </c>
      <c r="E1235" s="95">
        <v>45893</v>
      </c>
      <c r="F1235" s="95">
        <v>175337412</v>
      </c>
      <c r="G1235" s="95">
        <v>11611</v>
      </c>
      <c r="H1235" s="95">
        <v>51539442</v>
      </c>
      <c r="I1235" s="95">
        <v>9519</v>
      </c>
      <c r="J1235" s="95">
        <v>38067055</v>
      </c>
      <c r="K1235" s="95">
        <v>51447</v>
      </c>
      <c r="L1235" s="95">
        <v>280698074</v>
      </c>
      <c r="M1235" s="95">
        <v>46201</v>
      </c>
      <c r="N1235" s="95">
        <v>182493215</v>
      </c>
      <c r="O1235" s="95">
        <v>11854</v>
      </c>
      <c r="P1235" s="95">
        <v>56120725</v>
      </c>
      <c r="Q1235" s="95">
        <v>9737</v>
      </c>
      <c r="R1235" s="95">
        <v>44143530</v>
      </c>
      <c r="S1235" s="95">
        <v>52861</v>
      </c>
      <c r="T1235" s="95">
        <v>303578007</v>
      </c>
      <c r="U1235" s="95">
        <v>47068</v>
      </c>
      <c r="V1235" s="95">
        <v>197316769</v>
      </c>
      <c r="W1235" s="95">
        <v>12097</v>
      </c>
      <c r="X1235" s="95">
        <v>59778374</v>
      </c>
      <c r="Y1235" s="95">
        <v>9945</v>
      </c>
      <c r="Z1235" s="95">
        <v>46889368</v>
      </c>
      <c r="AA1235" s="95">
        <v>53939</v>
      </c>
      <c r="AB1235" s="95">
        <v>312216139</v>
      </c>
      <c r="AC1235" s="95">
        <v>47615</v>
      </c>
      <c r="AD1235" s="95">
        <v>210285023</v>
      </c>
      <c r="AE1235" s="95">
        <v>12453</v>
      </c>
      <c r="AF1235" s="95">
        <v>61614131</v>
      </c>
      <c r="AG1235" s="95">
        <v>10311</v>
      </c>
      <c r="AH1235" s="95">
        <v>52367252</v>
      </c>
      <c r="AI1235" s="95">
        <v>55706</v>
      </c>
      <c r="AJ1235" s="95">
        <v>319202250</v>
      </c>
      <c r="AK1235" s="95">
        <v>49148</v>
      </c>
      <c r="AL1235" s="95">
        <v>221458179</v>
      </c>
      <c r="AM1235" s="95">
        <v>12882</v>
      </c>
      <c r="AN1235" s="95">
        <v>67208484</v>
      </c>
      <c r="AO1235" s="95">
        <v>10758</v>
      </c>
      <c r="AP1235" s="95">
        <v>55933322.759999998</v>
      </c>
      <c r="AQ1235" s="72">
        <v>428.12</v>
      </c>
      <c r="AR1235" s="72">
        <v>320.94</v>
      </c>
      <c r="AS1235" s="72">
        <v>749.06</v>
      </c>
      <c r="AT1235" s="95">
        <v>320234536</v>
      </c>
      <c r="AU1235" s="95">
        <v>213404467</v>
      </c>
      <c r="AV1235" s="95">
        <v>62334</v>
      </c>
      <c r="AW1235" s="95">
        <v>55412</v>
      </c>
      <c r="AX1235" s="72">
        <v>443.41</v>
      </c>
      <c r="AY1235" s="72">
        <v>337.63</v>
      </c>
      <c r="AZ1235" s="72">
        <v>781.04</v>
      </c>
      <c r="BA1235" s="95">
        <v>336818799</v>
      </c>
      <c r="BB1235" s="95">
        <v>226636745</v>
      </c>
      <c r="BC1235" s="95">
        <v>63301</v>
      </c>
      <c r="BD1235" s="95">
        <v>55938</v>
      </c>
      <c r="BE1235" s="72">
        <v>466.14</v>
      </c>
      <c r="BF1235" s="72">
        <v>356.95</v>
      </c>
      <c r="BG1235" s="72">
        <v>823.09</v>
      </c>
      <c r="BH1235" s="95">
        <v>363356381</v>
      </c>
      <c r="BI1235" s="95">
        <v>244206137</v>
      </c>
      <c r="BJ1235" s="95">
        <v>64958</v>
      </c>
      <c r="BK1235" s="95">
        <v>57013</v>
      </c>
      <c r="BL1235" s="72">
        <v>469.22</v>
      </c>
      <c r="BM1235" s="72">
        <v>377.86</v>
      </c>
      <c r="BN1235" s="72">
        <v>847.08</v>
      </c>
      <c r="BO1235" s="95">
        <v>373830270</v>
      </c>
      <c r="BP1235" s="95">
        <v>262652275</v>
      </c>
      <c r="BQ1235" s="95">
        <v>66392</v>
      </c>
      <c r="BR1235" s="95">
        <v>57926</v>
      </c>
      <c r="BS1235" s="72">
        <v>469.48</v>
      </c>
      <c r="BT1235" s="72">
        <v>385.87</v>
      </c>
      <c r="BU1235" s="72">
        <v>855.35</v>
      </c>
      <c r="BV1235" s="95">
        <v>386410734</v>
      </c>
      <c r="BW1235" s="95">
        <v>277391501.75999999</v>
      </c>
      <c r="BX1235" s="95">
        <v>68588</v>
      </c>
      <c r="BY1235" s="95">
        <v>59906</v>
      </c>
      <c r="BZ1235" s="95">
        <v>59035</v>
      </c>
      <c r="CA1235" s="95">
        <v>59755</v>
      </c>
      <c r="CB1235" s="95">
        <v>61129</v>
      </c>
      <c r="CC1235" s="95">
        <v>62373</v>
      </c>
      <c r="CD1235" s="95">
        <v>64341</v>
      </c>
      <c r="CE1235" s="72">
        <v>650.75523149000003</v>
      </c>
      <c r="CF1235" s="72">
        <v>676.59346364999999</v>
      </c>
      <c r="CG1235" s="72">
        <v>712.40329333</v>
      </c>
      <c r="CH1235" s="72">
        <v>716.50152150999998</v>
      </c>
      <c r="CI1235" s="72">
        <v>731.52548966999996</v>
      </c>
      <c r="CJ1235" s="96">
        <v>1.1510625865999999</v>
      </c>
      <c r="CK1235" s="96">
        <v>1.1543711874</v>
      </c>
      <c r="CL1235" s="96">
        <v>1.1553708519999999</v>
      </c>
      <c r="CM1235" s="96">
        <v>1.1822445237000001</v>
      </c>
      <c r="CN1235" s="96">
        <v>1.1692688937</v>
      </c>
      <c r="CO1235" s="96">
        <v>1.0279496179000001</v>
      </c>
      <c r="CP1235" s="96">
        <v>1.1308565988999999</v>
      </c>
      <c r="CQ1235" s="96">
        <v>0.99584056389999998</v>
      </c>
      <c r="CR1235" s="96">
        <v>1.135579809</v>
      </c>
      <c r="CS1235" s="95">
        <v>54916</v>
      </c>
      <c r="CT1235" s="95">
        <v>55948</v>
      </c>
      <c r="CU1235" s="95">
        <v>57033</v>
      </c>
      <c r="CV1235" s="95">
        <v>57986</v>
      </c>
      <c r="CW1235" s="95">
        <v>59991</v>
      </c>
      <c r="CX1235" s="96">
        <v>1.02977053</v>
      </c>
      <c r="CY1235" s="96">
        <v>1.0293107429999999</v>
      </c>
      <c r="CZ1235" s="96">
        <v>1.0301457549999999</v>
      </c>
      <c r="DA1235" s="96">
        <v>1.0272443600000001</v>
      </c>
      <c r="DB1235" s="96">
        <v>1.023607189</v>
      </c>
      <c r="DC1235">
        <v>2013</v>
      </c>
      <c r="DD1235" s="6">
        <v>57239</v>
      </c>
      <c r="DE1235" s="96">
        <v>8.8369547E-3</v>
      </c>
      <c r="DF1235" s="72">
        <v>864.41</v>
      </c>
      <c r="DG1235" s="96">
        <v>1.0034870536</v>
      </c>
      <c r="DH1235" s="72">
        <v>867.42424402999995</v>
      </c>
      <c r="DI1235" s="72">
        <v>854.82658395999999</v>
      </c>
      <c r="DJ1235" s="96">
        <v>1</v>
      </c>
      <c r="DK1235" s="72">
        <v>867.42424402999995</v>
      </c>
      <c r="DL1235" s="96">
        <v>1</v>
      </c>
      <c r="DM1235" s="72">
        <v>867.42424402999995</v>
      </c>
      <c r="DN1235" s="96">
        <v>0.82824308930000001</v>
      </c>
      <c r="DO1235" s="96">
        <v>2.8976999999999999E-2</v>
      </c>
      <c r="DP1235" s="72">
        <v>20.82</v>
      </c>
      <c r="DQ1235" s="72">
        <v>846.6</v>
      </c>
      <c r="DR1235" t="s">
        <v>615</v>
      </c>
      <c r="DT1235" t="s">
        <v>830</v>
      </c>
    </row>
    <row r="1236" spans="1:124" x14ac:dyDescent="0.3">
      <c r="A1236" t="s">
        <v>839</v>
      </c>
      <c r="B1236">
        <v>22160</v>
      </c>
      <c r="C1236" s="95">
        <v>57921</v>
      </c>
      <c r="D1236" s="95">
        <v>352770484</v>
      </c>
      <c r="E1236" s="95">
        <v>51366</v>
      </c>
      <c r="F1236" s="95">
        <v>207778810</v>
      </c>
      <c r="G1236" s="95">
        <v>17440</v>
      </c>
      <c r="H1236" s="95">
        <v>87779641</v>
      </c>
      <c r="I1236" s="95">
        <v>15703</v>
      </c>
      <c r="J1236" s="95">
        <v>64303682</v>
      </c>
      <c r="K1236" s="95">
        <v>56107</v>
      </c>
      <c r="L1236" s="95">
        <v>362238191</v>
      </c>
      <c r="M1236" s="95">
        <v>49245</v>
      </c>
      <c r="N1236" s="95">
        <v>212160802</v>
      </c>
      <c r="O1236" s="95">
        <v>17714</v>
      </c>
      <c r="P1236" s="95">
        <v>94440373</v>
      </c>
      <c r="Q1236" s="95">
        <v>15945</v>
      </c>
      <c r="R1236" s="95">
        <v>67964502</v>
      </c>
      <c r="S1236" s="95">
        <v>55246</v>
      </c>
      <c r="T1236" s="95">
        <v>370641440</v>
      </c>
      <c r="U1236" s="95">
        <v>47935</v>
      </c>
      <c r="V1236" s="95">
        <v>216778398</v>
      </c>
      <c r="W1236" s="95">
        <v>18041</v>
      </c>
      <c r="X1236" s="95">
        <v>107177767</v>
      </c>
      <c r="Y1236" s="95">
        <v>16263</v>
      </c>
      <c r="Z1236" s="95">
        <v>74551370</v>
      </c>
      <c r="AA1236" s="95">
        <v>55415</v>
      </c>
      <c r="AB1236" s="95">
        <v>367104049</v>
      </c>
      <c r="AC1236" s="95">
        <v>47703</v>
      </c>
      <c r="AD1236" s="95">
        <v>229405707</v>
      </c>
      <c r="AE1236" s="95">
        <v>18457</v>
      </c>
      <c r="AF1236" s="95">
        <v>110454169</v>
      </c>
      <c r="AG1236" s="95">
        <v>16738</v>
      </c>
      <c r="AH1236" s="95">
        <v>82959806</v>
      </c>
      <c r="AI1236" s="95">
        <v>55559</v>
      </c>
      <c r="AJ1236" s="95">
        <v>382707359</v>
      </c>
      <c r="AK1236" s="95">
        <v>47571</v>
      </c>
      <c r="AL1236" s="95">
        <v>238049496</v>
      </c>
      <c r="AM1236" s="95">
        <v>19058</v>
      </c>
      <c r="AN1236" s="95">
        <v>116619489</v>
      </c>
      <c r="AO1236" s="95">
        <v>17299</v>
      </c>
      <c r="AP1236" s="95">
        <v>87916056</v>
      </c>
      <c r="AQ1236" s="72">
        <v>487.16</v>
      </c>
      <c r="AR1236" s="72">
        <v>338.06</v>
      </c>
      <c r="AS1236" s="72">
        <v>825.22</v>
      </c>
      <c r="AT1236" s="95">
        <v>440550125</v>
      </c>
      <c r="AU1236" s="95">
        <v>272082492</v>
      </c>
      <c r="AV1236" s="95">
        <v>75361</v>
      </c>
      <c r="AW1236" s="95">
        <v>67069</v>
      </c>
      <c r="AX1236" s="72">
        <v>515.52</v>
      </c>
      <c r="AY1236" s="72">
        <v>358.09</v>
      </c>
      <c r="AZ1236" s="72">
        <v>873.61</v>
      </c>
      <c r="BA1236" s="95">
        <v>456678564</v>
      </c>
      <c r="BB1236" s="95">
        <v>280125304</v>
      </c>
      <c r="BC1236" s="95">
        <v>73821</v>
      </c>
      <c r="BD1236" s="95">
        <v>65190</v>
      </c>
      <c r="BE1236" s="72">
        <v>543.32000000000005</v>
      </c>
      <c r="BF1236" s="72">
        <v>378.17</v>
      </c>
      <c r="BG1236" s="72">
        <v>921.49</v>
      </c>
      <c r="BH1236" s="95">
        <v>477819207</v>
      </c>
      <c r="BI1236" s="95">
        <v>291329768</v>
      </c>
      <c r="BJ1236" s="95">
        <v>73287</v>
      </c>
      <c r="BK1236" s="95">
        <v>64198</v>
      </c>
      <c r="BL1236" s="72">
        <v>538.72</v>
      </c>
      <c r="BM1236" s="72">
        <v>403.94</v>
      </c>
      <c r="BN1236" s="72">
        <v>942.66</v>
      </c>
      <c r="BO1236" s="95">
        <v>477558218</v>
      </c>
      <c r="BP1236" s="95">
        <v>312365513</v>
      </c>
      <c r="BQ1236" s="95">
        <v>73872</v>
      </c>
      <c r="BR1236" s="95">
        <v>64441</v>
      </c>
      <c r="BS1236" s="72">
        <v>557.66</v>
      </c>
      <c r="BT1236" s="72">
        <v>418.74</v>
      </c>
      <c r="BU1236" s="72">
        <v>976.4</v>
      </c>
      <c r="BV1236" s="95">
        <v>499326848</v>
      </c>
      <c r="BW1236" s="95">
        <v>325965552</v>
      </c>
      <c r="BX1236" s="95">
        <v>74617</v>
      </c>
      <c r="BY1236" s="95">
        <v>64870</v>
      </c>
      <c r="BZ1236" s="95">
        <v>71409</v>
      </c>
      <c r="CA1236" s="95">
        <v>69664</v>
      </c>
      <c r="CB1236" s="95">
        <v>68906</v>
      </c>
      <c r="CC1236" s="95">
        <v>69395</v>
      </c>
      <c r="CD1236" s="95">
        <v>69849</v>
      </c>
      <c r="CE1236" s="72">
        <v>650.75523149000003</v>
      </c>
      <c r="CF1236" s="72">
        <v>676.59346364999999</v>
      </c>
      <c r="CG1236" s="72">
        <v>712.40329333</v>
      </c>
      <c r="CH1236" s="72">
        <v>716.50152150999998</v>
      </c>
      <c r="CI1236" s="72">
        <v>731.52548966999996</v>
      </c>
      <c r="CJ1236" s="96">
        <v>1.2680958371</v>
      </c>
      <c r="CK1236" s="96">
        <v>1.2911889442</v>
      </c>
      <c r="CL1236" s="96">
        <v>1.2934948626</v>
      </c>
      <c r="CM1236" s="96">
        <v>1.3156427050999999</v>
      </c>
      <c r="CN1236" s="96">
        <v>1.3347450140999999</v>
      </c>
      <c r="CO1236" s="96">
        <v>1.137110641</v>
      </c>
      <c r="CP1236" s="96">
        <v>1.1438055592</v>
      </c>
      <c r="CQ1236" s="96">
        <v>0.99584056389999998</v>
      </c>
      <c r="CR1236" s="96">
        <v>1.1485828529</v>
      </c>
      <c r="CS1236" s="95">
        <v>66601</v>
      </c>
      <c r="CT1236" s="95">
        <v>64764</v>
      </c>
      <c r="CU1236" s="95">
        <v>63733</v>
      </c>
      <c r="CV1236" s="95">
        <v>64252</v>
      </c>
      <c r="CW1236" s="95">
        <v>64602</v>
      </c>
      <c r="CX1236" s="96">
        <v>1.1628411409999999</v>
      </c>
      <c r="CY1236" s="96">
        <v>1.1454402960000001</v>
      </c>
      <c r="CZ1236" s="96">
        <v>1.139237456</v>
      </c>
      <c r="DA1236" s="96">
        <v>1.130732914</v>
      </c>
      <c r="DB1236" s="96">
        <v>1.1064783789999999</v>
      </c>
      <c r="DC1236">
        <v>2013</v>
      </c>
      <c r="DD1236" s="6">
        <v>65153.599999999999</v>
      </c>
      <c r="DE1236" s="96">
        <v>3.0682841299999999E-2</v>
      </c>
      <c r="DF1236" s="72">
        <v>855.03</v>
      </c>
      <c r="DG1236" s="96">
        <v>1.0017674367</v>
      </c>
      <c r="DH1236" s="72">
        <v>856.54121139999995</v>
      </c>
      <c r="DI1236" s="72">
        <v>854.82658395999999</v>
      </c>
      <c r="DJ1236" s="96">
        <v>1</v>
      </c>
      <c r="DK1236" s="72">
        <v>856.54121139999995</v>
      </c>
      <c r="DL1236" s="96">
        <v>1</v>
      </c>
      <c r="DM1236" s="72">
        <v>856.54121139999995</v>
      </c>
      <c r="DN1236" s="96">
        <v>0.31844598359999998</v>
      </c>
      <c r="DO1236" s="96">
        <v>7.5366000000000002E-2</v>
      </c>
      <c r="DP1236" s="72">
        <v>20.56</v>
      </c>
      <c r="DQ1236" s="72">
        <v>835.98</v>
      </c>
      <c r="DR1236" t="s">
        <v>839</v>
      </c>
      <c r="DT1236" t="s">
        <v>830</v>
      </c>
    </row>
    <row r="1237" spans="1:124" x14ac:dyDescent="0.3">
      <c r="A1237" t="s">
        <v>828</v>
      </c>
      <c r="B1237">
        <v>22170</v>
      </c>
      <c r="C1237" s="95">
        <v>53130</v>
      </c>
      <c r="D1237" s="95">
        <v>286053808</v>
      </c>
      <c r="E1237" s="95">
        <v>46869</v>
      </c>
      <c r="F1237" s="95">
        <v>168914903</v>
      </c>
      <c r="G1237" s="95">
        <v>18779</v>
      </c>
      <c r="H1237" s="95">
        <v>69823190</v>
      </c>
      <c r="I1237" s="95">
        <v>15535</v>
      </c>
      <c r="J1237" s="95">
        <v>55009466</v>
      </c>
      <c r="K1237" s="95">
        <v>53673</v>
      </c>
      <c r="L1237" s="95">
        <v>309996751</v>
      </c>
      <c r="M1237" s="95">
        <v>46649</v>
      </c>
      <c r="N1237" s="95">
        <v>177102681</v>
      </c>
      <c r="O1237" s="95">
        <v>19530</v>
      </c>
      <c r="P1237" s="95">
        <v>77076710</v>
      </c>
      <c r="Q1237" s="95">
        <v>16113</v>
      </c>
      <c r="R1237" s="95">
        <v>59367173</v>
      </c>
      <c r="S1237" s="95">
        <v>54389</v>
      </c>
      <c r="T1237" s="95">
        <v>316652230</v>
      </c>
      <c r="U1237" s="95">
        <v>46870</v>
      </c>
      <c r="V1237" s="95">
        <v>185643164</v>
      </c>
      <c r="W1237" s="95">
        <v>20038</v>
      </c>
      <c r="X1237" s="95">
        <v>88506040</v>
      </c>
      <c r="Y1237" s="95">
        <v>16571</v>
      </c>
      <c r="Z1237" s="95">
        <v>66889343</v>
      </c>
      <c r="AA1237" s="95">
        <v>54936</v>
      </c>
      <c r="AB1237" s="95">
        <v>306353008</v>
      </c>
      <c r="AC1237" s="95">
        <v>47116</v>
      </c>
      <c r="AD1237" s="95">
        <v>197305129</v>
      </c>
      <c r="AE1237" s="95">
        <v>20772</v>
      </c>
      <c r="AF1237" s="95">
        <v>97478321</v>
      </c>
      <c r="AG1237" s="95">
        <v>17326</v>
      </c>
      <c r="AH1237" s="95">
        <v>76957195</v>
      </c>
      <c r="AI1237" s="95">
        <v>56339</v>
      </c>
      <c r="AJ1237" s="95">
        <v>319663764.13999999</v>
      </c>
      <c r="AK1237" s="95">
        <v>48285</v>
      </c>
      <c r="AL1237" s="95">
        <v>210671361.19</v>
      </c>
      <c r="AM1237" s="95">
        <v>22051</v>
      </c>
      <c r="AN1237" s="95">
        <v>106362398</v>
      </c>
      <c r="AO1237" s="95">
        <v>18567</v>
      </c>
      <c r="AP1237" s="95">
        <v>84688071</v>
      </c>
      <c r="AQ1237" s="72">
        <v>412.42</v>
      </c>
      <c r="AR1237" s="72">
        <v>299.02999999999997</v>
      </c>
      <c r="AS1237" s="72">
        <v>711.45</v>
      </c>
      <c r="AT1237" s="95">
        <v>355876998</v>
      </c>
      <c r="AU1237" s="95">
        <v>223924369</v>
      </c>
      <c r="AV1237" s="95">
        <v>71909</v>
      </c>
      <c r="AW1237" s="95">
        <v>62404</v>
      </c>
      <c r="AX1237" s="72">
        <v>440.64</v>
      </c>
      <c r="AY1237" s="72">
        <v>313.98</v>
      </c>
      <c r="AZ1237" s="72">
        <v>754.62</v>
      </c>
      <c r="BA1237" s="95">
        <v>387073461</v>
      </c>
      <c r="BB1237" s="95">
        <v>236469854</v>
      </c>
      <c r="BC1237" s="95">
        <v>73203</v>
      </c>
      <c r="BD1237" s="95">
        <v>62762</v>
      </c>
      <c r="BE1237" s="72">
        <v>453.64</v>
      </c>
      <c r="BF1237" s="72">
        <v>331.72</v>
      </c>
      <c r="BG1237" s="72">
        <v>785.36</v>
      </c>
      <c r="BH1237" s="95">
        <v>405158270</v>
      </c>
      <c r="BI1237" s="95">
        <v>252532507</v>
      </c>
      <c r="BJ1237" s="95">
        <v>74427</v>
      </c>
      <c r="BK1237" s="95">
        <v>63441</v>
      </c>
      <c r="BL1237" s="72">
        <v>444.51</v>
      </c>
      <c r="BM1237" s="72">
        <v>354.66</v>
      </c>
      <c r="BN1237" s="72">
        <v>799.17</v>
      </c>
      <c r="BO1237" s="95">
        <v>403831329</v>
      </c>
      <c r="BP1237" s="95">
        <v>274262324</v>
      </c>
      <c r="BQ1237" s="95">
        <v>75708</v>
      </c>
      <c r="BR1237" s="95">
        <v>64442</v>
      </c>
      <c r="BS1237" s="72">
        <v>452.89</v>
      </c>
      <c r="BT1237" s="72">
        <v>368.18</v>
      </c>
      <c r="BU1237" s="72">
        <v>821.07</v>
      </c>
      <c r="BV1237" s="95">
        <v>426026162.13999999</v>
      </c>
      <c r="BW1237" s="95">
        <v>295359432.19</v>
      </c>
      <c r="BX1237" s="95">
        <v>78390</v>
      </c>
      <c r="BY1237" s="95">
        <v>66852</v>
      </c>
      <c r="BZ1237" s="95">
        <v>67379</v>
      </c>
      <c r="CA1237" s="95">
        <v>68176</v>
      </c>
      <c r="CB1237" s="95">
        <v>69132</v>
      </c>
      <c r="CC1237" s="95">
        <v>70360</v>
      </c>
      <c r="CD1237" s="95">
        <v>72746</v>
      </c>
      <c r="CE1237" s="72">
        <v>650.75523149000003</v>
      </c>
      <c r="CF1237" s="72">
        <v>676.59346364999999</v>
      </c>
      <c r="CG1237" s="72">
        <v>712.40329333</v>
      </c>
      <c r="CH1237" s="72">
        <v>716.50152150999998</v>
      </c>
      <c r="CI1237" s="72">
        <v>731.52548966999996</v>
      </c>
      <c r="CJ1237" s="96">
        <v>1.0932681990999999</v>
      </c>
      <c r="CK1237" s="96">
        <v>1.1153226280999999</v>
      </c>
      <c r="CL1237" s="96">
        <v>1.1024092777000001</v>
      </c>
      <c r="CM1237" s="96">
        <v>1.1153779525</v>
      </c>
      <c r="CN1237" s="96">
        <v>1.1224079155</v>
      </c>
      <c r="CO1237" s="96">
        <v>1.064130062</v>
      </c>
      <c r="CP1237" s="96">
        <v>1.0428774021</v>
      </c>
      <c r="CQ1237" s="96">
        <v>0.99584056389999998</v>
      </c>
      <c r="CR1237" s="96">
        <v>1.0472331525</v>
      </c>
      <c r="CS1237" s="95">
        <v>61770</v>
      </c>
      <c r="CT1237" s="95">
        <v>62428</v>
      </c>
      <c r="CU1237" s="95">
        <v>63378</v>
      </c>
      <c r="CV1237" s="95">
        <v>64107</v>
      </c>
      <c r="CW1237" s="95">
        <v>66370</v>
      </c>
      <c r="CX1237" s="96">
        <v>1.0705130039999999</v>
      </c>
      <c r="CY1237" s="96">
        <v>1.0620753000000001</v>
      </c>
      <c r="CZ1237" s="96">
        <v>1.0634281379999999</v>
      </c>
      <c r="DA1237" s="96">
        <v>1.0666263010000001</v>
      </c>
      <c r="DB1237" s="96">
        <v>1.0583813879999999</v>
      </c>
      <c r="DC1237">
        <v>2013</v>
      </c>
      <c r="DD1237" s="6">
        <v>63980.2</v>
      </c>
      <c r="DE1237" s="96">
        <v>2.1452156699999999E-2</v>
      </c>
      <c r="DF1237" s="72">
        <v>787.01</v>
      </c>
      <c r="DG1237" s="96">
        <v>1.0016688538</v>
      </c>
      <c r="DH1237" s="72">
        <v>788.32340466000005</v>
      </c>
      <c r="DI1237" s="72">
        <v>788.32340466000005</v>
      </c>
      <c r="DJ1237" s="96">
        <v>1</v>
      </c>
      <c r="DK1237" s="72">
        <v>788.32340466000005</v>
      </c>
      <c r="DL1237" s="96">
        <v>1</v>
      </c>
      <c r="DM1237" s="72">
        <v>788.32340466000005</v>
      </c>
      <c r="DN1237" s="96">
        <v>0.42325056430000002</v>
      </c>
      <c r="DO1237" s="96">
        <v>5.6703999999999997E-2</v>
      </c>
      <c r="DP1237" s="72">
        <v>18.920000000000002</v>
      </c>
      <c r="DQ1237" s="72">
        <v>769.4</v>
      </c>
      <c r="DR1237" t="s">
        <v>828</v>
      </c>
      <c r="DT1237" t="s">
        <v>830</v>
      </c>
    </row>
    <row r="1238" spans="1:124" x14ac:dyDescent="0.3">
      <c r="A1238" t="s">
        <v>840</v>
      </c>
      <c r="B1238">
        <v>23000</v>
      </c>
      <c r="C1238" s="95">
        <v>2956</v>
      </c>
      <c r="D1238" s="95">
        <v>10402877</v>
      </c>
      <c r="E1238" s="95">
        <v>2905</v>
      </c>
      <c r="F1238" s="95">
        <v>9358636</v>
      </c>
      <c r="G1238" s="95">
        <v>481</v>
      </c>
      <c r="H1238" s="95">
        <v>1138679</v>
      </c>
      <c r="I1238" s="95">
        <v>442</v>
      </c>
      <c r="J1238" s="95">
        <v>1306409</v>
      </c>
      <c r="K1238" s="95">
        <v>2710</v>
      </c>
      <c r="L1238" s="95">
        <v>9863296</v>
      </c>
      <c r="M1238" s="95">
        <v>2656</v>
      </c>
      <c r="N1238" s="95">
        <v>9169332</v>
      </c>
      <c r="O1238" s="95">
        <v>491</v>
      </c>
      <c r="P1238" s="95">
        <v>1058080</v>
      </c>
      <c r="Q1238" s="95">
        <v>444</v>
      </c>
      <c r="R1238" s="95">
        <v>1289453</v>
      </c>
      <c r="S1238" s="95">
        <v>2624</v>
      </c>
      <c r="T1238" s="95">
        <v>11795256</v>
      </c>
      <c r="U1238" s="95">
        <v>2565</v>
      </c>
      <c r="V1238" s="95">
        <v>8883142</v>
      </c>
      <c r="W1238" s="95">
        <v>494</v>
      </c>
      <c r="X1238" s="95">
        <v>1236656</v>
      </c>
      <c r="Y1238" s="95">
        <v>456</v>
      </c>
      <c r="Z1238" s="95">
        <v>1309719</v>
      </c>
      <c r="AA1238" s="95">
        <v>2554</v>
      </c>
      <c r="AB1238" s="95">
        <v>8797555</v>
      </c>
      <c r="AC1238" s="95">
        <v>2500</v>
      </c>
      <c r="AD1238" s="95">
        <v>9043650</v>
      </c>
      <c r="AE1238" s="95">
        <v>493</v>
      </c>
      <c r="AF1238" s="95">
        <v>991281</v>
      </c>
      <c r="AG1238" s="95">
        <v>452</v>
      </c>
      <c r="AH1238" s="95">
        <v>1298684</v>
      </c>
      <c r="AI1238" s="95">
        <v>2933</v>
      </c>
      <c r="AJ1238" s="95">
        <v>10850450</v>
      </c>
      <c r="AK1238" s="95">
        <v>2872</v>
      </c>
      <c r="AL1238" s="95">
        <v>11239657.789999999</v>
      </c>
      <c r="AM1238" s="95">
        <v>509</v>
      </c>
      <c r="AN1238" s="95">
        <v>1747027</v>
      </c>
      <c r="AO1238" s="95">
        <v>470</v>
      </c>
      <c r="AP1238" s="95">
        <v>1693838</v>
      </c>
      <c r="AQ1238" s="72">
        <v>279.83999999999997</v>
      </c>
      <c r="AR1238" s="72">
        <v>265.54000000000002</v>
      </c>
      <c r="AS1238" s="72">
        <v>545.38</v>
      </c>
      <c r="AT1238" s="95">
        <v>11541556</v>
      </c>
      <c r="AU1238" s="95">
        <v>10665045</v>
      </c>
      <c r="AV1238" s="95">
        <v>3437</v>
      </c>
      <c r="AW1238" s="95">
        <v>3347</v>
      </c>
      <c r="AX1238" s="72">
        <v>284.32</v>
      </c>
      <c r="AY1238" s="72">
        <v>281.14999999999998</v>
      </c>
      <c r="AZ1238" s="72">
        <v>565.47</v>
      </c>
      <c r="BA1238" s="95">
        <v>10921376</v>
      </c>
      <c r="BB1238" s="95">
        <v>10458785</v>
      </c>
      <c r="BC1238" s="95">
        <v>3201</v>
      </c>
      <c r="BD1238" s="95">
        <v>3100</v>
      </c>
      <c r="BE1238" s="72">
        <v>348.3</v>
      </c>
      <c r="BF1238" s="72">
        <v>281.17</v>
      </c>
      <c r="BG1238" s="72">
        <v>629.47</v>
      </c>
      <c r="BH1238" s="95">
        <v>13031912</v>
      </c>
      <c r="BI1238" s="95">
        <v>10192861</v>
      </c>
      <c r="BJ1238" s="95">
        <v>3118</v>
      </c>
      <c r="BK1238" s="95">
        <v>3021</v>
      </c>
      <c r="BL1238" s="72">
        <v>267.72000000000003</v>
      </c>
      <c r="BM1238" s="72">
        <v>291.95999999999998</v>
      </c>
      <c r="BN1238" s="72">
        <v>559.67999999999995</v>
      </c>
      <c r="BO1238" s="95">
        <v>9788836</v>
      </c>
      <c r="BP1238" s="95">
        <v>10342334</v>
      </c>
      <c r="BQ1238" s="95">
        <v>3047</v>
      </c>
      <c r="BR1238" s="95">
        <v>2952</v>
      </c>
      <c r="BS1238" s="72">
        <v>304.99</v>
      </c>
      <c r="BT1238" s="72">
        <v>322.5</v>
      </c>
      <c r="BU1238" s="72">
        <v>627.49</v>
      </c>
      <c r="BV1238" s="95">
        <v>12597477</v>
      </c>
      <c r="BW1238" s="95">
        <v>12933495.789999999</v>
      </c>
      <c r="BX1238" s="95">
        <v>3442</v>
      </c>
      <c r="BY1238" s="95">
        <v>3342</v>
      </c>
      <c r="BZ1238" s="95">
        <v>3394</v>
      </c>
      <c r="CA1238" s="95">
        <v>3152</v>
      </c>
      <c r="CB1238" s="95">
        <v>3071</v>
      </c>
      <c r="CC1238" s="95">
        <v>3002</v>
      </c>
      <c r="CD1238" s="95">
        <v>3393</v>
      </c>
      <c r="CE1238" s="72">
        <v>650.75523149000003</v>
      </c>
      <c r="CF1238" s="72">
        <v>676.59346364999999</v>
      </c>
      <c r="CG1238" s="72">
        <v>712.40329333</v>
      </c>
      <c r="CH1238" s="72">
        <v>716.50152150999998</v>
      </c>
      <c r="CI1238" s="72">
        <v>731.52548966999996</v>
      </c>
      <c r="CJ1238" s="96">
        <v>0.8380724021</v>
      </c>
      <c r="CK1238" s="96">
        <v>0.83576036480000004</v>
      </c>
      <c r="CL1238" s="96">
        <v>0.88358659470000001</v>
      </c>
      <c r="CM1238" s="96">
        <v>0.7811288367</v>
      </c>
      <c r="CN1238" s="96">
        <v>0.85778282350000001</v>
      </c>
      <c r="CO1238" s="96">
        <v>0.90083357679999998</v>
      </c>
      <c r="CP1238" s="96">
        <v>0.93165510920000005</v>
      </c>
      <c r="CQ1238" s="96">
        <v>0.99584056389999998</v>
      </c>
      <c r="CR1238" s="96">
        <v>0.93554632130000004</v>
      </c>
      <c r="CS1238" s="95">
        <v>3509</v>
      </c>
      <c r="CT1238" s="95">
        <v>3303</v>
      </c>
      <c r="CU1238" s="95">
        <v>3200</v>
      </c>
      <c r="CV1238" s="95">
        <v>3105</v>
      </c>
      <c r="CW1238" s="95">
        <v>3561</v>
      </c>
      <c r="CX1238" s="96">
        <v>0.88302005400000005</v>
      </c>
      <c r="CY1238" s="96">
        <v>0.89449193599999999</v>
      </c>
      <c r="CZ1238" s="96">
        <v>0.92371085200000003</v>
      </c>
      <c r="DA1238" s="96">
        <v>0.90296333699999998</v>
      </c>
      <c r="DB1238" s="96">
        <v>0.90185404999999996</v>
      </c>
      <c r="DC1238">
        <v>2013</v>
      </c>
      <c r="DD1238" s="6">
        <v>3152.4</v>
      </c>
      <c r="DE1238" s="96">
        <v>3.9195836999999997E-3</v>
      </c>
      <c r="DF1238" s="72">
        <v>715.67</v>
      </c>
      <c r="DG1238" s="96">
        <v>1</v>
      </c>
      <c r="DH1238" s="72">
        <v>715.67</v>
      </c>
      <c r="DI1238" s="72">
        <v>718.46270806999996</v>
      </c>
      <c r="DJ1238" s="96">
        <v>1</v>
      </c>
      <c r="DK1238" s="72">
        <v>715.67</v>
      </c>
      <c r="DL1238" s="96">
        <v>1</v>
      </c>
      <c r="DM1238" s="72">
        <v>715.67</v>
      </c>
      <c r="DN1238" s="96">
        <v>1</v>
      </c>
      <c r="DO1238" s="96">
        <v>1.2560999999999999E-2</v>
      </c>
      <c r="DP1238" s="72">
        <v>8.99</v>
      </c>
      <c r="DQ1238" s="72">
        <v>706.68</v>
      </c>
      <c r="DR1238" t="s">
        <v>840</v>
      </c>
      <c r="DT1238" t="s">
        <v>841</v>
      </c>
    </row>
    <row r="1239" spans="1:124" x14ac:dyDescent="0.3">
      <c r="A1239" t="s">
        <v>842</v>
      </c>
      <c r="B1239">
        <v>23010</v>
      </c>
      <c r="C1239" s="95">
        <v>1698</v>
      </c>
      <c r="D1239" s="95">
        <v>6293505</v>
      </c>
      <c r="E1239" s="95">
        <v>1662</v>
      </c>
      <c r="F1239" s="95">
        <v>5863950</v>
      </c>
      <c r="G1239" s="95">
        <v>283</v>
      </c>
      <c r="H1239" s="95">
        <v>829038</v>
      </c>
      <c r="I1239" s="95">
        <v>254</v>
      </c>
      <c r="J1239" s="95">
        <v>863265</v>
      </c>
      <c r="K1239" s="95">
        <v>1534</v>
      </c>
      <c r="L1239" s="95">
        <v>6400262</v>
      </c>
      <c r="M1239" s="95">
        <v>1495</v>
      </c>
      <c r="N1239" s="95">
        <v>5306303</v>
      </c>
      <c r="O1239" s="95">
        <v>281</v>
      </c>
      <c r="P1239" s="95">
        <v>816809</v>
      </c>
      <c r="Q1239" s="95">
        <v>248</v>
      </c>
      <c r="R1239" s="95">
        <v>869574</v>
      </c>
      <c r="S1239" s="95">
        <v>1426</v>
      </c>
      <c r="T1239" s="95">
        <v>5701020</v>
      </c>
      <c r="U1239" s="95">
        <v>1379</v>
      </c>
      <c r="V1239" s="95">
        <v>4776948</v>
      </c>
      <c r="W1239" s="95">
        <v>263</v>
      </c>
      <c r="X1239" s="95">
        <v>1076443</v>
      </c>
      <c r="Y1239" s="95">
        <v>235</v>
      </c>
      <c r="Z1239" s="95">
        <v>920158</v>
      </c>
      <c r="AA1239" s="95">
        <v>1391</v>
      </c>
      <c r="AB1239" s="95">
        <v>6292131</v>
      </c>
      <c r="AC1239" s="95">
        <v>1340</v>
      </c>
      <c r="AD1239" s="95">
        <v>5635374</v>
      </c>
      <c r="AE1239" s="95">
        <v>278</v>
      </c>
      <c r="AF1239" s="95">
        <v>911571</v>
      </c>
      <c r="AG1239" s="95">
        <v>245</v>
      </c>
      <c r="AH1239" s="95">
        <v>929279</v>
      </c>
      <c r="AI1239" s="95">
        <v>1669</v>
      </c>
      <c r="AJ1239" s="95">
        <v>6056129</v>
      </c>
      <c r="AK1239" s="95">
        <v>1618</v>
      </c>
      <c r="AL1239" s="95">
        <v>6776450.0800000001</v>
      </c>
      <c r="AM1239" s="95">
        <v>307</v>
      </c>
      <c r="AN1239" s="95">
        <v>916521</v>
      </c>
      <c r="AO1239" s="95">
        <v>279</v>
      </c>
      <c r="AP1239" s="95">
        <v>1282893</v>
      </c>
      <c r="AQ1239" s="72">
        <v>299.62</v>
      </c>
      <c r="AR1239" s="72">
        <v>292.58999999999997</v>
      </c>
      <c r="AS1239" s="72">
        <v>592.21</v>
      </c>
      <c r="AT1239" s="95">
        <v>7122543</v>
      </c>
      <c r="AU1239" s="95">
        <v>6727215</v>
      </c>
      <c r="AV1239" s="95">
        <v>1981</v>
      </c>
      <c r="AW1239" s="95">
        <v>1916</v>
      </c>
      <c r="AX1239" s="72">
        <v>331.36</v>
      </c>
      <c r="AY1239" s="72">
        <v>295.27</v>
      </c>
      <c r="AZ1239" s="72">
        <v>626.63</v>
      </c>
      <c r="BA1239" s="95">
        <v>7217071</v>
      </c>
      <c r="BB1239" s="95">
        <v>6175877</v>
      </c>
      <c r="BC1239" s="95">
        <v>1815</v>
      </c>
      <c r="BD1239" s="95">
        <v>1743</v>
      </c>
      <c r="BE1239" s="72">
        <v>334.39</v>
      </c>
      <c r="BF1239" s="72">
        <v>294.14999999999998</v>
      </c>
      <c r="BG1239" s="72">
        <v>628.54</v>
      </c>
      <c r="BH1239" s="95">
        <v>6777463</v>
      </c>
      <c r="BI1239" s="95">
        <v>5697106</v>
      </c>
      <c r="BJ1239" s="95">
        <v>1689</v>
      </c>
      <c r="BK1239" s="95">
        <v>1614</v>
      </c>
      <c r="BL1239" s="72">
        <v>359.68</v>
      </c>
      <c r="BM1239" s="72">
        <v>345.14</v>
      </c>
      <c r="BN1239" s="72">
        <v>704.82</v>
      </c>
      <c r="BO1239" s="95">
        <v>7203702</v>
      </c>
      <c r="BP1239" s="95">
        <v>6564653</v>
      </c>
      <c r="BQ1239" s="95">
        <v>1669</v>
      </c>
      <c r="BR1239" s="95">
        <v>1585</v>
      </c>
      <c r="BS1239" s="72">
        <v>294.06</v>
      </c>
      <c r="BT1239" s="72">
        <v>354.04</v>
      </c>
      <c r="BU1239" s="72">
        <v>648.1</v>
      </c>
      <c r="BV1239" s="95">
        <v>6972650</v>
      </c>
      <c r="BW1239" s="95">
        <v>8059343.0800000001</v>
      </c>
      <c r="BX1239" s="95">
        <v>1976</v>
      </c>
      <c r="BY1239" s="95">
        <v>1897</v>
      </c>
      <c r="BZ1239" s="95">
        <v>1950</v>
      </c>
      <c r="CA1239" s="95">
        <v>1780</v>
      </c>
      <c r="CB1239" s="95">
        <v>1653</v>
      </c>
      <c r="CC1239" s="95">
        <v>1629</v>
      </c>
      <c r="CD1239" s="95">
        <v>1937</v>
      </c>
      <c r="CE1239" s="72">
        <v>650.75523149000003</v>
      </c>
      <c r="CF1239" s="72">
        <v>676.59346364999999</v>
      </c>
      <c r="CG1239" s="72">
        <v>712.40329333</v>
      </c>
      <c r="CH1239" s="72">
        <v>716.50152150999998</v>
      </c>
      <c r="CI1239" s="72">
        <v>731.52548966999996</v>
      </c>
      <c r="CJ1239" s="96">
        <v>0.91003494299999999</v>
      </c>
      <c r="CK1239" s="96">
        <v>0.92615438019999996</v>
      </c>
      <c r="CL1239" s="96">
        <v>0.88228115439999999</v>
      </c>
      <c r="CM1239" s="96">
        <v>0.98369644560000002</v>
      </c>
      <c r="CN1239" s="96">
        <v>0.88595682470000003</v>
      </c>
      <c r="CO1239" s="96">
        <v>0.92567682370000004</v>
      </c>
      <c r="CP1239" s="96">
        <v>0.99130141979999997</v>
      </c>
      <c r="CQ1239" s="96">
        <v>0.99584056389999998</v>
      </c>
      <c r="CR1239" s="96">
        <v>0.99544175459999995</v>
      </c>
      <c r="CS1239" s="95">
        <v>1914</v>
      </c>
      <c r="CT1239" s="95">
        <v>1763</v>
      </c>
      <c r="CU1239" s="95">
        <v>1628</v>
      </c>
      <c r="CV1239" s="95">
        <v>1624</v>
      </c>
      <c r="CW1239" s="95">
        <v>1928</v>
      </c>
      <c r="CX1239" s="96">
        <v>0.93270621200000003</v>
      </c>
      <c r="CY1239" s="96">
        <v>0.90635107299999995</v>
      </c>
      <c r="CZ1239" s="96">
        <v>0.92631049099999996</v>
      </c>
      <c r="DA1239" s="96">
        <v>0.93449724700000003</v>
      </c>
      <c r="DB1239" s="96">
        <v>0.92840559499999997</v>
      </c>
      <c r="DC1239">
        <v>2013</v>
      </c>
      <c r="DD1239" s="6">
        <v>1751</v>
      </c>
      <c r="DE1239" s="96">
        <v>3.7256544999999999E-3</v>
      </c>
      <c r="DF1239" s="72">
        <v>761.64</v>
      </c>
      <c r="DG1239" s="96">
        <v>1</v>
      </c>
      <c r="DH1239" s="72">
        <v>761.64</v>
      </c>
      <c r="DI1239" s="72">
        <v>718.46270806999996</v>
      </c>
      <c r="DJ1239" s="96">
        <v>1</v>
      </c>
      <c r="DK1239" s="72">
        <v>761.64</v>
      </c>
      <c r="DL1239" s="96">
        <v>1</v>
      </c>
      <c r="DM1239" s="72">
        <v>761.64</v>
      </c>
      <c r="DN1239" s="96">
        <v>1</v>
      </c>
      <c r="DO1239" s="96">
        <v>1.0181000000000001E-2</v>
      </c>
      <c r="DP1239" s="72">
        <v>7.75</v>
      </c>
      <c r="DQ1239" s="72">
        <v>753.89</v>
      </c>
      <c r="DR1239" t="s">
        <v>842</v>
      </c>
      <c r="DT1239" t="s">
        <v>841</v>
      </c>
    </row>
    <row r="1240" spans="1:124" x14ac:dyDescent="0.3">
      <c r="A1240" t="s">
        <v>843</v>
      </c>
      <c r="B1240">
        <v>23020</v>
      </c>
      <c r="C1240" s="95">
        <v>9564</v>
      </c>
      <c r="D1240" s="95">
        <v>38109555</v>
      </c>
      <c r="E1240" s="95">
        <v>9246</v>
      </c>
      <c r="F1240" s="95">
        <v>28443951</v>
      </c>
      <c r="G1240" s="95">
        <v>2225</v>
      </c>
      <c r="H1240" s="95">
        <v>5851243</v>
      </c>
      <c r="I1240" s="95">
        <v>1924</v>
      </c>
      <c r="J1240" s="95">
        <v>6232415</v>
      </c>
      <c r="K1240" s="95">
        <v>7975</v>
      </c>
      <c r="L1240" s="95">
        <v>34113646</v>
      </c>
      <c r="M1240" s="95">
        <v>7608</v>
      </c>
      <c r="N1240" s="95">
        <v>24854622</v>
      </c>
      <c r="O1240" s="95">
        <v>2167</v>
      </c>
      <c r="P1240" s="95">
        <v>6369610</v>
      </c>
      <c r="Q1240" s="95">
        <v>1835</v>
      </c>
      <c r="R1240" s="95">
        <v>6232129</v>
      </c>
      <c r="S1240" s="95">
        <v>7313</v>
      </c>
      <c r="T1240" s="95">
        <v>31828509</v>
      </c>
      <c r="U1240" s="95">
        <v>6919</v>
      </c>
      <c r="V1240" s="95">
        <v>22606936</v>
      </c>
      <c r="W1240" s="95">
        <v>2150</v>
      </c>
      <c r="X1240" s="95">
        <v>5993455</v>
      </c>
      <c r="Y1240" s="95">
        <v>1836</v>
      </c>
      <c r="Z1240" s="95">
        <v>6275507</v>
      </c>
      <c r="AA1240" s="95">
        <v>7161</v>
      </c>
      <c r="AB1240" s="95">
        <v>27569974</v>
      </c>
      <c r="AC1240" s="95">
        <v>6744</v>
      </c>
      <c r="AD1240" s="95">
        <v>23496965</v>
      </c>
      <c r="AE1240" s="95">
        <v>2193</v>
      </c>
      <c r="AF1240" s="95">
        <v>7939233</v>
      </c>
      <c r="AG1240" s="95">
        <v>1867</v>
      </c>
      <c r="AH1240" s="95">
        <v>7769445</v>
      </c>
      <c r="AI1240" s="95">
        <v>8457</v>
      </c>
      <c r="AJ1240" s="95">
        <v>34431087</v>
      </c>
      <c r="AK1240" s="95">
        <v>8027</v>
      </c>
      <c r="AL1240" s="95">
        <v>29873941</v>
      </c>
      <c r="AM1240" s="95">
        <v>2314</v>
      </c>
      <c r="AN1240" s="95">
        <v>7948375</v>
      </c>
      <c r="AO1240" s="95">
        <v>2012</v>
      </c>
      <c r="AP1240" s="95">
        <v>8364791</v>
      </c>
      <c r="AQ1240" s="72">
        <v>310.75</v>
      </c>
      <c r="AR1240" s="72">
        <v>258.7</v>
      </c>
      <c r="AS1240" s="72">
        <v>569.45000000000005</v>
      </c>
      <c r="AT1240" s="95">
        <v>43960798</v>
      </c>
      <c r="AU1240" s="95">
        <v>34676366</v>
      </c>
      <c r="AV1240" s="95">
        <v>11789</v>
      </c>
      <c r="AW1240" s="95">
        <v>11170</v>
      </c>
      <c r="AX1240" s="72">
        <v>332.64</v>
      </c>
      <c r="AY1240" s="72">
        <v>274.33999999999997</v>
      </c>
      <c r="AZ1240" s="72">
        <v>606.98</v>
      </c>
      <c r="BA1240" s="95">
        <v>40483256</v>
      </c>
      <c r="BB1240" s="95">
        <v>31086751</v>
      </c>
      <c r="BC1240" s="95">
        <v>10142</v>
      </c>
      <c r="BD1240" s="95">
        <v>9443</v>
      </c>
      <c r="BE1240" s="72">
        <v>333.07</v>
      </c>
      <c r="BF1240" s="72">
        <v>274.91000000000003</v>
      </c>
      <c r="BG1240" s="72">
        <v>607.98</v>
      </c>
      <c r="BH1240" s="95">
        <v>37821964</v>
      </c>
      <c r="BI1240" s="95">
        <v>28882443</v>
      </c>
      <c r="BJ1240" s="95">
        <v>9463</v>
      </c>
      <c r="BK1240" s="95">
        <v>8755</v>
      </c>
      <c r="BL1240" s="72">
        <v>316.35000000000002</v>
      </c>
      <c r="BM1240" s="72">
        <v>302.58</v>
      </c>
      <c r="BN1240" s="72">
        <v>618.92999999999995</v>
      </c>
      <c r="BO1240" s="95">
        <v>35509207</v>
      </c>
      <c r="BP1240" s="95">
        <v>31266410</v>
      </c>
      <c r="BQ1240" s="95">
        <v>9354</v>
      </c>
      <c r="BR1240" s="95">
        <v>8611</v>
      </c>
      <c r="BS1240" s="72">
        <v>327.88</v>
      </c>
      <c r="BT1240" s="72">
        <v>317.42</v>
      </c>
      <c r="BU1240" s="72">
        <v>645.29999999999995</v>
      </c>
      <c r="BV1240" s="95">
        <v>42379462</v>
      </c>
      <c r="BW1240" s="95">
        <v>38238732</v>
      </c>
      <c r="BX1240" s="95">
        <v>10771</v>
      </c>
      <c r="BY1240" s="95">
        <v>10039</v>
      </c>
      <c r="BZ1240" s="95">
        <v>11494</v>
      </c>
      <c r="CA1240" s="95">
        <v>9805</v>
      </c>
      <c r="CB1240" s="95">
        <v>9122</v>
      </c>
      <c r="CC1240" s="95">
        <v>9001</v>
      </c>
      <c r="CD1240" s="95">
        <v>10413</v>
      </c>
      <c r="CE1240" s="72">
        <v>650.75523149000003</v>
      </c>
      <c r="CF1240" s="72">
        <v>676.59346364999999</v>
      </c>
      <c r="CG1240" s="72">
        <v>712.40329333</v>
      </c>
      <c r="CH1240" s="72">
        <v>716.50152150999998</v>
      </c>
      <c r="CI1240" s="72">
        <v>731.52548966999996</v>
      </c>
      <c r="CJ1240" s="96">
        <v>0.87506019540000002</v>
      </c>
      <c r="CK1240" s="96">
        <v>0.89711182950000001</v>
      </c>
      <c r="CL1240" s="96">
        <v>0.85342109690000001</v>
      </c>
      <c r="CM1240" s="96">
        <v>0.86382231080000005</v>
      </c>
      <c r="CN1240" s="96">
        <v>0.88212920689999996</v>
      </c>
      <c r="CO1240" s="96">
        <v>0.92944886250000003</v>
      </c>
      <c r="CP1240" s="96">
        <v>0.94067459019999999</v>
      </c>
      <c r="CQ1240" s="96">
        <v>0.99584056389999998</v>
      </c>
      <c r="CR1240" s="96">
        <v>0.94460347369999997</v>
      </c>
      <c r="CS1240" s="95">
        <v>11566</v>
      </c>
      <c r="CT1240" s="95">
        <v>9896</v>
      </c>
      <c r="CU1240" s="95">
        <v>9121</v>
      </c>
      <c r="CV1240" s="95">
        <v>9057</v>
      </c>
      <c r="CW1240" s="95">
        <v>10677</v>
      </c>
      <c r="CX1240" s="96">
        <v>0.93321886300000001</v>
      </c>
      <c r="CY1240" s="96">
        <v>0.92205522600000001</v>
      </c>
      <c r="CZ1240" s="96">
        <v>0.93185198800000002</v>
      </c>
      <c r="DA1240" s="96">
        <v>0.92589838800000002</v>
      </c>
      <c r="DB1240" s="96">
        <v>0.93317662700000004</v>
      </c>
      <c r="DC1240">
        <v>2013</v>
      </c>
      <c r="DD1240" s="6">
        <v>9603.6</v>
      </c>
      <c r="DE1240" s="96">
        <v>8.7868340000000003E-3</v>
      </c>
      <c r="DF1240" s="72">
        <v>719.07</v>
      </c>
      <c r="DG1240" s="96">
        <v>1</v>
      </c>
      <c r="DH1240" s="72">
        <v>719.07</v>
      </c>
      <c r="DI1240" s="72">
        <v>718.46270806999996</v>
      </c>
      <c r="DJ1240" s="96">
        <v>1</v>
      </c>
      <c r="DK1240" s="72">
        <v>719.07</v>
      </c>
      <c r="DL1240" s="96">
        <v>1</v>
      </c>
      <c r="DM1240" s="72">
        <v>719.07</v>
      </c>
      <c r="DN1240" s="96">
        <v>0.82423243349999997</v>
      </c>
      <c r="DO1240" s="96">
        <v>2.9118000000000002E-2</v>
      </c>
      <c r="DP1240" s="72">
        <v>17.260000000000002</v>
      </c>
      <c r="DQ1240" s="72">
        <v>701.81</v>
      </c>
      <c r="DR1240" t="s">
        <v>843</v>
      </c>
      <c r="DT1240" t="s">
        <v>841</v>
      </c>
    </row>
    <row r="1241" spans="1:124" x14ac:dyDescent="0.3">
      <c r="A1241" t="s">
        <v>844</v>
      </c>
      <c r="B1241">
        <v>23030</v>
      </c>
      <c r="C1241" s="95">
        <v>5831</v>
      </c>
      <c r="D1241" s="95">
        <v>22531111</v>
      </c>
      <c r="E1241" s="95">
        <v>5725</v>
      </c>
      <c r="F1241" s="95">
        <v>18934705</v>
      </c>
      <c r="G1241" s="95">
        <v>1219</v>
      </c>
      <c r="H1241" s="95">
        <v>2919543</v>
      </c>
      <c r="I1241" s="95">
        <v>1115</v>
      </c>
      <c r="J1241" s="95">
        <v>3245033</v>
      </c>
      <c r="K1241" s="95">
        <v>5294</v>
      </c>
      <c r="L1241" s="95">
        <v>22990221</v>
      </c>
      <c r="M1241" s="95">
        <v>5183</v>
      </c>
      <c r="N1241" s="95">
        <v>19080524</v>
      </c>
      <c r="O1241" s="95">
        <v>1267</v>
      </c>
      <c r="P1241" s="95">
        <v>3610704</v>
      </c>
      <c r="Q1241" s="95">
        <v>1161</v>
      </c>
      <c r="R1241" s="95">
        <v>3701289</v>
      </c>
      <c r="S1241" s="95">
        <v>5179</v>
      </c>
      <c r="T1241" s="95">
        <v>23606233</v>
      </c>
      <c r="U1241" s="95">
        <v>5064</v>
      </c>
      <c r="V1241" s="95">
        <v>18121629</v>
      </c>
      <c r="W1241" s="95">
        <v>1287</v>
      </c>
      <c r="X1241" s="95">
        <v>4116943</v>
      </c>
      <c r="Y1241" s="95">
        <v>1187</v>
      </c>
      <c r="Z1241" s="95">
        <v>4295195</v>
      </c>
      <c r="AA1241" s="95">
        <v>5158</v>
      </c>
      <c r="AB1241" s="95">
        <v>19858368</v>
      </c>
      <c r="AC1241" s="95">
        <v>5032</v>
      </c>
      <c r="AD1241" s="95">
        <v>19026779</v>
      </c>
      <c r="AE1241" s="95">
        <v>1403</v>
      </c>
      <c r="AF1241" s="95">
        <v>4634200</v>
      </c>
      <c r="AG1241" s="95">
        <v>1286</v>
      </c>
      <c r="AH1241" s="95">
        <v>4924961</v>
      </c>
      <c r="AI1241" s="95">
        <v>6053</v>
      </c>
      <c r="AJ1241" s="95">
        <v>24688712</v>
      </c>
      <c r="AK1241" s="95">
        <v>5917</v>
      </c>
      <c r="AL1241" s="95">
        <v>23526592</v>
      </c>
      <c r="AM1241" s="95">
        <v>1567</v>
      </c>
      <c r="AN1241" s="95">
        <v>4998214</v>
      </c>
      <c r="AO1241" s="95">
        <v>1457</v>
      </c>
      <c r="AP1241" s="95">
        <v>5718728</v>
      </c>
      <c r="AQ1241" s="72">
        <v>300.83999999999997</v>
      </c>
      <c r="AR1241" s="72">
        <v>270.22000000000003</v>
      </c>
      <c r="AS1241" s="72">
        <v>571.05999999999995</v>
      </c>
      <c r="AT1241" s="95">
        <v>25450654</v>
      </c>
      <c r="AU1241" s="95">
        <v>22179738</v>
      </c>
      <c r="AV1241" s="95">
        <v>7050</v>
      </c>
      <c r="AW1241" s="95">
        <v>6840</v>
      </c>
      <c r="AX1241" s="72">
        <v>337.87</v>
      </c>
      <c r="AY1241" s="72">
        <v>299.26</v>
      </c>
      <c r="AZ1241" s="72">
        <v>637.13</v>
      </c>
      <c r="BA1241" s="95">
        <v>26600925</v>
      </c>
      <c r="BB1241" s="95">
        <v>22781813</v>
      </c>
      <c r="BC1241" s="95">
        <v>6561</v>
      </c>
      <c r="BD1241" s="95">
        <v>6344</v>
      </c>
      <c r="BE1241" s="72">
        <v>357.29</v>
      </c>
      <c r="BF1241" s="72">
        <v>298.83999999999997</v>
      </c>
      <c r="BG1241" s="72">
        <v>656.13</v>
      </c>
      <c r="BH1241" s="95">
        <v>27723176</v>
      </c>
      <c r="BI1241" s="95">
        <v>22416824</v>
      </c>
      <c r="BJ1241" s="95">
        <v>6466</v>
      </c>
      <c r="BK1241" s="95">
        <v>6251</v>
      </c>
      <c r="BL1241" s="72">
        <v>311.08999999999997</v>
      </c>
      <c r="BM1241" s="72">
        <v>315.92</v>
      </c>
      <c r="BN1241" s="72">
        <v>627.01</v>
      </c>
      <c r="BO1241" s="95">
        <v>24492568</v>
      </c>
      <c r="BP1241" s="95">
        <v>23951740</v>
      </c>
      <c r="BQ1241" s="95">
        <v>6561</v>
      </c>
      <c r="BR1241" s="95">
        <v>6318</v>
      </c>
      <c r="BS1241" s="72">
        <v>324.66000000000003</v>
      </c>
      <c r="BT1241" s="72">
        <v>330.5</v>
      </c>
      <c r="BU1241" s="72">
        <v>655.16</v>
      </c>
      <c r="BV1241" s="95">
        <v>29686926</v>
      </c>
      <c r="BW1241" s="95">
        <v>29245320</v>
      </c>
      <c r="BX1241" s="95">
        <v>7620</v>
      </c>
      <c r="BY1241" s="95">
        <v>7374</v>
      </c>
      <c r="BZ1241" s="95">
        <v>6950</v>
      </c>
      <c r="CA1241" s="95">
        <v>6456</v>
      </c>
      <c r="CB1241" s="95">
        <v>6362</v>
      </c>
      <c r="CC1241" s="95">
        <v>6446</v>
      </c>
      <c r="CD1241" s="95">
        <v>7500</v>
      </c>
      <c r="CE1241" s="72">
        <v>650.75523149000003</v>
      </c>
      <c r="CF1241" s="72">
        <v>676.59346364999999</v>
      </c>
      <c r="CG1241" s="72">
        <v>712.40329333</v>
      </c>
      <c r="CH1241" s="72">
        <v>716.50152150999998</v>
      </c>
      <c r="CI1241" s="72">
        <v>731.52548966999996</v>
      </c>
      <c r="CJ1241" s="96">
        <v>0.87753424390000001</v>
      </c>
      <c r="CK1241" s="96">
        <v>0.94167330049999998</v>
      </c>
      <c r="CL1241" s="96">
        <v>0.92100921790000001</v>
      </c>
      <c r="CM1241" s="96">
        <v>0.87509932800000001</v>
      </c>
      <c r="CN1241" s="96">
        <v>0.89560788960000004</v>
      </c>
      <c r="CO1241" s="96">
        <v>0.95137384759999999</v>
      </c>
      <c r="CP1241" s="96">
        <v>0.94829682169999996</v>
      </c>
      <c r="CQ1241" s="96">
        <v>0.99584056389999998</v>
      </c>
      <c r="CR1241" s="96">
        <v>0.95225754070000002</v>
      </c>
      <c r="CS1241" s="95">
        <v>6476</v>
      </c>
      <c r="CT1241" s="95">
        <v>6031</v>
      </c>
      <c r="CU1241" s="95">
        <v>5913</v>
      </c>
      <c r="CV1241" s="95">
        <v>5919</v>
      </c>
      <c r="CW1241" s="95">
        <v>6865</v>
      </c>
      <c r="CX1241" s="96">
        <v>0.91635330999999998</v>
      </c>
      <c r="CY1241" s="96">
        <v>0.92958752300000003</v>
      </c>
      <c r="CZ1241" s="96">
        <v>0.95932777199999997</v>
      </c>
      <c r="DA1241" s="96">
        <v>0.98220978800000003</v>
      </c>
      <c r="DB1241" s="96">
        <v>0.97011191600000002</v>
      </c>
      <c r="DC1241">
        <v>2013</v>
      </c>
      <c r="DD1241" s="6">
        <v>6625.4</v>
      </c>
      <c r="DE1241" s="96">
        <v>2.2811995E-3</v>
      </c>
      <c r="DF1241" s="72">
        <v>729.66</v>
      </c>
      <c r="DG1241" s="96">
        <v>1</v>
      </c>
      <c r="DH1241" s="72">
        <v>729.66</v>
      </c>
      <c r="DI1241" s="72">
        <v>718.46270806999996</v>
      </c>
      <c r="DJ1241" s="96">
        <v>1</v>
      </c>
      <c r="DK1241" s="72">
        <v>729.66</v>
      </c>
      <c r="DL1241" s="96">
        <v>1</v>
      </c>
      <c r="DM1241" s="72">
        <v>729.66</v>
      </c>
      <c r="DN1241" s="96">
        <v>1</v>
      </c>
      <c r="DO1241" s="96">
        <v>8.2129999999999998E-3</v>
      </c>
      <c r="DP1241" s="72">
        <v>5.99</v>
      </c>
      <c r="DQ1241" s="72">
        <v>723.67</v>
      </c>
      <c r="DR1241" t="s">
        <v>844</v>
      </c>
      <c r="DT1241" t="s">
        <v>841</v>
      </c>
    </row>
    <row r="1242" spans="1:124" x14ac:dyDescent="0.3">
      <c r="A1242" t="s">
        <v>845</v>
      </c>
      <c r="B1242">
        <v>23040</v>
      </c>
      <c r="C1242" s="95">
        <v>4213</v>
      </c>
      <c r="D1242" s="95">
        <v>12018454</v>
      </c>
      <c r="E1242" s="95">
        <v>4117</v>
      </c>
      <c r="F1242" s="95">
        <v>13560405</v>
      </c>
      <c r="G1242" s="95">
        <v>654</v>
      </c>
      <c r="H1242" s="95">
        <v>1798792</v>
      </c>
      <c r="I1242" s="95">
        <v>578</v>
      </c>
      <c r="J1242" s="95">
        <v>1856672</v>
      </c>
      <c r="K1242" s="95">
        <v>3693</v>
      </c>
      <c r="L1242" s="95">
        <v>13725622</v>
      </c>
      <c r="M1242" s="95">
        <v>3589</v>
      </c>
      <c r="N1242" s="95">
        <v>12850104</v>
      </c>
      <c r="O1242" s="95">
        <v>647</v>
      </c>
      <c r="P1242" s="95">
        <v>1287780</v>
      </c>
      <c r="Q1242" s="95">
        <v>572</v>
      </c>
      <c r="R1242" s="95">
        <v>1825374</v>
      </c>
      <c r="S1242" s="95">
        <v>3459</v>
      </c>
      <c r="T1242" s="95">
        <v>11743036</v>
      </c>
      <c r="U1242" s="95">
        <v>3335</v>
      </c>
      <c r="V1242" s="95">
        <v>11646929</v>
      </c>
      <c r="W1242" s="95">
        <v>657</v>
      </c>
      <c r="X1242" s="95">
        <v>1695633</v>
      </c>
      <c r="Y1242" s="95">
        <v>589</v>
      </c>
      <c r="Z1242" s="95">
        <v>2000052</v>
      </c>
      <c r="AA1242" s="95">
        <v>3376</v>
      </c>
      <c r="AB1242" s="95">
        <v>11124076</v>
      </c>
      <c r="AC1242" s="95">
        <v>3256</v>
      </c>
      <c r="AD1242" s="95">
        <v>12649222</v>
      </c>
      <c r="AE1242" s="95">
        <v>653</v>
      </c>
      <c r="AF1242" s="95">
        <v>1365823</v>
      </c>
      <c r="AG1242" s="95">
        <v>585</v>
      </c>
      <c r="AH1242" s="95">
        <v>1932321</v>
      </c>
      <c r="AI1242" s="95">
        <v>4173</v>
      </c>
      <c r="AJ1242" s="95">
        <v>14369649</v>
      </c>
      <c r="AK1242" s="95">
        <v>4066</v>
      </c>
      <c r="AL1242" s="95">
        <v>16485721</v>
      </c>
      <c r="AM1242" s="95">
        <v>668</v>
      </c>
      <c r="AN1242" s="95">
        <v>1542246</v>
      </c>
      <c r="AO1242" s="95">
        <v>598</v>
      </c>
      <c r="AP1242" s="95">
        <v>2325522</v>
      </c>
      <c r="AQ1242" s="72">
        <v>236.58</v>
      </c>
      <c r="AR1242" s="72">
        <v>273.64</v>
      </c>
      <c r="AS1242" s="72">
        <v>510.22</v>
      </c>
      <c r="AT1242" s="95">
        <v>13817246</v>
      </c>
      <c r="AU1242" s="95">
        <v>15417077</v>
      </c>
      <c r="AV1242" s="95">
        <v>4867</v>
      </c>
      <c r="AW1242" s="95">
        <v>4695</v>
      </c>
      <c r="AX1242" s="72">
        <v>288.27999999999997</v>
      </c>
      <c r="AY1242" s="72">
        <v>293.91000000000003</v>
      </c>
      <c r="AZ1242" s="72">
        <v>582.19000000000005</v>
      </c>
      <c r="BA1242" s="95">
        <v>15013402</v>
      </c>
      <c r="BB1242" s="95">
        <v>14675478</v>
      </c>
      <c r="BC1242" s="95">
        <v>4340</v>
      </c>
      <c r="BD1242" s="95">
        <v>4161</v>
      </c>
      <c r="BE1242" s="72">
        <v>272.08</v>
      </c>
      <c r="BF1242" s="72">
        <v>289.82</v>
      </c>
      <c r="BG1242" s="72">
        <v>561.9</v>
      </c>
      <c r="BH1242" s="95">
        <v>13438669</v>
      </c>
      <c r="BI1242" s="95">
        <v>13646981</v>
      </c>
      <c r="BJ1242" s="95">
        <v>4116</v>
      </c>
      <c r="BK1242" s="95">
        <v>3924</v>
      </c>
      <c r="BL1242" s="72">
        <v>258.33</v>
      </c>
      <c r="BM1242" s="72">
        <v>316.36</v>
      </c>
      <c r="BN1242" s="72">
        <v>574.69000000000005</v>
      </c>
      <c r="BO1242" s="95">
        <v>12489899</v>
      </c>
      <c r="BP1242" s="95">
        <v>14581543</v>
      </c>
      <c r="BQ1242" s="95">
        <v>4029</v>
      </c>
      <c r="BR1242" s="95">
        <v>3841</v>
      </c>
      <c r="BS1242" s="72">
        <v>273.91000000000003</v>
      </c>
      <c r="BT1242" s="72">
        <v>336.11</v>
      </c>
      <c r="BU1242" s="72">
        <v>610.02</v>
      </c>
      <c r="BV1242" s="95">
        <v>15911895</v>
      </c>
      <c r="BW1242" s="95">
        <v>18811243</v>
      </c>
      <c r="BX1242" s="95">
        <v>4841</v>
      </c>
      <c r="BY1242" s="95">
        <v>4664</v>
      </c>
      <c r="BZ1242" s="95">
        <v>4785</v>
      </c>
      <c r="CA1242" s="95">
        <v>4254</v>
      </c>
      <c r="CB1242" s="95">
        <v>4023</v>
      </c>
      <c r="CC1242" s="95">
        <v>3940</v>
      </c>
      <c r="CD1242" s="95">
        <v>4754</v>
      </c>
      <c r="CE1242" s="72">
        <v>650.75523149000003</v>
      </c>
      <c r="CF1242" s="72">
        <v>676.59346364999999</v>
      </c>
      <c r="CG1242" s="72">
        <v>712.40329333</v>
      </c>
      <c r="CH1242" s="72">
        <v>716.50152150999998</v>
      </c>
      <c r="CI1242" s="72">
        <v>731.52548966999996</v>
      </c>
      <c r="CJ1242" s="96">
        <v>0.78404287100000003</v>
      </c>
      <c r="CK1242" s="96">
        <v>0.86047239779999996</v>
      </c>
      <c r="CL1242" s="96">
        <v>0.78873863340000006</v>
      </c>
      <c r="CM1242" s="96">
        <v>0.80207785009999999</v>
      </c>
      <c r="CN1242" s="96">
        <v>0.83390122229999997</v>
      </c>
      <c r="CO1242" s="96">
        <v>0.86382741399999996</v>
      </c>
      <c r="CP1242" s="96">
        <v>0.94214027219999996</v>
      </c>
      <c r="CQ1242" s="96">
        <v>0.99584056389999998</v>
      </c>
      <c r="CR1242" s="96">
        <v>0.94607527729999996</v>
      </c>
      <c r="CS1242" s="95">
        <v>5014</v>
      </c>
      <c r="CT1242" s="95">
        <v>4517</v>
      </c>
      <c r="CU1242" s="95">
        <v>4213</v>
      </c>
      <c r="CV1242" s="95">
        <v>4147</v>
      </c>
      <c r="CW1242" s="95">
        <v>5030</v>
      </c>
      <c r="CX1242" s="96">
        <v>0.86982621400000004</v>
      </c>
      <c r="CY1242" s="96">
        <v>0.86245165999999995</v>
      </c>
      <c r="CZ1242" s="96">
        <v>0.87533818100000005</v>
      </c>
      <c r="DA1242" s="96">
        <v>0.85683538599999998</v>
      </c>
      <c r="DB1242" s="96">
        <v>0.85520661399999998</v>
      </c>
      <c r="DC1242">
        <v>2013</v>
      </c>
      <c r="DD1242" s="6">
        <v>4257</v>
      </c>
      <c r="DE1242" s="96">
        <v>3.2426377999999999E-3</v>
      </c>
      <c r="DF1242" s="72">
        <v>724.22</v>
      </c>
      <c r="DG1242" s="96">
        <v>1</v>
      </c>
      <c r="DH1242" s="72">
        <v>724.22</v>
      </c>
      <c r="DI1242" s="72">
        <v>718.46270806999996</v>
      </c>
      <c r="DJ1242" s="96">
        <v>1</v>
      </c>
      <c r="DK1242" s="72">
        <v>724.22</v>
      </c>
      <c r="DL1242" s="96">
        <v>1</v>
      </c>
      <c r="DM1242" s="72">
        <v>724.22</v>
      </c>
      <c r="DN1242" s="96">
        <v>1</v>
      </c>
      <c r="DO1242" s="96">
        <v>9.2750000000000003E-3</v>
      </c>
      <c r="DP1242" s="72">
        <v>6.72</v>
      </c>
      <c r="DQ1242" s="72">
        <v>717.5</v>
      </c>
      <c r="DR1242" t="s">
        <v>845</v>
      </c>
      <c r="DT1242" t="s">
        <v>841</v>
      </c>
    </row>
    <row r="1243" spans="1:124" x14ac:dyDescent="0.3">
      <c r="A1243" t="s">
        <v>846</v>
      </c>
      <c r="B1243">
        <v>23050</v>
      </c>
      <c r="C1243" s="95">
        <v>3249</v>
      </c>
      <c r="D1243" s="95">
        <v>12930989</v>
      </c>
      <c r="E1243" s="95">
        <v>3184</v>
      </c>
      <c r="F1243" s="95">
        <v>11330406</v>
      </c>
      <c r="G1243" s="95">
        <v>734</v>
      </c>
      <c r="H1243" s="95">
        <v>1950336</v>
      </c>
      <c r="I1243" s="95">
        <v>671</v>
      </c>
      <c r="J1243" s="95">
        <v>2292006</v>
      </c>
      <c r="K1243" s="95">
        <v>3017</v>
      </c>
      <c r="L1243" s="95">
        <v>13312857</v>
      </c>
      <c r="M1243" s="95">
        <v>2947</v>
      </c>
      <c r="N1243" s="95">
        <v>11490509</v>
      </c>
      <c r="O1243" s="95">
        <v>743</v>
      </c>
      <c r="P1243" s="95">
        <v>1990161</v>
      </c>
      <c r="Q1243" s="95">
        <v>683</v>
      </c>
      <c r="R1243" s="95">
        <v>2414447</v>
      </c>
      <c r="S1243" s="95">
        <v>2901</v>
      </c>
      <c r="T1243" s="95">
        <v>13819213</v>
      </c>
      <c r="U1243" s="95">
        <v>2827</v>
      </c>
      <c r="V1243" s="95">
        <v>11529193</v>
      </c>
      <c r="W1243" s="95">
        <v>761</v>
      </c>
      <c r="X1243" s="95">
        <v>2908898</v>
      </c>
      <c r="Y1243" s="95">
        <v>688</v>
      </c>
      <c r="Z1243" s="95">
        <v>2638276</v>
      </c>
      <c r="AA1243" s="95">
        <v>2743</v>
      </c>
      <c r="AB1243" s="95">
        <v>13354154</v>
      </c>
      <c r="AC1243" s="95">
        <v>2666</v>
      </c>
      <c r="AD1243" s="95">
        <v>11421279</v>
      </c>
      <c r="AE1243" s="95">
        <v>772</v>
      </c>
      <c r="AF1243" s="95">
        <v>2765046</v>
      </c>
      <c r="AG1243" s="95">
        <v>694</v>
      </c>
      <c r="AH1243" s="95">
        <v>2574440</v>
      </c>
      <c r="AI1243" s="95">
        <v>3070</v>
      </c>
      <c r="AJ1243" s="95">
        <v>13539687</v>
      </c>
      <c r="AK1243" s="95">
        <v>2997</v>
      </c>
      <c r="AL1243" s="95">
        <v>13020756</v>
      </c>
      <c r="AM1243" s="95">
        <v>834</v>
      </c>
      <c r="AN1243" s="95">
        <v>3949072</v>
      </c>
      <c r="AO1243" s="95">
        <v>758</v>
      </c>
      <c r="AP1243" s="95">
        <v>3358704</v>
      </c>
      <c r="AQ1243" s="72">
        <v>311.35000000000002</v>
      </c>
      <c r="AR1243" s="72">
        <v>294.47000000000003</v>
      </c>
      <c r="AS1243" s="72">
        <v>605.82000000000005</v>
      </c>
      <c r="AT1243" s="95">
        <v>14881325</v>
      </c>
      <c r="AU1243" s="95">
        <v>13622412</v>
      </c>
      <c r="AV1243" s="95">
        <v>3983</v>
      </c>
      <c r="AW1243" s="95">
        <v>3855</v>
      </c>
      <c r="AX1243" s="72">
        <v>339.16</v>
      </c>
      <c r="AY1243" s="72">
        <v>319.20999999999998</v>
      </c>
      <c r="AZ1243" s="72">
        <v>658.37</v>
      </c>
      <c r="BA1243" s="95">
        <v>15303018</v>
      </c>
      <c r="BB1243" s="95">
        <v>13904956</v>
      </c>
      <c r="BC1243" s="95">
        <v>3760</v>
      </c>
      <c r="BD1243" s="95">
        <v>3630</v>
      </c>
      <c r="BE1243" s="72">
        <v>380.67</v>
      </c>
      <c r="BF1243" s="72">
        <v>335.88</v>
      </c>
      <c r="BG1243" s="72">
        <v>716.55</v>
      </c>
      <c r="BH1243" s="95">
        <v>16728111</v>
      </c>
      <c r="BI1243" s="95">
        <v>14167469</v>
      </c>
      <c r="BJ1243" s="95">
        <v>3662</v>
      </c>
      <c r="BK1243" s="95">
        <v>3515</v>
      </c>
      <c r="BL1243" s="72">
        <v>382.15</v>
      </c>
      <c r="BM1243" s="72">
        <v>347.12</v>
      </c>
      <c r="BN1243" s="72">
        <v>729.27</v>
      </c>
      <c r="BO1243" s="95">
        <v>16119200</v>
      </c>
      <c r="BP1243" s="95">
        <v>13995719</v>
      </c>
      <c r="BQ1243" s="95">
        <v>3515</v>
      </c>
      <c r="BR1243" s="95">
        <v>3360</v>
      </c>
      <c r="BS1243" s="72">
        <v>373.31</v>
      </c>
      <c r="BT1243" s="72">
        <v>363.5</v>
      </c>
      <c r="BU1243" s="72">
        <v>736.81</v>
      </c>
      <c r="BV1243" s="95">
        <v>17488759</v>
      </c>
      <c r="BW1243" s="95">
        <v>16379460</v>
      </c>
      <c r="BX1243" s="95">
        <v>3904</v>
      </c>
      <c r="BY1243" s="95">
        <v>3755</v>
      </c>
      <c r="BZ1243" s="95">
        <v>3922</v>
      </c>
      <c r="CA1243" s="95">
        <v>3697</v>
      </c>
      <c r="CB1243" s="95">
        <v>3591</v>
      </c>
      <c r="CC1243" s="95">
        <v>3441</v>
      </c>
      <c r="CD1243" s="95">
        <v>3831</v>
      </c>
      <c r="CE1243" s="72">
        <v>650.75523149000003</v>
      </c>
      <c r="CF1243" s="72">
        <v>676.59346364999999</v>
      </c>
      <c r="CG1243" s="72">
        <v>712.40329333</v>
      </c>
      <c r="CH1243" s="72">
        <v>716.50152150999998</v>
      </c>
      <c r="CI1243" s="72">
        <v>731.52548966999996</v>
      </c>
      <c r="CJ1243" s="96">
        <v>0.93094910450000001</v>
      </c>
      <c r="CK1243" s="96">
        <v>0.97306585909999999</v>
      </c>
      <c r="CL1243" s="96">
        <v>1.0058207292000001</v>
      </c>
      <c r="CM1243" s="96">
        <v>1.0178205881</v>
      </c>
      <c r="CN1243" s="96">
        <v>1.0072239593000001</v>
      </c>
      <c r="CO1243" s="96">
        <v>0.96505082259999997</v>
      </c>
      <c r="CP1243" s="96">
        <v>1.0227192442999999</v>
      </c>
      <c r="CQ1243" s="96">
        <v>0.99584056389999998</v>
      </c>
      <c r="CR1243" s="96">
        <v>1.0269908008999999</v>
      </c>
      <c r="CS1243" s="95">
        <v>3495</v>
      </c>
      <c r="CT1243" s="95">
        <v>3255</v>
      </c>
      <c r="CU1243" s="95">
        <v>3197</v>
      </c>
      <c r="CV1243" s="95">
        <v>3029</v>
      </c>
      <c r="CW1243" s="95">
        <v>3409</v>
      </c>
      <c r="CX1243" s="96">
        <v>0.97134564400000001</v>
      </c>
      <c r="CY1243" s="96">
        <v>0.94701961700000004</v>
      </c>
      <c r="CZ1243" s="96">
        <v>0.97140041899999996</v>
      </c>
      <c r="DA1243" s="96">
        <v>0.97026736400000002</v>
      </c>
      <c r="DB1243" s="96">
        <v>0.96522407300000002</v>
      </c>
      <c r="DC1243">
        <v>2013</v>
      </c>
      <c r="DD1243" s="6">
        <v>3623</v>
      </c>
      <c r="DE1243" s="96">
        <v>4.2593168999999998E-3</v>
      </c>
      <c r="DF1243" s="72">
        <v>785.36</v>
      </c>
      <c r="DG1243" s="96">
        <v>1</v>
      </c>
      <c r="DH1243" s="72">
        <v>785.36</v>
      </c>
      <c r="DI1243" s="72">
        <v>718.46270806999996</v>
      </c>
      <c r="DJ1243" s="96">
        <v>1</v>
      </c>
      <c r="DK1243" s="72">
        <v>785.36</v>
      </c>
      <c r="DL1243" s="96">
        <v>1</v>
      </c>
      <c r="DM1243" s="72">
        <v>785.36</v>
      </c>
      <c r="DN1243" s="96">
        <v>1</v>
      </c>
      <c r="DO1243" s="96">
        <v>1.2567E-2</v>
      </c>
      <c r="DP1243" s="72">
        <v>9.8699999999999992</v>
      </c>
      <c r="DQ1243" s="72">
        <v>775.49</v>
      </c>
      <c r="DR1243" t="s">
        <v>846</v>
      </c>
      <c r="DT1243" t="s">
        <v>841</v>
      </c>
    </row>
    <row r="1244" spans="1:124" x14ac:dyDescent="0.3">
      <c r="A1244" t="s">
        <v>847</v>
      </c>
      <c r="B1244">
        <v>23060</v>
      </c>
      <c r="C1244" s="95">
        <v>1350</v>
      </c>
      <c r="D1244" s="95">
        <v>4041521</v>
      </c>
      <c r="E1244" s="95">
        <v>1316</v>
      </c>
      <c r="F1244" s="95">
        <v>4649805</v>
      </c>
      <c r="G1244" s="95">
        <v>291</v>
      </c>
      <c r="H1244" s="95">
        <v>795311</v>
      </c>
      <c r="I1244" s="95">
        <v>253</v>
      </c>
      <c r="J1244" s="95">
        <v>902079</v>
      </c>
      <c r="K1244" s="95">
        <v>1239</v>
      </c>
      <c r="L1244" s="95">
        <v>3834704</v>
      </c>
      <c r="M1244" s="95">
        <v>1198</v>
      </c>
      <c r="N1244" s="95">
        <v>4115288</v>
      </c>
      <c r="O1244" s="95">
        <v>291</v>
      </c>
      <c r="P1244" s="95">
        <v>757911</v>
      </c>
      <c r="Q1244" s="95">
        <v>254</v>
      </c>
      <c r="R1244" s="95">
        <v>821369</v>
      </c>
      <c r="S1244" s="95">
        <v>1150</v>
      </c>
      <c r="T1244" s="95">
        <v>4864498</v>
      </c>
      <c r="U1244" s="95">
        <v>1103</v>
      </c>
      <c r="V1244" s="95">
        <v>4180013</v>
      </c>
      <c r="W1244" s="95">
        <v>288</v>
      </c>
      <c r="X1244" s="95">
        <v>1003362</v>
      </c>
      <c r="Y1244" s="95">
        <v>249</v>
      </c>
      <c r="Z1244" s="95">
        <v>825169</v>
      </c>
      <c r="AA1244" s="95">
        <v>1128</v>
      </c>
      <c r="AB1244" s="95">
        <v>4352449</v>
      </c>
      <c r="AC1244" s="95">
        <v>1083</v>
      </c>
      <c r="AD1244" s="95">
        <v>4495675</v>
      </c>
      <c r="AE1244" s="95">
        <v>280</v>
      </c>
      <c r="AF1244" s="95">
        <v>513064</v>
      </c>
      <c r="AG1244" s="95">
        <v>247</v>
      </c>
      <c r="AH1244" s="95">
        <v>872403</v>
      </c>
      <c r="AI1244" s="95">
        <v>1325</v>
      </c>
      <c r="AJ1244" s="95">
        <v>5782001</v>
      </c>
      <c r="AK1244" s="95">
        <v>1282</v>
      </c>
      <c r="AL1244" s="95">
        <v>5492727</v>
      </c>
      <c r="AM1244" s="95">
        <v>311</v>
      </c>
      <c r="AN1244" s="95">
        <v>755645</v>
      </c>
      <c r="AO1244" s="95">
        <v>278</v>
      </c>
      <c r="AP1244" s="95">
        <v>990247</v>
      </c>
      <c r="AQ1244" s="72">
        <v>245.62</v>
      </c>
      <c r="AR1244" s="72">
        <v>294.87</v>
      </c>
      <c r="AS1244" s="72">
        <v>540.49</v>
      </c>
      <c r="AT1244" s="95">
        <v>4836832</v>
      </c>
      <c r="AU1244" s="95">
        <v>5551884</v>
      </c>
      <c r="AV1244" s="95">
        <v>1641</v>
      </c>
      <c r="AW1244" s="95">
        <v>1569</v>
      </c>
      <c r="AX1244" s="72">
        <v>250.14</v>
      </c>
      <c r="AY1244" s="72">
        <v>283.33</v>
      </c>
      <c r="AZ1244" s="72">
        <v>533.47</v>
      </c>
      <c r="BA1244" s="95">
        <v>4592615</v>
      </c>
      <c r="BB1244" s="95">
        <v>4936657</v>
      </c>
      <c r="BC1244" s="95">
        <v>1530</v>
      </c>
      <c r="BD1244" s="95">
        <v>1452</v>
      </c>
      <c r="BE1244" s="72">
        <v>340.05</v>
      </c>
      <c r="BF1244" s="72">
        <v>308.5</v>
      </c>
      <c r="BG1244" s="72">
        <v>648.54999999999995</v>
      </c>
      <c r="BH1244" s="95">
        <v>5867860</v>
      </c>
      <c r="BI1244" s="95">
        <v>5005182</v>
      </c>
      <c r="BJ1244" s="95">
        <v>1438</v>
      </c>
      <c r="BK1244" s="95">
        <v>1352</v>
      </c>
      <c r="BL1244" s="72">
        <v>287.97000000000003</v>
      </c>
      <c r="BM1244" s="72">
        <v>336.35</v>
      </c>
      <c r="BN1244" s="72">
        <v>624.32000000000005</v>
      </c>
      <c r="BO1244" s="95">
        <v>4865513</v>
      </c>
      <c r="BP1244" s="95">
        <v>5368078</v>
      </c>
      <c r="BQ1244" s="95">
        <v>1408</v>
      </c>
      <c r="BR1244" s="95">
        <v>1330</v>
      </c>
      <c r="BS1244" s="72">
        <v>333.01</v>
      </c>
      <c r="BT1244" s="72">
        <v>346.31</v>
      </c>
      <c r="BU1244" s="72">
        <v>679.32</v>
      </c>
      <c r="BV1244" s="95">
        <v>6537646</v>
      </c>
      <c r="BW1244" s="95">
        <v>6482974</v>
      </c>
      <c r="BX1244" s="95">
        <v>1636</v>
      </c>
      <c r="BY1244" s="95">
        <v>1560</v>
      </c>
      <c r="BZ1244" s="95">
        <v>1607</v>
      </c>
      <c r="CA1244" s="95">
        <v>1492</v>
      </c>
      <c r="CB1244" s="95">
        <v>1397</v>
      </c>
      <c r="CC1244" s="95">
        <v>1371</v>
      </c>
      <c r="CD1244" s="95">
        <v>1599</v>
      </c>
      <c r="CE1244" s="72">
        <v>650.75523149000003</v>
      </c>
      <c r="CF1244" s="72">
        <v>676.59346364999999</v>
      </c>
      <c r="CG1244" s="72">
        <v>712.40329333</v>
      </c>
      <c r="CH1244" s="72">
        <v>716.50152150999998</v>
      </c>
      <c r="CI1244" s="72">
        <v>731.52548966999996</v>
      </c>
      <c r="CJ1244" s="96">
        <v>0.83055805599999999</v>
      </c>
      <c r="CK1244" s="96">
        <v>0.78846460789999995</v>
      </c>
      <c r="CL1244" s="96">
        <v>0.91036917719999999</v>
      </c>
      <c r="CM1244" s="96">
        <v>0.87134497450000004</v>
      </c>
      <c r="CN1244" s="96">
        <v>0.92863476339999995</v>
      </c>
      <c r="CO1244" s="96">
        <v>0.91625412620000002</v>
      </c>
      <c r="CP1244" s="96">
        <v>0.94501546140000003</v>
      </c>
      <c r="CQ1244" s="96">
        <v>0.99584056389999998</v>
      </c>
      <c r="CR1244" s="96">
        <v>0.94896247519999999</v>
      </c>
      <c r="CS1244" s="95">
        <v>1460</v>
      </c>
      <c r="CT1244" s="95">
        <v>1331</v>
      </c>
      <c r="CU1244" s="95">
        <v>1213</v>
      </c>
      <c r="CV1244" s="95">
        <v>1208</v>
      </c>
      <c r="CW1244" s="95">
        <v>1427</v>
      </c>
      <c r="CX1244" s="96">
        <v>0.90916633000000002</v>
      </c>
      <c r="CY1244" s="96">
        <v>0.90616415699999997</v>
      </c>
      <c r="CZ1244" s="96">
        <v>0.90931569000000001</v>
      </c>
      <c r="DA1244" s="96">
        <v>0.93084222000000005</v>
      </c>
      <c r="DB1244" s="96">
        <v>0.92646564499999995</v>
      </c>
      <c r="DC1244">
        <v>2013</v>
      </c>
      <c r="DD1244" s="6">
        <v>1452.6</v>
      </c>
      <c r="DE1244" s="96">
        <v>2.7429426000000002E-3</v>
      </c>
      <c r="DF1244" s="72">
        <v>726.79</v>
      </c>
      <c r="DG1244" s="96">
        <v>1</v>
      </c>
      <c r="DH1244" s="72">
        <v>726.79</v>
      </c>
      <c r="DI1244" s="72">
        <v>718.46270806999996</v>
      </c>
      <c r="DJ1244" s="96">
        <v>1</v>
      </c>
      <c r="DK1244" s="72">
        <v>726.79</v>
      </c>
      <c r="DL1244" s="96">
        <v>1</v>
      </c>
      <c r="DM1244" s="72">
        <v>726.79</v>
      </c>
      <c r="DN1244" s="96">
        <v>1</v>
      </c>
      <c r="DO1244" s="96">
        <v>9.9039999999999996E-3</v>
      </c>
      <c r="DP1244" s="72">
        <v>7.2</v>
      </c>
      <c r="DQ1244" s="72">
        <v>719.59</v>
      </c>
      <c r="DR1244" t="s">
        <v>847</v>
      </c>
      <c r="DT1244" t="s">
        <v>841</v>
      </c>
    </row>
    <row r="1245" spans="1:124" x14ac:dyDescent="0.3">
      <c r="A1245" t="s">
        <v>848</v>
      </c>
      <c r="B1245">
        <v>23070</v>
      </c>
      <c r="C1245" s="95">
        <v>5735</v>
      </c>
      <c r="D1245" s="95">
        <v>22321113</v>
      </c>
      <c r="E1245" s="95">
        <v>5554</v>
      </c>
      <c r="F1245" s="95">
        <v>16825100</v>
      </c>
      <c r="G1245" s="95">
        <v>974</v>
      </c>
      <c r="H1245" s="95">
        <v>3034105</v>
      </c>
      <c r="I1245" s="95">
        <v>844</v>
      </c>
      <c r="J1245" s="95">
        <v>2438143</v>
      </c>
      <c r="K1245" s="95">
        <v>4681</v>
      </c>
      <c r="L1245" s="95">
        <v>18495201</v>
      </c>
      <c r="M1245" s="95">
        <v>4481</v>
      </c>
      <c r="N1245" s="95">
        <v>14152549</v>
      </c>
      <c r="O1245" s="95">
        <v>976</v>
      </c>
      <c r="P1245" s="95">
        <v>2885180</v>
      </c>
      <c r="Q1245" s="95">
        <v>842</v>
      </c>
      <c r="R1245" s="95">
        <v>2832853</v>
      </c>
      <c r="S1245" s="95">
        <v>4373</v>
      </c>
      <c r="T1245" s="95">
        <v>19363883</v>
      </c>
      <c r="U1245" s="95">
        <v>4157</v>
      </c>
      <c r="V1245" s="95">
        <v>14264293</v>
      </c>
      <c r="W1245" s="95">
        <v>1012</v>
      </c>
      <c r="X1245" s="95">
        <v>3476920</v>
      </c>
      <c r="Y1245" s="95">
        <v>862</v>
      </c>
      <c r="Z1245" s="95">
        <v>3040105</v>
      </c>
      <c r="AA1245" s="95">
        <v>4314</v>
      </c>
      <c r="AB1245" s="95">
        <v>16277759</v>
      </c>
      <c r="AC1245" s="95">
        <v>4087</v>
      </c>
      <c r="AD1245" s="95">
        <v>14281264</v>
      </c>
      <c r="AE1245" s="95">
        <v>997</v>
      </c>
      <c r="AF1245" s="95">
        <v>3063756</v>
      </c>
      <c r="AG1245" s="95">
        <v>855</v>
      </c>
      <c r="AH1245" s="95">
        <v>3183689</v>
      </c>
      <c r="AI1245" s="95">
        <v>5479</v>
      </c>
      <c r="AJ1245" s="95">
        <v>22415863</v>
      </c>
      <c r="AK1245" s="95">
        <v>5249</v>
      </c>
      <c r="AL1245" s="95">
        <v>18576784</v>
      </c>
      <c r="AM1245" s="95">
        <v>1056</v>
      </c>
      <c r="AN1245" s="95">
        <v>3124411</v>
      </c>
      <c r="AO1245" s="95">
        <v>926</v>
      </c>
      <c r="AP1245" s="95">
        <v>3419629</v>
      </c>
      <c r="AQ1245" s="72">
        <v>314.94</v>
      </c>
      <c r="AR1245" s="72">
        <v>250.9</v>
      </c>
      <c r="AS1245" s="72">
        <v>565.84</v>
      </c>
      <c r="AT1245" s="95">
        <v>25355218</v>
      </c>
      <c r="AU1245" s="95">
        <v>19263243</v>
      </c>
      <c r="AV1245" s="95">
        <v>6709</v>
      </c>
      <c r="AW1245" s="95">
        <v>6398</v>
      </c>
      <c r="AX1245" s="72">
        <v>314.95</v>
      </c>
      <c r="AY1245" s="72">
        <v>265.91000000000003</v>
      </c>
      <c r="AZ1245" s="72">
        <v>580.86</v>
      </c>
      <c r="BA1245" s="95">
        <v>21380381</v>
      </c>
      <c r="BB1245" s="95">
        <v>16985402</v>
      </c>
      <c r="BC1245" s="95">
        <v>5657</v>
      </c>
      <c r="BD1245" s="95">
        <v>5323</v>
      </c>
      <c r="BE1245" s="72">
        <v>353.46</v>
      </c>
      <c r="BF1245" s="72">
        <v>287.31</v>
      </c>
      <c r="BG1245" s="72">
        <v>640.77</v>
      </c>
      <c r="BH1245" s="95">
        <v>22840803</v>
      </c>
      <c r="BI1245" s="95">
        <v>17304398</v>
      </c>
      <c r="BJ1245" s="95">
        <v>5385</v>
      </c>
      <c r="BK1245" s="95">
        <v>5019</v>
      </c>
      <c r="BL1245" s="72">
        <v>303.48</v>
      </c>
      <c r="BM1245" s="72">
        <v>294.5</v>
      </c>
      <c r="BN1245" s="72">
        <v>597.98</v>
      </c>
      <c r="BO1245" s="95">
        <v>19341515</v>
      </c>
      <c r="BP1245" s="95">
        <v>17464953</v>
      </c>
      <c r="BQ1245" s="95">
        <v>5311</v>
      </c>
      <c r="BR1245" s="95">
        <v>4942</v>
      </c>
      <c r="BS1245" s="72">
        <v>325.69</v>
      </c>
      <c r="BT1245" s="72">
        <v>296.85000000000002</v>
      </c>
      <c r="BU1245" s="72">
        <v>622.54</v>
      </c>
      <c r="BV1245" s="95">
        <v>25540274</v>
      </c>
      <c r="BW1245" s="95">
        <v>21996413</v>
      </c>
      <c r="BX1245" s="95">
        <v>6535</v>
      </c>
      <c r="BY1245" s="95">
        <v>6175</v>
      </c>
      <c r="BZ1245" s="95">
        <v>6561</v>
      </c>
      <c r="CA1245" s="95">
        <v>5496</v>
      </c>
      <c r="CB1245" s="95">
        <v>5209</v>
      </c>
      <c r="CC1245" s="95">
        <v>5136</v>
      </c>
      <c r="CD1245" s="95">
        <v>6359</v>
      </c>
      <c r="CE1245" s="72">
        <v>650.75523149000003</v>
      </c>
      <c r="CF1245" s="72">
        <v>676.59346364999999</v>
      </c>
      <c r="CG1245" s="72">
        <v>712.40329333</v>
      </c>
      <c r="CH1245" s="72">
        <v>716.50152150999998</v>
      </c>
      <c r="CI1245" s="72">
        <v>731.52548966999996</v>
      </c>
      <c r="CJ1245" s="96">
        <v>0.86951279469999998</v>
      </c>
      <c r="CK1245" s="96">
        <v>0.85850666789999996</v>
      </c>
      <c r="CL1245" s="96">
        <v>0.89944839669999999</v>
      </c>
      <c r="CM1245" s="96">
        <v>0.83458301489999998</v>
      </c>
      <c r="CN1245" s="96">
        <v>0.85101614199999998</v>
      </c>
      <c r="CO1245" s="96">
        <v>0.92254263520000002</v>
      </c>
      <c r="CP1245" s="96">
        <v>0.93503906530000003</v>
      </c>
      <c r="CQ1245" s="96">
        <v>0.99584056389999998</v>
      </c>
      <c r="CR1245" s="96">
        <v>0.93894441100000003</v>
      </c>
      <c r="CS1245" s="95">
        <v>7124</v>
      </c>
      <c r="CT1245" s="95">
        <v>6123</v>
      </c>
      <c r="CU1245" s="95">
        <v>5776</v>
      </c>
      <c r="CV1245" s="95">
        <v>5790</v>
      </c>
      <c r="CW1245" s="95">
        <v>7207</v>
      </c>
      <c r="CX1245" s="96">
        <v>0.91761614700000005</v>
      </c>
      <c r="CY1245" s="96">
        <v>0.93006178799999994</v>
      </c>
      <c r="CZ1245" s="96">
        <v>0.93071594999999996</v>
      </c>
      <c r="DA1245" s="96">
        <v>0.923399898</v>
      </c>
      <c r="DB1245" s="96">
        <v>0.913785026</v>
      </c>
      <c r="DC1245">
        <v>2013</v>
      </c>
      <c r="DD1245" s="6">
        <v>5571.4</v>
      </c>
      <c r="DE1245" s="96">
        <v>7.2527021000000002E-3</v>
      </c>
      <c r="DF1245" s="72">
        <v>715.87</v>
      </c>
      <c r="DG1245" s="96">
        <v>1</v>
      </c>
      <c r="DH1245" s="72">
        <v>715.87</v>
      </c>
      <c r="DI1245" s="72">
        <v>722.66806061</v>
      </c>
      <c r="DJ1245" s="96">
        <v>1</v>
      </c>
      <c r="DK1245" s="72">
        <v>715.87</v>
      </c>
      <c r="DL1245" s="96">
        <v>1</v>
      </c>
      <c r="DM1245" s="72">
        <v>715.87</v>
      </c>
      <c r="DN1245" s="96">
        <v>0.96657269430000003</v>
      </c>
      <c r="DO1245" s="96">
        <v>2.4830000000000001E-2</v>
      </c>
      <c r="DP1245" s="72">
        <v>17.18</v>
      </c>
      <c r="DQ1245" s="72">
        <v>698.69</v>
      </c>
      <c r="DR1245" t="s">
        <v>848</v>
      </c>
      <c r="DT1245" t="s">
        <v>841</v>
      </c>
    </row>
    <row r="1246" spans="1:124" x14ac:dyDescent="0.3">
      <c r="A1246" t="s">
        <v>291</v>
      </c>
      <c r="B1246">
        <v>23080</v>
      </c>
      <c r="C1246" s="95">
        <v>16007</v>
      </c>
      <c r="D1246" s="95">
        <v>73662945</v>
      </c>
      <c r="E1246" s="95">
        <v>15653</v>
      </c>
      <c r="F1246" s="95">
        <v>53902598</v>
      </c>
      <c r="G1246" s="95">
        <v>3244</v>
      </c>
      <c r="H1246" s="95">
        <v>11540194</v>
      </c>
      <c r="I1246" s="95">
        <v>2916</v>
      </c>
      <c r="J1246" s="95">
        <v>10097242</v>
      </c>
      <c r="K1246" s="95">
        <v>14815</v>
      </c>
      <c r="L1246" s="95">
        <v>74672519</v>
      </c>
      <c r="M1246" s="95">
        <v>14441</v>
      </c>
      <c r="N1246" s="95">
        <v>51519993</v>
      </c>
      <c r="O1246" s="95">
        <v>3342</v>
      </c>
      <c r="P1246" s="95">
        <v>11524516</v>
      </c>
      <c r="Q1246" s="95">
        <v>3004</v>
      </c>
      <c r="R1246" s="95">
        <v>10627519</v>
      </c>
      <c r="S1246" s="95">
        <v>14344</v>
      </c>
      <c r="T1246" s="95">
        <v>76061396</v>
      </c>
      <c r="U1246" s="95">
        <v>13929</v>
      </c>
      <c r="V1246" s="95">
        <v>51067110</v>
      </c>
      <c r="W1246" s="95">
        <v>3422</v>
      </c>
      <c r="X1246" s="95">
        <v>13019796</v>
      </c>
      <c r="Y1246" s="95">
        <v>3092</v>
      </c>
      <c r="Z1246" s="95">
        <v>11801572</v>
      </c>
      <c r="AA1246" s="95">
        <v>13386</v>
      </c>
      <c r="AB1246" s="95">
        <v>66465638</v>
      </c>
      <c r="AC1246" s="95">
        <v>12957</v>
      </c>
      <c r="AD1246" s="95">
        <v>49195651</v>
      </c>
      <c r="AE1246" s="95">
        <v>3543</v>
      </c>
      <c r="AF1246" s="95">
        <v>14729132</v>
      </c>
      <c r="AG1246" s="95">
        <v>3205</v>
      </c>
      <c r="AH1246" s="95">
        <v>13362360</v>
      </c>
      <c r="AI1246" s="95">
        <v>14963</v>
      </c>
      <c r="AJ1246" s="95">
        <v>75051919</v>
      </c>
      <c r="AK1246" s="95">
        <v>14528</v>
      </c>
      <c r="AL1246" s="95">
        <v>58910826</v>
      </c>
      <c r="AM1246" s="95">
        <v>3856</v>
      </c>
      <c r="AN1246" s="95">
        <v>14714724</v>
      </c>
      <c r="AO1246" s="95">
        <v>3519</v>
      </c>
      <c r="AP1246" s="95">
        <v>15233839</v>
      </c>
      <c r="AQ1246" s="72">
        <v>368.83</v>
      </c>
      <c r="AR1246" s="72">
        <v>287.22000000000003</v>
      </c>
      <c r="AS1246" s="72">
        <v>656.05</v>
      </c>
      <c r="AT1246" s="95">
        <v>85203139</v>
      </c>
      <c r="AU1246" s="95">
        <v>63999840</v>
      </c>
      <c r="AV1246" s="95">
        <v>19251</v>
      </c>
      <c r="AW1246" s="95">
        <v>18569</v>
      </c>
      <c r="AX1246" s="72">
        <v>395.61</v>
      </c>
      <c r="AY1246" s="72">
        <v>296.87</v>
      </c>
      <c r="AZ1246" s="72">
        <v>692.48</v>
      </c>
      <c r="BA1246" s="95">
        <v>86197035</v>
      </c>
      <c r="BB1246" s="95">
        <v>62147512</v>
      </c>
      <c r="BC1246" s="95">
        <v>18157</v>
      </c>
      <c r="BD1246" s="95">
        <v>17445</v>
      </c>
      <c r="BE1246" s="72">
        <v>417.84</v>
      </c>
      <c r="BF1246" s="72">
        <v>307.8</v>
      </c>
      <c r="BG1246" s="72">
        <v>725.64</v>
      </c>
      <c r="BH1246" s="95">
        <v>89081192</v>
      </c>
      <c r="BI1246" s="95">
        <v>62868682</v>
      </c>
      <c r="BJ1246" s="95">
        <v>17766</v>
      </c>
      <c r="BK1246" s="95">
        <v>17021</v>
      </c>
      <c r="BL1246" s="72">
        <v>399.68</v>
      </c>
      <c r="BM1246" s="72">
        <v>322.56</v>
      </c>
      <c r="BN1246" s="72">
        <v>722.24</v>
      </c>
      <c r="BO1246" s="95">
        <v>81194770</v>
      </c>
      <c r="BP1246" s="95">
        <v>62558011</v>
      </c>
      <c r="BQ1246" s="95">
        <v>16929</v>
      </c>
      <c r="BR1246" s="95">
        <v>16162</v>
      </c>
      <c r="BS1246" s="72">
        <v>397.5</v>
      </c>
      <c r="BT1246" s="72">
        <v>342.37</v>
      </c>
      <c r="BU1246" s="72">
        <v>739.87</v>
      </c>
      <c r="BV1246" s="95">
        <v>89766643</v>
      </c>
      <c r="BW1246" s="95">
        <v>74144665</v>
      </c>
      <c r="BX1246" s="95">
        <v>18819</v>
      </c>
      <c r="BY1246" s="95">
        <v>18047</v>
      </c>
      <c r="BZ1246" s="95">
        <v>18926</v>
      </c>
      <c r="CA1246" s="95">
        <v>17813</v>
      </c>
      <c r="CB1246" s="95">
        <v>17407</v>
      </c>
      <c r="CC1246" s="95">
        <v>16565</v>
      </c>
      <c r="CD1246" s="95">
        <v>18441</v>
      </c>
      <c r="CE1246" s="72">
        <v>650.75523149000003</v>
      </c>
      <c r="CF1246" s="72">
        <v>676.59346364999999</v>
      </c>
      <c r="CG1246" s="72">
        <v>712.40329333</v>
      </c>
      <c r="CH1246" s="72">
        <v>716.50152150999998</v>
      </c>
      <c r="CI1246" s="72">
        <v>731.52548966999996</v>
      </c>
      <c r="CJ1246" s="96">
        <v>1.0081363441</v>
      </c>
      <c r="CK1246" s="96">
        <v>1.0234801801</v>
      </c>
      <c r="CL1246" s="96">
        <v>1.0185803557999999</v>
      </c>
      <c r="CM1246" s="96">
        <v>1.0080090248</v>
      </c>
      <c r="CN1246" s="96">
        <v>1.0114069987000001</v>
      </c>
      <c r="CO1246" s="96">
        <v>0.99809964579999999</v>
      </c>
      <c r="CP1246" s="96">
        <v>1.0158530614000001</v>
      </c>
      <c r="CQ1246" s="96">
        <v>0.99584056389999998</v>
      </c>
      <c r="CR1246" s="96">
        <v>1.0200959402000001</v>
      </c>
      <c r="CS1246" s="95">
        <v>18711</v>
      </c>
      <c r="CT1246" s="95">
        <v>17679</v>
      </c>
      <c r="CU1246" s="95">
        <v>17193</v>
      </c>
      <c r="CV1246" s="95">
        <v>16229</v>
      </c>
      <c r="CW1246" s="95">
        <v>18252</v>
      </c>
      <c r="CX1246" s="96">
        <v>0.98765483700000001</v>
      </c>
      <c r="CY1246" s="96">
        <v>0.99827618399999996</v>
      </c>
      <c r="CZ1246" s="96">
        <v>1.0019894979999999</v>
      </c>
      <c r="DA1246" s="96">
        <v>1.0096278400000001</v>
      </c>
      <c r="DB1246" s="96">
        <v>0.99472152300000005</v>
      </c>
      <c r="DC1246">
        <v>2013</v>
      </c>
      <c r="DD1246" s="6">
        <v>17448.8</v>
      </c>
      <c r="DE1246" s="96">
        <v>3.5381447999999999E-3</v>
      </c>
      <c r="DF1246" s="72">
        <v>780.65</v>
      </c>
      <c r="DG1246" s="96">
        <v>1</v>
      </c>
      <c r="DH1246" s="72">
        <v>780.65</v>
      </c>
      <c r="DI1246" s="72">
        <v>780.65</v>
      </c>
      <c r="DJ1246" s="96">
        <v>1</v>
      </c>
      <c r="DK1246" s="72">
        <v>780.65</v>
      </c>
      <c r="DL1246" s="96">
        <v>1</v>
      </c>
      <c r="DM1246" s="72">
        <v>780.65</v>
      </c>
      <c r="DN1246" s="96">
        <v>1</v>
      </c>
      <c r="DO1246" s="96">
        <v>9.7479999999999997E-3</v>
      </c>
      <c r="DP1246" s="72">
        <v>7.61</v>
      </c>
      <c r="DQ1246" s="72">
        <v>773.04</v>
      </c>
      <c r="DR1246" t="s">
        <v>291</v>
      </c>
      <c r="DT1246" t="s">
        <v>841</v>
      </c>
    </row>
    <row r="1247" spans="1:124" x14ac:dyDescent="0.3">
      <c r="A1247" t="s">
        <v>849</v>
      </c>
      <c r="B1247">
        <v>23090</v>
      </c>
      <c r="C1247" s="95">
        <v>3040</v>
      </c>
      <c r="D1247" s="95">
        <v>8402563</v>
      </c>
      <c r="E1247" s="95">
        <v>2969</v>
      </c>
      <c r="F1247" s="95">
        <v>9244458</v>
      </c>
      <c r="G1247" s="95">
        <v>453</v>
      </c>
      <c r="H1247" s="95">
        <v>1399304</v>
      </c>
      <c r="I1247" s="95">
        <v>404</v>
      </c>
      <c r="J1247" s="95">
        <v>1438782</v>
      </c>
      <c r="K1247" s="95">
        <v>2693</v>
      </c>
      <c r="L1247" s="95">
        <v>8087486</v>
      </c>
      <c r="M1247" s="95">
        <v>2613</v>
      </c>
      <c r="N1247" s="95">
        <v>8325866</v>
      </c>
      <c r="O1247" s="95">
        <v>434</v>
      </c>
      <c r="P1247" s="95">
        <v>1120870</v>
      </c>
      <c r="Q1247" s="95">
        <v>379</v>
      </c>
      <c r="R1247" s="95">
        <v>1501303</v>
      </c>
      <c r="S1247" s="95">
        <v>2494</v>
      </c>
      <c r="T1247" s="95">
        <v>8305214</v>
      </c>
      <c r="U1247" s="95">
        <v>2406</v>
      </c>
      <c r="V1247" s="95">
        <v>8446641</v>
      </c>
      <c r="W1247" s="95">
        <v>446</v>
      </c>
      <c r="X1247" s="95">
        <v>999254</v>
      </c>
      <c r="Y1247" s="95">
        <v>390</v>
      </c>
      <c r="Z1247" s="95">
        <v>1376226</v>
      </c>
      <c r="AA1247" s="95">
        <v>2432</v>
      </c>
      <c r="AB1247" s="95">
        <v>7139496</v>
      </c>
      <c r="AC1247" s="95">
        <v>2338</v>
      </c>
      <c r="AD1247" s="95">
        <v>8326485</v>
      </c>
      <c r="AE1247" s="95">
        <v>455</v>
      </c>
      <c r="AF1247" s="95">
        <v>1085763</v>
      </c>
      <c r="AG1247" s="95">
        <v>406</v>
      </c>
      <c r="AH1247" s="95">
        <v>1704069</v>
      </c>
      <c r="AI1247" s="95">
        <v>3036</v>
      </c>
      <c r="AJ1247" s="95">
        <v>9994097</v>
      </c>
      <c r="AK1247" s="95">
        <v>2936</v>
      </c>
      <c r="AL1247" s="95">
        <v>11113590</v>
      </c>
      <c r="AM1247" s="95">
        <v>461</v>
      </c>
      <c r="AN1247" s="95">
        <v>1182586</v>
      </c>
      <c r="AO1247" s="95">
        <v>414</v>
      </c>
      <c r="AP1247" s="95">
        <v>1755961</v>
      </c>
      <c r="AQ1247" s="72">
        <v>233.85</v>
      </c>
      <c r="AR1247" s="72">
        <v>263.94</v>
      </c>
      <c r="AS1247" s="72">
        <v>497.79</v>
      </c>
      <c r="AT1247" s="95">
        <v>9801867</v>
      </c>
      <c r="AU1247" s="95">
        <v>10683240</v>
      </c>
      <c r="AV1247" s="95">
        <v>3493</v>
      </c>
      <c r="AW1247" s="95">
        <v>3373</v>
      </c>
      <c r="AX1247" s="72">
        <v>245.4</v>
      </c>
      <c r="AY1247" s="72">
        <v>273.70999999999998</v>
      </c>
      <c r="AZ1247" s="72">
        <v>519.11</v>
      </c>
      <c r="BA1247" s="95">
        <v>9208356</v>
      </c>
      <c r="BB1247" s="95">
        <v>9827169</v>
      </c>
      <c r="BC1247" s="95">
        <v>3127</v>
      </c>
      <c r="BD1247" s="95">
        <v>2992</v>
      </c>
      <c r="BE1247" s="72">
        <v>263.73</v>
      </c>
      <c r="BF1247" s="72">
        <v>292.77</v>
      </c>
      <c r="BG1247" s="72">
        <v>556.5</v>
      </c>
      <c r="BH1247" s="95">
        <v>9304468</v>
      </c>
      <c r="BI1247" s="95">
        <v>9822867</v>
      </c>
      <c r="BJ1247" s="95">
        <v>2940</v>
      </c>
      <c r="BK1247" s="95">
        <v>2796</v>
      </c>
      <c r="BL1247" s="72">
        <v>237.42</v>
      </c>
      <c r="BM1247" s="72">
        <v>304.62</v>
      </c>
      <c r="BN1247" s="72">
        <v>542.04</v>
      </c>
      <c r="BO1247" s="95">
        <v>8225259</v>
      </c>
      <c r="BP1247" s="95">
        <v>10030554</v>
      </c>
      <c r="BQ1247" s="95">
        <v>2887</v>
      </c>
      <c r="BR1247" s="95">
        <v>2744</v>
      </c>
      <c r="BS1247" s="72">
        <v>266.33999999999997</v>
      </c>
      <c r="BT1247" s="72">
        <v>320.14</v>
      </c>
      <c r="BU1247" s="72">
        <v>586.48</v>
      </c>
      <c r="BV1247" s="95">
        <v>11176683</v>
      </c>
      <c r="BW1247" s="95">
        <v>12869551</v>
      </c>
      <c r="BX1247" s="95">
        <v>3497</v>
      </c>
      <c r="BY1247" s="95">
        <v>3350</v>
      </c>
      <c r="BZ1247" s="95">
        <v>3436</v>
      </c>
      <c r="CA1247" s="95">
        <v>3062</v>
      </c>
      <c r="CB1247" s="95">
        <v>2871</v>
      </c>
      <c r="CC1247" s="95">
        <v>2819</v>
      </c>
      <c r="CD1247" s="95">
        <v>3425</v>
      </c>
      <c r="CE1247" s="72">
        <v>650.75523149000003</v>
      </c>
      <c r="CF1247" s="72">
        <v>676.59346364999999</v>
      </c>
      <c r="CG1247" s="72">
        <v>712.40329333</v>
      </c>
      <c r="CH1247" s="72">
        <v>716.50152150999998</v>
      </c>
      <c r="CI1247" s="72">
        <v>731.52548966999996</v>
      </c>
      <c r="CJ1247" s="96">
        <v>0.76494198729999996</v>
      </c>
      <c r="CK1247" s="96">
        <v>0.76724063689999999</v>
      </c>
      <c r="CL1247" s="96">
        <v>0.7811586572</v>
      </c>
      <c r="CM1247" s="96">
        <v>0.75650921000000004</v>
      </c>
      <c r="CN1247" s="96">
        <v>0.80172189250000003</v>
      </c>
      <c r="CO1247" s="96">
        <v>0.88064883849999998</v>
      </c>
      <c r="CP1247" s="96">
        <v>0.87925452569999996</v>
      </c>
      <c r="CQ1247" s="96">
        <v>0.99584056389999998</v>
      </c>
      <c r="CR1247" s="96">
        <v>0.88292687800000003</v>
      </c>
      <c r="CS1247" s="95">
        <v>3488</v>
      </c>
      <c r="CT1247" s="95">
        <v>3104</v>
      </c>
      <c r="CU1247" s="95">
        <v>2933</v>
      </c>
      <c r="CV1247" s="95">
        <v>2918</v>
      </c>
      <c r="CW1247" s="95">
        <v>3538</v>
      </c>
      <c r="CX1247" s="96">
        <v>0.86828810400000001</v>
      </c>
      <c r="CY1247" s="96">
        <v>0.87742863599999998</v>
      </c>
      <c r="CZ1247" s="96">
        <v>0.87727695699999997</v>
      </c>
      <c r="DA1247" s="96">
        <v>0.89027163200000003</v>
      </c>
      <c r="DB1247" s="96">
        <v>0.89051886899999999</v>
      </c>
      <c r="DC1247">
        <v>2013</v>
      </c>
      <c r="DD1247" s="6">
        <v>3051</v>
      </c>
      <c r="DE1247" s="96">
        <v>3.6747096000000002E-3</v>
      </c>
      <c r="DF1247" s="72">
        <v>675.59</v>
      </c>
      <c r="DG1247" s="96">
        <v>1</v>
      </c>
      <c r="DH1247" s="72">
        <v>675.59</v>
      </c>
      <c r="DI1247" s="72">
        <v>718.46270806999996</v>
      </c>
      <c r="DJ1247" s="96">
        <v>1</v>
      </c>
      <c r="DK1247" s="72">
        <v>675.59</v>
      </c>
      <c r="DL1247" s="96">
        <v>1</v>
      </c>
      <c r="DM1247" s="72">
        <v>675.59</v>
      </c>
      <c r="DN1247" s="96">
        <v>1</v>
      </c>
      <c r="DO1247" s="96">
        <v>1.0392E-2</v>
      </c>
      <c r="DP1247" s="72">
        <v>7.02</v>
      </c>
      <c r="DQ1247" s="72">
        <v>668.57</v>
      </c>
      <c r="DR1247" t="s">
        <v>849</v>
      </c>
      <c r="DT1247" t="s">
        <v>841</v>
      </c>
    </row>
    <row r="1248" spans="1:124" x14ac:dyDescent="0.3">
      <c r="A1248" t="s">
        <v>346</v>
      </c>
      <c r="B1248">
        <v>23100</v>
      </c>
      <c r="C1248" s="95">
        <v>24457</v>
      </c>
      <c r="D1248" s="95">
        <v>91492862</v>
      </c>
      <c r="E1248" s="95">
        <v>23605</v>
      </c>
      <c r="F1248" s="95">
        <v>84764479</v>
      </c>
      <c r="G1248" s="95">
        <v>4923</v>
      </c>
      <c r="H1248" s="95">
        <v>15852460</v>
      </c>
      <c r="I1248" s="95">
        <v>4428</v>
      </c>
      <c r="J1248" s="95">
        <v>14264928</v>
      </c>
      <c r="K1248" s="95">
        <v>21883</v>
      </c>
      <c r="L1248" s="95">
        <v>85965387</v>
      </c>
      <c r="M1248" s="95">
        <v>20926</v>
      </c>
      <c r="N1248" s="95">
        <v>79929558</v>
      </c>
      <c r="O1248" s="95">
        <v>4950</v>
      </c>
      <c r="P1248" s="95">
        <v>15732752</v>
      </c>
      <c r="Q1248" s="95">
        <v>4435</v>
      </c>
      <c r="R1248" s="95">
        <v>15514116</v>
      </c>
      <c r="S1248" s="95">
        <v>21051</v>
      </c>
      <c r="T1248" s="95">
        <v>96262192</v>
      </c>
      <c r="U1248" s="95">
        <v>20026</v>
      </c>
      <c r="V1248" s="95">
        <v>77888914</v>
      </c>
      <c r="W1248" s="95">
        <v>4931</v>
      </c>
      <c r="X1248" s="95">
        <v>17087112</v>
      </c>
      <c r="Y1248" s="95">
        <v>4395</v>
      </c>
      <c r="Z1248" s="95">
        <v>15890434</v>
      </c>
      <c r="AA1248" s="95">
        <v>20840</v>
      </c>
      <c r="AB1248" s="95">
        <v>86035460</v>
      </c>
      <c r="AC1248" s="95">
        <v>19748</v>
      </c>
      <c r="AD1248" s="95">
        <v>80058417</v>
      </c>
      <c r="AE1248" s="95">
        <v>4949</v>
      </c>
      <c r="AF1248" s="95">
        <v>18048505</v>
      </c>
      <c r="AG1248" s="95">
        <v>4456</v>
      </c>
      <c r="AH1248" s="95">
        <v>17042646</v>
      </c>
      <c r="AI1248" s="95">
        <v>24006</v>
      </c>
      <c r="AJ1248" s="95">
        <v>96974704</v>
      </c>
      <c r="AK1248" s="95">
        <v>22854</v>
      </c>
      <c r="AL1248" s="95">
        <v>94995980.769999996</v>
      </c>
      <c r="AM1248" s="95">
        <v>5390</v>
      </c>
      <c r="AN1248" s="95">
        <v>19769671</v>
      </c>
      <c r="AO1248" s="95">
        <v>4896</v>
      </c>
      <c r="AP1248" s="95">
        <v>20118863</v>
      </c>
      <c r="AQ1248" s="72">
        <v>304.47000000000003</v>
      </c>
      <c r="AR1248" s="72">
        <v>294.38</v>
      </c>
      <c r="AS1248" s="72">
        <v>598.85</v>
      </c>
      <c r="AT1248" s="95">
        <v>107345322</v>
      </c>
      <c r="AU1248" s="95">
        <v>99029407</v>
      </c>
      <c r="AV1248" s="95">
        <v>29380</v>
      </c>
      <c r="AW1248" s="95">
        <v>28033</v>
      </c>
      <c r="AX1248" s="72">
        <v>315.83999999999997</v>
      </c>
      <c r="AY1248" s="72">
        <v>313.62</v>
      </c>
      <c r="AZ1248" s="72">
        <v>629.46</v>
      </c>
      <c r="BA1248" s="95">
        <v>101698139</v>
      </c>
      <c r="BB1248" s="95">
        <v>95443674</v>
      </c>
      <c r="BC1248" s="95">
        <v>26833</v>
      </c>
      <c r="BD1248" s="95">
        <v>25361</v>
      </c>
      <c r="BE1248" s="72">
        <v>363.55</v>
      </c>
      <c r="BF1248" s="72">
        <v>320.01</v>
      </c>
      <c r="BG1248" s="72">
        <v>683.56</v>
      </c>
      <c r="BH1248" s="95">
        <v>113349304</v>
      </c>
      <c r="BI1248" s="95">
        <v>93779348</v>
      </c>
      <c r="BJ1248" s="95">
        <v>25982</v>
      </c>
      <c r="BK1248" s="95">
        <v>24421</v>
      </c>
      <c r="BL1248" s="72">
        <v>336.33</v>
      </c>
      <c r="BM1248" s="72">
        <v>334.31</v>
      </c>
      <c r="BN1248" s="72">
        <v>670.64</v>
      </c>
      <c r="BO1248" s="95">
        <v>104083965</v>
      </c>
      <c r="BP1248" s="95">
        <v>97101063</v>
      </c>
      <c r="BQ1248" s="95">
        <v>25789</v>
      </c>
      <c r="BR1248" s="95">
        <v>24204</v>
      </c>
      <c r="BS1248" s="72">
        <v>330.95</v>
      </c>
      <c r="BT1248" s="72">
        <v>345.69</v>
      </c>
      <c r="BU1248" s="72">
        <v>676.64</v>
      </c>
      <c r="BV1248" s="95">
        <v>116744375</v>
      </c>
      <c r="BW1248" s="95">
        <v>115114843.77</v>
      </c>
      <c r="BX1248" s="95">
        <v>29396</v>
      </c>
      <c r="BY1248" s="95">
        <v>27750</v>
      </c>
      <c r="BZ1248" s="95">
        <v>28738</v>
      </c>
      <c r="CA1248" s="95">
        <v>26123</v>
      </c>
      <c r="CB1248" s="95">
        <v>25230</v>
      </c>
      <c r="CC1248" s="95">
        <v>25037</v>
      </c>
      <c r="CD1248" s="95">
        <v>28591</v>
      </c>
      <c r="CE1248" s="72">
        <v>650.75523149000003</v>
      </c>
      <c r="CF1248" s="72">
        <v>676.59346364999999</v>
      </c>
      <c r="CG1248" s="72">
        <v>712.40329333</v>
      </c>
      <c r="CH1248" s="72">
        <v>716.50152150999998</v>
      </c>
      <c r="CI1248" s="72">
        <v>731.52548966999996</v>
      </c>
      <c r="CJ1248" s="96">
        <v>0.92023847219999999</v>
      </c>
      <c r="CK1248" s="96">
        <v>0.93033709870000003</v>
      </c>
      <c r="CL1248" s="96">
        <v>0.95951268950000002</v>
      </c>
      <c r="CM1248" s="96">
        <v>0.93599242969999996</v>
      </c>
      <c r="CN1248" s="96">
        <v>0.92497118629999997</v>
      </c>
      <c r="CO1248" s="96">
        <v>0.99339579899999997</v>
      </c>
      <c r="CP1248" s="96">
        <v>0.9404211053</v>
      </c>
      <c r="CQ1248" s="96">
        <v>0.99584056389999998</v>
      </c>
      <c r="CR1248" s="96">
        <v>0.94434892999999998</v>
      </c>
      <c r="CS1248" s="95">
        <v>26165</v>
      </c>
      <c r="CT1248" s="95">
        <v>23912</v>
      </c>
      <c r="CU1248" s="95">
        <v>22963</v>
      </c>
      <c r="CV1248" s="95">
        <v>22642</v>
      </c>
      <c r="CW1248" s="95">
        <v>25661</v>
      </c>
      <c r="CX1248" s="96">
        <v>0.97484126699999996</v>
      </c>
      <c r="CY1248" s="96">
        <v>0.99754844600000003</v>
      </c>
      <c r="CZ1248" s="96">
        <v>1.0064352759999999</v>
      </c>
      <c r="DA1248" s="96">
        <v>1.0087889430000001</v>
      </c>
      <c r="DB1248" s="96">
        <v>0.98319448799999998</v>
      </c>
      <c r="DC1248">
        <v>2013</v>
      </c>
      <c r="DD1248" s="6">
        <v>25953.8</v>
      </c>
      <c r="DE1248" s="96">
        <v>2.6599396999999999E-3</v>
      </c>
      <c r="DF1248" s="72">
        <v>723.32</v>
      </c>
      <c r="DG1248" s="96">
        <v>1</v>
      </c>
      <c r="DH1248" s="72">
        <v>723.32</v>
      </c>
      <c r="DI1248" s="72">
        <v>723.32</v>
      </c>
      <c r="DJ1248" s="96">
        <v>1</v>
      </c>
      <c r="DK1248" s="72">
        <v>723.32</v>
      </c>
      <c r="DL1248" s="96">
        <v>1</v>
      </c>
      <c r="DM1248" s="72">
        <v>723.32</v>
      </c>
      <c r="DN1248" s="96">
        <v>1</v>
      </c>
      <c r="DO1248" s="96">
        <v>9.0050000000000009E-3</v>
      </c>
      <c r="DP1248" s="72">
        <v>6.51</v>
      </c>
      <c r="DQ1248" s="72">
        <v>716.81</v>
      </c>
      <c r="DR1248" t="s">
        <v>346</v>
      </c>
      <c r="DT1248" t="s">
        <v>841</v>
      </c>
    </row>
    <row r="1249" spans="1:124" x14ac:dyDescent="0.3">
      <c r="A1249" t="s">
        <v>850</v>
      </c>
      <c r="B1249">
        <v>23110</v>
      </c>
      <c r="C1249" s="95">
        <v>5853</v>
      </c>
      <c r="D1249" s="95">
        <v>24896867</v>
      </c>
      <c r="E1249" s="95">
        <v>5692</v>
      </c>
      <c r="F1249" s="95">
        <v>20347341</v>
      </c>
      <c r="G1249" s="95">
        <v>1116</v>
      </c>
      <c r="H1249" s="95">
        <v>3056411</v>
      </c>
      <c r="I1249" s="95">
        <v>1009</v>
      </c>
      <c r="J1249" s="95">
        <v>3502114</v>
      </c>
      <c r="K1249" s="95">
        <v>5165</v>
      </c>
      <c r="L1249" s="95">
        <v>24439918</v>
      </c>
      <c r="M1249" s="95">
        <v>5007</v>
      </c>
      <c r="N1249" s="95">
        <v>18398110</v>
      </c>
      <c r="O1249" s="95">
        <v>1090</v>
      </c>
      <c r="P1249" s="95">
        <v>2552696</v>
      </c>
      <c r="Q1249" s="95">
        <v>984</v>
      </c>
      <c r="R1249" s="95">
        <v>3544396</v>
      </c>
      <c r="S1249" s="95">
        <v>4567</v>
      </c>
      <c r="T1249" s="95">
        <v>20214295</v>
      </c>
      <c r="U1249" s="95">
        <v>4381</v>
      </c>
      <c r="V1249" s="95">
        <v>15484344</v>
      </c>
      <c r="W1249" s="95">
        <v>1075</v>
      </c>
      <c r="X1249" s="95">
        <v>3421275</v>
      </c>
      <c r="Y1249" s="95">
        <v>952</v>
      </c>
      <c r="Z1249" s="95">
        <v>3551308</v>
      </c>
      <c r="AA1249" s="95">
        <v>4492</v>
      </c>
      <c r="AB1249" s="95">
        <v>18771343</v>
      </c>
      <c r="AC1249" s="95">
        <v>4292</v>
      </c>
      <c r="AD1249" s="95">
        <v>16089994</v>
      </c>
      <c r="AE1249" s="95">
        <v>1080</v>
      </c>
      <c r="AF1249" s="95">
        <v>4583444</v>
      </c>
      <c r="AG1249" s="95">
        <v>963</v>
      </c>
      <c r="AH1249" s="95">
        <v>3982470</v>
      </c>
      <c r="AI1249" s="95">
        <v>5706</v>
      </c>
      <c r="AJ1249" s="95">
        <v>24537484.809999999</v>
      </c>
      <c r="AK1249" s="95">
        <v>5511</v>
      </c>
      <c r="AL1249" s="95">
        <v>22198692.32</v>
      </c>
      <c r="AM1249" s="95">
        <v>1195</v>
      </c>
      <c r="AN1249" s="95">
        <v>4280338</v>
      </c>
      <c r="AO1249" s="95">
        <v>1067</v>
      </c>
      <c r="AP1249" s="95">
        <v>4455332.3600000003</v>
      </c>
      <c r="AQ1249" s="72">
        <v>334.26</v>
      </c>
      <c r="AR1249" s="72">
        <v>296.58999999999997</v>
      </c>
      <c r="AS1249" s="72">
        <v>630.85</v>
      </c>
      <c r="AT1249" s="95">
        <v>27953278</v>
      </c>
      <c r="AU1249" s="95">
        <v>23849455</v>
      </c>
      <c r="AV1249" s="95">
        <v>6969</v>
      </c>
      <c r="AW1249" s="95">
        <v>6701</v>
      </c>
      <c r="AX1249" s="72">
        <v>359.61</v>
      </c>
      <c r="AY1249" s="72">
        <v>305.20999999999998</v>
      </c>
      <c r="AZ1249" s="72">
        <v>664.82</v>
      </c>
      <c r="BA1249" s="95">
        <v>26992614</v>
      </c>
      <c r="BB1249" s="95">
        <v>21942506</v>
      </c>
      <c r="BC1249" s="95">
        <v>6255</v>
      </c>
      <c r="BD1249" s="95">
        <v>5991</v>
      </c>
      <c r="BE1249" s="72">
        <v>349.1</v>
      </c>
      <c r="BF1249" s="72">
        <v>297.45</v>
      </c>
      <c r="BG1249" s="72">
        <v>646.54999999999995</v>
      </c>
      <c r="BH1249" s="95">
        <v>23635570</v>
      </c>
      <c r="BI1249" s="95">
        <v>19035652</v>
      </c>
      <c r="BJ1249" s="95">
        <v>5642</v>
      </c>
      <c r="BK1249" s="95">
        <v>5333</v>
      </c>
      <c r="BL1249" s="72">
        <v>349.29</v>
      </c>
      <c r="BM1249" s="72">
        <v>318.31</v>
      </c>
      <c r="BN1249" s="72">
        <v>667.6</v>
      </c>
      <c r="BO1249" s="95">
        <v>23354787</v>
      </c>
      <c r="BP1249" s="95">
        <v>20072464</v>
      </c>
      <c r="BQ1249" s="95">
        <v>5572</v>
      </c>
      <c r="BR1249" s="95">
        <v>5255</v>
      </c>
      <c r="BS1249" s="72">
        <v>347.99</v>
      </c>
      <c r="BT1249" s="72">
        <v>337.67</v>
      </c>
      <c r="BU1249" s="72">
        <v>685.66</v>
      </c>
      <c r="BV1249" s="95">
        <v>28817822.809999999</v>
      </c>
      <c r="BW1249" s="95">
        <v>26654024.68</v>
      </c>
      <c r="BX1249" s="95">
        <v>6901</v>
      </c>
      <c r="BY1249" s="95">
        <v>6578</v>
      </c>
      <c r="BZ1249" s="95">
        <v>6841</v>
      </c>
      <c r="CA1249" s="95">
        <v>6127</v>
      </c>
      <c r="CB1249" s="95">
        <v>5493</v>
      </c>
      <c r="CC1249" s="95">
        <v>5422</v>
      </c>
      <c r="CD1249" s="95">
        <v>6743</v>
      </c>
      <c r="CE1249" s="72">
        <v>650.75523149000003</v>
      </c>
      <c r="CF1249" s="72">
        <v>676.59346364999999</v>
      </c>
      <c r="CG1249" s="72">
        <v>712.40329333</v>
      </c>
      <c r="CH1249" s="72">
        <v>716.50152150999998</v>
      </c>
      <c r="CI1249" s="72">
        <v>731.52548966999996</v>
      </c>
      <c r="CJ1249" s="96">
        <v>0.96941210690000001</v>
      </c>
      <c r="CK1249" s="96">
        <v>0.98259891020000001</v>
      </c>
      <c r="CL1249" s="96">
        <v>0.90756177859999998</v>
      </c>
      <c r="CM1249" s="96">
        <v>0.93174959150000003</v>
      </c>
      <c r="CN1249" s="96">
        <v>0.93730158370000005</v>
      </c>
      <c r="CO1249" s="96">
        <v>0.94423619479999998</v>
      </c>
      <c r="CP1249" s="96">
        <v>1.0015765116999999</v>
      </c>
      <c r="CQ1249" s="96">
        <v>0.99584056389999998</v>
      </c>
      <c r="CR1249" s="96">
        <v>1.0057597621000001</v>
      </c>
      <c r="CS1249" s="95">
        <v>6974</v>
      </c>
      <c r="CT1249" s="95">
        <v>6353</v>
      </c>
      <c r="CU1249" s="95">
        <v>5666</v>
      </c>
      <c r="CV1249" s="95">
        <v>5559</v>
      </c>
      <c r="CW1249" s="95">
        <v>7016</v>
      </c>
      <c r="CX1249" s="96">
        <v>0.94619681</v>
      </c>
      <c r="CY1249" s="96">
        <v>0.96462638499999998</v>
      </c>
      <c r="CZ1249" s="96">
        <v>0.94294991699999997</v>
      </c>
      <c r="DA1249" s="96">
        <v>0.929478943</v>
      </c>
      <c r="DB1249" s="96">
        <v>0.93655538000000005</v>
      </c>
      <c r="DC1249">
        <v>2013</v>
      </c>
      <c r="DD1249" s="6">
        <v>5971.6</v>
      </c>
      <c r="DE1249" s="96">
        <v>6.2222209000000004E-3</v>
      </c>
      <c r="DF1249" s="72">
        <v>767.61</v>
      </c>
      <c r="DG1249" s="96">
        <v>1</v>
      </c>
      <c r="DH1249" s="72">
        <v>767.61</v>
      </c>
      <c r="DI1249" s="72">
        <v>718.46270806999996</v>
      </c>
      <c r="DJ1249" s="96">
        <v>1</v>
      </c>
      <c r="DK1249" s="72">
        <v>767.61</v>
      </c>
      <c r="DL1249" s="96">
        <v>1</v>
      </c>
      <c r="DM1249" s="72">
        <v>767.61</v>
      </c>
      <c r="DN1249" s="96">
        <v>1</v>
      </c>
      <c r="DO1249" s="96">
        <v>2.0549999999999999E-2</v>
      </c>
      <c r="DP1249" s="72">
        <v>15.77</v>
      </c>
      <c r="DQ1249" s="72">
        <v>751.84</v>
      </c>
      <c r="DR1249" t="s">
        <v>850</v>
      </c>
      <c r="DT1249" t="s">
        <v>841</v>
      </c>
    </row>
    <row r="1250" spans="1:124" x14ac:dyDescent="0.3">
      <c r="A1250" t="s">
        <v>8</v>
      </c>
      <c r="B1250">
        <v>23120</v>
      </c>
      <c r="C1250" s="95">
        <v>18128</v>
      </c>
      <c r="D1250" s="95">
        <v>77207188</v>
      </c>
      <c r="E1250" s="95">
        <v>17514</v>
      </c>
      <c r="F1250" s="95">
        <v>60637417</v>
      </c>
      <c r="G1250" s="95">
        <v>4511</v>
      </c>
      <c r="H1250" s="95">
        <v>15776426</v>
      </c>
      <c r="I1250" s="95">
        <v>3938</v>
      </c>
      <c r="J1250" s="95">
        <v>11959693</v>
      </c>
      <c r="K1250" s="95">
        <v>15654</v>
      </c>
      <c r="L1250" s="95">
        <v>70382452</v>
      </c>
      <c r="M1250" s="95">
        <v>15001</v>
      </c>
      <c r="N1250" s="95">
        <v>53959980</v>
      </c>
      <c r="O1250" s="95">
        <v>4440</v>
      </c>
      <c r="P1250" s="95">
        <v>15111066</v>
      </c>
      <c r="Q1250" s="95">
        <v>3851</v>
      </c>
      <c r="R1250" s="95">
        <v>13052776</v>
      </c>
      <c r="S1250" s="95">
        <v>15057</v>
      </c>
      <c r="T1250" s="95">
        <v>73042345</v>
      </c>
      <c r="U1250" s="95">
        <v>14350</v>
      </c>
      <c r="V1250" s="95">
        <v>53382771</v>
      </c>
      <c r="W1250" s="95">
        <v>4514</v>
      </c>
      <c r="X1250" s="95">
        <v>17331297</v>
      </c>
      <c r="Y1250" s="95">
        <v>3897</v>
      </c>
      <c r="Z1250" s="95">
        <v>13124077</v>
      </c>
      <c r="AA1250" s="95">
        <v>14947</v>
      </c>
      <c r="AB1250" s="95">
        <v>62663413</v>
      </c>
      <c r="AC1250" s="95">
        <v>14215</v>
      </c>
      <c r="AD1250" s="95">
        <v>55248442</v>
      </c>
      <c r="AE1250" s="95">
        <v>4706</v>
      </c>
      <c r="AF1250" s="95">
        <v>16633206</v>
      </c>
      <c r="AG1250" s="95">
        <v>4096</v>
      </c>
      <c r="AH1250" s="95">
        <v>15191629</v>
      </c>
      <c r="AI1250" s="95">
        <v>17826</v>
      </c>
      <c r="AJ1250" s="95">
        <v>81247776.599999994</v>
      </c>
      <c r="AK1250" s="95">
        <v>17053</v>
      </c>
      <c r="AL1250" s="95">
        <v>72306397.959999993</v>
      </c>
      <c r="AM1250" s="95">
        <v>5135</v>
      </c>
      <c r="AN1250" s="95">
        <v>18836457</v>
      </c>
      <c r="AO1250" s="95">
        <v>4545</v>
      </c>
      <c r="AP1250" s="95">
        <v>17542997</v>
      </c>
      <c r="AQ1250" s="72">
        <v>342.27</v>
      </c>
      <c r="AR1250" s="72">
        <v>282.01</v>
      </c>
      <c r="AS1250" s="72">
        <v>624.28</v>
      </c>
      <c r="AT1250" s="95">
        <v>92983614</v>
      </c>
      <c r="AU1250" s="95">
        <v>72597110</v>
      </c>
      <c r="AV1250" s="95">
        <v>22639</v>
      </c>
      <c r="AW1250" s="95">
        <v>21452</v>
      </c>
      <c r="AX1250" s="72">
        <v>354.56</v>
      </c>
      <c r="AY1250" s="72">
        <v>296.22000000000003</v>
      </c>
      <c r="AZ1250" s="72">
        <v>650.78</v>
      </c>
      <c r="BA1250" s="95">
        <v>85493518</v>
      </c>
      <c r="BB1250" s="95">
        <v>67012756</v>
      </c>
      <c r="BC1250" s="95">
        <v>20094</v>
      </c>
      <c r="BD1250" s="95">
        <v>18852</v>
      </c>
      <c r="BE1250" s="72">
        <v>384.81</v>
      </c>
      <c r="BF1250" s="72">
        <v>303.73</v>
      </c>
      <c r="BG1250" s="72">
        <v>688.54</v>
      </c>
      <c r="BH1250" s="95">
        <v>90373642</v>
      </c>
      <c r="BI1250" s="95">
        <v>66506848</v>
      </c>
      <c r="BJ1250" s="95">
        <v>19571</v>
      </c>
      <c r="BK1250" s="95">
        <v>18247</v>
      </c>
      <c r="BL1250" s="72">
        <v>336.24</v>
      </c>
      <c r="BM1250" s="72">
        <v>320.57</v>
      </c>
      <c r="BN1250" s="72">
        <v>656.81</v>
      </c>
      <c r="BO1250" s="95">
        <v>79296619</v>
      </c>
      <c r="BP1250" s="95">
        <v>70440071</v>
      </c>
      <c r="BQ1250" s="95">
        <v>19653</v>
      </c>
      <c r="BR1250" s="95">
        <v>18311</v>
      </c>
      <c r="BS1250" s="72">
        <v>363.24</v>
      </c>
      <c r="BT1250" s="72">
        <v>346.67</v>
      </c>
      <c r="BU1250" s="72">
        <v>709.91</v>
      </c>
      <c r="BV1250" s="95">
        <v>100084233.59999999</v>
      </c>
      <c r="BW1250" s="95">
        <v>89849394.959999993</v>
      </c>
      <c r="BX1250" s="95">
        <v>22961</v>
      </c>
      <c r="BY1250" s="95">
        <v>21598</v>
      </c>
      <c r="BZ1250" s="95">
        <v>22073</v>
      </c>
      <c r="CA1250" s="95">
        <v>19495</v>
      </c>
      <c r="CB1250" s="95">
        <v>18933</v>
      </c>
      <c r="CC1250" s="95">
        <v>19016</v>
      </c>
      <c r="CD1250" s="95">
        <v>22294</v>
      </c>
      <c r="CE1250" s="72">
        <v>650.75523149000003</v>
      </c>
      <c r="CF1250" s="72">
        <v>676.59346364999999</v>
      </c>
      <c r="CG1250" s="72">
        <v>712.40329333</v>
      </c>
      <c r="CH1250" s="72">
        <v>716.50152150999998</v>
      </c>
      <c r="CI1250" s="72">
        <v>731.52548966999996</v>
      </c>
      <c r="CJ1250" s="96">
        <v>0.95931614499999995</v>
      </c>
      <c r="CK1250" s="96">
        <v>0.96184789680000005</v>
      </c>
      <c r="CL1250" s="96">
        <v>0.96650311200000005</v>
      </c>
      <c r="CM1250" s="96">
        <v>0.91669030740000002</v>
      </c>
      <c r="CN1250" s="96">
        <v>0.97045148810000004</v>
      </c>
      <c r="CO1250" s="96">
        <v>0.99273007040000005</v>
      </c>
      <c r="CP1250" s="96">
        <v>0.96195513590000004</v>
      </c>
      <c r="CQ1250" s="96">
        <v>0.99584056389999998</v>
      </c>
      <c r="CR1250" s="96">
        <v>0.9659729011</v>
      </c>
      <c r="CS1250" s="95">
        <v>21283</v>
      </c>
      <c r="CT1250" s="95">
        <v>18795</v>
      </c>
      <c r="CU1250" s="95">
        <v>18300</v>
      </c>
      <c r="CV1250" s="95">
        <v>18327</v>
      </c>
      <c r="CW1250" s="95">
        <v>21659</v>
      </c>
      <c r="CX1250" s="96">
        <v>0.97781542099999996</v>
      </c>
      <c r="CY1250" s="96">
        <v>0.99400190399999999</v>
      </c>
      <c r="CZ1250" s="96">
        <v>0.995403649</v>
      </c>
      <c r="DA1250" s="96">
        <v>1.0061769229999999</v>
      </c>
      <c r="DB1250" s="96">
        <v>0.99264499799999995</v>
      </c>
      <c r="DC1250">
        <v>2013</v>
      </c>
      <c r="DD1250" s="6">
        <v>19692</v>
      </c>
      <c r="DE1250" s="96">
        <v>3.8595582E-3</v>
      </c>
      <c r="DF1250" s="72">
        <v>738.99</v>
      </c>
      <c r="DG1250" s="96">
        <v>1</v>
      </c>
      <c r="DH1250" s="72">
        <v>738.99</v>
      </c>
      <c r="DI1250" s="72">
        <v>738.99</v>
      </c>
      <c r="DJ1250" s="96">
        <v>1</v>
      </c>
      <c r="DK1250" s="72">
        <v>738.99</v>
      </c>
      <c r="DL1250" s="96">
        <v>1</v>
      </c>
      <c r="DM1250" s="72">
        <v>738.99</v>
      </c>
      <c r="DN1250" s="96">
        <v>1</v>
      </c>
      <c r="DO1250" s="96">
        <v>1.4455000000000001E-2</v>
      </c>
      <c r="DP1250" s="72">
        <v>10.68</v>
      </c>
      <c r="DQ1250" s="72">
        <v>728.31</v>
      </c>
      <c r="DR1250" t="s">
        <v>8</v>
      </c>
      <c r="DT1250" t="s">
        <v>841</v>
      </c>
    </row>
    <row r="1251" spans="1:124" x14ac:dyDescent="0.3">
      <c r="A1251" t="s">
        <v>490</v>
      </c>
      <c r="B1251">
        <v>23130</v>
      </c>
      <c r="C1251" s="95">
        <v>5579</v>
      </c>
      <c r="D1251" s="95">
        <v>20355383</v>
      </c>
      <c r="E1251" s="95">
        <v>5370</v>
      </c>
      <c r="F1251" s="95">
        <v>17664070</v>
      </c>
      <c r="G1251" s="95">
        <v>1046</v>
      </c>
      <c r="H1251" s="95">
        <v>3432839</v>
      </c>
      <c r="I1251" s="95">
        <v>941</v>
      </c>
      <c r="J1251" s="95">
        <v>2947143</v>
      </c>
      <c r="K1251" s="95">
        <v>4872</v>
      </c>
      <c r="L1251" s="95">
        <v>17857728</v>
      </c>
      <c r="M1251" s="95">
        <v>4655</v>
      </c>
      <c r="N1251" s="95">
        <v>16610561</v>
      </c>
      <c r="O1251" s="95">
        <v>977</v>
      </c>
      <c r="P1251" s="95">
        <v>3883699</v>
      </c>
      <c r="Q1251" s="95">
        <v>865</v>
      </c>
      <c r="R1251" s="95">
        <v>3054339</v>
      </c>
      <c r="S1251" s="95">
        <v>4561</v>
      </c>
      <c r="T1251" s="95">
        <v>19693729</v>
      </c>
      <c r="U1251" s="95">
        <v>4326</v>
      </c>
      <c r="V1251" s="95">
        <v>15316535</v>
      </c>
      <c r="W1251" s="95">
        <v>947</v>
      </c>
      <c r="X1251" s="95">
        <v>3376363</v>
      </c>
      <c r="Y1251" s="95">
        <v>837</v>
      </c>
      <c r="Z1251" s="95">
        <v>2834990</v>
      </c>
      <c r="AA1251" s="95">
        <v>4422</v>
      </c>
      <c r="AB1251" s="95">
        <v>20248016</v>
      </c>
      <c r="AC1251" s="95">
        <v>4175</v>
      </c>
      <c r="AD1251" s="95">
        <v>16102893</v>
      </c>
      <c r="AE1251" s="95">
        <v>903</v>
      </c>
      <c r="AF1251" s="95">
        <v>3248005</v>
      </c>
      <c r="AG1251" s="95">
        <v>804</v>
      </c>
      <c r="AH1251" s="95">
        <v>3123827</v>
      </c>
      <c r="AI1251" s="95">
        <v>5087</v>
      </c>
      <c r="AJ1251" s="95">
        <v>22152118</v>
      </c>
      <c r="AK1251" s="95">
        <v>4828</v>
      </c>
      <c r="AL1251" s="95">
        <v>19173881</v>
      </c>
      <c r="AM1251" s="95">
        <v>886</v>
      </c>
      <c r="AN1251" s="95">
        <v>3186876</v>
      </c>
      <c r="AO1251" s="95">
        <v>789</v>
      </c>
      <c r="AP1251" s="95">
        <v>3168746</v>
      </c>
      <c r="AQ1251" s="72">
        <v>299.22000000000003</v>
      </c>
      <c r="AR1251" s="72">
        <v>272.16000000000003</v>
      </c>
      <c r="AS1251" s="72">
        <v>571.38</v>
      </c>
      <c r="AT1251" s="95">
        <v>23788222</v>
      </c>
      <c r="AU1251" s="95">
        <v>20611213</v>
      </c>
      <c r="AV1251" s="95">
        <v>6625</v>
      </c>
      <c r="AW1251" s="95">
        <v>6311</v>
      </c>
      <c r="AX1251" s="72">
        <v>309.76</v>
      </c>
      <c r="AY1251" s="72">
        <v>296.87</v>
      </c>
      <c r="AZ1251" s="72">
        <v>606.63</v>
      </c>
      <c r="BA1251" s="95">
        <v>21741427</v>
      </c>
      <c r="BB1251" s="95">
        <v>19664900</v>
      </c>
      <c r="BC1251" s="95">
        <v>5849</v>
      </c>
      <c r="BD1251" s="95">
        <v>5520</v>
      </c>
      <c r="BE1251" s="72">
        <v>349.04</v>
      </c>
      <c r="BF1251" s="72">
        <v>292.97000000000003</v>
      </c>
      <c r="BG1251" s="72">
        <v>642.01</v>
      </c>
      <c r="BH1251" s="95">
        <v>23070092</v>
      </c>
      <c r="BI1251" s="95">
        <v>18151525</v>
      </c>
      <c r="BJ1251" s="95">
        <v>5508</v>
      </c>
      <c r="BK1251" s="95">
        <v>5163</v>
      </c>
      <c r="BL1251" s="72">
        <v>367.7</v>
      </c>
      <c r="BM1251" s="72">
        <v>321.8</v>
      </c>
      <c r="BN1251" s="72">
        <v>689.5</v>
      </c>
      <c r="BO1251" s="95">
        <v>23496021</v>
      </c>
      <c r="BP1251" s="95">
        <v>19226720</v>
      </c>
      <c r="BQ1251" s="95">
        <v>5325</v>
      </c>
      <c r="BR1251" s="95">
        <v>4979</v>
      </c>
      <c r="BS1251" s="72">
        <v>353.52</v>
      </c>
      <c r="BT1251" s="72">
        <v>331.47</v>
      </c>
      <c r="BU1251" s="72">
        <v>684.99</v>
      </c>
      <c r="BV1251" s="95">
        <v>25338994</v>
      </c>
      <c r="BW1251" s="95">
        <v>22342627</v>
      </c>
      <c r="BX1251" s="95">
        <v>5973</v>
      </c>
      <c r="BY1251" s="95">
        <v>5617</v>
      </c>
      <c r="BZ1251" s="95">
        <v>6475</v>
      </c>
      <c r="CA1251" s="95">
        <v>5690</v>
      </c>
      <c r="CB1251" s="95">
        <v>5342</v>
      </c>
      <c r="CC1251" s="95">
        <v>5161</v>
      </c>
      <c r="CD1251" s="95">
        <v>5799</v>
      </c>
      <c r="CE1251" s="72">
        <v>650.75523149000003</v>
      </c>
      <c r="CF1251" s="72">
        <v>676.59346364999999</v>
      </c>
      <c r="CG1251" s="72">
        <v>712.40329333</v>
      </c>
      <c r="CH1251" s="72">
        <v>716.50152150999998</v>
      </c>
      <c r="CI1251" s="72">
        <v>731.52548966999996</v>
      </c>
      <c r="CJ1251" s="96">
        <v>0.8780259802</v>
      </c>
      <c r="CK1251" s="96">
        <v>0.89659453219999996</v>
      </c>
      <c r="CL1251" s="96">
        <v>0.90118898380000001</v>
      </c>
      <c r="CM1251" s="96">
        <v>0.96231477440000002</v>
      </c>
      <c r="CN1251" s="96">
        <v>0.93638568950000001</v>
      </c>
      <c r="CO1251" s="96">
        <v>0.9523088703</v>
      </c>
      <c r="CP1251" s="96">
        <v>0.96071980479999997</v>
      </c>
      <c r="CQ1251" s="96">
        <v>0.99584056389999998</v>
      </c>
      <c r="CR1251" s="96">
        <v>0.96473241040000002</v>
      </c>
      <c r="CS1251" s="95">
        <v>7744</v>
      </c>
      <c r="CT1251" s="95">
        <v>6956</v>
      </c>
      <c r="CU1251" s="95">
        <v>6631</v>
      </c>
      <c r="CV1251" s="95">
        <v>6532</v>
      </c>
      <c r="CW1251" s="95">
        <v>7662</v>
      </c>
      <c r="CX1251" s="96">
        <v>0.93767016400000003</v>
      </c>
      <c r="CY1251" s="96">
        <v>0.94464215200000001</v>
      </c>
      <c r="CZ1251" s="96">
        <v>0.95779074900000005</v>
      </c>
      <c r="DA1251" s="96">
        <v>0.96977906199999997</v>
      </c>
      <c r="DB1251" s="96">
        <v>0.95442662099999998</v>
      </c>
      <c r="DC1251">
        <v>2013</v>
      </c>
      <c r="DD1251" s="6">
        <v>5518</v>
      </c>
      <c r="DE1251" s="96">
        <v>4.5945177E-3</v>
      </c>
      <c r="DF1251" s="72">
        <v>737.5</v>
      </c>
      <c r="DG1251" s="96">
        <v>1</v>
      </c>
      <c r="DH1251" s="72">
        <v>737.5</v>
      </c>
      <c r="DI1251" s="72">
        <v>737.5</v>
      </c>
      <c r="DJ1251" s="96">
        <v>1</v>
      </c>
      <c r="DK1251" s="72">
        <v>737.5</v>
      </c>
      <c r="DL1251" s="96">
        <v>1</v>
      </c>
      <c r="DM1251" s="72">
        <v>737.5</v>
      </c>
      <c r="DN1251" s="96">
        <v>1</v>
      </c>
      <c r="DO1251" s="96">
        <v>1.5041000000000001E-2</v>
      </c>
      <c r="DP1251" s="72">
        <v>11.09</v>
      </c>
      <c r="DQ1251" s="72">
        <v>726.41</v>
      </c>
      <c r="DR1251" t="s">
        <v>490</v>
      </c>
      <c r="DT1251" t="s">
        <v>841</v>
      </c>
    </row>
    <row r="1252" spans="1:124" x14ac:dyDescent="0.3">
      <c r="A1252" t="s">
        <v>851</v>
      </c>
      <c r="B1252">
        <v>23140</v>
      </c>
      <c r="C1252" s="95">
        <v>4249</v>
      </c>
      <c r="D1252" s="95">
        <v>15017435</v>
      </c>
      <c r="E1252" s="95">
        <v>4134</v>
      </c>
      <c r="F1252" s="95">
        <v>13493564</v>
      </c>
      <c r="G1252" s="95">
        <v>560</v>
      </c>
      <c r="H1252" s="95">
        <v>1139554</v>
      </c>
      <c r="I1252" s="95">
        <v>493</v>
      </c>
      <c r="J1252" s="95">
        <v>1564234</v>
      </c>
      <c r="K1252" s="95">
        <v>3646</v>
      </c>
      <c r="L1252" s="95">
        <v>11748206</v>
      </c>
      <c r="M1252" s="95">
        <v>3503</v>
      </c>
      <c r="N1252" s="95">
        <v>11780788</v>
      </c>
      <c r="O1252" s="95">
        <v>587</v>
      </c>
      <c r="P1252" s="95">
        <v>1485231</v>
      </c>
      <c r="Q1252" s="95">
        <v>519</v>
      </c>
      <c r="R1252" s="95">
        <v>1544009</v>
      </c>
      <c r="S1252" s="95">
        <v>3404</v>
      </c>
      <c r="T1252" s="95">
        <v>14291283</v>
      </c>
      <c r="U1252" s="95">
        <v>3260</v>
      </c>
      <c r="V1252" s="95">
        <v>12175271</v>
      </c>
      <c r="W1252" s="95">
        <v>586</v>
      </c>
      <c r="X1252" s="95">
        <v>1814518</v>
      </c>
      <c r="Y1252" s="95">
        <v>511</v>
      </c>
      <c r="Z1252" s="95">
        <v>1945836</v>
      </c>
      <c r="AA1252" s="95">
        <v>3393</v>
      </c>
      <c r="AB1252" s="95">
        <v>11027109</v>
      </c>
      <c r="AC1252" s="95">
        <v>3246</v>
      </c>
      <c r="AD1252" s="95">
        <v>12782931</v>
      </c>
      <c r="AE1252" s="95">
        <v>598</v>
      </c>
      <c r="AF1252" s="95">
        <v>2238373</v>
      </c>
      <c r="AG1252" s="95">
        <v>530</v>
      </c>
      <c r="AH1252" s="95">
        <v>2113250</v>
      </c>
      <c r="AI1252" s="95">
        <v>4365</v>
      </c>
      <c r="AJ1252" s="95">
        <v>12764076</v>
      </c>
      <c r="AK1252" s="95">
        <v>4207</v>
      </c>
      <c r="AL1252" s="95">
        <v>17100489</v>
      </c>
      <c r="AM1252" s="95">
        <v>630</v>
      </c>
      <c r="AN1252" s="95">
        <v>1630934</v>
      </c>
      <c r="AO1252" s="95">
        <v>569</v>
      </c>
      <c r="AP1252" s="95">
        <v>2145464</v>
      </c>
      <c r="AQ1252" s="72">
        <v>279.98</v>
      </c>
      <c r="AR1252" s="72">
        <v>271.19</v>
      </c>
      <c r="AS1252" s="72">
        <v>551.16999999999996</v>
      </c>
      <c r="AT1252" s="95">
        <v>16156989</v>
      </c>
      <c r="AU1252" s="95">
        <v>15057798</v>
      </c>
      <c r="AV1252" s="95">
        <v>4809</v>
      </c>
      <c r="AW1252" s="95">
        <v>4627</v>
      </c>
      <c r="AX1252" s="72">
        <v>260.52</v>
      </c>
      <c r="AY1252" s="72">
        <v>276.08</v>
      </c>
      <c r="AZ1252" s="72">
        <v>536.6</v>
      </c>
      <c r="BA1252" s="95">
        <v>13233437</v>
      </c>
      <c r="BB1252" s="95">
        <v>13324797</v>
      </c>
      <c r="BC1252" s="95">
        <v>4233</v>
      </c>
      <c r="BD1252" s="95">
        <v>4022</v>
      </c>
      <c r="BE1252" s="72">
        <v>336.38</v>
      </c>
      <c r="BF1252" s="72">
        <v>312.05</v>
      </c>
      <c r="BG1252" s="72">
        <v>648.42999999999995</v>
      </c>
      <c r="BH1252" s="95">
        <v>16105801</v>
      </c>
      <c r="BI1252" s="95">
        <v>14121107</v>
      </c>
      <c r="BJ1252" s="95">
        <v>3990</v>
      </c>
      <c r="BK1252" s="95">
        <v>3771</v>
      </c>
      <c r="BL1252" s="72">
        <v>276.99</v>
      </c>
      <c r="BM1252" s="72">
        <v>328.75</v>
      </c>
      <c r="BN1252" s="72">
        <v>605.74</v>
      </c>
      <c r="BO1252" s="95">
        <v>13265482</v>
      </c>
      <c r="BP1252" s="95">
        <v>14896181</v>
      </c>
      <c r="BQ1252" s="95">
        <v>3991</v>
      </c>
      <c r="BR1252" s="95">
        <v>3776</v>
      </c>
      <c r="BS1252" s="72">
        <v>240.16</v>
      </c>
      <c r="BT1252" s="72">
        <v>335.81</v>
      </c>
      <c r="BU1252" s="72">
        <v>575.97</v>
      </c>
      <c r="BV1252" s="95">
        <v>14395010</v>
      </c>
      <c r="BW1252" s="95">
        <v>19245953</v>
      </c>
      <c r="BX1252" s="95">
        <v>4995</v>
      </c>
      <c r="BY1252" s="95">
        <v>4776</v>
      </c>
      <c r="BZ1252" s="95">
        <v>4722</v>
      </c>
      <c r="CA1252" s="95">
        <v>4131</v>
      </c>
      <c r="CB1252" s="95">
        <v>3884</v>
      </c>
      <c r="CC1252" s="95">
        <v>3889</v>
      </c>
      <c r="CD1252" s="95">
        <v>4888</v>
      </c>
      <c r="CE1252" s="72">
        <v>650.75523149000003</v>
      </c>
      <c r="CF1252" s="72">
        <v>676.59346364999999</v>
      </c>
      <c r="CG1252" s="72">
        <v>712.40329333</v>
      </c>
      <c r="CH1252" s="72">
        <v>716.50152150999998</v>
      </c>
      <c r="CI1252" s="72">
        <v>731.52548966999996</v>
      </c>
      <c r="CJ1252" s="96">
        <v>0.84696975659999996</v>
      </c>
      <c r="CK1252" s="96">
        <v>0.79309072410000003</v>
      </c>
      <c r="CL1252" s="96">
        <v>0.91020073329999995</v>
      </c>
      <c r="CM1252" s="96">
        <v>0.84541341759999999</v>
      </c>
      <c r="CN1252" s="96">
        <v>0.78735465559999995</v>
      </c>
      <c r="CO1252" s="96">
        <v>0.87978563170000001</v>
      </c>
      <c r="CP1252" s="96">
        <v>0.95092011890000006</v>
      </c>
      <c r="CQ1252" s="96">
        <v>0.99584056389999998</v>
      </c>
      <c r="CR1252" s="96">
        <v>0.95489179449999995</v>
      </c>
      <c r="CS1252" s="95">
        <v>4457</v>
      </c>
      <c r="CT1252" s="95">
        <v>3836</v>
      </c>
      <c r="CU1252" s="95">
        <v>3694</v>
      </c>
      <c r="CV1252" s="95">
        <v>3674</v>
      </c>
      <c r="CW1252" s="95">
        <v>4713</v>
      </c>
      <c r="CX1252" s="96">
        <v>0.89228992799999995</v>
      </c>
      <c r="CY1252" s="96">
        <v>0.90131819000000002</v>
      </c>
      <c r="CZ1252" s="96">
        <v>0.87015966</v>
      </c>
      <c r="DA1252" s="96">
        <v>0.87454475799999998</v>
      </c>
      <c r="DB1252" s="96">
        <v>0.86206502200000001</v>
      </c>
      <c r="DC1252">
        <v>2013</v>
      </c>
      <c r="DD1252" s="6">
        <v>4194.3999999999996</v>
      </c>
      <c r="DE1252" s="96">
        <v>1.7169734E-3</v>
      </c>
      <c r="DF1252" s="72">
        <v>732.09</v>
      </c>
      <c r="DG1252" s="96">
        <v>1</v>
      </c>
      <c r="DH1252" s="72">
        <v>732.09</v>
      </c>
      <c r="DI1252" s="72">
        <v>718.46270806999996</v>
      </c>
      <c r="DJ1252" s="96">
        <v>1</v>
      </c>
      <c r="DK1252" s="72">
        <v>732.09</v>
      </c>
      <c r="DL1252" s="96">
        <v>1</v>
      </c>
      <c r="DM1252" s="72">
        <v>732.09</v>
      </c>
      <c r="DN1252" s="96">
        <v>1</v>
      </c>
      <c r="DO1252" s="96">
        <v>6.1460000000000004E-3</v>
      </c>
      <c r="DP1252" s="72">
        <v>4.5</v>
      </c>
      <c r="DQ1252" s="72">
        <v>727.59</v>
      </c>
      <c r="DR1252" t="s">
        <v>851</v>
      </c>
      <c r="DT1252" t="s">
        <v>841</v>
      </c>
    </row>
    <row r="1253" spans="1:124" x14ac:dyDescent="0.3">
      <c r="A1253" t="s">
        <v>852</v>
      </c>
      <c r="B1253">
        <v>23150</v>
      </c>
      <c r="C1253" s="95">
        <v>4399</v>
      </c>
      <c r="D1253" s="95">
        <v>17364192</v>
      </c>
      <c r="E1253" s="95">
        <v>4307</v>
      </c>
      <c r="F1253" s="95">
        <v>14963227</v>
      </c>
      <c r="G1253" s="95">
        <v>723</v>
      </c>
      <c r="H1253" s="95">
        <v>2004062</v>
      </c>
      <c r="I1253" s="95">
        <v>651</v>
      </c>
      <c r="J1253" s="95">
        <v>1885536</v>
      </c>
      <c r="K1253" s="95">
        <v>3933</v>
      </c>
      <c r="L1253" s="95">
        <v>15052430</v>
      </c>
      <c r="M1253" s="95">
        <v>3823</v>
      </c>
      <c r="N1253" s="95">
        <v>13936109</v>
      </c>
      <c r="O1253" s="95">
        <v>703</v>
      </c>
      <c r="P1253" s="95">
        <v>1967661</v>
      </c>
      <c r="Q1253" s="95">
        <v>627</v>
      </c>
      <c r="R1253" s="95">
        <v>2181721</v>
      </c>
      <c r="S1253" s="95">
        <v>3651</v>
      </c>
      <c r="T1253" s="95">
        <v>14673847</v>
      </c>
      <c r="U1253" s="95">
        <v>3524</v>
      </c>
      <c r="V1253" s="95">
        <v>13037935</v>
      </c>
      <c r="W1253" s="95">
        <v>726</v>
      </c>
      <c r="X1253" s="95">
        <v>1649910</v>
      </c>
      <c r="Y1253" s="95">
        <v>656</v>
      </c>
      <c r="Z1253" s="95">
        <v>2153869</v>
      </c>
      <c r="AA1253" s="95">
        <v>3588</v>
      </c>
      <c r="AB1253" s="95">
        <v>13864581</v>
      </c>
      <c r="AC1253" s="95">
        <v>3452</v>
      </c>
      <c r="AD1253" s="95">
        <v>13706641</v>
      </c>
      <c r="AE1253" s="95">
        <v>769</v>
      </c>
      <c r="AF1253" s="95">
        <v>1885737</v>
      </c>
      <c r="AG1253" s="95">
        <v>700</v>
      </c>
      <c r="AH1253" s="95">
        <v>2754515</v>
      </c>
      <c r="AI1253" s="95">
        <v>4434</v>
      </c>
      <c r="AJ1253" s="95">
        <v>14678076</v>
      </c>
      <c r="AK1253" s="95">
        <v>4284</v>
      </c>
      <c r="AL1253" s="95">
        <v>17171191</v>
      </c>
      <c r="AM1253" s="95">
        <v>856</v>
      </c>
      <c r="AN1253" s="95">
        <v>2510464</v>
      </c>
      <c r="AO1253" s="95">
        <v>778</v>
      </c>
      <c r="AP1253" s="95">
        <v>2940121</v>
      </c>
      <c r="AQ1253" s="72">
        <v>315.12</v>
      </c>
      <c r="AR1253" s="72">
        <v>283.19</v>
      </c>
      <c r="AS1253" s="72">
        <v>598.30999999999995</v>
      </c>
      <c r="AT1253" s="95">
        <v>19368254</v>
      </c>
      <c r="AU1253" s="95">
        <v>16848763</v>
      </c>
      <c r="AV1253" s="95">
        <v>5122</v>
      </c>
      <c r="AW1253" s="95">
        <v>4958</v>
      </c>
      <c r="AX1253" s="72">
        <v>305.94</v>
      </c>
      <c r="AY1253" s="72">
        <v>301.83</v>
      </c>
      <c r="AZ1253" s="72">
        <v>607.77</v>
      </c>
      <c r="BA1253" s="95">
        <v>17020091</v>
      </c>
      <c r="BB1253" s="95">
        <v>16117830</v>
      </c>
      <c r="BC1253" s="95">
        <v>4636</v>
      </c>
      <c r="BD1253" s="95">
        <v>4450</v>
      </c>
      <c r="BE1253" s="72">
        <v>310.79000000000002</v>
      </c>
      <c r="BF1253" s="72">
        <v>302.87</v>
      </c>
      <c r="BG1253" s="72">
        <v>613.66</v>
      </c>
      <c r="BH1253" s="95">
        <v>16323757</v>
      </c>
      <c r="BI1253" s="95">
        <v>15191804</v>
      </c>
      <c r="BJ1253" s="95">
        <v>4377</v>
      </c>
      <c r="BK1253" s="95">
        <v>4180</v>
      </c>
      <c r="BL1253" s="72">
        <v>301.25</v>
      </c>
      <c r="BM1253" s="72">
        <v>330.39</v>
      </c>
      <c r="BN1253" s="72">
        <v>631.64</v>
      </c>
      <c r="BO1253" s="95">
        <v>15750318</v>
      </c>
      <c r="BP1253" s="95">
        <v>16461156</v>
      </c>
      <c r="BQ1253" s="95">
        <v>4357</v>
      </c>
      <c r="BR1253" s="95">
        <v>4152</v>
      </c>
      <c r="BS1253" s="72">
        <v>270.77</v>
      </c>
      <c r="BT1253" s="72">
        <v>331.08</v>
      </c>
      <c r="BU1253" s="72">
        <v>601.85</v>
      </c>
      <c r="BV1253" s="95">
        <v>17188540</v>
      </c>
      <c r="BW1253" s="95">
        <v>20111312</v>
      </c>
      <c r="BX1253" s="95">
        <v>5290</v>
      </c>
      <c r="BY1253" s="95">
        <v>5062</v>
      </c>
      <c r="BZ1253" s="95">
        <v>5044</v>
      </c>
      <c r="CA1253" s="95">
        <v>4546</v>
      </c>
      <c r="CB1253" s="95">
        <v>4282</v>
      </c>
      <c r="CC1253" s="95">
        <v>4260</v>
      </c>
      <c r="CD1253" s="95">
        <v>5178</v>
      </c>
      <c r="CE1253" s="72">
        <v>650.75523149000003</v>
      </c>
      <c r="CF1253" s="72">
        <v>676.59346364999999</v>
      </c>
      <c r="CG1253" s="72">
        <v>712.40329333</v>
      </c>
      <c r="CH1253" s="72">
        <v>716.50152150999998</v>
      </c>
      <c r="CI1253" s="72">
        <v>731.52548966999996</v>
      </c>
      <c r="CJ1253" s="96">
        <v>0.91940866710000002</v>
      </c>
      <c r="CK1253" s="96">
        <v>0.8982794435</v>
      </c>
      <c r="CL1253" s="96">
        <v>0.86139410890000001</v>
      </c>
      <c r="CM1253" s="96">
        <v>0.88156128219999996</v>
      </c>
      <c r="CN1253" s="96">
        <v>0.82273278029999997</v>
      </c>
      <c r="CO1253" s="96">
        <v>0.91825125679999997</v>
      </c>
      <c r="CP1253" s="96">
        <v>0.95472263160000004</v>
      </c>
      <c r="CQ1253" s="96">
        <v>0.99584056389999998</v>
      </c>
      <c r="CR1253" s="96">
        <v>0.95871018910000005</v>
      </c>
      <c r="CS1253" s="95">
        <v>5487</v>
      </c>
      <c r="CT1253" s="95">
        <v>4991</v>
      </c>
      <c r="CU1253" s="95">
        <v>4718</v>
      </c>
      <c r="CV1253" s="95">
        <v>4731</v>
      </c>
      <c r="CW1253" s="95">
        <v>5791</v>
      </c>
      <c r="CX1253" s="96">
        <v>0.91998634400000001</v>
      </c>
      <c r="CY1253" s="96">
        <v>0.92562707799999999</v>
      </c>
      <c r="CZ1253" s="96">
        <v>0.94178850700000005</v>
      </c>
      <c r="DA1253" s="96">
        <v>0.90950931499999998</v>
      </c>
      <c r="DB1253" s="96">
        <v>0.89821607000000003</v>
      </c>
      <c r="DC1253">
        <v>2013</v>
      </c>
      <c r="DD1253" s="6">
        <v>4560.3999999999996</v>
      </c>
      <c r="DE1253" s="96">
        <v>1.5490677999999999E-3</v>
      </c>
      <c r="DF1253" s="72">
        <v>735.14</v>
      </c>
      <c r="DG1253" s="96">
        <v>1</v>
      </c>
      <c r="DH1253" s="72">
        <v>735.14</v>
      </c>
      <c r="DI1253" s="72">
        <v>718.46270806999996</v>
      </c>
      <c r="DJ1253" s="96">
        <v>1</v>
      </c>
      <c r="DK1253" s="72">
        <v>735.14</v>
      </c>
      <c r="DL1253" s="96">
        <v>1</v>
      </c>
      <c r="DM1253" s="72">
        <v>735.14</v>
      </c>
      <c r="DN1253" s="96">
        <v>1</v>
      </c>
      <c r="DO1253" s="96">
        <v>5.5880000000000001E-3</v>
      </c>
      <c r="DP1253" s="72">
        <v>4.1100000000000003</v>
      </c>
      <c r="DQ1253" s="72">
        <v>731.03</v>
      </c>
      <c r="DR1253" t="s">
        <v>852</v>
      </c>
      <c r="DT1253" t="s">
        <v>841</v>
      </c>
    </row>
    <row r="1254" spans="1:124" x14ac:dyDescent="0.3">
      <c r="A1254" t="s">
        <v>853</v>
      </c>
      <c r="B1254">
        <v>23160</v>
      </c>
      <c r="C1254" s="95">
        <v>5079</v>
      </c>
      <c r="D1254" s="95">
        <v>14911397</v>
      </c>
      <c r="E1254" s="95">
        <v>4894</v>
      </c>
      <c r="F1254" s="95">
        <v>16192180</v>
      </c>
      <c r="G1254" s="95">
        <v>1121</v>
      </c>
      <c r="H1254" s="95">
        <v>2431865</v>
      </c>
      <c r="I1254" s="95">
        <v>1001</v>
      </c>
      <c r="J1254" s="95">
        <v>3405687</v>
      </c>
      <c r="K1254" s="95">
        <v>4432</v>
      </c>
      <c r="L1254" s="95">
        <v>15605958</v>
      </c>
      <c r="M1254" s="95">
        <v>4238</v>
      </c>
      <c r="N1254" s="95">
        <v>15432164</v>
      </c>
      <c r="O1254" s="95">
        <v>1135</v>
      </c>
      <c r="P1254" s="95">
        <v>3729356</v>
      </c>
      <c r="Q1254" s="95">
        <v>1007</v>
      </c>
      <c r="R1254" s="95">
        <v>3468524</v>
      </c>
      <c r="S1254" s="95">
        <v>4127</v>
      </c>
      <c r="T1254" s="95">
        <v>15865995</v>
      </c>
      <c r="U1254" s="95">
        <v>3910</v>
      </c>
      <c r="V1254" s="95">
        <v>14633386</v>
      </c>
      <c r="W1254" s="95">
        <v>1143</v>
      </c>
      <c r="X1254" s="95">
        <v>3058836</v>
      </c>
      <c r="Y1254" s="95">
        <v>1011</v>
      </c>
      <c r="Z1254" s="95">
        <v>3163813</v>
      </c>
      <c r="AA1254" s="95">
        <v>4119</v>
      </c>
      <c r="AB1254" s="95">
        <v>17391463</v>
      </c>
      <c r="AC1254" s="95">
        <v>3896</v>
      </c>
      <c r="AD1254" s="95">
        <v>15819530</v>
      </c>
      <c r="AE1254" s="95">
        <v>1186</v>
      </c>
      <c r="AF1254" s="95">
        <v>4180284</v>
      </c>
      <c r="AG1254" s="95">
        <v>1044</v>
      </c>
      <c r="AH1254" s="95">
        <v>3988977</v>
      </c>
      <c r="AI1254" s="95">
        <v>5222</v>
      </c>
      <c r="AJ1254" s="95">
        <v>22324249</v>
      </c>
      <c r="AK1254" s="95">
        <v>5008</v>
      </c>
      <c r="AL1254" s="95">
        <v>21402673</v>
      </c>
      <c r="AM1254" s="95">
        <v>1312</v>
      </c>
      <c r="AN1254" s="95">
        <v>5020460</v>
      </c>
      <c r="AO1254" s="95">
        <v>1180</v>
      </c>
      <c r="AP1254" s="95">
        <v>5044314</v>
      </c>
      <c r="AQ1254" s="72">
        <v>233.11</v>
      </c>
      <c r="AR1254" s="72">
        <v>277.04000000000002</v>
      </c>
      <c r="AS1254" s="72">
        <v>510.15</v>
      </c>
      <c r="AT1254" s="95">
        <v>17343262</v>
      </c>
      <c r="AU1254" s="95">
        <v>19597867</v>
      </c>
      <c r="AV1254" s="95">
        <v>6200</v>
      </c>
      <c r="AW1254" s="95">
        <v>5895</v>
      </c>
      <c r="AX1254" s="72">
        <v>289.43</v>
      </c>
      <c r="AY1254" s="72">
        <v>300.3</v>
      </c>
      <c r="AZ1254" s="72">
        <v>589.73</v>
      </c>
      <c r="BA1254" s="95">
        <v>19335314</v>
      </c>
      <c r="BB1254" s="95">
        <v>18900688</v>
      </c>
      <c r="BC1254" s="95">
        <v>5567</v>
      </c>
      <c r="BD1254" s="95">
        <v>5245</v>
      </c>
      <c r="BE1254" s="72">
        <v>299.25</v>
      </c>
      <c r="BF1254" s="72">
        <v>301.38</v>
      </c>
      <c r="BG1254" s="72">
        <v>600.63</v>
      </c>
      <c r="BH1254" s="95">
        <v>18924831</v>
      </c>
      <c r="BI1254" s="95">
        <v>17797199</v>
      </c>
      <c r="BJ1254" s="95">
        <v>5270</v>
      </c>
      <c r="BK1254" s="95">
        <v>4921</v>
      </c>
      <c r="BL1254" s="72">
        <v>338.86</v>
      </c>
      <c r="BM1254" s="72">
        <v>334.15</v>
      </c>
      <c r="BN1254" s="72">
        <v>673.01</v>
      </c>
      <c r="BO1254" s="95">
        <v>21571747</v>
      </c>
      <c r="BP1254" s="95">
        <v>19808507</v>
      </c>
      <c r="BQ1254" s="95">
        <v>5305</v>
      </c>
      <c r="BR1254" s="95">
        <v>4940</v>
      </c>
      <c r="BS1254" s="72">
        <v>348.75</v>
      </c>
      <c r="BT1254" s="72">
        <v>356.16</v>
      </c>
      <c r="BU1254" s="72">
        <v>704.91</v>
      </c>
      <c r="BV1254" s="95">
        <v>27344709</v>
      </c>
      <c r="BW1254" s="95">
        <v>26446987</v>
      </c>
      <c r="BX1254" s="95">
        <v>6534</v>
      </c>
      <c r="BY1254" s="95">
        <v>6188</v>
      </c>
      <c r="BZ1254" s="95">
        <v>6055</v>
      </c>
      <c r="CA1254" s="95">
        <v>5412</v>
      </c>
      <c r="CB1254" s="95">
        <v>5102</v>
      </c>
      <c r="CC1254" s="95">
        <v>5132</v>
      </c>
      <c r="CD1254" s="95">
        <v>6365</v>
      </c>
      <c r="CE1254" s="72">
        <v>650.75523149000003</v>
      </c>
      <c r="CF1254" s="72">
        <v>676.59346364999999</v>
      </c>
      <c r="CG1254" s="72">
        <v>712.40329333</v>
      </c>
      <c r="CH1254" s="72">
        <v>716.50152150999998</v>
      </c>
      <c r="CI1254" s="72">
        <v>731.52548966999996</v>
      </c>
      <c r="CJ1254" s="96">
        <v>0.78393530369999997</v>
      </c>
      <c r="CK1254" s="96">
        <v>0.87161646049999997</v>
      </c>
      <c r="CL1254" s="96">
        <v>0.84310390710000005</v>
      </c>
      <c r="CM1254" s="96">
        <v>0.93930016869999999</v>
      </c>
      <c r="CN1254" s="96">
        <v>0.96361645620000003</v>
      </c>
      <c r="CO1254" s="96">
        <v>0.93303880080000001</v>
      </c>
      <c r="CP1254" s="96">
        <v>0.94349180170000002</v>
      </c>
      <c r="CQ1254" s="96">
        <v>0.99584056389999998</v>
      </c>
      <c r="CR1254" s="96">
        <v>0.94743245170000001</v>
      </c>
      <c r="CS1254" s="95">
        <v>5836</v>
      </c>
      <c r="CT1254" s="95">
        <v>5242</v>
      </c>
      <c r="CU1254" s="95">
        <v>4850</v>
      </c>
      <c r="CV1254" s="95">
        <v>4902</v>
      </c>
      <c r="CW1254" s="95">
        <v>6112</v>
      </c>
      <c r="CX1254" s="96">
        <v>0.93262527900000003</v>
      </c>
      <c r="CY1254" s="96">
        <v>0.90964949900000003</v>
      </c>
      <c r="CZ1254" s="96">
        <v>0.93638686999999998</v>
      </c>
      <c r="DA1254" s="96">
        <v>0.94323458699999996</v>
      </c>
      <c r="DB1254" s="96">
        <v>0.94265957199999995</v>
      </c>
      <c r="DC1254">
        <v>2013</v>
      </c>
      <c r="DD1254" s="6">
        <v>5437.8</v>
      </c>
      <c r="DE1254" s="96">
        <v>1.9078277E-3</v>
      </c>
      <c r="DF1254" s="72">
        <v>726.23</v>
      </c>
      <c r="DG1254" s="96">
        <v>1</v>
      </c>
      <c r="DH1254" s="72">
        <v>726.23</v>
      </c>
      <c r="DI1254" s="72">
        <v>718.46270806999996</v>
      </c>
      <c r="DJ1254" s="96">
        <v>1</v>
      </c>
      <c r="DK1254" s="72">
        <v>726.23</v>
      </c>
      <c r="DL1254" s="96">
        <v>1</v>
      </c>
      <c r="DM1254" s="72">
        <v>726.23</v>
      </c>
      <c r="DN1254" s="96">
        <v>1</v>
      </c>
      <c r="DO1254" s="96">
        <v>6.8389999999999996E-3</v>
      </c>
      <c r="DP1254" s="72">
        <v>4.97</v>
      </c>
      <c r="DQ1254" s="72">
        <v>721.26</v>
      </c>
      <c r="DR1254" t="s">
        <v>853</v>
      </c>
      <c r="DT1254" t="s">
        <v>841</v>
      </c>
    </row>
    <row r="1255" spans="1:124" x14ac:dyDescent="0.3">
      <c r="A1255" t="s">
        <v>854</v>
      </c>
      <c r="B1255">
        <v>23170</v>
      </c>
      <c r="C1255" s="95">
        <v>5873</v>
      </c>
      <c r="D1255" s="95">
        <v>23277033</v>
      </c>
      <c r="E1255" s="95">
        <v>5741</v>
      </c>
      <c r="F1255" s="95">
        <v>19270983</v>
      </c>
      <c r="G1255" s="95">
        <v>1394</v>
      </c>
      <c r="H1255" s="95">
        <v>4098606</v>
      </c>
      <c r="I1255" s="95">
        <v>1260</v>
      </c>
      <c r="J1255" s="95">
        <v>4071157</v>
      </c>
      <c r="K1255" s="95">
        <v>5264</v>
      </c>
      <c r="L1255" s="95">
        <v>22163820</v>
      </c>
      <c r="M1255" s="95">
        <v>5131</v>
      </c>
      <c r="N1255" s="95">
        <v>18906507</v>
      </c>
      <c r="O1255" s="95">
        <v>1377</v>
      </c>
      <c r="P1255" s="95">
        <v>4051420</v>
      </c>
      <c r="Q1255" s="95">
        <v>1241</v>
      </c>
      <c r="R1255" s="95">
        <v>4470633</v>
      </c>
      <c r="S1255" s="95">
        <v>4959</v>
      </c>
      <c r="T1255" s="95">
        <v>20512075</v>
      </c>
      <c r="U1255" s="95">
        <v>4817</v>
      </c>
      <c r="V1255" s="95">
        <v>18453056</v>
      </c>
      <c r="W1255" s="95">
        <v>1372</v>
      </c>
      <c r="X1255" s="95">
        <v>3603900</v>
      </c>
      <c r="Y1255" s="95">
        <v>1232</v>
      </c>
      <c r="Z1255" s="95">
        <v>4688754</v>
      </c>
      <c r="AA1255" s="95">
        <v>4880</v>
      </c>
      <c r="AB1255" s="95">
        <v>19137972</v>
      </c>
      <c r="AC1255" s="95">
        <v>4738</v>
      </c>
      <c r="AD1255" s="95">
        <v>19037264</v>
      </c>
      <c r="AE1255" s="95">
        <v>1412</v>
      </c>
      <c r="AF1255" s="95">
        <v>5169911</v>
      </c>
      <c r="AG1255" s="95">
        <v>1278</v>
      </c>
      <c r="AH1255" s="95">
        <v>5159805</v>
      </c>
      <c r="AI1255" s="95">
        <v>5679</v>
      </c>
      <c r="AJ1255" s="95">
        <v>22506516</v>
      </c>
      <c r="AK1255" s="95">
        <v>5535</v>
      </c>
      <c r="AL1255" s="95">
        <v>22899777.23</v>
      </c>
      <c r="AM1255" s="95">
        <v>1521</v>
      </c>
      <c r="AN1255" s="95">
        <v>4284192</v>
      </c>
      <c r="AO1255" s="95">
        <v>1387</v>
      </c>
      <c r="AP1255" s="95">
        <v>5960909</v>
      </c>
      <c r="AQ1255" s="72">
        <v>313.93</v>
      </c>
      <c r="AR1255" s="72">
        <v>277.83999999999997</v>
      </c>
      <c r="AS1255" s="72">
        <v>591.77</v>
      </c>
      <c r="AT1255" s="95">
        <v>27375639</v>
      </c>
      <c r="AU1255" s="95">
        <v>23342140</v>
      </c>
      <c r="AV1255" s="95">
        <v>7267</v>
      </c>
      <c r="AW1255" s="95">
        <v>7001</v>
      </c>
      <c r="AX1255" s="72">
        <v>328.96</v>
      </c>
      <c r="AY1255" s="72">
        <v>305.73</v>
      </c>
      <c r="AZ1255" s="72">
        <v>634.69000000000005</v>
      </c>
      <c r="BA1255" s="95">
        <v>26215240</v>
      </c>
      <c r="BB1255" s="95">
        <v>23377140</v>
      </c>
      <c r="BC1255" s="95">
        <v>6641</v>
      </c>
      <c r="BD1255" s="95">
        <v>6372</v>
      </c>
      <c r="BE1255" s="72">
        <v>317.43</v>
      </c>
      <c r="BF1255" s="72">
        <v>318.81</v>
      </c>
      <c r="BG1255" s="72">
        <v>636.24</v>
      </c>
      <c r="BH1255" s="95">
        <v>24115975</v>
      </c>
      <c r="BI1255" s="95">
        <v>23141810</v>
      </c>
      <c r="BJ1255" s="95">
        <v>6331</v>
      </c>
      <c r="BK1255" s="95">
        <v>6049</v>
      </c>
      <c r="BL1255" s="72">
        <v>321.94</v>
      </c>
      <c r="BM1255" s="72">
        <v>335.18</v>
      </c>
      <c r="BN1255" s="72">
        <v>657.12</v>
      </c>
      <c r="BO1255" s="95">
        <v>24307883</v>
      </c>
      <c r="BP1255" s="95">
        <v>24197069</v>
      </c>
      <c r="BQ1255" s="95">
        <v>6292</v>
      </c>
      <c r="BR1255" s="95">
        <v>6016</v>
      </c>
      <c r="BS1255" s="72">
        <v>310.08</v>
      </c>
      <c r="BT1255" s="72">
        <v>347.45</v>
      </c>
      <c r="BU1255" s="72">
        <v>657.53</v>
      </c>
      <c r="BV1255" s="95">
        <v>26790708</v>
      </c>
      <c r="BW1255" s="95">
        <v>28860686.23</v>
      </c>
      <c r="BX1255" s="95">
        <v>7200</v>
      </c>
      <c r="BY1255" s="95">
        <v>6922</v>
      </c>
      <c r="BZ1255" s="95">
        <v>7140</v>
      </c>
      <c r="CA1255" s="95">
        <v>6511</v>
      </c>
      <c r="CB1255" s="95">
        <v>6195</v>
      </c>
      <c r="CC1255" s="95">
        <v>6161</v>
      </c>
      <c r="CD1255" s="95">
        <v>7064</v>
      </c>
      <c r="CE1255" s="72">
        <v>650.75523149000003</v>
      </c>
      <c r="CF1255" s="72">
        <v>676.59346364999999</v>
      </c>
      <c r="CG1255" s="72">
        <v>712.40329333</v>
      </c>
      <c r="CH1255" s="72">
        <v>716.50152150999998</v>
      </c>
      <c r="CI1255" s="72">
        <v>731.52548966999996</v>
      </c>
      <c r="CJ1255" s="96">
        <v>0.90935880550000003</v>
      </c>
      <c r="CK1255" s="96">
        <v>0.93806699900000001</v>
      </c>
      <c r="CL1255" s="96">
        <v>0.89308963890000004</v>
      </c>
      <c r="CM1255" s="96">
        <v>0.91712296520000003</v>
      </c>
      <c r="CN1255" s="96">
        <v>0.89884769470000003</v>
      </c>
      <c r="CO1255" s="96">
        <v>0.95993761929999999</v>
      </c>
      <c r="CP1255" s="96">
        <v>0.9493296256</v>
      </c>
      <c r="CQ1255" s="96">
        <v>0.99584056389999998</v>
      </c>
      <c r="CR1255" s="96">
        <v>0.95329465820000003</v>
      </c>
      <c r="CS1255" s="95">
        <v>6808</v>
      </c>
      <c r="CT1255" s="95">
        <v>6358</v>
      </c>
      <c r="CU1255" s="95">
        <v>6138</v>
      </c>
      <c r="CV1255" s="95">
        <v>6111</v>
      </c>
      <c r="CW1255" s="95">
        <v>7049</v>
      </c>
      <c r="CX1255" s="96">
        <v>0.94522132000000003</v>
      </c>
      <c r="CY1255" s="96">
        <v>0.95793123800000002</v>
      </c>
      <c r="CZ1255" s="96">
        <v>0.97842560000000001</v>
      </c>
      <c r="DA1255" s="96">
        <v>0.96769201100000002</v>
      </c>
      <c r="DB1255" s="96">
        <v>0.95313932499999998</v>
      </c>
      <c r="DC1255">
        <v>2013</v>
      </c>
      <c r="DD1255" s="6">
        <v>6472</v>
      </c>
      <c r="DE1255" s="96">
        <v>5.2701985999999996E-3</v>
      </c>
      <c r="DF1255" s="72">
        <v>728.26</v>
      </c>
      <c r="DG1255" s="96">
        <v>1</v>
      </c>
      <c r="DH1255" s="72">
        <v>728.26</v>
      </c>
      <c r="DI1255" s="72">
        <v>718.46270806999996</v>
      </c>
      <c r="DJ1255" s="96">
        <v>1</v>
      </c>
      <c r="DK1255" s="72">
        <v>728.26</v>
      </c>
      <c r="DL1255" s="96">
        <v>1</v>
      </c>
      <c r="DM1255" s="72">
        <v>728.26</v>
      </c>
      <c r="DN1255" s="96">
        <v>1</v>
      </c>
      <c r="DO1255" s="96">
        <v>1.6338999999999999E-2</v>
      </c>
      <c r="DP1255" s="72">
        <v>11.9</v>
      </c>
      <c r="DQ1255" s="72">
        <v>716.36</v>
      </c>
      <c r="DR1255" t="s">
        <v>854</v>
      </c>
      <c r="DT1255" t="s">
        <v>841</v>
      </c>
    </row>
    <row r="1256" spans="1:124" x14ac:dyDescent="0.3">
      <c r="A1256" t="s">
        <v>493</v>
      </c>
      <c r="B1256">
        <v>23180</v>
      </c>
      <c r="C1256" s="95">
        <v>6259</v>
      </c>
      <c r="D1256" s="95">
        <v>22716686</v>
      </c>
      <c r="E1256" s="95">
        <v>6081</v>
      </c>
      <c r="F1256" s="95">
        <v>19659879</v>
      </c>
      <c r="G1256" s="95">
        <v>798</v>
      </c>
      <c r="H1256" s="95">
        <v>2349455</v>
      </c>
      <c r="I1256" s="95">
        <v>667</v>
      </c>
      <c r="J1256" s="95">
        <v>2449536</v>
      </c>
      <c r="K1256" s="95">
        <v>5628</v>
      </c>
      <c r="L1256" s="95">
        <v>21606409</v>
      </c>
      <c r="M1256" s="95">
        <v>5440</v>
      </c>
      <c r="N1256" s="95">
        <v>18977746</v>
      </c>
      <c r="O1256" s="95">
        <v>787</v>
      </c>
      <c r="P1256" s="95">
        <v>2959715</v>
      </c>
      <c r="Q1256" s="95">
        <v>655</v>
      </c>
      <c r="R1256" s="95">
        <v>2413871</v>
      </c>
      <c r="S1256" s="95">
        <v>4737</v>
      </c>
      <c r="T1256" s="95">
        <v>20334016</v>
      </c>
      <c r="U1256" s="95">
        <v>4532</v>
      </c>
      <c r="V1256" s="95">
        <v>17251470</v>
      </c>
      <c r="W1256" s="95">
        <v>755</v>
      </c>
      <c r="X1256" s="95">
        <v>2496375</v>
      </c>
      <c r="Y1256" s="95">
        <v>626</v>
      </c>
      <c r="Z1256" s="95">
        <v>2330026</v>
      </c>
      <c r="AA1256" s="95">
        <v>4589</v>
      </c>
      <c r="AB1256" s="95">
        <v>17978001</v>
      </c>
      <c r="AC1256" s="95">
        <v>4363</v>
      </c>
      <c r="AD1256" s="95">
        <v>16575398</v>
      </c>
      <c r="AE1256" s="95">
        <v>761</v>
      </c>
      <c r="AF1256" s="95">
        <v>2545253</v>
      </c>
      <c r="AG1256" s="95">
        <v>641</v>
      </c>
      <c r="AH1256" s="95">
        <v>2523737</v>
      </c>
      <c r="AI1256" s="95">
        <v>6215</v>
      </c>
      <c r="AJ1256" s="95">
        <v>24515718</v>
      </c>
      <c r="AK1256" s="95">
        <v>5972</v>
      </c>
      <c r="AL1256" s="95">
        <v>23517168</v>
      </c>
      <c r="AM1256" s="95">
        <v>910</v>
      </c>
      <c r="AN1256" s="95">
        <v>2756285</v>
      </c>
      <c r="AO1256" s="95">
        <v>771</v>
      </c>
      <c r="AP1256" s="95">
        <v>3062950</v>
      </c>
      <c r="AQ1256" s="72">
        <v>296</v>
      </c>
      <c r="AR1256" s="72">
        <v>273.04000000000002</v>
      </c>
      <c r="AS1256" s="72">
        <v>569.04</v>
      </c>
      <c r="AT1256" s="95">
        <v>25066141</v>
      </c>
      <c r="AU1256" s="95">
        <v>22109415</v>
      </c>
      <c r="AV1256" s="95">
        <v>7057</v>
      </c>
      <c r="AW1256" s="95">
        <v>6748</v>
      </c>
      <c r="AX1256" s="72">
        <v>319.12</v>
      </c>
      <c r="AY1256" s="72">
        <v>292.47000000000003</v>
      </c>
      <c r="AZ1256" s="72">
        <v>611.59</v>
      </c>
      <c r="BA1256" s="95">
        <v>24566124</v>
      </c>
      <c r="BB1256" s="95">
        <v>21391617</v>
      </c>
      <c r="BC1256" s="95">
        <v>6415</v>
      </c>
      <c r="BD1256" s="95">
        <v>6095</v>
      </c>
      <c r="BE1256" s="72">
        <v>346.42</v>
      </c>
      <c r="BF1256" s="72">
        <v>316.36</v>
      </c>
      <c r="BG1256" s="72">
        <v>662.78</v>
      </c>
      <c r="BH1256" s="95">
        <v>22830391</v>
      </c>
      <c r="BI1256" s="95">
        <v>19581496</v>
      </c>
      <c r="BJ1256" s="95">
        <v>5492</v>
      </c>
      <c r="BK1256" s="95">
        <v>5158</v>
      </c>
      <c r="BL1256" s="72">
        <v>319.68</v>
      </c>
      <c r="BM1256" s="72">
        <v>318.06</v>
      </c>
      <c r="BN1256" s="72">
        <v>637.74</v>
      </c>
      <c r="BO1256" s="95">
        <v>20523254</v>
      </c>
      <c r="BP1256" s="95">
        <v>19099135</v>
      </c>
      <c r="BQ1256" s="95">
        <v>5350</v>
      </c>
      <c r="BR1256" s="95">
        <v>5004</v>
      </c>
      <c r="BS1256" s="72">
        <v>318.97000000000003</v>
      </c>
      <c r="BT1256" s="72">
        <v>328.49</v>
      </c>
      <c r="BU1256" s="72">
        <v>647.46</v>
      </c>
      <c r="BV1256" s="95">
        <v>27272003</v>
      </c>
      <c r="BW1256" s="95">
        <v>26580118</v>
      </c>
      <c r="BX1256" s="95">
        <v>7125</v>
      </c>
      <c r="BY1256" s="95">
        <v>6743</v>
      </c>
      <c r="BZ1256" s="95">
        <v>6910</v>
      </c>
      <c r="CA1256" s="95">
        <v>6261</v>
      </c>
      <c r="CB1256" s="95">
        <v>5331</v>
      </c>
      <c r="CC1256" s="95">
        <v>5186</v>
      </c>
      <c r="CD1256" s="95">
        <v>6938</v>
      </c>
      <c r="CE1256" s="72">
        <v>650.75523149000003</v>
      </c>
      <c r="CF1256" s="72">
        <v>676.59346364999999</v>
      </c>
      <c r="CG1256" s="72">
        <v>712.40329333</v>
      </c>
      <c r="CH1256" s="72">
        <v>716.50152150999998</v>
      </c>
      <c r="CI1256" s="72">
        <v>731.52548966999996</v>
      </c>
      <c r="CJ1256" s="96">
        <v>0.87443015820000003</v>
      </c>
      <c r="CK1256" s="96">
        <v>0.90392537449999999</v>
      </c>
      <c r="CL1256" s="96">
        <v>0.93034381820000001</v>
      </c>
      <c r="CM1256" s="96">
        <v>0.89007487190000001</v>
      </c>
      <c r="CN1256" s="96">
        <v>0.88508194060000001</v>
      </c>
      <c r="CO1256" s="96">
        <v>0.91763991789999999</v>
      </c>
      <c r="CP1256" s="96">
        <v>0.97725830709999995</v>
      </c>
      <c r="CQ1256" s="96">
        <v>0.99584056389999998</v>
      </c>
      <c r="CR1256" s="96">
        <v>0.98133998850000004</v>
      </c>
      <c r="CS1256" s="95">
        <v>8175</v>
      </c>
      <c r="CT1256" s="95">
        <v>7516</v>
      </c>
      <c r="CU1256" s="95">
        <v>6222</v>
      </c>
      <c r="CV1256" s="95">
        <v>6086</v>
      </c>
      <c r="CW1256" s="95">
        <v>8289</v>
      </c>
      <c r="CX1256" s="96">
        <v>0.90125189999999999</v>
      </c>
      <c r="CY1256" s="96">
        <v>0.90849666399999995</v>
      </c>
      <c r="CZ1256" s="96">
        <v>0.931169001</v>
      </c>
      <c r="DA1256" s="96">
        <v>0.94086297699999999</v>
      </c>
      <c r="DB1256" s="96">
        <v>0.91488678099999998</v>
      </c>
      <c r="DC1256">
        <v>2013</v>
      </c>
      <c r="DD1256" s="6">
        <v>5949.6</v>
      </c>
      <c r="DE1256" s="96">
        <v>1.3745215099999999E-2</v>
      </c>
      <c r="DF1256" s="72">
        <v>743.3</v>
      </c>
      <c r="DG1256" s="96">
        <v>1</v>
      </c>
      <c r="DH1256" s="72">
        <v>743.3</v>
      </c>
      <c r="DI1256" s="72">
        <v>766.70239519999996</v>
      </c>
      <c r="DJ1256" s="96">
        <v>1</v>
      </c>
      <c r="DK1256" s="72">
        <v>743.3</v>
      </c>
      <c r="DL1256" s="96">
        <v>1</v>
      </c>
      <c r="DM1256" s="72">
        <v>743.3</v>
      </c>
      <c r="DN1256" s="96">
        <v>0.72536041350000002</v>
      </c>
      <c r="DO1256" s="96">
        <v>3.3086999999999998E-2</v>
      </c>
      <c r="DP1256" s="72">
        <v>17.84</v>
      </c>
      <c r="DQ1256" s="72">
        <v>725.46</v>
      </c>
      <c r="DR1256" t="s">
        <v>493</v>
      </c>
      <c r="DT1256" t="s">
        <v>841</v>
      </c>
    </row>
    <row r="1257" spans="1:124" x14ac:dyDescent="0.3">
      <c r="A1257" t="s">
        <v>116</v>
      </c>
      <c r="B1257">
        <v>23190</v>
      </c>
      <c r="C1257" s="95">
        <v>2043</v>
      </c>
      <c r="D1257" s="95">
        <v>8251712</v>
      </c>
      <c r="E1257" s="95">
        <v>2005</v>
      </c>
      <c r="F1257" s="95">
        <v>6730221</v>
      </c>
      <c r="G1257" s="95">
        <v>459</v>
      </c>
      <c r="H1257" s="95">
        <v>1030901</v>
      </c>
      <c r="I1257" s="95">
        <v>403</v>
      </c>
      <c r="J1257" s="95">
        <v>1443884</v>
      </c>
      <c r="K1257" s="95">
        <v>1853</v>
      </c>
      <c r="L1257" s="95">
        <v>7189995</v>
      </c>
      <c r="M1257" s="95">
        <v>1813</v>
      </c>
      <c r="N1257" s="95">
        <v>6291864</v>
      </c>
      <c r="O1257" s="95">
        <v>452</v>
      </c>
      <c r="P1257" s="95">
        <v>1210113</v>
      </c>
      <c r="Q1257" s="95">
        <v>394</v>
      </c>
      <c r="R1257" s="95">
        <v>1205343</v>
      </c>
      <c r="S1257" s="95">
        <v>1706</v>
      </c>
      <c r="T1257" s="95">
        <v>7353591</v>
      </c>
      <c r="U1257" s="95">
        <v>1662</v>
      </c>
      <c r="V1257" s="95">
        <v>5718882</v>
      </c>
      <c r="W1257" s="95">
        <v>456</v>
      </c>
      <c r="X1257" s="95">
        <v>1573341</v>
      </c>
      <c r="Y1257" s="95">
        <v>394</v>
      </c>
      <c r="Z1257" s="95">
        <v>1446896</v>
      </c>
      <c r="AA1257" s="95">
        <v>1647</v>
      </c>
      <c r="AB1257" s="95">
        <v>8092478</v>
      </c>
      <c r="AC1257" s="95">
        <v>1604</v>
      </c>
      <c r="AD1257" s="95">
        <v>6395582</v>
      </c>
      <c r="AE1257" s="95">
        <v>469</v>
      </c>
      <c r="AF1257" s="95">
        <v>1540013</v>
      </c>
      <c r="AG1257" s="95">
        <v>418</v>
      </c>
      <c r="AH1257" s="95">
        <v>1783171</v>
      </c>
      <c r="AI1257" s="95">
        <v>2008</v>
      </c>
      <c r="AJ1257" s="95">
        <v>9393255</v>
      </c>
      <c r="AK1257" s="95">
        <v>1966</v>
      </c>
      <c r="AL1257" s="95">
        <v>8864267</v>
      </c>
      <c r="AM1257" s="95">
        <v>504</v>
      </c>
      <c r="AN1257" s="95">
        <v>2085050</v>
      </c>
      <c r="AO1257" s="95">
        <v>456</v>
      </c>
      <c r="AP1257" s="95">
        <v>1983068</v>
      </c>
      <c r="AQ1257" s="72">
        <v>309.17</v>
      </c>
      <c r="AR1257" s="72">
        <v>282.88</v>
      </c>
      <c r="AS1257" s="72">
        <v>592.04999999999995</v>
      </c>
      <c r="AT1257" s="95">
        <v>9282613</v>
      </c>
      <c r="AU1257" s="95">
        <v>8174105</v>
      </c>
      <c r="AV1257" s="95">
        <v>2502</v>
      </c>
      <c r="AW1257" s="95">
        <v>2408</v>
      </c>
      <c r="AX1257" s="72">
        <v>303.69</v>
      </c>
      <c r="AY1257" s="72">
        <v>283.08</v>
      </c>
      <c r="AZ1257" s="72">
        <v>586.77</v>
      </c>
      <c r="BA1257" s="95">
        <v>8400108</v>
      </c>
      <c r="BB1257" s="95">
        <v>7497207</v>
      </c>
      <c r="BC1257" s="95">
        <v>2305</v>
      </c>
      <c r="BD1257" s="95">
        <v>2207</v>
      </c>
      <c r="BE1257" s="72">
        <v>344.08</v>
      </c>
      <c r="BF1257" s="72">
        <v>290.44</v>
      </c>
      <c r="BG1257" s="72">
        <v>634.52</v>
      </c>
      <c r="BH1257" s="95">
        <v>8926932</v>
      </c>
      <c r="BI1257" s="95">
        <v>7165778</v>
      </c>
      <c r="BJ1257" s="95">
        <v>2162</v>
      </c>
      <c r="BK1257" s="95">
        <v>2056</v>
      </c>
      <c r="BL1257" s="72">
        <v>379.35</v>
      </c>
      <c r="BM1257" s="72">
        <v>337.07</v>
      </c>
      <c r="BN1257" s="72">
        <v>716.42</v>
      </c>
      <c r="BO1257" s="95">
        <v>9632491</v>
      </c>
      <c r="BP1257" s="95">
        <v>8178753</v>
      </c>
      <c r="BQ1257" s="95">
        <v>2116</v>
      </c>
      <c r="BR1257" s="95">
        <v>2022</v>
      </c>
      <c r="BS1257" s="72">
        <v>380.78</v>
      </c>
      <c r="BT1257" s="72">
        <v>373.22</v>
      </c>
      <c r="BU1257" s="72">
        <v>754</v>
      </c>
      <c r="BV1257" s="95">
        <v>11478305</v>
      </c>
      <c r="BW1257" s="95">
        <v>10847335</v>
      </c>
      <c r="BX1257" s="95">
        <v>2512</v>
      </c>
      <c r="BY1257" s="95">
        <v>2422</v>
      </c>
      <c r="BZ1257" s="95">
        <v>2457</v>
      </c>
      <c r="CA1257" s="95">
        <v>2258</v>
      </c>
      <c r="CB1257" s="95">
        <v>2111</v>
      </c>
      <c r="CC1257" s="95">
        <v>2071</v>
      </c>
      <c r="CD1257" s="95">
        <v>2468</v>
      </c>
      <c r="CE1257" s="72">
        <v>650.75523149000003</v>
      </c>
      <c r="CF1257" s="72">
        <v>676.59346364999999</v>
      </c>
      <c r="CG1257" s="72">
        <v>712.40329333</v>
      </c>
      <c r="CH1257" s="72">
        <v>716.50152150999998</v>
      </c>
      <c r="CI1257" s="72">
        <v>731.52548966999996</v>
      </c>
      <c r="CJ1257" s="96">
        <v>0.90978907480000004</v>
      </c>
      <c r="CK1257" s="96">
        <v>0.86724160299999997</v>
      </c>
      <c r="CL1257" s="96">
        <v>0.89067527609999997</v>
      </c>
      <c r="CM1257" s="96">
        <v>0.99988622279999995</v>
      </c>
      <c r="CN1257" s="96">
        <v>1.0307227987000001</v>
      </c>
      <c r="CO1257" s="96">
        <v>0.93449043229999995</v>
      </c>
      <c r="CP1257" s="96">
        <v>1.0055351694000001</v>
      </c>
      <c r="CQ1257" s="96">
        <v>0.99584056389999998</v>
      </c>
      <c r="CR1257" s="96">
        <v>1.0097349538</v>
      </c>
      <c r="CS1257" s="95">
        <v>2695</v>
      </c>
      <c r="CT1257" s="95">
        <v>2474</v>
      </c>
      <c r="CU1257" s="95">
        <v>2283</v>
      </c>
      <c r="CV1257" s="95">
        <v>2281</v>
      </c>
      <c r="CW1257" s="95">
        <v>2728</v>
      </c>
      <c r="CX1257" s="96">
        <v>0.92544189799999999</v>
      </c>
      <c r="CY1257" s="96">
        <v>0.91639346799999999</v>
      </c>
      <c r="CZ1257" s="96">
        <v>0.93084449000000002</v>
      </c>
      <c r="DA1257" s="96">
        <v>0.94665322100000004</v>
      </c>
      <c r="DB1257" s="96">
        <v>0.95272285700000003</v>
      </c>
      <c r="DC1257">
        <v>2013</v>
      </c>
      <c r="DD1257" s="6">
        <v>2223</v>
      </c>
      <c r="DE1257" s="96">
        <v>2.4595229999999999E-3</v>
      </c>
      <c r="DF1257" s="72">
        <v>773.56</v>
      </c>
      <c r="DG1257" s="96">
        <v>1</v>
      </c>
      <c r="DH1257" s="72">
        <v>773.56</v>
      </c>
      <c r="DI1257" s="72">
        <v>718.46270806999996</v>
      </c>
      <c r="DJ1257" s="96">
        <v>1</v>
      </c>
      <c r="DK1257" s="72">
        <v>773.56</v>
      </c>
      <c r="DL1257" s="96">
        <v>1</v>
      </c>
      <c r="DM1257" s="72">
        <v>773.56</v>
      </c>
      <c r="DN1257" s="96">
        <v>1</v>
      </c>
      <c r="DO1257" s="96">
        <v>8.4919999999999995E-3</v>
      </c>
      <c r="DP1257" s="72">
        <v>6.57</v>
      </c>
      <c r="DQ1257" s="72">
        <v>766.99</v>
      </c>
      <c r="DR1257" t="s">
        <v>116</v>
      </c>
      <c r="DT1257" t="s">
        <v>841</v>
      </c>
    </row>
    <row r="1258" spans="1:124" x14ac:dyDescent="0.3">
      <c r="A1258" t="s">
        <v>232</v>
      </c>
      <c r="B1258">
        <v>23200</v>
      </c>
      <c r="C1258" s="95">
        <v>6599</v>
      </c>
      <c r="D1258" s="95">
        <v>19947419</v>
      </c>
      <c r="E1258" s="95">
        <v>6450</v>
      </c>
      <c r="F1258" s="95">
        <v>20103153</v>
      </c>
      <c r="G1258" s="95">
        <v>1352</v>
      </c>
      <c r="H1258" s="95">
        <v>2844240</v>
      </c>
      <c r="I1258" s="95">
        <v>1200</v>
      </c>
      <c r="J1258" s="95">
        <v>3591619</v>
      </c>
      <c r="K1258" s="95">
        <v>5659</v>
      </c>
      <c r="L1258" s="95">
        <v>18997049</v>
      </c>
      <c r="M1258" s="95">
        <v>5506</v>
      </c>
      <c r="N1258" s="95">
        <v>18279229</v>
      </c>
      <c r="O1258" s="95">
        <v>1302</v>
      </c>
      <c r="P1258" s="95">
        <v>2414686</v>
      </c>
      <c r="Q1258" s="95">
        <v>1150</v>
      </c>
      <c r="R1258" s="95">
        <v>3713220</v>
      </c>
      <c r="S1258" s="95">
        <v>5233</v>
      </c>
      <c r="T1258" s="95">
        <v>18947437</v>
      </c>
      <c r="U1258" s="95">
        <v>5064</v>
      </c>
      <c r="V1258" s="95">
        <v>17286868</v>
      </c>
      <c r="W1258" s="95">
        <v>1332</v>
      </c>
      <c r="X1258" s="95">
        <v>2946109</v>
      </c>
      <c r="Y1258" s="95">
        <v>1185</v>
      </c>
      <c r="Z1258" s="95">
        <v>4187646</v>
      </c>
      <c r="AA1258" s="95">
        <v>5237</v>
      </c>
      <c r="AB1258" s="95">
        <v>18853443</v>
      </c>
      <c r="AC1258" s="95">
        <v>5076</v>
      </c>
      <c r="AD1258" s="95">
        <v>18811819</v>
      </c>
      <c r="AE1258" s="95">
        <v>1358</v>
      </c>
      <c r="AF1258" s="95">
        <v>2906962</v>
      </c>
      <c r="AG1258" s="95">
        <v>1209</v>
      </c>
      <c r="AH1258" s="95">
        <v>4303729</v>
      </c>
      <c r="AI1258" s="95">
        <v>6505</v>
      </c>
      <c r="AJ1258" s="95">
        <v>23257639</v>
      </c>
      <c r="AK1258" s="95">
        <v>6332</v>
      </c>
      <c r="AL1258" s="95">
        <v>24905604</v>
      </c>
      <c r="AM1258" s="95">
        <v>1490</v>
      </c>
      <c r="AN1258" s="95">
        <v>3397339</v>
      </c>
      <c r="AO1258" s="95">
        <v>1346</v>
      </c>
      <c r="AP1258" s="95">
        <v>5190967</v>
      </c>
      <c r="AQ1258" s="72">
        <v>238.88</v>
      </c>
      <c r="AR1258" s="72">
        <v>258.11</v>
      </c>
      <c r="AS1258" s="72">
        <v>496.99</v>
      </c>
      <c r="AT1258" s="95">
        <v>22791659</v>
      </c>
      <c r="AU1258" s="95">
        <v>23694772</v>
      </c>
      <c r="AV1258" s="95">
        <v>7951</v>
      </c>
      <c r="AW1258" s="95">
        <v>7650</v>
      </c>
      <c r="AX1258" s="72">
        <v>256.33</v>
      </c>
      <c r="AY1258" s="72">
        <v>275.35000000000002</v>
      </c>
      <c r="AZ1258" s="72">
        <v>531.67999999999995</v>
      </c>
      <c r="BA1258" s="95">
        <v>21411735</v>
      </c>
      <c r="BB1258" s="95">
        <v>21992449</v>
      </c>
      <c r="BC1258" s="95">
        <v>6961</v>
      </c>
      <c r="BD1258" s="95">
        <v>6656</v>
      </c>
      <c r="BE1258" s="72">
        <v>277.91000000000003</v>
      </c>
      <c r="BF1258" s="72">
        <v>286.37</v>
      </c>
      <c r="BG1258" s="72">
        <v>564.28</v>
      </c>
      <c r="BH1258" s="95">
        <v>21893546</v>
      </c>
      <c r="BI1258" s="95">
        <v>21474514</v>
      </c>
      <c r="BJ1258" s="95">
        <v>6565</v>
      </c>
      <c r="BK1258" s="95">
        <v>6249</v>
      </c>
      <c r="BL1258" s="72">
        <v>274.95999999999998</v>
      </c>
      <c r="BM1258" s="72">
        <v>306.49</v>
      </c>
      <c r="BN1258" s="72">
        <v>581.45000000000005</v>
      </c>
      <c r="BO1258" s="95">
        <v>21760405</v>
      </c>
      <c r="BP1258" s="95">
        <v>23115548</v>
      </c>
      <c r="BQ1258" s="95">
        <v>6595</v>
      </c>
      <c r="BR1258" s="95">
        <v>6285</v>
      </c>
      <c r="BS1258" s="72">
        <v>277.83</v>
      </c>
      <c r="BT1258" s="72">
        <v>326.64999999999998</v>
      </c>
      <c r="BU1258" s="72">
        <v>604.48</v>
      </c>
      <c r="BV1258" s="95">
        <v>26654978</v>
      </c>
      <c r="BW1258" s="95">
        <v>30096571</v>
      </c>
      <c r="BX1258" s="95">
        <v>7995</v>
      </c>
      <c r="BY1258" s="95">
        <v>7678</v>
      </c>
      <c r="BZ1258" s="95">
        <v>7808</v>
      </c>
      <c r="CA1258" s="95">
        <v>6814</v>
      </c>
      <c r="CB1258" s="95">
        <v>6413</v>
      </c>
      <c r="CC1258" s="95">
        <v>6448</v>
      </c>
      <c r="CD1258" s="95">
        <v>7840</v>
      </c>
      <c r="CE1258" s="72">
        <v>650.75523149000003</v>
      </c>
      <c r="CF1258" s="72">
        <v>676.59346364999999</v>
      </c>
      <c r="CG1258" s="72">
        <v>712.40329333</v>
      </c>
      <c r="CH1258" s="72">
        <v>716.50152150999998</v>
      </c>
      <c r="CI1258" s="72">
        <v>731.52548966999996</v>
      </c>
      <c r="CJ1258" s="96">
        <v>0.76371264640000003</v>
      </c>
      <c r="CK1258" s="96">
        <v>0.78581900149999995</v>
      </c>
      <c r="CL1258" s="96">
        <v>0.7920794377</v>
      </c>
      <c r="CM1258" s="96">
        <v>0.81151258240000002</v>
      </c>
      <c r="CN1258" s="96">
        <v>0.82632800709999998</v>
      </c>
      <c r="CO1258" s="96">
        <v>0.88781703460000005</v>
      </c>
      <c r="CP1258" s="96">
        <v>0.89645760779999994</v>
      </c>
      <c r="CQ1258" s="96">
        <v>0.99584056389999998</v>
      </c>
      <c r="CR1258" s="96">
        <v>0.90020181170000002</v>
      </c>
      <c r="CS1258" s="95">
        <v>7436</v>
      </c>
      <c r="CT1258" s="95">
        <v>6530</v>
      </c>
      <c r="CU1258" s="95">
        <v>6056</v>
      </c>
      <c r="CV1258" s="95">
        <v>6066</v>
      </c>
      <c r="CW1258" s="95">
        <v>7437</v>
      </c>
      <c r="CX1258" s="96">
        <v>0.87369406599999999</v>
      </c>
      <c r="CY1258" s="96">
        <v>0.88054106099999996</v>
      </c>
      <c r="CZ1258" s="96">
        <v>0.89110165200000002</v>
      </c>
      <c r="DA1258" s="96">
        <v>0.88912130099999998</v>
      </c>
      <c r="DB1258" s="96">
        <v>0.90458820299999998</v>
      </c>
      <c r="DC1258">
        <v>2013</v>
      </c>
      <c r="DD1258" s="6">
        <v>6903.6</v>
      </c>
      <c r="DE1258" s="96">
        <v>2.3186634E-3</v>
      </c>
      <c r="DF1258" s="72">
        <v>689.74</v>
      </c>
      <c r="DG1258" s="96">
        <v>1</v>
      </c>
      <c r="DH1258" s="72">
        <v>689.74</v>
      </c>
      <c r="DI1258" s="72">
        <v>718.46270806999996</v>
      </c>
      <c r="DJ1258" s="96">
        <v>1</v>
      </c>
      <c r="DK1258" s="72">
        <v>689.74</v>
      </c>
      <c r="DL1258" s="96">
        <v>1</v>
      </c>
      <c r="DM1258" s="72">
        <v>689.74</v>
      </c>
      <c r="DN1258" s="96">
        <v>1</v>
      </c>
      <c r="DO1258" s="96">
        <v>7.8050000000000003E-3</v>
      </c>
      <c r="DP1258" s="72">
        <v>5.38</v>
      </c>
      <c r="DQ1258" s="72">
        <v>684.36</v>
      </c>
      <c r="DR1258" t="s">
        <v>232</v>
      </c>
      <c r="DT1258" t="s">
        <v>841</v>
      </c>
    </row>
    <row r="1259" spans="1:124" x14ac:dyDescent="0.3">
      <c r="A1259" t="s">
        <v>596</v>
      </c>
      <c r="B1259">
        <v>23210</v>
      </c>
      <c r="C1259" s="95">
        <v>5018</v>
      </c>
      <c r="D1259" s="95">
        <v>15725093</v>
      </c>
      <c r="E1259" s="95">
        <v>4855</v>
      </c>
      <c r="F1259" s="95">
        <v>12862619</v>
      </c>
      <c r="G1259" s="95">
        <v>917</v>
      </c>
      <c r="H1259" s="95">
        <v>1981838</v>
      </c>
      <c r="I1259" s="95">
        <v>795</v>
      </c>
      <c r="J1259" s="95">
        <v>2793918</v>
      </c>
      <c r="K1259" s="95">
        <v>4512</v>
      </c>
      <c r="L1259" s="95">
        <v>16158707</v>
      </c>
      <c r="M1259" s="95">
        <v>4345</v>
      </c>
      <c r="N1259" s="95">
        <v>12314212</v>
      </c>
      <c r="O1259" s="95">
        <v>932</v>
      </c>
      <c r="P1259" s="95">
        <v>1914259</v>
      </c>
      <c r="Q1259" s="95">
        <v>803</v>
      </c>
      <c r="R1259" s="95">
        <v>3052780</v>
      </c>
      <c r="S1259" s="95">
        <v>4228</v>
      </c>
      <c r="T1259" s="95">
        <v>15957995</v>
      </c>
      <c r="U1259" s="95">
        <v>4054</v>
      </c>
      <c r="V1259" s="95">
        <v>11912727</v>
      </c>
      <c r="W1259" s="95">
        <v>932</v>
      </c>
      <c r="X1259" s="95">
        <v>2153821</v>
      </c>
      <c r="Y1259" s="95">
        <v>803</v>
      </c>
      <c r="Z1259" s="95">
        <v>3125575</v>
      </c>
      <c r="AA1259" s="95">
        <v>4055</v>
      </c>
      <c r="AB1259" s="95">
        <v>15641283</v>
      </c>
      <c r="AC1259" s="95">
        <v>3872</v>
      </c>
      <c r="AD1259" s="95">
        <v>12473093</v>
      </c>
      <c r="AE1259" s="95">
        <v>901</v>
      </c>
      <c r="AF1259" s="95">
        <v>2010012</v>
      </c>
      <c r="AG1259" s="95">
        <v>784</v>
      </c>
      <c r="AH1259" s="95">
        <v>3091775</v>
      </c>
      <c r="AI1259" s="95">
        <v>4528</v>
      </c>
      <c r="AJ1259" s="95">
        <v>15546442</v>
      </c>
      <c r="AK1259" s="95">
        <v>4341</v>
      </c>
      <c r="AL1259" s="95">
        <v>14210538</v>
      </c>
      <c r="AM1259" s="95">
        <v>960</v>
      </c>
      <c r="AN1259" s="95">
        <v>2154993</v>
      </c>
      <c r="AO1259" s="95">
        <v>855</v>
      </c>
      <c r="AP1259" s="95">
        <v>3462479</v>
      </c>
      <c r="AQ1259" s="72">
        <v>248.62</v>
      </c>
      <c r="AR1259" s="72">
        <v>230.92</v>
      </c>
      <c r="AS1259" s="72">
        <v>479.54</v>
      </c>
      <c r="AT1259" s="95">
        <v>17706931</v>
      </c>
      <c r="AU1259" s="95">
        <v>15656537</v>
      </c>
      <c r="AV1259" s="95">
        <v>5935</v>
      </c>
      <c r="AW1259" s="95">
        <v>5650</v>
      </c>
      <c r="AX1259" s="72">
        <v>276.64999999999998</v>
      </c>
      <c r="AY1259" s="72">
        <v>248.75</v>
      </c>
      <c r="AZ1259" s="72">
        <v>525.4</v>
      </c>
      <c r="BA1259" s="95">
        <v>18072966</v>
      </c>
      <c r="BB1259" s="95">
        <v>15366992</v>
      </c>
      <c r="BC1259" s="95">
        <v>5444</v>
      </c>
      <c r="BD1259" s="95">
        <v>5148</v>
      </c>
      <c r="BE1259" s="72">
        <v>292.5</v>
      </c>
      <c r="BF1259" s="72">
        <v>258.02</v>
      </c>
      <c r="BG1259" s="72">
        <v>550.52</v>
      </c>
      <c r="BH1259" s="95">
        <v>18111816</v>
      </c>
      <c r="BI1259" s="95">
        <v>15038302</v>
      </c>
      <c r="BJ1259" s="95">
        <v>5160</v>
      </c>
      <c r="BK1259" s="95">
        <v>4857</v>
      </c>
      <c r="BL1259" s="72">
        <v>296.8</v>
      </c>
      <c r="BM1259" s="72">
        <v>278.58</v>
      </c>
      <c r="BN1259" s="72">
        <v>575.38</v>
      </c>
      <c r="BO1259" s="95">
        <v>17651295</v>
      </c>
      <c r="BP1259" s="95">
        <v>15564868</v>
      </c>
      <c r="BQ1259" s="95">
        <v>4956</v>
      </c>
      <c r="BR1259" s="95">
        <v>4656</v>
      </c>
      <c r="BS1259" s="72">
        <v>268.79000000000002</v>
      </c>
      <c r="BT1259" s="72">
        <v>283.44</v>
      </c>
      <c r="BU1259" s="72">
        <v>552.23</v>
      </c>
      <c r="BV1259" s="95">
        <v>17701435</v>
      </c>
      <c r="BW1259" s="95">
        <v>17673017</v>
      </c>
      <c r="BX1259" s="95">
        <v>5488</v>
      </c>
      <c r="BY1259" s="95">
        <v>5196</v>
      </c>
      <c r="BZ1259" s="95">
        <v>5799</v>
      </c>
      <c r="CA1259" s="95">
        <v>5301</v>
      </c>
      <c r="CB1259" s="95">
        <v>5014</v>
      </c>
      <c r="CC1259" s="95">
        <v>4814</v>
      </c>
      <c r="CD1259" s="95">
        <v>5345</v>
      </c>
      <c r="CE1259" s="72">
        <v>650.75523149000003</v>
      </c>
      <c r="CF1259" s="72">
        <v>676.59346364999999</v>
      </c>
      <c r="CG1259" s="72">
        <v>712.40329333</v>
      </c>
      <c r="CH1259" s="72">
        <v>716.50152150999998</v>
      </c>
      <c r="CI1259" s="72">
        <v>731.52548966999996</v>
      </c>
      <c r="CJ1259" s="96">
        <v>0.73689764879999997</v>
      </c>
      <c r="CK1259" s="96">
        <v>0.77653720920000002</v>
      </c>
      <c r="CL1259" s="96">
        <v>0.77276453540000001</v>
      </c>
      <c r="CM1259" s="96">
        <v>0.80304086279999998</v>
      </c>
      <c r="CN1259" s="96">
        <v>0.75490192450000004</v>
      </c>
      <c r="CO1259" s="96">
        <v>0.91449609009999999</v>
      </c>
      <c r="CP1259" s="96">
        <v>0.84071265520000005</v>
      </c>
      <c r="CQ1259" s="96">
        <v>0.99584056389999998</v>
      </c>
      <c r="CR1259" s="96">
        <v>0.84422403109999999</v>
      </c>
      <c r="CS1259" s="95">
        <v>5106</v>
      </c>
      <c r="CT1259" s="95">
        <v>4641</v>
      </c>
      <c r="CU1259" s="95">
        <v>4395</v>
      </c>
      <c r="CV1259" s="95">
        <v>4290</v>
      </c>
      <c r="CW1259" s="95">
        <v>4940</v>
      </c>
      <c r="CX1259" s="96">
        <v>0.91039926199999999</v>
      </c>
      <c r="CY1259" s="96">
        <v>0.93076924699999997</v>
      </c>
      <c r="CZ1259" s="96">
        <v>0.91489546200000005</v>
      </c>
      <c r="DA1259" s="96">
        <v>0.91125279199999998</v>
      </c>
      <c r="DB1259" s="96">
        <v>0.90590361900000005</v>
      </c>
      <c r="DC1259">
        <v>2013</v>
      </c>
      <c r="DD1259" s="6">
        <v>5101.3999999999996</v>
      </c>
      <c r="DE1259" s="96">
        <v>1.5533732999999999E-3</v>
      </c>
      <c r="DF1259" s="72">
        <v>647.35</v>
      </c>
      <c r="DG1259" s="96">
        <v>1</v>
      </c>
      <c r="DH1259" s="72">
        <v>647.35</v>
      </c>
      <c r="DI1259" s="72">
        <v>718.46270806999996</v>
      </c>
      <c r="DJ1259" s="96">
        <v>1</v>
      </c>
      <c r="DK1259" s="72">
        <v>647.35</v>
      </c>
      <c r="DL1259" s="96">
        <v>1</v>
      </c>
      <c r="DM1259" s="72">
        <v>647.35</v>
      </c>
      <c r="DN1259" s="96">
        <v>1</v>
      </c>
      <c r="DO1259" s="96">
        <v>4.8890000000000001E-3</v>
      </c>
      <c r="DP1259" s="72">
        <v>3.16</v>
      </c>
      <c r="DQ1259" s="72">
        <v>644.19000000000005</v>
      </c>
      <c r="DR1259" t="s">
        <v>596</v>
      </c>
      <c r="DT1259" t="s">
        <v>841</v>
      </c>
    </row>
    <row r="1260" spans="1:124" x14ac:dyDescent="0.3">
      <c r="A1260" t="s">
        <v>855</v>
      </c>
      <c r="B1260">
        <v>23220</v>
      </c>
      <c r="C1260" s="95">
        <v>9590</v>
      </c>
      <c r="D1260" s="95">
        <v>39723637</v>
      </c>
      <c r="E1260" s="95">
        <v>9301</v>
      </c>
      <c r="F1260" s="95">
        <v>32585259</v>
      </c>
      <c r="G1260" s="95">
        <v>1625</v>
      </c>
      <c r="H1260" s="95">
        <v>4488660</v>
      </c>
      <c r="I1260" s="95">
        <v>1378</v>
      </c>
      <c r="J1260" s="95">
        <v>4937421</v>
      </c>
      <c r="K1260" s="95">
        <v>8566</v>
      </c>
      <c r="L1260" s="95">
        <v>38301271</v>
      </c>
      <c r="M1260" s="95">
        <v>8250</v>
      </c>
      <c r="N1260" s="95">
        <v>32511658</v>
      </c>
      <c r="O1260" s="95">
        <v>1609</v>
      </c>
      <c r="P1260" s="95">
        <v>6147465</v>
      </c>
      <c r="Q1260" s="95">
        <v>1370</v>
      </c>
      <c r="R1260" s="95">
        <v>5680178</v>
      </c>
      <c r="S1260" s="95">
        <v>6970</v>
      </c>
      <c r="T1260" s="95">
        <v>32691051</v>
      </c>
      <c r="U1260" s="95">
        <v>6618</v>
      </c>
      <c r="V1260" s="95">
        <v>26724163</v>
      </c>
      <c r="W1260" s="95">
        <v>1528</v>
      </c>
      <c r="X1260" s="95">
        <v>5067632</v>
      </c>
      <c r="Y1260" s="95">
        <v>1279</v>
      </c>
      <c r="Z1260" s="95">
        <v>5185918</v>
      </c>
      <c r="AA1260" s="95">
        <v>6693</v>
      </c>
      <c r="AB1260" s="95">
        <v>29264113</v>
      </c>
      <c r="AC1260" s="95">
        <v>6298</v>
      </c>
      <c r="AD1260" s="95">
        <v>27728223</v>
      </c>
      <c r="AE1260" s="95">
        <v>1540</v>
      </c>
      <c r="AF1260" s="95">
        <v>5760014</v>
      </c>
      <c r="AG1260" s="95">
        <v>1288</v>
      </c>
      <c r="AH1260" s="95">
        <v>5543256</v>
      </c>
      <c r="AI1260" s="95">
        <v>9328</v>
      </c>
      <c r="AJ1260" s="95">
        <v>36317694</v>
      </c>
      <c r="AK1260" s="95">
        <v>8933</v>
      </c>
      <c r="AL1260" s="95">
        <v>38819804</v>
      </c>
      <c r="AM1260" s="95">
        <v>1729</v>
      </c>
      <c r="AN1260" s="95">
        <v>6742410</v>
      </c>
      <c r="AO1260" s="95">
        <v>1490</v>
      </c>
      <c r="AP1260" s="95">
        <v>6767433</v>
      </c>
      <c r="AQ1260" s="72">
        <v>328.52</v>
      </c>
      <c r="AR1260" s="72">
        <v>292.81</v>
      </c>
      <c r="AS1260" s="72">
        <v>621.33000000000004</v>
      </c>
      <c r="AT1260" s="95">
        <v>44212297</v>
      </c>
      <c r="AU1260" s="95">
        <v>37522680</v>
      </c>
      <c r="AV1260" s="95">
        <v>11215</v>
      </c>
      <c r="AW1260" s="95">
        <v>10679</v>
      </c>
      <c r="AX1260" s="72">
        <v>364.04</v>
      </c>
      <c r="AY1260" s="72">
        <v>330.84</v>
      </c>
      <c r="AZ1260" s="72">
        <v>694.88</v>
      </c>
      <c r="BA1260" s="95">
        <v>44448736</v>
      </c>
      <c r="BB1260" s="95">
        <v>38191836</v>
      </c>
      <c r="BC1260" s="95">
        <v>10175</v>
      </c>
      <c r="BD1260" s="95">
        <v>9620</v>
      </c>
      <c r="BE1260" s="72">
        <v>370.27</v>
      </c>
      <c r="BF1260" s="72">
        <v>336.73</v>
      </c>
      <c r="BG1260" s="72">
        <v>707</v>
      </c>
      <c r="BH1260" s="95">
        <v>37758683</v>
      </c>
      <c r="BI1260" s="95">
        <v>31910081</v>
      </c>
      <c r="BJ1260" s="95">
        <v>8498</v>
      </c>
      <c r="BK1260" s="95">
        <v>7897</v>
      </c>
      <c r="BL1260" s="72">
        <v>354.51</v>
      </c>
      <c r="BM1260" s="72">
        <v>365.49</v>
      </c>
      <c r="BN1260" s="72">
        <v>720</v>
      </c>
      <c r="BO1260" s="95">
        <v>35024127</v>
      </c>
      <c r="BP1260" s="95">
        <v>33271479</v>
      </c>
      <c r="BQ1260" s="95">
        <v>8233</v>
      </c>
      <c r="BR1260" s="95">
        <v>7586</v>
      </c>
      <c r="BS1260" s="72">
        <v>324.52999999999997</v>
      </c>
      <c r="BT1260" s="72">
        <v>364.48</v>
      </c>
      <c r="BU1260" s="72">
        <v>689.01</v>
      </c>
      <c r="BV1260" s="95">
        <v>43060104</v>
      </c>
      <c r="BW1260" s="95">
        <v>45587237</v>
      </c>
      <c r="BX1260" s="95">
        <v>11057</v>
      </c>
      <c r="BY1260" s="95">
        <v>10423</v>
      </c>
      <c r="BZ1260" s="95">
        <v>10960</v>
      </c>
      <c r="CA1260" s="95">
        <v>9907</v>
      </c>
      <c r="CB1260" s="95">
        <v>8208</v>
      </c>
      <c r="CC1260" s="95">
        <v>7926</v>
      </c>
      <c r="CD1260" s="95">
        <v>10747</v>
      </c>
      <c r="CE1260" s="72">
        <v>650.75523149000003</v>
      </c>
      <c r="CF1260" s="72">
        <v>676.59346364999999</v>
      </c>
      <c r="CG1260" s="72">
        <v>712.40329333</v>
      </c>
      <c r="CH1260" s="72">
        <v>716.50152150999998</v>
      </c>
      <c r="CI1260" s="72">
        <v>731.52548966999996</v>
      </c>
      <c r="CJ1260" s="96">
        <v>0.95478295049999995</v>
      </c>
      <c r="CK1260" s="96">
        <v>1.0270273618000001</v>
      </c>
      <c r="CL1260" s="96">
        <v>0.99241540100000003</v>
      </c>
      <c r="CM1260" s="96">
        <v>1.0048827229999999</v>
      </c>
      <c r="CN1260" s="96">
        <v>0.94188105499999997</v>
      </c>
      <c r="CO1260" s="96">
        <v>0.96664755869999996</v>
      </c>
      <c r="CP1260" s="96">
        <v>1.0181558825999999</v>
      </c>
      <c r="CQ1260" s="96">
        <v>0.99584056389999998</v>
      </c>
      <c r="CR1260" s="96">
        <v>1.0224083795000001</v>
      </c>
      <c r="CS1260" s="95">
        <v>13721</v>
      </c>
      <c r="CT1260" s="95">
        <v>12616</v>
      </c>
      <c r="CU1260" s="95">
        <v>10185</v>
      </c>
      <c r="CV1260" s="95">
        <v>9649</v>
      </c>
      <c r="CW1260" s="95">
        <v>13784</v>
      </c>
      <c r="CX1260" s="96">
        <v>0.96931309200000004</v>
      </c>
      <c r="CY1260" s="96">
        <v>0.96446709900000005</v>
      </c>
      <c r="CZ1260" s="96">
        <v>0.97990554900000004</v>
      </c>
      <c r="DA1260" s="96">
        <v>0.97937606099999996</v>
      </c>
      <c r="DB1260" s="96">
        <v>0.94728343699999995</v>
      </c>
      <c r="DC1260">
        <v>2013</v>
      </c>
      <c r="DD1260" s="6">
        <v>9241</v>
      </c>
      <c r="DE1260" s="96">
        <v>1.39386024E-2</v>
      </c>
      <c r="DF1260" s="72">
        <v>774.25</v>
      </c>
      <c r="DG1260" s="96">
        <v>1</v>
      </c>
      <c r="DH1260" s="72">
        <v>774.25</v>
      </c>
      <c r="DI1260" s="72">
        <v>766.70239519999996</v>
      </c>
      <c r="DJ1260" s="96">
        <v>1</v>
      </c>
      <c r="DK1260" s="72">
        <v>774.25</v>
      </c>
      <c r="DL1260" s="96">
        <v>1</v>
      </c>
      <c r="DM1260" s="72">
        <v>774.25</v>
      </c>
      <c r="DN1260" s="96">
        <v>0.70875908099999996</v>
      </c>
      <c r="DO1260" s="96">
        <v>3.3862000000000003E-2</v>
      </c>
      <c r="DP1260" s="72">
        <v>18.579999999999998</v>
      </c>
      <c r="DQ1260" s="72">
        <v>755.67</v>
      </c>
      <c r="DR1260" t="s">
        <v>855</v>
      </c>
      <c r="DT1260" t="s">
        <v>841</v>
      </c>
    </row>
    <row r="1261" spans="1:124" x14ac:dyDescent="0.3">
      <c r="A1261" t="s">
        <v>598</v>
      </c>
      <c r="B1261">
        <v>23230</v>
      </c>
      <c r="C1261" s="95">
        <v>5015</v>
      </c>
      <c r="D1261" s="95">
        <v>18070186</v>
      </c>
      <c r="E1261" s="95">
        <v>4887</v>
      </c>
      <c r="F1261" s="95">
        <v>15358659</v>
      </c>
      <c r="G1261" s="95">
        <v>721</v>
      </c>
      <c r="H1261" s="95">
        <v>2099916</v>
      </c>
      <c r="I1261" s="95">
        <v>646</v>
      </c>
      <c r="J1261" s="95">
        <v>2122388</v>
      </c>
      <c r="K1261" s="95">
        <v>4444</v>
      </c>
      <c r="L1261" s="95">
        <v>17015821</v>
      </c>
      <c r="M1261" s="95">
        <v>4299</v>
      </c>
      <c r="N1261" s="95">
        <v>14604690</v>
      </c>
      <c r="O1261" s="95">
        <v>708</v>
      </c>
      <c r="P1261" s="95">
        <v>1511505</v>
      </c>
      <c r="Q1261" s="95">
        <v>624</v>
      </c>
      <c r="R1261" s="95">
        <v>2014452</v>
      </c>
      <c r="S1261" s="95">
        <v>4211</v>
      </c>
      <c r="T1261" s="95">
        <v>15211747</v>
      </c>
      <c r="U1261" s="95">
        <v>4044</v>
      </c>
      <c r="V1261" s="95">
        <v>13815062</v>
      </c>
      <c r="W1261" s="95">
        <v>724</v>
      </c>
      <c r="X1261" s="95">
        <v>2208073</v>
      </c>
      <c r="Y1261" s="95">
        <v>642</v>
      </c>
      <c r="Z1261" s="95">
        <v>2242445</v>
      </c>
      <c r="AA1261" s="95">
        <v>4174</v>
      </c>
      <c r="AB1261" s="95">
        <v>15419659</v>
      </c>
      <c r="AC1261" s="95">
        <v>3989</v>
      </c>
      <c r="AD1261" s="95">
        <v>14851765</v>
      </c>
      <c r="AE1261" s="95">
        <v>785</v>
      </c>
      <c r="AF1261" s="95">
        <v>1770530</v>
      </c>
      <c r="AG1261" s="95">
        <v>703</v>
      </c>
      <c r="AH1261" s="95">
        <v>2510013</v>
      </c>
      <c r="AI1261" s="95">
        <v>5201</v>
      </c>
      <c r="AJ1261" s="95">
        <v>15767190</v>
      </c>
      <c r="AK1261" s="95">
        <v>5001</v>
      </c>
      <c r="AL1261" s="95">
        <v>18414091</v>
      </c>
      <c r="AM1261" s="95">
        <v>918</v>
      </c>
      <c r="AN1261" s="95">
        <v>2136460</v>
      </c>
      <c r="AO1261" s="95">
        <v>823</v>
      </c>
      <c r="AP1261" s="95">
        <v>3012178</v>
      </c>
      <c r="AQ1261" s="72">
        <v>293.02999999999997</v>
      </c>
      <c r="AR1261" s="72">
        <v>263.27999999999997</v>
      </c>
      <c r="AS1261" s="72">
        <v>556.30999999999995</v>
      </c>
      <c r="AT1261" s="95">
        <v>20170102</v>
      </c>
      <c r="AU1261" s="95">
        <v>17481047</v>
      </c>
      <c r="AV1261" s="95">
        <v>5736</v>
      </c>
      <c r="AW1261" s="95">
        <v>5533</v>
      </c>
      <c r="AX1261" s="72">
        <v>299.68</v>
      </c>
      <c r="AY1261" s="72">
        <v>281.32</v>
      </c>
      <c r="AZ1261" s="72">
        <v>581</v>
      </c>
      <c r="BA1261" s="95">
        <v>18527326</v>
      </c>
      <c r="BB1261" s="95">
        <v>16619142</v>
      </c>
      <c r="BC1261" s="95">
        <v>5152</v>
      </c>
      <c r="BD1261" s="95">
        <v>4923</v>
      </c>
      <c r="BE1261" s="72">
        <v>294.14999999999998</v>
      </c>
      <c r="BF1261" s="72">
        <v>285.56</v>
      </c>
      <c r="BG1261" s="72">
        <v>579.71</v>
      </c>
      <c r="BH1261" s="95">
        <v>17419820</v>
      </c>
      <c r="BI1261" s="95">
        <v>16057507</v>
      </c>
      <c r="BJ1261" s="95">
        <v>4935</v>
      </c>
      <c r="BK1261" s="95">
        <v>4686</v>
      </c>
      <c r="BL1261" s="72">
        <v>288.87</v>
      </c>
      <c r="BM1261" s="72">
        <v>308.36</v>
      </c>
      <c r="BN1261" s="72">
        <v>597.23</v>
      </c>
      <c r="BO1261" s="95">
        <v>17190189</v>
      </c>
      <c r="BP1261" s="95">
        <v>17361778</v>
      </c>
      <c r="BQ1261" s="95">
        <v>4959</v>
      </c>
      <c r="BR1261" s="95">
        <v>4692</v>
      </c>
      <c r="BS1261" s="72">
        <v>243.83</v>
      </c>
      <c r="BT1261" s="72">
        <v>306.58</v>
      </c>
      <c r="BU1261" s="72">
        <v>550.41</v>
      </c>
      <c r="BV1261" s="95">
        <v>17903650</v>
      </c>
      <c r="BW1261" s="95">
        <v>21426269</v>
      </c>
      <c r="BX1261" s="95">
        <v>6119</v>
      </c>
      <c r="BY1261" s="95">
        <v>5824</v>
      </c>
      <c r="BZ1261" s="95">
        <v>5639</v>
      </c>
      <c r="CA1261" s="95">
        <v>5041</v>
      </c>
      <c r="CB1261" s="95">
        <v>4815</v>
      </c>
      <c r="CC1261" s="95">
        <v>4832</v>
      </c>
      <c r="CD1261" s="95">
        <v>5975</v>
      </c>
      <c r="CE1261" s="72">
        <v>650.75523149000003</v>
      </c>
      <c r="CF1261" s="72">
        <v>676.59346364999999</v>
      </c>
      <c r="CG1261" s="72">
        <v>712.40329333</v>
      </c>
      <c r="CH1261" s="72">
        <v>716.50152150999998</v>
      </c>
      <c r="CI1261" s="72">
        <v>731.52548966999996</v>
      </c>
      <c r="CJ1261" s="96">
        <v>0.85486827160000001</v>
      </c>
      <c r="CK1261" s="96">
        <v>0.85871358679999998</v>
      </c>
      <c r="CL1261" s="96">
        <v>0.81373851779999995</v>
      </c>
      <c r="CM1261" s="96">
        <v>0.83353626209999998</v>
      </c>
      <c r="CN1261" s="96">
        <v>0.75241397300000001</v>
      </c>
      <c r="CO1261" s="96">
        <v>0.94217409029999999</v>
      </c>
      <c r="CP1261" s="96">
        <v>0.87314449709999997</v>
      </c>
      <c r="CQ1261" s="96">
        <v>0.99584056389999998</v>
      </c>
      <c r="CR1261" s="96">
        <v>0.87679132999999998</v>
      </c>
      <c r="CS1261" s="95">
        <v>4978</v>
      </c>
      <c r="CT1261" s="95">
        <v>4517</v>
      </c>
      <c r="CU1261" s="95">
        <v>4230</v>
      </c>
      <c r="CV1261" s="95">
        <v>4148</v>
      </c>
      <c r="CW1261" s="95">
        <v>5100</v>
      </c>
      <c r="CX1261" s="96">
        <v>0.93418659000000004</v>
      </c>
      <c r="CY1261" s="96">
        <v>0.96476466699999996</v>
      </c>
      <c r="CZ1261" s="96">
        <v>0.94878448699999995</v>
      </c>
      <c r="DA1261" s="96">
        <v>0.94884259900000001</v>
      </c>
      <c r="DB1261" s="96">
        <v>0.91905589200000004</v>
      </c>
      <c r="DC1261">
        <v>2013</v>
      </c>
      <c r="DD1261" s="6">
        <v>5131.6000000000004</v>
      </c>
      <c r="DE1261" s="96">
        <v>1.6498292000000001E-3</v>
      </c>
      <c r="DF1261" s="72">
        <v>672.26</v>
      </c>
      <c r="DG1261" s="96">
        <v>1</v>
      </c>
      <c r="DH1261" s="72">
        <v>672.26</v>
      </c>
      <c r="DI1261" s="72">
        <v>718.46270806999996</v>
      </c>
      <c r="DJ1261" s="96">
        <v>1</v>
      </c>
      <c r="DK1261" s="72">
        <v>672.26</v>
      </c>
      <c r="DL1261" s="96">
        <v>1</v>
      </c>
      <c r="DM1261" s="72">
        <v>672.26</v>
      </c>
      <c r="DN1261" s="96">
        <v>1</v>
      </c>
      <c r="DO1261" s="96">
        <v>5.64E-3</v>
      </c>
      <c r="DP1261" s="72">
        <v>3.79</v>
      </c>
      <c r="DQ1261" s="72">
        <v>668.47</v>
      </c>
      <c r="DR1261" t="s">
        <v>598</v>
      </c>
      <c r="DT1261" t="s">
        <v>841</v>
      </c>
    </row>
    <row r="1262" spans="1:124" x14ac:dyDescent="0.3">
      <c r="A1262" t="s">
        <v>856</v>
      </c>
      <c r="B1262">
        <v>23240</v>
      </c>
      <c r="C1262" s="95">
        <v>50580</v>
      </c>
      <c r="D1262" s="95">
        <v>256464955</v>
      </c>
      <c r="E1262" s="95">
        <v>49086</v>
      </c>
      <c r="F1262" s="95">
        <v>197543458</v>
      </c>
      <c r="G1262" s="95">
        <v>13634</v>
      </c>
      <c r="H1262" s="95">
        <v>50434134</v>
      </c>
      <c r="I1262" s="95">
        <v>12201</v>
      </c>
      <c r="J1262" s="95">
        <v>44781430</v>
      </c>
      <c r="K1262" s="95">
        <v>47405</v>
      </c>
      <c r="L1262" s="95">
        <v>260646741</v>
      </c>
      <c r="M1262" s="95">
        <v>45927</v>
      </c>
      <c r="N1262" s="95">
        <v>191695091</v>
      </c>
      <c r="O1262" s="95">
        <v>13901</v>
      </c>
      <c r="P1262" s="95">
        <v>56067012</v>
      </c>
      <c r="Q1262" s="95">
        <v>12468</v>
      </c>
      <c r="R1262" s="95">
        <v>48976383</v>
      </c>
      <c r="S1262" s="95">
        <v>46051</v>
      </c>
      <c r="T1262" s="95">
        <v>275601797</v>
      </c>
      <c r="U1262" s="95">
        <v>44502</v>
      </c>
      <c r="V1262" s="95">
        <v>201370577</v>
      </c>
      <c r="W1262" s="95">
        <v>14021</v>
      </c>
      <c r="X1262" s="95">
        <v>61624409</v>
      </c>
      <c r="Y1262" s="95">
        <v>12654</v>
      </c>
      <c r="Z1262" s="95">
        <v>53837342</v>
      </c>
      <c r="AA1262" s="95">
        <v>41176</v>
      </c>
      <c r="AB1262" s="95">
        <v>244390515</v>
      </c>
      <c r="AC1262" s="95">
        <v>39655</v>
      </c>
      <c r="AD1262" s="95">
        <v>192432966</v>
      </c>
      <c r="AE1262" s="95">
        <v>14171</v>
      </c>
      <c r="AF1262" s="95">
        <v>66738750</v>
      </c>
      <c r="AG1262" s="95">
        <v>12828</v>
      </c>
      <c r="AH1262" s="95">
        <v>59355599</v>
      </c>
      <c r="AI1262" s="95">
        <v>46270</v>
      </c>
      <c r="AJ1262" s="95">
        <v>268056170.28999999</v>
      </c>
      <c r="AK1262" s="95">
        <v>44761</v>
      </c>
      <c r="AL1262" s="95">
        <v>222291160.84999999</v>
      </c>
      <c r="AM1262" s="95">
        <v>14933</v>
      </c>
      <c r="AN1262" s="95">
        <v>70016887</v>
      </c>
      <c r="AO1262" s="95">
        <v>13702</v>
      </c>
      <c r="AP1262" s="95">
        <v>68214721</v>
      </c>
      <c r="AQ1262" s="72">
        <v>398.28</v>
      </c>
      <c r="AR1262" s="72">
        <v>329.49</v>
      </c>
      <c r="AS1262" s="72">
        <v>727.77</v>
      </c>
      <c r="AT1262" s="95">
        <v>306899089</v>
      </c>
      <c r="AU1262" s="95">
        <v>242324888</v>
      </c>
      <c r="AV1262" s="95">
        <v>64214</v>
      </c>
      <c r="AW1262" s="95">
        <v>61287</v>
      </c>
      <c r="AX1262" s="72">
        <v>430.51</v>
      </c>
      <c r="AY1262" s="72">
        <v>343.45</v>
      </c>
      <c r="AZ1262" s="72">
        <v>773.96</v>
      </c>
      <c r="BA1262" s="95">
        <v>316713753</v>
      </c>
      <c r="BB1262" s="95">
        <v>240671474</v>
      </c>
      <c r="BC1262" s="95">
        <v>61306</v>
      </c>
      <c r="BD1262" s="95">
        <v>58395</v>
      </c>
      <c r="BE1262" s="72">
        <v>467.81</v>
      </c>
      <c r="BF1262" s="72">
        <v>372.09</v>
      </c>
      <c r="BG1262" s="72">
        <v>839.9</v>
      </c>
      <c r="BH1262" s="95">
        <v>337226206</v>
      </c>
      <c r="BI1262" s="95">
        <v>255207919</v>
      </c>
      <c r="BJ1262" s="95">
        <v>60072</v>
      </c>
      <c r="BK1262" s="95">
        <v>57156</v>
      </c>
      <c r="BL1262" s="72">
        <v>468.45</v>
      </c>
      <c r="BM1262" s="72">
        <v>399.79</v>
      </c>
      <c r="BN1262" s="72">
        <v>868.24</v>
      </c>
      <c r="BO1262" s="95">
        <v>311129265</v>
      </c>
      <c r="BP1262" s="95">
        <v>251788565</v>
      </c>
      <c r="BQ1262" s="95">
        <v>55347</v>
      </c>
      <c r="BR1262" s="95">
        <v>52483</v>
      </c>
      <c r="BS1262" s="72">
        <v>460.32</v>
      </c>
      <c r="BT1262" s="72">
        <v>414.09</v>
      </c>
      <c r="BU1262" s="72">
        <v>874.41</v>
      </c>
      <c r="BV1262" s="95">
        <v>338073057.29000002</v>
      </c>
      <c r="BW1262" s="95">
        <v>290505881.85000002</v>
      </c>
      <c r="BX1262" s="95">
        <v>61203</v>
      </c>
      <c r="BY1262" s="95">
        <v>58463</v>
      </c>
      <c r="BZ1262" s="95">
        <v>62819</v>
      </c>
      <c r="CA1262" s="95">
        <v>59900</v>
      </c>
      <c r="CB1262" s="95">
        <v>58666</v>
      </c>
      <c r="CC1262" s="95">
        <v>53987</v>
      </c>
      <c r="CD1262" s="95">
        <v>59863</v>
      </c>
      <c r="CE1262" s="72">
        <v>650.75523149000003</v>
      </c>
      <c r="CF1262" s="72">
        <v>676.59346364999999</v>
      </c>
      <c r="CG1262" s="72">
        <v>712.40329333</v>
      </c>
      <c r="CH1262" s="72">
        <v>716.50152150999998</v>
      </c>
      <c r="CI1262" s="72">
        <v>731.52548966999996</v>
      </c>
      <c r="CJ1262" s="96">
        <v>1.1183467528</v>
      </c>
      <c r="CK1262" s="96">
        <v>1.1439070011000001</v>
      </c>
      <c r="CL1262" s="96">
        <v>1.1789670372000001</v>
      </c>
      <c r="CM1262" s="96">
        <v>1.2117769103</v>
      </c>
      <c r="CN1262" s="96">
        <v>1.1953240350000001</v>
      </c>
      <c r="CO1262" s="96">
        <v>1.0927811018</v>
      </c>
      <c r="CP1262" s="96">
        <v>1.0703555775</v>
      </c>
      <c r="CQ1262" s="96">
        <v>0.99584056389999998</v>
      </c>
      <c r="CR1262" s="96">
        <v>1.0748260950999999</v>
      </c>
      <c r="CS1262" s="95">
        <v>59528</v>
      </c>
      <c r="CT1262" s="95">
        <v>57210</v>
      </c>
      <c r="CU1262" s="95">
        <v>55788</v>
      </c>
      <c r="CV1262" s="95">
        <v>50420</v>
      </c>
      <c r="CW1262" s="95">
        <v>56584</v>
      </c>
      <c r="CX1262" s="96">
        <v>1.0748945240000001</v>
      </c>
      <c r="CY1262" s="96">
        <v>1.0962973410000001</v>
      </c>
      <c r="CZ1262" s="96">
        <v>1.1068131560000001</v>
      </c>
      <c r="DA1262" s="96">
        <v>1.1107131720000001</v>
      </c>
      <c r="DB1262" s="96">
        <v>1.0782298669999999</v>
      </c>
      <c r="DC1262">
        <v>2013</v>
      </c>
      <c r="DD1262" s="6">
        <v>57556.800000000003</v>
      </c>
      <c r="DE1262" s="96">
        <v>2.0318420100000002E-2</v>
      </c>
      <c r="DF1262" s="72">
        <v>808.68</v>
      </c>
      <c r="DG1262" s="96">
        <v>1</v>
      </c>
      <c r="DH1262" s="72">
        <v>808.68</v>
      </c>
      <c r="DI1262" s="72">
        <v>808.68</v>
      </c>
      <c r="DJ1262" s="96">
        <v>1</v>
      </c>
      <c r="DK1262" s="72">
        <v>808.68</v>
      </c>
      <c r="DL1262" s="96">
        <v>1</v>
      </c>
      <c r="DM1262" s="72">
        <v>808.68</v>
      </c>
      <c r="DN1262" s="96">
        <v>0.47777357510000001</v>
      </c>
      <c r="DO1262" s="96">
        <v>5.0233E-2</v>
      </c>
      <c r="DP1262" s="72">
        <v>19.41</v>
      </c>
      <c r="DQ1262" s="72">
        <v>789.27</v>
      </c>
      <c r="DR1262" t="s">
        <v>856</v>
      </c>
      <c r="DT1262" t="s">
        <v>841</v>
      </c>
    </row>
    <row r="1263" spans="1:124" x14ac:dyDescent="0.3">
      <c r="A1263" t="s">
        <v>857</v>
      </c>
      <c r="B1263">
        <v>23250</v>
      </c>
      <c r="C1263" s="95">
        <v>5331</v>
      </c>
      <c r="D1263" s="95">
        <v>21728129</v>
      </c>
      <c r="E1263" s="95">
        <v>5262</v>
      </c>
      <c r="F1263" s="95">
        <v>17969142</v>
      </c>
      <c r="G1263" s="95">
        <v>1050</v>
      </c>
      <c r="H1263" s="95">
        <v>3345787</v>
      </c>
      <c r="I1263" s="95">
        <v>964</v>
      </c>
      <c r="J1263" s="95">
        <v>3699507</v>
      </c>
      <c r="K1263" s="95">
        <v>4902</v>
      </c>
      <c r="L1263" s="95">
        <v>19169868</v>
      </c>
      <c r="M1263" s="95">
        <v>4826</v>
      </c>
      <c r="N1263" s="95">
        <v>18412644</v>
      </c>
      <c r="O1263" s="95">
        <v>1066</v>
      </c>
      <c r="P1263" s="95">
        <v>3083564</v>
      </c>
      <c r="Q1263" s="95">
        <v>969</v>
      </c>
      <c r="R1263" s="95">
        <v>3518939</v>
      </c>
      <c r="S1263" s="95">
        <v>4710</v>
      </c>
      <c r="T1263" s="95">
        <v>19763197</v>
      </c>
      <c r="U1263" s="95">
        <v>4622</v>
      </c>
      <c r="V1263" s="95">
        <v>19299725</v>
      </c>
      <c r="W1263" s="95">
        <v>1063</v>
      </c>
      <c r="X1263" s="95">
        <v>3163945</v>
      </c>
      <c r="Y1263" s="95">
        <v>959</v>
      </c>
      <c r="Z1263" s="95">
        <v>3647560</v>
      </c>
      <c r="AA1263" s="95">
        <v>4640</v>
      </c>
      <c r="AB1263" s="95">
        <v>19335539</v>
      </c>
      <c r="AC1263" s="95">
        <v>4537</v>
      </c>
      <c r="AD1263" s="95">
        <v>18936697</v>
      </c>
      <c r="AE1263" s="95">
        <v>1104</v>
      </c>
      <c r="AF1263" s="95">
        <v>3836035</v>
      </c>
      <c r="AG1263" s="95">
        <v>1002</v>
      </c>
      <c r="AH1263" s="95">
        <v>4192477</v>
      </c>
      <c r="AI1263" s="95">
        <v>5337</v>
      </c>
      <c r="AJ1263" s="95">
        <v>22517166</v>
      </c>
      <c r="AK1263" s="95">
        <v>5227</v>
      </c>
      <c r="AL1263" s="95">
        <v>23123206</v>
      </c>
      <c r="AM1263" s="95">
        <v>1161</v>
      </c>
      <c r="AN1263" s="95">
        <v>4090069</v>
      </c>
      <c r="AO1263" s="95">
        <v>1066</v>
      </c>
      <c r="AP1263" s="95">
        <v>4816365</v>
      </c>
      <c r="AQ1263" s="72">
        <v>327.45999999999998</v>
      </c>
      <c r="AR1263" s="72">
        <v>290.02999999999997</v>
      </c>
      <c r="AS1263" s="72">
        <v>617.49</v>
      </c>
      <c r="AT1263" s="95">
        <v>25073916</v>
      </c>
      <c r="AU1263" s="95">
        <v>21668649</v>
      </c>
      <c r="AV1263" s="95">
        <v>6381</v>
      </c>
      <c r="AW1263" s="95">
        <v>6226</v>
      </c>
      <c r="AX1263" s="72">
        <v>310.73</v>
      </c>
      <c r="AY1263" s="72">
        <v>315.38</v>
      </c>
      <c r="AZ1263" s="72">
        <v>626.11</v>
      </c>
      <c r="BA1263" s="95">
        <v>22253432</v>
      </c>
      <c r="BB1263" s="95">
        <v>21931583</v>
      </c>
      <c r="BC1263" s="95">
        <v>5968</v>
      </c>
      <c r="BD1263" s="95">
        <v>5795</v>
      </c>
      <c r="BE1263" s="72">
        <v>330.95</v>
      </c>
      <c r="BF1263" s="72">
        <v>342.64</v>
      </c>
      <c r="BG1263" s="72">
        <v>673.59</v>
      </c>
      <c r="BH1263" s="95">
        <v>22927142</v>
      </c>
      <c r="BI1263" s="95">
        <v>22947285</v>
      </c>
      <c r="BJ1263" s="95">
        <v>5773</v>
      </c>
      <c r="BK1263" s="95">
        <v>5581</v>
      </c>
      <c r="BL1263" s="72">
        <v>336.17</v>
      </c>
      <c r="BM1263" s="72">
        <v>347.97</v>
      </c>
      <c r="BN1263" s="72">
        <v>684.14</v>
      </c>
      <c r="BO1263" s="95">
        <v>23171574</v>
      </c>
      <c r="BP1263" s="95">
        <v>23129174</v>
      </c>
      <c r="BQ1263" s="95">
        <v>5744</v>
      </c>
      <c r="BR1263" s="95">
        <v>5539</v>
      </c>
      <c r="BS1263" s="72">
        <v>341.22</v>
      </c>
      <c r="BT1263" s="72">
        <v>369.98</v>
      </c>
      <c r="BU1263" s="72">
        <v>711.2</v>
      </c>
      <c r="BV1263" s="95">
        <v>26607235</v>
      </c>
      <c r="BW1263" s="95">
        <v>27939571</v>
      </c>
      <c r="BX1263" s="95">
        <v>6498</v>
      </c>
      <c r="BY1263" s="95">
        <v>6293</v>
      </c>
      <c r="BZ1263" s="95">
        <v>6307</v>
      </c>
      <c r="CA1263" s="95">
        <v>5884</v>
      </c>
      <c r="CB1263" s="95">
        <v>5680</v>
      </c>
      <c r="CC1263" s="95">
        <v>5647</v>
      </c>
      <c r="CD1263" s="95">
        <v>6398</v>
      </c>
      <c r="CE1263" s="72">
        <v>650.75523149000003</v>
      </c>
      <c r="CF1263" s="72">
        <v>676.59346364999999</v>
      </c>
      <c r="CG1263" s="72">
        <v>712.40329333</v>
      </c>
      <c r="CH1263" s="72">
        <v>716.50152150999998</v>
      </c>
      <c r="CI1263" s="72">
        <v>731.52548966999996</v>
      </c>
      <c r="CJ1263" s="96">
        <v>0.94888211440000003</v>
      </c>
      <c r="CK1263" s="96">
        <v>0.92538582420000004</v>
      </c>
      <c r="CL1263" s="96">
        <v>0.94551780760000004</v>
      </c>
      <c r="CM1263" s="96">
        <v>0.95483398070000003</v>
      </c>
      <c r="CN1263" s="96">
        <v>0.97221492629999995</v>
      </c>
      <c r="CO1263" s="96">
        <v>0.96471088370000002</v>
      </c>
      <c r="CP1263" s="96">
        <v>0.98409476520000005</v>
      </c>
      <c r="CQ1263" s="96">
        <v>0.99584056389999998</v>
      </c>
      <c r="CR1263" s="96">
        <v>0.98820500020000002</v>
      </c>
      <c r="CS1263" s="95">
        <v>6127</v>
      </c>
      <c r="CT1263" s="95">
        <v>5834</v>
      </c>
      <c r="CU1263" s="95">
        <v>5614</v>
      </c>
      <c r="CV1263" s="95">
        <v>5545</v>
      </c>
      <c r="CW1263" s="95">
        <v>6340</v>
      </c>
      <c r="CX1263" s="96">
        <v>0.95905205999999998</v>
      </c>
      <c r="CY1263" s="96">
        <v>0.96737434099999997</v>
      </c>
      <c r="CZ1263" s="96">
        <v>0.96975566000000002</v>
      </c>
      <c r="DA1263" s="96">
        <v>0.96744739000000002</v>
      </c>
      <c r="DB1263" s="96">
        <v>0.96086824999999998</v>
      </c>
      <c r="DC1263">
        <v>2013</v>
      </c>
      <c r="DD1263" s="6">
        <v>5886.8</v>
      </c>
      <c r="DE1263" s="96">
        <v>5.7993962999999997E-3</v>
      </c>
      <c r="DF1263" s="72">
        <v>754.53</v>
      </c>
      <c r="DG1263" s="96">
        <v>1</v>
      </c>
      <c r="DH1263" s="72">
        <v>754.53</v>
      </c>
      <c r="DI1263" s="72">
        <v>718.46270806999996</v>
      </c>
      <c r="DJ1263" s="96">
        <v>1</v>
      </c>
      <c r="DK1263" s="72">
        <v>754.53</v>
      </c>
      <c r="DL1263" s="96">
        <v>1</v>
      </c>
      <c r="DM1263" s="72">
        <v>754.53</v>
      </c>
      <c r="DN1263" s="96">
        <v>1</v>
      </c>
      <c r="DO1263" s="96">
        <v>1.5931000000000001E-2</v>
      </c>
      <c r="DP1263" s="72">
        <v>12.02</v>
      </c>
      <c r="DQ1263" s="72">
        <v>742.51</v>
      </c>
      <c r="DR1263" t="s">
        <v>857</v>
      </c>
      <c r="DT1263" t="s">
        <v>841</v>
      </c>
    </row>
    <row r="1264" spans="1:124" x14ac:dyDescent="0.3">
      <c r="A1264" t="s">
        <v>858</v>
      </c>
      <c r="B1264">
        <v>23260</v>
      </c>
      <c r="C1264" s="95">
        <v>3315</v>
      </c>
      <c r="D1264" s="95">
        <v>10405420</v>
      </c>
      <c r="E1264" s="95">
        <v>3243</v>
      </c>
      <c r="F1264" s="95">
        <v>10413713</v>
      </c>
      <c r="G1264" s="95">
        <v>563</v>
      </c>
      <c r="H1264" s="95">
        <v>1322690</v>
      </c>
      <c r="I1264" s="95">
        <v>506</v>
      </c>
      <c r="J1264" s="95">
        <v>1730473</v>
      </c>
      <c r="K1264" s="95">
        <v>2743</v>
      </c>
      <c r="L1264" s="95">
        <v>8219311</v>
      </c>
      <c r="M1264" s="95">
        <v>2658</v>
      </c>
      <c r="N1264" s="95">
        <v>8823904</v>
      </c>
      <c r="O1264" s="95">
        <v>566</v>
      </c>
      <c r="P1264" s="95">
        <v>1329005</v>
      </c>
      <c r="Q1264" s="95">
        <v>510</v>
      </c>
      <c r="R1264" s="95">
        <v>2101995</v>
      </c>
      <c r="S1264" s="95">
        <v>2519</v>
      </c>
      <c r="T1264" s="95">
        <v>7628242</v>
      </c>
      <c r="U1264" s="95">
        <v>2422</v>
      </c>
      <c r="V1264" s="95">
        <v>8275630</v>
      </c>
      <c r="W1264" s="95">
        <v>555</v>
      </c>
      <c r="X1264" s="95">
        <v>1077025</v>
      </c>
      <c r="Y1264" s="95">
        <v>499</v>
      </c>
      <c r="Z1264" s="95">
        <v>1947010</v>
      </c>
      <c r="AA1264" s="95">
        <v>2515</v>
      </c>
      <c r="AB1264" s="95">
        <v>7884551</v>
      </c>
      <c r="AC1264" s="95">
        <v>2410</v>
      </c>
      <c r="AD1264" s="95">
        <v>8993443</v>
      </c>
      <c r="AE1264" s="95">
        <v>554</v>
      </c>
      <c r="AF1264" s="95">
        <v>1153300</v>
      </c>
      <c r="AG1264" s="95">
        <v>514</v>
      </c>
      <c r="AH1264" s="95">
        <v>2475961</v>
      </c>
      <c r="AI1264" s="95">
        <v>2949</v>
      </c>
      <c r="AJ1264" s="95">
        <v>9442136</v>
      </c>
      <c r="AK1264" s="95">
        <v>2844</v>
      </c>
      <c r="AL1264" s="95">
        <v>11498437</v>
      </c>
      <c r="AM1264" s="95">
        <v>593</v>
      </c>
      <c r="AN1264" s="95">
        <v>1911560</v>
      </c>
      <c r="AO1264" s="95">
        <v>550</v>
      </c>
      <c r="AP1264" s="95">
        <v>2709404.81</v>
      </c>
      <c r="AQ1264" s="72">
        <v>252.02</v>
      </c>
      <c r="AR1264" s="72">
        <v>269.94</v>
      </c>
      <c r="AS1264" s="72">
        <v>521.96</v>
      </c>
      <c r="AT1264" s="95">
        <v>11728110</v>
      </c>
      <c r="AU1264" s="95">
        <v>12144186</v>
      </c>
      <c r="AV1264" s="95">
        <v>3878</v>
      </c>
      <c r="AW1264" s="95">
        <v>3749</v>
      </c>
      <c r="AX1264" s="72">
        <v>240.46</v>
      </c>
      <c r="AY1264" s="72">
        <v>287.39999999999998</v>
      </c>
      <c r="AZ1264" s="72">
        <v>527.86</v>
      </c>
      <c r="BA1264" s="95">
        <v>9548316</v>
      </c>
      <c r="BB1264" s="95">
        <v>10925899</v>
      </c>
      <c r="BC1264" s="95">
        <v>3309</v>
      </c>
      <c r="BD1264" s="95">
        <v>3168</v>
      </c>
      <c r="BE1264" s="72">
        <v>235.99</v>
      </c>
      <c r="BF1264" s="72">
        <v>291.64</v>
      </c>
      <c r="BG1264" s="72">
        <v>527.63</v>
      </c>
      <c r="BH1264" s="95">
        <v>8705267</v>
      </c>
      <c r="BI1264" s="95">
        <v>10222640</v>
      </c>
      <c r="BJ1264" s="95">
        <v>3074</v>
      </c>
      <c r="BK1264" s="95">
        <v>2921</v>
      </c>
      <c r="BL1264" s="72">
        <v>245.41</v>
      </c>
      <c r="BM1264" s="72">
        <v>326.88</v>
      </c>
      <c r="BN1264" s="72">
        <v>572.29</v>
      </c>
      <c r="BO1264" s="95">
        <v>9037851</v>
      </c>
      <c r="BP1264" s="95">
        <v>11469404</v>
      </c>
      <c r="BQ1264" s="95">
        <v>3069</v>
      </c>
      <c r="BR1264" s="95">
        <v>2924</v>
      </c>
      <c r="BS1264" s="72">
        <v>267.12</v>
      </c>
      <c r="BT1264" s="72">
        <v>348.85</v>
      </c>
      <c r="BU1264" s="72">
        <v>615.97</v>
      </c>
      <c r="BV1264" s="95">
        <v>11353696</v>
      </c>
      <c r="BW1264" s="95">
        <v>14207841.810000001</v>
      </c>
      <c r="BX1264" s="95">
        <v>3542</v>
      </c>
      <c r="BY1264" s="95">
        <v>3394</v>
      </c>
      <c r="BZ1264" s="95">
        <v>3817</v>
      </c>
      <c r="CA1264" s="95">
        <v>3241</v>
      </c>
      <c r="CB1264" s="95">
        <v>3000</v>
      </c>
      <c r="CC1264" s="95">
        <v>3000</v>
      </c>
      <c r="CD1264" s="95">
        <v>3470</v>
      </c>
      <c r="CE1264" s="72">
        <v>650.75523149000003</v>
      </c>
      <c r="CF1264" s="72">
        <v>676.59346364999999</v>
      </c>
      <c r="CG1264" s="72">
        <v>712.40329333</v>
      </c>
      <c r="CH1264" s="72">
        <v>716.50152150999998</v>
      </c>
      <c r="CI1264" s="72">
        <v>731.52548966999996</v>
      </c>
      <c r="CJ1264" s="96">
        <v>0.80208344819999999</v>
      </c>
      <c r="CK1264" s="96">
        <v>0.78017307049999995</v>
      </c>
      <c r="CL1264" s="96">
        <v>0.74063385859999997</v>
      </c>
      <c r="CM1264" s="96">
        <v>0.79872824109999996</v>
      </c>
      <c r="CN1264" s="96">
        <v>0.84203491019999999</v>
      </c>
      <c r="CO1264" s="96">
        <v>0.96895485370000001</v>
      </c>
      <c r="CP1264" s="96">
        <v>0.81812966070000004</v>
      </c>
      <c r="CQ1264" s="96">
        <v>0.99584056389999998</v>
      </c>
      <c r="CR1264" s="96">
        <v>0.82154671489999997</v>
      </c>
      <c r="CS1264" s="95">
        <v>3448</v>
      </c>
      <c r="CT1264" s="95">
        <v>2905</v>
      </c>
      <c r="CU1264" s="95">
        <v>2710</v>
      </c>
      <c r="CV1264" s="95">
        <v>2747</v>
      </c>
      <c r="CW1264" s="95">
        <v>3192</v>
      </c>
      <c r="CX1264" s="96">
        <v>0.98467782699999995</v>
      </c>
      <c r="CY1264" s="96">
        <v>0.99326093599999998</v>
      </c>
      <c r="CZ1264" s="96">
        <v>0.97940358699999996</v>
      </c>
      <c r="DA1264" s="96">
        <v>0.95243554100000005</v>
      </c>
      <c r="DB1264" s="96">
        <v>0.93519561299999998</v>
      </c>
      <c r="DC1264">
        <v>2013</v>
      </c>
      <c r="DD1264" s="6">
        <v>3231.2</v>
      </c>
      <c r="DE1264" s="96">
        <v>2.5819618000000001E-3</v>
      </c>
      <c r="DF1264" s="72">
        <v>629.30999999999995</v>
      </c>
      <c r="DG1264" s="96">
        <v>1</v>
      </c>
      <c r="DH1264" s="72">
        <v>629.30999999999995</v>
      </c>
      <c r="DI1264" s="72">
        <v>718.46270806999996</v>
      </c>
      <c r="DJ1264" s="96">
        <v>1</v>
      </c>
      <c r="DK1264" s="72">
        <v>629.30999999999995</v>
      </c>
      <c r="DL1264" s="96">
        <v>1</v>
      </c>
      <c r="DM1264" s="72">
        <v>629.30999999999995</v>
      </c>
      <c r="DN1264" s="96">
        <v>1</v>
      </c>
      <c r="DO1264" s="96">
        <v>7.7949999999999998E-3</v>
      </c>
      <c r="DP1264" s="72">
        <v>4.91</v>
      </c>
      <c r="DQ1264" s="72">
        <v>624.4</v>
      </c>
      <c r="DR1264" t="s">
        <v>858</v>
      </c>
      <c r="DT1264" t="s">
        <v>841</v>
      </c>
    </row>
    <row r="1265" spans="1:124" x14ac:dyDescent="0.3">
      <c r="A1265" t="s">
        <v>859</v>
      </c>
      <c r="B1265">
        <v>23270</v>
      </c>
      <c r="C1265" s="95">
        <v>13138</v>
      </c>
      <c r="D1265" s="95">
        <v>42508378</v>
      </c>
      <c r="E1265" s="95">
        <v>12711</v>
      </c>
      <c r="F1265" s="95">
        <v>41387865</v>
      </c>
      <c r="G1265" s="95">
        <v>2070</v>
      </c>
      <c r="H1265" s="95">
        <v>5265284</v>
      </c>
      <c r="I1265" s="95">
        <v>1847</v>
      </c>
      <c r="J1265" s="95">
        <v>5940122</v>
      </c>
      <c r="K1265" s="95">
        <v>11618</v>
      </c>
      <c r="L1265" s="95">
        <v>37706482</v>
      </c>
      <c r="M1265" s="95">
        <v>11121</v>
      </c>
      <c r="N1265" s="95">
        <v>38148942</v>
      </c>
      <c r="O1265" s="95">
        <v>2116</v>
      </c>
      <c r="P1265" s="95">
        <v>5532362</v>
      </c>
      <c r="Q1265" s="95">
        <v>1882</v>
      </c>
      <c r="R1265" s="95">
        <v>7070995</v>
      </c>
      <c r="S1265" s="95">
        <v>10463</v>
      </c>
      <c r="T1265" s="95">
        <v>38092259</v>
      </c>
      <c r="U1265" s="95">
        <v>9895</v>
      </c>
      <c r="V1265" s="95">
        <v>34400232</v>
      </c>
      <c r="W1265" s="95">
        <v>2115</v>
      </c>
      <c r="X1265" s="95">
        <v>5564349</v>
      </c>
      <c r="Y1265" s="95">
        <v>1877</v>
      </c>
      <c r="Z1265" s="95">
        <v>7444766</v>
      </c>
      <c r="AA1265" s="95">
        <v>10299</v>
      </c>
      <c r="AB1265" s="95">
        <v>36760488</v>
      </c>
      <c r="AC1265" s="95">
        <v>9684</v>
      </c>
      <c r="AD1265" s="95">
        <v>35586713</v>
      </c>
      <c r="AE1265" s="95">
        <v>2274</v>
      </c>
      <c r="AF1265" s="95">
        <v>6820438</v>
      </c>
      <c r="AG1265" s="95">
        <v>2029</v>
      </c>
      <c r="AH1265" s="95">
        <v>8106057</v>
      </c>
      <c r="AI1265" s="95">
        <v>13055</v>
      </c>
      <c r="AJ1265" s="95">
        <v>47157662.710000001</v>
      </c>
      <c r="AK1265" s="95">
        <v>12419</v>
      </c>
      <c r="AL1265" s="95">
        <v>48293057.259999998</v>
      </c>
      <c r="AM1265" s="95">
        <v>2481</v>
      </c>
      <c r="AN1265" s="95">
        <v>8084825</v>
      </c>
      <c r="AO1265" s="95">
        <v>2237</v>
      </c>
      <c r="AP1265" s="95">
        <v>8888594</v>
      </c>
      <c r="AQ1265" s="72">
        <v>261.77999999999997</v>
      </c>
      <c r="AR1265" s="72">
        <v>270.92</v>
      </c>
      <c r="AS1265" s="72">
        <v>532.70000000000005</v>
      </c>
      <c r="AT1265" s="95">
        <v>47773662</v>
      </c>
      <c r="AU1265" s="95">
        <v>47327987</v>
      </c>
      <c r="AV1265" s="95">
        <v>15208</v>
      </c>
      <c r="AW1265" s="95">
        <v>14558</v>
      </c>
      <c r="AX1265" s="72">
        <v>262.36</v>
      </c>
      <c r="AY1265" s="72">
        <v>289.8</v>
      </c>
      <c r="AZ1265" s="72">
        <v>552.16</v>
      </c>
      <c r="BA1265" s="95">
        <v>43238844</v>
      </c>
      <c r="BB1265" s="95">
        <v>45219937</v>
      </c>
      <c r="BC1265" s="95">
        <v>13734</v>
      </c>
      <c r="BD1265" s="95">
        <v>13003</v>
      </c>
      <c r="BE1265" s="72">
        <v>289.24</v>
      </c>
      <c r="BF1265" s="72">
        <v>296.22000000000003</v>
      </c>
      <c r="BG1265" s="72">
        <v>585.46</v>
      </c>
      <c r="BH1265" s="95">
        <v>43656608</v>
      </c>
      <c r="BI1265" s="95">
        <v>41844998</v>
      </c>
      <c r="BJ1265" s="95">
        <v>12578</v>
      </c>
      <c r="BK1265" s="95">
        <v>11772</v>
      </c>
      <c r="BL1265" s="72">
        <v>288.85000000000002</v>
      </c>
      <c r="BM1265" s="72">
        <v>310.86</v>
      </c>
      <c r="BN1265" s="72">
        <v>599.71</v>
      </c>
      <c r="BO1265" s="95">
        <v>43580926</v>
      </c>
      <c r="BP1265" s="95">
        <v>43692770</v>
      </c>
      <c r="BQ1265" s="95">
        <v>12573</v>
      </c>
      <c r="BR1265" s="95">
        <v>11713</v>
      </c>
      <c r="BS1265" s="72">
        <v>296.31</v>
      </c>
      <c r="BT1265" s="72">
        <v>325.13</v>
      </c>
      <c r="BU1265" s="72">
        <v>621.44000000000005</v>
      </c>
      <c r="BV1265" s="95">
        <v>55242487.710000001</v>
      </c>
      <c r="BW1265" s="95">
        <v>57181651.259999998</v>
      </c>
      <c r="BX1265" s="95">
        <v>15536</v>
      </c>
      <c r="BY1265" s="95">
        <v>14656</v>
      </c>
      <c r="BZ1265" s="95">
        <v>14898</v>
      </c>
      <c r="CA1265" s="95">
        <v>13381</v>
      </c>
      <c r="CB1265" s="95">
        <v>12190</v>
      </c>
      <c r="CC1265" s="95">
        <v>12165</v>
      </c>
      <c r="CD1265" s="95">
        <v>15106</v>
      </c>
      <c r="CE1265" s="72">
        <v>650.75523149000003</v>
      </c>
      <c r="CF1265" s="72">
        <v>676.59346364999999</v>
      </c>
      <c r="CG1265" s="72">
        <v>712.40329333</v>
      </c>
      <c r="CH1265" s="72">
        <v>716.50152150999998</v>
      </c>
      <c r="CI1265" s="72">
        <v>731.52548966999996</v>
      </c>
      <c r="CJ1265" s="96">
        <v>0.81858734929999999</v>
      </c>
      <c r="CK1265" s="96">
        <v>0.81608828590000004</v>
      </c>
      <c r="CL1265" s="96">
        <v>0.8218097888</v>
      </c>
      <c r="CM1265" s="96">
        <v>0.8369975248</v>
      </c>
      <c r="CN1265" s="96">
        <v>0.84951243499999995</v>
      </c>
      <c r="CO1265" s="96">
        <v>0.94616763459999997</v>
      </c>
      <c r="CP1265" s="96">
        <v>0.8757423594</v>
      </c>
      <c r="CQ1265" s="96">
        <v>0.99584056389999998</v>
      </c>
      <c r="CR1265" s="96">
        <v>0.87940004260000004</v>
      </c>
      <c r="CS1265" s="95">
        <v>12684</v>
      </c>
      <c r="CT1265" s="95">
        <v>11356</v>
      </c>
      <c r="CU1265" s="95">
        <v>10229</v>
      </c>
      <c r="CV1265" s="95">
        <v>10040</v>
      </c>
      <c r="CW1265" s="95">
        <v>12498</v>
      </c>
      <c r="CX1265" s="96">
        <v>0.92876292599999999</v>
      </c>
      <c r="CY1265" s="96">
        <v>0.93691187899999995</v>
      </c>
      <c r="CZ1265" s="96">
        <v>0.96334646499999999</v>
      </c>
      <c r="DA1265" s="96">
        <v>0.96021866700000003</v>
      </c>
      <c r="DB1265" s="96">
        <v>0.94689375600000003</v>
      </c>
      <c r="DC1265">
        <v>2013</v>
      </c>
      <c r="DD1265" s="6">
        <v>13140.4</v>
      </c>
      <c r="DE1265" s="96">
        <v>3.5498729999999998E-3</v>
      </c>
      <c r="DF1265" s="72">
        <v>672.97</v>
      </c>
      <c r="DG1265" s="96">
        <v>1</v>
      </c>
      <c r="DH1265" s="72">
        <v>672.97</v>
      </c>
      <c r="DI1265" s="72">
        <v>718.46270806999996</v>
      </c>
      <c r="DJ1265" s="96">
        <v>1</v>
      </c>
      <c r="DK1265" s="72">
        <v>672.97</v>
      </c>
      <c r="DL1265" s="96">
        <v>1</v>
      </c>
      <c r="DM1265" s="72">
        <v>672.97</v>
      </c>
      <c r="DN1265" s="96">
        <v>1</v>
      </c>
      <c r="DO1265" s="96">
        <v>9.8659999999999998E-3</v>
      </c>
      <c r="DP1265" s="72">
        <v>6.64</v>
      </c>
      <c r="DQ1265" s="72">
        <v>666.33</v>
      </c>
      <c r="DR1265" t="s">
        <v>859</v>
      </c>
      <c r="DT1265" t="s">
        <v>841</v>
      </c>
    </row>
    <row r="1266" spans="1:124" x14ac:dyDescent="0.3">
      <c r="A1266" t="s">
        <v>860</v>
      </c>
      <c r="B1266">
        <v>23280</v>
      </c>
      <c r="C1266" s="95">
        <v>5785</v>
      </c>
      <c r="D1266" s="95">
        <v>25288571</v>
      </c>
      <c r="E1266" s="95">
        <v>5628</v>
      </c>
      <c r="F1266" s="95">
        <v>18573258</v>
      </c>
      <c r="G1266" s="95">
        <v>976</v>
      </c>
      <c r="H1266" s="95">
        <v>3453421</v>
      </c>
      <c r="I1266" s="95">
        <v>863</v>
      </c>
      <c r="J1266" s="95">
        <v>2956659</v>
      </c>
      <c r="K1266" s="95">
        <v>5174</v>
      </c>
      <c r="L1266" s="95">
        <v>22391607</v>
      </c>
      <c r="M1266" s="95">
        <v>4995</v>
      </c>
      <c r="N1266" s="95">
        <v>17503961</v>
      </c>
      <c r="O1266" s="95">
        <v>977</v>
      </c>
      <c r="P1266" s="95">
        <v>3644646</v>
      </c>
      <c r="Q1266" s="95">
        <v>861</v>
      </c>
      <c r="R1266" s="95">
        <v>3115280</v>
      </c>
      <c r="S1266" s="95">
        <v>4868</v>
      </c>
      <c r="T1266" s="95">
        <v>23631876</v>
      </c>
      <c r="U1266" s="95">
        <v>4683</v>
      </c>
      <c r="V1266" s="95">
        <v>17893548</v>
      </c>
      <c r="W1266" s="95">
        <v>1010</v>
      </c>
      <c r="X1266" s="95">
        <v>2472871</v>
      </c>
      <c r="Y1266" s="95">
        <v>891</v>
      </c>
      <c r="Z1266" s="95">
        <v>3262263</v>
      </c>
      <c r="AA1266" s="95">
        <v>4775</v>
      </c>
      <c r="AB1266" s="95">
        <v>24763822</v>
      </c>
      <c r="AC1266" s="95">
        <v>4580</v>
      </c>
      <c r="AD1266" s="95">
        <v>17838893</v>
      </c>
      <c r="AE1266" s="95">
        <v>1032</v>
      </c>
      <c r="AF1266" s="95">
        <v>4011398</v>
      </c>
      <c r="AG1266" s="95">
        <v>907</v>
      </c>
      <c r="AH1266" s="95">
        <v>3535471</v>
      </c>
      <c r="AI1266" s="95">
        <v>5731</v>
      </c>
      <c r="AJ1266" s="95">
        <v>28803662</v>
      </c>
      <c r="AK1266" s="95">
        <v>5537</v>
      </c>
      <c r="AL1266" s="95">
        <v>21887273</v>
      </c>
      <c r="AM1266" s="95">
        <v>1146</v>
      </c>
      <c r="AN1266" s="95">
        <v>4698832</v>
      </c>
      <c r="AO1266" s="95">
        <v>1012</v>
      </c>
      <c r="AP1266" s="95">
        <v>4360314</v>
      </c>
      <c r="AQ1266" s="72">
        <v>354.26</v>
      </c>
      <c r="AR1266" s="72">
        <v>276.41000000000003</v>
      </c>
      <c r="AS1266" s="72">
        <v>630.66999999999996</v>
      </c>
      <c r="AT1266" s="95">
        <v>28741992</v>
      </c>
      <c r="AU1266" s="95">
        <v>21529917</v>
      </c>
      <c r="AV1266" s="95">
        <v>6761</v>
      </c>
      <c r="AW1266" s="95">
        <v>6491</v>
      </c>
      <c r="AX1266" s="72">
        <v>352.74</v>
      </c>
      <c r="AY1266" s="72">
        <v>293.42</v>
      </c>
      <c r="AZ1266" s="72">
        <v>646.16</v>
      </c>
      <c r="BA1266" s="95">
        <v>26036253</v>
      </c>
      <c r="BB1266" s="95">
        <v>20619241</v>
      </c>
      <c r="BC1266" s="95">
        <v>6151</v>
      </c>
      <c r="BD1266" s="95">
        <v>5856</v>
      </c>
      <c r="BE1266" s="72">
        <v>370.09</v>
      </c>
      <c r="BF1266" s="72">
        <v>316.29000000000002</v>
      </c>
      <c r="BG1266" s="72">
        <v>686.38</v>
      </c>
      <c r="BH1266" s="95">
        <v>26104747</v>
      </c>
      <c r="BI1266" s="95">
        <v>21155811</v>
      </c>
      <c r="BJ1266" s="95">
        <v>5878</v>
      </c>
      <c r="BK1266" s="95">
        <v>5574</v>
      </c>
      <c r="BL1266" s="72">
        <v>412.94</v>
      </c>
      <c r="BM1266" s="72">
        <v>324.62</v>
      </c>
      <c r="BN1266" s="72">
        <v>737.56</v>
      </c>
      <c r="BO1266" s="95">
        <v>28775220</v>
      </c>
      <c r="BP1266" s="95">
        <v>21374364</v>
      </c>
      <c r="BQ1266" s="95">
        <v>5807</v>
      </c>
      <c r="BR1266" s="95">
        <v>5487</v>
      </c>
      <c r="BS1266" s="72">
        <v>405.97</v>
      </c>
      <c r="BT1266" s="72">
        <v>333.99</v>
      </c>
      <c r="BU1266" s="72">
        <v>739.96</v>
      </c>
      <c r="BV1266" s="95">
        <v>33502494</v>
      </c>
      <c r="BW1266" s="95">
        <v>26247587</v>
      </c>
      <c r="BX1266" s="95">
        <v>6877</v>
      </c>
      <c r="BY1266" s="95">
        <v>6549</v>
      </c>
      <c r="BZ1266" s="95">
        <v>6632</v>
      </c>
      <c r="CA1266" s="95">
        <v>6009</v>
      </c>
      <c r="CB1266" s="95">
        <v>5731</v>
      </c>
      <c r="CC1266" s="95">
        <v>5655</v>
      </c>
      <c r="CD1266" s="95">
        <v>6717</v>
      </c>
      <c r="CE1266" s="72">
        <v>650.75523149000003</v>
      </c>
      <c r="CF1266" s="72">
        <v>676.59346364999999</v>
      </c>
      <c r="CG1266" s="72">
        <v>712.40329333</v>
      </c>
      <c r="CH1266" s="72">
        <v>716.50152150999998</v>
      </c>
      <c r="CI1266" s="72">
        <v>731.52548966999996</v>
      </c>
      <c r="CJ1266" s="96">
        <v>0.96913550520000002</v>
      </c>
      <c r="CK1266" s="96">
        <v>0.95501957189999997</v>
      </c>
      <c r="CL1266" s="96">
        <v>0.96347112150000003</v>
      </c>
      <c r="CM1266" s="96">
        <v>1.0293906960999999</v>
      </c>
      <c r="CN1266" s="96">
        <v>1.0115300293</v>
      </c>
      <c r="CO1266" s="96">
        <v>1.0372081978000001</v>
      </c>
      <c r="CP1266" s="96">
        <v>0.95034862519999996</v>
      </c>
      <c r="CQ1266" s="96">
        <v>0.99584056389999998</v>
      </c>
      <c r="CR1266" s="96">
        <v>0.95431791389999998</v>
      </c>
      <c r="CS1266" s="95">
        <v>6231</v>
      </c>
      <c r="CT1266" s="95">
        <v>5631</v>
      </c>
      <c r="CU1266" s="95">
        <v>5327</v>
      </c>
      <c r="CV1266" s="95">
        <v>5318</v>
      </c>
      <c r="CW1266" s="95">
        <v>6367</v>
      </c>
      <c r="CX1266" s="96">
        <v>1.031026875</v>
      </c>
      <c r="CY1266" s="96">
        <v>1.0554396210000001</v>
      </c>
      <c r="CZ1266" s="96">
        <v>1.0570916960000001</v>
      </c>
      <c r="DA1266" s="96">
        <v>1.035543423</v>
      </c>
      <c r="DB1266" s="96">
        <v>1.0118883540000001</v>
      </c>
      <c r="DC1266">
        <v>2013</v>
      </c>
      <c r="DD1266" s="6">
        <v>5991.4</v>
      </c>
      <c r="DE1266" s="96">
        <v>4.1933839999999997E-3</v>
      </c>
      <c r="DF1266" s="72">
        <v>729.83</v>
      </c>
      <c r="DG1266" s="96">
        <v>1</v>
      </c>
      <c r="DH1266" s="72">
        <v>729.83</v>
      </c>
      <c r="DI1266" s="72">
        <v>718.46270806999996</v>
      </c>
      <c r="DJ1266" s="96">
        <v>1</v>
      </c>
      <c r="DK1266" s="72">
        <v>729.83</v>
      </c>
      <c r="DL1266" s="96">
        <v>1</v>
      </c>
      <c r="DM1266" s="72">
        <v>729.83</v>
      </c>
      <c r="DN1266" s="96">
        <v>1</v>
      </c>
      <c r="DO1266" s="96">
        <v>1.3141E-2</v>
      </c>
      <c r="DP1266" s="72">
        <v>9.59</v>
      </c>
      <c r="DQ1266" s="72">
        <v>720.24</v>
      </c>
      <c r="DR1266" t="s">
        <v>860</v>
      </c>
      <c r="DT1266" t="s">
        <v>841</v>
      </c>
    </row>
    <row r="1267" spans="1:124" x14ac:dyDescent="0.3">
      <c r="A1267" t="s">
        <v>861</v>
      </c>
      <c r="B1267">
        <v>23290</v>
      </c>
      <c r="C1267" s="95">
        <v>6091</v>
      </c>
      <c r="D1267" s="95">
        <v>24300977</v>
      </c>
      <c r="E1267" s="95">
        <v>5927</v>
      </c>
      <c r="F1267" s="95">
        <v>19772750</v>
      </c>
      <c r="G1267" s="95">
        <v>1288</v>
      </c>
      <c r="H1267" s="95">
        <v>3572514</v>
      </c>
      <c r="I1267" s="95">
        <v>1139</v>
      </c>
      <c r="J1267" s="95">
        <v>3908262</v>
      </c>
      <c r="K1267" s="95">
        <v>5299</v>
      </c>
      <c r="L1267" s="95">
        <v>21689596</v>
      </c>
      <c r="M1267" s="95">
        <v>5133</v>
      </c>
      <c r="N1267" s="95">
        <v>17742478</v>
      </c>
      <c r="O1267" s="95">
        <v>1268</v>
      </c>
      <c r="P1267" s="95">
        <v>4133932</v>
      </c>
      <c r="Q1267" s="95">
        <v>1116</v>
      </c>
      <c r="R1267" s="95">
        <v>3787492</v>
      </c>
      <c r="S1267" s="95">
        <v>4896</v>
      </c>
      <c r="T1267" s="95">
        <v>21414033</v>
      </c>
      <c r="U1267" s="95">
        <v>4712</v>
      </c>
      <c r="V1267" s="95">
        <v>17139871</v>
      </c>
      <c r="W1267" s="95">
        <v>1275</v>
      </c>
      <c r="X1267" s="95">
        <v>4291918</v>
      </c>
      <c r="Y1267" s="95">
        <v>1135</v>
      </c>
      <c r="Z1267" s="95">
        <v>3931923</v>
      </c>
      <c r="AA1267" s="95">
        <v>4841</v>
      </c>
      <c r="AB1267" s="95">
        <v>21846281</v>
      </c>
      <c r="AC1267" s="95">
        <v>4650</v>
      </c>
      <c r="AD1267" s="95">
        <v>18416296</v>
      </c>
      <c r="AE1267" s="95">
        <v>1271</v>
      </c>
      <c r="AF1267" s="95">
        <v>3867175</v>
      </c>
      <c r="AG1267" s="95">
        <v>1145</v>
      </c>
      <c r="AH1267" s="95">
        <v>4425779</v>
      </c>
      <c r="AI1267" s="95">
        <v>5781</v>
      </c>
      <c r="AJ1267" s="95">
        <v>24519150.780000001</v>
      </c>
      <c r="AK1267" s="95">
        <v>5567</v>
      </c>
      <c r="AL1267" s="95">
        <v>22479016.059999999</v>
      </c>
      <c r="AM1267" s="95">
        <v>1367</v>
      </c>
      <c r="AN1267" s="95">
        <v>5593341</v>
      </c>
      <c r="AO1267" s="95">
        <v>1240</v>
      </c>
      <c r="AP1267" s="95">
        <v>5220545</v>
      </c>
      <c r="AQ1267" s="72">
        <v>314.77999999999997</v>
      </c>
      <c r="AR1267" s="72">
        <v>279.27999999999997</v>
      </c>
      <c r="AS1267" s="72">
        <v>594.05999999999995</v>
      </c>
      <c r="AT1267" s="95">
        <v>27873491</v>
      </c>
      <c r="AU1267" s="95">
        <v>23681012</v>
      </c>
      <c r="AV1267" s="95">
        <v>7379</v>
      </c>
      <c r="AW1267" s="95">
        <v>7066</v>
      </c>
      <c r="AX1267" s="72">
        <v>327.69</v>
      </c>
      <c r="AY1267" s="72">
        <v>287.11</v>
      </c>
      <c r="AZ1267" s="72">
        <v>614.79999999999995</v>
      </c>
      <c r="BA1267" s="95">
        <v>25823528</v>
      </c>
      <c r="BB1267" s="95">
        <v>21529970</v>
      </c>
      <c r="BC1267" s="95">
        <v>6567</v>
      </c>
      <c r="BD1267" s="95">
        <v>6249</v>
      </c>
      <c r="BE1267" s="72">
        <v>347.13</v>
      </c>
      <c r="BF1267" s="72">
        <v>300.32</v>
      </c>
      <c r="BG1267" s="72">
        <v>647.45000000000005</v>
      </c>
      <c r="BH1267" s="95">
        <v>25705951</v>
      </c>
      <c r="BI1267" s="95">
        <v>21071794</v>
      </c>
      <c r="BJ1267" s="95">
        <v>6171</v>
      </c>
      <c r="BK1267" s="95">
        <v>5847</v>
      </c>
      <c r="BL1267" s="72">
        <v>350.59</v>
      </c>
      <c r="BM1267" s="72">
        <v>328.47</v>
      </c>
      <c r="BN1267" s="72">
        <v>679.06</v>
      </c>
      <c r="BO1267" s="95">
        <v>25713456</v>
      </c>
      <c r="BP1267" s="95">
        <v>22842075</v>
      </c>
      <c r="BQ1267" s="95">
        <v>6112</v>
      </c>
      <c r="BR1267" s="95">
        <v>5795</v>
      </c>
      <c r="BS1267" s="72">
        <v>351.06</v>
      </c>
      <c r="BT1267" s="72">
        <v>339.11</v>
      </c>
      <c r="BU1267" s="72">
        <v>690.17</v>
      </c>
      <c r="BV1267" s="95">
        <v>30112491.780000001</v>
      </c>
      <c r="BW1267" s="95">
        <v>27699561.059999999</v>
      </c>
      <c r="BX1267" s="95">
        <v>7148</v>
      </c>
      <c r="BY1267" s="95">
        <v>6807</v>
      </c>
      <c r="BZ1267" s="95">
        <v>7230</v>
      </c>
      <c r="CA1267" s="95">
        <v>6413</v>
      </c>
      <c r="CB1267" s="95">
        <v>6015</v>
      </c>
      <c r="CC1267" s="95">
        <v>5962</v>
      </c>
      <c r="CD1267" s="95">
        <v>6981</v>
      </c>
      <c r="CE1267" s="72">
        <v>650.75523149000003</v>
      </c>
      <c r="CF1267" s="72">
        <v>676.59346364999999</v>
      </c>
      <c r="CG1267" s="72">
        <v>712.40329333</v>
      </c>
      <c r="CH1267" s="72">
        <v>716.50152150999998</v>
      </c>
      <c r="CI1267" s="72">
        <v>731.52548966999996</v>
      </c>
      <c r="CJ1267" s="96">
        <v>0.9128777938</v>
      </c>
      <c r="CK1267" s="96">
        <v>0.90866973009999996</v>
      </c>
      <c r="CL1267" s="96">
        <v>0.90882510800000005</v>
      </c>
      <c r="CM1267" s="96">
        <v>0.94774397489999995</v>
      </c>
      <c r="CN1267" s="96">
        <v>0.94346678240000004</v>
      </c>
      <c r="CO1267" s="96">
        <v>0.97531610449999995</v>
      </c>
      <c r="CP1267" s="96">
        <v>0.94770984869999997</v>
      </c>
      <c r="CQ1267" s="96">
        <v>0.99584056389999998</v>
      </c>
      <c r="CR1267" s="96">
        <v>0.95166811610000002</v>
      </c>
      <c r="CS1267" s="95">
        <v>7029</v>
      </c>
      <c r="CT1267" s="95">
        <v>6210</v>
      </c>
      <c r="CU1267" s="95">
        <v>5878</v>
      </c>
      <c r="CV1267" s="95">
        <v>5877</v>
      </c>
      <c r="CW1267" s="95">
        <v>6964</v>
      </c>
      <c r="CX1267" s="96">
        <v>0.94438732700000005</v>
      </c>
      <c r="CY1267" s="96">
        <v>0.96938264500000004</v>
      </c>
      <c r="CZ1267" s="96">
        <v>0.97286959799999995</v>
      </c>
      <c r="DA1267" s="96">
        <v>0.98362190400000005</v>
      </c>
      <c r="DB1267" s="96">
        <v>1.006880226</v>
      </c>
      <c r="DC1267">
        <v>2013</v>
      </c>
      <c r="DD1267" s="6">
        <v>6352.8</v>
      </c>
      <c r="DE1267" s="96">
        <v>6.4891782E-3</v>
      </c>
      <c r="DF1267" s="72">
        <v>726.13</v>
      </c>
      <c r="DG1267" s="96">
        <v>1</v>
      </c>
      <c r="DH1267" s="72">
        <v>726.13</v>
      </c>
      <c r="DI1267" s="72">
        <v>718.46270806999996</v>
      </c>
      <c r="DJ1267" s="96">
        <v>1</v>
      </c>
      <c r="DK1267" s="72">
        <v>726.13</v>
      </c>
      <c r="DL1267" s="96">
        <v>1</v>
      </c>
      <c r="DM1267" s="72">
        <v>726.13</v>
      </c>
      <c r="DN1267" s="96">
        <v>1</v>
      </c>
      <c r="DO1267" s="96">
        <v>2.2360999999999999E-2</v>
      </c>
      <c r="DP1267" s="72">
        <v>16.239999999999998</v>
      </c>
      <c r="DQ1267" s="72">
        <v>709.89</v>
      </c>
      <c r="DR1267" t="s">
        <v>861</v>
      </c>
      <c r="DT1267" t="s">
        <v>841</v>
      </c>
    </row>
    <row r="1268" spans="1:124" x14ac:dyDescent="0.3">
      <c r="A1268" t="s">
        <v>862</v>
      </c>
      <c r="B1268">
        <v>23300</v>
      </c>
      <c r="C1268" s="95">
        <v>4839</v>
      </c>
      <c r="D1268" s="95">
        <v>16821744</v>
      </c>
      <c r="E1268" s="95">
        <v>4717</v>
      </c>
      <c r="F1268" s="95">
        <v>15219354</v>
      </c>
      <c r="G1268" s="95">
        <v>901</v>
      </c>
      <c r="H1268" s="95">
        <v>2143075</v>
      </c>
      <c r="I1268" s="95">
        <v>810</v>
      </c>
      <c r="J1268" s="95">
        <v>2529321</v>
      </c>
      <c r="K1268" s="95">
        <v>3943</v>
      </c>
      <c r="L1268" s="95">
        <v>14579033</v>
      </c>
      <c r="M1268" s="95">
        <v>3813</v>
      </c>
      <c r="N1268" s="95">
        <v>13044549</v>
      </c>
      <c r="O1268" s="95">
        <v>865</v>
      </c>
      <c r="P1268" s="95">
        <v>1916116</v>
      </c>
      <c r="Q1268" s="95">
        <v>768</v>
      </c>
      <c r="R1268" s="95">
        <v>2210712</v>
      </c>
      <c r="S1268" s="95">
        <v>3696</v>
      </c>
      <c r="T1268" s="95">
        <v>15086390</v>
      </c>
      <c r="U1268" s="95">
        <v>3549</v>
      </c>
      <c r="V1268" s="95">
        <v>13173101</v>
      </c>
      <c r="W1268" s="95">
        <v>853</v>
      </c>
      <c r="X1268" s="95">
        <v>1725703</v>
      </c>
      <c r="Y1268" s="95">
        <v>761</v>
      </c>
      <c r="Z1268" s="95">
        <v>2310663</v>
      </c>
      <c r="AA1268" s="95">
        <v>3645</v>
      </c>
      <c r="AB1268" s="95">
        <v>13159801</v>
      </c>
      <c r="AC1268" s="95">
        <v>3495</v>
      </c>
      <c r="AD1268" s="95">
        <v>13593980</v>
      </c>
      <c r="AE1268" s="95">
        <v>873</v>
      </c>
      <c r="AF1268" s="95">
        <v>1942022</v>
      </c>
      <c r="AG1268" s="95">
        <v>788</v>
      </c>
      <c r="AH1268" s="95">
        <v>2739186</v>
      </c>
      <c r="AI1268" s="95">
        <v>4722</v>
      </c>
      <c r="AJ1268" s="95">
        <v>15571491</v>
      </c>
      <c r="AK1268" s="95">
        <v>4552</v>
      </c>
      <c r="AL1268" s="95">
        <v>17923603.690000001</v>
      </c>
      <c r="AM1268" s="95">
        <v>923</v>
      </c>
      <c r="AN1268" s="95">
        <v>2468989</v>
      </c>
      <c r="AO1268" s="95">
        <v>840</v>
      </c>
      <c r="AP1268" s="95">
        <v>3118622</v>
      </c>
      <c r="AQ1268" s="72">
        <v>275.33</v>
      </c>
      <c r="AR1268" s="72">
        <v>267.61</v>
      </c>
      <c r="AS1268" s="72">
        <v>542.94000000000005</v>
      </c>
      <c r="AT1268" s="95">
        <v>18964819</v>
      </c>
      <c r="AU1268" s="95">
        <v>17748675</v>
      </c>
      <c r="AV1268" s="95">
        <v>5740</v>
      </c>
      <c r="AW1268" s="95">
        <v>5527</v>
      </c>
      <c r="AX1268" s="72">
        <v>285.89999999999998</v>
      </c>
      <c r="AY1268" s="72">
        <v>277.51</v>
      </c>
      <c r="AZ1268" s="72">
        <v>563.41</v>
      </c>
      <c r="BA1268" s="95">
        <v>16495149</v>
      </c>
      <c r="BB1268" s="95">
        <v>15255261</v>
      </c>
      <c r="BC1268" s="95">
        <v>4808</v>
      </c>
      <c r="BD1268" s="95">
        <v>4581</v>
      </c>
      <c r="BE1268" s="72">
        <v>307.98</v>
      </c>
      <c r="BF1268" s="72">
        <v>299.38</v>
      </c>
      <c r="BG1268" s="72">
        <v>607.36</v>
      </c>
      <c r="BH1268" s="95">
        <v>16812093</v>
      </c>
      <c r="BI1268" s="95">
        <v>15483764</v>
      </c>
      <c r="BJ1268" s="95">
        <v>4549</v>
      </c>
      <c r="BK1268" s="95">
        <v>4310</v>
      </c>
      <c r="BL1268" s="72">
        <v>278.55</v>
      </c>
      <c r="BM1268" s="72">
        <v>317.79000000000002</v>
      </c>
      <c r="BN1268" s="72">
        <v>596.34</v>
      </c>
      <c r="BO1268" s="95">
        <v>15101823</v>
      </c>
      <c r="BP1268" s="95">
        <v>16333166</v>
      </c>
      <c r="BQ1268" s="95">
        <v>4518</v>
      </c>
      <c r="BR1268" s="95">
        <v>4283</v>
      </c>
      <c r="BS1268" s="72">
        <v>266.32</v>
      </c>
      <c r="BT1268" s="72">
        <v>325.20999999999998</v>
      </c>
      <c r="BU1268" s="72">
        <v>591.53</v>
      </c>
      <c r="BV1268" s="95">
        <v>18040480</v>
      </c>
      <c r="BW1268" s="95">
        <v>21042225.690000001</v>
      </c>
      <c r="BX1268" s="95">
        <v>5645</v>
      </c>
      <c r="BY1268" s="95">
        <v>5392</v>
      </c>
      <c r="BZ1268" s="95">
        <v>5638</v>
      </c>
      <c r="CA1268" s="95">
        <v>4698</v>
      </c>
      <c r="CB1268" s="95">
        <v>4434</v>
      </c>
      <c r="CC1268" s="95">
        <v>4406</v>
      </c>
      <c r="CD1268" s="95">
        <v>5521</v>
      </c>
      <c r="CE1268" s="72">
        <v>650.75523149000003</v>
      </c>
      <c r="CF1268" s="72">
        <v>676.59346364999999</v>
      </c>
      <c r="CG1268" s="72">
        <v>712.40329333</v>
      </c>
      <c r="CH1268" s="72">
        <v>716.50152150999998</v>
      </c>
      <c r="CI1268" s="72">
        <v>731.52548966999996</v>
      </c>
      <c r="CJ1268" s="96">
        <v>0.83432291240000001</v>
      </c>
      <c r="CK1268" s="96">
        <v>0.83271570039999998</v>
      </c>
      <c r="CL1268" s="96">
        <v>0.85255080329999999</v>
      </c>
      <c r="CM1268" s="96">
        <v>0.83229411539999998</v>
      </c>
      <c r="CN1268" s="96">
        <v>0.80862527470000001</v>
      </c>
      <c r="CO1268" s="96">
        <v>0.93796034129999994</v>
      </c>
      <c r="CP1268" s="96">
        <v>0.88713959919999996</v>
      </c>
      <c r="CQ1268" s="96">
        <v>0.99584056389999998</v>
      </c>
      <c r="CR1268" s="96">
        <v>0.89084488480000001</v>
      </c>
      <c r="CS1268" s="95">
        <v>5584</v>
      </c>
      <c r="CT1268" s="95">
        <v>4783</v>
      </c>
      <c r="CU1268" s="95">
        <v>4536</v>
      </c>
      <c r="CV1268" s="95">
        <v>4526</v>
      </c>
      <c r="CW1268" s="95">
        <v>5740</v>
      </c>
      <c r="CX1268" s="96">
        <v>0.92762014699999995</v>
      </c>
      <c r="CY1268" s="96">
        <v>0.94849752399999998</v>
      </c>
      <c r="CZ1268" s="96">
        <v>0.94449814300000001</v>
      </c>
      <c r="DA1268" s="96">
        <v>0.93779564599999998</v>
      </c>
      <c r="DB1268" s="96">
        <v>0.93420254400000002</v>
      </c>
      <c r="DC1268">
        <v>2013</v>
      </c>
      <c r="DD1268" s="6">
        <v>4818.6000000000004</v>
      </c>
      <c r="DE1268" s="96">
        <v>2.1901480999999999E-3</v>
      </c>
      <c r="DF1268" s="72">
        <v>682.66</v>
      </c>
      <c r="DG1268" s="96">
        <v>1</v>
      </c>
      <c r="DH1268" s="72">
        <v>682.66</v>
      </c>
      <c r="DI1268" s="72">
        <v>718.46270806999996</v>
      </c>
      <c r="DJ1268" s="96">
        <v>1</v>
      </c>
      <c r="DK1268" s="72">
        <v>682.66</v>
      </c>
      <c r="DL1268" s="96">
        <v>1</v>
      </c>
      <c r="DM1268" s="72">
        <v>682.66</v>
      </c>
      <c r="DN1268" s="96">
        <v>1</v>
      </c>
      <c r="DO1268" s="96">
        <v>7.4549999999999998E-3</v>
      </c>
      <c r="DP1268" s="72">
        <v>5.09</v>
      </c>
      <c r="DQ1268" s="72">
        <v>677.57</v>
      </c>
      <c r="DR1268" t="s">
        <v>862</v>
      </c>
      <c r="DT1268" t="s">
        <v>841</v>
      </c>
    </row>
    <row r="1269" spans="1:124" x14ac:dyDescent="0.3">
      <c r="A1269" t="s">
        <v>863</v>
      </c>
      <c r="B1269">
        <v>23310</v>
      </c>
      <c r="C1269" s="95">
        <v>6945</v>
      </c>
      <c r="D1269" s="95">
        <v>26754876</v>
      </c>
      <c r="E1269" s="95">
        <v>6831</v>
      </c>
      <c r="F1269" s="95">
        <v>26686231</v>
      </c>
      <c r="G1269" s="95">
        <v>963</v>
      </c>
      <c r="H1269" s="95">
        <v>2499048</v>
      </c>
      <c r="I1269" s="95">
        <v>866</v>
      </c>
      <c r="J1269" s="95">
        <v>3120413</v>
      </c>
      <c r="K1269" s="95">
        <v>6302</v>
      </c>
      <c r="L1269" s="95">
        <v>26469385</v>
      </c>
      <c r="M1269" s="95">
        <v>6163</v>
      </c>
      <c r="N1269" s="95">
        <v>25829923</v>
      </c>
      <c r="O1269" s="95">
        <v>989</v>
      </c>
      <c r="P1269" s="95">
        <v>4123641</v>
      </c>
      <c r="Q1269" s="95">
        <v>895</v>
      </c>
      <c r="R1269" s="95">
        <v>3391401</v>
      </c>
      <c r="S1269" s="95">
        <v>6068</v>
      </c>
      <c r="T1269" s="95">
        <v>25708276</v>
      </c>
      <c r="U1269" s="95">
        <v>5915</v>
      </c>
      <c r="V1269" s="95">
        <v>26072540</v>
      </c>
      <c r="W1269" s="95">
        <v>970</v>
      </c>
      <c r="X1269" s="95">
        <v>4062876</v>
      </c>
      <c r="Y1269" s="95">
        <v>876</v>
      </c>
      <c r="Z1269" s="95">
        <v>3939219</v>
      </c>
      <c r="AA1269" s="95">
        <v>5940</v>
      </c>
      <c r="AB1269" s="95">
        <v>25555253</v>
      </c>
      <c r="AC1269" s="95">
        <v>5780</v>
      </c>
      <c r="AD1269" s="95">
        <v>27087012</v>
      </c>
      <c r="AE1269" s="95">
        <v>952</v>
      </c>
      <c r="AF1269" s="95">
        <v>3344865</v>
      </c>
      <c r="AG1269" s="95">
        <v>865</v>
      </c>
      <c r="AH1269" s="95">
        <v>3515898</v>
      </c>
      <c r="AI1269" s="95">
        <v>6672</v>
      </c>
      <c r="AJ1269" s="95">
        <v>29107802</v>
      </c>
      <c r="AK1269" s="95">
        <v>6500</v>
      </c>
      <c r="AL1269" s="95">
        <v>32327725</v>
      </c>
      <c r="AM1269" s="95">
        <v>1002</v>
      </c>
      <c r="AN1269" s="95">
        <v>3142440</v>
      </c>
      <c r="AO1269" s="95">
        <v>920</v>
      </c>
      <c r="AP1269" s="95">
        <v>4283525</v>
      </c>
      <c r="AQ1269" s="72">
        <v>308.27</v>
      </c>
      <c r="AR1269" s="72">
        <v>322.70999999999998</v>
      </c>
      <c r="AS1269" s="72">
        <v>630.98</v>
      </c>
      <c r="AT1269" s="95">
        <v>29253924</v>
      </c>
      <c r="AU1269" s="95">
        <v>29806644</v>
      </c>
      <c r="AV1269" s="95">
        <v>7908</v>
      </c>
      <c r="AW1269" s="95">
        <v>7697</v>
      </c>
      <c r="AX1269" s="72">
        <v>349.67</v>
      </c>
      <c r="AY1269" s="72">
        <v>345.01</v>
      </c>
      <c r="AZ1269" s="72">
        <v>694.68</v>
      </c>
      <c r="BA1269" s="95">
        <v>30593026</v>
      </c>
      <c r="BB1269" s="95">
        <v>29221324</v>
      </c>
      <c r="BC1269" s="95">
        <v>7291</v>
      </c>
      <c r="BD1269" s="95">
        <v>7058</v>
      </c>
      <c r="BE1269" s="72">
        <v>352.5</v>
      </c>
      <c r="BF1269" s="72">
        <v>368.28</v>
      </c>
      <c r="BG1269" s="72">
        <v>720.78</v>
      </c>
      <c r="BH1269" s="95">
        <v>29771152</v>
      </c>
      <c r="BI1269" s="95">
        <v>30011759</v>
      </c>
      <c r="BJ1269" s="95">
        <v>7038</v>
      </c>
      <c r="BK1269" s="95">
        <v>6791</v>
      </c>
      <c r="BL1269" s="72">
        <v>349.44</v>
      </c>
      <c r="BM1269" s="72">
        <v>383.78</v>
      </c>
      <c r="BN1269" s="72">
        <v>733.22</v>
      </c>
      <c r="BO1269" s="95">
        <v>28900118</v>
      </c>
      <c r="BP1269" s="95">
        <v>30602910</v>
      </c>
      <c r="BQ1269" s="95">
        <v>6892</v>
      </c>
      <c r="BR1269" s="95">
        <v>6645</v>
      </c>
      <c r="BS1269" s="72">
        <v>350.21</v>
      </c>
      <c r="BT1269" s="72">
        <v>411.18</v>
      </c>
      <c r="BU1269" s="72">
        <v>761.39</v>
      </c>
      <c r="BV1269" s="95">
        <v>32250242</v>
      </c>
      <c r="BW1269" s="95">
        <v>36611250</v>
      </c>
      <c r="BX1269" s="95">
        <v>7674</v>
      </c>
      <c r="BY1269" s="95">
        <v>7420</v>
      </c>
      <c r="BZ1269" s="95">
        <v>7807</v>
      </c>
      <c r="CA1269" s="95">
        <v>7178</v>
      </c>
      <c r="CB1269" s="95">
        <v>6919</v>
      </c>
      <c r="CC1269" s="95">
        <v>6775</v>
      </c>
      <c r="CD1269" s="95">
        <v>7550</v>
      </c>
      <c r="CE1269" s="72">
        <v>650.75523149000003</v>
      </c>
      <c r="CF1269" s="72">
        <v>676.59346364999999</v>
      </c>
      <c r="CG1269" s="72">
        <v>712.40329333</v>
      </c>
      <c r="CH1269" s="72">
        <v>716.50152150999998</v>
      </c>
      <c r="CI1269" s="72">
        <v>731.52548966999996</v>
      </c>
      <c r="CJ1269" s="96">
        <v>0.96961187469999999</v>
      </c>
      <c r="CK1269" s="96">
        <v>1.0267317632999999</v>
      </c>
      <c r="CL1269" s="96">
        <v>1.0117583772000001</v>
      </c>
      <c r="CM1269" s="96">
        <v>1.0233334864000001</v>
      </c>
      <c r="CN1269" s="96">
        <v>1.0408249757000001</v>
      </c>
      <c r="CO1269" s="96">
        <v>0.95624759839999995</v>
      </c>
      <c r="CP1269" s="96">
        <v>1.0608676007</v>
      </c>
      <c r="CQ1269" s="96">
        <v>0.99584056389999998</v>
      </c>
      <c r="CR1269" s="96">
        <v>1.0652984902</v>
      </c>
      <c r="CS1269" s="95">
        <v>7617</v>
      </c>
      <c r="CT1269" s="95">
        <v>7084</v>
      </c>
      <c r="CU1269" s="95">
        <v>6831</v>
      </c>
      <c r="CV1269" s="95">
        <v>6678</v>
      </c>
      <c r="CW1269" s="95">
        <v>7483</v>
      </c>
      <c r="CX1269" s="96">
        <v>0.94962418299999996</v>
      </c>
      <c r="CY1269" s="96">
        <v>0.94937209899999997</v>
      </c>
      <c r="CZ1269" s="96">
        <v>0.95720632800000005</v>
      </c>
      <c r="DA1269" s="96">
        <v>0.96483150299999998</v>
      </c>
      <c r="DB1269" s="96">
        <v>0.96096284600000004</v>
      </c>
      <c r="DC1269">
        <v>2013</v>
      </c>
      <c r="DD1269" s="6">
        <v>7122.2</v>
      </c>
      <c r="DE1269" s="96">
        <v>3.9236883000000004E-3</v>
      </c>
      <c r="DF1269" s="72">
        <v>814.93</v>
      </c>
      <c r="DG1269" s="96">
        <v>1</v>
      </c>
      <c r="DH1269" s="72">
        <v>814.93</v>
      </c>
      <c r="DI1269" s="72">
        <v>718.46270806999996</v>
      </c>
      <c r="DJ1269" s="96">
        <v>1</v>
      </c>
      <c r="DK1269" s="72">
        <v>814.93</v>
      </c>
      <c r="DL1269" s="96">
        <v>1</v>
      </c>
      <c r="DM1269" s="72">
        <v>814.93</v>
      </c>
      <c r="DN1269" s="96">
        <v>1</v>
      </c>
      <c r="DO1269" s="96">
        <v>1.1938000000000001E-2</v>
      </c>
      <c r="DP1269" s="72">
        <v>9.73</v>
      </c>
      <c r="DQ1269" s="72">
        <v>805.2</v>
      </c>
      <c r="DR1269" t="s">
        <v>863</v>
      </c>
      <c r="DT1269" t="s">
        <v>841</v>
      </c>
    </row>
    <row r="1270" spans="1:124" x14ac:dyDescent="0.3">
      <c r="A1270" t="s">
        <v>864</v>
      </c>
      <c r="B1270">
        <v>23320</v>
      </c>
      <c r="C1270" s="95">
        <v>30702</v>
      </c>
      <c r="D1270" s="95">
        <v>135130945</v>
      </c>
      <c r="E1270" s="95">
        <v>29263</v>
      </c>
      <c r="F1270" s="95">
        <v>107367454</v>
      </c>
      <c r="G1270" s="95">
        <v>7084</v>
      </c>
      <c r="H1270" s="95">
        <v>26218640</v>
      </c>
      <c r="I1270" s="95">
        <v>6210</v>
      </c>
      <c r="J1270" s="95">
        <v>23730854</v>
      </c>
      <c r="K1270" s="95">
        <v>27359</v>
      </c>
      <c r="L1270" s="95">
        <v>125556904</v>
      </c>
      <c r="M1270" s="95">
        <v>25810</v>
      </c>
      <c r="N1270" s="95">
        <v>99150249</v>
      </c>
      <c r="O1270" s="95">
        <v>7138</v>
      </c>
      <c r="P1270" s="95">
        <v>26714079</v>
      </c>
      <c r="Q1270" s="95">
        <v>6223</v>
      </c>
      <c r="R1270" s="95">
        <v>24939985</v>
      </c>
      <c r="S1270" s="95">
        <v>22254</v>
      </c>
      <c r="T1270" s="95">
        <v>111567058</v>
      </c>
      <c r="U1270" s="95">
        <v>20514</v>
      </c>
      <c r="V1270" s="95">
        <v>83426947</v>
      </c>
      <c r="W1270" s="95">
        <v>6942</v>
      </c>
      <c r="X1270" s="95">
        <v>27562215</v>
      </c>
      <c r="Y1270" s="95">
        <v>6001</v>
      </c>
      <c r="Z1270" s="95">
        <v>23388242</v>
      </c>
      <c r="AA1270" s="95">
        <v>21341</v>
      </c>
      <c r="AB1270" s="95">
        <v>100705385</v>
      </c>
      <c r="AC1270" s="95">
        <v>19487</v>
      </c>
      <c r="AD1270" s="95">
        <v>83976836</v>
      </c>
      <c r="AE1270" s="95">
        <v>7228</v>
      </c>
      <c r="AF1270" s="95">
        <v>31045637</v>
      </c>
      <c r="AG1270" s="95">
        <v>6322</v>
      </c>
      <c r="AH1270" s="95">
        <v>27916652</v>
      </c>
      <c r="AI1270" s="95">
        <v>30119</v>
      </c>
      <c r="AJ1270" s="95">
        <v>139155306</v>
      </c>
      <c r="AK1270" s="95">
        <v>28179</v>
      </c>
      <c r="AL1270" s="95">
        <v>123926332.81</v>
      </c>
      <c r="AM1270" s="95">
        <v>8182</v>
      </c>
      <c r="AN1270" s="95">
        <v>37150615</v>
      </c>
      <c r="AO1270" s="95">
        <v>7263</v>
      </c>
      <c r="AP1270" s="95">
        <v>35414415</v>
      </c>
      <c r="AQ1270" s="72">
        <v>355.84</v>
      </c>
      <c r="AR1270" s="72">
        <v>307.98</v>
      </c>
      <c r="AS1270" s="72">
        <v>663.82</v>
      </c>
      <c r="AT1270" s="95">
        <v>161349585</v>
      </c>
      <c r="AU1270" s="95">
        <v>131098308</v>
      </c>
      <c r="AV1270" s="95">
        <v>37786</v>
      </c>
      <c r="AW1270" s="95">
        <v>35473</v>
      </c>
      <c r="AX1270" s="72">
        <v>367.84</v>
      </c>
      <c r="AY1270" s="72">
        <v>322.82</v>
      </c>
      <c r="AZ1270" s="72">
        <v>690.66</v>
      </c>
      <c r="BA1270" s="95">
        <v>152270983</v>
      </c>
      <c r="BB1270" s="95">
        <v>124090234</v>
      </c>
      <c r="BC1270" s="95">
        <v>34497</v>
      </c>
      <c r="BD1270" s="95">
        <v>32033</v>
      </c>
      <c r="BE1270" s="72">
        <v>397.11</v>
      </c>
      <c r="BF1270" s="72">
        <v>335.71</v>
      </c>
      <c r="BG1270" s="72">
        <v>732.82</v>
      </c>
      <c r="BH1270" s="95">
        <v>139129273</v>
      </c>
      <c r="BI1270" s="95">
        <v>106815189</v>
      </c>
      <c r="BJ1270" s="95">
        <v>29196</v>
      </c>
      <c r="BK1270" s="95">
        <v>26515</v>
      </c>
      <c r="BL1270" s="72">
        <v>384.31</v>
      </c>
      <c r="BM1270" s="72">
        <v>361.29</v>
      </c>
      <c r="BN1270" s="72">
        <v>745.6</v>
      </c>
      <c r="BO1270" s="95">
        <v>131751022</v>
      </c>
      <c r="BP1270" s="95">
        <v>111893488</v>
      </c>
      <c r="BQ1270" s="95">
        <v>28569</v>
      </c>
      <c r="BR1270" s="95">
        <v>25809</v>
      </c>
      <c r="BS1270" s="72">
        <v>383.6</v>
      </c>
      <c r="BT1270" s="72">
        <v>374.65</v>
      </c>
      <c r="BU1270" s="72">
        <v>758.25</v>
      </c>
      <c r="BV1270" s="95">
        <v>176305921</v>
      </c>
      <c r="BW1270" s="95">
        <v>159340747.81</v>
      </c>
      <c r="BX1270" s="95">
        <v>38301</v>
      </c>
      <c r="BY1270" s="95">
        <v>35442</v>
      </c>
      <c r="BZ1270" s="95">
        <v>36684</v>
      </c>
      <c r="CA1270" s="95">
        <v>33309</v>
      </c>
      <c r="CB1270" s="95">
        <v>27904</v>
      </c>
      <c r="CC1270" s="95">
        <v>27259</v>
      </c>
      <c r="CD1270" s="95">
        <v>36902</v>
      </c>
      <c r="CE1270" s="72">
        <v>650.75523149000003</v>
      </c>
      <c r="CF1270" s="72">
        <v>676.59346364999999</v>
      </c>
      <c r="CG1270" s="72">
        <v>712.40329333</v>
      </c>
      <c r="CH1270" s="72">
        <v>716.50152150999998</v>
      </c>
      <c r="CI1270" s="72">
        <v>731.52548966999996</v>
      </c>
      <c r="CJ1270" s="96">
        <v>1.0200763173</v>
      </c>
      <c r="CK1270" s="96">
        <v>1.0207902338999999</v>
      </c>
      <c r="CL1270" s="96">
        <v>1.0286589167</v>
      </c>
      <c r="CM1270" s="96">
        <v>1.0406118865</v>
      </c>
      <c r="CN1270" s="96">
        <v>1.0365325756999999</v>
      </c>
      <c r="CO1270" s="96">
        <v>1.0124988134999999</v>
      </c>
      <c r="CP1270" s="96">
        <v>1.0166273504000001</v>
      </c>
      <c r="CQ1270" s="96">
        <v>0.99584056389999998</v>
      </c>
      <c r="CR1270" s="96">
        <v>1.0208734631</v>
      </c>
      <c r="CS1270" s="95">
        <v>29361</v>
      </c>
      <c r="CT1270" s="95">
        <v>26506</v>
      </c>
      <c r="CU1270" s="95">
        <v>21963</v>
      </c>
      <c r="CV1270" s="95">
        <v>21394</v>
      </c>
      <c r="CW1270" s="95">
        <v>29019</v>
      </c>
      <c r="CX1270" s="96">
        <v>1.0113511909999999</v>
      </c>
      <c r="CY1270" s="96">
        <v>1.0140949779999999</v>
      </c>
      <c r="CZ1270" s="96">
        <v>1.0255522969999999</v>
      </c>
      <c r="DA1270" s="96">
        <v>1.0253268019999999</v>
      </c>
      <c r="DB1270" s="96">
        <v>0.99286518599999996</v>
      </c>
      <c r="DC1270">
        <v>2013</v>
      </c>
      <c r="DD1270" s="6">
        <v>31054.400000000001</v>
      </c>
      <c r="DE1270" s="96">
        <v>1.92358932E-2</v>
      </c>
      <c r="DF1270" s="72">
        <v>768.94</v>
      </c>
      <c r="DG1270" s="96">
        <v>1</v>
      </c>
      <c r="DH1270" s="72">
        <v>768.94</v>
      </c>
      <c r="DI1270" s="72">
        <v>766.70239519999996</v>
      </c>
      <c r="DJ1270" s="96">
        <v>1</v>
      </c>
      <c r="DK1270" s="72">
        <v>768.94</v>
      </c>
      <c r="DL1270" s="96">
        <v>1</v>
      </c>
      <c r="DM1270" s="72">
        <v>768.94</v>
      </c>
      <c r="DN1270" s="96">
        <v>0.57064054399999997</v>
      </c>
      <c r="DO1270" s="96">
        <v>4.2057999999999998E-2</v>
      </c>
      <c r="DP1270" s="72">
        <v>18.45</v>
      </c>
      <c r="DQ1270" s="72">
        <v>750.49</v>
      </c>
      <c r="DR1270" t="s">
        <v>864</v>
      </c>
      <c r="DT1270" t="s">
        <v>841</v>
      </c>
    </row>
    <row r="1271" spans="1:124" x14ac:dyDescent="0.3">
      <c r="A1271" t="s">
        <v>865</v>
      </c>
      <c r="B1271">
        <v>23330</v>
      </c>
      <c r="C1271" s="95">
        <v>5914</v>
      </c>
      <c r="D1271" s="95">
        <v>25295886</v>
      </c>
      <c r="E1271" s="95">
        <v>5756</v>
      </c>
      <c r="F1271" s="95">
        <v>19501564</v>
      </c>
      <c r="G1271" s="95">
        <v>1290</v>
      </c>
      <c r="H1271" s="95">
        <v>4008667</v>
      </c>
      <c r="I1271" s="95">
        <v>1107</v>
      </c>
      <c r="J1271" s="95">
        <v>3452838</v>
      </c>
      <c r="K1271" s="95">
        <v>4956</v>
      </c>
      <c r="L1271" s="95">
        <v>22445678</v>
      </c>
      <c r="M1271" s="95">
        <v>4784</v>
      </c>
      <c r="N1271" s="95">
        <v>16982891</v>
      </c>
      <c r="O1271" s="95">
        <v>1278</v>
      </c>
      <c r="P1271" s="95">
        <v>4175292</v>
      </c>
      <c r="Q1271" s="95">
        <v>1095</v>
      </c>
      <c r="R1271" s="95">
        <v>3871354</v>
      </c>
      <c r="S1271" s="95">
        <v>4124</v>
      </c>
      <c r="T1271" s="95">
        <v>20838225</v>
      </c>
      <c r="U1271" s="95">
        <v>3943</v>
      </c>
      <c r="V1271" s="95">
        <v>14606706</v>
      </c>
      <c r="W1271" s="95">
        <v>1226</v>
      </c>
      <c r="X1271" s="95">
        <v>3481554</v>
      </c>
      <c r="Y1271" s="95">
        <v>1062</v>
      </c>
      <c r="Z1271" s="95">
        <v>3626556</v>
      </c>
      <c r="AA1271" s="95">
        <v>4013</v>
      </c>
      <c r="AB1271" s="95">
        <v>17640828</v>
      </c>
      <c r="AC1271" s="95">
        <v>3823</v>
      </c>
      <c r="AD1271" s="95">
        <v>14464862</v>
      </c>
      <c r="AE1271" s="95">
        <v>1294</v>
      </c>
      <c r="AF1271" s="95">
        <v>4072520</v>
      </c>
      <c r="AG1271" s="95">
        <v>1120</v>
      </c>
      <c r="AH1271" s="95">
        <v>4245375</v>
      </c>
      <c r="AI1271" s="95">
        <v>5472</v>
      </c>
      <c r="AJ1271" s="95">
        <v>23728983</v>
      </c>
      <c r="AK1271" s="95">
        <v>5274</v>
      </c>
      <c r="AL1271" s="95">
        <v>20555851</v>
      </c>
      <c r="AM1271" s="95">
        <v>1412</v>
      </c>
      <c r="AN1271" s="95">
        <v>4843189</v>
      </c>
      <c r="AO1271" s="95">
        <v>1234</v>
      </c>
      <c r="AP1271" s="95">
        <v>5355625</v>
      </c>
      <c r="AQ1271" s="72">
        <v>338.98</v>
      </c>
      <c r="AR1271" s="72">
        <v>278.72000000000003</v>
      </c>
      <c r="AS1271" s="72">
        <v>617.70000000000005</v>
      </c>
      <c r="AT1271" s="95">
        <v>29304553</v>
      </c>
      <c r="AU1271" s="95">
        <v>22954402</v>
      </c>
      <c r="AV1271" s="95">
        <v>7204</v>
      </c>
      <c r="AW1271" s="95">
        <v>6863</v>
      </c>
      <c r="AX1271" s="72">
        <v>355.86</v>
      </c>
      <c r="AY1271" s="72">
        <v>295.60000000000002</v>
      </c>
      <c r="AZ1271" s="72">
        <v>651.46</v>
      </c>
      <c r="BA1271" s="95">
        <v>26620970</v>
      </c>
      <c r="BB1271" s="95">
        <v>20854245</v>
      </c>
      <c r="BC1271" s="95">
        <v>6234</v>
      </c>
      <c r="BD1271" s="95">
        <v>5879</v>
      </c>
      <c r="BE1271" s="72">
        <v>378.81</v>
      </c>
      <c r="BF1271" s="72">
        <v>303.58</v>
      </c>
      <c r="BG1271" s="72">
        <v>682.39</v>
      </c>
      <c r="BH1271" s="95">
        <v>24319779</v>
      </c>
      <c r="BI1271" s="95">
        <v>18233262</v>
      </c>
      <c r="BJ1271" s="95">
        <v>5350</v>
      </c>
      <c r="BK1271" s="95">
        <v>5005</v>
      </c>
      <c r="BL1271" s="72">
        <v>340.95</v>
      </c>
      <c r="BM1271" s="72">
        <v>315.43</v>
      </c>
      <c r="BN1271" s="72">
        <v>656.38</v>
      </c>
      <c r="BO1271" s="95">
        <v>21713348</v>
      </c>
      <c r="BP1271" s="95">
        <v>18710237</v>
      </c>
      <c r="BQ1271" s="95">
        <v>5307</v>
      </c>
      <c r="BR1271" s="95">
        <v>4943</v>
      </c>
      <c r="BS1271" s="72">
        <v>345.88</v>
      </c>
      <c r="BT1271" s="72">
        <v>331.79</v>
      </c>
      <c r="BU1271" s="72">
        <v>677.67</v>
      </c>
      <c r="BV1271" s="95">
        <v>28572172</v>
      </c>
      <c r="BW1271" s="95">
        <v>25911476</v>
      </c>
      <c r="BX1271" s="95">
        <v>6884</v>
      </c>
      <c r="BY1271" s="95">
        <v>6508</v>
      </c>
      <c r="BZ1271" s="95">
        <v>7041</v>
      </c>
      <c r="CA1271" s="95">
        <v>6063</v>
      </c>
      <c r="CB1271" s="95">
        <v>5184</v>
      </c>
      <c r="CC1271" s="95">
        <v>5134</v>
      </c>
      <c r="CD1271" s="95">
        <v>6700</v>
      </c>
      <c r="CE1271" s="72">
        <v>650.75523149000003</v>
      </c>
      <c r="CF1271" s="72">
        <v>676.59346364999999</v>
      </c>
      <c r="CG1271" s="72">
        <v>712.40329333</v>
      </c>
      <c r="CH1271" s="72">
        <v>716.50152150999998</v>
      </c>
      <c r="CI1271" s="72">
        <v>731.52548966999996</v>
      </c>
      <c r="CJ1271" s="96">
        <v>0.94920481639999998</v>
      </c>
      <c r="CK1271" s="96">
        <v>0.96285293159999996</v>
      </c>
      <c r="CL1271" s="96">
        <v>0.95787036130000003</v>
      </c>
      <c r="CM1271" s="96">
        <v>0.91609016909999996</v>
      </c>
      <c r="CN1271" s="96">
        <v>0.92637920289999998</v>
      </c>
      <c r="CO1271" s="96">
        <v>0.9473876873</v>
      </c>
      <c r="CP1271" s="96">
        <v>0.99481923709999998</v>
      </c>
      <c r="CQ1271" s="96">
        <v>0.99584056389999998</v>
      </c>
      <c r="CR1271" s="96">
        <v>0.99897426460000005</v>
      </c>
      <c r="CS1271" s="95">
        <v>6744</v>
      </c>
      <c r="CT1271" s="95">
        <v>5927</v>
      </c>
      <c r="CU1271" s="95">
        <v>5035</v>
      </c>
      <c r="CV1271" s="95">
        <v>4974</v>
      </c>
      <c r="CW1271" s="95">
        <v>6651</v>
      </c>
      <c r="CX1271" s="96">
        <v>0.95970874399999995</v>
      </c>
      <c r="CY1271" s="96">
        <v>0.96108750399999998</v>
      </c>
      <c r="CZ1271" s="96">
        <v>0.95720423399999999</v>
      </c>
      <c r="DA1271" s="96">
        <v>0.93789213599999999</v>
      </c>
      <c r="DB1271" s="96">
        <v>0.92235574300000001</v>
      </c>
      <c r="DC1271">
        <v>2013</v>
      </c>
      <c r="DD1271" s="6">
        <v>5839.6</v>
      </c>
      <c r="DE1271" s="96">
        <v>1.0832778899999999E-2</v>
      </c>
      <c r="DF1271" s="72">
        <v>758.89</v>
      </c>
      <c r="DG1271" s="96">
        <v>1</v>
      </c>
      <c r="DH1271" s="72">
        <v>758.89</v>
      </c>
      <c r="DI1271" s="72">
        <v>722.66806061</v>
      </c>
      <c r="DJ1271" s="96">
        <v>1</v>
      </c>
      <c r="DK1271" s="72">
        <v>758.89</v>
      </c>
      <c r="DL1271" s="96">
        <v>1</v>
      </c>
      <c r="DM1271" s="72">
        <v>758.89</v>
      </c>
      <c r="DN1271" s="96">
        <v>0.75709779180000003</v>
      </c>
      <c r="DO1271" s="96">
        <v>3.1699999999999999E-2</v>
      </c>
      <c r="DP1271" s="72">
        <v>18.21</v>
      </c>
      <c r="DQ1271" s="72">
        <v>740.68</v>
      </c>
      <c r="DR1271" t="s">
        <v>865</v>
      </c>
      <c r="DT1271" t="s">
        <v>841</v>
      </c>
    </row>
    <row r="1272" spans="1:124" x14ac:dyDescent="0.3">
      <c r="A1272" t="s">
        <v>866</v>
      </c>
      <c r="B1272">
        <v>23340</v>
      </c>
      <c r="C1272" s="95">
        <v>6203</v>
      </c>
      <c r="D1272" s="95">
        <v>22636430</v>
      </c>
      <c r="E1272" s="95">
        <v>6090</v>
      </c>
      <c r="F1272" s="95">
        <v>20763544</v>
      </c>
      <c r="G1272" s="95">
        <v>1123</v>
      </c>
      <c r="H1272" s="95">
        <v>3018912</v>
      </c>
      <c r="I1272" s="95">
        <v>1026</v>
      </c>
      <c r="J1272" s="95">
        <v>3585096</v>
      </c>
      <c r="K1272" s="95">
        <v>5660</v>
      </c>
      <c r="L1272" s="95">
        <v>21411206</v>
      </c>
      <c r="M1272" s="95">
        <v>5524</v>
      </c>
      <c r="N1272" s="95">
        <v>19533238</v>
      </c>
      <c r="O1272" s="95">
        <v>1102</v>
      </c>
      <c r="P1272" s="95">
        <v>3598500</v>
      </c>
      <c r="Q1272" s="95">
        <v>1008</v>
      </c>
      <c r="R1272" s="95">
        <v>3885148</v>
      </c>
      <c r="S1272" s="95">
        <v>5477</v>
      </c>
      <c r="T1272" s="95">
        <v>21931487</v>
      </c>
      <c r="U1272" s="95">
        <v>5337</v>
      </c>
      <c r="V1272" s="95">
        <v>19719882</v>
      </c>
      <c r="W1272" s="95">
        <v>1097</v>
      </c>
      <c r="X1272" s="95">
        <v>3752693</v>
      </c>
      <c r="Y1272" s="95">
        <v>1001</v>
      </c>
      <c r="Z1272" s="95">
        <v>3986537</v>
      </c>
      <c r="AA1272" s="95">
        <v>5339</v>
      </c>
      <c r="AB1272" s="95">
        <v>20970555</v>
      </c>
      <c r="AC1272" s="95">
        <v>5201</v>
      </c>
      <c r="AD1272" s="95">
        <v>19952396</v>
      </c>
      <c r="AE1272" s="95">
        <v>1093</v>
      </c>
      <c r="AF1272" s="95">
        <v>3540718</v>
      </c>
      <c r="AG1272" s="95">
        <v>996</v>
      </c>
      <c r="AH1272" s="95">
        <v>4245404</v>
      </c>
      <c r="AI1272" s="95">
        <v>6252</v>
      </c>
      <c r="AJ1272" s="95">
        <v>21156752</v>
      </c>
      <c r="AK1272" s="95">
        <v>6096</v>
      </c>
      <c r="AL1272" s="95">
        <v>24346513.859999999</v>
      </c>
      <c r="AM1272" s="95">
        <v>1149</v>
      </c>
      <c r="AN1272" s="95">
        <v>3807967</v>
      </c>
      <c r="AO1272" s="95">
        <v>1053</v>
      </c>
      <c r="AP1272" s="95">
        <v>4697058</v>
      </c>
      <c r="AQ1272" s="72">
        <v>291.83</v>
      </c>
      <c r="AR1272" s="72">
        <v>285.14</v>
      </c>
      <c r="AS1272" s="72">
        <v>576.97</v>
      </c>
      <c r="AT1272" s="95">
        <v>25655342</v>
      </c>
      <c r="AU1272" s="95">
        <v>24348640</v>
      </c>
      <c r="AV1272" s="95">
        <v>7326</v>
      </c>
      <c r="AW1272" s="95">
        <v>7116</v>
      </c>
      <c r="AX1272" s="72">
        <v>308.20999999999998</v>
      </c>
      <c r="AY1272" s="72">
        <v>298.76</v>
      </c>
      <c r="AZ1272" s="72">
        <v>606.97</v>
      </c>
      <c r="BA1272" s="95">
        <v>25009706</v>
      </c>
      <c r="BB1272" s="95">
        <v>23418386</v>
      </c>
      <c r="BC1272" s="95">
        <v>6762</v>
      </c>
      <c r="BD1272" s="95">
        <v>6532</v>
      </c>
      <c r="BE1272" s="72">
        <v>325.58</v>
      </c>
      <c r="BF1272" s="72">
        <v>311.7</v>
      </c>
      <c r="BG1272" s="72">
        <v>637.28</v>
      </c>
      <c r="BH1272" s="95">
        <v>25684180</v>
      </c>
      <c r="BI1272" s="95">
        <v>23706419</v>
      </c>
      <c r="BJ1272" s="95">
        <v>6574</v>
      </c>
      <c r="BK1272" s="95">
        <v>6338</v>
      </c>
      <c r="BL1272" s="72">
        <v>317.57</v>
      </c>
      <c r="BM1272" s="72">
        <v>325.39999999999998</v>
      </c>
      <c r="BN1272" s="72">
        <v>642.97</v>
      </c>
      <c r="BO1272" s="95">
        <v>24511273</v>
      </c>
      <c r="BP1272" s="95">
        <v>24197800</v>
      </c>
      <c r="BQ1272" s="95">
        <v>6432</v>
      </c>
      <c r="BR1272" s="95">
        <v>6197</v>
      </c>
      <c r="BS1272" s="72">
        <v>281.10000000000002</v>
      </c>
      <c r="BT1272" s="72">
        <v>338.55</v>
      </c>
      <c r="BU1272" s="72">
        <v>619.65</v>
      </c>
      <c r="BV1272" s="95">
        <v>24964719</v>
      </c>
      <c r="BW1272" s="95">
        <v>29043571.859999999</v>
      </c>
      <c r="BX1272" s="95">
        <v>7401</v>
      </c>
      <c r="BY1272" s="95">
        <v>7149</v>
      </c>
      <c r="BZ1272" s="95">
        <v>7226</v>
      </c>
      <c r="CA1272" s="95">
        <v>6651</v>
      </c>
      <c r="CB1272" s="95">
        <v>6460</v>
      </c>
      <c r="CC1272" s="95">
        <v>6320</v>
      </c>
      <c r="CD1272" s="95">
        <v>7278</v>
      </c>
      <c r="CE1272" s="72">
        <v>650.75523149000003</v>
      </c>
      <c r="CF1272" s="72">
        <v>676.59346364999999</v>
      </c>
      <c r="CG1272" s="72">
        <v>712.40329333</v>
      </c>
      <c r="CH1272" s="72">
        <v>716.50152150999998</v>
      </c>
      <c r="CI1272" s="72">
        <v>731.52548966999996</v>
      </c>
      <c r="CJ1272" s="96">
        <v>0.88661599950000003</v>
      </c>
      <c r="CK1272" s="96">
        <v>0.89709704960000003</v>
      </c>
      <c r="CL1272" s="96">
        <v>0.89454948619999997</v>
      </c>
      <c r="CM1272" s="96">
        <v>0.89737422840000003</v>
      </c>
      <c r="CN1272" s="96">
        <v>0.84706549360000005</v>
      </c>
      <c r="CO1272" s="96">
        <v>0.91181632150000003</v>
      </c>
      <c r="CP1272" s="96">
        <v>0.97008622310000003</v>
      </c>
      <c r="CQ1272" s="96">
        <v>0.99584056389999998</v>
      </c>
      <c r="CR1272" s="96">
        <v>0.97413794909999996</v>
      </c>
      <c r="CS1272" s="95">
        <v>7028</v>
      </c>
      <c r="CT1272" s="95">
        <v>6482</v>
      </c>
      <c r="CU1272" s="95">
        <v>6326</v>
      </c>
      <c r="CV1272" s="95">
        <v>6210</v>
      </c>
      <c r="CW1272" s="95">
        <v>7146</v>
      </c>
      <c r="CX1272" s="96">
        <v>0.90018232899999995</v>
      </c>
      <c r="CY1272" s="96">
        <v>0.90707099199999996</v>
      </c>
      <c r="CZ1272" s="96">
        <v>0.90708666299999996</v>
      </c>
      <c r="DA1272" s="96">
        <v>0.92443251100000001</v>
      </c>
      <c r="DB1272" s="96">
        <v>0.92078584399999996</v>
      </c>
      <c r="DC1272">
        <v>2013</v>
      </c>
      <c r="DD1272" s="6">
        <v>6666.4</v>
      </c>
      <c r="DE1272" s="96">
        <v>4.6162640999999997E-3</v>
      </c>
      <c r="DF1272" s="72">
        <v>744.67</v>
      </c>
      <c r="DG1272" s="96">
        <v>1</v>
      </c>
      <c r="DH1272" s="72">
        <v>744.67</v>
      </c>
      <c r="DI1272" s="72">
        <v>718.46270806999996</v>
      </c>
      <c r="DJ1272" s="96">
        <v>1</v>
      </c>
      <c r="DK1272" s="72">
        <v>744.67</v>
      </c>
      <c r="DL1272" s="96">
        <v>1</v>
      </c>
      <c r="DM1272" s="72">
        <v>744.67</v>
      </c>
      <c r="DN1272" s="96">
        <v>1</v>
      </c>
      <c r="DO1272" s="96">
        <v>1.3497E-2</v>
      </c>
      <c r="DP1272" s="72">
        <v>10.050000000000001</v>
      </c>
      <c r="DQ1272" s="72">
        <v>734.62</v>
      </c>
      <c r="DR1272" t="s">
        <v>866</v>
      </c>
      <c r="DT1272" t="s">
        <v>841</v>
      </c>
    </row>
    <row r="1273" spans="1:124" x14ac:dyDescent="0.3">
      <c r="A1273" t="s">
        <v>867</v>
      </c>
      <c r="B1273">
        <v>23350</v>
      </c>
      <c r="C1273" s="95">
        <v>2674</v>
      </c>
      <c r="D1273" s="95">
        <v>9865743</v>
      </c>
      <c r="E1273" s="95">
        <v>2624</v>
      </c>
      <c r="F1273" s="95">
        <v>8450016</v>
      </c>
      <c r="G1273" s="95">
        <v>387</v>
      </c>
      <c r="H1273" s="95">
        <v>649568</v>
      </c>
      <c r="I1273" s="95">
        <v>346</v>
      </c>
      <c r="J1273" s="95">
        <v>903758</v>
      </c>
      <c r="K1273" s="95">
        <v>2314</v>
      </c>
      <c r="L1273" s="95">
        <v>9415957</v>
      </c>
      <c r="M1273" s="95">
        <v>2255</v>
      </c>
      <c r="N1273" s="95">
        <v>7849530</v>
      </c>
      <c r="O1273" s="95">
        <v>393</v>
      </c>
      <c r="P1273" s="95">
        <v>734984</v>
      </c>
      <c r="Q1273" s="95">
        <v>346</v>
      </c>
      <c r="R1273" s="95">
        <v>852996</v>
      </c>
      <c r="S1273" s="95">
        <v>2112</v>
      </c>
      <c r="T1273" s="95">
        <v>9337140</v>
      </c>
      <c r="U1273" s="95">
        <v>2040</v>
      </c>
      <c r="V1273" s="95">
        <v>7174962</v>
      </c>
      <c r="W1273" s="95">
        <v>415</v>
      </c>
      <c r="X1273" s="95">
        <v>737184</v>
      </c>
      <c r="Y1273" s="95">
        <v>366</v>
      </c>
      <c r="Z1273" s="95">
        <v>1313575</v>
      </c>
      <c r="AA1273" s="95">
        <v>2080</v>
      </c>
      <c r="AB1273" s="95">
        <v>8492607</v>
      </c>
      <c r="AC1273" s="95">
        <v>2001</v>
      </c>
      <c r="AD1273" s="95">
        <v>7570399</v>
      </c>
      <c r="AE1273" s="95">
        <v>422</v>
      </c>
      <c r="AF1273" s="95">
        <v>824022</v>
      </c>
      <c r="AG1273" s="95">
        <v>374</v>
      </c>
      <c r="AH1273" s="95">
        <v>1652598</v>
      </c>
      <c r="AI1273" s="95">
        <v>2444</v>
      </c>
      <c r="AJ1273" s="95">
        <v>9657927</v>
      </c>
      <c r="AK1273" s="95">
        <v>2364</v>
      </c>
      <c r="AL1273" s="95">
        <v>10306578.310000001</v>
      </c>
      <c r="AM1273" s="95">
        <v>436</v>
      </c>
      <c r="AN1273" s="95">
        <v>963933</v>
      </c>
      <c r="AO1273" s="95">
        <v>397</v>
      </c>
      <c r="AP1273" s="95">
        <v>1728794</v>
      </c>
      <c r="AQ1273" s="72">
        <v>286.27</v>
      </c>
      <c r="AR1273" s="72">
        <v>262.45</v>
      </c>
      <c r="AS1273" s="72">
        <v>548.72</v>
      </c>
      <c r="AT1273" s="95">
        <v>10515311</v>
      </c>
      <c r="AU1273" s="95">
        <v>9353774</v>
      </c>
      <c r="AV1273" s="95">
        <v>3061</v>
      </c>
      <c r="AW1273" s="95">
        <v>2970</v>
      </c>
      <c r="AX1273" s="72">
        <v>312.49</v>
      </c>
      <c r="AY1273" s="72">
        <v>278.82</v>
      </c>
      <c r="AZ1273" s="72">
        <v>591.30999999999995</v>
      </c>
      <c r="BA1273" s="95">
        <v>10150941</v>
      </c>
      <c r="BB1273" s="95">
        <v>8702526</v>
      </c>
      <c r="BC1273" s="95">
        <v>2707</v>
      </c>
      <c r="BD1273" s="95">
        <v>2601</v>
      </c>
      <c r="BE1273" s="72">
        <v>332.22</v>
      </c>
      <c r="BF1273" s="72">
        <v>294.01</v>
      </c>
      <c r="BG1273" s="72">
        <v>626.23</v>
      </c>
      <c r="BH1273" s="95">
        <v>10074324</v>
      </c>
      <c r="BI1273" s="95">
        <v>8488537</v>
      </c>
      <c r="BJ1273" s="95">
        <v>2527</v>
      </c>
      <c r="BK1273" s="95">
        <v>2406</v>
      </c>
      <c r="BL1273" s="72">
        <v>310.31</v>
      </c>
      <c r="BM1273" s="72">
        <v>323.61</v>
      </c>
      <c r="BN1273" s="72">
        <v>633.91999999999996</v>
      </c>
      <c r="BO1273" s="95">
        <v>9316629</v>
      </c>
      <c r="BP1273" s="95">
        <v>9222997</v>
      </c>
      <c r="BQ1273" s="95">
        <v>2502</v>
      </c>
      <c r="BR1273" s="95">
        <v>2375</v>
      </c>
      <c r="BS1273" s="72">
        <v>307.35000000000002</v>
      </c>
      <c r="BT1273" s="72">
        <v>363.26</v>
      </c>
      <c r="BU1273" s="72">
        <v>670.61</v>
      </c>
      <c r="BV1273" s="95">
        <v>10621860</v>
      </c>
      <c r="BW1273" s="95">
        <v>12035372.310000001</v>
      </c>
      <c r="BX1273" s="95">
        <v>2880</v>
      </c>
      <c r="BY1273" s="95">
        <v>2761</v>
      </c>
      <c r="BZ1273" s="95">
        <v>3018</v>
      </c>
      <c r="CA1273" s="95">
        <v>2656</v>
      </c>
      <c r="CB1273" s="95">
        <v>2469</v>
      </c>
      <c r="CC1273" s="95">
        <v>2442</v>
      </c>
      <c r="CD1273" s="95">
        <v>2822</v>
      </c>
      <c r="CE1273" s="72">
        <v>650.75523149000003</v>
      </c>
      <c r="CF1273" s="72">
        <v>676.59346364999999</v>
      </c>
      <c r="CG1273" s="72">
        <v>712.40329333</v>
      </c>
      <c r="CH1273" s="72">
        <v>716.50152150999998</v>
      </c>
      <c r="CI1273" s="72">
        <v>731.52548966999996</v>
      </c>
      <c r="CJ1273" s="96">
        <v>0.84320490020000005</v>
      </c>
      <c r="CK1273" s="96">
        <v>0.87395168850000005</v>
      </c>
      <c r="CL1273" s="96">
        <v>0.87903860899999997</v>
      </c>
      <c r="CM1273" s="96">
        <v>0.88474341079999996</v>
      </c>
      <c r="CN1273" s="96">
        <v>0.91672813789999996</v>
      </c>
      <c r="CO1273" s="96">
        <v>0.93170120860000005</v>
      </c>
      <c r="CP1273" s="96">
        <v>0.94400795150000005</v>
      </c>
      <c r="CQ1273" s="96">
        <v>0.99584056389999998</v>
      </c>
      <c r="CR1273" s="96">
        <v>0.94795075719999999</v>
      </c>
      <c r="CS1273" s="95">
        <v>3139</v>
      </c>
      <c r="CT1273" s="95">
        <v>2822</v>
      </c>
      <c r="CU1273" s="95">
        <v>2688</v>
      </c>
      <c r="CV1273" s="95">
        <v>2641</v>
      </c>
      <c r="CW1273" s="95">
        <v>3034</v>
      </c>
      <c r="CX1273" s="96">
        <v>0.917788995</v>
      </c>
      <c r="CY1273" s="96">
        <v>0.92716538800000003</v>
      </c>
      <c r="CZ1273" s="96">
        <v>0.93463862499999995</v>
      </c>
      <c r="DA1273" s="96">
        <v>0.94140239699999995</v>
      </c>
      <c r="DB1273" s="96">
        <v>0.93926676899999995</v>
      </c>
      <c r="DC1273">
        <v>2013</v>
      </c>
      <c r="DD1273" s="6">
        <v>2622.6</v>
      </c>
      <c r="DE1273" s="96">
        <v>2.2877721E-3</v>
      </c>
      <c r="DF1273" s="72">
        <v>726.35</v>
      </c>
      <c r="DG1273" s="96">
        <v>1</v>
      </c>
      <c r="DH1273" s="72">
        <v>726.35</v>
      </c>
      <c r="DI1273" s="72">
        <v>718.46270806999996</v>
      </c>
      <c r="DJ1273" s="96">
        <v>1</v>
      </c>
      <c r="DK1273" s="72">
        <v>726.35</v>
      </c>
      <c r="DL1273" s="96">
        <v>1</v>
      </c>
      <c r="DM1273" s="72">
        <v>726.35</v>
      </c>
      <c r="DN1273" s="96">
        <v>1</v>
      </c>
      <c r="DO1273" s="96">
        <v>7.1269999999999997E-3</v>
      </c>
      <c r="DP1273" s="72">
        <v>5.18</v>
      </c>
      <c r="DQ1273" s="72">
        <v>721.17</v>
      </c>
      <c r="DR1273" t="s">
        <v>867</v>
      </c>
      <c r="DT1273" t="s">
        <v>841</v>
      </c>
    </row>
    <row r="1274" spans="1:124" x14ac:dyDescent="0.3">
      <c r="A1274" t="s">
        <v>868</v>
      </c>
      <c r="B1274">
        <v>23360</v>
      </c>
      <c r="C1274" s="95">
        <v>5757</v>
      </c>
      <c r="D1274" s="95">
        <v>21347344</v>
      </c>
      <c r="E1274" s="95">
        <v>5551</v>
      </c>
      <c r="F1274" s="95">
        <v>18512453</v>
      </c>
      <c r="G1274" s="95">
        <v>1430</v>
      </c>
      <c r="H1274" s="95">
        <v>4138813</v>
      </c>
      <c r="I1274" s="95">
        <v>1294</v>
      </c>
      <c r="J1274" s="95">
        <v>4471815</v>
      </c>
      <c r="K1274" s="95">
        <v>4753</v>
      </c>
      <c r="L1274" s="95">
        <v>17023547</v>
      </c>
      <c r="M1274" s="95">
        <v>4505</v>
      </c>
      <c r="N1274" s="95">
        <v>15356965</v>
      </c>
      <c r="O1274" s="95">
        <v>1478</v>
      </c>
      <c r="P1274" s="95">
        <v>4088167</v>
      </c>
      <c r="Q1274" s="95">
        <v>1331</v>
      </c>
      <c r="R1274" s="95">
        <v>4510947</v>
      </c>
      <c r="S1274" s="95">
        <v>4368</v>
      </c>
      <c r="T1274" s="95">
        <v>16910580</v>
      </c>
      <c r="U1274" s="95">
        <v>4076</v>
      </c>
      <c r="V1274" s="95">
        <v>15020220</v>
      </c>
      <c r="W1274" s="95">
        <v>1451</v>
      </c>
      <c r="X1274" s="95">
        <v>4186653</v>
      </c>
      <c r="Y1274" s="95">
        <v>1305</v>
      </c>
      <c r="Z1274" s="95">
        <v>4671790</v>
      </c>
      <c r="AA1274" s="95">
        <v>4466</v>
      </c>
      <c r="AB1274" s="95">
        <v>16170003</v>
      </c>
      <c r="AC1274" s="95">
        <v>4156</v>
      </c>
      <c r="AD1274" s="95">
        <v>15677797</v>
      </c>
      <c r="AE1274" s="95">
        <v>1556</v>
      </c>
      <c r="AF1274" s="95">
        <v>4650648</v>
      </c>
      <c r="AG1274" s="95">
        <v>1412</v>
      </c>
      <c r="AH1274" s="95">
        <v>5299655</v>
      </c>
      <c r="AI1274" s="95">
        <v>6425</v>
      </c>
      <c r="AJ1274" s="95">
        <v>23161962</v>
      </c>
      <c r="AK1274" s="95">
        <v>6094</v>
      </c>
      <c r="AL1274" s="95">
        <v>23973509</v>
      </c>
      <c r="AM1274" s="95">
        <v>1818</v>
      </c>
      <c r="AN1274" s="95">
        <v>5481073</v>
      </c>
      <c r="AO1274" s="95">
        <v>1661</v>
      </c>
      <c r="AP1274" s="95">
        <v>6757309</v>
      </c>
      <c r="AQ1274" s="72">
        <v>295.51</v>
      </c>
      <c r="AR1274" s="72">
        <v>279.82</v>
      </c>
      <c r="AS1274" s="72">
        <v>575.33000000000004</v>
      </c>
      <c r="AT1274" s="95">
        <v>25486157</v>
      </c>
      <c r="AU1274" s="95">
        <v>22984268</v>
      </c>
      <c r="AV1274" s="95">
        <v>7187</v>
      </c>
      <c r="AW1274" s="95">
        <v>6845</v>
      </c>
      <c r="AX1274" s="72">
        <v>282.35000000000002</v>
      </c>
      <c r="AY1274" s="72">
        <v>283.7</v>
      </c>
      <c r="AZ1274" s="72">
        <v>566.04999999999995</v>
      </c>
      <c r="BA1274" s="95">
        <v>21111714</v>
      </c>
      <c r="BB1274" s="95">
        <v>19867912</v>
      </c>
      <c r="BC1274" s="95">
        <v>6231</v>
      </c>
      <c r="BD1274" s="95">
        <v>5836</v>
      </c>
      <c r="BE1274" s="72">
        <v>302.13</v>
      </c>
      <c r="BF1274" s="72">
        <v>304.95999999999998</v>
      </c>
      <c r="BG1274" s="72">
        <v>607.09</v>
      </c>
      <c r="BH1274" s="95">
        <v>21097233</v>
      </c>
      <c r="BI1274" s="95">
        <v>19692010</v>
      </c>
      <c r="BJ1274" s="95">
        <v>5819</v>
      </c>
      <c r="BK1274" s="95">
        <v>5381</v>
      </c>
      <c r="BL1274" s="72">
        <v>288.12</v>
      </c>
      <c r="BM1274" s="72">
        <v>313.95999999999998</v>
      </c>
      <c r="BN1274" s="72">
        <v>602.08000000000004</v>
      </c>
      <c r="BO1274" s="95">
        <v>20820651</v>
      </c>
      <c r="BP1274" s="95">
        <v>20977452</v>
      </c>
      <c r="BQ1274" s="95">
        <v>6022</v>
      </c>
      <c r="BR1274" s="95">
        <v>5568</v>
      </c>
      <c r="BS1274" s="72">
        <v>289.57</v>
      </c>
      <c r="BT1274" s="72">
        <v>330.23</v>
      </c>
      <c r="BU1274" s="72">
        <v>619.79999999999995</v>
      </c>
      <c r="BV1274" s="95">
        <v>28643035</v>
      </c>
      <c r="BW1274" s="95">
        <v>30730818</v>
      </c>
      <c r="BX1274" s="95">
        <v>8243</v>
      </c>
      <c r="BY1274" s="95">
        <v>7755</v>
      </c>
      <c r="BZ1274" s="95">
        <v>7024</v>
      </c>
      <c r="CA1274" s="95">
        <v>6040</v>
      </c>
      <c r="CB1274" s="95">
        <v>5608</v>
      </c>
      <c r="CC1274" s="95">
        <v>5806</v>
      </c>
      <c r="CD1274" s="95">
        <v>8004</v>
      </c>
      <c r="CE1274" s="72">
        <v>650.75523149000003</v>
      </c>
      <c r="CF1274" s="72">
        <v>676.59346364999999</v>
      </c>
      <c r="CG1274" s="72">
        <v>712.40329333</v>
      </c>
      <c r="CH1274" s="72">
        <v>716.50152150999998</v>
      </c>
      <c r="CI1274" s="72">
        <v>731.52548966999996</v>
      </c>
      <c r="CJ1274" s="96">
        <v>0.88409585069999996</v>
      </c>
      <c r="CK1274" s="96">
        <v>0.83661760039999999</v>
      </c>
      <c r="CL1274" s="96">
        <v>0.85217180449999996</v>
      </c>
      <c r="CM1274" s="96">
        <v>0.84030526370000003</v>
      </c>
      <c r="CN1274" s="96">
        <v>0.84727054459999995</v>
      </c>
      <c r="CO1274" s="96">
        <v>0.96289119089999997</v>
      </c>
      <c r="CP1274" s="96">
        <v>0.88493094630000002</v>
      </c>
      <c r="CQ1274" s="96">
        <v>0.99584056389999998</v>
      </c>
      <c r="CR1274" s="96">
        <v>0.88862700719999999</v>
      </c>
      <c r="CS1274" s="95">
        <v>7076</v>
      </c>
      <c r="CT1274" s="95">
        <v>6008</v>
      </c>
      <c r="CU1274" s="95">
        <v>5448</v>
      </c>
      <c r="CV1274" s="95">
        <v>5494</v>
      </c>
      <c r="CW1274" s="95">
        <v>7562</v>
      </c>
      <c r="CX1274" s="96">
        <v>0.95321635699999996</v>
      </c>
      <c r="CY1274" s="96">
        <v>0.97381311000000004</v>
      </c>
      <c r="CZ1274" s="96">
        <v>0.97864138499999997</v>
      </c>
      <c r="DA1274" s="96">
        <v>0.96263455499999995</v>
      </c>
      <c r="DB1274" s="96">
        <v>0.95210609899999998</v>
      </c>
      <c r="DC1274">
        <v>2013</v>
      </c>
      <c r="DD1274" s="6">
        <v>6277</v>
      </c>
      <c r="DE1274" s="96">
        <v>4.1638164999999996E-3</v>
      </c>
      <c r="DF1274" s="72">
        <v>679.62</v>
      </c>
      <c r="DG1274" s="96">
        <v>1</v>
      </c>
      <c r="DH1274" s="72">
        <v>679.62</v>
      </c>
      <c r="DI1274" s="72">
        <v>718.46270806999996</v>
      </c>
      <c r="DJ1274" s="96">
        <v>1</v>
      </c>
      <c r="DK1274" s="72">
        <v>679.62</v>
      </c>
      <c r="DL1274" s="96">
        <v>1</v>
      </c>
      <c r="DM1274" s="72">
        <v>679.62</v>
      </c>
      <c r="DN1274" s="96">
        <v>1</v>
      </c>
      <c r="DO1274" s="96">
        <v>1.3351E-2</v>
      </c>
      <c r="DP1274" s="72">
        <v>9.07</v>
      </c>
      <c r="DQ1274" s="72">
        <v>670.55</v>
      </c>
      <c r="DR1274" t="s">
        <v>868</v>
      </c>
      <c r="DT1274" t="s">
        <v>841</v>
      </c>
    </row>
    <row r="1275" spans="1:124" x14ac:dyDescent="0.3">
      <c r="A1275" t="s">
        <v>36</v>
      </c>
      <c r="B1275">
        <v>23370</v>
      </c>
      <c r="C1275" s="95">
        <v>20218</v>
      </c>
      <c r="D1275" s="95">
        <v>83298701</v>
      </c>
      <c r="E1275" s="95">
        <v>19582</v>
      </c>
      <c r="F1275" s="95">
        <v>68853029</v>
      </c>
      <c r="G1275" s="95">
        <v>4336</v>
      </c>
      <c r="H1275" s="95">
        <v>14949688</v>
      </c>
      <c r="I1275" s="95">
        <v>3754</v>
      </c>
      <c r="J1275" s="95">
        <v>14146008</v>
      </c>
      <c r="K1275" s="95">
        <v>17508</v>
      </c>
      <c r="L1275" s="95">
        <v>77704726</v>
      </c>
      <c r="M1275" s="95">
        <v>16820</v>
      </c>
      <c r="N1275" s="95">
        <v>62215894</v>
      </c>
      <c r="O1275" s="95">
        <v>4304</v>
      </c>
      <c r="P1275" s="95">
        <v>14389679</v>
      </c>
      <c r="Q1275" s="95">
        <v>3686</v>
      </c>
      <c r="R1275" s="95">
        <v>13780996</v>
      </c>
      <c r="S1275" s="95">
        <v>16089</v>
      </c>
      <c r="T1275" s="95">
        <v>73631001</v>
      </c>
      <c r="U1275" s="95">
        <v>15329</v>
      </c>
      <c r="V1275" s="95">
        <v>58466470</v>
      </c>
      <c r="W1275" s="95">
        <v>4328</v>
      </c>
      <c r="X1275" s="95">
        <v>14788253</v>
      </c>
      <c r="Y1275" s="95">
        <v>3710</v>
      </c>
      <c r="Z1275" s="95">
        <v>14720763</v>
      </c>
      <c r="AA1275" s="95">
        <v>15676</v>
      </c>
      <c r="AB1275" s="95">
        <v>69641585</v>
      </c>
      <c r="AC1275" s="95">
        <v>14868</v>
      </c>
      <c r="AD1275" s="95">
        <v>61103853</v>
      </c>
      <c r="AE1275" s="95">
        <v>4480</v>
      </c>
      <c r="AF1275" s="95">
        <v>16221246</v>
      </c>
      <c r="AG1275" s="95">
        <v>3867</v>
      </c>
      <c r="AH1275" s="95">
        <v>16647617</v>
      </c>
      <c r="AI1275" s="95">
        <v>19323</v>
      </c>
      <c r="AJ1275" s="95">
        <v>87306041</v>
      </c>
      <c r="AK1275" s="95">
        <v>18488</v>
      </c>
      <c r="AL1275" s="95">
        <v>79035973.450000003</v>
      </c>
      <c r="AM1275" s="95">
        <v>4935</v>
      </c>
      <c r="AN1275" s="95">
        <v>18752764</v>
      </c>
      <c r="AO1275" s="95">
        <v>4352</v>
      </c>
      <c r="AP1275" s="95">
        <v>19378322</v>
      </c>
      <c r="AQ1275" s="72">
        <v>333.44</v>
      </c>
      <c r="AR1275" s="72">
        <v>296.39</v>
      </c>
      <c r="AS1275" s="72">
        <v>629.83000000000004</v>
      </c>
      <c r="AT1275" s="95">
        <v>98248389</v>
      </c>
      <c r="AU1275" s="95">
        <v>82999037</v>
      </c>
      <c r="AV1275" s="95">
        <v>24554</v>
      </c>
      <c r="AW1275" s="95">
        <v>23336</v>
      </c>
      <c r="AX1275" s="72">
        <v>351.85</v>
      </c>
      <c r="AY1275" s="72">
        <v>308.83999999999997</v>
      </c>
      <c r="AZ1275" s="72">
        <v>660.69</v>
      </c>
      <c r="BA1275" s="95">
        <v>92094405</v>
      </c>
      <c r="BB1275" s="95">
        <v>75996890</v>
      </c>
      <c r="BC1275" s="95">
        <v>21812</v>
      </c>
      <c r="BD1275" s="95">
        <v>20506</v>
      </c>
      <c r="BE1275" s="72">
        <v>360.89</v>
      </c>
      <c r="BF1275" s="72">
        <v>320.33999999999997</v>
      </c>
      <c r="BG1275" s="72">
        <v>681.23</v>
      </c>
      <c r="BH1275" s="95">
        <v>88419254</v>
      </c>
      <c r="BI1275" s="95">
        <v>73187233</v>
      </c>
      <c r="BJ1275" s="95">
        <v>20417</v>
      </c>
      <c r="BK1275" s="95">
        <v>19039</v>
      </c>
      <c r="BL1275" s="72">
        <v>354.99</v>
      </c>
      <c r="BM1275" s="72">
        <v>345.84</v>
      </c>
      <c r="BN1275" s="72">
        <v>700.83</v>
      </c>
      <c r="BO1275" s="95">
        <v>85862831</v>
      </c>
      <c r="BP1275" s="95">
        <v>77751470</v>
      </c>
      <c r="BQ1275" s="95">
        <v>20156</v>
      </c>
      <c r="BR1275" s="95">
        <v>18735</v>
      </c>
      <c r="BS1275" s="72">
        <v>364.34</v>
      </c>
      <c r="BT1275" s="72">
        <v>359.07</v>
      </c>
      <c r="BU1275" s="72">
        <v>723.41</v>
      </c>
      <c r="BV1275" s="95">
        <v>106058805</v>
      </c>
      <c r="BW1275" s="95">
        <v>98414295.450000003</v>
      </c>
      <c r="BX1275" s="95">
        <v>24258</v>
      </c>
      <c r="BY1275" s="95">
        <v>22840</v>
      </c>
      <c r="BZ1275" s="95">
        <v>23974</v>
      </c>
      <c r="CA1275" s="95">
        <v>21182</v>
      </c>
      <c r="CB1275" s="95">
        <v>19753</v>
      </c>
      <c r="CC1275" s="95">
        <v>19481</v>
      </c>
      <c r="CD1275" s="95">
        <v>23564</v>
      </c>
      <c r="CE1275" s="72">
        <v>650.75523149000003</v>
      </c>
      <c r="CF1275" s="72">
        <v>676.59346364999999</v>
      </c>
      <c r="CG1275" s="72">
        <v>712.40329333</v>
      </c>
      <c r="CH1275" s="72">
        <v>716.50152150999998</v>
      </c>
      <c r="CI1275" s="72">
        <v>731.52548966999996</v>
      </c>
      <c r="CJ1275" s="96">
        <v>0.96784469719999999</v>
      </c>
      <c r="CK1275" s="96">
        <v>0.97649480150000001</v>
      </c>
      <c r="CL1275" s="96">
        <v>0.95624207019999996</v>
      </c>
      <c r="CM1275" s="96">
        <v>0.97812772049999996</v>
      </c>
      <c r="CN1275" s="96">
        <v>0.98890607399999997</v>
      </c>
      <c r="CO1275" s="96">
        <v>1.0105098087</v>
      </c>
      <c r="CP1275" s="96">
        <v>0.96339794459999994</v>
      </c>
      <c r="CQ1275" s="96">
        <v>0.99584056389999998</v>
      </c>
      <c r="CR1275" s="96">
        <v>0.96742173590000002</v>
      </c>
      <c r="CS1275" s="95">
        <v>22876</v>
      </c>
      <c r="CT1275" s="95">
        <v>20195</v>
      </c>
      <c r="CU1275" s="95">
        <v>18782</v>
      </c>
      <c r="CV1275" s="95">
        <v>18453</v>
      </c>
      <c r="CW1275" s="95">
        <v>22444</v>
      </c>
      <c r="CX1275" s="96">
        <v>0.99990137099999998</v>
      </c>
      <c r="CY1275" s="96">
        <v>1.0179590089999999</v>
      </c>
      <c r="CZ1275" s="96">
        <v>1.018666458</v>
      </c>
      <c r="DA1275" s="96">
        <v>1.0177698289999999</v>
      </c>
      <c r="DB1275" s="96">
        <v>1.001824845</v>
      </c>
      <c r="DC1275">
        <v>2013</v>
      </c>
      <c r="DD1275" s="6">
        <v>20891.2</v>
      </c>
      <c r="DE1275" s="96">
        <v>4.1384072999999999E-3</v>
      </c>
      <c r="DF1275" s="72">
        <v>739.9</v>
      </c>
      <c r="DG1275" s="96">
        <v>1</v>
      </c>
      <c r="DH1275" s="72">
        <v>739.9</v>
      </c>
      <c r="DI1275" s="72">
        <v>739.9</v>
      </c>
      <c r="DJ1275" s="96">
        <v>1</v>
      </c>
      <c r="DK1275" s="72">
        <v>739.9</v>
      </c>
      <c r="DL1275" s="96">
        <v>1</v>
      </c>
      <c r="DM1275" s="72">
        <v>739.9</v>
      </c>
      <c r="DN1275" s="96">
        <v>1</v>
      </c>
      <c r="DO1275" s="96">
        <v>1.6611000000000001E-2</v>
      </c>
      <c r="DP1275" s="72">
        <v>12.29</v>
      </c>
      <c r="DQ1275" s="72">
        <v>727.61</v>
      </c>
      <c r="DR1275" t="s">
        <v>36</v>
      </c>
      <c r="DT1275" t="s">
        <v>841</v>
      </c>
    </row>
    <row r="1276" spans="1:124" x14ac:dyDescent="0.3">
      <c r="A1276" t="s">
        <v>869</v>
      </c>
      <c r="B1276">
        <v>23380</v>
      </c>
      <c r="C1276" s="95">
        <v>26204</v>
      </c>
      <c r="D1276" s="95">
        <v>119012848</v>
      </c>
      <c r="E1276" s="95">
        <v>25247</v>
      </c>
      <c r="F1276" s="95">
        <v>79043278</v>
      </c>
      <c r="G1276" s="95">
        <v>5595</v>
      </c>
      <c r="H1276" s="95">
        <v>19689197</v>
      </c>
      <c r="I1276" s="95">
        <v>4950</v>
      </c>
      <c r="J1276" s="95">
        <v>15536552</v>
      </c>
      <c r="K1276" s="95">
        <v>22318</v>
      </c>
      <c r="L1276" s="95">
        <v>103787863</v>
      </c>
      <c r="M1276" s="95">
        <v>21276</v>
      </c>
      <c r="N1276" s="95">
        <v>69011351</v>
      </c>
      <c r="O1276" s="95">
        <v>5602</v>
      </c>
      <c r="P1276" s="95">
        <v>20919142</v>
      </c>
      <c r="Q1276" s="95">
        <v>4870</v>
      </c>
      <c r="R1276" s="95">
        <v>15779373</v>
      </c>
      <c r="S1276" s="95">
        <v>21135</v>
      </c>
      <c r="T1276" s="95">
        <v>105189649</v>
      </c>
      <c r="U1276" s="95">
        <v>19991</v>
      </c>
      <c r="V1276" s="95">
        <v>67002773</v>
      </c>
      <c r="W1276" s="95">
        <v>5640</v>
      </c>
      <c r="X1276" s="95">
        <v>21909350</v>
      </c>
      <c r="Y1276" s="95">
        <v>4931</v>
      </c>
      <c r="Z1276" s="95">
        <v>16493553</v>
      </c>
      <c r="AA1276" s="95">
        <v>20939</v>
      </c>
      <c r="AB1276" s="95">
        <v>92786888</v>
      </c>
      <c r="AC1276" s="95">
        <v>19720</v>
      </c>
      <c r="AD1276" s="95">
        <v>70966251</v>
      </c>
      <c r="AE1276" s="95">
        <v>5862</v>
      </c>
      <c r="AF1276" s="95">
        <v>24291903</v>
      </c>
      <c r="AG1276" s="95">
        <v>5161</v>
      </c>
      <c r="AH1276" s="95">
        <v>19210505</v>
      </c>
      <c r="AI1276" s="95">
        <v>25417</v>
      </c>
      <c r="AJ1276" s="95">
        <v>107470354.91</v>
      </c>
      <c r="AK1276" s="95">
        <v>24165</v>
      </c>
      <c r="AL1276" s="95">
        <v>86240267.939999998</v>
      </c>
      <c r="AM1276" s="95">
        <v>6351</v>
      </c>
      <c r="AN1276" s="95">
        <v>22926272</v>
      </c>
      <c r="AO1276" s="95">
        <v>5698</v>
      </c>
      <c r="AP1276" s="95">
        <v>22012439</v>
      </c>
      <c r="AQ1276" s="72">
        <v>363.49</v>
      </c>
      <c r="AR1276" s="72">
        <v>261.01</v>
      </c>
      <c r="AS1276" s="72">
        <v>624.5</v>
      </c>
      <c r="AT1276" s="95">
        <v>138702045</v>
      </c>
      <c r="AU1276" s="95">
        <v>94579830</v>
      </c>
      <c r="AV1276" s="95">
        <v>31799</v>
      </c>
      <c r="AW1276" s="95">
        <v>30197</v>
      </c>
      <c r="AX1276" s="72">
        <v>372.22</v>
      </c>
      <c r="AY1276" s="72">
        <v>270.25</v>
      </c>
      <c r="AZ1276" s="72">
        <v>642.47</v>
      </c>
      <c r="BA1276" s="95">
        <v>124707005</v>
      </c>
      <c r="BB1276" s="95">
        <v>84790724</v>
      </c>
      <c r="BC1276" s="95">
        <v>27920</v>
      </c>
      <c r="BD1276" s="95">
        <v>26146</v>
      </c>
      <c r="BE1276" s="72">
        <v>395.58</v>
      </c>
      <c r="BF1276" s="72">
        <v>279.19</v>
      </c>
      <c r="BG1276" s="72">
        <v>674.77</v>
      </c>
      <c r="BH1276" s="95">
        <v>127098999</v>
      </c>
      <c r="BI1276" s="95">
        <v>83496326</v>
      </c>
      <c r="BJ1276" s="95">
        <v>26775</v>
      </c>
      <c r="BK1276" s="95">
        <v>24922</v>
      </c>
      <c r="BL1276" s="72">
        <v>364.04</v>
      </c>
      <c r="BM1276" s="72">
        <v>302.02999999999997</v>
      </c>
      <c r="BN1276" s="72">
        <v>666.07</v>
      </c>
      <c r="BO1276" s="95">
        <v>117078791</v>
      </c>
      <c r="BP1276" s="95">
        <v>90176756</v>
      </c>
      <c r="BQ1276" s="95">
        <v>26801</v>
      </c>
      <c r="BR1276" s="95">
        <v>24881</v>
      </c>
      <c r="BS1276" s="72">
        <v>342.05</v>
      </c>
      <c r="BT1276" s="72">
        <v>302.08</v>
      </c>
      <c r="BU1276" s="72">
        <v>644.13</v>
      </c>
      <c r="BV1276" s="95">
        <v>130396626.91</v>
      </c>
      <c r="BW1276" s="95">
        <v>108252706.94</v>
      </c>
      <c r="BX1276" s="95">
        <v>31768</v>
      </c>
      <c r="BY1276" s="95">
        <v>29863</v>
      </c>
      <c r="BZ1276" s="95">
        <v>31035</v>
      </c>
      <c r="CA1276" s="95">
        <v>27064</v>
      </c>
      <c r="CB1276" s="95">
        <v>25882</v>
      </c>
      <c r="CC1276" s="95">
        <v>25890</v>
      </c>
      <c r="CD1276" s="95">
        <v>30836</v>
      </c>
      <c r="CE1276" s="72">
        <v>650.75523149000003</v>
      </c>
      <c r="CF1276" s="72">
        <v>676.59346364999999</v>
      </c>
      <c r="CG1276" s="72">
        <v>712.40329333</v>
      </c>
      <c r="CH1276" s="72">
        <v>716.50152150999998</v>
      </c>
      <c r="CI1276" s="72">
        <v>731.52548966999996</v>
      </c>
      <c r="CJ1276" s="96">
        <v>0.95965421370000004</v>
      </c>
      <c r="CK1276" s="96">
        <v>0.94956577990000002</v>
      </c>
      <c r="CL1276" s="96">
        <v>0.94717417270000004</v>
      </c>
      <c r="CM1276" s="96">
        <v>0.92961421570000002</v>
      </c>
      <c r="CN1276" s="96">
        <v>0.88052980940000003</v>
      </c>
      <c r="CO1276" s="96">
        <v>0.96722006009999995</v>
      </c>
      <c r="CP1276" s="96">
        <v>0.96493825629999996</v>
      </c>
      <c r="CQ1276" s="96">
        <v>0.99584056389999998</v>
      </c>
      <c r="CR1276" s="96">
        <v>0.96896848099999999</v>
      </c>
      <c r="CS1276" s="95">
        <v>29788</v>
      </c>
      <c r="CT1276" s="95">
        <v>25997</v>
      </c>
      <c r="CU1276" s="95">
        <v>24880</v>
      </c>
      <c r="CV1276" s="95">
        <v>24745</v>
      </c>
      <c r="CW1276" s="95">
        <v>29592</v>
      </c>
      <c r="CX1276" s="96">
        <v>0.96606860999999999</v>
      </c>
      <c r="CY1276" s="96">
        <v>0.97398665500000003</v>
      </c>
      <c r="CZ1276" s="96">
        <v>0.95859856300000001</v>
      </c>
      <c r="DA1276" s="96">
        <v>0.97370289700000001</v>
      </c>
      <c r="DB1276" s="96">
        <v>0.964262277</v>
      </c>
      <c r="DC1276">
        <v>2013</v>
      </c>
      <c r="DD1276" s="6">
        <v>27201.8</v>
      </c>
      <c r="DE1276" s="96">
        <v>1.1676797900000001E-2</v>
      </c>
      <c r="DF1276" s="72">
        <v>735.47</v>
      </c>
      <c r="DG1276" s="96">
        <v>1</v>
      </c>
      <c r="DH1276" s="72">
        <v>735.47</v>
      </c>
      <c r="DI1276" s="72">
        <v>743.88683136999998</v>
      </c>
      <c r="DJ1276" s="96">
        <v>1</v>
      </c>
      <c r="DK1276" s="72">
        <v>735.47</v>
      </c>
      <c r="DL1276" s="96">
        <v>1</v>
      </c>
      <c r="DM1276" s="72">
        <v>735.47</v>
      </c>
      <c r="DN1276" s="96">
        <v>0.66292848660000003</v>
      </c>
      <c r="DO1276" s="96">
        <v>3.6202999999999999E-2</v>
      </c>
      <c r="DP1276" s="72">
        <v>17.649999999999999</v>
      </c>
      <c r="DQ1276" s="72">
        <v>717.82</v>
      </c>
      <c r="DR1276" t="s">
        <v>869</v>
      </c>
      <c r="DT1276" t="s">
        <v>841</v>
      </c>
    </row>
    <row r="1277" spans="1:124" x14ac:dyDescent="0.3">
      <c r="A1277" t="s">
        <v>870</v>
      </c>
      <c r="B1277">
        <v>23390</v>
      </c>
      <c r="C1277" s="95">
        <v>2070</v>
      </c>
      <c r="D1277" s="95">
        <v>6652085</v>
      </c>
      <c r="E1277" s="95">
        <v>2020</v>
      </c>
      <c r="F1277" s="95">
        <v>6961181</v>
      </c>
      <c r="G1277" s="95">
        <v>441</v>
      </c>
      <c r="H1277" s="95">
        <v>1368136</v>
      </c>
      <c r="I1277" s="95">
        <v>377</v>
      </c>
      <c r="J1277" s="95">
        <v>1273403</v>
      </c>
      <c r="K1277" s="95">
        <v>1895</v>
      </c>
      <c r="L1277" s="95">
        <v>6365203</v>
      </c>
      <c r="M1277" s="95">
        <v>1834</v>
      </c>
      <c r="N1277" s="95">
        <v>7093561</v>
      </c>
      <c r="O1277" s="95">
        <v>430</v>
      </c>
      <c r="P1277" s="95">
        <v>1146885</v>
      </c>
      <c r="Q1277" s="95">
        <v>377</v>
      </c>
      <c r="R1277" s="95">
        <v>1340657</v>
      </c>
      <c r="S1277" s="95">
        <v>1778</v>
      </c>
      <c r="T1277" s="95">
        <v>6423218</v>
      </c>
      <c r="U1277" s="95">
        <v>1704</v>
      </c>
      <c r="V1277" s="95">
        <v>6496728</v>
      </c>
      <c r="W1277" s="95">
        <v>439</v>
      </c>
      <c r="X1277" s="95">
        <v>1107031</v>
      </c>
      <c r="Y1277" s="95">
        <v>378</v>
      </c>
      <c r="Z1277" s="95">
        <v>1448085</v>
      </c>
      <c r="AA1277" s="95">
        <v>1735</v>
      </c>
      <c r="AB1277" s="95">
        <v>5545685</v>
      </c>
      <c r="AC1277" s="95">
        <v>1657</v>
      </c>
      <c r="AD1277" s="95">
        <v>6224289</v>
      </c>
      <c r="AE1277" s="95">
        <v>443</v>
      </c>
      <c r="AF1277" s="95">
        <v>1120285</v>
      </c>
      <c r="AG1277" s="95">
        <v>391</v>
      </c>
      <c r="AH1277" s="95">
        <v>1484809</v>
      </c>
      <c r="AI1277" s="95">
        <v>2092</v>
      </c>
      <c r="AJ1277" s="95">
        <v>7770230</v>
      </c>
      <c r="AK1277" s="95">
        <v>2004</v>
      </c>
      <c r="AL1277" s="95">
        <v>8372683</v>
      </c>
      <c r="AM1277" s="95">
        <v>493</v>
      </c>
      <c r="AN1277" s="95">
        <v>1146770</v>
      </c>
      <c r="AO1277" s="95">
        <v>448</v>
      </c>
      <c r="AP1277" s="95">
        <v>1778514</v>
      </c>
      <c r="AQ1277" s="72">
        <v>266.17</v>
      </c>
      <c r="AR1277" s="72">
        <v>286.27999999999997</v>
      </c>
      <c r="AS1277" s="72">
        <v>552.45000000000005</v>
      </c>
      <c r="AT1277" s="95">
        <v>8020221</v>
      </c>
      <c r="AU1277" s="95">
        <v>8234584</v>
      </c>
      <c r="AV1277" s="95">
        <v>2511</v>
      </c>
      <c r="AW1277" s="95">
        <v>2397</v>
      </c>
      <c r="AX1277" s="72">
        <v>269.25</v>
      </c>
      <c r="AY1277" s="72">
        <v>317.89</v>
      </c>
      <c r="AZ1277" s="72">
        <v>587.14</v>
      </c>
      <c r="BA1277" s="95">
        <v>7512088</v>
      </c>
      <c r="BB1277" s="95">
        <v>8434218</v>
      </c>
      <c r="BC1277" s="95">
        <v>2325</v>
      </c>
      <c r="BD1277" s="95">
        <v>2211</v>
      </c>
      <c r="BE1277" s="72">
        <v>283.05</v>
      </c>
      <c r="BF1277" s="72">
        <v>318</v>
      </c>
      <c r="BG1277" s="72">
        <v>601.04999999999995</v>
      </c>
      <c r="BH1277" s="95">
        <v>7530249</v>
      </c>
      <c r="BI1277" s="95">
        <v>7944813</v>
      </c>
      <c r="BJ1277" s="95">
        <v>2217</v>
      </c>
      <c r="BK1277" s="95">
        <v>2082</v>
      </c>
      <c r="BL1277" s="72">
        <v>255.05</v>
      </c>
      <c r="BM1277" s="72">
        <v>313.68</v>
      </c>
      <c r="BN1277" s="72">
        <v>568.73</v>
      </c>
      <c r="BO1277" s="95">
        <v>6665970</v>
      </c>
      <c r="BP1277" s="95">
        <v>7709098</v>
      </c>
      <c r="BQ1277" s="95">
        <v>2178</v>
      </c>
      <c r="BR1277" s="95">
        <v>2048</v>
      </c>
      <c r="BS1277" s="72">
        <v>287.45999999999998</v>
      </c>
      <c r="BT1277" s="72">
        <v>345</v>
      </c>
      <c r="BU1277" s="72">
        <v>632.46</v>
      </c>
      <c r="BV1277" s="95">
        <v>8917000</v>
      </c>
      <c r="BW1277" s="95">
        <v>10151197</v>
      </c>
      <c r="BX1277" s="95">
        <v>2585</v>
      </c>
      <c r="BY1277" s="95">
        <v>2452</v>
      </c>
      <c r="BZ1277" s="95">
        <v>2457</v>
      </c>
      <c r="CA1277" s="95">
        <v>2270</v>
      </c>
      <c r="CB1277" s="95">
        <v>2152</v>
      </c>
      <c r="CC1277" s="95">
        <v>2116</v>
      </c>
      <c r="CD1277" s="95">
        <v>2520</v>
      </c>
      <c r="CE1277" s="72">
        <v>650.75523149000003</v>
      </c>
      <c r="CF1277" s="72">
        <v>676.59346364999999</v>
      </c>
      <c r="CG1277" s="72">
        <v>712.40329333</v>
      </c>
      <c r="CH1277" s="72">
        <v>716.50152150999998</v>
      </c>
      <c r="CI1277" s="72">
        <v>731.52548966999996</v>
      </c>
      <c r="CJ1277" s="96">
        <v>0.84893670200000004</v>
      </c>
      <c r="CK1277" s="96">
        <v>0.8677884602</v>
      </c>
      <c r="CL1277" s="96">
        <v>0.84369346079999996</v>
      </c>
      <c r="CM1277" s="96">
        <v>0.79375965429999995</v>
      </c>
      <c r="CN1277" s="96">
        <v>0.86457684509999999</v>
      </c>
      <c r="CO1277" s="96">
        <v>0.8839111033</v>
      </c>
      <c r="CP1277" s="96">
        <v>0.95456547759999999</v>
      </c>
      <c r="CQ1277" s="96">
        <v>0.99584056389999998</v>
      </c>
      <c r="CR1277" s="96">
        <v>0.95855237859999998</v>
      </c>
      <c r="CS1277" s="95">
        <v>2933</v>
      </c>
      <c r="CT1277" s="95">
        <v>2745</v>
      </c>
      <c r="CU1277" s="95">
        <v>2655</v>
      </c>
      <c r="CV1277" s="95">
        <v>2672</v>
      </c>
      <c r="CW1277" s="95">
        <v>3139</v>
      </c>
      <c r="CX1277" s="96">
        <v>0.87093989199999999</v>
      </c>
      <c r="CY1277" s="96">
        <v>0.86764108100000004</v>
      </c>
      <c r="CZ1277" s="96">
        <v>0.89693340700000002</v>
      </c>
      <c r="DA1277" s="96">
        <v>0.90454347800000001</v>
      </c>
      <c r="DB1277" s="96">
        <v>0.88168168400000002</v>
      </c>
      <c r="DC1277">
        <v>2013</v>
      </c>
      <c r="DD1277" s="6">
        <v>2238</v>
      </c>
      <c r="DE1277" s="96">
        <v>3.7939363E-3</v>
      </c>
      <c r="DF1277" s="72">
        <v>733.37</v>
      </c>
      <c r="DG1277" s="96">
        <v>1</v>
      </c>
      <c r="DH1277" s="72">
        <v>733.37</v>
      </c>
      <c r="DI1277" s="72">
        <v>718.46270806999996</v>
      </c>
      <c r="DJ1277" s="96">
        <v>1</v>
      </c>
      <c r="DK1277" s="72">
        <v>733.37</v>
      </c>
      <c r="DL1277" s="96">
        <v>1</v>
      </c>
      <c r="DM1277" s="72">
        <v>733.37</v>
      </c>
      <c r="DN1277" s="96">
        <v>1</v>
      </c>
      <c r="DO1277" s="96">
        <v>1.1528999999999999E-2</v>
      </c>
      <c r="DP1277" s="72">
        <v>8.4600000000000009</v>
      </c>
      <c r="DQ1277" s="72">
        <v>724.91</v>
      </c>
      <c r="DR1277" t="s">
        <v>870</v>
      </c>
      <c r="DT1277" t="s">
        <v>841</v>
      </c>
    </row>
    <row r="1278" spans="1:124" x14ac:dyDescent="0.3">
      <c r="A1278" t="s">
        <v>282</v>
      </c>
      <c r="B1278">
        <v>23400</v>
      </c>
      <c r="C1278" s="95">
        <v>50534</v>
      </c>
      <c r="D1278" s="95">
        <v>208659432</v>
      </c>
      <c r="E1278" s="95">
        <v>48163</v>
      </c>
      <c r="F1278" s="95">
        <v>150631770</v>
      </c>
      <c r="G1278" s="95">
        <v>11929</v>
      </c>
      <c r="H1278" s="95">
        <v>38592584</v>
      </c>
      <c r="I1278" s="95">
        <v>10390</v>
      </c>
      <c r="J1278" s="95">
        <v>32477214</v>
      </c>
      <c r="K1278" s="95">
        <v>41369</v>
      </c>
      <c r="L1278" s="95">
        <v>180983989</v>
      </c>
      <c r="M1278" s="95">
        <v>38749</v>
      </c>
      <c r="N1278" s="95">
        <v>127379307</v>
      </c>
      <c r="O1278" s="95">
        <v>11780</v>
      </c>
      <c r="P1278" s="95">
        <v>40046527</v>
      </c>
      <c r="Q1278" s="95">
        <v>10192</v>
      </c>
      <c r="R1278" s="95">
        <v>34529291</v>
      </c>
      <c r="S1278" s="95">
        <v>38003</v>
      </c>
      <c r="T1278" s="95">
        <v>173310201</v>
      </c>
      <c r="U1278" s="95">
        <v>35130</v>
      </c>
      <c r="V1278" s="95">
        <v>124098564</v>
      </c>
      <c r="W1278" s="95">
        <v>11875</v>
      </c>
      <c r="X1278" s="95">
        <v>40367710</v>
      </c>
      <c r="Y1278" s="95">
        <v>10239</v>
      </c>
      <c r="Z1278" s="95">
        <v>36139360</v>
      </c>
      <c r="AA1278" s="95">
        <v>36401</v>
      </c>
      <c r="AB1278" s="95">
        <v>152825012</v>
      </c>
      <c r="AC1278" s="95">
        <v>33390</v>
      </c>
      <c r="AD1278" s="95">
        <v>124661203</v>
      </c>
      <c r="AE1278" s="95">
        <v>12190</v>
      </c>
      <c r="AF1278" s="95">
        <v>46481154</v>
      </c>
      <c r="AG1278" s="95">
        <v>10548</v>
      </c>
      <c r="AH1278" s="95">
        <v>40389734</v>
      </c>
      <c r="AI1278" s="95">
        <v>42040</v>
      </c>
      <c r="AJ1278" s="95">
        <v>176054343</v>
      </c>
      <c r="AK1278" s="95">
        <v>38832</v>
      </c>
      <c r="AL1278" s="95">
        <v>152682455</v>
      </c>
      <c r="AM1278" s="95">
        <v>12935</v>
      </c>
      <c r="AN1278" s="95">
        <v>49277223</v>
      </c>
      <c r="AO1278" s="95">
        <v>11355</v>
      </c>
      <c r="AP1278" s="95">
        <v>44336907</v>
      </c>
      <c r="AQ1278" s="72">
        <v>329.86</v>
      </c>
      <c r="AR1278" s="72">
        <v>260.60000000000002</v>
      </c>
      <c r="AS1278" s="72">
        <v>590.46</v>
      </c>
      <c r="AT1278" s="95">
        <v>247252016</v>
      </c>
      <c r="AU1278" s="95">
        <v>183108984</v>
      </c>
      <c r="AV1278" s="95">
        <v>62463</v>
      </c>
      <c r="AW1278" s="95">
        <v>58553</v>
      </c>
      <c r="AX1278" s="72">
        <v>346.56</v>
      </c>
      <c r="AY1278" s="72">
        <v>275.69</v>
      </c>
      <c r="AZ1278" s="72">
        <v>622.25</v>
      </c>
      <c r="BA1278" s="95">
        <v>221030516</v>
      </c>
      <c r="BB1278" s="95">
        <v>161908598</v>
      </c>
      <c r="BC1278" s="95">
        <v>53149</v>
      </c>
      <c r="BD1278" s="95">
        <v>48941</v>
      </c>
      <c r="BE1278" s="72">
        <v>357</v>
      </c>
      <c r="BF1278" s="72">
        <v>294.32</v>
      </c>
      <c r="BG1278" s="72">
        <v>651.32000000000005</v>
      </c>
      <c r="BH1278" s="95">
        <v>213677911</v>
      </c>
      <c r="BI1278" s="95">
        <v>160237924</v>
      </c>
      <c r="BJ1278" s="95">
        <v>49878</v>
      </c>
      <c r="BK1278" s="95">
        <v>45369</v>
      </c>
      <c r="BL1278" s="72">
        <v>341.81</v>
      </c>
      <c r="BM1278" s="72">
        <v>313.04000000000002</v>
      </c>
      <c r="BN1278" s="72">
        <v>654.85</v>
      </c>
      <c r="BO1278" s="95">
        <v>199306166</v>
      </c>
      <c r="BP1278" s="95">
        <v>165050937</v>
      </c>
      <c r="BQ1278" s="95">
        <v>48591</v>
      </c>
      <c r="BR1278" s="95">
        <v>43938</v>
      </c>
      <c r="BS1278" s="72">
        <v>341.57</v>
      </c>
      <c r="BT1278" s="72">
        <v>327.14</v>
      </c>
      <c r="BU1278" s="72">
        <v>668.71</v>
      </c>
      <c r="BV1278" s="95">
        <v>225331566</v>
      </c>
      <c r="BW1278" s="95">
        <v>197019362</v>
      </c>
      <c r="BX1278" s="95">
        <v>54975</v>
      </c>
      <c r="BY1278" s="95">
        <v>50187</v>
      </c>
      <c r="BZ1278" s="95">
        <v>60599</v>
      </c>
      <c r="CA1278" s="95">
        <v>51120</v>
      </c>
      <c r="CB1278" s="95">
        <v>47705</v>
      </c>
      <c r="CC1278" s="95">
        <v>46382</v>
      </c>
      <c r="CD1278" s="95">
        <v>52633</v>
      </c>
      <c r="CE1278" s="72">
        <v>650.75523149000003</v>
      </c>
      <c r="CF1278" s="72">
        <v>676.59346364999999</v>
      </c>
      <c r="CG1278" s="72">
        <v>712.40329333</v>
      </c>
      <c r="CH1278" s="72">
        <v>716.50152150999998</v>
      </c>
      <c r="CI1278" s="72">
        <v>731.52548966999996</v>
      </c>
      <c r="CJ1278" s="96">
        <v>0.90734575989999999</v>
      </c>
      <c r="CK1278" s="96">
        <v>0.91968077349999999</v>
      </c>
      <c r="CL1278" s="96">
        <v>0.91425742430000001</v>
      </c>
      <c r="CM1278" s="96">
        <v>0.91395479329999996</v>
      </c>
      <c r="CN1278" s="96">
        <v>0.91413082590000005</v>
      </c>
      <c r="CO1278" s="96">
        <v>0.96703305319999999</v>
      </c>
      <c r="CP1278" s="96">
        <v>0.94502862379999997</v>
      </c>
      <c r="CQ1278" s="96">
        <v>0.99584056389999998</v>
      </c>
      <c r="CR1278" s="96">
        <v>0.94897569260000003</v>
      </c>
      <c r="CS1278" s="95">
        <v>55396</v>
      </c>
      <c r="CT1278" s="95">
        <v>47770</v>
      </c>
      <c r="CU1278" s="95">
        <v>44253</v>
      </c>
      <c r="CV1278" s="95">
        <v>42957</v>
      </c>
      <c r="CW1278" s="95">
        <v>48824</v>
      </c>
      <c r="CX1278" s="96">
        <v>0.947495965</v>
      </c>
      <c r="CY1278" s="96">
        <v>0.96369669400000002</v>
      </c>
      <c r="CZ1278" s="96">
        <v>0.973659092</v>
      </c>
      <c r="DA1278" s="96">
        <v>0.97888721400000001</v>
      </c>
      <c r="DB1278" s="96">
        <v>0.97602889800000003</v>
      </c>
      <c r="DC1278">
        <v>2013</v>
      </c>
      <c r="DD1278" s="6">
        <v>49397.599999999999</v>
      </c>
      <c r="DE1278" s="96">
        <v>1.27530362E-2</v>
      </c>
      <c r="DF1278" s="72">
        <v>719.51</v>
      </c>
      <c r="DG1278" s="96">
        <v>1</v>
      </c>
      <c r="DH1278" s="72">
        <v>719.51</v>
      </c>
      <c r="DI1278" s="72">
        <v>722.66806061</v>
      </c>
      <c r="DJ1278" s="96">
        <v>1</v>
      </c>
      <c r="DK1278" s="72">
        <v>719.51</v>
      </c>
      <c r="DL1278" s="96">
        <v>1</v>
      </c>
      <c r="DM1278" s="72">
        <v>719.51</v>
      </c>
      <c r="DN1278" s="96">
        <v>0.64476264679999995</v>
      </c>
      <c r="DO1278" s="96">
        <v>3.7222999999999999E-2</v>
      </c>
      <c r="DP1278" s="72">
        <v>17.27</v>
      </c>
      <c r="DQ1278" s="72">
        <v>702.24</v>
      </c>
      <c r="DR1278" t="s">
        <v>282</v>
      </c>
      <c r="DT1278" t="s">
        <v>841</v>
      </c>
    </row>
    <row r="1279" spans="1:124" x14ac:dyDescent="0.3">
      <c r="A1279" t="s">
        <v>871</v>
      </c>
      <c r="B1279">
        <v>23410</v>
      </c>
      <c r="C1279" s="95">
        <v>481</v>
      </c>
      <c r="D1279" s="95">
        <v>1877311</v>
      </c>
      <c r="E1279" s="95">
        <v>465</v>
      </c>
      <c r="F1279" s="95">
        <v>1574965</v>
      </c>
      <c r="G1279" s="95">
        <v>87</v>
      </c>
      <c r="H1279" s="95">
        <v>174799</v>
      </c>
      <c r="I1279" s="95">
        <v>79</v>
      </c>
      <c r="J1279" s="95">
        <v>291855</v>
      </c>
      <c r="K1279" s="95">
        <v>445</v>
      </c>
      <c r="L1279" s="95">
        <v>1482421</v>
      </c>
      <c r="M1279" s="95">
        <v>430</v>
      </c>
      <c r="N1279" s="95">
        <v>1514571</v>
      </c>
      <c r="O1279" s="95">
        <v>89</v>
      </c>
      <c r="P1279" s="95">
        <v>223289</v>
      </c>
      <c r="Q1279" s="95">
        <v>81</v>
      </c>
      <c r="R1279" s="95">
        <v>263497</v>
      </c>
      <c r="S1279" s="95">
        <v>442</v>
      </c>
      <c r="T1279" s="95">
        <v>1655650</v>
      </c>
      <c r="U1279" s="95">
        <v>421</v>
      </c>
      <c r="V1279" s="95">
        <v>1685891</v>
      </c>
      <c r="W1279" s="95">
        <v>96</v>
      </c>
      <c r="X1279" s="95">
        <v>161930</v>
      </c>
      <c r="Y1279" s="95">
        <v>89</v>
      </c>
      <c r="Z1279" s="95">
        <v>317908</v>
      </c>
      <c r="AA1279" s="95">
        <v>464</v>
      </c>
      <c r="AB1279" s="95">
        <v>1653075</v>
      </c>
      <c r="AC1279" s="95">
        <v>443</v>
      </c>
      <c r="AD1279" s="95">
        <v>1971820</v>
      </c>
      <c r="AE1279" s="95">
        <v>100</v>
      </c>
      <c r="AF1279" s="95">
        <v>108648</v>
      </c>
      <c r="AG1279" s="95">
        <v>92</v>
      </c>
      <c r="AH1279" s="95">
        <v>361621</v>
      </c>
      <c r="AI1279" s="95">
        <v>598</v>
      </c>
      <c r="AJ1279" s="95">
        <v>1435743</v>
      </c>
      <c r="AK1279" s="95">
        <v>581</v>
      </c>
      <c r="AL1279" s="95">
        <v>2632647</v>
      </c>
      <c r="AM1279" s="95">
        <v>118</v>
      </c>
      <c r="AN1279" s="95">
        <v>267532</v>
      </c>
      <c r="AO1279" s="95">
        <v>112</v>
      </c>
      <c r="AP1279" s="95">
        <v>403828</v>
      </c>
      <c r="AQ1279" s="72">
        <v>301.07</v>
      </c>
      <c r="AR1279" s="72">
        <v>285.97000000000003</v>
      </c>
      <c r="AS1279" s="72">
        <v>587.04</v>
      </c>
      <c r="AT1279" s="95">
        <v>2052110</v>
      </c>
      <c r="AU1279" s="95">
        <v>1866820</v>
      </c>
      <c r="AV1279" s="95">
        <v>568</v>
      </c>
      <c r="AW1279" s="95">
        <v>544</v>
      </c>
      <c r="AX1279" s="72">
        <v>266.18</v>
      </c>
      <c r="AY1279" s="72">
        <v>289.97000000000003</v>
      </c>
      <c r="AZ1279" s="72">
        <v>556.15</v>
      </c>
      <c r="BA1279" s="95">
        <v>1705710</v>
      </c>
      <c r="BB1279" s="95">
        <v>1778068</v>
      </c>
      <c r="BC1279" s="95">
        <v>534</v>
      </c>
      <c r="BD1279" s="95">
        <v>511</v>
      </c>
      <c r="BE1279" s="72">
        <v>281.52999999999997</v>
      </c>
      <c r="BF1279" s="72">
        <v>327.42</v>
      </c>
      <c r="BG1279" s="72">
        <v>608.95000000000005</v>
      </c>
      <c r="BH1279" s="95">
        <v>1817580</v>
      </c>
      <c r="BI1279" s="95">
        <v>2003799</v>
      </c>
      <c r="BJ1279" s="95">
        <v>538</v>
      </c>
      <c r="BK1279" s="95">
        <v>510</v>
      </c>
      <c r="BL1279" s="72">
        <v>260.3</v>
      </c>
      <c r="BM1279" s="72">
        <v>363.46</v>
      </c>
      <c r="BN1279" s="72">
        <v>623.76</v>
      </c>
      <c r="BO1279" s="95">
        <v>1761723</v>
      </c>
      <c r="BP1279" s="95">
        <v>2333441</v>
      </c>
      <c r="BQ1279" s="95">
        <v>564</v>
      </c>
      <c r="BR1279" s="95">
        <v>535</v>
      </c>
      <c r="BS1279" s="72">
        <v>198.24</v>
      </c>
      <c r="BT1279" s="72">
        <v>365.14</v>
      </c>
      <c r="BU1279" s="72">
        <v>563.38</v>
      </c>
      <c r="BV1279" s="95">
        <v>1703275</v>
      </c>
      <c r="BW1279" s="95">
        <v>3036475</v>
      </c>
      <c r="BX1279" s="95">
        <v>716</v>
      </c>
      <c r="BY1279" s="95">
        <v>693</v>
      </c>
      <c r="BZ1279" s="95">
        <v>557</v>
      </c>
      <c r="CA1279" s="95">
        <v>523</v>
      </c>
      <c r="CB1279" s="95">
        <v>525</v>
      </c>
      <c r="CC1279" s="95">
        <v>550</v>
      </c>
      <c r="CD1279" s="95">
        <v>705</v>
      </c>
      <c r="CE1279" s="72">
        <v>650.75523149000003</v>
      </c>
      <c r="CF1279" s="72">
        <v>676.59346364999999</v>
      </c>
      <c r="CG1279" s="72">
        <v>712.40329333</v>
      </c>
      <c r="CH1279" s="72">
        <v>716.50152150999998</v>
      </c>
      <c r="CI1279" s="72">
        <v>731.52548966999996</v>
      </c>
      <c r="CJ1279" s="96">
        <v>0.90209032769999997</v>
      </c>
      <c r="CK1279" s="96">
        <v>0.82198547560000002</v>
      </c>
      <c r="CL1279" s="96">
        <v>0.8547826852</v>
      </c>
      <c r="CM1279" s="96">
        <v>0.87056339910000002</v>
      </c>
      <c r="CN1279" s="96">
        <v>0.77014404550000004</v>
      </c>
      <c r="CO1279" s="96">
        <v>0.90042739579999997</v>
      </c>
      <c r="CP1279" s="96">
        <v>0.93723623980000004</v>
      </c>
      <c r="CQ1279" s="96">
        <v>0.99584056389999998</v>
      </c>
      <c r="CR1279" s="96">
        <v>0.94115076239999995</v>
      </c>
      <c r="CS1279" s="95">
        <v>480</v>
      </c>
      <c r="CT1279" s="95">
        <v>433</v>
      </c>
      <c r="CU1279" s="95">
        <v>415</v>
      </c>
      <c r="CV1279" s="95">
        <v>408</v>
      </c>
      <c r="CW1279" s="95">
        <v>514</v>
      </c>
      <c r="CX1279" s="96">
        <v>0.86423209700000003</v>
      </c>
      <c r="CY1279" s="96">
        <v>0.92941318399999995</v>
      </c>
      <c r="CZ1279" s="96">
        <v>0.88062107499999998</v>
      </c>
      <c r="DA1279" s="96">
        <v>0.91834862900000003</v>
      </c>
      <c r="DB1279" s="96">
        <v>0.91157653400000005</v>
      </c>
      <c r="DC1279">
        <v>2013</v>
      </c>
      <c r="DD1279" s="6">
        <v>558.6</v>
      </c>
      <c r="DE1279" s="96">
        <v>2.2792257E-3</v>
      </c>
      <c r="DF1279" s="72">
        <v>721.15</v>
      </c>
      <c r="DG1279" s="96">
        <v>1</v>
      </c>
      <c r="DH1279" s="72">
        <v>721.15</v>
      </c>
      <c r="DI1279" s="72">
        <v>718.46270806999996</v>
      </c>
      <c r="DJ1279" s="96">
        <v>0.74739547760000002</v>
      </c>
      <c r="DK1279" s="72">
        <v>720.47117791000005</v>
      </c>
      <c r="DL1279" s="96">
        <v>1.0009421918999999</v>
      </c>
      <c r="DM1279" s="72">
        <v>721.15</v>
      </c>
      <c r="DN1279" s="96">
        <v>1</v>
      </c>
      <c r="DO1279" s="96">
        <v>7.5989999999999999E-3</v>
      </c>
      <c r="DP1279" s="72">
        <v>5.48</v>
      </c>
      <c r="DQ1279" s="72">
        <v>715.67</v>
      </c>
      <c r="DR1279" t="s">
        <v>871</v>
      </c>
      <c r="DT1279" t="s">
        <v>841</v>
      </c>
    </row>
    <row r="1280" spans="1:124" x14ac:dyDescent="0.3">
      <c r="A1280" t="s">
        <v>177</v>
      </c>
      <c r="B1280">
        <v>23420</v>
      </c>
      <c r="C1280" s="95">
        <v>2092</v>
      </c>
      <c r="D1280" s="95">
        <v>6836075</v>
      </c>
      <c r="E1280" s="95">
        <v>2041</v>
      </c>
      <c r="F1280" s="95">
        <v>6876189</v>
      </c>
      <c r="G1280" s="95">
        <v>569</v>
      </c>
      <c r="H1280" s="95">
        <v>1744461</v>
      </c>
      <c r="I1280" s="95">
        <v>523</v>
      </c>
      <c r="J1280" s="95">
        <v>1713400</v>
      </c>
      <c r="K1280" s="95">
        <v>1904</v>
      </c>
      <c r="L1280" s="95">
        <v>7212139</v>
      </c>
      <c r="M1280" s="95">
        <v>1852</v>
      </c>
      <c r="N1280" s="95">
        <v>6773522</v>
      </c>
      <c r="O1280" s="95">
        <v>547</v>
      </c>
      <c r="P1280" s="95">
        <v>1218389</v>
      </c>
      <c r="Q1280" s="95">
        <v>486</v>
      </c>
      <c r="R1280" s="95">
        <v>1465099</v>
      </c>
      <c r="S1280" s="95">
        <v>1777</v>
      </c>
      <c r="T1280" s="95">
        <v>7329217</v>
      </c>
      <c r="U1280" s="95">
        <v>1716</v>
      </c>
      <c r="V1280" s="95">
        <v>5791856</v>
      </c>
      <c r="W1280" s="95">
        <v>541</v>
      </c>
      <c r="X1280" s="95">
        <v>1434964</v>
      </c>
      <c r="Y1280" s="95">
        <v>482</v>
      </c>
      <c r="Z1280" s="95">
        <v>1500576</v>
      </c>
      <c r="AA1280" s="95">
        <v>1763</v>
      </c>
      <c r="AB1280" s="95">
        <v>7494121</v>
      </c>
      <c r="AC1280" s="95">
        <v>1698</v>
      </c>
      <c r="AD1280" s="95">
        <v>6436868</v>
      </c>
      <c r="AE1280" s="95">
        <v>566</v>
      </c>
      <c r="AF1280" s="95">
        <v>2176539</v>
      </c>
      <c r="AG1280" s="95">
        <v>510</v>
      </c>
      <c r="AH1280" s="95">
        <v>1737222</v>
      </c>
      <c r="AI1280" s="95">
        <v>2073</v>
      </c>
      <c r="AJ1280" s="95">
        <v>7537941</v>
      </c>
      <c r="AK1280" s="95">
        <v>2005</v>
      </c>
      <c r="AL1280" s="95">
        <v>7692193</v>
      </c>
      <c r="AM1280" s="95">
        <v>600</v>
      </c>
      <c r="AN1280" s="95">
        <v>1295703</v>
      </c>
      <c r="AO1280" s="95">
        <v>547</v>
      </c>
      <c r="AP1280" s="95">
        <v>1989019</v>
      </c>
      <c r="AQ1280" s="72">
        <v>268.70999999999998</v>
      </c>
      <c r="AR1280" s="72">
        <v>279.17</v>
      </c>
      <c r="AS1280" s="72">
        <v>547.88</v>
      </c>
      <c r="AT1280" s="95">
        <v>8580536</v>
      </c>
      <c r="AU1280" s="95">
        <v>8589589</v>
      </c>
      <c r="AV1280" s="95">
        <v>2661</v>
      </c>
      <c r="AW1280" s="95">
        <v>2564</v>
      </c>
      <c r="AX1280" s="72">
        <v>286.64</v>
      </c>
      <c r="AY1280" s="72">
        <v>293.64999999999998</v>
      </c>
      <c r="AZ1280" s="72">
        <v>580.29</v>
      </c>
      <c r="BA1280" s="95">
        <v>8430528</v>
      </c>
      <c r="BB1280" s="95">
        <v>8238621</v>
      </c>
      <c r="BC1280" s="95">
        <v>2451</v>
      </c>
      <c r="BD1280" s="95">
        <v>2338</v>
      </c>
      <c r="BE1280" s="72">
        <v>315.08</v>
      </c>
      <c r="BF1280" s="72">
        <v>276.48</v>
      </c>
      <c r="BG1280" s="72">
        <v>591.55999999999995</v>
      </c>
      <c r="BH1280" s="95">
        <v>8764181</v>
      </c>
      <c r="BI1280" s="95">
        <v>7292432</v>
      </c>
      <c r="BJ1280" s="95">
        <v>2318</v>
      </c>
      <c r="BK1280" s="95">
        <v>2198</v>
      </c>
      <c r="BL1280" s="72">
        <v>346.02</v>
      </c>
      <c r="BM1280" s="72">
        <v>308.5</v>
      </c>
      <c r="BN1280" s="72">
        <v>654.52</v>
      </c>
      <c r="BO1280" s="95">
        <v>9670660</v>
      </c>
      <c r="BP1280" s="95">
        <v>8174090</v>
      </c>
      <c r="BQ1280" s="95">
        <v>2329</v>
      </c>
      <c r="BR1280" s="95">
        <v>2208</v>
      </c>
      <c r="BS1280" s="72">
        <v>275.39999999999998</v>
      </c>
      <c r="BT1280" s="72">
        <v>316.13</v>
      </c>
      <c r="BU1280" s="72">
        <v>591.53</v>
      </c>
      <c r="BV1280" s="95">
        <v>8833644</v>
      </c>
      <c r="BW1280" s="95">
        <v>9681212</v>
      </c>
      <c r="BX1280" s="95">
        <v>2673</v>
      </c>
      <c r="BY1280" s="95">
        <v>2552</v>
      </c>
      <c r="BZ1280" s="95">
        <v>2615</v>
      </c>
      <c r="CA1280" s="95">
        <v>2396</v>
      </c>
      <c r="CB1280" s="95">
        <v>2260</v>
      </c>
      <c r="CC1280" s="95">
        <v>2272</v>
      </c>
      <c r="CD1280" s="95">
        <v>2614</v>
      </c>
      <c r="CE1280" s="72">
        <v>650.75523149000003</v>
      </c>
      <c r="CF1280" s="72">
        <v>676.59346364999999</v>
      </c>
      <c r="CG1280" s="72">
        <v>712.40329333</v>
      </c>
      <c r="CH1280" s="72">
        <v>716.50152150999998</v>
      </c>
      <c r="CI1280" s="72">
        <v>731.52548966999996</v>
      </c>
      <c r="CJ1280" s="96">
        <v>0.84191409230000003</v>
      </c>
      <c r="CK1280" s="96">
        <v>0.8576642122</v>
      </c>
      <c r="CL1280" s="96">
        <v>0.83037235450000002</v>
      </c>
      <c r="CM1280" s="96">
        <v>0.91349422209999998</v>
      </c>
      <c r="CN1280" s="96">
        <v>0.80862527470000001</v>
      </c>
      <c r="CO1280" s="96">
        <v>0.91288443429999999</v>
      </c>
      <c r="CP1280" s="96">
        <v>0.93156811439999998</v>
      </c>
      <c r="CQ1280" s="96">
        <v>0.99584056389999998</v>
      </c>
      <c r="CR1280" s="96">
        <v>0.93545896309999998</v>
      </c>
      <c r="CS1280" s="95">
        <v>2825</v>
      </c>
      <c r="CT1280" s="95">
        <v>2583</v>
      </c>
      <c r="CU1280" s="95">
        <v>2478</v>
      </c>
      <c r="CV1280" s="95">
        <v>2489</v>
      </c>
      <c r="CW1280" s="95">
        <v>2930</v>
      </c>
      <c r="CX1280" s="96">
        <v>0.911288765</v>
      </c>
      <c r="CY1280" s="96">
        <v>0.94449784699999995</v>
      </c>
      <c r="CZ1280" s="96">
        <v>0.90428780799999997</v>
      </c>
      <c r="DA1280" s="96">
        <v>0.89542566400000001</v>
      </c>
      <c r="DB1280" s="96">
        <v>0.90865496000000001</v>
      </c>
      <c r="DC1280">
        <v>2013</v>
      </c>
      <c r="DD1280" s="6">
        <v>2372</v>
      </c>
      <c r="DE1280" s="96">
        <v>5.1545352999999997E-3</v>
      </c>
      <c r="DF1280" s="72">
        <v>714.72</v>
      </c>
      <c r="DG1280" s="96">
        <v>1</v>
      </c>
      <c r="DH1280" s="72">
        <v>714.72</v>
      </c>
      <c r="DI1280" s="72">
        <v>718.46270806999996</v>
      </c>
      <c r="DJ1280" s="96">
        <v>1</v>
      </c>
      <c r="DK1280" s="72">
        <v>714.72</v>
      </c>
      <c r="DL1280" s="96">
        <v>1</v>
      </c>
      <c r="DM1280" s="72">
        <v>714.72</v>
      </c>
      <c r="DN1280" s="96">
        <v>1</v>
      </c>
      <c r="DO1280" s="96">
        <v>1.8504E-2</v>
      </c>
      <c r="DP1280" s="72">
        <v>13.23</v>
      </c>
      <c r="DQ1280" s="72">
        <v>701.49</v>
      </c>
      <c r="DR1280" t="s">
        <v>177</v>
      </c>
      <c r="DT1280" t="s">
        <v>841</v>
      </c>
    </row>
    <row r="1281" spans="1:124" x14ac:dyDescent="0.3">
      <c r="A1281" t="s">
        <v>872</v>
      </c>
      <c r="B1281">
        <v>23430</v>
      </c>
      <c r="C1281" s="95">
        <v>8996</v>
      </c>
      <c r="D1281" s="95">
        <v>35121292</v>
      </c>
      <c r="E1281" s="95">
        <v>8730</v>
      </c>
      <c r="F1281" s="95">
        <v>33988744</v>
      </c>
      <c r="G1281" s="95">
        <v>1698</v>
      </c>
      <c r="H1281" s="95">
        <v>5602200</v>
      </c>
      <c r="I1281" s="95">
        <v>1457</v>
      </c>
      <c r="J1281" s="95">
        <v>6545182</v>
      </c>
      <c r="K1281" s="95">
        <v>8464</v>
      </c>
      <c r="L1281" s="95">
        <v>37102156</v>
      </c>
      <c r="M1281" s="95">
        <v>8174</v>
      </c>
      <c r="N1281" s="95">
        <v>33945479</v>
      </c>
      <c r="O1281" s="95">
        <v>1713</v>
      </c>
      <c r="P1281" s="95">
        <v>5783141</v>
      </c>
      <c r="Q1281" s="95">
        <v>1455</v>
      </c>
      <c r="R1281" s="95">
        <v>6523770</v>
      </c>
      <c r="S1281" s="95">
        <v>7874</v>
      </c>
      <c r="T1281" s="95">
        <v>37182051</v>
      </c>
      <c r="U1281" s="95">
        <v>7540</v>
      </c>
      <c r="V1281" s="95">
        <v>32617095</v>
      </c>
      <c r="W1281" s="95">
        <v>1721</v>
      </c>
      <c r="X1281" s="95">
        <v>5357990</v>
      </c>
      <c r="Y1281" s="95">
        <v>1470</v>
      </c>
      <c r="Z1281" s="95">
        <v>6694123</v>
      </c>
      <c r="AA1281" s="95">
        <v>7673</v>
      </c>
      <c r="AB1281" s="95">
        <v>37937375</v>
      </c>
      <c r="AC1281" s="95">
        <v>7327</v>
      </c>
      <c r="AD1281" s="95">
        <v>32756825</v>
      </c>
      <c r="AE1281" s="95">
        <v>1793</v>
      </c>
      <c r="AF1281" s="95">
        <v>6896281</v>
      </c>
      <c r="AG1281" s="95">
        <v>1546</v>
      </c>
      <c r="AH1281" s="95">
        <v>7352775</v>
      </c>
      <c r="AI1281" s="95">
        <v>9175</v>
      </c>
      <c r="AJ1281" s="95">
        <v>41842710.979999997</v>
      </c>
      <c r="AK1281" s="95">
        <v>8824</v>
      </c>
      <c r="AL1281" s="95">
        <v>41562338.670000002</v>
      </c>
      <c r="AM1281" s="95">
        <v>1939</v>
      </c>
      <c r="AN1281" s="95">
        <v>6640050</v>
      </c>
      <c r="AO1281" s="95">
        <v>1731</v>
      </c>
      <c r="AP1281" s="95">
        <v>8123961</v>
      </c>
      <c r="AQ1281" s="72">
        <v>317.33999999999997</v>
      </c>
      <c r="AR1281" s="72">
        <v>331.58</v>
      </c>
      <c r="AS1281" s="72">
        <v>648.91999999999996</v>
      </c>
      <c r="AT1281" s="95">
        <v>40723492</v>
      </c>
      <c r="AU1281" s="95">
        <v>40533926</v>
      </c>
      <c r="AV1281" s="95">
        <v>10694</v>
      </c>
      <c r="AW1281" s="95">
        <v>10187</v>
      </c>
      <c r="AX1281" s="72">
        <v>351.16</v>
      </c>
      <c r="AY1281" s="72">
        <v>350.24</v>
      </c>
      <c r="AZ1281" s="72">
        <v>701.4</v>
      </c>
      <c r="BA1281" s="95">
        <v>42885297</v>
      </c>
      <c r="BB1281" s="95">
        <v>40469249</v>
      </c>
      <c r="BC1281" s="95">
        <v>10177</v>
      </c>
      <c r="BD1281" s="95">
        <v>9629</v>
      </c>
      <c r="BE1281" s="72">
        <v>369.46</v>
      </c>
      <c r="BF1281" s="72">
        <v>363.59</v>
      </c>
      <c r="BG1281" s="72">
        <v>733.05</v>
      </c>
      <c r="BH1281" s="95">
        <v>42540041</v>
      </c>
      <c r="BI1281" s="95">
        <v>39311218</v>
      </c>
      <c r="BJ1281" s="95">
        <v>9595</v>
      </c>
      <c r="BK1281" s="95">
        <v>9010</v>
      </c>
      <c r="BL1281" s="72">
        <v>394.69</v>
      </c>
      <c r="BM1281" s="72">
        <v>376.7</v>
      </c>
      <c r="BN1281" s="72">
        <v>771.39</v>
      </c>
      <c r="BO1281" s="95">
        <v>44833656</v>
      </c>
      <c r="BP1281" s="95">
        <v>40109600</v>
      </c>
      <c r="BQ1281" s="95">
        <v>9466</v>
      </c>
      <c r="BR1281" s="95">
        <v>8873</v>
      </c>
      <c r="BS1281" s="72">
        <v>363.53</v>
      </c>
      <c r="BT1281" s="72">
        <v>392.28</v>
      </c>
      <c r="BU1281" s="72">
        <v>755.81</v>
      </c>
      <c r="BV1281" s="95">
        <v>48482760.979999997</v>
      </c>
      <c r="BW1281" s="95">
        <v>49686299.670000002</v>
      </c>
      <c r="BX1281" s="95">
        <v>11114</v>
      </c>
      <c r="BY1281" s="95">
        <v>10555</v>
      </c>
      <c r="BZ1281" s="95">
        <v>10452</v>
      </c>
      <c r="CA1281" s="95">
        <v>9913</v>
      </c>
      <c r="CB1281" s="95">
        <v>9313</v>
      </c>
      <c r="CC1281" s="95">
        <v>9185</v>
      </c>
      <c r="CD1281" s="95">
        <v>10841</v>
      </c>
      <c r="CE1281" s="72">
        <v>650.75523149000003</v>
      </c>
      <c r="CF1281" s="72">
        <v>676.59346364999999</v>
      </c>
      <c r="CG1281" s="72">
        <v>712.40329333</v>
      </c>
      <c r="CH1281" s="72">
        <v>716.50152150999998</v>
      </c>
      <c r="CI1281" s="72">
        <v>731.52548966999996</v>
      </c>
      <c r="CJ1281" s="96">
        <v>0.99717984370000001</v>
      </c>
      <c r="CK1281" s="96">
        <v>1.0366638722999999</v>
      </c>
      <c r="CL1281" s="96">
        <v>1.0289817675999999</v>
      </c>
      <c r="CM1281" s="96">
        <v>1.0766062273999999</v>
      </c>
      <c r="CN1281" s="96">
        <v>1.0331970801999999</v>
      </c>
      <c r="CO1281" s="96">
        <v>1.0448276514999999</v>
      </c>
      <c r="CP1281" s="96">
        <v>0.99014010279999998</v>
      </c>
      <c r="CQ1281" s="96">
        <v>0.99584056389999998</v>
      </c>
      <c r="CR1281" s="96">
        <v>0.99427558709999997</v>
      </c>
      <c r="CS1281" s="95">
        <v>10715</v>
      </c>
      <c r="CT1281" s="95">
        <v>10301</v>
      </c>
      <c r="CU1281" s="95">
        <v>9729</v>
      </c>
      <c r="CV1281" s="95">
        <v>9406</v>
      </c>
      <c r="CW1281" s="95">
        <v>11319</v>
      </c>
      <c r="CX1281" s="96">
        <v>1.0640665629999999</v>
      </c>
      <c r="CY1281" s="96">
        <v>1.066455006</v>
      </c>
      <c r="CZ1281" s="96">
        <v>1.038913722</v>
      </c>
      <c r="DA1281" s="96">
        <v>1.0402795979999999</v>
      </c>
      <c r="DB1281" s="96">
        <v>1.0157956960000001</v>
      </c>
      <c r="DC1281">
        <v>2013</v>
      </c>
      <c r="DD1281" s="6">
        <v>9650.7999999999993</v>
      </c>
      <c r="DE1281" s="96">
        <v>7.8421898999999993E-3</v>
      </c>
      <c r="DF1281" s="72">
        <v>757.61</v>
      </c>
      <c r="DG1281" s="96">
        <v>1</v>
      </c>
      <c r="DH1281" s="72">
        <v>757.61</v>
      </c>
      <c r="DI1281" s="72">
        <v>811.68970725999998</v>
      </c>
      <c r="DJ1281" s="96">
        <v>1</v>
      </c>
      <c r="DK1281" s="72">
        <v>757.61</v>
      </c>
      <c r="DL1281" s="96">
        <v>1</v>
      </c>
      <c r="DM1281" s="72">
        <v>757.61</v>
      </c>
      <c r="DN1281" s="96">
        <v>1</v>
      </c>
      <c r="DO1281" s="96">
        <v>2.3274E-2</v>
      </c>
      <c r="DP1281" s="72">
        <v>17.63</v>
      </c>
      <c r="DQ1281" s="72">
        <v>739.98</v>
      </c>
      <c r="DR1281" t="s">
        <v>872</v>
      </c>
      <c r="DT1281" t="s">
        <v>841</v>
      </c>
    </row>
    <row r="1282" spans="1:124" x14ac:dyDescent="0.3">
      <c r="A1282" t="s">
        <v>873</v>
      </c>
      <c r="B1282">
        <v>23440</v>
      </c>
      <c r="C1282" s="95">
        <v>3293</v>
      </c>
      <c r="D1282" s="95">
        <v>8099854</v>
      </c>
      <c r="E1282" s="95">
        <v>3216</v>
      </c>
      <c r="F1282" s="95">
        <v>9970660</v>
      </c>
      <c r="G1282" s="95">
        <v>285</v>
      </c>
      <c r="H1282" s="95">
        <v>519491</v>
      </c>
      <c r="I1282" s="95">
        <v>261</v>
      </c>
      <c r="J1282" s="95">
        <v>812882</v>
      </c>
      <c r="K1282" s="95">
        <v>2849</v>
      </c>
      <c r="L1282" s="95">
        <v>8167519</v>
      </c>
      <c r="M1282" s="95">
        <v>2758</v>
      </c>
      <c r="N1282" s="95">
        <v>8838330</v>
      </c>
      <c r="O1282" s="95">
        <v>279</v>
      </c>
      <c r="P1282" s="95">
        <v>591958</v>
      </c>
      <c r="Q1282" s="95">
        <v>254</v>
      </c>
      <c r="R1282" s="95">
        <v>806551</v>
      </c>
      <c r="S1282" s="95">
        <v>2679</v>
      </c>
      <c r="T1282" s="95">
        <v>7904248</v>
      </c>
      <c r="U1282" s="95">
        <v>2583</v>
      </c>
      <c r="V1282" s="95">
        <v>8221947</v>
      </c>
      <c r="W1282" s="95">
        <v>276</v>
      </c>
      <c r="X1282" s="95">
        <v>812833</v>
      </c>
      <c r="Y1282" s="95">
        <v>244</v>
      </c>
      <c r="Z1282" s="95">
        <v>867484</v>
      </c>
      <c r="AA1282" s="95">
        <v>2651</v>
      </c>
      <c r="AB1282" s="95">
        <v>8720587</v>
      </c>
      <c r="AC1282" s="95">
        <v>2541</v>
      </c>
      <c r="AD1282" s="95">
        <v>8765966</v>
      </c>
      <c r="AE1282" s="95">
        <v>281</v>
      </c>
      <c r="AF1282" s="95">
        <v>873452</v>
      </c>
      <c r="AG1282" s="95">
        <v>249</v>
      </c>
      <c r="AH1282" s="95">
        <v>898973</v>
      </c>
      <c r="AI1282" s="95">
        <v>3283</v>
      </c>
      <c r="AJ1282" s="95">
        <v>10599185</v>
      </c>
      <c r="AK1282" s="95">
        <v>3165</v>
      </c>
      <c r="AL1282" s="95">
        <v>11996345</v>
      </c>
      <c r="AM1282" s="95">
        <v>274</v>
      </c>
      <c r="AN1282" s="95">
        <v>1090511</v>
      </c>
      <c r="AO1282" s="95">
        <v>250</v>
      </c>
      <c r="AP1282" s="95">
        <v>951987</v>
      </c>
      <c r="AQ1282" s="72">
        <v>200.75</v>
      </c>
      <c r="AR1282" s="72">
        <v>258.45</v>
      </c>
      <c r="AS1282" s="72">
        <v>459.2</v>
      </c>
      <c r="AT1282" s="95">
        <v>8619345</v>
      </c>
      <c r="AU1282" s="95">
        <v>10783542</v>
      </c>
      <c r="AV1282" s="95">
        <v>3578</v>
      </c>
      <c r="AW1282" s="95">
        <v>3477</v>
      </c>
      <c r="AX1282" s="72">
        <v>233.36</v>
      </c>
      <c r="AY1282" s="72">
        <v>266.85000000000002</v>
      </c>
      <c r="AZ1282" s="72">
        <v>500.21</v>
      </c>
      <c r="BA1282" s="95">
        <v>8759477</v>
      </c>
      <c r="BB1282" s="95">
        <v>9644881</v>
      </c>
      <c r="BC1282" s="95">
        <v>3128</v>
      </c>
      <c r="BD1282" s="95">
        <v>3012</v>
      </c>
      <c r="BE1282" s="72">
        <v>245.83</v>
      </c>
      <c r="BF1282" s="72">
        <v>267.94</v>
      </c>
      <c r="BG1282" s="72">
        <v>513.77</v>
      </c>
      <c r="BH1282" s="95">
        <v>8717081</v>
      </c>
      <c r="BI1282" s="95">
        <v>9089431</v>
      </c>
      <c r="BJ1282" s="95">
        <v>2955</v>
      </c>
      <c r="BK1282" s="95">
        <v>2827</v>
      </c>
      <c r="BL1282" s="72">
        <v>272.68</v>
      </c>
      <c r="BM1282" s="72">
        <v>288.68</v>
      </c>
      <c r="BN1282" s="72">
        <v>561.36</v>
      </c>
      <c r="BO1282" s="95">
        <v>9594039</v>
      </c>
      <c r="BP1282" s="95">
        <v>9664939</v>
      </c>
      <c r="BQ1282" s="95">
        <v>2932</v>
      </c>
      <c r="BR1282" s="95">
        <v>2790</v>
      </c>
      <c r="BS1282" s="72">
        <v>273.87</v>
      </c>
      <c r="BT1282" s="72">
        <v>315.97000000000003</v>
      </c>
      <c r="BU1282" s="72">
        <v>589.84</v>
      </c>
      <c r="BV1282" s="95">
        <v>11689696</v>
      </c>
      <c r="BW1282" s="95">
        <v>12948332</v>
      </c>
      <c r="BX1282" s="95">
        <v>3557</v>
      </c>
      <c r="BY1282" s="95">
        <v>3415</v>
      </c>
      <c r="BZ1282" s="95">
        <v>3530</v>
      </c>
      <c r="CA1282" s="95">
        <v>3072</v>
      </c>
      <c r="CB1282" s="95">
        <v>2893</v>
      </c>
      <c r="CC1282" s="95">
        <v>2865</v>
      </c>
      <c r="CD1282" s="95">
        <v>3488</v>
      </c>
      <c r="CE1282" s="72">
        <v>650.75523149000003</v>
      </c>
      <c r="CF1282" s="72">
        <v>676.59346364999999</v>
      </c>
      <c r="CG1282" s="72">
        <v>712.40329333</v>
      </c>
      <c r="CH1282" s="72">
        <v>716.50152150999998</v>
      </c>
      <c r="CI1282" s="72">
        <v>731.52548966999996</v>
      </c>
      <c r="CJ1282" s="96">
        <v>0.70564165720000005</v>
      </c>
      <c r="CK1282" s="96">
        <v>0.73930658049999998</v>
      </c>
      <c r="CL1282" s="96">
        <v>0.72117858639999999</v>
      </c>
      <c r="CM1282" s="96">
        <v>0.78347356310000005</v>
      </c>
      <c r="CN1282" s="96">
        <v>0.80631503390000003</v>
      </c>
      <c r="CO1282" s="96">
        <v>0.88655380480000001</v>
      </c>
      <c r="CP1282" s="96">
        <v>0.84730681900000004</v>
      </c>
      <c r="CQ1282" s="96">
        <v>0.99584056389999998</v>
      </c>
      <c r="CR1282" s="96">
        <v>0.85084573649999995</v>
      </c>
      <c r="CS1282" s="95">
        <v>4414</v>
      </c>
      <c r="CT1282" s="95">
        <v>3833</v>
      </c>
      <c r="CU1282" s="95">
        <v>3561</v>
      </c>
      <c r="CV1282" s="95">
        <v>3512</v>
      </c>
      <c r="CW1282" s="95">
        <v>4428</v>
      </c>
      <c r="CX1282" s="96">
        <v>0.87686436000000001</v>
      </c>
      <c r="CY1282" s="96">
        <v>0.87269527700000005</v>
      </c>
      <c r="CZ1282" s="96">
        <v>0.89954950199999995</v>
      </c>
      <c r="DA1282" s="96">
        <v>0.88918637700000003</v>
      </c>
      <c r="DB1282" s="96">
        <v>0.89566981099999998</v>
      </c>
      <c r="DC1282">
        <v>2013</v>
      </c>
      <c r="DD1282" s="6">
        <v>3104.2</v>
      </c>
      <c r="DE1282" s="96">
        <v>3.9650383000000003E-3</v>
      </c>
      <c r="DF1282" s="72">
        <v>650.85</v>
      </c>
      <c r="DG1282" s="96">
        <v>1</v>
      </c>
      <c r="DH1282" s="72">
        <v>650.85</v>
      </c>
      <c r="DI1282" s="72">
        <v>718.46270806999996</v>
      </c>
      <c r="DJ1282" s="96">
        <v>1</v>
      </c>
      <c r="DK1282" s="72">
        <v>650.85</v>
      </c>
      <c r="DL1282" s="96">
        <v>1</v>
      </c>
      <c r="DM1282" s="72">
        <v>650.85</v>
      </c>
      <c r="DN1282" s="96">
        <v>1</v>
      </c>
      <c r="DO1282" s="96">
        <v>1.2668E-2</v>
      </c>
      <c r="DP1282" s="72">
        <v>8.24</v>
      </c>
      <c r="DQ1282" s="72">
        <v>642.61</v>
      </c>
      <c r="DR1282" t="s">
        <v>873</v>
      </c>
      <c r="DT1282" t="s">
        <v>841</v>
      </c>
    </row>
    <row r="1283" spans="1:124" x14ac:dyDescent="0.3">
      <c r="A1283" t="s">
        <v>874</v>
      </c>
      <c r="B1283">
        <v>23450</v>
      </c>
      <c r="C1283" s="95">
        <v>13296</v>
      </c>
      <c r="D1283" s="95">
        <v>47902631</v>
      </c>
      <c r="E1283" s="95">
        <v>12864</v>
      </c>
      <c r="F1283" s="95">
        <v>40591040</v>
      </c>
      <c r="G1283" s="95">
        <v>2612</v>
      </c>
      <c r="H1283" s="95">
        <v>7304650</v>
      </c>
      <c r="I1283" s="95">
        <v>2267</v>
      </c>
      <c r="J1283" s="95">
        <v>7560444</v>
      </c>
      <c r="K1283" s="95">
        <v>11757</v>
      </c>
      <c r="L1283" s="95">
        <v>40451237</v>
      </c>
      <c r="M1283" s="95">
        <v>11308</v>
      </c>
      <c r="N1283" s="95">
        <v>35810160</v>
      </c>
      <c r="O1283" s="95">
        <v>2560</v>
      </c>
      <c r="P1283" s="95">
        <v>8164110</v>
      </c>
      <c r="Q1283" s="95">
        <v>2204</v>
      </c>
      <c r="R1283" s="95">
        <v>8286272</v>
      </c>
      <c r="S1283" s="95">
        <v>10691</v>
      </c>
      <c r="T1283" s="95">
        <v>41697345</v>
      </c>
      <c r="U1283" s="95">
        <v>10191</v>
      </c>
      <c r="V1283" s="95">
        <v>34525870</v>
      </c>
      <c r="W1283" s="95">
        <v>2558</v>
      </c>
      <c r="X1283" s="95">
        <v>7661985</v>
      </c>
      <c r="Y1283" s="95">
        <v>2207</v>
      </c>
      <c r="Z1283" s="95">
        <v>8483214</v>
      </c>
      <c r="AA1283" s="95">
        <v>10587</v>
      </c>
      <c r="AB1283" s="95">
        <v>41257370</v>
      </c>
      <c r="AC1283" s="95">
        <v>10076</v>
      </c>
      <c r="AD1283" s="95">
        <v>37135280</v>
      </c>
      <c r="AE1283" s="95">
        <v>2624</v>
      </c>
      <c r="AF1283" s="95">
        <v>9009551</v>
      </c>
      <c r="AG1283" s="95">
        <v>2281</v>
      </c>
      <c r="AH1283" s="95">
        <v>9361123</v>
      </c>
      <c r="AI1283" s="95">
        <v>12908</v>
      </c>
      <c r="AJ1283" s="95">
        <v>47478548</v>
      </c>
      <c r="AK1283" s="95">
        <v>12376</v>
      </c>
      <c r="AL1283" s="95">
        <v>46233865.689999998</v>
      </c>
      <c r="AM1283" s="95">
        <v>2921</v>
      </c>
      <c r="AN1283" s="95">
        <v>11427939</v>
      </c>
      <c r="AO1283" s="95">
        <v>2587</v>
      </c>
      <c r="AP1283" s="95">
        <v>11202913</v>
      </c>
      <c r="AQ1283" s="72">
        <v>289.2</v>
      </c>
      <c r="AR1283" s="72">
        <v>265.19</v>
      </c>
      <c r="AS1283" s="72">
        <v>554.39</v>
      </c>
      <c r="AT1283" s="95">
        <v>55207281</v>
      </c>
      <c r="AU1283" s="95">
        <v>48151484</v>
      </c>
      <c r="AV1283" s="95">
        <v>15908</v>
      </c>
      <c r="AW1283" s="95">
        <v>15131</v>
      </c>
      <c r="AX1283" s="72">
        <v>282.97000000000003</v>
      </c>
      <c r="AY1283" s="72">
        <v>271.95999999999998</v>
      </c>
      <c r="AZ1283" s="72">
        <v>554.92999999999995</v>
      </c>
      <c r="BA1283" s="95">
        <v>48615347</v>
      </c>
      <c r="BB1283" s="95">
        <v>44096432</v>
      </c>
      <c r="BC1283" s="95">
        <v>14317</v>
      </c>
      <c r="BD1283" s="95">
        <v>13512</v>
      </c>
      <c r="BE1283" s="72">
        <v>310.45999999999998</v>
      </c>
      <c r="BF1283" s="72">
        <v>289.08999999999997</v>
      </c>
      <c r="BG1283" s="72">
        <v>599.54999999999995</v>
      </c>
      <c r="BH1283" s="95">
        <v>49359330</v>
      </c>
      <c r="BI1283" s="95">
        <v>43009084</v>
      </c>
      <c r="BJ1283" s="95">
        <v>13249</v>
      </c>
      <c r="BK1283" s="95">
        <v>12398</v>
      </c>
      <c r="BL1283" s="72">
        <v>317.08</v>
      </c>
      <c r="BM1283" s="72">
        <v>313.56</v>
      </c>
      <c r="BN1283" s="72">
        <v>630.64</v>
      </c>
      <c r="BO1283" s="95">
        <v>50266921</v>
      </c>
      <c r="BP1283" s="95">
        <v>46496403</v>
      </c>
      <c r="BQ1283" s="95">
        <v>13211</v>
      </c>
      <c r="BR1283" s="95">
        <v>12357</v>
      </c>
      <c r="BS1283" s="72">
        <v>310.12</v>
      </c>
      <c r="BT1283" s="72">
        <v>319.88</v>
      </c>
      <c r="BU1283" s="72">
        <v>630</v>
      </c>
      <c r="BV1283" s="95">
        <v>58906487</v>
      </c>
      <c r="BW1283" s="95">
        <v>57436778.689999998</v>
      </c>
      <c r="BX1283" s="95">
        <v>15829</v>
      </c>
      <c r="BY1283" s="95">
        <v>14963</v>
      </c>
      <c r="BZ1283" s="95">
        <v>15538</v>
      </c>
      <c r="CA1283" s="95">
        <v>13929</v>
      </c>
      <c r="CB1283" s="95">
        <v>12839</v>
      </c>
      <c r="CC1283" s="95">
        <v>12806</v>
      </c>
      <c r="CD1283" s="95">
        <v>15405</v>
      </c>
      <c r="CE1283" s="72">
        <v>650.75523149000003</v>
      </c>
      <c r="CF1283" s="72">
        <v>676.59346364999999</v>
      </c>
      <c r="CG1283" s="72">
        <v>712.40329333</v>
      </c>
      <c r="CH1283" s="72">
        <v>716.50152150999998</v>
      </c>
      <c r="CI1283" s="72">
        <v>731.52548966999996</v>
      </c>
      <c r="CJ1283" s="96">
        <v>0.85191785360000005</v>
      </c>
      <c r="CK1283" s="96">
        <v>0.82018232489999998</v>
      </c>
      <c r="CL1283" s="96">
        <v>0.84158791180000003</v>
      </c>
      <c r="CM1283" s="96">
        <v>0.88016561169999996</v>
      </c>
      <c r="CN1283" s="96">
        <v>0.86121400950000004</v>
      </c>
      <c r="CO1283" s="96">
        <v>0.94091246220000002</v>
      </c>
      <c r="CP1283" s="96">
        <v>0.90445559649999996</v>
      </c>
      <c r="CQ1283" s="96">
        <v>0.99584056389999998</v>
      </c>
      <c r="CR1283" s="96">
        <v>0.90823320539999997</v>
      </c>
      <c r="CS1283" s="95">
        <v>14541</v>
      </c>
      <c r="CT1283" s="95">
        <v>13126</v>
      </c>
      <c r="CU1283" s="95">
        <v>12034</v>
      </c>
      <c r="CV1283" s="95">
        <v>11979</v>
      </c>
      <c r="CW1283" s="95">
        <v>14545</v>
      </c>
      <c r="CX1283" s="96">
        <v>0.93354147600000004</v>
      </c>
      <c r="CY1283" s="96">
        <v>0.94028721400000004</v>
      </c>
      <c r="CZ1283" s="96">
        <v>0.93359263400000003</v>
      </c>
      <c r="DA1283" s="96">
        <v>0.94780197099999997</v>
      </c>
      <c r="DB1283" s="96">
        <v>0.94922775299999995</v>
      </c>
      <c r="DC1283">
        <v>2013</v>
      </c>
      <c r="DD1283" s="6">
        <v>13672.2</v>
      </c>
      <c r="DE1283" s="96">
        <v>6.5537597E-3</v>
      </c>
      <c r="DF1283" s="72">
        <v>692.94</v>
      </c>
      <c r="DG1283" s="96">
        <v>1</v>
      </c>
      <c r="DH1283" s="72">
        <v>692.94</v>
      </c>
      <c r="DI1283" s="72">
        <v>718.46270806999996</v>
      </c>
      <c r="DJ1283" s="96">
        <v>1</v>
      </c>
      <c r="DK1283" s="72">
        <v>692.94</v>
      </c>
      <c r="DL1283" s="96">
        <v>1</v>
      </c>
      <c r="DM1283" s="72">
        <v>692.94</v>
      </c>
      <c r="DN1283" s="96">
        <v>1</v>
      </c>
      <c r="DO1283" s="96">
        <v>2.2196E-2</v>
      </c>
      <c r="DP1283" s="72">
        <v>15.38</v>
      </c>
      <c r="DQ1283" s="72">
        <v>677.56</v>
      </c>
      <c r="DR1283" t="s">
        <v>874</v>
      </c>
      <c r="DT1283" t="s">
        <v>841</v>
      </c>
    </row>
    <row r="1284" spans="1:124" x14ac:dyDescent="0.3">
      <c r="A1284" t="s">
        <v>513</v>
      </c>
      <c r="B1284">
        <v>23460</v>
      </c>
      <c r="C1284" s="95">
        <v>14207</v>
      </c>
      <c r="D1284" s="95">
        <v>56401639</v>
      </c>
      <c r="E1284" s="95">
        <v>13567</v>
      </c>
      <c r="F1284" s="95">
        <v>49031873</v>
      </c>
      <c r="G1284" s="95">
        <v>2089</v>
      </c>
      <c r="H1284" s="95">
        <v>6208872</v>
      </c>
      <c r="I1284" s="95">
        <v>1743</v>
      </c>
      <c r="J1284" s="95">
        <v>6136781</v>
      </c>
      <c r="K1284" s="95">
        <v>13008</v>
      </c>
      <c r="L1284" s="95">
        <v>58817856</v>
      </c>
      <c r="M1284" s="95">
        <v>12293</v>
      </c>
      <c r="N1284" s="95">
        <v>47314450</v>
      </c>
      <c r="O1284" s="95">
        <v>2048</v>
      </c>
      <c r="P1284" s="95">
        <v>7311942</v>
      </c>
      <c r="Q1284" s="95">
        <v>1698</v>
      </c>
      <c r="R1284" s="95">
        <v>6341747</v>
      </c>
      <c r="S1284" s="95">
        <v>11917</v>
      </c>
      <c r="T1284" s="95">
        <v>54300347</v>
      </c>
      <c r="U1284" s="95">
        <v>11113</v>
      </c>
      <c r="V1284" s="95">
        <v>44740401</v>
      </c>
      <c r="W1284" s="95">
        <v>2086</v>
      </c>
      <c r="X1284" s="95">
        <v>8020143</v>
      </c>
      <c r="Y1284" s="95">
        <v>1699</v>
      </c>
      <c r="Z1284" s="95">
        <v>6876130</v>
      </c>
      <c r="AA1284" s="95">
        <v>11703</v>
      </c>
      <c r="AB1284" s="95">
        <v>53788512</v>
      </c>
      <c r="AC1284" s="95">
        <v>10878</v>
      </c>
      <c r="AD1284" s="95">
        <v>46364759</v>
      </c>
      <c r="AE1284" s="95">
        <v>2128</v>
      </c>
      <c r="AF1284" s="95">
        <v>7717472</v>
      </c>
      <c r="AG1284" s="95">
        <v>1754</v>
      </c>
      <c r="AH1284" s="95">
        <v>7739995</v>
      </c>
      <c r="AI1284" s="95">
        <v>14191</v>
      </c>
      <c r="AJ1284" s="95">
        <v>60671483.5</v>
      </c>
      <c r="AK1284" s="95">
        <v>13332</v>
      </c>
      <c r="AL1284" s="95">
        <v>57598726.909999996</v>
      </c>
      <c r="AM1284" s="95">
        <v>2288</v>
      </c>
      <c r="AN1284" s="95">
        <v>9867296</v>
      </c>
      <c r="AO1284" s="95">
        <v>1932</v>
      </c>
      <c r="AP1284" s="95">
        <v>8825827</v>
      </c>
      <c r="AQ1284" s="72">
        <v>320.17</v>
      </c>
      <c r="AR1284" s="72">
        <v>300.29000000000002</v>
      </c>
      <c r="AS1284" s="72">
        <v>620.46</v>
      </c>
      <c r="AT1284" s="95">
        <v>62610511</v>
      </c>
      <c r="AU1284" s="95">
        <v>55168654</v>
      </c>
      <c r="AV1284" s="95">
        <v>16296</v>
      </c>
      <c r="AW1284" s="95">
        <v>15310</v>
      </c>
      <c r="AX1284" s="72">
        <v>366.02</v>
      </c>
      <c r="AY1284" s="72">
        <v>319.58999999999997</v>
      </c>
      <c r="AZ1284" s="72">
        <v>685.61</v>
      </c>
      <c r="BA1284" s="95">
        <v>66129798</v>
      </c>
      <c r="BB1284" s="95">
        <v>53656197</v>
      </c>
      <c r="BC1284" s="95">
        <v>15056</v>
      </c>
      <c r="BD1284" s="95">
        <v>13991</v>
      </c>
      <c r="BE1284" s="72">
        <v>370.88</v>
      </c>
      <c r="BF1284" s="72">
        <v>335.73</v>
      </c>
      <c r="BG1284" s="72">
        <v>706.61</v>
      </c>
      <c r="BH1284" s="95">
        <v>62320490</v>
      </c>
      <c r="BI1284" s="95">
        <v>51616531</v>
      </c>
      <c r="BJ1284" s="95">
        <v>14003</v>
      </c>
      <c r="BK1284" s="95">
        <v>12812</v>
      </c>
      <c r="BL1284" s="72">
        <v>370.58</v>
      </c>
      <c r="BM1284" s="72">
        <v>356.93</v>
      </c>
      <c r="BN1284" s="72">
        <v>727.51</v>
      </c>
      <c r="BO1284" s="95">
        <v>61505984</v>
      </c>
      <c r="BP1284" s="95">
        <v>54104754</v>
      </c>
      <c r="BQ1284" s="95">
        <v>13831</v>
      </c>
      <c r="BR1284" s="95">
        <v>12632</v>
      </c>
      <c r="BS1284" s="72">
        <v>356.71</v>
      </c>
      <c r="BT1284" s="72">
        <v>362.64</v>
      </c>
      <c r="BU1284" s="72">
        <v>719.35</v>
      </c>
      <c r="BV1284" s="95">
        <v>70538779.5</v>
      </c>
      <c r="BW1284" s="95">
        <v>66424553.909999996</v>
      </c>
      <c r="BX1284" s="95">
        <v>16479</v>
      </c>
      <c r="BY1284" s="95">
        <v>15264</v>
      </c>
      <c r="BZ1284" s="95">
        <v>15826</v>
      </c>
      <c r="CA1284" s="95">
        <v>14542</v>
      </c>
      <c r="CB1284" s="95">
        <v>13429</v>
      </c>
      <c r="CC1284" s="95">
        <v>13262</v>
      </c>
      <c r="CD1284" s="95">
        <v>15885</v>
      </c>
      <c r="CE1284" s="72">
        <v>650.75523149000003</v>
      </c>
      <c r="CF1284" s="72">
        <v>676.59346364999999</v>
      </c>
      <c r="CG1284" s="72">
        <v>712.40329333</v>
      </c>
      <c r="CH1284" s="72">
        <v>716.50152150999998</v>
      </c>
      <c r="CI1284" s="72">
        <v>731.52548966999996</v>
      </c>
      <c r="CJ1284" s="96">
        <v>0.95344604239999997</v>
      </c>
      <c r="CK1284" s="96">
        <v>1.0133263722000001</v>
      </c>
      <c r="CL1284" s="96">
        <v>0.99186795819999996</v>
      </c>
      <c r="CM1284" s="96">
        <v>1.0153642081000001</v>
      </c>
      <c r="CN1284" s="96">
        <v>0.9833560281</v>
      </c>
      <c r="CO1284" s="96">
        <v>0.94939777110000001</v>
      </c>
      <c r="CP1284" s="96">
        <v>1.0443168838000001</v>
      </c>
      <c r="CQ1284" s="96">
        <v>0.99584056389999998</v>
      </c>
      <c r="CR1284" s="96">
        <v>1.0486786465</v>
      </c>
      <c r="CS1284" s="95">
        <v>17974</v>
      </c>
      <c r="CT1284" s="95">
        <v>16623</v>
      </c>
      <c r="CU1284" s="95">
        <v>15356</v>
      </c>
      <c r="CV1284" s="95">
        <v>15152</v>
      </c>
      <c r="CW1284" s="95">
        <v>18350</v>
      </c>
      <c r="CX1284" s="96">
        <v>0.93295021300000003</v>
      </c>
      <c r="CY1284" s="96">
        <v>0.95573723499999996</v>
      </c>
      <c r="CZ1284" s="96">
        <v>0.96871446299999997</v>
      </c>
      <c r="DA1284" s="96">
        <v>0.96066827700000001</v>
      </c>
      <c r="DB1284" s="96">
        <v>0.93429421099999999</v>
      </c>
      <c r="DC1284">
        <v>2013</v>
      </c>
      <c r="DD1284" s="6">
        <v>14001.8</v>
      </c>
      <c r="DE1284" s="96">
        <v>1.45240128E-2</v>
      </c>
      <c r="DF1284" s="72">
        <v>793.68</v>
      </c>
      <c r="DG1284" s="96">
        <v>1</v>
      </c>
      <c r="DH1284" s="72">
        <v>793.68</v>
      </c>
      <c r="DI1284" s="72">
        <v>811.68970725999998</v>
      </c>
      <c r="DJ1284" s="96">
        <v>1</v>
      </c>
      <c r="DK1284" s="72">
        <v>793.68</v>
      </c>
      <c r="DL1284" s="96">
        <v>1</v>
      </c>
      <c r="DM1284" s="72">
        <v>793.68</v>
      </c>
      <c r="DN1284" s="96">
        <v>0.52138776040000001</v>
      </c>
      <c r="DO1284" s="96">
        <v>4.6031000000000002E-2</v>
      </c>
      <c r="DP1284" s="72">
        <v>19.05</v>
      </c>
      <c r="DQ1284" s="72">
        <v>774.63</v>
      </c>
      <c r="DR1284" t="s">
        <v>513</v>
      </c>
      <c r="DT1284" t="s">
        <v>841</v>
      </c>
    </row>
    <row r="1285" spans="1:124" x14ac:dyDescent="0.3">
      <c r="A1285" t="s">
        <v>875</v>
      </c>
      <c r="B1285">
        <v>23470</v>
      </c>
      <c r="C1285" s="95">
        <v>1075</v>
      </c>
      <c r="D1285" s="95">
        <v>4850521</v>
      </c>
      <c r="E1285" s="95">
        <v>1058</v>
      </c>
      <c r="F1285" s="95">
        <v>4397336</v>
      </c>
      <c r="G1285" s="95">
        <v>262</v>
      </c>
      <c r="H1285" s="95">
        <v>517574</v>
      </c>
      <c r="I1285" s="95">
        <v>249</v>
      </c>
      <c r="J1285" s="95">
        <v>831189</v>
      </c>
      <c r="K1285" s="95">
        <v>974</v>
      </c>
      <c r="L1285" s="95">
        <v>5703065</v>
      </c>
      <c r="M1285" s="95">
        <v>961</v>
      </c>
      <c r="N1285" s="95">
        <v>4883389</v>
      </c>
      <c r="O1285" s="95">
        <v>265</v>
      </c>
      <c r="P1285" s="95">
        <v>664144</v>
      </c>
      <c r="Q1285" s="95">
        <v>248</v>
      </c>
      <c r="R1285" s="95">
        <v>894736</v>
      </c>
      <c r="S1285" s="95">
        <v>666</v>
      </c>
      <c r="T1285" s="95">
        <v>3725472</v>
      </c>
      <c r="U1285" s="95">
        <v>655</v>
      </c>
      <c r="V1285" s="95">
        <v>3063194</v>
      </c>
      <c r="W1285" s="95">
        <v>240</v>
      </c>
      <c r="X1285" s="95">
        <v>476425</v>
      </c>
      <c r="Y1285" s="95">
        <v>220</v>
      </c>
      <c r="Z1285" s="95">
        <v>827325</v>
      </c>
      <c r="AA1285" s="95">
        <v>672</v>
      </c>
      <c r="AB1285" s="95">
        <v>3562857</v>
      </c>
      <c r="AC1285" s="95">
        <v>657</v>
      </c>
      <c r="AD1285" s="95">
        <v>3085986</v>
      </c>
      <c r="AE1285" s="95">
        <v>236</v>
      </c>
      <c r="AF1285" s="95">
        <v>745218</v>
      </c>
      <c r="AG1285" s="95">
        <v>216</v>
      </c>
      <c r="AH1285" s="95">
        <v>980049</v>
      </c>
      <c r="AI1285" s="95">
        <v>1051</v>
      </c>
      <c r="AJ1285" s="95">
        <v>5850643</v>
      </c>
      <c r="AK1285" s="95">
        <v>1032</v>
      </c>
      <c r="AL1285" s="95">
        <v>5770022</v>
      </c>
      <c r="AM1285" s="95">
        <v>262</v>
      </c>
      <c r="AN1285" s="95">
        <v>1155681</v>
      </c>
      <c r="AO1285" s="95">
        <v>244</v>
      </c>
      <c r="AP1285" s="95">
        <v>1067072</v>
      </c>
      <c r="AQ1285" s="72">
        <v>334.59</v>
      </c>
      <c r="AR1285" s="72">
        <v>333.37</v>
      </c>
      <c r="AS1285" s="72">
        <v>667.96</v>
      </c>
      <c r="AT1285" s="95">
        <v>5368095</v>
      </c>
      <c r="AU1285" s="95">
        <v>5228525</v>
      </c>
      <c r="AV1285" s="95">
        <v>1337</v>
      </c>
      <c r="AW1285" s="95">
        <v>1307</v>
      </c>
      <c r="AX1285" s="72">
        <v>428.25</v>
      </c>
      <c r="AY1285" s="72">
        <v>398.27</v>
      </c>
      <c r="AZ1285" s="72">
        <v>826.52</v>
      </c>
      <c r="BA1285" s="95">
        <v>6367209</v>
      </c>
      <c r="BB1285" s="95">
        <v>5778125</v>
      </c>
      <c r="BC1285" s="95">
        <v>1239</v>
      </c>
      <c r="BD1285" s="95">
        <v>1209</v>
      </c>
      <c r="BE1285" s="72">
        <v>386.49</v>
      </c>
      <c r="BF1285" s="72">
        <v>370.53</v>
      </c>
      <c r="BG1285" s="72">
        <v>757.02</v>
      </c>
      <c r="BH1285" s="95">
        <v>4201897</v>
      </c>
      <c r="BI1285" s="95">
        <v>3890519</v>
      </c>
      <c r="BJ1285" s="95">
        <v>906</v>
      </c>
      <c r="BK1285" s="95">
        <v>875</v>
      </c>
      <c r="BL1285" s="72">
        <v>395.38</v>
      </c>
      <c r="BM1285" s="72">
        <v>388.13</v>
      </c>
      <c r="BN1285" s="72">
        <v>783.51</v>
      </c>
      <c r="BO1285" s="95">
        <v>4308075</v>
      </c>
      <c r="BP1285" s="95">
        <v>4066035</v>
      </c>
      <c r="BQ1285" s="95">
        <v>908</v>
      </c>
      <c r="BR1285" s="95">
        <v>873</v>
      </c>
      <c r="BS1285" s="72">
        <v>444.68</v>
      </c>
      <c r="BT1285" s="72">
        <v>446.52</v>
      </c>
      <c r="BU1285" s="72">
        <v>891.2</v>
      </c>
      <c r="BV1285" s="95">
        <v>7006324</v>
      </c>
      <c r="BW1285" s="95">
        <v>6837094</v>
      </c>
      <c r="BX1285" s="95">
        <v>1313</v>
      </c>
      <c r="BY1285" s="95">
        <v>1276</v>
      </c>
      <c r="BZ1285" s="95">
        <v>1323</v>
      </c>
      <c r="CA1285" s="95">
        <v>1224</v>
      </c>
      <c r="CB1285" s="95">
        <v>891</v>
      </c>
      <c r="CC1285" s="95">
        <v>891</v>
      </c>
      <c r="CD1285" s="95">
        <v>1295</v>
      </c>
      <c r="CE1285" s="72">
        <v>650.75523149000003</v>
      </c>
      <c r="CF1285" s="72">
        <v>676.59346364999999</v>
      </c>
      <c r="CG1285" s="72">
        <v>712.40329333</v>
      </c>
      <c r="CH1285" s="72">
        <v>716.50152150999998</v>
      </c>
      <c r="CI1285" s="72">
        <v>731.52548966999996</v>
      </c>
      <c r="CJ1285" s="96">
        <v>1.0264381563</v>
      </c>
      <c r="CK1285" s="96">
        <v>1.2215902819</v>
      </c>
      <c r="CL1285" s="96">
        <v>1.0626284397000001</v>
      </c>
      <c r="CM1285" s="96">
        <v>1.0935217531999999</v>
      </c>
      <c r="CN1285" s="96">
        <v>1.2182760718000001</v>
      </c>
      <c r="CO1285" s="96">
        <v>0.98448078790000004</v>
      </c>
      <c r="CP1285" s="96">
        <v>1.1422172523</v>
      </c>
      <c r="CQ1285" s="96">
        <v>0.99584056389999998</v>
      </c>
      <c r="CR1285" s="96">
        <v>1.1469879122</v>
      </c>
      <c r="CS1285" s="95">
        <v>1272</v>
      </c>
      <c r="CT1285" s="95">
        <v>1225</v>
      </c>
      <c r="CU1285" s="95">
        <v>887</v>
      </c>
      <c r="CV1285" s="95">
        <v>885</v>
      </c>
      <c r="CW1285" s="95">
        <v>1312</v>
      </c>
      <c r="CX1285" s="96">
        <v>0.991739649</v>
      </c>
      <c r="CY1285" s="96">
        <v>0.98830647999999999</v>
      </c>
      <c r="CZ1285" s="96">
        <v>0.97237416499999996</v>
      </c>
      <c r="DA1285" s="96">
        <v>0.97451801900000001</v>
      </c>
      <c r="DB1285" s="96">
        <v>0.98877642899999996</v>
      </c>
      <c r="DC1285">
        <v>2013</v>
      </c>
      <c r="DD1285" s="6">
        <v>1108</v>
      </c>
      <c r="DE1285" s="96">
        <v>2.3500194999999998E-3</v>
      </c>
      <c r="DF1285" s="72">
        <v>878.81</v>
      </c>
      <c r="DG1285" s="96">
        <v>1</v>
      </c>
      <c r="DH1285" s="72">
        <v>878.81</v>
      </c>
      <c r="DI1285" s="72">
        <v>718.46270806999996</v>
      </c>
      <c r="DJ1285" s="96">
        <v>1</v>
      </c>
      <c r="DK1285" s="72">
        <v>878.81</v>
      </c>
      <c r="DL1285" s="96">
        <v>1</v>
      </c>
      <c r="DM1285" s="72">
        <v>878.81</v>
      </c>
      <c r="DN1285" s="96">
        <v>1</v>
      </c>
      <c r="DO1285" s="96">
        <v>8.6960000000000006E-3</v>
      </c>
      <c r="DP1285" s="72">
        <v>7.64</v>
      </c>
      <c r="DQ1285" s="72">
        <v>871.17</v>
      </c>
      <c r="DR1285" t="s">
        <v>875</v>
      </c>
      <c r="DT1285" t="s">
        <v>841</v>
      </c>
    </row>
    <row r="1286" spans="1:124" x14ac:dyDescent="0.3">
      <c r="A1286" t="s">
        <v>876</v>
      </c>
      <c r="B1286">
        <v>23480</v>
      </c>
      <c r="C1286" s="95">
        <v>2060</v>
      </c>
      <c r="D1286" s="95">
        <v>6703767</v>
      </c>
      <c r="E1286" s="95">
        <v>1999</v>
      </c>
      <c r="F1286" s="95">
        <v>7495281</v>
      </c>
      <c r="G1286" s="95">
        <v>360</v>
      </c>
      <c r="H1286" s="95">
        <v>788836</v>
      </c>
      <c r="I1286" s="95">
        <v>320</v>
      </c>
      <c r="J1286" s="95">
        <v>1103964</v>
      </c>
      <c r="K1286" s="95">
        <v>1877</v>
      </c>
      <c r="L1286" s="95">
        <v>8709309</v>
      </c>
      <c r="M1286" s="95">
        <v>1809</v>
      </c>
      <c r="N1286" s="95">
        <v>6792871</v>
      </c>
      <c r="O1286" s="95">
        <v>353</v>
      </c>
      <c r="P1286" s="95">
        <v>820733</v>
      </c>
      <c r="Q1286" s="95">
        <v>318</v>
      </c>
      <c r="R1286" s="95">
        <v>1087407</v>
      </c>
      <c r="S1286" s="95">
        <v>1620</v>
      </c>
      <c r="T1286" s="95">
        <v>6845302</v>
      </c>
      <c r="U1286" s="95">
        <v>1549</v>
      </c>
      <c r="V1286" s="95">
        <v>6236498</v>
      </c>
      <c r="W1286" s="95">
        <v>345</v>
      </c>
      <c r="X1286" s="95">
        <v>762171</v>
      </c>
      <c r="Y1286" s="95">
        <v>308</v>
      </c>
      <c r="Z1286" s="95">
        <v>1052609</v>
      </c>
      <c r="AA1286" s="95">
        <v>1576</v>
      </c>
      <c r="AB1286" s="95">
        <v>6345035</v>
      </c>
      <c r="AC1286" s="95">
        <v>1509</v>
      </c>
      <c r="AD1286" s="95">
        <v>6575076</v>
      </c>
      <c r="AE1286" s="95">
        <v>353</v>
      </c>
      <c r="AF1286" s="95">
        <v>1104328</v>
      </c>
      <c r="AG1286" s="95">
        <v>314</v>
      </c>
      <c r="AH1286" s="95">
        <v>1192130</v>
      </c>
      <c r="AI1286" s="95">
        <v>2051</v>
      </c>
      <c r="AJ1286" s="95">
        <v>7213417.6600000001</v>
      </c>
      <c r="AK1286" s="95">
        <v>1973</v>
      </c>
      <c r="AL1286" s="95">
        <v>8861125.5600000005</v>
      </c>
      <c r="AM1286" s="95">
        <v>382</v>
      </c>
      <c r="AN1286" s="95">
        <v>978912</v>
      </c>
      <c r="AO1286" s="95">
        <v>344</v>
      </c>
      <c r="AP1286" s="95">
        <v>1406453</v>
      </c>
      <c r="AQ1286" s="72">
        <v>258.01</v>
      </c>
      <c r="AR1286" s="72">
        <v>309.01</v>
      </c>
      <c r="AS1286" s="72">
        <v>567.02</v>
      </c>
      <c r="AT1286" s="95">
        <v>7492603</v>
      </c>
      <c r="AU1286" s="95">
        <v>8599245</v>
      </c>
      <c r="AV1286" s="95">
        <v>2420</v>
      </c>
      <c r="AW1286" s="95">
        <v>2319</v>
      </c>
      <c r="AX1286" s="72">
        <v>356.13</v>
      </c>
      <c r="AY1286" s="72">
        <v>308.74</v>
      </c>
      <c r="AZ1286" s="72">
        <v>664.87</v>
      </c>
      <c r="BA1286" s="95">
        <v>9530042</v>
      </c>
      <c r="BB1286" s="95">
        <v>7880278</v>
      </c>
      <c r="BC1286" s="95">
        <v>2230</v>
      </c>
      <c r="BD1286" s="95">
        <v>2127</v>
      </c>
      <c r="BE1286" s="72">
        <v>322.62</v>
      </c>
      <c r="BF1286" s="72">
        <v>327.10000000000002</v>
      </c>
      <c r="BG1286" s="72">
        <v>649.72</v>
      </c>
      <c r="BH1286" s="95">
        <v>7607473</v>
      </c>
      <c r="BI1286" s="95">
        <v>7289107</v>
      </c>
      <c r="BJ1286" s="95">
        <v>1965</v>
      </c>
      <c r="BK1286" s="95">
        <v>1857</v>
      </c>
      <c r="BL1286" s="72">
        <v>321.81</v>
      </c>
      <c r="BM1286" s="72">
        <v>355.06</v>
      </c>
      <c r="BN1286" s="72">
        <v>676.87</v>
      </c>
      <c r="BO1286" s="95">
        <v>7449363</v>
      </c>
      <c r="BP1286" s="95">
        <v>7767206</v>
      </c>
      <c r="BQ1286" s="95">
        <v>1929</v>
      </c>
      <c r="BR1286" s="95">
        <v>1823</v>
      </c>
      <c r="BS1286" s="72">
        <v>280.60000000000002</v>
      </c>
      <c r="BT1286" s="72">
        <v>369.28</v>
      </c>
      <c r="BU1286" s="72">
        <v>649.88</v>
      </c>
      <c r="BV1286" s="95">
        <v>8192329.6600000001</v>
      </c>
      <c r="BW1286" s="95">
        <v>10267578.560000001</v>
      </c>
      <c r="BX1286" s="95">
        <v>2433</v>
      </c>
      <c r="BY1286" s="95">
        <v>2317</v>
      </c>
      <c r="BZ1286" s="95">
        <v>2372</v>
      </c>
      <c r="CA1286" s="95">
        <v>2180</v>
      </c>
      <c r="CB1286" s="95">
        <v>1913</v>
      </c>
      <c r="CC1286" s="95">
        <v>1879</v>
      </c>
      <c r="CD1286" s="95">
        <v>2376</v>
      </c>
      <c r="CE1286" s="72">
        <v>650.75523149000003</v>
      </c>
      <c r="CF1286" s="72">
        <v>676.59346364999999</v>
      </c>
      <c r="CG1286" s="72">
        <v>712.40329333</v>
      </c>
      <c r="CH1286" s="72">
        <v>716.50152150999998</v>
      </c>
      <c r="CI1286" s="72">
        <v>731.52548966999996</v>
      </c>
      <c r="CJ1286" s="96">
        <v>0.87132607250000005</v>
      </c>
      <c r="CK1286" s="96">
        <v>0.98267280980000005</v>
      </c>
      <c r="CL1286" s="96">
        <v>0.91201150539999998</v>
      </c>
      <c r="CM1286" s="96">
        <v>0.94468745659999998</v>
      </c>
      <c r="CN1286" s="96">
        <v>0.88839009599999996</v>
      </c>
      <c r="CO1286" s="96">
        <v>0.88004775660000001</v>
      </c>
      <c r="CP1286" s="96">
        <v>1.0451905378999999</v>
      </c>
      <c r="CQ1286" s="96">
        <v>0.99584056389999998</v>
      </c>
      <c r="CR1286" s="96">
        <v>1.0495559495</v>
      </c>
      <c r="CS1286" s="95">
        <v>2404</v>
      </c>
      <c r="CT1286" s="95">
        <v>2184</v>
      </c>
      <c r="CU1286" s="95">
        <v>1939</v>
      </c>
      <c r="CV1286" s="95">
        <v>1899</v>
      </c>
      <c r="CW1286" s="95">
        <v>2439</v>
      </c>
      <c r="CX1286" s="96">
        <v>0.88604431400000006</v>
      </c>
      <c r="CY1286" s="96">
        <v>0.87269079800000005</v>
      </c>
      <c r="CZ1286" s="96">
        <v>0.865968191</v>
      </c>
      <c r="DA1286" s="96">
        <v>0.87698406600000001</v>
      </c>
      <c r="DB1286" s="96">
        <v>0.89430363999999996</v>
      </c>
      <c r="DC1286">
        <v>2013</v>
      </c>
      <c r="DD1286" s="6">
        <v>2088.6</v>
      </c>
      <c r="DE1286" s="96">
        <v>1.9502108E-3</v>
      </c>
      <c r="DF1286" s="72">
        <v>804.48</v>
      </c>
      <c r="DG1286" s="96">
        <v>1</v>
      </c>
      <c r="DH1286" s="72">
        <v>804.48</v>
      </c>
      <c r="DI1286" s="72">
        <v>718.46270806999996</v>
      </c>
      <c r="DJ1286" s="96">
        <v>1</v>
      </c>
      <c r="DK1286" s="72">
        <v>804.48</v>
      </c>
      <c r="DL1286" s="96">
        <v>1</v>
      </c>
      <c r="DM1286" s="72">
        <v>804.48</v>
      </c>
      <c r="DN1286" s="96">
        <v>1</v>
      </c>
      <c r="DO1286" s="96">
        <v>6.3940000000000004E-3</v>
      </c>
      <c r="DP1286" s="72">
        <v>5.14</v>
      </c>
      <c r="DQ1286" s="72">
        <v>799.34</v>
      </c>
      <c r="DR1286" t="s">
        <v>876</v>
      </c>
      <c r="DT1286" t="s">
        <v>841</v>
      </c>
    </row>
    <row r="1287" spans="1:124" x14ac:dyDescent="0.3">
      <c r="A1287" t="s">
        <v>877</v>
      </c>
      <c r="B1287">
        <v>23490</v>
      </c>
      <c r="C1287" s="95">
        <v>104682</v>
      </c>
      <c r="D1287" s="95">
        <v>512074785</v>
      </c>
      <c r="E1287" s="95">
        <v>100914</v>
      </c>
      <c r="F1287" s="95">
        <v>463795581</v>
      </c>
      <c r="G1287" s="95">
        <v>16212</v>
      </c>
      <c r="H1287" s="95">
        <v>66015868</v>
      </c>
      <c r="I1287" s="95">
        <v>13923</v>
      </c>
      <c r="J1287" s="95">
        <v>62962086</v>
      </c>
      <c r="K1287" s="95">
        <v>95297</v>
      </c>
      <c r="L1287" s="95">
        <v>493539432</v>
      </c>
      <c r="M1287" s="95">
        <v>91266</v>
      </c>
      <c r="N1287" s="95">
        <v>442927711</v>
      </c>
      <c r="O1287" s="95">
        <v>16457</v>
      </c>
      <c r="P1287" s="95">
        <v>70010240</v>
      </c>
      <c r="Q1287" s="95">
        <v>14137</v>
      </c>
      <c r="R1287" s="95">
        <v>67955332</v>
      </c>
      <c r="S1287" s="95">
        <v>92698</v>
      </c>
      <c r="T1287" s="95">
        <v>518684339</v>
      </c>
      <c r="U1287" s="95">
        <v>88282</v>
      </c>
      <c r="V1287" s="95">
        <v>450493472</v>
      </c>
      <c r="W1287" s="95">
        <v>16616</v>
      </c>
      <c r="X1287" s="95">
        <v>75502729</v>
      </c>
      <c r="Y1287" s="95">
        <v>14143</v>
      </c>
      <c r="Z1287" s="95">
        <v>71728258</v>
      </c>
      <c r="AA1287" s="95">
        <v>89045</v>
      </c>
      <c r="AB1287" s="95">
        <v>494534812</v>
      </c>
      <c r="AC1287" s="95">
        <v>84674</v>
      </c>
      <c r="AD1287" s="95">
        <v>453258776</v>
      </c>
      <c r="AE1287" s="95">
        <v>17402</v>
      </c>
      <c r="AF1287" s="95">
        <v>79246639</v>
      </c>
      <c r="AG1287" s="95">
        <v>15025</v>
      </c>
      <c r="AH1287" s="95">
        <v>80331133</v>
      </c>
      <c r="AI1287" s="95">
        <v>98342</v>
      </c>
      <c r="AJ1287" s="95">
        <v>534934834.91000003</v>
      </c>
      <c r="AK1287" s="95">
        <v>94017</v>
      </c>
      <c r="AL1287" s="95">
        <v>511838469.75</v>
      </c>
      <c r="AM1287" s="95">
        <v>18659</v>
      </c>
      <c r="AN1287" s="95">
        <v>91420575</v>
      </c>
      <c r="AO1287" s="95">
        <v>16515</v>
      </c>
      <c r="AP1287" s="95">
        <v>92239093</v>
      </c>
      <c r="AQ1287" s="72">
        <v>398.48</v>
      </c>
      <c r="AR1287" s="72">
        <v>382.25</v>
      </c>
      <c r="AS1287" s="72">
        <v>780.73</v>
      </c>
      <c r="AT1287" s="95">
        <v>578090653</v>
      </c>
      <c r="AU1287" s="95">
        <v>526757667</v>
      </c>
      <c r="AV1287" s="95">
        <v>120894</v>
      </c>
      <c r="AW1287" s="95">
        <v>114837</v>
      </c>
      <c r="AX1287" s="72">
        <v>420.23</v>
      </c>
      <c r="AY1287" s="72">
        <v>403.91</v>
      </c>
      <c r="AZ1287" s="72">
        <v>824.14</v>
      </c>
      <c r="BA1287" s="95">
        <v>563549672</v>
      </c>
      <c r="BB1287" s="95">
        <v>510883043</v>
      </c>
      <c r="BC1287" s="95">
        <v>111754</v>
      </c>
      <c r="BD1287" s="95">
        <v>105403</v>
      </c>
      <c r="BE1287" s="72">
        <v>452.97</v>
      </c>
      <c r="BF1287" s="72">
        <v>424.88</v>
      </c>
      <c r="BG1287" s="72">
        <v>877.85</v>
      </c>
      <c r="BH1287" s="95">
        <v>594187068</v>
      </c>
      <c r="BI1287" s="95">
        <v>522221730</v>
      </c>
      <c r="BJ1287" s="95">
        <v>109314</v>
      </c>
      <c r="BK1287" s="95">
        <v>102425</v>
      </c>
      <c r="BL1287" s="72">
        <v>449.19</v>
      </c>
      <c r="BM1287" s="72">
        <v>446</v>
      </c>
      <c r="BN1287" s="72">
        <v>895.19</v>
      </c>
      <c r="BO1287" s="95">
        <v>573781451</v>
      </c>
      <c r="BP1287" s="95">
        <v>533589909</v>
      </c>
      <c r="BQ1287" s="95">
        <v>106447</v>
      </c>
      <c r="BR1287" s="95">
        <v>99699</v>
      </c>
      <c r="BS1287" s="72">
        <v>446.12</v>
      </c>
      <c r="BT1287" s="72">
        <v>455.43</v>
      </c>
      <c r="BU1287" s="72">
        <v>901.55</v>
      </c>
      <c r="BV1287" s="95">
        <v>626355409.90999997</v>
      </c>
      <c r="BW1287" s="95">
        <v>604077562.75</v>
      </c>
      <c r="BX1287" s="95">
        <v>117001</v>
      </c>
      <c r="BY1287" s="95">
        <v>110532</v>
      </c>
      <c r="BZ1287" s="95">
        <v>118007</v>
      </c>
      <c r="CA1287" s="95">
        <v>108689</v>
      </c>
      <c r="CB1287" s="95">
        <v>105994</v>
      </c>
      <c r="CC1287" s="95">
        <v>103244</v>
      </c>
      <c r="CD1287" s="95">
        <v>113836</v>
      </c>
      <c r="CE1287" s="72">
        <v>650.75523149000003</v>
      </c>
      <c r="CF1287" s="72">
        <v>676.59346364999999</v>
      </c>
      <c r="CG1287" s="72">
        <v>712.40329333</v>
      </c>
      <c r="CH1287" s="72">
        <v>716.50152150999998</v>
      </c>
      <c r="CI1287" s="72">
        <v>731.52548966999996</v>
      </c>
      <c r="CJ1287" s="96">
        <v>1.1997291181</v>
      </c>
      <c r="CK1287" s="96">
        <v>1.21807266</v>
      </c>
      <c r="CL1287" s="96">
        <v>1.2322374253999999</v>
      </c>
      <c r="CM1287" s="96">
        <v>1.2493902289000001</v>
      </c>
      <c r="CN1287" s="96">
        <v>1.2324245877</v>
      </c>
      <c r="CO1287" s="96">
        <v>1.1516452246</v>
      </c>
      <c r="CP1287" s="96">
        <v>1.0648859369000001</v>
      </c>
      <c r="CQ1287" s="96">
        <v>0.99584056389999998</v>
      </c>
      <c r="CR1287" s="96">
        <v>1.0693336096999999</v>
      </c>
      <c r="CS1287" s="95">
        <v>113641</v>
      </c>
      <c r="CT1287" s="95">
        <v>104719</v>
      </c>
      <c r="CU1287" s="95">
        <v>101856</v>
      </c>
      <c r="CV1287" s="95">
        <v>98907</v>
      </c>
      <c r="CW1287" s="95">
        <v>108920</v>
      </c>
      <c r="CX1287" s="96">
        <v>1.1329088730000001</v>
      </c>
      <c r="CY1287" s="96">
        <v>1.146094019</v>
      </c>
      <c r="CZ1287" s="96">
        <v>1.164229151</v>
      </c>
      <c r="DA1287" s="96">
        <v>1.174412086</v>
      </c>
      <c r="DB1287" s="96">
        <v>1.144089074</v>
      </c>
      <c r="DC1287">
        <v>2013</v>
      </c>
      <c r="DD1287" s="6">
        <v>106579.2</v>
      </c>
      <c r="DE1287" s="96">
        <v>1.27851183E-2</v>
      </c>
      <c r="DF1287" s="72">
        <v>810.74</v>
      </c>
      <c r="DG1287" s="96">
        <v>1</v>
      </c>
      <c r="DH1287" s="72">
        <v>810.74</v>
      </c>
      <c r="DI1287" s="72">
        <v>811.68970725999998</v>
      </c>
      <c r="DJ1287" s="96">
        <v>1</v>
      </c>
      <c r="DK1287" s="72">
        <v>810.74</v>
      </c>
      <c r="DL1287" s="96">
        <v>1</v>
      </c>
      <c r="DM1287" s="72">
        <v>810.74</v>
      </c>
      <c r="DN1287" s="96">
        <v>0.82693036559999999</v>
      </c>
      <c r="DO1287" s="96">
        <v>2.9023E-2</v>
      </c>
      <c r="DP1287" s="72">
        <v>19.46</v>
      </c>
      <c r="DQ1287" s="72">
        <v>791.28</v>
      </c>
      <c r="DR1287" t="s">
        <v>877</v>
      </c>
      <c r="DT1287" t="s">
        <v>841</v>
      </c>
    </row>
    <row r="1288" spans="1:124" x14ac:dyDescent="0.3">
      <c r="A1288" t="s">
        <v>878</v>
      </c>
      <c r="B1288">
        <v>23500</v>
      </c>
      <c r="C1288" s="95">
        <v>4593</v>
      </c>
      <c r="D1288" s="95">
        <v>15025461</v>
      </c>
      <c r="E1288" s="95">
        <v>4516</v>
      </c>
      <c r="F1288" s="95">
        <v>14575770</v>
      </c>
      <c r="G1288" s="95">
        <v>816</v>
      </c>
      <c r="H1288" s="95">
        <v>1909883</v>
      </c>
      <c r="I1288" s="95">
        <v>756</v>
      </c>
      <c r="J1288" s="95">
        <v>2380256</v>
      </c>
      <c r="K1288" s="95">
        <v>4118</v>
      </c>
      <c r="L1288" s="95">
        <v>14834443</v>
      </c>
      <c r="M1288" s="95">
        <v>4034</v>
      </c>
      <c r="N1288" s="95">
        <v>13199508</v>
      </c>
      <c r="O1288" s="95">
        <v>823</v>
      </c>
      <c r="P1288" s="95">
        <v>2033149</v>
      </c>
      <c r="Q1288" s="95">
        <v>753</v>
      </c>
      <c r="R1288" s="95">
        <v>2355543</v>
      </c>
      <c r="S1288" s="95">
        <v>3860</v>
      </c>
      <c r="T1288" s="95">
        <v>15645642</v>
      </c>
      <c r="U1288" s="95">
        <v>3758</v>
      </c>
      <c r="V1288" s="95">
        <v>13009606</v>
      </c>
      <c r="W1288" s="95">
        <v>842</v>
      </c>
      <c r="X1288" s="95">
        <v>1845445</v>
      </c>
      <c r="Y1288" s="95">
        <v>760</v>
      </c>
      <c r="Z1288" s="95">
        <v>2398420</v>
      </c>
      <c r="AA1288" s="95">
        <v>3799</v>
      </c>
      <c r="AB1288" s="95">
        <v>15166075</v>
      </c>
      <c r="AC1288" s="95">
        <v>3680</v>
      </c>
      <c r="AD1288" s="95">
        <v>13030968</v>
      </c>
      <c r="AE1288" s="95">
        <v>860</v>
      </c>
      <c r="AF1288" s="95">
        <v>2559524</v>
      </c>
      <c r="AG1288" s="95">
        <v>779</v>
      </c>
      <c r="AH1288" s="95">
        <v>2736541</v>
      </c>
      <c r="AI1288" s="95">
        <v>4451</v>
      </c>
      <c r="AJ1288" s="95">
        <v>17215099</v>
      </c>
      <c r="AK1288" s="95">
        <v>4311</v>
      </c>
      <c r="AL1288" s="95">
        <v>16080081.470000001</v>
      </c>
      <c r="AM1288" s="95">
        <v>906</v>
      </c>
      <c r="AN1288" s="95">
        <v>2939248</v>
      </c>
      <c r="AO1288" s="95">
        <v>831</v>
      </c>
      <c r="AP1288" s="95">
        <v>3139209</v>
      </c>
      <c r="AQ1288" s="72">
        <v>260.91000000000003</v>
      </c>
      <c r="AR1288" s="72">
        <v>268.02</v>
      </c>
      <c r="AS1288" s="72">
        <v>528.92999999999995</v>
      </c>
      <c r="AT1288" s="95">
        <v>16935344</v>
      </c>
      <c r="AU1288" s="95">
        <v>16956026</v>
      </c>
      <c r="AV1288" s="95">
        <v>5409</v>
      </c>
      <c r="AW1288" s="95">
        <v>5272</v>
      </c>
      <c r="AX1288" s="72">
        <v>284.48</v>
      </c>
      <c r="AY1288" s="72">
        <v>270.79000000000002</v>
      </c>
      <c r="AZ1288" s="72">
        <v>555.27</v>
      </c>
      <c r="BA1288" s="95">
        <v>16867592</v>
      </c>
      <c r="BB1288" s="95">
        <v>15555051</v>
      </c>
      <c r="BC1288" s="95">
        <v>4941</v>
      </c>
      <c r="BD1288" s="95">
        <v>4787</v>
      </c>
      <c r="BE1288" s="72">
        <v>309.99</v>
      </c>
      <c r="BF1288" s="72">
        <v>284.2</v>
      </c>
      <c r="BG1288" s="72">
        <v>594.19000000000005</v>
      </c>
      <c r="BH1288" s="95">
        <v>17491087</v>
      </c>
      <c r="BI1288" s="95">
        <v>15408026</v>
      </c>
      <c r="BJ1288" s="95">
        <v>4702</v>
      </c>
      <c r="BK1288" s="95">
        <v>4518</v>
      </c>
      <c r="BL1288" s="72">
        <v>317.05</v>
      </c>
      <c r="BM1288" s="72">
        <v>294.68</v>
      </c>
      <c r="BN1288" s="72">
        <v>611.73</v>
      </c>
      <c r="BO1288" s="95">
        <v>17725599</v>
      </c>
      <c r="BP1288" s="95">
        <v>15767509</v>
      </c>
      <c r="BQ1288" s="95">
        <v>4659</v>
      </c>
      <c r="BR1288" s="95">
        <v>4459</v>
      </c>
      <c r="BS1288" s="72">
        <v>313.52</v>
      </c>
      <c r="BT1288" s="72">
        <v>311.48</v>
      </c>
      <c r="BU1288" s="72">
        <v>625</v>
      </c>
      <c r="BV1288" s="95">
        <v>20154347</v>
      </c>
      <c r="BW1288" s="95">
        <v>19219290.469999999</v>
      </c>
      <c r="BX1288" s="95">
        <v>5357</v>
      </c>
      <c r="BY1288" s="95">
        <v>5142</v>
      </c>
      <c r="BZ1288" s="95">
        <v>5344</v>
      </c>
      <c r="CA1288" s="95">
        <v>4866</v>
      </c>
      <c r="CB1288" s="95">
        <v>4613</v>
      </c>
      <c r="CC1288" s="95">
        <v>4564</v>
      </c>
      <c r="CD1288" s="95">
        <v>5252</v>
      </c>
      <c r="CE1288" s="72">
        <v>650.75523149000003</v>
      </c>
      <c r="CF1288" s="72">
        <v>676.59346364999999</v>
      </c>
      <c r="CG1288" s="72">
        <v>712.40329333</v>
      </c>
      <c r="CH1288" s="72">
        <v>716.50152150999998</v>
      </c>
      <c r="CI1288" s="72">
        <v>731.52548966999996</v>
      </c>
      <c r="CJ1288" s="96">
        <v>0.81279408050000002</v>
      </c>
      <c r="CK1288" s="96">
        <v>0.82068484230000005</v>
      </c>
      <c r="CL1288" s="96">
        <v>0.83406408359999995</v>
      </c>
      <c r="CM1288" s="96">
        <v>0.85377348360000005</v>
      </c>
      <c r="CN1288" s="96">
        <v>0.85437897770000004</v>
      </c>
      <c r="CO1288" s="96">
        <v>0.91841734210000003</v>
      </c>
      <c r="CP1288" s="96">
        <v>0.90932417679999999</v>
      </c>
      <c r="CQ1288" s="96">
        <v>0.99584056389999998</v>
      </c>
      <c r="CR1288" s="96">
        <v>0.91312212000000004</v>
      </c>
      <c r="CS1288" s="95">
        <v>5358</v>
      </c>
      <c r="CT1288" s="95">
        <v>4828</v>
      </c>
      <c r="CU1288" s="95">
        <v>4546</v>
      </c>
      <c r="CV1288" s="95">
        <v>4519</v>
      </c>
      <c r="CW1288" s="95">
        <v>5253</v>
      </c>
      <c r="CX1288" s="96">
        <v>0.89775427799999996</v>
      </c>
      <c r="CY1288" s="96">
        <v>0.911461101</v>
      </c>
      <c r="CZ1288" s="96">
        <v>0.91523909199999998</v>
      </c>
      <c r="DA1288" s="96">
        <v>0.93046400900000004</v>
      </c>
      <c r="DB1288" s="96">
        <v>0.93827397000000001</v>
      </c>
      <c r="DC1288">
        <v>2013</v>
      </c>
      <c r="DD1288" s="6">
        <v>4835.6000000000004</v>
      </c>
      <c r="DE1288" s="96">
        <v>2.5432433999999999E-3</v>
      </c>
      <c r="DF1288" s="72">
        <v>699.49</v>
      </c>
      <c r="DG1288" s="96">
        <v>1</v>
      </c>
      <c r="DH1288" s="72">
        <v>699.49</v>
      </c>
      <c r="DI1288" s="72">
        <v>718.46270806999996</v>
      </c>
      <c r="DJ1288" s="96">
        <v>1</v>
      </c>
      <c r="DK1288" s="72">
        <v>699.49</v>
      </c>
      <c r="DL1288" s="96">
        <v>1</v>
      </c>
      <c r="DM1288" s="72">
        <v>699.49</v>
      </c>
      <c r="DN1288" s="96">
        <v>1</v>
      </c>
      <c r="DO1288" s="96">
        <v>8.5559999999999994E-3</v>
      </c>
      <c r="DP1288" s="72">
        <v>5.98</v>
      </c>
      <c r="DQ1288" s="72">
        <v>693.51</v>
      </c>
      <c r="DR1288" t="s">
        <v>878</v>
      </c>
      <c r="DT1288" t="s">
        <v>841</v>
      </c>
    </row>
    <row r="1289" spans="1:124" x14ac:dyDescent="0.3">
      <c r="A1289" t="s">
        <v>879</v>
      </c>
      <c r="B1289">
        <v>23510</v>
      </c>
      <c r="C1289" s="95">
        <v>8812</v>
      </c>
      <c r="D1289" s="95">
        <v>28390293</v>
      </c>
      <c r="E1289" s="95">
        <v>8633</v>
      </c>
      <c r="F1289" s="95">
        <v>25804426</v>
      </c>
      <c r="G1289" s="95">
        <v>1797</v>
      </c>
      <c r="H1289" s="95">
        <v>4188959</v>
      </c>
      <c r="I1289" s="95">
        <v>1619</v>
      </c>
      <c r="J1289" s="95">
        <v>4739252</v>
      </c>
      <c r="K1289" s="95">
        <v>7541</v>
      </c>
      <c r="L1289" s="95">
        <v>26775030</v>
      </c>
      <c r="M1289" s="95">
        <v>7340</v>
      </c>
      <c r="N1289" s="95">
        <v>23147207</v>
      </c>
      <c r="O1289" s="95">
        <v>1784</v>
      </c>
      <c r="P1289" s="95">
        <v>4762024</v>
      </c>
      <c r="Q1289" s="95">
        <v>1597</v>
      </c>
      <c r="R1289" s="95">
        <v>4909545</v>
      </c>
      <c r="S1289" s="95">
        <v>6953</v>
      </c>
      <c r="T1289" s="95">
        <v>25354064</v>
      </c>
      <c r="U1289" s="95">
        <v>6713</v>
      </c>
      <c r="V1289" s="95">
        <v>21556672</v>
      </c>
      <c r="W1289" s="95">
        <v>1824</v>
      </c>
      <c r="X1289" s="95">
        <v>5756547</v>
      </c>
      <c r="Y1289" s="95">
        <v>1632</v>
      </c>
      <c r="Z1289" s="95">
        <v>5184107</v>
      </c>
      <c r="AA1289" s="95">
        <v>6885</v>
      </c>
      <c r="AB1289" s="95">
        <v>23610850</v>
      </c>
      <c r="AC1289" s="95">
        <v>6621</v>
      </c>
      <c r="AD1289" s="95">
        <v>23478593</v>
      </c>
      <c r="AE1289" s="95">
        <v>1883</v>
      </c>
      <c r="AF1289" s="95">
        <v>5097500</v>
      </c>
      <c r="AG1289" s="95">
        <v>1706</v>
      </c>
      <c r="AH1289" s="95">
        <v>5878915</v>
      </c>
      <c r="AI1289" s="95">
        <v>8962</v>
      </c>
      <c r="AJ1289" s="95">
        <v>28125104</v>
      </c>
      <c r="AK1289" s="95">
        <v>8691</v>
      </c>
      <c r="AL1289" s="95">
        <v>31842383</v>
      </c>
      <c r="AM1289" s="95">
        <v>2079</v>
      </c>
      <c r="AN1289" s="95">
        <v>5902330</v>
      </c>
      <c r="AO1289" s="95">
        <v>1908</v>
      </c>
      <c r="AP1289" s="95">
        <v>6982528</v>
      </c>
      <c r="AQ1289" s="72">
        <v>255.91</v>
      </c>
      <c r="AR1289" s="72">
        <v>248.27</v>
      </c>
      <c r="AS1289" s="72">
        <v>504.18</v>
      </c>
      <c r="AT1289" s="95">
        <v>32579252</v>
      </c>
      <c r="AU1289" s="95">
        <v>30543678</v>
      </c>
      <c r="AV1289" s="95">
        <v>10609</v>
      </c>
      <c r="AW1289" s="95">
        <v>10252</v>
      </c>
      <c r="AX1289" s="72">
        <v>281.83</v>
      </c>
      <c r="AY1289" s="72">
        <v>261.62</v>
      </c>
      <c r="AZ1289" s="72">
        <v>543.45000000000005</v>
      </c>
      <c r="BA1289" s="95">
        <v>31537054</v>
      </c>
      <c r="BB1289" s="95">
        <v>28056752</v>
      </c>
      <c r="BC1289" s="95">
        <v>9325</v>
      </c>
      <c r="BD1289" s="95">
        <v>8937</v>
      </c>
      <c r="BE1289" s="72">
        <v>295.38</v>
      </c>
      <c r="BF1289" s="72">
        <v>267.02999999999997</v>
      </c>
      <c r="BG1289" s="72">
        <v>562.41</v>
      </c>
      <c r="BH1289" s="95">
        <v>31110611</v>
      </c>
      <c r="BI1289" s="95">
        <v>26740779</v>
      </c>
      <c r="BJ1289" s="95">
        <v>8777</v>
      </c>
      <c r="BK1289" s="95">
        <v>8345</v>
      </c>
      <c r="BL1289" s="72">
        <v>272.85000000000002</v>
      </c>
      <c r="BM1289" s="72">
        <v>293.8</v>
      </c>
      <c r="BN1289" s="72">
        <v>566.65</v>
      </c>
      <c r="BO1289" s="95">
        <v>28708350</v>
      </c>
      <c r="BP1289" s="95">
        <v>29357508</v>
      </c>
      <c r="BQ1289" s="95">
        <v>8768</v>
      </c>
      <c r="BR1289" s="95">
        <v>8327</v>
      </c>
      <c r="BS1289" s="72">
        <v>256.83</v>
      </c>
      <c r="BT1289" s="72">
        <v>305.26</v>
      </c>
      <c r="BU1289" s="72">
        <v>562.09</v>
      </c>
      <c r="BV1289" s="95">
        <v>34027434</v>
      </c>
      <c r="BW1289" s="95">
        <v>38824911</v>
      </c>
      <c r="BX1289" s="95">
        <v>11041</v>
      </c>
      <c r="BY1289" s="95">
        <v>10599</v>
      </c>
      <c r="BZ1289" s="95">
        <v>10439</v>
      </c>
      <c r="CA1289" s="95">
        <v>9138</v>
      </c>
      <c r="CB1289" s="95">
        <v>8569</v>
      </c>
      <c r="CC1289" s="95">
        <v>8559</v>
      </c>
      <c r="CD1289" s="95">
        <v>10825</v>
      </c>
      <c r="CE1289" s="72">
        <v>650.75523149000003</v>
      </c>
      <c r="CF1289" s="72">
        <v>676.59346364999999</v>
      </c>
      <c r="CG1289" s="72">
        <v>712.40329333</v>
      </c>
      <c r="CH1289" s="72">
        <v>716.50152150999998</v>
      </c>
      <c r="CI1289" s="72">
        <v>731.52548966999996</v>
      </c>
      <c r="CJ1289" s="96">
        <v>0.77476134740000002</v>
      </c>
      <c r="CK1289" s="96">
        <v>0.80321497210000004</v>
      </c>
      <c r="CL1289" s="96">
        <v>0.78945452000000005</v>
      </c>
      <c r="CM1289" s="96">
        <v>0.79085665969999996</v>
      </c>
      <c r="CN1289" s="96">
        <v>0.76838060730000002</v>
      </c>
      <c r="CO1289" s="96">
        <v>0.92671124380000003</v>
      </c>
      <c r="CP1289" s="96">
        <v>0.84744155909999996</v>
      </c>
      <c r="CQ1289" s="96">
        <v>0.99584056389999998</v>
      </c>
      <c r="CR1289" s="96">
        <v>0.85098103940000003</v>
      </c>
      <c r="CS1289" s="95">
        <v>10042</v>
      </c>
      <c r="CT1289" s="95">
        <v>8814</v>
      </c>
      <c r="CU1289" s="95">
        <v>8199</v>
      </c>
      <c r="CV1289" s="95">
        <v>8241</v>
      </c>
      <c r="CW1289" s="95">
        <v>10498</v>
      </c>
      <c r="CX1289" s="96">
        <v>0.92831427099999997</v>
      </c>
      <c r="CY1289" s="96">
        <v>0.93112796200000003</v>
      </c>
      <c r="CZ1289" s="96">
        <v>0.94105318900000001</v>
      </c>
      <c r="DA1289" s="96">
        <v>0.92303812900000004</v>
      </c>
      <c r="DB1289" s="96">
        <v>0.91315189699999999</v>
      </c>
      <c r="DC1289">
        <v>2013</v>
      </c>
      <c r="DD1289" s="6">
        <v>9292</v>
      </c>
      <c r="DE1289" s="96">
        <v>4.2640040999999997E-3</v>
      </c>
      <c r="DF1289" s="72">
        <v>650.76</v>
      </c>
      <c r="DG1289" s="96">
        <v>1</v>
      </c>
      <c r="DH1289" s="72">
        <v>650.76</v>
      </c>
      <c r="DI1289" s="72">
        <v>718.46270806999996</v>
      </c>
      <c r="DJ1289" s="96">
        <v>1</v>
      </c>
      <c r="DK1289" s="72">
        <v>650.76</v>
      </c>
      <c r="DL1289" s="96">
        <v>1</v>
      </c>
      <c r="DM1289" s="72">
        <v>650.76</v>
      </c>
      <c r="DN1289" s="96">
        <v>1</v>
      </c>
      <c r="DO1289" s="96">
        <v>1.136E-2</v>
      </c>
      <c r="DP1289" s="72">
        <v>7.39</v>
      </c>
      <c r="DQ1289" s="72">
        <v>643.37</v>
      </c>
      <c r="DR1289" t="s">
        <v>879</v>
      </c>
      <c r="DT1289" t="s">
        <v>841</v>
      </c>
    </row>
    <row r="1290" spans="1:124" x14ac:dyDescent="0.3">
      <c r="A1290" t="s">
        <v>518</v>
      </c>
      <c r="B1290">
        <v>23520</v>
      </c>
      <c r="C1290" s="95">
        <v>4942</v>
      </c>
      <c r="D1290" s="95">
        <v>16216639</v>
      </c>
      <c r="E1290" s="95">
        <v>4840</v>
      </c>
      <c r="F1290" s="95">
        <v>17220190</v>
      </c>
      <c r="G1290" s="95">
        <v>889</v>
      </c>
      <c r="H1290" s="95">
        <v>2310238</v>
      </c>
      <c r="I1290" s="95">
        <v>800</v>
      </c>
      <c r="J1290" s="95">
        <v>2797091</v>
      </c>
      <c r="K1290" s="95">
        <v>4394</v>
      </c>
      <c r="L1290" s="95">
        <v>15011097</v>
      </c>
      <c r="M1290" s="95">
        <v>4286</v>
      </c>
      <c r="N1290" s="95">
        <v>16486724</v>
      </c>
      <c r="O1290" s="95">
        <v>903</v>
      </c>
      <c r="P1290" s="95">
        <v>2384068</v>
      </c>
      <c r="Q1290" s="95">
        <v>810</v>
      </c>
      <c r="R1290" s="95">
        <v>2806642</v>
      </c>
      <c r="S1290" s="95">
        <v>4246</v>
      </c>
      <c r="T1290" s="95">
        <v>15683641</v>
      </c>
      <c r="U1290" s="95">
        <v>4127</v>
      </c>
      <c r="V1290" s="95">
        <v>15409146</v>
      </c>
      <c r="W1290" s="95">
        <v>913</v>
      </c>
      <c r="X1290" s="95">
        <v>2294440</v>
      </c>
      <c r="Y1290" s="95">
        <v>818</v>
      </c>
      <c r="Z1290" s="95">
        <v>2863909</v>
      </c>
      <c r="AA1290" s="95">
        <v>4247</v>
      </c>
      <c r="AB1290" s="95">
        <v>13807585</v>
      </c>
      <c r="AC1290" s="95">
        <v>4122</v>
      </c>
      <c r="AD1290" s="95">
        <v>16347694</v>
      </c>
      <c r="AE1290" s="95">
        <v>977</v>
      </c>
      <c r="AF1290" s="95">
        <v>3529463</v>
      </c>
      <c r="AG1290" s="95">
        <v>875</v>
      </c>
      <c r="AH1290" s="95">
        <v>3464816</v>
      </c>
      <c r="AI1290" s="95">
        <v>5192</v>
      </c>
      <c r="AJ1290" s="95">
        <v>16526563</v>
      </c>
      <c r="AK1290" s="95">
        <v>5055</v>
      </c>
      <c r="AL1290" s="95">
        <v>20520933</v>
      </c>
      <c r="AM1290" s="95">
        <v>1123</v>
      </c>
      <c r="AN1290" s="95">
        <v>2685560</v>
      </c>
      <c r="AO1290" s="95">
        <v>1023</v>
      </c>
      <c r="AP1290" s="95">
        <v>3797736</v>
      </c>
      <c r="AQ1290" s="72">
        <v>264.77999999999997</v>
      </c>
      <c r="AR1290" s="72">
        <v>295.76</v>
      </c>
      <c r="AS1290" s="72">
        <v>560.54</v>
      </c>
      <c r="AT1290" s="95">
        <v>18526877</v>
      </c>
      <c r="AU1290" s="95">
        <v>20017281</v>
      </c>
      <c r="AV1290" s="95">
        <v>5831</v>
      </c>
      <c r="AW1290" s="95">
        <v>5640</v>
      </c>
      <c r="AX1290" s="72">
        <v>273.66000000000003</v>
      </c>
      <c r="AY1290" s="72">
        <v>315.5</v>
      </c>
      <c r="AZ1290" s="72">
        <v>589.16</v>
      </c>
      <c r="BA1290" s="95">
        <v>17395165</v>
      </c>
      <c r="BB1290" s="95">
        <v>19293366</v>
      </c>
      <c r="BC1290" s="95">
        <v>5297</v>
      </c>
      <c r="BD1290" s="95">
        <v>5096</v>
      </c>
      <c r="BE1290" s="72">
        <v>290.39999999999998</v>
      </c>
      <c r="BF1290" s="72">
        <v>307.94</v>
      </c>
      <c r="BG1290" s="72">
        <v>598.34</v>
      </c>
      <c r="BH1290" s="95">
        <v>17978081</v>
      </c>
      <c r="BI1290" s="95">
        <v>18273055</v>
      </c>
      <c r="BJ1290" s="95">
        <v>5159</v>
      </c>
      <c r="BK1290" s="95">
        <v>4945</v>
      </c>
      <c r="BL1290" s="72">
        <v>276.56</v>
      </c>
      <c r="BM1290" s="72">
        <v>330.41</v>
      </c>
      <c r="BN1290" s="72">
        <v>606.97</v>
      </c>
      <c r="BO1290" s="95">
        <v>17337048</v>
      </c>
      <c r="BP1290" s="95">
        <v>19812510</v>
      </c>
      <c r="BQ1290" s="95">
        <v>5224</v>
      </c>
      <c r="BR1290" s="95">
        <v>4997</v>
      </c>
      <c r="BS1290" s="72">
        <v>253.52</v>
      </c>
      <c r="BT1290" s="72">
        <v>333.42</v>
      </c>
      <c r="BU1290" s="72">
        <v>586.94000000000005</v>
      </c>
      <c r="BV1290" s="95">
        <v>19212123</v>
      </c>
      <c r="BW1290" s="95">
        <v>24318669</v>
      </c>
      <c r="BX1290" s="95">
        <v>6315</v>
      </c>
      <c r="BY1290" s="95">
        <v>6078</v>
      </c>
      <c r="BZ1290" s="95">
        <v>5740</v>
      </c>
      <c r="CA1290" s="95">
        <v>5200</v>
      </c>
      <c r="CB1290" s="95">
        <v>5056</v>
      </c>
      <c r="CC1290" s="95">
        <v>5116</v>
      </c>
      <c r="CD1290" s="95">
        <v>6199</v>
      </c>
      <c r="CE1290" s="72">
        <v>650.75523149000003</v>
      </c>
      <c r="CF1290" s="72">
        <v>676.59346364999999</v>
      </c>
      <c r="CG1290" s="72">
        <v>712.40329333</v>
      </c>
      <c r="CH1290" s="72">
        <v>716.50152150999998</v>
      </c>
      <c r="CI1290" s="72">
        <v>731.52548966999996</v>
      </c>
      <c r="CJ1290" s="96">
        <v>0.86136841149999999</v>
      </c>
      <c r="CK1290" s="96">
        <v>0.87077400490000001</v>
      </c>
      <c r="CL1290" s="96">
        <v>0.83988943569999996</v>
      </c>
      <c r="CM1290" s="96">
        <v>0.84713009220000002</v>
      </c>
      <c r="CN1290" s="96">
        <v>0.80235071540000003</v>
      </c>
      <c r="CO1290" s="96">
        <v>0.95938776680000004</v>
      </c>
      <c r="CP1290" s="96">
        <v>0.88004304529999999</v>
      </c>
      <c r="CQ1290" s="96">
        <v>0.99584056389999998</v>
      </c>
      <c r="CR1290" s="96">
        <v>0.883718691</v>
      </c>
      <c r="CS1290" s="95">
        <v>5673</v>
      </c>
      <c r="CT1290" s="95">
        <v>5139</v>
      </c>
      <c r="CU1290" s="95">
        <v>4931</v>
      </c>
      <c r="CV1290" s="95">
        <v>4941</v>
      </c>
      <c r="CW1290" s="95">
        <v>5942</v>
      </c>
      <c r="CX1290" s="96">
        <v>0.96474429699999997</v>
      </c>
      <c r="CY1290" s="96">
        <v>0.98105001400000003</v>
      </c>
      <c r="CZ1290" s="96">
        <v>0.96375829800000001</v>
      </c>
      <c r="DA1290" s="96">
        <v>0.94337521999999996</v>
      </c>
      <c r="DB1290" s="96">
        <v>0.94522704999999996</v>
      </c>
      <c r="DC1290">
        <v>2013</v>
      </c>
      <c r="DD1290" s="6">
        <v>5351.2</v>
      </c>
      <c r="DE1290" s="96">
        <v>2.8287426000000002E-3</v>
      </c>
      <c r="DF1290" s="72">
        <v>676.77</v>
      </c>
      <c r="DG1290" s="96">
        <v>1</v>
      </c>
      <c r="DH1290" s="72">
        <v>676.77</v>
      </c>
      <c r="DI1290" s="72">
        <v>718.46270806999996</v>
      </c>
      <c r="DJ1290" s="96">
        <v>1</v>
      </c>
      <c r="DK1290" s="72">
        <v>676.77</v>
      </c>
      <c r="DL1290" s="96">
        <v>1</v>
      </c>
      <c r="DM1290" s="72">
        <v>676.77</v>
      </c>
      <c r="DN1290" s="96">
        <v>1</v>
      </c>
      <c r="DO1290" s="96">
        <v>1.0775E-2</v>
      </c>
      <c r="DP1290" s="72">
        <v>7.29</v>
      </c>
      <c r="DQ1290" s="72">
        <v>669.48</v>
      </c>
      <c r="DR1290" t="s">
        <v>518</v>
      </c>
      <c r="DT1290" t="s">
        <v>841</v>
      </c>
    </row>
    <row r="1291" spans="1:124" x14ac:dyDescent="0.3">
      <c r="A1291" t="s">
        <v>880</v>
      </c>
      <c r="B1291">
        <v>23530</v>
      </c>
      <c r="C1291" s="95">
        <v>5582</v>
      </c>
      <c r="D1291" s="95">
        <v>18176775</v>
      </c>
      <c r="E1291" s="95">
        <v>5428</v>
      </c>
      <c r="F1291" s="95">
        <v>17085265</v>
      </c>
      <c r="G1291" s="95">
        <v>1090</v>
      </c>
      <c r="H1291" s="95">
        <v>2680814</v>
      </c>
      <c r="I1291" s="95">
        <v>966</v>
      </c>
      <c r="J1291" s="95">
        <v>3098335</v>
      </c>
      <c r="K1291" s="95">
        <v>4519</v>
      </c>
      <c r="L1291" s="95">
        <v>15239833</v>
      </c>
      <c r="M1291" s="95">
        <v>4359</v>
      </c>
      <c r="N1291" s="95">
        <v>14354170</v>
      </c>
      <c r="O1291" s="95">
        <v>1079</v>
      </c>
      <c r="P1291" s="95">
        <v>2597037</v>
      </c>
      <c r="Q1291" s="95">
        <v>937</v>
      </c>
      <c r="R1291" s="95">
        <v>2748910</v>
      </c>
      <c r="S1291" s="95">
        <v>4195</v>
      </c>
      <c r="T1291" s="95">
        <v>15599578</v>
      </c>
      <c r="U1291" s="95">
        <v>4006</v>
      </c>
      <c r="V1291" s="95">
        <v>13477216</v>
      </c>
      <c r="W1291" s="95">
        <v>1070</v>
      </c>
      <c r="X1291" s="95">
        <v>2617089</v>
      </c>
      <c r="Y1291" s="95">
        <v>938</v>
      </c>
      <c r="Z1291" s="95">
        <v>2796679</v>
      </c>
      <c r="AA1291" s="95">
        <v>4070</v>
      </c>
      <c r="AB1291" s="95">
        <v>13798325</v>
      </c>
      <c r="AC1291" s="95">
        <v>3877</v>
      </c>
      <c r="AD1291" s="95">
        <v>14045164</v>
      </c>
      <c r="AE1291" s="95">
        <v>1174</v>
      </c>
      <c r="AF1291" s="95">
        <v>2967943</v>
      </c>
      <c r="AG1291" s="95">
        <v>1032</v>
      </c>
      <c r="AH1291" s="95">
        <v>3336296</v>
      </c>
      <c r="AI1291" s="95">
        <v>5333</v>
      </c>
      <c r="AJ1291" s="95">
        <v>18180671</v>
      </c>
      <c r="AK1291" s="95">
        <v>5136</v>
      </c>
      <c r="AL1291" s="95">
        <v>18984862.449999999</v>
      </c>
      <c r="AM1291" s="95">
        <v>1327</v>
      </c>
      <c r="AN1291" s="95">
        <v>2815338</v>
      </c>
      <c r="AO1291" s="95">
        <v>1191</v>
      </c>
      <c r="AP1291" s="95">
        <v>3996890</v>
      </c>
      <c r="AQ1291" s="72">
        <v>260.51</v>
      </c>
      <c r="AR1291" s="72">
        <v>263.05</v>
      </c>
      <c r="AS1291" s="72">
        <v>523.55999999999995</v>
      </c>
      <c r="AT1291" s="95">
        <v>20857589</v>
      </c>
      <c r="AU1291" s="95">
        <v>20183600</v>
      </c>
      <c r="AV1291" s="95">
        <v>6672</v>
      </c>
      <c r="AW1291" s="95">
        <v>6394</v>
      </c>
      <c r="AX1291" s="72">
        <v>265.52</v>
      </c>
      <c r="AY1291" s="72">
        <v>269.12</v>
      </c>
      <c r="AZ1291" s="72">
        <v>534.64</v>
      </c>
      <c r="BA1291" s="95">
        <v>17836870</v>
      </c>
      <c r="BB1291" s="95">
        <v>17103080</v>
      </c>
      <c r="BC1291" s="95">
        <v>5598</v>
      </c>
      <c r="BD1291" s="95">
        <v>5296</v>
      </c>
      <c r="BE1291" s="72">
        <v>288.33</v>
      </c>
      <c r="BF1291" s="72">
        <v>274.3</v>
      </c>
      <c r="BG1291" s="72">
        <v>562.63</v>
      </c>
      <c r="BH1291" s="95">
        <v>18216667</v>
      </c>
      <c r="BI1291" s="95">
        <v>16273895</v>
      </c>
      <c r="BJ1291" s="95">
        <v>5265</v>
      </c>
      <c r="BK1291" s="95">
        <v>4944</v>
      </c>
      <c r="BL1291" s="72">
        <v>266.44</v>
      </c>
      <c r="BM1291" s="72">
        <v>295.06</v>
      </c>
      <c r="BN1291" s="72">
        <v>561.5</v>
      </c>
      <c r="BO1291" s="95">
        <v>16766268</v>
      </c>
      <c r="BP1291" s="95">
        <v>17381460</v>
      </c>
      <c r="BQ1291" s="95">
        <v>5244</v>
      </c>
      <c r="BR1291" s="95">
        <v>4909</v>
      </c>
      <c r="BS1291" s="72">
        <v>262.70999999999998</v>
      </c>
      <c r="BT1291" s="72">
        <v>302.69</v>
      </c>
      <c r="BU1291" s="72">
        <v>565.4</v>
      </c>
      <c r="BV1291" s="95">
        <v>20996009</v>
      </c>
      <c r="BW1291" s="95">
        <v>22981752.449999999</v>
      </c>
      <c r="BX1291" s="95">
        <v>6660</v>
      </c>
      <c r="BY1291" s="95">
        <v>6327</v>
      </c>
      <c r="BZ1291" s="95">
        <v>6540</v>
      </c>
      <c r="CA1291" s="95">
        <v>5452</v>
      </c>
      <c r="CB1291" s="95">
        <v>5110</v>
      </c>
      <c r="CC1291" s="95">
        <v>5085</v>
      </c>
      <c r="CD1291" s="95">
        <v>6497</v>
      </c>
      <c r="CE1291" s="72">
        <v>650.75523149000003</v>
      </c>
      <c r="CF1291" s="72">
        <v>676.59346364999999</v>
      </c>
      <c r="CG1291" s="72">
        <v>712.40329333</v>
      </c>
      <c r="CH1291" s="72">
        <v>716.50152150999998</v>
      </c>
      <c r="CI1291" s="72">
        <v>731.52548966999996</v>
      </c>
      <c r="CJ1291" s="96">
        <v>0.80454212989999996</v>
      </c>
      <c r="CK1291" s="96">
        <v>0.79019385900000005</v>
      </c>
      <c r="CL1291" s="96">
        <v>0.78976333389999998</v>
      </c>
      <c r="CM1291" s="96">
        <v>0.78366895690000005</v>
      </c>
      <c r="CN1291" s="96">
        <v>0.77290539840000005</v>
      </c>
      <c r="CO1291" s="96">
        <v>0.87038887720000002</v>
      </c>
      <c r="CP1291" s="96">
        <v>0.90558916389999999</v>
      </c>
      <c r="CQ1291" s="96">
        <v>0.99584056389999998</v>
      </c>
      <c r="CR1291" s="96">
        <v>0.90937150730000005</v>
      </c>
      <c r="CS1291" s="95">
        <v>6324</v>
      </c>
      <c r="CT1291" s="95">
        <v>5292</v>
      </c>
      <c r="CU1291" s="95">
        <v>4914</v>
      </c>
      <c r="CV1291" s="95">
        <v>4840</v>
      </c>
      <c r="CW1291" s="95">
        <v>6210</v>
      </c>
      <c r="CX1291" s="96">
        <v>0.850244216</v>
      </c>
      <c r="CY1291" s="96">
        <v>0.86807997299999995</v>
      </c>
      <c r="CZ1291" s="96">
        <v>0.87111410899999997</v>
      </c>
      <c r="DA1291" s="96">
        <v>0.87528000500000003</v>
      </c>
      <c r="DB1291" s="96">
        <v>0.88848496600000004</v>
      </c>
      <c r="DC1291">
        <v>2013</v>
      </c>
      <c r="DD1291" s="6">
        <v>5574</v>
      </c>
      <c r="DE1291" s="96">
        <v>6.2753478E-3</v>
      </c>
      <c r="DF1291" s="72">
        <v>694.01</v>
      </c>
      <c r="DG1291" s="96">
        <v>1</v>
      </c>
      <c r="DH1291" s="72">
        <v>694.01</v>
      </c>
      <c r="DI1291" s="72">
        <v>718.46270806999996</v>
      </c>
      <c r="DJ1291" s="96">
        <v>1</v>
      </c>
      <c r="DK1291" s="72">
        <v>694.01</v>
      </c>
      <c r="DL1291" s="96">
        <v>1</v>
      </c>
      <c r="DM1291" s="72">
        <v>694.01</v>
      </c>
      <c r="DN1291" s="96">
        <v>1</v>
      </c>
      <c r="DO1291" s="96">
        <v>2.1727E-2</v>
      </c>
      <c r="DP1291" s="72">
        <v>15.08</v>
      </c>
      <c r="DQ1291" s="72">
        <v>678.93</v>
      </c>
      <c r="DR1291" t="s">
        <v>880</v>
      </c>
      <c r="DT1291" t="s">
        <v>841</v>
      </c>
    </row>
    <row r="1292" spans="1:124" x14ac:dyDescent="0.3">
      <c r="A1292" t="s">
        <v>881</v>
      </c>
      <c r="B1292">
        <v>23540</v>
      </c>
      <c r="C1292" s="95">
        <v>3724</v>
      </c>
      <c r="D1292" s="95">
        <v>11339554</v>
      </c>
      <c r="E1292" s="95">
        <v>3608</v>
      </c>
      <c r="F1292" s="95">
        <v>10997905</v>
      </c>
      <c r="G1292" s="95">
        <v>648</v>
      </c>
      <c r="H1292" s="95">
        <v>1018984</v>
      </c>
      <c r="I1292" s="95">
        <v>574</v>
      </c>
      <c r="J1292" s="95">
        <v>1590949</v>
      </c>
      <c r="K1292" s="95">
        <v>3189</v>
      </c>
      <c r="L1292" s="95">
        <v>10550102</v>
      </c>
      <c r="M1292" s="95">
        <v>3066</v>
      </c>
      <c r="N1292" s="95">
        <v>9773027</v>
      </c>
      <c r="O1292" s="95">
        <v>647</v>
      </c>
      <c r="P1292" s="95">
        <v>1591634</v>
      </c>
      <c r="Q1292" s="95">
        <v>578</v>
      </c>
      <c r="R1292" s="95">
        <v>1818456</v>
      </c>
      <c r="S1292" s="95">
        <v>3025</v>
      </c>
      <c r="T1292" s="95">
        <v>10214878</v>
      </c>
      <c r="U1292" s="95">
        <v>2877</v>
      </c>
      <c r="V1292" s="95">
        <v>9046466</v>
      </c>
      <c r="W1292" s="95">
        <v>646</v>
      </c>
      <c r="X1292" s="95">
        <v>1304630</v>
      </c>
      <c r="Y1292" s="95">
        <v>569</v>
      </c>
      <c r="Z1292" s="95">
        <v>1924368</v>
      </c>
      <c r="AA1292" s="95">
        <v>2958</v>
      </c>
      <c r="AB1292" s="95">
        <v>10763813</v>
      </c>
      <c r="AC1292" s="95">
        <v>2803</v>
      </c>
      <c r="AD1292" s="95">
        <v>10006154</v>
      </c>
      <c r="AE1292" s="95">
        <v>664</v>
      </c>
      <c r="AF1292" s="95">
        <v>1694288</v>
      </c>
      <c r="AG1292" s="95">
        <v>594</v>
      </c>
      <c r="AH1292" s="95">
        <v>1970009</v>
      </c>
      <c r="AI1292" s="95">
        <v>3485</v>
      </c>
      <c r="AJ1292" s="95">
        <v>13008328</v>
      </c>
      <c r="AK1292" s="95">
        <v>3341</v>
      </c>
      <c r="AL1292" s="95">
        <v>12734106.720000001</v>
      </c>
      <c r="AM1292" s="95">
        <v>703</v>
      </c>
      <c r="AN1292" s="95">
        <v>1633184</v>
      </c>
      <c r="AO1292" s="95">
        <v>629</v>
      </c>
      <c r="AP1292" s="95">
        <v>2222948</v>
      </c>
      <c r="AQ1292" s="72">
        <v>235.56</v>
      </c>
      <c r="AR1292" s="72">
        <v>250.85</v>
      </c>
      <c r="AS1292" s="72">
        <v>486.41</v>
      </c>
      <c r="AT1292" s="95">
        <v>12358538</v>
      </c>
      <c r="AU1292" s="95">
        <v>12588854</v>
      </c>
      <c r="AV1292" s="95">
        <v>4372</v>
      </c>
      <c r="AW1292" s="95">
        <v>4182</v>
      </c>
      <c r="AX1292" s="72">
        <v>263.77</v>
      </c>
      <c r="AY1292" s="72">
        <v>265.08</v>
      </c>
      <c r="AZ1292" s="72">
        <v>528.85</v>
      </c>
      <c r="BA1292" s="95">
        <v>12141736</v>
      </c>
      <c r="BB1292" s="95">
        <v>11591483</v>
      </c>
      <c r="BC1292" s="95">
        <v>3836</v>
      </c>
      <c r="BD1292" s="95">
        <v>3644</v>
      </c>
      <c r="BE1292" s="72">
        <v>261.5</v>
      </c>
      <c r="BF1292" s="72">
        <v>265.3</v>
      </c>
      <c r="BG1292" s="72">
        <v>526.79999999999995</v>
      </c>
      <c r="BH1292" s="95">
        <v>11519508</v>
      </c>
      <c r="BI1292" s="95">
        <v>10970834</v>
      </c>
      <c r="BJ1292" s="95">
        <v>3671</v>
      </c>
      <c r="BK1292" s="95">
        <v>3446</v>
      </c>
      <c r="BL1292" s="72">
        <v>286.63</v>
      </c>
      <c r="BM1292" s="72">
        <v>293.79000000000002</v>
      </c>
      <c r="BN1292" s="72">
        <v>580.41999999999996</v>
      </c>
      <c r="BO1292" s="95">
        <v>12458101</v>
      </c>
      <c r="BP1292" s="95">
        <v>11976163</v>
      </c>
      <c r="BQ1292" s="95">
        <v>3622</v>
      </c>
      <c r="BR1292" s="95">
        <v>3397</v>
      </c>
      <c r="BS1292" s="72">
        <v>291.33999999999997</v>
      </c>
      <c r="BT1292" s="72">
        <v>313.95999999999998</v>
      </c>
      <c r="BU1292" s="72">
        <v>605.29999999999995</v>
      </c>
      <c r="BV1292" s="95">
        <v>14641512</v>
      </c>
      <c r="BW1292" s="95">
        <v>14957054.720000001</v>
      </c>
      <c r="BX1292" s="95">
        <v>4188</v>
      </c>
      <c r="BY1292" s="95">
        <v>3970</v>
      </c>
      <c r="BZ1292" s="95">
        <v>4281</v>
      </c>
      <c r="CA1292" s="95">
        <v>3743</v>
      </c>
      <c r="CB1292" s="95">
        <v>3563</v>
      </c>
      <c r="CC1292" s="95">
        <v>3515</v>
      </c>
      <c r="CD1292" s="95">
        <v>4081</v>
      </c>
      <c r="CE1292" s="72">
        <v>650.75523149000003</v>
      </c>
      <c r="CF1292" s="72">
        <v>676.59346364999999</v>
      </c>
      <c r="CG1292" s="72">
        <v>712.40329333</v>
      </c>
      <c r="CH1292" s="72">
        <v>716.50152150999998</v>
      </c>
      <c r="CI1292" s="72">
        <v>731.52548966999996</v>
      </c>
      <c r="CJ1292" s="96">
        <v>0.74745461339999997</v>
      </c>
      <c r="CK1292" s="96">
        <v>0.78163628299999999</v>
      </c>
      <c r="CL1292" s="96">
        <v>0.73946878819999995</v>
      </c>
      <c r="CM1292" s="96">
        <v>0.81007504180000001</v>
      </c>
      <c r="CN1292" s="96">
        <v>0.82744895230000004</v>
      </c>
      <c r="CO1292" s="96">
        <v>0.97433790669999998</v>
      </c>
      <c r="CP1292" s="96">
        <v>0.80179240730000001</v>
      </c>
      <c r="CQ1292" s="96">
        <v>0.99584056389999998</v>
      </c>
      <c r="CR1292" s="96">
        <v>0.80514122619999995</v>
      </c>
      <c r="CS1292" s="95">
        <v>4132</v>
      </c>
      <c r="CT1292" s="95">
        <v>3674</v>
      </c>
      <c r="CU1292" s="95">
        <v>3497</v>
      </c>
      <c r="CV1292" s="95">
        <v>3452</v>
      </c>
      <c r="CW1292" s="95">
        <v>4029</v>
      </c>
      <c r="CX1292" s="96">
        <v>0.94970829499999998</v>
      </c>
      <c r="CY1292" s="96">
        <v>0.97233567099999996</v>
      </c>
      <c r="CZ1292" s="96">
        <v>0.97836502599999997</v>
      </c>
      <c r="DA1292" s="96">
        <v>0.987654425</v>
      </c>
      <c r="DB1292" s="96">
        <v>0.98651817799999997</v>
      </c>
      <c r="DC1292">
        <v>2013</v>
      </c>
      <c r="DD1292" s="6">
        <v>3727.8</v>
      </c>
      <c r="DE1292" s="96">
        <v>1.1724406000000001E-3</v>
      </c>
      <c r="DF1292" s="72">
        <v>617.62</v>
      </c>
      <c r="DG1292" s="96">
        <v>1</v>
      </c>
      <c r="DH1292" s="72">
        <v>617.62</v>
      </c>
      <c r="DI1292" s="72">
        <v>718.46270806999996</v>
      </c>
      <c r="DJ1292" s="96">
        <v>1</v>
      </c>
      <c r="DK1292" s="72">
        <v>617.62</v>
      </c>
      <c r="DL1292" s="96">
        <v>1</v>
      </c>
      <c r="DM1292" s="72">
        <v>617.62</v>
      </c>
      <c r="DN1292" s="96">
        <v>1</v>
      </c>
      <c r="DO1292" s="96">
        <v>4.2719999999999998E-3</v>
      </c>
      <c r="DP1292" s="72">
        <v>2.64</v>
      </c>
      <c r="DQ1292" s="72">
        <v>614.98</v>
      </c>
      <c r="DR1292" t="s">
        <v>881</v>
      </c>
      <c r="DT1292" t="s">
        <v>841</v>
      </c>
    </row>
    <row r="1293" spans="1:124" x14ac:dyDescent="0.3">
      <c r="A1293" t="s">
        <v>882</v>
      </c>
      <c r="B1293">
        <v>23550</v>
      </c>
      <c r="C1293" s="95">
        <v>10721</v>
      </c>
      <c r="D1293" s="95">
        <v>37547209</v>
      </c>
      <c r="E1293" s="95">
        <v>10546</v>
      </c>
      <c r="F1293" s="95">
        <v>34165674</v>
      </c>
      <c r="G1293" s="95">
        <v>1717</v>
      </c>
      <c r="H1293" s="95">
        <v>4212059</v>
      </c>
      <c r="I1293" s="95">
        <v>1552</v>
      </c>
      <c r="J1293" s="95">
        <v>5126702</v>
      </c>
      <c r="K1293" s="95">
        <v>9853</v>
      </c>
      <c r="L1293" s="95">
        <v>35854794</v>
      </c>
      <c r="M1293" s="95">
        <v>9654</v>
      </c>
      <c r="N1293" s="95">
        <v>32977002</v>
      </c>
      <c r="O1293" s="95">
        <v>1752</v>
      </c>
      <c r="P1293" s="95">
        <v>4844778</v>
      </c>
      <c r="Q1293" s="95">
        <v>1580</v>
      </c>
      <c r="R1293" s="95">
        <v>5032056</v>
      </c>
      <c r="S1293" s="95">
        <v>9711</v>
      </c>
      <c r="T1293" s="95">
        <v>38003424</v>
      </c>
      <c r="U1293" s="95">
        <v>9481</v>
      </c>
      <c r="V1293" s="95">
        <v>33546565</v>
      </c>
      <c r="W1293" s="95">
        <v>1798</v>
      </c>
      <c r="X1293" s="95">
        <v>5108608</v>
      </c>
      <c r="Y1293" s="95">
        <v>1625</v>
      </c>
      <c r="Z1293" s="95">
        <v>5934911</v>
      </c>
      <c r="AA1293" s="95">
        <v>9647</v>
      </c>
      <c r="AB1293" s="95">
        <v>36006089</v>
      </c>
      <c r="AC1293" s="95">
        <v>9404</v>
      </c>
      <c r="AD1293" s="95">
        <v>34180738</v>
      </c>
      <c r="AE1293" s="95">
        <v>1791</v>
      </c>
      <c r="AF1293" s="95">
        <v>5277064</v>
      </c>
      <c r="AG1293" s="95">
        <v>1614</v>
      </c>
      <c r="AH1293" s="95">
        <v>5959881</v>
      </c>
      <c r="AI1293" s="95">
        <v>11015</v>
      </c>
      <c r="AJ1293" s="95">
        <v>38786733</v>
      </c>
      <c r="AK1293" s="95">
        <v>10772</v>
      </c>
      <c r="AL1293" s="95">
        <v>41637434</v>
      </c>
      <c r="AM1293" s="95">
        <v>1894</v>
      </c>
      <c r="AN1293" s="95">
        <v>5631583</v>
      </c>
      <c r="AO1293" s="95">
        <v>1709</v>
      </c>
      <c r="AP1293" s="95">
        <v>6810012</v>
      </c>
      <c r="AQ1293" s="72">
        <v>279.77999999999997</v>
      </c>
      <c r="AR1293" s="72">
        <v>270.64999999999998</v>
      </c>
      <c r="AS1293" s="72">
        <v>550.42999999999995</v>
      </c>
      <c r="AT1293" s="95">
        <v>41759268</v>
      </c>
      <c r="AU1293" s="95">
        <v>39292376</v>
      </c>
      <c r="AV1293" s="95">
        <v>12438</v>
      </c>
      <c r="AW1293" s="95">
        <v>12098</v>
      </c>
      <c r="AX1293" s="72">
        <v>292.26</v>
      </c>
      <c r="AY1293" s="72">
        <v>281.95</v>
      </c>
      <c r="AZ1293" s="72">
        <v>574.21</v>
      </c>
      <c r="BA1293" s="95">
        <v>40699572</v>
      </c>
      <c r="BB1293" s="95">
        <v>38009058</v>
      </c>
      <c r="BC1293" s="95">
        <v>11605</v>
      </c>
      <c r="BD1293" s="95">
        <v>11234</v>
      </c>
      <c r="BE1293" s="72">
        <v>312.16000000000003</v>
      </c>
      <c r="BF1293" s="72">
        <v>296.25</v>
      </c>
      <c r="BG1293" s="72">
        <v>608.41</v>
      </c>
      <c r="BH1293" s="95">
        <v>43112032</v>
      </c>
      <c r="BI1293" s="95">
        <v>39481476</v>
      </c>
      <c r="BJ1293" s="95">
        <v>11509</v>
      </c>
      <c r="BK1293" s="95">
        <v>11106</v>
      </c>
      <c r="BL1293" s="72">
        <v>300.77</v>
      </c>
      <c r="BM1293" s="72">
        <v>303.60000000000002</v>
      </c>
      <c r="BN1293" s="72">
        <v>604.37</v>
      </c>
      <c r="BO1293" s="95">
        <v>41283153</v>
      </c>
      <c r="BP1293" s="95">
        <v>40140619</v>
      </c>
      <c r="BQ1293" s="95">
        <v>11438</v>
      </c>
      <c r="BR1293" s="95">
        <v>11018</v>
      </c>
      <c r="BS1293" s="72">
        <v>286.74</v>
      </c>
      <c r="BT1293" s="72">
        <v>323.47000000000003</v>
      </c>
      <c r="BU1293" s="72">
        <v>610.21</v>
      </c>
      <c r="BV1293" s="95">
        <v>44418316</v>
      </c>
      <c r="BW1293" s="95">
        <v>48447446</v>
      </c>
      <c r="BX1293" s="95">
        <v>12909</v>
      </c>
      <c r="BY1293" s="95">
        <v>12481</v>
      </c>
      <c r="BZ1293" s="95">
        <v>12276</v>
      </c>
      <c r="CA1293" s="95">
        <v>11425</v>
      </c>
      <c r="CB1293" s="95">
        <v>11315</v>
      </c>
      <c r="CC1293" s="95">
        <v>11239</v>
      </c>
      <c r="CD1293" s="95">
        <v>12700</v>
      </c>
      <c r="CE1293" s="72">
        <v>650.75523149000003</v>
      </c>
      <c r="CF1293" s="72">
        <v>676.59346364999999</v>
      </c>
      <c r="CG1293" s="72">
        <v>712.40329333</v>
      </c>
      <c r="CH1293" s="72">
        <v>716.50152150999998</v>
      </c>
      <c r="CI1293" s="72">
        <v>731.52548966999996</v>
      </c>
      <c r="CJ1293" s="96">
        <v>0.84583261629999995</v>
      </c>
      <c r="CK1293" s="96">
        <v>0.84867801840000001</v>
      </c>
      <c r="CL1293" s="96">
        <v>0.85402468760000005</v>
      </c>
      <c r="CM1293" s="96">
        <v>0.84350134909999996</v>
      </c>
      <c r="CN1293" s="96">
        <v>0.83416095349999997</v>
      </c>
      <c r="CO1293" s="96">
        <v>0.93489486349999995</v>
      </c>
      <c r="CP1293" s="96">
        <v>0.90410115400000002</v>
      </c>
      <c r="CQ1293" s="96">
        <v>0.99584056389999998</v>
      </c>
      <c r="CR1293" s="96">
        <v>0.90787728249999999</v>
      </c>
      <c r="CS1293" s="95">
        <v>12309</v>
      </c>
      <c r="CT1293" s="95">
        <v>11495</v>
      </c>
      <c r="CU1293" s="95">
        <v>11386</v>
      </c>
      <c r="CV1293" s="95">
        <v>11398</v>
      </c>
      <c r="CW1293" s="95">
        <v>13127</v>
      </c>
      <c r="CX1293" s="96">
        <v>0.93174677800000005</v>
      </c>
      <c r="CY1293" s="96">
        <v>0.94635408499999996</v>
      </c>
      <c r="CZ1293" s="96">
        <v>0.93772049700000004</v>
      </c>
      <c r="DA1293" s="96">
        <v>0.94123728200000001</v>
      </c>
      <c r="DB1293" s="96">
        <v>0.91985429699999999</v>
      </c>
      <c r="DC1293">
        <v>2013</v>
      </c>
      <c r="DD1293" s="6">
        <v>11587.4</v>
      </c>
      <c r="DE1293" s="96">
        <v>7.7763494000000002E-3</v>
      </c>
      <c r="DF1293" s="72">
        <v>691.82</v>
      </c>
      <c r="DG1293" s="96">
        <v>1</v>
      </c>
      <c r="DH1293" s="72">
        <v>691.82</v>
      </c>
      <c r="DI1293" s="72">
        <v>718.46270806999996</v>
      </c>
      <c r="DJ1293" s="96">
        <v>1</v>
      </c>
      <c r="DK1293" s="72">
        <v>691.82</v>
      </c>
      <c r="DL1293" s="96">
        <v>1</v>
      </c>
      <c r="DM1293" s="72">
        <v>691.82</v>
      </c>
      <c r="DN1293" s="96">
        <v>1</v>
      </c>
      <c r="DO1293" s="96">
        <v>1.7000999999999999E-2</v>
      </c>
      <c r="DP1293" s="72">
        <v>11.76</v>
      </c>
      <c r="DQ1293" s="72">
        <v>680.06</v>
      </c>
      <c r="DR1293" t="s">
        <v>882</v>
      </c>
      <c r="DT1293" t="s">
        <v>841</v>
      </c>
    </row>
    <row r="1294" spans="1:124" x14ac:dyDescent="0.3">
      <c r="A1294" t="s">
        <v>883</v>
      </c>
      <c r="B1294">
        <v>23560</v>
      </c>
      <c r="C1294" s="95">
        <v>2060</v>
      </c>
      <c r="D1294" s="95">
        <v>6753903</v>
      </c>
      <c r="E1294" s="95">
        <v>2019</v>
      </c>
      <c r="F1294" s="95">
        <v>6260570</v>
      </c>
      <c r="G1294" s="95">
        <v>436</v>
      </c>
      <c r="H1294" s="95">
        <v>916363</v>
      </c>
      <c r="I1294" s="95">
        <v>383</v>
      </c>
      <c r="J1294" s="95">
        <v>1198234</v>
      </c>
      <c r="K1294" s="95">
        <v>1839</v>
      </c>
      <c r="L1294" s="95">
        <v>6503252</v>
      </c>
      <c r="M1294" s="95">
        <v>1792</v>
      </c>
      <c r="N1294" s="95">
        <v>5811434</v>
      </c>
      <c r="O1294" s="95">
        <v>421</v>
      </c>
      <c r="P1294" s="95">
        <v>915770</v>
      </c>
      <c r="Q1294" s="95">
        <v>370</v>
      </c>
      <c r="R1294" s="95">
        <v>1230700</v>
      </c>
      <c r="S1294" s="95">
        <v>1730</v>
      </c>
      <c r="T1294" s="95">
        <v>5835037</v>
      </c>
      <c r="U1294" s="95">
        <v>1677</v>
      </c>
      <c r="V1294" s="95">
        <v>5722958</v>
      </c>
      <c r="W1294" s="95">
        <v>424</v>
      </c>
      <c r="X1294" s="95">
        <v>1100423</v>
      </c>
      <c r="Y1294" s="95">
        <v>371</v>
      </c>
      <c r="Z1294" s="95">
        <v>1378891</v>
      </c>
      <c r="AA1294" s="95">
        <v>1741</v>
      </c>
      <c r="AB1294" s="95">
        <v>5700098</v>
      </c>
      <c r="AC1294" s="95">
        <v>1686</v>
      </c>
      <c r="AD1294" s="95">
        <v>6116987</v>
      </c>
      <c r="AE1294" s="95">
        <v>417</v>
      </c>
      <c r="AF1294" s="95">
        <v>941866</v>
      </c>
      <c r="AG1294" s="95">
        <v>363</v>
      </c>
      <c r="AH1294" s="95">
        <v>1238483</v>
      </c>
      <c r="AI1294" s="95">
        <v>2066</v>
      </c>
      <c r="AJ1294" s="95">
        <v>7695802</v>
      </c>
      <c r="AK1294" s="95">
        <v>2006</v>
      </c>
      <c r="AL1294" s="95">
        <v>7695565</v>
      </c>
      <c r="AM1294" s="95">
        <v>433</v>
      </c>
      <c r="AN1294" s="95">
        <v>1062475</v>
      </c>
      <c r="AO1294" s="95">
        <v>380</v>
      </c>
      <c r="AP1294" s="95">
        <v>1589603</v>
      </c>
      <c r="AQ1294" s="72">
        <v>256.08999999999997</v>
      </c>
      <c r="AR1294" s="72">
        <v>258.77</v>
      </c>
      <c r="AS1294" s="72">
        <v>514.86</v>
      </c>
      <c r="AT1294" s="95">
        <v>7670266</v>
      </c>
      <c r="AU1294" s="95">
        <v>7458804</v>
      </c>
      <c r="AV1294" s="95">
        <v>2496</v>
      </c>
      <c r="AW1294" s="95">
        <v>2402</v>
      </c>
      <c r="AX1294" s="72">
        <v>273.56</v>
      </c>
      <c r="AY1294" s="72">
        <v>271.44</v>
      </c>
      <c r="AZ1294" s="72">
        <v>545</v>
      </c>
      <c r="BA1294" s="95">
        <v>7419022</v>
      </c>
      <c r="BB1294" s="95">
        <v>7042134</v>
      </c>
      <c r="BC1294" s="95">
        <v>2260</v>
      </c>
      <c r="BD1294" s="95">
        <v>2162</v>
      </c>
      <c r="BE1294" s="72">
        <v>268.32</v>
      </c>
      <c r="BF1294" s="72">
        <v>288.97000000000003</v>
      </c>
      <c r="BG1294" s="72">
        <v>557.29</v>
      </c>
      <c r="BH1294" s="95">
        <v>6935460</v>
      </c>
      <c r="BI1294" s="95">
        <v>7101849</v>
      </c>
      <c r="BJ1294" s="95">
        <v>2154</v>
      </c>
      <c r="BK1294" s="95">
        <v>2048</v>
      </c>
      <c r="BL1294" s="72">
        <v>256.49</v>
      </c>
      <c r="BM1294" s="72">
        <v>299.14999999999998</v>
      </c>
      <c r="BN1294" s="72">
        <v>555.64</v>
      </c>
      <c r="BO1294" s="95">
        <v>6641964</v>
      </c>
      <c r="BP1294" s="95">
        <v>7355470</v>
      </c>
      <c r="BQ1294" s="95">
        <v>2158</v>
      </c>
      <c r="BR1294" s="95">
        <v>2049</v>
      </c>
      <c r="BS1294" s="72">
        <v>292.06</v>
      </c>
      <c r="BT1294" s="72">
        <v>324.29000000000002</v>
      </c>
      <c r="BU1294" s="72">
        <v>616.35</v>
      </c>
      <c r="BV1294" s="95">
        <v>8758277</v>
      </c>
      <c r="BW1294" s="95">
        <v>9285168</v>
      </c>
      <c r="BX1294" s="95">
        <v>2499</v>
      </c>
      <c r="BY1294" s="95">
        <v>2386</v>
      </c>
      <c r="BZ1294" s="95">
        <v>2451</v>
      </c>
      <c r="CA1294" s="95">
        <v>2213</v>
      </c>
      <c r="CB1294" s="95">
        <v>2103</v>
      </c>
      <c r="CC1294" s="95">
        <v>2106</v>
      </c>
      <c r="CD1294" s="95">
        <v>2444</v>
      </c>
      <c r="CE1294" s="72">
        <v>650.75523149000003</v>
      </c>
      <c r="CF1294" s="72">
        <v>676.59346364999999</v>
      </c>
      <c r="CG1294" s="72">
        <v>712.40329333</v>
      </c>
      <c r="CH1294" s="72">
        <v>716.50152150999998</v>
      </c>
      <c r="CI1294" s="72">
        <v>731.52548966999996</v>
      </c>
      <c r="CJ1294" s="96">
        <v>0.79117304799999999</v>
      </c>
      <c r="CK1294" s="96">
        <v>0.80550586030000004</v>
      </c>
      <c r="CL1294" s="96">
        <v>0.78226757960000004</v>
      </c>
      <c r="CM1294" s="96">
        <v>0.77549032809999996</v>
      </c>
      <c r="CN1294" s="96">
        <v>0.84255437259999999</v>
      </c>
      <c r="CO1294" s="96">
        <v>0.92336251520000001</v>
      </c>
      <c r="CP1294" s="96">
        <v>0.8657469028</v>
      </c>
      <c r="CQ1294" s="96">
        <v>0.99584056389999998</v>
      </c>
      <c r="CR1294" s="96">
        <v>0.86936283830000005</v>
      </c>
      <c r="CS1294" s="95">
        <v>2605</v>
      </c>
      <c r="CT1294" s="95">
        <v>2380</v>
      </c>
      <c r="CU1294" s="95">
        <v>2259</v>
      </c>
      <c r="CV1294" s="95">
        <v>2279</v>
      </c>
      <c r="CW1294" s="95">
        <v>2648</v>
      </c>
      <c r="CX1294" s="96">
        <v>0.90497818600000002</v>
      </c>
      <c r="CY1294" s="96">
        <v>0.91462631699999997</v>
      </c>
      <c r="CZ1294" s="96">
        <v>0.94001188999999996</v>
      </c>
      <c r="DA1294" s="96">
        <v>0.93063094899999999</v>
      </c>
      <c r="DB1294" s="96">
        <v>0.92884122800000002</v>
      </c>
      <c r="DC1294">
        <v>2013</v>
      </c>
      <c r="DD1294" s="6">
        <v>2209.4</v>
      </c>
      <c r="DE1294" s="96">
        <v>2.7527468999999998E-3</v>
      </c>
      <c r="DF1294" s="72">
        <v>665.82</v>
      </c>
      <c r="DG1294" s="96">
        <v>1</v>
      </c>
      <c r="DH1294" s="72">
        <v>665.82</v>
      </c>
      <c r="DI1294" s="72">
        <v>718.46270806999996</v>
      </c>
      <c r="DJ1294" s="96">
        <v>1</v>
      </c>
      <c r="DK1294" s="72">
        <v>665.82</v>
      </c>
      <c r="DL1294" s="96">
        <v>1</v>
      </c>
      <c r="DM1294" s="72">
        <v>665.82</v>
      </c>
      <c r="DN1294" s="96">
        <v>1</v>
      </c>
      <c r="DO1294" s="96">
        <v>9.0889999999999999E-3</v>
      </c>
      <c r="DP1294" s="72">
        <v>6.05</v>
      </c>
      <c r="DQ1294" s="72">
        <v>659.77</v>
      </c>
      <c r="DR1294" t="s">
        <v>883</v>
      </c>
      <c r="DT1294" t="s">
        <v>841</v>
      </c>
    </row>
    <row r="1295" spans="1:124" x14ac:dyDescent="0.3">
      <c r="A1295" t="s">
        <v>50</v>
      </c>
      <c r="B1295">
        <v>23570</v>
      </c>
      <c r="C1295" s="95">
        <v>16590</v>
      </c>
      <c r="D1295" s="95">
        <v>77484207</v>
      </c>
      <c r="E1295" s="95">
        <v>16138</v>
      </c>
      <c r="F1295" s="95">
        <v>58645018</v>
      </c>
      <c r="G1295" s="95">
        <v>3447</v>
      </c>
      <c r="H1295" s="95">
        <v>11103580</v>
      </c>
      <c r="I1295" s="95">
        <v>2935</v>
      </c>
      <c r="J1295" s="95">
        <v>10658377</v>
      </c>
      <c r="K1295" s="95">
        <v>15392</v>
      </c>
      <c r="L1295" s="95">
        <v>70515825</v>
      </c>
      <c r="M1295" s="95">
        <v>14922</v>
      </c>
      <c r="N1295" s="95">
        <v>56413100</v>
      </c>
      <c r="O1295" s="95">
        <v>3516</v>
      </c>
      <c r="P1295" s="95">
        <v>12704514</v>
      </c>
      <c r="Q1295" s="95">
        <v>3001</v>
      </c>
      <c r="R1295" s="95">
        <v>12333068</v>
      </c>
      <c r="S1295" s="95">
        <v>14814</v>
      </c>
      <c r="T1295" s="95">
        <v>74481521</v>
      </c>
      <c r="U1295" s="95">
        <v>14277</v>
      </c>
      <c r="V1295" s="95">
        <v>56832376</v>
      </c>
      <c r="W1295" s="95">
        <v>3597</v>
      </c>
      <c r="X1295" s="95">
        <v>15769036</v>
      </c>
      <c r="Y1295" s="95">
        <v>3071</v>
      </c>
      <c r="Z1295" s="95">
        <v>14065611</v>
      </c>
      <c r="AA1295" s="95">
        <v>14657</v>
      </c>
      <c r="AB1295" s="95">
        <v>74905876</v>
      </c>
      <c r="AC1295" s="95">
        <v>14104</v>
      </c>
      <c r="AD1295" s="95">
        <v>60217377</v>
      </c>
      <c r="AE1295" s="95">
        <v>3689</v>
      </c>
      <c r="AF1295" s="95">
        <v>16049309</v>
      </c>
      <c r="AG1295" s="95">
        <v>3214</v>
      </c>
      <c r="AH1295" s="95">
        <v>15630501</v>
      </c>
      <c r="AI1295" s="95">
        <v>15998</v>
      </c>
      <c r="AJ1295" s="95">
        <v>81224958.799999997</v>
      </c>
      <c r="AK1295" s="95">
        <v>15406</v>
      </c>
      <c r="AL1295" s="95">
        <v>67312533.920000002</v>
      </c>
      <c r="AM1295" s="95">
        <v>3907</v>
      </c>
      <c r="AN1295" s="95">
        <v>17627969</v>
      </c>
      <c r="AO1295" s="95">
        <v>3457</v>
      </c>
      <c r="AP1295" s="95">
        <v>16842369</v>
      </c>
      <c r="AQ1295" s="72">
        <v>368.43</v>
      </c>
      <c r="AR1295" s="72">
        <v>302.8</v>
      </c>
      <c r="AS1295" s="72">
        <v>671.23</v>
      </c>
      <c r="AT1295" s="95">
        <v>88587787</v>
      </c>
      <c r="AU1295" s="95">
        <v>69303395</v>
      </c>
      <c r="AV1295" s="95">
        <v>20037</v>
      </c>
      <c r="AW1295" s="95">
        <v>19073</v>
      </c>
      <c r="AX1295" s="72">
        <v>366.78</v>
      </c>
      <c r="AY1295" s="72">
        <v>319.64</v>
      </c>
      <c r="AZ1295" s="72">
        <v>686.42</v>
      </c>
      <c r="BA1295" s="95">
        <v>83220339</v>
      </c>
      <c r="BB1295" s="95">
        <v>68746168</v>
      </c>
      <c r="BC1295" s="95">
        <v>18908</v>
      </c>
      <c r="BD1295" s="95">
        <v>17923</v>
      </c>
      <c r="BE1295" s="72">
        <v>408.5</v>
      </c>
      <c r="BF1295" s="72">
        <v>340.57</v>
      </c>
      <c r="BG1295" s="72">
        <v>749.07</v>
      </c>
      <c r="BH1295" s="95">
        <v>90250557</v>
      </c>
      <c r="BI1295" s="95">
        <v>70897987</v>
      </c>
      <c r="BJ1295" s="95">
        <v>18411</v>
      </c>
      <c r="BK1295" s="95">
        <v>17348</v>
      </c>
      <c r="BL1295" s="72">
        <v>413.15</v>
      </c>
      <c r="BM1295" s="72">
        <v>364.98</v>
      </c>
      <c r="BN1295" s="72">
        <v>778.13</v>
      </c>
      <c r="BO1295" s="95">
        <v>90955185</v>
      </c>
      <c r="BP1295" s="95">
        <v>75847878</v>
      </c>
      <c r="BQ1295" s="95">
        <v>18346</v>
      </c>
      <c r="BR1295" s="95">
        <v>17318</v>
      </c>
      <c r="BS1295" s="72">
        <v>413.85</v>
      </c>
      <c r="BT1295" s="72">
        <v>371.78</v>
      </c>
      <c r="BU1295" s="72">
        <v>785.63</v>
      </c>
      <c r="BV1295" s="95">
        <v>98852927.799999997</v>
      </c>
      <c r="BW1295" s="95">
        <v>84154902.920000002</v>
      </c>
      <c r="BX1295" s="95">
        <v>19905</v>
      </c>
      <c r="BY1295" s="95">
        <v>18863</v>
      </c>
      <c r="BZ1295" s="95">
        <v>19578</v>
      </c>
      <c r="CA1295" s="95">
        <v>18433</v>
      </c>
      <c r="CB1295" s="95">
        <v>17899</v>
      </c>
      <c r="CC1295" s="95">
        <v>17858</v>
      </c>
      <c r="CD1295" s="95">
        <v>19395</v>
      </c>
      <c r="CE1295" s="72">
        <v>650.75523149000003</v>
      </c>
      <c r="CF1295" s="72">
        <v>676.59346364999999</v>
      </c>
      <c r="CG1295" s="72">
        <v>712.40329333</v>
      </c>
      <c r="CH1295" s="72">
        <v>716.50152150999998</v>
      </c>
      <c r="CI1295" s="72">
        <v>731.52548966999996</v>
      </c>
      <c r="CJ1295" s="96">
        <v>1.0314630870999999</v>
      </c>
      <c r="CK1295" s="96">
        <v>1.0145235461</v>
      </c>
      <c r="CL1295" s="96">
        <v>1.0514690303000001</v>
      </c>
      <c r="CM1295" s="96">
        <v>1.0860130461999999</v>
      </c>
      <c r="CN1295" s="96">
        <v>1.07396121</v>
      </c>
      <c r="CO1295" s="96">
        <v>1.0619077524</v>
      </c>
      <c r="CP1295" s="96">
        <v>0.99018580619999996</v>
      </c>
      <c r="CQ1295" s="96">
        <v>0.99584056389999998</v>
      </c>
      <c r="CR1295" s="96">
        <v>0.99432148149999999</v>
      </c>
      <c r="CS1295" s="95">
        <v>19342</v>
      </c>
      <c r="CT1295" s="95">
        <v>18156</v>
      </c>
      <c r="CU1295" s="95">
        <v>17499</v>
      </c>
      <c r="CV1295" s="95">
        <v>17527</v>
      </c>
      <c r="CW1295" s="95">
        <v>19022</v>
      </c>
      <c r="CX1295" s="96">
        <v>1.048222099</v>
      </c>
      <c r="CY1295" s="96">
        <v>1.056636946</v>
      </c>
      <c r="CZ1295" s="96">
        <v>1.0667080410000001</v>
      </c>
      <c r="DA1295" s="96">
        <v>1.0678211799999999</v>
      </c>
      <c r="DB1295" s="96">
        <v>1.070989856</v>
      </c>
      <c r="DC1295">
        <v>2013</v>
      </c>
      <c r="DD1295" s="6">
        <v>18105</v>
      </c>
      <c r="DE1295" s="96">
        <v>1.0285065600000001E-2</v>
      </c>
      <c r="DF1295" s="72">
        <v>755.78</v>
      </c>
      <c r="DG1295" s="96">
        <v>1</v>
      </c>
      <c r="DH1295" s="72">
        <v>755.78</v>
      </c>
      <c r="DI1295" s="72">
        <v>755.78</v>
      </c>
      <c r="DJ1295" s="96">
        <v>1</v>
      </c>
      <c r="DK1295" s="72">
        <v>755.78</v>
      </c>
      <c r="DL1295" s="96">
        <v>1</v>
      </c>
      <c r="DM1295" s="72">
        <v>755.78</v>
      </c>
      <c r="DN1295" s="96">
        <v>0.94764273870000004</v>
      </c>
      <c r="DO1295" s="96">
        <v>2.5326000000000001E-2</v>
      </c>
      <c r="DP1295" s="72">
        <v>18.14</v>
      </c>
      <c r="DQ1295" s="72">
        <v>737.64</v>
      </c>
      <c r="DR1295" t="s">
        <v>50</v>
      </c>
      <c r="DT1295" t="s">
        <v>841</v>
      </c>
    </row>
    <row r="1296" spans="1:124" x14ac:dyDescent="0.3">
      <c r="A1296" t="s">
        <v>884</v>
      </c>
      <c r="B1296">
        <v>23580</v>
      </c>
      <c r="C1296" s="95">
        <v>8499</v>
      </c>
      <c r="D1296" s="95">
        <v>34717992</v>
      </c>
      <c r="E1296" s="95">
        <v>8302</v>
      </c>
      <c r="F1296" s="95">
        <v>26958668</v>
      </c>
      <c r="G1296" s="95">
        <v>1836</v>
      </c>
      <c r="H1296" s="95">
        <v>6128940</v>
      </c>
      <c r="I1296" s="95">
        <v>1603</v>
      </c>
      <c r="J1296" s="95">
        <v>5790786</v>
      </c>
      <c r="K1296" s="95">
        <v>7366</v>
      </c>
      <c r="L1296" s="95">
        <v>31447934</v>
      </c>
      <c r="M1296" s="95">
        <v>7178</v>
      </c>
      <c r="N1296" s="95">
        <v>25381754</v>
      </c>
      <c r="O1296" s="95">
        <v>1861</v>
      </c>
      <c r="P1296" s="95">
        <v>5513444</v>
      </c>
      <c r="Q1296" s="95">
        <v>1623</v>
      </c>
      <c r="R1296" s="95">
        <v>5986980</v>
      </c>
      <c r="S1296" s="95">
        <v>6833</v>
      </c>
      <c r="T1296" s="95">
        <v>31664686</v>
      </c>
      <c r="U1296" s="95">
        <v>6617</v>
      </c>
      <c r="V1296" s="95">
        <v>24465147</v>
      </c>
      <c r="W1296" s="95">
        <v>1871</v>
      </c>
      <c r="X1296" s="95">
        <v>5531836</v>
      </c>
      <c r="Y1296" s="95">
        <v>1634</v>
      </c>
      <c r="Z1296" s="95">
        <v>6073300</v>
      </c>
      <c r="AA1296" s="95">
        <v>6631</v>
      </c>
      <c r="AB1296" s="95">
        <v>31089006</v>
      </c>
      <c r="AC1296" s="95">
        <v>6399</v>
      </c>
      <c r="AD1296" s="95">
        <v>25380567</v>
      </c>
      <c r="AE1296" s="95">
        <v>1897</v>
      </c>
      <c r="AF1296" s="95">
        <v>5921820</v>
      </c>
      <c r="AG1296" s="95">
        <v>1657</v>
      </c>
      <c r="AH1296" s="95">
        <v>6512546</v>
      </c>
      <c r="AI1296" s="95">
        <v>7835</v>
      </c>
      <c r="AJ1296" s="95">
        <v>34953965</v>
      </c>
      <c r="AK1296" s="95">
        <v>7584</v>
      </c>
      <c r="AL1296" s="95">
        <v>31356382</v>
      </c>
      <c r="AM1296" s="95">
        <v>2052</v>
      </c>
      <c r="AN1296" s="95">
        <v>6816273</v>
      </c>
      <c r="AO1296" s="95">
        <v>1819</v>
      </c>
      <c r="AP1296" s="95">
        <v>7457996</v>
      </c>
      <c r="AQ1296" s="72">
        <v>329.36</v>
      </c>
      <c r="AR1296" s="72">
        <v>275.52999999999997</v>
      </c>
      <c r="AS1296" s="72">
        <v>604.89</v>
      </c>
      <c r="AT1296" s="95">
        <v>40846932</v>
      </c>
      <c r="AU1296" s="95">
        <v>32749454</v>
      </c>
      <c r="AV1296" s="95">
        <v>10335</v>
      </c>
      <c r="AW1296" s="95">
        <v>9905</v>
      </c>
      <c r="AX1296" s="72">
        <v>333.82</v>
      </c>
      <c r="AY1296" s="72">
        <v>297.02</v>
      </c>
      <c r="AZ1296" s="72">
        <v>630.84</v>
      </c>
      <c r="BA1296" s="95">
        <v>36961378</v>
      </c>
      <c r="BB1296" s="95">
        <v>31368734</v>
      </c>
      <c r="BC1296" s="95">
        <v>9227</v>
      </c>
      <c r="BD1296" s="95">
        <v>8801</v>
      </c>
      <c r="BE1296" s="72">
        <v>356.12</v>
      </c>
      <c r="BF1296" s="72">
        <v>308.43</v>
      </c>
      <c r="BG1296" s="72">
        <v>664.55</v>
      </c>
      <c r="BH1296" s="95">
        <v>37196522</v>
      </c>
      <c r="BI1296" s="95">
        <v>30538447</v>
      </c>
      <c r="BJ1296" s="95">
        <v>8704</v>
      </c>
      <c r="BK1296" s="95">
        <v>8251</v>
      </c>
      <c r="BL1296" s="72">
        <v>361.66</v>
      </c>
      <c r="BM1296" s="72">
        <v>329.91</v>
      </c>
      <c r="BN1296" s="72">
        <v>691.57</v>
      </c>
      <c r="BO1296" s="95">
        <v>37010826</v>
      </c>
      <c r="BP1296" s="95">
        <v>31893113</v>
      </c>
      <c r="BQ1296" s="95">
        <v>8528</v>
      </c>
      <c r="BR1296" s="95">
        <v>8056</v>
      </c>
      <c r="BS1296" s="72">
        <v>352.06</v>
      </c>
      <c r="BT1296" s="72">
        <v>343.99</v>
      </c>
      <c r="BU1296" s="72">
        <v>696.05</v>
      </c>
      <c r="BV1296" s="95">
        <v>41770238</v>
      </c>
      <c r="BW1296" s="95">
        <v>38814378</v>
      </c>
      <c r="BX1296" s="95">
        <v>9887</v>
      </c>
      <c r="BY1296" s="95">
        <v>9403</v>
      </c>
      <c r="BZ1296" s="95">
        <v>10130</v>
      </c>
      <c r="CA1296" s="95">
        <v>9021</v>
      </c>
      <c r="CB1296" s="95">
        <v>8486</v>
      </c>
      <c r="CC1296" s="95">
        <v>8304</v>
      </c>
      <c r="CD1296" s="95">
        <v>9650</v>
      </c>
      <c r="CE1296" s="72">
        <v>650.75523149000003</v>
      </c>
      <c r="CF1296" s="72">
        <v>676.59346364999999</v>
      </c>
      <c r="CG1296" s="72">
        <v>712.40329333</v>
      </c>
      <c r="CH1296" s="72">
        <v>716.50152150999998</v>
      </c>
      <c r="CI1296" s="72">
        <v>731.52548966999996</v>
      </c>
      <c r="CJ1296" s="96">
        <v>0.92951999569999999</v>
      </c>
      <c r="CK1296" s="96">
        <v>0.93237672829999996</v>
      </c>
      <c r="CL1296" s="96">
        <v>0.93282836589999996</v>
      </c>
      <c r="CM1296" s="96">
        <v>0.96520381219999996</v>
      </c>
      <c r="CN1296" s="96">
        <v>0.95150477990000004</v>
      </c>
      <c r="CO1296" s="96">
        <v>0.96001073059999997</v>
      </c>
      <c r="CP1296" s="96">
        <v>0.98153771239999998</v>
      </c>
      <c r="CQ1296" s="96">
        <v>0.99584056389999998</v>
      </c>
      <c r="CR1296" s="96">
        <v>0.98563726750000002</v>
      </c>
      <c r="CS1296" s="95">
        <v>9155</v>
      </c>
      <c r="CT1296" s="95">
        <v>8277</v>
      </c>
      <c r="CU1296" s="95">
        <v>7765</v>
      </c>
      <c r="CV1296" s="95">
        <v>7625</v>
      </c>
      <c r="CW1296" s="95">
        <v>8866</v>
      </c>
      <c r="CX1296" s="96">
        <v>0.93507973600000005</v>
      </c>
      <c r="CY1296" s="96">
        <v>0.96557644399999998</v>
      </c>
      <c r="CZ1296" s="96">
        <v>0.97876064299999999</v>
      </c>
      <c r="DA1296" s="96">
        <v>0.97116907100000005</v>
      </c>
      <c r="DB1296" s="96">
        <v>0.95454044299999996</v>
      </c>
      <c r="DC1296">
        <v>2013</v>
      </c>
      <c r="DD1296" s="6">
        <v>8883.2000000000007</v>
      </c>
      <c r="DE1296" s="96">
        <v>6.7712817000000003E-3</v>
      </c>
      <c r="DF1296" s="72">
        <v>751.83</v>
      </c>
      <c r="DG1296" s="96">
        <v>1</v>
      </c>
      <c r="DH1296" s="72">
        <v>751.83</v>
      </c>
      <c r="DI1296" s="72">
        <v>718.46270806999996</v>
      </c>
      <c r="DJ1296" s="96">
        <v>1</v>
      </c>
      <c r="DK1296" s="72">
        <v>751.83</v>
      </c>
      <c r="DL1296" s="96">
        <v>1</v>
      </c>
      <c r="DM1296" s="72">
        <v>751.83</v>
      </c>
      <c r="DN1296" s="96">
        <v>1</v>
      </c>
      <c r="DO1296" s="96">
        <v>2.3564999999999999E-2</v>
      </c>
      <c r="DP1296" s="72">
        <v>17.72</v>
      </c>
      <c r="DQ1296" s="72">
        <v>734.11</v>
      </c>
      <c r="DR1296" t="s">
        <v>884</v>
      </c>
      <c r="DT1296" t="s">
        <v>841</v>
      </c>
    </row>
    <row r="1297" spans="1:124" x14ac:dyDescent="0.3">
      <c r="A1297" t="s">
        <v>885</v>
      </c>
      <c r="B1297">
        <v>23590</v>
      </c>
      <c r="C1297" s="95">
        <v>2914</v>
      </c>
      <c r="D1297" s="95">
        <v>10289908</v>
      </c>
      <c r="E1297" s="95">
        <v>2873</v>
      </c>
      <c r="F1297" s="95">
        <v>9610281</v>
      </c>
      <c r="G1297" s="95">
        <v>543</v>
      </c>
      <c r="H1297" s="95">
        <v>1171793</v>
      </c>
      <c r="I1297" s="95">
        <v>493</v>
      </c>
      <c r="J1297" s="95">
        <v>1432851</v>
      </c>
      <c r="K1297" s="95">
        <v>2639</v>
      </c>
      <c r="L1297" s="95">
        <v>9461186</v>
      </c>
      <c r="M1297" s="95">
        <v>2597</v>
      </c>
      <c r="N1297" s="95">
        <v>8826167</v>
      </c>
      <c r="O1297" s="95">
        <v>536</v>
      </c>
      <c r="P1297" s="95">
        <v>1886605</v>
      </c>
      <c r="Q1297" s="95">
        <v>488</v>
      </c>
      <c r="R1297" s="95">
        <v>1648806</v>
      </c>
      <c r="S1297" s="95">
        <v>2504</v>
      </c>
      <c r="T1297" s="95">
        <v>9404671</v>
      </c>
      <c r="U1297" s="95">
        <v>2452</v>
      </c>
      <c r="V1297" s="95">
        <v>9211666</v>
      </c>
      <c r="W1297" s="95">
        <v>548</v>
      </c>
      <c r="X1297" s="95">
        <v>2091605</v>
      </c>
      <c r="Y1297" s="95">
        <v>497</v>
      </c>
      <c r="Z1297" s="95">
        <v>1739442</v>
      </c>
      <c r="AA1297" s="95">
        <v>2468</v>
      </c>
      <c r="AB1297" s="95">
        <v>9689016</v>
      </c>
      <c r="AC1297" s="95">
        <v>2408</v>
      </c>
      <c r="AD1297" s="95">
        <v>9537824</v>
      </c>
      <c r="AE1297" s="95">
        <v>540</v>
      </c>
      <c r="AF1297" s="95">
        <v>1454166</v>
      </c>
      <c r="AG1297" s="95">
        <v>494</v>
      </c>
      <c r="AH1297" s="95">
        <v>1964961</v>
      </c>
      <c r="AI1297" s="95">
        <v>2797</v>
      </c>
      <c r="AJ1297" s="95">
        <v>10497305</v>
      </c>
      <c r="AK1297" s="95">
        <v>2738</v>
      </c>
      <c r="AL1297" s="95">
        <v>11161435</v>
      </c>
      <c r="AM1297" s="95">
        <v>588</v>
      </c>
      <c r="AN1297" s="95">
        <v>1645340</v>
      </c>
      <c r="AO1297" s="95">
        <v>537</v>
      </c>
      <c r="AP1297" s="95">
        <v>1873186</v>
      </c>
      <c r="AQ1297" s="72">
        <v>276.29000000000002</v>
      </c>
      <c r="AR1297" s="72">
        <v>273.39999999999998</v>
      </c>
      <c r="AS1297" s="72">
        <v>549.69000000000005</v>
      </c>
      <c r="AT1297" s="95">
        <v>11461701</v>
      </c>
      <c r="AU1297" s="95">
        <v>11043132</v>
      </c>
      <c r="AV1297" s="95">
        <v>3457</v>
      </c>
      <c r="AW1297" s="95">
        <v>3366</v>
      </c>
      <c r="AX1297" s="72">
        <v>297.83999999999997</v>
      </c>
      <c r="AY1297" s="72">
        <v>282.95</v>
      </c>
      <c r="AZ1297" s="72">
        <v>580.79</v>
      </c>
      <c r="BA1297" s="95">
        <v>11347791</v>
      </c>
      <c r="BB1297" s="95">
        <v>10474973</v>
      </c>
      <c r="BC1297" s="95">
        <v>3175</v>
      </c>
      <c r="BD1297" s="95">
        <v>3085</v>
      </c>
      <c r="BE1297" s="72">
        <v>313.89999999999998</v>
      </c>
      <c r="BF1297" s="72">
        <v>309.45999999999998</v>
      </c>
      <c r="BG1297" s="72">
        <v>623.36</v>
      </c>
      <c r="BH1297" s="95">
        <v>11496276</v>
      </c>
      <c r="BI1297" s="95">
        <v>10951108</v>
      </c>
      <c r="BJ1297" s="95">
        <v>3052</v>
      </c>
      <c r="BK1297" s="95">
        <v>2949</v>
      </c>
      <c r="BL1297" s="72">
        <v>308.70999999999998</v>
      </c>
      <c r="BM1297" s="72">
        <v>330.31</v>
      </c>
      <c r="BN1297" s="72">
        <v>639.02</v>
      </c>
      <c r="BO1297" s="95">
        <v>11143182</v>
      </c>
      <c r="BP1297" s="95">
        <v>11502785</v>
      </c>
      <c r="BQ1297" s="95">
        <v>3008</v>
      </c>
      <c r="BR1297" s="95">
        <v>2902</v>
      </c>
      <c r="BS1297" s="72">
        <v>298.93</v>
      </c>
      <c r="BT1297" s="72">
        <v>331.67</v>
      </c>
      <c r="BU1297" s="72">
        <v>630.6</v>
      </c>
      <c r="BV1297" s="95">
        <v>12142645</v>
      </c>
      <c r="BW1297" s="95">
        <v>13034621</v>
      </c>
      <c r="BX1297" s="95">
        <v>3385</v>
      </c>
      <c r="BY1297" s="95">
        <v>3275</v>
      </c>
      <c r="BZ1297" s="95">
        <v>3414</v>
      </c>
      <c r="CA1297" s="95">
        <v>3131</v>
      </c>
      <c r="CB1297" s="95">
        <v>3002</v>
      </c>
      <c r="CC1297" s="95">
        <v>2958</v>
      </c>
      <c r="CD1297" s="95">
        <v>3331</v>
      </c>
      <c r="CE1297" s="72">
        <v>650.75523149000003</v>
      </c>
      <c r="CF1297" s="72">
        <v>676.59346364999999</v>
      </c>
      <c r="CG1297" s="72">
        <v>712.40329333</v>
      </c>
      <c r="CH1297" s="72">
        <v>716.50152150999998</v>
      </c>
      <c r="CI1297" s="72">
        <v>731.52548966999996</v>
      </c>
      <c r="CJ1297" s="96">
        <v>0.84469547599999995</v>
      </c>
      <c r="CK1297" s="96">
        <v>0.85840320839999995</v>
      </c>
      <c r="CL1297" s="96">
        <v>0.87500999199999996</v>
      </c>
      <c r="CM1297" s="96">
        <v>0.89186133010000002</v>
      </c>
      <c r="CN1297" s="96">
        <v>0.86203421329999996</v>
      </c>
      <c r="CO1297" s="96">
        <v>0.89860810099999999</v>
      </c>
      <c r="CP1297" s="96">
        <v>0.96415872830000005</v>
      </c>
      <c r="CQ1297" s="96">
        <v>0.99584056389999998</v>
      </c>
      <c r="CR1297" s="96">
        <v>0.96818569720000003</v>
      </c>
      <c r="CS1297" s="95">
        <v>2996</v>
      </c>
      <c r="CT1297" s="95">
        <v>2749</v>
      </c>
      <c r="CU1297" s="95">
        <v>2632</v>
      </c>
      <c r="CV1297" s="95">
        <v>2596</v>
      </c>
      <c r="CW1297" s="95">
        <v>2933</v>
      </c>
      <c r="CX1297" s="96">
        <v>0.90181244100000002</v>
      </c>
      <c r="CY1297" s="96">
        <v>0.90686757399999995</v>
      </c>
      <c r="CZ1297" s="96">
        <v>0.90928624599999996</v>
      </c>
      <c r="DA1297" s="96">
        <v>0.89568834900000005</v>
      </c>
      <c r="DB1297" s="96">
        <v>0.88059558999999998</v>
      </c>
      <c r="DC1297">
        <v>2013</v>
      </c>
      <c r="DD1297" s="6">
        <v>3115.4</v>
      </c>
      <c r="DE1297" s="96">
        <v>3.3427832999999999E-3</v>
      </c>
      <c r="DF1297" s="72">
        <v>741.07</v>
      </c>
      <c r="DG1297" s="96">
        <v>1</v>
      </c>
      <c r="DH1297" s="72">
        <v>741.07</v>
      </c>
      <c r="DI1297" s="72">
        <v>718.46270806999996</v>
      </c>
      <c r="DJ1297" s="96">
        <v>1</v>
      </c>
      <c r="DK1297" s="72">
        <v>741.07</v>
      </c>
      <c r="DL1297" s="96">
        <v>1</v>
      </c>
      <c r="DM1297" s="72">
        <v>741.07</v>
      </c>
      <c r="DN1297" s="96">
        <v>1</v>
      </c>
      <c r="DO1297" s="96">
        <v>1.1067E-2</v>
      </c>
      <c r="DP1297" s="72">
        <v>8.1999999999999993</v>
      </c>
      <c r="DQ1297" s="72">
        <v>732.87</v>
      </c>
      <c r="DR1297" t="s">
        <v>885</v>
      </c>
      <c r="DT1297" t="s">
        <v>841</v>
      </c>
    </row>
    <row r="1298" spans="1:124" x14ac:dyDescent="0.3">
      <c r="A1298" t="s">
        <v>886</v>
      </c>
      <c r="B1298">
        <v>23600</v>
      </c>
      <c r="C1298" s="95">
        <v>20639</v>
      </c>
      <c r="D1298" s="95">
        <v>82179882</v>
      </c>
      <c r="E1298" s="95">
        <v>20086</v>
      </c>
      <c r="F1298" s="95">
        <v>70120934</v>
      </c>
      <c r="G1298" s="95">
        <v>6429</v>
      </c>
      <c r="H1298" s="95">
        <v>15093197</v>
      </c>
      <c r="I1298" s="95">
        <v>5601</v>
      </c>
      <c r="J1298" s="95">
        <v>17943987</v>
      </c>
      <c r="K1298" s="95">
        <v>17567</v>
      </c>
      <c r="L1298" s="95">
        <v>73666692</v>
      </c>
      <c r="M1298" s="95">
        <v>16958</v>
      </c>
      <c r="N1298" s="95">
        <v>61071195</v>
      </c>
      <c r="O1298" s="95">
        <v>6437</v>
      </c>
      <c r="P1298" s="95">
        <v>16568181</v>
      </c>
      <c r="Q1298" s="95">
        <v>5570</v>
      </c>
      <c r="R1298" s="95">
        <v>18879882</v>
      </c>
      <c r="S1298" s="95">
        <v>15744</v>
      </c>
      <c r="T1298" s="95">
        <v>70320340</v>
      </c>
      <c r="U1298" s="95">
        <v>15069</v>
      </c>
      <c r="V1298" s="95">
        <v>54691219</v>
      </c>
      <c r="W1298" s="95">
        <v>6268</v>
      </c>
      <c r="X1298" s="95">
        <v>16382374</v>
      </c>
      <c r="Y1298" s="95">
        <v>5447</v>
      </c>
      <c r="Z1298" s="95">
        <v>19023247</v>
      </c>
      <c r="AA1298" s="95">
        <v>14974</v>
      </c>
      <c r="AB1298" s="95">
        <v>59646089</v>
      </c>
      <c r="AC1298" s="95">
        <v>14284</v>
      </c>
      <c r="AD1298" s="95">
        <v>56875441</v>
      </c>
      <c r="AE1298" s="95">
        <v>6484</v>
      </c>
      <c r="AF1298" s="95">
        <v>17159174</v>
      </c>
      <c r="AG1298" s="95">
        <v>5661</v>
      </c>
      <c r="AH1298" s="95">
        <v>20631198</v>
      </c>
      <c r="AI1298" s="95">
        <v>17616</v>
      </c>
      <c r="AJ1298" s="95">
        <v>69117583.849999994</v>
      </c>
      <c r="AK1298" s="95">
        <v>16935</v>
      </c>
      <c r="AL1298" s="95">
        <v>69434999.489999995</v>
      </c>
      <c r="AM1298" s="95">
        <v>7006</v>
      </c>
      <c r="AN1298" s="95">
        <v>20366905</v>
      </c>
      <c r="AO1298" s="95">
        <v>6260</v>
      </c>
      <c r="AP1298" s="95">
        <v>23752521</v>
      </c>
      <c r="AQ1298" s="72">
        <v>299.47000000000003</v>
      </c>
      <c r="AR1298" s="72">
        <v>285.7</v>
      </c>
      <c r="AS1298" s="72">
        <v>585.16999999999996</v>
      </c>
      <c r="AT1298" s="95">
        <v>97273079</v>
      </c>
      <c r="AU1298" s="95">
        <v>88064921</v>
      </c>
      <c r="AV1298" s="95">
        <v>27068</v>
      </c>
      <c r="AW1298" s="95">
        <v>25687</v>
      </c>
      <c r="AX1298" s="72">
        <v>313.26</v>
      </c>
      <c r="AY1298" s="72">
        <v>295.75</v>
      </c>
      <c r="AZ1298" s="72">
        <v>609.01</v>
      </c>
      <c r="BA1298" s="95">
        <v>90234873</v>
      </c>
      <c r="BB1298" s="95">
        <v>79951077</v>
      </c>
      <c r="BC1298" s="95">
        <v>24004</v>
      </c>
      <c r="BD1298" s="95">
        <v>22528</v>
      </c>
      <c r="BE1298" s="72">
        <v>328.24</v>
      </c>
      <c r="BF1298" s="72">
        <v>299.42</v>
      </c>
      <c r="BG1298" s="72">
        <v>627.66</v>
      </c>
      <c r="BH1298" s="95">
        <v>86702714</v>
      </c>
      <c r="BI1298" s="95">
        <v>73714466</v>
      </c>
      <c r="BJ1298" s="95">
        <v>22012</v>
      </c>
      <c r="BK1298" s="95">
        <v>20516</v>
      </c>
      <c r="BL1298" s="72">
        <v>298.27999999999997</v>
      </c>
      <c r="BM1298" s="72">
        <v>323.83</v>
      </c>
      <c r="BN1298" s="72">
        <v>622.11</v>
      </c>
      <c r="BO1298" s="95">
        <v>76805263</v>
      </c>
      <c r="BP1298" s="95">
        <v>77506639</v>
      </c>
      <c r="BQ1298" s="95">
        <v>21458</v>
      </c>
      <c r="BR1298" s="95">
        <v>19945</v>
      </c>
      <c r="BS1298" s="72">
        <v>302.86</v>
      </c>
      <c r="BT1298" s="72">
        <v>334.8</v>
      </c>
      <c r="BU1298" s="72">
        <v>637.66</v>
      </c>
      <c r="BV1298" s="95">
        <v>89484488.849999994</v>
      </c>
      <c r="BW1298" s="95">
        <v>93187520.489999995</v>
      </c>
      <c r="BX1298" s="95">
        <v>24622</v>
      </c>
      <c r="BY1298" s="95">
        <v>23195</v>
      </c>
      <c r="BZ1298" s="95">
        <v>26410</v>
      </c>
      <c r="CA1298" s="95">
        <v>23292</v>
      </c>
      <c r="CB1298" s="95">
        <v>21291</v>
      </c>
      <c r="CC1298" s="95">
        <v>20740</v>
      </c>
      <c r="CD1298" s="95">
        <v>23924</v>
      </c>
      <c r="CE1298" s="72">
        <v>650.75523149000003</v>
      </c>
      <c r="CF1298" s="72">
        <v>676.59346364999999</v>
      </c>
      <c r="CG1298" s="72">
        <v>712.40329333</v>
      </c>
      <c r="CH1298" s="72">
        <v>716.50152150999998</v>
      </c>
      <c r="CI1298" s="72">
        <v>731.52548966999996</v>
      </c>
      <c r="CJ1298" s="96">
        <v>0.89921674340000002</v>
      </c>
      <c r="CK1298" s="96">
        <v>0.90011215410000001</v>
      </c>
      <c r="CL1298" s="96">
        <v>0.88104589899999997</v>
      </c>
      <c r="CM1298" s="96">
        <v>0.86826054279999998</v>
      </c>
      <c r="CN1298" s="96">
        <v>0.87168527819999997</v>
      </c>
      <c r="CO1298" s="96">
        <v>0.97858924859999996</v>
      </c>
      <c r="CP1298" s="96">
        <v>0.90340674060000004</v>
      </c>
      <c r="CQ1298" s="96">
        <v>0.99584056389999998</v>
      </c>
      <c r="CR1298" s="96">
        <v>0.90717996869999995</v>
      </c>
      <c r="CS1298" s="95">
        <v>25009</v>
      </c>
      <c r="CT1298" s="95">
        <v>22063</v>
      </c>
      <c r="CU1298" s="95">
        <v>19913</v>
      </c>
      <c r="CV1298" s="95">
        <v>19572</v>
      </c>
      <c r="CW1298" s="95">
        <v>22745</v>
      </c>
      <c r="CX1298" s="96">
        <v>0.96175235000000003</v>
      </c>
      <c r="CY1298" s="96">
        <v>0.96559119999999998</v>
      </c>
      <c r="CZ1298" s="96">
        <v>0.99031403299999998</v>
      </c>
      <c r="DA1298" s="96">
        <v>1.001484058</v>
      </c>
      <c r="DB1298" s="96">
        <v>0.97974454</v>
      </c>
      <c r="DC1298">
        <v>2013</v>
      </c>
      <c r="DD1298" s="6">
        <v>22374.2</v>
      </c>
      <c r="DE1298" s="96">
        <v>3.5510823999999998E-3</v>
      </c>
      <c r="DF1298" s="72">
        <v>694.23</v>
      </c>
      <c r="DG1298" s="96">
        <v>1</v>
      </c>
      <c r="DH1298" s="72">
        <v>694.23</v>
      </c>
      <c r="DI1298" s="72">
        <v>694.23</v>
      </c>
      <c r="DJ1298" s="96">
        <v>1</v>
      </c>
      <c r="DK1298" s="72">
        <v>694.23</v>
      </c>
      <c r="DL1298" s="96">
        <v>1</v>
      </c>
      <c r="DM1298" s="72">
        <v>694.23</v>
      </c>
      <c r="DN1298" s="96">
        <v>1</v>
      </c>
      <c r="DO1298" s="96">
        <v>1.0884E-2</v>
      </c>
      <c r="DP1298" s="72">
        <v>7.56</v>
      </c>
      <c r="DQ1298" s="72">
        <v>686.67</v>
      </c>
      <c r="DR1298" t="s">
        <v>886</v>
      </c>
      <c r="DT1298" t="s">
        <v>841</v>
      </c>
    </row>
    <row r="1299" spans="1:124" x14ac:dyDescent="0.3">
      <c r="A1299" t="s">
        <v>887</v>
      </c>
      <c r="B1299">
        <v>23610</v>
      </c>
      <c r="C1299" s="95">
        <v>5352</v>
      </c>
      <c r="D1299" s="95">
        <v>18175504</v>
      </c>
      <c r="E1299" s="95">
        <v>5223</v>
      </c>
      <c r="F1299" s="95">
        <v>16290728</v>
      </c>
      <c r="G1299" s="95">
        <v>1304</v>
      </c>
      <c r="H1299" s="95">
        <v>3094326</v>
      </c>
      <c r="I1299" s="95">
        <v>1159</v>
      </c>
      <c r="J1299" s="95">
        <v>3145639</v>
      </c>
      <c r="K1299" s="95">
        <v>4406</v>
      </c>
      <c r="L1299" s="95">
        <v>16297783</v>
      </c>
      <c r="M1299" s="95">
        <v>4267</v>
      </c>
      <c r="N1299" s="95">
        <v>14347054</v>
      </c>
      <c r="O1299" s="95">
        <v>1246</v>
      </c>
      <c r="P1299" s="95">
        <v>3481425</v>
      </c>
      <c r="Q1299" s="95">
        <v>1113</v>
      </c>
      <c r="R1299" s="95">
        <v>3382837</v>
      </c>
      <c r="S1299" s="95">
        <v>4016</v>
      </c>
      <c r="T1299" s="95">
        <v>17059381</v>
      </c>
      <c r="U1299" s="95">
        <v>3856</v>
      </c>
      <c r="V1299" s="95">
        <v>13422930</v>
      </c>
      <c r="W1299" s="95">
        <v>1264</v>
      </c>
      <c r="X1299" s="95">
        <v>3245880</v>
      </c>
      <c r="Y1299" s="95">
        <v>1114</v>
      </c>
      <c r="Z1299" s="95">
        <v>3234719</v>
      </c>
      <c r="AA1299" s="95">
        <v>3825</v>
      </c>
      <c r="AB1299" s="95">
        <v>14633221</v>
      </c>
      <c r="AC1299" s="95">
        <v>3660</v>
      </c>
      <c r="AD1299" s="95">
        <v>13038768</v>
      </c>
      <c r="AE1299" s="95">
        <v>1296</v>
      </c>
      <c r="AF1299" s="95">
        <v>2915718</v>
      </c>
      <c r="AG1299" s="95">
        <v>1141</v>
      </c>
      <c r="AH1299" s="95">
        <v>3837355</v>
      </c>
      <c r="AI1299" s="95">
        <v>4468</v>
      </c>
      <c r="AJ1299" s="95">
        <v>17731917</v>
      </c>
      <c r="AK1299" s="95">
        <v>4292</v>
      </c>
      <c r="AL1299" s="95">
        <v>16728713</v>
      </c>
      <c r="AM1299" s="95">
        <v>1407</v>
      </c>
      <c r="AN1299" s="95">
        <v>3417742</v>
      </c>
      <c r="AO1299" s="95">
        <v>1256</v>
      </c>
      <c r="AP1299" s="95">
        <v>4774892</v>
      </c>
      <c r="AQ1299" s="72">
        <v>266.3</v>
      </c>
      <c r="AR1299" s="72">
        <v>253.79</v>
      </c>
      <c r="AS1299" s="72">
        <v>520.09</v>
      </c>
      <c r="AT1299" s="95">
        <v>21269830</v>
      </c>
      <c r="AU1299" s="95">
        <v>19436367</v>
      </c>
      <c r="AV1299" s="95">
        <v>6656</v>
      </c>
      <c r="AW1299" s="95">
        <v>6382</v>
      </c>
      <c r="AX1299" s="72">
        <v>291.63</v>
      </c>
      <c r="AY1299" s="72">
        <v>274.63</v>
      </c>
      <c r="AZ1299" s="72">
        <v>566.26</v>
      </c>
      <c r="BA1299" s="95">
        <v>19779208</v>
      </c>
      <c r="BB1299" s="95">
        <v>17729891</v>
      </c>
      <c r="BC1299" s="95">
        <v>5652</v>
      </c>
      <c r="BD1299" s="95">
        <v>5380</v>
      </c>
      <c r="BE1299" s="72">
        <v>320.47000000000003</v>
      </c>
      <c r="BF1299" s="72">
        <v>279.3</v>
      </c>
      <c r="BG1299" s="72">
        <v>599.77</v>
      </c>
      <c r="BH1299" s="95">
        <v>20305261</v>
      </c>
      <c r="BI1299" s="95">
        <v>16657649</v>
      </c>
      <c r="BJ1299" s="95">
        <v>5280</v>
      </c>
      <c r="BK1299" s="95">
        <v>4970</v>
      </c>
      <c r="BL1299" s="72">
        <v>285.57</v>
      </c>
      <c r="BM1299" s="72">
        <v>292.93</v>
      </c>
      <c r="BN1299" s="72">
        <v>578.5</v>
      </c>
      <c r="BO1299" s="95">
        <v>17548939</v>
      </c>
      <c r="BP1299" s="95">
        <v>16876123</v>
      </c>
      <c r="BQ1299" s="95">
        <v>5121</v>
      </c>
      <c r="BR1299" s="95">
        <v>4801</v>
      </c>
      <c r="BS1299" s="72">
        <v>300</v>
      </c>
      <c r="BT1299" s="72">
        <v>322.99</v>
      </c>
      <c r="BU1299" s="72">
        <v>622.99</v>
      </c>
      <c r="BV1299" s="95">
        <v>21149659</v>
      </c>
      <c r="BW1299" s="95">
        <v>21503605</v>
      </c>
      <c r="BX1299" s="95">
        <v>5875</v>
      </c>
      <c r="BY1299" s="95">
        <v>5548</v>
      </c>
      <c r="BZ1299" s="95">
        <v>6525</v>
      </c>
      <c r="CA1299" s="95">
        <v>5521</v>
      </c>
      <c r="CB1299" s="95">
        <v>5131</v>
      </c>
      <c r="CC1299" s="95">
        <v>4969</v>
      </c>
      <c r="CD1299" s="95">
        <v>5715</v>
      </c>
      <c r="CE1299" s="72">
        <v>650.75523149000003</v>
      </c>
      <c r="CF1299" s="72">
        <v>676.59346364999999</v>
      </c>
      <c r="CG1299" s="72">
        <v>712.40329333</v>
      </c>
      <c r="CH1299" s="72">
        <v>716.50152150999998</v>
      </c>
      <c r="CI1299" s="72">
        <v>731.52548966999996</v>
      </c>
      <c r="CJ1299" s="96">
        <v>0.79920986390000004</v>
      </c>
      <c r="CK1299" s="96">
        <v>0.83692797880000003</v>
      </c>
      <c r="CL1299" s="96">
        <v>0.84189672569999996</v>
      </c>
      <c r="CM1299" s="96">
        <v>0.8073953546</v>
      </c>
      <c r="CN1299" s="96">
        <v>0.8516312949</v>
      </c>
      <c r="CO1299" s="96">
        <v>0.88205889390000003</v>
      </c>
      <c r="CP1299" s="96">
        <v>0.93804648329999996</v>
      </c>
      <c r="CQ1299" s="96">
        <v>0.99584056389999998</v>
      </c>
      <c r="CR1299" s="96">
        <v>0.94196439009999999</v>
      </c>
      <c r="CS1299" s="95">
        <v>6903</v>
      </c>
      <c r="CT1299" s="95">
        <v>6001</v>
      </c>
      <c r="CU1299" s="95">
        <v>5528</v>
      </c>
      <c r="CV1299" s="95">
        <v>5347</v>
      </c>
      <c r="CW1299" s="95">
        <v>6302</v>
      </c>
      <c r="CX1299" s="96">
        <v>0.87513388999999997</v>
      </c>
      <c r="CY1299" s="96">
        <v>0.88349800899999997</v>
      </c>
      <c r="CZ1299" s="96">
        <v>0.88223196599999998</v>
      </c>
      <c r="DA1299" s="96">
        <v>0.88443520499999995</v>
      </c>
      <c r="DB1299" s="96">
        <v>0.88610591000000005</v>
      </c>
      <c r="DC1299">
        <v>2013</v>
      </c>
      <c r="DD1299" s="6">
        <v>5416.2</v>
      </c>
      <c r="DE1299" s="96">
        <v>5.5419598000000002E-3</v>
      </c>
      <c r="DF1299" s="72">
        <v>719.41</v>
      </c>
      <c r="DG1299" s="96">
        <v>1</v>
      </c>
      <c r="DH1299" s="72">
        <v>719.41</v>
      </c>
      <c r="DI1299" s="72">
        <v>722.66806061</v>
      </c>
      <c r="DJ1299" s="96">
        <v>1</v>
      </c>
      <c r="DK1299" s="72">
        <v>719.41</v>
      </c>
      <c r="DL1299" s="96">
        <v>1</v>
      </c>
      <c r="DM1299" s="72">
        <v>719.41</v>
      </c>
      <c r="DN1299" s="96">
        <v>1</v>
      </c>
      <c r="DO1299" s="96">
        <v>1.9236E-2</v>
      </c>
      <c r="DP1299" s="72">
        <v>13.84</v>
      </c>
      <c r="DQ1299" s="72">
        <v>705.57</v>
      </c>
      <c r="DR1299" t="s">
        <v>887</v>
      </c>
      <c r="DT1299" t="s">
        <v>841</v>
      </c>
    </row>
    <row r="1300" spans="1:124" x14ac:dyDescent="0.3">
      <c r="A1300" t="s">
        <v>888</v>
      </c>
      <c r="B1300">
        <v>23620</v>
      </c>
      <c r="C1300" s="95">
        <v>134468</v>
      </c>
      <c r="D1300" s="95">
        <v>640098331</v>
      </c>
      <c r="E1300" s="95">
        <v>127612</v>
      </c>
      <c r="F1300" s="95">
        <v>573795719</v>
      </c>
      <c r="G1300" s="95">
        <v>21035</v>
      </c>
      <c r="H1300" s="95">
        <v>88621826</v>
      </c>
      <c r="I1300" s="95">
        <v>18311</v>
      </c>
      <c r="J1300" s="95">
        <v>83117182</v>
      </c>
      <c r="K1300" s="95">
        <v>121176</v>
      </c>
      <c r="L1300" s="95">
        <v>613653738</v>
      </c>
      <c r="M1300" s="95">
        <v>113915</v>
      </c>
      <c r="N1300" s="95">
        <v>542626380</v>
      </c>
      <c r="O1300" s="95">
        <v>20916</v>
      </c>
      <c r="P1300" s="95">
        <v>94455672</v>
      </c>
      <c r="Q1300" s="95">
        <v>18167</v>
      </c>
      <c r="R1300" s="95">
        <v>88976908</v>
      </c>
      <c r="S1300" s="95">
        <v>115353</v>
      </c>
      <c r="T1300" s="95">
        <v>627175860</v>
      </c>
      <c r="U1300" s="95">
        <v>107262</v>
      </c>
      <c r="V1300" s="95">
        <v>537157420</v>
      </c>
      <c r="W1300" s="95">
        <v>21024</v>
      </c>
      <c r="X1300" s="95">
        <v>96500582</v>
      </c>
      <c r="Y1300" s="95">
        <v>18184</v>
      </c>
      <c r="Z1300" s="95">
        <v>93869371</v>
      </c>
      <c r="AA1300" s="95">
        <v>111211</v>
      </c>
      <c r="AB1300" s="95">
        <v>591128725</v>
      </c>
      <c r="AC1300" s="95">
        <v>102903</v>
      </c>
      <c r="AD1300" s="95">
        <v>545807766</v>
      </c>
      <c r="AE1300" s="95">
        <v>21602</v>
      </c>
      <c r="AF1300" s="95">
        <v>114843435</v>
      </c>
      <c r="AG1300" s="95">
        <v>18886</v>
      </c>
      <c r="AH1300" s="95">
        <v>109822902</v>
      </c>
      <c r="AI1300" s="95">
        <v>130747</v>
      </c>
      <c r="AJ1300" s="95">
        <v>683878511.65999997</v>
      </c>
      <c r="AK1300" s="95">
        <v>122295</v>
      </c>
      <c r="AL1300" s="95">
        <v>658671616.29999995</v>
      </c>
      <c r="AM1300" s="95">
        <v>22998</v>
      </c>
      <c r="AN1300" s="95">
        <v>115335419</v>
      </c>
      <c r="AO1300" s="95">
        <v>20477</v>
      </c>
      <c r="AP1300" s="95">
        <v>116570794</v>
      </c>
      <c r="AQ1300" s="72">
        <v>390.52</v>
      </c>
      <c r="AR1300" s="72">
        <v>375.15</v>
      </c>
      <c r="AS1300" s="72">
        <v>765.67</v>
      </c>
      <c r="AT1300" s="95">
        <v>728720157</v>
      </c>
      <c r="AU1300" s="95">
        <v>656912901</v>
      </c>
      <c r="AV1300" s="95">
        <v>155503</v>
      </c>
      <c r="AW1300" s="95">
        <v>145923</v>
      </c>
      <c r="AX1300" s="72">
        <v>415.29</v>
      </c>
      <c r="AY1300" s="72">
        <v>398.49</v>
      </c>
      <c r="AZ1300" s="72">
        <v>813.78</v>
      </c>
      <c r="BA1300" s="95">
        <v>708109410</v>
      </c>
      <c r="BB1300" s="95">
        <v>631603288</v>
      </c>
      <c r="BC1300" s="95">
        <v>142092</v>
      </c>
      <c r="BD1300" s="95">
        <v>132082</v>
      </c>
      <c r="BE1300" s="72">
        <v>442.2</v>
      </c>
      <c r="BF1300" s="72">
        <v>419.19</v>
      </c>
      <c r="BG1300" s="72">
        <v>861.39</v>
      </c>
      <c r="BH1300" s="95">
        <v>723676442</v>
      </c>
      <c r="BI1300" s="95">
        <v>631026791</v>
      </c>
      <c r="BJ1300" s="95">
        <v>136377</v>
      </c>
      <c r="BK1300" s="95">
        <v>125446</v>
      </c>
      <c r="BL1300" s="72">
        <v>442.96</v>
      </c>
      <c r="BM1300" s="72">
        <v>448.61</v>
      </c>
      <c r="BN1300" s="72">
        <v>891.57</v>
      </c>
      <c r="BO1300" s="95">
        <v>705972160</v>
      </c>
      <c r="BP1300" s="95">
        <v>655630668</v>
      </c>
      <c r="BQ1300" s="95">
        <v>132813</v>
      </c>
      <c r="BR1300" s="95">
        <v>121789</v>
      </c>
      <c r="BS1300" s="72">
        <v>433.19</v>
      </c>
      <c r="BT1300" s="72">
        <v>452.49</v>
      </c>
      <c r="BU1300" s="72">
        <v>885.68</v>
      </c>
      <c r="BV1300" s="95">
        <v>799213930.65999997</v>
      </c>
      <c r="BW1300" s="95">
        <v>775242410.29999995</v>
      </c>
      <c r="BX1300" s="95">
        <v>153745</v>
      </c>
      <c r="BY1300" s="95">
        <v>142772</v>
      </c>
      <c r="BZ1300" s="95">
        <v>150937</v>
      </c>
      <c r="CA1300" s="95">
        <v>137265</v>
      </c>
      <c r="CB1300" s="95">
        <v>131108</v>
      </c>
      <c r="CC1300" s="95">
        <v>127580</v>
      </c>
      <c r="CD1300" s="95">
        <v>148377</v>
      </c>
      <c r="CE1300" s="72">
        <v>650.75523149000003</v>
      </c>
      <c r="CF1300" s="72">
        <v>676.59346364999999</v>
      </c>
      <c r="CG1300" s="72">
        <v>712.40329333</v>
      </c>
      <c r="CH1300" s="72">
        <v>716.50152150999998</v>
      </c>
      <c r="CI1300" s="72">
        <v>731.52548966999996</v>
      </c>
      <c r="CJ1300" s="96">
        <v>1.1765867763</v>
      </c>
      <c r="CK1300" s="96">
        <v>1.2027606586999999</v>
      </c>
      <c r="CL1300" s="96">
        <v>1.209132535</v>
      </c>
      <c r="CM1300" s="96">
        <v>1.2443379019</v>
      </c>
      <c r="CN1300" s="96">
        <v>1.2107301966999999</v>
      </c>
      <c r="CO1300" s="96">
        <v>1.0920127937999999</v>
      </c>
      <c r="CP1300" s="96">
        <v>1.1068639677000001</v>
      </c>
      <c r="CQ1300" s="96">
        <v>0.99584056389999998</v>
      </c>
      <c r="CR1300" s="96">
        <v>1.1114869686</v>
      </c>
      <c r="CS1300" s="95">
        <v>143950</v>
      </c>
      <c r="CT1300" s="95">
        <v>130975</v>
      </c>
      <c r="CU1300" s="95">
        <v>124091</v>
      </c>
      <c r="CV1300" s="95">
        <v>120745</v>
      </c>
      <c r="CW1300" s="95">
        <v>140754</v>
      </c>
      <c r="CX1300" s="96">
        <v>1.0806061339999999</v>
      </c>
      <c r="CY1300" s="96">
        <v>1.0961499800000001</v>
      </c>
      <c r="CZ1300" s="96">
        <v>1.105378137</v>
      </c>
      <c r="DA1300" s="96">
        <v>1.1108318049999999</v>
      </c>
      <c r="DB1300" s="96">
        <v>1.0719018229999999</v>
      </c>
      <c r="DC1300">
        <v>2013</v>
      </c>
      <c r="DD1300" s="6">
        <v>133602.4</v>
      </c>
      <c r="DE1300" s="96">
        <v>1.9008313299999999E-2</v>
      </c>
      <c r="DF1300" s="72">
        <v>837.39</v>
      </c>
      <c r="DG1300" s="96">
        <v>1</v>
      </c>
      <c r="DH1300" s="72">
        <v>837.39</v>
      </c>
      <c r="DI1300" s="72">
        <v>811.68970725999998</v>
      </c>
      <c r="DJ1300" s="96">
        <v>1</v>
      </c>
      <c r="DK1300" s="72">
        <v>837.39</v>
      </c>
      <c r="DL1300" s="96">
        <v>1</v>
      </c>
      <c r="DM1300" s="72">
        <v>837.39</v>
      </c>
      <c r="DN1300" s="96">
        <v>0.56807422839999999</v>
      </c>
      <c r="DO1300" s="96">
        <v>4.2248000000000001E-2</v>
      </c>
      <c r="DP1300" s="72">
        <v>20.100000000000001</v>
      </c>
      <c r="DQ1300" s="72">
        <v>817.29</v>
      </c>
      <c r="DR1300" t="s">
        <v>888</v>
      </c>
      <c r="DT1300" t="s">
        <v>841</v>
      </c>
    </row>
    <row r="1301" spans="1:124" x14ac:dyDescent="0.3">
      <c r="A1301" t="s">
        <v>889</v>
      </c>
      <c r="B1301">
        <v>23630</v>
      </c>
      <c r="C1301" s="95">
        <v>4110</v>
      </c>
      <c r="D1301" s="95">
        <v>13914705</v>
      </c>
      <c r="E1301" s="95">
        <v>4005</v>
      </c>
      <c r="F1301" s="95">
        <v>13405927</v>
      </c>
      <c r="G1301" s="95">
        <v>879</v>
      </c>
      <c r="H1301" s="95">
        <v>1731772</v>
      </c>
      <c r="I1301" s="95">
        <v>793</v>
      </c>
      <c r="J1301" s="95">
        <v>2360379</v>
      </c>
      <c r="K1301" s="95">
        <v>3637</v>
      </c>
      <c r="L1301" s="95">
        <v>12329299</v>
      </c>
      <c r="M1301" s="95">
        <v>3530</v>
      </c>
      <c r="N1301" s="95">
        <v>12046348</v>
      </c>
      <c r="O1301" s="95">
        <v>829</v>
      </c>
      <c r="P1301" s="95">
        <v>2191308</v>
      </c>
      <c r="Q1301" s="95">
        <v>734</v>
      </c>
      <c r="R1301" s="95">
        <v>2609717</v>
      </c>
      <c r="S1301" s="95">
        <v>3425</v>
      </c>
      <c r="T1301" s="95">
        <v>12377922</v>
      </c>
      <c r="U1301" s="95">
        <v>3313</v>
      </c>
      <c r="V1301" s="95">
        <v>11644141</v>
      </c>
      <c r="W1301" s="95">
        <v>823</v>
      </c>
      <c r="X1301" s="95">
        <v>2252409</v>
      </c>
      <c r="Y1301" s="95">
        <v>718</v>
      </c>
      <c r="Z1301" s="95">
        <v>2767118</v>
      </c>
      <c r="AA1301" s="95">
        <v>3286</v>
      </c>
      <c r="AB1301" s="95">
        <v>11897518</v>
      </c>
      <c r="AC1301" s="95">
        <v>3169</v>
      </c>
      <c r="AD1301" s="95">
        <v>12045751</v>
      </c>
      <c r="AE1301" s="95">
        <v>829</v>
      </c>
      <c r="AF1301" s="95">
        <v>2193014</v>
      </c>
      <c r="AG1301" s="95">
        <v>724</v>
      </c>
      <c r="AH1301" s="95">
        <v>2763811</v>
      </c>
      <c r="AI1301" s="95">
        <v>3812</v>
      </c>
      <c r="AJ1301" s="95">
        <v>12425489</v>
      </c>
      <c r="AK1301" s="95">
        <v>3685</v>
      </c>
      <c r="AL1301" s="95">
        <v>14757585</v>
      </c>
      <c r="AM1301" s="95">
        <v>869</v>
      </c>
      <c r="AN1301" s="95">
        <v>3062188</v>
      </c>
      <c r="AO1301" s="95">
        <v>774</v>
      </c>
      <c r="AP1301" s="95">
        <v>3061036</v>
      </c>
      <c r="AQ1301" s="72">
        <v>261.35000000000002</v>
      </c>
      <c r="AR1301" s="72">
        <v>273.83</v>
      </c>
      <c r="AS1301" s="72">
        <v>535.17999999999995</v>
      </c>
      <c r="AT1301" s="95">
        <v>15646477</v>
      </c>
      <c r="AU1301" s="95">
        <v>15766306</v>
      </c>
      <c r="AV1301" s="95">
        <v>4989</v>
      </c>
      <c r="AW1301" s="95">
        <v>4798</v>
      </c>
      <c r="AX1301" s="72">
        <v>270.95</v>
      </c>
      <c r="AY1301" s="72">
        <v>286.43</v>
      </c>
      <c r="AZ1301" s="72">
        <v>557.38</v>
      </c>
      <c r="BA1301" s="95">
        <v>14520607</v>
      </c>
      <c r="BB1301" s="95">
        <v>14656065</v>
      </c>
      <c r="BC1301" s="95">
        <v>4466</v>
      </c>
      <c r="BD1301" s="95">
        <v>4264</v>
      </c>
      <c r="BE1301" s="72">
        <v>287</v>
      </c>
      <c r="BF1301" s="72">
        <v>297.93</v>
      </c>
      <c r="BG1301" s="72">
        <v>584.92999999999995</v>
      </c>
      <c r="BH1301" s="95">
        <v>14630331</v>
      </c>
      <c r="BI1301" s="95">
        <v>14411259</v>
      </c>
      <c r="BJ1301" s="95">
        <v>4248</v>
      </c>
      <c r="BK1301" s="95">
        <v>4031</v>
      </c>
      <c r="BL1301" s="72">
        <v>285.35000000000002</v>
      </c>
      <c r="BM1301" s="72">
        <v>317.01</v>
      </c>
      <c r="BN1301" s="72">
        <v>602.36</v>
      </c>
      <c r="BO1301" s="95">
        <v>14090532</v>
      </c>
      <c r="BP1301" s="95">
        <v>14809562</v>
      </c>
      <c r="BQ1301" s="95">
        <v>4115</v>
      </c>
      <c r="BR1301" s="95">
        <v>3893</v>
      </c>
      <c r="BS1301" s="72">
        <v>275.72000000000003</v>
      </c>
      <c r="BT1301" s="72">
        <v>333.01</v>
      </c>
      <c r="BU1301" s="72">
        <v>608.73</v>
      </c>
      <c r="BV1301" s="95">
        <v>15487677</v>
      </c>
      <c r="BW1301" s="95">
        <v>17818621</v>
      </c>
      <c r="BX1301" s="95">
        <v>4681</v>
      </c>
      <c r="BY1301" s="95">
        <v>4459</v>
      </c>
      <c r="BZ1301" s="95">
        <v>4898</v>
      </c>
      <c r="CA1301" s="95">
        <v>4368</v>
      </c>
      <c r="CB1301" s="95">
        <v>4143</v>
      </c>
      <c r="CC1301" s="95">
        <v>4010</v>
      </c>
      <c r="CD1301" s="95">
        <v>4572</v>
      </c>
      <c r="CE1301" s="72">
        <v>650.75523149000003</v>
      </c>
      <c r="CF1301" s="72">
        <v>676.59346364999999</v>
      </c>
      <c r="CG1301" s="72">
        <v>712.40329333</v>
      </c>
      <c r="CH1301" s="72">
        <v>716.50152150999998</v>
      </c>
      <c r="CI1301" s="72">
        <v>731.52548966999996</v>
      </c>
      <c r="CJ1301" s="96">
        <v>0.82239830599999997</v>
      </c>
      <c r="CK1301" s="96">
        <v>0.82380340620000003</v>
      </c>
      <c r="CL1301" s="96">
        <v>0.82106582809999995</v>
      </c>
      <c r="CM1301" s="96">
        <v>0.84069605150000004</v>
      </c>
      <c r="CN1301" s="96">
        <v>0.83213778410000006</v>
      </c>
      <c r="CO1301" s="96">
        <v>0.91672413959999999</v>
      </c>
      <c r="CP1301" s="96">
        <v>0.90323821469999999</v>
      </c>
      <c r="CQ1301" s="96">
        <v>0.99584056389999998</v>
      </c>
      <c r="CR1301" s="96">
        <v>0.90701073889999995</v>
      </c>
      <c r="CS1301" s="95">
        <v>4563</v>
      </c>
      <c r="CT1301" s="95">
        <v>4084</v>
      </c>
      <c r="CU1301" s="95">
        <v>3899</v>
      </c>
      <c r="CV1301" s="95">
        <v>3731</v>
      </c>
      <c r="CW1301" s="95">
        <v>4325</v>
      </c>
      <c r="CX1301" s="96">
        <v>0.88627620799999995</v>
      </c>
      <c r="CY1301" s="96">
        <v>0.92908384300000002</v>
      </c>
      <c r="CZ1301" s="96">
        <v>0.92313821299999999</v>
      </c>
      <c r="DA1301" s="96">
        <v>0.91311596100000003</v>
      </c>
      <c r="DB1301" s="96">
        <v>0.93450692000000002</v>
      </c>
      <c r="DC1301">
        <v>2013</v>
      </c>
      <c r="DD1301" s="6">
        <v>4289</v>
      </c>
      <c r="DE1301" s="96">
        <v>3.4247877000000001E-3</v>
      </c>
      <c r="DF1301" s="72">
        <v>694.19</v>
      </c>
      <c r="DG1301" s="96">
        <v>1</v>
      </c>
      <c r="DH1301" s="72">
        <v>694.19</v>
      </c>
      <c r="DI1301" s="72">
        <v>718.46270806999996</v>
      </c>
      <c r="DJ1301" s="96">
        <v>1</v>
      </c>
      <c r="DK1301" s="72">
        <v>694.19</v>
      </c>
      <c r="DL1301" s="96">
        <v>1</v>
      </c>
      <c r="DM1301" s="72">
        <v>694.19</v>
      </c>
      <c r="DN1301" s="96">
        <v>1</v>
      </c>
      <c r="DO1301" s="96">
        <v>1.1277000000000001E-2</v>
      </c>
      <c r="DP1301" s="72">
        <v>7.83</v>
      </c>
      <c r="DQ1301" s="72">
        <v>686.36</v>
      </c>
      <c r="DR1301" t="s">
        <v>889</v>
      </c>
      <c r="DT1301" t="s">
        <v>841</v>
      </c>
    </row>
    <row r="1302" spans="1:124" x14ac:dyDescent="0.3">
      <c r="A1302" t="s">
        <v>890</v>
      </c>
      <c r="B1302">
        <v>23640</v>
      </c>
      <c r="C1302" s="95">
        <v>4091</v>
      </c>
      <c r="D1302" s="95">
        <v>15793485</v>
      </c>
      <c r="E1302" s="95">
        <v>4019</v>
      </c>
      <c r="F1302" s="95">
        <v>14341139</v>
      </c>
      <c r="G1302" s="95">
        <v>958</v>
      </c>
      <c r="H1302" s="95">
        <v>2941423</v>
      </c>
      <c r="I1302" s="95">
        <v>878</v>
      </c>
      <c r="J1302" s="95">
        <v>3128368</v>
      </c>
      <c r="K1302" s="95">
        <v>3834</v>
      </c>
      <c r="L1302" s="95">
        <v>18687372</v>
      </c>
      <c r="M1302" s="95">
        <v>3755</v>
      </c>
      <c r="N1302" s="95">
        <v>14384090</v>
      </c>
      <c r="O1302" s="95">
        <v>955</v>
      </c>
      <c r="P1302" s="95">
        <v>2832599</v>
      </c>
      <c r="Q1302" s="95">
        <v>884</v>
      </c>
      <c r="R1302" s="95">
        <v>3711769</v>
      </c>
      <c r="S1302" s="95">
        <v>3778</v>
      </c>
      <c r="T1302" s="95">
        <v>16838026</v>
      </c>
      <c r="U1302" s="95">
        <v>3694</v>
      </c>
      <c r="V1302" s="95">
        <v>14895198</v>
      </c>
      <c r="W1302" s="95">
        <v>982</v>
      </c>
      <c r="X1302" s="95">
        <v>2905741</v>
      </c>
      <c r="Y1302" s="95">
        <v>897</v>
      </c>
      <c r="Z1302" s="95">
        <v>3861812</v>
      </c>
      <c r="AA1302" s="95">
        <v>3773</v>
      </c>
      <c r="AB1302" s="95">
        <v>14881280</v>
      </c>
      <c r="AC1302" s="95">
        <v>3691</v>
      </c>
      <c r="AD1302" s="95">
        <v>15561480</v>
      </c>
      <c r="AE1302" s="95">
        <v>1036</v>
      </c>
      <c r="AF1302" s="95">
        <v>3203555</v>
      </c>
      <c r="AG1302" s="95">
        <v>961</v>
      </c>
      <c r="AH1302" s="95">
        <v>3838339</v>
      </c>
      <c r="AI1302" s="95">
        <v>4319</v>
      </c>
      <c r="AJ1302" s="95">
        <v>17410849</v>
      </c>
      <c r="AK1302" s="95">
        <v>4228</v>
      </c>
      <c r="AL1302" s="95">
        <v>17963166.050000001</v>
      </c>
      <c r="AM1302" s="95">
        <v>1131</v>
      </c>
      <c r="AN1302" s="95">
        <v>3854004</v>
      </c>
      <c r="AO1302" s="95">
        <v>1051</v>
      </c>
      <c r="AP1302" s="95">
        <v>4417523</v>
      </c>
      <c r="AQ1302" s="72">
        <v>309.22000000000003</v>
      </c>
      <c r="AR1302" s="72">
        <v>297.27999999999997</v>
      </c>
      <c r="AS1302" s="72">
        <v>606.5</v>
      </c>
      <c r="AT1302" s="95">
        <v>18734908</v>
      </c>
      <c r="AU1302" s="95">
        <v>17469507</v>
      </c>
      <c r="AV1302" s="95">
        <v>5049</v>
      </c>
      <c r="AW1302" s="95">
        <v>4897</v>
      </c>
      <c r="AX1302" s="72">
        <v>374.47</v>
      </c>
      <c r="AY1302" s="72">
        <v>325.07</v>
      </c>
      <c r="AZ1302" s="72">
        <v>699.54</v>
      </c>
      <c r="BA1302" s="95">
        <v>21519971</v>
      </c>
      <c r="BB1302" s="95">
        <v>18095859</v>
      </c>
      <c r="BC1302" s="95">
        <v>4789</v>
      </c>
      <c r="BD1302" s="95">
        <v>4639</v>
      </c>
      <c r="BE1302" s="72">
        <v>345.65</v>
      </c>
      <c r="BF1302" s="72">
        <v>340.47</v>
      </c>
      <c r="BG1302" s="72">
        <v>686.12</v>
      </c>
      <c r="BH1302" s="95">
        <v>19743767</v>
      </c>
      <c r="BI1302" s="95">
        <v>18757010</v>
      </c>
      <c r="BJ1302" s="95">
        <v>4760</v>
      </c>
      <c r="BK1302" s="95">
        <v>4591</v>
      </c>
      <c r="BL1302" s="72">
        <v>313.39</v>
      </c>
      <c r="BM1302" s="72">
        <v>347.52</v>
      </c>
      <c r="BN1302" s="72">
        <v>660.91</v>
      </c>
      <c r="BO1302" s="95">
        <v>18084835</v>
      </c>
      <c r="BP1302" s="95">
        <v>19399819</v>
      </c>
      <c r="BQ1302" s="95">
        <v>4809</v>
      </c>
      <c r="BR1302" s="95">
        <v>4652</v>
      </c>
      <c r="BS1302" s="72">
        <v>325.14999999999998</v>
      </c>
      <c r="BT1302" s="72">
        <v>353.3</v>
      </c>
      <c r="BU1302" s="72">
        <v>678.45</v>
      </c>
      <c r="BV1302" s="95">
        <v>21264853</v>
      </c>
      <c r="BW1302" s="95">
        <v>22380689.050000001</v>
      </c>
      <c r="BX1302" s="95">
        <v>5450</v>
      </c>
      <c r="BY1302" s="95">
        <v>5279</v>
      </c>
      <c r="BZ1302" s="95">
        <v>4977</v>
      </c>
      <c r="CA1302" s="95">
        <v>4716</v>
      </c>
      <c r="CB1302" s="95">
        <v>4679</v>
      </c>
      <c r="CC1302" s="95">
        <v>4734</v>
      </c>
      <c r="CD1302" s="95">
        <v>5366</v>
      </c>
      <c r="CE1302" s="72">
        <v>650.75523149000003</v>
      </c>
      <c r="CF1302" s="72">
        <v>676.59346364999999</v>
      </c>
      <c r="CG1302" s="72">
        <v>712.40329333</v>
      </c>
      <c r="CH1302" s="72">
        <v>716.50152150999998</v>
      </c>
      <c r="CI1302" s="72">
        <v>731.52548966999996</v>
      </c>
      <c r="CJ1302" s="96">
        <v>0.93199404419999998</v>
      </c>
      <c r="CK1302" s="96">
        <v>1.0339148064000001</v>
      </c>
      <c r="CL1302" s="96">
        <v>0.96310615970000002</v>
      </c>
      <c r="CM1302" s="96">
        <v>0.92241255619999996</v>
      </c>
      <c r="CN1302" s="96">
        <v>0.92744546780000003</v>
      </c>
      <c r="CO1302" s="96">
        <v>0.921745916</v>
      </c>
      <c r="CP1302" s="96">
        <v>1.0369176475999999</v>
      </c>
      <c r="CQ1302" s="96">
        <v>0.99584056389999998</v>
      </c>
      <c r="CR1302" s="96">
        <v>1.0412485062000001</v>
      </c>
      <c r="CS1302" s="95">
        <v>5008</v>
      </c>
      <c r="CT1302" s="95">
        <v>4753</v>
      </c>
      <c r="CU1302" s="95">
        <v>4682</v>
      </c>
      <c r="CV1302" s="95">
        <v>4737</v>
      </c>
      <c r="CW1302" s="95">
        <v>5364</v>
      </c>
      <c r="CX1302" s="96">
        <v>0.903918149</v>
      </c>
      <c r="CY1302" s="96">
        <v>0.91295990400000004</v>
      </c>
      <c r="CZ1302" s="96">
        <v>0.942659896</v>
      </c>
      <c r="DA1302" s="96">
        <v>0.91829858900000005</v>
      </c>
      <c r="DB1302" s="96">
        <v>0.93096517499999998</v>
      </c>
      <c r="DC1302">
        <v>2013</v>
      </c>
      <c r="DD1302" s="6">
        <v>4811.6000000000004</v>
      </c>
      <c r="DE1302" s="96">
        <v>3.6634152999999998E-3</v>
      </c>
      <c r="DF1302" s="72">
        <v>796.74</v>
      </c>
      <c r="DG1302" s="96">
        <v>1</v>
      </c>
      <c r="DH1302" s="72">
        <v>796.74</v>
      </c>
      <c r="DI1302" s="72">
        <v>718.46270806999996</v>
      </c>
      <c r="DJ1302" s="96">
        <v>1</v>
      </c>
      <c r="DK1302" s="72">
        <v>796.74</v>
      </c>
      <c r="DL1302" s="96">
        <v>1</v>
      </c>
      <c r="DM1302" s="72">
        <v>796.74</v>
      </c>
      <c r="DN1302" s="96">
        <v>1</v>
      </c>
      <c r="DO1302" s="96">
        <v>1.1181E-2</v>
      </c>
      <c r="DP1302" s="72">
        <v>8.91</v>
      </c>
      <c r="DQ1302" s="72">
        <v>787.83</v>
      </c>
      <c r="DR1302" t="s">
        <v>890</v>
      </c>
      <c r="DT1302" t="s">
        <v>841</v>
      </c>
    </row>
    <row r="1303" spans="1:124" x14ac:dyDescent="0.3">
      <c r="A1303" t="s">
        <v>891</v>
      </c>
      <c r="B1303">
        <v>23650</v>
      </c>
      <c r="C1303" s="95">
        <v>1604</v>
      </c>
      <c r="D1303" s="95">
        <v>5181153</v>
      </c>
      <c r="E1303" s="95">
        <v>1571</v>
      </c>
      <c r="F1303" s="95">
        <v>4998242</v>
      </c>
      <c r="G1303" s="95">
        <v>312</v>
      </c>
      <c r="H1303" s="95">
        <v>431645</v>
      </c>
      <c r="I1303" s="95">
        <v>278</v>
      </c>
      <c r="J1303" s="95">
        <v>780577</v>
      </c>
      <c r="K1303" s="95">
        <v>1451</v>
      </c>
      <c r="L1303" s="95">
        <v>6100736</v>
      </c>
      <c r="M1303" s="95">
        <v>1416</v>
      </c>
      <c r="N1303" s="95">
        <v>5133791</v>
      </c>
      <c r="O1303" s="95">
        <v>314</v>
      </c>
      <c r="P1303" s="95">
        <v>952645</v>
      </c>
      <c r="Q1303" s="95">
        <v>273</v>
      </c>
      <c r="R1303" s="95">
        <v>1062143</v>
      </c>
      <c r="S1303" s="95">
        <v>1365</v>
      </c>
      <c r="T1303" s="95">
        <v>4842160</v>
      </c>
      <c r="U1303" s="95">
        <v>1326</v>
      </c>
      <c r="V1303" s="95">
        <v>5019617</v>
      </c>
      <c r="W1303" s="95">
        <v>309</v>
      </c>
      <c r="X1303" s="95">
        <v>820495</v>
      </c>
      <c r="Y1303" s="95">
        <v>273</v>
      </c>
      <c r="Z1303" s="95">
        <v>1122309</v>
      </c>
      <c r="AA1303" s="95">
        <v>1336</v>
      </c>
      <c r="AB1303" s="95">
        <v>5378429</v>
      </c>
      <c r="AC1303" s="95">
        <v>1292</v>
      </c>
      <c r="AD1303" s="95">
        <v>5072024</v>
      </c>
      <c r="AE1303" s="95">
        <v>294</v>
      </c>
      <c r="AF1303" s="95">
        <v>1233372</v>
      </c>
      <c r="AG1303" s="95">
        <v>265</v>
      </c>
      <c r="AH1303" s="95">
        <v>1031977</v>
      </c>
      <c r="AI1303" s="95">
        <v>1581</v>
      </c>
      <c r="AJ1303" s="95">
        <v>6718994</v>
      </c>
      <c r="AK1303" s="95">
        <v>1534</v>
      </c>
      <c r="AL1303" s="95">
        <v>6802505</v>
      </c>
      <c r="AM1303" s="95">
        <v>303</v>
      </c>
      <c r="AN1303" s="95">
        <v>775111</v>
      </c>
      <c r="AO1303" s="95">
        <v>277</v>
      </c>
      <c r="AP1303" s="95">
        <v>894985</v>
      </c>
      <c r="AQ1303" s="72">
        <v>244.12</v>
      </c>
      <c r="AR1303" s="72">
        <v>260.45</v>
      </c>
      <c r="AS1303" s="72">
        <v>504.57</v>
      </c>
      <c r="AT1303" s="95">
        <v>5612798</v>
      </c>
      <c r="AU1303" s="95">
        <v>5778819</v>
      </c>
      <c r="AV1303" s="95">
        <v>1916</v>
      </c>
      <c r="AW1303" s="95">
        <v>1849</v>
      </c>
      <c r="AX1303" s="72">
        <v>333.02</v>
      </c>
      <c r="AY1303" s="72">
        <v>305.7</v>
      </c>
      <c r="AZ1303" s="72">
        <v>638.72</v>
      </c>
      <c r="BA1303" s="95">
        <v>7053381</v>
      </c>
      <c r="BB1303" s="95">
        <v>6195934</v>
      </c>
      <c r="BC1303" s="95">
        <v>1765</v>
      </c>
      <c r="BD1303" s="95">
        <v>1689</v>
      </c>
      <c r="BE1303" s="72">
        <v>281.89</v>
      </c>
      <c r="BF1303" s="72">
        <v>320.08999999999997</v>
      </c>
      <c r="BG1303" s="72">
        <v>601.98</v>
      </c>
      <c r="BH1303" s="95">
        <v>5662655</v>
      </c>
      <c r="BI1303" s="95">
        <v>6141926</v>
      </c>
      <c r="BJ1303" s="95">
        <v>1674</v>
      </c>
      <c r="BK1303" s="95">
        <v>1599</v>
      </c>
      <c r="BL1303" s="72">
        <v>338.03</v>
      </c>
      <c r="BM1303" s="72">
        <v>326.7</v>
      </c>
      <c r="BN1303" s="72">
        <v>664.73</v>
      </c>
      <c r="BO1303" s="95">
        <v>6611801</v>
      </c>
      <c r="BP1303" s="95">
        <v>6104001</v>
      </c>
      <c r="BQ1303" s="95">
        <v>1630</v>
      </c>
      <c r="BR1303" s="95">
        <v>1557</v>
      </c>
      <c r="BS1303" s="72">
        <v>331.48</v>
      </c>
      <c r="BT1303" s="72">
        <v>354.2</v>
      </c>
      <c r="BU1303" s="72">
        <v>685.68</v>
      </c>
      <c r="BV1303" s="95">
        <v>7494105</v>
      </c>
      <c r="BW1303" s="95">
        <v>7697490</v>
      </c>
      <c r="BX1303" s="95">
        <v>1884</v>
      </c>
      <c r="BY1303" s="95">
        <v>1811</v>
      </c>
      <c r="BZ1303" s="95">
        <v>1884</v>
      </c>
      <c r="CA1303" s="95">
        <v>1728</v>
      </c>
      <c r="CB1303" s="95">
        <v>1638</v>
      </c>
      <c r="CC1303" s="95">
        <v>1595</v>
      </c>
      <c r="CD1303" s="95">
        <v>1848</v>
      </c>
      <c r="CE1303" s="72">
        <v>650.75523149000003</v>
      </c>
      <c r="CF1303" s="72">
        <v>676.59346364999999</v>
      </c>
      <c r="CG1303" s="72">
        <v>712.40329333</v>
      </c>
      <c r="CH1303" s="72">
        <v>716.50152150999998</v>
      </c>
      <c r="CI1303" s="72">
        <v>731.52548966999996</v>
      </c>
      <c r="CJ1303" s="96">
        <v>0.77536065109999996</v>
      </c>
      <c r="CK1303" s="96">
        <v>0.94402330840000004</v>
      </c>
      <c r="CL1303" s="96">
        <v>0.84499890109999998</v>
      </c>
      <c r="CM1303" s="96">
        <v>0.9277440173</v>
      </c>
      <c r="CN1303" s="96">
        <v>0.9373289239</v>
      </c>
      <c r="CO1303" s="96">
        <v>0.87588089309999995</v>
      </c>
      <c r="CP1303" s="96">
        <v>1.0114287996</v>
      </c>
      <c r="CQ1303" s="96">
        <v>0.99584056389999998</v>
      </c>
      <c r="CR1303" s="96">
        <v>1.0156531998</v>
      </c>
      <c r="CS1303" s="95">
        <v>1819</v>
      </c>
      <c r="CT1303" s="95">
        <v>1702</v>
      </c>
      <c r="CU1303" s="95">
        <v>1625</v>
      </c>
      <c r="CV1303" s="95">
        <v>1569</v>
      </c>
      <c r="CW1303" s="95">
        <v>1837</v>
      </c>
      <c r="CX1303" s="96">
        <v>0.88728593200000005</v>
      </c>
      <c r="CY1303" s="96">
        <v>0.87355185300000004</v>
      </c>
      <c r="CZ1303" s="96">
        <v>0.86913764000000004</v>
      </c>
      <c r="DA1303" s="96">
        <v>0.88923414700000003</v>
      </c>
      <c r="DB1303" s="96">
        <v>0.86130538499999998</v>
      </c>
      <c r="DC1303">
        <v>2013</v>
      </c>
      <c r="DD1303" s="6">
        <v>1701</v>
      </c>
      <c r="DE1303" s="96">
        <v>2.3472442000000001E-3</v>
      </c>
      <c r="DF1303" s="72">
        <v>778.18</v>
      </c>
      <c r="DG1303" s="96">
        <v>1</v>
      </c>
      <c r="DH1303" s="72">
        <v>778.18</v>
      </c>
      <c r="DI1303" s="72">
        <v>718.46270806999996</v>
      </c>
      <c r="DJ1303" s="96">
        <v>1</v>
      </c>
      <c r="DK1303" s="72">
        <v>778.18</v>
      </c>
      <c r="DL1303" s="96">
        <v>1</v>
      </c>
      <c r="DM1303" s="72">
        <v>778.18</v>
      </c>
      <c r="DN1303" s="96">
        <v>1</v>
      </c>
      <c r="DO1303" s="96">
        <v>7.639E-3</v>
      </c>
      <c r="DP1303" s="72">
        <v>5.94</v>
      </c>
      <c r="DQ1303" s="72">
        <v>772.24</v>
      </c>
      <c r="DR1303" t="s">
        <v>891</v>
      </c>
      <c r="DT1303" t="s">
        <v>841</v>
      </c>
    </row>
    <row r="1304" spans="1:124" x14ac:dyDescent="0.3">
      <c r="A1304" t="s">
        <v>323</v>
      </c>
      <c r="B1304">
        <v>23660</v>
      </c>
      <c r="C1304" s="95">
        <v>4033</v>
      </c>
      <c r="D1304" s="95">
        <v>14102961</v>
      </c>
      <c r="E1304" s="95">
        <v>3939</v>
      </c>
      <c r="F1304" s="95">
        <v>12679526</v>
      </c>
      <c r="G1304" s="95">
        <v>811</v>
      </c>
      <c r="H1304" s="95">
        <v>2178353</v>
      </c>
      <c r="I1304" s="95">
        <v>733</v>
      </c>
      <c r="J1304" s="95">
        <v>2389885</v>
      </c>
      <c r="K1304" s="95">
        <v>3539</v>
      </c>
      <c r="L1304" s="95">
        <v>12875226</v>
      </c>
      <c r="M1304" s="95">
        <v>3435</v>
      </c>
      <c r="N1304" s="95">
        <v>11200425</v>
      </c>
      <c r="O1304" s="95">
        <v>828</v>
      </c>
      <c r="P1304" s="95">
        <v>2138710</v>
      </c>
      <c r="Q1304" s="95">
        <v>744</v>
      </c>
      <c r="R1304" s="95">
        <v>2417626</v>
      </c>
      <c r="S1304" s="95">
        <v>3239</v>
      </c>
      <c r="T1304" s="95">
        <v>11253909</v>
      </c>
      <c r="U1304" s="95">
        <v>3128</v>
      </c>
      <c r="V1304" s="95">
        <v>10776527</v>
      </c>
      <c r="W1304" s="95">
        <v>849</v>
      </c>
      <c r="X1304" s="95">
        <v>2305115</v>
      </c>
      <c r="Y1304" s="95">
        <v>762</v>
      </c>
      <c r="Z1304" s="95">
        <v>2681539</v>
      </c>
      <c r="AA1304" s="95">
        <v>3224</v>
      </c>
      <c r="AB1304" s="95">
        <v>10996311</v>
      </c>
      <c r="AC1304" s="95">
        <v>3117</v>
      </c>
      <c r="AD1304" s="95">
        <v>11351524</v>
      </c>
      <c r="AE1304" s="95">
        <v>873</v>
      </c>
      <c r="AF1304" s="95">
        <v>2843453</v>
      </c>
      <c r="AG1304" s="95">
        <v>793</v>
      </c>
      <c r="AH1304" s="95">
        <v>2966046</v>
      </c>
      <c r="AI1304" s="95">
        <v>3909</v>
      </c>
      <c r="AJ1304" s="95">
        <v>15358559</v>
      </c>
      <c r="AK1304" s="95">
        <v>3793</v>
      </c>
      <c r="AL1304" s="95">
        <v>14640803.960000001</v>
      </c>
      <c r="AM1304" s="95">
        <v>923</v>
      </c>
      <c r="AN1304" s="95">
        <v>1940040</v>
      </c>
      <c r="AO1304" s="95">
        <v>832</v>
      </c>
      <c r="AP1304" s="95">
        <v>3160427</v>
      </c>
      <c r="AQ1304" s="72">
        <v>280.08999999999997</v>
      </c>
      <c r="AR1304" s="72">
        <v>268.79000000000002</v>
      </c>
      <c r="AS1304" s="72">
        <v>548.88</v>
      </c>
      <c r="AT1304" s="95">
        <v>16281314</v>
      </c>
      <c r="AU1304" s="95">
        <v>15069411</v>
      </c>
      <c r="AV1304" s="95">
        <v>4844</v>
      </c>
      <c r="AW1304" s="95">
        <v>4672</v>
      </c>
      <c r="AX1304" s="72">
        <v>286.5</v>
      </c>
      <c r="AY1304" s="72">
        <v>271.56</v>
      </c>
      <c r="AZ1304" s="72">
        <v>558.05999999999995</v>
      </c>
      <c r="BA1304" s="95">
        <v>15013936</v>
      </c>
      <c r="BB1304" s="95">
        <v>13618051</v>
      </c>
      <c r="BC1304" s="95">
        <v>4367</v>
      </c>
      <c r="BD1304" s="95">
        <v>4179</v>
      </c>
      <c r="BE1304" s="72">
        <v>276.39999999999998</v>
      </c>
      <c r="BF1304" s="72">
        <v>288.3</v>
      </c>
      <c r="BG1304" s="72">
        <v>564.70000000000005</v>
      </c>
      <c r="BH1304" s="95">
        <v>13559024</v>
      </c>
      <c r="BI1304" s="95">
        <v>13458066</v>
      </c>
      <c r="BJ1304" s="95">
        <v>4088</v>
      </c>
      <c r="BK1304" s="95">
        <v>3890</v>
      </c>
      <c r="BL1304" s="72">
        <v>281.5</v>
      </c>
      <c r="BM1304" s="72">
        <v>305.14999999999998</v>
      </c>
      <c r="BN1304" s="72">
        <v>586.65</v>
      </c>
      <c r="BO1304" s="95">
        <v>13839764</v>
      </c>
      <c r="BP1304" s="95">
        <v>14317570</v>
      </c>
      <c r="BQ1304" s="95">
        <v>4097</v>
      </c>
      <c r="BR1304" s="95">
        <v>3910</v>
      </c>
      <c r="BS1304" s="72">
        <v>298.33</v>
      </c>
      <c r="BT1304" s="72">
        <v>320.74</v>
      </c>
      <c r="BU1304" s="72">
        <v>619.07000000000005</v>
      </c>
      <c r="BV1304" s="95">
        <v>17298599</v>
      </c>
      <c r="BW1304" s="95">
        <v>17801230.960000001</v>
      </c>
      <c r="BX1304" s="95">
        <v>4832</v>
      </c>
      <c r="BY1304" s="95">
        <v>4625</v>
      </c>
      <c r="BZ1304" s="95">
        <v>4762</v>
      </c>
      <c r="CA1304" s="95">
        <v>4276</v>
      </c>
      <c r="CB1304" s="95">
        <v>3993</v>
      </c>
      <c r="CC1304" s="95">
        <v>4008</v>
      </c>
      <c r="CD1304" s="95">
        <v>4731</v>
      </c>
      <c r="CE1304" s="72">
        <v>650.75523149000003</v>
      </c>
      <c r="CF1304" s="72">
        <v>676.59346364999999</v>
      </c>
      <c r="CG1304" s="72">
        <v>712.40329333</v>
      </c>
      <c r="CH1304" s="72">
        <v>716.50152150999998</v>
      </c>
      <c r="CI1304" s="72">
        <v>731.52548966999996</v>
      </c>
      <c r="CJ1304" s="96">
        <v>0.84345076829999999</v>
      </c>
      <c r="CK1304" s="96">
        <v>0.82480844109999996</v>
      </c>
      <c r="CL1304" s="96">
        <v>0.79266899140000002</v>
      </c>
      <c r="CM1304" s="96">
        <v>0.81877006870000002</v>
      </c>
      <c r="CN1304" s="96">
        <v>0.84627262989999996</v>
      </c>
      <c r="CO1304" s="96">
        <v>0.89721310249999997</v>
      </c>
      <c r="CP1304" s="96">
        <v>0.91973041590000004</v>
      </c>
      <c r="CQ1304" s="96">
        <v>0.99584056389999998</v>
      </c>
      <c r="CR1304" s="96">
        <v>0.92357182250000003</v>
      </c>
      <c r="CS1304" s="95">
        <v>4232</v>
      </c>
      <c r="CT1304" s="95">
        <v>3839</v>
      </c>
      <c r="CU1304" s="95">
        <v>3551</v>
      </c>
      <c r="CV1304" s="95">
        <v>3581</v>
      </c>
      <c r="CW1304" s="95">
        <v>4254</v>
      </c>
      <c r="CX1304" s="96">
        <v>0.89253055999999997</v>
      </c>
      <c r="CY1304" s="96">
        <v>0.88796080600000005</v>
      </c>
      <c r="CZ1304" s="96">
        <v>0.90047249799999995</v>
      </c>
      <c r="DA1304" s="96">
        <v>0.904903401</v>
      </c>
      <c r="DB1304" s="96">
        <v>0.90102669300000005</v>
      </c>
      <c r="DC1304">
        <v>2013</v>
      </c>
      <c r="DD1304" s="6">
        <v>4255.2</v>
      </c>
      <c r="DE1304" s="96">
        <v>4.9328760000000001E-3</v>
      </c>
      <c r="DF1304" s="72">
        <v>705.8</v>
      </c>
      <c r="DG1304" s="96">
        <v>1</v>
      </c>
      <c r="DH1304" s="72">
        <v>705.8</v>
      </c>
      <c r="DI1304" s="72">
        <v>718.46270806999996</v>
      </c>
      <c r="DJ1304" s="96">
        <v>1</v>
      </c>
      <c r="DK1304" s="72">
        <v>705.8</v>
      </c>
      <c r="DL1304" s="96">
        <v>1</v>
      </c>
      <c r="DM1304" s="72">
        <v>705.8</v>
      </c>
      <c r="DN1304" s="96">
        <v>1</v>
      </c>
      <c r="DO1304" s="96">
        <v>1.8609000000000001E-2</v>
      </c>
      <c r="DP1304" s="72">
        <v>13.13</v>
      </c>
      <c r="DQ1304" s="72">
        <v>692.67</v>
      </c>
      <c r="DR1304" t="s">
        <v>323</v>
      </c>
      <c r="DT1304" t="s">
        <v>841</v>
      </c>
    </row>
    <row r="1305" spans="1:124" x14ac:dyDescent="0.3">
      <c r="A1305" t="s">
        <v>892</v>
      </c>
      <c r="B1305">
        <v>23670</v>
      </c>
      <c r="C1305" s="95">
        <v>1522</v>
      </c>
      <c r="D1305" s="95">
        <v>6097006</v>
      </c>
      <c r="E1305" s="95">
        <v>1492</v>
      </c>
      <c r="F1305" s="95">
        <v>5403218</v>
      </c>
      <c r="G1305" s="95">
        <v>376</v>
      </c>
      <c r="H1305" s="95">
        <v>1075048</v>
      </c>
      <c r="I1305" s="95">
        <v>345</v>
      </c>
      <c r="J1305" s="95">
        <v>1209304</v>
      </c>
      <c r="K1305" s="95">
        <v>1414</v>
      </c>
      <c r="L1305" s="95">
        <v>5562769</v>
      </c>
      <c r="M1305" s="95">
        <v>1378</v>
      </c>
      <c r="N1305" s="95">
        <v>5026971</v>
      </c>
      <c r="O1305" s="95">
        <v>385</v>
      </c>
      <c r="P1305" s="95">
        <v>1202616</v>
      </c>
      <c r="Q1305" s="95">
        <v>352</v>
      </c>
      <c r="R1305" s="95">
        <v>1259781</v>
      </c>
      <c r="S1305" s="95">
        <v>1341</v>
      </c>
      <c r="T1305" s="95">
        <v>6112780</v>
      </c>
      <c r="U1305" s="95">
        <v>1310</v>
      </c>
      <c r="V1305" s="95">
        <v>5037795</v>
      </c>
      <c r="W1305" s="95">
        <v>382</v>
      </c>
      <c r="X1305" s="95">
        <v>1316450</v>
      </c>
      <c r="Y1305" s="95">
        <v>349</v>
      </c>
      <c r="Z1305" s="95">
        <v>1169644</v>
      </c>
      <c r="AA1305" s="95">
        <v>1284</v>
      </c>
      <c r="AB1305" s="95">
        <v>5161056</v>
      </c>
      <c r="AC1305" s="95">
        <v>1258</v>
      </c>
      <c r="AD1305" s="95">
        <v>4668688</v>
      </c>
      <c r="AE1305" s="95">
        <v>407</v>
      </c>
      <c r="AF1305" s="95">
        <v>1158074</v>
      </c>
      <c r="AG1305" s="95">
        <v>372</v>
      </c>
      <c r="AH1305" s="95">
        <v>1387982</v>
      </c>
      <c r="AI1305" s="95">
        <v>1482</v>
      </c>
      <c r="AJ1305" s="95">
        <v>5890337</v>
      </c>
      <c r="AK1305" s="95">
        <v>1456</v>
      </c>
      <c r="AL1305" s="95">
        <v>5749242</v>
      </c>
      <c r="AM1305" s="95">
        <v>425</v>
      </c>
      <c r="AN1305" s="95">
        <v>1239680</v>
      </c>
      <c r="AO1305" s="95">
        <v>390</v>
      </c>
      <c r="AP1305" s="95">
        <v>1540990</v>
      </c>
      <c r="AQ1305" s="72">
        <v>314.89999999999998</v>
      </c>
      <c r="AR1305" s="72">
        <v>299.97000000000003</v>
      </c>
      <c r="AS1305" s="72">
        <v>614.87</v>
      </c>
      <c r="AT1305" s="95">
        <v>7172054</v>
      </c>
      <c r="AU1305" s="95">
        <v>6612522</v>
      </c>
      <c r="AV1305" s="95">
        <v>1898</v>
      </c>
      <c r="AW1305" s="95">
        <v>1837</v>
      </c>
      <c r="AX1305" s="72">
        <v>313.39</v>
      </c>
      <c r="AY1305" s="72">
        <v>302.83</v>
      </c>
      <c r="AZ1305" s="72">
        <v>616.22</v>
      </c>
      <c r="BA1305" s="95">
        <v>6765385</v>
      </c>
      <c r="BB1305" s="95">
        <v>6286752</v>
      </c>
      <c r="BC1305" s="95">
        <v>1799</v>
      </c>
      <c r="BD1305" s="95">
        <v>1730</v>
      </c>
      <c r="BE1305" s="72">
        <v>359.32</v>
      </c>
      <c r="BF1305" s="72">
        <v>311.81</v>
      </c>
      <c r="BG1305" s="72">
        <v>671.13</v>
      </c>
      <c r="BH1305" s="95">
        <v>7429230</v>
      </c>
      <c r="BI1305" s="95">
        <v>6207439</v>
      </c>
      <c r="BJ1305" s="95">
        <v>1723</v>
      </c>
      <c r="BK1305" s="95">
        <v>1659</v>
      </c>
      <c r="BL1305" s="72">
        <v>311.41000000000003</v>
      </c>
      <c r="BM1305" s="72">
        <v>309.64999999999998</v>
      </c>
      <c r="BN1305" s="72">
        <v>621.05999999999995</v>
      </c>
      <c r="BO1305" s="95">
        <v>6319130</v>
      </c>
      <c r="BP1305" s="95">
        <v>6056670</v>
      </c>
      <c r="BQ1305" s="95">
        <v>1691</v>
      </c>
      <c r="BR1305" s="95">
        <v>1630</v>
      </c>
      <c r="BS1305" s="72">
        <v>311.57</v>
      </c>
      <c r="BT1305" s="72">
        <v>329.1</v>
      </c>
      <c r="BU1305" s="72">
        <v>640.66999999999996</v>
      </c>
      <c r="BV1305" s="95">
        <v>7130017</v>
      </c>
      <c r="BW1305" s="95">
        <v>7290232</v>
      </c>
      <c r="BX1305" s="95">
        <v>1907</v>
      </c>
      <c r="BY1305" s="95">
        <v>1846</v>
      </c>
      <c r="BZ1305" s="95">
        <v>1869</v>
      </c>
      <c r="CA1305" s="95">
        <v>1766</v>
      </c>
      <c r="CB1305" s="95">
        <v>1692</v>
      </c>
      <c r="CC1305" s="95">
        <v>1662</v>
      </c>
      <c r="CD1305" s="95">
        <v>1877</v>
      </c>
      <c r="CE1305" s="72">
        <v>650.75523149000003</v>
      </c>
      <c r="CF1305" s="72">
        <v>676.59346364999999</v>
      </c>
      <c r="CG1305" s="72">
        <v>712.40329333</v>
      </c>
      <c r="CH1305" s="72">
        <v>716.50152150999998</v>
      </c>
      <c r="CI1305" s="72">
        <v>731.52548966999996</v>
      </c>
      <c r="CJ1305" s="96">
        <v>0.94485602300000004</v>
      </c>
      <c r="CK1305" s="96">
        <v>0.91076847930000004</v>
      </c>
      <c r="CL1305" s="96">
        <v>0.94206470730000003</v>
      </c>
      <c r="CM1305" s="96">
        <v>0.8667950888</v>
      </c>
      <c r="CN1305" s="96">
        <v>0.87579996739999999</v>
      </c>
      <c r="CO1305" s="96">
        <v>0.92114519640000003</v>
      </c>
      <c r="CP1305" s="96">
        <v>0.98579122669999997</v>
      </c>
      <c r="CQ1305" s="96">
        <v>0.99584056389999998</v>
      </c>
      <c r="CR1305" s="96">
        <v>0.9899085473</v>
      </c>
      <c r="CS1305" s="95">
        <v>2230</v>
      </c>
      <c r="CT1305" s="95">
        <v>2135</v>
      </c>
      <c r="CU1305" s="95">
        <v>2083</v>
      </c>
      <c r="CV1305" s="95">
        <v>2023</v>
      </c>
      <c r="CW1305" s="95">
        <v>2289</v>
      </c>
      <c r="CX1305" s="96">
        <v>0.90801020700000001</v>
      </c>
      <c r="CY1305" s="96">
        <v>0.93821384200000002</v>
      </c>
      <c r="CZ1305" s="96">
        <v>0.93896675200000002</v>
      </c>
      <c r="DA1305" s="96">
        <v>0.921369043</v>
      </c>
      <c r="DB1305" s="96">
        <v>0.90160580199999996</v>
      </c>
      <c r="DC1305">
        <v>2013</v>
      </c>
      <c r="DD1305" s="6">
        <v>1740.4</v>
      </c>
      <c r="DE1305" s="96">
        <v>3.6339833E-3</v>
      </c>
      <c r="DF1305" s="72">
        <v>757.48</v>
      </c>
      <c r="DG1305" s="96">
        <v>1</v>
      </c>
      <c r="DH1305" s="72">
        <v>757.48</v>
      </c>
      <c r="DI1305" s="72">
        <v>718.46270806999996</v>
      </c>
      <c r="DJ1305" s="96">
        <v>1</v>
      </c>
      <c r="DK1305" s="72">
        <v>757.48</v>
      </c>
      <c r="DL1305" s="96">
        <v>1</v>
      </c>
      <c r="DM1305" s="72">
        <v>757.48</v>
      </c>
      <c r="DN1305" s="96">
        <v>1</v>
      </c>
      <c r="DO1305" s="96">
        <v>1.1069000000000001E-2</v>
      </c>
      <c r="DP1305" s="72">
        <v>8.3800000000000008</v>
      </c>
      <c r="DQ1305" s="72">
        <v>749.1</v>
      </c>
      <c r="DR1305" t="s">
        <v>892</v>
      </c>
      <c r="DT1305" t="s">
        <v>841</v>
      </c>
    </row>
    <row r="1306" spans="1:124" x14ac:dyDescent="0.3">
      <c r="A1306" t="s">
        <v>893</v>
      </c>
      <c r="B1306">
        <v>23680</v>
      </c>
      <c r="C1306" s="95">
        <v>3686</v>
      </c>
      <c r="D1306" s="95">
        <v>11652803</v>
      </c>
      <c r="E1306" s="95">
        <v>3600</v>
      </c>
      <c r="F1306" s="95">
        <v>11359009</v>
      </c>
      <c r="G1306" s="95">
        <v>674</v>
      </c>
      <c r="H1306" s="95">
        <v>2177417</v>
      </c>
      <c r="I1306" s="95">
        <v>606</v>
      </c>
      <c r="J1306" s="95">
        <v>1953427</v>
      </c>
      <c r="K1306" s="95">
        <v>3217</v>
      </c>
      <c r="L1306" s="95">
        <v>10992582</v>
      </c>
      <c r="M1306" s="95">
        <v>3128</v>
      </c>
      <c r="N1306" s="95">
        <v>10922353</v>
      </c>
      <c r="O1306" s="95">
        <v>708</v>
      </c>
      <c r="P1306" s="95">
        <v>2124541</v>
      </c>
      <c r="Q1306" s="95">
        <v>631</v>
      </c>
      <c r="R1306" s="95">
        <v>2170105</v>
      </c>
      <c r="S1306" s="95">
        <v>2802</v>
      </c>
      <c r="T1306" s="95">
        <v>11352951</v>
      </c>
      <c r="U1306" s="95">
        <v>2699</v>
      </c>
      <c r="V1306" s="95">
        <v>10299862</v>
      </c>
      <c r="W1306" s="95">
        <v>700</v>
      </c>
      <c r="X1306" s="95">
        <v>2128731</v>
      </c>
      <c r="Y1306" s="95">
        <v>629</v>
      </c>
      <c r="Z1306" s="95">
        <v>2370306</v>
      </c>
      <c r="AA1306" s="95">
        <v>2745</v>
      </c>
      <c r="AB1306" s="95">
        <v>9010080</v>
      </c>
      <c r="AC1306" s="95">
        <v>2641</v>
      </c>
      <c r="AD1306" s="95">
        <v>10433103</v>
      </c>
      <c r="AE1306" s="95">
        <v>729</v>
      </c>
      <c r="AF1306" s="95">
        <v>1958855</v>
      </c>
      <c r="AG1306" s="95">
        <v>657</v>
      </c>
      <c r="AH1306" s="95">
        <v>2544876</v>
      </c>
      <c r="AI1306" s="95">
        <v>3661</v>
      </c>
      <c r="AJ1306" s="95">
        <v>11770278</v>
      </c>
      <c r="AK1306" s="95">
        <v>3552</v>
      </c>
      <c r="AL1306" s="95">
        <v>15230910</v>
      </c>
      <c r="AM1306" s="95">
        <v>769</v>
      </c>
      <c r="AN1306" s="95">
        <v>2319997</v>
      </c>
      <c r="AO1306" s="95">
        <v>707</v>
      </c>
      <c r="AP1306" s="95">
        <v>2975709</v>
      </c>
      <c r="AQ1306" s="72">
        <v>264.33999999999997</v>
      </c>
      <c r="AR1306" s="72">
        <v>263.76</v>
      </c>
      <c r="AS1306" s="72">
        <v>528.1</v>
      </c>
      <c r="AT1306" s="95">
        <v>13830220</v>
      </c>
      <c r="AU1306" s="95">
        <v>13312436</v>
      </c>
      <c r="AV1306" s="95">
        <v>4360</v>
      </c>
      <c r="AW1306" s="95">
        <v>4206</v>
      </c>
      <c r="AX1306" s="72">
        <v>278.5</v>
      </c>
      <c r="AY1306" s="72">
        <v>290.25</v>
      </c>
      <c r="AZ1306" s="72">
        <v>568.75</v>
      </c>
      <c r="BA1306" s="95">
        <v>13117123</v>
      </c>
      <c r="BB1306" s="95">
        <v>13092458</v>
      </c>
      <c r="BC1306" s="95">
        <v>3925</v>
      </c>
      <c r="BD1306" s="95">
        <v>3759</v>
      </c>
      <c r="BE1306" s="72">
        <v>320.81</v>
      </c>
      <c r="BF1306" s="72">
        <v>317.26</v>
      </c>
      <c r="BG1306" s="72">
        <v>638.07000000000005</v>
      </c>
      <c r="BH1306" s="95">
        <v>13481682</v>
      </c>
      <c r="BI1306" s="95">
        <v>12670168</v>
      </c>
      <c r="BJ1306" s="95">
        <v>3502</v>
      </c>
      <c r="BK1306" s="95">
        <v>3328</v>
      </c>
      <c r="BL1306" s="72">
        <v>263.12</v>
      </c>
      <c r="BM1306" s="72">
        <v>327.93</v>
      </c>
      <c r="BN1306" s="72">
        <v>591.04999999999995</v>
      </c>
      <c r="BO1306" s="95">
        <v>10968935</v>
      </c>
      <c r="BP1306" s="95">
        <v>12977979</v>
      </c>
      <c r="BQ1306" s="95">
        <v>3474</v>
      </c>
      <c r="BR1306" s="95">
        <v>3298</v>
      </c>
      <c r="BS1306" s="72">
        <v>265.05</v>
      </c>
      <c r="BT1306" s="72">
        <v>356.24</v>
      </c>
      <c r="BU1306" s="72">
        <v>621.29</v>
      </c>
      <c r="BV1306" s="95">
        <v>14090275</v>
      </c>
      <c r="BW1306" s="95">
        <v>18206619</v>
      </c>
      <c r="BX1306" s="95">
        <v>4430</v>
      </c>
      <c r="BY1306" s="95">
        <v>4259</v>
      </c>
      <c r="BZ1306" s="95">
        <v>4287</v>
      </c>
      <c r="CA1306" s="95">
        <v>3845</v>
      </c>
      <c r="CB1306" s="95">
        <v>3418</v>
      </c>
      <c r="CC1306" s="95">
        <v>3390</v>
      </c>
      <c r="CD1306" s="95">
        <v>4346</v>
      </c>
      <c r="CE1306" s="72">
        <v>650.75523149000003</v>
      </c>
      <c r="CF1306" s="72">
        <v>676.59346364999999</v>
      </c>
      <c r="CG1306" s="72">
        <v>712.40329333</v>
      </c>
      <c r="CH1306" s="72">
        <v>716.50152150999998</v>
      </c>
      <c r="CI1306" s="72">
        <v>731.52548966999996</v>
      </c>
      <c r="CJ1306" s="96">
        <v>0.81151863930000001</v>
      </c>
      <c r="CK1306" s="96">
        <v>0.84060817990000003</v>
      </c>
      <c r="CL1306" s="96">
        <v>0.89565840860000001</v>
      </c>
      <c r="CM1306" s="96">
        <v>0.82491101870000005</v>
      </c>
      <c r="CN1306" s="96">
        <v>0.84930738409999995</v>
      </c>
      <c r="CO1306" s="96">
        <v>0.90672866249999995</v>
      </c>
      <c r="CP1306" s="96">
        <v>0.93126065280000003</v>
      </c>
      <c r="CQ1306" s="96">
        <v>0.99584056389999998</v>
      </c>
      <c r="CR1306" s="96">
        <v>0.93515021740000004</v>
      </c>
      <c r="CS1306" s="95">
        <v>4031</v>
      </c>
      <c r="CT1306" s="95">
        <v>3620</v>
      </c>
      <c r="CU1306" s="95">
        <v>3215</v>
      </c>
      <c r="CV1306" s="95">
        <v>3183</v>
      </c>
      <c r="CW1306" s="95">
        <v>4153</v>
      </c>
      <c r="CX1306" s="96">
        <v>0.91465048599999998</v>
      </c>
      <c r="CY1306" s="96">
        <v>0.91275458799999998</v>
      </c>
      <c r="CZ1306" s="96">
        <v>0.931639039</v>
      </c>
      <c r="DA1306" s="96">
        <v>0.89925569500000002</v>
      </c>
      <c r="DB1306" s="96">
        <v>0.880230438</v>
      </c>
      <c r="DC1306">
        <v>2013</v>
      </c>
      <c r="DD1306" s="6">
        <v>3770</v>
      </c>
      <c r="DE1306" s="96">
        <v>2.4546236000000002E-3</v>
      </c>
      <c r="DF1306" s="72">
        <v>716.42</v>
      </c>
      <c r="DG1306" s="96">
        <v>1</v>
      </c>
      <c r="DH1306" s="72">
        <v>716.42</v>
      </c>
      <c r="DI1306" s="72">
        <v>718.46270806999996</v>
      </c>
      <c r="DJ1306" s="96">
        <v>1</v>
      </c>
      <c r="DK1306" s="72">
        <v>716.42</v>
      </c>
      <c r="DL1306" s="96">
        <v>1</v>
      </c>
      <c r="DM1306" s="72">
        <v>716.42</v>
      </c>
      <c r="DN1306" s="96">
        <v>1</v>
      </c>
      <c r="DO1306" s="96">
        <v>8.3540000000000003E-3</v>
      </c>
      <c r="DP1306" s="72">
        <v>5.98</v>
      </c>
      <c r="DQ1306" s="72">
        <v>710.44</v>
      </c>
      <c r="DR1306" t="s">
        <v>893</v>
      </c>
      <c r="DT1306" t="s">
        <v>841</v>
      </c>
    </row>
    <row r="1307" spans="1:124" x14ac:dyDescent="0.3">
      <c r="A1307" t="s">
        <v>670</v>
      </c>
      <c r="B1307">
        <v>23690</v>
      </c>
      <c r="C1307" s="95">
        <v>22055</v>
      </c>
      <c r="D1307" s="95">
        <v>74712424</v>
      </c>
      <c r="E1307" s="95">
        <v>21190</v>
      </c>
      <c r="F1307" s="95">
        <v>64008203</v>
      </c>
      <c r="G1307" s="95">
        <v>3556</v>
      </c>
      <c r="H1307" s="95">
        <v>9281196</v>
      </c>
      <c r="I1307" s="95">
        <v>3010</v>
      </c>
      <c r="J1307" s="95">
        <v>10471601</v>
      </c>
      <c r="K1307" s="95">
        <v>17275</v>
      </c>
      <c r="L1307" s="95">
        <v>61185196</v>
      </c>
      <c r="M1307" s="95">
        <v>16330</v>
      </c>
      <c r="N1307" s="95">
        <v>52105490</v>
      </c>
      <c r="O1307" s="95">
        <v>3558</v>
      </c>
      <c r="P1307" s="95">
        <v>9277062</v>
      </c>
      <c r="Q1307" s="95">
        <v>2967</v>
      </c>
      <c r="R1307" s="95">
        <v>10529954</v>
      </c>
      <c r="S1307" s="95">
        <v>15406</v>
      </c>
      <c r="T1307" s="95">
        <v>61347155</v>
      </c>
      <c r="U1307" s="95">
        <v>14358</v>
      </c>
      <c r="V1307" s="95">
        <v>48720588</v>
      </c>
      <c r="W1307" s="95">
        <v>3654</v>
      </c>
      <c r="X1307" s="95">
        <v>10871911</v>
      </c>
      <c r="Y1307" s="95">
        <v>3059</v>
      </c>
      <c r="Z1307" s="95">
        <v>10723047</v>
      </c>
      <c r="AA1307" s="95">
        <v>14754</v>
      </c>
      <c r="AB1307" s="95">
        <v>53508023</v>
      </c>
      <c r="AC1307" s="95">
        <v>13635</v>
      </c>
      <c r="AD1307" s="95">
        <v>48979297</v>
      </c>
      <c r="AE1307" s="95">
        <v>3733</v>
      </c>
      <c r="AF1307" s="95">
        <v>11564728</v>
      </c>
      <c r="AG1307" s="95">
        <v>3128</v>
      </c>
      <c r="AH1307" s="95">
        <v>11924005</v>
      </c>
      <c r="AI1307" s="95">
        <v>17348</v>
      </c>
      <c r="AJ1307" s="95">
        <v>59333781</v>
      </c>
      <c r="AK1307" s="95">
        <v>16161</v>
      </c>
      <c r="AL1307" s="95">
        <v>61525876.18</v>
      </c>
      <c r="AM1307" s="95">
        <v>3936</v>
      </c>
      <c r="AN1307" s="95">
        <v>10026958</v>
      </c>
      <c r="AO1307" s="95">
        <v>3379</v>
      </c>
      <c r="AP1307" s="95">
        <v>12672129.25</v>
      </c>
      <c r="AQ1307" s="72">
        <v>273.3</v>
      </c>
      <c r="AR1307" s="72">
        <v>256.47000000000003</v>
      </c>
      <c r="AS1307" s="72">
        <v>529.77</v>
      </c>
      <c r="AT1307" s="95">
        <v>83993620</v>
      </c>
      <c r="AU1307" s="95">
        <v>74479804</v>
      </c>
      <c r="AV1307" s="95">
        <v>25611</v>
      </c>
      <c r="AW1307" s="95">
        <v>24200</v>
      </c>
      <c r="AX1307" s="72">
        <v>281.85000000000002</v>
      </c>
      <c r="AY1307" s="72">
        <v>270.49</v>
      </c>
      <c r="AZ1307" s="72">
        <v>552.34</v>
      </c>
      <c r="BA1307" s="95">
        <v>70462258</v>
      </c>
      <c r="BB1307" s="95">
        <v>62635444</v>
      </c>
      <c r="BC1307" s="95">
        <v>20833</v>
      </c>
      <c r="BD1307" s="95">
        <v>19297</v>
      </c>
      <c r="BE1307" s="72">
        <v>315.75</v>
      </c>
      <c r="BF1307" s="72">
        <v>284.41000000000003</v>
      </c>
      <c r="BG1307" s="72">
        <v>600.16</v>
      </c>
      <c r="BH1307" s="95">
        <v>72219066</v>
      </c>
      <c r="BI1307" s="95">
        <v>59443635</v>
      </c>
      <c r="BJ1307" s="95">
        <v>19060</v>
      </c>
      <c r="BK1307" s="95">
        <v>17417</v>
      </c>
      <c r="BL1307" s="72">
        <v>293.33</v>
      </c>
      <c r="BM1307" s="72">
        <v>302.77</v>
      </c>
      <c r="BN1307" s="72">
        <v>596.1</v>
      </c>
      <c r="BO1307" s="95">
        <v>65072751</v>
      </c>
      <c r="BP1307" s="95">
        <v>60903302</v>
      </c>
      <c r="BQ1307" s="95">
        <v>18487</v>
      </c>
      <c r="BR1307" s="95">
        <v>16763</v>
      </c>
      <c r="BS1307" s="72">
        <v>271.57</v>
      </c>
      <c r="BT1307" s="72">
        <v>316.44</v>
      </c>
      <c r="BU1307" s="72">
        <v>588.01</v>
      </c>
      <c r="BV1307" s="95">
        <v>69360739</v>
      </c>
      <c r="BW1307" s="95">
        <v>74198005.430000007</v>
      </c>
      <c r="BX1307" s="95">
        <v>21284</v>
      </c>
      <c r="BY1307" s="95">
        <v>19540</v>
      </c>
      <c r="BZ1307" s="95">
        <v>24939</v>
      </c>
      <c r="CA1307" s="95">
        <v>20092</v>
      </c>
      <c r="CB1307" s="95">
        <v>18268</v>
      </c>
      <c r="CC1307" s="95">
        <v>17669</v>
      </c>
      <c r="CD1307" s="95">
        <v>20431</v>
      </c>
      <c r="CE1307" s="72">
        <v>650.75523149000003</v>
      </c>
      <c r="CF1307" s="72">
        <v>676.59346364999999</v>
      </c>
      <c r="CG1307" s="72">
        <v>712.40329333</v>
      </c>
      <c r="CH1307" s="72">
        <v>716.50152150999998</v>
      </c>
      <c r="CI1307" s="72">
        <v>731.52548966999996</v>
      </c>
      <c r="CJ1307" s="96">
        <v>0.81408488840000004</v>
      </c>
      <c r="CK1307" s="96">
        <v>0.81635432450000001</v>
      </c>
      <c r="CL1307" s="96">
        <v>0.84244416840000003</v>
      </c>
      <c r="CM1307" s="96">
        <v>0.83195915440000001</v>
      </c>
      <c r="CN1307" s="96">
        <v>0.80381341230000003</v>
      </c>
      <c r="CO1307" s="96">
        <v>0.94298470990000005</v>
      </c>
      <c r="CP1307" s="96">
        <v>0.87141517879999997</v>
      </c>
      <c r="CQ1307" s="96">
        <v>0.99584056389999998</v>
      </c>
      <c r="CR1307" s="96">
        <v>0.87505478889999999</v>
      </c>
      <c r="CS1307" s="95">
        <v>22131</v>
      </c>
      <c r="CT1307" s="95">
        <v>18403</v>
      </c>
      <c r="CU1307" s="95">
        <v>16774</v>
      </c>
      <c r="CV1307" s="95">
        <v>16165</v>
      </c>
      <c r="CW1307" s="95">
        <v>18596</v>
      </c>
      <c r="CX1307" s="96">
        <v>0.92917367500000003</v>
      </c>
      <c r="CY1307" s="96">
        <v>0.93309494900000001</v>
      </c>
      <c r="CZ1307" s="96">
        <v>0.941607627</v>
      </c>
      <c r="DA1307" s="96">
        <v>0.96623421099999995</v>
      </c>
      <c r="DB1307" s="96">
        <v>0.95024026399999995</v>
      </c>
      <c r="DC1307">
        <v>2013</v>
      </c>
      <c r="DD1307" s="6">
        <v>19443.400000000001</v>
      </c>
      <c r="DE1307" s="96">
        <v>5.3351867999999998E-3</v>
      </c>
      <c r="DF1307" s="72">
        <v>668.45</v>
      </c>
      <c r="DG1307" s="96">
        <v>1</v>
      </c>
      <c r="DH1307" s="72">
        <v>668.45</v>
      </c>
      <c r="DI1307" s="72">
        <v>668.45</v>
      </c>
      <c r="DJ1307" s="96">
        <v>1</v>
      </c>
      <c r="DK1307" s="72">
        <v>668.45</v>
      </c>
      <c r="DL1307" s="96">
        <v>1</v>
      </c>
      <c r="DM1307" s="72">
        <v>668.45</v>
      </c>
      <c r="DN1307" s="96">
        <v>1</v>
      </c>
      <c r="DO1307" s="96">
        <v>1.7788000000000002E-2</v>
      </c>
      <c r="DP1307" s="72">
        <v>11.89</v>
      </c>
      <c r="DQ1307" s="72">
        <v>656.56</v>
      </c>
      <c r="DR1307" t="s">
        <v>670</v>
      </c>
      <c r="DT1307" t="s">
        <v>841</v>
      </c>
    </row>
    <row r="1308" spans="1:124" x14ac:dyDescent="0.3">
      <c r="A1308" t="s">
        <v>894</v>
      </c>
      <c r="B1308">
        <v>23700</v>
      </c>
      <c r="C1308" s="95">
        <v>3461</v>
      </c>
      <c r="D1308" s="95">
        <v>12490854</v>
      </c>
      <c r="E1308" s="95">
        <v>3416</v>
      </c>
      <c r="F1308" s="95">
        <v>11058204</v>
      </c>
      <c r="G1308" s="95">
        <v>503</v>
      </c>
      <c r="H1308" s="95">
        <v>1223183</v>
      </c>
      <c r="I1308" s="95">
        <v>465</v>
      </c>
      <c r="J1308" s="95">
        <v>1447100</v>
      </c>
      <c r="K1308" s="95">
        <v>3152</v>
      </c>
      <c r="L1308" s="95">
        <v>12542260</v>
      </c>
      <c r="M1308" s="95">
        <v>3098</v>
      </c>
      <c r="N1308" s="95">
        <v>11119102</v>
      </c>
      <c r="O1308" s="95">
        <v>474</v>
      </c>
      <c r="P1308" s="95">
        <v>1505669</v>
      </c>
      <c r="Q1308" s="95">
        <v>434</v>
      </c>
      <c r="R1308" s="95">
        <v>1574006</v>
      </c>
      <c r="S1308" s="95">
        <v>3014</v>
      </c>
      <c r="T1308" s="95">
        <v>13684407</v>
      </c>
      <c r="U1308" s="95">
        <v>2955</v>
      </c>
      <c r="V1308" s="95">
        <v>10703419</v>
      </c>
      <c r="W1308" s="95">
        <v>474</v>
      </c>
      <c r="X1308" s="95">
        <v>1421124</v>
      </c>
      <c r="Y1308" s="95">
        <v>439</v>
      </c>
      <c r="Z1308" s="95">
        <v>1417207</v>
      </c>
      <c r="AA1308" s="95">
        <v>2949</v>
      </c>
      <c r="AB1308" s="95">
        <v>12311558</v>
      </c>
      <c r="AC1308" s="95">
        <v>2880</v>
      </c>
      <c r="AD1308" s="95">
        <v>11526729</v>
      </c>
      <c r="AE1308" s="95">
        <v>470</v>
      </c>
      <c r="AF1308" s="95">
        <v>1335093</v>
      </c>
      <c r="AG1308" s="95">
        <v>432</v>
      </c>
      <c r="AH1308" s="95">
        <v>1430630</v>
      </c>
      <c r="AI1308" s="95">
        <v>3344</v>
      </c>
      <c r="AJ1308" s="95">
        <v>12828239</v>
      </c>
      <c r="AK1308" s="95">
        <v>3274</v>
      </c>
      <c r="AL1308" s="95">
        <v>13014982</v>
      </c>
      <c r="AM1308" s="95">
        <v>505</v>
      </c>
      <c r="AN1308" s="95">
        <v>1489105</v>
      </c>
      <c r="AO1308" s="95">
        <v>469</v>
      </c>
      <c r="AP1308" s="95">
        <v>1894771</v>
      </c>
      <c r="AQ1308" s="72">
        <v>288.3</v>
      </c>
      <c r="AR1308" s="72">
        <v>268.52</v>
      </c>
      <c r="AS1308" s="72">
        <v>556.82000000000005</v>
      </c>
      <c r="AT1308" s="95">
        <v>13714037</v>
      </c>
      <c r="AU1308" s="95">
        <v>12505304</v>
      </c>
      <c r="AV1308" s="95">
        <v>3964</v>
      </c>
      <c r="AW1308" s="95">
        <v>3881</v>
      </c>
      <c r="AX1308" s="72">
        <v>322.85000000000002</v>
      </c>
      <c r="AY1308" s="72">
        <v>299.48</v>
      </c>
      <c r="AZ1308" s="72">
        <v>622.33000000000004</v>
      </c>
      <c r="BA1308" s="95">
        <v>14047929</v>
      </c>
      <c r="BB1308" s="95">
        <v>12693108</v>
      </c>
      <c r="BC1308" s="95">
        <v>3626</v>
      </c>
      <c r="BD1308" s="95">
        <v>3532</v>
      </c>
      <c r="BE1308" s="72">
        <v>360.89</v>
      </c>
      <c r="BF1308" s="72">
        <v>297.60000000000002</v>
      </c>
      <c r="BG1308" s="72">
        <v>658.49</v>
      </c>
      <c r="BH1308" s="95">
        <v>15105531</v>
      </c>
      <c r="BI1308" s="95">
        <v>12120626</v>
      </c>
      <c r="BJ1308" s="95">
        <v>3488</v>
      </c>
      <c r="BK1308" s="95">
        <v>3394</v>
      </c>
      <c r="BL1308" s="72">
        <v>332.62</v>
      </c>
      <c r="BM1308" s="72">
        <v>326.02</v>
      </c>
      <c r="BN1308" s="72">
        <v>658.64</v>
      </c>
      <c r="BO1308" s="95">
        <v>13646651</v>
      </c>
      <c r="BP1308" s="95">
        <v>12957359</v>
      </c>
      <c r="BQ1308" s="95">
        <v>3419</v>
      </c>
      <c r="BR1308" s="95">
        <v>3312</v>
      </c>
      <c r="BS1308" s="72">
        <v>309.98</v>
      </c>
      <c r="BT1308" s="72">
        <v>331.95</v>
      </c>
      <c r="BU1308" s="72">
        <v>641.92999999999995</v>
      </c>
      <c r="BV1308" s="95">
        <v>14317344</v>
      </c>
      <c r="BW1308" s="95">
        <v>14909753</v>
      </c>
      <c r="BX1308" s="95">
        <v>3849</v>
      </c>
      <c r="BY1308" s="95">
        <v>3743</v>
      </c>
      <c r="BZ1308" s="95">
        <v>3924</v>
      </c>
      <c r="CA1308" s="95">
        <v>3580</v>
      </c>
      <c r="CB1308" s="95">
        <v>3443</v>
      </c>
      <c r="CC1308" s="95">
        <v>3368</v>
      </c>
      <c r="CD1308" s="95">
        <v>3797</v>
      </c>
      <c r="CE1308" s="72">
        <v>650.75523149000003</v>
      </c>
      <c r="CF1308" s="72">
        <v>676.59346364999999</v>
      </c>
      <c r="CG1308" s="72">
        <v>712.40329333</v>
      </c>
      <c r="CH1308" s="72">
        <v>716.50152150999998</v>
      </c>
      <c r="CI1308" s="72">
        <v>731.52548966999996</v>
      </c>
      <c r="CJ1308" s="96">
        <v>0.85565197640000001</v>
      </c>
      <c r="CK1308" s="96">
        <v>0.91979901289999999</v>
      </c>
      <c r="CL1308" s="96">
        <v>0.92432194820000002</v>
      </c>
      <c r="CM1308" s="96">
        <v>0.91924438429999999</v>
      </c>
      <c r="CN1308" s="96">
        <v>0.87752239539999999</v>
      </c>
      <c r="CO1308" s="96">
        <v>0.95017279740000005</v>
      </c>
      <c r="CP1308" s="96">
        <v>0.9464677856</v>
      </c>
      <c r="CQ1308" s="96">
        <v>0.99584056389999998</v>
      </c>
      <c r="CR1308" s="96">
        <v>0.95042086530000003</v>
      </c>
      <c r="CS1308" s="95">
        <v>3677</v>
      </c>
      <c r="CT1308" s="95">
        <v>3427</v>
      </c>
      <c r="CU1308" s="95">
        <v>3261</v>
      </c>
      <c r="CV1308" s="95">
        <v>3233</v>
      </c>
      <c r="CW1308" s="95">
        <v>3627</v>
      </c>
      <c r="CX1308" s="96">
        <v>0.93567760899999997</v>
      </c>
      <c r="CY1308" s="96">
        <v>0.92418317299999997</v>
      </c>
      <c r="CZ1308" s="96">
        <v>0.97470333300000001</v>
      </c>
      <c r="DA1308" s="96">
        <v>0.96864618499999999</v>
      </c>
      <c r="DB1308" s="96">
        <v>0.95090252200000003</v>
      </c>
      <c r="DC1308">
        <v>2013</v>
      </c>
      <c r="DD1308" s="6">
        <v>3572.4</v>
      </c>
      <c r="DE1308" s="96">
        <v>1.8529434E-3</v>
      </c>
      <c r="DF1308" s="72">
        <v>728.56</v>
      </c>
      <c r="DG1308" s="96">
        <v>1</v>
      </c>
      <c r="DH1308" s="72">
        <v>728.56</v>
      </c>
      <c r="DI1308" s="72">
        <v>718.46270806999996</v>
      </c>
      <c r="DJ1308" s="96">
        <v>1</v>
      </c>
      <c r="DK1308" s="72">
        <v>728.56</v>
      </c>
      <c r="DL1308" s="96">
        <v>1</v>
      </c>
      <c r="DM1308" s="72">
        <v>728.56</v>
      </c>
      <c r="DN1308" s="96">
        <v>1</v>
      </c>
      <c r="DO1308" s="96">
        <v>6.4349999999999997E-3</v>
      </c>
      <c r="DP1308" s="72">
        <v>4.6900000000000004</v>
      </c>
      <c r="DQ1308" s="72">
        <v>723.87</v>
      </c>
      <c r="DR1308" t="s">
        <v>894</v>
      </c>
      <c r="DT1308" t="s">
        <v>841</v>
      </c>
    </row>
    <row r="1309" spans="1:124" x14ac:dyDescent="0.3">
      <c r="A1309" t="s">
        <v>895</v>
      </c>
      <c r="B1309">
        <v>23710</v>
      </c>
      <c r="C1309" s="95">
        <v>6618</v>
      </c>
      <c r="D1309" s="95">
        <v>25670485</v>
      </c>
      <c r="E1309" s="95">
        <v>6531</v>
      </c>
      <c r="F1309" s="95">
        <v>23444140</v>
      </c>
      <c r="G1309" s="95">
        <v>1286</v>
      </c>
      <c r="H1309" s="95">
        <v>3691808</v>
      </c>
      <c r="I1309" s="95">
        <v>1173</v>
      </c>
      <c r="J1309" s="95">
        <v>4170017</v>
      </c>
      <c r="K1309" s="95">
        <v>6010</v>
      </c>
      <c r="L1309" s="95">
        <v>25671745</v>
      </c>
      <c r="M1309" s="95">
        <v>5921</v>
      </c>
      <c r="N1309" s="95">
        <v>22732694</v>
      </c>
      <c r="O1309" s="95">
        <v>1280</v>
      </c>
      <c r="P1309" s="95">
        <v>4622372</v>
      </c>
      <c r="Q1309" s="95">
        <v>1175</v>
      </c>
      <c r="R1309" s="95">
        <v>4708871</v>
      </c>
      <c r="S1309" s="95">
        <v>5609</v>
      </c>
      <c r="T1309" s="95">
        <v>27236228</v>
      </c>
      <c r="U1309" s="95">
        <v>5497</v>
      </c>
      <c r="V1309" s="95">
        <v>22108625</v>
      </c>
      <c r="W1309" s="95">
        <v>1275</v>
      </c>
      <c r="X1309" s="95">
        <v>4794050</v>
      </c>
      <c r="Y1309" s="95">
        <v>1167</v>
      </c>
      <c r="Z1309" s="95">
        <v>4735928</v>
      </c>
      <c r="AA1309" s="95">
        <v>5449</v>
      </c>
      <c r="AB1309" s="95">
        <v>23732633</v>
      </c>
      <c r="AC1309" s="95">
        <v>5331</v>
      </c>
      <c r="AD1309" s="95">
        <v>22524832</v>
      </c>
      <c r="AE1309" s="95">
        <v>1310</v>
      </c>
      <c r="AF1309" s="95">
        <v>4482389</v>
      </c>
      <c r="AG1309" s="95">
        <v>1207</v>
      </c>
      <c r="AH1309" s="95">
        <v>5059773</v>
      </c>
      <c r="AI1309" s="95">
        <v>6486</v>
      </c>
      <c r="AJ1309" s="95">
        <v>28538266</v>
      </c>
      <c r="AK1309" s="95">
        <v>6358</v>
      </c>
      <c r="AL1309" s="95">
        <v>28196319.899999999</v>
      </c>
      <c r="AM1309" s="95">
        <v>1436</v>
      </c>
      <c r="AN1309" s="95">
        <v>5475394</v>
      </c>
      <c r="AO1309" s="95">
        <v>1330</v>
      </c>
      <c r="AP1309" s="95">
        <v>6114868</v>
      </c>
      <c r="AQ1309" s="72">
        <v>309.57</v>
      </c>
      <c r="AR1309" s="72">
        <v>298.7</v>
      </c>
      <c r="AS1309" s="72">
        <v>608.27</v>
      </c>
      <c r="AT1309" s="95">
        <v>29362293</v>
      </c>
      <c r="AU1309" s="95">
        <v>27614157</v>
      </c>
      <c r="AV1309" s="95">
        <v>7904</v>
      </c>
      <c r="AW1309" s="95">
        <v>7704</v>
      </c>
      <c r="AX1309" s="72">
        <v>346.3</v>
      </c>
      <c r="AY1309" s="72">
        <v>322.27</v>
      </c>
      <c r="AZ1309" s="72">
        <v>668.57</v>
      </c>
      <c r="BA1309" s="95">
        <v>30294117</v>
      </c>
      <c r="BB1309" s="95">
        <v>27441565</v>
      </c>
      <c r="BC1309" s="95">
        <v>7290</v>
      </c>
      <c r="BD1309" s="95">
        <v>7096</v>
      </c>
      <c r="BE1309" s="72">
        <v>387.74</v>
      </c>
      <c r="BF1309" s="72">
        <v>335.69</v>
      </c>
      <c r="BG1309" s="72">
        <v>723.43</v>
      </c>
      <c r="BH1309" s="95">
        <v>32030278</v>
      </c>
      <c r="BI1309" s="95">
        <v>26844553</v>
      </c>
      <c r="BJ1309" s="95">
        <v>6884</v>
      </c>
      <c r="BK1309" s="95">
        <v>6664</v>
      </c>
      <c r="BL1309" s="72">
        <v>347.87</v>
      </c>
      <c r="BM1309" s="72">
        <v>351.59</v>
      </c>
      <c r="BN1309" s="72">
        <v>699.46</v>
      </c>
      <c r="BO1309" s="95">
        <v>28215022</v>
      </c>
      <c r="BP1309" s="95">
        <v>27584605</v>
      </c>
      <c r="BQ1309" s="95">
        <v>6759</v>
      </c>
      <c r="BR1309" s="95">
        <v>6538</v>
      </c>
      <c r="BS1309" s="72">
        <v>357.8</v>
      </c>
      <c r="BT1309" s="72">
        <v>371.91</v>
      </c>
      <c r="BU1309" s="72">
        <v>729.71</v>
      </c>
      <c r="BV1309" s="95">
        <v>34013660</v>
      </c>
      <c r="BW1309" s="95">
        <v>34311187.899999999</v>
      </c>
      <c r="BX1309" s="95">
        <v>7922</v>
      </c>
      <c r="BY1309" s="95">
        <v>7688</v>
      </c>
      <c r="BZ1309" s="95">
        <v>7809</v>
      </c>
      <c r="CA1309" s="95">
        <v>7196</v>
      </c>
      <c r="CB1309" s="95">
        <v>6778</v>
      </c>
      <c r="CC1309" s="95">
        <v>6654</v>
      </c>
      <c r="CD1309" s="95">
        <v>7808</v>
      </c>
      <c r="CE1309" s="72">
        <v>650.75523149000003</v>
      </c>
      <c r="CF1309" s="72">
        <v>676.59346364999999</v>
      </c>
      <c r="CG1309" s="72">
        <v>712.40329333</v>
      </c>
      <c r="CH1309" s="72">
        <v>716.50152150999998</v>
      </c>
      <c r="CI1309" s="72">
        <v>731.52548966999996</v>
      </c>
      <c r="CJ1309" s="96">
        <v>0.93471396090000003</v>
      </c>
      <c r="CK1309" s="96">
        <v>0.98814138169999999</v>
      </c>
      <c r="CL1309" s="96">
        <v>1.0154781803999999</v>
      </c>
      <c r="CM1309" s="96">
        <v>0.97621565200000004</v>
      </c>
      <c r="CN1309" s="96">
        <v>0.99751821409999997</v>
      </c>
      <c r="CO1309" s="96">
        <v>0.92535358219999997</v>
      </c>
      <c r="CP1309" s="96">
        <v>1.0616628029999999</v>
      </c>
      <c r="CQ1309" s="96">
        <v>0.99584056389999998</v>
      </c>
      <c r="CR1309" s="96">
        <v>1.0660970138000001</v>
      </c>
      <c r="CS1309" s="95">
        <v>7409</v>
      </c>
      <c r="CT1309" s="95">
        <v>6902</v>
      </c>
      <c r="CU1309" s="95">
        <v>6519</v>
      </c>
      <c r="CV1309" s="95">
        <v>6415</v>
      </c>
      <c r="CW1309" s="95">
        <v>7508</v>
      </c>
      <c r="CX1309" s="96">
        <v>0.92485531099999996</v>
      </c>
      <c r="CY1309" s="96">
        <v>0.89502299299999999</v>
      </c>
      <c r="CZ1309" s="96">
        <v>0.94312617200000004</v>
      </c>
      <c r="DA1309" s="96">
        <v>0.93925270699999996</v>
      </c>
      <c r="DB1309" s="96">
        <v>0.92642058000000005</v>
      </c>
      <c r="DC1309">
        <v>2013</v>
      </c>
      <c r="DD1309" s="6">
        <v>7138</v>
      </c>
      <c r="DE1309" s="96">
        <v>3.4962748E-3</v>
      </c>
      <c r="DF1309" s="72">
        <v>815.89</v>
      </c>
      <c r="DG1309" s="96">
        <v>1</v>
      </c>
      <c r="DH1309" s="72">
        <v>815.89</v>
      </c>
      <c r="DI1309" s="72">
        <v>718.46270806999996</v>
      </c>
      <c r="DJ1309" s="96">
        <v>1</v>
      </c>
      <c r="DK1309" s="72">
        <v>815.89</v>
      </c>
      <c r="DL1309" s="96">
        <v>1</v>
      </c>
      <c r="DM1309" s="72">
        <v>815.89</v>
      </c>
      <c r="DN1309" s="96">
        <v>1</v>
      </c>
      <c r="DO1309" s="96">
        <v>1.1136999999999999E-2</v>
      </c>
      <c r="DP1309" s="72">
        <v>9.09</v>
      </c>
      <c r="DQ1309" s="72">
        <v>806.8</v>
      </c>
      <c r="DR1309" t="s">
        <v>895</v>
      </c>
      <c r="DT1309" t="s">
        <v>841</v>
      </c>
    </row>
    <row r="1310" spans="1:124" x14ac:dyDescent="0.3">
      <c r="A1310" t="s">
        <v>896</v>
      </c>
      <c r="B1310">
        <v>23720</v>
      </c>
      <c r="C1310" s="95">
        <v>27955</v>
      </c>
      <c r="D1310" s="95">
        <v>119960542</v>
      </c>
      <c r="E1310" s="95">
        <v>27233</v>
      </c>
      <c r="F1310" s="95">
        <v>97831046</v>
      </c>
      <c r="G1310" s="95">
        <v>6572</v>
      </c>
      <c r="H1310" s="95">
        <v>21627747</v>
      </c>
      <c r="I1310" s="95">
        <v>5870</v>
      </c>
      <c r="J1310" s="95">
        <v>22413678</v>
      </c>
      <c r="K1310" s="95">
        <v>25737</v>
      </c>
      <c r="L1310" s="95">
        <v>116702746</v>
      </c>
      <c r="M1310" s="95">
        <v>24988</v>
      </c>
      <c r="N1310" s="95">
        <v>95608278</v>
      </c>
      <c r="O1310" s="95">
        <v>6751</v>
      </c>
      <c r="P1310" s="95">
        <v>25893621</v>
      </c>
      <c r="Q1310" s="95">
        <v>6043</v>
      </c>
      <c r="R1310" s="95">
        <v>24466771</v>
      </c>
      <c r="S1310" s="95">
        <v>25090</v>
      </c>
      <c r="T1310" s="95">
        <v>121576464</v>
      </c>
      <c r="U1310" s="95">
        <v>24275</v>
      </c>
      <c r="V1310" s="95">
        <v>95998245</v>
      </c>
      <c r="W1310" s="95">
        <v>6828</v>
      </c>
      <c r="X1310" s="95">
        <v>26509674</v>
      </c>
      <c r="Y1310" s="95">
        <v>6129</v>
      </c>
      <c r="Z1310" s="95">
        <v>26133541</v>
      </c>
      <c r="AA1310" s="95">
        <v>23085</v>
      </c>
      <c r="AB1310" s="95">
        <v>116957394</v>
      </c>
      <c r="AC1310" s="95">
        <v>22267</v>
      </c>
      <c r="AD1310" s="95">
        <v>91723633</v>
      </c>
      <c r="AE1310" s="95">
        <v>7063</v>
      </c>
      <c r="AF1310" s="95">
        <v>29995041</v>
      </c>
      <c r="AG1310" s="95">
        <v>6361</v>
      </c>
      <c r="AH1310" s="95">
        <v>27443052</v>
      </c>
      <c r="AI1310" s="95">
        <v>25743</v>
      </c>
      <c r="AJ1310" s="95">
        <v>132787242.45999999</v>
      </c>
      <c r="AK1310" s="95">
        <v>24923</v>
      </c>
      <c r="AL1310" s="95">
        <v>105275038.13</v>
      </c>
      <c r="AM1310" s="95">
        <v>7485</v>
      </c>
      <c r="AN1310" s="95">
        <v>31381096</v>
      </c>
      <c r="AO1310" s="95">
        <v>6837</v>
      </c>
      <c r="AP1310" s="95">
        <v>31524880</v>
      </c>
      <c r="AQ1310" s="72">
        <v>341.73</v>
      </c>
      <c r="AR1310" s="72">
        <v>302.7</v>
      </c>
      <c r="AS1310" s="72">
        <v>644.42999999999995</v>
      </c>
      <c r="AT1310" s="95">
        <v>141588289</v>
      </c>
      <c r="AU1310" s="95">
        <v>120244724</v>
      </c>
      <c r="AV1310" s="95">
        <v>34527</v>
      </c>
      <c r="AW1310" s="95">
        <v>33103</v>
      </c>
      <c r="AX1310" s="72">
        <v>365.77</v>
      </c>
      <c r="AY1310" s="72">
        <v>322.45999999999998</v>
      </c>
      <c r="AZ1310" s="72">
        <v>688.23</v>
      </c>
      <c r="BA1310" s="95">
        <v>142596367</v>
      </c>
      <c r="BB1310" s="95">
        <v>120075049</v>
      </c>
      <c r="BC1310" s="95">
        <v>32488</v>
      </c>
      <c r="BD1310" s="95">
        <v>31031</v>
      </c>
      <c r="BE1310" s="72">
        <v>386.63</v>
      </c>
      <c r="BF1310" s="72">
        <v>334.75</v>
      </c>
      <c r="BG1310" s="72">
        <v>721.38</v>
      </c>
      <c r="BH1310" s="95">
        <v>148086138</v>
      </c>
      <c r="BI1310" s="95">
        <v>122131786</v>
      </c>
      <c r="BJ1310" s="95">
        <v>31918</v>
      </c>
      <c r="BK1310" s="95">
        <v>30404</v>
      </c>
      <c r="BL1310" s="72">
        <v>406.2</v>
      </c>
      <c r="BM1310" s="72">
        <v>346.88</v>
      </c>
      <c r="BN1310" s="72">
        <v>753.08</v>
      </c>
      <c r="BO1310" s="95">
        <v>146952435</v>
      </c>
      <c r="BP1310" s="95">
        <v>119166685</v>
      </c>
      <c r="BQ1310" s="95">
        <v>30148</v>
      </c>
      <c r="BR1310" s="95">
        <v>28628</v>
      </c>
      <c r="BS1310" s="72">
        <v>411.72</v>
      </c>
      <c r="BT1310" s="72">
        <v>358.94</v>
      </c>
      <c r="BU1310" s="72">
        <v>770.66</v>
      </c>
      <c r="BV1310" s="95">
        <v>164168338.46000001</v>
      </c>
      <c r="BW1310" s="95">
        <v>136799918.13</v>
      </c>
      <c r="BX1310" s="95">
        <v>33228</v>
      </c>
      <c r="BY1310" s="95">
        <v>31760</v>
      </c>
      <c r="BZ1310" s="95">
        <v>33848</v>
      </c>
      <c r="CA1310" s="95">
        <v>31784</v>
      </c>
      <c r="CB1310" s="95">
        <v>31188</v>
      </c>
      <c r="CC1310" s="95">
        <v>29426</v>
      </c>
      <c r="CD1310" s="95">
        <v>32510</v>
      </c>
      <c r="CE1310" s="72">
        <v>650.75523149000003</v>
      </c>
      <c r="CF1310" s="72">
        <v>676.59346364999999</v>
      </c>
      <c r="CG1310" s="72">
        <v>712.40329333</v>
      </c>
      <c r="CH1310" s="72">
        <v>716.50152150999998</v>
      </c>
      <c r="CI1310" s="72">
        <v>731.52548966999996</v>
      </c>
      <c r="CJ1310" s="96">
        <v>0.99028016809999997</v>
      </c>
      <c r="CK1310" s="96">
        <v>1.0171987122999999</v>
      </c>
      <c r="CL1310" s="96">
        <v>1.0126005968</v>
      </c>
      <c r="CM1310" s="96">
        <v>1.0510515014999999</v>
      </c>
      <c r="CN1310" s="96">
        <v>1.0534971247</v>
      </c>
      <c r="CO1310" s="96">
        <v>1.0064704483</v>
      </c>
      <c r="CP1310" s="96">
        <v>1.0183365268</v>
      </c>
      <c r="CQ1310" s="96">
        <v>0.99584056389999998</v>
      </c>
      <c r="CR1310" s="96">
        <v>1.0225897782</v>
      </c>
      <c r="CS1310" s="95">
        <v>32697</v>
      </c>
      <c r="CT1310" s="95">
        <v>30807</v>
      </c>
      <c r="CU1310" s="95">
        <v>30140</v>
      </c>
      <c r="CV1310" s="95">
        <v>27856</v>
      </c>
      <c r="CW1310" s="95">
        <v>31053</v>
      </c>
      <c r="CX1310" s="96">
        <v>0.99038118900000005</v>
      </c>
      <c r="CY1310" s="96">
        <v>1.0034834399999999</v>
      </c>
      <c r="CZ1310" s="96">
        <v>1.0163733690000001</v>
      </c>
      <c r="DA1310" s="96">
        <v>1.0164893850000001</v>
      </c>
      <c r="DB1310" s="96">
        <v>1.0077756280000001</v>
      </c>
      <c r="DC1310">
        <v>2013</v>
      </c>
      <c r="DD1310" s="6">
        <v>30985.200000000001</v>
      </c>
      <c r="DE1310" s="96">
        <v>8.9313354000000005E-3</v>
      </c>
      <c r="DF1310" s="72">
        <v>778.32</v>
      </c>
      <c r="DG1310" s="96">
        <v>1</v>
      </c>
      <c r="DH1310" s="72">
        <v>778.32</v>
      </c>
      <c r="DI1310" s="72">
        <v>778.32</v>
      </c>
      <c r="DJ1310" s="96">
        <v>1</v>
      </c>
      <c r="DK1310" s="72">
        <v>778.32</v>
      </c>
      <c r="DL1310" s="96">
        <v>1</v>
      </c>
      <c r="DM1310" s="72">
        <v>778.32</v>
      </c>
      <c r="DN1310" s="96">
        <v>1</v>
      </c>
      <c r="DO1310" s="96">
        <v>1.8030000000000001E-2</v>
      </c>
      <c r="DP1310" s="72">
        <v>14.03</v>
      </c>
      <c r="DQ1310" s="72">
        <v>764.29</v>
      </c>
      <c r="DR1310" t="s">
        <v>896</v>
      </c>
      <c r="DT1310" t="s">
        <v>841</v>
      </c>
    </row>
    <row r="1311" spans="1:124" x14ac:dyDescent="0.3">
      <c r="A1311" t="s">
        <v>58</v>
      </c>
      <c r="B1311">
        <v>23730</v>
      </c>
      <c r="C1311" s="95">
        <v>21291</v>
      </c>
      <c r="D1311" s="95">
        <v>80726765</v>
      </c>
      <c r="E1311" s="95">
        <v>20622</v>
      </c>
      <c r="F1311" s="95">
        <v>78017813</v>
      </c>
      <c r="G1311" s="95">
        <v>4300</v>
      </c>
      <c r="H1311" s="95">
        <v>14884234</v>
      </c>
      <c r="I1311" s="95">
        <v>3752</v>
      </c>
      <c r="J1311" s="95">
        <v>15986791</v>
      </c>
      <c r="K1311" s="95">
        <v>19235</v>
      </c>
      <c r="L1311" s="95">
        <v>78110490</v>
      </c>
      <c r="M1311" s="95">
        <v>18514</v>
      </c>
      <c r="N1311" s="95">
        <v>74157891</v>
      </c>
      <c r="O1311" s="95">
        <v>4376</v>
      </c>
      <c r="P1311" s="95">
        <v>14164543</v>
      </c>
      <c r="Q1311" s="95">
        <v>3819</v>
      </c>
      <c r="R1311" s="95">
        <v>16829110</v>
      </c>
      <c r="S1311" s="95">
        <v>18492</v>
      </c>
      <c r="T1311" s="95">
        <v>82240078</v>
      </c>
      <c r="U1311" s="95">
        <v>17736</v>
      </c>
      <c r="V1311" s="95">
        <v>73377831</v>
      </c>
      <c r="W1311" s="95">
        <v>4361</v>
      </c>
      <c r="X1311" s="95">
        <v>16344095</v>
      </c>
      <c r="Y1311" s="95">
        <v>3820</v>
      </c>
      <c r="Z1311" s="95">
        <v>17108074</v>
      </c>
      <c r="AA1311" s="95">
        <v>18282</v>
      </c>
      <c r="AB1311" s="95">
        <v>77996240</v>
      </c>
      <c r="AC1311" s="95">
        <v>17510</v>
      </c>
      <c r="AD1311" s="95">
        <v>74532437</v>
      </c>
      <c r="AE1311" s="95">
        <v>4460</v>
      </c>
      <c r="AF1311" s="95">
        <v>16224597</v>
      </c>
      <c r="AG1311" s="95">
        <v>3937</v>
      </c>
      <c r="AH1311" s="95">
        <v>18557130</v>
      </c>
      <c r="AI1311" s="95">
        <v>21139</v>
      </c>
      <c r="AJ1311" s="95">
        <v>90599906.480000004</v>
      </c>
      <c r="AK1311" s="95">
        <v>20327</v>
      </c>
      <c r="AL1311" s="95">
        <v>90498479.980000004</v>
      </c>
      <c r="AM1311" s="95">
        <v>4845</v>
      </c>
      <c r="AN1311" s="95">
        <v>16595902</v>
      </c>
      <c r="AO1311" s="95">
        <v>4317</v>
      </c>
      <c r="AP1311" s="95">
        <v>20511663</v>
      </c>
      <c r="AQ1311" s="72">
        <v>311.33999999999997</v>
      </c>
      <c r="AR1311" s="72">
        <v>321.39999999999998</v>
      </c>
      <c r="AS1311" s="72">
        <v>632.74</v>
      </c>
      <c r="AT1311" s="95">
        <v>95610999</v>
      </c>
      <c r="AU1311" s="95">
        <v>94004604</v>
      </c>
      <c r="AV1311" s="95">
        <v>25591</v>
      </c>
      <c r="AW1311" s="95">
        <v>24374</v>
      </c>
      <c r="AX1311" s="72">
        <v>325.68</v>
      </c>
      <c r="AY1311" s="72">
        <v>339.51</v>
      </c>
      <c r="AZ1311" s="72">
        <v>665.19</v>
      </c>
      <c r="BA1311" s="95">
        <v>92275033</v>
      </c>
      <c r="BB1311" s="95">
        <v>90987001</v>
      </c>
      <c r="BC1311" s="95">
        <v>23611</v>
      </c>
      <c r="BD1311" s="95">
        <v>22333</v>
      </c>
      <c r="BE1311" s="72">
        <v>359.49</v>
      </c>
      <c r="BF1311" s="72">
        <v>349.81</v>
      </c>
      <c r="BG1311" s="72">
        <v>709.3</v>
      </c>
      <c r="BH1311" s="95">
        <v>98584173</v>
      </c>
      <c r="BI1311" s="95">
        <v>90485905</v>
      </c>
      <c r="BJ1311" s="95">
        <v>22853</v>
      </c>
      <c r="BK1311" s="95">
        <v>21556</v>
      </c>
      <c r="BL1311" s="72">
        <v>345.25</v>
      </c>
      <c r="BM1311" s="72">
        <v>361.7</v>
      </c>
      <c r="BN1311" s="72">
        <v>706.95</v>
      </c>
      <c r="BO1311" s="95">
        <v>94220837</v>
      </c>
      <c r="BP1311" s="95">
        <v>93089567</v>
      </c>
      <c r="BQ1311" s="95">
        <v>22742</v>
      </c>
      <c r="BR1311" s="95">
        <v>21447</v>
      </c>
      <c r="BS1311" s="72">
        <v>343.79</v>
      </c>
      <c r="BT1311" s="72">
        <v>375.38</v>
      </c>
      <c r="BU1311" s="72">
        <v>719.17</v>
      </c>
      <c r="BV1311" s="95">
        <v>107195808.48</v>
      </c>
      <c r="BW1311" s="95">
        <v>111010142.98</v>
      </c>
      <c r="BX1311" s="95">
        <v>25984</v>
      </c>
      <c r="BY1311" s="95">
        <v>24644</v>
      </c>
      <c r="BZ1311" s="95">
        <v>25011</v>
      </c>
      <c r="CA1311" s="95">
        <v>22994</v>
      </c>
      <c r="CB1311" s="95">
        <v>22228</v>
      </c>
      <c r="CC1311" s="95">
        <v>22127</v>
      </c>
      <c r="CD1311" s="95">
        <v>25328</v>
      </c>
      <c r="CE1311" s="72">
        <v>650.75523149000003</v>
      </c>
      <c r="CF1311" s="72">
        <v>676.59346364999999</v>
      </c>
      <c r="CG1311" s="72">
        <v>712.40329333</v>
      </c>
      <c r="CH1311" s="72">
        <v>716.50152150999998</v>
      </c>
      <c r="CI1311" s="72">
        <v>731.52548966999996</v>
      </c>
      <c r="CJ1311" s="96">
        <v>0.97231642460000001</v>
      </c>
      <c r="CK1311" s="96">
        <v>0.98314576730000003</v>
      </c>
      <c r="CL1311" s="96">
        <v>0.99564390930000002</v>
      </c>
      <c r="CM1311" s="96">
        <v>0.98666922369999999</v>
      </c>
      <c r="CN1311" s="96">
        <v>0.98310996699999997</v>
      </c>
      <c r="CO1311" s="96">
        <v>1.079723086</v>
      </c>
      <c r="CP1311" s="96">
        <v>0.91150876660000002</v>
      </c>
      <c r="CQ1311" s="96">
        <v>0.99584056389999998</v>
      </c>
      <c r="CR1311" s="96">
        <v>0.91531583419999996</v>
      </c>
      <c r="CS1311" s="95">
        <v>23881</v>
      </c>
      <c r="CT1311" s="95">
        <v>21960</v>
      </c>
      <c r="CU1311" s="95">
        <v>21170</v>
      </c>
      <c r="CV1311" s="95">
        <v>21006</v>
      </c>
      <c r="CW1311" s="95">
        <v>24021</v>
      </c>
      <c r="CX1311" s="96">
        <v>1.081343811</v>
      </c>
      <c r="CY1311" s="96">
        <v>1.0887668269999999</v>
      </c>
      <c r="CZ1311" s="96">
        <v>1.088226914</v>
      </c>
      <c r="DA1311" s="96">
        <v>1.089936697</v>
      </c>
      <c r="DB1311" s="96">
        <v>1.0534178430000001</v>
      </c>
      <c r="DC1311">
        <v>2013</v>
      </c>
      <c r="DD1311" s="6">
        <v>22870.799999999999</v>
      </c>
      <c r="DE1311" s="96">
        <v>4.4442796E-3</v>
      </c>
      <c r="DF1311" s="72">
        <v>699.83</v>
      </c>
      <c r="DG1311" s="96">
        <v>1</v>
      </c>
      <c r="DH1311" s="72">
        <v>699.83</v>
      </c>
      <c r="DI1311" s="72">
        <v>811.68970725999998</v>
      </c>
      <c r="DJ1311" s="96">
        <v>1</v>
      </c>
      <c r="DK1311" s="72">
        <v>699.83</v>
      </c>
      <c r="DL1311" s="96">
        <v>1</v>
      </c>
      <c r="DM1311" s="72">
        <v>699.83</v>
      </c>
      <c r="DN1311" s="96">
        <v>1</v>
      </c>
      <c r="DO1311" s="96">
        <v>1.2586E-2</v>
      </c>
      <c r="DP1311" s="72">
        <v>8.81</v>
      </c>
      <c r="DQ1311" s="72">
        <v>691.02</v>
      </c>
      <c r="DR1311" t="s">
        <v>58</v>
      </c>
      <c r="DT1311" t="s">
        <v>841</v>
      </c>
    </row>
    <row r="1312" spans="1:124" x14ac:dyDescent="0.3">
      <c r="A1312" t="s">
        <v>568</v>
      </c>
      <c r="B1312">
        <v>23740</v>
      </c>
      <c r="C1312" s="95">
        <v>8066</v>
      </c>
      <c r="D1312" s="95">
        <v>32474023</v>
      </c>
      <c r="E1312" s="95">
        <v>7814</v>
      </c>
      <c r="F1312" s="95">
        <v>24259192</v>
      </c>
      <c r="G1312" s="95">
        <v>1606</v>
      </c>
      <c r="H1312" s="95">
        <v>5021464</v>
      </c>
      <c r="I1312" s="95">
        <v>1440</v>
      </c>
      <c r="J1312" s="95">
        <v>4121730</v>
      </c>
      <c r="K1312" s="95">
        <v>7242</v>
      </c>
      <c r="L1312" s="95">
        <v>30820357</v>
      </c>
      <c r="M1312" s="95">
        <v>6957</v>
      </c>
      <c r="N1312" s="95">
        <v>21732567</v>
      </c>
      <c r="O1312" s="95">
        <v>1615</v>
      </c>
      <c r="P1312" s="95">
        <v>5108712</v>
      </c>
      <c r="Q1312" s="95">
        <v>1427</v>
      </c>
      <c r="R1312" s="95">
        <v>4457523</v>
      </c>
      <c r="S1312" s="95">
        <v>6988</v>
      </c>
      <c r="T1312" s="95">
        <v>31283567</v>
      </c>
      <c r="U1312" s="95">
        <v>6663</v>
      </c>
      <c r="V1312" s="95">
        <v>20198905</v>
      </c>
      <c r="W1312" s="95">
        <v>1630</v>
      </c>
      <c r="X1312" s="95">
        <v>5877113</v>
      </c>
      <c r="Y1312" s="95">
        <v>1432</v>
      </c>
      <c r="Z1312" s="95">
        <v>4647479</v>
      </c>
      <c r="AA1312" s="95">
        <v>6905</v>
      </c>
      <c r="AB1312" s="95">
        <v>28069612</v>
      </c>
      <c r="AC1312" s="95">
        <v>6580</v>
      </c>
      <c r="AD1312" s="95">
        <v>22057347</v>
      </c>
      <c r="AE1312" s="95">
        <v>1608</v>
      </c>
      <c r="AF1312" s="95">
        <v>6569052</v>
      </c>
      <c r="AG1312" s="95">
        <v>1425</v>
      </c>
      <c r="AH1312" s="95">
        <v>5717672</v>
      </c>
      <c r="AI1312" s="95">
        <v>7961</v>
      </c>
      <c r="AJ1312" s="95">
        <v>30899403</v>
      </c>
      <c r="AK1312" s="95">
        <v>7635</v>
      </c>
      <c r="AL1312" s="95">
        <v>26576804</v>
      </c>
      <c r="AM1312" s="95">
        <v>1644</v>
      </c>
      <c r="AN1312" s="95">
        <v>5742174</v>
      </c>
      <c r="AO1312" s="95">
        <v>1468</v>
      </c>
      <c r="AP1312" s="95">
        <v>5786463</v>
      </c>
      <c r="AQ1312" s="72">
        <v>323.06</v>
      </c>
      <c r="AR1312" s="72">
        <v>255.57</v>
      </c>
      <c r="AS1312" s="72">
        <v>578.63</v>
      </c>
      <c r="AT1312" s="95">
        <v>37495487</v>
      </c>
      <c r="AU1312" s="95">
        <v>28380922</v>
      </c>
      <c r="AV1312" s="95">
        <v>9672</v>
      </c>
      <c r="AW1312" s="95">
        <v>9254</v>
      </c>
      <c r="AX1312" s="72">
        <v>338.05</v>
      </c>
      <c r="AY1312" s="72">
        <v>260.32</v>
      </c>
      <c r="AZ1312" s="72">
        <v>598.37</v>
      </c>
      <c r="BA1312" s="95">
        <v>35929069</v>
      </c>
      <c r="BB1312" s="95">
        <v>26190090</v>
      </c>
      <c r="BC1312" s="95">
        <v>8857</v>
      </c>
      <c r="BD1312" s="95">
        <v>8384</v>
      </c>
      <c r="BE1312" s="72">
        <v>359.33</v>
      </c>
      <c r="BF1312" s="72">
        <v>255.78</v>
      </c>
      <c r="BG1312" s="72">
        <v>615.11</v>
      </c>
      <c r="BH1312" s="95">
        <v>37160680</v>
      </c>
      <c r="BI1312" s="95">
        <v>24846384</v>
      </c>
      <c r="BJ1312" s="95">
        <v>8618</v>
      </c>
      <c r="BK1312" s="95">
        <v>8095</v>
      </c>
      <c r="BL1312" s="72">
        <v>339.08</v>
      </c>
      <c r="BM1312" s="72">
        <v>289.14</v>
      </c>
      <c r="BN1312" s="72">
        <v>628.22</v>
      </c>
      <c r="BO1312" s="95">
        <v>34638664</v>
      </c>
      <c r="BP1312" s="95">
        <v>27775019</v>
      </c>
      <c r="BQ1312" s="95">
        <v>8513</v>
      </c>
      <c r="BR1312" s="95">
        <v>8005</v>
      </c>
      <c r="BS1312" s="72">
        <v>317.89999999999998</v>
      </c>
      <c r="BT1312" s="72">
        <v>296.27</v>
      </c>
      <c r="BU1312" s="72">
        <v>614.16999999999996</v>
      </c>
      <c r="BV1312" s="95">
        <v>36641577</v>
      </c>
      <c r="BW1312" s="95">
        <v>32363267</v>
      </c>
      <c r="BX1312" s="95">
        <v>9605</v>
      </c>
      <c r="BY1312" s="95">
        <v>9103</v>
      </c>
      <c r="BZ1312" s="95">
        <v>9473</v>
      </c>
      <c r="CA1312" s="95">
        <v>8629</v>
      </c>
      <c r="CB1312" s="95">
        <v>8366</v>
      </c>
      <c r="CC1312" s="95">
        <v>8272</v>
      </c>
      <c r="CD1312" s="95">
        <v>9359</v>
      </c>
      <c r="CE1312" s="72">
        <v>650.75523149000003</v>
      </c>
      <c r="CF1312" s="72">
        <v>676.59346364999999</v>
      </c>
      <c r="CG1312" s="72">
        <v>712.40329333</v>
      </c>
      <c r="CH1312" s="72">
        <v>716.50152150999998</v>
      </c>
      <c r="CI1312" s="72">
        <v>731.52548966999996</v>
      </c>
      <c r="CJ1312" s="96">
        <v>0.88916688180000003</v>
      </c>
      <c r="CK1312" s="96">
        <v>0.88438631489999997</v>
      </c>
      <c r="CL1312" s="96">
        <v>0.86342947280000004</v>
      </c>
      <c r="CM1312" s="96">
        <v>0.87678808929999996</v>
      </c>
      <c r="CN1312" s="96">
        <v>0.8395742987</v>
      </c>
      <c r="CO1312" s="96">
        <v>0.93058948969999999</v>
      </c>
      <c r="CP1312" s="96">
        <v>0.93561019239999998</v>
      </c>
      <c r="CQ1312" s="96">
        <v>0.99584056389999998</v>
      </c>
      <c r="CR1312" s="96">
        <v>0.93951792359999997</v>
      </c>
      <c r="CS1312" s="95">
        <v>9282</v>
      </c>
      <c r="CT1312" s="95">
        <v>8536</v>
      </c>
      <c r="CU1312" s="95">
        <v>8225</v>
      </c>
      <c r="CV1312" s="95">
        <v>8193</v>
      </c>
      <c r="CW1312" s="95">
        <v>9371</v>
      </c>
      <c r="CX1312" s="96">
        <v>0.92711792999999998</v>
      </c>
      <c r="CY1312" s="96">
        <v>0.93118558100000004</v>
      </c>
      <c r="CZ1312" s="96">
        <v>0.92746709699999996</v>
      </c>
      <c r="DA1312" s="96">
        <v>0.92898088400000001</v>
      </c>
      <c r="DB1312" s="96">
        <v>0.93763204300000003</v>
      </c>
      <c r="DC1312">
        <v>2013</v>
      </c>
      <c r="DD1312" s="6">
        <v>8568.2000000000007</v>
      </c>
      <c r="DE1312" s="96">
        <v>6.6608465000000004E-3</v>
      </c>
      <c r="DF1312" s="72">
        <v>716.73</v>
      </c>
      <c r="DG1312" s="96">
        <v>1</v>
      </c>
      <c r="DH1312" s="72">
        <v>716.73</v>
      </c>
      <c r="DI1312" s="72">
        <v>718.46270806999996</v>
      </c>
      <c r="DJ1312" s="96">
        <v>1</v>
      </c>
      <c r="DK1312" s="72">
        <v>716.73</v>
      </c>
      <c r="DL1312" s="96">
        <v>1</v>
      </c>
      <c r="DM1312" s="72">
        <v>716.73</v>
      </c>
      <c r="DN1312" s="96">
        <v>0.99958350689999997</v>
      </c>
      <c r="DO1312" s="96">
        <v>2.401E-2</v>
      </c>
      <c r="DP1312" s="72">
        <v>17.2</v>
      </c>
      <c r="DQ1312" s="72">
        <v>699.53</v>
      </c>
      <c r="DR1312" t="s">
        <v>568</v>
      </c>
      <c r="DT1312" t="s">
        <v>841</v>
      </c>
    </row>
    <row r="1313" spans="1:124" x14ac:dyDescent="0.3">
      <c r="A1313" t="s">
        <v>897</v>
      </c>
      <c r="B1313">
        <v>23750</v>
      </c>
      <c r="C1313" s="95">
        <v>6932</v>
      </c>
      <c r="D1313" s="95">
        <v>27627891</v>
      </c>
      <c r="E1313" s="95">
        <v>6746</v>
      </c>
      <c r="F1313" s="95">
        <v>24993670</v>
      </c>
      <c r="G1313" s="95">
        <v>1168</v>
      </c>
      <c r="H1313" s="95">
        <v>3487085</v>
      </c>
      <c r="I1313" s="95">
        <v>1038</v>
      </c>
      <c r="J1313" s="95">
        <v>3969901</v>
      </c>
      <c r="K1313" s="95">
        <v>6179</v>
      </c>
      <c r="L1313" s="95">
        <v>26323245</v>
      </c>
      <c r="M1313" s="95">
        <v>5986</v>
      </c>
      <c r="N1313" s="95">
        <v>24135293</v>
      </c>
      <c r="O1313" s="95">
        <v>1186</v>
      </c>
      <c r="P1313" s="95">
        <v>3900805</v>
      </c>
      <c r="Q1313" s="95">
        <v>1057</v>
      </c>
      <c r="R1313" s="95">
        <v>4551592</v>
      </c>
      <c r="S1313" s="95">
        <v>5954</v>
      </c>
      <c r="T1313" s="95">
        <v>26201214</v>
      </c>
      <c r="U1313" s="95">
        <v>5754</v>
      </c>
      <c r="V1313" s="95">
        <v>24276789</v>
      </c>
      <c r="W1313" s="95">
        <v>1217</v>
      </c>
      <c r="X1313" s="95">
        <v>3196633</v>
      </c>
      <c r="Y1313" s="95">
        <v>1073</v>
      </c>
      <c r="Z1313" s="95">
        <v>4332405</v>
      </c>
      <c r="AA1313" s="95">
        <v>5793</v>
      </c>
      <c r="AB1313" s="95">
        <v>24383689</v>
      </c>
      <c r="AC1313" s="95">
        <v>5584</v>
      </c>
      <c r="AD1313" s="95">
        <v>24596798</v>
      </c>
      <c r="AE1313" s="95">
        <v>1247</v>
      </c>
      <c r="AF1313" s="95">
        <v>4798373</v>
      </c>
      <c r="AG1313" s="95">
        <v>1112</v>
      </c>
      <c r="AH1313" s="95">
        <v>5617897</v>
      </c>
      <c r="AI1313" s="95">
        <v>6619</v>
      </c>
      <c r="AJ1313" s="95">
        <v>27404282</v>
      </c>
      <c r="AK1313" s="95">
        <v>6423</v>
      </c>
      <c r="AL1313" s="95">
        <v>29916748</v>
      </c>
      <c r="AM1313" s="95">
        <v>1320</v>
      </c>
      <c r="AN1313" s="95">
        <v>5755074</v>
      </c>
      <c r="AO1313" s="95">
        <v>1200</v>
      </c>
      <c r="AP1313" s="95">
        <v>6391591</v>
      </c>
      <c r="AQ1313" s="72">
        <v>320.11</v>
      </c>
      <c r="AR1313" s="72">
        <v>310.08</v>
      </c>
      <c r="AS1313" s="72">
        <v>630.19000000000005</v>
      </c>
      <c r="AT1313" s="95">
        <v>31114976</v>
      </c>
      <c r="AU1313" s="95">
        <v>28963571</v>
      </c>
      <c r="AV1313" s="95">
        <v>8100</v>
      </c>
      <c r="AW1313" s="95">
        <v>7784</v>
      </c>
      <c r="AX1313" s="72">
        <v>341.98</v>
      </c>
      <c r="AY1313" s="72">
        <v>339.43</v>
      </c>
      <c r="AZ1313" s="72">
        <v>681.41</v>
      </c>
      <c r="BA1313" s="95">
        <v>30224050</v>
      </c>
      <c r="BB1313" s="95">
        <v>28686885</v>
      </c>
      <c r="BC1313" s="95">
        <v>7365</v>
      </c>
      <c r="BD1313" s="95">
        <v>7043</v>
      </c>
      <c r="BE1313" s="72">
        <v>341.63</v>
      </c>
      <c r="BF1313" s="72">
        <v>349.22</v>
      </c>
      <c r="BG1313" s="72">
        <v>690.85</v>
      </c>
      <c r="BH1313" s="95">
        <v>29397847</v>
      </c>
      <c r="BI1313" s="95">
        <v>28609194</v>
      </c>
      <c r="BJ1313" s="95">
        <v>7171</v>
      </c>
      <c r="BK1313" s="95">
        <v>6827</v>
      </c>
      <c r="BL1313" s="72">
        <v>345.43</v>
      </c>
      <c r="BM1313" s="72">
        <v>376.03</v>
      </c>
      <c r="BN1313" s="72">
        <v>721.46</v>
      </c>
      <c r="BO1313" s="95">
        <v>29182062</v>
      </c>
      <c r="BP1313" s="95">
        <v>30214695</v>
      </c>
      <c r="BQ1313" s="95">
        <v>7040</v>
      </c>
      <c r="BR1313" s="95">
        <v>6696</v>
      </c>
      <c r="BS1313" s="72">
        <v>348.06</v>
      </c>
      <c r="BT1313" s="72">
        <v>396.92</v>
      </c>
      <c r="BU1313" s="72">
        <v>744.98</v>
      </c>
      <c r="BV1313" s="95">
        <v>33159356</v>
      </c>
      <c r="BW1313" s="95">
        <v>36308339</v>
      </c>
      <c r="BX1313" s="95">
        <v>7939</v>
      </c>
      <c r="BY1313" s="95">
        <v>7623</v>
      </c>
      <c r="BZ1313" s="95">
        <v>7949</v>
      </c>
      <c r="CA1313" s="95">
        <v>7209</v>
      </c>
      <c r="CB1313" s="95">
        <v>7005</v>
      </c>
      <c r="CC1313" s="95">
        <v>6877</v>
      </c>
      <c r="CD1313" s="95">
        <v>7784</v>
      </c>
      <c r="CE1313" s="72">
        <v>650.75523149000003</v>
      </c>
      <c r="CF1313" s="72">
        <v>676.59346364999999</v>
      </c>
      <c r="CG1313" s="72">
        <v>712.40329333</v>
      </c>
      <c r="CH1313" s="72">
        <v>716.50152150999998</v>
      </c>
      <c r="CI1313" s="72">
        <v>731.52548966999996</v>
      </c>
      <c r="CJ1313" s="96">
        <v>0.96839790059999997</v>
      </c>
      <c r="CK1313" s="96">
        <v>1.0071188041000001</v>
      </c>
      <c r="CL1313" s="96">
        <v>0.96974565739999996</v>
      </c>
      <c r="CM1313" s="96">
        <v>1.0069204019</v>
      </c>
      <c r="CN1313" s="96">
        <v>1.0183924013000001</v>
      </c>
      <c r="CO1313" s="96">
        <v>1.0401540923000001</v>
      </c>
      <c r="CP1313" s="96">
        <v>0.95573823179999995</v>
      </c>
      <c r="CQ1313" s="96">
        <v>0.99584056389999998</v>
      </c>
      <c r="CR1313" s="96">
        <v>0.95973003109999999</v>
      </c>
      <c r="CS1313" s="95">
        <v>7894</v>
      </c>
      <c r="CT1313" s="95">
        <v>7132</v>
      </c>
      <c r="CU1313" s="95">
        <v>6944</v>
      </c>
      <c r="CV1313" s="95">
        <v>6852</v>
      </c>
      <c r="CW1313" s="95">
        <v>7850</v>
      </c>
      <c r="CX1313" s="96">
        <v>1.0558836190000001</v>
      </c>
      <c r="CY1313" s="96">
        <v>1.04628458</v>
      </c>
      <c r="CZ1313" s="96">
        <v>1.0363549409999999</v>
      </c>
      <c r="DA1313" s="96">
        <v>1.035439225</v>
      </c>
      <c r="DB1313" s="96">
        <v>1.0262427620000001</v>
      </c>
      <c r="DC1313">
        <v>2013</v>
      </c>
      <c r="DD1313" s="6">
        <v>7194.6</v>
      </c>
      <c r="DE1313" s="96">
        <v>3.9491242000000001E-3</v>
      </c>
      <c r="DF1313" s="72">
        <v>734.15</v>
      </c>
      <c r="DG1313" s="96">
        <v>1</v>
      </c>
      <c r="DH1313" s="72">
        <v>734.15</v>
      </c>
      <c r="DI1313" s="72">
        <v>718.46270806999996</v>
      </c>
      <c r="DJ1313" s="96">
        <v>1</v>
      </c>
      <c r="DK1313" s="72">
        <v>734.15</v>
      </c>
      <c r="DL1313" s="96">
        <v>1</v>
      </c>
      <c r="DM1313" s="72">
        <v>734.15</v>
      </c>
      <c r="DN1313" s="96">
        <v>1</v>
      </c>
      <c r="DO1313" s="96">
        <v>1.1346999999999999E-2</v>
      </c>
      <c r="DP1313" s="72">
        <v>8.33</v>
      </c>
      <c r="DQ1313" s="72">
        <v>725.82</v>
      </c>
      <c r="DR1313" t="s">
        <v>897</v>
      </c>
      <c r="DT1313" t="s">
        <v>841</v>
      </c>
    </row>
    <row r="1314" spans="1:124" x14ac:dyDescent="0.3">
      <c r="A1314" t="s">
        <v>898</v>
      </c>
      <c r="B1314">
        <v>23760</v>
      </c>
      <c r="C1314" s="95">
        <v>1717</v>
      </c>
      <c r="D1314" s="95">
        <v>5345086</v>
      </c>
      <c r="E1314" s="95">
        <v>1690</v>
      </c>
      <c r="F1314" s="95">
        <v>6263256</v>
      </c>
      <c r="G1314" s="95">
        <v>312</v>
      </c>
      <c r="H1314" s="95">
        <v>868395</v>
      </c>
      <c r="I1314" s="95">
        <v>280</v>
      </c>
      <c r="J1314" s="95">
        <v>1138891</v>
      </c>
      <c r="K1314" s="95">
        <v>1541</v>
      </c>
      <c r="L1314" s="95">
        <v>6852320</v>
      </c>
      <c r="M1314" s="95">
        <v>1511</v>
      </c>
      <c r="N1314" s="95">
        <v>6486461</v>
      </c>
      <c r="O1314" s="95">
        <v>301</v>
      </c>
      <c r="P1314" s="95">
        <v>693380</v>
      </c>
      <c r="Q1314" s="95">
        <v>272</v>
      </c>
      <c r="R1314" s="95">
        <v>1004064</v>
      </c>
      <c r="S1314" s="95">
        <v>1431</v>
      </c>
      <c r="T1314" s="95">
        <v>5936097</v>
      </c>
      <c r="U1314" s="95">
        <v>1400</v>
      </c>
      <c r="V1314" s="95">
        <v>6151808</v>
      </c>
      <c r="W1314" s="95">
        <v>308</v>
      </c>
      <c r="X1314" s="95">
        <v>721424</v>
      </c>
      <c r="Y1314" s="95">
        <v>275</v>
      </c>
      <c r="Z1314" s="95">
        <v>954910</v>
      </c>
      <c r="AA1314" s="95">
        <v>1408</v>
      </c>
      <c r="AB1314" s="95">
        <v>3857027</v>
      </c>
      <c r="AC1314" s="95">
        <v>1376</v>
      </c>
      <c r="AD1314" s="95">
        <v>5900928</v>
      </c>
      <c r="AE1314" s="95">
        <v>305</v>
      </c>
      <c r="AF1314" s="95">
        <v>915343</v>
      </c>
      <c r="AG1314" s="95">
        <v>276</v>
      </c>
      <c r="AH1314" s="95">
        <v>1113298</v>
      </c>
      <c r="AI1314" s="95">
        <v>1714</v>
      </c>
      <c r="AJ1314" s="95">
        <v>6498054</v>
      </c>
      <c r="AK1314" s="95">
        <v>1678</v>
      </c>
      <c r="AL1314" s="95">
        <v>7335573</v>
      </c>
      <c r="AM1314" s="95">
        <v>320</v>
      </c>
      <c r="AN1314" s="95">
        <v>1305032</v>
      </c>
      <c r="AO1314" s="95">
        <v>293</v>
      </c>
      <c r="AP1314" s="95">
        <v>1139954</v>
      </c>
      <c r="AQ1314" s="72">
        <v>255.19</v>
      </c>
      <c r="AR1314" s="72">
        <v>313.12</v>
      </c>
      <c r="AS1314" s="72">
        <v>568.30999999999995</v>
      </c>
      <c r="AT1314" s="95">
        <v>6213481</v>
      </c>
      <c r="AU1314" s="95">
        <v>7402147</v>
      </c>
      <c r="AV1314" s="95">
        <v>2029</v>
      </c>
      <c r="AW1314" s="95">
        <v>1970</v>
      </c>
      <c r="AX1314" s="72">
        <v>341.37</v>
      </c>
      <c r="AY1314" s="72">
        <v>350.09</v>
      </c>
      <c r="AZ1314" s="72">
        <v>691.46</v>
      </c>
      <c r="BA1314" s="95">
        <v>7545700</v>
      </c>
      <c r="BB1314" s="95">
        <v>7490525</v>
      </c>
      <c r="BC1314" s="95">
        <v>1842</v>
      </c>
      <c r="BD1314" s="95">
        <v>1783</v>
      </c>
      <c r="BE1314" s="72">
        <v>319.02999999999997</v>
      </c>
      <c r="BF1314" s="72">
        <v>353.57</v>
      </c>
      <c r="BG1314" s="72">
        <v>672.6</v>
      </c>
      <c r="BH1314" s="95">
        <v>6657521</v>
      </c>
      <c r="BI1314" s="95">
        <v>7106718</v>
      </c>
      <c r="BJ1314" s="95">
        <v>1739</v>
      </c>
      <c r="BK1314" s="95">
        <v>1675</v>
      </c>
      <c r="BL1314" s="72">
        <v>232.16</v>
      </c>
      <c r="BM1314" s="72">
        <v>353.82</v>
      </c>
      <c r="BN1314" s="72">
        <v>585.98</v>
      </c>
      <c r="BO1314" s="95">
        <v>4772370</v>
      </c>
      <c r="BP1314" s="95">
        <v>7014226</v>
      </c>
      <c r="BQ1314" s="95">
        <v>1713</v>
      </c>
      <c r="BR1314" s="95">
        <v>1652</v>
      </c>
      <c r="BS1314" s="72">
        <v>319.69</v>
      </c>
      <c r="BT1314" s="72">
        <v>358.34</v>
      </c>
      <c r="BU1314" s="72">
        <v>678.03</v>
      </c>
      <c r="BV1314" s="95">
        <v>7803086</v>
      </c>
      <c r="BW1314" s="95">
        <v>8475527</v>
      </c>
      <c r="BX1314" s="95">
        <v>2034</v>
      </c>
      <c r="BY1314" s="95">
        <v>1971</v>
      </c>
      <c r="BZ1314" s="95">
        <v>2001</v>
      </c>
      <c r="CA1314" s="95">
        <v>1813</v>
      </c>
      <c r="CB1314" s="95">
        <v>1708</v>
      </c>
      <c r="CC1314" s="95">
        <v>1684</v>
      </c>
      <c r="CD1314" s="95">
        <v>2003</v>
      </c>
      <c r="CE1314" s="72">
        <v>650.75523149000003</v>
      </c>
      <c r="CF1314" s="72">
        <v>676.59346364999999</v>
      </c>
      <c r="CG1314" s="72">
        <v>712.40329333</v>
      </c>
      <c r="CH1314" s="72">
        <v>716.50152150999998</v>
      </c>
      <c r="CI1314" s="72">
        <v>731.52548966999996</v>
      </c>
      <c r="CJ1314" s="96">
        <v>0.87330838460000004</v>
      </c>
      <c r="CK1314" s="96">
        <v>1.0219726278000001</v>
      </c>
      <c r="CL1314" s="96">
        <v>0.9441281453</v>
      </c>
      <c r="CM1314" s="96">
        <v>0.81783496950000001</v>
      </c>
      <c r="CN1314" s="96">
        <v>0.92687132520000004</v>
      </c>
      <c r="CO1314" s="96">
        <v>0.87987696540000004</v>
      </c>
      <c r="CP1314" s="96">
        <v>1.0419901037999999</v>
      </c>
      <c r="CQ1314" s="96">
        <v>0.99584056389999998</v>
      </c>
      <c r="CR1314" s="96">
        <v>1.0463421482999999</v>
      </c>
      <c r="CS1314" s="95">
        <v>1871</v>
      </c>
      <c r="CT1314" s="95">
        <v>1716</v>
      </c>
      <c r="CU1314" s="95">
        <v>1609</v>
      </c>
      <c r="CV1314" s="95">
        <v>1578</v>
      </c>
      <c r="CW1314" s="95">
        <v>1875</v>
      </c>
      <c r="CX1314" s="96">
        <v>0.873569084</v>
      </c>
      <c r="CY1314" s="96">
        <v>0.86219602500000003</v>
      </c>
      <c r="CZ1314" s="96">
        <v>0.879876663</v>
      </c>
      <c r="DA1314" s="96">
        <v>0.88937545299999998</v>
      </c>
      <c r="DB1314" s="96">
        <v>0.89435931899999999</v>
      </c>
      <c r="DC1314">
        <v>2013</v>
      </c>
      <c r="DD1314" s="6">
        <v>1810.2</v>
      </c>
      <c r="DE1314" s="96">
        <v>2.5716607000000002E-3</v>
      </c>
      <c r="DF1314" s="72">
        <v>801.51</v>
      </c>
      <c r="DG1314" s="96">
        <v>1</v>
      </c>
      <c r="DH1314" s="72">
        <v>801.51</v>
      </c>
      <c r="DI1314" s="72">
        <v>718.46270806999996</v>
      </c>
      <c r="DJ1314" s="96">
        <v>1</v>
      </c>
      <c r="DK1314" s="72">
        <v>801.51</v>
      </c>
      <c r="DL1314" s="96">
        <v>1</v>
      </c>
      <c r="DM1314" s="72">
        <v>801.51</v>
      </c>
      <c r="DN1314" s="96">
        <v>1</v>
      </c>
      <c r="DO1314" s="96">
        <v>8.6829999999999997E-3</v>
      </c>
      <c r="DP1314" s="72">
        <v>6.96</v>
      </c>
      <c r="DQ1314" s="72">
        <v>794.55</v>
      </c>
      <c r="DR1314" t="s">
        <v>898</v>
      </c>
      <c r="DT1314" t="s">
        <v>841</v>
      </c>
    </row>
    <row r="1315" spans="1:124" x14ac:dyDescent="0.3">
      <c r="A1315" t="s">
        <v>899</v>
      </c>
      <c r="B1315">
        <v>23770</v>
      </c>
      <c r="C1315" s="95">
        <v>9632</v>
      </c>
      <c r="D1315" s="95">
        <v>35172002</v>
      </c>
      <c r="E1315" s="95">
        <v>9359</v>
      </c>
      <c r="F1315" s="95">
        <v>33305141</v>
      </c>
      <c r="G1315" s="95">
        <v>1871</v>
      </c>
      <c r="H1315" s="95">
        <v>4720476</v>
      </c>
      <c r="I1315" s="95">
        <v>1651</v>
      </c>
      <c r="J1315" s="95">
        <v>5562113</v>
      </c>
      <c r="K1315" s="95">
        <v>8863</v>
      </c>
      <c r="L1315" s="95">
        <v>33217148</v>
      </c>
      <c r="M1315" s="95">
        <v>8607</v>
      </c>
      <c r="N1315" s="95">
        <v>32714973</v>
      </c>
      <c r="O1315" s="95">
        <v>1896</v>
      </c>
      <c r="P1315" s="95">
        <v>5659712</v>
      </c>
      <c r="Q1315" s="95">
        <v>1683</v>
      </c>
      <c r="R1315" s="95">
        <v>6210833</v>
      </c>
      <c r="S1315" s="95">
        <v>8312</v>
      </c>
      <c r="T1315" s="95">
        <v>34595705</v>
      </c>
      <c r="U1315" s="95">
        <v>8049</v>
      </c>
      <c r="V1315" s="95">
        <v>31250863</v>
      </c>
      <c r="W1315" s="95">
        <v>1905</v>
      </c>
      <c r="X1315" s="95">
        <v>5766607</v>
      </c>
      <c r="Y1315" s="95">
        <v>1681</v>
      </c>
      <c r="Z1315" s="95">
        <v>6499934</v>
      </c>
      <c r="AA1315" s="95">
        <v>7772</v>
      </c>
      <c r="AB1315" s="95">
        <v>33545186</v>
      </c>
      <c r="AC1315" s="95">
        <v>7504</v>
      </c>
      <c r="AD1315" s="95">
        <v>31596809</v>
      </c>
      <c r="AE1315" s="95">
        <v>1936</v>
      </c>
      <c r="AF1315" s="95">
        <v>6630266</v>
      </c>
      <c r="AG1315" s="95">
        <v>1706</v>
      </c>
      <c r="AH1315" s="95">
        <v>6877697</v>
      </c>
      <c r="AI1315" s="95">
        <v>9092</v>
      </c>
      <c r="AJ1315" s="95">
        <v>36673279</v>
      </c>
      <c r="AK1315" s="95">
        <v>8828</v>
      </c>
      <c r="AL1315" s="95">
        <v>37945091.649999999</v>
      </c>
      <c r="AM1315" s="95">
        <v>2113</v>
      </c>
      <c r="AN1315" s="95">
        <v>7258522</v>
      </c>
      <c r="AO1315" s="95">
        <v>1892</v>
      </c>
      <c r="AP1315" s="95">
        <v>8038644</v>
      </c>
      <c r="AQ1315" s="72">
        <v>289</v>
      </c>
      <c r="AR1315" s="72">
        <v>294.18</v>
      </c>
      <c r="AS1315" s="72">
        <v>583.17999999999995</v>
      </c>
      <c r="AT1315" s="95">
        <v>39892478</v>
      </c>
      <c r="AU1315" s="95">
        <v>38867254</v>
      </c>
      <c r="AV1315" s="95">
        <v>11503</v>
      </c>
      <c r="AW1315" s="95">
        <v>11010</v>
      </c>
      <c r="AX1315" s="72">
        <v>301.12</v>
      </c>
      <c r="AY1315" s="72">
        <v>315.24</v>
      </c>
      <c r="AZ1315" s="72">
        <v>616.36</v>
      </c>
      <c r="BA1315" s="95">
        <v>38876860</v>
      </c>
      <c r="BB1315" s="95">
        <v>38925806</v>
      </c>
      <c r="BC1315" s="95">
        <v>10759</v>
      </c>
      <c r="BD1315" s="95">
        <v>10290</v>
      </c>
      <c r="BE1315" s="72">
        <v>329.21</v>
      </c>
      <c r="BF1315" s="72">
        <v>323.32</v>
      </c>
      <c r="BG1315" s="72">
        <v>652.53</v>
      </c>
      <c r="BH1315" s="95">
        <v>40362312</v>
      </c>
      <c r="BI1315" s="95">
        <v>37750797</v>
      </c>
      <c r="BJ1315" s="95">
        <v>10217</v>
      </c>
      <c r="BK1315" s="95">
        <v>9730</v>
      </c>
      <c r="BL1315" s="72">
        <v>344.87</v>
      </c>
      <c r="BM1315" s="72">
        <v>348.12</v>
      </c>
      <c r="BN1315" s="72">
        <v>692.99</v>
      </c>
      <c r="BO1315" s="95">
        <v>40175452</v>
      </c>
      <c r="BP1315" s="95">
        <v>38474506</v>
      </c>
      <c r="BQ1315" s="95">
        <v>9708</v>
      </c>
      <c r="BR1315" s="95">
        <v>9210</v>
      </c>
      <c r="BS1315" s="72">
        <v>326.73</v>
      </c>
      <c r="BT1315" s="72">
        <v>357.46</v>
      </c>
      <c r="BU1315" s="72">
        <v>684.19</v>
      </c>
      <c r="BV1315" s="95">
        <v>43931801</v>
      </c>
      <c r="BW1315" s="95">
        <v>45983735.649999999</v>
      </c>
      <c r="BX1315" s="95">
        <v>11205</v>
      </c>
      <c r="BY1315" s="95">
        <v>10720</v>
      </c>
      <c r="BZ1315" s="95">
        <v>11268</v>
      </c>
      <c r="CA1315" s="95">
        <v>10532</v>
      </c>
      <c r="CB1315" s="95">
        <v>9982</v>
      </c>
      <c r="CC1315" s="95">
        <v>9472</v>
      </c>
      <c r="CD1315" s="95">
        <v>10968</v>
      </c>
      <c r="CE1315" s="72">
        <v>650.75523149000003</v>
      </c>
      <c r="CF1315" s="72">
        <v>676.59346364999999</v>
      </c>
      <c r="CG1315" s="72">
        <v>712.40329333</v>
      </c>
      <c r="CH1315" s="72">
        <v>716.50152150999998</v>
      </c>
      <c r="CI1315" s="72">
        <v>731.52548966999996</v>
      </c>
      <c r="CJ1315" s="96">
        <v>0.896158758</v>
      </c>
      <c r="CK1315" s="96">
        <v>0.91097539819999995</v>
      </c>
      <c r="CL1315" s="96">
        <v>0.91595590039999997</v>
      </c>
      <c r="CM1315" s="96">
        <v>0.96718566419999996</v>
      </c>
      <c r="CN1315" s="96">
        <v>0.9352920844</v>
      </c>
      <c r="CO1315" s="96">
        <v>0.98486299170000002</v>
      </c>
      <c r="CP1315" s="96">
        <v>0.93933224100000001</v>
      </c>
      <c r="CQ1315" s="96">
        <v>0.99584056389999998</v>
      </c>
      <c r="CR1315" s="96">
        <v>0.94325551789999995</v>
      </c>
      <c r="CS1315" s="95">
        <v>10343</v>
      </c>
      <c r="CT1315" s="95">
        <v>9718</v>
      </c>
      <c r="CU1315" s="95">
        <v>9233</v>
      </c>
      <c r="CV1315" s="95">
        <v>8718</v>
      </c>
      <c r="CW1315" s="95">
        <v>10138</v>
      </c>
      <c r="CX1315" s="96">
        <v>0.96366083400000002</v>
      </c>
      <c r="CY1315" s="96">
        <v>0.98494985499999999</v>
      </c>
      <c r="CZ1315" s="96">
        <v>0.98540870899999999</v>
      </c>
      <c r="DA1315" s="96">
        <v>1.0087569089999999</v>
      </c>
      <c r="DB1315" s="96">
        <v>0.98536644399999995</v>
      </c>
      <c r="DC1315">
        <v>2013</v>
      </c>
      <c r="DD1315" s="6">
        <v>10192</v>
      </c>
      <c r="DE1315" s="96">
        <v>1.0417980699999999E-2</v>
      </c>
      <c r="DF1315" s="72">
        <v>716.86</v>
      </c>
      <c r="DG1315" s="96">
        <v>1</v>
      </c>
      <c r="DH1315" s="72">
        <v>716.86</v>
      </c>
      <c r="DI1315" s="72">
        <v>718.46270806999996</v>
      </c>
      <c r="DJ1315" s="96">
        <v>1</v>
      </c>
      <c r="DK1315" s="72">
        <v>716.86</v>
      </c>
      <c r="DL1315" s="96">
        <v>1</v>
      </c>
      <c r="DM1315" s="72">
        <v>716.86</v>
      </c>
      <c r="DN1315" s="96">
        <v>0.79296900810000004</v>
      </c>
      <c r="DO1315" s="96">
        <v>3.0266000000000001E-2</v>
      </c>
      <c r="DP1315" s="72">
        <v>17.2</v>
      </c>
      <c r="DQ1315" s="72">
        <v>699.66</v>
      </c>
      <c r="DR1315" t="s">
        <v>899</v>
      </c>
      <c r="DT1315" t="s">
        <v>841</v>
      </c>
    </row>
    <row r="1316" spans="1:124" x14ac:dyDescent="0.3">
      <c r="A1316" t="s">
        <v>900</v>
      </c>
      <c r="B1316">
        <v>23780</v>
      </c>
      <c r="C1316" s="95">
        <v>8264</v>
      </c>
      <c r="D1316" s="95">
        <v>37559894</v>
      </c>
      <c r="E1316" s="95">
        <v>8090</v>
      </c>
      <c r="F1316" s="95">
        <v>29617847</v>
      </c>
      <c r="G1316" s="95">
        <v>1733</v>
      </c>
      <c r="H1316" s="95">
        <v>5365877</v>
      </c>
      <c r="I1316" s="95">
        <v>1535</v>
      </c>
      <c r="J1316" s="95">
        <v>5728721</v>
      </c>
      <c r="K1316" s="95">
        <v>7744</v>
      </c>
      <c r="L1316" s="95">
        <v>34921338</v>
      </c>
      <c r="M1316" s="95">
        <v>7557</v>
      </c>
      <c r="N1316" s="95">
        <v>29724018</v>
      </c>
      <c r="O1316" s="95">
        <v>1752</v>
      </c>
      <c r="P1316" s="95">
        <v>5756957</v>
      </c>
      <c r="Q1316" s="95">
        <v>1547</v>
      </c>
      <c r="R1316" s="95">
        <v>5574603</v>
      </c>
      <c r="S1316" s="95">
        <v>7137</v>
      </c>
      <c r="T1316" s="95">
        <v>34155633</v>
      </c>
      <c r="U1316" s="95">
        <v>6942</v>
      </c>
      <c r="V1316" s="95">
        <v>28538743</v>
      </c>
      <c r="W1316" s="95">
        <v>1733</v>
      </c>
      <c r="X1316" s="95">
        <v>5316699</v>
      </c>
      <c r="Y1316" s="95">
        <v>1539</v>
      </c>
      <c r="Z1316" s="95">
        <v>5899410</v>
      </c>
      <c r="AA1316" s="95">
        <v>6759</v>
      </c>
      <c r="AB1316" s="95">
        <v>32312622</v>
      </c>
      <c r="AC1316" s="95">
        <v>6553</v>
      </c>
      <c r="AD1316" s="95">
        <v>29466302</v>
      </c>
      <c r="AE1316" s="95">
        <v>1714</v>
      </c>
      <c r="AF1316" s="95">
        <v>6029565</v>
      </c>
      <c r="AG1316" s="95">
        <v>1531</v>
      </c>
      <c r="AH1316" s="95">
        <v>6110357</v>
      </c>
      <c r="AI1316" s="95">
        <v>8032</v>
      </c>
      <c r="AJ1316" s="95">
        <v>36200336</v>
      </c>
      <c r="AK1316" s="95">
        <v>7824</v>
      </c>
      <c r="AL1316" s="95">
        <v>35692274</v>
      </c>
      <c r="AM1316" s="95">
        <v>1843</v>
      </c>
      <c r="AN1316" s="95">
        <v>7315005</v>
      </c>
      <c r="AO1316" s="95">
        <v>1692</v>
      </c>
      <c r="AP1316" s="95">
        <v>7656350</v>
      </c>
      <c r="AQ1316" s="72">
        <v>357.82</v>
      </c>
      <c r="AR1316" s="72">
        <v>306.02999999999997</v>
      </c>
      <c r="AS1316" s="72">
        <v>663.85</v>
      </c>
      <c r="AT1316" s="95">
        <v>42925771</v>
      </c>
      <c r="AU1316" s="95">
        <v>35346568</v>
      </c>
      <c r="AV1316" s="95">
        <v>9997</v>
      </c>
      <c r="AW1316" s="95">
        <v>9625</v>
      </c>
      <c r="AX1316" s="72">
        <v>356.98</v>
      </c>
      <c r="AY1316" s="72">
        <v>323.11</v>
      </c>
      <c r="AZ1316" s="72">
        <v>680.09</v>
      </c>
      <c r="BA1316" s="95">
        <v>40678295</v>
      </c>
      <c r="BB1316" s="95">
        <v>35298621</v>
      </c>
      <c r="BC1316" s="95">
        <v>9496</v>
      </c>
      <c r="BD1316" s="95">
        <v>9104</v>
      </c>
      <c r="BE1316" s="72">
        <v>370.84</v>
      </c>
      <c r="BF1316" s="72">
        <v>338.39</v>
      </c>
      <c r="BG1316" s="72">
        <v>709.23</v>
      </c>
      <c r="BH1316" s="95">
        <v>39472332</v>
      </c>
      <c r="BI1316" s="95">
        <v>34438153</v>
      </c>
      <c r="BJ1316" s="95">
        <v>8870</v>
      </c>
      <c r="BK1316" s="95">
        <v>8481</v>
      </c>
      <c r="BL1316" s="72">
        <v>377.1</v>
      </c>
      <c r="BM1316" s="72">
        <v>366.74</v>
      </c>
      <c r="BN1316" s="72">
        <v>743.84</v>
      </c>
      <c r="BO1316" s="95">
        <v>38342187</v>
      </c>
      <c r="BP1316" s="95">
        <v>35576659</v>
      </c>
      <c r="BQ1316" s="95">
        <v>8473</v>
      </c>
      <c r="BR1316" s="95">
        <v>8084</v>
      </c>
      <c r="BS1316" s="72">
        <v>367.22</v>
      </c>
      <c r="BT1316" s="72">
        <v>379.61</v>
      </c>
      <c r="BU1316" s="72">
        <v>746.83</v>
      </c>
      <c r="BV1316" s="95">
        <v>43515341</v>
      </c>
      <c r="BW1316" s="95">
        <v>43348624</v>
      </c>
      <c r="BX1316" s="95">
        <v>9875</v>
      </c>
      <c r="BY1316" s="95">
        <v>9516</v>
      </c>
      <c r="BZ1316" s="95">
        <v>9820</v>
      </c>
      <c r="CA1316" s="95">
        <v>9307</v>
      </c>
      <c r="CB1316" s="95">
        <v>8683</v>
      </c>
      <c r="CC1316" s="95">
        <v>8288</v>
      </c>
      <c r="CD1316" s="95">
        <v>9699</v>
      </c>
      <c r="CE1316" s="72">
        <v>650.75523149000003</v>
      </c>
      <c r="CF1316" s="72">
        <v>676.59346364999999</v>
      </c>
      <c r="CG1316" s="72">
        <v>712.40329333</v>
      </c>
      <c r="CH1316" s="72">
        <v>716.50152150999998</v>
      </c>
      <c r="CI1316" s="72">
        <v>731.52548966999996</v>
      </c>
      <c r="CJ1316" s="96">
        <v>1.0201224176000001</v>
      </c>
      <c r="CK1316" s="96">
        <v>1.0051678542</v>
      </c>
      <c r="CL1316" s="96">
        <v>0.99554565039999998</v>
      </c>
      <c r="CM1316" s="96">
        <v>1.0381555065000001</v>
      </c>
      <c r="CN1316" s="96">
        <v>1.020921363</v>
      </c>
      <c r="CO1316" s="96">
        <v>0.99391407340000004</v>
      </c>
      <c r="CP1316" s="96">
        <v>1.0222036145</v>
      </c>
      <c r="CQ1316" s="96">
        <v>0.99584056389999998</v>
      </c>
      <c r="CR1316" s="96">
        <v>1.0264730175000001</v>
      </c>
      <c r="CS1316" s="95">
        <v>9320</v>
      </c>
      <c r="CT1316" s="95">
        <v>8898</v>
      </c>
      <c r="CU1316" s="95">
        <v>8341</v>
      </c>
      <c r="CV1316" s="95">
        <v>7854</v>
      </c>
      <c r="CW1316" s="95">
        <v>9290</v>
      </c>
      <c r="CX1316" s="96">
        <v>1.0118285849999999</v>
      </c>
      <c r="CY1316" s="96">
        <v>1.024862825</v>
      </c>
      <c r="CZ1316" s="96">
        <v>0.984131647</v>
      </c>
      <c r="DA1316" s="96">
        <v>0.96953314199999996</v>
      </c>
      <c r="DB1316" s="96">
        <v>0.97569424699999996</v>
      </c>
      <c r="DC1316">
        <v>2013</v>
      </c>
      <c r="DD1316" s="6">
        <v>8962</v>
      </c>
      <c r="DE1316" s="96">
        <v>7.0697844000000001E-3</v>
      </c>
      <c r="DF1316" s="72">
        <v>782.75</v>
      </c>
      <c r="DG1316" s="96">
        <v>1</v>
      </c>
      <c r="DH1316" s="72">
        <v>782.75</v>
      </c>
      <c r="DI1316" s="72">
        <v>718.46270806999996</v>
      </c>
      <c r="DJ1316" s="96">
        <v>1</v>
      </c>
      <c r="DK1316" s="72">
        <v>782.75</v>
      </c>
      <c r="DL1316" s="96">
        <v>1</v>
      </c>
      <c r="DM1316" s="72">
        <v>782.75</v>
      </c>
      <c r="DN1316" s="96">
        <v>1</v>
      </c>
      <c r="DO1316" s="96">
        <v>1.7458999999999999E-2</v>
      </c>
      <c r="DP1316" s="72">
        <v>13.67</v>
      </c>
      <c r="DQ1316" s="72">
        <v>769.08</v>
      </c>
      <c r="DR1316" t="s">
        <v>900</v>
      </c>
      <c r="DT1316" t="s">
        <v>841</v>
      </c>
    </row>
    <row r="1317" spans="1:124" x14ac:dyDescent="0.3">
      <c r="A1317" t="s">
        <v>156</v>
      </c>
      <c r="B1317">
        <v>23790</v>
      </c>
      <c r="C1317" s="95">
        <v>9424</v>
      </c>
      <c r="D1317" s="95">
        <v>37768357</v>
      </c>
      <c r="E1317" s="95">
        <v>9102</v>
      </c>
      <c r="F1317" s="95">
        <v>29263660</v>
      </c>
      <c r="G1317" s="95">
        <v>2297</v>
      </c>
      <c r="H1317" s="95">
        <v>8010075</v>
      </c>
      <c r="I1317" s="95">
        <v>2007</v>
      </c>
      <c r="J1317" s="95">
        <v>6972616</v>
      </c>
      <c r="K1317" s="95">
        <v>8026</v>
      </c>
      <c r="L1317" s="95">
        <v>36815054</v>
      </c>
      <c r="M1317" s="95">
        <v>7650</v>
      </c>
      <c r="N1317" s="95">
        <v>26425500</v>
      </c>
      <c r="O1317" s="95">
        <v>2270</v>
      </c>
      <c r="P1317" s="95">
        <v>7442135</v>
      </c>
      <c r="Q1317" s="95">
        <v>1971</v>
      </c>
      <c r="R1317" s="95">
        <v>6821083</v>
      </c>
      <c r="S1317" s="95">
        <v>7572</v>
      </c>
      <c r="T1317" s="95">
        <v>38131327</v>
      </c>
      <c r="U1317" s="95">
        <v>7122</v>
      </c>
      <c r="V1317" s="95">
        <v>25478469</v>
      </c>
      <c r="W1317" s="95">
        <v>2298</v>
      </c>
      <c r="X1317" s="95">
        <v>7350531</v>
      </c>
      <c r="Y1317" s="95">
        <v>1994</v>
      </c>
      <c r="Z1317" s="95">
        <v>7671774</v>
      </c>
      <c r="AA1317" s="95">
        <v>7548</v>
      </c>
      <c r="AB1317" s="95">
        <v>31312837</v>
      </c>
      <c r="AC1317" s="95">
        <v>7062</v>
      </c>
      <c r="AD1317" s="95">
        <v>27081378</v>
      </c>
      <c r="AE1317" s="95">
        <v>2295</v>
      </c>
      <c r="AF1317" s="95">
        <v>8466510</v>
      </c>
      <c r="AG1317" s="95">
        <v>2012</v>
      </c>
      <c r="AH1317" s="95">
        <v>13077593</v>
      </c>
      <c r="AI1317" s="95">
        <v>9432</v>
      </c>
      <c r="AJ1317" s="95">
        <v>33897276</v>
      </c>
      <c r="AK1317" s="95">
        <v>8894</v>
      </c>
      <c r="AL1317" s="95">
        <v>34705526.240000002</v>
      </c>
      <c r="AM1317" s="95">
        <v>2426</v>
      </c>
      <c r="AN1317" s="95">
        <v>7950574</v>
      </c>
      <c r="AO1317" s="95">
        <v>2147</v>
      </c>
      <c r="AP1317" s="95">
        <v>8634188</v>
      </c>
      <c r="AQ1317" s="72">
        <v>325.47000000000003</v>
      </c>
      <c r="AR1317" s="72">
        <v>271.82</v>
      </c>
      <c r="AS1317" s="72">
        <v>597.29</v>
      </c>
      <c r="AT1317" s="95">
        <v>45778432</v>
      </c>
      <c r="AU1317" s="95">
        <v>36236276</v>
      </c>
      <c r="AV1317" s="95">
        <v>11721</v>
      </c>
      <c r="AW1317" s="95">
        <v>11109</v>
      </c>
      <c r="AX1317" s="72">
        <v>358.21</v>
      </c>
      <c r="AY1317" s="72">
        <v>287.97000000000003</v>
      </c>
      <c r="AZ1317" s="72">
        <v>646.17999999999995</v>
      </c>
      <c r="BA1317" s="95">
        <v>44257189</v>
      </c>
      <c r="BB1317" s="95">
        <v>33246583</v>
      </c>
      <c r="BC1317" s="95">
        <v>10296</v>
      </c>
      <c r="BD1317" s="95">
        <v>9621</v>
      </c>
      <c r="BE1317" s="72">
        <v>384.01</v>
      </c>
      <c r="BF1317" s="72">
        <v>303.04000000000002</v>
      </c>
      <c r="BG1317" s="72">
        <v>687.05</v>
      </c>
      <c r="BH1317" s="95">
        <v>45481858</v>
      </c>
      <c r="BI1317" s="95">
        <v>33150243</v>
      </c>
      <c r="BJ1317" s="95">
        <v>9870</v>
      </c>
      <c r="BK1317" s="95">
        <v>9116</v>
      </c>
      <c r="BL1317" s="72">
        <v>336.78</v>
      </c>
      <c r="BM1317" s="72">
        <v>368.81</v>
      </c>
      <c r="BN1317" s="72">
        <v>705.59</v>
      </c>
      <c r="BO1317" s="95">
        <v>39779347</v>
      </c>
      <c r="BP1317" s="95">
        <v>40158971</v>
      </c>
      <c r="BQ1317" s="95">
        <v>9843</v>
      </c>
      <c r="BR1317" s="95">
        <v>9074</v>
      </c>
      <c r="BS1317" s="72">
        <v>294.08999999999997</v>
      </c>
      <c r="BT1317" s="72">
        <v>327.11</v>
      </c>
      <c r="BU1317" s="72">
        <v>621.20000000000005</v>
      </c>
      <c r="BV1317" s="95">
        <v>41847850</v>
      </c>
      <c r="BW1317" s="95">
        <v>43339714.240000002</v>
      </c>
      <c r="BX1317" s="95">
        <v>11858</v>
      </c>
      <c r="BY1317" s="95">
        <v>11041</v>
      </c>
      <c r="BZ1317" s="95">
        <v>11429</v>
      </c>
      <c r="CA1317" s="95">
        <v>9970</v>
      </c>
      <c r="CB1317" s="95">
        <v>9507</v>
      </c>
      <c r="CC1317" s="95">
        <v>9478</v>
      </c>
      <c r="CD1317" s="95">
        <v>11458</v>
      </c>
      <c r="CE1317" s="72">
        <v>650.75523149000003</v>
      </c>
      <c r="CF1317" s="72">
        <v>676.59346364999999</v>
      </c>
      <c r="CG1317" s="72">
        <v>712.40329333</v>
      </c>
      <c r="CH1317" s="72">
        <v>716.50152150999998</v>
      </c>
      <c r="CI1317" s="72">
        <v>731.52548966999996</v>
      </c>
      <c r="CJ1317" s="96">
        <v>0.91784125750000001</v>
      </c>
      <c r="CK1317" s="96">
        <v>0.95504913170000005</v>
      </c>
      <c r="CL1317" s="96">
        <v>0.96441160010000004</v>
      </c>
      <c r="CM1317" s="96">
        <v>0.9847711119</v>
      </c>
      <c r="CN1317" s="96">
        <v>0.84918435349999999</v>
      </c>
      <c r="CO1317" s="96">
        <v>0.9332370592</v>
      </c>
      <c r="CP1317" s="96">
        <v>1.0010870032000001</v>
      </c>
      <c r="CQ1317" s="96">
        <v>0.99584056389999998</v>
      </c>
      <c r="CR1317" s="96">
        <v>1.0052682092</v>
      </c>
      <c r="CS1317" s="95">
        <v>10495</v>
      </c>
      <c r="CT1317" s="95">
        <v>9200</v>
      </c>
      <c r="CU1317" s="95">
        <v>8619</v>
      </c>
      <c r="CV1317" s="95">
        <v>8504</v>
      </c>
      <c r="CW1317" s="95">
        <v>10396</v>
      </c>
      <c r="CX1317" s="96">
        <v>0.92501033300000002</v>
      </c>
      <c r="CY1317" s="96">
        <v>0.93793195900000004</v>
      </c>
      <c r="CZ1317" s="96">
        <v>0.94917597099999995</v>
      </c>
      <c r="DA1317" s="96">
        <v>0.94566495100000003</v>
      </c>
      <c r="DB1317" s="96">
        <v>0.91400679200000001</v>
      </c>
      <c r="DC1317">
        <v>2013</v>
      </c>
      <c r="DD1317" s="6">
        <v>9992.2000000000007</v>
      </c>
      <c r="DE1317" s="96">
        <v>6.786027E-3</v>
      </c>
      <c r="DF1317" s="72">
        <v>766.8</v>
      </c>
      <c r="DG1317" s="96">
        <v>1</v>
      </c>
      <c r="DH1317" s="72">
        <v>766.8</v>
      </c>
      <c r="DI1317" s="72">
        <v>743.88683136999998</v>
      </c>
      <c r="DJ1317" s="96">
        <v>1</v>
      </c>
      <c r="DK1317" s="72">
        <v>766.8</v>
      </c>
      <c r="DL1317" s="96">
        <v>1</v>
      </c>
      <c r="DM1317" s="72">
        <v>766.8</v>
      </c>
      <c r="DN1317" s="96">
        <v>1</v>
      </c>
      <c r="DO1317" s="96">
        <v>2.3900000000000001E-2</v>
      </c>
      <c r="DP1317" s="72">
        <v>18.329999999999998</v>
      </c>
      <c r="DQ1317" s="72">
        <v>748.47</v>
      </c>
      <c r="DR1317" t="s">
        <v>156</v>
      </c>
      <c r="DT1317" t="s">
        <v>841</v>
      </c>
    </row>
    <row r="1318" spans="1:124" x14ac:dyDescent="0.3">
      <c r="A1318" t="s">
        <v>901</v>
      </c>
      <c r="B1318">
        <v>23800</v>
      </c>
      <c r="C1318" s="95">
        <v>28666</v>
      </c>
      <c r="D1318" s="95">
        <v>122780574</v>
      </c>
      <c r="E1318" s="95">
        <v>26936</v>
      </c>
      <c r="F1318" s="95">
        <v>94104243</v>
      </c>
      <c r="G1318" s="95">
        <v>5889</v>
      </c>
      <c r="H1318" s="95">
        <v>21935256</v>
      </c>
      <c r="I1318" s="95">
        <v>5027</v>
      </c>
      <c r="J1318" s="95">
        <v>18794415</v>
      </c>
      <c r="K1318" s="95">
        <v>25991</v>
      </c>
      <c r="L1318" s="95">
        <v>117881450</v>
      </c>
      <c r="M1318" s="95">
        <v>24047</v>
      </c>
      <c r="N1318" s="95">
        <v>88940919</v>
      </c>
      <c r="O1318" s="95">
        <v>5968</v>
      </c>
      <c r="P1318" s="95">
        <v>23414606</v>
      </c>
      <c r="Q1318" s="95">
        <v>5093</v>
      </c>
      <c r="R1318" s="95">
        <v>20490989</v>
      </c>
      <c r="S1318" s="95">
        <v>24357</v>
      </c>
      <c r="T1318" s="95">
        <v>120614738</v>
      </c>
      <c r="U1318" s="95">
        <v>22194</v>
      </c>
      <c r="V1318" s="95">
        <v>87343916</v>
      </c>
      <c r="W1318" s="95">
        <v>5985</v>
      </c>
      <c r="X1318" s="95">
        <v>25974077</v>
      </c>
      <c r="Y1318" s="95">
        <v>5123</v>
      </c>
      <c r="Z1318" s="95">
        <v>21735258</v>
      </c>
      <c r="AA1318" s="95">
        <v>24640</v>
      </c>
      <c r="AB1318" s="95">
        <v>106855124</v>
      </c>
      <c r="AC1318" s="95">
        <v>22307</v>
      </c>
      <c r="AD1318" s="95">
        <v>93334835</v>
      </c>
      <c r="AE1318" s="95">
        <v>6169</v>
      </c>
      <c r="AF1318" s="95">
        <v>27422229</v>
      </c>
      <c r="AG1318" s="95">
        <v>5342</v>
      </c>
      <c r="AH1318" s="95">
        <v>24421197</v>
      </c>
      <c r="AI1318" s="95">
        <v>29676</v>
      </c>
      <c r="AJ1318" s="95">
        <v>126532473.79000001</v>
      </c>
      <c r="AK1318" s="95">
        <v>27174</v>
      </c>
      <c r="AL1318" s="95">
        <v>115244277.59</v>
      </c>
      <c r="AM1318" s="95">
        <v>6537</v>
      </c>
      <c r="AN1318" s="95">
        <v>27751309</v>
      </c>
      <c r="AO1318" s="95">
        <v>5768</v>
      </c>
      <c r="AP1318" s="95">
        <v>28240499</v>
      </c>
      <c r="AQ1318" s="72">
        <v>349</v>
      </c>
      <c r="AR1318" s="72">
        <v>294.35000000000002</v>
      </c>
      <c r="AS1318" s="72">
        <v>643.35</v>
      </c>
      <c r="AT1318" s="95">
        <v>144715830</v>
      </c>
      <c r="AU1318" s="95">
        <v>112898658</v>
      </c>
      <c r="AV1318" s="95">
        <v>34555</v>
      </c>
      <c r="AW1318" s="95">
        <v>31963</v>
      </c>
      <c r="AX1318" s="72">
        <v>368.43</v>
      </c>
      <c r="AY1318" s="72">
        <v>312.95</v>
      </c>
      <c r="AZ1318" s="72">
        <v>681.38</v>
      </c>
      <c r="BA1318" s="95">
        <v>141296056</v>
      </c>
      <c r="BB1318" s="95">
        <v>109431908</v>
      </c>
      <c r="BC1318" s="95">
        <v>31959</v>
      </c>
      <c r="BD1318" s="95">
        <v>29140</v>
      </c>
      <c r="BE1318" s="72">
        <v>402.6</v>
      </c>
      <c r="BF1318" s="72">
        <v>332.76</v>
      </c>
      <c r="BG1318" s="72">
        <v>735.36</v>
      </c>
      <c r="BH1318" s="95">
        <v>146588815</v>
      </c>
      <c r="BI1318" s="95">
        <v>109079174</v>
      </c>
      <c r="BJ1318" s="95">
        <v>30342</v>
      </c>
      <c r="BK1318" s="95">
        <v>27317</v>
      </c>
      <c r="BL1318" s="72">
        <v>363.2</v>
      </c>
      <c r="BM1318" s="72">
        <v>354.91</v>
      </c>
      <c r="BN1318" s="72">
        <v>718.11</v>
      </c>
      <c r="BO1318" s="95">
        <v>134277353</v>
      </c>
      <c r="BP1318" s="95">
        <v>117756032</v>
      </c>
      <c r="BQ1318" s="95">
        <v>30809</v>
      </c>
      <c r="BR1318" s="95">
        <v>27649</v>
      </c>
      <c r="BS1318" s="72">
        <v>355.04</v>
      </c>
      <c r="BT1318" s="72">
        <v>362.97</v>
      </c>
      <c r="BU1318" s="72">
        <v>718.01</v>
      </c>
      <c r="BV1318" s="95">
        <v>154283782.78999999</v>
      </c>
      <c r="BW1318" s="95">
        <v>143484776.59</v>
      </c>
      <c r="BX1318" s="95">
        <v>36213</v>
      </c>
      <c r="BY1318" s="95">
        <v>32942</v>
      </c>
      <c r="BZ1318" s="95">
        <v>33320</v>
      </c>
      <c r="CA1318" s="95">
        <v>30600</v>
      </c>
      <c r="CB1318" s="95">
        <v>28884</v>
      </c>
      <c r="CC1318" s="95">
        <v>29309</v>
      </c>
      <c r="CD1318" s="95">
        <v>34613</v>
      </c>
      <c r="CE1318" s="72">
        <v>650.75523149000003</v>
      </c>
      <c r="CF1318" s="72">
        <v>676.59346364999999</v>
      </c>
      <c r="CG1318" s="72">
        <v>712.40329333</v>
      </c>
      <c r="CH1318" s="72">
        <v>716.50152150999998</v>
      </c>
      <c r="CI1318" s="72">
        <v>731.52548966999996</v>
      </c>
      <c r="CJ1318" s="96">
        <v>0.98862055790000003</v>
      </c>
      <c r="CK1318" s="96">
        <v>1.0070744644</v>
      </c>
      <c r="CL1318" s="96">
        <v>1.0322243129999999</v>
      </c>
      <c r="CM1318" s="96">
        <v>1.0022449059</v>
      </c>
      <c r="CN1318" s="96">
        <v>0.98152423960000001</v>
      </c>
      <c r="CO1318" s="96">
        <v>0.96421927510000005</v>
      </c>
      <c r="CP1318" s="96">
        <v>1.0395329383</v>
      </c>
      <c r="CQ1318" s="96">
        <v>0.99584056389999998</v>
      </c>
      <c r="CR1318" s="96">
        <v>1.04387472</v>
      </c>
      <c r="CS1318" s="95">
        <v>31550</v>
      </c>
      <c r="CT1318" s="95">
        <v>28852</v>
      </c>
      <c r="CU1318" s="95">
        <v>27003</v>
      </c>
      <c r="CV1318" s="95">
        <v>27407</v>
      </c>
      <c r="CW1318" s="95">
        <v>32496</v>
      </c>
      <c r="CX1318" s="96">
        <v>0.96555890099999997</v>
      </c>
      <c r="CY1318" s="96">
        <v>0.972203182</v>
      </c>
      <c r="CZ1318" s="96">
        <v>0.97126220299999999</v>
      </c>
      <c r="DA1318" s="96">
        <v>0.97488721199999995</v>
      </c>
      <c r="DB1318" s="96">
        <v>0.94098031599999998</v>
      </c>
      <c r="DC1318">
        <v>2013</v>
      </c>
      <c r="DD1318" s="6">
        <v>29802.2</v>
      </c>
      <c r="DE1318" s="96">
        <v>1.84781483E-2</v>
      </c>
      <c r="DF1318" s="72">
        <v>786.87</v>
      </c>
      <c r="DG1318" s="96">
        <v>1</v>
      </c>
      <c r="DH1318" s="72">
        <v>786.87</v>
      </c>
      <c r="DI1318" s="72">
        <v>786.87</v>
      </c>
      <c r="DJ1318" s="96">
        <v>1</v>
      </c>
      <c r="DK1318" s="72">
        <v>786.87</v>
      </c>
      <c r="DL1318" s="96">
        <v>1</v>
      </c>
      <c r="DM1318" s="72">
        <v>786.87</v>
      </c>
      <c r="DN1318" s="96">
        <v>0.4167824396</v>
      </c>
      <c r="DO1318" s="96">
        <v>5.7584000000000003E-2</v>
      </c>
      <c r="DP1318" s="72">
        <v>18.88</v>
      </c>
      <c r="DQ1318" s="72">
        <v>767.99</v>
      </c>
      <c r="DR1318" t="s">
        <v>901</v>
      </c>
      <c r="DT1318" t="s">
        <v>841</v>
      </c>
    </row>
    <row r="1319" spans="1:124" x14ac:dyDescent="0.3">
      <c r="A1319" t="s">
        <v>440</v>
      </c>
      <c r="B1319">
        <v>23810</v>
      </c>
      <c r="C1319" s="95">
        <v>208575</v>
      </c>
      <c r="D1319" s="95">
        <v>1197842570</v>
      </c>
      <c r="E1319" s="95">
        <v>198603</v>
      </c>
      <c r="F1319" s="95">
        <v>954358865</v>
      </c>
      <c r="G1319" s="95">
        <v>53977</v>
      </c>
      <c r="H1319" s="95">
        <v>251235741</v>
      </c>
      <c r="I1319" s="95">
        <v>47565</v>
      </c>
      <c r="J1319" s="95">
        <v>229421784</v>
      </c>
      <c r="K1319" s="95">
        <v>189089</v>
      </c>
      <c r="L1319" s="95">
        <v>1145912589</v>
      </c>
      <c r="M1319" s="95">
        <v>178851</v>
      </c>
      <c r="N1319" s="95">
        <v>912068631</v>
      </c>
      <c r="O1319" s="95">
        <v>53632</v>
      </c>
      <c r="P1319" s="95">
        <v>256468272</v>
      </c>
      <c r="Q1319" s="95">
        <v>47251</v>
      </c>
      <c r="R1319" s="95">
        <v>244752076</v>
      </c>
      <c r="S1319" s="95">
        <v>173122</v>
      </c>
      <c r="T1319" s="95">
        <v>1108778342</v>
      </c>
      <c r="U1319" s="95">
        <v>162273</v>
      </c>
      <c r="V1319" s="95">
        <v>876644796</v>
      </c>
      <c r="W1319" s="95">
        <v>53372</v>
      </c>
      <c r="X1319" s="95">
        <v>263975634</v>
      </c>
      <c r="Y1319" s="95">
        <v>46934</v>
      </c>
      <c r="Z1319" s="95">
        <v>277955481</v>
      </c>
      <c r="AA1319" s="95">
        <v>165656</v>
      </c>
      <c r="AB1319" s="95">
        <v>1106190847</v>
      </c>
      <c r="AC1319" s="95">
        <v>154847</v>
      </c>
      <c r="AD1319" s="95">
        <v>900278713</v>
      </c>
      <c r="AE1319" s="95">
        <v>53936</v>
      </c>
      <c r="AF1319" s="95">
        <v>290209950</v>
      </c>
      <c r="AG1319" s="95">
        <v>47808</v>
      </c>
      <c r="AH1319" s="95">
        <v>306149213</v>
      </c>
      <c r="AI1319" s="95">
        <v>180611</v>
      </c>
      <c r="AJ1319" s="95">
        <v>1179949297.5</v>
      </c>
      <c r="AK1319" s="95">
        <v>170083</v>
      </c>
      <c r="AL1319" s="95">
        <v>977369641.48000002</v>
      </c>
      <c r="AM1319" s="95">
        <v>55459</v>
      </c>
      <c r="AN1319" s="95">
        <v>303122317.25999999</v>
      </c>
      <c r="AO1319" s="95">
        <v>50056</v>
      </c>
      <c r="AP1319" s="95">
        <v>323718287.44</v>
      </c>
      <c r="AQ1319" s="72">
        <v>459.93</v>
      </c>
      <c r="AR1319" s="72">
        <v>400.74</v>
      </c>
      <c r="AS1319" s="72">
        <v>860.67</v>
      </c>
      <c r="AT1319" s="95">
        <v>1449078311</v>
      </c>
      <c r="AU1319" s="95">
        <v>1183780649</v>
      </c>
      <c r="AV1319" s="95">
        <v>262552</v>
      </c>
      <c r="AW1319" s="95">
        <v>246168</v>
      </c>
      <c r="AX1319" s="72">
        <v>481.48</v>
      </c>
      <c r="AY1319" s="72">
        <v>426.36</v>
      </c>
      <c r="AZ1319" s="72">
        <v>907.84</v>
      </c>
      <c r="BA1319" s="95">
        <v>1402380861</v>
      </c>
      <c r="BB1319" s="95">
        <v>1156820707</v>
      </c>
      <c r="BC1319" s="95">
        <v>242721</v>
      </c>
      <c r="BD1319" s="95">
        <v>226102</v>
      </c>
      <c r="BE1319" s="72">
        <v>505.07</v>
      </c>
      <c r="BF1319" s="72">
        <v>459.91</v>
      </c>
      <c r="BG1319" s="72">
        <v>964.98</v>
      </c>
      <c r="BH1319" s="95">
        <v>1372753976</v>
      </c>
      <c r="BI1319" s="95">
        <v>1154600277</v>
      </c>
      <c r="BJ1319" s="95">
        <v>226494</v>
      </c>
      <c r="BK1319" s="95">
        <v>209207</v>
      </c>
      <c r="BL1319" s="72">
        <v>529.91999999999996</v>
      </c>
      <c r="BM1319" s="72">
        <v>496.09</v>
      </c>
      <c r="BN1319" s="72">
        <v>1026.01</v>
      </c>
      <c r="BO1319" s="95">
        <v>1396400797</v>
      </c>
      <c r="BP1319" s="95">
        <v>1206427926</v>
      </c>
      <c r="BQ1319" s="95">
        <v>219592</v>
      </c>
      <c r="BR1319" s="95">
        <v>202655</v>
      </c>
      <c r="BS1319" s="72">
        <v>523.53</v>
      </c>
      <c r="BT1319" s="72">
        <v>492.53</v>
      </c>
      <c r="BU1319" s="72">
        <v>1016.06</v>
      </c>
      <c r="BV1319" s="95">
        <v>1483071614.7</v>
      </c>
      <c r="BW1319" s="95">
        <v>1301087928.9000001</v>
      </c>
      <c r="BX1319" s="95">
        <v>236070</v>
      </c>
      <c r="BY1319" s="95">
        <v>220139</v>
      </c>
      <c r="BZ1319" s="95">
        <v>254743</v>
      </c>
      <c r="CA1319" s="95">
        <v>234706</v>
      </c>
      <c r="CB1319" s="95">
        <v>218162</v>
      </c>
      <c r="CC1319" s="95">
        <v>211552</v>
      </c>
      <c r="CD1319" s="95">
        <v>228277</v>
      </c>
      <c r="CE1319" s="72">
        <v>650.75523149000003</v>
      </c>
      <c r="CF1319" s="72">
        <v>676.59346364999999</v>
      </c>
      <c r="CG1319" s="72">
        <v>712.40329333</v>
      </c>
      <c r="CH1319" s="72">
        <v>716.50152150999998</v>
      </c>
      <c r="CI1319" s="72">
        <v>731.52548966999996</v>
      </c>
      <c r="CJ1319" s="96">
        <v>1.3225710042000001</v>
      </c>
      <c r="CK1319" s="96">
        <v>1.3417806242000001</v>
      </c>
      <c r="CL1319" s="96">
        <v>1.3545417448999999</v>
      </c>
      <c r="CM1319" s="96">
        <v>1.4319718370000001</v>
      </c>
      <c r="CN1319" s="96">
        <v>1.3889604865</v>
      </c>
      <c r="CO1319" s="96">
        <v>1.1845502126</v>
      </c>
      <c r="CP1319" s="96">
        <v>1.1548393009</v>
      </c>
      <c r="CQ1319" s="96">
        <v>0.99584056389999998</v>
      </c>
      <c r="CR1319" s="96">
        <v>1.1596626788</v>
      </c>
      <c r="CS1319" s="95">
        <v>243418</v>
      </c>
      <c r="CT1319" s="95">
        <v>225035</v>
      </c>
      <c r="CU1319" s="95">
        <v>206585</v>
      </c>
      <c r="CV1319" s="95">
        <v>201305</v>
      </c>
      <c r="CW1319" s="95">
        <v>216387</v>
      </c>
      <c r="CX1319" s="96">
        <v>1.155155752</v>
      </c>
      <c r="CY1319" s="96">
        <v>1.1761976329999999</v>
      </c>
      <c r="CZ1319" s="96">
        <v>1.2035251739999999</v>
      </c>
      <c r="DA1319" s="96">
        <v>1.2066338320000001</v>
      </c>
      <c r="DB1319" s="96">
        <v>1.1876431810000001</v>
      </c>
      <c r="DC1319">
        <v>2013</v>
      </c>
      <c r="DD1319" s="6">
        <v>220854.2</v>
      </c>
      <c r="DE1319" s="96">
        <v>2.1315036700000001E-2</v>
      </c>
      <c r="DF1319" s="72">
        <v>871.63</v>
      </c>
      <c r="DG1319" s="96">
        <v>1</v>
      </c>
      <c r="DH1319" s="72">
        <v>871.63</v>
      </c>
      <c r="DI1319" s="72">
        <v>871.63</v>
      </c>
      <c r="DJ1319" s="96">
        <v>1</v>
      </c>
      <c r="DK1319" s="72">
        <v>871.63</v>
      </c>
      <c r="DL1319" s="96">
        <v>1</v>
      </c>
      <c r="DM1319" s="72">
        <v>871.63</v>
      </c>
      <c r="DN1319" s="96">
        <v>0.52017859470000005</v>
      </c>
      <c r="DO1319" s="96">
        <v>4.6137999999999998E-2</v>
      </c>
      <c r="DP1319" s="72">
        <v>20.92</v>
      </c>
      <c r="DQ1319" s="72">
        <v>850.71</v>
      </c>
      <c r="DR1319" t="s">
        <v>440</v>
      </c>
      <c r="DT1319" t="s">
        <v>841</v>
      </c>
    </row>
    <row r="1320" spans="1:124" x14ac:dyDescent="0.3">
      <c r="A1320" t="s">
        <v>902</v>
      </c>
      <c r="B1320">
        <v>23830</v>
      </c>
      <c r="C1320" s="95">
        <v>4853</v>
      </c>
      <c r="D1320" s="95">
        <v>16408593</v>
      </c>
      <c r="E1320" s="95">
        <v>4741</v>
      </c>
      <c r="F1320" s="95">
        <v>14702071</v>
      </c>
      <c r="G1320" s="95">
        <v>1152</v>
      </c>
      <c r="H1320" s="95">
        <v>2514366</v>
      </c>
      <c r="I1320" s="95">
        <v>1018</v>
      </c>
      <c r="J1320" s="95">
        <v>3245410</v>
      </c>
      <c r="K1320" s="95">
        <v>4410</v>
      </c>
      <c r="L1320" s="95">
        <v>15191800</v>
      </c>
      <c r="M1320" s="95">
        <v>4278</v>
      </c>
      <c r="N1320" s="95">
        <v>13811068</v>
      </c>
      <c r="O1320" s="95">
        <v>1168</v>
      </c>
      <c r="P1320" s="95">
        <v>3234773</v>
      </c>
      <c r="Q1320" s="95">
        <v>1028</v>
      </c>
      <c r="R1320" s="95">
        <v>3415496</v>
      </c>
      <c r="S1320" s="95">
        <v>4144</v>
      </c>
      <c r="T1320" s="95">
        <v>16318548</v>
      </c>
      <c r="U1320" s="95">
        <v>4005</v>
      </c>
      <c r="V1320" s="95">
        <v>13969223</v>
      </c>
      <c r="W1320" s="95">
        <v>1184</v>
      </c>
      <c r="X1320" s="95">
        <v>3066527</v>
      </c>
      <c r="Y1320" s="95">
        <v>1052</v>
      </c>
      <c r="Z1320" s="95">
        <v>3877706</v>
      </c>
      <c r="AA1320" s="95">
        <v>4146</v>
      </c>
      <c r="AB1320" s="95">
        <v>15090968</v>
      </c>
      <c r="AC1320" s="95">
        <v>3985</v>
      </c>
      <c r="AD1320" s="95">
        <v>14790059</v>
      </c>
      <c r="AE1320" s="95">
        <v>1217</v>
      </c>
      <c r="AF1320" s="95">
        <v>3240131</v>
      </c>
      <c r="AG1320" s="95">
        <v>1104</v>
      </c>
      <c r="AH1320" s="95">
        <v>4135056</v>
      </c>
      <c r="AI1320" s="95">
        <v>4995</v>
      </c>
      <c r="AJ1320" s="95">
        <v>18943659.620000001</v>
      </c>
      <c r="AK1320" s="95">
        <v>4828</v>
      </c>
      <c r="AL1320" s="95">
        <v>18326820.649999999</v>
      </c>
      <c r="AM1320" s="95">
        <v>1314</v>
      </c>
      <c r="AN1320" s="95">
        <v>3929122</v>
      </c>
      <c r="AO1320" s="95">
        <v>1196</v>
      </c>
      <c r="AP1320" s="95">
        <v>4710690</v>
      </c>
      <c r="AQ1320" s="72">
        <v>262.60000000000002</v>
      </c>
      <c r="AR1320" s="72">
        <v>259.7</v>
      </c>
      <c r="AS1320" s="72">
        <v>522.29999999999995</v>
      </c>
      <c r="AT1320" s="95">
        <v>18922959</v>
      </c>
      <c r="AU1320" s="95">
        <v>17947481</v>
      </c>
      <c r="AV1320" s="95">
        <v>6005</v>
      </c>
      <c r="AW1320" s="95">
        <v>5759</v>
      </c>
      <c r="AX1320" s="72">
        <v>275.29000000000002</v>
      </c>
      <c r="AY1320" s="72">
        <v>270.55</v>
      </c>
      <c r="AZ1320" s="72">
        <v>545.84</v>
      </c>
      <c r="BA1320" s="95">
        <v>18426573</v>
      </c>
      <c r="BB1320" s="95">
        <v>17226564</v>
      </c>
      <c r="BC1320" s="95">
        <v>5578</v>
      </c>
      <c r="BD1320" s="95">
        <v>5306</v>
      </c>
      <c r="BE1320" s="72">
        <v>303.19</v>
      </c>
      <c r="BF1320" s="72">
        <v>294.10000000000002</v>
      </c>
      <c r="BG1320" s="72">
        <v>597.29</v>
      </c>
      <c r="BH1320" s="95">
        <v>19385075</v>
      </c>
      <c r="BI1320" s="95">
        <v>17846929</v>
      </c>
      <c r="BJ1320" s="95">
        <v>5328</v>
      </c>
      <c r="BK1320" s="95">
        <v>5057</v>
      </c>
      <c r="BL1320" s="72">
        <v>284.83999999999997</v>
      </c>
      <c r="BM1320" s="72">
        <v>309.89999999999998</v>
      </c>
      <c r="BN1320" s="72">
        <v>594.74</v>
      </c>
      <c r="BO1320" s="95">
        <v>18331099</v>
      </c>
      <c r="BP1320" s="95">
        <v>18925115</v>
      </c>
      <c r="BQ1320" s="95">
        <v>5363</v>
      </c>
      <c r="BR1320" s="95">
        <v>5089</v>
      </c>
      <c r="BS1320" s="72">
        <v>302.12</v>
      </c>
      <c r="BT1320" s="72">
        <v>318.69</v>
      </c>
      <c r="BU1320" s="72">
        <v>620.80999999999995</v>
      </c>
      <c r="BV1320" s="95">
        <v>22872781.620000001</v>
      </c>
      <c r="BW1320" s="95">
        <v>23037510.649999999</v>
      </c>
      <c r="BX1320" s="95">
        <v>6309</v>
      </c>
      <c r="BY1320" s="95">
        <v>6024</v>
      </c>
      <c r="BZ1320" s="95">
        <v>5888</v>
      </c>
      <c r="CA1320" s="95">
        <v>5447</v>
      </c>
      <c r="CB1320" s="95">
        <v>5197</v>
      </c>
      <c r="CC1320" s="95">
        <v>5233</v>
      </c>
      <c r="CD1320" s="95">
        <v>6170</v>
      </c>
      <c r="CE1320" s="72">
        <v>650.75523149000003</v>
      </c>
      <c r="CF1320" s="72">
        <v>676.59346364999999</v>
      </c>
      <c r="CG1320" s="72">
        <v>712.40329333</v>
      </c>
      <c r="CH1320" s="72">
        <v>716.50152150999998</v>
      </c>
      <c r="CI1320" s="72">
        <v>731.52548966999996</v>
      </c>
      <c r="CJ1320" s="96">
        <v>0.80260591810000004</v>
      </c>
      <c r="CK1320" s="96">
        <v>0.80674737389999995</v>
      </c>
      <c r="CL1320" s="96">
        <v>0.83841555140000001</v>
      </c>
      <c r="CM1320" s="96">
        <v>0.83006104260000002</v>
      </c>
      <c r="CN1320" s="96">
        <v>0.84865122100000001</v>
      </c>
      <c r="CO1320" s="96">
        <v>0.95438984839999996</v>
      </c>
      <c r="CP1320" s="96">
        <v>0.86473700740000004</v>
      </c>
      <c r="CQ1320" s="96">
        <v>0.99584056389999998</v>
      </c>
      <c r="CR1320" s="96">
        <v>0.86834872500000004</v>
      </c>
      <c r="CS1320" s="95">
        <v>5418</v>
      </c>
      <c r="CT1320" s="95">
        <v>5005</v>
      </c>
      <c r="CU1320" s="95">
        <v>4783</v>
      </c>
      <c r="CV1320" s="95">
        <v>4782</v>
      </c>
      <c r="CW1320" s="95">
        <v>5625</v>
      </c>
      <c r="CX1320" s="96">
        <v>0.92801817499999995</v>
      </c>
      <c r="CY1320" s="96">
        <v>0.94589780899999998</v>
      </c>
      <c r="CZ1320" s="96">
        <v>0.97596103899999997</v>
      </c>
      <c r="DA1320" s="96">
        <v>0.96626492100000005</v>
      </c>
      <c r="DB1320" s="96">
        <v>0.95890945400000005</v>
      </c>
      <c r="DC1320">
        <v>2013</v>
      </c>
      <c r="DD1320" s="6">
        <v>5447</v>
      </c>
      <c r="DE1320" s="96">
        <v>2.8432825000000001E-3</v>
      </c>
      <c r="DF1320" s="72">
        <v>664.99</v>
      </c>
      <c r="DG1320" s="96">
        <v>1</v>
      </c>
      <c r="DH1320" s="72">
        <v>664.99</v>
      </c>
      <c r="DI1320" s="72">
        <v>718.46270806999996</v>
      </c>
      <c r="DJ1320" s="96">
        <v>1</v>
      </c>
      <c r="DK1320" s="72">
        <v>664.99</v>
      </c>
      <c r="DL1320" s="96">
        <v>1</v>
      </c>
      <c r="DM1320" s="72">
        <v>664.99</v>
      </c>
      <c r="DN1320" s="96">
        <v>1</v>
      </c>
      <c r="DO1320" s="96">
        <v>9.7160000000000007E-3</v>
      </c>
      <c r="DP1320" s="72">
        <v>6.46</v>
      </c>
      <c r="DQ1320" s="72">
        <v>658.53</v>
      </c>
      <c r="DR1320" t="s">
        <v>902</v>
      </c>
      <c r="DT1320" t="s">
        <v>841</v>
      </c>
    </row>
    <row r="1321" spans="1:124" x14ac:dyDescent="0.3">
      <c r="A1321" t="s">
        <v>903</v>
      </c>
      <c r="B1321">
        <v>24000</v>
      </c>
      <c r="C1321" s="95">
        <v>2712</v>
      </c>
      <c r="D1321" s="95">
        <v>10768624</v>
      </c>
      <c r="E1321" s="95">
        <v>2631</v>
      </c>
      <c r="F1321" s="95">
        <v>10004564</v>
      </c>
      <c r="G1321" s="95">
        <v>411</v>
      </c>
      <c r="H1321" s="95">
        <v>1375328</v>
      </c>
      <c r="I1321" s="95">
        <v>359</v>
      </c>
      <c r="J1321" s="95">
        <v>1431265</v>
      </c>
      <c r="K1321" s="95">
        <v>2575</v>
      </c>
      <c r="L1321" s="95">
        <v>10393293</v>
      </c>
      <c r="M1321" s="95">
        <v>2495</v>
      </c>
      <c r="N1321" s="95">
        <v>9495925</v>
      </c>
      <c r="O1321" s="95">
        <v>417</v>
      </c>
      <c r="P1321" s="95">
        <v>1218875</v>
      </c>
      <c r="Q1321" s="95">
        <v>359</v>
      </c>
      <c r="R1321" s="95">
        <v>1383350</v>
      </c>
      <c r="S1321" s="95">
        <v>2379</v>
      </c>
      <c r="T1321" s="95">
        <v>10332930</v>
      </c>
      <c r="U1321" s="95">
        <v>2279</v>
      </c>
      <c r="V1321" s="95">
        <v>8867413</v>
      </c>
      <c r="W1321" s="95">
        <v>434</v>
      </c>
      <c r="X1321" s="95">
        <v>1394732</v>
      </c>
      <c r="Y1321" s="95">
        <v>371</v>
      </c>
      <c r="Z1321" s="95">
        <v>1549710</v>
      </c>
      <c r="AA1321" s="95">
        <v>2221</v>
      </c>
      <c r="AB1321" s="95">
        <v>9560749</v>
      </c>
      <c r="AC1321" s="95">
        <v>2114</v>
      </c>
      <c r="AD1321" s="95">
        <v>8212426</v>
      </c>
      <c r="AE1321" s="95">
        <v>433</v>
      </c>
      <c r="AF1321" s="95">
        <v>1093582</v>
      </c>
      <c r="AG1321" s="95">
        <v>374</v>
      </c>
      <c r="AH1321" s="95">
        <v>1613613</v>
      </c>
      <c r="AI1321" s="95">
        <v>2050</v>
      </c>
      <c r="AJ1321" s="95">
        <v>8345351.4299999997</v>
      </c>
      <c r="AK1321" s="95">
        <v>1952</v>
      </c>
      <c r="AL1321" s="95">
        <v>7553578.6500000004</v>
      </c>
      <c r="AM1321" s="95">
        <v>427</v>
      </c>
      <c r="AN1321" s="95">
        <v>1466318.3</v>
      </c>
      <c r="AO1321" s="95">
        <v>375</v>
      </c>
      <c r="AP1321" s="95">
        <v>1717331.11</v>
      </c>
      <c r="AQ1321" s="72">
        <v>324.05</v>
      </c>
      <c r="AR1321" s="72">
        <v>318.72000000000003</v>
      </c>
      <c r="AS1321" s="72">
        <v>642.77</v>
      </c>
      <c r="AT1321" s="95">
        <v>12143952</v>
      </c>
      <c r="AU1321" s="95">
        <v>11435829</v>
      </c>
      <c r="AV1321" s="95">
        <v>3123</v>
      </c>
      <c r="AW1321" s="95">
        <v>2990</v>
      </c>
      <c r="AX1321" s="72">
        <v>323.42</v>
      </c>
      <c r="AY1321" s="72">
        <v>317.66000000000003</v>
      </c>
      <c r="AZ1321" s="72">
        <v>641.08000000000004</v>
      </c>
      <c r="BA1321" s="95">
        <v>11612168</v>
      </c>
      <c r="BB1321" s="95">
        <v>10879275</v>
      </c>
      <c r="BC1321" s="95">
        <v>2992</v>
      </c>
      <c r="BD1321" s="95">
        <v>2854</v>
      </c>
      <c r="BE1321" s="72">
        <v>347.42</v>
      </c>
      <c r="BF1321" s="72">
        <v>327.58</v>
      </c>
      <c r="BG1321" s="72">
        <v>675</v>
      </c>
      <c r="BH1321" s="95">
        <v>11727662</v>
      </c>
      <c r="BI1321" s="95">
        <v>10417123</v>
      </c>
      <c r="BJ1321" s="95">
        <v>2813</v>
      </c>
      <c r="BK1321" s="95">
        <v>2650</v>
      </c>
      <c r="BL1321" s="72">
        <v>334.54</v>
      </c>
      <c r="BM1321" s="72">
        <v>329.11</v>
      </c>
      <c r="BN1321" s="72">
        <v>663.65</v>
      </c>
      <c r="BO1321" s="95">
        <v>10654331</v>
      </c>
      <c r="BP1321" s="95">
        <v>9826039</v>
      </c>
      <c r="BQ1321" s="95">
        <v>2654</v>
      </c>
      <c r="BR1321" s="95">
        <v>2488</v>
      </c>
      <c r="BS1321" s="72">
        <v>330.09</v>
      </c>
      <c r="BT1321" s="72">
        <v>332.01</v>
      </c>
      <c r="BU1321" s="72">
        <v>662.1</v>
      </c>
      <c r="BV1321" s="95">
        <v>9811669.7300000004</v>
      </c>
      <c r="BW1321" s="95">
        <v>9270909.7599999998</v>
      </c>
      <c r="BX1321" s="95">
        <v>2477</v>
      </c>
      <c r="BY1321" s="95">
        <v>2327</v>
      </c>
      <c r="BZ1321" s="95">
        <v>3060</v>
      </c>
      <c r="CA1321" s="95">
        <v>2925</v>
      </c>
      <c r="CB1321" s="95">
        <v>2734</v>
      </c>
      <c r="CC1321" s="95">
        <v>2575</v>
      </c>
      <c r="CD1321" s="95">
        <v>2404</v>
      </c>
      <c r="CE1321" s="72">
        <v>650.75523149000003</v>
      </c>
      <c r="CF1321" s="72">
        <v>676.59346364999999</v>
      </c>
      <c r="CG1321" s="72">
        <v>712.40329333</v>
      </c>
      <c r="CH1321" s="72">
        <v>716.50152150999998</v>
      </c>
      <c r="CI1321" s="72">
        <v>731.52548966999996</v>
      </c>
      <c r="CJ1321" s="96">
        <v>0.98772928579999997</v>
      </c>
      <c r="CK1321" s="96">
        <v>0.94751137050000001</v>
      </c>
      <c r="CL1321" s="96">
        <v>0.94749702359999999</v>
      </c>
      <c r="CM1321" s="96">
        <v>0.92623669330000002</v>
      </c>
      <c r="CN1321" s="96">
        <v>0.90509491379999996</v>
      </c>
      <c r="CO1321" s="96">
        <v>0.81406052760000003</v>
      </c>
      <c r="CP1321" s="96">
        <v>1.1581618631999999</v>
      </c>
      <c r="CQ1321" s="96">
        <v>0.99584056389999998</v>
      </c>
      <c r="CR1321" s="96">
        <v>1.1629991182999999</v>
      </c>
      <c r="CS1321" s="95">
        <v>2519</v>
      </c>
      <c r="CT1321" s="95">
        <v>2419</v>
      </c>
      <c r="CU1321" s="95">
        <v>2246</v>
      </c>
      <c r="CV1321" s="95">
        <v>2082</v>
      </c>
      <c r="CW1321" s="95">
        <v>1970</v>
      </c>
      <c r="CX1321" s="96">
        <v>0.79119090800000003</v>
      </c>
      <c r="CY1321" s="96">
        <v>0.80743913199999995</v>
      </c>
      <c r="CZ1321" s="96">
        <v>0.80534881199999997</v>
      </c>
      <c r="DA1321" s="96">
        <v>0.81893469500000005</v>
      </c>
      <c r="DB1321" s="96">
        <v>0.85621495599999997</v>
      </c>
      <c r="DC1321">
        <v>2013</v>
      </c>
      <c r="DD1321" s="6">
        <v>2661.8</v>
      </c>
      <c r="DE1321" s="96">
        <v>2.1220344999999998E-3</v>
      </c>
      <c r="DF1321" s="72">
        <v>891.28</v>
      </c>
      <c r="DG1321" s="96">
        <v>1</v>
      </c>
      <c r="DH1321" s="72">
        <v>891.28</v>
      </c>
      <c r="DI1321" s="72">
        <v>727.94722681999997</v>
      </c>
      <c r="DJ1321" s="96">
        <v>1</v>
      </c>
      <c r="DK1321" s="72">
        <v>891.28</v>
      </c>
      <c r="DL1321" s="96">
        <v>1</v>
      </c>
      <c r="DM1321" s="72">
        <v>891.28</v>
      </c>
      <c r="DN1321" s="96">
        <v>1</v>
      </c>
      <c r="DO1321" s="96">
        <v>8.378E-3</v>
      </c>
      <c r="DP1321" s="72">
        <v>7.47</v>
      </c>
      <c r="DQ1321" s="72">
        <v>883.81</v>
      </c>
      <c r="DR1321" t="s">
        <v>903</v>
      </c>
      <c r="DT1321" t="s">
        <v>904</v>
      </c>
    </row>
    <row r="1322" spans="1:124" x14ac:dyDescent="0.3">
      <c r="A1322" t="s">
        <v>905</v>
      </c>
      <c r="B1322">
        <v>24010</v>
      </c>
      <c r="C1322" s="95">
        <v>13906</v>
      </c>
      <c r="D1322" s="95">
        <v>67257894</v>
      </c>
      <c r="E1322" s="95">
        <v>12509</v>
      </c>
      <c r="F1322" s="95">
        <v>41612029</v>
      </c>
      <c r="G1322" s="95">
        <v>4198</v>
      </c>
      <c r="H1322" s="95">
        <v>15761074</v>
      </c>
      <c r="I1322" s="95">
        <v>3338</v>
      </c>
      <c r="J1322" s="95">
        <v>10965830</v>
      </c>
      <c r="K1322" s="95">
        <v>13435</v>
      </c>
      <c r="L1322" s="95">
        <v>69838863</v>
      </c>
      <c r="M1322" s="95">
        <v>11931</v>
      </c>
      <c r="N1322" s="95">
        <v>42600025</v>
      </c>
      <c r="O1322" s="95">
        <v>4286</v>
      </c>
      <c r="P1322" s="95">
        <v>20186434</v>
      </c>
      <c r="Q1322" s="95">
        <v>3410</v>
      </c>
      <c r="R1322" s="95">
        <v>12072947</v>
      </c>
      <c r="S1322" s="95">
        <v>13147</v>
      </c>
      <c r="T1322" s="95">
        <v>77016042</v>
      </c>
      <c r="U1322" s="95">
        <v>11476</v>
      </c>
      <c r="V1322" s="95">
        <v>43672849</v>
      </c>
      <c r="W1322" s="95">
        <v>4426</v>
      </c>
      <c r="X1322" s="95">
        <v>19620363</v>
      </c>
      <c r="Y1322" s="95">
        <v>3548</v>
      </c>
      <c r="Z1322" s="95">
        <v>13188208</v>
      </c>
      <c r="AA1322" s="95">
        <v>12739</v>
      </c>
      <c r="AB1322" s="95">
        <v>47175435</v>
      </c>
      <c r="AC1322" s="95">
        <v>10912</v>
      </c>
      <c r="AD1322" s="95">
        <v>36716282</v>
      </c>
      <c r="AE1322" s="95">
        <v>4417</v>
      </c>
      <c r="AF1322" s="95">
        <v>18777197</v>
      </c>
      <c r="AG1322" s="95">
        <v>3563</v>
      </c>
      <c r="AH1322" s="95">
        <v>14187424</v>
      </c>
      <c r="AI1322" s="95">
        <v>12185</v>
      </c>
      <c r="AJ1322" s="95">
        <v>45459964.280000001</v>
      </c>
      <c r="AK1322" s="95">
        <v>10225</v>
      </c>
      <c r="AL1322" s="95">
        <v>35607491.020000003</v>
      </c>
      <c r="AM1322" s="95">
        <v>4526</v>
      </c>
      <c r="AN1322" s="95">
        <v>19463999.210000001</v>
      </c>
      <c r="AO1322" s="95">
        <v>3694</v>
      </c>
      <c r="AP1322" s="95">
        <v>15812038.83</v>
      </c>
      <c r="AQ1322" s="72">
        <v>382.14</v>
      </c>
      <c r="AR1322" s="72">
        <v>276.49</v>
      </c>
      <c r="AS1322" s="72">
        <v>658.63</v>
      </c>
      <c r="AT1322" s="95">
        <v>83018968</v>
      </c>
      <c r="AU1322" s="95">
        <v>52577859</v>
      </c>
      <c r="AV1322" s="95">
        <v>18104</v>
      </c>
      <c r="AW1322" s="95">
        <v>15847</v>
      </c>
      <c r="AX1322" s="72">
        <v>423.35</v>
      </c>
      <c r="AY1322" s="72">
        <v>296.99</v>
      </c>
      <c r="AZ1322" s="72">
        <v>720.34</v>
      </c>
      <c r="BA1322" s="95">
        <v>90025297</v>
      </c>
      <c r="BB1322" s="95">
        <v>54672972</v>
      </c>
      <c r="BC1322" s="95">
        <v>17721</v>
      </c>
      <c r="BD1322" s="95">
        <v>15341</v>
      </c>
      <c r="BE1322" s="72">
        <v>458.26</v>
      </c>
      <c r="BF1322" s="72">
        <v>315.39</v>
      </c>
      <c r="BG1322" s="72">
        <v>773.65</v>
      </c>
      <c r="BH1322" s="95">
        <v>96636405</v>
      </c>
      <c r="BI1322" s="95">
        <v>56861057</v>
      </c>
      <c r="BJ1322" s="95">
        <v>17573</v>
      </c>
      <c r="BK1322" s="95">
        <v>15024</v>
      </c>
      <c r="BL1322" s="72">
        <v>320.36</v>
      </c>
      <c r="BM1322" s="72">
        <v>293.06</v>
      </c>
      <c r="BN1322" s="72">
        <v>613.41999999999996</v>
      </c>
      <c r="BO1322" s="95">
        <v>65952632</v>
      </c>
      <c r="BP1322" s="95">
        <v>50903706</v>
      </c>
      <c r="BQ1322" s="95">
        <v>17156</v>
      </c>
      <c r="BR1322" s="95">
        <v>14475</v>
      </c>
      <c r="BS1322" s="72">
        <v>323.76</v>
      </c>
      <c r="BT1322" s="72">
        <v>307.85000000000002</v>
      </c>
      <c r="BU1322" s="72">
        <v>631.61</v>
      </c>
      <c r="BV1322" s="95">
        <v>64923963.490000002</v>
      </c>
      <c r="BW1322" s="95">
        <v>51419529.850000001</v>
      </c>
      <c r="BX1322" s="95">
        <v>16711</v>
      </c>
      <c r="BY1322" s="95">
        <v>13919</v>
      </c>
      <c r="BZ1322" s="95">
        <v>17028</v>
      </c>
      <c r="CA1322" s="95">
        <v>16575</v>
      </c>
      <c r="CB1322" s="95">
        <v>16344</v>
      </c>
      <c r="CC1322" s="95">
        <v>15883</v>
      </c>
      <c r="CD1322" s="95">
        <v>15345</v>
      </c>
      <c r="CE1322" s="72">
        <v>650.75523149000003</v>
      </c>
      <c r="CF1322" s="72">
        <v>676.59346364999999</v>
      </c>
      <c r="CG1322" s="72">
        <v>712.40329333</v>
      </c>
      <c r="CH1322" s="72">
        <v>716.50152150999998</v>
      </c>
      <c r="CI1322" s="72">
        <v>731.52548966999996</v>
      </c>
      <c r="CJ1322" s="96">
        <v>1.0121009684</v>
      </c>
      <c r="CK1322" s="96">
        <v>1.0646570484</v>
      </c>
      <c r="CL1322" s="96">
        <v>1.0859719589000001</v>
      </c>
      <c r="CM1322" s="96">
        <v>0.85613216660000002</v>
      </c>
      <c r="CN1322" s="96">
        <v>0.86341488970000002</v>
      </c>
      <c r="CO1322" s="96">
        <v>0.88557923790000004</v>
      </c>
      <c r="CP1322" s="96">
        <v>1.1026177721999999</v>
      </c>
      <c r="CQ1322" s="96">
        <v>0.99584056389999998</v>
      </c>
      <c r="CR1322" s="96">
        <v>1.1072230381999999</v>
      </c>
      <c r="CS1322" s="95">
        <v>16936</v>
      </c>
      <c r="CT1322" s="95">
        <v>16683</v>
      </c>
      <c r="CU1322" s="95">
        <v>16398</v>
      </c>
      <c r="CV1322" s="95">
        <v>15911</v>
      </c>
      <c r="CW1322" s="95">
        <v>15482</v>
      </c>
      <c r="CX1322" s="96">
        <v>0.86350105700000002</v>
      </c>
      <c r="CY1322" s="96">
        <v>0.87849681199999996</v>
      </c>
      <c r="CZ1322" s="96">
        <v>0.88189915799999996</v>
      </c>
      <c r="DA1322" s="96">
        <v>0.89532253500000003</v>
      </c>
      <c r="DB1322" s="96">
        <v>0.91124727400000005</v>
      </c>
      <c r="DC1322">
        <v>2013</v>
      </c>
      <c r="DD1322" s="6">
        <v>14921.2</v>
      </c>
      <c r="DE1322" s="96">
        <v>4.5881133999999997E-3</v>
      </c>
      <c r="DF1322" s="72">
        <v>846.43</v>
      </c>
      <c r="DG1322" s="96">
        <v>1</v>
      </c>
      <c r="DH1322" s="72">
        <v>846.43</v>
      </c>
      <c r="DI1322" s="72">
        <v>797.45058263999999</v>
      </c>
      <c r="DJ1322" s="96">
        <v>1</v>
      </c>
      <c r="DK1322" s="72">
        <v>846.43</v>
      </c>
      <c r="DL1322" s="96">
        <v>1</v>
      </c>
      <c r="DM1322" s="72">
        <v>846.43</v>
      </c>
      <c r="DN1322" s="96">
        <v>1</v>
      </c>
      <c r="DO1322" s="96">
        <v>1.4082000000000001E-2</v>
      </c>
      <c r="DP1322" s="72">
        <v>11.92</v>
      </c>
      <c r="DQ1322" s="72">
        <v>834.51</v>
      </c>
      <c r="DR1322" t="s">
        <v>905</v>
      </c>
      <c r="DT1322" t="s">
        <v>904</v>
      </c>
    </row>
    <row r="1323" spans="1:124" x14ac:dyDescent="0.3">
      <c r="A1323" t="s">
        <v>906</v>
      </c>
      <c r="B1323">
        <v>24020</v>
      </c>
      <c r="C1323" s="95">
        <v>3946</v>
      </c>
      <c r="D1323" s="95">
        <v>12986620</v>
      </c>
      <c r="E1323" s="95">
        <v>3755</v>
      </c>
      <c r="F1323" s="95">
        <v>9714852</v>
      </c>
      <c r="G1323" s="95">
        <v>651</v>
      </c>
      <c r="H1323" s="95">
        <v>1627524</v>
      </c>
      <c r="I1323" s="95">
        <v>574</v>
      </c>
      <c r="J1323" s="95">
        <v>1591874</v>
      </c>
      <c r="K1323" s="95">
        <v>3616</v>
      </c>
      <c r="L1323" s="95">
        <v>11420743</v>
      </c>
      <c r="M1323" s="95">
        <v>3419</v>
      </c>
      <c r="N1323" s="95">
        <v>9334852</v>
      </c>
      <c r="O1323" s="95">
        <v>647</v>
      </c>
      <c r="P1323" s="95">
        <v>1737606</v>
      </c>
      <c r="Q1323" s="95">
        <v>563</v>
      </c>
      <c r="R1323" s="95">
        <v>1707063</v>
      </c>
      <c r="S1323" s="95">
        <v>3355</v>
      </c>
      <c r="T1323" s="95">
        <v>11745652</v>
      </c>
      <c r="U1323" s="95">
        <v>3150</v>
      </c>
      <c r="V1323" s="95">
        <v>8969399</v>
      </c>
      <c r="W1323" s="95">
        <v>645</v>
      </c>
      <c r="X1323" s="95">
        <v>1876615</v>
      </c>
      <c r="Y1323" s="95">
        <v>558</v>
      </c>
      <c r="Z1323" s="95">
        <v>1858834</v>
      </c>
      <c r="AA1323" s="95">
        <v>3295</v>
      </c>
      <c r="AB1323" s="95">
        <v>10995865</v>
      </c>
      <c r="AC1323" s="95">
        <v>3066</v>
      </c>
      <c r="AD1323" s="95">
        <v>9893358</v>
      </c>
      <c r="AE1323" s="95">
        <v>613</v>
      </c>
      <c r="AF1323" s="95">
        <v>1693444</v>
      </c>
      <c r="AG1323" s="95">
        <v>528</v>
      </c>
      <c r="AH1323" s="95">
        <v>1975830</v>
      </c>
      <c r="AI1323" s="95">
        <v>2891</v>
      </c>
      <c r="AJ1323" s="95">
        <v>10100258.289999999</v>
      </c>
      <c r="AK1323" s="95">
        <v>2642</v>
      </c>
      <c r="AL1323" s="95">
        <v>9630596.8900000006</v>
      </c>
      <c r="AM1323" s="95">
        <v>627</v>
      </c>
      <c r="AN1323" s="95">
        <v>1896762.77</v>
      </c>
      <c r="AO1323" s="95">
        <v>543</v>
      </c>
      <c r="AP1323" s="95">
        <v>2188859.71</v>
      </c>
      <c r="AQ1323" s="72">
        <v>264.92</v>
      </c>
      <c r="AR1323" s="72">
        <v>217.65</v>
      </c>
      <c r="AS1323" s="72">
        <v>482.57</v>
      </c>
      <c r="AT1323" s="95">
        <v>14614144</v>
      </c>
      <c r="AU1323" s="95">
        <v>11306726</v>
      </c>
      <c r="AV1323" s="95">
        <v>4597</v>
      </c>
      <c r="AW1323" s="95">
        <v>4329</v>
      </c>
      <c r="AX1323" s="72">
        <v>257.22000000000003</v>
      </c>
      <c r="AY1323" s="72">
        <v>231.08</v>
      </c>
      <c r="AZ1323" s="72">
        <v>488.3</v>
      </c>
      <c r="BA1323" s="95">
        <v>13158349</v>
      </c>
      <c r="BB1323" s="95">
        <v>11041915</v>
      </c>
      <c r="BC1323" s="95">
        <v>4263</v>
      </c>
      <c r="BD1323" s="95">
        <v>3982</v>
      </c>
      <c r="BE1323" s="72">
        <v>283.8</v>
      </c>
      <c r="BF1323" s="72">
        <v>243.35</v>
      </c>
      <c r="BG1323" s="72">
        <v>527.15</v>
      </c>
      <c r="BH1323" s="95">
        <v>13622267</v>
      </c>
      <c r="BI1323" s="95">
        <v>10828233</v>
      </c>
      <c r="BJ1323" s="95">
        <v>4000</v>
      </c>
      <c r="BK1323" s="95">
        <v>3708</v>
      </c>
      <c r="BL1323" s="72">
        <v>270.58</v>
      </c>
      <c r="BM1323" s="72">
        <v>275.20999999999998</v>
      </c>
      <c r="BN1323" s="72">
        <v>545.79</v>
      </c>
      <c r="BO1323" s="95">
        <v>12689309</v>
      </c>
      <c r="BP1323" s="95">
        <v>11869188</v>
      </c>
      <c r="BQ1323" s="95">
        <v>3908</v>
      </c>
      <c r="BR1323" s="95">
        <v>3594</v>
      </c>
      <c r="BS1323" s="72">
        <v>284.18</v>
      </c>
      <c r="BT1323" s="72">
        <v>309.25</v>
      </c>
      <c r="BU1323" s="72">
        <v>593.42999999999995</v>
      </c>
      <c r="BV1323" s="95">
        <v>11997021.060000001</v>
      </c>
      <c r="BW1323" s="95">
        <v>11819456.6</v>
      </c>
      <c r="BX1323" s="95">
        <v>3518</v>
      </c>
      <c r="BY1323" s="95">
        <v>3185</v>
      </c>
      <c r="BZ1323" s="95">
        <v>4469</v>
      </c>
      <c r="CA1323" s="95">
        <v>4127</v>
      </c>
      <c r="CB1323" s="95">
        <v>3859</v>
      </c>
      <c r="CC1323" s="95">
        <v>3759</v>
      </c>
      <c r="CD1323" s="95">
        <v>3355</v>
      </c>
      <c r="CE1323" s="72">
        <v>650.75523149000003</v>
      </c>
      <c r="CF1323" s="72">
        <v>676.59346364999999</v>
      </c>
      <c r="CG1323" s="72">
        <v>712.40329333</v>
      </c>
      <c r="CH1323" s="72">
        <v>716.50152150999998</v>
      </c>
      <c r="CI1323" s="72">
        <v>731.52548966999996</v>
      </c>
      <c r="CJ1323" s="96">
        <v>0.74155377730000005</v>
      </c>
      <c r="CK1323" s="96">
        <v>0.72170369099999998</v>
      </c>
      <c r="CL1323" s="96">
        <v>0.73996008290000004</v>
      </c>
      <c r="CM1323" s="96">
        <v>0.76174297420000003</v>
      </c>
      <c r="CN1323" s="96">
        <v>0.81122258670000003</v>
      </c>
      <c r="CO1323" s="96">
        <v>0.87722450559999998</v>
      </c>
      <c r="CP1323" s="96">
        <v>0.86093881059999999</v>
      </c>
      <c r="CQ1323" s="96">
        <v>0.99584056389999998</v>
      </c>
      <c r="CR1323" s="96">
        <v>0.86453466430000003</v>
      </c>
      <c r="CS1323" s="95">
        <v>4488</v>
      </c>
      <c r="CT1323" s="95">
        <v>4246</v>
      </c>
      <c r="CU1323" s="95">
        <v>4000</v>
      </c>
      <c r="CV1323" s="95">
        <v>3862</v>
      </c>
      <c r="CW1323" s="95">
        <v>3494</v>
      </c>
      <c r="CX1323" s="96">
        <v>0.85518445399999998</v>
      </c>
      <c r="CY1323" s="96">
        <v>0.86260621900000001</v>
      </c>
      <c r="CZ1323" s="96">
        <v>0.88664439699999997</v>
      </c>
      <c r="DA1323" s="96">
        <v>0.89382164399999997</v>
      </c>
      <c r="DB1323" s="96">
        <v>0.89416992100000003</v>
      </c>
      <c r="DC1323">
        <v>2013</v>
      </c>
      <c r="DD1323" s="6">
        <v>3759.6</v>
      </c>
      <c r="DE1323" s="96">
        <v>2.3159551999999998E-3</v>
      </c>
      <c r="DF1323" s="72">
        <v>662.42</v>
      </c>
      <c r="DG1323" s="96">
        <v>1</v>
      </c>
      <c r="DH1323" s="72">
        <v>662.42</v>
      </c>
      <c r="DI1323" s="72">
        <v>727.94722681999997</v>
      </c>
      <c r="DJ1323" s="96">
        <v>1</v>
      </c>
      <c r="DK1323" s="72">
        <v>662.42</v>
      </c>
      <c r="DL1323" s="96">
        <v>1</v>
      </c>
      <c r="DM1323" s="72">
        <v>662.42</v>
      </c>
      <c r="DN1323" s="96">
        <v>1</v>
      </c>
      <c r="DO1323" s="96">
        <v>8.7840000000000001E-3</v>
      </c>
      <c r="DP1323" s="72">
        <v>5.82</v>
      </c>
      <c r="DQ1323" s="72">
        <v>656.6</v>
      </c>
      <c r="DR1323" t="s">
        <v>906</v>
      </c>
      <c r="DT1323" t="s">
        <v>904</v>
      </c>
    </row>
    <row r="1324" spans="1:124" x14ac:dyDescent="0.3">
      <c r="A1324" t="s">
        <v>907</v>
      </c>
      <c r="B1324">
        <v>24030</v>
      </c>
      <c r="C1324" s="95">
        <v>4598</v>
      </c>
      <c r="D1324" s="95">
        <v>17820411</v>
      </c>
      <c r="E1324" s="95">
        <v>4378</v>
      </c>
      <c r="F1324" s="95">
        <v>12450070</v>
      </c>
      <c r="G1324" s="95">
        <v>991</v>
      </c>
      <c r="H1324" s="95">
        <v>3573670</v>
      </c>
      <c r="I1324" s="95">
        <v>884</v>
      </c>
      <c r="J1324" s="95">
        <v>2649001</v>
      </c>
      <c r="K1324" s="95">
        <v>4249</v>
      </c>
      <c r="L1324" s="95">
        <v>17866158</v>
      </c>
      <c r="M1324" s="95">
        <v>4009</v>
      </c>
      <c r="N1324" s="95">
        <v>12369213</v>
      </c>
      <c r="O1324" s="95">
        <v>1018</v>
      </c>
      <c r="P1324" s="95">
        <v>3251406</v>
      </c>
      <c r="Q1324" s="95">
        <v>916</v>
      </c>
      <c r="R1324" s="95">
        <v>2882043</v>
      </c>
      <c r="S1324" s="95">
        <v>4078</v>
      </c>
      <c r="T1324" s="95">
        <v>17831621</v>
      </c>
      <c r="U1324" s="95">
        <v>3803</v>
      </c>
      <c r="V1324" s="95">
        <v>12363300</v>
      </c>
      <c r="W1324" s="95">
        <v>1054</v>
      </c>
      <c r="X1324" s="95">
        <v>2858805</v>
      </c>
      <c r="Y1324" s="95">
        <v>937</v>
      </c>
      <c r="Z1324" s="95">
        <v>3122906</v>
      </c>
      <c r="AA1324" s="95">
        <v>4003</v>
      </c>
      <c r="AB1324" s="95">
        <v>15129160</v>
      </c>
      <c r="AC1324" s="95">
        <v>3719</v>
      </c>
      <c r="AD1324" s="95">
        <v>12159850</v>
      </c>
      <c r="AE1324" s="95">
        <v>1106</v>
      </c>
      <c r="AF1324" s="95">
        <v>3340928</v>
      </c>
      <c r="AG1324" s="95">
        <v>991</v>
      </c>
      <c r="AH1324" s="95">
        <v>3612720</v>
      </c>
      <c r="AI1324" s="95">
        <v>3802</v>
      </c>
      <c r="AJ1324" s="95">
        <v>13562310.57</v>
      </c>
      <c r="AK1324" s="95">
        <v>3511</v>
      </c>
      <c r="AL1324" s="95">
        <v>12136039.699999999</v>
      </c>
      <c r="AM1324" s="95">
        <v>1181</v>
      </c>
      <c r="AN1324" s="95">
        <v>4037289.34</v>
      </c>
      <c r="AO1324" s="95">
        <v>1061</v>
      </c>
      <c r="AP1324" s="95">
        <v>3767867.06</v>
      </c>
      <c r="AQ1324" s="72">
        <v>318.99</v>
      </c>
      <c r="AR1324" s="72">
        <v>239.12</v>
      </c>
      <c r="AS1324" s="72">
        <v>558.11</v>
      </c>
      <c r="AT1324" s="95">
        <v>21394081</v>
      </c>
      <c r="AU1324" s="95">
        <v>15099071</v>
      </c>
      <c r="AV1324" s="95">
        <v>5589</v>
      </c>
      <c r="AW1324" s="95">
        <v>5262</v>
      </c>
      <c r="AX1324" s="72">
        <v>334.12</v>
      </c>
      <c r="AY1324" s="72">
        <v>258.06</v>
      </c>
      <c r="AZ1324" s="72">
        <v>592.17999999999995</v>
      </c>
      <c r="BA1324" s="95">
        <v>21117564</v>
      </c>
      <c r="BB1324" s="95">
        <v>15251256</v>
      </c>
      <c r="BC1324" s="95">
        <v>5267</v>
      </c>
      <c r="BD1324" s="95">
        <v>4925</v>
      </c>
      <c r="BE1324" s="72">
        <v>335.97</v>
      </c>
      <c r="BF1324" s="72">
        <v>272.26</v>
      </c>
      <c r="BG1324" s="72">
        <v>608.23</v>
      </c>
      <c r="BH1324" s="95">
        <v>20690426</v>
      </c>
      <c r="BI1324" s="95">
        <v>15486206</v>
      </c>
      <c r="BJ1324" s="95">
        <v>5132</v>
      </c>
      <c r="BK1324" s="95">
        <v>4740</v>
      </c>
      <c r="BL1324" s="72">
        <v>301.27</v>
      </c>
      <c r="BM1324" s="72">
        <v>279.06</v>
      </c>
      <c r="BN1324" s="72">
        <v>580.33000000000004</v>
      </c>
      <c r="BO1324" s="95">
        <v>18470088</v>
      </c>
      <c r="BP1324" s="95">
        <v>15772570</v>
      </c>
      <c r="BQ1324" s="95">
        <v>5109</v>
      </c>
      <c r="BR1324" s="95">
        <v>4710</v>
      </c>
      <c r="BS1324" s="72">
        <v>294.33</v>
      </c>
      <c r="BT1324" s="72">
        <v>289.88</v>
      </c>
      <c r="BU1324" s="72">
        <v>584.21</v>
      </c>
      <c r="BV1324" s="95">
        <v>17599599.91</v>
      </c>
      <c r="BW1324" s="95">
        <v>15903906.76</v>
      </c>
      <c r="BX1324" s="95">
        <v>4983</v>
      </c>
      <c r="BY1324" s="95">
        <v>4572</v>
      </c>
      <c r="BZ1324" s="95">
        <v>5433</v>
      </c>
      <c r="CA1324" s="95">
        <v>5102</v>
      </c>
      <c r="CB1324" s="95">
        <v>4943</v>
      </c>
      <c r="CC1324" s="95">
        <v>4920</v>
      </c>
      <c r="CD1324" s="95">
        <v>4782</v>
      </c>
      <c r="CE1324" s="72">
        <v>650.75523149000003</v>
      </c>
      <c r="CF1324" s="72">
        <v>676.59346364999999</v>
      </c>
      <c r="CG1324" s="72">
        <v>712.40329333</v>
      </c>
      <c r="CH1324" s="72">
        <v>716.50152150999998</v>
      </c>
      <c r="CI1324" s="72">
        <v>731.52548966999996</v>
      </c>
      <c r="CJ1324" s="96">
        <v>0.85763428860000002</v>
      </c>
      <c r="CK1324" s="96">
        <v>0.87523754190000003</v>
      </c>
      <c r="CL1324" s="96">
        <v>0.85377202169999999</v>
      </c>
      <c r="CM1324" s="96">
        <v>0.80994943149999998</v>
      </c>
      <c r="CN1324" s="96">
        <v>0.79861878809999998</v>
      </c>
      <c r="CO1324" s="96">
        <v>1.0130049251</v>
      </c>
      <c r="CP1324" s="96">
        <v>0.82827081449999995</v>
      </c>
      <c r="CQ1324" s="96">
        <v>0.99584056389999998</v>
      </c>
      <c r="CR1324" s="96">
        <v>0.83173022490000004</v>
      </c>
      <c r="CS1324" s="95">
        <v>4774</v>
      </c>
      <c r="CT1324" s="95">
        <v>4534</v>
      </c>
      <c r="CU1324" s="95">
        <v>4390</v>
      </c>
      <c r="CV1324" s="95">
        <v>4325</v>
      </c>
      <c r="CW1324" s="95">
        <v>4160</v>
      </c>
      <c r="CX1324" s="96">
        <v>1.010851975</v>
      </c>
      <c r="CY1324" s="96">
        <v>1.014292518</v>
      </c>
      <c r="CZ1324" s="96">
        <v>1.0097443610000001</v>
      </c>
      <c r="DA1324" s="96">
        <v>1.029848552</v>
      </c>
      <c r="DB1324" s="96">
        <v>1.000001422</v>
      </c>
      <c r="DC1324">
        <v>2013</v>
      </c>
      <c r="DD1324" s="6">
        <v>4841.8</v>
      </c>
      <c r="DE1324" s="96">
        <v>2.9819159999999998E-3</v>
      </c>
      <c r="DF1324" s="72">
        <v>636.86</v>
      </c>
      <c r="DG1324" s="96">
        <v>1</v>
      </c>
      <c r="DH1324" s="72">
        <v>636.86</v>
      </c>
      <c r="DI1324" s="72">
        <v>727.94722681999997</v>
      </c>
      <c r="DJ1324" s="96">
        <v>1</v>
      </c>
      <c r="DK1324" s="72">
        <v>636.86</v>
      </c>
      <c r="DL1324" s="96">
        <v>1</v>
      </c>
      <c r="DM1324" s="72">
        <v>636.86</v>
      </c>
      <c r="DN1324" s="96">
        <v>1</v>
      </c>
      <c r="DO1324" s="96">
        <v>1.1356E-2</v>
      </c>
      <c r="DP1324" s="72">
        <v>7.23</v>
      </c>
      <c r="DQ1324" s="72">
        <v>629.63</v>
      </c>
      <c r="DR1324" t="s">
        <v>907</v>
      </c>
      <c r="DT1324" t="s">
        <v>904</v>
      </c>
    </row>
    <row r="1325" spans="1:124" x14ac:dyDescent="0.3">
      <c r="A1325" t="s">
        <v>106</v>
      </c>
      <c r="B1325">
        <v>24040</v>
      </c>
      <c r="C1325" s="95">
        <v>2221</v>
      </c>
      <c r="D1325" s="95">
        <v>8552112</v>
      </c>
      <c r="E1325" s="95">
        <v>2051</v>
      </c>
      <c r="F1325" s="95">
        <v>6354307</v>
      </c>
      <c r="G1325" s="95">
        <v>464</v>
      </c>
      <c r="H1325" s="95">
        <v>1029779</v>
      </c>
      <c r="I1325" s="95">
        <v>388</v>
      </c>
      <c r="J1325" s="95">
        <v>1250209</v>
      </c>
      <c r="K1325" s="95">
        <v>2043</v>
      </c>
      <c r="L1325" s="95">
        <v>9431159</v>
      </c>
      <c r="M1325" s="95">
        <v>1868</v>
      </c>
      <c r="N1325" s="95">
        <v>6364737</v>
      </c>
      <c r="O1325" s="95">
        <v>473</v>
      </c>
      <c r="P1325" s="95">
        <v>1439497</v>
      </c>
      <c r="Q1325" s="95">
        <v>396</v>
      </c>
      <c r="R1325" s="95">
        <v>1402432</v>
      </c>
      <c r="S1325" s="95">
        <v>1857</v>
      </c>
      <c r="T1325" s="95">
        <v>10701256</v>
      </c>
      <c r="U1325" s="95">
        <v>1661</v>
      </c>
      <c r="V1325" s="95">
        <v>6088733</v>
      </c>
      <c r="W1325" s="95">
        <v>459</v>
      </c>
      <c r="X1325" s="95">
        <v>1515027</v>
      </c>
      <c r="Y1325" s="95">
        <v>383</v>
      </c>
      <c r="Z1325" s="95">
        <v>1448037</v>
      </c>
      <c r="AA1325" s="95">
        <v>1766</v>
      </c>
      <c r="AB1325" s="95">
        <v>7477848</v>
      </c>
      <c r="AC1325" s="95">
        <v>1563</v>
      </c>
      <c r="AD1325" s="95">
        <v>5390398</v>
      </c>
      <c r="AE1325" s="95">
        <v>444</v>
      </c>
      <c r="AF1325" s="95">
        <v>1656833</v>
      </c>
      <c r="AG1325" s="95">
        <v>380</v>
      </c>
      <c r="AH1325" s="95">
        <v>1970324</v>
      </c>
      <c r="AI1325" s="95">
        <v>1598</v>
      </c>
      <c r="AJ1325" s="95">
        <v>7468064.79</v>
      </c>
      <c r="AK1325" s="95">
        <v>1381</v>
      </c>
      <c r="AL1325" s="95">
        <v>4982089.26</v>
      </c>
      <c r="AM1325" s="95">
        <v>446</v>
      </c>
      <c r="AN1325" s="95">
        <v>1625459.1</v>
      </c>
      <c r="AO1325" s="95">
        <v>381</v>
      </c>
      <c r="AP1325" s="95">
        <v>2172360.92</v>
      </c>
      <c r="AQ1325" s="72">
        <v>297.39</v>
      </c>
      <c r="AR1325" s="72">
        <v>259.82</v>
      </c>
      <c r="AS1325" s="72">
        <v>557.21</v>
      </c>
      <c r="AT1325" s="95">
        <v>9581891</v>
      </c>
      <c r="AU1325" s="95">
        <v>7604516</v>
      </c>
      <c r="AV1325" s="95">
        <v>2685</v>
      </c>
      <c r="AW1325" s="95">
        <v>2439</v>
      </c>
      <c r="AX1325" s="72">
        <v>360.05</v>
      </c>
      <c r="AY1325" s="72">
        <v>285.89</v>
      </c>
      <c r="AZ1325" s="72">
        <v>645.94000000000005</v>
      </c>
      <c r="BA1325" s="95">
        <v>10870656</v>
      </c>
      <c r="BB1325" s="95">
        <v>7767169</v>
      </c>
      <c r="BC1325" s="95">
        <v>2516</v>
      </c>
      <c r="BD1325" s="95">
        <v>2264</v>
      </c>
      <c r="BE1325" s="72">
        <v>439.56</v>
      </c>
      <c r="BF1325" s="72">
        <v>307.27</v>
      </c>
      <c r="BG1325" s="72">
        <v>746.83</v>
      </c>
      <c r="BH1325" s="95">
        <v>12216283</v>
      </c>
      <c r="BI1325" s="95">
        <v>7536770</v>
      </c>
      <c r="BJ1325" s="95">
        <v>2316</v>
      </c>
      <c r="BK1325" s="95">
        <v>2044</v>
      </c>
      <c r="BL1325" s="72">
        <v>344.44</v>
      </c>
      <c r="BM1325" s="72">
        <v>315.69</v>
      </c>
      <c r="BN1325" s="72">
        <v>660.13</v>
      </c>
      <c r="BO1325" s="95">
        <v>9134681</v>
      </c>
      <c r="BP1325" s="95">
        <v>7360722</v>
      </c>
      <c r="BQ1325" s="95">
        <v>2210</v>
      </c>
      <c r="BR1325" s="95">
        <v>1943</v>
      </c>
      <c r="BS1325" s="72">
        <v>370.74</v>
      </c>
      <c r="BT1325" s="72">
        <v>338.37</v>
      </c>
      <c r="BU1325" s="72">
        <v>709.11</v>
      </c>
      <c r="BV1325" s="95">
        <v>9093523.8900000006</v>
      </c>
      <c r="BW1325" s="95">
        <v>7154450.1799999997</v>
      </c>
      <c r="BX1325" s="95">
        <v>2044</v>
      </c>
      <c r="BY1325" s="95">
        <v>1762</v>
      </c>
      <c r="BZ1325" s="95">
        <v>2568</v>
      </c>
      <c r="CA1325" s="95">
        <v>2395</v>
      </c>
      <c r="CB1325" s="95">
        <v>2185</v>
      </c>
      <c r="CC1325" s="95">
        <v>2083</v>
      </c>
      <c r="CD1325" s="95">
        <v>1906</v>
      </c>
      <c r="CE1325" s="72">
        <v>650.75523149000003</v>
      </c>
      <c r="CF1325" s="72">
        <v>676.59346364999999</v>
      </c>
      <c r="CG1325" s="72">
        <v>712.40329333</v>
      </c>
      <c r="CH1325" s="72">
        <v>716.50152150999998</v>
      </c>
      <c r="CI1325" s="72">
        <v>731.52548966999996</v>
      </c>
      <c r="CJ1325" s="96">
        <v>0.85625128009999996</v>
      </c>
      <c r="CK1325" s="96">
        <v>0.95469441359999996</v>
      </c>
      <c r="CL1325" s="96">
        <v>1.0483247439000001</v>
      </c>
      <c r="CM1325" s="96">
        <v>0.92132393329999995</v>
      </c>
      <c r="CN1325" s="96">
        <v>0.96935788300000003</v>
      </c>
      <c r="CO1325" s="96">
        <v>0.95071331660000002</v>
      </c>
      <c r="CP1325" s="96">
        <v>0.99923965950000004</v>
      </c>
      <c r="CQ1325" s="96">
        <v>0.99584056389999998</v>
      </c>
      <c r="CR1325" s="96">
        <v>1.0034131496000001</v>
      </c>
      <c r="CS1325" s="95">
        <v>2912</v>
      </c>
      <c r="CT1325" s="95">
        <v>2820</v>
      </c>
      <c r="CU1325" s="95">
        <v>2587</v>
      </c>
      <c r="CV1325" s="95">
        <v>2529</v>
      </c>
      <c r="CW1325" s="95">
        <v>2339</v>
      </c>
      <c r="CX1325" s="96">
        <v>0.91004445300000003</v>
      </c>
      <c r="CY1325" s="96">
        <v>0.93566252400000005</v>
      </c>
      <c r="CZ1325" s="96">
        <v>0.95250863399999997</v>
      </c>
      <c r="DA1325" s="96">
        <v>0.99101381799999999</v>
      </c>
      <c r="DB1325" s="96">
        <v>0.97393114999999997</v>
      </c>
      <c r="DC1325">
        <v>2013</v>
      </c>
      <c r="DD1325" s="6">
        <v>2090.4</v>
      </c>
      <c r="DE1325" s="96">
        <v>2.7872930000000001E-3</v>
      </c>
      <c r="DF1325" s="72">
        <v>768.46</v>
      </c>
      <c r="DG1325" s="96">
        <v>1</v>
      </c>
      <c r="DH1325" s="72">
        <v>768.46</v>
      </c>
      <c r="DI1325" s="72">
        <v>744.91816464999999</v>
      </c>
      <c r="DJ1325" s="96">
        <v>1</v>
      </c>
      <c r="DK1325" s="72">
        <v>768.46</v>
      </c>
      <c r="DL1325" s="96">
        <v>1</v>
      </c>
      <c r="DM1325" s="72">
        <v>768.46</v>
      </c>
      <c r="DN1325" s="96">
        <v>1</v>
      </c>
      <c r="DO1325" s="96">
        <v>9.6570000000000007E-3</v>
      </c>
      <c r="DP1325" s="72">
        <v>7.42</v>
      </c>
      <c r="DQ1325" s="72">
        <v>761.04</v>
      </c>
      <c r="DR1325" t="s">
        <v>106</v>
      </c>
      <c r="DT1325" t="s">
        <v>904</v>
      </c>
    </row>
    <row r="1326" spans="1:124" x14ac:dyDescent="0.3">
      <c r="A1326" t="s">
        <v>908</v>
      </c>
      <c r="B1326">
        <v>24050</v>
      </c>
      <c r="C1326" s="95">
        <v>1147</v>
      </c>
      <c r="D1326" s="95">
        <v>3789209</v>
      </c>
      <c r="E1326" s="95">
        <v>1120</v>
      </c>
      <c r="F1326" s="95">
        <v>3490628</v>
      </c>
      <c r="G1326" s="95">
        <v>128</v>
      </c>
      <c r="H1326" s="95">
        <v>350839</v>
      </c>
      <c r="I1326" s="95">
        <v>117</v>
      </c>
      <c r="J1326" s="95">
        <v>538489</v>
      </c>
      <c r="K1326" s="95">
        <v>1084</v>
      </c>
      <c r="L1326" s="95">
        <v>4015311</v>
      </c>
      <c r="M1326" s="95">
        <v>1056</v>
      </c>
      <c r="N1326" s="95">
        <v>3474773</v>
      </c>
      <c r="O1326" s="95">
        <v>126</v>
      </c>
      <c r="P1326" s="95">
        <v>728949</v>
      </c>
      <c r="Q1326" s="95">
        <v>117</v>
      </c>
      <c r="R1326" s="95">
        <v>614894</v>
      </c>
      <c r="S1326" s="95">
        <v>981</v>
      </c>
      <c r="T1326" s="95">
        <v>3861158</v>
      </c>
      <c r="U1326" s="95">
        <v>956</v>
      </c>
      <c r="V1326" s="95">
        <v>3795727</v>
      </c>
      <c r="W1326" s="95">
        <v>133</v>
      </c>
      <c r="X1326" s="95">
        <v>465486</v>
      </c>
      <c r="Y1326" s="95">
        <v>125</v>
      </c>
      <c r="Z1326" s="95">
        <v>510169</v>
      </c>
      <c r="AA1326" s="95">
        <v>922</v>
      </c>
      <c r="AB1326" s="95">
        <v>3495646</v>
      </c>
      <c r="AC1326" s="95">
        <v>897</v>
      </c>
      <c r="AD1326" s="95">
        <v>3598938</v>
      </c>
      <c r="AE1326" s="95">
        <v>122</v>
      </c>
      <c r="AF1326" s="95">
        <v>335396</v>
      </c>
      <c r="AG1326" s="95">
        <v>114</v>
      </c>
      <c r="AH1326" s="95">
        <v>406410</v>
      </c>
      <c r="AI1326" s="95">
        <v>835</v>
      </c>
      <c r="AJ1326" s="95">
        <v>3393468.72</v>
      </c>
      <c r="AK1326" s="95">
        <v>810</v>
      </c>
      <c r="AL1326" s="95">
        <v>3511914.22</v>
      </c>
      <c r="AM1326" s="95">
        <v>116</v>
      </c>
      <c r="AN1326" s="95">
        <v>266193.77</v>
      </c>
      <c r="AO1326" s="95">
        <v>108</v>
      </c>
      <c r="AP1326" s="95">
        <v>418042.87</v>
      </c>
      <c r="AQ1326" s="72">
        <v>270.58999999999997</v>
      </c>
      <c r="AR1326" s="72">
        <v>271.43</v>
      </c>
      <c r="AS1326" s="72">
        <v>542.02</v>
      </c>
      <c r="AT1326" s="95">
        <v>4140048</v>
      </c>
      <c r="AU1326" s="95">
        <v>4029117</v>
      </c>
      <c r="AV1326" s="95">
        <v>1275</v>
      </c>
      <c r="AW1326" s="95">
        <v>1237</v>
      </c>
      <c r="AX1326" s="72">
        <v>326.74</v>
      </c>
      <c r="AY1326" s="72">
        <v>290.54000000000002</v>
      </c>
      <c r="AZ1326" s="72">
        <v>617.28</v>
      </c>
      <c r="BA1326" s="95">
        <v>4744260</v>
      </c>
      <c r="BB1326" s="95">
        <v>4089667</v>
      </c>
      <c r="BC1326" s="95">
        <v>1210</v>
      </c>
      <c r="BD1326" s="95">
        <v>1173</v>
      </c>
      <c r="BE1326" s="72">
        <v>323.66000000000003</v>
      </c>
      <c r="BF1326" s="72">
        <v>331.94</v>
      </c>
      <c r="BG1326" s="72">
        <v>655.6</v>
      </c>
      <c r="BH1326" s="95">
        <v>4326644</v>
      </c>
      <c r="BI1326" s="95">
        <v>4305896</v>
      </c>
      <c r="BJ1326" s="95">
        <v>1114</v>
      </c>
      <c r="BK1326" s="95">
        <v>1081</v>
      </c>
      <c r="BL1326" s="72">
        <v>305.8</v>
      </c>
      <c r="BM1326" s="72">
        <v>330.15</v>
      </c>
      <c r="BN1326" s="72">
        <v>635.95000000000005</v>
      </c>
      <c r="BO1326" s="95">
        <v>3831042</v>
      </c>
      <c r="BP1326" s="95">
        <v>4005348</v>
      </c>
      <c r="BQ1326" s="95">
        <v>1044</v>
      </c>
      <c r="BR1326" s="95">
        <v>1011</v>
      </c>
      <c r="BS1326" s="72">
        <v>320.69</v>
      </c>
      <c r="BT1326" s="72">
        <v>356.75</v>
      </c>
      <c r="BU1326" s="72">
        <v>677.44</v>
      </c>
      <c r="BV1326" s="95">
        <v>3659662.49</v>
      </c>
      <c r="BW1326" s="95">
        <v>3929957.09</v>
      </c>
      <c r="BX1326" s="95">
        <v>951</v>
      </c>
      <c r="BY1326" s="95">
        <v>918</v>
      </c>
      <c r="BZ1326" s="95">
        <v>1257</v>
      </c>
      <c r="CA1326" s="95">
        <v>1192</v>
      </c>
      <c r="CB1326" s="95">
        <v>1098</v>
      </c>
      <c r="CC1326" s="95">
        <v>1028</v>
      </c>
      <c r="CD1326" s="95">
        <v>935</v>
      </c>
      <c r="CE1326" s="72">
        <v>650.75523149000003</v>
      </c>
      <c r="CF1326" s="72">
        <v>676.59346364999999</v>
      </c>
      <c r="CG1326" s="72">
        <v>712.40329333</v>
      </c>
      <c r="CH1326" s="72">
        <v>716.50152150999998</v>
      </c>
      <c r="CI1326" s="72">
        <v>731.52548966999996</v>
      </c>
      <c r="CJ1326" s="96">
        <v>0.83290917040000001</v>
      </c>
      <c r="CK1326" s="96">
        <v>0.91233515129999998</v>
      </c>
      <c r="CL1326" s="96">
        <v>0.92026525729999997</v>
      </c>
      <c r="CM1326" s="96">
        <v>0.88757662179999997</v>
      </c>
      <c r="CN1326" s="96">
        <v>0.92606479139999998</v>
      </c>
      <c r="CO1326" s="96">
        <v>0.843459768</v>
      </c>
      <c r="CP1326" s="96">
        <v>1.0620900159</v>
      </c>
      <c r="CQ1326" s="96">
        <v>0.99584056389999998</v>
      </c>
      <c r="CR1326" s="96">
        <v>1.0665260110000001</v>
      </c>
      <c r="CS1326" s="95">
        <v>1195</v>
      </c>
      <c r="CT1326" s="95">
        <v>1141</v>
      </c>
      <c r="CU1326" s="95">
        <v>1068</v>
      </c>
      <c r="CV1326" s="95">
        <v>985</v>
      </c>
      <c r="CW1326" s="95">
        <v>922</v>
      </c>
      <c r="CX1326" s="96">
        <v>0.83895931499999998</v>
      </c>
      <c r="CY1326" s="96">
        <v>0.81978308899999996</v>
      </c>
      <c r="CZ1326" s="96">
        <v>0.852000596</v>
      </c>
      <c r="DA1326" s="96">
        <v>0.84186494000000001</v>
      </c>
      <c r="DB1326" s="96">
        <v>0.87040383899999996</v>
      </c>
      <c r="DC1326">
        <v>2013</v>
      </c>
      <c r="DD1326" s="6">
        <v>1084</v>
      </c>
      <c r="DE1326" s="96">
        <v>1.8746977000000001E-3</v>
      </c>
      <c r="DF1326" s="72">
        <v>817.55</v>
      </c>
      <c r="DG1326" s="96">
        <v>1</v>
      </c>
      <c r="DH1326" s="72">
        <v>817.55</v>
      </c>
      <c r="DI1326" s="72">
        <v>727.94722681999997</v>
      </c>
      <c r="DJ1326" s="96">
        <v>1</v>
      </c>
      <c r="DK1326" s="72">
        <v>817.55</v>
      </c>
      <c r="DL1326" s="96">
        <v>1</v>
      </c>
      <c r="DM1326" s="72">
        <v>817.55</v>
      </c>
      <c r="DN1326" s="96">
        <v>1</v>
      </c>
      <c r="DO1326" s="96">
        <v>7.2859999999999999E-3</v>
      </c>
      <c r="DP1326" s="72">
        <v>5.96</v>
      </c>
      <c r="DQ1326" s="72">
        <v>811.59</v>
      </c>
      <c r="DR1326" t="s">
        <v>908</v>
      </c>
      <c r="DT1326" t="s">
        <v>904</v>
      </c>
    </row>
    <row r="1327" spans="1:124" x14ac:dyDescent="0.3">
      <c r="A1327" t="s">
        <v>909</v>
      </c>
      <c r="B1327">
        <v>24060</v>
      </c>
      <c r="C1327" s="95">
        <v>6104</v>
      </c>
      <c r="D1327" s="95">
        <v>23167784</v>
      </c>
      <c r="E1327" s="95">
        <v>5785</v>
      </c>
      <c r="F1327" s="95">
        <v>14926708</v>
      </c>
      <c r="G1327" s="95">
        <v>1295</v>
      </c>
      <c r="H1327" s="95">
        <v>3122255</v>
      </c>
      <c r="I1327" s="95">
        <v>1149</v>
      </c>
      <c r="J1327" s="95">
        <v>3201554</v>
      </c>
      <c r="K1327" s="95">
        <v>5718</v>
      </c>
      <c r="L1327" s="95">
        <v>21271140</v>
      </c>
      <c r="M1327" s="95">
        <v>5374</v>
      </c>
      <c r="N1327" s="95">
        <v>14962449</v>
      </c>
      <c r="O1327" s="95">
        <v>1322</v>
      </c>
      <c r="P1327" s="95">
        <v>3277886</v>
      </c>
      <c r="Q1327" s="95">
        <v>1175</v>
      </c>
      <c r="R1327" s="95">
        <v>3223611</v>
      </c>
      <c r="S1327" s="95">
        <v>5394</v>
      </c>
      <c r="T1327" s="95">
        <v>21333216</v>
      </c>
      <c r="U1327" s="95">
        <v>5036</v>
      </c>
      <c r="V1327" s="95">
        <v>14583500</v>
      </c>
      <c r="W1327" s="95">
        <v>1346</v>
      </c>
      <c r="X1327" s="95">
        <v>3680492</v>
      </c>
      <c r="Y1327" s="95">
        <v>1196</v>
      </c>
      <c r="Z1327" s="95">
        <v>3455404</v>
      </c>
      <c r="AA1327" s="95">
        <v>5339</v>
      </c>
      <c r="AB1327" s="95">
        <v>18401326</v>
      </c>
      <c r="AC1327" s="95">
        <v>4966</v>
      </c>
      <c r="AD1327" s="95">
        <v>14259493</v>
      </c>
      <c r="AE1327" s="95">
        <v>1444</v>
      </c>
      <c r="AF1327" s="95">
        <v>3475255</v>
      </c>
      <c r="AG1327" s="95">
        <v>1297</v>
      </c>
      <c r="AH1327" s="95">
        <v>3763952</v>
      </c>
      <c r="AI1327" s="95">
        <v>4691</v>
      </c>
      <c r="AJ1327" s="95">
        <v>20129348.789999999</v>
      </c>
      <c r="AK1327" s="95">
        <v>4310</v>
      </c>
      <c r="AL1327" s="95">
        <v>13302540.77</v>
      </c>
      <c r="AM1327" s="95">
        <v>1580</v>
      </c>
      <c r="AN1327" s="95">
        <v>4947459.92</v>
      </c>
      <c r="AO1327" s="95">
        <v>1433</v>
      </c>
      <c r="AP1327" s="95">
        <v>4326470.12</v>
      </c>
      <c r="AQ1327" s="72">
        <v>296.10000000000002</v>
      </c>
      <c r="AR1327" s="72">
        <v>217.87</v>
      </c>
      <c r="AS1327" s="72">
        <v>513.97</v>
      </c>
      <c r="AT1327" s="95">
        <v>26290039</v>
      </c>
      <c r="AU1327" s="95">
        <v>18128262</v>
      </c>
      <c r="AV1327" s="95">
        <v>7399</v>
      </c>
      <c r="AW1327" s="95">
        <v>6934</v>
      </c>
      <c r="AX1327" s="72">
        <v>290.58999999999997</v>
      </c>
      <c r="AY1327" s="72">
        <v>231.41</v>
      </c>
      <c r="AZ1327" s="72">
        <v>522</v>
      </c>
      <c r="BA1327" s="95">
        <v>24549026</v>
      </c>
      <c r="BB1327" s="95">
        <v>18186060</v>
      </c>
      <c r="BC1327" s="95">
        <v>7040</v>
      </c>
      <c r="BD1327" s="95">
        <v>6549</v>
      </c>
      <c r="BE1327" s="72">
        <v>309.27</v>
      </c>
      <c r="BF1327" s="72">
        <v>241.21</v>
      </c>
      <c r="BG1327" s="72">
        <v>550.48</v>
      </c>
      <c r="BH1327" s="95">
        <v>25013708</v>
      </c>
      <c r="BI1327" s="95">
        <v>18038904</v>
      </c>
      <c r="BJ1327" s="95">
        <v>6740</v>
      </c>
      <c r="BK1327" s="95">
        <v>6232</v>
      </c>
      <c r="BL1327" s="72">
        <v>268.77</v>
      </c>
      <c r="BM1327" s="72">
        <v>239.81</v>
      </c>
      <c r="BN1327" s="72">
        <v>508.58</v>
      </c>
      <c r="BO1327" s="95">
        <v>21876581</v>
      </c>
      <c r="BP1327" s="95">
        <v>18023445</v>
      </c>
      <c r="BQ1327" s="95">
        <v>6783</v>
      </c>
      <c r="BR1327" s="95">
        <v>6263</v>
      </c>
      <c r="BS1327" s="72">
        <v>333.24</v>
      </c>
      <c r="BT1327" s="72">
        <v>255.8</v>
      </c>
      <c r="BU1327" s="72">
        <v>589.04</v>
      </c>
      <c r="BV1327" s="95">
        <v>25076808.710000001</v>
      </c>
      <c r="BW1327" s="95">
        <v>17629010.890000001</v>
      </c>
      <c r="BX1327" s="95">
        <v>6271</v>
      </c>
      <c r="BY1327" s="95">
        <v>5743</v>
      </c>
      <c r="BZ1327" s="95">
        <v>7177</v>
      </c>
      <c r="CA1327" s="95">
        <v>6803</v>
      </c>
      <c r="CB1327" s="95">
        <v>6495</v>
      </c>
      <c r="CC1327" s="95">
        <v>6536</v>
      </c>
      <c r="CD1327" s="95">
        <v>6013</v>
      </c>
      <c r="CE1327" s="72">
        <v>650.75523149000003</v>
      </c>
      <c r="CF1327" s="72">
        <v>676.59346364999999</v>
      </c>
      <c r="CG1327" s="72">
        <v>712.40329333</v>
      </c>
      <c r="CH1327" s="72">
        <v>716.50152150999998</v>
      </c>
      <c r="CI1327" s="72">
        <v>731.52548966999996</v>
      </c>
      <c r="CJ1327" s="96">
        <v>0.78980540629999996</v>
      </c>
      <c r="CK1327" s="96">
        <v>0.77151203499999998</v>
      </c>
      <c r="CL1327" s="96">
        <v>0.77270838740000003</v>
      </c>
      <c r="CM1327" s="96">
        <v>0.70981007679999997</v>
      </c>
      <c r="CN1327" s="96">
        <v>0.80522142880000003</v>
      </c>
      <c r="CO1327" s="96">
        <v>0.92470502870000004</v>
      </c>
      <c r="CP1327" s="96">
        <v>0.8324940851</v>
      </c>
      <c r="CQ1327" s="96">
        <v>0.99584056389999998</v>
      </c>
      <c r="CR1327" s="96">
        <v>0.83597113469999995</v>
      </c>
      <c r="CS1327" s="95">
        <v>5971</v>
      </c>
      <c r="CT1327" s="95">
        <v>5750</v>
      </c>
      <c r="CU1327" s="95">
        <v>5527</v>
      </c>
      <c r="CV1327" s="95">
        <v>5454</v>
      </c>
      <c r="CW1327" s="95">
        <v>4937</v>
      </c>
      <c r="CX1327" s="96">
        <v>0.89509454700000002</v>
      </c>
      <c r="CY1327" s="96">
        <v>0.913613377</v>
      </c>
      <c r="CZ1327" s="96">
        <v>0.937116069</v>
      </c>
      <c r="DA1327" s="96">
        <v>0.94104020399999999</v>
      </c>
      <c r="DB1327" s="96">
        <v>0.94149524900000003</v>
      </c>
      <c r="DC1327">
        <v>2013</v>
      </c>
      <c r="DD1327" s="6">
        <v>6344.2</v>
      </c>
      <c r="DE1327" s="96">
        <v>5.4056455999999999E-3</v>
      </c>
      <c r="DF1327" s="72">
        <v>638.54999999999995</v>
      </c>
      <c r="DG1327" s="96">
        <v>1</v>
      </c>
      <c r="DH1327" s="72">
        <v>638.54999999999995</v>
      </c>
      <c r="DI1327" s="72">
        <v>660.71199773000001</v>
      </c>
      <c r="DJ1327" s="96">
        <v>1</v>
      </c>
      <c r="DK1327" s="72">
        <v>638.54999999999995</v>
      </c>
      <c r="DL1327" s="96">
        <v>1</v>
      </c>
      <c r="DM1327" s="72">
        <v>638.54999999999995</v>
      </c>
      <c r="DN1327" s="96">
        <v>1</v>
      </c>
      <c r="DO1327" s="96">
        <v>1.9591000000000001E-2</v>
      </c>
      <c r="DP1327" s="72">
        <v>12.51</v>
      </c>
      <c r="DQ1327" s="72">
        <v>626.04</v>
      </c>
      <c r="DR1327" t="s">
        <v>909</v>
      </c>
      <c r="DT1327" t="s">
        <v>904</v>
      </c>
    </row>
    <row r="1328" spans="1:124" x14ac:dyDescent="0.3">
      <c r="A1328" t="s">
        <v>488</v>
      </c>
      <c r="B1328">
        <v>24070</v>
      </c>
      <c r="C1328" s="95">
        <v>4322</v>
      </c>
      <c r="D1328" s="95">
        <v>13761114</v>
      </c>
      <c r="E1328" s="95">
        <v>4191</v>
      </c>
      <c r="F1328" s="95">
        <v>10553216</v>
      </c>
      <c r="G1328" s="95">
        <v>392</v>
      </c>
      <c r="H1328" s="95">
        <v>1093908</v>
      </c>
      <c r="I1328" s="95">
        <v>332</v>
      </c>
      <c r="J1328" s="95">
        <v>1141213</v>
      </c>
      <c r="K1328" s="95">
        <v>4111</v>
      </c>
      <c r="L1328" s="95">
        <v>13876781</v>
      </c>
      <c r="M1328" s="95">
        <v>3962</v>
      </c>
      <c r="N1328" s="95">
        <v>12473066</v>
      </c>
      <c r="O1328" s="95">
        <v>381</v>
      </c>
      <c r="P1328" s="95">
        <v>1193381</v>
      </c>
      <c r="Q1328" s="95">
        <v>323</v>
      </c>
      <c r="R1328" s="95">
        <v>1423900</v>
      </c>
      <c r="S1328" s="95">
        <v>3938</v>
      </c>
      <c r="T1328" s="95">
        <v>14461524</v>
      </c>
      <c r="U1328" s="95">
        <v>3780</v>
      </c>
      <c r="V1328" s="95">
        <v>13887736</v>
      </c>
      <c r="W1328" s="95">
        <v>373</v>
      </c>
      <c r="X1328" s="95">
        <v>1121919</v>
      </c>
      <c r="Y1328" s="95">
        <v>313</v>
      </c>
      <c r="Z1328" s="95">
        <v>1520317</v>
      </c>
      <c r="AA1328" s="95">
        <v>3869</v>
      </c>
      <c r="AB1328" s="95">
        <v>14757333</v>
      </c>
      <c r="AC1328" s="95">
        <v>3693</v>
      </c>
      <c r="AD1328" s="95">
        <v>14915869</v>
      </c>
      <c r="AE1328" s="95">
        <v>385</v>
      </c>
      <c r="AF1328" s="95">
        <v>1215471</v>
      </c>
      <c r="AG1328" s="95">
        <v>325</v>
      </c>
      <c r="AH1328" s="95">
        <v>1467175</v>
      </c>
      <c r="AI1328" s="95">
        <v>3599</v>
      </c>
      <c r="AJ1328" s="95">
        <v>13112221.07</v>
      </c>
      <c r="AK1328" s="95">
        <v>3415</v>
      </c>
      <c r="AL1328" s="95">
        <v>13984871.07</v>
      </c>
      <c r="AM1328" s="95">
        <v>367</v>
      </c>
      <c r="AN1328" s="95">
        <v>838597.23</v>
      </c>
      <c r="AO1328" s="95">
        <v>305</v>
      </c>
      <c r="AP1328" s="95">
        <v>1425106.9</v>
      </c>
      <c r="AQ1328" s="72">
        <v>262.60000000000002</v>
      </c>
      <c r="AR1328" s="72">
        <v>215.46</v>
      </c>
      <c r="AS1328" s="72">
        <v>478.06</v>
      </c>
      <c r="AT1328" s="95">
        <v>14855022</v>
      </c>
      <c r="AU1328" s="95">
        <v>11694429</v>
      </c>
      <c r="AV1328" s="95">
        <v>4714</v>
      </c>
      <c r="AW1328" s="95">
        <v>4523</v>
      </c>
      <c r="AX1328" s="72">
        <v>279.57</v>
      </c>
      <c r="AY1328" s="72">
        <v>270.26</v>
      </c>
      <c r="AZ1328" s="72">
        <v>549.83000000000004</v>
      </c>
      <c r="BA1328" s="95">
        <v>15070162</v>
      </c>
      <c r="BB1328" s="95">
        <v>13896966</v>
      </c>
      <c r="BC1328" s="95">
        <v>4492</v>
      </c>
      <c r="BD1328" s="95">
        <v>4285</v>
      </c>
      <c r="BE1328" s="72">
        <v>301.23</v>
      </c>
      <c r="BF1328" s="72">
        <v>313.70999999999998</v>
      </c>
      <c r="BG1328" s="72">
        <v>614.94000000000005</v>
      </c>
      <c r="BH1328" s="95">
        <v>15583443</v>
      </c>
      <c r="BI1328" s="95">
        <v>15408053</v>
      </c>
      <c r="BJ1328" s="95">
        <v>4311</v>
      </c>
      <c r="BK1328" s="95">
        <v>4093</v>
      </c>
      <c r="BL1328" s="72">
        <v>312.89999999999998</v>
      </c>
      <c r="BM1328" s="72">
        <v>339.78</v>
      </c>
      <c r="BN1328" s="72">
        <v>652.67999999999995</v>
      </c>
      <c r="BO1328" s="95">
        <v>15972804</v>
      </c>
      <c r="BP1328" s="95">
        <v>16383044</v>
      </c>
      <c r="BQ1328" s="95">
        <v>4254</v>
      </c>
      <c r="BR1328" s="95">
        <v>4018</v>
      </c>
      <c r="BS1328" s="72">
        <v>293.13</v>
      </c>
      <c r="BT1328" s="72">
        <v>345.21</v>
      </c>
      <c r="BU1328" s="72">
        <v>638.34</v>
      </c>
      <c r="BV1328" s="95">
        <v>13950818.300000001</v>
      </c>
      <c r="BW1328" s="95">
        <v>15409977.970000001</v>
      </c>
      <c r="BX1328" s="95">
        <v>3966</v>
      </c>
      <c r="BY1328" s="95">
        <v>3720</v>
      </c>
      <c r="BZ1328" s="95">
        <v>4623</v>
      </c>
      <c r="CA1328" s="95">
        <v>4392</v>
      </c>
      <c r="CB1328" s="95">
        <v>4206</v>
      </c>
      <c r="CC1328" s="95">
        <v>4142</v>
      </c>
      <c r="CD1328" s="95">
        <v>3846</v>
      </c>
      <c r="CE1328" s="72">
        <v>650.75523149000003</v>
      </c>
      <c r="CF1328" s="72">
        <v>676.59346364999999</v>
      </c>
      <c r="CG1328" s="72">
        <v>712.40329333</v>
      </c>
      <c r="CH1328" s="72">
        <v>716.50152150999998</v>
      </c>
      <c r="CI1328" s="72">
        <v>731.52548966999996</v>
      </c>
      <c r="CJ1328" s="96">
        <v>0.73462336819999996</v>
      </c>
      <c r="CK1328" s="96">
        <v>0.81264456360000004</v>
      </c>
      <c r="CL1328" s="96">
        <v>0.86319084400000001</v>
      </c>
      <c r="CM1328" s="96">
        <v>0.91092618839999995</v>
      </c>
      <c r="CN1328" s="96">
        <v>0.8726148426</v>
      </c>
      <c r="CO1328" s="96">
        <v>0.89071208260000001</v>
      </c>
      <c r="CP1328" s="96">
        <v>0.94171840449999999</v>
      </c>
      <c r="CQ1328" s="96">
        <v>0.99584056389999998</v>
      </c>
      <c r="CR1328" s="96">
        <v>0.94565164759999998</v>
      </c>
      <c r="CS1328" s="95">
        <v>4357</v>
      </c>
      <c r="CT1328" s="95">
        <v>4185</v>
      </c>
      <c r="CU1328" s="95">
        <v>3969</v>
      </c>
      <c r="CV1328" s="95">
        <v>3906</v>
      </c>
      <c r="CW1328" s="95">
        <v>3656</v>
      </c>
      <c r="CX1328" s="96">
        <v>0.87733862200000001</v>
      </c>
      <c r="CY1328" s="96">
        <v>0.86852728099999998</v>
      </c>
      <c r="CZ1328" s="96">
        <v>0.88392609799999999</v>
      </c>
      <c r="DA1328" s="96">
        <v>0.91074352199999997</v>
      </c>
      <c r="DB1328" s="96">
        <v>0.91801031399999999</v>
      </c>
      <c r="DC1328">
        <v>2013</v>
      </c>
      <c r="DD1328" s="6">
        <v>4127.8</v>
      </c>
      <c r="DE1328" s="96">
        <v>3.3915808000000002E-3</v>
      </c>
      <c r="DF1328" s="72">
        <v>723.79</v>
      </c>
      <c r="DG1328" s="96">
        <v>1</v>
      </c>
      <c r="DH1328" s="72">
        <v>723.79</v>
      </c>
      <c r="DI1328" s="72">
        <v>727.94722681999997</v>
      </c>
      <c r="DJ1328" s="96">
        <v>1</v>
      </c>
      <c r="DK1328" s="72">
        <v>723.79</v>
      </c>
      <c r="DL1328" s="96">
        <v>1</v>
      </c>
      <c r="DM1328" s="72">
        <v>723.79</v>
      </c>
      <c r="DN1328" s="96">
        <v>1</v>
      </c>
      <c r="DO1328" s="96">
        <v>1.349E-2</v>
      </c>
      <c r="DP1328" s="72">
        <v>9.76</v>
      </c>
      <c r="DQ1328" s="72">
        <v>714.03</v>
      </c>
      <c r="DR1328" t="s">
        <v>488</v>
      </c>
      <c r="DT1328" t="s">
        <v>904</v>
      </c>
    </row>
    <row r="1329" spans="1:124" x14ac:dyDescent="0.3">
      <c r="A1329" t="s">
        <v>910</v>
      </c>
      <c r="B1329">
        <v>24080</v>
      </c>
      <c r="C1329" s="95">
        <v>4116</v>
      </c>
      <c r="D1329" s="95">
        <v>14292774</v>
      </c>
      <c r="E1329" s="95">
        <v>3998</v>
      </c>
      <c r="F1329" s="95">
        <v>10727124</v>
      </c>
      <c r="G1329" s="95">
        <v>866</v>
      </c>
      <c r="H1329" s="95">
        <v>2262561</v>
      </c>
      <c r="I1329" s="95">
        <v>728</v>
      </c>
      <c r="J1329" s="95">
        <v>2208924</v>
      </c>
      <c r="K1329" s="95">
        <v>3851</v>
      </c>
      <c r="L1329" s="95">
        <v>15869407</v>
      </c>
      <c r="M1329" s="95">
        <v>3730</v>
      </c>
      <c r="N1329" s="95">
        <v>11092440</v>
      </c>
      <c r="O1329" s="95">
        <v>883</v>
      </c>
      <c r="P1329" s="95">
        <v>2375611</v>
      </c>
      <c r="Q1329" s="95">
        <v>755</v>
      </c>
      <c r="R1329" s="95">
        <v>2355489</v>
      </c>
      <c r="S1329" s="95">
        <v>3626</v>
      </c>
      <c r="T1329" s="95">
        <v>16229178</v>
      </c>
      <c r="U1329" s="95">
        <v>3503</v>
      </c>
      <c r="V1329" s="95">
        <v>10602632</v>
      </c>
      <c r="W1329" s="95">
        <v>897</v>
      </c>
      <c r="X1329" s="95">
        <v>2136103</v>
      </c>
      <c r="Y1329" s="95">
        <v>761</v>
      </c>
      <c r="Z1329" s="95">
        <v>2767859</v>
      </c>
      <c r="AA1329" s="95">
        <v>3585</v>
      </c>
      <c r="AB1329" s="95">
        <v>14264177</v>
      </c>
      <c r="AC1329" s="95">
        <v>3439</v>
      </c>
      <c r="AD1329" s="95">
        <v>11293401</v>
      </c>
      <c r="AE1329" s="95">
        <v>896</v>
      </c>
      <c r="AF1329" s="95">
        <v>2341364</v>
      </c>
      <c r="AG1329" s="95">
        <v>760</v>
      </c>
      <c r="AH1329" s="95">
        <v>3266363</v>
      </c>
      <c r="AI1329" s="95">
        <v>3067</v>
      </c>
      <c r="AJ1329" s="95">
        <v>12931060.76</v>
      </c>
      <c r="AK1329" s="95">
        <v>2910</v>
      </c>
      <c r="AL1329" s="95">
        <v>10979815.66</v>
      </c>
      <c r="AM1329" s="95">
        <v>885</v>
      </c>
      <c r="AN1329" s="95">
        <v>2471286.0299999998</v>
      </c>
      <c r="AO1329" s="95">
        <v>755</v>
      </c>
      <c r="AP1329" s="95">
        <v>3306782.32</v>
      </c>
      <c r="AQ1329" s="72">
        <v>276.92</v>
      </c>
      <c r="AR1329" s="72">
        <v>228.1</v>
      </c>
      <c r="AS1329" s="72">
        <v>505.02</v>
      </c>
      <c r="AT1329" s="95">
        <v>16555335</v>
      </c>
      <c r="AU1329" s="95">
        <v>12936048</v>
      </c>
      <c r="AV1329" s="95">
        <v>4982</v>
      </c>
      <c r="AW1329" s="95">
        <v>4726</v>
      </c>
      <c r="AX1329" s="72">
        <v>321.17</v>
      </c>
      <c r="AY1329" s="72">
        <v>249.87</v>
      </c>
      <c r="AZ1329" s="72">
        <v>571.04</v>
      </c>
      <c r="BA1329" s="95">
        <v>18245018</v>
      </c>
      <c r="BB1329" s="95">
        <v>13447929</v>
      </c>
      <c r="BC1329" s="95">
        <v>4734</v>
      </c>
      <c r="BD1329" s="95">
        <v>4485</v>
      </c>
      <c r="BE1329" s="72">
        <v>338.37</v>
      </c>
      <c r="BF1329" s="72">
        <v>261.31</v>
      </c>
      <c r="BG1329" s="72">
        <v>599.67999999999995</v>
      </c>
      <c r="BH1329" s="95">
        <v>18365281</v>
      </c>
      <c r="BI1329" s="95">
        <v>13370491</v>
      </c>
      <c r="BJ1329" s="95">
        <v>4523</v>
      </c>
      <c r="BK1329" s="95">
        <v>4264</v>
      </c>
      <c r="BL1329" s="72">
        <v>308.81</v>
      </c>
      <c r="BM1329" s="72">
        <v>288.95</v>
      </c>
      <c r="BN1329" s="72">
        <v>597.76</v>
      </c>
      <c r="BO1329" s="95">
        <v>16605541</v>
      </c>
      <c r="BP1329" s="95">
        <v>14559764</v>
      </c>
      <c r="BQ1329" s="95">
        <v>4481</v>
      </c>
      <c r="BR1329" s="95">
        <v>4199</v>
      </c>
      <c r="BS1329" s="72">
        <v>324.77999999999997</v>
      </c>
      <c r="BT1329" s="72">
        <v>324.83999999999997</v>
      </c>
      <c r="BU1329" s="72">
        <v>649.62</v>
      </c>
      <c r="BV1329" s="95">
        <v>15402346.789999999</v>
      </c>
      <c r="BW1329" s="95">
        <v>14286597.98</v>
      </c>
      <c r="BX1329" s="95">
        <v>3952</v>
      </c>
      <c r="BY1329" s="95">
        <v>3665</v>
      </c>
      <c r="BZ1329" s="95">
        <v>4860</v>
      </c>
      <c r="CA1329" s="95">
        <v>4614</v>
      </c>
      <c r="CB1329" s="95">
        <v>4398</v>
      </c>
      <c r="CC1329" s="95">
        <v>4347</v>
      </c>
      <c r="CD1329" s="95">
        <v>3812</v>
      </c>
      <c r="CE1329" s="72">
        <v>650.75523149000003</v>
      </c>
      <c r="CF1329" s="72">
        <v>676.59346364999999</v>
      </c>
      <c r="CG1329" s="72">
        <v>712.40329333</v>
      </c>
      <c r="CH1329" s="72">
        <v>716.50152150999998</v>
      </c>
      <c r="CI1329" s="72">
        <v>731.52548966999996</v>
      </c>
      <c r="CJ1329" s="96">
        <v>0.77605215530000005</v>
      </c>
      <c r="CK1329" s="96">
        <v>0.84399278249999998</v>
      </c>
      <c r="CL1329" s="96">
        <v>0.84177039269999998</v>
      </c>
      <c r="CM1329" s="96">
        <v>0.83427596739999998</v>
      </c>
      <c r="CN1329" s="96">
        <v>0.88803467439999995</v>
      </c>
      <c r="CO1329" s="96">
        <v>0.86882028659999999</v>
      </c>
      <c r="CP1329" s="96">
        <v>0.96317409639999996</v>
      </c>
      <c r="CQ1329" s="96">
        <v>0.99584056389999998</v>
      </c>
      <c r="CR1329" s="96">
        <v>0.96719695279999995</v>
      </c>
      <c r="CS1329" s="95">
        <v>4443</v>
      </c>
      <c r="CT1329" s="95">
        <v>4267</v>
      </c>
      <c r="CU1329" s="95">
        <v>4067</v>
      </c>
      <c r="CV1329" s="95">
        <v>4080</v>
      </c>
      <c r="CW1329" s="95">
        <v>3579</v>
      </c>
      <c r="CX1329" s="96">
        <v>0.86878135000000001</v>
      </c>
      <c r="CY1329" s="96">
        <v>0.86552704300000005</v>
      </c>
      <c r="CZ1329" s="96">
        <v>0.87652203100000003</v>
      </c>
      <c r="DA1329" s="96">
        <v>0.86101839999999996</v>
      </c>
      <c r="DB1329" s="96">
        <v>0.87293706999999998</v>
      </c>
      <c r="DC1329">
        <v>2013</v>
      </c>
      <c r="DD1329" s="6">
        <v>4267.8</v>
      </c>
      <c r="DE1329" s="96">
        <v>2.0172456000000002E-3</v>
      </c>
      <c r="DF1329" s="72">
        <v>741.3</v>
      </c>
      <c r="DG1329" s="96">
        <v>1</v>
      </c>
      <c r="DH1329" s="72">
        <v>741.3</v>
      </c>
      <c r="DI1329" s="72">
        <v>720.80056528</v>
      </c>
      <c r="DJ1329" s="96">
        <v>1</v>
      </c>
      <c r="DK1329" s="72">
        <v>741.3</v>
      </c>
      <c r="DL1329" s="96">
        <v>1</v>
      </c>
      <c r="DM1329" s="72">
        <v>741.3</v>
      </c>
      <c r="DN1329" s="96">
        <v>1</v>
      </c>
      <c r="DO1329" s="96">
        <v>7.5859999999999999E-3</v>
      </c>
      <c r="DP1329" s="72">
        <v>5.62</v>
      </c>
      <c r="DQ1329" s="72">
        <v>735.68</v>
      </c>
      <c r="DR1329" t="s">
        <v>910</v>
      </c>
      <c r="DT1329" t="s">
        <v>904</v>
      </c>
    </row>
    <row r="1330" spans="1:124" x14ac:dyDescent="0.3">
      <c r="A1330" t="s">
        <v>911</v>
      </c>
      <c r="B1330">
        <v>24090</v>
      </c>
      <c r="C1330" s="95">
        <v>4089</v>
      </c>
      <c r="D1330" s="95">
        <v>19040748</v>
      </c>
      <c r="E1330" s="95">
        <v>3765</v>
      </c>
      <c r="F1330" s="95">
        <v>11062477</v>
      </c>
      <c r="G1330" s="95">
        <v>702</v>
      </c>
      <c r="H1330" s="95">
        <v>2274870</v>
      </c>
      <c r="I1330" s="95">
        <v>602</v>
      </c>
      <c r="J1330" s="95">
        <v>1848935</v>
      </c>
      <c r="K1330" s="95">
        <v>3812</v>
      </c>
      <c r="L1330" s="95">
        <v>18754420</v>
      </c>
      <c r="M1330" s="95">
        <v>3429</v>
      </c>
      <c r="N1330" s="95">
        <v>10804714</v>
      </c>
      <c r="O1330" s="95">
        <v>690</v>
      </c>
      <c r="P1330" s="95">
        <v>2768282</v>
      </c>
      <c r="Q1330" s="95">
        <v>584</v>
      </c>
      <c r="R1330" s="95">
        <v>1910314</v>
      </c>
      <c r="S1330" s="95">
        <v>3608</v>
      </c>
      <c r="T1330" s="95">
        <v>19147820</v>
      </c>
      <c r="U1330" s="95">
        <v>3172</v>
      </c>
      <c r="V1330" s="95">
        <v>11299367</v>
      </c>
      <c r="W1330" s="95">
        <v>728</v>
      </c>
      <c r="X1330" s="95">
        <v>2135385</v>
      </c>
      <c r="Y1330" s="95">
        <v>610</v>
      </c>
      <c r="Z1330" s="95">
        <v>2065239</v>
      </c>
      <c r="AA1330" s="95">
        <v>3444</v>
      </c>
      <c r="AB1330" s="95">
        <v>11732219</v>
      </c>
      <c r="AC1330" s="95">
        <v>2987</v>
      </c>
      <c r="AD1330" s="95">
        <v>9250945</v>
      </c>
      <c r="AE1330" s="95">
        <v>772</v>
      </c>
      <c r="AF1330" s="95">
        <v>2812912</v>
      </c>
      <c r="AG1330" s="95">
        <v>646</v>
      </c>
      <c r="AH1330" s="95">
        <v>2419431</v>
      </c>
      <c r="AI1330" s="95">
        <v>3223</v>
      </c>
      <c r="AJ1330" s="95">
        <v>11880178.51</v>
      </c>
      <c r="AK1330" s="95">
        <v>2745</v>
      </c>
      <c r="AL1330" s="95">
        <v>9278084.0500000007</v>
      </c>
      <c r="AM1330" s="95">
        <v>717</v>
      </c>
      <c r="AN1330" s="95">
        <v>2784599.5</v>
      </c>
      <c r="AO1330" s="95">
        <v>597</v>
      </c>
      <c r="AP1330" s="95">
        <v>2558571.17</v>
      </c>
      <c r="AQ1330" s="72">
        <v>370.76</v>
      </c>
      <c r="AR1330" s="72">
        <v>246.38</v>
      </c>
      <c r="AS1330" s="72">
        <v>617.14</v>
      </c>
      <c r="AT1330" s="95">
        <v>21315618</v>
      </c>
      <c r="AU1330" s="95">
        <v>12911412</v>
      </c>
      <c r="AV1330" s="95">
        <v>4791</v>
      </c>
      <c r="AW1330" s="95">
        <v>4367</v>
      </c>
      <c r="AX1330" s="72">
        <v>398.39</v>
      </c>
      <c r="AY1330" s="72">
        <v>264.04000000000002</v>
      </c>
      <c r="AZ1330" s="72">
        <v>662.43</v>
      </c>
      <c r="BA1330" s="95">
        <v>21522702</v>
      </c>
      <c r="BB1330" s="95">
        <v>12715028</v>
      </c>
      <c r="BC1330" s="95">
        <v>4502</v>
      </c>
      <c r="BD1330" s="95">
        <v>4013</v>
      </c>
      <c r="BE1330" s="72">
        <v>409.04</v>
      </c>
      <c r="BF1330" s="72">
        <v>294.48</v>
      </c>
      <c r="BG1330" s="72">
        <v>703.52</v>
      </c>
      <c r="BH1330" s="95">
        <v>21283205</v>
      </c>
      <c r="BI1330" s="95">
        <v>13364606</v>
      </c>
      <c r="BJ1330" s="95">
        <v>4336</v>
      </c>
      <c r="BK1330" s="95">
        <v>3782</v>
      </c>
      <c r="BL1330" s="72">
        <v>287.5</v>
      </c>
      <c r="BM1330" s="72">
        <v>267.69</v>
      </c>
      <c r="BN1330" s="72">
        <v>555.19000000000005</v>
      </c>
      <c r="BO1330" s="95">
        <v>14545131</v>
      </c>
      <c r="BP1330" s="95">
        <v>11670376</v>
      </c>
      <c r="BQ1330" s="95">
        <v>4216</v>
      </c>
      <c r="BR1330" s="95">
        <v>3633</v>
      </c>
      <c r="BS1330" s="72">
        <v>310.17</v>
      </c>
      <c r="BT1330" s="72">
        <v>295.14999999999998</v>
      </c>
      <c r="BU1330" s="72">
        <v>605.32000000000005</v>
      </c>
      <c r="BV1330" s="95">
        <v>14664778.01</v>
      </c>
      <c r="BW1330" s="95">
        <v>11836655.220000001</v>
      </c>
      <c r="BX1330" s="95">
        <v>3940</v>
      </c>
      <c r="BY1330" s="95">
        <v>3342</v>
      </c>
      <c r="BZ1330" s="95">
        <v>4589</v>
      </c>
      <c r="CA1330" s="95">
        <v>4266</v>
      </c>
      <c r="CB1330" s="95">
        <v>4069</v>
      </c>
      <c r="CC1330" s="95">
        <v>3939</v>
      </c>
      <c r="CD1330" s="95">
        <v>3647</v>
      </c>
      <c r="CE1330" s="72">
        <v>650.75523149000003</v>
      </c>
      <c r="CF1330" s="72">
        <v>676.59346364999999</v>
      </c>
      <c r="CG1330" s="72">
        <v>712.40329333</v>
      </c>
      <c r="CH1330" s="72">
        <v>716.50152150999998</v>
      </c>
      <c r="CI1330" s="72">
        <v>731.52548966999996</v>
      </c>
      <c r="CJ1330" s="96">
        <v>0.94834427779999997</v>
      </c>
      <c r="CK1330" s="96">
        <v>0.97906650829999997</v>
      </c>
      <c r="CL1330" s="96">
        <v>0.98753052740000002</v>
      </c>
      <c r="CM1330" s="96">
        <v>0.77486227640000005</v>
      </c>
      <c r="CN1330" s="96">
        <v>0.82747629239999998</v>
      </c>
      <c r="CO1330" s="96">
        <v>0.85281595330000004</v>
      </c>
      <c r="CP1330" s="96">
        <v>1.0593797793999999</v>
      </c>
      <c r="CQ1330" s="96">
        <v>0.99584056389999998</v>
      </c>
      <c r="CR1330" s="96">
        <v>1.0638044548000001</v>
      </c>
      <c r="CS1330" s="95">
        <v>4443</v>
      </c>
      <c r="CT1330" s="95">
        <v>4139</v>
      </c>
      <c r="CU1330" s="95">
        <v>3969</v>
      </c>
      <c r="CV1330" s="95">
        <v>3846</v>
      </c>
      <c r="CW1330" s="95">
        <v>3636</v>
      </c>
      <c r="CX1330" s="96">
        <v>0.82903841300000003</v>
      </c>
      <c r="CY1330" s="96">
        <v>0.85391209599999995</v>
      </c>
      <c r="CZ1330" s="96">
        <v>0.85590122199999996</v>
      </c>
      <c r="DA1330" s="96">
        <v>0.86228554899999998</v>
      </c>
      <c r="DB1330" s="96">
        <v>0.86723872000000002</v>
      </c>
      <c r="DC1330">
        <v>2013</v>
      </c>
      <c r="DD1330" s="6">
        <v>3827.4</v>
      </c>
      <c r="DE1330" s="96">
        <v>3.4775586000000002E-3</v>
      </c>
      <c r="DF1330" s="72">
        <v>814.15</v>
      </c>
      <c r="DG1330" s="96">
        <v>1</v>
      </c>
      <c r="DH1330" s="72">
        <v>814.15</v>
      </c>
      <c r="DI1330" s="72">
        <v>797.45058263999999</v>
      </c>
      <c r="DJ1330" s="96">
        <v>1</v>
      </c>
      <c r="DK1330" s="72">
        <v>814.15</v>
      </c>
      <c r="DL1330" s="96">
        <v>1</v>
      </c>
      <c r="DM1330" s="72">
        <v>814.15</v>
      </c>
      <c r="DN1330" s="96">
        <v>1</v>
      </c>
      <c r="DO1330" s="96">
        <v>1.2988E-2</v>
      </c>
      <c r="DP1330" s="72">
        <v>10.57</v>
      </c>
      <c r="DQ1330" s="72">
        <v>803.58</v>
      </c>
      <c r="DR1330" t="s">
        <v>911</v>
      </c>
      <c r="DT1330" t="s">
        <v>904</v>
      </c>
    </row>
    <row r="1331" spans="1:124" x14ac:dyDescent="0.3">
      <c r="A1331" t="s">
        <v>490</v>
      </c>
      <c r="B1331">
        <v>24100</v>
      </c>
      <c r="C1331" s="95">
        <v>4009</v>
      </c>
      <c r="D1331" s="95">
        <v>14196315</v>
      </c>
      <c r="E1331" s="95">
        <v>3803</v>
      </c>
      <c r="F1331" s="95">
        <v>10735382</v>
      </c>
      <c r="G1331" s="95">
        <v>719</v>
      </c>
      <c r="H1331" s="95">
        <v>2053884</v>
      </c>
      <c r="I1331" s="95">
        <v>614</v>
      </c>
      <c r="J1331" s="95">
        <v>1960705</v>
      </c>
      <c r="K1331" s="95">
        <v>3837</v>
      </c>
      <c r="L1331" s="95">
        <v>16335495</v>
      </c>
      <c r="M1331" s="95">
        <v>3598</v>
      </c>
      <c r="N1331" s="95">
        <v>11118406</v>
      </c>
      <c r="O1331" s="95">
        <v>710</v>
      </c>
      <c r="P1331" s="95">
        <v>2667988</v>
      </c>
      <c r="Q1331" s="95">
        <v>612</v>
      </c>
      <c r="R1331" s="95">
        <v>1963207</v>
      </c>
      <c r="S1331" s="95">
        <v>3636</v>
      </c>
      <c r="T1331" s="95">
        <v>13406595</v>
      </c>
      <c r="U1331" s="95">
        <v>3390</v>
      </c>
      <c r="V1331" s="95">
        <v>10494352</v>
      </c>
      <c r="W1331" s="95">
        <v>704</v>
      </c>
      <c r="X1331" s="95">
        <v>2513995</v>
      </c>
      <c r="Y1331" s="95">
        <v>606</v>
      </c>
      <c r="Z1331" s="95">
        <v>2090876</v>
      </c>
      <c r="AA1331" s="95">
        <v>3496</v>
      </c>
      <c r="AB1331" s="95">
        <v>13939047</v>
      </c>
      <c r="AC1331" s="95">
        <v>3245</v>
      </c>
      <c r="AD1331" s="95">
        <v>10655049</v>
      </c>
      <c r="AE1331" s="95">
        <v>708</v>
      </c>
      <c r="AF1331" s="95">
        <v>2313612</v>
      </c>
      <c r="AG1331" s="95">
        <v>609</v>
      </c>
      <c r="AH1331" s="95">
        <v>2123890</v>
      </c>
      <c r="AI1331" s="95">
        <v>3331</v>
      </c>
      <c r="AJ1331" s="95">
        <v>12210087.49</v>
      </c>
      <c r="AK1331" s="95">
        <v>3072</v>
      </c>
      <c r="AL1331" s="95">
        <v>10470213.66</v>
      </c>
      <c r="AM1331" s="95">
        <v>706</v>
      </c>
      <c r="AN1331" s="95">
        <v>2279246.44</v>
      </c>
      <c r="AO1331" s="95">
        <v>618</v>
      </c>
      <c r="AP1331" s="95">
        <v>2165271.46</v>
      </c>
      <c r="AQ1331" s="72">
        <v>286.42</v>
      </c>
      <c r="AR1331" s="72">
        <v>239.53</v>
      </c>
      <c r="AS1331" s="72">
        <v>525.95000000000005</v>
      </c>
      <c r="AT1331" s="95">
        <v>16250199</v>
      </c>
      <c r="AU1331" s="95">
        <v>12696087</v>
      </c>
      <c r="AV1331" s="95">
        <v>4728</v>
      </c>
      <c r="AW1331" s="95">
        <v>4417</v>
      </c>
      <c r="AX1331" s="72">
        <v>348.28</v>
      </c>
      <c r="AY1331" s="72">
        <v>258.94</v>
      </c>
      <c r="AZ1331" s="72">
        <v>607.22</v>
      </c>
      <c r="BA1331" s="95">
        <v>19003483</v>
      </c>
      <c r="BB1331" s="95">
        <v>13081613</v>
      </c>
      <c r="BC1331" s="95">
        <v>4547</v>
      </c>
      <c r="BD1331" s="95">
        <v>4210</v>
      </c>
      <c r="BE1331" s="72">
        <v>305.69</v>
      </c>
      <c r="BF1331" s="72">
        <v>262.45</v>
      </c>
      <c r="BG1331" s="72">
        <v>568.14</v>
      </c>
      <c r="BH1331" s="95">
        <v>15920590</v>
      </c>
      <c r="BI1331" s="95">
        <v>12585228</v>
      </c>
      <c r="BJ1331" s="95">
        <v>4340</v>
      </c>
      <c r="BK1331" s="95">
        <v>3996</v>
      </c>
      <c r="BL1331" s="72">
        <v>322.17</v>
      </c>
      <c r="BM1331" s="72">
        <v>276.31</v>
      </c>
      <c r="BN1331" s="72">
        <v>598.48</v>
      </c>
      <c r="BO1331" s="95">
        <v>16252659</v>
      </c>
      <c r="BP1331" s="95">
        <v>12778939</v>
      </c>
      <c r="BQ1331" s="95">
        <v>4204</v>
      </c>
      <c r="BR1331" s="95">
        <v>3854</v>
      </c>
      <c r="BS1331" s="72">
        <v>299.08999999999997</v>
      </c>
      <c r="BT1331" s="72">
        <v>285.35000000000002</v>
      </c>
      <c r="BU1331" s="72">
        <v>584.44000000000005</v>
      </c>
      <c r="BV1331" s="95">
        <v>14489333.93</v>
      </c>
      <c r="BW1331" s="95">
        <v>12635485.119999999</v>
      </c>
      <c r="BX1331" s="95">
        <v>4037</v>
      </c>
      <c r="BY1331" s="95">
        <v>3690</v>
      </c>
      <c r="BZ1331" s="95">
        <v>4580</v>
      </c>
      <c r="CA1331" s="95">
        <v>4385</v>
      </c>
      <c r="CB1331" s="95">
        <v>4174</v>
      </c>
      <c r="CC1331" s="95">
        <v>4038</v>
      </c>
      <c r="CD1331" s="95">
        <v>3867</v>
      </c>
      <c r="CE1331" s="72">
        <v>650.75523149000003</v>
      </c>
      <c r="CF1331" s="72">
        <v>676.59346364999999</v>
      </c>
      <c r="CG1331" s="72">
        <v>712.40329333</v>
      </c>
      <c r="CH1331" s="72">
        <v>716.50152150999998</v>
      </c>
      <c r="CI1331" s="72">
        <v>731.52548966999996</v>
      </c>
      <c r="CJ1331" s="96">
        <v>0.80821478579999995</v>
      </c>
      <c r="CK1331" s="96">
        <v>0.89746654770000001</v>
      </c>
      <c r="CL1331" s="96">
        <v>0.79749771700000005</v>
      </c>
      <c r="CM1331" s="96">
        <v>0.83528085009999997</v>
      </c>
      <c r="CN1331" s="96">
        <v>0.79893319949999997</v>
      </c>
      <c r="CO1331" s="96">
        <v>0.84996020000000005</v>
      </c>
      <c r="CP1331" s="96">
        <v>0.97354984389999999</v>
      </c>
      <c r="CQ1331" s="96">
        <v>0.99584056389999998</v>
      </c>
      <c r="CR1331" s="96">
        <v>0.97761603630000005</v>
      </c>
      <c r="CS1331" s="95">
        <v>4883</v>
      </c>
      <c r="CT1331" s="95">
        <v>4761</v>
      </c>
      <c r="CU1331" s="95">
        <v>4561</v>
      </c>
      <c r="CV1331" s="95">
        <v>4457</v>
      </c>
      <c r="CW1331" s="95">
        <v>4254</v>
      </c>
      <c r="CX1331" s="96">
        <v>0.82280568899999995</v>
      </c>
      <c r="CY1331" s="96">
        <v>0.84071110599999999</v>
      </c>
      <c r="CZ1331" s="96">
        <v>0.87086657700000003</v>
      </c>
      <c r="DA1331" s="96">
        <v>0.85477353599999994</v>
      </c>
      <c r="DB1331" s="96">
        <v>0.86402305599999996</v>
      </c>
      <c r="DC1331">
        <v>2013</v>
      </c>
      <c r="DD1331" s="6">
        <v>4033.4</v>
      </c>
      <c r="DE1331" s="96">
        <v>3.0880002000000001E-3</v>
      </c>
      <c r="DF1331" s="72">
        <v>748.48</v>
      </c>
      <c r="DG1331" s="96">
        <v>1</v>
      </c>
      <c r="DH1331" s="72">
        <v>748.48</v>
      </c>
      <c r="DI1331" s="72">
        <v>727.94722681999997</v>
      </c>
      <c r="DJ1331" s="96">
        <v>1</v>
      </c>
      <c r="DK1331" s="72">
        <v>748.48</v>
      </c>
      <c r="DL1331" s="96">
        <v>1</v>
      </c>
      <c r="DM1331" s="72">
        <v>748.48</v>
      </c>
      <c r="DN1331" s="96">
        <v>1</v>
      </c>
      <c r="DO1331" s="96">
        <v>1.2279E-2</v>
      </c>
      <c r="DP1331" s="72">
        <v>9.19</v>
      </c>
      <c r="DQ1331" s="72">
        <v>739.29</v>
      </c>
      <c r="DR1331" t="s">
        <v>490</v>
      </c>
      <c r="DT1331" t="s">
        <v>904</v>
      </c>
    </row>
    <row r="1332" spans="1:124" x14ac:dyDescent="0.3">
      <c r="A1332" t="s">
        <v>853</v>
      </c>
      <c r="B1332">
        <v>24110</v>
      </c>
      <c r="C1332" s="95">
        <v>1816</v>
      </c>
      <c r="D1332" s="95">
        <v>6640527</v>
      </c>
      <c r="E1332" s="95">
        <v>1729</v>
      </c>
      <c r="F1332" s="95">
        <v>5804985</v>
      </c>
      <c r="G1332" s="95">
        <v>195</v>
      </c>
      <c r="H1332" s="95">
        <v>401716</v>
      </c>
      <c r="I1332" s="95">
        <v>172</v>
      </c>
      <c r="J1332" s="95">
        <v>479803</v>
      </c>
      <c r="K1332" s="95">
        <v>1647</v>
      </c>
      <c r="L1332" s="95">
        <v>5546949</v>
      </c>
      <c r="M1332" s="95">
        <v>1567</v>
      </c>
      <c r="N1332" s="95">
        <v>4959959</v>
      </c>
      <c r="O1332" s="95">
        <v>187</v>
      </c>
      <c r="P1332" s="95">
        <v>537636</v>
      </c>
      <c r="Q1332" s="95">
        <v>160</v>
      </c>
      <c r="R1332" s="95">
        <v>632651</v>
      </c>
      <c r="S1332" s="95">
        <v>1513</v>
      </c>
      <c r="T1332" s="95">
        <v>5775412</v>
      </c>
      <c r="U1332" s="95">
        <v>1425</v>
      </c>
      <c r="V1332" s="95">
        <v>4913373</v>
      </c>
      <c r="W1332" s="95">
        <v>173</v>
      </c>
      <c r="X1332" s="95">
        <v>615194</v>
      </c>
      <c r="Y1332" s="95">
        <v>149</v>
      </c>
      <c r="Z1332" s="95">
        <v>757903</v>
      </c>
      <c r="AA1332" s="95">
        <v>1440</v>
      </c>
      <c r="AB1332" s="95">
        <v>5573841</v>
      </c>
      <c r="AC1332" s="95">
        <v>1344</v>
      </c>
      <c r="AD1332" s="95">
        <v>5829581</v>
      </c>
      <c r="AE1332" s="95">
        <v>172</v>
      </c>
      <c r="AF1332" s="95">
        <v>759775</v>
      </c>
      <c r="AG1332" s="95">
        <v>151</v>
      </c>
      <c r="AH1332" s="95">
        <v>556446</v>
      </c>
      <c r="AI1332" s="95">
        <v>1211</v>
      </c>
      <c r="AJ1332" s="95">
        <v>4885741.46</v>
      </c>
      <c r="AK1332" s="95">
        <v>1110</v>
      </c>
      <c r="AL1332" s="95">
        <v>5463586.1600000001</v>
      </c>
      <c r="AM1332" s="95">
        <v>177</v>
      </c>
      <c r="AN1332" s="95">
        <v>753087.76</v>
      </c>
      <c r="AO1332" s="95">
        <v>162</v>
      </c>
      <c r="AP1332" s="95">
        <v>757740.04</v>
      </c>
      <c r="AQ1332" s="72">
        <v>291.82</v>
      </c>
      <c r="AR1332" s="72">
        <v>275.5</v>
      </c>
      <c r="AS1332" s="72">
        <v>567.32000000000005</v>
      </c>
      <c r="AT1332" s="95">
        <v>7042243</v>
      </c>
      <c r="AU1332" s="95">
        <v>6284788</v>
      </c>
      <c r="AV1332" s="95">
        <v>2011</v>
      </c>
      <c r="AW1332" s="95">
        <v>1901</v>
      </c>
      <c r="AX1332" s="72">
        <v>276.47000000000003</v>
      </c>
      <c r="AY1332" s="72">
        <v>269.86</v>
      </c>
      <c r="AZ1332" s="72">
        <v>546.33000000000004</v>
      </c>
      <c r="BA1332" s="95">
        <v>6084585</v>
      </c>
      <c r="BB1332" s="95">
        <v>5592610</v>
      </c>
      <c r="BC1332" s="95">
        <v>1834</v>
      </c>
      <c r="BD1332" s="95">
        <v>1727</v>
      </c>
      <c r="BE1332" s="72">
        <v>315.87</v>
      </c>
      <c r="BF1332" s="72">
        <v>300.26</v>
      </c>
      <c r="BG1332" s="72">
        <v>616.13</v>
      </c>
      <c r="BH1332" s="95">
        <v>6390606</v>
      </c>
      <c r="BI1332" s="95">
        <v>5671276</v>
      </c>
      <c r="BJ1332" s="95">
        <v>1686</v>
      </c>
      <c r="BK1332" s="95">
        <v>1574</v>
      </c>
      <c r="BL1332" s="72">
        <v>327.42</v>
      </c>
      <c r="BM1332" s="72">
        <v>355.97</v>
      </c>
      <c r="BN1332" s="72">
        <v>683.39</v>
      </c>
      <c r="BO1332" s="95">
        <v>6333616</v>
      </c>
      <c r="BP1332" s="95">
        <v>6386027</v>
      </c>
      <c r="BQ1332" s="95">
        <v>1612</v>
      </c>
      <c r="BR1332" s="95">
        <v>1495</v>
      </c>
      <c r="BS1332" s="72">
        <v>338.55</v>
      </c>
      <c r="BT1332" s="72">
        <v>407.58</v>
      </c>
      <c r="BU1332" s="72">
        <v>746.13</v>
      </c>
      <c r="BV1332" s="95">
        <v>5638829.2199999997</v>
      </c>
      <c r="BW1332" s="95">
        <v>6221326.2000000002</v>
      </c>
      <c r="BX1332" s="95">
        <v>1388</v>
      </c>
      <c r="BY1332" s="95">
        <v>1272</v>
      </c>
      <c r="BZ1332" s="95">
        <v>1959</v>
      </c>
      <c r="CA1332" s="95">
        <v>1782</v>
      </c>
      <c r="CB1332" s="95">
        <v>1632</v>
      </c>
      <c r="CC1332" s="95">
        <v>1556</v>
      </c>
      <c r="CD1332" s="95">
        <v>1331</v>
      </c>
      <c r="CE1332" s="72">
        <v>650.75523149000003</v>
      </c>
      <c r="CF1332" s="72">
        <v>676.59346364999999</v>
      </c>
      <c r="CG1332" s="72">
        <v>712.40329333</v>
      </c>
      <c r="CH1332" s="72">
        <v>716.50152150999998</v>
      </c>
      <c r="CI1332" s="72">
        <v>731.52548966999996</v>
      </c>
      <c r="CJ1332" s="96">
        <v>0.87178707529999999</v>
      </c>
      <c r="CK1332" s="96">
        <v>0.80747159020000003</v>
      </c>
      <c r="CL1332" s="96">
        <v>0.86486124610000004</v>
      </c>
      <c r="CM1332" s="96">
        <v>0.95378722790000003</v>
      </c>
      <c r="CN1332" s="96">
        <v>1.0199644586000001</v>
      </c>
      <c r="CO1332" s="96">
        <v>0.89222130109999997</v>
      </c>
      <c r="CP1332" s="96">
        <v>1.0127244423999999</v>
      </c>
      <c r="CQ1332" s="96">
        <v>0.99584056389999998</v>
      </c>
      <c r="CR1332" s="96">
        <v>1.0169542540000001</v>
      </c>
      <c r="CS1332" s="95">
        <v>1868</v>
      </c>
      <c r="CT1332" s="95">
        <v>1739</v>
      </c>
      <c r="CU1332" s="95">
        <v>1571</v>
      </c>
      <c r="CV1332" s="95">
        <v>1497</v>
      </c>
      <c r="CW1332" s="95">
        <v>1239</v>
      </c>
      <c r="CX1332" s="96">
        <v>0.89991594900000005</v>
      </c>
      <c r="CY1332" s="96">
        <v>0.88769731600000001</v>
      </c>
      <c r="CZ1332" s="96">
        <v>0.89144627300000001</v>
      </c>
      <c r="DA1332" s="96">
        <v>0.88561755499999995</v>
      </c>
      <c r="DB1332" s="96">
        <v>0.895931539</v>
      </c>
      <c r="DC1332">
        <v>2013</v>
      </c>
      <c r="DD1332" s="6">
        <v>1593.8</v>
      </c>
      <c r="DE1332" s="96">
        <v>1.6683225E-3</v>
      </c>
      <c r="DF1332" s="72">
        <v>779.71</v>
      </c>
      <c r="DG1332" s="96">
        <v>1</v>
      </c>
      <c r="DH1332" s="72">
        <v>779.71</v>
      </c>
      <c r="DI1332" s="72">
        <v>727.94722681999997</v>
      </c>
      <c r="DJ1332" s="96">
        <v>1</v>
      </c>
      <c r="DK1332" s="72">
        <v>779.71</v>
      </c>
      <c r="DL1332" s="96">
        <v>1</v>
      </c>
      <c r="DM1332" s="72">
        <v>779.71</v>
      </c>
      <c r="DN1332" s="96">
        <v>1</v>
      </c>
      <c r="DO1332" s="96">
        <v>6.8459999999999997E-3</v>
      </c>
      <c r="DP1332" s="72">
        <v>5.34</v>
      </c>
      <c r="DQ1332" s="72">
        <v>774.37</v>
      </c>
      <c r="DR1332" t="s">
        <v>853</v>
      </c>
      <c r="DT1332" t="s">
        <v>904</v>
      </c>
    </row>
    <row r="1333" spans="1:124" x14ac:dyDescent="0.3">
      <c r="A1333" t="s">
        <v>912</v>
      </c>
      <c r="B1333">
        <v>24120</v>
      </c>
      <c r="C1333" s="95">
        <v>3560</v>
      </c>
      <c r="D1333" s="95">
        <v>16555370</v>
      </c>
      <c r="E1333" s="95">
        <v>3356</v>
      </c>
      <c r="F1333" s="95">
        <v>11228637</v>
      </c>
      <c r="G1333" s="95">
        <v>850</v>
      </c>
      <c r="H1333" s="95">
        <v>2466400</v>
      </c>
      <c r="I1333" s="95">
        <v>645</v>
      </c>
      <c r="J1333" s="95">
        <v>2140308</v>
      </c>
      <c r="K1333" s="95">
        <v>3425</v>
      </c>
      <c r="L1333" s="95">
        <v>17951526</v>
      </c>
      <c r="M1333" s="95">
        <v>3187</v>
      </c>
      <c r="N1333" s="95">
        <v>11670820</v>
      </c>
      <c r="O1333" s="95">
        <v>877</v>
      </c>
      <c r="P1333" s="95">
        <v>3324467</v>
      </c>
      <c r="Q1333" s="95">
        <v>670</v>
      </c>
      <c r="R1333" s="95">
        <v>2517332</v>
      </c>
      <c r="S1333" s="95">
        <v>3317</v>
      </c>
      <c r="T1333" s="95">
        <v>18500857</v>
      </c>
      <c r="U1333" s="95">
        <v>3039</v>
      </c>
      <c r="V1333" s="95">
        <v>11823554</v>
      </c>
      <c r="W1333" s="95">
        <v>922</v>
      </c>
      <c r="X1333" s="95">
        <v>2673949</v>
      </c>
      <c r="Y1333" s="95">
        <v>704</v>
      </c>
      <c r="Z1333" s="95">
        <v>2831453</v>
      </c>
      <c r="AA1333" s="95">
        <v>3227</v>
      </c>
      <c r="AB1333" s="95">
        <v>12891831</v>
      </c>
      <c r="AC1333" s="95">
        <v>2900</v>
      </c>
      <c r="AD1333" s="95">
        <v>9825823</v>
      </c>
      <c r="AE1333" s="95">
        <v>927</v>
      </c>
      <c r="AF1333" s="95">
        <v>2600294</v>
      </c>
      <c r="AG1333" s="95">
        <v>726</v>
      </c>
      <c r="AH1333" s="95">
        <v>2923565</v>
      </c>
      <c r="AI1333" s="95">
        <v>3124</v>
      </c>
      <c r="AJ1333" s="95">
        <v>12438964.59</v>
      </c>
      <c r="AK1333" s="95">
        <v>2773</v>
      </c>
      <c r="AL1333" s="95">
        <v>9554956.9000000004</v>
      </c>
      <c r="AM1333" s="95">
        <v>904</v>
      </c>
      <c r="AN1333" s="95">
        <v>2694154.02</v>
      </c>
      <c r="AO1333" s="95">
        <v>704</v>
      </c>
      <c r="AP1333" s="95">
        <v>3265604.26</v>
      </c>
      <c r="AQ1333" s="72">
        <v>359.44</v>
      </c>
      <c r="AR1333" s="72">
        <v>278.45</v>
      </c>
      <c r="AS1333" s="72">
        <v>637.89</v>
      </c>
      <c r="AT1333" s="95">
        <v>19021770</v>
      </c>
      <c r="AU1333" s="95">
        <v>13368945</v>
      </c>
      <c r="AV1333" s="95">
        <v>4410</v>
      </c>
      <c r="AW1333" s="95">
        <v>4001</v>
      </c>
      <c r="AX1333" s="72">
        <v>412.13</v>
      </c>
      <c r="AY1333" s="72">
        <v>306.55</v>
      </c>
      <c r="AZ1333" s="72">
        <v>718.68</v>
      </c>
      <c r="BA1333" s="95">
        <v>21275993</v>
      </c>
      <c r="BB1333" s="95">
        <v>14188152</v>
      </c>
      <c r="BC1333" s="95">
        <v>4302</v>
      </c>
      <c r="BD1333" s="95">
        <v>3857</v>
      </c>
      <c r="BE1333" s="72">
        <v>416.27</v>
      </c>
      <c r="BF1333" s="72">
        <v>326.27999999999997</v>
      </c>
      <c r="BG1333" s="72">
        <v>742.55</v>
      </c>
      <c r="BH1333" s="95">
        <v>21174806</v>
      </c>
      <c r="BI1333" s="95">
        <v>14655007</v>
      </c>
      <c r="BJ1333" s="95">
        <v>4239</v>
      </c>
      <c r="BK1333" s="95">
        <v>3743</v>
      </c>
      <c r="BL1333" s="72">
        <v>310.79000000000002</v>
      </c>
      <c r="BM1333" s="72">
        <v>293.01</v>
      </c>
      <c r="BN1333" s="72">
        <v>603.79999999999995</v>
      </c>
      <c r="BO1333" s="95">
        <v>15492125</v>
      </c>
      <c r="BP1333" s="95">
        <v>12749388</v>
      </c>
      <c r="BQ1333" s="95">
        <v>4154</v>
      </c>
      <c r="BR1333" s="95">
        <v>3626</v>
      </c>
      <c r="BS1333" s="72">
        <v>313.08</v>
      </c>
      <c r="BT1333" s="72">
        <v>307.27</v>
      </c>
      <c r="BU1333" s="72">
        <v>620.35</v>
      </c>
      <c r="BV1333" s="95">
        <v>15133118.609999999</v>
      </c>
      <c r="BW1333" s="95">
        <v>12820561.16</v>
      </c>
      <c r="BX1333" s="95">
        <v>4028</v>
      </c>
      <c r="BY1333" s="95">
        <v>3477</v>
      </c>
      <c r="BZ1333" s="95">
        <v>4215</v>
      </c>
      <c r="CA1333" s="95">
        <v>4088</v>
      </c>
      <c r="CB1333" s="95">
        <v>4000</v>
      </c>
      <c r="CC1333" s="95">
        <v>3903</v>
      </c>
      <c r="CD1333" s="95">
        <v>3758</v>
      </c>
      <c r="CE1333" s="72">
        <v>650.75523149000003</v>
      </c>
      <c r="CF1333" s="72">
        <v>676.59346364999999</v>
      </c>
      <c r="CG1333" s="72">
        <v>712.40329333</v>
      </c>
      <c r="CH1333" s="72">
        <v>716.50152150999998</v>
      </c>
      <c r="CI1333" s="72">
        <v>731.52548966999996</v>
      </c>
      <c r="CJ1333" s="96">
        <v>0.98023030649999998</v>
      </c>
      <c r="CK1333" s="96">
        <v>1.0622035809999999</v>
      </c>
      <c r="CL1333" s="96">
        <v>1.0423169108999999</v>
      </c>
      <c r="CM1333" s="96">
        <v>0.84270581690000002</v>
      </c>
      <c r="CN1333" s="96">
        <v>0.84802239810000002</v>
      </c>
      <c r="CO1333" s="96">
        <v>0.87313435949999996</v>
      </c>
      <c r="CP1333" s="96">
        <v>1.0938703675000001</v>
      </c>
      <c r="CQ1333" s="96">
        <v>0.99584056389999998</v>
      </c>
      <c r="CR1333" s="96">
        <v>1.0984390986000001</v>
      </c>
      <c r="CS1333" s="95">
        <v>3567</v>
      </c>
      <c r="CT1333" s="95">
        <v>3487</v>
      </c>
      <c r="CU1333" s="95">
        <v>3388</v>
      </c>
      <c r="CV1333" s="95">
        <v>3269</v>
      </c>
      <c r="CW1333" s="95">
        <v>3218</v>
      </c>
      <c r="CX1333" s="96">
        <v>0.86535670799999997</v>
      </c>
      <c r="CY1333" s="96">
        <v>0.87492493999999998</v>
      </c>
      <c r="CZ1333" s="96">
        <v>0.87665628799999995</v>
      </c>
      <c r="DA1333" s="96">
        <v>0.87564080600000005</v>
      </c>
      <c r="DB1333" s="96">
        <v>0.87356110300000001</v>
      </c>
      <c r="DC1333">
        <v>2013</v>
      </c>
      <c r="DD1333" s="6">
        <v>3740.8</v>
      </c>
      <c r="DE1333" s="96">
        <v>6.1132803000000001E-3</v>
      </c>
      <c r="DF1333" s="72">
        <v>838.43</v>
      </c>
      <c r="DG1333" s="96">
        <v>1</v>
      </c>
      <c r="DH1333" s="72">
        <v>838.43</v>
      </c>
      <c r="DI1333" s="72">
        <v>797.45058263999999</v>
      </c>
      <c r="DJ1333" s="96">
        <v>1</v>
      </c>
      <c r="DK1333" s="72">
        <v>838.43</v>
      </c>
      <c r="DL1333" s="96">
        <v>1</v>
      </c>
      <c r="DM1333" s="72">
        <v>838.43</v>
      </c>
      <c r="DN1333" s="96">
        <v>1</v>
      </c>
      <c r="DO1333" s="96">
        <v>2.1526E-2</v>
      </c>
      <c r="DP1333" s="72">
        <v>18.05</v>
      </c>
      <c r="DQ1333" s="72">
        <v>820.38</v>
      </c>
      <c r="DR1333" t="s">
        <v>912</v>
      </c>
      <c r="DT1333" t="s">
        <v>904</v>
      </c>
    </row>
    <row r="1334" spans="1:124" x14ac:dyDescent="0.3">
      <c r="A1334" t="s">
        <v>14</v>
      </c>
      <c r="B1334">
        <v>24130</v>
      </c>
      <c r="C1334" s="95">
        <v>5331</v>
      </c>
      <c r="D1334" s="95">
        <v>15733894</v>
      </c>
      <c r="E1334" s="95">
        <v>5028</v>
      </c>
      <c r="F1334" s="95">
        <v>13662019</v>
      </c>
      <c r="G1334" s="95">
        <v>953</v>
      </c>
      <c r="H1334" s="95">
        <v>2369352</v>
      </c>
      <c r="I1334" s="95">
        <v>825</v>
      </c>
      <c r="J1334" s="95">
        <v>2232288</v>
      </c>
      <c r="K1334" s="95">
        <v>4970</v>
      </c>
      <c r="L1334" s="95">
        <v>14412889</v>
      </c>
      <c r="M1334" s="95">
        <v>4642</v>
      </c>
      <c r="N1334" s="95">
        <v>12905992</v>
      </c>
      <c r="O1334" s="95">
        <v>985</v>
      </c>
      <c r="P1334" s="95">
        <v>2586886</v>
      </c>
      <c r="Q1334" s="95">
        <v>842</v>
      </c>
      <c r="R1334" s="95">
        <v>2589796</v>
      </c>
      <c r="S1334" s="95">
        <v>4708</v>
      </c>
      <c r="T1334" s="95">
        <v>15606755</v>
      </c>
      <c r="U1334" s="95">
        <v>4343</v>
      </c>
      <c r="V1334" s="95">
        <v>12764049</v>
      </c>
      <c r="W1334" s="95">
        <v>981</v>
      </c>
      <c r="X1334" s="95">
        <v>3503044</v>
      </c>
      <c r="Y1334" s="95">
        <v>840</v>
      </c>
      <c r="Z1334" s="95">
        <v>3196881</v>
      </c>
      <c r="AA1334" s="95">
        <v>4619</v>
      </c>
      <c r="AB1334" s="95">
        <v>13985023</v>
      </c>
      <c r="AC1334" s="95">
        <v>4232</v>
      </c>
      <c r="AD1334" s="95">
        <v>13302305</v>
      </c>
      <c r="AE1334" s="95">
        <v>961</v>
      </c>
      <c r="AF1334" s="95">
        <v>3281187</v>
      </c>
      <c r="AG1334" s="95">
        <v>822</v>
      </c>
      <c r="AH1334" s="95">
        <v>3308370</v>
      </c>
      <c r="AI1334" s="95">
        <v>4413</v>
      </c>
      <c r="AJ1334" s="95">
        <v>13826728.289999999</v>
      </c>
      <c r="AK1334" s="95">
        <v>4011</v>
      </c>
      <c r="AL1334" s="95">
        <v>13687105.82</v>
      </c>
      <c r="AM1334" s="95">
        <v>984</v>
      </c>
      <c r="AN1334" s="95">
        <v>4357433.16</v>
      </c>
      <c r="AO1334" s="95">
        <v>844</v>
      </c>
      <c r="AP1334" s="95">
        <v>3591485.26</v>
      </c>
      <c r="AQ1334" s="72">
        <v>240.07</v>
      </c>
      <c r="AR1334" s="72">
        <v>226.3</v>
      </c>
      <c r="AS1334" s="72">
        <v>466.37</v>
      </c>
      <c r="AT1334" s="95">
        <v>18103246</v>
      </c>
      <c r="AU1334" s="95">
        <v>15894307</v>
      </c>
      <c r="AV1334" s="95">
        <v>6284</v>
      </c>
      <c r="AW1334" s="95">
        <v>5853</v>
      </c>
      <c r="AX1334" s="72">
        <v>237.89</v>
      </c>
      <c r="AY1334" s="72">
        <v>235.47</v>
      </c>
      <c r="AZ1334" s="72">
        <v>473.36</v>
      </c>
      <c r="BA1334" s="95">
        <v>16999775</v>
      </c>
      <c r="BB1334" s="95">
        <v>15495788</v>
      </c>
      <c r="BC1334" s="95">
        <v>5955</v>
      </c>
      <c r="BD1334" s="95">
        <v>5484</v>
      </c>
      <c r="BE1334" s="72">
        <v>279.92</v>
      </c>
      <c r="BF1334" s="72">
        <v>256.62</v>
      </c>
      <c r="BG1334" s="72">
        <v>536.54</v>
      </c>
      <c r="BH1334" s="95">
        <v>19109799</v>
      </c>
      <c r="BI1334" s="95">
        <v>15960930</v>
      </c>
      <c r="BJ1334" s="95">
        <v>5689</v>
      </c>
      <c r="BK1334" s="95">
        <v>5183</v>
      </c>
      <c r="BL1334" s="72">
        <v>257.86</v>
      </c>
      <c r="BM1334" s="72">
        <v>273.89</v>
      </c>
      <c r="BN1334" s="72">
        <v>531.75</v>
      </c>
      <c r="BO1334" s="95">
        <v>17266210</v>
      </c>
      <c r="BP1334" s="95">
        <v>16610675</v>
      </c>
      <c r="BQ1334" s="95">
        <v>5580</v>
      </c>
      <c r="BR1334" s="95">
        <v>5054</v>
      </c>
      <c r="BS1334" s="72">
        <v>280.77999999999997</v>
      </c>
      <c r="BT1334" s="72">
        <v>296.58</v>
      </c>
      <c r="BU1334" s="72">
        <v>577.36</v>
      </c>
      <c r="BV1334" s="95">
        <v>18184161.449999999</v>
      </c>
      <c r="BW1334" s="95">
        <v>17278591.079999998</v>
      </c>
      <c r="BX1334" s="95">
        <v>5397</v>
      </c>
      <c r="BY1334" s="95">
        <v>4855</v>
      </c>
      <c r="BZ1334" s="95">
        <v>6079</v>
      </c>
      <c r="CA1334" s="95">
        <v>5728</v>
      </c>
      <c r="CB1334" s="95">
        <v>5445</v>
      </c>
      <c r="CC1334" s="95">
        <v>5330</v>
      </c>
      <c r="CD1334" s="95">
        <v>5132</v>
      </c>
      <c r="CE1334" s="72">
        <v>650.75523149000003</v>
      </c>
      <c r="CF1334" s="72">
        <v>676.59346364999999</v>
      </c>
      <c r="CG1334" s="72">
        <v>712.40329333</v>
      </c>
      <c r="CH1334" s="72">
        <v>716.50152150999998</v>
      </c>
      <c r="CI1334" s="72">
        <v>731.52548966999996</v>
      </c>
      <c r="CJ1334" s="96">
        <v>0.7166596247</v>
      </c>
      <c r="CK1334" s="96">
        <v>0.69962248439999997</v>
      </c>
      <c r="CL1334" s="96">
        <v>0.75314081929999999</v>
      </c>
      <c r="CM1334" s="96">
        <v>0.74214776110000003</v>
      </c>
      <c r="CN1334" s="96">
        <v>0.78925479450000002</v>
      </c>
      <c r="CO1334" s="96">
        <v>0.93625661260000004</v>
      </c>
      <c r="CP1334" s="96">
        <v>0.79055793770000005</v>
      </c>
      <c r="CQ1334" s="96">
        <v>0.99584056389999998</v>
      </c>
      <c r="CR1334" s="96">
        <v>0.79385983400000004</v>
      </c>
      <c r="CS1334" s="95">
        <v>5614</v>
      </c>
      <c r="CT1334" s="95">
        <v>5427</v>
      </c>
      <c r="CU1334" s="95">
        <v>5146</v>
      </c>
      <c r="CV1334" s="95">
        <v>5061</v>
      </c>
      <c r="CW1334" s="95">
        <v>4866</v>
      </c>
      <c r="CX1334" s="96">
        <v>0.92753123500000001</v>
      </c>
      <c r="CY1334" s="96">
        <v>0.93073359700000002</v>
      </c>
      <c r="CZ1334" s="96">
        <v>0.93003156899999995</v>
      </c>
      <c r="DA1334" s="96">
        <v>0.95029392000000001</v>
      </c>
      <c r="DB1334" s="96">
        <v>0.94446642300000005</v>
      </c>
      <c r="DC1334">
        <v>2013</v>
      </c>
      <c r="DD1334" s="6">
        <v>5285.8</v>
      </c>
      <c r="DE1334" s="96">
        <v>4.2071888E-3</v>
      </c>
      <c r="DF1334" s="72">
        <v>607.11</v>
      </c>
      <c r="DG1334" s="96">
        <v>1</v>
      </c>
      <c r="DH1334" s="72">
        <v>607.11</v>
      </c>
      <c r="DI1334" s="72">
        <v>607.11</v>
      </c>
      <c r="DJ1334" s="96">
        <v>1</v>
      </c>
      <c r="DK1334" s="72">
        <v>607.11</v>
      </c>
      <c r="DL1334" s="96">
        <v>1</v>
      </c>
      <c r="DM1334" s="72">
        <v>607.11</v>
      </c>
      <c r="DN1334" s="96">
        <v>1</v>
      </c>
      <c r="DO1334" s="96">
        <v>1.281E-2</v>
      </c>
      <c r="DP1334" s="72">
        <v>7.78</v>
      </c>
      <c r="DQ1334" s="72">
        <v>599.33000000000004</v>
      </c>
      <c r="DR1334" t="s">
        <v>14</v>
      </c>
      <c r="DT1334" t="s">
        <v>904</v>
      </c>
    </row>
    <row r="1335" spans="1:124" x14ac:dyDescent="0.3">
      <c r="A1335" t="s">
        <v>467</v>
      </c>
      <c r="B1335">
        <v>24140</v>
      </c>
      <c r="C1335" s="95">
        <v>1156</v>
      </c>
      <c r="D1335" s="95">
        <v>4174653</v>
      </c>
      <c r="E1335" s="95">
        <v>1106</v>
      </c>
      <c r="F1335" s="95">
        <v>3091958</v>
      </c>
      <c r="G1335" s="95">
        <v>184</v>
      </c>
      <c r="H1335" s="95">
        <v>515313</v>
      </c>
      <c r="I1335" s="95">
        <v>161</v>
      </c>
      <c r="J1335" s="95">
        <v>529280</v>
      </c>
      <c r="K1335" s="95">
        <v>1054</v>
      </c>
      <c r="L1335" s="95">
        <v>4278333</v>
      </c>
      <c r="M1335" s="95">
        <v>1009</v>
      </c>
      <c r="N1335" s="95">
        <v>3075459</v>
      </c>
      <c r="O1335" s="95">
        <v>182</v>
      </c>
      <c r="P1335" s="95">
        <v>536220</v>
      </c>
      <c r="Q1335" s="95">
        <v>161</v>
      </c>
      <c r="R1335" s="95">
        <v>628444</v>
      </c>
      <c r="S1335" s="95">
        <v>987</v>
      </c>
      <c r="T1335" s="95">
        <v>3844506</v>
      </c>
      <c r="U1335" s="95">
        <v>941</v>
      </c>
      <c r="V1335" s="95">
        <v>3012872</v>
      </c>
      <c r="W1335" s="95">
        <v>187</v>
      </c>
      <c r="X1335" s="95">
        <v>783396</v>
      </c>
      <c r="Y1335" s="95">
        <v>165</v>
      </c>
      <c r="Z1335" s="95">
        <v>687010</v>
      </c>
      <c r="AA1335" s="95">
        <v>970</v>
      </c>
      <c r="AB1335" s="95">
        <v>3380765</v>
      </c>
      <c r="AC1335" s="95">
        <v>922</v>
      </c>
      <c r="AD1335" s="95">
        <v>3185889</v>
      </c>
      <c r="AE1335" s="95">
        <v>190</v>
      </c>
      <c r="AF1335" s="95">
        <v>730501</v>
      </c>
      <c r="AG1335" s="95">
        <v>171</v>
      </c>
      <c r="AH1335" s="95">
        <v>757046</v>
      </c>
      <c r="AI1335" s="95">
        <v>851</v>
      </c>
      <c r="AJ1335" s="95">
        <v>2953086.98</v>
      </c>
      <c r="AK1335" s="95">
        <v>800</v>
      </c>
      <c r="AL1335" s="95">
        <v>3014895.14</v>
      </c>
      <c r="AM1335" s="95">
        <v>200</v>
      </c>
      <c r="AN1335" s="95">
        <v>634887.39</v>
      </c>
      <c r="AO1335" s="95">
        <v>183</v>
      </c>
      <c r="AP1335" s="95">
        <v>723708.01</v>
      </c>
      <c r="AQ1335" s="72">
        <v>291.66000000000003</v>
      </c>
      <c r="AR1335" s="72">
        <v>238.18</v>
      </c>
      <c r="AS1335" s="72">
        <v>529.84</v>
      </c>
      <c r="AT1335" s="95">
        <v>4689966</v>
      </c>
      <c r="AU1335" s="95">
        <v>3621238</v>
      </c>
      <c r="AV1335" s="95">
        <v>1340</v>
      </c>
      <c r="AW1335" s="95">
        <v>1267</v>
      </c>
      <c r="AX1335" s="72">
        <v>324.61</v>
      </c>
      <c r="AY1335" s="72">
        <v>263.81</v>
      </c>
      <c r="AZ1335" s="72">
        <v>588.41999999999996</v>
      </c>
      <c r="BA1335" s="95">
        <v>4814553</v>
      </c>
      <c r="BB1335" s="95">
        <v>3703903</v>
      </c>
      <c r="BC1335" s="95">
        <v>1236</v>
      </c>
      <c r="BD1335" s="95">
        <v>1170</v>
      </c>
      <c r="BE1335" s="72">
        <v>328.5</v>
      </c>
      <c r="BF1335" s="72">
        <v>278.77</v>
      </c>
      <c r="BG1335" s="72">
        <v>607.27</v>
      </c>
      <c r="BH1335" s="95">
        <v>4627902</v>
      </c>
      <c r="BI1335" s="95">
        <v>3699882</v>
      </c>
      <c r="BJ1335" s="95">
        <v>1174</v>
      </c>
      <c r="BK1335" s="95">
        <v>1106</v>
      </c>
      <c r="BL1335" s="72">
        <v>295.35000000000002</v>
      </c>
      <c r="BM1335" s="72">
        <v>300.62</v>
      </c>
      <c r="BN1335" s="72">
        <v>595.97</v>
      </c>
      <c r="BO1335" s="95">
        <v>4111266</v>
      </c>
      <c r="BP1335" s="95">
        <v>3942935</v>
      </c>
      <c r="BQ1335" s="95">
        <v>1160</v>
      </c>
      <c r="BR1335" s="95">
        <v>1093</v>
      </c>
      <c r="BS1335" s="72">
        <v>284.49</v>
      </c>
      <c r="BT1335" s="72">
        <v>316.94</v>
      </c>
      <c r="BU1335" s="72">
        <v>601.42999999999995</v>
      </c>
      <c r="BV1335" s="95">
        <v>3587974.37</v>
      </c>
      <c r="BW1335" s="95">
        <v>3738603.15</v>
      </c>
      <c r="BX1335" s="95">
        <v>1051</v>
      </c>
      <c r="BY1335" s="95">
        <v>983</v>
      </c>
      <c r="BZ1335" s="95">
        <v>1305</v>
      </c>
      <c r="CA1335" s="95">
        <v>1204</v>
      </c>
      <c r="CB1335" s="95">
        <v>1141</v>
      </c>
      <c r="CC1335" s="95">
        <v>1128</v>
      </c>
      <c r="CD1335" s="95">
        <v>1018</v>
      </c>
      <c r="CE1335" s="72">
        <v>650.75523149000003</v>
      </c>
      <c r="CF1335" s="72">
        <v>676.59346364999999</v>
      </c>
      <c r="CG1335" s="72">
        <v>712.40329333</v>
      </c>
      <c r="CH1335" s="72">
        <v>716.50152150999998</v>
      </c>
      <c r="CI1335" s="72">
        <v>731.52548966999996</v>
      </c>
      <c r="CJ1335" s="96">
        <v>0.81419245569999998</v>
      </c>
      <c r="CK1335" s="96">
        <v>0.86968029049999995</v>
      </c>
      <c r="CL1335" s="96">
        <v>0.85242447040000002</v>
      </c>
      <c r="CM1335" s="96">
        <v>0.83177771730000005</v>
      </c>
      <c r="CN1335" s="96">
        <v>0.82215863769999997</v>
      </c>
      <c r="CO1335" s="96">
        <v>0.93523421979999999</v>
      </c>
      <c r="CP1335" s="96">
        <v>0.89608217550000002</v>
      </c>
      <c r="CQ1335" s="96">
        <v>0.99584056389999998</v>
      </c>
      <c r="CR1335" s="96">
        <v>0.89982481130000003</v>
      </c>
      <c r="CS1335" s="95">
        <v>1272</v>
      </c>
      <c r="CT1335" s="95">
        <v>1187</v>
      </c>
      <c r="CU1335" s="95">
        <v>1112</v>
      </c>
      <c r="CV1335" s="95">
        <v>1099</v>
      </c>
      <c r="CW1335" s="95">
        <v>976</v>
      </c>
      <c r="CX1335" s="96">
        <v>0.92328911400000002</v>
      </c>
      <c r="CY1335" s="96">
        <v>0.94128342200000004</v>
      </c>
      <c r="CZ1335" s="96">
        <v>0.95704645499999996</v>
      </c>
      <c r="DA1335" s="96">
        <v>0.94259588100000002</v>
      </c>
      <c r="DB1335" s="96">
        <v>0.91030399500000003</v>
      </c>
      <c r="DC1335">
        <v>2013</v>
      </c>
      <c r="DD1335" s="6">
        <v>1123.8</v>
      </c>
      <c r="DE1335" s="96">
        <v>2.4019494000000001E-3</v>
      </c>
      <c r="DF1335" s="72">
        <v>689.4</v>
      </c>
      <c r="DG1335" s="96">
        <v>1</v>
      </c>
      <c r="DH1335" s="72">
        <v>689.4</v>
      </c>
      <c r="DI1335" s="72">
        <v>727.94722681999997</v>
      </c>
      <c r="DJ1335" s="96">
        <v>1</v>
      </c>
      <c r="DK1335" s="72">
        <v>689.4</v>
      </c>
      <c r="DL1335" s="96">
        <v>1</v>
      </c>
      <c r="DM1335" s="72">
        <v>689.4</v>
      </c>
      <c r="DN1335" s="96">
        <v>1</v>
      </c>
      <c r="DO1335" s="96">
        <v>1.0409E-2</v>
      </c>
      <c r="DP1335" s="72">
        <v>7.18</v>
      </c>
      <c r="DQ1335" s="72">
        <v>682.22</v>
      </c>
      <c r="DR1335" t="s">
        <v>467</v>
      </c>
      <c r="DT1335" t="s">
        <v>904</v>
      </c>
    </row>
    <row r="1336" spans="1:124" x14ac:dyDescent="0.3">
      <c r="A1336" t="s">
        <v>365</v>
      </c>
      <c r="B1336">
        <v>24150</v>
      </c>
      <c r="C1336" s="95">
        <v>813</v>
      </c>
      <c r="D1336" s="95">
        <v>3360489</v>
      </c>
      <c r="E1336" s="95">
        <v>787</v>
      </c>
      <c r="F1336" s="95">
        <v>2409390</v>
      </c>
      <c r="G1336" s="95">
        <v>95</v>
      </c>
      <c r="H1336" s="95">
        <v>239145</v>
      </c>
      <c r="I1336" s="95">
        <v>80</v>
      </c>
      <c r="J1336" s="95">
        <v>383754</v>
      </c>
      <c r="K1336" s="95">
        <v>797</v>
      </c>
      <c r="L1336" s="95">
        <v>3381292</v>
      </c>
      <c r="M1336" s="95">
        <v>772</v>
      </c>
      <c r="N1336" s="95">
        <v>2522450</v>
      </c>
      <c r="O1336" s="95">
        <v>106</v>
      </c>
      <c r="P1336" s="95">
        <v>712184</v>
      </c>
      <c r="Q1336" s="95">
        <v>90</v>
      </c>
      <c r="R1336" s="95">
        <v>300933</v>
      </c>
      <c r="S1336" s="95">
        <v>793</v>
      </c>
      <c r="T1336" s="95">
        <v>2976469</v>
      </c>
      <c r="U1336" s="95">
        <v>761</v>
      </c>
      <c r="V1336" s="95">
        <v>2473206</v>
      </c>
      <c r="W1336" s="95">
        <v>105</v>
      </c>
      <c r="X1336" s="95">
        <v>282006</v>
      </c>
      <c r="Y1336" s="95">
        <v>89</v>
      </c>
      <c r="Z1336" s="95">
        <v>253767</v>
      </c>
      <c r="AA1336" s="95">
        <v>816</v>
      </c>
      <c r="AB1336" s="95">
        <v>2984331</v>
      </c>
      <c r="AC1336" s="95">
        <v>778</v>
      </c>
      <c r="AD1336" s="95">
        <v>2834480</v>
      </c>
      <c r="AE1336" s="95">
        <v>99</v>
      </c>
      <c r="AF1336" s="95">
        <v>173685</v>
      </c>
      <c r="AG1336" s="95">
        <v>85</v>
      </c>
      <c r="AH1336" s="95">
        <v>297022</v>
      </c>
      <c r="AI1336" s="95">
        <v>746</v>
      </c>
      <c r="AJ1336" s="95">
        <v>2340425.08</v>
      </c>
      <c r="AK1336" s="95">
        <v>701</v>
      </c>
      <c r="AL1336" s="95">
        <v>2367262.27</v>
      </c>
      <c r="AM1336" s="95">
        <v>93</v>
      </c>
      <c r="AN1336" s="95">
        <v>177797</v>
      </c>
      <c r="AO1336" s="95">
        <v>82</v>
      </c>
      <c r="AP1336" s="95">
        <v>232225.08</v>
      </c>
      <c r="AQ1336" s="72">
        <v>330.36</v>
      </c>
      <c r="AR1336" s="72">
        <v>268.47000000000003</v>
      </c>
      <c r="AS1336" s="72">
        <v>598.83000000000004</v>
      </c>
      <c r="AT1336" s="95">
        <v>3599634</v>
      </c>
      <c r="AU1336" s="95">
        <v>2793144</v>
      </c>
      <c r="AV1336" s="95">
        <v>908</v>
      </c>
      <c r="AW1336" s="95">
        <v>867</v>
      </c>
      <c r="AX1336" s="72">
        <v>377.77</v>
      </c>
      <c r="AY1336" s="72">
        <v>272.95</v>
      </c>
      <c r="AZ1336" s="72">
        <v>650.72</v>
      </c>
      <c r="BA1336" s="95">
        <v>4093476</v>
      </c>
      <c r="BB1336" s="95">
        <v>2823383</v>
      </c>
      <c r="BC1336" s="95">
        <v>903</v>
      </c>
      <c r="BD1336" s="95">
        <v>862</v>
      </c>
      <c r="BE1336" s="72">
        <v>302.38</v>
      </c>
      <c r="BF1336" s="72">
        <v>267.35000000000002</v>
      </c>
      <c r="BG1336" s="72">
        <v>569.73</v>
      </c>
      <c r="BH1336" s="95">
        <v>3258475</v>
      </c>
      <c r="BI1336" s="95">
        <v>2726973</v>
      </c>
      <c r="BJ1336" s="95">
        <v>898</v>
      </c>
      <c r="BK1336" s="95">
        <v>850</v>
      </c>
      <c r="BL1336" s="72">
        <v>287.62</v>
      </c>
      <c r="BM1336" s="72">
        <v>302.39</v>
      </c>
      <c r="BN1336" s="72">
        <v>590.01</v>
      </c>
      <c r="BO1336" s="95">
        <v>3158016</v>
      </c>
      <c r="BP1336" s="95">
        <v>3131502</v>
      </c>
      <c r="BQ1336" s="95">
        <v>915</v>
      </c>
      <c r="BR1336" s="95">
        <v>863</v>
      </c>
      <c r="BS1336" s="72">
        <v>250.12</v>
      </c>
      <c r="BT1336" s="72">
        <v>276.66000000000003</v>
      </c>
      <c r="BU1336" s="72">
        <v>526.78</v>
      </c>
      <c r="BV1336" s="95">
        <v>2518222.08</v>
      </c>
      <c r="BW1336" s="95">
        <v>2599487.35</v>
      </c>
      <c r="BX1336" s="95">
        <v>839</v>
      </c>
      <c r="BY1336" s="95">
        <v>783</v>
      </c>
      <c r="BZ1336" s="95">
        <v>888</v>
      </c>
      <c r="CA1336" s="95">
        <v>883</v>
      </c>
      <c r="CB1336" s="95">
        <v>875</v>
      </c>
      <c r="CC1336" s="95">
        <v>890</v>
      </c>
      <c r="CD1336" s="95">
        <v>812</v>
      </c>
      <c r="CE1336" s="72">
        <v>650.75523149000003</v>
      </c>
      <c r="CF1336" s="72">
        <v>676.59346364999999</v>
      </c>
      <c r="CG1336" s="72">
        <v>712.40329333</v>
      </c>
      <c r="CH1336" s="72">
        <v>716.50152150999998</v>
      </c>
      <c r="CI1336" s="72">
        <v>731.52548966999996</v>
      </c>
      <c r="CJ1336" s="96">
        <v>0.92020773870000006</v>
      </c>
      <c r="CK1336" s="96">
        <v>0.96175921730000002</v>
      </c>
      <c r="CL1336" s="96">
        <v>0.79972959889999995</v>
      </c>
      <c r="CM1336" s="96">
        <v>0.82345952140000001</v>
      </c>
      <c r="CN1336" s="96">
        <v>0.72011161260000001</v>
      </c>
      <c r="CO1336" s="96">
        <v>0.76489377700000005</v>
      </c>
      <c r="CP1336" s="96">
        <v>1.1047985526999999</v>
      </c>
      <c r="CQ1336" s="96">
        <v>0.99584056389999998</v>
      </c>
      <c r="CR1336" s="96">
        <v>1.1094129270999999</v>
      </c>
      <c r="CS1336" s="95">
        <v>866</v>
      </c>
      <c r="CT1336" s="95">
        <v>870</v>
      </c>
      <c r="CU1336" s="95">
        <v>848</v>
      </c>
      <c r="CV1336" s="95">
        <v>869</v>
      </c>
      <c r="CW1336" s="95">
        <v>799</v>
      </c>
      <c r="CX1336" s="96">
        <v>0.80114398899999995</v>
      </c>
      <c r="CY1336" s="96">
        <v>0.78598279999999998</v>
      </c>
      <c r="CZ1336" s="96">
        <v>0.77511463300000005</v>
      </c>
      <c r="DA1336" s="96">
        <v>0.71494874100000005</v>
      </c>
      <c r="DB1336" s="96">
        <v>0.74611382299999995</v>
      </c>
      <c r="DC1336">
        <v>2013</v>
      </c>
      <c r="DD1336" s="6">
        <v>845</v>
      </c>
      <c r="DE1336" s="96">
        <v>2.1011884000000001E-3</v>
      </c>
      <c r="DF1336" s="72">
        <v>850.23</v>
      </c>
      <c r="DG1336" s="96">
        <v>1</v>
      </c>
      <c r="DH1336" s="72">
        <v>850.23</v>
      </c>
      <c r="DI1336" s="72">
        <v>727.94722681999997</v>
      </c>
      <c r="DJ1336" s="96">
        <v>0.91923881549999997</v>
      </c>
      <c r="DK1336" s="72">
        <v>840.35429839999995</v>
      </c>
      <c r="DL1336" s="96">
        <v>1.0060217657999999</v>
      </c>
      <c r="DM1336" s="72">
        <v>845.41471516000001</v>
      </c>
      <c r="DN1336" s="96">
        <v>1</v>
      </c>
      <c r="DO1336" s="96">
        <v>7.8490000000000001E-3</v>
      </c>
      <c r="DP1336" s="72">
        <v>6.64</v>
      </c>
      <c r="DQ1336" s="72">
        <v>838.77</v>
      </c>
      <c r="DR1336" t="s">
        <v>365</v>
      </c>
      <c r="DT1336" t="s">
        <v>904</v>
      </c>
    </row>
    <row r="1337" spans="1:124" x14ac:dyDescent="0.3">
      <c r="A1337" t="s">
        <v>913</v>
      </c>
      <c r="B1337">
        <v>24160</v>
      </c>
      <c r="C1337" s="95">
        <v>2076</v>
      </c>
      <c r="D1337" s="95">
        <v>6784292</v>
      </c>
      <c r="E1337" s="95">
        <v>2006</v>
      </c>
      <c r="F1337" s="95">
        <v>5866000</v>
      </c>
      <c r="G1337" s="95">
        <v>230</v>
      </c>
      <c r="H1337" s="95">
        <v>519075</v>
      </c>
      <c r="I1337" s="95">
        <v>205</v>
      </c>
      <c r="J1337" s="95">
        <v>770945</v>
      </c>
      <c r="K1337" s="95">
        <v>1899</v>
      </c>
      <c r="L1337" s="95">
        <v>5840986</v>
      </c>
      <c r="M1337" s="95">
        <v>1834</v>
      </c>
      <c r="N1337" s="95">
        <v>5458746</v>
      </c>
      <c r="O1337" s="95">
        <v>231</v>
      </c>
      <c r="P1337" s="95">
        <v>689624</v>
      </c>
      <c r="Q1337" s="95">
        <v>208</v>
      </c>
      <c r="R1337" s="95">
        <v>704009</v>
      </c>
      <c r="S1337" s="95">
        <v>1751</v>
      </c>
      <c r="T1337" s="95">
        <v>7235338</v>
      </c>
      <c r="U1337" s="95">
        <v>1694</v>
      </c>
      <c r="V1337" s="95">
        <v>6067057</v>
      </c>
      <c r="W1337" s="95">
        <v>232</v>
      </c>
      <c r="X1337" s="95">
        <v>398369</v>
      </c>
      <c r="Y1337" s="95">
        <v>210</v>
      </c>
      <c r="Z1337" s="95">
        <v>666235</v>
      </c>
      <c r="AA1337" s="95">
        <v>1636</v>
      </c>
      <c r="AB1337" s="95">
        <v>6159001</v>
      </c>
      <c r="AC1337" s="95">
        <v>1584</v>
      </c>
      <c r="AD1337" s="95">
        <v>5880081</v>
      </c>
      <c r="AE1337" s="95">
        <v>220</v>
      </c>
      <c r="AF1337" s="95">
        <v>651684</v>
      </c>
      <c r="AG1337" s="95">
        <v>201</v>
      </c>
      <c r="AH1337" s="95">
        <v>774456</v>
      </c>
      <c r="AI1337" s="95">
        <v>1440</v>
      </c>
      <c r="AJ1337" s="95">
        <v>5416374.3499999996</v>
      </c>
      <c r="AK1337" s="95">
        <v>1390</v>
      </c>
      <c r="AL1337" s="95">
        <v>5453201.9400000004</v>
      </c>
      <c r="AM1337" s="95">
        <v>205</v>
      </c>
      <c r="AN1337" s="95">
        <v>662645.49</v>
      </c>
      <c r="AO1337" s="95">
        <v>188</v>
      </c>
      <c r="AP1337" s="95">
        <v>831581.65</v>
      </c>
      <c r="AQ1337" s="72">
        <v>263.93</v>
      </c>
      <c r="AR1337" s="72">
        <v>250.15</v>
      </c>
      <c r="AS1337" s="72">
        <v>514.08000000000004</v>
      </c>
      <c r="AT1337" s="95">
        <v>7303367</v>
      </c>
      <c r="AU1337" s="95">
        <v>6636945</v>
      </c>
      <c r="AV1337" s="95">
        <v>2306</v>
      </c>
      <c r="AW1337" s="95">
        <v>2211</v>
      </c>
      <c r="AX1337" s="72">
        <v>255.5</v>
      </c>
      <c r="AY1337" s="72">
        <v>251.5</v>
      </c>
      <c r="AZ1337" s="72">
        <v>507</v>
      </c>
      <c r="BA1337" s="95">
        <v>6530610</v>
      </c>
      <c r="BB1337" s="95">
        <v>6162755</v>
      </c>
      <c r="BC1337" s="95">
        <v>2130</v>
      </c>
      <c r="BD1337" s="95">
        <v>2042</v>
      </c>
      <c r="BE1337" s="72">
        <v>320.8</v>
      </c>
      <c r="BF1337" s="72">
        <v>294.7</v>
      </c>
      <c r="BG1337" s="72">
        <v>615.5</v>
      </c>
      <c r="BH1337" s="95">
        <v>7633707</v>
      </c>
      <c r="BI1337" s="95">
        <v>6733292</v>
      </c>
      <c r="BJ1337" s="95">
        <v>1983</v>
      </c>
      <c r="BK1337" s="95">
        <v>1904</v>
      </c>
      <c r="BL1337" s="72">
        <v>305.8</v>
      </c>
      <c r="BM1337" s="72">
        <v>310.67</v>
      </c>
      <c r="BN1337" s="72">
        <v>616.47</v>
      </c>
      <c r="BO1337" s="95">
        <v>6810685</v>
      </c>
      <c r="BP1337" s="95">
        <v>6654537</v>
      </c>
      <c r="BQ1337" s="95">
        <v>1856</v>
      </c>
      <c r="BR1337" s="95">
        <v>1785</v>
      </c>
      <c r="BS1337" s="72">
        <v>307.95</v>
      </c>
      <c r="BT1337" s="72">
        <v>331.9</v>
      </c>
      <c r="BU1337" s="72">
        <v>639.85</v>
      </c>
      <c r="BV1337" s="95">
        <v>6079019.8399999999</v>
      </c>
      <c r="BW1337" s="95">
        <v>6284783.5899999999</v>
      </c>
      <c r="BX1337" s="95">
        <v>1645</v>
      </c>
      <c r="BY1337" s="95">
        <v>1578</v>
      </c>
      <c r="BZ1337" s="95">
        <v>2261</v>
      </c>
      <c r="CA1337" s="95">
        <v>2087</v>
      </c>
      <c r="CB1337" s="95">
        <v>1945</v>
      </c>
      <c r="CC1337" s="95">
        <v>1822</v>
      </c>
      <c r="CD1337" s="95">
        <v>1612</v>
      </c>
      <c r="CE1337" s="72">
        <v>650.75523149000003</v>
      </c>
      <c r="CF1337" s="72">
        <v>676.59346364999999</v>
      </c>
      <c r="CG1337" s="72">
        <v>712.40329333</v>
      </c>
      <c r="CH1337" s="72">
        <v>716.50152150999998</v>
      </c>
      <c r="CI1337" s="72">
        <v>731.52548966999996</v>
      </c>
      <c r="CJ1337" s="96">
        <v>0.7899744407</v>
      </c>
      <c r="CK1337" s="96">
        <v>0.74934214889999995</v>
      </c>
      <c r="CL1337" s="96">
        <v>0.86397691560000001</v>
      </c>
      <c r="CM1337" s="96">
        <v>0.86038896149999999</v>
      </c>
      <c r="CN1337" s="96">
        <v>0.87467902220000004</v>
      </c>
      <c r="CO1337" s="96">
        <v>0.83689058250000004</v>
      </c>
      <c r="CP1337" s="96">
        <v>0.98898507769999999</v>
      </c>
      <c r="CQ1337" s="96">
        <v>0.99584056389999998</v>
      </c>
      <c r="CR1337" s="96">
        <v>0.99311573789999996</v>
      </c>
      <c r="CS1337" s="95">
        <v>2375</v>
      </c>
      <c r="CT1337" s="95">
        <v>2233</v>
      </c>
      <c r="CU1337" s="95">
        <v>2142</v>
      </c>
      <c r="CV1337" s="95">
        <v>2047</v>
      </c>
      <c r="CW1337" s="95">
        <v>1874</v>
      </c>
      <c r="CX1337" s="96">
        <v>0.84535832499999997</v>
      </c>
      <c r="CY1337" s="96">
        <v>0.84288619399999998</v>
      </c>
      <c r="CZ1337" s="96">
        <v>0.83547073900000002</v>
      </c>
      <c r="DA1337" s="96">
        <v>0.83023201400000002</v>
      </c>
      <c r="DB1337" s="96">
        <v>0.82791102299999997</v>
      </c>
      <c r="DC1337">
        <v>2013</v>
      </c>
      <c r="DD1337" s="6">
        <v>1904</v>
      </c>
      <c r="DE1337" s="96">
        <v>3.4847225000000002E-3</v>
      </c>
      <c r="DF1337" s="72">
        <v>760.05</v>
      </c>
      <c r="DG1337" s="96">
        <v>1</v>
      </c>
      <c r="DH1337" s="72">
        <v>760.05</v>
      </c>
      <c r="DI1337" s="72">
        <v>727.94722681999997</v>
      </c>
      <c r="DJ1337" s="96">
        <v>1</v>
      </c>
      <c r="DK1337" s="72">
        <v>760.05</v>
      </c>
      <c r="DL1337" s="96">
        <v>1</v>
      </c>
      <c r="DM1337" s="72">
        <v>760.05</v>
      </c>
      <c r="DN1337" s="96">
        <v>1</v>
      </c>
      <c r="DO1337" s="96">
        <v>1.0970000000000001E-2</v>
      </c>
      <c r="DP1337" s="72">
        <v>8.34</v>
      </c>
      <c r="DQ1337" s="72">
        <v>751.71</v>
      </c>
      <c r="DR1337" t="s">
        <v>913</v>
      </c>
      <c r="DT1337" t="s">
        <v>904</v>
      </c>
    </row>
    <row r="1338" spans="1:124" x14ac:dyDescent="0.3">
      <c r="A1338" t="s">
        <v>914</v>
      </c>
      <c r="B1338">
        <v>24170</v>
      </c>
      <c r="C1338" s="95">
        <v>8954</v>
      </c>
      <c r="D1338" s="95">
        <v>31071954</v>
      </c>
      <c r="E1338" s="95">
        <v>8639</v>
      </c>
      <c r="F1338" s="95">
        <v>26154380</v>
      </c>
      <c r="G1338" s="95">
        <v>1482</v>
      </c>
      <c r="H1338" s="95">
        <v>4298467</v>
      </c>
      <c r="I1338" s="95">
        <v>1266</v>
      </c>
      <c r="J1338" s="95">
        <v>4034614</v>
      </c>
      <c r="K1338" s="95">
        <v>8498</v>
      </c>
      <c r="L1338" s="95">
        <v>31546115</v>
      </c>
      <c r="M1338" s="95">
        <v>8168</v>
      </c>
      <c r="N1338" s="95">
        <v>25287562</v>
      </c>
      <c r="O1338" s="95">
        <v>1503</v>
      </c>
      <c r="P1338" s="95">
        <v>4253134</v>
      </c>
      <c r="Q1338" s="95">
        <v>1291</v>
      </c>
      <c r="R1338" s="95">
        <v>4280739</v>
      </c>
      <c r="S1338" s="95">
        <v>8062</v>
      </c>
      <c r="T1338" s="95">
        <v>32921473</v>
      </c>
      <c r="U1338" s="95">
        <v>7678</v>
      </c>
      <c r="V1338" s="95">
        <v>26545399</v>
      </c>
      <c r="W1338" s="95">
        <v>1524</v>
      </c>
      <c r="X1338" s="95">
        <v>5411594</v>
      </c>
      <c r="Y1338" s="95">
        <v>1306</v>
      </c>
      <c r="Z1338" s="95">
        <v>4776639</v>
      </c>
      <c r="AA1338" s="95">
        <v>7555</v>
      </c>
      <c r="AB1338" s="95">
        <v>28755378</v>
      </c>
      <c r="AC1338" s="95">
        <v>7153</v>
      </c>
      <c r="AD1338" s="95">
        <v>24734400</v>
      </c>
      <c r="AE1338" s="95">
        <v>1540</v>
      </c>
      <c r="AF1338" s="95">
        <v>4788446</v>
      </c>
      <c r="AG1338" s="95">
        <v>1330</v>
      </c>
      <c r="AH1338" s="95">
        <v>4761757</v>
      </c>
      <c r="AI1338" s="95">
        <v>6644</v>
      </c>
      <c r="AJ1338" s="95">
        <v>26763566.59</v>
      </c>
      <c r="AK1338" s="95">
        <v>6231</v>
      </c>
      <c r="AL1338" s="95">
        <v>23576412.649999999</v>
      </c>
      <c r="AM1338" s="95">
        <v>1603</v>
      </c>
      <c r="AN1338" s="95">
        <v>4517296.25</v>
      </c>
      <c r="AO1338" s="95">
        <v>1391</v>
      </c>
      <c r="AP1338" s="95">
        <v>4852219.75</v>
      </c>
      <c r="AQ1338" s="72">
        <v>282.44</v>
      </c>
      <c r="AR1338" s="72">
        <v>253.99</v>
      </c>
      <c r="AS1338" s="72">
        <v>536.42999999999995</v>
      </c>
      <c r="AT1338" s="95">
        <v>35370421</v>
      </c>
      <c r="AU1338" s="95">
        <v>30188994</v>
      </c>
      <c r="AV1338" s="95">
        <v>10436</v>
      </c>
      <c r="AW1338" s="95">
        <v>9905</v>
      </c>
      <c r="AX1338" s="72">
        <v>298.3</v>
      </c>
      <c r="AY1338" s="72">
        <v>260.5</v>
      </c>
      <c r="AZ1338" s="72">
        <v>558.79999999999995</v>
      </c>
      <c r="BA1338" s="95">
        <v>35799249</v>
      </c>
      <c r="BB1338" s="95">
        <v>29568301</v>
      </c>
      <c r="BC1338" s="95">
        <v>10001</v>
      </c>
      <c r="BD1338" s="95">
        <v>9459</v>
      </c>
      <c r="BE1338" s="72">
        <v>333.24</v>
      </c>
      <c r="BF1338" s="72">
        <v>290.54000000000002</v>
      </c>
      <c r="BG1338" s="72">
        <v>623.78</v>
      </c>
      <c r="BH1338" s="95">
        <v>38333067</v>
      </c>
      <c r="BI1338" s="95">
        <v>31322038</v>
      </c>
      <c r="BJ1338" s="95">
        <v>9586</v>
      </c>
      <c r="BK1338" s="95">
        <v>8984</v>
      </c>
      <c r="BL1338" s="72">
        <v>307.35000000000002</v>
      </c>
      <c r="BM1338" s="72">
        <v>289.76</v>
      </c>
      <c r="BN1338" s="72">
        <v>597.11</v>
      </c>
      <c r="BO1338" s="95">
        <v>33543824</v>
      </c>
      <c r="BP1338" s="95">
        <v>29496157</v>
      </c>
      <c r="BQ1338" s="95">
        <v>9095</v>
      </c>
      <c r="BR1338" s="95">
        <v>8483</v>
      </c>
      <c r="BS1338" s="72">
        <v>316.08</v>
      </c>
      <c r="BT1338" s="72">
        <v>310.82</v>
      </c>
      <c r="BU1338" s="72">
        <v>626.9</v>
      </c>
      <c r="BV1338" s="95">
        <v>31280862.84</v>
      </c>
      <c r="BW1338" s="95">
        <v>28428632.399999999</v>
      </c>
      <c r="BX1338" s="95">
        <v>8247</v>
      </c>
      <c r="BY1338" s="95">
        <v>7622</v>
      </c>
      <c r="BZ1338" s="95">
        <v>10183</v>
      </c>
      <c r="CA1338" s="95">
        <v>9739</v>
      </c>
      <c r="CB1338" s="95">
        <v>9296</v>
      </c>
      <c r="CC1338" s="95">
        <v>8804</v>
      </c>
      <c r="CD1338" s="95">
        <v>7941</v>
      </c>
      <c r="CE1338" s="72">
        <v>650.75523149000003</v>
      </c>
      <c r="CF1338" s="72">
        <v>676.59346364999999</v>
      </c>
      <c r="CG1338" s="72">
        <v>712.40329333</v>
      </c>
      <c r="CH1338" s="72">
        <v>716.50152150999998</v>
      </c>
      <c r="CI1338" s="72">
        <v>731.52548966999996</v>
      </c>
      <c r="CJ1338" s="96">
        <v>0.82431915109999998</v>
      </c>
      <c r="CK1338" s="96">
        <v>0.82590215550000001</v>
      </c>
      <c r="CL1338" s="96">
        <v>0.87559954569999998</v>
      </c>
      <c r="CM1338" s="96">
        <v>0.83336878160000005</v>
      </c>
      <c r="CN1338" s="96">
        <v>0.85697628979999996</v>
      </c>
      <c r="CO1338" s="96">
        <v>0.85813945390000002</v>
      </c>
      <c r="CP1338" s="96">
        <v>0.9826295491</v>
      </c>
      <c r="CQ1338" s="96">
        <v>0.99584056389999998</v>
      </c>
      <c r="CR1338" s="96">
        <v>0.98673366439999999</v>
      </c>
      <c r="CS1338" s="95">
        <v>9382</v>
      </c>
      <c r="CT1338" s="95">
        <v>9108</v>
      </c>
      <c r="CU1338" s="95">
        <v>8642</v>
      </c>
      <c r="CV1338" s="95">
        <v>8151</v>
      </c>
      <c r="CW1338" s="95">
        <v>7312</v>
      </c>
      <c r="CX1338" s="96">
        <v>0.83288653199999996</v>
      </c>
      <c r="CY1338" s="96">
        <v>0.84976089700000002</v>
      </c>
      <c r="CZ1338" s="96">
        <v>0.86654633800000003</v>
      </c>
      <c r="DA1338" s="96">
        <v>0.86163392800000005</v>
      </c>
      <c r="DB1338" s="96">
        <v>0.88714643699999995</v>
      </c>
      <c r="DC1338">
        <v>2013</v>
      </c>
      <c r="DD1338" s="6">
        <v>8890.6</v>
      </c>
      <c r="DE1338" s="96">
        <v>2.3227922999999998E-3</v>
      </c>
      <c r="DF1338" s="72">
        <v>756.04</v>
      </c>
      <c r="DG1338" s="96">
        <v>1</v>
      </c>
      <c r="DH1338" s="72">
        <v>756.04</v>
      </c>
      <c r="DI1338" s="72">
        <v>727.94722681999997</v>
      </c>
      <c r="DJ1338" s="96">
        <v>1</v>
      </c>
      <c r="DK1338" s="72">
        <v>756.04</v>
      </c>
      <c r="DL1338" s="96">
        <v>1</v>
      </c>
      <c r="DM1338" s="72">
        <v>756.04</v>
      </c>
      <c r="DN1338" s="96">
        <v>1</v>
      </c>
      <c r="DO1338" s="96">
        <v>9.5230000000000002E-3</v>
      </c>
      <c r="DP1338" s="72">
        <v>7.2</v>
      </c>
      <c r="DQ1338" s="72">
        <v>748.84</v>
      </c>
      <c r="DR1338" t="s">
        <v>914</v>
      </c>
      <c r="DT1338" t="s">
        <v>904</v>
      </c>
    </row>
    <row r="1339" spans="1:124" x14ac:dyDescent="0.3">
      <c r="A1339" t="s">
        <v>915</v>
      </c>
      <c r="B1339">
        <v>24180</v>
      </c>
      <c r="C1339" s="95">
        <v>16931</v>
      </c>
      <c r="D1339" s="95">
        <v>76673805</v>
      </c>
      <c r="E1339" s="95">
        <v>15345</v>
      </c>
      <c r="F1339" s="95">
        <v>46471515</v>
      </c>
      <c r="G1339" s="95">
        <v>3782</v>
      </c>
      <c r="H1339" s="95">
        <v>14460630</v>
      </c>
      <c r="I1339" s="95">
        <v>3135</v>
      </c>
      <c r="J1339" s="95">
        <v>10926719</v>
      </c>
      <c r="K1339" s="95">
        <v>16566</v>
      </c>
      <c r="L1339" s="95">
        <v>76615297</v>
      </c>
      <c r="M1339" s="95">
        <v>14820</v>
      </c>
      <c r="N1339" s="95">
        <v>48378591</v>
      </c>
      <c r="O1339" s="95">
        <v>3880</v>
      </c>
      <c r="P1339" s="95">
        <v>15799703</v>
      </c>
      <c r="Q1339" s="95">
        <v>3227</v>
      </c>
      <c r="R1339" s="95">
        <v>10873455</v>
      </c>
      <c r="S1339" s="95">
        <v>16199</v>
      </c>
      <c r="T1339" s="95">
        <v>83998257</v>
      </c>
      <c r="U1339" s="95">
        <v>14275</v>
      </c>
      <c r="V1339" s="95">
        <v>52061538</v>
      </c>
      <c r="W1339" s="95">
        <v>4000</v>
      </c>
      <c r="X1339" s="95">
        <v>14969469</v>
      </c>
      <c r="Y1339" s="95">
        <v>3311</v>
      </c>
      <c r="Z1339" s="95">
        <v>13064321</v>
      </c>
      <c r="AA1339" s="95">
        <v>15728</v>
      </c>
      <c r="AB1339" s="95">
        <v>55096650</v>
      </c>
      <c r="AC1339" s="95">
        <v>13680</v>
      </c>
      <c r="AD1339" s="95">
        <v>47169493</v>
      </c>
      <c r="AE1339" s="95">
        <v>3863</v>
      </c>
      <c r="AF1339" s="95">
        <v>13834033</v>
      </c>
      <c r="AG1339" s="95">
        <v>3174</v>
      </c>
      <c r="AH1339" s="95">
        <v>14580770</v>
      </c>
      <c r="AI1339" s="95">
        <v>14872</v>
      </c>
      <c r="AJ1339" s="95">
        <v>54540853.229999997</v>
      </c>
      <c r="AK1339" s="95">
        <v>12751</v>
      </c>
      <c r="AL1339" s="95">
        <v>46373377.990000002</v>
      </c>
      <c r="AM1339" s="95">
        <v>3608</v>
      </c>
      <c r="AN1339" s="95">
        <v>13426095.810000001</v>
      </c>
      <c r="AO1339" s="95">
        <v>2935</v>
      </c>
      <c r="AP1339" s="95">
        <v>13546127.630000001</v>
      </c>
      <c r="AQ1339" s="72">
        <v>366.66</v>
      </c>
      <c r="AR1339" s="72">
        <v>258.83</v>
      </c>
      <c r="AS1339" s="72">
        <v>625.49</v>
      </c>
      <c r="AT1339" s="95">
        <v>91134435</v>
      </c>
      <c r="AU1339" s="95">
        <v>57398234</v>
      </c>
      <c r="AV1339" s="95">
        <v>20713</v>
      </c>
      <c r="AW1339" s="95">
        <v>18480</v>
      </c>
      <c r="AX1339" s="72">
        <v>376.66</v>
      </c>
      <c r="AY1339" s="72">
        <v>273.60000000000002</v>
      </c>
      <c r="AZ1339" s="72">
        <v>650.26</v>
      </c>
      <c r="BA1339" s="95">
        <v>92415000</v>
      </c>
      <c r="BB1339" s="95">
        <v>59252046</v>
      </c>
      <c r="BC1339" s="95">
        <v>20446</v>
      </c>
      <c r="BD1339" s="95">
        <v>18047</v>
      </c>
      <c r="BE1339" s="72">
        <v>408.3</v>
      </c>
      <c r="BF1339" s="72">
        <v>308.61</v>
      </c>
      <c r="BG1339" s="72">
        <v>716.91</v>
      </c>
      <c r="BH1339" s="95">
        <v>98967726</v>
      </c>
      <c r="BI1339" s="95">
        <v>65125859</v>
      </c>
      <c r="BJ1339" s="95">
        <v>20199</v>
      </c>
      <c r="BK1339" s="95">
        <v>17586</v>
      </c>
      <c r="BL1339" s="72">
        <v>293.20999999999998</v>
      </c>
      <c r="BM1339" s="72">
        <v>305.32</v>
      </c>
      <c r="BN1339" s="72">
        <v>598.53</v>
      </c>
      <c r="BO1339" s="95">
        <v>68930683</v>
      </c>
      <c r="BP1339" s="95">
        <v>61750263</v>
      </c>
      <c r="BQ1339" s="95">
        <v>19591</v>
      </c>
      <c r="BR1339" s="95">
        <v>16854</v>
      </c>
      <c r="BS1339" s="72">
        <v>306.49</v>
      </c>
      <c r="BT1339" s="72">
        <v>318.33</v>
      </c>
      <c r="BU1339" s="72">
        <v>624.82000000000005</v>
      </c>
      <c r="BV1339" s="95">
        <v>67966949.040000007</v>
      </c>
      <c r="BW1339" s="95">
        <v>59919505.619999997</v>
      </c>
      <c r="BX1339" s="95">
        <v>18480</v>
      </c>
      <c r="BY1339" s="95">
        <v>15686</v>
      </c>
      <c r="BZ1339" s="95">
        <v>19649</v>
      </c>
      <c r="CA1339" s="95">
        <v>19291</v>
      </c>
      <c r="CB1339" s="95">
        <v>18940</v>
      </c>
      <c r="CC1339" s="95">
        <v>18292</v>
      </c>
      <c r="CD1339" s="95">
        <v>17113</v>
      </c>
      <c r="CE1339" s="72">
        <v>650.75523149000003</v>
      </c>
      <c r="CF1339" s="72">
        <v>676.59346364999999</v>
      </c>
      <c r="CG1339" s="72">
        <v>712.40329333</v>
      </c>
      <c r="CH1339" s="72">
        <v>716.50152150999998</v>
      </c>
      <c r="CI1339" s="72">
        <v>731.52548966999996</v>
      </c>
      <c r="CJ1339" s="96">
        <v>0.96117552299999998</v>
      </c>
      <c r="CK1339" s="96">
        <v>0.96107934080000001</v>
      </c>
      <c r="CL1339" s="96">
        <v>1.006326061</v>
      </c>
      <c r="CM1339" s="96">
        <v>0.83535063359999995</v>
      </c>
      <c r="CN1339" s="96">
        <v>0.85413291650000001</v>
      </c>
      <c r="CO1339" s="96">
        <v>0.89291459510000004</v>
      </c>
      <c r="CP1339" s="96">
        <v>1.0343798836</v>
      </c>
      <c r="CQ1339" s="96">
        <v>0.99584056389999998</v>
      </c>
      <c r="CR1339" s="96">
        <v>1.0387001428</v>
      </c>
      <c r="CS1339" s="95">
        <v>23378</v>
      </c>
      <c r="CT1339" s="95">
        <v>23255</v>
      </c>
      <c r="CU1339" s="95">
        <v>22742</v>
      </c>
      <c r="CV1339" s="95">
        <v>22244</v>
      </c>
      <c r="CW1339" s="95">
        <v>21232</v>
      </c>
      <c r="CX1339" s="96">
        <v>0.87106280599999997</v>
      </c>
      <c r="CY1339" s="96">
        <v>0.87953123300000002</v>
      </c>
      <c r="CZ1339" s="96">
        <v>0.89220778700000003</v>
      </c>
      <c r="DA1339" s="96">
        <v>0.90714613700000002</v>
      </c>
      <c r="DB1339" s="96">
        <v>0.91748076999999995</v>
      </c>
      <c r="DC1339">
        <v>2013</v>
      </c>
      <c r="DD1339" s="6">
        <v>17330.599999999999</v>
      </c>
      <c r="DE1339" s="96">
        <v>6.4353222999999999E-3</v>
      </c>
      <c r="DF1339" s="72">
        <v>792.58</v>
      </c>
      <c r="DG1339" s="96">
        <v>1</v>
      </c>
      <c r="DH1339" s="72">
        <v>792.58</v>
      </c>
      <c r="DI1339" s="72">
        <v>797.45058263999999</v>
      </c>
      <c r="DJ1339" s="96">
        <v>1</v>
      </c>
      <c r="DK1339" s="72">
        <v>792.58</v>
      </c>
      <c r="DL1339" s="96">
        <v>1</v>
      </c>
      <c r="DM1339" s="72">
        <v>792.58</v>
      </c>
      <c r="DN1339" s="96">
        <v>1</v>
      </c>
      <c r="DO1339" s="96">
        <v>1.8092E-2</v>
      </c>
      <c r="DP1339" s="72">
        <v>14.34</v>
      </c>
      <c r="DQ1339" s="72">
        <v>778.24</v>
      </c>
      <c r="DR1339" t="s">
        <v>915</v>
      </c>
      <c r="DT1339" t="s">
        <v>904</v>
      </c>
    </row>
    <row r="1340" spans="1:124" x14ac:dyDescent="0.3">
      <c r="A1340" t="s">
        <v>371</v>
      </c>
      <c r="B1340">
        <v>24190</v>
      </c>
      <c r="C1340" s="95">
        <v>1831</v>
      </c>
      <c r="D1340" s="95">
        <v>7709806</v>
      </c>
      <c r="E1340" s="95">
        <v>1746</v>
      </c>
      <c r="F1340" s="95">
        <v>3799432</v>
      </c>
      <c r="G1340" s="95">
        <v>184</v>
      </c>
      <c r="H1340" s="95">
        <v>891132</v>
      </c>
      <c r="I1340" s="95">
        <v>151</v>
      </c>
      <c r="J1340" s="95">
        <v>398947</v>
      </c>
      <c r="K1340" s="95">
        <v>1745</v>
      </c>
      <c r="L1340" s="95">
        <v>7091808</v>
      </c>
      <c r="M1340" s="95">
        <v>1653</v>
      </c>
      <c r="N1340" s="95">
        <v>3896110</v>
      </c>
      <c r="O1340" s="95">
        <v>180</v>
      </c>
      <c r="P1340" s="95">
        <v>875891</v>
      </c>
      <c r="Q1340" s="95">
        <v>145</v>
      </c>
      <c r="R1340" s="95">
        <v>533653</v>
      </c>
      <c r="S1340" s="95">
        <v>1650</v>
      </c>
      <c r="T1340" s="95">
        <v>7336446</v>
      </c>
      <c r="U1340" s="95">
        <v>1554</v>
      </c>
      <c r="V1340" s="95">
        <v>3787985</v>
      </c>
      <c r="W1340" s="95">
        <v>197</v>
      </c>
      <c r="X1340" s="95">
        <v>730883</v>
      </c>
      <c r="Y1340" s="95">
        <v>159</v>
      </c>
      <c r="Z1340" s="95">
        <v>496553</v>
      </c>
      <c r="AA1340" s="95">
        <v>1596</v>
      </c>
      <c r="AB1340" s="95">
        <v>5790595</v>
      </c>
      <c r="AC1340" s="95">
        <v>1491</v>
      </c>
      <c r="AD1340" s="95">
        <v>3733707</v>
      </c>
      <c r="AE1340" s="95">
        <v>208</v>
      </c>
      <c r="AF1340" s="95">
        <v>674388</v>
      </c>
      <c r="AG1340" s="95">
        <v>169</v>
      </c>
      <c r="AH1340" s="95">
        <v>535479</v>
      </c>
      <c r="AI1340" s="95">
        <v>1490</v>
      </c>
      <c r="AJ1340" s="95">
        <v>6345136.4299999997</v>
      </c>
      <c r="AK1340" s="95">
        <v>1365</v>
      </c>
      <c r="AL1340" s="95">
        <v>3583633.47</v>
      </c>
      <c r="AM1340" s="95">
        <v>208</v>
      </c>
      <c r="AN1340" s="95">
        <v>403667</v>
      </c>
      <c r="AO1340" s="95">
        <v>172</v>
      </c>
      <c r="AP1340" s="95">
        <v>569207.88</v>
      </c>
      <c r="AQ1340" s="72">
        <v>355.7</v>
      </c>
      <c r="AR1340" s="72">
        <v>184.43</v>
      </c>
      <c r="AS1340" s="72">
        <v>540.13</v>
      </c>
      <c r="AT1340" s="95">
        <v>8600938</v>
      </c>
      <c r="AU1340" s="95">
        <v>4198379</v>
      </c>
      <c r="AV1340" s="95">
        <v>2015</v>
      </c>
      <c r="AW1340" s="95">
        <v>1897</v>
      </c>
      <c r="AX1340" s="72">
        <v>344.92</v>
      </c>
      <c r="AY1340" s="72">
        <v>205.31</v>
      </c>
      <c r="AZ1340" s="72">
        <v>550.23</v>
      </c>
      <c r="BA1340" s="95">
        <v>7967699</v>
      </c>
      <c r="BB1340" s="95">
        <v>4429763</v>
      </c>
      <c r="BC1340" s="95">
        <v>1925</v>
      </c>
      <c r="BD1340" s="95">
        <v>1798</v>
      </c>
      <c r="BE1340" s="72">
        <v>363.98</v>
      </c>
      <c r="BF1340" s="72">
        <v>208.43</v>
      </c>
      <c r="BG1340" s="72">
        <v>572.41</v>
      </c>
      <c r="BH1340" s="95">
        <v>8067329</v>
      </c>
      <c r="BI1340" s="95">
        <v>4284538</v>
      </c>
      <c r="BJ1340" s="95">
        <v>1847</v>
      </c>
      <c r="BK1340" s="95">
        <v>1713</v>
      </c>
      <c r="BL1340" s="72">
        <v>298.64</v>
      </c>
      <c r="BM1340" s="72">
        <v>214.32</v>
      </c>
      <c r="BN1340" s="72">
        <v>512.96</v>
      </c>
      <c r="BO1340" s="95">
        <v>6464983</v>
      </c>
      <c r="BP1340" s="95">
        <v>4269186</v>
      </c>
      <c r="BQ1340" s="95">
        <v>1804</v>
      </c>
      <c r="BR1340" s="95">
        <v>1660</v>
      </c>
      <c r="BS1340" s="72">
        <v>331.21</v>
      </c>
      <c r="BT1340" s="72">
        <v>225.16</v>
      </c>
      <c r="BU1340" s="72">
        <v>556.37</v>
      </c>
      <c r="BV1340" s="95">
        <v>6748803.4299999997</v>
      </c>
      <c r="BW1340" s="95">
        <v>4152841.35</v>
      </c>
      <c r="BX1340" s="95">
        <v>1698</v>
      </c>
      <c r="BY1340" s="95">
        <v>1537</v>
      </c>
      <c r="BZ1340" s="95">
        <v>1959</v>
      </c>
      <c r="CA1340" s="95">
        <v>1864</v>
      </c>
      <c r="CB1340" s="95">
        <v>1782</v>
      </c>
      <c r="CC1340" s="95">
        <v>1736</v>
      </c>
      <c r="CD1340" s="95">
        <v>1619</v>
      </c>
      <c r="CE1340" s="72">
        <v>650.75523149000003</v>
      </c>
      <c r="CF1340" s="72">
        <v>676.59346364999999</v>
      </c>
      <c r="CG1340" s="72">
        <v>712.40329333</v>
      </c>
      <c r="CH1340" s="72">
        <v>716.50152150999998</v>
      </c>
      <c r="CI1340" s="72">
        <v>731.52548966999996</v>
      </c>
      <c r="CJ1340" s="96">
        <v>0.83000485260000001</v>
      </c>
      <c r="CK1340" s="96">
        <v>0.81323576060000002</v>
      </c>
      <c r="CL1340" s="96">
        <v>0.80349151299999999</v>
      </c>
      <c r="CM1340" s="96">
        <v>0.71592311330000002</v>
      </c>
      <c r="CN1340" s="96">
        <v>0.7605613309</v>
      </c>
      <c r="CO1340" s="96">
        <v>0.83929073200000004</v>
      </c>
      <c r="CP1340" s="96">
        <v>0.93488857209999998</v>
      </c>
      <c r="CQ1340" s="96">
        <v>0.99584056389999998</v>
      </c>
      <c r="CR1340" s="96">
        <v>0.93879328929999994</v>
      </c>
      <c r="CS1340" s="95">
        <v>1875</v>
      </c>
      <c r="CT1340" s="95">
        <v>1802</v>
      </c>
      <c r="CU1340" s="95">
        <v>1746</v>
      </c>
      <c r="CV1340" s="95">
        <v>1695</v>
      </c>
      <c r="CW1340" s="95">
        <v>1602</v>
      </c>
      <c r="CX1340" s="96">
        <v>0.85892705599999997</v>
      </c>
      <c r="CY1340" s="96">
        <v>0.85656862600000006</v>
      </c>
      <c r="CZ1340" s="96">
        <v>0.83873315599999998</v>
      </c>
      <c r="DA1340" s="96">
        <v>0.82663203699999999</v>
      </c>
      <c r="DB1340" s="96">
        <v>0.81087446699999999</v>
      </c>
      <c r="DC1340">
        <v>2013</v>
      </c>
      <c r="DD1340" s="6">
        <v>1721</v>
      </c>
      <c r="DE1340" s="96">
        <v>2.7142443400000001E-2</v>
      </c>
      <c r="DF1340" s="72">
        <v>701.41</v>
      </c>
      <c r="DG1340" s="96">
        <v>1</v>
      </c>
      <c r="DH1340" s="72">
        <v>701.41</v>
      </c>
      <c r="DI1340" s="72">
        <v>678.50097454000002</v>
      </c>
      <c r="DJ1340" s="96">
        <v>1</v>
      </c>
      <c r="DK1340" s="72">
        <v>701.41</v>
      </c>
      <c r="DL1340" s="96">
        <v>1</v>
      </c>
      <c r="DM1340" s="72">
        <v>701.41</v>
      </c>
      <c r="DN1340" s="96">
        <v>0.30280090840000001</v>
      </c>
      <c r="DO1340" s="96">
        <v>7.9259999999999997E-2</v>
      </c>
      <c r="DP1340" s="72">
        <v>16.829999999999998</v>
      </c>
      <c r="DQ1340" s="72">
        <v>684.58</v>
      </c>
      <c r="DR1340" t="s">
        <v>371</v>
      </c>
      <c r="DT1340" t="s">
        <v>904</v>
      </c>
    </row>
    <row r="1341" spans="1:124" x14ac:dyDescent="0.3">
      <c r="A1341" t="s">
        <v>235</v>
      </c>
      <c r="B1341">
        <v>24200</v>
      </c>
      <c r="C1341" s="95">
        <v>5061</v>
      </c>
      <c r="D1341" s="95">
        <v>18280779</v>
      </c>
      <c r="E1341" s="95">
        <v>4884</v>
      </c>
      <c r="F1341" s="95">
        <v>13773350</v>
      </c>
      <c r="G1341" s="95">
        <v>777</v>
      </c>
      <c r="H1341" s="95">
        <v>2226444</v>
      </c>
      <c r="I1341" s="95">
        <v>685</v>
      </c>
      <c r="J1341" s="95">
        <v>2134662</v>
      </c>
      <c r="K1341" s="95">
        <v>4488</v>
      </c>
      <c r="L1341" s="95">
        <v>17148151</v>
      </c>
      <c r="M1341" s="95">
        <v>4291</v>
      </c>
      <c r="N1341" s="95">
        <v>12844736</v>
      </c>
      <c r="O1341" s="95">
        <v>777</v>
      </c>
      <c r="P1341" s="95">
        <v>2119455</v>
      </c>
      <c r="Q1341" s="95">
        <v>684</v>
      </c>
      <c r="R1341" s="95">
        <v>2315384</v>
      </c>
      <c r="S1341" s="95">
        <v>4046</v>
      </c>
      <c r="T1341" s="95">
        <v>16902982</v>
      </c>
      <c r="U1341" s="95">
        <v>3830</v>
      </c>
      <c r="V1341" s="95">
        <v>12313299</v>
      </c>
      <c r="W1341" s="95">
        <v>783</v>
      </c>
      <c r="X1341" s="95">
        <v>2024138</v>
      </c>
      <c r="Y1341" s="95">
        <v>684</v>
      </c>
      <c r="Z1341" s="95">
        <v>2076449</v>
      </c>
      <c r="AA1341" s="95">
        <v>3744</v>
      </c>
      <c r="AB1341" s="95">
        <v>14247077</v>
      </c>
      <c r="AC1341" s="95">
        <v>3514</v>
      </c>
      <c r="AD1341" s="95">
        <v>11422969</v>
      </c>
      <c r="AE1341" s="95">
        <v>810</v>
      </c>
      <c r="AF1341" s="95">
        <v>1361995</v>
      </c>
      <c r="AG1341" s="95">
        <v>707</v>
      </c>
      <c r="AH1341" s="95">
        <v>2343230</v>
      </c>
      <c r="AI1341" s="95">
        <v>3448</v>
      </c>
      <c r="AJ1341" s="95">
        <v>13748371.67</v>
      </c>
      <c r="AK1341" s="95">
        <v>3199</v>
      </c>
      <c r="AL1341" s="95">
        <v>11561116.289999999</v>
      </c>
      <c r="AM1341" s="95">
        <v>881</v>
      </c>
      <c r="AN1341" s="95">
        <v>2796680.83</v>
      </c>
      <c r="AO1341" s="95">
        <v>772</v>
      </c>
      <c r="AP1341" s="95">
        <v>2753763.37</v>
      </c>
      <c r="AQ1341" s="72">
        <v>292.73</v>
      </c>
      <c r="AR1341" s="72">
        <v>238.04</v>
      </c>
      <c r="AS1341" s="72">
        <v>530.77</v>
      </c>
      <c r="AT1341" s="95">
        <v>20507223</v>
      </c>
      <c r="AU1341" s="95">
        <v>15908012</v>
      </c>
      <c r="AV1341" s="95">
        <v>5838</v>
      </c>
      <c r="AW1341" s="95">
        <v>5569</v>
      </c>
      <c r="AX1341" s="72">
        <v>304.95999999999998</v>
      </c>
      <c r="AY1341" s="72">
        <v>253.94</v>
      </c>
      <c r="AZ1341" s="72">
        <v>558.9</v>
      </c>
      <c r="BA1341" s="95">
        <v>19267606</v>
      </c>
      <c r="BB1341" s="95">
        <v>15160120</v>
      </c>
      <c r="BC1341" s="95">
        <v>5265</v>
      </c>
      <c r="BD1341" s="95">
        <v>4975</v>
      </c>
      <c r="BE1341" s="72">
        <v>326.62</v>
      </c>
      <c r="BF1341" s="72">
        <v>265.64999999999998</v>
      </c>
      <c r="BG1341" s="72">
        <v>592.27</v>
      </c>
      <c r="BH1341" s="95">
        <v>18927120</v>
      </c>
      <c r="BI1341" s="95">
        <v>14389748</v>
      </c>
      <c r="BJ1341" s="95">
        <v>4829</v>
      </c>
      <c r="BK1341" s="95">
        <v>4514</v>
      </c>
      <c r="BL1341" s="72">
        <v>285.63</v>
      </c>
      <c r="BM1341" s="72">
        <v>271.77999999999997</v>
      </c>
      <c r="BN1341" s="72">
        <v>557.41</v>
      </c>
      <c r="BO1341" s="95">
        <v>15609072</v>
      </c>
      <c r="BP1341" s="95">
        <v>13766199</v>
      </c>
      <c r="BQ1341" s="95">
        <v>4554</v>
      </c>
      <c r="BR1341" s="95">
        <v>4221</v>
      </c>
      <c r="BS1341" s="72">
        <v>318.49</v>
      </c>
      <c r="BT1341" s="72">
        <v>300.39999999999998</v>
      </c>
      <c r="BU1341" s="72">
        <v>618.89</v>
      </c>
      <c r="BV1341" s="95">
        <v>16545052.5</v>
      </c>
      <c r="BW1341" s="95">
        <v>14314879.66</v>
      </c>
      <c r="BX1341" s="95">
        <v>4329</v>
      </c>
      <c r="BY1341" s="95">
        <v>3971</v>
      </c>
      <c r="BZ1341" s="95">
        <v>5710</v>
      </c>
      <c r="CA1341" s="95">
        <v>5125</v>
      </c>
      <c r="CB1341" s="95">
        <v>4677</v>
      </c>
      <c r="CC1341" s="95">
        <v>4396</v>
      </c>
      <c r="CD1341" s="95">
        <v>4154</v>
      </c>
      <c r="CE1341" s="72">
        <v>650.75523149000003</v>
      </c>
      <c r="CF1341" s="72">
        <v>676.59346364999999</v>
      </c>
      <c r="CG1341" s="72">
        <v>712.40329333</v>
      </c>
      <c r="CH1341" s="72">
        <v>716.50152150999998</v>
      </c>
      <c r="CI1341" s="72">
        <v>731.52548966999996</v>
      </c>
      <c r="CJ1341" s="96">
        <v>0.81562156450000001</v>
      </c>
      <c r="CK1341" s="96">
        <v>0.82604995469999998</v>
      </c>
      <c r="CL1341" s="96">
        <v>0.83136898100000001</v>
      </c>
      <c r="CM1341" s="96">
        <v>0.77796066480000003</v>
      </c>
      <c r="CN1341" s="96">
        <v>0.84602656880000005</v>
      </c>
      <c r="CO1341" s="96">
        <v>0.892176945</v>
      </c>
      <c r="CP1341" s="96">
        <v>0.91843389509999995</v>
      </c>
      <c r="CQ1341" s="96">
        <v>0.99584056389999998</v>
      </c>
      <c r="CR1341" s="96">
        <v>0.92226988669999999</v>
      </c>
      <c r="CS1341" s="95">
        <v>5309</v>
      </c>
      <c r="CT1341" s="95">
        <v>4813</v>
      </c>
      <c r="CU1341" s="95">
        <v>4363</v>
      </c>
      <c r="CV1341" s="95">
        <v>4047</v>
      </c>
      <c r="CW1341" s="95">
        <v>3760</v>
      </c>
      <c r="CX1341" s="96">
        <v>0.865850338</v>
      </c>
      <c r="CY1341" s="96">
        <v>0.90629633799999998</v>
      </c>
      <c r="CZ1341" s="96">
        <v>0.90383578099999995</v>
      </c>
      <c r="DA1341" s="96">
        <v>0.89540957399999999</v>
      </c>
      <c r="DB1341" s="96">
        <v>0.89426773400000004</v>
      </c>
      <c r="DC1341">
        <v>2013</v>
      </c>
      <c r="DD1341" s="6">
        <v>4650</v>
      </c>
      <c r="DE1341" s="96">
        <v>2.2918548000000001E-3</v>
      </c>
      <c r="DF1341" s="72">
        <v>706.67</v>
      </c>
      <c r="DG1341" s="96">
        <v>1</v>
      </c>
      <c r="DH1341" s="72">
        <v>706.67</v>
      </c>
      <c r="DI1341" s="72">
        <v>727.94722681999997</v>
      </c>
      <c r="DJ1341" s="96">
        <v>1</v>
      </c>
      <c r="DK1341" s="72">
        <v>706.67</v>
      </c>
      <c r="DL1341" s="96">
        <v>1</v>
      </c>
      <c r="DM1341" s="72">
        <v>706.67</v>
      </c>
      <c r="DN1341" s="96">
        <v>1</v>
      </c>
      <c r="DO1341" s="96">
        <v>9.672E-3</v>
      </c>
      <c r="DP1341" s="72">
        <v>6.83</v>
      </c>
      <c r="DQ1341" s="72">
        <v>699.84</v>
      </c>
      <c r="DR1341" t="s">
        <v>235</v>
      </c>
      <c r="DT1341" t="s">
        <v>904</v>
      </c>
    </row>
    <row r="1342" spans="1:124" x14ac:dyDescent="0.3">
      <c r="A1342" t="s">
        <v>916</v>
      </c>
      <c r="B1342">
        <v>24210</v>
      </c>
      <c r="C1342" s="95">
        <v>2784</v>
      </c>
      <c r="D1342" s="95">
        <v>9693427</v>
      </c>
      <c r="E1342" s="95">
        <v>2676</v>
      </c>
      <c r="F1342" s="95">
        <v>7314352</v>
      </c>
      <c r="G1342" s="95">
        <v>267</v>
      </c>
      <c r="H1342" s="95">
        <v>826855</v>
      </c>
      <c r="I1342" s="95">
        <v>234</v>
      </c>
      <c r="J1342" s="95">
        <v>628548</v>
      </c>
      <c r="K1342" s="95">
        <v>2583</v>
      </c>
      <c r="L1342" s="95">
        <v>8805292</v>
      </c>
      <c r="M1342" s="95">
        <v>2484</v>
      </c>
      <c r="N1342" s="95">
        <v>6998382</v>
      </c>
      <c r="O1342" s="95">
        <v>257</v>
      </c>
      <c r="P1342" s="95">
        <v>469677</v>
      </c>
      <c r="Q1342" s="95">
        <v>222</v>
      </c>
      <c r="R1342" s="95">
        <v>733902</v>
      </c>
      <c r="S1342" s="95">
        <v>2406</v>
      </c>
      <c r="T1342" s="95">
        <v>9275973</v>
      </c>
      <c r="U1342" s="95">
        <v>2308</v>
      </c>
      <c r="V1342" s="95">
        <v>7105407</v>
      </c>
      <c r="W1342" s="95">
        <v>257</v>
      </c>
      <c r="X1342" s="95">
        <v>911777</v>
      </c>
      <c r="Y1342" s="95">
        <v>220</v>
      </c>
      <c r="Z1342" s="95">
        <v>691976</v>
      </c>
      <c r="AA1342" s="95">
        <v>2319</v>
      </c>
      <c r="AB1342" s="95">
        <v>8802656</v>
      </c>
      <c r="AC1342" s="95">
        <v>2218</v>
      </c>
      <c r="AD1342" s="95">
        <v>7592991</v>
      </c>
      <c r="AE1342" s="95">
        <v>266</v>
      </c>
      <c r="AF1342" s="95">
        <v>723423</v>
      </c>
      <c r="AG1342" s="95">
        <v>227</v>
      </c>
      <c r="AH1342" s="95">
        <v>956325</v>
      </c>
      <c r="AI1342" s="95">
        <v>2043</v>
      </c>
      <c r="AJ1342" s="95">
        <v>8290539.7400000002</v>
      </c>
      <c r="AK1342" s="95">
        <v>1936</v>
      </c>
      <c r="AL1342" s="95">
        <v>7100109.3499999996</v>
      </c>
      <c r="AM1342" s="95">
        <v>263</v>
      </c>
      <c r="AN1342" s="95">
        <v>646037.03</v>
      </c>
      <c r="AO1342" s="95">
        <v>223</v>
      </c>
      <c r="AP1342" s="95">
        <v>821488.4</v>
      </c>
      <c r="AQ1342" s="72">
        <v>287.35000000000002</v>
      </c>
      <c r="AR1342" s="72">
        <v>227.46</v>
      </c>
      <c r="AS1342" s="72">
        <v>514.80999999999995</v>
      </c>
      <c r="AT1342" s="95">
        <v>10520282</v>
      </c>
      <c r="AU1342" s="95">
        <v>7942900</v>
      </c>
      <c r="AV1342" s="95">
        <v>3051</v>
      </c>
      <c r="AW1342" s="95">
        <v>2910</v>
      </c>
      <c r="AX1342" s="72">
        <v>272.14999999999998</v>
      </c>
      <c r="AY1342" s="72">
        <v>238.12</v>
      </c>
      <c r="AZ1342" s="72">
        <v>510.27</v>
      </c>
      <c r="BA1342" s="95">
        <v>9274969</v>
      </c>
      <c r="BB1342" s="95">
        <v>7732284</v>
      </c>
      <c r="BC1342" s="95">
        <v>2840</v>
      </c>
      <c r="BD1342" s="95">
        <v>2706</v>
      </c>
      <c r="BE1342" s="72">
        <v>318.81</v>
      </c>
      <c r="BF1342" s="72">
        <v>257.02999999999997</v>
      </c>
      <c r="BG1342" s="72">
        <v>575.84</v>
      </c>
      <c r="BH1342" s="95">
        <v>10187750</v>
      </c>
      <c r="BI1342" s="95">
        <v>7797383</v>
      </c>
      <c r="BJ1342" s="95">
        <v>2663</v>
      </c>
      <c r="BK1342" s="95">
        <v>2528</v>
      </c>
      <c r="BL1342" s="72">
        <v>307.08999999999997</v>
      </c>
      <c r="BM1342" s="72">
        <v>291.39</v>
      </c>
      <c r="BN1342" s="72">
        <v>598.48</v>
      </c>
      <c r="BO1342" s="95">
        <v>9526079</v>
      </c>
      <c r="BP1342" s="95">
        <v>8549316</v>
      </c>
      <c r="BQ1342" s="95">
        <v>2585</v>
      </c>
      <c r="BR1342" s="95">
        <v>2445</v>
      </c>
      <c r="BS1342" s="72">
        <v>322.95</v>
      </c>
      <c r="BT1342" s="72">
        <v>305.76</v>
      </c>
      <c r="BU1342" s="72">
        <v>628.71</v>
      </c>
      <c r="BV1342" s="95">
        <v>8936576.7699999996</v>
      </c>
      <c r="BW1342" s="95">
        <v>7921597.75</v>
      </c>
      <c r="BX1342" s="95">
        <v>2306</v>
      </c>
      <c r="BY1342" s="95">
        <v>2159</v>
      </c>
      <c r="BZ1342" s="95">
        <v>2984</v>
      </c>
      <c r="CA1342" s="95">
        <v>2775</v>
      </c>
      <c r="CB1342" s="95">
        <v>2598</v>
      </c>
      <c r="CC1342" s="95">
        <v>2519</v>
      </c>
      <c r="CD1342" s="95">
        <v>2234</v>
      </c>
      <c r="CE1342" s="72">
        <v>650.75523149000003</v>
      </c>
      <c r="CF1342" s="72">
        <v>676.59346364999999</v>
      </c>
      <c r="CG1342" s="72">
        <v>712.40329333</v>
      </c>
      <c r="CH1342" s="72">
        <v>716.50152150999998</v>
      </c>
      <c r="CI1342" s="72">
        <v>731.52548966999996</v>
      </c>
      <c r="CJ1342" s="96">
        <v>0.79109621419999998</v>
      </c>
      <c r="CK1342" s="96">
        <v>0.75417518409999995</v>
      </c>
      <c r="CL1342" s="96">
        <v>0.80830620149999999</v>
      </c>
      <c r="CM1342" s="96">
        <v>0.83528085009999997</v>
      </c>
      <c r="CN1342" s="96">
        <v>0.85945057130000002</v>
      </c>
      <c r="CO1342" s="96">
        <v>0.88408713210000001</v>
      </c>
      <c r="CP1342" s="96">
        <v>0.91581675029999998</v>
      </c>
      <c r="CQ1342" s="96">
        <v>0.99584056389999998</v>
      </c>
      <c r="CR1342" s="96">
        <v>0.91964181079999996</v>
      </c>
      <c r="CS1342" s="95">
        <v>2824</v>
      </c>
      <c r="CT1342" s="95">
        <v>2643</v>
      </c>
      <c r="CU1342" s="95">
        <v>2462</v>
      </c>
      <c r="CV1342" s="95">
        <v>2384</v>
      </c>
      <c r="CW1342" s="95">
        <v>2097</v>
      </c>
      <c r="CX1342" s="96">
        <v>0.88532151599999998</v>
      </c>
      <c r="CY1342" s="96">
        <v>0.87455736500000003</v>
      </c>
      <c r="CZ1342" s="96">
        <v>0.88245519400000005</v>
      </c>
      <c r="DA1342" s="96">
        <v>0.88161594799999998</v>
      </c>
      <c r="DB1342" s="96">
        <v>0.89916124200000003</v>
      </c>
      <c r="DC1342">
        <v>2013</v>
      </c>
      <c r="DD1342" s="6">
        <v>2549.6</v>
      </c>
      <c r="DE1342" s="96">
        <v>7.2538960000000001E-3</v>
      </c>
      <c r="DF1342" s="72">
        <v>701.15</v>
      </c>
      <c r="DG1342" s="96">
        <v>1</v>
      </c>
      <c r="DH1342" s="72">
        <v>701.15</v>
      </c>
      <c r="DI1342" s="72">
        <v>727.94722681999997</v>
      </c>
      <c r="DJ1342" s="96">
        <v>1</v>
      </c>
      <c r="DK1342" s="72">
        <v>701.15</v>
      </c>
      <c r="DL1342" s="96">
        <v>1</v>
      </c>
      <c r="DM1342" s="72">
        <v>701.15</v>
      </c>
      <c r="DN1342" s="96">
        <v>0.88803374530000001</v>
      </c>
      <c r="DO1342" s="96">
        <v>2.7026000000000001E-2</v>
      </c>
      <c r="DP1342" s="72">
        <v>16.829999999999998</v>
      </c>
      <c r="DQ1342" s="72">
        <v>684.32</v>
      </c>
      <c r="DR1342" t="s">
        <v>916</v>
      </c>
      <c r="DT1342" t="s">
        <v>904</v>
      </c>
    </row>
    <row r="1343" spans="1:124" x14ac:dyDescent="0.3">
      <c r="A1343" t="s">
        <v>917</v>
      </c>
      <c r="B1343">
        <v>24220</v>
      </c>
      <c r="C1343" s="95">
        <v>3382</v>
      </c>
      <c r="D1343" s="95">
        <v>13198927</v>
      </c>
      <c r="E1343" s="95">
        <v>3262</v>
      </c>
      <c r="F1343" s="95">
        <v>8334749</v>
      </c>
      <c r="G1343" s="95">
        <v>305</v>
      </c>
      <c r="H1343" s="95">
        <v>728559</v>
      </c>
      <c r="I1343" s="95">
        <v>270</v>
      </c>
      <c r="J1343" s="95">
        <v>706918</v>
      </c>
      <c r="K1343" s="95">
        <v>3087</v>
      </c>
      <c r="L1343" s="95">
        <v>11466953</v>
      </c>
      <c r="M1343" s="95">
        <v>2957</v>
      </c>
      <c r="N1343" s="95">
        <v>8039683</v>
      </c>
      <c r="O1343" s="95">
        <v>302</v>
      </c>
      <c r="P1343" s="95">
        <v>1019668</v>
      </c>
      <c r="Q1343" s="95">
        <v>264</v>
      </c>
      <c r="R1343" s="95">
        <v>761578</v>
      </c>
      <c r="S1343" s="95">
        <v>2912</v>
      </c>
      <c r="T1343" s="95">
        <v>13086527</v>
      </c>
      <c r="U1343" s="95">
        <v>2776</v>
      </c>
      <c r="V1343" s="95">
        <v>7922578</v>
      </c>
      <c r="W1343" s="95">
        <v>307</v>
      </c>
      <c r="X1343" s="95">
        <v>1094498</v>
      </c>
      <c r="Y1343" s="95">
        <v>272</v>
      </c>
      <c r="Z1343" s="95">
        <v>884314</v>
      </c>
      <c r="AA1343" s="95">
        <v>2811</v>
      </c>
      <c r="AB1343" s="95">
        <v>10544598</v>
      </c>
      <c r="AC1343" s="95">
        <v>2670</v>
      </c>
      <c r="AD1343" s="95">
        <v>7802050</v>
      </c>
      <c r="AE1343" s="95">
        <v>307</v>
      </c>
      <c r="AF1343" s="95">
        <v>1180729</v>
      </c>
      <c r="AG1343" s="95">
        <v>276</v>
      </c>
      <c r="AH1343" s="95">
        <v>1009091</v>
      </c>
      <c r="AI1343" s="95">
        <v>2581</v>
      </c>
      <c r="AJ1343" s="95">
        <v>10840931.199999999</v>
      </c>
      <c r="AK1343" s="95">
        <v>2426</v>
      </c>
      <c r="AL1343" s="95">
        <v>7213846.7599999998</v>
      </c>
      <c r="AM1343" s="95">
        <v>302</v>
      </c>
      <c r="AN1343" s="95">
        <v>1117031.0900000001</v>
      </c>
      <c r="AO1343" s="95">
        <v>277</v>
      </c>
      <c r="AP1343" s="95">
        <v>1154671.5</v>
      </c>
      <c r="AQ1343" s="72">
        <v>314.79000000000002</v>
      </c>
      <c r="AR1343" s="72">
        <v>213.33</v>
      </c>
      <c r="AS1343" s="72">
        <v>528.12</v>
      </c>
      <c r="AT1343" s="95">
        <v>13927486</v>
      </c>
      <c r="AU1343" s="95">
        <v>9041667</v>
      </c>
      <c r="AV1343" s="95">
        <v>3687</v>
      </c>
      <c r="AW1343" s="95">
        <v>3532</v>
      </c>
      <c r="AX1343" s="72">
        <v>307.04000000000002</v>
      </c>
      <c r="AY1343" s="72">
        <v>227.71</v>
      </c>
      <c r="AZ1343" s="72">
        <v>534.75</v>
      </c>
      <c r="BA1343" s="95">
        <v>12486621</v>
      </c>
      <c r="BB1343" s="95">
        <v>8801261</v>
      </c>
      <c r="BC1343" s="95">
        <v>3389</v>
      </c>
      <c r="BD1343" s="95">
        <v>3221</v>
      </c>
      <c r="BE1343" s="72">
        <v>367.12</v>
      </c>
      <c r="BF1343" s="72">
        <v>240.78</v>
      </c>
      <c r="BG1343" s="72">
        <v>607.9</v>
      </c>
      <c r="BH1343" s="95">
        <v>14181025</v>
      </c>
      <c r="BI1343" s="95">
        <v>8806892</v>
      </c>
      <c r="BJ1343" s="95">
        <v>3219</v>
      </c>
      <c r="BK1343" s="95">
        <v>3048</v>
      </c>
      <c r="BL1343" s="72">
        <v>313.38</v>
      </c>
      <c r="BM1343" s="72">
        <v>249.24</v>
      </c>
      <c r="BN1343" s="72">
        <v>562.62</v>
      </c>
      <c r="BO1343" s="95">
        <v>11725327</v>
      </c>
      <c r="BP1343" s="95">
        <v>8811141</v>
      </c>
      <c r="BQ1343" s="95">
        <v>3118</v>
      </c>
      <c r="BR1343" s="95">
        <v>2946</v>
      </c>
      <c r="BS1343" s="72">
        <v>345.65</v>
      </c>
      <c r="BT1343" s="72">
        <v>258</v>
      </c>
      <c r="BU1343" s="72">
        <v>603.65</v>
      </c>
      <c r="BV1343" s="95">
        <v>11957962.289999999</v>
      </c>
      <c r="BW1343" s="95">
        <v>8368518.2599999998</v>
      </c>
      <c r="BX1343" s="95">
        <v>2883</v>
      </c>
      <c r="BY1343" s="95">
        <v>2703</v>
      </c>
      <c r="BZ1343" s="95">
        <v>3613</v>
      </c>
      <c r="CA1343" s="95">
        <v>3308</v>
      </c>
      <c r="CB1343" s="95">
        <v>3137</v>
      </c>
      <c r="CC1343" s="95">
        <v>3036</v>
      </c>
      <c r="CD1343" s="95">
        <v>2795</v>
      </c>
      <c r="CE1343" s="72">
        <v>650.75523149000003</v>
      </c>
      <c r="CF1343" s="72">
        <v>676.59346364999999</v>
      </c>
      <c r="CG1343" s="72">
        <v>712.40329333</v>
      </c>
      <c r="CH1343" s="72">
        <v>716.50152150999998</v>
      </c>
      <c r="CI1343" s="72">
        <v>731.52548966999996</v>
      </c>
      <c r="CJ1343" s="96">
        <v>0.81154937289999995</v>
      </c>
      <c r="CK1343" s="96">
        <v>0.7903564381</v>
      </c>
      <c r="CL1343" s="96">
        <v>0.85330880090000005</v>
      </c>
      <c r="CM1343" s="96">
        <v>0.78523210779999997</v>
      </c>
      <c r="CN1343" s="96">
        <v>0.82519339179999995</v>
      </c>
      <c r="CO1343" s="96">
        <v>0.90742036859999997</v>
      </c>
      <c r="CP1343" s="96">
        <v>0.89608746989999999</v>
      </c>
      <c r="CQ1343" s="96">
        <v>0.99584056389999998</v>
      </c>
      <c r="CR1343" s="96">
        <v>0.89983012790000005</v>
      </c>
      <c r="CS1343" s="95">
        <v>3242</v>
      </c>
      <c r="CT1343" s="95">
        <v>3074</v>
      </c>
      <c r="CU1343" s="95">
        <v>2872</v>
      </c>
      <c r="CV1343" s="95">
        <v>2781</v>
      </c>
      <c r="CW1343" s="95">
        <v>2571</v>
      </c>
      <c r="CX1343" s="96">
        <v>0.88218182000000001</v>
      </c>
      <c r="CY1343" s="96">
        <v>0.89503044399999998</v>
      </c>
      <c r="CZ1343" s="96">
        <v>0.91156543599999995</v>
      </c>
      <c r="DA1343" s="96">
        <v>0.92224433800000005</v>
      </c>
      <c r="DB1343" s="96">
        <v>0.93339466299999996</v>
      </c>
      <c r="DC1343">
        <v>2013</v>
      </c>
      <c r="DD1343" s="6">
        <v>3090</v>
      </c>
      <c r="DE1343" s="96">
        <v>2.1658831199999999E-2</v>
      </c>
      <c r="DF1343" s="72">
        <v>676.09</v>
      </c>
      <c r="DG1343" s="96">
        <v>1</v>
      </c>
      <c r="DH1343" s="72">
        <v>676.09</v>
      </c>
      <c r="DI1343" s="72">
        <v>727.94722681999997</v>
      </c>
      <c r="DJ1343" s="96">
        <v>1</v>
      </c>
      <c r="DK1343" s="72">
        <v>676.09</v>
      </c>
      <c r="DL1343" s="96">
        <v>1</v>
      </c>
      <c r="DM1343" s="72">
        <v>676.09</v>
      </c>
      <c r="DN1343" s="96">
        <v>0.39839976100000002</v>
      </c>
      <c r="DO1343" s="96">
        <v>6.0241000000000003E-2</v>
      </c>
      <c r="DP1343" s="72">
        <v>16.23</v>
      </c>
      <c r="DQ1343" s="72">
        <v>659.86</v>
      </c>
      <c r="DR1343" t="s">
        <v>917</v>
      </c>
      <c r="DT1343" t="s">
        <v>904</v>
      </c>
    </row>
    <row r="1344" spans="1:124" x14ac:dyDescent="0.3">
      <c r="A1344" t="s">
        <v>918</v>
      </c>
      <c r="B1344">
        <v>24230</v>
      </c>
      <c r="C1344" s="95">
        <v>4938</v>
      </c>
      <c r="D1344" s="95">
        <v>15943420</v>
      </c>
      <c r="E1344" s="95">
        <v>4770</v>
      </c>
      <c r="F1344" s="95">
        <v>12581183</v>
      </c>
      <c r="G1344" s="95">
        <v>654</v>
      </c>
      <c r="H1344" s="95">
        <v>1636074</v>
      </c>
      <c r="I1344" s="95">
        <v>587</v>
      </c>
      <c r="J1344" s="95">
        <v>1571493</v>
      </c>
      <c r="K1344" s="95">
        <v>4585</v>
      </c>
      <c r="L1344" s="95">
        <v>15332594</v>
      </c>
      <c r="M1344" s="95">
        <v>4406</v>
      </c>
      <c r="N1344" s="95">
        <v>12049589</v>
      </c>
      <c r="O1344" s="95">
        <v>628</v>
      </c>
      <c r="P1344" s="95">
        <v>1972988</v>
      </c>
      <c r="Q1344" s="95">
        <v>562</v>
      </c>
      <c r="R1344" s="95">
        <v>1573800</v>
      </c>
      <c r="S1344" s="95">
        <v>4282</v>
      </c>
      <c r="T1344" s="95">
        <v>16841840</v>
      </c>
      <c r="U1344" s="95">
        <v>4089</v>
      </c>
      <c r="V1344" s="95">
        <v>12262900</v>
      </c>
      <c r="W1344" s="95">
        <v>623</v>
      </c>
      <c r="X1344" s="95">
        <v>1465720</v>
      </c>
      <c r="Y1344" s="95">
        <v>550</v>
      </c>
      <c r="Z1344" s="95">
        <v>1516568</v>
      </c>
      <c r="AA1344" s="95">
        <v>4123</v>
      </c>
      <c r="AB1344" s="95">
        <v>14027494</v>
      </c>
      <c r="AC1344" s="95">
        <v>3910</v>
      </c>
      <c r="AD1344" s="95">
        <v>12867123</v>
      </c>
      <c r="AE1344" s="95">
        <v>622</v>
      </c>
      <c r="AF1344" s="95">
        <v>1793535</v>
      </c>
      <c r="AG1344" s="95">
        <v>545</v>
      </c>
      <c r="AH1344" s="95">
        <v>2106857</v>
      </c>
      <c r="AI1344" s="95">
        <v>3719</v>
      </c>
      <c r="AJ1344" s="95">
        <v>12307988.060000001</v>
      </c>
      <c r="AK1344" s="95">
        <v>3487</v>
      </c>
      <c r="AL1344" s="95">
        <v>11528133</v>
      </c>
      <c r="AM1344" s="95">
        <v>609</v>
      </c>
      <c r="AN1344" s="95">
        <v>2020863.75</v>
      </c>
      <c r="AO1344" s="95">
        <v>535</v>
      </c>
      <c r="AP1344" s="95">
        <v>2141982.2200000002</v>
      </c>
      <c r="AQ1344" s="72">
        <v>261.97000000000003</v>
      </c>
      <c r="AR1344" s="72">
        <v>220.16</v>
      </c>
      <c r="AS1344" s="72">
        <v>482.13</v>
      </c>
      <c r="AT1344" s="95">
        <v>17579494</v>
      </c>
      <c r="AU1344" s="95">
        <v>14152676</v>
      </c>
      <c r="AV1344" s="95">
        <v>5592</v>
      </c>
      <c r="AW1344" s="95">
        <v>5357</v>
      </c>
      <c r="AX1344" s="72">
        <v>276.64</v>
      </c>
      <c r="AY1344" s="72">
        <v>228.52</v>
      </c>
      <c r="AZ1344" s="72">
        <v>505.16</v>
      </c>
      <c r="BA1344" s="95">
        <v>17305582</v>
      </c>
      <c r="BB1344" s="95">
        <v>13623389</v>
      </c>
      <c r="BC1344" s="95">
        <v>5213</v>
      </c>
      <c r="BD1344" s="95">
        <v>4968</v>
      </c>
      <c r="BE1344" s="72">
        <v>311.04000000000002</v>
      </c>
      <c r="BF1344" s="72">
        <v>247.53</v>
      </c>
      <c r="BG1344" s="72">
        <v>558.57000000000005</v>
      </c>
      <c r="BH1344" s="95">
        <v>18307560</v>
      </c>
      <c r="BI1344" s="95">
        <v>13779468</v>
      </c>
      <c r="BJ1344" s="95">
        <v>4905</v>
      </c>
      <c r="BK1344" s="95">
        <v>4639</v>
      </c>
      <c r="BL1344" s="72">
        <v>277.85000000000002</v>
      </c>
      <c r="BM1344" s="72">
        <v>280.10000000000002</v>
      </c>
      <c r="BN1344" s="72">
        <v>557.95000000000005</v>
      </c>
      <c r="BO1344" s="95">
        <v>15821029</v>
      </c>
      <c r="BP1344" s="95">
        <v>14973980</v>
      </c>
      <c r="BQ1344" s="95">
        <v>4745</v>
      </c>
      <c r="BR1344" s="95">
        <v>4455</v>
      </c>
      <c r="BS1344" s="72">
        <v>275.89</v>
      </c>
      <c r="BT1344" s="72">
        <v>283.24</v>
      </c>
      <c r="BU1344" s="72">
        <v>559.13</v>
      </c>
      <c r="BV1344" s="95">
        <v>14328851.810000001</v>
      </c>
      <c r="BW1344" s="95">
        <v>13670115.220000001</v>
      </c>
      <c r="BX1344" s="95">
        <v>4328</v>
      </c>
      <c r="BY1344" s="95">
        <v>4022</v>
      </c>
      <c r="BZ1344" s="95">
        <v>5480</v>
      </c>
      <c r="CA1344" s="95">
        <v>5095</v>
      </c>
      <c r="CB1344" s="95">
        <v>4777</v>
      </c>
      <c r="CC1344" s="95">
        <v>4607</v>
      </c>
      <c r="CD1344" s="95">
        <v>4178</v>
      </c>
      <c r="CE1344" s="72">
        <v>650.75523149000003</v>
      </c>
      <c r="CF1344" s="72">
        <v>676.59346364999999</v>
      </c>
      <c r="CG1344" s="72">
        <v>712.40329333</v>
      </c>
      <c r="CH1344" s="72">
        <v>716.50152150999998</v>
      </c>
      <c r="CI1344" s="72">
        <v>731.52548966999996</v>
      </c>
      <c r="CJ1344" s="96">
        <v>0.74087763979999999</v>
      </c>
      <c r="CK1344" s="96">
        <v>0.74662264290000002</v>
      </c>
      <c r="CL1344" s="96">
        <v>0.78406431470000004</v>
      </c>
      <c r="CM1344" s="96">
        <v>0.77871432679999997</v>
      </c>
      <c r="CN1344" s="96">
        <v>0.76433426849999997</v>
      </c>
      <c r="CO1344" s="96">
        <v>0.91557508889999994</v>
      </c>
      <c r="CP1344" s="96">
        <v>0.83327151190000004</v>
      </c>
      <c r="CQ1344" s="96">
        <v>0.99584056389999998</v>
      </c>
      <c r="CR1344" s="96">
        <v>0.83675180859999998</v>
      </c>
      <c r="CS1344" s="95">
        <v>5435</v>
      </c>
      <c r="CT1344" s="95">
        <v>5108</v>
      </c>
      <c r="CU1344" s="95">
        <v>4796</v>
      </c>
      <c r="CV1344" s="95">
        <v>4652</v>
      </c>
      <c r="CW1344" s="95">
        <v>4203</v>
      </c>
      <c r="CX1344" s="96">
        <v>0.88966993599999999</v>
      </c>
      <c r="CY1344" s="96">
        <v>0.90722175900000002</v>
      </c>
      <c r="CZ1344" s="96">
        <v>0.91427993399999996</v>
      </c>
      <c r="DA1344" s="96">
        <v>0.93013026799999998</v>
      </c>
      <c r="DB1344" s="96">
        <v>0.94459345299999997</v>
      </c>
      <c r="DC1344">
        <v>2013</v>
      </c>
      <c r="DD1344" s="6">
        <v>4688.2</v>
      </c>
      <c r="DE1344" s="96">
        <v>9.6486673999999998E-3</v>
      </c>
      <c r="DF1344" s="72">
        <v>636.41999999999996</v>
      </c>
      <c r="DG1344" s="96">
        <v>1</v>
      </c>
      <c r="DH1344" s="72">
        <v>636.41999999999996</v>
      </c>
      <c r="DI1344" s="72">
        <v>727.94722681999997</v>
      </c>
      <c r="DJ1344" s="96">
        <v>1</v>
      </c>
      <c r="DK1344" s="72">
        <v>636.41999999999996</v>
      </c>
      <c r="DL1344" s="96">
        <v>1</v>
      </c>
      <c r="DM1344" s="72">
        <v>636.41999999999996</v>
      </c>
      <c r="DN1344" s="96">
        <v>0.66635200039999998</v>
      </c>
      <c r="DO1344" s="96">
        <v>3.6017E-2</v>
      </c>
      <c r="DP1344" s="72">
        <v>15.27</v>
      </c>
      <c r="DQ1344" s="72">
        <v>621.15</v>
      </c>
      <c r="DR1344" t="s">
        <v>918</v>
      </c>
      <c r="DT1344" t="s">
        <v>904</v>
      </c>
    </row>
    <row r="1345" spans="1:124" x14ac:dyDescent="0.3">
      <c r="A1345" t="s">
        <v>919</v>
      </c>
      <c r="B1345">
        <v>24240</v>
      </c>
      <c r="C1345" s="95">
        <v>5541</v>
      </c>
      <c r="D1345" s="95">
        <v>21826936</v>
      </c>
      <c r="E1345" s="95">
        <v>5311</v>
      </c>
      <c r="F1345" s="95">
        <v>14991200</v>
      </c>
      <c r="G1345" s="95">
        <v>537</v>
      </c>
      <c r="H1345" s="95">
        <v>2087140</v>
      </c>
      <c r="I1345" s="95">
        <v>444</v>
      </c>
      <c r="J1345" s="95">
        <v>1590068</v>
      </c>
      <c r="K1345" s="95">
        <v>5100</v>
      </c>
      <c r="L1345" s="95">
        <v>21647061</v>
      </c>
      <c r="M1345" s="95">
        <v>4851</v>
      </c>
      <c r="N1345" s="95">
        <v>14343276</v>
      </c>
      <c r="O1345" s="95">
        <v>563</v>
      </c>
      <c r="P1345" s="95">
        <v>2261508</v>
      </c>
      <c r="Q1345" s="95">
        <v>458</v>
      </c>
      <c r="R1345" s="95">
        <v>1918422</v>
      </c>
      <c r="S1345" s="95">
        <v>4737</v>
      </c>
      <c r="T1345" s="95">
        <v>19173852</v>
      </c>
      <c r="U1345" s="95">
        <v>4463</v>
      </c>
      <c r="V1345" s="95">
        <v>13794760</v>
      </c>
      <c r="W1345" s="95">
        <v>572</v>
      </c>
      <c r="X1345" s="95">
        <v>2944783</v>
      </c>
      <c r="Y1345" s="95">
        <v>472</v>
      </c>
      <c r="Z1345" s="95">
        <v>1955934</v>
      </c>
      <c r="AA1345" s="95">
        <v>4657</v>
      </c>
      <c r="AB1345" s="95">
        <v>17134352</v>
      </c>
      <c r="AC1345" s="95">
        <v>4345</v>
      </c>
      <c r="AD1345" s="95">
        <v>13527674</v>
      </c>
      <c r="AE1345" s="95">
        <v>574</v>
      </c>
      <c r="AF1345" s="95">
        <v>1853317</v>
      </c>
      <c r="AG1345" s="95">
        <v>469</v>
      </c>
      <c r="AH1345" s="95">
        <v>1764827</v>
      </c>
      <c r="AI1345" s="95">
        <v>4139</v>
      </c>
      <c r="AJ1345" s="95">
        <v>16227075.470000001</v>
      </c>
      <c r="AK1345" s="95">
        <v>3806</v>
      </c>
      <c r="AL1345" s="95">
        <v>12590574.289999999</v>
      </c>
      <c r="AM1345" s="95">
        <v>582</v>
      </c>
      <c r="AN1345" s="95">
        <v>2502083.67</v>
      </c>
      <c r="AO1345" s="95">
        <v>481</v>
      </c>
      <c r="AP1345" s="95">
        <v>2234041.15</v>
      </c>
      <c r="AQ1345" s="72">
        <v>327.88</v>
      </c>
      <c r="AR1345" s="72">
        <v>240.1</v>
      </c>
      <c r="AS1345" s="72">
        <v>567.98</v>
      </c>
      <c r="AT1345" s="95">
        <v>23914076</v>
      </c>
      <c r="AU1345" s="95">
        <v>16581268</v>
      </c>
      <c r="AV1345" s="95">
        <v>6078</v>
      </c>
      <c r="AW1345" s="95">
        <v>5755</v>
      </c>
      <c r="AX1345" s="72">
        <v>351.82</v>
      </c>
      <c r="AY1345" s="72">
        <v>255.25</v>
      </c>
      <c r="AZ1345" s="72">
        <v>607.07000000000005</v>
      </c>
      <c r="BA1345" s="95">
        <v>23908569</v>
      </c>
      <c r="BB1345" s="95">
        <v>16261698</v>
      </c>
      <c r="BC1345" s="95">
        <v>5663</v>
      </c>
      <c r="BD1345" s="95">
        <v>5309</v>
      </c>
      <c r="BE1345" s="72">
        <v>347.19</v>
      </c>
      <c r="BF1345" s="72">
        <v>265.97000000000003</v>
      </c>
      <c r="BG1345" s="72">
        <v>613.16</v>
      </c>
      <c r="BH1345" s="95">
        <v>22118635</v>
      </c>
      <c r="BI1345" s="95">
        <v>15750694</v>
      </c>
      <c r="BJ1345" s="95">
        <v>5309</v>
      </c>
      <c r="BK1345" s="95">
        <v>4935</v>
      </c>
      <c r="BL1345" s="72">
        <v>302.49</v>
      </c>
      <c r="BM1345" s="72">
        <v>264.72000000000003</v>
      </c>
      <c r="BN1345" s="72">
        <v>567.21</v>
      </c>
      <c r="BO1345" s="95">
        <v>18987669</v>
      </c>
      <c r="BP1345" s="95">
        <v>15292501</v>
      </c>
      <c r="BQ1345" s="95">
        <v>5231</v>
      </c>
      <c r="BR1345" s="95">
        <v>4814</v>
      </c>
      <c r="BS1345" s="72">
        <v>330.6</v>
      </c>
      <c r="BT1345" s="72">
        <v>288.17</v>
      </c>
      <c r="BU1345" s="72">
        <v>618.77</v>
      </c>
      <c r="BV1345" s="95">
        <v>18729159.140000001</v>
      </c>
      <c r="BW1345" s="95">
        <v>14824615.439999999</v>
      </c>
      <c r="BX1345" s="95">
        <v>4721</v>
      </c>
      <c r="BY1345" s="95">
        <v>4287</v>
      </c>
      <c r="BZ1345" s="95">
        <v>5924</v>
      </c>
      <c r="CA1345" s="95">
        <v>5492</v>
      </c>
      <c r="CB1345" s="95">
        <v>5129</v>
      </c>
      <c r="CC1345" s="95">
        <v>5033</v>
      </c>
      <c r="CD1345" s="95">
        <v>4509</v>
      </c>
      <c r="CE1345" s="72">
        <v>650.75523149000003</v>
      </c>
      <c r="CF1345" s="72">
        <v>676.59346364999999</v>
      </c>
      <c r="CG1345" s="72">
        <v>712.40329333</v>
      </c>
      <c r="CH1345" s="72">
        <v>716.50152150999998</v>
      </c>
      <c r="CI1345" s="72">
        <v>731.52548966999996</v>
      </c>
      <c r="CJ1345" s="96">
        <v>0.87280128150000003</v>
      </c>
      <c r="CK1345" s="96">
        <v>0.89724484879999999</v>
      </c>
      <c r="CL1345" s="96">
        <v>0.86069225920000003</v>
      </c>
      <c r="CM1345" s="96">
        <v>0.79163823519999998</v>
      </c>
      <c r="CN1345" s="96">
        <v>0.84586252799999995</v>
      </c>
      <c r="CO1345" s="96">
        <v>0.8852598411</v>
      </c>
      <c r="CP1345" s="96">
        <v>0.96429069850000004</v>
      </c>
      <c r="CQ1345" s="96">
        <v>0.99584056389999998</v>
      </c>
      <c r="CR1345" s="96">
        <v>0.9683182186</v>
      </c>
      <c r="CS1345" s="95">
        <v>5510</v>
      </c>
      <c r="CT1345" s="95">
        <v>5158</v>
      </c>
      <c r="CU1345" s="95">
        <v>4836</v>
      </c>
      <c r="CV1345" s="95">
        <v>4730</v>
      </c>
      <c r="CW1345" s="95">
        <v>4232</v>
      </c>
      <c r="CX1345" s="96">
        <v>0.88484878</v>
      </c>
      <c r="CY1345" s="96">
        <v>0.90364734999999996</v>
      </c>
      <c r="CZ1345" s="96">
        <v>0.88590895300000005</v>
      </c>
      <c r="DA1345" s="96">
        <v>0.87380700700000002</v>
      </c>
      <c r="DB1345" s="96">
        <v>0.87544296399999999</v>
      </c>
      <c r="DC1345">
        <v>2013</v>
      </c>
      <c r="DD1345" s="6">
        <v>5020</v>
      </c>
      <c r="DE1345" s="96">
        <v>1.39708821E-2</v>
      </c>
      <c r="DF1345" s="72">
        <v>733.27</v>
      </c>
      <c r="DG1345" s="96">
        <v>1</v>
      </c>
      <c r="DH1345" s="72">
        <v>733.27</v>
      </c>
      <c r="DI1345" s="72">
        <v>727.94722681999997</v>
      </c>
      <c r="DJ1345" s="96">
        <v>1</v>
      </c>
      <c r="DK1345" s="72">
        <v>733.27</v>
      </c>
      <c r="DL1345" s="96">
        <v>1</v>
      </c>
      <c r="DM1345" s="72">
        <v>733.27</v>
      </c>
      <c r="DN1345" s="96">
        <v>0.52377730730000005</v>
      </c>
      <c r="DO1345" s="96">
        <v>4.5821000000000001E-2</v>
      </c>
      <c r="DP1345" s="72">
        <v>17.600000000000001</v>
      </c>
      <c r="DQ1345" s="72">
        <v>715.67</v>
      </c>
      <c r="DR1345" t="s">
        <v>919</v>
      </c>
      <c r="DT1345" t="s">
        <v>904</v>
      </c>
    </row>
    <row r="1346" spans="1:124" x14ac:dyDescent="0.3">
      <c r="A1346" t="s">
        <v>124</v>
      </c>
      <c r="B1346">
        <v>24250</v>
      </c>
      <c r="C1346" s="95">
        <v>1089</v>
      </c>
      <c r="D1346" s="95">
        <v>4220513</v>
      </c>
      <c r="E1346" s="95">
        <v>1056</v>
      </c>
      <c r="F1346" s="95">
        <v>3307270</v>
      </c>
      <c r="G1346" s="95">
        <v>142</v>
      </c>
      <c r="H1346" s="95">
        <v>218826</v>
      </c>
      <c r="I1346" s="95">
        <v>127</v>
      </c>
      <c r="J1346" s="95">
        <v>319584</v>
      </c>
      <c r="K1346" s="95">
        <v>1022</v>
      </c>
      <c r="L1346" s="95">
        <v>3663653</v>
      </c>
      <c r="M1346" s="95">
        <v>985</v>
      </c>
      <c r="N1346" s="95">
        <v>2868157</v>
      </c>
      <c r="O1346" s="95">
        <v>141</v>
      </c>
      <c r="P1346" s="95">
        <v>582798</v>
      </c>
      <c r="Q1346" s="95">
        <v>130</v>
      </c>
      <c r="R1346" s="95">
        <v>478395</v>
      </c>
      <c r="S1346" s="95">
        <v>945</v>
      </c>
      <c r="T1346" s="95">
        <v>5250005</v>
      </c>
      <c r="U1346" s="95">
        <v>908</v>
      </c>
      <c r="V1346" s="95">
        <v>3227287</v>
      </c>
      <c r="W1346" s="95">
        <v>123</v>
      </c>
      <c r="X1346" s="95">
        <v>312401</v>
      </c>
      <c r="Y1346" s="95">
        <v>110</v>
      </c>
      <c r="Z1346" s="95">
        <v>431877</v>
      </c>
      <c r="AA1346" s="95">
        <v>880</v>
      </c>
      <c r="AB1346" s="95">
        <v>4634839</v>
      </c>
      <c r="AC1346" s="95">
        <v>839</v>
      </c>
      <c r="AD1346" s="95">
        <v>2920979</v>
      </c>
      <c r="AE1346" s="95">
        <v>128</v>
      </c>
      <c r="AF1346" s="95">
        <v>421499</v>
      </c>
      <c r="AG1346" s="95">
        <v>112</v>
      </c>
      <c r="AH1346" s="95">
        <v>562598</v>
      </c>
      <c r="AI1346" s="95">
        <v>781</v>
      </c>
      <c r="AJ1346" s="95">
        <v>3162538.16</v>
      </c>
      <c r="AK1346" s="95">
        <v>738</v>
      </c>
      <c r="AL1346" s="95">
        <v>2839907.77</v>
      </c>
      <c r="AM1346" s="95">
        <v>126</v>
      </c>
      <c r="AN1346" s="95">
        <v>351661.23</v>
      </c>
      <c r="AO1346" s="95">
        <v>108</v>
      </c>
      <c r="AP1346" s="95">
        <v>642434.56999999995</v>
      </c>
      <c r="AQ1346" s="72">
        <v>300.52</v>
      </c>
      <c r="AR1346" s="72">
        <v>255.48</v>
      </c>
      <c r="AS1346" s="72">
        <v>556</v>
      </c>
      <c r="AT1346" s="95">
        <v>4439339</v>
      </c>
      <c r="AU1346" s="95">
        <v>3626854</v>
      </c>
      <c r="AV1346" s="95">
        <v>1231</v>
      </c>
      <c r="AW1346" s="95">
        <v>1183</v>
      </c>
      <c r="AX1346" s="72">
        <v>304.27</v>
      </c>
      <c r="AY1346" s="72">
        <v>250.12</v>
      </c>
      <c r="AZ1346" s="72">
        <v>554.39</v>
      </c>
      <c r="BA1346" s="95">
        <v>4246451</v>
      </c>
      <c r="BB1346" s="95">
        <v>3346552</v>
      </c>
      <c r="BC1346" s="95">
        <v>1163</v>
      </c>
      <c r="BD1346" s="95">
        <v>1115</v>
      </c>
      <c r="BE1346" s="72">
        <v>434.02</v>
      </c>
      <c r="BF1346" s="72">
        <v>299.54000000000002</v>
      </c>
      <c r="BG1346" s="72">
        <v>733.56</v>
      </c>
      <c r="BH1346" s="95">
        <v>5562406</v>
      </c>
      <c r="BI1346" s="95">
        <v>3659164</v>
      </c>
      <c r="BJ1346" s="95">
        <v>1068</v>
      </c>
      <c r="BK1346" s="95">
        <v>1018</v>
      </c>
      <c r="BL1346" s="72">
        <v>418.02</v>
      </c>
      <c r="BM1346" s="72">
        <v>305.26</v>
      </c>
      <c r="BN1346" s="72">
        <v>723.28</v>
      </c>
      <c r="BO1346" s="95">
        <v>5056338</v>
      </c>
      <c r="BP1346" s="95">
        <v>3483577</v>
      </c>
      <c r="BQ1346" s="95">
        <v>1008</v>
      </c>
      <c r="BR1346" s="95">
        <v>951</v>
      </c>
      <c r="BS1346" s="72">
        <v>322.88</v>
      </c>
      <c r="BT1346" s="72">
        <v>343.02</v>
      </c>
      <c r="BU1346" s="72">
        <v>665.9</v>
      </c>
      <c r="BV1346" s="95">
        <v>3514199.39</v>
      </c>
      <c r="BW1346" s="95">
        <v>3482342.34</v>
      </c>
      <c r="BX1346" s="95">
        <v>907</v>
      </c>
      <c r="BY1346" s="95">
        <v>846</v>
      </c>
      <c r="BZ1346" s="95">
        <v>1208</v>
      </c>
      <c r="CA1346" s="95">
        <v>1140</v>
      </c>
      <c r="CB1346" s="95">
        <v>1044</v>
      </c>
      <c r="CC1346" s="95">
        <v>981</v>
      </c>
      <c r="CD1346" s="95">
        <v>877</v>
      </c>
      <c r="CE1346" s="72">
        <v>650.75523149000003</v>
      </c>
      <c r="CF1346" s="72">
        <v>676.59346364999999</v>
      </c>
      <c r="CG1346" s="72">
        <v>712.40329333</v>
      </c>
      <c r="CH1346" s="72">
        <v>716.50152150999998</v>
      </c>
      <c r="CI1346" s="72">
        <v>731.52548966999996</v>
      </c>
      <c r="CJ1346" s="96">
        <v>0.85439190210000004</v>
      </c>
      <c r="CK1346" s="96">
        <v>0.81938420899999997</v>
      </c>
      <c r="CL1346" s="96">
        <v>1.0296976542</v>
      </c>
      <c r="CM1346" s="96">
        <v>1.0094605220999999</v>
      </c>
      <c r="CN1346" s="96">
        <v>0.91028953800000001</v>
      </c>
      <c r="CO1346" s="96">
        <v>0.89800853530000002</v>
      </c>
      <c r="CP1346" s="96">
        <v>1.0296614439</v>
      </c>
      <c r="CQ1346" s="96">
        <v>0.99584056389999998</v>
      </c>
      <c r="CR1346" s="96">
        <v>1.0339619956999999</v>
      </c>
      <c r="CS1346" s="95">
        <v>1125</v>
      </c>
      <c r="CT1346" s="95">
        <v>1104</v>
      </c>
      <c r="CU1346" s="95">
        <v>999</v>
      </c>
      <c r="CV1346" s="95">
        <v>944</v>
      </c>
      <c r="CW1346" s="95">
        <v>845</v>
      </c>
      <c r="CX1346" s="96">
        <v>0.89744745800000003</v>
      </c>
      <c r="CY1346" s="96">
        <v>0.904902702</v>
      </c>
      <c r="CZ1346" s="96">
        <v>0.89263431599999998</v>
      </c>
      <c r="DA1346" s="96">
        <v>0.88563455000000002</v>
      </c>
      <c r="DB1346" s="96">
        <v>0.90992562300000002</v>
      </c>
      <c r="DC1346">
        <v>2013</v>
      </c>
      <c r="DD1346" s="6">
        <v>1022.6</v>
      </c>
      <c r="DE1346" s="96">
        <v>1.8583218000000001E-3</v>
      </c>
      <c r="DF1346" s="72">
        <v>792.6</v>
      </c>
      <c r="DG1346" s="96">
        <v>1</v>
      </c>
      <c r="DH1346" s="72">
        <v>792.6</v>
      </c>
      <c r="DI1346" s="72">
        <v>727.94722681999997</v>
      </c>
      <c r="DJ1346" s="96">
        <v>1</v>
      </c>
      <c r="DK1346" s="72">
        <v>792.6</v>
      </c>
      <c r="DL1346" s="96">
        <v>1</v>
      </c>
      <c r="DM1346" s="72">
        <v>792.6</v>
      </c>
      <c r="DN1346" s="96">
        <v>1</v>
      </c>
      <c r="DO1346" s="96">
        <v>7.8009999999999998E-3</v>
      </c>
      <c r="DP1346" s="72">
        <v>6.18</v>
      </c>
      <c r="DQ1346" s="72">
        <v>786.42</v>
      </c>
      <c r="DR1346" t="s">
        <v>124</v>
      </c>
      <c r="DT1346" t="s">
        <v>904</v>
      </c>
    </row>
    <row r="1347" spans="1:124" x14ac:dyDescent="0.3">
      <c r="A1347" t="s">
        <v>920</v>
      </c>
      <c r="B1347">
        <v>24260</v>
      </c>
      <c r="C1347" s="95">
        <v>74114</v>
      </c>
      <c r="D1347" s="95">
        <v>360508748</v>
      </c>
      <c r="E1347" s="95">
        <v>66383</v>
      </c>
      <c r="F1347" s="95">
        <v>203838025</v>
      </c>
      <c r="G1347" s="95">
        <v>17394</v>
      </c>
      <c r="H1347" s="95">
        <v>73504421</v>
      </c>
      <c r="I1347" s="95">
        <v>14807</v>
      </c>
      <c r="J1347" s="95">
        <v>47774457</v>
      </c>
      <c r="K1347" s="95">
        <v>71311</v>
      </c>
      <c r="L1347" s="95">
        <v>363897532</v>
      </c>
      <c r="M1347" s="95">
        <v>63020</v>
      </c>
      <c r="N1347" s="95">
        <v>207613481</v>
      </c>
      <c r="O1347" s="95">
        <v>17653</v>
      </c>
      <c r="P1347" s="95">
        <v>90588783</v>
      </c>
      <c r="Q1347" s="95">
        <v>15044</v>
      </c>
      <c r="R1347" s="95">
        <v>50736999</v>
      </c>
      <c r="S1347" s="95">
        <v>69056</v>
      </c>
      <c r="T1347" s="95">
        <v>382256602</v>
      </c>
      <c r="U1347" s="95">
        <v>60006</v>
      </c>
      <c r="V1347" s="95">
        <v>214605987</v>
      </c>
      <c r="W1347" s="95">
        <v>17865</v>
      </c>
      <c r="X1347" s="95">
        <v>88965229</v>
      </c>
      <c r="Y1347" s="95">
        <v>15244</v>
      </c>
      <c r="Z1347" s="95">
        <v>54652717</v>
      </c>
      <c r="AA1347" s="95">
        <v>66287</v>
      </c>
      <c r="AB1347" s="95">
        <v>252857560</v>
      </c>
      <c r="AC1347" s="95">
        <v>56755</v>
      </c>
      <c r="AD1347" s="95">
        <v>188255251</v>
      </c>
      <c r="AE1347" s="95">
        <v>18233</v>
      </c>
      <c r="AF1347" s="95">
        <v>92824139</v>
      </c>
      <c r="AG1347" s="95">
        <v>15603</v>
      </c>
      <c r="AH1347" s="95">
        <v>59787890</v>
      </c>
      <c r="AI1347" s="95">
        <v>62854</v>
      </c>
      <c r="AJ1347" s="95">
        <v>238343838.25999999</v>
      </c>
      <c r="AK1347" s="95">
        <v>52886</v>
      </c>
      <c r="AL1347" s="95">
        <v>186376305.50999999</v>
      </c>
      <c r="AM1347" s="95">
        <v>19729</v>
      </c>
      <c r="AN1347" s="95">
        <v>93905187.549999997</v>
      </c>
      <c r="AO1347" s="95">
        <v>17132</v>
      </c>
      <c r="AP1347" s="95">
        <v>67632006.109999999</v>
      </c>
      <c r="AQ1347" s="72">
        <v>395.24</v>
      </c>
      <c r="AR1347" s="72">
        <v>258.25</v>
      </c>
      <c r="AS1347" s="72">
        <v>653.49</v>
      </c>
      <c r="AT1347" s="95">
        <v>434013169</v>
      </c>
      <c r="AU1347" s="95">
        <v>251612482</v>
      </c>
      <c r="AV1347" s="95">
        <v>91508</v>
      </c>
      <c r="AW1347" s="95">
        <v>81190</v>
      </c>
      <c r="AX1347" s="72">
        <v>425.72</v>
      </c>
      <c r="AY1347" s="72">
        <v>275.79000000000002</v>
      </c>
      <c r="AZ1347" s="72">
        <v>701.51</v>
      </c>
      <c r="BA1347" s="95">
        <v>454486315</v>
      </c>
      <c r="BB1347" s="95">
        <v>258350480</v>
      </c>
      <c r="BC1347" s="95">
        <v>88964</v>
      </c>
      <c r="BD1347" s="95">
        <v>78064</v>
      </c>
      <c r="BE1347" s="72">
        <v>451.77</v>
      </c>
      <c r="BF1347" s="72">
        <v>298.18</v>
      </c>
      <c r="BG1347" s="72">
        <v>749.95</v>
      </c>
      <c r="BH1347" s="95">
        <v>471221831</v>
      </c>
      <c r="BI1347" s="95">
        <v>269258704</v>
      </c>
      <c r="BJ1347" s="95">
        <v>86921</v>
      </c>
      <c r="BK1347" s="95">
        <v>75250</v>
      </c>
      <c r="BL1347" s="72">
        <v>340.83</v>
      </c>
      <c r="BM1347" s="72">
        <v>285.67</v>
      </c>
      <c r="BN1347" s="72">
        <v>626.5</v>
      </c>
      <c r="BO1347" s="95">
        <v>345681699</v>
      </c>
      <c r="BP1347" s="95">
        <v>248043141</v>
      </c>
      <c r="BQ1347" s="95">
        <v>84520</v>
      </c>
      <c r="BR1347" s="95">
        <v>72358</v>
      </c>
      <c r="BS1347" s="72">
        <v>335.27</v>
      </c>
      <c r="BT1347" s="72">
        <v>302.31</v>
      </c>
      <c r="BU1347" s="72">
        <v>637.58000000000004</v>
      </c>
      <c r="BV1347" s="95">
        <v>332249025.81</v>
      </c>
      <c r="BW1347" s="95">
        <v>254008311.62</v>
      </c>
      <c r="BX1347" s="95">
        <v>82583</v>
      </c>
      <c r="BY1347" s="95">
        <v>70018</v>
      </c>
      <c r="BZ1347" s="95">
        <v>86590</v>
      </c>
      <c r="CA1347" s="95">
        <v>83714</v>
      </c>
      <c r="CB1347" s="95">
        <v>81296</v>
      </c>
      <c r="CC1347" s="95">
        <v>78747</v>
      </c>
      <c r="CD1347" s="95">
        <v>76436</v>
      </c>
      <c r="CE1347" s="72">
        <v>650.75523149000003</v>
      </c>
      <c r="CF1347" s="72">
        <v>676.59346364999999</v>
      </c>
      <c r="CG1347" s="72">
        <v>712.40329333</v>
      </c>
      <c r="CH1347" s="72">
        <v>716.50152150999998</v>
      </c>
      <c r="CI1347" s="72">
        <v>731.52548966999996</v>
      </c>
      <c r="CJ1347" s="96">
        <v>1.0042024534</v>
      </c>
      <c r="CK1347" s="96">
        <v>1.0368264515000001</v>
      </c>
      <c r="CL1347" s="96">
        <v>1.0527042857</v>
      </c>
      <c r="CM1347" s="96">
        <v>0.87438753609999997</v>
      </c>
      <c r="CN1347" s="96">
        <v>0.87157591769999998</v>
      </c>
      <c r="CO1347" s="96">
        <v>0.92503071839999995</v>
      </c>
      <c r="CP1347" s="96">
        <v>1.0463861464999999</v>
      </c>
      <c r="CQ1347" s="96">
        <v>0.99584056389999998</v>
      </c>
      <c r="CR1347" s="96">
        <v>1.0507565517999999</v>
      </c>
      <c r="CS1347" s="95">
        <v>77795</v>
      </c>
      <c r="CT1347" s="95">
        <v>75435</v>
      </c>
      <c r="CU1347" s="95">
        <v>72808</v>
      </c>
      <c r="CV1347" s="95">
        <v>69675</v>
      </c>
      <c r="CW1347" s="95">
        <v>66785</v>
      </c>
      <c r="CX1347" s="96">
        <v>0.90487517200000001</v>
      </c>
      <c r="CY1347" s="96">
        <v>0.91449402099999999</v>
      </c>
      <c r="CZ1347" s="96">
        <v>0.92335391099999997</v>
      </c>
      <c r="DA1347" s="96">
        <v>0.93400487600000004</v>
      </c>
      <c r="DB1347" s="96">
        <v>0.95287599899999997</v>
      </c>
      <c r="DC1347">
        <v>2013</v>
      </c>
      <c r="DD1347" s="6">
        <v>75376</v>
      </c>
      <c r="DE1347" s="96">
        <v>1.0214946399999999E-2</v>
      </c>
      <c r="DF1347" s="72">
        <v>798.73</v>
      </c>
      <c r="DG1347" s="96">
        <v>1</v>
      </c>
      <c r="DH1347" s="72">
        <v>798.73</v>
      </c>
      <c r="DI1347" s="72">
        <v>797.45058263999999</v>
      </c>
      <c r="DJ1347" s="96">
        <v>1</v>
      </c>
      <c r="DK1347" s="72">
        <v>798.73</v>
      </c>
      <c r="DL1347" s="96">
        <v>1</v>
      </c>
      <c r="DM1347" s="72">
        <v>798.73</v>
      </c>
      <c r="DN1347" s="96">
        <v>0.88855979269999996</v>
      </c>
      <c r="DO1347" s="96">
        <v>2.7009999999999999E-2</v>
      </c>
      <c r="DP1347" s="72">
        <v>19.170000000000002</v>
      </c>
      <c r="DQ1347" s="72">
        <v>779.56</v>
      </c>
      <c r="DR1347" t="s">
        <v>920</v>
      </c>
      <c r="DT1347" t="s">
        <v>904</v>
      </c>
    </row>
    <row r="1348" spans="1:124" x14ac:dyDescent="0.3">
      <c r="A1348" t="s">
        <v>35</v>
      </c>
      <c r="B1348">
        <v>24270</v>
      </c>
      <c r="C1348" s="95">
        <v>2612</v>
      </c>
      <c r="D1348" s="95">
        <v>6693121</v>
      </c>
      <c r="E1348" s="95">
        <v>2492</v>
      </c>
      <c r="F1348" s="95">
        <v>5546080</v>
      </c>
      <c r="G1348" s="95">
        <v>313</v>
      </c>
      <c r="H1348" s="95">
        <v>908862</v>
      </c>
      <c r="I1348" s="95">
        <v>281</v>
      </c>
      <c r="J1348" s="95">
        <v>690251</v>
      </c>
      <c r="K1348" s="95">
        <v>2420</v>
      </c>
      <c r="L1348" s="95">
        <v>7176597</v>
      </c>
      <c r="M1348" s="95">
        <v>2294</v>
      </c>
      <c r="N1348" s="95">
        <v>5457349</v>
      </c>
      <c r="O1348" s="95">
        <v>338</v>
      </c>
      <c r="P1348" s="95">
        <v>1077153</v>
      </c>
      <c r="Q1348" s="95">
        <v>302</v>
      </c>
      <c r="R1348" s="95">
        <v>671428</v>
      </c>
      <c r="S1348" s="95">
        <v>2294</v>
      </c>
      <c r="T1348" s="95">
        <v>7135739</v>
      </c>
      <c r="U1348" s="95">
        <v>2160</v>
      </c>
      <c r="V1348" s="95">
        <v>5269325</v>
      </c>
      <c r="W1348" s="95">
        <v>338</v>
      </c>
      <c r="X1348" s="95">
        <v>1103963</v>
      </c>
      <c r="Y1348" s="95">
        <v>305</v>
      </c>
      <c r="Z1348" s="95">
        <v>782490</v>
      </c>
      <c r="AA1348" s="95">
        <v>2206</v>
      </c>
      <c r="AB1348" s="95">
        <v>5936943</v>
      </c>
      <c r="AC1348" s="95">
        <v>2074</v>
      </c>
      <c r="AD1348" s="95">
        <v>5557040</v>
      </c>
      <c r="AE1348" s="95">
        <v>328</v>
      </c>
      <c r="AF1348" s="95">
        <v>682704</v>
      </c>
      <c r="AG1348" s="95">
        <v>299</v>
      </c>
      <c r="AH1348" s="95">
        <v>778865</v>
      </c>
      <c r="AI1348" s="95">
        <v>2143</v>
      </c>
      <c r="AJ1348" s="95">
        <v>5583793.96</v>
      </c>
      <c r="AK1348" s="95">
        <v>2000</v>
      </c>
      <c r="AL1348" s="95">
        <v>5891000.4900000002</v>
      </c>
      <c r="AM1348" s="95">
        <v>310</v>
      </c>
      <c r="AN1348" s="95">
        <v>691909</v>
      </c>
      <c r="AO1348" s="95">
        <v>277</v>
      </c>
      <c r="AP1348" s="95">
        <v>748441.14</v>
      </c>
      <c r="AQ1348" s="72">
        <v>216.58</v>
      </c>
      <c r="AR1348" s="72">
        <v>187.41</v>
      </c>
      <c r="AS1348" s="72">
        <v>403.99</v>
      </c>
      <c r="AT1348" s="95">
        <v>7601983</v>
      </c>
      <c r="AU1348" s="95">
        <v>6236331</v>
      </c>
      <c r="AV1348" s="95">
        <v>2925</v>
      </c>
      <c r="AW1348" s="95">
        <v>2773</v>
      </c>
      <c r="AX1348" s="72">
        <v>249.39</v>
      </c>
      <c r="AY1348" s="72">
        <v>196.74</v>
      </c>
      <c r="AZ1348" s="72">
        <v>446.13</v>
      </c>
      <c r="BA1348" s="95">
        <v>8253750</v>
      </c>
      <c r="BB1348" s="95">
        <v>6128777</v>
      </c>
      <c r="BC1348" s="95">
        <v>2758</v>
      </c>
      <c r="BD1348" s="95">
        <v>2596</v>
      </c>
      <c r="BE1348" s="72">
        <v>260.88</v>
      </c>
      <c r="BF1348" s="72">
        <v>204.59</v>
      </c>
      <c r="BG1348" s="72">
        <v>465.47</v>
      </c>
      <c r="BH1348" s="95">
        <v>8239702</v>
      </c>
      <c r="BI1348" s="95">
        <v>6051815</v>
      </c>
      <c r="BJ1348" s="95">
        <v>2632</v>
      </c>
      <c r="BK1348" s="95">
        <v>2465</v>
      </c>
      <c r="BL1348" s="72">
        <v>217.69</v>
      </c>
      <c r="BM1348" s="72">
        <v>222.5</v>
      </c>
      <c r="BN1348" s="72">
        <v>440.19</v>
      </c>
      <c r="BO1348" s="95">
        <v>6619647</v>
      </c>
      <c r="BP1348" s="95">
        <v>6335905</v>
      </c>
      <c r="BQ1348" s="95">
        <v>2534</v>
      </c>
      <c r="BR1348" s="95">
        <v>2373</v>
      </c>
      <c r="BS1348" s="72">
        <v>213.2</v>
      </c>
      <c r="BT1348" s="72">
        <v>242.99</v>
      </c>
      <c r="BU1348" s="72">
        <v>456.19</v>
      </c>
      <c r="BV1348" s="95">
        <v>6275702.96</v>
      </c>
      <c r="BW1348" s="95">
        <v>6639441.6299999999</v>
      </c>
      <c r="BX1348" s="95">
        <v>2453</v>
      </c>
      <c r="BY1348" s="95">
        <v>2277</v>
      </c>
      <c r="BZ1348" s="95">
        <v>2853</v>
      </c>
      <c r="CA1348" s="95">
        <v>2680</v>
      </c>
      <c r="CB1348" s="95">
        <v>2552</v>
      </c>
      <c r="CC1348" s="95">
        <v>2458</v>
      </c>
      <c r="CD1348" s="95">
        <v>2367</v>
      </c>
      <c r="CE1348" s="72">
        <v>650.75523149000003</v>
      </c>
      <c r="CF1348" s="72">
        <v>676.59346364999999</v>
      </c>
      <c r="CG1348" s="72">
        <v>712.40329333</v>
      </c>
      <c r="CH1348" s="72">
        <v>716.50152150999998</v>
      </c>
      <c r="CI1348" s="72">
        <v>731.52548966999996</v>
      </c>
      <c r="CJ1348" s="96">
        <v>0.62080177069999998</v>
      </c>
      <c r="CK1348" s="96">
        <v>0.65937675129999995</v>
      </c>
      <c r="CL1348" s="96">
        <v>0.65337991049999999</v>
      </c>
      <c r="CM1348" s="96">
        <v>0.61436017480000005</v>
      </c>
      <c r="CN1348" s="96">
        <v>0.6236146333</v>
      </c>
      <c r="CO1348" s="96">
        <v>0.8753202632</v>
      </c>
      <c r="CP1348" s="96">
        <v>0.72465664829999998</v>
      </c>
      <c r="CQ1348" s="96">
        <v>0.99584056389999998</v>
      </c>
      <c r="CR1348" s="96">
        <v>0.72768329700000001</v>
      </c>
      <c r="CS1348" s="95">
        <v>2658</v>
      </c>
      <c r="CT1348" s="95">
        <v>2528</v>
      </c>
      <c r="CU1348" s="95">
        <v>2438</v>
      </c>
      <c r="CV1348" s="95">
        <v>2365</v>
      </c>
      <c r="CW1348" s="95">
        <v>2292</v>
      </c>
      <c r="CX1348" s="96">
        <v>0.85742453900000004</v>
      </c>
      <c r="CY1348" s="96">
        <v>0.86426698599999996</v>
      </c>
      <c r="CZ1348" s="96">
        <v>0.85754849399999999</v>
      </c>
      <c r="DA1348" s="96">
        <v>0.90397354699999999</v>
      </c>
      <c r="DB1348" s="96">
        <v>0.89760301899999995</v>
      </c>
      <c r="DC1348">
        <v>2013</v>
      </c>
      <c r="DD1348" s="6">
        <v>2496.8000000000002</v>
      </c>
      <c r="DE1348" s="96">
        <v>1.26396653E-2</v>
      </c>
      <c r="DF1348" s="72">
        <v>551.79</v>
      </c>
      <c r="DG1348" s="96">
        <v>1</v>
      </c>
      <c r="DH1348" s="72">
        <v>551.79</v>
      </c>
      <c r="DI1348" s="72">
        <v>551.79</v>
      </c>
      <c r="DJ1348" s="96">
        <v>1</v>
      </c>
      <c r="DK1348" s="72">
        <v>551.79</v>
      </c>
      <c r="DL1348" s="96">
        <v>1</v>
      </c>
      <c r="DM1348" s="72">
        <v>551.79</v>
      </c>
      <c r="DN1348" s="96">
        <v>0.79646898749999995</v>
      </c>
      <c r="DO1348" s="96">
        <v>3.0133E-2</v>
      </c>
      <c r="DP1348" s="72">
        <v>13.24</v>
      </c>
      <c r="DQ1348" s="72">
        <v>538.54999999999995</v>
      </c>
      <c r="DR1348" t="s">
        <v>35</v>
      </c>
      <c r="DT1348" t="s">
        <v>904</v>
      </c>
    </row>
    <row r="1349" spans="1:124" x14ac:dyDescent="0.3">
      <c r="A1349" t="s">
        <v>921</v>
      </c>
      <c r="B1349">
        <v>24280</v>
      </c>
      <c r="C1349" s="95">
        <v>3106</v>
      </c>
      <c r="D1349" s="95">
        <v>10152894</v>
      </c>
      <c r="E1349" s="95">
        <v>3017</v>
      </c>
      <c r="F1349" s="95">
        <v>8930544</v>
      </c>
      <c r="G1349" s="95">
        <v>435</v>
      </c>
      <c r="H1349" s="95">
        <v>979487</v>
      </c>
      <c r="I1349" s="95">
        <v>388</v>
      </c>
      <c r="J1349" s="95">
        <v>1102407</v>
      </c>
      <c r="K1349" s="95">
        <v>2988</v>
      </c>
      <c r="L1349" s="95">
        <v>10203793</v>
      </c>
      <c r="M1349" s="95">
        <v>2906</v>
      </c>
      <c r="N1349" s="95">
        <v>8749405</v>
      </c>
      <c r="O1349" s="95">
        <v>424</v>
      </c>
      <c r="P1349" s="95">
        <v>780106</v>
      </c>
      <c r="Q1349" s="95">
        <v>378</v>
      </c>
      <c r="R1349" s="95">
        <v>1069181</v>
      </c>
      <c r="S1349" s="95">
        <v>2721</v>
      </c>
      <c r="T1349" s="95">
        <v>9774157</v>
      </c>
      <c r="U1349" s="95">
        <v>2633</v>
      </c>
      <c r="V1349" s="95">
        <v>8376177</v>
      </c>
      <c r="W1349" s="95">
        <v>433</v>
      </c>
      <c r="X1349" s="95">
        <v>1295486</v>
      </c>
      <c r="Y1349" s="95">
        <v>388</v>
      </c>
      <c r="Z1349" s="95">
        <v>1140788</v>
      </c>
      <c r="AA1349" s="95">
        <v>2605</v>
      </c>
      <c r="AB1349" s="95">
        <v>8602926</v>
      </c>
      <c r="AC1349" s="95">
        <v>2509</v>
      </c>
      <c r="AD1349" s="95">
        <v>8446626</v>
      </c>
      <c r="AE1349" s="95">
        <v>431</v>
      </c>
      <c r="AF1349" s="95">
        <v>1442491</v>
      </c>
      <c r="AG1349" s="95">
        <v>388</v>
      </c>
      <c r="AH1349" s="95">
        <v>1429966</v>
      </c>
      <c r="AI1349" s="95">
        <v>2432</v>
      </c>
      <c r="AJ1349" s="95">
        <v>8420116.3800000008</v>
      </c>
      <c r="AK1349" s="95">
        <v>2328</v>
      </c>
      <c r="AL1349" s="95">
        <v>7955687.1799999997</v>
      </c>
      <c r="AM1349" s="95">
        <v>439</v>
      </c>
      <c r="AN1349" s="95">
        <v>1306296.02</v>
      </c>
      <c r="AO1349" s="95">
        <v>396</v>
      </c>
      <c r="AP1349" s="95">
        <v>1643187.4</v>
      </c>
      <c r="AQ1349" s="72">
        <v>261.99</v>
      </c>
      <c r="AR1349" s="72">
        <v>245.54</v>
      </c>
      <c r="AS1349" s="72">
        <v>507.53</v>
      </c>
      <c r="AT1349" s="95">
        <v>11132381</v>
      </c>
      <c r="AU1349" s="95">
        <v>10032951</v>
      </c>
      <c r="AV1349" s="95">
        <v>3541</v>
      </c>
      <c r="AW1349" s="95">
        <v>3405</v>
      </c>
      <c r="AX1349" s="72">
        <v>268.27</v>
      </c>
      <c r="AY1349" s="72">
        <v>249.15</v>
      </c>
      <c r="AZ1349" s="72">
        <v>517.41999999999996</v>
      </c>
      <c r="BA1349" s="95">
        <v>10983899</v>
      </c>
      <c r="BB1349" s="95">
        <v>9818586</v>
      </c>
      <c r="BC1349" s="95">
        <v>3412</v>
      </c>
      <c r="BD1349" s="95">
        <v>3284</v>
      </c>
      <c r="BE1349" s="72">
        <v>292.48</v>
      </c>
      <c r="BF1349" s="72">
        <v>262.52</v>
      </c>
      <c r="BG1349" s="72">
        <v>555</v>
      </c>
      <c r="BH1349" s="95">
        <v>11069643</v>
      </c>
      <c r="BI1349" s="95">
        <v>9516965</v>
      </c>
      <c r="BJ1349" s="95">
        <v>3154</v>
      </c>
      <c r="BK1349" s="95">
        <v>3021</v>
      </c>
      <c r="BL1349" s="72">
        <v>275.73</v>
      </c>
      <c r="BM1349" s="72">
        <v>284.10000000000002</v>
      </c>
      <c r="BN1349" s="72">
        <v>559.83000000000004</v>
      </c>
      <c r="BO1349" s="95">
        <v>10045417</v>
      </c>
      <c r="BP1349" s="95">
        <v>9876592</v>
      </c>
      <c r="BQ1349" s="95">
        <v>3036</v>
      </c>
      <c r="BR1349" s="95">
        <v>2897</v>
      </c>
      <c r="BS1349" s="72">
        <v>282.32</v>
      </c>
      <c r="BT1349" s="72">
        <v>293.64999999999998</v>
      </c>
      <c r="BU1349" s="72">
        <v>575.97</v>
      </c>
      <c r="BV1349" s="95">
        <v>9726412.4000000004</v>
      </c>
      <c r="BW1349" s="95">
        <v>9598874.5800000001</v>
      </c>
      <c r="BX1349" s="95">
        <v>2871</v>
      </c>
      <c r="BY1349" s="95">
        <v>2724</v>
      </c>
      <c r="BZ1349" s="95">
        <v>3476</v>
      </c>
      <c r="CA1349" s="95">
        <v>3350</v>
      </c>
      <c r="CB1349" s="95">
        <v>3090</v>
      </c>
      <c r="CC1349" s="95">
        <v>2970</v>
      </c>
      <c r="CD1349" s="95">
        <v>2799</v>
      </c>
      <c r="CE1349" s="72">
        <v>650.75523149000003</v>
      </c>
      <c r="CF1349" s="72">
        <v>676.59346364999999</v>
      </c>
      <c r="CG1349" s="72">
        <v>712.40329333</v>
      </c>
      <c r="CH1349" s="72">
        <v>716.50152150999998</v>
      </c>
      <c r="CI1349" s="72">
        <v>731.52548966999996</v>
      </c>
      <c r="CJ1349" s="96">
        <v>0.77990921229999999</v>
      </c>
      <c r="CK1349" s="96">
        <v>0.76474282979999997</v>
      </c>
      <c r="CL1349" s="96">
        <v>0.77905310829999996</v>
      </c>
      <c r="CM1349" s="96">
        <v>0.78133818730000004</v>
      </c>
      <c r="CN1349" s="96">
        <v>0.78735465559999995</v>
      </c>
      <c r="CO1349" s="96">
        <v>0.89385952359999998</v>
      </c>
      <c r="CP1349" s="96">
        <v>0.8709193985</v>
      </c>
      <c r="CQ1349" s="96">
        <v>0.99584056389999998</v>
      </c>
      <c r="CR1349" s="96">
        <v>0.87455693779999999</v>
      </c>
      <c r="CS1349" s="95">
        <v>3534</v>
      </c>
      <c r="CT1349" s="95">
        <v>3424</v>
      </c>
      <c r="CU1349" s="95">
        <v>3201</v>
      </c>
      <c r="CV1349" s="95">
        <v>3104</v>
      </c>
      <c r="CW1349" s="95">
        <v>2907</v>
      </c>
      <c r="CX1349" s="96">
        <v>0.88518184</v>
      </c>
      <c r="CY1349" s="96">
        <v>0.91056785100000004</v>
      </c>
      <c r="CZ1349" s="96">
        <v>0.89960266200000005</v>
      </c>
      <c r="DA1349" s="96">
        <v>0.88492064999999998</v>
      </c>
      <c r="DB1349" s="96">
        <v>0.88794968500000004</v>
      </c>
      <c r="DC1349">
        <v>2013</v>
      </c>
      <c r="DD1349" s="6">
        <v>3066.2</v>
      </c>
      <c r="DE1349" s="96">
        <v>2.1291032999999999E-3</v>
      </c>
      <c r="DF1349" s="72">
        <v>670.22</v>
      </c>
      <c r="DG1349" s="96">
        <v>1</v>
      </c>
      <c r="DH1349" s="72">
        <v>670.22</v>
      </c>
      <c r="DI1349" s="72">
        <v>727.94722681999997</v>
      </c>
      <c r="DJ1349" s="96">
        <v>1</v>
      </c>
      <c r="DK1349" s="72">
        <v>670.22</v>
      </c>
      <c r="DL1349" s="96">
        <v>1</v>
      </c>
      <c r="DM1349" s="72">
        <v>670.22</v>
      </c>
      <c r="DN1349" s="96">
        <v>1</v>
      </c>
      <c r="DO1349" s="96">
        <v>8.2819999999999994E-3</v>
      </c>
      <c r="DP1349" s="72">
        <v>5.55</v>
      </c>
      <c r="DQ1349" s="72">
        <v>664.67</v>
      </c>
      <c r="DR1349" t="s">
        <v>921</v>
      </c>
      <c r="DT1349" t="s">
        <v>904</v>
      </c>
    </row>
    <row r="1350" spans="1:124" x14ac:dyDescent="0.3">
      <c r="A1350" t="s">
        <v>922</v>
      </c>
      <c r="B1350">
        <v>24290</v>
      </c>
      <c r="C1350" s="95">
        <v>2266</v>
      </c>
      <c r="D1350" s="95">
        <v>11344621</v>
      </c>
      <c r="E1350" s="95">
        <v>2118</v>
      </c>
      <c r="F1350" s="95">
        <v>6238853</v>
      </c>
      <c r="G1350" s="95">
        <v>555</v>
      </c>
      <c r="H1350" s="95">
        <v>1904553</v>
      </c>
      <c r="I1350" s="95">
        <v>472</v>
      </c>
      <c r="J1350" s="95">
        <v>1635443</v>
      </c>
      <c r="K1350" s="95">
        <v>2091</v>
      </c>
      <c r="L1350" s="95">
        <v>10962889</v>
      </c>
      <c r="M1350" s="95">
        <v>1953</v>
      </c>
      <c r="N1350" s="95">
        <v>6320544</v>
      </c>
      <c r="O1350" s="95">
        <v>557</v>
      </c>
      <c r="P1350" s="95">
        <v>1769350</v>
      </c>
      <c r="Q1350" s="95">
        <v>458</v>
      </c>
      <c r="R1350" s="95">
        <v>1494891</v>
      </c>
      <c r="S1350" s="95">
        <v>2030</v>
      </c>
      <c r="T1350" s="95">
        <v>12129923</v>
      </c>
      <c r="U1350" s="95">
        <v>1867</v>
      </c>
      <c r="V1350" s="95">
        <v>7064227</v>
      </c>
      <c r="W1350" s="95">
        <v>582</v>
      </c>
      <c r="X1350" s="95">
        <v>2163487</v>
      </c>
      <c r="Y1350" s="95">
        <v>484</v>
      </c>
      <c r="Z1350" s="95">
        <v>1810051</v>
      </c>
      <c r="AA1350" s="95">
        <v>1852</v>
      </c>
      <c r="AB1350" s="95">
        <v>7496655</v>
      </c>
      <c r="AC1350" s="95">
        <v>1683</v>
      </c>
      <c r="AD1350" s="95">
        <v>5717763</v>
      </c>
      <c r="AE1350" s="95">
        <v>586</v>
      </c>
      <c r="AF1350" s="95">
        <v>2949674</v>
      </c>
      <c r="AG1350" s="95">
        <v>494</v>
      </c>
      <c r="AH1350" s="95">
        <v>1982680</v>
      </c>
      <c r="AI1350" s="95">
        <v>1772</v>
      </c>
      <c r="AJ1350" s="95">
        <v>8372707.2699999996</v>
      </c>
      <c r="AK1350" s="95">
        <v>1588</v>
      </c>
      <c r="AL1350" s="95">
        <v>6343207.5899999999</v>
      </c>
      <c r="AM1350" s="95">
        <v>572</v>
      </c>
      <c r="AN1350" s="95">
        <v>2895616.37</v>
      </c>
      <c r="AO1350" s="95">
        <v>479</v>
      </c>
      <c r="AP1350" s="95">
        <v>2266043.2799999998</v>
      </c>
      <c r="AQ1350" s="72">
        <v>391.39</v>
      </c>
      <c r="AR1350" s="72">
        <v>253.36</v>
      </c>
      <c r="AS1350" s="72">
        <v>644.75</v>
      </c>
      <c r="AT1350" s="95">
        <v>13249174</v>
      </c>
      <c r="AU1350" s="95">
        <v>7874296</v>
      </c>
      <c r="AV1350" s="95">
        <v>2821</v>
      </c>
      <c r="AW1350" s="95">
        <v>2590</v>
      </c>
      <c r="AX1350" s="72">
        <v>400.69</v>
      </c>
      <c r="AY1350" s="72">
        <v>270.13</v>
      </c>
      <c r="AZ1350" s="72">
        <v>670.82</v>
      </c>
      <c r="BA1350" s="95">
        <v>12732239</v>
      </c>
      <c r="BB1350" s="95">
        <v>7815435</v>
      </c>
      <c r="BC1350" s="95">
        <v>2648</v>
      </c>
      <c r="BD1350" s="95">
        <v>2411</v>
      </c>
      <c r="BE1350" s="72">
        <v>456.02</v>
      </c>
      <c r="BF1350" s="72">
        <v>314.56</v>
      </c>
      <c r="BG1350" s="72">
        <v>770.58</v>
      </c>
      <c r="BH1350" s="95">
        <v>14293410</v>
      </c>
      <c r="BI1350" s="95">
        <v>8874278</v>
      </c>
      <c r="BJ1350" s="95">
        <v>2612</v>
      </c>
      <c r="BK1350" s="95">
        <v>2351</v>
      </c>
      <c r="BL1350" s="72">
        <v>357.07</v>
      </c>
      <c r="BM1350" s="72">
        <v>294.77</v>
      </c>
      <c r="BN1350" s="72">
        <v>651.84</v>
      </c>
      <c r="BO1350" s="95">
        <v>10446329</v>
      </c>
      <c r="BP1350" s="95">
        <v>7700443</v>
      </c>
      <c r="BQ1350" s="95">
        <v>2438</v>
      </c>
      <c r="BR1350" s="95">
        <v>2177</v>
      </c>
      <c r="BS1350" s="72">
        <v>400.61</v>
      </c>
      <c r="BT1350" s="72">
        <v>347.09</v>
      </c>
      <c r="BU1350" s="72">
        <v>747.7</v>
      </c>
      <c r="BV1350" s="95">
        <v>11268323.640000001</v>
      </c>
      <c r="BW1350" s="95">
        <v>8609250.8699999992</v>
      </c>
      <c r="BX1350" s="95">
        <v>2344</v>
      </c>
      <c r="BY1350" s="95">
        <v>2067</v>
      </c>
      <c r="BZ1350" s="95">
        <v>2711</v>
      </c>
      <c r="CA1350" s="95">
        <v>2534</v>
      </c>
      <c r="CB1350" s="95">
        <v>2486</v>
      </c>
      <c r="CC1350" s="95">
        <v>2314</v>
      </c>
      <c r="CD1350" s="95">
        <v>2208</v>
      </c>
      <c r="CE1350" s="72">
        <v>650.75523149000003</v>
      </c>
      <c r="CF1350" s="72">
        <v>676.59346364999999</v>
      </c>
      <c r="CG1350" s="72">
        <v>712.40329333</v>
      </c>
      <c r="CH1350" s="72">
        <v>716.50152150999998</v>
      </c>
      <c r="CI1350" s="72">
        <v>731.52548966999996</v>
      </c>
      <c r="CJ1350" s="96">
        <v>0.99077190439999996</v>
      </c>
      <c r="CK1350" s="96">
        <v>0.9914668646</v>
      </c>
      <c r="CL1350" s="96">
        <v>1.0816626021</v>
      </c>
      <c r="CM1350" s="96">
        <v>0.90975382530000004</v>
      </c>
      <c r="CN1350" s="96">
        <v>1.0221106585999999</v>
      </c>
      <c r="CO1350" s="96">
        <v>0.92423105579999998</v>
      </c>
      <c r="CP1350" s="96">
        <v>1.0810642692000001</v>
      </c>
      <c r="CQ1350" s="96">
        <v>0.99584056389999998</v>
      </c>
      <c r="CR1350" s="96">
        <v>1.0855795134999999</v>
      </c>
      <c r="CS1350" s="95">
        <v>2691</v>
      </c>
      <c r="CT1350" s="95">
        <v>2628</v>
      </c>
      <c r="CU1350" s="95">
        <v>2528</v>
      </c>
      <c r="CV1350" s="95">
        <v>2370</v>
      </c>
      <c r="CW1350" s="95">
        <v>2310</v>
      </c>
      <c r="CX1350" s="96">
        <v>0.89394996699999996</v>
      </c>
      <c r="CY1350" s="96">
        <v>0.90214967999999995</v>
      </c>
      <c r="CZ1350" s="96">
        <v>0.95376187400000001</v>
      </c>
      <c r="DA1350" s="96">
        <v>0.93527340599999997</v>
      </c>
      <c r="DB1350" s="96">
        <v>0.94098083399999999</v>
      </c>
      <c r="DC1350">
        <v>2013</v>
      </c>
      <c r="DD1350" s="6">
        <v>2319.1999999999998</v>
      </c>
      <c r="DE1350" s="96">
        <v>2.9451183000000001E-3</v>
      </c>
      <c r="DF1350" s="72">
        <v>831.26</v>
      </c>
      <c r="DG1350" s="96">
        <v>1</v>
      </c>
      <c r="DH1350" s="72">
        <v>831.26</v>
      </c>
      <c r="DI1350" s="72">
        <v>797.45058263999999</v>
      </c>
      <c r="DJ1350" s="96">
        <v>1</v>
      </c>
      <c r="DK1350" s="72">
        <v>831.26</v>
      </c>
      <c r="DL1350" s="96">
        <v>1</v>
      </c>
      <c r="DM1350" s="72">
        <v>831.26</v>
      </c>
      <c r="DN1350" s="96">
        <v>1</v>
      </c>
      <c r="DO1350" s="96">
        <v>1.1809E-2</v>
      </c>
      <c r="DP1350" s="72">
        <v>9.82</v>
      </c>
      <c r="DQ1350" s="72">
        <v>821.44</v>
      </c>
      <c r="DR1350" t="s">
        <v>922</v>
      </c>
      <c r="DT1350" t="s">
        <v>904</v>
      </c>
    </row>
    <row r="1351" spans="1:124" x14ac:dyDescent="0.3">
      <c r="A1351" t="s">
        <v>923</v>
      </c>
      <c r="B1351">
        <v>24300</v>
      </c>
      <c r="C1351" s="95">
        <v>6381</v>
      </c>
      <c r="D1351" s="95">
        <v>23667420</v>
      </c>
      <c r="E1351" s="95">
        <v>6201</v>
      </c>
      <c r="F1351" s="95">
        <v>17319587</v>
      </c>
      <c r="G1351" s="95">
        <v>1298</v>
      </c>
      <c r="H1351" s="95">
        <v>3246806</v>
      </c>
      <c r="I1351" s="95">
        <v>1121</v>
      </c>
      <c r="J1351" s="95">
        <v>3463070</v>
      </c>
      <c r="K1351" s="95">
        <v>6012</v>
      </c>
      <c r="L1351" s="95">
        <v>24625180</v>
      </c>
      <c r="M1351" s="95">
        <v>5812</v>
      </c>
      <c r="N1351" s="95">
        <v>17029822</v>
      </c>
      <c r="O1351" s="95">
        <v>1319</v>
      </c>
      <c r="P1351" s="95">
        <v>3194713</v>
      </c>
      <c r="Q1351" s="95">
        <v>1149</v>
      </c>
      <c r="R1351" s="95">
        <v>3549969</v>
      </c>
      <c r="S1351" s="95">
        <v>5718</v>
      </c>
      <c r="T1351" s="95">
        <v>23837614</v>
      </c>
      <c r="U1351" s="95">
        <v>5517</v>
      </c>
      <c r="V1351" s="95">
        <v>17979708</v>
      </c>
      <c r="W1351" s="95">
        <v>1355</v>
      </c>
      <c r="X1351" s="95">
        <v>4278637</v>
      </c>
      <c r="Y1351" s="95">
        <v>1171</v>
      </c>
      <c r="Z1351" s="95">
        <v>4094249</v>
      </c>
      <c r="AA1351" s="95">
        <v>5592</v>
      </c>
      <c r="AB1351" s="95">
        <v>19264632</v>
      </c>
      <c r="AC1351" s="95">
        <v>5388</v>
      </c>
      <c r="AD1351" s="95">
        <v>17653601</v>
      </c>
      <c r="AE1351" s="95">
        <v>1320</v>
      </c>
      <c r="AF1351" s="95">
        <v>3495553</v>
      </c>
      <c r="AG1351" s="95">
        <v>1145</v>
      </c>
      <c r="AH1351" s="95">
        <v>3903698</v>
      </c>
      <c r="AI1351" s="95">
        <v>5276</v>
      </c>
      <c r="AJ1351" s="95">
        <v>17181404.129999999</v>
      </c>
      <c r="AK1351" s="95">
        <v>5050</v>
      </c>
      <c r="AL1351" s="95">
        <v>17687897.649999999</v>
      </c>
      <c r="AM1351" s="95">
        <v>1350</v>
      </c>
      <c r="AN1351" s="95">
        <v>3383512.98</v>
      </c>
      <c r="AO1351" s="95">
        <v>1164</v>
      </c>
      <c r="AP1351" s="95">
        <v>3944853</v>
      </c>
      <c r="AQ1351" s="72">
        <v>292.08</v>
      </c>
      <c r="AR1351" s="72">
        <v>236.53</v>
      </c>
      <c r="AS1351" s="72">
        <v>528.61</v>
      </c>
      <c r="AT1351" s="95">
        <v>26914226</v>
      </c>
      <c r="AU1351" s="95">
        <v>20782657</v>
      </c>
      <c r="AV1351" s="95">
        <v>7679</v>
      </c>
      <c r="AW1351" s="95">
        <v>7322</v>
      </c>
      <c r="AX1351" s="72">
        <v>316.24</v>
      </c>
      <c r="AY1351" s="72">
        <v>246.37</v>
      </c>
      <c r="AZ1351" s="72">
        <v>562.61</v>
      </c>
      <c r="BA1351" s="95">
        <v>27819893</v>
      </c>
      <c r="BB1351" s="95">
        <v>20579791</v>
      </c>
      <c r="BC1351" s="95">
        <v>7331</v>
      </c>
      <c r="BD1351" s="95">
        <v>6961</v>
      </c>
      <c r="BE1351" s="72">
        <v>331.26</v>
      </c>
      <c r="BF1351" s="72">
        <v>275.04000000000002</v>
      </c>
      <c r="BG1351" s="72">
        <v>606.29999999999995</v>
      </c>
      <c r="BH1351" s="95">
        <v>28116251</v>
      </c>
      <c r="BI1351" s="95">
        <v>22073957</v>
      </c>
      <c r="BJ1351" s="95">
        <v>7073</v>
      </c>
      <c r="BK1351" s="95">
        <v>6688</v>
      </c>
      <c r="BL1351" s="72">
        <v>274.39999999999998</v>
      </c>
      <c r="BM1351" s="72">
        <v>274.98</v>
      </c>
      <c r="BN1351" s="72">
        <v>549.38</v>
      </c>
      <c r="BO1351" s="95">
        <v>22760185</v>
      </c>
      <c r="BP1351" s="95">
        <v>21557299</v>
      </c>
      <c r="BQ1351" s="95">
        <v>6912</v>
      </c>
      <c r="BR1351" s="95">
        <v>6533</v>
      </c>
      <c r="BS1351" s="72">
        <v>258.64</v>
      </c>
      <c r="BT1351" s="72">
        <v>290.11</v>
      </c>
      <c r="BU1351" s="72">
        <v>548.75</v>
      </c>
      <c r="BV1351" s="95">
        <v>20564917.109999999</v>
      </c>
      <c r="BW1351" s="95">
        <v>21632750.649999999</v>
      </c>
      <c r="BX1351" s="95">
        <v>6626</v>
      </c>
      <c r="BY1351" s="95">
        <v>6214</v>
      </c>
      <c r="BZ1351" s="95">
        <v>7509</v>
      </c>
      <c r="CA1351" s="95">
        <v>7152</v>
      </c>
      <c r="CB1351" s="95">
        <v>6887</v>
      </c>
      <c r="CC1351" s="95">
        <v>6732</v>
      </c>
      <c r="CD1351" s="95">
        <v>6424</v>
      </c>
      <c r="CE1351" s="72">
        <v>650.75523149000003</v>
      </c>
      <c r="CF1351" s="72">
        <v>676.59346364999999</v>
      </c>
      <c r="CG1351" s="72">
        <v>712.40329333</v>
      </c>
      <c r="CH1351" s="72">
        <v>716.50152150999998</v>
      </c>
      <c r="CI1351" s="72">
        <v>731.52548966999996</v>
      </c>
      <c r="CJ1351" s="96">
        <v>0.81230234410000002</v>
      </c>
      <c r="CK1351" s="96">
        <v>0.83153330650000001</v>
      </c>
      <c r="CL1351" s="96">
        <v>0.85106288200000002</v>
      </c>
      <c r="CM1351" s="96">
        <v>0.76675343110000005</v>
      </c>
      <c r="CN1351" s="96">
        <v>0.75014474239999995</v>
      </c>
      <c r="CO1351" s="96">
        <v>0.85138035850000005</v>
      </c>
      <c r="CP1351" s="96">
        <v>0.94242171929999996</v>
      </c>
      <c r="CQ1351" s="96">
        <v>0.99584056389999998</v>
      </c>
      <c r="CR1351" s="96">
        <v>0.94635789989999997</v>
      </c>
      <c r="CS1351" s="95">
        <v>7169</v>
      </c>
      <c r="CT1351" s="95">
        <v>6917</v>
      </c>
      <c r="CU1351" s="95">
        <v>6680</v>
      </c>
      <c r="CV1351" s="95">
        <v>6645</v>
      </c>
      <c r="CW1351" s="95">
        <v>6316</v>
      </c>
      <c r="CX1351" s="96">
        <v>0.85477825699999999</v>
      </c>
      <c r="CY1351" s="96">
        <v>0.84713882600000001</v>
      </c>
      <c r="CZ1351" s="96">
        <v>0.85268074199999999</v>
      </c>
      <c r="DA1351" s="96">
        <v>0.85060879099999998</v>
      </c>
      <c r="DB1351" s="96">
        <v>0.85160512899999996</v>
      </c>
      <c r="DC1351">
        <v>2013</v>
      </c>
      <c r="DD1351" s="6">
        <v>6743.6</v>
      </c>
      <c r="DE1351" s="96">
        <v>2.0474960000000002E-3</v>
      </c>
      <c r="DF1351" s="72">
        <v>725.31</v>
      </c>
      <c r="DG1351" s="96">
        <v>1</v>
      </c>
      <c r="DH1351" s="72">
        <v>725.31</v>
      </c>
      <c r="DI1351" s="72">
        <v>727.94722681999997</v>
      </c>
      <c r="DJ1351" s="96">
        <v>1</v>
      </c>
      <c r="DK1351" s="72">
        <v>725.31</v>
      </c>
      <c r="DL1351" s="96">
        <v>1</v>
      </c>
      <c r="DM1351" s="72">
        <v>725.31</v>
      </c>
      <c r="DN1351" s="96">
        <v>1</v>
      </c>
      <c r="DO1351" s="96">
        <v>7.8949999999999992E-3</v>
      </c>
      <c r="DP1351" s="72">
        <v>5.73</v>
      </c>
      <c r="DQ1351" s="72">
        <v>719.58</v>
      </c>
      <c r="DR1351" t="s">
        <v>923</v>
      </c>
      <c r="DT1351" t="s">
        <v>904</v>
      </c>
    </row>
    <row r="1352" spans="1:124" x14ac:dyDescent="0.3">
      <c r="A1352" t="s">
        <v>36</v>
      </c>
      <c r="B1352">
        <v>24310</v>
      </c>
      <c r="C1352" s="95">
        <v>1783</v>
      </c>
      <c r="D1352" s="95">
        <v>5154670</v>
      </c>
      <c r="E1352" s="95">
        <v>1710</v>
      </c>
      <c r="F1352" s="95">
        <v>4552685</v>
      </c>
      <c r="G1352" s="95">
        <v>167</v>
      </c>
      <c r="H1352" s="95">
        <v>338141</v>
      </c>
      <c r="I1352" s="95">
        <v>152</v>
      </c>
      <c r="J1352" s="95">
        <v>454872</v>
      </c>
      <c r="K1352" s="95">
        <v>1733</v>
      </c>
      <c r="L1352" s="95">
        <v>5917389</v>
      </c>
      <c r="M1352" s="95">
        <v>1658</v>
      </c>
      <c r="N1352" s="95">
        <v>5205668</v>
      </c>
      <c r="O1352" s="95">
        <v>187</v>
      </c>
      <c r="P1352" s="95">
        <v>888776</v>
      </c>
      <c r="Q1352" s="95">
        <v>169</v>
      </c>
      <c r="R1352" s="95">
        <v>565388</v>
      </c>
      <c r="S1352" s="95">
        <v>1705</v>
      </c>
      <c r="T1352" s="95">
        <v>6399427</v>
      </c>
      <c r="U1352" s="95">
        <v>1630</v>
      </c>
      <c r="V1352" s="95">
        <v>5190751</v>
      </c>
      <c r="W1352" s="95">
        <v>186</v>
      </c>
      <c r="X1352" s="95">
        <v>1149307</v>
      </c>
      <c r="Y1352" s="95">
        <v>173</v>
      </c>
      <c r="Z1352" s="95">
        <v>628303</v>
      </c>
      <c r="AA1352" s="95">
        <v>1691</v>
      </c>
      <c r="AB1352" s="95">
        <v>5736795</v>
      </c>
      <c r="AC1352" s="95">
        <v>1609</v>
      </c>
      <c r="AD1352" s="95">
        <v>5244382</v>
      </c>
      <c r="AE1352" s="95">
        <v>170</v>
      </c>
      <c r="AF1352" s="95">
        <v>529473</v>
      </c>
      <c r="AG1352" s="95">
        <v>156</v>
      </c>
      <c r="AH1352" s="95">
        <v>614697</v>
      </c>
      <c r="AI1352" s="95">
        <v>1659</v>
      </c>
      <c r="AJ1352" s="95">
        <v>6775673.4500000002</v>
      </c>
      <c r="AK1352" s="95">
        <v>1560</v>
      </c>
      <c r="AL1352" s="95">
        <v>5891846.6500000004</v>
      </c>
      <c r="AM1352" s="95">
        <v>175</v>
      </c>
      <c r="AN1352" s="95">
        <v>494555</v>
      </c>
      <c r="AO1352" s="95">
        <v>163</v>
      </c>
      <c r="AP1352" s="95">
        <v>565247.48</v>
      </c>
      <c r="AQ1352" s="72">
        <v>234.74</v>
      </c>
      <c r="AR1352" s="72">
        <v>224.11</v>
      </c>
      <c r="AS1352" s="72">
        <v>458.85</v>
      </c>
      <c r="AT1352" s="95">
        <v>5492811</v>
      </c>
      <c r="AU1352" s="95">
        <v>5007557</v>
      </c>
      <c r="AV1352" s="95">
        <v>1950</v>
      </c>
      <c r="AW1352" s="95">
        <v>1862</v>
      </c>
      <c r="AX1352" s="72">
        <v>295.41000000000003</v>
      </c>
      <c r="AY1352" s="72">
        <v>263.23</v>
      </c>
      <c r="AZ1352" s="72">
        <v>558.64</v>
      </c>
      <c r="BA1352" s="95">
        <v>6806165</v>
      </c>
      <c r="BB1352" s="95">
        <v>5771056</v>
      </c>
      <c r="BC1352" s="95">
        <v>1920</v>
      </c>
      <c r="BD1352" s="95">
        <v>1827</v>
      </c>
      <c r="BE1352" s="72">
        <v>332.66</v>
      </c>
      <c r="BF1352" s="72">
        <v>268.95</v>
      </c>
      <c r="BG1352" s="72">
        <v>601.61</v>
      </c>
      <c r="BH1352" s="95">
        <v>7548734</v>
      </c>
      <c r="BI1352" s="95">
        <v>5819054</v>
      </c>
      <c r="BJ1352" s="95">
        <v>1891</v>
      </c>
      <c r="BK1352" s="95">
        <v>1803</v>
      </c>
      <c r="BL1352" s="72">
        <v>280.60000000000002</v>
      </c>
      <c r="BM1352" s="72">
        <v>276.63</v>
      </c>
      <c r="BN1352" s="72">
        <v>557.23</v>
      </c>
      <c r="BO1352" s="95">
        <v>6266268</v>
      </c>
      <c r="BP1352" s="95">
        <v>5859079</v>
      </c>
      <c r="BQ1352" s="95">
        <v>1861</v>
      </c>
      <c r="BR1352" s="95">
        <v>1765</v>
      </c>
      <c r="BS1352" s="72">
        <v>330.34</v>
      </c>
      <c r="BT1352" s="72">
        <v>312.3</v>
      </c>
      <c r="BU1352" s="72">
        <v>642.64</v>
      </c>
      <c r="BV1352" s="95">
        <v>7270228.4500000002</v>
      </c>
      <c r="BW1352" s="95">
        <v>6457094.1299999999</v>
      </c>
      <c r="BX1352" s="95">
        <v>1834</v>
      </c>
      <c r="BY1352" s="95">
        <v>1723</v>
      </c>
      <c r="BZ1352" s="95">
        <v>1908</v>
      </c>
      <c r="CA1352" s="95">
        <v>1875</v>
      </c>
      <c r="CB1352" s="95">
        <v>1849</v>
      </c>
      <c r="CC1352" s="95">
        <v>1815</v>
      </c>
      <c r="CD1352" s="95">
        <v>1780</v>
      </c>
      <c r="CE1352" s="72">
        <v>650.75523149000003</v>
      </c>
      <c r="CF1352" s="72">
        <v>676.59346364999999</v>
      </c>
      <c r="CG1352" s="72">
        <v>712.40329333</v>
      </c>
      <c r="CH1352" s="72">
        <v>716.50152150999998</v>
      </c>
      <c r="CI1352" s="72">
        <v>731.52548966999996</v>
      </c>
      <c r="CJ1352" s="96">
        <v>0.70510382059999999</v>
      </c>
      <c r="CK1352" s="96">
        <v>0.82566567670000002</v>
      </c>
      <c r="CL1352" s="96">
        <v>0.84447953239999995</v>
      </c>
      <c r="CM1352" s="96">
        <v>0.77770944409999998</v>
      </c>
      <c r="CN1352" s="96">
        <v>0.87849296990000003</v>
      </c>
      <c r="CO1352" s="96">
        <v>0.84899186760000001</v>
      </c>
      <c r="CP1352" s="96">
        <v>0.94970319439999995</v>
      </c>
      <c r="CQ1352" s="96">
        <v>0.99584056389999998</v>
      </c>
      <c r="CR1352" s="96">
        <v>0.95366978729999996</v>
      </c>
      <c r="CS1352" s="95">
        <v>1916</v>
      </c>
      <c r="CT1352" s="95">
        <v>1855</v>
      </c>
      <c r="CU1352" s="95">
        <v>1794</v>
      </c>
      <c r="CV1352" s="95">
        <v>1759</v>
      </c>
      <c r="CW1352" s="95">
        <v>1684</v>
      </c>
      <c r="CX1352" s="96">
        <v>0.84223696400000003</v>
      </c>
      <c r="CY1352" s="96">
        <v>0.84325192100000002</v>
      </c>
      <c r="CZ1352" s="96">
        <v>0.84987469299999996</v>
      </c>
      <c r="DA1352" s="96">
        <v>0.85892622299999999</v>
      </c>
      <c r="DB1352" s="96">
        <v>0.85168288700000006</v>
      </c>
      <c r="DC1352">
        <v>2013</v>
      </c>
      <c r="DD1352" s="6">
        <v>1796</v>
      </c>
      <c r="DE1352" s="96">
        <v>3.8556596999999998E-3</v>
      </c>
      <c r="DF1352" s="72">
        <v>729.59</v>
      </c>
      <c r="DG1352" s="96">
        <v>1</v>
      </c>
      <c r="DH1352" s="72">
        <v>729.59</v>
      </c>
      <c r="DI1352" s="72">
        <v>727.94722681999997</v>
      </c>
      <c r="DJ1352" s="96">
        <v>1</v>
      </c>
      <c r="DK1352" s="72">
        <v>729.59</v>
      </c>
      <c r="DL1352" s="96">
        <v>1</v>
      </c>
      <c r="DM1352" s="72">
        <v>729.59</v>
      </c>
      <c r="DN1352" s="96">
        <v>1</v>
      </c>
      <c r="DO1352" s="96">
        <v>1.2725999999999999E-2</v>
      </c>
      <c r="DP1352" s="72">
        <v>9.2799999999999994</v>
      </c>
      <c r="DQ1352" s="72">
        <v>720.31</v>
      </c>
      <c r="DR1352" t="s">
        <v>36</v>
      </c>
      <c r="DT1352" t="s">
        <v>904</v>
      </c>
    </row>
    <row r="1353" spans="1:124" x14ac:dyDescent="0.3">
      <c r="A1353" t="s">
        <v>924</v>
      </c>
      <c r="B1353">
        <v>24320</v>
      </c>
      <c r="C1353" s="95">
        <v>1538</v>
      </c>
      <c r="D1353" s="95">
        <v>6307150</v>
      </c>
      <c r="E1353" s="95">
        <v>1450</v>
      </c>
      <c r="F1353" s="95">
        <v>4459164</v>
      </c>
      <c r="G1353" s="95">
        <v>356</v>
      </c>
      <c r="H1353" s="95">
        <v>1056948</v>
      </c>
      <c r="I1353" s="95">
        <v>291</v>
      </c>
      <c r="J1353" s="95">
        <v>965334</v>
      </c>
      <c r="K1353" s="95">
        <v>1434</v>
      </c>
      <c r="L1353" s="95">
        <v>6253787</v>
      </c>
      <c r="M1353" s="95">
        <v>1346</v>
      </c>
      <c r="N1353" s="95">
        <v>4528877</v>
      </c>
      <c r="O1353" s="95">
        <v>355</v>
      </c>
      <c r="P1353" s="95">
        <v>920767</v>
      </c>
      <c r="Q1353" s="95">
        <v>289</v>
      </c>
      <c r="R1353" s="95">
        <v>793295</v>
      </c>
      <c r="S1353" s="95">
        <v>1335</v>
      </c>
      <c r="T1353" s="95">
        <v>7357380</v>
      </c>
      <c r="U1353" s="95">
        <v>1243</v>
      </c>
      <c r="V1353" s="95">
        <v>4810345</v>
      </c>
      <c r="W1353" s="95">
        <v>342</v>
      </c>
      <c r="X1353" s="95">
        <v>727417</v>
      </c>
      <c r="Y1353" s="95">
        <v>279</v>
      </c>
      <c r="Z1353" s="95">
        <v>994006</v>
      </c>
      <c r="AA1353" s="95">
        <v>1253</v>
      </c>
      <c r="AB1353" s="95">
        <v>5861788</v>
      </c>
      <c r="AC1353" s="95">
        <v>1157</v>
      </c>
      <c r="AD1353" s="95">
        <v>4041339</v>
      </c>
      <c r="AE1353" s="95">
        <v>341</v>
      </c>
      <c r="AF1353" s="95">
        <v>1283471</v>
      </c>
      <c r="AG1353" s="95">
        <v>281</v>
      </c>
      <c r="AH1353" s="95">
        <v>1084451</v>
      </c>
      <c r="AI1353" s="95">
        <v>1220</v>
      </c>
      <c r="AJ1353" s="95">
        <v>4913235.87</v>
      </c>
      <c r="AK1353" s="95">
        <v>1111</v>
      </c>
      <c r="AL1353" s="95">
        <v>4127692.51</v>
      </c>
      <c r="AM1353" s="95">
        <v>363</v>
      </c>
      <c r="AN1353" s="95">
        <v>1325491.3899999999</v>
      </c>
      <c r="AO1353" s="95">
        <v>303</v>
      </c>
      <c r="AP1353" s="95">
        <v>1169309.96</v>
      </c>
      <c r="AQ1353" s="72">
        <v>324.01</v>
      </c>
      <c r="AR1353" s="72">
        <v>259.64</v>
      </c>
      <c r="AS1353" s="72">
        <v>583.65</v>
      </c>
      <c r="AT1353" s="95">
        <v>7364098</v>
      </c>
      <c r="AU1353" s="95">
        <v>5424498</v>
      </c>
      <c r="AV1353" s="95">
        <v>1894</v>
      </c>
      <c r="AW1353" s="95">
        <v>1741</v>
      </c>
      <c r="AX1353" s="72">
        <v>334.2</v>
      </c>
      <c r="AY1353" s="72">
        <v>271.26</v>
      </c>
      <c r="AZ1353" s="72">
        <v>605.46</v>
      </c>
      <c r="BA1353" s="95">
        <v>7174554</v>
      </c>
      <c r="BB1353" s="95">
        <v>5322172</v>
      </c>
      <c r="BC1353" s="95">
        <v>1789</v>
      </c>
      <c r="BD1353" s="95">
        <v>1635</v>
      </c>
      <c r="BE1353" s="72">
        <v>401.75</v>
      </c>
      <c r="BF1353" s="72">
        <v>317.8</v>
      </c>
      <c r="BG1353" s="72">
        <v>719.55</v>
      </c>
      <c r="BH1353" s="95">
        <v>8084797</v>
      </c>
      <c r="BI1353" s="95">
        <v>5804351</v>
      </c>
      <c r="BJ1353" s="95">
        <v>1677</v>
      </c>
      <c r="BK1353" s="95">
        <v>1522</v>
      </c>
      <c r="BL1353" s="72">
        <v>373.55</v>
      </c>
      <c r="BM1353" s="72">
        <v>297.04000000000002</v>
      </c>
      <c r="BN1353" s="72">
        <v>670.59</v>
      </c>
      <c r="BO1353" s="95">
        <v>7145259</v>
      </c>
      <c r="BP1353" s="95">
        <v>5125790</v>
      </c>
      <c r="BQ1353" s="95">
        <v>1594</v>
      </c>
      <c r="BR1353" s="95">
        <v>1438</v>
      </c>
      <c r="BS1353" s="72">
        <v>328.42</v>
      </c>
      <c r="BT1353" s="72">
        <v>312.18</v>
      </c>
      <c r="BU1353" s="72">
        <v>640.6</v>
      </c>
      <c r="BV1353" s="95">
        <v>6238727.2599999998</v>
      </c>
      <c r="BW1353" s="95">
        <v>5297002.47</v>
      </c>
      <c r="BX1353" s="95">
        <v>1583</v>
      </c>
      <c r="BY1353" s="95">
        <v>1414</v>
      </c>
      <c r="BZ1353" s="95">
        <v>1821</v>
      </c>
      <c r="CA1353" s="95">
        <v>1715</v>
      </c>
      <c r="CB1353" s="95">
        <v>1602</v>
      </c>
      <c r="CC1353" s="95">
        <v>1520</v>
      </c>
      <c r="CD1353" s="95">
        <v>1500</v>
      </c>
      <c r="CE1353" s="72">
        <v>650.75523149000003</v>
      </c>
      <c r="CF1353" s="72">
        <v>676.59346364999999</v>
      </c>
      <c r="CG1353" s="72">
        <v>712.40329333</v>
      </c>
      <c r="CH1353" s="72">
        <v>716.50152150999998</v>
      </c>
      <c r="CI1353" s="72">
        <v>731.52548966999996</v>
      </c>
      <c r="CJ1353" s="96">
        <v>0.89688099570000002</v>
      </c>
      <c r="CK1353" s="96">
        <v>0.89486528099999996</v>
      </c>
      <c r="CL1353" s="96">
        <v>1.0100318270999999</v>
      </c>
      <c r="CM1353" s="96">
        <v>0.93592264619999999</v>
      </c>
      <c r="CN1353" s="96">
        <v>0.87570427699999998</v>
      </c>
      <c r="CO1353" s="96">
        <v>0.86380717740000001</v>
      </c>
      <c r="CP1353" s="96">
        <v>1.0681562153999999</v>
      </c>
      <c r="CQ1353" s="96">
        <v>0.99584056389999998</v>
      </c>
      <c r="CR1353" s="96">
        <v>1.0726175469999999</v>
      </c>
      <c r="CS1353" s="95">
        <v>1824</v>
      </c>
      <c r="CT1353" s="95">
        <v>1746</v>
      </c>
      <c r="CU1353" s="95">
        <v>1658</v>
      </c>
      <c r="CV1353" s="95">
        <v>1579</v>
      </c>
      <c r="CW1353" s="95">
        <v>1526</v>
      </c>
      <c r="CX1353" s="96">
        <v>0.83748906599999995</v>
      </c>
      <c r="CY1353" s="96">
        <v>0.85996108699999996</v>
      </c>
      <c r="CZ1353" s="96">
        <v>0.87395534399999997</v>
      </c>
      <c r="DA1353" s="96">
        <v>0.88497370900000005</v>
      </c>
      <c r="DB1353" s="96">
        <v>0.86673764600000003</v>
      </c>
      <c r="DC1353">
        <v>2013</v>
      </c>
      <c r="DD1353" s="6">
        <v>1550</v>
      </c>
      <c r="DE1353" s="96">
        <v>2.7449242000000002E-3</v>
      </c>
      <c r="DF1353" s="72">
        <v>821.5</v>
      </c>
      <c r="DG1353" s="96">
        <v>1</v>
      </c>
      <c r="DH1353" s="72">
        <v>821.5</v>
      </c>
      <c r="DI1353" s="72">
        <v>727.94722681999997</v>
      </c>
      <c r="DJ1353" s="96">
        <v>1</v>
      </c>
      <c r="DK1353" s="72">
        <v>821.5</v>
      </c>
      <c r="DL1353" s="96">
        <v>1</v>
      </c>
      <c r="DM1353" s="72">
        <v>821.5</v>
      </c>
      <c r="DN1353" s="96">
        <v>1</v>
      </c>
      <c r="DO1353" s="96">
        <v>9.8890000000000002E-3</v>
      </c>
      <c r="DP1353" s="72">
        <v>8.1199999999999992</v>
      </c>
      <c r="DQ1353" s="72">
        <v>813.38</v>
      </c>
      <c r="DR1353" t="s">
        <v>924</v>
      </c>
      <c r="DT1353" t="s">
        <v>904</v>
      </c>
    </row>
    <row r="1354" spans="1:124" x14ac:dyDescent="0.3">
      <c r="A1354" t="s">
        <v>925</v>
      </c>
      <c r="B1354">
        <v>24330</v>
      </c>
      <c r="C1354" s="95">
        <v>4940</v>
      </c>
      <c r="D1354" s="95">
        <v>15734638</v>
      </c>
      <c r="E1354" s="95">
        <v>4758</v>
      </c>
      <c r="F1354" s="95">
        <v>11875955</v>
      </c>
      <c r="G1354" s="95">
        <v>860</v>
      </c>
      <c r="H1354" s="95">
        <v>1852766</v>
      </c>
      <c r="I1354" s="95">
        <v>794</v>
      </c>
      <c r="J1354" s="95">
        <v>1877001</v>
      </c>
      <c r="K1354" s="95">
        <v>4464</v>
      </c>
      <c r="L1354" s="95">
        <v>14639113</v>
      </c>
      <c r="M1354" s="95">
        <v>4257</v>
      </c>
      <c r="N1354" s="95">
        <v>11402137</v>
      </c>
      <c r="O1354" s="95">
        <v>845</v>
      </c>
      <c r="P1354" s="95">
        <v>1522183</v>
      </c>
      <c r="Q1354" s="95">
        <v>781</v>
      </c>
      <c r="R1354" s="95">
        <v>1852031</v>
      </c>
      <c r="S1354" s="95">
        <v>3949</v>
      </c>
      <c r="T1354" s="95">
        <v>14525252</v>
      </c>
      <c r="U1354" s="95">
        <v>3715</v>
      </c>
      <c r="V1354" s="95">
        <v>10828582</v>
      </c>
      <c r="W1354" s="95">
        <v>851</v>
      </c>
      <c r="X1354" s="95">
        <v>2071955</v>
      </c>
      <c r="Y1354" s="95">
        <v>785</v>
      </c>
      <c r="Z1354" s="95">
        <v>2069877</v>
      </c>
      <c r="AA1354" s="95">
        <v>3796</v>
      </c>
      <c r="AB1354" s="95">
        <v>12305469</v>
      </c>
      <c r="AC1354" s="95">
        <v>3547</v>
      </c>
      <c r="AD1354" s="95">
        <v>10659296</v>
      </c>
      <c r="AE1354" s="95">
        <v>815</v>
      </c>
      <c r="AF1354" s="95">
        <v>2636844</v>
      </c>
      <c r="AG1354" s="95">
        <v>746</v>
      </c>
      <c r="AH1354" s="95">
        <v>2497899</v>
      </c>
      <c r="AI1354" s="95">
        <v>3212</v>
      </c>
      <c r="AJ1354" s="95">
        <v>10505124.18</v>
      </c>
      <c r="AK1354" s="95">
        <v>2956</v>
      </c>
      <c r="AL1354" s="95">
        <v>9905267.9900000002</v>
      </c>
      <c r="AM1354" s="95">
        <v>741</v>
      </c>
      <c r="AN1354" s="95">
        <v>3405238.4</v>
      </c>
      <c r="AO1354" s="95">
        <v>680</v>
      </c>
      <c r="AP1354" s="95">
        <v>2428438.58</v>
      </c>
      <c r="AQ1354" s="72">
        <v>252.69</v>
      </c>
      <c r="AR1354" s="72">
        <v>206.43</v>
      </c>
      <c r="AS1354" s="72">
        <v>459.12</v>
      </c>
      <c r="AT1354" s="95">
        <v>17587404</v>
      </c>
      <c r="AU1354" s="95">
        <v>13752956</v>
      </c>
      <c r="AV1354" s="95">
        <v>5800</v>
      </c>
      <c r="AW1354" s="95">
        <v>5552</v>
      </c>
      <c r="AX1354" s="72">
        <v>253.68</v>
      </c>
      <c r="AY1354" s="72">
        <v>219.24</v>
      </c>
      <c r="AZ1354" s="72">
        <v>472.92</v>
      </c>
      <c r="BA1354" s="95">
        <v>16161296</v>
      </c>
      <c r="BB1354" s="95">
        <v>13254168</v>
      </c>
      <c r="BC1354" s="95">
        <v>5309</v>
      </c>
      <c r="BD1354" s="95">
        <v>5038</v>
      </c>
      <c r="BE1354" s="72">
        <v>288.14999999999998</v>
      </c>
      <c r="BF1354" s="72">
        <v>238.86</v>
      </c>
      <c r="BG1354" s="72">
        <v>527.01</v>
      </c>
      <c r="BH1354" s="95">
        <v>16597207</v>
      </c>
      <c r="BI1354" s="95">
        <v>12898459</v>
      </c>
      <c r="BJ1354" s="95">
        <v>4800</v>
      </c>
      <c r="BK1354" s="95">
        <v>4500</v>
      </c>
      <c r="BL1354" s="72">
        <v>270.05</v>
      </c>
      <c r="BM1354" s="72">
        <v>255.4</v>
      </c>
      <c r="BN1354" s="72">
        <v>525.45000000000005</v>
      </c>
      <c r="BO1354" s="95">
        <v>14942313</v>
      </c>
      <c r="BP1354" s="95">
        <v>13157195</v>
      </c>
      <c r="BQ1354" s="95">
        <v>4611</v>
      </c>
      <c r="BR1354" s="95">
        <v>4293</v>
      </c>
      <c r="BS1354" s="72">
        <v>293.24</v>
      </c>
      <c r="BT1354" s="72">
        <v>282.68</v>
      </c>
      <c r="BU1354" s="72">
        <v>575.91999999999996</v>
      </c>
      <c r="BV1354" s="95">
        <v>13910362.58</v>
      </c>
      <c r="BW1354" s="95">
        <v>12333706.57</v>
      </c>
      <c r="BX1354" s="95">
        <v>3953</v>
      </c>
      <c r="BY1354" s="95">
        <v>3636</v>
      </c>
      <c r="BZ1354" s="95">
        <v>5682</v>
      </c>
      <c r="CA1354" s="95">
        <v>5178</v>
      </c>
      <c r="CB1354" s="95">
        <v>4655</v>
      </c>
      <c r="CC1354" s="95">
        <v>4460</v>
      </c>
      <c r="CD1354" s="95">
        <v>3798</v>
      </c>
      <c r="CE1354" s="72">
        <v>650.75523149000003</v>
      </c>
      <c r="CF1354" s="72">
        <v>676.59346364999999</v>
      </c>
      <c r="CG1354" s="72">
        <v>712.40329333</v>
      </c>
      <c r="CH1354" s="72">
        <v>716.50152150999998</v>
      </c>
      <c r="CI1354" s="72">
        <v>731.52548966999996</v>
      </c>
      <c r="CJ1354" s="96">
        <v>0.70551872309999997</v>
      </c>
      <c r="CK1354" s="96">
        <v>0.69897216780000004</v>
      </c>
      <c r="CL1354" s="96">
        <v>0.73976356499999996</v>
      </c>
      <c r="CM1354" s="96">
        <v>0.73335503729999996</v>
      </c>
      <c r="CN1354" s="96">
        <v>0.78728630529999999</v>
      </c>
      <c r="CO1354" s="96">
        <v>0.85169226519999996</v>
      </c>
      <c r="CP1354" s="96">
        <v>0.86061502450000005</v>
      </c>
      <c r="CQ1354" s="96">
        <v>0.99584056389999998</v>
      </c>
      <c r="CR1354" s="96">
        <v>0.8642095259</v>
      </c>
      <c r="CS1354" s="95">
        <v>5556</v>
      </c>
      <c r="CT1354" s="95">
        <v>5086</v>
      </c>
      <c r="CU1354" s="95">
        <v>4584</v>
      </c>
      <c r="CV1354" s="95">
        <v>4447</v>
      </c>
      <c r="CW1354" s="95">
        <v>3911</v>
      </c>
      <c r="CX1354" s="96">
        <v>0.82640752299999998</v>
      </c>
      <c r="CY1354" s="96">
        <v>0.83321731200000004</v>
      </c>
      <c r="CZ1354" s="96">
        <v>0.864368998</v>
      </c>
      <c r="DA1354" s="96">
        <v>0.86045830300000004</v>
      </c>
      <c r="DB1354" s="96">
        <v>0.88681190899999995</v>
      </c>
      <c r="DC1354">
        <v>2013</v>
      </c>
      <c r="DD1354" s="6">
        <v>4603.8</v>
      </c>
      <c r="DE1354" s="96">
        <v>2.2942102000000002E-3</v>
      </c>
      <c r="DF1354" s="72">
        <v>662.18</v>
      </c>
      <c r="DG1354" s="96">
        <v>1</v>
      </c>
      <c r="DH1354" s="72">
        <v>662.18</v>
      </c>
      <c r="DI1354" s="72">
        <v>727.94722681999997</v>
      </c>
      <c r="DJ1354" s="96">
        <v>1</v>
      </c>
      <c r="DK1354" s="72">
        <v>662.18</v>
      </c>
      <c r="DL1354" s="96">
        <v>1</v>
      </c>
      <c r="DM1354" s="72">
        <v>662.18</v>
      </c>
      <c r="DN1354" s="96">
        <v>1</v>
      </c>
      <c r="DO1354" s="96">
        <v>9.7400000000000004E-3</v>
      </c>
      <c r="DP1354" s="72">
        <v>6.45</v>
      </c>
      <c r="DQ1354" s="72">
        <v>655.73</v>
      </c>
      <c r="DR1354" t="s">
        <v>925</v>
      </c>
      <c r="DT1354" t="s">
        <v>904</v>
      </c>
    </row>
    <row r="1355" spans="1:124" x14ac:dyDescent="0.3">
      <c r="A1355" t="s">
        <v>926</v>
      </c>
      <c r="B1355">
        <v>24340</v>
      </c>
      <c r="C1355" s="95">
        <v>850</v>
      </c>
      <c r="D1355" s="95">
        <v>2571281</v>
      </c>
      <c r="E1355" s="95">
        <v>815</v>
      </c>
      <c r="F1355" s="95">
        <v>2104812</v>
      </c>
      <c r="G1355" s="95">
        <v>91</v>
      </c>
      <c r="H1355" s="95">
        <v>189463</v>
      </c>
      <c r="I1355" s="95">
        <v>80</v>
      </c>
      <c r="J1355" s="95">
        <v>193064</v>
      </c>
      <c r="K1355" s="95">
        <v>789</v>
      </c>
      <c r="L1355" s="95">
        <v>2179023</v>
      </c>
      <c r="M1355" s="95">
        <v>755</v>
      </c>
      <c r="N1355" s="95">
        <v>2111870</v>
      </c>
      <c r="O1355" s="95">
        <v>95</v>
      </c>
      <c r="P1355" s="95">
        <v>239666</v>
      </c>
      <c r="Q1355" s="95">
        <v>84</v>
      </c>
      <c r="R1355" s="95">
        <v>216128</v>
      </c>
      <c r="S1355" s="95">
        <v>741</v>
      </c>
      <c r="T1355" s="95">
        <v>2235800</v>
      </c>
      <c r="U1355" s="95">
        <v>703</v>
      </c>
      <c r="V1355" s="95">
        <v>2321770</v>
      </c>
      <c r="W1355" s="95">
        <v>99</v>
      </c>
      <c r="X1355" s="95">
        <v>155631</v>
      </c>
      <c r="Y1355" s="95">
        <v>87</v>
      </c>
      <c r="Z1355" s="95">
        <v>230464</v>
      </c>
      <c r="AA1355" s="95">
        <v>718</v>
      </c>
      <c r="AB1355" s="95">
        <v>2749810</v>
      </c>
      <c r="AC1355" s="95">
        <v>678</v>
      </c>
      <c r="AD1355" s="95">
        <v>2772566</v>
      </c>
      <c r="AE1355" s="95">
        <v>92</v>
      </c>
      <c r="AF1355" s="95">
        <v>278483</v>
      </c>
      <c r="AG1355" s="95">
        <v>79</v>
      </c>
      <c r="AH1355" s="95">
        <v>314876</v>
      </c>
      <c r="AI1355" s="95">
        <v>676</v>
      </c>
      <c r="AJ1355" s="95">
        <v>2937172.52</v>
      </c>
      <c r="AK1355" s="95">
        <v>637</v>
      </c>
      <c r="AL1355" s="95">
        <v>2744942.5</v>
      </c>
      <c r="AM1355" s="95">
        <v>89</v>
      </c>
      <c r="AN1355" s="95">
        <v>143865.20000000001</v>
      </c>
      <c r="AO1355" s="95">
        <v>79</v>
      </c>
      <c r="AP1355" s="95">
        <v>227973.45</v>
      </c>
      <c r="AQ1355" s="72">
        <v>244.49</v>
      </c>
      <c r="AR1355" s="72">
        <v>213.95</v>
      </c>
      <c r="AS1355" s="72">
        <v>458.44</v>
      </c>
      <c r="AT1355" s="95">
        <v>2760744</v>
      </c>
      <c r="AU1355" s="95">
        <v>2297876</v>
      </c>
      <c r="AV1355" s="95">
        <v>941</v>
      </c>
      <c r="AW1355" s="95">
        <v>895</v>
      </c>
      <c r="AX1355" s="72">
        <v>228.01</v>
      </c>
      <c r="AY1355" s="72">
        <v>231.23</v>
      </c>
      <c r="AZ1355" s="72">
        <v>459.24</v>
      </c>
      <c r="BA1355" s="95">
        <v>2418689</v>
      </c>
      <c r="BB1355" s="95">
        <v>2327998</v>
      </c>
      <c r="BC1355" s="95">
        <v>884</v>
      </c>
      <c r="BD1355" s="95">
        <v>839</v>
      </c>
      <c r="BE1355" s="72">
        <v>237.25</v>
      </c>
      <c r="BF1355" s="72">
        <v>269.22000000000003</v>
      </c>
      <c r="BG1355" s="72">
        <v>506.47</v>
      </c>
      <c r="BH1355" s="95">
        <v>2391431</v>
      </c>
      <c r="BI1355" s="95">
        <v>2552234</v>
      </c>
      <c r="BJ1355" s="95">
        <v>840</v>
      </c>
      <c r="BK1355" s="95">
        <v>790</v>
      </c>
      <c r="BL1355" s="72">
        <v>311.55</v>
      </c>
      <c r="BM1355" s="72">
        <v>339.88</v>
      </c>
      <c r="BN1355" s="72">
        <v>651.42999999999995</v>
      </c>
      <c r="BO1355" s="95">
        <v>3028293</v>
      </c>
      <c r="BP1355" s="95">
        <v>3087442</v>
      </c>
      <c r="BQ1355" s="95">
        <v>810</v>
      </c>
      <c r="BR1355" s="95">
        <v>757</v>
      </c>
      <c r="BS1355" s="72">
        <v>335.63</v>
      </c>
      <c r="BT1355" s="72">
        <v>346.01</v>
      </c>
      <c r="BU1355" s="72">
        <v>681.64</v>
      </c>
      <c r="BV1355" s="95">
        <v>3081037.72</v>
      </c>
      <c r="BW1355" s="95">
        <v>2972915.95</v>
      </c>
      <c r="BX1355" s="95">
        <v>765</v>
      </c>
      <c r="BY1355" s="95">
        <v>716</v>
      </c>
      <c r="BZ1355" s="95">
        <v>919</v>
      </c>
      <c r="CA1355" s="95">
        <v>862</v>
      </c>
      <c r="CB1355" s="95">
        <v>816</v>
      </c>
      <c r="CC1355" s="95">
        <v>785</v>
      </c>
      <c r="CD1355" s="95">
        <v>741</v>
      </c>
      <c r="CE1355" s="72">
        <v>650.75523149000003</v>
      </c>
      <c r="CF1355" s="72">
        <v>676.59346364999999</v>
      </c>
      <c r="CG1355" s="72">
        <v>712.40329333</v>
      </c>
      <c r="CH1355" s="72">
        <v>716.50152150999998</v>
      </c>
      <c r="CI1355" s="72">
        <v>731.52548966999996</v>
      </c>
      <c r="CJ1355" s="96">
        <v>0.7044737834</v>
      </c>
      <c r="CK1355" s="96">
        <v>0.67875323170000001</v>
      </c>
      <c r="CL1355" s="96">
        <v>0.71093158150000002</v>
      </c>
      <c r="CM1355" s="96">
        <v>0.90918160039999996</v>
      </c>
      <c r="CN1355" s="96">
        <v>0.93180621809999997</v>
      </c>
      <c r="CO1355" s="96">
        <v>0.80811119269999998</v>
      </c>
      <c r="CP1355" s="96">
        <v>0.97391211769999997</v>
      </c>
      <c r="CQ1355" s="96">
        <v>0.99584056389999998</v>
      </c>
      <c r="CR1355" s="96">
        <v>0.97797982319999999</v>
      </c>
      <c r="CS1355" s="95">
        <v>876</v>
      </c>
      <c r="CT1355" s="95">
        <v>823</v>
      </c>
      <c r="CU1355" s="95">
        <v>794</v>
      </c>
      <c r="CV1355" s="95">
        <v>767</v>
      </c>
      <c r="CW1355" s="95">
        <v>731</v>
      </c>
      <c r="CX1355" s="96">
        <v>0.78106111300000003</v>
      </c>
      <c r="CY1355" s="96">
        <v>0.81924839100000002</v>
      </c>
      <c r="CZ1355" s="96">
        <v>0.81483892300000005</v>
      </c>
      <c r="DA1355" s="96">
        <v>0.79279274600000005</v>
      </c>
      <c r="DB1355" s="96">
        <v>0.83675330800000003</v>
      </c>
      <c r="DC1355">
        <v>2013</v>
      </c>
      <c r="DD1355" s="6">
        <v>799.4</v>
      </c>
      <c r="DE1355" s="96">
        <v>3.2649294999999999E-3</v>
      </c>
      <c r="DF1355" s="72">
        <v>748.63</v>
      </c>
      <c r="DG1355" s="96">
        <v>1</v>
      </c>
      <c r="DH1355" s="72">
        <v>748.63</v>
      </c>
      <c r="DI1355" s="72">
        <v>727.94722681999997</v>
      </c>
      <c r="DJ1355" s="96">
        <v>0.89409171789999997</v>
      </c>
      <c r="DK1355" s="72">
        <v>746.43952302000002</v>
      </c>
      <c r="DL1355" s="96">
        <v>1.0060217657999999</v>
      </c>
      <c r="DM1355" s="72">
        <v>750.93440699999996</v>
      </c>
      <c r="DN1355" s="96">
        <v>1</v>
      </c>
      <c r="DO1355" s="96">
        <v>1.2921E-2</v>
      </c>
      <c r="DP1355" s="72">
        <v>9.6999999999999993</v>
      </c>
      <c r="DQ1355" s="72">
        <v>741.23</v>
      </c>
      <c r="DR1355" t="s">
        <v>926</v>
      </c>
      <c r="DT1355" t="s">
        <v>904</v>
      </c>
    </row>
    <row r="1356" spans="1:124" x14ac:dyDescent="0.3">
      <c r="A1356" t="s">
        <v>927</v>
      </c>
      <c r="B1356">
        <v>24350</v>
      </c>
      <c r="C1356" s="95">
        <v>2167</v>
      </c>
      <c r="D1356" s="95">
        <v>7166547</v>
      </c>
      <c r="E1356" s="95">
        <v>2104</v>
      </c>
      <c r="F1356" s="95">
        <v>6196653</v>
      </c>
      <c r="G1356" s="95">
        <v>421</v>
      </c>
      <c r="H1356" s="95">
        <v>1292327</v>
      </c>
      <c r="I1356" s="95">
        <v>389</v>
      </c>
      <c r="J1356" s="95">
        <v>1142936</v>
      </c>
      <c r="K1356" s="95">
        <v>1932</v>
      </c>
      <c r="L1356" s="95">
        <v>8571080</v>
      </c>
      <c r="M1356" s="95">
        <v>1862</v>
      </c>
      <c r="N1356" s="95">
        <v>5992871</v>
      </c>
      <c r="O1356" s="95">
        <v>425</v>
      </c>
      <c r="P1356" s="95">
        <v>888753</v>
      </c>
      <c r="Q1356" s="95">
        <v>394</v>
      </c>
      <c r="R1356" s="95">
        <v>995257</v>
      </c>
      <c r="S1356" s="95">
        <v>1813</v>
      </c>
      <c r="T1356" s="95">
        <v>7501253</v>
      </c>
      <c r="U1356" s="95">
        <v>1736</v>
      </c>
      <c r="V1356" s="95">
        <v>5962627</v>
      </c>
      <c r="W1356" s="95">
        <v>427</v>
      </c>
      <c r="X1356" s="95">
        <v>1069350</v>
      </c>
      <c r="Y1356" s="95">
        <v>393</v>
      </c>
      <c r="Z1356" s="95">
        <v>1213892</v>
      </c>
      <c r="AA1356" s="95">
        <v>1686</v>
      </c>
      <c r="AB1356" s="95">
        <v>6167568</v>
      </c>
      <c r="AC1356" s="95">
        <v>1601</v>
      </c>
      <c r="AD1356" s="95">
        <v>6090009</v>
      </c>
      <c r="AE1356" s="95">
        <v>435</v>
      </c>
      <c r="AF1356" s="95">
        <v>928409</v>
      </c>
      <c r="AG1356" s="95">
        <v>402</v>
      </c>
      <c r="AH1356" s="95">
        <v>1383777</v>
      </c>
      <c r="AI1356" s="95">
        <v>1469</v>
      </c>
      <c r="AJ1356" s="95">
        <v>5011816.6500000004</v>
      </c>
      <c r="AK1356" s="95">
        <v>1380</v>
      </c>
      <c r="AL1356" s="95">
        <v>5574765.3300000001</v>
      </c>
      <c r="AM1356" s="95">
        <v>434</v>
      </c>
      <c r="AN1356" s="95">
        <v>1326322.45</v>
      </c>
      <c r="AO1356" s="95">
        <v>401</v>
      </c>
      <c r="AP1356" s="95">
        <v>1533424.14</v>
      </c>
      <c r="AQ1356" s="72">
        <v>272.37</v>
      </c>
      <c r="AR1356" s="72">
        <v>245.34</v>
      </c>
      <c r="AS1356" s="72">
        <v>517.71</v>
      </c>
      <c r="AT1356" s="95">
        <v>8458874</v>
      </c>
      <c r="AU1356" s="95">
        <v>7339589</v>
      </c>
      <c r="AV1356" s="95">
        <v>2588</v>
      </c>
      <c r="AW1356" s="95">
        <v>2493</v>
      </c>
      <c r="AX1356" s="72">
        <v>334.46</v>
      </c>
      <c r="AY1356" s="72">
        <v>258.13</v>
      </c>
      <c r="AZ1356" s="72">
        <v>592.59</v>
      </c>
      <c r="BA1356" s="95">
        <v>9459833</v>
      </c>
      <c r="BB1356" s="95">
        <v>6988128</v>
      </c>
      <c r="BC1356" s="95">
        <v>2357</v>
      </c>
      <c r="BD1356" s="95">
        <v>2256</v>
      </c>
      <c r="BE1356" s="72">
        <v>318.85000000000002</v>
      </c>
      <c r="BF1356" s="72">
        <v>280.89999999999998</v>
      </c>
      <c r="BG1356" s="72">
        <v>599.75</v>
      </c>
      <c r="BH1356" s="95">
        <v>8570603</v>
      </c>
      <c r="BI1356" s="95">
        <v>7176519</v>
      </c>
      <c r="BJ1356" s="95">
        <v>2240</v>
      </c>
      <c r="BK1356" s="95">
        <v>2129</v>
      </c>
      <c r="BL1356" s="72">
        <v>278.8</v>
      </c>
      <c r="BM1356" s="72">
        <v>310.94</v>
      </c>
      <c r="BN1356" s="72">
        <v>589.74</v>
      </c>
      <c r="BO1356" s="95">
        <v>7095977</v>
      </c>
      <c r="BP1356" s="95">
        <v>7473786</v>
      </c>
      <c r="BQ1356" s="95">
        <v>2121</v>
      </c>
      <c r="BR1356" s="95">
        <v>2003</v>
      </c>
      <c r="BS1356" s="72">
        <v>277.55</v>
      </c>
      <c r="BT1356" s="72">
        <v>332.59</v>
      </c>
      <c r="BU1356" s="72">
        <v>610.14</v>
      </c>
      <c r="BV1356" s="95">
        <v>6338139.0999999996</v>
      </c>
      <c r="BW1356" s="95">
        <v>7108189.4699999997</v>
      </c>
      <c r="BX1356" s="95">
        <v>1903</v>
      </c>
      <c r="BY1356" s="95">
        <v>1781</v>
      </c>
      <c r="BZ1356" s="95">
        <v>2543</v>
      </c>
      <c r="CA1356" s="95">
        <v>2308</v>
      </c>
      <c r="CB1356" s="95">
        <v>2186</v>
      </c>
      <c r="CC1356" s="95">
        <v>2065</v>
      </c>
      <c r="CD1356" s="95">
        <v>1843</v>
      </c>
      <c r="CE1356" s="72">
        <v>650.75523149000003</v>
      </c>
      <c r="CF1356" s="72">
        <v>676.59346364999999</v>
      </c>
      <c r="CG1356" s="72">
        <v>712.40329333</v>
      </c>
      <c r="CH1356" s="72">
        <v>716.50152150999998</v>
      </c>
      <c r="CI1356" s="72">
        <v>731.52548966999996</v>
      </c>
      <c r="CJ1356" s="96">
        <v>0.79555257479999997</v>
      </c>
      <c r="CK1356" s="96">
        <v>0.8758435188</v>
      </c>
      <c r="CL1356" s="96">
        <v>0.84186865170000003</v>
      </c>
      <c r="CM1356" s="96">
        <v>0.82308269040000004</v>
      </c>
      <c r="CN1356" s="96">
        <v>0.83406526309999995</v>
      </c>
      <c r="CO1356" s="96">
        <v>0.86732162560000003</v>
      </c>
      <c r="CP1356" s="96">
        <v>0.96167617080000001</v>
      </c>
      <c r="CQ1356" s="96">
        <v>0.99584056389999998</v>
      </c>
      <c r="CR1356" s="96">
        <v>0.96569277080000004</v>
      </c>
      <c r="CS1356" s="95">
        <v>2389</v>
      </c>
      <c r="CT1356" s="95">
        <v>2217</v>
      </c>
      <c r="CU1356" s="95">
        <v>2086</v>
      </c>
      <c r="CV1356" s="95">
        <v>1982</v>
      </c>
      <c r="CW1356" s="95">
        <v>1768</v>
      </c>
      <c r="CX1356" s="96">
        <v>0.88742474500000001</v>
      </c>
      <c r="CY1356" s="96">
        <v>0.90129178099999996</v>
      </c>
      <c r="CZ1356" s="96">
        <v>0.85775838000000004</v>
      </c>
      <c r="DA1356" s="96">
        <v>0.83452104599999999</v>
      </c>
      <c r="DB1356" s="96">
        <v>0.845614325</v>
      </c>
      <c r="DC1356">
        <v>2013</v>
      </c>
      <c r="DD1356" s="6">
        <v>2132.4</v>
      </c>
      <c r="DE1356" s="96">
        <v>1.8383824999999999E-3</v>
      </c>
      <c r="DF1356" s="72">
        <v>740.28</v>
      </c>
      <c r="DG1356" s="96">
        <v>1</v>
      </c>
      <c r="DH1356" s="72">
        <v>740.28</v>
      </c>
      <c r="DI1356" s="72">
        <v>727.94722681999997</v>
      </c>
      <c r="DJ1356" s="96">
        <v>1</v>
      </c>
      <c r="DK1356" s="72">
        <v>740.28</v>
      </c>
      <c r="DL1356" s="96">
        <v>1</v>
      </c>
      <c r="DM1356" s="72">
        <v>740.28</v>
      </c>
      <c r="DN1356" s="96">
        <v>1</v>
      </c>
      <c r="DO1356" s="96">
        <v>6.9350000000000002E-3</v>
      </c>
      <c r="DP1356" s="72">
        <v>5.13</v>
      </c>
      <c r="DQ1356" s="72">
        <v>735.15</v>
      </c>
      <c r="DR1356" t="s">
        <v>927</v>
      </c>
      <c r="DT1356" t="s">
        <v>904</v>
      </c>
    </row>
    <row r="1357" spans="1:124" x14ac:dyDescent="0.3">
      <c r="A1357" t="s">
        <v>928</v>
      </c>
      <c r="B1357">
        <v>24360</v>
      </c>
      <c r="C1357" s="95">
        <v>1363</v>
      </c>
      <c r="D1357" s="95">
        <v>5385842</v>
      </c>
      <c r="E1357" s="95">
        <v>1332</v>
      </c>
      <c r="F1357" s="95">
        <v>4541365</v>
      </c>
      <c r="G1357" s="95">
        <v>126</v>
      </c>
      <c r="H1357" s="95">
        <v>377447</v>
      </c>
      <c r="I1357" s="95">
        <v>120</v>
      </c>
      <c r="J1357" s="95">
        <v>531445</v>
      </c>
      <c r="K1357" s="95">
        <v>1242</v>
      </c>
      <c r="L1357" s="95">
        <v>5034092</v>
      </c>
      <c r="M1357" s="95">
        <v>1210</v>
      </c>
      <c r="N1357" s="95">
        <v>3961542</v>
      </c>
      <c r="O1357" s="95">
        <v>115</v>
      </c>
      <c r="P1357" s="95">
        <v>632244</v>
      </c>
      <c r="Q1357" s="95">
        <v>109</v>
      </c>
      <c r="R1357" s="95">
        <v>589819</v>
      </c>
      <c r="S1357" s="95">
        <v>1109</v>
      </c>
      <c r="T1357" s="95">
        <v>4794456</v>
      </c>
      <c r="U1357" s="95">
        <v>1075</v>
      </c>
      <c r="V1357" s="95">
        <v>3905440</v>
      </c>
      <c r="W1357" s="95">
        <v>110</v>
      </c>
      <c r="X1357" s="95">
        <v>215122</v>
      </c>
      <c r="Y1357" s="95">
        <v>101</v>
      </c>
      <c r="Z1357" s="95">
        <v>675957</v>
      </c>
      <c r="AA1357" s="95">
        <v>1037</v>
      </c>
      <c r="AB1357" s="95">
        <v>4572239</v>
      </c>
      <c r="AC1357" s="95">
        <v>1003</v>
      </c>
      <c r="AD1357" s="95">
        <v>3615708</v>
      </c>
      <c r="AE1357" s="95">
        <v>117</v>
      </c>
      <c r="AF1357" s="95">
        <v>446042</v>
      </c>
      <c r="AG1357" s="95">
        <v>105</v>
      </c>
      <c r="AH1357" s="95">
        <v>497192</v>
      </c>
      <c r="AI1357" s="95">
        <v>884</v>
      </c>
      <c r="AJ1357" s="95">
        <v>5434812.4900000002</v>
      </c>
      <c r="AK1357" s="95">
        <v>848</v>
      </c>
      <c r="AL1357" s="95">
        <v>3914818.17</v>
      </c>
      <c r="AM1357" s="95">
        <v>105</v>
      </c>
      <c r="AN1357" s="95">
        <v>139554</v>
      </c>
      <c r="AO1357" s="95">
        <v>94</v>
      </c>
      <c r="AP1357" s="95">
        <v>483400.02</v>
      </c>
      <c r="AQ1357" s="72">
        <v>322.55</v>
      </c>
      <c r="AR1357" s="72">
        <v>291.14</v>
      </c>
      <c r="AS1357" s="72">
        <v>613.69000000000005</v>
      </c>
      <c r="AT1357" s="95">
        <v>5763289</v>
      </c>
      <c r="AU1357" s="95">
        <v>5072810</v>
      </c>
      <c r="AV1357" s="95">
        <v>1489</v>
      </c>
      <c r="AW1357" s="95">
        <v>1452</v>
      </c>
      <c r="AX1357" s="72">
        <v>347.97</v>
      </c>
      <c r="AY1357" s="72">
        <v>287.55</v>
      </c>
      <c r="AZ1357" s="72">
        <v>635.52</v>
      </c>
      <c r="BA1357" s="95">
        <v>5666336</v>
      </c>
      <c r="BB1357" s="95">
        <v>4551361</v>
      </c>
      <c r="BC1357" s="95">
        <v>1357</v>
      </c>
      <c r="BD1357" s="95">
        <v>1319</v>
      </c>
      <c r="BE1357" s="72">
        <v>342.46</v>
      </c>
      <c r="BF1357" s="72">
        <v>324.64999999999998</v>
      </c>
      <c r="BG1357" s="72">
        <v>667.11</v>
      </c>
      <c r="BH1357" s="95">
        <v>5009578</v>
      </c>
      <c r="BI1357" s="95">
        <v>4581397</v>
      </c>
      <c r="BJ1357" s="95">
        <v>1219</v>
      </c>
      <c r="BK1357" s="95">
        <v>1176</v>
      </c>
      <c r="BL1357" s="72">
        <v>362.38</v>
      </c>
      <c r="BM1357" s="72">
        <v>309.33</v>
      </c>
      <c r="BN1357" s="72">
        <v>671.71</v>
      </c>
      <c r="BO1357" s="95">
        <v>5018281</v>
      </c>
      <c r="BP1357" s="95">
        <v>4112900</v>
      </c>
      <c r="BQ1357" s="95">
        <v>1154</v>
      </c>
      <c r="BR1357" s="95">
        <v>1108</v>
      </c>
      <c r="BS1357" s="72">
        <v>469.7</v>
      </c>
      <c r="BT1357" s="72">
        <v>389.09</v>
      </c>
      <c r="BU1357" s="72">
        <v>858.79</v>
      </c>
      <c r="BV1357" s="95">
        <v>5574366.4900000002</v>
      </c>
      <c r="BW1357" s="95">
        <v>4398218.1900000004</v>
      </c>
      <c r="BX1357" s="95">
        <v>989</v>
      </c>
      <c r="BY1357" s="95">
        <v>942</v>
      </c>
      <c r="BZ1357" s="95">
        <v>1471</v>
      </c>
      <c r="CA1357" s="95">
        <v>1339</v>
      </c>
      <c r="CB1357" s="95">
        <v>1198</v>
      </c>
      <c r="CC1357" s="95">
        <v>1132</v>
      </c>
      <c r="CD1357" s="95">
        <v>966</v>
      </c>
      <c r="CE1357" s="72">
        <v>650.75523149000003</v>
      </c>
      <c r="CF1357" s="72">
        <v>676.59346364999999</v>
      </c>
      <c r="CG1357" s="72">
        <v>712.40329333</v>
      </c>
      <c r="CH1357" s="72">
        <v>716.50152150999998</v>
      </c>
      <c r="CI1357" s="72">
        <v>731.52548966999996</v>
      </c>
      <c r="CJ1357" s="96">
        <v>0.94304274529999998</v>
      </c>
      <c r="CK1357" s="96">
        <v>0.93929373270000005</v>
      </c>
      <c r="CL1357" s="96">
        <v>0.93642183609999996</v>
      </c>
      <c r="CM1357" s="96">
        <v>0.93748579710000002</v>
      </c>
      <c r="CN1357" s="96">
        <v>1.1739713956</v>
      </c>
      <c r="CO1357" s="96">
        <v>0.85769712480000004</v>
      </c>
      <c r="CP1357" s="96">
        <v>1.1496402084999999</v>
      </c>
      <c r="CQ1357" s="96">
        <v>0.99584056389999998</v>
      </c>
      <c r="CR1357" s="96">
        <v>1.1544418715</v>
      </c>
      <c r="CS1357" s="95">
        <v>1493</v>
      </c>
      <c r="CT1357" s="95">
        <v>1374</v>
      </c>
      <c r="CU1357" s="95">
        <v>1218</v>
      </c>
      <c r="CV1357" s="95">
        <v>1165</v>
      </c>
      <c r="CW1357" s="95">
        <v>998</v>
      </c>
      <c r="CX1357" s="96">
        <v>0.83997155000000001</v>
      </c>
      <c r="CY1357" s="96">
        <v>0.84826478500000002</v>
      </c>
      <c r="CZ1357" s="96">
        <v>0.87186159399999996</v>
      </c>
      <c r="DA1357" s="96">
        <v>0.84547507799999999</v>
      </c>
      <c r="DB1357" s="96">
        <v>0.89418077100000004</v>
      </c>
      <c r="DC1357">
        <v>2013</v>
      </c>
      <c r="DD1357" s="6">
        <v>1199.4000000000001</v>
      </c>
      <c r="DE1357" s="96">
        <v>1.7448057999999999E-3</v>
      </c>
      <c r="DF1357" s="72">
        <v>885.05</v>
      </c>
      <c r="DG1357" s="96">
        <v>1</v>
      </c>
      <c r="DH1357" s="72">
        <v>885.05</v>
      </c>
      <c r="DI1357" s="72">
        <v>727.94722681999997</v>
      </c>
      <c r="DJ1357" s="96">
        <v>1</v>
      </c>
      <c r="DK1357" s="72">
        <v>885.05</v>
      </c>
      <c r="DL1357" s="96">
        <v>1</v>
      </c>
      <c r="DM1357" s="72">
        <v>885.05</v>
      </c>
      <c r="DN1357" s="96">
        <v>1</v>
      </c>
      <c r="DO1357" s="96">
        <v>6.5960000000000003E-3</v>
      </c>
      <c r="DP1357" s="72">
        <v>5.84</v>
      </c>
      <c r="DQ1357" s="72">
        <v>879.21</v>
      </c>
      <c r="DR1357" t="s">
        <v>928</v>
      </c>
      <c r="DT1357" t="s">
        <v>904</v>
      </c>
    </row>
    <row r="1358" spans="1:124" x14ac:dyDescent="0.3">
      <c r="A1358" t="s">
        <v>177</v>
      </c>
      <c r="B1358">
        <v>24370</v>
      </c>
      <c r="C1358" s="95">
        <v>1691</v>
      </c>
      <c r="D1358" s="95">
        <v>5629162</v>
      </c>
      <c r="E1358" s="95">
        <v>1623</v>
      </c>
      <c r="F1358" s="95">
        <v>4871521</v>
      </c>
      <c r="G1358" s="95">
        <v>256</v>
      </c>
      <c r="H1358" s="95">
        <v>1033794</v>
      </c>
      <c r="I1358" s="95">
        <v>212</v>
      </c>
      <c r="J1358" s="95">
        <v>620648</v>
      </c>
      <c r="K1358" s="95">
        <v>1678</v>
      </c>
      <c r="L1358" s="95">
        <v>5047899</v>
      </c>
      <c r="M1358" s="95">
        <v>1602</v>
      </c>
      <c r="N1358" s="95">
        <v>4357713</v>
      </c>
      <c r="O1358" s="95">
        <v>265</v>
      </c>
      <c r="P1358" s="95">
        <v>879824</v>
      </c>
      <c r="Q1358" s="95">
        <v>224</v>
      </c>
      <c r="R1358" s="95">
        <v>663178</v>
      </c>
      <c r="S1358" s="95">
        <v>1615</v>
      </c>
      <c r="T1358" s="95">
        <v>7782514</v>
      </c>
      <c r="U1358" s="95">
        <v>1542</v>
      </c>
      <c r="V1358" s="95">
        <v>4536511</v>
      </c>
      <c r="W1358" s="95">
        <v>267</v>
      </c>
      <c r="X1358" s="95">
        <v>925022</v>
      </c>
      <c r="Y1358" s="95">
        <v>222</v>
      </c>
      <c r="Z1358" s="95">
        <v>729533</v>
      </c>
      <c r="AA1358" s="95">
        <v>1600</v>
      </c>
      <c r="AB1358" s="95">
        <v>5317112</v>
      </c>
      <c r="AC1358" s="95">
        <v>1520</v>
      </c>
      <c r="AD1358" s="95">
        <v>4900966</v>
      </c>
      <c r="AE1358" s="95">
        <v>265</v>
      </c>
      <c r="AF1358" s="95">
        <v>747015</v>
      </c>
      <c r="AG1358" s="95">
        <v>222</v>
      </c>
      <c r="AH1358" s="95">
        <v>863120</v>
      </c>
      <c r="AI1358" s="95">
        <v>1523</v>
      </c>
      <c r="AJ1358" s="95">
        <v>5158957.67</v>
      </c>
      <c r="AK1358" s="95">
        <v>1443</v>
      </c>
      <c r="AL1358" s="95">
        <v>4906954.57</v>
      </c>
      <c r="AM1358" s="95">
        <v>264</v>
      </c>
      <c r="AN1358" s="95">
        <v>750678.88</v>
      </c>
      <c r="AO1358" s="95">
        <v>227</v>
      </c>
      <c r="AP1358" s="95">
        <v>898453.95</v>
      </c>
      <c r="AQ1358" s="72">
        <v>285.18</v>
      </c>
      <c r="AR1358" s="72">
        <v>249.42</v>
      </c>
      <c r="AS1358" s="72">
        <v>534.6</v>
      </c>
      <c r="AT1358" s="95">
        <v>6662956</v>
      </c>
      <c r="AU1358" s="95">
        <v>5492169</v>
      </c>
      <c r="AV1358" s="95">
        <v>1947</v>
      </c>
      <c r="AW1358" s="95">
        <v>1835</v>
      </c>
      <c r="AX1358" s="72">
        <v>254.23</v>
      </c>
      <c r="AY1358" s="72">
        <v>229.14</v>
      </c>
      <c r="AZ1358" s="72">
        <v>483.37</v>
      </c>
      <c r="BA1358" s="95">
        <v>5927723</v>
      </c>
      <c r="BB1358" s="95">
        <v>5020891</v>
      </c>
      <c r="BC1358" s="95">
        <v>1943</v>
      </c>
      <c r="BD1358" s="95">
        <v>1826</v>
      </c>
      <c r="BE1358" s="72">
        <v>385.56</v>
      </c>
      <c r="BF1358" s="72">
        <v>248.77</v>
      </c>
      <c r="BG1358" s="72">
        <v>634.33000000000004</v>
      </c>
      <c r="BH1358" s="95">
        <v>8707536</v>
      </c>
      <c r="BI1358" s="95">
        <v>5266044</v>
      </c>
      <c r="BJ1358" s="95">
        <v>1882</v>
      </c>
      <c r="BK1358" s="95">
        <v>1764</v>
      </c>
      <c r="BL1358" s="72">
        <v>270.95999999999998</v>
      </c>
      <c r="BM1358" s="72">
        <v>275.74</v>
      </c>
      <c r="BN1358" s="72">
        <v>546.70000000000005</v>
      </c>
      <c r="BO1358" s="95">
        <v>6064127</v>
      </c>
      <c r="BP1358" s="95">
        <v>5764086</v>
      </c>
      <c r="BQ1358" s="95">
        <v>1865</v>
      </c>
      <c r="BR1358" s="95">
        <v>1742</v>
      </c>
      <c r="BS1358" s="72">
        <v>275.58</v>
      </c>
      <c r="BT1358" s="72">
        <v>289.69</v>
      </c>
      <c r="BU1358" s="72">
        <v>565.27</v>
      </c>
      <c r="BV1358" s="95">
        <v>5909636.5499999998</v>
      </c>
      <c r="BW1358" s="95">
        <v>5805408.5199999996</v>
      </c>
      <c r="BX1358" s="95">
        <v>1787</v>
      </c>
      <c r="BY1358" s="95">
        <v>1670</v>
      </c>
      <c r="BZ1358" s="95">
        <v>1894</v>
      </c>
      <c r="CA1358" s="95">
        <v>1887</v>
      </c>
      <c r="CB1358" s="95">
        <v>1825</v>
      </c>
      <c r="CC1358" s="95">
        <v>1807</v>
      </c>
      <c r="CD1358" s="95">
        <v>1730</v>
      </c>
      <c r="CE1358" s="72">
        <v>650.75523149000003</v>
      </c>
      <c r="CF1358" s="72">
        <v>676.59346364999999</v>
      </c>
      <c r="CG1358" s="72">
        <v>712.40329333</v>
      </c>
      <c r="CH1358" s="72">
        <v>716.50152150999998</v>
      </c>
      <c r="CI1358" s="72">
        <v>731.52548966999996</v>
      </c>
      <c r="CJ1358" s="96">
        <v>0.82150703390000002</v>
      </c>
      <c r="CK1358" s="96">
        <v>0.71441718840000001</v>
      </c>
      <c r="CL1358" s="96">
        <v>0.89040857330000001</v>
      </c>
      <c r="CM1358" s="96">
        <v>0.7630130343</v>
      </c>
      <c r="CN1358" s="96">
        <v>0.77272768749999998</v>
      </c>
      <c r="CO1358" s="96">
        <v>0.83469020549999995</v>
      </c>
      <c r="CP1358" s="96">
        <v>0.94935186530000004</v>
      </c>
      <c r="CQ1358" s="96">
        <v>0.99584056389999998</v>
      </c>
      <c r="CR1358" s="96">
        <v>0.95331699079999999</v>
      </c>
      <c r="CS1358" s="95">
        <v>1962</v>
      </c>
      <c r="CT1358" s="95">
        <v>1939</v>
      </c>
      <c r="CU1358" s="95">
        <v>1880</v>
      </c>
      <c r="CV1358" s="95">
        <v>1848</v>
      </c>
      <c r="CW1358" s="95">
        <v>1766</v>
      </c>
      <c r="CX1358" s="96">
        <v>0.86303011399999996</v>
      </c>
      <c r="CY1358" s="96">
        <v>0.84624658799999997</v>
      </c>
      <c r="CZ1358" s="96">
        <v>0.81516951400000004</v>
      </c>
      <c r="DA1358" s="96">
        <v>0.82636831399999999</v>
      </c>
      <c r="DB1358" s="96">
        <v>0.82000562399999999</v>
      </c>
      <c r="DC1358">
        <v>2013</v>
      </c>
      <c r="DD1358" s="6">
        <v>1767.4</v>
      </c>
      <c r="DE1358" s="96">
        <v>2.2781626E-3</v>
      </c>
      <c r="DF1358" s="72">
        <v>730.47</v>
      </c>
      <c r="DG1358" s="96">
        <v>1</v>
      </c>
      <c r="DH1358" s="72">
        <v>730.47</v>
      </c>
      <c r="DI1358" s="72">
        <v>727.94722681999997</v>
      </c>
      <c r="DJ1358" s="96">
        <v>1</v>
      </c>
      <c r="DK1358" s="72">
        <v>730.47</v>
      </c>
      <c r="DL1358" s="96">
        <v>1</v>
      </c>
      <c r="DM1358" s="72">
        <v>730.47</v>
      </c>
      <c r="DN1358" s="96">
        <v>1</v>
      </c>
      <c r="DO1358" s="96">
        <v>7.7660000000000003E-3</v>
      </c>
      <c r="DP1358" s="72">
        <v>5.67</v>
      </c>
      <c r="DQ1358" s="72">
        <v>724.8</v>
      </c>
      <c r="DR1358" t="s">
        <v>177</v>
      </c>
      <c r="DT1358" t="s">
        <v>904</v>
      </c>
    </row>
    <row r="1359" spans="1:124" x14ac:dyDescent="0.3">
      <c r="A1359" t="s">
        <v>929</v>
      </c>
      <c r="B1359">
        <v>24380</v>
      </c>
      <c r="C1359" s="95">
        <v>749</v>
      </c>
      <c r="D1359" s="95">
        <v>2923101</v>
      </c>
      <c r="E1359" s="95">
        <v>715</v>
      </c>
      <c r="F1359" s="95">
        <v>2090006</v>
      </c>
      <c r="G1359" s="95">
        <v>97</v>
      </c>
      <c r="H1359" s="95">
        <v>105452</v>
      </c>
      <c r="I1359" s="95">
        <v>82</v>
      </c>
      <c r="J1359" s="95">
        <v>202608</v>
      </c>
      <c r="K1359" s="95">
        <v>694</v>
      </c>
      <c r="L1359" s="95">
        <v>3238594</v>
      </c>
      <c r="M1359" s="95">
        <v>658</v>
      </c>
      <c r="N1359" s="95">
        <v>2371462</v>
      </c>
      <c r="O1359" s="95">
        <v>95</v>
      </c>
      <c r="P1359" s="95">
        <v>389282</v>
      </c>
      <c r="Q1359" s="95">
        <v>84</v>
      </c>
      <c r="R1359" s="95">
        <v>245622</v>
      </c>
      <c r="S1359" s="95">
        <v>595</v>
      </c>
      <c r="T1359" s="95">
        <v>4672977</v>
      </c>
      <c r="U1359" s="95">
        <v>554</v>
      </c>
      <c r="V1359" s="95">
        <v>2449682</v>
      </c>
      <c r="W1359" s="95">
        <v>90</v>
      </c>
      <c r="X1359" s="95">
        <v>156465</v>
      </c>
      <c r="Y1359" s="95">
        <v>78</v>
      </c>
      <c r="Z1359" s="95">
        <v>291324</v>
      </c>
      <c r="AA1359" s="95">
        <v>558</v>
      </c>
      <c r="AB1359" s="95">
        <v>3191348</v>
      </c>
      <c r="AC1359" s="95">
        <v>508</v>
      </c>
      <c r="AD1359" s="95">
        <v>2078911</v>
      </c>
      <c r="AE1359" s="95">
        <v>90</v>
      </c>
      <c r="AF1359" s="95">
        <v>117692</v>
      </c>
      <c r="AG1359" s="95">
        <v>79</v>
      </c>
      <c r="AH1359" s="95">
        <v>337978</v>
      </c>
      <c r="AI1359" s="95">
        <v>521</v>
      </c>
      <c r="AJ1359" s="95">
        <v>2723341.14</v>
      </c>
      <c r="AK1359" s="95">
        <v>469</v>
      </c>
      <c r="AL1359" s="95">
        <v>1789487.02</v>
      </c>
      <c r="AM1359" s="95">
        <v>90</v>
      </c>
      <c r="AN1359" s="95">
        <v>329948.02</v>
      </c>
      <c r="AO1359" s="95">
        <v>77</v>
      </c>
      <c r="AP1359" s="95">
        <v>333167.25</v>
      </c>
      <c r="AQ1359" s="72">
        <v>298.32</v>
      </c>
      <c r="AR1359" s="72">
        <v>239.71</v>
      </c>
      <c r="AS1359" s="72">
        <v>538.03</v>
      </c>
      <c r="AT1359" s="95">
        <v>3028553</v>
      </c>
      <c r="AU1359" s="95">
        <v>2292614</v>
      </c>
      <c r="AV1359" s="95">
        <v>846</v>
      </c>
      <c r="AW1359" s="95">
        <v>797</v>
      </c>
      <c r="AX1359" s="72">
        <v>383.17</v>
      </c>
      <c r="AY1359" s="72">
        <v>293.92</v>
      </c>
      <c r="AZ1359" s="72">
        <v>677.09</v>
      </c>
      <c r="BA1359" s="95">
        <v>3627876</v>
      </c>
      <c r="BB1359" s="95">
        <v>2617084</v>
      </c>
      <c r="BC1359" s="95">
        <v>789</v>
      </c>
      <c r="BD1359" s="95">
        <v>742</v>
      </c>
      <c r="BE1359" s="72">
        <v>587.52</v>
      </c>
      <c r="BF1359" s="72">
        <v>361.42</v>
      </c>
      <c r="BG1359" s="72">
        <v>948.94</v>
      </c>
      <c r="BH1359" s="95">
        <v>4829442</v>
      </c>
      <c r="BI1359" s="95">
        <v>2741006</v>
      </c>
      <c r="BJ1359" s="95">
        <v>685</v>
      </c>
      <c r="BK1359" s="95">
        <v>632</v>
      </c>
      <c r="BL1359" s="72">
        <v>425.55</v>
      </c>
      <c r="BM1359" s="72">
        <v>343.11</v>
      </c>
      <c r="BN1359" s="72">
        <v>768.66</v>
      </c>
      <c r="BO1359" s="95">
        <v>3309040</v>
      </c>
      <c r="BP1359" s="95">
        <v>2416889</v>
      </c>
      <c r="BQ1359" s="95">
        <v>648</v>
      </c>
      <c r="BR1359" s="95">
        <v>587</v>
      </c>
      <c r="BS1359" s="72">
        <v>416.43</v>
      </c>
      <c r="BT1359" s="72">
        <v>323.97000000000003</v>
      </c>
      <c r="BU1359" s="72">
        <v>740.4</v>
      </c>
      <c r="BV1359" s="95">
        <v>3053289.16</v>
      </c>
      <c r="BW1359" s="95">
        <v>2122654.27</v>
      </c>
      <c r="BX1359" s="95">
        <v>611</v>
      </c>
      <c r="BY1359" s="95">
        <v>546</v>
      </c>
      <c r="BZ1359" s="95">
        <v>823</v>
      </c>
      <c r="CA1359" s="95">
        <v>766</v>
      </c>
      <c r="CB1359" s="95">
        <v>659</v>
      </c>
      <c r="CC1359" s="95">
        <v>619</v>
      </c>
      <c r="CD1359" s="95">
        <v>579</v>
      </c>
      <c r="CE1359" s="72">
        <v>650.75523149000003</v>
      </c>
      <c r="CF1359" s="72">
        <v>676.59346364999999</v>
      </c>
      <c r="CG1359" s="72">
        <v>712.40329333</v>
      </c>
      <c r="CH1359" s="72">
        <v>716.50152150999998</v>
      </c>
      <c r="CI1359" s="72">
        <v>731.52548966999996</v>
      </c>
      <c r="CJ1359" s="96">
        <v>0.82677783279999995</v>
      </c>
      <c r="CK1359" s="96">
        <v>1.000733877</v>
      </c>
      <c r="CL1359" s="96">
        <v>1.3320264082</v>
      </c>
      <c r="CM1359" s="96">
        <v>1.0727960471</v>
      </c>
      <c r="CN1359" s="96">
        <v>1.0121315121000001</v>
      </c>
      <c r="CO1359" s="96">
        <v>0.91276394390000004</v>
      </c>
      <c r="CP1359" s="96">
        <v>1.1491395364999999</v>
      </c>
      <c r="CQ1359" s="96">
        <v>0.99584056389999998</v>
      </c>
      <c r="CR1359" s="96">
        <v>1.1539391083999999</v>
      </c>
      <c r="CS1359" s="95">
        <v>786</v>
      </c>
      <c r="CT1359" s="95">
        <v>736</v>
      </c>
      <c r="CU1359" s="95">
        <v>646</v>
      </c>
      <c r="CV1359" s="95">
        <v>607</v>
      </c>
      <c r="CW1359" s="95">
        <v>562</v>
      </c>
      <c r="CX1359" s="96">
        <v>0.86802342799999999</v>
      </c>
      <c r="CY1359" s="96">
        <v>0.92519594100000002</v>
      </c>
      <c r="CZ1359" s="96">
        <v>0.92919825499999997</v>
      </c>
      <c r="DA1359" s="96">
        <v>0.91818138599999999</v>
      </c>
      <c r="DB1359" s="96">
        <v>0.93431402100000005</v>
      </c>
      <c r="DC1359">
        <v>2013</v>
      </c>
      <c r="DD1359" s="6">
        <v>660.8</v>
      </c>
      <c r="DE1359" s="96">
        <v>2.3920833999999998E-3</v>
      </c>
      <c r="DF1359" s="72">
        <v>884.09</v>
      </c>
      <c r="DG1359" s="96">
        <v>1</v>
      </c>
      <c r="DH1359" s="72">
        <v>884.09</v>
      </c>
      <c r="DI1359" s="72">
        <v>727.94722681999997</v>
      </c>
      <c r="DJ1359" s="96">
        <v>0.81289605730000003</v>
      </c>
      <c r="DK1359" s="72">
        <v>854.87507152000001</v>
      </c>
      <c r="DL1359" s="96">
        <v>1.0060217657999999</v>
      </c>
      <c r="DM1359" s="72">
        <v>860.02292896999995</v>
      </c>
      <c r="DN1359" s="96">
        <v>1</v>
      </c>
      <c r="DO1359" s="96">
        <v>9.8659999999999998E-3</v>
      </c>
      <c r="DP1359" s="72">
        <v>8.48</v>
      </c>
      <c r="DQ1359" s="72">
        <v>851.54</v>
      </c>
      <c r="DR1359" t="s">
        <v>929</v>
      </c>
      <c r="DT1359" t="s">
        <v>904</v>
      </c>
    </row>
    <row r="1360" spans="1:124" x14ac:dyDescent="0.3">
      <c r="A1360" t="s">
        <v>930</v>
      </c>
      <c r="B1360">
        <v>24390</v>
      </c>
      <c r="C1360" s="95">
        <v>3489</v>
      </c>
      <c r="D1360" s="95">
        <v>13483610</v>
      </c>
      <c r="E1360" s="95">
        <v>3323</v>
      </c>
      <c r="F1360" s="95">
        <v>9728089</v>
      </c>
      <c r="G1360" s="95">
        <v>435</v>
      </c>
      <c r="H1360" s="95">
        <v>1211251</v>
      </c>
      <c r="I1360" s="95">
        <v>373</v>
      </c>
      <c r="J1360" s="95">
        <v>1165168</v>
      </c>
      <c r="K1360" s="95">
        <v>3233</v>
      </c>
      <c r="L1360" s="95">
        <v>12791511</v>
      </c>
      <c r="M1360" s="95">
        <v>3055</v>
      </c>
      <c r="N1360" s="95">
        <v>10163664</v>
      </c>
      <c r="O1360" s="95">
        <v>440</v>
      </c>
      <c r="P1360" s="95">
        <v>1636227</v>
      </c>
      <c r="Q1360" s="95">
        <v>377</v>
      </c>
      <c r="R1360" s="95">
        <v>1344485</v>
      </c>
      <c r="S1360" s="95">
        <v>2892</v>
      </c>
      <c r="T1360" s="95">
        <v>12073830</v>
      </c>
      <c r="U1360" s="95">
        <v>2692</v>
      </c>
      <c r="V1360" s="95">
        <v>9201888</v>
      </c>
      <c r="W1360" s="95">
        <v>449</v>
      </c>
      <c r="X1360" s="95">
        <v>1689320</v>
      </c>
      <c r="Y1360" s="95">
        <v>385</v>
      </c>
      <c r="Z1360" s="95">
        <v>1435089</v>
      </c>
      <c r="AA1360" s="95">
        <v>2740</v>
      </c>
      <c r="AB1360" s="95">
        <v>10598662</v>
      </c>
      <c r="AC1360" s="95">
        <v>2535</v>
      </c>
      <c r="AD1360" s="95">
        <v>8980473</v>
      </c>
      <c r="AE1360" s="95">
        <v>466</v>
      </c>
      <c r="AF1360" s="95">
        <v>1859468</v>
      </c>
      <c r="AG1360" s="95">
        <v>404</v>
      </c>
      <c r="AH1360" s="95">
        <v>1841039</v>
      </c>
      <c r="AI1360" s="95">
        <v>2474</v>
      </c>
      <c r="AJ1360" s="95">
        <v>10344319.220000001</v>
      </c>
      <c r="AK1360" s="95">
        <v>2251</v>
      </c>
      <c r="AL1360" s="95">
        <v>8122733.0899999999</v>
      </c>
      <c r="AM1360" s="95">
        <v>472</v>
      </c>
      <c r="AN1360" s="95">
        <v>9968787.0500000007</v>
      </c>
      <c r="AO1360" s="95">
        <v>407</v>
      </c>
      <c r="AP1360" s="95">
        <v>4862848.12</v>
      </c>
      <c r="AQ1360" s="72">
        <v>312.07</v>
      </c>
      <c r="AR1360" s="72">
        <v>245.61</v>
      </c>
      <c r="AS1360" s="72">
        <v>557.67999999999995</v>
      </c>
      <c r="AT1360" s="95">
        <v>14694861</v>
      </c>
      <c r="AU1360" s="95">
        <v>10893257</v>
      </c>
      <c r="AV1360" s="95">
        <v>3924</v>
      </c>
      <c r="AW1360" s="95">
        <v>3696</v>
      </c>
      <c r="AX1360" s="72">
        <v>327.33999999999997</v>
      </c>
      <c r="AY1360" s="72">
        <v>279.43</v>
      </c>
      <c r="AZ1360" s="72">
        <v>606.77</v>
      </c>
      <c r="BA1360" s="95">
        <v>14427738</v>
      </c>
      <c r="BB1360" s="95">
        <v>11508149</v>
      </c>
      <c r="BC1360" s="95">
        <v>3673</v>
      </c>
      <c r="BD1360" s="95">
        <v>3432</v>
      </c>
      <c r="BE1360" s="72">
        <v>343.29</v>
      </c>
      <c r="BF1360" s="72">
        <v>288.08</v>
      </c>
      <c r="BG1360" s="72">
        <v>631.37</v>
      </c>
      <c r="BH1360" s="95">
        <v>13763150</v>
      </c>
      <c r="BI1360" s="95">
        <v>10636977</v>
      </c>
      <c r="BJ1360" s="95">
        <v>3341</v>
      </c>
      <c r="BK1360" s="95">
        <v>3077</v>
      </c>
      <c r="BL1360" s="72">
        <v>323.82</v>
      </c>
      <c r="BM1360" s="72">
        <v>306.83999999999997</v>
      </c>
      <c r="BN1360" s="72">
        <v>630.66</v>
      </c>
      <c r="BO1360" s="95">
        <v>12458130</v>
      </c>
      <c r="BP1360" s="95">
        <v>10821512</v>
      </c>
      <c r="BQ1360" s="95">
        <v>3206</v>
      </c>
      <c r="BR1360" s="95">
        <v>2939</v>
      </c>
      <c r="BS1360" s="72">
        <v>574.6</v>
      </c>
      <c r="BT1360" s="72">
        <v>407.12</v>
      </c>
      <c r="BU1360" s="72">
        <v>981.72</v>
      </c>
      <c r="BV1360" s="95">
        <v>20313106.27</v>
      </c>
      <c r="BW1360" s="95">
        <v>12985581.210000001</v>
      </c>
      <c r="BX1360" s="95">
        <v>2946</v>
      </c>
      <c r="BY1360" s="95">
        <v>2658</v>
      </c>
      <c r="BZ1360" s="95">
        <v>3815</v>
      </c>
      <c r="CA1360" s="95">
        <v>3557</v>
      </c>
      <c r="CB1360" s="95">
        <v>3214</v>
      </c>
      <c r="CC1360" s="95">
        <v>3079</v>
      </c>
      <c r="CD1360" s="95">
        <v>2805</v>
      </c>
      <c r="CE1360" s="72">
        <v>650.75523149000003</v>
      </c>
      <c r="CF1360" s="72">
        <v>676.59346364999999</v>
      </c>
      <c r="CG1360" s="72">
        <v>712.40329333</v>
      </c>
      <c r="CH1360" s="72">
        <v>716.50152150999998</v>
      </c>
      <c r="CI1360" s="72">
        <v>731.52548966999996</v>
      </c>
      <c r="CJ1360" s="96">
        <v>0.85697351789999998</v>
      </c>
      <c r="CK1360" s="96">
        <v>0.89680145109999998</v>
      </c>
      <c r="CL1360" s="96">
        <v>0.88625362340000002</v>
      </c>
      <c r="CM1360" s="96">
        <v>0.88019352520000005</v>
      </c>
      <c r="CN1360" s="96">
        <v>1.3420174879</v>
      </c>
      <c r="CO1360" s="96">
        <v>0.91186312839999994</v>
      </c>
      <c r="CP1360" s="96">
        <v>1.066440665</v>
      </c>
      <c r="CQ1360" s="96">
        <v>0.99584056389999998</v>
      </c>
      <c r="CR1360" s="96">
        <v>1.0708948314</v>
      </c>
      <c r="CS1360" s="95">
        <v>2946</v>
      </c>
      <c r="CT1360" s="95">
        <v>2756</v>
      </c>
      <c r="CU1360" s="95">
        <v>2502</v>
      </c>
      <c r="CV1360" s="95">
        <v>2399</v>
      </c>
      <c r="CW1360" s="95">
        <v>2182</v>
      </c>
      <c r="CX1360" s="96">
        <v>0.89078637400000005</v>
      </c>
      <c r="CY1360" s="96">
        <v>0.88835199099999995</v>
      </c>
      <c r="CZ1360" s="96">
        <v>0.91825842999999996</v>
      </c>
      <c r="DA1360" s="96">
        <v>0.93426864300000001</v>
      </c>
      <c r="DB1360" s="96">
        <v>0.93804871000000001</v>
      </c>
      <c r="DC1360">
        <v>2013</v>
      </c>
      <c r="DD1360" s="6">
        <v>3160.4</v>
      </c>
      <c r="DE1360" s="96">
        <v>4.0905509E-3</v>
      </c>
      <c r="DF1360" s="72">
        <v>819.07</v>
      </c>
      <c r="DG1360" s="96">
        <v>1</v>
      </c>
      <c r="DH1360" s="72">
        <v>819.07</v>
      </c>
      <c r="DI1360" s="72">
        <v>727.94722681999997</v>
      </c>
      <c r="DJ1360" s="96">
        <v>1</v>
      </c>
      <c r="DK1360" s="72">
        <v>819.07</v>
      </c>
      <c r="DL1360" s="96">
        <v>1</v>
      </c>
      <c r="DM1360" s="72">
        <v>819.07</v>
      </c>
      <c r="DN1360" s="96">
        <v>1</v>
      </c>
      <c r="DO1360" s="96">
        <v>1.5412E-2</v>
      </c>
      <c r="DP1360" s="72">
        <v>12.62</v>
      </c>
      <c r="DQ1360" s="72">
        <v>806.45</v>
      </c>
      <c r="DR1360" t="s">
        <v>930</v>
      </c>
      <c r="DT1360" t="s">
        <v>904</v>
      </c>
    </row>
    <row r="1361" spans="1:124" x14ac:dyDescent="0.3">
      <c r="A1361" t="s">
        <v>132</v>
      </c>
      <c r="B1361">
        <v>24400</v>
      </c>
      <c r="C1361" s="95">
        <v>1231</v>
      </c>
      <c r="D1361" s="95">
        <v>4595800</v>
      </c>
      <c r="E1361" s="95">
        <v>1187</v>
      </c>
      <c r="F1361" s="95">
        <v>3828854</v>
      </c>
      <c r="G1361" s="95">
        <v>92</v>
      </c>
      <c r="H1361" s="95">
        <v>241946</v>
      </c>
      <c r="I1361" s="95">
        <v>80</v>
      </c>
      <c r="J1361" s="95">
        <v>331054</v>
      </c>
      <c r="K1361" s="95">
        <v>1185</v>
      </c>
      <c r="L1361" s="95">
        <v>5188682</v>
      </c>
      <c r="M1361" s="95">
        <v>1142</v>
      </c>
      <c r="N1361" s="95">
        <v>4204477</v>
      </c>
      <c r="O1361" s="95">
        <v>94</v>
      </c>
      <c r="P1361" s="95">
        <v>359392</v>
      </c>
      <c r="Q1361" s="95">
        <v>80</v>
      </c>
      <c r="R1361" s="95">
        <v>351557</v>
      </c>
      <c r="S1361" s="95">
        <v>1155</v>
      </c>
      <c r="T1361" s="95">
        <v>5204891</v>
      </c>
      <c r="U1361" s="95">
        <v>1110</v>
      </c>
      <c r="V1361" s="95">
        <v>4633549</v>
      </c>
      <c r="W1361" s="95">
        <v>95</v>
      </c>
      <c r="X1361" s="95">
        <v>478177</v>
      </c>
      <c r="Y1361" s="95">
        <v>82</v>
      </c>
      <c r="Z1361" s="95">
        <v>530054</v>
      </c>
      <c r="AA1361" s="95">
        <v>1139</v>
      </c>
      <c r="AB1361" s="95">
        <v>4579339</v>
      </c>
      <c r="AC1361" s="95">
        <v>1088</v>
      </c>
      <c r="AD1361" s="95">
        <v>4090596</v>
      </c>
      <c r="AE1361" s="95">
        <v>94</v>
      </c>
      <c r="AF1361" s="95">
        <v>413712</v>
      </c>
      <c r="AG1361" s="95">
        <v>81</v>
      </c>
      <c r="AH1361" s="95">
        <v>433060</v>
      </c>
      <c r="AI1361" s="95">
        <v>986</v>
      </c>
      <c r="AJ1361" s="95">
        <v>3625190.52</v>
      </c>
      <c r="AK1361" s="95">
        <v>941</v>
      </c>
      <c r="AL1361" s="95">
        <v>3843927</v>
      </c>
      <c r="AM1361" s="95">
        <v>86</v>
      </c>
      <c r="AN1361" s="95">
        <v>247275.92</v>
      </c>
      <c r="AO1361" s="95">
        <v>75</v>
      </c>
      <c r="AP1361" s="95">
        <v>300722.88</v>
      </c>
      <c r="AQ1361" s="72">
        <v>304.72000000000003</v>
      </c>
      <c r="AR1361" s="72">
        <v>273.61</v>
      </c>
      <c r="AS1361" s="72">
        <v>578.33000000000004</v>
      </c>
      <c r="AT1361" s="95">
        <v>4837746</v>
      </c>
      <c r="AU1361" s="95">
        <v>4159908</v>
      </c>
      <c r="AV1361" s="95">
        <v>1323</v>
      </c>
      <c r="AW1361" s="95">
        <v>1267</v>
      </c>
      <c r="AX1361" s="72">
        <v>361.49</v>
      </c>
      <c r="AY1361" s="72">
        <v>310.7</v>
      </c>
      <c r="AZ1361" s="72">
        <v>672.19</v>
      </c>
      <c r="BA1361" s="95">
        <v>5548074</v>
      </c>
      <c r="BB1361" s="95">
        <v>4556034</v>
      </c>
      <c r="BC1361" s="95">
        <v>1279</v>
      </c>
      <c r="BD1361" s="95">
        <v>1222</v>
      </c>
      <c r="BE1361" s="72">
        <v>378.87</v>
      </c>
      <c r="BF1361" s="72">
        <v>360.99</v>
      </c>
      <c r="BG1361" s="72">
        <v>739.86</v>
      </c>
      <c r="BH1361" s="95">
        <v>5683068</v>
      </c>
      <c r="BI1361" s="95">
        <v>5163603</v>
      </c>
      <c r="BJ1361" s="95">
        <v>1250</v>
      </c>
      <c r="BK1361" s="95">
        <v>1192</v>
      </c>
      <c r="BL1361" s="72">
        <v>337.46</v>
      </c>
      <c r="BM1361" s="72">
        <v>322.47000000000003</v>
      </c>
      <c r="BN1361" s="72">
        <v>659.93</v>
      </c>
      <c r="BO1361" s="95">
        <v>4993051</v>
      </c>
      <c r="BP1361" s="95">
        <v>4523656</v>
      </c>
      <c r="BQ1361" s="95">
        <v>1233</v>
      </c>
      <c r="BR1361" s="95">
        <v>1169</v>
      </c>
      <c r="BS1361" s="72">
        <v>301.02999999999997</v>
      </c>
      <c r="BT1361" s="72">
        <v>339.95</v>
      </c>
      <c r="BU1361" s="72">
        <v>640.98</v>
      </c>
      <c r="BV1361" s="95">
        <v>3872466.44</v>
      </c>
      <c r="BW1361" s="95">
        <v>4144649.88</v>
      </c>
      <c r="BX1361" s="95">
        <v>1072</v>
      </c>
      <c r="BY1361" s="95">
        <v>1016</v>
      </c>
      <c r="BZ1361" s="95">
        <v>1296</v>
      </c>
      <c r="CA1361" s="95">
        <v>1251</v>
      </c>
      <c r="CB1361" s="95">
        <v>1222</v>
      </c>
      <c r="CC1361" s="95">
        <v>1203</v>
      </c>
      <c r="CD1361" s="95">
        <v>1045</v>
      </c>
      <c r="CE1361" s="72">
        <v>650.75523149000003</v>
      </c>
      <c r="CF1361" s="72">
        <v>676.59346364999999</v>
      </c>
      <c r="CG1361" s="72">
        <v>712.40329333</v>
      </c>
      <c r="CH1361" s="72">
        <v>716.50152150999998</v>
      </c>
      <c r="CI1361" s="72">
        <v>731.52548966999996</v>
      </c>
      <c r="CJ1361" s="96">
        <v>0.88870587899999998</v>
      </c>
      <c r="CK1361" s="96">
        <v>0.99349171420000004</v>
      </c>
      <c r="CL1361" s="96">
        <v>1.0385409597999999</v>
      </c>
      <c r="CM1361" s="96">
        <v>0.92104479920000004</v>
      </c>
      <c r="CN1361" s="96">
        <v>0.87622373939999998</v>
      </c>
      <c r="CO1361" s="96">
        <v>0.86196131919999996</v>
      </c>
      <c r="CP1361" s="96">
        <v>1.0947143419000001</v>
      </c>
      <c r="CQ1361" s="96">
        <v>0.99584056389999998</v>
      </c>
      <c r="CR1361" s="96">
        <v>1.0992865978999999</v>
      </c>
      <c r="CS1361" s="95">
        <v>1256</v>
      </c>
      <c r="CT1361" s="95">
        <v>1207</v>
      </c>
      <c r="CU1361" s="95">
        <v>1170</v>
      </c>
      <c r="CV1361" s="95">
        <v>1144</v>
      </c>
      <c r="CW1361" s="95">
        <v>996</v>
      </c>
      <c r="CX1361" s="96">
        <v>0.84630149700000001</v>
      </c>
      <c r="CY1361" s="96">
        <v>0.85786661900000005</v>
      </c>
      <c r="CZ1361" s="96">
        <v>0.88232228700000004</v>
      </c>
      <c r="DA1361" s="96">
        <v>0.87827860199999996</v>
      </c>
      <c r="DB1361" s="96">
        <v>0.84401125499999996</v>
      </c>
      <c r="DC1361">
        <v>2013</v>
      </c>
      <c r="DD1361" s="6">
        <v>1173.2</v>
      </c>
      <c r="DE1361" s="96">
        <v>3.1223316000000001E-3</v>
      </c>
      <c r="DF1361" s="72">
        <v>841.61</v>
      </c>
      <c r="DG1361" s="96">
        <v>1</v>
      </c>
      <c r="DH1361" s="72">
        <v>841.61</v>
      </c>
      <c r="DI1361" s="72">
        <v>727.94722681999997</v>
      </c>
      <c r="DJ1361" s="96">
        <v>1</v>
      </c>
      <c r="DK1361" s="72">
        <v>841.61</v>
      </c>
      <c r="DL1361" s="96">
        <v>1</v>
      </c>
      <c r="DM1361" s="72">
        <v>841.61</v>
      </c>
      <c r="DN1361" s="96">
        <v>1</v>
      </c>
      <c r="DO1361" s="96">
        <v>7.6059999999999999E-3</v>
      </c>
      <c r="DP1361" s="72">
        <v>6.4</v>
      </c>
      <c r="DQ1361" s="72">
        <v>835.21</v>
      </c>
      <c r="DR1361" t="s">
        <v>132</v>
      </c>
      <c r="DT1361" t="s">
        <v>904</v>
      </c>
    </row>
    <row r="1362" spans="1:124" x14ac:dyDescent="0.3">
      <c r="A1362" t="s">
        <v>606</v>
      </c>
      <c r="B1362">
        <v>24410</v>
      </c>
      <c r="C1362" s="95">
        <v>3348</v>
      </c>
      <c r="D1362" s="95">
        <v>10596035</v>
      </c>
      <c r="E1362" s="95">
        <v>3204</v>
      </c>
      <c r="F1362" s="95">
        <v>9904226</v>
      </c>
      <c r="G1362" s="95">
        <v>541</v>
      </c>
      <c r="H1362" s="95">
        <v>1824938</v>
      </c>
      <c r="I1362" s="95">
        <v>488</v>
      </c>
      <c r="J1362" s="95">
        <v>1724750</v>
      </c>
      <c r="K1362" s="95">
        <v>3300</v>
      </c>
      <c r="L1362" s="95">
        <v>11946428</v>
      </c>
      <c r="M1362" s="95">
        <v>3146</v>
      </c>
      <c r="N1362" s="95">
        <v>10665313</v>
      </c>
      <c r="O1362" s="95">
        <v>549</v>
      </c>
      <c r="P1362" s="95">
        <v>2463295</v>
      </c>
      <c r="Q1362" s="95">
        <v>492</v>
      </c>
      <c r="R1362" s="95">
        <v>1932526</v>
      </c>
      <c r="S1362" s="95">
        <v>3179</v>
      </c>
      <c r="T1362" s="95">
        <v>11762035</v>
      </c>
      <c r="U1362" s="95">
        <v>3029</v>
      </c>
      <c r="V1362" s="95">
        <v>10511121</v>
      </c>
      <c r="W1362" s="95">
        <v>548</v>
      </c>
      <c r="X1362" s="95">
        <v>2405976</v>
      </c>
      <c r="Y1362" s="95">
        <v>488</v>
      </c>
      <c r="Z1362" s="95">
        <v>1978045</v>
      </c>
      <c r="AA1362" s="95">
        <v>3088</v>
      </c>
      <c r="AB1362" s="95">
        <v>10833871</v>
      </c>
      <c r="AC1362" s="95">
        <v>2941</v>
      </c>
      <c r="AD1362" s="95">
        <v>10541256</v>
      </c>
      <c r="AE1362" s="95">
        <v>577</v>
      </c>
      <c r="AF1362" s="95">
        <v>2106263</v>
      </c>
      <c r="AG1362" s="95">
        <v>522</v>
      </c>
      <c r="AH1362" s="95">
        <v>2090879</v>
      </c>
      <c r="AI1362" s="95">
        <v>2893</v>
      </c>
      <c r="AJ1362" s="95">
        <v>10668815.4</v>
      </c>
      <c r="AK1362" s="95">
        <v>2758</v>
      </c>
      <c r="AL1362" s="95">
        <v>10665691.67</v>
      </c>
      <c r="AM1362" s="95">
        <v>603</v>
      </c>
      <c r="AN1362" s="95">
        <v>1988412.17</v>
      </c>
      <c r="AO1362" s="95">
        <v>547</v>
      </c>
      <c r="AP1362" s="95">
        <v>2380617.0099999998</v>
      </c>
      <c r="AQ1362" s="72">
        <v>266.16000000000003</v>
      </c>
      <c r="AR1362" s="72">
        <v>262.48</v>
      </c>
      <c r="AS1362" s="72">
        <v>528.64</v>
      </c>
      <c r="AT1362" s="95">
        <v>12420973</v>
      </c>
      <c r="AU1362" s="95">
        <v>11628976</v>
      </c>
      <c r="AV1362" s="95">
        <v>3889</v>
      </c>
      <c r="AW1362" s="95">
        <v>3692</v>
      </c>
      <c r="AX1362" s="72">
        <v>311.98</v>
      </c>
      <c r="AY1362" s="72">
        <v>288.57</v>
      </c>
      <c r="AZ1362" s="72">
        <v>600.54999999999995</v>
      </c>
      <c r="BA1362" s="95">
        <v>14409723</v>
      </c>
      <c r="BB1362" s="95">
        <v>12597839</v>
      </c>
      <c r="BC1362" s="95">
        <v>3849</v>
      </c>
      <c r="BD1362" s="95">
        <v>3638</v>
      </c>
      <c r="BE1362" s="72">
        <v>316.79000000000002</v>
      </c>
      <c r="BF1362" s="72">
        <v>295.92</v>
      </c>
      <c r="BG1362" s="72">
        <v>612.71</v>
      </c>
      <c r="BH1362" s="95">
        <v>14168011</v>
      </c>
      <c r="BI1362" s="95">
        <v>12489166</v>
      </c>
      <c r="BJ1362" s="95">
        <v>3727</v>
      </c>
      <c r="BK1362" s="95">
        <v>3517</v>
      </c>
      <c r="BL1362" s="72">
        <v>294.23</v>
      </c>
      <c r="BM1362" s="72">
        <v>303.98</v>
      </c>
      <c r="BN1362" s="72">
        <v>598.21</v>
      </c>
      <c r="BO1362" s="95">
        <v>12940134</v>
      </c>
      <c r="BP1362" s="95">
        <v>12632135</v>
      </c>
      <c r="BQ1362" s="95">
        <v>3665</v>
      </c>
      <c r="BR1362" s="95">
        <v>3463</v>
      </c>
      <c r="BS1362" s="72">
        <v>301.70999999999998</v>
      </c>
      <c r="BT1362" s="72">
        <v>328.95</v>
      </c>
      <c r="BU1362" s="72">
        <v>630.66</v>
      </c>
      <c r="BV1362" s="95">
        <v>12657227.57</v>
      </c>
      <c r="BW1362" s="95">
        <v>13046308.68</v>
      </c>
      <c r="BX1362" s="95">
        <v>3496</v>
      </c>
      <c r="BY1362" s="95">
        <v>3305</v>
      </c>
      <c r="BZ1362" s="95">
        <v>3795</v>
      </c>
      <c r="CA1362" s="95">
        <v>3747</v>
      </c>
      <c r="CB1362" s="95">
        <v>3626</v>
      </c>
      <c r="CC1362" s="95">
        <v>3569</v>
      </c>
      <c r="CD1362" s="95">
        <v>3403</v>
      </c>
      <c r="CE1362" s="72">
        <v>650.75523149000003</v>
      </c>
      <c r="CF1362" s="72">
        <v>676.59346364999999</v>
      </c>
      <c r="CG1362" s="72">
        <v>712.40329333</v>
      </c>
      <c r="CH1362" s="72">
        <v>716.50152150999998</v>
      </c>
      <c r="CI1362" s="72">
        <v>731.52548966999996</v>
      </c>
      <c r="CJ1362" s="96">
        <v>0.81234844439999998</v>
      </c>
      <c r="CK1362" s="96">
        <v>0.88760833829999997</v>
      </c>
      <c r="CL1362" s="96">
        <v>0.86006059450000005</v>
      </c>
      <c r="CM1362" s="96">
        <v>0.83490401910000001</v>
      </c>
      <c r="CN1362" s="96">
        <v>0.86211623370000001</v>
      </c>
      <c r="CO1362" s="96">
        <v>0.86635343710000001</v>
      </c>
      <c r="CP1362" s="96">
        <v>0.98274848299999995</v>
      </c>
      <c r="CQ1362" s="96">
        <v>0.99584056389999998</v>
      </c>
      <c r="CR1362" s="96">
        <v>0.98685309509999997</v>
      </c>
      <c r="CS1362" s="95">
        <v>3451</v>
      </c>
      <c r="CT1362" s="95">
        <v>3424</v>
      </c>
      <c r="CU1362" s="95">
        <v>3270</v>
      </c>
      <c r="CV1362" s="95">
        <v>3185</v>
      </c>
      <c r="CW1362" s="95">
        <v>3019</v>
      </c>
      <c r="CX1362" s="96">
        <v>0.88012335600000002</v>
      </c>
      <c r="CY1362" s="96">
        <v>0.86857638299999995</v>
      </c>
      <c r="CZ1362" s="96">
        <v>0.85579614500000001</v>
      </c>
      <c r="DA1362" s="96">
        <v>0.86766276499999995</v>
      </c>
      <c r="DB1362" s="96">
        <v>0.85814567900000005</v>
      </c>
      <c r="DC1362">
        <v>2013</v>
      </c>
      <c r="DD1362" s="6">
        <v>3523</v>
      </c>
      <c r="DE1362" s="96">
        <v>2.9112538999999998E-3</v>
      </c>
      <c r="DF1362" s="72">
        <v>755.69</v>
      </c>
      <c r="DG1362" s="96">
        <v>1</v>
      </c>
      <c r="DH1362" s="72">
        <v>755.69</v>
      </c>
      <c r="DI1362" s="72">
        <v>727.94722681999997</v>
      </c>
      <c r="DJ1362" s="96">
        <v>1</v>
      </c>
      <c r="DK1362" s="72">
        <v>755.69</v>
      </c>
      <c r="DL1362" s="96">
        <v>1</v>
      </c>
      <c r="DM1362" s="72">
        <v>755.69</v>
      </c>
      <c r="DN1362" s="96">
        <v>1</v>
      </c>
      <c r="DO1362" s="96">
        <v>8.6739999999999994E-3</v>
      </c>
      <c r="DP1362" s="72">
        <v>6.55</v>
      </c>
      <c r="DQ1362" s="72">
        <v>749.14</v>
      </c>
      <c r="DR1362" t="s">
        <v>606</v>
      </c>
      <c r="DT1362" t="s">
        <v>904</v>
      </c>
    </row>
    <row r="1363" spans="1:124" x14ac:dyDescent="0.3">
      <c r="A1363" t="s">
        <v>931</v>
      </c>
      <c r="B1363">
        <v>24420</v>
      </c>
      <c r="C1363" s="95">
        <v>4028</v>
      </c>
      <c r="D1363" s="95">
        <v>14480776</v>
      </c>
      <c r="E1363" s="95">
        <v>3841</v>
      </c>
      <c r="F1363" s="95">
        <v>11064452</v>
      </c>
      <c r="G1363" s="95">
        <v>464</v>
      </c>
      <c r="H1363" s="95">
        <v>1684714</v>
      </c>
      <c r="I1363" s="95">
        <v>394</v>
      </c>
      <c r="J1363" s="95">
        <v>1602371</v>
      </c>
      <c r="K1363" s="95">
        <v>3759</v>
      </c>
      <c r="L1363" s="95">
        <v>15370362</v>
      </c>
      <c r="M1363" s="95">
        <v>3564</v>
      </c>
      <c r="N1363" s="95">
        <v>10708599</v>
      </c>
      <c r="O1363" s="95">
        <v>477</v>
      </c>
      <c r="P1363" s="95">
        <v>1731023</v>
      </c>
      <c r="Q1363" s="95">
        <v>406</v>
      </c>
      <c r="R1363" s="95">
        <v>1504395</v>
      </c>
      <c r="S1363" s="95">
        <v>3504</v>
      </c>
      <c r="T1363" s="95">
        <v>16471061</v>
      </c>
      <c r="U1363" s="95">
        <v>3287</v>
      </c>
      <c r="V1363" s="95">
        <v>11492178</v>
      </c>
      <c r="W1363" s="95">
        <v>480</v>
      </c>
      <c r="X1363" s="95">
        <v>1610898</v>
      </c>
      <c r="Y1363" s="95">
        <v>413</v>
      </c>
      <c r="Z1363" s="95">
        <v>1435866</v>
      </c>
      <c r="AA1363" s="95">
        <v>3393</v>
      </c>
      <c r="AB1363" s="95">
        <v>14006267</v>
      </c>
      <c r="AC1363" s="95">
        <v>3185</v>
      </c>
      <c r="AD1363" s="95">
        <v>10773821</v>
      </c>
      <c r="AE1363" s="95">
        <v>474</v>
      </c>
      <c r="AF1363" s="95">
        <v>1764372</v>
      </c>
      <c r="AG1363" s="95">
        <v>396</v>
      </c>
      <c r="AH1363" s="95">
        <v>1455497</v>
      </c>
      <c r="AI1363" s="95">
        <v>3245</v>
      </c>
      <c r="AJ1363" s="95">
        <v>12111496.74</v>
      </c>
      <c r="AK1363" s="95">
        <v>3015</v>
      </c>
      <c r="AL1363" s="95">
        <v>10455720.32</v>
      </c>
      <c r="AM1363" s="95">
        <v>509</v>
      </c>
      <c r="AN1363" s="95">
        <v>1410862.62</v>
      </c>
      <c r="AO1363" s="95">
        <v>428</v>
      </c>
      <c r="AP1363" s="95">
        <v>1697316.82</v>
      </c>
      <c r="AQ1363" s="72">
        <v>299.89</v>
      </c>
      <c r="AR1363" s="72">
        <v>249.25</v>
      </c>
      <c r="AS1363" s="72">
        <v>549.14</v>
      </c>
      <c r="AT1363" s="95">
        <v>16165490</v>
      </c>
      <c r="AU1363" s="95">
        <v>12666823</v>
      </c>
      <c r="AV1363" s="95">
        <v>4492</v>
      </c>
      <c r="AW1363" s="95">
        <v>4235</v>
      </c>
      <c r="AX1363" s="72">
        <v>336.43</v>
      </c>
      <c r="AY1363" s="72">
        <v>256.36</v>
      </c>
      <c r="AZ1363" s="72">
        <v>592.79</v>
      </c>
      <c r="BA1363" s="95">
        <v>17101385</v>
      </c>
      <c r="BB1363" s="95">
        <v>12212994</v>
      </c>
      <c r="BC1363" s="95">
        <v>4236</v>
      </c>
      <c r="BD1363" s="95">
        <v>3970</v>
      </c>
      <c r="BE1363" s="72">
        <v>378.22</v>
      </c>
      <c r="BF1363" s="72">
        <v>291.17</v>
      </c>
      <c r="BG1363" s="72">
        <v>669.39</v>
      </c>
      <c r="BH1363" s="95">
        <v>18081959</v>
      </c>
      <c r="BI1363" s="95">
        <v>12928044</v>
      </c>
      <c r="BJ1363" s="95">
        <v>3984</v>
      </c>
      <c r="BK1363" s="95">
        <v>3700</v>
      </c>
      <c r="BL1363" s="72">
        <v>339.86</v>
      </c>
      <c r="BM1363" s="72">
        <v>284.58999999999997</v>
      </c>
      <c r="BN1363" s="72">
        <v>624.45000000000005</v>
      </c>
      <c r="BO1363" s="95">
        <v>15770639</v>
      </c>
      <c r="BP1363" s="95">
        <v>12229318</v>
      </c>
      <c r="BQ1363" s="95">
        <v>3867</v>
      </c>
      <c r="BR1363" s="95">
        <v>3581</v>
      </c>
      <c r="BS1363" s="72">
        <v>300.18</v>
      </c>
      <c r="BT1363" s="72">
        <v>294.14999999999998</v>
      </c>
      <c r="BU1363" s="72">
        <v>594.33000000000004</v>
      </c>
      <c r="BV1363" s="95">
        <v>13522359.359999999</v>
      </c>
      <c r="BW1363" s="95">
        <v>12153037.140000001</v>
      </c>
      <c r="BX1363" s="95">
        <v>3754</v>
      </c>
      <c r="BY1363" s="95">
        <v>3443</v>
      </c>
      <c r="BZ1363" s="95">
        <v>4370</v>
      </c>
      <c r="CA1363" s="95">
        <v>4108</v>
      </c>
      <c r="CB1363" s="95">
        <v>3847</v>
      </c>
      <c r="CC1363" s="95">
        <v>3731</v>
      </c>
      <c r="CD1363" s="95">
        <v>3602</v>
      </c>
      <c r="CE1363" s="72">
        <v>650.75523149000003</v>
      </c>
      <c r="CF1363" s="72">
        <v>676.59346364999999</v>
      </c>
      <c r="CG1363" s="72">
        <v>712.40329333</v>
      </c>
      <c r="CH1363" s="72">
        <v>716.50152150999998</v>
      </c>
      <c r="CI1363" s="72">
        <v>731.52548966999996</v>
      </c>
      <c r="CJ1363" s="96">
        <v>0.84385030409999995</v>
      </c>
      <c r="CK1363" s="96">
        <v>0.87613911730000005</v>
      </c>
      <c r="CL1363" s="96">
        <v>0.93962227050000002</v>
      </c>
      <c r="CM1363" s="96">
        <v>0.8715264117</v>
      </c>
      <c r="CN1363" s="96">
        <v>0.81245289249999997</v>
      </c>
      <c r="CO1363" s="96">
        <v>0.88333989329999996</v>
      </c>
      <c r="CP1363" s="96">
        <v>0.98344726169999996</v>
      </c>
      <c r="CQ1363" s="96">
        <v>0.99584056389999998</v>
      </c>
      <c r="CR1363" s="96">
        <v>0.98755479229999998</v>
      </c>
      <c r="CS1363" s="95">
        <v>4069</v>
      </c>
      <c r="CT1363" s="95">
        <v>3854</v>
      </c>
      <c r="CU1363" s="95">
        <v>3634</v>
      </c>
      <c r="CV1363" s="95">
        <v>3557</v>
      </c>
      <c r="CW1363" s="95">
        <v>3360</v>
      </c>
      <c r="CX1363" s="96">
        <v>0.87390821799999996</v>
      </c>
      <c r="CY1363" s="96">
        <v>0.876404552</v>
      </c>
      <c r="CZ1363" s="96">
        <v>0.87390946300000005</v>
      </c>
      <c r="DA1363" s="96">
        <v>0.89275017300000004</v>
      </c>
      <c r="DB1363" s="96">
        <v>0.90295421200000003</v>
      </c>
      <c r="DC1363">
        <v>2013</v>
      </c>
      <c r="DD1363" s="6">
        <v>3785.8</v>
      </c>
      <c r="DE1363" s="96">
        <v>3.7868447E-3</v>
      </c>
      <c r="DF1363" s="72">
        <v>755.56</v>
      </c>
      <c r="DG1363" s="96">
        <v>1</v>
      </c>
      <c r="DH1363" s="72">
        <v>755.56</v>
      </c>
      <c r="DI1363" s="72">
        <v>727.94722681999997</v>
      </c>
      <c r="DJ1363" s="96">
        <v>1</v>
      </c>
      <c r="DK1363" s="72">
        <v>755.56</v>
      </c>
      <c r="DL1363" s="96">
        <v>1</v>
      </c>
      <c r="DM1363" s="72">
        <v>755.56</v>
      </c>
      <c r="DN1363" s="96">
        <v>1</v>
      </c>
      <c r="DO1363" s="96">
        <v>1.2917E-2</v>
      </c>
      <c r="DP1363" s="72">
        <v>9.76</v>
      </c>
      <c r="DQ1363" s="72">
        <v>745.8</v>
      </c>
      <c r="DR1363" t="s">
        <v>931</v>
      </c>
      <c r="DT1363" t="s">
        <v>904</v>
      </c>
    </row>
    <row r="1364" spans="1:124" x14ac:dyDescent="0.3">
      <c r="A1364" t="s">
        <v>932</v>
      </c>
      <c r="B1364">
        <v>24430</v>
      </c>
      <c r="C1364" s="95">
        <v>715</v>
      </c>
      <c r="D1364" s="95">
        <v>2457306</v>
      </c>
      <c r="E1364" s="95">
        <v>640</v>
      </c>
      <c r="F1364" s="95">
        <v>1908715</v>
      </c>
      <c r="G1364" s="95">
        <v>119</v>
      </c>
      <c r="H1364" s="95">
        <v>436207</v>
      </c>
      <c r="I1364" s="95">
        <v>106</v>
      </c>
      <c r="J1364" s="95">
        <v>345923</v>
      </c>
      <c r="K1364" s="95">
        <v>685</v>
      </c>
      <c r="L1364" s="95">
        <v>2150918</v>
      </c>
      <c r="M1364" s="95">
        <v>599</v>
      </c>
      <c r="N1364" s="95">
        <v>2018044</v>
      </c>
      <c r="O1364" s="95">
        <v>128</v>
      </c>
      <c r="P1364" s="95">
        <v>385818</v>
      </c>
      <c r="Q1364" s="95">
        <v>112</v>
      </c>
      <c r="R1364" s="95">
        <v>384221</v>
      </c>
      <c r="S1364" s="95">
        <v>650</v>
      </c>
      <c r="T1364" s="95">
        <v>2888244</v>
      </c>
      <c r="U1364" s="95">
        <v>563</v>
      </c>
      <c r="V1364" s="95">
        <v>2120711</v>
      </c>
      <c r="W1364" s="95">
        <v>138</v>
      </c>
      <c r="X1364" s="95">
        <v>700294</v>
      </c>
      <c r="Y1364" s="95">
        <v>126</v>
      </c>
      <c r="Z1364" s="95">
        <v>508514</v>
      </c>
      <c r="AA1364" s="95">
        <v>628</v>
      </c>
      <c r="AB1364" s="95">
        <v>2341232</v>
      </c>
      <c r="AC1364" s="95">
        <v>547</v>
      </c>
      <c r="AD1364" s="95">
        <v>2117126</v>
      </c>
      <c r="AE1364" s="95">
        <v>140</v>
      </c>
      <c r="AF1364" s="95">
        <v>530605</v>
      </c>
      <c r="AG1364" s="95">
        <v>130</v>
      </c>
      <c r="AH1364" s="95">
        <v>600552</v>
      </c>
      <c r="AI1364" s="95">
        <v>587</v>
      </c>
      <c r="AJ1364" s="95">
        <v>2853922.79</v>
      </c>
      <c r="AK1364" s="95">
        <v>510</v>
      </c>
      <c r="AL1364" s="95">
        <v>2158052.96</v>
      </c>
      <c r="AM1364" s="95">
        <v>145</v>
      </c>
      <c r="AN1364" s="95">
        <v>666561.34</v>
      </c>
      <c r="AO1364" s="95">
        <v>134</v>
      </c>
      <c r="AP1364" s="95">
        <v>584886.24</v>
      </c>
      <c r="AQ1364" s="72">
        <v>289.12</v>
      </c>
      <c r="AR1364" s="72">
        <v>251.86</v>
      </c>
      <c r="AS1364" s="72">
        <v>540.98</v>
      </c>
      <c r="AT1364" s="95">
        <v>2893513</v>
      </c>
      <c r="AU1364" s="95">
        <v>2254638</v>
      </c>
      <c r="AV1364" s="95">
        <v>834</v>
      </c>
      <c r="AW1364" s="95">
        <v>746</v>
      </c>
      <c r="AX1364" s="72">
        <v>260.02</v>
      </c>
      <c r="AY1364" s="72">
        <v>281.56</v>
      </c>
      <c r="AZ1364" s="72">
        <v>541.58000000000004</v>
      </c>
      <c r="BA1364" s="95">
        <v>2536736</v>
      </c>
      <c r="BB1364" s="95">
        <v>2402265</v>
      </c>
      <c r="BC1364" s="95">
        <v>813</v>
      </c>
      <c r="BD1364" s="95">
        <v>711</v>
      </c>
      <c r="BE1364" s="72">
        <v>379.5</v>
      </c>
      <c r="BF1364" s="72">
        <v>318</v>
      </c>
      <c r="BG1364" s="72">
        <v>697.5</v>
      </c>
      <c r="BH1364" s="95">
        <v>3588538</v>
      </c>
      <c r="BI1364" s="95">
        <v>2629225</v>
      </c>
      <c r="BJ1364" s="95">
        <v>788</v>
      </c>
      <c r="BK1364" s="95">
        <v>689</v>
      </c>
      <c r="BL1364" s="72">
        <v>311.61</v>
      </c>
      <c r="BM1364" s="72">
        <v>334.52</v>
      </c>
      <c r="BN1364" s="72">
        <v>646.13</v>
      </c>
      <c r="BO1364" s="95">
        <v>2871837</v>
      </c>
      <c r="BP1364" s="95">
        <v>2717678</v>
      </c>
      <c r="BQ1364" s="95">
        <v>768</v>
      </c>
      <c r="BR1364" s="95">
        <v>677</v>
      </c>
      <c r="BS1364" s="72">
        <v>400.78</v>
      </c>
      <c r="BT1364" s="72">
        <v>354.94</v>
      </c>
      <c r="BU1364" s="72">
        <v>755.72</v>
      </c>
      <c r="BV1364" s="95">
        <v>3520484.13</v>
      </c>
      <c r="BW1364" s="95">
        <v>2742939.2</v>
      </c>
      <c r="BX1364" s="95">
        <v>732</v>
      </c>
      <c r="BY1364" s="95">
        <v>644</v>
      </c>
      <c r="BZ1364" s="95">
        <v>792</v>
      </c>
      <c r="CA1364" s="95">
        <v>764</v>
      </c>
      <c r="CB1364" s="95">
        <v>740</v>
      </c>
      <c r="CC1364" s="95">
        <v>725</v>
      </c>
      <c r="CD1364" s="95">
        <v>689</v>
      </c>
      <c r="CE1364" s="72">
        <v>650.75523149000003</v>
      </c>
      <c r="CF1364" s="72">
        <v>676.59346364999999</v>
      </c>
      <c r="CG1364" s="72">
        <v>712.40329333</v>
      </c>
      <c r="CH1364" s="72">
        <v>716.50152150999998</v>
      </c>
      <c r="CI1364" s="72">
        <v>731.52548966999996</v>
      </c>
      <c r="CJ1364" s="96">
        <v>0.83131102729999995</v>
      </c>
      <c r="CK1364" s="96">
        <v>0.80045112630000004</v>
      </c>
      <c r="CL1364" s="96">
        <v>0.97908025769999996</v>
      </c>
      <c r="CM1364" s="96">
        <v>0.90178454699999999</v>
      </c>
      <c r="CN1364" s="96">
        <v>1.0330740495999999</v>
      </c>
      <c r="CO1364" s="96">
        <v>0.94839666499999997</v>
      </c>
      <c r="CP1364" s="96">
        <v>0.95860754800000003</v>
      </c>
      <c r="CQ1364" s="96">
        <v>0.99584056389999998</v>
      </c>
      <c r="CR1364" s="96">
        <v>0.9626113315</v>
      </c>
      <c r="CS1364" s="95">
        <v>565</v>
      </c>
      <c r="CT1364" s="95">
        <v>562</v>
      </c>
      <c r="CU1364" s="95">
        <v>536</v>
      </c>
      <c r="CV1364" s="95">
        <v>537</v>
      </c>
      <c r="CW1364" s="95">
        <v>504</v>
      </c>
      <c r="CX1364" s="96">
        <v>0.94082962599999997</v>
      </c>
      <c r="CY1364" s="96">
        <v>0.98300752999999996</v>
      </c>
      <c r="CZ1364" s="96">
        <v>0.95124627399999995</v>
      </c>
      <c r="DA1364" s="96">
        <v>0.95864893799999995</v>
      </c>
      <c r="DB1364" s="96">
        <v>0.90433160499999998</v>
      </c>
      <c r="DC1364">
        <v>2013</v>
      </c>
      <c r="DD1364" s="6">
        <v>693.4</v>
      </c>
      <c r="DE1364" s="96">
        <v>3.8351994000000002E-3</v>
      </c>
      <c r="DF1364" s="72">
        <v>736.44</v>
      </c>
      <c r="DG1364" s="96">
        <v>1</v>
      </c>
      <c r="DH1364" s="72">
        <v>736.44</v>
      </c>
      <c r="DI1364" s="72">
        <v>727.94722681999997</v>
      </c>
      <c r="DJ1364" s="96">
        <v>0.83270643089999996</v>
      </c>
      <c r="DK1364" s="72">
        <v>735.01921365999999</v>
      </c>
      <c r="DL1364" s="96">
        <v>1.0060217657999999</v>
      </c>
      <c r="DM1364" s="72">
        <v>739.44532720999996</v>
      </c>
      <c r="DN1364" s="96">
        <v>1</v>
      </c>
      <c r="DO1364" s="96">
        <v>1.3806000000000001E-2</v>
      </c>
      <c r="DP1364" s="72">
        <v>10.210000000000001</v>
      </c>
      <c r="DQ1364" s="72">
        <v>729.24</v>
      </c>
      <c r="DR1364" t="s">
        <v>932</v>
      </c>
      <c r="DT1364" t="s">
        <v>904</v>
      </c>
    </row>
    <row r="1365" spans="1:124" x14ac:dyDescent="0.3">
      <c r="A1365" t="s">
        <v>48</v>
      </c>
      <c r="B1365">
        <v>24440</v>
      </c>
      <c r="C1365" s="95">
        <v>1556</v>
      </c>
      <c r="D1365" s="95">
        <v>6289332</v>
      </c>
      <c r="E1365" s="95">
        <v>1497</v>
      </c>
      <c r="F1365" s="95">
        <v>4934759</v>
      </c>
      <c r="G1365" s="95">
        <v>145</v>
      </c>
      <c r="H1365" s="95">
        <v>486889</v>
      </c>
      <c r="I1365" s="95">
        <v>128</v>
      </c>
      <c r="J1365" s="95">
        <v>549248</v>
      </c>
      <c r="K1365" s="95">
        <v>1415</v>
      </c>
      <c r="L1365" s="95">
        <v>6126873</v>
      </c>
      <c r="M1365" s="95">
        <v>1354</v>
      </c>
      <c r="N1365" s="95">
        <v>4630167</v>
      </c>
      <c r="O1365" s="95">
        <v>147</v>
      </c>
      <c r="P1365" s="95">
        <v>276358</v>
      </c>
      <c r="Q1365" s="95">
        <v>129</v>
      </c>
      <c r="R1365" s="95">
        <v>387185</v>
      </c>
      <c r="S1365" s="95">
        <v>1288</v>
      </c>
      <c r="T1365" s="95">
        <v>5493776</v>
      </c>
      <c r="U1365" s="95">
        <v>1218</v>
      </c>
      <c r="V1365" s="95">
        <v>4448152</v>
      </c>
      <c r="W1365" s="95">
        <v>145</v>
      </c>
      <c r="X1365" s="95">
        <v>427695</v>
      </c>
      <c r="Y1365" s="95">
        <v>125</v>
      </c>
      <c r="Z1365" s="95">
        <v>369848</v>
      </c>
      <c r="AA1365" s="95">
        <v>1254</v>
      </c>
      <c r="AB1365" s="95">
        <v>4499006</v>
      </c>
      <c r="AC1365" s="95">
        <v>1177</v>
      </c>
      <c r="AD1365" s="95">
        <v>4514289</v>
      </c>
      <c r="AE1365" s="95">
        <v>147</v>
      </c>
      <c r="AF1365" s="95">
        <v>913423</v>
      </c>
      <c r="AG1365" s="95">
        <v>125</v>
      </c>
      <c r="AH1365" s="95">
        <v>454371</v>
      </c>
      <c r="AI1365" s="95">
        <v>1136</v>
      </c>
      <c r="AJ1365" s="95">
        <v>5709442.3899999997</v>
      </c>
      <c r="AK1365" s="95">
        <v>1064</v>
      </c>
      <c r="AL1365" s="95">
        <v>4741708.43</v>
      </c>
      <c r="AM1365" s="95">
        <v>141</v>
      </c>
      <c r="AN1365" s="95">
        <v>533295.66</v>
      </c>
      <c r="AO1365" s="95">
        <v>116</v>
      </c>
      <c r="AP1365" s="95">
        <v>626770.71</v>
      </c>
      <c r="AQ1365" s="72">
        <v>331.97</v>
      </c>
      <c r="AR1365" s="72">
        <v>281.23</v>
      </c>
      <c r="AS1365" s="72">
        <v>613.20000000000005</v>
      </c>
      <c r="AT1365" s="95">
        <v>6776221</v>
      </c>
      <c r="AU1365" s="95">
        <v>5484007</v>
      </c>
      <c r="AV1365" s="95">
        <v>1701</v>
      </c>
      <c r="AW1365" s="95">
        <v>1625</v>
      </c>
      <c r="AX1365" s="72">
        <v>341.61</v>
      </c>
      <c r="AY1365" s="72">
        <v>281.94</v>
      </c>
      <c r="AZ1365" s="72">
        <v>623.54999999999995</v>
      </c>
      <c r="BA1365" s="95">
        <v>6403231</v>
      </c>
      <c r="BB1365" s="95">
        <v>5017352</v>
      </c>
      <c r="BC1365" s="95">
        <v>1562</v>
      </c>
      <c r="BD1365" s="95">
        <v>1483</v>
      </c>
      <c r="BE1365" s="72">
        <v>344.35</v>
      </c>
      <c r="BF1365" s="72">
        <v>298.95999999999998</v>
      </c>
      <c r="BG1365" s="72">
        <v>643.30999999999995</v>
      </c>
      <c r="BH1365" s="95">
        <v>5921471</v>
      </c>
      <c r="BI1365" s="95">
        <v>4818000</v>
      </c>
      <c r="BJ1365" s="95">
        <v>1433</v>
      </c>
      <c r="BK1365" s="95">
        <v>1343</v>
      </c>
      <c r="BL1365" s="72">
        <v>321.94</v>
      </c>
      <c r="BM1365" s="72">
        <v>318.01</v>
      </c>
      <c r="BN1365" s="72">
        <v>639.95000000000005</v>
      </c>
      <c r="BO1365" s="95">
        <v>5412429</v>
      </c>
      <c r="BP1365" s="95">
        <v>4968660</v>
      </c>
      <c r="BQ1365" s="95">
        <v>1401</v>
      </c>
      <c r="BR1365" s="95">
        <v>1302</v>
      </c>
      <c r="BS1365" s="72">
        <v>407.38</v>
      </c>
      <c r="BT1365" s="72">
        <v>379.13</v>
      </c>
      <c r="BU1365" s="72">
        <v>786.51</v>
      </c>
      <c r="BV1365" s="95">
        <v>6242738.0499999998</v>
      </c>
      <c r="BW1365" s="95">
        <v>5368479.1399999997</v>
      </c>
      <c r="BX1365" s="95">
        <v>1277</v>
      </c>
      <c r="BY1365" s="95">
        <v>1180</v>
      </c>
      <c r="BZ1365" s="95">
        <v>1665</v>
      </c>
      <c r="CA1365" s="95">
        <v>1524</v>
      </c>
      <c r="CB1365" s="95">
        <v>1390</v>
      </c>
      <c r="CC1365" s="95">
        <v>1354</v>
      </c>
      <c r="CD1365" s="95">
        <v>1230</v>
      </c>
      <c r="CE1365" s="72">
        <v>650.75523149000003</v>
      </c>
      <c r="CF1365" s="72">
        <v>676.59346364999999</v>
      </c>
      <c r="CG1365" s="72">
        <v>712.40329333</v>
      </c>
      <c r="CH1365" s="72">
        <v>716.50152150999998</v>
      </c>
      <c r="CI1365" s="72">
        <v>731.52548966999996</v>
      </c>
      <c r="CJ1365" s="96">
        <v>0.94228977400000002</v>
      </c>
      <c r="CK1365" s="96">
        <v>0.92160216360000002</v>
      </c>
      <c r="CL1365" s="96">
        <v>0.90301379289999995</v>
      </c>
      <c r="CM1365" s="96">
        <v>0.89315930359999995</v>
      </c>
      <c r="CN1365" s="96">
        <v>1.0751641756000001</v>
      </c>
      <c r="CO1365" s="96">
        <v>0.89404826029999995</v>
      </c>
      <c r="CP1365" s="96">
        <v>1.0592782113000001</v>
      </c>
      <c r="CQ1365" s="96">
        <v>0.99584056389999998</v>
      </c>
      <c r="CR1365" s="96">
        <v>1.0637024624</v>
      </c>
      <c r="CS1365" s="95">
        <v>1566</v>
      </c>
      <c r="CT1365" s="95">
        <v>1430</v>
      </c>
      <c r="CU1365" s="95">
        <v>1325</v>
      </c>
      <c r="CV1365" s="95">
        <v>1251</v>
      </c>
      <c r="CW1365" s="95">
        <v>1161</v>
      </c>
      <c r="CX1365" s="96">
        <v>0.886142757</v>
      </c>
      <c r="CY1365" s="96">
        <v>0.91082529300000004</v>
      </c>
      <c r="CZ1365" s="96">
        <v>0.89477654100000004</v>
      </c>
      <c r="DA1365" s="96">
        <v>0.86331188199999997</v>
      </c>
      <c r="DB1365" s="96">
        <v>0.91633516699999995</v>
      </c>
      <c r="DC1365">
        <v>2013</v>
      </c>
      <c r="DD1365" s="6">
        <v>1386.6</v>
      </c>
      <c r="DE1365" s="96">
        <v>4.0212490000000002E-3</v>
      </c>
      <c r="DF1365" s="72">
        <v>813.63</v>
      </c>
      <c r="DG1365" s="96">
        <v>1</v>
      </c>
      <c r="DH1365" s="72">
        <v>813.63</v>
      </c>
      <c r="DI1365" s="72">
        <v>727.94722681999997</v>
      </c>
      <c r="DJ1365" s="96">
        <v>1</v>
      </c>
      <c r="DK1365" s="72">
        <v>813.63</v>
      </c>
      <c r="DL1365" s="96">
        <v>1</v>
      </c>
      <c r="DM1365" s="72">
        <v>813.63</v>
      </c>
      <c r="DN1365" s="96">
        <v>1</v>
      </c>
      <c r="DO1365" s="96">
        <v>1.5533999999999999E-2</v>
      </c>
      <c r="DP1365" s="72">
        <v>12.64</v>
      </c>
      <c r="DQ1365" s="72">
        <v>800.99</v>
      </c>
      <c r="DR1365" t="s">
        <v>48</v>
      </c>
      <c r="DT1365" t="s">
        <v>904</v>
      </c>
    </row>
    <row r="1366" spans="1:124" x14ac:dyDescent="0.3">
      <c r="A1366" t="s">
        <v>319</v>
      </c>
      <c r="B1366">
        <v>24450</v>
      </c>
      <c r="C1366" s="95">
        <v>3500</v>
      </c>
      <c r="D1366" s="95">
        <v>11686120</v>
      </c>
      <c r="E1366" s="95">
        <v>3374</v>
      </c>
      <c r="F1366" s="95">
        <v>9328458</v>
      </c>
      <c r="G1366" s="95">
        <v>496</v>
      </c>
      <c r="H1366" s="95">
        <v>797516</v>
      </c>
      <c r="I1366" s="95">
        <v>449</v>
      </c>
      <c r="J1366" s="95">
        <v>1416949</v>
      </c>
      <c r="K1366" s="95">
        <v>3285</v>
      </c>
      <c r="L1366" s="95">
        <v>10424773</v>
      </c>
      <c r="M1366" s="95">
        <v>3154</v>
      </c>
      <c r="N1366" s="95">
        <v>8821600</v>
      </c>
      <c r="O1366" s="95">
        <v>511</v>
      </c>
      <c r="P1366" s="95">
        <v>1341336</v>
      </c>
      <c r="Q1366" s="95">
        <v>468</v>
      </c>
      <c r="R1366" s="95">
        <v>1440174</v>
      </c>
      <c r="S1366" s="95">
        <v>3088</v>
      </c>
      <c r="T1366" s="95">
        <v>11807367</v>
      </c>
      <c r="U1366" s="95">
        <v>2942</v>
      </c>
      <c r="V1366" s="95">
        <v>9203240</v>
      </c>
      <c r="W1366" s="95">
        <v>493</v>
      </c>
      <c r="X1366" s="95">
        <v>1156754</v>
      </c>
      <c r="Y1366" s="95">
        <v>454</v>
      </c>
      <c r="Z1366" s="95">
        <v>1452606</v>
      </c>
      <c r="AA1366" s="95">
        <v>2962</v>
      </c>
      <c r="AB1366" s="95">
        <v>12212910</v>
      </c>
      <c r="AC1366" s="95">
        <v>2812</v>
      </c>
      <c r="AD1366" s="95">
        <v>9413451</v>
      </c>
      <c r="AE1366" s="95">
        <v>509</v>
      </c>
      <c r="AF1366" s="95">
        <v>1721136</v>
      </c>
      <c r="AG1366" s="95">
        <v>469</v>
      </c>
      <c r="AH1366" s="95">
        <v>1756283</v>
      </c>
      <c r="AI1366" s="95">
        <v>2763</v>
      </c>
      <c r="AJ1366" s="95">
        <v>9603371.4199999999</v>
      </c>
      <c r="AK1366" s="95">
        <v>2603</v>
      </c>
      <c r="AL1366" s="95">
        <v>8510856.6099999994</v>
      </c>
      <c r="AM1366" s="95">
        <v>540</v>
      </c>
      <c r="AN1366" s="95">
        <v>1510723</v>
      </c>
      <c r="AO1366" s="95">
        <v>496</v>
      </c>
      <c r="AP1366" s="95">
        <v>1811256.36</v>
      </c>
      <c r="AQ1366" s="72">
        <v>260.33999999999997</v>
      </c>
      <c r="AR1366" s="72">
        <v>234.23</v>
      </c>
      <c r="AS1366" s="72">
        <v>494.57</v>
      </c>
      <c r="AT1366" s="95">
        <v>12483636</v>
      </c>
      <c r="AU1366" s="95">
        <v>10745407</v>
      </c>
      <c r="AV1366" s="95">
        <v>3996</v>
      </c>
      <c r="AW1366" s="95">
        <v>3823</v>
      </c>
      <c r="AX1366" s="72">
        <v>258.3</v>
      </c>
      <c r="AY1366" s="72">
        <v>236.1</v>
      </c>
      <c r="AZ1366" s="72">
        <v>494.4</v>
      </c>
      <c r="BA1366" s="95">
        <v>11766109</v>
      </c>
      <c r="BB1366" s="95">
        <v>10261774</v>
      </c>
      <c r="BC1366" s="95">
        <v>3796</v>
      </c>
      <c r="BD1366" s="95">
        <v>3622</v>
      </c>
      <c r="BE1366" s="72">
        <v>301.69</v>
      </c>
      <c r="BF1366" s="72">
        <v>261.48</v>
      </c>
      <c r="BG1366" s="72">
        <v>563.16999999999996</v>
      </c>
      <c r="BH1366" s="95">
        <v>12964121</v>
      </c>
      <c r="BI1366" s="95">
        <v>10655846</v>
      </c>
      <c r="BJ1366" s="95">
        <v>3581</v>
      </c>
      <c r="BK1366" s="95">
        <v>3396</v>
      </c>
      <c r="BL1366" s="72">
        <v>334.53</v>
      </c>
      <c r="BM1366" s="72">
        <v>283.7</v>
      </c>
      <c r="BN1366" s="72">
        <v>618.23</v>
      </c>
      <c r="BO1366" s="95">
        <v>13934046</v>
      </c>
      <c r="BP1366" s="95">
        <v>11169734</v>
      </c>
      <c r="BQ1366" s="95">
        <v>3471</v>
      </c>
      <c r="BR1366" s="95">
        <v>3281</v>
      </c>
      <c r="BS1366" s="72">
        <v>280.39999999999998</v>
      </c>
      <c r="BT1366" s="72">
        <v>277.57</v>
      </c>
      <c r="BU1366" s="72">
        <v>557.97</v>
      </c>
      <c r="BV1366" s="95">
        <v>11114094.42</v>
      </c>
      <c r="BW1366" s="95">
        <v>10322112.970000001</v>
      </c>
      <c r="BX1366" s="95">
        <v>3303</v>
      </c>
      <c r="BY1366" s="95">
        <v>3099</v>
      </c>
      <c r="BZ1366" s="95">
        <v>3914</v>
      </c>
      <c r="CA1366" s="95">
        <v>3712</v>
      </c>
      <c r="CB1366" s="95">
        <v>3492</v>
      </c>
      <c r="CC1366" s="95">
        <v>3381</v>
      </c>
      <c r="CD1366" s="95">
        <v>3203</v>
      </c>
      <c r="CE1366" s="72">
        <v>650.75523149000003</v>
      </c>
      <c r="CF1366" s="72">
        <v>676.59346364999999</v>
      </c>
      <c r="CG1366" s="72">
        <v>712.40329333</v>
      </c>
      <c r="CH1366" s="72">
        <v>716.50152150999998</v>
      </c>
      <c r="CI1366" s="72">
        <v>731.52548966999996</v>
      </c>
      <c r="CJ1366" s="96">
        <v>0.75999389029999997</v>
      </c>
      <c r="CK1366" s="96">
        <v>0.73071944460000005</v>
      </c>
      <c r="CL1366" s="96">
        <v>0.79052133150000004</v>
      </c>
      <c r="CM1366" s="96">
        <v>0.86284534150000003</v>
      </c>
      <c r="CN1366" s="96">
        <v>0.76274854110000001</v>
      </c>
      <c r="CO1366" s="96">
        <v>0.92062174159999999</v>
      </c>
      <c r="CP1366" s="96">
        <v>0.84873697250000002</v>
      </c>
      <c r="CQ1366" s="96">
        <v>0.99584056389999998</v>
      </c>
      <c r="CR1366" s="96">
        <v>0.85228186319999999</v>
      </c>
      <c r="CS1366" s="95">
        <v>3784</v>
      </c>
      <c r="CT1366" s="95">
        <v>3672</v>
      </c>
      <c r="CU1366" s="95">
        <v>3432</v>
      </c>
      <c r="CV1366" s="95">
        <v>3276</v>
      </c>
      <c r="CW1366" s="95">
        <v>3080</v>
      </c>
      <c r="CX1366" s="96">
        <v>0.92104813900000004</v>
      </c>
      <c r="CY1366" s="96">
        <v>0.94071210599999999</v>
      </c>
      <c r="CZ1366" s="96">
        <v>0.933670267</v>
      </c>
      <c r="DA1366" s="96">
        <v>0.913780814</v>
      </c>
      <c r="DB1366" s="96">
        <v>0.88888246699999995</v>
      </c>
      <c r="DC1366">
        <v>2013</v>
      </c>
      <c r="DD1366" s="6">
        <v>3444.2</v>
      </c>
      <c r="DE1366" s="96">
        <v>6.3625169000000002E-3</v>
      </c>
      <c r="DF1366" s="72">
        <v>650.38</v>
      </c>
      <c r="DG1366" s="96">
        <v>1</v>
      </c>
      <c r="DH1366" s="72">
        <v>650.38</v>
      </c>
      <c r="DI1366" s="72">
        <v>727.94722681999997</v>
      </c>
      <c r="DJ1366" s="96">
        <v>1</v>
      </c>
      <c r="DK1366" s="72">
        <v>650.38</v>
      </c>
      <c r="DL1366" s="96">
        <v>1</v>
      </c>
      <c r="DM1366" s="72">
        <v>650.38</v>
      </c>
      <c r="DN1366" s="96">
        <v>0.93352522459999998</v>
      </c>
      <c r="DO1366" s="96">
        <v>2.5708999999999999E-2</v>
      </c>
      <c r="DP1366" s="72">
        <v>15.61</v>
      </c>
      <c r="DQ1366" s="72">
        <v>634.77</v>
      </c>
      <c r="DR1366" t="s">
        <v>319</v>
      </c>
      <c r="DT1366" t="s">
        <v>904</v>
      </c>
    </row>
    <row r="1367" spans="1:124" x14ac:dyDescent="0.3">
      <c r="A1367" t="s">
        <v>933</v>
      </c>
      <c r="B1367">
        <v>24460</v>
      </c>
      <c r="C1367" s="95">
        <v>2399</v>
      </c>
      <c r="D1367" s="95">
        <v>8740483</v>
      </c>
      <c r="E1367" s="95">
        <v>2275</v>
      </c>
      <c r="F1367" s="95">
        <v>6314414</v>
      </c>
      <c r="G1367" s="95">
        <v>430</v>
      </c>
      <c r="H1367" s="95">
        <v>1524893</v>
      </c>
      <c r="I1367" s="95">
        <v>370</v>
      </c>
      <c r="J1367" s="95">
        <v>1193690</v>
      </c>
      <c r="K1367" s="95">
        <v>2082</v>
      </c>
      <c r="L1367" s="95">
        <v>9133227</v>
      </c>
      <c r="M1367" s="95">
        <v>1945</v>
      </c>
      <c r="N1367" s="95">
        <v>5936313</v>
      </c>
      <c r="O1367" s="95">
        <v>438</v>
      </c>
      <c r="P1367" s="95">
        <v>1449855</v>
      </c>
      <c r="Q1367" s="95">
        <v>375</v>
      </c>
      <c r="R1367" s="95">
        <v>1174082</v>
      </c>
      <c r="S1367" s="95">
        <v>1893</v>
      </c>
      <c r="T1367" s="95">
        <v>8672583</v>
      </c>
      <c r="U1367" s="95">
        <v>1753</v>
      </c>
      <c r="V1367" s="95">
        <v>5434061</v>
      </c>
      <c r="W1367" s="95">
        <v>434</v>
      </c>
      <c r="X1367" s="95">
        <v>1152135</v>
      </c>
      <c r="Y1367" s="95">
        <v>372</v>
      </c>
      <c r="Z1367" s="95">
        <v>1266340</v>
      </c>
      <c r="AA1367" s="95">
        <v>1796</v>
      </c>
      <c r="AB1367" s="95">
        <v>6440612</v>
      </c>
      <c r="AC1367" s="95">
        <v>1642</v>
      </c>
      <c r="AD1367" s="95">
        <v>4738783</v>
      </c>
      <c r="AE1367" s="95">
        <v>400</v>
      </c>
      <c r="AF1367" s="95">
        <v>1489808</v>
      </c>
      <c r="AG1367" s="95">
        <v>351</v>
      </c>
      <c r="AH1367" s="95">
        <v>1099837</v>
      </c>
      <c r="AI1367" s="95">
        <v>1583</v>
      </c>
      <c r="AJ1367" s="95">
        <v>6231299.3099999996</v>
      </c>
      <c r="AK1367" s="95">
        <v>1434</v>
      </c>
      <c r="AL1367" s="95">
        <v>4579444.49</v>
      </c>
      <c r="AM1367" s="95">
        <v>401</v>
      </c>
      <c r="AN1367" s="95">
        <v>2004732.47</v>
      </c>
      <c r="AO1367" s="95">
        <v>356</v>
      </c>
      <c r="AP1367" s="95">
        <v>1483334.37</v>
      </c>
      <c r="AQ1367" s="72">
        <v>302.39</v>
      </c>
      <c r="AR1367" s="72">
        <v>236.55</v>
      </c>
      <c r="AS1367" s="72">
        <v>538.94000000000005</v>
      </c>
      <c r="AT1367" s="95">
        <v>10265376</v>
      </c>
      <c r="AU1367" s="95">
        <v>7508104</v>
      </c>
      <c r="AV1367" s="95">
        <v>2829</v>
      </c>
      <c r="AW1367" s="95">
        <v>2645</v>
      </c>
      <c r="AX1367" s="72">
        <v>349.97</v>
      </c>
      <c r="AY1367" s="72">
        <v>255.4</v>
      </c>
      <c r="AZ1367" s="72">
        <v>605.37</v>
      </c>
      <c r="BA1367" s="95">
        <v>10583082</v>
      </c>
      <c r="BB1367" s="95">
        <v>7110395</v>
      </c>
      <c r="BC1367" s="95">
        <v>2520</v>
      </c>
      <c r="BD1367" s="95">
        <v>2320</v>
      </c>
      <c r="BE1367" s="72">
        <v>351.84</v>
      </c>
      <c r="BF1367" s="72">
        <v>262.76</v>
      </c>
      <c r="BG1367" s="72">
        <v>614.6</v>
      </c>
      <c r="BH1367" s="95">
        <v>9824718</v>
      </c>
      <c r="BI1367" s="95">
        <v>6700401</v>
      </c>
      <c r="BJ1367" s="95">
        <v>2327</v>
      </c>
      <c r="BK1367" s="95">
        <v>2125</v>
      </c>
      <c r="BL1367" s="72">
        <v>300.94</v>
      </c>
      <c r="BM1367" s="72">
        <v>244.13</v>
      </c>
      <c r="BN1367" s="72">
        <v>545.07000000000005</v>
      </c>
      <c r="BO1367" s="95">
        <v>7930420</v>
      </c>
      <c r="BP1367" s="95">
        <v>5838620</v>
      </c>
      <c r="BQ1367" s="95">
        <v>2196</v>
      </c>
      <c r="BR1367" s="95">
        <v>1993</v>
      </c>
      <c r="BS1367" s="72">
        <v>345.94</v>
      </c>
      <c r="BT1367" s="72">
        <v>282.25</v>
      </c>
      <c r="BU1367" s="72">
        <v>628.19000000000005</v>
      </c>
      <c r="BV1367" s="95">
        <v>8236031.7800000003</v>
      </c>
      <c r="BW1367" s="95">
        <v>6062778.8600000003</v>
      </c>
      <c r="BX1367" s="95">
        <v>1984</v>
      </c>
      <c r="BY1367" s="95">
        <v>1790</v>
      </c>
      <c r="BZ1367" s="95">
        <v>2741</v>
      </c>
      <c r="CA1367" s="95">
        <v>2424</v>
      </c>
      <c r="CB1367" s="95">
        <v>2230</v>
      </c>
      <c r="CC1367" s="95">
        <v>2100</v>
      </c>
      <c r="CD1367" s="95">
        <v>1889</v>
      </c>
      <c r="CE1367" s="72">
        <v>650.75523149000003</v>
      </c>
      <c r="CF1367" s="72">
        <v>676.59346364999999</v>
      </c>
      <c r="CG1367" s="72">
        <v>712.40329333</v>
      </c>
      <c r="CH1367" s="72">
        <v>716.50152150999998</v>
      </c>
      <c r="CI1367" s="72">
        <v>731.52548966999996</v>
      </c>
      <c r="CJ1367" s="96">
        <v>0.82817620810000003</v>
      </c>
      <c r="CK1367" s="96">
        <v>0.89473226169999998</v>
      </c>
      <c r="CL1367" s="96">
        <v>0.86271358620000005</v>
      </c>
      <c r="CM1367" s="96">
        <v>0.76073809150000005</v>
      </c>
      <c r="CN1367" s="96">
        <v>0.85873972799999998</v>
      </c>
      <c r="CO1367" s="96">
        <v>0.85555487929999996</v>
      </c>
      <c r="CP1367" s="96">
        <v>0.98301113750000002</v>
      </c>
      <c r="CQ1367" s="96">
        <v>0.99584056389999998</v>
      </c>
      <c r="CR1367" s="96">
        <v>0.98711684659999999</v>
      </c>
      <c r="CS1367" s="95">
        <v>2632</v>
      </c>
      <c r="CT1367" s="95">
        <v>2370</v>
      </c>
      <c r="CU1367" s="95">
        <v>2189</v>
      </c>
      <c r="CV1367" s="95">
        <v>2061</v>
      </c>
      <c r="CW1367" s="95">
        <v>1847</v>
      </c>
      <c r="CX1367" s="96">
        <v>0.83515093699999998</v>
      </c>
      <c r="CY1367" s="96">
        <v>0.84629088699999999</v>
      </c>
      <c r="CZ1367" s="96">
        <v>0.87536048899999996</v>
      </c>
      <c r="DA1367" s="96">
        <v>0.86157976000000003</v>
      </c>
      <c r="DB1367" s="96">
        <v>0.86632211199999998</v>
      </c>
      <c r="DC1367">
        <v>2013</v>
      </c>
      <c r="DD1367" s="6">
        <v>2174.6</v>
      </c>
      <c r="DE1367" s="96">
        <v>3.3763691999999998E-3</v>
      </c>
      <c r="DF1367" s="72">
        <v>755.54</v>
      </c>
      <c r="DG1367" s="96">
        <v>1</v>
      </c>
      <c r="DH1367" s="72">
        <v>755.54</v>
      </c>
      <c r="DI1367" s="72">
        <v>727.94722681999997</v>
      </c>
      <c r="DJ1367" s="96">
        <v>1</v>
      </c>
      <c r="DK1367" s="72">
        <v>755.54</v>
      </c>
      <c r="DL1367" s="96">
        <v>1</v>
      </c>
      <c r="DM1367" s="72">
        <v>755.54</v>
      </c>
      <c r="DN1367" s="96">
        <v>1</v>
      </c>
      <c r="DO1367" s="96">
        <v>1.2463999999999999E-2</v>
      </c>
      <c r="DP1367" s="72">
        <v>9.42</v>
      </c>
      <c r="DQ1367" s="72">
        <v>746.12</v>
      </c>
      <c r="DR1367" t="s">
        <v>933</v>
      </c>
      <c r="DT1367" t="s">
        <v>904</v>
      </c>
    </row>
    <row r="1368" spans="1:124" x14ac:dyDescent="0.3">
      <c r="A1368" t="s">
        <v>934</v>
      </c>
      <c r="B1368">
        <v>24470</v>
      </c>
      <c r="C1368" s="95">
        <v>3171</v>
      </c>
      <c r="D1368" s="95">
        <v>13266510</v>
      </c>
      <c r="E1368" s="95">
        <v>3001</v>
      </c>
      <c r="F1368" s="95">
        <v>9648670</v>
      </c>
      <c r="G1368" s="95">
        <v>674</v>
      </c>
      <c r="H1368" s="95">
        <v>1724536</v>
      </c>
      <c r="I1368" s="95">
        <v>570</v>
      </c>
      <c r="J1368" s="95">
        <v>1895400</v>
      </c>
      <c r="K1368" s="95">
        <v>3006</v>
      </c>
      <c r="L1368" s="95">
        <v>14015704</v>
      </c>
      <c r="M1368" s="95">
        <v>2829</v>
      </c>
      <c r="N1368" s="95">
        <v>9611762</v>
      </c>
      <c r="O1368" s="95">
        <v>699</v>
      </c>
      <c r="P1368" s="95">
        <v>2337769</v>
      </c>
      <c r="Q1368" s="95">
        <v>591</v>
      </c>
      <c r="R1368" s="95">
        <v>2114595</v>
      </c>
      <c r="S1368" s="95">
        <v>2725</v>
      </c>
      <c r="T1368" s="95">
        <v>13677808</v>
      </c>
      <c r="U1368" s="95">
        <v>2539</v>
      </c>
      <c r="V1368" s="95">
        <v>9937288</v>
      </c>
      <c r="W1368" s="95">
        <v>671</v>
      </c>
      <c r="X1368" s="95">
        <v>2324006</v>
      </c>
      <c r="Y1368" s="95">
        <v>564</v>
      </c>
      <c r="Z1368" s="95">
        <v>2184729</v>
      </c>
      <c r="AA1368" s="95">
        <v>2488</v>
      </c>
      <c r="AB1368" s="95">
        <v>9564937</v>
      </c>
      <c r="AC1368" s="95">
        <v>2303</v>
      </c>
      <c r="AD1368" s="95">
        <v>7665006</v>
      </c>
      <c r="AE1368" s="95">
        <v>675</v>
      </c>
      <c r="AF1368" s="95">
        <v>2092922</v>
      </c>
      <c r="AG1368" s="95">
        <v>575</v>
      </c>
      <c r="AH1368" s="95">
        <v>2105771</v>
      </c>
      <c r="AI1368" s="95">
        <v>2255</v>
      </c>
      <c r="AJ1368" s="95">
        <v>8287328.6100000003</v>
      </c>
      <c r="AK1368" s="95">
        <v>2074</v>
      </c>
      <c r="AL1368" s="95">
        <v>7127375.8700000001</v>
      </c>
      <c r="AM1368" s="95">
        <v>685</v>
      </c>
      <c r="AN1368" s="95">
        <v>2142796.0299999998</v>
      </c>
      <c r="AO1368" s="95">
        <v>587</v>
      </c>
      <c r="AP1368" s="95">
        <v>2153746.67</v>
      </c>
      <c r="AQ1368" s="72">
        <v>324.89999999999998</v>
      </c>
      <c r="AR1368" s="72">
        <v>269.39</v>
      </c>
      <c r="AS1368" s="72">
        <v>594.29</v>
      </c>
      <c r="AT1368" s="95">
        <v>14991046</v>
      </c>
      <c r="AU1368" s="95">
        <v>11544070</v>
      </c>
      <c r="AV1368" s="95">
        <v>3845</v>
      </c>
      <c r="AW1368" s="95">
        <v>3571</v>
      </c>
      <c r="AX1368" s="72">
        <v>367.82</v>
      </c>
      <c r="AY1368" s="72">
        <v>285.73</v>
      </c>
      <c r="AZ1368" s="72">
        <v>653.54999999999995</v>
      </c>
      <c r="BA1368" s="95">
        <v>16353473</v>
      </c>
      <c r="BB1368" s="95">
        <v>11726357</v>
      </c>
      <c r="BC1368" s="95">
        <v>3705</v>
      </c>
      <c r="BD1368" s="95">
        <v>3420</v>
      </c>
      <c r="BE1368" s="72">
        <v>392.66</v>
      </c>
      <c r="BF1368" s="72">
        <v>325.55</v>
      </c>
      <c r="BG1368" s="72">
        <v>718.21</v>
      </c>
      <c r="BH1368" s="95">
        <v>16001814</v>
      </c>
      <c r="BI1368" s="95">
        <v>12122017</v>
      </c>
      <c r="BJ1368" s="95">
        <v>3396</v>
      </c>
      <c r="BK1368" s="95">
        <v>3103</v>
      </c>
      <c r="BL1368" s="72">
        <v>307.14</v>
      </c>
      <c r="BM1368" s="72">
        <v>282.92</v>
      </c>
      <c r="BN1368" s="72">
        <v>590.05999999999995</v>
      </c>
      <c r="BO1368" s="95">
        <v>11657859</v>
      </c>
      <c r="BP1368" s="95">
        <v>9770777</v>
      </c>
      <c r="BQ1368" s="95">
        <v>3163</v>
      </c>
      <c r="BR1368" s="95">
        <v>2878</v>
      </c>
      <c r="BS1368" s="72">
        <v>295.64</v>
      </c>
      <c r="BT1368" s="72">
        <v>290.64999999999998</v>
      </c>
      <c r="BU1368" s="72">
        <v>586.29</v>
      </c>
      <c r="BV1368" s="95">
        <v>10430124.640000001</v>
      </c>
      <c r="BW1368" s="95">
        <v>9281122.5399999991</v>
      </c>
      <c r="BX1368" s="95">
        <v>2940</v>
      </c>
      <c r="BY1368" s="95">
        <v>2661</v>
      </c>
      <c r="BZ1368" s="95">
        <v>3714</v>
      </c>
      <c r="CA1368" s="95">
        <v>3568</v>
      </c>
      <c r="CB1368" s="95">
        <v>3255</v>
      </c>
      <c r="CC1368" s="95">
        <v>3028</v>
      </c>
      <c r="CD1368" s="95">
        <v>2804</v>
      </c>
      <c r="CE1368" s="72">
        <v>650.75523149000003</v>
      </c>
      <c r="CF1368" s="72">
        <v>676.59346364999999</v>
      </c>
      <c r="CG1368" s="72">
        <v>712.40329333</v>
      </c>
      <c r="CH1368" s="72">
        <v>716.50152150999998</v>
      </c>
      <c r="CI1368" s="72">
        <v>731.52548966999996</v>
      </c>
      <c r="CJ1368" s="96">
        <v>0.9132312293</v>
      </c>
      <c r="CK1368" s="96">
        <v>0.96594193579999998</v>
      </c>
      <c r="CL1368" s="96">
        <v>1.0081508700999999</v>
      </c>
      <c r="CM1368" s="96">
        <v>0.82352930489999998</v>
      </c>
      <c r="CN1368" s="96">
        <v>0.80146216130000003</v>
      </c>
      <c r="CO1368" s="96">
        <v>0.85017274870000004</v>
      </c>
      <c r="CP1368" s="96">
        <v>1.0615055605999999</v>
      </c>
      <c r="CQ1368" s="96">
        <v>0.99584056389999998</v>
      </c>
      <c r="CR1368" s="96">
        <v>1.0659391146999999</v>
      </c>
      <c r="CS1368" s="95">
        <v>3104</v>
      </c>
      <c r="CT1368" s="95">
        <v>3015</v>
      </c>
      <c r="CU1368" s="95">
        <v>2728</v>
      </c>
      <c r="CV1368" s="95">
        <v>2514</v>
      </c>
      <c r="CW1368" s="95">
        <v>2304</v>
      </c>
      <c r="CX1368" s="96">
        <v>0.82329909000000001</v>
      </c>
      <c r="CY1368" s="96">
        <v>0.84214914600000002</v>
      </c>
      <c r="CZ1368" s="96">
        <v>0.86790526099999998</v>
      </c>
      <c r="DA1368" s="96">
        <v>0.86131085399999996</v>
      </c>
      <c r="DB1368" s="96">
        <v>0.86372809100000003</v>
      </c>
      <c r="DC1368">
        <v>2013</v>
      </c>
      <c r="DD1368" s="6">
        <v>3126.6</v>
      </c>
      <c r="DE1368" s="96">
        <v>2.7111182999999999E-3</v>
      </c>
      <c r="DF1368" s="72">
        <v>816.41</v>
      </c>
      <c r="DG1368" s="96">
        <v>1</v>
      </c>
      <c r="DH1368" s="72">
        <v>816.41</v>
      </c>
      <c r="DI1368" s="72">
        <v>727.94722681999997</v>
      </c>
      <c r="DJ1368" s="96">
        <v>1</v>
      </c>
      <c r="DK1368" s="72">
        <v>816.41</v>
      </c>
      <c r="DL1368" s="96">
        <v>1</v>
      </c>
      <c r="DM1368" s="72">
        <v>816.41</v>
      </c>
      <c r="DN1368" s="96">
        <v>1</v>
      </c>
      <c r="DO1368" s="96">
        <v>1.1155E-2</v>
      </c>
      <c r="DP1368" s="72">
        <v>9.11</v>
      </c>
      <c r="DQ1368" s="72">
        <v>807.3</v>
      </c>
      <c r="DR1368" t="s">
        <v>934</v>
      </c>
      <c r="DT1368" t="s">
        <v>904</v>
      </c>
    </row>
    <row r="1369" spans="1:124" x14ac:dyDescent="0.3">
      <c r="A1369" t="s">
        <v>935</v>
      </c>
      <c r="B1369">
        <v>24480</v>
      </c>
      <c r="C1369" s="95">
        <v>3535</v>
      </c>
      <c r="D1369" s="95">
        <v>12207164</v>
      </c>
      <c r="E1369" s="95">
        <v>3375</v>
      </c>
      <c r="F1369" s="95">
        <v>9559497</v>
      </c>
      <c r="G1369" s="95">
        <v>670</v>
      </c>
      <c r="H1369" s="95">
        <v>1657858</v>
      </c>
      <c r="I1369" s="95">
        <v>585</v>
      </c>
      <c r="J1369" s="95">
        <v>1632870</v>
      </c>
      <c r="K1369" s="95">
        <v>3128</v>
      </c>
      <c r="L1369" s="95">
        <v>12033507</v>
      </c>
      <c r="M1369" s="95">
        <v>2949</v>
      </c>
      <c r="N1369" s="95">
        <v>9353990</v>
      </c>
      <c r="O1369" s="95">
        <v>663</v>
      </c>
      <c r="P1369" s="95">
        <v>1793945</v>
      </c>
      <c r="Q1369" s="95">
        <v>578</v>
      </c>
      <c r="R1369" s="95">
        <v>1718121</v>
      </c>
      <c r="S1369" s="95">
        <v>2829</v>
      </c>
      <c r="T1369" s="95">
        <v>13227523</v>
      </c>
      <c r="U1369" s="95">
        <v>2631</v>
      </c>
      <c r="V1369" s="95">
        <v>9464346</v>
      </c>
      <c r="W1369" s="95">
        <v>680</v>
      </c>
      <c r="X1369" s="95">
        <v>2168910</v>
      </c>
      <c r="Y1369" s="95">
        <v>597</v>
      </c>
      <c r="Z1369" s="95">
        <v>1862241</v>
      </c>
      <c r="AA1369" s="95">
        <v>2622</v>
      </c>
      <c r="AB1369" s="95">
        <v>9593040</v>
      </c>
      <c r="AC1369" s="95">
        <v>2428</v>
      </c>
      <c r="AD1369" s="95">
        <v>8212786</v>
      </c>
      <c r="AE1369" s="95">
        <v>703</v>
      </c>
      <c r="AF1369" s="95">
        <v>1856214</v>
      </c>
      <c r="AG1369" s="95">
        <v>621</v>
      </c>
      <c r="AH1369" s="95">
        <v>2076957</v>
      </c>
      <c r="AI1369" s="95">
        <v>2343</v>
      </c>
      <c r="AJ1369" s="95">
        <v>7055402.3200000003</v>
      </c>
      <c r="AK1369" s="95">
        <v>2151</v>
      </c>
      <c r="AL1369" s="95">
        <v>7673605.2300000004</v>
      </c>
      <c r="AM1369" s="95">
        <v>710</v>
      </c>
      <c r="AN1369" s="95">
        <v>1925971.7</v>
      </c>
      <c r="AO1369" s="95">
        <v>641</v>
      </c>
      <c r="AP1369" s="95">
        <v>2498181.75</v>
      </c>
      <c r="AQ1369" s="72">
        <v>274.77</v>
      </c>
      <c r="AR1369" s="72">
        <v>235.53</v>
      </c>
      <c r="AS1369" s="72">
        <v>510.3</v>
      </c>
      <c r="AT1369" s="95">
        <v>13865022</v>
      </c>
      <c r="AU1369" s="95">
        <v>11192367</v>
      </c>
      <c r="AV1369" s="95">
        <v>4205</v>
      </c>
      <c r="AW1369" s="95">
        <v>3960</v>
      </c>
      <c r="AX1369" s="72">
        <v>303.95</v>
      </c>
      <c r="AY1369" s="72">
        <v>261.60000000000002</v>
      </c>
      <c r="AZ1369" s="72">
        <v>565.54999999999995</v>
      </c>
      <c r="BA1369" s="95">
        <v>13827452</v>
      </c>
      <c r="BB1369" s="95">
        <v>11072111</v>
      </c>
      <c r="BC1369" s="95">
        <v>3791</v>
      </c>
      <c r="BD1369" s="95">
        <v>3527</v>
      </c>
      <c r="BE1369" s="72">
        <v>365.64</v>
      </c>
      <c r="BF1369" s="72">
        <v>292.39999999999998</v>
      </c>
      <c r="BG1369" s="72">
        <v>658.04</v>
      </c>
      <c r="BH1369" s="95">
        <v>15396433</v>
      </c>
      <c r="BI1369" s="95">
        <v>11326587</v>
      </c>
      <c r="BJ1369" s="95">
        <v>3509</v>
      </c>
      <c r="BK1369" s="95">
        <v>3228</v>
      </c>
      <c r="BL1369" s="72">
        <v>286.95</v>
      </c>
      <c r="BM1369" s="72">
        <v>281.23</v>
      </c>
      <c r="BN1369" s="72">
        <v>568.17999999999995</v>
      </c>
      <c r="BO1369" s="95">
        <v>11449254</v>
      </c>
      <c r="BP1369" s="95">
        <v>10289743</v>
      </c>
      <c r="BQ1369" s="95">
        <v>3325</v>
      </c>
      <c r="BR1369" s="95">
        <v>3049</v>
      </c>
      <c r="BS1369" s="72">
        <v>245.15</v>
      </c>
      <c r="BT1369" s="72">
        <v>303.60000000000002</v>
      </c>
      <c r="BU1369" s="72">
        <v>548.75</v>
      </c>
      <c r="BV1369" s="95">
        <v>8981374.0199999996</v>
      </c>
      <c r="BW1369" s="95">
        <v>10171786.98</v>
      </c>
      <c r="BX1369" s="95">
        <v>3053</v>
      </c>
      <c r="BY1369" s="95">
        <v>2792</v>
      </c>
      <c r="BZ1369" s="95">
        <v>4088</v>
      </c>
      <c r="CA1369" s="95">
        <v>3664</v>
      </c>
      <c r="CB1369" s="95">
        <v>3374</v>
      </c>
      <c r="CC1369" s="95">
        <v>3194</v>
      </c>
      <c r="CD1369" s="95">
        <v>2925</v>
      </c>
      <c r="CE1369" s="72">
        <v>650.75523149000003</v>
      </c>
      <c r="CF1369" s="72">
        <v>676.59346364999999</v>
      </c>
      <c r="CG1369" s="72">
        <v>712.40329333</v>
      </c>
      <c r="CH1369" s="72">
        <v>716.50152150999998</v>
      </c>
      <c r="CI1369" s="72">
        <v>731.52548966999996</v>
      </c>
      <c r="CJ1369" s="96">
        <v>0.7841658051</v>
      </c>
      <c r="CK1369" s="96">
        <v>0.83587860420000004</v>
      </c>
      <c r="CL1369" s="96">
        <v>0.92369028350000004</v>
      </c>
      <c r="CM1369" s="96">
        <v>0.79299203549999997</v>
      </c>
      <c r="CN1369" s="96">
        <v>0.75014474239999995</v>
      </c>
      <c r="CO1369" s="96">
        <v>0.8747467605</v>
      </c>
      <c r="CP1369" s="96">
        <v>0.93441248489999995</v>
      </c>
      <c r="CQ1369" s="96">
        <v>0.99584056389999998</v>
      </c>
      <c r="CR1369" s="96">
        <v>0.93831521360000003</v>
      </c>
      <c r="CS1369" s="95">
        <v>3918</v>
      </c>
      <c r="CT1369" s="95">
        <v>3584</v>
      </c>
      <c r="CU1369" s="95">
        <v>3294</v>
      </c>
      <c r="CV1369" s="95">
        <v>3120</v>
      </c>
      <c r="CW1369" s="95">
        <v>2843</v>
      </c>
      <c r="CX1369" s="96">
        <v>0.85918691199999997</v>
      </c>
      <c r="CY1369" s="96">
        <v>0.88427897700000002</v>
      </c>
      <c r="CZ1369" s="96">
        <v>0.87208848100000003</v>
      </c>
      <c r="DA1369" s="96">
        <v>0.890390232</v>
      </c>
      <c r="DB1369" s="96">
        <v>0.87008575600000004</v>
      </c>
      <c r="DC1369">
        <v>2013</v>
      </c>
      <c r="DD1369" s="6">
        <v>3311.2</v>
      </c>
      <c r="DE1369" s="96">
        <v>2.2301495E-3</v>
      </c>
      <c r="DF1369" s="72">
        <v>719.01</v>
      </c>
      <c r="DG1369" s="96">
        <v>1</v>
      </c>
      <c r="DH1369" s="72">
        <v>719.01</v>
      </c>
      <c r="DI1369" s="72">
        <v>727.94722681999997</v>
      </c>
      <c r="DJ1369" s="96">
        <v>1</v>
      </c>
      <c r="DK1369" s="72">
        <v>719.01</v>
      </c>
      <c r="DL1369" s="96">
        <v>1</v>
      </c>
      <c r="DM1369" s="72">
        <v>719.01</v>
      </c>
      <c r="DN1369" s="96">
        <v>1</v>
      </c>
      <c r="DO1369" s="96">
        <v>8.7340000000000004E-3</v>
      </c>
      <c r="DP1369" s="72">
        <v>6.28</v>
      </c>
      <c r="DQ1369" s="72">
        <v>712.73</v>
      </c>
      <c r="DR1369" t="s">
        <v>935</v>
      </c>
      <c r="DT1369" t="s">
        <v>904</v>
      </c>
    </row>
    <row r="1370" spans="1:124" x14ac:dyDescent="0.3">
      <c r="A1370" t="s">
        <v>936</v>
      </c>
      <c r="B1370">
        <v>24490</v>
      </c>
      <c r="C1370" s="95">
        <v>6336</v>
      </c>
      <c r="D1370" s="95">
        <v>23807653</v>
      </c>
      <c r="E1370" s="95">
        <v>6159</v>
      </c>
      <c r="F1370" s="95">
        <v>16629722</v>
      </c>
      <c r="G1370" s="95">
        <v>816</v>
      </c>
      <c r="H1370" s="95">
        <v>2121611</v>
      </c>
      <c r="I1370" s="95">
        <v>742</v>
      </c>
      <c r="J1370" s="95">
        <v>1819442</v>
      </c>
      <c r="K1370" s="95">
        <v>6038</v>
      </c>
      <c r="L1370" s="95">
        <v>24276345</v>
      </c>
      <c r="M1370" s="95">
        <v>5839</v>
      </c>
      <c r="N1370" s="95">
        <v>16718156</v>
      </c>
      <c r="O1370" s="95">
        <v>856</v>
      </c>
      <c r="P1370" s="95">
        <v>2563203</v>
      </c>
      <c r="Q1370" s="95">
        <v>775</v>
      </c>
      <c r="R1370" s="95">
        <v>2000926</v>
      </c>
      <c r="S1370" s="95">
        <v>5773</v>
      </c>
      <c r="T1370" s="95">
        <v>27060604</v>
      </c>
      <c r="U1370" s="95">
        <v>5580</v>
      </c>
      <c r="V1370" s="95">
        <v>17324463</v>
      </c>
      <c r="W1370" s="95">
        <v>884</v>
      </c>
      <c r="X1370" s="95">
        <v>2585764</v>
      </c>
      <c r="Y1370" s="95">
        <v>801</v>
      </c>
      <c r="Z1370" s="95">
        <v>2322907</v>
      </c>
      <c r="AA1370" s="95">
        <v>5595</v>
      </c>
      <c r="AB1370" s="95">
        <v>24007527</v>
      </c>
      <c r="AC1370" s="95">
        <v>5387</v>
      </c>
      <c r="AD1370" s="95">
        <v>18773424</v>
      </c>
      <c r="AE1370" s="95">
        <v>937</v>
      </c>
      <c r="AF1370" s="95">
        <v>3741178</v>
      </c>
      <c r="AG1370" s="95">
        <v>850</v>
      </c>
      <c r="AH1370" s="95">
        <v>2854012</v>
      </c>
      <c r="AI1370" s="95">
        <v>5207</v>
      </c>
      <c r="AJ1370" s="95">
        <v>22332083.27</v>
      </c>
      <c r="AK1370" s="95">
        <v>4995</v>
      </c>
      <c r="AL1370" s="95">
        <v>17751612.25</v>
      </c>
      <c r="AM1370" s="95">
        <v>980</v>
      </c>
      <c r="AN1370" s="95">
        <v>2842217.32</v>
      </c>
      <c r="AO1370" s="95">
        <v>897</v>
      </c>
      <c r="AP1370" s="95">
        <v>3430565.43</v>
      </c>
      <c r="AQ1370" s="72">
        <v>302.12</v>
      </c>
      <c r="AR1370" s="72">
        <v>222.78</v>
      </c>
      <c r="AS1370" s="72">
        <v>524.9</v>
      </c>
      <c r="AT1370" s="95">
        <v>25929264</v>
      </c>
      <c r="AU1370" s="95">
        <v>18449164</v>
      </c>
      <c r="AV1370" s="95">
        <v>7152</v>
      </c>
      <c r="AW1370" s="95">
        <v>6901</v>
      </c>
      <c r="AX1370" s="72">
        <v>324.43</v>
      </c>
      <c r="AY1370" s="72">
        <v>235.85</v>
      </c>
      <c r="AZ1370" s="72">
        <v>560.28</v>
      </c>
      <c r="BA1370" s="95">
        <v>26839548</v>
      </c>
      <c r="BB1370" s="95">
        <v>18719082</v>
      </c>
      <c r="BC1370" s="95">
        <v>6894</v>
      </c>
      <c r="BD1370" s="95">
        <v>6614</v>
      </c>
      <c r="BE1370" s="72">
        <v>371.12</v>
      </c>
      <c r="BF1370" s="72">
        <v>256.58999999999997</v>
      </c>
      <c r="BG1370" s="72">
        <v>627.71</v>
      </c>
      <c r="BH1370" s="95">
        <v>29646368</v>
      </c>
      <c r="BI1370" s="95">
        <v>19647370</v>
      </c>
      <c r="BJ1370" s="95">
        <v>6657</v>
      </c>
      <c r="BK1370" s="95">
        <v>6381</v>
      </c>
      <c r="BL1370" s="72">
        <v>354.01</v>
      </c>
      <c r="BM1370" s="72">
        <v>288.97000000000003</v>
      </c>
      <c r="BN1370" s="72">
        <v>642.98</v>
      </c>
      <c r="BO1370" s="95">
        <v>27748705</v>
      </c>
      <c r="BP1370" s="95">
        <v>21627436</v>
      </c>
      <c r="BQ1370" s="95">
        <v>6532</v>
      </c>
      <c r="BR1370" s="95">
        <v>6237</v>
      </c>
      <c r="BS1370" s="72">
        <v>339.08</v>
      </c>
      <c r="BT1370" s="72">
        <v>299.58999999999997</v>
      </c>
      <c r="BU1370" s="72">
        <v>638.66999999999996</v>
      </c>
      <c r="BV1370" s="95">
        <v>25174300.59</v>
      </c>
      <c r="BW1370" s="95">
        <v>21182177.68</v>
      </c>
      <c r="BX1370" s="95">
        <v>6187</v>
      </c>
      <c r="BY1370" s="95">
        <v>5892</v>
      </c>
      <c r="BZ1370" s="95">
        <v>7032</v>
      </c>
      <c r="CA1370" s="95">
        <v>6759</v>
      </c>
      <c r="CB1370" s="95">
        <v>6524</v>
      </c>
      <c r="CC1370" s="95">
        <v>6392</v>
      </c>
      <c r="CD1370" s="95">
        <v>6043</v>
      </c>
      <c r="CE1370" s="72">
        <v>650.75523149000003</v>
      </c>
      <c r="CF1370" s="72">
        <v>676.59346364999999</v>
      </c>
      <c r="CG1370" s="72">
        <v>712.40329333</v>
      </c>
      <c r="CH1370" s="72">
        <v>716.50152150999998</v>
      </c>
      <c r="CI1370" s="72">
        <v>731.52548966999996</v>
      </c>
      <c r="CJ1370" s="96">
        <v>0.80660127589999997</v>
      </c>
      <c r="CK1370" s="96">
        <v>0.82808958420000001</v>
      </c>
      <c r="CL1370" s="96">
        <v>0.88111608389999996</v>
      </c>
      <c r="CM1370" s="96">
        <v>0.89738818509999996</v>
      </c>
      <c r="CN1370" s="96">
        <v>0.87306595470000004</v>
      </c>
      <c r="CO1370" s="96">
        <v>0.96901429019999996</v>
      </c>
      <c r="CP1370" s="96">
        <v>0.88466416380000001</v>
      </c>
      <c r="CQ1370" s="96">
        <v>0.99584056389999998</v>
      </c>
      <c r="CR1370" s="96">
        <v>0.88835911040000004</v>
      </c>
      <c r="CS1370" s="95">
        <v>6697</v>
      </c>
      <c r="CT1370" s="95">
        <v>6459</v>
      </c>
      <c r="CU1370" s="95">
        <v>6240</v>
      </c>
      <c r="CV1370" s="95">
        <v>6066</v>
      </c>
      <c r="CW1370" s="95">
        <v>5697</v>
      </c>
      <c r="CX1370" s="96">
        <v>0.954414235</v>
      </c>
      <c r="CY1370" s="96">
        <v>0.96767670400000005</v>
      </c>
      <c r="CZ1370" s="96">
        <v>0.97752757300000004</v>
      </c>
      <c r="DA1370" s="96">
        <v>0.96966691500000002</v>
      </c>
      <c r="DB1370" s="96">
        <v>0.97767399399999999</v>
      </c>
      <c r="DC1370">
        <v>2013</v>
      </c>
      <c r="DD1370" s="6">
        <v>6405</v>
      </c>
      <c r="DE1370" s="96">
        <v>1.2628851199999999E-2</v>
      </c>
      <c r="DF1370" s="72">
        <v>673.63</v>
      </c>
      <c r="DG1370" s="96">
        <v>1</v>
      </c>
      <c r="DH1370" s="72">
        <v>673.63</v>
      </c>
      <c r="DI1370" s="72">
        <v>727.94722681999997</v>
      </c>
      <c r="DJ1370" s="96">
        <v>1</v>
      </c>
      <c r="DK1370" s="72">
        <v>673.63</v>
      </c>
      <c r="DL1370" s="96">
        <v>1</v>
      </c>
      <c r="DM1370" s="72">
        <v>673.63</v>
      </c>
      <c r="DN1370" s="96">
        <v>0.56059048860000005</v>
      </c>
      <c r="DO1370" s="96">
        <v>4.2812000000000003E-2</v>
      </c>
      <c r="DP1370" s="72">
        <v>16.170000000000002</v>
      </c>
      <c r="DQ1370" s="72">
        <v>657.46</v>
      </c>
      <c r="DR1370" t="s">
        <v>936</v>
      </c>
      <c r="DT1370" t="s">
        <v>904</v>
      </c>
    </row>
    <row r="1371" spans="1:124" x14ac:dyDescent="0.3">
      <c r="A1371" t="s">
        <v>408</v>
      </c>
      <c r="B1371">
        <v>24500</v>
      </c>
      <c r="C1371" s="95">
        <v>1605</v>
      </c>
      <c r="D1371" s="95">
        <v>5665760</v>
      </c>
      <c r="E1371" s="95">
        <v>1553</v>
      </c>
      <c r="F1371" s="95">
        <v>4050544</v>
      </c>
      <c r="G1371" s="95">
        <v>153</v>
      </c>
      <c r="H1371" s="95">
        <v>325455</v>
      </c>
      <c r="I1371" s="95">
        <v>138</v>
      </c>
      <c r="J1371" s="95">
        <v>375999</v>
      </c>
      <c r="K1371" s="95">
        <v>1514</v>
      </c>
      <c r="L1371" s="95">
        <v>6427699</v>
      </c>
      <c r="M1371" s="95">
        <v>1470</v>
      </c>
      <c r="N1371" s="95">
        <v>4600050</v>
      </c>
      <c r="O1371" s="95">
        <v>141</v>
      </c>
      <c r="P1371" s="95">
        <v>249690</v>
      </c>
      <c r="Q1371" s="95">
        <v>126</v>
      </c>
      <c r="R1371" s="95">
        <v>418428</v>
      </c>
      <c r="S1371" s="95">
        <v>1471</v>
      </c>
      <c r="T1371" s="95">
        <v>6331509</v>
      </c>
      <c r="U1371" s="95">
        <v>1427</v>
      </c>
      <c r="V1371" s="95">
        <v>4804947</v>
      </c>
      <c r="W1371" s="95">
        <v>140</v>
      </c>
      <c r="X1371" s="95">
        <v>219906</v>
      </c>
      <c r="Y1371" s="95">
        <v>122</v>
      </c>
      <c r="Z1371" s="95">
        <v>473323</v>
      </c>
      <c r="AA1371" s="95">
        <v>1450</v>
      </c>
      <c r="AB1371" s="95">
        <v>5425592</v>
      </c>
      <c r="AC1371" s="95">
        <v>1404</v>
      </c>
      <c r="AD1371" s="95">
        <v>5117839</v>
      </c>
      <c r="AE1371" s="95">
        <v>146</v>
      </c>
      <c r="AF1371" s="95">
        <v>284820</v>
      </c>
      <c r="AG1371" s="95">
        <v>125</v>
      </c>
      <c r="AH1371" s="95">
        <v>552738</v>
      </c>
      <c r="AI1371" s="95">
        <v>1405</v>
      </c>
      <c r="AJ1371" s="95">
        <v>5514362.0499999998</v>
      </c>
      <c r="AK1371" s="95">
        <v>1349</v>
      </c>
      <c r="AL1371" s="95">
        <v>5313736.3600000003</v>
      </c>
      <c r="AM1371" s="95">
        <v>152</v>
      </c>
      <c r="AN1371" s="95">
        <v>714960</v>
      </c>
      <c r="AO1371" s="95">
        <v>131</v>
      </c>
      <c r="AP1371" s="95">
        <v>730584.95</v>
      </c>
      <c r="AQ1371" s="72">
        <v>284</v>
      </c>
      <c r="AR1371" s="72">
        <v>218.14</v>
      </c>
      <c r="AS1371" s="72">
        <v>502.14</v>
      </c>
      <c r="AT1371" s="95">
        <v>5991215</v>
      </c>
      <c r="AU1371" s="95">
        <v>4426543</v>
      </c>
      <c r="AV1371" s="95">
        <v>1758</v>
      </c>
      <c r="AW1371" s="95">
        <v>1691</v>
      </c>
      <c r="AX1371" s="72">
        <v>336.22</v>
      </c>
      <c r="AY1371" s="72">
        <v>262.02999999999997</v>
      </c>
      <c r="AZ1371" s="72">
        <v>598.25</v>
      </c>
      <c r="BA1371" s="95">
        <v>6677389</v>
      </c>
      <c r="BB1371" s="95">
        <v>5018478</v>
      </c>
      <c r="BC1371" s="95">
        <v>1655</v>
      </c>
      <c r="BD1371" s="95">
        <v>1596</v>
      </c>
      <c r="BE1371" s="72">
        <v>338.89</v>
      </c>
      <c r="BF1371" s="72">
        <v>283.95999999999998</v>
      </c>
      <c r="BG1371" s="72">
        <v>622.85</v>
      </c>
      <c r="BH1371" s="95">
        <v>6551415</v>
      </c>
      <c r="BI1371" s="95">
        <v>5278270</v>
      </c>
      <c r="BJ1371" s="95">
        <v>1611</v>
      </c>
      <c r="BK1371" s="95">
        <v>1549</v>
      </c>
      <c r="BL1371" s="72">
        <v>298.16000000000003</v>
      </c>
      <c r="BM1371" s="72">
        <v>309.06</v>
      </c>
      <c r="BN1371" s="72">
        <v>607.22</v>
      </c>
      <c r="BO1371" s="95">
        <v>5710412</v>
      </c>
      <c r="BP1371" s="95">
        <v>5670577</v>
      </c>
      <c r="BQ1371" s="95">
        <v>1596</v>
      </c>
      <c r="BR1371" s="95">
        <v>1529</v>
      </c>
      <c r="BS1371" s="72">
        <v>333.4</v>
      </c>
      <c r="BT1371" s="72">
        <v>340.33</v>
      </c>
      <c r="BU1371" s="72">
        <v>673.73</v>
      </c>
      <c r="BV1371" s="95">
        <v>6229322.0499999998</v>
      </c>
      <c r="BW1371" s="95">
        <v>6044321.3099999996</v>
      </c>
      <c r="BX1371" s="95">
        <v>1557</v>
      </c>
      <c r="BY1371" s="95">
        <v>1480</v>
      </c>
      <c r="BZ1371" s="95">
        <v>1726</v>
      </c>
      <c r="CA1371" s="95">
        <v>1626</v>
      </c>
      <c r="CB1371" s="95">
        <v>1581</v>
      </c>
      <c r="CC1371" s="95">
        <v>1564</v>
      </c>
      <c r="CD1371" s="95">
        <v>1519</v>
      </c>
      <c r="CE1371" s="72">
        <v>650.75523149000003</v>
      </c>
      <c r="CF1371" s="72">
        <v>676.59346364999999</v>
      </c>
      <c r="CG1371" s="72">
        <v>712.40329333</v>
      </c>
      <c r="CH1371" s="72">
        <v>716.50152150999998</v>
      </c>
      <c r="CI1371" s="72">
        <v>731.52548966999996</v>
      </c>
      <c r="CJ1371" s="96">
        <v>0.77162652819999999</v>
      </c>
      <c r="CK1371" s="96">
        <v>0.88420895580000003</v>
      </c>
      <c r="CL1371" s="96">
        <v>0.87429410539999997</v>
      </c>
      <c r="CM1371" s="96">
        <v>0.84747900980000002</v>
      </c>
      <c r="CN1371" s="96">
        <v>0.9209931978</v>
      </c>
      <c r="CO1371" s="96">
        <v>0.80035587809999997</v>
      </c>
      <c r="CP1371" s="96">
        <v>1.0741726062000001</v>
      </c>
      <c r="CQ1371" s="96">
        <v>0.99584056389999998</v>
      </c>
      <c r="CR1371" s="96">
        <v>1.0786590663</v>
      </c>
      <c r="CS1371" s="95">
        <v>1743</v>
      </c>
      <c r="CT1371" s="95">
        <v>1650</v>
      </c>
      <c r="CU1371" s="95">
        <v>1602</v>
      </c>
      <c r="CV1371" s="95">
        <v>1573</v>
      </c>
      <c r="CW1371" s="95">
        <v>1533</v>
      </c>
      <c r="CX1371" s="96">
        <v>0.80772075899999995</v>
      </c>
      <c r="CY1371" s="96">
        <v>0.78115214300000002</v>
      </c>
      <c r="CZ1371" s="96">
        <v>0.78809442100000004</v>
      </c>
      <c r="DA1371" s="96">
        <v>0.81413452500000005</v>
      </c>
      <c r="DB1371" s="96">
        <v>0.81132666600000003</v>
      </c>
      <c r="DC1371">
        <v>2013</v>
      </c>
      <c r="DD1371" s="6">
        <v>1569</v>
      </c>
      <c r="DE1371" s="96">
        <v>2.7270208E-3</v>
      </c>
      <c r="DF1371" s="72">
        <v>826.14</v>
      </c>
      <c r="DG1371" s="96">
        <v>1</v>
      </c>
      <c r="DH1371" s="72">
        <v>826.14</v>
      </c>
      <c r="DI1371" s="72">
        <v>727.94722681999997</v>
      </c>
      <c r="DJ1371" s="96">
        <v>1</v>
      </c>
      <c r="DK1371" s="72">
        <v>826.14</v>
      </c>
      <c r="DL1371" s="96">
        <v>1</v>
      </c>
      <c r="DM1371" s="72">
        <v>826.14</v>
      </c>
      <c r="DN1371" s="96">
        <v>1</v>
      </c>
      <c r="DO1371" s="96">
        <v>7.8930000000000007E-3</v>
      </c>
      <c r="DP1371" s="72">
        <v>6.52</v>
      </c>
      <c r="DQ1371" s="72">
        <v>819.62</v>
      </c>
      <c r="DR1371" t="s">
        <v>408</v>
      </c>
      <c r="DT1371" t="s">
        <v>904</v>
      </c>
    </row>
    <row r="1372" spans="1:124" x14ac:dyDescent="0.3">
      <c r="A1372" t="s">
        <v>937</v>
      </c>
      <c r="B1372">
        <v>24510</v>
      </c>
      <c r="C1372" s="95">
        <v>2390</v>
      </c>
      <c r="D1372" s="95">
        <v>9470156</v>
      </c>
      <c r="E1372" s="95">
        <v>2222</v>
      </c>
      <c r="F1372" s="95">
        <v>6659601</v>
      </c>
      <c r="G1372" s="95">
        <v>402</v>
      </c>
      <c r="H1372" s="95">
        <v>705455</v>
      </c>
      <c r="I1372" s="95">
        <v>334</v>
      </c>
      <c r="J1372" s="95">
        <v>1007074</v>
      </c>
      <c r="K1372" s="95">
        <v>2256</v>
      </c>
      <c r="L1372" s="95">
        <v>9321619</v>
      </c>
      <c r="M1372" s="95">
        <v>2072</v>
      </c>
      <c r="N1372" s="95">
        <v>6628140</v>
      </c>
      <c r="O1372" s="95">
        <v>414</v>
      </c>
      <c r="P1372" s="95">
        <v>1052534</v>
      </c>
      <c r="Q1372" s="95">
        <v>347</v>
      </c>
      <c r="R1372" s="95">
        <v>1086404</v>
      </c>
      <c r="S1372" s="95">
        <v>2138</v>
      </c>
      <c r="T1372" s="95">
        <v>8430573</v>
      </c>
      <c r="U1372" s="95">
        <v>1943</v>
      </c>
      <c r="V1372" s="95">
        <v>6782878</v>
      </c>
      <c r="W1372" s="95">
        <v>414</v>
      </c>
      <c r="X1372" s="95">
        <v>1284951</v>
      </c>
      <c r="Y1372" s="95">
        <v>346</v>
      </c>
      <c r="Z1372" s="95">
        <v>1292495</v>
      </c>
      <c r="AA1372" s="95">
        <v>2086</v>
      </c>
      <c r="AB1372" s="95">
        <v>7380252</v>
      </c>
      <c r="AC1372" s="95">
        <v>1882</v>
      </c>
      <c r="AD1372" s="95">
        <v>7189028</v>
      </c>
      <c r="AE1372" s="95">
        <v>420</v>
      </c>
      <c r="AF1372" s="95">
        <v>1584958</v>
      </c>
      <c r="AG1372" s="95">
        <v>357</v>
      </c>
      <c r="AH1372" s="95">
        <v>1879622</v>
      </c>
      <c r="AI1372" s="95">
        <v>1848</v>
      </c>
      <c r="AJ1372" s="95">
        <v>6079128.5599999996</v>
      </c>
      <c r="AK1372" s="95">
        <v>1646</v>
      </c>
      <c r="AL1372" s="95">
        <v>5859728.4400000004</v>
      </c>
      <c r="AM1372" s="95">
        <v>417</v>
      </c>
      <c r="AN1372" s="95">
        <v>1368643.67</v>
      </c>
      <c r="AO1372" s="95">
        <v>359</v>
      </c>
      <c r="AP1372" s="95">
        <v>1901090.18</v>
      </c>
      <c r="AQ1372" s="72">
        <v>303.70999999999998</v>
      </c>
      <c r="AR1372" s="72">
        <v>249.96</v>
      </c>
      <c r="AS1372" s="72">
        <v>553.66999999999996</v>
      </c>
      <c r="AT1372" s="95">
        <v>10175611</v>
      </c>
      <c r="AU1372" s="95">
        <v>7666675</v>
      </c>
      <c r="AV1372" s="95">
        <v>2792</v>
      </c>
      <c r="AW1372" s="95">
        <v>2556</v>
      </c>
      <c r="AX1372" s="72">
        <v>323.79000000000002</v>
      </c>
      <c r="AY1372" s="72">
        <v>265.76</v>
      </c>
      <c r="AZ1372" s="72">
        <v>589.54999999999995</v>
      </c>
      <c r="BA1372" s="95">
        <v>10374153</v>
      </c>
      <c r="BB1372" s="95">
        <v>7714544</v>
      </c>
      <c r="BC1372" s="95">
        <v>2670</v>
      </c>
      <c r="BD1372" s="95">
        <v>2419</v>
      </c>
      <c r="BE1372" s="72">
        <v>317.25</v>
      </c>
      <c r="BF1372" s="72">
        <v>293.99</v>
      </c>
      <c r="BG1372" s="72">
        <v>611.24</v>
      </c>
      <c r="BH1372" s="95">
        <v>9715524</v>
      </c>
      <c r="BI1372" s="95">
        <v>8075373</v>
      </c>
      <c r="BJ1372" s="95">
        <v>2552</v>
      </c>
      <c r="BK1372" s="95">
        <v>2289</v>
      </c>
      <c r="BL1372" s="72">
        <v>298.12</v>
      </c>
      <c r="BM1372" s="72">
        <v>337.53</v>
      </c>
      <c r="BN1372" s="72">
        <v>635.65</v>
      </c>
      <c r="BO1372" s="95">
        <v>8965210</v>
      </c>
      <c r="BP1372" s="95">
        <v>9068650</v>
      </c>
      <c r="BQ1372" s="95">
        <v>2506</v>
      </c>
      <c r="BR1372" s="95">
        <v>2239</v>
      </c>
      <c r="BS1372" s="72">
        <v>274.02</v>
      </c>
      <c r="BT1372" s="72">
        <v>322.56</v>
      </c>
      <c r="BU1372" s="72">
        <v>596.58000000000004</v>
      </c>
      <c r="BV1372" s="95">
        <v>7447772.2300000004</v>
      </c>
      <c r="BW1372" s="95">
        <v>7760818.6200000001</v>
      </c>
      <c r="BX1372" s="95">
        <v>2265</v>
      </c>
      <c r="BY1372" s="95">
        <v>2005</v>
      </c>
      <c r="BZ1372" s="95">
        <v>2680</v>
      </c>
      <c r="CA1372" s="95">
        <v>2549</v>
      </c>
      <c r="CB1372" s="95">
        <v>2425</v>
      </c>
      <c r="CC1372" s="95">
        <v>2379</v>
      </c>
      <c r="CD1372" s="95">
        <v>2138</v>
      </c>
      <c r="CE1372" s="72">
        <v>650.75523149000003</v>
      </c>
      <c r="CF1372" s="72">
        <v>676.59346364999999</v>
      </c>
      <c r="CG1372" s="72">
        <v>712.40329333</v>
      </c>
      <c r="CH1372" s="72">
        <v>716.50152150999998</v>
      </c>
      <c r="CI1372" s="72">
        <v>731.52548966999996</v>
      </c>
      <c r="CJ1372" s="96">
        <v>0.85081144679999998</v>
      </c>
      <c r="CK1372" s="96">
        <v>0.87135042190000001</v>
      </c>
      <c r="CL1372" s="96">
        <v>0.85799715659999998</v>
      </c>
      <c r="CM1372" s="96">
        <v>0.88715792069999999</v>
      </c>
      <c r="CN1372" s="96">
        <v>0.81552865679999997</v>
      </c>
      <c r="CO1372" s="96">
        <v>0.91100104940000004</v>
      </c>
      <c r="CP1372" s="96">
        <v>0.94025042130000003</v>
      </c>
      <c r="CQ1372" s="96">
        <v>0.99584056389999998</v>
      </c>
      <c r="CR1372" s="96">
        <v>0.94417753319999997</v>
      </c>
      <c r="CS1372" s="95">
        <v>3108</v>
      </c>
      <c r="CT1372" s="95">
        <v>2911</v>
      </c>
      <c r="CU1372" s="95">
        <v>2754</v>
      </c>
      <c r="CV1372" s="95">
        <v>2665</v>
      </c>
      <c r="CW1372" s="95">
        <v>2358</v>
      </c>
      <c r="CX1372" s="96">
        <v>0.90407863200000005</v>
      </c>
      <c r="CY1372" s="96">
        <v>0.89536326099999997</v>
      </c>
      <c r="CZ1372" s="96">
        <v>0.91599852599999998</v>
      </c>
      <c r="DA1372" s="96">
        <v>0.91302723500000005</v>
      </c>
      <c r="DB1372" s="96">
        <v>0.93130369599999996</v>
      </c>
      <c r="DC1372">
        <v>2013</v>
      </c>
      <c r="DD1372" s="6">
        <v>2301.6</v>
      </c>
      <c r="DE1372" s="96">
        <v>4.5837728000000001E-3</v>
      </c>
      <c r="DF1372" s="72">
        <v>721.8</v>
      </c>
      <c r="DG1372" s="96">
        <v>1</v>
      </c>
      <c r="DH1372" s="72">
        <v>721.8</v>
      </c>
      <c r="DI1372" s="72">
        <v>660.71199773000001</v>
      </c>
      <c r="DJ1372" s="96">
        <v>1</v>
      </c>
      <c r="DK1372" s="72">
        <v>721.8</v>
      </c>
      <c r="DL1372" s="96">
        <v>1</v>
      </c>
      <c r="DM1372" s="72">
        <v>721.8</v>
      </c>
      <c r="DN1372" s="96">
        <v>1</v>
      </c>
      <c r="DO1372" s="96">
        <v>1.7989000000000002E-2</v>
      </c>
      <c r="DP1372" s="72">
        <v>12.98</v>
      </c>
      <c r="DQ1372" s="72">
        <v>708.82</v>
      </c>
      <c r="DR1372" t="s">
        <v>937</v>
      </c>
      <c r="DT1372" t="s">
        <v>904</v>
      </c>
    </row>
    <row r="1373" spans="1:124" x14ac:dyDescent="0.3">
      <c r="A1373" t="s">
        <v>938</v>
      </c>
      <c r="B1373">
        <v>24520</v>
      </c>
      <c r="C1373" s="95">
        <v>3012</v>
      </c>
      <c r="D1373" s="95">
        <v>8976519</v>
      </c>
      <c r="E1373" s="95">
        <v>2923</v>
      </c>
      <c r="F1373" s="95">
        <v>6887277</v>
      </c>
      <c r="G1373" s="95">
        <v>385</v>
      </c>
      <c r="H1373" s="95">
        <v>1109833</v>
      </c>
      <c r="I1373" s="95">
        <v>348</v>
      </c>
      <c r="J1373" s="95">
        <v>971776</v>
      </c>
      <c r="K1373" s="95">
        <v>2874</v>
      </c>
      <c r="L1373" s="95">
        <v>7501052</v>
      </c>
      <c r="M1373" s="95">
        <v>2778</v>
      </c>
      <c r="N1373" s="95">
        <v>6836868</v>
      </c>
      <c r="O1373" s="95">
        <v>387</v>
      </c>
      <c r="P1373" s="95">
        <v>1037201</v>
      </c>
      <c r="Q1373" s="95">
        <v>352</v>
      </c>
      <c r="R1373" s="95">
        <v>1091605</v>
      </c>
      <c r="S1373" s="95">
        <v>2809</v>
      </c>
      <c r="T1373" s="95">
        <v>7759694</v>
      </c>
      <c r="U1373" s="95">
        <v>2705</v>
      </c>
      <c r="V1373" s="95">
        <v>6799386</v>
      </c>
      <c r="W1373" s="95">
        <v>379</v>
      </c>
      <c r="X1373" s="95">
        <v>1208830</v>
      </c>
      <c r="Y1373" s="95">
        <v>351</v>
      </c>
      <c r="Z1373" s="95">
        <v>1048293</v>
      </c>
      <c r="AA1373" s="95">
        <v>2763</v>
      </c>
      <c r="AB1373" s="95">
        <v>8979654</v>
      </c>
      <c r="AC1373" s="95">
        <v>2662</v>
      </c>
      <c r="AD1373" s="95">
        <v>7671102</v>
      </c>
      <c r="AE1373" s="95">
        <v>351</v>
      </c>
      <c r="AF1373" s="95">
        <v>881884</v>
      </c>
      <c r="AG1373" s="95">
        <v>320</v>
      </c>
      <c r="AH1373" s="95">
        <v>1041058</v>
      </c>
      <c r="AI1373" s="95">
        <v>2557</v>
      </c>
      <c r="AJ1373" s="95">
        <v>8691384.5899999999</v>
      </c>
      <c r="AK1373" s="95">
        <v>2444</v>
      </c>
      <c r="AL1373" s="95">
        <v>8150867.6399999997</v>
      </c>
      <c r="AM1373" s="95">
        <v>336</v>
      </c>
      <c r="AN1373" s="95">
        <v>1089388.8700000001</v>
      </c>
      <c r="AO1373" s="95">
        <v>309</v>
      </c>
      <c r="AP1373" s="95">
        <v>1069479.07</v>
      </c>
      <c r="AQ1373" s="72">
        <v>247.43</v>
      </c>
      <c r="AR1373" s="72">
        <v>200.22</v>
      </c>
      <c r="AS1373" s="72">
        <v>447.65</v>
      </c>
      <c r="AT1373" s="95">
        <v>10086352</v>
      </c>
      <c r="AU1373" s="95">
        <v>7859053</v>
      </c>
      <c r="AV1373" s="95">
        <v>3397</v>
      </c>
      <c r="AW1373" s="95">
        <v>3271</v>
      </c>
      <c r="AX1373" s="72">
        <v>218.19</v>
      </c>
      <c r="AY1373" s="72">
        <v>211.09</v>
      </c>
      <c r="AZ1373" s="72">
        <v>429.28</v>
      </c>
      <c r="BA1373" s="95">
        <v>8538253</v>
      </c>
      <c r="BB1373" s="95">
        <v>7928473</v>
      </c>
      <c r="BC1373" s="95">
        <v>3261</v>
      </c>
      <c r="BD1373" s="95">
        <v>3130</v>
      </c>
      <c r="BE1373" s="72">
        <v>234.43</v>
      </c>
      <c r="BF1373" s="72">
        <v>214</v>
      </c>
      <c r="BG1373" s="72">
        <v>448.43</v>
      </c>
      <c r="BH1373" s="95">
        <v>8968524</v>
      </c>
      <c r="BI1373" s="95">
        <v>7847679</v>
      </c>
      <c r="BJ1373" s="95">
        <v>3188</v>
      </c>
      <c r="BK1373" s="95">
        <v>3056</v>
      </c>
      <c r="BL1373" s="72">
        <v>263.89999999999998</v>
      </c>
      <c r="BM1373" s="72">
        <v>243.47</v>
      </c>
      <c r="BN1373" s="72">
        <v>507.37</v>
      </c>
      <c r="BO1373" s="95">
        <v>9861538</v>
      </c>
      <c r="BP1373" s="95">
        <v>8712160</v>
      </c>
      <c r="BQ1373" s="95">
        <v>3114</v>
      </c>
      <c r="BR1373" s="95">
        <v>2982</v>
      </c>
      <c r="BS1373" s="72">
        <v>281.74</v>
      </c>
      <c r="BT1373" s="72">
        <v>279.10000000000002</v>
      </c>
      <c r="BU1373" s="72">
        <v>560.84</v>
      </c>
      <c r="BV1373" s="95">
        <v>9780773.4600000009</v>
      </c>
      <c r="BW1373" s="95">
        <v>9220346.7100000009</v>
      </c>
      <c r="BX1373" s="95">
        <v>2893</v>
      </c>
      <c r="BY1373" s="95">
        <v>2753</v>
      </c>
      <c r="BZ1373" s="95">
        <v>3337</v>
      </c>
      <c r="CA1373" s="95">
        <v>3198</v>
      </c>
      <c r="CB1373" s="95">
        <v>3124</v>
      </c>
      <c r="CC1373" s="95">
        <v>3051</v>
      </c>
      <c r="CD1373" s="95">
        <v>2825</v>
      </c>
      <c r="CE1373" s="72">
        <v>650.75523149000003</v>
      </c>
      <c r="CF1373" s="72">
        <v>676.59346364999999</v>
      </c>
      <c r="CG1373" s="72">
        <v>712.40329333</v>
      </c>
      <c r="CH1373" s="72">
        <v>716.50152150999998</v>
      </c>
      <c r="CI1373" s="72">
        <v>731.52548966999996</v>
      </c>
      <c r="CJ1373" s="96">
        <v>0.68789304849999999</v>
      </c>
      <c r="CK1373" s="96">
        <v>0.63447257930000001</v>
      </c>
      <c r="CL1373" s="96">
        <v>0.62946087449999999</v>
      </c>
      <c r="CM1373" s="96">
        <v>0.70812131550000001</v>
      </c>
      <c r="CN1373" s="96">
        <v>0.76667184929999999</v>
      </c>
      <c r="CO1373" s="96">
        <v>0.85891948409999996</v>
      </c>
      <c r="CP1373" s="96">
        <v>0.7978907757</v>
      </c>
      <c r="CQ1373" s="96">
        <v>0.99584056389999998</v>
      </c>
      <c r="CR1373" s="96">
        <v>0.80122329889999999</v>
      </c>
      <c r="CS1373" s="95">
        <v>3252</v>
      </c>
      <c r="CT1373" s="95">
        <v>3155</v>
      </c>
      <c r="CU1373" s="95">
        <v>3079</v>
      </c>
      <c r="CV1373" s="95">
        <v>3040</v>
      </c>
      <c r="CW1373" s="95">
        <v>2849</v>
      </c>
      <c r="CX1373" s="96">
        <v>0.84980367199999995</v>
      </c>
      <c r="CY1373" s="96">
        <v>0.86681441400000003</v>
      </c>
      <c r="CZ1373" s="96">
        <v>0.86210416499999998</v>
      </c>
      <c r="DA1373" s="96">
        <v>0.85079115900000002</v>
      </c>
      <c r="DB1373" s="96">
        <v>0.86581333900000002</v>
      </c>
      <c r="DC1373">
        <v>2013</v>
      </c>
      <c r="DD1373" s="6">
        <v>3038.4</v>
      </c>
      <c r="DE1373" s="96">
        <v>3.6595667999999998E-3</v>
      </c>
      <c r="DF1373" s="72">
        <v>613.08000000000004</v>
      </c>
      <c r="DG1373" s="96">
        <v>1</v>
      </c>
      <c r="DH1373" s="72">
        <v>613.08000000000004</v>
      </c>
      <c r="DI1373" s="72">
        <v>727.94722681999997</v>
      </c>
      <c r="DJ1373" s="96">
        <v>1</v>
      </c>
      <c r="DK1373" s="72">
        <v>613.08000000000004</v>
      </c>
      <c r="DL1373" s="96">
        <v>1</v>
      </c>
      <c r="DM1373" s="72">
        <v>613.08000000000004</v>
      </c>
      <c r="DN1373" s="96">
        <v>1</v>
      </c>
      <c r="DO1373" s="96">
        <v>1.074E-2</v>
      </c>
      <c r="DP1373" s="72">
        <v>6.58</v>
      </c>
      <c r="DQ1373" s="72">
        <v>606.5</v>
      </c>
      <c r="DR1373" t="s">
        <v>938</v>
      </c>
      <c r="DT1373" t="s">
        <v>904</v>
      </c>
    </row>
    <row r="1374" spans="1:124" x14ac:dyDescent="0.3">
      <c r="A1374" t="s">
        <v>939</v>
      </c>
      <c r="B1374">
        <v>24530</v>
      </c>
      <c r="C1374" s="95">
        <v>1101</v>
      </c>
      <c r="D1374" s="95">
        <v>4161772</v>
      </c>
      <c r="E1374" s="95">
        <v>1066</v>
      </c>
      <c r="F1374" s="95">
        <v>3421778</v>
      </c>
      <c r="G1374" s="95">
        <v>139</v>
      </c>
      <c r="H1374" s="95">
        <v>495856</v>
      </c>
      <c r="I1374" s="95">
        <v>127</v>
      </c>
      <c r="J1374" s="95">
        <v>591835</v>
      </c>
      <c r="K1374" s="95">
        <v>1007</v>
      </c>
      <c r="L1374" s="95">
        <v>3816044</v>
      </c>
      <c r="M1374" s="95">
        <v>964</v>
      </c>
      <c r="N1374" s="95">
        <v>3156551</v>
      </c>
      <c r="O1374" s="95">
        <v>129</v>
      </c>
      <c r="P1374" s="95">
        <v>367273</v>
      </c>
      <c r="Q1374" s="95">
        <v>117</v>
      </c>
      <c r="R1374" s="95">
        <v>482467</v>
      </c>
      <c r="S1374" s="95">
        <v>956</v>
      </c>
      <c r="T1374" s="95">
        <v>3663744</v>
      </c>
      <c r="U1374" s="95">
        <v>911</v>
      </c>
      <c r="V1374" s="95">
        <v>3035842</v>
      </c>
      <c r="W1374" s="95">
        <v>139</v>
      </c>
      <c r="X1374" s="95">
        <v>759148</v>
      </c>
      <c r="Y1374" s="95">
        <v>126</v>
      </c>
      <c r="Z1374" s="95">
        <v>666836</v>
      </c>
      <c r="AA1374" s="95">
        <v>924</v>
      </c>
      <c r="AB1374" s="95">
        <v>2778346</v>
      </c>
      <c r="AC1374" s="95">
        <v>874</v>
      </c>
      <c r="AD1374" s="95">
        <v>3000827</v>
      </c>
      <c r="AE1374" s="95">
        <v>143</v>
      </c>
      <c r="AF1374" s="95">
        <v>804011</v>
      </c>
      <c r="AG1374" s="95">
        <v>129</v>
      </c>
      <c r="AH1374" s="95">
        <v>782487</v>
      </c>
      <c r="AI1374" s="95">
        <v>871</v>
      </c>
      <c r="AJ1374" s="95">
        <v>4008625.4</v>
      </c>
      <c r="AK1374" s="95">
        <v>819</v>
      </c>
      <c r="AL1374" s="95">
        <v>3342575.73</v>
      </c>
      <c r="AM1374" s="95">
        <v>145</v>
      </c>
      <c r="AN1374" s="95">
        <v>441548.46</v>
      </c>
      <c r="AO1374" s="95">
        <v>134</v>
      </c>
      <c r="AP1374" s="95">
        <v>706842.53</v>
      </c>
      <c r="AQ1374" s="72">
        <v>313.01</v>
      </c>
      <c r="AR1374" s="72">
        <v>280.36</v>
      </c>
      <c r="AS1374" s="72">
        <v>593.37</v>
      </c>
      <c r="AT1374" s="95">
        <v>4657628</v>
      </c>
      <c r="AU1374" s="95">
        <v>4013613</v>
      </c>
      <c r="AV1374" s="95">
        <v>1240</v>
      </c>
      <c r="AW1374" s="95">
        <v>1193</v>
      </c>
      <c r="AX1374" s="72">
        <v>306.87</v>
      </c>
      <c r="AY1374" s="72">
        <v>280.52999999999997</v>
      </c>
      <c r="AZ1374" s="72">
        <v>587.4</v>
      </c>
      <c r="BA1374" s="95">
        <v>4183317</v>
      </c>
      <c r="BB1374" s="95">
        <v>3639018</v>
      </c>
      <c r="BC1374" s="95">
        <v>1136</v>
      </c>
      <c r="BD1374" s="95">
        <v>1081</v>
      </c>
      <c r="BE1374" s="72">
        <v>336.6</v>
      </c>
      <c r="BF1374" s="72">
        <v>297.55</v>
      </c>
      <c r="BG1374" s="72">
        <v>634.15</v>
      </c>
      <c r="BH1374" s="95">
        <v>4422892</v>
      </c>
      <c r="BI1374" s="95">
        <v>3702678</v>
      </c>
      <c r="BJ1374" s="95">
        <v>1095</v>
      </c>
      <c r="BK1374" s="95">
        <v>1037</v>
      </c>
      <c r="BL1374" s="72">
        <v>279.77999999999997</v>
      </c>
      <c r="BM1374" s="72">
        <v>314.33</v>
      </c>
      <c r="BN1374" s="72">
        <v>594.11</v>
      </c>
      <c r="BO1374" s="95">
        <v>3582357</v>
      </c>
      <c r="BP1374" s="95">
        <v>3783314</v>
      </c>
      <c r="BQ1374" s="95">
        <v>1067</v>
      </c>
      <c r="BR1374" s="95">
        <v>1003</v>
      </c>
      <c r="BS1374" s="72">
        <v>365.01</v>
      </c>
      <c r="BT1374" s="72">
        <v>354.09</v>
      </c>
      <c r="BU1374" s="72">
        <v>719.1</v>
      </c>
      <c r="BV1374" s="95">
        <v>4450173.8600000003</v>
      </c>
      <c r="BW1374" s="95">
        <v>4049418.26</v>
      </c>
      <c r="BX1374" s="95">
        <v>1016</v>
      </c>
      <c r="BY1374" s="95">
        <v>953</v>
      </c>
      <c r="BZ1374" s="95">
        <v>1218</v>
      </c>
      <c r="CA1374" s="95">
        <v>1109</v>
      </c>
      <c r="CB1374" s="95">
        <v>1067</v>
      </c>
      <c r="CC1374" s="95">
        <v>1037</v>
      </c>
      <c r="CD1374" s="95">
        <v>985</v>
      </c>
      <c r="CE1374" s="72">
        <v>650.75523149000003</v>
      </c>
      <c r="CF1374" s="72">
        <v>676.59346364999999</v>
      </c>
      <c r="CG1374" s="72">
        <v>712.40329333</v>
      </c>
      <c r="CH1374" s="72">
        <v>716.50152150999998</v>
      </c>
      <c r="CI1374" s="72">
        <v>731.52548966999996</v>
      </c>
      <c r="CJ1374" s="96">
        <v>0.91181748730000001</v>
      </c>
      <c r="CK1374" s="96">
        <v>0.86817273819999996</v>
      </c>
      <c r="CL1374" s="96">
        <v>0.89015590739999995</v>
      </c>
      <c r="CM1374" s="96">
        <v>0.82918177029999995</v>
      </c>
      <c r="CN1374" s="96">
        <v>0.98301427649999995</v>
      </c>
      <c r="CO1374" s="96">
        <v>0.87293927869999999</v>
      </c>
      <c r="CP1374" s="96">
        <v>1.0269539449</v>
      </c>
      <c r="CQ1374" s="96">
        <v>0.99584056389999998</v>
      </c>
      <c r="CR1374" s="96">
        <v>1.0312431884</v>
      </c>
      <c r="CS1374" s="95">
        <v>1210</v>
      </c>
      <c r="CT1374" s="95">
        <v>1105</v>
      </c>
      <c r="CU1374" s="95">
        <v>1043</v>
      </c>
      <c r="CV1374" s="95">
        <v>1018</v>
      </c>
      <c r="CW1374" s="95">
        <v>975</v>
      </c>
      <c r="CX1374" s="96">
        <v>0.86686173799999999</v>
      </c>
      <c r="CY1374" s="96">
        <v>0.90267157899999995</v>
      </c>
      <c r="CZ1374" s="96">
        <v>0.89771487000000005</v>
      </c>
      <c r="DA1374" s="96">
        <v>0.86314749800000001</v>
      </c>
      <c r="DB1374" s="96">
        <v>0.83050514900000005</v>
      </c>
      <c r="DC1374">
        <v>2013</v>
      </c>
      <c r="DD1374" s="6">
        <v>1053.4000000000001</v>
      </c>
      <c r="DE1374" s="96">
        <v>3.0289077000000002E-3</v>
      </c>
      <c r="DF1374" s="72">
        <v>789.59</v>
      </c>
      <c r="DG1374" s="96">
        <v>1</v>
      </c>
      <c r="DH1374" s="72">
        <v>789.59</v>
      </c>
      <c r="DI1374" s="72">
        <v>727.94722681999997</v>
      </c>
      <c r="DJ1374" s="96">
        <v>1</v>
      </c>
      <c r="DK1374" s="72">
        <v>789.59</v>
      </c>
      <c r="DL1374" s="96">
        <v>1</v>
      </c>
      <c r="DM1374" s="72">
        <v>789.59</v>
      </c>
      <c r="DN1374" s="96">
        <v>1</v>
      </c>
      <c r="DO1374" s="96">
        <v>9.5750000000000002E-3</v>
      </c>
      <c r="DP1374" s="72">
        <v>7.56</v>
      </c>
      <c r="DQ1374" s="72">
        <v>782.03</v>
      </c>
      <c r="DR1374" t="s">
        <v>939</v>
      </c>
      <c r="DT1374" t="s">
        <v>904</v>
      </c>
    </row>
    <row r="1375" spans="1:124" x14ac:dyDescent="0.3">
      <c r="A1375" t="s">
        <v>940</v>
      </c>
      <c r="B1375">
        <v>24540</v>
      </c>
      <c r="C1375" s="95">
        <v>13476</v>
      </c>
      <c r="D1375" s="95">
        <v>52579405</v>
      </c>
      <c r="E1375" s="95">
        <v>12929</v>
      </c>
      <c r="F1375" s="95">
        <v>31631713</v>
      </c>
      <c r="G1375" s="95">
        <v>1883</v>
      </c>
      <c r="H1375" s="95">
        <v>7691087</v>
      </c>
      <c r="I1375" s="95">
        <v>1653</v>
      </c>
      <c r="J1375" s="95">
        <v>5115324</v>
      </c>
      <c r="K1375" s="95">
        <v>13373</v>
      </c>
      <c r="L1375" s="95">
        <v>50210864</v>
      </c>
      <c r="M1375" s="95">
        <v>12698</v>
      </c>
      <c r="N1375" s="95">
        <v>32072395</v>
      </c>
      <c r="O1375" s="95">
        <v>1982</v>
      </c>
      <c r="P1375" s="95">
        <v>8152413</v>
      </c>
      <c r="Q1375" s="95">
        <v>1742</v>
      </c>
      <c r="R1375" s="95">
        <v>5946917</v>
      </c>
      <c r="S1375" s="95">
        <v>13292</v>
      </c>
      <c r="T1375" s="95">
        <v>51957339</v>
      </c>
      <c r="U1375" s="95">
        <v>12518</v>
      </c>
      <c r="V1375" s="95">
        <v>33006482</v>
      </c>
      <c r="W1375" s="95">
        <v>2055</v>
      </c>
      <c r="X1375" s="95">
        <v>7551983</v>
      </c>
      <c r="Y1375" s="95">
        <v>1798</v>
      </c>
      <c r="Z1375" s="95">
        <v>6032222</v>
      </c>
      <c r="AA1375" s="95">
        <v>13212</v>
      </c>
      <c r="AB1375" s="95">
        <v>46633231</v>
      </c>
      <c r="AC1375" s="95">
        <v>12345</v>
      </c>
      <c r="AD1375" s="95">
        <v>34322312</v>
      </c>
      <c r="AE1375" s="95">
        <v>2132</v>
      </c>
      <c r="AF1375" s="95">
        <v>9717338</v>
      </c>
      <c r="AG1375" s="95">
        <v>1857</v>
      </c>
      <c r="AH1375" s="95">
        <v>6872228</v>
      </c>
      <c r="AI1375" s="95">
        <v>12899</v>
      </c>
      <c r="AJ1375" s="95">
        <v>46437806.75</v>
      </c>
      <c r="AK1375" s="95">
        <v>11926</v>
      </c>
      <c r="AL1375" s="95">
        <v>34009511.840000004</v>
      </c>
      <c r="AM1375" s="95">
        <v>2196</v>
      </c>
      <c r="AN1375" s="95">
        <v>8822759.3599999994</v>
      </c>
      <c r="AO1375" s="95">
        <v>1936</v>
      </c>
      <c r="AP1375" s="95">
        <v>7127479.8799999999</v>
      </c>
      <c r="AQ1375" s="72">
        <v>327.01</v>
      </c>
      <c r="AR1375" s="72">
        <v>210</v>
      </c>
      <c r="AS1375" s="72">
        <v>537.01</v>
      </c>
      <c r="AT1375" s="95">
        <v>60270492</v>
      </c>
      <c r="AU1375" s="95">
        <v>36747037</v>
      </c>
      <c r="AV1375" s="95">
        <v>15359</v>
      </c>
      <c r="AW1375" s="95">
        <v>14582</v>
      </c>
      <c r="AX1375" s="72">
        <v>316.74</v>
      </c>
      <c r="AY1375" s="72">
        <v>219.41</v>
      </c>
      <c r="AZ1375" s="72">
        <v>536.15</v>
      </c>
      <c r="BA1375" s="95">
        <v>58363277</v>
      </c>
      <c r="BB1375" s="95">
        <v>38019312</v>
      </c>
      <c r="BC1375" s="95">
        <v>15355</v>
      </c>
      <c r="BD1375" s="95">
        <v>14440</v>
      </c>
      <c r="BE1375" s="72">
        <v>323.13</v>
      </c>
      <c r="BF1375" s="72">
        <v>227.24</v>
      </c>
      <c r="BG1375" s="72">
        <v>550.37</v>
      </c>
      <c r="BH1375" s="95">
        <v>59509322</v>
      </c>
      <c r="BI1375" s="95">
        <v>39038704</v>
      </c>
      <c r="BJ1375" s="95">
        <v>15347</v>
      </c>
      <c r="BK1375" s="95">
        <v>14316</v>
      </c>
      <c r="BL1375" s="72">
        <v>306.04000000000002</v>
      </c>
      <c r="BM1375" s="72">
        <v>241.72</v>
      </c>
      <c r="BN1375" s="72">
        <v>547.76</v>
      </c>
      <c r="BO1375" s="95">
        <v>56350569</v>
      </c>
      <c r="BP1375" s="95">
        <v>41194540</v>
      </c>
      <c r="BQ1375" s="95">
        <v>15344</v>
      </c>
      <c r="BR1375" s="95">
        <v>14202</v>
      </c>
      <c r="BS1375" s="72">
        <v>305.07</v>
      </c>
      <c r="BT1375" s="72">
        <v>247.3</v>
      </c>
      <c r="BU1375" s="72">
        <v>552.37</v>
      </c>
      <c r="BV1375" s="95">
        <v>55260566.109999999</v>
      </c>
      <c r="BW1375" s="95">
        <v>41136991.719999999</v>
      </c>
      <c r="BX1375" s="95">
        <v>15095</v>
      </c>
      <c r="BY1375" s="95">
        <v>13862</v>
      </c>
      <c r="BZ1375" s="95">
        <v>14989</v>
      </c>
      <c r="CA1375" s="95">
        <v>14914</v>
      </c>
      <c r="CB1375" s="95">
        <v>14850</v>
      </c>
      <c r="CC1375" s="95">
        <v>14802</v>
      </c>
      <c r="CD1375" s="95">
        <v>14492</v>
      </c>
      <c r="CE1375" s="72">
        <v>650.75523149000003</v>
      </c>
      <c r="CF1375" s="72">
        <v>676.59346364999999</v>
      </c>
      <c r="CG1375" s="72">
        <v>712.40329333</v>
      </c>
      <c r="CH1375" s="72">
        <v>716.50152150999998</v>
      </c>
      <c r="CI1375" s="72">
        <v>731.52548966999996</v>
      </c>
      <c r="CJ1375" s="96">
        <v>0.82521042320000004</v>
      </c>
      <c r="CK1375" s="96">
        <v>0.79242562750000001</v>
      </c>
      <c r="CL1375" s="96">
        <v>0.77255398050000001</v>
      </c>
      <c r="CM1375" s="96">
        <v>0.76449244500000002</v>
      </c>
      <c r="CN1375" s="96">
        <v>0.75509330539999997</v>
      </c>
      <c r="CO1375" s="96">
        <v>0.87394281009999997</v>
      </c>
      <c r="CP1375" s="96">
        <v>0.89474408080000001</v>
      </c>
      <c r="CQ1375" s="96">
        <v>0.99584056389999998</v>
      </c>
      <c r="CR1375" s="96">
        <v>0.89848112790000001</v>
      </c>
      <c r="CS1375" s="95">
        <v>14718</v>
      </c>
      <c r="CT1375" s="95">
        <v>14667</v>
      </c>
      <c r="CU1375" s="95">
        <v>14551</v>
      </c>
      <c r="CV1375" s="95">
        <v>14378</v>
      </c>
      <c r="CW1375" s="95">
        <v>13975</v>
      </c>
      <c r="CX1375" s="96">
        <v>0.87919987099999997</v>
      </c>
      <c r="CY1375" s="96">
        <v>0.88313654500000005</v>
      </c>
      <c r="CZ1375" s="96">
        <v>0.87082257399999996</v>
      </c>
      <c r="DA1375" s="96">
        <v>0.87107597999999997</v>
      </c>
      <c r="DB1375" s="96">
        <v>0.86495561200000004</v>
      </c>
      <c r="DC1375">
        <v>2013</v>
      </c>
      <c r="DD1375" s="6">
        <v>14280.4</v>
      </c>
      <c r="DE1375" s="96">
        <v>2.77171059E-2</v>
      </c>
      <c r="DF1375" s="72">
        <v>670.9</v>
      </c>
      <c r="DG1375" s="96">
        <v>1</v>
      </c>
      <c r="DH1375" s="72">
        <v>670.9</v>
      </c>
      <c r="DI1375" s="72">
        <v>678.50097454000002</v>
      </c>
      <c r="DJ1375" s="96">
        <v>1</v>
      </c>
      <c r="DK1375" s="72">
        <v>670.9</v>
      </c>
      <c r="DL1375" s="96">
        <v>1</v>
      </c>
      <c r="DM1375" s="72">
        <v>670.9</v>
      </c>
      <c r="DN1375" s="96">
        <v>0.31284624909999997</v>
      </c>
      <c r="DO1375" s="96">
        <v>7.6715000000000005E-2</v>
      </c>
      <c r="DP1375" s="72">
        <v>16.100000000000001</v>
      </c>
      <c r="DQ1375" s="72">
        <v>654.79999999999995</v>
      </c>
      <c r="DR1375" t="s">
        <v>940</v>
      </c>
      <c r="DT1375" t="s">
        <v>904</v>
      </c>
    </row>
    <row r="1376" spans="1:124" x14ac:dyDescent="0.3">
      <c r="A1376" t="s">
        <v>941</v>
      </c>
      <c r="B1376">
        <v>24550</v>
      </c>
      <c r="C1376" s="95">
        <v>8217</v>
      </c>
      <c r="D1376" s="95">
        <v>26198206</v>
      </c>
      <c r="E1376" s="95">
        <v>7914</v>
      </c>
      <c r="F1376" s="95">
        <v>20304814</v>
      </c>
      <c r="G1376" s="95">
        <v>1160</v>
      </c>
      <c r="H1376" s="95">
        <v>2848350</v>
      </c>
      <c r="I1376" s="95">
        <v>995</v>
      </c>
      <c r="J1376" s="95">
        <v>2484214</v>
      </c>
      <c r="K1376" s="95">
        <v>7383</v>
      </c>
      <c r="L1376" s="95">
        <v>27194112</v>
      </c>
      <c r="M1376" s="95">
        <v>7045</v>
      </c>
      <c r="N1376" s="95">
        <v>19901833</v>
      </c>
      <c r="O1376" s="95">
        <v>1138</v>
      </c>
      <c r="P1376" s="95">
        <v>2164319</v>
      </c>
      <c r="Q1376" s="95">
        <v>997</v>
      </c>
      <c r="R1376" s="95">
        <v>2636608</v>
      </c>
      <c r="S1376" s="95">
        <v>6679</v>
      </c>
      <c r="T1376" s="95">
        <v>26219052</v>
      </c>
      <c r="U1376" s="95">
        <v>6320</v>
      </c>
      <c r="V1376" s="95">
        <v>19176790</v>
      </c>
      <c r="W1376" s="95">
        <v>1151</v>
      </c>
      <c r="X1376" s="95">
        <v>2452166</v>
      </c>
      <c r="Y1376" s="95">
        <v>1001</v>
      </c>
      <c r="Z1376" s="95">
        <v>3007427</v>
      </c>
      <c r="AA1376" s="95">
        <v>6324</v>
      </c>
      <c r="AB1376" s="95">
        <v>20839259</v>
      </c>
      <c r="AC1376" s="95">
        <v>5949</v>
      </c>
      <c r="AD1376" s="95">
        <v>19120008</v>
      </c>
      <c r="AE1376" s="95">
        <v>1245</v>
      </c>
      <c r="AF1376" s="95">
        <v>2600920</v>
      </c>
      <c r="AG1376" s="95">
        <v>1099</v>
      </c>
      <c r="AH1376" s="95">
        <v>3253751</v>
      </c>
      <c r="AI1376" s="95">
        <v>5657</v>
      </c>
      <c r="AJ1376" s="95">
        <v>20121213.690000001</v>
      </c>
      <c r="AK1376" s="95">
        <v>5264</v>
      </c>
      <c r="AL1376" s="95">
        <v>18188729.579999998</v>
      </c>
      <c r="AM1376" s="95">
        <v>1297</v>
      </c>
      <c r="AN1376" s="95">
        <v>4276648.53</v>
      </c>
      <c r="AO1376" s="95">
        <v>1156</v>
      </c>
      <c r="AP1376" s="95">
        <v>3757650.59</v>
      </c>
      <c r="AQ1376" s="72">
        <v>258.14</v>
      </c>
      <c r="AR1376" s="72">
        <v>213.16</v>
      </c>
      <c r="AS1376" s="72">
        <v>471.3</v>
      </c>
      <c r="AT1376" s="95">
        <v>29046556</v>
      </c>
      <c r="AU1376" s="95">
        <v>22789028</v>
      </c>
      <c r="AV1376" s="95">
        <v>9377</v>
      </c>
      <c r="AW1376" s="95">
        <v>8909</v>
      </c>
      <c r="AX1376" s="72">
        <v>287.12</v>
      </c>
      <c r="AY1376" s="72">
        <v>233.55</v>
      </c>
      <c r="AZ1376" s="72">
        <v>520.66999999999996</v>
      </c>
      <c r="BA1376" s="95">
        <v>29358431</v>
      </c>
      <c r="BB1376" s="95">
        <v>22538441</v>
      </c>
      <c r="BC1376" s="95">
        <v>8521</v>
      </c>
      <c r="BD1376" s="95">
        <v>8042</v>
      </c>
      <c r="BE1376" s="72">
        <v>305.14</v>
      </c>
      <c r="BF1376" s="72">
        <v>252.52</v>
      </c>
      <c r="BG1376" s="72">
        <v>557.66</v>
      </c>
      <c r="BH1376" s="95">
        <v>28671218</v>
      </c>
      <c r="BI1376" s="95">
        <v>22184217</v>
      </c>
      <c r="BJ1376" s="95">
        <v>7830</v>
      </c>
      <c r="BK1376" s="95">
        <v>7321</v>
      </c>
      <c r="BL1376" s="72">
        <v>258.07</v>
      </c>
      <c r="BM1376" s="72">
        <v>264.54000000000002</v>
      </c>
      <c r="BN1376" s="72">
        <v>522.61</v>
      </c>
      <c r="BO1376" s="95">
        <v>23440179</v>
      </c>
      <c r="BP1376" s="95">
        <v>22373759</v>
      </c>
      <c r="BQ1376" s="95">
        <v>7569</v>
      </c>
      <c r="BR1376" s="95">
        <v>7048</v>
      </c>
      <c r="BS1376" s="72">
        <v>292.37</v>
      </c>
      <c r="BT1376" s="72">
        <v>284.87</v>
      </c>
      <c r="BU1376" s="72">
        <v>577.24</v>
      </c>
      <c r="BV1376" s="95">
        <v>24397862.219999999</v>
      </c>
      <c r="BW1376" s="95">
        <v>21946380.170000002</v>
      </c>
      <c r="BX1376" s="95">
        <v>6954</v>
      </c>
      <c r="BY1376" s="95">
        <v>6420</v>
      </c>
      <c r="BZ1376" s="95">
        <v>9154</v>
      </c>
      <c r="CA1376" s="95">
        <v>8290</v>
      </c>
      <c r="CB1376" s="95">
        <v>7585</v>
      </c>
      <c r="CC1376" s="95">
        <v>7322</v>
      </c>
      <c r="CD1376" s="95">
        <v>6693</v>
      </c>
      <c r="CE1376" s="72">
        <v>650.75523149000003</v>
      </c>
      <c r="CF1376" s="72">
        <v>676.59346364999999</v>
      </c>
      <c r="CG1376" s="72">
        <v>712.40329333</v>
      </c>
      <c r="CH1376" s="72">
        <v>716.50152150999998</v>
      </c>
      <c r="CI1376" s="72">
        <v>731.52548966999996</v>
      </c>
      <c r="CJ1376" s="96">
        <v>0.72423543779999999</v>
      </c>
      <c r="CK1376" s="96">
        <v>0.76954630509999999</v>
      </c>
      <c r="CL1376" s="96">
        <v>0.78278694839999996</v>
      </c>
      <c r="CM1376" s="96">
        <v>0.72939133320000005</v>
      </c>
      <c r="CN1376" s="96">
        <v>0.78909075370000004</v>
      </c>
      <c r="CO1376" s="96">
        <v>0.87556507409999995</v>
      </c>
      <c r="CP1376" s="96">
        <v>0.86688034739999997</v>
      </c>
      <c r="CQ1376" s="96">
        <v>0.99584056389999998</v>
      </c>
      <c r="CR1376" s="96">
        <v>0.87050101700000004</v>
      </c>
      <c r="CS1376" s="95">
        <v>8832</v>
      </c>
      <c r="CT1376" s="95">
        <v>8052</v>
      </c>
      <c r="CU1376" s="95">
        <v>7422</v>
      </c>
      <c r="CV1376" s="95">
        <v>7019</v>
      </c>
      <c r="CW1376" s="95">
        <v>6361</v>
      </c>
      <c r="CX1376" s="96">
        <v>0.85625374600000004</v>
      </c>
      <c r="CY1376" s="96">
        <v>0.86648475599999997</v>
      </c>
      <c r="CZ1376" s="96">
        <v>0.88554827300000005</v>
      </c>
      <c r="DA1376" s="96">
        <v>0.89037328599999999</v>
      </c>
      <c r="DB1376" s="96">
        <v>0.88588392800000004</v>
      </c>
      <c r="DC1376">
        <v>2013</v>
      </c>
      <c r="DD1376" s="6">
        <v>7548</v>
      </c>
      <c r="DE1376" s="96">
        <v>2.1571544999999998E-3</v>
      </c>
      <c r="DF1376" s="72">
        <v>667.09</v>
      </c>
      <c r="DG1376" s="96">
        <v>1</v>
      </c>
      <c r="DH1376" s="72">
        <v>667.09</v>
      </c>
      <c r="DI1376" s="72">
        <v>727.94722681999997</v>
      </c>
      <c r="DJ1376" s="96">
        <v>1</v>
      </c>
      <c r="DK1376" s="72">
        <v>667.09</v>
      </c>
      <c r="DL1376" s="96">
        <v>1</v>
      </c>
      <c r="DM1376" s="72">
        <v>667.09</v>
      </c>
      <c r="DN1376" s="96">
        <v>1</v>
      </c>
      <c r="DO1376" s="96">
        <v>8.3210000000000003E-3</v>
      </c>
      <c r="DP1376" s="72">
        <v>5.55</v>
      </c>
      <c r="DQ1376" s="72">
        <v>661.54</v>
      </c>
      <c r="DR1376" t="s">
        <v>941</v>
      </c>
      <c r="DT1376" t="s">
        <v>904</v>
      </c>
    </row>
    <row r="1377" spans="1:124" x14ac:dyDescent="0.3">
      <c r="A1377" t="s">
        <v>942</v>
      </c>
      <c r="B1377">
        <v>24560</v>
      </c>
      <c r="C1377" s="95">
        <v>1569</v>
      </c>
      <c r="D1377" s="95">
        <v>4373751</v>
      </c>
      <c r="E1377" s="95">
        <v>1482</v>
      </c>
      <c r="F1377" s="95">
        <v>4022339</v>
      </c>
      <c r="G1377" s="95">
        <v>311</v>
      </c>
      <c r="H1377" s="95">
        <v>583950</v>
      </c>
      <c r="I1377" s="95">
        <v>272</v>
      </c>
      <c r="J1377" s="95">
        <v>723199</v>
      </c>
      <c r="K1377" s="95">
        <v>1437</v>
      </c>
      <c r="L1377" s="95">
        <v>3730709</v>
      </c>
      <c r="M1377" s="95">
        <v>1334</v>
      </c>
      <c r="N1377" s="95">
        <v>3745753</v>
      </c>
      <c r="O1377" s="95">
        <v>324</v>
      </c>
      <c r="P1377" s="95">
        <v>1045774</v>
      </c>
      <c r="Q1377" s="95">
        <v>283</v>
      </c>
      <c r="R1377" s="95">
        <v>817074</v>
      </c>
      <c r="S1377" s="95">
        <v>1342</v>
      </c>
      <c r="T1377" s="95">
        <v>4114647</v>
      </c>
      <c r="U1377" s="95">
        <v>1219</v>
      </c>
      <c r="V1377" s="95">
        <v>3865560</v>
      </c>
      <c r="W1377" s="95">
        <v>322</v>
      </c>
      <c r="X1377" s="95">
        <v>1278731</v>
      </c>
      <c r="Y1377" s="95">
        <v>278</v>
      </c>
      <c r="Z1377" s="95">
        <v>853898</v>
      </c>
      <c r="AA1377" s="95">
        <v>1307</v>
      </c>
      <c r="AB1377" s="95">
        <v>3901737</v>
      </c>
      <c r="AC1377" s="95">
        <v>1162</v>
      </c>
      <c r="AD1377" s="95">
        <v>3991472</v>
      </c>
      <c r="AE1377" s="95">
        <v>271</v>
      </c>
      <c r="AF1377" s="95">
        <v>832409</v>
      </c>
      <c r="AG1377" s="95">
        <v>230</v>
      </c>
      <c r="AH1377" s="95">
        <v>868971</v>
      </c>
      <c r="AI1377" s="95">
        <v>1238</v>
      </c>
      <c r="AJ1377" s="95">
        <v>3934162.92</v>
      </c>
      <c r="AK1377" s="95">
        <v>1085</v>
      </c>
      <c r="AL1377" s="95">
        <v>4387316.09</v>
      </c>
      <c r="AM1377" s="95">
        <v>279</v>
      </c>
      <c r="AN1377" s="95">
        <v>882383.12</v>
      </c>
      <c r="AO1377" s="95">
        <v>236</v>
      </c>
      <c r="AP1377" s="95">
        <v>814285.51</v>
      </c>
      <c r="AQ1377" s="72">
        <v>219.76</v>
      </c>
      <c r="AR1377" s="72">
        <v>225.46</v>
      </c>
      <c r="AS1377" s="72">
        <v>445.22</v>
      </c>
      <c r="AT1377" s="95">
        <v>4957701</v>
      </c>
      <c r="AU1377" s="95">
        <v>4745538</v>
      </c>
      <c r="AV1377" s="95">
        <v>1880</v>
      </c>
      <c r="AW1377" s="95">
        <v>1754</v>
      </c>
      <c r="AX1377" s="72">
        <v>226.03</v>
      </c>
      <c r="AY1377" s="72">
        <v>235.15</v>
      </c>
      <c r="AZ1377" s="72">
        <v>461.18</v>
      </c>
      <c r="BA1377" s="95">
        <v>4776483</v>
      </c>
      <c r="BB1377" s="95">
        <v>4562827</v>
      </c>
      <c r="BC1377" s="95">
        <v>1761</v>
      </c>
      <c r="BD1377" s="95">
        <v>1617</v>
      </c>
      <c r="BE1377" s="72">
        <v>270.10000000000002</v>
      </c>
      <c r="BF1377" s="72">
        <v>262.72000000000003</v>
      </c>
      <c r="BG1377" s="72">
        <v>532.82000000000005</v>
      </c>
      <c r="BH1377" s="95">
        <v>5393378</v>
      </c>
      <c r="BI1377" s="95">
        <v>4719458</v>
      </c>
      <c r="BJ1377" s="95">
        <v>1664</v>
      </c>
      <c r="BK1377" s="95">
        <v>1497</v>
      </c>
      <c r="BL1377" s="72">
        <v>250.01</v>
      </c>
      <c r="BM1377" s="72">
        <v>290.97000000000003</v>
      </c>
      <c r="BN1377" s="72">
        <v>540.98</v>
      </c>
      <c r="BO1377" s="95">
        <v>4734146</v>
      </c>
      <c r="BP1377" s="95">
        <v>4860443</v>
      </c>
      <c r="BQ1377" s="95">
        <v>1578</v>
      </c>
      <c r="BR1377" s="95">
        <v>1392</v>
      </c>
      <c r="BS1377" s="72">
        <v>264.58999999999997</v>
      </c>
      <c r="BT1377" s="72">
        <v>328.14</v>
      </c>
      <c r="BU1377" s="72">
        <v>592.73</v>
      </c>
      <c r="BV1377" s="95">
        <v>4816546.04</v>
      </c>
      <c r="BW1377" s="95">
        <v>5201601.5999999996</v>
      </c>
      <c r="BX1377" s="95">
        <v>1517</v>
      </c>
      <c r="BY1377" s="95">
        <v>1321</v>
      </c>
      <c r="BZ1377" s="95">
        <v>1820</v>
      </c>
      <c r="CA1377" s="95">
        <v>1692</v>
      </c>
      <c r="CB1377" s="95">
        <v>1584</v>
      </c>
      <c r="CC1377" s="95">
        <v>1490</v>
      </c>
      <c r="CD1377" s="95">
        <v>1421</v>
      </c>
      <c r="CE1377" s="72">
        <v>650.75523149000003</v>
      </c>
      <c r="CF1377" s="72">
        <v>676.59346364999999</v>
      </c>
      <c r="CG1377" s="72">
        <v>712.40329333</v>
      </c>
      <c r="CH1377" s="72">
        <v>716.50152150999998</v>
      </c>
      <c r="CI1377" s="72">
        <v>731.52548966999996</v>
      </c>
      <c r="CJ1377" s="96">
        <v>0.68415892560000002</v>
      </c>
      <c r="CK1377" s="96">
        <v>0.68162053700000003</v>
      </c>
      <c r="CL1377" s="96">
        <v>0.74791905790000002</v>
      </c>
      <c r="CM1377" s="96">
        <v>0.75502979930000003</v>
      </c>
      <c r="CN1377" s="96">
        <v>0.81026568229999996</v>
      </c>
      <c r="CO1377" s="96">
        <v>0.89215933380000001</v>
      </c>
      <c r="CP1377" s="96">
        <v>0.82473922830000002</v>
      </c>
      <c r="CQ1377" s="96">
        <v>0.99584056389999998</v>
      </c>
      <c r="CR1377" s="96">
        <v>0.82818388840000001</v>
      </c>
      <c r="CS1377" s="95">
        <v>1686</v>
      </c>
      <c r="CT1377" s="95">
        <v>1589</v>
      </c>
      <c r="CU1377" s="95">
        <v>1474</v>
      </c>
      <c r="CV1377" s="95">
        <v>1416</v>
      </c>
      <c r="CW1377" s="95">
        <v>1331</v>
      </c>
      <c r="CX1377" s="96">
        <v>0.88041511900000002</v>
      </c>
      <c r="CY1377" s="96">
        <v>0.88382501199999997</v>
      </c>
      <c r="CZ1377" s="96">
        <v>0.89058614000000003</v>
      </c>
      <c r="DA1377" s="96">
        <v>0.90478413400000002</v>
      </c>
      <c r="DB1377" s="96">
        <v>0.90529694000000005</v>
      </c>
      <c r="DC1377">
        <v>2013</v>
      </c>
      <c r="DD1377" s="6">
        <v>1516.2</v>
      </c>
      <c r="DE1377" s="96">
        <v>2.5616731E-3</v>
      </c>
      <c r="DF1377" s="72">
        <v>634.41</v>
      </c>
      <c r="DG1377" s="96">
        <v>1</v>
      </c>
      <c r="DH1377" s="72">
        <v>634.41</v>
      </c>
      <c r="DI1377" s="72">
        <v>727.94722681999997</v>
      </c>
      <c r="DJ1377" s="96">
        <v>1</v>
      </c>
      <c r="DK1377" s="72">
        <v>634.41</v>
      </c>
      <c r="DL1377" s="96">
        <v>1</v>
      </c>
      <c r="DM1377" s="72">
        <v>634.41</v>
      </c>
      <c r="DN1377" s="96">
        <v>1</v>
      </c>
      <c r="DO1377" s="96">
        <v>1.0992E-2</v>
      </c>
      <c r="DP1377" s="72">
        <v>6.97</v>
      </c>
      <c r="DQ1377" s="72">
        <v>627.44000000000005</v>
      </c>
      <c r="DR1377" t="s">
        <v>942</v>
      </c>
      <c r="DT1377" t="s">
        <v>904</v>
      </c>
    </row>
    <row r="1378" spans="1:124" x14ac:dyDescent="0.3">
      <c r="A1378" t="s">
        <v>943</v>
      </c>
      <c r="B1378">
        <v>24570</v>
      </c>
      <c r="C1378" s="95">
        <v>2906</v>
      </c>
      <c r="D1378" s="95">
        <v>12588322</v>
      </c>
      <c r="E1378" s="95">
        <v>2743</v>
      </c>
      <c r="F1378" s="95">
        <v>8428601</v>
      </c>
      <c r="G1378" s="95">
        <v>658</v>
      </c>
      <c r="H1378" s="95">
        <v>2462352</v>
      </c>
      <c r="I1378" s="95">
        <v>550</v>
      </c>
      <c r="J1378" s="95">
        <v>1613125</v>
      </c>
      <c r="K1378" s="95">
        <v>2672</v>
      </c>
      <c r="L1378" s="95">
        <v>12249781</v>
      </c>
      <c r="M1378" s="95">
        <v>2491</v>
      </c>
      <c r="N1378" s="95">
        <v>8635773</v>
      </c>
      <c r="O1378" s="95">
        <v>662</v>
      </c>
      <c r="P1378" s="95">
        <v>2037440</v>
      </c>
      <c r="Q1378" s="95">
        <v>559</v>
      </c>
      <c r="R1378" s="95">
        <v>1615482</v>
      </c>
      <c r="S1378" s="95">
        <v>2504</v>
      </c>
      <c r="T1378" s="95">
        <v>13811049</v>
      </c>
      <c r="U1378" s="95">
        <v>2299</v>
      </c>
      <c r="V1378" s="95">
        <v>8481018</v>
      </c>
      <c r="W1378" s="95">
        <v>678</v>
      </c>
      <c r="X1378" s="95">
        <v>1992476</v>
      </c>
      <c r="Y1378" s="95">
        <v>573</v>
      </c>
      <c r="Z1378" s="95">
        <v>1852994</v>
      </c>
      <c r="AA1378" s="95">
        <v>2410</v>
      </c>
      <c r="AB1378" s="95">
        <v>9363624</v>
      </c>
      <c r="AC1378" s="95">
        <v>2189</v>
      </c>
      <c r="AD1378" s="95">
        <v>7434311</v>
      </c>
      <c r="AE1378" s="95">
        <v>683</v>
      </c>
      <c r="AF1378" s="95">
        <v>2051699</v>
      </c>
      <c r="AG1378" s="95">
        <v>581</v>
      </c>
      <c r="AH1378" s="95">
        <v>2195016</v>
      </c>
      <c r="AI1378" s="95">
        <v>2270</v>
      </c>
      <c r="AJ1378" s="95">
        <v>9860863.5399999991</v>
      </c>
      <c r="AK1378" s="95">
        <v>2049</v>
      </c>
      <c r="AL1378" s="95">
        <v>7400887.1799999997</v>
      </c>
      <c r="AM1378" s="95">
        <v>717</v>
      </c>
      <c r="AN1378" s="95">
        <v>2609835.38</v>
      </c>
      <c r="AO1378" s="95">
        <v>612</v>
      </c>
      <c r="AP1378" s="95">
        <v>2780360</v>
      </c>
      <c r="AQ1378" s="72">
        <v>351.91</v>
      </c>
      <c r="AR1378" s="72">
        <v>254.12</v>
      </c>
      <c r="AS1378" s="72">
        <v>606.03</v>
      </c>
      <c r="AT1378" s="95">
        <v>15050674</v>
      </c>
      <c r="AU1378" s="95">
        <v>10041726</v>
      </c>
      <c r="AV1378" s="95">
        <v>3564</v>
      </c>
      <c r="AW1378" s="95">
        <v>3293</v>
      </c>
      <c r="AX1378" s="72">
        <v>357.11</v>
      </c>
      <c r="AY1378" s="72">
        <v>280.08999999999997</v>
      </c>
      <c r="AZ1378" s="72">
        <v>637.20000000000005</v>
      </c>
      <c r="BA1378" s="95">
        <v>14287221</v>
      </c>
      <c r="BB1378" s="95">
        <v>10251255</v>
      </c>
      <c r="BC1378" s="95">
        <v>3334</v>
      </c>
      <c r="BD1378" s="95">
        <v>3050</v>
      </c>
      <c r="BE1378" s="72">
        <v>413.88</v>
      </c>
      <c r="BF1378" s="72">
        <v>299.85000000000002</v>
      </c>
      <c r="BG1378" s="72">
        <v>713.73</v>
      </c>
      <c r="BH1378" s="95">
        <v>15803525</v>
      </c>
      <c r="BI1378" s="95">
        <v>10334012</v>
      </c>
      <c r="BJ1378" s="95">
        <v>3182</v>
      </c>
      <c r="BK1378" s="95">
        <v>2872</v>
      </c>
      <c r="BL1378" s="72">
        <v>307.56</v>
      </c>
      <c r="BM1378" s="72">
        <v>289.69</v>
      </c>
      <c r="BN1378" s="72">
        <v>597.25</v>
      </c>
      <c r="BO1378" s="95">
        <v>11415323</v>
      </c>
      <c r="BP1378" s="95">
        <v>9629327</v>
      </c>
      <c r="BQ1378" s="95">
        <v>3093</v>
      </c>
      <c r="BR1378" s="95">
        <v>2770</v>
      </c>
      <c r="BS1378" s="72">
        <v>347.92</v>
      </c>
      <c r="BT1378" s="72">
        <v>318.83999999999997</v>
      </c>
      <c r="BU1378" s="72">
        <v>666.76</v>
      </c>
      <c r="BV1378" s="95">
        <v>12470698.92</v>
      </c>
      <c r="BW1378" s="95">
        <v>10181247.18</v>
      </c>
      <c r="BX1378" s="95">
        <v>2987</v>
      </c>
      <c r="BY1378" s="95">
        <v>2661</v>
      </c>
      <c r="BZ1378" s="95">
        <v>3435</v>
      </c>
      <c r="CA1378" s="95">
        <v>3197</v>
      </c>
      <c r="CB1378" s="95">
        <v>3033</v>
      </c>
      <c r="CC1378" s="95">
        <v>2940</v>
      </c>
      <c r="CD1378" s="95">
        <v>2828</v>
      </c>
      <c r="CE1378" s="72">
        <v>650.75523149000003</v>
      </c>
      <c r="CF1378" s="72">
        <v>676.59346364999999</v>
      </c>
      <c r="CG1378" s="72">
        <v>712.40329333</v>
      </c>
      <c r="CH1378" s="72">
        <v>716.50152150999998</v>
      </c>
      <c r="CI1378" s="72">
        <v>731.52548966999996</v>
      </c>
      <c r="CJ1378" s="96">
        <v>0.93127180649999997</v>
      </c>
      <c r="CK1378" s="96">
        <v>0.94177675999999999</v>
      </c>
      <c r="CL1378" s="96">
        <v>1.0018622972</v>
      </c>
      <c r="CM1378" s="96">
        <v>0.83356417549999995</v>
      </c>
      <c r="CN1378" s="96">
        <v>0.91146516339999994</v>
      </c>
      <c r="CO1378" s="96">
        <v>0.85456974819999998</v>
      </c>
      <c r="CP1378" s="96">
        <v>1.0812318624999999</v>
      </c>
      <c r="CQ1378" s="96">
        <v>0.99584056389999998</v>
      </c>
      <c r="CR1378" s="96">
        <v>1.0857478066999999</v>
      </c>
      <c r="CS1378" s="95">
        <v>3281</v>
      </c>
      <c r="CT1378" s="95">
        <v>3119</v>
      </c>
      <c r="CU1378" s="95">
        <v>2928</v>
      </c>
      <c r="CV1378" s="95">
        <v>2845</v>
      </c>
      <c r="CW1378" s="95">
        <v>2708</v>
      </c>
      <c r="CX1378" s="96">
        <v>0.82042592000000003</v>
      </c>
      <c r="CY1378" s="96">
        <v>0.84899482400000004</v>
      </c>
      <c r="CZ1378" s="96">
        <v>0.84213501700000004</v>
      </c>
      <c r="DA1378" s="96">
        <v>0.88672082900000004</v>
      </c>
      <c r="DB1378" s="96">
        <v>0.88202660099999997</v>
      </c>
      <c r="DC1378">
        <v>2013</v>
      </c>
      <c r="DD1378" s="6">
        <v>2929.2</v>
      </c>
      <c r="DE1378" s="96">
        <v>3.3597004999999999E-3</v>
      </c>
      <c r="DF1378" s="72">
        <v>831.04</v>
      </c>
      <c r="DG1378" s="96">
        <v>1</v>
      </c>
      <c r="DH1378" s="72">
        <v>831.04</v>
      </c>
      <c r="DI1378" s="72">
        <v>727.94722681999997</v>
      </c>
      <c r="DJ1378" s="96">
        <v>1</v>
      </c>
      <c r="DK1378" s="72">
        <v>831.04</v>
      </c>
      <c r="DL1378" s="96">
        <v>1</v>
      </c>
      <c r="DM1378" s="72">
        <v>831.04</v>
      </c>
      <c r="DN1378" s="96">
        <v>1</v>
      </c>
      <c r="DO1378" s="96">
        <v>1.2137999999999999E-2</v>
      </c>
      <c r="DP1378" s="72">
        <v>10.09</v>
      </c>
      <c r="DQ1378" s="72">
        <v>820.95</v>
      </c>
      <c r="DR1378" t="s">
        <v>943</v>
      </c>
      <c r="DT1378" t="s">
        <v>904</v>
      </c>
    </row>
    <row r="1379" spans="1:124" x14ac:dyDescent="0.3">
      <c r="A1379" t="s">
        <v>944</v>
      </c>
      <c r="B1379">
        <v>24580</v>
      </c>
      <c r="C1379" s="95">
        <v>1821</v>
      </c>
      <c r="D1379" s="95">
        <v>5878427</v>
      </c>
      <c r="E1379" s="95">
        <v>1767</v>
      </c>
      <c r="F1379" s="95">
        <v>4635411</v>
      </c>
      <c r="G1379" s="95">
        <v>181</v>
      </c>
      <c r="H1379" s="95">
        <v>568037</v>
      </c>
      <c r="I1379" s="95">
        <v>167</v>
      </c>
      <c r="J1379" s="95">
        <v>486902</v>
      </c>
      <c r="K1379" s="95">
        <v>1784</v>
      </c>
      <c r="L1379" s="95">
        <v>5381406</v>
      </c>
      <c r="M1379" s="95">
        <v>1727</v>
      </c>
      <c r="N1379" s="95">
        <v>4766366</v>
      </c>
      <c r="O1379" s="95">
        <v>187</v>
      </c>
      <c r="P1379" s="95">
        <v>685774</v>
      </c>
      <c r="Q1379" s="95">
        <v>173</v>
      </c>
      <c r="R1379" s="95">
        <v>640126</v>
      </c>
      <c r="S1379" s="95">
        <v>1716</v>
      </c>
      <c r="T1379" s="95">
        <v>5860756</v>
      </c>
      <c r="U1379" s="95">
        <v>1663</v>
      </c>
      <c r="V1379" s="95">
        <v>5297008</v>
      </c>
      <c r="W1379" s="95">
        <v>181</v>
      </c>
      <c r="X1379" s="95">
        <v>517519</v>
      </c>
      <c r="Y1379" s="95">
        <v>163</v>
      </c>
      <c r="Z1379" s="95">
        <v>701838</v>
      </c>
      <c r="AA1379" s="95">
        <v>1627</v>
      </c>
      <c r="AB1379" s="95">
        <v>5390243</v>
      </c>
      <c r="AC1379" s="95">
        <v>1578</v>
      </c>
      <c r="AD1379" s="95">
        <v>6216825</v>
      </c>
      <c r="AE1379" s="95">
        <v>160</v>
      </c>
      <c r="AF1379" s="95">
        <v>560911</v>
      </c>
      <c r="AG1379" s="95">
        <v>141</v>
      </c>
      <c r="AH1379" s="95">
        <v>820074</v>
      </c>
      <c r="AI1379" s="95">
        <v>1568</v>
      </c>
      <c r="AJ1379" s="95">
        <v>4930072.3899999997</v>
      </c>
      <c r="AK1379" s="95">
        <v>1514</v>
      </c>
      <c r="AL1379" s="95">
        <v>5941317.9699999997</v>
      </c>
      <c r="AM1379" s="95">
        <v>153</v>
      </c>
      <c r="AN1379" s="95">
        <v>673283</v>
      </c>
      <c r="AO1379" s="95">
        <v>134</v>
      </c>
      <c r="AP1379" s="95">
        <v>968596</v>
      </c>
      <c r="AQ1379" s="72">
        <v>268.33</v>
      </c>
      <c r="AR1379" s="72">
        <v>220.71</v>
      </c>
      <c r="AS1379" s="72">
        <v>489.04</v>
      </c>
      <c r="AT1379" s="95">
        <v>6446464</v>
      </c>
      <c r="AU1379" s="95">
        <v>5122313</v>
      </c>
      <c r="AV1379" s="95">
        <v>2002</v>
      </c>
      <c r="AW1379" s="95">
        <v>1934</v>
      </c>
      <c r="AX1379" s="72">
        <v>256.52</v>
      </c>
      <c r="AY1379" s="72">
        <v>237.13</v>
      </c>
      <c r="AZ1379" s="72">
        <v>493.65</v>
      </c>
      <c r="BA1379" s="95">
        <v>6067180</v>
      </c>
      <c r="BB1379" s="95">
        <v>5406492</v>
      </c>
      <c r="BC1379" s="95">
        <v>1971</v>
      </c>
      <c r="BD1379" s="95">
        <v>1900</v>
      </c>
      <c r="BE1379" s="72">
        <v>280.19</v>
      </c>
      <c r="BF1379" s="72">
        <v>273.77</v>
      </c>
      <c r="BG1379" s="72">
        <v>553.96</v>
      </c>
      <c r="BH1379" s="95">
        <v>6378275</v>
      </c>
      <c r="BI1379" s="95">
        <v>5998846</v>
      </c>
      <c r="BJ1379" s="95">
        <v>1897</v>
      </c>
      <c r="BK1379" s="95">
        <v>1826</v>
      </c>
      <c r="BL1379" s="72">
        <v>277.52</v>
      </c>
      <c r="BM1379" s="72">
        <v>341.13</v>
      </c>
      <c r="BN1379" s="72">
        <v>618.65</v>
      </c>
      <c r="BO1379" s="95">
        <v>5951154</v>
      </c>
      <c r="BP1379" s="95">
        <v>7036899</v>
      </c>
      <c r="BQ1379" s="95">
        <v>1787</v>
      </c>
      <c r="BR1379" s="95">
        <v>1719</v>
      </c>
      <c r="BS1379" s="72">
        <v>271.32</v>
      </c>
      <c r="BT1379" s="72">
        <v>349.41</v>
      </c>
      <c r="BU1379" s="72">
        <v>620.73</v>
      </c>
      <c r="BV1379" s="95">
        <v>5603355.3899999997</v>
      </c>
      <c r="BW1379" s="95">
        <v>6909913.9699999997</v>
      </c>
      <c r="BX1379" s="95">
        <v>1721</v>
      </c>
      <c r="BY1379" s="95">
        <v>1648</v>
      </c>
      <c r="BZ1379" s="95">
        <v>1970</v>
      </c>
      <c r="CA1379" s="95">
        <v>1937</v>
      </c>
      <c r="CB1379" s="95">
        <v>1863</v>
      </c>
      <c r="CC1379" s="95">
        <v>1755</v>
      </c>
      <c r="CD1379" s="95">
        <v>1685</v>
      </c>
      <c r="CE1379" s="72">
        <v>650.75523149000003</v>
      </c>
      <c r="CF1379" s="72">
        <v>676.59346364999999</v>
      </c>
      <c r="CG1379" s="72">
        <v>712.40329333</v>
      </c>
      <c r="CH1379" s="72">
        <v>716.50152150999998</v>
      </c>
      <c r="CI1379" s="72">
        <v>731.52548966999996</v>
      </c>
      <c r="CJ1379" s="96">
        <v>0.75149607149999997</v>
      </c>
      <c r="CK1379" s="96">
        <v>0.72961095030000001</v>
      </c>
      <c r="CL1379" s="96">
        <v>0.77759326100000004</v>
      </c>
      <c r="CM1379" s="96">
        <v>0.86343152310000004</v>
      </c>
      <c r="CN1379" s="96">
        <v>0.84854186050000002</v>
      </c>
      <c r="CO1379" s="96">
        <v>0.84124341439999994</v>
      </c>
      <c r="CP1379" s="96">
        <v>0.94400112940000003</v>
      </c>
      <c r="CQ1379" s="96">
        <v>0.99584056389999998</v>
      </c>
      <c r="CR1379" s="96">
        <v>0.94794390669999995</v>
      </c>
      <c r="CS1379" s="95">
        <v>1728</v>
      </c>
      <c r="CT1379" s="95">
        <v>1698</v>
      </c>
      <c r="CU1379" s="95">
        <v>1634</v>
      </c>
      <c r="CV1379" s="95">
        <v>1568</v>
      </c>
      <c r="CW1379" s="95">
        <v>1506</v>
      </c>
      <c r="CX1379" s="96">
        <v>0.85662804299999995</v>
      </c>
      <c r="CY1379" s="96">
        <v>0.83734648199999995</v>
      </c>
      <c r="CZ1379" s="96">
        <v>0.83818095000000004</v>
      </c>
      <c r="DA1379" s="96">
        <v>0.82201356199999998</v>
      </c>
      <c r="DB1379" s="96">
        <v>0.85132895799999997</v>
      </c>
      <c r="DC1379">
        <v>2013</v>
      </c>
      <c r="DD1379" s="6">
        <v>1805.4</v>
      </c>
      <c r="DE1379" s="96">
        <v>3.0140790999999998E-3</v>
      </c>
      <c r="DF1379" s="72">
        <v>725.82</v>
      </c>
      <c r="DG1379" s="96">
        <v>1</v>
      </c>
      <c r="DH1379" s="72">
        <v>725.82</v>
      </c>
      <c r="DI1379" s="72">
        <v>727.94722681999997</v>
      </c>
      <c r="DJ1379" s="96">
        <v>1</v>
      </c>
      <c r="DK1379" s="72">
        <v>725.82</v>
      </c>
      <c r="DL1379" s="96">
        <v>1</v>
      </c>
      <c r="DM1379" s="72">
        <v>725.82</v>
      </c>
      <c r="DN1379" s="96">
        <v>1</v>
      </c>
      <c r="DO1379" s="96">
        <v>5.8849999999999996E-3</v>
      </c>
      <c r="DP1379" s="72">
        <v>4.2699999999999996</v>
      </c>
      <c r="DQ1379" s="72">
        <v>721.55</v>
      </c>
      <c r="DR1379" t="s">
        <v>944</v>
      </c>
      <c r="DT1379" t="s">
        <v>904</v>
      </c>
    </row>
    <row r="1380" spans="1:124" x14ac:dyDescent="0.3">
      <c r="A1380" t="s">
        <v>143</v>
      </c>
      <c r="B1380">
        <v>24590</v>
      </c>
      <c r="C1380" s="95">
        <v>3878</v>
      </c>
      <c r="D1380" s="95">
        <v>12979512</v>
      </c>
      <c r="E1380" s="95">
        <v>3721</v>
      </c>
      <c r="F1380" s="95">
        <v>10899632</v>
      </c>
      <c r="G1380" s="95">
        <v>703</v>
      </c>
      <c r="H1380" s="95">
        <v>2385498</v>
      </c>
      <c r="I1380" s="95">
        <v>642</v>
      </c>
      <c r="J1380" s="95">
        <v>2197669</v>
      </c>
      <c r="K1380" s="95">
        <v>3601</v>
      </c>
      <c r="L1380" s="95">
        <v>13032450</v>
      </c>
      <c r="M1380" s="95">
        <v>3437</v>
      </c>
      <c r="N1380" s="95">
        <v>10940846</v>
      </c>
      <c r="O1380" s="95">
        <v>707</v>
      </c>
      <c r="P1380" s="95">
        <v>2330373</v>
      </c>
      <c r="Q1380" s="95">
        <v>649</v>
      </c>
      <c r="R1380" s="95">
        <v>2281852</v>
      </c>
      <c r="S1380" s="95">
        <v>3285</v>
      </c>
      <c r="T1380" s="95">
        <v>12759055</v>
      </c>
      <c r="U1380" s="95">
        <v>3119</v>
      </c>
      <c r="V1380" s="95">
        <v>10407836</v>
      </c>
      <c r="W1380" s="95">
        <v>727</v>
      </c>
      <c r="X1380" s="95">
        <v>2329571</v>
      </c>
      <c r="Y1380" s="95">
        <v>663</v>
      </c>
      <c r="Z1380" s="95">
        <v>2582503</v>
      </c>
      <c r="AA1380" s="95">
        <v>3215</v>
      </c>
      <c r="AB1380" s="95">
        <v>12434558</v>
      </c>
      <c r="AC1380" s="95">
        <v>3031</v>
      </c>
      <c r="AD1380" s="95">
        <v>10844686</v>
      </c>
      <c r="AE1380" s="95">
        <v>643</v>
      </c>
      <c r="AF1380" s="95">
        <v>2770741</v>
      </c>
      <c r="AG1380" s="95">
        <v>574</v>
      </c>
      <c r="AH1380" s="95">
        <v>2724000</v>
      </c>
      <c r="AI1380" s="95">
        <v>3107</v>
      </c>
      <c r="AJ1380" s="95">
        <v>11926970.310000001</v>
      </c>
      <c r="AK1380" s="95">
        <v>2897</v>
      </c>
      <c r="AL1380" s="95">
        <v>11465402.890000001</v>
      </c>
      <c r="AM1380" s="95">
        <v>611</v>
      </c>
      <c r="AN1380" s="95">
        <v>2365111.4500000002</v>
      </c>
      <c r="AO1380" s="95">
        <v>544</v>
      </c>
      <c r="AP1380" s="95">
        <v>2453977.7000000002</v>
      </c>
      <c r="AQ1380" s="72">
        <v>279.51</v>
      </c>
      <c r="AR1380" s="72">
        <v>250.16</v>
      </c>
      <c r="AS1380" s="72">
        <v>529.66999999999996</v>
      </c>
      <c r="AT1380" s="95">
        <v>15365010</v>
      </c>
      <c r="AU1380" s="95">
        <v>13097301</v>
      </c>
      <c r="AV1380" s="95">
        <v>4581</v>
      </c>
      <c r="AW1380" s="95">
        <v>4363</v>
      </c>
      <c r="AX1380" s="72">
        <v>297.18</v>
      </c>
      <c r="AY1380" s="72">
        <v>269.67</v>
      </c>
      <c r="AZ1380" s="72">
        <v>566.85</v>
      </c>
      <c r="BA1380" s="95">
        <v>15362823</v>
      </c>
      <c r="BB1380" s="95">
        <v>13222698</v>
      </c>
      <c r="BC1380" s="95">
        <v>4308</v>
      </c>
      <c r="BD1380" s="95">
        <v>4086</v>
      </c>
      <c r="BE1380" s="72">
        <v>313.41000000000003</v>
      </c>
      <c r="BF1380" s="72">
        <v>286.23</v>
      </c>
      <c r="BG1380" s="72">
        <v>599.64</v>
      </c>
      <c r="BH1380" s="95">
        <v>15088626</v>
      </c>
      <c r="BI1380" s="95">
        <v>12990339</v>
      </c>
      <c r="BJ1380" s="95">
        <v>4012</v>
      </c>
      <c r="BK1380" s="95">
        <v>3782</v>
      </c>
      <c r="BL1380" s="72">
        <v>328.44</v>
      </c>
      <c r="BM1380" s="72">
        <v>313.64999999999998</v>
      </c>
      <c r="BN1380" s="72">
        <v>642.09</v>
      </c>
      <c r="BO1380" s="95">
        <v>15205299</v>
      </c>
      <c r="BP1380" s="95">
        <v>13568686</v>
      </c>
      <c r="BQ1380" s="95">
        <v>3858</v>
      </c>
      <c r="BR1380" s="95">
        <v>3605</v>
      </c>
      <c r="BS1380" s="72">
        <v>320.33999999999997</v>
      </c>
      <c r="BT1380" s="72">
        <v>337.1</v>
      </c>
      <c r="BU1380" s="72">
        <v>657.44</v>
      </c>
      <c r="BV1380" s="95">
        <v>14292081.76</v>
      </c>
      <c r="BW1380" s="95">
        <v>13919380.59</v>
      </c>
      <c r="BX1380" s="95">
        <v>3718</v>
      </c>
      <c r="BY1380" s="95">
        <v>3441</v>
      </c>
      <c r="BZ1380" s="95">
        <v>4477</v>
      </c>
      <c r="CA1380" s="95">
        <v>4201</v>
      </c>
      <c r="CB1380" s="95">
        <v>3901</v>
      </c>
      <c r="CC1380" s="95">
        <v>3738</v>
      </c>
      <c r="CD1380" s="95">
        <v>3582</v>
      </c>
      <c r="CE1380" s="72">
        <v>650.75523149000003</v>
      </c>
      <c r="CF1380" s="72">
        <v>676.59346364999999</v>
      </c>
      <c r="CG1380" s="72">
        <v>712.40329333</v>
      </c>
      <c r="CH1380" s="72">
        <v>716.50152150999998</v>
      </c>
      <c r="CI1380" s="72">
        <v>731.52548966999996</v>
      </c>
      <c r="CJ1380" s="96">
        <v>0.81393122080000002</v>
      </c>
      <c r="CK1380" s="96">
        <v>0.83779999429999996</v>
      </c>
      <c r="CL1380" s="96">
        <v>0.8417142447</v>
      </c>
      <c r="CM1380" s="96">
        <v>0.89614603839999996</v>
      </c>
      <c r="CN1380" s="96">
        <v>0.89872466409999996</v>
      </c>
      <c r="CO1380" s="96">
        <v>0.91209602000000001</v>
      </c>
      <c r="CP1380" s="96">
        <v>0.94032120929999996</v>
      </c>
      <c r="CQ1380" s="96">
        <v>0.99584056389999998</v>
      </c>
      <c r="CR1380" s="96">
        <v>0.94424861680000005</v>
      </c>
      <c r="CS1380" s="95">
        <v>4241</v>
      </c>
      <c r="CT1380" s="95">
        <v>4059</v>
      </c>
      <c r="CU1380" s="95">
        <v>3769</v>
      </c>
      <c r="CV1380" s="95">
        <v>3721</v>
      </c>
      <c r="CW1380" s="95">
        <v>3639</v>
      </c>
      <c r="CX1380" s="96">
        <v>0.89969982999999998</v>
      </c>
      <c r="CY1380" s="96">
        <v>0.90428777299999996</v>
      </c>
      <c r="CZ1380" s="96">
        <v>0.90727032799999996</v>
      </c>
      <c r="DA1380" s="96">
        <v>0.92747442999999996</v>
      </c>
      <c r="DB1380" s="96">
        <v>0.92452550200000005</v>
      </c>
      <c r="DC1380">
        <v>2013</v>
      </c>
      <c r="DD1380" s="6">
        <v>3855.4</v>
      </c>
      <c r="DE1380" s="96">
        <v>3.9576246999999997E-3</v>
      </c>
      <c r="DF1380" s="72">
        <v>722.3</v>
      </c>
      <c r="DG1380" s="96">
        <v>1</v>
      </c>
      <c r="DH1380" s="72">
        <v>722.3</v>
      </c>
      <c r="DI1380" s="72">
        <v>722.3</v>
      </c>
      <c r="DJ1380" s="96">
        <v>1</v>
      </c>
      <c r="DK1380" s="72">
        <v>722.3</v>
      </c>
      <c r="DL1380" s="96">
        <v>1</v>
      </c>
      <c r="DM1380" s="72">
        <v>722.3</v>
      </c>
      <c r="DN1380" s="96">
        <v>1</v>
      </c>
      <c r="DO1380" s="96">
        <v>1.5639E-2</v>
      </c>
      <c r="DP1380" s="72">
        <v>11.3</v>
      </c>
      <c r="DQ1380" s="72">
        <v>711</v>
      </c>
      <c r="DR1380" t="s">
        <v>143</v>
      </c>
      <c r="DT1380" t="s">
        <v>904</v>
      </c>
    </row>
    <row r="1381" spans="1:124" x14ac:dyDescent="0.3">
      <c r="A1381" t="s">
        <v>144</v>
      </c>
      <c r="B1381">
        <v>24600</v>
      </c>
      <c r="C1381" s="95">
        <v>1722</v>
      </c>
      <c r="D1381" s="95">
        <v>6634398</v>
      </c>
      <c r="E1381" s="95">
        <v>1661</v>
      </c>
      <c r="F1381" s="95">
        <v>4708427</v>
      </c>
      <c r="G1381" s="95">
        <v>196</v>
      </c>
      <c r="H1381" s="95">
        <v>335206</v>
      </c>
      <c r="I1381" s="95">
        <v>178</v>
      </c>
      <c r="J1381" s="95">
        <v>491100</v>
      </c>
      <c r="K1381" s="95">
        <v>1615</v>
      </c>
      <c r="L1381" s="95">
        <v>6159659</v>
      </c>
      <c r="M1381" s="95">
        <v>1558</v>
      </c>
      <c r="N1381" s="95">
        <v>4850513</v>
      </c>
      <c r="O1381" s="95">
        <v>204</v>
      </c>
      <c r="P1381" s="95">
        <v>427033</v>
      </c>
      <c r="Q1381" s="95">
        <v>185</v>
      </c>
      <c r="R1381" s="95">
        <v>478154</v>
      </c>
      <c r="S1381" s="95">
        <v>1483</v>
      </c>
      <c r="T1381" s="95">
        <v>5946843</v>
      </c>
      <c r="U1381" s="95">
        <v>1422</v>
      </c>
      <c r="V1381" s="95">
        <v>4922887</v>
      </c>
      <c r="W1381" s="95">
        <v>192</v>
      </c>
      <c r="X1381" s="95">
        <v>490607</v>
      </c>
      <c r="Y1381" s="95">
        <v>172</v>
      </c>
      <c r="Z1381" s="95">
        <v>623695</v>
      </c>
      <c r="AA1381" s="95">
        <v>1401</v>
      </c>
      <c r="AB1381" s="95">
        <v>5099090</v>
      </c>
      <c r="AC1381" s="95">
        <v>1340</v>
      </c>
      <c r="AD1381" s="95">
        <v>4785626</v>
      </c>
      <c r="AE1381" s="95">
        <v>174</v>
      </c>
      <c r="AF1381" s="95">
        <v>627957</v>
      </c>
      <c r="AG1381" s="95">
        <v>155</v>
      </c>
      <c r="AH1381" s="95">
        <v>553708</v>
      </c>
      <c r="AI1381" s="95">
        <v>1279</v>
      </c>
      <c r="AJ1381" s="95">
        <v>6062458.4500000002</v>
      </c>
      <c r="AK1381" s="95">
        <v>1210</v>
      </c>
      <c r="AL1381" s="95">
        <v>4504903.16</v>
      </c>
      <c r="AM1381" s="95">
        <v>181</v>
      </c>
      <c r="AN1381" s="95">
        <v>502779</v>
      </c>
      <c r="AO1381" s="95">
        <v>161</v>
      </c>
      <c r="AP1381" s="95">
        <v>512121.21</v>
      </c>
      <c r="AQ1381" s="72">
        <v>302.82</v>
      </c>
      <c r="AR1381" s="72">
        <v>235.61</v>
      </c>
      <c r="AS1381" s="72">
        <v>538.42999999999995</v>
      </c>
      <c r="AT1381" s="95">
        <v>6969604</v>
      </c>
      <c r="AU1381" s="95">
        <v>5199527</v>
      </c>
      <c r="AV1381" s="95">
        <v>1918</v>
      </c>
      <c r="AW1381" s="95">
        <v>1839</v>
      </c>
      <c r="AX1381" s="72">
        <v>301.75</v>
      </c>
      <c r="AY1381" s="72">
        <v>254.77</v>
      </c>
      <c r="AZ1381" s="72">
        <v>556.52</v>
      </c>
      <c r="BA1381" s="95">
        <v>6586692</v>
      </c>
      <c r="BB1381" s="95">
        <v>5328667</v>
      </c>
      <c r="BC1381" s="95">
        <v>1819</v>
      </c>
      <c r="BD1381" s="95">
        <v>1743</v>
      </c>
      <c r="BE1381" s="72">
        <v>320.27</v>
      </c>
      <c r="BF1381" s="72">
        <v>289.97000000000003</v>
      </c>
      <c r="BG1381" s="72">
        <v>610.24</v>
      </c>
      <c r="BH1381" s="95">
        <v>6437450</v>
      </c>
      <c r="BI1381" s="95">
        <v>5546582</v>
      </c>
      <c r="BJ1381" s="95">
        <v>1675</v>
      </c>
      <c r="BK1381" s="95">
        <v>1594</v>
      </c>
      <c r="BL1381" s="72">
        <v>303.02</v>
      </c>
      <c r="BM1381" s="72">
        <v>297.62</v>
      </c>
      <c r="BN1381" s="72">
        <v>600.64</v>
      </c>
      <c r="BO1381" s="95">
        <v>5727047</v>
      </c>
      <c r="BP1381" s="95">
        <v>5339334</v>
      </c>
      <c r="BQ1381" s="95">
        <v>1575</v>
      </c>
      <c r="BR1381" s="95">
        <v>1495</v>
      </c>
      <c r="BS1381" s="72">
        <v>374.73</v>
      </c>
      <c r="BT1381" s="72">
        <v>304.95</v>
      </c>
      <c r="BU1381" s="72">
        <v>679.68</v>
      </c>
      <c r="BV1381" s="95">
        <v>6565237.4500000002</v>
      </c>
      <c r="BW1381" s="95">
        <v>5017024.37</v>
      </c>
      <c r="BX1381" s="95">
        <v>1460</v>
      </c>
      <c r="BY1381" s="95">
        <v>1371</v>
      </c>
      <c r="BZ1381" s="95">
        <v>1880</v>
      </c>
      <c r="CA1381" s="95">
        <v>1782</v>
      </c>
      <c r="CB1381" s="95">
        <v>1636</v>
      </c>
      <c r="CC1381" s="95">
        <v>1537</v>
      </c>
      <c r="CD1381" s="95">
        <v>1416</v>
      </c>
      <c r="CE1381" s="72">
        <v>650.75523149000003</v>
      </c>
      <c r="CF1381" s="72">
        <v>676.59346364999999</v>
      </c>
      <c r="CG1381" s="72">
        <v>712.40329333</v>
      </c>
      <c r="CH1381" s="72">
        <v>716.50152150999998</v>
      </c>
      <c r="CI1381" s="72">
        <v>731.52548966999996</v>
      </c>
      <c r="CJ1381" s="96">
        <v>0.82739250330000003</v>
      </c>
      <c r="CK1381" s="96">
        <v>0.82253233280000004</v>
      </c>
      <c r="CL1381" s="96">
        <v>0.85659345730000003</v>
      </c>
      <c r="CM1381" s="96">
        <v>0.83829549830000005</v>
      </c>
      <c r="CN1381" s="96">
        <v>0.92912688570000002</v>
      </c>
      <c r="CO1381" s="96">
        <v>0.8698114509</v>
      </c>
      <c r="CP1381" s="96">
        <v>0.98272807809999996</v>
      </c>
      <c r="CQ1381" s="96">
        <v>0.99584056389999998</v>
      </c>
      <c r="CR1381" s="96">
        <v>0.98683260490000002</v>
      </c>
      <c r="CS1381" s="95">
        <v>1785</v>
      </c>
      <c r="CT1381" s="95">
        <v>1710</v>
      </c>
      <c r="CU1381" s="95">
        <v>1601</v>
      </c>
      <c r="CV1381" s="95">
        <v>1513</v>
      </c>
      <c r="CW1381" s="95">
        <v>1351</v>
      </c>
      <c r="CX1381" s="96">
        <v>0.85750642600000004</v>
      </c>
      <c r="CY1381" s="96">
        <v>0.87049116500000001</v>
      </c>
      <c r="CZ1381" s="96">
        <v>0.86517539700000001</v>
      </c>
      <c r="DA1381" s="96">
        <v>0.88593367899999997</v>
      </c>
      <c r="DB1381" s="96">
        <v>0.87264753500000003</v>
      </c>
      <c r="DC1381">
        <v>2013</v>
      </c>
      <c r="DD1381" s="6">
        <v>1608.4</v>
      </c>
      <c r="DE1381" s="96">
        <v>1.6850796999999999E-3</v>
      </c>
      <c r="DF1381" s="72">
        <v>756.6</v>
      </c>
      <c r="DG1381" s="96">
        <v>1</v>
      </c>
      <c r="DH1381" s="72">
        <v>756.6</v>
      </c>
      <c r="DI1381" s="72">
        <v>727.94722681999997</v>
      </c>
      <c r="DJ1381" s="96">
        <v>1</v>
      </c>
      <c r="DK1381" s="72">
        <v>756.6</v>
      </c>
      <c r="DL1381" s="96">
        <v>1</v>
      </c>
      <c r="DM1381" s="72">
        <v>756.6</v>
      </c>
      <c r="DN1381" s="96">
        <v>1</v>
      </c>
      <c r="DO1381" s="96">
        <v>8.0839999999999992E-3</v>
      </c>
      <c r="DP1381" s="72">
        <v>6.12</v>
      </c>
      <c r="DQ1381" s="72">
        <v>750.48</v>
      </c>
      <c r="DR1381" t="s">
        <v>144</v>
      </c>
      <c r="DT1381" t="s">
        <v>904</v>
      </c>
    </row>
    <row r="1382" spans="1:124" x14ac:dyDescent="0.3">
      <c r="A1382" t="s">
        <v>945</v>
      </c>
      <c r="B1382">
        <v>24610</v>
      </c>
      <c r="C1382" s="95">
        <v>41353</v>
      </c>
      <c r="D1382" s="95">
        <v>213666192</v>
      </c>
      <c r="E1382" s="95">
        <v>37506</v>
      </c>
      <c r="F1382" s="95">
        <v>117929440</v>
      </c>
      <c r="G1382" s="95">
        <v>10996</v>
      </c>
      <c r="H1382" s="95">
        <v>43373903</v>
      </c>
      <c r="I1382" s="95">
        <v>9340</v>
      </c>
      <c r="J1382" s="95">
        <v>30289142</v>
      </c>
      <c r="K1382" s="95">
        <v>40402</v>
      </c>
      <c r="L1382" s="95">
        <v>220594519</v>
      </c>
      <c r="M1382" s="95">
        <v>36163</v>
      </c>
      <c r="N1382" s="95">
        <v>123350366</v>
      </c>
      <c r="O1382" s="95">
        <v>11376</v>
      </c>
      <c r="P1382" s="95">
        <v>45074941</v>
      </c>
      <c r="Q1382" s="95">
        <v>9654</v>
      </c>
      <c r="R1382" s="95">
        <v>31220317</v>
      </c>
      <c r="S1382" s="95">
        <v>40003</v>
      </c>
      <c r="T1382" s="95">
        <v>232202848</v>
      </c>
      <c r="U1382" s="95">
        <v>35311</v>
      </c>
      <c r="V1382" s="95">
        <v>128817368</v>
      </c>
      <c r="W1382" s="95">
        <v>11693</v>
      </c>
      <c r="X1382" s="95">
        <v>47185680</v>
      </c>
      <c r="Y1382" s="95">
        <v>9925</v>
      </c>
      <c r="Z1382" s="95">
        <v>35212279</v>
      </c>
      <c r="AA1382" s="95">
        <v>38800</v>
      </c>
      <c r="AB1382" s="95">
        <v>143812333</v>
      </c>
      <c r="AC1382" s="95">
        <v>33711</v>
      </c>
      <c r="AD1382" s="95">
        <v>112342420</v>
      </c>
      <c r="AE1382" s="95">
        <v>12355</v>
      </c>
      <c r="AF1382" s="95">
        <v>50159627</v>
      </c>
      <c r="AG1382" s="95">
        <v>10598</v>
      </c>
      <c r="AH1382" s="95">
        <v>38498813</v>
      </c>
      <c r="AI1382" s="95">
        <v>37610</v>
      </c>
      <c r="AJ1382" s="95">
        <v>139073745.16999999</v>
      </c>
      <c r="AK1382" s="95">
        <v>32157</v>
      </c>
      <c r="AL1382" s="95">
        <v>111516196.31</v>
      </c>
      <c r="AM1382" s="95">
        <v>13159</v>
      </c>
      <c r="AN1382" s="95">
        <v>54889405.689999998</v>
      </c>
      <c r="AO1382" s="95">
        <v>11426</v>
      </c>
      <c r="AP1382" s="95">
        <v>46000473.490000002</v>
      </c>
      <c r="AQ1382" s="72">
        <v>409.18</v>
      </c>
      <c r="AR1382" s="72">
        <v>263.66000000000003</v>
      </c>
      <c r="AS1382" s="72">
        <v>672.84</v>
      </c>
      <c r="AT1382" s="95">
        <v>257040095</v>
      </c>
      <c r="AU1382" s="95">
        <v>148218582</v>
      </c>
      <c r="AV1382" s="95">
        <v>52349</v>
      </c>
      <c r="AW1382" s="95">
        <v>46846</v>
      </c>
      <c r="AX1382" s="72">
        <v>427.58</v>
      </c>
      <c r="AY1382" s="72">
        <v>281.14</v>
      </c>
      <c r="AZ1382" s="72">
        <v>708.72</v>
      </c>
      <c r="BA1382" s="95">
        <v>265669460</v>
      </c>
      <c r="BB1382" s="95">
        <v>154570683</v>
      </c>
      <c r="BC1382" s="95">
        <v>51778</v>
      </c>
      <c r="BD1382" s="95">
        <v>45817</v>
      </c>
      <c r="BE1382" s="72">
        <v>450.37</v>
      </c>
      <c r="BF1382" s="72">
        <v>302.17</v>
      </c>
      <c r="BG1382" s="72">
        <v>752.54</v>
      </c>
      <c r="BH1382" s="95">
        <v>279388528</v>
      </c>
      <c r="BI1382" s="95">
        <v>164029647</v>
      </c>
      <c r="BJ1382" s="95">
        <v>51696</v>
      </c>
      <c r="BK1382" s="95">
        <v>45236</v>
      </c>
      <c r="BL1382" s="72">
        <v>315.99</v>
      </c>
      <c r="BM1382" s="72">
        <v>283.69</v>
      </c>
      <c r="BN1382" s="72">
        <v>599.67999999999995</v>
      </c>
      <c r="BO1382" s="95">
        <v>193971960</v>
      </c>
      <c r="BP1382" s="95">
        <v>150841233</v>
      </c>
      <c r="BQ1382" s="95">
        <v>51155</v>
      </c>
      <c r="BR1382" s="95">
        <v>44309</v>
      </c>
      <c r="BS1382" s="72">
        <v>318.38</v>
      </c>
      <c r="BT1382" s="72">
        <v>301.18</v>
      </c>
      <c r="BU1382" s="72">
        <v>619.55999999999995</v>
      </c>
      <c r="BV1382" s="95">
        <v>193963150.86000001</v>
      </c>
      <c r="BW1382" s="95">
        <v>157516669.80000001</v>
      </c>
      <c r="BX1382" s="95">
        <v>50769</v>
      </c>
      <c r="BY1382" s="95">
        <v>43583</v>
      </c>
      <c r="BZ1382" s="95">
        <v>49726</v>
      </c>
      <c r="CA1382" s="95">
        <v>48907</v>
      </c>
      <c r="CB1382" s="95">
        <v>48582</v>
      </c>
      <c r="CC1382" s="95">
        <v>47905</v>
      </c>
      <c r="CD1382" s="95">
        <v>47254</v>
      </c>
      <c r="CE1382" s="72">
        <v>650.75523149000003</v>
      </c>
      <c r="CF1382" s="72">
        <v>676.59346364999999</v>
      </c>
      <c r="CG1382" s="72">
        <v>712.40329333</v>
      </c>
      <c r="CH1382" s="72">
        <v>716.50152150999998</v>
      </c>
      <c r="CI1382" s="72">
        <v>731.52548966999996</v>
      </c>
      <c r="CJ1382" s="96">
        <v>1.0339371356</v>
      </c>
      <c r="CK1382" s="96">
        <v>1.0474827766999999</v>
      </c>
      <c r="CL1382" s="96">
        <v>1.0563398667999999</v>
      </c>
      <c r="CM1382" s="96">
        <v>0.8369556547</v>
      </c>
      <c r="CN1382" s="96">
        <v>0.84694246299999998</v>
      </c>
      <c r="CO1382" s="96">
        <v>0.94635781409999997</v>
      </c>
      <c r="CP1382" s="96">
        <v>1.0189925682000001</v>
      </c>
      <c r="CQ1382" s="96">
        <v>0.99584056389999998</v>
      </c>
      <c r="CR1382" s="96">
        <v>1.0232485596000001</v>
      </c>
      <c r="CS1382" s="95">
        <v>36210</v>
      </c>
      <c r="CT1382" s="95">
        <v>35138</v>
      </c>
      <c r="CU1382" s="95">
        <v>34399</v>
      </c>
      <c r="CV1382" s="95">
        <v>33202</v>
      </c>
      <c r="CW1382" s="95">
        <v>32416</v>
      </c>
      <c r="CX1382" s="96">
        <v>0.93582986599999995</v>
      </c>
      <c r="CY1382" s="96">
        <v>0.93834656299999997</v>
      </c>
      <c r="CZ1382" s="96">
        <v>0.94455761999999999</v>
      </c>
      <c r="DA1382" s="96">
        <v>0.95166424500000002</v>
      </c>
      <c r="DB1382" s="96">
        <v>0.963277147</v>
      </c>
      <c r="DC1382">
        <v>2013</v>
      </c>
      <c r="DD1382" s="6">
        <v>45158.2</v>
      </c>
      <c r="DE1382" s="96">
        <v>9.5692467000000007E-3</v>
      </c>
      <c r="DF1382" s="72">
        <v>778.32</v>
      </c>
      <c r="DG1382" s="96">
        <v>1</v>
      </c>
      <c r="DH1382" s="72">
        <v>778.32</v>
      </c>
      <c r="DI1382" s="72">
        <v>797.45058263999999</v>
      </c>
      <c r="DJ1382" s="96">
        <v>1</v>
      </c>
      <c r="DK1382" s="72">
        <v>778.32</v>
      </c>
      <c r="DL1382" s="96">
        <v>1</v>
      </c>
      <c r="DM1382" s="72">
        <v>778.32</v>
      </c>
      <c r="DN1382" s="96">
        <v>0.99308975050000003</v>
      </c>
      <c r="DO1382" s="96">
        <v>2.4167000000000001E-2</v>
      </c>
      <c r="DP1382" s="72">
        <v>18.68</v>
      </c>
      <c r="DQ1382" s="72">
        <v>759.64</v>
      </c>
      <c r="DR1382" t="s">
        <v>945</v>
      </c>
      <c r="DT1382" t="s">
        <v>904</v>
      </c>
    </row>
    <row r="1383" spans="1:124" x14ac:dyDescent="0.3">
      <c r="A1383" t="s">
        <v>946</v>
      </c>
      <c r="B1383">
        <v>24620</v>
      </c>
      <c r="C1383" s="95">
        <v>473</v>
      </c>
      <c r="D1383" s="95">
        <v>1578979</v>
      </c>
      <c r="E1383" s="95">
        <v>442</v>
      </c>
      <c r="F1383" s="95">
        <v>1483168</v>
      </c>
      <c r="G1383" s="95">
        <v>67</v>
      </c>
      <c r="H1383" s="95">
        <v>174971</v>
      </c>
      <c r="I1383" s="95">
        <v>57</v>
      </c>
      <c r="J1383" s="95">
        <v>192429</v>
      </c>
      <c r="K1383" s="95">
        <v>399</v>
      </c>
      <c r="L1383" s="95">
        <v>1174660</v>
      </c>
      <c r="M1383" s="95">
        <v>371</v>
      </c>
      <c r="N1383" s="95">
        <v>1176241</v>
      </c>
      <c r="O1383" s="95">
        <v>67</v>
      </c>
      <c r="P1383" s="95">
        <v>380660</v>
      </c>
      <c r="Q1383" s="95">
        <v>57</v>
      </c>
      <c r="R1383" s="95">
        <v>232552</v>
      </c>
      <c r="S1383" s="95">
        <v>351</v>
      </c>
      <c r="T1383" s="95">
        <v>1100090</v>
      </c>
      <c r="U1383" s="95">
        <v>324</v>
      </c>
      <c r="V1383" s="95">
        <v>925506</v>
      </c>
      <c r="W1383" s="95">
        <v>62</v>
      </c>
      <c r="X1383" s="95">
        <v>247206</v>
      </c>
      <c r="Y1383" s="95">
        <v>52</v>
      </c>
      <c r="Z1383" s="95">
        <v>304177</v>
      </c>
      <c r="AA1383" s="95">
        <v>327</v>
      </c>
      <c r="AB1383" s="95">
        <v>958631</v>
      </c>
      <c r="AC1383" s="95">
        <v>296</v>
      </c>
      <c r="AD1383" s="95">
        <v>936250</v>
      </c>
      <c r="AE1383" s="95">
        <v>60</v>
      </c>
      <c r="AF1383" s="95">
        <v>120629</v>
      </c>
      <c r="AG1383" s="95">
        <v>51</v>
      </c>
      <c r="AH1383" s="95">
        <v>173261</v>
      </c>
      <c r="AI1383" s="95">
        <v>274</v>
      </c>
      <c r="AJ1383" s="95">
        <v>700909.78</v>
      </c>
      <c r="AK1383" s="95">
        <v>238</v>
      </c>
      <c r="AL1383" s="95">
        <v>981155.97</v>
      </c>
      <c r="AM1383" s="95">
        <v>60</v>
      </c>
      <c r="AN1383" s="95">
        <v>203612.45</v>
      </c>
      <c r="AO1383" s="95">
        <v>50</v>
      </c>
      <c r="AP1383" s="95">
        <v>182235.19</v>
      </c>
      <c r="AQ1383" s="72">
        <v>270.67</v>
      </c>
      <c r="AR1383" s="72">
        <v>279.83</v>
      </c>
      <c r="AS1383" s="72">
        <v>550.5</v>
      </c>
      <c r="AT1383" s="95">
        <v>1753950</v>
      </c>
      <c r="AU1383" s="95">
        <v>1675597</v>
      </c>
      <c r="AV1383" s="95">
        <v>540</v>
      </c>
      <c r="AW1383" s="95">
        <v>499</v>
      </c>
      <c r="AX1383" s="72">
        <v>278.13</v>
      </c>
      <c r="AY1383" s="72">
        <v>274.3</v>
      </c>
      <c r="AZ1383" s="72">
        <v>552.42999999999995</v>
      </c>
      <c r="BA1383" s="95">
        <v>1555320</v>
      </c>
      <c r="BB1383" s="95">
        <v>1408793</v>
      </c>
      <c r="BC1383" s="95">
        <v>466</v>
      </c>
      <c r="BD1383" s="95">
        <v>428</v>
      </c>
      <c r="BE1383" s="72">
        <v>271.85000000000002</v>
      </c>
      <c r="BF1383" s="72">
        <v>272.54000000000002</v>
      </c>
      <c r="BG1383" s="72">
        <v>544.39</v>
      </c>
      <c r="BH1383" s="95">
        <v>1347296</v>
      </c>
      <c r="BI1383" s="95">
        <v>1229683</v>
      </c>
      <c r="BJ1383" s="95">
        <v>413</v>
      </c>
      <c r="BK1383" s="95">
        <v>376</v>
      </c>
      <c r="BL1383" s="72">
        <v>232.4</v>
      </c>
      <c r="BM1383" s="72">
        <v>266.45</v>
      </c>
      <c r="BN1383" s="72">
        <v>498.85</v>
      </c>
      <c r="BO1383" s="95">
        <v>1079260</v>
      </c>
      <c r="BP1383" s="95">
        <v>1109511</v>
      </c>
      <c r="BQ1383" s="95">
        <v>387</v>
      </c>
      <c r="BR1383" s="95">
        <v>347</v>
      </c>
      <c r="BS1383" s="72">
        <v>225.68</v>
      </c>
      <c r="BT1383" s="72">
        <v>336.63</v>
      </c>
      <c r="BU1383" s="72">
        <v>562.30999999999995</v>
      </c>
      <c r="BV1383" s="95">
        <v>904522.23</v>
      </c>
      <c r="BW1383" s="95">
        <v>1163391.1599999999</v>
      </c>
      <c r="BX1383" s="95">
        <v>334</v>
      </c>
      <c r="BY1383" s="95">
        <v>288</v>
      </c>
      <c r="BZ1383" s="95">
        <v>520</v>
      </c>
      <c r="CA1383" s="95">
        <v>448</v>
      </c>
      <c r="CB1383" s="95">
        <v>395</v>
      </c>
      <c r="CC1383" s="95">
        <v>368</v>
      </c>
      <c r="CD1383" s="95">
        <v>311</v>
      </c>
      <c r="CE1383" s="72">
        <v>650.75523149000003</v>
      </c>
      <c r="CF1383" s="72">
        <v>676.59346364999999</v>
      </c>
      <c r="CG1383" s="72">
        <v>712.40329333</v>
      </c>
      <c r="CH1383" s="72">
        <v>716.50152150999998</v>
      </c>
      <c r="CI1383" s="72">
        <v>731.52548966999996</v>
      </c>
      <c r="CJ1383" s="96">
        <v>0.84594018360000001</v>
      </c>
      <c r="CK1383" s="96">
        <v>0.81648734379999999</v>
      </c>
      <c r="CL1383" s="96">
        <v>0.76415985870000003</v>
      </c>
      <c r="CM1383" s="96">
        <v>0.69623020329999996</v>
      </c>
      <c r="CN1383" s="96">
        <v>0.76868134870000004</v>
      </c>
      <c r="CO1383" s="96">
        <v>0.87938192019999994</v>
      </c>
      <c r="CP1383" s="96">
        <v>0.88505320580000002</v>
      </c>
      <c r="CQ1383" s="96">
        <v>0.99584056389999998</v>
      </c>
      <c r="CR1383" s="96">
        <v>0.88874977730000004</v>
      </c>
      <c r="CS1383" s="95">
        <v>455</v>
      </c>
      <c r="CT1383" s="95">
        <v>395</v>
      </c>
      <c r="CU1383" s="95">
        <v>364</v>
      </c>
      <c r="CV1383" s="95">
        <v>332</v>
      </c>
      <c r="CW1383" s="95">
        <v>278</v>
      </c>
      <c r="CX1383" s="96">
        <v>0.86028872099999998</v>
      </c>
      <c r="CY1383" s="96">
        <v>0.893208793</v>
      </c>
      <c r="CZ1383" s="96">
        <v>0.860231195</v>
      </c>
      <c r="DA1383" s="96">
        <v>0.87626954700000004</v>
      </c>
      <c r="DB1383" s="96">
        <v>0.91977746999999999</v>
      </c>
      <c r="DC1383">
        <v>2013</v>
      </c>
      <c r="DD1383" s="6">
        <v>387.6</v>
      </c>
      <c r="DE1383" s="96">
        <v>3.3177407999999999E-3</v>
      </c>
      <c r="DF1383" s="72">
        <v>680.29</v>
      </c>
      <c r="DG1383" s="96">
        <v>1</v>
      </c>
      <c r="DH1383" s="72">
        <v>680.29</v>
      </c>
      <c r="DI1383" s="72">
        <v>727.94722681999997</v>
      </c>
      <c r="DJ1383" s="96">
        <v>0.6225752967</v>
      </c>
      <c r="DK1383" s="72">
        <v>698.2770147</v>
      </c>
      <c r="DL1383" s="96">
        <v>1.0060217657999999</v>
      </c>
      <c r="DM1383" s="72">
        <v>702.48187532999998</v>
      </c>
      <c r="DN1383" s="96">
        <v>1</v>
      </c>
      <c r="DO1383" s="96">
        <v>1.1289E-2</v>
      </c>
      <c r="DP1383" s="72">
        <v>7.93</v>
      </c>
      <c r="DQ1383" s="72">
        <v>694.55</v>
      </c>
      <c r="DR1383" t="s">
        <v>946</v>
      </c>
      <c r="DT1383" t="s">
        <v>904</v>
      </c>
    </row>
    <row r="1384" spans="1:124" x14ac:dyDescent="0.3">
      <c r="A1384" t="s">
        <v>947</v>
      </c>
      <c r="B1384">
        <v>24630</v>
      </c>
      <c r="C1384" s="95">
        <v>2633</v>
      </c>
      <c r="D1384" s="95">
        <v>8323192</v>
      </c>
      <c r="E1384" s="95">
        <v>2526</v>
      </c>
      <c r="F1384" s="95">
        <v>6871743</v>
      </c>
      <c r="G1384" s="95">
        <v>294</v>
      </c>
      <c r="H1384" s="95">
        <v>542833</v>
      </c>
      <c r="I1384" s="95">
        <v>273</v>
      </c>
      <c r="J1384" s="95">
        <v>666211</v>
      </c>
      <c r="K1384" s="95">
        <v>2476</v>
      </c>
      <c r="L1384" s="95">
        <v>9338871</v>
      </c>
      <c r="M1384" s="95">
        <v>2369</v>
      </c>
      <c r="N1384" s="95">
        <v>6985373</v>
      </c>
      <c r="O1384" s="95">
        <v>284</v>
      </c>
      <c r="P1384" s="95">
        <v>921045</v>
      </c>
      <c r="Q1384" s="95">
        <v>264</v>
      </c>
      <c r="R1384" s="95">
        <v>755917</v>
      </c>
      <c r="S1384" s="95">
        <v>2332</v>
      </c>
      <c r="T1384" s="95">
        <v>10779991</v>
      </c>
      <c r="U1384" s="95">
        <v>2214</v>
      </c>
      <c r="V1384" s="95">
        <v>7311404</v>
      </c>
      <c r="W1384" s="95">
        <v>281</v>
      </c>
      <c r="X1384" s="95">
        <v>935999</v>
      </c>
      <c r="Y1384" s="95">
        <v>258</v>
      </c>
      <c r="Z1384" s="95">
        <v>840669</v>
      </c>
      <c r="AA1384" s="95">
        <v>2219</v>
      </c>
      <c r="AB1384" s="95">
        <v>8541613</v>
      </c>
      <c r="AC1384" s="95">
        <v>2088</v>
      </c>
      <c r="AD1384" s="95">
        <v>7539817</v>
      </c>
      <c r="AE1384" s="95">
        <v>272</v>
      </c>
      <c r="AF1384" s="95">
        <v>1747364</v>
      </c>
      <c r="AG1384" s="95">
        <v>253</v>
      </c>
      <c r="AH1384" s="95">
        <v>1035098</v>
      </c>
      <c r="AI1384" s="95">
        <v>2007</v>
      </c>
      <c r="AJ1384" s="95">
        <v>9910810.6799999997</v>
      </c>
      <c r="AK1384" s="95">
        <v>1876</v>
      </c>
      <c r="AL1384" s="95">
        <v>7720772.0300000003</v>
      </c>
      <c r="AM1384" s="95">
        <v>289</v>
      </c>
      <c r="AN1384" s="95">
        <v>799629.42</v>
      </c>
      <c r="AO1384" s="95">
        <v>270</v>
      </c>
      <c r="AP1384" s="95">
        <v>946086.03</v>
      </c>
      <c r="AQ1384" s="72">
        <v>252.42</v>
      </c>
      <c r="AR1384" s="72">
        <v>224.42</v>
      </c>
      <c r="AS1384" s="72">
        <v>476.84</v>
      </c>
      <c r="AT1384" s="95">
        <v>8866025</v>
      </c>
      <c r="AU1384" s="95">
        <v>7537954</v>
      </c>
      <c r="AV1384" s="95">
        <v>2927</v>
      </c>
      <c r="AW1384" s="95">
        <v>2799</v>
      </c>
      <c r="AX1384" s="72">
        <v>309.77999999999997</v>
      </c>
      <c r="AY1384" s="72">
        <v>245.01</v>
      </c>
      <c r="AZ1384" s="72">
        <v>554.79</v>
      </c>
      <c r="BA1384" s="95">
        <v>10259916</v>
      </c>
      <c r="BB1384" s="95">
        <v>7741290</v>
      </c>
      <c r="BC1384" s="95">
        <v>2760</v>
      </c>
      <c r="BD1384" s="95">
        <v>2633</v>
      </c>
      <c r="BE1384" s="72">
        <v>373.64</v>
      </c>
      <c r="BF1384" s="72">
        <v>274.81</v>
      </c>
      <c r="BG1384" s="72">
        <v>648.45000000000005</v>
      </c>
      <c r="BH1384" s="95">
        <v>11715990</v>
      </c>
      <c r="BI1384" s="95">
        <v>8152073</v>
      </c>
      <c r="BJ1384" s="95">
        <v>2613</v>
      </c>
      <c r="BK1384" s="95">
        <v>2472</v>
      </c>
      <c r="BL1384" s="72">
        <v>344.21</v>
      </c>
      <c r="BM1384" s="72">
        <v>305.24</v>
      </c>
      <c r="BN1384" s="72">
        <v>649.45000000000005</v>
      </c>
      <c r="BO1384" s="95">
        <v>10288977</v>
      </c>
      <c r="BP1384" s="95">
        <v>8574915</v>
      </c>
      <c r="BQ1384" s="95">
        <v>2491</v>
      </c>
      <c r="BR1384" s="95">
        <v>2341</v>
      </c>
      <c r="BS1384" s="72">
        <v>388.74</v>
      </c>
      <c r="BT1384" s="72">
        <v>336.55</v>
      </c>
      <c r="BU1384" s="72">
        <v>725.29</v>
      </c>
      <c r="BV1384" s="95">
        <v>10710440.1</v>
      </c>
      <c r="BW1384" s="95">
        <v>8666858.0600000005</v>
      </c>
      <c r="BX1384" s="95">
        <v>2296</v>
      </c>
      <c r="BY1384" s="95">
        <v>2146</v>
      </c>
      <c r="BZ1384" s="95">
        <v>2866</v>
      </c>
      <c r="CA1384" s="95">
        <v>2699</v>
      </c>
      <c r="CB1384" s="95">
        <v>2545</v>
      </c>
      <c r="CC1384" s="95">
        <v>2420</v>
      </c>
      <c r="CD1384" s="95">
        <v>2223</v>
      </c>
      <c r="CE1384" s="72">
        <v>650.75523149000003</v>
      </c>
      <c r="CF1384" s="72">
        <v>676.59346364999999</v>
      </c>
      <c r="CG1384" s="72">
        <v>712.40329333</v>
      </c>
      <c r="CH1384" s="72">
        <v>716.50152150999998</v>
      </c>
      <c r="CI1384" s="72">
        <v>731.52548966999996</v>
      </c>
      <c r="CJ1384" s="96">
        <v>0.73274862330000001</v>
      </c>
      <c r="CK1384" s="96">
        <v>0.81997540589999995</v>
      </c>
      <c r="CL1384" s="96">
        <v>0.9102288073</v>
      </c>
      <c r="CM1384" s="96">
        <v>0.90641817290000004</v>
      </c>
      <c r="CN1384" s="96">
        <v>0.99147604590000005</v>
      </c>
      <c r="CO1384" s="96">
        <v>0.861701732</v>
      </c>
      <c r="CP1384" s="96">
        <v>1.0121476825</v>
      </c>
      <c r="CQ1384" s="96">
        <v>0.99584056389999998</v>
      </c>
      <c r="CR1384" s="96">
        <v>1.0163750852</v>
      </c>
      <c r="CS1384" s="95">
        <v>2684</v>
      </c>
      <c r="CT1384" s="95">
        <v>2556</v>
      </c>
      <c r="CU1384" s="95">
        <v>2412</v>
      </c>
      <c r="CV1384" s="95">
        <v>2306</v>
      </c>
      <c r="CW1384" s="95">
        <v>2084</v>
      </c>
      <c r="CX1384" s="96">
        <v>0.83842525499999998</v>
      </c>
      <c r="CY1384" s="96">
        <v>0.83880877799999998</v>
      </c>
      <c r="CZ1384" s="96">
        <v>0.85963938100000004</v>
      </c>
      <c r="DA1384" s="96">
        <v>0.88563483200000004</v>
      </c>
      <c r="DB1384" s="96">
        <v>0.89566196099999995</v>
      </c>
      <c r="DC1384">
        <v>2013</v>
      </c>
      <c r="DD1384" s="6">
        <v>2478.1999999999998</v>
      </c>
      <c r="DE1384" s="96">
        <v>2.9468908E-3</v>
      </c>
      <c r="DF1384" s="72">
        <v>778.27</v>
      </c>
      <c r="DG1384" s="96">
        <v>1</v>
      </c>
      <c r="DH1384" s="72">
        <v>778.27</v>
      </c>
      <c r="DI1384" s="72">
        <v>727.94722681999997</v>
      </c>
      <c r="DJ1384" s="96">
        <v>1</v>
      </c>
      <c r="DK1384" s="72">
        <v>778.27</v>
      </c>
      <c r="DL1384" s="96">
        <v>1</v>
      </c>
      <c r="DM1384" s="72">
        <v>778.27</v>
      </c>
      <c r="DN1384" s="96">
        <v>1</v>
      </c>
      <c r="DO1384" s="96">
        <v>1.2070000000000001E-2</v>
      </c>
      <c r="DP1384" s="72">
        <v>9.39</v>
      </c>
      <c r="DQ1384" s="72">
        <v>768.88</v>
      </c>
      <c r="DR1384" t="s">
        <v>947</v>
      </c>
      <c r="DT1384" t="s">
        <v>904</v>
      </c>
    </row>
    <row r="1385" spans="1:124" x14ac:dyDescent="0.3">
      <c r="A1385" t="s">
        <v>948</v>
      </c>
      <c r="B1385">
        <v>24640</v>
      </c>
      <c r="C1385" s="95">
        <v>2506</v>
      </c>
      <c r="D1385" s="95">
        <v>9898997</v>
      </c>
      <c r="E1385" s="95">
        <v>2400</v>
      </c>
      <c r="F1385" s="95">
        <v>6633445</v>
      </c>
      <c r="G1385" s="95">
        <v>301</v>
      </c>
      <c r="H1385" s="95">
        <v>746986</v>
      </c>
      <c r="I1385" s="95">
        <v>263</v>
      </c>
      <c r="J1385" s="95">
        <v>702357</v>
      </c>
      <c r="K1385" s="95">
        <v>2410</v>
      </c>
      <c r="L1385" s="95">
        <v>10002649</v>
      </c>
      <c r="M1385" s="95">
        <v>2299</v>
      </c>
      <c r="N1385" s="95">
        <v>6901439</v>
      </c>
      <c r="O1385" s="95">
        <v>300</v>
      </c>
      <c r="P1385" s="95">
        <v>825738</v>
      </c>
      <c r="Q1385" s="95">
        <v>261</v>
      </c>
      <c r="R1385" s="95">
        <v>721705</v>
      </c>
      <c r="S1385" s="95">
        <v>2217</v>
      </c>
      <c r="T1385" s="95">
        <v>11099974</v>
      </c>
      <c r="U1385" s="95">
        <v>2110</v>
      </c>
      <c r="V1385" s="95">
        <v>6861775</v>
      </c>
      <c r="W1385" s="95">
        <v>300</v>
      </c>
      <c r="X1385" s="95">
        <v>996676</v>
      </c>
      <c r="Y1385" s="95">
        <v>261</v>
      </c>
      <c r="Z1385" s="95">
        <v>931221</v>
      </c>
      <c r="AA1385" s="95">
        <v>2107</v>
      </c>
      <c r="AB1385" s="95">
        <v>9164996</v>
      </c>
      <c r="AC1385" s="95">
        <v>2017</v>
      </c>
      <c r="AD1385" s="95">
        <v>6956011</v>
      </c>
      <c r="AE1385" s="95">
        <v>288</v>
      </c>
      <c r="AF1385" s="95">
        <v>826131</v>
      </c>
      <c r="AG1385" s="95">
        <v>249</v>
      </c>
      <c r="AH1385" s="95">
        <v>815760</v>
      </c>
      <c r="AI1385" s="95">
        <v>1933</v>
      </c>
      <c r="AJ1385" s="95">
        <v>7660420.71</v>
      </c>
      <c r="AK1385" s="95">
        <v>1838</v>
      </c>
      <c r="AL1385" s="95">
        <v>6658297.7000000002</v>
      </c>
      <c r="AM1385" s="95">
        <v>298</v>
      </c>
      <c r="AN1385" s="95">
        <v>623730.89</v>
      </c>
      <c r="AO1385" s="95">
        <v>257</v>
      </c>
      <c r="AP1385" s="95">
        <v>936871.2</v>
      </c>
      <c r="AQ1385" s="72">
        <v>316.05</v>
      </c>
      <c r="AR1385" s="72">
        <v>229.56</v>
      </c>
      <c r="AS1385" s="72">
        <v>545.61</v>
      </c>
      <c r="AT1385" s="95">
        <v>10645983</v>
      </c>
      <c r="AU1385" s="95">
        <v>7335802</v>
      </c>
      <c r="AV1385" s="95">
        <v>2807</v>
      </c>
      <c r="AW1385" s="95">
        <v>2663</v>
      </c>
      <c r="AX1385" s="72">
        <v>332.98</v>
      </c>
      <c r="AY1385" s="72">
        <v>248.15</v>
      </c>
      <c r="AZ1385" s="72">
        <v>581.13</v>
      </c>
      <c r="BA1385" s="95">
        <v>10828387</v>
      </c>
      <c r="BB1385" s="95">
        <v>7623144</v>
      </c>
      <c r="BC1385" s="95">
        <v>2710</v>
      </c>
      <c r="BD1385" s="95">
        <v>2560</v>
      </c>
      <c r="BE1385" s="72">
        <v>400.5</v>
      </c>
      <c r="BF1385" s="72">
        <v>273.89999999999998</v>
      </c>
      <c r="BG1385" s="72">
        <v>674.4</v>
      </c>
      <c r="BH1385" s="95">
        <v>12096650</v>
      </c>
      <c r="BI1385" s="95">
        <v>7792996</v>
      </c>
      <c r="BJ1385" s="95">
        <v>2517</v>
      </c>
      <c r="BK1385" s="95">
        <v>2371</v>
      </c>
      <c r="BL1385" s="72">
        <v>347.64</v>
      </c>
      <c r="BM1385" s="72">
        <v>285.81</v>
      </c>
      <c r="BN1385" s="72">
        <v>633.45000000000005</v>
      </c>
      <c r="BO1385" s="95">
        <v>9991127</v>
      </c>
      <c r="BP1385" s="95">
        <v>7771771</v>
      </c>
      <c r="BQ1385" s="95">
        <v>2395</v>
      </c>
      <c r="BR1385" s="95">
        <v>2266</v>
      </c>
      <c r="BS1385" s="72">
        <v>309.43</v>
      </c>
      <c r="BT1385" s="72">
        <v>302.11</v>
      </c>
      <c r="BU1385" s="72">
        <v>611.54</v>
      </c>
      <c r="BV1385" s="95">
        <v>8284151.5999999996</v>
      </c>
      <c r="BW1385" s="95">
        <v>7595168.9000000004</v>
      </c>
      <c r="BX1385" s="95">
        <v>2231</v>
      </c>
      <c r="BY1385" s="95">
        <v>2095</v>
      </c>
      <c r="BZ1385" s="95">
        <v>2738</v>
      </c>
      <c r="CA1385" s="95">
        <v>2638</v>
      </c>
      <c r="CB1385" s="95">
        <v>2447</v>
      </c>
      <c r="CC1385" s="95">
        <v>2334</v>
      </c>
      <c r="CD1385" s="95">
        <v>2164</v>
      </c>
      <c r="CE1385" s="72">
        <v>650.75523149000003</v>
      </c>
      <c r="CF1385" s="72">
        <v>676.59346364999999</v>
      </c>
      <c r="CG1385" s="72">
        <v>712.40329333</v>
      </c>
      <c r="CH1385" s="72">
        <v>716.50152150999998</v>
      </c>
      <c r="CI1385" s="72">
        <v>731.52548966999996</v>
      </c>
      <c r="CJ1385" s="96">
        <v>0.8384258376</v>
      </c>
      <c r="CK1385" s="96">
        <v>0.85890572580000002</v>
      </c>
      <c r="CL1385" s="96">
        <v>0.94665480400000002</v>
      </c>
      <c r="CM1385" s="96">
        <v>0.88408744569999997</v>
      </c>
      <c r="CN1385" s="96">
        <v>0.83597907199999999</v>
      </c>
      <c r="CO1385" s="96">
        <v>0.82910085040000003</v>
      </c>
      <c r="CP1385" s="96">
        <v>1.0527194329</v>
      </c>
      <c r="CQ1385" s="96">
        <v>0.99584056389999998</v>
      </c>
      <c r="CR1385" s="96">
        <v>1.0571162902</v>
      </c>
      <c r="CS1385" s="95">
        <v>2641</v>
      </c>
      <c r="CT1385" s="95">
        <v>2592</v>
      </c>
      <c r="CU1385" s="95">
        <v>2393</v>
      </c>
      <c r="CV1385" s="95">
        <v>2303</v>
      </c>
      <c r="CW1385" s="95">
        <v>2127</v>
      </c>
      <c r="CX1385" s="96">
        <v>0.81201442599999996</v>
      </c>
      <c r="CY1385" s="96">
        <v>0.82945046499999997</v>
      </c>
      <c r="CZ1385" s="96">
        <v>0.83397572799999997</v>
      </c>
      <c r="DA1385" s="96">
        <v>0.83184034399999995</v>
      </c>
      <c r="DB1385" s="96">
        <v>0.84143954799999998</v>
      </c>
      <c r="DC1385">
        <v>2013</v>
      </c>
      <c r="DD1385" s="6">
        <v>2391</v>
      </c>
      <c r="DE1385" s="96">
        <v>2.2626589000000002E-3</v>
      </c>
      <c r="DF1385" s="72">
        <v>810.02</v>
      </c>
      <c r="DG1385" s="96">
        <v>1</v>
      </c>
      <c r="DH1385" s="72">
        <v>810.02</v>
      </c>
      <c r="DI1385" s="72">
        <v>727.94722681999997</v>
      </c>
      <c r="DJ1385" s="96">
        <v>1</v>
      </c>
      <c r="DK1385" s="72">
        <v>810.02</v>
      </c>
      <c r="DL1385" s="96">
        <v>1</v>
      </c>
      <c r="DM1385" s="72">
        <v>810.02</v>
      </c>
      <c r="DN1385" s="96">
        <v>1</v>
      </c>
      <c r="DO1385" s="96">
        <v>8.6510000000000007E-3</v>
      </c>
      <c r="DP1385" s="72">
        <v>7.01</v>
      </c>
      <c r="DQ1385" s="72">
        <v>803.01</v>
      </c>
      <c r="DR1385" t="s">
        <v>948</v>
      </c>
      <c r="DT1385" t="s">
        <v>904</v>
      </c>
    </row>
    <row r="1386" spans="1:124" x14ac:dyDescent="0.3">
      <c r="A1386" t="s">
        <v>677</v>
      </c>
      <c r="B1386">
        <v>24650</v>
      </c>
      <c r="C1386" s="95">
        <v>5518</v>
      </c>
      <c r="D1386" s="95">
        <v>21979564</v>
      </c>
      <c r="E1386" s="95">
        <v>5191</v>
      </c>
      <c r="F1386" s="95">
        <v>13783244</v>
      </c>
      <c r="G1386" s="95">
        <v>770</v>
      </c>
      <c r="H1386" s="95">
        <v>2419279</v>
      </c>
      <c r="I1386" s="95">
        <v>638</v>
      </c>
      <c r="J1386" s="95">
        <v>1871886</v>
      </c>
      <c r="K1386" s="95">
        <v>5248</v>
      </c>
      <c r="L1386" s="95">
        <v>20985233</v>
      </c>
      <c r="M1386" s="95">
        <v>4887</v>
      </c>
      <c r="N1386" s="95">
        <v>13913446</v>
      </c>
      <c r="O1386" s="95">
        <v>786</v>
      </c>
      <c r="P1386" s="95">
        <v>2066275</v>
      </c>
      <c r="Q1386" s="95">
        <v>657</v>
      </c>
      <c r="R1386" s="95">
        <v>1784550</v>
      </c>
      <c r="S1386" s="95">
        <v>4903</v>
      </c>
      <c r="T1386" s="95">
        <v>22764088</v>
      </c>
      <c r="U1386" s="95">
        <v>4517</v>
      </c>
      <c r="V1386" s="95">
        <v>14806360</v>
      </c>
      <c r="W1386" s="95">
        <v>793</v>
      </c>
      <c r="X1386" s="95">
        <v>2273464</v>
      </c>
      <c r="Y1386" s="95">
        <v>658</v>
      </c>
      <c r="Z1386" s="95">
        <v>2149676</v>
      </c>
      <c r="AA1386" s="95">
        <v>4754</v>
      </c>
      <c r="AB1386" s="95">
        <v>16267783</v>
      </c>
      <c r="AC1386" s="95">
        <v>4344</v>
      </c>
      <c r="AD1386" s="95">
        <v>13458428</v>
      </c>
      <c r="AE1386" s="95">
        <v>802</v>
      </c>
      <c r="AF1386" s="95">
        <v>2507457</v>
      </c>
      <c r="AG1386" s="95">
        <v>669</v>
      </c>
      <c r="AH1386" s="95">
        <v>2318600</v>
      </c>
      <c r="AI1386" s="95">
        <v>4197</v>
      </c>
      <c r="AJ1386" s="95">
        <v>14472949.359999999</v>
      </c>
      <c r="AK1386" s="95">
        <v>3745</v>
      </c>
      <c r="AL1386" s="95">
        <v>12614216.43</v>
      </c>
      <c r="AM1386" s="95">
        <v>834</v>
      </c>
      <c r="AN1386" s="95">
        <v>2243826.25</v>
      </c>
      <c r="AO1386" s="95">
        <v>702</v>
      </c>
      <c r="AP1386" s="95">
        <v>2405478.4500000002</v>
      </c>
      <c r="AQ1386" s="72">
        <v>323.35000000000002</v>
      </c>
      <c r="AR1386" s="72">
        <v>223.81</v>
      </c>
      <c r="AS1386" s="72">
        <v>547.16</v>
      </c>
      <c r="AT1386" s="95">
        <v>24398843</v>
      </c>
      <c r="AU1386" s="95">
        <v>15655130</v>
      </c>
      <c r="AV1386" s="95">
        <v>6288</v>
      </c>
      <c r="AW1386" s="95">
        <v>5829</v>
      </c>
      <c r="AX1386" s="72">
        <v>318.36</v>
      </c>
      <c r="AY1386" s="72">
        <v>235.96</v>
      </c>
      <c r="AZ1386" s="72">
        <v>554.32000000000005</v>
      </c>
      <c r="BA1386" s="95">
        <v>23051508</v>
      </c>
      <c r="BB1386" s="95">
        <v>15697996</v>
      </c>
      <c r="BC1386" s="95">
        <v>6034</v>
      </c>
      <c r="BD1386" s="95">
        <v>5544</v>
      </c>
      <c r="BE1386" s="72">
        <v>366.3</v>
      </c>
      <c r="BF1386" s="72">
        <v>273.04000000000002</v>
      </c>
      <c r="BG1386" s="72">
        <v>639.34</v>
      </c>
      <c r="BH1386" s="95">
        <v>25037552</v>
      </c>
      <c r="BI1386" s="95">
        <v>16956036</v>
      </c>
      <c r="BJ1386" s="95">
        <v>5696</v>
      </c>
      <c r="BK1386" s="95">
        <v>5175</v>
      </c>
      <c r="BL1386" s="72">
        <v>281.61</v>
      </c>
      <c r="BM1386" s="72">
        <v>262.27</v>
      </c>
      <c r="BN1386" s="72">
        <v>543.88</v>
      </c>
      <c r="BO1386" s="95">
        <v>18775240</v>
      </c>
      <c r="BP1386" s="95">
        <v>15777028</v>
      </c>
      <c r="BQ1386" s="95">
        <v>5556</v>
      </c>
      <c r="BR1386" s="95">
        <v>5013</v>
      </c>
      <c r="BS1386" s="72">
        <v>276.89999999999998</v>
      </c>
      <c r="BT1386" s="72">
        <v>281.45999999999998</v>
      </c>
      <c r="BU1386" s="72">
        <v>558.36</v>
      </c>
      <c r="BV1386" s="95">
        <v>16716775.609999999</v>
      </c>
      <c r="BW1386" s="95">
        <v>15019694.880000001</v>
      </c>
      <c r="BX1386" s="95">
        <v>5031</v>
      </c>
      <c r="BY1386" s="95">
        <v>4447</v>
      </c>
      <c r="BZ1386" s="95">
        <v>6069</v>
      </c>
      <c r="CA1386" s="95">
        <v>5798</v>
      </c>
      <c r="CB1386" s="95">
        <v>5445</v>
      </c>
      <c r="CC1386" s="95">
        <v>5298</v>
      </c>
      <c r="CD1386" s="95">
        <v>4745</v>
      </c>
      <c r="CE1386" s="72">
        <v>650.75523149000003</v>
      </c>
      <c r="CF1386" s="72">
        <v>676.59346364999999</v>
      </c>
      <c r="CG1386" s="72">
        <v>712.40329333</v>
      </c>
      <c r="CH1386" s="72">
        <v>716.50152150999998</v>
      </c>
      <c r="CI1386" s="72">
        <v>731.52548966999996</v>
      </c>
      <c r="CJ1386" s="96">
        <v>0.84080768549999996</v>
      </c>
      <c r="CK1386" s="96">
        <v>0.81928074949999996</v>
      </c>
      <c r="CL1386" s="96">
        <v>0.89744110669999999</v>
      </c>
      <c r="CM1386" s="96">
        <v>0.75907724359999995</v>
      </c>
      <c r="CN1386" s="96">
        <v>0.76328167359999999</v>
      </c>
      <c r="CO1386" s="96">
        <v>0.88966562859999998</v>
      </c>
      <c r="CP1386" s="96">
        <v>0.91717344759999997</v>
      </c>
      <c r="CQ1386" s="96">
        <v>0.99584056389999998</v>
      </c>
      <c r="CR1386" s="96">
        <v>0.92100417459999995</v>
      </c>
      <c r="CS1386" s="95">
        <v>5781</v>
      </c>
      <c r="CT1386" s="95">
        <v>5498</v>
      </c>
      <c r="CU1386" s="95">
        <v>5141</v>
      </c>
      <c r="CV1386" s="95">
        <v>5008</v>
      </c>
      <c r="CW1386" s="95">
        <v>4472</v>
      </c>
      <c r="CX1386" s="96">
        <v>0.89084423800000001</v>
      </c>
      <c r="CY1386" s="96">
        <v>0.86820550399999996</v>
      </c>
      <c r="CZ1386" s="96">
        <v>0.89084767499999995</v>
      </c>
      <c r="DA1386" s="96">
        <v>0.89922802000000002</v>
      </c>
      <c r="DB1386" s="96">
        <v>0.90245830900000001</v>
      </c>
      <c r="DC1386">
        <v>2013</v>
      </c>
      <c r="DD1386" s="6">
        <v>5201.6000000000004</v>
      </c>
      <c r="DE1386" s="96">
        <v>6.9135011000000003E-3</v>
      </c>
      <c r="DF1386" s="72">
        <v>702.43</v>
      </c>
      <c r="DG1386" s="96">
        <v>1</v>
      </c>
      <c r="DH1386" s="72">
        <v>702.43</v>
      </c>
      <c r="DI1386" s="72">
        <v>727.94722681999997</v>
      </c>
      <c r="DJ1386" s="96">
        <v>1</v>
      </c>
      <c r="DK1386" s="72">
        <v>702.43</v>
      </c>
      <c r="DL1386" s="96">
        <v>1</v>
      </c>
      <c r="DM1386" s="72">
        <v>702.43</v>
      </c>
      <c r="DN1386" s="96">
        <v>0.98883441139999995</v>
      </c>
      <c r="DO1386" s="96">
        <v>2.4271000000000001E-2</v>
      </c>
      <c r="DP1386" s="72">
        <v>16.86</v>
      </c>
      <c r="DQ1386" s="72">
        <v>685.57</v>
      </c>
      <c r="DR1386" t="s">
        <v>677</v>
      </c>
      <c r="DT1386" t="s">
        <v>904</v>
      </c>
    </row>
    <row r="1387" spans="1:124" x14ac:dyDescent="0.3">
      <c r="A1387" t="s">
        <v>949</v>
      </c>
      <c r="B1387">
        <v>24660</v>
      </c>
      <c r="C1387" s="95">
        <v>1577</v>
      </c>
      <c r="D1387" s="95">
        <v>4514159</v>
      </c>
      <c r="E1387" s="95">
        <v>1529</v>
      </c>
      <c r="F1387" s="95">
        <v>3764891</v>
      </c>
      <c r="G1387" s="95">
        <v>167</v>
      </c>
      <c r="H1387" s="95">
        <v>391885</v>
      </c>
      <c r="I1387" s="95">
        <v>155</v>
      </c>
      <c r="J1387" s="95">
        <v>497160</v>
      </c>
      <c r="K1387" s="95">
        <v>1520</v>
      </c>
      <c r="L1387" s="95">
        <v>4461498</v>
      </c>
      <c r="M1387" s="95">
        <v>1460</v>
      </c>
      <c r="N1387" s="95">
        <v>3871316</v>
      </c>
      <c r="O1387" s="95">
        <v>173</v>
      </c>
      <c r="P1387" s="95">
        <v>411608</v>
      </c>
      <c r="Q1387" s="95">
        <v>156</v>
      </c>
      <c r="R1387" s="95">
        <v>597717</v>
      </c>
      <c r="S1387" s="95">
        <v>1406</v>
      </c>
      <c r="T1387" s="95">
        <v>5470951</v>
      </c>
      <c r="U1387" s="95">
        <v>1344</v>
      </c>
      <c r="V1387" s="95">
        <v>3768194</v>
      </c>
      <c r="W1387" s="95">
        <v>169</v>
      </c>
      <c r="X1387" s="95">
        <v>546554</v>
      </c>
      <c r="Y1387" s="95">
        <v>149</v>
      </c>
      <c r="Z1387" s="95">
        <v>574738</v>
      </c>
      <c r="AA1387" s="95">
        <v>1378</v>
      </c>
      <c r="AB1387" s="95">
        <v>5122329</v>
      </c>
      <c r="AC1387" s="95">
        <v>1305</v>
      </c>
      <c r="AD1387" s="95">
        <v>4187527</v>
      </c>
      <c r="AE1387" s="95">
        <v>170</v>
      </c>
      <c r="AF1387" s="95">
        <v>478534</v>
      </c>
      <c r="AG1387" s="95">
        <v>151</v>
      </c>
      <c r="AH1387" s="95">
        <v>454519</v>
      </c>
      <c r="AI1387" s="95">
        <v>1303</v>
      </c>
      <c r="AJ1387" s="95">
        <v>4550763.33</v>
      </c>
      <c r="AK1387" s="95">
        <v>1221</v>
      </c>
      <c r="AL1387" s="95">
        <v>4145569.96</v>
      </c>
      <c r="AM1387" s="95">
        <v>170</v>
      </c>
      <c r="AN1387" s="95">
        <v>367471</v>
      </c>
      <c r="AO1387" s="95">
        <v>152</v>
      </c>
      <c r="AP1387" s="95">
        <v>529077.49</v>
      </c>
      <c r="AQ1387" s="72">
        <v>234.42</v>
      </c>
      <c r="AR1387" s="72">
        <v>210.91</v>
      </c>
      <c r="AS1387" s="72">
        <v>445.33</v>
      </c>
      <c r="AT1387" s="95">
        <v>4906044</v>
      </c>
      <c r="AU1387" s="95">
        <v>4262051</v>
      </c>
      <c r="AV1387" s="95">
        <v>1744</v>
      </c>
      <c r="AW1387" s="95">
        <v>1684</v>
      </c>
      <c r="AX1387" s="72">
        <v>239.87</v>
      </c>
      <c r="AY1387" s="72">
        <v>230.46</v>
      </c>
      <c r="AZ1387" s="72">
        <v>470.33</v>
      </c>
      <c r="BA1387" s="95">
        <v>4873106</v>
      </c>
      <c r="BB1387" s="95">
        <v>4469033</v>
      </c>
      <c r="BC1387" s="95">
        <v>1693</v>
      </c>
      <c r="BD1387" s="95">
        <v>1616</v>
      </c>
      <c r="BE1387" s="72">
        <v>318.39</v>
      </c>
      <c r="BF1387" s="72">
        <v>242.41</v>
      </c>
      <c r="BG1387" s="72">
        <v>560.79999999999995</v>
      </c>
      <c r="BH1387" s="95">
        <v>6017505</v>
      </c>
      <c r="BI1387" s="95">
        <v>4342932</v>
      </c>
      <c r="BJ1387" s="95">
        <v>1575</v>
      </c>
      <c r="BK1387" s="95">
        <v>1493</v>
      </c>
      <c r="BL1387" s="72">
        <v>301.51</v>
      </c>
      <c r="BM1387" s="72">
        <v>265.68</v>
      </c>
      <c r="BN1387" s="72">
        <v>567.19000000000005</v>
      </c>
      <c r="BO1387" s="95">
        <v>5600863</v>
      </c>
      <c r="BP1387" s="95">
        <v>4642046</v>
      </c>
      <c r="BQ1387" s="95">
        <v>1548</v>
      </c>
      <c r="BR1387" s="95">
        <v>1456</v>
      </c>
      <c r="BS1387" s="72">
        <v>278.24</v>
      </c>
      <c r="BT1387" s="72">
        <v>283.72000000000003</v>
      </c>
      <c r="BU1387" s="72">
        <v>561.96</v>
      </c>
      <c r="BV1387" s="95">
        <v>4918234.33</v>
      </c>
      <c r="BW1387" s="95">
        <v>4674647.45</v>
      </c>
      <c r="BX1387" s="95">
        <v>1473</v>
      </c>
      <c r="BY1387" s="95">
        <v>1373</v>
      </c>
      <c r="BZ1387" s="95">
        <v>1715</v>
      </c>
      <c r="CA1387" s="95">
        <v>1656</v>
      </c>
      <c r="CB1387" s="95">
        <v>1535</v>
      </c>
      <c r="CC1387" s="95">
        <v>1504</v>
      </c>
      <c r="CD1387" s="95">
        <v>1424</v>
      </c>
      <c r="CE1387" s="72">
        <v>650.75523149000003</v>
      </c>
      <c r="CF1387" s="72">
        <v>676.59346364999999</v>
      </c>
      <c r="CG1387" s="72">
        <v>712.40329333</v>
      </c>
      <c r="CH1387" s="72">
        <v>716.50152150999998</v>
      </c>
      <c r="CI1387" s="72">
        <v>731.52548966999996</v>
      </c>
      <c r="CJ1387" s="96">
        <v>0.68432795999999996</v>
      </c>
      <c r="CK1387" s="96">
        <v>0.69514416749999997</v>
      </c>
      <c r="CL1387" s="96">
        <v>0.7871945642</v>
      </c>
      <c r="CM1387" s="96">
        <v>0.79161032180000002</v>
      </c>
      <c r="CN1387" s="96">
        <v>0.76820289649999995</v>
      </c>
      <c r="CO1387" s="96">
        <v>0.89254309340000004</v>
      </c>
      <c r="CP1387" s="96">
        <v>0.83502520769999999</v>
      </c>
      <c r="CQ1387" s="96">
        <v>0.99584056389999998</v>
      </c>
      <c r="CR1387" s="96">
        <v>0.83851282900000002</v>
      </c>
      <c r="CS1387" s="95">
        <v>1759</v>
      </c>
      <c r="CT1387" s="95">
        <v>1684</v>
      </c>
      <c r="CU1387" s="95">
        <v>1566</v>
      </c>
      <c r="CV1387" s="95">
        <v>1527</v>
      </c>
      <c r="CW1387" s="95">
        <v>1414</v>
      </c>
      <c r="CX1387" s="96">
        <v>0.87414964799999995</v>
      </c>
      <c r="CY1387" s="96">
        <v>0.88218470999999998</v>
      </c>
      <c r="CZ1387" s="96">
        <v>0.88179392300000004</v>
      </c>
      <c r="DA1387" s="96">
        <v>0.90815130499999996</v>
      </c>
      <c r="DB1387" s="96">
        <v>0.92280974800000004</v>
      </c>
      <c r="DC1387">
        <v>2013</v>
      </c>
      <c r="DD1387" s="6">
        <v>1524.4</v>
      </c>
      <c r="DE1387" s="96">
        <v>3.1403639000000001E-3</v>
      </c>
      <c r="DF1387" s="72">
        <v>641.95000000000005</v>
      </c>
      <c r="DG1387" s="96">
        <v>1</v>
      </c>
      <c r="DH1387" s="72">
        <v>641.95000000000005</v>
      </c>
      <c r="DI1387" s="72">
        <v>727.94722681999997</v>
      </c>
      <c r="DJ1387" s="96">
        <v>1</v>
      </c>
      <c r="DK1387" s="72">
        <v>641.95000000000005</v>
      </c>
      <c r="DL1387" s="96">
        <v>1</v>
      </c>
      <c r="DM1387" s="72">
        <v>641.95000000000005</v>
      </c>
      <c r="DN1387" s="96">
        <v>1</v>
      </c>
      <c r="DO1387" s="96">
        <v>8.5780000000000006E-3</v>
      </c>
      <c r="DP1387" s="72">
        <v>5.51</v>
      </c>
      <c r="DQ1387" s="72">
        <v>636.44000000000005</v>
      </c>
      <c r="DR1387" t="s">
        <v>949</v>
      </c>
      <c r="DT1387" t="s">
        <v>904</v>
      </c>
    </row>
    <row r="1388" spans="1:124" x14ac:dyDescent="0.3">
      <c r="A1388" t="s">
        <v>950</v>
      </c>
      <c r="B1388">
        <v>24670</v>
      </c>
      <c r="C1388" s="95">
        <v>1537</v>
      </c>
      <c r="D1388" s="95">
        <v>5422903</v>
      </c>
      <c r="E1388" s="95">
        <v>1426</v>
      </c>
      <c r="F1388" s="95">
        <v>3962398</v>
      </c>
      <c r="G1388" s="95">
        <v>252</v>
      </c>
      <c r="H1388" s="95">
        <v>548818</v>
      </c>
      <c r="I1388" s="95">
        <v>210</v>
      </c>
      <c r="J1388" s="95">
        <v>588408</v>
      </c>
      <c r="K1388" s="95">
        <v>1352</v>
      </c>
      <c r="L1388" s="95">
        <v>4435920</v>
      </c>
      <c r="M1388" s="95">
        <v>1227</v>
      </c>
      <c r="N1388" s="95">
        <v>3763089</v>
      </c>
      <c r="O1388" s="95">
        <v>259</v>
      </c>
      <c r="P1388" s="95">
        <v>478000</v>
      </c>
      <c r="Q1388" s="95">
        <v>221</v>
      </c>
      <c r="R1388" s="95">
        <v>570605</v>
      </c>
      <c r="S1388" s="95">
        <v>1193</v>
      </c>
      <c r="T1388" s="95">
        <v>4754354</v>
      </c>
      <c r="U1388" s="95">
        <v>1056</v>
      </c>
      <c r="V1388" s="95">
        <v>3802045</v>
      </c>
      <c r="W1388" s="95">
        <v>254</v>
      </c>
      <c r="X1388" s="95">
        <v>842000</v>
      </c>
      <c r="Y1388" s="95">
        <v>214</v>
      </c>
      <c r="Z1388" s="95">
        <v>659349</v>
      </c>
      <c r="AA1388" s="95">
        <v>1100</v>
      </c>
      <c r="AB1388" s="95">
        <v>3741954</v>
      </c>
      <c r="AC1388" s="95">
        <v>959</v>
      </c>
      <c r="AD1388" s="95">
        <v>3290964</v>
      </c>
      <c r="AE1388" s="95">
        <v>240</v>
      </c>
      <c r="AF1388" s="95">
        <v>342936</v>
      </c>
      <c r="AG1388" s="95">
        <v>204</v>
      </c>
      <c r="AH1388" s="95">
        <v>659601</v>
      </c>
      <c r="AI1388" s="95">
        <v>963</v>
      </c>
      <c r="AJ1388" s="95">
        <v>3275535.95</v>
      </c>
      <c r="AK1388" s="95">
        <v>804</v>
      </c>
      <c r="AL1388" s="95">
        <v>2993895.34</v>
      </c>
      <c r="AM1388" s="95">
        <v>239</v>
      </c>
      <c r="AN1388" s="95">
        <v>447243.75</v>
      </c>
      <c r="AO1388" s="95">
        <v>200</v>
      </c>
      <c r="AP1388" s="95">
        <v>592948.31999999995</v>
      </c>
      <c r="AQ1388" s="72">
        <v>278.17</v>
      </c>
      <c r="AR1388" s="72">
        <v>231.81</v>
      </c>
      <c r="AS1388" s="72">
        <v>509.98</v>
      </c>
      <c r="AT1388" s="95">
        <v>5971721</v>
      </c>
      <c r="AU1388" s="95">
        <v>4550806</v>
      </c>
      <c r="AV1388" s="95">
        <v>1789</v>
      </c>
      <c r="AW1388" s="95">
        <v>1636</v>
      </c>
      <c r="AX1388" s="72">
        <v>254.19</v>
      </c>
      <c r="AY1388" s="72">
        <v>249.41</v>
      </c>
      <c r="AZ1388" s="72">
        <v>503.6</v>
      </c>
      <c r="BA1388" s="95">
        <v>4913920</v>
      </c>
      <c r="BB1388" s="95">
        <v>4333694</v>
      </c>
      <c r="BC1388" s="95">
        <v>1611</v>
      </c>
      <c r="BD1388" s="95">
        <v>1448</v>
      </c>
      <c r="BE1388" s="72">
        <v>322.3</v>
      </c>
      <c r="BF1388" s="72">
        <v>292.74</v>
      </c>
      <c r="BG1388" s="72">
        <v>615.04</v>
      </c>
      <c r="BH1388" s="95">
        <v>5596354</v>
      </c>
      <c r="BI1388" s="95">
        <v>4461394</v>
      </c>
      <c r="BJ1388" s="95">
        <v>1447</v>
      </c>
      <c r="BK1388" s="95">
        <v>1270</v>
      </c>
      <c r="BL1388" s="72">
        <v>254.04</v>
      </c>
      <c r="BM1388" s="72">
        <v>283.07</v>
      </c>
      <c r="BN1388" s="72">
        <v>537.11</v>
      </c>
      <c r="BO1388" s="95">
        <v>4084890</v>
      </c>
      <c r="BP1388" s="95">
        <v>3950565</v>
      </c>
      <c r="BQ1388" s="95">
        <v>1340</v>
      </c>
      <c r="BR1388" s="95">
        <v>1163</v>
      </c>
      <c r="BS1388" s="72">
        <v>258.10000000000002</v>
      </c>
      <c r="BT1388" s="72">
        <v>297.70999999999998</v>
      </c>
      <c r="BU1388" s="72">
        <v>555.80999999999995</v>
      </c>
      <c r="BV1388" s="95">
        <v>3722779.7</v>
      </c>
      <c r="BW1388" s="95">
        <v>3586843.66</v>
      </c>
      <c r="BX1388" s="95">
        <v>1202</v>
      </c>
      <c r="BY1388" s="95">
        <v>1004</v>
      </c>
      <c r="BZ1388" s="95">
        <v>1716</v>
      </c>
      <c r="CA1388" s="95">
        <v>1532</v>
      </c>
      <c r="CB1388" s="95">
        <v>1362</v>
      </c>
      <c r="CC1388" s="95">
        <v>1256</v>
      </c>
      <c r="CD1388" s="95">
        <v>1105</v>
      </c>
      <c r="CE1388" s="72">
        <v>650.75523149000003</v>
      </c>
      <c r="CF1388" s="72">
        <v>676.59346364999999</v>
      </c>
      <c r="CG1388" s="72">
        <v>712.40329333</v>
      </c>
      <c r="CH1388" s="72">
        <v>716.50152150999998</v>
      </c>
      <c r="CI1388" s="72">
        <v>731.52548966999996</v>
      </c>
      <c r="CJ1388" s="96">
        <v>0.7836740687</v>
      </c>
      <c r="CK1388" s="96">
        <v>0.74431697480000003</v>
      </c>
      <c r="CL1388" s="96">
        <v>0.86333121390000001</v>
      </c>
      <c r="CM1388" s="96">
        <v>0.7496285547</v>
      </c>
      <c r="CN1388" s="96">
        <v>0.75979580729999996</v>
      </c>
      <c r="CO1388" s="96">
        <v>0.77190280450000004</v>
      </c>
      <c r="CP1388" s="96">
        <v>1.010683365</v>
      </c>
      <c r="CQ1388" s="96">
        <v>0.99584056389999998</v>
      </c>
      <c r="CR1388" s="96">
        <v>1.0149046517</v>
      </c>
      <c r="CS1388" s="95">
        <v>1570</v>
      </c>
      <c r="CT1388" s="95">
        <v>1426</v>
      </c>
      <c r="CU1388" s="95">
        <v>1259</v>
      </c>
      <c r="CV1388" s="95">
        <v>1182</v>
      </c>
      <c r="CW1388" s="95">
        <v>1019</v>
      </c>
      <c r="CX1388" s="96">
        <v>0.75878818400000003</v>
      </c>
      <c r="CY1388" s="96">
        <v>0.76517680099999996</v>
      </c>
      <c r="CZ1388" s="96">
        <v>0.77548439000000002</v>
      </c>
      <c r="DA1388" s="96">
        <v>0.77672557799999997</v>
      </c>
      <c r="DB1388" s="96">
        <v>0.79150192200000002</v>
      </c>
      <c r="DC1388">
        <v>2013</v>
      </c>
      <c r="DD1388" s="6">
        <v>1304.2</v>
      </c>
      <c r="DE1388" s="96">
        <v>3.6527619999999999E-3</v>
      </c>
      <c r="DF1388" s="72">
        <v>776.59</v>
      </c>
      <c r="DG1388" s="96">
        <v>1</v>
      </c>
      <c r="DH1388" s="72">
        <v>776.59</v>
      </c>
      <c r="DI1388" s="72">
        <v>727.94722681999997</v>
      </c>
      <c r="DJ1388" s="96">
        <v>1</v>
      </c>
      <c r="DK1388" s="72">
        <v>776.59</v>
      </c>
      <c r="DL1388" s="96">
        <v>1</v>
      </c>
      <c r="DM1388" s="72">
        <v>776.59</v>
      </c>
      <c r="DN1388" s="96">
        <v>1</v>
      </c>
      <c r="DO1388" s="96">
        <v>1.5143999999999999E-2</v>
      </c>
      <c r="DP1388" s="72">
        <v>11.76</v>
      </c>
      <c r="DQ1388" s="72">
        <v>764.83</v>
      </c>
      <c r="DR1388" t="s">
        <v>950</v>
      </c>
      <c r="DT1388" t="s">
        <v>904</v>
      </c>
    </row>
    <row r="1389" spans="1:124" x14ac:dyDescent="0.3">
      <c r="A1389" t="s">
        <v>951</v>
      </c>
      <c r="B1389">
        <v>24680</v>
      </c>
      <c r="C1389" s="95">
        <v>24657</v>
      </c>
      <c r="D1389" s="95">
        <v>105593467</v>
      </c>
      <c r="E1389" s="95">
        <v>23891</v>
      </c>
      <c r="F1389" s="95">
        <v>63549965</v>
      </c>
      <c r="G1389" s="95">
        <v>5881</v>
      </c>
      <c r="H1389" s="95">
        <v>19572615</v>
      </c>
      <c r="I1389" s="95">
        <v>5209</v>
      </c>
      <c r="J1389" s="95">
        <v>15023159</v>
      </c>
      <c r="K1389" s="95">
        <v>23258</v>
      </c>
      <c r="L1389" s="95">
        <v>102308378</v>
      </c>
      <c r="M1389" s="95">
        <v>22392</v>
      </c>
      <c r="N1389" s="95">
        <v>64141581</v>
      </c>
      <c r="O1389" s="95">
        <v>6008</v>
      </c>
      <c r="P1389" s="95">
        <v>20301901</v>
      </c>
      <c r="Q1389" s="95">
        <v>5275</v>
      </c>
      <c r="R1389" s="95">
        <v>15876807</v>
      </c>
      <c r="S1389" s="95">
        <v>22192</v>
      </c>
      <c r="T1389" s="95">
        <v>103370015</v>
      </c>
      <c r="U1389" s="95">
        <v>21227</v>
      </c>
      <c r="V1389" s="95">
        <v>64280200</v>
      </c>
      <c r="W1389" s="95">
        <v>6072</v>
      </c>
      <c r="X1389" s="95">
        <v>18669481</v>
      </c>
      <c r="Y1389" s="95">
        <v>5337</v>
      </c>
      <c r="Z1389" s="95">
        <v>16451135</v>
      </c>
      <c r="AA1389" s="95">
        <v>21595</v>
      </c>
      <c r="AB1389" s="95">
        <v>82571463</v>
      </c>
      <c r="AC1389" s="95">
        <v>20547</v>
      </c>
      <c r="AD1389" s="95">
        <v>68209172</v>
      </c>
      <c r="AE1389" s="95">
        <v>6325</v>
      </c>
      <c r="AF1389" s="95">
        <v>20771416</v>
      </c>
      <c r="AG1389" s="95">
        <v>5597</v>
      </c>
      <c r="AH1389" s="95">
        <v>19804749</v>
      </c>
      <c r="AI1389" s="95">
        <v>20023</v>
      </c>
      <c r="AJ1389" s="95">
        <v>79193042.840000004</v>
      </c>
      <c r="AK1389" s="95">
        <v>18918</v>
      </c>
      <c r="AL1389" s="95">
        <v>65414143.93</v>
      </c>
      <c r="AM1389" s="95">
        <v>6464</v>
      </c>
      <c r="AN1389" s="95">
        <v>21546120.510000002</v>
      </c>
      <c r="AO1389" s="95">
        <v>5767</v>
      </c>
      <c r="AP1389" s="95">
        <v>20623813.260000002</v>
      </c>
      <c r="AQ1389" s="72">
        <v>341.56</v>
      </c>
      <c r="AR1389" s="72">
        <v>225.01</v>
      </c>
      <c r="AS1389" s="72">
        <v>566.57000000000005</v>
      </c>
      <c r="AT1389" s="95">
        <v>125166082</v>
      </c>
      <c r="AU1389" s="95">
        <v>78573124</v>
      </c>
      <c r="AV1389" s="95">
        <v>30538</v>
      </c>
      <c r="AW1389" s="95">
        <v>29100</v>
      </c>
      <c r="AX1389" s="72">
        <v>349.13</v>
      </c>
      <c r="AY1389" s="72">
        <v>241.02</v>
      </c>
      <c r="AZ1389" s="72">
        <v>590.15</v>
      </c>
      <c r="BA1389" s="95">
        <v>122610279</v>
      </c>
      <c r="BB1389" s="95">
        <v>80018388</v>
      </c>
      <c r="BC1389" s="95">
        <v>29266</v>
      </c>
      <c r="BD1389" s="95">
        <v>27667</v>
      </c>
      <c r="BE1389" s="72">
        <v>359.82</v>
      </c>
      <c r="BF1389" s="72">
        <v>253.26</v>
      </c>
      <c r="BG1389" s="72">
        <v>613.08000000000004</v>
      </c>
      <c r="BH1389" s="95">
        <v>122039496</v>
      </c>
      <c r="BI1389" s="95">
        <v>80731335</v>
      </c>
      <c r="BJ1389" s="95">
        <v>28264</v>
      </c>
      <c r="BK1389" s="95">
        <v>26564</v>
      </c>
      <c r="BL1389" s="72">
        <v>308.45</v>
      </c>
      <c r="BM1389" s="72">
        <v>280.54000000000002</v>
      </c>
      <c r="BN1389" s="72">
        <v>588.99</v>
      </c>
      <c r="BO1389" s="95">
        <v>103342879</v>
      </c>
      <c r="BP1389" s="95">
        <v>88013921</v>
      </c>
      <c r="BQ1389" s="95">
        <v>27920</v>
      </c>
      <c r="BR1389" s="95">
        <v>26144</v>
      </c>
      <c r="BS1389" s="72">
        <v>316.95</v>
      </c>
      <c r="BT1389" s="72">
        <v>290.45</v>
      </c>
      <c r="BU1389" s="72">
        <v>607.4</v>
      </c>
      <c r="BV1389" s="95">
        <v>100739163.34999999</v>
      </c>
      <c r="BW1389" s="95">
        <v>86037957.189999998</v>
      </c>
      <c r="BX1389" s="95">
        <v>26487</v>
      </c>
      <c r="BY1389" s="95">
        <v>24685</v>
      </c>
      <c r="BZ1389" s="95">
        <v>29853</v>
      </c>
      <c r="CA1389" s="95">
        <v>28494</v>
      </c>
      <c r="CB1389" s="95">
        <v>27445</v>
      </c>
      <c r="CC1389" s="95">
        <v>27077</v>
      </c>
      <c r="CD1389" s="95">
        <v>25605</v>
      </c>
      <c r="CE1389" s="72">
        <v>650.75523149000003</v>
      </c>
      <c r="CF1389" s="72">
        <v>676.59346364999999</v>
      </c>
      <c r="CG1389" s="72">
        <v>712.40329333</v>
      </c>
      <c r="CH1389" s="72">
        <v>716.50152150999998</v>
      </c>
      <c r="CI1389" s="72">
        <v>731.52548966999996</v>
      </c>
      <c r="CJ1389" s="96">
        <v>0.87063456819999996</v>
      </c>
      <c r="CK1389" s="96">
        <v>0.87223721730000003</v>
      </c>
      <c r="CL1389" s="96">
        <v>0.86057996329999997</v>
      </c>
      <c r="CM1389" s="96">
        <v>0.82203593760000004</v>
      </c>
      <c r="CN1389" s="96">
        <v>0.83031966570000004</v>
      </c>
      <c r="CO1389" s="96">
        <v>0.91250947999999998</v>
      </c>
      <c r="CP1389" s="96">
        <v>0.93277000300000001</v>
      </c>
      <c r="CQ1389" s="96">
        <v>0.99584056389999998</v>
      </c>
      <c r="CR1389" s="96">
        <v>0.93666587170000004</v>
      </c>
      <c r="CS1389" s="95">
        <v>28864</v>
      </c>
      <c r="CT1389" s="95">
        <v>27516</v>
      </c>
      <c r="CU1389" s="95">
        <v>26456</v>
      </c>
      <c r="CV1389" s="95">
        <v>26015</v>
      </c>
      <c r="CW1389" s="95">
        <v>24298</v>
      </c>
      <c r="CX1389" s="96">
        <v>0.91646811299999997</v>
      </c>
      <c r="CY1389" s="96">
        <v>0.91796813099999996</v>
      </c>
      <c r="CZ1389" s="96">
        <v>0.90891522899999999</v>
      </c>
      <c r="DA1389" s="96">
        <v>0.90823281099999997</v>
      </c>
      <c r="DB1389" s="96">
        <v>0.91011771200000002</v>
      </c>
      <c r="DC1389">
        <v>2013</v>
      </c>
      <c r="DD1389" s="6">
        <v>26832</v>
      </c>
      <c r="DE1389" s="96">
        <v>2.5164084000000001E-3</v>
      </c>
      <c r="DF1389" s="72">
        <v>717.54</v>
      </c>
      <c r="DG1389" s="96">
        <v>1</v>
      </c>
      <c r="DH1389" s="72">
        <v>717.54</v>
      </c>
      <c r="DI1389" s="72">
        <v>720.80056528</v>
      </c>
      <c r="DJ1389" s="96">
        <v>1</v>
      </c>
      <c r="DK1389" s="72">
        <v>717.54</v>
      </c>
      <c r="DL1389" s="96">
        <v>1</v>
      </c>
      <c r="DM1389" s="72">
        <v>717.54</v>
      </c>
      <c r="DN1389" s="96">
        <v>1</v>
      </c>
      <c r="DO1389" s="96">
        <v>8.4080000000000005E-3</v>
      </c>
      <c r="DP1389" s="72">
        <v>6.03</v>
      </c>
      <c r="DQ1389" s="72">
        <v>711.51</v>
      </c>
      <c r="DR1389" t="s">
        <v>951</v>
      </c>
      <c r="DT1389" t="s">
        <v>904</v>
      </c>
    </row>
    <row r="1390" spans="1:124" x14ac:dyDescent="0.3">
      <c r="A1390" t="s">
        <v>149</v>
      </c>
      <c r="B1390">
        <v>24690</v>
      </c>
      <c r="C1390" s="95">
        <v>4818</v>
      </c>
      <c r="D1390" s="95">
        <v>19709210</v>
      </c>
      <c r="E1390" s="95">
        <v>4361</v>
      </c>
      <c r="F1390" s="95">
        <v>12597479</v>
      </c>
      <c r="G1390" s="95">
        <v>877</v>
      </c>
      <c r="H1390" s="95">
        <v>2973372</v>
      </c>
      <c r="I1390" s="95">
        <v>694</v>
      </c>
      <c r="J1390" s="95">
        <v>2519341</v>
      </c>
      <c r="K1390" s="95">
        <v>4813</v>
      </c>
      <c r="L1390" s="95">
        <v>21092149</v>
      </c>
      <c r="M1390" s="95">
        <v>4288</v>
      </c>
      <c r="N1390" s="95">
        <v>13584556</v>
      </c>
      <c r="O1390" s="95">
        <v>900</v>
      </c>
      <c r="P1390" s="95">
        <v>3472865</v>
      </c>
      <c r="Q1390" s="95">
        <v>702</v>
      </c>
      <c r="R1390" s="95">
        <v>2631490</v>
      </c>
      <c r="S1390" s="95">
        <v>4765</v>
      </c>
      <c r="T1390" s="95">
        <v>23783552</v>
      </c>
      <c r="U1390" s="95">
        <v>4177</v>
      </c>
      <c r="V1390" s="95">
        <v>15056757</v>
      </c>
      <c r="W1390" s="95">
        <v>936</v>
      </c>
      <c r="X1390" s="95">
        <v>4064845</v>
      </c>
      <c r="Y1390" s="95">
        <v>718</v>
      </c>
      <c r="Z1390" s="95">
        <v>3541233</v>
      </c>
      <c r="AA1390" s="95">
        <v>4671</v>
      </c>
      <c r="AB1390" s="95">
        <v>17588347</v>
      </c>
      <c r="AC1390" s="95">
        <v>4022</v>
      </c>
      <c r="AD1390" s="95">
        <v>13698874</v>
      </c>
      <c r="AE1390" s="95">
        <v>941</v>
      </c>
      <c r="AF1390" s="95">
        <v>4128795</v>
      </c>
      <c r="AG1390" s="95">
        <v>727</v>
      </c>
      <c r="AH1390" s="95">
        <v>3336204</v>
      </c>
      <c r="AI1390" s="95">
        <v>4383</v>
      </c>
      <c r="AJ1390" s="95">
        <v>16589539</v>
      </c>
      <c r="AK1390" s="95">
        <v>3677</v>
      </c>
      <c r="AL1390" s="95">
        <v>13093118.02</v>
      </c>
      <c r="AM1390" s="95">
        <v>930</v>
      </c>
      <c r="AN1390" s="95">
        <v>3575888.52</v>
      </c>
      <c r="AO1390" s="95">
        <v>732</v>
      </c>
      <c r="AP1390" s="95">
        <v>3319981.35</v>
      </c>
      <c r="AQ1390" s="72">
        <v>331.91</v>
      </c>
      <c r="AR1390" s="72">
        <v>249.21</v>
      </c>
      <c r="AS1390" s="72">
        <v>581.12</v>
      </c>
      <c r="AT1390" s="95">
        <v>22682582</v>
      </c>
      <c r="AU1390" s="95">
        <v>15116820</v>
      </c>
      <c r="AV1390" s="95">
        <v>5695</v>
      </c>
      <c r="AW1390" s="95">
        <v>5055</v>
      </c>
      <c r="AX1390" s="72">
        <v>358.32</v>
      </c>
      <c r="AY1390" s="72">
        <v>270.81</v>
      </c>
      <c r="AZ1390" s="72">
        <v>629.13</v>
      </c>
      <c r="BA1390" s="95">
        <v>24565014</v>
      </c>
      <c r="BB1390" s="95">
        <v>16216046</v>
      </c>
      <c r="BC1390" s="95">
        <v>5713</v>
      </c>
      <c r="BD1390" s="95">
        <v>4990</v>
      </c>
      <c r="BE1390" s="72">
        <v>407.07</v>
      </c>
      <c r="BF1390" s="72">
        <v>316.62</v>
      </c>
      <c r="BG1390" s="72">
        <v>723.69</v>
      </c>
      <c r="BH1390" s="95">
        <v>27848397</v>
      </c>
      <c r="BI1390" s="95">
        <v>18597990</v>
      </c>
      <c r="BJ1390" s="95">
        <v>5701</v>
      </c>
      <c r="BK1390" s="95">
        <v>4895</v>
      </c>
      <c r="BL1390" s="72">
        <v>322.48</v>
      </c>
      <c r="BM1390" s="72">
        <v>298.92</v>
      </c>
      <c r="BN1390" s="72">
        <v>621.4</v>
      </c>
      <c r="BO1390" s="95">
        <v>21717142</v>
      </c>
      <c r="BP1390" s="95">
        <v>17035078</v>
      </c>
      <c r="BQ1390" s="95">
        <v>5612</v>
      </c>
      <c r="BR1390" s="95">
        <v>4749</v>
      </c>
      <c r="BS1390" s="72">
        <v>316.29000000000002</v>
      </c>
      <c r="BT1390" s="72">
        <v>310.22000000000003</v>
      </c>
      <c r="BU1390" s="72">
        <v>626.51</v>
      </c>
      <c r="BV1390" s="95">
        <v>20165427.52</v>
      </c>
      <c r="BW1390" s="95">
        <v>16413099.369999999</v>
      </c>
      <c r="BX1390" s="95">
        <v>5313</v>
      </c>
      <c r="BY1390" s="95">
        <v>4409</v>
      </c>
      <c r="BZ1390" s="95">
        <v>5390</v>
      </c>
      <c r="CA1390" s="95">
        <v>5365</v>
      </c>
      <c r="CB1390" s="95">
        <v>5313</v>
      </c>
      <c r="CC1390" s="95">
        <v>5202</v>
      </c>
      <c r="CD1390" s="95">
        <v>4871</v>
      </c>
      <c r="CE1390" s="72">
        <v>650.75523149000003</v>
      </c>
      <c r="CF1390" s="72">
        <v>676.59346364999999</v>
      </c>
      <c r="CG1390" s="72">
        <v>712.40329333</v>
      </c>
      <c r="CH1390" s="72">
        <v>716.50152150999998</v>
      </c>
      <c r="CI1390" s="72">
        <v>731.52548966999996</v>
      </c>
      <c r="CJ1390" s="96">
        <v>0.89299320530000004</v>
      </c>
      <c r="CK1390" s="96">
        <v>0.92984936129999995</v>
      </c>
      <c r="CL1390" s="96">
        <v>1.0158431422</v>
      </c>
      <c r="CM1390" s="96">
        <v>0.86726961680000003</v>
      </c>
      <c r="CN1390" s="96">
        <v>0.85644315729999998</v>
      </c>
      <c r="CO1390" s="96">
        <v>0.86962160769999997</v>
      </c>
      <c r="CP1390" s="96">
        <v>1.0492836062999999</v>
      </c>
      <c r="CQ1390" s="96">
        <v>0.99584056389999998</v>
      </c>
      <c r="CR1390" s="96">
        <v>1.0536661133</v>
      </c>
      <c r="CS1390" s="95">
        <v>5645</v>
      </c>
      <c r="CT1390" s="95">
        <v>5640</v>
      </c>
      <c r="CU1390" s="95">
        <v>5445</v>
      </c>
      <c r="CV1390" s="95">
        <v>5350</v>
      </c>
      <c r="CW1390" s="95">
        <v>5004</v>
      </c>
      <c r="CX1390" s="96">
        <v>0.85351666699999995</v>
      </c>
      <c r="CY1390" s="96">
        <v>0.84163980299999996</v>
      </c>
      <c r="CZ1390" s="96">
        <v>0.85754315699999994</v>
      </c>
      <c r="DA1390" s="96">
        <v>0.89228151899999997</v>
      </c>
      <c r="DB1390" s="96">
        <v>0.90824399099999997</v>
      </c>
      <c r="DC1390">
        <v>2013</v>
      </c>
      <c r="DD1390" s="6">
        <v>4819.6000000000004</v>
      </c>
      <c r="DE1390" s="96">
        <v>3.8818366999999999E-3</v>
      </c>
      <c r="DF1390" s="72">
        <v>806.06</v>
      </c>
      <c r="DG1390" s="96">
        <v>1</v>
      </c>
      <c r="DH1390" s="72">
        <v>806.06</v>
      </c>
      <c r="DI1390" s="72">
        <v>797.45058263999999</v>
      </c>
      <c r="DJ1390" s="96">
        <v>1</v>
      </c>
      <c r="DK1390" s="72">
        <v>806.06</v>
      </c>
      <c r="DL1390" s="96">
        <v>1</v>
      </c>
      <c r="DM1390" s="72">
        <v>806.06</v>
      </c>
      <c r="DN1390" s="96">
        <v>1</v>
      </c>
      <c r="DO1390" s="96">
        <v>1.5377E-2</v>
      </c>
      <c r="DP1390" s="72">
        <v>12.39</v>
      </c>
      <c r="DQ1390" s="72">
        <v>793.67</v>
      </c>
      <c r="DR1390" t="s">
        <v>149</v>
      </c>
      <c r="DT1390" t="s">
        <v>904</v>
      </c>
    </row>
    <row r="1391" spans="1:124" x14ac:dyDescent="0.3">
      <c r="A1391" t="s">
        <v>952</v>
      </c>
      <c r="B1391">
        <v>24700</v>
      </c>
      <c r="C1391" s="95">
        <v>3536</v>
      </c>
      <c r="D1391" s="95">
        <v>14678669</v>
      </c>
      <c r="E1391" s="95">
        <v>3298</v>
      </c>
      <c r="F1391" s="95">
        <v>10142868</v>
      </c>
      <c r="G1391" s="95">
        <v>956</v>
      </c>
      <c r="H1391" s="95">
        <v>2492355</v>
      </c>
      <c r="I1391" s="95">
        <v>766</v>
      </c>
      <c r="J1391" s="95">
        <v>2409870</v>
      </c>
      <c r="K1391" s="95">
        <v>3300</v>
      </c>
      <c r="L1391" s="95">
        <v>16181656</v>
      </c>
      <c r="M1391" s="95">
        <v>3038</v>
      </c>
      <c r="N1391" s="95">
        <v>10321271</v>
      </c>
      <c r="O1391" s="95">
        <v>957</v>
      </c>
      <c r="P1391" s="95">
        <v>3613771</v>
      </c>
      <c r="Q1391" s="95">
        <v>776</v>
      </c>
      <c r="R1391" s="95">
        <v>2823779</v>
      </c>
      <c r="S1391" s="95">
        <v>3069</v>
      </c>
      <c r="T1391" s="95">
        <v>15699897</v>
      </c>
      <c r="U1391" s="95">
        <v>2805</v>
      </c>
      <c r="V1391" s="95">
        <v>10373531</v>
      </c>
      <c r="W1391" s="95">
        <v>842</v>
      </c>
      <c r="X1391" s="95">
        <v>3352805</v>
      </c>
      <c r="Y1391" s="95">
        <v>666</v>
      </c>
      <c r="Z1391" s="95">
        <v>2945230</v>
      </c>
      <c r="AA1391" s="95">
        <v>2828</v>
      </c>
      <c r="AB1391" s="95">
        <v>10458279</v>
      </c>
      <c r="AC1391" s="95">
        <v>2572</v>
      </c>
      <c r="AD1391" s="95">
        <v>8557990</v>
      </c>
      <c r="AE1391" s="95">
        <v>836</v>
      </c>
      <c r="AF1391" s="95">
        <v>2800647</v>
      </c>
      <c r="AG1391" s="95">
        <v>660</v>
      </c>
      <c r="AH1391" s="95">
        <v>2640947</v>
      </c>
      <c r="AI1391" s="95">
        <v>2598</v>
      </c>
      <c r="AJ1391" s="95">
        <v>9734548.0700000003</v>
      </c>
      <c r="AK1391" s="95">
        <v>2341</v>
      </c>
      <c r="AL1391" s="95">
        <v>7989586.0899999999</v>
      </c>
      <c r="AM1391" s="95">
        <v>773</v>
      </c>
      <c r="AN1391" s="95">
        <v>2741366.47</v>
      </c>
      <c r="AO1391" s="95">
        <v>597</v>
      </c>
      <c r="AP1391" s="95">
        <v>2642509.7000000002</v>
      </c>
      <c r="AQ1391" s="72">
        <v>318.55</v>
      </c>
      <c r="AR1391" s="72">
        <v>257.39999999999998</v>
      </c>
      <c r="AS1391" s="72">
        <v>575.95000000000005</v>
      </c>
      <c r="AT1391" s="95">
        <v>17171024</v>
      </c>
      <c r="AU1391" s="95">
        <v>12552738</v>
      </c>
      <c r="AV1391" s="95">
        <v>4492</v>
      </c>
      <c r="AW1391" s="95">
        <v>4064</v>
      </c>
      <c r="AX1391" s="72">
        <v>387.51</v>
      </c>
      <c r="AY1391" s="72">
        <v>287.20999999999998</v>
      </c>
      <c r="AZ1391" s="72">
        <v>674.72</v>
      </c>
      <c r="BA1391" s="95">
        <v>19795427</v>
      </c>
      <c r="BB1391" s="95">
        <v>13145050</v>
      </c>
      <c r="BC1391" s="95">
        <v>4257</v>
      </c>
      <c r="BD1391" s="95">
        <v>3814</v>
      </c>
      <c r="BE1391" s="72">
        <v>405.96</v>
      </c>
      <c r="BF1391" s="72">
        <v>319.76</v>
      </c>
      <c r="BG1391" s="72">
        <v>725.72</v>
      </c>
      <c r="BH1391" s="95">
        <v>19052702</v>
      </c>
      <c r="BI1391" s="95">
        <v>13318761</v>
      </c>
      <c r="BJ1391" s="95">
        <v>3911</v>
      </c>
      <c r="BK1391" s="95">
        <v>3471</v>
      </c>
      <c r="BL1391" s="72">
        <v>301.56</v>
      </c>
      <c r="BM1391" s="72">
        <v>288.75</v>
      </c>
      <c r="BN1391" s="72">
        <v>590.30999999999995</v>
      </c>
      <c r="BO1391" s="95">
        <v>13258926</v>
      </c>
      <c r="BP1391" s="95">
        <v>11198937</v>
      </c>
      <c r="BQ1391" s="95">
        <v>3664</v>
      </c>
      <c r="BR1391" s="95">
        <v>3232</v>
      </c>
      <c r="BS1391" s="72">
        <v>308.41000000000003</v>
      </c>
      <c r="BT1391" s="72">
        <v>301.57</v>
      </c>
      <c r="BU1391" s="72">
        <v>609.98</v>
      </c>
      <c r="BV1391" s="95">
        <v>12475914.539999999</v>
      </c>
      <c r="BW1391" s="95">
        <v>10632095.789999999</v>
      </c>
      <c r="BX1391" s="95">
        <v>3371</v>
      </c>
      <c r="BY1391" s="95">
        <v>2938</v>
      </c>
      <c r="BZ1391" s="95">
        <v>4288</v>
      </c>
      <c r="CA1391" s="95">
        <v>4044</v>
      </c>
      <c r="CB1391" s="95">
        <v>3699</v>
      </c>
      <c r="CC1391" s="95">
        <v>3459</v>
      </c>
      <c r="CD1391" s="95">
        <v>3159</v>
      </c>
      <c r="CE1391" s="72">
        <v>650.75523149000003</v>
      </c>
      <c r="CF1391" s="72">
        <v>676.59346364999999</v>
      </c>
      <c r="CG1391" s="72">
        <v>712.40329333</v>
      </c>
      <c r="CH1391" s="72">
        <v>716.50152150999998</v>
      </c>
      <c r="CI1391" s="72">
        <v>731.52548966999996</v>
      </c>
      <c r="CJ1391" s="96">
        <v>0.88504858990000002</v>
      </c>
      <c r="CK1391" s="96">
        <v>0.99723103499999999</v>
      </c>
      <c r="CL1391" s="96">
        <v>1.0186926517999999</v>
      </c>
      <c r="CM1391" s="96">
        <v>0.82387822259999999</v>
      </c>
      <c r="CN1391" s="96">
        <v>0.83384654209999998</v>
      </c>
      <c r="CO1391" s="96">
        <v>0.88328034430000002</v>
      </c>
      <c r="CP1391" s="96">
        <v>1.032219741</v>
      </c>
      <c r="CQ1391" s="96">
        <v>0.99584056389999998</v>
      </c>
      <c r="CR1391" s="96">
        <v>1.0365309779</v>
      </c>
      <c r="CS1391" s="95">
        <v>4551</v>
      </c>
      <c r="CT1391" s="95">
        <v>4430</v>
      </c>
      <c r="CU1391" s="95">
        <v>4294</v>
      </c>
      <c r="CV1391" s="95">
        <v>4011</v>
      </c>
      <c r="CW1391" s="95">
        <v>3847</v>
      </c>
      <c r="CX1391" s="96">
        <v>0.861874527</v>
      </c>
      <c r="CY1391" s="96">
        <v>0.85856409099999997</v>
      </c>
      <c r="CZ1391" s="96">
        <v>0.89446905300000001</v>
      </c>
      <c r="DA1391" s="96">
        <v>0.89483339399999995</v>
      </c>
      <c r="DB1391" s="96">
        <v>0.91253100200000004</v>
      </c>
      <c r="DC1391">
        <v>2013</v>
      </c>
      <c r="DD1391" s="6">
        <v>3503.8</v>
      </c>
      <c r="DE1391" s="96">
        <v>3.0594785999999998E-3</v>
      </c>
      <c r="DF1391" s="72">
        <v>793.61</v>
      </c>
      <c r="DG1391" s="96">
        <v>1</v>
      </c>
      <c r="DH1391" s="72">
        <v>793.61</v>
      </c>
      <c r="DI1391" s="72">
        <v>797.45058263999999</v>
      </c>
      <c r="DJ1391" s="96">
        <v>1</v>
      </c>
      <c r="DK1391" s="72">
        <v>793.61</v>
      </c>
      <c r="DL1391" s="96">
        <v>1</v>
      </c>
      <c r="DM1391" s="72">
        <v>793.61</v>
      </c>
      <c r="DN1391" s="96">
        <v>1</v>
      </c>
      <c r="DO1391" s="96">
        <v>1.1228999999999999E-2</v>
      </c>
      <c r="DP1391" s="72">
        <v>8.91</v>
      </c>
      <c r="DQ1391" s="72">
        <v>784.7</v>
      </c>
      <c r="DR1391" t="s">
        <v>952</v>
      </c>
      <c r="DT1391" t="s">
        <v>904</v>
      </c>
    </row>
    <row r="1392" spans="1:124" x14ac:dyDescent="0.3">
      <c r="A1392" t="s">
        <v>953</v>
      </c>
      <c r="B1392">
        <v>24710</v>
      </c>
      <c r="C1392" s="95">
        <v>1711</v>
      </c>
      <c r="D1392" s="95">
        <v>5775756</v>
      </c>
      <c r="E1392" s="95">
        <v>1630</v>
      </c>
      <c r="F1392" s="95">
        <v>5037548</v>
      </c>
      <c r="G1392" s="95">
        <v>198</v>
      </c>
      <c r="H1392" s="95">
        <v>431859</v>
      </c>
      <c r="I1392" s="95">
        <v>164</v>
      </c>
      <c r="J1392" s="95">
        <v>491490</v>
      </c>
      <c r="K1392" s="95">
        <v>1565</v>
      </c>
      <c r="L1392" s="95">
        <v>6602059</v>
      </c>
      <c r="M1392" s="95">
        <v>1481</v>
      </c>
      <c r="N1392" s="95">
        <v>5214259</v>
      </c>
      <c r="O1392" s="95">
        <v>192</v>
      </c>
      <c r="P1392" s="95">
        <v>448560</v>
      </c>
      <c r="Q1392" s="95">
        <v>155</v>
      </c>
      <c r="R1392" s="95">
        <v>408939</v>
      </c>
      <c r="S1392" s="95">
        <v>1432</v>
      </c>
      <c r="T1392" s="95">
        <v>6419922</v>
      </c>
      <c r="U1392" s="95">
        <v>1349</v>
      </c>
      <c r="V1392" s="95">
        <v>5641604</v>
      </c>
      <c r="W1392" s="95">
        <v>188</v>
      </c>
      <c r="X1392" s="95">
        <v>594424</v>
      </c>
      <c r="Y1392" s="95">
        <v>150</v>
      </c>
      <c r="Z1392" s="95">
        <v>431541</v>
      </c>
      <c r="AA1392" s="95">
        <v>1369</v>
      </c>
      <c r="AB1392" s="95">
        <v>6064318</v>
      </c>
      <c r="AC1392" s="95">
        <v>1288</v>
      </c>
      <c r="AD1392" s="95">
        <v>5213787</v>
      </c>
      <c r="AE1392" s="95">
        <v>178</v>
      </c>
      <c r="AF1392" s="95">
        <v>454854</v>
      </c>
      <c r="AG1392" s="95">
        <v>139</v>
      </c>
      <c r="AH1392" s="95">
        <v>489489</v>
      </c>
      <c r="AI1392" s="95">
        <v>1190</v>
      </c>
      <c r="AJ1392" s="95">
        <v>5388691.9100000001</v>
      </c>
      <c r="AK1392" s="95">
        <v>1114</v>
      </c>
      <c r="AL1392" s="95">
        <v>4889299</v>
      </c>
      <c r="AM1392" s="95">
        <v>191</v>
      </c>
      <c r="AN1392" s="95">
        <v>732064.71</v>
      </c>
      <c r="AO1392" s="95">
        <v>155</v>
      </c>
      <c r="AP1392" s="95">
        <v>498439.84</v>
      </c>
      <c r="AQ1392" s="72">
        <v>270.98</v>
      </c>
      <c r="AR1392" s="72">
        <v>256.83</v>
      </c>
      <c r="AS1392" s="72">
        <v>527.80999999999995</v>
      </c>
      <c r="AT1392" s="95">
        <v>6207615</v>
      </c>
      <c r="AU1392" s="95">
        <v>5529038</v>
      </c>
      <c r="AV1392" s="95">
        <v>1909</v>
      </c>
      <c r="AW1392" s="95">
        <v>1794</v>
      </c>
      <c r="AX1392" s="72">
        <v>334.41</v>
      </c>
      <c r="AY1392" s="72">
        <v>286.43</v>
      </c>
      <c r="AZ1392" s="72">
        <v>620.84</v>
      </c>
      <c r="BA1392" s="95">
        <v>7050619</v>
      </c>
      <c r="BB1392" s="95">
        <v>5623198</v>
      </c>
      <c r="BC1392" s="95">
        <v>1757</v>
      </c>
      <c r="BD1392" s="95">
        <v>1636</v>
      </c>
      <c r="BE1392" s="72">
        <v>360.82</v>
      </c>
      <c r="BF1392" s="72">
        <v>337.62</v>
      </c>
      <c r="BG1392" s="72">
        <v>698.44</v>
      </c>
      <c r="BH1392" s="95">
        <v>7014346</v>
      </c>
      <c r="BI1392" s="95">
        <v>6073145</v>
      </c>
      <c r="BJ1392" s="95">
        <v>1620</v>
      </c>
      <c r="BK1392" s="95">
        <v>1499</v>
      </c>
      <c r="BL1392" s="72">
        <v>351.17</v>
      </c>
      <c r="BM1392" s="72">
        <v>333.06</v>
      </c>
      <c r="BN1392" s="72">
        <v>684.23</v>
      </c>
      <c r="BO1392" s="95">
        <v>6519172</v>
      </c>
      <c r="BP1392" s="95">
        <v>5703276</v>
      </c>
      <c r="BQ1392" s="95">
        <v>1547</v>
      </c>
      <c r="BR1392" s="95">
        <v>1427</v>
      </c>
      <c r="BS1392" s="72">
        <v>369.34</v>
      </c>
      <c r="BT1392" s="72">
        <v>353.8</v>
      </c>
      <c r="BU1392" s="72">
        <v>723.14</v>
      </c>
      <c r="BV1392" s="95">
        <v>6120756.6200000001</v>
      </c>
      <c r="BW1392" s="95">
        <v>5387738.8399999999</v>
      </c>
      <c r="BX1392" s="95">
        <v>1381</v>
      </c>
      <c r="BY1392" s="95">
        <v>1269</v>
      </c>
      <c r="BZ1392" s="95">
        <v>1854</v>
      </c>
      <c r="CA1392" s="95">
        <v>1699</v>
      </c>
      <c r="CB1392" s="95">
        <v>1562</v>
      </c>
      <c r="CC1392" s="95">
        <v>1490</v>
      </c>
      <c r="CD1392" s="95">
        <v>1326</v>
      </c>
      <c r="CE1392" s="72">
        <v>650.75523149000003</v>
      </c>
      <c r="CF1392" s="72">
        <v>676.59346364999999</v>
      </c>
      <c r="CG1392" s="72">
        <v>712.40329333</v>
      </c>
      <c r="CH1392" s="72">
        <v>716.50152150999998</v>
      </c>
      <c r="CI1392" s="72">
        <v>731.52548966999996</v>
      </c>
      <c r="CJ1392" s="96">
        <v>0.81107300329999998</v>
      </c>
      <c r="CK1392" s="96">
        <v>0.9175968042</v>
      </c>
      <c r="CL1392" s="96">
        <v>0.98039973499999999</v>
      </c>
      <c r="CM1392" s="96">
        <v>0.95495959109999995</v>
      </c>
      <c r="CN1392" s="96">
        <v>0.98853698229999998</v>
      </c>
      <c r="CO1392" s="96">
        <v>0.86593772369999999</v>
      </c>
      <c r="CP1392" s="96">
        <v>1.0745729141</v>
      </c>
      <c r="CQ1392" s="96">
        <v>0.99584056389999998</v>
      </c>
      <c r="CR1392" s="96">
        <v>1.0790610461000001</v>
      </c>
      <c r="CS1392" s="95">
        <v>1889</v>
      </c>
      <c r="CT1392" s="95">
        <v>1747</v>
      </c>
      <c r="CU1392" s="95">
        <v>1615</v>
      </c>
      <c r="CV1392" s="95">
        <v>1544</v>
      </c>
      <c r="CW1392" s="95">
        <v>1383</v>
      </c>
      <c r="CX1392" s="96">
        <v>0.847390372</v>
      </c>
      <c r="CY1392" s="96">
        <v>0.85257592400000004</v>
      </c>
      <c r="CZ1392" s="96">
        <v>0.86402954499999995</v>
      </c>
      <c r="DA1392" s="96">
        <v>0.87664347499999995</v>
      </c>
      <c r="DB1392" s="96">
        <v>0.89842582199999999</v>
      </c>
      <c r="DC1392">
        <v>2013</v>
      </c>
      <c r="DD1392" s="6">
        <v>1525</v>
      </c>
      <c r="DE1392" s="96">
        <v>2.7333773E-3</v>
      </c>
      <c r="DF1392" s="72">
        <v>826.44</v>
      </c>
      <c r="DG1392" s="96">
        <v>1</v>
      </c>
      <c r="DH1392" s="72">
        <v>826.44</v>
      </c>
      <c r="DI1392" s="72">
        <v>727.94722681999997</v>
      </c>
      <c r="DJ1392" s="96">
        <v>1</v>
      </c>
      <c r="DK1392" s="72">
        <v>826.44</v>
      </c>
      <c r="DL1392" s="96">
        <v>1</v>
      </c>
      <c r="DM1392" s="72">
        <v>826.44</v>
      </c>
      <c r="DN1392" s="96">
        <v>1</v>
      </c>
      <c r="DO1392" s="96">
        <v>9.8069999999999997E-3</v>
      </c>
      <c r="DP1392" s="72">
        <v>8.1</v>
      </c>
      <c r="DQ1392" s="72">
        <v>818.34</v>
      </c>
      <c r="DR1392" t="s">
        <v>953</v>
      </c>
      <c r="DT1392" t="s">
        <v>904</v>
      </c>
    </row>
    <row r="1393" spans="1:124" x14ac:dyDescent="0.3">
      <c r="A1393" t="s">
        <v>954</v>
      </c>
      <c r="B1393">
        <v>24720</v>
      </c>
      <c r="C1393" s="95">
        <v>14227</v>
      </c>
      <c r="D1393" s="95">
        <v>51298230</v>
      </c>
      <c r="E1393" s="95">
        <v>13359</v>
      </c>
      <c r="F1393" s="95">
        <v>40751058</v>
      </c>
      <c r="G1393" s="95">
        <v>2956</v>
      </c>
      <c r="H1393" s="95">
        <v>6032746</v>
      </c>
      <c r="I1393" s="95">
        <v>2463</v>
      </c>
      <c r="J1393" s="95">
        <v>7004223</v>
      </c>
      <c r="K1393" s="95">
        <v>13403</v>
      </c>
      <c r="L1393" s="95">
        <v>52006286</v>
      </c>
      <c r="M1393" s="95">
        <v>12448</v>
      </c>
      <c r="N1393" s="95">
        <v>38495089</v>
      </c>
      <c r="O1393" s="95">
        <v>3102</v>
      </c>
      <c r="P1393" s="95">
        <v>8596959</v>
      </c>
      <c r="Q1393" s="95">
        <v>2578</v>
      </c>
      <c r="R1393" s="95">
        <v>7828282</v>
      </c>
      <c r="S1393" s="95">
        <v>12670</v>
      </c>
      <c r="T1393" s="95">
        <v>59116047</v>
      </c>
      <c r="U1393" s="95">
        <v>11591</v>
      </c>
      <c r="V1393" s="95">
        <v>39032831</v>
      </c>
      <c r="W1393" s="95">
        <v>3177</v>
      </c>
      <c r="X1393" s="95">
        <v>9486195</v>
      </c>
      <c r="Y1393" s="95">
        <v>2620</v>
      </c>
      <c r="Z1393" s="95">
        <v>8447760</v>
      </c>
      <c r="AA1393" s="95">
        <v>12132</v>
      </c>
      <c r="AB1393" s="95">
        <v>47465338</v>
      </c>
      <c r="AC1393" s="95">
        <v>10971</v>
      </c>
      <c r="AD1393" s="95">
        <v>38374333</v>
      </c>
      <c r="AE1393" s="95">
        <v>3369</v>
      </c>
      <c r="AF1393" s="95">
        <v>8217001</v>
      </c>
      <c r="AG1393" s="95">
        <v>2807</v>
      </c>
      <c r="AH1393" s="95">
        <v>9154970</v>
      </c>
      <c r="AI1393" s="95">
        <v>11311</v>
      </c>
      <c r="AJ1393" s="95">
        <v>47025938.770000003</v>
      </c>
      <c r="AK1393" s="95">
        <v>10101</v>
      </c>
      <c r="AL1393" s="95">
        <v>37622299.130000003</v>
      </c>
      <c r="AM1393" s="95">
        <v>3822</v>
      </c>
      <c r="AN1393" s="95">
        <v>11176175.67</v>
      </c>
      <c r="AO1393" s="95">
        <v>3259</v>
      </c>
      <c r="AP1393" s="95">
        <v>11035536.57</v>
      </c>
      <c r="AQ1393" s="72">
        <v>278.04000000000002</v>
      </c>
      <c r="AR1393" s="72">
        <v>251.52</v>
      </c>
      <c r="AS1393" s="72">
        <v>529.55999999999995</v>
      </c>
      <c r="AT1393" s="95">
        <v>57330976</v>
      </c>
      <c r="AU1393" s="95">
        <v>47755281</v>
      </c>
      <c r="AV1393" s="95">
        <v>17183</v>
      </c>
      <c r="AW1393" s="95">
        <v>15822</v>
      </c>
      <c r="AX1393" s="72">
        <v>305.98</v>
      </c>
      <c r="AY1393" s="72">
        <v>256.91000000000003</v>
      </c>
      <c r="AZ1393" s="72">
        <v>562.89</v>
      </c>
      <c r="BA1393" s="95">
        <v>60603245</v>
      </c>
      <c r="BB1393" s="95">
        <v>46323371</v>
      </c>
      <c r="BC1393" s="95">
        <v>16505</v>
      </c>
      <c r="BD1393" s="95">
        <v>15026</v>
      </c>
      <c r="BE1393" s="72">
        <v>360.75</v>
      </c>
      <c r="BF1393" s="72">
        <v>278.43</v>
      </c>
      <c r="BG1393" s="72">
        <v>639.17999999999995</v>
      </c>
      <c r="BH1393" s="95">
        <v>68602242</v>
      </c>
      <c r="BI1393" s="95">
        <v>47480591</v>
      </c>
      <c r="BJ1393" s="95">
        <v>15847</v>
      </c>
      <c r="BK1393" s="95">
        <v>14211</v>
      </c>
      <c r="BL1393" s="72">
        <v>299.35000000000002</v>
      </c>
      <c r="BM1393" s="72">
        <v>287.47000000000003</v>
      </c>
      <c r="BN1393" s="72">
        <v>586.82000000000005</v>
      </c>
      <c r="BO1393" s="95">
        <v>55682339</v>
      </c>
      <c r="BP1393" s="95">
        <v>47529303</v>
      </c>
      <c r="BQ1393" s="95">
        <v>15501</v>
      </c>
      <c r="BR1393" s="95">
        <v>13778</v>
      </c>
      <c r="BS1393" s="72">
        <v>320.5</v>
      </c>
      <c r="BT1393" s="72">
        <v>303.5</v>
      </c>
      <c r="BU1393" s="72">
        <v>624</v>
      </c>
      <c r="BV1393" s="95">
        <v>58202114.439999998</v>
      </c>
      <c r="BW1393" s="95">
        <v>48657835.700000003</v>
      </c>
      <c r="BX1393" s="95">
        <v>15133</v>
      </c>
      <c r="BY1393" s="95">
        <v>13360</v>
      </c>
      <c r="BZ1393" s="95">
        <v>16534</v>
      </c>
      <c r="CA1393" s="95">
        <v>15792</v>
      </c>
      <c r="CB1393" s="95">
        <v>15058</v>
      </c>
      <c r="CC1393" s="95">
        <v>14683</v>
      </c>
      <c r="CD1393" s="95">
        <v>14266</v>
      </c>
      <c r="CE1393" s="72">
        <v>650.75523149000003</v>
      </c>
      <c r="CF1393" s="72">
        <v>676.59346364999999</v>
      </c>
      <c r="CG1393" s="72">
        <v>712.40329333</v>
      </c>
      <c r="CH1393" s="72">
        <v>716.50152150999998</v>
      </c>
      <c r="CI1393" s="72">
        <v>731.52548966999996</v>
      </c>
      <c r="CJ1393" s="96">
        <v>0.81376218639999998</v>
      </c>
      <c r="CK1393" s="96">
        <v>0.83194714439999995</v>
      </c>
      <c r="CL1393" s="96">
        <v>0.89721651479999998</v>
      </c>
      <c r="CM1393" s="96">
        <v>0.81900733270000003</v>
      </c>
      <c r="CN1393" s="96">
        <v>0.85301197129999995</v>
      </c>
      <c r="CO1393" s="96">
        <v>0.87417179320000005</v>
      </c>
      <c r="CP1393" s="96">
        <v>0.96432879270000005</v>
      </c>
      <c r="CQ1393" s="96">
        <v>0.99584056389999998</v>
      </c>
      <c r="CR1393" s="96">
        <v>0.96835647179999995</v>
      </c>
      <c r="CS1393" s="95">
        <v>13908</v>
      </c>
      <c r="CT1393" s="95">
        <v>13338</v>
      </c>
      <c r="CU1393" s="95">
        <v>12464</v>
      </c>
      <c r="CV1393" s="95">
        <v>11916</v>
      </c>
      <c r="CW1393" s="95">
        <v>11195</v>
      </c>
      <c r="CX1393" s="96">
        <v>0.85421215699999997</v>
      </c>
      <c r="CY1393" s="96">
        <v>0.86272894700000002</v>
      </c>
      <c r="CZ1393" s="96">
        <v>0.87786755599999999</v>
      </c>
      <c r="DA1393" s="96">
        <v>0.88801521999999999</v>
      </c>
      <c r="DB1393" s="96">
        <v>0.89375205599999996</v>
      </c>
      <c r="DC1393">
        <v>2013</v>
      </c>
      <c r="DD1393" s="6">
        <v>14439.4</v>
      </c>
      <c r="DE1393" s="96">
        <v>2.9248587E-3</v>
      </c>
      <c r="DF1393" s="72">
        <v>741.51</v>
      </c>
      <c r="DG1393" s="96">
        <v>1</v>
      </c>
      <c r="DH1393" s="72">
        <v>741.51</v>
      </c>
      <c r="DI1393" s="72">
        <v>744.91816464999999</v>
      </c>
      <c r="DJ1393" s="96">
        <v>1</v>
      </c>
      <c r="DK1393" s="72">
        <v>741.51</v>
      </c>
      <c r="DL1393" s="96">
        <v>1</v>
      </c>
      <c r="DM1393" s="72">
        <v>741.51</v>
      </c>
      <c r="DN1393" s="96">
        <v>1</v>
      </c>
      <c r="DO1393" s="96">
        <v>1.0321E-2</v>
      </c>
      <c r="DP1393" s="72">
        <v>7.65</v>
      </c>
      <c r="DQ1393" s="72">
        <v>733.86</v>
      </c>
      <c r="DR1393" t="s">
        <v>954</v>
      </c>
      <c r="DT1393" t="s">
        <v>904</v>
      </c>
    </row>
    <row r="1394" spans="1:124" x14ac:dyDescent="0.3">
      <c r="A1394" t="s">
        <v>955</v>
      </c>
      <c r="B1394">
        <v>24730</v>
      </c>
      <c r="C1394" s="95">
        <v>3884</v>
      </c>
      <c r="D1394" s="95">
        <v>13497541</v>
      </c>
      <c r="E1394" s="95">
        <v>3695</v>
      </c>
      <c r="F1394" s="95">
        <v>8784292</v>
      </c>
      <c r="G1394" s="95">
        <v>410</v>
      </c>
      <c r="H1394" s="95">
        <v>1377964</v>
      </c>
      <c r="I1394" s="95">
        <v>340</v>
      </c>
      <c r="J1394" s="95">
        <v>848641</v>
      </c>
      <c r="K1394" s="95">
        <v>3555</v>
      </c>
      <c r="L1394" s="95">
        <v>12777267</v>
      </c>
      <c r="M1394" s="95">
        <v>3360</v>
      </c>
      <c r="N1394" s="95">
        <v>8585002</v>
      </c>
      <c r="O1394" s="95">
        <v>380</v>
      </c>
      <c r="P1394" s="95">
        <v>1086910</v>
      </c>
      <c r="Q1394" s="95">
        <v>318</v>
      </c>
      <c r="R1394" s="95">
        <v>907704</v>
      </c>
      <c r="S1394" s="95">
        <v>3263</v>
      </c>
      <c r="T1394" s="95">
        <v>13523762</v>
      </c>
      <c r="U1394" s="95">
        <v>3057</v>
      </c>
      <c r="V1394" s="95">
        <v>8233560</v>
      </c>
      <c r="W1394" s="95">
        <v>404</v>
      </c>
      <c r="X1394" s="95">
        <v>1517189</v>
      </c>
      <c r="Y1394" s="95">
        <v>328</v>
      </c>
      <c r="Z1394" s="95">
        <v>930801</v>
      </c>
      <c r="AA1394" s="95">
        <v>3112</v>
      </c>
      <c r="AB1394" s="95">
        <v>13206021</v>
      </c>
      <c r="AC1394" s="95">
        <v>2880</v>
      </c>
      <c r="AD1394" s="95">
        <v>8439360</v>
      </c>
      <c r="AE1394" s="95">
        <v>431</v>
      </c>
      <c r="AF1394" s="95">
        <v>1460016</v>
      </c>
      <c r="AG1394" s="95">
        <v>360</v>
      </c>
      <c r="AH1394" s="95">
        <v>1134290</v>
      </c>
      <c r="AI1394" s="95">
        <v>2800</v>
      </c>
      <c r="AJ1394" s="95">
        <v>10682041.279999999</v>
      </c>
      <c r="AK1394" s="95">
        <v>2567</v>
      </c>
      <c r="AL1394" s="95">
        <v>7604174.6699999999</v>
      </c>
      <c r="AM1394" s="95">
        <v>478</v>
      </c>
      <c r="AN1394" s="95">
        <v>1528537.31</v>
      </c>
      <c r="AO1394" s="95">
        <v>408</v>
      </c>
      <c r="AP1394" s="95">
        <v>1281622.1100000001</v>
      </c>
      <c r="AQ1394" s="72">
        <v>288.69</v>
      </c>
      <c r="AR1394" s="72">
        <v>198.95</v>
      </c>
      <c r="AS1394" s="72">
        <v>487.64</v>
      </c>
      <c r="AT1394" s="95">
        <v>14875505</v>
      </c>
      <c r="AU1394" s="95">
        <v>9632933</v>
      </c>
      <c r="AV1394" s="95">
        <v>4294</v>
      </c>
      <c r="AW1394" s="95">
        <v>4035</v>
      </c>
      <c r="AX1394" s="72">
        <v>293.61</v>
      </c>
      <c r="AY1394" s="72">
        <v>215.08</v>
      </c>
      <c r="AZ1394" s="72">
        <v>508.69</v>
      </c>
      <c r="BA1394" s="95">
        <v>13864177</v>
      </c>
      <c r="BB1394" s="95">
        <v>9492706</v>
      </c>
      <c r="BC1394" s="95">
        <v>3935</v>
      </c>
      <c r="BD1394" s="95">
        <v>3678</v>
      </c>
      <c r="BE1394" s="72">
        <v>341.81</v>
      </c>
      <c r="BF1394" s="72">
        <v>225.61</v>
      </c>
      <c r="BG1394" s="72">
        <v>567.41999999999996</v>
      </c>
      <c r="BH1394" s="95">
        <v>15040951</v>
      </c>
      <c r="BI1394" s="95">
        <v>9164361</v>
      </c>
      <c r="BJ1394" s="95">
        <v>3667</v>
      </c>
      <c r="BK1394" s="95">
        <v>3385</v>
      </c>
      <c r="BL1394" s="72">
        <v>344.95</v>
      </c>
      <c r="BM1394" s="72">
        <v>246.24</v>
      </c>
      <c r="BN1394" s="72">
        <v>591.19000000000005</v>
      </c>
      <c r="BO1394" s="95">
        <v>14666037</v>
      </c>
      <c r="BP1394" s="95">
        <v>9573650</v>
      </c>
      <c r="BQ1394" s="95">
        <v>3543</v>
      </c>
      <c r="BR1394" s="95">
        <v>3240</v>
      </c>
      <c r="BS1394" s="72">
        <v>310.42</v>
      </c>
      <c r="BT1394" s="72">
        <v>248.9</v>
      </c>
      <c r="BU1394" s="72">
        <v>559.32000000000005</v>
      </c>
      <c r="BV1394" s="95">
        <v>12210578.59</v>
      </c>
      <c r="BW1394" s="95">
        <v>8885796.7799999993</v>
      </c>
      <c r="BX1394" s="95">
        <v>3278</v>
      </c>
      <c r="BY1394" s="95">
        <v>2975</v>
      </c>
      <c r="BZ1394" s="95">
        <v>4171</v>
      </c>
      <c r="CA1394" s="95">
        <v>3811</v>
      </c>
      <c r="CB1394" s="95">
        <v>3531</v>
      </c>
      <c r="CC1394" s="95">
        <v>3399</v>
      </c>
      <c r="CD1394" s="95">
        <v>3130</v>
      </c>
      <c r="CE1394" s="72">
        <v>650.75523149000003</v>
      </c>
      <c r="CF1394" s="72">
        <v>676.59346364999999</v>
      </c>
      <c r="CG1394" s="72">
        <v>712.40329333</v>
      </c>
      <c r="CH1394" s="72">
        <v>716.50152150999998</v>
      </c>
      <c r="CI1394" s="72">
        <v>731.52548966999996</v>
      </c>
      <c r="CJ1394" s="96">
        <v>0.74934472500000004</v>
      </c>
      <c r="CK1394" s="96">
        <v>0.75183995609999998</v>
      </c>
      <c r="CL1394" s="96">
        <v>0.79648705350000004</v>
      </c>
      <c r="CM1394" s="96">
        <v>0.82510641250000005</v>
      </c>
      <c r="CN1394" s="96">
        <v>0.76459399969999997</v>
      </c>
      <c r="CO1394" s="96">
        <v>0.8971352333</v>
      </c>
      <c r="CP1394" s="96">
        <v>0.86661898950000005</v>
      </c>
      <c r="CQ1394" s="96">
        <v>0.99584056389999998</v>
      </c>
      <c r="CR1394" s="96">
        <v>0.87023856749999995</v>
      </c>
      <c r="CS1394" s="95">
        <v>3847</v>
      </c>
      <c r="CT1394" s="95">
        <v>3603</v>
      </c>
      <c r="CU1394" s="95">
        <v>3318</v>
      </c>
      <c r="CV1394" s="95">
        <v>3183</v>
      </c>
      <c r="CW1394" s="95">
        <v>2933</v>
      </c>
      <c r="CX1394" s="96">
        <v>0.87258793000000001</v>
      </c>
      <c r="CY1394" s="96">
        <v>0.87949362900000005</v>
      </c>
      <c r="CZ1394" s="96">
        <v>0.90019116499999996</v>
      </c>
      <c r="DA1394" s="96">
        <v>0.92137801100000005</v>
      </c>
      <c r="DB1394" s="96">
        <v>0.92123746100000004</v>
      </c>
      <c r="DC1394">
        <v>2013</v>
      </c>
      <c r="DD1394" s="6">
        <v>3462.6</v>
      </c>
      <c r="DE1394" s="96">
        <v>1.1233049E-2</v>
      </c>
      <c r="DF1394" s="72">
        <v>660.83</v>
      </c>
      <c r="DG1394" s="96">
        <v>1</v>
      </c>
      <c r="DH1394" s="72">
        <v>660.83</v>
      </c>
      <c r="DI1394" s="72">
        <v>727.94722681999997</v>
      </c>
      <c r="DJ1394" s="96">
        <v>1</v>
      </c>
      <c r="DK1394" s="72">
        <v>660.83</v>
      </c>
      <c r="DL1394" s="96">
        <v>1</v>
      </c>
      <c r="DM1394" s="72">
        <v>660.83</v>
      </c>
      <c r="DN1394" s="96">
        <v>0.59557783460000002</v>
      </c>
      <c r="DO1394" s="96">
        <v>4.0296999999999999E-2</v>
      </c>
      <c r="DP1394" s="72">
        <v>15.86</v>
      </c>
      <c r="DQ1394" s="72">
        <v>644.97</v>
      </c>
      <c r="DR1394" t="s">
        <v>955</v>
      </c>
      <c r="DT1394" t="s">
        <v>904</v>
      </c>
    </row>
    <row r="1395" spans="1:124" x14ac:dyDescent="0.3">
      <c r="A1395" t="s">
        <v>686</v>
      </c>
      <c r="B1395">
        <v>24740</v>
      </c>
      <c r="C1395" s="95">
        <v>1385</v>
      </c>
      <c r="D1395" s="95">
        <v>5046941</v>
      </c>
      <c r="E1395" s="95">
        <v>1329</v>
      </c>
      <c r="F1395" s="95">
        <v>4731027</v>
      </c>
      <c r="G1395" s="95">
        <v>152</v>
      </c>
      <c r="H1395" s="95">
        <v>584135</v>
      </c>
      <c r="I1395" s="95">
        <v>141</v>
      </c>
      <c r="J1395" s="95">
        <v>416151</v>
      </c>
      <c r="K1395" s="95">
        <v>1325</v>
      </c>
      <c r="L1395" s="95">
        <v>6421216</v>
      </c>
      <c r="M1395" s="95">
        <v>1248</v>
      </c>
      <c r="N1395" s="95">
        <v>4715439</v>
      </c>
      <c r="O1395" s="95">
        <v>157</v>
      </c>
      <c r="P1395" s="95">
        <v>382730</v>
      </c>
      <c r="Q1395" s="95">
        <v>140</v>
      </c>
      <c r="R1395" s="95">
        <v>429320</v>
      </c>
      <c r="S1395" s="95">
        <v>1255</v>
      </c>
      <c r="T1395" s="95">
        <v>7210333</v>
      </c>
      <c r="U1395" s="95">
        <v>1176</v>
      </c>
      <c r="V1395" s="95">
        <v>5292196</v>
      </c>
      <c r="W1395" s="95">
        <v>153</v>
      </c>
      <c r="X1395" s="95">
        <v>433048</v>
      </c>
      <c r="Y1395" s="95">
        <v>136</v>
      </c>
      <c r="Z1395" s="95">
        <v>482865</v>
      </c>
      <c r="AA1395" s="95">
        <v>1188</v>
      </c>
      <c r="AB1395" s="95">
        <v>5039767</v>
      </c>
      <c r="AC1395" s="95">
        <v>1111</v>
      </c>
      <c r="AD1395" s="95">
        <v>4775254</v>
      </c>
      <c r="AE1395" s="95">
        <v>153</v>
      </c>
      <c r="AF1395" s="95">
        <v>388176</v>
      </c>
      <c r="AG1395" s="95">
        <v>131</v>
      </c>
      <c r="AH1395" s="95">
        <v>469612</v>
      </c>
      <c r="AI1395" s="95">
        <v>1082</v>
      </c>
      <c r="AJ1395" s="95">
        <v>5625912.9100000001</v>
      </c>
      <c r="AK1395" s="95">
        <v>1006</v>
      </c>
      <c r="AL1395" s="95">
        <v>5186639.2</v>
      </c>
      <c r="AM1395" s="95">
        <v>135</v>
      </c>
      <c r="AN1395" s="95">
        <v>795753</v>
      </c>
      <c r="AO1395" s="95">
        <v>119</v>
      </c>
      <c r="AP1395" s="95">
        <v>564376.55000000005</v>
      </c>
      <c r="AQ1395" s="72">
        <v>305.31</v>
      </c>
      <c r="AR1395" s="72">
        <v>291.79000000000002</v>
      </c>
      <c r="AS1395" s="72">
        <v>597.1</v>
      </c>
      <c r="AT1395" s="95">
        <v>5631076</v>
      </c>
      <c r="AU1395" s="95">
        <v>5147178</v>
      </c>
      <c r="AV1395" s="95">
        <v>1537</v>
      </c>
      <c r="AW1395" s="95">
        <v>1470</v>
      </c>
      <c r="AX1395" s="72">
        <v>382.59</v>
      </c>
      <c r="AY1395" s="72">
        <v>308.88</v>
      </c>
      <c r="AZ1395" s="72">
        <v>691.47</v>
      </c>
      <c r="BA1395" s="95">
        <v>6803946</v>
      </c>
      <c r="BB1395" s="95">
        <v>5144759</v>
      </c>
      <c r="BC1395" s="95">
        <v>1482</v>
      </c>
      <c r="BD1395" s="95">
        <v>1388</v>
      </c>
      <c r="BE1395" s="72">
        <v>452.38</v>
      </c>
      <c r="BF1395" s="72">
        <v>366.81</v>
      </c>
      <c r="BG1395" s="72">
        <v>819.19</v>
      </c>
      <c r="BH1395" s="95">
        <v>7643381</v>
      </c>
      <c r="BI1395" s="95">
        <v>5775061</v>
      </c>
      <c r="BJ1395" s="95">
        <v>1408</v>
      </c>
      <c r="BK1395" s="95">
        <v>1312</v>
      </c>
      <c r="BL1395" s="72">
        <v>337.31</v>
      </c>
      <c r="BM1395" s="72">
        <v>351.91</v>
      </c>
      <c r="BN1395" s="72">
        <v>689.22</v>
      </c>
      <c r="BO1395" s="95">
        <v>5427943</v>
      </c>
      <c r="BP1395" s="95">
        <v>5244866</v>
      </c>
      <c r="BQ1395" s="95">
        <v>1341</v>
      </c>
      <c r="BR1395" s="95">
        <v>1242</v>
      </c>
      <c r="BS1395" s="72">
        <v>439.72</v>
      </c>
      <c r="BT1395" s="72">
        <v>426</v>
      </c>
      <c r="BU1395" s="72">
        <v>865.72</v>
      </c>
      <c r="BV1395" s="95">
        <v>6421665.9100000001</v>
      </c>
      <c r="BW1395" s="95">
        <v>5751015.75</v>
      </c>
      <c r="BX1395" s="95">
        <v>1217</v>
      </c>
      <c r="BY1395" s="95">
        <v>1125</v>
      </c>
      <c r="BZ1395" s="95">
        <v>1505</v>
      </c>
      <c r="CA1395" s="95">
        <v>1437</v>
      </c>
      <c r="CB1395" s="95">
        <v>1362</v>
      </c>
      <c r="CC1395" s="95">
        <v>1294</v>
      </c>
      <c r="CD1395" s="95">
        <v>1172</v>
      </c>
      <c r="CE1395" s="72">
        <v>650.75523149000003</v>
      </c>
      <c r="CF1395" s="72">
        <v>676.59346364999999</v>
      </c>
      <c r="CG1395" s="72">
        <v>712.40329333</v>
      </c>
      <c r="CH1395" s="72">
        <v>716.50152150999998</v>
      </c>
      <c r="CI1395" s="72">
        <v>731.52548966999996</v>
      </c>
      <c r="CJ1395" s="96">
        <v>0.9175492891</v>
      </c>
      <c r="CK1395" s="96">
        <v>1.0219874077</v>
      </c>
      <c r="CL1395" s="96">
        <v>1.1498964248000001</v>
      </c>
      <c r="CM1395" s="96">
        <v>0.9619239866</v>
      </c>
      <c r="CN1395" s="96">
        <v>1.1834447497</v>
      </c>
      <c r="CO1395" s="96">
        <v>0.93214454150000003</v>
      </c>
      <c r="CP1395" s="96">
        <v>1.123173848</v>
      </c>
      <c r="CQ1395" s="96">
        <v>0.99584056389999998</v>
      </c>
      <c r="CR1395" s="96">
        <v>1.1278649698000001</v>
      </c>
      <c r="CS1395" s="95">
        <v>1378</v>
      </c>
      <c r="CT1395" s="95">
        <v>1310</v>
      </c>
      <c r="CU1395" s="95">
        <v>1227</v>
      </c>
      <c r="CV1395" s="95">
        <v>1173</v>
      </c>
      <c r="CW1395" s="95">
        <v>1081</v>
      </c>
      <c r="CX1395" s="96">
        <v>0.97468408799999995</v>
      </c>
      <c r="CY1395" s="96">
        <v>0.95069742999999995</v>
      </c>
      <c r="CZ1395" s="96">
        <v>0.913596454</v>
      </c>
      <c r="DA1395" s="96">
        <v>0.906544181</v>
      </c>
      <c r="DB1395" s="96">
        <v>0.90426660199999997</v>
      </c>
      <c r="DC1395">
        <v>2013</v>
      </c>
      <c r="DD1395" s="6">
        <v>1307.4000000000001</v>
      </c>
      <c r="DE1395" s="96">
        <v>1.7290735E-3</v>
      </c>
      <c r="DF1395" s="72">
        <v>864.69</v>
      </c>
      <c r="DG1395" s="96">
        <v>1</v>
      </c>
      <c r="DH1395" s="72">
        <v>864.69</v>
      </c>
      <c r="DI1395" s="72">
        <v>727.94722681999997</v>
      </c>
      <c r="DJ1395" s="96">
        <v>1</v>
      </c>
      <c r="DK1395" s="72">
        <v>864.69</v>
      </c>
      <c r="DL1395" s="96">
        <v>1</v>
      </c>
      <c r="DM1395" s="72">
        <v>864.69</v>
      </c>
      <c r="DN1395" s="96">
        <v>1</v>
      </c>
      <c r="DO1395" s="96">
        <v>7.6309999999999998E-3</v>
      </c>
      <c r="DP1395" s="72">
        <v>6.6</v>
      </c>
      <c r="DQ1395" s="72">
        <v>858.09</v>
      </c>
      <c r="DR1395" t="s">
        <v>686</v>
      </c>
      <c r="DT1395" t="s">
        <v>904</v>
      </c>
    </row>
    <row r="1396" spans="1:124" x14ac:dyDescent="0.3">
      <c r="A1396" t="s">
        <v>956</v>
      </c>
      <c r="B1396">
        <v>24750</v>
      </c>
      <c r="C1396" s="95">
        <v>1697</v>
      </c>
      <c r="D1396" s="95">
        <v>6437129</v>
      </c>
      <c r="E1396" s="95">
        <v>1634</v>
      </c>
      <c r="F1396" s="95">
        <v>5127727</v>
      </c>
      <c r="G1396" s="95">
        <v>230</v>
      </c>
      <c r="H1396" s="95">
        <v>1206721</v>
      </c>
      <c r="I1396" s="95">
        <v>206</v>
      </c>
      <c r="J1396" s="95">
        <v>587426</v>
      </c>
      <c r="K1396" s="95">
        <v>1588</v>
      </c>
      <c r="L1396" s="95">
        <v>5750777</v>
      </c>
      <c r="M1396" s="95">
        <v>1528</v>
      </c>
      <c r="N1396" s="95">
        <v>4624481</v>
      </c>
      <c r="O1396" s="95">
        <v>234</v>
      </c>
      <c r="P1396" s="95">
        <v>850046</v>
      </c>
      <c r="Q1396" s="95">
        <v>209</v>
      </c>
      <c r="R1396" s="95">
        <v>686961</v>
      </c>
      <c r="S1396" s="95">
        <v>1482</v>
      </c>
      <c r="T1396" s="95">
        <v>6348335</v>
      </c>
      <c r="U1396" s="95">
        <v>1419</v>
      </c>
      <c r="V1396" s="95">
        <v>4612258</v>
      </c>
      <c r="W1396" s="95">
        <v>227</v>
      </c>
      <c r="X1396" s="95">
        <v>822727</v>
      </c>
      <c r="Y1396" s="95">
        <v>199</v>
      </c>
      <c r="Z1396" s="95">
        <v>738583</v>
      </c>
      <c r="AA1396" s="95">
        <v>1409</v>
      </c>
      <c r="AB1396" s="95">
        <v>5626477</v>
      </c>
      <c r="AC1396" s="95">
        <v>1349</v>
      </c>
      <c r="AD1396" s="95">
        <v>4544481</v>
      </c>
      <c r="AE1396" s="95">
        <v>203</v>
      </c>
      <c r="AF1396" s="95">
        <v>521757</v>
      </c>
      <c r="AG1396" s="95">
        <v>180</v>
      </c>
      <c r="AH1396" s="95">
        <v>740610</v>
      </c>
      <c r="AI1396" s="95">
        <v>1273</v>
      </c>
      <c r="AJ1396" s="95">
        <v>4778065.59</v>
      </c>
      <c r="AK1396" s="95">
        <v>1209</v>
      </c>
      <c r="AL1396" s="95">
        <v>4728876.25</v>
      </c>
      <c r="AM1396" s="95">
        <v>202</v>
      </c>
      <c r="AN1396" s="95">
        <v>814686.21</v>
      </c>
      <c r="AO1396" s="95">
        <v>181</v>
      </c>
      <c r="AP1396" s="95">
        <v>826616.8</v>
      </c>
      <c r="AQ1396" s="72">
        <v>330.56</v>
      </c>
      <c r="AR1396" s="72">
        <v>258.83999999999997</v>
      </c>
      <c r="AS1396" s="72">
        <v>589.4</v>
      </c>
      <c r="AT1396" s="95">
        <v>7643850</v>
      </c>
      <c r="AU1396" s="95">
        <v>5715153</v>
      </c>
      <c r="AV1396" s="95">
        <v>1927</v>
      </c>
      <c r="AW1396" s="95">
        <v>1840</v>
      </c>
      <c r="AX1396" s="72">
        <v>301.89999999999998</v>
      </c>
      <c r="AY1396" s="72">
        <v>254.82</v>
      </c>
      <c r="AZ1396" s="72">
        <v>556.72</v>
      </c>
      <c r="BA1396" s="95">
        <v>6600823</v>
      </c>
      <c r="BB1396" s="95">
        <v>5311442</v>
      </c>
      <c r="BC1396" s="95">
        <v>1822</v>
      </c>
      <c r="BD1396" s="95">
        <v>1737</v>
      </c>
      <c r="BE1396" s="72">
        <v>349.67</v>
      </c>
      <c r="BF1396" s="72">
        <v>275.58999999999997</v>
      </c>
      <c r="BG1396" s="72">
        <v>625.26</v>
      </c>
      <c r="BH1396" s="95">
        <v>7171062</v>
      </c>
      <c r="BI1396" s="95">
        <v>5350841</v>
      </c>
      <c r="BJ1396" s="95">
        <v>1709</v>
      </c>
      <c r="BK1396" s="95">
        <v>1618</v>
      </c>
      <c r="BL1396" s="72">
        <v>317.83999999999997</v>
      </c>
      <c r="BM1396" s="72">
        <v>288.05</v>
      </c>
      <c r="BN1396" s="72">
        <v>605.89</v>
      </c>
      <c r="BO1396" s="95">
        <v>6148234</v>
      </c>
      <c r="BP1396" s="95">
        <v>5285091</v>
      </c>
      <c r="BQ1396" s="95">
        <v>1612</v>
      </c>
      <c r="BR1396" s="95">
        <v>1529</v>
      </c>
      <c r="BS1396" s="72">
        <v>315.97000000000003</v>
      </c>
      <c r="BT1396" s="72">
        <v>333.06</v>
      </c>
      <c r="BU1396" s="72">
        <v>649.03</v>
      </c>
      <c r="BV1396" s="95">
        <v>5592751.7999999998</v>
      </c>
      <c r="BW1396" s="95">
        <v>5555493.0499999998</v>
      </c>
      <c r="BX1396" s="95">
        <v>1475</v>
      </c>
      <c r="BY1396" s="95">
        <v>1390</v>
      </c>
      <c r="BZ1396" s="95">
        <v>1886</v>
      </c>
      <c r="CA1396" s="95">
        <v>1781</v>
      </c>
      <c r="CB1396" s="95">
        <v>1665</v>
      </c>
      <c r="CC1396" s="95">
        <v>1573</v>
      </c>
      <c r="CD1396" s="95">
        <v>1433</v>
      </c>
      <c r="CE1396" s="72">
        <v>650.75523149000003</v>
      </c>
      <c r="CF1396" s="72">
        <v>676.59346364999999</v>
      </c>
      <c r="CG1396" s="72">
        <v>712.40329333</v>
      </c>
      <c r="CH1396" s="72">
        <v>716.50152150999998</v>
      </c>
      <c r="CI1396" s="72">
        <v>731.52548966999996</v>
      </c>
      <c r="CJ1396" s="96">
        <v>0.90571688319999999</v>
      </c>
      <c r="CK1396" s="96">
        <v>0.82282793129999998</v>
      </c>
      <c r="CL1396" s="96">
        <v>0.87767702069999998</v>
      </c>
      <c r="CM1396" s="96">
        <v>0.84562276810000003</v>
      </c>
      <c r="CN1396" s="96">
        <v>0.88722814059999999</v>
      </c>
      <c r="CO1396" s="96">
        <v>0.88832215000000003</v>
      </c>
      <c r="CP1396" s="96">
        <v>0.97691422959999996</v>
      </c>
      <c r="CQ1396" s="96">
        <v>0.99584056389999998</v>
      </c>
      <c r="CR1396" s="96">
        <v>0.98099447390000005</v>
      </c>
      <c r="CS1396" s="95">
        <v>1727</v>
      </c>
      <c r="CT1396" s="95">
        <v>1623</v>
      </c>
      <c r="CU1396" s="95">
        <v>1537</v>
      </c>
      <c r="CV1396" s="95">
        <v>1455</v>
      </c>
      <c r="CW1396" s="95">
        <v>1315</v>
      </c>
      <c r="CX1396" s="96">
        <v>0.87401294200000001</v>
      </c>
      <c r="CY1396" s="96">
        <v>0.87153258199999994</v>
      </c>
      <c r="CZ1396" s="96">
        <v>0.89286989000000005</v>
      </c>
      <c r="DA1396" s="96">
        <v>0.892636761</v>
      </c>
      <c r="DB1396" s="96">
        <v>0.91774712000000003</v>
      </c>
      <c r="DC1396">
        <v>2013</v>
      </c>
      <c r="DD1396" s="6">
        <v>1622.8</v>
      </c>
      <c r="DE1396" s="96">
        <v>1.8810121000000001E-3</v>
      </c>
      <c r="DF1396" s="72">
        <v>751.98</v>
      </c>
      <c r="DG1396" s="96">
        <v>1</v>
      </c>
      <c r="DH1396" s="72">
        <v>751.98</v>
      </c>
      <c r="DI1396" s="72">
        <v>727.94722681999997</v>
      </c>
      <c r="DJ1396" s="96">
        <v>1</v>
      </c>
      <c r="DK1396" s="72">
        <v>751.98</v>
      </c>
      <c r="DL1396" s="96">
        <v>1</v>
      </c>
      <c r="DM1396" s="72">
        <v>751.98</v>
      </c>
      <c r="DN1396" s="96">
        <v>1</v>
      </c>
      <c r="DO1396" s="96">
        <v>6.1659999999999996E-3</v>
      </c>
      <c r="DP1396" s="72">
        <v>4.6399999999999997</v>
      </c>
      <c r="DQ1396" s="72">
        <v>747.34</v>
      </c>
      <c r="DR1396" t="s">
        <v>956</v>
      </c>
      <c r="DT1396" t="s">
        <v>904</v>
      </c>
    </row>
    <row r="1397" spans="1:124" x14ac:dyDescent="0.3">
      <c r="A1397" t="s">
        <v>747</v>
      </c>
      <c r="B1397">
        <v>24760</v>
      </c>
      <c r="C1397" s="95">
        <v>2392</v>
      </c>
      <c r="D1397" s="95">
        <v>9573915</v>
      </c>
      <c r="E1397" s="95">
        <v>2265</v>
      </c>
      <c r="F1397" s="95">
        <v>7692386</v>
      </c>
      <c r="G1397" s="95">
        <v>555</v>
      </c>
      <c r="H1397" s="95">
        <v>1128777</v>
      </c>
      <c r="I1397" s="95">
        <v>486</v>
      </c>
      <c r="J1397" s="95">
        <v>1579707</v>
      </c>
      <c r="K1397" s="95">
        <v>1986</v>
      </c>
      <c r="L1397" s="95">
        <v>9263000</v>
      </c>
      <c r="M1397" s="95">
        <v>1853</v>
      </c>
      <c r="N1397" s="95">
        <v>7181704</v>
      </c>
      <c r="O1397" s="95">
        <v>516</v>
      </c>
      <c r="P1397" s="95">
        <v>1335203</v>
      </c>
      <c r="Q1397" s="95">
        <v>448</v>
      </c>
      <c r="R1397" s="95">
        <v>1717643</v>
      </c>
      <c r="S1397" s="95">
        <v>1777</v>
      </c>
      <c r="T1397" s="95">
        <v>8300928</v>
      </c>
      <c r="U1397" s="95">
        <v>1637</v>
      </c>
      <c r="V1397" s="95">
        <v>7025253</v>
      </c>
      <c r="W1397" s="95">
        <v>504</v>
      </c>
      <c r="X1397" s="95">
        <v>1480369</v>
      </c>
      <c r="Y1397" s="95">
        <v>433</v>
      </c>
      <c r="Z1397" s="95">
        <v>1892147</v>
      </c>
      <c r="AA1397" s="95">
        <v>1684</v>
      </c>
      <c r="AB1397" s="95">
        <v>6408689</v>
      </c>
      <c r="AC1397" s="95">
        <v>1532</v>
      </c>
      <c r="AD1397" s="95">
        <v>6182784</v>
      </c>
      <c r="AE1397" s="95">
        <v>511</v>
      </c>
      <c r="AF1397" s="95">
        <v>1483207</v>
      </c>
      <c r="AG1397" s="95">
        <v>449</v>
      </c>
      <c r="AH1397" s="95">
        <v>1961014</v>
      </c>
      <c r="AI1397" s="95">
        <v>1547</v>
      </c>
      <c r="AJ1397" s="95">
        <v>6272529.1799999997</v>
      </c>
      <c r="AK1397" s="95">
        <v>1399</v>
      </c>
      <c r="AL1397" s="95">
        <v>5721532.8899999997</v>
      </c>
      <c r="AM1397" s="95">
        <v>517</v>
      </c>
      <c r="AN1397" s="95">
        <v>1925346.96</v>
      </c>
      <c r="AO1397" s="95">
        <v>451</v>
      </c>
      <c r="AP1397" s="95">
        <v>2206334.64</v>
      </c>
      <c r="AQ1397" s="72">
        <v>302.64</v>
      </c>
      <c r="AR1397" s="72">
        <v>280.87</v>
      </c>
      <c r="AS1397" s="72">
        <v>583.51</v>
      </c>
      <c r="AT1397" s="95">
        <v>10702692</v>
      </c>
      <c r="AU1397" s="95">
        <v>9272093</v>
      </c>
      <c r="AV1397" s="95">
        <v>2947</v>
      </c>
      <c r="AW1397" s="95">
        <v>2751</v>
      </c>
      <c r="AX1397" s="72">
        <v>352.99</v>
      </c>
      <c r="AY1397" s="72">
        <v>322.3</v>
      </c>
      <c r="AZ1397" s="72">
        <v>675.29</v>
      </c>
      <c r="BA1397" s="95">
        <v>10598203</v>
      </c>
      <c r="BB1397" s="95">
        <v>8899347</v>
      </c>
      <c r="BC1397" s="95">
        <v>2502</v>
      </c>
      <c r="BD1397" s="95">
        <v>2301</v>
      </c>
      <c r="BE1397" s="72">
        <v>357.35</v>
      </c>
      <c r="BF1397" s="72">
        <v>358.99</v>
      </c>
      <c r="BG1397" s="72">
        <v>716.34</v>
      </c>
      <c r="BH1397" s="95">
        <v>9781297</v>
      </c>
      <c r="BI1397" s="95">
        <v>8917400</v>
      </c>
      <c r="BJ1397" s="95">
        <v>2281</v>
      </c>
      <c r="BK1397" s="95">
        <v>2070</v>
      </c>
      <c r="BL1397" s="72">
        <v>299.62</v>
      </c>
      <c r="BM1397" s="72">
        <v>342.58</v>
      </c>
      <c r="BN1397" s="72">
        <v>642.20000000000005</v>
      </c>
      <c r="BO1397" s="95">
        <v>7891896</v>
      </c>
      <c r="BP1397" s="95">
        <v>8143798</v>
      </c>
      <c r="BQ1397" s="95">
        <v>2195</v>
      </c>
      <c r="BR1397" s="95">
        <v>1981</v>
      </c>
      <c r="BS1397" s="72">
        <v>330.99</v>
      </c>
      <c r="BT1397" s="72">
        <v>357.11</v>
      </c>
      <c r="BU1397" s="72">
        <v>688.1</v>
      </c>
      <c r="BV1397" s="95">
        <v>8197876.1399999997</v>
      </c>
      <c r="BW1397" s="95">
        <v>7927867.5300000003</v>
      </c>
      <c r="BX1397" s="95">
        <v>2064</v>
      </c>
      <c r="BY1397" s="95">
        <v>1850</v>
      </c>
      <c r="BZ1397" s="95">
        <v>2854</v>
      </c>
      <c r="CA1397" s="95">
        <v>2405</v>
      </c>
      <c r="CB1397" s="95">
        <v>2179</v>
      </c>
      <c r="CC1397" s="95">
        <v>2093</v>
      </c>
      <c r="CD1397" s="95">
        <v>1959</v>
      </c>
      <c r="CE1397" s="72">
        <v>650.75523149000003</v>
      </c>
      <c r="CF1397" s="72">
        <v>676.59346364999999</v>
      </c>
      <c r="CG1397" s="72">
        <v>712.40329333</v>
      </c>
      <c r="CH1397" s="72">
        <v>716.50152150999998</v>
      </c>
      <c r="CI1397" s="72">
        <v>731.52548966999996</v>
      </c>
      <c r="CJ1397" s="96">
        <v>0.89666586110000002</v>
      </c>
      <c r="CK1397" s="96">
        <v>0.99807349059999995</v>
      </c>
      <c r="CL1397" s="96">
        <v>1.0055259524</v>
      </c>
      <c r="CM1397" s="96">
        <v>0.89629956209999995</v>
      </c>
      <c r="CN1397" s="96">
        <v>0.94063707929999996</v>
      </c>
      <c r="CO1397" s="96">
        <v>0.80139130950000004</v>
      </c>
      <c r="CP1397" s="96">
        <v>1.1822444015</v>
      </c>
      <c r="CQ1397" s="96">
        <v>0.99584056389999998</v>
      </c>
      <c r="CR1397" s="96">
        <v>1.1871822413999999</v>
      </c>
      <c r="CS1397" s="95">
        <v>2763</v>
      </c>
      <c r="CT1397" s="95">
        <v>2447</v>
      </c>
      <c r="CU1397" s="95">
        <v>2207</v>
      </c>
      <c r="CV1397" s="95">
        <v>2100</v>
      </c>
      <c r="CW1397" s="95">
        <v>1972</v>
      </c>
      <c r="CX1397" s="96">
        <v>0.80065591199999997</v>
      </c>
      <c r="CY1397" s="96">
        <v>0.79916048500000003</v>
      </c>
      <c r="CZ1397" s="96">
        <v>0.79722688600000002</v>
      </c>
      <c r="DA1397" s="96">
        <v>0.79696471000000002</v>
      </c>
      <c r="DB1397" s="96">
        <v>0.81456446999999998</v>
      </c>
      <c r="DC1397">
        <v>2013</v>
      </c>
      <c r="DD1397" s="6">
        <v>2190.6</v>
      </c>
      <c r="DE1397" s="96">
        <v>2.0500498999999998E-3</v>
      </c>
      <c r="DF1397" s="72">
        <v>909.88</v>
      </c>
      <c r="DG1397" s="96">
        <v>1</v>
      </c>
      <c r="DH1397" s="72">
        <v>909.88</v>
      </c>
      <c r="DI1397" s="72">
        <v>727.94722681999997</v>
      </c>
      <c r="DJ1397" s="96">
        <v>1</v>
      </c>
      <c r="DK1397" s="72">
        <v>909.88</v>
      </c>
      <c r="DL1397" s="96">
        <v>1</v>
      </c>
      <c r="DM1397" s="72">
        <v>909.88</v>
      </c>
      <c r="DN1397" s="96">
        <v>1</v>
      </c>
      <c r="DO1397" s="96">
        <v>8.3309999999999999E-3</v>
      </c>
      <c r="DP1397" s="72">
        <v>7.58</v>
      </c>
      <c r="DQ1397" s="72">
        <v>902.3</v>
      </c>
      <c r="DR1397" t="s">
        <v>747</v>
      </c>
      <c r="DT1397" t="s">
        <v>904</v>
      </c>
    </row>
    <row r="1398" spans="1:124" x14ac:dyDescent="0.3">
      <c r="A1398" t="s">
        <v>957</v>
      </c>
      <c r="B1398">
        <v>24770</v>
      </c>
      <c r="C1398" s="95">
        <v>812</v>
      </c>
      <c r="D1398" s="95">
        <v>2306766</v>
      </c>
      <c r="E1398" s="95">
        <v>794</v>
      </c>
      <c r="F1398" s="95">
        <v>2427777</v>
      </c>
      <c r="G1398" s="95">
        <v>61</v>
      </c>
      <c r="H1398" s="95">
        <v>148322</v>
      </c>
      <c r="I1398" s="95">
        <v>58</v>
      </c>
      <c r="J1398" s="95">
        <v>227010</v>
      </c>
      <c r="K1398" s="95">
        <v>748</v>
      </c>
      <c r="L1398" s="95">
        <v>3081699</v>
      </c>
      <c r="M1398" s="95">
        <v>725</v>
      </c>
      <c r="N1398" s="95">
        <v>2596255</v>
      </c>
      <c r="O1398" s="95">
        <v>71</v>
      </c>
      <c r="P1398" s="95">
        <v>226781</v>
      </c>
      <c r="Q1398" s="95">
        <v>68</v>
      </c>
      <c r="R1398" s="95">
        <v>253980</v>
      </c>
      <c r="S1398" s="95">
        <v>735</v>
      </c>
      <c r="T1398" s="95">
        <v>2523281</v>
      </c>
      <c r="U1398" s="95">
        <v>711</v>
      </c>
      <c r="V1398" s="95">
        <v>2324357</v>
      </c>
      <c r="W1398" s="95">
        <v>63</v>
      </c>
      <c r="X1398" s="95">
        <v>486195</v>
      </c>
      <c r="Y1398" s="95">
        <v>60</v>
      </c>
      <c r="Z1398" s="95">
        <v>277472</v>
      </c>
      <c r="AA1398" s="95">
        <v>684</v>
      </c>
      <c r="AB1398" s="95">
        <v>3702263</v>
      </c>
      <c r="AC1398" s="95">
        <v>656</v>
      </c>
      <c r="AD1398" s="95">
        <v>2626200</v>
      </c>
      <c r="AE1398" s="95">
        <v>65</v>
      </c>
      <c r="AF1398" s="95">
        <v>234663</v>
      </c>
      <c r="AG1398" s="95">
        <v>59</v>
      </c>
      <c r="AH1398" s="95">
        <v>311590</v>
      </c>
      <c r="AI1398" s="95">
        <v>636</v>
      </c>
      <c r="AJ1398" s="95">
        <v>2300858.25</v>
      </c>
      <c r="AK1398" s="95">
        <v>603</v>
      </c>
      <c r="AL1398" s="95">
        <v>2469223.4700000002</v>
      </c>
      <c r="AM1398" s="95">
        <v>69</v>
      </c>
      <c r="AN1398" s="95">
        <v>107798</v>
      </c>
      <c r="AO1398" s="95">
        <v>61</v>
      </c>
      <c r="AP1398" s="95">
        <v>224405.97</v>
      </c>
      <c r="AQ1398" s="72">
        <v>234.35</v>
      </c>
      <c r="AR1398" s="72">
        <v>259.66000000000003</v>
      </c>
      <c r="AS1398" s="72">
        <v>494.01</v>
      </c>
      <c r="AT1398" s="95">
        <v>2455088</v>
      </c>
      <c r="AU1398" s="95">
        <v>2654787</v>
      </c>
      <c r="AV1398" s="95">
        <v>873</v>
      </c>
      <c r="AW1398" s="95">
        <v>852</v>
      </c>
      <c r="AX1398" s="72">
        <v>336.64</v>
      </c>
      <c r="AY1398" s="72">
        <v>299.52</v>
      </c>
      <c r="AZ1398" s="72">
        <v>636.16</v>
      </c>
      <c r="BA1398" s="95">
        <v>3308480</v>
      </c>
      <c r="BB1398" s="95">
        <v>2850235</v>
      </c>
      <c r="BC1398" s="95">
        <v>819</v>
      </c>
      <c r="BD1398" s="95">
        <v>793</v>
      </c>
      <c r="BE1398" s="72">
        <v>314.27</v>
      </c>
      <c r="BF1398" s="72">
        <v>281.22000000000003</v>
      </c>
      <c r="BG1398" s="72">
        <v>595.49</v>
      </c>
      <c r="BH1398" s="95">
        <v>3009476</v>
      </c>
      <c r="BI1398" s="95">
        <v>2601829</v>
      </c>
      <c r="BJ1398" s="95">
        <v>798</v>
      </c>
      <c r="BK1398" s="95">
        <v>771</v>
      </c>
      <c r="BL1398" s="72">
        <v>438.02</v>
      </c>
      <c r="BM1398" s="72">
        <v>342.4</v>
      </c>
      <c r="BN1398" s="72">
        <v>780.42</v>
      </c>
      <c r="BO1398" s="95">
        <v>3936926</v>
      </c>
      <c r="BP1398" s="95">
        <v>2937790</v>
      </c>
      <c r="BQ1398" s="95">
        <v>749</v>
      </c>
      <c r="BR1398" s="95">
        <v>715</v>
      </c>
      <c r="BS1398" s="72">
        <v>284.70999999999998</v>
      </c>
      <c r="BT1398" s="72">
        <v>338.06</v>
      </c>
      <c r="BU1398" s="72">
        <v>622.77</v>
      </c>
      <c r="BV1398" s="95">
        <v>2408656.25</v>
      </c>
      <c r="BW1398" s="95">
        <v>2693629.44</v>
      </c>
      <c r="BX1398" s="95">
        <v>705</v>
      </c>
      <c r="BY1398" s="95">
        <v>664</v>
      </c>
      <c r="BZ1398" s="95">
        <v>863</v>
      </c>
      <c r="CA1398" s="95">
        <v>806</v>
      </c>
      <c r="CB1398" s="95">
        <v>785</v>
      </c>
      <c r="CC1398" s="95">
        <v>733</v>
      </c>
      <c r="CD1398" s="95">
        <v>685</v>
      </c>
      <c r="CE1398" s="72">
        <v>650.75523149000003</v>
      </c>
      <c r="CF1398" s="72">
        <v>676.59346364999999</v>
      </c>
      <c r="CG1398" s="72">
        <v>712.40329333</v>
      </c>
      <c r="CH1398" s="72">
        <v>716.50152150999998</v>
      </c>
      <c r="CI1398" s="72">
        <v>731.52548966999996</v>
      </c>
      <c r="CJ1398" s="96">
        <v>0.75913335169999996</v>
      </c>
      <c r="CK1398" s="96">
        <v>0.94023964790000003</v>
      </c>
      <c r="CL1398" s="96">
        <v>0.8358888927</v>
      </c>
      <c r="CM1398" s="96">
        <v>1.0892091315000001</v>
      </c>
      <c r="CN1398" s="96">
        <v>0.85133055349999998</v>
      </c>
      <c r="CO1398" s="96">
        <v>0.86994161849999996</v>
      </c>
      <c r="CP1398" s="96">
        <v>1.0289889533000001</v>
      </c>
      <c r="CQ1398" s="96">
        <v>0.99584056389999998</v>
      </c>
      <c r="CR1398" s="96">
        <v>1.0332866964</v>
      </c>
      <c r="CS1398" s="95">
        <v>830</v>
      </c>
      <c r="CT1398" s="95">
        <v>761</v>
      </c>
      <c r="CU1398" s="95">
        <v>729</v>
      </c>
      <c r="CV1398" s="95">
        <v>684</v>
      </c>
      <c r="CW1398" s="95">
        <v>627</v>
      </c>
      <c r="CX1398" s="96">
        <v>0.87046046600000004</v>
      </c>
      <c r="CY1398" s="96">
        <v>0.86980322799999998</v>
      </c>
      <c r="CZ1398" s="96">
        <v>0.87739315600000001</v>
      </c>
      <c r="DA1398" s="96">
        <v>0.84447038799999996</v>
      </c>
      <c r="DB1398" s="96">
        <v>0.88854580100000002</v>
      </c>
      <c r="DC1398">
        <v>2013</v>
      </c>
      <c r="DD1398" s="6">
        <v>759</v>
      </c>
      <c r="DE1398" s="96">
        <v>2.1598172000000001E-3</v>
      </c>
      <c r="DF1398" s="72">
        <v>791.84</v>
      </c>
      <c r="DG1398" s="96">
        <v>1</v>
      </c>
      <c r="DH1398" s="72">
        <v>791.84</v>
      </c>
      <c r="DI1398" s="72">
        <v>727.94722681999997</v>
      </c>
      <c r="DJ1398" s="96">
        <v>0.87120606060000005</v>
      </c>
      <c r="DK1398" s="72">
        <v>783.61099804000003</v>
      </c>
      <c r="DL1398" s="96">
        <v>1.0060217657999999</v>
      </c>
      <c r="DM1398" s="72">
        <v>788.32971994000002</v>
      </c>
      <c r="DN1398" s="96">
        <v>1</v>
      </c>
      <c r="DO1398" s="96">
        <v>8.5070000000000007E-3</v>
      </c>
      <c r="DP1398" s="72">
        <v>6.71</v>
      </c>
      <c r="DQ1398" s="72">
        <v>781.62</v>
      </c>
      <c r="DR1398" t="s">
        <v>957</v>
      </c>
      <c r="DT1398" t="s">
        <v>904</v>
      </c>
    </row>
    <row r="1399" spans="1:124" x14ac:dyDescent="0.3">
      <c r="A1399" t="s">
        <v>958</v>
      </c>
      <c r="B1399">
        <v>24780</v>
      </c>
      <c r="C1399" s="95">
        <v>3142</v>
      </c>
      <c r="D1399" s="95">
        <v>12079264</v>
      </c>
      <c r="E1399" s="95">
        <v>3013</v>
      </c>
      <c r="F1399" s="95">
        <v>7652292</v>
      </c>
      <c r="G1399" s="95">
        <v>344</v>
      </c>
      <c r="H1399" s="95">
        <v>827057</v>
      </c>
      <c r="I1399" s="95">
        <v>298</v>
      </c>
      <c r="J1399" s="95">
        <v>764975</v>
      </c>
      <c r="K1399" s="95">
        <v>2932</v>
      </c>
      <c r="L1399" s="95">
        <v>11804139</v>
      </c>
      <c r="M1399" s="95">
        <v>2780</v>
      </c>
      <c r="N1399" s="95">
        <v>7889208</v>
      </c>
      <c r="O1399" s="95">
        <v>336</v>
      </c>
      <c r="P1399" s="95">
        <v>1420467</v>
      </c>
      <c r="Q1399" s="95">
        <v>295</v>
      </c>
      <c r="R1399" s="95">
        <v>901157</v>
      </c>
      <c r="S1399" s="95">
        <v>2769</v>
      </c>
      <c r="T1399" s="95">
        <v>11481215</v>
      </c>
      <c r="U1399" s="95">
        <v>2599</v>
      </c>
      <c r="V1399" s="95">
        <v>7542929</v>
      </c>
      <c r="W1399" s="95">
        <v>337</v>
      </c>
      <c r="X1399" s="95">
        <v>1210094</v>
      </c>
      <c r="Y1399" s="95">
        <v>293</v>
      </c>
      <c r="Z1399" s="95">
        <v>998655</v>
      </c>
      <c r="AA1399" s="95">
        <v>2708</v>
      </c>
      <c r="AB1399" s="95">
        <v>8237777</v>
      </c>
      <c r="AC1399" s="95">
        <v>2528</v>
      </c>
      <c r="AD1399" s="95">
        <v>7742901</v>
      </c>
      <c r="AE1399" s="95">
        <v>340</v>
      </c>
      <c r="AF1399" s="95">
        <v>1059945</v>
      </c>
      <c r="AG1399" s="95">
        <v>292</v>
      </c>
      <c r="AH1399" s="95">
        <v>1115556</v>
      </c>
      <c r="AI1399" s="95">
        <v>2444</v>
      </c>
      <c r="AJ1399" s="95">
        <v>10028849.15</v>
      </c>
      <c r="AK1399" s="95">
        <v>2279</v>
      </c>
      <c r="AL1399" s="95">
        <v>7757268.5599999996</v>
      </c>
      <c r="AM1399" s="95">
        <v>334</v>
      </c>
      <c r="AN1399" s="95">
        <v>894073.08</v>
      </c>
      <c r="AO1399" s="95">
        <v>286</v>
      </c>
      <c r="AP1399" s="95">
        <v>1028175.22</v>
      </c>
      <c r="AQ1399" s="72">
        <v>308.52999999999997</v>
      </c>
      <c r="AR1399" s="72">
        <v>211.85</v>
      </c>
      <c r="AS1399" s="72">
        <v>520.38</v>
      </c>
      <c r="AT1399" s="95">
        <v>12906321</v>
      </c>
      <c r="AU1399" s="95">
        <v>8417267</v>
      </c>
      <c r="AV1399" s="95">
        <v>3486</v>
      </c>
      <c r="AW1399" s="95">
        <v>3311</v>
      </c>
      <c r="AX1399" s="72">
        <v>337.22</v>
      </c>
      <c r="AY1399" s="72">
        <v>238.22</v>
      </c>
      <c r="AZ1399" s="72">
        <v>575.44000000000005</v>
      </c>
      <c r="BA1399" s="95">
        <v>13224606</v>
      </c>
      <c r="BB1399" s="95">
        <v>8790365</v>
      </c>
      <c r="BC1399" s="95">
        <v>3268</v>
      </c>
      <c r="BD1399" s="95">
        <v>3075</v>
      </c>
      <c r="BE1399" s="72">
        <v>340.51</v>
      </c>
      <c r="BF1399" s="72">
        <v>246.13</v>
      </c>
      <c r="BG1399" s="72">
        <v>586.64</v>
      </c>
      <c r="BH1399" s="95">
        <v>12691309</v>
      </c>
      <c r="BI1399" s="95">
        <v>8541584</v>
      </c>
      <c r="BJ1399" s="95">
        <v>3106</v>
      </c>
      <c r="BK1399" s="95">
        <v>2892</v>
      </c>
      <c r="BL1399" s="72">
        <v>254.2</v>
      </c>
      <c r="BM1399" s="72">
        <v>261.77</v>
      </c>
      <c r="BN1399" s="72">
        <v>515.97</v>
      </c>
      <c r="BO1399" s="95">
        <v>9297722</v>
      </c>
      <c r="BP1399" s="95">
        <v>8858457</v>
      </c>
      <c r="BQ1399" s="95">
        <v>3048</v>
      </c>
      <c r="BR1399" s="95">
        <v>2820</v>
      </c>
      <c r="BS1399" s="72">
        <v>327.66000000000003</v>
      </c>
      <c r="BT1399" s="72">
        <v>285.43</v>
      </c>
      <c r="BU1399" s="72">
        <v>613.09</v>
      </c>
      <c r="BV1399" s="95">
        <v>10922922.23</v>
      </c>
      <c r="BW1399" s="95">
        <v>8785443.7799999993</v>
      </c>
      <c r="BX1399" s="95">
        <v>2778</v>
      </c>
      <c r="BY1399" s="95">
        <v>2565</v>
      </c>
      <c r="BZ1399" s="95">
        <v>3403</v>
      </c>
      <c r="CA1399" s="95">
        <v>3175</v>
      </c>
      <c r="CB1399" s="95">
        <v>3003</v>
      </c>
      <c r="CC1399" s="95">
        <v>2940</v>
      </c>
      <c r="CD1399" s="95">
        <v>2674</v>
      </c>
      <c r="CE1399" s="72">
        <v>650.75523149000003</v>
      </c>
      <c r="CF1399" s="72">
        <v>676.59346364999999</v>
      </c>
      <c r="CG1399" s="72">
        <v>712.40329333</v>
      </c>
      <c r="CH1399" s="72">
        <v>716.50152150999998</v>
      </c>
      <c r="CI1399" s="72">
        <v>731.52548966999996</v>
      </c>
      <c r="CJ1399" s="96">
        <v>0.79965549999999996</v>
      </c>
      <c r="CK1399" s="96">
        <v>0.85049594910000004</v>
      </c>
      <c r="CL1399" s="96">
        <v>0.8234661539</v>
      </c>
      <c r="CM1399" s="96">
        <v>0.72012408139999995</v>
      </c>
      <c r="CN1399" s="96">
        <v>0.83809793190000004</v>
      </c>
      <c r="CO1399" s="96">
        <v>0.87142242250000002</v>
      </c>
      <c r="CP1399" s="96">
        <v>0.92534676920000003</v>
      </c>
      <c r="CQ1399" s="96">
        <v>0.99584056389999998</v>
      </c>
      <c r="CR1399" s="96">
        <v>0.92921163340000001</v>
      </c>
      <c r="CS1399" s="95">
        <v>2985</v>
      </c>
      <c r="CT1399" s="95">
        <v>2713</v>
      </c>
      <c r="CU1399" s="95">
        <v>2562</v>
      </c>
      <c r="CV1399" s="95">
        <v>2487</v>
      </c>
      <c r="CW1399" s="95">
        <v>2268</v>
      </c>
      <c r="CX1399" s="96">
        <v>0.87509979000000004</v>
      </c>
      <c r="CY1399" s="96">
        <v>0.86132057500000003</v>
      </c>
      <c r="CZ1399" s="96">
        <v>0.88209617900000004</v>
      </c>
      <c r="DA1399" s="96">
        <v>0.863982366</v>
      </c>
      <c r="DB1399" s="96">
        <v>0.87476749600000003</v>
      </c>
      <c r="DC1399">
        <v>2013</v>
      </c>
      <c r="DD1399" s="6">
        <v>2932.6</v>
      </c>
      <c r="DE1399" s="96">
        <v>1.61896199E-2</v>
      </c>
      <c r="DF1399" s="72">
        <v>702.07</v>
      </c>
      <c r="DG1399" s="96">
        <v>1</v>
      </c>
      <c r="DH1399" s="72">
        <v>702.07</v>
      </c>
      <c r="DI1399" s="72">
        <v>678.50097454000002</v>
      </c>
      <c r="DJ1399" s="96">
        <v>1</v>
      </c>
      <c r="DK1399" s="72">
        <v>702.07</v>
      </c>
      <c r="DL1399" s="96">
        <v>1</v>
      </c>
      <c r="DM1399" s="72">
        <v>702.07</v>
      </c>
      <c r="DN1399" s="96">
        <v>0.46046699029999999</v>
      </c>
      <c r="DO1399" s="96">
        <v>5.2121000000000001E-2</v>
      </c>
      <c r="DP1399" s="72">
        <v>16.850000000000001</v>
      </c>
      <c r="DQ1399" s="72">
        <v>685.22</v>
      </c>
      <c r="DR1399" t="s">
        <v>958</v>
      </c>
      <c r="DT1399" t="s">
        <v>904</v>
      </c>
    </row>
    <row r="1400" spans="1:124" x14ac:dyDescent="0.3">
      <c r="A1400" t="s">
        <v>959</v>
      </c>
      <c r="B1400">
        <v>24790</v>
      </c>
      <c r="C1400" s="95">
        <v>2032</v>
      </c>
      <c r="D1400" s="95">
        <v>6755668</v>
      </c>
      <c r="E1400" s="95">
        <v>1969</v>
      </c>
      <c r="F1400" s="95">
        <v>5381239</v>
      </c>
      <c r="G1400" s="95">
        <v>418</v>
      </c>
      <c r="H1400" s="95">
        <v>1180426</v>
      </c>
      <c r="I1400" s="95">
        <v>366</v>
      </c>
      <c r="J1400" s="95">
        <v>1233188</v>
      </c>
      <c r="K1400" s="95">
        <v>1799</v>
      </c>
      <c r="L1400" s="95">
        <v>7606973</v>
      </c>
      <c r="M1400" s="95">
        <v>1725</v>
      </c>
      <c r="N1400" s="95">
        <v>5185345</v>
      </c>
      <c r="O1400" s="95">
        <v>414</v>
      </c>
      <c r="P1400" s="95">
        <v>1127218</v>
      </c>
      <c r="Q1400" s="95">
        <v>364</v>
      </c>
      <c r="R1400" s="95">
        <v>1138558</v>
      </c>
      <c r="S1400" s="95">
        <v>1608</v>
      </c>
      <c r="T1400" s="95">
        <v>6667806</v>
      </c>
      <c r="U1400" s="95">
        <v>1517</v>
      </c>
      <c r="V1400" s="95">
        <v>4840237</v>
      </c>
      <c r="W1400" s="95">
        <v>371</v>
      </c>
      <c r="X1400" s="95">
        <v>1109526</v>
      </c>
      <c r="Y1400" s="95">
        <v>329</v>
      </c>
      <c r="Z1400" s="95">
        <v>1035632</v>
      </c>
      <c r="AA1400" s="95">
        <v>1508</v>
      </c>
      <c r="AB1400" s="95">
        <v>6209110</v>
      </c>
      <c r="AC1400" s="95">
        <v>1416</v>
      </c>
      <c r="AD1400" s="95">
        <v>4860755</v>
      </c>
      <c r="AE1400" s="95">
        <v>360</v>
      </c>
      <c r="AF1400" s="95">
        <v>1218557</v>
      </c>
      <c r="AG1400" s="95">
        <v>321</v>
      </c>
      <c r="AH1400" s="95">
        <v>1255699</v>
      </c>
      <c r="AI1400" s="95">
        <v>1359</v>
      </c>
      <c r="AJ1400" s="95">
        <v>6122620.3399999999</v>
      </c>
      <c r="AK1400" s="95">
        <v>1254</v>
      </c>
      <c r="AL1400" s="95">
        <v>4585813.17</v>
      </c>
      <c r="AM1400" s="95">
        <v>355</v>
      </c>
      <c r="AN1400" s="95">
        <v>1527856.42</v>
      </c>
      <c r="AO1400" s="95">
        <v>313</v>
      </c>
      <c r="AP1400" s="95">
        <v>1268834.8400000001</v>
      </c>
      <c r="AQ1400" s="72">
        <v>269.94</v>
      </c>
      <c r="AR1400" s="72">
        <v>236.06</v>
      </c>
      <c r="AS1400" s="72">
        <v>506</v>
      </c>
      <c r="AT1400" s="95">
        <v>7936094</v>
      </c>
      <c r="AU1400" s="95">
        <v>6614427</v>
      </c>
      <c r="AV1400" s="95">
        <v>2450</v>
      </c>
      <c r="AW1400" s="95">
        <v>2335</v>
      </c>
      <c r="AX1400" s="72">
        <v>328.9</v>
      </c>
      <c r="AY1400" s="72">
        <v>252.27</v>
      </c>
      <c r="AZ1400" s="72">
        <v>581.16999999999996</v>
      </c>
      <c r="BA1400" s="95">
        <v>8734191</v>
      </c>
      <c r="BB1400" s="95">
        <v>6323903</v>
      </c>
      <c r="BC1400" s="95">
        <v>2213</v>
      </c>
      <c r="BD1400" s="95">
        <v>2089</v>
      </c>
      <c r="BE1400" s="72">
        <v>327.49</v>
      </c>
      <c r="BF1400" s="72">
        <v>265.25</v>
      </c>
      <c r="BG1400" s="72">
        <v>592.74</v>
      </c>
      <c r="BH1400" s="95">
        <v>7777332</v>
      </c>
      <c r="BI1400" s="95">
        <v>5875869</v>
      </c>
      <c r="BJ1400" s="95">
        <v>1979</v>
      </c>
      <c r="BK1400" s="95">
        <v>1846</v>
      </c>
      <c r="BL1400" s="72">
        <v>331.36</v>
      </c>
      <c r="BM1400" s="72">
        <v>293.44</v>
      </c>
      <c r="BN1400" s="72">
        <v>624.79999999999995</v>
      </c>
      <c r="BO1400" s="95">
        <v>7427667</v>
      </c>
      <c r="BP1400" s="95">
        <v>6116454</v>
      </c>
      <c r="BQ1400" s="95">
        <v>1868</v>
      </c>
      <c r="BR1400" s="95">
        <v>1737</v>
      </c>
      <c r="BS1400" s="72">
        <v>371.96</v>
      </c>
      <c r="BT1400" s="72">
        <v>311.35000000000002</v>
      </c>
      <c r="BU1400" s="72">
        <v>683.31</v>
      </c>
      <c r="BV1400" s="95">
        <v>7650476.7599999998</v>
      </c>
      <c r="BW1400" s="95">
        <v>5854648.0099999998</v>
      </c>
      <c r="BX1400" s="95">
        <v>1714</v>
      </c>
      <c r="BY1400" s="95">
        <v>1567</v>
      </c>
      <c r="BZ1400" s="95">
        <v>2395</v>
      </c>
      <c r="CA1400" s="95">
        <v>2153</v>
      </c>
      <c r="CB1400" s="95">
        <v>1915</v>
      </c>
      <c r="CC1400" s="95">
        <v>1806</v>
      </c>
      <c r="CD1400" s="95">
        <v>1642</v>
      </c>
      <c r="CE1400" s="72">
        <v>650.75523149000003</v>
      </c>
      <c r="CF1400" s="72">
        <v>676.59346364999999</v>
      </c>
      <c r="CG1400" s="72">
        <v>712.40329333</v>
      </c>
      <c r="CH1400" s="72">
        <v>716.50152150999998</v>
      </c>
      <c r="CI1400" s="72">
        <v>731.52548966999996</v>
      </c>
      <c r="CJ1400" s="96">
        <v>0.77755809789999997</v>
      </c>
      <c r="CK1400" s="96">
        <v>0.85896484549999996</v>
      </c>
      <c r="CL1400" s="96">
        <v>0.83202871960000002</v>
      </c>
      <c r="CM1400" s="96">
        <v>0.87201489629999995</v>
      </c>
      <c r="CN1400" s="96">
        <v>0.93408911880000001</v>
      </c>
      <c r="CO1400" s="96">
        <v>0.87125460960000001</v>
      </c>
      <c r="CP1400" s="96">
        <v>0.98126440449999996</v>
      </c>
      <c r="CQ1400" s="96">
        <v>0.99584056389999998</v>
      </c>
      <c r="CR1400" s="96">
        <v>0.98536281800000003</v>
      </c>
      <c r="CS1400" s="95">
        <v>2196</v>
      </c>
      <c r="CT1400" s="95">
        <v>2026</v>
      </c>
      <c r="CU1400" s="95">
        <v>1822</v>
      </c>
      <c r="CV1400" s="95">
        <v>1705</v>
      </c>
      <c r="CW1400" s="95">
        <v>1558</v>
      </c>
      <c r="CX1400" s="96">
        <v>0.87460399600000005</v>
      </c>
      <c r="CY1400" s="96">
        <v>0.87448388899999996</v>
      </c>
      <c r="CZ1400" s="96">
        <v>0.87360760199999998</v>
      </c>
      <c r="DA1400" s="96">
        <v>0.87151939700000003</v>
      </c>
      <c r="DB1400" s="96">
        <v>0.85929287200000004</v>
      </c>
      <c r="DC1400">
        <v>2013</v>
      </c>
      <c r="DD1400" s="6">
        <v>1914.8</v>
      </c>
      <c r="DE1400" s="96">
        <v>1.926173E-3</v>
      </c>
      <c r="DF1400" s="72">
        <v>755.29</v>
      </c>
      <c r="DG1400" s="96">
        <v>1</v>
      </c>
      <c r="DH1400" s="72">
        <v>755.29</v>
      </c>
      <c r="DI1400" s="72">
        <v>727.94722681999997</v>
      </c>
      <c r="DJ1400" s="96">
        <v>1</v>
      </c>
      <c r="DK1400" s="72">
        <v>755.29</v>
      </c>
      <c r="DL1400" s="96">
        <v>1</v>
      </c>
      <c r="DM1400" s="72">
        <v>755.29</v>
      </c>
      <c r="DN1400" s="96">
        <v>1</v>
      </c>
      <c r="DO1400" s="96">
        <v>7.7749999999999998E-3</v>
      </c>
      <c r="DP1400" s="72">
        <v>5.87</v>
      </c>
      <c r="DQ1400" s="72">
        <v>749.42</v>
      </c>
      <c r="DR1400" t="s">
        <v>959</v>
      </c>
      <c r="DT1400" t="s">
        <v>904</v>
      </c>
    </row>
    <row r="1401" spans="1:124" x14ac:dyDescent="0.3">
      <c r="A1401" t="s">
        <v>960</v>
      </c>
      <c r="B1401">
        <v>24800</v>
      </c>
      <c r="C1401" s="95">
        <v>2174</v>
      </c>
      <c r="D1401" s="95">
        <v>8022065</v>
      </c>
      <c r="E1401" s="95">
        <v>2093</v>
      </c>
      <c r="F1401" s="95">
        <v>6038739</v>
      </c>
      <c r="G1401" s="95">
        <v>246</v>
      </c>
      <c r="H1401" s="95">
        <v>572139</v>
      </c>
      <c r="I1401" s="95">
        <v>189</v>
      </c>
      <c r="J1401" s="95">
        <v>445184</v>
      </c>
      <c r="K1401" s="95">
        <v>1982</v>
      </c>
      <c r="L1401" s="95">
        <v>8044453</v>
      </c>
      <c r="M1401" s="95">
        <v>1897</v>
      </c>
      <c r="N1401" s="95">
        <v>5722429</v>
      </c>
      <c r="O1401" s="95">
        <v>255</v>
      </c>
      <c r="P1401" s="95">
        <v>443742</v>
      </c>
      <c r="Q1401" s="95">
        <v>198</v>
      </c>
      <c r="R1401" s="95">
        <v>560361</v>
      </c>
      <c r="S1401" s="95">
        <v>1801</v>
      </c>
      <c r="T1401" s="95">
        <v>7664211</v>
      </c>
      <c r="U1401" s="95">
        <v>1707</v>
      </c>
      <c r="V1401" s="95">
        <v>5676854</v>
      </c>
      <c r="W1401" s="95">
        <v>266</v>
      </c>
      <c r="X1401" s="95">
        <v>754441</v>
      </c>
      <c r="Y1401" s="95">
        <v>208</v>
      </c>
      <c r="Z1401" s="95">
        <v>585798</v>
      </c>
      <c r="AA1401" s="95">
        <v>1764</v>
      </c>
      <c r="AB1401" s="95">
        <v>7277985</v>
      </c>
      <c r="AC1401" s="95">
        <v>1667</v>
      </c>
      <c r="AD1401" s="95">
        <v>5998087</v>
      </c>
      <c r="AE1401" s="95">
        <v>296</v>
      </c>
      <c r="AF1401" s="95">
        <v>450788</v>
      </c>
      <c r="AG1401" s="95">
        <v>236</v>
      </c>
      <c r="AH1401" s="95">
        <v>653734</v>
      </c>
      <c r="AI1401" s="95">
        <v>1458</v>
      </c>
      <c r="AJ1401" s="95">
        <v>7994922.1200000001</v>
      </c>
      <c r="AK1401" s="95">
        <v>1344</v>
      </c>
      <c r="AL1401" s="95">
        <v>5448435.5</v>
      </c>
      <c r="AM1401" s="95">
        <v>305</v>
      </c>
      <c r="AN1401" s="95">
        <v>875301.05</v>
      </c>
      <c r="AO1401" s="95">
        <v>248</v>
      </c>
      <c r="AP1401" s="95">
        <v>918622.55</v>
      </c>
      <c r="AQ1401" s="72">
        <v>295.94</v>
      </c>
      <c r="AR1401" s="72">
        <v>236.78</v>
      </c>
      <c r="AS1401" s="72">
        <v>532.72</v>
      </c>
      <c r="AT1401" s="95">
        <v>8594204</v>
      </c>
      <c r="AU1401" s="95">
        <v>6483923</v>
      </c>
      <c r="AV1401" s="95">
        <v>2420</v>
      </c>
      <c r="AW1401" s="95">
        <v>2282</v>
      </c>
      <c r="AX1401" s="72">
        <v>316.2</v>
      </c>
      <c r="AY1401" s="72">
        <v>249.91</v>
      </c>
      <c r="AZ1401" s="72">
        <v>566.11</v>
      </c>
      <c r="BA1401" s="95">
        <v>8488195</v>
      </c>
      <c r="BB1401" s="95">
        <v>6282790</v>
      </c>
      <c r="BC1401" s="95">
        <v>2237</v>
      </c>
      <c r="BD1401" s="95">
        <v>2095</v>
      </c>
      <c r="BE1401" s="72">
        <v>339.41</v>
      </c>
      <c r="BF1401" s="72">
        <v>272.52999999999997</v>
      </c>
      <c r="BG1401" s="72">
        <v>611.94000000000005</v>
      </c>
      <c r="BH1401" s="95">
        <v>8418652</v>
      </c>
      <c r="BI1401" s="95">
        <v>6262652</v>
      </c>
      <c r="BJ1401" s="95">
        <v>2067</v>
      </c>
      <c r="BK1401" s="95">
        <v>1915</v>
      </c>
      <c r="BL1401" s="72">
        <v>312.64999999999998</v>
      </c>
      <c r="BM1401" s="72">
        <v>291.29000000000002</v>
      </c>
      <c r="BN1401" s="72">
        <v>603.94000000000005</v>
      </c>
      <c r="BO1401" s="95">
        <v>7728773</v>
      </c>
      <c r="BP1401" s="95">
        <v>6651821</v>
      </c>
      <c r="BQ1401" s="95">
        <v>2060</v>
      </c>
      <c r="BR1401" s="95">
        <v>1903</v>
      </c>
      <c r="BS1401" s="72">
        <v>419.28</v>
      </c>
      <c r="BT1401" s="72">
        <v>333.28</v>
      </c>
      <c r="BU1401" s="72">
        <v>752.56</v>
      </c>
      <c r="BV1401" s="95">
        <v>8870223.1699999999</v>
      </c>
      <c r="BW1401" s="95">
        <v>6367058.0499999998</v>
      </c>
      <c r="BX1401" s="95">
        <v>1763</v>
      </c>
      <c r="BY1401" s="95">
        <v>1592</v>
      </c>
      <c r="BZ1401" s="95">
        <v>2354</v>
      </c>
      <c r="CA1401" s="95">
        <v>2169</v>
      </c>
      <c r="CB1401" s="95">
        <v>1994</v>
      </c>
      <c r="CC1401" s="95">
        <v>1985</v>
      </c>
      <c r="CD1401" s="95">
        <v>1679</v>
      </c>
      <c r="CE1401" s="72">
        <v>650.75523149000003</v>
      </c>
      <c r="CF1401" s="72">
        <v>676.59346364999999</v>
      </c>
      <c r="CG1401" s="72">
        <v>712.40329333</v>
      </c>
      <c r="CH1401" s="72">
        <v>716.50152150999998</v>
      </c>
      <c r="CI1401" s="72">
        <v>731.52548966999996</v>
      </c>
      <c r="CJ1401" s="96">
        <v>0.81861808280000004</v>
      </c>
      <c r="CK1401" s="96">
        <v>0.83670627990000002</v>
      </c>
      <c r="CL1401" s="96">
        <v>0.85897974610000005</v>
      </c>
      <c r="CM1401" s="96">
        <v>0.84290121080000002</v>
      </c>
      <c r="CN1401" s="96">
        <v>1.0287543095</v>
      </c>
      <c r="CO1401" s="96">
        <v>0.91479685040000003</v>
      </c>
      <c r="CP1401" s="96">
        <v>0.95889259500000001</v>
      </c>
      <c r="CQ1401" s="96">
        <v>0.99584056389999998</v>
      </c>
      <c r="CR1401" s="96">
        <v>0.96289756900000001</v>
      </c>
      <c r="CS1401" s="95">
        <v>2336</v>
      </c>
      <c r="CT1401" s="95">
        <v>2149</v>
      </c>
      <c r="CU1401" s="95">
        <v>1975</v>
      </c>
      <c r="CV1401" s="95">
        <v>1967</v>
      </c>
      <c r="CW1401" s="95">
        <v>1683</v>
      </c>
      <c r="CX1401" s="96">
        <v>0.86954531899999998</v>
      </c>
      <c r="CY1401" s="96">
        <v>0.92584999099999998</v>
      </c>
      <c r="CZ1401" s="96">
        <v>0.91845344600000001</v>
      </c>
      <c r="DA1401" s="96">
        <v>0.95345897000000002</v>
      </c>
      <c r="DB1401" s="96">
        <v>0.91401504</v>
      </c>
      <c r="DC1401">
        <v>2013</v>
      </c>
      <c r="DD1401" s="6">
        <v>1957.4</v>
      </c>
      <c r="DE1401" s="96">
        <v>8.6968032000000004E-3</v>
      </c>
      <c r="DF1401" s="72">
        <v>733.06</v>
      </c>
      <c r="DG1401" s="96">
        <v>1</v>
      </c>
      <c r="DH1401" s="72">
        <v>733.06</v>
      </c>
      <c r="DI1401" s="72">
        <v>727.94722681999997</v>
      </c>
      <c r="DJ1401" s="96">
        <v>1</v>
      </c>
      <c r="DK1401" s="72">
        <v>733.06</v>
      </c>
      <c r="DL1401" s="96">
        <v>1</v>
      </c>
      <c r="DM1401" s="72">
        <v>733.06</v>
      </c>
      <c r="DN1401" s="96">
        <v>0.76552582049999995</v>
      </c>
      <c r="DO1401" s="96">
        <v>3.1350999999999997E-2</v>
      </c>
      <c r="DP1401" s="72">
        <v>17.59</v>
      </c>
      <c r="DQ1401" s="72">
        <v>715.47</v>
      </c>
      <c r="DR1401" t="s">
        <v>960</v>
      </c>
      <c r="DT1401" t="s">
        <v>904</v>
      </c>
    </row>
    <row r="1402" spans="1:124" x14ac:dyDescent="0.3">
      <c r="A1402" t="s">
        <v>65</v>
      </c>
      <c r="B1402">
        <v>24810</v>
      </c>
      <c r="C1402" s="95">
        <v>9327</v>
      </c>
      <c r="D1402" s="95">
        <v>39041285</v>
      </c>
      <c r="E1402" s="95">
        <v>8673</v>
      </c>
      <c r="F1402" s="95">
        <v>25748097</v>
      </c>
      <c r="G1402" s="95">
        <v>1633</v>
      </c>
      <c r="H1402" s="95">
        <v>4326760</v>
      </c>
      <c r="I1402" s="95">
        <v>1287</v>
      </c>
      <c r="J1402" s="95">
        <v>3498594</v>
      </c>
      <c r="K1402" s="95">
        <v>9159</v>
      </c>
      <c r="L1402" s="95">
        <v>40655565</v>
      </c>
      <c r="M1402" s="95">
        <v>8471</v>
      </c>
      <c r="N1402" s="95">
        <v>26377830</v>
      </c>
      <c r="O1402" s="95">
        <v>1665</v>
      </c>
      <c r="P1402" s="95">
        <v>4794985</v>
      </c>
      <c r="Q1402" s="95">
        <v>1301</v>
      </c>
      <c r="R1402" s="95">
        <v>3943374</v>
      </c>
      <c r="S1402" s="95">
        <v>9064</v>
      </c>
      <c r="T1402" s="95">
        <v>41129833</v>
      </c>
      <c r="U1402" s="95">
        <v>8302</v>
      </c>
      <c r="V1402" s="95">
        <v>29221613</v>
      </c>
      <c r="W1402" s="95">
        <v>1687</v>
      </c>
      <c r="X1402" s="95">
        <v>6095347</v>
      </c>
      <c r="Y1402" s="95">
        <v>1341</v>
      </c>
      <c r="Z1402" s="95">
        <v>4241992</v>
      </c>
      <c r="AA1402" s="95">
        <v>8829</v>
      </c>
      <c r="AB1402" s="95">
        <v>29329232</v>
      </c>
      <c r="AC1402" s="95">
        <v>8010</v>
      </c>
      <c r="AD1402" s="95">
        <v>25835228</v>
      </c>
      <c r="AE1402" s="95">
        <v>1696</v>
      </c>
      <c r="AF1402" s="95">
        <v>6624976</v>
      </c>
      <c r="AG1402" s="95">
        <v>1340</v>
      </c>
      <c r="AH1402" s="95">
        <v>4752813</v>
      </c>
      <c r="AI1402" s="95">
        <v>8513</v>
      </c>
      <c r="AJ1402" s="95">
        <v>29979192.199999999</v>
      </c>
      <c r="AK1402" s="95">
        <v>7635</v>
      </c>
      <c r="AL1402" s="95">
        <v>26427474.850000001</v>
      </c>
      <c r="AM1402" s="95">
        <v>1650</v>
      </c>
      <c r="AN1402" s="95">
        <v>4972638.93</v>
      </c>
      <c r="AO1402" s="95">
        <v>1300</v>
      </c>
      <c r="AP1402" s="95">
        <v>4871902.7</v>
      </c>
      <c r="AQ1402" s="72">
        <v>329.74</v>
      </c>
      <c r="AR1402" s="72">
        <v>244.7</v>
      </c>
      <c r="AS1402" s="72">
        <v>574.44000000000005</v>
      </c>
      <c r="AT1402" s="95">
        <v>43368045</v>
      </c>
      <c r="AU1402" s="95">
        <v>29246691</v>
      </c>
      <c r="AV1402" s="95">
        <v>10960</v>
      </c>
      <c r="AW1402" s="95">
        <v>9960</v>
      </c>
      <c r="AX1402" s="72">
        <v>349.92</v>
      </c>
      <c r="AY1402" s="72">
        <v>258.57</v>
      </c>
      <c r="AZ1402" s="72">
        <v>608.49</v>
      </c>
      <c r="BA1402" s="95">
        <v>45450550</v>
      </c>
      <c r="BB1402" s="95">
        <v>30321204</v>
      </c>
      <c r="BC1402" s="95">
        <v>10824</v>
      </c>
      <c r="BD1402" s="95">
        <v>9772</v>
      </c>
      <c r="BE1402" s="72">
        <v>366.05</v>
      </c>
      <c r="BF1402" s="72">
        <v>289.19</v>
      </c>
      <c r="BG1402" s="72">
        <v>655.24</v>
      </c>
      <c r="BH1402" s="95">
        <v>47225180</v>
      </c>
      <c r="BI1402" s="95">
        <v>33463605</v>
      </c>
      <c r="BJ1402" s="95">
        <v>10751</v>
      </c>
      <c r="BK1402" s="95">
        <v>9643</v>
      </c>
      <c r="BL1402" s="72">
        <v>284.67</v>
      </c>
      <c r="BM1402" s="72">
        <v>272.62</v>
      </c>
      <c r="BN1402" s="72">
        <v>557.29</v>
      </c>
      <c r="BO1402" s="95">
        <v>35954208</v>
      </c>
      <c r="BP1402" s="95">
        <v>30588041</v>
      </c>
      <c r="BQ1402" s="95">
        <v>10525</v>
      </c>
      <c r="BR1402" s="95">
        <v>9350</v>
      </c>
      <c r="BS1402" s="72">
        <v>286.58999999999997</v>
      </c>
      <c r="BT1402" s="72">
        <v>291.92</v>
      </c>
      <c r="BU1402" s="72">
        <v>578.51</v>
      </c>
      <c r="BV1402" s="95">
        <v>34951831.130000003</v>
      </c>
      <c r="BW1402" s="95">
        <v>31299377.550000001</v>
      </c>
      <c r="BX1402" s="95">
        <v>10163</v>
      </c>
      <c r="BY1402" s="95">
        <v>8935</v>
      </c>
      <c r="BZ1402" s="95">
        <v>10483</v>
      </c>
      <c r="CA1402" s="95">
        <v>10317</v>
      </c>
      <c r="CB1402" s="95">
        <v>10217</v>
      </c>
      <c r="CC1402" s="95">
        <v>9967</v>
      </c>
      <c r="CD1402" s="95">
        <v>9562</v>
      </c>
      <c r="CE1402" s="72">
        <v>650.75523149000003</v>
      </c>
      <c r="CF1402" s="72">
        <v>676.59346364999999</v>
      </c>
      <c r="CG1402" s="72">
        <v>712.40329333</v>
      </c>
      <c r="CH1402" s="72">
        <v>716.50152150999998</v>
      </c>
      <c r="CI1402" s="72">
        <v>731.52548966999996</v>
      </c>
      <c r="CJ1402" s="96">
        <v>0.88272820900000004</v>
      </c>
      <c r="CK1402" s="96">
        <v>0.89934359799999997</v>
      </c>
      <c r="CL1402" s="96">
        <v>0.91975992549999996</v>
      </c>
      <c r="CM1402" s="96">
        <v>0.7777931843</v>
      </c>
      <c r="CN1402" s="96">
        <v>0.79082685180000001</v>
      </c>
      <c r="CO1402" s="96">
        <v>0.84814517739999995</v>
      </c>
      <c r="CP1402" s="96">
        <v>1.0070096210999999</v>
      </c>
      <c r="CQ1402" s="96">
        <v>0.99584056389999998</v>
      </c>
      <c r="CR1402" s="96">
        <v>1.0112155638</v>
      </c>
      <c r="CS1402" s="95">
        <v>14333</v>
      </c>
      <c r="CT1402" s="95">
        <v>14518</v>
      </c>
      <c r="CU1402" s="95">
        <v>14636</v>
      </c>
      <c r="CV1402" s="95">
        <v>14267</v>
      </c>
      <c r="CW1402" s="95">
        <v>13964</v>
      </c>
      <c r="CX1402" s="96">
        <v>0.83720670799999997</v>
      </c>
      <c r="CY1402" s="96">
        <v>0.84872960799999997</v>
      </c>
      <c r="CZ1402" s="96">
        <v>0.84905588899999995</v>
      </c>
      <c r="DA1402" s="96">
        <v>0.85238754800000005</v>
      </c>
      <c r="DB1402" s="96">
        <v>0.85347611700000003</v>
      </c>
      <c r="DC1402">
        <v>2013</v>
      </c>
      <c r="DD1402" s="6">
        <v>9532</v>
      </c>
      <c r="DE1402" s="96">
        <v>5.4838578999999998E-3</v>
      </c>
      <c r="DF1402" s="72">
        <v>772.34</v>
      </c>
      <c r="DG1402" s="96">
        <v>1</v>
      </c>
      <c r="DH1402" s="72">
        <v>772.34</v>
      </c>
      <c r="DI1402" s="72">
        <v>797.45058263999999</v>
      </c>
      <c r="DJ1402" s="96">
        <v>1</v>
      </c>
      <c r="DK1402" s="72">
        <v>772.34</v>
      </c>
      <c r="DL1402" s="96">
        <v>1</v>
      </c>
      <c r="DM1402" s="72">
        <v>772.34</v>
      </c>
      <c r="DN1402" s="96">
        <v>1</v>
      </c>
      <c r="DO1402" s="96">
        <v>1.652E-2</v>
      </c>
      <c r="DP1402" s="72">
        <v>12.76</v>
      </c>
      <c r="DQ1402" s="72">
        <v>759.58</v>
      </c>
      <c r="DR1402" t="s">
        <v>65</v>
      </c>
      <c r="DT1402" t="s">
        <v>904</v>
      </c>
    </row>
    <row r="1403" spans="1:124" x14ac:dyDescent="0.3">
      <c r="A1403" t="s">
        <v>961</v>
      </c>
      <c r="B1403">
        <v>24820</v>
      </c>
      <c r="C1403" s="95">
        <v>1743</v>
      </c>
      <c r="D1403" s="95">
        <v>6206500</v>
      </c>
      <c r="E1403" s="95">
        <v>1654</v>
      </c>
      <c r="F1403" s="95">
        <v>4895017</v>
      </c>
      <c r="G1403" s="95">
        <v>199</v>
      </c>
      <c r="H1403" s="95">
        <v>750974</v>
      </c>
      <c r="I1403" s="95">
        <v>175</v>
      </c>
      <c r="J1403" s="95">
        <v>507541</v>
      </c>
      <c r="K1403" s="95">
        <v>1652</v>
      </c>
      <c r="L1403" s="95">
        <v>6463149</v>
      </c>
      <c r="M1403" s="95">
        <v>1554</v>
      </c>
      <c r="N1403" s="95">
        <v>4924346</v>
      </c>
      <c r="O1403" s="95">
        <v>192</v>
      </c>
      <c r="P1403" s="95">
        <v>542515</v>
      </c>
      <c r="Q1403" s="95">
        <v>166</v>
      </c>
      <c r="R1403" s="95">
        <v>550191</v>
      </c>
      <c r="S1403" s="95">
        <v>1574</v>
      </c>
      <c r="T1403" s="95">
        <v>6819275</v>
      </c>
      <c r="U1403" s="95">
        <v>1478</v>
      </c>
      <c r="V1403" s="95">
        <v>5151969</v>
      </c>
      <c r="W1403" s="95">
        <v>202</v>
      </c>
      <c r="X1403" s="95">
        <v>777847</v>
      </c>
      <c r="Y1403" s="95">
        <v>176</v>
      </c>
      <c r="Z1403" s="95">
        <v>675113</v>
      </c>
      <c r="AA1403" s="95">
        <v>1550</v>
      </c>
      <c r="AB1403" s="95">
        <v>6985763</v>
      </c>
      <c r="AC1403" s="95">
        <v>1447</v>
      </c>
      <c r="AD1403" s="95">
        <v>5679731</v>
      </c>
      <c r="AE1403" s="95">
        <v>203</v>
      </c>
      <c r="AF1403" s="95">
        <v>539623</v>
      </c>
      <c r="AG1403" s="95">
        <v>177</v>
      </c>
      <c r="AH1403" s="95">
        <v>706025</v>
      </c>
      <c r="AI1403" s="95">
        <v>1368</v>
      </c>
      <c r="AJ1403" s="95">
        <v>5688054.8799999999</v>
      </c>
      <c r="AK1403" s="95">
        <v>1267</v>
      </c>
      <c r="AL1403" s="95">
        <v>5056210.18</v>
      </c>
      <c r="AM1403" s="95">
        <v>213</v>
      </c>
      <c r="AN1403" s="95">
        <v>847078.71</v>
      </c>
      <c r="AO1403" s="95">
        <v>188</v>
      </c>
      <c r="AP1403" s="95">
        <v>805645.83</v>
      </c>
      <c r="AQ1403" s="72">
        <v>298.55</v>
      </c>
      <c r="AR1403" s="72">
        <v>246.15</v>
      </c>
      <c r="AS1403" s="72">
        <v>544.70000000000005</v>
      </c>
      <c r="AT1403" s="95">
        <v>6957474</v>
      </c>
      <c r="AU1403" s="95">
        <v>5402558</v>
      </c>
      <c r="AV1403" s="95">
        <v>1942</v>
      </c>
      <c r="AW1403" s="95">
        <v>1829</v>
      </c>
      <c r="AX1403" s="72">
        <v>316.60000000000002</v>
      </c>
      <c r="AY1403" s="72">
        <v>265.24</v>
      </c>
      <c r="AZ1403" s="72">
        <v>581.84</v>
      </c>
      <c r="BA1403" s="95">
        <v>7005664</v>
      </c>
      <c r="BB1403" s="95">
        <v>5474537</v>
      </c>
      <c r="BC1403" s="95">
        <v>1844</v>
      </c>
      <c r="BD1403" s="95">
        <v>1720</v>
      </c>
      <c r="BE1403" s="72">
        <v>356.47</v>
      </c>
      <c r="BF1403" s="72">
        <v>293.58999999999997</v>
      </c>
      <c r="BG1403" s="72">
        <v>650.05999999999995</v>
      </c>
      <c r="BH1403" s="95">
        <v>7597122</v>
      </c>
      <c r="BI1403" s="95">
        <v>5827082</v>
      </c>
      <c r="BJ1403" s="95">
        <v>1776</v>
      </c>
      <c r="BK1403" s="95">
        <v>1654</v>
      </c>
      <c r="BL1403" s="72">
        <v>357.74</v>
      </c>
      <c r="BM1403" s="72">
        <v>327.68</v>
      </c>
      <c r="BN1403" s="72">
        <v>685.42</v>
      </c>
      <c r="BO1403" s="95">
        <v>7525386</v>
      </c>
      <c r="BP1403" s="95">
        <v>6385756</v>
      </c>
      <c r="BQ1403" s="95">
        <v>1753</v>
      </c>
      <c r="BR1403" s="95">
        <v>1624</v>
      </c>
      <c r="BS1403" s="72">
        <v>344.46</v>
      </c>
      <c r="BT1403" s="72">
        <v>335.73</v>
      </c>
      <c r="BU1403" s="72">
        <v>680.19</v>
      </c>
      <c r="BV1403" s="95">
        <v>6535133.5899999999</v>
      </c>
      <c r="BW1403" s="95">
        <v>5861856.0099999998</v>
      </c>
      <c r="BX1403" s="95">
        <v>1581</v>
      </c>
      <c r="BY1403" s="95">
        <v>1455</v>
      </c>
      <c r="BZ1403" s="95">
        <v>1888</v>
      </c>
      <c r="CA1403" s="95">
        <v>1784</v>
      </c>
      <c r="CB1403" s="95">
        <v>1717</v>
      </c>
      <c r="CC1403" s="95">
        <v>1692</v>
      </c>
      <c r="CD1403" s="95">
        <v>1519</v>
      </c>
      <c r="CE1403" s="72">
        <v>650.75523149000003</v>
      </c>
      <c r="CF1403" s="72">
        <v>676.59346364999999</v>
      </c>
      <c r="CG1403" s="72">
        <v>712.40329333</v>
      </c>
      <c r="CH1403" s="72">
        <v>716.50152150999998</v>
      </c>
      <c r="CI1403" s="72">
        <v>731.52548966999996</v>
      </c>
      <c r="CJ1403" s="96">
        <v>0.83702746230000002</v>
      </c>
      <c r="CK1403" s="96">
        <v>0.85995510050000001</v>
      </c>
      <c r="CL1403" s="96">
        <v>0.91248876320000005</v>
      </c>
      <c r="CM1403" s="96">
        <v>0.95662043890000004</v>
      </c>
      <c r="CN1403" s="96">
        <v>0.92982405889999997</v>
      </c>
      <c r="CO1403" s="96">
        <v>0.89807380910000001</v>
      </c>
      <c r="CP1403" s="96">
        <v>1.0012352610999999</v>
      </c>
      <c r="CQ1403" s="96">
        <v>0.99584056389999998</v>
      </c>
      <c r="CR1403" s="96">
        <v>1.0054170862</v>
      </c>
      <c r="CS1403" s="95">
        <v>1689</v>
      </c>
      <c r="CT1403" s="95">
        <v>1590</v>
      </c>
      <c r="CU1403" s="95">
        <v>1534</v>
      </c>
      <c r="CV1403" s="95">
        <v>1518</v>
      </c>
      <c r="CW1403" s="95">
        <v>1344</v>
      </c>
      <c r="CX1403" s="96">
        <v>0.86746500299999996</v>
      </c>
      <c r="CY1403" s="96">
        <v>0.90788351199999995</v>
      </c>
      <c r="CZ1403" s="96">
        <v>0.87686680500000003</v>
      </c>
      <c r="DA1403" s="96">
        <v>0.90591871999999996</v>
      </c>
      <c r="DB1403" s="96">
        <v>0.94027902900000004</v>
      </c>
      <c r="DC1403">
        <v>2013</v>
      </c>
      <c r="DD1403" s="6">
        <v>1656.4</v>
      </c>
      <c r="DE1403" s="96">
        <v>4.7829795000000003E-3</v>
      </c>
      <c r="DF1403" s="72">
        <v>768.46</v>
      </c>
      <c r="DG1403" s="96">
        <v>1</v>
      </c>
      <c r="DH1403" s="72">
        <v>768.46</v>
      </c>
      <c r="DI1403" s="72">
        <v>727.94722681999997</v>
      </c>
      <c r="DJ1403" s="96">
        <v>1</v>
      </c>
      <c r="DK1403" s="72">
        <v>768.46</v>
      </c>
      <c r="DL1403" s="96">
        <v>1</v>
      </c>
      <c r="DM1403" s="72">
        <v>768.46</v>
      </c>
      <c r="DN1403" s="96">
        <v>1</v>
      </c>
      <c r="DO1403" s="96">
        <v>2.0409E-2</v>
      </c>
      <c r="DP1403" s="72">
        <v>15.68</v>
      </c>
      <c r="DQ1403" s="72">
        <v>752.78</v>
      </c>
      <c r="DR1403" t="s">
        <v>961</v>
      </c>
      <c r="DT1403" t="s">
        <v>904</v>
      </c>
    </row>
    <row r="1404" spans="1:124" x14ac:dyDescent="0.3">
      <c r="A1404" t="s">
        <v>962</v>
      </c>
      <c r="B1404">
        <v>24830</v>
      </c>
      <c r="C1404" s="95">
        <v>902</v>
      </c>
      <c r="D1404" s="95">
        <v>2416807</v>
      </c>
      <c r="E1404" s="95">
        <v>864</v>
      </c>
      <c r="F1404" s="95">
        <v>1941511</v>
      </c>
      <c r="G1404" s="95">
        <v>154</v>
      </c>
      <c r="H1404" s="95">
        <v>368792</v>
      </c>
      <c r="I1404" s="95">
        <v>133</v>
      </c>
      <c r="J1404" s="95">
        <v>350081</v>
      </c>
      <c r="K1404" s="95">
        <v>842</v>
      </c>
      <c r="L1404" s="95">
        <v>2611894</v>
      </c>
      <c r="M1404" s="95">
        <v>804</v>
      </c>
      <c r="N1404" s="95">
        <v>1975281</v>
      </c>
      <c r="O1404" s="95">
        <v>157</v>
      </c>
      <c r="P1404" s="95">
        <v>294688</v>
      </c>
      <c r="Q1404" s="95">
        <v>132</v>
      </c>
      <c r="R1404" s="95">
        <v>350791</v>
      </c>
      <c r="S1404" s="95">
        <v>770</v>
      </c>
      <c r="T1404" s="95">
        <v>2615792</v>
      </c>
      <c r="U1404" s="95">
        <v>726</v>
      </c>
      <c r="V1404" s="95">
        <v>1867388</v>
      </c>
      <c r="W1404" s="95">
        <v>157</v>
      </c>
      <c r="X1404" s="95">
        <v>350834</v>
      </c>
      <c r="Y1404" s="95">
        <v>140</v>
      </c>
      <c r="Z1404" s="95">
        <v>556357</v>
      </c>
      <c r="AA1404" s="95">
        <v>788</v>
      </c>
      <c r="AB1404" s="95">
        <v>2381427</v>
      </c>
      <c r="AC1404" s="95">
        <v>739</v>
      </c>
      <c r="AD1404" s="95">
        <v>2142702</v>
      </c>
      <c r="AE1404" s="95">
        <v>127</v>
      </c>
      <c r="AF1404" s="95">
        <v>455890</v>
      </c>
      <c r="AG1404" s="95">
        <v>111</v>
      </c>
      <c r="AH1404" s="95">
        <v>493091</v>
      </c>
      <c r="AI1404" s="95">
        <v>722</v>
      </c>
      <c r="AJ1404" s="95">
        <v>2466704.2200000002</v>
      </c>
      <c r="AK1404" s="95">
        <v>662</v>
      </c>
      <c r="AL1404" s="95">
        <v>2094310.31</v>
      </c>
      <c r="AM1404" s="95">
        <v>135</v>
      </c>
      <c r="AN1404" s="95">
        <v>331488</v>
      </c>
      <c r="AO1404" s="95">
        <v>117</v>
      </c>
      <c r="AP1404" s="95">
        <v>431417.26</v>
      </c>
      <c r="AQ1404" s="72">
        <v>219.82</v>
      </c>
      <c r="AR1404" s="72">
        <v>191.54</v>
      </c>
      <c r="AS1404" s="72">
        <v>411.36</v>
      </c>
      <c r="AT1404" s="95">
        <v>2785599</v>
      </c>
      <c r="AU1404" s="95">
        <v>2291592</v>
      </c>
      <c r="AV1404" s="95">
        <v>1056</v>
      </c>
      <c r="AW1404" s="95">
        <v>997</v>
      </c>
      <c r="AX1404" s="72">
        <v>242.46</v>
      </c>
      <c r="AY1404" s="72">
        <v>207.09</v>
      </c>
      <c r="AZ1404" s="72">
        <v>449.55</v>
      </c>
      <c r="BA1404" s="95">
        <v>2906582</v>
      </c>
      <c r="BB1404" s="95">
        <v>2326072</v>
      </c>
      <c r="BC1404" s="95">
        <v>999</v>
      </c>
      <c r="BD1404" s="95">
        <v>936</v>
      </c>
      <c r="BE1404" s="72">
        <v>266.69</v>
      </c>
      <c r="BF1404" s="72">
        <v>233.23</v>
      </c>
      <c r="BG1404" s="72">
        <v>499.92</v>
      </c>
      <c r="BH1404" s="95">
        <v>2966626</v>
      </c>
      <c r="BI1404" s="95">
        <v>2423745</v>
      </c>
      <c r="BJ1404" s="95">
        <v>927</v>
      </c>
      <c r="BK1404" s="95">
        <v>866</v>
      </c>
      <c r="BL1404" s="72">
        <v>258.41000000000003</v>
      </c>
      <c r="BM1404" s="72">
        <v>258.41000000000003</v>
      </c>
      <c r="BN1404" s="72">
        <v>516.82000000000005</v>
      </c>
      <c r="BO1404" s="95">
        <v>2837317</v>
      </c>
      <c r="BP1404" s="95">
        <v>2635793</v>
      </c>
      <c r="BQ1404" s="95">
        <v>915</v>
      </c>
      <c r="BR1404" s="95">
        <v>850</v>
      </c>
      <c r="BS1404" s="72">
        <v>272.08999999999997</v>
      </c>
      <c r="BT1404" s="72">
        <v>270.19</v>
      </c>
      <c r="BU1404" s="72">
        <v>542.28</v>
      </c>
      <c r="BV1404" s="95">
        <v>2798192.22</v>
      </c>
      <c r="BW1404" s="95">
        <v>2525727.5699999998</v>
      </c>
      <c r="BX1404" s="95">
        <v>857</v>
      </c>
      <c r="BY1404" s="95">
        <v>779</v>
      </c>
      <c r="BZ1404" s="95">
        <v>1028</v>
      </c>
      <c r="CA1404" s="95">
        <v>969</v>
      </c>
      <c r="CB1404" s="95">
        <v>898</v>
      </c>
      <c r="CC1404" s="95">
        <v>884</v>
      </c>
      <c r="CD1404" s="95">
        <v>819</v>
      </c>
      <c r="CE1404" s="72">
        <v>650.75523149000003</v>
      </c>
      <c r="CF1404" s="72">
        <v>676.59346364999999</v>
      </c>
      <c r="CG1404" s="72">
        <v>712.40329333</v>
      </c>
      <c r="CH1404" s="72">
        <v>716.50152150999998</v>
      </c>
      <c r="CI1404" s="72">
        <v>731.52548966999996</v>
      </c>
      <c r="CJ1404" s="96">
        <v>0.63212707339999996</v>
      </c>
      <c r="CK1404" s="96">
        <v>0.66443148529999996</v>
      </c>
      <c r="CL1404" s="96">
        <v>0.70173735110000002</v>
      </c>
      <c r="CM1404" s="96">
        <v>0.72131040130000001</v>
      </c>
      <c r="CN1404" s="96">
        <v>0.7413002112</v>
      </c>
      <c r="CO1404" s="96">
        <v>0.89353924330000001</v>
      </c>
      <c r="CP1404" s="96">
        <v>0.77465126419999997</v>
      </c>
      <c r="CQ1404" s="96">
        <v>0.99584056389999998</v>
      </c>
      <c r="CR1404" s="96">
        <v>0.7778867237</v>
      </c>
      <c r="CS1404" s="95">
        <v>993</v>
      </c>
      <c r="CT1404" s="95">
        <v>938</v>
      </c>
      <c r="CU1404" s="95">
        <v>876</v>
      </c>
      <c r="CV1404" s="95">
        <v>877</v>
      </c>
      <c r="CW1404" s="95">
        <v>814</v>
      </c>
      <c r="CX1404" s="96">
        <v>0.89206233700000004</v>
      </c>
      <c r="CY1404" s="96">
        <v>0.87035032199999995</v>
      </c>
      <c r="CZ1404" s="96">
        <v>0.87551722499999995</v>
      </c>
      <c r="DA1404" s="96">
        <v>0.89965835100000002</v>
      </c>
      <c r="DB1404" s="96">
        <v>0.93486431299999995</v>
      </c>
      <c r="DC1404">
        <v>2013</v>
      </c>
      <c r="DD1404" s="6">
        <v>885.6</v>
      </c>
      <c r="DE1404" s="96">
        <v>2.4435011999999999E-3</v>
      </c>
      <c r="DF1404" s="72">
        <v>595.95000000000005</v>
      </c>
      <c r="DG1404" s="96">
        <v>1</v>
      </c>
      <c r="DH1404" s="72">
        <v>595.95000000000005</v>
      </c>
      <c r="DI1404" s="72">
        <v>727.94722681999997</v>
      </c>
      <c r="DJ1404" s="96">
        <v>0.94106322850000002</v>
      </c>
      <c r="DK1404" s="72">
        <v>603.72949040000003</v>
      </c>
      <c r="DL1404" s="96">
        <v>1.0060217657999999</v>
      </c>
      <c r="DM1404" s="72">
        <v>607.36500798999998</v>
      </c>
      <c r="DN1404" s="96">
        <v>1</v>
      </c>
      <c r="DO1404" s="96">
        <v>8.0960000000000008E-3</v>
      </c>
      <c r="DP1404" s="72">
        <v>4.92</v>
      </c>
      <c r="DQ1404" s="72">
        <v>602.45000000000005</v>
      </c>
      <c r="DR1404" t="s">
        <v>962</v>
      </c>
      <c r="DT1404" t="s">
        <v>904</v>
      </c>
    </row>
    <row r="1405" spans="1:124" x14ac:dyDescent="0.3">
      <c r="A1405" t="s">
        <v>963</v>
      </c>
      <c r="B1405">
        <v>24840</v>
      </c>
      <c r="C1405" s="95">
        <v>5299</v>
      </c>
      <c r="D1405" s="95">
        <v>17256380</v>
      </c>
      <c r="E1405" s="95">
        <v>5028</v>
      </c>
      <c r="F1405" s="95">
        <v>11580965</v>
      </c>
      <c r="G1405" s="95">
        <v>903</v>
      </c>
      <c r="H1405" s="95">
        <v>2609200</v>
      </c>
      <c r="I1405" s="95">
        <v>807</v>
      </c>
      <c r="J1405" s="95">
        <v>2071022</v>
      </c>
      <c r="K1405" s="95">
        <v>4919</v>
      </c>
      <c r="L1405" s="95">
        <v>16184041</v>
      </c>
      <c r="M1405" s="95">
        <v>4620</v>
      </c>
      <c r="N1405" s="95">
        <v>10879403</v>
      </c>
      <c r="O1405" s="95">
        <v>889</v>
      </c>
      <c r="P1405" s="95">
        <v>2279378</v>
      </c>
      <c r="Q1405" s="95">
        <v>789</v>
      </c>
      <c r="R1405" s="95">
        <v>2154762</v>
      </c>
      <c r="S1405" s="95">
        <v>4594</v>
      </c>
      <c r="T1405" s="95">
        <v>16210875</v>
      </c>
      <c r="U1405" s="95">
        <v>4255</v>
      </c>
      <c r="V1405" s="95">
        <v>10968046</v>
      </c>
      <c r="W1405" s="95">
        <v>900</v>
      </c>
      <c r="X1405" s="95">
        <v>2525839</v>
      </c>
      <c r="Y1405" s="95">
        <v>801</v>
      </c>
      <c r="Z1405" s="95">
        <v>2157111</v>
      </c>
      <c r="AA1405" s="95">
        <v>4429</v>
      </c>
      <c r="AB1405" s="95">
        <v>15583608</v>
      </c>
      <c r="AC1405" s="95">
        <v>4094</v>
      </c>
      <c r="AD1405" s="95">
        <v>11178005</v>
      </c>
      <c r="AE1405" s="95">
        <v>908</v>
      </c>
      <c r="AF1405" s="95">
        <v>2271534</v>
      </c>
      <c r="AG1405" s="95">
        <v>806</v>
      </c>
      <c r="AH1405" s="95">
        <v>2308471</v>
      </c>
      <c r="AI1405" s="95">
        <v>4287</v>
      </c>
      <c r="AJ1405" s="95">
        <v>16222432.720000001</v>
      </c>
      <c r="AK1405" s="95">
        <v>3939</v>
      </c>
      <c r="AL1405" s="95">
        <v>11485276.619999999</v>
      </c>
      <c r="AM1405" s="95">
        <v>960</v>
      </c>
      <c r="AN1405" s="95">
        <v>2961316.95</v>
      </c>
      <c r="AO1405" s="95">
        <v>856</v>
      </c>
      <c r="AP1405" s="95">
        <v>2624014.86</v>
      </c>
      <c r="AQ1405" s="72">
        <v>266.92</v>
      </c>
      <c r="AR1405" s="72">
        <v>194.97</v>
      </c>
      <c r="AS1405" s="72">
        <v>461.89</v>
      </c>
      <c r="AT1405" s="95">
        <v>19865580</v>
      </c>
      <c r="AU1405" s="95">
        <v>13651987</v>
      </c>
      <c r="AV1405" s="95">
        <v>6202</v>
      </c>
      <c r="AW1405" s="95">
        <v>5835</v>
      </c>
      <c r="AX1405" s="72">
        <v>264.91000000000003</v>
      </c>
      <c r="AY1405" s="72">
        <v>200.81</v>
      </c>
      <c r="AZ1405" s="72">
        <v>465.72</v>
      </c>
      <c r="BA1405" s="95">
        <v>18463419</v>
      </c>
      <c r="BB1405" s="95">
        <v>13034165</v>
      </c>
      <c r="BC1405" s="95">
        <v>5808</v>
      </c>
      <c r="BD1405" s="95">
        <v>5409</v>
      </c>
      <c r="BE1405" s="72">
        <v>284.2</v>
      </c>
      <c r="BF1405" s="72">
        <v>216.33</v>
      </c>
      <c r="BG1405" s="72">
        <v>500.53</v>
      </c>
      <c r="BH1405" s="95">
        <v>18736714</v>
      </c>
      <c r="BI1405" s="95">
        <v>13125157</v>
      </c>
      <c r="BJ1405" s="95">
        <v>5494</v>
      </c>
      <c r="BK1405" s="95">
        <v>5056</v>
      </c>
      <c r="BL1405" s="72">
        <v>278.79000000000002</v>
      </c>
      <c r="BM1405" s="72">
        <v>229.36</v>
      </c>
      <c r="BN1405" s="72">
        <v>508.15</v>
      </c>
      <c r="BO1405" s="95">
        <v>17855142</v>
      </c>
      <c r="BP1405" s="95">
        <v>13486476</v>
      </c>
      <c r="BQ1405" s="95">
        <v>5337</v>
      </c>
      <c r="BR1405" s="95">
        <v>4900</v>
      </c>
      <c r="BS1405" s="72">
        <v>304.68</v>
      </c>
      <c r="BT1405" s="72">
        <v>245.21</v>
      </c>
      <c r="BU1405" s="72">
        <v>549.89</v>
      </c>
      <c r="BV1405" s="95">
        <v>19183749.670000002</v>
      </c>
      <c r="BW1405" s="95">
        <v>14109291.48</v>
      </c>
      <c r="BX1405" s="95">
        <v>5247</v>
      </c>
      <c r="BY1405" s="95">
        <v>4795</v>
      </c>
      <c r="BZ1405" s="95">
        <v>6027</v>
      </c>
      <c r="CA1405" s="95">
        <v>5616</v>
      </c>
      <c r="CB1405" s="95">
        <v>5283</v>
      </c>
      <c r="CC1405" s="95">
        <v>5130</v>
      </c>
      <c r="CD1405" s="95">
        <v>5026</v>
      </c>
      <c r="CE1405" s="72">
        <v>650.75523149000003</v>
      </c>
      <c r="CF1405" s="72">
        <v>676.59346364999999</v>
      </c>
      <c r="CG1405" s="72">
        <v>712.40329333</v>
      </c>
      <c r="CH1405" s="72">
        <v>716.50152150999998</v>
      </c>
      <c r="CI1405" s="72">
        <v>731.52548966999996</v>
      </c>
      <c r="CJ1405" s="96">
        <v>0.70977531589999998</v>
      </c>
      <c r="CK1405" s="96">
        <v>0.68833062249999999</v>
      </c>
      <c r="CL1405" s="96">
        <v>0.70259360770000001</v>
      </c>
      <c r="CM1405" s="96">
        <v>0.70920993850000003</v>
      </c>
      <c r="CN1405" s="96">
        <v>0.75170312959999996</v>
      </c>
      <c r="CO1405" s="96">
        <v>0.92896894919999995</v>
      </c>
      <c r="CP1405" s="96">
        <v>0.76678830170000001</v>
      </c>
      <c r="CQ1405" s="96">
        <v>0.99584056389999998</v>
      </c>
      <c r="CR1405" s="96">
        <v>0.76999092020000004</v>
      </c>
      <c r="CS1405" s="95">
        <v>5677</v>
      </c>
      <c r="CT1405" s="95">
        <v>5308</v>
      </c>
      <c r="CU1405" s="95">
        <v>4942</v>
      </c>
      <c r="CV1405" s="95">
        <v>4793</v>
      </c>
      <c r="CW1405" s="95">
        <v>4665</v>
      </c>
      <c r="CX1405" s="96">
        <v>0.93405875599999999</v>
      </c>
      <c r="CY1405" s="96">
        <v>0.93602064399999996</v>
      </c>
      <c r="CZ1405" s="96">
        <v>0.94177049800000001</v>
      </c>
      <c r="DA1405" s="96">
        <v>0.91577624800000001</v>
      </c>
      <c r="DB1405" s="96">
        <v>0.914744326</v>
      </c>
      <c r="DC1405">
        <v>2013</v>
      </c>
      <c r="DD1405" s="6">
        <v>5199</v>
      </c>
      <c r="DE1405" s="96">
        <v>1.0633602799999999E-2</v>
      </c>
      <c r="DF1405" s="72">
        <v>585.05999999999995</v>
      </c>
      <c r="DG1405" s="96">
        <v>1</v>
      </c>
      <c r="DH1405" s="72">
        <v>585.05999999999995</v>
      </c>
      <c r="DI1405" s="72">
        <v>727.94722681999997</v>
      </c>
      <c r="DJ1405" s="96">
        <v>1</v>
      </c>
      <c r="DK1405" s="72">
        <v>585.05999999999995</v>
      </c>
      <c r="DL1405" s="96">
        <v>1</v>
      </c>
      <c r="DM1405" s="72">
        <v>585.05999999999995</v>
      </c>
      <c r="DN1405" s="96">
        <v>0.72531657049999998</v>
      </c>
      <c r="DO1405" s="96">
        <v>3.3089E-2</v>
      </c>
      <c r="DP1405" s="72">
        <v>14.04</v>
      </c>
      <c r="DQ1405" s="72">
        <v>571.02</v>
      </c>
      <c r="DR1405" t="s">
        <v>963</v>
      </c>
      <c r="DT1405" t="s">
        <v>904</v>
      </c>
    </row>
    <row r="1406" spans="1:124" x14ac:dyDescent="0.3">
      <c r="A1406" t="s">
        <v>627</v>
      </c>
      <c r="B1406">
        <v>24850</v>
      </c>
      <c r="C1406" s="95">
        <v>6900</v>
      </c>
      <c r="D1406" s="95">
        <v>29973193</v>
      </c>
      <c r="E1406" s="95">
        <v>6451</v>
      </c>
      <c r="F1406" s="95">
        <v>20172837</v>
      </c>
      <c r="G1406" s="95">
        <v>1357</v>
      </c>
      <c r="H1406" s="95">
        <v>3634822</v>
      </c>
      <c r="I1406" s="95">
        <v>1115</v>
      </c>
      <c r="J1406" s="95">
        <v>3619154</v>
      </c>
      <c r="K1406" s="95">
        <v>6293</v>
      </c>
      <c r="L1406" s="95">
        <v>30572106</v>
      </c>
      <c r="M1406" s="95">
        <v>5804</v>
      </c>
      <c r="N1406" s="95">
        <v>19626212</v>
      </c>
      <c r="O1406" s="95">
        <v>1407</v>
      </c>
      <c r="P1406" s="95">
        <v>4097518</v>
      </c>
      <c r="Q1406" s="95">
        <v>1157</v>
      </c>
      <c r="R1406" s="95">
        <v>3953676</v>
      </c>
      <c r="S1406" s="95">
        <v>5929</v>
      </c>
      <c r="T1406" s="95">
        <v>31079301</v>
      </c>
      <c r="U1406" s="95">
        <v>5378</v>
      </c>
      <c r="V1406" s="95">
        <v>19955405</v>
      </c>
      <c r="W1406" s="95">
        <v>1451</v>
      </c>
      <c r="X1406" s="95">
        <v>5070952</v>
      </c>
      <c r="Y1406" s="95">
        <v>1175</v>
      </c>
      <c r="Z1406" s="95">
        <v>4563457</v>
      </c>
      <c r="AA1406" s="95">
        <v>5680</v>
      </c>
      <c r="AB1406" s="95">
        <v>22584633</v>
      </c>
      <c r="AC1406" s="95">
        <v>5090</v>
      </c>
      <c r="AD1406" s="95">
        <v>17749504</v>
      </c>
      <c r="AE1406" s="95">
        <v>1460</v>
      </c>
      <c r="AF1406" s="95">
        <v>4638957</v>
      </c>
      <c r="AG1406" s="95">
        <v>1190</v>
      </c>
      <c r="AH1406" s="95">
        <v>4699971</v>
      </c>
      <c r="AI1406" s="95">
        <v>5295</v>
      </c>
      <c r="AJ1406" s="95">
        <v>20195859.34</v>
      </c>
      <c r="AK1406" s="95">
        <v>4647</v>
      </c>
      <c r="AL1406" s="95">
        <v>16292009.24</v>
      </c>
      <c r="AM1406" s="95">
        <v>1488</v>
      </c>
      <c r="AN1406" s="95">
        <v>4616045.93</v>
      </c>
      <c r="AO1406" s="95">
        <v>1214</v>
      </c>
      <c r="AP1406" s="95">
        <v>4565557.8899999997</v>
      </c>
      <c r="AQ1406" s="72">
        <v>339.19</v>
      </c>
      <c r="AR1406" s="72">
        <v>262.05</v>
      </c>
      <c r="AS1406" s="72">
        <v>601.24</v>
      </c>
      <c r="AT1406" s="95">
        <v>33608015</v>
      </c>
      <c r="AU1406" s="95">
        <v>23791991</v>
      </c>
      <c r="AV1406" s="95">
        <v>8257</v>
      </c>
      <c r="AW1406" s="95">
        <v>7566</v>
      </c>
      <c r="AX1406" s="72">
        <v>375.21</v>
      </c>
      <c r="AY1406" s="72">
        <v>282.29000000000002</v>
      </c>
      <c r="AZ1406" s="72">
        <v>657.5</v>
      </c>
      <c r="BA1406" s="95">
        <v>34669624</v>
      </c>
      <c r="BB1406" s="95">
        <v>23579888</v>
      </c>
      <c r="BC1406" s="95">
        <v>7700</v>
      </c>
      <c r="BD1406" s="95">
        <v>6961</v>
      </c>
      <c r="BE1406" s="72">
        <v>408.2</v>
      </c>
      <c r="BF1406" s="72">
        <v>311.8</v>
      </c>
      <c r="BG1406" s="72">
        <v>720</v>
      </c>
      <c r="BH1406" s="95">
        <v>36150253</v>
      </c>
      <c r="BI1406" s="95">
        <v>24518862</v>
      </c>
      <c r="BJ1406" s="95">
        <v>7380</v>
      </c>
      <c r="BK1406" s="95">
        <v>6553</v>
      </c>
      <c r="BL1406" s="72">
        <v>317.74</v>
      </c>
      <c r="BM1406" s="72">
        <v>297.89999999999998</v>
      </c>
      <c r="BN1406" s="72">
        <v>615.64</v>
      </c>
      <c r="BO1406" s="95">
        <v>27223590</v>
      </c>
      <c r="BP1406" s="95">
        <v>22449475</v>
      </c>
      <c r="BQ1406" s="95">
        <v>7140</v>
      </c>
      <c r="BR1406" s="95">
        <v>6280</v>
      </c>
      <c r="BS1406" s="72">
        <v>304.83</v>
      </c>
      <c r="BT1406" s="72">
        <v>296.56</v>
      </c>
      <c r="BU1406" s="72">
        <v>601.39</v>
      </c>
      <c r="BV1406" s="95">
        <v>24811905.27</v>
      </c>
      <c r="BW1406" s="95">
        <v>20857567.129999999</v>
      </c>
      <c r="BX1406" s="95">
        <v>6783</v>
      </c>
      <c r="BY1406" s="95">
        <v>5861</v>
      </c>
      <c r="BZ1406" s="95">
        <v>7928</v>
      </c>
      <c r="CA1406" s="95">
        <v>7344</v>
      </c>
      <c r="CB1406" s="95">
        <v>6981</v>
      </c>
      <c r="CC1406" s="95">
        <v>6732</v>
      </c>
      <c r="CD1406" s="95">
        <v>6332</v>
      </c>
      <c r="CE1406" s="72">
        <v>650.75523149000003</v>
      </c>
      <c r="CF1406" s="72">
        <v>676.59346364999999</v>
      </c>
      <c r="CG1406" s="72">
        <v>712.40329333</v>
      </c>
      <c r="CH1406" s="72">
        <v>716.50152150999998</v>
      </c>
      <c r="CI1406" s="72">
        <v>731.52548966999996</v>
      </c>
      <c r="CJ1406" s="96">
        <v>0.92391112799999997</v>
      </c>
      <c r="CK1406" s="96">
        <v>0.97178000580000001</v>
      </c>
      <c r="CL1406" s="96">
        <v>1.0106634917999999</v>
      </c>
      <c r="CM1406" s="96">
        <v>0.85923055500000001</v>
      </c>
      <c r="CN1406" s="96">
        <v>0.82210395739999997</v>
      </c>
      <c r="CO1406" s="96">
        <v>0.8786325975</v>
      </c>
      <c r="CP1406" s="96">
        <v>1.0442792929</v>
      </c>
      <c r="CQ1406" s="96">
        <v>0.99584056389999998</v>
      </c>
      <c r="CR1406" s="96">
        <v>1.0486408986</v>
      </c>
      <c r="CS1406" s="95">
        <v>7235</v>
      </c>
      <c r="CT1406" s="95">
        <v>6859</v>
      </c>
      <c r="CU1406" s="95">
        <v>6488</v>
      </c>
      <c r="CV1406" s="95">
        <v>6248</v>
      </c>
      <c r="CW1406" s="95">
        <v>5829</v>
      </c>
      <c r="CX1406" s="96">
        <v>0.85305840899999996</v>
      </c>
      <c r="CY1406" s="96">
        <v>0.86872049799999995</v>
      </c>
      <c r="CZ1406" s="96">
        <v>0.89203357500000002</v>
      </c>
      <c r="DA1406" s="96">
        <v>0.89226698400000004</v>
      </c>
      <c r="DB1406" s="96">
        <v>0.89250858899999996</v>
      </c>
      <c r="DC1406">
        <v>2013</v>
      </c>
      <c r="DD1406" s="6">
        <v>6644.2</v>
      </c>
      <c r="DE1406" s="96">
        <v>2.9330648999999999E-3</v>
      </c>
      <c r="DF1406" s="72">
        <v>802.98</v>
      </c>
      <c r="DG1406" s="96">
        <v>1</v>
      </c>
      <c r="DH1406" s="72">
        <v>802.98</v>
      </c>
      <c r="DI1406" s="72">
        <v>797.45058263999999</v>
      </c>
      <c r="DJ1406" s="96">
        <v>1</v>
      </c>
      <c r="DK1406" s="72">
        <v>802.98</v>
      </c>
      <c r="DL1406" s="96">
        <v>1</v>
      </c>
      <c r="DM1406" s="72">
        <v>802.98</v>
      </c>
      <c r="DN1406" s="96">
        <v>1</v>
      </c>
      <c r="DO1406" s="96">
        <v>1.0951000000000001E-2</v>
      </c>
      <c r="DP1406" s="72">
        <v>8.7899999999999991</v>
      </c>
      <c r="DQ1406" s="72">
        <v>794.19</v>
      </c>
      <c r="DR1406" t="s">
        <v>627</v>
      </c>
      <c r="DT1406" t="s">
        <v>904</v>
      </c>
    </row>
    <row r="1407" spans="1:124" x14ac:dyDescent="0.3">
      <c r="A1407" t="s">
        <v>964</v>
      </c>
      <c r="B1407">
        <v>24860</v>
      </c>
      <c r="C1407" s="95">
        <v>1903</v>
      </c>
      <c r="D1407" s="95">
        <v>6899138</v>
      </c>
      <c r="E1407" s="95">
        <v>1860</v>
      </c>
      <c r="F1407" s="95">
        <v>5468931</v>
      </c>
      <c r="G1407" s="95">
        <v>230</v>
      </c>
      <c r="H1407" s="95">
        <v>517146</v>
      </c>
      <c r="I1407" s="95">
        <v>206</v>
      </c>
      <c r="J1407" s="95">
        <v>630342</v>
      </c>
      <c r="K1407" s="95">
        <v>1815</v>
      </c>
      <c r="L1407" s="95">
        <v>6789673</v>
      </c>
      <c r="M1407" s="95">
        <v>1764</v>
      </c>
      <c r="N1407" s="95">
        <v>5722534</v>
      </c>
      <c r="O1407" s="95">
        <v>234</v>
      </c>
      <c r="P1407" s="95">
        <v>7947047</v>
      </c>
      <c r="Q1407" s="95">
        <v>208</v>
      </c>
      <c r="R1407" s="95">
        <v>775916</v>
      </c>
      <c r="S1407" s="95">
        <v>1756</v>
      </c>
      <c r="T1407" s="95">
        <v>6701417</v>
      </c>
      <c r="U1407" s="95">
        <v>1694</v>
      </c>
      <c r="V1407" s="95">
        <v>5953191</v>
      </c>
      <c r="W1407" s="95">
        <v>231</v>
      </c>
      <c r="X1407" s="95">
        <v>912426</v>
      </c>
      <c r="Y1407" s="95">
        <v>203</v>
      </c>
      <c r="Z1407" s="95">
        <v>759568</v>
      </c>
      <c r="AA1407" s="95">
        <v>1686</v>
      </c>
      <c r="AB1407" s="95">
        <v>6523631</v>
      </c>
      <c r="AC1407" s="95">
        <v>1617</v>
      </c>
      <c r="AD1407" s="95">
        <v>6345840</v>
      </c>
      <c r="AE1407" s="95">
        <v>205</v>
      </c>
      <c r="AF1407" s="95">
        <v>751773</v>
      </c>
      <c r="AG1407" s="95">
        <v>181</v>
      </c>
      <c r="AH1407" s="95">
        <v>992935</v>
      </c>
      <c r="AI1407" s="95">
        <v>1569</v>
      </c>
      <c r="AJ1407" s="95">
        <v>6275140.8700000001</v>
      </c>
      <c r="AK1407" s="95">
        <v>1495</v>
      </c>
      <c r="AL1407" s="95">
        <v>5837140.7400000002</v>
      </c>
      <c r="AM1407" s="95">
        <v>203</v>
      </c>
      <c r="AN1407" s="95">
        <v>926824.41</v>
      </c>
      <c r="AO1407" s="95">
        <v>176</v>
      </c>
      <c r="AP1407" s="95">
        <v>916563.89</v>
      </c>
      <c r="AQ1407" s="72">
        <v>289.74</v>
      </c>
      <c r="AR1407" s="72">
        <v>246.02</v>
      </c>
      <c r="AS1407" s="72">
        <v>535.76</v>
      </c>
      <c r="AT1407" s="95">
        <v>7416284</v>
      </c>
      <c r="AU1407" s="95">
        <v>6099273</v>
      </c>
      <c r="AV1407" s="95">
        <v>2133</v>
      </c>
      <c r="AW1407" s="95">
        <v>2066</v>
      </c>
      <c r="AX1407" s="72">
        <v>599.35</v>
      </c>
      <c r="AY1407" s="72">
        <v>274.61</v>
      </c>
      <c r="AZ1407" s="72">
        <v>873.96</v>
      </c>
      <c r="BA1407" s="95">
        <v>14736720</v>
      </c>
      <c r="BB1407" s="95">
        <v>6498450</v>
      </c>
      <c r="BC1407" s="95">
        <v>2049</v>
      </c>
      <c r="BD1407" s="95">
        <v>1972</v>
      </c>
      <c r="BE1407" s="72">
        <v>319.32</v>
      </c>
      <c r="BF1407" s="72">
        <v>294.88</v>
      </c>
      <c r="BG1407" s="72">
        <v>614.20000000000005</v>
      </c>
      <c r="BH1407" s="95">
        <v>7613843</v>
      </c>
      <c r="BI1407" s="95">
        <v>6712759</v>
      </c>
      <c r="BJ1407" s="95">
        <v>1987</v>
      </c>
      <c r="BK1407" s="95">
        <v>1897</v>
      </c>
      <c r="BL1407" s="72">
        <v>320.62</v>
      </c>
      <c r="BM1407" s="72">
        <v>340.14</v>
      </c>
      <c r="BN1407" s="72">
        <v>660.76</v>
      </c>
      <c r="BO1407" s="95">
        <v>7275404</v>
      </c>
      <c r="BP1407" s="95">
        <v>7338775</v>
      </c>
      <c r="BQ1407" s="95">
        <v>1891</v>
      </c>
      <c r="BR1407" s="95">
        <v>1798</v>
      </c>
      <c r="BS1407" s="72">
        <v>338.69</v>
      </c>
      <c r="BT1407" s="72">
        <v>336.81</v>
      </c>
      <c r="BU1407" s="72">
        <v>675.5</v>
      </c>
      <c r="BV1407" s="95">
        <v>7201965.2800000003</v>
      </c>
      <c r="BW1407" s="95">
        <v>6753704.6299999999</v>
      </c>
      <c r="BX1407" s="95">
        <v>1772</v>
      </c>
      <c r="BY1407" s="95">
        <v>1671</v>
      </c>
      <c r="BZ1407" s="95">
        <v>2101</v>
      </c>
      <c r="CA1407" s="95">
        <v>2012</v>
      </c>
      <c r="CB1407" s="95">
        <v>1944</v>
      </c>
      <c r="CC1407" s="95">
        <v>1847</v>
      </c>
      <c r="CD1407" s="95">
        <v>1723</v>
      </c>
      <c r="CE1407" s="72">
        <v>650.75523149000003</v>
      </c>
      <c r="CF1407" s="72">
        <v>676.59346364999999</v>
      </c>
      <c r="CG1407" s="72">
        <v>712.40329333</v>
      </c>
      <c r="CH1407" s="72">
        <v>716.50152150999998</v>
      </c>
      <c r="CI1407" s="72">
        <v>731.52548966999996</v>
      </c>
      <c r="CJ1407" s="96">
        <v>0.82328957810000003</v>
      </c>
      <c r="CK1407" s="96">
        <v>1.2917062416</v>
      </c>
      <c r="CL1407" s="96">
        <v>0.86215210649999996</v>
      </c>
      <c r="CM1407" s="96">
        <v>0.92220320570000003</v>
      </c>
      <c r="CN1407" s="96">
        <v>0.92341279909999996</v>
      </c>
      <c r="CO1407" s="96">
        <v>0.8350073429</v>
      </c>
      <c r="CP1407" s="96">
        <v>1.1551428791</v>
      </c>
      <c r="CQ1407" s="96">
        <v>0.99584056389999998</v>
      </c>
      <c r="CR1407" s="96">
        <v>1.1599675249000001</v>
      </c>
      <c r="CS1407" s="95">
        <v>1946</v>
      </c>
      <c r="CT1407" s="95">
        <v>1877</v>
      </c>
      <c r="CU1407" s="95">
        <v>1785</v>
      </c>
      <c r="CV1407" s="95">
        <v>1734</v>
      </c>
      <c r="CW1407" s="95">
        <v>1619</v>
      </c>
      <c r="CX1407" s="96">
        <v>0.81572612200000005</v>
      </c>
      <c r="CY1407" s="96">
        <v>0.83945508999999996</v>
      </c>
      <c r="CZ1407" s="96">
        <v>0.851987359</v>
      </c>
      <c r="DA1407" s="96">
        <v>0.83836740200000004</v>
      </c>
      <c r="DB1407" s="96">
        <v>0.83070664100000002</v>
      </c>
      <c r="DC1407">
        <v>2013</v>
      </c>
      <c r="DD1407" s="6">
        <v>1880.8</v>
      </c>
      <c r="DE1407" s="96">
        <v>1.8789289000000001E-3</v>
      </c>
      <c r="DF1407" s="72">
        <v>889.17</v>
      </c>
      <c r="DG1407" s="96">
        <v>1</v>
      </c>
      <c r="DH1407" s="72">
        <v>889.17</v>
      </c>
      <c r="DI1407" s="72">
        <v>727.94722681999997</v>
      </c>
      <c r="DJ1407" s="96">
        <v>1</v>
      </c>
      <c r="DK1407" s="72">
        <v>889.17</v>
      </c>
      <c r="DL1407" s="96">
        <v>1</v>
      </c>
      <c r="DM1407" s="72">
        <v>889.17</v>
      </c>
      <c r="DN1407" s="96">
        <v>1</v>
      </c>
      <c r="DO1407" s="96">
        <v>6.8849999999999996E-3</v>
      </c>
      <c r="DP1407" s="72">
        <v>6.12</v>
      </c>
      <c r="DQ1407" s="72">
        <v>883.05</v>
      </c>
      <c r="DR1407" t="s">
        <v>964</v>
      </c>
      <c r="DT1407" t="s">
        <v>904</v>
      </c>
    </row>
    <row r="1408" spans="1:124" x14ac:dyDescent="0.3">
      <c r="A1408" t="s">
        <v>217</v>
      </c>
      <c r="B1408">
        <v>25000</v>
      </c>
      <c r="C1408" s="95">
        <v>4918</v>
      </c>
      <c r="D1408" s="95">
        <v>25782917</v>
      </c>
      <c r="E1408" s="95">
        <v>4766</v>
      </c>
      <c r="F1408" s="95">
        <v>18569916</v>
      </c>
      <c r="G1408" s="95">
        <v>1327</v>
      </c>
      <c r="H1408" s="95">
        <v>5997317</v>
      </c>
      <c r="I1408" s="95">
        <v>1265</v>
      </c>
      <c r="J1408" s="95">
        <v>5042338</v>
      </c>
      <c r="K1408" s="95">
        <v>5014</v>
      </c>
      <c r="L1408" s="95">
        <v>26674784</v>
      </c>
      <c r="M1408" s="95">
        <v>4851</v>
      </c>
      <c r="N1408" s="95">
        <v>20529664</v>
      </c>
      <c r="O1408" s="95">
        <v>1383</v>
      </c>
      <c r="P1408" s="95">
        <v>5985849</v>
      </c>
      <c r="Q1408" s="95">
        <v>1322</v>
      </c>
      <c r="R1408" s="95">
        <v>5305266</v>
      </c>
      <c r="S1408" s="95">
        <v>4964</v>
      </c>
      <c r="T1408" s="95">
        <v>26058572</v>
      </c>
      <c r="U1408" s="95">
        <v>4793</v>
      </c>
      <c r="V1408" s="95">
        <v>20987554</v>
      </c>
      <c r="W1408" s="95">
        <v>1393</v>
      </c>
      <c r="X1408" s="95">
        <v>6727512</v>
      </c>
      <c r="Y1408" s="95">
        <v>1312</v>
      </c>
      <c r="Z1408" s="95">
        <v>5630731</v>
      </c>
      <c r="AA1408" s="95">
        <v>4841</v>
      </c>
      <c r="AB1408" s="95">
        <v>23949144</v>
      </c>
      <c r="AC1408" s="95">
        <v>4650</v>
      </c>
      <c r="AD1408" s="95">
        <v>22418389</v>
      </c>
      <c r="AE1408" s="95">
        <v>1370</v>
      </c>
      <c r="AF1408" s="95">
        <v>6175097</v>
      </c>
      <c r="AG1408" s="95">
        <v>1304</v>
      </c>
      <c r="AH1408" s="95">
        <v>5722708</v>
      </c>
      <c r="AI1408" s="95">
        <v>4760</v>
      </c>
      <c r="AJ1408" s="95">
        <v>27043381.109999999</v>
      </c>
      <c r="AK1408" s="95">
        <v>4555</v>
      </c>
      <c r="AL1408" s="95">
        <v>21949110.050000001</v>
      </c>
      <c r="AM1408" s="95">
        <v>1351</v>
      </c>
      <c r="AN1408" s="95">
        <v>4898972</v>
      </c>
      <c r="AO1408" s="95">
        <v>1281</v>
      </c>
      <c r="AP1408" s="95">
        <v>5583103</v>
      </c>
      <c r="AQ1408" s="72">
        <v>424.08</v>
      </c>
      <c r="AR1408" s="72">
        <v>326.26</v>
      </c>
      <c r="AS1408" s="72">
        <v>750.34</v>
      </c>
      <c r="AT1408" s="95">
        <v>31780234</v>
      </c>
      <c r="AU1408" s="95">
        <v>23612254</v>
      </c>
      <c r="AV1408" s="95">
        <v>6245</v>
      </c>
      <c r="AW1408" s="95">
        <v>6031</v>
      </c>
      <c r="AX1408" s="72">
        <v>425.47</v>
      </c>
      <c r="AY1408" s="72">
        <v>348.76</v>
      </c>
      <c r="AZ1408" s="72">
        <v>774.23</v>
      </c>
      <c r="BA1408" s="95">
        <v>32660633</v>
      </c>
      <c r="BB1408" s="95">
        <v>25834930</v>
      </c>
      <c r="BC1408" s="95">
        <v>6397</v>
      </c>
      <c r="BD1408" s="95">
        <v>6173</v>
      </c>
      <c r="BE1408" s="72">
        <v>429.79</v>
      </c>
      <c r="BF1408" s="72">
        <v>363.34</v>
      </c>
      <c r="BG1408" s="72">
        <v>793.13</v>
      </c>
      <c r="BH1408" s="95">
        <v>32786084</v>
      </c>
      <c r="BI1408" s="95">
        <v>26618285</v>
      </c>
      <c r="BJ1408" s="95">
        <v>6357</v>
      </c>
      <c r="BK1408" s="95">
        <v>6105</v>
      </c>
      <c r="BL1408" s="72">
        <v>404.18</v>
      </c>
      <c r="BM1408" s="72">
        <v>393.87</v>
      </c>
      <c r="BN1408" s="72">
        <v>798.05</v>
      </c>
      <c r="BO1408" s="95">
        <v>30124241</v>
      </c>
      <c r="BP1408" s="95">
        <v>28141097</v>
      </c>
      <c r="BQ1408" s="95">
        <v>6211</v>
      </c>
      <c r="BR1408" s="95">
        <v>5954</v>
      </c>
      <c r="BS1408" s="72">
        <v>435.59</v>
      </c>
      <c r="BT1408" s="72">
        <v>393.14</v>
      </c>
      <c r="BU1408" s="72">
        <v>828.73</v>
      </c>
      <c r="BV1408" s="95">
        <v>31942353.109999999</v>
      </c>
      <c r="BW1408" s="95">
        <v>27532213.050000001</v>
      </c>
      <c r="BX1408" s="95">
        <v>6111</v>
      </c>
      <c r="BY1408" s="95">
        <v>5836</v>
      </c>
      <c r="BZ1408" s="95">
        <v>6143</v>
      </c>
      <c r="CA1408" s="95">
        <v>6289</v>
      </c>
      <c r="CB1408" s="95">
        <v>6236</v>
      </c>
      <c r="CC1408" s="95">
        <v>6089</v>
      </c>
      <c r="CD1408" s="95">
        <v>5976</v>
      </c>
      <c r="CE1408" s="72">
        <v>650.75523149000003</v>
      </c>
      <c r="CF1408" s="72">
        <v>676.59346364999999</v>
      </c>
      <c r="CG1408" s="72">
        <v>712.40329333</v>
      </c>
      <c r="CH1408" s="72">
        <v>716.50152150999998</v>
      </c>
      <c r="CI1408" s="72">
        <v>731.52548966999996</v>
      </c>
      <c r="CJ1408" s="96">
        <v>1.1530295319999999</v>
      </c>
      <c r="CK1408" s="96">
        <v>1.1443060591000001</v>
      </c>
      <c r="CL1408" s="96">
        <v>1.1133160212</v>
      </c>
      <c r="CM1408" s="96">
        <v>1.1138148016</v>
      </c>
      <c r="CN1408" s="96">
        <v>1.1328791842999999</v>
      </c>
      <c r="CO1408" s="96">
        <v>0.95186460399999995</v>
      </c>
      <c r="CP1408" s="96">
        <v>1.1886870410000001</v>
      </c>
      <c r="CQ1408" s="96">
        <v>0.99584056389999998</v>
      </c>
      <c r="CR1408" s="96">
        <v>1.1936517896000001</v>
      </c>
      <c r="CS1408" s="95">
        <v>5951</v>
      </c>
      <c r="CT1408" s="95">
        <v>6096</v>
      </c>
      <c r="CU1408" s="95">
        <v>5991</v>
      </c>
      <c r="CV1408" s="95">
        <v>5821</v>
      </c>
      <c r="CW1408" s="95">
        <v>5679</v>
      </c>
      <c r="CX1408" s="96">
        <v>0.93654069299999998</v>
      </c>
      <c r="CY1408" s="96">
        <v>0.94199808200000001</v>
      </c>
      <c r="CZ1408" s="96">
        <v>0.95915219299999999</v>
      </c>
      <c r="DA1408" s="96">
        <v>0.96410560499999998</v>
      </c>
      <c r="DB1408" s="96">
        <v>0.95827842699999999</v>
      </c>
      <c r="DC1408">
        <v>2013</v>
      </c>
      <c r="DD1408" s="6">
        <v>6019.8</v>
      </c>
      <c r="DE1408" s="96">
        <v>1.4248511E-3</v>
      </c>
      <c r="DF1408" s="72">
        <v>915.41</v>
      </c>
      <c r="DG1408" s="96">
        <v>1</v>
      </c>
      <c r="DH1408" s="72">
        <v>915.41</v>
      </c>
      <c r="DI1408" s="72">
        <v>805.43834298000002</v>
      </c>
      <c r="DJ1408" s="96">
        <v>1</v>
      </c>
      <c r="DK1408" s="72">
        <v>915.41</v>
      </c>
      <c r="DL1408" s="96">
        <v>1</v>
      </c>
      <c r="DM1408" s="72">
        <v>915.41</v>
      </c>
      <c r="DN1408" s="96">
        <v>1</v>
      </c>
      <c r="DO1408" s="96">
        <v>4.3940000000000003E-3</v>
      </c>
      <c r="DP1408" s="72">
        <v>4.0199999999999996</v>
      </c>
      <c r="DQ1408" s="72">
        <v>911.39</v>
      </c>
      <c r="DR1408" t="s">
        <v>217</v>
      </c>
      <c r="DT1408" t="s">
        <v>137</v>
      </c>
    </row>
    <row r="1409" spans="1:124" x14ac:dyDescent="0.3">
      <c r="A1409" t="s">
        <v>965</v>
      </c>
      <c r="B1409">
        <v>25010</v>
      </c>
      <c r="C1409" s="95">
        <v>4914</v>
      </c>
      <c r="D1409" s="95">
        <v>23673980</v>
      </c>
      <c r="E1409" s="95">
        <v>4782</v>
      </c>
      <c r="F1409" s="95">
        <v>18526937</v>
      </c>
      <c r="G1409" s="95">
        <v>2189</v>
      </c>
      <c r="H1409" s="95">
        <v>6930653</v>
      </c>
      <c r="I1409" s="95">
        <v>2047</v>
      </c>
      <c r="J1409" s="95">
        <v>7952856</v>
      </c>
      <c r="K1409" s="95">
        <v>5217</v>
      </c>
      <c r="L1409" s="95">
        <v>24117926</v>
      </c>
      <c r="M1409" s="95">
        <v>5060</v>
      </c>
      <c r="N1409" s="95">
        <v>20132660</v>
      </c>
      <c r="O1409" s="95">
        <v>2262</v>
      </c>
      <c r="P1409" s="95">
        <v>6531405</v>
      </c>
      <c r="Q1409" s="95">
        <v>2105</v>
      </c>
      <c r="R1409" s="95">
        <v>8383837</v>
      </c>
      <c r="S1409" s="95">
        <v>5432</v>
      </c>
      <c r="T1409" s="95">
        <v>25396507</v>
      </c>
      <c r="U1409" s="95">
        <v>5268</v>
      </c>
      <c r="V1409" s="95">
        <v>20332718</v>
      </c>
      <c r="W1409" s="95">
        <v>2231</v>
      </c>
      <c r="X1409" s="95">
        <v>7810958</v>
      </c>
      <c r="Y1409" s="95">
        <v>2075</v>
      </c>
      <c r="Z1409" s="95">
        <v>8811213</v>
      </c>
      <c r="AA1409" s="95">
        <v>5533</v>
      </c>
      <c r="AB1409" s="95">
        <v>24174151</v>
      </c>
      <c r="AC1409" s="95">
        <v>5355</v>
      </c>
      <c r="AD1409" s="95">
        <v>22631461</v>
      </c>
      <c r="AE1409" s="95">
        <v>2284</v>
      </c>
      <c r="AF1409" s="95">
        <v>7721591</v>
      </c>
      <c r="AG1409" s="95">
        <v>2138</v>
      </c>
      <c r="AH1409" s="95">
        <v>9444776</v>
      </c>
      <c r="AI1409" s="95">
        <v>5605</v>
      </c>
      <c r="AJ1409" s="95">
        <v>23692331</v>
      </c>
      <c r="AK1409" s="95">
        <v>5415</v>
      </c>
      <c r="AL1409" s="95">
        <v>24575073</v>
      </c>
      <c r="AM1409" s="95">
        <v>2307</v>
      </c>
      <c r="AN1409" s="95">
        <v>8074563</v>
      </c>
      <c r="AO1409" s="95">
        <v>2167</v>
      </c>
      <c r="AP1409" s="95">
        <v>10571069</v>
      </c>
      <c r="AQ1409" s="72">
        <v>359.06</v>
      </c>
      <c r="AR1409" s="72">
        <v>323.13</v>
      </c>
      <c r="AS1409" s="72">
        <v>682.19</v>
      </c>
      <c r="AT1409" s="95">
        <v>30604633</v>
      </c>
      <c r="AU1409" s="95">
        <v>26479793</v>
      </c>
      <c r="AV1409" s="95">
        <v>7103</v>
      </c>
      <c r="AW1409" s="95">
        <v>6829</v>
      </c>
      <c r="AX1409" s="72">
        <v>341.5</v>
      </c>
      <c r="AY1409" s="72">
        <v>331.66</v>
      </c>
      <c r="AZ1409" s="72">
        <v>673.16</v>
      </c>
      <c r="BA1409" s="95">
        <v>30649331</v>
      </c>
      <c r="BB1409" s="95">
        <v>28516497</v>
      </c>
      <c r="BC1409" s="95">
        <v>7479</v>
      </c>
      <c r="BD1409" s="95">
        <v>7165</v>
      </c>
      <c r="BE1409" s="72">
        <v>361.12</v>
      </c>
      <c r="BF1409" s="72">
        <v>330.75</v>
      </c>
      <c r="BG1409" s="72">
        <v>691.87</v>
      </c>
      <c r="BH1409" s="95">
        <v>33207465</v>
      </c>
      <c r="BI1409" s="95">
        <v>29143931</v>
      </c>
      <c r="BJ1409" s="95">
        <v>7663</v>
      </c>
      <c r="BK1409" s="95">
        <v>7343</v>
      </c>
      <c r="BL1409" s="72">
        <v>340.03</v>
      </c>
      <c r="BM1409" s="72">
        <v>356.74</v>
      </c>
      <c r="BN1409" s="72">
        <v>696.77</v>
      </c>
      <c r="BO1409" s="95">
        <v>31895742</v>
      </c>
      <c r="BP1409" s="95">
        <v>32076237</v>
      </c>
      <c r="BQ1409" s="95">
        <v>7817</v>
      </c>
      <c r="BR1409" s="95">
        <v>7493</v>
      </c>
      <c r="BS1409" s="72">
        <v>334.59</v>
      </c>
      <c r="BT1409" s="72">
        <v>386.29</v>
      </c>
      <c r="BU1409" s="72">
        <v>720.88</v>
      </c>
      <c r="BV1409" s="95">
        <v>31766894</v>
      </c>
      <c r="BW1409" s="95">
        <v>35146142</v>
      </c>
      <c r="BX1409" s="95">
        <v>7912</v>
      </c>
      <c r="BY1409" s="95">
        <v>7582</v>
      </c>
      <c r="BZ1409" s="95">
        <v>6972</v>
      </c>
      <c r="CA1409" s="95">
        <v>7327</v>
      </c>
      <c r="CB1409" s="95">
        <v>7509</v>
      </c>
      <c r="CC1409" s="95">
        <v>7663</v>
      </c>
      <c r="CD1409" s="95">
        <v>7751</v>
      </c>
      <c r="CE1409" s="72">
        <v>650.75523149000003</v>
      </c>
      <c r="CF1409" s="72">
        <v>676.59346364999999</v>
      </c>
      <c r="CG1409" s="72">
        <v>712.40329333</v>
      </c>
      <c r="CH1409" s="72">
        <v>716.50152150999998</v>
      </c>
      <c r="CI1409" s="72">
        <v>731.52548966999996</v>
      </c>
      <c r="CJ1409" s="96">
        <v>1.0483050569000001</v>
      </c>
      <c r="CK1409" s="96">
        <v>0.99492536679999999</v>
      </c>
      <c r="CL1409" s="96">
        <v>0.97117743059999995</v>
      </c>
      <c r="CM1409" s="96">
        <v>0.97246129849999996</v>
      </c>
      <c r="CN1409" s="96">
        <v>0.9854475479</v>
      </c>
      <c r="CO1409" s="96">
        <v>0.99952463349999998</v>
      </c>
      <c r="CP1409" s="96">
        <v>0.99493629949999995</v>
      </c>
      <c r="CQ1409" s="96">
        <v>0.99584056389999998</v>
      </c>
      <c r="CR1409" s="96">
        <v>0.99909181599999997</v>
      </c>
      <c r="CS1409" s="95">
        <v>6901</v>
      </c>
      <c r="CT1409" s="95">
        <v>7364</v>
      </c>
      <c r="CU1409" s="95">
        <v>7457</v>
      </c>
      <c r="CV1409" s="95">
        <v>7526</v>
      </c>
      <c r="CW1409" s="95">
        <v>7593</v>
      </c>
      <c r="CX1409" s="96">
        <v>0.98016100900000003</v>
      </c>
      <c r="CY1409" s="96">
        <v>0.99113495799999995</v>
      </c>
      <c r="CZ1409" s="96">
        <v>0.99794431800000005</v>
      </c>
      <c r="DA1409" s="96">
        <v>0.99705422899999996</v>
      </c>
      <c r="DB1409" s="96">
        <v>1.029260788</v>
      </c>
      <c r="DC1409">
        <v>2013</v>
      </c>
      <c r="DD1409" s="6">
        <v>7282.4</v>
      </c>
      <c r="DE1409" s="96">
        <v>1.3448948E-3</v>
      </c>
      <c r="DF1409" s="72">
        <v>766.26</v>
      </c>
      <c r="DG1409" s="96">
        <v>1</v>
      </c>
      <c r="DH1409" s="72">
        <v>766.26</v>
      </c>
      <c r="DI1409" s="72">
        <v>805.43834298000002</v>
      </c>
      <c r="DJ1409" s="96">
        <v>1</v>
      </c>
      <c r="DK1409" s="72">
        <v>766.26</v>
      </c>
      <c r="DL1409" s="96">
        <v>1</v>
      </c>
      <c r="DM1409" s="72">
        <v>766.26</v>
      </c>
      <c r="DN1409" s="96">
        <v>1</v>
      </c>
      <c r="DO1409" s="96">
        <v>3.6649999999999999E-3</v>
      </c>
      <c r="DP1409" s="72">
        <v>2.81</v>
      </c>
      <c r="DQ1409" s="72">
        <v>763.45</v>
      </c>
      <c r="DR1409" t="s">
        <v>965</v>
      </c>
      <c r="DT1409" t="s">
        <v>137</v>
      </c>
    </row>
    <row r="1410" spans="1:124" x14ac:dyDescent="0.3">
      <c r="A1410" t="s">
        <v>966</v>
      </c>
      <c r="B1410">
        <v>25020</v>
      </c>
      <c r="C1410" s="95">
        <v>1773</v>
      </c>
      <c r="D1410" s="95">
        <v>8305692</v>
      </c>
      <c r="E1410" s="95">
        <v>1716</v>
      </c>
      <c r="F1410" s="95">
        <v>6395909</v>
      </c>
      <c r="G1410" s="95">
        <v>536</v>
      </c>
      <c r="H1410" s="95">
        <v>1634163</v>
      </c>
      <c r="I1410" s="95">
        <v>505</v>
      </c>
      <c r="J1410" s="95">
        <v>1341608</v>
      </c>
      <c r="K1410" s="95">
        <v>1766</v>
      </c>
      <c r="L1410" s="95">
        <v>9142287</v>
      </c>
      <c r="M1410" s="95">
        <v>1709</v>
      </c>
      <c r="N1410" s="95">
        <v>6789197</v>
      </c>
      <c r="O1410" s="95">
        <v>534</v>
      </c>
      <c r="P1410" s="95">
        <v>1445660</v>
      </c>
      <c r="Q1410" s="95">
        <v>503</v>
      </c>
      <c r="R1410" s="95">
        <v>1380004</v>
      </c>
      <c r="S1410" s="95">
        <v>1765</v>
      </c>
      <c r="T1410" s="95">
        <v>9097723</v>
      </c>
      <c r="U1410" s="95">
        <v>1710</v>
      </c>
      <c r="V1410" s="95">
        <v>7319913</v>
      </c>
      <c r="W1410" s="95">
        <v>526</v>
      </c>
      <c r="X1410" s="95">
        <v>2202384</v>
      </c>
      <c r="Y1410" s="95">
        <v>489</v>
      </c>
      <c r="Z1410" s="95">
        <v>1626928</v>
      </c>
      <c r="AA1410" s="95">
        <v>1761</v>
      </c>
      <c r="AB1410" s="95">
        <v>7735596</v>
      </c>
      <c r="AC1410" s="95">
        <v>1697</v>
      </c>
      <c r="AD1410" s="95">
        <v>8164420</v>
      </c>
      <c r="AE1410" s="95">
        <v>524</v>
      </c>
      <c r="AF1410" s="95">
        <v>1514831</v>
      </c>
      <c r="AG1410" s="95">
        <v>486</v>
      </c>
      <c r="AH1410" s="95">
        <v>1734042</v>
      </c>
      <c r="AI1410" s="95">
        <v>1761</v>
      </c>
      <c r="AJ1410" s="95">
        <v>7486518</v>
      </c>
      <c r="AK1410" s="95">
        <v>1697</v>
      </c>
      <c r="AL1410" s="95">
        <v>7883686.1699999999</v>
      </c>
      <c r="AM1410" s="95">
        <v>509</v>
      </c>
      <c r="AN1410" s="95">
        <v>1742490</v>
      </c>
      <c r="AO1410" s="95">
        <v>479</v>
      </c>
      <c r="AP1410" s="95">
        <v>1790378</v>
      </c>
      <c r="AQ1410" s="72">
        <v>358.74</v>
      </c>
      <c r="AR1410" s="72">
        <v>290.32</v>
      </c>
      <c r="AS1410" s="72">
        <v>649.05999999999995</v>
      </c>
      <c r="AT1410" s="95">
        <v>9939855</v>
      </c>
      <c r="AU1410" s="95">
        <v>7737517</v>
      </c>
      <c r="AV1410" s="95">
        <v>2309</v>
      </c>
      <c r="AW1410" s="95">
        <v>2221</v>
      </c>
      <c r="AX1410" s="72">
        <v>383.62</v>
      </c>
      <c r="AY1410" s="72">
        <v>307.76</v>
      </c>
      <c r="AZ1410" s="72">
        <v>691.38</v>
      </c>
      <c r="BA1410" s="95">
        <v>10587947</v>
      </c>
      <c r="BB1410" s="95">
        <v>8169201</v>
      </c>
      <c r="BC1410" s="95">
        <v>2300</v>
      </c>
      <c r="BD1410" s="95">
        <v>2212</v>
      </c>
      <c r="BE1410" s="72">
        <v>411.03</v>
      </c>
      <c r="BF1410" s="72">
        <v>339.05</v>
      </c>
      <c r="BG1410" s="72">
        <v>750.08</v>
      </c>
      <c r="BH1410" s="95">
        <v>11300107</v>
      </c>
      <c r="BI1410" s="95">
        <v>8946841</v>
      </c>
      <c r="BJ1410" s="95">
        <v>2291</v>
      </c>
      <c r="BK1410" s="95">
        <v>2199</v>
      </c>
      <c r="BL1410" s="72">
        <v>337.36</v>
      </c>
      <c r="BM1410" s="72">
        <v>377.86</v>
      </c>
      <c r="BN1410" s="72">
        <v>715.22</v>
      </c>
      <c r="BO1410" s="95">
        <v>9250427</v>
      </c>
      <c r="BP1410" s="95">
        <v>9898462</v>
      </c>
      <c r="BQ1410" s="95">
        <v>2285</v>
      </c>
      <c r="BR1410" s="95">
        <v>2183</v>
      </c>
      <c r="BS1410" s="72">
        <v>338.8</v>
      </c>
      <c r="BT1410" s="72">
        <v>370.48</v>
      </c>
      <c r="BU1410" s="72">
        <v>709.28</v>
      </c>
      <c r="BV1410" s="95">
        <v>9229008</v>
      </c>
      <c r="BW1410" s="95">
        <v>9674064.1699999999</v>
      </c>
      <c r="BX1410" s="95">
        <v>2270</v>
      </c>
      <c r="BY1410" s="95">
        <v>2176</v>
      </c>
      <c r="BZ1410" s="95">
        <v>2267</v>
      </c>
      <c r="CA1410" s="95">
        <v>2257</v>
      </c>
      <c r="CB1410" s="95">
        <v>2247</v>
      </c>
      <c r="CC1410" s="95">
        <v>2237</v>
      </c>
      <c r="CD1410" s="95">
        <v>2224</v>
      </c>
      <c r="CE1410" s="72">
        <v>650.75523149000003</v>
      </c>
      <c r="CF1410" s="72">
        <v>676.59346364999999</v>
      </c>
      <c r="CG1410" s="72">
        <v>712.40329333</v>
      </c>
      <c r="CH1410" s="72">
        <v>716.50152150999998</v>
      </c>
      <c r="CI1410" s="72">
        <v>731.52548966999996</v>
      </c>
      <c r="CJ1410" s="96">
        <v>0.99739497830000001</v>
      </c>
      <c r="CK1410" s="96">
        <v>1.0218543884</v>
      </c>
      <c r="CL1410" s="96">
        <v>1.0528867665999999</v>
      </c>
      <c r="CM1410" s="96">
        <v>0.99821141830000004</v>
      </c>
      <c r="CN1410" s="96">
        <v>0.96959027399999997</v>
      </c>
      <c r="CO1410" s="96">
        <v>0.95585214240000005</v>
      </c>
      <c r="CP1410" s="96">
        <v>1.0545433969</v>
      </c>
      <c r="CQ1410" s="96">
        <v>0.99584056389999998</v>
      </c>
      <c r="CR1410" s="96">
        <v>1.0589478723000001</v>
      </c>
      <c r="CS1410" s="95">
        <v>2501</v>
      </c>
      <c r="CT1410" s="95">
        <v>2534</v>
      </c>
      <c r="CU1410" s="95">
        <v>2526</v>
      </c>
      <c r="CV1410" s="95">
        <v>2528</v>
      </c>
      <c r="CW1410" s="95">
        <v>2536</v>
      </c>
      <c r="CX1410" s="96">
        <v>0.94413024700000003</v>
      </c>
      <c r="CY1410" s="96">
        <v>0.94945179700000004</v>
      </c>
      <c r="CZ1410" s="96">
        <v>0.97176733400000004</v>
      </c>
      <c r="DA1410" s="96">
        <v>0.97057034499999995</v>
      </c>
      <c r="DB1410" s="96">
        <v>0.94328335100000005</v>
      </c>
      <c r="DC1410">
        <v>2013</v>
      </c>
      <c r="DD1410" s="6">
        <v>2198.1999999999998</v>
      </c>
      <c r="DE1410" s="96">
        <v>1.6826899999999999E-3</v>
      </c>
      <c r="DF1410" s="72">
        <v>811.89</v>
      </c>
      <c r="DG1410" s="96">
        <v>1</v>
      </c>
      <c r="DH1410" s="72">
        <v>811.89</v>
      </c>
      <c r="DI1410" s="72">
        <v>805.43834298000002</v>
      </c>
      <c r="DJ1410" s="96">
        <v>1</v>
      </c>
      <c r="DK1410" s="72">
        <v>811.89</v>
      </c>
      <c r="DL1410" s="96">
        <v>1</v>
      </c>
      <c r="DM1410" s="72">
        <v>811.89</v>
      </c>
      <c r="DN1410" s="96">
        <v>1</v>
      </c>
      <c r="DO1410" s="96">
        <v>4.4689999999999999E-3</v>
      </c>
      <c r="DP1410" s="72">
        <v>3.63</v>
      </c>
      <c r="DQ1410" s="72">
        <v>808.26</v>
      </c>
      <c r="DR1410" t="s">
        <v>966</v>
      </c>
      <c r="DT1410" t="s">
        <v>137</v>
      </c>
    </row>
    <row r="1411" spans="1:124" x14ac:dyDescent="0.3">
      <c r="A1411" t="s">
        <v>967</v>
      </c>
      <c r="B1411">
        <v>25030</v>
      </c>
      <c r="C1411" s="95">
        <v>2900</v>
      </c>
      <c r="D1411" s="95">
        <v>13803887</v>
      </c>
      <c r="E1411" s="95">
        <v>2779</v>
      </c>
      <c r="F1411" s="95">
        <v>9437434</v>
      </c>
      <c r="G1411" s="95">
        <v>877</v>
      </c>
      <c r="H1411" s="95">
        <v>2163667</v>
      </c>
      <c r="I1411" s="95">
        <v>823</v>
      </c>
      <c r="J1411" s="95">
        <v>2373990</v>
      </c>
      <c r="K1411" s="95">
        <v>2869</v>
      </c>
      <c r="L1411" s="95">
        <v>14163230</v>
      </c>
      <c r="M1411" s="95">
        <v>2748</v>
      </c>
      <c r="N1411" s="95">
        <v>9696114</v>
      </c>
      <c r="O1411" s="95">
        <v>851</v>
      </c>
      <c r="P1411" s="95">
        <v>2923606</v>
      </c>
      <c r="Q1411" s="95">
        <v>789</v>
      </c>
      <c r="R1411" s="95">
        <v>2642648</v>
      </c>
      <c r="S1411" s="95">
        <v>2944</v>
      </c>
      <c r="T1411" s="95">
        <v>14289346</v>
      </c>
      <c r="U1411" s="95">
        <v>2812</v>
      </c>
      <c r="V1411" s="95">
        <v>10766299</v>
      </c>
      <c r="W1411" s="95">
        <v>879</v>
      </c>
      <c r="X1411" s="95">
        <v>2512745</v>
      </c>
      <c r="Y1411" s="95">
        <v>802</v>
      </c>
      <c r="Z1411" s="95">
        <v>2838930</v>
      </c>
      <c r="AA1411" s="95">
        <v>2948</v>
      </c>
      <c r="AB1411" s="95">
        <v>12198342</v>
      </c>
      <c r="AC1411" s="95">
        <v>2802</v>
      </c>
      <c r="AD1411" s="95">
        <v>12224466</v>
      </c>
      <c r="AE1411" s="95">
        <v>896</v>
      </c>
      <c r="AF1411" s="95">
        <v>2271980</v>
      </c>
      <c r="AG1411" s="95">
        <v>824</v>
      </c>
      <c r="AH1411" s="95">
        <v>3179721</v>
      </c>
      <c r="AI1411" s="95">
        <v>3011</v>
      </c>
      <c r="AJ1411" s="95">
        <v>12425735</v>
      </c>
      <c r="AK1411" s="95">
        <v>2857</v>
      </c>
      <c r="AL1411" s="95">
        <v>13777435</v>
      </c>
      <c r="AM1411" s="95">
        <v>942</v>
      </c>
      <c r="AN1411" s="95">
        <v>2973504</v>
      </c>
      <c r="AO1411" s="95">
        <v>879</v>
      </c>
      <c r="AP1411" s="95">
        <v>3514203</v>
      </c>
      <c r="AQ1411" s="72">
        <v>352.3</v>
      </c>
      <c r="AR1411" s="72">
        <v>273.26</v>
      </c>
      <c r="AS1411" s="72">
        <v>625.55999999999995</v>
      </c>
      <c r="AT1411" s="95">
        <v>15967554</v>
      </c>
      <c r="AU1411" s="95">
        <v>11811424</v>
      </c>
      <c r="AV1411" s="95">
        <v>3777</v>
      </c>
      <c r="AW1411" s="95">
        <v>3602</v>
      </c>
      <c r="AX1411" s="72">
        <v>382.77</v>
      </c>
      <c r="AY1411" s="72">
        <v>290.70999999999998</v>
      </c>
      <c r="AZ1411" s="72">
        <v>673.48</v>
      </c>
      <c r="BA1411" s="95">
        <v>17086836</v>
      </c>
      <c r="BB1411" s="95">
        <v>12338762</v>
      </c>
      <c r="BC1411" s="95">
        <v>3720</v>
      </c>
      <c r="BD1411" s="95">
        <v>3537</v>
      </c>
      <c r="BE1411" s="72">
        <v>366.25</v>
      </c>
      <c r="BF1411" s="72">
        <v>313.72000000000003</v>
      </c>
      <c r="BG1411" s="72">
        <v>679.97</v>
      </c>
      <c r="BH1411" s="95">
        <v>16802091</v>
      </c>
      <c r="BI1411" s="95">
        <v>13605229</v>
      </c>
      <c r="BJ1411" s="95">
        <v>3823</v>
      </c>
      <c r="BK1411" s="95">
        <v>3614</v>
      </c>
      <c r="BL1411" s="72">
        <v>313.7</v>
      </c>
      <c r="BM1411" s="72">
        <v>354.02</v>
      </c>
      <c r="BN1411" s="72">
        <v>667.72</v>
      </c>
      <c r="BO1411" s="95">
        <v>14470322</v>
      </c>
      <c r="BP1411" s="95">
        <v>15404187</v>
      </c>
      <c r="BQ1411" s="95">
        <v>3844</v>
      </c>
      <c r="BR1411" s="95">
        <v>3626</v>
      </c>
      <c r="BS1411" s="72">
        <v>324.63</v>
      </c>
      <c r="BT1411" s="72">
        <v>385.7</v>
      </c>
      <c r="BU1411" s="72">
        <v>710.33</v>
      </c>
      <c r="BV1411" s="95">
        <v>15399239</v>
      </c>
      <c r="BW1411" s="95">
        <v>17291638</v>
      </c>
      <c r="BX1411" s="95">
        <v>3953</v>
      </c>
      <c r="BY1411" s="95">
        <v>3736</v>
      </c>
      <c r="BZ1411" s="95">
        <v>3694</v>
      </c>
      <c r="CA1411" s="95">
        <v>3632</v>
      </c>
      <c r="CB1411" s="95">
        <v>3722</v>
      </c>
      <c r="CC1411" s="95">
        <v>3741</v>
      </c>
      <c r="CD1411" s="95">
        <v>3847</v>
      </c>
      <c r="CE1411" s="72">
        <v>650.75523149000003</v>
      </c>
      <c r="CF1411" s="72">
        <v>676.59346364999999</v>
      </c>
      <c r="CG1411" s="72">
        <v>712.40329333</v>
      </c>
      <c r="CH1411" s="72">
        <v>716.50152150999998</v>
      </c>
      <c r="CI1411" s="72">
        <v>731.52548966999996</v>
      </c>
      <c r="CJ1411" s="96">
        <v>0.96128309040000004</v>
      </c>
      <c r="CK1411" s="96">
        <v>0.99539832439999998</v>
      </c>
      <c r="CL1411" s="96">
        <v>0.95447340899999999</v>
      </c>
      <c r="CM1411" s="96">
        <v>0.93191707199999996</v>
      </c>
      <c r="CN1411" s="96">
        <v>0.97102563070000003</v>
      </c>
      <c r="CO1411" s="96">
        <v>0.97655778019999995</v>
      </c>
      <c r="CP1411" s="96">
        <v>0.98593193850000005</v>
      </c>
      <c r="CQ1411" s="96">
        <v>0.99584056389999998</v>
      </c>
      <c r="CR1411" s="96">
        <v>0.99004984679999997</v>
      </c>
      <c r="CS1411" s="95">
        <v>3265</v>
      </c>
      <c r="CT1411" s="95">
        <v>3227</v>
      </c>
      <c r="CU1411" s="95">
        <v>3267</v>
      </c>
      <c r="CV1411" s="95">
        <v>3271</v>
      </c>
      <c r="CW1411" s="95">
        <v>3329</v>
      </c>
      <c r="CX1411" s="96">
        <v>0.94222377400000001</v>
      </c>
      <c r="CY1411" s="96">
        <v>0.97107042700000001</v>
      </c>
      <c r="CZ1411" s="96">
        <v>0.981983838</v>
      </c>
      <c r="DA1411" s="96">
        <v>1.0006803870000001</v>
      </c>
      <c r="DB1411" s="96">
        <v>0.98652360800000005</v>
      </c>
      <c r="DC1411">
        <v>2013</v>
      </c>
      <c r="DD1411" s="6">
        <v>3623</v>
      </c>
      <c r="DE1411" s="96">
        <v>1.9982449E-3</v>
      </c>
      <c r="DF1411" s="72">
        <v>758.83</v>
      </c>
      <c r="DG1411" s="96">
        <v>1</v>
      </c>
      <c r="DH1411" s="72">
        <v>758.83</v>
      </c>
      <c r="DI1411" s="72">
        <v>805.43834298000002</v>
      </c>
      <c r="DJ1411" s="96">
        <v>1</v>
      </c>
      <c r="DK1411" s="72">
        <v>758.83</v>
      </c>
      <c r="DL1411" s="96">
        <v>1</v>
      </c>
      <c r="DM1411" s="72">
        <v>758.83</v>
      </c>
      <c r="DN1411" s="96">
        <v>1</v>
      </c>
      <c r="DO1411" s="96">
        <v>6.8310000000000003E-3</v>
      </c>
      <c r="DP1411" s="72">
        <v>5.18</v>
      </c>
      <c r="DQ1411" s="72">
        <v>753.65</v>
      </c>
      <c r="DR1411" t="s">
        <v>967</v>
      </c>
      <c r="DT1411" t="s">
        <v>137</v>
      </c>
    </row>
    <row r="1412" spans="1:124" x14ac:dyDescent="0.3">
      <c r="A1412" t="s">
        <v>106</v>
      </c>
      <c r="B1412">
        <v>25040</v>
      </c>
      <c r="C1412" s="95">
        <v>1049</v>
      </c>
      <c r="D1412" s="95">
        <v>4618120</v>
      </c>
      <c r="E1412" s="95">
        <v>1003</v>
      </c>
      <c r="F1412" s="95">
        <v>3401391</v>
      </c>
      <c r="G1412" s="95">
        <v>405</v>
      </c>
      <c r="H1412" s="95">
        <v>1374978</v>
      </c>
      <c r="I1412" s="95">
        <v>380</v>
      </c>
      <c r="J1412" s="95">
        <v>1085770</v>
      </c>
      <c r="K1412" s="95">
        <v>1057</v>
      </c>
      <c r="L1412" s="95">
        <v>4270851</v>
      </c>
      <c r="M1412" s="95">
        <v>1019</v>
      </c>
      <c r="N1412" s="95">
        <v>3298544</v>
      </c>
      <c r="O1412" s="95">
        <v>407</v>
      </c>
      <c r="P1412" s="95">
        <v>1276441</v>
      </c>
      <c r="Q1412" s="95">
        <v>381</v>
      </c>
      <c r="R1412" s="95">
        <v>1023080</v>
      </c>
      <c r="S1412" s="95">
        <v>1084</v>
      </c>
      <c r="T1412" s="95">
        <v>5072417</v>
      </c>
      <c r="U1412" s="95">
        <v>1044</v>
      </c>
      <c r="V1412" s="95">
        <v>3592592</v>
      </c>
      <c r="W1412" s="95">
        <v>427</v>
      </c>
      <c r="X1412" s="95">
        <v>1631357</v>
      </c>
      <c r="Y1412" s="95">
        <v>402</v>
      </c>
      <c r="Z1412" s="95">
        <v>1164757</v>
      </c>
      <c r="AA1412" s="95">
        <v>1059</v>
      </c>
      <c r="AB1412" s="95">
        <v>4886024</v>
      </c>
      <c r="AC1412" s="95">
        <v>1020</v>
      </c>
      <c r="AD1412" s="95">
        <v>4005679</v>
      </c>
      <c r="AE1412" s="95">
        <v>438</v>
      </c>
      <c r="AF1412" s="95">
        <v>1627730</v>
      </c>
      <c r="AG1412" s="95">
        <v>412</v>
      </c>
      <c r="AH1412" s="95">
        <v>1463563</v>
      </c>
      <c r="AI1412" s="95">
        <v>1087</v>
      </c>
      <c r="AJ1412" s="95">
        <v>4658901</v>
      </c>
      <c r="AK1412" s="95">
        <v>1051</v>
      </c>
      <c r="AL1412" s="95">
        <v>4278214</v>
      </c>
      <c r="AM1412" s="95">
        <v>440</v>
      </c>
      <c r="AN1412" s="95">
        <v>1325442</v>
      </c>
      <c r="AO1412" s="95">
        <v>419</v>
      </c>
      <c r="AP1412" s="95">
        <v>1453473</v>
      </c>
      <c r="AQ1412" s="72">
        <v>343.48</v>
      </c>
      <c r="AR1412" s="72">
        <v>270.38</v>
      </c>
      <c r="AS1412" s="72">
        <v>613.86</v>
      </c>
      <c r="AT1412" s="95">
        <v>5993098</v>
      </c>
      <c r="AU1412" s="95">
        <v>4487161</v>
      </c>
      <c r="AV1412" s="95">
        <v>1454</v>
      </c>
      <c r="AW1412" s="95">
        <v>1383</v>
      </c>
      <c r="AX1412" s="72">
        <v>315.76</v>
      </c>
      <c r="AY1412" s="72">
        <v>257.24</v>
      </c>
      <c r="AZ1412" s="72">
        <v>573</v>
      </c>
      <c r="BA1412" s="95">
        <v>5547292</v>
      </c>
      <c r="BB1412" s="95">
        <v>4321624</v>
      </c>
      <c r="BC1412" s="95">
        <v>1464</v>
      </c>
      <c r="BD1412" s="95">
        <v>1400</v>
      </c>
      <c r="BE1412" s="72">
        <v>369.72</v>
      </c>
      <c r="BF1412" s="72">
        <v>274.17</v>
      </c>
      <c r="BG1412" s="72">
        <v>643.89</v>
      </c>
      <c r="BH1412" s="95">
        <v>6703774</v>
      </c>
      <c r="BI1412" s="95">
        <v>4757349</v>
      </c>
      <c r="BJ1412" s="95">
        <v>1511</v>
      </c>
      <c r="BK1412" s="95">
        <v>1446</v>
      </c>
      <c r="BL1412" s="72">
        <v>362.6</v>
      </c>
      <c r="BM1412" s="72">
        <v>318.27999999999997</v>
      </c>
      <c r="BN1412" s="72">
        <v>680.88</v>
      </c>
      <c r="BO1412" s="95">
        <v>6513754</v>
      </c>
      <c r="BP1412" s="95">
        <v>5469242</v>
      </c>
      <c r="BQ1412" s="95">
        <v>1497</v>
      </c>
      <c r="BR1412" s="95">
        <v>1432</v>
      </c>
      <c r="BS1412" s="72">
        <v>326.58</v>
      </c>
      <c r="BT1412" s="72">
        <v>324.93</v>
      </c>
      <c r="BU1412" s="72">
        <v>651.51</v>
      </c>
      <c r="BV1412" s="95">
        <v>5984343</v>
      </c>
      <c r="BW1412" s="95">
        <v>5731687</v>
      </c>
      <c r="BX1412" s="95">
        <v>1527</v>
      </c>
      <c r="BY1412" s="95">
        <v>1470</v>
      </c>
      <c r="BZ1412" s="95">
        <v>1420</v>
      </c>
      <c r="CA1412" s="95">
        <v>1433</v>
      </c>
      <c r="CB1412" s="95">
        <v>1480</v>
      </c>
      <c r="CC1412" s="95">
        <v>1466</v>
      </c>
      <c r="CD1412" s="95">
        <v>1499</v>
      </c>
      <c r="CE1412" s="72">
        <v>650.75523149000003</v>
      </c>
      <c r="CF1412" s="72">
        <v>676.59346364999999</v>
      </c>
      <c r="CG1412" s="72">
        <v>712.40329333</v>
      </c>
      <c r="CH1412" s="72">
        <v>716.50152150999998</v>
      </c>
      <c r="CI1412" s="72">
        <v>731.52548966999996</v>
      </c>
      <c r="CJ1412" s="96">
        <v>0.94330398019999995</v>
      </c>
      <c r="CK1412" s="96">
        <v>0.84688964759999996</v>
      </c>
      <c r="CL1412" s="96">
        <v>0.90382793849999998</v>
      </c>
      <c r="CM1412" s="96">
        <v>0.9502840951</v>
      </c>
      <c r="CN1412" s="96">
        <v>0.8906183164</v>
      </c>
      <c r="CO1412" s="96">
        <v>0.95341971219999999</v>
      </c>
      <c r="CP1412" s="96">
        <v>0.95129645839999999</v>
      </c>
      <c r="CQ1412" s="96">
        <v>0.99584056389999998</v>
      </c>
      <c r="CR1412" s="96">
        <v>0.95526970580000004</v>
      </c>
      <c r="CS1412" s="95">
        <v>1289</v>
      </c>
      <c r="CT1412" s="95">
        <v>1290</v>
      </c>
      <c r="CU1412" s="95">
        <v>1341</v>
      </c>
      <c r="CV1412" s="95">
        <v>1335</v>
      </c>
      <c r="CW1412" s="95">
        <v>1374</v>
      </c>
      <c r="CX1412" s="96">
        <v>0.92926903699999996</v>
      </c>
      <c r="CY1412" s="96">
        <v>0.98528666300000001</v>
      </c>
      <c r="CZ1412" s="96">
        <v>0.93244417199999996</v>
      </c>
      <c r="DA1412" s="96">
        <v>0.946383486</v>
      </c>
      <c r="DB1412" s="96">
        <v>0.97346586599999996</v>
      </c>
      <c r="DC1412">
        <v>2013</v>
      </c>
      <c r="DD1412" s="6">
        <v>1426.2</v>
      </c>
      <c r="DE1412" s="96">
        <v>2.1138250000000002E-3</v>
      </c>
      <c r="DF1412" s="72">
        <v>732.09</v>
      </c>
      <c r="DG1412" s="96">
        <v>1</v>
      </c>
      <c r="DH1412" s="72">
        <v>732.09</v>
      </c>
      <c r="DI1412" s="72">
        <v>805.43834298000002</v>
      </c>
      <c r="DJ1412" s="96">
        <v>1</v>
      </c>
      <c r="DK1412" s="72">
        <v>732.09</v>
      </c>
      <c r="DL1412" s="96">
        <v>1</v>
      </c>
      <c r="DM1412" s="72">
        <v>732.09</v>
      </c>
      <c r="DN1412" s="96">
        <v>1</v>
      </c>
      <c r="DO1412" s="96">
        <v>6.868E-3</v>
      </c>
      <c r="DP1412" s="72">
        <v>5.03</v>
      </c>
      <c r="DQ1412" s="72">
        <v>727.06</v>
      </c>
      <c r="DR1412" t="s">
        <v>106</v>
      </c>
      <c r="DT1412" t="s">
        <v>137</v>
      </c>
    </row>
    <row r="1413" spans="1:124" x14ac:dyDescent="0.3">
      <c r="A1413" t="s">
        <v>968</v>
      </c>
      <c r="B1413">
        <v>25050</v>
      </c>
      <c r="C1413" s="95">
        <v>4060</v>
      </c>
      <c r="D1413" s="95">
        <v>25849672</v>
      </c>
      <c r="E1413" s="95">
        <v>3909</v>
      </c>
      <c r="F1413" s="95">
        <v>13400456</v>
      </c>
      <c r="G1413" s="95">
        <v>1674</v>
      </c>
      <c r="H1413" s="95">
        <v>7601512</v>
      </c>
      <c r="I1413" s="95">
        <v>1603</v>
      </c>
      <c r="J1413" s="95">
        <v>4808222</v>
      </c>
      <c r="K1413" s="95">
        <v>4164</v>
      </c>
      <c r="L1413" s="95">
        <v>25415906</v>
      </c>
      <c r="M1413" s="95">
        <v>3999</v>
      </c>
      <c r="N1413" s="95">
        <v>15079194</v>
      </c>
      <c r="O1413" s="95">
        <v>1736</v>
      </c>
      <c r="P1413" s="95">
        <v>7186891</v>
      </c>
      <c r="Q1413" s="95">
        <v>1654</v>
      </c>
      <c r="R1413" s="95">
        <v>5651630</v>
      </c>
      <c r="S1413" s="95">
        <v>4256</v>
      </c>
      <c r="T1413" s="95">
        <v>27614271</v>
      </c>
      <c r="U1413" s="95">
        <v>4065</v>
      </c>
      <c r="V1413" s="95">
        <v>16642863</v>
      </c>
      <c r="W1413" s="95">
        <v>1754</v>
      </c>
      <c r="X1413" s="95">
        <v>7616480</v>
      </c>
      <c r="Y1413" s="95">
        <v>1660</v>
      </c>
      <c r="Z1413" s="95">
        <v>5974345</v>
      </c>
      <c r="AA1413" s="95">
        <v>4294</v>
      </c>
      <c r="AB1413" s="95">
        <v>22733373</v>
      </c>
      <c r="AC1413" s="95">
        <v>4081</v>
      </c>
      <c r="AD1413" s="95">
        <v>17694280</v>
      </c>
      <c r="AE1413" s="95">
        <v>1828</v>
      </c>
      <c r="AF1413" s="95">
        <v>7578184</v>
      </c>
      <c r="AG1413" s="95">
        <v>1746</v>
      </c>
      <c r="AH1413" s="95">
        <v>6527970</v>
      </c>
      <c r="AI1413" s="95">
        <v>4326</v>
      </c>
      <c r="AJ1413" s="95">
        <v>24070911</v>
      </c>
      <c r="AK1413" s="95">
        <v>4103</v>
      </c>
      <c r="AL1413" s="95">
        <v>19546953</v>
      </c>
      <c r="AM1413" s="95">
        <v>1841</v>
      </c>
      <c r="AN1413" s="95">
        <v>8216113</v>
      </c>
      <c r="AO1413" s="95">
        <v>1757</v>
      </c>
      <c r="AP1413" s="95">
        <v>7370239</v>
      </c>
      <c r="AQ1413" s="72">
        <v>486.15</v>
      </c>
      <c r="AR1413" s="72">
        <v>275.29000000000002</v>
      </c>
      <c r="AS1413" s="72">
        <v>761.44</v>
      </c>
      <c r="AT1413" s="95">
        <v>33451184</v>
      </c>
      <c r="AU1413" s="95">
        <v>18208678</v>
      </c>
      <c r="AV1413" s="95">
        <v>5734</v>
      </c>
      <c r="AW1413" s="95">
        <v>5512</v>
      </c>
      <c r="AX1413" s="72">
        <v>460.49</v>
      </c>
      <c r="AY1413" s="72">
        <v>305.60000000000002</v>
      </c>
      <c r="AZ1413" s="72">
        <v>766.09</v>
      </c>
      <c r="BA1413" s="95">
        <v>32602797</v>
      </c>
      <c r="BB1413" s="95">
        <v>20730824</v>
      </c>
      <c r="BC1413" s="95">
        <v>5900</v>
      </c>
      <c r="BD1413" s="95">
        <v>5653</v>
      </c>
      <c r="BE1413" s="72">
        <v>488.5</v>
      </c>
      <c r="BF1413" s="72">
        <v>329.22</v>
      </c>
      <c r="BG1413" s="72">
        <v>817.72</v>
      </c>
      <c r="BH1413" s="95">
        <v>35230751</v>
      </c>
      <c r="BI1413" s="95">
        <v>22617208</v>
      </c>
      <c r="BJ1413" s="95">
        <v>6010</v>
      </c>
      <c r="BK1413" s="95">
        <v>5725</v>
      </c>
      <c r="BL1413" s="72">
        <v>412.6</v>
      </c>
      <c r="BM1413" s="72">
        <v>346.41</v>
      </c>
      <c r="BN1413" s="72">
        <v>759.01</v>
      </c>
      <c r="BO1413" s="95">
        <v>30311557</v>
      </c>
      <c r="BP1413" s="95">
        <v>24222250</v>
      </c>
      <c r="BQ1413" s="95">
        <v>6122</v>
      </c>
      <c r="BR1413" s="95">
        <v>5827</v>
      </c>
      <c r="BS1413" s="72">
        <v>436.29</v>
      </c>
      <c r="BT1413" s="72">
        <v>382.78</v>
      </c>
      <c r="BU1413" s="72">
        <v>819.07</v>
      </c>
      <c r="BV1413" s="95">
        <v>32287024</v>
      </c>
      <c r="BW1413" s="95">
        <v>26917192</v>
      </c>
      <c r="BX1413" s="95">
        <v>6167</v>
      </c>
      <c r="BY1413" s="95">
        <v>5860</v>
      </c>
      <c r="BZ1413" s="95">
        <v>5628</v>
      </c>
      <c r="CA1413" s="95">
        <v>5781</v>
      </c>
      <c r="CB1413" s="95">
        <v>5873</v>
      </c>
      <c r="CC1413" s="95">
        <v>5982</v>
      </c>
      <c r="CD1413" s="95">
        <v>6017</v>
      </c>
      <c r="CE1413" s="72">
        <v>650.75523149000003</v>
      </c>
      <c r="CF1413" s="72">
        <v>676.59346364999999</v>
      </c>
      <c r="CG1413" s="72">
        <v>712.40329333</v>
      </c>
      <c r="CH1413" s="72">
        <v>716.50152150999998</v>
      </c>
      <c r="CI1413" s="72">
        <v>731.52548966999996</v>
      </c>
      <c r="CJ1413" s="96">
        <v>1.1700866365</v>
      </c>
      <c r="CK1413" s="96">
        <v>1.1322752008999999</v>
      </c>
      <c r="CL1413" s="96">
        <v>1.1478329867999999</v>
      </c>
      <c r="CM1413" s="96">
        <v>1.0593278272</v>
      </c>
      <c r="CN1413" s="96">
        <v>1.1196739028</v>
      </c>
      <c r="CO1413" s="96">
        <v>1.0042181933000001</v>
      </c>
      <c r="CP1413" s="96">
        <v>1.1211102511</v>
      </c>
      <c r="CQ1413" s="96">
        <v>0.99584056389999998</v>
      </c>
      <c r="CR1413" s="96">
        <v>1.1257927539999999</v>
      </c>
      <c r="CS1413" s="95">
        <v>5112</v>
      </c>
      <c r="CT1413" s="95">
        <v>5342</v>
      </c>
      <c r="CU1413" s="95">
        <v>5330</v>
      </c>
      <c r="CV1413" s="95">
        <v>5412</v>
      </c>
      <c r="CW1413" s="95">
        <v>5454</v>
      </c>
      <c r="CX1413" s="96">
        <v>0.97810598199999998</v>
      </c>
      <c r="CY1413" s="96">
        <v>0.98625939699999998</v>
      </c>
      <c r="CZ1413" s="96">
        <v>1.0063797809999999</v>
      </c>
      <c r="DA1413" s="96">
        <v>1.0310364839999999</v>
      </c>
      <c r="DB1413" s="96">
        <v>1.0175587989999999</v>
      </c>
      <c r="DC1413">
        <v>2013</v>
      </c>
      <c r="DD1413" s="6">
        <v>5715.4</v>
      </c>
      <c r="DE1413" s="96">
        <v>1.1062680000000001E-3</v>
      </c>
      <c r="DF1413" s="72">
        <v>863.64</v>
      </c>
      <c r="DG1413" s="96">
        <v>1</v>
      </c>
      <c r="DH1413" s="72">
        <v>863.64</v>
      </c>
      <c r="DI1413" s="72">
        <v>805.43834298000002</v>
      </c>
      <c r="DJ1413" s="96">
        <v>1</v>
      </c>
      <c r="DK1413" s="72">
        <v>863.64</v>
      </c>
      <c r="DL1413" s="96">
        <v>1</v>
      </c>
      <c r="DM1413" s="72">
        <v>863.64</v>
      </c>
      <c r="DN1413" s="96">
        <v>1</v>
      </c>
      <c r="DO1413" s="96">
        <v>3.8969999999999999E-3</v>
      </c>
      <c r="DP1413" s="72">
        <v>3.37</v>
      </c>
      <c r="DQ1413" s="72">
        <v>860.27</v>
      </c>
      <c r="DR1413" t="s">
        <v>968</v>
      </c>
      <c r="DT1413" t="s">
        <v>137</v>
      </c>
    </row>
    <row r="1414" spans="1:124" x14ac:dyDescent="0.3">
      <c r="A1414" t="s">
        <v>8</v>
      </c>
      <c r="B1414">
        <v>25060</v>
      </c>
      <c r="C1414" s="95">
        <v>1979</v>
      </c>
      <c r="D1414" s="95">
        <v>7703257</v>
      </c>
      <c r="E1414" s="95">
        <v>1936</v>
      </c>
      <c r="F1414" s="95">
        <v>6120261</v>
      </c>
      <c r="G1414" s="95">
        <v>652</v>
      </c>
      <c r="H1414" s="95">
        <v>1866815</v>
      </c>
      <c r="I1414" s="95">
        <v>618</v>
      </c>
      <c r="J1414" s="95">
        <v>1734756</v>
      </c>
      <c r="K1414" s="95">
        <v>2029</v>
      </c>
      <c r="L1414" s="95">
        <v>7809651</v>
      </c>
      <c r="M1414" s="95">
        <v>1980</v>
      </c>
      <c r="N1414" s="95">
        <v>6027093</v>
      </c>
      <c r="O1414" s="95">
        <v>671</v>
      </c>
      <c r="P1414" s="95">
        <v>1893449</v>
      </c>
      <c r="Q1414" s="95">
        <v>644</v>
      </c>
      <c r="R1414" s="95">
        <v>1805708</v>
      </c>
      <c r="S1414" s="95">
        <v>2048</v>
      </c>
      <c r="T1414" s="95">
        <v>8815482</v>
      </c>
      <c r="U1414" s="95">
        <v>2003</v>
      </c>
      <c r="V1414" s="95">
        <v>6835730</v>
      </c>
      <c r="W1414" s="95">
        <v>689</v>
      </c>
      <c r="X1414" s="95">
        <v>1829157</v>
      </c>
      <c r="Y1414" s="95">
        <v>662</v>
      </c>
      <c r="Z1414" s="95">
        <v>1799333</v>
      </c>
      <c r="AA1414" s="95">
        <v>2070</v>
      </c>
      <c r="AB1414" s="95">
        <v>9436962</v>
      </c>
      <c r="AC1414" s="95">
        <v>2008</v>
      </c>
      <c r="AD1414" s="95">
        <v>7782125</v>
      </c>
      <c r="AE1414" s="95">
        <v>699</v>
      </c>
      <c r="AF1414" s="95">
        <v>1876342</v>
      </c>
      <c r="AG1414" s="95">
        <v>669</v>
      </c>
      <c r="AH1414" s="95">
        <v>2222770</v>
      </c>
      <c r="AI1414" s="95">
        <v>2103</v>
      </c>
      <c r="AJ1414" s="95">
        <v>9642208</v>
      </c>
      <c r="AK1414" s="95">
        <v>2047</v>
      </c>
      <c r="AL1414" s="95">
        <v>8740133</v>
      </c>
      <c r="AM1414" s="95">
        <v>741</v>
      </c>
      <c r="AN1414" s="95">
        <v>1684816</v>
      </c>
      <c r="AO1414" s="95">
        <v>708</v>
      </c>
      <c r="AP1414" s="95">
        <v>2412056</v>
      </c>
      <c r="AQ1414" s="72">
        <v>303.12</v>
      </c>
      <c r="AR1414" s="72">
        <v>256.3</v>
      </c>
      <c r="AS1414" s="72">
        <v>559.41999999999996</v>
      </c>
      <c r="AT1414" s="95">
        <v>9570072</v>
      </c>
      <c r="AU1414" s="95">
        <v>7855017</v>
      </c>
      <c r="AV1414" s="95">
        <v>2631</v>
      </c>
      <c r="AW1414" s="95">
        <v>2554</v>
      </c>
      <c r="AX1414" s="72">
        <v>299.48</v>
      </c>
      <c r="AY1414" s="72">
        <v>248.76</v>
      </c>
      <c r="AZ1414" s="72">
        <v>548.24</v>
      </c>
      <c r="BA1414" s="95">
        <v>9703100</v>
      </c>
      <c r="BB1414" s="95">
        <v>7832801</v>
      </c>
      <c r="BC1414" s="95">
        <v>2700</v>
      </c>
      <c r="BD1414" s="95">
        <v>2624</v>
      </c>
      <c r="BE1414" s="72">
        <v>324.10000000000002</v>
      </c>
      <c r="BF1414" s="72">
        <v>270.01</v>
      </c>
      <c r="BG1414" s="72">
        <v>594.11</v>
      </c>
      <c r="BH1414" s="95">
        <v>10644639</v>
      </c>
      <c r="BI1414" s="95">
        <v>8635063</v>
      </c>
      <c r="BJ1414" s="95">
        <v>2737</v>
      </c>
      <c r="BK1414" s="95">
        <v>2665</v>
      </c>
      <c r="BL1414" s="72">
        <v>340.48</v>
      </c>
      <c r="BM1414" s="72">
        <v>311.45</v>
      </c>
      <c r="BN1414" s="72">
        <v>651.92999999999995</v>
      </c>
      <c r="BO1414" s="95">
        <v>11313304</v>
      </c>
      <c r="BP1414" s="95">
        <v>10004895</v>
      </c>
      <c r="BQ1414" s="95">
        <v>2769</v>
      </c>
      <c r="BR1414" s="95">
        <v>2677</v>
      </c>
      <c r="BS1414" s="72">
        <v>331.9</v>
      </c>
      <c r="BT1414" s="72">
        <v>337.33</v>
      </c>
      <c r="BU1414" s="72">
        <v>669.23</v>
      </c>
      <c r="BV1414" s="95">
        <v>11327024</v>
      </c>
      <c r="BW1414" s="95">
        <v>11152189</v>
      </c>
      <c r="BX1414" s="95">
        <v>2844</v>
      </c>
      <c r="BY1414" s="95">
        <v>2755</v>
      </c>
      <c r="BZ1414" s="95">
        <v>2594</v>
      </c>
      <c r="CA1414" s="95">
        <v>2663</v>
      </c>
      <c r="CB1414" s="95">
        <v>2702</v>
      </c>
      <c r="CC1414" s="95">
        <v>2725</v>
      </c>
      <c r="CD1414" s="95">
        <v>2800</v>
      </c>
      <c r="CE1414" s="72">
        <v>650.75523149000003</v>
      </c>
      <c r="CF1414" s="72">
        <v>676.59346364999999</v>
      </c>
      <c r="CG1414" s="72">
        <v>712.40329333</v>
      </c>
      <c r="CH1414" s="72">
        <v>716.50152150999998</v>
      </c>
      <c r="CI1414" s="72">
        <v>731.52548966999996</v>
      </c>
      <c r="CJ1414" s="96">
        <v>0.85964733429999995</v>
      </c>
      <c r="CK1414" s="96">
        <v>0.81029455569999997</v>
      </c>
      <c r="CL1414" s="96">
        <v>0.8339517877</v>
      </c>
      <c r="CM1414" s="96">
        <v>0.90987943559999995</v>
      </c>
      <c r="CN1414" s="96">
        <v>0.91484166919999999</v>
      </c>
      <c r="CO1414" s="96">
        <v>0.9474147047</v>
      </c>
      <c r="CP1414" s="96">
        <v>0.9137740339</v>
      </c>
      <c r="CQ1414" s="96">
        <v>0.99584056389999998</v>
      </c>
      <c r="CR1414" s="96">
        <v>0.91759056269999995</v>
      </c>
      <c r="CS1414" s="95">
        <v>2669</v>
      </c>
      <c r="CT1414" s="95">
        <v>2822</v>
      </c>
      <c r="CU1414" s="95">
        <v>2846</v>
      </c>
      <c r="CV1414" s="95">
        <v>2844</v>
      </c>
      <c r="CW1414" s="95">
        <v>2923</v>
      </c>
      <c r="CX1414" s="96">
        <v>0.93481657699999998</v>
      </c>
      <c r="CY1414" s="96">
        <v>0.95809002499999996</v>
      </c>
      <c r="CZ1414" s="96">
        <v>0.95020756200000001</v>
      </c>
      <c r="DA1414" s="96">
        <v>0.94268331100000002</v>
      </c>
      <c r="DB1414" s="96">
        <v>0.95049587499999999</v>
      </c>
      <c r="DC1414">
        <v>2013</v>
      </c>
      <c r="DD1414" s="6">
        <v>2655</v>
      </c>
      <c r="DE1414" s="96">
        <v>1.2539716E-3</v>
      </c>
      <c r="DF1414" s="72">
        <v>703.82</v>
      </c>
      <c r="DG1414" s="96">
        <v>1</v>
      </c>
      <c r="DH1414" s="72">
        <v>703.82</v>
      </c>
      <c r="DI1414" s="72">
        <v>805.43834298000002</v>
      </c>
      <c r="DJ1414" s="96">
        <v>1</v>
      </c>
      <c r="DK1414" s="72">
        <v>703.82</v>
      </c>
      <c r="DL1414" s="96">
        <v>1</v>
      </c>
      <c r="DM1414" s="72">
        <v>703.82</v>
      </c>
      <c r="DN1414" s="96">
        <v>1</v>
      </c>
      <c r="DO1414" s="96">
        <v>3.6779999999999998E-3</v>
      </c>
      <c r="DP1414" s="72">
        <v>2.59</v>
      </c>
      <c r="DQ1414" s="72">
        <v>701.23</v>
      </c>
      <c r="DR1414" t="s">
        <v>8</v>
      </c>
      <c r="DT1414" t="s">
        <v>137</v>
      </c>
    </row>
    <row r="1415" spans="1:124" x14ac:dyDescent="0.3">
      <c r="A1415" t="s">
        <v>109</v>
      </c>
      <c r="B1415">
        <v>25070</v>
      </c>
      <c r="C1415" s="95">
        <v>1274</v>
      </c>
      <c r="D1415" s="95">
        <v>7137678</v>
      </c>
      <c r="E1415" s="95">
        <v>1222</v>
      </c>
      <c r="F1415" s="95">
        <v>4861271</v>
      </c>
      <c r="G1415" s="95">
        <v>378</v>
      </c>
      <c r="H1415" s="95">
        <v>1271472</v>
      </c>
      <c r="I1415" s="95">
        <v>360</v>
      </c>
      <c r="J1415" s="95">
        <v>1097133</v>
      </c>
      <c r="K1415" s="95">
        <v>1318</v>
      </c>
      <c r="L1415" s="95">
        <v>6545055</v>
      </c>
      <c r="M1415" s="95">
        <v>1269</v>
      </c>
      <c r="N1415" s="95">
        <v>5521017</v>
      </c>
      <c r="O1415" s="95">
        <v>364</v>
      </c>
      <c r="P1415" s="95">
        <v>1071887</v>
      </c>
      <c r="Q1415" s="95">
        <v>343</v>
      </c>
      <c r="R1415" s="95">
        <v>1235831</v>
      </c>
      <c r="S1415" s="95">
        <v>1364</v>
      </c>
      <c r="T1415" s="95">
        <v>6314722</v>
      </c>
      <c r="U1415" s="95">
        <v>1314</v>
      </c>
      <c r="V1415" s="95">
        <v>6042163</v>
      </c>
      <c r="W1415" s="95">
        <v>391</v>
      </c>
      <c r="X1415" s="95">
        <v>1598547</v>
      </c>
      <c r="Y1415" s="95">
        <v>362</v>
      </c>
      <c r="Z1415" s="95">
        <v>1249363</v>
      </c>
      <c r="AA1415" s="95">
        <v>1400</v>
      </c>
      <c r="AB1415" s="95">
        <v>6296059</v>
      </c>
      <c r="AC1415" s="95">
        <v>1342</v>
      </c>
      <c r="AD1415" s="95">
        <v>6355064</v>
      </c>
      <c r="AE1415" s="95">
        <v>394</v>
      </c>
      <c r="AF1415" s="95">
        <v>1954621</v>
      </c>
      <c r="AG1415" s="95">
        <v>371</v>
      </c>
      <c r="AH1415" s="95">
        <v>1428918</v>
      </c>
      <c r="AI1415" s="95">
        <v>1441</v>
      </c>
      <c r="AJ1415" s="95">
        <v>6938958.96</v>
      </c>
      <c r="AK1415" s="95">
        <v>1379</v>
      </c>
      <c r="AL1415" s="95">
        <v>6891085.3300000001</v>
      </c>
      <c r="AM1415" s="95">
        <v>393</v>
      </c>
      <c r="AN1415" s="95">
        <v>1331621</v>
      </c>
      <c r="AO1415" s="95">
        <v>374</v>
      </c>
      <c r="AP1415" s="95">
        <v>1541348</v>
      </c>
      <c r="AQ1415" s="72">
        <v>424.19</v>
      </c>
      <c r="AR1415" s="72">
        <v>313.86</v>
      </c>
      <c r="AS1415" s="72">
        <v>738.05</v>
      </c>
      <c r="AT1415" s="95">
        <v>8409150</v>
      </c>
      <c r="AU1415" s="95">
        <v>5958404</v>
      </c>
      <c r="AV1415" s="95">
        <v>1652</v>
      </c>
      <c r="AW1415" s="95">
        <v>1582</v>
      </c>
      <c r="AX1415" s="72">
        <v>377.38</v>
      </c>
      <c r="AY1415" s="72">
        <v>349.3</v>
      </c>
      <c r="AZ1415" s="72">
        <v>726.68</v>
      </c>
      <c r="BA1415" s="95">
        <v>7616942</v>
      </c>
      <c r="BB1415" s="95">
        <v>6756848</v>
      </c>
      <c r="BC1415" s="95">
        <v>1682</v>
      </c>
      <c r="BD1415" s="95">
        <v>1612</v>
      </c>
      <c r="BE1415" s="72">
        <v>375.75</v>
      </c>
      <c r="BF1415" s="72">
        <v>362.55</v>
      </c>
      <c r="BG1415" s="72">
        <v>738.3</v>
      </c>
      <c r="BH1415" s="95">
        <v>7913269</v>
      </c>
      <c r="BI1415" s="95">
        <v>7291526</v>
      </c>
      <c r="BJ1415" s="95">
        <v>1755</v>
      </c>
      <c r="BK1415" s="95">
        <v>1676</v>
      </c>
      <c r="BL1415" s="72">
        <v>383.25</v>
      </c>
      <c r="BM1415" s="72">
        <v>378.67</v>
      </c>
      <c r="BN1415" s="72">
        <v>761.92</v>
      </c>
      <c r="BO1415" s="95">
        <v>8250680</v>
      </c>
      <c r="BP1415" s="95">
        <v>7783982</v>
      </c>
      <c r="BQ1415" s="95">
        <v>1794</v>
      </c>
      <c r="BR1415" s="95">
        <v>1713</v>
      </c>
      <c r="BS1415" s="72">
        <v>375.8</v>
      </c>
      <c r="BT1415" s="72">
        <v>400.86</v>
      </c>
      <c r="BU1415" s="72">
        <v>776.66</v>
      </c>
      <c r="BV1415" s="95">
        <v>8270579.96</v>
      </c>
      <c r="BW1415" s="95">
        <v>8432433.3300000001</v>
      </c>
      <c r="BX1415" s="95">
        <v>1834</v>
      </c>
      <c r="BY1415" s="95">
        <v>1753</v>
      </c>
      <c r="BZ1415" s="95">
        <v>1619</v>
      </c>
      <c r="CA1415" s="95">
        <v>1648</v>
      </c>
      <c r="CB1415" s="95">
        <v>1717</v>
      </c>
      <c r="CC1415" s="95">
        <v>1756</v>
      </c>
      <c r="CD1415" s="95">
        <v>1794</v>
      </c>
      <c r="CE1415" s="72">
        <v>650.75523149000003</v>
      </c>
      <c r="CF1415" s="72">
        <v>676.59346364999999</v>
      </c>
      <c r="CG1415" s="72">
        <v>712.40329333</v>
      </c>
      <c r="CH1415" s="72">
        <v>716.50152150999998</v>
      </c>
      <c r="CI1415" s="72">
        <v>731.52548966999996</v>
      </c>
      <c r="CJ1415" s="96">
        <v>1.1341437829000001</v>
      </c>
      <c r="CK1415" s="96">
        <v>1.0740275203</v>
      </c>
      <c r="CL1415" s="96">
        <v>1.0363511889000001</v>
      </c>
      <c r="CM1415" s="96">
        <v>1.0633892281999999</v>
      </c>
      <c r="CN1415" s="96">
        <v>1.0616991629000001</v>
      </c>
      <c r="CO1415" s="96">
        <v>0.96199363839999996</v>
      </c>
      <c r="CP1415" s="96">
        <v>1.1163506012</v>
      </c>
      <c r="CQ1415" s="96">
        <v>0.99584056389999998</v>
      </c>
      <c r="CR1415" s="96">
        <v>1.1210132247</v>
      </c>
      <c r="CS1415" s="95">
        <v>1641</v>
      </c>
      <c r="CT1415" s="95">
        <v>1752</v>
      </c>
      <c r="CU1415" s="95">
        <v>1849</v>
      </c>
      <c r="CV1415" s="95">
        <v>1950</v>
      </c>
      <c r="CW1415" s="95">
        <v>2027</v>
      </c>
      <c r="CX1415" s="96">
        <v>0.94137876700000001</v>
      </c>
      <c r="CY1415" s="96">
        <v>0.93879335100000005</v>
      </c>
      <c r="CZ1415" s="96">
        <v>0.97583198199999999</v>
      </c>
      <c r="DA1415" s="96">
        <v>0.97619740099999996</v>
      </c>
      <c r="DB1415" s="96">
        <v>0.97244823800000002</v>
      </c>
      <c r="DC1415">
        <v>2013</v>
      </c>
      <c r="DD1415" s="6">
        <v>1667.2</v>
      </c>
      <c r="DE1415" s="96">
        <v>1.4420774000000001E-3</v>
      </c>
      <c r="DF1415" s="72">
        <v>859.69</v>
      </c>
      <c r="DG1415" s="96">
        <v>1</v>
      </c>
      <c r="DH1415" s="72">
        <v>859.69</v>
      </c>
      <c r="DI1415" s="72">
        <v>805.43834298000002</v>
      </c>
      <c r="DJ1415" s="96">
        <v>1</v>
      </c>
      <c r="DK1415" s="72">
        <v>859.69</v>
      </c>
      <c r="DL1415" s="96">
        <v>1</v>
      </c>
      <c r="DM1415" s="72">
        <v>859.69</v>
      </c>
      <c r="DN1415" s="96">
        <v>1</v>
      </c>
      <c r="DO1415" s="96">
        <v>4.2560000000000002E-3</v>
      </c>
      <c r="DP1415" s="72">
        <v>3.66</v>
      </c>
      <c r="DQ1415" s="72">
        <v>856.03</v>
      </c>
      <c r="DR1415" t="s">
        <v>109</v>
      </c>
      <c r="DT1415" t="s">
        <v>137</v>
      </c>
    </row>
    <row r="1416" spans="1:124" x14ac:dyDescent="0.3">
      <c r="A1416" t="s">
        <v>593</v>
      </c>
      <c r="B1416">
        <v>25080</v>
      </c>
      <c r="C1416" s="95">
        <v>2460</v>
      </c>
      <c r="D1416" s="95">
        <v>12571916</v>
      </c>
      <c r="E1416" s="95">
        <v>2377</v>
      </c>
      <c r="F1416" s="95">
        <v>8807052</v>
      </c>
      <c r="G1416" s="95">
        <v>1016</v>
      </c>
      <c r="H1416" s="95">
        <v>3045981</v>
      </c>
      <c r="I1416" s="95">
        <v>962</v>
      </c>
      <c r="J1416" s="95">
        <v>3157448</v>
      </c>
      <c r="K1416" s="95">
        <v>2294</v>
      </c>
      <c r="L1416" s="95">
        <v>11060073</v>
      </c>
      <c r="M1416" s="95">
        <v>2209</v>
      </c>
      <c r="N1416" s="95">
        <v>8807409</v>
      </c>
      <c r="O1416" s="95">
        <v>925</v>
      </c>
      <c r="P1416" s="95">
        <v>3019628</v>
      </c>
      <c r="Q1416" s="95">
        <v>873</v>
      </c>
      <c r="R1416" s="95">
        <v>3017773</v>
      </c>
      <c r="S1416" s="95">
        <v>2366</v>
      </c>
      <c r="T1416" s="95">
        <v>11203008</v>
      </c>
      <c r="U1416" s="95">
        <v>2278</v>
      </c>
      <c r="V1416" s="95">
        <v>9133430</v>
      </c>
      <c r="W1416" s="95">
        <v>954</v>
      </c>
      <c r="X1416" s="95">
        <v>2159862</v>
      </c>
      <c r="Y1416" s="95">
        <v>907</v>
      </c>
      <c r="Z1416" s="95">
        <v>3060208</v>
      </c>
      <c r="AA1416" s="95">
        <v>2401</v>
      </c>
      <c r="AB1416" s="95">
        <v>10251212</v>
      </c>
      <c r="AC1416" s="95">
        <v>2306</v>
      </c>
      <c r="AD1416" s="95">
        <v>9898948</v>
      </c>
      <c r="AE1416" s="95">
        <v>978</v>
      </c>
      <c r="AF1416" s="95">
        <v>3199956</v>
      </c>
      <c r="AG1416" s="95">
        <v>925</v>
      </c>
      <c r="AH1416" s="95">
        <v>3517773</v>
      </c>
      <c r="AI1416" s="95">
        <v>2480</v>
      </c>
      <c r="AJ1416" s="95">
        <v>11319067</v>
      </c>
      <c r="AK1416" s="95">
        <v>2385</v>
      </c>
      <c r="AL1416" s="95">
        <v>10805114</v>
      </c>
      <c r="AM1416" s="95">
        <v>1031</v>
      </c>
      <c r="AN1416" s="95">
        <v>2901561</v>
      </c>
      <c r="AO1416" s="95">
        <v>973</v>
      </c>
      <c r="AP1416" s="95">
        <v>3573050</v>
      </c>
      <c r="AQ1416" s="72">
        <v>374.42</v>
      </c>
      <c r="AR1416" s="72">
        <v>298.60000000000002</v>
      </c>
      <c r="AS1416" s="72">
        <v>673.02</v>
      </c>
      <c r="AT1416" s="95">
        <v>15617897</v>
      </c>
      <c r="AU1416" s="95">
        <v>11964500</v>
      </c>
      <c r="AV1416" s="95">
        <v>3476</v>
      </c>
      <c r="AW1416" s="95">
        <v>3339</v>
      </c>
      <c r="AX1416" s="72">
        <v>364.49</v>
      </c>
      <c r="AY1416" s="72">
        <v>319.74</v>
      </c>
      <c r="AZ1416" s="72">
        <v>684.23</v>
      </c>
      <c r="BA1416" s="95">
        <v>14079701</v>
      </c>
      <c r="BB1416" s="95">
        <v>11825182</v>
      </c>
      <c r="BC1416" s="95">
        <v>3219</v>
      </c>
      <c r="BD1416" s="95">
        <v>3082</v>
      </c>
      <c r="BE1416" s="72">
        <v>335.41</v>
      </c>
      <c r="BF1416" s="72">
        <v>319.04000000000002</v>
      </c>
      <c r="BG1416" s="72">
        <v>654.45000000000005</v>
      </c>
      <c r="BH1416" s="95">
        <v>13362870</v>
      </c>
      <c r="BI1416" s="95">
        <v>12193638</v>
      </c>
      <c r="BJ1416" s="95">
        <v>3320</v>
      </c>
      <c r="BK1416" s="95">
        <v>3185</v>
      </c>
      <c r="BL1416" s="72">
        <v>331.73</v>
      </c>
      <c r="BM1416" s="72">
        <v>346.04</v>
      </c>
      <c r="BN1416" s="72">
        <v>677.77</v>
      </c>
      <c r="BO1416" s="95">
        <v>13451168</v>
      </c>
      <c r="BP1416" s="95">
        <v>13416721</v>
      </c>
      <c r="BQ1416" s="95">
        <v>3379</v>
      </c>
      <c r="BR1416" s="95">
        <v>3231</v>
      </c>
      <c r="BS1416" s="72">
        <v>337.53</v>
      </c>
      <c r="BT1416" s="72">
        <v>356.81</v>
      </c>
      <c r="BU1416" s="72">
        <v>694.34</v>
      </c>
      <c r="BV1416" s="95">
        <v>14220628</v>
      </c>
      <c r="BW1416" s="95">
        <v>14378164</v>
      </c>
      <c r="BX1416" s="95">
        <v>3511</v>
      </c>
      <c r="BY1416" s="95">
        <v>3358</v>
      </c>
      <c r="BZ1416" s="95">
        <v>3411</v>
      </c>
      <c r="CA1416" s="95">
        <v>3153</v>
      </c>
      <c r="CB1416" s="95">
        <v>3255</v>
      </c>
      <c r="CC1416" s="95">
        <v>3309</v>
      </c>
      <c r="CD1416" s="95">
        <v>3436</v>
      </c>
      <c r="CE1416" s="72">
        <v>650.75523149000003</v>
      </c>
      <c r="CF1416" s="72">
        <v>676.59346364999999</v>
      </c>
      <c r="CG1416" s="72">
        <v>712.40329333</v>
      </c>
      <c r="CH1416" s="72">
        <v>716.50152150999998</v>
      </c>
      <c r="CI1416" s="72">
        <v>731.52548966999996</v>
      </c>
      <c r="CJ1416" s="96">
        <v>1.0342137373</v>
      </c>
      <c r="CK1416" s="96">
        <v>1.0112867427000001</v>
      </c>
      <c r="CL1416" s="96">
        <v>0.91865100310000003</v>
      </c>
      <c r="CM1416" s="96">
        <v>0.94594356000000002</v>
      </c>
      <c r="CN1416" s="96">
        <v>0.94916719900000002</v>
      </c>
      <c r="CO1416" s="96">
        <v>0.95294370240000004</v>
      </c>
      <c r="CP1416" s="96">
        <v>1.0198424585999999</v>
      </c>
      <c r="CQ1416" s="96">
        <v>0.99584056389999998</v>
      </c>
      <c r="CR1416" s="96">
        <v>1.0241019998000001</v>
      </c>
      <c r="CS1416" s="95">
        <v>2995</v>
      </c>
      <c r="CT1416" s="95">
        <v>2832</v>
      </c>
      <c r="CU1416" s="95">
        <v>2895</v>
      </c>
      <c r="CV1416" s="95">
        <v>2966</v>
      </c>
      <c r="CW1416" s="95">
        <v>3117</v>
      </c>
      <c r="CX1416" s="96">
        <v>0.94100150900000001</v>
      </c>
      <c r="CY1416" s="96">
        <v>0.95160465000000005</v>
      </c>
      <c r="CZ1416" s="96">
        <v>0.96901476799999997</v>
      </c>
      <c r="DA1416" s="96">
        <v>0.96100824699999998</v>
      </c>
      <c r="DB1416" s="96">
        <v>0.94303478100000004</v>
      </c>
      <c r="DC1416">
        <v>2013</v>
      </c>
      <c r="DD1416" s="6">
        <v>3239</v>
      </c>
      <c r="DE1416" s="96">
        <v>2.0749909E-3</v>
      </c>
      <c r="DF1416" s="72">
        <v>784.87</v>
      </c>
      <c r="DG1416" s="96">
        <v>1</v>
      </c>
      <c r="DH1416" s="72">
        <v>784.87</v>
      </c>
      <c r="DI1416" s="72">
        <v>805.43834298000002</v>
      </c>
      <c r="DJ1416" s="96">
        <v>1</v>
      </c>
      <c r="DK1416" s="72">
        <v>784.87</v>
      </c>
      <c r="DL1416" s="96">
        <v>1</v>
      </c>
      <c r="DM1416" s="72">
        <v>784.87</v>
      </c>
      <c r="DN1416" s="96">
        <v>1</v>
      </c>
      <c r="DO1416" s="96">
        <v>6.2599999999999999E-3</v>
      </c>
      <c r="DP1416" s="72">
        <v>4.91</v>
      </c>
      <c r="DQ1416" s="72">
        <v>779.96</v>
      </c>
      <c r="DR1416" t="s">
        <v>593</v>
      </c>
      <c r="DT1416" t="s">
        <v>137</v>
      </c>
    </row>
    <row r="1417" spans="1:124" x14ac:dyDescent="0.3">
      <c r="A1417" t="s">
        <v>12</v>
      </c>
      <c r="B1417">
        <v>25090</v>
      </c>
      <c r="C1417" s="95">
        <v>985</v>
      </c>
      <c r="D1417" s="95">
        <v>4242431</v>
      </c>
      <c r="E1417" s="95">
        <v>963</v>
      </c>
      <c r="F1417" s="95">
        <v>3382271</v>
      </c>
      <c r="G1417" s="95">
        <v>355</v>
      </c>
      <c r="H1417" s="95">
        <v>1308890</v>
      </c>
      <c r="I1417" s="95">
        <v>334</v>
      </c>
      <c r="J1417" s="95">
        <v>1159640</v>
      </c>
      <c r="K1417" s="95">
        <v>985</v>
      </c>
      <c r="L1417" s="95">
        <v>5016437</v>
      </c>
      <c r="M1417" s="95">
        <v>956</v>
      </c>
      <c r="N1417" s="95">
        <v>3371232</v>
      </c>
      <c r="O1417" s="95">
        <v>360</v>
      </c>
      <c r="P1417" s="95">
        <v>1256166</v>
      </c>
      <c r="Q1417" s="95">
        <v>343</v>
      </c>
      <c r="R1417" s="95">
        <v>1147561</v>
      </c>
      <c r="S1417" s="95">
        <v>1003</v>
      </c>
      <c r="T1417" s="95">
        <v>4737887</v>
      </c>
      <c r="U1417" s="95">
        <v>971</v>
      </c>
      <c r="V1417" s="95">
        <v>3899600</v>
      </c>
      <c r="W1417" s="95">
        <v>370</v>
      </c>
      <c r="X1417" s="95">
        <v>1353153</v>
      </c>
      <c r="Y1417" s="95">
        <v>353</v>
      </c>
      <c r="Z1417" s="95">
        <v>1406094</v>
      </c>
      <c r="AA1417" s="95">
        <v>974</v>
      </c>
      <c r="AB1417" s="95">
        <v>4169617</v>
      </c>
      <c r="AC1417" s="95">
        <v>938</v>
      </c>
      <c r="AD1417" s="95">
        <v>4202246</v>
      </c>
      <c r="AE1417" s="95">
        <v>358</v>
      </c>
      <c r="AF1417" s="95">
        <v>1022119</v>
      </c>
      <c r="AG1417" s="95">
        <v>338</v>
      </c>
      <c r="AH1417" s="95">
        <v>1321512</v>
      </c>
      <c r="AI1417" s="95">
        <v>1000</v>
      </c>
      <c r="AJ1417" s="95">
        <v>3191695</v>
      </c>
      <c r="AK1417" s="95">
        <v>961</v>
      </c>
      <c r="AL1417" s="95">
        <v>3725031</v>
      </c>
      <c r="AM1417" s="95">
        <v>358</v>
      </c>
      <c r="AN1417" s="95">
        <v>1293875</v>
      </c>
      <c r="AO1417" s="95">
        <v>343</v>
      </c>
      <c r="AP1417" s="95">
        <v>1283729</v>
      </c>
      <c r="AQ1417" s="72">
        <v>345.23</v>
      </c>
      <c r="AR1417" s="72">
        <v>291.82</v>
      </c>
      <c r="AS1417" s="72">
        <v>637.04999999999995</v>
      </c>
      <c r="AT1417" s="95">
        <v>5551321</v>
      </c>
      <c r="AU1417" s="95">
        <v>4541911</v>
      </c>
      <c r="AV1417" s="95">
        <v>1340</v>
      </c>
      <c r="AW1417" s="95">
        <v>1297</v>
      </c>
      <c r="AX1417" s="72">
        <v>388.64</v>
      </c>
      <c r="AY1417" s="72">
        <v>289.89</v>
      </c>
      <c r="AZ1417" s="72">
        <v>678.53</v>
      </c>
      <c r="BA1417" s="95">
        <v>6272603</v>
      </c>
      <c r="BB1417" s="95">
        <v>4518793</v>
      </c>
      <c r="BC1417" s="95">
        <v>1345</v>
      </c>
      <c r="BD1417" s="95">
        <v>1299</v>
      </c>
      <c r="BE1417" s="72">
        <v>369.69</v>
      </c>
      <c r="BF1417" s="72">
        <v>333.94</v>
      </c>
      <c r="BG1417" s="72">
        <v>703.63</v>
      </c>
      <c r="BH1417" s="95">
        <v>6091040</v>
      </c>
      <c r="BI1417" s="95">
        <v>5305694</v>
      </c>
      <c r="BJ1417" s="95">
        <v>1373</v>
      </c>
      <c r="BK1417" s="95">
        <v>1324</v>
      </c>
      <c r="BL1417" s="72">
        <v>324.81</v>
      </c>
      <c r="BM1417" s="72">
        <v>360.75</v>
      </c>
      <c r="BN1417" s="72">
        <v>685.56</v>
      </c>
      <c r="BO1417" s="95">
        <v>5191736</v>
      </c>
      <c r="BP1417" s="95">
        <v>5523758</v>
      </c>
      <c r="BQ1417" s="95">
        <v>1332</v>
      </c>
      <c r="BR1417" s="95">
        <v>1276</v>
      </c>
      <c r="BS1417" s="72">
        <v>275.26</v>
      </c>
      <c r="BT1417" s="72">
        <v>320.08999999999997</v>
      </c>
      <c r="BU1417" s="72">
        <v>595.35</v>
      </c>
      <c r="BV1417" s="95">
        <v>4485570</v>
      </c>
      <c r="BW1417" s="95">
        <v>5008760</v>
      </c>
      <c r="BX1417" s="95">
        <v>1358</v>
      </c>
      <c r="BY1417" s="95">
        <v>1304</v>
      </c>
      <c r="BZ1417" s="95">
        <v>1320</v>
      </c>
      <c r="CA1417" s="95">
        <v>1323</v>
      </c>
      <c r="CB1417" s="95">
        <v>1349</v>
      </c>
      <c r="CC1417" s="95">
        <v>1305</v>
      </c>
      <c r="CD1417" s="95">
        <v>1332</v>
      </c>
      <c r="CE1417" s="72">
        <v>650.75523149000003</v>
      </c>
      <c r="CF1417" s="72">
        <v>676.59346364999999</v>
      </c>
      <c r="CG1417" s="72">
        <v>712.40329333</v>
      </c>
      <c r="CH1417" s="72">
        <v>716.50152150999998</v>
      </c>
      <c r="CI1417" s="72">
        <v>731.52548966999996</v>
      </c>
      <c r="CJ1417" s="96">
        <v>0.97893949859999996</v>
      </c>
      <c r="CK1417" s="96">
        <v>1.002862186</v>
      </c>
      <c r="CL1417" s="96">
        <v>0.98768493430000004</v>
      </c>
      <c r="CM1417" s="96">
        <v>0.95681583280000004</v>
      </c>
      <c r="CN1417" s="96">
        <v>0.813847239</v>
      </c>
      <c r="CO1417" s="96">
        <v>0.91138389949999998</v>
      </c>
      <c r="CP1417" s="96">
        <v>1.0402092232</v>
      </c>
      <c r="CQ1417" s="96">
        <v>0.99584056389999998</v>
      </c>
      <c r="CR1417" s="96">
        <v>1.0445538296000001</v>
      </c>
      <c r="CS1417" s="95">
        <v>1384</v>
      </c>
      <c r="CT1417" s="95">
        <v>1356</v>
      </c>
      <c r="CU1417" s="95">
        <v>1322</v>
      </c>
      <c r="CV1417" s="95">
        <v>1330</v>
      </c>
      <c r="CW1417" s="95">
        <v>1361</v>
      </c>
      <c r="CX1417" s="96">
        <v>0.90670664199999995</v>
      </c>
      <c r="CY1417" s="96">
        <v>0.91399458300000003</v>
      </c>
      <c r="CZ1417" s="96">
        <v>0.93033540000000003</v>
      </c>
      <c r="DA1417" s="96">
        <v>0.90910233799999995</v>
      </c>
      <c r="DB1417" s="96">
        <v>0.89736026300000005</v>
      </c>
      <c r="DC1417">
        <v>2013</v>
      </c>
      <c r="DD1417" s="6">
        <v>1300</v>
      </c>
      <c r="DE1417" s="96">
        <v>1.3434445E-3</v>
      </c>
      <c r="DF1417" s="72">
        <v>801.13</v>
      </c>
      <c r="DG1417" s="96">
        <v>1</v>
      </c>
      <c r="DH1417" s="72">
        <v>801.13</v>
      </c>
      <c r="DI1417" s="72">
        <v>805.43834298000002</v>
      </c>
      <c r="DJ1417" s="96">
        <v>1</v>
      </c>
      <c r="DK1417" s="72">
        <v>801.13</v>
      </c>
      <c r="DL1417" s="96">
        <v>1</v>
      </c>
      <c r="DM1417" s="72">
        <v>801.13</v>
      </c>
      <c r="DN1417" s="96">
        <v>1</v>
      </c>
      <c r="DO1417" s="96">
        <v>4.5929999999999999E-3</v>
      </c>
      <c r="DP1417" s="72">
        <v>3.68</v>
      </c>
      <c r="DQ1417" s="72">
        <v>797.45</v>
      </c>
      <c r="DR1417" t="s">
        <v>12</v>
      </c>
      <c r="DT1417" t="s">
        <v>137</v>
      </c>
    </row>
    <row r="1418" spans="1:124" x14ac:dyDescent="0.3">
      <c r="A1418" t="s">
        <v>763</v>
      </c>
      <c r="B1418">
        <v>25100</v>
      </c>
      <c r="C1418" s="95">
        <v>1029</v>
      </c>
      <c r="D1418" s="95">
        <v>6137197</v>
      </c>
      <c r="E1418" s="95">
        <v>993</v>
      </c>
      <c r="F1418" s="95">
        <v>4965394</v>
      </c>
      <c r="G1418" s="95">
        <v>357</v>
      </c>
      <c r="H1418" s="95">
        <v>1687485</v>
      </c>
      <c r="I1418" s="95">
        <v>340</v>
      </c>
      <c r="J1418" s="95">
        <v>1206473</v>
      </c>
      <c r="K1418" s="95">
        <v>880</v>
      </c>
      <c r="L1418" s="95">
        <v>6876320</v>
      </c>
      <c r="M1418" s="95">
        <v>842</v>
      </c>
      <c r="N1418" s="95">
        <v>4414939</v>
      </c>
      <c r="O1418" s="95">
        <v>324</v>
      </c>
      <c r="P1418" s="95">
        <v>1454747</v>
      </c>
      <c r="Q1418" s="95">
        <v>306</v>
      </c>
      <c r="R1418" s="95">
        <v>1099211</v>
      </c>
      <c r="S1418" s="95">
        <v>820</v>
      </c>
      <c r="T1418" s="95">
        <v>6032267</v>
      </c>
      <c r="U1418" s="95">
        <v>789</v>
      </c>
      <c r="V1418" s="95">
        <v>4259803</v>
      </c>
      <c r="W1418" s="95">
        <v>301</v>
      </c>
      <c r="X1418" s="95">
        <v>1080304</v>
      </c>
      <c r="Y1418" s="95">
        <v>283</v>
      </c>
      <c r="Z1418" s="95">
        <v>975430</v>
      </c>
      <c r="AA1418" s="95">
        <v>828</v>
      </c>
      <c r="AB1418" s="95">
        <v>7090853</v>
      </c>
      <c r="AC1418" s="95">
        <v>786</v>
      </c>
      <c r="AD1418" s="95">
        <v>4635169</v>
      </c>
      <c r="AE1418" s="95">
        <v>296</v>
      </c>
      <c r="AF1418" s="95">
        <v>1351119</v>
      </c>
      <c r="AG1418" s="95">
        <v>276</v>
      </c>
      <c r="AH1418" s="95">
        <v>1250538</v>
      </c>
      <c r="AI1418" s="95">
        <v>831</v>
      </c>
      <c r="AJ1418" s="95">
        <v>6127518</v>
      </c>
      <c r="AK1418" s="95">
        <v>783</v>
      </c>
      <c r="AL1418" s="95">
        <v>4807821</v>
      </c>
      <c r="AM1418" s="95">
        <v>313</v>
      </c>
      <c r="AN1418" s="95">
        <v>1281243</v>
      </c>
      <c r="AO1418" s="95">
        <v>291</v>
      </c>
      <c r="AP1418" s="95">
        <v>1567820</v>
      </c>
      <c r="AQ1418" s="72">
        <v>470.46</v>
      </c>
      <c r="AR1418" s="72">
        <v>385.84</v>
      </c>
      <c r="AS1418" s="72">
        <v>856.3</v>
      </c>
      <c r="AT1418" s="95">
        <v>7824682</v>
      </c>
      <c r="AU1418" s="95">
        <v>6171867</v>
      </c>
      <c r="AV1418" s="95">
        <v>1386</v>
      </c>
      <c r="AW1418" s="95">
        <v>1333</v>
      </c>
      <c r="AX1418" s="72">
        <v>576.62</v>
      </c>
      <c r="AY1418" s="72">
        <v>400.27</v>
      </c>
      <c r="AZ1418" s="72">
        <v>976.89</v>
      </c>
      <c r="BA1418" s="95">
        <v>8331067</v>
      </c>
      <c r="BB1418" s="95">
        <v>5514150</v>
      </c>
      <c r="BC1418" s="95">
        <v>1204</v>
      </c>
      <c r="BD1418" s="95">
        <v>1148</v>
      </c>
      <c r="BE1418" s="72">
        <v>528.74</v>
      </c>
      <c r="BF1418" s="72">
        <v>406.97</v>
      </c>
      <c r="BG1418" s="72">
        <v>935.71</v>
      </c>
      <c r="BH1418" s="95">
        <v>7112571</v>
      </c>
      <c r="BI1418" s="95">
        <v>5235233</v>
      </c>
      <c r="BJ1418" s="95">
        <v>1121</v>
      </c>
      <c r="BK1418" s="95">
        <v>1072</v>
      </c>
      <c r="BL1418" s="72">
        <v>625.89</v>
      </c>
      <c r="BM1418" s="72">
        <v>461.84</v>
      </c>
      <c r="BN1418" s="72">
        <v>1087.73</v>
      </c>
      <c r="BO1418" s="95">
        <v>8441972</v>
      </c>
      <c r="BP1418" s="95">
        <v>5885707</v>
      </c>
      <c r="BQ1418" s="95">
        <v>1124</v>
      </c>
      <c r="BR1418" s="95">
        <v>1062</v>
      </c>
      <c r="BS1418" s="72">
        <v>539.67999999999995</v>
      </c>
      <c r="BT1418" s="72">
        <v>494.7</v>
      </c>
      <c r="BU1418" s="72">
        <v>1034.3800000000001</v>
      </c>
      <c r="BV1418" s="95">
        <v>7408761</v>
      </c>
      <c r="BW1418" s="95">
        <v>6375641</v>
      </c>
      <c r="BX1418" s="95">
        <v>1144</v>
      </c>
      <c r="BY1418" s="95">
        <v>1074</v>
      </c>
      <c r="BZ1418" s="95">
        <v>1361</v>
      </c>
      <c r="CA1418" s="95">
        <v>1177</v>
      </c>
      <c r="CB1418" s="95">
        <v>1097</v>
      </c>
      <c r="CC1418" s="95">
        <v>1095</v>
      </c>
      <c r="CD1418" s="95">
        <v>1110</v>
      </c>
      <c r="CE1418" s="72">
        <v>650.75523149000003</v>
      </c>
      <c r="CF1418" s="72">
        <v>676.59346364999999</v>
      </c>
      <c r="CG1418" s="72">
        <v>712.40329333</v>
      </c>
      <c r="CH1418" s="72">
        <v>716.50152150999998</v>
      </c>
      <c r="CI1418" s="72">
        <v>731.52548966999996</v>
      </c>
      <c r="CJ1418" s="96">
        <v>1.3158557297</v>
      </c>
      <c r="CK1418" s="96">
        <v>1.4438359997000001</v>
      </c>
      <c r="CL1418" s="96">
        <v>1.3134554665</v>
      </c>
      <c r="CM1418" s="96">
        <v>1.5181126170999999</v>
      </c>
      <c r="CN1418" s="96">
        <v>1.4140040431000001</v>
      </c>
      <c r="CO1418" s="96">
        <v>1.0173012754999999</v>
      </c>
      <c r="CP1418" s="96">
        <v>1.3772250216999999</v>
      </c>
      <c r="CQ1418" s="96">
        <v>0.99584056389999998</v>
      </c>
      <c r="CR1418" s="96">
        <v>1.3829772304000001</v>
      </c>
      <c r="CS1418" s="95">
        <v>1258</v>
      </c>
      <c r="CT1418" s="95">
        <v>1114</v>
      </c>
      <c r="CU1418" s="95">
        <v>1025</v>
      </c>
      <c r="CV1418" s="95">
        <v>1037</v>
      </c>
      <c r="CW1418" s="95">
        <v>1051</v>
      </c>
      <c r="CX1418" s="96">
        <v>0.94494323199999997</v>
      </c>
      <c r="CY1418" s="96">
        <v>0.99226223999999996</v>
      </c>
      <c r="CZ1418" s="96">
        <v>1.03564498</v>
      </c>
      <c r="DA1418" s="96">
        <v>1.07521903</v>
      </c>
      <c r="DB1418" s="96">
        <v>1.055414402</v>
      </c>
      <c r="DC1418">
        <v>2013</v>
      </c>
      <c r="DD1418" s="6">
        <v>1137.8</v>
      </c>
      <c r="DE1418" s="96">
        <v>1.2640982E-3</v>
      </c>
      <c r="DF1418" s="72">
        <v>1060.77</v>
      </c>
      <c r="DG1418" s="96">
        <v>1</v>
      </c>
      <c r="DH1418" s="72">
        <v>1060.77</v>
      </c>
      <c r="DI1418" s="72">
        <v>805.43834298000002</v>
      </c>
      <c r="DJ1418" s="96">
        <v>1</v>
      </c>
      <c r="DK1418" s="72">
        <v>1060.77</v>
      </c>
      <c r="DL1418" s="96">
        <v>1</v>
      </c>
      <c r="DM1418" s="72">
        <v>1060.77</v>
      </c>
      <c r="DN1418" s="96">
        <v>1</v>
      </c>
      <c r="DO1418" s="96">
        <v>3.7859999999999999E-3</v>
      </c>
      <c r="DP1418" s="72">
        <v>4.0199999999999996</v>
      </c>
      <c r="DQ1418" s="72">
        <v>1056.75</v>
      </c>
      <c r="DR1418" t="s">
        <v>763</v>
      </c>
      <c r="DT1418" t="s">
        <v>137</v>
      </c>
    </row>
    <row r="1419" spans="1:124" x14ac:dyDescent="0.3">
      <c r="A1419" t="s">
        <v>13</v>
      </c>
      <c r="B1419">
        <v>25110</v>
      </c>
      <c r="C1419" s="95">
        <v>2517</v>
      </c>
      <c r="D1419" s="95">
        <v>16287617</v>
      </c>
      <c r="E1419" s="95">
        <v>2472</v>
      </c>
      <c r="F1419" s="95">
        <v>7861404</v>
      </c>
      <c r="G1419" s="95">
        <v>792</v>
      </c>
      <c r="H1419" s="95">
        <v>2943294</v>
      </c>
      <c r="I1419" s="95">
        <v>754</v>
      </c>
      <c r="J1419" s="95">
        <v>2300281</v>
      </c>
      <c r="K1419" s="95">
        <v>2540</v>
      </c>
      <c r="L1419" s="95">
        <v>17199882</v>
      </c>
      <c r="M1419" s="95">
        <v>2491</v>
      </c>
      <c r="N1419" s="95">
        <v>8705608</v>
      </c>
      <c r="O1419" s="95">
        <v>825</v>
      </c>
      <c r="P1419" s="95">
        <v>2706148</v>
      </c>
      <c r="Q1419" s="95">
        <v>778</v>
      </c>
      <c r="R1419" s="95">
        <v>2730309</v>
      </c>
      <c r="S1419" s="95">
        <v>2433</v>
      </c>
      <c r="T1419" s="95">
        <v>16133197</v>
      </c>
      <c r="U1419" s="95">
        <v>2374</v>
      </c>
      <c r="V1419" s="95">
        <v>9183244</v>
      </c>
      <c r="W1419" s="95">
        <v>765</v>
      </c>
      <c r="X1419" s="95">
        <v>3019685</v>
      </c>
      <c r="Y1419" s="95">
        <v>721</v>
      </c>
      <c r="Z1419" s="95">
        <v>2492557</v>
      </c>
      <c r="AA1419" s="95">
        <v>2501</v>
      </c>
      <c r="AB1419" s="95">
        <v>13757015</v>
      </c>
      <c r="AC1419" s="95">
        <v>2431</v>
      </c>
      <c r="AD1419" s="95">
        <v>10708359</v>
      </c>
      <c r="AE1419" s="95">
        <v>762</v>
      </c>
      <c r="AF1419" s="95">
        <v>2602618</v>
      </c>
      <c r="AG1419" s="95">
        <v>715</v>
      </c>
      <c r="AH1419" s="95">
        <v>2889517</v>
      </c>
      <c r="AI1419" s="95">
        <v>2535</v>
      </c>
      <c r="AJ1419" s="95">
        <v>15155952</v>
      </c>
      <c r="AK1419" s="95">
        <v>2447</v>
      </c>
      <c r="AL1419" s="95">
        <v>11734572</v>
      </c>
      <c r="AM1419" s="95">
        <v>790</v>
      </c>
      <c r="AN1419" s="95">
        <v>3853916</v>
      </c>
      <c r="AO1419" s="95">
        <v>742</v>
      </c>
      <c r="AP1419" s="95">
        <v>3362876</v>
      </c>
      <c r="AQ1419" s="72">
        <v>484.31</v>
      </c>
      <c r="AR1419" s="72">
        <v>262.49</v>
      </c>
      <c r="AS1419" s="72">
        <v>746.8</v>
      </c>
      <c r="AT1419" s="95">
        <v>19230911</v>
      </c>
      <c r="AU1419" s="95">
        <v>10161685</v>
      </c>
      <c r="AV1419" s="95">
        <v>3309</v>
      </c>
      <c r="AW1419" s="95">
        <v>3226</v>
      </c>
      <c r="AX1419" s="72">
        <v>492.97</v>
      </c>
      <c r="AY1419" s="72">
        <v>291.52</v>
      </c>
      <c r="AZ1419" s="72">
        <v>784.49</v>
      </c>
      <c r="BA1419" s="95">
        <v>19906030</v>
      </c>
      <c r="BB1419" s="95">
        <v>11435917</v>
      </c>
      <c r="BC1419" s="95">
        <v>3365</v>
      </c>
      <c r="BD1419" s="95">
        <v>3269</v>
      </c>
      <c r="BE1419" s="72">
        <v>499.08</v>
      </c>
      <c r="BF1419" s="72">
        <v>314.37</v>
      </c>
      <c r="BG1419" s="72">
        <v>813.45</v>
      </c>
      <c r="BH1419" s="95">
        <v>19152882</v>
      </c>
      <c r="BI1419" s="95">
        <v>11675801</v>
      </c>
      <c r="BJ1419" s="95">
        <v>3198</v>
      </c>
      <c r="BK1419" s="95">
        <v>3095</v>
      </c>
      <c r="BL1419" s="72">
        <v>417.81</v>
      </c>
      <c r="BM1419" s="72">
        <v>360.19</v>
      </c>
      <c r="BN1419" s="72">
        <v>778</v>
      </c>
      <c r="BO1419" s="95">
        <v>16359633</v>
      </c>
      <c r="BP1419" s="95">
        <v>13597876</v>
      </c>
      <c r="BQ1419" s="95">
        <v>3263</v>
      </c>
      <c r="BR1419" s="95">
        <v>3146</v>
      </c>
      <c r="BS1419" s="72">
        <v>476.44</v>
      </c>
      <c r="BT1419" s="72">
        <v>394.52</v>
      </c>
      <c r="BU1419" s="72">
        <v>870.96</v>
      </c>
      <c r="BV1419" s="95">
        <v>19009868</v>
      </c>
      <c r="BW1419" s="95">
        <v>15097448</v>
      </c>
      <c r="BX1419" s="95">
        <v>3325</v>
      </c>
      <c r="BY1419" s="95">
        <v>3189</v>
      </c>
      <c r="BZ1419" s="95">
        <v>3269</v>
      </c>
      <c r="CA1419" s="95">
        <v>3319</v>
      </c>
      <c r="CB1419" s="95">
        <v>3148</v>
      </c>
      <c r="CC1419" s="95">
        <v>3207</v>
      </c>
      <c r="CD1419" s="95">
        <v>3258</v>
      </c>
      <c r="CE1419" s="72">
        <v>650.75523149000003</v>
      </c>
      <c r="CF1419" s="72">
        <v>676.59346364999999</v>
      </c>
      <c r="CG1419" s="72">
        <v>712.40329333</v>
      </c>
      <c r="CH1419" s="72">
        <v>716.50152150999998</v>
      </c>
      <c r="CI1419" s="72">
        <v>731.52548966999996</v>
      </c>
      <c r="CJ1419" s="96">
        <v>1.1475896987</v>
      </c>
      <c r="CK1419" s="96">
        <v>1.1594702612000001</v>
      </c>
      <c r="CL1419" s="96">
        <v>1.1418391908000001</v>
      </c>
      <c r="CM1419" s="96">
        <v>1.0858316091</v>
      </c>
      <c r="CN1419" s="96">
        <v>1.1906078630000001</v>
      </c>
      <c r="CO1419" s="96">
        <v>0.93125149600000001</v>
      </c>
      <c r="CP1419" s="96">
        <v>1.2296009504000001</v>
      </c>
      <c r="CQ1419" s="96">
        <v>0.99584056389999998</v>
      </c>
      <c r="CR1419" s="96">
        <v>1.2347365827000001</v>
      </c>
      <c r="CS1419" s="95">
        <v>3099</v>
      </c>
      <c r="CT1419" s="95">
        <v>3219</v>
      </c>
      <c r="CU1419" s="95">
        <v>3038</v>
      </c>
      <c r="CV1419" s="95">
        <v>3123</v>
      </c>
      <c r="CW1419" s="95">
        <v>3170</v>
      </c>
      <c r="CX1419" s="96">
        <v>0.942974113</v>
      </c>
      <c r="CY1419" s="96">
        <v>0.91974282799999996</v>
      </c>
      <c r="CZ1419" s="96">
        <v>0.91598501899999996</v>
      </c>
      <c r="DA1419" s="96">
        <v>0.92999439100000003</v>
      </c>
      <c r="DB1419" s="96">
        <v>0.94734724000000003</v>
      </c>
      <c r="DC1419">
        <v>2013</v>
      </c>
      <c r="DD1419" s="6">
        <v>3185</v>
      </c>
      <c r="DE1419" s="96">
        <v>5.3225620000000001E-4</v>
      </c>
      <c r="DF1419" s="72">
        <v>947.76</v>
      </c>
      <c r="DG1419" s="96">
        <v>1</v>
      </c>
      <c r="DH1419" s="72">
        <v>947.76</v>
      </c>
      <c r="DI1419" s="72">
        <v>805.43834298000002</v>
      </c>
      <c r="DJ1419" s="96">
        <v>1</v>
      </c>
      <c r="DK1419" s="72">
        <v>947.76</v>
      </c>
      <c r="DL1419" s="96">
        <v>1</v>
      </c>
      <c r="DM1419" s="72">
        <v>947.76</v>
      </c>
      <c r="DN1419" s="96">
        <v>1</v>
      </c>
      <c r="DO1419" s="96">
        <v>1.6999999999999999E-3</v>
      </c>
      <c r="DP1419" s="72">
        <v>1.61</v>
      </c>
      <c r="DQ1419" s="72">
        <v>946.15</v>
      </c>
      <c r="DR1419" t="s">
        <v>13</v>
      </c>
      <c r="DT1419" t="s">
        <v>137</v>
      </c>
    </row>
    <row r="1420" spans="1:124" x14ac:dyDescent="0.3">
      <c r="A1420" t="s">
        <v>14</v>
      </c>
      <c r="B1420">
        <v>25120</v>
      </c>
      <c r="C1420" s="95">
        <v>2263</v>
      </c>
      <c r="D1420" s="95">
        <v>11319688</v>
      </c>
      <c r="E1420" s="95">
        <v>2199</v>
      </c>
      <c r="F1420" s="95">
        <v>7388028</v>
      </c>
      <c r="G1420" s="95">
        <v>734</v>
      </c>
      <c r="H1420" s="95">
        <v>2051203</v>
      </c>
      <c r="I1420" s="95">
        <v>687</v>
      </c>
      <c r="J1420" s="95">
        <v>1978515</v>
      </c>
      <c r="K1420" s="95">
        <v>2277</v>
      </c>
      <c r="L1420" s="95">
        <v>11548653</v>
      </c>
      <c r="M1420" s="95">
        <v>2214</v>
      </c>
      <c r="N1420" s="95">
        <v>7331738</v>
      </c>
      <c r="O1420" s="95">
        <v>722</v>
      </c>
      <c r="P1420" s="95">
        <v>2115151</v>
      </c>
      <c r="Q1420" s="95">
        <v>673</v>
      </c>
      <c r="R1420" s="95">
        <v>2080470</v>
      </c>
      <c r="S1420" s="95">
        <v>2339</v>
      </c>
      <c r="T1420" s="95">
        <v>13163699</v>
      </c>
      <c r="U1420" s="95">
        <v>2272</v>
      </c>
      <c r="V1420" s="95">
        <v>7962443</v>
      </c>
      <c r="W1420" s="95">
        <v>767</v>
      </c>
      <c r="X1420" s="95">
        <v>2035353</v>
      </c>
      <c r="Y1420" s="95">
        <v>723</v>
      </c>
      <c r="Z1420" s="95">
        <v>2072736</v>
      </c>
      <c r="AA1420" s="95">
        <v>2326</v>
      </c>
      <c r="AB1420" s="95">
        <v>11522095</v>
      </c>
      <c r="AC1420" s="95">
        <v>2252</v>
      </c>
      <c r="AD1420" s="95">
        <v>8457277</v>
      </c>
      <c r="AE1420" s="95">
        <v>766</v>
      </c>
      <c r="AF1420" s="95">
        <v>2083111</v>
      </c>
      <c r="AG1420" s="95">
        <v>719</v>
      </c>
      <c r="AH1420" s="95">
        <v>2302212</v>
      </c>
      <c r="AI1420" s="95">
        <v>2365</v>
      </c>
      <c r="AJ1420" s="95">
        <v>10829681.4</v>
      </c>
      <c r="AK1420" s="95">
        <v>2285</v>
      </c>
      <c r="AL1420" s="95">
        <v>9164736.1799999997</v>
      </c>
      <c r="AM1420" s="95">
        <v>800</v>
      </c>
      <c r="AN1420" s="95">
        <v>2319116</v>
      </c>
      <c r="AO1420" s="95">
        <v>758</v>
      </c>
      <c r="AP1420" s="95">
        <v>2533584</v>
      </c>
      <c r="AQ1420" s="72">
        <v>371.79</v>
      </c>
      <c r="AR1420" s="72">
        <v>270.45999999999998</v>
      </c>
      <c r="AS1420" s="72">
        <v>642.25</v>
      </c>
      <c r="AT1420" s="95">
        <v>13370891</v>
      </c>
      <c r="AU1420" s="95">
        <v>9366543</v>
      </c>
      <c r="AV1420" s="95">
        <v>2997</v>
      </c>
      <c r="AW1420" s="95">
        <v>2886</v>
      </c>
      <c r="AX1420" s="72">
        <v>379.68</v>
      </c>
      <c r="AY1420" s="72">
        <v>271.68</v>
      </c>
      <c r="AZ1420" s="72">
        <v>651.36</v>
      </c>
      <c r="BA1420" s="95">
        <v>13663804</v>
      </c>
      <c r="BB1420" s="95">
        <v>9412208</v>
      </c>
      <c r="BC1420" s="95">
        <v>2999</v>
      </c>
      <c r="BD1420" s="95">
        <v>2887</v>
      </c>
      <c r="BE1420" s="72">
        <v>407.79</v>
      </c>
      <c r="BF1420" s="72">
        <v>279.22000000000003</v>
      </c>
      <c r="BG1420" s="72">
        <v>687.01</v>
      </c>
      <c r="BH1420" s="95">
        <v>15199052</v>
      </c>
      <c r="BI1420" s="95">
        <v>10035179</v>
      </c>
      <c r="BJ1420" s="95">
        <v>3106</v>
      </c>
      <c r="BK1420" s="95">
        <v>2995</v>
      </c>
      <c r="BL1420" s="72">
        <v>366.68</v>
      </c>
      <c r="BM1420" s="72">
        <v>301.79000000000002</v>
      </c>
      <c r="BN1420" s="72">
        <v>668.47</v>
      </c>
      <c r="BO1420" s="95">
        <v>13605206</v>
      </c>
      <c r="BP1420" s="95">
        <v>10759489</v>
      </c>
      <c r="BQ1420" s="95">
        <v>3092</v>
      </c>
      <c r="BR1420" s="95">
        <v>2971</v>
      </c>
      <c r="BS1420" s="72">
        <v>346.2</v>
      </c>
      <c r="BT1420" s="72">
        <v>320.36</v>
      </c>
      <c r="BU1420" s="72">
        <v>666.56</v>
      </c>
      <c r="BV1420" s="95">
        <v>13148797.4</v>
      </c>
      <c r="BW1420" s="95">
        <v>11698320.18</v>
      </c>
      <c r="BX1420" s="95">
        <v>3165</v>
      </c>
      <c r="BY1420" s="95">
        <v>3043</v>
      </c>
      <c r="BZ1420" s="95">
        <v>2944</v>
      </c>
      <c r="CA1420" s="95">
        <v>2945</v>
      </c>
      <c r="CB1420" s="95">
        <v>3052</v>
      </c>
      <c r="CC1420" s="95">
        <v>3035</v>
      </c>
      <c r="CD1420" s="95">
        <v>3105</v>
      </c>
      <c r="CE1420" s="72">
        <v>650.75523149000003</v>
      </c>
      <c r="CF1420" s="72">
        <v>676.59346364999999</v>
      </c>
      <c r="CG1420" s="72">
        <v>712.40329333</v>
      </c>
      <c r="CH1420" s="72">
        <v>716.50152150999998</v>
      </c>
      <c r="CI1420" s="72">
        <v>731.52548966999996</v>
      </c>
      <c r="CJ1420" s="96">
        <v>0.98693021420000004</v>
      </c>
      <c r="CK1420" s="96">
        <v>0.9627051324</v>
      </c>
      <c r="CL1420" s="96">
        <v>0.96435545209999995</v>
      </c>
      <c r="CM1420" s="96">
        <v>0.93296382479999995</v>
      </c>
      <c r="CN1420" s="96">
        <v>0.91119176219999998</v>
      </c>
      <c r="CO1420" s="96">
        <v>0.94954439199999996</v>
      </c>
      <c r="CP1420" s="96">
        <v>1.002195669</v>
      </c>
      <c r="CQ1420" s="96">
        <v>0.99584056389999998</v>
      </c>
      <c r="CR1420" s="96">
        <v>1.0063815054</v>
      </c>
      <c r="CS1420" s="95">
        <v>2995</v>
      </c>
      <c r="CT1420" s="95">
        <v>3044</v>
      </c>
      <c r="CU1420" s="95">
        <v>3134</v>
      </c>
      <c r="CV1420" s="95">
        <v>3182</v>
      </c>
      <c r="CW1420" s="95">
        <v>3268</v>
      </c>
      <c r="CX1420" s="96">
        <v>0.92926900599999995</v>
      </c>
      <c r="CY1420" s="96">
        <v>0.95516478000000005</v>
      </c>
      <c r="CZ1420" s="96">
        <v>0.94592926799999999</v>
      </c>
      <c r="DA1420" s="96">
        <v>0.96772436500000003</v>
      </c>
      <c r="DB1420" s="96">
        <v>0.94865621700000002</v>
      </c>
      <c r="DC1420">
        <v>2013</v>
      </c>
      <c r="DD1420" s="6">
        <v>2956.4</v>
      </c>
      <c r="DE1420" s="96">
        <v>1.1578089000000001E-3</v>
      </c>
      <c r="DF1420" s="72">
        <v>772</v>
      </c>
      <c r="DG1420" s="96">
        <v>1</v>
      </c>
      <c r="DH1420" s="72">
        <v>772</v>
      </c>
      <c r="DI1420" s="72">
        <v>805.43834298000002</v>
      </c>
      <c r="DJ1420" s="96">
        <v>1</v>
      </c>
      <c r="DK1420" s="72">
        <v>772</v>
      </c>
      <c r="DL1420" s="96">
        <v>1</v>
      </c>
      <c r="DM1420" s="72">
        <v>772</v>
      </c>
      <c r="DN1420" s="96">
        <v>1</v>
      </c>
      <c r="DO1420" s="96">
        <v>4.3499999999999997E-3</v>
      </c>
      <c r="DP1420" s="72">
        <v>3.36</v>
      </c>
      <c r="DQ1420" s="72">
        <v>768.64</v>
      </c>
      <c r="DR1420" t="s">
        <v>14</v>
      </c>
      <c r="DT1420" t="s">
        <v>137</v>
      </c>
    </row>
    <row r="1421" spans="1:124" x14ac:dyDescent="0.3">
      <c r="A1421" t="s">
        <v>969</v>
      </c>
      <c r="B1421">
        <v>25130</v>
      </c>
      <c r="C1421" s="95">
        <v>3089</v>
      </c>
      <c r="D1421" s="95">
        <v>24421029</v>
      </c>
      <c r="E1421" s="95">
        <v>2930</v>
      </c>
      <c r="F1421" s="95">
        <v>11602194</v>
      </c>
      <c r="G1421" s="95">
        <v>1090</v>
      </c>
      <c r="H1421" s="95">
        <v>5466912</v>
      </c>
      <c r="I1421" s="95">
        <v>1038</v>
      </c>
      <c r="J1421" s="95">
        <v>3365755</v>
      </c>
      <c r="K1421" s="95">
        <v>3120</v>
      </c>
      <c r="L1421" s="95">
        <v>22861329</v>
      </c>
      <c r="M1421" s="95">
        <v>2961</v>
      </c>
      <c r="N1421" s="95">
        <v>12836999</v>
      </c>
      <c r="O1421" s="95">
        <v>1169</v>
      </c>
      <c r="P1421" s="95">
        <v>5582639</v>
      </c>
      <c r="Q1421" s="95">
        <v>1111</v>
      </c>
      <c r="R1421" s="95">
        <v>3952406</v>
      </c>
      <c r="S1421" s="95">
        <v>3146</v>
      </c>
      <c r="T1421" s="95">
        <v>23494229</v>
      </c>
      <c r="U1421" s="95">
        <v>2988</v>
      </c>
      <c r="V1421" s="95">
        <v>13400316</v>
      </c>
      <c r="W1421" s="95">
        <v>1191</v>
      </c>
      <c r="X1421" s="95">
        <v>6501206</v>
      </c>
      <c r="Y1421" s="95">
        <v>1129</v>
      </c>
      <c r="Z1421" s="95">
        <v>4301323</v>
      </c>
      <c r="AA1421" s="95">
        <v>3114</v>
      </c>
      <c r="AB1421" s="95">
        <v>20725470</v>
      </c>
      <c r="AC1421" s="95">
        <v>2933</v>
      </c>
      <c r="AD1421" s="95">
        <v>14254334</v>
      </c>
      <c r="AE1421" s="95">
        <v>1227</v>
      </c>
      <c r="AF1421" s="95">
        <v>6754158</v>
      </c>
      <c r="AG1421" s="95">
        <v>1167</v>
      </c>
      <c r="AH1421" s="95">
        <v>4370160</v>
      </c>
      <c r="AI1421" s="95">
        <v>3029</v>
      </c>
      <c r="AJ1421" s="95">
        <v>17188797</v>
      </c>
      <c r="AK1421" s="95">
        <v>2839</v>
      </c>
      <c r="AL1421" s="95">
        <v>14269678.27</v>
      </c>
      <c r="AM1421" s="95">
        <v>1217</v>
      </c>
      <c r="AN1421" s="95">
        <v>6402423</v>
      </c>
      <c r="AO1421" s="95">
        <v>1152</v>
      </c>
      <c r="AP1421" s="95">
        <v>4910540</v>
      </c>
      <c r="AQ1421" s="72">
        <v>595.99</v>
      </c>
      <c r="AR1421" s="72">
        <v>314.35000000000002</v>
      </c>
      <c r="AS1421" s="72">
        <v>910.34</v>
      </c>
      <c r="AT1421" s="95">
        <v>29887941</v>
      </c>
      <c r="AU1421" s="95">
        <v>14967949</v>
      </c>
      <c r="AV1421" s="95">
        <v>4179</v>
      </c>
      <c r="AW1421" s="95">
        <v>3968</v>
      </c>
      <c r="AX1421" s="72">
        <v>552.65</v>
      </c>
      <c r="AY1421" s="72">
        <v>343.59</v>
      </c>
      <c r="AZ1421" s="72">
        <v>896.24</v>
      </c>
      <c r="BA1421" s="95">
        <v>28443968</v>
      </c>
      <c r="BB1421" s="95">
        <v>16789405</v>
      </c>
      <c r="BC1421" s="95">
        <v>4289</v>
      </c>
      <c r="BD1421" s="95">
        <v>4072</v>
      </c>
      <c r="BE1421" s="72">
        <v>576.35</v>
      </c>
      <c r="BF1421" s="72">
        <v>358.3</v>
      </c>
      <c r="BG1421" s="72">
        <v>934.65</v>
      </c>
      <c r="BH1421" s="95">
        <v>29995435</v>
      </c>
      <c r="BI1421" s="95">
        <v>17701639</v>
      </c>
      <c r="BJ1421" s="95">
        <v>4337</v>
      </c>
      <c r="BK1421" s="95">
        <v>4117</v>
      </c>
      <c r="BL1421" s="72">
        <v>527.52</v>
      </c>
      <c r="BM1421" s="72">
        <v>378.55</v>
      </c>
      <c r="BN1421" s="72">
        <v>906.07</v>
      </c>
      <c r="BO1421" s="95">
        <v>27479628</v>
      </c>
      <c r="BP1421" s="95">
        <v>18624494</v>
      </c>
      <c r="BQ1421" s="95">
        <v>4341</v>
      </c>
      <c r="BR1421" s="95">
        <v>4100</v>
      </c>
      <c r="BS1421" s="72">
        <v>463.01</v>
      </c>
      <c r="BT1421" s="72">
        <v>400.49</v>
      </c>
      <c r="BU1421" s="72">
        <v>863.5</v>
      </c>
      <c r="BV1421" s="95">
        <v>23591220</v>
      </c>
      <c r="BW1421" s="95">
        <v>19180218.27</v>
      </c>
      <c r="BX1421" s="95">
        <v>4246</v>
      </c>
      <c r="BY1421" s="95">
        <v>3991</v>
      </c>
      <c r="BZ1421" s="95">
        <v>4078</v>
      </c>
      <c r="CA1421" s="95">
        <v>4184</v>
      </c>
      <c r="CB1421" s="95">
        <v>4231</v>
      </c>
      <c r="CC1421" s="95">
        <v>4227</v>
      </c>
      <c r="CD1421" s="95">
        <v>4121</v>
      </c>
      <c r="CE1421" s="72">
        <v>650.75523149000003</v>
      </c>
      <c r="CF1421" s="72">
        <v>676.59346364999999</v>
      </c>
      <c r="CG1421" s="72">
        <v>712.40329333</v>
      </c>
      <c r="CH1421" s="72">
        <v>716.50152150999998</v>
      </c>
      <c r="CI1421" s="72">
        <v>731.52548966999996</v>
      </c>
      <c r="CJ1421" s="96">
        <v>1.3988977052</v>
      </c>
      <c r="CK1421" s="96">
        <v>1.3246359123</v>
      </c>
      <c r="CL1421" s="96">
        <v>1.3119675452999999</v>
      </c>
      <c r="CM1421" s="96">
        <v>1.2645751234</v>
      </c>
      <c r="CN1421" s="96">
        <v>1.1804099955</v>
      </c>
      <c r="CO1421" s="96">
        <v>1.0601839461</v>
      </c>
      <c r="CP1421" s="96">
        <v>1.2225211117000001</v>
      </c>
      <c r="CQ1421" s="96">
        <v>0.99584056389999998</v>
      </c>
      <c r="CR1421" s="96">
        <v>1.2276271739</v>
      </c>
      <c r="CS1421" s="95">
        <v>3871</v>
      </c>
      <c r="CT1421" s="95">
        <v>4064</v>
      </c>
      <c r="CU1421" s="95">
        <v>4058</v>
      </c>
      <c r="CV1421" s="95">
        <v>4080</v>
      </c>
      <c r="CW1421" s="95">
        <v>3950</v>
      </c>
      <c r="CX1421" s="96">
        <v>1.0271161710000001</v>
      </c>
      <c r="CY1421" s="96">
        <v>1.040327802</v>
      </c>
      <c r="CZ1421" s="96">
        <v>1.054803368</v>
      </c>
      <c r="DA1421" s="96">
        <v>1.087481479</v>
      </c>
      <c r="DB1421" s="96">
        <v>1.0903513330000001</v>
      </c>
      <c r="DC1421">
        <v>2013</v>
      </c>
      <c r="DD1421" s="6">
        <v>4049.6</v>
      </c>
      <c r="DE1421" s="96">
        <v>1.4201813000000001E-3</v>
      </c>
      <c r="DF1421" s="72">
        <v>941.47</v>
      </c>
      <c r="DG1421" s="96">
        <v>1</v>
      </c>
      <c r="DH1421" s="72">
        <v>941.47</v>
      </c>
      <c r="DI1421" s="72">
        <v>805.43834298000002</v>
      </c>
      <c r="DJ1421" s="96">
        <v>1</v>
      </c>
      <c r="DK1421" s="72">
        <v>941.47</v>
      </c>
      <c r="DL1421" s="96">
        <v>1</v>
      </c>
      <c r="DM1421" s="72">
        <v>941.47</v>
      </c>
      <c r="DN1421" s="96">
        <v>1</v>
      </c>
      <c r="DO1421" s="96">
        <v>4.6090000000000002E-3</v>
      </c>
      <c r="DP1421" s="72">
        <v>4.34</v>
      </c>
      <c r="DQ1421" s="72">
        <v>937.13</v>
      </c>
      <c r="DR1421" t="s">
        <v>969</v>
      </c>
      <c r="DT1421" t="s">
        <v>137</v>
      </c>
    </row>
    <row r="1422" spans="1:124" x14ac:dyDescent="0.3">
      <c r="A1422" t="s">
        <v>970</v>
      </c>
      <c r="B1422">
        <v>25140</v>
      </c>
      <c r="C1422" s="95">
        <v>3702</v>
      </c>
      <c r="D1422" s="95">
        <v>15864034</v>
      </c>
      <c r="E1422" s="95">
        <v>3532</v>
      </c>
      <c r="F1422" s="95">
        <v>12461146</v>
      </c>
      <c r="G1422" s="95">
        <v>1362</v>
      </c>
      <c r="H1422" s="95">
        <v>4034105</v>
      </c>
      <c r="I1422" s="95">
        <v>1261</v>
      </c>
      <c r="J1422" s="95">
        <v>3333769</v>
      </c>
      <c r="K1422" s="95">
        <v>3495</v>
      </c>
      <c r="L1422" s="95">
        <v>15716753</v>
      </c>
      <c r="M1422" s="95">
        <v>3329</v>
      </c>
      <c r="N1422" s="95">
        <v>13307052</v>
      </c>
      <c r="O1422" s="95">
        <v>1303</v>
      </c>
      <c r="P1422" s="95">
        <v>3335186</v>
      </c>
      <c r="Q1422" s="95">
        <v>1203</v>
      </c>
      <c r="R1422" s="95">
        <v>3700286</v>
      </c>
      <c r="S1422" s="95">
        <v>3450</v>
      </c>
      <c r="T1422" s="95">
        <v>16261761</v>
      </c>
      <c r="U1422" s="95">
        <v>3275</v>
      </c>
      <c r="V1422" s="95">
        <v>12767299</v>
      </c>
      <c r="W1422" s="95">
        <v>1242</v>
      </c>
      <c r="X1422" s="95">
        <v>3507980</v>
      </c>
      <c r="Y1422" s="95">
        <v>1145</v>
      </c>
      <c r="Z1422" s="95">
        <v>3567434</v>
      </c>
      <c r="AA1422" s="95">
        <v>3483</v>
      </c>
      <c r="AB1422" s="95">
        <v>14723330</v>
      </c>
      <c r="AC1422" s="95">
        <v>3286</v>
      </c>
      <c r="AD1422" s="95">
        <v>13296371</v>
      </c>
      <c r="AE1422" s="95">
        <v>1235</v>
      </c>
      <c r="AF1422" s="95">
        <v>4812052</v>
      </c>
      <c r="AG1422" s="95">
        <v>1129</v>
      </c>
      <c r="AH1422" s="95">
        <v>3959795</v>
      </c>
      <c r="AI1422" s="95">
        <v>3555</v>
      </c>
      <c r="AJ1422" s="95">
        <v>15749836</v>
      </c>
      <c r="AK1422" s="95">
        <v>3364</v>
      </c>
      <c r="AL1422" s="95">
        <v>14538657</v>
      </c>
      <c r="AM1422" s="95">
        <v>1242</v>
      </c>
      <c r="AN1422" s="95">
        <v>3881548</v>
      </c>
      <c r="AO1422" s="95">
        <v>1144</v>
      </c>
      <c r="AP1422" s="95">
        <v>4379420</v>
      </c>
      <c r="AQ1422" s="72">
        <v>327.44</v>
      </c>
      <c r="AR1422" s="72">
        <v>274.62</v>
      </c>
      <c r="AS1422" s="72">
        <v>602.05999999999995</v>
      </c>
      <c r="AT1422" s="95">
        <v>19898139</v>
      </c>
      <c r="AU1422" s="95">
        <v>15794915</v>
      </c>
      <c r="AV1422" s="95">
        <v>5064</v>
      </c>
      <c r="AW1422" s="95">
        <v>4793</v>
      </c>
      <c r="AX1422" s="72">
        <v>330.9</v>
      </c>
      <c r="AY1422" s="72">
        <v>312.73</v>
      </c>
      <c r="AZ1422" s="72">
        <v>643.63</v>
      </c>
      <c r="BA1422" s="95">
        <v>19051939</v>
      </c>
      <c r="BB1422" s="95">
        <v>17007338</v>
      </c>
      <c r="BC1422" s="95">
        <v>4798</v>
      </c>
      <c r="BD1422" s="95">
        <v>4532</v>
      </c>
      <c r="BE1422" s="72">
        <v>351.12</v>
      </c>
      <c r="BF1422" s="72">
        <v>307.97000000000003</v>
      </c>
      <c r="BG1422" s="72">
        <v>659.09</v>
      </c>
      <c r="BH1422" s="95">
        <v>19769741</v>
      </c>
      <c r="BI1422" s="95">
        <v>16334733</v>
      </c>
      <c r="BJ1422" s="95">
        <v>4692</v>
      </c>
      <c r="BK1422" s="95">
        <v>4420</v>
      </c>
      <c r="BL1422" s="72">
        <v>345.05</v>
      </c>
      <c r="BM1422" s="72">
        <v>325.70999999999998</v>
      </c>
      <c r="BN1422" s="72">
        <v>670.76</v>
      </c>
      <c r="BO1422" s="95">
        <v>19535382</v>
      </c>
      <c r="BP1422" s="95">
        <v>17256166</v>
      </c>
      <c r="BQ1422" s="95">
        <v>4718</v>
      </c>
      <c r="BR1422" s="95">
        <v>4415</v>
      </c>
      <c r="BS1422" s="72">
        <v>341.04</v>
      </c>
      <c r="BT1422" s="72">
        <v>349.71</v>
      </c>
      <c r="BU1422" s="72">
        <v>690.75</v>
      </c>
      <c r="BV1422" s="95">
        <v>19631384</v>
      </c>
      <c r="BW1422" s="95">
        <v>18918077</v>
      </c>
      <c r="BX1422" s="95">
        <v>4797</v>
      </c>
      <c r="BY1422" s="95">
        <v>4508</v>
      </c>
      <c r="BZ1422" s="95">
        <v>4935</v>
      </c>
      <c r="CA1422" s="95">
        <v>4670</v>
      </c>
      <c r="CB1422" s="95">
        <v>4561</v>
      </c>
      <c r="CC1422" s="95">
        <v>4574</v>
      </c>
      <c r="CD1422" s="95">
        <v>4656</v>
      </c>
      <c r="CE1422" s="72">
        <v>650.75523149000003</v>
      </c>
      <c r="CF1422" s="72">
        <v>676.59346364999999</v>
      </c>
      <c r="CG1422" s="72">
        <v>712.40329333</v>
      </c>
      <c r="CH1422" s="72">
        <v>716.50152150999998</v>
      </c>
      <c r="CI1422" s="72">
        <v>731.52548966999996</v>
      </c>
      <c r="CJ1422" s="96">
        <v>0.92517120239999995</v>
      </c>
      <c r="CK1422" s="96">
        <v>0.95128025110000003</v>
      </c>
      <c r="CL1422" s="96">
        <v>0.92516416779999999</v>
      </c>
      <c r="CM1422" s="96">
        <v>0.93615991009999999</v>
      </c>
      <c r="CN1422" s="96">
        <v>0.94425964610000002</v>
      </c>
      <c r="CO1422" s="96">
        <v>0.9268902712</v>
      </c>
      <c r="CP1422" s="96">
        <v>1.0102674119999999</v>
      </c>
      <c r="CQ1422" s="96">
        <v>0.99584056389999998</v>
      </c>
      <c r="CR1422" s="96">
        <v>1.0144869614000001</v>
      </c>
      <c r="CS1422" s="95">
        <v>4109</v>
      </c>
      <c r="CT1422" s="95">
        <v>3956</v>
      </c>
      <c r="CU1422" s="95">
        <v>3849</v>
      </c>
      <c r="CV1422" s="95">
        <v>3867</v>
      </c>
      <c r="CW1422" s="95">
        <v>3981</v>
      </c>
      <c r="CX1422" s="96">
        <v>0.89119546000000005</v>
      </c>
      <c r="CY1422" s="96">
        <v>0.91883615600000001</v>
      </c>
      <c r="CZ1422" s="96">
        <v>0.92738194600000001</v>
      </c>
      <c r="DA1422" s="96">
        <v>0.94315849399999996</v>
      </c>
      <c r="DB1422" s="96">
        <v>0.95545856699999998</v>
      </c>
      <c r="DC1422">
        <v>2013</v>
      </c>
      <c r="DD1422" s="6">
        <v>4533.6000000000004</v>
      </c>
      <c r="DE1422" s="96">
        <v>2.6249875999999998E-3</v>
      </c>
      <c r="DF1422" s="72">
        <v>777.07</v>
      </c>
      <c r="DG1422" s="96">
        <v>1</v>
      </c>
      <c r="DH1422" s="72">
        <v>777.07</v>
      </c>
      <c r="DI1422" s="72">
        <v>813.15989981999996</v>
      </c>
      <c r="DJ1422" s="96">
        <v>1</v>
      </c>
      <c r="DK1422" s="72">
        <v>777.07</v>
      </c>
      <c r="DL1422" s="96">
        <v>1</v>
      </c>
      <c r="DM1422" s="72">
        <v>777.07</v>
      </c>
      <c r="DN1422" s="96">
        <v>1</v>
      </c>
      <c r="DO1422" s="96">
        <v>8.2629999999999995E-3</v>
      </c>
      <c r="DP1422" s="72">
        <v>6.42</v>
      </c>
      <c r="DQ1422" s="72">
        <v>770.65</v>
      </c>
      <c r="DR1422" t="s">
        <v>970</v>
      </c>
      <c r="DT1422" t="s">
        <v>137</v>
      </c>
    </row>
    <row r="1423" spans="1:124" x14ac:dyDescent="0.3">
      <c r="A1423" t="s">
        <v>20</v>
      </c>
      <c r="B1423">
        <v>25150</v>
      </c>
      <c r="C1423" s="95">
        <v>2580</v>
      </c>
      <c r="D1423" s="95">
        <v>12396254</v>
      </c>
      <c r="E1423" s="95">
        <v>2505</v>
      </c>
      <c r="F1423" s="95">
        <v>9378175</v>
      </c>
      <c r="G1423" s="95">
        <v>899</v>
      </c>
      <c r="H1423" s="95">
        <v>2655126</v>
      </c>
      <c r="I1423" s="95">
        <v>849</v>
      </c>
      <c r="J1423" s="95">
        <v>2662564</v>
      </c>
      <c r="K1423" s="95">
        <v>2625</v>
      </c>
      <c r="L1423" s="95">
        <v>11829399</v>
      </c>
      <c r="M1423" s="95">
        <v>2541</v>
      </c>
      <c r="N1423" s="95">
        <v>11052623</v>
      </c>
      <c r="O1423" s="95">
        <v>903</v>
      </c>
      <c r="P1423" s="95">
        <v>2817032</v>
      </c>
      <c r="Q1423" s="95">
        <v>851</v>
      </c>
      <c r="R1423" s="95">
        <v>2899231</v>
      </c>
      <c r="S1423" s="95">
        <v>2632</v>
      </c>
      <c r="T1423" s="95">
        <v>13893834</v>
      </c>
      <c r="U1423" s="95">
        <v>2543</v>
      </c>
      <c r="V1423" s="95">
        <v>13420917</v>
      </c>
      <c r="W1423" s="95">
        <v>887</v>
      </c>
      <c r="X1423" s="95">
        <v>3208485</v>
      </c>
      <c r="Y1423" s="95">
        <v>844</v>
      </c>
      <c r="Z1423" s="95">
        <v>3304155</v>
      </c>
      <c r="AA1423" s="95">
        <v>2533</v>
      </c>
      <c r="AB1423" s="95">
        <v>12646801</v>
      </c>
      <c r="AC1423" s="95">
        <v>2431</v>
      </c>
      <c r="AD1423" s="95">
        <v>14138972</v>
      </c>
      <c r="AE1423" s="95">
        <v>845</v>
      </c>
      <c r="AF1423" s="95">
        <v>3190261</v>
      </c>
      <c r="AG1423" s="95">
        <v>793</v>
      </c>
      <c r="AH1423" s="95">
        <v>3447532</v>
      </c>
      <c r="AI1423" s="95">
        <v>2500</v>
      </c>
      <c r="AJ1423" s="95">
        <v>11722647</v>
      </c>
      <c r="AK1423" s="95">
        <v>2406</v>
      </c>
      <c r="AL1423" s="95">
        <v>13990733</v>
      </c>
      <c r="AM1423" s="95">
        <v>833</v>
      </c>
      <c r="AN1423" s="95">
        <v>3086843</v>
      </c>
      <c r="AO1423" s="95">
        <v>784</v>
      </c>
      <c r="AP1423" s="95">
        <v>3319122</v>
      </c>
      <c r="AQ1423" s="72">
        <v>360.53</v>
      </c>
      <c r="AR1423" s="72">
        <v>299.16000000000003</v>
      </c>
      <c r="AS1423" s="72">
        <v>659.69</v>
      </c>
      <c r="AT1423" s="95">
        <v>15051380</v>
      </c>
      <c r="AU1423" s="95">
        <v>12040739</v>
      </c>
      <c r="AV1423" s="95">
        <v>3479</v>
      </c>
      <c r="AW1423" s="95">
        <v>3354</v>
      </c>
      <c r="AX1423" s="72">
        <v>345.96</v>
      </c>
      <c r="AY1423" s="72">
        <v>342.76</v>
      </c>
      <c r="AZ1423" s="72">
        <v>688.72</v>
      </c>
      <c r="BA1423" s="95">
        <v>14646431</v>
      </c>
      <c r="BB1423" s="95">
        <v>13951854</v>
      </c>
      <c r="BC1423" s="95">
        <v>3528</v>
      </c>
      <c r="BD1423" s="95">
        <v>3392</v>
      </c>
      <c r="BE1423" s="72">
        <v>405</v>
      </c>
      <c r="BF1423" s="72">
        <v>411.5</v>
      </c>
      <c r="BG1423" s="72">
        <v>816.5</v>
      </c>
      <c r="BH1423" s="95">
        <v>17102319</v>
      </c>
      <c r="BI1423" s="95">
        <v>16725072</v>
      </c>
      <c r="BJ1423" s="95">
        <v>3519</v>
      </c>
      <c r="BK1423" s="95">
        <v>3387</v>
      </c>
      <c r="BL1423" s="72">
        <v>390.69</v>
      </c>
      <c r="BM1423" s="72">
        <v>454.57</v>
      </c>
      <c r="BN1423" s="72">
        <v>845.26</v>
      </c>
      <c r="BO1423" s="95">
        <v>15837062</v>
      </c>
      <c r="BP1423" s="95">
        <v>17586504</v>
      </c>
      <c r="BQ1423" s="95">
        <v>3378</v>
      </c>
      <c r="BR1423" s="95">
        <v>3224</v>
      </c>
      <c r="BS1423" s="72">
        <v>370.27</v>
      </c>
      <c r="BT1423" s="72">
        <v>452.19</v>
      </c>
      <c r="BU1423" s="72">
        <v>822.46</v>
      </c>
      <c r="BV1423" s="95">
        <v>14809490</v>
      </c>
      <c r="BW1423" s="95">
        <v>17309855</v>
      </c>
      <c r="BX1423" s="95">
        <v>3333</v>
      </c>
      <c r="BY1423" s="95">
        <v>3190</v>
      </c>
      <c r="BZ1423" s="95">
        <v>3419</v>
      </c>
      <c r="CA1423" s="95">
        <v>3462</v>
      </c>
      <c r="CB1423" s="95">
        <v>3455</v>
      </c>
      <c r="CC1423" s="95">
        <v>3305</v>
      </c>
      <c r="CD1423" s="95">
        <v>3263</v>
      </c>
      <c r="CE1423" s="72">
        <v>650.75523149000003</v>
      </c>
      <c r="CF1423" s="72">
        <v>676.59346364999999</v>
      </c>
      <c r="CG1423" s="72">
        <v>712.40329333</v>
      </c>
      <c r="CH1423" s="72">
        <v>716.50152150999998</v>
      </c>
      <c r="CI1423" s="72">
        <v>731.52548966999996</v>
      </c>
      <c r="CJ1423" s="96">
        <v>1.0137298451000001</v>
      </c>
      <c r="CK1423" s="96">
        <v>1.0179229286</v>
      </c>
      <c r="CL1423" s="96">
        <v>1.1461204736999999</v>
      </c>
      <c r="CM1423" s="96">
        <v>1.1797044033999999</v>
      </c>
      <c r="CN1423" s="96">
        <v>1.1243080543999999</v>
      </c>
      <c r="CO1423" s="96">
        <v>0.91680887109999998</v>
      </c>
      <c r="CP1423" s="96">
        <v>1.1958404588</v>
      </c>
      <c r="CQ1423" s="96">
        <v>0.99584056389999998</v>
      </c>
      <c r="CR1423" s="96">
        <v>1.2008350848</v>
      </c>
      <c r="CS1423" s="95">
        <v>3082</v>
      </c>
      <c r="CT1423" s="95">
        <v>3182</v>
      </c>
      <c r="CU1423" s="95">
        <v>3161</v>
      </c>
      <c r="CV1423" s="95">
        <v>3039</v>
      </c>
      <c r="CW1423" s="95">
        <v>3002</v>
      </c>
      <c r="CX1423" s="96">
        <v>0.89560113500000005</v>
      </c>
      <c r="CY1423" s="96">
        <v>0.90161102599999998</v>
      </c>
      <c r="CZ1423" s="96">
        <v>0.89476065699999996</v>
      </c>
      <c r="DA1423" s="96">
        <v>0.93561172500000001</v>
      </c>
      <c r="DB1423" s="96">
        <v>0.95887226800000003</v>
      </c>
      <c r="DC1423">
        <v>2013</v>
      </c>
      <c r="DD1423" s="6">
        <v>3309.4</v>
      </c>
      <c r="DE1423" s="96">
        <v>8.5195020000000004E-4</v>
      </c>
      <c r="DF1423" s="72">
        <v>921.44</v>
      </c>
      <c r="DG1423" s="96">
        <v>1</v>
      </c>
      <c r="DH1423" s="72">
        <v>921.44</v>
      </c>
      <c r="DI1423" s="72">
        <v>805.43834298000002</v>
      </c>
      <c r="DJ1423" s="96">
        <v>1</v>
      </c>
      <c r="DK1423" s="72">
        <v>921.44</v>
      </c>
      <c r="DL1423" s="96">
        <v>1</v>
      </c>
      <c r="DM1423" s="72">
        <v>921.44</v>
      </c>
      <c r="DN1423" s="96">
        <v>1</v>
      </c>
      <c r="DO1423" s="96">
        <v>2.6410000000000001E-3</v>
      </c>
      <c r="DP1423" s="72">
        <v>2.4300000000000002</v>
      </c>
      <c r="DQ1423" s="72">
        <v>919.01</v>
      </c>
      <c r="DR1423" t="s">
        <v>20</v>
      </c>
      <c r="DT1423" t="s">
        <v>137</v>
      </c>
    </row>
    <row r="1424" spans="1:124" x14ac:dyDescent="0.3">
      <c r="A1424" t="s">
        <v>299</v>
      </c>
      <c r="B1424">
        <v>25160</v>
      </c>
      <c r="C1424" s="95">
        <v>12380</v>
      </c>
      <c r="D1424" s="95">
        <v>51325164</v>
      </c>
      <c r="E1424" s="95">
        <v>11631</v>
      </c>
      <c r="F1424" s="95">
        <v>37427773</v>
      </c>
      <c r="G1424" s="95">
        <v>2569</v>
      </c>
      <c r="H1424" s="95">
        <v>10548120</v>
      </c>
      <c r="I1424" s="95">
        <v>2237</v>
      </c>
      <c r="J1424" s="95">
        <v>7879354</v>
      </c>
      <c r="K1424" s="95">
        <v>12976</v>
      </c>
      <c r="L1424" s="95">
        <v>56419426</v>
      </c>
      <c r="M1424" s="95">
        <v>12124</v>
      </c>
      <c r="N1424" s="95">
        <v>40596673</v>
      </c>
      <c r="O1424" s="95">
        <v>2647</v>
      </c>
      <c r="P1424" s="95">
        <v>9905160</v>
      </c>
      <c r="Q1424" s="95">
        <v>2306</v>
      </c>
      <c r="R1424" s="95">
        <v>8680631</v>
      </c>
      <c r="S1424" s="95">
        <v>13452</v>
      </c>
      <c r="T1424" s="95">
        <v>59181398</v>
      </c>
      <c r="U1424" s="95">
        <v>12513</v>
      </c>
      <c r="V1424" s="95">
        <v>44772543</v>
      </c>
      <c r="W1424" s="95">
        <v>2658</v>
      </c>
      <c r="X1424" s="95">
        <v>10166071</v>
      </c>
      <c r="Y1424" s="95">
        <v>2329</v>
      </c>
      <c r="Z1424" s="95">
        <v>8755012</v>
      </c>
      <c r="AA1424" s="95">
        <v>13864</v>
      </c>
      <c r="AB1424" s="95">
        <v>60174817</v>
      </c>
      <c r="AC1424" s="95">
        <v>12800</v>
      </c>
      <c r="AD1424" s="95">
        <v>49928402</v>
      </c>
      <c r="AE1424" s="95">
        <v>2685</v>
      </c>
      <c r="AF1424" s="95">
        <v>9617846</v>
      </c>
      <c r="AG1424" s="95">
        <v>2345</v>
      </c>
      <c r="AH1424" s="95">
        <v>9082627</v>
      </c>
      <c r="AI1424" s="95">
        <v>14396</v>
      </c>
      <c r="AJ1424" s="95">
        <v>60843818.030000001</v>
      </c>
      <c r="AK1424" s="95">
        <v>13220</v>
      </c>
      <c r="AL1424" s="95">
        <v>53878832.060000002</v>
      </c>
      <c r="AM1424" s="95">
        <v>2791</v>
      </c>
      <c r="AN1424" s="95">
        <v>9987453</v>
      </c>
      <c r="AO1424" s="95">
        <v>2424</v>
      </c>
      <c r="AP1424" s="95">
        <v>10272505.83</v>
      </c>
      <c r="AQ1424" s="72">
        <v>344.91</v>
      </c>
      <c r="AR1424" s="72">
        <v>272.25</v>
      </c>
      <c r="AS1424" s="72">
        <v>617.16</v>
      </c>
      <c r="AT1424" s="95">
        <v>61873284</v>
      </c>
      <c r="AU1424" s="95">
        <v>45307127</v>
      </c>
      <c r="AV1424" s="95">
        <v>14949</v>
      </c>
      <c r="AW1424" s="95">
        <v>13868</v>
      </c>
      <c r="AX1424" s="72">
        <v>353.78</v>
      </c>
      <c r="AY1424" s="72">
        <v>284.58</v>
      </c>
      <c r="AZ1424" s="72">
        <v>638.36</v>
      </c>
      <c r="BA1424" s="95">
        <v>66324586</v>
      </c>
      <c r="BB1424" s="95">
        <v>49277304</v>
      </c>
      <c r="BC1424" s="95">
        <v>15623</v>
      </c>
      <c r="BD1424" s="95">
        <v>14430</v>
      </c>
      <c r="BE1424" s="72">
        <v>358.72</v>
      </c>
      <c r="BF1424" s="72">
        <v>300.54000000000002</v>
      </c>
      <c r="BG1424" s="72">
        <v>659.26</v>
      </c>
      <c r="BH1424" s="95">
        <v>69347469</v>
      </c>
      <c r="BI1424" s="95">
        <v>53527555</v>
      </c>
      <c r="BJ1424" s="95">
        <v>16110</v>
      </c>
      <c r="BK1424" s="95">
        <v>14842</v>
      </c>
      <c r="BL1424" s="72">
        <v>351.44</v>
      </c>
      <c r="BM1424" s="72">
        <v>324.7</v>
      </c>
      <c r="BN1424" s="72">
        <v>676.14</v>
      </c>
      <c r="BO1424" s="95">
        <v>69792663</v>
      </c>
      <c r="BP1424" s="95">
        <v>59011029</v>
      </c>
      <c r="BQ1424" s="95">
        <v>16549</v>
      </c>
      <c r="BR1424" s="95">
        <v>15145</v>
      </c>
      <c r="BS1424" s="72">
        <v>343.43</v>
      </c>
      <c r="BT1424" s="72">
        <v>341.72</v>
      </c>
      <c r="BU1424" s="72">
        <v>685.15</v>
      </c>
      <c r="BV1424" s="95">
        <v>70831271.030000001</v>
      </c>
      <c r="BW1424" s="95">
        <v>64151337.890000001</v>
      </c>
      <c r="BX1424" s="95">
        <v>17187</v>
      </c>
      <c r="BY1424" s="95">
        <v>15644</v>
      </c>
      <c r="BZ1424" s="95">
        <v>14434</v>
      </c>
      <c r="CA1424" s="95">
        <v>15048</v>
      </c>
      <c r="CB1424" s="95">
        <v>15499</v>
      </c>
      <c r="CC1424" s="95">
        <v>15883</v>
      </c>
      <c r="CD1424" s="95">
        <v>16432</v>
      </c>
      <c r="CE1424" s="72">
        <v>650.75523149000003</v>
      </c>
      <c r="CF1424" s="72">
        <v>676.59346364999999</v>
      </c>
      <c r="CG1424" s="72">
        <v>712.40329333</v>
      </c>
      <c r="CH1424" s="72">
        <v>716.50152150999998</v>
      </c>
      <c r="CI1424" s="72">
        <v>731.52548966999996</v>
      </c>
      <c r="CJ1424" s="96">
        <v>0.94837501130000001</v>
      </c>
      <c r="CK1424" s="96">
        <v>0.94349123109999999</v>
      </c>
      <c r="CL1424" s="96">
        <v>0.92540279670000003</v>
      </c>
      <c r="CM1424" s="96">
        <v>0.94366861719999995</v>
      </c>
      <c r="CN1424" s="96">
        <v>0.93660441049999998</v>
      </c>
      <c r="CO1424" s="96">
        <v>0.90931255649999998</v>
      </c>
      <c r="CP1424" s="96">
        <v>1.0332073462</v>
      </c>
      <c r="CQ1424" s="96">
        <v>0.99584056389999998</v>
      </c>
      <c r="CR1424" s="96">
        <v>1.0375227081</v>
      </c>
      <c r="CS1424" s="95">
        <v>13747</v>
      </c>
      <c r="CT1424" s="95">
        <v>14622</v>
      </c>
      <c r="CU1424" s="95">
        <v>14972</v>
      </c>
      <c r="CV1424" s="95">
        <v>15251</v>
      </c>
      <c r="CW1424" s="95">
        <v>15844</v>
      </c>
      <c r="CX1424" s="96">
        <v>0.87533270100000005</v>
      </c>
      <c r="CY1424" s="96">
        <v>0.89432931199999999</v>
      </c>
      <c r="CZ1424" s="96">
        <v>0.90645326100000001</v>
      </c>
      <c r="DA1424" s="96">
        <v>0.92635535199999997</v>
      </c>
      <c r="DB1424" s="96">
        <v>0.93891971200000002</v>
      </c>
      <c r="DC1424">
        <v>2013</v>
      </c>
      <c r="DD1424" s="6">
        <v>14785.8</v>
      </c>
      <c r="DE1424" s="96">
        <v>2.4909195E-3</v>
      </c>
      <c r="DF1424" s="72">
        <v>794.82</v>
      </c>
      <c r="DG1424" s="96">
        <v>1</v>
      </c>
      <c r="DH1424" s="72">
        <v>794.82</v>
      </c>
      <c r="DI1424" s="72">
        <v>801.81845709000004</v>
      </c>
      <c r="DJ1424" s="96">
        <v>1</v>
      </c>
      <c r="DK1424" s="72">
        <v>794.82</v>
      </c>
      <c r="DL1424" s="96">
        <v>1</v>
      </c>
      <c r="DM1424" s="72">
        <v>794.82</v>
      </c>
      <c r="DN1424" s="96">
        <v>1</v>
      </c>
      <c r="DO1424" s="96">
        <v>8.0090000000000005E-3</v>
      </c>
      <c r="DP1424" s="72">
        <v>6.37</v>
      </c>
      <c r="DQ1424" s="72">
        <v>788.45</v>
      </c>
      <c r="DR1424" t="s">
        <v>299</v>
      </c>
      <c r="DT1424" t="s">
        <v>137</v>
      </c>
    </row>
    <row r="1425" spans="1:124" x14ac:dyDescent="0.3">
      <c r="A1425" t="s">
        <v>971</v>
      </c>
      <c r="B1425">
        <v>25170</v>
      </c>
      <c r="C1425" s="95">
        <v>9706</v>
      </c>
      <c r="D1425" s="95">
        <v>40758932</v>
      </c>
      <c r="E1425" s="95">
        <v>9391</v>
      </c>
      <c r="F1425" s="95">
        <v>32591157</v>
      </c>
      <c r="G1425" s="95">
        <v>2803</v>
      </c>
      <c r="H1425" s="95">
        <v>10502943</v>
      </c>
      <c r="I1425" s="95">
        <v>2661</v>
      </c>
      <c r="J1425" s="95">
        <v>9094350</v>
      </c>
      <c r="K1425" s="95">
        <v>10061</v>
      </c>
      <c r="L1425" s="95">
        <v>43145514</v>
      </c>
      <c r="M1425" s="95">
        <v>9704</v>
      </c>
      <c r="N1425" s="95">
        <v>35246950</v>
      </c>
      <c r="O1425" s="95">
        <v>2942</v>
      </c>
      <c r="P1425" s="95">
        <v>12112606</v>
      </c>
      <c r="Q1425" s="95">
        <v>2774</v>
      </c>
      <c r="R1425" s="95">
        <v>10417206</v>
      </c>
      <c r="S1425" s="95">
        <v>10135</v>
      </c>
      <c r="T1425" s="95">
        <v>47202942</v>
      </c>
      <c r="U1425" s="95">
        <v>9753</v>
      </c>
      <c r="V1425" s="95">
        <v>38441886</v>
      </c>
      <c r="W1425" s="95">
        <v>2894</v>
      </c>
      <c r="X1425" s="95">
        <v>11175248</v>
      </c>
      <c r="Y1425" s="95">
        <v>2732</v>
      </c>
      <c r="Z1425" s="95">
        <v>11575520</v>
      </c>
      <c r="AA1425" s="95">
        <v>9977</v>
      </c>
      <c r="AB1425" s="95">
        <v>43721660</v>
      </c>
      <c r="AC1425" s="95">
        <v>9541</v>
      </c>
      <c r="AD1425" s="95">
        <v>41512110</v>
      </c>
      <c r="AE1425" s="95">
        <v>2957</v>
      </c>
      <c r="AF1425" s="95">
        <v>12174523</v>
      </c>
      <c r="AG1425" s="95">
        <v>2788</v>
      </c>
      <c r="AH1425" s="95">
        <v>12802260</v>
      </c>
      <c r="AI1425" s="95">
        <v>9901</v>
      </c>
      <c r="AJ1425" s="95">
        <v>47389708</v>
      </c>
      <c r="AK1425" s="95">
        <v>9436</v>
      </c>
      <c r="AL1425" s="95">
        <v>43535137</v>
      </c>
      <c r="AM1425" s="95">
        <v>3020</v>
      </c>
      <c r="AN1425" s="95">
        <v>14192944</v>
      </c>
      <c r="AO1425" s="95">
        <v>2830</v>
      </c>
      <c r="AP1425" s="95">
        <v>14921971</v>
      </c>
      <c r="AQ1425" s="72">
        <v>341.5</v>
      </c>
      <c r="AR1425" s="72">
        <v>288.23</v>
      </c>
      <c r="AS1425" s="72">
        <v>629.73</v>
      </c>
      <c r="AT1425" s="95">
        <v>51261875</v>
      </c>
      <c r="AU1425" s="95">
        <v>41685507</v>
      </c>
      <c r="AV1425" s="95">
        <v>12509</v>
      </c>
      <c r="AW1425" s="95">
        <v>12052</v>
      </c>
      <c r="AX1425" s="72">
        <v>354.14</v>
      </c>
      <c r="AY1425" s="72">
        <v>304.95999999999998</v>
      </c>
      <c r="AZ1425" s="72">
        <v>659.1</v>
      </c>
      <c r="BA1425" s="95">
        <v>55258120</v>
      </c>
      <c r="BB1425" s="95">
        <v>45664156</v>
      </c>
      <c r="BC1425" s="95">
        <v>13003</v>
      </c>
      <c r="BD1425" s="95">
        <v>12478</v>
      </c>
      <c r="BE1425" s="72">
        <v>373.39</v>
      </c>
      <c r="BF1425" s="72">
        <v>333.85</v>
      </c>
      <c r="BG1425" s="72">
        <v>707.24</v>
      </c>
      <c r="BH1425" s="95">
        <v>58378190</v>
      </c>
      <c r="BI1425" s="95">
        <v>50017406</v>
      </c>
      <c r="BJ1425" s="95">
        <v>13029</v>
      </c>
      <c r="BK1425" s="95">
        <v>12485</v>
      </c>
      <c r="BL1425" s="72">
        <v>360.14</v>
      </c>
      <c r="BM1425" s="72">
        <v>367.12</v>
      </c>
      <c r="BN1425" s="72">
        <v>727.26</v>
      </c>
      <c r="BO1425" s="95">
        <v>55896183</v>
      </c>
      <c r="BP1425" s="95">
        <v>54314370</v>
      </c>
      <c r="BQ1425" s="95">
        <v>12934</v>
      </c>
      <c r="BR1425" s="95">
        <v>12329</v>
      </c>
      <c r="BS1425" s="72">
        <v>397.17</v>
      </c>
      <c r="BT1425" s="72">
        <v>397.15</v>
      </c>
      <c r="BU1425" s="72">
        <v>794.32</v>
      </c>
      <c r="BV1425" s="95">
        <v>61582652</v>
      </c>
      <c r="BW1425" s="95">
        <v>58457108</v>
      </c>
      <c r="BX1425" s="95">
        <v>12921</v>
      </c>
      <c r="BY1425" s="95">
        <v>12266</v>
      </c>
      <c r="BZ1425" s="95">
        <v>12291</v>
      </c>
      <c r="CA1425" s="95">
        <v>12749</v>
      </c>
      <c r="CB1425" s="95">
        <v>12767</v>
      </c>
      <c r="CC1425" s="95">
        <v>12647</v>
      </c>
      <c r="CD1425" s="95">
        <v>12601</v>
      </c>
      <c r="CE1425" s="72">
        <v>650.75523149000003</v>
      </c>
      <c r="CF1425" s="72">
        <v>676.59346364999999</v>
      </c>
      <c r="CG1425" s="72">
        <v>712.40329333</v>
      </c>
      <c r="CH1425" s="72">
        <v>716.50152150999998</v>
      </c>
      <c r="CI1425" s="72">
        <v>731.52548966999996</v>
      </c>
      <c r="CJ1425" s="96">
        <v>0.96769102959999997</v>
      </c>
      <c r="CK1425" s="96">
        <v>0.97414479359999995</v>
      </c>
      <c r="CL1425" s="96">
        <v>0.99275228879999999</v>
      </c>
      <c r="CM1425" s="96">
        <v>1.0150152905000001</v>
      </c>
      <c r="CN1425" s="96">
        <v>1.0858404953</v>
      </c>
      <c r="CO1425" s="96">
        <v>0.93548708339999997</v>
      </c>
      <c r="CP1425" s="96">
        <v>1.0765394814</v>
      </c>
      <c r="CQ1425" s="96">
        <v>0.99584056389999998</v>
      </c>
      <c r="CR1425" s="96">
        <v>1.0810358271</v>
      </c>
      <c r="CS1425" s="95">
        <v>9643</v>
      </c>
      <c r="CT1425" s="95">
        <v>9957</v>
      </c>
      <c r="CU1425" s="95">
        <v>9733</v>
      </c>
      <c r="CV1425" s="95">
        <v>9359</v>
      </c>
      <c r="CW1425" s="95">
        <v>9121</v>
      </c>
      <c r="CX1425" s="96">
        <v>0.88445589000000002</v>
      </c>
      <c r="CY1425" s="96">
        <v>0.91060365300000001</v>
      </c>
      <c r="CZ1425" s="96">
        <v>0.935176495</v>
      </c>
      <c r="DA1425" s="96">
        <v>0.96766910699999997</v>
      </c>
      <c r="DB1425" s="96">
        <v>0.98391264099999998</v>
      </c>
      <c r="DC1425">
        <v>2013</v>
      </c>
      <c r="DD1425" s="6">
        <v>12322</v>
      </c>
      <c r="DE1425" s="96">
        <v>8.9634559999999999E-4</v>
      </c>
      <c r="DF1425" s="72">
        <v>829.48</v>
      </c>
      <c r="DG1425" s="96">
        <v>1</v>
      </c>
      <c r="DH1425" s="72">
        <v>829.48</v>
      </c>
      <c r="DI1425" s="72">
        <v>852.83066389999999</v>
      </c>
      <c r="DJ1425" s="96">
        <v>1</v>
      </c>
      <c r="DK1425" s="72">
        <v>829.48</v>
      </c>
      <c r="DL1425" s="96">
        <v>1</v>
      </c>
      <c r="DM1425" s="72">
        <v>829.48</v>
      </c>
      <c r="DN1425" s="96">
        <v>1</v>
      </c>
      <c r="DO1425" s="96">
        <v>2.0590000000000001E-3</v>
      </c>
      <c r="DP1425" s="72">
        <v>1.71</v>
      </c>
      <c r="DQ1425" s="72">
        <v>827.77</v>
      </c>
      <c r="DR1425" t="s">
        <v>971</v>
      </c>
      <c r="DT1425" t="s">
        <v>137</v>
      </c>
    </row>
    <row r="1426" spans="1:124" x14ac:dyDescent="0.3">
      <c r="A1426" t="s">
        <v>30</v>
      </c>
      <c r="B1426">
        <v>25180</v>
      </c>
      <c r="C1426" s="95">
        <v>1089</v>
      </c>
      <c r="D1426" s="95">
        <v>5275844</v>
      </c>
      <c r="E1426" s="95">
        <v>1057</v>
      </c>
      <c r="F1426" s="95">
        <v>3670554</v>
      </c>
      <c r="G1426" s="95">
        <v>326</v>
      </c>
      <c r="H1426" s="95">
        <v>956657</v>
      </c>
      <c r="I1426" s="95">
        <v>307</v>
      </c>
      <c r="J1426" s="95">
        <v>937488</v>
      </c>
      <c r="K1426" s="95">
        <v>1109</v>
      </c>
      <c r="L1426" s="95">
        <v>6400492</v>
      </c>
      <c r="M1426" s="95">
        <v>1075</v>
      </c>
      <c r="N1426" s="95">
        <v>4216865</v>
      </c>
      <c r="O1426" s="95">
        <v>341</v>
      </c>
      <c r="P1426" s="95">
        <v>1064442</v>
      </c>
      <c r="Q1426" s="95">
        <v>318</v>
      </c>
      <c r="R1426" s="95">
        <v>1130158</v>
      </c>
      <c r="S1426" s="95">
        <v>1106</v>
      </c>
      <c r="T1426" s="95">
        <v>5608948</v>
      </c>
      <c r="U1426" s="95">
        <v>1075</v>
      </c>
      <c r="V1426" s="95">
        <v>4731422</v>
      </c>
      <c r="W1426" s="95">
        <v>351</v>
      </c>
      <c r="X1426" s="95">
        <v>1284563</v>
      </c>
      <c r="Y1426" s="95">
        <v>329</v>
      </c>
      <c r="Z1426" s="95">
        <v>1287170</v>
      </c>
      <c r="AA1426" s="95">
        <v>1077</v>
      </c>
      <c r="AB1426" s="95">
        <v>6705156</v>
      </c>
      <c r="AC1426" s="95">
        <v>1041</v>
      </c>
      <c r="AD1426" s="95">
        <v>5297106</v>
      </c>
      <c r="AE1426" s="95">
        <v>340</v>
      </c>
      <c r="AF1426" s="95">
        <v>1052910</v>
      </c>
      <c r="AG1426" s="95">
        <v>317</v>
      </c>
      <c r="AH1426" s="95">
        <v>1567354</v>
      </c>
      <c r="AI1426" s="95">
        <v>1080</v>
      </c>
      <c r="AJ1426" s="95">
        <v>7156554</v>
      </c>
      <c r="AK1426" s="95">
        <v>1042</v>
      </c>
      <c r="AL1426" s="95">
        <v>5109235</v>
      </c>
      <c r="AM1426" s="95">
        <v>333</v>
      </c>
      <c r="AN1426" s="95">
        <v>1164947</v>
      </c>
      <c r="AO1426" s="95">
        <v>310</v>
      </c>
      <c r="AP1426" s="95">
        <v>1453253</v>
      </c>
      <c r="AQ1426" s="72">
        <v>367.05</v>
      </c>
      <c r="AR1426" s="72">
        <v>281.52999999999997</v>
      </c>
      <c r="AS1426" s="72">
        <v>648.58000000000004</v>
      </c>
      <c r="AT1426" s="95">
        <v>6232501</v>
      </c>
      <c r="AU1426" s="95">
        <v>4608042</v>
      </c>
      <c r="AV1426" s="95">
        <v>1415</v>
      </c>
      <c r="AW1426" s="95">
        <v>1364</v>
      </c>
      <c r="AX1426" s="72">
        <v>429.02</v>
      </c>
      <c r="AY1426" s="72">
        <v>319.87</v>
      </c>
      <c r="AZ1426" s="72">
        <v>748.89</v>
      </c>
      <c r="BA1426" s="95">
        <v>7464934</v>
      </c>
      <c r="BB1426" s="95">
        <v>5347023</v>
      </c>
      <c r="BC1426" s="95">
        <v>1450</v>
      </c>
      <c r="BD1426" s="95">
        <v>1393</v>
      </c>
      <c r="BE1426" s="72">
        <v>394.28</v>
      </c>
      <c r="BF1426" s="72">
        <v>357.23</v>
      </c>
      <c r="BG1426" s="72">
        <v>751.51</v>
      </c>
      <c r="BH1426" s="95">
        <v>6893511</v>
      </c>
      <c r="BI1426" s="95">
        <v>6018592</v>
      </c>
      <c r="BJ1426" s="95">
        <v>1457</v>
      </c>
      <c r="BK1426" s="95">
        <v>1404</v>
      </c>
      <c r="BL1426" s="72">
        <v>456.25</v>
      </c>
      <c r="BM1426" s="72">
        <v>421.24</v>
      </c>
      <c r="BN1426" s="72">
        <v>877.49</v>
      </c>
      <c r="BO1426" s="95">
        <v>7758066</v>
      </c>
      <c r="BP1426" s="95">
        <v>6864460</v>
      </c>
      <c r="BQ1426" s="95">
        <v>1417</v>
      </c>
      <c r="BR1426" s="95">
        <v>1358</v>
      </c>
      <c r="BS1426" s="72">
        <v>490.77</v>
      </c>
      <c r="BT1426" s="72">
        <v>404.49</v>
      </c>
      <c r="BU1426" s="72">
        <v>895.26</v>
      </c>
      <c r="BV1426" s="95">
        <v>8321501</v>
      </c>
      <c r="BW1426" s="95">
        <v>6562488</v>
      </c>
      <c r="BX1426" s="95">
        <v>1413</v>
      </c>
      <c r="BY1426" s="95">
        <v>1352</v>
      </c>
      <c r="BZ1426" s="95">
        <v>1391</v>
      </c>
      <c r="CA1426" s="95">
        <v>1422</v>
      </c>
      <c r="CB1426" s="95">
        <v>1431</v>
      </c>
      <c r="CC1426" s="95">
        <v>1389</v>
      </c>
      <c r="CD1426" s="95">
        <v>1383</v>
      </c>
      <c r="CE1426" s="72">
        <v>650.75523149000003</v>
      </c>
      <c r="CF1426" s="72">
        <v>676.59346364999999</v>
      </c>
      <c r="CG1426" s="72">
        <v>712.40329333</v>
      </c>
      <c r="CH1426" s="72">
        <v>716.50152150999998</v>
      </c>
      <c r="CI1426" s="72">
        <v>731.52548966999996</v>
      </c>
      <c r="CJ1426" s="96">
        <v>0.99665737379999997</v>
      </c>
      <c r="CK1426" s="96">
        <v>1.1068537316</v>
      </c>
      <c r="CL1426" s="96">
        <v>1.0548940566</v>
      </c>
      <c r="CM1426" s="96">
        <v>1.224686862</v>
      </c>
      <c r="CN1426" s="96">
        <v>1.2238261177</v>
      </c>
      <c r="CO1426" s="96">
        <v>0.96456355370000002</v>
      </c>
      <c r="CP1426" s="96">
        <v>1.1625813809000001</v>
      </c>
      <c r="CQ1426" s="96">
        <v>0.99584056389999998</v>
      </c>
      <c r="CR1426" s="96">
        <v>1.1674370948999999</v>
      </c>
      <c r="CS1426" s="95">
        <v>1392</v>
      </c>
      <c r="CT1426" s="95">
        <v>1412</v>
      </c>
      <c r="CU1426" s="95">
        <v>1425</v>
      </c>
      <c r="CV1426" s="95">
        <v>1422</v>
      </c>
      <c r="CW1426" s="95">
        <v>1409</v>
      </c>
      <c r="CX1426" s="96">
        <v>0.97979318500000001</v>
      </c>
      <c r="CY1426" s="96">
        <v>0.93757474600000001</v>
      </c>
      <c r="CZ1426" s="96">
        <v>0.97509895700000004</v>
      </c>
      <c r="DA1426" s="96">
        <v>0.98035810999999995</v>
      </c>
      <c r="DB1426" s="96">
        <v>0.94996862199999998</v>
      </c>
      <c r="DC1426">
        <v>2013</v>
      </c>
      <c r="DD1426" s="6">
        <v>1374.2</v>
      </c>
      <c r="DE1426" s="96">
        <v>1.0700439E-3</v>
      </c>
      <c r="DF1426" s="72">
        <v>895.62</v>
      </c>
      <c r="DG1426" s="96">
        <v>1</v>
      </c>
      <c r="DH1426" s="72">
        <v>895.62</v>
      </c>
      <c r="DI1426" s="72">
        <v>805.43834298000002</v>
      </c>
      <c r="DJ1426" s="96">
        <v>1</v>
      </c>
      <c r="DK1426" s="72">
        <v>895.62</v>
      </c>
      <c r="DL1426" s="96">
        <v>1</v>
      </c>
      <c r="DM1426" s="72">
        <v>895.62</v>
      </c>
      <c r="DN1426" s="96">
        <v>1</v>
      </c>
      <c r="DO1426" s="96">
        <v>2.977E-3</v>
      </c>
      <c r="DP1426" s="72">
        <v>2.67</v>
      </c>
      <c r="DQ1426" s="72">
        <v>892.95</v>
      </c>
      <c r="DR1426" t="s">
        <v>30</v>
      </c>
      <c r="DT1426" t="s">
        <v>137</v>
      </c>
    </row>
    <row r="1427" spans="1:124" x14ac:dyDescent="0.3">
      <c r="A1427" t="s">
        <v>972</v>
      </c>
      <c r="B1427">
        <v>25190</v>
      </c>
      <c r="C1427" s="95">
        <v>2643</v>
      </c>
      <c r="D1427" s="95">
        <v>13781566</v>
      </c>
      <c r="E1427" s="95">
        <v>2578</v>
      </c>
      <c r="F1427" s="95">
        <v>7990000</v>
      </c>
      <c r="G1427" s="95">
        <v>881</v>
      </c>
      <c r="H1427" s="95">
        <v>3029126</v>
      </c>
      <c r="I1427" s="95">
        <v>832</v>
      </c>
      <c r="J1427" s="95">
        <v>2455663</v>
      </c>
      <c r="K1427" s="95">
        <v>2690</v>
      </c>
      <c r="L1427" s="95">
        <v>13946630</v>
      </c>
      <c r="M1427" s="95">
        <v>2612</v>
      </c>
      <c r="N1427" s="95">
        <v>8658877</v>
      </c>
      <c r="O1427" s="95">
        <v>920</v>
      </c>
      <c r="P1427" s="95">
        <v>3749120</v>
      </c>
      <c r="Q1427" s="95">
        <v>860</v>
      </c>
      <c r="R1427" s="95">
        <v>2899662</v>
      </c>
      <c r="S1427" s="95">
        <v>2780</v>
      </c>
      <c r="T1427" s="95">
        <v>14800885</v>
      </c>
      <c r="U1427" s="95">
        <v>2694</v>
      </c>
      <c r="V1427" s="95">
        <v>9523316</v>
      </c>
      <c r="W1427" s="95">
        <v>941</v>
      </c>
      <c r="X1427" s="95">
        <v>3809470</v>
      </c>
      <c r="Y1427" s="95">
        <v>879</v>
      </c>
      <c r="Z1427" s="95">
        <v>3083006</v>
      </c>
      <c r="AA1427" s="95">
        <v>2834</v>
      </c>
      <c r="AB1427" s="95">
        <v>11542732</v>
      </c>
      <c r="AC1427" s="95">
        <v>2721</v>
      </c>
      <c r="AD1427" s="95">
        <v>9722566</v>
      </c>
      <c r="AE1427" s="95">
        <v>912</v>
      </c>
      <c r="AF1427" s="95">
        <v>3583707</v>
      </c>
      <c r="AG1427" s="95">
        <v>852</v>
      </c>
      <c r="AH1427" s="95">
        <v>3115617</v>
      </c>
      <c r="AI1427" s="95">
        <v>2886</v>
      </c>
      <c r="AJ1427" s="95">
        <v>13095660</v>
      </c>
      <c r="AK1427" s="95">
        <v>2765</v>
      </c>
      <c r="AL1427" s="95">
        <v>11229767</v>
      </c>
      <c r="AM1427" s="95">
        <v>898</v>
      </c>
      <c r="AN1427" s="95">
        <v>3463512</v>
      </c>
      <c r="AO1427" s="95">
        <v>847</v>
      </c>
      <c r="AP1427" s="95">
        <v>3363920</v>
      </c>
      <c r="AQ1427" s="72">
        <v>397.53</v>
      </c>
      <c r="AR1427" s="72">
        <v>255.27</v>
      </c>
      <c r="AS1427" s="72">
        <v>652.79999999999995</v>
      </c>
      <c r="AT1427" s="95">
        <v>16810692</v>
      </c>
      <c r="AU1427" s="95">
        <v>10445663</v>
      </c>
      <c r="AV1427" s="95">
        <v>3524</v>
      </c>
      <c r="AW1427" s="95">
        <v>3410</v>
      </c>
      <c r="AX1427" s="72">
        <v>408.49</v>
      </c>
      <c r="AY1427" s="72">
        <v>277.42</v>
      </c>
      <c r="AZ1427" s="72">
        <v>685.91</v>
      </c>
      <c r="BA1427" s="95">
        <v>17695750</v>
      </c>
      <c r="BB1427" s="95">
        <v>11558539</v>
      </c>
      <c r="BC1427" s="95">
        <v>3610</v>
      </c>
      <c r="BD1427" s="95">
        <v>3472</v>
      </c>
      <c r="BE1427" s="72">
        <v>416.79</v>
      </c>
      <c r="BF1427" s="72">
        <v>294.02</v>
      </c>
      <c r="BG1427" s="72">
        <v>710.81</v>
      </c>
      <c r="BH1427" s="95">
        <v>18610355</v>
      </c>
      <c r="BI1427" s="95">
        <v>12606322</v>
      </c>
      <c r="BJ1427" s="95">
        <v>3721</v>
      </c>
      <c r="BK1427" s="95">
        <v>3573</v>
      </c>
      <c r="BL1427" s="72">
        <v>336.5</v>
      </c>
      <c r="BM1427" s="72">
        <v>299.43</v>
      </c>
      <c r="BN1427" s="72">
        <v>635.92999999999995</v>
      </c>
      <c r="BO1427" s="95">
        <v>15126439</v>
      </c>
      <c r="BP1427" s="95">
        <v>12838183</v>
      </c>
      <c r="BQ1427" s="95">
        <v>3746</v>
      </c>
      <c r="BR1427" s="95">
        <v>3573</v>
      </c>
      <c r="BS1427" s="72">
        <v>364.68</v>
      </c>
      <c r="BT1427" s="72">
        <v>336.69</v>
      </c>
      <c r="BU1427" s="72">
        <v>701.37</v>
      </c>
      <c r="BV1427" s="95">
        <v>16559172</v>
      </c>
      <c r="BW1427" s="95">
        <v>14593687</v>
      </c>
      <c r="BX1427" s="95">
        <v>3784</v>
      </c>
      <c r="BY1427" s="95">
        <v>3612</v>
      </c>
      <c r="BZ1427" s="95">
        <v>3470</v>
      </c>
      <c r="CA1427" s="95">
        <v>3543</v>
      </c>
      <c r="CB1427" s="95">
        <v>3650</v>
      </c>
      <c r="CC1427" s="95">
        <v>3664</v>
      </c>
      <c r="CD1427" s="95">
        <v>3700</v>
      </c>
      <c r="CE1427" s="72">
        <v>650.75523149000003</v>
      </c>
      <c r="CF1427" s="72">
        <v>676.59346364999999</v>
      </c>
      <c r="CG1427" s="72">
        <v>712.40329333</v>
      </c>
      <c r="CH1427" s="72">
        <v>716.50152150999998</v>
      </c>
      <c r="CI1427" s="72">
        <v>731.52548966999996</v>
      </c>
      <c r="CJ1427" s="96">
        <v>1.0031421468999999</v>
      </c>
      <c r="CK1427" s="96">
        <v>1.0137697699999999</v>
      </c>
      <c r="CL1427" s="96">
        <v>0.99776349529999997</v>
      </c>
      <c r="CM1427" s="96">
        <v>0.8875487084</v>
      </c>
      <c r="CN1427" s="96">
        <v>0.9587772537</v>
      </c>
      <c r="CO1427" s="96">
        <v>0.85410237519999999</v>
      </c>
      <c r="CP1427" s="96">
        <v>1.1382713630000001</v>
      </c>
      <c r="CQ1427" s="96">
        <v>0.99584056389999998</v>
      </c>
      <c r="CR1427" s="96">
        <v>1.1430255422</v>
      </c>
      <c r="CS1427" s="95">
        <v>2781</v>
      </c>
      <c r="CT1427" s="95">
        <v>2852</v>
      </c>
      <c r="CU1427" s="95">
        <v>2915</v>
      </c>
      <c r="CV1427" s="95">
        <v>2956</v>
      </c>
      <c r="CW1427" s="95">
        <v>2986</v>
      </c>
      <c r="CX1427" s="96">
        <v>0.82396871900000002</v>
      </c>
      <c r="CY1427" s="96">
        <v>0.82937620700000003</v>
      </c>
      <c r="CZ1427" s="96">
        <v>0.84299903399999998</v>
      </c>
      <c r="DA1427" s="96">
        <v>0.87996841400000003</v>
      </c>
      <c r="DB1427" s="96">
        <v>0.891016963</v>
      </c>
      <c r="DC1427">
        <v>2013</v>
      </c>
      <c r="DD1427" s="6">
        <v>3528</v>
      </c>
      <c r="DE1427" s="96">
        <v>2.1475325999999999E-3</v>
      </c>
      <c r="DF1427" s="72">
        <v>875.95</v>
      </c>
      <c r="DG1427" s="96">
        <v>1</v>
      </c>
      <c r="DH1427" s="72">
        <v>875.95</v>
      </c>
      <c r="DI1427" s="72">
        <v>836.16796861</v>
      </c>
      <c r="DJ1427" s="96">
        <v>1</v>
      </c>
      <c r="DK1427" s="72">
        <v>875.95</v>
      </c>
      <c r="DL1427" s="96">
        <v>1</v>
      </c>
      <c r="DM1427" s="72">
        <v>875.95</v>
      </c>
      <c r="DN1427" s="96">
        <v>1</v>
      </c>
      <c r="DO1427" s="96">
        <v>4.829E-3</v>
      </c>
      <c r="DP1427" s="72">
        <v>4.2300000000000004</v>
      </c>
      <c r="DQ1427" s="72">
        <v>871.72</v>
      </c>
      <c r="DR1427" t="s">
        <v>972</v>
      </c>
      <c r="DT1427" t="s">
        <v>137</v>
      </c>
    </row>
    <row r="1428" spans="1:124" x14ac:dyDescent="0.3">
      <c r="A1428" t="s">
        <v>32</v>
      </c>
      <c r="B1428">
        <v>25200</v>
      </c>
      <c r="C1428" s="95">
        <v>1051</v>
      </c>
      <c r="D1428" s="95">
        <v>6485595</v>
      </c>
      <c r="E1428" s="95">
        <v>1030</v>
      </c>
      <c r="F1428" s="95">
        <v>3448243</v>
      </c>
      <c r="G1428" s="95">
        <v>378</v>
      </c>
      <c r="H1428" s="95">
        <v>1440588</v>
      </c>
      <c r="I1428" s="95">
        <v>357</v>
      </c>
      <c r="J1428" s="95">
        <v>1182695</v>
      </c>
      <c r="K1428" s="95">
        <v>1061</v>
      </c>
      <c r="L1428" s="95">
        <v>7978803</v>
      </c>
      <c r="M1428" s="95">
        <v>1033</v>
      </c>
      <c r="N1428" s="95">
        <v>3992080</v>
      </c>
      <c r="O1428" s="95">
        <v>389</v>
      </c>
      <c r="P1428" s="95">
        <v>1654541</v>
      </c>
      <c r="Q1428" s="95">
        <v>365</v>
      </c>
      <c r="R1428" s="95">
        <v>1322110</v>
      </c>
      <c r="S1428" s="95">
        <v>1088</v>
      </c>
      <c r="T1428" s="95">
        <v>7377808</v>
      </c>
      <c r="U1428" s="95">
        <v>1062</v>
      </c>
      <c r="V1428" s="95">
        <v>4308586</v>
      </c>
      <c r="W1428" s="95">
        <v>410</v>
      </c>
      <c r="X1428" s="95">
        <v>1832174</v>
      </c>
      <c r="Y1428" s="95">
        <v>387</v>
      </c>
      <c r="Z1428" s="95">
        <v>1595427</v>
      </c>
      <c r="AA1428" s="95">
        <v>1091</v>
      </c>
      <c r="AB1428" s="95">
        <v>5450720</v>
      </c>
      <c r="AC1428" s="95">
        <v>1065</v>
      </c>
      <c r="AD1428" s="95">
        <v>4520398</v>
      </c>
      <c r="AE1428" s="95">
        <v>392</v>
      </c>
      <c r="AF1428" s="95">
        <v>1186725</v>
      </c>
      <c r="AG1428" s="95">
        <v>368</v>
      </c>
      <c r="AH1428" s="95">
        <v>1557221</v>
      </c>
      <c r="AI1428" s="95">
        <v>1102</v>
      </c>
      <c r="AJ1428" s="95">
        <v>6328447.0899999999</v>
      </c>
      <c r="AK1428" s="95">
        <v>1079</v>
      </c>
      <c r="AL1428" s="95">
        <v>4605598.9000000004</v>
      </c>
      <c r="AM1428" s="95">
        <v>394</v>
      </c>
      <c r="AN1428" s="95">
        <v>1030699</v>
      </c>
      <c r="AO1428" s="95">
        <v>370</v>
      </c>
      <c r="AP1428" s="95">
        <v>1532330</v>
      </c>
      <c r="AQ1428" s="72">
        <v>462.22</v>
      </c>
      <c r="AR1428" s="72">
        <v>278.23</v>
      </c>
      <c r="AS1428" s="72">
        <v>740.45</v>
      </c>
      <c r="AT1428" s="95">
        <v>7926183</v>
      </c>
      <c r="AU1428" s="95">
        <v>4630938</v>
      </c>
      <c r="AV1428" s="95">
        <v>1429</v>
      </c>
      <c r="AW1428" s="95">
        <v>1387</v>
      </c>
      <c r="AX1428" s="72">
        <v>553.64</v>
      </c>
      <c r="AY1428" s="72">
        <v>316.77</v>
      </c>
      <c r="AZ1428" s="72">
        <v>870.41</v>
      </c>
      <c r="BA1428" s="95">
        <v>9633344</v>
      </c>
      <c r="BB1428" s="95">
        <v>5314190</v>
      </c>
      <c r="BC1428" s="95">
        <v>1450</v>
      </c>
      <c r="BD1428" s="95">
        <v>1398</v>
      </c>
      <c r="BE1428" s="72">
        <v>512.35</v>
      </c>
      <c r="BF1428" s="72">
        <v>339.55</v>
      </c>
      <c r="BG1428" s="72">
        <v>851.9</v>
      </c>
      <c r="BH1428" s="95">
        <v>9209982</v>
      </c>
      <c r="BI1428" s="95">
        <v>5904013</v>
      </c>
      <c r="BJ1428" s="95">
        <v>1498</v>
      </c>
      <c r="BK1428" s="95">
        <v>1449</v>
      </c>
      <c r="BL1428" s="72">
        <v>372.97</v>
      </c>
      <c r="BM1428" s="72">
        <v>353.43</v>
      </c>
      <c r="BN1428" s="72">
        <v>726.4</v>
      </c>
      <c r="BO1428" s="95">
        <v>6637445</v>
      </c>
      <c r="BP1428" s="95">
        <v>6077619</v>
      </c>
      <c r="BQ1428" s="95">
        <v>1483</v>
      </c>
      <c r="BR1428" s="95">
        <v>1433</v>
      </c>
      <c r="BS1428" s="72">
        <v>409.93</v>
      </c>
      <c r="BT1428" s="72">
        <v>353</v>
      </c>
      <c r="BU1428" s="72">
        <v>762.93</v>
      </c>
      <c r="BV1428" s="95">
        <v>7359146.0899999999</v>
      </c>
      <c r="BW1428" s="95">
        <v>6137928.9000000004</v>
      </c>
      <c r="BX1428" s="95">
        <v>1496</v>
      </c>
      <c r="BY1428" s="95">
        <v>1449</v>
      </c>
      <c r="BZ1428" s="95">
        <v>1409</v>
      </c>
      <c r="CA1428" s="95">
        <v>1425</v>
      </c>
      <c r="CB1428" s="95">
        <v>1474</v>
      </c>
      <c r="CC1428" s="95">
        <v>1459</v>
      </c>
      <c r="CD1428" s="95">
        <v>1473</v>
      </c>
      <c r="CE1428" s="72">
        <v>650.75523149000003</v>
      </c>
      <c r="CF1428" s="72">
        <v>676.59346364999999</v>
      </c>
      <c r="CG1428" s="72">
        <v>712.40329333</v>
      </c>
      <c r="CH1428" s="72">
        <v>716.50152150999998</v>
      </c>
      <c r="CI1428" s="72">
        <v>731.52548966999996</v>
      </c>
      <c r="CJ1428" s="96">
        <v>1.1378318055000001</v>
      </c>
      <c r="CK1428" s="96">
        <v>1.2864593685000001</v>
      </c>
      <c r="CL1428" s="96">
        <v>1.1958114286999999</v>
      </c>
      <c r="CM1428" s="96">
        <v>1.0138150139</v>
      </c>
      <c r="CN1428" s="96">
        <v>1.0429301655000001</v>
      </c>
      <c r="CO1428" s="96">
        <v>0.91337482520000002</v>
      </c>
      <c r="CP1428" s="96">
        <v>1.2430488833</v>
      </c>
      <c r="CQ1428" s="96">
        <v>0.99584056389999998</v>
      </c>
      <c r="CR1428" s="96">
        <v>1.2482406830999999</v>
      </c>
      <c r="CS1428" s="95">
        <v>1553</v>
      </c>
      <c r="CT1428" s="95">
        <v>1638</v>
      </c>
      <c r="CU1428" s="95">
        <v>1691</v>
      </c>
      <c r="CV1428" s="95">
        <v>1740</v>
      </c>
      <c r="CW1428" s="95">
        <v>1779</v>
      </c>
      <c r="CX1428" s="96">
        <v>0.87825557799999998</v>
      </c>
      <c r="CY1428" s="96">
        <v>0.900795872</v>
      </c>
      <c r="CZ1428" s="96">
        <v>0.90603191800000005</v>
      </c>
      <c r="DA1428" s="96">
        <v>0.94024475699999999</v>
      </c>
      <c r="DB1428" s="96">
        <v>0.93631338099999994</v>
      </c>
      <c r="DC1428">
        <v>2013</v>
      </c>
      <c r="DD1428" s="6">
        <v>1423.2</v>
      </c>
      <c r="DE1428" s="96">
        <v>8.4796350000000003E-4</v>
      </c>
      <c r="DF1428" s="72">
        <v>957.82</v>
      </c>
      <c r="DG1428" s="96">
        <v>1</v>
      </c>
      <c r="DH1428" s="72">
        <v>957.82</v>
      </c>
      <c r="DI1428" s="72">
        <v>805.43834298000002</v>
      </c>
      <c r="DJ1428" s="96">
        <v>1</v>
      </c>
      <c r="DK1428" s="72">
        <v>957.82</v>
      </c>
      <c r="DL1428" s="96">
        <v>1</v>
      </c>
      <c r="DM1428" s="72">
        <v>957.82</v>
      </c>
      <c r="DN1428" s="96">
        <v>1</v>
      </c>
      <c r="DO1428" s="96">
        <v>1.549E-3</v>
      </c>
      <c r="DP1428" s="72">
        <v>1.48</v>
      </c>
      <c r="DQ1428" s="72">
        <v>956.34</v>
      </c>
      <c r="DR1428" t="s">
        <v>32</v>
      </c>
      <c r="DT1428" t="s">
        <v>137</v>
      </c>
    </row>
    <row r="1429" spans="1:124" x14ac:dyDescent="0.3">
      <c r="A1429" t="s">
        <v>973</v>
      </c>
      <c r="B1429">
        <v>25210</v>
      </c>
      <c r="C1429" s="95">
        <v>3068</v>
      </c>
      <c r="D1429" s="95">
        <v>14114841</v>
      </c>
      <c r="E1429" s="95">
        <v>2991</v>
      </c>
      <c r="F1429" s="95">
        <v>12312268</v>
      </c>
      <c r="G1429" s="95">
        <v>1075</v>
      </c>
      <c r="H1429" s="95">
        <v>3360075</v>
      </c>
      <c r="I1429" s="95">
        <v>1016</v>
      </c>
      <c r="J1429" s="95">
        <v>3221407</v>
      </c>
      <c r="K1429" s="95">
        <v>2876</v>
      </c>
      <c r="L1429" s="95">
        <v>12601728</v>
      </c>
      <c r="M1429" s="95">
        <v>2793</v>
      </c>
      <c r="N1429" s="95">
        <v>11691083</v>
      </c>
      <c r="O1429" s="95">
        <v>1065</v>
      </c>
      <c r="P1429" s="95">
        <v>3088212</v>
      </c>
      <c r="Q1429" s="95">
        <v>987</v>
      </c>
      <c r="R1429" s="95">
        <v>3620583</v>
      </c>
      <c r="S1429" s="95">
        <v>2965</v>
      </c>
      <c r="T1429" s="95">
        <v>13586600</v>
      </c>
      <c r="U1429" s="95">
        <v>2871</v>
      </c>
      <c r="V1429" s="95">
        <v>13377343</v>
      </c>
      <c r="W1429" s="95">
        <v>1118</v>
      </c>
      <c r="X1429" s="95">
        <v>3912478</v>
      </c>
      <c r="Y1429" s="95">
        <v>1054</v>
      </c>
      <c r="Z1429" s="95">
        <v>4053221</v>
      </c>
      <c r="AA1429" s="95">
        <v>3017</v>
      </c>
      <c r="AB1429" s="95">
        <v>14744985</v>
      </c>
      <c r="AC1429" s="95">
        <v>2912</v>
      </c>
      <c r="AD1429" s="95">
        <v>14528987</v>
      </c>
      <c r="AE1429" s="95">
        <v>1141</v>
      </c>
      <c r="AF1429" s="95">
        <v>6198061</v>
      </c>
      <c r="AG1429" s="95">
        <v>1069</v>
      </c>
      <c r="AH1429" s="95">
        <v>4477824</v>
      </c>
      <c r="AI1429" s="95">
        <v>3121</v>
      </c>
      <c r="AJ1429" s="95">
        <v>14855486</v>
      </c>
      <c r="AK1429" s="95">
        <v>3005</v>
      </c>
      <c r="AL1429" s="95">
        <v>16305431.210000001</v>
      </c>
      <c r="AM1429" s="95">
        <v>1175</v>
      </c>
      <c r="AN1429" s="95">
        <v>3519469</v>
      </c>
      <c r="AO1429" s="95">
        <v>1108</v>
      </c>
      <c r="AP1429" s="95">
        <v>4393042</v>
      </c>
      <c r="AQ1429" s="72">
        <v>351.49</v>
      </c>
      <c r="AR1429" s="72">
        <v>323.05</v>
      </c>
      <c r="AS1429" s="72">
        <v>674.54</v>
      </c>
      <c r="AT1429" s="95">
        <v>17474916</v>
      </c>
      <c r="AU1429" s="95">
        <v>15533675</v>
      </c>
      <c r="AV1429" s="95">
        <v>4143</v>
      </c>
      <c r="AW1429" s="95">
        <v>4007</v>
      </c>
      <c r="AX1429" s="72">
        <v>331.77</v>
      </c>
      <c r="AY1429" s="72">
        <v>337.56</v>
      </c>
      <c r="AZ1429" s="72">
        <v>669.33</v>
      </c>
      <c r="BA1429" s="95">
        <v>15689940</v>
      </c>
      <c r="BB1429" s="95">
        <v>15311666</v>
      </c>
      <c r="BC1429" s="95">
        <v>3941</v>
      </c>
      <c r="BD1429" s="95">
        <v>3780</v>
      </c>
      <c r="BE1429" s="72">
        <v>357.15</v>
      </c>
      <c r="BF1429" s="72">
        <v>370.08</v>
      </c>
      <c r="BG1429" s="72">
        <v>727.23</v>
      </c>
      <c r="BH1429" s="95">
        <v>17499078</v>
      </c>
      <c r="BI1429" s="95">
        <v>17430564</v>
      </c>
      <c r="BJ1429" s="95">
        <v>4083</v>
      </c>
      <c r="BK1429" s="95">
        <v>3925</v>
      </c>
      <c r="BL1429" s="72">
        <v>419.73</v>
      </c>
      <c r="BM1429" s="72">
        <v>397.87</v>
      </c>
      <c r="BN1429" s="72">
        <v>817.6</v>
      </c>
      <c r="BO1429" s="95">
        <v>20943046</v>
      </c>
      <c r="BP1429" s="95">
        <v>19006811</v>
      </c>
      <c r="BQ1429" s="95">
        <v>4158</v>
      </c>
      <c r="BR1429" s="95">
        <v>3981</v>
      </c>
      <c r="BS1429" s="72">
        <v>356.44</v>
      </c>
      <c r="BT1429" s="72">
        <v>419.37</v>
      </c>
      <c r="BU1429" s="72">
        <v>775.81</v>
      </c>
      <c r="BV1429" s="95">
        <v>18374955</v>
      </c>
      <c r="BW1429" s="95">
        <v>20698473.210000001</v>
      </c>
      <c r="BX1429" s="95">
        <v>4296</v>
      </c>
      <c r="BY1429" s="95">
        <v>4113</v>
      </c>
      <c r="BZ1429" s="95">
        <v>4078</v>
      </c>
      <c r="CA1429" s="95">
        <v>3863</v>
      </c>
      <c r="CB1429" s="95">
        <v>4007</v>
      </c>
      <c r="CC1429" s="95">
        <v>4074</v>
      </c>
      <c r="CD1429" s="95">
        <v>4206</v>
      </c>
      <c r="CE1429" s="72">
        <v>650.75523149000003</v>
      </c>
      <c r="CF1429" s="72">
        <v>676.59346364999999</v>
      </c>
      <c r="CG1429" s="72">
        <v>712.40329333</v>
      </c>
      <c r="CH1429" s="72">
        <v>716.50152150999998</v>
      </c>
      <c r="CI1429" s="72">
        <v>731.52548966999996</v>
      </c>
      <c r="CJ1429" s="96">
        <v>1.0365494849000001</v>
      </c>
      <c r="CK1429" s="96">
        <v>0.98926465590000001</v>
      </c>
      <c r="CL1429" s="96">
        <v>1.0208122377</v>
      </c>
      <c r="CM1429" s="96">
        <v>1.1411001588</v>
      </c>
      <c r="CN1429" s="96">
        <v>1.0605372074999999</v>
      </c>
      <c r="CO1429" s="96">
        <v>0.9681702324</v>
      </c>
      <c r="CP1429" s="96">
        <v>1.0841613528</v>
      </c>
      <c r="CQ1429" s="96">
        <v>0.99584056389999998</v>
      </c>
      <c r="CR1429" s="96">
        <v>1.0886895325999999</v>
      </c>
      <c r="CS1429" s="95">
        <v>3985</v>
      </c>
      <c r="CT1429" s="95">
        <v>3748</v>
      </c>
      <c r="CU1429" s="95">
        <v>3852</v>
      </c>
      <c r="CV1429" s="95">
        <v>3929</v>
      </c>
      <c r="CW1429" s="95">
        <v>3992</v>
      </c>
      <c r="CX1429" s="96">
        <v>0.93839126399999995</v>
      </c>
      <c r="CY1429" s="96">
        <v>0.93587885000000004</v>
      </c>
      <c r="CZ1429" s="96">
        <v>0.95845399499999995</v>
      </c>
      <c r="DA1429" s="96">
        <v>0.99430858499999997</v>
      </c>
      <c r="DB1429" s="96">
        <v>1.011864283</v>
      </c>
      <c r="DC1429">
        <v>2013</v>
      </c>
      <c r="DD1429" s="6">
        <v>3961.2</v>
      </c>
      <c r="DE1429" s="96">
        <v>1.1935280999999999E-3</v>
      </c>
      <c r="DF1429" s="72">
        <v>835.1</v>
      </c>
      <c r="DG1429" s="96">
        <v>1</v>
      </c>
      <c r="DH1429" s="72">
        <v>835.1</v>
      </c>
      <c r="DI1429" s="72">
        <v>805.43834298000002</v>
      </c>
      <c r="DJ1429" s="96">
        <v>1</v>
      </c>
      <c r="DK1429" s="72">
        <v>835.1</v>
      </c>
      <c r="DL1429" s="96">
        <v>1</v>
      </c>
      <c r="DM1429" s="72">
        <v>835.1</v>
      </c>
      <c r="DN1429" s="96">
        <v>1</v>
      </c>
      <c r="DO1429" s="96">
        <v>4.7739999999999996E-3</v>
      </c>
      <c r="DP1429" s="72">
        <v>3.99</v>
      </c>
      <c r="DQ1429" s="72">
        <v>831.11</v>
      </c>
      <c r="DR1429" t="s">
        <v>973</v>
      </c>
      <c r="DT1429" t="s">
        <v>137</v>
      </c>
    </row>
    <row r="1430" spans="1:124" x14ac:dyDescent="0.3">
      <c r="A1430" t="s">
        <v>390</v>
      </c>
      <c r="B1430">
        <v>25220</v>
      </c>
      <c r="C1430" s="95">
        <v>4248</v>
      </c>
      <c r="D1430" s="95">
        <v>20519500</v>
      </c>
      <c r="E1430" s="95">
        <v>4091</v>
      </c>
      <c r="F1430" s="95">
        <v>15826555</v>
      </c>
      <c r="G1430" s="95">
        <v>1115</v>
      </c>
      <c r="H1430" s="95">
        <v>4721043</v>
      </c>
      <c r="I1430" s="95">
        <v>1031</v>
      </c>
      <c r="J1430" s="95">
        <v>3897306</v>
      </c>
      <c r="K1430" s="95">
        <v>4357</v>
      </c>
      <c r="L1430" s="95">
        <v>20424079</v>
      </c>
      <c r="M1430" s="95">
        <v>4165</v>
      </c>
      <c r="N1430" s="95">
        <v>14589373</v>
      </c>
      <c r="O1430" s="95">
        <v>1143</v>
      </c>
      <c r="P1430" s="95">
        <v>3376520</v>
      </c>
      <c r="Q1430" s="95">
        <v>1057</v>
      </c>
      <c r="R1430" s="95">
        <v>3188023</v>
      </c>
      <c r="S1430" s="95">
        <v>4451</v>
      </c>
      <c r="T1430" s="95">
        <v>21584679</v>
      </c>
      <c r="U1430" s="95">
        <v>4234</v>
      </c>
      <c r="V1430" s="95">
        <v>15852799</v>
      </c>
      <c r="W1430" s="95">
        <v>1157</v>
      </c>
      <c r="X1430" s="95">
        <v>4217644</v>
      </c>
      <c r="Y1430" s="95">
        <v>1065</v>
      </c>
      <c r="Z1430" s="95">
        <v>3525198</v>
      </c>
      <c r="AA1430" s="95">
        <v>4428</v>
      </c>
      <c r="AB1430" s="95">
        <v>19289433</v>
      </c>
      <c r="AC1430" s="95">
        <v>4205</v>
      </c>
      <c r="AD1430" s="95">
        <v>17951997</v>
      </c>
      <c r="AE1430" s="95">
        <v>1164</v>
      </c>
      <c r="AF1430" s="95">
        <v>3613950</v>
      </c>
      <c r="AG1430" s="95">
        <v>1057</v>
      </c>
      <c r="AH1430" s="95">
        <v>4352065</v>
      </c>
      <c r="AI1430" s="95">
        <v>4484</v>
      </c>
      <c r="AJ1430" s="95">
        <v>20359312</v>
      </c>
      <c r="AK1430" s="95">
        <v>4249</v>
      </c>
      <c r="AL1430" s="95">
        <v>19118138</v>
      </c>
      <c r="AM1430" s="95">
        <v>1199</v>
      </c>
      <c r="AN1430" s="95">
        <v>3798708</v>
      </c>
      <c r="AO1430" s="95">
        <v>1090</v>
      </c>
      <c r="AP1430" s="95">
        <v>4709730</v>
      </c>
      <c r="AQ1430" s="72">
        <v>392.2</v>
      </c>
      <c r="AR1430" s="72">
        <v>320.89999999999998</v>
      </c>
      <c r="AS1430" s="72">
        <v>713.1</v>
      </c>
      <c r="AT1430" s="95">
        <v>25240543</v>
      </c>
      <c r="AU1430" s="95">
        <v>19723861</v>
      </c>
      <c r="AV1430" s="95">
        <v>5363</v>
      </c>
      <c r="AW1430" s="95">
        <v>5122</v>
      </c>
      <c r="AX1430" s="72">
        <v>360.62</v>
      </c>
      <c r="AY1430" s="72">
        <v>283.69</v>
      </c>
      <c r="AZ1430" s="72">
        <v>644.30999999999995</v>
      </c>
      <c r="BA1430" s="95">
        <v>23800599</v>
      </c>
      <c r="BB1430" s="95">
        <v>17777396</v>
      </c>
      <c r="BC1430" s="95">
        <v>5500</v>
      </c>
      <c r="BD1430" s="95">
        <v>5222</v>
      </c>
      <c r="BE1430" s="72">
        <v>383.42</v>
      </c>
      <c r="BF1430" s="72">
        <v>304.74</v>
      </c>
      <c r="BG1430" s="72">
        <v>688.16</v>
      </c>
      <c r="BH1430" s="95">
        <v>25802323</v>
      </c>
      <c r="BI1430" s="95">
        <v>19377997</v>
      </c>
      <c r="BJ1430" s="95">
        <v>5608</v>
      </c>
      <c r="BK1430" s="95">
        <v>5299</v>
      </c>
      <c r="BL1430" s="72">
        <v>341.31</v>
      </c>
      <c r="BM1430" s="72">
        <v>353.23</v>
      </c>
      <c r="BN1430" s="72">
        <v>694.54</v>
      </c>
      <c r="BO1430" s="95">
        <v>22903383</v>
      </c>
      <c r="BP1430" s="95">
        <v>22304062</v>
      </c>
      <c r="BQ1430" s="95">
        <v>5592</v>
      </c>
      <c r="BR1430" s="95">
        <v>5262</v>
      </c>
      <c r="BS1430" s="72">
        <v>354.24</v>
      </c>
      <c r="BT1430" s="72">
        <v>371.92</v>
      </c>
      <c r="BU1430" s="72">
        <v>726.16</v>
      </c>
      <c r="BV1430" s="95">
        <v>24158020</v>
      </c>
      <c r="BW1430" s="95">
        <v>23827868</v>
      </c>
      <c r="BX1430" s="95">
        <v>5683</v>
      </c>
      <c r="BY1430" s="95">
        <v>5339</v>
      </c>
      <c r="BZ1430" s="95">
        <v>5248</v>
      </c>
      <c r="CA1430" s="95">
        <v>5366</v>
      </c>
      <c r="CB1430" s="95">
        <v>5459</v>
      </c>
      <c r="CC1430" s="95">
        <v>5435</v>
      </c>
      <c r="CD1430" s="95">
        <v>5515</v>
      </c>
      <c r="CE1430" s="72">
        <v>650.75523149000003</v>
      </c>
      <c r="CF1430" s="72">
        <v>676.59346364999999</v>
      </c>
      <c r="CG1430" s="72">
        <v>712.40329333</v>
      </c>
      <c r="CH1430" s="72">
        <v>716.50152150999998</v>
      </c>
      <c r="CI1430" s="72">
        <v>731.52548966999996</v>
      </c>
      <c r="CJ1430" s="96">
        <v>1.0958037146999999</v>
      </c>
      <c r="CK1430" s="96">
        <v>0.95228528589999994</v>
      </c>
      <c r="CL1430" s="96">
        <v>0.96596970630000001</v>
      </c>
      <c r="CM1430" s="96">
        <v>0.96934895340000005</v>
      </c>
      <c r="CN1430" s="96">
        <v>0.99266534149999996</v>
      </c>
      <c r="CO1430" s="96">
        <v>0.91127908869999996</v>
      </c>
      <c r="CP1430" s="96">
        <v>1.0921073606</v>
      </c>
      <c r="CQ1430" s="96">
        <v>0.99584056389999998</v>
      </c>
      <c r="CR1430" s="96">
        <v>1.0966687281</v>
      </c>
      <c r="CS1430" s="95">
        <v>5334</v>
      </c>
      <c r="CT1430" s="95">
        <v>5383</v>
      </c>
      <c r="CU1430" s="95">
        <v>5514</v>
      </c>
      <c r="CV1430" s="95">
        <v>5495</v>
      </c>
      <c r="CW1430" s="95">
        <v>5559</v>
      </c>
      <c r="CX1430" s="96">
        <v>0.87998111199999995</v>
      </c>
      <c r="CY1430" s="96">
        <v>0.89338849200000003</v>
      </c>
      <c r="CZ1430" s="96">
        <v>0.90420025699999995</v>
      </c>
      <c r="DA1430" s="96">
        <v>0.931869524</v>
      </c>
      <c r="DB1430" s="96">
        <v>0.94530260499999996</v>
      </c>
      <c r="DC1430">
        <v>2013</v>
      </c>
      <c r="DD1430" s="6">
        <v>5248.8</v>
      </c>
      <c r="DE1430" s="96">
        <v>3.0172634999999998E-3</v>
      </c>
      <c r="DF1430" s="72">
        <v>839.69</v>
      </c>
      <c r="DG1430" s="96">
        <v>1</v>
      </c>
      <c r="DH1430" s="72">
        <v>839.69</v>
      </c>
      <c r="DI1430" s="72">
        <v>852.28179985999998</v>
      </c>
      <c r="DJ1430" s="96">
        <v>1</v>
      </c>
      <c r="DK1430" s="72">
        <v>839.69</v>
      </c>
      <c r="DL1430" s="96">
        <v>1</v>
      </c>
      <c r="DM1430" s="72">
        <v>839.69</v>
      </c>
      <c r="DN1430" s="96">
        <v>1</v>
      </c>
      <c r="DO1430" s="96">
        <v>5.3369999999999997E-3</v>
      </c>
      <c r="DP1430" s="72">
        <v>4.4800000000000004</v>
      </c>
      <c r="DQ1430" s="72">
        <v>835.21</v>
      </c>
      <c r="DR1430" t="s">
        <v>390</v>
      </c>
      <c r="DT1430" t="s">
        <v>137</v>
      </c>
    </row>
    <row r="1431" spans="1:124" x14ac:dyDescent="0.3">
      <c r="A1431" t="s">
        <v>551</v>
      </c>
      <c r="B1431">
        <v>25230</v>
      </c>
      <c r="C1431" s="95">
        <v>19239</v>
      </c>
      <c r="D1431" s="95">
        <v>96749814</v>
      </c>
      <c r="E1431" s="95">
        <v>18516</v>
      </c>
      <c r="F1431" s="95">
        <v>62868388</v>
      </c>
      <c r="G1431" s="95">
        <v>5623</v>
      </c>
      <c r="H1431" s="95">
        <v>21187824</v>
      </c>
      <c r="I1431" s="95">
        <v>5116</v>
      </c>
      <c r="J1431" s="95">
        <v>17048595</v>
      </c>
      <c r="K1431" s="95">
        <v>19642</v>
      </c>
      <c r="L1431" s="95">
        <v>97513061</v>
      </c>
      <c r="M1431" s="95">
        <v>18816</v>
      </c>
      <c r="N1431" s="95">
        <v>63971626</v>
      </c>
      <c r="O1431" s="95">
        <v>5665</v>
      </c>
      <c r="P1431" s="95">
        <v>23039108</v>
      </c>
      <c r="Q1431" s="95">
        <v>5143</v>
      </c>
      <c r="R1431" s="95">
        <v>17953236</v>
      </c>
      <c r="S1431" s="95">
        <v>20288</v>
      </c>
      <c r="T1431" s="95">
        <v>106421879</v>
      </c>
      <c r="U1431" s="95">
        <v>19352</v>
      </c>
      <c r="V1431" s="95">
        <v>70240288</v>
      </c>
      <c r="W1431" s="95">
        <v>5759</v>
      </c>
      <c r="X1431" s="95">
        <v>24017049</v>
      </c>
      <c r="Y1431" s="95">
        <v>5219</v>
      </c>
      <c r="Z1431" s="95">
        <v>19619383</v>
      </c>
      <c r="AA1431" s="95">
        <v>20519</v>
      </c>
      <c r="AB1431" s="95">
        <v>89661543</v>
      </c>
      <c r="AC1431" s="95">
        <v>19487</v>
      </c>
      <c r="AD1431" s="95">
        <v>77683982</v>
      </c>
      <c r="AE1431" s="95">
        <v>5836</v>
      </c>
      <c r="AF1431" s="95">
        <v>22622936</v>
      </c>
      <c r="AG1431" s="95">
        <v>5304</v>
      </c>
      <c r="AH1431" s="95">
        <v>23452205</v>
      </c>
      <c r="AI1431" s="95">
        <v>21219</v>
      </c>
      <c r="AJ1431" s="95">
        <v>97810511</v>
      </c>
      <c r="AK1431" s="95">
        <v>20052</v>
      </c>
      <c r="AL1431" s="95">
        <v>84886628.359999999</v>
      </c>
      <c r="AM1431" s="95">
        <v>6056</v>
      </c>
      <c r="AN1431" s="95">
        <v>26001732</v>
      </c>
      <c r="AO1431" s="95">
        <v>5487</v>
      </c>
      <c r="AP1431" s="95">
        <v>25317532</v>
      </c>
      <c r="AQ1431" s="72">
        <v>395.31</v>
      </c>
      <c r="AR1431" s="72">
        <v>281.81</v>
      </c>
      <c r="AS1431" s="72">
        <v>677.12</v>
      </c>
      <c r="AT1431" s="95">
        <v>117937638</v>
      </c>
      <c r="AU1431" s="95">
        <v>79916983</v>
      </c>
      <c r="AV1431" s="95">
        <v>24862</v>
      </c>
      <c r="AW1431" s="95">
        <v>23632</v>
      </c>
      <c r="AX1431" s="72">
        <v>396.97</v>
      </c>
      <c r="AY1431" s="72">
        <v>284.95</v>
      </c>
      <c r="AZ1431" s="72">
        <v>681.92</v>
      </c>
      <c r="BA1431" s="95">
        <v>120552169</v>
      </c>
      <c r="BB1431" s="95">
        <v>81924862</v>
      </c>
      <c r="BC1431" s="95">
        <v>25307</v>
      </c>
      <c r="BD1431" s="95">
        <v>23959</v>
      </c>
      <c r="BE1431" s="72">
        <v>417.32</v>
      </c>
      <c r="BF1431" s="72">
        <v>304.76</v>
      </c>
      <c r="BG1431" s="72">
        <v>722.08</v>
      </c>
      <c r="BH1431" s="95">
        <v>130438928</v>
      </c>
      <c r="BI1431" s="95">
        <v>89859671</v>
      </c>
      <c r="BJ1431" s="95">
        <v>26047</v>
      </c>
      <c r="BK1431" s="95">
        <v>24571</v>
      </c>
      <c r="BL1431" s="72">
        <v>355.04</v>
      </c>
      <c r="BM1431" s="72">
        <v>339.96</v>
      </c>
      <c r="BN1431" s="72">
        <v>695</v>
      </c>
      <c r="BO1431" s="95">
        <v>112284479</v>
      </c>
      <c r="BP1431" s="95">
        <v>101136187</v>
      </c>
      <c r="BQ1431" s="95">
        <v>26355</v>
      </c>
      <c r="BR1431" s="95">
        <v>24791</v>
      </c>
      <c r="BS1431" s="72">
        <v>378.28</v>
      </c>
      <c r="BT1431" s="72">
        <v>359.59</v>
      </c>
      <c r="BU1431" s="72">
        <v>737.87</v>
      </c>
      <c r="BV1431" s="95">
        <v>123812243</v>
      </c>
      <c r="BW1431" s="95">
        <v>110204160.36</v>
      </c>
      <c r="BX1431" s="95">
        <v>27275</v>
      </c>
      <c r="BY1431" s="95">
        <v>25539</v>
      </c>
      <c r="BZ1431" s="95">
        <v>24276</v>
      </c>
      <c r="CA1431" s="95">
        <v>24656</v>
      </c>
      <c r="CB1431" s="95">
        <v>25336</v>
      </c>
      <c r="CC1431" s="95">
        <v>25613</v>
      </c>
      <c r="CD1431" s="95">
        <v>26426</v>
      </c>
      <c r="CE1431" s="72">
        <v>650.75523149000003</v>
      </c>
      <c r="CF1431" s="72">
        <v>676.59346364999999</v>
      </c>
      <c r="CG1431" s="72">
        <v>712.40329333</v>
      </c>
      <c r="CH1431" s="72">
        <v>716.50152150999998</v>
      </c>
      <c r="CI1431" s="72">
        <v>731.52548966999996</v>
      </c>
      <c r="CJ1431" s="96">
        <v>1.0405141092000001</v>
      </c>
      <c r="CK1431" s="96">
        <v>1.0078725802999999</v>
      </c>
      <c r="CL1431" s="96">
        <v>1.0135831863</v>
      </c>
      <c r="CM1431" s="96">
        <v>0.9699909618</v>
      </c>
      <c r="CN1431" s="96">
        <v>1.0086729860000001</v>
      </c>
      <c r="CO1431" s="96">
        <v>0.93068856740000006</v>
      </c>
      <c r="CP1431" s="96">
        <v>1.0832052741</v>
      </c>
      <c r="CQ1431" s="96">
        <v>0.99584056389999998</v>
      </c>
      <c r="CR1431" s="96">
        <v>1.0877294606000001</v>
      </c>
      <c r="CS1431" s="95">
        <v>22411</v>
      </c>
      <c r="CT1431" s="95">
        <v>22627</v>
      </c>
      <c r="CU1431" s="95">
        <v>23044</v>
      </c>
      <c r="CV1431" s="95">
        <v>23122</v>
      </c>
      <c r="CW1431" s="95">
        <v>23454</v>
      </c>
      <c r="CX1431" s="96">
        <v>0.90020061500000004</v>
      </c>
      <c r="CY1431" s="96">
        <v>0.909926703</v>
      </c>
      <c r="CZ1431" s="96">
        <v>0.931806986</v>
      </c>
      <c r="DA1431" s="96">
        <v>0.94856361600000005</v>
      </c>
      <c r="DB1431" s="96">
        <v>0.96112962199999996</v>
      </c>
      <c r="DC1431">
        <v>2013</v>
      </c>
      <c r="DD1431" s="6">
        <v>24498.400000000001</v>
      </c>
      <c r="DE1431" s="96">
        <v>2.0823509E-3</v>
      </c>
      <c r="DF1431" s="72">
        <v>833.63</v>
      </c>
      <c r="DG1431" s="96">
        <v>1</v>
      </c>
      <c r="DH1431" s="72">
        <v>833.63</v>
      </c>
      <c r="DI1431" s="72">
        <v>852.28179985999998</v>
      </c>
      <c r="DJ1431" s="96">
        <v>1</v>
      </c>
      <c r="DK1431" s="72">
        <v>833.63</v>
      </c>
      <c r="DL1431" s="96">
        <v>1</v>
      </c>
      <c r="DM1431" s="72">
        <v>833.63</v>
      </c>
      <c r="DN1431" s="96">
        <v>1</v>
      </c>
      <c r="DO1431" s="96">
        <v>4.0969999999999999E-3</v>
      </c>
      <c r="DP1431" s="72">
        <v>3.42</v>
      </c>
      <c r="DQ1431" s="72">
        <v>830.21</v>
      </c>
      <c r="DR1431" t="s">
        <v>551</v>
      </c>
      <c r="DT1431" t="s">
        <v>137</v>
      </c>
    </row>
    <row r="1432" spans="1:124" x14ac:dyDescent="0.3">
      <c r="A1432" t="s">
        <v>974</v>
      </c>
      <c r="B1432">
        <v>25240</v>
      </c>
      <c r="C1432" s="95">
        <v>22783</v>
      </c>
      <c r="D1432" s="95">
        <v>104225593</v>
      </c>
      <c r="E1432" s="95">
        <v>21426</v>
      </c>
      <c r="F1432" s="95">
        <v>70131695</v>
      </c>
      <c r="G1432" s="95">
        <v>7022</v>
      </c>
      <c r="H1432" s="95">
        <v>29332778</v>
      </c>
      <c r="I1432" s="95">
        <v>6430</v>
      </c>
      <c r="J1432" s="95">
        <v>18842055</v>
      </c>
      <c r="K1432" s="95">
        <v>21243</v>
      </c>
      <c r="L1432" s="95">
        <v>96359683</v>
      </c>
      <c r="M1432" s="95">
        <v>19771</v>
      </c>
      <c r="N1432" s="95">
        <v>71386726</v>
      </c>
      <c r="O1432" s="95">
        <v>6537</v>
      </c>
      <c r="P1432" s="95">
        <v>25539629</v>
      </c>
      <c r="Q1432" s="95">
        <v>5863</v>
      </c>
      <c r="R1432" s="95">
        <v>18679612</v>
      </c>
      <c r="S1432" s="95">
        <v>21196</v>
      </c>
      <c r="T1432" s="95">
        <v>100960800</v>
      </c>
      <c r="U1432" s="95">
        <v>19586</v>
      </c>
      <c r="V1432" s="95">
        <v>74612496</v>
      </c>
      <c r="W1432" s="95">
        <v>6463</v>
      </c>
      <c r="X1432" s="95">
        <v>29305779</v>
      </c>
      <c r="Y1432" s="95">
        <v>5782</v>
      </c>
      <c r="Z1432" s="95">
        <v>19755276</v>
      </c>
      <c r="AA1432" s="95">
        <v>21087</v>
      </c>
      <c r="AB1432" s="95">
        <v>96465865</v>
      </c>
      <c r="AC1432" s="95">
        <v>19354</v>
      </c>
      <c r="AD1432" s="95">
        <v>81162365</v>
      </c>
      <c r="AE1432" s="95">
        <v>6618</v>
      </c>
      <c r="AF1432" s="95">
        <v>30560253</v>
      </c>
      <c r="AG1432" s="95">
        <v>5940</v>
      </c>
      <c r="AH1432" s="95">
        <v>22856792</v>
      </c>
      <c r="AI1432" s="95">
        <v>21496</v>
      </c>
      <c r="AJ1432" s="95">
        <v>98394050</v>
      </c>
      <c r="AK1432" s="95">
        <v>19729</v>
      </c>
      <c r="AL1432" s="95">
        <v>86302696.989999995</v>
      </c>
      <c r="AM1432" s="95">
        <v>6682</v>
      </c>
      <c r="AN1432" s="95">
        <v>31798817</v>
      </c>
      <c r="AO1432" s="95">
        <v>6035</v>
      </c>
      <c r="AP1432" s="95">
        <v>24867900</v>
      </c>
      <c r="AQ1432" s="72">
        <v>373.42</v>
      </c>
      <c r="AR1432" s="72">
        <v>266.17</v>
      </c>
      <c r="AS1432" s="72">
        <v>639.59</v>
      </c>
      <c r="AT1432" s="95">
        <v>133558371</v>
      </c>
      <c r="AU1432" s="95">
        <v>88973750</v>
      </c>
      <c r="AV1432" s="95">
        <v>29805</v>
      </c>
      <c r="AW1432" s="95">
        <v>27856</v>
      </c>
      <c r="AX1432" s="72">
        <v>365.67</v>
      </c>
      <c r="AY1432" s="72">
        <v>292.8</v>
      </c>
      <c r="AZ1432" s="72">
        <v>658.47</v>
      </c>
      <c r="BA1432" s="95">
        <v>121899312</v>
      </c>
      <c r="BB1432" s="95">
        <v>90066338</v>
      </c>
      <c r="BC1432" s="95">
        <v>27780</v>
      </c>
      <c r="BD1432" s="95">
        <v>25634</v>
      </c>
      <c r="BE1432" s="72">
        <v>392.48</v>
      </c>
      <c r="BF1432" s="72">
        <v>310</v>
      </c>
      <c r="BG1432" s="72">
        <v>702.48</v>
      </c>
      <c r="BH1432" s="95">
        <v>130266579</v>
      </c>
      <c r="BI1432" s="95">
        <v>94367772</v>
      </c>
      <c r="BJ1432" s="95">
        <v>27659</v>
      </c>
      <c r="BK1432" s="95">
        <v>25368</v>
      </c>
      <c r="BL1432" s="72">
        <v>382.08</v>
      </c>
      <c r="BM1432" s="72">
        <v>342.7</v>
      </c>
      <c r="BN1432" s="72">
        <v>724.78</v>
      </c>
      <c r="BO1432" s="95">
        <v>127026118</v>
      </c>
      <c r="BP1432" s="95">
        <v>104019157</v>
      </c>
      <c r="BQ1432" s="95">
        <v>27705</v>
      </c>
      <c r="BR1432" s="95">
        <v>25294</v>
      </c>
      <c r="BS1432" s="72">
        <v>385.03</v>
      </c>
      <c r="BT1432" s="72">
        <v>359.58</v>
      </c>
      <c r="BU1432" s="72">
        <v>744.61</v>
      </c>
      <c r="BV1432" s="95">
        <v>130192867</v>
      </c>
      <c r="BW1432" s="95">
        <v>111170596.98999999</v>
      </c>
      <c r="BX1432" s="95">
        <v>28178</v>
      </c>
      <c r="BY1432" s="95">
        <v>25764</v>
      </c>
      <c r="BZ1432" s="95">
        <v>28876</v>
      </c>
      <c r="CA1432" s="95">
        <v>26745</v>
      </c>
      <c r="CB1432" s="95">
        <v>26555</v>
      </c>
      <c r="CC1432" s="95">
        <v>26560</v>
      </c>
      <c r="CD1432" s="95">
        <v>26997</v>
      </c>
      <c r="CE1432" s="72">
        <v>650.75523149000003</v>
      </c>
      <c r="CF1432" s="72">
        <v>676.59346364999999</v>
      </c>
      <c r="CG1432" s="72">
        <v>712.40329333</v>
      </c>
      <c r="CH1432" s="72">
        <v>716.50152150999998</v>
      </c>
      <c r="CI1432" s="72">
        <v>731.52548966999996</v>
      </c>
      <c r="CJ1432" s="96">
        <v>0.98284265579999996</v>
      </c>
      <c r="CK1432" s="96">
        <v>0.97321365839999996</v>
      </c>
      <c r="CL1432" s="96">
        <v>0.98607068019999999</v>
      </c>
      <c r="CM1432" s="96">
        <v>1.0115540277999999</v>
      </c>
      <c r="CN1432" s="96">
        <v>1.0178866089</v>
      </c>
      <c r="CO1432" s="96">
        <v>0.92624701519999997</v>
      </c>
      <c r="CP1432" s="96">
        <v>1.0734863485999999</v>
      </c>
      <c r="CQ1432" s="96">
        <v>0.99584056389999998</v>
      </c>
      <c r="CR1432" s="96">
        <v>1.0779699424</v>
      </c>
      <c r="CS1432" s="95">
        <v>27266</v>
      </c>
      <c r="CT1432" s="95">
        <v>25012</v>
      </c>
      <c r="CU1432" s="95">
        <v>24595</v>
      </c>
      <c r="CV1432" s="95">
        <v>24646</v>
      </c>
      <c r="CW1432" s="95">
        <v>24734</v>
      </c>
      <c r="CX1432" s="96">
        <v>0.90316817599999999</v>
      </c>
      <c r="CY1432" s="96">
        <v>0.90732390299999999</v>
      </c>
      <c r="CZ1432" s="96">
        <v>0.92042720200000006</v>
      </c>
      <c r="DA1432" s="96">
        <v>0.94687788900000003</v>
      </c>
      <c r="DB1432" s="96">
        <v>0.95605385200000004</v>
      </c>
      <c r="DC1432">
        <v>2013</v>
      </c>
      <c r="DD1432" s="6">
        <v>25983.200000000001</v>
      </c>
      <c r="DE1432" s="96">
        <v>2.8678919999999999E-3</v>
      </c>
      <c r="DF1432" s="72">
        <v>825.5</v>
      </c>
      <c r="DG1432" s="96">
        <v>1</v>
      </c>
      <c r="DH1432" s="72">
        <v>825.5</v>
      </c>
      <c r="DI1432" s="72">
        <v>813.15989981999996</v>
      </c>
      <c r="DJ1432" s="96">
        <v>1</v>
      </c>
      <c r="DK1432" s="72">
        <v>825.5</v>
      </c>
      <c r="DL1432" s="96">
        <v>1</v>
      </c>
      <c r="DM1432" s="72">
        <v>825.5</v>
      </c>
      <c r="DN1432" s="96">
        <v>1</v>
      </c>
      <c r="DO1432" s="96">
        <v>8.0920000000000002E-3</v>
      </c>
      <c r="DP1432" s="72">
        <v>6.68</v>
      </c>
      <c r="DQ1432" s="72">
        <v>818.82</v>
      </c>
      <c r="DR1432" t="s">
        <v>974</v>
      </c>
      <c r="DT1432" t="s">
        <v>137</v>
      </c>
    </row>
    <row r="1433" spans="1:124" x14ac:dyDescent="0.3">
      <c r="A1433" t="s">
        <v>313</v>
      </c>
      <c r="B1433">
        <v>25250</v>
      </c>
      <c r="C1433" s="95">
        <v>2473</v>
      </c>
      <c r="D1433" s="95">
        <v>12314061</v>
      </c>
      <c r="E1433" s="95">
        <v>2382</v>
      </c>
      <c r="F1433" s="95">
        <v>9903876</v>
      </c>
      <c r="G1433" s="95">
        <v>933</v>
      </c>
      <c r="H1433" s="95">
        <v>2711585</v>
      </c>
      <c r="I1433" s="95">
        <v>891</v>
      </c>
      <c r="J1433" s="95">
        <v>2887514</v>
      </c>
      <c r="K1433" s="95">
        <v>2316</v>
      </c>
      <c r="L1433" s="95">
        <v>13667122</v>
      </c>
      <c r="M1433" s="95">
        <v>2230</v>
      </c>
      <c r="N1433" s="95">
        <v>9462559</v>
      </c>
      <c r="O1433" s="95">
        <v>877</v>
      </c>
      <c r="P1433" s="95">
        <v>2179724</v>
      </c>
      <c r="Q1433" s="95">
        <v>825</v>
      </c>
      <c r="R1433" s="95">
        <v>2471378</v>
      </c>
      <c r="S1433" s="95">
        <v>2350</v>
      </c>
      <c r="T1433" s="95">
        <v>13608249</v>
      </c>
      <c r="U1433" s="95">
        <v>2257</v>
      </c>
      <c r="V1433" s="95">
        <v>10745800</v>
      </c>
      <c r="W1433" s="95">
        <v>918</v>
      </c>
      <c r="X1433" s="95">
        <v>2943780</v>
      </c>
      <c r="Y1433" s="95">
        <v>855</v>
      </c>
      <c r="Z1433" s="95">
        <v>3223601</v>
      </c>
      <c r="AA1433" s="95">
        <v>2389</v>
      </c>
      <c r="AB1433" s="95">
        <v>10703579</v>
      </c>
      <c r="AC1433" s="95">
        <v>2265</v>
      </c>
      <c r="AD1433" s="95">
        <v>13254412</v>
      </c>
      <c r="AE1433" s="95">
        <v>915</v>
      </c>
      <c r="AF1433" s="95">
        <v>2618502</v>
      </c>
      <c r="AG1433" s="95">
        <v>861</v>
      </c>
      <c r="AH1433" s="95">
        <v>3672505</v>
      </c>
      <c r="AI1433" s="95">
        <v>2495</v>
      </c>
      <c r="AJ1433" s="95">
        <v>11131424</v>
      </c>
      <c r="AK1433" s="95">
        <v>2359</v>
      </c>
      <c r="AL1433" s="95">
        <v>14028876.07</v>
      </c>
      <c r="AM1433" s="95">
        <v>970</v>
      </c>
      <c r="AN1433" s="95">
        <v>2601346</v>
      </c>
      <c r="AO1433" s="95">
        <v>914</v>
      </c>
      <c r="AP1433" s="95">
        <v>4246586</v>
      </c>
      <c r="AQ1433" s="72">
        <v>367.63</v>
      </c>
      <c r="AR1433" s="72">
        <v>325.68</v>
      </c>
      <c r="AS1433" s="72">
        <v>693.31</v>
      </c>
      <c r="AT1433" s="95">
        <v>15025646</v>
      </c>
      <c r="AU1433" s="95">
        <v>12791390</v>
      </c>
      <c r="AV1433" s="95">
        <v>3406</v>
      </c>
      <c r="AW1433" s="95">
        <v>3273</v>
      </c>
      <c r="AX1433" s="72">
        <v>413.58</v>
      </c>
      <c r="AY1433" s="72">
        <v>325.52999999999997</v>
      </c>
      <c r="AZ1433" s="72">
        <v>739.11</v>
      </c>
      <c r="BA1433" s="95">
        <v>15846846</v>
      </c>
      <c r="BB1433" s="95">
        <v>11933937</v>
      </c>
      <c r="BC1433" s="95">
        <v>3193</v>
      </c>
      <c r="BD1433" s="95">
        <v>3055</v>
      </c>
      <c r="BE1433" s="72">
        <v>422.07</v>
      </c>
      <c r="BF1433" s="72">
        <v>374.07</v>
      </c>
      <c r="BG1433" s="72">
        <v>796.14</v>
      </c>
      <c r="BH1433" s="95">
        <v>16552029</v>
      </c>
      <c r="BI1433" s="95">
        <v>13969401</v>
      </c>
      <c r="BJ1433" s="95">
        <v>3268</v>
      </c>
      <c r="BK1433" s="95">
        <v>3112</v>
      </c>
      <c r="BL1433" s="72">
        <v>336.01</v>
      </c>
      <c r="BM1433" s="72">
        <v>451.24</v>
      </c>
      <c r="BN1433" s="72">
        <v>787.25</v>
      </c>
      <c r="BO1433" s="95">
        <v>13322081</v>
      </c>
      <c r="BP1433" s="95">
        <v>16926917</v>
      </c>
      <c r="BQ1433" s="95">
        <v>3304</v>
      </c>
      <c r="BR1433" s="95">
        <v>3126</v>
      </c>
      <c r="BS1433" s="72">
        <v>330.27</v>
      </c>
      <c r="BT1433" s="72">
        <v>465.31</v>
      </c>
      <c r="BU1433" s="72">
        <v>795.58</v>
      </c>
      <c r="BV1433" s="95">
        <v>13732770</v>
      </c>
      <c r="BW1433" s="95">
        <v>18275462.07</v>
      </c>
      <c r="BX1433" s="95">
        <v>3465</v>
      </c>
      <c r="BY1433" s="95">
        <v>3273</v>
      </c>
      <c r="BZ1433" s="95">
        <v>3343</v>
      </c>
      <c r="CA1433" s="95">
        <v>3126</v>
      </c>
      <c r="CB1433" s="95">
        <v>3193</v>
      </c>
      <c r="CC1433" s="95">
        <v>3220</v>
      </c>
      <c r="CD1433" s="95">
        <v>3371</v>
      </c>
      <c r="CE1433" s="72">
        <v>650.75523149000003</v>
      </c>
      <c r="CF1433" s="72">
        <v>676.59346364999999</v>
      </c>
      <c r="CG1433" s="72">
        <v>712.40329333</v>
      </c>
      <c r="CH1433" s="72">
        <v>716.50152150999998</v>
      </c>
      <c r="CI1433" s="72">
        <v>731.52548966999996</v>
      </c>
      <c r="CJ1433" s="96">
        <v>1.065392895</v>
      </c>
      <c r="CK1433" s="96">
        <v>1.0923989659</v>
      </c>
      <c r="CL1433" s="96">
        <v>1.1175411560999999</v>
      </c>
      <c r="CM1433" s="96">
        <v>1.0987415607</v>
      </c>
      <c r="CN1433" s="96">
        <v>1.0875629232999999</v>
      </c>
      <c r="CO1433" s="96">
        <v>0.95967739090000004</v>
      </c>
      <c r="CP1433" s="96">
        <v>1.1382236474</v>
      </c>
      <c r="CQ1433" s="96">
        <v>0.99584056389999998</v>
      </c>
      <c r="CR1433" s="96">
        <v>1.1429776273000001</v>
      </c>
      <c r="CS1433" s="95">
        <v>3125</v>
      </c>
      <c r="CT1433" s="95">
        <v>2924</v>
      </c>
      <c r="CU1433" s="95">
        <v>2959</v>
      </c>
      <c r="CV1433" s="95">
        <v>3048</v>
      </c>
      <c r="CW1433" s="95">
        <v>3189</v>
      </c>
      <c r="CX1433" s="96">
        <v>0.92083251399999999</v>
      </c>
      <c r="CY1433" s="96">
        <v>0.93969991600000002</v>
      </c>
      <c r="CZ1433" s="96">
        <v>0.95973148799999997</v>
      </c>
      <c r="DA1433" s="96">
        <v>0.99324111000000004</v>
      </c>
      <c r="DB1433" s="96">
        <v>0.98393016200000005</v>
      </c>
      <c r="DC1433">
        <v>2013</v>
      </c>
      <c r="DD1433" s="6">
        <v>3167.8</v>
      </c>
      <c r="DE1433" s="96">
        <v>2.6915316999999998E-3</v>
      </c>
      <c r="DF1433" s="72">
        <v>875.43</v>
      </c>
      <c r="DG1433" s="96">
        <v>1</v>
      </c>
      <c r="DH1433" s="72">
        <v>875.43</v>
      </c>
      <c r="DI1433" s="72">
        <v>805.43834298000002</v>
      </c>
      <c r="DJ1433" s="96">
        <v>1</v>
      </c>
      <c r="DK1433" s="72">
        <v>875.43</v>
      </c>
      <c r="DL1433" s="96">
        <v>1</v>
      </c>
      <c r="DM1433" s="72">
        <v>875.43</v>
      </c>
      <c r="DN1433" s="96">
        <v>1</v>
      </c>
      <c r="DO1433" s="96">
        <v>8.5079999999999999E-3</v>
      </c>
      <c r="DP1433" s="72">
        <v>7.45</v>
      </c>
      <c r="DQ1433" s="72">
        <v>867.98</v>
      </c>
      <c r="DR1433" t="s">
        <v>313</v>
      </c>
      <c r="DT1433" t="s">
        <v>137</v>
      </c>
    </row>
    <row r="1434" spans="1:124" x14ac:dyDescent="0.3">
      <c r="A1434" t="s">
        <v>975</v>
      </c>
      <c r="B1434">
        <v>25260</v>
      </c>
      <c r="C1434" s="95">
        <v>1175</v>
      </c>
      <c r="D1434" s="95">
        <v>7718894</v>
      </c>
      <c r="E1434" s="95">
        <v>1126</v>
      </c>
      <c r="F1434" s="95">
        <v>4702193</v>
      </c>
      <c r="G1434" s="95">
        <v>440</v>
      </c>
      <c r="H1434" s="95">
        <v>1606642</v>
      </c>
      <c r="I1434" s="95">
        <v>420</v>
      </c>
      <c r="J1434" s="95">
        <v>1332422</v>
      </c>
      <c r="K1434" s="95">
        <v>1165</v>
      </c>
      <c r="L1434" s="95">
        <v>8224638</v>
      </c>
      <c r="M1434" s="95">
        <v>1112</v>
      </c>
      <c r="N1434" s="95">
        <v>5202464</v>
      </c>
      <c r="O1434" s="95">
        <v>433</v>
      </c>
      <c r="P1434" s="95">
        <v>1358173</v>
      </c>
      <c r="Q1434" s="95">
        <v>411</v>
      </c>
      <c r="R1434" s="95">
        <v>1637680</v>
      </c>
      <c r="S1434" s="95">
        <v>1162</v>
      </c>
      <c r="T1434" s="95">
        <v>7137838</v>
      </c>
      <c r="U1434" s="95">
        <v>1105</v>
      </c>
      <c r="V1434" s="95">
        <v>5018066</v>
      </c>
      <c r="W1434" s="95">
        <v>451</v>
      </c>
      <c r="X1434" s="95">
        <v>1711066</v>
      </c>
      <c r="Y1434" s="95">
        <v>426</v>
      </c>
      <c r="Z1434" s="95">
        <v>1551483</v>
      </c>
      <c r="AA1434" s="95">
        <v>1160</v>
      </c>
      <c r="AB1434" s="95">
        <v>5819791</v>
      </c>
      <c r="AC1434" s="95">
        <v>1092</v>
      </c>
      <c r="AD1434" s="95">
        <v>5018203</v>
      </c>
      <c r="AE1434" s="95">
        <v>447</v>
      </c>
      <c r="AF1434" s="95">
        <v>1991901</v>
      </c>
      <c r="AG1434" s="95">
        <v>424</v>
      </c>
      <c r="AH1434" s="95">
        <v>1323915</v>
      </c>
      <c r="AI1434" s="95">
        <v>1184</v>
      </c>
      <c r="AJ1434" s="95">
        <v>5470699</v>
      </c>
      <c r="AK1434" s="95">
        <v>1103</v>
      </c>
      <c r="AL1434" s="95">
        <v>5762147</v>
      </c>
      <c r="AM1434" s="95">
        <v>474</v>
      </c>
      <c r="AN1434" s="95">
        <v>1611634</v>
      </c>
      <c r="AO1434" s="95">
        <v>455</v>
      </c>
      <c r="AP1434" s="95">
        <v>1605392</v>
      </c>
      <c r="AQ1434" s="72">
        <v>481.19</v>
      </c>
      <c r="AR1434" s="72">
        <v>325.27999999999997</v>
      </c>
      <c r="AS1434" s="72">
        <v>806.47</v>
      </c>
      <c r="AT1434" s="95">
        <v>9325536</v>
      </c>
      <c r="AU1434" s="95">
        <v>6034615</v>
      </c>
      <c r="AV1434" s="95">
        <v>1615</v>
      </c>
      <c r="AW1434" s="95">
        <v>1546</v>
      </c>
      <c r="AX1434" s="72">
        <v>499.73</v>
      </c>
      <c r="AY1434" s="72">
        <v>374.27</v>
      </c>
      <c r="AZ1434" s="72">
        <v>874</v>
      </c>
      <c r="BA1434" s="95">
        <v>9582811</v>
      </c>
      <c r="BB1434" s="95">
        <v>6840144</v>
      </c>
      <c r="BC1434" s="95">
        <v>1598</v>
      </c>
      <c r="BD1434" s="95">
        <v>1523</v>
      </c>
      <c r="BE1434" s="72">
        <v>457.17</v>
      </c>
      <c r="BF1434" s="72">
        <v>357.58</v>
      </c>
      <c r="BG1434" s="72">
        <v>814.75</v>
      </c>
      <c r="BH1434" s="95">
        <v>8848904</v>
      </c>
      <c r="BI1434" s="95">
        <v>6569549</v>
      </c>
      <c r="BJ1434" s="95">
        <v>1613</v>
      </c>
      <c r="BK1434" s="95">
        <v>1531</v>
      </c>
      <c r="BL1434" s="72">
        <v>405.09</v>
      </c>
      <c r="BM1434" s="72">
        <v>348.62</v>
      </c>
      <c r="BN1434" s="72">
        <v>753.71</v>
      </c>
      <c r="BO1434" s="95">
        <v>7811692</v>
      </c>
      <c r="BP1434" s="95">
        <v>6342118</v>
      </c>
      <c r="BQ1434" s="95">
        <v>1607</v>
      </c>
      <c r="BR1434" s="95">
        <v>1516</v>
      </c>
      <c r="BS1434" s="72">
        <v>355.97</v>
      </c>
      <c r="BT1434" s="72">
        <v>394.07</v>
      </c>
      <c r="BU1434" s="72">
        <v>750.04</v>
      </c>
      <c r="BV1434" s="95">
        <v>7082333</v>
      </c>
      <c r="BW1434" s="95">
        <v>7367539</v>
      </c>
      <c r="BX1434" s="95">
        <v>1658</v>
      </c>
      <c r="BY1434" s="95">
        <v>1558</v>
      </c>
      <c r="BZ1434" s="95">
        <v>1582</v>
      </c>
      <c r="CA1434" s="95">
        <v>1562</v>
      </c>
      <c r="CB1434" s="95">
        <v>1573</v>
      </c>
      <c r="CC1434" s="95">
        <v>1564</v>
      </c>
      <c r="CD1434" s="95">
        <v>1609</v>
      </c>
      <c r="CE1434" s="72">
        <v>650.75523149000003</v>
      </c>
      <c r="CF1434" s="72">
        <v>676.59346364999999</v>
      </c>
      <c r="CG1434" s="72">
        <v>712.40329333</v>
      </c>
      <c r="CH1434" s="72">
        <v>716.50152150999998</v>
      </c>
      <c r="CI1434" s="72">
        <v>731.52548966999996</v>
      </c>
      <c r="CJ1434" s="96">
        <v>1.2392831605000001</v>
      </c>
      <c r="CK1434" s="96">
        <v>1.2917653613</v>
      </c>
      <c r="CL1434" s="96">
        <v>1.1436639999</v>
      </c>
      <c r="CM1434" s="96">
        <v>1.0519307738999999</v>
      </c>
      <c r="CN1434" s="96">
        <v>1.0253094535</v>
      </c>
      <c r="CO1434" s="96">
        <v>0.96078373480000001</v>
      </c>
      <c r="CP1434" s="96">
        <v>1.1973459875000001</v>
      </c>
      <c r="CQ1434" s="96">
        <v>0.99584056389999998</v>
      </c>
      <c r="CR1434" s="96">
        <v>1.2023469016999999</v>
      </c>
      <c r="CS1434" s="95">
        <v>1468</v>
      </c>
      <c r="CT1434" s="95">
        <v>1455</v>
      </c>
      <c r="CU1434" s="95">
        <v>1465</v>
      </c>
      <c r="CV1434" s="95">
        <v>1497</v>
      </c>
      <c r="CW1434" s="95">
        <v>1532</v>
      </c>
      <c r="CX1434" s="96">
        <v>0.92420895400000003</v>
      </c>
      <c r="CY1434" s="96">
        <v>0.93196264799999995</v>
      </c>
      <c r="CZ1434" s="96">
        <v>0.93677114900000003</v>
      </c>
      <c r="DA1434" s="96">
        <v>1.0040481240000001</v>
      </c>
      <c r="DB1434" s="96">
        <v>1.0038895489999999</v>
      </c>
      <c r="DC1434">
        <v>2013</v>
      </c>
      <c r="DD1434" s="6">
        <v>1534.8</v>
      </c>
      <c r="DE1434" s="96">
        <v>1.9011086000000001E-3</v>
      </c>
      <c r="DF1434" s="72">
        <v>921.64</v>
      </c>
      <c r="DG1434" s="96">
        <v>1</v>
      </c>
      <c r="DH1434" s="72">
        <v>921.64</v>
      </c>
      <c r="DI1434" s="72">
        <v>805.43834298000002</v>
      </c>
      <c r="DJ1434" s="96">
        <v>1</v>
      </c>
      <c r="DK1434" s="72">
        <v>921.64</v>
      </c>
      <c r="DL1434" s="96">
        <v>1</v>
      </c>
      <c r="DM1434" s="72">
        <v>921.64</v>
      </c>
      <c r="DN1434" s="96">
        <v>1</v>
      </c>
      <c r="DO1434" s="96">
        <v>6.1929999999999997E-3</v>
      </c>
      <c r="DP1434" s="72">
        <v>5.71</v>
      </c>
      <c r="DQ1434" s="72">
        <v>915.93</v>
      </c>
      <c r="DR1434" t="s">
        <v>975</v>
      </c>
      <c r="DT1434" t="s">
        <v>137</v>
      </c>
    </row>
    <row r="1435" spans="1:124" x14ac:dyDescent="0.3">
      <c r="A1435" t="s">
        <v>976</v>
      </c>
      <c r="B1435">
        <v>25270</v>
      </c>
      <c r="C1435" s="95">
        <v>95</v>
      </c>
      <c r="D1435" s="95">
        <v>371626</v>
      </c>
      <c r="E1435" s="95">
        <v>93</v>
      </c>
      <c r="F1435" s="95">
        <v>417682</v>
      </c>
      <c r="G1435" s="95">
        <v>41</v>
      </c>
      <c r="H1435" s="95">
        <v>70813</v>
      </c>
      <c r="I1435" s="95">
        <v>41</v>
      </c>
      <c r="J1435" s="95">
        <v>101845</v>
      </c>
      <c r="K1435" s="95">
        <v>101</v>
      </c>
      <c r="L1435" s="95">
        <v>256305</v>
      </c>
      <c r="M1435" s="95">
        <v>99</v>
      </c>
      <c r="N1435" s="95">
        <v>448602</v>
      </c>
      <c r="O1435" s="95">
        <v>36</v>
      </c>
      <c r="P1435" s="95">
        <v>133438</v>
      </c>
      <c r="Q1435" s="95">
        <v>36</v>
      </c>
      <c r="R1435" s="95">
        <v>126174</v>
      </c>
      <c r="S1435" s="95">
        <v>112</v>
      </c>
      <c r="T1435" s="95">
        <v>673561</v>
      </c>
      <c r="U1435" s="95">
        <v>111</v>
      </c>
      <c r="V1435" s="95">
        <v>548527</v>
      </c>
      <c r="W1435" s="95">
        <v>39</v>
      </c>
      <c r="X1435" s="95">
        <v>98103</v>
      </c>
      <c r="Y1435" s="95">
        <v>39</v>
      </c>
      <c r="Z1435" s="95">
        <v>107733</v>
      </c>
      <c r="AA1435" s="95">
        <v>119</v>
      </c>
      <c r="AB1435" s="95">
        <v>490882</v>
      </c>
      <c r="AC1435" s="95">
        <v>117</v>
      </c>
      <c r="AD1435" s="95">
        <v>649922</v>
      </c>
      <c r="AE1435" s="95">
        <v>37</v>
      </c>
      <c r="AF1435" s="95">
        <v>74565</v>
      </c>
      <c r="AG1435" s="95">
        <v>37</v>
      </c>
      <c r="AH1435" s="95">
        <v>115304</v>
      </c>
      <c r="AI1435" s="95">
        <v>121</v>
      </c>
      <c r="AJ1435" s="95">
        <v>506571</v>
      </c>
      <c r="AK1435" s="95">
        <v>118</v>
      </c>
      <c r="AL1435" s="95">
        <v>670089</v>
      </c>
      <c r="AM1435" s="95">
        <v>35</v>
      </c>
      <c r="AN1435" s="95">
        <v>122838</v>
      </c>
      <c r="AO1435" s="95">
        <v>34</v>
      </c>
      <c r="AP1435" s="95">
        <v>118881</v>
      </c>
      <c r="AQ1435" s="72">
        <v>271.10000000000002</v>
      </c>
      <c r="AR1435" s="72">
        <v>323.08999999999997</v>
      </c>
      <c r="AS1435" s="72">
        <v>594.19000000000005</v>
      </c>
      <c r="AT1435" s="95">
        <v>442439</v>
      </c>
      <c r="AU1435" s="95">
        <v>519527</v>
      </c>
      <c r="AV1435" s="95">
        <v>136</v>
      </c>
      <c r="AW1435" s="95">
        <v>134</v>
      </c>
      <c r="AX1435" s="72">
        <v>237.07</v>
      </c>
      <c r="AY1435" s="72">
        <v>354.8</v>
      </c>
      <c r="AZ1435" s="72">
        <v>591.87</v>
      </c>
      <c r="BA1435" s="95">
        <v>389743</v>
      </c>
      <c r="BB1435" s="95">
        <v>574776</v>
      </c>
      <c r="BC1435" s="95">
        <v>137</v>
      </c>
      <c r="BD1435" s="95">
        <v>135</v>
      </c>
      <c r="BE1435" s="72">
        <v>425.86</v>
      </c>
      <c r="BF1435" s="72">
        <v>364.59</v>
      </c>
      <c r="BG1435" s="72">
        <v>790.45</v>
      </c>
      <c r="BH1435" s="95">
        <v>771664</v>
      </c>
      <c r="BI1435" s="95">
        <v>656260</v>
      </c>
      <c r="BJ1435" s="95">
        <v>151</v>
      </c>
      <c r="BK1435" s="95">
        <v>150</v>
      </c>
      <c r="BL1435" s="72">
        <v>302.06</v>
      </c>
      <c r="BM1435" s="72">
        <v>414.08</v>
      </c>
      <c r="BN1435" s="72">
        <v>716.14</v>
      </c>
      <c r="BO1435" s="95">
        <v>565447</v>
      </c>
      <c r="BP1435" s="95">
        <v>765226</v>
      </c>
      <c r="BQ1435" s="95">
        <v>156</v>
      </c>
      <c r="BR1435" s="95">
        <v>154</v>
      </c>
      <c r="BS1435" s="72">
        <v>336.22</v>
      </c>
      <c r="BT1435" s="72">
        <v>432.55</v>
      </c>
      <c r="BU1435" s="72">
        <v>768.77</v>
      </c>
      <c r="BV1435" s="95">
        <v>629409</v>
      </c>
      <c r="BW1435" s="95">
        <v>788970</v>
      </c>
      <c r="BX1435" s="95">
        <v>156</v>
      </c>
      <c r="BY1435" s="95">
        <v>152</v>
      </c>
      <c r="BZ1435" s="95">
        <v>135</v>
      </c>
      <c r="CA1435" s="95">
        <v>136</v>
      </c>
      <c r="CB1435" s="95">
        <v>151</v>
      </c>
      <c r="CC1435" s="95">
        <v>155</v>
      </c>
      <c r="CD1435" s="95">
        <v>154</v>
      </c>
      <c r="CE1435" s="72">
        <v>650.75523149000003</v>
      </c>
      <c r="CF1435" s="72">
        <v>676.59346364999999</v>
      </c>
      <c r="CG1435" s="72">
        <v>712.40329333</v>
      </c>
      <c r="CH1435" s="72">
        <v>716.50152150999998</v>
      </c>
      <c r="CI1435" s="72">
        <v>731.52548966999996</v>
      </c>
      <c r="CJ1435" s="96">
        <v>0.91307756169999998</v>
      </c>
      <c r="CK1435" s="96">
        <v>0.87477936430000003</v>
      </c>
      <c r="CL1435" s="96">
        <v>1.1095541070999999</v>
      </c>
      <c r="CM1435" s="96">
        <v>0.99949543510000005</v>
      </c>
      <c r="CN1435" s="96">
        <v>1.0509134827</v>
      </c>
      <c r="CO1435" s="96">
        <v>0.82196978310000002</v>
      </c>
      <c r="CP1435" s="96">
        <v>1.2038933919000001</v>
      </c>
      <c r="CQ1435" s="96">
        <v>0.99584056389999998</v>
      </c>
      <c r="CR1435" s="96">
        <v>1.2089216522999999</v>
      </c>
      <c r="CS1435" s="95">
        <v>135</v>
      </c>
      <c r="CT1435" s="95">
        <v>142</v>
      </c>
      <c r="CU1435" s="95">
        <v>146</v>
      </c>
      <c r="CV1435" s="95">
        <v>155</v>
      </c>
      <c r="CW1435" s="95">
        <v>157</v>
      </c>
      <c r="CX1435" s="96">
        <v>0.69418087900000003</v>
      </c>
      <c r="CY1435" s="96">
        <v>0.83591684700000002</v>
      </c>
      <c r="CZ1435" s="96">
        <v>0.89458802999999998</v>
      </c>
      <c r="DA1435" s="96">
        <v>0.83167296099999999</v>
      </c>
      <c r="DB1435" s="96">
        <v>0.842127505</v>
      </c>
      <c r="DC1435">
        <v>2013</v>
      </c>
      <c r="DD1435" s="6">
        <v>145</v>
      </c>
      <c r="DE1435" s="96">
        <v>1.671346E-3</v>
      </c>
      <c r="DF1435" s="72">
        <v>926.89</v>
      </c>
      <c r="DG1435" s="96">
        <v>1</v>
      </c>
      <c r="DH1435" s="72">
        <v>926.89</v>
      </c>
      <c r="DI1435" s="72">
        <v>805.43834298000002</v>
      </c>
      <c r="DJ1435" s="96">
        <v>0.3807886553</v>
      </c>
      <c r="DK1435" s="72">
        <v>851.68575613999997</v>
      </c>
      <c r="DL1435" s="96">
        <v>1.0176607904999999</v>
      </c>
      <c r="DM1435" s="72">
        <v>866.72719987999994</v>
      </c>
      <c r="DN1435" s="96">
        <v>1</v>
      </c>
      <c r="DO1435" s="96">
        <v>6.5199999999999998E-3</v>
      </c>
      <c r="DP1435" s="72">
        <v>5.65</v>
      </c>
      <c r="DQ1435" s="72">
        <v>861.08</v>
      </c>
      <c r="DR1435" t="s">
        <v>976</v>
      </c>
      <c r="DT1435" t="s">
        <v>137</v>
      </c>
    </row>
    <row r="1436" spans="1:124" x14ac:dyDescent="0.3">
      <c r="A1436" t="s">
        <v>977</v>
      </c>
      <c r="B1436">
        <v>25280</v>
      </c>
      <c r="C1436" s="95">
        <v>2456</v>
      </c>
      <c r="D1436" s="95">
        <v>9724513</v>
      </c>
      <c r="E1436" s="95">
        <v>2389</v>
      </c>
      <c r="F1436" s="95">
        <v>8272118</v>
      </c>
      <c r="G1436" s="95">
        <v>848</v>
      </c>
      <c r="H1436" s="95">
        <v>2338553</v>
      </c>
      <c r="I1436" s="95">
        <v>808</v>
      </c>
      <c r="J1436" s="95">
        <v>2743532</v>
      </c>
      <c r="K1436" s="95">
        <v>2464</v>
      </c>
      <c r="L1436" s="95">
        <v>9902170</v>
      </c>
      <c r="M1436" s="95">
        <v>2385</v>
      </c>
      <c r="N1436" s="95">
        <v>8887185</v>
      </c>
      <c r="O1436" s="95">
        <v>826</v>
      </c>
      <c r="P1436" s="95">
        <v>2526295</v>
      </c>
      <c r="Q1436" s="95">
        <v>777</v>
      </c>
      <c r="R1436" s="95">
        <v>2413895</v>
      </c>
      <c r="S1436" s="95">
        <v>2572</v>
      </c>
      <c r="T1436" s="95">
        <v>10625815</v>
      </c>
      <c r="U1436" s="95">
        <v>2475</v>
      </c>
      <c r="V1436" s="95">
        <v>9204164</v>
      </c>
      <c r="W1436" s="95">
        <v>848</v>
      </c>
      <c r="X1436" s="95">
        <v>2845736</v>
      </c>
      <c r="Y1436" s="95">
        <v>803</v>
      </c>
      <c r="Z1436" s="95">
        <v>2742432</v>
      </c>
      <c r="AA1436" s="95">
        <v>2635</v>
      </c>
      <c r="AB1436" s="95">
        <v>10151428</v>
      </c>
      <c r="AC1436" s="95">
        <v>2535</v>
      </c>
      <c r="AD1436" s="95">
        <v>10481361</v>
      </c>
      <c r="AE1436" s="95">
        <v>840</v>
      </c>
      <c r="AF1436" s="95">
        <v>2861559</v>
      </c>
      <c r="AG1436" s="95">
        <v>789</v>
      </c>
      <c r="AH1436" s="95">
        <v>3167785</v>
      </c>
      <c r="AI1436" s="95">
        <v>2642</v>
      </c>
      <c r="AJ1436" s="95">
        <v>11438892</v>
      </c>
      <c r="AK1436" s="95">
        <v>2548</v>
      </c>
      <c r="AL1436" s="95">
        <v>10624829</v>
      </c>
      <c r="AM1436" s="95">
        <v>864</v>
      </c>
      <c r="AN1436" s="95">
        <v>2591592</v>
      </c>
      <c r="AO1436" s="95">
        <v>812</v>
      </c>
      <c r="AP1436" s="95">
        <v>3248676</v>
      </c>
      <c r="AQ1436" s="72">
        <v>304.25</v>
      </c>
      <c r="AR1436" s="72">
        <v>287.14</v>
      </c>
      <c r="AS1436" s="72">
        <v>591.39</v>
      </c>
      <c r="AT1436" s="95">
        <v>12063066</v>
      </c>
      <c r="AU1436" s="95">
        <v>11015650</v>
      </c>
      <c r="AV1436" s="95">
        <v>3304</v>
      </c>
      <c r="AW1436" s="95">
        <v>3197</v>
      </c>
      <c r="AX1436" s="72">
        <v>314.8</v>
      </c>
      <c r="AY1436" s="72">
        <v>297.83999999999997</v>
      </c>
      <c r="AZ1436" s="72">
        <v>612.64</v>
      </c>
      <c r="BA1436" s="95">
        <v>12428465</v>
      </c>
      <c r="BB1436" s="95">
        <v>11301080</v>
      </c>
      <c r="BC1436" s="95">
        <v>3290</v>
      </c>
      <c r="BD1436" s="95">
        <v>3162</v>
      </c>
      <c r="BE1436" s="72">
        <v>328.25</v>
      </c>
      <c r="BF1436" s="72">
        <v>303.70999999999998</v>
      </c>
      <c r="BG1436" s="72">
        <v>631.96</v>
      </c>
      <c r="BH1436" s="95">
        <v>13471551</v>
      </c>
      <c r="BI1436" s="95">
        <v>11946596</v>
      </c>
      <c r="BJ1436" s="95">
        <v>3420</v>
      </c>
      <c r="BK1436" s="95">
        <v>3278</v>
      </c>
      <c r="BL1436" s="72">
        <v>312.06</v>
      </c>
      <c r="BM1436" s="72">
        <v>342.19</v>
      </c>
      <c r="BN1436" s="72">
        <v>654.25</v>
      </c>
      <c r="BO1436" s="95">
        <v>13012987</v>
      </c>
      <c r="BP1436" s="95">
        <v>13649146</v>
      </c>
      <c r="BQ1436" s="95">
        <v>3475</v>
      </c>
      <c r="BR1436" s="95">
        <v>3324</v>
      </c>
      <c r="BS1436" s="72">
        <v>333.49</v>
      </c>
      <c r="BT1436" s="72">
        <v>344.08</v>
      </c>
      <c r="BU1436" s="72">
        <v>677.57</v>
      </c>
      <c r="BV1436" s="95">
        <v>14030484</v>
      </c>
      <c r="BW1436" s="95">
        <v>13873505</v>
      </c>
      <c r="BX1436" s="95">
        <v>3506</v>
      </c>
      <c r="BY1436" s="95">
        <v>3360</v>
      </c>
      <c r="BZ1436" s="95">
        <v>3253</v>
      </c>
      <c r="CA1436" s="95">
        <v>3228</v>
      </c>
      <c r="CB1436" s="95">
        <v>3352</v>
      </c>
      <c r="CC1436" s="95">
        <v>3403</v>
      </c>
      <c r="CD1436" s="95">
        <v>3435</v>
      </c>
      <c r="CE1436" s="72">
        <v>650.75523149000003</v>
      </c>
      <c r="CF1436" s="72">
        <v>676.59346364999999</v>
      </c>
      <c r="CG1436" s="72">
        <v>712.40329333</v>
      </c>
      <c r="CH1436" s="72">
        <v>716.50152150999998</v>
      </c>
      <c r="CI1436" s="72">
        <v>731.52548966999996</v>
      </c>
      <c r="CJ1436" s="96">
        <v>0.90877486860000001</v>
      </c>
      <c r="CK1436" s="96">
        <v>0.90547726650000004</v>
      </c>
      <c r="CL1436" s="96">
        <v>0.88708180589999996</v>
      </c>
      <c r="CM1436" s="96">
        <v>0.913117391</v>
      </c>
      <c r="CN1436" s="96">
        <v>0.92624250220000004</v>
      </c>
      <c r="CO1436" s="96">
        <v>0.91166435400000001</v>
      </c>
      <c r="CP1436" s="96">
        <v>0.99613280140000005</v>
      </c>
      <c r="CQ1436" s="96">
        <v>0.99584056389999998</v>
      </c>
      <c r="CR1436" s="96">
        <v>1.0002933153</v>
      </c>
      <c r="CS1436" s="95">
        <v>4554</v>
      </c>
      <c r="CT1436" s="95">
        <v>4549</v>
      </c>
      <c r="CU1436" s="95">
        <v>4572</v>
      </c>
      <c r="CV1436" s="95">
        <v>4570</v>
      </c>
      <c r="CW1436" s="95">
        <v>4616</v>
      </c>
      <c r="CX1436" s="96">
        <v>0.89396939799999997</v>
      </c>
      <c r="CY1436" s="96">
        <v>0.90495174899999997</v>
      </c>
      <c r="CZ1436" s="96">
        <v>0.91413189699999997</v>
      </c>
      <c r="DA1436" s="96">
        <v>0.92717206100000005</v>
      </c>
      <c r="DB1436" s="96">
        <v>0.91793962299999998</v>
      </c>
      <c r="DC1436">
        <v>2013</v>
      </c>
      <c r="DD1436" s="6">
        <v>3264.2</v>
      </c>
      <c r="DE1436" s="96">
        <v>2.4411925999999998E-3</v>
      </c>
      <c r="DF1436" s="72">
        <v>766.34</v>
      </c>
      <c r="DG1436" s="96">
        <v>1</v>
      </c>
      <c r="DH1436" s="72">
        <v>766.34</v>
      </c>
      <c r="DI1436" s="72">
        <v>805.43834298000002</v>
      </c>
      <c r="DJ1436" s="96">
        <v>1</v>
      </c>
      <c r="DK1436" s="72">
        <v>766.34</v>
      </c>
      <c r="DL1436" s="96">
        <v>1</v>
      </c>
      <c r="DM1436" s="72">
        <v>766.34</v>
      </c>
      <c r="DN1436" s="96">
        <v>1</v>
      </c>
      <c r="DO1436" s="96">
        <v>6.7010000000000004E-3</v>
      </c>
      <c r="DP1436" s="72">
        <v>5.14</v>
      </c>
      <c r="DQ1436" s="72">
        <v>761.2</v>
      </c>
      <c r="DR1436" t="s">
        <v>977</v>
      </c>
      <c r="DT1436" t="s">
        <v>137</v>
      </c>
    </row>
    <row r="1437" spans="1:124" x14ac:dyDescent="0.3">
      <c r="A1437" t="s">
        <v>36</v>
      </c>
      <c r="B1437">
        <v>25290</v>
      </c>
      <c r="C1437" s="95">
        <v>13206</v>
      </c>
      <c r="D1437" s="95">
        <v>64170077</v>
      </c>
      <c r="E1437" s="95">
        <v>12772</v>
      </c>
      <c r="F1437" s="95">
        <v>42901724</v>
      </c>
      <c r="G1437" s="95">
        <v>3577</v>
      </c>
      <c r="H1437" s="95">
        <v>12496003</v>
      </c>
      <c r="I1437" s="95">
        <v>3305</v>
      </c>
      <c r="J1437" s="95">
        <v>10940827</v>
      </c>
      <c r="K1437" s="95">
        <v>13430</v>
      </c>
      <c r="L1437" s="95">
        <v>61803636</v>
      </c>
      <c r="M1437" s="95">
        <v>12928</v>
      </c>
      <c r="N1437" s="95">
        <v>44359325</v>
      </c>
      <c r="O1437" s="95">
        <v>3660</v>
      </c>
      <c r="P1437" s="95">
        <v>12666873</v>
      </c>
      <c r="Q1437" s="95">
        <v>3351</v>
      </c>
      <c r="R1437" s="95">
        <v>11414194</v>
      </c>
      <c r="S1437" s="95">
        <v>13631</v>
      </c>
      <c r="T1437" s="95">
        <v>64428566</v>
      </c>
      <c r="U1437" s="95">
        <v>13045</v>
      </c>
      <c r="V1437" s="95">
        <v>48769502</v>
      </c>
      <c r="W1437" s="95">
        <v>3663</v>
      </c>
      <c r="X1437" s="95">
        <v>13496912</v>
      </c>
      <c r="Y1437" s="95">
        <v>3344</v>
      </c>
      <c r="Z1437" s="95">
        <v>13112280</v>
      </c>
      <c r="AA1437" s="95">
        <v>13712</v>
      </c>
      <c r="AB1437" s="95">
        <v>61423374</v>
      </c>
      <c r="AC1437" s="95">
        <v>13046</v>
      </c>
      <c r="AD1437" s="95">
        <v>51129566</v>
      </c>
      <c r="AE1437" s="95">
        <v>3632</v>
      </c>
      <c r="AF1437" s="95">
        <v>14656461</v>
      </c>
      <c r="AG1437" s="95">
        <v>3327</v>
      </c>
      <c r="AH1437" s="95">
        <v>13481018</v>
      </c>
      <c r="AI1437" s="95">
        <v>13997</v>
      </c>
      <c r="AJ1437" s="95">
        <v>62657560</v>
      </c>
      <c r="AK1437" s="95">
        <v>13272</v>
      </c>
      <c r="AL1437" s="95">
        <v>54031819.700000003</v>
      </c>
      <c r="AM1437" s="95">
        <v>3707</v>
      </c>
      <c r="AN1437" s="95">
        <v>14329577</v>
      </c>
      <c r="AO1437" s="95">
        <v>3419</v>
      </c>
      <c r="AP1437" s="95">
        <v>15256435</v>
      </c>
      <c r="AQ1437" s="72">
        <v>380.67</v>
      </c>
      <c r="AR1437" s="72">
        <v>279.08999999999997</v>
      </c>
      <c r="AS1437" s="72">
        <v>659.76</v>
      </c>
      <c r="AT1437" s="95">
        <v>76666080</v>
      </c>
      <c r="AU1437" s="95">
        <v>53842551</v>
      </c>
      <c r="AV1437" s="95">
        <v>16783</v>
      </c>
      <c r="AW1437" s="95">
        <v>16077</v>
      </c>
      <c r="AX1437" s="72">
        <v>363.13</v>
      </c>
      <c r="AY1437" s="72">
        <v>285.51</v>
      </c>
      <c r="AZ1437" s="72">
        <v>648.64</v>
      </c>
      <c r="BA1437" s="95">
        <v>74470509</v>
      </c>
      <c r="BB1437" s="95">
        <v>55773519</v>
      </c>
      <c r="BC1437" s="95">
        <v>17090</v>
      </c>
      <c r="BD1437" s="95">
        <v>16279</v>
      </c>
      <c r="BE1437" s="72">
        <v>375.49</v>
      </c>
      <c r="BF1437" s="72">
        <v>314.64999999999998</v>
      </c>
      <c r="BG1437" s="72">
        <v>690.14</v>
      </c>
      <c r="BH1437" s="95">
        <v>77925478</v>
      </c>
      <c r="BI1437" s="95">
        <v>61881782</v>
      </c>
      <c r="BJ1437" s="95">
        <v>17294</v>
      </c>
      <c r="BK1437" s="95">
        <v>16389</v>
      </c>
      <c r="BL1437" s="72">
        <v>365.54</v>
      </c>
      <c r="BM1437" s="72">
        <v>328.85</v>
      </c>
      <c r="BN1437" s="72">
        <v>694.39</v>
      </c>
      <c r="BO1437" s="95">
        <v>76079835</v>
      </c>
      <c r="BP1437" s="95">
        <v>64610584</v>
      </c>
      <c r="BQ1437" s="95">
        <v>17344</v>
      </c>
      <c r="BR1437" s="95">
        <v>16373</v>
      </c>
      <c r="BS1437" s="72">
        <v>362.38</v>
      </c>
      <c r="BT1437" s="72">
        <v>345.94</v>
      </c>
      <c r="BU1437" s="72">
        <v>708.32</v>
      </c>
      <c r="BV1437" s="95">
        <v>76987137</v>
      </c>
      <c r="BW1437" s="95">
        <v>69288254.700000003</v>
      </c>
      <c r="BX1437" s="95">
        <v>17704</v>
      </c>
      <c r="BY1437" s="95">
        <v>16691</v>
      </c>
      <c r="BZ1437" s="95">
        <v>16447</v>
      </c>
      <c r="CA1437" s="95">
        <v>16698</v>
      </c>
      <c r="CB1437" s="95">
        <v>16858</v>
      </c>
      <c r="CC1437" s="95">
        <v>16883</v>
      </c>
      <c r="CD1437" s="95">
        <v>17208</v>
      </c>
      <c r="CE1437" s="72">
        <v>650.75523149000003</v>
      </c>
      <c r="CF1437" s="72">
        <v>676.59346364999999</v>
      </c>
      <c r="CG1437" s="72">
        <v>712.40329333</v>
      </c>
      <c r="CH1437" s="72">
        <v>716.50152150999998</v>
      </c>
      <c r="CI1437" s="72">
        <v>731.52548966999996</v>
      </c>
      <c r="CJ1437" s="96">
        <v>1.0138374124</v>
      </c>
      <c r="CK1437" s="96">
        <v>0.95868499309999999</v>
      </c>
      <c r="CL1437" s="96">
        <v>0.96874903089999997</v>
      </c>
      <c r="CM1437" s="96">
        <v>0.9691396028</v>
      </c>
      <c r="CN1437" s="96">
        <v>0.96827794789999999</v>
      </c>
      <c r="CO1437" s="96">
        <v>0.90802172670000003</v>
      </c>
      <c r="CP1437" s="96">
        <v>1.0745753859</v>
      </c>
      <c r="CQ1437" s="96">
        <v>0.99584056389999998</v>
      </c>
      <c r="CR1437" s="96">
        <v>1.0790635283000001</v>
      </c>
      <c r="CS1437" s="95">
        <v>17004</v>
      </c>
      <c r="CT1437" s="95">
        <v>17465</v>
      </c>
      <c r="CU1437" s="95">
        <v>17551</v>
      </c>
      <c r="CV1437" s="95">
        <v>17724</v>
      </c>
      <c r="CW1437" s="95">
        <v>18095</v>
      </c>
      <c r="CX1437" s="96">
        <v>0.86706604899999995</v>
      </c>
      <c r="CY1437" s="96">
        <v>0.88274337199999997</v>
      </c>
      <c r="CZ1437" s="96">
        <v>0.90200426899999997</v>
      </c>
      <c r="DA1437" s="96">
        <v>0.93396149299999998</v>
      </c>
      <c r="DB1437" s="96">
        <v>0.95133495099999998</v>
      </c>
      <c r="DC1437">
        <v>2013</v>
      </c>
      <c r="DD1437" s="6">
        <v>16361.8</v>
      </c>
      <c r="DE1437" s="96">
        <v>1.3478099E-3</v>
      </c>
      <c r="DF1437" s="72">
        <v>827.59</v>
      </c>
      <c r="DG1437" s="96">
        <v>1</v>
      </c>
      <c r="DH1437" s="72">
        <v>827.59</v>
      </c>
      <c r="DI1437" s="72">
        <v>836.16796861</v>
      </c>
      <c r="DJ1437" s="96">
        <v>1</v>
      </c>
      <c r="DK1437" s="72">
        <v>827.59</v>
      </c>
      <c r="DL1437" s="96">
        <v>1</v>
      </c>
      <c r="DM1437" s="72">
        <v>827.59</v>
      </c>
      <c r="DN1437" s="96">
        <v>1</v>
      </c>
      <c r="DO1437" s="96">
        <v>3.006E-3</v>
      </c>
      <c r="DP1437" s="72">
        <v>2.4900000000000002</v>
      </c>
      <c r="DQ1437" s="72">
        <v>825.1</v>
      </c>
      <c r="DR1437" t="s">
        <v>36</v>
      </c>
      <c r="DT1437" t="s">
        <v>137</v>
      </c>
    </row>
    <row r="1438" spans="1:124" x14ac:dyDescent="0.3">
      <c r="A1438" t="s">
        <v>396</v>
      </c>
      <c r="B1438">
        <v>25300</v>
      </c>
      <c r="C1438" s="95">
        <v>2370</v>
      </c>
      <c r="D1438" s="95">
        <v>9542969</v>
      </c>
      <c r="E1438" s="95">
        <v>2289</v>
      </c>
      <c r="F1438" s="95">
        <v>8198350</v>
      </c>
      <c r="G1438" s="95">
        <v>911</v>
      </c>
      <c r="H1438" s="95">
        <v>2606848</v>
      </c>
      <c r="I1438" s="95">
        <v>866</v>
      </c>
      <c r="J1438" s="95">
        <v>2485840</v>
      </c>
      <c r="K1438" s="95">
        <v>2415</v>
      </c>
      <c r="L1438" s="95">
        <v>8835048</v>
      </c>
      <c r="M1438" s="95">
        <v>2326</v>
      </c>
      <c r="N1438" s="95">
        <v>8123737</v>
      </c>
      <c r="O1438" s="95">
        <v>922</v>
      </c>
      <c r="P1438" s="95">
        <v>2766664</v>
      </c>
      <c r="Q1438" s="95">
        <v>872</v>
      </c>
      <c r="R1438" s="95">
        <v>2560485</v>
      </c>
      <c r="S1438" s="95">
        <v>2448</v>
      </c>
      <c r="T1438" s="95">
        <v>8977832</v>
      </c>
      <c r="U1438" s="95">
        <v>2353</v>
      </c>
      <c r="V1438" s="95">
        <v>8814486</v>
      </c>
      <c r="W1438" s="95">
        <v>921</v>
      </c>
      <c r="X1438" s="95">
        <v>3202478</v>
      </c>
      <c r="Y1438" s="95">
        <v>868</v>
      </c>
      <c r="Z1438" s="95">
        <v>2827883</v>
      </c>
      <c r="AA1438" s="95">
        <v>2471</v>
      </c>
      <c r="AB1438" s="95">
        <v>7622764</v>
      </c>
      <c r="AC1438" s="95">
        <v>2352</v>
      </c>
      <c r="AD1438" s="95">
        <v>9779502</v>
      </c>
      <c r="AE1438" s="95">
        <v>904</v>
      </c>
      <c r="AF1438" s="95">
        <v>3499714</v>
      </c>
      <c r="AG1438" s="95">
        <v>850</v>
      </c>
      <c r="AH1438" s="95">
        <v>3135916</v>
      </c>
      <c r="AI1438" s="95">
        <v>2460</v>
      </c>
      <c r="AJ1438" s="95">
        <v>8917115</v>
      </c>
      <c r="AK1438" s="95">
        <v>2333</v>
      </c>
      <c r="AL1438" s="95">
        <v>10733978</v>
      </c>
      <c r="AM1438" s="95">
        <v>905</v>
      </c>
      <c r="AN1438" s="95">
        <v>2714204</v>
      </c>
      <c r="AO1438" s="95">
        <v>858</v>
      </c>
      <c r="AP1438" s="95">
        <v>3348938</v>
      </c>
      <c r="AQ1438" s="72">
        <v>308.58999999999997</v>
      </c>
      <c r="AR1438" s="72">
        <v>282.2</v>
      </c>
      <c r="AS1438" s="72">
        <v>590.79</v>
      </c>
      <c r="AT1438" s="95">
        <v>12149817</v>
      </c>
      <c r="AU1438" s="95">
        <v>10684190</v>
      </c>
      <c r="AV1438" s="95">
        <v>3281</v>
      </c>
      <c r="AW1438" s="95">
        <v>3155</v>
      </c>
      <c r="AX1438" s="72">
        <v>289.72000000000003</v>
      </c>
      <c r="AY1438" s="72">
        <v>278.41000000000003</v>
      </c>
      <c r="AZ1438" s="72">
        <v>568.13</v>
      </c>
      <c r="BA1438" s="95">
        <v>11601712</v>
      </c>
      <c r="BB1438" s="95">
        <v>10684222</v>
      </c>
      <c r="BC1438" s="95">
        <v>3337</v>
      </c>
      <c r="BD1438" s="95">
        <v>3198</v>
      </c>
      <c r="BE1438" s="72">
        <v>301.27999999999997</v>
      </c>
      <c r="BF1438" s="72">
        <v>301.20999999999998</v>
      </c>
      <c r="BG1438" s="72">
        <v>602.49</v>
      </c>
      <c r="BH1438" s="95">
        <v>12180310</v>
      </c>
      <c r="BI1438" s="95">
        <v>11642369</v>
      </c>
      <c r="BJ1438" s="95">
        <v>3369</v>
      </c>
      <c r="BK1438" s="95">
        <v>3221</v>
      </c>
      <c r="BL1438" s="72">
        <v>274.63</v>
      </c>
      <c r="BM1438" s="72">
        <v>336.13</v>
      </c>
      <c r="BN1438" s="72">
        <v>610.76</v>
      </c>
      <c r="BO1438" s="95">
        <v>11122478</v>
      </c>
      <c r="BP1438" s="95">
        <v>12915418</v>
      </c>
      <c r="BQ1438" s="95">
        <v>3375</v>
      </c>
      <c r="BR1438" s="95">
        <v>3202</v>
      </c>
      <c r="BS1438" s="72">
        <v>288.05</v>
      </c>
      <c r="BT1438" s="72">
        <v>367.78</v>
      </c>
      <c r="BU1438" s="72">
        <v>655.83</v>
      </c>
      <c r="BV1438" s="95">
        <v>11631319</v>
      </c>
      <c r="BW1438" s="95">
        <v>14082916</v>
      </c>
      <c r="BX1438" s="95">
        <v>3365</v>
      </c>
      <c r="BY1438" s="95">
        <v>3191</v>
      </c>
      <c r="BZ1438" s="95">
        <v>3221</v>
      </c>
      <c r="CA1438" s="95">
        <v>3270</v>
      </c>
      <c r="CB1438" s="95">
        <v>3298</v>
      </c>
      <c r="CC1438" s="95">
        <v>3293</v>
      </c>
      <c r="CD1438" s="95">
        <v>3280</v>
      </c>
      <c r="CE1438" s="72">
        <v>650.75523149000003</v>
      </c>
      <c r="CF1438" s="72">
        <v>676.59346364999999</v>
      </c>
      <c r="CG1438" s="72">
        <v>712.40329333</v>
      </c>
      <c r="CH1438" s="72">
        <v>716.50152150999998</v>
      </c>
      <c r="CI1438" s="72">
        <v>731.52548966999996</v>
      </c>
      <c r="CJ1438" s="96">
        <v>0.90785286300000001</v>
      </c>
      <c r="CK1438" s="96">
        <v>0.83969182460000003</v>
      </c>
      <c r="CL1438" s="96">
        <v>0.84571478769999997</v>
      </c>
      <c r="CM1438" s="96">
        <v>0.85241968319999994</v>
      </c>
      <c r="CN1438" s="96">
        <v>0.89652378389999998</v>
      </c>
      <c r="CO1438" s="96">
        <v>0.95485483869999999</v>
      </c>
      <c r="CP1438" s="96">
        <v>0.90950011809999998</v>
      </c>
      <c r="CQ1438" s="96">
        <v>0.99584056389999998</v>
      </c>
      <c r="CR1438" s="96">
        <v>0.91329879619999998</v>
      </c>
      <c r="CS1438" s="95">
        <v>3022</v>
      </c>
      <c r="CT1438" s="95">
        <v>3113</v>
      </c>
      <c r="CU1438" s="95">
        <v>3109</v>
      </c>
      <c r="CV1438" s="95">
        <v>3156</v>
      </c>
      <c r="CW1438" s="95">
        <v>3131</v>
      </c>
      <c r="CX1438" s="96">
        <v>0.94497829799999999</v>
      </c>
      <c r="CY1438" s="96">
        <v>0.94655158299999997</v>
      </c>
      <c r="CZ1438" s="96">
        <v>0.95106543799999999</v>
      </c>
      <c r="DA1438" s="96">
        <v>0.95657405200000001</v>
      </c>
      <c r="DB1438" s="96">
        <v>0.97467289999999995</v>
      </c>
      <c r="DC1438">
        <v>2013</v>
      </c>
      <c r="DD1438" s="6">
        <v>3193.4</v>
      </c>
      <c r="DE1438" s="96">
        <v>1.2210228E-3</v>
      </c>
      <c r="DF1438" s="72">
        <v>700.55</v>
      </c>
      <c r="DG1438" s="96">
        <v>1</v>
      </c>
      <c r="DH1438" s="72">
        <v>700.55</v>
      </c>
      <c r="DI1438" s="72">
        <v>805.43834298000002</v>
      </c>
      <c r="DJ1438" s="96">
        <v>1</v>
      </c>
      <c r="DK1438" s="72">
        <v>700.55</v>
      </c>
      <c r="DL1438" s="96">
        <v>1</v>
      </c>
      <c r="DM1438" s="72">
        <v>700.55</v>
      </c>
      <c r="DN1438" s="96">
        <v>1</v>
      </c>
      <c r="DO1438" s="96">
        <v>3.5899999999999999E-3</v>
      </c>
      <c r="DP1438" s="72">
        <v>2.5099999999999998</v>
      </c>
      <c r="DQ1438" s="72">
        <v>698.04</v>
      </c>
      <c r="DR1438" t="s">
        <v>396</v>
      </c>
      <c r="DT1438" t="s">
        <v>137</v>
      </c>
    </row>
    <row r="1439" spans="1:124" x14ac:dyDescent="0.3">
      <c r="A1439" t="s">
        <v>37</v>
      </c>
      <c r="B1439">
        <v>25310</v>
      </c>
      <c r="C1439" s="95">
        <v>786</v>
      </c>
      <c r="D1439" s="95">
        <v>4867929</v>
      </c>
      <c r="E1439" s="95">
        <v>763</v>
      </c>
      <c r="F1439" s="95">
        <v>4682979</v>
      </c>
      <c r="G1439" s="95">
        <v>419</v>
      </c>
      <c r="H1439" s="95">
        <v>1589029</v>
      </c>
      <c r="I1439" s="95">
        <v>407</v>
      </c>
      <c r="J1439" s="95">
        <v>1615174</v>
      </c>
      <c r="K1439" s="95">
        <v>815</v>
      </c>
      <c r="L1439" s="95">
        <v>4093652</v>
      </c>
      <c r="M1439" s="95">
        <v>790</v>
      </c>
      <c r="N1439" s="95">
        <v>5073423</v>
      </c>
      <c r="O1439" s="95">
        <v>442</v>
      </c>
      <c r="P1439" s="95">
        <v>1960422</v>
      </c>
      <c r="Q1439" s="95">
        <v>424</v>
      </c>
      <c r="R1439" s="95">
        <v>1875027</v>
      </c>
      <c r="S1439" s="95">
        <v>826</v>
      </c>
      <c r="T1439" s="95">
        <v>5520612</v>
      </c>
      <c r="U1439" s="95">
        <v>803</v>
      </c>
      <c r="V1439" s="95">
        <v>5530486</v>
      </c>
      <c r="W1439" s="95">
        <v>439</v>
      </c>
      <c r="X1439" s="95">
        <v>1317690</v>
      </c>
      <c r="Y1439" s="95">
        <v>422</v>
      </c>
      <c r="Z1439" s="95">
        <v>1755345</v>
      </c>
      <c r="AA1439" s="95">
        <v>831</v>
      </c>
      <c r="AB1439" s="95">
        <v>5334685</v>
      </c>
      <c r="AC1439" s="95">
        <v>804</v>
      </c>
      <c r="AD1439" s="95">
        <v>5467543</v>
      </c>
      <c r="AE1439" s="95">
        <v>444</v>
      </c>
      <c r="AF1439" s="95">
        <v>1923516</v>
      </c>
      <c r="AG1439" s="95">
        <v>427</v>
      </c>
      <c r="AH1439" s="95">
        <v>1800379</v>
      </c>
      <c r="AI1439" s="95">
        <v>847</v>
      </c>
      <c r="AJ1439" s="95">
        <v>4820052</v>
      </c>
      <c r="AK1439" s="95">
        <v>808</v>
      </c>
      <c r="AL1439" s="95">
        <v>5170580.6399999997</v>
      </c>
      <c r="AM1439" s="95">
        <v>436</v>
      </c>
      <c r="AN1439" s="95">
        <v>2334450</v>
      </c>
      <c r="AO1439" s="95">
        <v>423</v>
      </c>
      <c r="AP1439" s="95">
        <v>1998332</v>
      </c>
      <c r="AQ1439" s="72">
        <v>446.54</v>
      </c>
      <c r="AR1439" s="72">
        <v>448.59</v>
      </c>
      <c r="AS1439" s="72">
        <v>895.13</v>
      </c>
      <c r="AT1439" s="95">
        <v>6456958</v>
      </c>
      <c r="AU1439" s="95">
        <v>6298153</v>
      </c>
      <c r="AV1439" s="95">
        <v>1205</v>
      </c>
      <c r="AW1439" s="95">
        <v>1170</v>
      </c>
      <c r="AX1439" s="72">
        <v>401.36</v>
      </c>
      <c r="AY1439" s="72">
        <v>476.97</v>
      </c>
      <c r="AZ1439" s="72">
        <v>878.33</v>
      </c>
      <c r="BA1439" s="95">
        <v>6054074</v>
      </c>
      <c r="BB1439" s="95">
        <v>6948450</v>
      </c>
      <c r="BC1439" s="95">
        <v>1257</v>
      </c>
      <c r="BD1439" s="95">
        <v>1214</v>
      </c>
      <c r="BE1439" s="72">
        <v>450.48</v>
      </c>
      <c r="BF1439" s="72">
        <v>495.63</v>
      </c>
      <c r="BG1439" s="72">
        <v>946.11</v>
      </c>
      <c r="BH1439" s="95">
        <v>6838302</v>
      </c>
      <c r="BI1439" s="95">
        <v>7285831</v>
      </c>
      <c r="BJ1439" s="95">
        <v>1265</v>
      </c>
      <c r="BK1439" s="95">
        <v>1225</v>
      </c>
      <c r="BL1439" s="72">
        <v>474.39</v>
      </c>
      <c r="BM1439" s="72">
        <v>492.01</v>
      </c>
      <c r="BN1439" s="72">
        <v>966.4</v>
      </c>
      <c r="BO1439" s="95">
        <v>7258201</v>
      </c>
      <c r="BP1439" s="95">
        <v>7267922</v>
      </c>
      <c r="BQ1439" s="95">
        <v>1275</v>
      </c>
      <c r="BR1439" s="95">
        <v>1231</v>
      </c>
      <c r="BS1439" s="72">
        <v>464.7</v>
      </c>
      <c r="BT1439" s="72">
        <v>485.3</v>
      </c>
      <c r="BU1439" s="72">
        <v>950</v>
      </c>
      <c r="BV1439" s="95">
        <v>7154502</v>
      </c>
      <c r="BW1439" s="95">
        <v>7168912.6399999997</v>
      </c>
      <c r="BX1439" s="95">
        <v>1283</v>
      </c>
      <c r="BY1439" s="95">
        <v>1231</v>
      </c>
      <c r="BZ1439" s="95">
        <v>1188</v>
      </c>
      <c r="CA1439" s="95">
        <v>1236</v>
      </c>
      <c r="CB1439" s="95">
        <v>1246</v>
      </c>
      <c r="CC1439" s="95">
        <v>1254</v>
      </c>
      <c r="CD1439" s="95">
        <v>1258</v>
      </c>
      <c r="CE1439" s="72">
        <v>650.75523149000003</v>
      </c>
      <c r="CF1439" s="72">
        <v>676.59346364999999</v>
      </c>
      <c r="CG1439" s="72">
        <v>712.40329333</v>
      </c>
      <c r="CH1439" s="72">
        <v>716.50152150999998</v>
      </c>
      <c r="CI1439" s="72">
        <v>731.52548966999996</v>
      </c>
      <c r="CJ1439" s="96">
        <v>1.375524862</v>
      </c>
      <c r="CK1439" s="96">
        <v>1.2981650683999999</v>
      </c>
      <c r="CL1439" s="96">
        <v>1.3280539391999999</v>
      </c>
      <c r="CM1439" s="96">
        <v>1.3487759215999999</v>
      </c>
      <c r="CN1439" s="96">
        <v>1.2986560461000001</v>
      </c>
      <c r="CO1439" s="96">
        <v>0.97430848309999996</v>
      </c>
      <c r="CP1439" s="96">
        <v>1.3649015589</v>
      </c>
      <c r="CQ1439" s="96">
        <v>0.99584056389999998</v>
      </c>
      <c r="CR1439" s="96">
        <v>1.3706022966</v>
      </c>
      <c r="CS1439" s="95">
        <v>1234</v>
      </c>
      <c r="CT1439" s="95">
        <v>1307</v>
      </c>
      <c r="CU1439" s="95">
        <v>1314</v>
      </c>
      <c r="CV1439" s="95">
        <v>1323</v>
      </c>
      <c r="CW1439" s="95">
        <v>1327</v>
      </c>
      <c r="CX1439" s="96">
        <v>0.97057172000000003</v>
      </c>
      <c r="CY1439" s="96">
        <v>0.970079841</v>
      </c>
      <c r="CZ1439" s="96">
        <v>0.94393668200000003</v>
      </c>
      <c r="DA1439" s="96">
        <v>0.97565714199999998</v>
      </c>
      <c r="DB1439" s="96">
        <v>1.0106779420000001</v>
      </c>
      <c r="DC1439">
        <v>2013</v>
      </c>
      <c r="DD1439" s="6">
        <v>1214.2</v>
      </c>
      <c r="DE1439" s="96">
        <v>1.442865E-3</v>
      </c>
      <c r="DF1439" s="72">
        <v>1051.0899999999999</v>
      </c>
      <c r="DG1439" s="96">
        <v>1</v>
      </c>
      <c r="DH1439" s="72">
        <v>1051.0899999999999</v>
      </c>
      <c r="DI1439" s="72">
        <v>805.43834298000002</v>
      </c>
      <c r="DJ1439" s="96">
        <v>1</v>
      </c>
      <c r="DK1439" s="72">
        <v>1051.0899999999999</v>
      </c>
      <c r="DL1439" s="96">
        <v>1</v>
      </c>
      <c r="DM1439" s="72">
        <v>1051.0899999999999</v>
      </c>
      <c r="DN1439" s="96">
        <v>1</v>
      </c>
      <c r="DO1439" s="96">
        <v>4.3750000000000004E-3</v>
      </c>
      <c r="DP1439" s="72">
        <v>4.5999999999999996</v>
      </c>
      <c r="DQ1439" s="72">
        <v>1046.49</v>
      </c>
      <c r="DR1439" t="s">
        <v>37</v>
      </c>
      <c r="DT1439" t="s">
        <v>137</v>
      </c>
    </row>
    <row r="1440" spans="1:124" x14ac:dyDescent="0.3">
      <c r="A1440" t="s">
        <v>772</v>
      </c>
      <c r="B1440">
        <v>25320</v>
      </c>
      <c r="C1440" s="95">
        <v>1448</v>
      </c>
      <c r="D1440" s="95">
        <v>7800587</v>
      </c>
      <c r="E1440" s="95">
        <v>1415</v>
      </c>
      <c r="F1440" s="95">
        <v>6093990</v>
      </c>
      <c r="G1440" s="95">
        <v>582</v>
      </c>
      <c r="H1440" s="95">
        <v>1672571</v>
      </c>
      <c r="I1440" s="95">
        <v>560</v>
      </c>
      <c r="J1440" s="95">
        <v>1685475</v>
      </c>
      <c r="K1440" s="95">
        <v>1475</v>
      </c>
      <c r="L1440" s="95">
        <v>7863948</v>
      </c>
      <c r="M1440" s="95">
        <v>1440</v>
      </c>
      <c r="N1440" s="95">
        <v>6687384</v>
      </c>
      <c r="O1440" s="95">
        <v>580</v>
      </c>
      <c r="P1440" s="95">
        <v>1890394</v>
      </c>
      <c r="Q1440" s="95">
        <v>555</v>
      </c>
      <c r="R1440" s="95">
        <v>1865813</v>
      </c>
      <c r="S1440" s="95">
        <v>1531</v>
      </c>
      <c r="T1440" s="95">
        <v>8466814</v>
      </c>
      <c r="U1440" s="95">
        <v>1494</v>
      </c>
      <c r="V1440" s="95">
        <v>7208255</v>
      </c>
      <c r="W1440" s="95">
        <v>576</v>
      </c>
      <c r="X1440" s="95">
        <v>1805711</v>
      </c>
      <c r="Y1440" s="95">
        <v>551</v>
      </c>
      <c r="Z1440" s="95">
        <v>2272166</v>
      </c>
      <c r="AA1440" s="95">
        <v>1544</v>
      </c>
      <c r="AB1440" s="95">
        <v>6950310</v>
      </c>
      <c r="AC1440" s="95">
        <v>1489</v>
      </c>
      <c r="AD1440" s="95">
        <v>7697125</v>
      </c>
      <c r="AE1440" s="95">
        <v>561</v>
      </c>
      <c r="AF1440" s="95">
        <v>1402114</v>
      </c>
      <c r="AG1440" s="95">
        <v>538</v>
      </c>
      <c r="AH1440" s="95">
        <v>2248563</v>
      </c>
      <c r="AI1440" s="95">
        <v>1545</v>
      </c>
      <c r="AJ1440" s="95">
        <v>7342022</v>
      </c>
      <c r="AK1440" s="95">
        <v>1487</v>
      </c>
      <c r="AL1440" s="95">
        <v>8327266</v>
      </c>
      <c r="AM1440" s="95">
        <v>536</v>
      </c>
      <c r="AN1440" s="95">
        <v>1852252</v>
      </c>
      <c r="AO1440" s="95">
        <v>511</v>
      </c>
      <c r="AP1440" s="95">
        <v>2399774</v>
      </c>
      <c r="AQ1440" s="72">
        <v>388.88</v>
      </c>
      <c r="AR1440" s="72">
        <v>328.25</v>
      </c>
      <c r="AS1440" s="72">
        <v>717.13</v>
      </c>
      <c r="AT1440" s="95">
        <v>9473158</v>
      </c>
      <c r="AU1440" s="95">
        <v>7779465</v>
      </c>
      <c r="AV1440" s="95">
        <v>2030</v>
      </c>
      <c r="AW1440" s="95">
        <v>1975</v>
      </c>
      <c r="AX1440" s="72">
        <v>395.55</v>
      </c>
      <c r="AY1440" s="72">
        <v>357.28</v>
      </c>
      <c r="AZ1440" s="72">
        <v>752.83</v>
      </c>
      <c r="BA1440" s="95">
        <v>9754342</v>
      </c>
      <c r="BB1440" s="95">
        <v>8553197</v>
      </c>
      <c r="BC1440" s="95">
        <v>2055</v>
      </c>
      <c r="BD1440" s="95">
        <v>1995</v>
      </c>
      <c r="BE1440" s="72">
        <v>406.29</v>
      </c>
      <c r="BF1440" s="72">
        <v>386.33</v>
      </c>
      <c r="BG1440" s="72">
        <v>792.62</v>
      </c>
      <c r="BH1440" s="95">
        <v>10272525</v>
      </c>
      <c r="BI1440" s="95">
        <v>9480421</v>
      </c>
      <c r="BJ1440" s="95">
        <v>2107</v>
      </c>
      <c r="BK1440" s="95">
        <v>2045</v>
      </c>
      <c r="BL1440" s="72">
        <v>330.66</v>
      </c>
      <c r="BM1440" s="72">
        <v>408.88</v>
      </c>
      <c r="BN1440" s="72">
        <v>739.54</v>
      </c>
      <c r="BO1440" s="95">
        <v>8352424</v>
      </c>
      <c r="BP1440" s="95">
        <v>9945688</v>
      </c>
      <c r="BQ1440" s="95">
        <v>2105</v>
      </c>
      <c r="BR1440" s="95">
        <v>2027</v>
      </c>
      <c r="BS1440" s="72">
        <v>368.18</v>
      </c>
      <c r="BT1440" s="72">
        <v>447.41</v>
      </c>
      <c r="BU1440" s="72">
        <v>815.59</v>
      </c>
      <c r="BV1440" s="95">
        <v>9194274</v>
      </c>
      <c r="BW1440" s="95">
        <v>10727040</v>
      </c>
      <c r="BX1440" s="95">
        <v>2081</v>
      </c>
      <c r="BY1440" s="95">
        <v>1998</v>
      </c>
      <c r="BZ1440" s="95">
        <v>2004</v>
      </c>
      <c r="CA1440" s="95">
        <v>2026</v>
      </c>
      <c r="CB1440" s="95">
        <v>2077</v>
      </c>
      <c r="CC1440" s="95">
        <v>2068</v>
      </c>
      <c r="CD1440" s="95">
        <v>2040</v>
      </c>
      <c r="CE1440" s="72">
        <v>650.75523149000003</v>
      </c>
      <c r="CF1440" s="72">
        <v>676.59346364999999</v>
      </c>
      <c r="CG1440" s="72">
        <v>712.40329333</v>
      </c>
      <c r="CH1440" s="72">
        <v>716.50152150999998</v>
      </c>
      <c r="CI1440" s="72">
        <v>731.52548966999996</v>
      </c>
      <c r="CJ1440" s="96">
        <v>1.1019965193000001</v>
      </c>
      <c r="CK1440" s="96">
        <v>1.1126770215999999</v>
      </c>
      <c r="CL1440" s="96">
        <v>1.1126001345000001</v>
      </c>
      <c r="CM1440" s="96">
        <v>1.0321541236</v>
      </c>
      <c r="CN1440" s="96">
        <v>1.1149167205999999</v>
      </c>
      <c r="CO1440" s="96">
        <v>0.96614067410000004</v>
      </c>
      <c r="CP1440" s="96">
        <v>1.1332396339999999</v>
      </c>
      <c r="CQ1440" s="96">
        <v>0.99584056389999998</v>
      </c>
      <c r="CR1440" s="96">
        <v>1.1379727973</v>
      </c>
      <c r="CS1440" s="95">
        <v>2070</v>
      </c>
      <c r="CT1440" s="95">
        <v>2120</v>
      </c>
      <c r="CU1440" s="95">
        <v>2132</v>
      </c>
      <c r="CV1440" s="95">
        <v>2160</v>
      </c>
      <c r="CW1440" s="95">
        <v>2157</v>
      </c>
      <c r="CX1440" s="96">
        <v>0.94085360900000004</v>
      </c>
      <c r="CY1440" s="96">
        <v>0.95393158300000003</v>
      </c>
      <c r="CZ1440" s="96">
        <v>0.97289775199999995</v>
      </c>
      <c r="DA1440" s="96">
        <v>0.97746772100000001</v>
      </c>
      <c r="DB1440" s="96">
        <v>0.98438591600000003</v>
      </c>
      <c r="DC1440">
        <v>2013</v>
      </c>
      <c r="DD1440" s="6">
        <v>2008</v>
      </c>
      <c r="DE1440" s="96">
        <v>1.0039714999999999E-3</v>
      </c>
      <c r="DF1440" s="72">
        <v>873.07</v>
      </c>
      <c r="DG1440" s="96">
        <v>1</v>
      </c>
      <c r="DH1440" s="72">
        <v>873.07</v>
      </c>
      <c r="DI1440" s="72">
        <v>805.43834298000002</v>
      </c>
      <c r="DJ1440" s="96">
        <v>1</v>
      </c>
      <c r="DK1440" s="72">
        <v>873.07</v>
      </c>
      <c r="DL1440" s="96">
        <v>1</v>
      </c>
      <c r="DM1440" s="72">
        <v>873.07</v>
      </c>
      <c r="DN1440" s="96">
        <v>1</v>
      </c>
      <c r="DO1440" s="96">
        <v>3.4229999999999998E-3</v>
      </c>
      <c r="DP1440" s="72">
        <v>2.99</v>
      </c>
      <c r="DQ1440" s="72">
        <v>870.08</v>
      </c>
      <c r="DR1440" t="s">
        <v>772</v>
      </c>
      <c r="DT1440" t="s">
        <v>137</v>
      </c>
    </row>
    <row r="1441" spans="1:124" x14ac:dyDescent="0.3">
      <c r="A1441" t="s">
        <v>399</v>
      </c>
      <c r="B1441">
        <v>25330</v>
      </c>
      <c r="C1441" s="95">
        <v>8772</v>
      </c>
      <c r="D1441" s="95">
        <v>35467017</v>
      </c>
      <c r="E1441" s="95">
        <v>8512</v>
      </c>
      <c r="F1441" s="95">
        <v>29754103</v>
      </c>
      <c r="G1441" s="95">
        <v>2904</v>
      </c>
      <c r="H1441" s="95">
        <v>9381519</v>
      </c>
      <c r="I1441" s="95">
        <v>2769</v>
      </c>
      <c r="J1441" s="95">
        <v>8992209</v>
      </c>
      <c r="K1441" s="95">
        <v>8938</v>
      </c>
      <c r="L1441" s="95">
        <v>35986869</v>
      </c>
      <c r="M1441" s="95">
        <v>8661</v>
      </c>
      <c r="N1441" s="95">
        <v>31659039</v>
      </c>
      <c r="O1441" s="95">
        <v>2992</v>
      </c>
      <c r="P1441" s="95">
        <v>9864464</v>
      </c>
      <c r="Q1441" s="95">
        <v>2839</v>
      </c>
      <c r="R1441" s="95">
        <v>10203178</v>
      </c>
      <c r="S1441" s="95">
        <v>9118</v>
      </c>
      <c r="T1441" s="95">
        <v>35928622</v>
      </c>
      <c r="U1441" s="95">
        <v>8810</v>
      </c>
      <c r="V1441" s="95">
        <v>35033794</v>
      </c>
      <c r="W1441" s="95">
        <v>2970</v>
      </c>
      <c r="X1441" s="95">
        <v>9278522</v>
      </c>
      <c r="Y1441" s="95">
        <v>2821</v>
      </c>
      <c r="Z1441" s="95">
        <v>10739504</v>
      </c>
      <c r="AA1441" s="95">
        <v>9059</v>
      </c>
      <c r="AB1441" s="95">
        <v>36235264</v>
      </c>
      <c r="AC1441" s="95">
        <v>8717</v>
      </c>
      <c r="AD1441" s="95">
        <v>37260861</v>
      </c>
      <c r="AE1441" s="95">
        <v>2982</v>
      </c>
      <c r="AF1441" s="95">
        <v>10362692</v>
      </c>
      <c r="AG1441" s="95">
        <v>2833</v>
      </c>
      <c r="AH1441" s="95">
        <v>11193041</v>
      </c>
      <c r="AI1441" s="95">
        <v>9055</v>
      </c>
      <c r="AJ1441" s="95">
        <v>36407372</v>
      </c>
      <c r="AK1441" s="95">
        <v>8688</v>
      </c>
      <c r="AL1441" s="95">
        <v>40921659</v>
      </c>
      <c r="AM1441" s="95">
        <v>2976</v>
      </c>
      <c r="AN1441" s="95">
        <v>9691561</v>
      </c>
      <c r="AO1441" s="95">
        <v>2817</v>
      </c>
      <c r="AP1441" s="95">
        <v>12117516</v>
      </c>
      <c r="AQ1441" s="72">
        <v>320.08999999999997</v>
      </c>
      <c r="AR1441" s="72">
        <v>286.22000000000003</v>
      </c>
      <c r="AS1441" s="72">
        <v>606.30999999999995</v>
      </c>
      <c r="AT1441" s="95">
        <v>44848536</v>
      </c>
      <c r="AU1441" s="95">
        <v>38746312</v>
      </c>
      <c r="AV1441" s="95">
        <v>11676</v>
      </c>
      <c r="AW1441" s="95">
        <v>11281</v>
      </c>
      <c r="AX1441" s="72">
        <v>320.27999999999997</v>
      </c>
      <c r="AY1441" s="72">
        <v>303.35000000000002</v>
      </c>
      <c r="AZ1441" s="72">
        <v>623.63</v>
      </c>
      <c r="BA1441" s="95">
        <v>45851333</v>
      </c>
      <c r="BB1441" s="95">
        <v>41862217</v>
      </c>
      <c r="BC1441" s="95">
        <v>11930</v>
      </c>
      <c r="BD1441" s="95">
        <v>11500</v>
      </c>
      <c r="BE1441" s="72">
        <v>311.64999999999998</v>
      </c>
      <c r="BF1441" s="72">
        <v>327.95</v>
      </c>
      <c r="BG1441" s="72">
        <v>639.6</v>
      </c>
      <c r="BH1441" s="95">
        <v>45207144</v>
      </c>
      <c r="BI1441" s="95">
        <v>45773298</v>
      </c>
      <c r="BJ1441" s="95">
        <v>12088</v>
      </c>
      <c r="BK1441" s="95">
        <v>11631</v>
      </c>
      <c r="BL1441" s="72">
        <v>322.5</v>
      </c>
      <c r="BM1441" s="72">
        <v>349.6</v>
      </c>
      <c r="BN1441" s="72">
        <v>672.1</v>
      </c>
      <c r="BO1441" s="95">
        <v>46597956</v>
      </c>
      <c r="BP1441" s="95">
        <v>48453902</v>
      </c>
      <c r="BQ1441" s="95">
        <v>12041</v>
      </c>
      <c r="BR1441" s="95">
        <v>11550</v>
      </c>
      <c r="BS1441" s="72">
        <v>319.31</v>
      </c>
      <c r="BT1441" s="72">
        <v>384.17</v>
      </c>
      <c r="BU1441" s="72">
        <v>703.48</v>
      </c>
      <c r="BV1441" s="95">
        <v>46098933</v>
      </c>
      <c r="BW1441" s="95">
        <v>53039175</v>
      </c>
      <c r="BX1441" s="95">
        <v>12031</v>
      </c>
      <c r="BY1441" s="95">
        <v>11505</v>
      </c>
      <c r="BZ1441" s="95">
        <v>11488</v>
      </c>
      <c r="CA1441" s="95">
        <v>11722</v>
      </c>
      <c r="CB1441" s="95">
        <v>11868</v>
      </c>
      <c r="CC1441" s="95">
        <v>11808</v>
      </c>
      <c r="CD1441" s="95">
        <v>11774</v>
      </c>
      <c r="CE1441" s="72">
        <v>650.75523149000003</v>
      </c>
      <c r="CF1441" s="72">
        <v>676.59346364999999</v>
      </c>
      <c r="CG1441" s="72">
        <v>712.40329333</v>
      </c>
      <c r="CH1441" s="72">
        <v>716.50152150999998</v>
      </c>
      <c r="CI1441" s="72">
        <v>731.52548966999996</v>
      </c>
      <c r="CJ1441" s="96">
        <v>0.93170207579999997</v>
      </c>
      <c r="CK1441" s="96">
        <v>0.92172040300000002</v>
      </c>
      <c r="CL1441" s="96">
        <v>0.8978060685</v>
      </c>
      <c r="CM1441" s="96">
        <v>0.93803010850000001</v>
      </c>
      <c r="CN1441" s="96">
        <v>0.96166163709999997</v>
      </c>
      <c r="CO1441" s="96">
        <v>0.98059589660000002</v>
      </c>
      <c r="CP1441" s="96">
        <v>0.94859060890000002</v>
      </c>
      <c r="CQ1441" s="96">
        <v>0.99584056389999998</v>
      </c>
      <c r="CR1441" s="96">
        <v>0.95255255490000001</v>
      </c>
      <c r="CS1441" s="95">
        <v>11100</v>
      </c>
      <c r="CT1441" s="95">
        <v>11444</v>
      </c>
      <c r="CU1441" s="95">
        <v>11476</v>
      </c>
      <c r="CV1441" s="95">
        <v>11273</v>
      </c>
      <c r="CW1441" s="95">
        <v>11224</v>
      </c>
      <c r="CX1441" s="96">
        <v>0.956454676</v>
      </c>
      <c r="CY1441" s="96">
        <v>0.98491063199999995</v>
      </c>
      <c r="CZ1441" s="96">
        <v>0.98113507700000002</v>
      </c>
      <c r="DA1441" s="96">
        <v>0.98451549100000002</v>
      </c>
      <c r="DB1441" s="96">
        <v>0.99558311099999997</v>
      </c>
      <c r="DC1441">
        <v>2013</v>
      </c>
      <c r="DD1441" s="6">
        <v>11493.4</v>
      </c>
      <c r="DE1441" s="96">
        <v>9.8057999999999999E-4</v>
      </c>
      <c r="DF1441" s="72">
        <v>730.83</v>
      </c>
      <c r="DG1441" s="96">
        <v>1</v>
      </c>
      <c r="DH1441" s="72">
        <v>730.83</v>
      </c>
      <c r="DI1441" s="72">
        <v>805.43834298000002</v>
      </c>
      <c r="DJ1441" s="96">
        <v>1</v>
      </c>
      <c r="DK1441" s="72">
        <v>730.83</v>
      </c>
      <c r="DL1441" s="96">
        <v>1</v>
      </c>
      <c r="DM1441" s="72">
        <v>730.83</v>
      </c>
      <c r="DN1441" s="96">
        <v>1</v>
      </c>
      <c r="DO1441" s="96">
        <v>2.7460000000000002E-3</v>
      </c>
      <c r="DP1441" s="72">
        <v>2.0099999999999998</v>
      </c>
      <c r="DQ1441" s="72">
        <v>728.82</v>
      </c>
      <c r="DR1441" t="s">
        <v>399</v>
      </c>
      <c r="DT1441" t="s">
        <v>137</v>
      </c>
    </row>
    <row r="1442" spans="1:124" x14ac:dyDescent="0.3">
      <c r="A1442" t="s">
        <v>978</v>
      </c>
      <c r="B1442">
        <v>25340</v>
      </c>
      <c r="C1442" s="95">
        <v>1262</v>
      </c>
      <c r="D1442" s="95">
        <v>6750095</v>
      </c>
      <c r="E1442" s="95">
        <v>1231</v>
      </c>
      <c r="F1442" s="95">
        <v>3916558</v>
      </c>
      <c r="G1442" s="95">
        <v>346</v>
      </c>
      <c r="H1442" s="95">
        <v>1210717</v>
      </c>
      <c r="I1442" s="95">
        <v>331</v>
      </c>
      <c r="J1442" s="95">
        <v>842160</v>
      </c>
      <c r="K1442" s="95">
        <v>1240</v>
      </c>
      <c r="L1442" s="95">
        <v>5914701</v>
      </c>
      <c r="M1442" s="95">
        <v>1203</v>
      </c>
      <c r="N1442" s="95">
        <v>3964893</v>
      </c>
      <c r="O1442" s="95">
        <v>339</v>
      </c>
      <c r="P1442" s="95">
        <v>1294335</v>
      </c>
      <c r="Q1442" s="95">
        <v>321</v>
      </c>
      <c r="R1442" s="95">
        <v>891501</v>
      </c>
      <c r="S1442" s="95">
        <v>1184</v>
      </c>
      <c r="T1442" s="95">
        <v>5185420</v>
      </c>
      <c r="U1442" s="95">
        <v>1141</v>
      </c>
      <c r="V1442" s="95">
        <v>3773898</v>
      </c>
      <c r="W1442" s="95">
        <v>307</v>
      </c>
      <c r="X1442" s="95">
        <v>1698877</v>
      </c>
      <c r="Y1442" s="95">
        <v>292</v>
      </c>
      <c r="Z1442" s="95">
        <v>885930</v>
      </c>
      <c r="AA1442" s="95">
        <v>1182</v>
      </c>
      <c r="AB1442" s="95">
        <v>4913737</v>
      </c>
      <c r="AC1442" s="95">
        <v>1126</v>
      </c>
      <c r="AD1442" s="95">
        <v>4156128</v>
      </c>
      <c r="AE1442" s="95">
        <v>320</v>
      </c>
      <c r="AF1442" s="95">
        <v>926787</v>
      </c>
      <c r="AG1442" s="95">
        <v>307</v>
      </c>
      <c r="AH1442" s="95">
        <v>967332</v>
      </c>
      <c r="AI1442" s="95">
        <v>1196</v>
      </c>
      <c r="AJ1442" s="95">
        <v>4203618</v>
      </c>
      <c r="AK1442" s="95">
        <v>1142</v>
      </c>
      <c r="AL1442" s="95">
        <v>4787579</v>
      </c>
      <c r="AM1442" s="95">
        <v>328</v>
      </c>
      <c r="AN1442" s="95">
        <v>1023447</v>
      </c>
      <c r="AO1442" s="95">
        <v>315</v>
      </c>
      <c r="AP1442" s="95">
        <v>1102561</v>
      </c>
      <c r="AQ1442" s="72">
        <v>412.56</v>
      </c>
      <c r="AR1442" s="72">
        <v>253.88</v>
      </c>
      <c r="AS1442" s="72">
        <v>666.44</v>
      </c>
      <c r="AT1442" s="95">
        <v>7960812</v>
      </c>
      <c r="AU1442" s="95">
        <v>4758718</v>
      </c>
      <c r="AV1442" s="95">
        <v>1608</v>
      </c>
      <c r="AW1442" s="95">
        <v>1562</v>
      </c>
      <c r="AX1442" s="72">
        <v>380.46</v>
      </c>
      <c r="AY1442" s="72">
        <v>265.55</v>
      </c>
      <c r="AZ1442" s="72">
        <v>646.01</v>
      </c>
      <c r="BA1442" s="95">
        <v>7209036</v>
      </c>
      <c r="BB1442" s="95">
        <v>4856394</v>
      </c>
      <c r="BC1442" s="95">
        <v>1579</v>
      </c>
      <c r="BD1442" s="95">
        <v>1524</v>
      </c>
      <c r="BE1442" s="72">
        <v>384.77</v>
      </c>
      <c r="BF1442" s="72">
        <v>270.98</v>
      </c>
      <c r="BG1442" s="72">
        <v>655.75</v>
      </c>
      <c r="BH1442" s="95">
        <v>6884297</v>
      </c>
      <c r="BI1442" s="95">
        <v>4659828</v>
      </c>
      <c r="BJ1442" s="95">
        <v>1491</v>
      </c>
      <c r="BK1442" s="95">
        <v>1433</v>
      </c>
      <c r="BL1442" s="72">
        <v>324.04000000000002</v>
      </c>
      <c r="BM1442" s="72">
        <v>297.94</v>
      </c>
      <c r="BN1442" s="72">
        <v>621.98</v>
      </c>
      <c r="BO1442" s="95">
        <v>5840524</v>
      </c>
      <c r="BP1442" s="95">
        <v>5123460</v>
      </c>
      <c r="BQ1442" s="95">
        <v>1502</v>
      </c>
      <c r="BR1442" s="95">
        <v>1433</v>
      </c>
      <c r="BS1442" s="72">
        <v>285.82</v>
      </c>
      <c r="BT1442" s="72">
        <v>336.89</v>
      </c>
      <c r="BU1442" s="72">
        <v>622.71</v>
      </c>
      <c r="BV1442" s="95">
        <v>5227065</v>
      </c>
      <c r="BW1442" s="95">
        <v>5890140</v>
      </c>
      <c r="BX1442" s="95">
        <v>1524</v>
      </c>
      <c r="BY1442" s="95">
        <v>1457</v>
      </c>
      <c r="BZ1442" s="95">
        <v>1586</v>
      </c>
      <c r="CA1442" s="95">
        <v>1552</v>
      </c>
      <c r="CB1442" s="95">
        <v>1463</v>
      </c>
      <c r="CC1442" s="95">
        <v>1469</v>
      </c>
      <c r="CD1442" s="95">
        <v>1491</v>
      </c>
      <c r="CE1442" s="72">
        <v>650.75523149000003</v>
      </c>
      <c r="CF1442" s="72">
        <v>676.59346364999999</v>
      </c>
      <c r="CG1442" s="72">
        <v>712.40329333</v>
      </c>
      <c r="CH1442" s="72">
        <v>716.50152150999998</v>
      </c>
      <c r="CI1442" s="72">
        <v>731.52548966999996</v>
      </c>
      <c r="CJ1442" s="96">
        <v>1.0241024085999999</v>
      </c>
      <c r="CK1442" s="96">
        <v>0.95479787299999996</v>
      </c>
      <c r="CL1442" s="96">
        <v>0.92047581209999996</v>
      </c>
      <c r="CM1442" s="96">
        <v>0.86807910570000002</v>
      </c>
      <c r="CN1442" s="96">
        <v>0.85124853310000004</v>
      </c>
      <c r="CO1442" s="96">
        <v>0.92716475929999997</v>
      </c>
      <c r="CP1442" s="96">
        <v>0.99630700719999998</v>
      </c>
      <c r="CQ1442" s="96">
        <v>0.99584056389999998</v>
      </c>
      <c r="CR1442" s="96">
        <v>1.0004682487000001</v>
      </c>
      <c r="CS1442" s="95">
        <v>1319</v>
      </c>
      <c r="CT1442" s="95">
        <v>1295</v>
      </c>
      <c r="CU1442" s="95">
        <v>1303</v>
      </c>
      <c r="CV1442" s="95">
        <v>1427</v>
      </c>
      <c r="CW1442" s="95">
        <v>1413</v>
      </c>
      <c r="CX1442" s="96">
        <v>0.91982065199999996</v>
      </c>
      <c r="CY1442" s="96">
        <v>0.93430600900000005</v>
      </c>
      <c r="CZ1442" s="96">
        <v>0.92704430900000001</v>
      </c>
      <c r="DA1442" s="96">
        <v>0.90521789100000005</v>
      </c>
      <c r="DB1442" s="96">
        <v>0.949750808</v>
      </c>
      <c r="DC1442">
        <v>2013</v>
      </c>
      <c r="DD1442" s="6">
        <v>1481.8</v>
      </c>
      <c r="DE1442" s="96">
        <v>7.9064860000000001E-4</v>
      </c>
      <c r="DF1442" s="72">
        <v>767.74</v>
      </c>
      <c r="DG1442" s="96">
        <v>1</v>
      </c>
      <c r="DH1442" s="72">
        <v>767.74</v>
      </c>
      <c r="DI1442" s="72">
        <v>805.43834298000002</v>
      </c>
      <c r="DJ1442" s="96">
        <v>1</v>
      </c>
      <c r="DK1442" s="72">
        <v>767.74</v>
      </c>
      <c r="DL1442" s="96">
        <v>1</v>
      </c>
      <c r="DM1442" s="72">
        <v>767.74</v>
      </c>
      <c r="DN1442" s="96">
        <v>1</v>
      </c>
      <c r="DO1442" s="96">
        <v>2.2850000000000001E-3</v>
      </c>
      <c r="DP1442" s="72">
        <v>1.75</v>
      </c>
      <c r="DQ1442" s="72">
        <v>765.99</v>
      </c>
      <c r="DR1442" t="s">
        <v>978</v>
      </c>
      <c r="DT1442" t="s">
        <v>137</v>
      </c>
    </row>
    <row r="1443" spans="1:124" x14ac:dyDescent="0.3">
      <c r="A1443" t="s">
        <v>131</v>
      </c>
      <c r="B1443">
        <v>25350</v>
      </c>
      <c r="C1443" s="95">
        <v>3171</v>
      </c>
      <c r="D1443" s="95">
        <v>9813059</v>
      </c>
      <c r="E1443" s="95">
        <v>3027</v>
      </c>
      <c r="F1443" s="95">
        <v>8831461</v>
      </c>
      <c r="G1443" s="95">
        <v>925</v>
      </c>
      <c r="H1443" s="95">
        <v>2200870</v>
      </c>
      <c r="I1443" s="95">
        <v>879</v>
      </c>
      <c r="J1443" s="95">
        <v>2102804</v>
      </c>
      <c r="K1443" s="95">
        <v>3341</v>
      </c>
      <c r="L1443" s="95">
        <v>12343849</v>
      </c>
      <c r="M1443" s="95">
        <v>3184</v>
      </c>
      <c r="N1443" s="95">
        <v>10033495</v>
      </c>
      <c r="O1443" s="95">
        <v>970</v>
      </c>
      <c r="P1443" s="95">
        <v>2010140</v>
      </c>
      <c r="Q1443" s="95">
        <v>920</v>
      </c>
      <c r="R1443" s="95">
        <v>2320743</v>
      </c>
      <c r="S1443" s="95">
        <v>3502</v>
      </c>
      <c r="T1443" s="95">
        <v>13769894</v>
      </c>
      <c r="U1443" s="95">
        <v>3333</v>
      </c>
      <c r="V1443" s="95">
        <v>10358250</v>
      </c>
      <c r="W1443" s="95">
        <v>994</v>
      </c>
      <c r="X1443" s="95">
        <v>2763374</v>
      </c>
      <c r="Y1443" s="95">
        <v>945</v>
      </c>
      <c r="Z1443" s="95">
        <v>2632232</v>
      </c>
      <c r="AA1443" s="95">
        <v>3605</v>
      </c>
      <c r="AB1443" s="95">
        <v>11847504</v>
      </c>
      <c r="AC1443" s="95">
        <v>3416</v>
      </c>
      <c r="AD1443" s="95">
        <v>11058175</v>
      </c>
      <c r="AE1443" s="95">
        <v>1046</v>
      </c>
      <c r="AF1443" s="95">
        <v>2436315</v>
      </c>
      <c r="AG1443" s="95">
        <v>989</v>
      </c>
      <c r="AH1443" s="95">
        <v>2754055</v>
      </c>
      <c r="AI1443" s="95">
        <v>3724</v>
      </c>
      <c r="AJ1443" s="95">
        <v>11734085</v>
      </c>
      <c r="AK1443" s="95">
        <v>3518</v>
      </c>
      <c r="AL1443" s="95">
        <v>12684660.75</v>
      </c>
      <c r="AM1443" s="95">
        <v>1117</v>
      </c>
      <c r="AN1443" s="95">
        <v>2782279</v>
      </c>
      <c r="AO1443" s="95">
        <v>1061</v>
      </c>
      <c r="AP1443" s="95">
        <v>3308604</v>
      </c>
      <c r="AQ1443" s="72">
        <v>244.42</v>
      </c>
      <c r="AR1443" s="72">
        <v>233.28</v>
      </c>
      <c r="AS1443" s="72">
        <v>477.7</v>
      </c>
      <c r="AT1443" s="95">
        <v>12013929</v>
      </c>
      <c r="AU1443" s="95">
        <v>10934265</v>
      </c>
      <c r="AV1443" s="95">
        <v>4096</v>
      </c>
      <c r="AW1443" s="95">
        <v>3906</v>
      </c>
      <c r="AX1443" s="72">
        <v>277.47000000000003</v>
      </c>
      <c r="AY1443" s="72">
        <v>250.86</v>
      </c>
      <c r="AZ1443" s="72">
        <v>528.33000000000004</v>
      </c>
      <c r="BA1443" s="95">
        <v>14353989</v>
      </c>
      <c r="BB1443" s="95">
        <v>12354238</v>
      </c>
      <c r="BC1443" s="95">
        <v>4311</v>
      </c>
      <c r="BD1443" s="95">
        <v>4104</v>
      </c>
      <c r="BE1443" s="72">
        <v>306.44</v>
      </c>
      <c r="BF1443" s="72">
        <v>253.05</v>
      </c>
      <c r="BG1443" s="72">
        <v>559.49</v>
      </c>
      <c r="BH1443" s="95">
        <v>16533268</v>
      </c>
      <c r="BI1443" s="95">
        <v>12990482</v>
      </c>
      <c r="BJ1443" s="95">
        <v>4496</v>
      </c>
      <c r="BK1443" s="95">
        <v>4278</v>
      </c>
      <c r="BL1443" s="72">
        <v>255.93</v>
      </c>
      <c r="BM1443" s="72">
        <v>261.3</v>
      </c>
      <c r="BN1443" s="72">
        <v>517.23</v>
      </c>
      <c r="BO1443" s="95">
        <v>14283819</v>
      </c>
      <c r="BP1443" s="95">
        <v>13812230</v>
      </c>
      <c r="BQ1443" s="95">
        <v>4651</v>
      </c>
      <c r="BR1443" s="95">
        <v>4405</v>
      </c>
      <c r="BS1443" s="72">
        <v>249.89</v>
      </c>
      <c r="BT1443" s="72">
        <v>291.06</v>
      </c>
      <c r="BU1443" s="72">
        <v>540.95000000000005</v>
      </c>
      <c r="BV1443" s="95">
        <v>14516364</v>
      </c>
      <c r="BW1443" s="95">
        <v>15993264.75</v>
      </c>
      <c r="BX1443" s="95">
        <v>4841</v>
      </c>
      <c r="BY1443" s="95">
        <v>4579</v>
      </c>
      <c r="BZ1443" s="95">
        <v>4005</v>
      </c>
      <c r="CA1443" s="95">
        <v>4211</v>
      </c>
      <c r="CB1443" s="95">
        <v>4391</v>
      </c>
      <c r="CC1443" s="95">
        <v>4534</v>
      </c>
      <c r="CD1443" s="95">
        <v>4713</v>
      </c>
      <c r="CE1443" s="72">
        <v>650.75523149000003</v>
      </c>
      <c r="CF1443" s="72">
        <v>676.59346364999999</v>
      </c>
      <c r="CG1443" s="72">
        <v>712.40329333</v>
      </c>
      <c r="CH1443" s="72">
        <v>716.50152150999998</v>
      </c>
      <c r="CI1443" s="72">
        <v>731.52548966999996</v>
      </c>
      <c r="CJ1443" s="96">
        <v>0.73407016479999998</v>
      </c>
      <c r="CK1443" s="96">
        <v>0.78086772689999995</v>
      </c>
      <c r="CL1443" s="96">
        <v>0.78535571810000004</v>
      </c>
      <c r="CM1443" s="96">
        <v>0.72188262619999999</v>
      </c>
      <c r="CN1443" s="96">
        <v>0.73948209279999999</v>
      </c>
      <c r="CO1443" s="96">
        <v>0.90717110410000001</v>
      </c>
      <c r="CP1443" s="96">
        <v>0.82931617020000004</v>
      </c>
      <c r="CQ1443" s="96">
        <v>0.99584056389999998</v>
      </c>
      <c r="CR1443" s="96">
        <v>0.8327799467</v>
      </c>
      <c r="CS1443" s="95">
        <v>4160</v>
      </c>
      <c r="CT1443" s="95">
        <v>4393</v>
      </c>
      <c r="CU1443" s="95">
        <v>4583</v>
      </c>
      <c r="CV1443" s="95">
        <v>4737</v>
      </c>
      <c r="CW1443" s="95">
        <v>4965</v>
      </c>
      <c r="CX1443" s="96">
        <v>0.89566478800000005</v>
      </c>
      <c r="CY1443" s="96">
        <v>0.90224770200000004</v>
      </c>
      <c r="CZ1443" s="96">
        <v>0.92271890999999995</v>
      </c>
      <c r="DA1443" s="96">
        <v>0.91096138599999998</v>
      </c>
      <c r="DB1443" s="96">
        <v>0.90320023199999999</v>
      </c>
      <c r="DC1443">
        <v>2013</v>
      </c>
      <c r="DD1443" s="6">
        <v>4254.3999999999996</v>
      </c>
      <c r="DE1443" s="96">
        <v>1.0826874000000001E-3</v>
      </c>
      <c r="DF1443" s="72">
        <v>638.87</v>
      </c>
      <c r="DG1443" s="96">
        <v>1</v>
      </c>
      <c r="DH1443" s="72">
        <v>638.87</v>
      </c>
      <c r="DI1443" s="72">
        <v>805.43834298000002</v>
      </c>
      <c r="DJ1443" s="96">
        <v>1</v>
      </c>
      <c r="DK1443" s="72">
        <v>638.87</v>
      </c>
      <c r="DL1443" s="96">
        <v>1</v>
      </c>
      <c r="DM1443" s="72">
        <v>638.87</v>
      </c>
      <c r="DN1443" s="96">
        <v>1</v>
      </c>
      <c r="DO1443" s="96">
        <v>3.7309999999999999E-3</v>
      </c>
      <c r="DP1443" s="72">
        <v>2.38</v>
      </c>
      <c r="DQ1443" s="72">
        <v>636.49</v>
      </c>
      <c r="DR1443" t="s">
        <v>131</v>
      </c>
      <c r="DT1443" t="s">
        <v>137</v>
      </c>
    </row>
    <row r="1444" spans="1:124" x14ac:dyDescent="0.3">
      <c r="A1444" t="s">
        <v>38</v>
      </c>
      <c r="B1444">
        <v>25360</v>
      </c>
      <c r="C1444" s="95">
        <v>3306</v>
      </c>
      <c r="D1444" s="95">
        <v>14418652</v>
      </c>
      <c r="E1444" s="95">
        <v>3216</v>
      </c>
      <c r="F1444" s="95">
        <v>11333627</v>
      </c>
      <c r="G1444" s="95">
        <v>1009</v>
      </c>
      <c r="H1444" s="95">
        <v>4035804</v>
      </c>
      <c r="I1444" s="95">
        <v>945</v>
      </c>
      <c r="J1444" s="95">
        <v>3692527</v>
      </c>
      <c r="K1444" s="95">
        <v>3421</v>
      </c>
      <c r="L1444" s="95">
        <v>15310308</v>
      </c>
      <c r="M1444" s="95">
        <v>3324</v>
      </c>
      <c r="N1444" s="95">
        <v>12226091</v>
      </c>
      <c r="O1444" s="95">
        <v>1023</v>
      </c>
      <c r="P1444" s="95">
        <v>4197048</v>
      </c>
      <c r="Q1444" s="95">
        <v>956</v>
      </c>
      <c r="R1444" s="95">
        <v>4300485</v>
      </c>
      <c r="S1444" s="95">
        <v>3447</v>
      </c>
      <c r="T1444" s="95">
        <v>16448055</v>
      </c>
      <c r="U1444" s="95">
        <v>3335</v>
      </c>
      <c r="V1444" s="95">
        <v>13639033</v>
      </c>
      <c r="W1444" s="95">
        <v>1005</v>
      </c>
      <c r="X1444" s="95">
        <v>3866300</v>
      </c>
      <c r="Y1444" s="95">
        <v>929</v>
      </c>
      <c r="Z1444" s="95">
        <v>4001594</v>
      </c>
      <c r="AA1444" s="95">
        <v>3314</v>
      </c>
      <c r="AB1444" s="95">
        <v>13467474</v>
      </c>
      <c r="AC1444" s="95">
        <v>3190</v>
      </c>
      <c r="AD1444" s="95">
        <v>14820227</v>
      </c>
      <c r="AE1444" s="95">
        <v>988</v>
      </c>
      <c r="AF1444" s="95">
        <v>4122844</v>
      </c>
      <c r="AG1444" s="95">
        <v>921</v>
      </c>
      <c r="AH1444" s="95">
        <v>4351925</v>
      </c>
      <c r="AI1444" s="95">
        <v>3237</v>
      </c>
      <c r="AJ1444" s="95">
        <v>15503998</v>
      </c>
      <c r="AK1444" s="95">
        <v>3105</v>
      </c>
      <c r="AL1444" s="95">
        <v>15136050</v>
      </c>
      <c r="AM1444" s="95">
        <v>946</v>
      </c>
      <c r="AN1444" s="95">
        <v>3766482</v>
      </c>
      <c r="AO1444" s="95">
        <v>880</v>
      </c>
      <c r="AP1444" s="95">
        <v>4634984</v>
      </c>
      <c r="AQ1444" s="72">
        <v>356.4</v>
      </c>
      <c r="AR1444" s="72">
        <v>300.93</v>
      </c>
      <c r="AS1444" s="72">
        <v>657.33</v>
      </c>
      <c r="AT1444" s="95">
        <v>18454456</v>
      </c>
      <c r="AU1444" s="95">
        <v>15026154</v>
      </c>
      <c r="AV1444" s="95">
        <v>4315</v>
      </c>
      <c r="AW1444" s="95">
        <v>4161</v>
      </c>
      <c r="AX1444" s="72">
        <v>365.8</v>
      </c>
      <c r="AY1444" s="72">
        <v>321.77999999999997</v>
      </c>
      <c r="AZ1444" s="72">
        <v>687.58</v>
      </c>
      <c r="BA1444" s="95">
        <v>19507356</v>
      </c>
      <c r="BB1444" s="95">
        <v>16526576</v>
      </c>
      <c r="BC1444" s="95">
        <v>4444</v>
      </c>
      <c r="BD1444" s="95">
        <v>4280</v>
      </c>
      <c r="BE1444" s="72">
        <v>380.25</v>
      </c>
      <c r="BF1444" s="72">
        <v>344.76</v>
      </c>
      <c r="BG1444" s="72">
        <v>725.01</v>
      </c>
      <c r="BH1444" s="95">
        <v>20314355</v>
      </c>
      <c r="BI1444" s="95">
        <v>17640627</v>
      </c>
      <c r="BJ1444" s="95">
        <v>4452</v>
      </c>
      <c r="BK1444" s="95">
        <v>4264</v>
      </c>
      <c r="BL1444" s="72">
        <v>340.74</v>
      </c>
      <c r="BM1444" s="72">
        <v>388.64</v>
      </c>
      <c r="BN1444" s="72">
        <v>729.38</v>
      </c>
      <c r="BO1444" s="95">
        <v>17590318</v>
      </c>
      <c r="BP1444" s="95">
        <v>19172152</v>
      </c>
      <c r="BQ1444" s="95">
        <v>4302</v>
      </c>
      <c r="BR1444" s="95">
        <v>4111</v>
      </c>
      <c r="BS1444" s="72">
        <v>383.9</v>
      </c>
      <c r="BT1444" s="72">
        <v>413.45</v>
      </c>
      <c r="BU1444" s="72">
        <v>797.35</v>
      </c>
      <c r="BV1444" s="95">
        <v>19270480</v>
      </c>
      <c r="BW1444" s="95">
        <v>19771034</v>
      </c>
      <c r="BX1444" s="95">
        <v>4183</v>
      </c>
      <c r="BY1444" s="95">
        <v>3985</v>
      </c>
      <c r="BZ1444" s="95">
        <v>4242</v>
      </c>
      <c r="CA1444" s="95">
        <v>4365</v>
      </c>
      <c r="CB1444" s="95">
        <v>4361</v>
      </c>
      <c r="CC1444" s="95">
        <v>4211</v>
      </c>
      <c r="CD1444" s="95">
        <v>4086</v>
      </c>
      <c r="CE1444" s="72">
        <v>650.75523149000003</v>
      </c>
      <c r="CF1444" s="72">
        <v>676.59346364999999</v>
      </c>
      <c r="CG1444" s="72">
        <v>712.40329333</v>
      </c>
      <c r="CH1444" s="72">
        <v>716.50152150999998</v>
      </c>
      <c r="CI1444" s="72">
        <v>731.52548966999996</v>
      </c>
      <c r="CJ1444" s="96">
        <v>1.0101032894999999</v>
      </c>
      <c r="CK1444" s="96">
        <v>1.0162380173000001</v>
      </c>
      <c r="CL1444" s="96">
        <v>1.0176960253</v>
      </c>
      <c r="CM1444" s="96">
        <v>1.0179741118000001</v>
      </c>
      <c r="CN1444" s="96">
        <v>1.0899825245999999</v>
      </c>
      <c r="CO1444" s="96">
        <v>0.89073971159999998</v>
      </c>
      <c r="CP1444" s="96">
        <v>1.1567900031</v>
      </c>
      <c r="CQ1444" s="96">
        <v>0.99584056389999998</v>
      </c>
      <c r="CR1444" s="96">
        <v>1.1616215284</v>
      </c>
      <c r="CS1444" s="95">
        <v>5261</v>
      </c>
      <c r="CT1444" s="95">
        <v>5606</v>
      </c>
      <c r="CU1444" s="95">
        <v>5588</v>
      </c>
      <c r="CV1444" s="95">
        <v>5493</v>
      </c>
      <c r="CW1444" s="95">
        <v>5554</v>
      </c>
      <c r="CX1444" s="96">
        <v>0.86014629200000003</v>
      </c>
      <c r="CY1444" s="96">
        <v>0.853087398</v>
      </c>
      <c r="CZ1444" s="96">
        <v>0.88525021500000001</v>
      </c>
      <c r="DA1444" s="96">
        <v>0.90923512200000001</v>
      </c>
      <c r="DB1444" s="96">
        <v>0.94495484799999996</v>
      </c>
      <c r="DC1444">
        <v>2013</v>
      </c>
      <c r="DD1444" s="6">
        <v>4160.2</v>
      </c>
      <c r="DE1444" s="96">
        <v>8.4066700000000002E-4</v>
      </c>
      <c r="DF1444" s="72">
        <v>891.36</v>
      </c>
      <c r="DG1444" s="96">
        <v>1</v>
      </c>
      <c r="DH1444" s="72">
        <v>891.36</v>
      </c>
      <c r="DI1444" s="72">
        <v>852.83066389999999</v>
      </c>
      <c r="DJ1444" s="96">
        <v>1</v>
      </c>
      <c r="DK1444" s="72">
        <v>891.36</v>
      </c>
      <c r="DL1444" s="96">
        <v>1</v>
      </c>
      <c r="DM1444" s="72">
        <v>891.36</v>
      </c>
      <c r="DN1444" s="96">
        <v>1</v>
      </c>
      <c r="DO1444" s="96">
        <v>1.763E-3</v>
      </c>
      <c r="DP1444" s="72">
        <v>1.57</v>
      </c>
      <c r="DQ1444" s="72">
        <v>889.79</v>
      </c>
      <c r="DR1444" t="s">
        <v>38</v>
      </c>
      <c r="DT1444" t="s">
        <v>137</v>
      </c>
    </row>
    <row r="1445" spans="1:124" x14ac:dyDescent="0.3">
      <c r="A1445" t="s">
        <v>39</v>
      </c>
      <c r="B1445">
        <v>25370</v>
      </c>
      <c r="C1445" s="95">
        <v>10183</v>
      </c>
      <c r="D1445" s="95">
        <v>59444250</v>
      </c>
      <c r="E1445" s="95">
        <v>9926</v>
      </c>
      <c r="F1445" s="95">
        <v>32763139</v>
      </c>
      <c r="G1445" s="95">
        <v>2680</v>
      </c>
      <c r="H1445" s="95">
        <v>11164007</v>
      </c>
      <c r="I1445" s="95">
        <v>2537</v>
      </c>
      <c r="J1445" s="95">
        <v>8483535</v>
      </c>
      <c r="K1445" s="95">
        <v>10319</v>
      </c>
      <c r="L1445" s="95">
        <v>58546549</v>
      </c>
      <c r="M1445" s="95">
        <v>10035</v>
      </c>
      <c r="N1445" s="95">
        <v>34101881</v>
      </c>
      <c r="O1445" s="95">
        <v>2786</v>
      </c>
      <c r="P1445" s="95">
        <v>11553564</v>
      </c>
      <c r="Q1445" s="95">
        <v>2618</v>
      </c>
      <c r="R1445" s="95">
        <v>9143018</v>
      </c>
      <c r="S1445" s="95">
        <v>10176</v>
      </c>
      <c r="T1445" s="95">
        <v>56850684</v>
      </c>
      <c r="U1445" s="95">
        <v>9882</v>
      </c>
      <c r="V1445" s="95">
        <v>36360707</v>
      </c>
      <c r="W1445" s="95">
        <v>2727</v>
      </c>
      <c r="X1445" s="95">
        <v>12094321</v>
      </c>
      <c r="Y1445" s="95">
        <v>2528</v>
      </c>
      <c r="Z1445" s="95">
        <v>9446453</v>
      </c>
      <c r="AA1445" s="95">
        <v>10255</v>
      </c>
      <c r="AB1445" s="95">
        <v>47555900</v>
      </c>
      <c r="AC1445" s="95">
        <v>9913</v>
      </c>
      <c r="AD1445" s="95">
        <v>40912023</v>
      </c>
      <c r="AE1445" s="95">
        <v>2772</v>
      </c>
      <c r="AF1445" s="95">
        <v>10412861</v>
      </c>
      <c r="AG1445" s="95">
        <v>2577</v>
      </c>
      <c r="AH1445" s="95">
        <v>10806379</v>
      </c>
      <c r="AI1445" s="95">
        <v>10237</v>
      </c>
      <c r="AJ1445" s="95">
        <v>46638253.369999997</v>
      </c>
      <c r="AK1445" s="95">
        <v>9846</v>
      </c>
      <c r="AL1445" s="95">
        <v>44175094.210000001</v>
      </c>
      <c r="AM1445" s="95">
        <v>2876</v>
      </c>
      <c r="AN1445" s="95">
        <v>11028009</v>
      </c>
      <c r="AO1445" s="95">
        <v>2688</v>
      </c>
      <c r="AP1445" s="95">
        <v>12110229</v>
      </c>
      <c r="AQ1445" s="72">
        <v>457.44</v>
      </c>
      <c r="AR1445" s="72">
        <v>275.79000000000002</v>
      </c>
      <c r="AS1445" s="72">
        <v>733.23</v>
      </c>
      <c r="AT1445" s="95">
        <v>70608257</v>
      </c>
      <c r="AU1445" s="95">
        <v>41246674</v>
      </c>
      <c r="AV1445" s="95">
        <v>12863</v>
      </c>
      <c r="AW1445" s="95">
        <v>12463</v>
      </c>
      <c r="AX1445" s="72">
        <v>445.76</v>
      </c>
      <c r="AY1445" s="72">
        <v>284.81</v>
      </c>
      <c r="AZ1445" s="72">
        <v>730.57</v>
      </c>
      <c r="BA1445" s="95">
        <v>70100113</v>
      </c>
      <c r="BB1445" s="95">
        <v>43244899</v>
      </c>
      <c r="BC1445" s="95">
        <v>13105</v>
      </c>
      <c r="BD1445" s="95">
        <v>12653</v>
      </c>
      <c r="BE1445" s="72">
        <v>445.28</v>
      </c>
      <c r="BF1445" s="72">
        <v>307.60000000000002</v>
      </c>
      <c r="BG1445" s="72">
        <v>752.88</v>
      </c>
      <c r="BH1445" s="95">
        <v>68945005</v>
      </c>
      <c r="BI1445" s="95">
        <v>45807160</v>
      </c>
      <c r="BJ1445" s="95">
        <v>12903</v>
      </c>
      <c r="BK1445" s="95">
        <v>12410</v>
      </c>
      <c r="BL1445" s="72">
        <v>370.82</v>
      </c>
      <c r="BM1445" s="72">
        <v>345.07</v>
      </c>
      <c r="BN1445" s="72">
        <v>715.89</v>
      </c>
      <c r="BO1445" s="95">
        <v>57968761</v>
      </c>
      <c r="BP1445" s="95">
        <v>51718402</v>
      </c>
      <c r="BQ1445" s="95">
        <v>13027</v>
      </c>
      <c r="BR1445" s="95">
        <v>12490</v>
      </c>
      <c r="BS1445" s="72">
        <v>366.47</v>
      </c>
      <c r="BT1445" s="72">
        <v>374.22</v>
      </c>
      <c r="BU1445" s="72">
        <v>740.69</v>
      </c>
      <c r="BV1445" s="95">
        <v>57666262.369999997</v>
      </c>
      <c r="BW1445" s="95">
        <v>56285323.210000001</v>
      </c>
      <c r="BX1445" s="95">
        <v>13113</v>
      </c>
      <c r="BY1445" s="95">
        <v>12534</v>
      </c>
      <c r="BZ1445" s="95">
        <v>12672</v>
      </c>
      <c r="CA1445" s="95">
        <v>12886</v>
      </c>
      <c r="CB1445" s="95">
        <v>12665</v>
      </c>
      <c r="CC1445" s="95">
        <v>12772</v>
      </c>
      <c r="CD1445" s="95">
        <v>12830</v>
      </c>
      <c r="CE1445" s="72">
        <v>650.75523149000003</v>
      </c>
      <c r="CF1445" s="72">
        <v>676.59346364999999</v>
      </c>
      <c r="CG1445" s="72">
        <v>712.40329333</v>
      </c>
      <c r="CH1445" s="72">
        <v>716.50152150999998</v>
      </c>
      <c r="CI1445" s="72">
        <v>731.52548966999996</v>
      </c>
      <c r="CJ1445" s="96">
        <v>1.1267370042</v>
      </c>
      <c r="CK1445" s="96">
        <v>1.0797769106999999</v>
      </c>
      <c r="CL1445" s="96">
        <v>1.0568171246</v>
      </c>
      <c r="CM1445" s="96">
        <v>0.99914651750000005</v>
      </c>
      <c r="CN1445" s="96">
        <v>1.0125279439999999</v>
      </c>
      <c r="CO1445" s="96">
        <v>0.95732799319999995</v>
      </c>
      <c r="CP1445" s="96">
        <v>1.1020267951</v>
      </c>
      <c r="CQ1445" s="96">
        <v>0.99584056389999998</v>
      </c>
      <c r="CR1445" s="96">
        <v>1.1066295928000001</v>
      </c>
      <c r="CS1445" s="95">
        <v>11861</v>
      </c>
      <c r="CT1445" s="95">
        <v>12150</v>
      </c>
      <c r="CU1445" s="95">
        <v>11813</v>
      </c>
      <c r="CV1445" s="95">
        <v>11909</v>
      </c>
      <c r="CW1445" s="95">
        <v>11949</v>
      </c>
      <c r="CX1445" s="96">
        <v>0.94386769500000001</v>
      </c>
      <c r="CY1445" s="96">
        <v>0.95188607800000002</v>
      </c>
      <c r="CZ1445" s="96">
        <v>0.95100573799999999</v>
      </c>
      <c r="DA1445" s="96">
        <v>0.96551752400000002</v>
      </c>
      <c r="DB1445" s="96">
        <v>0.97431079899999995</v>
      </c>
      <c r="DC1445">
        <v>2013</v>
      </c>
      <c r="DD1445" s="6">
        <v>12510</v>
      </c>
      <c r="DE1445" s="96">
        <v>7.188063E-4</v>
      </c>
      <c r="DF1445" s="72">
        <v>849.27</v>
      </c>
      <c r="DG1445" s="96">
        <v>1</v>
      </c>
      <c r="DH1445" s="72">
        <v>849.27</v>
      </c>
      <c r="DI1445" s="72">
        <v>805.43834298000002</v>
      </c>
      <c r="DJ1445" s="96">
        <v>1</v>
      </c>
      <c r="DK1445" s="72">
        <v>849.27</v>
      </c>
      <c r="DL1445" s="96">
        <v>1</v>
      </c>
      <c r="DM1445" s="72">
        <v>849.27</v>
      </c>
      <c r="DN1445" s="96">
        <v>1</v>
      </c>
      <c r="DO1445" s="96">
        <v>2.1450000000000002E-3</v>
      </c>
      <c r="DP1445" s="72">
        <v>1.82</v>
      </c>
      <c r="DQ1445" s="72">
        <v>847.45</v>
      </c>
      <c r="DR1445" t="s">
        <v>39</v>
      </c>
      <c r="DT1445" t="s">
        <v>137</v>
      </c>
    </row>
    <row r="1446" spans="1:124" x14ac:dyDescent="0.3">
      <c r="A1446" t="s">
        <v>40</v>
      </c>
      <c r="B1446">
        <v>25380</v>
      </c>
      <c r="C1446" s="95">
        <v>2206</v>
      </c>
      <c r="D1446" s="95">
        <v>13455538</v>
      </c>
      <c r="E1446" s="95">
        <v>2159</v>
      </c>
      <c r="F1446" s="95">
        <v>8440448</v>
      </c>
      <c r="G1446" s="95">
        <v>811</v>
      </c>
      <c r="H1446" s="95">
        <v>2146185</v>
      </c>
      <c r="I1446" s="95">
        <v>764</v>
      </c>
      <c r="J1446" s="95">
        <v>3030854</v>
      </c>
      <c r="K1446" s="95">
        <v>2218</v>
      </c>
      <c r="L1446" s="95">
        <v>11848864</v>
      </c>
      <c r="M1446" s="95">
        <v>2171</v>
      </c>
      <c r="N1446" s="95">
        <v>8607604</v>
      </c>
      <c r="O1446" s="95">
        <v>800</v>
      </c>
      <c r="P1446" s="95">
        <v>2512798</v>
      </c>
      <c r="Q1446" s="95">
        <v>752</v>
      </c>
      <c r="R1446" s="95">
        <v>3015658</v>
      </c>
      <c r="S1446" s="95">
        <v>2300</v>
      </c>
      <c r="T1446" s="95">
        <v>12290461</v>
      </c>
      <c r="U1446" s="95">
        <v>2247</v>
      </c>
      <c r="V1446" s="95">
        <v>9319728</v>
      </c>
      <c r="W1446" s="95">
        <v>814</v>
      </c>
      <c r="X1446" s="95">
        <v>2663663</v>
      </c>
      <c r="Y1446" s="95">
        <v>757</v>
      </c>
      <c r="Z1446" s="95">
        <v>2992125</v>
      </c>
      <c r="AA1446" s="95">
        <v>2319</v>
      </c>
      <c r="AB1446" s="95">
        <v>11428754</v>
      </c>
      <c r="AC1446" s="95">
        <v>2257</v>
      </c>
      <c r="AD1446" s="95">
        <v>10284441</v>
      </c>
      <c r="AE1446" s="95">
        <v>804</v>
      </c>
      <c r="AF1446" s="95">
        <v>2589704</v>
      </c>
      <c r="AG1446" s="95">
        <v>754</v>
      </c>
      <c r="AH1446" s="95">
        <v>3152050</v>
      </c>
      <c r="AI1446" s="95">
        <v>2341</v>
      </c>
      <c r="AJ1446" s="95">
        <v>12428839</v>
      </c>
      <c r="AK1446" s="95">
        <v>2264</v>
      </c>
      <c r="AL1446" s="95">
        <v>10787237</v>
      </c>
      <c r="AM1446" s="95">
        <v>772</v>
      </c>
      <c r="AN1446" s="95">
        <v>2900764</v>
      </c>
      <c r="AO1446" s="95">
        <v>722</v>
      </c>
      <c r="AP1446" s="95">
        <v>3452435</v>
      </c>
      <c r="AQ1446" s="72">
        <v>430.94</v>
      </c>
      <c r="AR1446" s="72">
        <v>327.04000000000002</v>
      </c>
      <c r="AS1446" s="72">
        <v>757.98</v>
      </c>
      <c r="AT1446" s="95">
        <v>15601723</v>
      </c>
      <c r="AU1446" s="95">
        <v>11471302</v>
      </c>
      <c r="AV1446" s="95">
        <v>3017</v>
      </c>
      <c r="AW1446" s="95">
        <v>2923</v>
      </c>
      <c r="AX1446" s="72">
        <v>396.56</v>
      </c>
      <c r="AY1446" s="72">
        <v>331.37</v>
      </c>
      <c r="AZ1446" s="72">
        <v>727.93</v>
      </c>
      <c r="BA1446" s="95">
        <v>14361662</v>
      </c>
      <c r="BB1446" s="95">
        <v>11623262</v>
      </c>
      <c r="BC1446" s="95">
        <v>3018</v>
      </c>
      <c r="BD1446" s="95">
        <v>2923</v>
      </c>
      <c r="BE1446" s="72">
        <v>400.19</v>
      </c>
      <c r="BF1446" s="72">
        <v>341.54</v>
      </c>
      <c r="BG1446" s="72">
        <v>741.73</v>
      </c>
      <c r="BH1446" s="95">
        <v>14954124</v>
      </c>
      <c r="BI1446" s="95">
        <v>12311853</v>
      </c>
      <c r="BJ1446" s="95">
        <v>3114</v>
      </c>
      <c r="BK1446" s="95">
        <v>3004</v>
      </c>
      <c r="BL1446" s="72">
        <v>374.06</v>
      </c>
      <c r="BM1446" s="72">
        <v>371.87</v>
      </c>
      <c r="BN1446" s="72">
        <v>745.93</v>
      </c>
      <c r="BO1446" s="95">
        <v>14018458</v>
      </c>
      <c r="BP1446" s="95">
        <v>13436491</v>
      </c>
      <c r="BQ1446" s="95">
        <v>3123</v>
      </c>
      <c r="BR1446" s="95">
        <v>3011</v>
      </c>
      <c r="BS1446" s="72">
        <v>410.37</v>
      </c>
      <c r="BT1446" s="72">
        <v>397.4</v>
      </c>
      <c r="BU1446" s="72">
        <v>807.77</v>
      </c>
      <c r="BV1446" s="95">
        <v>15329603</v>
      </c>
      <c r="BW1446" s="95">
        <v>14239672</v>
      </c>
      <c r="BX1446" s="95">
        <v>3113</v>
      </c>
      <c r="BY1446" s="95">
        <v>2986</v>
      </c>
      <c r="BZ1446" s="95">
        <v>2972</v>
      </c>
      <c r="CA1446" s="95">
        <v>2972</v>
      </c>
      <c r="CB1446" s="95">
        <v>3061</v>
      </c>
      <c r="CC1446" s="95">
        <v>3070</v>
      </c>
      <c r="CD1446" s="95">
        <v>3051</v>
      </c>
      <c r="CE1446" s="72">
        <v>650.75523149000003</v>
      </c>
      <c r="CF1446" s="72">
        <v>676.59346364999999</v>
      </c>
      <c r="CG1446" s="72">
        <v>712.40329333</v>
      </c>
      <c r="CH1446" s="72">
        <v>716.50152150999998</v>
      </c>
      <c r="CI1446" s="72">
        <v>731.52548966999996</v>
      </c>
      <c r="CJ1446" s="96">
        <v>1.1647697373000001</v>
      </c>
      <c r="CK1446" s="96">
        <v>1.0758750107999999</v>
      </c>
      <c r="CL1446" s="96">
        <v>1.0411658774999999</v>
      </c>
      <c r="CM1446" s="96">
        <v>1.0410724577999999</v>
      </c>
      <c r="CN1446" s="96">
        <v>1.1042267309</v>
      </c>
      <c r="CO1446" s="96">
        <v>1.0288383528</v>
      </c>
      <c r="CP1446" s="96">
        <v>1.0549975707000001</v>
      </c>
      <c r="CQ1446" s="96">
        <v>0.99584056389999998</v>
      </c>
      <c r="CR1446" s="96">
        <v>1.059403943</v>
      </c>
      <c r="CS1446" s="95">
        <v>2510</v>
      </c>
      <c r="CT1446" s="95">
        <v>2515</v>
      </c>
      <c r="CU1446" s="95">
        <v>2593</v>
      </c>
      <c r="CV1446" s="95">
        <v>2615</v>
      </c>
      <c r="CW1446" s="95">
        <v>2589</v>
      </c>
      <c r="CX1446" s="96">
        <v>0.99046476400000005</v>
      </c>
      <c r="CY1446" s="96">
        <v>1.005529092</v>
      </c>
      <c r="CZ1446" s="96">
        <v>1.008492224</v>
      </c>
      <c r="DA1446" s="96">
        <v>1.0730704120000001</v>
      </c>
      <c r="DB1446" s="96">
        <v>1.06438535</v>
      </c>
      <c r="DC1446">
        <v>2013</v>
      </c>
      <c r="DD1446" s="6">
        <v>2969.4</v>
      </c>
      <c r="DE1446" s="96">
        <v>1.5025976E-3</v>
      </c>
      <c r="DF1446" s="72">
        <v>812.39</v>
      </c>
      <c r="DG1446" s="96">
        <v>1</v>
      </c>
      <c r="DH1446" s="72">
        <v>812.39</v>
      </c>
      <c r="DI1446" s="72">
        <v>805.43834298000002</v>
      </c>
      <c r="DJ1446" s="96">
        <v>1</v>
      </c>
      <c r="DK1446" s="72">
        <v>812.39</v>
      </c>
      <c r="DL1446" s="96">
        <v>1</v>
      </c>
      <c r="DM1446" s="72">
        <v>812.39</v>
      </c>
      <c r="DN1446" s="96">
        <v>1</v>
      </c>
      <c r="DO1446" s="96">
        <v>4.9189999999999998E-3</v>
      </c>
      <c r="DP1446" s="72">
        <v>4</v>
      </c>
      <c r="DQ1446" s="72">
        <v>808.39</v>
      </c>
      <c r="DR1446" t="s">
        <v>40</v>
      </c>
      <c r="DT1446" t="s">
        <v>137</v>
      </c>
    </row>
    <row r="1447" spans="1:124" x14ac:dyDescent="0.3">
      <c r="A1447" t="s">
        <v>979</v>
      </c>
      <c r="B1447">
        <v>25390</v>
      </c>
      <c r="C1447" s="95">
        <v>2928</v>
      </c>
      <c r="D1447" s="95">
        <v>12386575</v>
      </c>
      <c r="E1447" s="95">
        <v>2837</v>
      </c>
      <c r="F1447" s="95">
        <v>10813806</v>
      </c>
      <c r="G1447" s="95">
        <v>928</v>
      </c>
      <c r="H1447" s="95">
        <v>2660659</v>
      </c>
      <c r="I1447" s="95">
        <v>869</v>
      </c>
      <c r="J1447" s="95">
        <v>2598004</v>
      </c>
      <c r="K1447" s="95">
        <v>2710</v>
      </c>
      <c r="L1447" s="95">
        <v>11188664</v>
      </c>
      <c r="M1447" s="95">
        <v>2611</v>
      </c>
      <c r="N1447" s="95">
        <v>9895059</v>
      </c>
      <c r="O1447" s="95">
        <v>847</v>
      </c>
      <c r="P1447" s="95">
        <v>2480880</v>
      </c>
      <c r="Q1447" s="95">
        <v>781</v>
      </c>
      <c r="R1447" s="95">
        <v>2533848</v>
      </c>
      <c r="S1447" s="95">
        <v>2664</v>
      </c>
      <c r="T1447" s="95">
        <v>12971228</v>
      </c>
      <c r="U1447" s="95">
        <v>2558</v>
      </c>
      <c r="V1447" s="95">
        <v>10976658</v>
      </c>
      <c r="W1447" s="95">
        <v>855</v>
      </c>
      <c r="X1447" s="95">
        <v>3305124</v>
      </c>
      <c r="Y1447" s="95">
        <v>784</v>
      </c>
      <c r="Z1447" s="95">
        <v>2958315</v>
      </c>
      <c r="AA1447" s="95">
        <v>2628</v>
      </c>
      <c r="AB1447" s="95">
        <v>9520934</v>
      </c>
      <c r="AC1447" s="95">
        <v>2497</v>
      </c>
      <c r="AD1447" s="95">
        <v>11875921</v>
      </c>
      <c r="AE1447" s="95">
        <v>866</v>
      </c>
      <c r="AF1447" s="95">
        <v>1994654</v>
      </c>
      <c r="AG1447" s="95">
        <v>799</v>
      </c>
      <c r="AH1447" s="95">
        <v>3041217</v>
      </c>
      <c r="AI1447" s="95">
        <v>2750</v>
      </c>
      <c r="AJ1447" s="95">
        <v>10830062</v>
      </c>
      <c r="AK1447" s="95">
        <v>2610</v>
      </c>
      <c r="AL1447" s="95">
        <v>12887902</v>
      </c>
      <c r="AM1447" s="95">
        <v>920</v>
      </c>
      <c r="AN1447" s="95">
        <v>3067750</v>
      </c>
      <c r="AO1447" s="95">
        <v>858</v>
      </c>
      <c r="AP1447" s="95">
        <v>3675148</v>
      </c>
      <c r="AQ1447" s="72">
        <v>325.19</v>
      </c>
      <c r="AR1447" s="72">
        <v>301.58</v>
      </c>
      <c r="AS1447" s="72">
        <v>626.77</v>
      </c>
      <c r="AT1447" s="95">
        <v>15047234</v>
      </c>
      <c r="AU1447" s="95">
        <v>13411810</v>
      </c>
      <c r="AV1447" s="95">
        <v>3856</v>
      </c>
      <c r="AW1447" s="95">
        <v>3706</v>
      </c>
      <c r="AX1447" s="72">
        <v>320.25</v>
      </c>
      <c r="AY1447" s="72">
        <v>305.35000000000002</v>
      </c>
      <c r="AZ1447" s="72">
        <v>625.6</v>
      </c>
      <c r="BA1447" s="95">
        <v>13669544</v>
      </c>
      <c r="BB1447" s="95">
        <v>12428907</v>
      </c>
      <c r="BC1447" s="95">
        <v>3557</v>
      </c>
      <c r="BD1447" s="95">
        <v>3392</v>
      </c>
      <c r="BE1447" s="72">
        <v>385.44</v>
      </c>
      <c r="BF1447" s="72">
        <v>347.47</v>
      </c>
      <c r="BG1447" s="72">
        <v>732.91</v>
      </c>
      <c r="BH1447" s="95">
        <v>16276352</v>
      </c>
      <c r="BI1447" s="95">
        <v>13934973</v>
      </c>
      <c r="BJ1447" s="95">
        <v>3519</v>
      </c>
      <c r="BK1447" s="95">
        <v>3342</v>
      </c>
      <c r="BL1447" s="72">
        <v>274.64999999999998</v>
      </c>
      <c r="BM1447" s="72">
        <v>377.15</v>
      </c>
      <c r="BN1447" s="72">
        <v>651.79999999999995</v>
      </c>
      <c r="BO1447" s="95">
        <v>11515588</v>
      </c>
      <c r="BP1447" s="95">
        <v>14917138</v>
      </c>
      <c r="BQ1447" s="95">
        <v>3494</v>
      </c>
      <c r="BR1447" s="95">
        <v>3296</v>
      </c>
      <c r="BS1447" s="72">
        <v>315.57</v>
      </c>
      <c r="BT1447" s="72">
        <v>398</v>
      </c>
      <c r="BU1447" s="72">
        <v>713.57</v>
      </c>
      <c r="BV1447" s="95">
        <v>13897812</v>
      </c>
      <c r="BW1447" s="95">
        <v>16563050</v>
      </c>
      <c r="BX1447" s="95">
        <v>3670</v>
      </c>
      <c r="BY1447" s="95">
        <v>3468</v>
      </c>
      <c r="BZ1447" s="95">
        <v>3785</v>
      </c>
      <c r="CA1447" s="95">
        <v>3477</v>
      </c>
      <c r="CB1447" s="95">
        <v>3434</v>
      </c>
      <c r="CC1447" s="95">
        <v>3400</v>
      </c>
      <c r="CD1447" s="95">
        <v>3571</v>
      </c>
      <c r="CE1447" s="72">
        <v>650.75523149000003</v>
      </c>
      <c r="CF1447" s="72">
        <v>676.59346364999999</v>
      </c>
      <c r="CG1447" s="72">
        <v>712.40329333</v>
      </c>
      <c r="CH1447" s="72">
        <v>716.50152150999998</v>
      </c>
      <c r="CI1447" s="72">
        <v>731.52548966999996</v>
      </c>
      <c r="CJ1447" s="96">
        <v>0.96314246839999995</v>
      </c>
      <c r="CK1447" s="96">
        <v>0.92463204809999999</v>
      </c>
      <c r="CL1447" s="96">
        <v>1.0287852497000001</v>
      </c>
      <c r="CM1447" s="96">
        <v>0.90969799839999999</v>
      </c>
      <c r="CN1447" s="96">
        <v>0.97545473140000005</v>
      </c>
      <c r="CO1447" s="96">
        <v>0.92805115439999997</v>
      </c>
      <c r="CP1447" s="96">
        <v>1.0347947898000001</v>
      </c>
      <c r="CQ1447" s="96">
        <v>0.99584056389999998</v>
      </c>
      <c r="CR1447" s="96">
        <v>1.0391167819</v>
      </c>
      <c r="CS1447" s="95">
        <v>3395</v>
      </c>
      <c r="CT1447" s="95">
        <v>3117</v>
      </c>
      <c r="CU1447" s="95">
        <v>3020</v>
      </c>
      <c r="CV1447" s="95">
        <v>3040</v>
      </c>
      <c r="CW1447" s="95">
        <v>3257</v>
      </c>
      <c r="CX1447" s="96">
        <v>0.90303060800000001</v>
      </c>
      <c r="CY1447" s="96">
        <v>0.89510206800000003</v>
      </c>
      <c r="CZ1447" s="96">
        <v>0.93422454099999996</v>
      </c>
      <c r="DA1447" s="96">
        <v>0.96051195700000003</v>
      </c>
      <c r="DB1447" s="96">
        <v>0.94964236999999996</v>
      </c>
      <c r="DC1447">
        <v>2013</v>
      </c>
      <c r="DD1447" s="6">
        <v>3440.8</v>
      </c>
      <c r="DE1447" s="96">
        <v>2.0005235999999999E-3</v>
      </c>
      <c r="DF1447" s="72">
        <v>796.43</v>
      </c>
      <c r="DG1447" s="96">
        <v>1</v>
      </c>
      <c r="DH1447" s="72">
        <v>796.43</v>
      </c>
      <c r="DI1447" s="72">
        <v>805.43834298000002</v>
      </c>
      <c r="DJ1447" s="96">
        <v>1</v>
      </c>
      <c r="DK1447" s="72">
        <v>796.43</v>
      </c>
      <c r="DL1447" s="96">
        <v>1</v>
      </c>
      <c r="DM1447" s="72">
        <v>796.43</v>
      </c>
      <c r="DN1447" s="96">
        <v>1</v>
      </c>
      <c r="DO1447" s="96">
        <v>6.3460000000000001E-3</v>
      </c>
      <c r="DP1447" s="72">
        <v>5.05</v>
      </c>
      <c r="DQ1447" s="72">
        <v>791.38</v>
      </c>
      <c r="DR1447" t="s">
        <v>979</v>
      </c>
      <c r="DT1447" t="s">
        <v>137</v>
      </c>
    </row>
    <row r="1448" spans="1:124" x14ac:dyDescent="0.3">
      <c r="A1448" t="s">
        <v>41</v>
      </c>
      <c r="B1448">
        <v>25400</v>
      </c>
      <c r="C1448" s="95">
        <v>9730</v>
      </c>
      <c r="D1448" s="95">
        <v>38045476</v>
      </c>
      <c r="E1448" s="95">
        <v>9391</v>
      </c>
      <c r="F1448" s="95">
        <v>31829984</v>
      </c>
      <c r="G1448" s="95">
        <v>3256</v>
      </c>
      <c r="H1448" s="95">
        <v>8621277</v>
      </c>
      <c r="I1448" s="95">
        <v>3050</v>
      </c>
      <c r="J1448" s="95">
        <v>10984888</v>
      </c>
      <c r="K1448" s="95">
        <v>10042</v>
      </c>
      <c r="L1448" s="95">
        <v>37763286</v>
      </c>
      <c r="M1448" s="95">
        <v>9653</v>
      </c>
      <c r="N1448" s="95">
        <v>33851886</v>
      </c>
      <c r="O1448" s="95">
        <v>3420</v>
      </c>
      <c r="P1448" s="95">
        <v>9494076</v>
      </c>
      <c r="Q1448" s="95">
        <v>3188</v>
      </c>
      <c r="R1448" s="95">
        <v>13310226</v>
      </c>
      <c r="S1448" s="95">
        <v>10392</v>
      </c>
      <c r="T1448" s="95">
        <v>41759492</v>
      </c>
      <c r="U1448" s="95">
        <v>9955</v>
      </c>
      <c r="V1448" s="95">
        <v>36261963</v>
      </c>
      <c r="W1448" s="95">
        <v>3499</v>
      </c>
      <c r="X1448" s="95">
        <v>10549735</v>
      </c>
      <c r="Y1448" s="95">
        <v>3280</v>
      </c>
      <c r="Z1448" s="95">
        <v>12879805</v>
      </c>
      <c r="AA1448" s="95">
        <v>10671</v>
      </c>
      <c r="AB1448" s="95">
        <v>38136255</v>
      </c>
      <c r="AC1448" s="95">
        <v>10191</v>
      </c>
      <c r="AD1448" s="95">
        <v>39317811</v>
      </c>
      <c r="AE1448" s="95">
        <v>3652</v>
      </c>
      <c r="AF1448" s="95">
        <v>10510743</v>
      </c>
      <c r="AG1448" s="95">
        <v>3419</v>
      </c>
      <c r="AH1448" s="95">
        <v>12948553</v>
      </c>
      <c r="AI1448" s="95">
        <v>10981</v>
      </c>
      <c r="AJ1448" s="95">
        <v>40491785</v>
      </c>
      <c r="AK1448" s="95">
        <v>10479</v>
      </c>
      <c r="AL1448" s="95">
        <v>41551805.07</v>
      </c>
      <c r="AM1448" s="95">
        <v>3829</v>
      </c>
      <c r="AN1448" s="95">
        <v>12623255</v>
      </c>
      <c r="AO1448" s="95">
        <v>3584</v>
      </c>
      <c r="AP1448" s="95">
        <v>14859998.470000001</v>
      </c>
      <c r="AQ1448" s="72">
        <v>299.47000000000003</v>
      </c>
      <c r="AR1448" s="72">
        <v>286.79000000000002</v>
      </c>
      <c r="AS1448" s="72">
        <v>586.26</v>
      </c>
      <c r="AT1448" s="95">
        <v>46666753</v>
      </c>
      <c r="AU1448" s="95">
        <v>42814872</v>
      </c>
      <c r="AV1448" s="95">
        <v>12986</v>
      </c>
      <c r="AW1448" s="95">
        <v>12441</v>
      </c>
      <c r="AX1448" s="72">
        <v>292.54000000000002</v>
      </c>
      <c r="AY1448" s="72">
        <v>306.06</v>
      </c>
      <c r="AZ1448" s="72">
        <v>598.6</v>
      </c>
      <c r="BA1448" s="95">
        <v>47257362</v>
      </c>
      <c r="BB1448" s="95">
        <v>47162112</v>
      </c>
      <c r="BC1448" s="95">
        <v>13462</v>
      </c>
      <c r="BD1448" s="95">
        <v>12841</v>
      </c>
      <c r="BE1448" s="72">
        <v>313.81</v>
      </c>
      <c r="BF1448" s="72">
        <v>309.42</v>
      </c>
      <c r="BG1448" s="72">
        <v>623.23</v>
      </c>
      <c r="BH1448" s="95">
        <v>52309227</v>
      </c>
      <c r="BI1448" s="95">
        <v>49141768</v>
      </c>
      <c r="BJ1448" s="95">
        <v>13891</v>
      </c>
      <c r="BK1448" s="95">
        <v>13235</v>
      </c>
      <c r="BL1448" s="72">
        <v>283.04000000000002</v>
      </c>
      <c r="BM1448" s="72">
        <v>320.02</v>
      </c>
      <c r="BN1448" s="72">
        <v>603.05999999999995</v>
      </c>
      <c r="BO1448" s="95">
        <v>48646998</v>
      </c>
      <c r="BP1448" s="95">
        <v>52266364</v>
      </c>
      <c r="BQ1448" s="95">
        <v>14323</v>
      </c>
      <c r="BR1448" s="95">
        <v>13610</v>
      </c>
      <c r="BS1448" s="72">
        <v>298.87</v>
      </c>
      <c r="BT1448" s="72">
        <v>334.28</v>
      </c>
      <c r="BU1448" s="72">
        <v>633.15</v>
      </c>
      <c r="BV1448" s="95">
        <v>53115040</v>
      </c>
      <c r="BW1448" s="95">
        <v>56411803.539999999</v>
      </c>
      <c r="BX1448" s="95">
        <v>14810</v>
      </c>
      <c r="BY1448" s="95">
        <v>14063</v>
      </c>
      <c r="BZ1448" s="95">
        <v>12726</v>
      </c>
      <c r="CA1448" s="95">
        <v>13162</v>
      </c>
      <c r="CB1448" s="95">
        <v>13575</v>
      </c>
      <c r="CC1448" s="95">
        <v>13985</v>
      </c>
      <c r="CD1448" s="95">
        <v>14445</v>
      </c>
      <c r="CE1448" s="72">
        <v>650.75523149000003</v>
      </c>
      <c r="CF1448" s="72">
        <v>676.59346364999999</v>
      </c>
      <c r="CG1448" s="72">
        <v>712.40329333</v>
      </c>
      <c r="CH1448" s="72">
        <v>716.50152150999998</v>
      </c>
      <c r="CI1448" s="72">
        <v>731.52548966999996</v>
      </c>
      <c r="CJ1448" s="96">
        <v>0.90089172029999998</v>
      </c>
      <c r="CK1448" s="96">
        <v>0.88472625319999998</v>
      </c>
      <c r="CL1448" s="96">
        <v>0.87482751110000001</v>
      </c>
      <c r="CM1448" s="96">
        <v>0.84167302079999995</v>
      </c>
      <c r="CN1448" s="96">
        <v>0.86552007949999998</v>
      </c>
      <c r="CO1448" s="96">
        <v>0.89048240999999995</v>
      </c>
      <c r="CP1448" s="96">
        <v>0.98096010330000005</v>
      </c>
      <c r="CQ1448" s="96">
        <v>0.99584056389999998</v>
      </c>
      <c r="CR1448" s="96">
        <v>0.98505724589999999</v>
      </c>
      <c r="CS1448" s="95">
        <v>11258</v>
      </c>
      <c r="CT1448" s="95">
        <v>11929</v>
      </c>
      <c r="CU1448" s="95">
        <v>12232</v>
      </c>
      <c r="CV1448" s="95">
        <v>12571</v>
      </c>
      <c r="CW1448" s="95">
        <v>12933</v>
      </c>
      <c r="CX1448" s="96">
        <v>0.88231253399999998</v>
      </c>
      <c r="CY1448" s="96">
        <v>0.88968292800000004</v>
      </c>
      <c r="CZ1448" s="96">
        <v>0.88720916000000005</v>
      </c>
      <c r="DA1448" s="96">
        <v>0.90117213600000001</v>
      </c>
      <c r="DB1448" s="96">
        <v>0.89103690899999999</v>
      </c>
      <c r="DC1448">
        <v>2013</v>
      </c>
      <c r="DD1448" s="6">
        <v>13238</v>
      </c>
      <c r="DE1448" s="96">
        <v>2.6257669000000002E-3</v>
      </c>
      <c r="DF1448" s="72">
        <v>754.53</v>
      </c>
      <c r="DG1448" s="96">
        <v>1</v>
      </c>
      <c r="DH1448" s="72">
        <v>754.53</v>
      </c>
      <c r="DI1448" s="72">
        <v>805.43834298000002</v>
      </c>
      <c r="DJ1448" s="96">
        <v>1</v>
      </c>
      <c r="DK1448" s="72">
        <v>754.53</v>
      </c>
      <c r="DL1448" s="96">
        <v>1</v>
      </c>
      <c r="DM1448" s="72">
        <v>754.53</v>
      </c>
      <c r="DN1448" s="96">
        <v>1</v>
      </c>
      <c r="DO1448" s="96">
        <v>6.9340000000000001E-3</v>
      </c>
      <c r="DP1448" s="72">
        <v>5.23</v>
      </c>
      <c r="DQ1448" s="72">
        <v>749.3</v>
      </c>
      <c r="DR1448" t="s">
        <v>41</v>
      </c>
      <c r="DT1448" t="s">
        <v>137</v>
      </c>
    </row>
    <row r="1449" spans="1:124" x14ac:dyDescent="0.3">
      <c r="A1449" t="s">
        <v>980</v>
      </c>
      <c r="B1449">
        <v>25410</v>
      </c>
      <c r="C1449" s="95">
        <v>3809</v>
      </c>
      <c r="D1449" s="95">
        <v>21293927</v>
      </c>
      <c r="E1449" s="95">
        <v>3685</v>
      </c>
      <c r="F1449" s="95">
        <v>14682567</v>
      </c>
      <c r="G1449" s="95">
        <v>1322</v>
      </c>
      <c r="H1449" s="95">
        <v>5331889</v>
      </c>
      <c r="I1449" s="95">
        <v>1265</v>
      </c>
      <c r="J1449" s="95">
        <v>3364542</v>
      </c>
      <c r="K1449" s="95">
        <v>3764</v>
      </c>
      <c r="L1449" s="95">
        <v>21602718</v>
      </c>
      <c r="M1449" s="95">
        <v>3642</v>
      </c>
      <c r="N1449" s="95">
        <v>14346987</v>
      </c>
      <c r="O1449" s="95">
        <v>1344</v>
      </c>
      <c r="P1449" s="95">
        <v>5276904</v>
      </c>
      <c r="Q1449" s="95">
        <v>1271</v>
      </c>
      <c r="R1449" s="95">
        <v>3745545</v>
      </c>
      <c r="S1449" s="95">
        <v>3876</v>
      </c>
      <c r="T1449" s="95">
        <v>20164007</v>
      </c>
      <c r="U1449" s="95">
        <v>3746</v>
      </c>
      <c r="V1449" s="95">
        <v>15148260</v>
      </c>
      <c r="W1449" s="95">
        <v>1403</v>
      </c>
      <c r="X1449" s="95">
        <v>5571553</v>
      </c>
      <c r="Y1449" s="95">
        <v>1326</v>
      </c>
      <c r="Z1449" s="95">
        <v>3840731</v>
      </c>
      <c r="AA1449" s="95">
        <v>3882</v>
      </c>
      <c r="AB1449" s="95">
        <v>20952240</v>
      </c>
      <c r="AC1449" s="95">
        <v>3720</v>
      </c>
      <c r="AD1449" s="95">
        <v>16159874</v>
      </c>
      <c r="AE1449" s="95">
        <v>1472</v>
      </c>
      <c r="AF1449" s="95">
        <v>6147843</v>
      </c>
      <c r="AG1449" s="95">
        <v>1386</v>
      </c>
      <c r="AH1449" s="95">
        <v>4324558</v>
      </c>
      <c r="AI1449" s="95">
        <v>3973</v>
      </c>
      <c r="AJ1449" s="95">
        <v>21858921</v>
      </c>
      <c r="AK1449" s="95">
        <v>3798</v>
      </c>
      <c r="AL1449" s="95">
        <v>18012702</v>
      </c>
      <c r="AM1449" s="95">
        <v>1567</v>
      </c>
      <c r="AN1449" s="95">
        <v>5856007</v>
      </c>
      <c r="AO1449" s="95">
        <v>1495</v>
      </c>
      <c r="AP1449" s="95">
        <v>5190739</v>
      </c>
      <c r="AQ1449" s="72">
        <v>432.43</v>
      </c>
      <c r="AR1449" s="72">
        <v>303.82</v>
      </c>
      <c r="AS1449" s="72">
        <v>736.25</v>
      </c>
      <c r="AT1449" s="95">
        <v>26625816</v>
      </c>
      <c r="AU1449" s="95">
        <v>18047109</v>
      </c>
      <c r="AV1449" s="95">
        <v>5131</v>
      </c>
      <c r="AW1449" s="95">
        <v>4950</v>
      </c>
      <c r="AX1449" s="72">
        <v>438.52</v>
      </c>
      <c r="AY1449" s="72">
        <v>306.88</v>
      </c>
      <c r="AZ1449" s="72">
        <v>745.4</v>
      </c>
      <c r="BA1449" s="95">
        <v>26879622</v>
      </c>
      <c r="BB1449" s="95">
        <v>18092532</v>
      </c>
      <c r="BC1449" s="95">
        <v>5108</v>
      </c>
      <c r="BD1449" s="95">
        <v>4913</v>
      </c>
      <c r="BE1449" s="72">
        <v>406.26</v>
      </c>
      <c r="BF1449" s="72">
        <v>311.99</v>
      </c>
      <c r="BG1449" s="72">
        <v>718.25</v>
      </c>
      <c r="BH1449" s="95">
        <v>25735560</v>
      </c>
      <c r="BI1449" s="95">
        <v>18988991</v>
      </c>
      <c r="BJ1449" s="95">
        <v>5279</v>
      </c>
      <c r="BK1449" s="95">
        <v>5072</v>
      </c>
      <c r="BL1449" s="72">
        <v>421.8</v>
      </c>
      <c r="BM1449" s="72">
        <v>334.32</v>
      </c>
      <c r="BN1449" s="72">
        <v>756.12</v>
      </c>
      <c r="BO1449" s="95">
        <v>27100083</v>
      </c>
      <c r="BP1449" s="95">
        <v>20484432</v>
      </c>
      <c r="BQ1449" s="95">
        <v>5354</v>
      </c>
      <c r="BR1449" s="95">
        <v>5106</v>
      </c>
      <c r="BS1449" s="72">
        <v>416.89</v>
      </c>
      <c r="BT1449" s="72">
        <v>365.32</v>
      </c>
      <c r="BU1449" s="72">
        <v>782.21</v>
      </c>
      <c r="BV1449" s="95">
        <v>27714928</v>
      </c>
      <c r="BW1449" s="95">
        <v>23203441</v>
      </c>
      <c r="BX1449" s="95">
        <v>5540</v>
      </c>
      <c r="BY1449" s="95">
        <v>5293</v>
      </c>
      <c r="BZ1449" s="95">
        <v>5045</v>
      </c>
      <c r="CA1449" s="95">
        <v>5014</v>
      </c>
      <c r="CB1449" s="95">
        <v>5179</v>
      </c>
      <c r="CC1449" s="95">
        <v>5236</v>
      </c>
      <c r="CD1449" s="95">
        <v>5419</v>
      </c>
      <c r="CE1449" s="72">
        <v>650.75523149000003</v>
      </c>
      <c r="CF1449" s="72">
        <v>676.59346364999999</v>
      </c>
      <c r="CG1449" s="72">
        <v>712.40329333</v>
      </c>
      <c r="CH1449" s="72">
        <v>716.50152150999998</v>
      </c>
      <c r="CI1449" s="72">
        <v>731.52548966999996</v>
      </c>
      <c r="CJ1449" s="96">
        <v>1.131377766</v>
      </c>
      <c r="CK1449" s="96">
        <v>1.1016955381</v>
      </c>
      <c r="CL1449" s="96">
        <v>1.008207018</v>
      </c>
      <c r="CM1449" s="96">
        <v>1.0552943396000001</v>
      </c>
      <c r="CN1449" s="96">
        <v>1.0692860482</v>
      </c>
      <c r="CO1449" s="96">
        <v>1.0440912178999999</v>
      </c>
      <c r="CP1449" s="96">
        <v>1.0278528576999999</v>
      </c>
      <c r="CQ1449" s="96">
        <v>0.99584056389999998</v>
      </c>
      <c r="CR1449" s="96">
        <v>1.0321458556000001</v>
      </c>
      <c r="CS1449" s="95">
        <v>4882</v>
      </c>
      <c r="CT1449" s="95">
        <v>4841</v>
      </c>
      <c r="CU1449" s="95">
        <v>4862</v>
      </c>
      <c r="CV1449" s="95">
        <v>4889</v>
      </c>
      <c r="CW1449" s="95">
        <v>5021</v>
      </c>
      <c r="CX1449" s="96">
        <v>0.99908966600000004</v>
      </c>
      <c r="CY1449" s="96">
        <v>1.0173885519999999</v>
      </c>
      <c r="CZ1449" s="96">
        <v>1.0506701030000001</v>
      </c>
      <c r="DA1449" s="96">
        <v>1.086766409</v>
      </c>
      <c r="DB1449" s="96">
        <v>1.06566852</v>
      </c>
      <c r="DC1449">
        <v>2013</v>
      </c>
      <c r="DD1449" s="6">
        <v>5066.8</v>
      </c>
      <c r="DE1449" s="96">
        <v>8.5296449999999995E-4</v>
      </c>
      <c r="DF1449" s="72">
        <v>792</v>
      </c>
      <c r="DG1449" s="96">
        <v>1</v>
      </c>
      <c r="DH1449" s="72">
        <v>792</v>
      </c>
      <c r="DI1449" s="72">
        <v>805.43834298000002</v>
      </c>
      <c r="DJ1449" s="96">
        <v>1</v>
      </c>
      <c r="DK1449" s="72">
        <v>792</v>
      </c>
      <c r="DL1449" s="96">
        <v>1</v>
      </c>
      <c r="DM1449" s="72">
        <v>792</v>
      </c>
      <c r="DN1449" s="96">
        <v>1</v>
      </c>
      <c r="DO1449" s="96">
        <v>2.9420000000000002E-3</v>
      </c>
      <c r="DP1449" s="72">
        <v>2.33</v>
      </c>
      <c r="DQ1449" s="72">
        <v>789.67</v>
      </c>
      <c r="DR1449" t="s">
        <v>980</v>
      </c>
      <c r="DT1449" t="s">
        <v>137</v>
      </c>
    </row>
    <row r="1450" spans="1:124" x14ac:dyDescent="0.3">
      <c r="A1450" t="s">
        <v>132</v>
      </c>
      <c r="B1450">
        <v>25420</v>
      </c>
      <c r="C1450" s="95">
        <v>4118</v>
      </c>
      <c r="D1450" s="95">
        <v>18994572</v>
      </c>
      <c r="E1450" s="95">
        <v>4007</v>
      </c>
      <c r="F1450" s="95">
        <v>13227233</v>
      </c>
      <c r="G1450" s="95">
        <v>1397</v>
      </c>
      <c r="H1450" s="95">
        <v>4046585</v>
      </c>
      <c r="I1450" s="95">
        <v>1305</v>
      </c>
      <c r="J1450" s="95">
        <v>3537144</v>
      </c>
      <c r="K1450" s="95">
        <v>4104</v>
      </c>
      <c r="L1450" s="95">
        <v>17974888</v>
      </c>
      <c r="M1450" s="95">
        <v>3989</v>
      </c>
      <c r="N1450" s="95">
        <v>14217065</v>
      </c>
      <c r="O1450" s="95">
        <v>1375</v>
      </c>
      <c r="P1450" s="95">
        <v>4614651</v>
      </c>
      <c r="Q1450" s="95">
        <v>1283</v>
      </c>
      <c r="R1450" s="95">
        <v>3971347</v>
      </c>
      <c r="S1450" s="95">
        <v>4207</v>
      </c>
      <c r="T1450" s="95">
        <v>18509782</v>
      </c>
      <c r="U1450" s="95">
        <v>4065</v>
      </c>
      <c r="V1450" s="95">
        <v>15812245</v>
      </c>
      <c r="W1450" s="95">
        <v>1356</v>
      </c>
      <c r="X1450" s="95">
        <v>5188799</v>
      </c>
      <c r="Y1450" s="95">
        <v>1269</v>
      </c>
      <c r="Z1450" s="95">
        <v>4519849</v>
      </c>
      <c r="AA1450" s="95">
        <v>4230</v>
      </c>
      <c r="AB1450" s="95">
        <v>17037574</v>
      </c>
      <c r="AC1450" s="95">
        <v>4065</v>
      </c>
      <c r="AD1450" s="95">
        <v>16770775</v>
      </c>
      <c r="AE1450" s="95">
        <v>1381</v>
      </c>
      <c r="AF1450" s="95">
        <v>4888950</v>
      </c>
      <c r="AG1450" s="95">
        <v>1291</v>
      </c>
      <c r="AH1450" s="95">
        <v>4733470</v>
      </c>
      <c r="AI1450" s="95">
        <v>4252</v>
      </c>
      <c r="AJ1450" s="95">
        <v>18849661</v>
      </c>
      <c r="AK1450" s="95">
        <v>4074</v>
      </c>
      <c r="AL1450" s="95">
        <v>17743921</v>
      </c>
      <c r="AM1450" s="95">
        <v>1389</v>
      </c>
      <c r="AN1450" s="95">
        <v>5322071</v>
      </c>
      <c r="AO1450" s="95">
        <v>1302</v>
      </c>
      <c r="AP1450" s="95">
        <v>5263463</v>
      </c>
      <c r="AQ1450" s="72">
        <v>348.16</v>
      </c>
      <c r="AR1450" s="72">
        <v>263</v>
      </c>
      <c r="AS1450" s="72">
        <v>611.16</v>
      </c>
      <c r="AT1450" s="95">
        <v>23041157</v>
      </c>
      <c r="AU1450" s="95">
        <v>16764377</v>
      </c>
      <c r="AV1450" s="95">
        <v>5515</v>
      </c>
      <c r="AW1450" s="95">
        <v>5312</v>
      </c>
      <c r="AX1450" s="72">
        <v>343.58</v>
      </c>
      <c r="AY1450" s="72">
        <v>287.5</v>
      </c>
      <c r="AZ1450" s="72">
        <v>631.08000000000004</v>
      </c>
      <c r="BA1450" s="95">
        <v>22589539</v>
      </c>
      <c r="BB1450" s="95">
        <v>18188412</v>
      </c>
      <c r="BC1450" s="95">
        <v>5479</v>
      </c>
      <c r="BD1450" s="95">
        <v>5272</v>
      </c>
      <c r="BE1450" s="72">
        <v>355</v>
      </c>
      <c r="BF1450" s="72">
        <v>317.64999999999998</v>
      </c>
      <c r="BG1450" s="72">
        <v>672.65</v>
      </c>
      <c r="BH1450" s="95">
        <v>23698581</v>
      </c>
      <c r="BI1450" s="95">
        <v>20332094</v>
      </c>
      <c r="BJ1450" s="95">
        <v>5563</v>
      </c>
      <c r="BK1450" s="95">
        <v>5334</v>
      </c>
      <c r="BL1450" s="72">
        <v>325.64999999999998</v>
      </c>
      <c r="BM1450" s="72">
        <v>334.58</v>
      </c>
      <c r="BN1450" s="72">
        <v>660.23</v>
      </c>
      <c r="BO1450" s="95">
        <v>21926524</v>
      </c>
      <c r="BP1450" s="95">
        <v>21504245</v>
      </c>
      <c r="BQ1450" s="95">
        <v>5611</v>
      </c>
      <c r="BR1450" s="95">
        <v>5356</v>
      </c>
      <c r="BS1450" s="72">
        <v>357.08</v>
      </c>
      <c r="BT1450" s="72">
        <v>356.64</v>
      </c>
      <c r="BU1450" s="72">
        <v>713.72</v>
      </c>
      <c r="BV1450" s="95">
        <v>24171732</v>
      </c>
      <c r="BW1450" s="95">
        <v>23007384</v>
      </c>
      <c r="BX1450" s="95">
        <v>5641</v>
      </c>
      <c r="BY1450" s="95">
        <v>5376</v>
      </c>
      <c r="BZ1450" s="95">
        <v>5418</v>
      </c>
      <c r="CA1450" s="95">
        <v>5379</v>
      </c>
      <c r="CB1450" s="95">
        <v>5453</v>
      </c>
      <c r="CC1450" s="95">
        <v>5490</v>
      </c>
      <c r="CD1450" s="95">
        <v>5511</v>
      </c>
      <c r="CE1450" s="72">
        <v>650.75523149000003</v>
      </c>
      <c r="CF1450" s="72">
        <v>676.59346364999999</v>
      </c>
      <c r="CG1450" s="72">
        <v>712.40329333</v>
      </c>
      <c r="CH1450" s="72">
        <v>716.50152150999998</v>
      </c>
      <c r="CI1450" s="72">
        <v>731.52548966999996</v>
      </c>
      <c r="CJ1450" s="96">
        <v>0.9391549548</v>
      </c>
      <c r="CK1450" s="96">
        <v>0.93273144640000005</v>
      </c>
      <c r="CL1450" s="96">
        <v>0.94419833019999999</v>
      </c>
      <c r="CM1450" s="96">
        <v>0.92146350030000002</v>
      </c>
      <c r="CN1450" s="96">
        <v>0.97565978229999994</v>
      </c>
      <c r="CO1450" s="96">
        <v>0.97070557059999996</v>
      </c>
      <c r="CP1450" s="96">
        <v>0.97108910400000004</v>
      </c>
      <c r="CQ1450" s="96">
        <v>0.99584056389999998</v>
      </c>
      <c r="CR1450" s="96">
        <v>0.97514501870000003</v>
      </c>
      <c r="CS1450" s="95">
        <v>5617</v>
      </c>
      <c r="CT1450" s="95">
        <v>5610</v>
      </c>
      <c r="CU1450" s="95">
        <v>5650</v>
      </c>
      <c r="CV1450" s="95">
        <v>5645</v>
      </c>
      <c r="CW1450" s="95">
        <v>5612</v>
      </c>
      <c r="CX1450" s="96">
        <v>0.94315517599999998</v>
      </c>
      <c r="CY1450" s="96">
        <v>0.94880011500000005</v>
      </c>
      <c r="CZ1450" s="96">
        <v>0.97876079100000002</v>
      </c>
      <c r="DA1450" s="96">
        <v>0.99163420800000002</v>
      </c>
      <c r="DB1450" s="96">
        <v>0.99101669299999995</v>
      </c>
      <c r="DC1450">
        <v>2013</v>
      </c>
      <c r="DD1450" s="6">
        <v>5330</v>
      </c>
      <c r="DE1450" s="96">
        <v>1.9705512000000001E-3</v>
      </c>
      <c r="DF1450" s="72">
        <v>747.43</v>
      </c>
      <c r="DG1450" s="96">
        <v>1</v>
      </c>
      <c r="DH1450" s="72">
        <v>747.43</v>
      </c>
      <c r="DI1450" s="72">
        <v>805.43834298000002</v>
      </c>
      <c r="DJ1450" s="96">
        <v>1</v>
      </c>
      <c r="DK1450" s="72">
        <v>747.43</v>
      </c>
      <c r="DL1450" s="96">
        <v>1</v>
      </c>
      <c r="DM1450" s="72">
        <v>747.43</v>
      </c>
      <c r="DN1450" s="96">
        <v>1</v>
      </c>
      <c r="DO1450" s="96">
        <v>5.8339999999999998E-3</v>
      </c>
      <c r="DP1450" s="72">
        <v>4.3600000000000003</v>
      </c>
      <c r="DQ1450" s="72">
        <v>743.07</v>
      </c>
      <c r="DR1450" t="s">
        <v>132</v>
      </c>
      <c r="DT1450" t="s">
        <v>137</v>
      </c>
    </row>
    <row r="1451" spans="1:124" x14ac:dyDescent="0.3">
      <c r="A1451" t="s">
        <v>43</v>
      </c>
      <c r="B1451">
        <v>25430</v>
      </c>
      <c r="C1451" s="95">
        <v>6019</v>
      </c>
      <c r="D1451" s="95">
        <v>21712813</v>
      </c>
      <c r="E1451" s="95">
        <v>5797</v>
      </c>
      <c r="F1451" s="95">
        <v>18680778</v>
      </c>
      <c r="G1451" s="95">
        <v>1847</v>
      </c>
      <c r="H1451" s="95">
        <v>5257065</v>
      </c>
      <c r="I1451" s="95">
        <v>1699</v>
      </c>
      <c r="J1451" s="95">
        <v>5472085</v>
      </c>
      <c r="K1451" s="95">
        <v>6267</v>
      </c>
      <c r="L1451" s="95">
        <v>26184675</v>
      </c>
      <c r="M1451" s="95">
        <v>6015</v>
      </c>
      <c r="N1451" s="95">
        <v>20142205</v>
      </c>
      <c r="O1451" s="95">
        <v>1931</v>
      </c>
      <c r="P1451" s="95">
        <v>5939720</v>
      </c>
      <c r="Q1451" s="95">
        <v>1769</v>
      </c>
      <c r="R1451" s="95">
        <v>5704009</v>
      </c>
      <c r="S1451" s="95">
        <v>6418</v>
      </c>
      <c r="T1451" s="95">
        <v>26431690</v>
      </c>
      <c r="U1451" s="95">
        <v>6143</v>
      </c>
      <c r="V1451" s="95">
        <v>21115613</v>
      </c>
      <c r="W1451" s="95">
        <v>2013</v>
      </c>
      <c r="X1451" s="95">
        <v>6664066</v>
      </c>
      <c r="Y1451" s="95">
        <v>1848</v>
      </c>
      <c r="Z1451" s="95">
        <v>6526182</v>
      </c>
      <c r="AA1451" s="95">
        <v>6618</v>
      </c>
      <c r="AB1451" s="95">
        <v>24375391</v>
      </c>
      <c r="AC1451" s="95">
        <v>6329</v>
      </c>
      <c r="AD1451" s="95">
        <v>23445014</v>
      </c>
      <c r="AE1451" s="95">
        <v>2086</v>
      </c>
      <c r="AF1451" s="95">
        <v>6524006</v>
      </c>
      <c r="AG1451" s="95">
        <v>1920</v>
      </c>
      <c r="AH1451" s="95">
        <v>7948510</v>
      </c>
      <c r="AI1451" s="95">
        <v>6937</v>
      </c>
      <c r="AJ1451" s="95">
        <v>28008533</v>
      </c>
      <c r="AK1451" s="95">
        <v>6627</v>
      </c>
      <c r="AL1451" s="95">
        <v>27327331</v>
      </c>
      <c r="AM1451" s="95">
        <v>2219</v>
      </c>
      <c r="AN1451" s="95">
        <v>8991660</v>
      </c>
      <c r="AO1451" s="95">
        <v>2039</v>
      </c>
      <c r="AP1451" s="95">
        <v>8784695</v>
      </c>
      <c r="AQ1451" s="72">
        <v>285.72000000000003</v>
      </c>
      <c r="AR1451" s="72">
        <v>268.51</v>
      </c>
      <c r="AS1451" s="72">
        <v>554.23</v>
      </c>
      <c r="AT1451" s="95">
        <v>26969878</v>
      </c>
      <c r="AU1451" s="95">
        <v>24152863</v>
      </c>
      <c r="AV1451" s="95">
        <v>7866</v>
      </c>
      <c r="AW1451" s="95">
        <v>7496</v>
      </c>
      <c r="AX1451" s="72">
        <v>326.55</v>
      </c>
      <c r="AY1451" s="72">
        <v>276.7</v>
      </c>
      <c r="AZ1451" s="72">
        <v>603.25</v>
      </c>
      <c r="BA1451" s="95">
        <v>32124395</v>
      </c>
      <c r="BB1451" s="95">
        <v>25846214</v>
      </c>
      <c r="BC1451" s="95">
        <v>8198</v>
      </c>
      <c r="BD1451" s="95">
        <v>7784</v>
      </c>
      <c r="BE1451" s="72">
        <v>327.12</v>
      </c>
      <c r="BF1451" s="72">
        <v>288.26</v>
      </c>
      <c r="BG1451" s="72">
        <v>615.38</v>
      </c>
      <c r="BH1451" s="95">
        <v>33095756</v>
      </c>
      <c r="BI1451" s="95">
        <v>27641795</v>
      </c>
      <c r="BJ1451" s="95">
        <v>8431</v>
      </c>
      <c r="BK1451" s="95">
        <v>7991</v>
      </c>
      <c r="BL1451" s="72">
        <v>295.83999999999997</v>
      </c>
      <c r="BM1451" s="72">
        <v>317.14</v>
      </c>
      <c r="BN1451" s="72">
        <v>612.98</v>
      </c>
      <c r="BO1451" s="95">
        <v>30899397</v>
      </c>
      <c r="BP1451" s="95">
        <v>31393524</v>
      </c>
      <c r="BQ1451" s="95">
        <v>8704</v>
      </c>
      <c r="BR1451" s="95">
        <v>8249</v>
      </c>
      <c r="BS1451" s="72">
        <v>336.76</v>
      </c>
      <c r="BT1451" s="72">
        <v>347.26</v>
      </c>
      <c r="BU1451" s="72">
        <v>684.02</v>
      </c>
      <c r="BV1451" s="95">
        <v>37000193</v>
      </c>
      <c r="BW1451" s="95">
        <v>36112026</v>
      </c>
      <c r="BX1451" s="95">
        <v>9156</v>
      </c>
      <c r="BY1451" s="95">
        <v>8666</v>
      </c>
      <c r="BZ1451" s="95">
        <v>7690</v>
      </c>
      <c r="CA1451" s="95">
        <v>7998</v>
      </c>
      <c r="CB1451" s="95">
        <v>8219</v>
      </c>
      <c r="CC1451" s="95">
        <v>8488</v>
      </c>
      <c r="CD1451" s="95">
        <v>8916</v>
      </c>
      <c r="CE1451" s="72">
        <v>650.75523149000003</v>
      </c>
      <c r="CF1451" s="72">
        <v>676.59346364999999</v>
      </c>
      <c r="CG1451" s="72">
        <v>712.40329333</v>
      </c>
      <c r="CH1451" s="72">
        <v>716.50152150999998</v>
      </c>
      <c r="CI1451" s="72">
        <v>731.52548966999996</v>
      </c>
      <c r="CJ1451" s="96">
        <v>0.8516719854</v>
      </c>
      <c r="CK1451" s="96">
        <v>0.8915989178</v>
      </c>
      <c r="CL1451" s="96">
        <v>0.86380847159999996</v>
      </c>
      <c r="CM1451" s="96">
        <v>0.85551807160000004</v>
      </c>
      <c r="CN1451" s="96">
        <v>0.93505969330000005</v>
      </c>
      <c r="CO1451" s="96">
        <v>0.94589559079999996</v>
      </c>
      <c r="CP1451" s="96">
        <v>0.9298398645</v>
      </c>
      <c r="CQ1451" s="96">
        <v>0.99584056389999998</v>
      </c>
      <c r="CR1451" s="96">
        <v>0.93372349489999995</v>
      </c>
      <c r="CS1451" s="95">
        <v>7064</v>
      </c>
      <c r="CT1451" s="95">
        <v>7458</v>
      </c>
      <c r="CU1451" s="95">
        <v>7556</v>
      </c>
      <c r="CV1451" s="95">
        <v>7727</v>
      </c>
      <c r="CW1451" s="95">
        <v>8078</v>
      </c>
      <c r="CX1451" s="96">
        <v>0.92233091599999995</v>
      </c>
      <c r="CY1451" s="96">
        <v>0.94593572500000001</v>
      </c>
      <c r="CZ1451" s="96">
        <v>0.95374270500000002</v>
      </c>
      <c r="DA1451" s="96">
        <v>0.95669372699999999</v>
      </c>
      <c r="DB1451" s="96">
        <v>0.94879625300000003</v>
      </c>
      <c r="DC1451">
        <v>2013</v>
      </c>
      <c r="DD1451" s="6">
        <v>8037.2</v>
      </c>
      <c r="DE1451" s="96">
        <v>1.3009604E-3</v>
      </c>
      <c r="DF1451" s="72">
        <v>716.16</v>
      </c>
      <c r="DG1451" s="96">
        <v>1</v>
      </c>
      <c r="DH1451" s="72">
        <v>716.16</v>
      </c>
      <c r="DI1451" s="72">
        <v>805.43834298000002</v>
      </c>
      <c r="DJ1451" s="96">
        <v>1</v>
      </c>
      <c r="DK1451" s="72">
        <v>716.16</v>
      </c>
      <c r="DL1451" s="96">
        <v>1</v>
      </c>
      <c r="DM1451" s="72">
        <v>716.16</v>
      </c>
      <c r="DN1451" s="96">
        <v>1</v>
      </c>
      <c r="DO1451" s="96">
        <v>4.1370000000000001E-3</v>
      </c>
      <c r="DP1451" s="72">
        <v>2.96</v>
      </c>
      <c r="DQ1451" s="72">
        <v>713.2</v>
      </c>
      <c r="DR1451" t="s">
        <v>43</v>
      </c>
      <c r="DT1451" t="s">
        <v>137</v>
      </c>
    </row>
    <row r="1452" spans="1:124" x14ac:dyDescent="0.3">
      <c r="A1452" t="s">
        <v>45</v>
      </c>
      <c r="B1452">
        <v>25440</v>
      </c>
      <c r="C1452" s="95">
        <v>7521</v>
      </c>
      <c r="D1452" s="95">
        <v>29189669</v>
      </c>
      <c r="E1452" s="95">
        <v>7178</v>
      </c>
      <c r="F1452" s="95">
        <v>24521350</v>
      </c>
      <c r="G1452" s="95">
        <v>1726</v>
      </c>
      <c r="H1452" s="95">
        <v>6155950</v>
      </c>
      <c r="I1452" s="95">
        <v>1590</v>
      </c>
      <c r="J1452" s="95">
        <v>4849286</v>
      </c>
      <c r="K1452" s="95">
        <v>7630</v>
      </c>
      <c r="L1452" s="95">
        <v>29028149</v>
      </c>
      <c r="M1452" s="95">
        <v>7236</v>
      </c>
      <c r="N1452" s="95">
        <v>26202848</v>
      </c>
      <c r="O1452" s="95">
        <v>1688</v>
      </c>
      <c r="P1452" s="95">
        <v>5464601</v>
      </c>
      <c r="Q1452" s="95">
        <v>1547</v>
      </c>
      <c r="R1452" s="95">
        <v>4803384</v>
      </c>
      <c r="S1452" s="95">
        <v>7869</v>
      </c>
      <c r="T1452" s="95">
        <v>31978843</v>
      </c>
      <c r="U1452" s="95">
        <v>7420</v>
      </c>
      <c r="V1452" s="95">
        <v>30254372</v>
      </c>
      <c r="W1452" s="95">
        <v>1775</v>
      </c>
      <c r="X1452" s="95">
        <v>6844617</v>
      </c>
      <c r="Y1452" s="95">
        <v>1611</v>
      </c>
      <c r="Z1452" s="95">
        <v>6108667</v>
      </c>
      <c r="AA1452" s="95">
        <v>8014</v>
      </c>
      <c r="AB1452" s="95">
        <v>30487921</v>
      </c>
      <c r="AC1452" s="95">
        <v>7477</v>
      </c>
      <c r="AD1452" s="95">
        <v>34486868</v>
      </c>
      <c r="AE1452" s="95">
        <v>1758</v>
      </c>
      <c r="AF1452" s="95">
        <v>6018573</v>
      </c>
      <c r="AG1452" s="95">
        <v>1593</v>
      </c>
      <c r="AH1452" s="95">
        <v>7502530</v>
      </c>
      <c r="AI1452" s="95">
        <v>8345</v>
      </c>
      <c r="AJ1452" s="95">
        <v>31747483</v>
      </c>
      <c r="AK1452" s="95">
        <v>7736</v>
      </c>
      <c r="AL1452" s="95">
        <v>38332720.210000001</v>
      </c>
      <c r="AM1452" s="95">
        <v>1768</v>
      </c>
      <c r="AN1452" s="95">
        <v>5634255</v>
      </c>
      <c r="AO1452" s="95">
        <v>1613</v>
      </c>
      <c r="AP1452" s="95">
        <v>7773939</v>
      </c>
      <c r="AQ1452" s="72">
        <v>318.52999999999997</v>
      </c>
      <c r="AR1452" s="72">
        <v>279.14999999999998</v>
      </c>
      <c r="AS1452" s="72">
        <v>597.67999999999995</v>
      </c>
      <c r="AT1452" s="95">
        <v>35345619</v>
      </c>
      <c r="AU1452" s="95">
        <v>29370636</v>
      </c>
      <c r="AV1452" s="95">
        <v>9247</v>
      </c>
      <c r="AW1452" s="95">
        <v>8768</v>
      </c>
      <c r="AX1452" s="72">
        <v>308.48</v>
      </c>
      <c r="AY1452" s="72">
        <v>294.19</v>
      </c>
      <c r="AZ1452" s="72">
        <v>602.66999999999996</v>
      </c>
      <c r="BA1452" s="95">
        <v>34492750</v>
      </c>
      <c r="BB1452" s="95">
        <v>31006232</v>
      </c>
      <c r="BC1452" s="95">
        <v>9318</v>
      </c>
      <c r="BD1452" s="95">
        <v>8783</v>
      </c>
      <c r="BE1452" s="72">
        <v>335.47</v>
      </c>
      <c r="BF1452" s="72">
        <v>335.54</v>
      </c>
      <c r="BG1452" s="72">
        <v>671.01</v>
      </c>
      <c r="BH1452" s="95">
        <v>38823460</v>
      </c>
      <c r="BI1452" s="95">
        <v>36363039</v>
      </c>
      <c r="BJ1452" s="95">
        <v>9644</v>
      </c>
      <c r="BK1452" s="95">
        <v>9031</v>
      </c>
      <c r="BL1452" s="72">
        <v>311.32</v>
      </c>
      <c r="BM1452" s="72">
        <v>385.79</v>
      </c>
      <c r="BN1452" s="72">
        <v>697.11</v>
      </c>
      <c r="BO1452" s="95">
        <v>36506494</v>
      </c>
      <c r="BP1452" s="95">
        <v>41989398</v>
      </c>
      <c r="BQ1452" s="95">
        <v>9772</v>
      </c>
      <c r="BR1452" s="95">
        <v>9070</v>
      </c>
      <c r="BS1452" s="72">
        <v>308.02999999999997</v>
      </c>
      <c r="BT1452" s="72">
        <v>410.98</v>
      </c>
      <c r="BU1452" s="72">
        <v>719.01</v>
      </c>
      <c r="BV1452" s="95">
        <v>37381738</v>
      </c>
      <c r="BW1452" s="95">
        <v>46106659.210000001</v>
      </c>
      <c r="BX1452" s="95">
        <v>10113</v>
      </c>
      <c r="BY1452" s="95">
        <v>9349</v>
      </c>
      <c r="BZ1452" s="95">
        <v>9019</v>
      </c>
      <c r="CA1452" s="95">
        <v>9060</v>
      </c>
      <c r="CB1452" s="95">
        <v>9349</v>
      </c>
      <c r="CC1452" s="95">
        <v>9439</v>
      </c>
      <c r="CD1452" s="95">
        <v>9739</v>
      </c>
      <c r="CE1452" s="72">
        <v>650.75523149000003</v>
      </c>
      <c r="CF1452" s="72">
        <v>676.59346364999999</v>
      </c>
      <c r="CG1452" s="72">
        <v>712.40329333</v>
      </c>
      <c r="CH1452" s="72">
        <v>716.50152150999998</v>
      </c>
      <c r="CI1452" s="72">
        <v>731.52548966999996</v>
      </c>
      <c r="CJ1452" s="96">
        <v>0.91844056119999995</v>
      </c>
      <c r="CK1452" s="96">
        <v>0.89074168220000005</v>
      </c>
      <c r="CL1452" s="96">
        <v>0.94189626339999999</v>
      </c>
      <c r="CM1452" s="96">
        <v>0.97293582649999999</v>
      </c>
      <c r="CN1452" s="96">
        <v>0.982891246</v>
      </c>
      <c r="CO1452" s="96">
        <v>0.92073217419999998</v>
      </c>
      <c r="CP1452" s="96">
        <v>1.0224266538</v>
      </c>
      <c r="CQ1452" s="96">
        <v>0.99584056389999998</v>
      </c>
      <c r="CR1452" s="96">
        <v>1.0266969882999999</v>
      </c>
      <c r="CS1452" s="95">
        <v>8544</v>
      </c>
      <c r="CT1452" s="95">
        <v>8759</v>
      </c>
      <c r="CU1452" s="95">
        <v>8991</v>
      </c>
      <c r="CV1452" s="95">
        <v>9090</v>
      </c>
      <c r="CW1452" s="95">
        <v>9382</v>
      </c>
      <c r="CX1452" s="96">
        <v>0.88982821300000003</v>
      </c>
      <c r="CY1452" s="96">
        <v>0.90947931599999998</v>
      </c>
      <c r="CZ1452" s="96">
        <v>0.92235314800000001</v>
      </c>
      <c r="DA1452" s="96">
        <v>0.93393769900000001</v>
      </c>
      <c r="DB1452" s="96">
        <v>0.94503347800000004</v>
      </c>
      <c r="DC1452">
        <v>2013</v>
      </c>
      <c r="DD1452" s="6">
        <v>9000.2000000000007</v>
      </c>
      <c r="DE1452" s="96">
        <v>2.4489091E-3</v>
      </c>
      <c r="DF1452" s="72">
        <v>786.56</v>
      </c>
      <c r="DG1452" s="96">
        <v>1</v>
      </c>
      <c r="DH1452" s="72">
        <v>786.56</v>
      </c>
      <c r="DI1452" s="72">
        <v>813.15989981999996</v>
      </c>
      <c r="DJ1452" s="96">
        <v>1</v>
      </c>
      <c r="DK1452" s="72">
        <v>786.56</v>
      </c>
      <c r="DL1452" s="96">
        <v>1</v>
      </c>
      <c r="DM1452" s="72">
        <v>786.56</v>
      </c>
      <c r="DN1452" s="96">
        <v>1</v>
      </c>
      <c r="DO1452" s="96">
        <v>7.0749999999999997E-3</v>
      </c>
      <c r="DP1452" s="72">
        <v>5.56</v>
      </c>
      <c r="DQ1452" s="72">
        <v>781</v>
      </c>
      <c r="DR1452" t="s">
        <v>45</v>
      </c>
      <c r="DT1452" t="s">
        <v>137</v>
      </c>
    </row>
    <row r="1453" spans="1:124" x14ac:dyDescent="0.3">
      <c r="A1453" t="s">
        <v>47</v>
      </c>
      <c r="B1453">
        <v>25450</v>
      </c>
      <c r="C1453" s="95">
        <v>3544</v>
      </c>
      <c r="D1453" s="95">
        <v>15177752</v>
      </c>
      <c r="E1453" s="95">
        <v>3468</v>
      </c>
      <c r="F1453" s="95">
        <v>12482376</v>
      </c>
      <c r="G1453" s="95">
        <v>1210</v>
      </c>
      <c r="H1453" s="95">
        <v>4035054</v>
      </c>
      <c r="I1453" s="95">
        <v>1145</v>
      </c>
      <c r="J1453" s="95">
        <v>3856011</v>
      </c>
      <c r="K1453" s="95">
        <v>3583</v>
      </c>
      <c r="L1453" s="95">
        <v>15065189</v>
      </c>
      <c r="M1453" s="95">
        <v>3501</v>
      </c>
      <c r="N1453" s="95">
        <v>13544525</v>
      </c>
      <c r="O1453" s="95">
        <v>1230</v>
      </c>
      <c r="P1453" s="95">
        <v>4827135</v>
      </c>
      <c r="Q1453" s="95">
        <v>1158</v>
      </c>
      <c r="R1453" s="95">
        <v>4323143</v>
      </c>
      <c r="S1453" s="95">
        <v>3616</v>
      </c>
      <c r="T1453" s="95">
        <v>15397290</v>
      </c>
      <c r="U1453" s="95">
        <v>3531</v>
      </c>
      <c r="V1453" s="95">
        <v>14889788</v>
      </c>
      <c r="W1453" s="95">
        <v>1241</v>
      </c>
      <c r="X1453" s="95">
        <v>4551071</v>
      </c>
      <c r="Y1453" s="95">
        <v>1160</v>
      </c>
      <c r="Z1453" s="95">
        <v>4516661</v>
      </c>
      <c r="AA1453" s="95">
        <v>3503</v>
      </c>
      <c r="AB1453" s="95">
        <v>16317699</v>
      </c>
      <c r="AC1453" s="95">
        <v>3397</v>
      </c>
      <c r="AD1453" s="95">
        <v>16595250</v>
      </c>
      <c r="AE1453" s="95">
        <v>1201</v>
      </c>
      <c r="AF1453" s="95">
        <v>4590404</v>
      </c>
      <c r="AG1453" s="95">
        <v>1120</v>
      </c>
      <c r="AH1453" s="95">
        <v>4978712</v>
      </c>
      <c r="AI1453" s="95">
        <v>3429</v>
      </c>
      <c r="AJ1453" s="95">
        <v>14783727</v>
      </c>
      <c r="AK1453" s="95">
        <v>3317</v>
      </c>
      <c r="AL1453" s="95">
        <v>17017805</v>
      </c>
      <c r="AM1453" s="95">
        <v>1184</v>
      </c>
      <c r="AN1453" s="95">
        <v>4854839</v>
      </c>
      <c r="AO1453" s="95">
        <v>1109</v>
      </c>
      <c r="AP1453" s="95">
        <v>5513560</v>
      </c>
      <c r="AQ1453" s="72">
        <v>336.78</v>
      </c>
      <c r="AR1453" s="72">
        <v>295.14999999999998</v>
      </c>
      <c r="AS1453" s="72">
        <v>631.92999999999995</v>
      </c>
      <c r="AT1453" s="95">
        <v>19212806</v>
      </c>
      <c r="AU1453" s="95">
        <v>16338387</v>
      </c>
      <c r="AV1453" s="95">
        <v>4754</v>
      </c>
      <c r="AW1453" s="95">
        <v>4613</v>
      </c>
      <c r="AX1453" s="72">
        <v>344.42</v>
      </c>
      <c r="AY1453" s="72">
        <v>319.58999999999997</v>
      </c>
      <c r="AZ1453" s="72">
        <v>664.01</v>
      </c>
      <c r="BA1453" s="95">
        <v>19892324</v>
      </c>
      <c r="BB1453" s="95">
        <v>17867668</v>
      </c>
      <c r="BC1453" s="95">
        <v>4813</v>
      </c>
      <c r="BD1453" s="95">
        <v>4659</v>
      </c>
      <c r="BE1453" s="72">
        <v>342.26</v>
      </c>
      <c r="BF1453" s="72">
        <v>344.75</v>
      </c>
      <c r="BG1453" s="72">
        <v>687.01</v>
      </c>
      <c r="BH1453" s="95">
        <v>19948361</v>
      </c>
      <c r="BI1453" s="95">
        <v>19406449</v>
      </c>
      <c r="BJ1453" s="95">
        <v>4857</v>
      </c>
      <c r="BK1453" s="95">
        <v>4691</v>
      </c>
      <c r="BL1453" s="72">
        <v>370.4</v>
      </c>
      <c r="BM1453" s="72">
        <v>398.01</v>
      </c>
      <c r="BN1453" s="72">
        <v>768.41</v>
      </c>
      <c r="BO1453" s="95">
        <v>20908103</v>
      </c>
      <c r="BP1453" s="95">
        <v>21573962</v>
      </c>
      <c r="BQ1453" s="95">
        <v>4704</v>
      </c>
      <c r="BR1453" s="95">
        <v>4517</v>
      </c>
      <c r="BS1453" s="72">
        <v>354.77</v>
      </c>
      <c r="BT1453" s="72">
        <v>424.22</v>
      </c>
      <c r="BU1453" s="72">
        <v>778.99</v>
      </c>
      <c r="BV1453" s="95">
        <v>19638566</v>
      </c>
      <c r="BW1453" s="95">
        <v>22531365</v>
      </c>
      <c r="BX1453" s="95">
        <v>4613</v>
      </c>
      <c r="BY1453" s="95">
        <v>4426</v>
      </c>
      <c r="BZ1453" s="95">
        <v>4687</v>
      </c>
      <c r="CA1453" s="95">
        <v>4738</v>
      </c>
      <c r="CB1453" s="95">
        <v>4777</v>
      </c>
      <c r="CC1453" s="95">
        <v>4615</v>
      </c>
      <c r="CD1453" s="95">
        <v>4522</v>
      </c>
      <c r="CE1453" s="72">
        <v>650.75523149000003</v>
      </c>
      <c r="CF1453" s="72">
        <v>676.59346364999999</v>
      </c>
      <c r="CG1453" s="72">
        <v>712.40329333</v>
      </c>
      <c r="CH1453" s="72">
        <v>716.50152150999998</v>
      </c>
      <c r="CI1453" s="72">
        <v>731.52548966999996</v>
      </c>
      <c r="CJ1453" s="96">
        <v>0.97107171699999995</v>
      </c>
      <c r="CK1453" s="96">
        <v>0.98140173630000005</v>
      </c>
      <c r="CL1453" s="96">
        <v>0.96435545209999995</v>
      </c>
      <c r="CM1453" s="96">
        <v>1.0724471295</v>
      </c>
      <c r="CN1453" s="96">
        <v>1.0648842877</v>
      </c>
      <c r="CO1453" s="96">
        <v>0.94832259490000004</v>
      </c>
      <c r="CP1453" s="96">
        <v>1.0659158285000001</v>
      </c>
      <c r="CQ1453" s="96">
        <v>0.99584056389999998</v>
      </c>
      <c r="CR1453" s="96">
        <v>1.0703678028000001</v>
      </c>
      <c r="CS1453" s="95">
        <v>4596</v>
      </c>
      <c r="CT1453" s="95">
        <v>4685</v>
      </c>
      <c r="CU1453" s="95">
        <v>4677</v>
      </c>
      <c r="CV1453" s="95">
        <v>4525</v>
      </c>
      <c r="CW1453" s="95">
        <v>4439</v>
      </c>
      <c r="CX1453" s="96">
        <v>0.94406001799999995</v>
      </c>
      <c r="CY1453" s="96">
        <v>0.93042186999999998</v>
      </c>
      <c r="CZ1453" s="96">
        <v>0.93662175299999995</v>
      </c>
      <c r="DA1453" s="96">
        <v>0.95640936099999996</v>
      </c>
      <c r="DB1453" s="96">
        <v>0.97571343099999996</v>
      </c>
      <c r="DC1453">
        <v>2013</v>
      </c>
      <c r="DD1453" s="6">
        <v>4581.2</v>
      </c>
      <c r="DE1453" s="96">
        <v>9.3565209999999996E-4</v>
      </c>
      <c r="DF1453" s="72">
        <v>821.26</v>
      </c>
      <c r="DG1453" s="96">
        <v>1</v>
      </c>
      <c r="DH1453" s="72">
        <v>821.26</v>
      </c>
      <c r="DI1453" s="72">
        <v>805.43834298000002</v>
      </c>
      <c r="DJ1453" s="96">
        <v>1</v>
      </c>
      <c r="DK1453" s="72">
        <v>821.26</v>
      </c>
      <c r="DL1453" s="96">
        <v>1</v>
      </c>
      <c r="DM1453" s="72">
        <v>821.26</v>
      </c>
      <c r="DN1453" s="96">
        <v>1</v>
      </c>
      <c r="DO1453" s="96">
        <v>2.3159999999999999E-3</v>
      </c>
      <c r="DP1453" s="72">
        <v>1.9</v>
      </c>
      <c r="DQ1453" s="72">
        <v>819.36</v>
      </c>
      <c r="DR1453" t="s">
        <v>47</v>
      </c>
      <c r="DT1453" t="s">
        <v>137</v>
      </c>
    </row>
    <row r="1454" spans="1:124" x14ac:dyDescent="0.3">
      <c r="A1454" t="s">
        <v>48</v>
      </c>
      <c r="B1454">
        <v>25460</v>
      </c>
      <c r="C1454" s="95">
        <v>3637</v>
      </c>
      <c r="D1454" s="95">
        <v>15284318</v>
      </c>
      <c r="E1454" s="95">
        <v>3421</v>
      </c>
      <c r="F1454" s="95">
        <v>10951540</v>
      </c>
      <c r="G1454" s="95">
        <v>1231</v>
      </c>
      <c r="H1454" s="95">
        <v>4204852</v>
      </c>
      <c r="I1454" s="95">
        <v>1126</v>
      </c>
      <c r="J1454" s="95">
        <v>3440767</v>
      </c>
      <c r="K1454" s="95">
        <v>3671</v>
      </c>
      <c r="L1454" s="95">
        <v>16567792</v>
      </c>
      <c r="M1454" s="95">
        <v>3430</v>
      </c>
      <c r="N1454" s="95">
        <v>11857611</v>
      </c>
      <c r="O1454" s="95">
        <v>1262</v>
      </c>
      <c r="P1454" s="95">
        <v>4352048</v>
      </c>
      <c r="Q1454" s="95">
        <v>1149</v>
      </c>
      <c r="R1454" s="95">
        <v>3873307</v>
      </c>
      <c r="S1454" s="95">
        <v>3891</v>
      </c>
      <c r="T1454" s="95">
        <v>19016285</v>
      </c>
      <c r="U1454" s="95">
        <v>3611</v>
      </c>
      <c r="V1454" s="95">
        <v>15113445</v>
      </c>
      <c r="W1454" s="95">
        <v>1259</v>
      </c>
      <c r="X1454" s="95">
        <v>4327767</v>
      </c>
      <c r="Y1454" s="95">
        <v>1147</v>
      </c>
      <c r="Z1454" s="95">
        <v>3851985</v>
      </c>
      <c r="AA1454" s="95">
        <v>4048</v>
      </c>
      <c r="AB1454" s="95">
        <v>19091657</v>
      </c>
      <c r="AC1454" s="95">
        <v>3768</v>
      </c>
      <c r="AD1454" s="95">
        <v>17353160</v>
      </c>
      <c r="AE1454" s="95">
        <v>1331</v>
      </c>
      <c r="AF1454" s="95">
        <v>5292117</v>
      </c>
      <c r="AG1454" s="95">
        <v>1224</v>
      </c>
      <c r="AH1454" s="95">
        <v>4625966</v>
      </c>
      <c r="AI1454" s="95">
        <v>4229</v>
      </c>
      <c r="AJ1454" s="95">
        <v>19607439</v>
      </c>
      <c r="AK1454" s="95">
        <v>3957</v>
      </c>
      <c r="AL1454" s="95">
        <v>18596587.129999999</v>
      </c>
      <c r="AM1454" s="95">
        <v>1459</v>
      </c>
      <c r="AN1454" s="95">
        <v>5828017</v>
      </c>
      <c r="AO1454" s="95">
        <v>1335</v>
      </c>
      <c r="AP1454" s="95">
        <v>5160350</v>
      </c>
      <c r="AQ1454" s="72">
        <v>333.63</v>
      </c>
      <c r="AR1454" s="72">
        <v>263.77</v>
      </c>
      <c r="AS1454" s="72">
        <v>597.4</v>
      </c>
      <c r="AT1454" s="95">
        <v>19489170</v>
      </c>
      <c r="AU1454" s="95">
        <v>14392307</v>
      </c>
      <c r="AV1454" s="95">
        <v>4868</v>
      </c>
      <c r="AW1454" s="95">
        <v>4547</v>
      </c>
      <c r="AX1454" s="72">
        <v>353.4</v>
      </c>
      <c r="AY1454" s="72">
        <v>286.29000000000002</v>
      </c>
      <c r="AZ1454" s="72">
        <v>639.69000000000005</v>
      </c>
      <c r="BA1454" s="95">
        <v>20919840</v>
      </c>
      <c r="BB1454" s="95">
        <v>15730918</v>
      </c>
      <c r="BC1454" s="95">
        <v>4933</v>
      </c>
      <c r="BD1454" s="95">
        <v>4579</v>
      </c>
      <c r="BE1454" s="72">
        <v>377.74</v>
      </c>
      <c r="BF1454" s="72">
        <v>332.17</v>
      </c>
      <c r="BG1454" s="72">
        <v>709.91</v>
      </c>
      <c r="BH1454" s="95">
        <v>23344052</v>
      </c>
      <c r="BI1454" s="95">
        <v>18965430</v>
      </c>
      <c r="BJ1454" s="95">
        <v>5150</v>
      </c>
      <c r="BK1454" s="95">
        <v>4758</v>
      </c>
      <c r="BL1454" s="72">
        <v>377.76</v>
      </c>
      <c r="BM1454" s="72">
        <v>366.91</v>
      </c>
      <c r="BN1454" s="72">
        <v>744.67</v>
      </c>
      <c r="BO1454" s="95">
        <v>24383774</v>
      </c>
      <c r="BP1454" s="95">
        <v>21979126</v>
      </c>
      <c r="BQ1454" s="95">
        <v>5379</v>
      </c>
      <c r="BR1454" s="95">
        <v>4992</v>
      </c>
      <c r="BS1454" s="72">
        <v>372.65</v>
      </c>
      <c r="BT1454" s="72">
        <v>374.1</v>
      </c>
      <c r="BU1454" s="72">
        <v>746.75</v>
      </c>
      <c r="BV1454" s="95">
        <v>25435456</v>
      </c>
      <c r="BW1454" s="95">
        <v>23756937.129999999</v>
      </c>
      <c r="BX1454" s="95">
        <v>5688</v>
      </c>
      <c r="BY1454" s="95">
        <v>5292</v>
      </c>
      <c r="BZ1454" s="95">
        <v>4715</v>
      </c>
      <c r="CA1454" s="95">
        <v>4762</v>
      </c>
      <c r="CB1454" s="95">
        <v>4961</v>
      </c>
      <c r="CC1454" s="95">
        <v>5195</v>
      </c>
      <c r="CD1454" s="95">
        <v>5494</v>
      </c>
      <c r="CE1454" s="72">
        <v>650.75523149000003</v>
      </c>
      <c r="CF1454" s="72">
        <v>676.59346364999999</v>
      </c>
      <c r="CG1454" s="72">
        <v>712.40329333</v>
      </c>
      <c r="CH1454" s="72">
        <v>716.50152150999998</v>
      </c>
      <c r="CI1454" s="72">
        <v>731.52548966999996</v>
      </c>
      <c r="CJ1454" s="96">
        <v>0.91801029190000005</v>
      </c>
      <c r="CK1454" s="96">
        <v>0.94545696099999998</v>
      </c>
      <c r="CL1454" s="96">
        <v>0.99650016590000001</v>
      </c>
      <c r="CM1454" s="96">
        <v>1.039313913</v>
      </c>
      <c r="CN1454" s="96">
        <v>1.0208120025</v>
      </c>
      <c r="CO1454" s="96">
        <v>0.96467354770000002</v>
      </c>
      <c r="CP1454" s="96">
        <v>1.0200535395999999</v>
      </c>
      <c r="CQ1454" s="96">
        <v>0.99584056389999998</v>
      </c>
      <c r="CR1454" s="96">
        <v>1.0243139623999999</v>
      </c>
      <c r="CS1454" s="95">
        <v>4235</v>
      </c>
      <c r="CT1454" s="95">
        <v>4319</v>
      </c>
      <c r="CU1454" s="95">
        <v>4426</v>
      </c>
      <c r="CV1454" s="95">
        <v>4532</v>
      </c>
      <c r="CW1454" s="95">
        <v>4719</v>
      </c>
      <c r="CX1454" s="96">
        <v>0.929967549</v>
      </c>
      <c r="CY1454" s="96">
        <v>0.95631252499999997</v>
      </c>
      <c r="CZ1454" s="96">
        <v>0.96509313900000004</v>
      </c>
      <c r="DA1454" s="96">
        <v>0.97438844199999997</v>
      </c>
      <c r="DB1454" s="96">
        <v>0.99374880700000001</v>
      </c>
      <c r="DC1454">
        <v>2013</v>
      </c>
      <c r="DD1454" s="6">
        <v>4833.6000000000004</v>
      </c>
      <c r="DE1454" s="96">
        <v>2.4941096000000002E-3</v>
      </c>
      <c r="DF1454" s="72">
        <v>784.7</v>
      </c>
      <c r="DG1454" s="96">
        <v>1</v>
      </c>
      <c r="DH1454" s="72">
        <v>784.7</v>
      </c>
      <c r="DI1454" s="72">
        <v>801.81845709000004</v>
      </c>
      <c r="DJ1454" s="96">
        <v>1</v>
      </c>
      <c r="DK1454" s="72">
        <v>784.7</v>
      </c>
      <c r="DL1454" s="96">
        <v>1</v>
      </c>
      <c r="DM1454" s="72">
        <v>784.7</v>
      </c>
      <c r="DN1454" s="96">
        <v>1</v>
      </c>
      <c r="DO1454" s="96">
        <v>7.5110000000000003E-3</v>
      </c>
      <c r="DP1454" s="72">
        <v>5.89</v>
      </c>
      <c r="DQ1454" s="72">
        <v>778.81</v>
      </c>
      <c r="DR1454" t="s">
        <v>48</v>
      </c>
      <c r="DT1454" t="s">
        <v>137</v>
      </c>
    </row>
    <row r="1455" spans="1:124" x14ac:dyDescent="0.3">
      <c r="A1455" t="s">
        <v>50</v>
      </c>
      <c r="B1455">
        <v>25470</v>
      </c>
      <c r="C1455" s="95">
        <v>4769</v>
      </c>
      <c r="D1455" s="95">
        <v>20630446</v>
      </c>
      <c r="E1455" s="95">
        <v>4657</v>
      </c>
      <c r="F1455" s="95">
        <v>15779216</v>
      </c>
      <c r="G1455" s="95">
        <v>1558</v>
      </c>
      <c r="H1455" s="95">
        <v>4712820</v>
      </c>
      <c r="I1455" s="95">
        <v>1454</v>
      </c>
      <c r="J1455" s="95">
        <v>4975959</v>
      </c>
      <c r="K1455" s="95">
        <v>4637</v>
      </c>
      <c r="L1455" s="95">
        <v>22003602</v>
      </c>
      <c r="M1455" s="95">
        <v>4515</v>
      </c>
      <c r="N1455" s="95">
        <v>16127344</v>
      </c>
      <c r="O1455" s="95">
        <v>1463</v>
      </c>
      <c r="P1455" s="95">
        <v>4233875</v>
      </c>
      <c r="Q1455" s="95">
        <v>1361</v>
      </c>
      <c r="R1455" s="95">
        <v>4902422</v>
      </c>
      <c r="S1455" s="95">
        <v>4767</v>
      </c>
      <c r="T1455" s="95">
        <v>25090784</v>
      </c>
      <c r="U1455" s="95">
        <v>4638</v>
      </c>
      <c r="V1455" s="95">
        <v>18385619</v>
      </c>
      <c r="W1455" s="95">
        <v>1498</v>
      </c>
      <c r="X1455" s="95">
        <v>4233399</v>
      </c>
      <c r="Y1455" s="95">
        <v>1396</v>
      </c>
      <c r="Z1455" s="95">
        <v>5660945</v>
      </c>
      <c r="AA1455" s="95">
        <v>4806</v>
      </c>
      <c r="AB1455" s="95">
        <v>23274275</v>
      </c>
      <c r="AC1455" s="95">
        <v>4660</v>
      </c>
      <c r="AD1455" s="95">
        <v>19198797</v>
      </c>
      <c r="AE1455" s="95">
        <v>1494</v>
      </c>
      <c r="AF1455" s="95">
        <v>4883048</v>
      </c>
      <c r="AG1455" s="95">
        <v>1393</v>
      </c>
      <c r="AH1455" s="95">
        <v>5926447</v>
      </c>
      <c r="AI1455" s="95">
        <v>4944</v>
      </c>
      <c r="AJ1455" s="95">
        <v>24283963.690000001</v>
      </c>
      <c r="AK1455" s="95">
        <v>4791</v>
      </c>
      <c r="AL1455" s="95">
        <v>20705067.609999999</v>
      </c>
      <c r="AM1455" s="95">
        <v>1540</v>
      </c>
      <c r="AN1455" s="95">
        <v>6427226</v>
      </c>
      <c r="AO1455" s="95">
        <v>1441</v>
      </c>
      <c r="AP1455" s="95">
        <v>6437078</v>
      </c>
      <c r="AQ1455" s="72">
        <v>333.8</v>
      </c>
      <c r="AR1455" s="72">
        <v>283.02999999999997</v>
      </c>
      <c r="AS1455" s="72">
        <v>616.83000000000004</v>
      </c>
      <c r="AT1455" s="95">
        <v>25343266</v>
      </c>
      <c r="AU1455" s="95">
        <v>20755175</v>
      </c>
      <c r="AV1455" s="95">
        <v>6327</v>
      </c>
      <c r="AW1455" s="95">
        <v>6111</v>
      </c>
      <c r="AX1455" s="72">
        <v>358.44</v>
      </c>
      <c r="AY1455" s="72">
        <v>298.24</v>
      </c>
      <c r="AZ1455" s="72">
        <v>656.68</v>
      </c>
      <c r="BA1455" s="95">
        <v>26237477</v>
      </c>
      <c r="BB1455" s="95">
        <v>21029766</v>
      </c>
      <c r="BC1455" s="95">
        <v>6100</v>
      </c>
      <c r="BD1455" s="95">
        <v>5876</v>
      </c>
      <c r="BE1455" s="72">
        <v>390.05</v>
      </c>
      <c r="BF1455" s="72">
        <v>332.1</v>
      </c>
      <c r="BG1455" s="72">
        <v>722.15</v>
      </c>
      <c r="BH1455" s="95">
        <v>29324183</v>
      </c>
      <c r="BI1455" s="95">
        <v>24046564</v>
      </c>
      <c r="BJ1455" s="95">
        <v>6265</v>
      </c>
      <c r="BK1455" s="95">
        <v>6034</v>
      </c>
      <c r="BL1455" s="72">
        <v>372.45</v>
      </c>
      <c r="BM1455" s="72">
        <v>345.91</v>
      </c>
      <c r="BN1455" s="72">
        <v>718.36</v>
      </c>
      <c r="BO1455" s="95">
        <v>28157323</v>
      </c>
      <c r="BP1455" s="95">
        <v>25125244</v>
      </c>
      <c r="BQ1455" s="95">
        <v>6300</v>
      </c>
      <c r="BR1455" s="95">
        <v>6053</v>
      </c>
      <c r="BS1455" s="72">
        <v>394.7</v>
      </c>
      <c r="BT1455" s="72">
        <v>362.94</v>
      </c>
      <c r="BU1455" s="72">
        <v>757.64</v>
      </c>
      <c r="BV1455" s="95">
        <v>30711189.690000001</v>
      </c>
      <c r="BW1455" s="95">
        <v>27142145.609999999</v>
      </c>
      <c r="BX1455" s="95">
        <v>6484</v>
      </c>
      <c r="BY1455" s="95">
        <v>6232</v>
      </c>
      <c r="BZ1455" s="95">
        <v>6224</v>
      </c>
      <c r="CA1455" s="95">
        <v>5992</v>
      </c>
      <c r="CB1455" s="95">
        <v>6154</v>
      </c>
      <c r="CC1455" s="95">
        <v>6183</v>
      </c>
      <c r="CD1455" s="95">
        <v>6361</v>
      </c>
      <c r="CE1455" s="72">
        <v>650.75523149000003</v>
      </c>
      <c r="CF1455" s="72">
        <v>676.59346364999999</v>
      </c>
      <c r="CG1455" s="72">
        <v>712.40329333</v>
      </c>
      <c r="CH1455" s="72">
        <v>716.50152150999998</v>
      </c>
      <c r="CI1455" s="72">
        <v>731.52548966999996</v>
      </c>
      <c r="CJ1455" s="96">
        <v>0.9478679082</v>
      </c>
      <c r="CK1455" s="96">
        <v>0.97056805199999996</v>
      </c>
      <c r="CL1455" s="96">
        <v>1.0136814453</v>
      </c>
      <c r="CM1455" s="96">
        <v>1.0025938235</v>
      </c>
      <c r="CN1455" s="96">
        <v>1.0356987017999999</v>
      </c>
      <c r="CO1455" s="96">
        <v>0.9239033753</v>
      </c>
      <c r="CP1455" s="96">
        <v>1.0759588206999999</v>
      </c>
      <c r="CQ1455" s="96">
        <v>0.99584056389999998</v>
      </c>
      <c r="CR1455" s="96">
        <v>1.0804527412</v>
      </c>
      <c r="CS1455" s="95">
        <v>6477</v>
      </c>
      <c r="CT1455" s="95">
        <v>6267</v>
      </c>
      <c r="CU1455" s="95">
        <v>6384</v>
      </c>
      <c r="CV1455" s="95">
        <v>6508</v>
      </c>
      <c r="CW1455" s="95">
        <v>6717</v>
      </c>
      <c r="CX1455" s="96">
        <v>0.88607491500000002</v>
      </c>
      <c r="CY1455" s="96">
        <v>0.91659653699999999</v>
      </c>
      <c r="CZ1455" s="96">
        <v>0.93413728600000001</v>
      </c>
      <c r="DA1455" s="96">
        <v>0.94621733500000005</v>
      </c>
      <c r="DB1455" s="96">
        <v>0.93585132199999999</v>
      </c>
      <c r="DC1455">
        <v>2013</v>
      </c>
      <c r="DD1455" s="6">
        <v>6061.2</v>
      </c>
      <c r="DE1455" s="96">
        <v>1.4225838000000001E-3</v>
      </c>
      <c r="DF1455" s="72">
        <v>828.6</v>
      </c>
      <c r="DG1455" s="96">
        <v>1</v>
      </c>
      <c r="DH1455" s="72">
        <v>828.6</v>
      </c>
      <c r="DI1455" s="72">
        <v>805.43834298000002</v>
      </c>
      <c r="DJ1455" s="96">
        <v>1</v>
      </c>
      <c r="DK1455" s="72">
        <v>828.6</v>
      </c>
      <c r="DL1455" s="96">
        <v>1</v>
      </c>
      <c r="DM1455" s="72">
        <v>828.6</v>
      </c>
      <c r="DN1455" s="96">
        <v>1</v>
      </c>
      <c r="DO1455" s="96">
        <v>4.5059999999999996E-3</v>
      </c>
      <c r="DP1455" s="72">
        <v>3.73</v>
      </c>
      <c r="DQ1455" s="72">
        <v>824.87</v>
      </c>
      <c r="DR1455" t="s">
        <v>50</v>
      </c>
      <c r="DT1455" t="s">
        <v>137</v>
      </c>
    </row>
    <row r="1456" spans="1:124" x14ac:dyDescent="0.3">
      <c r="A1456" t="s">
        <v>51</v>
      </c>
      <c r="B1456">
        <v>25480</v>
      </c>
      <c r="C1456" s="95">
        <v>1870</v>
      </c>
      <c r="D1456" s="95">
        <v>10129036</v>
      </c>
      <c r="E1456" s="95">
        <v>1831</v>
      </c>
      <c r="F1456" s="95">
        <v>7677529</v>
      </c>
      <c r="G1456" s="95">
        <v>520</v>
      </c>
      <c r="H1456" s="95">
        <v>1684086</v>
      </c>
      <c r="I1456" s="95">
        <v>491</v>
      </c>
      <c r="J1456" s="95">
        <v>1586902</v>
      </c>
      <c r="K1456" s="95">
        <v>1880</v>
      </c>
      <c r="L1456" s="95">
        <v>9568863</v>
      </c>
      <c r="M1456" s="95">
        <v>1837</v>
      </c>
      <c r="N1456" s="95">
        <v>8094572</v>
      </c>
      <c r="O1456" s="95">
        <v>551</v>
      </c>
      <c r="P1456" s="95">
        <v>1837099</v>
      </c>
      <c r="Q1456" s="95">
        <v>515</v>
      </c>
      <c r="R1456" s="95">
        <v>2093337</v>
      </c>
      <c r="S1456" s="95">
        <v>1907</v>
      </c>
      <c r="T1456" s="95">
        <v>9732445</v>
      </c>
      <c r="U1456" s="95">
        <v>1863</v>
      </c>
      <c r="V1456" s="95">
        <v>8637761</v>
      </c>
      <c r="W1456" s="95">
        <v>573</v>
      </c>
      <c r="X1456" s="95">
        <v>2289709</v>
      </c>
      <c r="Y1456" s="95">
        <v>542</v>
      </c>
      <c r="Z1456" s="95">
        <v>2262799</v>
      </c>
      <c r="AA1456" s="95">
        <v>1921</v>
      </c>
      <c r="AB1456" s="95">
        <v>9805060</v>
      </c>
      <c r="AC1456" s="95">
        <v>1866</v>
      </c>
      <c r="AD1456" s="95">
        <v>9519918</v>
      </c>
      <c r="AE1456" s="95">
        <v>573</v>
      </c>
      <c r="AF1456" s="95">
        <v>2200460</v>
      </c>
      <c r="AG1456" s="95">
        <v>538</v>
      </c>
      <c r="AH1456" s="95">
        <v>2346021</v>
      </c>
      <c r="AI1456" s="95">
        <v>1939</v>
      </c>
      <c r="AJ1456" s="95">
        <v>9558552</v>
      </c>
      <c r="AK1456" s="95">
        <v>1880</v>
      </c>
      <c r="AL1456" s="95">
        <v>10130018</v>
      </c>
      <c r="AM1456" s="95">
        <v>580</v>
      </c>
      <c r="AN1456" s="95">
        <v>2374543</v>
      </c>
      <c r="AO1456" s="95">
        <v>541</v>
      </c>
      <c r="AP1456" s="95">
        <v>2643998</v>
      </c>
      <c r="AQ1456" s="72">
        <v>411.89</v>
      </c>
      <c r="AR1456" s="72">
        <v>332.49</v>
      </c>
      <c r="AS1456" s="72">
        <v>744.38</v>
      </c>
      <c r="AT1456" s="95">
        <v>11813122</v>
      </c>
      <c r="AU1456" s="95">
        <v>9264431</v>
      </c>
      <c r="AV1456" s="95">
        <v>2390</v>
      </c>
      <c r="AW1456" s="95">
        <v>2322</v>
      </c>
      <c r="AX1456" s="72">
        <v>390.99</v>
      </c>
      <c r="AY1456" s="72">
        <v>360.97</v>
      </c>
      <c r="AZ1456" s="72">
        <v>751.96</v>
      </c>
      <c r="BA1456" s="95">
        <v>11405962</v>
      </c>
      <c r="BB1456" s="95">
        <v>10187909</v>
      </c>
      <c r="BC1456" s="95">
        <v>2431</v>
      </c>
      <c r="BD1456" s="95">
        <v>2352</v>
      </c>
      <c r="BE1456" s="72">
        <v>403.97</v>
      </c>
      <c r="BF1456" s="72">
        <v>377.7</v>
      </c>
      <c r="BG1456" s="72">
        <v>781.67</v>
      </c>
      <c r="BH1456" s="95">
        <v>12022154</v>
      </c>
      <c r="BI1456" s="95">
        <v>10900560</v>
      </c>
      <c r="BJ1456" s="95">
        <v>2480</v>
      </c>
      <c r="BK1456" s="95">
        <v>2405</v>
      </c>
      <c r="BL1456" s="72">
        <v>401.15</v>
      </c>
      <c r="BM1456" s="72">
        <v>411.33</v>
      </c>
      <c r="BN1456" s="72">
        <v>812.48</v>
      </c>
      <c r="BO1456" s="95">
        <v>12005520</v>
      </c>
      <c r="BP1456" s="95">
        <v>11865939</v>
      </c>
      <c r="BQ1456" s="95">
        <v>2494</v>
      </c>
      <c r="BR1456" s="95">
        <v>2404</v>
      </c>
      <c r="BS1456" s="72">
        <v>394.77</v>
      </c>
      <c r="BT1456" s="72">
        <v>439.69</v>
      </c>
      <c r="BU1456" s="72">
        <v>834.46</v>
      </c>
      <c r="BV1456" s="95">
        <v>11933095</v>
      </c>
      <c r="BW1456" s="95">
        <v>12774016</v>
      </c>
      <c r="BX1456" s="95">
        <v>2519</v>
      </c>
      <c r="BY1456" s="95">
        <v>2421</v>
      </c>
      <c r="BZ1456" s="95">
        <v>2358</v>
      </c>
      <c r="CA1456" s="95">
        <v>2393</v>
      </c>
      <c r="CB1456" s="95">
        <v>2444</v>
      </c>
      <c r="CC1456" s="95">
        <v>2451</v>
      </c>
      <c r="CD1456" s="95">
        <v>2471</v>
      </c>
      <c r="CE1456" s="72">
        <v>650.75523149000003</v>
      </c>
      <c r="CF1456" s="72">
        <v>676.59346364999999</v>
      </c>
      <c r="CG1456" s="72">
        <v>712.40329333</v>
      </c>
      <c r="CH1456" s="72">
        <v>716.50152150999998</v>
      </c>
      <c r="CI1456" s="72">
        <v>731.52548966999996</v>
      </c>
      <c r="CJ1456" s="96">
        <v>1.1438709425</v>
      </c>
      <c r="CK1456" s="96">
        <v>1.1113911683</v>
      </c>
      <c r="CL1456" s="96">
        <v>1.0972296273</v>
      </c>
      <c r="CM1456" s="96">
        <v>1.1339543261</v>
      </c>
      <c r="CN1456" s="96">
        <v>1.1407121307000001</v>
      </c>
      <c r="CO1456" s="96">
        <v>0.97583612900000005</v>
      </c>
      <c r="CP1456" s="96">
        <v>1.1532998271999999</v>
      </c>
      <c r="CQ1456" s="96">
        <v>0.99584056389999998</v>
      </c>
      <c r="CR1456" s="96">
        <v>1.1581167751999999</v>
      </c>
      <c r="CS1456" s="95">
        <v>2159</v>
      </c>
      <c r="CT1456" s="95">
        <v>2246</v>
      </c>
      <c r="CU1456" s="95">
        <v>2279</v>
      </c>
      <c r="CV1456" s="95">
        <v>2258</v>
      </c>
      <c r="CW1456" s="95">
        <v>2290</v>
      </c>
      <c r="CX1456" s="96">
        <v>0.930862564</v>
      </c>
      <c r="CY1456" s="96">
        <v>0.93217017899999999</v>
      </c>
      <c r="CZ1456" s="96">
        <v>0.98385809499999999</v>
      </c>
      <c r="DA1456" s="96">
        <v>0.99836596300000002</v>
      </c>
      <c r="DB1456" s="96">
        <v>1.0308654850000001</v>
      </c>
      <c r="DC1456">
        <v>2013</v>
      </c>
      <c r="DD1456" s="6">
        <v>2380.8000000000002</v>
      </c>
      <c r="DE1456" s="96">
        <v>1.2602574E-3</v>
      </c>
      <c r="DF1456" s="72">
        <v>888.3</v>
      </c>
      <c r="DG1456" s="96">
        <v>1</v>
      </c>
      <c r="DH1456" s="72">
        <v>888.3</v>
      </c>
      <c r="DI1456" s="72">
        <v>805.43834298000002</v>
      </c>
      <c r="DJ1456" s="96">
        <v>1</v>
      </c>
      <c r="DK1456" s="72">
        <v>888.3</v>
      </c>
      <c r="DL1456" s="96">
        <v>1</v>
      </c>
      <c r="DM1456" s="72">
        <v>888.3</v>
      </c>
      <c r="DN1456" s="96">
        <v>1</v>
      </c>
      <c r="DO1456" s="96">
        <v>4.9160000000000002E-3</v>
      </c>
      <c r="DP1456" s="72">
        <v>4.37</v>
      </c>
      <c r="DQ1456" s="72">
        <v>883.93</v>
      </c>
      <c r="DR1456" t="s">
        <v>51</v>
      </c>
      <c r="DT1456" t="s">
        <v>137</v>
      </c>
    </row>
    <row r="1457" spans="1:124" x14ac:dyDescent="0.3">
      <c r="A1457" t="s">
        <v>981</v>
      </c>
      <c r="B1457">
        <v>25490</v>
      </c>
      <c r="C1457" s="95">
        <v>2803</v>
      </c>
      <c r="D1457" s="95">
        <v>13903094</v>
      </c>
      <c r="E1457" s="95">
        <v>2732</v>
      </c>
      <c r="F1457" s="95">
        <v>9473131</v>
      </c>
      <c r="G1457" s="95">
        <v>835</v>
      </c>
      <c r="H1457" s="95">
        <v>3113101</v>
      </c>
      <c r="I1457" s="95">
        <v>795</v>
      </c>
      <c r="J1457" s="95">
        <v>3129392</v>
      </c>
      <c r="K1457" s="95">
        <v>2754</v>
      </c>
      <c r="L1457" s="95">
        <v>11347175</v>
      </c>
      <c r="M1457" s="95">
        <v>2673</v>
      </c>
      <c r="N1457" s="95">
        <v>9858914</v>
      </c>
      <c r="O1457" s="95">
        <v>832</v>
      </c>
      <c r="P1457" s="95">
        <v>3515529</v>
      </c>
      <c r="Q1457" s="95">
        <v>788</v>
      </c>
      <c r="R1457" s="95">
        <v>3144586</v>
      </c>
      <c r="S1457" s="95">
        <v>2817</v>
      </c>
      <c r="T1457" s="95">
        <v>13213195</v>
      </c>
      <c r="U1457" s="95">
        <v>2711</v>
      </c>
      <c r="V1457" s="95">
        <v>10617439</v>
      </c>
      <c r="W1457" s="95">
        <v>834</v>
      </c>
      <c r="X1457" s="95">
        <v>3369874</v>
      </c>
      <c r="Y1457" s="95">
        <v>787</v>
      </c>
      <c r="Z1457" s="95">
        <v>3193867</v>
      </c>
      <c r="AA1457" s="95">
        <v>2871</v>
      </c>
      <c r="AB1457" s="95">
        <v>11557776</v>
      </c>
      <c r="AC1457" s="95">
        <v>2753</v>
      </c>
      <c r="AD1457" s="95">
        <v>12209402</v>
      </c>
      <c r="AE1457" s="95">
        <v>865</v>
      </c>
      <c r="AF1457" s="95">
        <v>3683170</v>
      </c>
      <c r="AG1457" s="95">
        <v>822</v>
      </c>
      <c r="AH1457" s="95">
        <v>4499507</v>
      </c>
      <c r="AI1457" s="95">
        <v>2899</v>
      </c>
      <c r="AJ1457" s="95">
        <v>11983731</v>
      </c>
      <c r="AK1457" s="95">
        <v>2784</v>
      </c>
      <c r="AL1457" s="95">
        <v>13639208</v>
      </c>
      <c r="AM1457" s="95">
        <v>955</v>
      </c>
      <c r="AN1457" s="95">
        <v>3632951</v>
      </c>
      <c r="AO1457" s="95">
        <v>900</v>
      </c>
      <c r="AP1457" s="95">
        <v>4797411</v>
      </c>
      <c r="AQ1457" s="72">
        <v>389.78</v>
      </c>
      <c r="AR1457" s="72">
        <v>297.76</v>
      </c>
      <c r="AS1457" s="72">
        <v>687.54</v>
      </c>
      <c r="AT1457" s="95">
        <v>17016195</v>
      </c>
      <c r="AU1457" s="95">
        <v>12602523</v>
      </c>
      <c r="AV1457" s="95">
        <v>3638</v>
      </c>
      <c r="AW1457" s="95">
        <v>3527</v>
      </c>
      <c r="AX1457" s="72">
        <v>345.39</v>
      </c>
      <c r="AY1457" s="72">
        <v>313.10000000000002</v>
      </c>
      <c r="AZ1457" s="72">
        <v>658.49</v>
      </c>
      <c r="BA1457" s="95">
        <v>14862704</v>
      </c>
      <c r="BB1457" s="95">
        <v>13003500</v>
      </c>
      <c r="BC1457" s="95">
        <v>3586</v>
      </c>
      <c r="BD1457" s="95">
        <v>3461</v>
      </c>
      <c r="BE1457" s="72">
        <v>378.51</v>
      </c>
      <c r="BF1457" s="72">
        <v>329.03</v>
      </c>
      <c r="BG1457" s="72">
        <v>707.54</v>
      </c>
      <c r="BH1457" s="95">
        <v>16583069</v>
      </c>
      <c r="BI1457" s="95">
        <v>13811306</v>
      </c>
      <c r="BJ1457" s="95">
        <v>3651</v>
      </c>
      <c r="BK1457" s="95">
        <v>3498</v>
      </c>
      <c r="BL1457" s="72">
        <v>339.96</v>
      </c>
      <c r="BM1457" s="72">
        <v>389.49</v>
      </c>
      <c r="BN1457" s="72">
        <v>729.45</v>
      </c>
      <c r="BO1457" s="95">
        <v>15240946</v>
      </c>
      <c r="BP1457" s="95">
        <v>16708909</v>
      </c>
      <c r="BQ1457" s="95">
        <v>3736</v>
      </c>
      <c r="BR1457" s="95">
        <v>3575</v>
      </c>
      <c r="BS1457" s="72">
        <v>337.67</v>
      </c>
      <c r="BT1457" s="72">
        <v>417.04</v>
      </c>
      <c r="BU1457" s="72">
        <v>754.71</v>
      </c>
      <c r="BV1457" s="95">
        <v>15616682</v>
      </c>
      <c r="BW1457" s="95">
        <v>18436619</v>
      </c>
      <c r="BX1457" s="95">
        <v>3854</v>
      </c>
      <c r="BY1457" s="95">
        <v>3684</v>
      </c>
      <c r="BZ1457" s="95">
        <v>3585</v>
      </c>
      <c r="CA1457" s="95">
        <v>3526</v>
      </c>
      <c r="CB1457" s="95">
        <v>3577</v>
      </c>
      <c r="CC1457" s="95">
        <v>3660</v>
      </c>
      <c r="CD1457" s="95">
        <v>3771</v>
      </c>
      <c r="CE1457" s="72">
        <v>650.75523149000003</v>
      </c>
      <c r="CF1457" s="72">
        <v>676.59346364999999</v>
      </c>
      <c r="CG1457" s="72">
        <v>712.40329333</v>
      </c>
      <c r="CH1457" s="72">
        <v>716.50152150999998</v>
      </c>
      <c r="CI1457" s="72">
        <v>731.52548966999996</v>
      </c>
      <c r="CJ1457" s="96">
        <v>1.0565262740000001</v>
      </c>
      <c r="CK1457" s="96">
        <v>0.97324321820000004</v>
      </c>
      <c r="CL1457" s="96">
        <v>0.99317339859999998</v>
      </c>
      <c r="CM1457" s="96">
        <v>1.0180718088</v>
      </c>
      <c r="CN1457" s="96">
        <v>1.0316933732</v>
      </c>
      <c r="CO1457" s="96">
        <v>0.97277360540000002</v>
      </c>
      <c r="CP1457" s="96">
        <v>1.0429370296</v>
      </c>
      <c r="CQ1457" s="96">
        <v>0.99584056389999998</v>
      </c>
      <c r="CR1457" s="96">
        <v>1.0472930291</v>
      </c>
      <c r="CS1457" s="95">
        <v>4574</v>
      </c>
      <c r="CT1457" s="95">
        <v>4553</v>
      </c>
      <c r="CU1457" s="95">
        <v>4438</v>
      </c>
      <c r="CV1457" s="95">
        <v>4547</v>
      </c>
      <c r="CW1457" s="95">
        <v>4730</v>
      </c>
      <c r="CX1457" s="96">
        <v>0.97878020899999996</v>
      </c>
      <c r="CY1457" s="96">
        <v>0.97195052100000001</v>
      </c>
      <c r="CZ1457" s="96">
        <v>0.94919391799999997</v>
      </c>
      <c r="DA1457" s="96">
        <v>0.97801829600000001</v>
      </c>
      <c r="DB1457" s="96">
        <v>0.98483964000000002</v>
      </c>
      <c r="DC1457">
        <v>2013</v>
      </c>
      <c r="DD1457" s="6">
        <v>3549</v>
      </c>
      <c r="DE1457" s="96">
        <v>1.3043786999999999E-3</v>
      </c>
      <c r="DF1457" s="72">
        <v>803.26</v>
      </c>
      <c r="DG1457" s="96">
        <v>1</v>
      </c>
      <c r="DH1457" s="72">
        <v>803.26</v>
      </c>
      <c r="DI1457" s="72">
        <v>805.43834298000002</v>
      </c>
      <c r="DJ1457" s="96">
        <v>1</v>
      </c>
      <c r="DK1457" s="72">
        <v>803.26</v>
      </c>
      <c r="DL1457" s="96">
        <v>1</v>
      </c>
      <c r="DM1457" s="72">
        <v>803.26</v>
      </c>
      <c r="DN1457" s="96">
        <v>1</v>
      </c>
      <c r="DO1457" s="96">
        <v>4.1859999999999996E-3</v>
      </c>
      <c r="DP1457" s="72">
        <v>3.36</v>
      </c>
      <c r="DQ1457" s="72">
        <v>799.9</v>
      </c>
      <c r="DR1457" t="s">
        <v>981</v>
      </c>
      <c r="DT1457" t="s">
        <v>137</v>
      </c>
    </row>
    <row r="1458" spans="1:124" x14ac:dyDescent="0.3">
      <c r="A1458" t="s">
        <v>139</v>
      </c>
      <c r="B1458">
        <v>25500</v>
      </c>
      <c r="C1458" s="95">
        <v>3796</v>
      </c>
      <c r="D1458" s="95">
        <v>21611522</v>
      </c>
      <c r="E1458" s="95">
        <v>3712</v>
      </c>
      <c r="F1458" s="95">
        <v>13592199</v>
      </c>
      <c r="G1458" s="95">
        <v>1139</v>
      </c>
      <c r="H1458" s="95">
        <v>4399244</v>
      </c>
      <c r="I1458" s="95">
        <v>1075</v>
      </c>
      <c r="J1458" s="95">
        <v>4060151</v>
      </c>
      <c r="K1458" s="95">
        <v>3667</v>
      </c>
      <c r="L1458" s="95">
        <v>21257986</v>
      </c>
      <c r="M1458" s="95">
        <v>3560</v>
      </c>
      <c r="N1458" s="95">
        <v>13804787</v>
      </c>
      <c r="O1458" s="95">
        <v>1134</v>
      </c>
      <c r="P1458" s="95">
        <v>5389818</v>
      </c>
      <c r="Q1458" s="95">
        <v>1059</v>
      </c>
      <c r="R1458" s="95">
        <v>4434441</v>
      </c>
      <c r="S1458" s="95">
        <v>3761</v>
      </c>
      <c r="T1458" s="95">
        <v>22059303</v>
      </c>
      <c r="U1458" s="95">
        <v>3645</v>
      </c>
      <c r="V1458" s="95">
        <v>15360699</v>
      </c>
      <c r="W1458" s="95">
        <v>1126</v>
      </c>
      <c r="X1458" s="95">
        <v>5602523</v>
      </c>
      <c r="Y1458" s="95">
        <v>1050</v>
      </c>
      <c r="Z1458" s="95">
        <v>4617875</v>
      </c>
      <c r="AA1458" s="95">
        <v>3788</v>
      </c>
      <c r="AB1458" s="95">
        <v>18965940</v>
      </c>
      <c r="AC1458" s="95">
        <v>3651</v>
      </c>
      <c r="AD1458" s="95">
        <v>17259512</v>
      </c>
      <c r="AE1458" s="95">
        <v>1119</v>
      </c>
      <c r="AF1458" s="95">
        <v>4871612</v>
      </c>
      <c r="AG1458" s="95">
        <v>1049</v>
      </c>
      <c r="AH1458" s="95">
        <v>5476500</v>
      </c>
      <c r="AI1458" s="95">
        <v>3867</v>
      </c>
      <c r="AJ1458" s="95">
        <v>19162143</v>
      </c>
      <c r="AK1458" s="95">
        <v>3723</v>
      </c>
      <c r="AL1458" s="95">
        <v>19853024</v>
      </c>
      <c r="AM1458" s="95">
        <v>1187</v>
      </c>
      <c r="AN1458" s="95">
        <v>4730117</v>
      </c>
      <c r="AO1458" s="95">
        <v>1118</v>
      </c>
      <c r="AP1458" s="95">
        <v>6063520</v>
      </c>
      <c r="AQ1458" s="72">
        <v>439.22</v>
      </c>
      <c r="AR1458" s="72">
        <v>307.3</v>
      </c>
      <c r="AS1458" s="72">
        <v>746.52</v>
      </c>
      <c r="AT1458" s="95">
        <v>26010766</v>
      </c>
      <c r="AU1458" s="95">
        <v>17652350</v>
      </c>
      <c r="AV1458" s="95">
        <v>4935</v>
      </c>
      <c r="AW1458" s="95">
        <v>4787</v>
      </c>
      <c r="AX1458" s="72">
        <v>462.54</v>
      </c>
      <c r="AY1458" s="72">
        <v>329.06</v>
      </c>
      <c r="AZ1458" s="72">
        <v>791.6</v>
      </c>
      <c r="BA1458" s="95">
        <v>26647804</v>
      </c>
      <c r="BB1458" s="95">
        <v>18239228</v>
      </c>
      <c r="BC1458" s="95">
        <v>4801</v>
      </c>
      <c r="BD1458" s="95">
        <v>4619</v>
      </c>
      <c r="BE1458" s="72">
        <v>471.69</v>
      </c>
      <c r="BF1458" s="72">
        <v>354.61</v>
      </c>
      <c r="BG1458" s="72">
        <v>826.3</v>
      </c>
      <c r="BH1458" s="95">
        <v>27661826</v>
      </c>
      <c r="BI1458" s="95">
        <v>19978574</v>
      </c>
      <c r="BJ1458" s="95">
        <v>4887</v>
      </c>
      <c r="BK1458" s="95">
        <v>4695</v>
      </c>
      <c r="BL1458" s="72">
        <v>404.82</v>
      </c>
      <c r="BM1458" s="72">
        <v>403.12</v>
      </c>
      <c r="BN1458" s="72">
        <v>807.94</v>
      </c>
      <c r="BO1458" s="95">
        <v>23837552</v>
      </c>
      <c r="BP1458" s="95">
        <v>22736012</v>
      </c>
      <c r="BQ1458" s="95">
        <v>4907</v>
      </c>
      <c r="BR1458" s="95">
        <v>4700</v>
      </c>
      <c r="BS1458" s="72">
        <v>393.95</v>
      </c>
      <c r="BT1458" s="72">
        <v>446.13</v>
      </c>
      <c r="BU1458" s="72">
        <v>840.08</v>
      </c>
      <c r="BV1458" s="95">
        <v>23892260</v>
      </c>
      <c r="BW1458" s="95">
        <v>25916544</v>
      </c>
      <c r="BX1458" s="95">
        <v>5054</v>
      </c>
      <c r="BY1458" s="95">
        <v>4841</v>
      </c>
      <c r="BZ1458" s="95">
        <v>4864</v>
      </c>
      <c r="CA1458" s="95">
        <v>4713</v>
      </c>
      <c r="CB1458" s="95">
        <v>4794</v>
      </c>
      <c r="CC1458" s="95">
        <v>4809</v>
      </c>
      <c r="CD1458" s="95">
        <v>4950</v>
      </c>
      <c r="CE1458" s="72">
        <v>650.75523149000003</v>
      </c>
      <c r="CF1458" s="72">
        <v>676.59346364999999</v>
      </c>
      <c r="CG1458" s="72">
        <v>712.40329333</v>
      </c>
      <c r="CH1458" s="72">
        <v>716.50152150999998</v>
      </c>
      <c r="CI1458" s="72">
        <v>731.52548966999996</v>
      </c>
      <c r="CJ1458" s="96">
        <v>1.1471594294</v>
      </c>
      <c r="CK1458" s="96">
        <v>1.1699787872</v>
      </c>
      <c r="CL1458" s="96">
        <v>1.1598767268000001</v>
      </c>
      <c r="CM1458" s="96">
        <v>1.1276179823000001</v>
      </c>
      <c r="CN1458" s="96">
        <v>1.1483947065</v>
      </c>
      <c r="CO1458" s="96">
        <v>0.97588946040000002</v>
      </c>
      <c r="CP1458" s="96">
        <v>1.1790326394999999</v>
      </c>
      <c r="CQ1458" s="96">
        <v>0.99584056389999998</v>
      </c>
      <c r="CR1458" s="96">
        <v>1.1839570649</v>
      </c>
      <c r="CS1458" s="95">
        <v>3713</v>
      </c>
      <c r="CT1458" s="95">
        <v>3554</v>
      </c>
      <c r="CU1458" s="95">
        <v>3542</v>
      </c>
      <c r="CV1458" s="95">
        <v>3579</v>
      </c>
      <c r="CW1458" s="95">
        <v>3729</v>
      </c>
      <c r="CX1458" s="96">
        <v>0.95944739700000004</v>
      </c>
      <c r="CY1458" s="96">
        <v>0.969896596</v>
      </c>
      <c r="CZ1458" s="96">
        <v>0.97037510999999999</v>
      </c>
      <c r="DA1458" s="96">
        <v>0.99067836399999998</v>
      </c>
      <c r="DB1458" s="96">
        <v>0.98901640199999996</v>
      </c>
      <c r="DC1458">
        <v>2013</v>
      </c>
      <c r="DD1458" s="6">
        <v>4728.3999999999996</v>
      </c>
      <c r="DE1458" s="96">
        <v>9.8933700000000007E-4</v>
      </c>
      <c r="DF1458" s="72">
        <v>908.37</v>
      </c>
      <c r="DG1458" s="96">
        <v>1</v>
      </c>
      <c r="DH1458" s="72">
        <v>908.37</v>
      </c>
      <c r="DI1458" s="72">
        <v>805.43834298000002</v>
      </c>
      <c r="DJ1458" s="96">
        <v>1</v>
      </c>
      <c r="DK1458" s="72">
        <v>908.37</v>
      </c>
      <c r="DL1458" s="96">
        <v>1</v>
      </c>
      <c r="DM1458" s="72">
        <v>908.37</v>
      </c>
      <c r="DN1458" s="96">
        <v>1</v>
      </c>
      <c r="DO1458" s="96">
        <v>3.1849999999999999E-3</v>
      </c>
      <c r="DP1458" s="72">
        <v>2.89</v>
      </c>
      <c r="DQ1458" s="72">
        <v>905.48</v>
      </c>
      <c r="DR1458" t="s">
        <v>139</v>
      </c>
      <c r="DT1458" t="s">
        <v>137</v>
      </c>
    </row>
    <row r="1459" spans="1:124" x14ac:dyDescent="0.3">
      <c r="A1459" t="s">
        <v>982</v>
      </c>
      <c r="B1459">
        <v>25510</v>
      </c>
      <c r="C1459" s="95">
        <v>1182</v>
      </c>
      <c r="D1459" s="95">
        <v>5561134</v>
      </c>
      <c r="E1459" s="95">
        <v>1141</v>
      </c>
      <c r="F1459" s="95">
        <v>3760596</v>
      </c>
      <c r="G1459" s="95">
        <v>459</v>
      </c>
      <c r="H1459" s="95">
        <v>1149028</v>
      </c>
      <c r="I1459" s="95">
        <v>433</v>
      </c>
      <c r="J1459" s="95">
        <v>1191282</v>
      </c>
      <c r="K1459" s="95">
        <v>1326</v>
      </c>
      <c r="L1459" s="95">
        <v>7263623</v>
      </c>
      <c r="M1459" s="95">
        <v>1281</v>
      </c>
      <c r="N1459" s="95">
        <v>4109007</v>
      </c>
      <c r="O1459" s="95">
        <v>537</v>
      </c>
      <c r="P1459" s="95">
        <v>1460631</v>
      </c>
      <c r="Q1459" s="95">
        <v>510</v>
      </c>
      <c r="R1459" s="95">
        <v>1562872</v>
      </c>
      <c r="S1459" s="95">
        <v>1381</v>
      </c>
      <c r="T1459" s="95">
        <v>8264199</v>
      </c>
      <c r="U1459" s="95">
        <v>1341</v>
      </c>
      <c r="V1459" s="95">
        <v>5121717</v>
      </c>
      <c r="W1459" s="95">
        <v>578</v>
      </c>
      <c r="X1459" s="95">
        <v>1941456</v>
      </c>
      <c r="Y1459" s="95">
        <v>545</v>
      </c>
      <c r="Z1459" s="95">
        <v>1852142</v>
      </c>
      <c r="AA1459" s="95">
        <v>1451</v>
      </c>
      <c r="AB1459" s="95">
        <v>7636821</v>
      </c>
      <c r="AC1459" s="95">
        <v>1399</v>
      </c>
      <c r="AD1459" s="95">
        <v>5064980</v>
      </c>
      <c r="AE1459" s="95">
        <v>624</v>
      </c>
      <c r="AF1459" s="95">
        <v>1741558</v>
      </c>
      <c r="AG1459" s="95">
        <v>596</v>
      </c>
      <c r="AH1459" s="95">
        <v>2142489</v>
      </c>
      <c r="AI1459" s="95">
        <v>1465</v>
      </c>
      <c r="AJ1459" s="95">
        <v>6837948</v>
      </c>
      <c r="AK1459" s="95">
        <v>1410</v>
      </c>
      <c r="AL1459" s="95">
        <v>5248392</v>
      </c>
      <c r="AM1459" s="95">
        <v>645</v>
      </c>
      <c r="AN1459" s="95">
        <v>1590186</v>
      </c>
      <c r="AO1459" s="95">
        <v>617</v>
      </c>
      <c r="AP1459" s="95">
        <v>2293496</v>
      </c>
      <c r="AQ1459" s="72">
        <v>340.76</v>
      </c>
      <c r="AR1459" s="72">
        <v>262.17</v>
      </c>
      <c r="AS1459" s="72">
        <v>602.92999999999995</v>
      </c>
      <c r="AT1459" s="95">
        <v>6710162</v>
      </c>
      <c r="AU1459" s="95">
        <v>4951878</v>
      </c>
      <c r="AV1459" s="95">
        <v>1641</v>
      </c>
      <c r="AW1459" s="95">
        <v>1574</v>
      </c>
      <c r="AX1459" s="72">
        <v>390.24</v>
      </c>
      <c r="AY1459" s="72">
        <v>263.91000000000003</v>
      </c>
      <c r="AZ1459" s="72">
        <v>654.15</v>
      </c>
      <c r="BA1459" s="95">
        <v>8724254</v>
      </c>
      <c r="BB1459" s="95">
        <v>5671879</v>
      </c>
      <c r="BC1459" s="95">
        <v>1863</v>
      </c>
      <c r="BD1459" s="95">
        <v>1791</v>
      </c>
      <c r="BE1459" s="72">
        <v>434.14</v>
      </c>
      <c r="BF1459" s="72">
        <v>308.14</v>
      </c>
      <c r="BG1459" s="72">
        <v>742.28</v>
      </c>
      <c r="BH1459" s="95">
        <v>10205655</v>
      </c>
      <c r="BI1459" s="95">
        <v>6973859</v>
      </c>
      <c r="BJ1459" s="95">
        <v>1959</v>
      </c>
      <c r="BK1459" s="95">
        <v>1886</v>
      </c>
      <c r="BL1459" s="72">
        <v>376.64</v>
      </c>
      <c r="BM1459" s="72">
        <v>301.06</v>
      </c>
      <c r="BN1459" s="72">
        <v>677.7</v>
      </c>
      <c r="BO1459" s="95">
        <v>9378379</v>
      </c>
      <c r="BP1459" s="95">
        <v>7207469</v>
      </c>
      <c r="BQ1459" s="95">
        <v>2075</v>
      </c>
      <c r="BR1459" s="95">
        <v>1995</v>
      </c>
      <c r="BS1459" s="72">
        <v>332.86</v>
      </c>
      <c r="BT1459" s="72">
        <v>310.06</v>
      </c>
      <c r="BU1459" s="72">
        <v>642.91999999999996</v>
      </c>
      <c r="BV1459" s="95">
        <v>8428134</v>
      </c>
      <c r="BW1459" s="95">
        <v>7541888</v>
      </c>
      <c r="BX1459" s="95">
        <v>2110</v>
      </c>
      <c r="BY1459" s="95">
        <v>2027</v>
      </c>
      <c r="BZ1459" s="95">
        <v>1609</v>
      </c>
      <c r="CA1459" s="95">
        <v>1828</v>
      </c>
      <c r="CB1459" s="95">
        <v>1924</v>
      </c>
      <c r="CC1459" s="95">
        <v>2037</v>
      </c>
      <c r="CD1459" s="95">
        <v>2069</v>
      </c>
      <c r="CE1459" s="72">
        <v>650.75523149000003</v>
      </c>
      <c r="CF1459" s="72">
        <v>676.59346364999999</v>
      </c>
      <c r="CG1459" s="72">
        <v>712.40329333</v>
      </c>
      <c r="CH1459" s="72">
        <v>716.50152150999998</v>
      </c>
      <c r="CI1459" s="72">
        <v>731.52548966999996</v>
      </c>
      <c r="CJ1459" s="96">
        <v>0.92650811060000005</v>
      </c>
      <c r="CK1459" s="96">
        <v>0.96682873120000001</v>
      </c>
      <c r="CL1459" s="96">
        <v>1.0419379121000001</v>
      </c>
      <c r="CM1459" s="96">
        <v>0.94584586309999996</v>
      </c>
      <c r="CN1459" s="96">
        <v>0.8788757317</v>
      </c>
      <c r="CO1459" s="96">
        <v>1.0025702848</v>
      </c>
      <c r="CP1459" s="96">
        <v>0.94955863360000003</v>
      </c>
      <c r="CQ1459" s="96">
        <v>0.99584056389999998</v>
      </c>
      <c r="CR1459" s="96">
        <v>0.95352462270000005</v>
      </c>
      <c r="CS1459" s="95">
        <v>1569</v>
      </c>
      <c r="CT1459" s="95">
        <v>1853</v>
      </c>
      <c r="CU1459" s="95">
        <v>1929</v>
      </c>
      <c r="CV1459" s="95">
        <v>1963</v>
      </c>
      <c r="CW1459" s="95">
        <v>2031</v>
      </c>
      <c r="CX1459" s="96">
        <v>0.96316576099999995</v>
      </c>
      <c r="CY1459" s="96">
        <v>1.0162296559999999</v>
      </c>
      <c r="CZ1459" s="96">
        <v>1.019298987</v>
      </c>
      <c r="DA1459" s="96">
        <v>1.006173261</v>
      </c>
      <c r="DB1459" s="96">
        <v>1.0011781500000001</v>
      </c>
      <c r="DC1459">
        <v>2013</v>
      </c>
      <c r="DD1459" s="6">
        <v>1854.6</v>
      </c>
      <c r="DE1459" s="96">
        <v>1.1596236E-3</v>
      </c>
      <c r="DF1459" s="72">
        <v>731.45</v>
      </c>
      <c r="DG1459" s="96">
        <v>1</v>
      </c>
      <c r="DH1459" s="72">
        <v>731.45</v>
      </c>
      <c r="DI1459" s="72">
        <v>805.43834298000002</v>
      </c>
      <c r="DJ1459" s="96">
        <v>1</v>
      </c>
      <c r="DK1459" s="72">
        <v>731.45</v>
      </c>
      <c r="DL1459" s="96">
        <v>1</v>
      </c>
      <c r="DM1459" s="72">
        <v>731.45</v>
      </c>
      <c r="DN1459" s="96">
        <v>1</v>
      </c>
      <c r="DO1459" s="96">
        <v>3.761E-3</v>
      </c>
      <c r="DP1459" s="72">
        <v>2.75</v>
      </c>
      <c r="DQ1459" s="72">
        <v>728.7</v>
      </c>
      <c r="DR1459" t="s">
        <v>982</v>
      </c>
      <c r="DT1459" t="s">
        <v>137</v>
      </c>
    </row>
    <row r="1460" spans="1:124" x14ac:dyDescent="0.3">
      <c r="A1460" t="s">
        <v>983</v>
      </c>
      <c r="B1460">
        <v>25520</v>
      </c>
      <c r="C1460" s="95">
        <v>3570</v>
      </c>
      <c r="D1460" s="95">
        <v>11390969</v>
      </c>
      <c r="E1460" s="95">
        <v>3435</v>
      </c>
      <c r="F1460" s="95">
        <v>10351848</v>
      </c>
      <c r="G1460" s="95">
        <v>1033</v>
      </c>
      <c r="H1460" s="95">
        <v>2135070</v>
      </c>
      <c r="I1460" s="95">
        <v>970</v>
      </c>
      <c r="J1460" s="95">
        <v>2402694</v>
      </c>
      <c r="K1460" s="95">
        <v>3595</v>
      </c>
      <c r="L1460" s="95">
        <v>12308591</v>
      </c>
      <c r="M1460" s="95">
        <v>3436</v>
      </c>
      <c r="N1460" s="95">
        <v>11034099</v>
      </c>
      <c r="O1460" s="95">
        <v>1039</v>
      </c>
      <c r="P1460" s="95">
        <v>2416116</v>
      </c>
      <c r="Q1460" s="95">
        <v>968</v>
      </c>
      <c r="R1460" s="95">
        <v>2961358</v>
      </c>
      <c r="S1460" s="95">
        <v>3784</v>
      </c>
      <c r="T1460" s="95">
        <v>14007457</v>
      </c>
      <c r="U1460" s="95">
        <v>3618</v>
      </c>
      <c r="V1460" s="95">
        <v>11627791</v>
      </c>
      <c r="W1460" s="95">
        <v>1096</v>
      </c>
      <c r="X1460" s="95">
        <v>3445067</v>
      </c>
      <c r="Y1460" s="95">
        <v>1026</v>
      </c>
      <c r="Z1460" s="95">
        <v>3249760</v>
      </c>
      <c r="AA1460" s="95">
        <v>3879</v>
      </c>
      <c r="AB1460" s="95">
        <v>13005713</v>
      </c>
      <c r="AC1460" s="95">
        <v>3693</v>
      </c>
      <c r="AD1460" s="95">
        <v>12747419</v>
      </c>
      <c r="AE1460" s="95">
        <v>1155</v>
      </c>
      <c r="AF1460" s="95">
        <v>2766778</v>
      </c>
      <c r="AG1460" s="95">
        <v>1091</v>
      </c>
      <c r="AH1460" s="95">
        <v>3315008</v>
      </c>
      <c r="AI1460" s="95">
        <v>4012</v>
      </c>
      <c r="AJ1460" s="95">
        <v>12662572</v>
      </c>
      <c r="AK1460" s="95">
        <v>3809</v>
      </c>
      <c r="AL1460" s="95">
        <v>15106173</v>
      </c>
      <c r="AM1460" s="95">
        <v>1258</v>
      </c>
      <c r="AN1460" s="95">
        <v>2739561</v>
      </c>
      <c r="AO1460" s="95">
        <v>1193</v>
      </c>
      <c r="AP1460" s="95">
        <v>3668226</v>
      </c>
      <c r="AQ1460" s="72">
        <v>244.88</v>
      </c>
      <c r="AR1460" s="72">
        <v>241.29</v>
      </c>
      <c r="AS1460" s="72">
        <v>486.17</v>
      </c>
      <c r="AT1460" s="95">
        <v>13526039</v>
      </c>
      <c r="AU1460" s="95">
        <v>12754542</v>
      </c>
      <c r="AV1460" s="95">
        <v>4603</v>
      </c>
      <c r="AW1460" s="95">
        <v>4405</v>
      </c>
      <c r="AX1460" s="72">
        <v>264.79000000000002</v>
      </c>
      <c r="AY1460" s="72">
        <v>264.82</v>
      </c>
      <c r="AZ1460" s="72">
        <v>529.61</v>
      </c>
      <c r="BA1460" s="95">
        <v>14724707</v>
      </c>
      <c r="BB1460" s="95">
        <v>13995457</v>
      </c>
      <c r="BC1460" s="95">
        <v>4634</v>
      </c>
      <c r="BD1460" s="95">
        <v>4404</v>
      </c>
      <c r="BE1460" s="72">
        <v>298.02999999999997</v>
      </c>
      <c r="BF1460" s="72">
        <v>266.97000000000003</v>
      </c>
      <c r="BG1460" s="72">
        <v>565</v>
      </c>
      <c r="BH1460" s="95">
        <v>17452524</v>
      </c>
      <c r="BI1460" s="95">
        <v>14877551</v>
      </c>
      <c r="BJ1460" s="95">
        <v>4880</v>
      </c>
      <c r="BK1460" s="95">
        <v>4644</v>
      </c>
      <c r="BL1460" s="72">
        <v>261.10000000000002</v>
      </c>
      <c r="BM1460" s="72">
        <v>279.79000000000002</v>
      </c>
      <c r="BN1460" s="72">
        <v>540.89</v>
      </c>
      <c r="BO1460" s="95">
        <v>15772491</v>
      </c>
      <c r="BP1460" s="95">
        <v>16062427</v>
      </c>
      <c r="BQ1460" s="95">
        <v>5034</v>
      </c>
      <c r="BR1460" s="95">
        <v>4784</v>
      </c>
      <c r="BS1460" s="72">
        <v>243.55</v>
      </c>
      <c r="BT1460" s="72">
        <v>312.77999999999997</v>
      </c>
      <c r="BU1460" s="72">
        <v>556.33000000000004</v>
      </c>
      <c r="BV1460" s="95">
        <v>15402133</v>
      </c>
      <c r="BW1460" s="95">
        <v>18774399</v>
      </c>
      <c r="BX1460" s="95">
        <v>5270</v>
      </c>
      <c r="BY1460" s="95">
        <v>5002</v>
      </c>
      <c r="BZ1460" s="95">
        <v>4509</v>
      </c>
      <c r="CA1460" s="95">
        <v>4523</v>
      </c>
      <c r="CB1460" s="95">
        <v>4766</v>
      </c>
      <c r="CC1460" s="95">
        <v>4915</v>
      </c>
      <c r="CD1460" s="95">
        <v>5139</v>
      </c>
      <c r="CE1460" s="72">
        <v>650.75523149000003</v>
      </c>
      <c r="CF1460" s="72">
        <v>676.59346364999999</v>
      </c>
      <c r="CG1460" s="72">
        <v>712.40329333</v>
      </c>
      <c r="CH1460" s="72">
        <v>716.50152150999998</v>
      </c>
      <c r="CI1460" s="72">
        <v>731.52548966999996</v>
      </c>
      <c r="CJ1460" s="96">
        <v>0.74708581119999995</v>
      </c>
      <c r="CK1460" s="96">
        <v>0.78275955720000001</v>
      </c>
      <c r="CL1460" s="96">
        <v>0.79309010120000001</v>
      </c>
      <c r="CM1460" s="96">
        <v>0.754904189</v>
      </c>
      <c r="CN1460" s="96">
        <v>0.7605066506</v>
      </c>
      <c r="CO1460" s="96">
        <v>0.87950173229999995</v>
      </c>
      <c r="CP1460" s="96">
        <v>0.87284565069999998</v>
      </c>
      <c r="CQ1460" s="96">
        <v>0.99584056389999998</v>
      </c>
      <c r="CR1460" s="96">
        <v>0.87649123529999995</v>
      </c>
      <c r="CS1460" s="95">
        <v>3994</v>
      </c>
      <c r="CT1460" s="95">
        <v>4032</v>
      </c>
      <c r="CU1460" s="95">
        <v>4239</v>
      </c>
      <c r="CV1460" s="95">
        <v>4328</v>
      </c>
      <c r="CW1460" s="95">
        <v>4567</v>
      </c>
      <c r="CX1460" s="96">
        <v>0.85964377800000003</v>
      </c>
      <c r="CY1460" s="96">
        <v>0.88323554599999998</v>
      </c>
      <c r="CZ1460" s="96">
        <v>0.88164429899999996</v>
      </c>
      <c r="DA1460" s="96">
        <v>0.89321803</v>
      </c>
      <c r="DB1460" s="96">
        <v>0.87858460000000005</v>
      </c>
      <c r="DC1460">
        <v>2013</v>
      </c>
      <c r="DD1460" s="6">
        <v>4647.8</v>
      </c>
      <c r="DE1460" s="96">
        <v>1.3445803000000001E-3</v>
      </c>
      <c r="DF1460" s="72">
        <v>672.23</v>
      </c>
      <c r="DG1460" s="96">
        <v>1</v>
      </c>
      <c r="DH1460" s="72">
        <v>672.23</v>
      </c>
      <c r="DI1460" s="72">
        <v>805.43834298000002</v>
      </c>
      <c r="DJ1460" s="96">
        <v>1</v>
      </c>
      <c r="DK1460" s="72">
        <v>672.23</v>
      </c>
      <c r="DL1460" s="96">
        <v>1</v>
      </c>
      <c r="DM1460" s="72">
        <v>672.23</v>
      </c>
      <c r="DN1460" s="96">
        <v>1</v>
      </c>
      <c r="DO1460" s="96">
        <v>4.078E-3</v>
      </c>
      <c r="DP1460" s="72">
        <v>2.74</v>
      </c>
      <c r="DQ1460" s="72">
        <v>669.49</v>
      </c>
      <c r="DR1460" t="s">
        <v>983</v>
      </c>
      <c r="DT1460" t="s">
        <v>137</v>
      </c>
    </row>
    <row r="1461" spans="1:124" x14ac:dyDescent="0.3">
      <c r="A1461" t="s">
        <v>984</v>
      </c>
      <c r="B1461">
        <v>25530</v>
      </c>
      <c r="C1461" s="95">
        <v>3700</v>
      </c>
      <c r="D1461" s="95">
        <v>18194236</v>
      </c>
      <c r="E1461" s="95">
        <v>3552</v>
      </c>
      <c r="F1461" s="95">
        <v>12160893</v>
      </c>
      <c r="G1461" s="95">
        <v>1450</v>
      </c>
      <c r="H1461" s="95">
        <v>4703607</v>
      </c>
      <c r="I1461" s="95">
        <v>1359</v>
      </c>
      <c r="J1461" s="95">
        <v>4060339</v>
      </c>
      <c r="K1461" s="95">
        <v>3686</v>
      </c>
      <c r="L1461" s="95">
        <v>19959535</v>
      </c>
      <c r="M1461" s="95">
        <v>3533</v>
      </c>
      <c r="N1461" s="95">
        <v>12568854</v>
      </c>
      <c r="O1461" s="95">
        <v>1487</v>
      </c>
      <c r="P1461" s="95">
        <v>4896819</v>
      </c>
      <c r="Q1461" s="95">
        <v>1380</v>
      </c>
      <c r="R1461" s="95">
        <v>3950938</v>
      </c>
      <c r="S1461" s="95">
        <v>3627</v>
      </c>
      <c r="T1461" s="95">
        <v>21609801</v>
      </c>
      <c r="U1461" s="95">
        <v>3459</v>
      </c>
      <c r="V1461" s="95">
        <v>12766202</v>
      </c>
      <c r="W1461" s="95">
        <v>1401</v>
      </c>
      <c r="X1461" s="95">
        <v>5240104</v>
      </c>
      <c r="Y1461" s="95">
        <v>1295</v>
      </c>
      <c r="Z1461" s="95">
        <v>4063097</v>
      </c>
      <c r="AA1461" s="95">
        <v>3654</v>
      </c>
      <c r="AB1461" s="95">
        <v>16419772</v>
      </c>
      <c r="AC1461" s="95">
        <v>3460</v>
      </c>
      <c r="AD1461" s="95">
        <v>13833456</v>
      </c>
      <c r="AE1461" s="95">
        <v>1414</v>
      </c>
      <c r="AF1461" s="95">
        <v>6007059</v>
      </c>
      <c r="AG1461" s="95">
        <v>1321</v>
      </c>
      <c r="AH1461" s="95">
        <v>5037003</v>
      </c>
      <c r="AI1461" s="95">
        <v>3778</v>
      </c>
      <c r="AJ1461" s="95">
        <v>16313479</v>
      </c>
      <c r="AK1461" s="95">
        <v>3563</v>
      </c>
      <c r="AL1461" s="95">
        <v>15135626.640000001</v>
      </c>
      <c r="AM1461" s="95">
        <v>1481</v>
      </c>
      <c r="AN1461" s="95">
        <v>5215119</v>
      </c>
      <c r="AO1461" s="95">
        <v>1401</v>
      </c>
      <c r="AP1461" s="95">
        <v>5748168</v>
      </c>
      <c r="AQ1461" s="72">
        <v>370.52</v>
      </c>
      <c r="AR1461" s="72">
        <v>275.25</v>
      </c>
      <c r="AS1461" s="72">
        <v>645.77</v>
      </c>
      <c r="AT1461" s="95">
        <v>22897843</v>
      </c>
      <c r="AU1461" s="95">
        <v>16221232</v>
      </c>
      <c r="AV1461" s="95">
        <v>5150</v>
      </c>
      <c r="AW1461" s="95">
        <v>4911</v>
      </c>
      <c r="AX1461" s="72">
        <v>400.42</v>
      </c>
      <c r="AY1461" s="72">
        <v>280.20999999999998</v>
      </c>
      <c r="AZ1461" s="72">
        <v>680.63</v>
      </c>
      <c r="BA1461" s="95">
        <v>24856354</v>
      </c>
      <c r="BB1461" s="95">
        <v>16519792</v>
      </c>
      <c r="BC1461" s="95">
        <v>5173</v>
      </c>
      <c r="BD1461" s="95">
        <v>4913</v>
      </c>
      <c r="BE1461" s="72">
        <v>445.01</v>
      </c>
      <c r="BF1461" s="72">
        <v>295</v>
      </c>
      <c r="BG1461" s="72">
        <v>740.01</v>
      </c>
      <c r="BH1461" s="95">
        <v>26849905</v>
      </c>
      <c r="BI1461" s="95">
        <v>16829299</v>
      </c>
      <c r="BJ1461" s="95">
        <v>5028</v>
      </c>
      <c r="BK1461" s="95">
        <v>4754</v>
      </c>
      <c r="BL1461" s="72">
        <v>368.77</v>
      </c>
      <c r="BM1461" s="72">
        <v>328.91</v>
      </c>
      <c r="BN1461" s="72">
        <v>697.68</v>
      </c>
      <c r="BO1461" s="95">
        <v>22426831</v>
      </c>
      <c r="BP1461" s="95">
        <v>18870459</v>
      </c>
      <c r="BQ1461" s="95">
        <v>5068</v>
      </c>
      <c r="BR1461" s="95">
        <v>4781</v>
      </c>
      <c r="BS1461" s="72">
        <v>341.14</v>
      </c>
      <c r="BT1461" s="72">
        <v>350.59</v>
      </c>
      <c r="BU1461" s="72">
        <v>691.73</v>
      </c>
      <c r="BV1461" s="95">
        <v>21528598</v>
      </c>
      <c r="BW1461" s="95">
        <v>20883794.640000001</v>
      </c>
      <c r="BX1461" s="95">
        <v>5259</v>
      </c>
      <c r="BY1461" s="95">
        <v>4964</v>
      </c>
      <c r="BZ1461" s="95">
        <v>5036</v>
      </c>
      <c r="CA1461" s="95">
        <v>5047</v>
      </c>
      <c r="CB1461" s="95">
        <v>4896</v>
      </c>
      <c r="CC1461" s="95">
        <v>4932</v>
      </c>
      <c r="CD1461" s="95">
        <v>5115</v>
      </c>
      <c r="CE1461" s="72">
        <v>650.75523149000003</v>
      </c>
      <c r="CF1461" s="72">
        <v>676.59346364999999</v>
      </c>
      <c r="CG1461" s="72">
        <v>712.40329333</v>
      </c>
      <c r="CH1461" s="72">
        <v>716.50152150999998</v>
      </c>
      <c r="CI1461" s="72">
        <v>731.52548966999996</v>
      </c>
      <c r="CJ1461" s="96">
        <v>0.99233931399999997</v>
      </c>
      <c r="CK1461" s="96">
        <v>1.0059659701000001</v>
      </c>
      <c r="CL1461" s="96">
        <v>1.0387515146999999</v>
      </c>
      <c r="CM1461" s="96">
        <v>0.97373135860000004</v>
      </c>
      <c r="CN1461" s="96">
        <v>0.94559931239999995</v>
      </c>
      <c r="CO1461" s="96">
        <v>0.97659832769999999</v>
      </c>
      <c r="CP1461" s="96">
        <v>1.0150309148000001</v>
      </c>
      <c r="CQ1461" s="96">
        <v>0.99584056389999998</v>
      </c>
      <c r="CR1461" s="96">
        <v>1.0192703597999999</v>
      </c>
      <c r="CS1461" s="95">
        <v>4790</v>
      </c>
      <c r="CT1461" s="95">
        <v>4934</v>
      </c>
      <c r="CU1461" s="95">
        <v>4593</v>
      </c>
      <c r="CV1461" s="95">
        <v>4701</v>
      </c>
      <c r="CW1461" s="95">
        <v>4876</v>
      </c>
      <c r="CX1461" s="96">
        <v>0.950468392</v>
      </c>
      <c r="CY1461" s="96">
        <v>0.96196943300000004</v>
      </c>
      <c r="CZ1461" s="96">
        <v>0.97656002600000003</v>
      </c>
      <c r="DA1461" s="96">
        <v>0.99302465799999995</v>
      </c>
      <c r="DB1461" s="96">
        <v>1.0012695949999999</v>
      </c>
      <c r="DC1461">
        <v>2013</v>
      </c>
      <c r="DD1461" s="6">
        <v>4864.6000000000004</v>
      </c>
      <c r="DE1461" s="96">
        <v>1.2626362E-3</v>
      </c>
      <c r="DF1461" s="72">
        <v>781.8</v>
      </c>
      <c r="DG1461" s="96">
        <v>1</v>
      </c>
      <c r="DH1461" s="72">
        <v>781.8</v>
      </c>
      <c r="DI1461" s="72">
        <v>805.43834298000002</v>
      </c>
      <c r="DJ1461" s="96">
        <v>1</v>
      </c>
      <c r="DK1461" s="72">
        <v>781.8</v>
      </c>
      <c r="DL1461" s="96">
        <v>1</v>
      </c>
      <c r="DM1461" s="72">
        <v>781.8</v>
      </c>
      <c r="DN1461" s="96">
        <v>1</v>
      </c>
      <c r="DO1461" s="96">
        <v>4.3189999999999999E-3</v>
      </c>
      <c r="DP1461" s="72">
        <v>3.38</v>
      </c>
      <c r="DQ1461" s="72">
        <v>778.42</v>
      </c>
      <c r="DR1461" t="s">
        <v>984</v>
      </c>
      <c r="DT1461" t="s">
        <v>137</v>
      </c>
    </row>
    <row r="1462" spans="1:124" x14ac:dyDescent="0.3">
      <c r="A1462" t="s">
        <v>985</v>
      </c>
      <c r="B1462">
        <v>25540</v>
      </c>
      <c r="C1462" s="95">
        <v>6538</v>
      </c>
      <c r="D1462" s="95">
        <v>26484794</v>
      </c>
      <c r="E1462" s="95">
        <v>6349</v>
      </c>
      <c r="F1462" s="95">
        <v>23581618</v>
      </c>
      <c r="G1462" s="95">
        <v>2049</v>
      </c>
      <c r="H1462" s="95">
        <v>6011434</v>
      </c>
      <c r="I1462" s="95">
        <v>1889</v>
      </c>
      <c r="J1462" s="95">
        <v>6116728</v>
      </c>
      <c r="K1462" s="95">
        <v>6490</v>
      </c>
      <c r="L1462" s="95">
        <v>30664398</v>
      </c>
      <c r="M1462" s="95">
        <v>6280</v>
      </c>
      <c r="N1462" s="95">
        <v>24567381</v>
      </c>
      <c r="O1462" s="95">
        <v>2078</v>
      </c>
      <c r="P1462" s="95">
        <v>6400304</v>
      </c>
      <c r="Q1462" s="95">
        <v>1910</v>
      </c>
      <c r="R1462" s="95">
        <v>6304999</v>
      </c>
      <c r="S1462" s="95">
        <v>6569</v>
      </c>
      <c r="T1462" s="95">
        <v>30182710</v>
      </c>
      <c r="U1462" s="95">
        <v>6331</v>
      </c>
      <c r="V1462" s="95">
        <v>25968020</v>
      </c>
      <c r="W1462" s="95">
        <v>2061</v>
      </c>
      <c r="X1462" s="95">
        <v>6396019</v>
      </c>
      <c r="Y1462" s="95">
        <v>1893</v>
      </c>
      <c r="Z1462" s="95">
        <v>6779098</v>
      </c>
      <c r="AA1462" s="95">
        <v>6431</v>
      </c>
      <c r="AB1462" s="95">
        <v>28214474</v>
      </c>
      <c r="AC1462" s="95">
        <v>6149</v>
      </c>
      <c r="AD1462" s="95">
        <v>27312096</v>
      </c>
      <c r="AE1462" s="95">
        <v>1983</v>
      </c>
      <c r="AF1462" s="95">
        <v>7059335</v>
      </c>
      <c r="AG1462" s="95">
        <v>1840</v>
      </c>
      <c r="AH1462" s="95">
        <v>7529714</v>
      </c>
      <c r="AI1462" s="95">
        <v>6583</v>
      </c>
      <c r="AJ1462" s="95">
        <v>29355932</v>
      </c>
      <c r="AK1462" s="95">
        <v>6265</v>
      </c>
      <c r="AL1462" s="95">
        <v>29526232.989999998</v>
      </c>
      <c r="AM1462" s="95">
        <v>1990</v>
      </c>
      <c r="AN1462" s="95">
        <v>7265325</v>
      </c>
      <c r="AO1462" s="95">
        <v>1854</v>
      </c>
      <c r="AP1462" s="95">
        <v>8410080</v>
      </c>
      <c r="AQ1462" s="72">
        <v>315.36</v>
      </c>
      <c r="AR1462" s="72">
        <v>300.42</v>
      </c>
      <c r="AS1462" s="72">
        <v>615.78</v>
      </c>
      <c r="AT1462" s="95">
        <v>32496228</v>
      </c>
      <c r="AU1462" s="95">
        <v>29698346</v>
      </c>
      <c r="AV1462" s="95">
        <v>8587</v>
      </c>
      <c r="AW1462" s="95">
        <v>8238</v>
      </c>
      <c r="AX1462" s="72">
        <v>360.5</v>
      </c>
      <c r="AY1462" s="72">
        <v>314.13</v>
      </c>
      <c r="AZ1462" s="72">
        <v>674.63</v>
      </c>
      <c r="BA1462" s="95">
        <v>37064702</v>
      </c>
      <c r="BB1462" s="95">
        <v>30872380</v>
      </c>
      <c r="BC1462" s="95">
        <v>8568</v>
      </c>
      <c r="BD1462" s="95">
        <v>8190</v>
      </c>
      <c r="BE1462" s="72">
        <v>353.21</v>
      </c>
      <c r="BF1462" s="72">
        <v>331.82</v>
      </c>
      <c r="BG1462" s="72">
        <v>685.03</v>
      </c>
      <c r="BH1462" s="95">
        <v>36578729</v>
      </c>
      <c r="BI1462" s="95">
        <v>32747118</v>
      </c>
      <c r="BJ1462" s="95">
        <v>8630</v>
      </c>
      <c r="BK1462" s="95">
        <v>8224</v>
      </c>
      <c r="BL1462" s="72">
        <v>349.36</v>
      </c>
      <c r="BM1462" s="72">
        <v>363.44</v>
      </c>
      <c r="BN1462" s="72">
        <v>712.8</v>
      </c>
      <c r="BO1462" s="95">
        <v>35273809</v>
      </c>
      <c r="BP1462" s="95">
        <v>34841810</v>
      </c>
      <c r="BQ1462" s="95">
        <v>8414</v>
      </c>
      <c r="BR1462" s="95">
        <v>7989</v>
      </c>
      <c r="BS1462" s="72">
        <v>355.97</v>
      </c>
      <c r="BT1462" s="72">
        <v>389.38</v>
      </c>
      <c r="BU1462" s="72">
        <v>745.35</v>
      </c>
      <c r="BV1462" s="95">
        <v>36621257</v>
      </c>
      <c r="BW1462" s="95">
        <v>37936312.990000002</v>
      </c>
      <c r="BX1462" s="95">
        <v>8573</v>
      </c>
      <c r="BY1462" s="95">
        <v>8119</v>
      </c>
      <c r="BZ1462" s="95">
        <v>8421</v>
      </c>
      <c r="CA1462" s="95">
        <v>8385</v>
      </c>
      <c r="CB1462" s="95">
        <v>8434</v>
      </c>
      <c r="CC1462" s="95">
        <v>8212</v>
      </c>
      <c r="CD1462" s="95">
        <v>8351</v>
      </c>
      <c r="CE1462" s="72">
        <v>650.75523149000003</v>
      </c>
      <c r="CF1462" s="72">
        <v>676.59346364999999</v>
      </c>
      <c r="CG1462" s="72">
        <v>712.40329333</v>
      </c>
      <c r="CH1462" s="72">
        <v>716.50152150999998</v>
      </c>
      <c r="CI1462" s="72">
        <v>731.52548966999996</v>
      </c>
      <c r="CJ1462" s="96">
        <v>0.94625439830000002</v>
      </c>
      <c r="CK1462" s="96">
        <v>0.9970980156</v>
      </c>
      <c r="CL1462" s="96">
        <v>0.96157612749999999</v>
      </c>
      <c r="CM1462" s="96">
        <v>0.99483389580000003</v>
      </c>
      <c r="CN1462" s="96">
        <v>1.0188981935999999</v>
      </c>
      <c r="CO1462" s="96">
        <v>0.93549440719999999</v>
      </c>
      <c r="CP1462" s="96">
        <v>1.0515638774</v>
      </c>
      <c r="CQ1462" s="96">
        <v>0.99584056389999998</v>
      </c>
      <c r="CR1462" s="96">
        <v>1.0559559084000001</v>
      </c>
      <c r="CS1462" s="95">
        <v>8628</v>
      </c>
      <c r="CT1462" s="95">
        <v>8753</v>
      </c>
      <c r="CU1462" s="95">
        <v>8803</v>
      </c>
      <c r="CV1462" s="95">
        <v>8524</v>
      </c>
      <c r="CW1462" s="95">
        <v>8678</v>
      </c>
      <c r="CX1462" s="96">
        <v>0.92368161599999998</v>
      </c>
      <c r="CY1462" s="96">
        <v>0.91922034500000005</v>
      </c>
      <c r="CZ1462" s="96">
        <v>0.92518286699999996</v>
      </c>
      <c r="DA1462" s="96">
        <v>0.94671502299999999</v>
      </c>
      <c r="DB1462" s="96">
        <v>0.96309242399999995</v>
      </c>
      <c r="DC1462">
        <v>2013</v>
      </c>
      <c r="DD1462" s="6">
        <v>8152</v>
      </c>
      <c r="DE1462" s="96">
        <v>2.3191509000000002E-3</v>
      </c>
      <c r="DF1462" s="72">
        <v>809.08</v>
      </c>
      <c r="DG1462" s="96">
        <v>1</v>
      </c>
      <c r="DH1462" s="72">
        <v>809.08</v>
      </c>
      <c r="DI1462" s="72">
        <v>805.43834298000002</v>
      </c>
      <c r="DJ1462" s="96">
        <v>1</v>
      </c>
      <c r="DK1462" s="72">
        <v>809.08</v>
      </c>
      <c r="DL1462" s="96">
        <v>1</v>
      </c>
      <c r="DM1462" s="72">
        <v>809.08</v>
      </c>
      <c r="DN1462" s="96">
        <v>1</v>
      </c>
      <c r="DO1462" s="96">
        <v>3.803E-3</v>
      </c>
      <c r="DP1462" s="72">
        <v>3.08</v>
      </c>
      <c r="DQ1462" s="72">
        <v>806</v>
      </c>
      <c r="DR1462" t="s">
        <v>985</v>
      </c>
      <c r="DT1462" t="s">
        <v>137</v>
      </c>
    </row>
    <row r="1463" spans="1:124" x14ac:dyDescent="0.3">
      <c r="A1463" t="s">
        <v>53</v>
      </c>
      <c r="B1463">
        <v>25550</v>
      </c>
      <c r="C1463" s="95">
        <v>1253</v>
      </c>
      <c r="D1463" s="95">
        <v>7106414</v>
      </c>
      <c r="E1463" s="95">
        <v>1228</v>
      </c>
      <c r="F1463" s="95">
        <v>4545921</v>
      </c>
      <c r="G1463" s="95">
        <v>515</v>
      </c>
      <c r="H1463" s="95">
        <v>2145535</v>
      </c>
      <c r="I1463" s="95">
        <v>490</v>
      </c>
      <c r="J1463" s="95">
        <v>1624813</v>
      </c>
      <c r="K1463" s="95">
        <v>1217</v>
      </c>
      <c r="L1463" s="95">
        <v>7353838</v>
      </c>
      <c r="M1463" s="95">
        <v>1183</v>
      </c>
      <c r="N1463" s="95">
        <v>4805139</v>
      </c>
      <c r="O1463" s="95">
        <v>512</v>
      </c>
      <c r="P1463" s="95">
        <v>1856754</v>
      </c>
      <c r="Q1463" s="95">
        <v>489</v>
      </c>
      <c r="R1463" s="95">
        <v>1873771</v>
      </c>
      <c r="S1463" s="95">
        <v>1259</v>
      </c>
      <c r="T1463" s="95">
        <v>7423320</v>
      </c>
      <c r="U1463" s="95">
        <v>1220</v>
      </c>
      <c r="V1463" s="95">
        <v>5138827</v>
      </c>
      <c r="W1463" s="95">
        <v>536</v>
      </c>
      <c r="X1463" s="95">
        <v>2031419</v>
      </c>
      <c r="Y1463" s="95">
        <v>518</v>
      </c>
      <c r="Z1463" s="95">
        <v>2235266</v>
      </c>
      <c r="AA1463" s="95">
        <v>1298</v>
      </c>
      <c r="AB1463" s="95">
        <v>6891923</v>
      </c>
      <c r="AC1463" s="95">
        <v>1255</v>
      </c>
      <c r="AD1463" s="95">
        <v>5621822</v>
      </c>
      <c r="AE1463" s="95">
        <v>528</v>
      </c>
      <c r="AF1463" s="95">
        <v>2331516</v>
      </c>
      <c r="AG1463" s="95">
        <v>509</v>
      </c>
      <c r="AH1463" s="95">
        <v>2398872</v>
      </c>
      <c r="AI1463" s="95">
        <v>1332</v>
      </c>
      <c r="AJ1463" s="95">
        <v>6571865</v>
      </c>
      <c r="AK1463" s="95">
        <v>1293</v>
      </c>
      <c r="AL1463" s="95">
        <v>6091155</v>
      </c>
      <c r="AM1463" s="95">
        <v>519</v>
      </c>
      <c r="AN1463" s="95">
        <v>2653166</v>
      </c>
      <c r="AO1463" s="95">
        <v>502</v>
      </c>
      <c r="AP1463" s="95">
        <v>2550585</v>
      </c>
      <c r="AQ1463" s="72">
        <v>436.08</v>
      </c>
      <c r="AR1463" s="72">
        <v>299.32</v>
      </c>
      <c r="AS1463" s="72">
        <v>735.4</v>
      </c>
      <c r="AT1463" s="95">
        <v>9251949</v>
      </c>
      <c r="AU1463" s="95">
        <v>6170734</v>
      </c>
      <c r="AV1463" s="95">
        <v>1768</v>
      </c>
      <c r="AW1463" s="95">
        <v>1718</v>
      </c>
      <c r="AX1463" s="72">
        <v>443.93</v>
      </c>
      <c r="AY1463" s="72">
        <v>332.88</v>
      </c>
      <c r="AZ1463" s="72">
        <v>776.81</v>
      </c>
      <c r="BA1463" s="95">
        <v>9210592</v>
      </c>
      <c r="BB1463" s="95">
        <v>6678910</v>
      </c>
      <c r="BC1463" s="95">
        <v>1729</v>
      </c>
      <c r="BD1463" s="95">
        <v>1672</v>
      </c>
      <c r="BE1463" s="72">
        <v>438.94</v>
      </c>
      <c r="BF1463" s="72">
        <v>353.57</v>
      </c>
      <c r="BG1463" s="72">
        <v>792.51</v>
      </c>
      <c r="BH1463" s="95">
        <v>9454739</v>
      </c>
      <c r="BI1463" s="95">
        <v>7374093</v>
      </c>
      <c r="BJ1463" s="95">
        <v>1795</v>
      </c>
      <c r="BK1463" s="95">
        <v>1738</v>
      </c>
      <c r="BL1463" s="72">
        <v>420.93</v>
      </c>
      <c r="BM1463" s="72">
        <v>378.91</v>
      </c>
      <c r="BN1463" s="72">
        <v>799.84</v>
      </c>
      <c r="BO1463" s="95">
        <v>9223439</v>
      </c>
      <c r="BP1463" s="95">
        <v>8020694</v>
      </c>
      <c r="BQ1463" s="95">
        <v>1826</v>
      </c>
      <c r="BR1463" s="95">
        <v>1764</v>
      </c>
      <c r="BS1463" s="72">
        <v>415.32</v>
      </c>
      <c r="BT1463" s="72">
        <v>401.19</v>
      </c>
      <c r="BU1463" s="72">
        <v>816.51</v>
      </c>
      <c r="BV1463" s="95">
        <v>9225031</v>
      </c>
      <c r="BW1463" s="95">
        <v>8641740</v>
      </c>
      <c r="BX1463" s="95">
        <v>1851</v>
      </c>
      <c r="BY1463" s="95">
        <v>1795</v>
      </c>
      <c r="BZ1463" s="95">
        <v>1744</v>
      </c>
      <c r="CA1463" s="95">
        <v>1701</v>
      </c>
      <c r="CB1463" s="95">
        <v>1768</v>
      </c>
      <c r="CC1463" s="95">
        <v>1797</v>
      </c>
      <c r="CD1463" s="95">
        <v>1824</v>
      </c>
      <c r="CE1463" s="72">
        <v>650.75523149000003</v>
      </c>
      <c r="CF1463" s="72">
        <v>676.59346364999999</v>
      </c>
      <c r="CG1463" s="72">
        <v>712.40329333</v>
      </c>
      <c r="CH1463" s="72">
        <v>716.50152150999998</v>
      </c>
      <c r="CI1463" s="72">
        <v>731.52548966999996</v>
      </c>
      <c r="CJ1463" s="96">
        <v>1.1300715912999999</v>
      </c>
      <c r="CK1463" s="96">
        <v>1.1481192794999999</v>
      </c>
      <c r="CL1463" s="96">
        <v>1.1124457275999999</v>
      </c>
      <c r="CM1463" s="96">
        <v>1.1163130516999999</v>
      </c>
      <c r="CN1463" s="96">
        <v>1.1161743664999999</v>
      </c>
      <c r="CO1463" s="96">
        <v>0.93556822070000001</v>
      </c>
      <c r="CP1463" s="96">
        <v>1.202076747</v>
      </c>
      <c r="CQ1463" s="96">
        <v>0.99584056389999998</v>
      </c>
      <c r="CR1463" s="96">
        <v>1.2070974199</v>
      </c>
      <c r="CS1463" s="95">
        <v>1959</v>
      </c>
      <c r="CT1463" s="95">
        <v>1907</v>
      </c>
      <c r="CU1463" s="95">
        <v>1960</v>
      </c>
      <c r="CV1463" s="95">
        <v>2016</v>
      </c>
      <c r="CW1463" s="95">
        <v>2073</v>
      </c>
      <c r="CX1463" s="96">
        <v>0.92817428599999996</v>
      </c>
      <c r="CY1463" s="96">
        <v>0.92121931700000004</v>
      </c>
      <c r="CZ1463" s="96">
        <v>0.94399090500000005</v>
      </c>
      <c r="DA1463" s="96">
        <v>0.92933960500000001</v>
      </c>
      <c r="DB1463" s="96">
        <v>0.95384921700000003</v>
      </c>
      <c r="DC1463">
        <v>2013</v>
      </c>
      <c r="DD1463" s="6">
        <v>1737.4</v>
      </c>
      <c r="DE1463" s="96">
        <v>9.2732990000000005E-4</v>
      </c>
      <c r="DF1463" s="72">
        <v>926.18</v>
      </c>
      <c r="DG1463" s="96">
        <v>1</v>
      </c>
      <c r="DH1463" s="72">
        <v>926.18</v>
      </c>
      <c r="DI1463" s="72">
        <v>852.83066389999999</v>
      </c>
      <c r="DJ1463" s="96">
        <v>1</v>
      </c>
      <c r="DK1463" s="72">
        <v>926.18</v>
      </c>
      <c r="DL1463" s="96">
        <v>1</v>
      </c>
      <c r="DM1463" s="72">
        <v>926.18</v>
      </c>
      <c r="DN1463" s="96">
        <v>1</v>
      </c>
      <c r="DO1463" s="96">
        <v>2.0600000000000002E-3</v>
      </c>
      <c r="DP1463" s="72">
        <v>1.91</v>
      </c>
      <c r="DQ1463" s="72">
        <v>924.27</v>
      </c>
      <c r="DR1463" t="s">
        <v>53</v>
      </c>
      <c r="DT1463" t="s">
        <v>137</v>
      </c>
    </row>
    <row r="1464" spans="1:124" x14ac:dyDescent="0.3">
      <c r="A1464" t="s">
        <v>55</v>
      </c>
      <c r="B1464">
        <v>25560</v>
      </c>
      <c r="C1464" s="95">
        <v>5460</v>
      </c>
      <c r="D1464" s="95">
        <v>29495537</v>
      </c>
      <c r="E1464" s="95">
        <v>5303</v>
      </c>
      <c r="F1464" s="95">
        <v>19008376</v>
      </c>
      <c r="G1464" s="95">
        <v>1801</v>
      </c>
      <c r="H1464" s="95">
        <v>6883263</v>
      </c>
      <c r="I1464" s="95">
        <v>1696</v>
      </c>
      <c r="J1464" s="95">
        <v>5929959</v>
      </c>
      <c r="K1464" s="95">
        <v>5334</v>
      </c>
      <c r="L1464" s="95">
        <v>28341714</v>
      </c>
      <c r="M1464" s="95">
        <v>5160</v>
      </c>
      <c r="N1464" s="95">
        <v>18950000</v>
      </c>
      <c r="O1464" s="95">
        <v>1797</v>
      </c>
      <c r="P1464" s="95">
        <v>6566850</v>
      </c>
      <c r="Q1464" s="95">
        <v>1693</v>
      </c>
      <c r="R1464" s="95">
        <v>5772558</v>
      </c>
      <c r="S1464" s="95">
        <v>5277</v>
      </c>
      <c r="T1464" s="95">
        <v>28049723</v>
      </c>
      <c r="U1464" s="95">
        <v>5098</v>
      </c>
      <c r="V1464" s="95">
        <v>19498885</v>
      </c>
      <c r="W1464" s="95">
        <v>1751</v>
      </c>
      <c r="X1464" s="95">
        <v>5453102</v>
      </c>
      <c r="Y1464" s="95">
        <v>1651</v>
      </c>
      <c r="Z1464" s="95">
        <v>5636190</v>
      </c>
      <c r="AA1464" s="95">
        <v>5230</v>
      </c>
      <c r="AB1464" s="95">
        <v>24660420</v>
      </c>
      <c r="AC1464" s="95">
        <v>5033</v>
      </c>
      <c r="AD1464" s="95">
        <v>21451799</v>
      </c>
      <c r="AE1464" s="95">
        <v>1780</v>
      </c>
      <c r="AF1464" s="95">
        <v>7247682</v>
      </c>
      <c r="AG1464" s="95">
        <v>1672</v>
      </c>
      <c r="AH1464" s="95">
        <v>6543686</v>
      </c>
      <c r="AI1464" s="95">
        <v>5244</v>
      </c>
      <c r="AJ1464" s="95">
        <v>24347972.039999999</v>
      </c>
      <c r="AK1464" s="95">
        <v>5022</v>
      </c>
      <c r="AL1464" s="95">
        <v>22819551.219999999</v>
      </c>
      <c r="AM1464" s="95">
        <v>1786</v>
      </c>
      <c r="AN1464" s="95">
        <v>7112599</v>
      </c>
      <c r="AO1464" s="95">
        <v>1678</v>
      </c>
      <c r="AP1464" s="95">
        <v>6654657</v>
      </c>
      <c r="AQ1464" s="72">
        <v>417.51</v>
      </c>
      <c r="AR1464" s="72">
        <v>296.93</v>
      </c>
      <c r="AS1464" s="72">
        <v>714.44</v>
      </c>
      <c r="AT1464" s="95">
        <v>36378800</v>
      </c>
      <c r="AU1464" s="95">
        <v>24938335</v>
      </c>
      <c r="AV1464" s="95">
        <v>7261</v>
      </c>
      <c r="AW1464" s="95">
        <v>6999</v>
      </c>
      <c r="AX1464" s="72">
        <v>407.94</v>
      </c>
      <c r="AY1464" s="72">
        <v>300.63</v>
      </c>
      <c r="AZ1464" s="72">
        <v>708.57</v>
      </c>
      <c r="BA1464" s="95">
        <v>34908564</v>
      </c>
      <c r="BB1464" s="95">
        <v>24722558</v>
      </c>
      <c r="BC1464" s="95">
        <v>7131</v>
      </c>
      <c r="BD1464" s="95">
        <v>6853</v>
      </c>
      <c r="BE1464" s="72">
        <v>397.25</v>
      </c>
      <c r="BF1464" s="72">
        <v>310.36</v>
      </c>
      <c r="BG1464" s="72">
        <v>707.61</v>
      </c>
      <c r="BH1464" s="95">
        <v>33502825</v>
      </c>
      <c r="BI1464" s="95">
        <v>25135075</v>
      </c>
      <c r="BJ1464" s="95">
        <v>7028</v>
      </c>
      <c r="BK1464" s="95">
        <v>6749</v>
      </c>
      <c r="BL1464" s="72">
        <v>379.32</v>
      </c>
      <c r="BM1464" s="72">
        <v>347.94</v>
      </c>
      <c r="BN1464" s="72">
        <v>727.26</v>
      </c>
      <c r="BO1464" s="95">
        <v>31908102</v>
      </c>
      <c r="BP1464" s="95">
        <v>27995485</v>
      </c>
      <c r="BQ1464" s="95">
        <v>7010</v>
      </c>
      <c r="BR1464" s="95">
        <v>6705</v>
      </c>
      <c r="BS1464" s="72">
        <v>372.93</v>
      </c>
      <c r="BT1464" s="72">
        <v>366.59</v>
      </c>
      <c r="BU1464" s="72">
        <v>739.52</v>
      </c>
      <c r="BV1464" s="95">
        <v>31460571.039999999</v>
      </c>
      <c r="BW1464" s="95">
        <v>29474208.219999999</v>
      </c>
      <c r="BX1464" s="95">
        <v>7030</v>
      </c>
      <c r="BY1464" s="95">
        <v>6700</v>
      </c>
      <c r="BZ1464" s="95">
        <v>7136</v>
      </c>
      <c r="CA1464" s="95">
        <v>6997</v>
      </c>
      <c r="CB1464" s="95">
        <v>6894</v>
      </c>
      <c r="CC1464" s="95">
        <v>6865</v>
      </c>
      <c r="CD1464" s="95">
        <v>6869</v>
      </c>
      <c r="CE1464" s="72">
        <v>650.75523149000003</v>
      </c>
      <c r="CF1464" s="72">
        <v>676.59346364999999</v>
      </c>
      <c r="CG1464" s="72">
        <v>712.40329333</v>
      </c>
      <c r="CH1464" s="72">
        <v>716.50152150999998</v>
      </c>
      <c r="CI1464" s="72">
        <v>731.52548966999996</v>
      </c>
      <c r="CJ1464" s="96">
        <v>1.0978628606</v>
      </c>
      <c r="CK1464" s="96">
        <v>1.0472610778</v>
      </c>
      <c r="CL1464" s="96">
        <v>0.99327165750000002</v>
      </c>
      <c r="CM1464" s="96">
        <v>1.0150152905000001</v>
      </c>
      <c r="CN1464" s="96">
        <v>1.0109285465</v>
      </c>
      <c r="CO1464" s="96">
        <v>1.0140564814999999</v>
      </c>
      <c r="CP1464" s="96">
        <v>1.0185506482</v>
      </c>
      <c r="CQ1464" s="96">
        <v>0.99584056389999998</v>
      </c>
      <c r="CR1464" s="96">
        <v>1.022804794</v>
      </c>
      <c r="CS1464" s="95">
        <v>6538</v>
      </c>
      <c r="CT1464" s="95">
        <v>6409</v>
      </c>
      <c r="CU1464" s="95">
        <v>6147</v>
      </c>
      <c r="CV1464" s="95">
        <v>6174</v>
      </c>
      <c r="CW1464" s="95">
        <v>6129</v>
      </c>
      <c r="CX1464" s="96">
        <v>0.99263329600000005</v>
      </c>
      <c r="CY1464" s="96">
        <v>1.0180179899999999</v>
      </c>
      <c r="CZ1464" s="96">
        <v>1.0281830160000001</v>
      </c>
      <c r="DA1464" s="96">
        <v>1.021970536</v>
      </c>
      <c r="DB1464" s="96">
        <v>1.0106266070000001</v>
      </c>
      <c r="DC1464">
        <v>2013</v>
      </c>
      <c r="DD1464" s="6">
        <v>6801.2</v>
      </c>
      <c r="DE1464" s="96">
        <v>1.8744658999999999E-3</v>
      </c>
      <c r="DF1464" s="72">
        <v>784.03</v>
      </c>
      <c r="DG1464" s="96">
        <v>1</v>
      </c>
      <c r="DH1464" s="72">
        <v>784.03</v>
      </c>
      <c r="DI1464" s="72">
        <v>805.43834298000002</v>
      </c>
      <c r="DJ1464" s="96">
        <v>1</v>
      </c>
      <c r="DK1464" s="72">
        <v>784.03</v>
      </c>
      <c r="DL1464" s="96">
        <v>1</v>
      </c>
      <c r="DM1464" s="72">
        <v>784.03</v>
      </c>
      <c r="DN1464" s="96">
        <v>1</v>
      </c>
      <c r="DO1464" s="96">
        <v>4.4159999999999998E-3</v>
      </c>
      <c r="DP1464" s="72">
        <v>3.46</v>
      </c>
      <c r="DQ1464" s="72">
        <v>780.57</v>
      </c>
      <c r="DR1464" t="s">
        <v>55</v>
      </c>
      <c r="DT1464" t="s">
        <v>137</v>
      </c>
    </row>
    <row r="1465" spans="1:124" x14ac:dyDescent="0.3">
      <c r="A1465" t="s">
        <v>986</v>
      </c>
      <c r="B1465">
        <v>25570</v>
      </c>
      <c r="C1465" s="95">
        <v>2927</v>
      </c>
      <c r="D1465" s="95">
        <v>10684883</v>
      </c>
      <c r="E1465" s="95">
        <v>2827</v>
      </c>
      <c r="F1465" s="95">
        <v>10516779</v>
      </c>
      <c r="G1465" s="95">
        <v>1064</v>
      </c>
      <c r="H1465" s="95">
        <v>2574409</v>
      </c>
      <c r="I1465" s="95">
        <v>991</v>
      </c>
      <c r="J1465" s="95">
        <v>3279959</v>
      </c>
      <c r="K1465" s="95">
        <v>2994</v>
      </c>
      <c r="L1465" s="95">
        <v>12056939</v>
      </c>
      <c r="M1465" s="95">
        <v>2885</v>
      </c>
      <c r="N1465" s="95">
        <v>10568259</v>
      </c>
      <c r="O1465" s="95">
        <v>1083</v>
      </c>
      <c r="P1465" s="95">
        <v>2890265</v>
      </c>
      <c r="Q1465" s="95">
        <v>1005</v>
      </c>
      <c r="R1465" s="95">
        <v>3585548</v>
      </c>
      <c r="S1465" s="95">
        <v>3067</v>
      </c>
      <c r="T1465" s="95">
        <v>12358488</v>
      </c>
      <c r="U1465" s="95">
        <v>2944</v>
      </c>
      <c r="V1465" s="95">
        <v>10542610</v>
      </c>
      <c r="W1465" s="95">
        <v>1110</v>
      </c>
      <c r="X1465" s="95">
        <v>3414205</v>
      </c>
      <c r="Y1465" s="95">
        <v>1032</v>
      </c>
      <c r="Z1465" s="95">
        <v>3825153</v>
      </c>
      <c r="AA1465" s="95">
        <v>3097</v>
      </c>
      <c r="AB1465" s="95">
        <v>12297576</v>
      </c>
      <c r="AC1465" s="95">
        <v>2966</v>
      </c>
      <c r="AD1465" s="95">
        <v>11168050</v>
      </c>
      <c r="AE1465" s="95">
        <v>1130</v>
      </c>
      <c r="AF1465" s="95">
        <v>2976690</v>
      </c>
      <c r="AG1465" s="95">
        <v>1047</v>
      </c>
      <c r="AH1465" s="95">
        <v>4007683</v>
      </c>
      <c r="AI1465" s="95">
        <v>3116</v>
      </c>
      <c r="AJ1465" s="95">
        <v>11901119</v>
      </c>
      <c r="AK1465" s="95">
        <v>2983</v>
      </c>
      <c r="AL1465" s="95">
        <v>11793491</v>
      </c>
      <c r="AM1465" s="95">
        <v>1175</v>
      </c>
      <c r="AN1465" s="95">
        <v>3024887</v>
      </c>
      <c r="AO1465" s="95">
        <v>1088</v>
      </c>
      <c r="AP1465" s="95">
        <v>4497319</v>
      </c>
      <c r="AQ1465" s="72">
        <v>276.86</v>
      </c>
      <c r="AR1465" s="72">
        <v>301.13</v>
      </c>
      <c r="AS1465" s="72">
        <v>577.99</v>
      </c>
      <c r="AT1465" s="95">
        <v>13259292</v>
      </c>
      <c r="AU1465" s="95">
        <v>13796738</v>
      </c>
      <c r="AV1465" s="95">
        <v>3991</v>
      </c>
      <c r="AW1465" s="95">
        <v>3818</v>
      </c>
      <c r="AX1465" s="72">
        <v>305.52</v>
      </c>
      <c r="AY1465" s="72">
        <v>303.20999999999998</v>
      </c>
      <c r="AZ1465" s="72">
        <v>608.73</v>
      </c>
      <c r="BA1465" s="95">
        <v>14947204</v>
      </c>
      <c r="BB1465" s="95">
        <v>14153807</v>
      </c>
      <c r="BC1465" s="95">
        <v>4077</v>
      </c>
      <c r="BD1465" s="95">
        <v>3890</v>
      </c>
      <c r="BE1465" s="72">
        <v>314.67</v>
      </c>
      <c r="BF1465" s="72">
        <v>301.14</v>
      </c>
      <c r="BG1465" s="72">
        <v>615.80999999999995</v>
      </c>
      <c r="BH1465" s="95">
        <v>15772693</v>
      </c>
      <c r="BI1465" s="95">
        <v>14367763</v>
      </c>
      <c r="BJ1465" s="95">
        <v>4177</v>
      </c>
      <c r="BK1465" s="95">
        <v>3976</v>
      </c>
      <c r="BL1465" s="72">
        <v>301.13</v>
      </c>
      <c r="BM1465" s="72">
        <v>315.14</v>
      </c>
      <c r="BN1465" s="72">
        <v>616.27</v>
      </c>
      <c r="BO1465" s="95">
        <v>15274266</v>
      </c>
      <c r="BP1465" s="95">
        <v>15175733</v>
      </c>
      <c r="BQ1465" s="95">
        <v>4227</v>
      </c>
      <c r="BR1465" s="95">
        <v>4013</v>
      </c>
      <c r="BS1465" s="72">
        <v>289.87</v>
      </c>
      <c r="BT1465" s="72">
        <v>333.47</v>
      </c>
      <c r="BU1465" s="72">
        <v>623.34</v>
      </c>
      <c r="BV1465" s="95">
        <v>14926006</v>
      </c>
      <c r="BW1465" s="95">
        <v>16290810</v>
      </c>
      <c r="BX1465" s="95">
        <v>4291</v>
      </c>
      <c r="BY1465" s="95">
        <v>4071</v>
      </c>
      <c r="BZ1465" s="95">
        <v>3909</v>
      </c>
      <c r="CA1465" s="95">
        <v>3987</v>
      </c>
      <c r="CB1465" s="95">
        <v>4080</v>
      </c>
      <c r="CC1465" s="95">
        <v>4125</v>
      </c>
      <c r="CD1465" s="95">
        <v>4183</v>
      </c>
      <c r="CE1465" s="72">
        <v>650.75523149000003</v>
      </c>
      <c r="CF1465" s="72">
        <v>676.59346364999999</v>
      </c>
      <c r="CG1465" s="72">
        <v>712.40329333</v>
      </c>
      <c r="CH1465" s="72">
        <v>716.50152150999998</v>
      </c>
      <c r="CI1465" s="72">
        <v>731.52548966999996</v>
      </c>
      <c r="CJ1465" s="96">
        <v>0.88818340910000004</v>
      </c>
      <c r="CK1465" s="96">
        <v>0.89969831619999996</v>
      </c>
      <c r="CL1465" s="96">
        <v>0.86441206230000001</v>
      </c>
      <c r="CM1465" s="96">
        <v>0.86010982739999997</v>
      </c>
      <c r="CN1465" s="96">
        <v>0.85210974709999998</v>
      </c>
      <c r="CO1465" s="96">
        <v>0.92535172139999999</v>
      </c>
      <c r="CP1465" s="96">
        <v>0.94331987740000001</v>
      </c>
      <c r="CQ1465" s="96">
        <v>0.99584056389999998</v>
      </c>
      <c r="CR1465" s="96">
        <v>0.94725980939999999</v>
      </c>
      <c r="CS1465" s="95">
        <v>4155</v>
      </c>
      <c r="CT1465" s="95">
        <v>4265</v>
      </c>
      <c r="CU1465" s="95">
        <v>4349</v>
      </c>
      <c r="CV1465" s="95">
        <v>4404</v>
      </c>
      <c r="CW1465" s="95">
        <v>4513</v>
      </c>
      <c r="CX1465" s="96">
        <v>0.90718784299999999</v>
      </c>
      <c r="CY1465" s="96">
        <v>0.90489516999999997</v>
      </c>
      <c r="CZ1465" s="96">
        <v>0.93235345400000003</v>
      </c>
      <c r="DA1465" s="96">
        <v>0.93937093400000005</v>
      </c>
      <c r="DB1465" s="96">
        <v>0.94097923299999997</v>
      </c>
      <c r="DC1465">
        <v>2013</v>
      </c>
      <c r="DD1465" s="6">
        <v>3953.6</v>
      </c>
      <c r="DE1465" s="96">
        <v>1.9017287999999999E-3</v>
      </c>
      <c r="DF1465" s="72">
        <v>726.1</v>
      </c>
      <c r="DG1465" s="96">
        <v>1</v>
      </c>
      <c r="DH1465" s="72">
        <v>726.1</v>
      </c>
      <c r="DI1465" s="72">
        <v>805.43834298000002</v>
      </c>
      <c r="DJ1465" s="96">
        <v>1</v>
      </c>
      <c r="DK1465" s="72">
        <v>726.1</v>
      </c>
      <c r="DL1465" s="96">
        <v>1</v>
      </c>
      <c r="DM1465" s="72">
        <v>726.1</v>
      </c>
      <c r="DN1465" s="96">
        <v>1</v>
      </c>
      <c r="DO1465" s="96">
        <v>5.3449999999999999E-3</v>
      </c>
      <c r="DP1465" s="72">
        <v>3.88</v>
      </c>
      <c r="DQ1465" s="72">
        <v>722.22</v>
      </c>
      <c r="DR1465" t="s">
        <v>986</v>
      </c>
      <c r="DT1465" t="s">
        <v>137</v>
      </c>
    </row>
    <row r="1466" spans="1:124" x14ac:dyDescent="0.3">
      <c r="A1466" t="s">
        <v>987</v>
      </c>
      <c r="B1466">
        <v>25580</v>
      </c>
      <c r="C1466" s="95">
        <v>3846</v>
      </c>
      <c r="D1466" s="95">
        <v>15112696</v>
      </c>
      <c r="E1466" s="95">
        <v>3747</v>
      </c>
      <c r="F1466" s="95">
        <v>13422141</v>
      </c>
      <c r="G1466" s="95">
        <v>1459</v>
      </c>
      <c r="H1466" s="95">
        <v>4730833</v>
      </c>
      <c r="I1466" s="95">
        <v>1374</v>
      </c>
      <c r="J1466" s="95">
        <v>5501712</v>
      </c>
      <c r="K1466" s="95">
        <v>3909</v>
      </c>
      <c r="L1466" s="95">
        <v>15858827</v>
      </c>
      <c r="M1466" s="95">
        <v>3804</v>
      </c>
      <c r="N1466" s="95">
        <v>14664849</v>
      </c>
      <c r="O1466" s="95">
        <v>1515</v>
      </c>
      <c r="P1466" s="95">
        <v>5658780</v>
      </c>
      <c r="Q1466" s="95">
        <v>1430</v>
      </c>
      <c r="R1466" s="95">
        <v>5911052</v>
      </c>
      <c r="S1466" s="95">
        <v>4007</v>
      </c>
      <c r="T1466" s="95">
        <v>17402876</v>
      </c>
      <c r="U1466" s="95">
        <v>3897</v>
      </c>
      <c r="V1466" s="95">
        <v>14935098</v>
      </c>
      <c r="W1466" s="95">
        <v>1564</v>
      </c>
      <c r="X1466" s="95">
        <v>4391703</v>
      </c>
      <c r="Y1466" s="95">
        <v>1484</v>
      </c>
      <c r="Z1466" s="95">
        <v>6119239</v>
      </c>
      <c r="AA1466" s="95">
        <v>4076</v>
      </c>
      <c r="AB1466" s="95">
        <v>15202571</v>
      </c>
      <c r="AC1466" s="95">
        <v>3967</v>
      </c>
      <c r="AD1466" s="95">
        <v>16852261</v>
      </c>
      <c r="AE1466" s="95">
        <v>1586</v>
      </c>
      <c r="AF1466" s="95">
        <v>4165426</v>
      </c>
      <c r="AG1466" s="95">
        <v>1498</v>
      </c>
      <c r="AH1466" s="95">
        <v>6517259</v>
      </c>
      <c r="AI1466" s="95">
        <v>4127</v>
      </c>
      <c r="AJ1466" s="95">
        <v>16373792</v>
      </c>
      <c r="AK1466" s="95">
        <v>4016</v>
      </c>
      <c r="AL1466" s="95">
        <v>17233315</v>
      </c>
      <c r="AM1466" s="95">
        <v>1648</v>
      </c>
      <c r="AN1466" s="95">
        <v>5918122</v>
      </c>
      <c r="AO1466" s="95">
        <v>1568</v>
      </c>
      <c r="AP1466" s="95">
        <v>8382853.9900000002</v>
      </c>
      <c r="AQ1466" s="72">
        <v>311.70999999999998</v>
      </c>
      <c r="AR1466" s="72">
        <v>307.95</v>
      </c>
      <c r="AS1466" s="72">
        <v>619.66</v>
      </c>
      <c r="AT1466" s="95">
        <v>19843529</v>
      </c>
      <c r="AU1466" s="95">
        <v>18923853</v>
      </c>
      <c r="AV1466" s="95">
        <v>5305</v>
      </c>
      <c r="AW1466" s="95">
        <v>5121</v>
      </c>
      <c r="AX1466" s="72">
        <v>330.59</v>
      </c>
      <c r="AY1466" s="72">
        <v>327.60000000000002</v>
      </c>
      <c r="AZ1466" s="72">
        <v>658.19</v>
      </c>
      <c r="BA1466" s="95">
        <v>21517607</v>
      </c>
      <c r="BB1466" s="95">
        <v>20575901</v>
      </c>
      <c r="BC1466" s="95">
        <v>5424</v>
      </c>
      <c r="BD1466" s="95">
        <v>5234</v>
      </c>
      <c r="BE1466" s="72">
        <v>326.01</v>
      </c>
      <c r="BF1466" s="72">
        <v>326.06</v>
      </c>
      <c r="BG1466" s="72">
        <v>652.07000000000005</v>
      </c>
      <c r="BH1466" s="95">
        <v>21794579</v>
      </c>
      <c r="BI1466" s="95">
        <v>21054337</v>
      </c>
      <c r="BJ1466" s="95">
        <v>5571</v>
      </c>
      <c r="BK1466" s="95">
        <v>5381</v>
      </c>
      <c r="BL1466" s="72">
        <v>285.06</v>
      </c>
      <c r="BM1466" s="72">
        <v>356.35</v>
      </c>
      <c r="BN1466" s="72">
        <v>641.41</v>
      </c>
      <c r="BO1466" s="95">
        <v>19367997</v>
      </c>
      <c r="BP1466" s="95">
        <v>23369520</v>
      </c>
      <c r="BQ1466" s="95">
        <v>5662</v>
      </c>
      <c r="BR1466" s="95">
        <v>5465</v>
      </c>
      <c r="BS1466" s="72">
        <v>321.67</v>
      </c>
      <c r="BT1466" s="72">
        <v>382.29</v>
      </c>
      <c r="BU1466" s="72">
        <v>703.96</v>
      </c>
      <c r="BV1466" s="95">
        <v>22291914</v>
      </c>
      <c r="BW1466" s="95">
        <v>25616168.989999998</v>
      </c>
      <c r="BX1466" s="95">
        <v>5775</v>
      </c>
      <c r="BY1466" s="95">
        <v>5584</v>
      </c>
      <c r="BZ1466" s="95">
        <v>5217</v>
      </c>
      <c r="CA1466" s="95">
        <v>5332</v>
      </c>
      <c r="CB1466" s="95">
        <v>5479</v>
      </c>
      <c r="CC1466" s="95">
        <v>5568</v>
      </c>
      <c r="CD1466" s="95">
        <v>5682</v>
      </c>
      <c r="CE1466" s="72">
        <v>650.75523149000003</v>
      </c>
      <c r="CF1466" s="72">
        <v>676.59346364999999</v>
      </c>
      <c r="CG1466" s="72">
        <v>712.40329333</v>
      </c>
      <c r="CH1466" s="72">
        <v>716.50152150999998</v>
      </c>
      <c r="CI1466" s="72">
        <v>731.52548966999996</v>
      </c>
      <c r="CJ1466" s="96">
        <v>0.95221670150000004</v>
      </c>
      <c r="CK1466" s="96">
        <v>0.97279982050000002</v>
      </c>
      <c r="CL1466" s="96">
        <v>0.91531019869999997</v>
      </c>
      <c r="CM1466" s="96">
        <v>0.89519698250000002</v>
      </c>
      <c r="CN1466" s="96">
        <v>0.96231780020000002</v>
      </c>
      <c r="CO1466" s="96">
        <v>0.991692605</v>
      </c>
      <c r="CP1466" s="96">
        <v>0.94743905120000005</v>
      </c>
      <c r="CQ1466" s="96">
        <v>0.99584056389999998</v>
      </c>
      <c r="CR1466" s="96">
        <v>0.95139618749999999</v>
      </c>
      <c r="CS1466" s="95">
        <v>4231</v>
      </c>
      <c r="CT1466" s="95">
        <v>4401</v>
      </c>
      <c r="CU1466" s="95">
        <v>4491</v>
      </c>
      <c r="CV1466" s="95">
        <v>4575</v>
      </c>
      <c r="CW1466" s="95">
        <v>4679</v>
      </c>
      <c r="CX1466" s="96">
        <v>0.96979529200000003</v>
      </c>
      <c r="CY1466" s="96">
        <v>0.98068649900000004</v>
      </c>
      <c r="CZ1466" s="96">
        <v>0.99434051800000001</v>
      </c>
      <c r="DA1466" s="96">
        <v>1.0054748040000001</v>
      </c>
      <c r="DB1466" s="96">
        <v>1.0058281179999999</v>
      </c>
      <c r="DC1466">
        <v>2013</v>
      </c>
      <c r="DD1466" s="6">
        <v>5357</v>
      </c>
      <c r="DE1466" s="96">
        <v>1.7651339E-3</v>
      </c>
      <c r="DF1466" s="72">
        <v>729.37</v>
      </c>
      <c r="DG1466" s="96">
        <v>1</v>
      </c>
      <c r="DH1466" s="72">
        <v>729.37</v>
      </c>
      <c r="DI1466" s="72">
        <v>805.43834298000002</v>
      </c>
      <c r="DJ1466" s="96">
        <v>1</v>
      </c>
      <c r="DK1466" s="72">
        <v>729.37</v>
      </c>
      <c r="DL1466" s="96">
        <v>1</v>
      </c>
      <c r="DM1466" s="72">
        <v>729.37</v>
      </c>
      <c r="DN1466" s="96">
        <v>1</v>
      </c>
      <c r="DO1466" s="96">
        <v>5.2919999999999998E-3</v>
      </c>
      <c r="DP1466" s="72">
        <v>3.86</v>
      </c>
      <c r="DQ1466" s="72">
        <v>725.51</v>
      </c>
      <c r="DR1466" t="s">
        <v>987</v>
      </c>
      <c r="DT1466" t="s">
        <v>137</v>
      </c>
    </row>
    <row r="1467" spans="1:124" x14ac:dyDescent="0.3">
      <c r="A1467" t="s">
        <v>415</v>
      </c>
      <c r="B1467">
        <v>25590</v>
      </c>
      <c r="C1467" s="95">
        <v>1063</v>
      </c>
      <c r="D1467" s="95">
        <v>5276236</v>
      </c>
      <c r="E1467" s="95">
        <v>1004</v>
      </c>
      <c r="F1467" s="95">
        <v>4110969</v>
      </c>
      <c r="G1467" s="95">
        <v>473</v>
      </c>
      <c r="H1467" s="95">
        <v>1634097</v>
      </c>
      <c r="I1467" s="95">
        <v>445</v>
      </c>
      <c r="J1467" s="95">
        <v>1474152</v>
      </c>
      <c r="K1467" s="95">
        <v>1074</v>
      </c>
      <c r="L1467" s="95">
        <v>6667477</v>
      </c>
      <c r="M1467" s="95">
        <v>1014</v>
      </c>
      <c r="N1467" s="95">
        <v>4416023</v>
      </c>
      <c r="O1467" s="95">
        <v>482</v>
      </c>
      <c r="P1467" s="95">
        <v>1755617</v>
      </c>
      <c r="Q1467" s="95">
        <v>452</v>
      </c>
      <c r="R1467" s="95">
        <v>1524243</v>
      </c>
      <c r="S1467" s="95">
        <v>1068</v>
      </c>
      <c r="T1467" s="95">
        <v>6043407</v>
      </c>
      <c r="U1467" s="95">
        <v>1010</v>
      </c>
      <c r="V1467" s="95">
        <v>4606966</v>
      </c>
      <c r="W1467" s="95">
        <v>466</v>
      </c>
      <c r="X1467" s="95">
        <v>1780730</v>
      </c>
      <c r="Y1467" s="95">
        <v>441</v>
      </c>
      <c r="Z1467" s="95">
        <v>1535080</v>
      </c>
      <c r="AA1467" s="95">
        <v>1074</v>
      </c>
      <c r="AB1467" s="95">
        <v>5030391</v>
      </c>
      <c r="AC1467" s="95">
        <v>1004</v>
      </c>
      <c r="AD1467" s="95">
        <v>4401095</v>
      </c>
      <c r="AE1467" s="95">
        <v>467</v>
      </c>
      <c r="AF1467" s="95">
        <v>1269899</v>
      </c>
      <c r="AG1467" s="95">
        <v>439</v>
      </c>
      <c r="AH1467" s="95">
        <v>1694332</v>
      </c>
      <c r="AI1467" s="95">
        <v>1115</v>
      </c>
      <c r="AJ1467" s="95">
        <v>5303567</v>
      </c>
      <c r="AK1467" s="95">
        <v>1034</v>
      </c>
      <c r="AL1467" s="95">
        <v>4949946</v>
      </c>
      <c r="AM1467" s="95">
        <v>458</v>
      </c>
      <c r="AN1467" s="95">
        <v>1788910</v>
      </c>
      <c r="AO1467" s="95">
        <v>433</v>
      </c>
      <c r="AP1467" s="95">
        <v>1792513</v>
      </c>
      <c r="AQ1467" s="72">
        <v>374.91</v>
      </c>
      <c r="AR1467" s="72">
        <v>321.20999999999998</v>
      </c>
      <c r="AS1467" s="72">
        <v>696.12</v>
      </c>
      <c r="AT1467" s="95">
        <v>6910333</v>
      </c>
      <c r="AU1467" s="95">
        <v>5585121</v>
      </c>
      <c r="AV1467" s="95">
        <v>1536</v>
      </c>
      <c r="AW1467" s="95">
        <v>1449</v>
      </c>
      <c r="AX1467" s="72">
        <v>451.11</v>
      </c>
      <c r="AY1467" s="72">
        <v>337.67</v>
      </c>
      <c r="AZ1467" s="72">
        <v>788.78</v>
      </c>
      <c r="BA1467" s="95">
        <v>8423094</v>
      </c>
      <c r="BB1467" s="95">
        <v>5940266</v>
      </c>
      <c r="BC1467" s="95">
        <v>1556</v>
      </c>
      <c r="BD1467" s="95">
        <v>1466</v>
      </c>
      <c r="BE1467" s="72">
        <v>425.04</v>
      </c>
      <c r="BF1467" s="72">
        <v>352.75</v>
      </c>
      <c r="BG1467" s="72">
        <v>777.79</v>
      </c>
      <c r="BH1467" s="95">
        <v>7824137</v>
      </c>
      <c r="BI1467" s="95">
        <v>6142046</v>
      </c>
      <c r="BJ1467" s="95">
        <v>1534</v>
      </c>
      <c r="BK1467" s="95">
        <v>1451</v>
      </c>
      <c r="BL1467" s="72">
        <v>340.7</v>
      </c>
      <c r="BM1467" s="72">
        <v>352.01</v>
      </c>
      <c r="BN1467" s="72">
        <v>692.71</v>
      </c>
      <c r="BO1467" s="95">
        <v>6300290</v>
      </c>
      <c r="BP1467" s="95">
        <v>6095427</v>
      </c>
      <c r="BQ1467" s="95">
        <v>1541</v>
      </c>
      <c r="BR1467" s="95">
        <v>1443</v>
      </c>
      <c r="BS1467" s="72">
        <v>375.74</v>
      </c>
      <c r="BT1467" s="72">
        <v>383.01</v>
      </c>
      <c r="BU1467" s="72">
        <v>758.75</v>
      </c>
      <c r="BV1467" s="95">
        <v>7092477</v>
      </c>
      <c r="BW1467" s="95">
        <v>6742459</v>
      </c>
      <c r="BX1467" s="95">
        <v>1573</v>
      </c>
      <c r="BY1467" s="95">
        <v>1467</v>
      </c>
      <c r="BZ1467" s="95">
        <v>1495</v>
      </c>
      <c r="CA1467" s="95">
        <v>1513</v>
      </c>
      <c r="CB1467" s="95">
        <v>1494</v>
      </c>
      <c r="CC1467" s="95">
        <v>1494</v>
      </c>
      <c r="CD1467" s="95">
        <v>1521</v>
      </c>
      <c r="CE1467" s="72">
        <v>650.75523149000003</v>
      </c>
      <c r="CF1467" s="72">
        <v>676.59346364999999</v>
      </c>
      <c r="CG1467" s="72">
        <v>712.40329333</v>
      </c>
      <c r="CH1467" s="72">
        <v>716.50152150999998</v>
      </c>
      <c r="CI1467" s="72">
        <v>731.52548966999996</v>
      </c>
      <c r="CJ1467" s="96">
        <v>1.0697109547999999</v>
      </c>
      <c r="CK1467" s="96">
        <v>1.1658108486000001</v>
      </c>
      <c r="CL1467" s="96">
        <v>1.091783274</v>
      </c>
      <c r="CM1467" s="96">
        <v>0.96679487649999996</v>
      </c>
      <c r="CN1467" s="96">
        <v>1.0372160789</v>
      </c>
      <c r="CO1467" s="96">
        <v>0.99828659200000003</v>
      </c>
      <c r="CP1467" s="96">
        <v>1.0680932861000001</v>
      </c>
      <c r="CQ1467" s="96">
        <v>0.99584056389999998</v>
      </c>
      <c r="CR1467" s="96">
        <v>1.0725543549000001</v>
      </c>
      <c r="CS1467" s="95">
        <v>1328</v>
      </c>
      <c r="CT1467" s="95">
        <v>1383</v>
      </c>
      <c r="CU1467" s="95">
        <v>1373</v>
      </c>
      <c r="CV1467" s="95">
        <v>1388</v>
      </c>
      <c r="CW1467" s="95">
        <v>1438</v>
      </c>
      <c r="CX1467" s="96">
        <v>1.0117860110000001</v>
      </c>
      <c r="CY1467" s="96">
        <v>1.010438663</v>
      </c>
      <c r="CZ1467" s="96">
        <v>0.992250729</v>
      </c>
      <c r="DA1467" s="96">
        <v>0.99311991899999996</v>
      </c>
      <c r="DB1467" s="96">
        <v>0.984882586</v>
      </c>
      <c r="DC1467">
        <v>2013</v>
      </c>
      <c r="DD1467" s="6">
        <v>1455.2</v>
      </c>
      <c r="DE1467" s="96">
        <v>9.1780479999999998E-4</v>
      </c>
      <c r="DF1467" s="72">
        <v>822.96</v>
      </c>
      <c r="DG1467" s="96">
        <v>1</v>
      </c>
      <c r="DH1467" s="72">
        <v>822.96</v>
      </c>
      <c r="DI1467" s="72">
        <v>805.43834298000002</v>
      </c>
      <c r="DJ1467" s="96">
        <v>1</v>
      </c>
      <c r="DK1467" s="72">
        <v>822.96</v>
      </c>
      <c r="DL1467" s="96">
        <v>1</v>
      </c>
      <c r="DM1467" s="72">
        <v>822.96</v>
      </c>
      <c r="DN1467" s="96">
        <v>1</v>
      </c>
      <c r="DO1467" s="96">
        <v>3.3349999999999999E-3</v>
      </c>
      <c r="DP1467" s="72">
        <v>2.74</v>
      </c>
      <c r="DQ1467" s="72">
        <v>820.22</v>
      </c>
      <c r="DR1467" t="s">
        <v>415</v>
      </c>
      <c r="DT1467" t="s">
        <v>137</v>
      </c>
    </row>
    <row r="1468" spans="1:124" x14ac:dyDescent="0.3">
      <c r="A1468" t="s">
        <v>988</v>
      </c>
      <c r="B1468">
        <v>25600</v>
      </c>
      <c r="C1468" s="95">
        <v>12083</v>
      </c>
      <c r="D1468" s="95">
        <v>49835458</v>
      </c>
      <c r="E1468" s="95">
        <v>11448</v>
      </c>
      <c r="F1468" s="95">
        <v>35474366</v>
      </c>
      <c r="G1468" s="95">
        <v>3286</v>
      </c>
      <c r="H1468" s="95">
        <v>12847675</v>
      </c>
      <c r="I1468" s="95">
        <v>2968</v>
      </c>
      <c r="J1468" s="95">
        <v>8586427</v>
      </c>
      <c r="K1468" s="95">
        <v>12101</v>
      </c>
      <c r="L1468" s="95">
        <v>47121987</v>
      </c>
      <c r="M1468" s="95">
        <v>11371</v>
      </c>
      <c r="N1468" s="95">
        <v>37723675</v>
      </c>
      <c r="O1468" s="95">
        <v>3252</v>
      </c>
      <c r="P1468" s="95">
        <v>12375663</v>
      </c>
      <c r="Q1468" s="95">
        <v>2912</v>
      </c>
      <c r="R1468" s="95">
        <v>8902925</v>
      </c>
      <c r="S1468" s="95">
        <v>12499</v>
      </c>
      <c r="T1468" s="95">
        <v>53010761</v>
      </c>
      <c r="U1468" s="95">
        <v>11658</v>
      </c>
      <c r="V1468" s="95">
        <v>40546415</v>
      </c>
      <c r="W1468" s="95">
        <v>3253</v>
      </c>
      <c r="X1468" s="95">
        <v>13720335</v>
      </c>
      <c r="Y1468" s="95">
        <v>2902</v>
      </c>
      <c r="Z1468" s="95">
        <v>10704181</v>
      </c>
      <c r="AA1468" s="95">
        <v>12636</v>
      </c>
      <c r="AB1468" s="95">
        <v>50219515</v>
      </c>
      <c r="AC1468" s="95">
        <v>11712</v>
      </c>
      <c r="AD1468" s="95">
        <v>45781274</v>
      </c>
      <c r="AE1468" s="95">
        <v>3213</v>
      </c>
      <c r="AF1468" s="95">
        <v>13780095</v>
      </c>
      <c r="AG1468" s="95">
        <v>2867</v>
      </c>
      <c r="AH1468" s="95">
        <v>12397200</v>
      </c>
      <c r="AI1468" s="95">
        <v>12977</v>
      </c>
      <c r="AJ1468" s="95">
        <v>54122906</v>
      </c>
      <c r="AK1468" s="95">
        <v>11986</v>
      </c>
      <c r="AL1468" s="95">
        <v>51343183</v>
      </c>
      <c r="AM1468" s="95">
        <v>3150</v>
      </c>
      <c r="AN1468" s="95">
        <v>12959699</v>
      </c>
      <c r="AO1468" s="95">
        <v>2821</v>
      </c>
      <c r="AP1468" s="95">
        <v>12805977</v>
      </c>
      <c r="AQ1468" s="72">
        <v>339.88</v>
      </c>
      <c r="AR1468" s="72">
        <v>254.7</v>
      </c>
      <c r="AS1468" s="72">
        <v>594.58000000000004</v>
      </c>
      <c r="AT1468" s="95">
        <v>62683133</v>
      </c>
      <c r="AU1468" s="95">
        <v>44060793</v>
      </c>
      <c r="AV1468" s="95">
        <v>15369</v>
      </c>
      <c r="AW1468" s="95">
        <v>14416</v>
      </c>
      <c r="AX1468" s="72">
        <v>322.94</v>
      </c>
      <c r="AY1468" s="72">
        <v>272.04000000000002</v>
      </c>
      <c r="AZ1468" s="72">
        <v>594.98</v>
      </c>
      <c r="BA1468" s="95">
        <v>59497650</v>
      </c>
      <c r="BB1468" s="95">
        <v>46626600</v>
      </c>
      <c r="BC1468" s="95">
        <v>15353</v>
      </c>
      <c r="BD1468" s="95">
        <v>14283</v>
      </c>
      <c r="BE1468" s="72">
        <v>353.03</v>
      </c>
      <c r="BF1468" s="72">
        <v>293.33</v>
      </c>
      <c r="BG1468" s="72">
        <v>646.36</v>
      </c>
      <c r="BH1468" s="95">
        <v>66731096</v>
      </c>
      <c r="BI1468" s="95">
        <v>51250596</v>
      </c>
      <c r="BJ1468" s="95">
        <v>15752</v>
      </c>
      <c r="BK1468" s="95">
        <v>14560</v>
      </c>
      <c r="BL1468" s="72">
        <v>336.51</v>
      </c>
      <c r="BM1468" s="72">
        <v>332.55</v>
      </c>
      <c r="BN1468" s="72">
        <v>669.06</v>
      </c>
      <c r="BO1468" s="95">
        <v>63999610</v>
      </c>
      <c r="BP1468" s="95">
        <v>58178474</v>
      </c>
      <c r="BQ1468" s="95">
        <v>15849</v>
      </c>
      <c r="BR1468" s="95">
        <v>14579</v>
      </c>
      <c r="BS1468" s="72">
        <v>346.64</v>
      </c>
      <c r="BT1468" s="72">
        <v>361.03</v>
      </c>
      <c r="BU1468" s="72">
        <v>707.67</v>
      </c>
      <c r="BV1468" s="95">
        <v>67082605</v>
      </c>
      <c r="BW1468" s="95">
        <v>64149160</v>
      </c>
      <c r="BX1468" s="95">
        <v>16127</v>
      </c>
      <c r="BY1468" s="95">
        <v>14807</v>
      </c>
      <c r="BZ1468" s="95">
        <v>14915</v>
      </c>
      <c r="CA1468" s="95">
        <v>14837</v>
      </c>
      <c r="CB1468" s="95">
        <v>15177</v>
      </c>
      <c r="CC1468" s="95">
        <v>15246</v>
      </c>
      <c r="CD1468" s="95">
        <v>15481</v>
      </c>
      <c r="CE1468" s="72">
        <v>650.75523149000003</v>
      </c>
      <c r="CF1468" s="72">
        <v>676.59346364999999</v>
      </c>
      <c r="CG1468" s="72">
        <v>712.40329333</v>
      </c>
      <c r="CH1468" s="72">
        <v>716.50152150999998</v>
      </c>
      <c r="CI1468" s="72">
        <v>731.52548966999996</v>
      </c>
      <c r="CJ1468" s="96">
        <v>0.91367686530000003</v>
      </c>
      <c r="CK1468" s="96">
        <v>0.87937592060000003</v>
      </c>
      <c r="CL1468" s="96">
        <v>0.90729507580000002</v>
      </c>
      <c r="CM1468" s="96">
        <v>0.93378727039999998</v>
      </c>
      <c r="CN1468" s="96">
        <v>0.9673893938</v>
      </c>
      <c r="CO1468" s="96">
        <v>0.8835771161</v>
      </c>
      <c r="CP1468" s="96">
        <v>1.0415671575000001</v>
      </c>
      <c r="CQ1468" s="96">
        <v>0.99584056389999998</v>
      </c>
      <c r="CR1468" s="96">
        <v>1.0459174355</v>
      </c>
      <c r="CS1468" s="95">
        <v>14832</v>
      </c>
      <c r="CT1468" s="95">
        <v>14937</v>
      </c>
      <c r="CU1468" s="95">
        <v>15224</v>
      </c>
      <c r="CV1468" s="95">
        <v>15301</v>
      </c>
      <c r="CW1468" s="95">
        <v>15657</v>
      </c>
      <c r="CX1468" s="96">
        <v>0.85977751000000002</v>
      </c>
      <c r="CY1468" s="96">
        <v>0.86886780500000005</v>
      </c>
      <c r="CZ1468" s="96">
        <v>0.88385943600000005</v>
      </c>
      <c r="DA1468" s="96">
        <v>0.90227525600000003</v>
      </c>
      <c r="DB1468" s="96">
        <v>0.90160805799999999</v>
      </c>
      <c r="DC1468">
        <v>2013</v>
      </c>
      <c r="DD1468" s="6">
        <v>14529</v>
      </c>
      <c r="DE1468" s="96">
        <v>1.9554437000000001E-3</v>
      </c>
      <c r="DF1468" s="72">
        <v>801.68</v>
      </c>
      <c r="DG1468" s="96">
        <v>1</v>
      </c>
      <c r="DH1468" s="72">
        <v>801.68</v>
      </c>
      <c r="DI1468" s="72">
        <v>813.15989981999996</v>
      </c>
      <c r="DJ1468" s="96">
        <v>1</v>
      </c>
      <c r="DK1468" s="72">
        <v>801.68</v>
      </c>
      <c r="DL1468" s="96">
        <v>1</v>
      </c>
      <c r="DM1468" s="72">
        <v>801.68</v>
      </c>
      <c r="DN1468" s="96">
        <v>1</v>
      </c>
      <c r="DO1468" s="96">
        <v>6.045E-3</v>
      </c>
      <c r="DP1468" s="72">
        <v>4.8499999999999996</v>
      </c>
      <c r="DQ1468" s="72">
        <v>796.83</v>
      </c>
      <c r="DR1468" t="s">
        <v>988</v>
      </c>
      <c r="DT1468" t="s">
        <v>137</v>
      </c>
    </row>
    <row r="1469" spans="1:124" x14ac:dyDescent="0.3">
      <c r="A1469" t="s">
        <v>149</v>
      </c>
      <c r="B1469">
        <v>25610</v>
      </c>
      <c r="C1469" s="95">
        <v>3371</v>
      </c>
      <c r="D1469" s="95">
        <v>17291246</v>
      </c>
      <c r="E1469" s="95">
        <v>3262</v>
      </c>
      <c r="F1469" s="95">
        <v>12251730</v>
      </c>
      <c r="G1469" s="95">
        <v>1107</v>
      </c>
      <c r="H1469" s="95">
        <v>4110760</v>
      </c>
      <c r="I1469" s="95">
        <v>1034</v>
      </c>
      <c r="J1469" s="95">
        <v>3511335</v>
      </c>
      <c r="K1469" s="95">
        <v>3226</v>
      </c>
      <c r="L1469" s="95">
        <v>15958033</v>
      </c>
      <c r="M1469" s="95">
        <v>3112</v>
      </c>
      <c r="N1469" s="95">
        <v>11937959</v>
      </c>
      <c r="O1469" s="95">
        <v>1080</v>
      </c>
      <c r="P1469" s="95">
        <v>3489836</v>
      </c>
      <c r="Q1469" s="95">
        <v>1013</v>
      </c>
      <c r="R1469" s="95">
        <v>3798955</v>
      </c>
      <c r="S1469" s="95">
        <v>3165</v>
      </c>
      <c r="T1469" s="95">
        <v>18168370</v>
      </c>
      <c r="U1469" s="95">
        <v>3040</v>
      </c>
      <c r="V1469" s="95">
        <v>12366839</v>
      </c>
      <c r="W1469" s="95">
        <v>1031</v>
      </c>
      <c r="X1469" s="95">
        <v>3814401</v>
      </c>
      <c r="Y1469" s="95">
        <v>961</v>
      </c>
      <c r="Z1469" s="95">
        <v>3937571</v>
      </c>
      <c r="AA1469" s="95">
        <v>3194</v>
      </c>
      <c r="AB1469" s="95">
        <v>16283442</v>
      </c>
      <c r="AC1469" s="95">
        <v>3043</v>
      </c>
      <c r="AD1469" s="95">
        <v>13929471</v>
      </c>
      <c r="AE1469" s="95">
        <v>1071</v>
      </c>
      <c r="AF1469" s="95">
        <v>4589995</v>
      </c>
      <c r="AG1469" s="95">
        <v>1002</v>
      </c>
      <c r="AH1469" s="95">
        <v>4645020</v>
      </c>
      <c r="AI1469" s="95">
        <v>3294</v>
      </c>
      <c r="AJ1469" s="95">
        <v>17183944</v>
      </c>
      <c r="AK1469" s="95">
        <v>3135</v>
      </c>
      <c r="AL1469" s="95">
        <v>15758168</v>
      </c>
      <c r="AM1469" s="95">
        <v>1148</v>
      </c>
      <c r="AN1469" s="95">
        <v>4834295</v>
      </c>
      <c r="AO1469" s="95">
        <v>1068</v>
      </c>
      <c r="AP1469" s="95">
        <v>5001608</v>
      </c>
      <c r="AQ1469" s="72">
        <v>398.28</v>
      </c>
      <c r="AR1469" s="72">
        <v>305.77</v>
      </c>
      <c r="AS1469" s="72">
        <v>704.05</v>
      </c>
      <c r="AT1469" s="95">
        <v>21402006</v>
      </c>
      <c r="AU1469" s="95">
        <v>15763065</v>
      </c>
      <c r="AV1469" s="95">
        <v>4478</v>
      </c>
      <c r="AW1469" s="95">
        <v>4296</v>
      </c>
      <c r="AX1469" s="72">
        <v>376.37</v>
      </c>
      <c r="AY1469" s="72">
        <v>317.92</v>
      </c>
      <c r="AZ1469" s="72">
        <v>694.29</v>
      </c>
      <c r="BA1469" s="95">
        <v>19447869</v>
      </c>
      <c r="BB1469" s="95">
        <v>15736914</v>
      </c>
      <c r="BC1469" s="95">
        <v>4306</v>
      </c>
      <c r="BD1469" s="95">
        <v>4125</v>
      </c>
      <c r="BE1469" s="72">
        <v>436.58</v>
      </c>
      <c r="BF1469" s="72">
        <v>339.59</v>
      </c>
      <c r="BG1469" s="72">
        <v>776.17</v>
      </c>
      <c r="BH1469" s="95">
        <v>21982771</v>
      </c>
      <c r="BI1469" s="95">
        <v>16304410</v>
      </c>
      <c r="BJ1469" s="95">
        <v>4196</v>
      </c>
      <c r="BK1469" s="95">
        <v>4001</v>
      </c>
      <c r="BL1469" s="72">
        <v>407.84</v>
      </c>
      <c r="BM1469" s="72">
        <v>382.66</v>
      </c>
      <c r="BN1469" s="72">
        <v>790.5</v>
      </c>
      <c r="BO1469" s="95">
        <v>20873437</v>
      </c>
      <c r="BP1469" s="95">
        <v>18574491</v>
      </c>
      <c r="BQ1469" s="95">
        <v>4265</v>
      </c>
      <c r="BR1469" s="95">
        <v>4045</v>
      </c>
      <c r="BS1469" s="72">
        <v>413.07</v>
      </c>
      <c r="BT1469" s="72">
        <v>411.61</v>
      </c>
      <c r="BU1469" s="72">
        <v>824.68</v>
      </c>
      <c r="BV1469" s="95">
        <v>22018239</v>
      </c>
      <c r="BW1469" s="95">
        <v>20759776</v>
      </c>
      <c r="BX1469" s="95">
        <v>4442</v>
      </c>
      <c r="BY1469" s="95">
        <v>4203</v>
      </c>
      <c r="BZ1469" s="95">
        <v>4391</v>
      </c>
      <c r="CA1469" s="95">
        <v>4219</v>
      </c>
      <c r="CB1469" s="95">
        <v>4102</v>
      </c>
      <c r="CC1469" s="95">
        <v>4161</v>
      </c>
      <c r="CD1469" s="95">
        <v>4325</v>
      </c>
      <c r="CE1469" s="72">
        <v>650.75523149000003</v>
      </c>
      <c r="CF1469" s="72">
        <v>676.59346364999999</v>
      </c>
      <c r="CG1469" s="72">
        <v>712.40329333</v>
      </c>
      <c r="CH1469" s="72">
        <v>716.50152150999998</v>
      </c>
      <c r="CI1469" s="72">
        <v>731.52548966999996</v>
      </c>
      <c r="CJ1469" s="96">
        <v>1.0818967960999999</v>
      </c>
      <c r="CK1469" s="96">
        <v>1.0261553462999999</v>
      </c>
      <c r="CL1469" s="96">
        <v>1.0895092811</v>
      </c>
      <c r="CM1469" s="96">
        <v>1.1032774896999999</v>
      </c>
      <c r="CN1469" s="96">
        <v>1.1273428084999999</v>
      </c>
      <c r="CO1469" s="96">
        <v>0.927245235</v>
      </c>
      <c r="CP1469" s="96">
        <v>1.1708190060000001</v>
      </c>
      <c r="CQ1469" s="96">
        <v>0.99584056389999998</v>
      </c>
      <c r="CR1469" s="96">
        <v>1.1757091258000001</v>
      </c>
      <c r="CS1469" s="95">
        <v>3945</v>
      </c>
      <c r="CT1469" s="95">
        <v>3840</v>
      </c>
      <c r="CU1469" s="95">
        <v>3673</v>
      </c>
      <c r="CV1469" s="95">
        <v>3722</v>
      </c>
      <c r="CW1469" s="95">
        <v>3775</v>
      </c>
      <c r="CX1469" s="96">
        <v>0.89938635</v>
      </c>
      <c r="CY1469" s="96">
        <v>0.92356862799999995</v>
      </c>
      <c r="CZ1469" s="96">
        <v>0.91429004199999997</v>
      </c>
      <c r="DA1469" s="96">
        <v>0.93821578999999999</v>
      </c>
      <c r="DB1469" s="96">
        <v>0.96188721899999996</v>
      </c>
      <c r="DC1469">
        <v>2013</v>
      </c>
      <c r="DD1469" s="6">
        <v>4134</v>
      </c>
      <c r="DE1469" s="96">
        <v>2.0556770000000001E-3</v>
      </c>
      <c r="DF1469" s="72">
        <v>901.08</v>
      </c>
      <c r="DG1469" s="96">
        <v>1</v>
      </c>
      <c r="DH1469" s="72">
        <v>901.08</v>
      </c>
      <c r="DI1469" s="72">
        <v>805.43834298000002</v>
      </c>
      <c r="DJ1469" s="96">
        <v>1</v>
      </c>
      <c r="DK1469" s="72">
        <v>901.08</v>
      </c>
      <c r="DL1469" s="96">
        <v>1</v>
      </c>
      <c r="DM1469" s="72">
        <v>901.08</v>
      </c>
      <c r="DN1469" s="96">
        <v>1</v>
      </c>
      <c r="DO1469" s="96">
        <v>6.9220000000000002E-3</v>
      </c>
      <c r="DP1469" s="72">
        <v>6.24</v>
      </c>
      <c r="DQ1469" s="72">
        <v>894.84</v>
      </c>
      <c r="DR1469" t="s">
        <v>149</v>
      </c>
      <c r="DT1469" t="s">
        <v>137</v>
      </c>
    </row>
    <row r="1470" spans="1:124" x14ac:dyDescent="0.3">
      <c r="A1470" t="s">
        <v>989</v>
      </c>
      <c r="B1470">
        <v>25620</v>
      </c>
      <c r="C1470" s="95">
        <v>688</v>
      </c>
      <c r="D1470" s="95">
        <v>4377845</v>
      </c>
      <c r="E1470" s="95">
        <v>665</v>
      </c>
      <c r="F1470" s="95">
        <v>3680388</v>
      </c>
      <c r="G1470" s="95">
        <v>255</v>
      </c>
      <c r="H1470" s="95">
        <v>1025420</v>
      </c>
      <c r="I1470" s="95">
        <v>246</v>
      </c>
      <c r="J1470" s="95">
        <v>789579</v>
      </c>
      <c r="K1470" s="95">
        <v>683</v>
      </c>
      <c r="L1470" s="95">
        <v>3493136</v>
      </c>
      <c r="M1470" s="95">
        <v>656</v>
      </c>
      <c r="N1470" s="95">
        <v>3549398</v>
      </c>
      <c r="O1470" s="95">
        <v>269</v>
      </c>
      <c r="P1470" s="95">
        <v>1024598</v>
      </c>
      <c r="Q1470" s="95">
        <v>258</v>
      </c>
      <c r="R1470" s="95">
        <v>886297</v>
      </c>
      <c r="S1470" s="95">
        <v>686</v>
      </c>
      <c r="T1470" s="95">
        <v>3140879</v>
      </c>
      <c r="U1470" s="95">
        <v>661</v>
      </c>
      <c r="V1470" s="95">
        <v>3804925</v>
      </c>
      <c r="W1470" s="95">
        <v>269</v>
      </c>
      <c r="X1470" s="95">
        <v>832712</v>
      </c>
      <c r="Y1470" s="95">
        <v>255</v>
      </c>
      <c r="Z1470" s="95">
        <v>1130426</v>
      </c>
      <c r="AA1470" s="95">
        <v>684</v>
      </c>
      <c r="AB1470" s="95">
        <v>3084057</v>
      </c>
      <c r="AC1470" s="95">
        <v>661</v>
      </c>
      <c r="AD1470" s="95">
        <v>4132340</v>
      </c>
      <c r="AE1470" s="95">
        <v>248</v>
      </c>
      <c r="AF1470" s="95">
        <v>1037747</v>
      </c>
      <c r="AG1470" s="95">
        <v>241</v>
      </c>
      <c r="AH1470" s="95">
        <v>985262</v>
      </c>
      <c r="AI1470" s="95">
        <v>680</v>
      </c>
      <c r="AJ1470" s="95">
        <v>3714501</v>
      </c>
      <c r="AK1470" s="95">
        <v>657</v>
      </c>
      <c r="AL1470" s="95">
        <v>4208641</v>
      </c>
      <c r="AM1470" s="95">
        <v>253</v>
      </c>
      <c r="AN1470" s="95">
        <v>1297883</v>
      </c>
      <c r="AO1470" s="95">
        <v>246</v>
      </c>
      <c r="AP1470" s="95">
        <v>1048619</v>
      </c>
      <c r="AQ1470" s="72">
        <v>477.49</v>
      </c>
      <c r="AR1470" s="72">
        <v>408.89</v>
      </c>
      <c r="AS1470" s="72">
        <v>886.38</v>
      </c>
      <c r="AT1470" s="95">
        <v>5403265</v>
      </c>
      <c r="AU1470" s="95">
        <v>4469967</v>
      </c>
      <c r="AV1470" s="95">
        <v>943</v>
      </c>
      <c r="AW1470" s="95">
        <v>911</v>
      </c>
      <c r="AX1470" s="72">
        <v>395.46</v>
      </c>
      <c r="AY1470" s="72">
        <v>404.42</v>
      </c>
      <c r="AZ1470" s="72">
        <v>799.88</v>
      </c>
      <c r="BA1470" s="95">
        <v>4517734</v>
      </c>
      <c r="BB1470" s="95">
        <v>4435695</v>
      </c>
      <c r="BC1470" s="95">
        <v>952</v>
      </c>
      <c r="BD1470" s="95">
        <v>914</v>
      </c>
      <c r="BE1470" s="72">
        <v>346.74</v>
      </c>
      <c r="BF1470" s="72">
        <v>448.99</v>
      </c>
      <c r="BG1470" s="72">
        <v>795.73</v>
      </c>
      <c r="BH1470" s="95">
        <v>3973591</v>
      </c>
      <c r="BI1470" s="95">
        <v>4935351</v>
      </c>
      <c r="BJ1470" s="95">
        <v>955</v>
      </c>
      <c r="BK1470" s="95">
        <v>916</v>
      </c>
      <c r="BL1470" s="72">
        <v>368.54</v>
      </c>
      <c r="BM1470" s="72">
        <v>472.8</v>
      </c>
      <c r="BN1470" s="72">
        <v>841.34</v>
      </c>
      <c r="BO1470" s="95">
        <v>4121804</v>
      </c>
      <c r="BP1470" s="95">
        <v>5117602</v>
      </c>
      <c r="BQ1470" s="95">
        <v>932</v>
      </c>
      <c r="BR1470" s="95">
        <v>902</v>
      </c>
      <c r="BS1470" s="72">
        <v>447.69</v>
      </c>
      <c r="BT1470" s="72">
        <v>485.17</v>
      </c>
      <c r="BU1470" s="72">
        <v>932.86</v>
      </c>
      <c r="BV1470" s="95">
        <v>5012384</v>
      </c>
      <c r="BW1470" s="95">
        <v>5257260</v>
      </c>
      <c r="BX1470" s="95">
        <v>933</v>
      </c>
      <c r="BY1470" s="95">
        <v>903</v>
      </c>
      <c r="BZ1470" s="95">
        <v>928</v>
      </c>
      <c r="CA1470" s="95">
        <v>934</v>
      </c>
      <c r="CB1470" s="95">
        <v>936</v>
      </c>
      <c r="CC1470" s="95">
        <v>918</v>
      </c>
      <c r="CD1470" s="95">
        <v>918</v>
      </c>
      <c r="CE1470" s="72">
        <v>650.75523149000003</v>
      </c>
      <c r="CF1470" s="72">
        <v>676.59346364999999</v>
      </c>
      <c r="CG1470" s="72">
        <v>712.40329333</v>
      </c>
      <c r="CH1470" s="72">
        <v>716.50152150999998</v>
      </c>
      <c r="CI1470" s="72">
        <v>731.52548966999996</v>
      </c>
      <c r="CJ1470" s="96">
        <v>1.3620789463</v>
      </c>
      <c r="CK1470" s="96">
        <v>1.1822165643</v>
      </c>
      <c r="CL1470" s="96">
        <v>1.1169656393</v>
      </c>
      <c r="CM1470" s="96">
        <v>1.1742333753</v>
      </c>
      <c r="CN1470" s="96">
        <v>1.275225557</v>
      </c>
      <c r="CO1470" s="96">
        <v>0.97851075710000002</v>
      </c>
      <c r="CP1470" s="96">
        <v>1.2489837312000001</v>
      </c>
      <c r="CQ1470" s="96">
        <v>0.99584056389999998</v>
      </c>
      <c r="CR1470" s="96">
        <v>1.2542003188999999</v>
      </c>
      <c r="CS1470" s="95">
        <v>929</v>
      </c>
      <c r="CT1470" s="95">
        <v>937</v>
      </c>
      <c r="CU1470" s="95">
        <v>941</v>
      </c>
      <c r="CV1470" s="95">
        <v>920</v>
      </c>
      <c r="CW1470" s="95">
        <v>918</v>
      </c>
      <c r="CX1470" s="96">
        <v>1.0009796559999999</v>
      </c>
      <c r="CY1470" s="96">
        <v>0.98230012099999997</v>
      </c>
      <c r="CZ1470" s="96">
        <v>1.0049082840000001</v>
      </c>
      <c r="DA1470" s="96">
        <v>0.97625959399999995</v>
      </c>
      <c r="DB1470" s="96">
        <v>0.92710199500000001</v>
      </c>
      <c r="DC1470">
        <v>2013</v>
      </c>
      <c r="DD1470" s="6">
        <v>909.2</v>
      </c>
      <c r="DE1470" s="96">
        <v>1.6307665E-3</v>
      </c>
      <c r="DF1470" s="72">
        <v>961.64</v>
      </c>
      <c r="DG1470" s="96">
        <v>1</v>
      </c>
      <c r="DH1470" s="72">
        <v>961.64</v>
      </c>
      <c r="DI1470" s="72">
        <v>805.43834298000002</v>
      </c>
      <c r="DJ1470" s="96">
        <v>0.95351979529999997</v>
      </c>
      <c r="DK1470" s="72">
        <v>954.37971500000003</v>
      </c>
      <c r="DL1470" s="96">
        <v>1.0176607904999999</v>
      </c>
      <c r="DM1470" s="72">
        <v>971.23481523999999</v>
      </c>
      <c r="DN1470" s="96">
        <v>1</v>
      </c>
      <c r="DO1470" s="96">
        <v>5.3600000000000002E-3</v>
      </c>
      <c r="DP1470" s="72">
        <v>5.21</v>
      </c>
      <c r="DQ1470" s="72">
        <v>966.02</v>
      </c>
      <c r="DR1470" t="s">
        <v>989</v>
      </c>
      <c r="DT1470" t="s">
        <v>137</v>
      </c>
    </row>
    <row r="1471" spans="1:124" x14ac:dyDescent="0.3">
      <c r="A1471" t="s">
        <v>746</v>
      </c>
      <c r="B1471">
        <v>25630</v>
      </c>
      <c r="C1471" s="95">
        <v>3155</v>
      </c>
      <c r="D1471" s="95">
        <v>16068811</v>
      </c>
      <c r="E1471" s="95">
        <v>3054</v>
      </c>
      <c r="F1471" s="95">
        <v>10025155</v>
      </c>
      <c r="G1471" s="95">
        <v>1181</v>
      </c>
      <c r="H1471" s="95">
        <v>4635997</v>
      </c>
      <c r="I1471" s="95">
        <v>1123</v>
      </c>
      <c r="J1471" s="95">
        <v>3439046</v>
      </c>
      <c r="K1471" s="95">
        <v>3053</v>
      </c>
      <c r="L1471" s="95">
        <v>15831496</v>
      </c>
      <c r="M1471" s="95">
        <v>2945</v>
      </c>
      <c r="N1471" s="95">
        <v>10266217</v>
      </c>
      <c r="O1471" s="95">
        <v>1142</v>
      </c>
      <c r="P1471" s="95">
        <v>4125457</v>
      </c>
      <c r="Q1471" s="95">
        <v>1083</v>
      </c>
      <c r="R1471" s="95">
        <v>3278297</v>
      </c>
      <c r="S1471" s="95">
        <v>3065</v>
      </c>
      <c r="T1471" s="95">
        <v>15953997</v>
      </c>
      <c r="U1471" s="95">
        <v>2949</v>
      </c>
      <c r="V1471" s="95">
        <v>10925458</v>
      </c>
      <c r="W1471" s="95">
        <v>1113</v>
      </c>
      <c r="X1471" s="95">
        <v>4571803</v>
      </c>
      <c r="Y1471" s="95">
        <v>1047</v>
      </c>
      <c r="Z1471" s="95">
        <v>3413735</v>
      </c>
      <c r="AA1471" s="95">
        <v>3025</v>
      </c>
      <c r="AB1471" s="95">
        <v>13756735</v>
      </c>
      <c r="AC1471" s="95">
        <v>2890</v>
      </c>
      <c r="AD1471" s="95">
        <v>12152105</v>
      </c>
      <c r="AE1471" s="95">
        <v>1072</v>
      </c>
      <c r="AF1471" s="95">
        <v>3476476</v>
      </c>
      <c r="AG1471" s="95">
        <v>1007</v>
      </c>
      <c r="AH1471" s="95">
        <v>3622675</v>
      </c>
      <c r="AI1471" s="95">
        <v>3084</v>
      </c>
      <c r="AJ1471" s="95">
        <v>14764059</v>
      </c>
      <c r="AK1471" s="95">
        <v>2949</v>
      </c>
      <c r="AL1471" s="95">
        <v>12908180</v>
      </c>
      <c r="AM1471" s="95">
        <v>1050</v>
      </c>
      <c r="AN1471" s="95">
        <v>3927410</v>
      </c>
      <c r="AO1471" s="95">
        <v>993</v>
      </c>
      <c r="AP1471" s="95">
        <v>3714670</v>
      </c>
      <c r="AQ1471" s="72">
        <v>397.92</v>
      </c>
      <c r="AR1471" s="72">
        <v>268.62</v>
      </c>
      <c r="AS1471" s="72">
        <v>666.54</v>
      </c>
      <c r="AT1471" s="95">
        <v>20704808</v>
      </c>
      <c r="AU1471" s="95">
        <v>13464201</v>
      </c>
      <c r="AV1471" s="95">
        <v>4336</v>
      </c>
      <c r="AW1471" s="95">
        <v>4177</v>
      </c>
      <c r="AX1471" s="72">
        <v>396.44</v>
      </c>
      <c r="AY1471" s="72">
        <v>280.22000000000003</v>
      </c>
      <c r="AZ1471" s="72">
        <v>676.66</v>
      </c>
      <c r="BA1471" s="95">
        <v>19956953</v>
      </c>
      <c r="BB1471" s="95">
        <v>13544514</v>
      </c>
      <c r="BC1471" s="95">
        <v>4195</v>
      </c>
      <c r="BD1471" s="95">
        <v>4028</v>
      </c>
      <c r="BE1471" s="72">
        <v>409.4</v>
      </c>
      <c r="BF1471" s="72">
        <v>299.02999999999997</v>
      </c>
      <c r="BG1471" s="72">
        <v>708.43</v>
      </c>
      <c r="BH1471" s="95">
        <v>20525800</v>
      </c>
      <c r="BI1471" s="95">
        <v>14339193</v>
      </c>
      <c r="BJ1471" s="95">
        <v>4178</v>
      </c>
      <c r="BK1471" s="95">
        <v>3996</v>
      </c>
      <c r="BL1471" s="72">
        <v>350.52</v>
      </c>
      <c r="BM1471" s="72">
        <v>337.33</v>
      </c>
      <c r="BN1471" s="72">
        <v>687.85</v>
      </c>
      <c r="BO1471" s="95">
        <v>17233211</v>
      </c>
      <c r="BP1471" s="95">
        <v>15774780</v>
      </c>
      <c r="BQ1471" s="95">
        <v>4097</v>
      </c>
      <c r="BR1471" s="95">
        <v>3897</v>
      </c>
      <c r="BS1471" s="72">
        <v>376.78</v>
      </c>
      <c r="BT1471" s="72">
        <v>351.4</v>
      </c>
      <c r="BU1471" s="72">
        <v>728.18</v>
      </c>
      <c r="BV1471" s="95">
        <v>18691469</v>
      </c>
      <c r="BW1471" s="95">
        <v>16622850</v>
      </c>
      <c r="BX1471" s="95">
        <v>4134</v>
      </c>
      <c r="BY1471" s="95">
        <v>3942</v>
      </c>
      <c r="BZ1471" s="95">
        <v>4260</v>
      </c>
      <c r="CA1471" s="95">
        <v>4114</v>
      </c>
      <c r="CB1471" s="95">
        <v>4090</v>
      </c>
      <c r="CC1471" s="95">
        <v>4002</v>
      </c>
      <c r="CD1471" s="95">
        <v>4040</v>
      </c>
      <c r="CE1471" s="72">
        <v>650.75523149000003</v>
      </c>
      <c r="CF1471" s="72">
        <v>676.59346364999999</v>
      </c>
      <c r="CG1471" s="72">
        <v>712.40329333</v>
      </c>
      <c r="CH1471" s="72">
        <v>716.50152150999998</v>
      </c>
      <c r="CI1471" s="72">
        <v>731.52548966999996</v>
      </c>
      <c r="CJ1471" s="96">
        <v>1.0242560761999999</v>
      </c>
      <c r="CK1471" s="96">
        <v>1.0000983402000001</v>
      </c>
      <c r="CL1471" s="96">
        <v>0.99442269100000003</v>
      </c>
      <c r="CM1471" s="96">
        <v>0.96001191809999997</v>
      </c>
      <c r="CN1471" s="96">
        <v>0.99542669429999997</v>
      </c>
      <c r="CO1471" s="96">
        <v>0.87503553960000002</v>
      </c>
      <c r="CP1471" s="96">
        <v>1.1369174151999999</v>
      </c>
      <c r="CQ1471" s="96">
        <v>0.99584056389999998</v>
      </c>
      <c r="CR1471" s="96">
        <v>1.1416659393999999</v>
      </c>
      <c r="CS1471" s="95">
        <v>4138</v>
      </c>
      <c r="CT1471" s="95">
        <v>4061</v>
      </c>
      <c r="CU1471" s="95">
        <v>3958</v>
      </c>
      <c r="CV1471" s="95">
        <v>3933</v>
      </c>
      <c r="CW1471" s="95">
        <v>3991</v>
      </c>
      <c r="CX1471" s="96">
        <v>0.870442453</v>
      </c>
      <c r="CY1471" s="96">
        <v>0.87920699099999999</v>
      </c>
      <c r="CZ1471" s="96">
        <v>0.87230254299999999</v>
      </c>
      <c r="DA1471" s="96">
        <v>0.88079257799999999</v>
      </c>
      <c r="DB1471" s="96">
        <v>0.87259021199999998</v>
      </c>
      <c r="DC1471">
        <v>2013</v>
      </c>
      <c r="DD1471" s="6">
        <v>4008</v>
      </c>
      <c r="DE1471" s="96">
        <v>1.6634009999999999E-3</v>
      </c>
      <c r="DF1471" s="72">
        <v>875.33</v>
      </c>
      <c r="DG1471" s="96">
        <v>1</v>
      </c>
      <c r="DH1471" s="72">
        <v>875.33</v>
      </c>
      <c r="DI1471" s="72">
        <v>813.15989981999996</v>
      </c>
      <c r="DJ1471" s="96">
        <v>1</v>
      </c>
      <c r="DK1471" s="72">
        <v>875.33</v>
      </c>
      <c r="DL1471" s="96">
        <v>1</v>
      </c>
      <c r="DM1471" s="72">
        <v>875.33</v>
      </c>
      <c r="DN1471" s="96">
        <v>1</v>
      </c>
      <c r="DO1471" s="96">
        <v>6.025E-3</v>
      </c>
      <c r="DP1471" s="72">
        <v>5.27</v>
      </c>
      <c r="DQ1471" s="72">
        <v>870.06</v>
      </c>
      <c r="DR1471" t="s">
        <v>746</v>
      </c>
      <c r="DT1471" t="s">
        <v>137</v>
      </c>
    </row>
    <row r="1472" spans="1:124" x14ac:dyDescent="0.3">
      <c r="A1472" t="s">
        <v>683</v>
      </c>
      <c r="B1472">
        <v>25640</v>
      </c>
      <c r="C1472" s="95">
        <v>1690</v>
      </c>
      <c r="D1472" s="95">
        <v>8243913</v>
      </c>
      <c r="E1472" s="95">
        <v>1625</v>
      </c>
      <c r="F1472" s="95">
        <v>6191169</v>
      </c>
      <c r="G1472" s="95">
        <v>585</v>
      </c>
      <c r="H1472" s="95">
        <v>1857093</v>
      </c>
      <c r="I1472" s="95">
        <v>555</v>
      </c>
      <c r="J1472" s="95">
        <v>1435248</v>
      </c>
      <c r="K1472" s="95">
        <v>1729</v>
      </c>
      <c r="L1472" s="95">
        <v>7634915</v>
      </c>
      <c r="M1472" s="95">
        <v>1660</v>
      </c>
      <c r="N1472" s="95">
        <v>6211956</v>
      </c>
      <c r="O1472" s="95">
        <v>591</v>
      </c>
      <c r="P1472" s="95">
        <v>1670137</v>
      </c>
      <c r="Q1472" s="95">
        <v>562</v>
      </c>
      <c r="R1472" s="95">
        <v>1707257</v>
      </c>
      <c r="S1472" s="95">
        <v>1683</v>
      </c>
      <c r="T1472" s="95">
        <v>7305232</v>
      </c>
      <c r="U1472" s="95">
        <v>1610</v>
      </c>
      <c r="V1472" s="95">
        <v>6199310</v>
      </c>
      <c r="W1472" s="95">
        <v>574</v>
      </c>
      <c r="X1472" s="95">
        <v>2168453</v>
      </c>
      <c r="Y1472" s="95">
        <v>538</v>
      </c>
      <c r="Z1472" s="95">
        <v>1802415</v>
      </c>
      <c r="AA1472" s="95">
        <v>1677</v>
      </c>
      <c r="AB1472" s="95">
        <v>5536659</v>
      </c>
      <c r="AC1472" s="95">
        <v>1591</v>
      </c>
      <c r="AD1472" s="95">
        <v>7103340</v>
      </c>
      <c r="AE1472" s="95">
        <v>541</v>
      </c>
      <c r="AF1472" s="95">
        <v>2013517</v>
      </c>
      <c r="AG1472" s="95">
        <v>516</v>
      </c>
      <c r="AH1472" s="95">
        <v>1898202</v>
      </c>
      <c r="AI1472" s="95">
        <v>1682</v>
      </c>
      <c r="AJ1472" s="95">
        <v>6755058</v>
      </c>
      <c r="AK1472" s="95">
        <v>1585</v>
      </c>
      <c r="AL1472" s="95">
        <v>7544206</v>
      </c>
      <c r="AM1472" s="95">
        <v>549</v>
      </c>
      <c r="AN1472" s="95">
        <v>1835190</v>
      </c>
      <c r="AO1472" s="95">
        <v>520</v>
      </c>
      <c r="AP1472" s="95">
        <v>2086016</v>
      </c>
      <c r="AQ1472" s="72">
        <v>370</v>
      </c>
      <c r="AR1472" s="72">
        <v>291.52999999999997</v>
      </c>
      <c r="AS1472" s="72">
        <v>661.53</v>
      </c>
      <c r="AT1472" s="95">
        <v>10101006</v>
      </c>
      <c r="AU1472" s="95">
        <v>7626417</v>
      </c>
      <c r="AV1472" s="95">
        <v>2275</v>
      </c>
      <c r="AW1472" s="95">
        <v>2180</v>
      </c>
      <c r="AX1472" s="72">
        <v>334.23</v>
      </c>
      <c r="AY1472" s="72">
        <v>297</v>
      </c>
      <c r="AZ1472" s="72">
        <v>631.23</v>
      </c>
      <c r="BA1472" s="95">
        <v>9305052</v>
      </c>
      <c r="BB1472" s="95">
        <v>7919213</v>
      </c>
      <c r="BC1472" s="95">
        <v>2320</v>
      </c>
      <c r="BD1472" s="95">
        <v>2222</v>
      </c>
      <c r="BE1472" s="72">
        <v>349.79</v>
      </c>
      <c r="BF1472" s="72">
        <v>310.43</v>
      </c>
      <c r="BG1472" s="72">
        <v>660.22</v>
      </c>
      <c r="BH1472" s="95">
        <v>9473685</v>
      </c>
      <c r="BI1472" s="95">
        <v>8001725</v>
      </c>
      <c r="BJ1472" s="95">
        <v>2257</v>
      </c>
      <c r="BK1472" s="95">
        <v>2148</v>
      </c>
      <c r="BL1472" s="72">
        <v>283.67</v>
      </c>
      <c r="BM1472" s="72">
        <v>356.02</v>
      </c>
      <c r="BN1472" s="72">
        <v>639.69000000000005</v>
      </c>
      <c r="BO1472" s="95">
        <v>7550176</v>
      </c>
      <c r="BP1472" s="95">
        <v>9001542</v>
      </c>
      <c r="BQ1472" s="95">
        <v>2218</v>
      </c>
      <c r="BR1472" s="95">
        <v>2107</v>
      </c>
      <c r="BS1472" s="72">
        <v>320.87</v>
      </c>
      <c r="BT1472" s="72">
        <v>381.24</v>
      </c>
      <c r="BU1472" s="72">
        <v>702.11</v>
      </c>
      <c r="BV1472" s="95">
        <v>8590248</v>
      </c>
      <c r="BW1472" s="95">
        <v>9630222</v>
      </c>
      <c r="BX1472" s="95">
        <v>2231</v>
      </c>
      <c r="BY1472" s="95">
        <v>2105</v>
      </c>
      <c r="BZ1472" s="95">
        <v>2230</v>
      </c>
      <c r="CA1472" s="95">
        <v>2273</v>
      </c>
      <c r="CB1472" s="95">
        <v>2204</v>
      </c>
      <c r="CC1472" s="95">
        <v>2165</v>
      </c>
      <c r="CD1472" s="95">
        <v>2169</v>
      </c>
      <c r="CE1472" s="72">
        <v>650.75523149000003</v>
      </c>
      <c r="CF1472" s="72">
        <v>676.59346364999999</v>
      </c>
      <c r="CG1472" s="72">
        <v>712.40329333</v>
      </c>
      <c r="CH1472" s="72">
        <v>716.50152150999998</v>
      </c>
      <c r="CI1472" s="72">
        <v>731.52548966999996</v>
      </c>
      <c r="CJ1472" s="96">
        <v>1.0165573291000001</v>
      </c>
      <c r="CK1472" s="96">
        <v>0.93295314529999995</v>
      </c>
      <c r="CL1472" s="96">
        <v>0.926750348</v>
      </c>
      <c r="CM1472" s="96">
        <v>0.89279642930000003</v>
      </c>
      <c r="CN1472" s="96">
        <v>0.95978883839999996</v>
      </c>
      <c r="CO1472" s="96">
        <v>0.92194090949999996</v>
      </c>
      <c r="CP1472" s="96">
        <v>1.0258458088</v>
      </c>
      <c r="CQ1472" s="96">
        <v>0.99584056389999998</v>
      </c>
      <c r="CR1472" s="96">
        <v>1.030130424</v>
      </c>
      <c r="CS1472" s="95">
        <v>2621</v>
      </c>
      <c r="CT1472" s="95">
        <v>2650</v>
      </c>
      <c r="CU1472" s="95">
        <v>2567</v>
      </c>
      <c r="CV1472" s="95">
        <v>2543</v>
      </c>
      <c r="CW1472" s="95">
        <v>2550</v>
      </c>
      <c r="CX1472" s="96">
        <v>0.901143319</v>
      </c>
      <c r="CY1472" s="96">
        <v>0.91242240399999996</v>
      </c>
      <c r="CZ1472" s="96">
        <v>0.919609079</v>
      </c>
      <c r="DA1472" s="96">
        <v>0.93658264599999996</v>
      </c>
      <c r="DB1472" s="96">
        <v>0.94095518300000003</v>
      </c>
      <c r="DC1472">
        <v>2013</v>
      </c>
      <c r="DD1472" s="6">
        <v>2152.4</v>
      </c>
      <c r="DE1472" s="96">
        <v>1.5072371000000001E-3</v>
      </c>
      <c r="DF1472" s="72">
        <v>789.94</v>
      </c>
      <c r="DG1472" s="96">
        <v>1</v>
      </c>
      <c r="DH1472" s="72">
        <v>789.94</v>
      </c>
      <c r="DI1472" s="72">
        <v>805.43834298000002</v>
      </c>
      <c r="DJ1472" s="96">
        <v>1</v>
      </c>
      <c r="DK1472" s="72">
        <v>789.94</v>
      </c>
      <c r="DL1472" s="96">
        <v>1</v>
      </c>
      <c r="DM1472" s="72">
        <v>789.94</v>
      </c>
      <c r="DN1472" s="96">
        <v>1</v>
      </c>
      <c r="DO1472" s="96">
        <v>4.8349999999999999E-3</v>
      </c>
      <c r="DP1472" s="72">
        <v>3.82</v>
      </c>
      <c r="DQ1472" s="72">
        <v>786.12</v>
      </c>
      <c r="DR1472" t="s">
        <v>683</v>
      </c>
      <c r="DT1472" t="s">
        <v>137</v>
      </c>
    </row>
    <row r="1473" spans="1:124" x14ac:dyDescent="0.3">
      <c r="A1473" t="s">
        <v>154</v>
      </c>
      <c r="B1473">
        <v>25650</v>
      </c>
      <c r="C1473" s="95">
        <v>2023</v>
      </c>
      <c r="D1473" s="95">
        <v>14343144</v>
      </c>
      <c r="E1473" s="95">
        <v>1956</v>
      </c>
      <c r="F1473" s="95">
        <v>6790976</v>
      </c>
      <c r="G1473" s="95">
        <v>652</v>
      </c>
      <c r="H1473" s="95">
        <v>2692972</v>
      </c>
      <c r="I1473" s="95">
        <v>607</v>
      </c>
      <c r="J1473" s="95">
        <v>2144131</v>
      </c>
      <c r="K1473" s="95">
        <v>1981</v>
      </c>
      <c r="L1473" s="95">
        <v>12198726</v>
      </c>
      <c r="M1473" s="95">
        <v>1903</v>
      </c>
      <c r="N1473" s="95">
        <v>7662707</v>
      </c>
      <c r="O1473" s="95">
        <v>664</v>
      </c>
      <c r="P1473" s="95">
        <v>3086568</v>
      </c>
      <c r="Q1473" s="95">
        <v>617</v>
      </c>
      <c r="R1473" s="95">
        <v>2539419</v>
      </c>
      <c r="S1473" s="95">
        <v>2024</v>
      </c>
      <c r="T1473" s="95">
        <v>12331518</v>
      </c>
      <c r="U1473" s="95">
        <v>1941</v>
      </c>
      <c r="V1473" s="95">
        <v>8462541</v>
      </c>
      <c r="W1473" s="95">
        <v>701</v>
      </c>
      <c r="X1473" s="95">
        <v>2483189</v>
      </c>
      <c r="Y1473" s="95">
        <v>647</v>
      </c>
      <c r="Z1473" s="95">
        <v>2582765</v>
      </c>
      <c r="AA1473" s="95">
        <v>2062</v>
      </c>
      <c r="AB1473" s="95">
        <v>13959065</v>
      </c>
      <c r="AC1473" s="95">
        <v>1970</v>
      </c>
      <c r="AD1473" s="95">
        <v>9472052</v>
      </c>
      <c r="AE1473" s="95">
        <v>694</v>
      </c>
      <c r="AF1473" s="95">
        <v>2856717</v>
      </c>
      <c r="AG1473" s="95">
        <v>642</v>
      </c>
      <c r="AH1473" s="95">
        <v>3139347</v>
      </c>
      <c r="AI1473" s="95">
        <v>2066</v>
      </c>
      <c r="AJ1473" s="95">
        <v>13123863</v>
      </c>
      <c r="AK1473" s="95">
        <v>1966</v>
      </c>
      <c r="AL1473" s="95">
        <v>9325869</v>
      </c>
      <c r="AM1473" s="95">
        <v>707</v>
      </c>
      <c r="AN1473" s="95">
        <v>2808711</v>
      </c>
      <c r="AO1473" s="95">
        <v>661</v>
      </c>
      <c r="AP1473" s="95">
        <v>3056274</v>
      </c>
      <c r="AQ1473" s="72">
        <v>530.72</v>
      </c>
      <c r="AR1473" s="72">
        <v>290.52</v>
      </c>
      <c r="AS1473" s="72">
        <v>821.24</v>
      </c>
      <c r="AT1473" s="95">
        <v>17036116</v>
      </c>
      <c r="AU1473" s="95">
        <v>8935107</v>
      </c>
      <c r="AV1473" s="95">
        <v>2675</v>
      </c>
      <c r="AW1473" s="95">
        <v>2563</v>
      </c>
      <c r="AX1473" s="72">
        <v>481.58</v>
      </c>
      <c r="AY1473" s="72">
        <v>337.37</v>
      </c>
      <c r="AZ1473" s="72">
        <v>818.95</v>
      </c>
      <c r="BA1473" s="95">
        <v>15285294</v>
      </c>
      <c r="BB1473" s="95">
        <v>10202126</v>
      </c>
      <c r="BC1473" s="95">
        <v>2645</v>
      </c>
      <c r="BD1473" s="95">
        <v>2520</v>
      </c>
      <c r="BE1473" s="72">
        <v>453.05</v>
      </c>
      <c r="BF1473" s="72">
        <v>355.66</v>
      </c>
      <c r="BG1473" s="72">
        <v>808.71</v>
      </c>
      <c r="BH1473" s="95">
        <v>14814707</v>
      </c>
      <c r="BI1473" s="95">
        <v>11045306</v>
      </c>
      <c r="BJ1473" s="95">
        <v>2725</v>
      </c>
      <c r="BK1473" s="95">
        <v>2588</v>
      </c>
      <c r="BL1473" s="72">
        <v>508.46</v>
      </c>
      <c r="BM1473" s="72">
        <v>402.35</v>
      </c>
      <c r="BN1473" s="72">
        <v>910.81</v>
      </c>
      <c r="BO1473" s="95">
        <v>16815782</v>
      </c>
      <c r="BP1473" s="95">
        <v>12611399</v>
      </c>
      <c r="BQ1473" s="95">
        <v>2756</v>
      </c>
      <c r="BR1473" s="95">
        <v>2612</v>
      </c>
      <c r="BS1473" s="72">
        <v>478.8</v>
      </c>
      <c r="BT1473" s="72">
        <v>392.78</v>
      </c>
      <c r="BU1473" s="72">
        <v>871.58</v>
      </c>
      <c r="BV1473" s="95">
        <v>15932574</v>
      </c>
      <c r="BW1473" s="95">
        <v>12382143</v>
      </c>
      <c r="BX1473" s="95">
        <v>2773</v>
      </c>
      <c r="BY1473" s="95">
        <v>2627</v>
      </c>
      <c r="BZ1473" s="95">
        <v>2622</v>
      </c>
      <c r="CA1473" s="95">
        <v>2585</v>
      </c>
      <c r="CB1473" s="95">
        <v>2659</v>
      </c>
      <c r="CC1473" s="95">
        <v>2688</v>
      </c>
      <c r="CD1473" s="95">
        <v>2702</v>
      </c>
      <c r="CE1473" s="72">
        <v>650.75523149000003</v>
      </c>
      <c r="CF1473" s="72">
        <v>676.59346364999999</v>
      </c>
      <c r="CG1473" s="72">
        <v>712.40329333</v>
      </c>
      <c r="CH1473" s="72">
        <v>716.50152150999998</v>
      </c>
      <c r="CI1473" s="72">
        <v>731.52548966999996</v>
      </c>
      <c r="CJ1473" s="96">
        <v>1.2619798662999999</v>
      </c>
      <c r="CK1473" s="96">
        <v>1.2104018794</v>
      </c>
      <c r="CL1473" s="96">
        <v>1.1351856562</v>
      </c>
      <c r="CM1473" s="96">
        <v>1.2711906013000001</v>
      </c>
      <c r="CN1473" s="96">
        <v>1.1914554070000001</v>
      </c>
      <c r="CO1473" s="96">
        <v>0.88660304440000004</v>
      </c>
      <c r="CP1473" s="96">
        <v>1.3693193247</v>
      </c>
      <c r="CQ1473" s="96">
        <v>0.99584056389999998</v>
      </c>
      <c r="CR1473" s="96">
        <v>1.3750385139000001</v>
      </c>
      <c r="CS1473" s="95">
        <v>2226</v>
      </c>
      <c r="CT1473" s="95">
        <v>2204</v>
      </c>
      <c r="CU1473" s="95">
        <v>2274</v>
      </c>
      <c r="CV1473" s="95">
        <v>2294</v>
      </c>
      <c r="CW1473" s="95">
        <v>2308</v>
      </c>
      <c r="CX1473" s="96">
        <v>0.85667365600000001</v>
      </c>
      <c r="CY1473" s="96">
        <v>0.85887875300000005</v>
      </c>
      <c r="CZ1473" s="96">
        <v>0.87730558599999997</v>
      </c>
      <c r="DA1473" s="96">
        <v>0.90986094799999995</v>
      </c>
      <c r="DB1473" s="96">
        <v>0.92798776999999999</v>
      </c>
      <c r="DC1473">
        <v>2013</v>
      </c>
      <c r="DD1473" s="6">
        <v>2582</v>
      </c>
      <c r="DE1473" s="96">
        <v>1.0996993000000001E-3</v>
      </c>
      <c r="DF1473" s="72">
        <v>1054.8499999999999</v>
      </c>
      <c r="DG1473" s="96">
        <v>1</v>
      </c>
      <c r="DH1473" s="72">
        <v>1054.8499999999999</v>
      </c>
      <c r="DI1473" s="72">
        <v>852.28179985999998</v>
      </c>
      <c r="DJ1473" s="96">
        <v>1</v>
      </c>
      <c r="DK1473" s="72">
        <v>1054.8499999999999</v>
      </c>
      <c r="DL1473" s="96">
        <v>1</v>
      </c>
      <c r="DM1473" s="72">
        <v>1054.8499999999999</v>
      </c>
      <c r="DN1473" s="96">
        <v>1</v>
      </c>
      <c r="DO1473" s="96">
        <v>2.2790000000000002E-3</v>
      </c>
      <c r="DP1473" s="72">
        <v>2.4</v>
      </c>
      <c r="DQ1473" s="72">
        <v>1052.45</v>
      </c>
      <c r="DR1473" t="s">
        <v>154</v>
      </c>
      <c r="DT1473" t="s">
        <v>137</v>
      </c>
    </row>
    <row r="1474" spans="1:124" x14ac:dyDescent="0.3">
      <c r="A1474" t="s">
        <v>990</v>
      </c>
      <c r="B1474">
        <v>25660</v>
      </c>
      <c r="C1474" s="95">
        <v>2629</v>
      </c>
      <c r="D1474" s="95">
        <v>16358413</v>
      </c>
      <c r="E1474" s="95">
        <v>2548</v>
      </c>
      <c r="F1474" s="95">
        <v>10552500</v>
      </c>
      <c r="G1474" s="95">
        <v>1123</v>
      </c>
      <c r="H1474" s="95">
        <v>6017504</v>
      </c>
      <c r="I1474" s="95">
        <v>1058</v>
      </c>
      <c r="J1474" s="95">
        <v>3684695</v>
      </c>
      <c r="K1474" s="95">
        <v>2676</v>
      </c>
      <c r="L1474" s="95">
        <v>17001733</v>
      </c>
      <c r="M1474" s="95">
        <v>2591</v>
      </c>
      <c r="N1474" s="95">
        <v>11513501</v>
      </c>
      <c r="O1474" s="95">
        <v>1145</v>
      </c>
      <c r="P1474" s="95">
        <v>5661926</v>
      </c>
      <c r="Q1474" s="95">
        <v>1074</v>
      </c>
      <c r="R1474" s="95">
        <v>3922596</v>
      </c>
      <c r="S1474" s="95">
        <v>2665</v>
      </c>
      <c r="T1474" s="95">
        <v>18007500</v>
      </c>
      <c r="U1474" s="95">
        <v>2572</v>
      </c>
      <c r="V1474" s="95">
        <v>11659084</v>
      </c>
      <c r="W1474" s="95">
        <v>1175</v>
      </c>
      <c r="X1474" s="95">
        <v>6370654</v>
      </c>
      <c r="Y1474" s="95">
        <v>1103</v>
      </c>
      <c r="Z1474" s="95">
        <v>4013276</v>
      </c>
      <c r="AA1474" s="95">
        <v>2584</v>
      </c>
      <c r="AB1474" s="95">
        <v>14924009</v>
      </c>
      <c r="AC1474" s="95">
        <v>2457</v>
      </c>
      <c r="AD1474" s="95">
        <v>11505548</v>
      </c>
      <c r="AE1474" s="95">
        <v>1144</v>
      </c>
      <c r="AF1474" s="95">
        <v>4520133</v>
      </c>
      <c r="AG1474" s="95">
        <v>1091</v>
      </c>
      <c r="AH1474" s="95">
        <v>3869435</v>
      </c>
      <c r="AI1474" s="95">
        <v>2646</v>
      </c>
      <c r="AJ1474" s="95">
        <v>14916847</v>
      </c>
      <c r="AK1474" s="95">
        <v>2509</v>
      </c>
      <c r="AL1474" s="95">
        <v>12521576</v>
      </c>
      <c r="AM1474" s="95">
        <v>1135</v>
      </c>
      <c r="AN1474" s="95">
        <v>4523773</v>
      </c>
      <c r="AO1474" s="95">
        <v>1083</v>
      </c>
      <c r="AP1474" s="95">
        <v>4342753</v>
      </c>
      <c r="AQ1474" s="72">
        <v>496.98</v>
      </c>
      <c r="AR1474" s="72">
        <v>329.02</v>
      </c>
      <c r="AS1474" s="72">
        <v>826</v>
      </c>
      <c r="AT1474" s="95">
        <v>22375917</v>
      </c>
      <c r="AU1474" s="95">
        <v>14237195</v>
      </c>
      <c r="AV1474" s="95">
        <v>3752</v>
      </c>
      <c r="AW1474" s="95">
        <v>3606</v>
      </c>
      <c r="AX1474" s="72">
        <v>494.28</v>
      </c>
      <c r="AY1474" s="72">
        <v>350.98</v>
      </c>
      <c r="AZ1474" s="72">
        <v>845.26</v>
      </c>
      <c r="BA1474" s="95">
        <v>22663659</v>
      </c>
      <c r="BB1474" s="95">
        <v>15436097</v>
      </c>
      <c r="BC1474" s="95">
        <v>3821</v>
      </c>
      <c r="BD1474" s="95">
        <v>3665</v>
      </c>
      <c r="BE1474" s="72">
        <v>529.04</v>
      </c>
      <c r="BF1474" s="72">
        <v>355.38</v>
      </c>
      <c r="BG1474" s="72">
        <v>884.42</v>
      </c>
      <c r="BH1474" s="95">
        <v>24378154</v>
      </c>
      <c r="BI1474" s="95">
        <v>15672360</v>
      </c>
      <c r="BJ1474" s="95">
        <v>3840</v>
      </c>
      <c r="BK1474" s="95">
        <v>3675</v>
      </c>
      <c r="BL1474" s="72">
        <v>434.64</v>
      </c>
      <c r="BM1474" s="72">
        <v>361.12</v>
      </c>
      <c r="BN1474" s="72">
        <v>795.76</v>
      </c>
      <c r="BO1474" s="95">
        <v>19444142</v>
      </c>
      <c r="BP1474" s="95">
        <v>15374983</v>
      </c>
      <c r="BQ1474" s="95">
        <v>3728</v>
      </c>
      <c r="BR1474" s="95">
        <v>3548</v>
      </c>
      <c r="BS1474" s="72">
        <v>428.47</v>
      </c>
      <c r="BT1474" s="72">
        <v>391.25</v>
      </c>
      <c r="BU1474" s="72">
        <v>819.72</v>
      </c>
      <c r="BV1474" s="95">
        <v>19440620</v>
      </c>
      <c r="BW1474" s="95">
        <v>16864329</v>
      </c>
      <c r="BX1474" s="95">
        <v>3781</v>
      </c>
      <c r="BY1474" s="95">
        <v>3592</v>
      </c>
      <c r="BZ1474" s="95">
        <v>3682</v>
      </c>
      <c r="CA1474" s="95">
        <v>3746</v>
      </c>
      <c r="CB1474" s="95">
        <v>3760</v>
      </c>
      <c r="CC1474" s="95">
        <v>3643</v>
      </c>
      <c r="CD1474" s="95">
        <v>3689</v>
      </c>
      <c r="CE1474" s="72">
        <v>650.75523149000003</v>
      </c>
      <c r="CF1474" s="72">
        <v>676.59346364999999</v>
      </c>
      <c r="CG1474" s="72">
        <v>712.40329333</v>
      </c>
      <c r="CH1474" s="72">
        <v>716.50152150999998</v>
      </c>
      <c r="CI1474" s="72">
        <v>731.52548966999996</v>
      </c>
      <c r="CJ1474" s="96">
        <v>1.2692944444000001</v>
      </c>
      <c r="CK1474" s="96">
        <v>1.2492878596000001</v>
      </c>
      <c r="CL1474" s="96">
        <v>1.2414597297000001</v>
      </c>
      <c r="CM1474" s="96">
        <v>1.1106187162000001</v>
      </c>
      <c r="CN1474" s="96">
        <v>1.1205624568999999</v>
      </c>
      <c r="CO1474" s="96">
        <v>1.0257792891999999</v>
      </c>
      <c r="CP1474" s="96">
        <v>1.1681310531</v>
      </c>
      <c r="CQ1474" s="96">
        <v>0.99584056389999998</v>
      </c>
      <c r="CR1474" s="96">
        <v>1.1730099462000001</v>
      </c>
      <c r="CS1474" s="95">
        <v>3680</v>
      </c>
      <c r="CT1474" s="95">
        <v>3810</v>
      </c>
      <c r="CU1474" s="95">
        <v>3797</v>
      </c>
      <c r="CV1474" s="95">
        <v>3812</v>
      </c>
      <c r="CW1474" s="95">
        <v>3878</v>
      </c>
      <c r="CX1474" s="96">
        <v>1.007097959</v>
      </c>
      <c r="CY1474" s="96">
        <v>1.0042725210000001</v>
      </c>
      <c r="CZ1474" s="96">
        <v>1.0157639359999999</v>
      </c>
      <c r="DA1474" s="96">
        <v>1.0491924480000001</v>
      </c>
      <c r="DB1474" s="96">
        <v>1.051427927</v>
      </c>
      <c r="DC1474">
        <v>2013</v>
      </c>
      <c r="DD1474" s="6">
        <v>3617.2</v>
      </c>
      <c r="DE1474" s="96">
        <v>9.9709259999999997E-4</v>
      </c>
      <c r="DF1474" s="72">
        <v>899.96</v>
      </c>
      <c r="DG1474" s="96">
        <v>1</v>
      </c>
      <c r="DH1474" s="72">
        <v>899.96</v>
      </c>
      <c r="DI1474" s="72">
        <v>805.43834298000002</v>
      </c>
      <c r="DJ1474" s="96">
        <v>1</v>
      </c>
      <c r="DK1474" s="72">
        <v>899.96</v>
      </c>
      <c r="DL1474" s="96">
        <v>1</v>
      </c>
      <c r="DM1474" s="72">
        <v>899.96</v>
      </c>
      <c r="DN1474" s="96">
        <v>1</v>
      </c>
      <c r="DO1474" s="96">
        <v>3.3649999999999999E-3</v>
      </c>
      <c r="DP1474" s="72">
        <v>3.03</v>
      </c>
      <c r="DQ1474" s="72">
        <v>896.93</v>
      </c>
      <c r="DR1474" t="s">
        <v>990</v>
      </c>
      <c r="DT1474" t="s">
        <v>137</v>
      </c>
    </row>
    <row r="1475" spans="1:124" x14ac:dyDescent="0.3">
      <c r="A1475" t="s">
        <v>991</v>
      </c>
      <c r="B1475">
        <v>25670</v>
      </c>
      <c r="C1475" s="95">
        <v>1604</v>
      </c>
      <c r="D1475" s="95">
        <v>8307677</v>
      </c>
      <c r="E1475" s="95">
        <v>1534</v>
      </c>
      <c r="F1475" s="95">
        <v>5766125</v>
      </c>
      <c r="G1475" s="95">
        <v>667</v>
      </c>
      <c r="H1475" s="95">
        <v>1946403</v>
      </c>
      <c r="I1475" s="95">
        <v>638</v>
      </c>
      <c r="J1475" s="95">
        <v>1902038</v>
      </c>
      <c r="K1475" s="95">
        <v>1605</v>
      </c>
      <c r="L1475" s="95">
        <v>9645170</v>
      </c>
      <c r="M1475" s="95">
        <v>1535</v>
      </c>
      <c r="N1475" s="95">
        <v>6175148</v>
      </c>
      <c r="O1475" s="95">
        <v>653</v>
      </c>
      <c r="P1475" s="95">
        <v>2419145</v>
      </c>
      <c r="Q1475" s="95">
        <v>621</v>
      </c>
      <c r="R1475" s="95">
        <v>1877094</v>
      </c>
      <c r="S1475" s="95">
        <v>1603</v>
      </c>
      <c r="T1475" s="95">
        <v>10382660</v>
      </c>
      <c r="U1475" s="95">
        <v>1522</v>
      </c>
      <c r="V1475" s="95">
        <v>6537709</v>
      </c>
      <c r="W1475" s="95">
        <v>674</v>
      </c>
      <c r="X1475" s="95">
        <v>2342630</v>
      </c>
      <c r="Y1475" s="95">
        <v>638</v>
      </c>
      <c r="Z1475" s="95">
        <v>1931653</v>
      </c>
      <c r="AA1475" s="95">
        <v>1605</v>
      </c>
      <c r="AB1475" s="95">
        <v>6780284</v>
      </c>
      <c r="AC1475" s="95">
        <v>1511</v>
      </c>
      <c r="AD1475" s="95">
        <v>6780340</v>
      </c>
      <c r="AE1475" s="95">
        <v>670</v>
      </c>
      <c r="AF1475" s="95">
        <v>1682943</v>
      </c>
      <c r="AG1475" s="95">
        <v>640</v>
      </c>
      <c r="AH1475" s="95">
        <v>2036561</v>
      </c>
      <c r="AI1475" s="95">
        <v>1610</v>
      </c>
      <c r="AJ1475" s="95">
        <v>7176563</v>
      </c>
      <c r="AK1475" s="95">
        <v>1521</v>
      </c>
      <c r="AL1475" s="95">
        <v>7567209</v>
      </c>
      <c r="AM1475" s="95">
        <v>699</v>
      </c>
      <c r="AN1475" s="95">
        <v>2086667</v>
      </c>
      <c r="AO1475" s="95">
        <v>673</v>
      </c>
      <c r="AP1475" s="95">
        <v>2554207</v>
      </c>
      <c r="AQ1475" s="72">
        <v>376.27</v>
      </c>
      <c r="AR1475" s="72">
        <v>294.20999999999998</v>
      </c>
      <c r="AS1475" s="72">
        <v>670.48</v>
      </c>
      <c r="AT1475" s="95">
        <v>10254080</v>
      </c>
      <c r="AU1475" s="95">
        <v>7668163</v>
      </c>
      <c r="AV1475" s="95">
        <v>2271</v>
      </c>
      <c r="AW1475" s="95">
        <v>2172</v>
      </c>
      <c r="AX1475" s="72">
        <v>445.24</v>
      </c>
      <c r="AY1475" s="72">
        <v>311.23</v>
      </c>
      <c r="AZ1475" s="72">
        <v>756.47</v>
      </c>
      <c r="BA1475" s="95">
        <v>12064315</v>
      </c>
      <c r="BB1475" s="95">
        <v>8052242</v>
      </c>
      <c r="BC1475" s="95">
        <v>2258</v>
      </c>
      <c r="BD1475" s="95">
        <v>2156</v>
      </c>
      <c r="BE1475" s="72">
        <v>465.72</v>
      </c>
      <c r="BF1475" s="72">
        <v>326.75</v>
      </c>
      <c r="BG1475" s="72">
        <v>792.47</v>
      </c>
      <c r="BH1475" s="95">
        <v>12725290</v>
      </c>
      <c r="BI1475" s="95">
        <v>8469362</v>
      </c>
      <c r="BJ1475" s="95">
        <v>2277</v>
      </c>
      <c r="BK1475" s="95">
        <v>2160</v>
      </c>
      <c r="BL1475" s="72">
        <v>310.01</v>
      </c>
      <c r="BM1475" s="72">
        <v>341.58</v>
      </c>
      <c r="BN1475" s="72">
        <v>651.59</v>
      </c>
      <c r="BO1475" s="95">
        <v>8463227</v>
      </c>
      <c r="BP1475" s="95">
        <v>8816901</v>
      </c>
      <c r="BQ1475" s="95">
        <v>2275</v>
      </c>
      <c r="BR1475" s="95">
        <v>2151</v>
      </c>
      <c r="BS1475" s="72">
        <v>334.32</v>
      </c>
      <c r="BT1475" s="72">
        <v>384.44</v>
      </c>
      <c r="BU1475" s="72">
        <v>718.76</v>
      </c>
      <c r="BV1475" s="95">
        <v>9263230</v>
      </c>
      <c r="BW1475" s="95">
        <v>10121416</v>
      </c>
      <c r="BX1475" s="95">
        <v>2309</v>
      </c>
      <c r="BY1475" s="95">
        <v>2194</v>
      </c>
      <c r="BZ1475" s="95">
        <v>2224</v>
      </c>
      <c r="CA1475" s="95">
        <v>2209</v>
      </c>
      <c r="CB1475" s="95">
        <v>2221</v>
      </c>
      <c r="CC1475" s="95">
        <v>2216</v>
      </c>
      <c r="CD1475" s="95">
        <v>2253</v>
      </c>
      <c r="CE1475" s="72">
        <v>650.75523149000003</v>
      </c>
      <c r="CF1475" s="72">
        <v>676.59346364999999</v>
      </c>
      <c r="CG1475" s="72">
        <v>712.40329333</v>
      </c>
      <c r="CH1475" s="72">
        <v>716.50152150999998</v>
      </c>
      <c r="CI1475" s="72">
        <v>731.52548966999996</v>
      </c>
      <c r="CJ1475" s="96">
        <v>1.0303105800000001</v>
      </c>
      <c r="CK1475" s="96">
        <v>1.1180569140000001</v>
      </c>
      <c r="CL1475" s="96">
        <v>1.1123895796000001</v>
      </c>
      <c r="CM1475" s="96">
        <v>0.90940490760000003</v>
      </c>
      <c r="CN1475" s="96">
        <v>0.98254949439999995</v>
      </c>
      <c r="CO1475" s="96">
        <v>0.91725759870000001</v>
      </c>
      <c r="CP1475" s="96">
        <v>1.1235036882</v>
      </c>
      <c r="CQ1475" s="96">
        <v>0.99584056389999998</v>
      </c>
      <c r="CR1475" s="96">
        <v>1.1281961877</v>
      </c>
      <c r="CS1475" s="95">
        <v>2206</v>
      </c>
      <c r="CT1475" s="95">
        <v>2251</v>
      </c>
      <c r="CU1475" s="95">
        <v>2206</v>
      </c>
      <c r="CV1475" s="95">
        <v>2196</v>
      </c>
      <c r="CW1475" s="95">
        <v>2229</v>
      </c>
      <c r="CX1475" s="96">
        <v>0.89459038099999999</v>
      </c>
      <c r="CY1475" s="96">
        <v>0.90738245100000003</v>
      </c>
      <c r="CZ1475" s="96">
        <v>0.92606041299999997</v>
      </c>
      <c r="DA1475" s="96">
        <v>0.936731172</v>
      </c>
      <c r="DB1475" s="96">
        <v>0.92176628599999999</v>
      </c>
      <c r="DC1475">
        <v>2013</v>
      </c>
      <c r="DD1475" s="6">
        <v>2166.6</v>
      </c>
      <c r="DE1475" s="96">
        <v>1.0485282E-3</v>
      </c>
      <c r="DF1475" s="72">
        <v>865.54</v>
      </c>
      <c r="DG1475" s="96">
        <v>1</v>
      </c>
      <c r="DH1475" s="72">
        <v>865.54</v>
      </c>
      <c r="DI1475" s="72">
        <v>805.43834298000002</v>
      </c>
      <c r="DJ1475" s="96">
        <v>1</v>
      </c>
      <c r="DK1475" s="72">
        <v>865.54</v>
      </c>
      <c r="DL1475" s="96">
        <v>1</v>
      </c>
      <c r="DM1475" s="72">
        <v>865.54</v>
      </c>
      <c r="DN1475" s="96">
        <v>1</v>
      </c>
      <c r="DO1475" s="96">
        <v>3.9680000000000002E-3</v>
      </c>
      <c r="DP1475" s="72">
        <v>3.43</v>
      </c>
      <c r="DQ1475" s="72">
        <v>862.11</v>
      </c>
      <c r="DR1475" t="s">
        <v>991</v>
      </c>
      <c r="DT1475" t="s">
        <v>137</v>
      </c>
    </row>
    <row r="1476" spans="1:124" x14ac:dyDescent="0.3">
      <c r="A1476" t="s">
        <v>992</v>
      </c>
      <c r="B1476">
        <v>25680</v>
      </c>
      <c r="C1476" s="95">
        <v>2670</v>
      </c>
      <c r="D1476" s="95">
        <v>14188601</v>
      </c>
      <c r="E1476" s="95">
        <v>2524</v>
      </c>
      <c r="F1476" s="95">
        <v>9083796</v>
      </c>
      <c r="G1476" s="95">
        <v>812</v>
      </c>
      <c r="H1476" s="95">
        <v>3454508</v>
      </c>
      <c r="I1476" s="95">
        <v>749</v>
      </c>
      <c r="J1476" s="95">
        <v>2484542</v>
      </c>
      <c r="K1476" s="95">
        <v>2759</v>
      </c>
      <c r="L1476" s="95">
        <v>15974955</v>
      </c>
      <c r="M1476" s="95">
        <v>2593</v>
      </c>
      <c r="N1476" s="95">
        <v>9592749</v>
      </c>
      <c r="O1476" s="95">
        <v>830</v>
      </c>
      <c r="P1476" s="95">
        <v>2934725</v>
      </c>
      <c r="Q1476" s="95">
        <v>766</v>
      </c>
      <c r="R1476" s="95">
        <v>2532379</v>
      </c>
      <c r="S1476" s="95">
        <v>2793</v>
      </c>
      <c r="T1476" s="95">
        <v>15058190</v>
      </c>
      <c r="U1476" s="95">
        <v>2608</v>
      </c>
      <c r="V1476" s="95">
        <v>11205252</v>
      </c>
      <c r="W1476" s="95">
        <v>795</v>
      </c>
      <c r="X1476" s="95">
        <v>3634580</v>
      </c>
      <c r="Y1476" s="95">
        <v>723</v>
      </c>
      <c r="Z1476" s="95">
        <v>2397409</v>
      </c>
      <c r="AA1476" s="95">
        <v>2904</v>
      </c>
      <c r="AB1476" s="95">
        <v>14097349</v>
      </c>
      <c r="AC1476" s="95">
        <v>2693</v>
      </c>
      <c r="AD1476" s="95">
        <v>12452919</v>
      </c>
      <c r="AE1476" s="95">
        <v>783</v>
      </c>
      <c r="AF1476" s="95">
        <v>2924224</v>
      </c>
      <c r="AG1476" s="95">
        <v>719</v>
      </c>
      <c r="AH1476" s="95">
        <v>2930007</v>
      </c>
      <c r="AI1476" s="95">
        <v>3085</v>
      </c>
      <c r="AJ1476" s="95">
        <v>15369914.390000001</v>
      </c>
      <c r="AK1476" s="95">
        <v>2873</v>
      </c>
      <c r="AL1476" s="95">
        <v>13076661.57</v>
      </c>
      <c r="AM1476" s="95">
        <v>779</v>
      </c>
      <c r="AN1476" s="95">
        <v>2874628</v>
      </c>
      <c r="AO1476" s="95">
        <v>716</v>
      </c>
      <c r="AP1476" s="95">
        <v>2792437</v>
      </c>
      <c r="AQ1476" s="72">
        <v>422.25</v>
      </c>
      <c r="AR1476" s="72">
        <v>294.54000000000002</v>
      </c>
      <c r="AS1476" s="72">
        <v>716.79</v>
      </c>
      <c r="AT1476" s="95">
        <v>17643109</v>
      </c>
      <c r="AU1476" s="95">
        <v>11568338</v>
      </c>
      <c r="AV1476" s="95">
        <v>3482</v>
      </c>
      <c r="AW1476" s="95">
        <v>3273</v>
      </c>
      <c r="AX1476" s="72">
        <v>439.07</v>
      </c>
      <c r="AY1476" s="72">
        <v>300.81</v>
      </c>
      <c r="AZ1476" s="72">
        <v>739.88</v>
      </c>
      <c r="BA1476" s="95">
        <v>18909680</v>
      </c>
      <c r="BB1476" s="95">
        <v>12125128</v>
      </c>
      <c r="BC1476" s="95">
        <v>3589</v>
      </c>
      <c r="BD1476" s="95">
        <v>3359</v>
      </c>
      <c r="BE1476" s="72">
        <v>434.15</v>
      </c>
      <c r="BF1476" s="72">
        <v>340.3</v>
      </c>
      <c r="BG1476" s="72">
        <v>774.45</v>
      </c>
      <c r="BH1476" s="95">
        <v>18692770</v>
      </c>
      <c r="BI1476" s="95">
        <v>13602661</v>
      </c>
      <c r="BJ1476" s="95">
        <v>3588</v>
      </c>
      <c r="BK1476" s="95">
        <v>3331</v>
      </c>
      <c r="BL1476" s="72">
        <v>384.72</v>
      </c>
      <c r="BM1476" s="72">
        <v>375.71</v>
      </c>
      <c r="BN1476" s="72">
        <v>760.43</v>
      </c>
      <c r="BO1476" s="95">
        <v>17021573</v>
      </c>
      <c r="BP1476" s="95">
        <v>15382926</v>
      </c>
      <c r="BQ1476" s="95">
        <v>3687</v>
      </c>
      <c r="BR1476" s="95">
        <v>3412</v>
      </c>
      <c r="BS1476" s="72">
        <v>393.47</v>
      </c>
      <c r="BT1476" s="72">
        <v>368.47</v>
      </c>
      <c r="BU1476" s="72">
        <v>761.94</v>
      </c>
      <c r="BV1476" s="95">
        <v>18244542.390000001</v>
      </c>
      <c r="BW1476" s="95">
        <v>15869098.57</v>
      </c>
      <c r="BX1476" s="95">
        <v>3864</v>
      </c>
      <c r="BY1476" s="95">
        <v>3589</v>
      </c>
      <c r="BZ1476" s="95">
        <v>3382</v>
      </c>
      <c r="CA1476" s="95">
        <v>3478</v>
      </c>
      <c r="CB1476" s="95">
        <v>3464</v>
      </c>
      <c r="CC1476" s="95">
        <v>3556</v>
      </c>
      <c r="CD1476" s="95">
        <v>3729</v>
      </c>
      <c r="CE1476" s="72">
        <v>650.75523149000003</v>
      </c>
      <c r="CF1476" s="72">
        <v>676.59346364999999</v>
      </c>
      <c r="CG1476" s="72">
        <v>712.40329333</v>
      </c>
      <c r="CH1476" s="72">
        <v>716.50152150999998</v>
      </c>
      <c r="CI1476" s="72">
        <v>731.52548966999996</v>
      </c>
      <c r="CJ1476" s="96">
        <v>1.1014740493999999</v>
      </c>
      <c r="CK1476" s="96">
        <v>1.0935370200000001</v>
      </c>
      <c r="CL1476" s="96">
        <v>1.0870949184000001</v>
      </c>
      <c r="CM1476" s="96">
        <v>1.0613096793000001</v>
      </c>
      <c r="CN1476" s="96">
        <v>1.0415768292000001</v>
      </c>
      <c r="CO1476" s="96">
        <v>0.98687506899999999</v>
      </c>
      <c r="CP1476" s="96">
        <v>1.0913220256</v>
      </c>
      <c r="CQ1476" s="96">
        <v>0.99584056389999998</v>
      </c>
      <c r="CR1476" s="96">
        <v>1.095880113</v>
      </c>
      <c r="CS1476" s="95">
        <v>3189</v>
      </c>
      <c r="CT1476" s="95">
        <v>3359</v>
      </c>
      <c r="CU1476" s="95">
        <v>3328</v>
      </c>
      <c r="CV1476" s="95">
        <v>3424</v>
      </c>
      <c r="CW1476" s="95">
        <v>3597</v>
      </c>
      <c r="CX1476" s="96">
        <v>0.94551678500000003</v>
      </c>
      <c r="CY1476" s="96">
        <v>0.94622280400000003</v>
      </c>
      <c r="CZ1476" s="96">
        <v>0.98388059999999999</v>
      </c>
      <c r="DA1476" s="96">
        <v>1.0300599560000001</v>
      </c>
      <c r="DB1476" s="96">
        <v>1.023167275</v>
      </c>
      <c r="DC1476">
        <v>2013</v>
      </c>
      <c r="DD1476" s="6">
        <v>3392.8</v>
      </c>
      <c r="DE1476" s="96">
        <v>1.6245774E-3</v>
      </c>
      <c r="DF1476" s="72">
        <v>840.26</v>
      </c>
      <c r="DG1476" s="96">
        <v>1</v>
      </c>
      <c r="DH1476" s="72">
        <v>840.26</v>
      </c>
      <c r="DI1476" s="72">
        <v>801.81845709000004</v>
      </c>
      <c r="DJ1476" s="96">
        <v>1</v>
      </c>
      <c r="DK1476" s="72">
        <v>840.26</v>
      </c>
      <c r="DL1476" s="96">
        <v>1</v>
      </c>
      <c r="DM1476" s="72">
        <v>840.26</v>
      </c>
      <c r="DN1476" s="96">
        <v>1</v>
      </c>
      <c r="DO1476" s="96">
        <v>5.3189999999999999E-3</v>
      </c>
      <c r="DP1476" s="72">
        <v>4.47</v>
      </c>
      <c r="DQ1476" s="72">
        <v>835.79</v>
      </c>
      <c r="DR1476" t="s">
        <v>992</v>
      </c>
      <c r="DT1476" t="s">
        <v>137</v>
      </c>
    </row>
    <row r="1477" spans="1:124" x14ac:dyDescent="0.3">
      <c r="A1477" t="s">
        <v>993</v>
      </c>
      <c r="B1477">
        <v>25690</v>
      </c>
      <c r="C1477" s="95">
        <v>3104</v>
      </c>
      <c r="D1477" s="95">
        <v>13399645</v>
      </c>
      <c r="E1477" s="95">
        <v>3031</v>
      </c>
      <c r="F1477" s="95">
        <v>10017160</v>
      </c>
      <c r="G1477" s="95">
        <v>1490</v>
      </c>
      <c r="H1477" s="95">
        <v>3957195</v>
      </c>
      <c r="I1477" s="95">
        <v>1403</v>
      </c>
      <c r="J1477" s="95">
        <v>4041118</v>
      </c>
      <c r="K1477" s="95">
        <v>3039</v>
      </c>
      <c r="L1477" s="95">
        <v>12516877</v>
      </c>
      <c r="M1477" s="95">
        <v>2963</v>
      </c>
      <c r="N1477" s="95">
        <v>9872092</v>
      </c>
      <c r="O1477" s="95">
        <v>1448</v>
      </c>
      <c r="P1477" s="95">
        <v>4291494</v>
      </c>
      <c r="Q1477" s="95">
        <v>1357</v>
      </c>
      <c r="R1477" s="95">
        <v>4251195</v>
      </c>
      <c r="S1477" s="95">
        <v>3131</v>
      </c>
      <c r="T1477" s="95">
        <v>15256264</v>
      </c>
      <c r="U1477" s="95">
        <v>3047</v>
      </c>
      <c r="V1477" s="95">
        <v>10728008</v>
      </c>
      <c r="W1477" s="95">
        <v>1491</v>
      </c>
      <c r="X1477" s="95">
        <v>4119250</v>
      </c>
      <c r="Y1477" s="95">
        <v>1398</v>
      </c>
      <c r="Z1477" s="95">
        <v>4353356</v>
      </c>
      <c r="AA1477" s="95">
        <v>3200</v>
      </c>
      <c r="AB1477" s="95">
        <v>13374951</v>
      </c>
      <c r="AC1477" s="95">
        <v>3097</v>
      </c>
      <c r="AD1477" s="95">
        <v>11666297</v>
      </c>
      <c r="AE1477" s="95">
        <v>1489</v>
      </c>
      <c r="AF1477" s="95">
        <v>3639934</v>
      </c>
      <c r="AG1477" s="95">
        <v>1401</v>
      </c>
      <c r="AH1477" s="95">
        <v>4788643</v>
      </c>
      <c r="AI1477" s="95">
        <v>3301</v>
      </c>
      <c r="AJ1477" s="95">
        <v>13610468</v>
      </c>
      <c r="AK1477" s="95">
        <v>3181</v>
      </c>
      <c r="AL1477" s="95">
        <v>12706170</v>
      </c>
      <c r="AM1477" s="95">
        <v>1510</v>
      </c>
      <c r="AN1477" s="95">
        <v>3744361</v>
      </c>
      <c r="AO1477" s="95">
        <v>1422</v>
      </c>
      <c r="AP1477" s="95">
        <v>5365120</v>
      </c>
      <c r="AQ1477" s="72">
        <v>314.85000000000002</v>
      </c>
      <c r="AR1477" s="72">
        <v>264.20999999999998</v>
      </c>
      <c r="AS1477" s="72">
        <v>579.05999999999995</v>
      </c>
      <c r="AT1477" s="95">
        <v>17356840</v>
      </c>
      <c r="AU1477" s="95">
        <v>14058278</v>
      </c>
      <c r="AV1477" s="95">
        <v>4594</v>
      </c>
      <c r="AW1477" s="95">
        <v>4434</v>
      </c>
      <c r="AX1477" s="72">
        <v>312.17</v>
      </c>
      <c r="AY1477" s="72">
        <v>272.44</v>
      </c>
      <c r="AZ1477" s="72">
        <v>584.61</v>
      </c>
      <c r="BA1477" s="95">
        <v>16808371</v>
      </c>
      <c r="BB1477" s="95">
        <v>14123287</v>
      </c>
      <c r="BC1477" s="95">
        <v>4487</v>
      </c>
      <c r="BD1477" s="95">
        <v>4320</v>
      </c>
      <c r="BE1477" s="72">
        <v>349.33</v>
      </c>
      <c r="BF1477" s="72">
        <v>282.74</v>
      </c>
      <c r="BG1477" s="72">
        <v>632.07000000000005</v>
      </c>
      <c r="BH1477" s="95">
        <v>19375514</v>
      </c>
      <c r="BI1477" s="95">
        <v>15081364</v>
      </c>
      <c r="BJ1477" s="95">
        <v>4622</v>
      </c>
      <c r="BK1477" s="95">
        <v>4445</v>
      </c>
      <c r="BL1477" s="72">
        <v>302.39</v>
      </c>
      <c r="BM1477" s="72">
        <v>304.86</v>
      </c>
      <c r="BN1477" s="72">
        <v>607.25</v>
      </c>
      <c r="BO1477" s="95">
        <v>17014885</v>
      </c>
      <c r="BP1477" s="95">
        <v>16454940</v>
      </c>
      <c r="BQ1477" s="95">
        <v>4689</v>
      </c>
      <c r="BR1477" s="95">
        <v>4498</v>
      </c>
      <c r="BS1477" s="72">
        <v>300.61</v>
      </c>
      <c r="BT1477" s="72">
        <v>327.17</v>
      </c>
      <c r="BU1477" s="72">
        <v>627.78</v>
      </c>
      <c r="BV1477" s="95">
        <v>17354829</v>
      </c>
      <c r="BW1477" s="95">
        <v>18071290</v>
      </c>
      <c r="BX1477" s="95">
        <v>4811</v>
      </c>
      <c r="BY1477" s="95">
        <v>4603</v>
      </c>
      <c r="BZ1477" s="95">
        <v>4518</v>
      </c>
      <c r="CA1477" s="95">
        <v>4406</v>
      </c>
      <c r="CB1477" s="95">
        <v>4537</v>
      </c>
      <c r="CC1477" s="95">
        <v>4598</v>
      </c>
      <c r="CD1477" s="95">
        <v>4709</v>
      </c>
      <c r="CE1477" s="72">
        <v>650.75523149000003</v>
      </c>
      <c r="CF1477" s="72">
        <v>676.59346364999999</v>
      </c>
      <c r="CG1477" s="72">
        <v>712.40329333</v>
      </c>
      <c r="CH1477" s="72">
        <v>716.50152150999998</v>
      </c>
      <c r="CI1477" s="72">
        <v>731.52548966999996</v>
      </c>
      <c r="CJ1477" s="96">
        <v>0.88982765249999995</v>
      </c>
      <c r="CK1477" s="96">
        <v>0.86404913940000005</v>
      </c>
      <c r="CL1477" s="96">
        <v>0.88723621289999999</v>
      </c>
      <c r="CM1477" s="96">
        <v>0.84752088000000003</v>
      </c>
      <c r="CN1477" s="96">
        <v>0.85817925539999995</v>
      </c>
      <c r="CO1477" s="96">
        <v>0.93821770670000004</v>
      </c>
      <c r="CP1477" s="96">
        <v>0.92661076610000004</v>
      </c>
      <c r="CQ1477" s="96">
        <v>0.99584056389999998</v>
      </c>
      <c r="CR1477" s="96">
        <v>0.93048090969999997</v>
      </c>
      <c r="CS1477" s="95">
        <v>4154</v>
      </c>
      <c r="CT1477" s="95">
        <v>4087</v>
      </c>
      <c r="CU1477" s="95">
        <v>4142</v>
      </c>
      <c r="CV1477" s="95">
        <v>4234</v>
      </c>
      <c r="CW1477" s="95">
        <v>4349</v>
      </c>
      <c r="CX1477" s="96">
        <v>0.94973370199999996</v>
      </c>
      <c r="CY1477" s="96">
        <v>0.92770132299999997</v>
      </c>
      <c r="CZ1477" s="96">
        <v>0.92176399499999995</v>
      </c>
      <c r="DA1477" s="96">
        <v>0.94656118600000005</v>
      </c>
      <c r="DB1477" s="96">
        <v>0.94464861</v>
      </c>
      <c r="DC1477">
        <v>2013</v>
      </c>
      <c r="DD1477" s="6">
        <v>4460</v>
      </c>
      <c r="DE1477" s="96">
        <v>1.540734E-3</v>
      </c>
      <c r="DF1477" s="72">
        <v>713.5</v>
      </c>
      <c r="DG1477" s="96">
        <v>1</v>
      </c>
      <c r="DH1477" s="72">
        <v>713.5</v>
      </c>
      <c r="DI1477" s="72">
        <v>805.43834298000002</v>
      </c>
      <c r="DJ1477" s="96">
        <v>1</v>
      </c>
      <c r="DK1477" s="72">
        <v>713.5</v>
      </c>
      <c r="DL1477" s="96">
        <v>1</v>
      </c>
      <c r="DM1477" s="72">
        <v>713.5</v>
      </c>
      <c r="DN1477" s="96">
        <v>1</v>
      </c>
      <c r="DO1477" s="96">
        <v>4.4169999999999999E-3</v>
      </c>
      <c r="DP1477" s="72">
        <v>3.15</v>
      </c>
      <c r="DQ1477" s="72">
        <v>710.35</v>
      </c>
      <c r="DR1477" t="s">
        <v>993</v>
      </c>
      <c r="DT1477" t="s">
        <v>137</v>
      </c>
    </row>
    <row r="1478" spans="1:124" x14ac:dyDescent="0.3">
      <c r="A1478" t="s">
        <v>994</v>
      </c>
      <c r="B1478">
        <v>25700</v>
      </c>
      <c r="C1478" s="95">
        <v>3455</v>
      </c>
      <c r="D1478" s="95">
        <v>17535552</v>
      </c>
      <c r="E1478" s="95">
        <v>3381</v>
      </c>
      <c r="F1478" s="95">
        <v>11898540</v>
      </c>
      <c r="G1478" s="95">
        <v>1294</v>
      </c>
      <c r="H1478" s="95">
        <v>4004241</v>
      </c>
      <c r="I1478" s="95">
        <v>1246</v>
      </c>
      <c r="J1478" s="95">
        <v>4327132</v>
      </c>
      <c r="K1478" s="95">
        <v>3607</v>
      </c>
      <c r="L1478" s="95">
        <v>17934782</v>
      </c>
      <c r="M1478" s="95">
        <v>3521</v>
      </c>
      <c r="N1478" s="95">
        <v>12720108</v>
      </c>
      <c r="O1478" s="95">
        <v>1341</v>
      </c>
      <c r="P1478" s="95">
        <v>4348842</v>
      </c>
      <c r="Q1478" s="95">
        <v>1288</v>
      </c>
      <c r="R1478" s="95">
        <v>4644835</v>
      </c>
      <c r="S1478" s="95">
        <v>3699</v>
      </c>
      <c r="T1478" s="95">
        <v>18714597</v>
      </c>
      <c r="U1478" s="95">
        <v>3612</v>
      </c>
      <c r="V1478" s="95">
        <v>13773506</v>
      </c>
      <c r="W1478" s="95">
        <v>1354</v>
      </c>
      <c r="X1478" s="95">
        <v>4952255</v>
      </c>
      <c r="Y1478" s="95">
        <v>1303</v>
      </c>
      <c r="Z1478" s="95">
        <v>4878764</v>
      </c>
      <c r="AA1478" s="95">
        <v>3752</v>
      </c>
      <c r="AB1478" s="95">
        <v>16073453</v>
      </c>
      <c r="AC1478" s="95">
        <v>3660</v>
      </c>
      <c r="AD1478" s="95">
        <v>15501187</v>
      </c>
      <c r="AE1478" s="95">
        <v>1331</v>
      </c>
      <c r="AF1478" s="95">
        <v>4220449</v>
      </c>
      <c r="AG1478" s="95">
        <v>1276</v>
      </c>
      <c r="AH1478" s="95">
        <v>4893652</v>
      </c>
      <c r="AI1478" s="95">
        <v>3775</v>
      </c>
      <c r="AJ1478" s="95">
        <v>15603038</v>
      </c>
      <c r="AK1478" s="95">
        <v>3667</v>
      </c>
      <c r="AL1478" s="95">
        <v>16859127.870000001</v>
      </c>
      <c r="AM1478" s="95">
        <v>1351</v>
      </c>
      <c r="AN1478" s="95">
        <v>4087979</v>
      </c>
      <c r="AO1478" s="95">
        <v>1298</v>
      </c>
      <c r="AP1478" s="95">
        <v>5452788</v>
      </c>
      <c r="AQ1478" s="72">
        <v>377.97</v>
      </c>
      <c r="AR1478" s="72">
        <v>292.23</v>
      </c>
      <c r="AS1478" s="72">
        <v>670.2</v>
      </c>
      <c r="AT1478" s="95">
        <v>21539793</v>
      </c>
      <c r="AU1478" s="95">
        <v>16225672</v>
      </c>
      <c r="AV1478" s="95">
        <v>4749</v>
      </c>
      <c r="AW1478" s="95">
        <v>4627</v>
      </c>
      <c r="AX1478" s="72">
        <v>375.3</v>
      </c>
      <c r="AY1478" s="72">
        <v>300.91000000000003</v>
      </c>
      <c r="AZ1478" s="72">
        <v>676.21</v>
      </c>
      <c r="BA1478" s="95">
        <v>22283624</v>
      </c>
      <c r="BB1478" s="95">
        <v>17364943</v>
      </c>
      <c r="BC1478" s="95">
        <v>4948</v>
      </c>
      <c r="BD1478" s="95">
        <v>4809</v>
      </c>
      <c r="BE1478" s="72">
        <v>390.31</v>
      </c>
      <c r="BF1478" s="72">
        <v>316.25</v>
      </c>
      <c r="BG1478" s="72">
        <v>706.56</v>
      </c>
      <c r="BH1478" s="95">
        <v>23666852</v>
      </c>
      <c r="BI1478" s="95">
        <v>18652270</v>
      </c>
      <c r="BJ1478" s="95">
        <v>5053</v>
      </c>
      <c r="BK1478" s="95">
        <v>4915</v>
      </c>
      <c r="BL1478" s="72">
        <v>332.71</v>
      </c>
      <c r="BM1478" s="72">
        <v>344.32</v>
      </c>
      <c r="BN1478" s="72">
        <v>677.03</v>
      </c>
      <c r="BO1478" s="95">
        <v>20293902</v>
      </c>
      <c r="BP1478" s="95">
        <v>20394839</v>
      </c>
      <c r="BQ1478" s="95">
        <v>5083</v>
      </c>
      <c r="BR1478" s="95">
        <v>4936</v>
      </c>
      <c r="BS1478" s="72">
        <v>320.12</v>
      </c>
      <c r="BT1478" s="72">
        <v>374.49</v>
      </c>
      <c r="BU1478" s="72">
        <v>694.61</v>
      </c>
      <c r="BV1478" s="95">
        <v>19691017</v>
      </c>
      <c r="BW1478" s="95">
        <v>22311915.870000001</v>
      </c>
      <c r="BX1478" s="95">
        <v>5126</v>
      </c>
      <c r="BY1478" s="95">
        <v>4965</v>
      </c>
      <c r="BZ1478" s="95">
        <v>4691</v>
      </c>
      <c r="CA1478" s="95">
        <v>4881</v>
      </c>
      <c r="CB1478" s="95">
        <v>4986</v>
      </c>
      <c r="CC1478" s="95">
        <v>5013</v>
      </c>
      <c r="CD1478" s="95">
        <v>5047</v>
      </c>
      <c r="CE1478" s="72">
        <v>650.75523149000003</v>
      </c>
      <c r="CF1478" s="72">
        <v>676.59346364999999</v>
      </c>
      <c r="CG1478" s="72">
        <v>712.40329333</v>
      </c>
      <c r="CH1478" s="72">
        <v>716.50152150999998</v>
      </c>
      <c r="CI1478" s="72">
        <v>731.52548966999996</v>
      </c>
      <c r="CJ1478" s="96">
        <v>1.0298803107000001</v>
      </c>
      <c r="CK1478" s="96">
        <v>0.99943324359999997</v>
      </c>
      <c r="CL1478" s="96">
        <v>0.99179777329999996</v>
      </c>
      <c r="CM1478" s="96">
        <v>0.94491076389999995</v>
      </c>
      <c r="CN1478" s="96">
        <v>0.94953629070000001</v>
      </c>
      <c r="CO1478" s="96">
        <v>0.97341223970000001</v>
      </c>
      <c r="CP1478" s="96">
        <v>1.0099643669</v>
      </c>
      <c r="CQ1478" s="96">
        <v>0.99584056389999998</v>
      </c>
      <c r="CR1478" s="96">
        <v>1.0141826506</v>
      </c>
      <c r="CS1478" s="95">
        <v>4036</v>
      </c>
      <c r="CT1478" s="95">
        <v>4296</v>
      </c>
      <c r="CU1478" s="95">
        <v>4356</v>
      </c>
      <c r="CV1478" s="95">
        <v>4385</v>
      </c>
      <c r="CW1478" s="95">
        <v>4410</v>
      </c>
      <c r="CX1478" s="96">
        <v>0.96379108499999999</v>
      </c>
      <c r="CY1478" s="96">
        <v>0.96855299500000003</v>
      </c>
      <c r="CZ1478" s="96">
        <v>0.95974783799999996</v>
      </c>
      <c r="DA1478" s="96">
        <v>0.98294054500000005</v>
      </c>
      <c r="DB1478" s="96">
        <v>0.990973875</v>
      </c>
      <c r="DC1478">
        <v>2013</v>
      </c>
      <c r="DD1478" s="6">
        <v>4850.3999999999996</v>
      </c>
      <c r="DE1478" s="96">
        <v>1.4866358000000001E-3</v>
      </c>
      <c r="DF1478" s="72">
        <v>777.72</v>
      </c>
      <c r="DG1478" s="96">
        <v>1</v>
      </c>
      <c r="DH1478" s="72">
        <v>777.72</v>
      </c>
      <c r="DI1478" s="72">
        <v>805.43834298000002</v>
      </c>
      <c r="DJ1478" s="96">
        <v>1</v>
      </c>
      <c r="DK1478" s="72">
        <v>777.72</v>
      </c>
      <c r="DL1478" s="96">
        <v>1</v>
      </c>
      <c r="DM1478" s="72">
        <v>777.72</v>
      </c>
      <c r="DN1478" s="96">
        <v>1</v>
      </c>
      <c r="DO1478" s="96">
        <v>4.5459999999999997E-3</v>
      </c>
      <c r="DP1478" s="72">
        <v>3.54</v>
      </c>
      <c r="DQ1478" s="72">
        <v>774.18</v>
      </c>
      <c r="DR1478" t="s">
        <v>994</v>
      </c>
      <c r="DT1478" t="s">
        <v>137</v>
      </c>
    </row>
    <row r="1479" spans="1:124" x14ac:dyDescent="0.3">
      <c r="A1479" t="s">
        <v>995</v>
      </c>
      <c r="B1479">
        <v>25710</v>
      </c>
      <c r="C1479" s="95">
        <v>720</v>
      </c>
      <c r="D1479" s="95">
        <v>4978475</v>
      </c>
      <c r="E1479" s="95">
        <v>665</v>
      </c>
      <c r="F1479" s="95">
        <v>2574768</v>
      </c>
      <c r="G1479" s="95">
        <v>310</v>
      </c>
      <c r="H1479" s="95">
        <v>1783685</v>
      </c>
      <c r="I1479" s="95">
        <v>284</v>
      </c>
      <c r="J1479" s="95">
        <v>892694</v>
      </c>
      <c r="K1479" s="95">
        <v>863</v>
      </c>
      <c r="L1479" s="95">
        <v>4587069</v>
      </c>
      <c r="M1479" s="95">
        <v>803</v>
      </c>
      <c r="N1479" s="95">
        <v>3118222</v>
      </c>
      <c r="O1479" s="95">
        <v>383</v>
      </c>
      <c r="P1479" s="95">
        <v>1679747</v>
      </c>
      <c r="Q1479" s="95">
        <v>349</v>
      </c>
      <c r="R1479" s="95">
        <v>1054000</v>
      </c>
      <c r="S1479" s="95">
        <v>872</v>
      </c>
      <c r="T1479" s="95">
        <v>4514063</v>
      </c>
      <c r="U1479" s="95">
        <v>813</v>
      </c>
      <c r="V1479" s="95">
        <v>3565181</v>
      </c>
      <c r="W1479" s="95">
        <v>383</v>
      </c>
      <c r="X1479" s="95">
        <v>2014582</v>
      </c>
      <c r="Y1479" s="95">
        <v>352</v>
      </c>
      <c r="Z1479" s="95">
        <v>1294233</v>
      </c>
      <c r="AA1479" s="95">
        <v>884</v>
      </c>
      <c r="AB1479" s="95">
        <v>4589798</v>
      </c>
      <c r="AC1479" s="95">
        <v>807</v>
      </c>
      <c r="AD1479" s="95">
        <v>3561025</v>
      </c>
      <c r="AE1479" s="95">
        <v>394</v>
      </c>
      <c r="AF1479" s="95">
        <v>1376364</v>
      </c>
      <c r="AG1479" s="95">
        <v>362</v>
      </c>
      <c r="AH1479" s="95">
        <v>1714242</v>
      </c>
      <c r="AI1479" s="95">
        <v>915</v>
      </c>
      <c r="AJ1479" s="95">
        <v>4346855</v>
      </c>
      <c r="AK1479" s="95">
        <v>825</v>
      </c>
      <c r="AL1479" s="95">
        <v>3959613</v>
      </c>
      <c r="AM1479" s="95">
        <v>390</v>
      </c>
      <c r="AN1479" s="95">
        <v>1468574</v>
      </c>
      <c r="AO1479" s="95">
        <v>360</v>
      </c>
      <c r="AP1479" s="95">
        <v>1823524</v>
      </c>
      <c r="AQ1479" s="72">
        <v>547.1</v>
      </c>
      <c r="AR1479" s="72">
        <v>304.48</v>
      </c>
      <c r="AS1479" s="72">
        <v>851.58</v>
      </c>
      <c r="AT1479" s="95">
        <v>6762160</v>
      </c>
      <c r="AU1479" s="95">
        <v>3467462</v>
      </c>
      <c r="AV1479" s="95">
        <v>1030</v>
      </c>
      <c r="AW1479" s="95">
        <v>949</v>
      </c>
      <c r="AX1479" s="72">
        <v>419.13</v>
      </c>
      <c r="AY1479" s="72">
        <v>301.81</v>
      </c>
      <c r="AZ1479" s="72">
        <v>720.94</v>
      </c>
      <c r="BA1479" s="95">
        <v>6266816</v>
      </c>
      <c r="BB1479" s="95">
        <v>4172222</v>
      </c>
      <c r="BC1479" s="95">
        <v>1246</v>
      </c>
      <c r="BD1479" s="95">
        <v>1152</v>
      </c>
      <c r="BE1479" s="72">
        <v>433.51</v>
      </c>
      <c r="BF1479" s="72">
        <v>347.6</v>
      </c>
      <c r="BG1479" s="72">
        <v>781.11</v>
      </c>
      <c r="BH1479" s="95">
        <v>6528645</v>
      </c>
      <c r="BI1479" s="95">
        <v>4859414</v>
      </c>
      <c r="BJ1479" s="95">
        <v>1255</v>
      </c>
      <c r="BK1479" s="95">
        <v>1165</v>
      </c>
      <c r="BL1479" s="72">
        <v>389.03</v>
      </c>
      <c r="BM1479" s="72">
        <v>376.05</v>
      </c>
      <c r="BN1479" s="72">
        <v>765.08</v>
      </c>
      <c r="BO1479" s="95">
        <v>5966162</v>
      </c>
      <c r="BP1479" s="95">
        <v>5275267</v>
      </c>
      <c r="BQ1479" s="95">
        <v>1278</v>
      </c>
      <c r="BR1479" s="95">
        <v>1169</v>
      </c>
      <c r="BS1479" s="72">
        <v>371.36</v>
      </c>
      <c r="BT1479" s="72">
        <v>406.69</v>
      </c>
      <c r="BU1479" s="72">
        <v>778.05</v>
      </c>
      <c r="BV1479" s="95">
        <v>5815429</v>
      </c>
      <c r="BW1479" s="95">
        <v>5783137</v>
      </c>
      <c r="BX1479" s="95">
        <v>1305</v>
      </c>
      <c r="BY1479" s="95">
        <v>1185</v>
      </c>
      <c r="BZ1479" s="95">
        <v>991</v>
      </c>
      <c r="CA1479" s="95">
        <v>1201</v>
      </c>
      <c r="CB1479" s="95">
        <v>1212</v>
      </c>
      <c r="CC1479" s="95">
        <v>1226</v>
      </c>
      <c r="CD1479" s="95">
        <v>1246</v>
      </c>
      <c r="CE1479" s="72">
        <v>650.75523149000003</v>
      </c>
      <c r="CF1479" s="72">
        <v>676.59346364999999</v>
      </c>
      <c r="CG1479" s="72">
        <v>712.40329333</v>
      </c>
      <c r="CH1479" s="72">
        <v>716.50152150999998</v>
      </c>
      <c r="CI1479" s="72">
        <v>731.52548966999996</v>
      </c>
      <c r="CJ1479" s="96">
        <v>1.3086026185999999</v>
      </c>
      <c r="CK1479" s="96">
        <v>1.0655438439</v>
      </c>
      <c r="CL1479" s="96">
        <v>1.0964435557000001</v>
      </c>
      <c r="CM1479" s="96">
        <v>1.0677995468999999</v>
      </c>
      <c r="CN1479" s="96">
        <v>1.0635993017000001</v>
      </c>
      <c r="CO1479" s="96">
        <v>1.0127955076999999</v>
      </c>
      <c r="CP1479" s="96">
        <v>1.1062428345999999</v>
      </c>
      <c r="CQ1479" s="96">
        <v>0.99584056389999998</v>
      </c>
      <c r="CR1479" s="96">
        <v>1.1108632412999999</v>
      </c>
      <c r="CS1479" s="95">
        <v>951</v>
      </c>
      <c r="CT1479" s="95">
        <v>1153</v>
      </c>
      <c r="CU1479" s="95">
        <v>1164</v>
      </c>
      <c r="CV1479" s="95">
        <v>1186</v>
      </c>
      <c r="CW1479" s="95">
        <v>1206</v>
      </c>
      <c r="CX1479" s="96">
        <v>0.97371699499999997</v>
      </c>
      <c r="CY1479" s="96">
        <v>1.067080982</v>
      </c>
      <c r="CZ1479" s="96">
        <v>0.99754072400000005</v>
      </c>
      <c r="DA1479" s="96">
        <v>1.0042301979999999</v>
      </c>
      <c r="DB1479" s="96">
        <v>1.014858144</v>
      </c>
      <c r="DC1479">
        <v>2013</v>
      </c>
      <c r="DD1479" s="6">
        <v>1124</v>
      </c>
      <c r="DE1479" s="96">
        <v>1.9548526999999998E-3</v>
      </c>
      <c r="DF1479" s="72">
        <v>851.46</v>
      </c>
      <c r="DG1479" s="96">
        <v>1</v>
      </c>
      <c r="DH1479" s="72">
        <v>851.46</v>
      </c>
      <c r="DI1479" s="72">
        <v>801.81845709000004</v>
      </c>
      <c r="DJ1479" s="96">
        <v>1</v>
      </c>
      <c r="DK1479" s="72">
        <v>851.46</v>
      </c>
      <c r="DL1479" s="96">
        <v>1</v>
      </c>
      <c r="DM1479" s="72">
        <v>851.46</v>
      </c>
      <c r="DN1479" s="96">
        <v>1</v>
      </c>
      <c r="DO1479" s="96">
        <v>6.9940000000000002E-3</v>
      </c>
      <c r="DP1479" s="72">
        <v>5.96</v>
      </c>
      <c r="DQ1479" s="72">
        <v>845.5</v>
      </c>
      <c r="DR1479" t="s">
        <v>995</v>
      </c>
      <c r="DT1479" t="s">
        <v>137</v>
      </c>
    </row>
    <row r="1480" spans="1:124" x14ac:dyDescent="0.3">
      <c r="A1480" t="s">
        <v>155</v>
      </c>
      <c r="B1480">
        <v>25720</v>
      </c>
      <c r="C1480" s="95">
        <v>3231</v>
      </c>
      <c r="D1480" s="95">
        <v>11713740</v>
      </c>
      <c r="E1480" s="95">
        <v>3150</v>
      </c>
      <c r="F1480" s="95">
        <v>9935677</v>
      </c>
      <c r="G1480" s="95">
        <v>1132</v>
      </c>
      <c r="H1480" s="95">
        <v>2876736</v>
      </c>
      <c r="I1480" s="95">
        <v>1056</v>
      </c>
      <c r="J1480" s="95">
        <v>3283295</v>
      </c>
      <c r="K1480" s="95">
        <v>3229</v>
      </c>
      <c r="L1480" s="95">
        <v>13007141</v>
      </c>
      <c r="M1480" s="95">
        <v>3135</v>
      </c>
      <c r="N1480" s="95">
        <v>10678317</v>
      </c>
      <c r="O1480" s="95">
        <v>1127</v>
      </c>
      <c r="P1480" s="95">
        <v>2877613</v>
      </c>
      <c r="Q1480" s="95">
        <v>1052</v>
      </c>
      <c r="R1480" s="95">
        <v>3572217</v>
      </c>
      <c r="S1480" s="95">
        <v>3322</v>
      </c>
      <c r="T1480" s="95">
        <v>13377752</v>
      </c>
      <c r="U1480" s="95">
        <v>3213</v>
      </c>
      <c r="V1480" s="95">
        <v>11222347</v>
      </c>
      <c r="W1480" s="95">
        <v>1118</v>
      </c>
      <c r="X1480" s="95">
        <v>3280858</v>
      </c>
      <c r="Y1480" s="95">
        <v>1047</v>
      </c>
      <c r="Z1480" s="95">
        <v>3855804</v>
      </c>
      <c r="AA1480" s="95">
        <v>3361</v>
      </c>
      <c r="AB1480" s="95">
        <v>12729019</v>
      </c>
      <c r="AC1480" s="95">
        <v>3255</v>
      </c>
      <c r="AD1480" s="95">
        <v>12059299</v>
      </c>
      <c r="AE1480" s="95">
        <v>1101</v>
      </c>
      <c r="AF1480" s="95">
        <v>3292488</v>
      </c>
      <c r="AG1480" s="95">
        <v>1027</v>
      </c>
      <c r="AH1480" s="95">
        <v>4287541</v>
      </c>
      <c r="AI1480" s="95">
        <v>3402</v>
      </c>
      <c r="AJ1480" s="95">
        <v>13438939</v>
      </c>
      <c r="AK1480" s="95">
        <v>3294</v>
      </c>
      <c r="AL1480" s="95">
        <v>13003716</v>
      </c>
      <c r="AM1480" s="95">
        <v>1155</v>
      </c>
      <c r="AN1480" s="95">
        <v>3562759</v>
      </c>
      <c r="AO1480" s="95">
        <v>1084</v>
      </c>
      <c r="AP1480" s="95">
        <v>4286548</v>
      </c>
      <c r="AQ1480" s="72">
        <v>278.68</v>
      </c>
      <c r="AR1480" s="72">
        <v>261.91000000000003</v>
      </c>
      <c r="AS1480" s="72">
        <v>540.59</v>
      </c>
      <c r="AT1480" s="95">
        <v>14590476</v>
      </c>
      <c r="AU1480" s="95">
        <v>13218972</v>
      </c>
      <c r="AV1480" s="95">
        <v>4363</v>
      </c>
      <c r="AW1480" s="95">
        <v>4206</v>
      </c>
      <c r="AX1480" s="72">
        <v>303.89</v>
      </c>
      <c r="AY1480" s="72">
        <v>283.63</v>
      </c>
      <c r="AZ1480" s="72">
        <v>587.52</v>
      </c>
      <c r="BA1480" s="95">
        <v>15884754</v>
      </c>
      <c r="BB1480" s="95">
        <v>14250534</v>
      </c>
      <c r="BC1480" s="95">
        <v>4356</v>
      </c>
      <c r="BD1480" s="95">
        <v>4187</v>
      </c>
      <c r="BE1480" s="72">
        <v>312.66000000000003</v>
      </c>
      <c r="BF1480" s="72">
        <v>294.95999999999998</v>
      </c>
      <c r="BG1480" s="72">
        <v>607.62</v>
      </c>
      <c r="BH1480" s="95">
        <v>16658610</v>
      </c>
      <c r="BI1480" s="95">
        <v>15078151</v>
      </c>
      <c r="BJ1480" s="95">
        <v>4440</v>
      </c>
      <c r="BK1480" s="95">
        <v>4260</v>
      </c>
      <c r="BL1480" s="72">
        <v>299.22000000000003</v>
      </c>
      <c r="BM1480" s="72">
        <v>318.13</v>
      </c>
      <c r="BN1480" s="72">
        <v>617.35</v>
      </c>
      <c r="BO1480" s="95">
        <v>16021507</v>
      </c>
      <c r="BP1480" s="95">
        <v>16346840</v>
      </c>
      <c r="BQ1480" s="95">
        <v>4462</v>
      </c>
      <c r="BR1480" s="95">
        <v>4282</v>
      </c>
      <c r="BS1480" s="72">
        <v>310.91000000000003</v>
      </c>
      <c r="BT1480" s="72">
        <v>329.11</v>
      </c>
      <c r="BU1480" s="72">
        <v>640.02</v>
      </c>
      <c r="BV1480" s="95">
        <v>17001698</v>
      </c>
      <c r="BW1480" s="95">
        <v>17290264</v>
      </c>
      <c r="BX1480" s="95">
        <v>4557</v>
      </c>
      <c r="BY1480" s="95">
        <v>4378</v>
      </c>
      <c r="BZ1480" s="95">
        <v>4288</v>
      </c>
      <c r="CA1480" s="95">
        <v>4274</v>
      </c>
      <c r="CB1480" s="95">
        <v>4353</v>
      </c>
      <c r="CC1480" s="95">
        <v>4377</v>
      </c>
      <c r="CD1480" s="95">
        <v>4469</v>
      </c>
      <c r="CE1480" s="72">
        <v>650.75523149000003</v>
      </c>
      <c r="CF1480" s="72">
        <v>676.59346364999999</v>
      </c>
      <c r="CG1480" s="72">
        <v>712.40329333</v>
      </c>
      <c r="CH1480" s="72">
        <v>716.50152150999998</v>
      </c>
      <c r="CI1480" s="72">
        <v>731.52548966999996</v>
      </c>
      <c r="CJ1480" s="96">
        <v>0.83071172360000001</v>
      </c>
      <c r="CK1480" s="96">
        <v>0.86835009730000001</v>
      </c>
      <c r="CL1480" s="96">
        <v>0.8529157651</v>
      </c>
      <c r="CM1480" s="96">
        <v>0.86161715149999996</v>
      </c>
      <c r="CN1480" s="96">
        <v>0.8749114133</v>
      </c>
      <c r="CO1480" s="96">
        <v>0.90711325679999999</v>
      </c>
      <c r="CP1480" s="96">
        <v>0.94552827189999999</v>
      </c>
      <c r="CQ1480" s="96">
        <v>0.99584056389999998</v>
      </c>
      <c r="CR1480" s="96">
        <v>0.94947742759999998</v>
      </c>
      <c r="CS1480" s="95">
        <v>4378</v>
      </c>
      <c r="CT1480" s="95">
        <v>4471</v>
      </c>
      <c r="CU1480" s="95">
        <v>4560</v>
      </c>
      <c r="CV1480" s="95">
        <v>4623</v>
      </c>
      <c r="CW1480" s="95">
        <v>4711</v>
      </c>
      <c r="CX1480" s="96">
        <v>0.87246925200000003</v>
      </c>
      <c r="CY1480" s="96">
        <v>0.89214300800000002</v>
      </c>
      <c r="CZ1480" s="96">
        <v>0.914386912</v>
      </c>
      <c r="DA1480" s="96">
        <v>0.92784361299999996</v>
      </c>
      <c r="DB1480" s="96">
        <v>0.92613238899999994</v>
      </c>
      <c r="DC1480">
        <v>2013</v>
      </c>
      <c r="DD1480" s="6">
        <v>4262.6000000000004</v>
      </c>
      <c r="DE1480" s="96">
        <v>1.453789E-3</v>
      </c>
      <c r="DF1480" s="72">
        <v>728.13</v>
      </c>
      <c r="DG1480" s="96">
        <v>1</v>
      </c>
      <c r="DH1480" s="72">
        <v>728.13</v>
      </c>
      <c r="DI1480" s="72">
        <v>805.43834298000002</v>
      </c>
      <c r="DJ1480" s="96">
        <v>1</v>
      </c>
      <c r="DK1480" s="72">
        <v>728.13</v>
      </c>
      <c r="DL1480" s="96">
        <v>1</v>
      </c>
      <c r="DM1480" s="72">
        <v>728.13</v>
      </c>
      <c r="DN1480" s="96">
        <v>1</v>
      </c>
      <c r="DO1480" s="96">
        <v>5.0260000000000001E-3</v>
      </c>
      <c r="DP1480" s="72">
        <v>3.66</v>
      </c>
      <c r="DQ1480" s="72">
        <v>724.47</v>
      </c>
      <c r="DR1480" t="s">
        <v>155</v>
      </c>
      <c r="DT1480" t="s">
        <v>137</v>
      </c>
    </row>
    <row r="1481" spans="1:124" x14ac:dyDescent="0.3">
      <c r="A1481" t="s">
        <v>996</v>
      </c>
      <c r="B1481">
        <v>25730</v>
      </c>
      <c r="C1481" s="95">
        <v>1671</v>
      </c>
      <c r="D1481" s="95">
        <v>8478264</v>
      </c>
      <c r="E1481" s="95">
        <v>1651</v>
      </c>
      <c r="F1481" s="95">
        <v>6409328</v>
      </c>
      <c r="G1481" s="95">
        <v>577</v>
      </c>
      <c r="H1481" s="95">
        <v>2189338</v>
      </c>
      <c r="I1481" s="95">
        <v>553</v>
      </c>
      <c r="J1481" s="95">
        <v>1782817</v>
      </c>
      <c r="K1481" s="95">
        <v>1629</v>
      </c>
      <c r="L1481" s="95">
        <v>9013361</v>
      </c>
      <c r="M1481" s="95">
        <v>1608</v>
      </c>
      <c r="N1481" s="95">
        <v>6499676</v>
      </c>
      <c r="O1481" s="95">
        <v>556</v>
      </c>
      <c r="P1481" s="95">
        <v>1732655</v>
      </c>
      <c r="Q1481" s="95">
        <v>530</v>
      </c>
      <c r="R1481" s="95">
        <v>1703976</v>
      </c>
      <c r="S1481" s="95">
        <v>1690</v>
      </c>
      <c r="T1481" s="95">
        <v>10796226</v>
      </c>
      <c r="U1481" s="95">
        <v>1669</v>
      </c>
      <c r="V1481" s="95">
        <v>7479336</v>
      </c>
      <c r="W1481" s="95">
        <v>589</v>
      </c>
      <c r="X1481" s="95">
        <v>2125094</v>
      </c>
      <c r="Y1481" s="95">
        <v>567</v>
      </c>
      <c r="Z1481" s="95">
        <v>2125689</v>
      </c>
      <c r="AA1481" s="95">
        <v>1710</v>
      </c>
      <c r="AB1481" s="95">
        <v>9038018</v>
      </c>
      <c r="AC1481" s="95">
        <v>1682</v>
      </c>
      <c r="AD1481" s="95">
        <v>8025869</v>
      </c>
      <c r="AE1481" s="95">
        <v>568</v>
      </c>
      <c r="AF1481" s="95">
        <v>2266235</v>
      </c>
      <c r="AG1481" s="95">
        <v>542</v>
      </c>
      <c r="AH1481" s="95">
        <v>2297884</v>
      </c>
      <c r="AI1481" s="95">
        <v>1748</v>
      </c>
      <c r="AJ1481" s="95">
        <v>9103352</v>
      </c>
      <c r="AK1481" s="95">
        <v>1704</v>
      </c>
      <c r="AL1481" s="95">
        <v>8377244</v>
      </c>
      <c r="AM1481" s="95">
        <v>571</v>
      </c>
      <c r="AN1481" s="95">
        <v>2205175</v>
      </c>
      <c r="AO1481" s="95">
        <v>550</v>
      </c>
      <c r="AP1481" s="95">
        <v>2361687</v>
      </c>
      <c r="AQ1481" s="72">
        <v>395.45</v>
      </c>
      <c r="AR1481" s="72">
        <v>309.75</v>
      </c>
      <c r="AS1481" s="72">
        <v>705.2</v>
      </c>
      <c r="AT1481" s="95">
        <v>10667602</v>
      </c>
      <c r="AU1481" s="95">
        <v>8192145</v>
      </c>
      <c r="AV1481" s="95">
        <v>2248</v>
      </c>
      <c r="AW1481" s="95">
        <v>2204</v>
      </c>
      <c r="AX1481" s="72">
        <v>409.84</v>
      </c>
      <c r="AY1481" s="72">
        <v>319.76</v>
      </c>
      <c r="AZ1481" s="72">
        <v>729.6</v>
      </c>
      <c r="BA1481" s="95">
        <v>10746016</v>
      </c>
      <c r="BB1481" s="95">
        <v>8203652</v>
      </c>
      <c r="BC1481" s="95">
        <v>2185</v>
      </c>
      <c r="BD1481" s="95">
        <v>2138</v>
      </c>
      <c r="BE1481" s="72">
        <v>472.48</v>
      </c>
      <c r="BF1481" s="72">
        <v>357.97</v>
      </c>
      <c r="BG1481" s="72">
        <v>830.45</v>
      </c>
      <c r="BH1481" s="95">
        <v>12921320</v>
      </c>
      <c r="BI1481" s="95">
        <v>9605025</v>
      </c>
      <c r="BJ1481" s="95">
        <v>2279</v>
      </c>
      <c r="BK1481" s="95">
        <v>2236</v>
      </c>
      <c r="BL1481" s="72">
        <v>413.53</v>
      </c>
      <c r="BM1481" s="72">
        <v>386.83</v>
      </c>
      <c r="BN1481" s="72">
        <v>800.36</v>
      </c>
      <c r="BO1481" s="95">
        <v>11304253</v>
      </c>
      <c r="BP1481" s="95">
        <v>10323753</v>
      </c>
      <c r="BQ1481" s="95">
        <v>2278</v>
      </c>
      <c r="BR1481" s="95">
        <v>2224</v>
      </c>
      <c r="BS1481" s="72">
        <v>406.37</v>
      </c>
      <c r="BT1481" s="72">
        <v>397.03</v>
      </c>
      <c r="BU1481" s="72">
        <v>803.4</v>
      </c>
      <c r="BV1481" s="95">
        <v>11308527</v>
      </c>
      <c r="BW1481" s="95">
        <v>10738931</v>
      </c>
      <c r="BX1481" s="95">
        <v>2319</v>
      </c>
      <c r="BY1481" s="95">
        <v>2254</v>
      </c>
      <c r="BZ1481" s="95">
        <v>2227</v>
      </c>
      <c r="CA1481" s="95">
        <v>2162</v>
      </c>
      <c r="CB1481" s="95">
        <v>2258</v>
      </c>
      <c r="CC1481" s="95">
        <v>2252</v>
      </c>
      <c r="CD1481" s="95">
        <v>2287</v>
      </c>
      <c r="CE1481" s="72">
        <v>650.75523149000003</v>
      </c>
      <c r="CF1481" s="72">
        <v>676.59346364999999</v>
      </c>
      <c r="CG1481" s="72">
        <v>712.40329333</v>
      </c>
      <c r="CH1481" s="72">
        <v>716.50152150999998</v>
      </c>
      <c r="CI1481" s="72">
        <v>731.52548966999996</v>
      </c>
      <c r="CJ1481" s="96">
        <v>1.0836639736</v>
      </c>
      <c r="CK1481" s="96">
        <v>1.0783432581000001</v>
      </c>
      <c r="CL1481" s="96">
        <v>1.1657020788000001</v>
      </c>
      <c r="CM1481" s="96">
        <v>1.1170388003</v>
      </c>
      <c r="CN1481" s="96">
        <v>1.0982529131000001</v>
      </c>
      <c r="CO1481" s="96">
        <v>0.9522689513</v>
      </c>
      <c r="CP1481" s="96">
        <v>1.1641671224000001</v>
      </c>
      <c r="CQ1481" s="96">
        <v>0.99584056389999998</v>
      </c>
      <c r="CR1481" s="96">
        <v>1.1690294594999999</v>
      </c>
      <c r="CS1481" s="95">
        <v>2571</v>
      </c>
      <c r="CT1481" s="95">
        <v>2565</v>
      </c>
      <c r="CU1481" s="95">
        <v>2625</v>
      </c>
      <c r="CV1481" s="95">
        <v>2637</v>
      </c>
      <c r="CW1481" s="95">
        <v>2698</v>
      </c>
      <c r="CX1481" s="96">
        <v>0.93138626199999996</v>
      </c>
      <c r="CY1481" s="96">
        <v>0.94371208500000003</v>
      </c>
      <c r="CZ1481" s="96">
        <v>0.95482016199999997</v>
      </c>
      <c r="DA1481" s="96">
        <v>0.95316041600000001</v>
      </c>
      <c r="DB1481" s="96">
        <v>0.97695021000000004</v>
      </c>
      <c r="DC1481">
        <v>2013</v>
      </c>
      <c r="DD1481" s="6">
        <v>2211.1999999999998</v>
      </c>
      <c r="DE1481" s="96">
        <v>1.3737459999999999E-3</v>
      </c>
      <c r="DF1481" s="72">
        <v>896.57</v>
      </c>
      <c r="DG1481" s="96">
        <v>1</v>
      </c>
      <c r="DH1481" s="72">
        <v>896.57</v>
      </c>
      <c r="DI1481" s="72">
        <v>805.43834298000002</v>
      </c>
      <c r="DJ1481" s="96">
        <v>1</v>
      </c>
      <c r="DK1481" s="72">
        <v>896.57</v>
      </c>
      <c r="DL1481" s="96">
        <v>1</v>
      </c>
      <c r="DM1481" s="72">
        <v>896.57</v>
      </c>
      <c r="DN1481" s="96">
        <v>1</v>
      </c>
      <c r="DO1481" s="96">
        <v>2.6259999999999999E-3</v>
      </c>
      <c r="DP1481" s="72">
        <v>2.35</v>
      </c>
      <c r="DQ1481" s="72">
        <v>894.22</v>
      </c>
      <c r="DR1481" t="s">
        <v>996</v>
      </c>
      <c r="DT1481" t="s">
        <v>137</v>
      </c>
    </row>
    <row r="1482" spans="1:124" x14ac:dyDescent="0.3">
      <c r="A1482" t="s">
        <v>439</v>
      </c>
      <c r="B1482">
        <v>25740</v>
      </c>
      <c r="C1482" s="95">
        <v>5393</v>
      </c>
      <c r="D1482" s="95">
        <v>31101363</v>
      </c>
      <c r="E1482" s="95">
        <v>5141</v>
      </c>
      <c r="F1482" s="95">
        <v>19712082</v>
      </c>
      <c r="G1482" s="95">
        <v>1497</v>
      </c>
      <c r="H1482" s="95">
        <v>8975795</v>
      </c>
      <c r="I1482" s="95">
        <v>1415</v>
      </c>
      <c r="J1482" s="95">
        <v>4710803</v>
      </c>
      <c r="K1482" s="95">
        <v>5569</v>
      </c>
      <c r="L1482" s="95">
        <v>32991582</v>
      </c>
      <c r="M1482" s="95">
        <v>5297</v>
      </c>
      <c r="N1482" s="95">
        <v>21133248</v>
      </c>
      <c r="O1482" s="95">
        <v>1588</v>
      </c>
      <c r="P1482" s="95">
        <v>8079841</v>
      </c>
      <c r="Q1482" s="95">
        <v>1479</v>
      </c>
      <c r="R1482" s="95">
        <v>4929560</v>
      </c>
      <c r="S1482" s="95">
        <v>5424</v>
      </c>
      <c r="T1482" s="95">
        <v>31289317</v>
      </c>
      <c r="U1482" s="95">
        <v>5116</v>
      </c>
      <c r="V1482" s="95">
        <v>19889358</v>
      </c>
      <c r="W1482" s="95">
        <v>1535</v>
      </c>
      <c r="X1482" s="95">
        <v>7896953</v>
      </c>
      <c r="Y1482" s="95">
        <v>1414</v>
      </c>
      <c r="Z1482" s="95">
        <v>5062716</v>
      </c>
      <c r="AA1482" s="95">
        <v>5472</v>
      </c>
      <c r="AB1482" s="95">
        <v>31020314</v>
      </c>
      <c r="AC1482" s="95">
        <v>5145</v>
      </c>
      <c r="AD1482" s="95">
        <v>22522517</v>
      </c>
      <c r="AE1482" s="95">
        <v>1592</v>
      </c>
      <c r="AF1482" s="95">
        <v>9238262</v>
      </c>
      <c r="AG1482" s="95">
        <v>1471</v>
      </c>
      <c r="AH1482" s="95">
        <v>6128421</v>
      </c>
      <c r="AI1482" s="95">
        <v>5540</v>
      </c>
      <c r="AJ1482" s="95">
        <v>35458935</v>
      </c>
      <c r="AK1482" s="95">
        <v>5191</v>
      </c>
      <c r="AL1482" s="95">
        <v>24897309</v>
      </c>
      <c r="AM1482" s="95">
        <v>1646</v>
      </c>
      <c r="AN1482" s="95">
        <v>9020553</v>
      </c>
      <c r="AO1482" s="95">
        <v>1529</v>
      </c>
      <c r="AP1482" s="95">
        <v>6219313</v>
      </c>
      <c r="AQ1482" s="72">
        <v>484.73</v>
      </c>
      <c r="AR1482" s="72">
        <v>310.44</v>
      </c>
      <c r="AS1482" s="72">
        <v>795.17</v>
      </c>
      <c r="AT1482" s="95">
        <v>40077158</v>
      </c>
      <c r="AU1482" s="95">
        <v>24422885</v>
      </c>
      <c r="AV1482" s="95">
        <v>6890</v>
      </c>
      <c r="AW1482" s="95">
        <v>6556</v>
      </c>
      <c r="AX1482" s="72">
        <v>478.22</v>
      </c>
      <c r="AY1482" s="72">
        <v>320.52999999999997</v>
      </c>
      <c r="AZ1482" s="72">
        <v>798.75</v>
      </c>
      <c r="BA1482" s="95">
        <v>41071423</v>
      </c>
      <c r="BB1482" s="95">
        <v>26062808</v>
      </c>
      <c r="BC1482" s="95">
        <v>7157</v>
      </c>
      <c r="BD1482" s="95">
        <v>6776</v>
      </c>
      <c r="BE1482" s="72">
        <v>469.25</v>
      </c>
      <c r="BF1482" s="72">
        <v>318.43</v>
      </c>
      <c r="BG1482" s="72">
        <v>787.68</v>
      </c>
      <c r="BH1482" s="95">
        <v>39186270</v>
      </c>
      <c r="BI1482" s="95">
        <v>24952074</v>
      </c>
      <c r="BJ1482" s="95">
        <v>6959</v>
      </c>
      <c r="BK1482" s="95">
        <v>6530</v>
      </c>
      <c r="BL1482" s="72">
        <v>474.93</v>
      </c>
      <c r="BM1482" s="72">
        <v>360.88</v>
      </c>
      <c r="BN1482" s="72">
        <v>835.81</v>
      </c>
      <c r="BO1482" s="95">
        <v>40258576</v>
      </c>
      <c r="BP1482" s="95">
        <v>28650938</v>
      </c>
      <c r="BQ1482" s="95">
        <v>7064</v>
      </c>
      <c r="BR1482" s="95">
        <v>6616</v>
      </c>
      <c r="BS1482" s="72">
        <v>515.80999999999995</v>
      </c>
      <c r="BT1482" s="72">
        <v>385.87</v>
      </c>
      <c r="BU1482" s="72">
        <v>901.68</v>
      </c>
      <c r="BV1482" s="95">
        <v>44479488</v>
      </c>
      <c r="BW1482" s="95">
        <v>31116622</v>
      </c>
      <c r="BX1482" s="95">
        <v>7186</v>
      </c>
      <c r="BY1482" s="95">
        <v>6720</v>
      </c>
      <c r="BZ1482" s="95">
        <v>6731</v>
      </c>
      <c r="CA1482" s="95">
        <v>6973</v>
      </c>
      <c r="CB1482" s="95">
        <v>6752</v>
      </c>
      <c r="CC1482" s="95">
        <v>6851</v>
      </c>
      <c r="CD1482" s="95">
        <v>6958</v>
      </c>
      <c r="CE1482" s="72">
        <v>650.75523149000003</v>
      </c>
      <c r="CF1482" s="72">
        <v>676.59346364999999</v>
      </c>
      <c r="CG1482" s="72">
        <v>712.40329333</v>
      </c>
      <c r="CH1482" s="72">
        <v>716.50152150999998</v>
      </c>
      <c r="CI1482" s="72">
        <v>731.52548966999996</v>
      </c>
      <c r="CJ1482" s="96">
        <v>1.2219187208</v>
      </c>
      <c r="CK1482" s="96">
        <v>1.1805464327999999</v>
      </c>
      <c r="CL1482" s="96">
        <v>1.10566586</v>
      </c>
      <c r="CM1482" s="96">
        <v>1.1665153177000001</v>
      </c>
      <c r="CN1482" s="96">
        <v>1.2326022985</v>
      </c>
      <c r="CO1482" s="96">
        <v>0.96546532789999995</v>
      </c>
      <c r="CP1482" s="96">
        <v>1.2237101549</v>
      </c>
      <c r="CQ1482" s="96">
        <v>0.99584056389999998</v>
      </c>
      <c r="CR1482" s="96">
        <v>1.2288211834</v>
      </c>
      <c r="CS1482" s="95">
        <v>6583</v>
      </c>
      <c r="CT1482" s="95">
        <v>6880</v>
      </c>
      <c r="CU1482" s="95">
        <v>6552</v>
      </c>
      <c r="CV1482" s="95">
        <v>6590</v>
      </c>
      <c r="CW1482" s="95">
        <v>6623</v>
      </c>
      <c r="CX1482" s="96">
        <v>0.94235085399999996</v>
      </c>
      <c r="CY1482" s="96">
        <v>0.95301455199999996</v>
      </c>
      <c r="CZ1482" s="96">
        <v>0.95634784799999994</v>
      </c>
      <c r="DA1482" s="96">
        <v>0.99206293300000004</v>
      </c>
      <c r="DB1482" s="96">
        <v>0.983928778</v>
      </c>
      <c r="DC1482">
        <v>2013</v>
      </c>
      <c r="DD1482" s="6">
        <v>6639.6</v>
      </c>
      <c r="DE1482" s="96">
        <v>1.0679349000000001E-3</v>
      </c>
      <c r="DF1482" s="72">
        <v>942.71</v>
      </c>
      <c r="DG1482" s="96">
        <v>1</v>
      </c>
      <c r="DH1482" s="72">
        <v>942.71</v>
      </c>
      <c r="DI1482" s="72">
        <v>805.43834298000002</v>
      </c>
      <c r="DJ1482" s="96">
        <v>1</v>
      </c>
      <c r="DK1482" s="72">
        <v>942.71</v>
      </c>
      <c r="DL1482" s="96">
        <v>1</v>
      </c>
      <c r="DM1482" s="72">
        <v>942.71</v>
      </c>
      <c r="DN1482" s="96">
        <v>1</v>
      </c>
      <c r="DO1482" s="96">
        <v>3.4710000000000001E-3</v>
      </c>
      <c r="DP1482" s="72">
        <v>3.27</v>
      </c>
      <c r="DQ1482" s="72">
        <v>939.44</v>
      </c>
      <c r="DR1482" t="s">
        <v>439</v>
      </c>
      <c r="DT1482" t="s">
        <v>137</v>
      </c>
    </row>
    <row r="1483" spans="1:124" x14ac:dyDescent="0.3">
      <c r="A1483" t="s">
        <v>65</v>
      </c>
      <c r="B1483">
        <v>25750</v>
      </c>
      <c r="C1483" s="95">
        <v>6067</v>
      </c>
      <c r="D1483" s="95">
        <v>31619461</v>
      </c>
      <c r="E1483" s="95">
        <v>5835</v>
      </c>
      <c r="F1483" s="95">
        <v>21420655</v>
      </c>
      <c r="G1483" s="95">
        <v>2190</v>
      </c>
      <c r="H1483" s="95">
        <v>7375470</v>
      </c>
      <c r="I1483" s="95">
        <v>2075</v>
      </c>
      <c r="J1483" s="95">
        <v>6107171</v>
      </c>
      <c r="K1483" s="95">
        <v>5878</v>
      </c>
      <c r="L1483" s="95">
        <v>32681243</v>
      </c>
      <c r="M1483" s="95">
        <v>5617</v>
      </c>
      <c r="N1483" s="95">
        <v>21564678</v>
      </c>
      <c r="O1483" s="95">
        <v>2308</v>
      </c>
      <c r="P1483" s="95">
        <v>7514304</v>
      </c>
      <c r="Q1483" s="95">
        <v>2169</v>
      </c>
      <c r="R1483" s="95">
        <v>7092239</v>
      </c>
      <c r="S1483" s="95">
        <v>6092</v>
      </c>
      <c r="T1483" s="95">
        <v>30832212</v>
      </c>
      <c r="U1483" s="95">
        <v>5813</v>
      </c>
      <c r="V1483" s="95">
        <v>22544757</v>
      </c>
      <c r="W1483" s="95">
        <v>2412</v>
      </c>
      <c r="X1483" s="95">
        <v>9087990</v>
      </c>
      <c r="Y1483" s="95">
        <v>2274</v>
      </c>
      <c r="Z1483" s="95">
        <v>7398781</v>
      </c>
      <c r="AA1483" s="95">
        <v>6064</v>
      </c>
      <c r="AB1483" s="95">
        <v>29886957</v>
      </c>
      <c r="AC1483" s="95">
        <v>5756</v>
      </c>
      <c r="AD1483" s="95">
        <v>24018766</v>
      </c>
      <c r="AE1483" s="95">
        <v>2497</v>
      </c>
      <c r="AF1483" s="95">
        <v>9168823</v>
      </c>
      <c r="AG1483" s="95">
        <v>2374</v>
      </c>
      <c r="AH1483" s="95">
        <v>7912554</v>
      </c>
      <c r="AI1483" s="95">
        <v>6225</v>
      </c>
      <c r="AJ1483" s="95">
        <v>29066946</v>
      </c>
      <c r="AK1483" s="95">
        <v>5878</v>
      </c>
      <c r="AL1483" s="95">
        <v>25916246</v>
      </c>
      <c r="AM1483" s="95">
        <v>2503</v>
      </c>
      <c r="AN1483" s="95">
        <v>8773074</v>
      </c>
      <c r="AO1483" s="95">
        <v>2399</v>
      </c>
      <c r="AP1483" s="95">
        <v>8662652</v>
      </c>
      <c r="AQ1483" s="72">
        <v>393.55</v>
      </c>
      <c r="AR1483" s="72">
        <v>290.01</v>
      </c>
      <c r="AS1483" s="72">
        <v>683.56</v>
      </c>
      <c r="AT1483" s="95">
        <v>38994931</v>
      </c>
      <c r="AU1483" s="95">
        <v>27527826</v>
      </c>
      <c r="AV1483" s="95">
        <v>8257</v>
      </c>
      <c r="AW1483" s="95">
        <v>7910</v>
      </c>
      <c r="AX1483" s="72">
        <v>409.19</v>
      </c>
      <c r="AY1483" s="72">
        <v>306.70999999999998</v>
      </c>
      <c r="AZ1483" s="72">
        <v>715.9</v>
      </c>
      <c r="BA1483" s="95">
        <v>40195547</v>
      </c>
      <c r="BB1483" s="95">
        <v>28656917</v>
      </c>
      <c r="BC1483" s="95">
        <v>8186</v>
      </c>
      <c r="BD1483" s="95">
        <v>7786</v>
      </c>
      <c r="BE1483" s="72">
        <v>391.19</v>
      </c>
      <c r="BF1483" s="72">
        <v>308.56</v>
      </c>
      <c r="BG1483" s="72">
        <v>699.75</v>
      </c>
      <c r="BH1483" s="95">
        <v>39920202</v>
      </c>
      <c r="BI1483" s="95">
        <v>29943538</v>
      </c>
      <c r="BJ1483" s="95">
        <v>8504</v>
      </c>
      <c r="BK1483" s="95">
        <v>8087</v>
      </c>
      <c r="BL1483" s="72">
        <v>380.17</v>
      </c>
      <c r="BM1483" s="72">
        <v>327.3</v>
      </c>
      <c r="BN1483" s="72">
        <v>707.47</v>
      </c>
      <c r="BO1483" s="95">
        <v>39055780</v>
      </c>
      <c r="BP1483" s="95">
        <v>31931320</v>
      </c>
      <c r="BQ1483" s="95">
        <v>8561</v>
      </c>
      <c r="BR1483" s="95">
        <v>8130</v>
      </c>
      <c r="BS1483" s="72">
        <v>361.29</v>
      </c>
      <c r="BT1483" s="72">
        <v>348.14</v>
      </c>
      <c r="BU1483" s="72">
        <v>709.43</v>
      </c>
      <c r="BV1483" s="95">
        <v>37840020</v>
      </c>
      <c r="BW1483" s="95">
        <v>34578898</v>
      </c>
      <c r="BX1483" s="95">
        <v>8728</v>
      </c>
      <c r="BY1483" s="95">
        <v>8277</v>
      </c>
      <c r="BZ1483" s="95">
        <v>8092</v>
      </c>
      <c r="CA1483" s="95">
        <v>7993</v>
      </c>
      <c r="CB1483" s="95">
        <v>8303</v>
      </c>
      <c r="CC1483" s="95">
        <v>8356</v>
      </c>
      <c r="CD1483" s="95">
        <v>8507</v>
      </c>
      <c r="CE1483" s="72">
        <v>650.75523149000003</v>
      </c>
      <c r="CF1483" s="72">
        <v>676.59346364999999</v>
      </c>
      <c r="CG1483" s="72">
        <v>712.40329333</v>
      </c>
      <c r="CH1483" s="72">
        <v>716.50152150999998</v>
      </c>
      <c r="CI1483" s="72">
        <v>731.52548966999996</v>
      </c>
      <c r="CJ1483" s="96">
        <v>1.0504103032000001</v>
      </c>
      <c r="CK1483" s="96">
        <v>1.0580947622000001</v>
      </c>
      <c r="CL1483" s="96">
        <v>0.98223858109999995</v>
      </c>
      <c r="CM1483" s="96">
        <v>0.98739497229999995</v>
      </c>
      <c r="CN1483" s="96">
        <v>0.96979532499999999</v>
      </c>
      <c r="CO1483" s="96">
        <v>0.9885789921</v>
      </c>
      <c r="CP1483" s="96">
        <v>1.0212504988</v>
      </c>
      <c r="CQ1483" s="96">
        <v>0.99584056389999998</v>
      </c>
      <c r="CR1483" s="96">
        <v>1.0255159209</v>
      </c>
      <c r="CS1483" s="95">
        <v>7635</v>
      </c>
      <c r="CT1483" s="95">
        <v>7561</v>
      </c>
      <c r="CU1483" s="95">
        <v>7762</v>
      </c>
      <c r="CV1483" s="95">
        <v>7902</v>
      </c>
      <c r="CW1483" s="95">
        <v>8027</v>
      </c>
      <c r="CX1483" s="96">
        <v>0.96378529199999996</v>
      </c>
      <c r="CY1483" s="96">
        <v>1.007806803</v>
      </c>
      <c r="CZ1483" s="96">
        <v>0.97803462100000005</v>
      </c>
      <c r="DA1483" s="96">
        <v>0.99092371800000001</v>
      </c>
      <c r="DB1483" s="96">
        <v>1.0019383799999999</v>
      </c>
      <c r="DC1483">
        <v>2013</v>
      </c>
      <c r="DD1483" s="6">
        <v>8038</v>
      </c>
      <c r="DE1483" s="96">
        <v>1.3582269E-3</v>
      </c>
      <c r="DF1483" s="72">
        <v>786.52</v>
      </c>
      <c r="DG1483" s="96">
        <v>1</v>
      </c>
      <c r="DH1483" s="72">
        <v>786.52</v>
      </c>
      <c r="DI1483" s="72">
        <v>805.43834298000002</v>
      </c>
      <c r="DJ1483" s="96">
        <v>1</v>
      </c>
      <c r="DK1483" s="72">
        <v>786.52</v>
      </c>
      <c r="DL1483" s="96">
        <v>1</v>
      </c>
      <c r="DM1483" s="72">
        <v>786.52</v>
      </c>
      <c r="DN1483" s="96">
        <v>1</v>
      </c>
      <c r="DO1483" s="96">
        <v>4.8690000000000001E-3</v>
      </c>
      <c r="DP1483" s="72">
        <v>3.83</v>
      </c>
      <c r="DQ1483" s="72">
        <v>782.69</v>
      </c>
      <c r="DR1483" t="s">
        <v>65</v>
      </c>
      <c r="DT1483" t="s">
        <v>137</v>
      </c>
    </row>
    <row r="1484" spans="1:124" x14ac:dyDescent="0.3">
      <c r="A1484" t="s">
        <v>440</v>
      </c>
      <c r="B1484">
        <v>25760</v>
      </c>
      <c r="C1484" s="95">
        <v>2061</v>
      </c>
      <c r="D1484" s="95">
        <v>9731595</v>
      </c>
      <c r="E1484" s="95">
        <v>2003</v>
      </c>
      <c r="F1484" s="95">
        <v>6486352</v>
      </c>
      <c r="G1484" s="95">
        <v>821</v>
      </c>
      <c r="H1484" s="95">
        <v>2548625</v>
      </c>
      <c r="I1484" s="95">
        <v>786</v>
      </c>
      <c r="J1484" s="95">
        <v>2043565</v>
      </c>
      <c r="K1484" s="95">
        <v>1974</v>
      </c>
      <c r="L1484" s="95">
        <v>9302734</v>
      </c>
      <c r="M1484" s="95">
        <v>1901</v>
      </c>
      <c r="N1484" s="95">
        <v>6580277</v>
      </c>
      <c r="O1484" s="95">
        <v>757</v>
      </c>
      <c r="P1484" s="95">
        <v>2319319</v>
      </c>
      <c r="Q1484" s="95">
        <v>712</v>
      </c>
      <c r="R1484" s="95">
        <v>1966234</v>
      </c>
      <c r="S1484" s="95">
        <v>2081</v>
      </c>
      <c r="T1484" s="95">
        <v>10111614</v>
      </c>
      <c r="U1484" s="95">
        <v>1993</v>
      </c>
      <c r="V1484" s="95">
        <v>7028763</v>
      </c>
      <c r="W1484" s="95">
        <v>768</v>
      </c>
      <c r="X1484" s="95">
        <v>2742461</v>
      </c>
      <c r="Y1484" s="95">
        <v>730</v>
      </c>
      <c r="Z1484" s="95">
        <v>2320430</v>
      </c>
      <c r="AA1484" s="95">
        <v>2082</v>
      </c>
      <c r="AB1484" s="95">
        <v>8863661</v>
      </c>
      <c r="AC1484" s="95">
        <v>1991</v>
      </c>
      <c r="AD1484" s="95">
        <v>7471847</v>
      </c>
      <c r="AE1484" s="95">
        <v>754</v>
      </c>
      <c r="AF1484" s="95">
        <v>3252740</v>
      </c>
      <c r="AG1484" s="95">
        <v>723</v>
      </c>
      <c r="AH1484" s="95">
        <v>2882722</v>
      </c>
      <c r="AI1484" s="95">
        <v>2175</v>
      </c>
      <c r="AJ1484" s="95">
        <v>10202171</v>
      </c>
      <c r="AK1484" s="95">
        <v>2084</v>
      </c>
      <c r="AL1484" s="95">
        <v>8574739</v>
      </c>
      <c r="AM1484" s="95">
        <v>775</v>
      </c>
      <c r="AN1484" s="95">
        <v>3606867</v>
      </c>
      <c r="AO1484" s="95">
        <v>744</v>
      </c>
      <c r="AP1484" s="95">
        <v>3222190</v>
      </c>
      <c r="AQ1484" s="72">
        <v>355.08</v>
      </c>
      <c r="AR1484" s="72">
        <v>254.87</v>
      </c>
      <c r="AS1484" s="72">
        <v>609.95000000000005</v>
      </c>
      <c r="AT1484" s="95">
        <v>12280220</v>
      </c>
      <c r="AU1484" s="95">
        <v>8529917</v>
      </c>
      <c r="AV1484" s="95">
        <v>2882</v>
      </c>
      <c r="AW1484" s="95">
        <v>2789</v>
      </c>
      <c r="AX1484" s="72">
        <v>354.63</v>
      </c>
      <c r="AY1484" s="72">
        <v>272.56</v>
      </c>
      <c r="AZ1484" s="72">
        <v>627.19000000000005</v>
      </c>
      <c r="BA1484" s="95">
        <v>11622053</v>
      </c>
      <c r="BB1484" s="95">
        <v>8546511</v>
      </c>
      <c r="BC1484" s="95">
        <v>2731</v>
      </c>
      <c r="BD1484" s="95">
        <v>2613</v>
      </c>
      <c r="BE1484" s="72">
        <v>375.98</v>
      </c>
      <c r="BF1484" s="72">
        <v>286.12</v>
      </c>
      <c r="BG1484" s="72">
        <v>662.1</v>
      </c>
      <c r="BH1484" s="95">
        <v>12854075</v>
      </c>
      <c r="BI1484" s="95">
        <v>9349193</v>
      </c>
      <c r="BJ1484" s="95">
        <v>2849</v>
      </c>
      <c r="BK1484" s="95">
        <v>2723</v>
      </c>
      <c r="BL1484" s="72">
        <v>356.03</v>
      </c>
      <c r="BM1484" s="72">
        <v>317.94</v>
      </c>
      <c r="BN1484" s="72">
        <v>673.97</v>
      </c>
      <c r="BO1484" s="95">
        <v>12116401</v>
      </c>
      <c r="BP1484" s="95">
        <v>10354569</v>
      </c>
      <c r="BQ1484" s="95">
        <v>2836</v>
      </c>
      <c r="BR1484" s="95">
        <v>2714</v>
      </c>
      <c r="BS1484" s="72">
        <v>390.09</v>
      </c>
      <c r="BT1484" s="72">
        <v>347.62</v>
      </c>
      <c r="BU1484" s="72">
        <v>737.71</v>
      </c>
      <c r="BV1484" s="95">
        <v>13809038</v>
      </c>
      <c r="BW1484" s="95">
        <v>11796929</v>
      </c>
      <c r="BX1484" s="95">
        <v>2950</v>
      </c>
      <c r="BY1484" s="95">
        <v>2828</v>
      </c>
      <c r="BZ1484" s="95">
        <v>2838</v>
      </c>
      <c r="CA1484" s="95">
        <v>2674</v>
      </c>
      <c r="CB1484" s="95">
        <v>2788</v>
      </c>
      <c r="CC1484" s="95">
        <v>2778</v>
      </c>
      <c r="CD1484" s="95">
        <v>2890</v>
      </c>
      <c r="CE1484" s="72">
        <v>650.75523149000003</v>
      </c>
      <c r="CF1484" s="72">
        <v>676.59346364999999</v>
      </c>
      <c r="CG1484" s="72">
        <v>712.40329333</v>
      </c>
      <c r="CH1484" s="72">
        <v>716.50152150999998</v>
      </c>
      <c r="CI1484" s="72">
        <v>731.52548966999996</v>
      </c>
      <c r="CJ1484" s="96">
        <v>0.93729557669999997</v>
      </c>
      <c r="CK1484" s="96">
        <v>0.92698205600000005</v>
      </c>
      <c r="CL1484" s="96">
        <v>0.92938930269999998</v>
      </c>
      <c r="CM1484" s="96">
        <v>0.94064001230000005</v>
      </c>
      <c r="CN1484" s="96">
        <v>1.0084542649999999</v>
      </c>
      <c r="CO1484" s="96">
        <v>0.91086712810000003</v>
      </c>
      <c r="CP1484" s="96">
        <v>1.0413727901000001</v>
      </c>
      <c r="CQ1484" s="96">
        <v>0.99584056389999998</v>
      </c>
      <c r="CR1484" s="96">
        <v>1.0457222562999999</v>
      </c>
      <c r="CS1484" s="95">
        <v>3204</v>
      </c>
      <c r="CT1484" s="95">
        <v>3029</v>
      </c>
      <c r="CU1484" s="95">
        <v>3134</v>
      </c>
      <c r="CV1484" s="95">
        <v>3197</v>
      </c>
      <c r="CW1484" s="95">
        <v>3339</v>
      </c>
      <c r="CX1484" s="96">
        <v>0.92888949799999998</v>
      </c>
      <c r="CY1484" s="96">
        <v>0.91094116400000003</v>
      </c>
      <c r="CZ1484" s="96">
        <v>0.91094169700000005</v>
      </c>
      <c r="DA1484" s="96">
        <v>0.897690718</v>
      </c>
      <c r="DB1484" s="96">
        <v>0.90605232000000002</v>
      </c>
      <c r="DC1484">
        <v>2013</v>
      </c>
      <c r="DD1484" s="6">
        <v>2733.4</v>
      </c>
      <c r="DE1484" s="96">
        <v>1.0441859999999999E-3</v>
      </c>
      <c r="DF1484" s="72">
        <v>802.27</v>
      </c>
      <c r="DG1484" s="96">
        <v>1</v>
      </c>
      <c r="DH1484" s="72">
        <v>802.27</v>
      </c>
      <c r="DI1484" s="72">
        <v>805.43834298000002</v>
      </c>
      <c r="DJ1484" s="96">
        <v>1</v>
      </c>
      <c r="DK1484" s="72">
        <v>802.27</v>
      </c>
      <c r="DL1484" s="96">
        <v>1</v>
      </c>
      <c r="DM1484" s="72">
        <v>802.27</v>
      </c>
      <c r="DN1484" s="96">
        <v>1</v>
      </c>
      <c r="DO1484" s="96">
        <v>3.068E-3</v>
      </c>
      <c r="DP1484" s="72">
        <v>2.46</v>
      </c>
      <c r="DQ1484" s="72">
        <v>799.81</v>
      </c>
      <c r="DR1484" t="s">
        <v>440</v>
      </c>
      <c r="DT1484" t="s">
        <v>137</v>
      </c>
    </row>
    <row r="1485" spans="1:124" x14ac:dyDescent="0.3">
      <c r="A1485" t="s">
        <v>441</v>
      </c>
      <c r="B1485">
        <v>25770</v>
      </c>
      <c r="C1485" s="95">
        <v>1511</v>
      </c>
      <c r="D1485" s="95">
        <v>8337026</v>
      </c>
      <c r="E1485" s="95">
        <v>1480</v>
      </c>
      <c r="F1485" s="95">
        <v>5156621</v>
      </c>
      <c r="G1485" s="95">
        <v>586</v>
      </c>
      <c r="H1485" s="95">
        <v>1659552</v>
      </c>
      <c r="I1485" s="95">
        <v>554</v>
      </c>
      <c r="J1485" s="95">
        <v>1615917</v>
      </c>
      <c r="K1485" s="95">
        <v>1532</v>
      </c>
      <c r="L1485" s="95">
        <v>8864737</v>
      </c>
      <c r="M1485" s="95">
        <v>1503</v>
      </c>
      <c r="N1485" s="95">
        <v>5790161</v>
      </c>
      <c r="O1485" s="95">
        <v>622</v>
      </c>
      <c r="P1485" s="95">
        <v>2316354</v>
      </c>
      <c r="Q1485" s="95">
        <v>587</v>
      </c>
      <c r="R1485" s="95">
        <v>1900421</v>
      </c>
      <c r="S1485" s="95">
        <v>1584</v>
      </c>
      <c r="T1485" s="95">
        <v>9766894</v>
      </c>
      <c r="U1485" s="95">
        <v>1543</v>
      </c>
      <c r="V1485" s="95">
        <v>6621833</v>
      </c>
      <c r="W1485" s="95">
        <v>638</v>
      </c>
      <c r="X1485" s="95">
        <v>1920234</v>
      </c>
      <c r="Y1485" s="95">
        <v>603</v>
      </c>
      <c r="Z1485" s="95">
        <v>1870703</v>
      </c>
      <c r="AA1485" s="95">
        <v>1592</v>
      </c>
      <c r="AB1485" s="95">
        <v>8008680</v>
      </c>
      <c r="AC1485" s="95">
        <v>1546</v>
      </c>
      <c r="AD1485" s="95">
        <v>6900364</v>
      </c>
      <c r="AE1485" s="95">
        <v>637</v>
      </c>
      <c r="AF1485" s="95">
        <v>1804577</v>
      </c>
      <c r="AG1485" s="95">
        <v>611</v>
      </c>
      <c r="AH1485" s="95">
        <v>2238506</v>
      </c>
      <c r="AI1485" s="95">
        <v>1588</v>
      </c>
      <c r="AJ1485" s="95">
        <v>7319759.9000000004</v>
      </c>
      <c r="AK1485" s="95">
        <v>1541</v>
      </c>
      <c r="AL1485" s="95">
        <v>6773072.5499999998</v>
      </c>
      <c r="AM1485" s="95">
        <v>663</v>
      </c>
      <c r="AN1485" s="95">
        <v>1783138</v>
      </c>
      <c r="AO1485" s="95">
        <v>640</v>
      </c>
      <c r="AP1485" s="95">
        <v>2359963</v>
      </c>
      <c r="AQ1485" s="72">
        <v>397.26</v>
      </c>
      <c r="AR1485" s="72">
        <v>277.47000000000003</v>
      </c>
      <c r="AS1485" s="72">
        <v>674.73</v>
      </c>
      <c r="AT1485" s="95">
        <v>9996578</v>
      </c>
      <c r="AU1485" s="95">
        <v>6772538</v>
      </c>
      <c r="AV1485" s="95">
        <v>2097</v>
      </c>
      <c r="AW1485" s="95">
        <v>2034</v>
      </c>
      <c r="AX1485" s="72">
        <v>432.57</v>
      </c>
      <c r="AY1485" s="72">
        <v>306.64</v>
      </c>
      <c r="AZ1485" s="72">
        <v>739.21</v>
      </c>
      <c r="BA1485" s="95">
        <v>11181091</v>
      </c>
      <c r="BB1485" s="95">
        <v>7690582</v>
      </c>
      <c r="BC1485" s="95">
        <v>2154</v>
      </c>
      <c r="BD1485" s="95">
        <v>2090</v>
      </c>
      <c r="BE1485" s="72">
        <v>438.31</v>
      </c>
      <c r="BF1485" s="72">
        <v>329.78</v>
      </c>
      <c r="BG1485" s="72">
        <v>768.09</v>
      </c>
      <c r="BH1485" s="95">
        <v>11687128</v>
      </c>
      <c r="BI1485" s="95">
        <v>8492536</v>
      </c>
      <c r="BJ1485" s="95">
        <v>2222</v>
      </c>
      <c r="BK1485" s="95">
        <v>2146</v>
      </c>
      <c r="BL1485" s="72">
        <v>366.88</v>
      </c>
      <c r="BM1485" s="72">
        <v>353.07</v>
      </c>
      <c r="BN1485" s="72">
        <v>719.95</v>
      </c>
      <c r="BO1485" s="95">
        <v>9813257</v>
      </c>
      <c r="BP1485" s="95">
        <v>9138870</v>
      </c>
      <c r="BQ1485" s="95">
        <v>2229</v>
      </c>
      <c r="BR1485" s="95">
        <v>2157</v>
      </c>
      <c r="BS1485" s="72">
        <v>336.99</v>
      </c>
      <c r="BT1485" s="72">
        <v>348.96</v>
      </c>
      <c r="BU1485" s="72">
        <v>685.95</v>
      </c>
      <c r="BV1485" s="95">
        <v>9102897.9000000004</v>
      </c>
      <c r="BW1485" s="95">
        <v>9133035.5500000007</v>
      </c>
      <c r="BX1485" s="95">
        <v>2251</v>
      </c>
      <c r="BY1485" s="95">
        <v>2181</v>
      </c>
      <c r="BZ1485" s="95">
        <v>2067</v>
      </c>
      <c r="CA1485" s="95">
        <v>2123</v>
      </c>
      <c r="CB1485" s="95">
        <v>2185</v>
      </c>
      <c r="CC1485" s="95">
        <v>2195</v>
      </c>
      <c r="CD1485" s="95">
        <v>2217</v>
      </c>
      <c r="CE1485" s="72">
        <v>650.75523149000003</v>
      </c>
      <c r="CF1485" s="72">
        <v>676.59346364999999</v>
      </c>
      <c r="CG1485" s="72">
        <v>712.40329333</v>
      </c>
      <c r="CH1485" s="72">
        <v>716.50152150999998</v>
      </c>
      <c r="CI1485" s="72">
        <v>731.52548966999996</v>
      </c>
      <c r="CJ1485" s="96">
        <v>1.0368414533999999</v>
      </c>
      <c r="CK1485" s="96">
        <v>1.0925467651</v>
      </c>
      <c r="CL1485" s="96">
        <v>1.0781673909</v>
      </c>
      <c r="CM1485" s="96">
        <v>1.0048129395000001</v>
      </c>
      <c r="CN1485" s="96">
        <v>0.93769801559999999</v>
      </c>
      <c r="CO1485" s="96">
        <v>0.93881173630000003</v>
      </c>
      <c r="CP1485" s="96">
        <v>1.0971457568</v>
      </c>
      <c r="CQ1485" s="96">
        <v>0.99584056389999998</v>
      </c>
      <c r="CR1485" s="96">
        <v>1.101728168</v>
      </c>
      <c r="CS1485" s="95">
        <v>2361</v>
      </c>
      <c r="CT1485" s="95">
        <v>2417</v>
      </c>
      <c r="CU1485" s="95">
        <v>2436</v>
      </c>
      <c r="CV1485" s="95">
        <v>2422</v>
      </c>
      <c r="CW1485" s="95">
        <v>2444</v>
      </c>
      <c r="CX1485" s="96">
        <v>0.90612136700000001</v>
      </c>
      <c r="CY1485" s="96">
        <v>0.92786360300000004</v>
      </c>
      <c r="CZ1485" s="96">
        <v>0.955901793</v>
      </c>
      <c r="DA1485" s="96">
        <v>0.96290279999999995</v>
      </c>
      <c r="DB1485" s="96">
        <v>0.94031078099999998</v>
      </c>
      <c r="DC1485">
        <v>2013</v>
      </c>
      <c r="DD1485" s="6">
        <v>2121.6</v>
      </c>
      <c r="DE1485" s="96">
        <v>1.3458445000000001E-3</v>
      </c>
      <c r="DF1485" s="72">
        <v>844.98</v>
      </c>
      <c r="DG1485" s="96">
        <v>1</v>
      </c>
      <c r="DH1485" s="72">
        <v>844.98</v>
      </c>
      <c r="DI1485" s="72">
        <v>805.43834298000002</v>
      </c>
      <c r="DJ1485" s="96">
        <v>1</v>
      </c>
      <c r="DK1485" s="72">
        <v>844.98</v>
      </c>
      <c r="DL1485" s="96">
        <v>1</v>
      </c>
      <c r="DM1485" s="72">
        <v>844.98</v>
      </c>
      <c r="DN1485" s="96">
        <v>1</v>
      </c>
      <c r="DO1485" s="96">
        <v>4.6439999999999997E-3</v>
      </c>
      <c r="DP1485" s="72">
        <v>3.92</v>
      </c>
      <c r="DQ1485" s="72">
        <v>841.06</v>
      </c>
      <c r="DR1485" t="s">
        <v>441</v>
      </c>
      <c r="DT1485" t="s">
        <v>137</v>
      </c>
    </row>
    <row r="1486" spans="1:124" x14ac:dyDescent="0.3">
      <c r="A1486" t="s">
        <v>445</v>
      </c>
      <c r="B1486">
        <v>25780</v>
      </c>
      <c r="C1486" s="95">
        <v>1196</v>
      </c>
      <c r="D1486" s="95">
        <v>5103764</v>
      </c>
      <c r="E1486" s="95">
        <v>1149</v>
      </c>
      <c r="F1486" s="95">
        <v>4396658</v>
      </c>
      <c r="G1486" s="95">
        <v>372</v>
      </c>
      <c r="H1486" s="95">
        <v>1326086</v>
      </c>
      <c r="I1486" s="95">
        <v>364</v>
      </c>
      <c r="J1486" s="95">
        <v>1148038</v>
      </c>
      <c r="K1486" s="95">
        <v>1122</v>
      </c>
      <c r="L1486" s="95">
        <v>5101101</v>
      </c>
      <c r="M1486" s="95">
        <v>1080</v>
      </c>
      <c r="N1486" s="95">
        <v>4440022</v>
      </c>
      <c r="O1486" s="95">
        <v>364</v>
      </c>
      <c r="P1486" s="95">
        <v>1164676</v>
      </c>
      <c r="Q1486" s="95">
        <v>354</v>
      </c>
      <c r="R1486" s="95">
        <v>1220167</v>
      </c>
      <c r="S1486" s="95">
        <v>1131</v>
      </c>
      <c r="T1486" s="95">
        <v>6194306</v>
      </c>
      <c r="U1486" s="95">
        <v>1088</v>
      </c>
      <c r="V1486" s="95">
        <v>4750199</v>
      </c>
      <c r="W1486" s="95">
        <v>378</v>
      </c>
      <c r="X1486" s="95">
        <v>1203601</v>
      </c>
      <c r="Y1486" s="95">
        <v>365</v>
      </c>
      <c r="Z1486" s="95">
        <v>1121224</v>
      </c>
      <c r="AA1486" s="95">
        <v>1087</v>
      </c>
      <c r="AB1486" s="95">
        <v>4446611</v>
      </c>
      <c r="AC1486" s="95">
        <v>1044</v>
      </c>
      <c r="AD1486" s="95">
        <v>4727051</v>
      </c>
      <c r="AE1486" s="95">
        <v>357</v>
      </c>
      <c r="AF1486" s="95">
        <v>1540113</v>
      </c>
      <c r="AG1486" s="95">
        <v>349</v>
      </c>
      <c r="AH1486" s="95">
        <v>1444515</v>
      </c>
      <c r="AI1486" s="95">
        <v>1084</v>
      </c>
      <c r="AJ1486" s="95">
        <v>4968392</v>
      </c>
      <c r="AK1486" s="95">
        <v>1039</v>
      </c>
      <c r="AL1486" s="95">
        <v>4781727</v>
      </c>
      <c r="AM1486" s="95">
        <v>364</v>
      </c>
      <c r="AN1486" s="95">
        <v>1554950</v>
      </c>
      <c r="AO1486" s="95">
        <v>352</v>
      </c>
      <c r="AP1486" s="95">
        <v>1546527</v>
      </c>
      <c r="AQ1486" s="72">
        <v>341.72</v>
      </c>
      <c r="AR1486" s="72">
        <v>305.39</v>
      </c>
      <c r="AS1486" s="72">
        <v>647.11</v>
      </c>
      <c r="AT1486" s="95">
        <v>6429850</v>
      </c>
      <c r="AU1486" s="95">
        <v>5544696</v>
      </c>
      <c r="AV1486" s="95">
        <v>1568</v>
      </c>
      <c r="AW1486" s="95">
        <v>1513</v>
      </c>
      <c r="AX1486" s="72">
        <v>351.38</v>
      </c>
      <c r="AY1486" s="72">
        <v>328.93</v>
      </c>
      <c r="AZ1486" s="72">
        <v>680.31</v>
      </c>
      <c r="BA1486" s="95">
        <v>6265777</v>
      </c>
      <c r="BB1486" s="95">
        <v>5660189</v>
      </c>
      <c r="BC1486" s="95">
        <v>1486</v>
      </c>
      <c r="BD1486" s="95">
        <v>1434</v>
      </c>
      <c r="BE1486" s="72">
        <v>408.54</v>
      </c>
      <c r="BF1486" s="72">
        <v>336.74</v>
      </c>
      <c r="BG1486" s="72">
        <v>745.28</v>
      </c>
      <c r="BH1486" s="95">
        <v>7397907</v>
      </c>
      <c r="BI1486" s="95">
        <v>5871423</v>
      </c>
      <c r="BJ1486" s="95">
        <v>1509</v>
      </c>
      <c r="BK1486" s="95">
        <v>1453</v>
      </c>
      <c r="BL1486" s="72">
        <v>345.49</v>
      </c>
      <c r="BM1486" s="72">
        <v>369.2</v>
      </c>
      <c r="BN1486" s="72">
        <v>714.69</v>
      </c>
      <c r="BO1486" s="95">
        <v>5986724</v>
      </c>
      <c r="BP1486" s="95">
        <v>6171566</v>
      </c>
      <c r="BQ1486" s="95">
        <v>1444</v>
      </c>
      <c r="BR1486" s="95">
        <v>1393</v>
      </c>
      <c r="BS1486" s="72">
        <v>375.42</v>
      </c>
      <c r="BT1486" s="72">
        <v>379.12</v>
      </c>
      <c r="BU1486" s="72">
        <v>754.54</v>
      </c>
      <c r="BV1486" s="95">
        <v>6523342</v>
      </c>
      <c r="BW1486" s="95">
        <v>6328254</v>
      </c>
      <c r="BX1486" s="95">
        <v>1448</v>
      </c>
      <c r="BY1486" s="95">
        <v>1391</v>
      </c>
      <c r="BZ1486" s="95">
        <v>1542</v>
      </c>
      <c r="CA1486" s="95">
        <v>1461</v>
      </c>
      <c r="CB1486" s="95">
        <v>1482</v>
      </c>
      <c r="CC1486" s="95">
        <v>1420</v>
      </c>
      <c r="CD1486" s="95">
        <v>1420</v>
      </c>
      <c r="CE1486" s="72">
        <v>650.75523149000003</v>
      </c>
      <c r="CF1486" s="72">
        <v>676.59346364999999</v>
      </c>
      <c r="CG1486" s="72">
        <v>712.40329333</v>
      </c>
      <c r="CH1486" s="72">
        <v>716.50152150999998</v>
      </c>
      <c r="CI1486" s="72">
        <v>731.52548966999996</v>
      </c>
      <c r="CJ1486" s="96">
        <v>0.99439845999999998</v>
      </c>
      <c r="CK1486" s="96">
        <v>1.0054930124999999</v>
      </c>
      <c r="CL1486" s="96">
        <v>1.0461490099999999</v>
      </c>
      <c r="CM1486" s="96">
        <v>0.99747171300000004</v>
      </c>
      <c r="CN1486" s="96">
        <v>1.0314609821</v>
      </c>
      <c r="CO1486" s="96">
        <v>0.97257039010000002</v>
      </c>
      <c r="CP1486" s="96">
        <v>1.0436207453999999</v>
      </c>
      <c r="CQ1486" s="96">
        <v>0.99584056389999998</v>
      </c>
      <c r="CR1486" s="96">
        <v>1.0479796005999999</v>
      </c>
      <c r="CS1486" s="95">
        <v>1485</v>
      </c>
      <c r="CT1486" s="95">
        <v>1466</v>
      </c>
      <c r="CU1486" s="95">
        <v>1475</v>
      </c>
      <c r="CV1486" s="95">
        <v>1444</v>
      </c>
      <c r="CW1486" s="95">
        <v>1442</v>
      </c>
      <c r="CX1486" s="96">
        <v>0.957975935</v>
      </c>
      <c r="CY1486" s="96">
        <v>0.95819734400000001</v>
      </c>
      <c r="CZ1486" s="96">
        <v>0.99282873800000004</v>
      </c>
      <c r="DA1486" s="96">
        <v>0.99477097599999997</v>
      </c>
      <c r="DB1486" s="96">
        <v>0.95925897699999996</v>
      </c>
      <c r="DC1486">
        <v>2013</v>
      </c>
      <c r="DD1486" s="6">
        <v>1436.8</v>
      </c>
      <c r="DE1486" s="96">
        <v>1.7926903000000001E-3</v>
      </c>
      <c r="DF1486" s="72">
        <v>803.4</v>
      </c>
      <c r="DG1486" s="96">
        <v>1</v>
      </c>
      <c r="DH1486" s="72">
        <v>803.4</v>
      </c>
      <c r="DI1486" s="72">
        <v>805.43834298000002</v>
      </c>
      <c r="DJ1486" s="96">
        <v>1</v>
      </c>
      <c r="DK1486" s="72">
        <v>803.4</v>
      </c>
      <c r="DL1486" s="96">
        <v>1</v>
      </c>
      <c r="DM1486" s="72">
        <v>803.4</v>
      </c>
      <c r="DN1486" s="96">
        <v>1</v>
      </c>
      <c r="DO1486" s="96">
        <v>5.0039999999999998E-3</v>
      </c>
      <c r="DP1486" s="72">
        <v>4.0199999999999996</v>
      </c>
      <c r="DQ1486" s="72">
        <v>799.38</v>
      </c>
      <c r="DR1486" t="s">
        <v>445</v>
      </c>
      <c r="DT1486" t="s">
        <v>137</v>
      </c>
    </row>
    <row r="1487" spans="1:124" x14ac:dyDescent="0.3">
      <c r="A1487" t="s">
        <v>67</v>
      </c>
      <c r="B1487">
        <v>25790</v>
      </c>
      <c r="C1487" s="95">
        <v>2535</v>
      </c>
      <c r="D1487" s="95">
        <v>9280766</v>
      </c>
      <c r="E1487" s="95">
        <v>2478</v>
      </c>
      <c r="F1487" s="95">
        <v>7429474</v>
      </c>
      <c r="G1487" s="95">
        <v>644</v>
      </c>
      <c r="H1487" s="95">
        <v>1915249</v>
      </c>
      <c r="I1487" s="95">
        <v>604</v>
      </c>
      <c r="J1487" s="95">
        <v>1713974</v>
      </c>
      <c r="K1487" s="95">
        <v>2515</v>
      </c>
      <c r="L1487" s="95">
        <v>9352140</v>
      </c>
      <c r="M1487" s="95">
        <v>2450</v>
      </c>
      <c r="N1487" s="95">
        <v>7542617</v>
      </c>
      <c r="O1487" s="95">
        <v>633</v>
      </c>
      <c r="P1487" s="95">
        <v>2103052</v>
      </c>
      <c r="Q1487" s="95">
        <v>597</v>
      </c>
      <c r="R1487" s="95">
        <v>1774476</v>
      </c>
      <c r="S1487" s="95">
        <v>2495</v>
      </c>
      <c r="T1487" s="95">
        <v>9643482</v>
      </c>
      <c r="U1487" s="95">
        <v>2422</v>
      </c>
      <c r="V1487" s="95">
        <v>8340978</v>
      </c>
      <c r="W1487" s="95">
        <v>665</v>
      </c>
      <c r="X1487" s="95">
        <v>2050693</v>
      </c>
      <c r="Y1487" s="95">
        <v>614</v>
      </c>
      <c r="Z1487" s="95">
        <v>1996054</v>
      </c>
      <c r="AA1487" s="95">
        <v>2497</v>
      </c>
      <c r="AB1487" s="95">
        <v>7946937</v>
      </c>
      <c r="AC1487" s="95">
        <v>2409</v>
      </c>
      <c r="AD1487" s="95">
        <v>8671365</v>
      </c>
      <c r="AE1487" s="95">
        <v>660</v>
      </c>
      <c r="AF1487" s="95">
        <v>3092258</v>
      </c>
      <c r="AG1487" s="95">
        <v>619</v>
      </c>
      <c r="AH1487" s="95">
        <v>2550569</v>
      </c>
      <c r="AI1487" s="95">
        <v>2514</v>
      </c>
      <c r="AJ1487" s="95">
        <v>8395386.7899999991</v>
      </c>
      <c r="AK1487" s="95">
        <v>2416</v>
      </c>
      <c r="AL1487" s="95">
        <v>9569474.2200000007</v>
      </c>
      <c r="AM1487" s="95">
        <v>666</v>
      </c>
      <c r="AN1487" s="95">
        <v>2049076</v>
      </c>
      <c r="AO1487" s="95">
        <v>624</v>
      </c>
      <c r="AP1487" s="95">
        <v>2527702</v>
      </c>
      <c r="AQ1487" s="72">
        <v>293.49</v>
      </c>
      <c r="AR1487" s="72">
        <v>247.23</v>
      </c>
      <c r="AS1487" s="72">
        <v>540.72</v>
      </c>
      <c r="AT1487" s="95">
        <v>11196015</v>
      </c>
      <c r="AU1487" s="95">
        <v>9143448</v>
      </c>
      <c r="AV1487" s="95">
        <v>3179</v>
      </c>
      <c r="AW1487" s="95">
        <v>3082</v>
      </c>
      <c r="AX1487" s="72">
        <v>303.24</v>
      </c>
      <c r="AY1487" s="72">
        <v>254.82</v>
      </c>
      <c r="AZ1487" s="72">
        <v>558.05999999999995</v>
      </c>
      <c r="BA1487" s="95">
        <v>11455192</v>
      </c>
      <c r="BB1487" s="95">
        <v>9317093</v>
      </c>
      <c r="BC1487" s="95">
        <v>3148</v>
      </c>
      <c r="BD1487" s="95">
        <v>3047</v>
      </c>
      <c r="BE1487" s="72">
        <v>308.39</v>
      </c>
      <c r="BF1487" s="72">
        <v>283.73</v>
      </c>
      <c r="BG1487" s="72">
        <v>592.12</v>
      </c>
      <c r="BH1487" s="95">
        <v>11694175</v>
      </c>
      <c r="BI1487" s="95">
        <v>10337032</v>
      </c>
      <c r="BJ1487" s="95">
        <v>3160</v>
      </c>
      <c r="BK1487" s="95">
        <v>3036</v>
      </c>
      <c r="BL1487" s="72">
        <v>291.39</v>
      </c>
      <c r="BM1487" s="72">
        <v>308.83999999999997</v>
      </c>
      <c r="BN1487" s="72">
        <v>600.23</v>
      </c>
      <c r="BO1487" s="95">
        <v>11039195</v>
      </c>
      <c r="BP1487" s="95">
        <v>11221934</v>
      </c>
      <c r="BQ1487" s="95">
        <v>3157</v>
      </c>
      <c r="BR1487" s="95">
        <v>3028</v>
      </c>
      <c r="BS1487" s="72">
        <v>273.7</v>
      </c>
      <c r="BT1487" s="72">
        <v>331.61</v>
      </c>
      <c r="BU1487" s="72">
        <v>605.30999999999995</v>
      </c>
      <c r="BV1487" s="95">
        <v>10444462.789999999</v>
      </c>
      <c r="BW1487" s="95">
        <v>12097176.220000001</v>
      </c>
      <c r="BX1487" s="95">
        <v>3180</v>
      </c>
      <c r="BY1487" s="95">
        <v>3040</v>
      </c>
      <c r="BZ1487" s="95">
        <v>3133</v>
      </c>
      <c r="CA1487" s="95">
        <v>3099</v>
      </c>
      <c r="CB1487" s="95">
        <v>3100</v>
      </c>
      <c r="CC1487" s="95">
        <v>3096</v>
      </c>
      <c r="CD1487" s="95">
        <v>3112</v>
      </c>
      <c r="CE1487" s="72">
        <v>650.75523149000003</v>
      </c>
      <c r="CF1487" s="72">
        <v>676.59346364999999</v>
      </c>
      <c r="CG1487" s="72">
        <v>712.40329333</v>
      </c>
      <c r="CH1487" s="72">
        <v>716.50152150999998</v>
      </c>
      <c r="CI1487" s="72">
        <v>731.52548966999996</v>
      </c>
      <c r="CJ1487" s="96">
        <v>0.83091149149999999</v>
      </c>
      <c r="CK1487" s="96">
        <v>0.82480844109999996</v>
      </c>
      <c r="CL1487" s="96">
        <v>0.83115842610000001</v>
      </c>
      <c r="CM1487" s="96">
        <v>0.83772327339999997</v>
      </c>
      <c r="CN1487" s="96">
        <v>0.82746262240000001</v>
      </c>
      <c r="CO1487" s="96">
        <v>0.89728642700000005</v>
      </c>
      <c r="CP1487" s="96">
        <v>0.92547131650000003</v>
      </c>
      <c r="CQ1487" s="96">
        <v>0.99584056389999998</v>
      </c>
      <c r="CR1487" s="96">
        <v>0.92933670099999999</v>
      </c>
      <c r="CS1487" s="95">
        <v>3339</v>
      </c>
      <c r="CT1487" s="95">
        <v>3397</v>
      </c>
      <c r="CU1487" s="95">
        <v>3386</v>
      </c>
      <c r="CV1487" s="95">
        <v>3442</v>
      </c>
      <c r="CW1487" s="95">
        <v>3458</v>
      </c>
      <c r="CX1487" s="96">
        <v>0.88654990199999995</v>
      </c>
      <c r="CY1487" s="96">
        <v>0.90686988199999996</v>
      </c>
      <c r="CZ1487" s="96">
        <v>0.88271292800000001</v>
      </c>
      <c r="DA1487" s="96">
        <v>0.89648889600000004</v>
      </c>
      <c r="DB1487" s="96">
        <v>0.91330297699999996</v>
      </c>
      <c r="DC1487">
        <v>2013</v>
      </c>
      <c r="DD1487" s="6">
        <v>3046.6</v>
      </c>
      <c r="DE1487" s="96">
        <v>1.6698298999999999E-3</v>
      </c>
      <c r="DF1487" s="72">
        <v>712.53</v>
      </c>
      <c r="DG1487" s="96">
        <v>1</v>
      </c>
      <c r="DH1487" s="72">
        <v>712.53</v>
      </c>
      <c r="DI1487" s="72">
        <v>805.43834298000002</v>
      </c>
      <c r="DJ1487" s="96">
        <v>1</v>
      </c>
      <c r="DK1487" s="72">
        <v>712.53</v>
      </c>
      <c r="DL1487" s="96">
        <v>1</v>
      </c>
      <c r="DM1487" s="72">
        <v>712.53</v>
      </c>
      <c r="DN1487" s="96">
        <v>1</v>
      </c>
      <c r="DO1487" s="96">
        <v>5.4640000000000001E-3</v>
      </c>
      <c r="DP1487" s="72">
        <v>3.89</v>
      </c>
      <c r="DQ1487" s="72">
        <v>708.64</v>
      </c>
      <c r="DR1487" t="s">
        <v>67</v>
      </c>
      <c r="DT1487" t="s">
        <v>137</v>
      </c>
    </row>
    <row r="1488" spans="1:124" x14ac:dyDescent="0.3">
      <c r="A1488" t="s">
        <v>997</v>
      </c>
      <c r="B1488">
        <v>25800</v>
      </c>
      <c r="C1488" s="95">
        <v>2268</v>
      </c>
      <c r="D1488" s="95">
        <v>9260478</v>
      </c>
      <c r="E1488" s="95">
        <v>2211</v>
      </c>
      <c r="F1488" s="95">
        <v>7835254</v>
      </c>
      <c r="G1488" s="95">
        <v>846</v>
      </c>
      <c r="H1488" s="95">
        <v>2210610</v>
      </c>
      <c r="I1488" s="95">
        <v>797</v>
      </c>
      <c r="J1488" s="95">
        <v>2256296</v>
      </c>
      <c r="K1488" s="95">
        <v>2268</v>
      </c>
      <c r="L1488" s="95">
        <v>10076807</v>
      </c>
      <c r="M1488" s="95">
        <v>2203</v>
      </c>
      <c r="N1488" s="95">
        <v>7692474</v>
      </c>
      <c r="O1488" s="95">
        <v>838</v>
      </c>
      <c r="P1488" s="95">
        <v>2147043</v>
      </c>
      <c r="Q1488" s="95">
        <v>784</v>
      </c>
      <c r="R1488" s="95">
        <v>2238850</v>
      </c>
      <c r="S1488" s="95">
        <v>2343</v>
      </c>
      <c r="T1488" s="95">
        <v>9430531</v>
      </c>
      <c r="U1488" s="95">
        <v>2268</v>
      </c>
      <c r="V1488" s="95">
        <v>8542235</v>
      </c>
      <c r="W1488" s="95">
        <v>878</v>
      </c>
      <c r="X1488" s="95">
        <v>2926440</v>
      </c>
      <c r="Y1488" s="95">
        <v>819</v>
      </c>
      <c r="Z1488" s="95">
        <v>2646172</v>
      </c>
      <c r="AA1488" s="95">
        <v>2373</v>
      </c>
      <c r="AB1488" s="95">
        <v>8995714</v>
      </c>
      <c r="AC1488" s="95">
        <v>2284</v>
      </c>
      <c r="AD1488" s="95">
        <v>9052264</v>
      </c>
      <c r="AE1488" s="95">
        <v>884</v>
      </c>
      <c r="AF1488" s="95">
        <v>2605055</v>
      </c>
      <c r="AG1488" s="95">
        <v>829</v>
      </c>
      <c r="AH1488" s="95">
        <v>2858236</v>
      </c>
      <c r="AI1488" s="95">
        <v>2407</v>
      </c>
      <c r="AJ1488" s="95">
        <v>9295308</v>
      </c>
      <c r="AK1488" s="95">
        <v>2315</v>
      </c>
      <c r="AL1488" s="95">
        <v>11083250</v>
      </c>
      <c r="AM1488" s="95">
        <v>884</v>
      </c>
      <c r="AN1488" s="95">
        <v>2606916</v>
      </c>
      <c r="AO1488" s="95">
        <v>833</v>
      </c>
      <c r="AP1488" s="95">
        <v>3016484</v>
      </c>
      <c r="AQ1488" s="72">
        <v>306.98</v>
      </c>
      <c r="AR1488" s="72">
        <v>279.58</v>
      </c>
      <c r="AS1488" s="72">
        <v>586.55999999999995</v>
      </c>
      <c r="AT1488" s="95">
        <v>11471088</v>
      </c>
      <c r="AU1488" s="95">
        <v>10091550</v>
      </c>
      <c r="AV1488" s="95">
        <v>3114</v>
      </c>
      <c r="AW1488" s="95">
        <v>3008</v>
      </c>
      <c r="AX1488" s="72">
        <v>327.96</v>
      </c>
      <c r="AY1488" s="72">
        <v>277.07</v>
      </c>
      <c r="AZ1488" s="72">
        <v>605.03</v>
      </c>
      <c r="BA1488" s="95">
        <v>12223850</v>
      </c>
      <c r="BB1488" s="95">
        <v>9931324</v>
      </c>
      <c r="BC1488" s="95">
        <v>3106</v>
      </c>
      <c r="BD1488" s="95">
        <v>2987</v>
      </c>
      <c r="BE1488" s="72">
        <v>319.7</v>
      </c>
      <c r="BF1488" s="72">
        <v>302.02999999999997</v>
      </c>
      <c r="BG1488" s="72">
        <v>621.73</v>
      </c>
      <c r="BH1488" s="95">
        <v>12356971</v>
      </c>
      <c r="BI1488" s="95">
        <v>11188407</v>
      </c>
      <c r="BJ1488" s="95">
        <v>3221</v>
      </c>
      <c r="BK1488" s="95">
        <v>3087</v>
      </c>
      <c r="BL1488" s="72">
        <v>296.82</v>
      </c>
      <c r="BM1488" s="72">
        <v>318.83999999999997</v>
      </c>
      <c r="BN1488" s="72">
        <v>615.66</v>
      </c>
      <c r="BO1488" s="95">
        <v>11600769</v>
      </c>
      <c r="BP1488" s="95">
        <v>11910500</v>
      </c>
      <c r="BQ1488" s="95">
        <v>3257</v>
      </c>
      <c r="BR1488" s="95">
        <v>3113</v>
      </c>
      <c r="BS1488" s="72">
        <v>301.38</v>
      </c>
      <c r="BT1488" s="72">
        <v>373.25</v>
      </c>
      <c r="BU1488" s="72">
        <v>674.63</v>
      </c>
      <c r="BV1488" s="95">
        <v>11902224</v>
      </c>
      <c r="BW1488" s="95">
        <v>14099734</v>
      </c>
      <c r="BX1488" s="95">
        <v>3291</v>
      </c>
      <c r="BY1488" s="95">
        <v>3148</v>
      </c>
      <c r="BZ1488" s="95">
        <v>3063</v>
      </c>
      <c r="CA1488" s="95">
        <v>3048</v>
      </c>
      <c r="CB1488" s="95">
        <v>3156</v>
      </c>
      <c r="CC1488" s="95">
        <v>3189</v>
      </c>
      <c r="CD1488" s="95">
        <v>3221</v>
      </c>
      <c r="CE1488" s="72">
        <v>650.75523149000003</v>
      </c>
      <c r="CF1488" s="72">
        <v>676.59346364999999</v>
      </c>
      <c r="CG1488" s="72">
        <v>712.40329333</v>
      </c>
      <c r="CH1488" s="72">
        <v>716.50152150999998</v>
      </c>
      <c r="CI1488" s="72">
        <v>731.52548966999996</v>
      </c>
      <c r="CJ1488" s="96">
        <v>0.90135272310000003</v>
      </c>
      <c r="CK1488" s="96">
        <v>0.89422974430000002</v>
      </c>
      <c r="CL1488" s="96">
        <v>0.87272196219999998</v>
      </c>
      <c r="CM1488" s="96">
        <v>0.85925846839999998</v>
      </c>
      <c r="CN1488" s="96">
        <v>0.92222350350000004</v>
      </c>
      <c r="CO1488" s="96">
        <v>0.96795334349999995</v>
      </c>
      <c r="CP1488" s="96">
        <v>0.91942167070000003</v>
      </c>
      <c r="CQ1488" s="96">
        <v>0.99584056389999998</v>
      </c>
      <c r="CR1488" s="96">
        <v>0.92326178780000001</v>
      </c>
      <c r="CS1488" s="95">
        <v>2735</v>
      </c>
      <c r="CT1488" s="95">
        <v>2753</v>
      </c>
      <c r="CU1488" s="95">
        <v>2831</v>
      </c>
      <c r="CV1488" s="95">
        <v>2875</v>
      </c>
      <c r="CW1488" s="95">
        <v>2857</v>
      </c>
      <c r="CX1488" s="96">
        <v>0.95497568300000002</v>
      </c>
      <c r="CY1488" s="96">
        <v>0.97576473600000002</v>
      </c>
      <c r="CZ1488" s="96">
        <v>0.96598512400000003</v>
      </c>
      <c r="DA1488" s="96">
        <v>0.96259458399999998</v>
      </c>
      <c r="DB1488" s="96">
        <v>0.98019261599999996</v>
      </c>
      <c r="DC1488">
        <v>2013</v>
      </c>
      <c r="DD1488" s="6">
        <v>3068.6</v>
      </c>
      <c r="DE1488" s="96">
        <v>9.973759999999999E-4</v>
      </c>
      <c r="DF1488" s="72">
        <v>708.35</v>
      </c>
      <c r="DG1488" s="96">
        <v>1</v>
      </c>
      <c r="DH1488" s="72">
        <v>708.35</v>
      </c>
      <c r="DI1488" s="72">
        <v>805.43834298000002</v>
      </c>
      <c r="DJ1488" s="96">
        <v>1</v>
      </c>
      <c r="DK1488" s="72">
        <v>708.35</v>
      </c>
      <c r="DL1488" s="96">
        <v>1</v>
      </c>
      <c r="DM1488" s="72">
        <v>708.35</v>
      </c>
      <c r="DN1488" s="96">
        <v>1</v>
      </c>
      <c r="DO1488" s="96">
        <v>3.081E-3</v>
      </c>
      <c r="DP1488" s="72">
        <v>2.1800000000000002</v>
      </c>
      <c r="DQ1488" s="72">
        <v>706.17</v>
      </c>
      <c r="DR1488" t="s">
        <v>997</v>
      </c>
      <c r="DT1488" t="s">
        <v>137</v>
      </c>
    </row>
    <row r="1489" spans="1:124" x14ac:dyDescent="0.3">
      <c r="A1489" t="s">
        <v>998</v>
      </c>
      <c r="B1489">
        <v>25810</v>
      </c>
      <c r="C1489" s="95">
        <v>3013</v>
      </c>
      <c r="D1489" s="95">
        <v>15765961</v>
      </c>
      <c r="E1489" s="95">
        <v>2894</v>
      </c>
      <c r="F1489" s="95">
        <v>11653061</v>
      </c>
      <c r="G1489" s="95">
        <v>870</v>
      </c>
      <c r="H1489" s="95">
        <v>3872331</v>
      </c>
      <c r="I1489" s="95">
        <v>828</v>
      </c>
      <c r="J1489" s="95">
        <v>2517782</v>
      </c>
      <c r="K1489" s="95">
        <v>2812</v>
      </c>
      <c r="L1489" s="95">
        <v>16430673</v>
      </c>
      <c r="M1489" s="95">
        <v>2701</v>
      </c>
      <c r="N1489" s="95">
        <v>11651884</v>
      </c>
      <c r="O1489" s="95">
        <v>841</v>
      </c>
      <c r="P1489" s="95">
        <v>3960446</v>
      </c>
      <c r="Q1489" s="95">
        <v>795</v>
      </c>
      <c r="R1489" s="95">
        <v>2938425</v>
      </c>
      <c r="S1489" s="95">
        <v>2967</v>
      </c>
      <c r="T1489" s="95">
        <v>16592038</v>
      </c>
      <c r="U1489" s="95">
        <v>2842</v>
      </c>
      <c r="V1489" s="95">
        <v>13257752</v>
      </c>
      <c r="W1489" s="95">
        <v>875</v>
      </c>
      <c r="X1489" s="95">
        <v>3490421</v>
      </c>
      <c r="Y1489" s="95">
        <v>823</v>
      </c>
      <c r="Z1489" s="95">
        <v>3172215</v>
      </c>
      <c r="AA1489" s="95">
        <v>2973</v>
      </c>
      <c r="AB1489" s="95">
        <v>12338133</v>
      </c>
      <c r="AC1489" s="95">
        <v>2821</v>
      </c>
      <c r="AD1489" s="95">
        <v>15601029</v>
      </c>
      <c r="AE1489" s="95">
        <v>874</v>
      </c>
      <c r="AF1489" s="95">
        <v>3476898</v>
      </c>
      <c r="AG1489" s="95">
        <v>822</v>
      </c>
      <c r="AH1489" s="95">
        <v>3763476</v>
      </c>
      <c r="AI1489" s="95">
        <v>3087</v>
      </c>
      <c r="AJ1489" s="95">
        <v>14764608.67</v>
      </c>
      <c r="AK1489" s="95">
        <v>2934</v>
      </c>
      <c r="AL1489" s="95">
        <v>16184426.15</v>
      </c>
      <c r="AM1489" s="95">
        <v>923</v>
      </c>
      <c r="AN1489" s="95">
        <v>3119452</v>
      </c>
      <c r="AO1489" s="95">
        <v>870</v>
      </c>
      <c r="AP1489" s="95">
        <v>4095174</v>
      </c>
      <c r="AQ1489" s="72">
        <v>421.46</v>
      </c>
      <c r="AR1489" s="72">
        <v>317.27999999999997</v>
      </c>
      <c r="AS1489" s="72">
        <v>738.74</v>
      </c>
      <c r="AT1489" s="95">
        <v>19638292</v>
      </c>
      <c r="AU1489" s="95">
        <v>14170843</v>
      </c>
      <c r="AV1489" s="95">
        <v>3883</v>
      </c>
      <c r="AW1489" s="95">
        <v>3722</v>
      </c>
      <c r="AX1489" s="72">
        <v>465.17</v>
      </c>
      <c r="AY1489" s="72">
        <v>347.79</v>
      </c>
      <c r="AZ1489" s="72">
        <v>812.96</v>
      </c>
      <c r="BA1489" s="95">
        <v>20391119</v>
      </c>
      <c r="BB1489" s="95">
        <v>14590309</v>
      </c>
      <c r="BC1489" s="95">
        <v>3653</v>
      </c>
      <c r="BD1489" s="95">
        <v>3496</v>
      </c>
      <c r="BE1489" s="72">
        <v>435.59</v>
      </c>
      <c r="BF1489" s="72">
        <v>373.58</v>
      </c>
      <c r="BG1489" s="72">
        <v>809.17</v>
      </c>
      <c r="BH1489" s="95">
        <v>20082459</v>
      </c>
      <c r="BI1489" s="95">
        <v>16429967</v>
      </c>
      <c r="BJ1489" s="95">
        <v>3842</v>
      </c>
      <c r="BK1489" s="95">
        <v>3665</v>
      </c>
      <c r="BL1489" s="72">
        <v>342.58</v>
      </c>
      <c r="BM1489" s="72">
        <v>442.96</v>
      </c>
      <c r="BN1489" s="72">
        <v>785.54</v>
      </c>
      <c r="BO1489" s="95">
        <v>15815031</v>
      </c>
      <c r="BP1489" s="95">
        <v>19364505</v>
      </c>
      <c r="BQ1489" s="95">
        <v>3847</v>
      </c>
      <c r="BR1489" s="95">
        <v>3643</v>
      </c>
      <c r="BS1489" s="72">
        <v>371.66</v>
      </c>
      <c r="BT1489" s="72">
        <v>444.26</v>
      </c>
      <c r="BU1489" s="72">
        <v>815.92</v>
      </c>
      <c r="BV1489" s="95">
        <v>17884060.670000002</v>
      </c>
      <c r="BW1489" s="95">
        <v>20279600.149999999</v>
      </c>
      <c r="BX1489" s="95">
        <v>4010</v>
      </c>
      <c r="BY1489" s="95">
        <v>3804</v>
      </c>
      <c r="BZ1489" s="95">
        <v>3806</v>
      </c>
      <c r="CA1489" s="95">
        <v>3577</v>
      </c>
      <c r="CB1489" s="95">
        <v>3757</v>
      </c>
      <c r="CC1489" s="95">
        <v>3750</v>
      </c>
      <c r="CD1489" s="95">
        <v>3909</v>
      </c>
      <c r="CE1489" s="72">
        <v>650.75523149000003</v>
      </c>
      <c r="CF1489" s="72">
        <v>676.59346364999999</v>
      </c>
      <c r="CG1489" s="72">
        <v>712.40329333</v>
      </c>
      <c r="CH1489" s="72">
        <v>716.50152150999998</v>
      </c>
      <c r="CI1489" s="72">
        <v>731.52548966999996</v>
      </c>
      <c r="CJ1489" s="96">
        <v>1.1352040893999999</v>
      </c>
      <c r="CK1489" s="96">
        <v>1.2015487049</v>
      </c>
      <c r="CL1489" s="96">
        <v>1.1358313578999999</v>
      </c>
      <c r="CM1489" s="96">
        <v>1.0963549641999999</v>
      </c>
      <c r="CN1489" s="96">
        <v>1.1153678327000001</v>
      </c>
      <c r="CO1489" s="96">
        <v>0.93822189710000004</v>
      </c>
      <c r="CP1489" s="96">
        <v>1.2117190969</v>
      </c>
      <c r="CQ1489" s="96">
        <v>0.99584056389999998</v>
      </c>
      <c r="CR1489" s="96">
        <v>1.2167800427</v>
      </c>
      <c r="CS1489" s="95">
        <v>3676</v>
      </c>
      <c r="CT1489" s="95">
        <v>3466</v>
      </c>
      <c r="CU1489" s="95">
        <v>3694</v>
      </c>
      <c r="CV1489" s="95">
        <v>3780</v>
      </c>
      <c r="CW1489" s="95">
        <v>3971</v>
      </c>
      <c r="CX1489" s="96">
        <v>0.88734345199999998</v>
      </c>
      <c r="CY1489" s="96">
        <v>0.91265258199999999</v>
      </c>
      <c r="CZ1489" s="96">
        <v>0.94759974300000005</v>
      </c>
      <c r="DA1489" s="96">
        <v>0.97173739000000003</v>
      </c>
      <c r="DB1489" s="96">
        <v>0.96701113999999999</v>
      </c>
      <c r="DC1489">
        <v>2013</v>
      </c>
      <c r="DD1489" s="6">
        <v>3666</v>
      </c>
      <c r="DE1489" s="96">
        <v>1.883561E-3</v>
      </c>
      <c r="DF1489" s="72">
        <v>932.71</v>
      </c>
      <c r="DG1489" s="96">
        <v>1</v>
      </c>
      <c r="DH1489" s="72">
        <v>932.71</v>
      </c>
      <c r="DI1489" s="72">
        <v>805.43834298000002</v>
      </c>
      <c r="DJ1489" s="96">
        <v>1</v>
      </c>
      <c r="DK1489" s="72">
        <v>932.71</v>
      </c>
      <c r="DL1489" s="96">
        <v>1</v>
      </c>
      <c r="DM1489" s="72">
        <v>932.71</v>
      </c>
      <c r="DN1489" s="96">
        <v>1</v>
      </c>
      <c r="DO1489" s="96">
        <v>6.0939999999999996E-3</v>
      </c>
      <c r="DP1489" s="72">
        <v>5.68</v>
      </c>
      <c r="DQ1489" s="72">
        <v>927.03</v>
      </c>
      <c r="DR1489" t="s">
        <v>998</v>
      </c>
      <c r="DT1489" t="s">
        <v>137</v>
      </c>
    </row>
    <row r="1490" spans="1:124" x14ac:dyDescent="0.3">
      <c r="A1490" t="s">
        <v>582</v>
      </c>
      <c r="B1490">
        <v>26000</v>
      </c>
      <c r="C1490" s="95">
        <v>2767</v>
      </c>
      <c r="D1490" s="95">
        <v>11990455</v>
      </c>
      <c r="E1490" s="95">
        <v>2686</v>
      </c>
      <c r="F1490" s="95">
        <v>8440052</v>
      </c>
      <c r="G1490" s="95">
        <v>670</v>
      </c>
      <c r="H1490" s="95">
        <v>2664750</v>
      </c>
      <c r="I1490" s="95">
        <v>611</v>
      </c>
      <c r="J1490" s="95">
        <v>2014977</v>
      </c>
      <c r="K1490" s="95">
        <v>2738</v>
      </c>
      <c r="L1490" s="95">
        <v>12814702</v>
      </c>
      <c r="M1490" s="95">
        <v>2647</v>
      </c>
      <c r="N1490" s="95">
        <v>9046326</v>
      </c>
      <c r="O1490" s="95">
        <v>699</v>
      </c>
      <c r="P1490" s="95">
        <v>2369046</v>
      </c>
      <c r="Q1490" s="95">
        <v>639</v>
      </c>
      <c r="R1490" s="95">
        <v>2228986</v>
      </c>
      <c r="S1490" s="95">
        <v>2737</v>
      </c>
      <c r="T1490" s="95">
        <v>12409533</v>
      </c>
      <c r="U1490" s="95">
        <v>2640</v>
      </c>
      <c r="V1490" s="95">
        <v>8973945</v>
      </c>
      <c r="W1490" s="95">
        <v>696</v>
      </c>
      <c r="X1490" s="95">
        <v>2831157</v>
      </c>
      <c r="Y1490" s="95">
        <v>642</v>
      </c>
      <c r="Z1490" s="95">
        <v>2212717</v>
      </c>
      <c r="AA1490" s="95">
        <v>2784</v>
      </c>
      <c r="AB1490" s="95">
        <v>12443291</v>
      </c>
      <c r="AC1490" s="95">
        <v>2670</v>
      </c>
      <c r="AD1490" s="95">
        <v>9613893</v>
      </c>
      <c r="AE1490" s="95">
        <v>718</v>
      </c>
      <c r="AF1490" s="95">
        <v>3256199</v>
      </c>
      <c r="AG1490" s="95">
        <v>667</v>
      </c>
      <c r="AH1490" s="95">
        <v>2633302</v>
      </c>
      <c r="AI1490" s="95">
        <v>2874</v>
      </c>
      <c r="AJ1490" s="95">
        <v>13552307</v>
      </c>
      <c r="AK1490" s="95">
        <v>2737</v>
      </c>
      <c r="AL1490" s="95">
        <v>10196007.529999999</v>
      </c>
      <c r="AM1490" s="95">
        <v>756</v>
      </c>
      <c r="AN1490" s="95">
        <v>2887787</v>
      </c>
      <c r="AO1490" s="95">
        <v>703</v>
      </c>
      <c r="AP1490" s="95">
        <v>2893340</v>
      </c>
      <c r="AQ1490" s="72">
        <v>355.33</v>
      </c>
      <c r="AR1490" s="72">
        <v>264.26</v>
      </c>
      <c r="AS1490" s="72">
        <v>619.59</v>
      </c>
      <c r="AT1490" s="95">
        <v>14655205</v>
      </c>
      <c r="AU1490" s="95">
        <v>10455029</v>
      </c>
      <c r="AV1490" s="95">
        <v>3437</v>
      </c>
      <c r="AW1490" s="95">
        <v>3297</v>
      </c>
      <c r="AX1490" s="72">
        <v>368.14</v>
      </c>
      <c r="AY1490" s="72">
        <v>285.94</v>
      </c>
      <c r="AZ1490" s="72">
        <v>654.08000000000004</v>
      </c>
      <c r="BA1490" s="95">
        <v>15183748</v>
      </c>
      <c r="BB1490" s="95">
        <v>11275312</v>
      </c>
      <c r="BC1490" s="95">
        <v>3437</v>
      </c>
      <c r="BD1490" s="95">
        <v>3286</v>
      </c>
      <c r="BE1490" s="72">
        <v>369.96</v>
      </c>
      <c r="BF1490" s="72">
        <v>284.04000000000002</v>
      </c>
      <c r="BG1490" s="72">
        <v>654</v>
      </c>
      <c r="BH1490" s="95">
        <v>15240690</v>
      </c>
      <c r="BI1490" s="95">
        <v>11186662</v>
      </c>
      <c r="BJ1490" s="95">
        <v>3433</v>
      </c>
      <c r="BK1490" s="95">
        <v>3282</v>
      </c>
      <c r="BL1490" s="72">
        <v>373.58</v>
      </c>
      <c r="BM1490" s="72">
        <v>305.83999999999997</v>
      </c>
      <c r="BN1490" s="72">
        <v>679.42</v>
      </c>
      <c r="BO1490" s="95">
        <v>15699490</v>
      </c>
      <c r="BP1490" s="95">
        <v>12247195</v>
      </c>
      <c r="BQ1490" s="95">
        <v>3502</v>
      </c>
      <c r="BR1490" s="95">
        <v>3337</v>
      </c>
      <c r="BS1490" s="72">
        <v>377.41</v>
      </c>
      <c r="BT1490" s="72">
        <v>317.08999999999997</v>
      </c>
      <c r="BU1490" s="72">
        <v>694.5</v>
      </c>
      <c r="BV1490" s="95">
        <v>16440094</v>
      </c>
      <c r="BW1490" s="95">
        <v>13089347.529999999</v>
      </c>
      <c r="BX1490" s="95">
        <v>3630</v>
      </c>
      <c r="BY1490" s="95">
        <v>3440</v>
      </c>
      <c r="BZ1490" s="95">
        <v>3370</v>
      </c>
      <c r="CA1490" s="95">
        <v>3364</v>
      </c>
      <c r="CB1490" s="95">
        <v>3360</v>
      </c>
      <c r="CC1490" s="95">
        <v>3424</v>
      </c>
      <c r="CD1490" s="95">
        <v>3537</v>
      </c>
      <c r="CE1490" s="72">
        <v>650.75523149000003</v>
      </c>
      <c r="CF1490" s="72">
        <v>676.59346364999999</v>
      </c>
      <c r="CG1490" s="72">
        <v>712.40329333</v>
      </c>
      <c r="CH1490" s="72">
        <v>716.50152150999998</v>
      </c>
      <c r="CI1490" s="72">
        <v>731.52548966999996</v>
      </c>
      <c r="CJ1490" s="96">
        <v>0.95210913419999998</v>
      </c>
      <c r="CK1490" s="96">
        <v>0.9667252717</v>
      </c>
      <c r="CL1490" s="96">
        <v>0.91801933840000005</v>
      </c>
      <c r="CM1490" s="96">
        <v>0.94824641620000005</v>
      </c>
      <c r="CN1490" s="96">
        <v>0.94938591999999999</v>
      </c>
      <c r="CO1490" s="96">
        <v>1.0499846311000001</v>
      </c>
      <c r="CP1490" s="96">
        <v>0.90182007249999996</v>
      </c>
      <c r="CQ1490" s="96">
        <v>0.99584056389999998</v>
      </c>
      <c r="CR1490" s="96">
        <v>0.9055866736</v>
      </c>
      <c r="CS1490" s="95">
        <v>3282</v>
      </c>
      <c r="CT1490" s="95">
        <v>3284</v>
      </c>
      <c r="CU1490" s="95">
        <v>3305</v>
      </c>
      <c r="CV1490" s="95">
        <v>3332</v>
      </c>
      <c r="CW1490" s="95">
        <v>3399</v>
      </c>
      <c r="CX1490" s="96">
        <v>1.0490667549999999</v>
      </c>
      <c r="CY1490" s="96">
        <v>1.070353281</v>
      </c>
      <c r="CZ1490" s="96">
        <v>1.0585703259999999</v>
      </c>
      <c r="DA1490" s="96">
        <v>1.0247296699999999</v>
      </c>
      <c r="DB1490" s="96">
        <v>1.047600292</v>
      </c>
      <c r="DC1490">
        <v>2013</v>
      </c>
      <c r="DD1490" s="6">
        <v>3328.4</v>
      </c>
      <c r="DE1490" s="96">
        <v>2.0114587699999999E-2</v>
      </c>
      <c r="DF1490" s="72">
        <v>681.49</v>
      </c>
      <c r="DG1490" s="96">
        <v>1</v>
      </c>
      <c r="DH1490" s="72">
        <v>681.49</v>
      </c>
      <c r="DI1490" s="72">
        <v>700.61737926000001</v>
      </c>
      <c r="DJ1490" s="96">
        <v>1</v>
      </c>
      <c r="DK1490" s="72">
        <v>681.49</v>
      </c>
      <c r="DL1490" s="96">
        <v>1</v>
      </c>
      <c r="DM1490" s="72">
        <v>681.49</v>
      </c>
      <c r="DN1490" s="96">
        <v>0.67942475369999999</v>
      </c>
      <c r="DO1490" s="96">
        <v>3.5324000000000001E-2</v>
      </c>
      <c r="DP1490" s="72">
        <v>16.36</v>
      </c>
      <c r="DQ1490" s="72">
        <v>665.13</v>
      </c>
      <c r="DR1490" t="s">
        <v>582</v>
      </c>
      <c r="DT1490" t="s">
        <v>999</v>
      </c>
    </row>
    <row r="1491" spans="1:124" x14ac:dyDescent="0.3">
      <c r="A1491" t="s">
        <v>1000</v>
      </c>
      <c r="B1491">
        <v>26010</v>
      </c>
      <c r="C1491" s="95">
        <v>1802</v>
      </c>
      <c r="D1491" s="95">
        <v>8314551</v>
      </c>
      <c r="E1491" s="95">
        <v>1740</v>
      </c>
      <c r="F1491" s="95">
        <v>6007983</v>
      </c>
      <c r="G1491" s="95">
        <v>270</v>
      </c>
      <c r="H1491" s="95">
        <v>925848</v>
      </c>
      <c r="I1491" s="95">
        <v>229</v>
      </c>
      <c r="J1491" s="95">
        <v>900188</v>
      </c>
      <c r="K1491" s="95">
        <v>1769</v>
      </c>
      <c r="L1491" s="95">
        <v>8404518</v>
      </c>
      <c r="M1491" s="95">
        <v>1703</v>
      </c>
      <c r="N1491" s="95">
        <v>5963548</v>
      </c>
      <c r="O1491" s="95">
        <v>290</v>
      </c>
      <c r="P1491" s="95">
        <v>1297872</v>
      </c>
      <c r="Q1491" s="95">
        <v>249</v>
      </c>
      <c r="R1491" s="95">
        <v>1063296</v>
      </c>
      <c r="S1491" s="95">
        <v>1789</v>
      </c>
      <c r="T1491" s="95">
        <v>9629377</v>
      </c>
      <c r="U1491" s="95">
        <v>1722</v>
      </c>
      <c r="V1491" s="95">
        <v>6315333</v>
      </c>
      <c r="W1491" s="95">
        <v>280</v>
      </c>
      <c r="X1491" s="95">
        <v>1020600</v>
      </c>
      <c r="Y1491" s="95">
        <v>243</v>
      </c>
      <c r="Z1491" s="95">
        <v>1033361</v>
      </c>
      <c r="AA1491" s="95">
        <v>1799</v>
      </c>
      <c r="AB1491" s="95">
        <v>8521543</v>
      </c>
      <c r="AC1491" s="95">
        <v>1738</v>
      </c>
      <c r="AD1491" s="95">
        <v>6624795</v>
      </c>
      <c r="AE1491" s="95">
        <v>268</v>
      </c>
      <c r="AF1491" s="95">
        <v>1104065</v>
      </c>
      <c r="AG1491" s="95">
        <v>232</v>
      </c>
      <c r="AH1491" s="95">
        <v>1033727</v>
      </c>
      <c r="AI1491" s="95">
        <v>1807</v>
      </c>
      <c r="AJ1491" s="95">
        <v>8635759.6400000006</v>
      </c>
      <c r="AK1491" s="95">
        <v>1748</v>
      </c>
      <c r="AL1491" s="95">
        <v>7628645.2599999998</v>
      </c>
      <c r="AM1491" s="95">
        <v>268</v>
      </c>
      <c r="AN1491" s="95">
        <v>1064164</v>
      </c>
      <c r="AO1491" s="95">
        <v>237</v>
      </c>
      <c r="AP1491" s="95">
        <v>1069880</v>
      </c>
      <c r="AQ1491" s="72">
        <v>371.64</v>
      </c>
      <c r="AR1491" s="72">
        <v>292.37</v>
      </c>
      <c r="AS1491" s="72">
        <v>664.01</v>
      </c>
      <c r="AT1491" s="95">
        <v>9240399</v>
      </c>
      <c r="AU1491" s="95">
        <v>6908171</v>
      </c>
      <c r="AV1491" s="95">
        <v>2072</v>
      </c>
      <c r="AW1491" s="95">
        <v>1969</v>
      </c>
      <c r="AX1491" s="72">
        <v>392.68</v>
      </c>
      <c r="AY1491" s="72">
        <v>299.98</v>
      </c>
      <c r="AZ1491" s="72">
        <v>692.66</v>
      </c>
      <c r="BA1491" s="95">
        <v>9702390</v>
      </c>
      <c r="BB1491" s="95">
        <v>7026844</v>
      </c>
      <c r="BC1491" s="95">
        <v>2059</v>
      </c>
      <c r="BD1491" s="95">
        <v>1952</v>
      </c>
      <c r="BE1491" s="72">
        <v>428.95</v>
      </c>
      <c r="BF1491" s="72">
        <v>311.64999999999998</v>
      </c>
      <c r="BG1491" s="72">
        <v>740.6</v>
      </c>
      <c r="BH1491" s="95">
        <v>10649977</v>
      </c>
      <c r="BI1491" s="95">
        <v>7348694</v>
      </c>
      <c r="BJ1491" s="95">
        <v>2069</v>
      </c>
      <c r="BK1491" s="95">
        <v>1965</v>
      </c>
      <c r="BL1491" s="72">
        <v>388.07</v>
      </c>
      <c r="BM1491" s="72">
        <v>323.95999999999998</v>
      </c>
      <c r="BN1491" s="72">
        <v>712.03</v>
      </c>
      <c r="BO1491" s="95">
        <v>9625608</v>
      </c>
      <c r="BP1491" s="95">
        <v>7658522</v>
      </c>
      <c r="BQ1491" s="95">
        <v>2067</v>
      </c>
      <c r="BR1491" s="95">
        <v>1970</v>
      </c>
      <c r="BS1491" s="72">
        <v>389.56</v>
      </c>
      <c r="BT1491" s="72">
        <v>365.18</v>
      </c>
      <c r="BU1491" s="72">
        <v>754.74</v>
      </c>
      <c r="BV1491" s="95">
        <v>9699923.6400000006</v>
      </c>
      <c r="BW1491" s="95">
        <v>8698525.2599999998</v>
      </c>
      <c r="BX1491" s="95">
        <v>2075</v>
      </c>
      <c r="BY1491" s="95">
        <v>1985</v>
      </c>
      <c r="BZ1491" s="95">
        <v>2023</v>
      </c>
      <c r="CA1491" s="95">
        <v>2007</v>
      </c>
      <c r="CB1491" s="95">
        <v>2019</v>
      </c>
      <c r="CC1491" s="95">
        <v>2021</v>
      </c>
      <c r="CD1491" s="95">
        <v>2031</v>
      </c>
      <c r="CE1491" s="72">
        <v>650.75523149000003</v>
      </c>
      <c r="CF1491" s="72">
        <v>676.59346364999999</v>
      </c>
      <c r="CG1491" s="72">
        <v>712.40329333</v>
      </c>
      <c r="CH1491" s="72">
        <v>716.50152150999998</v>
      </c>
      <c r="CI1491" s="72">
        <v>731.52548966999996</v>
      </c>
      <c r="CJ1491" s="96">
        <v>1.0203682858000001</v>
      </c>
      <c r="CK1491" s="96">
        <v>1.0237462186999999</v>
      </c>
      <c r="CL1491" s="96">
        <v>1.0395796973</v>
      </c>
      <c r="CM1491" s="96">
        <v>0.99375922959999996</v>
      </c>
      <c r="CN1491" s="96">
        <v>1.0317343833999999</v>
      </c>
      <c r="CO1491" s="96">
        <v>1.0054233957000001</v>
      </c>
      <c r="CP1491" s="96">
        <v>1.0163256269000001</v>
      </c>
      <c r="CQ1491" s="96">
        <v>0.99584056389999998</v>
      </c>
      <c r="CR1491" s="96">
        <v>1.0205704793999999</v>
      </c>
      <c r="CS1491" s="95">
        <v>2341</v>
      </c>
      <c r="CT1491" s="95">
        <v>2365</v>
      </c>
      <c r="CU1491" s="95">
        <v>2377</v>
      </c>
      <c r="CV1491" s="95">
        <v>2415</v>
      </c>
      <c r="CW1491" s="95">
        <v>2469</v>
      </c>
      <c r="CX1491" s="96">
        <v>1.020312313</v>
      </c>
      <c r="CY1491" s="96">
        <v>1.0104949590000001</v>
      </c>
      <c r="CZ1491" s="96">
        <v>0.99914265099999999</v>
      </c>
      <c r="DA1491" s="96">
        <v>0.99229475599999994</v>
      </c>
      <c r="DB1491" s="96">
        <v>1.0053366370000001</v>
      </c>
      <c r="DC1491">
        <v>2013</v>
      </c>
      <c r="DD1491" s="6">
        <v>1968.2</v>
      </c>
      <c r="DE1491" s="96">
        <v>1.4421483E-3</v>
      </c>
      <c r="DF1491" s="72">
        <v>782.66</v>
      </c>
      <c r="DG1491" s="96">
        <v>1</v>
      </c>
      <c r="DH1491" s="72">
        <v>782.66</v>
      </c>
      <c r="DI1491" s="72">
        <v>769.83463699000004</v>
      </c>
      <c r="DJ1491" s="96">
        <v>1</v>
      </c>
      <c r="DK1491" s="72">
        <v>782.66</v>
      </c>
      <c r="DL1491" s="96">
        <v>1</v>
      </c>
      <c r="DM1491" s="72">
        <v>782.66</v>
      </c>
      <c r="DN1491" s="96">
        <v>1</v>
      </c>
      <c r="DO1491" s="96">
        <v>3.7320000000000001E-3</v>
      </c>
      <c r="DP1491" s="72">
        <v>2.92</v>
      </c>
      <c r="DQ1491" s="72">
        <v>779.74</v>
      </c>
      <c r="DR1491" t="s">
        <v>1000</v>
      </c>
      <c r="DT1491" t="s">
        <v>999</v>
      </c>
    </row>
    <row r="1492" spans="1:124" x14ac:dyDescent="0.3">
      <c r="A1492" t="s">
        <v>630</v>
      </c>
      <c r="B1492">
        <v>26020</v>
      </c>
      <c r="C1492" s="95">
        <v>1176</v>
      </c>
      <c r="D1492" s="95">
        <v>4584501</v>
      </c>
      <c r="E1492" s="95">
        <v>1155</v>
      </c>
      <c r="F1492" s="95">
        <v>3426141</v>
      </c>
      <c r="G1492" s="95">
        <v>159</v>
      </c>
      <c r="H1492" s="95">
        <v>482998</v>
      </c>
      <c r="I1492" s="95">
        <v>145</v>
      </c>
      <c r="J1492" s="95">
        <v>363779</v>
      </c>
      <c r="K1492" s="95">
        <v>1177</v>
      </c>
      <c r="L1492" s="95">
        <v>4935254</v>
      </c>
      <c r="M1492" s="95">
        <v>1151</v>
      </c>
      <c r="N1492" s="95">
        <v>3655276</v>
      </c>
      <c r="O1492" s="95">
        <v>139</v>
      </c>
      <c r="P1492" s="95">
        <v>528669</v>
      </c>
      <c r="Q1492" s="95">
        <v>127</v>
      </c>
      <c r="R1492" s="95">
        <v>410766</v>
      </c>
      <c r="S1492" s="95">
        <v>1178</v>
      </c>
      <c r="T1492" s="95">
        <v>6020124</v>
      </c>
      <c r="U1492" s="95">
        <v>1148</v>
      </c>
      <c r="V1492" s="95">
        <v>4105649</v>
      </c>
      <c r="W1492" s="95">
        <v>137</v>
      </c>
      <c r="X1492" s="95">
        <v>719835</v>
      </c>
      <c r="Y1492" s="95">
        <v>122</v>
      </c>
      <c r="Z1492" s="95">
        <v>443660</v>
      </c>
      <c r="AA1492" s="95">
        <v>1167</v>
      </c>
      <c r="AB1492" s="95">
        <v>5713582</v>
      </c>
      <c r="AC1492" s="95">
        <v>1135</v>
      </c>
      <c r="AD1492" s="95">
        <v>4214591</v>
      </c>
      <c r="AE1492" s="95">
        <v>135</v>
      </c>
      <c r="AF1492" s="95">
        <v>520437</v>
      </c>
      <c r="AG1492" s="95">
        <v>121</v>
      </c>
      <c r="AH1492" s="95">
        <v>463524</v>
      </c>
      <c r="AI1492" s="95">
        <v>1155</v>
      </c>
      <c r="AJ1492" s="95">
        <v>5168422.59</v>
      </c>
      <c r="AK1492" s="95">
        <v>1122</v>
      </c>
      <c r="AL1492" s="95">
        <v>4121077.89</v>
      </c>
      <c r="AM1492" s="95">
        <v>131</v>
      </c>
      <c r="AN1492" s="95">
        <v>572744</v>
      </c>
      <c r="AO1492" s="95">
        <v>119</v>
      </c>
      <c r="AP1492" s="95">
        <v>509629</v>
      </c>
      <c r="AQ1492" s="72">
        <v>316.32</v>
      </c>
      <c r="AR1492" s="72">
        <v>242.94</v>
      </c>
      <c r="AS1492" s="72">
        <v>559.26</v>
      </c>
      <c r="AT1492" s="95">
        <v>5067499</v>
      </c>
      <c r="AU1492" s="95">
        <v>3789920</v>
      </c>
      <c r="AV1492" s="95">
        <v>1335</v>
      </c>
      <c r="AW1492" s="95">
        <v>1300</v>
      </c>
      <c r="AX1492" s="72">
        <v>345.99</v>
      </c>
      <c r="AY1492" s="72">
        <v>265.13</v>
      </c>
      <c r="AZ1492" s="72">
        <v>611.12</v>
      </c>
      <c r="BA1492" s="95">
        <v>5463923</v>
      </c>
      <c r="BB1492" s="95">
        <v>4066042</v>
      </c>
      <c r="BC1492" s="95">
        <v>1316</v>
      </c>
      <c r="BD1492" s="95">
        <v>1278</v>
      </c>
      <c r="BE1492" s="72">
        <v>427.12</v>
      </c>
      <c r="BF1492" s="72">
        <v>298.51</v>
      </c>
      <c r="BG1492" s="72">
        <v>725.63</v>
      </c>
      <c r="BH1492" s="95">
        <v>6739959</v>
      </c>
      <c r="BI1492" s="95">
        <v>4549309</v>
      </c>
      <c r="BJ1492" s="95">
        <v>1315</v>
      </c>
      <c r="BK1492" s="95">
        <v>1270</v>
      </c>
      <c r="BL1492" s="72">
        <v>399</v>
      </c>
      <c r="BM1492" s="72">
        <v>310.38</v>
      </c>
      <c r="BN1492" s="72">
        <v>709.38</v>
      </c>
      <c r="BO1492" s="95">
        <v>6234019</v>
      </c>
      <c r="BP1492" s="95">
        <v>4678115</v>
      </c>
      <c r="BQ1492" s="95">
        <v>1302</v>
      </c>
      <c r="BR1492" s="95">
        <v>1256</v>
      </c>
      <c r="BS1492" s="72">
        <v>372.03</v>
      </c>
      <c r="BT1492" s="72">
        <v>310.95</v>
      </c>
      <c r="BU1492" s="72">
        <v>682.98</v>
      </c>
      <c r="BV1492" s="95">
        <v>5741166.5899999999</v>
      </c>
      <c r="BW1492" s="95">
        <v>4630706.8899999997</v>
      </c>
      <c r="BX1492" s="95">
        <v>1286</v>
      </c>
      <c r="BY1492" s="95">
        <v>1241</v>
      </c>
      <c r="BZ1492" s="95">
        <v>1318</v>
      </c>
      <c r="CA1492" s="95">
        <v>1298</v>
      </c>
      <c r="CB1492" s="95">
        <v>1293</v>
      </c>
      <c r="CC1492" s="95">
        <v>1280</v>
      </c>
      <c r="CD1492" s="95">
        <v>1264</v>
      </c>
      <c r="CE1492" s="72">
        <v>650.75523149000003</v>
      </c>
      <c r="CF1492" s="72">
        <v>676.59346364999999</v>
      </c>
      <c r="CG1492" s="72">
        <v>712.40329333</v>
      </c>
      <c r="CH1492" s="72">
        <v>716.50152150999998</v>
      </c>
      <c r="CI1492" s="72">
        <v>731.52548966999996</v>
      </c>
      <c r="CJ1492" s="96">
        <v>0.85940146610000001</v>
      </c>
      <c r="CK1492" s="96">
        <v>0.9032307181</v>
      </c>
      <c r="CL1492" s="96">
        <v>1.0185663188</v>
      </c>
      <c r="CM1492" s="96">
        <v>0.99006070290000003</v>
      </c>
      <c r="CN1492" s="96">
        <v>0.93363800669999997</v>
      </c>
      <c r="CO1492" s="96">
        <v>0.92771406919999999</v>
      </c>
      <c r="CP1492" s="96">
        <v>1.014298989</v>
      </c>
      <c r="CQ1492" s="96">
        <v>0.99584056389999998</v>
      </c>
      <c r="CR1492" s="96">
        <v>1.0185353770000001</v>
      </c>
      <c r="CS1492" s="95">
        <v>1301</v>
      </c>
      <c r="CT1492" s="95">
        <v>1288</v>
      </c>
      <c r="CU1492" s="95">
        <v>1276</v>
      </c>
      <c r="CV1492" s="95">
        <v>1260</v>
      </c>
      <c r="CW1492" s="95">
        <v>1254</v>
      </c>
      <c r="CX1492" s="96">
        <v>0.95721692999999997</v>
      </c>
      <c r="CY1492" s="96">
        <v>0.92611021400000004</v>
      </c>
      <c r="CZ1492" s="96">
        <v>0.89932987499999995</v>
      </c>
      <c r="DA1492" s="96">
        <v>0.91463254199999999</v>
      </c>
      <c r="DB1492" s="96">
        <v>0.94077906099999997</v>
      </c>
      <c r="DC1492">
        <v>2013</v>
      </c>
      <c r="DD1492" s="6">
        <v>1269</v>
      </c>
      <c r="DE1492" s="96">
        <v>3.7350472000000001E-3</v>
      </c>
      <c r="DF1492" s="72">
        <v>779.3</v>
      </c>
      <c r="DG1492" s="96">
        <v>1</v>
      </c>
      <c r="DH1492" s="72">
        <v>779.3</v>
      </c>
      <c r="DI1492" s="72">
        <v>700.61737926000001</v>
      </c>
      <c r="DJ1492" s="96">
        <v>1</v>
      </c>
      <c r="DK1492" s="72">
        <v>779.3</v>
      </c>
      <c r="DL1492" s="96">
        <v>1</v>
      </c>
      <c r="DM1492" s="72">
        <v>779.3</v>
      </c>
      <c r="DN1492" s="96">
        <v>1</v>
      </c>
      <c r="DO1492" s="96">
        <v>1.1016E-2</v>
      </c>
      <c r="DP1492" s="72">
        <v>8.58</v>
      </c>
      <c r="DQ1492" s="72">
        <v>770.72</v>
      </c>
      <c r="DR1492" t="s">
        <v>630</v>
      </c>
      <c r="DT1492" t="s">
        <v>999</v>
      </c>
    </row>
    <row r="1493" spans="1:124" x14ac:dyDescent="0.3">
      <c r="A1493" t="s">
        <v>1001</v>
      </c>
      <c r="B1493">
        <v>26030</v>
      </c>
      <c r="C1493" s="95">
        <v>3863</v>
      </c>
      <c r="D1493" s="95">
        <v>15320551</v>
      </c>
      <c r="E1493" s="95">
        <v>3747</v>
      </c>
      <c r="F1493" s="95">
        <v>11984751</v>
      </c>
      <c r="G1493" s="95">
        <v>688</v>
      </c>
      <c r="H1493" s="95">
        <v>1663705</v>
      </c>
      <c r="I1493" s="95">
        <v>593</v>
      </c>
      <c r="J1493" s="95">
        <v>1919244</v>
      </c>
      <c r="K1493" s="95">
        <v>3723</v>
      </c>
      <c r="L1493" s="95">
        <v>14758856</v>
      </c>
      <c r="M1493" s="95">
        <v>3593</v>
      </c>
      <c r="N1493" s="95">
        <v>12466886</v>
      </c>
      <c r="O1493" s="95">
        <v>682</v>
      </c>
      <c r="P1493" s="95">
        <v>1732873</v>
      </c>
      <c r="Q1493" s="95">
        <v>593</v>
      </c>
      <c r="R1493" s="95">
        <v>2153181</v>
      </c>
      <c r="S1493" s="95">
        <v>3581</v>
      </c>
      <c r="T1493" s="95">
        <v>15075824</v>
      </c>
      <c r="U1493" s="95">
        <v>3442</v>
      </c>
      <c r="V1493" s="95">
        <v>12121484</v>
      </c>
      <c r="W1493" s="95">
        <v>684</v>
      </c>
      <c r="X1493" s="95">
        <v>2279422</v>
      </c>
      <c r="Y1493" s="95">
        <v>596</v>
      </c>
      <c r="Z1493" s="95">
        <v>2358088</v>
      </c>
      <c r="AA1493" s="95">
        <v>3505</v>
      </c>
      <c r="AB1493" s="95">
        <v>13360121</v>
      </c>
      <c r="AC1493" s="95">
        <v>3354</v>
      </c>
      <c r="AD1493" s="95">
        <v>12793513</v>
      </c>
      <c r="AE1493" s="95">
        <v>662</v>
      </c>
      <c r="AF1493" s="95">
        <v>1924871</v>
      </c>
      <c r="AG1493" s="95">
        <v>575</v>
      </c>
      <c r="AH1493" s="95">
        <v>2467545</v>
      </c>
      <c r="AI1493" s="95">
        <v>3538</v>
      </c>
      <c r="AJ1493" s="95">
        <v>14502863.91</v>
      </c>
      <c r="AK1493" s="95">
        <v>3385</v>
      </c>
      <c r="AL1493" s="95">
        <v>14007247.51</v>
      </c>
      <c r="AM1493" s="95">
        <v>688</v>
      </c>
      <c r="AN1493" s="95">
        <v>2105386</v>
      </c>
      <c r="AO1493" s="95">
        <v>601</v>
      </c>
      <c r="AP1493" s="95">
        <v>2841573</v>
      </c>
      <c r="AQ1493" s="72">
        <v>311</v>
      </c>
      <c r="AR1493" s="72">
        <v>266.97000000000003</v>
      </c>
      <c r="AS1493" s="72">
        <v>577.97</v>
      </c>
      <c r="AT1493" s="95">
        <v>16984256</v>
      </c>
      <c r="AU1493" s="95">
        <v>13903995</v>
      </c>
      <c r="AV1493" s="95">
        <v>4551</v>
      </c>
      <c r="AW1493" s="95">
        <v>4340</v>
      </c>
      <c r="AX1493" s="72">
        <v>311.99</v>
      </c>
      <c r="AY1493" s="72">
        <v>291.05</v>
      </c>
      <c r="AZ1493" s="72">
        <v>603.04</v>
      </c>
      <c r="BA1493" s="95">
        <v>16491729</v>
      </c>
      <c r="BB1493" s="95">
        <v>14620067</v>
      </c>
      <c r="BC1493" s="95">
        <v>4405</v>
      </c>
      <c r="BD1493" s="95">
        <v>4186</v>
      </c>
      <c r="BE1493" s="72">
        <v>339.1</v>
      </c>
      <c r="BF1493" s="72">
        <v>298.82</v>
      </c>
      <c r="BG1493" s="72">
        <v>637.91999999999996</v>
      </c>
      <c r="BH1493" s="95">
        <v>17355246</v>
      </c>
      <c r="BI1493" s="95">
        <v>14479572</v>
      </c>
      <c r="BJ1493" s="95">
        <v>4265</v>
      </c>
      <c r="BK1493" s="95">
        <v>4038</v>
      </c>
      <c r="BL1493" s="72">
        <v>305.68</v>
      </c>
      <c r="BM1493" s="72">
        <v>323.68</v>
      </c>
      <c r="BN1493" s="72">
        <v>629.36</v>
      </c>
      <c r="BO1493" s="95">
        <v>15284992</v>
      </c>
      <c r="BP1493" s="95">
        <v>15261058</v>
      </c>
      <c r="BQ1493" s="95">
        <v>4167</v>
      </c>
      <c r="BR1493" s="95">
        <v>3929</v>
      </c>
      <c r="BS1493" s="72">
        <v>327.5</v>
      </c>
      <c r="BT1493" s="72">
        <v>352.25</v>
      </c>
      <c r="BU1493" s="72">
        <v>679.75</v>
      </c>
      <c r="BV1493" s="95">
        <v>16608249.91</v>
      </c>
      <c r="BW1493" s="95">
        <v>16848820.510000002</v>
      </c>
      <c r="BX1493" s="95">
        <v>4226</v>
      </c>
      <c r="BY1493" s="95">
        <v>3986</v>
      </c>
      <c r="BZ1493" s="95">
        <v>4450</v>
      </c>
      <c r="CA1493" s="95">
        <v>4299</v>
      </c>
      <c r="CB1493" s="95">
        <v>4156</v>
      </c>
      <c r="CC1493" s="95">
        <v>4054</v>
      </c>
      <c r="CD1493" s="95">
        <v>4109</v>
      </c>
      <c r="CE1493" s="72">
        <v>650.75523149000003</v>
      </c>
      <c r="CF1493" s="72">
        <v>676.59346364999999</v>
      </c>
      <c r="CG1493" s="72">
        <v>712.40329333</v>
      </c>
      <c r="CH1493" s="72">
        <v>716.50152150999998</v>
      </c>
      <c r="CI1493" s="72">
        <v>731.52548966999996</v>
      </c>
      <c r="CJ1493" s="96">
        <v>0.8881526756</v>
      </c>
      <c r="CK1493" s="96">
        <v>0.89128853939999997</v>
      </c>
      <c r="CL1493" s="96">
        <v>0.89544785370000002</v>
      </c>
      <c r="CM1493" s="96">
        <v>0.87837915359999996</v>
      </c>
      <c r="CN1493" s="96">
        <v>0.92922257610000003</v>
      </c>
      <c r="CO1493" s="96">
        <v>0.99993188359999996</v>
      </c>
      <c r="CP1493" s="96">
        <v>0.89655923010000005</v>
      </c>
      <c r="CQ1493" s="96">
        <v>0.99584056389999998</v>
      </c>
      <c r="CR1493" s="96">
        <v>0.90030385840000005</v>
      </c>
      <c r="CS1493" s="95">
        <v>4412</v>
      </c>
      <c r="CT1493" s="95">
        <v>4234</v>
      </c>
      <c r="CU1493" s="95">
        <v>4112</v>
      </c>
      <c r="CV1493" s="95">
        <v>4025</v>
      </c>
      <c r="CW1493" s="95">
        <v>4099</v>
      </c>
      <c r="CX1493" s="96">
        <v>0.99382469100000004</v>
      </c>
      <c r="CY1493" s="96">
        <v>0.98804881099999997</v>
      </c>
      <c r="CZ1493" s="96">
        <v>0.99750229599999996</v>
      </c>
      <c r="DA1493" s="96">
        <v>1.0292320109999999</v>
      </c>
      <c r="DB1493" s="96">
        <v>0.99244598799999995</v>
      </c>
      <c r="DC1493">
        <v>2013</v>
      </c>
      <c r="DD1493" s="6">
        <v>4095.8</v>
      </c>
      <c r="DE1493" s="96">
        <v>5.0735505000000002E-3</v>
      </c>
      <c r="DF1493" s="72">
        <v>687.92</v>
      </c>
      <c r="DG1493" s="96">
        <v>1</v>
      </c>
      <c r="DH1493" s="72">
        <v>687.92</v>
      </c>
      <c r="DI1493" s="72">
        <v>700.61737926000001</v>
      </c>
      <c r="DJ1493" s="96">
        <v>1</v>
      </c>
      <c r="DK1493" s="72">
        <v>687.92</v>
      </c>
      <c r="DL1493" s="96">
        <v>1</v>
      </c>
      <c r="DM1493" s="72">
        <v>687.92</v>
      </c>
      <c r="DN1493" s="96">
        <v>1</v>
      </c>
      <c r="DO1493" s="96">
        <v>1.2359E-2</v>
      </c>
      <c r="DP1493" s="72">
        <v>8.5</v>
      </c>
      <c r="DQ1493" s="72">
        <v>679.42</v>
      </c>
      <c r="DR1493" t="s">
        <v>1001</v>
      </c>
      <c r="DT1493" t="s">
        <v>999</v>
      </c>
    </row>
    <row r="1494" spans="1:124" x14ac:dyDescent="0.3">
      <c r="A1494" t="s">
        <v>848</v>
      </c>
      <c r="B1494">
        <v>26040</v>
      </c>
      <c r="C1494" s="95">
        <v>5119</v>
      </c>
      <c r="D1494" s="95">
        <v>18581719</v>
      </c>
      <c r="E1494" s="95">
        <v>4932</v>
      </c>
      <c r="F1494" s="95">
        <v>14900136</v>
      </c>
      <c r="G1494" s="95">
        <v>1180</v>
      </c>
      <c r="H1494" s="95">
        <v>2593714</v>
      </c>
      <c r="I1494" s="95">
        <v>1035</v>
      </c>
      <c r="J1494" s="95">
        <v>3383818</v>
      </c>
      <c r="K1494" s="95">
        <v>4899</v>
      </c>
      <c r="L1494" s="95">
        <v>18902718</v>
      </c>
      <c r="M1494" s="95">
        <v>4691</v>
      </c>
      <c r="N1494" s="95">
        <v>16022829</v>
      </c>
      <c r="O1494" s="95">
        <v>1190</v>
      </c>
      <c r="P1494" s="95">
        <v>3080094</v>
      </c>
      <c r="Q1494" s="95">
        <v>1038</v>
      </c>
      <c r="R1494" s="95">
        <v>4023081</v>
      </c>
      <c r="S1494" s="95">
        <v>4737</v>
      </c>
      <c r="T1494" s="95">
        <v>17654008</v>
      </c>
      <c r="U1494" s="95">
        <v>4496</v>
      </c>
      <c r="V1494" s="95">
        <v>15204163</v>
      </c>
      <c r="W1494" s="95">
        <v>1189</v>
      </c>
      <c r="X1494" s="95">
        <v>3221606</v>
      </c>
      <c r="Y1494" s="95">
        <v>1032</v>
      </c>
      <c r="Z1494" s="95">
        <v>4064042</v>
      </c>
      <c r="AA1494" s="95">
        <v>4619</v>
      </c>
      <c r="AB1494" s="95">
        <v>14883739</v>
      </c>
      <c r="AC1494" s="95">
        <v>4354</v>
      </c>
      <c r="AD1494" s="95">
        <v>15738614</v>
      </c>
      <c r="AE1494" s="95">
        <v>1199</v>
      </c>
      <c r="AF1494" s="95">
        <v>3079755</v>
      </c>
      <c r="AG1494" s="95">
        <v>1038</v>
      </c>
      <c r="AH1494" s="95">
        <v>4583374</v>
      </c>
      <c r="AI1494" s="95">
        <v>4545</v>
      </c>
      <c r="AJ1494" s="95">
        <v>15764717.210000001</v>
      </c>
      <c r="AK1494" s="95">
        <v>4246</v>
      </c>
      <c r="AL1494" s="95">
        <v>16280991.15</v>
      </c>
      <c r="AM1494" s="95">
        <v>1146</v>
      </c>
      <c r="AN1494" s="95">
        <v>2959712</v>
      </c>
      <c r="AO1494" s="95">
        <v>1008</v>
      </c>
      <c r="AP1494" s="95">
        <v>4198613</v>
      </c>
      <c r="AQ1494" s="72">
        <v>280.14</v>
      </c>
      <c r="AR1494" s="72">
        <v>255.35</v>
      </c>
      <c r="AS1494" s="72">
        <v>535.49</v>
      </c>
      <c r="AT1494" s="95">
        <v>21175433</v>
      </c>
      <c r="AU1494" s="95">
        <v>18283954</v>
      </c>
      <c r="AV1494" s="95">
        <v>6299</v>
      </c>
      <c r="AW1494" s="95">
        <v>5967</v>
      </c>
      <c r="AX1494" s="72">
        <v>300.85000000000002</v>
      </c>
      <c r="AY1494" s="72">
        <v>291.58999999999997</v>
      </c>
      <c r="AZ1494" s="72">
        <v>592.44000000000005</v>
      </c>
      <c r="BA1494" s="95">
        <v>21982812</v>
      </c>
      <c r="BB1494" s="95">
        <v>20045910</v>
      </c>
      <c r="BC1494" s="95">
        <v>6089</v>
      </c>
      <c r="BD1494" s="95">
        <v>5729</v>
      </c>
      <c r="BE1494" s="72">
        <v>293.56</v>
      </c>
      <c r="BF1494" s="72">
        <v>290.45999999999998</v>
      </c>
      <c r="BG1494" s="72">
        <v>584.02</v>
      </c>
      <c r="BH1494" s="95">
        <v>20875614</v>
      </c>
      <c r="BI1494" s="95">
        <v>19268205</v>
      </c>
      <c r="BJ1494" s="95">
        <v>5926</v>
      </c>
      <c r="BK1494" s="95">
        <v>5528</v>
      </c>
      <c r="BL1494" s="72">
        <v>257.3</v>
      </c>
      <c r="BM1494" s="72">
        <v>314.08</v>
      </c>
      <c r="BN1494" s="72">
        <v>571.38</v>
      </c>
      <c r="BO1494" s="95">
        <v>17963494</v>
      </c>
      <c r="BP1494" s="95">
        <v>20321988</v>
      </c>
      <c r="BQ1494" s="95">
        <v>5818</v>
      </c>
      <c r="BR1494" s="95">
        <v>5392</v>
      </c>
      <c r="BS1494" s="72">
        <v>274.18</v>
      </c>
      <c r="BT1494" s="72">
        <v>324.83</v>
      </c>
      <c r="BU1494" s="72">
        <v>599.01</v>
      </c>
      <c r="BV1494" s="95">
        <v>18724429.210000001</v>
      </c>
      <c r="BW1494" s="95">
        <v>20479604.149999999</v>
      </c>
      <c r="BX1494" s="95">
        <v>5691</v>
      </c>
      <c r="BY1494" s="95">
        <v>5254</v>
      </c>
      <c r="BZ1494" s="95">
        <v>6141</v>
      </c>
      <c r="CA1494" s="95">
        <v>5915</v>
      </c>
      <c r="CB1494" s="95">
        <v>5734</v>
      </c>
      <c r="CC1494" s="95">
        <v>5616</v>
      </c>
      <c r="CD1494" s="95">
        <v>5477</v>
      </c>
      <c r="CE1494" s="72">
        <v>650.75523149000003</v>
      </c>
      <c r="CF1494" s="72">
        <v>676.59346364999999</v>
      </c>
      <c r="CG1494" s="72">
        <v>712.40329333</v>
      </c>
      <c r="CH1494" s="72">
        <v>716.50152150999998</v>
      </c>
      <c r="CI1494" s="72">
        <v>731.52548966999996</v>
      </c>
      <c r="CJ1494" s="96">
        <v>0.82287467560000005</v>
      </c>
      <c r="CK1494" s="96">
        <v>0.87562181989999999</v>
      </c>
      <c r="CL1494" s="96">
        <v>0.81978846179999998</v>
      </c>
      <c r="CM1494" s="96">
        <v>0.79745818099999999</v>
      </c>
      <c r="CN1494" s="96">
        <v>0.81885048230000002</v>
      </c>
      <c r="CO1494" s="96">
        <v>0.91021830299999995</v>
      </c>
      <c r="CP1494" s="96">
        <v>0.90848395530000003</v>
      </c>
      <c r="CQ1494" s="96">
        <v>0.99584056389999998</v>
      </c>
      <c r="CR1494" s="96">
        <v>0.91227838920000004</v>
      </c>
      <c r="CS1494" s="95">
        <v>5339</v>
      </c>
      <c r="CT1494" s="95">
        <v>5262</v>
      </c>
      <c r="CU1494" s="95">
        <v>4979</v>
      </c>
      <c r="CV1494" s="95">
        <v>4725</v>
      </c>
      <c r="CW1494" s="95">
        <v>4643</v>
      </c>
      <c r="CX1494" s="96">
        <v>0.89658474399999999</v>
      </c>
      <c r="CY1494" s="96">
        <v>0.91144044700000004</v>
      </c>
      <c r="CZ1494" s="96">
        <v>0.91045924300000003</v>
      </c>
      <c r="DA1494" s="96">
        <v>0.92132212700000005</v>
      </c>
      <c r="DB1494" s="96">
        <v>0.91295219100000002</v>
      </c>
      <c r="DC1494">
        <v>2013</v>
      </c>
      <c r="DD1494" s="6">
        <v>5574</v>
      </c>
      <c r="DE1494" s="96">
        <v>1.6183641E-3</v>
      </c>
      <c r="DF1494" s="72">
        <v>699.49</v>
      </c>
      <c r="DG1494" s="96">
        <v>1</v>
      </c>
      <c r="DH1494" s="72">
        <v>699.49</v>
      </c>
      <c r="DI1494" s="72">
        <v>700.61737926000001</v>
      </c>
      <c r="DJ1494" s="96">
        <v>1</v>
      </c>
      <c r="DK1494" s="72">
        <v>699.49</v>
      </c>
      <c r="DL1494" s="96">
        <v>1</v>
      </c>
      <c r="DM1494" s="72">
        <v>699.49</v>
      </c>
      <c r="DN1494" s="96">
        <v>1</v>
      </c>
      <c r="DO1494" s="96">
        <v>4.1929999999999997E-3</v>
      </c>
      <c r="DP1494" s="72">
        <v>2.93</v>
      </c>
      <c r="DQ1494" s="72">
        <v>696.56</v>
      </c>
      <c r="DR1494" t="s">
        <v>848</v>
      </c>
      <c r="DT1494" t="s">
        <v>999</v>
      </c>
    </row>
    <row r="1495" spans="1:124" x14ac:dyDescent="0.3">
      <c r="A1495" t="s">
        <v>632</v>
      </c>
      <c r="B1495">
        <v>26050</v>
      </c>
      <c r="C1495" s="95">
        <v>1907</v>
      </c>
      <c r="D1495" s="95">
        <v>8580116</v>
      </c>
      <c r="E1495" s="95">
        <v>1854</v>
      </c>
      <c r="F1495" s="95">
        <v>5732139</v>
      </c>
      <c r="G1495" s="95">
        <v>329</v>
      </c>
      <c r="H1495" s="95">
        <v>1198832</v>
      </c>
      <c r="I1495" s="95">
        <v>288</v>
      </c>
      <c r="J1495" s="95">
        <v>930022</v>
      </c>
      <c r="K1495" s="95">
        <v>1855</v>
      </c>
      <c r="L1495" s="95">
        <v>9048415</v>
      </c>
      <c r="M1495" s="95">
        <v>1802</v>
      </c>
      <c r="N1495" s="95">
        <v>6005920</v>
      </c>
      <c r="O1495" s="95">
        <v>335</v>
      </c>
      <c r="P1495" s="95">
        <v>1171864</v>
      </c>
      <c r="Q1495" s="95">
        <v>294</v>
      </c>
      <c r="R1495" s="95">
        <v>954943</v>
      </c>
      <c r="S1495" s="95">
        <v>1792</v>
      </c>
      <c r="T1495" s="95">
        <v>10144390</v>
      </c>
      <c r="U1495" s="95">
        <v>1729</v>
      </c>
      <c r="V1495" s="95">
        <v>6512708</v>
      </c>
      <c r="W1495" s="95">
        <v>347</v>
      </c>
      <c r="X1495" s="95">
        <v>1630719</v>
      </c>
      <c r="Y1495" s="95">
        <v>310</v>
      </c>
      <c r="Z1495" s="95">
        <v>1310950</v>
      </c>
      <c r="AA1495" s="95">
        <v>1743</v>
      </c>
      <c r="AB1495" s="95">
        <v>9536912</v>
      </c>
      <c r="AC1495" s="95">
        <v>1665</v>
      </c>
      <c r="AD1495" s="95">
        <v>7097864</v>
      </c>
      <c r="AE1495" s="95">
        <v>350</v>
      </c>
      <c r="AF1495" s="95">
        <v>2158822</v>
      </c>
      <c r="AG1495" s="95">
        <v>313</v>
      </c>
      <c r="AH1495" s="95">
        <v>1667486</v>
      </c>
      <c r="AI1495" s="95">
        <v>1690</v>
      </c>
      <c r="AJ1495" s="95">
        <v>8561875.9100000001</v>
      </c>
      <c r="AK1495" s="95">
        <v>1607</v>
      </c>
      <c r="AL1495" s="95">
        <v>7154797.3600000003</v>
      </c>
      <c r="AM1495" s="95">
        <v>362</v>
      </c>
      <c r="AN1495" s="95">
        <v>1437009</v>
      </c>
      <c r="AO1495" s="95">
        <v>326</v>
      </c>
      <c r="AP1495" s="95">
        <v>1388535</v>
      </c>
      <c r="AQ1495" s="72">
        <v>364.45</v>
      </c>
      <c r="AR1495" s="72">
        <v>259.19</v>
      </c>
      <c r="AS1495" s="72">
        <v>623.64</v>
      </c>
      <c r="AT1495" s="95">
        <v>9778948</v>
      </c>
      <c r="AU1495" s="95">
        <v>6662161</v>
      </c>
      <c r="AV1495" s="95">
        <v>2236</v>
      </c>
      <c r="AW1495" s="95">
        <v>2142</v>
      </c>
      <c r="AX1495" s="72">
        <v>388.9</v>
      </c>
      <c r="AY1495" s="72">
        <v>276.75</v>
      </c>
      <c r="AZ1495" s="72">
        <v>665.65</v>
      </c>
      <c r="BA1495" s="95">
        <v>10220279</v>
      </c>
      <c r="BB1495" s="95">
        <v>6960863</v>
      </c>
      <c r="BC1495" s="95">
        <v>2190</v>
      </c>
      <c r="BD1495" s="95">
        <v>2096</v>
      </c>
      <c r="BE1495" s="72">
        <v>458.75</v>
      </c>
      <c r="BF1495" s="72">
        <v>319.75</v>
      </c>
      <c r="BG1495" s="72">
        <v>778.5</v>
      </c>
      <c r="BH1495" s="95">
        <v>11775109</v>
      </c>
      <c r="BI1495" s="95">
        <v>7823658</v>
      </c>
      <c r="BJ1495" s="95">
        <v>2139</v>
      </c>
      <c r="BK1495" s="95">
        <v>2039</v>
      </c>
      <c r="BL1495" s="72">
        <v>465.67</v>
      </c>
      <c r="BM1495" s="72">
        <v>369.29</v>
      </c>
      <c r="BN1495" s="72">
        <v>834.96</v>
      </c>
      <c r="BO1495" s="95">
        <v>11695734</v>
      </c>
      <c r="BP1495" s="95">
        <v>8765350</v>
      </c>
      <c r="BQ1495" s="95">
        <v>2093</v>
      </c>
      <c r="BR1495" s="95">
        <v>1978</v>
      </c>
      <c r="BS1495" s="72">
        <v>406.06</v>
      </c>
      <c r="BT1495" s="72">
        <v>368.31</v>
      </c>
      <c r="BU1495" s="72">
        <v>774.37</v>
      </c>
      <c r="BV1495" s="95">
        <v>9998884.9100000001</v>
      </c>
      <c r="BW1495" s="95">
        <v>8543332.3599999994</v>
      </c>
      <c r="BX1495" s="95">
        <v>2052</v>
      </c>
      <c r="BY1495" s="95">
        <v>1933</v>
      </c>
      <c r="BZ1495" s="95">
        <v>2191</v>
      </c>
      <c r="CA1495" s="95">
        <v>2145</v>
      </c>
      <c r="CB1495" s="95">
        <v>2091</v>
      </c>
      <c r="CC1495" s="95">
        <v>2038</v>
      </c>
      <c r="CD1495" s="95">
        <v>1994</v>
      </c>
      <c r="CE1495" s="72">
        <v>650.75523149000003</v>
      </c>
      <c r="CF1495" s="72">
        <v>676.59346364999999</v>
      </c>
      <c r="CG1495" s="72">
        <v>712.40329333</v>
      </c>
      <c r="CH1495" s="72">
        <v>716.50152150999998</v>
      </c>
      <c r="CI1495" s="72">
        <v>731.52548966999996</v>
      </c>
      <c r="CJ1495" s="96">
        <v>0.95833267229999997</v>
      </c>
      <c r="CK1495" s="96">
        <v>0.98382564390000005</v>
      </c>
      <c r="CL1495" s="96">
        <v>1.0927799005000001</v>
      </c>
      <c r="CM1495" s="96">
        <v>1.1653289978000001</v>
      </c>
      <c r="CN1495" s="96">
        <v>1.0585687183000001</v>
      </c>
      <c r="CO1495" s="96">
        <v>1.0147571942</v>
      </c>
      <c r="CP1495" s="96">
        <v>1.0364717713</v>
      </c>
      <c r="CQ1495" s="96">
        <v>0.99584056389999998</v>
      </c>
      <c r="CR1495" s="96">
        <v>1.0408007676</v>
      </c>
      <c r="CS1495" s="95">
        <v>2317</v>
      </c>
      <c r="CT1495" s="95">
        <v>2320</v>
      </c>
      <c r="CU1495" s="95">
        <v>2233</v>
      </c>
      <c r="CV1495" s="95">
        <v>2183</v>
      </c>
      <c r="CW1495" s="95">
        <v>2120</v>
      </c>
      <c r="CX1495" s="96">
        <v>0.99946409999999997</v>
      </c>
      <c r="CY1495" s="96">
        <v>0.99662767299999999</v>
      </c>
      <c r="CZ1495" s="96">
        <v>1.0106434179999999</v>
      </c>
      <c r="DA1495" s="96">
        <v>1.0353443069999999</v>
      </c>
      <c r="DB1495" s="96">
        <v>1.034445394</v>
      </c>
      <c r="DC1495">
        <v>2013</v>
      </c>
      <c r="DD1495" s="6">
        <v>2037.6</v>
      </c>
      <c r="DE1495" s="96">
        <v>1.6397747999999999E-3</v>
      </c>
      <c r="DF1495" s="72">
        <v>798.01</v>
      </c>
      <c r="DG1495" s="96">
        <v>1</v>
      </c>
      <c r="DH1495" s="72">
        <v>798.01</v>
      </c>
      <c r="DI1495" s="72">
        <v>700.61737926000001</v>
      </c>
      <c r="DJ1495" s="96">
        <v>1</v>
      </c>
      <c r="DK1495" s="72">
        <v>798.01</v>
      </c>
      <c r="DL1495" s="96">
        <v>1</v>
      </c>
      <c r="DM1495" s="72">
        <v>798.01</v>
      </c>
      <c r="DN1495" s="96">
        <v>1</v>
      </c>
      <c r="DO1495" s="96">
        <v>4.1970000000000002E-3</v>
      </c>
      <c r="DP1495" s="72">
        <v>3.35</v>
      </c>
      <c r="DQ1495" s="72">
        <v>794.66</v>
      </c>
      <c r="DR1495" t="s">
        <v>632</v>
      </c>
      <c r="DT1495" t="s">
        <v>999</v>
      </c>
    </row>
    <row r="1496" spans="1:124" x14ac:dyDescent="0.3">
      <c r="A1496" t="s">
        <v>1002</v>
      </c>
      <c r="B1496">
        <v>26060</v>
      </c>
      <c r="C1496" s="95">
        <v>2710</v>
      </c>
      <c r="D1496" s="95">
        <v>12078534</v>
      </c>
      <c r="E1496" s="95">
        <v>2628</v>
      </c>
      <c r="F1496" s="95">
        <v>8172678</v>
      </c>
      <c r="G1496" s="95">
        <v>509</v>
      </c>
      <c r="H1496" s="95">
        <v>1821413</v>
      </c>
      <c r="I1496" s="95">
        <v>445</v>
      </c>
      <c r="J1496" s="95">
        <v>1489788</v>
      </c>
      <c r="K1496" s="95">
        <v>2673</v>
      </c>
      <c r="L1496" s="95">
        <v>12710666</v>
      </c>
      <c r="M1496" s="95">
        <v>2582</v>
      </c>
      <c r="N1496" s="95">
        <v>8033630</v>
      </c>
      <c r="O1496" s="95">
        <v>517</v>
      </c>
      <c r="P1496" s="95">
        <v>1763851</v>
      </c>
      <c r="Q1496" s="95">
        <v>454</v>
      </c>
      <c r="R1496" s="95">
        <v>1450597</v>
      </c>
      <c r="S1496" s="95">
        <v>2621</v>
      </c>
      <c r="T1496" s="95">
        <v>11851050</v>
      </c>
      <c r="U1496" s="95">
        <v>2531</v>
      </c>
      <c r="V1496" s="95">
        <v>8300666</v>
      </c>
      <c r="W1496" s="95">
        <v>548</v>
      </c>
      <c r="X1496" s="95">
        <v>2039806</v>
      </c>
      <c r="Y1496" s="95">
        <v>484</v>
      </c>
      <c r="Z1496" s="95">
        <v>1857753</v>
      </c>
      <c r="AA1496" s="95">
        <v>2601</v>
      </c>
      <c r="AB1496" s="95">
        <v>13635817</v>
      </c>
      <c r="AC1496" s="95">
        <v>2514</v>
      </c>
      <c r="AD1496" s="95">
        <v>9038512</v>
      </c>
      <c r="AE1496" s="95">
        <v>526</v>
      </c>
      <c r="AF1496" s="95">
        <v>2737538</v>
      </c>
      <c r="AG1496" s="95">
        <v>469</v>
      </c>
      <c r="AH1496" s="95">
        <v>2017339</v>
      </c>
      <c r="AI1496" s="95">
        <v>2543</v>
      </c>
      <c r="AJ1496" s="95">
        <v>14225551</v>
      </c>
      <c r="AK1496" s="95">
        <v>2449</v>
      </c>
      <c r="AL1496" s="95">
        <v>9636668.8900000006</v>
      </c>
      <c r="AM1496" s="95">
        <v>508</v>
      </c>
      <c r="AN1496" s="95">
        <v>1802821</v>
      </c>
      <c r="AO1496" s="95">
        <v>459</v>
      </c>
      <c r="AP1496" s="95">
        <v>2174758</v>
      </c>
      <c r="AQ1496" s="72">
        <v>359.84</v>
      </c>
      <c r="AR1496" s="72">
        <v>262.02999999999997</v>
      </c>
      <c r="AS1496" s="72">
        <v>621.87</v>
      </c>
      <c r="AT1496" s="95">
        <v>13899947</v>
      </c>
      <c r="AU1496" s="95">
        <v>9662466</v>
      </c>
      <c r="AV1496" s="95">
        <v>3219</v>
      </c>
      <c r="AW1496" s="95">
        <v>3073</v>
      </c>
      <c r="AX1496" s="72">
        <v>378.12</v>
      </c>
      <c r="AY1496" s="72">
        <v>260.33</v>
      </c>
      <c r="AZ1496" s="72">
        <v>638.45000000000005</v>
      </c>
      <c r="BA1496" s="95">
        <v>14474517</v>
      </c>
      <c r="BB1496" s="95">
        <v>9484227</v>
      </c>
      <c r="BC1496" s="95">
        <v>3190</v>
      </c>
      <c r="BD1496" s="95">
        <v>3036</v>
      </c>
      <c r="BE1496" s="72">
        <v>365.28</v>
      </c>
      <c r="BF1496" s="72">
        <v>280.77</v>
      </c>
      <c r="BG1496" s="72">
        <v>646.04999999999995</v>
      </c>
      <c r="BH1496" s="95">
        <v>13890856</v>
      </c>
      <c r="BI1496" s="95">
        <v>10158419</v>
      </c>
      <c r="BJ1496" s="95">
        <v>3169</v>
      </c>
      <c r="BK1496" s="95">
        <v>3015</v>
      </c>
      <c r="BL1496" s="72">
        <v>436.34</v>
      </c>
      <c r="BM1496" s="72">
        <v>308.86</v>
      </c>
      <c r="BN1496" s="72">
        <v>745.2</v>
      </c>
      <c r="BO1496" s="95">
        <v>16373355</v>
      </c>
      <c r="BP1496" s="95">
        <v>11055851</v>
      </c>
      <c r="BQ1496" s="95">
        <v>3127</v>
      </c>
      <c r="BR1496" s="95">
        <v>2983</v>
      </c>
      <c r="BS1496" s="72">
        <v>437.79</v>
      </c>
      <c r="BT1496" s="72">
        <v>338.48</v>
      </c>
      <c r="BU1496" s="72">
        <v>776.27</v>
      </c>
      <c r="BV1496" s="95">
        <v>16028372</v>
      </c>
      <c r="BW1496" s="95">
        <v>11811426.890000001</v>
      </c>
      <c r="BX1496" s="95">
        <v>3051</v>
      </c>
      <c r="BY1496" s="95">
        <v>2908</v>
      </c>
      <c r="BZ1496" s="95">
        <v>3149</v>
      </c>
      <c r="CA1496" s="95">
        <v>3116</v>
      </c>
      <c r="CB1496" s="95">
        <v>3095</v>
      </c>
      <c r="CC1496" s="95">
        <v>3059</v>
      </c>
      <c r="CD1496" s="95">
        <v>2981</v>
      </c>
      <c r="CE1496" s="72">
        <v>650.75523149000003</v>
      </c>
      <c r="CF1496" s="72">
        <v>676.59346364999999</v>
      </c>
      <c r="CG1496" s="72">
        <v>712.40329333</v>
      </c>
      <c r="CH1496" s="72">
        <v>716.50152150999998</v>
      </c>
      <c r="CI1496" s="72">
        <v>731.52548966999996</v>
      </c>
      <c r="CJ1496" s="96">
        <v>0.95561275560000003</v>
      </c>
      <c r="CK1496" s="96">
        <v>0.94362425049999998</v>
      </c>
      <c r="CL1496" s="96">
        <v>0.90685992900000001</v>
      </c>
      <c r="CM1496" s="96">
        <v>1.0400536183</v>
      </c>
      <c r="CN1496" s="96">
        <v>1.0611660303999999</v>
      </c>
      <c r="CO1496" s="96">
        <v>0.96895070319999999</v>
      </c>
      <c r="CP1496" s="96">
        <v>1.0129135708000001</v>
      </c>
      <c r="CQ1496" s="96">
        <v>0.99584056389999998</v>
      </c>
      <c r="CR1496" s="96">
        <v>1.0171441724000001</v>
      </c>
      <c r="CS1496" s="95">
        <v>3189</v>
      </c>
      <c r="CT1496" s="95">
        <v>3160</v>
      </c>
      <c r="CU1496" s="95">
        <v>3132</v>
      </c>
      <c r="CV1496" s="95">
        <v>3193</v>
      </c>
      <c r="CW1496" s="95">
        <v>3138</v>
      </c>
      <c r="CX1496" s="96">
        <v>0.98832865999999997</v>
      </c>
      <c r="CY1496" s="96">
        <v>0.96761669699999997</v>
      </c>
      <c r="CZ1496" s="96">
        <v>0.93886325100000001</v>
      </c>
      <c r="DA1496" s="96">
        <v>0.95171423099999997</v>
      </c>
      <c r="DB1496" s="96">
        <v>0.99816966799999995</v>
      </c>
      <c r="DC1496">
        <v>2013</v>
      </c>
      <c r="DD1496" s="6">
        <v>3003</v>
      </c>
      <c r="DE1496" s="96">
        <v>3.1900251E-3</v>
      </c>
      <c r="DF1496" s="72">
        <v>778.66</v>
      </c>
      <c r="DG1496" s="96">
        <v>1</v>
      </c>
      <c r="DH1496" s="72">
        <v>778.66</v>
      </c>
      <c r="DI1496" s="72">
        <v>741.20154886</v>
      </c>
      <c r="DJ1496" s="96">
        <v>1</v>
      </c>
      <c r="DK1496" s="72">
        <v>778.66</v>
      </c>
      <c r="DL1496" s="96">
        <v>1</v>
      </c>
      <c r="DM1496" s="72">
        <v>778.66</v>
      </c>
      <c r="DN1496" s="96">
        <v>1</v>
      </c>
      <c r="DO1496" s="96">
        <v>7.9799999999999992E-3</v>
      </c>
      <c r="DP1496" s="72">
        <v>6.21</v>
      </c>
      <c r="DQ1496" s="72">
        <v>772.45</v>
      </c>
      <c r="DR1496" t="s">
        <v>1002</v>
      </c>
      <c r="DT1496" t="s">
        <v>999</v>
      </c>
    </row>
    <row r="1497" spans="1:124" x14ac:dyDescent="0.3">
      <c r="A1497" t="s">
        <v>106</v>
      </c>
      <c r="B1497">
        <v>26070</v>
      </c>
      <c r="C1497" s="95">
        <v>4051</v>
      </c>
      <c r="D1497" s="95">
        <v>15051621</v>
      </c>
      <c r="E1497" s="95">
        <v>3943</v>
      </c>
      <c r="F1497" s="95">
        <v>11417338</v>
      </c>
      <c r="G1497" s="95">
        <v>1016</v>
      </c>
      <c r="H1497" s="95">
        <v>2912596</v>
      </c>
      <c r="I1497" s="95">
        <v>917</v>
      </c>
      <c r="J1497" s="95">
        <v>2595844</v>
      </c>
      <c r="K1497" s="95">
        <v>4023</v>
      </c>
      <c r="L1497" s="95">
        <v>15822412</v>
      </c>
      <c r="M1497" s="95">
        <v>3895</v>
      </c>
      <c r="N1497" s="95">
        <v>11674796</v>
      </c>
      <c r="O1497" s="95">
        <v>1007</v>
      </c>
      <c r="P1497" s="95">
        <v>3245703</v>
      </c>
      <c r="Q1497" s="95">
        <v>901</v>
      </c>
      <c r="R1497" s="95">
        <v>3075153</v>
      </c>
      <c r="S1497" s="95">
        <v>4041</v>
      </c>
      <c r="T1497" s="95">
        <v>13848904</v>
      </c>
      <c r="U1497" s="95">
        <v>3911</v>
      </c>
      <c r="V1497" s="95">
        <v>12490770</v>
      </c>
      <c r="W1497" s="95">
        <v>1009</v>
      </c>
      <c r="X1497" s="95">
        <v>2872175</v>
      </c>
      <c r="Y1497" s="95">
        <v>903</v>
      </c>
      <c r="Z1497" s="95">
        <v>3266034</v>
      </c>
      <c r="AA1497" s="95">
        <v>4054</v>
      </c>
      <c r="AB1497" s="95">
        <v>15554565</v>
      </c>
      <c r="AC1497" s="95">
        <v>3906</v>
      </c>
      <c r="AD1497" s="95">
        <v>13510666</v>
      </c>
      <c r="AE1497" s="95">
        <v>996</v>
      </c>
      <c r="AF1497" s="95">
        <v>3233995</v>
      </c>
      <c r="AG1497" s="95">
        <v>891</v>
      </c>
      <c r="AH1497" s="95">
        <v>3475091</v>
      </c>
      <c r="AI1497" s="95">
        <v>4104</v>
      </c>
      <c r="AJ1497" s="95">
        <v>15935769.529999999</v>
      </c>
      <c r="AK1497" s="95">
        <v>3933</v>
      </c>
      <c r="AL1497" s="95">
        <v>14231814.09</v>
      </c>
      <c r="AM1497" s="95">
        <v>983</v>
      </c>
      <c r="AN1497" s="95">
        <v>2775397</v>
      </c>
      <c r="AO1497" s="95">
        <v>878</v>
      </c>
      <c r="AP1497" s="95">
        <v>3612414.53</v>
      </c>
      <c r="AQ1497" s="72">
        <v>295.44</v>
      </c>
      <c r="AR1497" s="72">
        <v>240.28</v>
      </c>
      <c r="AS1497" s="72">
        <v>535.72</v>
      </c>
      <c r="AT1497" s="95">
        <v>17964217</v>
      </c>
      <c r="AU1497" s="95">
        <v>14013182</v>
      </c>
      <c r="AV1497" s="95">
        <v>5067</v>
      </c>
      <c r="AW1497" s="95">
        <v>4860</v>
      </c>
      <c r="AX1497" s="72">
        <v>315.91000000000003</v>
      </c>
      <c r="AY1497" s="72">
        <v>256.29000000000002</v>
      </c>
      <c r="AZ1497" s="72">
        <v>572.20000000000005</v>
      </c>
      <c r="BA1497" s="95">
        <v>19068115</v>
      </c>
      <c r="BB1497" s="95">
        <v>14749949</v>
      </c>
      <c r="BC1497" s="95">
        <v>5030</v>
      </c>
      <c r="BD1497" s="95">
        <v>4796</v>
      </c>
      <c r="BE1497" s="72">
        <v>275.93</v>
      </c>
      <c r="BF1497" s="72">
        <v>272.76</v>
      </c>
      <c r="BG1497" s="72">
        <v>548.69000000000005</v>
      </c>
      <c r="BH1497" s="95">
        <v>16721079</v>
      </c>
      <c r="BI1497" s="95">
        <v>15756804</v>
      </c>
      <c r="BJ1497" s="95">
        <v>5050</v>
      </c>
      <c r="BK1497" s="95">
        <v>4814</v>
      </c>
      <c r="BL1497" s="72">
        <v>310.04000000000002</v>
      </c>
      <c r="BM1497" s="72">
        <v>295.08</v>
      </c>
      <c r="BN1497" s="72">
        <v>605.12</v>
      </c>
      <c r="BO1497" s="95">
        <v>18788560</v>
      </c>
      <c r="BP1497" s="95">
        <v>16985757</v>
      </c>
      <c r="BQ1497" s="95">
        <v>5050</v>
      </c>
      <c r="BR1497" s="95">
        <v>4797</v>
      </c>
      <c r="BS1497" s="72">
        <v>306.52</v>
      </c>
      <c r="BT1497" s="72">
        <v>309.08999999999997</v>
      </c>
      <c r="BU1497" s="72">
        <v>615.61</v>
      </c>
      <c r="BV1497" s="95">
        <v>18711166.530000001</v>
      </c>
      <c r="BW1497" s="95">
        <v>17844228.620000001</v>
      </c>
      <c r="BX1497" s="95">
        <v>5087</v>
      </c>
      <c r="BY1497" s="95">
        <v>4811</v>
      </c>
      <c r="BZ1497" s="95">
        <v>4968</v>
      </c>
      <c r="CA1497" s="95">
        <v>4917</v>
      </c>
      <c r="CB1497" s="95">
        <v>4936</v>
      </c>
      <c r="CC1497" s="95">
        <v>4930</v>
      </c>
      <c r="CD1497" s="95">
        <v>4952</v>
      </c>
      <c r="CE1497" s="72">
        <v>650.75523149000003</v>
      </c>
      <c r="CF1497" s="72">
        <v>676.59346364999999</v>
      </c>
      <c r="CG1497" s="72">
        <v>712.40329333</v>
      </c>
      <c r="CH1497" s="72">
        <v>716.50152150999998</v>
      </c>
      <c r="CI1497" s="72">
        <v>731.52548966999996</v>
      </c>
      <c r="CJ1497" s="96">
        <v>0.82322811110000005</v>
      </c>
      <c r="CK1497" s="96">
        <v>0.84570725369999999</v>
      </c>
      <c r="CL1497" s="96">
        <v>0.77019576570000003</v>
      </c>
      <c r="CM1497" s="96">
        <v>0.84454810189999996</v>
      </c>
      <c r="CN1497" s="96">
        <v>0.84154278790000003</v>
      </c>
      <c r="CO1497" s="96">
        <v>0.92665446230000004</v>
      </c>
      <c r="CP1497" s="96">
        <v>0.89034741390000005</v>
      </c>
      <c r="CQ1497" s="96">
        <v>0.99584056389999998</v>
      </c>
      <c r="CR1497" s="96">
        <v>0.8940660976</v>
      </c>
      <c r="CS1497" s="95">
        <v>4634</v>
      </c>
      <c r="CT1497" s="95">
        <v>4630</v>
      </c>
      <c r="CU1497" s="95">
        <v>4650</v>
      </c>
      <c r="CV1497" s="95">
        <v>4672</v>
      </c>
      <c r="CW1497" s="95">
        <v>4704</v>
      </c>
      <c r="CX1497" s="96">
        <v>0.92183899300000005</v>
      </c>
      <c r="CY1497" s="96">
        <v>0.92727084000000004</v>
      </c>
      <c r="CZ1497" s="96">
        <v>0.92981713799999999</v>
      </c>
      <c r="DA1497" s="96">
        <v>0.93047833899999999</v>
      </c>
      <c r="DB1497" s="96">
        <v>0.92386735799999997</v>
      </c>
      <c r="DC1497">
        <v>2013</v>
      </c>
      <c r="DD1497" s="6">
        <v>4815.6000000000004</v>
      </c>
      <c r="DE1497" s="96">
        <v>5.8399953000000003E-3</v>
      </c>
      <c r="DF1497" s="72">
        <v>682.62</v>
      </c>
      <c r="DG1497" s="96">
        <v>1</v>
      </c>
      <c r="DH1497" s="72">
        <v>682.62</v>
      </c>
      <c r="DI1497" s="72">
        <v>700.61737926000001</v>
      </c>
      <c r="DJ1497" s="96">
        <v>1</v>
      </c>
      <c r="DK1497" s="72">
        <v>682.62</v>
      </c>
      <c r="DL1497" s="96">
        <v>1</v>
      </c>
      <c r="DM1497" s="72">
        <v>682.62</v>
      </c>
      <c r="DN1497" s="96">
        <v>1</v>
      </c>
      <c r="DO1497" s="96">
        <v>1.6334999999999999E-2</v>
      </c>
      <c r="DP1497" s="72">
        <v>11.15</v>
      </c>
      <c r="DQ1497" s="72">
        <v>671.47</v>
      </c>
      <c r="DR1497" t="s">
        <v>106</v>
      </c>
      <c r="DT1497" t="s">
        <v>999</v>
      </c>
    </row>
    <row r="1498" spans="1:124" x14ac:dyDescent="0.3">
      <c r="A1498" t="s">
        <v>1003</v>
      </c>
      <c r="B1498">
        <v>26080</v>
      </c>
      <c r="C1498" s="95">
        <v>1607</v>
      </c>
      <c r="D1498" s="95">
        <v>5639347</v>
      </c>
      <c r="E1498" s="95">
        <v>1574</v>
      </c>
      <c r="F1498" s="95">
        <v>4799106</v>
      </c>
      <c r="G1498" s="95">
        <v>492</v>
      </c>
      <c r="H1498" s="95">
        <v>1148247</v>
      </c>
      <c r="I1498" s="95">
        <v>452</v>
      </c>
      <c r="J1498" s="95">
        <v>1376696</v>
      </c>
      <c r="K1498" s="95">
        <v>1573</v>
      </c>
      <c r="L1498" s="95">
        <v>5995223</v>
      </c>
      <c r="M1498" s="95">
        <v>1530</v>
      </c>
      <c r="N1498" s="95">
        <v>5446943</v>
      </c>
      <c r="O1498" s="95">
        <v>500</v>
      </c>
      <c r="P1498" s="95">
        <v>1201661</v>
      </c>
      <c r="Q1498" s="95">
        <v>461</v>
      </c>
      <c r="R1498" s="95">
        <v>1578634</v>
      </c>
      <c r="S1498" s="95">
        <v>1515</v>
      </c>
      <c r="T1498" s="95">
        <v>6406463</v>
      </c>
      <c r="U1498" s="95">
        <v>1472</v>
      </c>
      <c r="V1498" s="95">
        <v>5264132</v>
      </c>
      <c r="W1498" s="95">
        <v>505</v>
      </c>
      <c r="X1498" s="95">
        <v>1507999</v>
      </c>
      <c r="Y1498" s="95">
        <v>467</v>
      </c>
      <c r="Z1498" s="95">
        <v>1632091</v>
      </c>
      <c r="AA1498" s="95">
        <v>1513</v>
      </c>
      <c r="AB1498" s="95">
        <v>5700252</v>
      </c>
      <c r="AC1498" s="95">
        <v>1465</v>
      </c>
      <c r="AD1498" s="95">
        <v>5632349</v>
      </c>
      <c r="AE1498" s="95">
        <v>505</v>
      </c>
      <c r="AF1498" s="95">
        <v>1572202</v>
      </c>
      <c r="AG1498" s="95">
        <v>470</v>
      </c>
      <c r="AH1498" s="95">
        <v>1940161</v>
      </c>
      <c r="AI1498" s="95">
        <v>1525</v>
      </c>
      <c r="AJ1498" s="95">
        <v>5891816.9400000004</v>
      </c>
      <c r="AK1498" s="95">
        <v>1474</v>
      </c>
      <c r="AL1498" s="95">
        <v>5451406.4299999997</v>
      </c>
      <c r="AM1498" s="95">
        <v>513</v>
      </c>
      <c r="AN1498" s="95">
        <v>1501867</v>
      </c>
      <c r="AO1498" s="95">
        <v>479</v>
      </c>
      <c r="AP1498" s="95">
        <v>2100052</v>
      </c>
      <c r="AQ1498" s="72">
        <v>269.48</v>
      </c>
      <c r="AR1498" s="72">
        <v>254.02</v>
      </c>
      <c r="AS1498" s="72">
        <v>523.5</v>
      </c>
      <c r="AT1498" s="95">
        <v>6787594</v>
      </c>
      <c r="AU1498" s="95">
        <v>6175802</v>
      </c>
      <c r="AV1498" s="95">
        <v>2099</v>
      </c>
      <c r="AW1498" s="95">
        <v>2026</v>
      </c>
      <c r="AX1498" s="72">
        <v>289.31</v>
      </c>
      <c r="AY1498" s="72">
        <v>294.06</v>
      </c>
      <c r="AZ1498" s="72">
        <v>583.37</v>
      </c>
      <c r="BA1498" s="95">
        <v>7196884</v>
      </c>
      <c r="BB1498" s="95">
        <v>7025577</v>
      </c>
      <c r="BC1498" s="95">
        <v>2073</v>
      </c>
      <c r="BD1498" s="95">
        <v>1991</v>
      </c>
      <c r="BE1498" s="72">
        <v>326.5</v>
      </c>
      <c r="BF1498" s="72">
        <v>296.38</v>
      </c>
      <c r="BG1498" s="72">
        <v>622.88</v>
      </c>
      <c r="BH1498" s="95">
        <v>7914462</v>
      </c>
      <c r="BI1498" s="95">
        <v>6896223</v>
      </c>
      <c r="BJ1498" s="95">
        <v>2020</v>
      </c>
      <c r="BK1498" s="95">
        <v>1939</v>
      </c>
      <c r="BL1498" s="72">
        <v>300.32</v>
      </c>
      <c r="BM1498" s="72">
        <v>326.12</v>
      </c>
      <c r="BN1498" s="72">
        <v>626.44000000000005</v>
      </c>
      <c r="BO1498" s="95">
        <v>7272454</v>
      </c>
      <c r="BP1498" s="95">
        <v>7572510</v>
      </c>
      <c r="BQ1498" s="95">
        <v>2018</v>
      </c>
      <c r="BR1498" s="95">
        <v>1935</v>
      </c>
      <c r="BS1498" s="72">
        <v>302.33</v>
      </c>
      <c r="BT1498" s="72">
        <v>322.22000000000003</v>
      </c>
      <c r="BU1498" s="72">
        <v>624.54999999999995</v>
      </c>
      <c r="BV1498" s="95">
        <v>7393683.9400000004</v>
      </c>
      <c r="BW1498" s="95">
        <v>7551458.4299999997</v>
      </c>
      <c r="BX1498" s="95">
        <v>2038</v>
      </c>
      <c r="BY1498" s="95">
        <v>1953</v>
      </c>
      <c r="BZ1498" s="95">
        <v>2064</v>
      </c>
      <c r="CA1498" s="95">
        <v>2033</v>
      </c>
      <c r="CB1498" s="95">
        <v>1981</v>
      </c>
      <c r="CC1498" s="95">
        <v>1979</v>
      </c>
      <c r="CD1498" s="95">
        <v>1996</v>
      </c>
      <c r="CE1498" s="72">
        <v>650.75523149000003</v>
      </c>
      <c r="CF1498" s="72">
        <v>676.59346364999999</v>
      </c>
      <c r="CG1498" s="72">
        <v>712.40329333</v>
      </c>
      <c r="CH1498" s="72">
        <v>716.50152150999998</v>
      </c>
      <c r="CI1498" s="72">
        <v>731.52548966999996</v>
      </c>
      <c r="CJ1498" s="96">
        <v>0.80444992940000004</v>
      </c>
      <c r="CK1498" s="96">
        <v>0.86221642880000005</v>
      </c>
      <c r="CL1498" s="96">
        <v>0.87433621630000002</v>
      </c>
      <c r="CM1498" s="96">
        <v>0.87430379589999996</v>
      </c>
      <c r="CN1498" s="96">
        <v>0.85376382480000002</v>
      </c>
      <c r="CO1498" s="96">
        <v>0.94896930859999995</v>
      </c>
      <c r="CP1498" s="96">
        <v>0.89972776909999996</v>
      </c>
      <c r="CQ1498" s="96">
        <v>0.99584056389999998</v>
      </c>
      <c r="CR1498" s="96">
        <v>0.90348563140000004</v>
      </c>
      <c r="CS1498" s="95">
        <v>2200</v>
      </c>
      <c r="CT1498" s="95">
        <v>2217</v>
      </c>
      <c r="CU1498" s="95">
        <v>2183</v>
      </c>
      <c r="CV1498" s="95">
        <v>2201</v>
      </c>
      <c r="CW1498" s="95">
        <v>2197</v>
      </c>
      <c r="CX1498" s="96">
        <v>0.96772533500000002</v>
      </c>
      <c r="CY1498" s="96">
        <v>0.94568554699999996</v>
      </c>
      <c r="CZ1498" s="96">
        <v>0.97134609100000002</v>
      </c>
      <c r="DA1498" s="96">
        <v>0.94349229999999995</v>
      </c>
      <c r="DB1498" s="96">
        <v>0.91675411600000001</v>
      </c>
      <c r="DC1498">
        <v>2013</v>
      </c>
      <c r="DD1498" s="6">
        <v>1968.8</v>
      </c>
      <c r="DE1498" s="96">
        <v>2.9444562999999999E-3</v>
      </c>
      <c r="DF1498" s="72">
        <v>691.82</v>
      </c>
      <c r="DG1498" s="96">
        <v>1</v>
      </c>
      <c r="DH1498" s="72">
        <v>691.82</v>
      </c>
      <c r="DI1498" s="72">
        <v>683.19892967999999</v>
      </c>
      <c r="DJ1498" s="96">
        <v>1</v>
      </c>
      <c r="DK1498" s="72">
        <v>691.82</v>
      </c>
      <c r="DL1498" s="96">
        <v>1</v>
      </c>
      <c r="DM1498" s="72">
        <v>691.82</v>
      </c>
      <c r="DN1498" s="96">
        <v>1</v>
      </c>
      <c r="DO1498" s="96">
        <v>6.313E-3</v>
      </c>
      <c r="DP1498" s="72">
        <v>4.37</v>
      </c>
      <c r="DQ1498" s="72">
        <v>687.45</v>
      </c>
      <c r="DR1498" t="s">
        <v>1003</v>
      </c>
      <c r="DT1498" t="s">
        <v>999</v>
      </c>
    </row>
    <row r="1499" spans="1:124" x14ac:dyDescent="0.3">
      <c r="A1499" t="s">
        <v>107</v>
      </c>
      <c r="B1499">
        <v>26090</v>
      </c>
      <c r="C1499" s="95">
        <v>13229</v>
      </c>
      <c r="D1499" s="95">
        <v>46232142</v>
      </c>
      <c r="E1499" s="95">
        <v>12562</v>
      </c>
      <c r="F1499" s="95">
        <v>35139372</v>
      </c>
      <c r="G1499" s="95">
        <v>3316</v>
      </c>
      <c r="H1499" s="95">
        <v>11629413</v>
      </c>
      <c r="I1499" s="95">
        <v>2870</v>
      </c>
      <c r="J1499" s="95">
        <v>8571813</v>
      </c>
      <c r="K1499" s="95">
        <v>13346</v>
      </c>
      <c r="L1499" s="95">
        <v>46229418</v>
      </c>
      <c r="M1499" s="95">
        <v>12585</v>
      </c>
      <c r="N1499" s="95">
        <v>37058818</v>
      </c>
      <c r="O1499" s="95">
        <v>3418</v>
      </c>
      <c r="P1499" s="95">
        <v>10928932</v>
      </c>
      <c r="Q1499" s="95">
        <v>2963</v>
      </c>
      <c r="R1499" s="95">
        <v>9249762</v>
      </c>
      <c r="S1499" s="95">
        <v>13374</v>
      </c>
      <c r="T1499" s="95">
        <v>49483950</v>
      </c>
      <c r="U1499" s="95">
        <v>12529</v>
      </c>
      <c r="V1499" s="95">
        <v>40072723</v>
      </c>
      <c r="W1499" s="95">
        <v>3432</v>
      </c>
      <c r="X1499" s="95">
        <v>12834286</v>
      </c>
      <c r="Y1499" s="95">
        <v>2976</v>
      </c>
      <c r="Z1499" s="95">
        <v>10748395</v>
      </c>
      <c r="AA1499" s="95">
        <v>13578</v>
      </c>
      <c r="AB1499" s="95">
        <v>44575300</v>
      </c>
      <c r="AC1499" s="95">
        <v>12598</v>
      </c>
      <c r="AD1499" s="95">
        <v>40644400</v>
      </c>
      <c r="AE1499" s="95">
        <v>3519</v>
      </c>
      <c r="AF1499" s="95">
        <v>12536076</v>
      </c>
      <c r="AG1499" s="95">
        <v>3058</v>
      </c>
      <c r="AH1499" s="95">
        <v>12065629</v>
      </c>
      <c r="AI1499" s="95">
        <v>13724</v>
      </c>
      <c r="AJ1499" s="95">
        <v>45183879.789999999</v>
      </c>
      <c r="AK1499" s="95">
        <v>12628</v>
      </c>
      <c r="AL1499" s="95">
        <v>43878267.329999998</v>
      </c>
      <c r="AM1499" s="95">
        <v>3675</v>
      </c>
      <c r="AN1499" s="95">
        <v>14317101</v>
      </c>
      <c r="AO1499" s="95">
        <v>3210</v>
      </c>
      <c r="AP1499" s="95">
        <v>13454271.08</v>
      </c>
      <c r="AQ1499" s="72">
        <v>291.44</v>
      </c>
      <c r="AR1499" s="72">
        <v>236.04</v>
      </c>
      <c r="AS1499" s="72">
        <v>527.48</v>
      </c>
      <c r="AT1499" s="95">
        <v>57861555</v>
      </c>
      <c r="AU1499" s="95">
        <v>43711185</v>
      </c>
      <c r="AV1499" s="95">
        <v>16545</v>
      </c>
      <c r="AW1499" s="95">
        <v>15432</v>
      </c>
      <c r="AX1499" s="72">
        <v>284.13</v>
      </c>
      <c r="AY1499" s="72">
        <v>248.2</v>
      </c>
      <c r="AZ1499" s="72">
        <v>532.33000000000004</v>
      </c>
      <c r="BA1499" s="95">
        <v>57158350</v>
      </c>
      <c r="BB1499" s="95">
        <v>46308580</v>
      </c>
      <c r="BC1499" s="95">
        <v>16764</v>
      </c>
      <c r="BD1499" s="95">
        <v>15548</v>
      </c>
      <c r="BE1499" s="72">
        <v>309.01</v>
      </c>
      <c r="BF1499" s="72">
        <v>273.14</v>
      </c>
      <c r="BG1499" s="72">
        <v>582.15</v>
      </c>
      <c r="BH1499" s="95">
        <v>62318236</v>
      </c>
      <c r="BI1499" s="95">
        <v>50821118</v>
      </c>
      <c r="BJ1499" s="95">
        <v>16806</v>
      </c>
      <c r="BK1499" s="95">
        <v>15505</v>
      </c>
      <c r="BL1499" s="72">
        <v>278.37</v>
      </c>
      <c r="BM1499" s="72">
        <v>280.56</v>
      </c>
      <c r="BN1499" s="72">
        <v>558.92999999999995</v>
      </c>
      <c r="BO1499" s="95">
        <v>57111376</v>
      </c>
      <c r="BP1499" s="95">
        <v>52710029</v>
      </c>
      <c r="BQ1499" s="95">
        <v>17097</v>
      </c>
      <c r="BR1499" s="95">
        <v>15656</v>
      </c>
      <c r="BS1499" s="72">
        <v>284.98</v>
      </c>
      <c r="BT1499" s="72">
        <v>301.66000000000003</v>
      </c>
      <c r="BU1499" s="72">
        <v>586.64</v>
      </c>
      <c r="BV1499" s="95">
        <v>59500980.789999999</v>
      </c>
      <c r="BW1499" s="95">
        <v>57332538.409999996</v>
      </c>
      <c r="BX1499" s="95">
        <v>17399</v>
      </c>
      <c r="BY1499" s="95">
        <v>15838</v>
      </c>
      <c r="BZ1499" s="95">
        <v>16015</v>
      </c>
      <c r="CA1499" s="95">
        <v>16178</v>
      </c>
      <c r="CB1499" s="95">
        <v>16179</v>
      </c>
      <c r="CC1499" s="95">
        <v>16413</v>
      </c>
      <c r="CD1499" s="95">
        <v>16635</v>
      </c>
      <c r="CE1499" s="72">
        <v>650.75523149000003</v>
      </c>
      <c r="CF1499" s="72">
        <v>676.59346364999999</v>
      </c>
      <c r="CG1499" s="72">
        <v>712.40329333</v>
      </c>
      <c r="CH1499" s="72">
        <v>716.50152150999998</v>
      </c>
      <c r="CI1499" s="72">
        <v>731.52548966999996</v>
      </c>
      <c r="CJ1499" s="96">
        <v>0.81056590019999997</v>
      </c>
      <c r="CK1499" s="96">
        <v>0.78677969650000001</v>
      </c>
      <c r="CL1499" s="96">
        <v>0.81716354410000003</v>
      </c>
      <c r="CM1499" s="96">
        <v>0.7800820839</v>
      </c>
      <c r="CN1499" s="96">
        <v>0.80194061350000001</v>
      </c>
      <c r="CO1499" s="96">
        <v>0.96869602079999995</v>
      </c>
      <c r="CP1499" s="96">
        <v>0.82513642099999995</v>
      </c>
      <c r="CQ1499" s="96">
        <v>0.99584056389999998</v>
      </c>
      <c r="CR1499" s="96">
        <v>0.8285827402</v>
      </c>
      <c r="CS1499" s="95">
        <v>14802</v>
      </c>
      <c r="CT1499" s="95">
        <v>14981</v>
      </c>
      <c r="CU1499" s="95">
        <v>15040</v>
      </c>
      <c r="CV1499" s="95">
        <v>15207</v>
      </c>
      <c r="CW1499" s="95">
        <v>15327</v>
      </c>
      <c r="CX1499" s="96">
        <v>0.96730237799999996</v>
      </c>
      <c r="CY1499" s="96">
        <v>0.96977183700000003</v>
      </c>
      <c r="CZ1499" s="96">
        <v>0.978585131</v>
      </c>
      <c r="DA1499" s="96">
        <v>0.98029628300000005</v>
      </c>
      <c r="DB1499" s="96">
        <v>0.94777702100000005</v>
      </c>
      <c r="DC1499">
        <v>2013</v>
      </c>
      <c r="DD1499" s="6">
        <v>15595.8</v>
      </c>
      <c r="DE1499" s="96">
        <v>1.6828197499999999E-2</v>
      </c>
      <c r="DF1499" s="72">
        <v>625.63</v>
      </c>
      <c r="DG1499" s="96">
        <v>1</v>
      </c>
      <c r="DH1499" s="72">
        <v>625.63</v>
      </c>
      <c r="DI1499" s="72">
        <v>628.15727821999997</v>
      </c>
      <c r="DJ1499" s="96">
        <v>1</v>
      </c>
      <c r="DK1499" s="72">
        <v>625.63</v>
      </c>
      <c r="DL1499" s="96">
        <v>1</v>
      </c>
      <c r="DM1499" s="72">
        <v>625.63</v>
      </c>
      <c r="DN1499" s="96">
        <v>0.69791787829999996</v>
      </c>
      <c r="DO1499" s="96">
        <v>3.4388000000000002E-2</v>
      </c>
      <c r="DP1499" s="72">
        <v>15.02</v>
      </c>
      <c r="DQ1499" s="72">
        <v>610.61</v>
      </c>
      <c r="DR1499" t="s">
        <v>107</v>
      </c>
      <c r="DT1499" t="s">
        <v>999</v>
      </c>
    </row>
    <row r="1500" spans="1:124" x14ac:dyDescent="0.3">
      <c r="A1500" t="s">
        <v>589</v>
      </c>
      <c r="B1500">
        <v>26100</v>
      </c>
      <c r="C1500" s="95">
        <v>12458</v>
      </c>
      <c r="D1500" s="95">
        <v>60707053</v>
      </c>
      <c r="E1500" s="95">
        <v>12028</v>
      </c>
      <c r="F1500" s="95">
        <v>40091065</v>
      </c>
      <c r="G1500" s="95">
        <v>2492</v>
      </c>
      <c r="H1500" s="95">
        <v>11702938</v>
      </c>
      <c r="I1500" s="95">
        <v>2197</v>
      </c>
      <c r="J1500" s="95">
        <v>7834067</v>
      </c>
      <c r="K1500" s="95">
        <v>12307</v>
      </c>
      <c r="L1500" s="95">
        <v>65813118</v>
      </c>
      <c r="M1500" s="95">
        <v>11842</v>
      </c>
      <c r="N1500" s="95">
        <v>40098373</v>
      </c>
      <c r="O1500" s="95">
        <v>2482</v>
      </c>
      <c r="P1500" s="95">
        <v>10694640</v>
      </c>
      <c r="Q1500" s="95">
        <v>2183</v>
      </c>
      <c r="R1500" s="95">
        <v>7920203</v>
      </c>
      <c r="S1500" s="95">
        <v>12202</v>
      </c>
      <c r="T1500" s="95">
        <v>68047081</v>
      </c>
      <c r="U1500" s="95">
        <v>11682</v>
      </c>
      <c r="V1500" s="95">
        <v>42737780</v>
      </c>
      <c r="W1500" s="95">
        <v>2512</v>
      </c>
      <c r="X1500" s="95">
        <v>11473185</v>
      </c>
      <c r="Y1500" s="95">
        <v>2219</v>
      </c>
      <c r="Z1500" s="95">
        <v>8443414</v>
      </c>
      <c r="AA1500" s="95">
        <v>12166</v>
      </c>
      <c r="AB1500" s="95">
        <v>59185885</v>
      </c>
      <c r="AC1500" s="95">
        <v>11590</v>
      </c>
      <c r="AD1500" s="95">
        <v>46245658</v>
      </c>
      <c r="AE1500" s="95">
        <v>2612</v>
      </c>
      <c r="AF1500" s="95">
        <v>11394953</v>
      </c>
      <c r="AG1500" s="95">
        <v>2308</v>
      </c>
      <c r="AH1500" s="95">
        <v>9959368</v>
      </c>
      <c r="AI1500" s="95">
        <v>12243</v>
      </c>
      <c r="AJ1500" s="95">
        <v>60726804.789999999</v>
      </c>
      <c r="AK1500" s="95">
        <v>11618</v>
      </c>
      <c r="AL1500" s="95">
        <v>49184821.530000001</v>
      </c>
      <c r="AM1500" s="95">
        <v>2729</v>
      </c>
      <c r="AN1500" s="95">
        <v>13981052</v>
      </c>
      <c r="AO1500" s="95">
        <v>2422</v>
      </c>
      <c r="AP1500" s="95">
        <v>11468820.289999999</v>
      </c>
      <c r="AQ1500" s="72">
        <v>403.62</v>
      </c>
      <c r="AR1500" s="72">
        <v>280.76</v>
      </c>
      <c r="AS1500" s="72">
        <v>684.38</v>
      </c>
      <c r="AT1500" s="95">
        <v>72409991</v>
      </c>
      <c r="AU1500" s="95">
        <v>47925132</v>
      </c>
      <c r="AV1500" s="95">
        <v>14950</v>
      </c>
      <c r="AW1500" s="95">
        <v>14225</v>
      </c>
      <c r="AX1500" s="72">
        <v>431.11</v>
      </c>
      <c r="AY1500" s="72">
        <v>285.32</v>
      </c>
      <c r="AZ1500" s="72">
        <v>716.43</v>
      </c>
      <c r="BA1500" s="95">
        <v>76507758</v>
      </c>
      <c r="BB1500" s="95">
        <v>48018576</v>
      </c>
      <c r="BC1500" s="95">
        <v>14789</v>
      </c>
      <c r="BD1500" s="95">
        <v>14025</v>
      </c>
      <c r="BE1500" s="72">
        <v>450.37</v>
      </c>
      <c r="BF1500" s="72">
        <v>306.82</v>
      </c>
      <c r="BG1500" s="72">
        <v>757.19</v>
      </c>
      <c r="BH1500" s="95">
        <v>79520266</v>
      </c>
      <c r="BI1500" s="95">
        <v>51181194</v>
      </c>
      <c r="BJ1500" s="95">
        <v>14714</v>
      </c>
      <c r="BK1500" s="95">
        <v>13901</v>
      </c>
      <c r="BL1500" s="72">
        <v>398.01</v>
      </c>
      <c r="BM1500" s="72">
        <v>337.01</v>
      </c>
      <c r="BN1500" s="72">
        <v>735.02</v>
      </c>
      <c r="BO1500" s="95">
        <v>70580838</v>
      </c>
      <c r="BP1500" s="95">
        <v>56205026</v>
      </c>
      <c r="BQ1500" s="95">
        <v>14778</v>
      </c>
      <c r="BR1500" s="95">
        <v>13898</v>
      </c>
      <c r="BS1500" s="72">
        <v>415.82</v>
      </c>
      <c r="BT1500" s="72">
        <v>360</v>
      </c>
      <c r="BU1500" s="72">
        <v>775.82</v>
      </c>
      <c r="BV1500" s="95">
        <v>74707856.790000007</v>
      </c>
      <c r="BW1500" s="95">
        <v>60653641.82</v>
      </c>
      <c r="BX1500" s="95">
        <v>14972</v>
      </c>
      <c r="BY1500" s="95">
        <v>14040</v>
      </c>
      <c r="BZ1500" s="95">
        <v>14604</v>
      </c>
      <c r="CA1500" s="95">
        <v>14420</v>
      </c>
      <c r="CB1500" s="95">
        <v>14322</v>
      </c>
      <c r="CC1500" s="95">
        <v>14360</v>
      </c>
      <c r="CD1500" s="95">
        <v>14516</v>
      </c>
      <c r="CE1500" s="72">
        <v>650.75523149000003</v>
      </c>
      <c r="CF1500" s="72">
        <v>676.59346364999999</v>
      </c>
      <c r="CG1500" s="72">
        <v>712.40329333</v>
      </c>
      <c r="CH1500" s="72">
        <v>716.50152150999998</v>
      </c>
      <c r="CI1500" s="72">
        <v>731.52548966999996</v>
      </c>
      <c r="CJ1500" s="96">
        <v>1.0516703776</v>
      </c>
      <c r="CK1500" s="96">
        <v>1.0588780981000001</v>
      </c>
      <c r="CL1500" s="96">
        <v>1.0628670684999999</v>
      </c>
      <c r="CM1500" s="96">
        <v>1.0258456932</v>
      </c>
      <c r="CN1500" s="96">
        <v>1.0605508775000001</v>
      </c>
      <c r="CO1500" s="96">
        <v>1.0489017676000001</v>
      </c>
      <c r="CP1500" s="96">
        <v>1.0029179618999999</v>
      </c>
      <c r="CQ1500" s="96">
        <v>0.99584056389999998</v>
      </c>
      <c r="CR1500" s="96">
        <v>1.0071068151</v>
      </c>
      <c r="CS1500" s="95">
        <v>13541</v>
      </c>
      <c r="CT1500" s="95">
        <v>13372</v>
      </c>
      <c r="CU1500" s="95">
        <v>13198</v>
      </c>
      <c r="CV1500" s="95">
        <v>13112</v>
      </c>
      <c r="CW1500" s="95">
        <v>13168</v>
      </c>
      <c r="CX1500" s="96">
        <v>1.0412957679999999</v>
      </c>
      <c r="CY1500" s="96">
        <v>1.0341262069999999</v>
      </c>
      <c r="CZ1500" s="96">
        <v>1.0288022210000001</v>
      </c>
      <c r="DA1500" s="96">
        <v>1.059829197</v>
      </c>
      <c r="DB1500" s="96">
        <v>1.080992062</v>
      </c>
      <c r="DC1500">
        <v>2013</v>
      </c>
      <c r="DD1500" s="6">
        <v>14017.8</v>
      </c>
      <c r="DE1500" s="96">
        <v>1.3048768E-3</v>
      </c>
      <c r="DF1500" s="72">
        <v>772.44</v>
      </c>
      <c r="DG1500" s="96">
        <v>1</v>
      </c>
      <c r="DH1500" s="72">
        <v>772.44</v>
      </c>
      <c r="DI1500" s="72">
        <v>769.83463699000004</v>
      </c>
      <c r="DJ1500" s="96">
        <v>1</v>
      </c>
      <c r="DK1500" s="72">
        <v>772.44</v>
      </c>
      <c r="DL1500" s="96">
        <v>1</v>
      </c>
      <c r="DM1500" s="72">
        <v>772.44</v>
      </c>
      <c r="DN1500" s="96">
        <v>1</v>
      </c>
      <c r="DO1500" s="96">
        <v>3.7469999999999999E-3</v>
      </c>
      <c r="DP1500" s="72">
        <v>2.89</v>
      </c>
      <c r="DQ1500" s="72">
        <v>769.55</v>
      </c>
      <c r="DR1500" t="s">
        <v>589</v>
      </c>
      <c r="DT1500" t="s">
        <v>999</v>
      </c>
    </row>
    <row r="1501" spans="1:124" x14ac:dyDescent="0.3">
      <c r="A1501" t="s">
        <v>7</v>
      </c>
      <c r="B1501">
        <v>26110</v>
      </c>
      <c r="C1501" s="95">
        <v>6139</v>
      </c>
      <c r="D1501" s="95">
        <v>27328811</v>
      </c>
      <c r="E1501" s="95">
        <v>5881</v>
      </c>
      <c r="F1501" s="95">
        <v>19687643</v>
      </c>
      <c r="G1501" s="95">
        <v>2205</v>
      </c>
      <c r="H1501" s="95">
        <v>7368997</v>
      </c>
      <c r="I1501" s="95">
        <v>1975</v>
      </c>
      <c r="J1501" s="95">
        <v>7064263</v>
      </c>
      <c r="K1501" s="95">
        <v>5992</v>
      </c>
      <c r="L1501" s="95">
        <v>26274613</v>
      </c>
      <c r="M1501" s="95">
        <v>5724</v>
      </c>
      <c r="N1501" s="95">
        <v>20297081</v>
      </c>
      <c r="O1501" s="95">
        <v>2246</v>
      </c>
      <c r="P1501" s="95">
        <v>7866915</v>
      </c>
      <c r="Q1501" s="95">
        <v>2008</v>
      </c>
      <c r="R1501" s="95">
        <v>7716388</v>
      </c>
      <c r="S1501" s="95">
        <v>5908</v>
      </c>
      <c r="T1501" s="95">
        <v>27456894</v>
      </c>
      <c r="U1501" s="95">
        <v>5641</v>
      </c>
      <c r="V1501" s="95">
        <v>20324620</v>
      </c>
      <c r="W1501" s="95">
        <v>2266</v>
      </c>
      <c r="X1501" s="95">
        <v>6817394</v>
      </c>
      <c r="Y1501" s="95">
        <v>2023</v>
      </c>
      <c r="Z1501" s="95">
        <v>7929065</v>
      </c>
      <c r="AA1501" s="95">
        <v>5921</v>
      </c>
      <c r="AB1501" s="95">
        <v>28547149</v>
      </c>
      <c r="AC1501" s="95">
        <v>5630</v>
      </c>
      <c r="AD1501" s="95">
        <v>21420554</v>
      </c>
      <c r="AE1501" s="95">
        <v>2331</v>
      </c>
      <c r="AF1501" s="95">
        <v>8847483</v>
      </c>
      <c r="AG1501" s="95">
        <v>2088</v>
      </c>
      <c r="AH1501" s="95">
        <v>9038136</v>
      </c>
      <c r="AI1501" s="95">
        <v>6064</v>
      </c>
      <c r="AJ1501" s="95">
        <v>27348089.030000001</v>
      </c>
      <c r="AK1501" s="95">
        <v>5764</v>
      </c>
      <c r="AL1501" s="95">
        <v>22967188.449999999</v>
      </c>
      <c r="AM1501" s="95">
        <v>2471</v>
      </c>
      <c r="AN1501" s="95">
        <v>9361335</v>
      </c>
      <c r="AO1501" s="95">
        <v>2223</v>
      </c>
      <c r="AP1501" s="95">
        <v>10242659.699999999</v>
      </c>
      <c r="AQ1501" s="72">
        <v>346.53</v>
      </c>
      <c r="AR1501" s="72">
        <v>283.77</v>
      </c>
      <c r="AS1501" s="72">
        <v>630.29999999999995</v>
      </c>
      <c r="AT1501" s="95">
        <v>34697808</v>
      </c>
      <c r="AU1501" s="95">
        <v>26751906</v>
      </c>
      <c r="AV1501" s="95">
        <v>8344</v>
      </c>
      <c r="AW1501" s="95">
        <v>7856</v>
      </c>
      <c r="AX1501" s="72">
        <v>345.37</v>
      </c>
      <c r="AY1501" s="72">
        <v>301.92</v>
      </c>
      <c r="AZ1501" s="72">
        <v>647.29</v>
      </c>
      <c r="BA1501" s="95">
        <v>34141528</v>
      </c>
      <c r="BB1501" s="95">
        <v>28013469</v>
      </c>
      <c r="BC1501" s="95">
        <v>8238</v>
      </c>
      <c r="BD1501" s="95">
        <v>7732</v>
      </c>
      <c r="BE1501" s="72">
        <v>349.42</v>
      </c>
      <c r="BF1501" s="72">
        <v>307.20999999999998</v>
      </c>
      <c r="BG1501" s="72">
        <v>656.63</v>
      </c>
      <c r="BH1501" s="95">
        <v>34274288</v>
      </c>
      <c r="BI1501" s="95">
        <v>28253685</v>
      </c>
      <c r="BJ1501" s="95">
        <v>8174</v>
      </c>
      <c r="BK1501" s="95">
        <v>7664</v>
      </c>
      <c r="BL1501" s="72">
        <v>377.63</v>
      </c>
      <c r="BM1501" s="72">
        <v>328.87</v>
      </c>
      <c r="BN1501" s="72">
        <v>706.5</v>
      </c>
      <c r="BO1501" s="95">
        <v>37394632</v>
      </c>
      <c r="BP1501" s="95">
        <v>30458690</v>
      </c>
      <c r="BQ1501" s="95">
        <v>8252</v>
      </c>
      <c r="BR1501" s="95">
        <v>7718</v>
      </c>
      <c r="BS1501" s="72">
        <v>358.42</v>
      </c>
      <c r="BT1501" s="72">
        <v>346.5</v>
      </c>
      <c r="BU1501" s="72">
        <v>704.92</v>
      </c>
      <c r="BV1501" s="95">
        <v>36709424.030000001</v>
      </c>
      <c r="BW1501" s="95">
        <v>33209848.149999999</v>
      </c>
      <c r="BX1501" s="95">
        <v>8535</v>
      </c>
      <c r="BY1501" s="95">
        <v>7987</v>
      </c>
      <c r="BZ1501" s="95">
        <v>8111</v>
      </c>
      <c r="CA1501" s="95">
        <v>7994</v>
      </c>
      <c r="CB1501" s="95">
        <v>7928</v>
      </c>
      <c r="CC1501" s="95">
        <v>7999</v>
      </c>
      <c r="CD1501" s="95">
        <v>8267</v>
      </c>
      <c r="CE1501" s="72">
        <v>650.75523149000003</v>
      </c>
      <c r="CF1501" s="72">
        <v>676.59346364999999</v>
      </c>
      <c r="CG1501" s="72">
        <v>712.40329333</v>
      </c>
      <c r="CH1501" s="72">
        <v>716.50152150999998</v>
      </c>
      <c r="CI1501" s="72">
        <v>731.52548966999996</v>
      </c>
      <c r="CJ1501" s="96">
        <v>0.96856693500000002</v>
      </c>
      <c r="CK1501" s="96">
        <v>0.95668970330000003</v>
      </c>
      <c r="CL1501" s="96">
        <v>0.92171106749999998</v>
      </c>
      <c r="CM1501" s="96">
        <v>0.98604117199999997</v>
      </c>
      <c r="CN1501" s="96">
        <v>0.9636301263</v>
      </c>
      <c r="CO1501" s="96">
        <v>0.98613730310000003</v>
      </c>
      <c r="CP1501" s="96">
        <v>0.97281362120000003</v>
      </c>
      <c r="CQ1501" s="96">
        <v>0.99584056389999998</v>
      </c>
      <c r="CR1501" s="96">
        <v>0.97687673860000002</v>
      </c>
      <c r="CS1501" s="95">
        <v>7978</v>
      </c>
      <c r="CT1501" s="95">
        <v>7908</v>
      </c>
      <c r="CU1501" s="95">
        <v>7841</v>
      </c>
      <c r="CV1501" s="95">
        <v>7848</v>
      </c>
      <c r="CW1501" s="95">
        <v>8032</v>
      </c>
      <c r="CX1501" s="96">
        <v>0.98459361000000001</v>
      </c>
      <c r="CY1501" s="96">
        <v>1.000493758</v>
      </c>
      <c r="CZ1501" s="96">
        <v>0.990626707</v>
      </c>
      <c r="DA1501" s="96">
        <v>0.98164312899999995</v>
      </c>
      <c r="DB1501" s="96">
        <v>0.97354437500000002</v>
      </c>
      <c r="DC1501">
        <v>2013</v>
      </c>
      <c r="DD1501" s="6">
        <v>7791.4</v>
      </c>
      <c r="DE1501" s="96">
        <v>3.8871785E-3</v>
      </c>
      <c r="DF1501" s="72">
        <v>747.32</v>
      </c>
      <c r="DG1501" s="96">
        <v>1</v>
      </c>
      <c r="DH1501" s="72">
        <v>747.32</v>
      </c>
      <c r="DI1501" s="72">
        <v>700.61737926000001</v>
      </c>
      <c r="DJ1501" s="96">
        <v>1</v>
      </c>
      <c r="DK1501" s="72">
        <v>747.32</v>
      </c>
      <c r="DL1501" s="96">
        <v>1</v>
      </c>
      <c r="DM1501" s="72">
        <v>747.32</v>
      </c>
      <c r="DN1501" s="96">
        <v>1</v>
      </c>
      <c r="DO1501" s="96">
        <v>8.8660000000000006E-3</v>
      </c>
      <c r="DP1501" s="72">
        <v>6.63</v>
      </c>
      <c r="DQ1501" s="72">
        <v>740.69</v>
      </c>
      <c r="DR1501" t="s">
        <v>7</v>
      </c>
      <c r="DT1501" t="s">
        <v>999</v>
      </c>
    </row>
    <row r="1502" spans="1:124" x14ac:dyDescent="0.3">
      <c r="A1502" t="s">
        <v>706</v>
      </c>
      <c r="B1502">
        <v>26120</v>
      </c>
      <c r="C1502" s="95">
        <v>1497</v>
      </c>
      <c r="D1502" s="95">
        <v>6771773</v>
      </c>
      <c r="E1502" s="95">
        <v>1443</v>
      </c>
      <c r="F1502" s="95">
        <v>4650212</v>
      </c>
      <c r="G1502" s="95">
        <v>257</v>
      </c>
      <c r="H1502" s="95">
        <v>740270</v>
      </c>
      <c r="I1502" s="95">
        <v>233</v>
      </c>
      <c r="J1502" s="95">
        <v>661199</v>
      </c>
      <c r="K1502" s="95">
        <v>1471</v>
      </c>
      <c r="L1502" s="95">
        <v>6241149</v>
      </c>
      <c r="M1502" s="95">
        <v>1414</v>
      </c>
      <c r="N1502" s="95">
        <v>4371381</v>
      </c>
      <c r="O1502" s="95">
        <v>272</v>
      </c>
      <c r="P1502" s="95">
        <v>1267304</v>
      </c>
      <c r="Q1502" s="95">
        <v>243</v>
      </c>
      <c r="R1502" s="95">
        <v>941854</v>
      </c>
      <c r="S1502" s="95">
        <v>1447</v>
      </c>
      <c r="T1502" s="95">
        <v>6162320</v>
      </c>
      <c r="U1502" s="95">
        <v>1380</v>
      </c>
      <c r="V1502" s="95">
        <v>4654763</v>
      </c>
      <c r="W1502" s="95">
        <v>275</v>
      </c>
      <c r="X1502" s="95">
        <v>986472</v>
      </c>
      <c r="Y1502" s="95">
        <v>248</v>
      </c>
      <c r="Z1502" s="95">
        <v>975850</v>
      </c>
      <c r="AA1502" s="95">
        <v>1441</v>
      </c>
      <c r="AB1502" s="95">
        <v>5261556</v>
      </c>
      <c r="AC1502" s="95">
        <v>1370</v>
      </c>
      <c r="AD1502" s="95">
        <v>4958293</v>
      </c>
      <c r="AE1502" s="95">
        <v>271</v>
      </c>
      <c r="AF1502" s="95">
        <v>1049413</v>
      </c>
      <c r="AG1502" s="95">
        <v>244</v>
      </c>
      <c r="AH1502" s="95">
        <v>946708</v>
      </c>
      <c r="AI1502" s="95">
        <v>1447</v>
      </c>
      <c r="AJ1502" s="95">
        <v>6461356</v>
      </c>
      <c r="AK1502" s="95">
        <v>1371</v>
      </c>
      <c r="AL1502" s="95">
        <v>5776538.8099999996</v>
      </c>
      <c r="AM1502" s="95">
        <v>265</v>
      </c>
      <c r="AN1502" s="95">
        <v>1435088</v>
      </c>
      <c r="AO1502" s="95">
        <v>239</v>
      </c>
      <c r="AP1502" s="95">
        <v>1008255</v>
      </c>
      <c r="AQ1502" s="72">
        <v>356.9</v>
      </c>
      <c r="AR1502" s="72">
        <v>264.08999999999997</v>
      </c>
      <c r="AS1502" s="72">
        <v>620.99</v>
      </c>
      <c r="AT1502" s="95">
        <v>7512043</v>
      </c>
      <c r="AU1502" s="95">
        <v>5311411</v>
      </c>
      <c r="AV1502" s="95">
        <v>1754</v>
      </c>
      <c r="AW1502" s="95">
        <v>1676</v>
      </c>
      <c r="AX1502" s="72">
        <v>358.98</v>
      </c>
      <c r="AY1502" s="72">
        <v>267.20999999999998</v>
      </c>
      <c r="AZ1502" s="72">
        <v>626.19000000000005</v>
      </c>
      <c r="BA1502" s="95">
        <v>7508453</v>
      </c>
      <c r="BB1502" s="95">
        <v>5313235</v>
      </c>
      <c r="BC1502" s="95">
        <v>1743</v>
      </c>
      <c r="BD1502" s="95">
        <v>1657</v>
      </c>
      <c r="BE1502" s="72">
        <v>345.95</v>
      </c>
      <c r="BF1502" s="72">
        <v>288.22000000000003</v>
      </c>
      <c r="BG1502" s="72">
        <v>634.16999999999996</v>
      </c>
      <c r="BH1502" s="95">
        <v>7148792</v>
      </c>
      <c r="BI1502" s="95">
        <v>5630613</v>
      </c>
      <c r="BJ1502" s="95">
        <v>1722</v>
      </c>
      <c r="BK1502" s="95">
        <v>1628</v>
      </c>
      <c r="BL1502" s="72">
        <v>307.19</v>
      </c>
      <c r="BM1502" s="72">
        <v>304.88</v>
      </c>
      <c r="BN1502" s="72">
        <v>612.07000000000005</v>
      </c>
      <c r="BO1502" s="95">
        <v>6310969</v>
      </c>
      <c r="BP1502" s="95">
        <v>5905001</v>
      </c>
      <c r="BQ1502" s="95">
        <v>1712</v>
      </c>
      <c r="BR1502" s="95">
        <v>1614</v>
      </c>
      <c r="BS1502" s="72">
        <v>384.37</v>
      </c>
      <c r="BT1502" s="72">
        <v>351.18</v>
      </c>
      <c r="BU1502" s="72">
        <v>735.55</v>
      </c>
      <c r="BV1502" s="95">
        <v>7896444</v>
      </c>
      <c r="BW1502" s="95">
        <v>6784793.8099999996</v>
      </c>
      <c r="BX1502" s="95">
        <v>1712</v>
      </c>
      <c r="BY1502" s="95">
        <v>1610</v>
      </c>
      <c r="BZ1502" s="95">
        <v>1717</v>
      </c>
      <c r="CA1502" s="95">
        <v>1701</v>
      </c>
      <c r="CB1502" s="95">
        <v>1677</v>
      </c>
      <c r="CC1502" s="95">
        <v>1665</v>
      </c>
      <c r="CD1502" s="95">
        <v>1662</v>
      </c>
      <c r="CE1502" s="72">
        <v>650.75523149000003</v>
      </c>
      <c r="CF1502" s="72">
        <v>676.59346364999999</v>
      </c>
      <c r="CG1502" s="72">
        <v>712.40329333</v>
      </c>
      <c r="CH1502" s="72">
        <v>716.50152150999998</v>
      </c>
      <c r="CI1502" s="72">
        <v>731.52548966999996</v>
      </c>
      <c r="CJ1502" s="96">
        <v>0.95426048070000002</v>
      </c>
      <c r="CK1502" s="96">
        <v>0.92550406360000004</v>
      </c>
      <c r="CL1502" s="96">
        <v>0.89018398139999999</v>
      </c>
      <c r="CM1502" s="96">
        <v>0.85424801149999996</v>
      </c>
      <c r="CN1502" s="96">
        <v>1.0055015312</v>
      </c>
      <c r="CO1502" s="96">
        <v>0.96305632569999999</v>
      </c>
      <c r="CP1502" s="96">
        <v>0.96145945880000006</v>
      </c>
      <c r="CQ1502" s="96">
        <v>0.99584056389999998</v>
      </c>
      <c r="CR1502" s="96">
        <v>0.96547515370000003</v>
      </c>
      <c r="CS1502" s="95">
        <v>1518</v>
      </c>
      <c r="CT1502" s="95">
        <v>1492</v>
      </c>
      <c r="CU1502" s="95">
        <v>1469</v>
      </c>
      <c r="CV1502" s="95">
        <v>1450</v>
      </c>
      <c r="CW1502" s="95">
        <v>1447</v>
      </c>
      <c r="CX1502" s="96">
        <v>0.99212508899999996</v>
      </c>
      <c r="CY1502" s="96">
        <v>0.98693152200000001</v>
      </c>
      <c r="CZ1502" s="96">
        <v>0.959492393</v>
      </c>
      <c r="DA1502" s="96">
        <v>0.93583989099999998</v>
      </c>
      <c r="DB1502" s="96">
        <v>0.93883453699999997</v>
      </c>
      <c r="DC1502">
        <v>2013</v>
      </c>
      <c r="DD1502" s="6">
        <v>1637</v>
      </c>
      <c r="DE1502" s="96">
        <v>1.9265402999999999E-3</v>
      </c>
      <c r="DF1502" s="72">
        <v>740.05</v>
      </c>
      <c r="DG1502" s="96">
        <v>1</v>
      </c>
      <c r="DH1502" s="72">
        <v>740.05</v>
      </c>
      <c r="DI1502" s="72">
        <v>741.20154886</v>
      </c>
      <c r="DJ1502" s="96">
        <v>1</v>
      </c>
      <c r="DK1502" s="72">
        <v>740.05</v>
      </c>
      <c r="DL1502" s="96">
        <v>1</v>
      </c>
      <c r="DM1502" s="72">
        <v>740.05</v>
      </c>
      <c r="DN1502" s="96">
        <v>1</v>
      </c>
      <c r="DO1502" s="96">
        <v>5.9360000000000003E-3</v>
      </c>
      <c r="DP1502" s="72">
        <v>4.3899999999999997</v>
      </c>
      <c r="DQ1502" s="72">
        <v>735.66</v>
      </c>
      <c r="DR1502" t="s">
        <v>706</v>
      </c>
      <c r="DT1502" t="s">
        <v>999</v>
      </c>
    </row>
    <row r="1503" spans="1:124" x14ac:dyDescent="0.3">
      <c r="A1503" t="s">
        <v>1004</v>
      </c>
      <c r="B1503">
        <v>26130</v>
      </c>
      <c r="C1503" s="95">
        <v>4529</v>
      </c>
      <c r="D1503" s="95">
        <v>16235916</v>
      </c>
      <c r="E1503" s="95">
        <v>4304</v>
      </c>
      <c r="F1503" s="95">
        <v>11506885</v>
      </c>
      <c r="G1503" s="95">
        <v>1354</v>
      </c>
      <c r="H1503" s="95">
        <v>4091962</v>
      </c>
      <c r="I1503" s="95">
        <v>1146</v>
      </c>
      <c r="J1503" s="95">
        <v>3567411</v>
      </c>
      <c r="K1503" s="95">
        <v>4588</v>
      </c>
      <c r="L1503" s="95">
        <v>18614850</v>
      </c>
      <c r="M1503" s="95">
        <v>4352</v>
      </c>
      <c r="N1503" s="95">
        <v>12751303</v>
      </c>
      <c r="O1503" s="95">
        <v>1359</v>
      </c>
      <c r="P1503" s="95">
        <v>4170067</v>
      </c>
      <c r="Q1503" s="95">
        <v>1143</v>
      </c>
      <c r="R1503" s="95">
        <v>4084145</v>
      </c>
      <c r="S1503" s="95">
        <v>4582</v>
      </c>
      <c r="T1503" s="95">
        <v>18262087</v>
      </c>
      <c r="U1503" s="95">
        <v>4312</v>
      </c>
      <c r="V1503" s="95">
        <v>14005200</v>
      </c>
      <c r="W1503" s="95">
        <v>1359</v>
      </c>
      <c r="X1503" s="95">
        <v>4733437</v>
      </c>
      <c r="Y1503" s="95">
        <v>1130</v>
      </c>
      <c r="Z1503" s="95">
        <v>4353592</v>
      </c>
      <c r="AA1503" s="95">
        <v>4639</v>
      </c>
      <c r="AB1503" s="95">
        <v>17035558</v>
      </c>
      <c r="AC1503" s="95">
        <v>4345</v>
      </c>
      <c r="AD1503" s="95">
        <v>14686644</v>
      </c>
      <c r="AE1503" s="95">
        <v>1377</v>
      </c>
      <c r="AF1503" s="95">
        <v>4491050</v>
      </c>
      <c r="AG1503" s="95">
        <v>1150</v>
      </c>
      <c r="AH1503" s="95">
        <v>4899915</v>
      </c>
      <c r="AI1503" s="95">
        <v>4722</v>
      </c>
      <c r="AJ1503" s="95">
        <v>17479321.07</v>
      </c>
      <c r="AK1503" s="95">
        <v>4432</v>
      </c>
      <c r="AL1503" s="95">
        <v>16533666.48</v>
      </c>
      <c r="AM1503" s="95">
        <v>1387</v>
      </c>
      <c r="AN1503" s="95">
        <v>5804844</v>
      </c>
      <c r="AO1503" s="95">
        <v>1178</v>
      </c>
      <c r="AP1503" s="95">
        <v>5198271</v>
      </c>
      <c r="AQ1503" s="72">
        <v>287.95</v>
      </c>
      <c r="AR1503" s="72">
        <v>230.49</v>
      </c>
      <c r="AS1503" s="72">
        <v>518.44000000000005</v>
      </c>
      <c r="AT1503" s="95">
        <v>20327878</v>
      </c>
      <c r="AU1503" s="95">
        <v>15074296</v>
      </c>
      <c r="AV1503" s="95">
        <v>5883</v>
      </c>
      <c r="AW1503" s="95">
        <v>5450</v>
      </c>
      <c r="AX1503" s="72">
        <v>319.27999999999997</v>
      </c>
      <c r="AY1503" s="72">
        <v>255.31</v>
      </c>
      <c r="AZ1503" s="72">
        <v>574.59</v>
      </c>
      <c r="BA1503" s="95">
        <v>22784917</v>
      </c>
      <c r="BB1503" s="95">
        <v>16835448</v>
      </c>
      <c r="BC1503" s="95">
        <v>5947</v>
      </c>
      <c r="BD1503" s="95">
        <v>5495</v>
      </c>
      <c r="BE1503" s="72">
        <v>322.55</v>
      </c>
      <c r="BF1503" s="72">
        <v>281.13</v>
      </c>
      <c r="BG1503" s="72">
        <v>603.67999999999995</v>
      </c>
      <c r="BH1503" s="95">
        <v>22995524</v>
      </c>
      <c r="BI1503" s="95">
        <v>18358792</v>
      </c>
      <c r="BJ1503" s="95">
        <v>5941</v>
      </c>
      <c r="BK1503" s="95">
        <v>5442</v>
      </c>
      <c r="BL1503" s="72">
        <v>298.19</v>
      </c>
      <c r="BM1503" s="72">
        <v>297.04000000000002</v>
      </c>
      <c r="BN1503" s="72">
        <v>595.23</v>
      </c>
      <c r="BO1503" s="95">
        <v>21526608</v>
      </c>
      <c r="BP1503" s="95">
        <v>19586559</v>
      </c>
      <c r="BQ1503" s="95">
        <v>6016</v>
      </c>
      <c r="BR1503" s="95">
        <v>5495</v>
      </c>
      <c r="BS1503" s="72">
        <v>317.62</v>
      </c>
      <c r="BT1503" s="72">
        <v>322.82</v>
      </c>
      <c r="BU1503" s="72">
        <v>640.44000000000005</v>
      </c>
      <c r="BV1503" s="95">
        <v>23284165.07</v>
      </c>
      <c r="BW1503" s="95">
        <v>21731937.48</v>
      </c>
      <c r="BX1503" s="95">
        <v>6109</v>
      </c>
      <c r="BY1503" s="95">
        <v>5610</v>
      </c>
      <c r="BZ1503" s="95">
        <v>5677</v>
      </c>
      <c r="CA1503" s="95">
        <v>5729</v>
      </c>
      <c r="CB1503" s="95">
        <v>5700</v>
      </c>
      <c r="CC1503" s="95">
        <v>5769</v>
      </c>
      <c r="CD1503" s="95">
        <v>5865</v>
      </c>
      <c r="CE1503" s="72">
        <v>650.75523149000003</v>
      </c>
      <c r="CF1503" s="72">
        <v>676.59346364999999</v>
      </c>
      <c r="CG1503" s="72">
        <v>712.40329333</v>
      </c>
      <c r="CH1503" s="72">
        <v>716.50152150999998</v>
      </c>
      <c r="CI1503" s="72">
        <v>731.52548966999996</v>
      </c>
      <c r="CJ1503" s="96">
        <v>0.79667434839999995</v>
      </c>
      <c r="CK1503" s="96">
        <v>0.84923965550000002</v>
      </c>
      <c r="CL1503" s="96">
        <v>0.8473851899</v>
      </c>
      <c r="CM1503" s="96">
        <v>0.83074492119999999</v>
      </c>
      <c r="CN1503" s="96">
        <v>0.87548555589999999</v>
      </c>
      <c r="CO1503" s="96">
        <v>0.93390534420000004</v>
      </c>
      <c r="CP1503" s="96">
        <v>0.89934803279999997</v>
      </c>
      <c r="CQ1503" s="96">
        <v>0.99584056389999998</v>
      </c>
      <c r="CR1503" s="96">
        <v>0.90310430909999995</v>
      </c>
      <c r="CS1503" s="95">
        <v>5605</v>
      </c>
      <c r="CT1503" s="95">
        <v>5660</v>
      </c>
      <c r="CU1503" s="95">
        <v>5646</v>
      </c>
      <c r="CV1503" s="95">
        <v>5715</v>
      </c>
      <c r="CW1503" s="95">
        <v>5906</v>
      </c>
      <c r="CX1503" s="96">
        <v>0.92431664499999999</v>
      </c>
      <c r="CY1503" s="96">
        <v>0.92104378600000003</v>
      </c>
      <c r="CZ1503" s="96">
        <v>0.93268320000000005</v>
      </c>
      <c r="DA1503" s="96">
        <v>0.95384605200000006</v>
      </c>
      <c r="DB1503" s="96">
        <v>0.93720371199999997</v>
      </c>
      <c r="DC1503">
        <v>2013</v>
      </c>
      <c r="DD1503" s="6">
        <v>5498.4</v>
      </c>
      <c r="DE1503" s="96">
        <v>1.082724E-2</v>
      </c>
      <c r="DF1503" s="72">
        <v>686.07</v>
      </c>
      <c r="DG1503" s="96">
        <v>1</v>
      </c>
      <c r="DH1503" s="72">
        <v>686.07</v>
      </c>
      <c r="DI1503" s="72">
        <v>688.90237629000001</v>
      </c>
      <c r="DJ1503" s="96">
        <v>1</v>
      </c>
      <c r="DK1503" s="72">
        <v>686.07</v>
      </c>
      <c r="DL1503" s="96">
        <v>1</v>
      </c>
      <c r="DM1503" s="72">
        <v>686.07</v>
      </c>
      <c r="DN1503" s="96">
        <v>0.93308969320000001</v>
      </c>
      <c r="DO1503" s="96">
        <v>2.5721000000000001E-2</v>
      </c>
      <c r="DP1503" s="72">
        <v>16.47</v>
      </c>
      <c r="DQ1503" s="72">
        <v>669.6</v>
      </c>
      <c r="DR1503" t="s">
        <v>1004</v>
      </c>
      <c r="DT1503" t="s">
        <v>999</v>
      </c>
    </row>
    <row r="1504" spans="1:124" x14ac:dyDescent="0.3">
      <c r="A1504" t="s">
        <v>354</v>
      </c>
      <c r="B1504">
        <v>26140</v>
      </c>
      <c r="C1504" s="95">
        <v>6180</v>
      </c>
      <c r="D1504" s="95">
        <v>22709928</v>
      </c>
      <c r="E1504" s="95">
        <v>5972</v>
      </c>
      <c r="F1504" s="95">
        <v>19207344</v>
      </c>
      <c r="G1504" s="95">
        <v>1020</v>
      </c>
      <c r="H1504" s="95">
        <v>3397269</v>
      </c>
      <c r="I1504" s="95">
        <v>917</v>
      </c>
      <c r="J1504" s="95">
        <v>3389868</v>
      </c>
      <c r="K1504" s="95">
        <v>6326</v>
      </c>
      <c r="L1504" s="95">
        <v>26038813</v>
      </c>
      <c r="M1504" s="95">
        <v>6108</v>
      </c>
      <c r="N1504" s="95">
        <v>20497004</v>
      </c>
      <c r="O1504" s="95">
        <v>1039</v>
      </c>
      <c r="P1504" s="95">
        <v>3662430</v>
      </c>
      <c r="Q1504" s="95">
        <v>919</v>
      </c>
      <c r="R1504" s="95">
        <v>3686368</v>
      </c>
      <c r="S1504" s="95">
        <v>6364</v>
      </c>
      <c r="T1504" s="95">
        <v>24321180</v>
      </c>
      <c r="U1504" s="95">
        <v>6123</v>
      </c>
      <c r="V1504" s="95">
        <v>20912963</v>
      </c>
      <c r="W1504" s="95">
        <v>1056</v>
      </c>
      <c r="X1504" s="95">
        <v>3982619</v>
      </c>
      <c r="Y1504" s="95">
        <v>925</v>
      </c>
      <c r="Z1504" s="95">
        <v>4083851</v>
      </c>
      <c r="AA1504" s="95">
        <v>6484</v>
      </c>
      <c r="AB1504" s="95">
        <v>25583410</v>
      </c>
      <c r="AC1504" s="95">
        <v>6221</v>
      </c>
      <c r="AD1504" s="95">
        <v>22830957</v>
      </c>
      <c r="AE1504" s="95">
        <v>1053</v>
      </c>
      <c r="AF1504" s="95">
        <v>3508513</v>
      </c>
      <c r="AG1504" s="95">
        <v>929</v>
      </c>
      <c r="AH1504" s="95">
        <v>4151892</v>
      </c>
      <c r="AI1504" s="95">
        <v>6617</v>
      </c>
      <c r="AJ1504" s="95">
        <v>23851962.16</v>
      </c>
      <c r="AK1504" s="95">
        <v>6344</v>
      </c>
      <c r="AL1504" s="95">
        <v>24900054.120000001</v>
      </c>
      <c r="AM1504" s="95">
        <v>1086</v>
      </c>
      <c r="AN1504" s="95">
        <v>4421372</v>
      </c>
      <c r="AO1504" s="95">
        <v>970</v>
      </c>
      <c r="AP1504" s="95">
        <v>4555054.47</v>
      </c>
      <c r="AQ1504" s="72">
        <v>302.17</v>
      </c>
      <c r="AR1504" s="72">
        <v>273.35000000000002</v>
      </c>
      <c r="AS1504" s="72">
        <v>575.52</v>
      </c>
      <c r="AT1504" s="95">
        <v>26107197</v>
      </c>
      <c r="AU1504" s="95">
        <v>22597212</v>
      </c>
      <c r="AV1504" s="95">
        <v>7200</v>
      </c>
      <c r="AW1504" s="95">
        <v>6889</v>
      </c>
      <c r="AX1504" s="72">
        <v>336.06</v>
      </c>
      <c r="AY1504" s="72">
        <v>286.79000000000002</v>
      </c>
      <c r="AZ1504" s="72">
        <v>622.85</v>
      </c>
      <c r="BA1504" s="95">
        <v>29701243</v>
      </c>
      <c r="BB1504" s="95">
        <v>24183372</v>
      </c>
      <c r="BC1504" s="95">
        <v>7365</v>
      </c>
      <c r="BD1504" s="95">
        <v>7027</v>
      </c>
      <c r="BE1504" s="72">
        <v>317.88</v>
      </c>
      <c r="BF1504" s="72">
        <v>295.55</v>
      </c>
      <c r="BG1504" s="72">
        <v>613.42999999999995</v>
      </c>
      <c r="BH1504" s="95">
        <v>28303799</v>
      </c>
      <c r="BI1504" s="95">
        <v>24996814</v>
      </c>
      <c r="BJ1504" s="95">
        <v>7420</v>
      </c>
      <c r="BK1504" s="95">
        <v>7048</v>
      </c>
      <c r="BL1504" s="72">
        <v>321.66000000000003</v>
      </c>
      <c r="BM1504" s="72">
        <v>314.49</v>
      </c>
      <c r="BN1504" s="72">
        <v>636.15</v>
      </c>
      <c r="BO1504" s="95">
        <v>29091923</v>
      </c>
      <c r="BP1504" s="95">
        <v>26982849</v>
      </c>
      <c r="BQ1504" s="95">
        <v>7537</v>
      </c>
      <c r="BR1504" s="95">
        <v>7150</v>
      </c>
      <c r="BS1504" s="72">
        <v>305.87</v>
      </c>
      <c r="BT1504" s="72">
        <v>335.6</v>
      </c>
      <c r="BU1504" s="72">
        <v>641.47</v>
      </c>
      <c r="BV1504" s="95">
        <v>28273334.16</v>
      </c>
      <c r="BW1504" s="95">
        <v>29455108.59</v>
      </c>
      <c r="BX1504" s="95">
        <v>7703</v>
      </c>
      <c r="BY1504" s="95">
        <v>7314</v>
      </c>
      <c r="BZ1504" s="95">
        <v>7052</v>
      </c>
      <c r="CA1504" s="95">
        <v>7202</v>
      </c>
      <c r="CB1504" s="95">
        <v>7241</v>
      </c>
      <c r="CC1504" s="95">
        <v>7353</v>
      </c>
      <c r="CD1504" s="95">
        <v>7513</v>
      </c>
      <c r="CE1504" s="72">
        <v>650.75523149000003</v>
      </c>
      <c r="CF1504" s="72">
        <v>676.59346364999999</v>
      </c>
      <c r="CG1504" s="72">
        <v>712.40329333</v>
      </c>
      <c r="CH1504" s="72">
        <v>716.50152150999998</v>
      </c>
      <c r="CI1504" s="72">
        <v>731.52548966999996</v>
      </c>
      <c r="CJ1504" s="96">
        <v>0.88438781919999998</v>
      </c>
      <c r="CK1504" s="96">
        <v>0.92056756900000003</v>
      </c>
      <c r="CL1504" s="96">
        <v>0.86107125799999995</v>
      </c>
      <c r="CM1504" s="96">
        <v>0.88785575589999999</v>
      </c>
      <c r="CN1504" s="96">
        <v>0.8768935725</v>
      </c>
      <c r="CO1504" s="96">
        <v>0.91988591249999996</v>
      </c>
      <c r="CP1504" s="96">
        <v>0.96333162930000005</v>
      </c>
      <c r="CQ1504" s="96">
        <v>0.99584056389999998</v>
      </c>
      <c r="CR1504" s="96">
        <v>0.96735514369999998</v>
      </c>
      <c r="CS1504" s="95">
        <v>8051</v>
      </c>
      <c r="CT1504" s="95">
        <v>8105</v>
      </c>
      <c r="CU1504" s="95">
        <v>8125</v>
      </c>
      <c r="CV1504" s="95">
        <v>8242</v>
      </c>
      <c r="CW1504" s="95">
        <v>8485</v>
      </c>
      <c r="CX1504" s="96">
        <v>0.93399291399999995</v>
      </c>
      <c r="CY1504" s="96">
        <v>0.92620666500000004</v>
      </c>
      <c r="CZ1504" s="96">
        <v>0.92435981899999997</v>
      </c>
      <c r="DA1504" s="96">
        <v>0.91787317800000001</v>
      </c>
      <c r="DB1504" s="96">
        <v>0.89813379699999996</v>
      </c>
      <c r="DC1504">
        <v>2013</v>
      </c>
      <c r="DD1504" s="6">
        <v>7085.6</v>
      </c>
      <c r="DE1504" s="96">
        <v>3.9189209999999997E-3</v>
      </c>
      <c r="DF1504" s="72">
        <v>740.01</v>
      </c>
      <c r="DG1504" s="96">
        <v>1</v>
      </c>
      <c r="DH1504" s="72">
        <v>740.01</v>
      </c>
      <c r="DI1504" s="72">
        <v>700.61737926000001</v>
      </c>
      <c r="DJ1504" s="96">
        <v>1</v>
      </c>
      <c r="DK1504" s="72">
        <v>740.01</v>
      </c>
      <c r="DL1504" s="96">
        <v>1</v>
      </c>
      <c r="DM1504" s="72">
        <v>740.01</v>
      </c>
      <c r="DN1504" s="96">
        <v>1</v>
      </c>
      <c r="DO1504" s="96">
        <v>1.1039E-2</v>
      </c>
      <c r="DP1504" s="72">
        <v>8.17</v>
      </c>
      <c r="DQ1504" s="72">
        <v>731.84</v>
      </c>
      <c r="DR1504" t="s">
        <v>354</v>
      </c>
      <c r="DT1504" t="s">
        <v>999</v>
      </c>
    </row>
    <row r="1505" spans="1:124" x14ac:dyDescent="0.3">
      <c r="A1505" t="s">
        <v>1005</v>
      </c>
      <c r="B1505">
        <v>26150</v>
      </c>
      <c r="C1505" s="95">
        <v>9410</v>
      </c>
      <c r="D1505" s="95">
        <v>33233084</v>
      </c>
      <c r="E1505" s="95">
        <v>9199</v>
      </c>
      <c r="F1505" s="95">
        <v>28662987</v>
      </c>
      <c r="G1505" s="95">
        <v>1816</v>
      </c>
      <c r="H1505" s="95">
        <v>5649804</v>
      </c>
      <c r="I1505" s="95">
        <v>1633</v>
      </c>
      <c r="J1505" s="95">
        <v>5265186</v>
      </c>
      <c r="K1505" s="95">
        <v>9396</v>
      </c>
      <c r="L1505" s="95">
        <v>36478473</v>
      </c>
      <c r="M1505" s="95">
        <v>9130</v>
      </c>
      <c r="N1505" s="95">
        <v>29490567</v>
      </c>
      <c r="O1505" s="95">
        <v>1872</v>
      </c>
      <c r="P1505" s="95">
        <v>5704715</v>
      </c>
      <c r="Q1505" s="95">
        <v>1693</v>
      </c>
      <c r="R1505" s="95">
        <v>5922548</v>
      </c>
      <c r="S1505" s="95">
        <v>9513</v>
      </c>
      <c r="T1505" s="95">
        <v>34270387</v>
      </c>
      <c r="U1505" s="95">
        <v>9206</v>
      </c>
      <c r="V1505" s="95">
        <v>29705424</v>
      </c>
      <c r="W1505" s="95">
        <v>1940</v>
      </c>
      <c r="X1505" s="95">
        <v>6377020</v>
      </c>
      <c r="Y1505" s="95">
        <v>1756</v>
      </c>
      <c r="Z1505" s="95">
        <v>6800700</v>
      </c>
      <c r="AA1505" s="95">
        <v>9591</v>
      </c>
      <c r="AB1505" s="95">
        <v>34891533</v>
      </c>
      <c r="AC1505" s="95">
        <v>9247</v>
      </c>
      <c r="AD1505" s="95">
        <v>31208004</v>
      </c>
      <c r="AE1505" s="95">
        <v>2027</v>
      </c>
      <c r="AF1505" s="95">
        <v>7210786</v>
      </c>
      <c r="AG1505" s="95">
        <v>1847</v>
      </c>
      <c r="AH1505" s="95">
        <v>7657975</v>
      </c>
      <c r="AI1505" s="95">
        <v>9855</v>
      </c>
      <c r="AJ1505" s="95">
        <v>36031140</v>
      </c>
      <c r="AK1505" s="95">
        <v>9452</v>
      </c>
      <c r="AL1505" s="95">
        <v>34333861.780000001</v>
      </c>
      <c r="AM1505" s="95">
        <v>2178</v>
      </c>
      <c r="AN1505" s="95">
        <v>8107385</v>
      </c>
      <c r="AO1505" s="95">
        <v>1983</v>
      </c>
      <c r="AP1505" s="95">
        <v>9100272</v>
      </c>
      <c r="AQ1505" s="72">
        <v>288.64</v>
      </c>
      <c r="AR1505" s="72">
        <v>261.02</v>
      </c>
      <c r="AS1505" s="72">
        <v>549.66</v>
      </c>
      <c r="AT1505" s="95">
        <v>38882888</v>
      </c>
      <c r="AU1505" s="95">
        <v>33928173</v>
      </c>
      <c r="AV1505" s="95">
        <v>11226</v>
      </c>
      <c r="AW1505" s="95">
        <v>10832</v>
      </c>
      <c r="AX1505" s="72">
        <v>311.97000000000003</v>
      </c>
      <c r="AY1505" s="72">
        <v>272.67</v>
      </c>
      <c r="AZ1505" s="72">
        <v>584.64</v>
      </c>
      <c r="BA1505" s="95">
        <v>42183188</v>
      </c>
      <c r="BB1505" s="95">
        <v>35413115</v>
      </c>
      <c r="BC1505" s="95">
        <v>11268</v>
      </c>
      <c r="BD1505" s="95">
        <v>10823</v>
      </c>
      <c r="BE1505" s="72">
        <v>295.76</v>
      </c>
      <c r="BF1505" s="72">
        <v>277.52</v>
      </c>
      <c r="BG1505" s="72">
        <v>573.28</v>
      </c>
      <c r="BH1505" s="95">
        <v>40647407</v>
      </c>
      <c r="BI1505" s="95">
        <v>36506124</v>
      </c>
      <c r="BJ1505" s="95">
        <v>11453</v>
      </c>
      <c r="BK1505" s="95">
        <v>10962</v>
      </c>
      <c r="BL1505" s="72">
        <v>301.99</v>
      </c>
      <c r="BM1505" s="72">
        <v>291.94</v>
      </c>
      <c r="BN1505" s="72">
        <v>593.92999999999995</v>
      </c>
      <c r="BO1505" s="95">
        <v>42102319</v>
      </c>
      <c r="BP1505" s="95">
        <v>38865979</v>
      </c>
      <c r="BQ1505" s="95">
        <v>11618</v>
      </c>
      <c r="BR1505" s="95">
        <v>11094</v>
      </c>
      <c r="BS1505" s="72">
        <v>305.68</v>
      </c>
      <c r="BT1505" s="72">
        <v>316.52999999999997</v>
      </c>
      <c r="BU1505" s="72">
        <v>622.21</v>
      </c>
      <c r="BV1505" s="95">
        <v>44138525</v>
      </c>
      <c r="BW1505" s="95">
        <v>43434133.780000001</v>
      </c>
      <c r="BX1505" s="95">
        <v>12033</v>
      </c>
      <c r="BY1505" s="95">
        <v>11435</v>
      </c>
      <c r="BZ1505" s="95">
        <v>11038</v>
      </c>
      <c r="CA1505" s="95">
        <v>11053</v>
      </c>
      <c r="CB1505" s="95">
        <v>11216</v>
      </c>
      <c r="CC1505" s="95">
        <v>11369</v>
      </c>
      <c r="CD1505" s="95">
        <v>11740</v>
      </c>
      <c r="CE1505" s="72">
        <v>650.75523149000003</v>
      </c>
      <c r="CF1505" s="72">
        <v>676.59346364999999</v>
      </c>
      <c r="CG1505" s="72">
        <v>712.40329333</v>
      </c>
      <c r="CH1505" s="72">
        <v>716.50152150999998</v>
      </c>
      <c r="CI1505" s="72">
        <v>731.52548966999996</v>
      </c>
      <c r="CJ1505" s="96">
        <v>0.84464937569999998</v>
      </c>
      <c r="CK1505" s="96">
        <v>0.86409347920000001</v>
      </c>
      <c r="CL1505" s="96">
        <v>0.80471273139999999</v>
      </c>
      <c r="CM1505" s="96">
        <v>0.82893054960000001</v>
      </c>
      <c r="CN1505" s="96">
        <v>0.85056502990000005</v>
      </c>
      <c r="CO1505" s="96">
        <v>0.94636467079999997</v>
      </c>
      <c r="CP1505" s="96">
        <v>0.88611743340000004</v>
      </c>
      <c r="CQ1505" s="96">
        <v>0.99584056389999998</v>
      </c>
      <c r="CR1505" s="96">
        <v>0.88981844980000002</v>
      </c>
      <c r="CS1505" s="95">
        <v>10485</v>
      </c>
      <c r="CT1505" s="95">
        <v>10563</v>
      </c>
      <c r="CU1505" s="95">
        <v>10697</v>
      </c>
      <c r="CV1505" s="95">
        <v>10819</v>
      </c>
      <c r="CW1505" s="95">
        <v>11099</v>
      </c>
      <c r="CX1505" s="96">
        <v>0.95468745700000002</v>
      </c>
      <c r="CY1505" s="96">
        <v>0.95030672299999996</v>
      </c>
      <c r="CZ1505" s="96">
        <v>0.95964679500000005</v>
      </c>
      <c r="DA1505" s="96">
        <v>0.932010695</v>
      </c>
      <c r="DB1505" s="96">
        <v>0.93594143200000002</v>
      </c>
      <c r="DC1505">
        <v>2013</v>
      </c>
      <c r="DD1505" s="6">
        <v>11029.2</v>
      </c>
      <c r="DE1505" s="96">
        <v>2.4989027000000001E-3</v>
      </c>
      <c r="DF1505" s="72">
        <v>681.66</v>
      </c>
      <c r="DG1505" s="96">
        <v>1</v>
      </c>
      <c r="DH1505" s="72">
        <v>681.66</v>
      </c>
      <c r="DI1505" s="72">
        <v>683.19892967999999</v>
      </c>
      <c r="DJ1505" s="96">
        <v>1</v>
      </c>
      <c r="DK1505" s="72">
        <v>681.66</v>
      </c>
      <c r="DL1505" s="96">
        <v>1</v>
      </c>
      <c r="DM1505" s="72">
        <v>681.66</v>
      </c>
      <c r="DN1505" s="96">
        <v>1</v>
      </c>
      <c r="DO1505" s="96">
        <v>5.829E-3</v>
      </c>
      <c r="DP1505" s="72">
        <v>3.97</v>
      </c>
      <c r="DQ1505" s="72">
        <v>677.69</v>
      </c>
      <c r="DR1505" t="s">
        <v>1005</v>
      </c>
      <c r="DT1505" t="s">
        <v>999</v>
      </c>
    </row>
    <row r="1506" spans="1:124" x14ac:dyDescent="0.3">
      <c r="A1506" t="s">
        <v>109</v>
      </c>
      <c r="B1506">
        <v>26160</v>
      </c>
      <c r="C1506" s="95">
        <v>1772</v>
      </c>
      <c r="D1506" s="95">
        <v>7617135</v>
      </c>
      <c r="E1506" s="95">
        <v>1730</v>
      </c>
      <c r="F1506" s="95">
        <v>5103794</v>
      </c>
      <c r="G1506" s="95">
        <v>264</v>
      </c>
      <c r="H1506" s="95">
        <v>1129921</v>
      </c>
      <c r="I1506" s="95">
        <v>230</v>
      </c>
      <c r="J1506" s="95">
        <v>842833</v>
      </c>
      <c r="K1506" s="95">
        <v>1713</v>
      </c>
      <c r="L1506" s="95">
        <v>7626260</v>
      </c>
      <c r="M1506" s="95">
        <v>1666</v>
      </c>
      <c r="N1506" s="95">
        <v>5137812</v>
      </c>
      <c r="O1506" s="95">
        <v>282</v>
      </c>
      <c r="P1506" s="95">
        <v>973689</v>
      </c>
      <c r="Q1506" s="95">
        <v>246</v>
      </c>
      <c r="R1506" s="95">
        <v>864563</v>
      </c>
      <c r="S1506" s="95">
        <v>1676</v>
      </c>
      <c r="T1506" s="95">
        <v>7127947</v>
      </c>
      <c r="U1506" s="95">
        <v>1618</v>
      </c>
      <c r="V1506" s="95">
        <v>5529936</v>
      </c>
      <c r="W1506" s="95">
        <v>281</v>
      </c>
      <c r="X1506" s="95">
        <v>928067</v>
      </c>
      <c r="Y1506" s="95">
        <v>248</v>
      </c>
      <c r="Z1506" s="95">
        <v>1012205</v>
      </c>
      <c r="AA1506" s="95">
        <v>1688</v>
      </c>
      <c r="AB1506" s="95">
        <v>7803623</v>
      </c>
      <c r="AC1506" s="95">
        <v>1618</v>
      </c>
      <c r="AD1506" s="95">
        <v>6267121</v>
      </c>
      <c r="AE1506" s="95">
        <v>281</v>
      </c>
      <c r="AF1506" s="95">
        <v>712428</v>
      </c>
      <c r="AG1506" s="95">
        <v>246</v>
      </c>
      <c r="AH1506" s="95">
        <v>1069522</v>
      </c>
      <c r="AI1506" s="95">
        <v>1675</v>
      </c>
      <c r="AJ1506" s="95">
        <v>7445003</v>
      </c>
      <c r="AK1506" s="95">
        <v>1601</v>
      </c>
      <c r="AL1506" s="95">
        <v>6396997</v>
      </c>
      <c r="AM1506" s="95">
        <v>296</v>
      </c>
      <c r="AN1506" s="95">
        <v>979866</v>
      </c>
      <c r="AO1506" s="95">
        <v>261</v>
      </c>
      <c r="AP1506" s="95">
        <v>1090149</v>
      </c>
      <c r="AQ1506" s="72">
        <v>358.02</v>
      </c>
      <c r="AR1506" s="72">
        <v>252.83</v>
      </c>
      <c r="AS1506" s="72">
        <v>610.85</v>
      </c>
      <c r="AT1506" s="95">
        <v>8747056</v>
      </c>
      <c r="AU1506" s="95">
        <v>5946627</v>
      </c>
      <c r="AV1506" s="95">
        <v>2036</v>
      </c>
      <c r="AW1506" s="95">
        <v>1960</v>
      </c>
      <c r="AX1506" s="72">
        <v>359.23</v>
      </c>
      <c r="AY1506" s="72">
        <v>261.61</v>
      </c>
      <c r="AZ1506" s="72">
        <v>620.84</v>
      </c>
      <c r="BA1506" s="95">
        <v>8599949</v>
      </c>
      <c r="BB1506" s="95">
        <v>6002375</v>
      </c>
      <c r="BC1506" s="95">
        <v>1995</v>
      </c>
      <c r="BD1506" s="95">
        <v>1912</v>
      </c>
      <c r="BE1506" s="72">
        <v>343.04</v>
      </c>
      <c r="BF1506" s="72">
        <v>292.16000000000003</v>
      </c>
      <c r="BG1506" s="72">
        <v>635.20000000000005</v>
      </c>
      <c r="BH1506" s="95">
        <v>8056014</v>
      </c>
      <c r="BI1506" s="95">
        <v>6542141</v>
      </c>
      <c r="BJ1506" s="95">
        <v>1957</v>
      </c>
      <c r="BK1506" s="95">
        <v>1866</v>
      </c>
      <c r="BL1506" s="72">
        <v>360.42</v>
      </c>
      <c r="BM1506" s="72">
        <v>328</v>
      </c>
      <c r="BN1506" s="72">
        <v>688.42</v>
      </c>
      <c r="BO1506" s="95">
        <v>8516051</v>
      </c>
      <c r="BP1506" s="95">
        <v>7336643</v>
      </c>
      <c r="BQ1506" s="95">
        <v>1969</v>
      </c>
      <c r="BR1506" s="95">
        <v>1864</v>
      </c>
      <c r="BS1506" s="72">
        <v>356.2</v>
      </c>
      <c r="BT1506" s="72">
        <v>335.09</v>
      </c>
      <c r="BU1506" s="72">
        <v>691.29</v>
      </c>
      <c r="BV1506" s="95">
        <v>8424869</v>
      </c>
      <c r="BW1506" s="95">
        <v>7487146</v>
      </c>
      <c r="BX1506" s="95">
        <v>1971</v>
      </c>
      <c r="BY1506" s="95">
        <v>1862</v>
      </c>
      <c r="BZ1506" s="95">
        <v>2000</v>
      </c>
      <c r="CA1506" s="95">
        <v>1955</v>
      </c>
      <c r="CB1506" s="95">
        <v>1913</v>
      </c>
      <c r="CC1506" s="95">
        <v>1919</v>
      </c>
      <c r="CD1506" s="95">
        <v>1918</v>
      </c>
      <c r="CE1506" s="72">
        <v>650.75523149000003</v>
      </c>
      <c r="CF1506" s="72">
        <v>676.59346364999999</v>
      </c>
      <c r="CG1506" s="72">
        <v>712.40329333</v>
      </c>
      <c r="CH1506" s="72">
        <v>716.50152150999998</v>
      </c>
      <c r="CI1506" s="72">
        <v>731.52548966999996</v>
      </c>
      <c r="CJ1506" s="96">
        <v>0.93867858520000003</v>
      </c>
      <c r="CK1506" s="96">
        <v>0.9175968042</v>
      </c>
      <c r="CL1506" s="96">
        <v>0.8916297916</v>
      </c>
      <c r="CM1506" s="96">
        <v>0.96080745030000003</v>
      </c>
      <c r="CN1506" s="96">
        <v>0.94499782960000001</v>
      </c>
      <c r="CO1506" s="96">
        <v>1.0617960020999999</v>
      </c>
      <c r="CP1506" s="96">
        <v>0.87657336279999998</v>
      </c>
      <c r="CQ1506" s="96">
        <v>0.99584056389999998</v>
      </c>
      <c r="CR1506" s="96">
        <v>0.88023451679999998</v>
      </c>
      <c r="CS1506" s="95">
        <v>1883</v>
      </c>
      <c r="CT1506" s="95">
        <v>1843</v>
      </c>
      <c r="CU1506" s="95">
        <v>1796</v>
      </c>
      <c r="CV1506" s="95">
        <v>1795</v>
      </c>
      <c r="CW1506" s="95">
        <v>1777</v>
      </c>
      <c r="CX1506" s="96">
        <v>1.0727336460000001</v>
      </c>
      <c r="CY1506" s="96">
        <v>1.06893957</v>
      </c>
      <c r="CZ1506" s="96">
        <v>1.056160038</v>
      </c>
      <c r="DA1506" s="96">
        <v>1.070199712</v>
      </c>
      <c r="DB1506" s="96">
        <v>1.040004417</v>
      </c>
      <c r="DC1506">
        <v>2013</v>
      </c>
      <c r="DD1506" s="6">
        <v>1892.8</v>
      </c>
      <c r="DE1506" s="96">
        <v>3.3985306000000001E-3</v>
      </c>
      <c r="DF1506" s="72">
        <v>673.71</v>
      </c>
      <c r="DG1506" s="96">
        <v>1</v>
      </c>
      <c r="DH1506" s="72">
        <v>673.71</v>
      </c>
      <c r="DI1506" s="72">
        <v>700.61737926000001</v>
      </c>
      <c r="DJ1506" s="96">
        <v>1</v>
      </c>
      <c r="DK1506" s="72">
        <v>673.71</v>
      </c>
      <c r="DL1506" s="96">
        <v>1</v>
      </c>
      <c r="DM1506" s="72">
        <v>673.71</v>
      </c>
      <c r="DN1506" s="96">
        <v>1</v>
      </c>
      <c r="DO1506" s="96">
        <v>9.469E-3</v>
      </c>
      <c r="DP1506" s="72">
        <v>6.38</v>
      </c>
      <c r="DQ1506" s="72">
        <v>667.33</v>
      </c>
      <c r="DR1506" t="s">
        <v>109</v>
      </c>
      <c r="DT1506" t="s">
        <v>999</v>
      </c>
    </row>
    <row r="1507" spans="1:124" x14ac:dyDescent="0.3">
      <c r="A1507" t="s">
        <v>710</v>
      </c>
      <c r="B1507">
        <v>26170</v>
      </c>
      <c r="C1507" s="95">
        <v>962</v>
      </c>
      <c r="D1507" s="95">
        <v>4320250</v>
      </c>
      <c r="E1507" s="95">
        <v>933</v>
      </c>
      <c r="F1507" s="95">
        <v>3037294</v>
      </c>
      <c r="G1507" s="95">
        <v>367</v>
      </c>
      <c r="H1507" s="95">
        <v>1166742</v>
      </c>
      <c r="I1507" s="95">
        <v>335</v>
      </c>
      <c r="J1507" s="95">
        <v>1322921</v>
      </c>
      <c r="K1507" s="95">
        <v>948</v>
      </c>
      <c r="L1507" s="95">
        <v>3914458</v>
      </c>
      <c r="M1507" s="95">
        <v>915</v>
      </c>
      <c r="N1507" s="95">
        <v>3324186</v>
      </c>
      <c r="O1507" s="95">
        <v>382</v>
      </c>
      <c r="P1507" s="95">
        <v>916032</v>
      </c>
      <c r="Q1507" s="95">
        <v>347</v>
      </c>
      <c r="R1507" s="95">
        <v>1190426</v>
      </c>
      <c r="S1507" s="95">
        <v>940</v>
      </c>
      <c r="T1507" s="95">
        <v>4517919</v>
      </c>
      <c r="U1507" s="95">
        <v>900</v>
      </c>
      <c r="V1507" s="95">
        <v>3523848</v>
      </c>
      <c r="W1507" s="95">
        <v>397</v>
      </c>
      <c r="X1507" s="95">
        <v>1324952</v>
      </c>
      <c r="Y1507" s="95">
        <v>363</v>
      </c>
      <c r="Z1507" s="95">
        <v>1402527</v>
      </c>
      <c r="AA1507" s="95">
        <v>941</v>
      </c>
      <c r="AB1507" s="95">
        <v>3915365</v>
      </c>
      <c r="AC1507" s="95">
        <v>894</v>
      </c>
      <c r="AD1507" s="95">
        <v>3595236</v>
      </c>
      <c r="AE1507" s="95">
        <v>389</v>
      </c>
      <c r="AF1507" s="95">
        <v>1724744</v>
      </c>
      <c r="AG1507" s="95">
        <v>358</v>
      </c>
      <c r="AH1507" s="95">
        <v>1725660</v>
      </c>
      <c r="AI1507" s="95">
        <v>963</v>
      </c>
      <c r="AJ1507" s="95">
        <v>4632500</v>
      </c>
      <c r="AK1507" s="95">
        <v>915</v>
      </c>
      <c r="AL1507" s="95">
        <v>3705732</v>
      </c>
      <c r="AM1507" s="95">
        <v>383</v>
      </c>
      <c r="AN1507" s="95">
        <v>1616812</v>
      </c>
      <c r="AO1507" s="95">
        <v>351</v>
      </c>
      <c r="AP1507" s="95">
        <v>1723399.36</v>
      </c>
      <c r="AQ1507" s="72">
        <v>344.06</v>
      </c>
      <c r="AR1507" s="72">
        <v>286.55</v>
      </c>
      <c r="AS1507" s="72">
        <v>630.61</v>
      </c>
      <c r="AT1507" s="95">
        <v>5486992</v>
      </c>
      <c r="AU1507" s="95">
        <v>4360215</v>
      </c>
      <c r="AV1507" s="95">
        <v>1329</v>
      </c>
      <c r="AW1507" s="95">
        <v>1268</v>
      </c>
      <c r="AX1507" s="72">
        <v>302.66000000000003</v>
      </c>
      <c r="AY1507" s="72">
        <v>298.11</v>
      </c>
      <c r="AZ1507" s="72">
        <v>600.77</v>
      </c>
      <c r="BA1507" s="95">
        <v>4830490</v>
      </c>
      <c r="BB1507" s="95">
        <v>4514612</v>
      </c>
      <c r="BC1507" s="95">
        <v>1330</v>
      </c>
      <c r="BD1507" s="95">
        <v>1262</v>
      </c>
      <c r="BE1507" s="72">
        <v>364.18</v>
      </c>
      <c r="BF1507" s="72">
        <v>325.04000000000002</v>
      </c>
      <c r="BG1507" s="72">
        <v>689.22</v>
      </c>
      <c r="BH1507" s="95">
        <v>5842871</v>
      </c>
      <c r="BI1507" s="95">
        <v>4926375</v>
      </c>
      <c r="BJ1507" s="95">
        <v>1337</v>
      </c>
      <c r="BK1507" s="95">
        <v>1263</v>
      </c>
      <c r="BL1507" s="72">
        <v>353.39</v>
      </c>
      <c r="BM1507" s="72">
        <v>354.16</v>
      </c>
      <c r="BN1507" s="72">
        <v>707.55</v>
      </c>
      <c r="BO1507" s="95">
        <v>5640109</v>
      </c>
      <c r="BP1507" s="95">
        <v>5320896</v>
      </c>
      <c r="BQ1507" s="95">
        <v>1330</v>
      </c>
      <c r="BR1507" s="95">
        <v>1252</v>
      </c>
      <c r="BS1507" s="72">
        <v>386.91</v>
      </c>
      <c r="BT1507" s="72">
        <v>357.37</v>
      </c>
      <c r="BU1507" s="72">
        <v>744.28</v>
      </c>
      <c r="BV1507" s="95">
        <v>6249312</v>
      </c>
      <c r="BW1507" s="95">
        <v>5429131.3600000003</v>
      </c>
      <c r="BX1507" s="95">
        <v>1346</v>
      </c>
      <c r="BY1507" s="95">
        <v>1266</v>
      </c>
      <c r="BZ1507" s="95">
        <v>1300</v>
      </c>
      <c r="CA1507" s="95">
        <v>1297</v>
      </c>
      <c r="CB1507" s="95">
        <v>1301</v>
      </c>
      <c r="CC1507" s="95">
        <v>1293</v>
      </c>
      <c r="CD1507" s="95">
        <v>1307</v>
      </c>
      <c r="CE1507" s="72">
        <v>650.75523149000003</v>
      </c>
      <c r="CF1507" s="72">
        <v>676.59346364999999</v>
      </c>
      <c r="CG1507" s="72">
        <v>712.40329333</v>
      </c>
      <c r="CH1507" s="72">
        <v>716.50152150999998</v>
      </c>
      <c r="CI1507" s="72">
        <v>731.52548966999996</v>
      </c>
      <c r="CJ1507" s="96">
        <v>0.96904330459999999</v>
      </c>
      <c r="CK1507" s="96">
        <v>0.88793349669999999</v>
      </c>
      <c r="CL1507" s="96">
        <v>0.96745762749999997</v>
      </c>
      <c r="CM1507" s="96">
        <v>0.98750662600000005</v>
      </c>
      <c r="CN1507" s="96">
        <v>1.0174354967999999</v>
      </c>
      <c r="CO1507" s="96">
        <v>0.95751411600000003</v>
      </c>
      <c r="CP1507" s="96">
        <v>1.0087321890000001</v>
      </c>
      <c r="CQ1507" s="96">
        <v>0.99584056389999998</v>
      </c>
      <c r="CR1507" s="96">
        <v>1.0129453262999999</v>
      </c>
      <c r="CS1507" s="95">
        <v>1199</v>
      </c>
      <c r="CT1507" s="95">
        <v>1211</v>
      </c>
      <c r="CU1507" s="95">
        <v>1200</v>
      </c>
      <c r="CV1507" s="95">
        <v>1193</v>
      </c>
      <c r="CW1507" s="95">
        <v>1223</v>
      </c>
      <c r="CX1507" s="96">
        <v>0.95660788799999996</v>
      </c>
      <c r="CY1507" s="96">
        <v>0.96878424399999996</v>
      </c>
      <c r="CZ1507" s="96">
        <v>0.94510562499999995</v>
      </c>
      <c r="DA1507" s="96">
        <v>0.95709244500000001</v>
      </c>
      <c r="DB1507" s="96">
        <v>0.95982947600000001</v>
      </c>
      <c r="DC1507">
        <v>2013</v>
      </c>
      <c r="DD1507" s="6">
        <v>1262.2</v>
      </c>
      <c r="DE1507" s="96">
        <v>5.1765930000000002E-3</v>
      </c>
      <c r="DF1507" s="72">
        <v>773.9</v>
      </c>
      <c r="DG1507" s="96">
        <v>1</v>
      </c>
      <c r="DH1507" s="72">
        <v>773.9</v>
      </c>
      <c r="DI1507" s="72">
        <v>700.61737926000001</v>
      </c>
      <c r="DJ1507" s="96">
        <v>1</v>
      </c>
      <c r="DK1507" s="72">
        <v>773.9</v>
      </c>
      <c r="DL1507" s="96">
        <v>1</v>
      </c>
      <c r="DM1507" s="72">
        <v>773.9</v>
      </c>
      <c r="DN1507" s="96">
        <v>1</v>
      </c>
      <c r="DO1507" s="96">
        <v>1.2182E-2</v>
      </c>
      <c r="DP1507" s="72">
        <v>9.43</v>
      </c>
      <c r="DQ1507" s="72">
        <v>764.47</v>
      </c>
      <c r="DR1507" t="s">
        <v>710</v>
      </c>
      <c r="DT1507" t="s">
        <v>999</v>
      </c>
    </row>
    <row r="1508" spans="1:124" x14ac:dyDescent="0.3">
      <c r="A1508" t="s">
        <v>490</v>
      </c>
      <c r="B1508">
        <v>26180</v>
      </c>
      <c r="C1508" s="95">
        <v>7950</v>
      </c>
      <c r="D1508" s="95">
        <v>29433532</v>
      </c>
      <c r="E1508" s="95">
        <v>7612</v>
      </c>
      <c r="F1508" s="95">
        <v>22938498</v>
      </c>
      <c r="G1508" s="95">
        <v>1457</v>
      </c>
      <c r="H1508" s="95">
        <v>4802271</v>
      </c>
      <c r="I1508" s="95">
        <v>1218</v>
      </c>
      <c r="J1508" s="95">
        <v>4002813</v>
      </c>
      <c r="K1508" s="95">
        <v>7920</v>
      </c>
      <c r="L1508" s="95">
        <v>31646343</v>
      </c>
      <c r="M1508" s="95">
        <v>7536</v>
      </c>
      <c r="N1508" s="95">
        <v>24548810</v>
      </c>
      <c r="O1508" s="95">
        <v>1454</v>
      </c>
      <c r="P1508" s="95">
        <v>4456213</v>
      </c>
      <c r="Q1508" s="95">
        <v>1209</v>
      </c>
      <c r="R1508" s="95">
        <v>4698318</v>
      </c>
      <c r="S1508" s="95">
        <v>7819</v>
      </c>
      <c r="T1508" s="95">
        <v>32484429</v>
      </c>
      <c r="U1508" s="95">
        <v>7386</v>
      </c>
      <c r="V1508" s="95">
        <v>25688065</v>
      </c>
      <c r="W1508" s="95">
        <v>1467</v>
      </c>
      <c r="X1508" s="95">
        <v>4991236</v>
      </c>
      <c r="Y1508" s="95">
        <v>1200</v>
      </c>
      <c r="Z1508" s="95">
        <v>4836133</v>
      </c>
      <c r="AA1508" s="95">
        <v>7605</v>
      </c>
      <c r="AB1508" s="95">
        <v>29621616</v>
      </c>
      <c r="AC1508" s="95">
        <v>7139</v>
      </c>
      <c r="AD1508" s="95">
        <v>27383559</v>
      </c>
      <c r="AE1508" s="95">
        <v>1427</v>
      </c>
      <c r="AF1508" s="95">
        <v>4231103</v>
      </c>
      <c r="AG1508" s="95">
        <v>1172</v>
      </c>
      <c r="AH1508" s="95">
        <v>4954760</v>
      </c>
      <c r="AI1508" s="95">
        <v>7671</v>
      </c>
      <c r="AJ1508" s="95">
        <v>31183499.84</v>
      </c>
      <c r="AK1508" s="95">
        <v>7161</v>
      </c>
      <c r="AL1508" s="95">
        <v>28086357.920000002</v>
      </c>
      <c r="AM1508" s="95">
        <v>1437</v>
      </c>
      <c r="AN1508" s="95">
        <v>5170507</v>
      </c>
      <c r="AO1508" s="95">
        <v>1180</v>
      </c>
      <c r="AP1508" s="95">
        <v>5533893.8200000003</v>
      </c>
      <c r="AQ1508" s="72">
        <v>303.27999999999997</v>
      </c>
      <c r="AR1508" s="72">
        <v>254.26</v>
      </c>
      <c r="AS1508" s="72">
        <v>557.54</v>
      </c>
      <c r="AT1508" s="95">
        <v>34235803</v>
      </c>
      <c r="AU1508" s="95">
        <v>26941311</v>
      </c>
      <c r="AV1508" s="95">
        <v>9407</v>
      </c>
      <c r="AW1508" s="95">
        <v>8830</v>
      </c>
      <c r="AX1508" s="72">
        <v>320.95</v>
      </c>
      <c r="AY1508" s="72">
        <v>278.7</v>
      </c>
      <c r="AZ1508" s="72">
        <v>599.65</v>
      </c>
      <c r="BA1508" s="95">
        <v>36102556</v>
      </c>
      <c r="BB1508" s="95">
        <v>29247128</v>
      </c>
      <c r="BC1508" s="95">
        <v>9374</v>
      </c>
      <c r="BD1508" s="95">
        <v>8745</v>
      </c>
      <c r="BE1508" s="72">
        <v>336.31</v>
      </c>
      <c r="BF1508" s="72">
        <v>296.26</v>
      </c>
      <c r="BG1508" s="72">
        <v>632.57000000000005</v>
      </c>
      <c r="BH1508" s="95">
        <v>37475665</v>
      </c>
      <c r="BI1508" s="95">
        <v>30524198</v>
      </c>
      <c r="BJ1508" s="95">
        <v>9286</v>
      </c>
      <c r="BK1508" s="95">
        <v>8586</v>
      </c>
      <c r="BL1508" s="72">
        <v>312.33999999999997</v>
      </c>
      <c r="BM1508" s="72">
        <v>324.25</v>
      </c>
      <c r="BN1508" s="72">
        <v>636.59</v>
      </c>
      <c r="BO1508" s="95">
        <v>33852719</v>
      </c>
      <c r="BP1508" s="95">
        <v>32338319</v>
      </c>
      <c r="BQ1508" s="95">
        <v>9032</v>
      </c>
      <c r="BR1508" s="95">
        <v>8311</v>
      </c>
      <c r="BS1508" s="72">
        <v>332.62</v>
      </c>
      <c r="BT1508" s="72">
        <v>335.89</v>
      </c>
      <c r="BU1508" s="72">
        <v>668.51</v>
      </c>
      <c r="BV1508" s="95">
        <v>36354006.840000004</v>
      </c>
      <c r="BW1508" s="95">
        <v>33620251.740000002</v>
      </c>
      <c r="BX1508" s="95">
        <v>9108</v>
      </c>
      <c r="BY1508" s="95">
        <v>8341</v>
      </c>
      <c r="BZ1508" s="95">
        <v>9132</v>
      </c>
      <c r="CA1508" s="95">
        <v>9071</v>
      </c>
      <c r="CB1508" s="95">
        <v>8949</v>
      </c>
      <c r="CC1508" s="95">
        <v>8690</v>
      </c>
      <c r="CD1508" s="95">
        <v>8733</v>
      </c>
      <c r="CE1508" s="72">
        <v>650.75523149000003</v>
      </c>
      <c r="CF1508" s="72">
        <v>676.59346364999999</v>
      </c>
      <c r="CG1508" s="72">
        <v>712.40329333</v>
      </c>
      <c r="CH1508" s="72">
        <v>716.50152150999998</v>
      </c>
      <c r="CI1508" s="72">
        <v>731.52548966999996</v>
      </c>
      <c r="CJ1508" s="96">
        <v>0.85675838319999997</v>
      </c>
      <c r="CK1508" s="96">
        <v>0.88627814520000003</v>
      </c>
      <c r="CL1508" s="96">
        <v>0.88793806249999996</v>
      </c>
      <c r="CM1508" s="96">
        <v>0.88846985089999997</v>
      </c>
      <c r="CN1508" s="96">
        <v>0.91385742459999997</v>
      </c>
      <c r="CO1508" s="96">
        <v>0.9346510053</v>
      </c>
      <c r="CP1508" s="96">
        <v>0.94865395559999999</v>
      </c>
      <c r="CQ1508" s="96">
        <v>0.99584056389999998</v>
      </c>
      <c r="CR1508" s="96">
        <v>0.9526161662</v>
      </c>
      <c r="CS1508" s="95">
        <v>9013</v>
      </c>
      <c r="CT1508" s="95">
        <v>9142</v>
      </c>
      <c r="CU1508" s="95">
        <v>9135</v>
      </c>
      <c r="CV1508" s="95">
        <v>9004</v>
      </c>
      <c r="CW1508" s="95">
        <v>9255</v>
      </c>
      <c r="CX1508" s="96">
        <v>0.94859550699999995</v>
      </c>
      <c r="CY1508" s="96">
        <v>0.93396469500000001</v>
      </c>
      <c r="CZ1508" s="96">
        <v>0.93124816499999996</v>
      </c>
      <c r="DA1508" s="96">
        <v>0.92718996399999998</v>
      </c>
      <c r="DB1508" s="96">
        <v>0.93236646899999998</v>
      </c>
      <c r="DC1508">
        <v>2013</v>
      </c>
      <c r="DD1508" s="6">
        <v>8562.6</v>
      </c>
      <c r="DE1508" s="96">
        <v>5.1611288000000003E-3</v>
      </c>
      <c r="DF1508" s="72">
        <v>727.82</v>
      </c>
      <c r="DG1508" s="96">
        <v>1</v>
      </c>
      <c r="DH1508" s="72">
        <v>727.82</v>
      </c>
      <c r="DI1508" s="72">
        <v>741.20154886</v>
      </c>
      <c r="DJ1508" s="96">
        <v>1</v>
      </c>
      <c r="DK1508" s="72">
        <v>727.82</v>
      </c>
      <c r="DL1508" s="96">
        <v>1</v>
      </c>
      <c r="DM1508" s="72">
        <v>727.82</v>
      </c>
      <c r="DN1508" s="96">
        <v>1</v>
      </c>
      <c r="DO1508" s="96">
        <v>1.0619999999999999E-2</v>
      </c>
      <c r="DP1508" s="72">
        <v>7.73</v>
      </c>
      <c r="DQ1508" s="72">
        <v>720.09</v>
      </c>
      <c r="DR1508" t="s">
        <v>490</v>
      </c>
      <c r="DT1508" t="s">
        <v>999</v>
      </c>
    </row>
    <row r="1509" spans="1:124" x14ac:dyDescent="0.3">
      <c r="A1509" t="s">
        <v>591</v>
      </c>
      <c r="B1509">
        <v>26190</v>
      </c>
      <c r="C1509" s="95">
        <v>2638</v>
      </c>
      <c r="D1509" s="95">
        <v>7977160</v>
      </c>
      <c r="E1509" s="95">
        <v>2552</v>
      </c>
      <c r="F1509" s="95">
        <v>6522647</v>
      </c>
      <c r="G1509" s="95">
        <v>547</v>
      </c>
      <c r="H1509" s="95">
        <v>1476122</v>
      </c>
      <c r="I1509" s="95">
        <v>492</v>
      </c>
      <c r="J1509" s="95">
        <v>1513350</v>
      </c>
      <c r="K1509" s="95">
        <v>2583</v>
      </c>
      <c r="L1509" s="95">
        <v>8318397</v>
      </c>
      <c r="M1509" s="95">
        <v>2482</v>
      </c>
      <c r="N1509" s="95">
        <v>6911992</v>
      </c>
      <c r="O1509" s="95">
        <v>558</v>
      </c>
      <c r="P1509" s="95">
        <v>1845140</v>
      </c>
      <c r="Q1509" s="95">
        <v>504</v>
      </c>
      <c r="R1509" s="95">
        <v>1729978</v>
      </c>
      <c r="S1509" s="95">
        <v>2531</v>
      </c>
      <c r="T1509" s="95">
        <v>8507560</v>
      </c>
      <c r="U1509" s="95">
        <v>2417</v>
      </c>
      <c r="V1509" s="95">
        <v>7427875</v>
      </c>
      <c r="W1509" s="95">
        <v>570</v>
      </c>
      <c r="X1509" s="95">
        <v>2091308</v>
      </c>
      <c r="Y1509" s="95">
        <v>520</v>
      </c>
      <c r="Z1509" s="95">
        <v>1970550</v>
      </c>
      <c r="AA1509" s="95">
        <v>2448</v>
      </c>
      <c r="AB1509" s="95">
        <v>7997487</v>
      </c>
      <c r="AC1509" s="95">
        <v>2327</v>
      </c>
      <c r="AD1509" s="95">
        <v>7836693</v>
      </c>
      <c r="AE1509" s="95">
        <v>565</v>
      </c>
      <c r="AF1509" s="95">
        <v>1622891</v>
      </c>
      <c r="AG1509" s="95">
        <v>513</v>
      </c>
      <c r="AH1509" s="95">
        <v>1808301</v>
      </c>
      <c r="AI1509" s="95">
        <v>2372</v>
      </c>
      <c r="AJ1509" s="95">
        <v>8772157</v>
      </c>
      <c r="AK1509" s="95">
        <v>2247</v>
      </c>
      <c r="AL1509" s="95">
        <v>8134450.3799999999</v>
      </c>
      <c r="AM1509" s="95">
        <v>556</v>
      </c>
      <c r="AN1509" s="95">
        <v>2032812</v>
      </c>
      <c r="AO1509" s="95">
        <v>505</v>
      </c>
      <c r="AP1509" s="95">
        <v>1824496</v>
      </c>
      <c r="AQ1509" s="72">
        <v>247.34</v>
      </c>
      <c r="AR1509" s="72">
        <v>220</v>
      </c>
      <c r="AS1509" s="72">
        <v>467.34</v>
      </c>
      <c r="AT1509" s="95">
        <v>9453282</v>
      </c>
      <c r="AU1509" s="95">
        <v>8035997</v>
      </c>
      <c r="AV1509" s="95">
        <v>3185</v>
      </c>
      <c r="AW1509" s="95">
        <v>3044</v>
      </c>
      <c r="AX1509" s="72">
        <v>269.64999999999998</v>
      </c>
      <c r="AY1509" s="72">
        <v>241.18</v>
      </c>
      <c r="AZ1509" s="72">
        <v>510.83</v>
      </c>
      <c r="BA1509" s="95">
        <v>10163537</v>
      </c>
      <c r="BB1509" s="95">
        <v>8641970</v>
      </c>
      <c r="BC1509" s="95">
        <v>3141</v>
      </c>
      <c r="BD1509" s="95">
        <v>2986</v>
      </c>
      <c r="BE1509" s="72">
        <v>284.82</v>
      </c>
      <c r="BF1509" s="72">
        <v>266.67</v>
      </c>
      <c r="BG1509" s="72">
        <v>551.49</v>
      </c>
      <c r="BH1509" s="95">
        <v>10598868</v>
      </c>
      <c r="BI1509" s="95">
        <v>9398425</v>
      </c>
      <c r="BJ1509" s="95">
        <v>3101</v>
      </c>
      <c r="BK1509" s="95">
        <v>2937</v>
      </c>
      <c r="BL1509" s="72">
        <v>266.08</v>
      </c>
      <c r="BM1509" s="72">
        <v>283.01</v>
      </c>
      <c r="BN1509" s="72">
        <v>549.09</v>
      </c>
      <c r="BO1509" s="95">
        <v>9620378</v>
      </c>
      <c r="BP1509" s="95">
        <v>9644994</v>
      </c>
      <c r="BQ1509" s="95">
        <v>3013</v>
      </c>
      <c r="BR1509" s="95">
        <v>2840</v>
      </c>
      <c r="BS1509" s="72">
        <v>307.52</v>
      </c>
      <c r="BT1509" s="72">
        <v>301.57</v>
      </c>
      <c r="BU1509" s="72">
        <v>609.09</v>
      </c>
      <c r="BV1509" s="95">
        <v>10804969</v>
      </c>
      <c r="BW1509" s="95">
        <v>9958946.3800000008</v>
      </c>
      <c r="BX1509" s="95">
        <v>2928</v>
      </c>
      <c r="BY1509" s="95">
        <v>2752</v>
      </c>
      <c r="BZ1509" s="95">
        <v>3118</v>
      </c>
      <c r="CA1509" s="95">
        <v>3066</v>
      </c>
      <c r="CB1509" s="95">
        <v>3022</v>
      </c>
      <c r="CC1509" s="95">
        <v>2931</v>
      </c>
      <c r="CD1509" s="95">
        <v>2842</v>
      </c>
      <c r="CE1509" s="72">
        <v>650.75523149000003</v>
      </c>
      <c r="CF1509" s="72">
        <v>676.59346364999999</v>
      </c>
      <c r="CG1509" s="72">
        <v>712.40329333</v>
      </c>
      <c r="CH1509" s="72">
        <v>716.50152150999998</v>
      </c>
      <c r="CI1509" s="72">
        <v>731.52548966999996</v>
      </c>
      <c r="CJ1509" s="96">
        <v>0.7181502005</v>
      </c>
      <c r="CK1509" s="96">
        <v>0.75500285980000004</v>
      </c>
      <c r="CL1509" s="96">
        <v>0.7741261237</v>
      </c>
      <c r="CM1509" s="96">
        <v>0.7663486867</v>
      </c>
      <c r="CN1509" s="96">
        <v>0.83262990640000001</v>
      </c>
      <c r="CO1509" s="96">
        <v>0.88198329019999999</v>
      </c>
      <c r="CP1509" s="96">
        <v>0.87218382029999997</v>
      </c>
      <c r="CQ1509" s="96">
        <v>0.99584056389999998</v>
      </c>
      <c r="CR1509" s="96">
        <v>0.87582664060000004</v>
      </c>
      <c r="CS1509" s="95">
        <v>2888</v>
      </c>
      <c r="CT1509" s="95">
        <v>2869</v>
      </c>
      <c r="CU1509" s="95">
        <v>2833</v>
      </c>
      <c r="CV1509" s="95">
        <v>2816</v>
      </c>
      <c r="CW1509" s="95">
        <v>2735</v>
      </c>
      <c r="CX1509" s="96">
        <v>0.86175400700000004</v>
      </c>
      <c r="CY1509" s="96">
        <v>0.863666041</v>
      </c>
      <c r="CZ1509" s="96">
        <v>0.89282521199999998</v>
      </c>
      <c r="DA1509" s="96">
        <v>0.90383328799999996</v>
      </c>
      <c r="DB1509" s="96">
        <v>0.88883140699999996</v>
      </c>
      <c r="DC1509">
        <v>2013</v>
      </c>
      <c r="DD1509" s="6">
        <v>2911.8</v>
      </c>
      <c r="DE1509" s="96">
        <v>2.1660924999999998E-3</v>
      </c>
      <c r="DF1509" s="72">
        <v>671.17</v>
      </c>
      <c r="DG1509" s="96">
        <v>1</v>
      </c>
      <c r="DH1509" s="72">
        <v>671.17</v>
      </c>
      <c r="DI1509" s="72">
        <v>700.61737926000001</v>
      </c>
      <c r="DJ1509" s="96">
        <v>1</v>
      </c>
      <c r="DK1509" s="72">
        <v>671.17</v>
      </c>
      <c r="DL1509" s="96">
        <v>1</v>
      </c>
      <c r="DM1509" s="72">
        <v>671.17</v>
      </c>
      <c r="DN1509" s="96">
        <v>1</v>
      </c>
      <c r="DO1509" s="96">
        <v>6.0020000000000004E-3</v>
      </c>
      <c r="DP1509" s="72">
        <v>4.03</v>
      </c>
      <c r="DQ1509" s="72">
        <v>667.14</v>
      </c>
      <c r="DR1509" t="s">
        <v>591</v>
      </c>
      <c r="DT1509" t="s">
        <v>999</v>
      </c>
    </row>
    <row r="1510" spans="1:124" x14ac:dyDescent="0.3">
      <c r="A1510" t="s">
        <v>1006</v>
      </c>
      <c r="B1510">
        <v>26200</v>
      </c>
      <c r="C1510" s="95">
        <v>1415</v>
      </c>
      <c r="D1510" s="95">
        <v>6586277</v>
      </c>
      <c r="E1510" s="95">
        <v>1387</v>
      </c>
      <c r="F1510" s="95">
        <v>4869745</v>
      </c>
      <c r="G1510" s="95">
        <v>202</v>
      </c>
      <c r="H1510" s="95">
        <v>593059</v>
      </c>
      <c r="I1510" s="95">
        <v>187</v>
      </c>
      <c r="J1510" s="95">
        <v>478369</v>
      </c>
      <c r="K1510" s="95">
        <v>1377</v>
      </c>
      <c r="L1510" s="95">
        <v>5847488</v>
      </c>
      <c r="M1510" s="95">
        <v>1341</v>
      </c>
      <c r="N1510" s="95">
        <v>4686004</v>
      </c>
      <c r="O1510" s="95">
        <v>200</v>
      </c>
      <c r="P1510" s="95">
        <v>761508</v>
      </c>
      <c r="Q1510" s="95">
        <v>186</v>
      </c>
      <c r="R1510" s="95">
        <v>592268</v>
      </c>
      <c r="S1510" s="95">
        <v>1360</v>
      </c>
      <c r="T1510" s="95">
        <v>6153796</v>
      </c>
      <c r="U1510" s="95">
        <v>1318</v>
      </c>
      <c r="V1510" s="95">
        <v>5367665</v>
      </c>
      <c r="W1510" s="95">
        <v>200</v>
      </c>
      <c r="X1510" s="95">
        <v>695049</v>
      </c>
      <c r="Y1510" s="95">
        <v>188</v>
      </c>
      <c r="Z1510" s="95">
        <v>672652</v>
      </c>
      <c r="AA1510" s="95">
        <v>1357</v>
      </c>
      <c r="AB1510" s="95">
        <v>5537497</v>
      </c>
      <c r="AC1510" s="95">
        <v>1308</v>
      </c>
      <c r="AD1510" s="95">
        <v>5046792</v>
      </c>
      <c r="AE1510" s="95">
        <v>179</v>
      </c>
      <c r="AF1510" s="95">
        <v>658158</v>
      </c>
      <c r="AG1510" s="95">
        <v>170</v>
      </c>
      <c r="AH1510" s="95">
        <v>771703</v>
      </c>
      <c r="AI1510" s="95">
        <v>1335</v>
      </c>
      <c r="AJ1510" s="95">
        <v>5390717.4699999997</v>
      </c>
      <c r="AK1510" s="95">
        <v>1287</v>
      </c>
      <c r="AL1510" s="95">
        <v>5675097.8700000001</v>
      </c>
      <c r="AM1510" s="95">
        <v>189</v>
      </c>
      <c r="AN1510" s="95">
        <v>640408</v>
      </c>
      <c r="AO1510" s="95">
        <v>176</v>
      </c>
      <c r="AP1510" s="95">
        <v>779771.63</v>
      </c>
      <c r="AQ1510" s="72">
        <v>369.99</v>
      </c>
      <c r="AR1510" s="72">
        <v>283.14999999999998</v>
      </c>
      <c r="AS1510" s="72">
        <v>653.14</v>
      </c>
      <c r="AT1510" s="95">
        <v>7179336</v>
      </c>
      <c r="AU1510" s="95">
        <v>5348114</v>
      </c>
      <c r="AV1510" s="95">
        <v>1617</v>
      </c>
      <c r="AW1510" s="95">
        <v>1574</v>
      </c>
      <c r="AX1510" s="72">
        <v>349.24</v>
      </c>
      <c r="AY1510" s="72">
        <v>288.05</v>
      </c>
      <c r="AZ1510" s="72">
        <v>637.29</v>
      </c>
      <c r="BA1510" s="95">
        <v>6608996</v>
      </c>
      <c r="BB1510" s="95">
        <v>5278272</v>
      </c>
      <c r="BC1510" s="95">
        <v>1577</v>
      </c>
      <c r="BD1510" s="95">
        <v>1527</v>
      </c>
      <c r="BE1510" s="72">
        <v>365.86</v>
      </c>
      <c r="BF1510" s="72">
        <v>334.24</v>
      </c>
      <c r="BG1510" s="72">
        <v>700.1</v>
      </c>
      <c r="BH1510" s="95">
        <v>6848845</v>
      </c>
      <c r="BI1510" s="95">
        <v>6040317</v>
      </c>
      <c r="BJ1510" s="95">
        <v>1560</v>
      </c>
      <c r="BK1510" s="95">
        <v>1506</v>
      </c>
      <c r="BL1510" s="72">
        <v>336.14</v>
      </c>
      <c r="BM1510" s="72">
        <v>328.06</v>
      </c>
      <c r="BN1510" s="72">
        <v>664.2</v>
      </c>
      <c r="BO1510" s="95">
        <v>6195655</v>
      </c>
      <c r="BP1510" s="95">
        <v>5818495</v>
      </c>
      <c r="BQ1510" s="95">
        <v>1536</v>
      </c>
      <c r="BR1510" s="95">
        <v>1478</v>
      </c>
      <c r="BS1510" s="72">
        <v>329.79</v>
      </c>
      <c r="BT1510" s="72">
        <v>367.67</v>
      </c>
      <c r="BU1510" s="72">
        <v>697.46</v>
      </c>
      <c r="BV1510" s="95">
        <v>6031125.4699999997</v>
      </c>
      <c r="BW1510" s="95">
        <v>6454869.5</v>
      </c>
      <c r="BX1510" s="95">
        <v>1524</v>
      </c>
      <c r="BY1510" s="95">
        <v>1463</v>
      </c>
      <c r="BZ1510" s="95">
        <v>1597</v>
      </c>
      <c r="CA1510" s="95">
        <v>1553</v>
      </c>
      <c r="CB1510" s="95">
        <v>1534</v>
      </c>
      <c r="CC1510" s="95">
        <v>1508</v>
      </c>
      <c r="CD1510" s="95">
        <v>1494</v>
      </c>
      <c r="CE1510" s="72">
        <v>650.75523149000003</v>
      </c>
      <c r="CF1510" s="72">
        <v>676.59346364999999</v>
      </c>
      <c r="CG1510" s="72">
        <v>712.40329333</v>
      </c>
      <c r="CH1510" s="72">
        <v>716.50152150999998</v>
      </c>
      <c r="CI1510" s="72">
        <v>731.52548966999996</v>
      </c>
      <c r="CJ1510" s="96">
        <v>1.0036646167000001</v>
      </c>
      <c r="CK1510" s="96">
        <v>0.94190977929999997</v>
      </c>
      <c r="CL1510" s="96">
        <v>0.98272987580000004</v>
      </c>
      <c r="CM1510" s="96">
        <v>0.927004312</v>
      </c>
      <c r="CN1510" s="96">
        <v>0.95343225880000004</v>
      </c>
      <c r="CO1510" s="96">
        <v>1.0318755046000001</v>
      </c>
      <c r="CP1510" s="96">
        <v>0.93203895650000002</v>
      </c>
      <c r="CQ1510" s="96">
        <v>0.99584056389999998</v>
      </c>
      <c r="CR1510" s="96">
        <v>0.93593177179999998</v>
      </c>
      <c r="CS1510" s="95">
        <v>1694</v>
      </c>
      <c r="CT1510" s="95">
        <v>1662</v>
      </c>
      <c r="CU1510" s="95">
        <v>1621</v>
      </c>
      <c r="CV1510" s="95">
        <v>1626</v>
      </c>
      <c r="CW1510" s="95">
        <v>1622</v>
      </c>
      <c r="CX1510" s="96">
        <v>1.024673382</v>
      </c>
      <c r="CY1510" s="96">
        <v>1.042266658</v>
      </c>
      <c r="CZ1510" s="96">
        <v>1.028023444</v>
      </c>
      <c r="DA1510" s="96">
        <v>1.0398368680000001</v>
      </c>
      <c r="DB1510" s="96">
        <v>1.0246186070000001</v>
      </c>
      <c r="DC1510">
        <v>2013</v>
      </c>
      <c r="DD1510" s="6">
        <v>1509.6</v>
      </c>
      <c r="DE1510" s="96">
        <v>7.8589570999999993E-3</v>
      </c>
      <c r="DF1510" s="72">
        <v>713.14</v>
      </c>
      <c r="DG1510" s="96">
        <v>1</v>
      </c>
      <c r="DH1510" s="72">
        <v>713.14</v>
      </c>
      <c r="DI1510" s="72">
        <v>700.61737926000001</v>
      </c>
      <c r="DJ1510" s="96">
        <v>1</v>
      </c>
      <c r="DK1510" s="72">
        <v>713.14</v>
      </c>
      <c r="DL1510" s="96">
        <v>1</v>
      </c>
      <c r="DM1510" s="72">
        <v>713.14</v>
      </c>
      <c r="DN1510" s="96">
        <v>1</v>
      </c>
      <c r="DO1510" s="96">
        <v>1.8509999999999999E-2</v>
      </c>
      <c r="DP1510" s="72">
        <v>13.2</v>
      </c>
      <c r="DQ1510" s="72">
        <v>699.94</v>
      </c>
      <c r="DR1510" t="s">
        <v>1006</v>
      </c>
      <c r="DT1510" t="s">
        <v>999</v>
      </c>
    </row>
    <row r="1511" spans="1:124" x14ac:dyDescent="0.3">
      <c r="A1511" t="s">
        <v>492</v>
      </c>
      <c r="B1511">
        <v>26210</v>
      </c>
      <c r="C1511" s="95">
        <v>5483</v>
      </c>
      <c r="D1511" s="95">
        <v>17495270</v>
      </c>
      <c r="E1511" s="95">
        <v>5239</v>
      </c>
      <c r="F1511" s="95">
        <v>14215581</v>
      </c>
      <c r="G1511" s="95">
        <v>1336</v>
      </c>
      <c r="H1511" s="95">
        <v>2866999</v>
      </c>
      <c r="I1511" s="95">
        <v>1149</v>
      </c>
      <c r="J1511" s="95">
        <v>3574356</v>
      </c>
      <c r="K1511" s="95">
        <v>5495</v>
      </c>
      <c r="L1511" s="95">
        <v>19112712</v>
      </c>
      <c r="M1511" s="95">
        <v>5203</v>
      </c>
      <c r="N1511" s="95">
        <v>15326173</v>
      </c>
      <c r="O1511" s="95">
        <v>1298</v>
      </c>
      <c r="P1511" s="95">
        <v>3473439</v>
      </c>
      <c r="Q1511" s="95">
        <v>1108</v>
      </c>
      <c r="R1511" s="95">
        <v>3885481</v>
      </c>
      <c r="S1511" s="95">
        <v>5537</v>
      </c>
      <c r="T1511" s="95">
        <v>20147554</v>
      </c>
      <c r="U1511" s="95">
        <v>5214</v>
      </c>
      <c r="V1511" s="95">
        <v>16148331</v>
      </c>
      <c r="W1511" s="95">
        <v>1405</v>
      </c>
      <c r="X1511" s="95">
        <v>3360871</v>
      </c>
      <c r="Y1511" s="95">
        <v>1200</v>
      </c>
      <c r="Z1511" s="95">
        <v>4339828</v>
      </c>
      <c r="AA1511" s="95">
        <v>5553</v>
      </c>
      <c r="AB1511" s="95">
        <v>16610817</v>
      </c>
      <c r="AC1511" s="95">
        <v>5201</v>
      </c>
      <c r="AD1511" s="95">
        <v>17753785</v>
      </c>
      <c r="AE1511" s="95">
        <v>1439</v>
      </c>
      <c r="AF1511" s="95">
        <v>3671653</v>
      </c>
      <c r="AG1511" s="95">
        <v>1237</v>
      </c>
      <c r="AH1511" s="95">
        <v>4554737</v>
      </c>
      <c r="AI1511" s="95">
        <v>5663</v>
      </c>
      <c r="AJ1511" s="95">
        <v>16961466.649999999</v>
      </c>
      <c r="AK1511" s="95">
        <v>5265</v>
      </c>
      <c r="AL1511" s="95">
        <v>17978288.600000001</v>
      </c>
      <c r="AM1511" s="95">
        <v>1440</v>
      </c>
      <c r="AN1511" s="95">
        <v>3323442</v>
      </c>
      <c r="AO1511" s="95">
        <v>1247</v>
      </c>
      <c r="AP1511" s="95">
        <v>5162826</v>
      </c>
      <c r="AQ1511" s="72">
        <v>248.84</v>
      </c>
      <c r="AR1511" s="72">
        <v>232.07</v>
      </c>
      <c r="AS1511" s="72">
        <v>480.91</v>
      </c>
      <c r="AT1511" s="95">
        <v>20362269</v>
      </c>
      <c r="AU1511" s="95">
        <v>17789937</v>
      </c>
      <c r="AV1511" s="95">
        <v>6819</v>
      </c>
      <c r="AW1511" s="95">
        <v>6388</v>
      </c>
      <c r="AX1511" s="72">
        <v>277.08</v>
      </c>
      <c r="AY1511" s="72">
        <v>253.68</v>
      </c>
      <c r="AZ1511" s="72">
        <v>530.76</v>
      </c>
      <c r="BA1511" s="95">
        <v>22586151</v>
      </c>
      <c r="BB1511" s="95">
        <v>19211654</v>
      </c>
      <c r="BC1511" s="95">
        <v>6793</v>
      </c>
      <c r="BD1511" s="95">
        <v>6311</v>
      </c>
      <c r="BE1511" s="72">
        <v>282.2</v>
      </c>
      <c r="BF1511" s="72">
        <v>266.19</v>
      </c>
      <c r="BG1511" s="72">
        <v>548.39</v>
      </c>
      <c r="BH1511" s="95">
        <v>23508425</v>
      </c>
      <c r="BI1511" s="95">
        <v>20488159</v>
      </c>
      <c r="BJ1511" s="95">
        <v>6942</v>
      </c>
      <c r="BK1511" s="95">
        <v>6414</v>
      </c>
      <c r="BL1511" s="72">
        <v>241.73</v>
      </c>
      <c r="BM1511" s="72">
        <v>288.76</v>
      </c>
      <c r="BN1511" s="72">
        <v>530.49</v>
      </c>
      <c r="BO1511" s="95">
        <v>20282470</v>
      </c>
      <c r="BP1511" s="95">
        <v>22308522</v>
      </c>
      <c r="BQ1511" s="95">
        <v>6992</v>
      </c>
      <c r="BR1511" s="95">
        <v>6438</v>
      </c>
      <c r="BS1511" s="72">
        <v>237.99</v>
      </c>
      <c r="BT1511" s="72">
        <v>296.13</v>
      </c>
      <c r="BU1511" s="72">
        <v>534.12</v>
      </c>
      <c r="BV1511" s="95">
        <v>20284908.649999999</v>
      </c>
      <c r="BW1511" s="95">
        <v>23141114.600000001</v>
      </c>
      <c r="BX1511" s="95">
        <v>7103</v>
      </c>
      <c r="BY1511" s="95">
        <v>6512</v>
      </c>
      <c r="BZ1511" s="95">
        <v>6614</v>
      </c>
      <c r="CA1511" s="95">
        <v>6561</v>
      </c>
      <c r="CB1511" s="95">
        <v>6688</v>
      </c>
      <c r="CC1511" s="95">
        <v>6729</v>
      </c>
      <c r="CD1511" s="95">
        <v>6814</v>
      </c>
      <c r="CE1511" s="72">
        <v>650.75523149000003</v>
      </c>
      <c r="CF1511" s="72">
        <v>676.59346364999999</v>
      </c>
      <c r="CG1511" s="72">
        <v>712.40329333</v>
      </c>
      <c r="CH1511" s="72">
        <v>716.50152150999998</v>
      </c>
      <c r="CI1511" s="72">
        <v>731.52548966999996</v>
      </c>
      <c r="CJ1511" s="96">
        <v>0.73900289500000005</v>
      </c>
      <c r="CK1511" s="96">
        <v>0.78445924850000004</v>
      </c>
      <c r="CL1511" s="96">
        <v>0.76977465590000005</v>
      </c>
      <c r="CM1511" s="96">
        <v>0.74038921629999999</v>
      </c>
      <c r="CN1511" s="96">
        <v>0.73014543929999998</v>
      </c>
      <c r="CO1511" s="96">
        <v>0.93792491150000001</v>
      </c>
      <c r="CP1511" s="96">
        <v>0.80257415249999997</v>
      </c>
      <c r="CQ1511" s="96">
        <v>0.99584056389999998</v>
      </c>
      <c r="CR1511" s="96">
        <v>0.80592623659999996</v>
      </c>
      <c r="CS1511" s="95">
        <v>6155</v>
      </c>
      <c r="CT1511" s="95">
        <v>6216</v>
      </c>
      <c r="CU1511" s="95">
        <v>6356</v>
      </c>
      <c r="CV1511" s="95">
        <v>6447</v>
      </c>
      <c r="CW1511" s="95">
        <v>6548</v>
      </c>
      <c r="CX1511" s="96">
        <v>0.94497300299999998</v>
      </c>
      <c r="CY1511" s="96">
        <v>0.94909851700000003</v>
      </c>
      <c r="CZ1511" s="96">
        <v>0.95293338000000005</v>
      </c>
      <c r="DA1511" s="96">
        <v>0.93504254099999995</v>
      </c>
      <c r="DB1511" s="96">
        <v>0.90896227900000004</v>
      </c>
      <c r="DC1511">
        <v>2013</v>
      </c>
      <c r="DD1511" s="6">
        <v>6412.6</v>
      </c>
      <c r="DE1511" s="96">
        <v>1.9214404000000001E-3</v>
      </c>
      <c r="DF1511" s="72">
        <v>617.75</v>
      </c>
      <c r="DG1511" s="96">
        <v>1</v>
      </c>
      <c r="DH1511" s="72">
        <v>617.75</v>
      </c>
      <c r="DI1511" s="72">
        <v>629.63424223000004</v>
      </c>
      <c r="DJ1511" s="96">
        <v>1</v>
      </c>
      <c r="DK1511" s="72">
        <v>617.75</v>
      </c>
      <c r="DL1511" s="96">
        <v>1</v>
      </c>
      <c r="DM1511" s="72">
        <v>617.75</v>
      </c>
      <c r="DN1511" s="96">
        <v>1</v>
      </c>
      <c r="DO1511" s="96">
        <v>4.9870000000000001E-3</v>
      </c>
      <c r="DP1511" s="72">
        <v>3.08</v>
      </c>
      <c r="DQ1511" s="72">
        <v>614.66999999999996</v>
      </c>
      <c r="DR1511" t="s">
        <v>492</v>
      </c>
      <c r="DT1511" t="s">
        <v>999</v>
      </c>
    </row>
    <row r="1512" spans="1:124" x14ac:dyDescent="0.3">
      <c r="A1512" t="s">
        <v>111</v>
      </c>
      <c r="B1512">
        <v>26220</v>
      </c>
      <c r="C1512" s="95">
        <v>1107</v>
      </c>
      <c r="D1512" s="95">
        <v>4400407</v>
      </c>
      <c r="E1512" s="95">
        <v>1069</v>
      </c>
      <c r="F1512" s="95">
        <v>3186645</v>
      </c>
      <c r="G1512" s="95">
        <v>210</v>
      </c>
      <c r="H1512" s="95">
        <v>472764</v>
      </c>
      <c r="I1512" s="95">
        <v>183</v>
      </c>
      <c r="J1512" s="95">
        <v>382901</v>
      </c>
      <c r="K1512" s="95">
        <v>1098</v>
      </c>
      <c r="L1512" s="95">
        <v>4923726</v>
      </c>
      <c r="M1512" s="95">
        <v>1065</v>
      </c>
      <c r="N1512" s="95">
        <v>3245210</v>
      </c>
      <c r="O1512" s="95">
        <v>221</v>
      </c>
      <c r="P1512" s="95">
        <v>625643</v>
      </c>
      <c r="Q1512" s="95">
        <v>191</v>
      </c>
      <c r="R1512" s="95">
        <v>463576</v>
      </c>
      <c r="S1512" s="95">
        <v>1088</v>
      </c>
      <c r="T1512" s="95">
        <v>4774688</v>
      </c>
      <c r="U1512" s="95">
        <v>1054</v>
      </c>
      <c r="V1512" s="95">
        <v>3502775</v>
      </c>
      <c r="W1512" s="95">
        <v>221</v>
      </c>
      <c r="X1512" s="95">
        <v>792006</v>
      </c>
      <c r="Y1512" s="95">
        <v>194</v>
      </c>
      <c r="Z1512" s="95">
        <v>498259</v>
      </c>
      <c r="AA1512" s="95">
        <v>1089</v>
      </c>
      <c r="AB1512" s="95">
        <v>4312199</v>
      </c>
      <c r="AC1512" s="95">
        <v>1053</v>
      </c>
      <c r="AD1512" s="95">
        <v>3733979</v>
      </c>
      <c r="AE1512" s="95">
        <v>225</v>
      </c>
      <c r="AF1512" s="95">
        <v>683075</v>
      </c>
      <c r="AG1512" s="95">
        <v>201</v>
      </c>
      <c r="AH1512" s="95">
        <v>672557</v>
      </c>
      <c r="AI1512" s="95">
        <v>1091</v>
      </c>
      <c r="AJ1512" s="95">
        <v>4817224.07</v>
      </c>
      <c r="AK1512" s="95">
        <v>1049</v>
      </c>
      <c r="AL1512" s="95">
        <v>4100450.35</v>
      </c>
      <c r="AM1512" s="95">
        <v>236</v>
      </c>
      <c r="AN1512" s="95">
        <v>889121</v>
      </c>
      <c r="AO1512" s="95">
        <v>218</v>
      </c>
      <c r="AP1512" s="95">
        <v>841214</v>
      </c>
      <c r="AQ1512" s="72">
        <v>308.35000000000002</v>
      </c>
      <c r="AR1512" s="72">
        <v>237.59</v>
      </c>
      <c r="AS1512" s="72">
        <v>545.94000000000005</v>
      </c>
      <c r="AT1512" s="95">
        <v>4873171</v>
      </c>
      <c r="AU1512" s="95">
        <v>3569546</v>
      </c>
      <c r="AV1512" s="95">
        <v>1317</v>
      </c>
      <c r="AW1512" s="95">
        <v>1252</v>
      </c>
      <c r="AX1512" s="72">
        <v>350.6</v>
      </c>
      <c r="AY1512" s="72">
        <v>246.07</v>
      </c>
      <c r="AZ1512" s="72">
        <v>596.66999999999996</v>
      </c>
      <c r="BA1512" s="95">
        <v>5549369</v>
      </c>
      <c r="BB1512" s="95">
        <v>3708786</v>
      </c>
      <c r="BC1512" s="95">
        <v>1319</v>
      </c>
      <c r="BD1512" s="95">
        <v>1256</v>
      </c>
      <c r="BE1512" s="72">
        <v>354.39</v>
      </c>
      <c r="BF1512" s="72">
        <v>267.16000000000003</v>
      </c>
      <c r="BG1512" s="72">
        <v>621.54999999999995</v>
      </c>
      <c r="BH1512" s="95">
        <v>5566694</v>
      </c>
      <c r="BI1512" s="95">
        <v>4001034</v>
      </c>
      <c r="BJ1512" s="95">
        <v>1309</v>
      </c>
      <c r="BK1512" s="95">
        <v>1248</v>
      </c>
      <c r="BL1512" s="72">
        <v>316.8</v>
      </c>
      <c r="BM1512" s="72">
        <v>292.83</v>
      </c>
      <c r="BN1512" s="72">
        <v>609.63</v>
      </c>
      <c r="BO1512" s="95">
        <v>4995274</v>
      </c>
      <c r="BP1512" s="95">
        <v>4406536</v>
      </c>
      <c r="BQ1512" s="95">
        <v>1314</v>
      </c>
      <c r="BR1512" s="95">
        <v>1254</v>
      </c>
      <c r="BS1512" s="72">
        <v>358.35</v>
      </c>
      <c r="BT1512" s="72">
        <v>325.02</v>
      </c>
      <c r="BU1512" s="72">
        <v>683.37</v>
      </c>
      <c r="BV1512" s="95">
        <v>5706345.0700000003</v>
      </c>
      <c r="BW1512" s="95">
        <v>4941664.3499999996</v>
      </c>
      <c r="BX1512" s="95">
        <v>1327</v>
      </c>
      <c r="BY1512" s="95">
        <v>1267</v>
      </c>
      <c r="BZ1512" s="95">
        <v>1286</v>
      </c>
      <c r="CA1512" s="95">
        <v>1289</v>
      </c>
      <c r="CB1512" s="95">
        <v>1280</v>
      </c>
      <c r="CC1512" s="95">
        <v>1286</v>
      </c>
      <c r="CD1512" s="95">
        <v>1298</v>
      </c>
      <c r="CE1512" s="72">
        <v>650.75523149000003</v>
      </c>
      <c r="CF1512" s="72">
        <v>676.59346364999999</v>
      </c>
      <c r="CG1512" s="72">
        <v>712.40329333</v>
      </c>
      <c r="CH1512" s="72">
        <v>716.50152150999998</v>
      </c>
      <c r="CI1512" s="72">
        <v>731.52548966999996</v>
      </c>
      <c r="CJ1512" s="96">
        <v>0.83893294070000002</v>
      </c>
      <c r="CK1512" s="96">
        <v>0.88187372779999995</v>
      </c>
      <c r="CL1512" s="96">
        <v>0.87246929630000003</v>
      </c>
      <c r="CM1512" s="96">
        <v>0.85084257559999998</v>
      </c>
      <c r="CN1512" s="96">
        <v>0.93417113919999994</v>
      </c>
      <c r="CO1512" s="96">
        <v>1.0627718379</v>
      </c>
      <c r="CP1512" s="96">
        <v>0.82393784319999996</v>
      </c>
      <c r="CQ1512" s="96">
        <v>0.99584056389999998</v>
      </c>
      <c r="CR1512" s="96">
        <v>0.82737915630000003</v>
      </c>
      <c r="CS1512" s="95">
        <v>1351</v>
      </c>
      <c r="CT1512" s="95">
        <v>1352</v>
      </c>
      <c r="CU1512" s="95">
        <v>1339</v>
      </c>
      <c r="CV1512" s="95">
        <v>1380</v>
      </c>
      <c r="CW1512" s="95">
        <v>1393</v>
      </c>
      <c r="CX1512" s="96">
        <v>1.0755154950000001</v>
      </c>
      <c r="CY1512" s="96">
        <v>1.0939954780000001</v>
      </c>
      <c r="CZ1512" s="96">
        <v>1.0746564620000001</v>
      </c>
      <c r="DA1512" s="96">
        <v>1.042551011</v>
      </c>
      <c r="DB1512" s="96">
        <v>1.0287159779999999</v>
      </c>
      <c r="DC1512">
        <v>2013</v>
      </c>
      <c r="DD1512" s="6">
        <v>1255.4000000000001</v>
      </c>
      <c r="DE1512" s="96">
        <v>5.0543085999999997E-3</v>
      </c>
      <c r="DF1512" s="72">
        <v>632.21</v>
      </c>
      <c r="DG1512" s="96">
        <v>1</v>
      </c>
      <c r="DH1512" s="72">
        <v>632.21</v>
      </c>
      <c r="DI1512" s="72">
        <v>700.61737926000001</v>
      </c>
      <c r="DJ1512" s="96">
        <v>1</v>
      </c>
      <c r="DK1512" s="72">
        <v>632.21</v>
      </c>
      <c r="DL1512" s="96">
        <v>1</v>
      </c>
      <c r="DM1512" s="72">
        <v>632.21</v>
      </c>
      <c r="DN1512" s="96">
        <v>1</v>
      </c>
      <c r="DO1512" s="96">
        <v>1.434E-2</v>
      </c>
      <c r="DP1512" s="72">
        <v>9.07</v>
      </c>
      <c r="DQ1512" s="72">
        <v>623.14</v>
      </c>
      <c r="DR1512" t="s">
        <v>111</v>
      </c>
      <c r="DT1512" t="s">
        <v>999</v>
      </c>
    </row>
    <row r="1513" spans="1:124" x14ac:dyDescent="0.3">
      <c r="A1513" t="s">
        <v>14</v>
      </c>
      <c r="B1513">
        <v>26230</v>
      </c>
      <c r="C1513" s="95">
        <v>20445</v>
      </c>
      <c r="D1513" s="95">
        <v>80019961</v>
      </c>
      <c r="E1513" s="95">
        <v>19358</v>
      </c>
      <c r="F1513" s="95">
        <v>67286296</v>
      </c>
      <c r="G1513" s="95">
        <v>3631</v>
      </c>
      <c r="H1513" s="95">
        <v>11786242</v>
      </c>
      <c r="I1513" s="95">
        <v>3036</v>
      </c>
      <c r="J1513" s="95">
        <v>11082148</v>
      </c>
      <c r="K1513" s="95">
        <v>20766</v>
      </c>
      <c r="L1513" s="95">
        <v>86992432</v>
      </c>
      <c r="M1513" s="95">
        <v>19530</v>
      </c>
      <c r="N1513" s="95">
        <v>71726820</v>
      </c>
      <c r="O1513" s="95">
        <v>3775</v>
      </c>
      <c r="P1513" s="95">
        <v>14807211</v>
      </c>
      <c r="Q1513" s="95">
        <v>3146</v>
      </c>
      <c r="R1513" s="95">
        <v>12479326</v>
      </c>
      <c r="S1513" s="95">
        <v>20924</v>
      </c>
      <c r="T1513" s="95">
        <v>93808625</v>
      </c>
      <c r="U1513" s="95">
        <v>19516</v>
      </c>
      <c r="V1513" s="95">
        <v>76230807</v>
      </c>
      <c r="W1513" s="95">
        <v>3956</v>
      </c>
      <c r="X1513" s="95">
        <v>15076922</v>
      </c>
      <c r="Y1513" s="95">
        <v>3273</v>
      </c>
      <c r="Z1513" s="95">
        <v>14447700</v>
      </c>
      <c r="AA1513" s="95">
        <v>20826</v>
      </c>
      <c r="AB1513" s="95">
        <v>88793687</v>
      </c>
      <c r="AC1513" s="95">
        <v>19357</v>
      </c>
      <c r="AD1513" s="95">
        <v>77843959</v>
      </c>
      <c r="AE1513" s="95">
        <v>4057</v>
      </c>
      <c r="AF1513" s="95">
        <v>16456902</v>
      </c>
      <c r="AG1513" s="95">
        <v>3398</v>
      </c>
      <c r="AH1513" s="95">
        <v>15627512</v>
      </c>
      <c r="AI1513" s="95">
        <v>21145</v>
      </c>
      <c r="AJ1513" s="95">
        <v>90175594.799999997</v>
      </c>
      <c r="AK1513" s="95">
        <v>19537</v>
      </c>
      <c r="AL1513" s="95">
        <v>81028539.049999997</v>
      </c>
      <c r="AM1513" s="95">
        <v>4283</v>
      </c>
      <c r="AN1513" s="95">
        <v>18278931</v>
      </c>
      <c r="AO1513" s="95">
        <v>3619</v>
      </c>
      <c r="AP1513" s="95">
        <v>17231680.710000001</v>
      </c>
      <c r="AQ1513" s="72">
        <v>317.77</v>
      </c>
      <c r="AR1513" s="72">
        <v>291.63</v>
      </c>
      <c r="AS1513" s="72">
        <v>609.4</v>
      </c>
      <c r="AT1513" s="95">
        <v>91806203</v>
      </c>
      <c r="AU1513" s="95">
        <v>78368444</v>
      </c>
      <c r="AV1513" s="95">
        <v>24076</v>
      </c>
      <c r="AW1513" s="95">
        <v>22394</v>
      </c>
      <c r="AX1513" s="72">
        <v>345.68</v>
      </c>
      <c r="AY1513" s="72">
        <v>309.45</v>
      </c>
      <c r="AZ1513" s="72">
        <v>655.13</v>
      </c>
      <c r="BA1513" s="95">
        <v>101799643</v>
      </c>
      <c r="BB1513" s="95">
        <v>84206146</v>
      </c>
      <c r="BC1513" s="95">
        <v>24541</v>
      </c>
      <c r="BD1513" s="95">
        <v>22676</v>
      </c>
      <c r="BE1513" s="72">
        <v>364.7</v>
      </c>
      <c r="BF1513" s="72">
        <v>331.59</v>
      </c>
      <c r="BG1513" s="72">
        <v>696.29</v>
      </c>
      <c r="BH1513" s="95">
        <v>108885547</v>
      </c>
      <c r="BI1513" s="95">
        <v>90678507</v>
      </c>
      <c r="BJ1513" s="95">
        <v>24880</v>
      </c>
      <c r="BK1513" s="95">
        <v>22789</v>
      </c>
      <c r="BL1513" s="72">
        <v>352.48</v>
      </c>
      <c r="BM1513" s="72">
        <v>342.31</v>
      </c>
      <c r="BN1513" s="72">
        <v>694.79</v>
      </c>
      <c r="BO1513" s="95">
        <v>105250589</v>
      </c>
      <c r="BP1513" s="95">
        <v>93471471</v>
      </c>
      <c r="BQ1513" s="95">
        <v>24883</v>
      </c>
      <c r="BR1513" s="95">
        <v>22755</v>
      </c>
      <c r="BS1513" s="72">
        <v>355.43</v>
      </c>
      <c r="BT1513" s="72">
        <v>353.62</v>
      </c>
      <c r="BU1513" s="72">
        <v>709.05</v>
      </c>
      <c r="BV1513" s="95">
        <v>108454525.8</v>
      </c>
      <c r="BW1513" s="95">
        <v>98260219.760000005</v>
      </c>
      <c r="BX1513" s="95">
        <v>25428</v>
      </c>
      <c r="BY1513" s="95">
        <v>23156</v>
      </c>
      <c r="BZ1513" s="95">
        <v>23274</v>
      </c>
      <c r="CA1513" s="95">
        <v>23642</v>
      </c>
      <c r="CB1513" s="95">
        <v>23872</v>
      </c>
      <c r="CC1513" s="95">
        <v>23873</v>
      </c>
      <c r="CD1513" s="95">
        <v>24317</v>
      </c>
      <c r="CE1513" s="72">
        <v>650.75523149000003</v>
      </c>
      <c r="CF1513" s="72">
        <v>676.59346364999999</v>
      </c>
      <c r="CG1513" s="72">
        <v>712.40329333</v>
      </c>
      <c r="CH1513" s="72">
        <v>716.50152150999998</v>
      </c>
      <c r="CI1513" s="72">
        <v>731.52548966999996</v>
      </c>
      <c r="CJ1513" s="96">
        <v>0.93645040489999998</v>
      </c>
      <c r="CK1513" s="96">
        <v>0.96827716379999995</v>
      </c>
      <c r="CL1513" s="96">
        <v>0.97738178149999999</v>
      </c>
      <c r="CM1513" s="96">
        <v>0.96969787100000004</v>
      </c>
      <c r="CN1513" s="96">
        <v>0.96927586259999998</v>
      </c>
      <c r="CO1513" s="96">
        <v>0.96422286619999997</v>
      </c>
      <c r="CP1513" s="96">
        <v>0.99999351869999997</v>
      </c>
      <c r="CQ1513" s="96">
        <v>0.99584056389999998</v>
      </c>
      <c r="CR1513" s="96">
        <v>1.0041701574999999</v>
      </c>
      <c r="CS1513" s="95">
        <v>21473</v>
      </c>
      <c r="CT1513" s="95">
        <v>21737</v>
      </c>
      <c r="CU1513" s="95">
        <v>21866</v>
      </c>
      <c r="CV1513" s="95">
        <v>21834</v>
      </c>
      <c r="CW1513" s="95">
        <v>22187</v>
      </c>
      <c r="CX1513" s="96">
        <v>0.95277115999999995</v>
      </c>
      <c r="CY1513" s="96">
        <v>0.96712859600000001</v>
      </c>
      <c r="CZ1513" s="96">
        <v>0.96904662900000005</v>
      </c>
      <c r="DA1513" s="96">
        <v>0.96928690900000003</v>
      </c>
      <c r="DB1513" s="96">
        <v>0.96272180399999996</v>
      </c>
      <c r="DC1513">
        <v>2013</v>
      </c>
      <c r="DD1513" s="6">
        <v>22754</v>
      </c>
      <c r="DE1513" s="96">
        <v>2.6466752999999999E-3</v>
      </c>
      <c r="DF1513" s="72">
        <v>769.15</v>
      </c>
      <c r="DG1513" s="96">
        <v>1</v>
      </c>
      <c r="DH1513" s="72">
        <v>769.15</v>
      </c>
      <c r="DI1513" s="72">
        <v>741.20154886</v>
      </c>
      <c r="DJ1513" s="96">
        <v>1</v>
      </c>
      <c r="DK1513" s="72">
        <v>769.15</v>
      </c>
      <c r="DL1513" s="96">
        <v>1</v>
      </c>
      <c r="DM1513" s="72">
        <v>769.15</v>
      </c>
      <c r="DN1513" s="96">
        <v>1</v>
      </c>
      <c r="DO1513" s="96">
        <v>7.0990000000000003E-3</v>
      </c>
      <c r="DP1513" s="72">
        <v>5.46</v>
      </c>
      <c r="DQ1513" s="72">
        <v>763.69</v>
      </c>
      <c r="DR1513" t="s">
        <v>14</v>
      </c>
      <c r="DT1513" t="s">
        <v>999</v>
      </c>
    </row>
    <row r="1514" spans="1:124" x14ac:dyDescent="0.3">
      <c r="A1514" t="s">
        <v>493</v>
      </c>
      <c r="B1514">
        <v>26240</v>
      </c>
      <c r="C1514" s="95">
        <v>2981</v>
      </c>
      <c r="D1514" s="95">
        <v>13339914</v>
      </c>
      <c r="E1514" s="95">
        <v>2862</v>
      </c>
      <c r="F1514" s="95">
        <v>9094510</v>
      </c>
      <c r="G1514" s="95">
        <v>472</v>
      </c>
      <c r="H1514" s="95">
        <v>1073529</v>
      </c>
      <c r="I1514" s="95">
        <v>401</v>
      </c>
      <c r="J1514" s="95">
        <v>1127017</v>
      </c>
      <c r="K1514" s="95">
        <v>2977</v>
      </c>
      <c r="L1514" s="95">
        <v>13406659</v>
      </c>
      <c r="M1514" s="95">
        <v>2840</v>
      </c>
      <c r="N1514" s="95">
        <v>9828907</v>
      </c>
      <c r="O1514" s="95">
        <v>499</v>
      </c>
      <c r="P1514" s="95">
        <v>1603081</v>
      </c>
      <c r="Q1514" s="95">
        <v>424</v>
      </c>
      <c r="R1514" s="95">
        <v>1387872</v>
      </c>
      <c r="S1514" s="95">
        <v>2977</v>
      </c>
      <c r="T1514" s="95">
        <v>13733594</v>
      </c>
      <c r="U1514" s="95">
        <v>2826</v>
      </c>
      <c r="V1514" s="95">
        <v>10458020</v>
      </c>
      <c r="W1514" s="95">
        <v>528</v>
      </c>
      <c r="X1514" s="95">
        <v>1901061</v>
      </c>
      <c r="Y1514" s="95">
        <v>446</v>
      </c>
      <c r="Z1514" s="95">
        <v>1799308</v>
      </c>
      <c r="AA1514" s="95">
        <v>2972</v>
      </c>
      <c r="AB1514" s="95">
        <v>12826415</v>
      </c>
      <c r="AC1514" s="95">
        <v>2812</v>
      </c>
      <c r="AD1514" s="95">
        <v>10832448</v>
      </c>
      <c r="AE1514" s="95">
        <v>526</v>
      </c>
      <c r="AF1514" s="95">
        <v>2291882</v>
      </c>
      <c r="AG1514" s="95">
        <v>444</v>
      </c>
      <c r="AH1514" s="95">
        <v>1902478</v>
      </c>
      <c r="AI1514" s="95">
        <v>2989</v>
      </c>
      <c r="AJ1514" s="95">
        <v>13095969.65</v>
      </c>
      <c r="AK1514" s="95">
        <v>2825</v>
      </c>
      <c r="AL1514" s="95">
        <v>10847554.76</v>
      </c>
      <c r="AM1514" s="95">
        <v>518</v>
      </c>
      <c r="AN1514" s="95">
        <v>1811756</v>
      </c>
      <c r="AO1514" s="95">
        <v>444</v>
      </c>
      <c r="AP1514" s="95">
        <v>2123663</v>
      </c>
      <c r="AQ1514" s="72">
        <v>347.85</v>
      </c>
      <c r="AR1514" s="72">
        <v>261.05</v>
      </c>
      <c r="AS1514" s="72">
        <v>608.9</v>
      </c>
      <c r="AT1514" s="95">
        <v>14413443</v>
      </c>
      <c r="AU1514" s="95">
        <v>10221527</v>
      </c>
      <c r="AV1514" s="95">
        <v>3453</v>
      </c>
      <c r="AW1514" s="95">
        <v>3263</v>
      </c>
      <c r="AX1514" s="72">
        <v>359.84</v>
      </c>
      <c r="AY1514" s="72">
        <v>286.38</v>
      </c>
      <c r="AZ1514" s="72">
        <v>646.22</v>
      </c>
      <c r="BA1514" s="95">
        <v>15009740</v>
      </c>
      <c r="BB1514" s="95">
        <v>11216779</v>
      </c>
      <c r="BC1514" s="95">
        <v>3476</v>
      </c>
      <c r="BD1514" s="95">
        <v>3264</v>
      </c>
      <c r="BE1514" s="72">
        <v>371.72</v>
      </c>
      <c r="BF1514" s="72">
        <v>312.18</v>
      </c>
      <c r="BG1514" s="72">
        <v>683.9</v>
      </c>
      <c r="BH1514" s="95">
        <v>15634655</v>
      </c>
      <c r="BI1514" s="95">
        <v>12257328</v>
      </c>
      <c r="BJ1514" s="95">
        <v>3505</v>
      </c>
      <c r="BK1514" s="95">
        <v>3272</v>
      </c>
      <c r="BL1514" s="72">
        <v>360.17</v>
      </c>
      <c r="BM1514" s="72">
        <v>325.93</v>
      </c>
      <c r="BN1514" s="72">
        <v>686.1</v>
      </c>
      <c r="BO1514" s="95">
        <v>15118297</v>
      </c>
      <c r="BP1514" s="95">
        <v>12734926</v>
      </c>
      <c r="BQ1514" s="95">
        <v>3498</v>
      </c>
      <c r="BR1514" s="95">
        <v>3256</v>
      </c>
      <c r="BS1514" s="72">
        <v>354.24</v>
      </c>
      <c r="BT1514" s="72">
        <v>330.66</v>
      </c>
      <c r="BU1514" s="72">
        <v>684.9</v>
      </c>
      <c r="BV1514" s="95">
        <v>14907725.65</v>
      </c>
      <c r="BW1514" s="95">
        <v>12971217.76</v>
      </c>
      <c r="BX1514" s="95">
        <v>3507</v>
      </c>
      <c r="BY1514" s="95">
        <v>3269</v>
      </c>
      <c r="BZ1514" s="95">
        <v>3362</v>
      </c>
      <c r="CA1514" s="95">
        <v>3374</v>
      </c>
      <c r="CB1514" s="95">
        <v>3393</v>
      </c>
      <c r="CC1514" s="95">
        <v>3383</v>
      </c>
      <c r="CD1514" s="95">
        <v>3391</v>
      </c>
      <c r="CE1514" s="72">
        <v>650.75523149000003</v>
      </c>
      <c r="CF1514" s="72">
        <v>676.59346364999999</v>
      </c>
      <c r="CG1514" s="72">
        <v>712.40329333</v>
      </c>
      <c r="CH1514" s="72">
        <v>716.50152150999998</v>
      </c>
      <c r="CI1514" s="72">
        <v>731.52548966999996</v>
      </c>
      <c r="CJ1514" s="96">
        <v>0.93568206679999999</v>
      </c>
      <c r="CK1514" s="96">
        <v>0.9551082514</v>
      </c>
      <c r="CL1514" s="96">
        <v>0.95998994729999998</v>
      </c>
      <c r="CM1514" s="96">
        <v>0.95756949479999998</v>
      </c>
      <c r="CN1514" s="96">
        <v>0.93626265890000004</v>
      </c>
      <c r="CO1514" s="96">
        <v>0.94619495679999999</v>
      </c>
      <c r="CP1514" s="96">
        <v>1.0028826269</v>
      </c>
      <c r="CQ1514" s="96">
        <v>0.99584056389999998</v>
      </c>
      <c r="CR1514" s="96">
        <v>1.0070713326</v>
      </c>
      <c r="CS1514" s="95">
        <v>2668</v>
      </c>
      <c r="CT1514" s="95">
        <v>2720</v>
      </c>
      <c r="CU1514" s="95">
        <v>2743</v>
      </c>
      <c r="CV1514" s="95">
        <v>2786</v>
      </c>
      <c r="CW1514" s="95">
        <v>2783</v>
      </c>
      <c r="CX1514" s="96">
        <v>0.92221590499999995</v>
      </c>
      <c r="CY1514" s="96">
        <v>0.95102598199999999</v>
      </c>
      <c r="CZ1514" s="96">
        <v>0.95592821800000005</v>
      </c>
      <c r="DA1514" s="96">
        <v>0.95227591700000003</v>
      </c>
      <c r="DB1514" s="96">
        <v>0.948780595</v>
      </c>
      <c r="DC1514">
        <v>2013</v>
      </c>
      <c r="DD1514" s="6">
        <v>3264.8</v>
      </c>
      <c r="DE1514" s="96">
        <v>2.2494223000000002E-3</v>
      </c>
      <c r="DF1514" s="72">
        <v>771.68</v>
      </c>
      <c r="DG1514" s="96">
        <v>1</v>
      </c>
      <c r="DH1514" s="72">
        <v>771.68</v>
      </c>
      <c r="DI1514" s="72">
        <v>741.20154886</v>
      </c>
      <c r="DJ1514" s="96">
        <v>1</v>
      </c>
      <c r="DK1514" s="72">
        <v>771.68</v>
      </c>
      <c r="DL1514" s="96">
        <v>1</v>
      </c>
      <c r="DM1514" s="72">
        <v>771.68</v>
      </c>
      <c r="DN1514" s="96">
        <v>1</v>
      </c>
      <c r="DO1514" s="96">
        <v>6.5719999999999997E-3</v>
      </c>
      <c r="DP1514" s="72">
        <v>5.07</v>
      </c>
      <c r="DQ1514" s="72">
        <v>766.61</v>
      </c>
      <c r="DR1514" t="s">
        <v>493</v>
      </c>
      <c r="DT1514" t="s">
        <v>999</v>
      </c>
    </row>
    <row r="1515" spans="1:124" x14ac:dyDescent="0.3">
      <c r="A1515" t="s">
        <v>1007</v>
      </c>
      <c r="B1515">
        <v>26250</v>
      </c>
      <c r="C1515" s="95">
        <v>8585</v>
      </c>
      <c r="D1515" s="95">
        <v>32536774</v>
      </c>
      <c r="E1515" s="95">
        <v>8218</v>
      </c>
      <c r="F1515" s="95">
        <v>24272624</v>
      </c>
      <c r="G1515" s="95">
        <v>1848</v>
      </c>
      <c r="H1515" s="95">
        <v>6438333</v>
      </c>
      <c r="I1515" s="95">
        <v>1595</v>
      </c>
      <c r="J1515" s="95">
        <v>5432212</v>
      </c>
      <c r="K1515" s="95">
        <v>8679</v>
      </c>
      <c r="L1515" s="95">
        <v>37035523</v>
      </c>
      <c r="M1515" s="95">
        <v>8252</v>
      </c>
      <c r="N1515" s="95">
        <v>26648555</v>
      </c>
      <c r="O1515" s="95">
        <v>1888</v>
      </c>
      <c r="P1515" s="95">
        <v>8159599</v>
      </c>
      <c r="Q1515" s="95">
        <v>1623</v>
      </c>
      <c r="R1515" s="95">
        <v>6192396</v>
      </c>
      <c r="S1515" s="95">
        <v>8810</v>
      </c>
      <c r="T1515" s="95">
        <v>40202508</v>
      </c>
      <c r="U1515" s="95">
        <v>8349</v>
      </c>
      <c r="V1515" s="95">
        <v>29243415</v>
      </c>
      <c r="W1515" s="95">
        <v>1914</v>
      </c>
      <c r="X1515" s="95">
        <v>8406442</v>
      </c>
      <c r="Y1515" s="95">
        <v>1648</v>
      </c>
      <c r="Z1515" s="95">
        <v>6674121</v>
      </c>
      <c r="AA1515" s="95">
        <v>8936</v>
      </c>
      <c r="AB1515" s="95">
        <v>37931812</v>
      </c>
      <c r="AC1515" s="95">
        <v>8448</v>
      </c>
      <c r="AD1515" s="95">
        <v>30902236</v>
      </c>
      <c r="AE1515" s="95">
        <v>1957</v>
      </c>
      <c r="AF1515" s="95">
        <v>7401350</v>
      </c>
      <c r="AG1515" s="95">
        <v>1706</v>
      </c>
      <c r="AH1515" s="95">
        <v>7042960</v>
      </c>
      <c r="AI1515" s="95">
        <v>9132</v>
      </c>
      <c r="AJ1515" s="95">
        <v>37934963.340000004</v>
      </c>
      <c r="AK1515" s="95">
        <v>8610</v>
      </c>
      <c r="AL1515" s="95">
        <v>32621670.960000001</v>
      </c>
      <c r="AM1515" s="95">
        <v>2048</v>
      </c>
      <c r="AN1515" s="95">
        <v>8672813.6600000001</v>
      </c>
      <c r="AO1515" s="95">
        <v>1805</v>
      </c>
      <c r="AP1515" s="95">
        <v>8381398.3899999997</v>
      </c>
      <c r="AQ1515" s="72">
        <v>311.31</v>
      </c>
      <c r="AR1515" s="72">
        <v>252.26</v>
      </c>
      <c r="AS1515" s="72">
        <v>563.57000000000005</v>
      </c>
      <c r="AT1515" s="95">
        <v>38975107</v>
      </c>
      <c r="AU1515" s="95">
        <v>29704836</v>
      </c>
      <c r="AV1515" s="95">
        <v>10433</v>
      </c>
      <c r="AW1515" s="95">
        <v>9813</v>
      </c>
      <c r="AX1515" s="72">
        <v>356.42</v>
      </c>
      <c r="AY1515" s="72">
        <v>277.14</v>
      </c>
      <c r="AZ1515" s="72">
        <v>633.55999999999995</v>
      </c>
      <c r="BA1515" s="95">
        <v>45195122</v>
      </c>
      <c r="BB1515" s="95">
        <v>32840951</v>
      </c>
      <c r="BC1515" s="95">
        <v>10567</v>
      </c>
      <c r="BD1515" s="95">
        <v>9875</v>
      </c>
      <c r="BE1515" s="72">
        <v>377.73</v>
      </c>
      <c r="BF1515" s="72">
        <v>299.39999999999998</v>
      </c>
      <c r="BG1515" s="72">
        <v>677.13</v>
      </c>
      <c r="BH1515" s="95">
        <v>48608950</v>
      </c>
      <c r="BI1515" s="95">
        <v>35917536</v>
      </c>
      <c r="BJ1515" s="95">
        <v>10724</v>
      </c>
      <c r="BK1515" s="95">
        <v>9997</v>
      </c>
      <c r="BL1515" s="72">
        <v>346.81</v>
      </c>
      <c r="BM1515" s="72">
        <v>311.41000000000003</v>
      </c>
      <c r="BN1515" s="72">
        <v>658.22</v>
      </c>
      <c r="BO1515" s="95">
        <v>45333162</v>
      </c>
      <c r="BP1515" s="95">
        <v>37945196</v>
      </c>
      <c r="BQ1515" s="95">
        <v>10893</v>
      </c>
      <c r="BR1515" s="95">
        <v>10154</v>
      </c>
      <c r="BS1515" s="72">
        <v>347.4</v>
      </c>
      <c r="BT1515" s="72">
        <v>328.08</v>
      </c>
      <c r="BU1515" s="72">
        <v>675.48</v>
      </c>
      <c r="BV1515" s="95">
        <v>46607777</v>
      </c>
      <c r="BW1515" s="95">
        <v>41003069.350000001</v>
      </c>
      <c r="BX1515" s="95">
        <v>11180</v>
      </c>
      <c r="BY1515" s="95">
        <v>10415</v>
      </c>
      <c r="BZ1515" s="95">
        <v>10138</v>
      </c>
      <c r="CA1515" s="95">
        <v>10233</v>
      </c>
      <c r="CB1515" s="95">
        <v>10374</v>
      </c>
      <c r="CC1515" s="95">
        <v>10542</v>
      </c>
      <c r="CD1515" s="95">
        <v>10806</v>
      </c>
      <c r="CE1515" s="72">
        <v>650.75523149000003</v>
      </c>
      <c r="CF1515" s="72">
        <v>676.59346364999999</v>
      </c>
      <c r="CG1515" s="72">
        <v>712.40329333</v>
      </c>
      <c r="CH1515" s="72">
        <v>716.50152150999998</v>
      </c>
      <c r="CI1515" s="72">
        <v>731.52548966999996</v>
      </c>
      <c r="CJ1515" s="96">
        <v>0.86602453999999995</v>
      </c>
      <c r="CK1515" s="96">
        <v>0.93639686759999996</v>
      </c>
      <c r="CL1515" s="96">
        <v>0.95048690309999995</v>
      </c>
      <c r="CM1515" s="96">
        <v>0.91865820269999998</v>
      </c>
      <c r="CN1515" s="96">
        <v>0.92338545890000001</v>
      </c>
      <c r="CO1515" s="96">
        <v>1.0243823485000001</v>
      </c>
      <c r="CP1515" s="96">
        <v>0.89711658520000004</v>
      </c>
      <c r="CQ1515" s="96">
        <v>0.99584056389999998</v>
      </c>
      <c r="CR1515" s="96">
        <v>0.90086354140000002</v>
      </c>
      <c r="CS1515" s="95">
        <v>9268</v>
      </c>
      <c r="CT1515" s="95">
        <v>9414</v>
      </c>
      <c r="CU1515" s="95">
        <v>9413</v>
      </c>
      <c r="CV1515" s="95">
        <v>9558</v>
      </c>
      <c r="CW1515" s="95">
        <v>9738</v>
      </c>
      <c r="CX1515" s="96">
        <v>1.027758656</v>
      </c>
      <c r="CY1515" s="96">
        <v>1.0258973039999999</v>
      </c>
      <c r="CZ1515" s="96">
        <v>1.0226057159999999</v>
      </c>
      <c r="DA1515" s="96">
        <v>1.026856357</v>
      </c>
      <c r="DB1515" s="96">
        <v>1.018993507</v>
      </c>
      <c r="DC1515">
        <v>2013</v>
      </c>
      <c r="DD1515" s="6">
        <v>10050.799999999999</v>
      </c>
      <c r="DE1515" s="96">
        <v>6.1710252000000002E-3</v>
      </c>
      <c r="DF1515" s="72">
        <v>687.58</v>
      </c>
      <c r="DG1515" s="96">
        <v>1</v>
      </c>
      <c r="DH1515" s="72">
        <v>687.58</v>
      </c>
      <c r="DI1515" s="72">
        <v>688.90237629000001</v>
      </c>
      <c r="DJ1515" s="96">
        <v>1</v>
      </c>
      <c r="DK1515" s="72">
        <v>687.58</v>
      </c>
      <c r="DL1515" s="96">
        <v>1</v>
      </c>
      <c r="DM1515" s="72">
        <v>687.58</v>
      </c>
      <c r="DN1515" s="96">
        <v>1</v>
      </c>
      <c r="DO1515" s="96">
        <v>1.7571E-2</v>
      </c>
      <c r="DP1515" s="72">
        <v>12.08</v>
      </c>
      <c r="DQ1515" s="72">
        <v>675.5</v>
      </c>
      <c r="DR1515" t="s">
        <v>1007</v>
      </c>
      <c r="DT1515" t="s">
        <v>999</v>
      </c>
    </row>
    <row r="1516" spans="1:124" x14ac:dyDescent="0.3">
      <c r="A1516" t="s">
        <v>1008</v>
      </c>
      <c r="B1516">
        <v>26260</v>
      </c>
      <c r="C1516" s="95">
        <v>2369</v>
      </c>
      <c r="D1516" s="95">
        <v>8291607</v>
      </c>
      <c r="E1516" s="95">
        <v>2273</v>
      </c>
      <c r="F1516" s="95">
        <v>5739780</v>
      </c>
      <c r="G1516" s="95">
        <v>465</v>
      </c>
      <c r="H1516" s="95">
        <v>1290218</v>
      </c>
      <c r="I1516" s="95">
        <v>403</v>
      </c>
      <c r="J1516" s="95">
        <v>1114009</v>
      </c>
      <c r="K1516" s="95">
        <v>2305</v>
      </c>
      <c r="L1516" s="95">
        <v>8904584</v>
      </c>
      <c r="M1516" s="95">
        <v>2203</v>
      </c>
      <c r="N1516" s="95">
        <v>6436021</v>
      </c>
      <c r="O1516" s="95">
        <v>490</v>
      </c>
      <c r="P1516" s="95">
        <v>1348713</v>
      </c>
      <c r="Q1516" s="95">
        <v>417</v>
      </c>
      <c r="R1516" s="95">
        <v>1097931</v>
      </c>
      <c r="S1516" s="95">
        <v>2215</v>
      </c>
      <c r="T1516" s="95">
        <v>8079413</v>
      </c>
      <c r="U1516" s="95">
        <v>2099</v>
      </c>
      <c r="V1516" s="95">
        <v>6536494</v>
      </c>
      <c r="W1516" s="95">
        <v>484</v>
      </c>
      <c r="X1516" s="95">
        <v>1941504</v>
      </c>
      <c r="Y1516" s="95">
        <v>424</v>
      </c>
      <c r="Z1516" s="95">
        <v>1542193</v>
      </c>
      <c r="AA1516" s="95">
        <v>2198</v>
      </c>
      <c r="AB1516" s="95">
        <v>7774396</v>
      </c>
      <c r="AC1516" s="95">
        <v>2061</v>
      </c>
      <c r="AD1516" s="95">
        <v>6657644</v>
      </c>
      <c r="AE1516" s="95">
        <v>470</v>
      </c>
      <c r="AF1516" s="95">
        <v>1961901</v>
      </c>
      <c r="AG1516" s="95">
        <v>412</v>
      </c>
      <c r="AH1516" s="95">
        <v>1638057</v>
      </c>
      <c r="AI1516" s="95">
        <v>2230</v>
      </c>
      <c r="AJ1516" s="95">
        <v>7875383</v>
      </c>
      <c r="AK1516" s="95">
        <v>2101</v>
      </c>
      <c r="AL1516" s="95">
        <v>7223237.1200000001</v>
      </c>
      <c r="AM1516" s="95">
        <v>491</v>
      </c>
      <c r="AN1516" s="95">
        <v>1791388</v>
      </c>
      <c r="AO1516" s="95">
        <v>430</v>
      </c>
      <c r="AP1516" s="95">
        <v>1721061</v>
      </c>
      <c r="AQ1516" s="72">
        <v>281.75</v>
      </c>
      <c r="AR1516" s="72">
        <v>213.43</v>
      </c>
      <c r="AS1516" s="72">
        <v>495.18</v>
      </c>
      <c r="AT1516" s="95">
        <v>9581825</v>
      </c>
      <c r="AU1516" s="95">
        <v>6853789</v>
      </c>
      <c r="AV1516" s="95">
        <v>2834</v>
      </c>
      <c r="AW1516" s="95">
        <v>2676</v>
      </c>
      <c r="AX1516" s="72">
        <v>305.7</v>
      </c>
      <c r="AY1516" s="72">
        <v>239.63</v>
      </c>
      <c r="AZ1516" s="72">
        <v>545.33000000000004</v>
      </c>
      <c r="BA1516" s="95">
        <v>10253297</v>
      </c>
      <c r="BB1516" s="95">
        <v>7533952</v>
      </c>
      <c r="BC1516" s="95">
        <v>2795</v>
      </c>
      <c r="BD1516" s="95">
        <v>2620</v>
      </c>
      <c r="BE1516" s="72">
        <v>309.39999999999998</v>
      </c>
      <c r="BF1516" s="72">
        <v>266.83</v>
      </c>
      <c r="BG1516" s="72">
        <v>576.23</v>
      </c>
      <c r="BH1516" s="95">
        <v>10020917</v>
      </c>
      <c r="BI1516" s="95">
        <v>8078687</v>
      </c>
      <c r="BJ1516" s="95">
        <v>2699</v>
      </c>
      <c r="BK1516" s="95">
        <v>2523</v>
      </c>
      <c r="BL1516" s="72">
        <v>304.11</v>
      </c>
      <c r="BM1516" s="72">
        <v>279.54000000000002</v>
      </c>
      <c r="BN1516" s="72">
        <v>583.65</v>
      </c>
      <c r="BO1516" s="95">
        <v>9736297</v>
      </c>
      <c r="BP1516" s="95">
        <v>8295701</v>
      </c>
      <c r="BQ1516" s="95">
        <v>2668</v>
      </c>
      <c r="BR1516" s="95">
        <v>2473</v>
      </c>
      <c r="BS1516" s="72">
        <v>296.05</v>
      </c>
      <c r="BT1516" s="72">
        <v>294.49</v>
      </c>
      <c r="BU1516" s="72">
        <v>590.54</v>
      </c>
      <c r="BV1516" s="95">
        <v>9666771</v>
      </c>
      <c r="BW1516" s="95">
        <v>8944298.1199999992</v>
      </c>
      <c r="BX1516" s="95">
        <v>2721</v>
      </c>
      <c r="BY1516" s="95">
        <v>2531</v>
      </c>
      <c r="BZ1516" s="95">
        <v>2759</v>
      </c>
      <c r="CA1516" s="95">
        <v>2711</v>
      </c>
      <c r="CB1516" s="95">
        <v>2614</v>
      </c>
      <c r="CC1516" s="95">
        <v>2575</v>
      </c>
      <c r="CD1516" s="95">
        <v>2628</v>
      </c>
      <c r="CE1516" s="72">
        <v>650.75523149000003</v>
      </c>
      <c r="CF1516" s="72">
        <v>676.59346364999999</v>
      </c>
      <c r="CG1516" s="72">
        <v>712.40329333</v>
      </c>
      <c r="CH1516" s="72">
        <v>716.50152150999998</v>
      </c>
      <c r="CI1516" s="72">
        <v>731.52548966999996</v>
      </c>
      <c r="CJ1516" s="96">
        <v>0.7609312627</v>
      </c>
      <c r="CK1516" s="96">
        <v>0.80599359780000002</v>
      </c>
      <c r="CL1516" s="96">
        <v>0.80885364429999995</v>
      </c>
      <c r="CM1516" s="96">
        <v>0.81458305740000003</v>
      </c>
      <c r="CN1516" s="96">
        <v>0.8072719384</v>
      </c>
      <c r="CO1516" s="96">
        <v>0.96650450389999998</v>
      </c>
      <c r="CP1516" s="96">
        <v>0.82723535879999999</v>
      </c>
      <c r="CQ1516" s="96">
        <v>0.99584056389999998</v>
      </c>
      <c r="CR1516" s="96">
        <v>0.83069044449999996</v>
      </c>
      <c r="CS1516" s="95">
        <v>2681</v>
      </c>
      <c r="CT1516" s="95">
        <v>2687</v>
      </c>
      <c r="CU1516" s="95">
        <v>2575</v>
      </c>
      <c r="CV1516" s="95">
        <v>2543</v>
      </c>
      <c r="CW1516" s="95">
        <v>2583</v>
      </c>
      <c r="CX1516" s="96">
        <v>0.98473090100000005</v>
      </c>
      <c r="CY1516" s="96">
        <v>0.97070040599999996</v>
      </c>
      <c r="CZ1516" s="96">
        <v>0.96664983299999996</v>
      </c>
      <c r="DA1516" s="96">
        <v>0.956647994</v>
      </c>
      <c r="DB1516" s="96">
        <v>0.95278074199999996</v>
      </c>
      <c r="DC1516">
        <v>2013</v>
      </c>
      <c r="DD1516" s="6">
        <v>2564.6</v>
      </c>
      <c r="DE1516" s="96">
        <v>1.2733042700000001E-2</v>
      </c>
      <c r="DF1516" s="72">
        <v>629.84</v>
      </c>
      <c r="DG1516" s="96">
        <v>1</v>
      </c>
      <c r="DH1516" s="72">
        <v>629.84</v>
      </c>
      <c r="DI1516" s="72">
        <v>700.61737926000001</v>
      </c>
      <c r="DJ1516" s="96">
        <v>1</v>
      </c>
      <c r="DK1516" s="72">
        <v>629.84</v>
      </c>
      <c r="DL1516" s="96">
        <v>1</v>
      </c>
      <c r="DM1516" s="72">
        <v>629.84</v>
      </c>
      <c r="DN1516" s="96">
        <v>0.79365079370000002</v>
      </c>
      <c r="DO1516" s="96">
        <v>3.024E-2</v>
      </c>
      <c r="DP1516" s="72">
        <v>15.12</v>
      </c>
      <c r="DQ1516" s="72">
        <v>614.72</v>
      </c>
      <c r="DR1516" t="s">
        <v>1008</v>
      </c>
      <c r="DT1516" t="s">
        <v>999</v>
      </c>
    </row>
    <row r="1517" spans="1:124" x14ac:dyDescent="0.3">
      <c r="A1517" t="s">
        <v>116</v>
      </c>
      <c r="B1517">
        <v>26270</v>
      </c>
      <c r="C1517" s="95">
        <v>2898</v>
      </c>
      <c r="D1517" s="95">
        <v>11720012</v>
      </c>
      <c r="E1517" s="95">
        <v>2790</v>
      </c>
      <c r="F1517" s="95">
        <v>8912278</v>
      </c>
      <c r="G1517" s="95">
        <v>865</v>
      </c>
      <c r="H1517" s="95">
        <v>2368039</v>
      </c>
      <c r="I1517" s="95">
        <v>760</v>
      </c>
      <c r="J1517" s="95">
        <v>2483471</v>
      </c>
      <c r="K1517" s="95">
        <v>2845</v>
      </c>
      <c r="L1517" s="95">
        <v>12014573</v>
      </c>
      <c r="M1517" s="95">
        <v>2734</v>
      </c>
      <c r="N1517" s="95">
        <v>9297728</v>
      </c>
      <c r="O1517" s="95">
        <v>844</v>
      </c>
      <c r="P1517" s="95">
        <v>2073058</v>
      </c>
      <c r="Q1517" s="95">
        <v>739</v>
      </c>
      <c r="R1517" s="95">
        <v>2413067</v>
      </c>
      <c r="S1517" s="95">
        <v>2779</v>
      </c>
      <c r="T1517" s="95">
        <v>12440122</v>
      </c>
      <c r="U1517" s="95">
        <v>2668</v>
      </c>
      <c r="V1517" s="95">
        <v>9774564</v>
      </c>
      <c r="W1517" s="95">
        <v>862</v>
      </c>
      <c r="X1517" s="95">
        <v>1931832</v>
      </c>
      <c r="Y1517" s="95">
        <v>760</v>
      </c>
      <c r="Z1517" s="95">
        <v>2826122</v>
      </c>
      <c r="AA1517" s="95">
        <v>2701</v>
      </c>
      <c r="AB1517" s="95">
        <v>11714797</v>
      </c>
      <c r="AC1517" s="95">
        <v>2596</v>
      </c>
      <c r="AD1517" s="95">
        <v>10004018</v>
      </c>
      <c r="AE1517" s="95">
        <v>830</v>
      </c>
      <c r="AF1517" s="95">
        <v>2843100</v>
      </c>
      <c r="AG1517" s="95">
        <v>733</v>
      </c>
      <c r="AH1517" s="95">
        <v>3320570</v>
      </c>
      <c r="AI1517" s="95">
        <v>2656</v>
      </c>
      <c r="AJ1517" s="95">
        <v>11372367.27</v>
      </c>
      <c r="AK1517" s="95">
        <v>2550</v>
      </c>
      <c r="AL1517" s="95">
        <v>10529028.16</v>
      </c>
      <c r="AM1517" s="95">
        <v>857</v>
      </c>
      <c r="AN1517" s="95">
        <v>3505272</v>
      </c>
      <c r="AO1517" s="95">
        <v>765</v>
      </c>
      <c r="AP1517" s="95">
        <v>3337493</v>
      </c>
      <c r="AQ1517" s="72">
        <v>311.99</v>
      </c>
      <c r="AR1517" s="72">
        <v>267.51</v>
      </c>
      <c r="AS1517" s="72">
        <v>579.5</v>
      </c>
      <c r="AT1517" s="95">
        <v>14088051</v>
      </c>
      <c r="AU1517" s="95">
        <v>11395749</v>
      </c>
      <c r="AV1517" s="95">
        <v>3763</v>
      </c>
      <c r="AW1517" s="95">
        <v>3550</v>
      </c>
      <c r="AX1517" s="72">
        <v>318.24</v>
      </c>
      <c r="AY1517" s="72">
        <v>281</v>
      </c>
      <c r="AZ1517" s="72">
        <v>599.24</v>
      </c>
      <c r="BA1517" s="95">
        <v>14087631</v>
      </c>
      <c r="BB1517" s="95">
        <v>11710795</v>
      </c>
      <c r="BC1517" s="95">
        <v>3689</v>
      </c>
      <c r="BD1517" s="95">
        <v>3473</v>
      </c>
      <c r="BE1517" s="72">
        <v>328.94</v>
      </c>
      <c r="BF1517" s="72">
        <v>306.32</v>
      </c>
      <c r="BG1517" s="72">
        <v>635.26</v>
      </c>
      <c r="BH1517" s="95">
        <v>14371954</v>
      </c>
      <c r="BI1517" s="95">
        <v>12600686</v>
      </c>
      <c r="BJ1517" s="95">
        <v>3641</v>
      </c>
      <c r="BK1517" s="95">
        <v>3428</v>
      </c>
      <c r="BL1517" s="72">
        <v>343.57</v>
      </c>
      <c r="BM1517" s="72">
        <v>333.55</v>
      </c>
      <c r="BN1517" s="72">
        <v>677.12</v>
      </c>
      <c r="BO1517" s="95">
        <v>14557897</v>
      </c>
      <c r="BP1517" s="95">
        <v>13324588</v>
      </c>
      <c r="BQ1517" s="95">
        <v>3531</v>
      </c>
      <c r="BR1517" s="95">
        <v>3329</v>
      </c>
      <c r="BS1517" s="72">
        <v>352.92</v>
      </c>
      <c r="BT1517" s="72">
        <v>348.58</v>
      </c>
      <c r="BU1517" s="72">
        <v>701.5</v>
      </c>
      <c r="BV1517" s="95">
        <v>14877639.27</v>
      </c>
      <c r="BW1517" s="95">
        <v>13866521.16</v>
      </c>
      <c r="BX1517" s="95">
        <v>3513</v>
      </c>
      <c r="BY1517" s="95">
        <v>3315</v>
      </c>
      <c r="BZ1517" s="95">
        <v>3661</v>
      </c>
      <c r="CA1517" s="95">
        <v>3585</v>
      </c>
      <c r="CB1517" s="95">
        <v>3538</v>
      </c>
      <c r="CC1517" s="95">
        <v>3435</v>
      </c>
      <c r="CD1517" s="95">
        <v>3416</v>
      </c>
      <c r="CE1517" s="72">
        <v>650.75523149000003</v>
      </c>
      <c r="CF1517" s="72">
        <v>676.59346364999999</v>
      </c>
      <c r="CG1517" s="72">
        <v>712.40329333</v>
      </c>
      <c r="CH1517" s="72">
        <v>716.50152150999998</v>
      </c>
      <c r="CI1517" s="72">
        <v>731.52548966999996</v>
      </c>
      <c r="CJ1517" s="96">
        <v>0.89050379000000002</v>
      </c>
      <c r="CK1517" s="96">
        <v>0.88567216829999995</v>
      </c>
      <c r="CL1517" s="96">
        <v>0.89171401360000002</v>
      </c>
      <c r="CM1517" s="96">
        <v>0.94503637419999997</v>
      </c>
      <c r="CN1517" s="96">
        <v>0.95895496449999995</v>
      </c>
      <c r="CO1517" s="96">
        <v>0.98517107839999996</v>
      </c>
      <c r="CP1517" s="96">
        <v>0.928139571</v>
      </c>
      <c r="CQ1517" s="96">
        <v>0.99584056389999998</v>
      </c>
      <c r="CR1517" s="96">
        <v>0.93201609990000001</v>
      </c>
      <c r="CS1517" s="95">
        <v>3923</v>
      </c>
      <c r="CT1517" s="95">
        <v>3950</v>
      </c>
      <c r="CU1517" s="95">
        <v>4004</v>
      </c>
      <c r="CV1517" s="95">
        <v>3934</v>
      </c>
      <c r="CW1517" s="95">
        <v>3958</v>
      </c>
      <c r="CX1517" s="96">
        <v>0.96547637600000003</v>
      </c>
      <c r="CY1517" s="96">
        <v>0.95165335900000003</v>
      </c>
      <c r="CZ1517" s="96">
        <v>0.97549951599999996</v>
      </c>
      <c r="DA1517" s="96">
        <v>1.018889063</v>
      </c>
      <c r="DB1517" s="96">
        <v>1.0144120320000001</v>
      </c>
      <c r="DC1517">
        <v>2013</v>
      </c>
      <c r="DD1517" s="6">
        <v>3419</v>
      </c>
      <c r="DE1517" s="96">
        <v>6.0650152000000001E-3</v>
      </c>
      <c r="DF1517" s="72">
        <v>711.44</v>
      </c>
      <c r="DG1517" s="96">
        <v>1</v>
      </c>
      <c r="DH1517" s="72">
        <v>711.44</v>
      </c>
      <c r="DI1517" s="72">
        <v>713.57145968999998</v>
      </c>
      <c r="DJ1517" s="96">
        <v>1</v>
      </c>
      <c r="DK1517" s="72">
        <v>711.44</v>
      </c>
      <c r="DL1517" s="96">
        <v>1</v>
      </c>
      <c r="DM1517" s="72">
        <v>711.44</v>
      </c>
      <c r="DN1517" s="96">
        <v>1</v>
      </c>
      <c r="DO1517" s="96">
        <v>1.3885E-2</v>
      </c>
      <c r="DP1517" s="72">
        <v>9.8800000000000008</v>
      </c>
      <c r="DQ1517" s="72">
        <v>701.56</v>
      </c>
      <c r="DR1517" t="s">
        <v>116</v>
      </c>
      <c r="DT1517" t="s">
        <v>999</v>
      </c>
    </row>
    <row r="1518" spans="1:124" x14ac:dyDescent="0.3">
      <c r="A1518" t="s">
        <v>368</v>
      </c>
      <c r="B1518">
        <v>26280</v>
      </c>
      <c r="C1518" s="95">
        <v>1270</v>
      </c>
      <c r="D1518" s="95">
        <v>3989503</v>
      </c>
      <c r="E1518" s="95">
        <v>1233</v>
      </c>
      <c r="F1518" s="95">
        <v>3377730</v>
      </c>
      <c r="G1518" s="95">
        <v>260</v>
      </c>
      <c r="H1518" s="95">
        <v>493773</v>
      </c>
      <c r="I1518" s="95">
        <v>235</v>
      </c>
      <c r="J1518" s="95">
        <v>692738</v>
      </c>
      <c r="K1518" s="95">
        <v>1216</v>
      </c>
      <c r="L1518" s="95">
        <v>5029598</v>
      </c>
      <c r="M1518" s="95">
        <v>1174</v>
      </c>
      <c r="N1518" s="95">
        <v>3759466</v>
      </c>
      <c r="O1518" s="95">
        <v>264</v>
      </c>
      <c r="P1518" s="95">
        <v>517821</v>
      </c>
      <c r="Q1518" s="95">
        <v>237</v>
      </c>
      <c r="R1518" s="95">
        <v>641963</v>
      </c>
      <c r="S1518" s="95">
        <v>1154</v>
      </c>
      <c r="T1518" s="95">
        <v>4258932</v>
      </c>
      <c r="U1518" s="95">
        <v>1107</v>
      </c>
      <c r="V1518" s="95">
        <v>3742663</v>
      </c>
      <c r="W1518" s="95">
        <v>266</v>
      </c>
      <c r="X1518" s="95">
        <v>654754</v>
      </c>
      <c r="Y1518" s="95">
        <v>239</v>
      </c>
      <c r="Z1518" s="95">
        <v>737241</v>
      </c>
      <c r="AA1518" s="95">
        <v>1135</v>
      </c>
      <c r="AB1518" s="95">
        <v>4038789</v>
      </c>
      <c r="AC1518" s="95">
        <v>1077</v>
      </c>
      <c r="AD1518" s="95">
        <v>3683773</v>
      </c>
      <c r="AE1518" s="95">
        <v>250</v>
      </c>
      <c r="AF1518" s="95">
        <v>615536</v>
      </c>
      <c r="AG1518" s="95">
        <v>228</v>
      </c>
      <c r="AH1518" s="95">
        <v>821210</v>
      </c>
      <c r="AI1518" s="95">
        <v>1093</v>
      </c>
      <c r="AJ1518" s="95">
        <v>3794174</v>
      </c>
      <c r="AK1518" s="95">
        <v>1035</v>
      </c>
      <c r="AL1518" s="95">
        <v>3850068.63</v>
      </c>
      <c r="AM1518" s="95">
        <v>245</v>
      </c>
      <c r="AN1518" s="95">
        <v>646923</v>
      </c>
      <c r="AO1518" s="95">
        <v>223</v>
      </c>
      <c r="AP1518" s="95">
        <v>848933</v>
      </c>
      <c r="AQ1518" s="72">
        <v>244.19</v>
      </c>
      <c r="AR1518" s="72">
        <v>231.07</v>
      </c>
      <c r="AS1518" s="72">
        <v>475.26</v>
      </c>
      <c r="AT1518" s="95">
        <v>4483276</v>
      </c>
      <c r="AU1518" s="95">
        <v>4070468</v>
      </c>
      <c r="AV1518" s="95">
        <v>1530</v>
      </c>
      <c r="AW1518" s="95">
        <v>1468</v>
      </c>
      <c r="AX1518" s="72">
        <v>312.35000000000002</v>
      </c>
      <c r="AY1518" s="72">
        <v>259.95</v>
      </c>
      <c r="AZ1518" s="72">
        <v>572.29999999999995</v>
      </c>
      <c r="BA1518" s="95">
        <v>5547419</v>
      </c>
      <c r="BB1518" s="95">
        <v>4401429</v>
      </c>
      <c r="BC1518" s="95">
        <v>1480</v>
      </c>
      <c r="BD1518" s="95">
        <v>1411</v>
      </c>
      <c r="BE1518" s="72">
        <v>288.36</v>
      </c>
      <c r="BF1518" s="72">
        <v>277.36</v>
      </c>
      <c r="BG1518" s="72">
        <v>565.72</v>
      </c>
      <c r="BH1518" s="95">
        <v>4913686</v>
      </c>
      <c r="BI1518" s="95">
        <v>4479904</v>
      </c>
      <c r="BJ1518" s="95">
        <v>1420</v>
      </c>
      <c r="BK1518" s="95">
        <v>1346</v>
      </c>
      <c r="BL1518" s="72">
        <v>280.04000000000002</v>
      </c>
      <c r="BM1518" s="72">
        <v>287.67</v>
      </c>
      <c r="BN1518" s="72">
        <v>567.71</v>
      </c>
      <c r="BO1518" s="95">
        <v>4654325</v>
      </c>
      <c r="BP1518" s="95">
        <v>4504983</v>
      </c>
      <c r="BQ1518" s="95">
        <v>1385</v>
      </c>
      <c r="BR1518" s="95">
        <v>1305</v>
      </c>
      <c r="BS1518" s="72">
        <v>276.60000000000002</v>
      </c>
      <c r="BT1518" s="72">
        <v>311.27</v>
      </c>
      <c r="BU1518" s="72">
        <v>587.87</v>
      </c>
      <c r="BV1518" s="95">
        <v>4441097</v>
      </c>
      <c r="BW1518" s="95">
        <v>4699001.63</v>
      </c>
      <c r="BX1518" s="95">
        <v>1338</v>
      </c>
      <c r="BY1518" s="95">
        <v>1258</v>
      </c>
      <c r="BZ1518" s="95">
        <v>1500</v>
      </c>
      <c r="CA1518" s="95">
        <v>1447</v>
      </c>
      <c r="CB1518" s="95">
        <v>1384</v>
      </c>
      <c r="CC1518" s="95">
        <v>1347</v>
      </c>
      <c r="CD1518" s="95">
        <v>1299</v>
      </c>
      <c r="CE1518" s="72">
        <v>650.75523149000003</v>
      </c>
      <c r="CF1518" s="72">
        <v>676.59346364999999</v>
      </c>
      <c r="CG1518" s="72">
        <v>712.40329333</v>
      </c>
      <c r="CH1518" s="72">
        <v>716.50152150999998</v>
      </c>
      <c r="CI1518" s="72">
        <v>731.52548966999996</v>
      </c>
      <c r="CJ1518" s="96">
        <v>0.73032067509999998</v>
      </c>
      <c r="CK1518" s="96">
        <v>0.84585505289999996</v>
      </c>
      <c r="CL1518" s="96">
        <v>0.79410076470000002</v>
      </c>
      <c r="CM1518" s="96">
        <v>0.79233607039999998</v>
      </c>
      <c r="CN1518" s="96">
        <v>0.80362203139999999</v>
      </c>
      <c r="CO1518" s="96">
        <v>0.92056212879999999</v>
      </c>
      <c r="CP1518" s="96">
        <v>0.86169840590000002</v>
      </c>
      <c r="CQ1518" s="96">
        <v>0.99584056389999998</v>
      </c>
      <c r="CR1518" s="96">
        <v>0.86529743219999999</v>
      </c>
      <c r="CS1518" s="95">
        <v>1410</v>
      </c>
      <c r="CT1518" s="95">
        <v>1389</v>
      </c>
      <c r="CU1518" s="95">
        <v>1338</v>
      </c>
      <c r="CV1518" s="95">
        <v>1291</v>
      </c>
      <c r="CW1518" s="95">
        <v>1244</v>
      </c>
      <c r="CX1518" s="96">
        <v>0.90473195399999995</v>
      </c>
      <c r="CY1518" s="96">
        <v>0.93539715199999995</v>
      </c>
      <c r="CZ1518" s="96">
        <v>0.94270187400000005</v>
      </c>
      <c r="DA1518" s="96">
        <v>0.92655170099999995</v>
      </c>
      <c r="DB1518" s="96">
        <v>0.89191195400000001</v>
      </c>
      <c r="DC1518">
        <v>2013</v>
      </c>
      <c r="DD1518" s="6">
        <v>1357.6</v>
      </c>
      <c r="DE1518" s="96">
        <v>1.5969706000000001E-3</v>
      </c>
      <c r="DF1518" s="72">
        <v>663.48</v>
      </c>
      <c r="DG1518" s="96">
        <v>1</v>
      </c>
      <c r="DH1518" s="72">
        <v>663.48</v>
      </c>
      <c r="DI1518" s="72">
        <v>700.61737926000001</v>
      </c>
      <c r="DJ1518" s="96">
        <v>1</v>
      </c>
      <c r="DK1518" s="72">
        <v>663.48</v>
      </c>
      <c r="DL1518" s="96">
        <v>1</v>
      </c>
      <c r="DM1518" s="72">
        <v>663.48</v>
      </c>
      <c r="DN1518" s="96">
        <v>1</v>
      </c>
      <c r="DO1518" s="96">
        <v>3.9220000000000001E-3</v>
      </c>
      <c r="DP1518" s="72">
        <v>2.6</v>
      </c>
      <c r="DQ1518" s="72">
        <v>660.88</v>
      </c>
      <c r="DR1518" t="s">
        <v>368</v>
      </c>
      <c r="DT1518" t="s">
        <v>999</v>
      </c>
    </row>
    <row r="1519" spans="1:124" x14ac:dyDescent="0.3">
      <c r="A1519" t="s">
        <v>24</v>
      </c>
      <c r="B1519">
        <v>26290</v>
      </c>
      <c r="C1519" s="95">
        <v>1688</v>
      </c>
      <c r="D1519" s="95">
        <v>6322943</v>
      </c>
      <c r="E1519" s="95">
        <v>1632</v>
      </c>
      <c r="F1519" s="95">
        <v>4387290</v>
      </c>
      <c r="G1519" s="95">
        <v>561</v>
      </c>
      <c r="H1519" s="95">
        <v>1373618</v>
      </c>
      <c r="I1519" s="95">
        <v>489</v>
      </c>
      <c r="J1519" s="95">
        <v>1502559</v>
      </c>
      <c r="K1519" s="95">
        <v>1608</v>
      </c>
      <c r="L1519" s="95">
        <v>6947712</v>
      </c>
      <c r="M1519" s="95">
        <v>1540</v>
      </c>
      <c r="N1519" s="95">
        <v>4685538</v>
      </c>
      <c r="O1519" s="95">
        <v>545</v>
      </c>
      <c r="P1519" s="95">
        <v>1391792</v>
      </c>
      <c r="Q1519" s="95">
        <v>475</v>
      </c>
      <c r="R1519" s="95">
        <v>1397746</v>
      </c>
      <c r="S1519" s="95">
        <v>1558</v>
      </c>
      <c r="T1519" s="95">
        <v>6457164</v>
      </c>
      <c r="U1519" s="95">
        <v>1477</v>
      </c>
      <c r="V1519" s="95">
        <v>4907347</v>
      </c>
      <c r="W1519" s="95">
        <v>555</v>
      </c>
      <c r="X1519" s="95">
        <v>1146107</v>
      </c>
      <c r="Y1519" s="95">
        <v>487</v>
      </c>
      <c r="Z1519" s="95">
        <v>1525940</v>
      </c>
      <c r="AA1519" s="95">
        <v>1546</v>
      </c>
      <c r="AB1519" s="95">
        <v>4718915</v>
      </c>
      <c r="AC1519" s="95">
        <v>1464</v>
      </c>
      <c r="AD1519" s="95">
        <v>4986574</v>
      </c>
      <c r="AE1519" s="95">
        <v>550</v>
      </c>
      <c r="AF1519" s="95">
        <v>1639954</v>
      </c>
      <c r="AG1519" s="95">
        <v>479</v>
      </c>
      <c r="AH1519" s="95">
        <v>1755687</v>
      </c>
      <c r="AI1519" s="95">
        <v>1511</v>
      </c>
      <c r="AJ1519" s="95">
        <v>5052738</v>
      </c>
      <c r="AK1519" s="95">
        <v>1428</v>
      </c>
      <c r="AL1519" s="95">
        <v>5151471</v>
      </c>
      <c r="AM1519" s="95">
        <v>556</v>
      </c>
      <c r="AN1519" s="95">
        <v>1317443</v>
      </c>
      <c r="AO1519" s="95">
        <v>488</v>
      </c>
      <c r="AP1519" s="95">
        <v>1933340</v>
      </c>
      <c r="AQ1519" s="72">
        <v>285.18</v>
      </c>
      <c r="AR1519" s="72">
        <v>231.41</v>
      </c>
      <c r="AS1519" s="72">
        <v>516.59</v>
      </c>
      <c r="AT1519" s="95">
        <v>7696561</v>
      </c>
      <c r="AU1519" s="95">
        <v>5889849</v>
      </c>
      <c r="AV1519" s="95">
        <v>2249</v>
      </c>
      <c r="AW1519" s="95">
        <v>2121</v>
      </c>
      <c r="AX1519" s="72">
        <v>322.79000000000002</v>
      </c>
      <c r="AY1519" s="72">
        <v>251.58</v>
      </c>
      <c r="AZ1519" s="72">
        <v>574.37</v>
      </c>
      <c r="BA1519" s="95">
        <v>8339504</v>
      </c>
      <c r="BB1519" s="95">
        <v>6083284</v>
      </c>
      <c r="BC1519" s="95">
        <v>2153</v>
      </c>
      <c r="BD1519" s="95">
        <v>2015</v>
      </c>
      <c r="BE1519" s="72">
        <v>299.86</v>
      </c>
      <c r="BF1519" s="72">
        <v>272.97000000000003</v>
      </c>
      <c r="BG1519" s="72">
        <v>572.83000000000004</v>
      </c>
      <c r="BH1519" s="95">
        <v>7603271</v>
      </c>
      <c r="BI1519" s="95">
        <v>6433287</v>
      </c>
      <c r="BJ1519" s="95">
        <v>2113</v>
      </c>
      <c r="BK1519" s="95">
        <v>1964</v>
      </c>
      <c r="BL1519" s="72">
        <v>252.82</v>
      </c>
      <c r="BM1519" s="72">
        <v>289.17</v>
      </c>
      <c r="BN1519" s="72">
        <v>541.99</v>
      </c>
      <c r="BO1519" s="95">
        <v>6358869</v>
      </c>
      <c r="BP1519" s="95">
        <v>6742261</v>
      </c>
      <c r="BQ1519" s="95">
        <v>2096</v>
      </c>
      <c r="BR1519" s="95">
        <v>1943</v>
      </c>
      <c r="BS1519" s="72">
        <v>256.82</v>
      </c>
      <c r="BT1519" s="72">
        <v>308.14</v>
      </c>
      <c r="BU1519" s="72">
        <v>564.96</v>
      </c>
      <c r="BV1519" s="95">
        <v>6370181</v>
      </c>
      <c r="BW1519" s="95">
        <v>7084811</v>
      </c>
      <c r="BX1519" s="95">
        <v>2067</v>
      </c>
      <c r="BY1519" s="95">
        <v>1916</v>
      </c>
      <c r="BZ1519" s="95">
        <v>2188</v>
      </c>
      <c r="CA1519" s="95">
        <v>2086</v>
      </c>
      <c r="CB1519" s="95">
        <v>2041</v>
      </c>
      <c r="CC1519" s="95">
        <v>2023</v>
      </c>
      <c r="CD1519" s="95">
        <v>1993</v>
      </c>
      <c r="CE1519" s="72">
        <v>650.75523149000003</v>
      </c>
      <c r="CF1519" s="72">
        <v>676.59346364999999</v>
      </c>
      <c r="CG1519" s="72">
        <v>712.40329333</v>
      </c>
      <c r="CH1519" s="72">
        <v>716.50152150999998</v>
      </c>
      <c r="CI1519" s="72">
        <v>731.52548966999996</v>
      </c>
      <c r="CJ1519" s="96">
        <v>0.79383149760000005</v>
      </c>
      <c r="CK1519" s="96">
        <v>0.84891449720000001</v>
      </c>
      <c r="CL1519" s="96">
        <v>0.80408106670000001</v>
      </c>
      <c r="CM1519" s="96">
        <v>0.75643942649999996</v>
      </c>
      <c r="CN1519" s="96">
        <v>0.7723039156</v>
      </c>
      <c r="CO1519" s="96">
        <v>0.9270258066</v>
      </c>
      <c r="CP1519" s="96">
        <v>0.85770436490000002</v>
      </c>
      <c r="CQ1519" s="96">
        <v>0.99584056389999998</v>
      </c>
      <c r="CR1519" s="96">
        <v>0.86128670939999996</v>
      </c>
      <c r="CS1519" s="95">
        <v>2259</v>
      </c>
      <c r="CT1519" s="95">
        <v>2224</v>
      </c>
      <c r="CU1519" s="95">
        <v>2157</v>
      </c>
      <c r="CV1519" s="95">
        <v>2124</v>
      </c>
      <c r="CW1519" s="95">
        <v>2091</v>
      </c>
      <c r="CX1519" s="96">
        <v>0.91505129699999999</v>
      </c>
      <c r="CY1519" s="96">
        <v>0.91992026699999996</v>
      </c>
      <c r="CZ1519" s="96">
        <v>0.910060749</v>
      </c>
      <c r="DA1519" s="96">
        <v>0.952124148</v>
      </c>
      <c r="DB1519" s="96">
        <v>0.93952599299999995</v>
      </c>
      <c r="DC1519">
        <v>2013</v>
      </c>
      <c r="DD1519" s="6">
        <v>1991.8</v>
      </c>
      <c r="DE1519" s="96">
        <v>1.8668584E-3</v>
      </c>
      <c r="DF1519" s="72">
        <v>660.22</v>
      </c>
      <c r="DG1519" s="96">
        <v>1</v>
      </c>
      <c r="DH1519" s="72">
        <v>660.22</v>
      </c>
      <c r="DI1519" s="72">
        <v>629.63424223000004</v>
      </c>
      <c r="DJ1519" s="96">
        <v>1</v>
      </c>
      <c r="DK1519" s="72">
        <v>660.22</v>
      </c>
      <c r="DL1519" s="96">
        <v>1</v>
      </c>
      <c r="DM1519" s="72">
        <v>660.22</v>
      </c>
      <c r="DN1519" s="96">
        <v>1</v>
      </c>
      <c r="DO1519" s="96">
        <v>5.2859999999999999E-3</v>
      </c>
      <c r="DP1519" s="72">
        <v>3.49</v>
      </c>
      <c r="DQ1519" s="72">
        <v>656.73</v>
      </c>
      <c r="DR1519" t="s">
        <v>24</v>
      </c>
      <c r="DT1519" t="s">
        <v>999</v>
      </c>
    </row>
    <row r="1520" spans="1:124" x14ac:dyDescent="0.3">
      <c r="A1520" t="s">
        <v>544</v>
      </c>
      <c r="B1520">
        <v>26300</v>
      </c>
      <c r="C1520" s="95">
        <v>1235</v>
      </c>
      <c r="D1520" s="95">
        <v>4614603</v>
      </c>
      <c r="E1520" s="95">
        <v>1183</v>
      </c>
      <c r="F1520" s="95">
        <v>3551245</v>
      </c>
      <c r="G1520" s="95">
        <v>198</v>
      </c>
      <c r="H1520" s="95">
        <v>434081</v>
      </c>
      <c r="I1520" s="95">
        <v>177</v>
      </c>
      <c r="J1520" s="95">
        <v>538571</v>
      </c>
      <c r="K1520" s="95">
        <v>1251</v>
      </c>
      <c r="L1520" s="95">
        <v>5239822</v>
      </c>
      <c r="M1520" s="95">
        <v>1193</v>
      </c>
      <c r="N1520" s="95">
        <v>4063635</v>
      </c>
      <c r="O1520" s="95">
        <v>192</v>
      </c>
      <c r="P1520" s="95">
        <v>536203</v>
      </c>
      <c r="Q1520" s="95">
        <v>173</v>
      </c>
      <c r="R1520" s="95">
        <v>737560</v>
      </c>
      <c r="S1520" s="95">
        <v>1244</v>
      </c>
      <c r="T1520" s="95">
        <v>5543503</v>
      </c>
      <c r="U1520" s="95">
        <v>1184</v>
      </c>
      <c r="V1520" s="95">
        <v>4173057</v>
      </c>
      <c r="W1520" s="95">
        <v>179</v>
      </c>
      <c r="X1520" s="95">
        <v>611722</v>
      </c>
      <c r="Y1520" s="95">
        <v>160</v>
      </c>
      <c r="Z1520" s="95">
        <v>645563</v>
      </c>
      <c r="AA1520" s="95">
        <v>1238</v>
      </c>
      <c r="AB1520" s="95">
        <v>4180398</v>
      </c>
      <c r="AC1520" s="95">
        <v>1167</v>
      </c>
      <c r="AD1520" s="95">
        <v>3981252</v>
      </c>
      <c r="AE1520" s="95">
        <v>178</v>
      </c>
      <c r="AF1520" s="95">
        <v>749856</v>
      </c>
      <c r="AG1520" s="95">
        <v>160</v>
      </c>
      <c r="AH1520" s="95">
        <v>780610</v>
      </c>
      <c r="AI1520" s="95">
        <v>1210</v>
      </c>
      <c r="AJ1520" s="95">
        <v>5297854</v>
      </c>
      <c r="AK1520" s="95">
        <v>1139</v>
      </c>
      <c r="AL1520" s="95">
        <v>4375243.16</v>
      </c>
      <c r="AM1520" s="95">
        <v>180</v>
      </c>
      <c r="AN1520" s="95">
        <v>560734</v>
      </c>
      <c r="AO1520" s="95">
        <v>165</v>
      </c>
      <c r="AP1520" s="95">
        <v>895532</v>
      </c>
      <c r="AQ1520" s="72">
        <v>293.60000000000002</v>
      </c>
      <c r="AR1520" s="72">
        <v>250.6</v>
      </c>
      <c r="AS1520" s="72">
        <v>544.20000000000005</v>
      </c>
      <c r="AT1520" s="95">
        <v>5048684</v>
      </c>
      <c r="AU1520" s="95">
        <v>4089816</v>
      </c>
      <c r="AV1520" s="95">
        <v>1433</v>
      </c>
      <c r="AW1520" s="95">
        <v>1360</v>
      </c>
      <c r="AX1520" s="72">
        <v>333.57</v>
      </c>
      <c r="AY1520" s="72">
        <v>292.89999999999998</v>
      </c>
      <c r="AZ1520" s="72">
        <v>626.47</v>
      </c>
      <c r="BA1520" s="95">
        <v>5776025</v>
      </c>
      <c r="BB1520" s="95">
        <v>4801195</v>
      </c>
      <c r="BC1520" s="95">
        <v>1443</v>
      </c>
      <c r="BD1520" s="95">
        <v>1366</v>
      </c>
      <c r="BE1520" s="72">
        <v>360.46</v>
      </c>
      <c r="BF1520" s="72">
        <v>298.77</v>
      </c>
      <c r="BG1520" s="72">
        <v>659.23</v>
      </c>
      <c r="BH1520" s="95">
        <v>6155225</v>
      </c>
      <c r="BI1520" s="95">
        <v>4818620</v>
      </c>
      <c r="BJ1520" s="95">
        <v>1423</v>
      </c>
      <c r="BK1520" s="95">
        <v>1344</v>
      </c>
      <c r="BL1520" s="72">
        <v>290.14999999999998</v>
      </c>
      <c r="BM1520" s="72">
        <v>299.04000000000002</v>
      </c>
      <c r="BN1520" s="72">
        <v>589.19000000000005</v>
      </c>
      <c r="BO1520" s="95">
        <v>4930254</v>
      </c>
      <c r="BP1520" s="95">
        <v>4761862</v>
      </c>
      <c r="BQ1520" s="95">
        <v>1416</v>
      </c>
      <c r="BR1520" s="95">
        <v>1327</v>
      </c>
      <c r="BS1520" s="72">
        <v>351.23</v>
      </c>
      <c r="BT1520" s="72">
        <v>336.83</v>
      </c>
      <c r="BU1520" s="72">
        <v>688.06</v>
      </c>
      <c r="BV1520" s="95">
        <v>5858588</v>
      </c>
      <c r="BW1520" s="95">
        <v>5270775.16</v>
      </c>
      <c r="BX1520" s="95">
        <v>1390</v>
      </c>
      <c r="BY1520" s="95">
        <v>1304</v>
      </c>
      <c r="BZ1520" s="95">
        <v>1398</v>
      </c>
      <c r="CA1520" s="95">
        <v>1406</v>
      </c>
      <c r="CB1520" s="95">
        <v>1385</v>
      </c>
      <c r="CC1520" s="95">
        <v>1374</v>
      </c>
      <c r="CD1520" s="95">
        <v>1348</v>
      </c>
      <c r="CE1520" s="72">
        <v>650.75523149000003</v>
      </c>
      <c r="CF1520" s="72">
        <v>676.59346364999999</v>
      </c>
      <c r="CG1520" s="72">
        <v>712.40329333</v>
      </c>
      <c r="CH1520" s="72">
        <v>716.50152150999998</v>
      </c>
      <c r="CI1520" s="72">
        <v>731.52548966999996</v>
      </c>
      <c r="CJ1520" s="96">
        <v>0.83625912430000005</v>
      </c>
      <c r="CK1520" s="96">
        <v>0.92591790149999997</v>
      </c>
      <c r="CL1520" s="96">
        <v>0.92536068569999996</v>
      </c>
      <c r="CM1520" s="96">
        <v>0.82231507159999995</v>
      </c>
      <c r="CN1520" s="96">
        <v>0.94058239899999996</v>
      </c>
      <c r="CO1520" s="96">
        <v>0.92741751120000004</v>
      </c>
      <c r="CP1520" s="96">
        <v>0.95974792980000001</v>
      </c>
      <c r="CQ1520" s="96">
        <v>0.99584056389999998</v>
      </c>
      <c r="CR1520" s="96">
        <v>0.96375647620000005</v>
      </c>
      <c r="CS1520" s="95">
        <v>1429</v>
      </c>
      <c r="CT1520" s="95">
        <v>1442</v>
      </c>
      <c r="CU1520" s="95">
        <v>1437</v>
      </c>
      <c r="CV1520" s="95">
        <v>1445</v>
      </c>
      <c r="CW1520" s="95">
        <v>1444</v>
      </c>
      <c r="CX1520" s="96">
        <v>0.931092853</v>
      </c>
      <c r="CY1520" s="96">
        <v>0.91361752900000004</v>
      </c>
      <c r="CZ1520" s="96">
        <v>0.92388655799999997</v>
      </c>
      <c r="DA1520" s="96">
        <v>0.93976438399999995</v>
      </c>
      <c r="DB1520" s="96">
        <v>0.92871963000000002</v>
      </c>
      <c r="DC1520">
        <v>2013</v>
      </c>
      <c r="DD1520" s="6">
        <v>1340.2</v>
      </c>
      <c r="DE1520" s="96">
        <v>2.5722249E-3</v>
      </c>
      <c r="DF1520" s="72">
        <v>738.25</v>
      </c>
      <c r="DG1520" s="96">
        <v>1</v>
      </c>
      <c r="DH1520" s="72">
        <v>738.25</v>
      </c>
      <c r="DI1520" s="72">
        <v>700.61737926000001</v>
      </c>
      <c r="DJ1520" s="96">
        <v>1</v>
      </c>
      <c r="DK1520" s="72">
        <v>738.25</v>
      </c>
      <c r="DL1520" s="96">
        <v>1</v>
      </c>
      <c r="DM1520" s="72">
        <v>738.25</v>
      </c>
      <c r="DN1520" s="96">
        <v>1</v>
      </c>
      <c r="DO1520" s="96">
        <v>8.012E-3</v>
      </c>
      <c r="DP1520" s="72">
        <v>5.91</v>
      </c>
      <c r="DQ1520" s="72">
        <v>732.34</v>
      </c>
      <c r="DR1520" t="s">
        <v>544</v>
      </c>
      <c r="DT1520" t="s">
        <v>999</v>
      </c>
    </row>
    <row r="1521" spans="1:124" x14ac:dyDescent="0.3">
      <c r="A1521" t="s">
        <v>25</v>
      </c>
      <c r="B1521">
        <v>26310</v>
      </c>
      <c r="C1521" s="95">
        <v>1245</v>
      </c>
      <c r="D1521" s="95">
        <v>5374992</v>
      </c>
      <c r="E1521" s="95">
        <v>1186</v>
      </c>
      <c r="F1521" s="95">
        <v>3832943</v>
      </c>
      <c r="G1521" s="95">
        <v>172</v>
      </c>
      <c r="H1521" s="95">
        <v>541041</v>
      </c>
      <c r="I1521" s="95">
        <v>155</v>
      </c>
      <c r="J1521" s="95">
        <v>467974</v>
      </c>
      <c r="K1521" s="95">
        <v>1244</v>
      </c>
      <c r="L1521" s="95">
        <v>6248387</v>
      </c>
      <c r="M1521" s="95">
        <v>1187</v>
      </c>
      <c r="N1521" s="95">
        <v>4109819</v>
      </c>
      <c r="O1521" s="95">
        <v>168</v>
      </c>
      <c r="P1521" s="95">
        <v>298895</v>
      </c>
      <c r="Q1521" s="95">
        <v>154</v>
      </c>
      <c r="R1521" s="95">
        <v>385943</v>
      </c>
      <c r="S1521" s="95">
        <v>1238</v>
      </c>
      <c r="T1521" s="95">
        <v>5649850</v>
      </c>
      <c r="U1521" s="95">
        <v>1179</v>
      </c>
      <c r="V1521" s="95">
        <v>4154458</v>
      </c>
      <c r="W1521" s="95">
        <v>171</v>
      </c>
      <c r="X1521" s="95">
        <v>478745</v>
      </c>
      <c r="Y1521" s="95">
        <v>151</v>
      </c>
      <c r="Z1521" s="95">
        <v>476044</v>
      </c>
      <c r="AA1521" s="95">
        <v>1240</v>
      </c>
      <c r="AB1521" s="95">
        <v>4870734</v>
      </c>
      <c r="AC1521" s="95">
        <v>1185</v>
      </c>
      <c r="AD1521" s="95">
        <v>4367304</v>
      </c>
      <c r="AE1521" s="95">
        <v>168</v>
      </c>
      <c r="AF1521" s="95">
        <v>480781</v>
      </c>
      <c r="AG1521" s="95">
        <v>147</v>
      </c>
      <c r="AH1521" s="95">
        <v>596743</v>
      </c>
      <c r="AI1521" s="95">
        <v>1238</v>
      </c>
      <c r="AJ1521" s="95">
        <v>5797646.2400000002</v>
      </c>
      <c r="AK1521" s="95">
        <v>1182</v>
      </c>
      <c r="AL1521" s="95">
        <v>4504735.9000000004</v>
      </c>
      <c r="AM1521" s="95">
        <v>173</v>
      </c>
      <c r="AN1521" s="95">
        <v>660633</v>
      </c>
      <c r="AO1521" s="95">
        <v>152</v>
      </c>
      <c r="AP1521" s="95">
        <v>640341</v>
      </c>
      <c r="AQ1521" s="72">
        <v>347.92</v>
      </c>
      <c r="AR1521" s="72">
        <v>267.27</v>
      </c>
      <c r="AS1521" s="72">
        <v>615.19000000000005</v>
      </c>
      <c r="AT1521" s="95">
        <v>5916033</v>
      </c>
      <c r="AU1521" s="95">
        <v>4300917</v>
      </c>
      <c r="AV1521" s="95">
        <v>1417</v>
      </c>
      <c r="AW1521" s="95">
        <v>1341</v>
      </c>
      <c r="AX1521" s="72">
        <v>386.41</v>
      </c>
      <c r="AY1521" s="72">
        <v>279.38</v>
      </c>
      <c r="AZ1521" s="72">
        <v>665.79</v>
      </c>
      <c r="BA1521" s="95">
        <v>6547282</v>
      </c>
      <c r="BB1521" s="95">
        <v>4495762</v>
      </c>
      <c r="BC1521" s="95">
        <v>1412</v>
      </c>
      <c r="BD1521" s="95">
        <v>1341</v>
      </c>
      <c r="BE1521" s="72">
        <v>362.47</v>
      </c>
      <c r="BF1521" s="72">
        <v>290.13</v>
      </c>
      <c r="BG1521" s="72">
        <v>652.6</v>
      </c>
      <c r="BH1521" s="95">
        <v>6128595</v>
      </c>
      <c r="BI1521" s="95">
        <v>4630502</v>
      </c>
      <c r="BJ1521" s="95">
        <v>1409</v>
      </c>
      <c r="BK1521" s="95">
        <v>1330</v>
      </c>
      <c r="BL1521" s="72">
        <v>316.73</v>
      </c>
      <c r="BM1521" s="72">
        <v>310.56</v>
      </c>
      <c r="BN1521" s="72">
        <v>627.29</v>
      </c>
      <c r="BO1521" s="95">
        <v>5351515</v>
      </c>
      <c r="BP1521" s="95">
        <v>4964047</v>
      </c>
      <c r="BQ1521" s="95">
        <v>1408</v>
      </c>
      <c r="BR1521" s="95">
        <v>1332</v>
      </c>
      <c r="BS1521" s="72">
        <v>381.42</v>
      </c>
      <c r="BT1521" s="72">
        <v>321.41000000000003</v>
      </c>
      <c r="BU1521" s="72">
        <v>702.83</v>
      </c>
      <c r="BV1521" s="95">
        <v>6458279.2400000002</v>
      </c>
      <c r="BW1521" s="95">
        <v>5145076.9000000004</v>
      </c>
      <c r="BX1521" s="95">
        <v>1411</v>
      </c>
      <c r="BY1521" s="95">
        <v>1334</v>
      </c>
      <c r="BZ1521" s="95">
        <v>1381</v>
      </c>
      <c r="CA1521" s="95">
        <v>1378</v>
      </c>
      <c r="CB1521" s="95">
        <v>1371</v>
      </c>
      <c r="CC1521" s="95">
        <v>1372</v>
      </c>
      <c r="CD1521" s="95">
        <v>1373</v>
      </c>
      <c r="CE1521" s="72">
        <v>650.75523149000003</v>
      </c>
      <c r="CF1521" s="72">
        <v>676.59346364999999</v>
      </c>
      <c r="CG1521" s="72">
        <v>712.40329333</v>
      </c>
      <c r="CH1521" s="72">
        <v>716.50152150999998</v>
      </c>
      <c r="CI1521" s="72">
        <v>731.52548966999996</v>
      </c>
      <c r="CJ1521" s="96">
        <v>0.94534775940000004</v>
      </c>
      <c r="CK1521" s="96">
        <v>0.98403256279999995</v>
      </c>
      <c r="CL1521" s="96">
        <v>0.91605415940000001</v>
      </c>
      <c r="CM1521" s="96">
        <v>0.87549011570000002</v>
      </c>
      <c r="CN1521" s="96">
        <v>0.96077308299999997</v>
      </c>
      <c r="CO1521" s="96">
        <v>0.9967950243</v>
      </c>
      <c r="CP1521" s="96">
        <v>0.93935013040000004</v>
      </c>
      <c r="CQ1521" s="96">
        <v>0.99584056389999998</v>
      </c>
      <c r="CR1521" s="96">
        <v>0.94327348209999995</v>
      </c>
      <c r="CS1521" s="95">
        <v>1726</v>
      </c>
      <c r="CT1521" s="95">
        <v>1729</v>
      </c>
      <c r="CU1521" s="95">
        <v>1696</v>
      </c>
      <c r="CV1521" s="95">
        <v>1703</v>
      </c>
      <c r="CW1521" s="95">
        <v>1711</v>
      </c>
      <c r="CX1521" s="96">
        <v>1.0186168929999999</v>
      </c>
      <c r="CY1521" s="96">
        <v>0.99633172800000003</v>
      </c>
      <c r="CZ1521" s="96">
        <v>1.0156196829999999</v>
      </c>
      <c r="DA1521" s="96">
        <v>0.995277097</v>
      </c>
      <c r="DB1521" s="96">
        <v>0.95810122099999995</v>
      </c>
      <c r="DC1521">
        <v>2013</v>
      </c>
      <c r="DD1521" s="6">
        <v>1335.6</v>
      </c>
      <c r="DE1521" s="96">
        <v>1.1572543E-3</v>
      </c>
      <c r="DF1521" s="72">
        <v>723.59</v>
      </c>
      <c r="DG1521" s="96">
        <v>1</v>
      </c>
      <c r="DH1521" s="72">
        <v>723.59</v>
      </c>
      <c r="DI1521" s="72">
        <v>769.83463699000004</v>
      </c>
      <c r="DJ1521" s="96">
        <v>1</v>
      </c>
      <c r="DK1521" s="72">
        <v>723.59</v>
      </c>
      <c r="DL1521" s="96">
        <v>1</v>
      </c>
      <c r="DM1521" s="72">
        <v>723.59</v>
      </c>
      <c r="DN1521" s="96">
        <v>1</v>
      </c>
      <c r="DO1521" s="96">
        <v>3.7290000000000001E-3</v>
      </c>
      <c r="DP1521" s="72">
        <v>2.7</v>
      </c>
      <c r="DQ1521" s="72">
        <v>720.89</v>
      </c>
      <c r="DR1521" t="s">
        <v>25</v>
      </c>
      <c r="DT1521" t="s">
        <v>999</v>
      </c>
    </row>
    <row r="1522" spans="1:124" x14ac:dyDescent="0.3">
      <c r="A1522" t="s">
        <v>1009</v>
      </c>
      <c r="B1522">
        <v>26320</v>
      </c>
      <c r="C1522" s="95">
        <v>2554</v>
      </c>
      <c r="D1522" s="95">
        <v>9685891</v>
      </c>
      <c r="E1522" s="95">
        <v>2500</v>
      </c>
      <c r="F1522" s="95">
        <v>7914757</v>
      </c>
      <c r="G1522" s="95">
        <v>719</v>
      </c>
      <c r="H1522" s="95">
        <v>2108075</v>
      </c>
      <c r="I1522" s="95">
        <v>649</v>
      </c>
      <c r="J1522" s="95">
        <v>2043005</v>
      </c>
      <c r="K1522" s="95">
        <v>2550</v>
      </c>
      <c r="L1522" s="95">
        <v>9991081</v>
      </c>
      <c r="M1522" s="95">
        <v>2490</v>
      </c>
      <c r="N1522" s="95">
        <v>8732250</v>
      </c>
      <c r="O1522" s="95">
        <v>749</v>
      </c>
      <c r="P1522" s="95">
        <v>2555927</v>
      </c>
      <c r="Q1522" s="95">
        <v>682</v>
      </c>
      <c r="R1522" s="95">
        <v>2669218</v>
      </c>
      <c r="S1522" s="95">
        <v>2532</v>
      </c>
      <c r="T1522" s="95">
        <v>10183432</v>
      </c>
      <c r="U1522" s="95">
        <v>2469</v>
      </c>
      <c r="V1522" s="95">
        <v>9021420</v>
      </c>
      <c r="W1522" s="95">
        <v>749</v>
      </c>
      <c r="X1522" s="95">
        <v>2013484</v>
      </c>
      <c r="Y1522" s="95">
        <v>692</v>
      </c>
      <c r="Z1522" s="95">
        <v>2463174</v>
      </c>
      <c r="AA1522" s="95">
        <v>2538</v>
      </c>
      <c r="AB1522" s="95">
        <v>11772424</v>
      </c>
      <c r="AC1522" s="95">
        <v>2464</v>
      </c>
      <c r="AD1522" s="95">
        <v>9875655</v>
      </c>
      <c r="AE1522" s="95">
        <v>753</v>
      </c>
      <c r="AF1522" s="95">
        <v>2730152</v>
      </c>
      <c r="AG1522" s="95">
        <v>694</v>
      </c>
      <c r="AH1522" s="95">
        <v>2794360</v>
      </c>
      <c r="AI1522" s="95">
        <v>2541</v>
      </c>
      <c r="AJ1522" s="95">
        <v>10571468</v>
      </c>
      <c r="AK1522" s="95">
        <v>2454</v>
      </c>
      <c r="AL1522" s="95">
        <v>10287960.67</v>
      </c>
      <c r="AM1522" s="95">
        <v>754</v>
      </c>
      <c r="AN1522" s="95">
        <v>2120957</v>
      </c>
      <c r="AO1522" s="95">
        <v>690</v>
      </c>
      <c r="AP1522" s="95">
        <v>3105344</v>
      </c>
      <c r="AQ1522" s="72">
        <v>300.27999999999997</v>
      </c>
      <c r="AR1522" s="72">
        <v>263.52</v>
      </c>
      <c r="AS1522" s="72">
        <v>563.79999999999995</v>
      </c>
      <c r="AT1522" s="95">
        <v>11793966</v>
      </c>
      <c r="AU1522" s="95">
        <v>9957762</v>
      </c>
      <c r="AV1522" s="95">
        <v>3273</v>
      </c>
      <c r="AW1522" s="95">
        <v>3149</v>
      </c>
      <c r="AX1522" s="72">
        <v>316.94</v>
      </c>
      <c r="AY1522" s="72">
        <v>299.52999999999997</v>
      </c>
      <c r="AZ1522" s="72">
        <v>616.47</v>
      </c>
      <c r="BA1522" s="95">
        <v>12547008</v>
      </c>
      <c r="BB1522" s="95">
        <v>11401468</v>
      </c>
      <c r="BC1522" s="95">
        <v>3299</v>
      </c>
      <c r="BD1522" s="95">
        <v>3172</v>
      </c>
      <c r="BE1522" s="72">
        <v>309.79000000000002</v>
      </c>
      <c r="BF1522" s="72">
        <v>302.77</v>
      </c>
      <c r="BG1522" s="72">
        <v>612.55999999999995</v>
      </c>
      <c r="BH1522" s="95">
        <v>12196916</v>
      </c>
      <c r="BI1522" s="95">
        <v>11484594</v>
      </c>
      <c r="BJ1522" s="95">
        <v>3281</v>
      </c>
      <c r="BK1522" s="95">
        <v>3161</v>
      </c>
      <c r="BL1522" s="72">
        <v>367.23</v>
      </c>
      <c r="BM1522" s="72">
        <v>334.34</v>
      </c>
      <c r="BN1522" s="72">
        <v>701.57</v>
      </c>
      <c r="BO1522" s="95">
        <v>14502576</v>
      </c>
      <c r="BP1522" s="95">
        <v>12670015</v>
      </c>
      <c r="BQ1522" s="95">
        <v>3291</v>
      </c>
      <c r="BR1522" s="95">
        <v>3158</v>
      </c>
      <c r="BS1522" s="72">
        <v>321</v>
      </c>
      <c r="BT1522" s="72">
        <v>355</v>
      </c>
      <c r="BU1522" s="72">
        <v>676</v>
      </c>
      <c r="BV1522" s="95">
        <v>12692425</v>
      </c>
      <c r="BW1522" s="95">
        <v>13393304.67</v>
      </c>
      <c r="BX1522" s="95">
        <v>3295</v>
      </c>
      <c r="BY1522" s="95">
        <v>3144</v>
      </c>
      <c r="BZ1522" s="95">
        <v>3214</v>
      </c>
      <c r="CA1522" s="95">
        <v>3238</v>
      </c>
      <c r="CB1522" s="95">
        <v>3223</v>
      </c>
      <c r="CC1522" s="95">
        <v>3228</v>
      </c>
      <c r="CD1522" s="95">
        <v>3221</v>
      </c>
      <c r="CE1522" s="72">
        <v>650.75523149000003</v>
      </c>
      <c r="CF1522" s="72">
        <v>676.59346364999999</v>
      </c>
      <c r="CG1522" s="72">
        <v>712.40329333</v>
      </c>
      <c r="CH1522" s="72">
        <v>716.50152150999998</v>
      </c>
      <c r="CI1522" s="72">
        <v>731.52548966999996</v>
      </c>
      <c r="CJ1522" s="96">
        <v>0.86637797549999995</v>
      </c>
      <c r="CK1522" s="96">
        <v>0.91113797740000002</v>
      </c>
      <c r="CL1522" s="96">
        <v>0.85985003959999995</v>
      </c>
      <c r="CM1522" s="96">
        <v>0.97916051670000004</v>
      </c>
      <c r="CN1522" s="96">
        <v>0.92409630220000005</v>
      </c>
      <c r="CO1522" s="96">
        <v>0.96691016939999996</v>
      </c>
      <c r="CP1522" s="96">
        <v>0.93920261780000003</v>
      </c>
      <c r="CQ1522" s="96">
        <v>0.99584056389999998</v>
      </c>
      <c r="CR1522" s="96">
        <v>0.94312535330000002</v>
      </c>
      <c r="CS1522" s="95">
        <v>3069</v>
      </c>
      <c r="CT1522" s="95">
        <v>3100</v>
      </c>
      <c r="CU1522" s="95">
        <v>3106</v>
      </c>
      <c r="CV1522" s="95">
        <v>3126</v>
      </c>
      <c r="CW1522" s="95">
        <v>3164</v>
      </c>
      <c r="CX1522" s="96">
        <v>0.97172163199999995</v>
      </c>
      <c r="CY1522" s="96">
        <v>0.955860763</v>
      </c>
      <c r="CZ1522" s="96">
        <v>0.97262775400000001</v>
      </c>
      <c r="DA1522" s="96">
        <v>0.95721930399999999</v>
      </c>
      <c r="DB1522" s="96">
        <v>0.97703077900000002</v>
      </c>
      <c r="DC1522">
        <v>2013</v>
      </c>
      <c r="DD1522" s="6">
        <v>3156.8</v>
      </c>
      <c r="DE1522" s="96">
        <v>5.4547112999999998E-3</v>
      </c>
      <c r="DF1522" s="72">
        <v>720.36</v>
      </c>
      <c r="DG1522" s="96">
        <v>1</v>
      </c>
      <c r="DH1522" s="72">
        <v>720.36</v>
      </c>
      <c r="DI1522" s="72">
        <v>700.61737926000001</v>
      </c>
      <c r="DJ1522" s="96">
        <v>1</v>
      </c>
      <c r="DK1522" s="72">
        <v>720.36</v>
      </c>
      <c r="DL1522" s="96">
        <v>1</v>
      </c>
      <c r="DM1522" s="72">
        <v>720.36</v>
      </c>
      <c r="DN1522" s="96">
        <v>1</v>
      </c>
      <c r="DO1522" s="96">
        <v>1.1743E-2</v>
      </c>
      <c r="DP1522" s="72">
        <v>8.4600000000000009</v>
      </c>
      <c r="DQ1522" s="72">
        <v>711.9</v>
      </c>
      <c r="DR1522" t="s">
        <v>1009</v>
      </c>
      <c r="DT1522" t="s">
        <v>999</v>
      </c>
    </row>
    <row r="1523" spans="1:124" x14ac:dyDescent="0.3">
      <c r="A1523" t="s">
        <v>235</v>
      </c>
      <c r="B1523">
        <v>26330</v>
      </c>
      <c r="C1523" s="95">
        <v>1638</v>
      </c>
      <c r="D1523" s="95">
        <v>5906742</v>
      </c>
      <c r="E1523" s="95">
        <v>1597</v>
      </c>
      <c r="F1523" s="95">
        <v>4465585</v>
      </c>
      <c r="G1523" s="95">
        <v>406</v>
      </c>
      <c r="H1523" s="95">
        <v>1100605</v>
      </c>
      <c r="I1523" s="95">
        <v>365</v>
      </c>
      <c r="J1523" s="95">
        <v>1228353</v>
      </c>
      <c r="K1523" s="95">
        <v>1511</v>
      </c>
      <c r="L1523" s="95">
        <v>4973885</v>
      </c>
      <c r="M1523" s="95">
        <v>1462</v>
      </c>
      <c r="N1523" s="95">
        <v>4453579</v>
      </c>
      <c r="O1523" s="95">
        <v>386</v>
      </c>
      <c r="P1523" s="95">
        <v>860231</v>
      </c>
      <c r="Q1523" s="95">
        <v>347</v>
      </c>
      <c r="R1523" s="95">
        <v>1132744</v>
      </c>
      <c r="S1523" s="95">
        <v>1447</v>
      </c>
      <c r="T1523" s="95">
        <v>5353341</v>
      </c>
      <c r="U1523" s="95">
        <v>1394</v>
      </c>
      <c r="V1523" s="95">
        <v>4232976</v>
      </c>
      <c r="W1523" s="95">
        <v>385</v>
      </c>
      <c r="X1523" s="95">
        <v>760638</v>
      </c>
      <c r="Y1523" s="95">
        <v>346</v>
      </c>
      <c r="Z1523" s="95">
        <v>1149577</v>
      </c>
      <c r="AA1523" s="95">
        <v>1391</v>
      </c>
      <c r="AB1523" s="95">
        <v>4106637</v>
      </c>
      <c r="AC1523" s="95">
        <v>1322</v>
      </c>
      <c r="AD1523" s="95">
        <v>4437113</v>
      </c>
      <c r="AE1523" s="95">
        <v>368</v>
      </c>
      <c r="AF1523" s="95">
        <v>805229</v>
      </c>
      <c r="AG1523" s="95">
        <v>333</v>
      </c>
      <c r="AH1523" s="95">
        <v>1218135</v>
      </c>
      <c r="AI1523" s="95">
        <v>1370</v>
      </c>
      <c r="AJ1523" s="95">
        <v>3875094</v>
      </c>
      <c r="AK1523" s="95">
        <v>1290</v>
      </c>
      <c r="AL1523" s="95">
        <v>4709236.41</v>
      </c>
      <c r="AM1523" s="95">
        <v>370</v>
      </c>
      <c r="AN1523" s="95">
        <v>725754</v>
      </c>
      <c r="AO1523" s="95">
        <v>333</v>
      </c>
      <c r="AP1523" s="95">
        <v>1084577</v>
      </c>
      <c r="AQ1523" s="72">
        <v>285.69</v>
      </c>
      <c r="AR1523" s="72">
        <v>241.84</v>
      </c>
      <c r="AS1523" s="72">
        <v>527.53</v>
      </c>
      <c r="AT1523" s="95">
        <v>7007347</v>
      </c>
      <c r="AU1523" s="95">
        <v>5693938</v>
      </c>
      <c r="AV1523" s="95">
        <v>2044</v>
      </c>
      <c r="AW1523" s="95">
        <v>1962</v>
      </c>
      <c r="AX1523" s="72">
        <v>256.29000000000002</v>
      </c>
      <c r="AY1523" s="72">
        <v>257.33999999999997</v>
      </c>
      <c r="AZ1523" s="72">
        <v>513.63</v>
      </c>
      <c r="BA1523" s="95">
        <v>5834116</v>
      </c>
      <c r="BB1523" s="95">
        <v>5586323</v>
      </c>
      <c r="BC1523" s="95">
        <v>1897</v>
      </c>
      <c r="BD1523" s="95">
        <v>1809</v>
      </c>
      <c r="BE1523" s="72">
        <v>278.11</v>
      </c>
      <c r="BF1523" s="72">
        <v>257.79000000000002</v>
      </c>
      <c r="BG1523" s="72">
        <v>535.9</v>
      </c>
      <c r="BH1523" s="95">
        <v>6113979</v>
      </c>
      <c r="BI1523" s="95">
        <v>5382553</v>
      </c>
      <c r="BJ1523" s="95">
        <v>1832</v>
      </c>
      <c r="BK1523" s="95">
        <v>1740</v>
      </c>
      <c r="BL1523" s="72">
        <v>232.7</v>
      </c>
      <c r="BM1523" s="72">
        <v>284.76</v>
      </c>
      <c r="BN1523" s="72">
        <v>517.46</v>
      </c>
      <c r="BO1523" s="95">
        <v>4911866</v>
      </c>
      <c r="BP1523" s="95">
        <v>5655248</v>
      </c>
      <c r="BQ1523" s="95">
        <v>1759</v>
      </c>
      <c r="BR1523" s="95">
        <v>1655</v>
      </c>
      <c r="BS1523" s="72">
        <v>220.35</v>
      </c>
      <c r="BT1523" s="72">
        <v>297.48</v>
      </c>
      <c r="BU1523" s="72">
        <v>517.83000000000004</v>
      </c>
      <c r="BV1523" s="95">
        <v>4600848</v>
      </c>
      <c r="BW1523" s="95">
        <v>5793813.4100000001</v>
      </c>
      <c r="BX1523" s="95">
        <v>1740</v>
      </c>
      <c r="BY1523" s="95">
        <v>1623</v>
      </c>
      <c r="BZ1523" s="95">
        <v>2005</v>
      </c>
      <c r="CA1523" s="95">
        <v>1854</v>
      </c>
      <c r="CB1523" s="95">
        <v>1788</v>
      </c>
      <c r="CC1523" s="95">
        <v>1710</v>
      </c>
      <c r="CD1523" s="95">
        <v>1683</v>
      </c>
      <c r="CE1523" s="72">
        <v>650.75523149000003</v>
      </c>
      <c r="CF1523" s="72">
        <v>676.59346364999999</v>
      </c>
      <c r="CG1523" s="72">
        <v>712.40329333</v>
      </c>
      <c r="CH1523" s="72">
        <v>716.50152150999998</v>
      </c>
      <c r="CI1523" s="72">
        <v>731.52548966999996</v>
      </c>
      <c r="CJ1523" s="96">
        <v>0.81064273399999998</v>
      </c>
      <c r="CK1523" s="96">
        <v>0.75914123860000005</v>
      </c>
      <c r="CL1523" s="96">
        <v>0.75224245170000004</v>
      </c>
      <c r="CM1523" s="96">
        <v>0.72220363040000002</v>
      </c>
      <c r="CN1523" s="96">
        <v>0.70787690560000005</v>
      </c>
      <c r="CO1523" s="96">
        <v>0.92331947059999997</v>
      </c>
      <c r="CP1523" s="96">
        <v>0.81274295190000001</v>
      </c>
      <c r="CQ1523" s="96">
        <v>0.99584056389999998</v>
      </c>
      <c r="CR1523" s="96">
        <v>0.81613750770000004</v>
      </c>
      <c r="CS1523" s="95">
        <v>2188</v>
      </c>
      <c r="CT1523" s="95">
        <v>2042</v>
      </c>
      <c r="CU1523" s="95">
        <v>1978</v>
      </c>
      <c r="CV1523" s="95">
        <v>1895</v>
      </c>
      <c r="CW1523" s="95">
        <v>1866</v>
      </c>
      <c r="CX1523" s="96">
        <v>0.921464112</v>
      </c>
      <c r="CY1523" s="96">
        <v>0.93576797099999998</v>
      </c>
      <c r="CZ1523" s="96">
        <v>0.93270700600000001</v>
      </c>
      <c r="DA1523" s="96">
        <v>0.91282901400000005</v>
      </c>
      <c r="DB1523" s="96">
        <v>0.91257485999999999</v>
      </c>
      <c r="DC1523">
        <v>2013</v>
      </c>
      <c r="DD1523" s="6">
        <v>1757.8</v>
      </c>
      <c r="DE1523" s="96">
        <v>1.7341806000000001E-3</v>
      </c>
      <c r="DF1523" s="72">
        <v>625.70000000000005</v>
      </c>
      <c r="DG1523" s="96">
        <v>1</v>
      </c>
      <c r="DH1523" s="72">
        <v>625.70000000000005</v>
      </c>
      <c r="DI1523" s="72">
        <v>700.61737926000001</v>
      </c>
      <c r="DJ1523" s="96">
        <v>1</v>
      </c>
      <c r="DK1523" s="72">
        <v>625.70000000000005</v>
      </c>
      <c r="DL1523" s="96">
        <v>1</v>
      </c>
      <c r="DM1523" s="72">
        <v>625.70000000000005</v>
      </c>
      <c r="DN1523" s="96">
        <v>1</v>
      </c>
      <c r="DO1523" s="96">
        <v>4.3E-3</v>
      </c>
      <c r="DP1523" s="72">
        <v>2.69</v>
      </c>
      <c r="DQ1523" s="72">
        <v>623.01</v>
      </c>
      <c r="DR1523" t="s">
        <v>235</v>
      </c>
      <c r="DT1523" t="s">
        <v>999</v>
      </c>
    </row>
    <row r="1524" spans="1:124" x14ac:dyDescent="0.3">
      <c r="A1524" t="s">
        <v>1010</v>
      </c>
      <c r="B1524">
        <v>26340</v>
      </c>
      <c r="C1524" s="95">
        <v>4925</v>
      </c>
      <c r="D1524" s="95">
        <v>22656270</v>
      </c>
      <c r="E1524" s="95">
        <v>4798</v>
      </c>
      <c r="F1524" s="95">
        <v>16368939</v>
      </c>
      <c r="G1524" s="95">
        <v>1730</v>
      </c>
      <c r="H1524" s="95">
        <v>5640219</v>
      </c>
      <c r="I1524" s="95">
        <v>1600</v>
      </c>
      <c r="J1524" s="95">
        <v>5725966</v>
      </c>
      <c r="K1524" s="95">
        <v>4805</v>
      </c>
      <c r="L1524" s="95">
        <v>23651093</v>
      </c>
      <c r="M1524" s="95">
        <v>4676</v>
      </c>
      <c r="N1524" s="95">
        <v>16568390</v>
      </c>
      <c r="O1524" s="95">
        <v>1797</v>
      </c>
      <c r="P1524" s="95">
        <v>5906052</v>
      </c>
      <c r="Q1524" s="95">
        <v>1661</v>
      </c>
      <c r="R1524" s="95">
        <v>6391679</v>
      </c>
      <c r="S1524" s="95">
        <v>4723</v>
      </c>
      <c r="T1524" s="95">
        <v>22784506</v>
      </c>
      <c r="U1524" s="95">
        <v>4567</v>
      </c>
      <c r="V1524" s="95">
        <v>16925737</v>
      </c>
      <c r="W1524" s="95">
        <v>1800</v>
      </c>
      <c r="X1524" s="95">
        <v>6397938</v>
      </c>
      <c r="Y1524" s="95">
        <v>1677</v>
      </c>
      <c r="Z1524" s="95">
        <v>7381917</v>
      </c>
      <c r="AA1524" s="95">
        <v>4690</v>
      </c>
      <c r="AB1524" s="95">
        <v>23609365</v>
      </c>
      <c r="AC1524" s="95">
        <v>4542</v>
      </c>
      <c r="AD1524" s="95">
        <v>18230442</v>
      </c>
      <c r="AE1524" s="95">
        <v>1847</v>
      </c>
      <c r="AF1524" s="95">
        <v>6204677</v>
      </c>
      <c r="AG1524" s="95">
        <v>1724</v>
      </c>
      <c r="AH1524" s="95">
        <v>8569790</v>
      </c>
      <c r="AI1524" s="95">
        <v>4717</v>
      </c>
      <c r="AJ1524" s="95">
        <v>23562861</v>
      </c>
      <c r="AK1524" s="95">
        <v>4560</v>
      </c>
      <c r="AL1524" s="95">
        <v>19887617.120000001</v>
      </c>
      <c r="AM1524" s="95">
        <v>1904</v>
      </c>
      <c r="AN1524" s="95">
        <v>7479325</v>
      </c>
      <c r="AO1524" s="95">
        <v>1766</v>
      </c>
      <c r="AP1524" s="95">
        <v>9304442.2400000002</v>
      </c>
      <c r="AQ1524" s="72">
        <v>354.33</v>
      </c>
      <c r="AR1524" s="72">
        <v>287.77999999999997</v>
      </c>
      <c r="AS1524" s="72">
        <v>642.11</v>
      </c>
      <c r="AT1524" s="95">
        <v>28296489</v>
      </c>
      <c r="AU1524" s="95">
        <v>22094905</v>
      </c>
      <c r="AV1524" s="95">
        <v>6655</v>
      </c>
      <c r="AW1524" s="95">
        <v>6398</v>
      </c>
      <c r="AX1524" s="72">
        <v>373.08</v>
      </c>
      <c r="AY1524" s="72">
        <v>301.93</v>
      </c>
      <c r="AZ1524" s="72">
        <v>675.01</v>
      </c>
      <c r="BA1524" s="95">
        <v>29557145</v>
      </c>
      <c r="BB1524" s="95">
        <v>22960069</v>
      </c>
      <c r="BC1524" s="95">
        <v>6602</v>
      </c>
      <c r="BD1524" s="95">
        <v>6337</v>
      </c>
      <c r="BE1524" s="72">
        <v>372.81</v>
      </c>
      <c r="BF1524" s="72">
        <v>324.41000000000003</v>
      </c>
      <c r="BG1524" s="72">
        <v>697.22</v>
      </c>
      <c r="BH1524" s="95">
        <v>29182444</v>
      </c>
      <c r="BI1524" s="95">
        <v>24307654</v>
      </c>
      <c r="BJ1524" s="95">
        <v>6523</v>
      </c>
      <c r="BK1524" s="95">
        <v>6244</v>
      </c>
      <c r="BL1524" s="72">
        <v>380.07</v>
      </c>
      <c r="BM1524" s="72">
        <v>356.42</v>
      </c>
      <c r="BN1524" s="72">
        <v>736.49</v>
      </c>
      <c r="BO1524" s="95">
        <v>29814042</v>
      </c>
      <c r="BP1524" s="95">
        <v>26800232</v>
      </c>
      <c r="BQ1524" s="95">
        <v>6537</v>
      </c>
      <c r="BR1524" s="95">
        <v>6266</v>
      </c>
      <c r="BS1524" s="72">
        <v>390.7</v>
      </c>
      <c r="BT1524" s="72">
        <v>384.55</v>
      </c>
      <c r="BU1524" s="72">
        <v>775.25</v>
      </c>
      <c r="BV1524" s="95">
        <v>31042186</v>
      </c>
      <c r="BW1524" s="95">
        <v>29192059.359999999</v>
      </c>
      <c r="BX1524" s="95">
        <v>6621</v>
      </c>
      <c r="BY1524" s="95">
        <v>6326</v>
      </c>
      <c r="BZ1524" s="95">
        <v>6533</v>
      </c>
      <c r="CA1524" s="95">
        <v>6474</v>
      </c>
      <c r="CB1524" s="95">
        <v>6389</v>
      </c>
      <c r="CC1524" s="95">
        <v>6408</v>
      </c>
      <c r="CD1524" s="95">
        <v>6477</v>
      </c>
      <c r="CE1524" s="72">
        <v>650.75523149000003</v>
      </c>
      <c r="CF1524" s="72">
        <v>676.59346364999999</v>
      </c>
      <c r="CG1524" s="72">
        <v>712.40329333</v>
      </c>
      <c r="CH1524" s="72">
        <v>716.50152150999998</v>
      </c>
      <c r="CI1524" s="72">
        <v>731.52548966999996</v>
      </c>
      <c r="CJ1524" s="96">
        <v>0.98671507950000004</v>
      </c>
      <c r="CK1524" s="96">
        <v>0.99765965280000002</v>
      </c>
      <c r="CL1524" s="96">
        <v>0.97868722190000002</v>
      </c>
      <c r="CM1524" s="96">
        <v>1.0278973286999999</v>
      </c>
      <c r="CN1524" s="96">
        <v>1.0597716839</v>
      </c>
      <c r="CO1524" s="96">
        <v>1.0275649041999999</v>
      </c>
      <c r="CP1524" s="96">
        <v>0.98304855410000003</v>
      </c>
      <c r="CQ1524" s="96">
        <v>0.99584056389999998</v>
      </c>
      <c r="CR1524" s="96">
        <v>0.98715441950000005</v>
      </c>
      <c r="CS1524" s="95">
        <v>6300</v>
      </c>
      <c r="CT1524" s="95">
        <v>6234</v>
      </c>
      <c r="CU1524" s="95">
        <v>6216</v>
      </c>
      <c r="CV1524" s="95">
        <v>6150</v>
      </c>
      <c r="CW1524" s="95">
        <v>6238</v>
      </c>
      <c r="CX1524" s="96">
        <v>1.0533191129999999</v>
      </c>
      <c r="CY1524" s="96">
        <v>1.023154634</v>
      </c>
      <c r="CZ1524" s="96">
        <v>1.0150671339999999</v>
      </c>
      <c r="DA1524" s="96">
        <v>1.0167092200000001</v>
      </c>
      <c r="DB1524" s="96">
        <v>1.0291184</v>
      </c>
      <c r="DC1524">
        <v>2013</v>
      </c>
      <c r="DD1524" s="6">
        <v>6314.2</v>
      </c>
      <c r="DE1524" s="96">
        <v>2.3268927999999999E-3</v>
      </c>
      <c r="DF1524" s="72">
        <v>756.36</v>
      </c>
      <c r="DG1524" s="96">
        <v>1</v>
      </c>
      <c r="DH1524" s="72">
        <v>756.36</v>
      </c>
      <c r="DI1524" s="72">
        <v>700.61737926000001</v>
      </c>
      <c r="DJ1524" s="96">
        <v>1</v>
      </c>
      <c r="DK1524" s="72">
        <v>756.36</v>
      </c>
      <c r="DL1524" s="96">
        <v>1</v>
      </c>
      <c r="DM1524" s="72">
        <v>756.36</v>
      </c>
      <c r="DN1524" s="96">
        <v>1</v>
      </c>
      <c r="DO1524" s="96">
        <v>5.6080000000000001E-3</v>
      </c>
      <c r="DP1524" s="72">
        <v>4.24</v>
      </c>
      <c r="DQ1524" s="72">
        <v>752.12</v>
      </c>
      <c r="DR1524" t="s">
        <v>1010</v>
      </c>
      <c r="DT1524" t="s">
        <v>999</v>
      </c>
    </row>
    <row r="1525" spans="1:124" x14ac:dyDescent="0.3">
      <c r="A1525" t="s">
        <v>30</v>
      </c>
      <c r="B1525">
        <v>26350</v>
      </c>
      <c r="C1525" s="95">
        <v>9327</v>
      </c>
      <c r="D1525" s="95">
        <v>34895638</v>
      </c>
      <c r="E1525" s="95">
        <v>8817</v>
      </c>
      <c r="F1525" s="95">
        <v>28517487</v>
      </c>
      <c r="G1525" s="95">
        <v>2508</v>
      </c>
      <c r="H1525" s="95">
        <v>7536289</v>
      </c>
      <c r="I1525" s="95">
        <v>2092</v>
      </c>
      <c r="J1525" s="95">
        <v>7305944</v>
      </c>
      <c r="K1525" s="95">
        <v>9549</v>
      </c>
      <c r="L1525" s="95">
        <v>36980500</v>
      </c>
      <c r="M1525" s="95">
        <v>9005</v>
      </c>
      <c r="N1525" s="95">
        <v>30956552</v>
      </c>
      <c r="O1525" s="95">
        <v>2596</v>
      </c>
      <c r="P1525" s="95">
        <v>8227624</v>
      </c>
      <c r="Q1525" s="95">
        <v>2159</v>
      </c>
      <c r="R1525" s="95">
        <v>8807994</v>
      </c>
      <c r="S1525" s="95">
        <v>9724</v>
      </c>
      <c r="T1525" s="95">
        <v>40352526</v>
      </c>
      <c r="U1525" s="95">
        <v>9111</v>
      </c>
      <c r="V1525" s="95">
        <v>32945068</v>
      </c>
      <c r="W1525" s="95">
        <v>2696</v>
      </c>
      <c r="X1525" s="95">
        <v>8849369</v>
      </c>
      <c r="Y1525" s="95">
        <v>2242</v>
      </c>
      <c r="Z1525" s="95">
        <v>9347971</v>
      </c>
      <c r="AA1525" s="95">
        <v>9702</v>
      </c>
      <c r="AB1525" s="95">
        <v>36819085</v>
      </c>
      <c r="AC1525" s="95">
        <v>9043</v>
      </c>
      <c r="AD1525" s="95">
        <v>34805429</v>
      </c>
      <c r="AE1525" s="95">
        <v>2692</v>
      </c>
      <c r="AF1525" s="95">
        <v>10114567</v>
      </c>
      <c r="AG1525" s="95">
        <v>2284</v>
      </c>
      <c r="AH1525" s="95">
        <v>10762126</v>
      </c>
      <c r="AI1525" s="95">
        <v>9762</v>
      </c>
      <c r="AJ1525" s="95">
        <v>38375562.840000004</v>
      </c>
      <c r="AK1525" s="95">
        <v>9077</v>
      </c>
      <c r="AL1525" s="95">
        <v>38572509.259999998</v>
      </c>
      <c r="AM1525" s="95">
        <v>2778</v>
      </c>
      <c r="AN1525" s="95">
        <v>11412260</v>
      </c>
      <c r="AO1525" s="95">
        <v>2384</v>
      </c>
      <c r="AP1525" s="95">
        <v>11279741</v>
      </c>
      <c r="AQ1525" s="72">
        <v>298.77</v>
      </c>
      <c r="AR1525" s="72">
        <v>273.64999999999998</v>
      </c>
      <c r="AS1525" s="72">
        <v>572.41999999999996</v>
      </c>
      <c r="AT1525" s="95">
        <v>42431927</v>
      </c>
      <c r="AU1525" s="95">
        <v>35823431</v>
      </c>
      <c r="AV1525" s="95">
        <v>11835</v>
      </c>
      <c r="AW1525" s="95">
        <v>10909</v>
      </c>
      <c r="AX1525" s="72">
        <v>310.2</v>
      </c>
      <c r="AY1525" s="72">
        <v>296.82</v>
      </c>
      <c r="AZ1525" s="72">
        <v>607.02</v>
      </c>
      <c r="BA1525" s="95">
        <v>45208124</v>
      </c>
      <c r="BB1525" s="95">
        <v>39764546</v>
      </c>
      <c r="BC1525" s="95">
        <v>12145</v>
      </c>
      <c r="BD1525" s="95">
        <v>11164</v>
      </c>
      <c r="BE1525" s="72">
        <v>330.13</v>
      </c>
      <c r="BF1525" s="72">
        <v>310.44</v>
      </c>
      <c r="BG1525" s="72">
        <v>640.57000000000005</v>
      </c>
      <c r="BH1525" s="95">
        <v>49201895</v>
      </c>
      <c r="BI1525" s="95">
        <v>42293039</v>
      </c>
      <c r="BJ1525" s="95">
        <v>12420</v>
      </c>
      <c r="BK1525" s="95">
        <v>11353</v>
      </c>
      <c r="BL1525" s="72">
        <v>315.57</v>
      </c>
      <c r="BM1525" s="72">
        <v>335.24</v>
      </c>
      <c r="BN1525" s="72">
        <v>650.80999999999995</v>
      </c>
      <c r="BO1525" s="95">
        <v>46933652</v>
      </c>
      <c r="BP1525" s="95">
        <v>45567555</v>
      </c>
      <c r="BQ1525" s="95">
        <v>12394</v>
      </c>
      <c r="BR1525" s="95">
        <v>11327</v>
      </c>
      <c r="BS1525" s="72">
        <v>330.86</v>
      </c>
      <c r="BT1525" s="72">
        <v>362.48</v>
      </c>
      <c r="BU1525" s="72">
        <v>693.34</v>
      </c>
      <c r="BV1525" s="95">
        <v>49787822.840000004</v>
      </c>
      <c r="BW1525" s="95">
        <v>49852250.259999998</v>
      </c>
      <c r="BX1525" s="95">
        <v>12540</v>
      </c>
      <c r="BY1525" s="95">
        <v>11461</v>
      </c>
      <c r="BZ1525" s="95">
        <v>11394</v>
      </c>
      <c r="CA1525" s="95">
        <v>11672</v>
      </c>
      <c r="CB1525" s="95">
        <v>11906</v>
      </c>
      <c r="CC1525" s="95">
        <v>11887</v>
      </c>
      <c r="CD1525" s="95">
        <v>12012</v>
      </c>
      <c r="CE1525" s="72">
        <v>650.75523149000003</v>
      </c>
      <c r="CF1525" s="72">
        <v>676.59346364999999</v>
      </c>
      <c r="CG1525" s="72">
        <v>712.40329333</v>
      </c>
      <c r="CH1525" s="72">
        <v>716.50152150999998</v>
      </c>
      <c r="CI1525" s="72">
        <v>731.52548966999996</v>
      </c>
      <c r="CJ1525" s="96">
        <v>0.87962412329999995</v>
      </c>
      <c r="CK1525" s="96">
        <v>0.89717094919999996</v>
      </c>
      <c r="CL1525" s="96">
        <v>0.8991676569</v>
      </c>
      <c r="CM1525" s="96">
        <v>0.90831628470000003</v>
      </c>
      <c r="CN1525" s="96">
        <v>0.94780019260000004</v>
      </c>
      <c r="CO1525" s="96">
        <v>1.0521958024</v>
      </c>
      <c r="CP1525" s="96">
        <v>0.86145167970000003</v>
      </c>
      <c r="CQ1525" s="96">
        <v>0.99584056389999998</v>
      </c>
      <c r="CR1525" s="96">
        <v>0.8650496755</v>
      </c>
      <c r="CS1525" s="95">
        <v>10052</v>
      </c>
      <c r="CT1525" s="95">
        <v>10347</v>
      </c>
      <c r="CU1525" s="95">
        <v>10488</v>
      </c>
      <c r="CV1525" s="95">
        <v>10481</v>
      </c>
      <c r="CW1525" s="95">
        <v>10569</v>
      </c>
      <c r="CX1525" s="96">
        <v>1.0558590750000001</v>
      </c>
      <c r="CY1525" s="96">
        <v>1.052167541</v>
      </c>
      <c r="CZ1525" s="96">
        <v>1.038671114</v>
      </c>
      <c r="DA1525" s="96">
        <v>1.058290867</v>
      </c>
      <c r="DB1525" s="96">
        <v>1.0561161130000001</v>
      </c>
      <c r="DC1525">
        <v>2013</v>
      </c>
      <c r="DD1525" s="6">
        <v>11242.8</v>
      </c>
      <c r="DE1525" s="96">
        <v>7.3130113E-3</v>
      </c>
      <c r="DF1525" s="72">
        <v>659.49</v>
      </c>
      <c r="DG1525" s="96">
        <v>1</v>
      </c>
      <c r="DH1525" s="72">
        <v>659.49</v>
      </c>
      <c r="DI1525" s="72">
        <v>713.57145968999998</v>
      </c>
      <c r="DJ1525" s="96">
        <v>1</v>
      </c>
      <c r="DK1525" s="72">
        <v>659.49</v>
      </c>
      <c r="DL1525" s="96">
        <v>1</v>
      </c>
      <c r="DM1525" s="72">
        <v>659.49</v>
      </c>
      <c r="DN1525" s="96">
        <v>1</v>
      </c>
      <c r="DO1525" s="96">
        <v>1.3733E-2</v>
      </c>
      <c r="DP1525" s="72">
        <v>9.06</v>
      </c>
      <c r="DQ1525" s="72">
        <v>650.42999999999995</v>
      </c>
      <c r="DR1525" t="s">
        <v>30</v>
      </c>
      <c r="DT1525" t="s">
        <v>999</v>
      </c>
    </row>
    <row r="1526" spans="1:124" x14ac:dyDescent="0.3">
      <c r="A1526" t="s">
        <v>1011</v>
      </c>
      <c r="B1526">
        <v>26360</v>
      </c>
      <c r="C1526" s="95">
        <v>2847</v>
      </c>
      <c r="D1526" s="95">
        <v>12331187</v>
      </c>
      <c r="E1526" s="95">
        <v>2756</v>
      </c>
      <c r="F1526" s="95">
        <v>8756649</v>
      </c>
      <c r="G1526" s="95">
        <v>468</v>
      </c>
      <c r="H1526" s="95">
        <v>1520800</v>
      </c>
      <c r="I1526" s="95">
        <v>412</v>
      </c>
      <c r="J1526" s="95">
        <v>1546581</v>
      </c>
      <c r="K1526" s="95">
        <v>2784</v>
      </c>
      <c r="L1526" s="95">
        <v>11398893</v>
      </c>
      <c r="M1526" s="95">
        <v>2682</v>
      </c>
      <c r="N1526" s="95">
        <v>9356566</v>
      </c>
      <c r="O1526" s="95">
        <v>491</v>
      </c>
      <c r="P1526" s="95">
        <v>1412561</v>
      </c>
      <c r="Q1526" s="95">
        <v>439</v>
      </c>
      <c r="R1526" s="95">
        <v>1492492</v>
      </c>
      <c r="S1526" s="95">
        <v>2720</v>
      </c>
      <c r="T1526" s="95">
        <v>12771316</v>
      </c>
      <c r="U1526" s="95">
        <v>2615</v>
      </c>
      <c r="V1526" s="95">
        <v>9766117</v>
      </c>
      <c r="W1526" s="95">
        <v>482</v>
      </c>
      <c r="X1526" s="95">
        <v>1358072</v>
      </c>
      <c r="Y1526" s="95">
        <v>437</v>
      </c>
      <c r="Z1526" s="95">
        <v>1653781</v>
      </c>
      <c r="AA1526" s="95">
        <v>2674</v>
      </c>
      <c r="AB1526" s="95">
        <v>12023165</v>
      </c>
      <c r="AC1526" s="95">
        <v>2563</v>
      </c>
      <c r="AD1526" s="95">
        <v>9842577</v>
      </c>
      <c r="AE1526" s="95">
        <v>497</v>
      </c>
      <c r="AF1526" s="95">
        <v>1931757</v>
      </c>
      <c r="AG1526" s="95">
        <v>449</v>
      </c>
      <c r="AH1526" s="95">
        <v>1947945</v>
      </c>
      <c r="AI1526" s="95">
        <v>2685</v>
      </c>
      <c r="AJ1526" s="95">
        <v>12452080</v>
      </c>
      <c r="AK1526" s="95">
        <v>2563</v>
      </c>
      <c r="AL1526" s="95">
        <v>10795395.82</v>
      </c>
      <c r="AM1526" s="95">
        <v>511</v>
      </c>
      <c r="AN1526" s="95">
        <v>1830163</v>
      </c>
      <c r="AO1526" s="95">
        <v>461</v>
      </c>
      <c r="AP1526" s="95">
        <v>2049394</v>
      </c>
      <c r="AQ1526" s="72">
        <v>348.21</v>
      </c>
      <c r="AR1526" s="72">
        <v>271.02</v>
      </c>
      <c r="AS1526" s="72">
        <v>619.23</v>
      </c>
      <c r="AT1526" s="95">
        <v>13851987</v>
      </c>
      <c r="AU1526" s="95">
        <v>10303230</v>
      </c>
      <c r="AV1526" s="95">
        <v>3315</v>
      </c>
      <c r="AW1526" s="95">
        <v>3168</v>
      </c>
      <c r="AX1526" s="72">
        <v>325.99</v>
      </c>
      <c r="AY1526" s="72">
        <v>289.68</v>
      </c>
      <c r="AZ1526" s="72">
        <v>615.66999999999996</v>
      </c>
      <c r="BA1526" s="95">
        <v>12811454</v>
      </c>
      <c r="BB1526" s="95">
        <v>10849058</v>
      </c>
      <c r="BC1526" s="95">
        <v>3275</v>
      </c>
      <c r="BD1526" s="95">
        <v>3121</v>
      </c>
      <c r="BE1526" s="72">
        <v>367.72</v>
      </c>
      <c r="BF1526" s="72">
        <v>311.81</v>
      </c>
      <c r="BG1526" s="72">
        <v>679.53</v>
      </c>
      <c r="BH1526" s="95">
        <v>14129388</v>
      </c>
      <c r="BI1526" s="95">
        <v>11419898</v>
      </c>
      <c r="BJ1526" s="95">
        <v>3202</v>
      </c>
      <c r="BK1526" s="95">
        <v>3052</v>
      </c>
      <c r="BL1526" s="72">
        <v>366.73</v>
      </c>
      <c r="BM1526" s="72">
        <v>326.20999999999998</v>
      </c>
      <c r="BN1526" s="72">
        <v>692.94</v>
      </c>
      <c r="BO1526" s="95">
        <v>13954922</v>
      </c>
      <c r="BP1526" s="95">
        <v>11790522</v>
      </c>
      <c r="BQ1526" s="95">
        <v>3171</v>
      </c>
      <c r="BR1526" s="95">
        <v>3012</v>
      </c>
      <c r="BS1526" s="72">
        <v>372.4</v>
      </c>
      <c r="BT1526" s="72">
        <v>353.97</v>
      </c>
      <c r="BU1526" s="72">
        <v>726.37</v>
      </c>
      <c r="BV1526" s="95">
        <v>14282243</v>
      </c>
      <c r="BW1526" s="95">
        <v>12844789.82</v>
      </c>
      <c r="BX1526" s="95">
        <v>3196</v>
      </c>
      <c r="BY1526" s="95">
        <v>3024</v>
      </c>
      <c r="BZ1526" s="95">
        <v>3245</v>
      </c>
      <c r="CA1526" s="95">
        <v>3201</v>
      </c>
      <c r="CB1526" s="95">
        <v>3130</v>
      </c>
      <c r="CC1526" s="95">
        <v>3096</v>
      </c>
      <c r="CD1526" s="95">
        <v>3112</v>
      </c>
      <c r="CE1526" s="72">
        <v>650.75523149000003</v>
      </c>
      <c r="CF1526" s="72">
        <v>676.59346364999999</v>
      </c>
      <c r="CG1526" s="72">
        <v>712.40329333</v>
      </c>
      <c r="CH1526" s="72">
        <v>716.50152150999998</v>
      </c>
      <c r="CI1526" s="72">
        <v>731.52548966999996</v>
      </c>
      <c r="CJ1526" s="96">
        <v>0.9515559308</v>
      </c>
      <c r="CK1526" s="96">
        <v>0.90995558350000005</v>
      </c>
      <c r="CL1526" s="96">
        <v>0.95385578140000005</v>
      </c>
      <c r="CM1526" s="96">
        <v>0.96711588069999999</v>
      </c>
      <c r="CN1526" s="96">
        <v>0.99295241280000002</v>
      </c>
      <c r="CO1526" s="96">
        <v>1.0132486304999999</v>
      </c>
      <c r="CP1526" s="96">
        <v>0.94259897240000001</v>
      </c>
      <c r="CQ1526" s="96">
        <v>0.99584056389999998</v>
      </c>
      <c r="CR1526" s="96">
        <v>0.94653589329999999</v>
      </c>
      <c r="CS1526" s="95">
        <v>2994</v>
      </c>
      <c r="CT1526" s="95">
        <v>2962</v>
      </c>
      <c r="CU1526" s="95">
        <v>2889</v>
      </c>
      <c r="CV1526" s="95">
        <v>2826</v>
      </c>
      <c r="CW1526" s="95">
        <v>2842</v>
      </c>
      <c r="CX1526" s="96">
        <v>1.015270785</v>
      </c>
      <c r="CY1526" s="96">
        <v>1.015882406</v>
      </c>
      <c r="CZ1526" s="96">
        <v>1.00724656</v>
      </c>
      <c r="DA1526" s="96">
        <v>1.025896838</v>
      </c>
      <c r="DB1526" s="96">
        <v>1.001897671</v>
      </c>
      <c r="DC1526">
        <v>2013</v>
      </c>
      <c r="DD1526" s="6">
        <v>3075.4</v>
      </c>
      <c r="DE1526" s="96">
        <v>6.4449711000000003E-3</v>
      </c>
      <c r="DF1526" s="72">
        <v>722.25</v>
      </c>
      <c r="DG1526" s="96">
        <v>1</v>
      </c>
      <c r="DH1526" s="72">
        <v>722.25</v>
      </c>
      <c r="DI1526" s="72">
        <v>700.61737926000001</v>
      </c>
      <c r="DJ1526" s="96">
        <v>1</v>
      </c>
      <c r="DK1526" s="72">
        <v>722.25</v>
      </c>
      <c r="DL1526" s="96">
        <v>1</v>
      </c>
      <c r="DM1526" s="72">
        <v>722.25</v>
      </c>
      <c r="DN1526" s="96">
        <v>1</v>
      </c>
      <c r="DO1526" s="96">
        <v>1.6532000000000002E-2</v>
      </c>
      <c r="DP1526" s="72">
        <v>11.94</v>
      </c>
      <c r="DQ1526" s="72">
        <v>710.31</v>
      </c>
      <c r="DR1526" t="s">
        <v>1011</v>
      </c>
      <c r="DT1526" t="s">
        <v>999</v>
      </c>
    </row>
    <row r="1527" spans="1:124" x14ac:dyDescent="0.3">
      <c r="A1527" t="s">
        <v>1012</v>
      </c>
      <c r="B1527">
        <v>26370</v>
      </c>
      <c r="C1527" s="95">
        <v>1406</v>
      </c>
      <c r="D1527" s="95">
        <v>6982220</v>
      </c>
      <c r="E1527" s="95">
        <v>1373</v>
      </c>
      <c r="F1527" s="95">
        <v>4627354</v>
      </c>
      <c r="G1527" s="95">
        <v>325</v>
      </c>
      <c r="H1527" s="95">
        <v>1035623</v>
      </c>
      <c r="I1527" s="95">
        <v>307</v>
      </c>
      <c r="J1527" s="95">
        <v>913902</v>
      </c>
      <c r="K1527" s="95">
        <v>1376</v>
      </c>
      <c r="L1527" s="95">
        <v>7433701</v>
      </c>
      <c r="M1527" s="95">
        <v>1338</v>
      </c>
      <c r="N1527" s="95">
        <v>4727316</v>
      </c>
      <c r="O1527" s="95">
        <v>331</v>
      </c>
      <c r="P1527" s="95">
        <v>922925</v>
      </c>
      <c r="Q1527" s="95">
        <v>310</v>
      </c>
      <c r="R1527" s="95">
        <v>982685</v>
      </c>
      <c r="S1527" s="95">
        <v>1354</v>
      </c>
      <c r="T1527" s="95">
        <v>7317417</v>
      </c>
      <c r="U1527" s="95">
        <v>1308</v>
      </c>
      <c r="V1527" s="95">
        <v>4732778</v>
      </c>
      <c r="W1527" s="95">
        <v>341</v>
      </c>
      <c r="X1527" s="95">
        <v>881204</v>
      </c>
      <c r="Y1527" s="95">
        <v>317</v>
      </c>
      <c r="Z1527" s="95">
        <v>975781</v>
      </c>
      <c r="AA1527" s="95">
        <v>1313</v>
      </c>
      <c r="AB1527" s="95">
        <v>7420672</v>
      </c>
      <c r="AC1527" s="95">
        <v>1265</v>
      </c>
      <c r="AD1527" s="95">
        <v>5044762</v>
      </c>
      <c r="AE1527" s="95">
        <v>326</v>
      </c>
      <c r="AF1527" s="95">
        <v>851419</v>
      </c>
      <c r="AG1527" s="95">
        <v>303</v>
      </c>
      <c r="AH1527" s="95">
        <v>1231048</v>
      </c>
      <c r="AI1527" s="95">
        <v>1276</v>
      </c>
      <c r="AJ1527" s="95">
        <v>7327894</v>
      </c>
      <c r="AK1527" s="95">
        <v>1221</v>
      </c>
      <c r="AL1527" s="95">
        <v>5341652.29</v>
      </c>
      <c r="AM1527" s="95">
        <v>308</v>
      </c>
      <c r="AN1527" s="95">
        <v>885575</v>
      </c>
      <c r="AO1527" s="95">
        <v>288</v>
      </c>
      <c r="AP1527" s="95">
        <v>1147330</v>
      </c>
      <c r="AQ1527" s="72">
        <v>385.99</v>
      </c>
      <c r="AR1527" s="72">
        <v>274.86</v>
      </c>
      <c r="AS1527" s="72">
        <v>660.85</v>
      </c>
      <c r="AT1527" s="95">
        <v>8017843</v>
      </c>
      <c r="AU1527" s="95">
        <v>5541256</v>
      </c>
      <c r="AV1527" s="95">
        <v>1731</v>
      </c>
      <c r="AW1527" s="95">
        <v>1680</v>
      </c>
      <c r="AX1527" s="72">
        <v>407.96</v>
      </c>
      <c r="AY1527" s="72">
        <v>288.73</v>
      </c>
      <c r="AZ1527" s="72">
        <v>696.69</v>
      </c>
      <c r="BA1527" s="95">
        <v>8356626</v>
      </c>
      <c r="BB1527" s="95">
        <v>5710001</v>
      </c>
      <c r="BC1527" s="95">
        <v>1707</v>
      </c>
      <c r="BD1527" s="95">
        <v>1648</v>
      </c>
      <c r="BE1527" s="72">
        <v>403.08</v>
      </c>
      <c r="BF1527" s="72">
        <v>292.75</v>
      </c>
      <c r="BG1527" s="72">
        <v>695.83</v>
      </c>
      <c r="BH1527" s="95">
        <v>8198621</v>
      </c>
      <c r="BI1527" s="95">
        <v>5708559</v>
      </c>
      <c r="BJ1527" s="95">
        <v>1695</v>
      </c>
      <c r="BK1527" s="95">
        <v>1625</v>
      </c>
      <c r="BL1527" s="72">
        <v>420.59</v>
      </c>
      <c r="BM1527" s="72">
        <v>333.54</v>
      </c>
      <c r="BN1527" s="72">
        <v>754.13</v>
      </c>
      <c r="BO1527" s="95">
        <v>8272091</v>
      </c>
      <c r="BP1527" s="95">
        <v>6275810</v>
      </c>
      <c r="BQ1527" s="95">
        <v>1639</v>
      </c>
      <c r="BR1527" s="95">
        <v>1568</v>
      </c>
      <c r="BS1527" s="72">
        <v>432.11</v>
      </c>
      <c r="BT1527" s="72">
        <v>358.35</v>
      </c>
      <c r="BU1527" s="72">
        <v>790.46</v>
      </c>
      <c r="BV1527" s="95">
        <v>8213469</v>
      </c>
      <c r="BW1527" s="95">
        <v>6488982.29</v>
      </c>
      <c r="BX1527" s="95">
        <v>1584</v>
      </c>
      <c r="BY1527" s="95">
        <v>1509</v>
      </c>
      <c r="BZ1527" s="95">
        <v>1707</v>
      </c>
      <c r="CA1527" s="95">
        <v>1678</v>
      </c>
      <c r="CB1527" s="95">
        <v>1661</v>
      </c>
      <c r="CC1527" s="95">
        <v>1605</v>
      </c>
      <c r="CD1527" s="95">
        <v>1547</v>
      </c>
      <c r="CE1527" s="72">
        <v>650.75523149000003</v>
      </c>
      <c r="CF1527" s="72">
        <v>676.59346364999999</v>
      </c>
      <c r="CG1527" s="72">
        <v>712.40329333</v>
      </c>
      <c r="CH1527" s="72">
        <v>716.50152150999998</v>
      </c>
      <c r="CI1527" s="72">
        <v>731.52548966999996</v>
      </c>
      <c r="CJ1527" s="96">
        <v>1.0155123893</v>
      </c>
      <c r="CK1527" s="96">
        <v>1.0297025281000001</v>
      </c>
      <c r="CL1527" s="96">
        <v>0.9767360799</v>
      </c>
      <c r="CM1527" s="96">
        <v>1.0525169555</v>
      </c>
      <c r="CN1527" s="96">
        <v>1.0805638506999999</v>
      </c>
      <c r="CO1527" s="96">
        <v>1.0323406434</v>
      </c>
      <c r="CP1527" s="96">
        <v>0.99870751700000004</v>
      </c>
      <c r="CQ1527" s="96">
        <v>0.99584056389999998</v>
      </c>
      <c r="CR1527" s="96">
        <v>1.0028787846</v>
      </c>
      <c r="CS1527" s="95">
        <v>1667</v>
      </c>
      <c r="CT1527" s="95">
        <v>1659</v>
      </c>
      <c r="CU1527" s="95">
        <v>1631</v>
      </c>
      <c r="CV1527" s="95">
        <v>1590</v>
      </c>
      <c r="CW1527" s="95">
        <v>1556</v>
      </c>
      <c r="CX1527" s="96">
        <v>1.047147625</v>
      </c>
      <c r="CY1527" s="96">
        <v>1.0621771900000001</v>
      </c>
      <c r="CZ1527" s="96">
        <v>1.0388721780000001</v>
      </c>
      <c r="DA1527" s="96">
        <v>1.010393635</v>
      </c>
      <c r="DB1527" s="96">
        <v>1.0002460040000001</v>
      </c>
      <c r="DC1527">
        <v>2013</v>
      </c>
      <c r="DD1527" s="6">
        <v>1606</v>
      </c>
      <c r="DE1527" s="96">
        <v>9.9964309999999996E-4</v>
      </c>
      <c r="DF1527" s="72">
        <v>769.43</v>
      </c>
      <c r="DG1527" s="96">
        <v>1</v>
      </c>
      <c r="DH1527" s="72">
        <v>769.43</v>
      </c>
      <c r="DI1527" s="72">
        <v>700.61737926000001</v>
      </c>
      <c r="DJ1527" s="96">
        <v>1</v>
      </c>
      <c r="DK1527" s="72">
        <v>769.43</v>
      </c>
      <c r="DL1527" s="96">
        <v>1</v>
      </c>
      <c r="DM1527" s="72">
        <v>769.43</v>
      </c>
      <c r="DN1527" s="96">
        <v>1</v>
      </c>
      <c r="DO1527" s="96">
        <v>2.784E-3</v>
      </c>
      <c r="DP1527" s="72">
        <v>2.14</v>
      </c>
      <c r="DQ1527" s="72">
        <v>767.29</v>
      </c>
      <c r="DR1527" t="s">
        <v>1012</v>
      </c>
      <c r="DT1527" t="s">
        <v>999</v>
      </c>
    </row>
    <row r="1528" spans="1:124" x14ac:dyDescent="0.3">
      <c r="A1528" t="s">
        <v>32</v>
      </c>
      <c r="B1528">
        <v>26380</v>
      </c>
      <c r="C1528" s="95">
        <v>25080</v>
      </c>
      <c r="D1528" s="95">
        <v>87668304</v>
      </c>
      <c r="E1528" s="95">
        <v>23885</v>
      </c>
      <c r="F1528" s="95">
        <v>67613123</v>
      </c>
      <c r="G1528" s="95">
        <v>6733</v>
      </c>
      <c r="H1528" s="95">
        <v>18526799</v>
      </c>
      <c r="I1528" s="95">
        <v>5883</v>
      </c>
      <c r="J1528" s="95">
        <v>19294942</v>
      </c>
      <c r="K1528" s="95">
        <v>24361</v>
      </c>
      <c r="L1528" s="95">
        <v>90255426</v>
      </c>
      <c r="M1528" s="95">
        <v>23033</v>
      </c>
      <c r="N1528" s="95">
        <v>69076460</v>
      </c>
      <c r="O1528" s="95">
        <v>6918</v>
      </c>
      <c r="P1528" s="95">
        <v>21136592</v>
      </c>
      <c r="Q1528" s="95">
        <v>6011</v>
      </c>
      <c r="R1528" s="95">
        <v>21028708</v>
      </c>
      <c r="S1528" s="95">
        <v>23872</v>
      </c>
      <c r="T1528" s="95">
        <v>93379632</v>
      </c>
      <c r="U1528" s="95">
        <v>22407</v>
      </c>
      <c r="V1528" s="95">
        <v>70160019</v>
      </c>
      <c r="W1528" s="95">
        <v>6914</v>
      </c>
      <c r="X1528" s="95">
        <v>20618983</v>
      </c>
      <c r="Y1528" s="95">
        <v>5969</v>
      </c>
      <c r="Z1528" s="95">
        <v>21184412</v>
      </c>
      <c r="AA1528" s="95">
        <v>23372</v>
      </c>
      <c r="AB1528" s="95">
        <v>77549442</v>
      </c>
      <c r="AC1528" s="95">
        <v>21804</v>
      </c>
      <c r="AD1528" s="95">
        <v>73217538</v>
      </c>
      <c r="AE1528" s="95">
        <v>7010</v>
      </c>
      <c r="AF1528" s="95">
        <v>22123597</v>
      </c>
      <c r="AG1528" s="95">
        <v>6070</v>
      </c>
      <c r="AH1528" s="95">
        <v>22379067</v>
      </c>
      <c r="AI1528" s="95">
        <v>23343</v>
      </c>
      <c r="AJ1528" s="95">
        <v>79403558</v>
      </c>
      <c r="AK1528" s="95">
        <v>21668</v>
      </c>
      <c r="AL1528" s="95">
        <v>76462556.769999996</v>
      </c>
      <c r="AM1528" s="95">
        <v>7303</v>
      </c>
      <c r="AN1528" s="95">
        <v>22323883</v>
      </c>
      <c r="AO1528" s="95">
        <v>6382</v>
      </c>
      <c r="AP1528" s="95">
        <v>24269342.629999999</v>
      </c>
      <c r="AQ1528" s="72">
        <v>278.18</v>
      </c>
      <c r="AR1528" s="72">
        <v>243.29</v>
      </c>
      <c r="AS1528" s="72">
        <v>521.47</v>
      </c>
      <c r="AT1528" s="95">
        <v>106195103</v>
      </c>
      <c r="AU1528" s="95">
        <v>86908065</v>
      </c>
      <c r="AV1528" s="95">
        <v>31813</v>
      </c>
      <c r="AW1528" s="95">
        <v>29768</v>
      </c>
      <c r="AX1528" s="72">
        <v>296.77</v>
      </c>
      <c r="AY1528" s="72">
        <v>258.52999999999997</v>
      </c>
      <c r="AZ1528" s="72">
        <v>555.29999999999995</v>
      </c>
      <c r="BA1528" s="95">
        <v>111392018</v>
      </c>
      <c r="BB1528" s="95">
        <v>90105168</v>
      </c>
      <c r="BC1528" s="95">
        <v>31279</v>
      </c>
      <c r="BD1528" s="95">
        <v>29044</v>
      </c>
      <c r="BE1528" s="72">
        <v>308.58</v>
      </c>
      <c r="BF1528" s="72">
        <v>268.26</v>
      </c>
      <c r="BG1528" s="72">
        <v>576.84</v>
      </c>
      <c r="BH1528" s="95">
        <v>113998615</v>
      </c>
      <c r="BI1528" s="95">
        <v>91344431</v>
      </c>
      <c r="BJ1528" s="95">
        <v>30786</v>
      </c>
      <c r="BK1528" s="95">
        <v>28376</v>
      </c>
      <c r="BL1528" s="72">
        <v>273.39</v>
      </c>
      <c r="BM1528" s="72">
        <v>285.8</v>
      </c>
      <c r="BN1528" s="72">
        <v>559.19000000000005</v>
      </c>
      <c r="BO1528" s="95">
        <v>99673039</v>
      </c>
      <c r="BP1528" s="95">
        <v>95596605</v>
      </c>
      <c r="BQ1528" s="95">
        <v>30382</v>
      </c>
      <c r="BR1528" s="95">
        <v>27874</v>
      </c>
      <c r="BS1528" s="72">
        <v>276.62</v>
      </c>
      <c r="BT1528" s="72">
        <v>299.26</v>
      </c>
      <c r="BU1528" s="72">
        <v>575.88</v>
      </c>
      <c r="BV1528" s="95">
        <v>101727441</v>
      </c>
      <c r="BW1528" s="95">
        <v>100731899.40000001</v>
      </c>
      <c r="BX1528" s="95">
        <v>30646</v>
      </c>
      <c r="BY1528" s="95">
        <v>28050</v>
      </c>
      <c r="BZ1528" s="95">
        <v>30838</v>
      </c>
      <c r="CA1528" s="95">
        <v>30201</v>
      </c>
      <c r="CB1528" s="95">
        <v>29624</v>
      </c>
      <c r="CC1528" s="95">
        <v>29191</v>
      </c>
      <c r="CD1528" s="95">
        <v>29376</v>
      </c>
      <c r="CE1528" s="72">
        <v>650.75523149000003</v>
      </c>
      <c r="CF1528" s="72">
        <v>676.59346364999999</v>
      </c>
      <c r="CG1528" s="72">
        <v>712.40329333</v>
      </c>
      <c r="CH1528" s="72">
        <v>716.50152150999998</v>
      </c>
      <c r="CI1528" s="72">
        <v>731.52548966999996</v>
      </c>
      <c r="CJ1528" s="96">
        <v>0.80133047690000003</v>
      </c>
      <c r="CK1528" s="96">
        <v>0.820729182</v>
      </c>
      <c r="CL1528" s="96">
        <v>0.80970990080000005</v>
      </c>
      <c r="CM1528" s="96">
        <v>0.78044495820000004</v>
      </c>
      <c r="CN1528" s="96">
        <v>0.7872316251</v>
      </c>
      <c r="CO1528" s="96">
        <v>0.98253235110000003</v>
      </c>
      <c r="CP1528" s="96">
        <v>0.81410981299999996</v>
      </c>
      <c r="CQ1528" s="96">
        <v>0.99584056389999998</v>
      </c>
      <c r="CR1528" s="96">
        <v>0.81751007769999995</v>
      </c>
      <c r="CS1528" s="95">
        <v>28669</v>
      </c>
      <c r="CT1528" s="95">
        <v>28239</v>
      </c>
      <c r="CU1528" s="95">
        <v>27525</v>
      </c>
      <c r="CV1528" s="95">
        <v>27017</v>
      </c>
      <c r="CW1528" s="95">
        <v>26964</v>
      </c>
      <c r="CX1528" s="96">
        <v>0.98540830599999996</v>
      </c>
      <c r="CY1528" s="96">
        <v>0.98330250500000005</v>
      </c>
      <c r="CZ1528" s="96">
        <v>0.98824103600000002</v>
      </c>
      <c r="DA1528" s="96">
        <v>0.98707271699999999</v>
      </c>
      <c r="DB1528" s="96">
        <v>0.96829122400000001</v>
      </c>
      <c r="DC1528">
        <v>2013</v>
      </c>
      <c r="DD1528" s="6">
        <v>28622.400000000001</v>
      </c>
      <c r="DE1528" s="96">
        <v>2.0137982999999999E-3</v>
      </c>
      <c r="DF1528" s="72">
        <v>626.58000000000004</v>
      </c>
      <c r="DG1528" s="96">
        <v>1</v>
      </c>
      <c r="DH1528" s="72">
        <v>626.58000000000004</v>
      </c>
      <c r="DI1528" s="72">
        <v>629.63424223000004</v>
      </c>
      <c r="DJ1528" s="96">
        <v>1</v>
      </c>
      <c r="DK1528" s="72">
        <v>626.58000000000004</v>
      </c>
      <c r="DL1528" s="96">
        <v>1</v>
      </c>
      <c r="DM1528" s="72">
        <v>626.58000000000004</v>
      </c>
      <c r="DN1528" s="96">
        <v>1</v>
      </c>
      <c r="DO1528" s="96">
        <v>5.0000000000000001E-3</v>
      </c>
      <c r="DP1528" s="72">
        <v>3.13</v>
      </c>
      <c r="DQ1528" s="72">
        <v>623.45000000000005</v>
      </c>
      <c r="DR1528" t="s">
        <v>32</v>
      </c>
      <c r="DT1528" t="s">
        <v>999</v>
      </c>
    </row>
    <row r="1529" spans="1:124" x14ac:dyDescent="0.3">
      <c r="A1529" t="s">
        <v>502</v>
      </c>
      <c r="B1529">
        <v>26390</v>
      </c>
      <c r="C1529" s="95">
        <v>2041</v>
      </c>
      <c r="D1529" s="95">
        <v>7355189</v>
      </c>
      <c r="E1529" s="95">
        <v>2008</v>
      </c>
      <c r="F1529" s="95">
        <v>6976051</v>
      </c>
      <c r="G1529" s="95">
        <v>324</v>
      </c>
      <c r="H1529" s="95">
        <v>788881</v>
      </c>
      <c r="I1529" s="95">
        <v>299</v>
      </c>
      <c r="J1529" s="95">
        <v>1163709</v>
      </c>
      <c r="K1529" s="95">
        <v>2009</v>
      </c>
      <c r="L1529" s="95">
        <v>8610188</v>
      </c>
      <c r="M1529" s="95">
        <v>1974</v>
      </c>
      <c r="N1529" s="95">
        <v>7603949</v>
      </c>
      <c r="O1529" s="95">
        <v>318</v>
      </c>
      <c r="P1529" s="95">
        <v>780752</v>
      </c>
      <c r="Q1529" s="95">
        <v>293</v>
      </c>
      <c r="R1529" s="95">
        <v>1308315</v>
      </c>
      <c r="S1529" s="95">
        <v>1986</v>
      </c>
      <c r="T1529" s="95">
        <v>9057115</v>
      </c>
      <c r="U1529" s="95">
        <v>1946</v>
      </c>
      <c r="V1529" s="95">
        <v>7906944</v>
      </c>
      <c r="W1529" s="95">
        <v>300</v>
      </c>
      <c r="X1529" s="95">
        <v>1128227</v>
      </c>
      <c r="Y1529" s="95">
        <v>270</v>
      </c>
      <c r="Z1529" s="95">
        <v>1335325</v>
      </c>
      <c r="AA1529" s="95">
        <v>1973</v>
      </c>
      <c r="AB1529" s="95">
        <v>9128635</v>
      </c>
      <c r="AC1529" s="95">
        <v>1925</v>
      </c>
      <c r="AD1529" s="95">
        <v>8232858</v>
      </c>
      <c r="AE1529" s="95">
        <v>287</v>
      </c>
      <c r="AF1529" s="95">
        <v>949400</v>
      </c>
      <c r="AG1529" s="95">
        <v>266</v>
      </c>
      <c r="AH1529" s="95">
        <v>1294111</v>
      </c>
      <c r="AI1529" s="95">
        <v>1955</v>
      </c>
      <c r="AJ1529" s="95">
        <v>8557672</v>
      </c>
      <c r="AK1529" s="95">
        <v>1907</v>
      </c>
      <c r="AL1529" s="95">
        <v>8324514.5999999996</v>
      </c>
      <c r="AM1529" s="95">
        <v>283</v>
      </c>
      <c r="AN1529" s="95">
        <v>793750</v>
      </c>
      <c r="AO1529" s="95">
        <v>264</v>
      </c>
      <c r="AP1529" s="95">
        <v>1344934</v>
      </c>
      <c r="AQ1529" s="72">
        <v>286.97000000000003</v>
      </c>
      <c r="AR1529" s="72">
        <v>294.02</v>
      </c>
      <c r="AS1529" s="72">
        <v>580.99</v>
      </c>
      <c r="AT1529" s="95">
        <v>8144070</v>
      </c>
      <c r="AU1529" s="95">
        <v>8139760</v>
      </c>
      <c r="AV1529" s="95">
        <v>2365</v>
      </c>
      <c r="AW1529" s="95">
        <v>2307</v>
      </c>
      <c r="AX1529" s="72">
        <v>336.3</v>
      </c>
      <c r="AY1529" s="72">
        <v>327.61</v>
      </c>
      <c r="AZ1529" s="72">
        <v>663.91</v>
      </c>
      <c r="BA1529" s="95">
        <v>9390940</v>
      </c>
      <c r="BB1529" s="95">
        <v>8912264</v>
      </c>
      <c r="BC1529" s="95">
        <v>2327</v>
      </c>
      <c r="BD1529" s="95">
        <v>2267</v>
      </c>
      <c r="BE1529" s="72">
        <v>371.29</v>
      </c>
      <c r="BF1529" s="72">
        <v>347.56</v>
      </c>
      <c r="BG1529" s="72">
        <v>718.85</v>
      </c>
      <c r="BH1529" s="95">
        <v>10185342</v>
      </c>
      <c r="BI1529" s="95">
        <v>9242269</v>
      </c>
      <c r="BJ1529" s="95">
        <v>2286</v>
      </c>
      <c r="BK1529" s="95">
        <v>2216</v>
      </c>
      <c r="BL1529" s="72">
        <v>371.61</v>
      </c>
      <c r="BM1529" s="72">
        <v>362.35</v>
      </c>
      <c r="BN1529" s="72">
        <v>733.96</v>
      </c>
      <c r="BO1529" s="95">
        <v>10078035</v>
      </c>
      <c r="BP1529" s="95">
        <v>9526969</v>
      </c>
      <c r="BQ1529" s="95">
        <v>2260</v>
      </c>
      <c r="BR1529" s="95">
        <v>2191</v>
      </c>
      <c r="BS1529" s="72">
        <v>348.21</v>
      </c>
      <c r="BT1529" s="72">
        <v>371.16</v>
      </c>
      <c r="BU1529" s="72">
        <v>719.37</v>
      </c>
      <c r="BV1529" s="95">
        <v>9351422</v>
      </c>
      <c r="BW1529" s="95">
        <v>9669448.5999999996</v>
      </c>
      <c r="BX1529" s="95">
        <v>2238</v>
      </c>
      <c r="BY1529" s="95">
        <v>2171</v>
      </c>
      <c r="BZ1529" s="95">
        <v>2337</v>
      </c>
      <c r="CA1529" s="95">
        <v>2298</v>
      </c>
      <c r="CB1529" s="95">
        <v>2252</v>
      </c>
      <c r="CC1529" s="95">
        <v>2227</v>
      </c>
      <c r="CD1529" s="95">
        <v>2205</v>
      </c>
      <c r="CE1529" s="72">
        <v>650.75523149000003</v>
      </c>
      <c r="CF1529" s="72">
        <v>676.59346364999999</v>
      </c>
      <c r="CG1529" s="72">
        <v>712.40329333</v>
      </c>
      <c r="CH1529" s="72">
        <v>716.50152150999998</v>
      </c>
      <c r="CI1529" s="72">
        <v>731.52548966999996</v>
      </c>
      <c r="CJ1529" s="96">
        <v>0.89279343739999995</v>
      </c>
      <c r="CK1529" s="96">
        <v>0.98125393709999997</v>
      </c>
      <c r="CL1529" s="96">
        <v>1.0090492376</v>
      </c>
      <c r="CM1529" s="96">
        <v>1.0243662824999999</v>
      </c>
      <c r="CN1529" s="96">
        <v>0.98338336829999995</v>
      </c>
      <c r="CO1529" s="96">
        <v>0.93653749450000001</v>
      </c>
      <c r="CP1529" s="96">
        <v>1.0444528471000001</v>
      </c>
      <c r="CQ1529" s="96">
        <v>0.99584056389999998</v>
      </c>
      <c r="CR1529" s="96">
        <v>1.0488151777000001</v>
      </c>
      <c r="CS1529" s="95">
        <v>2266</v>
      </c>
      <c r="CT1529" s="95">
        <v>2246</v>
      </c>
      <c r="CU1529" s="95">
        <v>2216</v>
      </c>
      <c r="CV1529" s="95">
        <v>2160</v>
      </c>
      <c r="CW1529" s="95">
        <v>2131</v>
      </c>
      <c r="CX1529" s="96">
        <v>0.94404348999999999</v>
      </c>
      <c r="CY1529" s="96">
        <v>0.94001207099999995</v>
      </c>
      <c r="CZ1529" s="96">
        <v>0.93661032300000002</v>
      </c>
      <c r="DA1529" s="96">
        <v>0.92222556700000002</v>
      </c>
      <c r="DB1529" s="96">
        <v>0.93932486699999995</v>
      </c>
      <c r="DC1529">
        <v>2013</v>
      </c>
      <c r="DD1529" s="6">
        <v>2230.4</v>
      </c>
      <c r="DE1529" s="96">
        <v>3.7165269999999999E-3</v>
      </c>
      <c r="DF1529" s="72">
        <v>802.49</v>
      </c>
      <c r="DG1529" s="96">
        <v>1</v>
      </c>
      <c r="DH1529" s="72">
        <v>802.49</v>
      </c>
      <c r="DI1529" s="72">
        <v>700.61737926000001</v>
      </c>
      <c r="DJ1529" s="96">
        <v>1</v>
      </c>
      <c r="DK1529" s="72">
        <v>802.49</v>
      </c>
      <c r="DL1529" s="96">
        <v>1</v>
      </c>
      <c r="DM1529" s="72">
        <v>802.49</v>
      </c>
      <c r="DN1529" s="96">
        <v>1</v>
      </c>
      <c r="DO1529" s="96">
        <v>1.1639E-2</v>
      </c>
      <c r="DP1529" s="72">
        <v>9.34</v>
      </c>
      <c r="DQ1529" s="72">
        <v>793.15</v>
      </c>
      <c r="DR1529" t="s">
        <v>502</v>
      </c>
      <c r="DT1529" t="s">
        <v>999</v>
      </c>
    </row>
    <row r="1530" spans="1:124" x14ac:dyDescent="0.3">
      <c r="A1530" t="s">
        <v>551</v>
      </c>
      <c r="B1530">
        <v>26400</v>
      </c>
      <c r="C1530" s="95">
        <v>1824</v>
      </c>
      <c r="D1530" s="95">
        <v>7776896</v>
      </c>
      <c r="E1530" s="95">
        <v>1777</v>
      </c>
      <c r="F1530" s="95">
        <v>7111071</v>
      </c>
      <c r="G1530" s="95">
        <v>238</v>
      </c>
      <c r="H1530" s="95">
        <v>803623</v>
      </c>
      <c r="I1530" s="95">
        <v>220</v>
      </c>
      <c r="J1530" s="95">
        <v>996076</v>
      </c>
      <c r="K1530" s="95">
        <v>1807</v>
      </c>
      <c r="L1530" s="95">
        <v>8685820</v>
      </c>
      <c r="M1530" s="95">
        <v>1755</v>
      </c>
      <c r="N1530" s="95">
        <v>6833890</v>
      </c>
      <c r="O1530" s="95">
        <v>232</v>
      </c>
      <c r="P1530" s="95">
        <v>1114529</v>
      </c>
      <c r="Q1530" s="95">
        <v>214</v>
      </c>
      <c r="R1530" s="95">
        <v>1104063</v>
      </c>
      <c r="S1530" s="95">
        <v>1802</v>
      </c>
      <c r="T1530" s="95">
        <v>9147130</v>
      </c>
      <c r="U1530" s="95">
        <v>1740</v>
      </c>
      <c r="V1530" s="95">
        <v>7640069</v>
      </c>
      <c r="W1530" s="95">
        <v>229</v>
      </c>
      <c r="X1530" s="95">
        <v>995769</v>
      </c>
      <c r="Y1530" s="95">
        <v>207</v>
      </c>
      <c r="Z1530" s="95">
        <v>1145384</v>
      </c>
      <c r="AA1530" s="95">
        <v>1782</v>
      </c>
      <c r="AB1530" s="95">
        <v>7886101</v>
      </c>
      <c r="AC1530" s="95">
        <v>1712</v>
      </c>
      <c r="AD1530" s="95">
        <v>7651214</v>
      </c>
      <c r="AE1530" s="95">
        <v>221</v>
      </c>
      <c r="AF1530" s="95">
        <v>976737</v>
      </c>
      <c r="AG1530" s="95">
        <v>204</v>
      </c>
      <c r="AH1530" s="95">
        <v>1073383</v>
      </c>
      <c r="AI1530" s="95">
        <v>1765</v>
      </c>
      <c r="AJ1530" s="95">
        <v>7719867</v>
      </c>
      <c r="AK1530" s="95">
        <v>1693</v>
      </c>
      <c r="AL1530" s="95">
        <v>7770657.0999999996</v>
      </c>
      <c r="AM1530" s="95">
        <v>227</v>
      </c>
      <c r="AN1530" s="95">
        <v>797800</v>
      </c>
      <c r="AO1530" s="95">
        <v>209</v>
      </c>
      <c r="AP1530" s="95">
        <v>1021612</v>
      </c>
      <c r="AQ1530" s="72">
        <v>346.77</v>
      </c>
      <c r="AR1530" s="72">
        <v>338.31</v>
      </c>
      <c r="AS1530" s="72">
        <v>685.08</v>
      </c>
      <c r="AT1530" s="95">
        <v>8580519</v>
      </c>
      <c r="AU1530" s="95">
        <v>8107147</v>
      </c>
      <c r="AV1530" s="95">
        <v>2062</v>
      </c>
      <c r="AW1530" s="95">
        <v>1997</v>
      </c>
      <c r="AX1530" s="72">
        <v>400.54</v>
      </c>
      <c r="AY1530" s="72">
        <v>335.96</v>
      </c>
      <c r="AZ1530" s="72">
        <v>736.5</v>
      </c>
      <c r="BA1530" s="95">
        <v>9800349</v>
      </c>
      <c r="BB1530" s="95">
        <v>7937953</v>
      </c>
      <c r="BC1530" s="95">
        <v>2039</v>
      </c>
      <c r="BD1530" s="95">
        <v>1969</v>
      </c>
      <c r="BE1530" s="72">
        <v>416.17</v>
      </c>
      <c r="BF1530" s="72">
        <v>376.03</v>
      </c>
      <c r="BG1530" s="72">
        <v>792.2</v>
      </c>
      <c r="BH1530" s="95">
        <v>10142899</v>
      </c>
      <c r="BI1530" s="95">
        <v>8785453</v>
      </c>
      <c r="BJ1530" s="95">
        <v>2031</v>
      </c>
      <c r="BK1530" s="95">
        <v>1947</v>
      </c>
      <c r="BL1530" s="72">
        <v>368.73</v>
      </c>
      <c r="BM1530" s="72">
        <v>379.46</v>
      </c>
      <c r="BN1530" s="72">
        <v>748.19</v>
      </c>
      <c r="BO1530" s="95">
        <v>8862838</v>
      </c>
      <c r="BP1530" s="95">
        <v>8724597</v>
      </c>
      <c r="BQ1530" s="95">
        <v>2003</v>
      </c>
      <c r="BR1530" s="95">
        <v>1916</v>
      </c>
      <c r="BS1530" s="72">
        <v>356.33</v>
      </c>
      <c r="BT1530" s="72">
        <v>385.22</v>
      </c>
      <c r="BU1530" s="72">
        <v>741.55</v>
      </c>
      <c r="BV1530" s="95">
        <v>8517667</v>
      </c>
      <c r="BW1530" s="95">
        <v>8792269.0999999996</v>
      </c>
      <c r="BX1530" s="95">
        <v>1992</v>
      </c>
      <c r="BY1530" s="95">
        <v>1902</v>
      </c>
      <c r="BZ1530" s="95">
        <v>2031</v>
      </c>
      <c r="CA1530" s="95">
        <v>2005</v>
      </c>
      <c r="CB1530" s="95">
        <v>1991</v>
      </c>
      <c r="CC1530" s="95">
        <v>1962</v>
      </c>
      <c r="CD1530" s="95">
        <v>1948</v>
      </c>
      <c r="CE1530" s="72">
        <v>650.75523149000003</v>
      </c>
      <c r="CF1530" s="72">
        <v>676.59346364999999</v>
      </c>
      <c r="CG1530" s="72">
        <v>712.40329333</v>
      </c>
      <c r="CH1530" s="72">
        <v>716.50152150999998</v>
      </c>
      <c r="CI1530" s="72">
        <v>731.52548966999996</v>
      </c>
      <c r="CJ1530" s="96">
        <v>1.0527460507999999</v>
      </c>
      <c r="CK1530" s="96">
        <v>1.0885414057</v>
      </c>
      <c r="CL1530" s="96">
        <v>1.1120105808</v>
      </c>
      <c r="CM1530" s="96">
        <v>1.044226673</v>
      </c>
      <c r="CN1530" s="96">
        <v>1.0137035694000001</v>
      </c>
      <c r="CO1530" s="96">
        <v>0.97227182280000002</v>
      </c>
      <c r="CP1530" s="96">
        <v>1.092539793</v>
      </c>
      <c r="CQ1530" s="96">
        <v>0.99584056389999998</v>
      </c>
      <c r="CR1530" s="96">
        <v>1.0971029666000001</v>
      </c>
      <c r="CS1530" s="95">
        <v>1934</v>
      </c>
      <c r="CT1530" s="95">
        <v>1925</v>
      </c>
      <c r="CU1530" s="95">
        <v>1916</v>
      </c>
      <c r="CV1530" s="95">
        <v>1864</v>
      </c>
      <c r="CW1530" s="95">
        <v>1876</v>
      </c>
      <c r="CX1530" s="96">
        <v>0.96827219499999995</v>
      </c>
      <c r="CY1530" s="96">
        <v>0.98322820700000002</v>
      </c>
      <c r="CZ1530" s="96">
        <v>0.97025208799999996</v>
      </c>
      <c r="DA1530" s="96">
        <v>0.96805406699999996</v>
      </c>
      <c r="DB1530" s="96">
        <v>0.97140612400000004</v>
      </c>
      <c r="DC1530">
        <v>2013</v>
      </c>
      <c r="DD1530" s="6">
        <v>1946.2</v>
      </c>
      <c r="DE1530" s="96">
        <v>1.6843983E-3</v>
      </c>
      <c r="DF1530" s="72">
        <v>841.15</v>
      </c>
      <c r="DG1530" s="96">
        <v>1</v>
      </c>
      <c r="DH1530" s="72">
        <v>841.15</v>
      </c>
      <c r="DI1530" s="72">
        <v>700.61737926000001</v>
      </c>
      <c r="DJ1530" s="96">
        <v>1</v>
      </c>
      <c r="DK1530" s="72">
        <v>841.15</v>
      </c>
      <c r="DL1530" s="96">
        <v>1</v>
      </c>
      <c r="DM1530" s="72">
        <v>841.15</v>
      </c>
      <c r="DN1530" s="96">
        <v>1</v>
      </c>
      <c r="DO1530" s="96">
        <v>4.4539999999999996E-3</v>
      </c>
      <c r="DP1530" s="72">
        <v>3.75</v>
      </c>
      <c r="DQ1530" s="72">
        <v>837.4</v>
      </c>
      <c r="DR1530" t="s">
        <v>551</v>
      </c>
      <c r="DT1530" t="s">
        <v>999</v>
      </c>
    </row>
    <row r="1531" spans="1:124" x14ac:dyDescent="0.3">
      <c r="A1531" t="s">
        <v>34</v>
      </c>
      <c r="B1531">
        <v>26410</v>
      </c>
      <c r="C1531" s="95">
        <v>4242</v>
      </c>
      <c r="D1531" s="95">
        <v>17305261</v>
      </c>
      <c r="E1531" s="95">
        <v>4142</v>
      </c>
      <c r="F1531" s="95">
        <v>12343973</v>
      </c>
      <c r="G1531" s="95">
        <v>960</v>
      </c>
      <c r="H1531" s="95">
        <v>2228119</v>
      </c>
      <c r="I1531" s="95">
        <v>872</v>
      </c>
      <c r="J1531" s="95">
        <v>2693845</v>
      </c>
      <c r="K1531" s="95">
        <v>4116</v>
      </c>
      <c r="L1531" s="95">
        <v>20222849</v>
      </c>
      <c r="M1531" s="95">
        <v>4002</v>
      </c>
      <c r="N1531" s="95">
        <v>13080363</v>
      </c>
      <c r="O1531" s="95">
        <v>960</v>
      </c>
      <c r="P1531" s="95">
        <v>2389799</v>
      </c>
      <c r="Q1531" s="95">
        <v>874</v>
      </c>
      <c r="R1531" s="95">
        <v>2769166</v>
      </c>
      <c r="S1531" s="95">
        <v>4060</v>
      </c>
      <c r="T1531" s="95">
        <v>19563075</v>
      </c>
      <c r="U1531" s="95">
        <v>3930</v>
      </c>
      <c r="V1531" s="95">
        <v>13445366</v>
      </c>
      <c r="W1531" s="95">
        <v>979</v>
      </c>
      <c r="X1531" s="95">
        <v>2432368</v>
      </c>
      <c r="Y1531" s="95">
        <v>863</v>
      </c>
      <c r="Z1531" s="95">
        <v>2980199</v>
      </c>
      <c r="AA1531" s="95">
        <v>4013</v>
      </c>
      <c r="AB1531" s="95">
        <v>17538259</v>
      </c>
      <c r="AC1531" s="95">
        <v>3861</v>
      </c>
      <c r="AD1531" s="95">
        <v>13973276</v>
      </c>
      <c r="AE1531" s="95">
        <v>1001</v>
      </c>
      <c r="AF1531" s="95">
        <v>2910431</v>
      </c>
      <c r="AG1531" s="95">
        <v>895</v>
      </c>
      <c r="AH1531" s="95">
        <v>3459914</v>
      </c>
      <c r="AI1531" s="95">
        <v>3977</v>
      </c>
      <c r="AJ1531" s="95">
        <v>17908265.620000001</v>
      </c>
      <c r="AK1531" s="95">
        <v>3821</v>
      </c>
      <c r="AL1531" s="95">
        <v>14346213.560000001</v>
      </c>
      <c r="AM1531" s="95">
        <v>968</v>
      </c>
      <c r="AN1531" s="95">
        <v>2947911</v>
      </c>
      <c r="AO1531" s="95">
        <v>867</v>
      </c>
      <c r="AP1531" s="95">
        <v>3477538</v>
      </c>
      <c r="AQ1531" s="72">
        <v>312.91000000000003</v>
      </c>
      <c r="AR1531" s="72">
        <v>249.93</v>
      </c>
      <c r="AS1531" s="72">
        <v>562.84</v>
      </c>
      <c r="AT1531" s="95">
        <v>19533380</v>
      </c>
      <c r="AU1531" s="95">
        <v>15037818</v>
      </c>
      <c r="AV1531" s="95">
        <v>5202</v>
      </c>
      <c r="AW1531" s="95">
        <v>5014</v>
      </c>
      <c r="AX1531" s="72">
        <v>371.23</v>
      </c>
      <c r="AY1531" s="72">
        <v>270.88</v>
      </c>
      <c r="AZ1531" s="72">
        <v>642.11</v>
      </c>
      <c r="BA1531" s="95">
        <v>22612648</v>
      </c>
      <c r="BB1531" s="95">
        <v>15849529</v>
      </c>
      <c r="BC1531" s="95">
        <v>5076</v>
      </c>
      <c r="BD1531" s="95">
        <v>4876</v>
      </c>
      <c r="BE1531" s="72">
        <v>363.75</v>
      </c>
      <c r="BF1531" s="72">
        <v>285.58</v>
      </c>
      <c r="BG1531" s="72">
        <v>649.33000000000004</v>
      </c>
      <c r="BH1531" s="95">
        <v>21995443</v>
      </c>
      <c r="BI1531" s="95">
        <v>16425565</v>
      </c>
      <c r="BJ1531" s="95">
        <v>5039</v>
      </c>
      <c r="BK1531" s="95">
        <v>4793</v>
      </c>
      <c r="BL1531" s="72">
        <v>339.86</v>
      </c>
      <c r="BM1531" s="72">
        <v>305.45999999999998</v>
      </c>
      <c r="BN1531" s="72">
        <v>645.32000000000005</v>
      </c>
      <c r="BO1531" s="95">
        <v>20448690</v>
      </c>
      <c r="BP1531" s="95">
        <v>17433190</v>
      </c>
      <c r="BQ1531" s="95">
        <v>5014</v>
      </c>
      <c r="BR1531" s="95">
        <v>4756</v>
      </c>
      <c r="BS1531" s="72">
        <v>351.47</v>
      </c>
      <c r="BT1531" s="72">
        <v>316.83</v>
      </c>
      <c r="BU1531" s="72">
        <v>668.3</v>
      </c>
      <c r="BV1531" s="95">
        <v>20856176.620000001</v>
      </c>
      <c r="BW1531" s="95">
        <v>17823751.559999999</v>
      </c>
      <c r="BX1531" s="95">
        <v>4945</v>
      </c>
      <c r="BY1531" s="95">
        <v>4688</v>
      </c>
      <c r="BZ1531" s="95">
        <v>5112</v>
      </c>
      <c r="CA1531" s="95">
        <v>4979</v>
      </c>
      <c r="CB1531" s="95">
        <v>4920</v>
      </c>
      <c r="CC1531" s="95">
        <v>4892</v>
      </c>
      <c r="CD1531" s="95">
        <v>4819</v>
      </c>
      <c r="CE1531" s="72">
        <v>650.75523149000003</v>
      </c>
      <c r="CF1531" s="72">
        <v>676.59346364999999</v>
      </c>
      <c r="CG1531" s="72">
        <v>712.40329333</v>
      </c>
      <c r="CH1531" s="72">
        <v>716.50152150999998</v>
      </c>
      <c r="CI1531" s="72">
        <v>731.52548966999996</v>
      </c>
      <c r="CJ1531" s="96">
        <v>0.86490276649999998</v>
      </c>
      <c r="CK1531" s="96">
        <v>0.94903370269999998</v>
      </c>
      <c r="CL1531" s="96">
        <v>0.91146406270000002</v>
      </c>
      <c r="CM1531" s="96">
        <v>0.90065405389999997</v>
      </c>
      <c r="CN1531" s="96">
        <v>0.91357035320000002</v>
      </c>
      <c r="CO1531" s="96">
        <v>0.97670287499999997</v>
      </c>
      <c r="CP1531" s="96">
        <v>0.92958156569999995</v>
      </c>
      <c r="CQ1531" s="96">
        <v>0.99584056389999998</v>
      </c>
      <c r="CR1531" s="96">
        <v>0.93346411730000001</v>
      </c>
      <c r="CS1531" s="95">
        <v>4797</v>
      </c>
      <c r="CT1531" s="95">
        <v>4734</v>
      </c>
      <c r="CU1531" s="95">
        <v>4673</v>
      </c>
      <c r="CV1531" s="95">
        <v>4633</v>
      </c>
      <c r="CW1531" s="95">
        <v>4501</v>
      </c>
      <c r="CX1531" s="96">
        <v>0.96532227299999995</v>
      </c>
      <c r="CY1531" s="96">
        <v>0.99664210200000003</v>
      </c>
      <c r="CZ1531" s="96">
        <v>0.96887846799999999</v>
      </c>
      <c r="DA1531" s="96">
        <v>0.97660404999999995</v>
      </c>
      <c r="DB1531" s="96">
        <v>0.97608562499999996</v>
      </c>
      <c r="DC1531">
        <v>2013</v>
      </c>
      <c r="DD1531" s="6">
        <v>4825.3999999999996</v>
      </c>
      <c r="DE1531" s="96">
        <v>4.8119152999999996E-3</v>
      </c>
      <c r="DF1531" s="72">
        <v>713.44</v>
      </c>
      <c r="DG1531" s="96">
        <v>1</v>
      </c>
      <c r="DH1531" s="72">
        <v>713.44</v>
      </c>
      <c r="DI1531" s="72">
        <v>700.61737926000001</v>
      </c>
      <c r="DJ1531" s="96">
        <v>1</v>
      </c>
      <c r="DK1531" s="72">
        <v>713.44</v>
      </c>
      <c r="DL1531" s="96">
        <v>1</v>
      </c>
      <c r="DM1531" s="72">
        <v>713.44</v>
      </c>
      <c r="DN1531" s="96">
        <v>1</v>
      </c>
      <c r="DO1531" s="96">
        <v>1.3341E-2</v>
      </c>
      <c r="DP1531" s="72">
        <v>9.52</v>
      </c>
      <c r="DQ1531" s="72">
        <v>703.92</v>
      </c>
      <c r="DR1531" t="s">
        <v>34</v>
      </c>
      <c r="DT1531" t="s">
        <v>999</v>
      </c>
    </row>
    <row r="1532" spans="1:124" x14ac:dyDescent="0.3">
      <c r="A1532" t="s">
        <v>1013</v>
      </c>
      <c r="B1532">
        <v>26411</v>
      </c>
      <c r="C1532" s="95">
        <v>1783</v>
      </c>
      <c r="D1532" s="95">
        <v>6478423</v>
      </c>
      <c r="E1532" s="95">
        <v>1748</v>
      </c>
      <c r="F1532" s="95">
        <v>5336146</v>
      </c>
      <c r="G1532" s="95">
        <v>357</v>
      </c>
      <c r="H1532" s="95">
        <v>1231802</v>
      </c>
      <c r="I1532" s="95">
        <v>323</v>
      </c>
      <c r="J1532" s="95">
        <v>1071197</v>
      </c>
      <c r="K1532" s="95">
        <v>1708</v>
      </c>
      <c r="L1532" s="95">
        <v>6535237</v>
      </c>
      <c r="M1532" s="95">
        <v>1664</v>
      </c>
      <c r="N1532" s="95">
        <v>5451770</v>
      </c>
      <c r="O1532" s="95">
        <v>336</v>
      </c>
      <c r="P1532" s="95">
        <v>724943</v>
      </c>
      <c r="Q1532" s="95">
        <v>295</v>
      </c>
      <c r="R1532" s="95">
        <v>914691</v>
      </c>
      <c r="S1532" s="95">
        <v>1657</v>
      </c>
      <c r="T1532" s="95">
        <v>6468439</v>
      </c>
      <c r="U1532" s="95">
        <v>1611</v>
      </c>
      <c r="V1532" s="95">
        <v>5612501</v>
      </c>
      <c r="W1532" s="95">
        <v>339</v>
      </c>
      <c r="X1532" s="95">
        <v>1047949</v>
      </c>
      <c r="Y1532" s="95">
        <v>303</v>
      </c>
      <c r="Z1532" s="95">
        <v>1056829</v>
      </c>
      <c r="AA1532" s="95">
        <v>1633</v>
      </c>
      <c r="AB1532" s="95">
        <v>6230438</v>
      </c>
      <c r="AC1532" s="95">
        <v>1589</v>
      </c>
      <c r="AD1532" s="95">
        <v>5519876</v>
      </c>
      <c r="AE1532" s="95">
        <v>337</v>
      </c>
      <c r="AF1532" s="95">
        <v>1443063</v>
      </c>
      <c r="AG1532" s="95">
        <v>300</v>
      </c>
      <c r="AH1532" s="95">
        <v>1057573</v>
      </c>
      <c r="AI1532" s="95">
        <v>1636</v>
      </c>
      <c r="AJ1532" s="95">
        <v>5546124</v>
      </c>
      <c r="AK1532" s="95">
        <v>1594</v>
      </c>
      <c r="AL1532" s="95">
        <v>6362581.2699999996</v>
      </c>
      <c r="AM1532" s="95">
        <v>325</v>
      </c>
      <c r="AN1532" s="95">
        <v>870830</v>
      </c>
      <c r="AO1532" s="95">
        <v>292</v>
      </c>
      <c r="AP1532" s="95">
        <v>1015949</v>
      </c>
      <c r="AQ1532" s="72">
        <v>300.24</v>
      </c>
      <c r="AR1532" s="72">
        <v>257.82</v>
      </c>
      <c r="AS1532" s="72">
        <v>558.05999999999995</v>
      </c>
      <c r="AT1532" s="95">
        <v>7710225</v>
      </c>
      <c r="AU1532" s="95">
        <v>6407343</v>
      </c>
      <c r="AV1532" s="95">
        <v>2140</v>
      </c>
      <c r="AW1532" s="95">
        <v>2071</v>
      </c>
      <c r="AX1532" s="72">
        <v>296</v>
      </c>
      <c r="AY1532" s="72">
        <v>270.82</v>
      </c>
      <c r="AZ1532" s="72">
        <v>566.82000000000005</v>
      </c>
      <c r="BA1532" s="95">
        <v>7260180</v>
      </c>
      <c r="BB1532" s="95">
        <v>6366461</v>
      </c>
      <c r="BC1532" s="95">
        <v>2044</v>
      </c>
      <c r="BD1532" s="95">
        <v>1959</v>
      </c>
      <c r="BE1532" s="72">
        <v>313.81</v>
      </c>
      <c r="BF1532" s="72">
        <v>290.37</v>
      </c>
      <c r="BG1532" s="72">
        <v>604.17999999999995</v>
      </c>
      <c r="BH1532" s="95">
        <v>7516388</v>
      </c>
      <c r="BI1532" s="95">
        <v>6669330</v>
      </c>
      <c r="BJ1532" s="95">
        <v>1996</v>
      </c>
      <c r="BK1532" s="95">
        <v>1914</v>
      </c>
      <c r="BL1532" s="72">
        <v>324.60000000000002</v>
      </c>
      <c r="BM1532" s="72">
        <v>290.16000000000003</v>
      </c>
      <c r="BN1532" s="72">
        <v>614.76</v>
      </c>
      <c r="BO1532" s="95">
        <v>7673501</v>
      </c>
      <c r="BP1532" s="95">
        <v>6577449</v>
      </c>
      <c r="BQ1532" s="95">
        <v>1970</v>
      </c>
      <c r="BR1532" s="95">
        <v>1889</v>
      </c>
      <c r="BS1532" s="72">
        <v>272.69</v>
      </c>
      <c r="BT1532" s="72">
        <v>326.02</v>
      </c>
      <c r="BU1532" s="72">
        <v>598.71</v>
      </c>
      <c r="BV1532" s="95">
        <v>6416954</v>
      </c>
      <c r="BW1532" s="95">
        <v>7378530.2699999996</v>
      </c>
      <c r="BX1532" s="95">
        <v>1961</v>
      </c>
      <c r="BY1532" s="95">
        <v>1886</v>
      </c>
      <c r="BZ1532" s="95">
        <v>2107</v>
      </c>
      <c r="CA1532" s="95">
        <v>2003</v>
      </c>
      <c r="CB1532" s="95">
        <v>1956</v>
      </c>
      <c r="CC1532" s="95">
        <v>1932</v>
      </c>
      <c r="CD1532" s="95">
        <v>1924</v>
      </c>
      <c r="CE1532" s="72">
        <v>650.75523149000003</v>
      </c>
      <c r="CF1532" s="72">
        <v>676.59346364999999</v>
      </c>
      <c r="CG1532" s="72">
        <v>712.40329333</v>
      </c>
      <c r="CH1532" s="72">
        <v>716.50152150999998</v>
      </c>
      <c r="CI1532" s="72">
        <v>731.52548966999996</v>
      </c>
      <c r="CJ1532" s="96">
        <v>0.85755745480000001</v>
      </c>
      <c r="CK1532" s="96">
        <v>0.8377556545</v>
      </c>
      <c r="CL1532" s="96">
        <v>0.84808703949999997</v>
      </c>
      <c r="CM1532" s="96">
        <v>0.85800236500000004</v>
      </c>
      <c r="CN1532" s="96">
        <v>0.8184403804</v>
      </c>
      <c r="CO1532" s="96">
        <v>0.91773002979999996</v>
      </c>
      <c r="CP1532" s="96">
        <v>0.91962619879999996</v>
      </c>
      <c r="CQ1532" s="96">
        <v>0.99584056389999998</v>
      </c>
      <c r="CR1532" s="96">
        <v>0.92346717020000002</v>
      </c>
      <c r="CS1532" s="95">
        <v>2299</v>
      </c>
      <c r="CT1532" s="95">
        <v>2255</v>
      </c>
      <c r="CU1532" s="95">
        <v>2233</v>
      </c>
      <c r="CV1532" s="95">
        <v>2180</v>
      </c>
      <c r="CW1532" s="95">
        <v>2199</v>
      </c>
      <c r="CX1532" s="96">
        <v>0.90452349300000001</v>
      </c>
      <c r="CY1532" s="96">
        <v>0.89951343399999995</v>
      </c>
      <c r="CZ1532" s="96">
        <v>0.9441581</v>
      </c>
      <c r="DA1532" s="96">
        <v>0.91029559400000004</v>
      </c>
      <c r="DB1532" s="96">
        <v>0.930751149</v>
      </c>
      <c r="DC1532">
        <v>2013</v>
      </c>
      <c r="DD1532" s="6">
        <v>1943.8</v>
      </c>
      <c r="DE1532" s="96">
        <v>2.4655753999999999E-3</v>
      </c>
      <c r="DF1532" s="72">
        <v>707.47</v>
      </c>
      <c r="DG1532" s="96">
        <v>1</v>
      </c>
      <c r="DH1532" s="72">
        <v>707.47</v>
      </c>
      <c r="DI1532" s="72">
        <v>700.61737926000001</v>
      </c>
      <c r="DJ1532" s="96">
        <v>1</v>
      </c>
      <c r="DK1532" s="72">
        <v>707.47</v>
      </c>
      <c r="DL1532" s="96">
        <v>1</v>
      </c>
      <c r="DM1532" s="72">
        <v>707.47</v>
      </c>
      <c r="DN1532" s="96">
        <v>1</v>
      </c>
      <c r="DO1532" s="96">
        <v>6.5490000000000001E-3</v>
      </c>
      <c r="DP1532" s="72">
        <v>4.63</v>
      </c>
      <c r="DQ1532" s="72">
        <v>702.84</v>
      </c>
      <c r="DR1532" t="s">
        <v>1013</v>
      </c>
      <c r="DT1532" t="s">
        <v>999</v>
      </c>
    </row>
    <row r="1533" spans="1:124" x14ac:dyDescent="0.3">
      <c r="A1533" t="s">
        <v>1014</v>
      </c>
      <c r="B1533">
        <v>26412</v>
      </c>
      <c r="C1533" s="95">
        <v>1008</v>
      </c>
      <c r="D1533" s="95">
        <v>4781278</v>
      </c>
      <c r="E1533" s="95">
        <v>976</v>
      </c>
      <c r="F1533" s="95">
        <v>2984553</v>
      </c>
      <c r="G1533" s="95">
        <v>132</v>
      </c>
      <c r="H1533" s="95">
        <v>303422</v>
      </c>
      <c r="I1533" s="95">
        <v>119</v>
      </c>
      <c r="J1533" s="95">
        <v>279457</v>
      </c>
      <c r="K1533" s="95">
        <v>990</v>
      </c>
      <c r="L1533" s="95">
        <v>3852632</v>
      </c>
      <c r="M1533" s="95">
        <v>960</v>
      </c>
      <c r="N1533" s="95">
        <v>3148410</v>
      </c>
      <c r="O1533" s="95">
        <v>128</v>
      </c>
      <c r="P1533" s="95">
        <v>285947</v>
      </c>
      <c r="Q1533" s="95">
        <v>112</v>
      </c>
      <c r="R1533" s="95">
        <v>334777</v>
      </c>
      <c r="S1533" s="95">
        <v>970</v>
      </c>
      <c r="T1533" s="95">
        <v>3729020</v>
      </c>
      <c r="U1533" s="95">
        <v>939</v>
      </c>
      <c r="V1533" s="95">
        <v>2760635</v>
      </c>
      <c r="W1533" s="95">
        <v>134</v>
      </c>
      <c r="X1533" s="95">
        <v>352826</v>
      </c>
      <c r="Y1533" s="95">
        <v>116</v>
      </c>
      <c r="Z1533" s="95">
        <v>362648</v>
      </c>
      <c r="AA1533" s="95">
        <v>938</v>
      </c>
      <c r="AB1533" s="95">
        <v>3599438</v>
      </c>
      <c r="AC1533" s="95">
        <v>913</v>
      </c>
      <c r="AD1533" s="95">
        <v>3293720</v>
      </c>
      <c r="AE1533" s="95">
        <v>126</v>
      </c>
      <c r="AF1533" s="95">
        <v>333794</v>
      </c>
      <c r="AG1533" s="95">
        <v>111</v>
      </c>
      <c r="AH1533" s="95">
        <v>473669</v>
      </c>
      <c r="AI1533" s="95">
        <v>906</v>
      </c>
      <c r="AJ1533" s="95">
        <v>3678951</v>
      </c>
      <c r="AK1533" s="95">
        <v>879</v>
      </c>
      <c r="AL1533" s="95">
        <v>3419530.42</v>
      </c>
      <c r="AM1533" s="95">
        <v>130</v>
      </c>
      <c r="AN1533" s="95">
        <v>594123</v>
      </c>
      <c r="AO1533" s="95">
        <v>117</v>
      </c>
      <c r="AP1533" s="95">
        <v>465135</v>
      </c>
      <c r="AQ1533" s="72">
        <v>371.69</v>
      </c>
      <c r="AR1533" s="72">
        <v>248.4</v>
      </c>
      <c r="AS1533" s="72">
        <v>620.09</v>
      </c>
      <c r="AT1533" s="95">
        <v>5084700</v>
      </c>
      <c r="AU1533" s="95">
        <v>3264010</v>
      </c>
      <c r="AV1533" s="95">
        <v>1140</v>
      </c>
      <c r="AW1533" s="95">
        <v>1095</v>
      </c>
      <c r="AX1533" s="72">
        <v>308.48</v>
      </c>
      <c r="AY1533" s="72">
        <v>270.77</v>
      </c>
      <c r="AZ1533" s="72">
        <v>579.25</v>
      </c>
      <c r="BA1533" s="95">
        <v>4138579</v>
      </c>
      <c r="BB1533" s="95">
        <v>3483187</v>
      </c>
      <c r="BC1533" s="95">
        <v>1118</v>
      </c>
      <c r="BD1533" s="95">
        <v>1072</v>
      </c>
      <c r="BE1533" s="72">
        <v>308.11</v>
      </c>
      <c r="BF1533" s="72">
        <v>246.7</v>
      </c>
      <c r="BG1533" s="72">
        <v>554.80999999999995</v>
      </c>
      <c r="BH1533" s="95">
        <v>4081846</v>
      </c>
      <c r="BI1533" s="95">
        <v>3123283</v>
      </c>
      <c r="BJ1533" s="95">
        <v>1104</v>
      </c>
      <c r="BK1533" s="95">
        <v>1055</v>
      </c>
      <c r="BL1533" s="72">
        <v>308.05</v>
      </c>
      <c r="BM1533" s="72">
        <v>306.58999999999997</v>
      </c>
      <c r="BN1533" s="72">
        <v>614.64</v>
      </c>
      <c r="BO1533" s="95">
        <v>3933232</v>
      </c>
      <c r="BP1533" s="95">
        <v>3767389</v>
      </c>
      <c r="BQ1533" s="95">
        <v>1064</v>
      </c>
      <c r="BR1533" s="95">
        <v>1024</v>
      </c>
      <c r="BS1533" s="72">
        <v>343.72</v>
      </c>
      <c r="BT1533" s="72">
        <v>325.02</v>
      </c>
      <c r="BU1533" s="72">
        <v>668.74</v>
      </c>
      <c r="BV1533" s="95">
        <v>4273074</v>
      </c>
      <c r="BW1533" s="95">
        <v>3884665.42</v>
      </c>
      <c r="BX1533" s="95">
        <v>1036</v>
      </c>
      <c r="BY1533" s="95">
        <v>996</v>
      </c>
      <c r="BZ1533" s="95">
        <v>1119</v>
      </c>
      <c r="CA1533" s="95">
        <v>1096</v>
      </c>
      <c r="CB1533" s="95">
        <v>1080</v>
      </c>
      <c r="CC1533" s="95">
        <v>1045</v>
      </c>
      <c r="CD1533" s="95">
        <v>1016</v>
      </c>
      <c r="CE1533" s="72">
        <v>650.75523149000003</v>
      </c>
      <c r="CF1533" s="72">
        <v>676.59346364999999</v>
      </c>
      <c r="CG1533" s="72">
        <v>712.40329333</v>
      </c>
      <c r="CH1533" s="72">
        <v>716.50152150999998</v>
      </c>
      <c r="CI1533" s="72">
        <v>731.52548966999996</v>
      </c>
      <c r="CJ1533" s="96">
        <v>0.95287747219999996</v>
      </c>
      <c r="CK1533" s="96">
        <v>0.85612710010000004</v>
      </c>
      <c r="CL1533" s="96">
        <v>0.77878640539999999</v>
      </c>
      <c r="CM1533" s="96">
        <v>0.85783488460000001</v>
      </c>
      <c r="CN1533" s="96">
        <v>0.91417183599999996</v>
      </c>
      <c r="CO1533" s="96">
        <v>0.94633824229999997</v>
      </c>
      <c r="CP1533" s="96">
        <v>0.92140368080000001</v>
      </c>
      <c r="CQ1533" s="96">
        <v>0.99584056389999998</v>
      </c>
      <c r="CR1533" s="96">
        <v>0.92525207610000004</v>
      </c>
      <c r="CS1533" s="95">
        <v>1090</v>
      </c>
      <c r="CT1533" s="95">
        <v>1083</v>
      </c>
      <c r="CU1533" s="95">
        <v>1057</v>
      </c>
      <c r="CV1533" s="95">
        <v>1034</v>
      </c>
      <c r="CW1533" s="95">
        <v>1023</v>
      </c>
      <c r="CX1533" s="96">
        <v>0.93511391700000002</v>
      </c>
      <c r="CY1533" s="96">
        <v>0.97815047499999996</v>
      </c>
      <c r="CZ1533" s="96">
        <v>0.95150630300000005</v>
      </c>
      <c r="DA1533" s="96">
        <v>0.93399832299999996</v>
      </c>
      <c r="DB1533" s="96">
        <v>0.93175241900000005</v>
      </c>
      <c r="DC1533">
        <v>2013</v>
      </c>
      <c r="DD1533" s="6">
        <v>1048.4000000000001</v>
      </c>
      <c r="DE1533" s="96">
        <v>2.0229304000000002E-3</v>
      </c>
      <c r="DF1533" s="72">
        <v>709.15</v>
      </c>
      <c r="DG1533" s="96">
        <v>1</v>
      </c>
      <c r="DH1533" s="72">
        <v>709.15</v>
      </c>
      <c r="DI1533" s="72">
        <v>700.61737926000001</v>
      </c>
      <c r="DJ1533" s="96">
        <v>1</v>
      </c>
      <c r="DK1533" s="72">
        <v>709.15</v>
      </c>
      <c r="DL1533" s="96">
        <v>1</v>
      </c>
      <c r="DM1533" s="72">
        <v>709.15</v>
      </c>
      <c r="DN1533" s="96">
        <v>1</v>
      </c>
      <c r="DO1533" s="96">
        <v>5.8389999999999996E-3</v>
      </c>
      <c r="DP1533" s="72">
        <v>4.1399999999999997</v>
      </c>
      <c r="DQ1533" s="72">
        <v>705.01</v>
      </c>
      <c r="DR1533" t="s">
        <v>1014</v>
      </c>
      <c r="DT1533" t="s">
        <v>999</v>
      </c>
    </row>
    <row r="1534" spans="1:124" x14ac:dyDescent="0.3">
      <c r="A1534" t="s">
        <v>127</v>
      </c>
      <c r="B1534">
        <v>26440</v>
      </c>
      <c r="C1534" s="95">
        <v>1436</v>
      </c>
      <c r="D1534" s="95">
        <v>5754156</v>
      </c>
      <c r="E1534" s="95">
        <v>1387</v>
      </c>
      <c r="F1534" s="95">
        <v>4364619</v>
      </c>
      <c r="G1534" s="95">
        <v>251</v>
      </c>
      <c r="H1534" s="95">
        <v>877583</v>
      </c>
      <c r="I1534" s="95">
        <v>227</v>
      </c>
      <c r="J1534" s="95">
        <v>653510</v>
      </c>
      <c r="K1534" s="95">
        <v>1379</v>
      </c>
      <c r="L1534" s="95">
        <v>4873881</v>
      </c>
      <c r="M1534" s="95">
        <v>1318</v>
      </c>
      <c r="N1534" s="95">
        <v>3976991</v>
      </c>
      <c r="O1534" s="95">
        <v>261</v>
      </c>
      <c r="P1534" s="95">
        <v>755116</v>
      </c>
      <c r="Q1534" s="95">
        <v>233</v>
      </c>
      <c r="R1534" s="95">
        <v>653832</v>
      </c>
      <c r="S1534" s="95">
        <v>1353</v>
      </c>
      <c r="T1534" s="95">
        <v>5281496</v>
      </c>
      <c r="U1534" s="95">
        <v>1288</v>
      </c>
      <c r="V1534" s="95">
        <v>4299504</v>
      </c>
      <c r="W1534" s="95">
        <v>260</v>
      </c>
      <c r="X1534" s="95">
        <v>1096413</v>
      </c>
      <c r="Y1534" s="95">
        <v>231</v>
      </c>
      <c r="Z1534" s="95">
        <v>817286</v>
      </c>
      <c r="AA1534" s="95">
        <v>1311</v>
      </c>
      <c r="AB1534" s="95">
        <v>4623382</v>
      </c>
      <c r="AC1534" s="95">
        <v>1236</v>
      </c>
      <c r="AD1534" s="95">
        <v>4357360</v>
      </c>
      <c r="AE1534" s="95">
        <v>248</v>
      </c>
      <c r="AF1534" s="95">
        <v>1068677</v>
      </c>
      <c r="AG1534" s="95">
        <v>217</v>
      </c>
      <c r="AH1534" s="95">
        <v>824535</v>
      </c>
      <c r="AI1534" s="95">
        <v>1296</v>
      </c>
      <c r="AJ1534" s="95">
        <v>4505915</v>
      </c>
      <c r="AK1534" s="95">
        <v>1224</v>
      </c>
      <c r="AL1534" s="95">
        <v>4035273.49</v>
      </c>
      <c r="AM1534" s="95">
        <v>249</v>
      </c>
      <c r="AN1534" s="95">
        <v>893296</v>
      </c>
      <c r="AO1534" s="95">
        <v>218</v>
      </c>
      <c r="AP1534" s="95">
        <v>898794</v>
      </c>
      <c r="AQ1534" s="72">
        <v>327.58999999999997</v>
      </c>
      <c r="AR1534" s="72">
        <v>259.08999999999997</v>
      </c>
      <c r="AS1534" s="72">
        <v>586.67999999999995</v>
      </c>
      <c r="AT1534" s="95">
        <v>6631739</v>
      </c>
      <c r="AU1534" s="95">
        <v>5018129</v>
      </c>
      <c r="AV1534" s="95">
        <v>1687</v>
      </c>
      <c r="AW1534" s="95">
        <v>1614</v>
      </c>
      <c r="AX1534" s="72">
        <v>286.02999999999997</v>
      </c>
      <c r="AY1534" s="72">
        <v>248.81</v>
      </c>
      <c r="AZ1534" s="72">
        <v>534.84</v>
      </c>
      <c r="BA1534" s="95">
        <v>5628997</v>
      </c>
      <c r="BB1534" s="95">
        <v>4630823</v>
      </c>
      <c r="BC1534" s="95">
        <v>1640</v>
      </c>
      <c r="BD1534" s="95">
        <v>1551</v>
      </c>
      <c r="BE1534" s="72">
        <v>329.51</v>
      </c>
      <c r="BF1534" s="72">
        <v>280.70999999999998</v>
      </c>
      <c r="BG1534" s="72">
        <v>610.22</v>
      </c>
      <c r="BH1534" s="95">
        <v>6377909</v>
      </c>
      <c r="BI1534" s="95">
        <v>5116790</v>
      </c>
      <c r="BJ1534" s="95">
        <v>1613</v>
      </c>
      <c r="BK1534" s="95">
        <v>1519</v>
      </c>
      <c r="BL1534" s="72">
        <v>304.26</v>
      </c>
      <c r="BM1534" s="72">
        <v>297.2</v>
      </c>
      <c r="BN1534" s="72">
        <v>601.46</v>
      </c>
      <c r="BO1534" s="95">
        <v>5692059</v>
      </c>
      <c r="BP1534" s="95">
        <v>5181895</v>
      </c>
      <c r="BQ1534" s="95">
        <v>1559</v>
      </c>
      <c r="BR1534" s="95">
        <v>1453</v>
      </c>
      <c r="BS1534" s="72">
        <v>291.22000000000003</v>
      </c>
      <c r="BT1534" s="72">
        <v>285.14</v>
      </c>
      <c r="BU1534" s="72">
        <v>576.36</v>
      </c>
      <c r="BV1534" s="95">
        <v>5399211</v>
      </c>
      <c r="BW1534" s="95">
        <v>4934067.49</v>
      </c>
      <c r="BX1534" s="95">
        <v>1545</v>
      </c>
      <c r="BY1534" s="95">
        <v>1442</v>
      </c>
      <c r="BZ1534" s="95">
        <v>1652</v>
      </c>
      <c r="CA1534" s="95">
        <v>1597</v>
      </c>
      <c r="CB1534" s="95">
        <v>1568</v>
      </c>
      <c r="CC1534" s="95">
        <v>1509</v>
      </c>
      <c r="CD1534" s="95">
        <v>1495</v>
      </c>
      <c r="CE1534" s="72">
        <v>650.75523149000003</v>
      </c>
      <c r="CF1534" s="72">
        <v>676.59346364999999</v>
      </c>
      <c r="CG1534" s="72">
        <v>712.40329333</v>
      </c>
      <c r="CH1534" s="72">
        <v>716.50152150999998</v>
      </c>
      <c r="CI1534" s="72">
        <v>731.52548966999996</v>
      </c>
      <c r="CJ1534" s="96">
        <v>0.90153712429999999</v>
      </c>
      <c r="CK1534" s="96">
        <v>0.79048945749999999</v>
      </c>
      <c r="CL1534" s="96">
        <v>0.85656538329999998</v>
      </c>
      <c r="CM1534" s="96">
        <v>0.8394399481</v>
      </c>
      <c r="CN1534" s="96">
        <v>0.78788778810000004</v>
      </c>
      <c r="CO1534" s="96">
        <v>0.96965989180000001</v>
      </c>
      <c r="CP1534" s="96">
        <v>0.86131637210000001</v>
      </c>
      <c r="CQ1534" s="96">
        <v>0.99584056389999998</v>
      </c>
      <c r="CR1534" s="96">
        <v>0.86491380279999996</v>
      </c>
      <c r="CS1534" s="95">
        <v>1653</v>
      </c>
      <c r="CT1534" s="95">
        <v>1584</v>
      </c>
      <c r="CU1534" s="95">
        <v>1589</v>
      </c>
      <c r="CV1534" s="95">
        <v>1565</v>
      </c>
      <c r="CW1534" s="95">
        <v>1555</v>
      </c>
      <c r="CX1534" s="96">
        <v>0.98089738100000001</v>
      </c>
      <c r="CY1534" s="96">
        <v>0.99627390900000001</v>
      </c>
      <c r="CZ1534" s="96">
        <v>0.97385746500000003</v>
      </c>
      <c r="DA1534" s="96">
        <v>0.96728541400000001</v>
      </c>
      <c r="DB1534" s="96">
        <v>0.92870422699999999</v>
      </c>
      <c r="DC1534">
        <v>2013</v>
      </c>
      <c r="DD1534" s="6">
        <v>1515.8</v>
      </c>
      <c r="DE1534" s="96">
        <v>1.5183508199999999E-2</v>
      </c>
      <c r="DF1534" s="72">
        <v>654.16</v>
      </c>
      <c r="DG1534" s="96">
        <v>1</v>
      </c>
      <c r="DH1534" s="72">
        <v>654.16</v>
      </c>
      <c r="DI1534" s="72">
        <v>628.15727821999997</v>
      </c>
      <c r="DJ1534" s="96">
        <v>1</v>
      </c>
      <c r="DK1534" s="72">
        <v>654.16</v>
      </c>
      <c r="DL1534" s="96">
        <v>1</v>
      </c>
      <c r="DM1534" s="72">
        <v>654.16</v>
      </c>
      <c r="DN1534" s="96">
        <v>0.66859817249999998</v>
      </c>
      <c r="DO1534" s="96">
        <v>3.5895999999999997E-2</v>
      </c>
      <c r="DP1534" s="72">
        <v>15.7</v>
      </c>
      <c r="DQ1534" s="72">
        <v>638.46</v>
      </c>
      <c r="DR1534" t="s">
        <v>127</v>
      </c>
      <c r="DT1534" t="s">
        <v>999</v>
      </c>
    </row>
    <row r="1535" spans="1:124" x14ac:dyDescent="0.3">
      <c r="A1535" t="s">
        <v>1015</v>
      </c>
      <c r="B1535">
        <v>26450</v>
      </c>
      <c r="C1535" s="95">
        <v>6253</v>
      </c>
      <c r="D1535" s="95">
        <v>19763877</v>
      </c>
      <c r="E1535" s="95">
        <v>6050</v>
      </c>
      <c r="F1535" s="95">
        <v>18169451</v>
      </c>
      <c r="G1535" s="95">
        <v>1878</v>
      </c>
      <c r="H1535" s="95">
        <v>4454053</v>
      </c>
      <c r="I1535" s="95">
        <v>1682</v>
      </c>
      <c r="J1535" s="95">
        <v>4993356</v>
      </c>
      <c r="K1535" s="95">
        <v>6113</v>
      </c>
      <c r="L1535" s="95">
        <v>20314755</v>
      </c>
      <c r="M1535" s="95">
        <v>5896</v>
      </c>
      <c r="N1535" s="95">
        <v>18940168</v>
      </c>
      <c r="O1535" s="95">
        <v>1904</v>
      </c>
      <c r="P1535" s="95">
        <v>4932570</v>
      </c>
      <c r="Q1535" s="95">
        <v>1706</v>
      </c>
      <c r="R1535" s="95">
        <v>5442628</v>
      </c>
      <c r="S1535" s="95">
        <v>6007</v>
      </c>
      <c r="T1535" s="95">
        <v>21083559</v>
      </c>
      <c r="U1535" s="95">
        <v>5756</v>
      </c>
      <c r="V1535" s="95">
        <v>19552146</v>
      </c>
      <c r="W1535" s="95">
        <v>1904</v>
      </c>
      <c r="X1535" s="95">
        <v>5089861</v>
      </c>
      <c r="Y1535" s="95">
        <v>1698</v>
      </c>
      <c r="Z1535" s="95">
        <v>6037451</v>
      </c>
      <c r="AA1535" s="95">
        <v>5943</v>
      </c>
      <c r="AB1535" s="95">
        <v>18051380</v>
      </c>
      <c r="AC1535" s="95">
        <v>5676</v>
      </c>
      <c r="AD1535" s="95">
        <v>20296946</v>
      </c>
      <c r="AE1535" s="95">
        <v>1945</v>
      </c>
      <c r="AF1535" s="95">
        <v>4869769</v>
      </c>
      <c r="AG1535" s="95">
        <v>1747</v>
      </c>
      <c r="AH1535" s="95">
        <v>6602819</v>
      </c>
      <c r="AI1535" s="95">
        <v>6042</v>
      </c>
      <c r="AJ1535" s="95">
        <v>20081279.43</v>
      </c>
      <c r="AK1535" s="95">
        <v>5761</v>
      </c>
      <c r="AL1535" s="95">
        <v>20537547.469999999</v>
      </c>
      <c r="AM1535" s="95">
        <v>2037</v>
      </c>
      <c r="AN1535" s="95">
        <v>5214524</v>
      </c>
      <c r="AO1535" s="95">
        <v>1858</v>
      </c>
      <c r="AP1535" s="95">
        <v>6943517</v>
      </c>
      <c r="AQ1535" s="72">
        <v>248.21</v>
      </c>
      <c r="AR1535" s="72">
        <v>249.64</v>
      </c>
      <c r="AS1535" s="72">
        <v>497.85</v>
      </c>
      <c r="AT1535" s="95">
        <v>24217930</v>
      </c>
      <c r="AU1535" s="95">
        <v>23162807</v>
      </c>
      <c r="AV1535" s="95">
        <v>8131</v>
      </c>
      <c r="AW1535" s="95">
        <v>7732</v>
      </c>
      <c r="AX1535" s="72">
        <v>262.44</v>
      </c>
      <c r="AY1535" s="72">
        <v>267.27999999999997</v>
      </c>
      <c r="AZ1535" s="72">
        <v>529.72</v>
      </c>
      <c r="BA1535" s="95">
        <v>25247325</v>
      </c>
      <c r="BB1535" s="95">
        <v>24382796</v>
      </c>
      <c r="BC1535" s="95">
        <v>8017</v>
      </c>
      <c r="BD1535" s="95">
        <v>7602</v>
      </c>
      <c r="BE1535" s="72">
        <v>275.70999999999998</v>
      </c>
      <c r="BF1535" s="72">
        <v>286.08</v>
      </c>
      <c r="BG1535" s="72">
        <v>561.79</v>
      </c>
      <c r="BH1535" s="95">
        <v>26173420</v>
      </c>
      <c r="BI1535" s="95">
        <v>25589597</v>
      </c>
      <c r="BJ1535" s="95">
        <v>7911</v>
      </c>
      <c r="BK1535" s="95">
        <v>7454</v>
      </c>
      <c r="BL1535" s="72">
        <v>242.15</v>
      </c>
      <c r="BM1535" s="72">
        <v>301.99</v>
      </c>
      <c r="BN1535" s="72">
        <v>544.14</v>
      </c>
      <c r="BO1535" s="95">
        <v>22921149</v>
      </c>
      <c r="BP1535" s="95">
        <v>26899765</v>
      </c>
      <c r="BQ1535" s="95">
        <v>7888</v>
      </c>
      <c r="BR1535" s="95">
        <v>7423</v>
      </c>
      <c r="BS1535" s="72">
        <v>260.92</v>
      </c>
      <c r="BT1535" s="72">
        <v>300.58</v>
      </c>
      <c r="BU1535" s="72">
        <v>561.5</v>
      </c>
      <c r="BV1535" s="95">
        <v>25295803.43</v>
      </c>
      <c r="BW1535" s="95">
        <v>27481064.469999999</v>
      </c>
      <c r="BX1535" s="95">
        <v>8079</v>
      </c>
      <c r="BY1535" s="95">
        <v>7619</v>
      </c>
      <c r="BZ1535" s="95">
        <v>7941</v>
      </c>
      <c r="CA1535" s="95">
        <v>7817</v>
      </c>
      <c r="CB1535" s="95">
        <v>7691</v>
      </c>
      <c r="CC1535" s="95">
        <v>7667</v>
      </c>
      <c r="CD1535" s="95">
        <v>7854</v>
      </c>
      <c r="CE1535" s="72">
        <v>650.75523149000003</v>
      </c>
      <c r="CF1535" s="72">
        <v>676.59346364999999</v>
      </c>
      <c r="CG1535" s="72">
        <v>712.40329333</v>
      </c>
      <c r="CH1535" s="72">
        <v>716.50152150999998</v>
      </c>
      <c r="CI1535" s="72">
        <v>731.52548966999996</v>
      </c>
      <c r="CJ1535" s="96">
        <v>0.76503418779999999</v>
      </c>
      <c r="CK1535" s="96">
        <v>0.78292213629999996</v>
      </c>
      <c r="CL1535" s="96">
        <v>0.78858422650000004</v>
      </c>
      <c r="CM1535" s="96">
        <v>0.75944011789999999</v>
      </c>
      <c r="CN1535" s="96">
        <v>0.76757407349999995</v>
      </c>
      <c r="CO1535" s="96">
        <v>0.96003737489999996</v>
      </c>
      <c r="CP1535" s="96">
        <v>0.80487590239999995</v>
      </c>
      <c r="CQ1535" s="96">
        <v>0.99584056389999998</v>
      </c>
      <c r="CR1535" s="96">
        <v>0.80823760010000001</v>
      </c>
      <c r="CS1535" s="95">
        <v>7509</v>
      </c>
      <c r="CT1535" s="95">
        <v>7391</v>
      </c>
      <c r="CU1535" s="95">
        <v>7157</v>
      </c>
      <c r="CV1535" s="95">
        <v>7130</v>
      </c>
      <c r="CW1535" s="95">
        <v>7282</v>
      </c>
      <c r="CX1535" s="96">
        <v>0.96619125500000003</v>
      </c>
      <c r="CY1535" s="96">
        <v>0.94745021200000001</v>
      </c>
      <c r="CZ1535" s="96">
        <v>0.972202538</v>
      </c>
      <c r="DA1535" s="96">
        <v>0.97300047199999995</v>
      </c>
      <c r="DB1535" s="96">
        <v>0.94181837999999996</v>
      </c>
      <c r="DC1535">
        <v>2013</v>
      </c>
      <c r="DD1535" s="6">
        <v>7566</v>
      </c>
      <c r="DE1535" s="96">
        <v>2.0218905999999999E-3</v>
      </c>
      <c r="DF1535" s="72">
        <v>619.46</v>
      </c>
      <c r="DG1535" s="96">
        <v>1</v>
      </c>
      <c r="DH1535" s="72">
        <v>619.46</v>
      </c>
      <c r="DI1535" s="72">
        <v>700.61737926000001</v>
      </c>
      <c r="DJ1535" s="96">
        <v>1</v>
      </c>
      <c r="DK1535" s="72">
        <v>619.46</v>
      </c>
      <c r="DL1535" s="96">
        <v>1</v>
      </c>
      <c r="DM1535" s="72">
        <v>619.46</v>
      </c>
      <c r="DN1535" s="96">
        <v>1</v>
      </c>
      <c r="DO1535" s="96">
        <v>5.3189999999999999E-3</v>
      </c>
      <c r="DP1535" s="72">
        <v>3.29</v>
      </c>
      <c r="DQ1535" s="72">
        <v>616.16999999999996</v>
      </c>
      <c r="DR1535" t="s">
        <v>1015</v>
      </c>
      <c r="DT1535" t="s">
        <v>999</v>
      </c>
    </row>
    <row r="1536" spans="1:124" x14ac:dyDescent="0.3">
      <c r="A1536" t="s">
        <v>867</v>
      </c>
      <c r="B1536">
        <v>26460</v>
      </c>
      <c r="C1536" s="95">
        <v>1701</v>
      </c>
      <c r="D1536" s="95">
        <v>6793497</v>
      </c>
      <c r="E1536" s="95">
        <v>1663</v>
      </c>
      <c r="F1536" s="95">
        <v>5219691</v>
      </c>
      <c r="G1536" s="95">
        <v>657</v>
      </c>
      <c r="H1536" s="95">
        <v>1785627</v>
      </c>
      <c r="I1536" s="95">
        <v>604</v>
      </c>
      <c r="J1536" s="95">
        <v>2024571</v>
      </c>
      <c r="K1536" s="95">
        <v>1692</v>
      </c>
      <c r="L1536" s="95">
        <v>7515385</v>
      </c>
      <c r="M1536" s="95">
        <v>1653</v>
      </c>
      <c r="N1536" s="95">
        <v>5832987</v>
      </c>
      <c r="O1536" s="95">
        <v>684</v>
      </c>
      <c r="P1536" s="95">
        <v>2159168</v>
      </c>
      <c r="Q1536" s="95">
        <v>627</v>
      </c>
      <c r="R1536" s="95">
        <v>2613468</v>
      </c>
      <c r="S1536" s="95">
        <v>1704</v>
      </c>
      <c r="T1536" s="95">
        <v>8927336</v>
      </c>
      <c r="U1536" s="95">
        <v>1659</v>
      </c>
      <c r="V1536" s="95">
        <v>6193969</v>
      </c>
      <c r="W1536" s="95">
        <v>699</v>
      </c>
      <c r="X1536" s="95">
        <v>2827732</v>
      </c>
      <c r="Y1536" s="95">
        <v>646</v>
      </c>
      <c r="Z1536" s="95">
        <v>2527130</v>
      </c>
      <c r="AA1536" s="95">
        <v>1717</v>
      </c>
      <c r="AB1536" s="95">
        <v>6988571</v>
      </c>
      <c r="AC1536" s="95">
        <v>1661</v>
      </c>
      <c r="AD1536" s="95">
        <v>6446291</v>
      </c>
      <c r="AE1536" s="95">
        <v>676</v>
      </c>
      <c r="AF1536" s="95">
        <v>2536460</v>
      </c>
      <c r="AG1536" s="95">
        <v>614</v>
      </c>
      <c r="AH1536" s="95">
        <v>2643459</v>
      </c>
      <c r="AI1536" s="95">
        <v>1732</v>
      </c>
      <c r="AJ1536" s="95">
        <v>7354325.8300000001</v>
      </c>
      <c r="AK1536" s="95">
        <v>1668</v>
      </c>
      <c r="AL1536" s="95">
        <v>7434155.4900000002</v>
      </c>
      <c r="AM1536" s="95">
        <v>695</v>
      </c>
      <c r="AN1536" s="95">
        <v>2142962</v>
      </c>
      <c r="AO1536" s="95">
        <v>626</v>
      </c>
      <c r="AP1536" s="95">
        <v>2854135</v>
      </c>
      <c r="AQ1536" s="72">
        <v>303.19</v>
      </c>
      <c r="AR1536" s="72">
        <v>266.29000000000002</v>
      </c>
      <c r="AS1536" s="72">
        <v>569.48</v>
      </c>
      <c r="AT1536" s="95">
        <v>8579124</v>
      </c>
      <c r="AU1536" s="95">
        <v>7244262</v>
      </c>
      <c r="AV1536" s="95">
        <v>2358</v>
      </c>
      <c r="AW1536" s="95">
        <v>2267</v>
      </c>
      <c r="AX1536" s="72">
        <v>339.32</v>
      </c>
      <c r="AY1536" s="72">
        <v>308.72000000000003</v>
      </c>
      <c r="AZ1536" s="72">
        <v>648.04</v>
      </c>
      <c r="BA1536" s="95">
        <v>9674553</v>
      </c>
      <c r="BB1536" s="95">
        <v>8446455</v>
      </c>
      <c r="BC1536" s="95">
        <v>2376</v>
      </c>
      <c r="BD1536" s="95">
        <v>2280</v>
      </c>
      <c r="BE1536" s="72">
        <v>407.65</v>
      </c>
      <c r="BF1536" s="72">
        <v>315.3</v>
      </c>
      <c r="BG1536" s="72">
        <v>722.95</v>
      </c>
      <c r="BH1536" s="95">
        <v>11755068</v>
      </c>
      <c r="BI1536" s="95">
        <v>8721099</v>
      </c>
      <c r="BJ1536" s="95">
        <v>2403</v>
      </c>
      <c r="BK1536" s="95">
        <v>2305</v>
      </c>
      <c r="BL1536" s="72">
        <v>331.7</v>
      </c>
      <c r="BM1536" s="72">
        <v>332.96</v>
      </c>
      <c r="BN1536" s="72">
        <v>664.66</v>
      </c>
      <c r="BO1536" s="95">
        <v>9525031</v>
      </c>
      <c r="BP1536" s="95">
        <v>9089750</v>
      </c>
      <c r="BQ1536" s="95">
        <v>2393</v>
      </c>
      <c r="BR1536" s="95">
        <v>2275</v>
      </c>
      <c r="BS1536" s="72">
        <v>326.10000000000002</v>
      </c>
      <c r="BT1536" s="72">
        <v>373.74</v>
      </c>
      <c r="BU1536" s="72">
        <v>699.84</v>
      </c>
      <c r="BV1536" s="95">
        <v>9497287.8300000001</v>
      </c>
      <c r="BW1536" s="95">
        <v>10288290.49</v>
      </c>
      <c r="BX1536" s="95">
        <v>2427</v>
      </c>
      <c r="BY1536" s="95">
        <v>2294</v>
      </c>
      <c r="BZ1536" s="95">
        <v>2315</v>
      </c>
      <c r="CA1536" s="95">
        <v>2330</v>
      </c>
      <c r="CB1536" s="95">
        <v>2356</v>
      </c>
      <c r="CC1536" s="95">
        <v>2337</v>
      </c>
      <c r="CD1536" s="95">
        <v>2362</v>
      </c>
      <c r="CE1536" s="72">
        <v>650.75523149000003</v>
      </c>
      <c r="CF1536" s="72">
        <v>676.59346364999999</v>
      </c>
      <c r="CG1536" s="72">
        <v>712.40329333</v>
      </c>
      <c r="CH1536" s="72">
        <v>716.50152150999998</v>
      </c>
      <c r="CI1536" s="72">
        <v>731.52548966999996</v>
      </c>
      <c r="CJ1536" s="96">
        <v>0.87510629559999997</v>
      </c>
      <c r="CK1536" s="96">
        <v>0.95779819759999996</v>
      </c>
      <c r="CL1536" s="96">
        <v>1.0148044047</v>
      </c>
      <c r="CM1536" s="96">
        <v>0.92764632039999995</v>
      </c>
      <c r="CN1536" s="96">
        <v>0.95668573400000001</v>
      </c>
      <c r="CO1536" s="96">
        <v>1.0231256545</v>
      </c>
      <c r="CP1536" s="96">
        <v>0.92501657670000004</v>
      </c>
      <c r="CQ1536" s="96">
        <v>0.99584056389999998</v>
      </c>
      <c r="CR1536" s="96">
        <v>0.92888006190000005</v>
      </c>
      <c r="CS1536" s="95">
        <v>2239</v>
      </c>
      <c r="CT1536" s="95">
        <v>2266</v>
      </c>
      <c r="CU1536" s="95">
        <v>2275</v>
      </c>
      <c r="CV1536" s="95">
        <v>2252</v>
      </c>
      <c r="CW1536" s="95">
        <v>2214</v>
      </c>
      <c r="CX1536" s="96">
        <v>1.0376437030000001</v>
      </c>
      <c r="CY1536" s="96">
        <v>1.029853583</v>
      </c>
      <c r="CZ1536" s="96">
        <v>1.0252057160000001</v>
      </c>
      <c r="DA1536" s="96">
        <v>1.002882931</v>
      </c>
      <c r="DB1536" s="96">
        <v>1.0200105129999999</v>
      </c>
      <c r="DC1536">
        <v>2013</v>
      </c>
      <c r="DD1536" s="6">
        <v>2284.1999999999998</v>
      </c>
      <c r="DE1536" s="96">
        <v>8.4817728000000005E-3</v>
      </c>
      <c r="DF1536" s="72">
        <v>707.32</v>
      </c>
      <c r="DG1536" s="96">
        <v>1</v>
      </c>
      <c r="DH1536" s="72">
        <v>707.32</v>
      </c>
      <c r="DI1536" s="72">
        <v>700.61737926000001</v>
      </c>
      <c r="DJ1536" s="96">
        <v>1</v>
      </c>
      <c r="DK1536" s="72">
        <v>707.32</v>
      </c>
      <c r="DL1536" s="96">
        <v>1</v>
      </c>
      <c r="DM1536" s="72">
        <v>707.32</v>
      </c>
      <c r="DN1536" s="96">
        <v>1</v>
      </c>
      <c r="DO1536" s="96">
        <v>1.8266999999999999E-2</v>
      </c>
      <c r="DP1536" s="72">
        <v>12.92</v>
      </c>
      <c r="DQ1536" s="72">
        <v>694.4</v>
      </c>
      <c r="DR1536" t="s">
        <v>867</v>
      </c>
      <c r="DT1536" t="s">
        <v>999</v>
      </c>
    </row>
    <row r="1537" spans="1:124" x14ac:dyDescent="0.3">
      <c r="A1537" t="s">
        <v>36</v>
      </c>
      <c r="B1537">
        <v>26470</v>
      </c>
      <c r="C1537" s="95">
        <v>59627</v>
      </c>
      <c r="D1537" s="95">
        <v>248156030</v>
      </c>
      <c r="E1537" s="95">
        <v>55656</v>
      </c>
      <c r="F1537" s="95">
        <v>180297732</v>
      </c>
      <c r="G1537" s="95">
        <v>15906</v>
      </c>
      <c r="H1537" s="95">
        <v>65972474</v>
      </c>
      <c r="I1537" s="95">
        <v>13547</v>
      </c>
      <c r="J1537" s="95">
        <v>46733296</v>
      </c>
      <c r="K1537" s="95">
        <v>58278</v>
      </c>
      <c r="L1537" s="95">
        <v>252792252</v>
      </c>
      <c r="M1537" s="95">
        <v>53855</v>
      </c>
      <c r="N1537" s="95">
        <v>183685780</v>
      </c>
      <c r="O1537" s="95">
        <v>16039</v>
      </c>
      <c r="P1537" s="95">
        <v>68084076</v>
      </c>
      <c r="Q1537" s="95">
        <v>13600</v>
      </c>
      <c r="R1537" s="95">
        <v>50050705</v>
      </c>
      <c r="S1537" s="95">
        <v>56569</v>
      </c>
      <c r="T1537" s="95">
        <v>253242218</v>
      </c>
      <c r="U1537" s="95">
        <v>51614</v>
      </c>
      <c r="V1537" s="95">
        <v>185800429</v>
      </c>
      <c r="W1537" s="95">
        <v>16085</v>
      </c>
      <c r="X1537" s="95">
        <v>72019056</v>
      </c>
      <c r="Y1537" s="95">
        <v>13498</v>
      </c>
      <c r="Z1537" s="95">
        <v>54542733</v>
      </c>
      <c r="AA1537" s="95">
        <v>54796</v>
      </c>
      <c r="AB1537" s="95">
        <v>220496795</v>
      </c>
      <c r="AC1537" s="95">
        <v>49460</v>
      </c>
      <c r="AD1537" s="95">
        <v>188634561</v>
      </c>
      <c r="AE1537" s="95">
        <v>16236</v>
      </c>
      <c r="AF1537" s="95">
        <v>75680129</v>
      </c>
      <c r="AG1537" s="95">
        <v>13755</v>
      </c>
      <c r="AH1537" s="95">
        <v>60303841</v>
      </c>
      <c r="AI1537" s="95">
        <v>55142</v>
      </c>
      <c r="AJ1537" s="95">
        <v>227106149.65000001</v>
      </c>
      <c r="AK1537" s="95">
        <v>49418</v>
      </c>
      <c r="AL1537" s="95">
        <v>194235555.59999999</v>
      </c>
      <c r="AM1537" s="95">
        <v>16707</v>
      </c>
      <c r="AN1537" s="95">
        <v>77580424.519999996</v>
      </c>
      <c r="AO1537" s="95">
        <v>14236</v>
      </c>
      <c r="AP1537" s="95">
        <v>63951075.009999998</v>
      </c>
      <c r="AQ1537" s="72">
        <v>346.57</v>
      </c>
      <c r="AR1537" s="72">
        <v>273.39</v>
      </c>
      <c r="AS1537" s="72">
        <v>619.96</v>
      </c>
      <c r="AT1537" s="95">
        <v>314128504</v>
      </c>
      <c r="AU1537" s="95">
        <v>227031028</v>
      </c>
      <c r="AV1537" s="95">
        <v>75533</v>
      </c>
      <c r="AW1537" s="95">
        <v>69203</v>
      </c>
      <c r="AX1537" s="72">
        <v>359.81</v>
      </c>
      <c r="AY1537" s="72">
        <v>288.76</v>
      </c>
      <c r="AZ1537" s="72">
        <v>648.57000000000005</v>
      </c>
      <c r="BA1537" s="95">
        <v>320876328</v>
      </c>
      <c r="BB1537" s="95">
        <v>233736485</v>
      </c>
      <c r="BC1537" s="95">
        <v>74317</v>
      </c>
      <c r="BD1537" s="95">
        <v>67455</v>
      </c>
      <c r="BE1537" s="72">
        <v>373.07</v>
      </c>
      <c r="BF1537" s="72">
        <v>307.60000000000002</v>
      </c>
      <c r="BG1537" s="72">
        <v>680.67</v>
      </c>
      <c r="BH1537" s="95">
        <v>325261274</v>
      </c>
      <c r="BI1537" s="95">
        <v>240343162</v>
      </c>
      <c r="BJ1537" s="95">
        <v>72654</v>
      </c>
      <c r="BK1537" s="95">
        <v>65112</v>
      </c>
      <c r="BL1537" s="72">
        <v>347.47</v>
      </c>
      <c r="BM1537" s="72">
        <v>328.16</v>
      </c>
      <c r="BN1537" s="72">
        <v>675.63</v>
      </c>
      <c r="BO1537" s="95">
        <v>296176924</v>
      </c>
      <c r="BP1537" s="95">
        <v>248938402</v>
      </c>
      <c r="BQ1537" s="95">
        <v>71032</v>
      </c>
      <c r="BR1537" s="95">
        <v>63215</v>
      </c>
      <c r="BS1537" s="72">
        <v>353.39</v>
      </c>
      <c r="BT1537" s="72">
        <v>338.01</v>
      </c>
      <c r="BU1537" s="72">
        <v>691.4</v>
      </c>
      <c r="BV1537" s="95">
        <v>304686574.17000002</v>
      </c>
      <c r="BW1537" s="95">
        <v>258186630.61000001</v>
      </c>
      <c r="BX1537" s="95">
        <v>71849</v>
      </c>
      <c r="BY1537" s="95">
        <v>63654</v>
      </c>
      <c r="BZ1537" s="95">
        <v>72516</v>
      </c>
      <c r="CA1537" s="95">
        <v>71010</v>
      </c>
      <c r="CB1537" s="95">
        <v>69019</v>
      </c>
      <c r="CC1537" s="95">
        <v>67321</v>
      </c>
      <c r="CD1537" s="95">
        <v>67840</v>
      </c>
      <c r="CE1537" s="72">
        <v>650.75523149000003</v>
      </c>
      <c r="CF1537" s="72">
        <v>676.59346364999999</v>
      </c>
      <c r="CG1537" s="72">
        <v>712.40329333</v>
      </c>
      <c r="CH1537" s="72">
        <v>716.50152150999998</v>
      </c>
      <c r="CI1537" s="72">
        <v>731.52548966999996</v>
      </c>
      <c r="CJ1537" s="96">
        <v>0.95267770429999998</v>
      </c>
      <c r="CK1537" s="96">
        <v>0.95858153359999998</v>
      </c>
      <c r="CL1537" s="96">
        <v>0.95545599859999997</v>
      </c>
      <c r="CM1537" s="96">
        <v>0.94295682520000002</v>
      </c>
      <c r="CN1537" s="96">
        <v>0.94514820030000002</v>
      </c>
      <c r="CO1537" s="96">
        <v>1.0000913651000001</v>
      </c>
      <c r="CP1537" s="96">
        <v>0.95087717540000005</v>
      </c>
      <c r="CQ1537" s="96">
        <v>0.99584056389999998</v>
      </c>
      <c r="CR1537" s="96">
        <v>0.95484867169999998</v>
      </c>
      <c r="CS1537" s="95">
        <v>66870</v>
      </c>
      <c r="CT1537" s="95">
        <v>65524</v>
      </c>
      <c r="CU1537" s="95">
        <v>62916</v>
      </c>
      <c r="CV1537" s="95">
        <v>60798</v>
      </c>
      <c r="CW1537" s="95">
        <v>61039</v>
      </c>
      <c r="CX1537" s="96">
        <v>1.0029098869999999</v>
      </c>
      <c r="CY1537" s="96">
        <v>0.99517</v>
      </c>
      <c r="CZ1537" s="96">
        <v>0.996636568</v>
      </c>
      <c r="DA1537" s="96">
        <v>1.004408768</v>
      </c>
      <c r="DB1537" s="96">
        <v>1.0015472459999999</v>
      </c>
      <c r="DC1537">
        <v>2013</v>
      </c>
      <c r="DD1537" s="6">
        <v>65727.8</v>
      </c>
      <c r="DE1537" s="96">
        <v>1.0353370799999999E-2</v>
      </c>
      <c r="DF1537" s="72">
        <v>725.72</v>
      </c>
      <c r="DG1537" s="96">
        <v>1</v>
      </c>
      <c r="DH1537" s="72">
        <v>725.72</v>
      </c>
      <c r="DI1537" s="72">
        <v>741.20154886</v>
      </c>
      <c r="DJ1537" s="96">
        <v>1</v>
      </c>
      <c r="DK1537" s="72">
        <v>725.72</v>
      </c>
      <c r="DL1537" s="96">
        <v>1</v>
      </c>
      <c r="DM1537" s="72">
        <v>725.72</v>
      </c>
      <c r="DN1537" s="96">
        <v>1</v>
      </c>
      <c r="DO1537" s="96">
        <v>2.0552999999999998E-2</v>
      </c>
      <c r="DP1537" s="72">
        <v>14.92</v>
      </c>
      <c r="DQ1537" s="72">
        <v>710.8</v>
      </c>
      <c r="DR1537" t="s">
        <v>36</v>
      </c>
      <c r="DT1537" t="s">
        <v>999</v>
      </c>
    </row>
    <row r="1538" spans="1:124" x14ac:dyDescent="0.3">
      <c r="A1538" t="s">
        <v>396</v>
      </c>
      <c r="B1538">
        <v>26480</v>
      </c>
      <c r="C1538" s="95">
        <v>16695</v>
      </c>
      <c r="D1538" s="95">
        <v>68776526</v>
      </c>
      <c r="E1538" s="95">
        <v>16110</v>
      </c>
      <c r="F1538" s="95">
        <v>45123432</v>
      </c>
      <c r="G1538" s="95">
        <v>4185</v>
      </c>
      <c r="H1538" s="95">
        <v>15167249</v>
      </c>
      <c r="I1538" s="95">
        <v>3747</v>
      </c>
      <c r="J1538" s="95">
        <v>12307827</v>
      </c>
      <c r="K1538" s="95">
        <v>16452</v>
      </c>
      <c r="L1538" s="95">
        <v>74593165</v>
      </c>
      <c r="M1538" s="95">
        <v>15811</v>
      </c>
      <c r="N1538" s="95">
        <v>49115827</v>
      </c>
      <c r="O1538" s="95">
        <v>4254</v>
      </c>
      <c r="P1538" s="95">
        <v>15824294</v>
      </c>
      <c r="Q1538" s="95">
        <v>3813</v>
      </c>
      <c r="R1538" s="95">
        <v>13719927</v>
      </c>
      <c r="S1538" s="95">
        <v>15907</v>
      </c>
      <c r="T1538" s="95">
        <v>74743909</v>
      </c>
      <c r="U1538" s="95">
        <v>15176</v>
      </c>
      <c r="V1538" s="95">
        <v>50535747</v>
      </c>
      <c r="W1538" s="95">
        <v>4224</v>
      </c>
      <c r="X1538" s="95">
        <v>17212323</v>
      </c>
      <c r="Y1538" s="95">
        <v>3745</v>
      </c>
      <c r="Z1538" s="95">
        <v>14809119</v>
      </c>
      <c r="AA1538" s="95">
        <v>15511</v>
      </c>
      <c r="AB1538" s="95">
        <v>71947444</v>
      </c>
      <c r="AC1538" s="95">
        <v>14707</v>
      </c>
      <c r="AD1538" s="95">
        <v>52788342</v>
      </c>
      <c r="AE1538" s="95">
        <v>4312</v>
      </c>
      <c r="AF1538" s="95">
        <v>18523491</v>
      </c>
      <c r="AG1538" s="95">
        <v>3785</v>
      </c>
      <c r="AH1538" s="95">
        <v>16483138</v>
      </c>
      <c r="AI1538" s="95">
        <v>15339</v>
      </c>
      <c r="AJ1538" s="95">
        <v>70142454.299999997</v>
      </c>
      <c r="AK1538" s="95">
        <v>14479</v>
      </c>
      <c r="AL1538" s="95">
        <v>54880451.579999998</v>
      </c>
      <c r="AM1538" s="95">
        <v>4464</v>
      </c>
      <c r="AN1538" s="95">
        <v>17527782</v>
      </c>
      <c r="AO1538" s="95">
        <v>3957</v>
      </c>
      <c r="AP1538" s="95">
        <v>17562421</v>
      </c>
      <c r="AQ1538" s="72">
        <v>335.02</v>
      </c>
      <c r="AR1538" s="72">
        <v>241.02</v>
      </c>
      <c r="AS1538" s="72">
        <v>576.04</v>
      </c>
      <c r="AT1538" s="95">
        <v>83943775</v>
      </c>
      <c r="AU1538" s="95">
        <v>57431259</v>
      </c>
      <c r="AV1538" s="95">
        <v>20880</v>
      </c>
      <c r="AW1538" s="95">
        <v>19857</v>
      </c>
      <c r="AX1538" s="72">
        <v>363.89</v>
      </c>
      <c r="AY1538" s="72">
        <v>266.83</v>
      </c>
      <c r="AZ1538" s="72">
        <v>630.72</v>
      </c>
      <c r="BA1538" s="95">
        <v>90417459</v>
      </c>
      <c r="BB1538" s="95">
        <v>62835754</v>
      </c>
      <c r="BC1538" s="95">
        <v>20706</v>
      </c>
      <c r="BD1538" s="95">
        <v>19624</v>
      </c>
      <c r="BE1538" s="72">
        <v>380.66</v>
      </c>
      <c r="BF1538" s="72">
        <v>287.8</v>
      </c>
      <c r="BG1538" s="72">
        <v>668.46</v>
      </c>
      <c r="BH1538" s="95">
        <v>91956232</v>
      </c>
      <c r="BI1538" s="95">
        <v>65344866</v>
      </c>
      <c r="BJ1538" s="95">
        <v>20131</v>
      </c>
      <c r="BK1538" s="95">
        <v>18921</v>
      </c>
      <c r="BL1538" s="72">
        <v>380.33</v>
      </c>
      <c r="BM1538" s="72">
        <v>312.17</v>
      </c>
      <c r="BN1538" s="72">
        <v>692.5</v>
      </c>
      <c r="BO1538" s="95">
        <v>90470935</v>
      </c>
      <c r="BP1538" s="95">
        <v>69271480</v>
      </c>
      <c r="BQ1538" s="95">
        <v>19823</v>
      </c>
      <c r="BR1538" s="95">
        <v>18492</v>
      </c>
      <c r="BS1538" s="72">
        <v>368.93</v>
      </c>
      <c r="BT1538" s="72">
        <v>327.45</v>
      </c>
      <c r="BU1538" s="72">
        <v>696.38</v>
      </c>
      <c r="BV1538" s="95">
        <v>87670236.299999997</v>
      </c>
      <c r="BW1538" s="95">
        <v>72442872.579999998</v>
      </c>
      <c r="BX1538" s="95">
        <v>19803</v>
      </c>
      <c r="BY1538" s="95">
        <v>18436</v>
      </c>
      <c r="BZ1538" s="95">
        <v>20392</v>
      </c>
      <c r="CA1538" s="95">
        <v>20184</v>
      </c>
      <c r="CB1538" s="95">
        <v>19548</v>
      </c>
      <c r="CC1538" s="95">
        <v>19191</v>
      </c>
      <c r="CD1538" s="95">
        <v>19134</v>
      </c>
      <c r="CE1538" s="72">
        <v>650.75523149000003</v>
      </c>
      <c r="CF1538" s="72">
        <v>676.59346364999999</v>
      </c>
      <c r="CG1538" s="72">
        <v>712.40329333</v>
      </c>
      <c r="CH1538" s="72">
        <v>716.50152150999998</v>
      </c>
      <c r="CI1538" s="72">
        <v>731.52548966999996</v>
      </c>
      <c r="CJ1538" s="96">
        <v>0.88518689080000001</v>
      </c>
      <c r="CK1538" s="96">
        <v>0.93219936920000002</v>
      </c>
      <c r="CL1538" s="96">
        <v>0.93831683020000001</v>
      </c>
      <c r="CM1538" s="96">
        <v>0.9665017857</v>
      </c>
      <c r="CN1538" s="96">
        <v>0.95195589199999997</v>
      </c>
      <c r="CO1538" s="96">
        <v>1.0649084084</v>
      </c>
      <c r="CP1538" s="96">
        <v>0.87785216659999998</v>
      </c>
      <c r="CQ1538" s="96">
        <v>0.99584056389999998</v>
      </c>
      <c r="CR1538" s="96">
        <v>0.88151866180000005</v>
      </c>
      <c r="CS1538" s="95">
        <v>17030</v>
      </c>
      <c r="CT1538" s="95">
        <v>16968</v>
      </c>
      <c r="CU1538" s="95">
        <v>16274</v>
      </c>
      <c r="CV1538" s="95">
        <v>15805</v>
      </c>
      <c r="CW1538" s="95">
        <v>15639</v>
      </c>
      <c r="CX1538" s="96">
        <v>1.050723249</v>
      </c>
      <c r="CY1538" s="96">
        <v>1.0585590920000001</v>
      </c>
      <c r="CZ1538" s="96">
        <v>1.066755546</v>
      </c>
      <c r="DA1538" s="96">
        <v>1.0807704600000001</v>
      </c>
      <c r="DB1538" s="96">
        <v>1.06929158</v>
      </c>
      <c r="DC1538">
        <v>2013</v>
      </c>
      <c r="DD1538" s="6">
        <v>19066</v>
      </c>
      <c r="DE1538" s="96">
        <v>2.1244887000000001E-3</v>
      </c>
      <c r="DF1538" s="72">
        <v>675.56</v>
      </c>
      <c r="DG1538" s="96">
        <v>1</v>
      </c>
      <c r="DH1538" s="72">
        <v>675.56</v>
      </c>
      <c r="DI1538" s="72">
        <v>674.21427340000002</v>
      </c>
      <c r="DJ1538" s="96">
        <v>1</v>
      </c>
      <c r="DK1538" s="72">
        <v>675.56</v>
      </c>
      <c r="DL1538" s="96">
        <v>1</v>
      </c>
      <c r="DM1538" s="72">
        <v>675.56</v>
      </c>
      <c r="DN1538" s="96">
        <v>1</v>
      </c>
      <c r="DO1538" s="96">
        <v>4.6600000000000001E-3</v>
      </c>
      <c r="DP1538" s="72">
        <v>3.15</v>
      </c>
      <c r="DQ1538" s="72">
        <v>672.41</v>
      </c>
      <c r="DR1538" t="s">
        <v>396</v>
      </c>
      <c r="DT1538" t="s">
        <v>999</v>
      </c>
    </row>
    <row r="1539" spans="1:124" x14ac:dyDescent="0.3">
      <c r="A1539" t="s">
        <v>37</v>
      </c>
      <c r="B1539">
        <v>26490</v>
      </c>
      <c r="C1539" s="95">
        <v>14011</v>
      </c>
      <c r="D1539" s="95">
        <v>62910289</v>
      </c>
      <c r="E1539" s="95">
        <v>13185</v>
      </c>
      <c r="F1539" s="95">
        <v>44232947</v>
      </c>
      <c r="G1539" s="95">
        <v>4688</v>
      </c>
      <c r="H1539" s="95">
        <v>16216671</v>
      </c>
      <c r="I1539" s="95">
        <v>3906</v>
      </c>
      <c r="J1539" s="95">
        <v>13648007</v>
      </c>
      <c r="K1539" s="95">
        <v>14344</v>
      </c>
      <c r="L1539" s="95">
        <v>68487029</v>
      </c>
      <c r="M1539" s="95">
        <v>13424</v>
      </c>
      <c r="N1539" s="95">
        <v>48880356</v>
      </c>
      <c r="O1539" s="95">
        <v>4888</v>
      </c>
      <c r="P1539" s="95">
        <v>17847455</v>
      </c>
      <c r="Q1539" s="95">
        <v>4069</v>
      </c>
      <c r="R1539" s="95">
        <v>15350162</v>
      </c>
      <c r="S1539" s="95">
        <v>14425</v>
      </c>
      <c r="T1539" s="95">
        <v>73872547</v>
      </c>
      <c r="U1539" s="95">
        <v>13412</v>
      </c>
      <c r="V1539" s="95">
        <v>50377100</v>
      </c>
      <c r="W1539" s="95">
        <v>5027</v>
      </c>
      <c r="X1539" s="95">
        <v>20552426</v>
      </c>
      <c r="Y1539" s="95">
        <v>4179</v>
      </c>
      <c r="Z1539" s="95">
        <v>17549242</v>
      </c>
      <c r="AA1539" s="95">
        <v>14825</v>
      </c>
      <c r="AB1539" s="95">
        <v>72137085</v>
      </c>
      <c r="AC1539" s="95">
        <v>13757</v>
      </c>
      <c r="AD1539" s="95">
        <v>54622616</v>
      </c>
      <c r="AE1539" s="95">
        <v>5202</v>
      </c>
      <c r="AF1539" s="95">
        <v>21363574</v>
      </c>
      <c r="AG1539" s="95">
        <v>4358</v>
      </c>
      <c r="AH1539" s="95">
        <v>19902588</v>
      </c>
      <c r="AI1539" s="95">
        <v>15032</v>
      </c>
      <c r="AJ1539" s="95">
        <v>72667826.5</v>
      </c>
      <c r="AK1539" s="95">
        <v>13893</v>
      </c>
      <c r="AL1539" s="95">
        <v>57687850.130000003</v>
      </c>
      <c r="AM1539" s="95">
        <v>5343</v>
      </c>
      <c r="AN1539" s="95">
        <v>23346146.559999999</v>
      </c>
      <c r="AO1539" s="95">
        <v>4564</v>
      </c>
      <c r="AP1539" s="95">
        <v>21767910.609999999</v>
      </c>
      <c r="AQ1539" s="72">
        <v>352.63</v>
      </c>
      <c r="AR1539" s="72">
        <v>282.22000000000003</v>
      </c>
      <c r="AS1539" s="72">
        <v>634.85</v>
      </c>
      <c r="AT1539" s="95">
        <v>79126960</v>
      </c>
      <c r="AU1539" s="95">
        <v>57880954</v>
      </c>
      <c r="AV1539" s="95">
        <v>18699</v>
      </c>
      <c r="AW1539" s="95">
        <v>17091</v>
      </c>
      <c r="AX1539" s="72">
        <v>374.09</v>
      </c>
      <c r="AY1539" s="72">
        <v>305.98</v>
      </c>
      <c r="AZ1539" s="72">
        <v>680.07</v>
      </c>
      <c r="BA1539" s="95">
        <v>86334484</v>
      </c>
      <c r="BB1539" s="95">
        <v>64230518</v>
      </c>
      <c r="BC1539" s="95">
        <v>19232</v>
      </c>
      <c r="BD1539" s="95">
        <v>17493</v>
      </c>
      <c r="BE1539" s="72">
        <v>404.52</v>
      </c>
      <c r="BF1539" s="72">
        <v>321.79000000000002</v>
      </c>
      <c r="BG1539" s="72">
        <v>726.31</v>
      </c>
      <c r="BH1539" s="95">
        <v>94424973</v>
      </c>
      <c r="BI1539" s="95">
        <v>67926342</v>
      </c>
      <c r="BJ1539" s="95">
        <v>19452</v>
      </c>
      <c r="BK1539" s="95">
        <v>17591</v>
      </c>
      <c r="BL1539" s="72">
        <v>389.06</v>
      </c>
      <c r="BM1539" s="72">
        <v>342.83</v>
      </c>
      <c r="BN1539" s="72">
        <v>731.89</v>
      </c>
      <c r="BO1539" s="95">
        <v>93500659</v>
      </c>
      <c r="BP1539" s="95">
        <v>74525204</v>
      </c>
      <c r="BQ1539" s="95">
        <v>20027</v>
      </c>
      <c r="BR1539" s="95">
        <v>18115</v>
      </c>
      <c r="BS1539" s="72">
        <v>392.7</v>
      </c>
      <c r="BT1539" s="72">
        <v>358.74</v>
      </c>
      <c r="BU1539" s="72">
        <v>751.44</v>
      </c>
      <c r="BV1539" s="95">
        <v>96013973.060000002</v>
      </c>
      <c r="BW1539" s="95">
        <v>79455760.739999995</v>
      </c>
      <c r="BX1539" s="95">
        <v>20375</v>
      </c>
      <c r="BY1539" s="95">
        <v>18457</v>
      </c>
      <c r="BZ1539" s="95">
        <v>17933</v>
      </c>
      <c r="CA1539" s="95">
        <v>18394</v>
      </c>
      <c r="CB1539" s="95">
        <v>18555</v>
      </c>
      <c r="CC1539" s="95">
        <v>19119</v>
      </c>
      <c r="CD1539" s="95">
        <v>19437</v>
      </c>
      <c r="CE1539" s="72">
        <v>650.75523149000003</v>
      </c>
      <c r="CF1539" s="72">
        <v>676.59346364999999</v>
      </c>
      <c r="CG1539" s="72">
        <v>712.40329333</v>
      </c>
      <c r="CH1539" s="72">
        <v>716.50152150999998</v>
      </c>
      <c r="CI1539" s="72">
        <v>731.52548966999996</v>
      </c>
      <c r="CJ1539" s="96">
        <v>0.97555881119999999</v>
      </c>
      <c r="CK1539" s="96">
        <v>1.0051382943</v>
      </c>
      <c r="CL1539" s="96">
        <v>1.0195208343</v>
      </c>
      <c r="CM1539" s="96">
        <v>1.0214772447</v>
      </c>
      <c r="CN1539" s="96">
        <v>1.0272232623999999</v>
      </c>
      <c r="CO1539" s="96">
        <v>1.0547446422</v>
      </c>
      <c r="CP1539" s="96">
        <v>0.95737266529999998</v>
      </c>
      <c r="CQ1539" s="96">
        <v>0.99584056389999998</v>
      </c>
      <c r="CR1539" s="96">
        <v>0.96137129109999997</v>
      </c>
      <c r="CS1539" s="95">
        <v>17921</v>
      </c>
      <c r="CT1539" s="95">
        <v>18440</v>
      </c>
      <c r="CU1539" s="95">
        <v>18599</v>
      </c>
      <c r="CV1539" s="95">
        <v>18864</v>
      </c>
      <c r="CW1539" s="95">
        <v>19160</v>
      </c>
      <c r="CX1539" s="96">
        <v>1.047422673</v>
      </c>
      <c r="CY1539" s="96">
        <v>1.051075432</v>
      </c>
      <c r="CZ1539" s="96">
        <v>1.0556876239999999</v>
      </c>
      <c r="DA1539" s="96">
        <v>1.0562721690000001</v>
      </c>
      <c r="DB1539" s="96">
        <v>1.0627051569999999</v>
      </c>
      <c r="DC1539">
        <v>2013</v>
      </c>
      <c r="DD1539" s="6">
        <v>17749.400000000001</v>
      </c>
      <c r="DE1539" s="96">
        <v>6.552904E-3</v>
      </c>
      <c r="DF1539" s="72">
        <v>733.49</v>
      </c>
      <c r="DG1539" s="96">
        <v>1</v>
      </c>
      <c r="DH1539" s="72">
        <v>733.49</v>
      </c>
      <c r="DI1539" s="72">
        <v>713.57145968999998</v>
      </c>
      <c r="DJ1539" s="96">
        <v>1</v>
      </c>
      <c r="DK1539" s="72">
        <v>733.49</v>
      </c>
      <c r="DL1539" s="96">
        <v>1</v>
      </c>
      <c r="DM1539" s="72">
        <v>733.49</v>
      </c>
      <c r="DN1539" s="96">
        <v>1</v>
      </c>
      <c r="DO1539" s="96">
        <v>1.2364E-2</v>
      </c>
      <c r="DP1539" s="72">
        <v>9.07</v>
      </c>
      <c r="DQ1539" s="72">
        <v>724.42</v>
      </c>
      <c r="DR1539" t="s">
        <v>37</v>
      </c>
      <c r="DT1539" t="s">
        <v>999</v>
      </c>
    </row>
    <row r="1540" spans="1:124" x14ac:dyDescent="0.3">
      <c r="A1540" t="s">
        <v>130</v>
      </c>
      <c r="B1540">
        <v>26500</v>
      </c>
      <c r="C1540" s="95">
        <v>4602</v>
      </c>
      <c r="D1540" s="95">
        <v>14988058</v>
      </c>
      <c r="E1540" s="95">
        <v>4434</v>
      </c>
      <c r="F1540" s="95">
        <v>12372747</v>
      </c>
      <c r="G1540" s="95">
        <v>915</v>
      </c>
      <c r="H1540" s="95">
        <v>2251951</v>
      </c>
      <c r="I1540" s="95">
        <v>789</v>
      </c>
      <c r="J1540" s="95">
        <v>2503042</v>
      </c>
      <c r="K1540" s="95">
        <v>4598</v>
      </c>
      <c r="L1540" s="95">
        <v>16774503</v>
      </c>
      <c r="M1540" s="95">
        <v>4410</v>
      </c>
      <c r="N1540" s="95">
        <v>13389086</v>
      </c>
      <c r="O1540" s="95">
        <v>923</v>
      </c>
      <c r="P1540" s="95">
        <v>2832013</v>
      </c>
      <c r="Q1540" s="95">
        <v>807</v>
      </c>
      <c r="R1540" s="95">
        <v>2859043</v>
      </c>
      <c r="S1540" s="95">
        <v>4596</v>
      </c>
      <c r="T1540" s="95">
        <v>16932795</v>
      </c>
      <c r="U1540" s="95">
        <v>4398</v>
      </c>
      <c r="V1540" s="95">
        <v>14196408</v>
      </c>
      <c r="W1540" s="95">
        <v>916</v>
      </c>
      <c r="X1540" s="95">
        <v>3792495</v>
      </c>
      <c r="Y1540" s="95">
        <v>800</v>
      </c>
      <c r="Z1540" s="95">
        <v>2928925</v>
      </c>
      <c r="AA1540" s="95">
        <v>4555</v>
      </c>
      <c r="AB1540" s="95">
        <v>18438213</v>
      </c>
      <c r="AC1540" s="95">
        <v>4324</v>
      </c>
      <c r="AD1540" s="95">
        <v>14905136</v>
      </c>
      <c r="AE1540" s="95">
        <v>921</v>
      </c>
      <c r="AF1540" s="95">
        <v>3127919</v>
      </c>
      <c r="AG1540" s="95">
        <v>800</v>
      </c>
      <c r="AH1540" s="95">
        <v>3313969</v>
      </c>
      <c r="AI1540" s="95">
        <v>4599</v>
      </c>
      <c r="AJ1540" s="95">
        <v>19765681</v>
      </c>
      <c r="AK1540" s="95">
        <v>4347</v>
      </c>
      <c r="AL1540" s="95">
        <v>16996443.899999999</v>
      </c>
      <c r="AM1540" s="95">
        <v>911</v>
      </c>
      <c r="AN1540" s="95">
        <v>4012009</v>
      </c>
      <c r="AO1540" s="95">
        <v>799</v>
      </c>
      <c r="AP1540" s="95">
        <v>3643988</v>
      </c>
      <c r="AQ1540" s="72">
        <v>260.41000000000003</v>
      </c>
      <c r="AR1540" s="72">
        <v>237.34</v>
      </c>
      <c r="AS1540" s="72">
        <v>497.75</v>
      </c>
      <c r="AT1540" s="95">
        <v>17240009</v>
      </c>
      <c r="AU1540" s="95">
        <v>14875789</v>
      </c>
      <c r="AV1540" s="95">
        <v>5517</v>
      </c>
      <c r="AW1540" s="95">
        <v>5223</v>
      </c>
      <c r="AX1540" s="72">
        <v>295.94</v>
      </c>
      <c r="AY1540" s="72">
        <v>259.54000000000002</v>
      </c>
      <c r="AZ1540" s="72">
        <v>555.48</v>
      </c>
      <c r="BA1540" s="95">
        <v>19606516</v>
      </c>
      <c r="BB1540" s="95">
        <v>16248129</v>
      </c>
      <c r="BC1540" s="95">
        <v>5521</v>
      </c>
      <c r="BD1540" s="95">
        <v>5217</v>
      </c>
      <c r="BE1540" s="72">
        <v>313.33999999999997</v>
      </c>
      <c r="BF1540" s="72">
        <v>274.55</v>
      </c>
      <c r="BG1540" s="72">
        <v>587.89</v>
      </c>
      <c r="BH1540" s="95">
        <v>20725290</v>
      </c>
      <c r="BI1540" s="95">
        <v>17125333</v>
      </c>
      <c r="BJ1540" s="95">
        <v>5512</v>
      </c>
      <c r="BK1540" s="95">
        <v>5198</v>
      </c>
      <c r="BL1540" s="72">
        <v>328.19</v>
      </c>
      <c r="BM1540" s="72">
        <v>296.3</v>
      </c>
      <c r="BN1540" s="72">
        <v>624.49</v>
      </c>
      <c r="BO1540" s="95">
        <v>21566132</v>
      </c>
      <c r="BP1540" s="95">
        <v>18219105</v>
      </c>
      <c r="BQ1540" s="95">
        <v>5476</v>
      </c>
      <c r="BR1540" s="95">
        <v>5124</v>
      </c>
      <c r="BS1540" s="72">
        <v>359.61</v>
      </c>
      <c r="BT1540" s="72">
        <v>334.25</v>
      </c>
      <c r="BU1540" s="72">
        <v>693.86</v>
      </c>
      <c r="BV1540" s="95">
        <v>23777690</v>
      </c>
      <c r="BW1540" s="95">
        <v>20640431.899999999</v>
      </c>
      <c r="BX1540" s="95">
        <v>5510</v>
      </c>
      <c r="BY1540" s="95">
        <v>5146</v>
      </c>
      <c r="BZ1540" s="95">
        <v>5377</v>
      </c>
      <c r="CA1540" s="95">
        <v>5374</v>
      </c>
      <c r="CB1540" s="95">
        <v>5361</v>
      </c>
      <c r="CC1540" s="95">
        <v>5309</v>
      </c>
      <c r="CD1540" s="95">
        <v>5332</v>
      </c>
      <c r="CE1540" s="72">
        <v>650.75523149000003</v>
      </c>
      <c r="CF1540" s="72">
        <v>676.59346364999999</v>
      </c>
      <c r="CG1540" s="72">
        <v>712.40329333</v>
      </c>
      <c r="CH1540" s="72">
        <v>716.50152150999998</v>
      </c>
      <c r="CI1540" s="72">
        <v>731.52548966999996</v>
      </c>
      <c r="CJ1540" s="96">
        <v>0.76488052019999997</v>
      </c>
      <c r="CK1540" s="96">
        <v>0.82099522069999997</v>
      </c>
      <c r="CL1540" s="96">
        <v>0.82522077800000004</v>
      </c>
      <c r="CM1540" s="96">
        <v>0.87158223850000005</v>
      </c>
      <c r="CN1540" s="96">
        <v>0.94851103589999997</v>
      </c>
      <c r="CO1540" s="96">
        <v>0.92432995920000005</v>
      </c>
      <c r="CP1540" s="96">
        <v>0.91551501739999996</v>
      </c>
      <c r="CQ1540" s="96">
        <v>0.99584056389999998</v>
      </c>
      <c r="CR1540" s="96">
        <v>0.91933881770000003</v>
      </c>
      <c r="CS1540" s="95">
        <v>5118</v>
      </c>
      <c r="CT1540" s="95">
        <v>5130</v>
      </c>
      <c r="CU1540" s="95">
        <v>5119</v>
      </c>
      <c r="CV1540" s="95">
        <v>5064</v>
      </c>
      <c r="CW1540" s="95">
        <v>5182</v>
      </c>
      <c r="CX1540" s="96">
        <v>0.93282659599999995</v>
      </c>
      <c r="CY1540" s="96">
        <v>0.91623620500000003</v>
      </c>
      <c r="CZ1540" s="96">
        <v>0.91198634899999997</v>
      </c>
      <c r="DA1540" s="96">
        <v>0.93625798400000004</v>
      </c>
      <c r="DB1540" s="96">
        <v>0.92448792800000001</v>
      </c>
      <c r="DC1540">
        <v>2013</v>
      </c>
      <c r="DD1540" s="6">
        <v>5181.6000000000004</v>
      </c>
      <c r="DE1540" s="96">
        <v>5.9529767999999999E-3</v>
      </c>
      <c r="DF1540" s="72">
        <v>701.84</v>
      </c>
      <c r="DG1540" s="96">
        <v>1</v>
      </c>
      <c r="DH1540" s="72">
        <v>701.84</v>
      </c>
      <c r="DI1540" s="72">
        <v>700.61737926000001</v>
      </c>
      <c r="DJ1540" s="96">
        <v>1</v>
      </c>
      <c r="DK1540" s="72">
        <v>701.84</v>
      </c>
      <c r="DL1540" s="96">
        <v>1</v>
      </c>
      <c r="DM1540" s="72">
        <v>701.84</v>
      </c>
      <c r="DN1540" s="96">
        <v>1</v>
      </c>
      <c r="DO1540" s="96">
        <v>1.5257E-2</v>
      </c>
      <c r="DP1540" s="72">
        <v>10.71</v>
      </c>
      <c r="DQ1540" s="72">
        <v>691.13</v>
      </c>
      <c r="DR1540" t="s">
        <v>130</v>
      </c>
      <c r="DT1540" t="s">
        <v>999</v>
      </c>
    </row>
    <row r="1541" spans="1:124" x14ac:dyDescent="0.3">
      <c r="A1541" t="s">
        <v>511</v>
      </c>
      <c r="B1541">
        <v>26510</v>
      </c>
      <c r="C1541" s="95">
        <v>796</v>
      </c>
      <c r="D1541" s="95">
        <v>3925740</v>
      </c>
      <c r="E1541" s="95">
        <v>780</v>
      </c>
      <c r="F1541" s="95">
        <v>2678426</v>
      </c>
      <c r="G1541" s="95">
        <v>129</v>
      </c>
      <c r="H1541" s="95">
        <v>289212</v>
      </c>
      <c r="I1541" s="95">
        <v>115</v>
      </c>
      <c r="J1541" s="95">
        <v>332128</v>
      </c>
      <c r="K1541" s="95">
        <v>790</v>
      </c>
      <c r="L1541" s="95">
        <v>3655833</v>
      </c>
      <c r="M1541" s="95">
        <v>766</v>
      </c>
      <c r="N1541" s="95">
        <v>2689093</v>
      </c>
      <c r="O1541" s="95">
        <v>131</v>
      </c>
      <c r="P1541" s="95">
        <v>440081</v>
      </c>
      <c r="Q1541" s="95">
        <v>118</v>
      </c>
      <c r="R1541" s="95">
        <v>410433</v>
      </c>
      <c r="S1541" s="95">
        <v>760</v>
      </c>
      <c r="T1541" s="95">
        <v>3746382</v>
      </c>
      <c r="U1541" s="95">
        <v>738</v>
      </c>
      <c r="V1541" s="95">
        <v>2805255</v>
      </c>
      <c r="W1541" s="95">
        <v>128</v>
      </c>
      <c r="X1541" s="95">
        <v>458688</v>
      </c>
      <c r="Y1541" s="95">
        <v>116</v>
      </c>
      <c r="Z1541" s="95">
        <v>430779</v>
      </c>
      <c r="AA1541" s="95">
        <v>756</v>
      </c>
      <c r="AB1541" s="95">
        <v>3306426</v>
      </c>
      <c r="AC1541" s="95">
        <v>729</v>
      </c>
      <c r="AD1541" s="95">
        <v>2842459</v>
      </c>
      <c r="AE1541" s="95">
        <v>127</v>
      </c>
      <c r="AF1541" s="95">
        <v>713487</v>
      </c>
      <c r="AG1541" s="95">
        <v>114</v>
      </c>
      <c r="AH1541" s="95">
        <v>547567</v>
      </c>
      <c r="AI1541" s="95">
        <v>755</v>
      </c>
      <c r="AJ1541" s="95">
        <v>3334444.52</v>
      </c>
      <c r="AK1541" s="95">
        <v>729</v>
      </c>
      <c r="AL1541" s="95">
        <v>2969834.47</v>
      </c>
      <c r="AM1541" s="95">
        <v>130</v>
      </c>
      <c r="AN1541" s="95">
        <v>570074</v>
      </c>
      <c r="AO1541" s="95">
        <v>118</v>
      </c>
      <c r="AP1541" s="95">
        <v>588557</v>
      </c>
      <c r="AQ1541" s="72">
        <v>379.73</v>
      </c>
      <c r="AR1541" s="72">
        <v>280.31</v>
      </c>
      <c r="AS1541" s="72">
        <v>660.04</v>
      </c>
      <c r="AT1541" s="95">
        <v>4214952</v>
      </c>
      <c r="AU1541" s="95">
        <v>3010554</v>
      </c>
      <c r="AV1541" s="95">
        <v>925</v>
      </c>
      <c r="AW1541" s="95">
        <v>895</v>
      </c>
      <c r="AX1541" s="72">
        <v>370.6</v>
      </c>
      <c r="AY1541" s="72">
        <v>292.19</v>
      </c>
      <c r="AZ1541" s="72">
        <v>662.79</v>
      </c>
      <c r="BA1541" s="95">
        <v>4095914</v>
      </c>
      <c r="BB1541" s="95">
        <v>3099526</v>
      </c>
      <c r="BC1541" s="95">
        <v>921</v>
      </c>
      <c r="BD1541" s="95">
        <v>884</v>
      </c>
      <c r="BE1541" s="72">
        <v>394.62</v>
      </c>
      <c r="BF1541" s="72">
        <v>315.77</v>
      </c>
      <c r="BG1541" s="72">
        <v>710.39</v>
      </c>
      <c r="BH1541" s="95">
        <v>4205070</v>
      </c>
      <c r="BI1541" s="95">
        <v>3236034</v>
      </c>
      <c r="BJ1541" s="95">
        <v>888</v>
      </c>
      <c r="BK1541" s="95">
        <v>854</v>
      </c>
      <c r="BL1541" s="72">
        <v>379.38</v>
      </c>
      <c r="BM1541" s="72">
        <v>335.12</v>
      </c>
      <c r="BN1541" s="72">
        <v>714.5</v>
      </c>
      <c r="BO1541" s="95">
        <v>4019913</v>
      </c>
      <c r="BP1541" s="95">
        <v>3390026</v>
      </c>
      <c r="BQ1541" s="95">
        <v>883</v>
      </c>
      <c r="BR1541" s="95">
        <v>843</v>
      </c>
      <c r="BS1541" s="72">
        <v>367.66</v>
      </c>
      <c r="BT1541" s="72">
        <v>350.1</v>
      </c>
      <c r="BU1541" s="72">
        <v>717.76</v>
      </c>
      <c r="BV1541" s="95">
        <v>3904518.52</v>
      </c>
      <c r="BW1541" s="95">
        <v>3558391.47</v>
      </c>
      <c r="BX1541" s="95">
        <v>885</v>
      </c>
      <c r="BY1541" s="95">
        <v>847</v>
      </c>
      <c r="BZ1541" s="95">
        <v>911</v>
      </c>
      <c r="CA1541" s="95">
        <v>903</v>
      </c>
      <c r="CB1541" s="95">
        <v>872</v>
      </c>
      <c r="CC1541" s="95">
        <v>864</v>
      </c>
      <c r="CD1541" s="95">
        <v>866</v>
      </c>
      <c r="CE1541" s="72">
        <v>650.75523149000003</v>
      </c>
      <c r="CF1541" s="72">
        <v>676.59346364999999</v>
      </c>
      <c r="CG1541" s="72">
        <v>712.40329333</v>
      </c>
      <c r="CH1541" s="72">
        <v>716.50152150999998</v>
      </c>
      <c r="CI1541" s="72">
        <v>731.52548966999996</v>
      </c>
      <c r="CJ1541" s="96">
        <v>1.0142676817</v>
      </c>
      <c r="CK1541" s="96">
        <v>0.97959858560000002</v>
      </c>
      <c r="CL1541" s="96">
        <v>0.99717394159999995</v>
      </c>
      <c r="CM1541" s="96">
        <v>0.99720653560000005</v>
      </c>
      <c r="CN1541" s="96">
        <v>0.98118248799999996</v>
      </c>
      <c r="CO1541" s="96">
        <v>1.0206642398000001</v>
      </c>
      <c r="CP1541" s="96">
        <v>0.97376375859999997</v>
      </c>
      <c r="CQ1541" s="96">
        <v>0.99584056389999998</v>
      </c>
      <c r="CR1541" s="96">
        <v>0.97783084450000002</v>
      </c>
      <c r="CS1541" s="95">
        <v>913</v>
      </c>
      <c r="CT1541" s="95">
        <v>908</v>
      </c>
      <c r="CU1541" s="95">
        <v>865</v>
      </c>
      <c r="CV1541" s="95">
        <v>850</v>
      </c>
      <c r="CW1541" s="95">
        <v>857</v>
      </c>
      <c r="CX1541" s="96">
        <v>1.0372021060000001</v>
      </c>
      <c r="CY1541" s="96">
        <v>1.019573979</v>
      </c>
      <c r="CZ1541" s="96">
        <v>1.0493422020000001</v>
      </c>
      <c r="DA1541" s="96">
        <v>0.99138080699999998</v>
      </c>
      <c r="DB1541" s="96">
        <v>1.004299439</v>
      </c>
      <c r="DC1541">
        <v>2013</v>
      </c>
      <c r="DD1541" s="6">
        <v>864.6</v>
      </c>
      <c r="DE1541" s="96">
        <v>1.6906783500000001E-2</v>
      </c>
      <c r="DF1541" s="72">
        <v>738.27</v>
      </c>
      <c r="DG1541" s="96">
        <v>1</v>
      </c>
      <c r="DH1541" s="72">
        <v>738.27</v>
      </c>
      <c r="DI1541" s="72">
        <v>700.61737926000001</v>
      </c>
      <c r="DJ1541" s="96">
        <v>0.9298386957</v>
      </c>
      <c r="DK1541" s="72">
        <v>735.62824302000001</v>
      </c>
      <c r="DL1541" s="96">
        <v>1.0151334299000001</v>
      </c>
      <c r="DM1541" s="72">
        <v>746.76082148</v>
      </c>
      <c r="DN1541" s="96">
        <v>0.78104660240000001</v>
      </c>
      <c r="DO1541" s="96">
        <v>3.0727999999999998E-2</v>
      </c>
      <c r="DP1541" s="72">
        <v>17.920000000000002</v>
      </c>
      <c r="DQ1541" s="72">
        <v>728.84</v>
      </c>
      <c r="DR1541" t="s">
        <v>511</v>
      </c>
      <c r="DT1541" t="s">
        <v>999</v>
      </c>
    </row>
    <row r="1542" spans="1:124" x14ac:dyDescent="0.3">
      <c r="A1542" t="s">
        <v>1016</v>
      </c>
      <c r="B1542">
        <v>26520</v>
      </c>
      <c r="C1542" s="95">
        <v>3769</v>
      </c>
      <c r="D1542" s="95">
        <v>12395071</v>
      </c>
      <c r="E1542" s="95">
        <v>3613</v>
      </c>
      <c r="F1542" s="95">
        <v>9400467</v>
      </c>
      <c r="G1542" s="95">
        <v>1150</v>
      </c>
      <c r="H1542" s="95">
        <v>2406488</v>
      </c>
      <c r="I1542" s="95">
        <v>1005</v>
      </c>
      <c r="J1542" s="95">
        <v>3042706</v>
      </c>
      <c r="K1542" s="95">
        <v>3667</v>
      </c>
      <c r="L1542" s="95">
        <v>13384683</v>
      </c>
      <c r="M1542" s="95">
        <v>3494</v>
      </c>
      <c r="N1542" s="95">
        <v>10357502</v>
      </c>
      <c r="O1542" s="95">
        <v>1169</v>
      </c>
      <c r="P1542" s="95">
        <v>2697083</v>
      </c>
      <c r="Q1542" s="95">
        <v>1019</v>
      </c>
      <c r="R1542" s="95">
        <v>3617673</v>
      </c>
      <c r="S1542" s="95">
        <v>3687</v>
      </c>
      <c r="T1542" s="95">
        <v>12293244</v>
      </c>
      <c r="U1542" s="95">
        <v>3507</v>
      </c>
      <c r="V1542" s="95">
        <v>10827448</v>
      </c>
      <c r="W1542" s="95">
        <v>1186</v>
      </c>
      <c r="X1542" s="95">
        <v>2775207</v>
      </c>
      <c r="Y1542" s="95">
        <v>1034</v>
      </c>
      <c r="Z1542" s="95">
        <v>3640442</v>
      </c>
      <c r="AA1542" s="95">
        <v>3700</v>
      </c>
      <c r="AB1542" s="95">
        <v>13501784</v>
      </c>
      <c r="AC1542" s="95">
        <v>3508</v>
      </c>
      <c r="AD1542" s="95">
        <v>11639275</v>
      </c>
      <c r="AE1542" s="95">
        <v>1254</v>
      </c>
      <c r="AF1542" s="95">
        <v>3731413</v>
      </c>
      <c r="AG1542" s="95">
        <v>1106</v>
      </c>
      <c r="AH1542" s="95">
        <v>4528922</v>
      </c>
      <c r="AI1542" s="95">
        <v>3648</v>
      </c>
      <c r="AJ1542" s="95">
        <v>13442188.460000001</v>
      </c>
      <c r="AK1542" s="95">
        <v>3456</v>
      </c>
      <c r="AL1542" s="95">
        <v>12269169.869999999</v>
      </c>
      <c r="AM1542" s="95">
        <v>1306</v>
      </c>
      <c r="AN1542" s="95">
        <v>3699897</v>
      </c>
      <c r="AO1542" s="95">
        <v>1159</v>
      </c>
      <c r="AP1542" s="95">
        <v>4394227</v>
      </c>
      <c r="AQ1542" s="72">
        <v>250.75</v>
      </c>
      <c r="AR1542" s="72">
        <v>224.54</v>
      </c>
      <c r="AS1542" s="72">
        <v>475.29</v>
      </c>
      <c r="AT1542" s="95">
        <v>14801559</v>
      </c>
      <c r="AU1542" s="95">
        <v>12443173</v>
      </c>
      <c r="AV1542" s="95">
        <v>4919</v>
      </c>
      <c r="AW1542" s="95">
        <v>4618</v>
      </c>
      <c r="AX1542" s="72">
        <v>277.12</v>
      </c>
      <c r="AY1542" s="72">
        <v>258.05</v>
      </c>
      <c r="AZ1542" s="72">
        <v>535.16999999999996</v>
      </c>
      <c r="BA1542" s="95">
        <v>16081766</v>
      </c>
      <c r="BB1542" s="95">
        <v>13975175</v>
      </c>
      <c r="BC1542" s="95">
        <v>4836</v>
      </c>
      <c r="BD1542" s="95">
        <v>4513</v>
      </c>
      <c r="BE1542" s="72">
        <v>257.69</v>
      </c>
      <c r="BF1542" s="72">
        <v>265.5</v>
      </c>
      <c r="BG1542" s="72">
        <v>523.19000000000005</v>
      </c>
      <c r="BH1542" s="95">
        <v>15068451</v>
      </c>
      <c r="BI1542" s="95">
        <v>14467890</v>
      </c>
      <c r="BJ1542" s="95">
        <v>4873</v>
      </c>
      <c r="BK1542" s="95">
        <v>4541</v>
      </c>
      <c r="BL1542" s="72">
        <v>289.89</v>
      </c>
      <c r="BM1542" s="72">
        <v>292.01</v>
      </c>
      <c r="BN1542" s="72">
        <v>581.9</v>
      </c>
      <c r="BO1542" s="95">
        <v>17233197</v>
      </c>
      <c r="BP1542" s="95">
        <v>16168197</v>
      </c>
      <c r="BQ1542" s="95">
        <v>4954</v>
      </c>
      <c r="BR1542" s="95">
        <v>4614</v>
      </c>
      <c r="BS1542" s="72">
        <v>288.35000000000002</v>
      </c>
      <c r="BT1542" s="72">
        <v>300.89</v>
      </c>
      <c r="BU1542" s="72">
        <v>589.24</v>
      </c>
      <c r="BV1542" s="95">
        <v>17142085.460000001</v>
      </c>
      <c r="BW1542" s="95">
        <v>16663396.869999999</v>
      </c>
      <c r="BX1542" s="95">
        <v>4954</v>
      </c>
      <c r="BY1542" s="95">
        <v>4615</v>
      </c>
      <c r="BZ1542" s="95">
        <v>4776</v>
      </c>
      <c r="CA1542" s="95">
        <v>4680</v>
      </c>
      <c r="CB1542" s="95">
        <v>4713</v>
      </c>
      <c r="CC1542" s="95">
        <v>4793</v>
      </c>
      <c r="CD1542" s="95">
        <v>4788</v>
      </c>
      <c r="CE1542" s="72">
        <v>650.75523149000003</v>
      </c>
      <c r="CF1542" s="72">
        <v>676.59346364999999</v>
      </c>
      <c r="CG1542" s="72">
        <v>712.40329333</v>
      </c>
      <c r="CH1542" s="72">
        <v>716.50152150999998</v>
      </c>
      <c r="CI1542" s="72">
        <v>731.52548966999996</v>
      </c>
      <c r="CJ1542" s="96">
        <v>0.73036677539999995</v>
      </c>
      <c r="CK1542" s="96">
        <v>0.79097719499999997</v>
      </c>
      <c r="CL1542" s="96">
        <v>0.73440143369999999</v>
      </c>
      <c r="CM1542" s="96">
        <v>0.81214063410000004</v>
      </c>
      <c r="CN1542" s="96">
        <v>0.8054948301</v>
      </c>
      <c r="CO1542" s="96">
        <v>0.9294259587</v>
      </c>
      <c r="CP1542" s="96">
        <v>0.83349960950000002</v>
      </c>
      <c r="CQ1542" s="96">
        <v>0.99584056389999998</v>
      </c>
      <c r="CR1542" s="96">
        <v>0.83698085889999996</v>
      </c>
      <c r="CS1542" s="95">
        <v>4446</v>
      </c>
      <c r="CT1542" s="95">
        <v>4419</v>
      </c>
      <c r="CU1542" s="95">
        <v>4425</v>
      </c>
      <c r="CV1542" s="95">
        <v>4486</v>
      </c>
      <c r="CW1542" s="95">
        <v>4461</v>
      </c>
      <c r="CX1542" s="96">
        <v>0.925824745</v>
      </c>
      <c r="CY1542" s="96">
        <v>0.91096977099999998</v>
      </c>
      <c r="CZ1542" s="96">
        <v>0.93208030900000005</v>
      </c>
      <c r="DA1542" s="96">
        <v>0.93896182900000003</v>
      </c>
      <c r="DB1542" s="96">
        <v>0.939075247</v>
      </c>
      <c r="DC1542">
        <v>2013</v>
      </c>
      <c r="DD1542" s="6">
        <v>4580.2</v>
      </c>
      <c r="DE1542" s="96">
        <v>2.4241375E-3</v>
      </c>
      <c r="DF1542" s="72">
        <v>641.23</v>
      </c>
      <c r="DG1542" s="96">
        <v>1</v>
      </c>
      <c r="DH1542" s="72">
        <v>641.23</v>
      </c>
      <c r="DI1542" s="72">
        <v>700.61737926000001</v>
      </c>
      <c r="DJ1542" s="96">
        <v>1</v>
      </c>
      <c r="DK1542" s="72">
        <v>641.23</v>
      </c>
      <c r="DL1542" s="96">
        <v>1</v>
      </c>
      <c r="DM1542" s="72">
        <v>641.23</v>
      </c>
      <c r="DN1542" s="96">
        <v>1</v>
      </c>
      <c r="DO1542" s="96">
        <v>5.3600000000000002E-3</v>
      </c>
      <c r="DP1542" s="72">
        <v>3.44</v>
      </c>
      <c r="DQ1542" s="72">
        <v>637.79</v>
      </c>
      <c r="DR1542" t="s">
        <v>1016</v>
      </c>
      <c r="DT1542" t="s">
        <v>999</v>
      </c>
    </row>
    <row r="1543" spans="1:124" x14ac:dyDescent="0.3">
      <c r="A1543" t="s">
        <v>131</v>
      </c>
      <c r="B1543">
        <v>26530</v>
      </c>
      <c r="C1543" s="95">
        <v>4947</v>
      </c>
      <c r="D1543" s="95">
        <v>19652829</v>
      </c>
      <c r="E1543" s="95">
        <v>4785</v>
      </c>
      <c r="F1543" s="95">
        <v>15777777</v>
      </c>
      <c r="G1543" s="95">
        <v>950</v>
      </c>
      <c r="H1543" s="95">
        <v>2934372</v>
      </c>
      <c r="I1543" s="95">
        <v>857</v>
      </c>
      <c r="J1543" s="95">
        <v>3060716</v>
      </c>
      <c r="K1543" s="95">
        <v>4728</v>
      </c>
      <c r="L1543" s="95">
        <v>20100699</v>
      </c>
      <c r="M1543" s="95">
        <v>4552</v>
      </c>
      <c r="N1543" s="95">
        <v>14956768</v>
      </c>
      <c r="O1543" s="95">
        <v>953</v>
      </c>
      <c r="P1543" s="95">
        <v>3028954</v>
      </c>
      <c r="Q1543" s="95">
        <v>855</v>
      </c>
      <c r="R1543" s="95">
        <v>3255273</v>
      </c>
      <c r="S1543" s="95">
        <v>4589</v>
      </c>
      <c r="T1543" s="95">
        <v>21837503</v>
      </c>
      <c r="U1543" s="95">
        <v>4398</v>
      </c>
      <c r="V1543" s="95">
        <v>16484519</v>
      </c>
      <c r="W1543" s="95">
        <v>976</v>
      </c>
      <c r="X1543" s="95">
        <v>3474032</v>
      </c>
      <c r="Y1543" s="95">
        <v>872</v>
      </c>
      <c r="Z1543" s="95">
        <v>3568567</v>
      </c>
      <c r="AA1543" s="95">
        <v>4429</v>
      </c>
      <c r="AB1543" s="95">
        <v>19181334</v>
      </c>
      <c r="AC1543" s="95">
        <v>4215</v>
      </c>
      <c r="AD1543" s="95">
        <v>15753610</v>
      </c>
      <c r="AE1543" s="95">
        <v>939</v>
      </c>
      <c r="AF1543" s="95">
        <v>3580328</v>
      </c>
      <c r="AG1543" s="95">
        <v>849</v>
      </c>
      <c r="AH1543" s="95">
        <v>3662049</v>
      </c>
      <c r="AI1543" s="95">
        <v>4438</v>
      </c>
      <c r="AJ1543" s="95">
        <v>19184276</v>
      </c>
      <c r="AK1543" s="95">
        <v>4204</v>
      </c>
      <c r="AL1543" s="95">
        <v>16013912.439999999</v>
      </c>
      <c r="AM1543" s="95">
        <v>937</v>
      </c>
      <c r="AN1543" s="95">
        <v>3546034</v>
      </c>
      <c r="AO1543" s="95">
        <v>840</v>
      </c>
      <c r="AP1543" s="95">
        <v>3953994.23</v>
      </c>
      <c r="AQ1543" s="72">
        <v>319.19</v>
      </c>
      <c r="AR1543" s="72">
        <v>278.25</v>
      </c>
      <c r="AS1543" s="72">
        <v>597.44000000000005</v>
      </c>
      <c r="AT1543" s="95">
        <v>22587201</v>
      </c>
      <c r="AU1543" s="95">
        <v>18838493</v>
      </c>
      <c r="AV1543" s="95">
        <v>5897</v>
      </c>
      <c r="AW1543" s="95">
        <v>5642</v>
      </c>
      <c r="AX1543" s="72">
        <v>339.28</v>
      </c>
      <c r="AY1543" s="72">
        <v>280.69</v>
      </c>
      <c r="AZ1543" s="72">
        <v>619.97</v>
      </c>
      <c r="BA1543" s="95">
        <v>23129653</v>
      </c>
      <c r="BB1543" s="95">
        <v>18212041</v>
      </c>
      <c r="BC1543" s="95">
        <v>5681</v>
      </c>
      <c r="BD1543" s="95">
        <v>5407</v>
      </c>
      <c r="BE1543" s="72">
        <v>379.03</v>
      </c>
      <c r="BF1543" s="72">
        <v>317.08999999999997</v>
      </c>
      <c r="BG1543" s="72">
        <v>696.12</v>
      </c>
      <c r="BH1543" s="95">
        <v>25311535</v>
      </c>
      <c r="BI1543" s="95">
        <v>20053086</v>
      </c>
      <c r="BJ1543" s="95">
        <v>5565</v>
      </c>
      <c r="BK1543" s="95">
        <v>5270</v>
      </c>
      <c r="BL1543" s="72">
        <v>353.35</v>
      </c>
      <c r="BM1543" s="72">
        <v>319.5</v>
      </c>
      <c r="BN1543" s="72">
        <v>672.85</v>
      </c>
      <c r="BO1543" s="95">
        <v>22761662</v>
      </c>
      <c r="BP1543" s="95">
        <v>19415659</v>
      </c>
      <c r="BQ1543" s="95">
        <v>5368</v>
      </c>
      <c r="BR1543" s="95">
        <v>5064</v>
      </c>
      <c r="BS1543" s="72">
        <v>352.41</v>
      </c>
      <c r="BT1543" s="72">
        <v>329.9</v>
      </c>
      <c r="BU1543" s="72">
        <v>682.31</v>
      </c>
      <c r="BV1543" s="95">
        <v>22730310</v>
      </c>
      <c r="BW1543" s="95">
        <v>19967906.670000002</v>
      </c>
      <c r="BX1543" s="95">
        <v>5375</v>
      </c>
      <c r="BY1543" s="95">
        <v>5044</v>
      </c>
      <c r="BZ1543" s="95">
        <v>5775</v>
      </c>
      <c r="CA1543" s="95">
        <v>5549</v>
      </c>
      <c r="CB1543" s="95">
        <v>5423</v>
      </c>
      <c r="CC1543" s="95">
        <v>5224</v>
      </c>
      <c r="CD1543" s="95">
        <v>5213</v>
      </c>
      <c r="CE1543" s="72">
        <v>650.75523149000003</v>
      </c>
      <c r="CF1543" s="72">
        <v>676.59346364999999</v>
      </c>
      <c r="CG1543" s="72">
        <v>712.40329333</v>
      </c>
      <c r="CH1543" s="72">
        <v>716.50152150999998</v>
      </c>
      <c r="CI1543" s="72">
        <v>731.52548966999996</v>
      </c>
      <c r="CJ1543" s="96">
        <v>0.91807175890000003</v>
      </c>
      <c r="CK1543" s="96">
        <v>0.91631095080000002</v>
      </c>
      <c r="CL1543" s="96">
        <v>0.97714315259999995</v>
      </c>
      <c r="CM1543" s="96">
        <v>0.93907686140000002</v>
      </c>
      <c r="CN1543" s="96">
        <v>0.93272211240000003</v>
      </c>
      <c r="CO1543" s="96">
        <v>0.97126009459999996</v>
      </c>
      <c r="CP1543" s="96">
        <v>0.96438119150000001</v>
      </c>
      <c r="CQ1543" s="96">
        <v>0.99584056389999998</v>
      </c>
      <c r="CR1543" s="96">
        <v>0.96840908950000004</v>
      </c>
      <c r="CS1543" s="95">
        <v>5498</v>
      </c>
      <c r="CT1543" s="95">
        <v>5319</v>
      </c>
      <c r="CU1543" s="95">
        <v>5259</v>
      </c>
      <c r="CV1543" s="95">
        <v>5074</v>
      </c>
      <c r="CW1543" s="95">
        <v>5053</v>
      </c>
      <c r="CX1543" s="96">
        <v>0.96113043300000001</v>
      </c>
      <c r="CY1543" s="96">
        <v>0.97075471400000002</v>
      </c>
      <c r="CZ1543" s="96">
        <v>0.982234512</v>
      </c>
      <c r="DA1543" s="96">
        <v>0.97812122599999995</v>
      </c>
      <c r="DB1543" s="96">
        <v>0.96450235799999995</v>
      </c>
      <c r="DC1543">
        <v>2013</v>
      </c>
      <c r="DD1543" s="6">
        <v>5285.4</v>
      </c>
      <c r="DE1543" s="96">
        <v>5.0517833999999999E-3</v>
      </c>
      <c r="DF1543" s="72">
        <v>739.97</v>
      </c>
      <c r="DG1543" s="96">
        <v>1</v>
      </c>
      <c r="DH1543" s="72">
        <v>739.97</v>
      </c>
      <c r="DI1543" s="72">
        <v>741.20154886</v>
      </c>
      <c r="DJ1543" s="96">
        <v>1</v>
      </c>
      <c r="DK1543" s="72">
        <v>739.97</v>
      </c>
      <c r="DL1543" s="96">
        <v>1</v>
      </c>
      <c r="DM1543" s="72">
        <v>739.97</v>
      </c>
      <c r="DN1543" s="96">
        <v>1</v>
      </c>
      <c r="DO1543" s="96">
        <v>1.1873E-2</v>
      </c>
      <c r="DP1543" s="72">
        <v>8.7899999999999991</v>
      </c>
      <c r="DQ1543" s="72">
        <v>731.18</v>
      </c>
      <c r="DR1543" t="s">
        <v>131</v>
      </c>
      <c r="DT1543" t="s">
        <v>999</v>
      </c>
    </row>
    <row r="1544" spans="1:124" x14ac:dyDescent="0.3">
      <c r="A1544" t="s">
        <v>40</v>
      </c>
      <c r="B1544">
        <v>26540</v>
      </c>
      <c r="C1544" s="95">
        <v>4291</v>
      </c>
      <c r="D1544" s="95">
        <v>16013113</v>
      </c>
      <c r="E1544" s="95">
        <v>4158</v>
      </c>
      <c r="F1544" s="95">
        <v>12128878</v>
      </c>
      <c r="G1544" s="95">
        <v>1039</v>
      </c>
      <c r="H1544" s="95">
        <v>2930102</v>
      </c>
      <c r="I1544" s="95">
        <v>916</v>
      </c>
      <c r="J1544" s="95">
        <v>2926889</v>
      </c>
      <c r="K1544" s="95">
        <v>4131</v>
      </c>
      <c r="L1544" s="95">
        <v>16733745</v>
      </c>
      <c r="M1544" s="95">
        <v>3970</v>
      </c>
      <c r="N1544" s="95">
        <v>13095706</v>
      </c>
      <c r="O1544" s="95">
        <v>1021</v>
      </c>
      <c r="P1544" s="95">
        <v>3347041</v>
      </c>
      <c r="Q1544" s="95">
        <v>887</v>
      </c>
      <c r="R1544" s="95">
        <v>3215224</v>
      </c>
      <c r="S1544" s="95">
        <v>4042</v>
      </c>
      <c r="T1544" s="95">
        <v>15159772</v>
      </c>
      <c r="U1544" s="95">
        <v>3845</v>
      </c>
      <c r="V1544" s="95">
        <v>12791614</v>
      </c>
      <c r="W1544" s="95">
        <v>1023</v>
      </c>
      <c r="X1544" s="95">
        <v>2875325</v>
      </c>
      <c r="Y1544" s="95">
        <v>892</v>
      </c>
      <c r="Z1544" s="95">
        <v>2995294</v>
      </c>
      <c r="AA1544" s="95">
        <v>3929</v>
      </c>
      <c r="AB1544" s="95">
        <v>13974514</v>
      </c>
      <c r="AC1544" s="95">
        <v>3729</v>
      </c>
      <c r="AD1544" s="95">
        <v>14495191</v>
      </c>
      <c r="AE1544" s="95">
        <v>1016</v>
      </c>
      <c r="AF1544" s="95">
        <v>2453196</v>
      </c>
      <c r="AG1544" s="95">
        <v>896</v>
      </c>
      <c r="AH1544" s="95">
        <v>3481755</v>
      </c>
      <c r="AI1544" s="95">
        <v>3863</v>
      </c>
      <c r="AJ1544" s="95">
        <v>14164058</v>
      </c>
      <c r="AK1544" s="95">
        <v>3643</v>
      </c>
      <c r="AL1544" s="95">
        <v>14056916.289999999</v>
      </c>
      <c r="AM1544" s="95">
        <v>1013</v>
      </c>
      <c r="AN1544" s="95">
        <v>2635235</v>
      </c>
      <c r="AO1544" s="95">
        <v>883</v>
      </c>
      <c r="AP1544" s="95">
        <v>3285032</v>
      </c>
      <c r="AQ1544" s="72">
        <v>296.17</v>
      </c>
      <c r="AR1544" s="72">
        <v>247.27</v>
      </c>
      <c r="AS1544" s="72">
        <v>543.44000000000005</v>
      </c>
      <c r="AT1544" s="95">
        <v>18943215</v>
      </c>
      <c r="AU1544" s="95">
        <v>15055767</v>
      </c>
      <c r="AV1544" s="95">
        <v>5330</v>
      </c>
      <c r="AW1544" s="95">
        <v>5074</v>
      </c>
      <c r="AX1544" s="72">
        <v>324.81</v>
      </c>
      <c r="AY1544" s="72">
        <v>279.85000000000002</v>
      </c>
      <c r="AZ1544" s="72">
        <v>604.66</v>
      </c>
      <c r="BA1544" s="95">
        <v>20080786</v>
      </c>
      <c r="BB1544" s="95">
        <v>16310930</v>
      </c>
      <c r="BC1544" s="95">
        <v>5152</v>
      </c>
      <c r="BD1544" s="95">
        <v>4857</v>
      </c>
      <c r="BE1544" s="72">
        <v>296.73</v>
      </c>
      <c r="BF1544" s="72">
        <v>277.72000000000003</v>
      </c>
      <c r="BG1544" s="72">
        <v>574.45000000000005</v>
      </c>
      <c r="BH1544" s="95">
        <v>18035097</v>
      </c>
      <c r="BI1544" s="95">
        <v>15786908</v>
      </c>
      <c r="BJ1544" s="95">
        <v>5065</v>
      </c>
      <c r="BK1544" s="95">
        <v>4737</v>
      </c>
      <c r="BL1544" s="72">
        <v>276.83999999999997</v>
      </c>
      <c r="BM1544" s="72">
        <v>323.91000000000003</v>
      </c>
      <c r="BN1544" s="72">
        <v>600.75</v>
      </c>
      <c r="BO1544" s="95">
        <v>16427710</v>
      </c>
      <c r="BP1544" s="95">
        <v>17976946</v>
      </c>
      <c r="BQ1544" s="95">
        <v>4945</v>
      </c>
      <c r="BR1544" s="95">
        <v>4625</v>
      </c>
      <c r="BS1544" s="72">
        <v>287.11</v>
      </c>
      <c r="BT1544" s="72">
        <v>319.3</v>
      </c>
      <c r="BU1544" s="72">
        <v>606.41</v>
      </c>
      <c r="BV1544" s="95">
        <v>16799293</v>
      </c>
      <c r="BW1544" s="95">
        <v>17341948.289999999</v>
      </c>
      <c r="BX1544" s="95">
        <v>4876</v>
      </c>
      <c r="BY1544" s="95">
        <v>4526</v>
      </c>
      <c r="BZ1544" s="95">
        <v>5208</v>
      </c>
      <c r="CA1544" s="95">
        <v>5010</v>
      </c>
      <c r="CB1544" s="95">
        <v>4907</v>
      </c>
      <c r="CC1544" s="95">
        <v>4793</v>
      </c>
      <c r="CD1544" s="95">
        <v>4705</v>
      </c>
      <c r="CE1544" s="72">
        <v>650.75523149000003</v>
      </c>
      <c r="CF1544" s="72">
        <v>676.59346364999999</v>
      </c>
      <c r="CG1544" s="72">
        <v>712.40329333</v>
      </c>
      <c r="CH1544" s="72">
        <v>716.50152150999998</v>
      </c>
      <c r="CI1544" s="72">
        <v>731.52548966999996</v>
      </c>
      <c r="CJ1544" s="96">
        <v>0.83509125049999999</v>
      </c>
      <c r="CK1544" s="96">
        <v>0.89368288709999999</v>
      </c>
      <c r="CL1544" s="96">
        <v>0.80635505949999997</v>
      </c>
      <c r="CM1544" s="96">
        <v>0.83844902200000004</v>
      </c>
      <c r="CN1544" s="96">
        <v>0.82896632940000003</v>
      </c>
      <c r="CO1544" s="96">
        <v>0.93634734659999996</v>
      </c>
      <c r="CP1544" s="96">
        <v>0.89764649060000001</v>
      </c>
      <c r="CQ1544" s="96">
        <v>0.99584056389999998</v>
      </c>
      <c r="CR1544" s="96">
        <v>0.90139566010000005</v>
      </c>
      <c r="CS1544" s="95">
        <v>5521</v>
      </c>
      <c r="CT1544" s="95">
        <v>5345</v>
      </c>
      <c r="CU1544" s="95">
        <v>5292</v>
      </c>
      <c r="CV1544" s="95">
        <v>5240</v>
      </c>
      <c r="CW1544" s="95">
        <v>5089</v>
      </c>
      <c r="CX1544" s="96">
        <v>0.93214268700000003</v>
      </c>
      <c r="CY1544" s="96">
        <v>0.92722202099999995</v>
      </c>
      <c r="CZ1544" s="96">
        <v>0.94825313200000005</v>
      </c>
      <c r="DA1544" s="96">
        <v>0.94137975399999996</v>
      </c>
      <c r="DB1544" s="96">
        <v>0.93293087200000002</v>
      </c>
      <c r="DC1544">
        <v>2013</v>
      </c>
      <c r="DD1544" s="6">
        <v>4763.8</v>
      </c>
      <c r="DE1544" s="96">
        <v>1.4756081E-3</v>
      </c>
      <c r="DF1544" s="72">
        <v>691.24</v>
      </c>
      <c r="DG1544" s="96">
        <v>1</v>
      </c>
      <c r="DH1544" s="72">
        <v>691.24</v>
      </c>
      <c r="DI1544" s="72">
        <v>700.61737926000001</v>
      </c>
      <c r="DJ1544" s="96">
        <v>1</v>
      </c>
      <c r="DK1544" s="72">
        <v>691.24</v>
      </c>
      <c r="DL1544" s="96">
        <v>1</v>
      </c>
      <c r="DM1544" s="72">
        <v>691.24</v>
      </c>
      <c r="DN1544" s="96">
        <v>1</v>
      </c>
      <c r="DO1544" s="96">
        <v>4.006E-3</v>
      </c>
      <c r="DP1544" s="72">
        <v>2.77</v>
      </c>
      <c r="DQ1544" s="72">
        <v>688.47</v>
      </c>
      <c r="DR1544" t="s">
        <v>40</v>
      </c>
      <c r="DT1544" t="s">
        <v>999</v>
      </c>
    </row>
    <row r="1545" spans="1:124" x14ac:dyDescent="0.3">
      <c r="A1545" t="s">
        <v>474</v>
      </c>
      <c r="B1545">
        <v>26541</v>
      </c>
      <c r="C1545" s="95">
        <v>1645</v>
      </c>
      <c r="D1545" s="95">
        <v>6249209</v>
      </c>
      <c r="E1545" s="95">
        <v>1594</v>
      </c>
      <c r="F1545" s="95">
        <v>4691426</v>
      </c>
      <c r="G1545" s="95">
        <v>270</v>
      </c>
      <c r="H1545" s="95">
        <v>684134</v>
      </c>
      <c r="I1545" s="95">
        <v>243</v>
      </c>
      <c r="J1545" s="95">
        <v>638174</v>
      </c>
      <c r="K1545" s="95">
        <v>1631</v>
      </c>
      <c r="L1545" s="95">
        <v>6078534</v>
      </c>
      <c r="M1545" s="95">
        <v>1580</v>
      </c>
      <c r="N1545" s="95">
        <v>4828128</v>
      </c>
      <c r="O1545" s="95">
        <v>265</v>
      </c>
      <c r="P1545" s="95">
        <v>1090127</v>
      </c>
      <c r="Q1545" s="95">
        <v>234</v>
      </c>
      <c r="R1545" s="95">
        <v>720950</v>
      </c>
      <c r="S1545" s="95">
        <v>1601</v>
      </c>
      <c r="T1545" s="95">
        <v>6733010</v>
      </c>
      <c r="U1545" s="95">
        <v>1548</v>
      </c>
      <c r="V1545" s="95">
        <v>5213810</v>
      </c>
      <c r="W1545" s="95">
        <v>264</v>
      </c>
      <c r="X1545" s="95">
        <v>945595</v>
      </c>
      <c r="Y1545" s="95">
        <v>234</v>
      </c>
      <c r="Z1545" s="95">
        <v>873492</v>
      </c>
      <c r="AA1545" s="95">
        <v>1636</v>
      </c>
      <c r="AB1545" s="95">
        <v>7141128</v>
      </c>
      <c r="AC1545" s="95">
        <v>1574</v>
      </c>
      <c r="AD1545" s="95">
        <v>5604936</v>
      </c>
      <c r="AE1545" s="95">
        <v>279</v>
      </c>
      <c r="AF1545" s="95">
        <v>1071933</v>
      </c>
      <c r="AG1545" s="95">
        <v>249</v>
      </c>
      <c r="AH1545" s="95">
        <v>1212165</v>
      </c>
      <c r="AI1545" s="95">
        <v>1636</v>
      </c>
      <c r="AJ1545" s="95">
        <v>6460102</v>
      </c>
      <c r="AK1545" s="95">
        <v>1568</v>
      </c>
      <c r="AL1545" s="95">
        <v>5379169</v>
      </c>
      <c r="AM1545" s="95">
        <v>301</v>
      </c>
      <c r="AN1545" s="95">
        <v>1048158</v>
      </c>
      <c r="AO1545" s="95">
        <v>267</v>
      </c>
      <c r="AP1545" s="95">
        <v>1075915</v>
      </c>
      <c r="AQ1545" s="72">
        <v>301.70999999999998</v>
      </c>
      <c r="AR1545" s="72">
        <v>241.77</v>
      </c>
      <c r="AS1545" s="72">
        <v>543.48</v>
      </c>
      <c r="AT1545" s="95">
        <v>6933343</v>
      </c>
      <c r="AU1545" s="95">
        <v>5329600</v>
      </c>
      <c r="AV1545" s="95">
        <v>1915</v>
      </c>
      <c r="AW1545" s="95">
        <v>1837</v>
      </c>
      <c r="AX1545" s="72">
        <v>315.08</v>
      </c>
      <c r="AY1545" s="72">
        <v>254.92</v>
      </c>
      <c r="AZ1545" s="72">
        <v>570</v>
      </c>
      <c r="BA1545" s="95">
        <v>7168661</v>
      </c>
      <c r="BB1545" s="95">
        <v>5549078</v>
      </c>
      <c r="BC1545" s="95">
        <v>1896</v>
      </c>
      <c r="BD1545" s="95">
        <v>1814</v>
      </c>
      <c r="BE1545" s="72">
        <v>343.1</v>
      </c>
      <c r="BF1545" s="72">
        <v>284.67</v>
      </c>
      <c r="BG1545" s="72">
        <v>627.77</v>
      </c>
      <c r="BH1545" s="95">
        <v>7678605</v>
      </c>
      <c r="BI1545" s="95">
        <v>6087302</v>
      </c>
      <c r="BJ1545" s="95">
        <v>1865</v>
      </c>
      <c r="BK1545" s="95">
        <v>1782</v>
      </c>
      <c r="BL1545" s="72">
        <v>357.4</v>
      </c>
      <c r="BM1545" s="72">
        <v>311.62</v>
      </c>
      <c r="BN1545" s="72">
        <v>669.02</v>
      </c>
      <c r="BO1545" s="95">
        <v>8213061</v>
      </c>
      <c r="BP1545" s="95">
        <v>6817101</v>
      </c>
      <c r="BQ1545" s="95">
        <v>1915</v>
      </c>
      <c r="BR1545" s="95">
        <v>1823</v>
      </c>
      <c r="BS1545" s="72">
        <v>323.02</v>
      </c>
      <c r="BT1545" s="72">
        <v>293.14999999999998</v>
      </c>
      <c r="BU1545" s="72">
        <v>616.16999999999996</v>
      </c>
      <c r="BV1545" s="95">
        <v>7508260</v>
      </c>
      <c r="BW1545" s="95">
        <v>6455084</v>
      </c>
      <c r="BX1545" s="95">
        <v>1937</v>
      </c>
      <c r="BY1545" s="95">
        <v>1835</v>
      </c>
      <c r="BZ1545" s="95">
        <v>1878</v>
      </c>
      <c r="CA1545" s="95">
        <v>1856</v>
      </c>
      <c r="CB1545" s="95">
        <v>1825</v>
      </c>
      <c r="CC1545" s="95">
        <v>1871</v>
      </c>
      <c r="CD1545" s="95">
        <v>1887</v>
      </c>
      <c r="CE1545" s="72">
        <v>650.75523149000003</v>
      </c>
      <c r="CF1545" s="72">
        <v>676.59346364999999</v>
      </c>
      <c r="CG1545" s="72">
        <v>712.40329333</v>
      </c>
      <c r="CH1545" s="72">
        <v>716.50152150999998</v>
      </c>
      <c r="CI1545" s="72">
        <v>731.52548966999996</v>
      </c>
      <c r="CJ1545" s="96">
        <v>0.83515271749999997</v>
      </c>
      <c r="CK1545" s="96">
        <v>0.84245567040000002</v>
      </c>
      <c r="CL1545" s="96">
        <v>0.88120030589999998</v>
      </c>
      <c r="CM1545" s="96">
        <v>0.93373144360000004</v>
      </c>
      <c r="CN1545" s="96">
        <v>0.84230831149999996</v>
      </c>
      <c r="CO1545" s="96">
        <v>0.95513656979999995</v>
      </c>
      <c r="CP1545" s="96">
        <v>0.90769186020000003</v>
      </c>
      <c r="CQ1545" s="96">
        <v>0.99584056389999998</v>
      </c>
      <c r="CR1545" s="96">
        <v>0.91148298579999998</v>
      </c>
      <c r="CS1545" s="95">
        <v>1639</v>
      </c>
      <c r="CT1545" s="95">
        <v>1647</v>
      </c>
      <c r="CU1545" s="95">
        <v>1612</v>
      </c>
      <c r="CV1545" s="95">
        <v>1677</v>
      </c>
      <c r="CW1545" s="95">
        <v>1666</v>
      </c>
      <c r="CX1545" s="96">
        <v>0.94757459300000002</v>
      </c>
      <c r="CY1545" s="96">
        <v>0.96920218000000002</v>
      </c>
      <c r="CZ1545" s="96">
        <v>0.94874934899999996</v>
      </c>
      <c r="DA1545" s="96">
        <v>0.96308600499999997</v>
      </c>
      <c r="DB1545" s="96">
        <v>0.94684906499999999</v>
      </c>
      <c r="DC1545">
        <v>2013</v>
      </c>
      <c r="DD1545" s="6">
        <v>1818.2</v>
      </c>
      <c r="DE1545" s="96">
        <v>7.0363051000000001E-3</v>
      </c>
      <c r="DF1545" s="72">
        <v>695.08</v>
      </c>
      <c r="DG1545" s="96">
        <v>1</v>
      </c>
      <c r="DH1545" s="72">
        <v>695.08</v>
      </c>
      <c r="DI1545" s="72">
        <v>700.61737926000001</v>
      </c>
      <c r="DJ1545" s="96">
        <v>1</v>
      </c>
      <c r="DK1545" s="72">
        <v>695.08</v>
      </c>
      <c r="DL1545" s="96">
        <v>1</v>
      </c>
      <c r="DM1545" s="72">
        <v>695.08</v>
      </c>
      <c r="DN1545" s="96">
        <v>1</v>
      </c>
      <c r="DO1545" s="96">
        <v>1.7513000000000001E-2</v>
      </c>
      <c r="DP1545" s="72">
        <v>12.17</v>
      </c>
      <c r="DQ1545" s="72">
        <v>682.91</v>
      </c>
      <c r="DR1545" t="s">
        <v>474</v>
      </c>
      <c r="DT1545" t="s">
        <v>999</v>
      </c>
    </row>
    <row r="1546" spans="1:124" x14ac:dyDescent="0.3">
      <c r="A1546" t="s">
        <v>132</v>
      </c>
      <c r="B1546">
        <v>26560</v>
      </c>
      <c r="C1546" s="95">
        <v>3981</v>
      </c>
      <c r="D1546" s="95">
        <v>16711825</v>
      </c>
      <c r="E1546" s="95">
        <v>3811</v>
      </c>
      <c r="F1546" s="95">
        <v>13528677</v>
      </c>
      <c r="G1546" s="95">
        <v>1084</v>
      </c>
      <c r="H1546" s="95">
        <v>3669255</v>
      </c>
      <c r="I1546" s="95">
        <v>891</v>
      </c>
      <c r="J1546" s="95">
        <v>3123101</v>
      </c>
      <c r="K1546" s="95">
        <v>3994</v>
      </c>
      <c r="L1546" s="95">
        <v>17878070</v>
      </c>
      <c r="M1546" s="95">
        <v>3796</v>
      </c>
      <c r="N1546" s="95">
        <v>14410174</v>
      </c>
      <c r="O1546" s="95">
        <v>1160</v>
      </c>
      <c r="P1546" s="95">
        <v>3611201</v>
      </c>
      <c r="Q1546" s="95">
        <v>958</v>
      </c>
      <c r="R1546" s="95">
        <v>3500830</v>
      </c>
      <c r="S1546" s="95">
        <v>4005</v>
      </c>
      <c r="T1546" s="95">
        <v>18144912</v>
      </c>
      <c r="U1546" s="95">
        <v>3800</v>
      </c>
      <c r="V1546" s="95">
        <v>14897426</v>
      </c>
      <c r="W1546" s="95">
        <v>1223</v>
      </c>
      <c r="X1546" s="95">
        <v>4464311</v>
      </c>
      <c r="Y1546" s="95">
        <v>1026</v>
      </c>
      <c r="Z1546" s="95">
        <v>4496521</v>
      </c>
      <c r="AA1546" s="95">
        <v>4051</v>
      </c>
      <c r="AB1546" s="95">
        <v>16800870</v>
      </c>
      <c r="AC1546" s="95">
        <v>3821</v>
      </c>
      <c r="AD1546" s="95">
        <v>16075888</v>
      </c>
      <c r="AE1546" s="95">
        <v>1294</v>
      </c>
      <c r="AF1546" s="95">
        <v>4923643</v>
      </c>
      <c r="AG1546" s="95">
        <v>1090</v>
      </c>
      <c r="AH1546" s="95">
        <v>5641045</v>
      </c>
      <c r="AI1546" s="95">
        <v>4088</v>
      </c>
      <c r="AJ1546" s="95">
        <v>19687303.010000002</v>
      </c>
      <c r="AK1546" s="95">
        <v>3830</v>
      </c>
      <c r="AL1546" s="95">
        <v>17194087.390000001</v>
      </c>
      <c r="AM1546" s="95">
        <v>1372</v>
      </c>
      <c r="AN1546" s="95">
        <v>5852430.0700000003</v>
      </c>
      <c r="AO1546" s="95">
        <v>1170</v>
      </c>
      <c r="AP1546" s="95">
        <v>6371893.9299999997</v>
      </c>
      <c r="AQ1546" s="72">
        <v>335.33</v>
      </c>
      <c r="AR1546" s="72">
        <v>295.12</v>
      </c>
      <c r="AS1546" s="72">
        <v>630.45000000000005</v>
      </c>
      <c r="AT1546" s="95">
        <v>20381080</v>
      </c>
      <c r="AU1546" s="95">
        <v>16651778</v>
      </c>
      <c r="AV1546" s="95">
        <v>5065</v>
      </c>
      <c r="AW1546" s="95">
        <v>4702</v>
      </c>
      <c r="AX1546" s="72">
        <v>347.45</v>
      </c>
      <c r="AY1546" s="72">
        <v>313.95999999999998</v>
      </c>
      <c r="AZ1546" s="72">
        <v>661.41</v>
      </c>
      <c r="BA1546" s="95">
        <v>21489271</v>
      </c>
      <c r="BB1546" s="95">
        <v>17911004</v>
      </c>
      <c r="BC1546" s="95">
        <v>5154</v>
      </c>
      <c r="BD1546" s="95">
        <v>4754</v>
      </c>
      <c r="BE1546" s="72">
        <v>360.39</v>
      </c>
      <c r="BF1546" s="72">
        <v>334.89</v>
      </c>
      <c r="BG1546" s="72">
        <v>695.28</v>
      </c>
      <c r="BH1546" s="95">
        <v>22609223</v>
      </c>
      <c r="BI1546" s="95">
        <v>19393947</v>
      </c>
      <c r="BJ1546" s="95">
        <v>5228</v>
      </c>
      <c r="BK1546" s="95">
        <v>4826</v>
      </c>
      <c r="BL1546" s="72">
        <v>338.7</v>
      </c>
      <c r="BM1546" s="72">
        <v>368.51</v>
      </c>
      <c r="BN1546" s="72">
        <v>707.21</v>
      </c>
      <c r="BO1546" s="95">
        <v>21724513</v>
      </c>
      <c r="BP1546" s="95">
        <v>21716933</v>
      </c>
      <c r="BQ1546" s="95">
        <v>5345</v>
      </c>
      <c r="BR1546" s="95">
        <v>4911</v>
      </c>
      <c r="BS1546" s="72">
        <v>389.8</v>
      </c>
      <c r="BT1546" s="72">
        <v>392.77</v>
      </c>
      <c r="BU1546" s="72">
        <v>782.57</v>
      </c>
      <c r="BV1546" s="95">
        <v>25539733.079999998</v>
      </c>
      <c r="BW1546" s="95">
        <v>23565981.32</v>
      </c>
      <c r="BX1546" s="95">
        <v>5460</v>
      </c>
      <c r="BY1546" s="95">
        <v>5000</v>
      </c>
      <c r="BZ1546" s="95">
        <v>4892</v>
      </c>
      <c r="CA1546" s="95">
        <v>4961</v>
      </c>
      <c r="CB1546" s="95">
        <v>5034</v>
      </c>
      <c r="CC1546" s="95">
        <v>5139</v>
      </c>
      <c r="CD1546" s="95">
        <v>5235</v>
      </c>
      <c r="CE1546" s="72">
        <v>650.75523149000003</v>
      </c>
      <c r="CF1546" s="72">
        <v>676.59346364999999</v>
      </c>
      <c r="CG1546" s="72">
        <v>712.40329333</v>
      </c>
      <c r="CH1546" s="72">
        <v>716.50152150999998</v>
      </c>
      <c r="CI1546" s="72">
        <v>731.52548966999996</v>
      </c>
      <c r="CJ1546" s="96">
        <v>0.96879743640000004</v>
      </c>
      <c r="CK1546" s="96">
        <v>0.97755895609999999</v>
      </c>
      <c r="CL1546" s="96">
        <v>0.97596404520000002</v>
      </c>
      <c r="CM1546" s="96">
        <v>0.98703209800000002</v>
      </c>
      <c r="CN1546" s="96">
        <v>1.0697781705</v>
      </c>
      <c r="CO1546" s="96">
        <v>1.0256474726</v>
      </c>
      <c r="CP1546" s="96">
        <v>0.97092438469999998</v>
      </c>
      <c r="CQ1546" s="96">
        <v>0.99584056389999998</v>
      </c>
      <c r="CR1546" s="96">
        <v>0.97497961150000001</v>
      </c>
      <c r="CS1546" s="95">
        <v>4744</v>
      </c>
      <c r="CT1546" s="95">
        <v>4826</v>
      </c>
      <c r="CU1546" s="95">
        <v>4975</v>
      </c>
      <c r="CV1546" s="95">
        <v>5080</v>
      </c>
      <c r="CW1546" s="95">
        <v>5197</v>
      </c>
      <c r="CX1546" s="96">
        <v>1.025006176</v>
      </c>
      <c r="CY1546" s="96">
        <v>1.0295507269999999</v>
      </c>
      <c r="CZ1546" s="96">
        <v>1.0235756170000001</v>
      </c>
      <c r="DA1546" s="96">
        <v>1.0150463300000001</v>
      </c>
      <c r="DB1546" s="96">
        <v>1.03495409</v>
      </c>
      <c r="DC1546">
        <v>2013</v>
      </c>
      <c r="DD1546" s="6">
        <v>4838.6000000000004</v>
      </c>
      <c r="DE1546" s="96">
        <v>4.8398152E-3</v>
      </c>
      <c r="DF1546" s="72">
        <v>745.15</v>
      </c>
      <c r="DG1546" s="96">
        <v>1</v>
      </c>
      <c r="DH1546" s="72">
        <v>745.15</v>
      </c>
      <c r="DI1546" s="72">
        <v>713.57145968999998</v>
      </c>
      <c r="DJ1546" s="96">
        <v>1</v>
      </c>
      <c r="DK1546" s="72">
        <v>745.15</v>
      </c>
      <c r="DL1546" s="96">
        <v>1</v>
      </c>
      <c r="DM1546" s="72">
        <v>745.15</v>
      </c>
      <c r="DN1546" s="96">
        <v>1</v>
      </c>
      <c r="DO1546" s="96">
        <v>9.9629999999999996E-3</v>
      </c>
      <c r="DP1546" s="72">
        <v>7.42</v>
      </c>
      <c r="DQ1546" s="72">
        <v>737.73</v>
      </c>
      <c r="DR1546" t="s">
        <v>132</v>
      </c>
      <c r="DT1546" t="s">
        <v>999</v>
      </c>
    </row>
    <row r="1547" spans="1:124" x14ac:dyDescent="0.3">
      <c r="A1547" t="s">
        <v>603</v>
      </c>
      <c r="B1547">
        <v>26570</v>
      </c>
      <c r="C1547" s="95">
        <v>2530</v>
      </c>
      <c r="D1547" s="95">
        <v>10505235</v>
      </c>
      <c r="E1547" s="95">
        <v>2464</v>
      </c>
      <c r="F1547" s="95">
        <v>8099182</v>
      </c>
      <c r="G1547" s="95">
        <v>432</v>
      </c>
      <c r="H1547" s="95">
        <v>1392261</v>
      </c>
      <c r="I1547" s="95">
        <v>394</v>
      </c>
      <c r="J1547" s="95">
        <v>1306628</v>
      </c>
      <c r="K1547" s="95">
        <v>2495</v>
      </c>
      <c r="L1547" s="95">
        <v>10495657</v>
      </c>
      <c r="M1547" s="95">
        <v>2428</v>
      </c>
      <c r="N1547" s="95">
        <v>8694594</v>
      </c>
      <c r="O1547" s="95">
        <v>451</v>
      </c>
      <c r="P1547" s="95">
        <v>1296030</v>
      </c>
      <c r="Q1547" s="95">
        <v>408</v>
      </c>
      <c r="R1547" s="95">
        <v>1523159</v>
      </c>
      <c r="S1547" s="95">
        <v>2446</v>
      </c>
      <c r="T1547" s="95">
        <v>10536448</v>
      </c>
      <c r="U1547" s="95">
        <v>2359</v>
      </c>
      <c r="V1547" s="95">
        <v>8910237</v>
      </c>
      <c r="W1547" s="95">
        <v>445</v>
      </c>
      <c r="X1547" s="95">
        <v>1190084</v>
      </c>
      <c r="Y1547" s="95">
        <v>401</v>
      </c>
      <c r="Z1547" s="95">
        <v>1716822</v>
      </c>
      <c r="AA1547" s="95">
        <v>2426</v>
      </c>
      <c r="AB1547" s="95">
        <v>9950658</v>
      </c>
      <c r="AC1547" s="95">
        <v>2324</v>
      </c>
      <c r="AD1547" s="95">
        <v>9268004</v>
      </c>
      <c r="AE1547" s="95">
        <v>425</v>
      </c>
      <c r="AF1547" s="95">
        <v>1141459</v>
      </c>
      <c r="AG1547" s="95">
        <v>382</v>
      </c>
      <c r="AH1547" s="95">
        <v>1700093</v>
      </c>
      <c r="AI1547" s="95">
        <v>2373</v>
      </c>
      <c r="AJ1547" s="95">
        <v>10361442.529999999</v>
      </c>
      <c r="AK1547" s="95">
        <v>2275</v>
      </c>
      <c r="AL1547" s="95">
        <v>9708455.9499999993</v>
      </c>
      <c r="AM1547" s="95">
        <v>439</v>
      </c>
      <c r="AN1547" s="95">
        <v>1765568</v>
      </c>
      <c r="AO1547" s="95">
        <v>395</v>
      </c>
      <c r="AP1547" s="95">
        <v>1977846.38</v>
      </c>
      <c r="AQ1547" s="72">
        <v>334.73</v>
      </c>
      <c r="AR1547" s="72">
        <v>274.25</v>
      </c>
      <c r="AS1547" s="72">
        <v>608.98</v>
      </c>
      <c r="AT1547" s="95">
        <v>11897496</v>
      </c>
      <c r="AU1547" s="95">
        <v>9405810</v>
      </c>
      <c r="AV1547" s="95">
        <v>2962</v>
      </c>
      <c r="AW1547" s="95">
        <v>2858</v>
      </c>
      <c r="AX1547" s="72">
        <v>333.55</v>
      </c>
      <c r="AY1547" s="72">
        <v>300.24</v>
      </c>
      <c r="AZ1547" s="72">
        <v>633.79</v>
      </c>
      <c r="BA1547" s="95">
        <v>11791687</v>
      </c>
      <c r="BB1547" s="95">
        <v>10217753</v>
      </c>
      <c r="BC1547" s="95">
        <v>2946</v>
      </c>
      <c r="BD1547" s="95">
        <v>2836</v>
      </c>
      <c r="BE1547" s="72">
        <v>338.02</v>
      </c>
      <c r="BF1547" s="72">
        <v>320.87</v>
      </c>
      <c r="BG1547" s="72">
        <v>658.89</v>
      </c>
      <c r="BH1547" s="95">
        <v>11726532</v>
      </c>
      <c r="BI1547" s="95">
        <v>10627059</v>
      </c>
      <c r="BJ1547" s="95">
        <v>2891</v>
      </c>
      <c r="BK1547" s="95">
        <v>2760</v>
      </c>
      <c r="BL1547" s="72">
        <v>324.22000000000003</v>
      </c>
      <c r="BM1547" s="72">
        <v>337.77</v>
      </c>
      <c r="BN1547" s="72">
        <v>661.99</v>
      </c>
      <c r="BO1547" s="95">
        <v>11092117</v>
      </c>
      <c r="BP1547" s="95">
        <v>10968097</v>
      </c>
      <c r="BQ1547" s="95">
        <v>2851</v>
      </c>
      <c r="BR1547" s="95">
        <v>2706</v>
      </c>
      <c r="BS1547" s="72">
        <v>359.38</v>
      </c>
      <c r="BT1547" s="72">
        <v>364.74</v>
      </c>
      <c r="BU1547" s="72">
        <v>724.12</v>
      </c>
      <c r="BV1547" s="95">
        <v>12127010.529999999</v>
      </c>
      <c r="BW1547" s="95">
        <v>11686302.33</v>
      </c>
      <c r="BX1547" s="95">
        <v>2812</v>
      </c>
      <c r="BY1547" s="95">
        <v>2670</v>
      </c>
      <c r="BZ1547" s="95">
        <v>2912</v>
      </c>
      <c r="CA1547" s="95">
        <v>2893</v>
      </c>
      <c r="CB1547" s="95">
        <v>2828</v>
      </c>
      <c r="CC1547" s="95">
        <v>2782</v>
      </c>
      <c r="CD1547" s="95">
        <v>2743</v>
      </c>
      <c r="CE1547" s="72">
        <v>650.75523149000003</v>
      </c>
      <c r="CF1547" s="72">
        <v>676.59346364999999</v>
      </c>
      <c r="CG1547" s="72">
        <v>712.40329333</v>
      </c>
      <c r="CH1547" s="72">
        <v>716.50152150999998</v>
      </c>
      <c r="CI1547" s="72">
        <v>731.52548966999996</v>
      </c>
      <c r="CJ1547" s="96">
        <v>0.93580500089999996</v>
      </c>
      <c r="CK1547" s="96">
        <v>0.93673680589999997</v>
      </c>
      <c r="CL1547" s="96">
        <v>0.9248834279</v>
      </c>
      <c r="CM1547" s="96">
        <v>0.92391988030000005</v>
      </c>
      <c r="CN1547" s="96">
        <v>0.98987664850000001</v>
      </c>
      <c r="CO1547" s="96">
        <v>0.99467712330000002</v>
      </c>
      <c r="CP1547" s="96">
        <v>0.94728664269999996</v>
      </c>
      <c r="CQ1547" s="96">
        <v>0.99584056389999998</v>
      </c>
      <c r="CR1547" s="96">
        <v>0.95124314249999997</v>
      </c>
      <c r="CS1547" s="95">
        <v>2742</v>
      </c>
      <c r="CT1547" s="95">
        <v>2734</v>
      </c>
      <c r="CU1547" s="95">
        <v>2682</v>
      </c>
      <c r="CV1547" s="95">
        <v>2630</v>
      </c>
      <c r="CW1547" s="95">
        <v>2585</v>
      </c>
      <c r="CX1547" s="96">
        <v>0.97694480500000003</v>
      </c>
      <c r="CY1547" s="96">
        <v>1.0247290550000001</v>
      </c>
      <c r="CZ1547" s="96">
        <v>0.99617878800000004</v>
      </c>
      <c r="DA1547" s="96">
        <v>0.995122269</v>
      </c>
      <c r="DB1547" s="96">
        <v>0.97969137399999995</v>
      </c>
      <c r="DC1547">
        <v>2013</v>
      </c>
      <c r="DD1547" s="6">
        <v>2766</v>
      </c>
      <c r="DE1547" s="96">
        <v>5.9815349E-3</v>
      </c>
      <c r="DF1547" s="72">
        <v>726.18</v>
      </c>
      <c r="DG1547" s="96">
        <v>1</v>
      </c>
      <c r="DH1547" s="72">
        <v>726.18</v>
      </c>
      <c r="DI1547" s="72">
        <v>700.61737926000001</v>
      </c>
      <c r="DJ1547" s="96">
        <v>1</v>
      </c>
      <c r="DK1547" s="72">
        <v>726.18</v>
      </c>
      <c r="DL1547" s="96">
        <v>1</v>
      </c>
      <c r="DM1547" s="72">
        <v>726.18</v>
      </c>
      <c r="DN1547" s="96">
        <v>1</v>
      </c>
      <c r="DO1547" s="96">
        <v>1.6261999999999999E-2</v>
      </c>
      <c r="DP1547" s="72">
        <v>11.81</v>
      </c>
      <c r="DQ1547" s="72">
        <v>714.37</v>
      </c>
      <c r="DR1547" t="s">
        <v>603</v>
      </c>
      <c r="DT1547" t="s">
        <v>999</v>
      </c>
    </row>
    <row r="1548" spans="1:124" x14ac:dyDescent="0.3">
      <c r="A1548" t="s">
        <v>513</v>
      </c>
      <c r="B1548">
        <v>26580</v>
      </c>
      <c r="C1548" s="95">
        <v>2500</v>
      </c>
      <c r="D1548" s="95">
        <v>9876580</v>
      </c>
      <c r="E1548" s="95">
        <v>2439</v>
      </c>
      <c r="F1548" s="95">
        <v>7288704</v>
      </c>
      <c r="G1548" s="95">
        <v>451</v>
      </c>
      <c r="H1548" s="95">
        <v>1215310</v>
      </c>
      <c r="I1548" s="95">
        <v>397</v>
      </c>
      <c r="J1548" s="95">
        <v>1251652</v>
      </c>
      <c r="K1548" s="95">
        <v>2437</v>
      </c>
      <c r="L1548" s="95">
        <v>10238755</v>
      </c>
      <c r="M1548" s="95">
        <v>2369</v>
      </c>
      <c r="N1548" s="95">
        <v>8098557</v>
      </c>
      <c r="O1548" s="95">
        <v>465</v>
      </c>
      <c r="P1548" s="95">
        <v>1401608</v>
      </c>
      <c r="Q1548" s="95">
        <v>418</v>
      </c>
      <c r="R1548" s="95">
        <v>1340379</v>
      </c>
      <c r="S1548" s="95">
        <v>2427</v>
      </c>
      <c r="T1548" s="95">
        <v>11319758</v>
      </c>
      <c r="U1548" s="95">
        <v>2339</v>
      </c>
      <c r="V1548" s="95">
        <v>9079830</v>
      </c>
      <c r="W1548" s="95">
        <v>474</v>
      </c>
      <c r="X1548" s="95">
        <v>1834545</v>
      </c>
      <c r="Y1548" s="95">
        <v>428</v>
      </c>
      <c r="Z1548" s="95">
        <v>1889716</v>
      </c>
      <c r="AA1548" s="95">
        <v>2401</v>
      </c>
      <c r="AB1548" s="95">
        <v>10717132</v>
      </c>
      <c r="AC1548" s="95">
        <v>2304</v>
      </c>
      <c r="AD1548" s="95">
        <v>9402914</v>
      </c>
      <c r="AE1548" s="95">
        <v>473</v>
      </c>
      <c r="AF1548" s="95">
        <v>1453909</v>
      </c>
      <c r="AG1548" s="95">
        <v>426</v>
      </c>
      <c r="AH1548" s="95">
        <v>1825381</v>
      </c>
      <c r="AI1548" s="95">
        <v>2404</v>
      </c>
      <c r="AJ1548" s="95">
        <v>12798334</v>
      </c>
      <c r="AK1548" s="95">
        <v>2302</v>
      </c>
      <c r="AL1548" s="95">
        <v>9704767</v>
      </c>
      <c r="AM1548" s="95">
        <v>472</v>
      </c>
      <c r="AN1548" s="95">
        <v>2251864</v>
      </c>
      <c r="AO1548" s="95">
        <v>425</v>
      </c>
      <c r="AP1548" s="95">
        <v>2257440</v>
      </c>
      <c r="AQ1548" s="72">
        <v>313.22000000000003</v>
      </c>
      <c r="AR1548" s="72">
        <v>250.95</v>
      </c>
      <c r="AS1548" s="72">
        <v>564.16999999999996</v>
      </c>
      <c r="AT1548" s="95">
        <v>11091890</v>
      </c>
      <c r="AU1548" s="95">
        <v>8540356</v>
      </c>
      <c r="AV1548" s="95">
        <v>2951</v>
      </c>
      <c r="AW1548" s="95">
        <v>2836</v>
      </c>
      <c r="AX1548" s="72">
        <v>334.26</v>
      </c>
      <c r="AY1548" s="72">
        <v>282.23</v>
      </c>
      <c r="AZ1548" s="72">
        <v>616.49</v>
      </c>
      <c r="BA1548" s="95">
        <v>11640363</v>
      </c>
      <c r="BB1548" s="95">
        <v>9438936</v>
      </c>
      <c r="BC1548" s="95">
        <v>2902</v>
      </c>
      <c r="BD1548" s="95">
        <v>2787</v>
      </c>
      <c r="BE1548" s="72">
        <v>377.87</v>
      </c>
      <c r="BF1548" s="72">
        <v>330.37</v>
      </c>
      <c r="BG1548" s="72">
        <v>708.24</v>
      </c>
      <c r="BH1548" s="95">
        <v>13154303</v>
      </c>
      <c r="BI1548" s="95">
        <v>10969546</v>
      </c>
      <c r="BJ1548" s="95">
        <v>2901</v>
      </c>
      <c r="BK1548" s="95">
        <v>2767</v>
      </c>
      <c r="BL1548" s="72">
        <v>352.91</v>
      </c>
      <c r="BM1548" s="72">
        <v>342.74</v>
      </c>
      <c r="BN1548" s="72">
        <v>695.65</v>
      </c>
      <c r="BO1548" s="95">
        <v>12171041</v>
      </c>
      <c r="BP1548" s="95">
        <v>11228295</v>
      </c>
      <c r="BQ1548" s="95">
        <v>2874</v>
      </c>
      <c r="BR1548" s="95">
        <v>2730</v>
      </c>
      <c r="BS1548" s="72">
        <v>436.09</v>
      </c>
      <c r="BT1548" s="72">
        <v>365.55</v>
      </c>
      <c r="BU1548" s="72">
        <v>801.64</v>
      </c>
      <c r="BV1548" s="95">
        <v>15050198</v>
      </c>
      <c r="BW1548" s="95">
        <v>11962207</v>
      </c>
      <c r="BX1548" s="95">
        <v>2876</v>
      </c>
      <c r="BY1548" s="95">
        <v>2727</v>
      </c>
      <c r="BZ1548" s="95">
        <v>2896</v>
      </c>
      <c r="CA1548" s="95">
        <v>2846</v>
      </c>
      <c r="CB1548" s="95">
        <v>2836</v>
      </c>
      <c r="CC1548" s="95">
        <v>2806</v>
      </c>
      <c r="CD1548" s="95">
        <v>2803</v>
      </c>
      <c r="CE1548" s="72">
        <v>650.75523149000003</v>
      </c>
      <c r="CF1548" s="72">
        <v>676.59346364999999</v>
      </c>
      <c r="CG1548" s="72">
        <v>712.40329333</v>
      </c>
      <c r="CH1548" s="72">
        <v>716.50152150999998</v>
      </c>
      <c r="CI1548" s="72">
        <v>731.52548966999996</v>
      </c>
      <c r="CJ1548" s="96">
        <v>0.86694654559999995</v>
      </c>
      <c r="CK1548" s="96">
        <v>0.9111675373</v>
      </c>
      <c r="CL1548" s="96">
        <v>0.99415598810000005</v>
      </c>
      <c r="CM1548" s="96">
        <v>0.97089814760000004</v>
      </c>
      <c r="CN1548" s="96">
        <v>1.0958469819000001</v>
      </c>
      <c r="CO1548" s="96">
        <v>1.0007885283</v>
      </c>
      <c r="CP1548" s="96">
        <v>0.96704050129999997</v>
      </c>
      <c r="CQ1548" s="96">
        <v>0.99584056389999998</v>
      </c>
      <c r="CR1548" s="96">
        <v>0.97107950629999995</v>
      </c>
      <c r="CS1548" s="95">
        <v>2757</v>
      </c>
      <c r="CT1548" s="95">
        <v>2703</v>
      </c>
      <c r="CU1548" s="95">
        <v>2700</v>
      </c>
      <c r="CV1548" s="95">
        <v>2646</v>
      </c>
      <c r="CW1548" s="95">
        <v>2680</v>
      </c>
      <c r="CX1548" s="96">
        <v>0.99437115099999995</v>
      </c>
      <c r="CY1548" s="96">
        <v>0.98727292899999997</v>
      </c>
      <c r="CZ1548" s="96">
        <v>1.007450253</v>
      </c>
      <c r="DA1548" s="96">
        <v>1.0071427100000001</v>
      </c>
      <c r="DB1548" s="96">
        <v>1.0080368689999999</v>
      </c>
      <c r="DC1548">
        <v>2013</v>
      </c>
      <c r="DD1548" s="6">
        <v>2769.4</v>
      </c>
      <c r="DE1548" s="96">
        <v>3.1550198000000001E-3</v>
      </c>
      <c r="DF1548" s="72">
        <v>743.43</v>
      </c>
      <c r="DG1548" s="96">
        <v>1</v>
      </c>
      <c r="DH1548" s="72">
        <v>743.43</v>
      </c>
      <c r="DI1548" s="72">
        <v>700.61737926000001</v>
      </c>
      <c r="DJ1548" s="96">
        <v>1</v>
      </c>
      <c r="DK1548" s="72">
        <v>743.43</v>
      </c>
      <c r="DL1548" s="96">
        <v>1</v>
      </c>
      <c r="DM1548" s="72">
        <v>743.43</v>
      </c>
      <c r="DN1548" s="96">
        <v>1</v>
      </c>
      <c r="DO1548" s="96">
        <v>9.5650000000000006E-3</v>
      </c>
      <c r="DP1548" s="72">
        <v>7.11</v>
      </c>
      <c r="DQ1548" s="72">
        <v>736.32</v>
      </c>
      <c r="DR1548" t="s">
        <v>513</v>
      </c>
      <c r="DT1548" t="s">
        <v>999</v>
      </c>
    </row>
    <row r="1549" spans="1:124" x14ac:dyDescent="0.3">
      <c r="A1549" t="s">
        <v>1017</v>
      </c>
      <c r="B1549">
        <v>26590</v>
      </c>
      <c r="C1549" s="95">
        <v>2239</v>
      </c>
      <c r="D1549" s="95">
        <v>8652124</v>
      </c>
      <c r="E1549" s="95">
        <v>2120</v>
      </c>
      <c r="F1549" s="95">
        <v>5290692</v>
      </c>
      <c r="G1549" s="95">
        <v>729</v>
      </c>
      <c r="H1549" s="95">
        <v>2317871</v>
      </c>
      <c r="I1549" s="95">
        <v>659</v>
      </c>
      <c r="J1549" s="95">
        <v>1784055</v>
      </c>
      <c r="K1549" s="95">
        <v>2137</v>
      </c>
      <c r="L1549" s="95">
        <v>10034354</v>
      </c>
      <c r="M1549" s="95">
        <v>1999</v>
      </c>
      <c r="N1549" s="95">
        <v>5715818</v>
      </c>
      <c r="O1549" s="95">
        <v>709</v>
      </c>
      <c r="P1549" s="95">
        <v>2561430</v>
      </c>
      <c r="Q1549" s="95">
        <v>646</v>
      </c>
      <c r="R1549" s="95">
        <v>2007371</v>
      </c>
      <c r="S1549" s="95">
        <v>2098</v>
      </c>
      <c r="T1549" s="95">
        <v>9569485</v>
      </c>
      <c r="U1549" s="95">
        <v>1952</v>
      </c>
      <c r="V1549" s="95">
        <v>5982207</v>
      </c>
      <c r="W1549" s="95">
        <v>678</v>
      </c>
      <c r="X1549" s="95">
        <v>2706114</v>
      </c>
      <c r="Y1549" s="95">
        <v>603</v>
      </c>
      <c r="Z1549" s="95">
        <v>2111063</v>
      </c>
      <c r="AA1549" s="95">
        <v>2027</v>
      </c>
      <c r="AB1549" s="95">
        <v>9124057</v>
      </c>
      <c r="AC1549" s="95">
        <v>1873</v>
      </c>
      <c r="AD1549" s="95">
        <v>6070315</v>
      </c>
      <c r="AE1549" s="95">
        <v>652</v>
      </c>
      <c r="AF1549" s="95">
        <v>2262173</v>
      </c>
      <c r="AG1549" s="95">
        <v>579</v>
      </c>
      <c r="AH1549" s="95">
        <v>2059158</v>
      </c>
      <c r="AI1549" s="95">
        <v>1984</v>
      </c>
      <c r="AJ1549" s="95">
        <v>8228540</v>
      </c>
      <c r="AK1549" s="95">
        <v>1816</v>
      </c>
      <c r="AL1549" s="95">
        <v>6219486</v>
      </c>
      <c r="AM1549" s="95">
        <v>652</v>
      </c>
      <c r="AN1549" s="95">
        <v>2009612</v>
      </c>
      <c r="AO1549" s="95">
        <v>576</v>
      </c>
      <c r="AP1549" s="95">
        <v>2221949</v>
      </c>
      <c r="AQ1549" s="72">
        <v>308.01</v>
      </c>
      <c r="AR1549" s="72">
        <v>212.15</v>
      </c>
      <c r="AS1549" s="72">
        <v>520.16</v>
      </c>
      <c r="AT1549" s="95">
        <v>10969995</v>
      </c>
      <c r="AU1549" s="95">
        <v>7074747</v>
      </c>
      <c r="AV1549" s="95">
        <v>2968</v>
      </c>
      <c r="AW1549" s="95">
        <v>2779</v>
      </c>
      <c r="AX1549" s="72">
        <v>368.82</v>
      </c>
      <c r="AY1549" s="72">
        <v>243.33</v>
      </c>
      <c r="AZ1549" s="72">
        <v>612.15</v>
      </c>
      <c r="BA1549" s="95">
        <v>12595784</v>
      </c>
      <c r="BB1549" s="95">
        <v>7723189</v>
      </c>
      <c r="BC1549" s="95">
        <v>2846</v>
      </c>
      <c r="BD1549" s="95">
        <v>2645</v>
      </c>
      <c r="BE1549" s="72">
        <v>368.5</v>
      </c>
      <c r="BF1549" s="72">
        <v>263.97000000000003</v>
      </c>
      <c r="BG1549" s="72">
        <v>632.47</v>
      </c>
      <c r="BH1549" s="95">
        <v>12275599</v>
      </c>
      <c r="BI1549" s="95">
        <v>8093270</v>
      </c>
      <c r="BJ1549" s="95">
        <v>2776</v>
      </c>
      <c r="BK1549" s="95">
        <v>2555</v>
      </c>
      <c r="BL1549" s="72">
        <v>354.18</v>
      </c>
      <c r="BM1549" s="72">
        <v>276.29000000000002</v>
      </c>
      <c r="BN1549" s="72">
        <v>630.47</v>
      </c>
      <c r="BO1549" s="95">
        <v>11386230</v>
      </c>
      <c r="BP1549" s="95">
        <v>8129473</v>
      </c>
      <c r="BQ1549" s="95">
        <v>2679</v>
      </c>
      <c r="BR1549" s="95">
        <v>2452</v>
      </c>
      <c r="BS1549" s="72">
        <v>323.66000000000003</v>
      </c>
      <c r="BT1549" s="72">
        <v>294.08999999999997</v>
      </c>
      <c r="BU1549" s="72">
        <v>617.75</v>
      </c>
      <c r="BV1549" s="95">
        <v>10238152</v>
      </c>
      <c r="BW1549" s="95">
        <v>8441435</v>
      </c>
      <c r="BX1549" s="95">
        <v>2636</v>
      </c>
      <c r="BY1549" s="95">
        <v>2392</v>
      </c>
      <c r="BZ1549" s="95">
        <v>2878</v>
      </c>
      <c r="CA1549" s="95">
        <v>2749</v>
      </c>
      <c r="CB1549" s="95">
        <v>2669</v>
      </c>
      <c r="CC1549" s="95">
        <v>2571</v>
      </c>
      <c r="CD1549" s="95">
        <v>2517</v>
      </c>
      <c r="CE1549" s="72">
        <v>650.75523149000003</v>
      </c>
      <c r="CF1549" s="72">
        <v>676.59346364999999</v>
      </c>
      <c r="CG1549" s="72">
        <v>712.40329333</v>
      </c>
      <c r="CH1549" s="72">
        <v>716.50152150999998</v>
      </c>
      <c r="CI1549" s="72">
        <v>731.52548966999996</v>
      </c>
      <c r="CJ1549" s="96">
        <v>0.79931743119999998</v>
      </c>
      <c r="CK1549" s="96">
        <v>0.90475305019999996</v>
      </c>
      <c r="CL1549" s="96">
        <v>0.88779769259999997</v>
      </c>
      <c r="CM1549" s="96">
        <v>0.87992834779999995</v>
      </c>
      <c r="CN1549" s="96">
        <v>0.84446818150000003</v>
      </c>
      <c r="CO1549" s="96">
        <v>0.94087603799999997</v>
      </c>
      <c r="CP1549" s="96">
        <v>0.91749912410000001</v>
      </c>
      <c r="CQ1549" s="96">
        <v>0.99584056389999998</v>
      </c>
      <c r="CR1549" s="96">
        <v>0.92133121129999995</v>
      </c>
      <c r="CS1549" s="95">
        <v>2711</v>
      </c>
      <c r="CT1549" s="95">
        <v>2606</v>
      </c>
      <c r="CU1549" s="95">
        <v>2560</v>
      </c>
      <c r="CV1549" s="95">
        <v>2454</v>
      </c>
      <c r="CW1549" s="95">
        <v>2435</v>
      </c>
      <c r="CX1549" s="96">
        <v>0.94111666599999999</v>
      </c>
      <c r="CY1549" s="96">
        <v>0.95125347900000001</v>
      </c>
      <c r="CZ1549" s="96">
        <v>0.94524750099999999</v>
      </c>
      <c r="DA1549" s="96">
        <v>0.94742884199999999</v>
      </c>
      <c r="DB1549" s="96">
        <v>0.918302124</v>
      </c>
      <c r="DC1549">
        <v>2013</v>
      </c>
      <c r="DD1549" s="6">
        <v>2564.6</v>
      </c>
      <c r="DE1549" s="96">
        <v>2.1483294000000002E-3</v>
      </c>
      <c r="DF1549" s="72">
        <v>706.05</v>
      </c>
      <c r="DG1549" s="96">
        <v>1</v>
      </c>
      <c r="DH1549" s="72">
        <v>706.05</v>
      </c>
      <c r="DI1549" s="72">
        <v>706.05</v>
      </c>
      <c r="DJ1549" s="96">
        <v>1</v>
      </c>
      <c r="DK1549" s="72">
        <v>706.05</v>
      </c>
      <c r="DL1549" s="96">
        <v>1</v>
      </c>
      <c r="DM1549" s="72">
        <v>706.05</v>
      </c>
      <c r="DN1549" s="96">
        <v>1</v>
      </c>
      <c r="DO1549" s="96">
        <v>4.8240000000000002E-3</v>
      </c>
      <c r="DP1549" s="72">
        <v>3.41</v>
      </c>
      <c r="DQ1549" s="72">
        <v>702.64</v>
      </c>
      <c r="DR1549" t="s">
        <v>1017</v>
      </c>
      <c r="DT1549" t="s">
        <v>999</v>
      </c>
    </row>
    <row r="1550" spans="1:124" x14ac:dyDescent="0.3">
      <c r="A1550" t="s">
        <v>44</v>
      </c>
      <c r="B1550">
        <v>26600</v>
      </c>
      <c r="C1550" s="95">
        <v>2787</v>
      </c>
      <c r="D1550" s="95">
        <v>11388425</v>
      </c>
      <c r="E1550" s="95">
        <v>2720</v>
      </c>
      <c r="F1550" s="95">
        <v>8721317</v>
      </c>
      <c r="G1550" s="95">
        <v>472</v>
      </c>
      <c r="H1550" s="95">
        <v>1364029</v>
      </c>
      <c r="I1550" s="95">
        <v>414</v>
      </c>
      <c r="J1550" s="95">
        <v>1754979</v>
      </c>
      <c r="K1550" s="95">
        <v>2745</v>
      </c>
      <c r="L1550" s="95">
        <v>12051541</v>
      </c>
      <c r="M1550" s="95">
        <v>2669</v>
      </c>
      <c r="N1550" s="95">
        <v>8784996</v>
      </c>
      <c r="O1550" s="95">
        <v>478</v>
      </c>
      <c r="P1550" s="95">
        <v>1496075</v>
      </c>
      <c r="Q1550" s="95">
        <v>426</v>
      </c>
      <c r="R1550" s="95">
        <v>1712823</v>
      </c>
      <c r="S1550" s="95">
        <v>2680</v>
      </c>
      <c r="T1550" s="95">
        <v>10929147</v>
      </c>
      <c r="U1550" s="95">
        <v>2603</v>
      </c>
      <c r="V1550" s="95">
        <v>9395833</v>
      </c>
      <c r="W1550" s="95">
        <v>478</v>
      </c>
      <c r="X1550" s="95">
        <v>1441291</v>
      </c>
      <c r="Y1550" s="95">
        <v>437</v>
      </c>
      <c r="Z1550" s="95">
        <v>1890155</v>
      </c>
      <c r="AA1550" s="95">
        <v>2714</v>
      </c>
      <c r="AB1550" s="95">
        <v>10503338</v>
      </c>
      <c r="AC1550" s="95">
        <v>2624</v>
      </c>
      <c r="AD1550" s="95">
        <v>9350819</v>
      </c>
      <c r="AE1550" s="95">
        <v>480</v>
      </c>
      <c r="AF1550" s="95">
        <v>1884205</v>
      </c>
      <c r="AG1550" s="95">
        <v>436</v>
      </c>
      <c r="AH1550" s="95">
        <v>1960909</v>
      </c>
      <c r="AI1550" s="95">
        <v>2772</v>
      </c>
      <c r="AJ1550" s="95">
        <v>11740411.65</v>
      </c>
      <c r="AK1550" s="95">
        <v>2667</v>
      </c>
      <c r="AL1550" s="95">
        <v>10239112.48</v>
      </c>
      <c r="AM1550" s="95">
        <v>465</v>
      </c>
      <c r="AN1550" s="95">
        <v>1754895.45</v>
      </c>
      <c r="AO1550" s="95">
        <v>428</v>
      </c>
      <c r="AP1550" s="95">
        <v>1915342.07</v>
      </c>
      <c r="AQ1550" s="72">
        <v>326.08</v>
      </c>
      <c r="AR1550" s="72">
        <v>278.57</v>
      </c>
      <c r="AS1550" s="72">
        <v>604.65</v>
      </c>
      <c r="AT1550" s="95">
        <v>12752454</v>
      </c>
      <c r="AU1550" s="95">
        <v>10476296</v>
      </c>
      <c r="AV1550" s="95">
        <v>3259</v>
      </c>
      <c r="AW1550" s="95">
        <v>3134</v>
      </c>
      <c r="AX1550" s="72">
        <v>350.28</v>
      </c>
      <c r="AY1550" s="72">
        <v>282.66000000000003</v>
      </c>
      <c r="AZ1550" s="72">
        <v>632.94000000000005</v>
      </c>
      <c r="BA1550" s="95">
        <v>13547616</v>
      </c>
      <c r="BB1550" s="95">
        <v>10497819</v>
      </c>
      <c r="BC1550" s="95">
        <v>3223</v>
      </c>
      <c r="BD1550" s="95">
        <v>3095</v>
      </c>
      <c r="BE1550" s="72">
        <v>326.43</v>
      </c>
      <c r="BF1550" s="72">
        <v>309.37</v>
      </c>
      <c r="BG1550" s="72">
        <v>635.79999999999995</v>
      </c>
      <c r="BH1550" s="95">
        <v>12370438</v>
      </c>
      <c r="BI1550" s="95">
        <v>11285988</v>
      </c>
      <c r="BJ1550" s="95">
        <v>3158</v>
      </c>
      <c r="BK1550" s="95">
        <v>3040</v>
      </c>
      <c r="BL1550" s="72">
        <v>323.2</v>
      </c>
      <c r="BM1550" s="72">
        <v>308.05</v>
      </c>
      <c r="BN1550" s="72">
        <v>631.25</v>
      </c>
      <c r="BO1550" s="95">
        <v>12387543</v>
      </c>
      <c r="BP1550" s="95">
        <v>11311728</v>
      </c>
      <c r="BQ1550" s="95">
        <v>3194</v>
      </c>
      <c r="BR1550" s="95">
        <v>3060</v>
      </c>
      <c r="BS1550" s="72">
        <v>347.42</v>
      </c>
      <c r="BT1550" s="72">
        <v>327.26</v>
      </c>
      <c r="BU1550" s="72">
        <v>674.68</v>
      </c>
      <c r="BV1550" s="95">
        <v>13495307.1</v>
      </c>
      <c r="BW1550" s="95">
        <v>12154454.550000001</v>
      </c>
      <c r="BX1550" s="95">
        <v>3237</v>
      </c>
      <c r="BY1550" s="95">
        <v>3095</v>
      </c>
      <c r="BZ1550" s="95">
        <v>3199</v>
      </c>
      <c r="CA1550" s="95">
        <v>3161</v>
      </c>
      <c r="CB1550" s="95">
        <v>3101</v>
      </c>
      <c r="CC1550" s="95">
        <v>3130</v>
      </c>
      <c r="CD1550" s="95">
        <v>3168</v>
      </c>
      <c r="CE1550" s="72">
        <v>650.75523149000003</v>
      </c>
      <c r="CF1550" s="72">
        <v>676.59346364999999</v>
      </c>
      <c r="CG1550" s="72">
        <v>712.40329333</v>
      </c>
      <c r="CH1550" s="72">
        <v>716.50152150999998</v>
      </c>
      <c r="CI1550" s="72">
        <v>731.52548966999996</v>
      </c>
      <c r="CJ1550" s="96">
        <v>0.92915119349999997</v>
      </c>
      <c r="CK1550" s="96">
        <v>0.93548051229999996</v>
      </c>
      <c r="CL1550" s="96">
        <v>0.89247201119999997</v>
      </c>
      <c r="CM1550" s="96">
        <v>0.88101697069999996</v>
      </c>
      <c r="CN1550" s="96">
        <v>0.92229185380000001</v>
      </c>
      <c r="CO1550" s="96">
        <v>0.98407589539999996</v>
      </c>
      <c r="CP1550" s="96">
        <v>0.92684163139999998</v>
      </c>
      <c r="CQ1550" s="96">
        <v>0.99584056389999998</v>
      </c>
      <c r="CR1550" s="96">
        <v>0.93071273919999997</v>
      </c>
      <c r="CS1550" s="95">
        <v>3138</v>
      </c>
      <c r="CT1550" s="95">
        <v>3136</v>
      </c>
      <c r="CU1550" s="95">
        <v>3104</v>
      </c>
      <c r="CV1550" s="95">
        <v>3121</v>
      </c>
      <c r="CW1550" s="95">
        <v>3180</v>
      </c>
      <c r="CX1550" s="96">
        <v>1.0183539109999999</v>
      </c>
      <c r="CY1550" s="96">
        <v>1.0157216060000001</v>
      </c>
      <c r="CZ1550" s="96">
        <v>0.98580308900000002</v>
      </c>
      <c r="DA1550" s="96">
        <v>0.96080334000000001</v>
      </c>
      <c r="DB1550" s="96">
        <v>0.94019761700000004</v>
      </c>
      <c r="DC1550">
        <v>2013</v>
      </c>
      <c r="DD1550" s="6">
        <v>3084.8</v>
      </c>
      <c r="DE1550" s="96">
        <v>8.9649963999999995E-3</v>
      </c>
      <c r="DF1550" s="72">
        <v>708.37</v>
      </c>
      <c r="DG1550" s="96">
        <v>1</v>
      </c>
      <c r="DH1550" s="72">
        <v>708.37</v>
      </c>
      <c r="DI1550" s="72">
        <v>700.61737926000001</v>
      </c>
      <c r="DJ1550" s="96">
        <v>1</v>
      </c>
      <c r="DK1550" s="72">
        <v>708.37</v>
      </c>
      <c r="DL1550" s="96">
        <v>1</v>
      </c>
      <c r="DM1550" s="72">
        <v>708.37</v>
      </c>
      <c r="DN1550" s="96">
        <v>1</v>
      </c>
      <c r="DO1550" s="96">
        <v>2.0375000000000001E-2</v>
      </c>
      <c r="DP1550" s="72">
        <v>14.43</v>
      </c>
      <c r="DQ1550" s="72">
        <v>693.94</v>
      </c>
      <c r="DR1550" t="s">
        <v>44</v>
      </c>
      <c r="DT1550" t="s">
        <v>999</v>
      </c>
    </row>
    <row r="1551" spans="1:124" x14ac:dyDescent="0.3">
      <c r="A1551" t="s">
        <v>45</v>
      </c>
      <c r="B1551">
        <v>26601</v>
      </c>
      <c r="C1551" s="95">
        <v>1951</v>
      </c>
      <c r="D1551" s="95">
        <v>7197969</v>
      </c>
      <c r="E1551" s="95">
        <v>1895</v>
      </c>
      <c r="F1551" s="95">
        <v>6742612</v>
      </c>
      <c r="G1551" s="95">
        <v>522</v>
      </c>
      <c r="H1551" s="95">
        <v>1381119</v>
      </c>
      <c r="I1551" s="95">
        <v>466</v>
      </c>
      <c r="J1551" s="95">
        <v>1736085</v>
      </c>
      <c r="K1551" s="95">
        <v>1956</v>
      </c>
      <c r="L1551" s="95">
        <v>8019235</v>
      </c>
      <c r="M1551" s="95">
        <v>1909</v>
      </c>
      <c r="N1551" s="95">
        <v>7416245</v>
      </c>
      <c r="O1551" s="95">
        <v>536</v>
      </c>
      <c r="P1551" s="95">
        <v>1684806</v>
      </c>
      <c r="Q1551" s="95">
        <v>472</v>
      </c>
      <c r="R1551" s="95">
        <v>1899334</v>
      </c>
      <c r="S1551" s="95">
        <v>1917</v>
      </c>
      <c r="T1551" s="95">
        <v>9176573</v>
      </c>
      <c r="U1551" s="95">
        <v>1862</v>
      </c>
      <c r="V1551" s="95">
        <v>7331658</v>
      </c>
      <c r="W1551" s="95">
        <v>568</v>
      </c>
      <c r="X1551" s="95">
        <v>1330395</v>
      </c>
      <c r="Y1551" s="95">
        <v>502</v>
      </c>
      <c r="Z1551" s="95">
        <v>2010762</v>
      </c>
      <c r="AA1551" s="95">
        <v>1865</v>
      </c>
      <c r="AB1551" s="95">
        <v>8110699</v>
      </c>
      <c r="AC1551" s="95">
        <v>1801</v>
      </c>
      <c r="AD1551" s="95">
        <v>7939071</v>
      </c>
      <c r="AE1551" s="95">
        <v>560</v>
      </c>
      <c r="AF1551" s="95">
        <v>1583294</v>
      </c>
      <c r="AG1551" s="95">
        <v>498</v>
      </c>
      <c r="AH1551" s="95">
        <v>2314365</v>
      </c>
      <c r="AI1551" s="95">
        <v>1879</v>
      </c>
      <c r="AJ1551" s="95">
        <v>7201166.9699999997</v>
      </c>
      <c r="AK1551" s="95">
        <v>1811</v>
      </c>
      <c r="AL1551" s="95">
        <v>8272031.4900000002</v>
      </c>
      <c r="AM1551" s="95">
        <v>589</v>
      </c>
      <c r="AN1551" s="95">
        <v>1785553</v>
      </c>
      <c r="AO1551" s="95">
        <v>530</v>
      </c>
      <c r="AP1551" s="95">
        <v>2447698</v>
      </c>
      <c r="AQ1551" s="72">
        <v>289.08999999999997</v>
      </c>
      <c r="AR1551" s="72">
        <v>299.26</v>
      </c>
      <c r="AS1551" s="72">
        <v>588.35</v>
      </c>
      <c r="AT1551" s="95">
        <v>8579088</v>
      </c>
      <c r="AU1551" s="95">
        <v>8478697</v>
      </c>
      <c r="AV1551" s="95">
        <v>2473</v>
      </c>
      <c r="AW1551" s="95">
        <v>2361</v>
      </c>
      <c r="AX1551" s="72">
        <v>324.51</v>
      </c>
      <c r="AY1551" s="72">
        <v>326.04000000000002</v>
      </c>
      <c r="AZ1551" s="72">
        <v>650.54999999999995</v>
      </c>
      <c r="BA1551" s="95">
        <v>9704041</v>
      </c>
      <c r="BB1551" s="95">
        <v>9315579</v>
      </c>
      <c r="BC1551" s="95">
        <v>2492</v>
      </c>
      <c r="BD1551" s="95">
        <v>2381</v>
      </c>
      <c r="BE1551" s="72">
        <v>352.35</v>
      </c>
      <c r="BF1551" s="72">
        <v>329.33</v>
      </c>
      <c r="BG1551" s="72">
        <v>681.68</v>
      </c>
      <c r="BH1551" s="95">
        <v>10506968</v>
      </c>
      <c r="BI1551" s="95">
        <v>9342420</v>
      </c>
      <c r="BJ1551" s="95">
        <v>2485</v>
      </c>
      <c r="BK1551" s="95">
        <v>2364</v>
      </c>
      <c r="BL1551" s="72">
        <v>333.13</v>
      </c>
      <c r="BM1551" s="72">
        <v>371.66</v>
      </c>
      <c r="BN1551" s="72">
        <v>704.79</v>
      </c>
      <c r="BO1551" s="95">
        <v>9693993</v>
      </c>
      <c r="BP1551" s="95">
        <v>10253436</v>
      </c>
      <c r="BQ1551" s="95">
        <v>2425</v>
      </c>
      <c r="BR1551" s="95">
        <v>2299</v>
      </c>
      <c r="BS1551" s="72">
        <v>303.44</v>
      </c>
      <c r="BT1551" s="72">
        <v>381.59</v>
      </c>
      <c r="BU1551" s="72">
        <v>685.03</v>
      </c>
      <c r="BV1551" s="95">
        <v>8986719.9700000007</v>
      </c>
      <c r="BW1551" s="95">
        <v>10719729.49</v>
      </c>
      <c r="BX1551" s="95">
        <v>2468</v>
      </c>
      <c r="BY1551" s="95">
        <v>2341</v>
      </c>
      <c r="BZ1551" s="95">
        <v>2420</v>
      </c>
      <c r="CA1551" s="95">
        <v>2438</v>
      </c>
      <c r="CB1551" s="95">
        <v>2427</v>
      </c>
      <c r="CC1551" s="95">
        <v>2365</v>
      </c>
      <c r="CD1551" s="95">
        <v>2406</v>
      </c>
      <c r="CE1551" s="72">
        <v>650.75523149000003</v>
      </c>
      <c r="CF1551" s="72">
        <v>676.59346364999999</v>
      </c>
      <c r="CG1551" s="72">
        <v>712.40329333</v>
      </c>
      <c r="CH1551" s="72">
        <v>716.50152150999998</v>
      </c>
      <c r="CI1551" s="72">
        <v>731.52548966999996</v>
      </c>
      <c r="CJ1551" s="96">
        <v>0.90410337330000001</v>
      </c>
      <c r="CK1551" s="96">
        <v>0.96150795850000004</v>
      </c>
      <c r="CL1551" s="96">
        <v>0.95687373480000004</v>
      </c>
      <c r="CM1551" s="96">
        <v>0.98365457550000002</v>
      </c>
      <c r="CN1551" s="96">
        <v>0.9364403697</v>
      </c>
      <c r="CO1551" s="96">
        <v>1.0570907168999999</v>
      </c>
      <c r="CP1551" s="96">
        <v>0.89728912309999997</v>
      </c>
      <c r="CQ1551" s="96">
        <v>0.99584056389999998</v>
      </c>
      <c r="CR1551" s="96">
        <v>0.90103679999999997</v>
      </c>
      <c r="CS1551" s="95">
        <v>2277</v>
      </c>
      <c r="CT1551" s="95">
        <v>2343</v>
      </c>
      <c r="CU1551" s="95">
        <v>2301</v>
      </c>
      <c r="CV1551" s="95">
        <v>2305</v>
      </c>
      <c r="CW1551" s="95">
        <v>2381</v>
      </c>
      <c r="CX1551" s="96">
        <v>1.0698053540000001</v>
      </c>
      <c r="CY1551" s="96">
        <v>1.0849687050000001</v>
      </c>
      <c r="CZ1551" s="96">
        <v>1.0642934639999999</v>
      </c>
      <c r="DA1551" s="96">
        <v>1.051693277</v>
      </c>
      <c r="DB1551" s="96">
        <v>1.0157627970000001</v>
      </c>
      <c r="DC1551">
        <v>2013</v>
      </c>
      <c r="DD1551" s="6">
        <v>2349.1999999999998</v>
      </c>
      <c r="DE1551" s="96">
        <v>6.0781743999999997E-3</v>
      </c>
      <c r="DF1551" s="72">
        <v>687.78</v>
      </c>
      <c r="DG1551" s="96">
        <v>1</v>
      </c>
      <c r="DH1551" s="72">
        <v>687.78</v>
      </c>
      <c r="DI1551" s="72">
        <v>700.61737926000001</v>
      </c>
      <c r="DJ1551" s="96">
        <v>1</v>
      </c>
      <c r="DK1551" s="72">
        <v>687.78</v>
      </c>
      <c r="DL1551" s="96">
        <v>1</v>
      </c>
      <c r="DM1551" s="72">
        <v>687.78</v>
      </c>
      <c r="DN1551" s="96">
        <v>1</v>
      </c>
      <c r="DO1551" s="96">
        <v>1.1658E-2</v>
      </c>
      <c r="DP1551" s="72">
        <v>8.02</v>
      </c>
      <c r="DQ1551" s="72">
        <v>679.76</v>
      </c>
      <c r="DR1551" t="s">
        <v>45</v>
      </c>
      <c r="DT1551" t="s">
        <v>999</v>
      </c>
    </row>
    <row r="1552" spans="1:124" x14ac:dyDescent="0.3">
      <c r="A1552" t="s">
        <v>1018</v>
      </c>
      <c r="B1552">
        <v>26620</v>
      </c>
      <c r="C1552" s="95">
        <v>1100</v>
      </c>
      <c r="D1552" s="95">
        <v>4997281</v>
      </c>
      <c r="E1552" s="95">
        <v>1064</v>
      </c>
      <c r="F1552" s="95">
        <v>3511460</v>
      </c>
      <c r="G1552" s="95">
        <v>255</v>
      </c>
      <c r="H1552" s="95">
        <v>656100</v>
      </c>
      <c r="I1552" s="95">
        <v>226</v>
      </c>
      <c r="J1552" s="95">
        <v>923342</v>
      </c>
      <c r="K1552" s="95">
        <v>1068</v>
      </c>
      <c r="L1552" s="95">
        <v>5554077</v>
      </c>
      <c r="M1552" s="95">
        <v>1038</v>
      </c>
      <c r="N1552" s="95">
        <v>3411097</v>
      </c>
      <c r="O1552" s="95">
        <v>261</v>
      </c>
      <c r="P1552" s="95">
        <v>577744</v>
      </c>
      <c r="Q1552" s="95">
        <v>237</v>
      </c>
      <c r="R1552" s="95">
        <v>879920</v>
      </c>
      <c r="S1552" s="95">
        <v>1067</v>
      </c>
      <c r="T1552" s="95">
        <v>4666386</v>
      </c>
      <c r="U1552" s="95">
        <v>1027</v>
      </c>
      <c r="V1552" s="95">
        <v>3575329</v>
      </c>
      <c r="W1552" s="95">
        <v>264</v>
      </c>
      <c r="X1552" s="95">
        <v>1291616</v>
      </c>
      <c r="Y1552" s="95">
        <v>237</v>
      </c>
      <c r="Z1552" s="95">
        <v>1008888</v>
      </c>
      <c r="AA1552" s="95">
        <v>1068</v>
      </c>
      <c r="AB1552" s="95">
        <v>4671715</v>
      </c>
      <c r="AC1552" s="95">
        <v>1023</v>
      </c>
      <c r="AD1552" s="95">
        <v>3876694</v>
      </c>
      <c r="AE1552" s="95">
        <v>269</v>
      </c>
      <c r="AF1552" s="95">
        <v>928691</v>
      </c>
      <c r="AG1552" s="95">
        <v>243</v>
      </c>
      <c r="AH1552" s="95">
        <v>1101201</v>
      </c>
      <c r="AI1552" s="95">
        <v>1070</v>
      </c>
      <c r="AJ1552" s="95">
        <v>5079622</v>
      </c>
      <c r="AK1552" s="95">
        <v>1023</v>
      </c>
      <c r="AL1552" s="95">
        <v>4164934</v>
      </c>
      <c r="AM1552" s="95">
        <v>290</v>
      </c>
      <c r="AN1552" s="95">
        <v>1237727</v>
      </c>
      <c r="AO1552" s="95">
        <v>266</v>
      </c>
      <c r="AP1552" s="95">
        <v>1202366</v>
      </c>
      <c r="AQ1552" s="72">
        <v>347.69</v>
      </c>
      <c r="AR1552" s="72">
        <v>286.49</v>
      </c>
      <c r="AS1552" s="72">
        <v>634.17999999999995</v>
      </c>
      <c r="AT1552" s="95">
        <v>5653381</v>
      </c>
      <c r="AU1552" s="95">
        <v>4434802</v>
      </c>
      <c r="AV1552" s="95">
        <v>1355</v>
      </c>
      <c r="AW1552" s="95">
        <v>1290</v>
      </c>
      <c r="AX1552" s="72">
        <v>384.49</v>
      </c>
      <c r="AY1552" s="72">
        <v>280.45999999999998</v>
      </c>
      <c r="AZ1552" s="72">
        <v>664.95</v>
      </c>
      <c r="BA1552" s="95">
        <v>6131821</v>
      </c>
      <c r="BB1552" s="95">
        <v>4291017</v>
      </c>
      <c r="BC1552" s="95">
        <v>1329</v>
      </c>
      <c r="BD1552" s="95">
        <v>1275</v>
      </c>
      <c r="BE1552" s="72">
        <v>373.03</v>
      </c>
      <c r="BF1552" s="72">
        <v>302.23</v>
      </c>
      <c r="BG1552" s="72">
        <v>675.26</v>
      </c>
      <c r="BH1552" s="95">
        <v>5958002</v>
      </c>
      <c r="BI1552" s="95">
        <v>4584217</v>
      </c>
      <c r="BJ1552" s="95">
        <v>1331</v>
      </c>
      <c r="BK1552" s="95">
        <v>1264</v>
      </c>
      <c r="BL1552" s="72">
        <v>349.07</v>
      </c>
      <c r="BM1552" s="72">
        <v>327.67</v>
      </c>
      <c r="BN1552" s="72">
        <v>676.74</v>
      </c>
      <c r="BO1552" s="95">
        <v>5600406</v>
      </c>
      <c r="BP1552" s="95">
        <v>4977895</v>
      </c>
      <c r="BQ1552" s="95">
        <v>1337</v>
      </c>
      <c r="BR1552" s="95">
        <v>1266</v>
      </c>
      <c r="BS1552" s="72">
        <v>387.09</v>
      </c>
      <c r="BT1552" s="72">
        <v>346.99</v>
      </c>
      <c r="BU1552" s="72">
        <v>734.08</v>
      </c>
      <c r="BV1552" s="95">
        <v>6317349</v>
      </c>
      <c r="BW1552" s="95">
        <v>5367300</v>
      </c>
      <c r="BX1552" s="95">
        <v>1360</v>
      </c>
      <c r="BY1552" s="95">
        <v>1289</v>
      </c>
      <c r="BZ1552" s="95">
        <v>1324</v>
      </c>
      <c r="CA1552" s="95">
        <v>1303</v>
      </c>
      <c r="CB1552" s="95">
        <v>1299</v>
      </c>
      <c r="CC1552" s="95">
        <v>1303</v>
      </c>
      <c r="CD1552" s="95">
        <v>1325</v>
      </c>
      <c r="CE1552" s="72">
        <v>650.75523149000003</v>
      </c>
      <c r="CF1552" s="72">
        <v>676.59346364999999</v>
      </c>
      <c r="CG1552" s="72">
        <v>712.40329333</v>
      </c>
      <c r="CH1552" s="72">
        <v>716.50152150999998</v>
      </c>
      <c r="CI1552" s="72">
        <v>731.52548966999996</v>
      </c>
      <c r="CJ1552" s="96">
        <v>0.97452923820000004</v>
      </c>
      <c r="CK1552" s="96">
        <v>0.98279104920000004</v>
      </c>
      <c r="CL1552" s="96">
        <v>0.9478619854</v>
      </c>
      <c r="CM1552" s="96">
        <v>0.94450601940000001</v>
      </c>
      <c r="CN1552" s="96">
        <v>1.0034920319</v>
      </c>
      <c r="CO1552" s="96">
        <v>1.0340511273999999</v>
      </c>
      <c r="CP1552" s="96">
        <v>0.93867318460000004</v>
      </c>
      <c r="CQ1552" s="96">
        <v>0.99584056389999998</v>
      </c>
      <c r="CR1552" s="96">
        <v>0.94259370890000005</v>
      </c>
      <c r="CS1552" s="95">
        <v>1448</v>
      </c>
      <c r="CT1552" s="95">
        <v>1427</v>
      </c>
      <c r="CU1552" s="95">
        <v>1437</v>
      </c>
      <c r="CV1552" s="95">
        <v>1453</v>
      </c>
      <c r="CW1552" s="95">
        <v>1469</v>
      </c>
      <c r="CX1552" s="96">
        <v>1.0461566330000001</v>
      </c>
      <c r="CY1552" s="96">
        <v>1.006968146</v>
      </c>
      <c r="CZ1552" s="96">
        <v>1.0525149579999999</v>
      </c>
      <c r="DA1552" s="96">
        <v>1.0411278740000001</v>
      </c>
      <c r="DB1552" s="96">
        <v>1.0233660389999999</v>
      </c>
      <c r="DC1552">
        <v>2013</v>
      </c>
      <c r="DD1552" s="6">
        <v>1276.8</v>
      </c>
      <c r="DE1552" s="96">
        <v>6.3973436E-3</v>
      </c>
      <c r="DF1552" s="72">
        <v>719.27</v>
      </c>
      <c r="DG1552" s="96">
        <v>1</v>
      </c>
      <c r="DH1552" s="72">
        <v>719.27</v>
      </c>
      <c r="DI1552" s="72">
        <v>700.61737926000001</v>
      </c>
      <c r="DJ1552" s="96">
        <v>1</v>
      </c>
      <c r="DK1552" s="72">
        <v>719.27</v>
      </c>
      <c r="DL1552" s="96">
        <v>1</v>
      </c>
      <c r="DM1552" s="72">
        <v>719.27</v>
      </c>
      <c r="DN1552" s="96">
        <v>1</v>
      </c>
      <c r="DO1552" s="96">
        <v>1.8173000000000002E-2</v>
      </c>
      <c r="DP1552" s="72">
        <v>13.07</v>
      </c>
      <c r="DQ1552" s="72">
        <v>706.2</v>
      </c>
      <c r="DR1552" t="s">
        <v>1018</v>
      </c>
      <c r="DT1552" t="s">
        <v>999</v>
      </c>
    </row>
    <row r="1553" spans="1:124" x14ac:dyDescent="0.3">
      <c r="A1553" t="s">
        <v>47</v>
      </c>
      <c r="B1553">
        <v>26630</v>
      </c>
      <c r="C1553" s="95">
        <v>4294</v>
      </c>
      <c r="D1553" s="95">
        <v>16834701</v>
      </c>
      <c r="E1553" s="95">
        <v>4144</v>
      </c>
      <c r="F1553" s="95">
        <v>12779678</v>
      </c>
      <c r="G1553" s="95">
        <v>1198</v>
      </c>
      <c r="H1553" s="95">
        <v>3499643</v>
      </c>
      <c r="I1553" s="95">
        <v>1093</v>
      </c>
      <c r="J1553" s="95">
        <v>3079912</v>
      </c>
      <c r="K1553" s="95">
        <v>4176</v>
      </c>
      <c r="L1553" s="95">
        <v>17395640</v>
      </c>
      <c r="M1553" s="95">
        <v>4013</v>
      </c>
      <c r="N1553" s="95">
        <v>12846839</v>
      </c>
      <c r="O1553" s="95">
        <v>1234</v>
      </c>
      <c r="P1553" s="95">
        <v>4278881</v>
      </c>
      <c r="Q1553" s="95">
        <v>1123</v>
      </c>
      <c r="R1553" s="95">
        <v>3335213</v>
      </c>
      <c r="S1553" s="95">
        <v>4167</v>
      </c>
      <c r="T1553" s="95">
        <v>17519781</v>
      </c>
      <c r="U1553" s="95">
        <v>3969</v>
      </c>
      <c r="V1553" s="95">
        <v>13475845</v>
      </c>
      <c r="W1553" s="95">
        <v>1249</v>
      </c>
      <c r="X1553" s="95">
        <v>3773005</v>
      </c>
      <c r="Y1553" s="95">
        <v>1142</v>
      </c>
      <c r="Z1553" s="95">
        <v>3341598</v>
      </c>
      <c r="AA1553" s="95">
        <v>4202</v>
      </c>
      <c r="AB1553" s="95">
        <v>17091201</v>
      </c>
      <c r="AC1553" s="95">
        <v>4000</v>
      </c>
      <c r="AD1553" s="95">
        <v>14540457</v>
      </c>
      <c r="AE1553" s="95">
        <v>1334</v>
      </c>
      <c r="AF1553" s="95">
        <v>4875771</v>
      </c>
      <c r="AG1553" s="95">
        <v>1233</v>
      </c>
      <c r="AH1553" s="95">
        <v>4384309</v>
      </c>
      <c r="AI1553" s="95">
        <v>4262</v>
      </c>
      <c r="AJ1553" s="95">
        <v>17738606.16</v>
      </c>
      <c r="AK1553" s="95">
        <v>4063</v>
      </c>
      <c r="AL1553" s="95">
        <v>16427899.33</v>
      </c>
      <c r="AM1553" s="95">
        <v>1411</v>
      </c>
      <c r="AN1553" s="95">
        <v>5570431</v>
      </c>
      <c r="AO1553" s="95">
        <v>1305</v>
      </c>
      <c r="AP1553" s="95">
        <v>5401949</v>
      </c>
      <c r="AQ1553" s="72">
        <v>308.54000000000002</v>
      </c>
      <c r="AR1553" s="72">
        <v>252.36</v>
      </c>
      <c r="AS1553" s="72">
        <v>560.9</v>
      </c>
      <c r="AT1553" s="95">
        <v>20334344</v>
      </c>
      <c r="AU1553" s="95">
        <v>15859590</v>
      </c>
      <c r="AV1553" s="95">
        <v>5492</v>
      </c>
      <c r="AW1553" s="95">
        <v>5237</v>
      </c>
      <c r="AX1553" s="72">
        <v>333.87</v>
      </c>
      <c r="AY1553" s="72">
        <v>262.56</v>
      </c>
      <c r="AZ1553" s="72">
        <v>596.42999999999995</v>
      </c>
      <c r="BA1553" s="95">
        <v>21674521</v>
      </c>
      <c r="BB1553" s="95">
        <v>16182052</v>
      </c>
      <c r="BC1553" s="95">
        <v>5410</v>
      </c>
      <c r="BD1553" s="95">
        <v>5136</v>
      </c>
      <c r="BE1553" s="72">
        <v>327.62</v>
      </c>
      <c r="BF1553" s="72">
        <v>274.2</v>
      </c>
      <c r="BG1553" s="72">
        <v>601.82000000000005</v>
      </c>
      <c r="BH1553" s="95">
        <v>21292786</v>
      </c>
      <c r="BI1553" s="95">
        <v>16817443</v>
      </c>
      <c r="BJ1553" s="95">
        <v>5416</v>
      </c>
      <c r="BK1553" s="95">
        <v>5111</v>
      </c>
      <c r="BL1553" s="72">
        <v>330.67</v>
      </c>
      <c r="BM1553" s="72">
        <v>301.37</v>
      </c>
      <c r="BN1553" s="72">
        <v>632.04</v>
      </c>
      <c r="BO1553" s="95">
        <v>21966972</v>
      </c>
      <c r="BP1553" s="95">
        <v>18924766</v>
      </c>
      <c r="BQ1553" s="95">
        <v>5536</v>
      </c>
      <c r="BR1553" s="95">
        <v>5233</v>
      </c>
      <c r="BS1553" s="72">
        <v>342.4</v>
      </c>
      <c r="BT1553" s="72">
        <v>338.89</v>
      </c>
      <c r="BU1553" s="72">
        <v>681.29</v>
      </c>
      <c r="BV1553" s="95">
        <v>23309037.16</v>
      </c>
      <c r="BW1553" s="95">
        <v>21829848.329999998</v>
      </c>
      <c r="BX1553" s="95">
        <v>5673</v>
      </c>
      <c r="BY1553" s="95">
        <v>5368</v>
      </c>
      <c r="BZ1553" s="95">
        <v>5370</v>
      </c>
      <c r="CA1553" s="95">
        <v>5278</v>
      </c>
      <c r="CB1553" s="95">
        <v>5269</v>
      </c>
      <c r="CC1553" s="95">
        <v>5392</v>
      </c>
      <c r="CD1553" s="95">
        <v>5524</v>
      </c>
      <c r="CE1553" s="72">
        <v>650.75523149000003</v>
      </c>
      <c r="CF1553" s="72">
        <v>676.59346364999999</v>
      </c>
      <c r="CG1553" s="72">
        <v>712.40329333</v>
      </c>
      <c r="CH1553" s="72">
        <v>716.50152150999998</v>
      </c>
      <c r="CI1553" s="72">
        <v>731.52548966999996</v>
      </c>
      <c r="CJ1553" s="96">
        <v>0.86192161489999997</v>
      </c>
      <c r="CK1553" s="96">
        <v>0.88151900959999996</v>
      </c>
      <c r="CL1553" s="96">
        <v>0.84477430919999996</v>
      </c>
      <c r="CM1553" s="96">
        <v>0.88211955040000001</v>
      </c>
      <c r="CN1553" s="96">
        <v>0.93132776589999999</v>
      </c>
      <c r="CO1553" s="96">
        <v>1.0646664257</v>
      </c>
      <c r="CP1553" s="96">
        <v>0.82686222539999998</v>
      </c>
      <c r="CQ1553" s="96">
        <v>0.99584056389999998</v>
      </c>
      <c r="CR1553" s="96">
        <v>0.83031575260000001</v>
      </c>
      <c r="CS1553" s="95">
        <v>5101</v>
      </c>
      <c r="CT1553" s="95">
        <v>4997</v>
      </c>
      <c r="CU1553" s="95">
        <v>4924</v>
      </c>
      <c r="CV1553" s="95">
        <v>4989</v>
      </c>
      <c r="CW1553" s="95">
        <v>5048</v>
      </c>
      <c r="CX1553" s="96">
        <v>1.067848841</v>
      </c>
      <c r="CY1553" s="96">
        <v>1.0761550049999999</v>
      </c>
      <c r="CZ1553" s="96">
        <v>1.067506114</v>
      </c>
      <c r="DA1553" s="96">
        <v>1.062452548</v>
      </c>
      <c r="DB1553" s="96">
        <v>1.049496156</v>
      </c>
      <c r="DC1553">
        <v>2013</v>
      </c>
      <c r="DD1553" s="6">
        <v>5217</v>
      </c>
      <c r="DE1553" s="96">
        <v>4.5906693E-3</v>
      </c>
      <c r="DF1553" s="72">
        <v>634.75</v>
      </c>
      <c r="DG1553" s="96">
        <v>1</v>
      </c>
      <c r="DH1553" s="72">
        <v>634.75</v>
      </c>
      <c r="DI1553" s="72">
        <v>700.61737926000001</v>
      </c>
      <c r="DJ1553" s="96">
        <v>1</v>
      </c>
      <c r="DK1553" s="72">
        <v>634.75</v>
      </c>
      <c r="DL1553" s="96">
        <v>1</v>
      </c>
      <c r="DM1553" s="72">
        <v>634.75</v>
      </c>
      <c r="DN1553" s="96">
        <v>1</v>
      </c>
      <c r="DO1553" s="96">
        <v>1.4068000000000001E-2</v>
      </c>
      <c r="DP1553" s="72">
        <v>8.93</v>
      </c>
      <c r="DQ1553" s="72">
        <v>625.82000000000005</v>
      </c>
      <c r="DR1553" t="s">
        <v>47</v>
      </c>
      <c r="DT1553" t="s">
        <v>999</v>
      </c>
    </row>
    <row r="1554" spans="1:124" x14ac:dyDescent="0.3">
      <c r="A1554" t="s">
        <v>521</v>
      </c>
      <c r="B1554">
        <v>26631</v>
      </c>
      <c r="C1554" s="95">
        <v>629</v>
      </c>
      <c r="D1554" s="95">
        <v>2178836</v>
      </c>
      <c r="E1554" s="95">
        <v>611</v>
      </c>
      <c r="F1554" s="95">
        <v>2219682</v>
      </c>
      <c r="G1554" s="95">
        <v>93</v>
      </c>
      <c r="H1554" s="95">
        <v>445834</v>
      </c>
      <c r="I1554" s="95">
        <v>82</v>
      </c>
      <c r="J1554" s="95">
        <v>365452</v>
      </c>
      <c r="K1554" s="95">
        <v>620</v>
      </c>
      <c r="L1554" s="95">
        <v>2052589</v>
      </c>
      <c r="M1554" s="95">
        <v>601</v>
      </c>
      <c r="N1554" s="95">
        <v>2100292</v>
      </c>
      <c r="O1554" s="95">
        <v>92</v>
      </c>
      <c r="P1554" s="95">
        <v>254826</v>
      </c>
      <c r="Q1554" s="95">
        <v>82</v>
      </c>
      <c r="R1554" s="95">
        <v>346390</v>
      </c>
      <c r="S1554" s="95">
        <v>613</v>
      </c>
      <c r="T1554" s="95">
        <v>3030824</v>
      </c>
      <c r="U1554" s="95">
        <v>591</v>
      </c>
      <c r="V1554" s="95">
        <v>2389690</v>
      </c>
      <c r="W1554" s="95">
        <v>95</v>
      </c>
      <c r="X1554" s="95">
        <v>318096</v>
      </c>
      <c r="Y1554" s="95">
        <v>84</v>
      </c>
      <c r="Z1554" s="95">
        <v>333464</v>
      </c>
      <c r="AA1554" s="95">
        <v>607</v>
      </c>
      <c r="AB1554" s="95">
        <v>2134846</v>
      </c>
      <c r="AC1554" s="95">
        <v>581</v>
      </c>
      <c r="AD1554" s="95">
        <v>2375696</v>
      </c>
      <c r="AE1554" s="95">
        <v>105</v>
      </c>
      <c r="AF1554" s="95">
        <v>322053</v>
      </c>
      <c r="AG1554" s="95">
        <v>94</v>
      </c>
      <c r="AH1554" s="95">
        <v>386498</v>
      </c>
      <c r="AI1554" s="95">
        <v>598</v>
      </c>
      <c r="AJ1554" s="95">
        <v>2656284</v>
      </c>
      <c r="AK1554" s="95">
        <v>574</v>
      </c>
      <c r="AL1554" s="95">
        <v>2465444</v>
      </c>
      <c r="AM1554" s="95">
        <v>110</v>
      </c>
      <c r="AN1554" s="95">
        <v>333442</v>
      </c>
      <c r="AO1554" s="95">
        <v>97</v>
      </c>
      <c r="AP1554" s="95">
        <v>394641</v>
      </c>
      <c r="AQ1554" s="72">
        <v>302.94</v>
      </c>
      <c r="AR1554" s="72">
        <v>310.86</v>
      </c>
      <c r="AS1554" s="72">
        <v>613.79999999999995</v>
      </c>
      <c r="AT1554" s="95">
        <v>2624670</v>
      </c>
      <c r="AU1554" s="95">
        <v>2585134</v>
      </c>
      <c r="AV1554" s="95">
        <v>722</v>
      </c>
      <c r="AW1554" s="95">
        <v>693</v>
      </c>
      <c r="AX1554" s="72">
        <v>270.06</v>
      </c>
      <c r="AY1554" s="72">
        <v>298.52</v>
      </c>
      <c r="AZ1554" s="72">
        <v>568.58000000000004</v>
      </c>
      <c r="BA1554" s="95">
        <v>2307415</v>
      </c>
      <c r="BB1554" s="95">
        <v>2446682</v>
      </c>
      <c r="BC1554" s="95">
        <v>712</v>
      </c>
      <c r="BD1554" s="95">
        <v>683</v>
      </c>
      <c r="BE1554" s="72">
        <v>394.18</v>
      </c>
      <c r="BF1554" s="72">
        <v>336.19</v>
      </c>
      <c r="BG1554" s="72">
        <v>730.37</v>
      </c>
      <c r="BH1554" s="95">
        <v>3348920</v>
      </c>
      <c r="BI1554" s="95">
        <v>2723154</v>
      </c>
      <c r="BJ1554" s="95">
        <v>708</v>
      </c>
      <c r="BK1554" s="95">
        <v>675</v>
      </c>
      <c r="BL1554" s="72">
        <v>287.56</v>
      </c>
      <c r="BM1554" s="72">
        <v>341.01</v>
      </c>
      <c r="BN1554" s="72">
        <v>628.57000000000005</v>
      </c>
      <c r="BO1554" s="95">
        <v>2456899</v>
      </c>
      <c r="BP1554" s="95">
        <v>2762194</v>
      </c>
      <c r="BQ1554" s="95">
        <v>712</v>
      </c>
      <c r="BR1554" s="95">
        <v>675</v>
      </c>
      <c r="BS1554" s="72">
        <v>351.9</v>
      </c>
      <c r="BT1554" s="72">
        <v>355.2</v>
      </c>
      <c r="BU1554" s="72">
        <v>707.1</v>
      </c>
      <c r="BV1554" s="95">
        <v>2989726</v>
      </c>
      <c r="BW1554" s="95">
        <v>2860085</v>
      </c>
      <c r="BX1554" s="95">
        <v>708</v>
      </c>
      <c r="BY1554" s="95">
        <v>671</v>
      </c>
      <c r="BZ1554" s="95">
        <v>708</v>
      </c>
      <c r="CA1554" s="95">
        <v>698</v>
      </c>
      <c r="CB1554" s="95">
        <v>692</v>
      </c>
      <c r="CC1554" s="95">
        <v>694</v>
      </c>
      <c r="CD1554" s="95">
        <v>690</v>
      </c>
      <c r="CE1554" s="72">
        <v>650.75523149000003</v>
      </c>
      <c r="CF1554" s="72">
        <v>676.59346364999999</v>
      </c>
      <c r="CG1554" s="72">
        <v>712.40329333</v>
      </c>
      <c r="CH1554" s="72">
        <v>716.50152150999998</v>
      </c>
      <c r="CI1554" s="72">
        <v>731.52548966999996</v>
      </c>
      <c r="CJ1554" s="96">
        <v>0.94321177960000002</v>
      </c>
      <c r="CK1554" s="96">
        <v>0.84035692120000005</v>
      </c>
      <c r="CL1554" s="96">
        <v>1.0252198534999999</v>
      </c>
      <c r="CM1554" s="96">
        <v>0.87727657390000002</v>
      </c>
      <c r="CN1554" s="96">
        <v>0.96661020019999999</v>
      </c>
      <c r="CO1554" s="96">
        <v>0.9008259569</v>
      </c>
      <c r="CP1554" s="96">
        <v>1.0329798542999999</v>
      </c>
      <c r="CQ1554" s="96">
        <v>0.99584056389999998</v>
      </c>
      <c r="CR1554" s="96">
        <v>1.037294266</v>
      </c>
      <c r="CS1554" s="95">
        <v>763</v>
      </c>
      <c r="CT1554" s="95">
        <v>754</v>
      </c>
      <c r="CU1554" s="95">
        <v>741</v>
      </c>
      <c r="CV1554" s="95">
        <v>748</v>
      </c>
      <c r="CW1554" s="95">
        <v>748</v>
      </c>
      <c r="CX1554" s="96">
        <v>0.93560951999999997</v>
      </c>
      <c r="CY1554" s="96">
        <v>0.90506558299999995</v>
      </c>
      <c r="CZ1554" s="96">
        <v>0.90574691600000001</v>
      </c>
      <c r="DA1554" s="96">
        <v>0.89826389399999995</v>
      </c>
      <c r="DB1554" s="96">
        <v>0.85875838400000004</v>
      </c>
      <c r="DC1554">
        <v>2013</v>
      </c>
      <c r="DD1554" s="6">
        <v>679.4</v>
      </c>
      <c r="DE1554" s="96">
        <v>3.2312998999999999E-3</v>
      </c>
      <c r="DF1554" s="72">
        <v>794.06</v>
      </c>
      <c r="DG1554" s="96">
        <v>1</v>
      </c>
      <c r="DH1554" s="72">
        <v>794.06</v>
      </c>
      <c r="DI1554" s="72">
        <v>700.61737926000001</v>
      </c>
      <c r="DJ1554" s="96">
        <v>0.82425724140000001</v>
      </c>
      <c r="DK1554" s="72">
        <v>777.63813605999997</v>
      </c>
      <c r="DL1554" s="96">
        <v>1.0151334299000001</v>
      </c>
      <c r="DM1554" s="72">
        <v>789.40646830000003</v>
      </c>
      <c r="DN1554" s="96">
        <v>1</v>
      </c>
      <c r="DO1554" s="96">
        <v>9.5630000000000003E-3</v>
      </c>
      <c r="DP1554" s="72">
        <v>7.55</v>
      </c>
      <c r="DQ1554" s="72">
        <v>781.86</v>
      </c>
      <c r="DR1554" t="s">
        <v>521</v>
      </c>
      <c r="DT1554" t="s">
        <v>999</v>
      </c>
    </row>
    <row r="1555" spans="1:124" x14ac:dyDescent="0.3">
      <c r="A1555" t="s">
        <v>136</v>
      </c>
      <c r="B1555">
        <v>26650</v>
      </c>
      <c r="C1555" s="95">
        <v>3856</v>
      </c>
      <c r="D1555" s="95">
        <v>15773435</v>
      </c>
      <c r="E1555" s="95">
        <v>3734</v>
      </c>
      <c r="F1555" s="95">
        <v>11238109</v>
      </c>
      <c r="G1555" s="95">
        <v>810</v>
      </c>
      <c r="H1555" s="95">
        <v>1958189</v>
      </c>
      <c r="I1555" s="95">
        <v>717</v>
      </c>
      <c r="J1555" s="95">
        <v>2276382</v>
      </c>
      <c r="K1555" s="95">
        <v>3869</v>
      </c>
      <c r="L1555" s="95">
        <v>16809530</v>
      </c>
      <c r="M1555" s="95">
        <v>3729</v>
      </c>
      <c r="N1555" s="95">
        <v>11721029</v>
      </c>
      <c r="O1555" s="95">
        <v>793</v>
      </c>
      <c r="P1555" s="95">
        <v>3224889</v>
      </c>
      <c r="Q1555" s="95">
        <v>705</v>
      </c>
      <c r="R1555" s="95">
        <v>2687487</v>
      </c>
      <c r="S1555" s="95">
        <v>3849</v>
      </c>
      <c r="T1555" s="95">
        <v>17593656</v>
      </c>
      <c r="U1555" s="95">
        <v>3697</v>
      </c>
      <c r="V1555" s="95">
        <v>12166886</v>
      </c>
      <c r="W1555" s="95">
        <v>795</v>
      </c>
      <c r="X1555" s="95">
        <v>2448172</v>
      </c>
      <c r="Y1555" s="95">
        <v>708</v>
      </c>
      <c r="Z1555" s="95">
        <v>2861391</v>
      </c>
      <c r="AA1555" s="95">
        <v>3825</v>
      </c>
      <c r="AB1555" s="95">
        <v>15578309</v>
      </c>
      <c r="AC1555" s="95">
        <v>3674</v>
      </c>
      <c r="AD1555" s="95">
        <v>12704186</v>
      </c>
      <c r="AE1555" s="95">
        <v>826</v>
      </c>
      <c r="AF1555" s="95">
        <v>2766640</v>
      </c>
      <c r="AG1555" s="95">
        <v>733</v>
      </c>
      <c r="AH1555" s="95">
        <v>3042512</v>
      </c>
      <c r="AI1555" s="95">
        <v>3865</v>
      </c>
      <c r="AJ1555" s="95">
        <v>15928032.449999999</v>
      </c>
      <c r="AK1555" s="95">
        <v>3691</v>
      </c>
      <c r="AL1555" s="95">
        <v>13919433.199999999</v>
      </c>
      <c r="AM1555" s="95">
        <v>872</v>
      </c>
      <c r="AN1555" s="95">
        <v>2580390.9300000002</v>
      </c>
      <c r="AO1555" s="95">
        <v>781</v>
      </c>
      <c r="AP1555" s="95">
        <v>3373885.79</v>
      </c>
      <c r="AQ1555" s="72">
        <v>316.68</v>
      </c>
      <c r="AR1555" s="72">
        <v>253.02</v>
      </c>
      <c r="AS1555" s="72">
        <v>569.70000000000005</v>
      </c>
      <c r="AT1555" s="95">
        <v>17731624</v>
      </c>
      <c r="AU1555" s="95">
        <v>13514491</v>
      </c>
      <c r="AV1555" s="95">
        <v>4666</v>
      </c>
      <c r="AW1555" s="95">
        <v>4451</v>
      </c>
      <c r="AX1555" s="72">
        <v>358.12</v>
      </c>
      <c r="AY1555" s="72">
        <v>270.8</v>
      </c>
      <c r="AZ1555" s="72">
        <v>628.91999999999996</v>
      </c>
      <c r="BA1555" s="95">
        <v>20034419</v>
      </c>
      <c r="BB1555" s="95">
        <v>14408516</v>
      </c>
      <c r="BC1555" s="95">
        <v>4662</v>
      </c>
      <c r="BD1555" s="95">
        <v>4434</v>
      </c>
      <c r="BE1555" s="72">
        <v>359.64</v>
      </c>
      <c r="BF1555" s="72">
        <v>284.3</v>
      </c>
      <c r="BG1555" s="72">
        <v>643.94000000000005</v>
      </c>
      <c r="BH1555" s="95">
        <v>20041828</v>
      </c>
      <c r="BI1555" s="95">
        <v>15028277</v>
      </c>
      <c r="BJ1555" s="95">
        <v>4644</v>
      </c>
      <c r="BK1555" s="95">
        <v>4405</v>
      </c>
      <c r="BL1555" s="72">
        <v>328.69</v>
      </c>
      <c r="BM1555" s="72">
        <v>297.76</v>
      </c>
      <c r="BN1555" s="72">
        <v>626.45000000000005</v>
      </c>
      <c r="BO1555" s="95">
        <v>18344949</v>
      </c>
      <c r="BP1555" s="95">
        <v>15746698</v>
      </c>
      <c r="BQ1555" s="95">
        <v>4651</v>
      </c>
      <c r="BR1555" s="95">
        <v>4407</v>
      </c>
      <c r="BS1555" s="72">
        <v>325.60000000000002</v>
      </c>
      <c r="BT1555" s="72">
        <v>322.25</v>
      </c>
      <c r="BU1555" s="72">
        <v>647.85</v>
      </c>
      <c r="BV1555" s="95">
        <v>18508423.379999999</v>
      </c>
      <c r="BW1555" s="95">
        <v>17293318.989999998</v>
      </c>
      <c r="BX1555" s="95">
        <v>4737</v>
      </c>
      <c r="BY1555" s="95">
        <v>4472</v>
      </c>
      <c r="BZ1555" s="95">
        <v>4564</v>
      </c>
      <c r="CA1555" s="95">
        <v>4552</v>
      </c>
      <c r="CB1555" s="95">
        <v>4529</v>
      </c>
      <c r="CC1555" s="95">
        <v>4535</v>
      </c>
      <c r="CD1555" s="95">
        <v>4607</v>
      </c>
      <c r="CE1555" s="72">
        <v>650.75523149000003</v>
      </c>
      <c r="CF1555" s="72">
        <v>676.59346364999999</v>
      </c>
      <c r="CG1555" s="72">
        <v>712.40329333</v>
      </c>
      <c r="CH1555" s="72">
        <v>716.50152150999998</v>
      </c>
      <c r="CI1555" s="72">
        <v>731.52548966999996</v>
      </c>
      <c r="CJ1555" s="96">
        <v>0.87544436439999995</v>
      </c>
      <c r="CK1555" s="96">
        <v>0.92953898280000002</v>
      </c>
      <c r="CL1555" s="96">
        <v>0.90389812349999998</v>
      </c>
      <c r="CM1555" s="96">
        <v>0.8743177526</v>
      </c>
      <c r="CN1555" s="96">
        <v>0.88561507309999998</v>
      </c>
      <c r="CO1555" s="96">
        <v>0.99649759930000004</v>
      </c>
      <c r="CP1555" s="96">
        <v>0.89690417710000003</v>
      </c>
      <c r="CQ1555" s="96">
        <v>0.99584056389999998</v>
      </c>
      <c r="CR1555" s="96">
        <v>0.9006502462</v>
      </c>
      <c r="CS1555" s="95">
        <v>3705</v>
      </c>
      <c r="CT1555" s="95">
        <v>3712</v>
      </c>
      <c r="CU1555" s="95">
        <v>3722</v>
      </c>
      <c r="CV1555" s="95">
        <v>3741</v>
      </c>
      <c r="CW1555" s="95">
        <v>3819</v>
      </c>
      <c r="CX1555" s="96">
        <v>0.99630816200000005</v>
      </c>
      <c r="CY1555" s="96">
        <v>1.009824228</v>
      </c>
      <c r="CZ1555" s="96">
        <v>1.001916762</v>
      </c>
      <c r="DA1555" s="96">
        <v>0.98789210000000005</v>
      </c>
      <c r="DB1555" s="96">
        <v>0.98687635500000004</v>
      </c>
      <c r="DC1555">
        <v>2013</v>
      </c>
      <c r="DD1555" s="6">
        <v>4433.8</v>
      </c>
      <c r="DE1555" s="96">
        <v>5.5256565000000001E-3</v>
      </c>
      <c r="DF1555" s="72">
        <v>687.87</v>
      </c>
      <c r="DG1555" s="96">
        <v>1</v>
      </c>
      <c r="DH1555" s="72">
        <v>687.87</v>
      </c>
      <c r="DI1555" s="72">
        <v>700.61737926000001</v>
      </c>
      <c r="DJ1555" s="96">
        <v>1</v>
      </c>
      <c r="DK1555" s="72">
        <v>687.87</v>
      </c>
      <c r="DL1555" s="96">
        <v>1</v>
      </c>
      <c r="DM1555" s="72">
        <v>687.87</v>
      </c>
      <c r="DN1555" s="96">
        <v>1</v>
      </c>
      <c r="DO1555" s="96">
        <v>1.5844E-2</v>
      </c>
      <c r="DP1555" s="72">
        <v>10.9</v>
      </c>
      <c r="DQ1555" s="72">
        <v>676.97</v>
      </c>
      <c r="DR1555" t="s">
        <v>136</v>
      </c>
      <c r="DT1555" t="s">
        <v>999</v>
      </c>
    </row>
    <row r="1556" spans="1:124" x14ac:dyDescent="0.3">
      <c r="A1556" t="s">
        <v>137</v>
      </c>
      <c r="B1556">
        <v>26660</v>
      </c>
      <c r="C1556" s="95">
        <v>2026</v>
      </c>
      <c r="D1556" s="95">
        <v>8051279</v>
      </c>
      <c r="E1556" s="95">
        <v>1971</v>
      </c>
      <c r="F1556" s="95">
        <v>6339382</v>
      </c>
      <c r="G1556" s="95">
        <v>612</v>
      </c>
      <c r="H1556" s="95">
        <v>2416738</v>
      </c>
      <c r="I1556" s="95">
        <v>564</v>
      </c>
      <c r="J1556" s="95">
        <v>2078063</v>
      </c>
      <c r="K1556" s="95">
        <v>2010</v>
      </c>
      <c r="L1556" s="95">
        <v>9039655</v>
      </c>
      <c r="M1556" s="95">
        <v>1951</v>
      </c>
      <c r="N1556" s="95">
        <v>7188040</v>
      </c>
      <c r="O1556" s="95">
        <v>608</v>
      </c>
      <c r="P1556" s="95">
        <v>2140968</v>
      </c>
      <c r="Q1556" s="95">
        <v>564</v>
      </c>
      <c r="R1556" s="95">
        <v>2229837</v>
      </c>
      <c r="S1556" s="95">
        <v>2003</v>
      </c>
      <c r="T1556" s="95">
        <v>8977285</v>
      </c>
      <c r="U1556" s="95">
        <v>1943</v>
      </c>
      <c r="V1556" s="95">
        <v>7029787</v>
      </c>
      <c r="W1556" s="95">
        <v>617</v>
      </c>
      <c r="X1556" s="95">
        <v>2292534</v>
      </c>
      <c r="Y1556" s="95">
        <v>565</v>
      </c>
      <c r="Z1556" s="95">
        <v>2346712</v>
      </c>
      <c r="AA1556" s="95">
        <v>2032</v>
      </c>
      <c r="AB1556" s="95">
        <v>8246012</v>
      </c>
      <c r="AC1556" s="95">
        <v>1968</v>
      </c>
      <c r="AD1556" s="95">
        <v>7476261</v>
      </c>
      <c r="AE1556" s="95">
        <v>636</v>
      </c>
      <c r="AF1556" s="95">
        <v>2380172</v>
      </c>
      <c r="AG1556" s="95">
        <v>587</v>
      </c>
      <c r="AH1556" s="95">
        <v>2392310</v>
      </c>
      <c r="AI1556" s="95">
        <v>2060</v>
      </c>
      <c r="AJ1556" s="95">
        <v>7529903</v>
      </c>
      <c r="AK1556" s="95">
        <v>1997</v>
      </c>
      <c r="AL1556" s="95">
        <v>7689162</v>
      </c>
      <c r="AM1556" s="95">
        <v>657</v>
      </c>
      <c r="AN1556" s="95">
        <v>2222070</v>
      </c>
      <c r="AO1556" s="95">
        <v>609</v>
      </c>
      <c r="AP1556" s="95">
        <v>2483664</v>
      </c>
      <c r="AQ1556" s="72">
        <v>330.68</v>
      </c>
      <c r="AR1556" s="72">
        <v>276.70999999999998</v>
      </c>
      <c r="AS1556" s="72">
        <v>607.39</v>
      </c>
      <c r="AT1556" s="95">
        <v>10468017</v>
      </c>
      <c r="AU1556" s="95">
        <v>8417445</v>
      </c>
      <c r="AV1556" s="95">
        <v>2638</v>
      </c>
      <c r="AW1556" s="95">
        <v>2535</v>
      </c>
      <c r="AX1556" s="72">
        <v>355.89</v>
      </c>
      <c r="AY1556" s="72">
        <v>312.06</v>
      </c>
      <c r="AZ1556" s="72">
        <v>667.95</v>
      </c>
      <c r="BA1556" s="95">
        <v>11180623</v>
      </c>
      <c r="BB1556" s="95">
        <v>9417877</v>
      </c>
      <c r="BC1556" s="95">
        <v>2618</v>
      </c>
      <c r="BD1556" s="95">
        <v>2515</v>
      </c>
      <c r="BE1556" s="72">
        <v>358.45</v>
      </c>
      <c r="BF1556" s="72">
        <v>311.55</v>
      </c>
      <c r="BG1556" s="72">
        <v>670</v>
      </c>
      <c r="BH1556" s="95">
        <v>11269819</v>
      </c>
      <c r="BI1556" s="95">
        <v>9376499</v>
      </c>
      <c r="BJ1556" s="95">
        <v>2620</v>
      </c>
      <c r="BK1556" s="95">
        <v>2508</v>
      </c>
      <c r="BL1556" s="72">
        <v>331.9</v>
      </c>
      <c r="BM1556" s="72">
        <v>321.87</v>
      </c>
      <c r="BN1556" s="72">
        <v>653.77</v>
      </c>
      <c r="BO1556" s="95">
        <v>10626184</v>
      </c>
      <c r="BP1556" s="95">
        <v>9868571</v>
      </c>
      <c r="BQ1556" s="95">
        <v>2668</v>
      </c>
      <c r="BR1556" s="95">
        <v>2555</v>
      </c>
      <c r="BS1556" s="72">
        <v>299.10000000000002</v>
      </c>
      <c r="BT1556" s="72">
        <v>325.3</v>
      </c>
      <c r="BU1556" s="72">
        <v>624.4</v>
      </c>
      <c r="BV1556" s="95">
        <v>9751973</v>
      </c>
      <c r="BW1556" s="95">
        <v>10172826</v>
      </c>
      <c r="BX1556" s="95">
        <v>2717</v>
      </c>
      <c r="BY1556" s="95">
        <v>2606</v>
      </c>
      <c r="BZ1556" s="95">
        <v>2589</v>
      </c>
      <c r="CA1556" s="95">
        <v>2568</v>
      </c>
      <c r="CB1556" s="95">
        <v>2566</v>
      </c>
      <c r="CC1556" s="95">
        <v>2614</v>
      </c>
      <c r="CD1556" s="95">
        <v>2663</v>
      </c>
      <c r="CE1556" s="72">
        <v>650.75523149000003</v>
      </c>
      <c r="CF1556" s="72">
        <v>676.59346364999999</v>
      </c>
      <c r="CG1556" s="72">
        <v>712.40329333</v>
      </c>
      <c r="CH1556" s="72">
        <v>716.50152150999998</v>
      </c>
      <c r="CI1556" s="72">
        <v>731.52548966999996</v>
      </c>
      <c r="CJ1556" s="96">
        <v>0.93336168590000002</v>
      </c>
      <c r="CK1556" s="96">
        <v>0.98722502639999998</v>
      </c>
      <c r="CL1556" s="96">
        <v>0.94047852710000002</v>
      </c>
      <c r="CM1556" s="96">
        <v>0.91244746919999997</v>
      </c>
      <c r="CN1556" s="96">
        <v>0.85355877390000001</v>
      </c>
      <c r="CO1556" s="96">
        <v>0.98564249670000004</v>
      </c>
      <c r="CP1556" s="96">
        <v>0.93889447699999995</v>
      </c>
      <c r="CQ1556" s="96">
        <v>0.99584056389999998</v>
      </c>
      <c r="CR1556" s="96">
        <v>0.94281592560000005</v>
      </c>
      <c r="CS1556" s="95">
        <v>2488</v>
      </c>
      <c r="CT1556" s="95">
        <v>2446</v>
      </c>
      <c r="CU1556" s="95">
        <v>2461</v>
      </c>
      <c r="CV1556" s="95">
        <v>2512</v>
      </c>
      <c r="CW1556" s="95">
        <v>2553</v>
      </c>
      <c r="CX1556" s="96">
        <v>1.011508117</v>
      </c>
      <c r="CY1556" s="96">
        <v>1.028366554</v>
      </c>
      <c r="CZ1556" s="96">
        <v>0.96853939499999997</v>
      </c>
      <c r="DA1556" s="96">
        <v>0.96158596100000004</v>
      </c>
      <c r="DB1556" s="96">
        <v>0.95965896500000003</v>
      </c>
      <c r="DC1556">
        <v>2013</v>
      </c>
      <c r="DD1556" s="6">
        <v>2543.8000000000002</v>
      </c>
      <c r="DE1556" s="96">
        <v>1.9783026000000001E-3</v>
      </c>
      <c r="DF1556" s="72">
        <v>722.64</v>
      </c>
      <c r="DG1556" s="96">
        <v>1</v>
      </c>
      <c r="DH1556" s="72">
        <v>722.64</v>
      </c>
      <c r="DI1556" s="72">
        <v>700.61737926000001</v>
      </c>
      <c r="DJ1556" s="96">
        <v>1</v>
      </c>
      <c r="DK1556" s="72">
        <v>722.64</v>
      </c>
      <c r="DL1556" s="96">
        <v>1</v>
      </c>
      <c r="DM1556" s="72">
        <v>722.64</v>
      </c>
      <c r="DN1556" s="96">
        <v>1</v>
      </c>
      <c r="DO1556" s="96">
        <v>4.1980000000000003E-3</v>
      </c>
      <c r="DP1556" s="72">
        <v>3.03</v>
      </c>
      <c r="DQ1556" s="72">
        <v>719.61</v>
      </c>
      <c r="DR1556" t="s">
        <v>137</v>
      </c>
      <c r="DT1556" t="s">
        <v>999</v>
      </c>
    </row>
    <row r="1557" spans="1:124" x14ac:dyDescent="0.3">
      <c r="A1557" t="s">
        <v>1019</v>
      </c>
      <c r="B1557">
        <v>26670</v>
      </c>
      <c r="C1557" s="95">
        <v>1934</v>
      </c>
      <c r="D1557" s="95">
        <v>7687419</v>
      </c>
      <c r="E1557" s="95">
        <v>1874</v>
      </c>
      <c r="F1557" s="95">
        <v>5339662</v>
      </c>
      <c r="G1557" s="95">
        <v>337</v>
      </c>
      <c r="H1557" s="95">
        <v>1356773</v>
      </c>
      <c r="I1557" s="95">
        <v>286</v>
      </c>
      <c r="J1557" s="95">
        <v>880504</v>
      </c>
      <c r="K1557" s="95">
        <v>1924</v>
      </c>
      <c r="L1557" s="95">
        <v>8483679</v>
      </c>
      <c r="M1557" s="95">
        <v>1855</v>
      </c>
      <c r="N1557" s="95">
        <v>5509786</v>
      </c>
      <c r="O1557" s="95">
        <v>341</v>
      </c>
      <c r="P1557" s="95">
        <v>1116028</v>
      </c>
      <c r="Q1557" s="95">
        <v>290</v>
      </c>
      <c r="R1557" s="95">
        <v>1101388</v>
      </c>
      <c r="S1557" s="95">
        <v>1876</v>
      </c>
      <c r="T1557" s="95">
        <v>8498903</v>
      </c>
      <c r="U1557" s="95">
        <v>1804</v>
      </c>
      <c r="V1557" s="95">
        <v>5723091</v>
      </c>
      <c r="W1557" s="95">
        <v>367</v>
      </c>
      <c r="X1557" s="95">
        <v>1112447</v>
      </c>
      <c r="Y1557" s="95">
        <v>317</v>
      </c>
      <c r="Z1557" s="95">
        <v>1175337</v>
      </c>
      <c r="AA1557" s="95">
        <v>1855</v>
      </c>
      <c r="AB1557" s="95">
        <v>7357492</v>
      </c>
      <c r="AC1557" s="95">
        <v>1782</v>
      </c>
      <c r="AD1557" s="95">
        <v>6268354</v>
      </c>
      <c r="AE1557" s="95">
        <v>377</v>
      </c>
      <c r="AF1557" s="95">
        <v>1286971</v>
      </c>
      <c r="AG1557" s="95">
        <v>328</v>
      </c>
      <c r="AH1557" s="95">
        <v>1431048</v>
      </c>
      <c r="AI1557" s="95">
        <v>1843</v>
      </c>
      <c r="AJ1557" s="95">
        <v>7156928.3200000003</v>
      </c>
      <c r="AK1557" s="95">
        <v>1757</v>
      </c>
      <c r="AL1557" s="95">
        <v>6208468.4000000004</v>
      </c>
      <c r="AM1557" s="95">
        <v>376</v>
      </c>
      <c r="AN1557" s="95">
        <v>1251842</v>
      </c>
      <c r="AO1557" s="95">
        <v>331</v>
      </c>
      <c r="AP1557" s="95">
        <v>1376600</v>
      </c>
      <c r="AQ1557" s="72">
        <v>331.87</v>
      </c>
      <c r="AR1557" s="72">
        <v>239.98</v>
      </c>
      <c r="AS1557" s="72">
        <v>571.85</v>
      </c>
      <c r="AT1557" s="95">
        <v>9044192</v>
      </c>
      <c r="AU1557" s="95">
        <v>6220166</v>
      </c>
      <c r="AV1557" s="95">
        <v>2271</v>
      </c>
      <c r="AW1557" s="95">
        <v>2160</v>
      </c>
      <c r="AX1557" s="72">
        <v>353.19</v>
      </c>
      <c r="AY1557" s="72">
        <v>256.83999999999997</v>
      </c>
      <c r="AZ1557" s="72">
        <v>610.03</v>
      </c>
      <c r="BA1557" s="95">
        <v>9599707</v>
      </c>
      <c r="BB1557" s="95">
        <v>6611174</v>
      </c>
      <c r="BC1557" s="95">
        <v>2265</v>
      </c>
      <c r="BD1557" s="95">
        <v>2145</v>
      </c>
      <c r="BE1557" s="72">
        <v>357.09</v>
      </c>
      <c r="BF1557" s="72">
        <v>271.04000000000002</v>
      </c>
      <c r="BG1557" s="72">
        <v>628.13</v>
      </c>
      <c r="BH1557" s="95">
        <v>9611350</v>
      </c>
      <c r="BI1557" s="95">
        <v>6898428</v>
      </c>
      <c r="BJ1557" s="95">
        <v>2243</v>
      </c>
      <c r="BK1557" s="95">
        <v>2121</v>
      </c>
      <c r="BL1557" s="72">
        <v>322.75</v>
      </c>
      <c r="BM1557" s="72">
        <v>304.08</v>
      </c>
      <c r="BN1557" s="72">
        <v>626.83000000000004</v>
      </c>
      <c r="BO1557" s="95">
        <v>8644463</v>
      </c>
      <c r="BP1557" s="95">
        <v>7699402</v>
      </c>
      <c r="BQ1557" s="95">
        <v>2232</v>
      </c>
      <c r="BR1557" s="95">
        <v>2110</v>
      </c>
      <c r="BS1557" s="72">
        <v>315.79000000000002</v>
      </c>
      <c r="BT1557" s="72">
        <v>302.72000000000003</v>
      </c>
      <c r="BU1557" s="72">
        <v>618.51</v>
      </c>
      <c r="BV1557" s="95">
        <v>8408770.3200000003</v>
      </c>
      <c r="BW1557" s="95">
        <v>7585068.4000000004</v>
      </c>
      <c r="BX1557" s="95">
        <v>2219</v>
      </c>
      <c r="BY1557" s="95">
        <v>2088</v>
      </c>
      <c r="BZ1557" s="95">
        <v>2218</v>
      </c>
      <c r="CA1557" s="95">
        <v>2207</v>
      </c>
      <c r="CB1557" s="95">
        <v>2184</v>
      </c>
      <c r="CC1557" s="95">
        <v>2174</v>
      </c>
      <c r="CD1557" s="95">
        <v>2155</v>
      </c>
      <c r="CE1557" s="72">
        <v>650.75523149000003</v>
      </c>
      <c r="CF1557" s="72">
        <v>676.59346364999999</v>
      </c>
      <c r="CG1557" s="72">
        <v>712.40329333</v>
      </c>
      <c r="CH1557" s="72">
        <v>716.50152150999998</v>
      </c>
      <c r="CI1557" s="72">
        <v>731.52548966999996</v>
      </c>
      <c r="CJ1557" s="96">
        <v>0.87874821800000003</v>
      </c>
      <c r="CK1557" s="96">
        <v>0.90161970629999999</v>
      </c>
      <c r="CL1557" s="96">
        <v>0.88170563759999998</v>
      </c>
      <c r="CM1557" s="96">
        <v>0.87484810729999996</v>
      </c>
      <c r="CN1557" s="96">
        <v>0.84550710640000004</v>
      </c>
      <c r="CO1557" s="96">
        <v>0.97468763619999998</v>
      </c>
      <c r="CP1557" s="96">
        <v>0.89924784369999999</v>
      </c>
      <c r="CQ1557" s="96">
        <v>0.99584056389999998</v>
      </c>
      <c r="CR1557" s="96">
        <v>0.90300370139999997</v>
      </c>
      <c r="CS1557" s="95">
        <v>2153</v>
      </c>
      <c r="CT1557" s="95">
        <v>2143</v>
      </c>
      <c r="CU1557" s="95">
        <v>2128</v>
      </c>
      <c r="CV1557" s="95">
        <v>2138</v>
      </c>
      <c r="CW1557" s="95">
        <v>2142</v>
      </c>
      <c r="CX1557" s="96">
        <v>0.97741023699999996</v>
      </c>
      <c r="CY1557" s="96">
        <v>0.97579721799999997</v>
      </c>
      <c r="CZ1557" s="96">
        <v>0.98420856300000004</v>
      </c>
      <c r="DA1557" s="96">
        <v>0.97055685400000002</v>
      </c>
      <c r="DB1557" s="96">
        <v>0.965505324</v>
      </c>
      <c r="DC1557">
        <v>2013</v>
      </c>
      <c r="DD1557" s="6">
        <v>2124.8000000000002</v>
      </c>
      <c r="DE1557" s="96">
        <v>6.7828706999999997E-3</v>
      </c>
      <c r="DF1557" s="72">
        <v>688.79</v>
      </c>
      <c r="DG1557" s="96">
        <v>1</v>
      </c>
      <c r="DH1557" s="72">
        <v>688.79</v>
      </c>
      <c r="DI1557" s="72">
        <v>688.90237629000001</v>
      </c>
      <c r="DJ1557" s="96">
        <v>1</v>
      </c>
      <c r="DK1557" s="72">
        <v>688.79</v>
      </c>
      <c r="DL1557" s="96">
        <v>1</v>
      </c>
      <c r="DM1557" s="72">
        <v>688.79</v>
      </c>
      <c r="DN1557" s="96">
        <v>1</v>
      </c>
      <c r="DO1557" s="96">
        <v>1.8783000000000001E-2</v>
      </c>
      <c r="DP1557" s="72">
        <v>12.94</v>
      </c>
      <c r="DQ1557" s="72">
        <v>675.85</v>
      </c>
      <c r="DR1557" t="s">
        <v>1019</v>
      </c>
      <c r="DT1557" t="s">
        <v>999</v>
      </c>
    </row>
    <row r="1558" spans="1:124" x14ac:dyDescent="0.3">
      <c r="A1558" t="s">
        <v>50</v>
      </c>
      <c r="B1558">
        <v>26680</v>
      </c>
      <c r="C1558" s="95">
        <v>1608</v>
      </c>
      <c r="D1558" s="95">
        <v>6615962</v>
      </c>
      <c r="E1558" s="95">
        <v>1552</v>
      </c>
      <c r="F1558" s="95">
        <v>5183137</v>
      </c>
      <c r="G1558" s="95">
        <v>260</v>
      </c>
      <c r="H1558" s="95">
        <v>851341</v>
      </c>
      <c r="I1558" s="95">
        <v>225</v>
      </c>
      <c r="J1558" s="95">
        <v>660433</v>
      </c>
      <c r="K1558" s="95">
        <v>1604</v>
      </c>
      <c r="L1558" s="95">
        <v>6715170</v>
      </c>
      <c r="M1558" s="95">
        <v>1544</v>
      </c>
      <c r="N1558" s="95">
        <v>5539064</v>
      </c>
      <c r="O1558" s="95">
        <v>263</v>
      </c>
      <c r="P1558" s="95">
        <v>1116182</v>
      </c>
      <c r="Q1558" s="95">
        <v>225</v>
      </c>
      <c r="R1558" s="95">
        <v>678009</v>
      </c>
      <c r="S1558" s="95">
        <v>1566</v>
      </c>
      <c r="T1558" s="95">
        <v>6444684</v>
      </c>
      <c r="U1558" s="95">
        <v>1507</v>
      </c>
      <c r="V1558" s="95">
        <v>5262420</v>
      </c>
      <c r="W1558" s="95">
        <v>264</v>
      </c>
      <c r="X1558" s="95">
        <v>1039170</v>
      </c>
      <c r="Y1558" s="95">
        <v>226</v>
      </c>
      <c r="Z1558" s="95">
        <v>799587</v>
      </c>
      <c r="AA1558" s="95">
        <v>1567</v>
      </c>
      <c r="AB1558" s="95">
        <v>5634625</v>
      </c>
      <c r="AC1558" s="95">
        <v>1502</v>
      </c>
      <c r="AD1558" s="95">
        <v>5425540</v>
      </c>
      <c r="AE1558" s="95">
        <v>263</v>
      </c>
      <c r="AF1558" s="95">
        <v>1386532</v>
      </c>
      <c r="AG1558" s="95">
        <v>233</v>
      </c>
      <c r="AH1558" s="95">
        <v>922156</v>
      </c>
      <c r="AI1558" s="95">
        <v>1615</v>
      </c>
      <c r="AJ1558" s="95">
        <v>5935499.2199999997</v>
      </c>
      <c r="AK1558" s="95">
        <v>1543</v>
      </c>
      <c r="AL1558" s="95">
        <v>6034867.5499999998</v>
      </c>
      <c r="AM1558" s="95">
        <v>267</v>
      </c>
      <c r="AN1558" s="95">
        <v>924865</v>
      </c>
      <c r="AO1558" s="95">
        <v>235</v>
      </c>
      <c r="AP1558" s="95">
        <v>1040192</v>
      </c>
      <c r="AQ1558" s="72">
        <v>333.12</v>
      </c>
      <c r="AR1558" s="72">
        <v>274.04000000000002</v>
      </c>
      <c r="AS1558" s="72">
        <v>607.16</v>
      </c>
      <c r="AT1558" s="95">
        <v>7467303</v>
      </c>
      <c r="AU1558" s="95">
        <v>5843570</v>
      </c>
      <c r="AV1558" s="95">
        <v>1868</v>
      </c>
      <c r="AW1558" s="95">
        <v>1777</v>
      </c>
      <c r="AX1558" s="72">
        <v>349.55</v>
      </c>
      <c r="AY1558" s="72">
        <v>292.87</v>
      </c>
      <c r="AZ1558" s="72">
        <v>642.41999999999996</v>
      </c>
      <c r="BA1558" s="95">
        <v>7831352</v>
      </c>
      <c r="BB1558" s="95">
        <v>6217073</v>
      </c>
      <c r="BC1558" s="95">
        <v>1867</v>
      </c>
      <c r="BD1558" s="95">
        <v>1769</v>
      </c>
      <c r="BE1558" s="72">
        <v>340.79</v>
      </c>
      <c r="BF1558" s="72">
        <v>291.5</v>
      </c>
      <c r="BG1558" s="72">
        <v>632.29</v>
      </c>
      <c r="BH1558" s="95">
        <v>7483854</v>
      </c>
      <c r="BI1558" s="95">
        <v>6062007</v>
      </c>
      <c r="BJ1558" s="95">
        <v>1830</v>
      </c>
      <c r="BK1558" s="95">
        <v>1733</v>
      </c>
      <c r="BL1558" s="72">
        <v>319.72000000000003</v>
      </c>
      <c r="BM1558" s="72">
        <v>304.88</v>
      </c>
      <c r="BN1558" s="72">
        <v>624.6</v>
      </c>
      <c r="BO1558" s="95">
        <v>7021157</v>
      </c>
      <c r="BP1558" s="95">
        <v>6347696</v>
      </c>
      <c r="BQ1558" s="95">
        <v>1830</v>
      </c>
      <c r="BR1558" s="95">
        <v>1735</v>
      </c>
      <c r="BS1558" s="72">
        <v>303.77</v>
      </c>
      <c r="BT1558" s="72">
        <v>331.6</v>
      </c>
      <c r="BU1558" s="72">
        <v>635.37</v>
      </c>
      <c r="BV1558" s="95">
        <v>6860364.2199999997</v>
      </c>
      <c r="BW1558" s="95">
        <v>7075059.5499999998</v>
      </c>
      <c r="BX1558" s="95">
        <v>1882</v>
      </c>
      <c r="BY1558" s="95">
        <v>1778</v>
      </c>
      <c r="BZ1558" s="95">
        <v>1825</v>
      </c>
      <c r="CA1558" s="95">
        <v>1820</v>
      </c>
      <c r="CB1558" s="95">
        <v>1783</v>
      </c>
      <c r="CC1558" s="95">
        <v>1785</v>
      </c>
      <c r="CD1558" s="95">
        <v>1831</v>
      </c>
      <c r="CE1558" s="72">
        <v>650.75523149000003</v>
      </c>
      <c r="CF1558" s="72">
        <v>676.59346364999999</v>
      </c>
      <c r="CG1558" s="72">
        <v>712.40329333</v>
      </c>
      <c r="CH1558" s="72">
        <v>716.50152150999998</v>
      </c>
      <c r="CI1558" s="72">
        <v>731.52548966999996</v>
      </c>
      <c r="CJ1558" s="96">
        <v>0.93300825040000002</v>
      </c>
      <c r="CK1558" s="96">
        <v>0.94949188029999998</v>
      </c>
      <c r="CL1558" s="96">
        <v>0.88754502670000002</v>
      </c>
      <c r="CM1558" s="96">
        <v>0.87173576220000004</v>
      </c>
      <c r="CN1558" s="96">
        <v>0.86855483369999997</v>
      </c>
      <c r="CO1558" s="96">
        <v>0.99853904230000001</v>
      </c>
      <c r="CP1558" s="96">
        <v>0.90338696080000003</v>
      </c>
      <c r="CQ1558" s="96">
        <v>0.99584056389999998</v>
      </c>
      <c r="CR1558" s="96">
        <v>0.90716010629999999</v>
      </c>
      <c r="CS1558" s="95">
        <v>1651</v>
      </c>
      <c r="CT1558" s="95">
        <v>1679</v>
      </c>
      <c r="CU1558" s="95">
        <v>1639</v>
      </c>
      <c r="CV1558" s="95">
        <v>1633</v>
      </c>
      <c r="CW1558" s="95">
        <v>1653</v>
      </c>
      <c r="CX1558" s="96">
        <v>1.030973299</v>
      </c>
      <c r="CY1558" s="96">
        <v>1.0293727130000001</v>
      </c>
      <c r="CZ1558" s="96">
        <v>1.0051058260000001</v>
      </c>
      <c r="DA1558" s="96">
        <v>0.96324496599999998</v>
      </c>
      <c r="DB1558" s="96">
        <v>0.96318125499999996</v>
      </c>
      <c r="DC1558">
        <v>2013</v>
      </c>
      <c r="DD1558" s="6">
        <v>1758.4</v>
      </c>
      <c r="DE1558" s="96">
        <v>6.2756089999999997E-3</v>
      </c>
      <c r="DF1558" s="72">
        <v>692.32</v>
      </c>
      <c r="DG1558" s="96">
        <v>1</v>
      </c>
      <c r="DH1558" s="72">
        <v>692.32</v>
      </c>
      <c r="DI1558" s="72">
        <v>700.61737926000001</v>
      </c>
      <c r="DJ1558" s="96">
        <v>1</v>
      </c>
      <c r="DK1558" s="72">
        <v>692.32</v>
      </c>
      <c r="DL1558" s="96">
        <v>1</v>
      </c>
      <c r="DM1558" s="72">
        <v>692.32</v>
      </c>
      <c r="DN1558" s="96">
        <v>1</v>
      </c>
      <c r="DO1558" s="96">
        <v>1.5102000000000001E-2</v>
      </c>
      <c r="DP1558" s="72">
        <v>10.46</v>
      </c>
      <c r="DQ1558" s="72">
        <v>681.86</v>
      </c>
      <c r="DR1558" t="s">
        <v>50</v>
      </c>
      <c r="DT1558" t="s">
        <v>999</v>
      </c>
    </row>
    <row r="1559" spans="1:124" x14ac:dyDescent="0.3">
      <c r="A1559" t="s">
        <v>51</v>
      </c>
      <c r="B1559">
        <v>26690</v>
      </c>
      <c r="C1559" s="95">
        <v>2038</v>
      </c>
      <c r="D1559" s="95">
        <v>7683684</v>
      </c>
      <c r="E1559" s="95">
        <v>1972</v>
      </c>
      <c r="F1559" s="95">
        <v>6148315</v>
      </c>
      <c r="G1559" s="95">
        <v>446</v>
      </c>
      <c r="H1559" s="95">
        <v>1295539</v>
      </c>
      <c r="I1559" s="95">
        <v>402</v>
      </c>
      <c r="J1559" s="95">
        <v>1281563</v>
      </c>
      <c r="K1559" s="95">
        <v>2014</v>
      </c>
      <c r="L1559" s="95">
        <v>7777594</v>
      </c>
      <c r="M1559" s="95">
        <v>1943</v>
      </c>
      <c r="N1559" s="95">
        <v>6213730</v>
      </c>
      <c r="O1559" s="95">
        <v>443</v>
      </c>
      <c r="P1559" s="95">
        <v>1549190</v>
      </c>
      <c r="Q1559" s="95">
        <v>398</v>
      </c>
      <c r="R1559" s="95">
        <v>1606086</v>
      </c>
      <c r="S1559" s="95">
        <v>2008</v>
      </c>
      <c r="T1559" s="95">
        <v>7904564</v>
      </c>
      <c r="U1559" s="95">
        <v>1931</v>
      </c>
      <c r="V1559" s="95">
        <v>7089622</v>
      </c>
      <c r="W1559" s="95">
        <v>448</v>
      </c>
      <c r="X1559" s="95">
        <v>1289940</v>
      </c>
      <c r="Y1559" s="95">
        <v>400</v>
      </c>
      <c r="Z1559" s="95">
        <v>1780039</v>
      </c>
      <c r="AA1559" s="95">
        <v>2038</v>
      </c>
      <c r="AB1559" s="95">
        <v>8645532</v>
      </c>
      <c r="AC1559" s="95">
        <v>1947</v>
      </c>
      <c r="AD1559" s="95">
        <v>7588625</v>
      </c>
      <c r="AE1559" s="95">
        <v>454</v>
      </c>
      <c r="AF1559" s="95">
        <v>1273928</v>
      </c>
      <c r="AG1559" s="95">
        <v>405</v>
      </c>
      <c r="AH1559" s="95">
        <v>1949928</v>
      </c>
      <c r="AI1559" s="95">
        <v>2039</v>
      </c>
      <c r="AJ1559" s="95">
        <v>8109139</v>
      </c>
      <c r="AK1559" s="95">
        <v>1953</v>
      </c>
      <c r="AL1559" s="95">
        <v>7975478.7000000002</v>
      </c>
      <c r="AM1559" s="95">
        <v>471</v>
      </c>
      <c r="AN1559" s="95">
        <v>1369855</v>
      </c>
      <c r="AO1559" s="95">
        <v>428</v>
      </c>
      <c r="AP1559" s="95">
        <v>1855923</v>
      </c>
      <c r="AQ1559" s="72">
        <v>301.24</v>
      </c>
      <c r="AR1559" s="72">
        <v>260.81</v>
      </c>
      <c r="AS1559" s="72">
        <v>562.04999999999995</v>
      </c>
      <c r="AT1559" s="95">
        <v>8979223</v>
      </c>
      <c r="AU1559" s="95">
        <v>7429878</v>
      </c>
      <c r="AV1559" s="95">
        <v>2484</v>
      </c>
      <c r="AW1559" s="95">
        <v>2374</v>
      </c>
      <c r="AX1559" s="72">
        <v>316.33</v>
      </c>
      <c r="AY1559" s="72">
        <v>278.36</v>
      </c>
      <c r="AZ1559" s="72">
        <v>594.69000000000005</v>
      </c>
      <c r="BA1559" s="95">
        <v>9326784</v>
      </c>
      <c r="BB1559" s="95">
        <v>7819816</v>
      </c>
      <c r="BC1559" s="95">
        <v>2457</v>
      </c>
      <c r="BD1559" s="95">
        <v>2341</v>
      </c>
      <c r="BE1559" s="72">
        <v>311.97000000000003</v>
      </c>
      <c r="BF1559" s="72">
        <v>317.08999999999997</v>
      </c>
      <c r="BG1559" s="72">
        <v>629.05999999999995</v>
      </c>
      <c r="BH1559" s="95">
        <v>9194504</v>
      </c>
      <c r="BI1559" s="95">
        <v>8869661</v>
      </c>
      <c r="BJ1559" s="95">
        <v>2456</v>
      </c>
      <c r="BK1559" s="95">
        <v>2331</v>
      </c>
      <c r="BL1559" s="72">
        <v>331.71</v>
      </c>
      <c r="BM1559" s="72">
        <v>337.96</v>
      </c>
      <c r="BN1559" s="72">
        <v>669.67</v>
      </c>
      <c r="BO1559" s="95">
        <v>9919460</v>
      </c>
      <c r="BP1559" s="95">
        <v>9538553</v>
      </c>
      <c r="BQ1559" s="95">
        <v>2492</v>
      </c>
      <c r="BR1559" s="95">
        <v>2352</v>
      </c>
      <c r="BS1559" s="72">
        <v>314.70999999999998</v>
      </c>
      <c r="BT1559" s="72">
        <v>344.09</v>
      </c>
      <c r="BU1559" s="72">
        <v>658.8</v>
      </c>
      <c r="BV1559" s="95">
        <v>9478994</v>
      </c>
      <c r="BW1559" s="95">
        <v>9831401.6999999993</v>
      </c>
      <c r="BX1559" s="95">
        <v>2510</v>
      </c>
      <c r="BY1559" s="95">
        <v>2381</v>
      </c>
      <c r="BZ1559" s="95">
        <v>2432</v>
      </c>
      <c r="CA1559" s="95">
        <v>2401</v>
      </c>
      <c r="CB1559" s="95">
        <v>2396</v>
      </c>
      <c r="CC1559" s="95">
        <v>2426</v>
      </c>
      <c r="CD1559" s="95">
        <v>2447</v>
      </c>
      <c r="CE1559" s="72">
        <v>650.75523149000003</v>
      </c>
      <c r="CF1559" s="72">
        <v>676.59346364999999</v>
      </c>
      <c r="CG1559" s="72">
        <v>712.40329333</v>
      </c>
      <c r="CH1559" s="72">
        <v>716.50152150999998</v>
      </c>
      <c r="CI1559" s="72">
        <v>731.52548966999996</v>
      </c>
      <c r="CJ1559" s="96">
        <v>0.86368879239999996</v>
      </c>
      <c r="CK1559" s="96">
        <v>0.8789473029</v>
      </c>
      <c r="CL1559" s="96">
        <v>0.883011078</v>
      </c>
      <c r="CM1559" s="96">
        <v>0.93463862939999998</v>
      </c>
      <c r="CN1559" s="96">
        <v>0.9005837928</v>
      </c>
      <c r="CO1559" s="96">
        <v>1.0230645347</v>
      </c>
      <c r="CP1559" s="96">
        <v>0.87206025509999996</v>
      </c>
      <c r="CQ1559" s="96">
        <v>0.99584056389999998</v>
      </c>
      <c r="CR1559" s="96">
        <v>0.87570255939999997</v>
      </c>
      <c r="CS1559" s="95">
        <v>2178</v>
      </c>
      <c r="CT1559" s="95">
        <v>2160</v>
      </c>
      <c r="CU1559" s="95">
        <v>2161</v>
      </c>
      <c r="CV1559" s="95">
        <v>2186</v>
      </c>
      <c r="CW1559" s="95">
        <v>2255</v>
      </c>
      <c r="CX1559" s="96">
        <v>1.0160153789999999</v>
      </c>
      <c r="CY1559" s="96">
        <v>0.98703137600000002</v>
      </c>
      <c r="CZ1559" s="96">
        <v>1.0029446740000001</v>
      </c>
      <c r="DA1559" s="96">
        <v>1.0578308279999999</v>
      </c>
      <c r="DB1559" s="96">
        <v>1.04996679</v>
      </c>
      <c r="DC1559">
        <v>2013</v>
      </c>
      <c r="DD1559" s="6">
        <v>2355.8000000000002</v>
      </c>
      <c r="DE1559" s="96">
        <v>6.5460921000000004E-3</v>
      </c>
      <c r="DF1559" s="72">
        <v>668.13</v>
      </c>
      <c r="DG1559" s="96">
        <v>1</v>
      </c>
      <c r="DH1559" s="72">
        <v>668.13</v>
      </c>
      <c r="DI1559" s="72">
        <v>700.61737926000001</v>
      </c>
      <c r="DJ1559" s="96">
        <v>1</v>
      </c>
      <c r="DK1559" s="72">
        <v>668.13</v>
      </c>
      <c r="DL1559" s="96">
        <v>1</v>
      </c>
      <c r="DM1559" s="72">
        <v>668.13</v>
      </c>
      <c r="DN1559" s="96">
        <v>1</v>
      </c>
      <c r="DO1559" s="96">
        <v>1.4822999999999999E-2</v>
      </c>
      <c r="DP1559" s="72">
        <v>9.9</v>
      </c>
      <c r="DQ1559" s="72">
        <v>658.23</v>
      </c>
      <c r="DR1559" t="s">
        <v>51</v>
      </c>
      <c r="DT1559" t="s">
        <v>999</v>
      </c>
    </row>
    <row r="1560" spans="1:124" x14ac:dyDescent="0.3">
      <c r="A1560" t="s">
        <v>52</v>
      </c>
      <c r="B1560">
        <v>26700</v>
      </c>
      <c r="C1560" s="95">
        <v>3933</v>
      </c>
      <c r="D1560" s="95">
        <v>14140578</v>
      </c>
      <c r="E1560" s="95">
        <v>3826</v>
      </c>
      <c r="F1560" s="95">
        <v>11202199</v>
      </c>
      <c r="G1560" s="95">
        <v>830</v>
      </c>
      <c r="H1560" s="95">
        <v>2901548</v>
      </c>
      <c r="I1560" s="95">
        <v>735</v>
      </c>
      <c r="J1560" s="95">
        <v>2559429</v>
      </c>
      <c r="K1560" s="95">
        <v>3930</v>
      </c>
      <c r="L1560" s="95">
        <v>15505042</v>
      </c>
      <c r="M1560" s="95">
        <v>3802</v>
      </c>
      <c r="N1560" s="95">
        <v>11710012</v>
      </c>
      <c r="O1560" s="95">
        <v>851</v>
      </c>
      <c r="P1560" s="95">
        <v>3372190</v>
      </c>
      <c r="Q1560" s="95">
        <v>746</v>
      </c>
      <c r="R1560" s="95">
        <v>2410905</v>
      </c>
      <c r="S1560" s="95">
        <v>3930</v>
      </c>
      <c r="T1560" s="95">
        <v>15414124</v>
      </c>
      <c r="U1560" s="95">
        <v>3779</v>
      </c>
      <c r="V1560" s="95">
        <v>12192068</v>
      </c>
      <c r="W1560" s="95">
        <v>831</v>
      </c>
      <c r="X1560" s="95">
        <v>3649842</v>
      </c>
      <c r="Y1560" s="95">
        <v>740</v>
      </c>
      <c r="Z1560" s="95">
        <v>2641749</v>
      </c>
      <c r="AA1560" s="95">
        <v>3974</v>
      </c>
      <c r="AB1560" s="95">
        <v>16166335</v>
      </c>
      <c r="AC1560" s="95">
        <v>3813</v>
      </c>
      <c r="AD1560" s="95">
        <v>13632278</v>
      </c>
      <c r="AE1560" s="95">
        <v>835</v>
      </c>
      <c r="AF1560" s="95">
        <v>2982861</v>
      </c>
      <c r="AG1560" s="95">
        <v>741</v>
      </c>
      <c r="AH1560" s="95">
        <v>2783872</v>
      </c>
      <c r="AI1560" s="95">
        <v>3994</v>
      </c>
      <c r="AJ1560" s="95">
        <v>15846854.289999999</v>
      </c>
      <c r="AK1560" s="95">
        <v>3825</v>
      </c>
      <c r="AL1560" s="95">
        <v>14443226.689999999</v>
      </c>
      <c r="AM1560" s="95">
        <v>836</v>
      </c>
      <c r="AN1560" s="95">
        <v>3037352.77</v>
      </c>
      <c r="AO1560" s="95">
        <v>743</v>
      </c>
      <c r="AP1560" s="95">
        <v>2683677.4500000002</v>
      </c>
      <c r="AQ1560" s="72">
        <v>298.17</v>
      </c>
      <c r="AR1560" s="72">
        <v>251.44</v>
      </c>
      <c r="AS1560" s="72">
        <v>549.61</v>
      </c>
      <c r="AT1560" s="95">
        <v>17042126</v>
      </c>
      <c r="AU1560" s="95">
        <v>13761628</v>
      </c>
      <c r="AV1560" s="95">
        <v>4763</v>
      </c>
      <c r="AW1560" s="95">
        <v>4561</v>
      </c>
      <c r="AX1560" s="72">
        <v>329.03</v>
      </c>
      <c r="AY1560" s="72">
        <v>258.74</v>
      </c>
      <c r="AZ1560" s="72">
        <v>587.77</v>
      </c>
      <c r="BA1560" s="95">
        <v>18877232</v>
      </c>
      <c r="BB1560" s="95">
        <v>14120917</v>
      </c>
      <c r="BC1560" s="95">
        <v>4781</v>
      </c>
      <c r="BD1560" s="95">
        <v>4548</v>
      </c>
      <c r="BE1560" s="72">
        <v>333.68</v>
      </c>
      <c r="BF1560" s="72">
        <v>273.55</v>
      </c>
      <c r="BG1560" s="72">
        <v>607.23</v>
      </c>
      <c r="BH1560" s="95">
        <v>19063966</v>
      </c>
      <c r="BI1560" s="95">
        <v>14833817</v>
      </c>
      <c r="BJ1560" s="95">
        <v>4761</v>
      </c>
      <c r="BK1560" s="95">
        <v>4519</v>
      </c>
      <c r="BL1560" s="72">
        <v>331.83</v>
      </c>
      <c r="BM1560" s="72">
        <v>300.39999999999998</v>
      </c>
      <c r="BN1560" s="72">
        <v>632.23</v>
      </c>
      <c r="BO1560" s="95">
        <v>19149196</v>
      </c>
      <c r="BP1560" s="95">
        <v>16416150</v>
      </c>
      <c r="BQ1560" s="95">
        <v>4809</v>
      </c>
      <c r="BR1560" s="95">
        <v>4554</v>
      </c>
      <c r="BS1560" s="72">
        <v>325.81</v>
      </c>
      <c r="BT1560" s="72">
        <v>312.44</v>
      </c>
      <c r="BU1560" s="72">
        <v>638.25</v>
      </c>
      <c r="BV1560" s="95">
        <v>18884207.059999999</v>
      </c>
      <c r="BW1560" s="95">
        <v>17126904.140000001</v>
      </c>
      <c r="BX1560" s="95">
        <v>4830</v>
      </c>
      <c r="BY1560" s="95">
        <v>4568</v>
      </c>
      <c r="BZ1560" s="95">
        <v>4667</v>
      </c>
      <c r="CA1560" s="95">
        <v>4668</v>
      </c>
      <c r="CB1560" s="95">
        <v>4644</v>
      </c>
      <c r="CC1560" s="95">
        <v>4688</v>
      </c>
      <c r="CD1560" s="95">
        <v>4702</v>
      </c>
      <c r="CE1560" s="72">
        <v>650.75523149000003</v>
      </c>
      <c r="CF1560" s="72">
        <v>676.59346364999999</v>
      </c>
      <c r="CG1560" s="72">
        <v>712.40329333</v>
      </c>
      <c r="CH1560" s="72">
        <v>716.50152150999998</v>
      </c>
      <c r="CI1560" s="72">
        <v>731.52548966999996</v>
      </c>
      <c r="CJ1560" s="96">
        <v>0.84457254189999997</v>
      </c>
      <c r="CK1560" s="96">
        <v>0.86871959539999999</v>
      </c>
      <c r="CL1560" s="96">
        <v>0.85236832240000004</v>
      </c>
      <c r="CM1560" s="96">
        <v>0.88238472779999999</v>
      </c>
      <c r="CN1560" s="96">
        <v>0.87249181200000003</v>
      </c>
      <c r="CO1560" s="96">
        <v>0.94343469319999995</v>
      </c>
      <c r="CP1560" s="96">
        <v>0.91591649760000005</v>
      </c>
      <c r="CQ1560" s="96">
        <v>0.99584056389999998</v>
      </c>
      <c r="CR1560" s="96">
        <v>0.91974197479999997</v>
      </c>
      <c r="CS1560" s="95">
        <v>4559</v>
      </c>
      <c r="CT1560" s="95">
        <v>4629</v>
      </c>
      <c r="CU1560" s="95">
        <v>4631</v>
      </c>
      <c r="CV1560" s="95">
        <v>4675</v>
      </c>
      <c r="CW1560" s="95">
        <v>4712</v>
      </c>
      <c r="CX1560" s="96">
        <v>0.93996990199999997</v>
      </c>
      <c r="CY1560" s="96">
        <v>0.95145106300000004</v>
      </c>
      <c r="CZ1560" s="96">
        <v>0.93339277499999995</v>
      </c>
      <c r="DA1560" s="96">
        <v>0.94710863899999997</v>
      </c>
      <c r="DB1560" s="96">
        <v>0.94513601599999997</v>
      </c>
      <c r="DC1560">
        <v>2013</v>
      </c>
      <c r="DD1560" s="6">
        <v>4550</v>
      </c>
      <c r="DE1560" s="96">
        <v>5.7988162000000001E-3</v>
      </c>
      <c r="DF1560" s="72">
        <v>702.26</v>
      </c>
      <c r="DG1560" s="96">
        <v>1</v>
      </c>
      <c r="DH1560" s="72">
        <v>702.26</v>
      </c>
      <c r="DI1560" s="72">
        <v>700.61737926000001</v>
      </c>
      <c r="DJ1560" s="96">
        <v>1</v>
      </c>
      <c r="DK1560" s="72">
        <v>702.26</v>
      </c>
      <c r="DL1560" s="96">
        <v>1</v>
      </c>
      <c r="DM1560" s="72">
        <v>702.26</v>
      </c>
      <c r="DN1560" s="96">
        <v>1</v>
      </c>
      <c r="DO1560" s="96">
        <v>1.6471E-2</v>
      </c>
      <c r="DP1560" s="72">
        <v>11.57</v>
      </c>
      <c r="DQ1560" s="72">
        <v>690.69</v>
      </c>
      <c r="DR1560" t="s">
        <v>52</v>
      </c>
      <c r="DT1560" t="s">
        <v>999</v>
      </c>
    </row>
    <row r="1561" spans="1:124" x14ac:dyDescent="0.3">
      <c r="A1561" t="s">
        <v>1020</v>
      </c>
      <c r="B1561">
        <v>26710</v>
      </c>
      <c r="C1561" s="95">
        <v>2482</v>
      </c>
      <c r="D1561" s="95">
        <v>10240968</v>
      </c>
      <c r="E1561" s="95">
        <v>2435</v>
      </c>
      <c r="F1561" s="95">
        <v>8646214</v>
      </c>
      <c r="G1561" s="95">
        <v>867</v>
      </c>
      <c r="H1561" s="95">
        <v>3114147</v>
      </c>
      <c r="I1561" s="95">
        <v>781</v>
      </c>
      <c r="J1561" s="95">
        <v>2788600</v>
      </c>
      <c r="K1561" s="95">
        <v>2345</v>
      </c>
      <c r="L1561" s="95">
        <v>11120762</v>
      </c>
      <c r="M1561" s="95">
        <v>2285</v>
      </c>
      <c r="N1561" s="95">
        <v>8949087</v>
      </c>
      <c r="O1561" s="95">
        <v>877</v>
      </c>
      <c r="P1561" s="95">
        <v>3050419</v>
      </c>
      <c r="Q1561" s="95">
        <v>784</v>
      </c>
      <c r="R1561" s="95">
        <v>3067110</v>
      </c>
      <c r="S1561" s="95">
        <v>2347</v>
      </c>
      <c r="T1561" s="95">
        <v>11006047</v>
      </c>
      <c r="U1561" s="95">
        <v>2268</v>
      </c>
      <c r="V1561" s="95">
        <v>9022748</v>
      </c>
      <c r="W1561" s="95">
        <v>878</v>
      </c>
      <c r="X1561" s="95">
        <v>2755736</v>
      </c>
      <c r="Y1561" s="95">
        <v>791</v>
      </c>
      <c r="Z1561" s="95">
        <v>3061268</v>
      </c>
      <c r="AA1561" s="95">
        <v>2354</v>
      </c>
      <c r="AB1561" s="95">
        <v>10755182</v>
      </c>
      <c r="AC1561" s="95">
        <v>2274</v>
      </c>
      <c r="AD1561" s="95">
        <v>8908749</v>
      </c>
      <c r="AE1561" s="95">
        <v>879</v>
      </c>
      <c r="AF1561" s="95">
        <v>3377482</v>
      </c>
      <c r="AG1561" s="95">
        <v>796</v>
      </c>
      <c r="AH1561" s="95">
        <v>3584920</v>
      </c>
      <c r="AI1561" s="95">
        <v>2352</v>
      </c>
      <c r="AJ1561" s="95">
        <v>10613623</v>
      </c>
      <c r="AK1561" s="95">
        <v>2266</v>
      </c>
      <c r="AL1561" s="95">
        <v>9757786</v>
      </c>
      <c r="AM1561" s="95">
        <v>877</v>
      </c>
      <c r="AN1561" s="95">
        <v>4016684</v>
      </c>
      <c r="AO1561" s="95">
        <v>800</v>
      </c>
      <c r="AP1561" s="95">
        <v>3870676</v>
      </c>
      <c r="AQ1561" s="72">
        <v>332.32</v>
      </c>
      <c r="AR1561" s="72">
        <v>296.3</v>
      </c>
      <c r="AS1561" s="72">
        <v>628.62</v>
      </c>
      <c r="AT1561" s="95">
        <v>13355115</v>
      </c>
      <c r="AU1561" s="95">
        <v>11434814</v>
      </c>
      <c r="AV1561" s="95">
        <v>3349</v>
      </c>
      <c r="AW1561" s="95">
        <v>3216</v>
      </c>
      <c r="AX1561" s="72">
        <v>366.52</v>
      </c>
      <c r="AY1561" s="72">
        <v>326.27999999999997</v>
      </c>
      <c r="AZ1561" s="72">
        <v>692.8</v>
      </c>
      <c r="BA1561" s="95">
        <v>14171181</v>
      </c>
      <c r="BB1561" s="95">
        <v>12016197</v>
      </c>
      <c r="BC1561" s="95">
        <v>3222</v>
      </c>
      <c r="BD1561" s="95">
        <v>3069</v>
      </c>
      <c r="BE1561" s="72">
        <v>355.6</v>
      </c>
      <c r="BF1561" s="72">
        <v>329.19</v>
      </c>
      <c r="BG1561" s="72">
        <v>684.79</v>
      </c>
      <c r="BH1561" s="95">
        <v>13761783</v>
      </c>
      <c r="BI1561" s="95">
        <v>12084016</v>
      </c>
      <c r="BJ1561" s="95">
        <v>3225</v>
      </c>
      <c r="BK1561" s="95">
        <v>3059</v>
      </c>
      <c r="BL1561" s="72">
        <v>364.28</v>
      </c>
      <c r="BM1561" s="72">
        <v>339.13</v>
      </c>
      <c r="BN1561" s="72">
        <v>703.41</v>
      </c>
      <c r="BO1561" s="95">
        <v>14132664</v>
      </c>
      <c r="BP1561" s="95">
        <v>12493669</v>
      </c>
      <c r="BQ1561" s="95">
        <v>3233</v>
      </c>
      <c r="BR1561" s="95">
        <v>3070</v>
      </c>
      <c r="BS1561" s="72">
        <v>377.58</v>
      </c>
      <c r="BT1561" s="72">
        <v>370.42</v>
      </c>
      <c r="BU1561" s="72">
        <v>748</v>
      </c>
      <c r="BV1561" s="95">
        <v>14630307</v>
      </c>
      <c r="BW1561" s="95">
        <v>13628462</v>
      </c>
      <c r="BX1561" s="95">
        <v>3229</v>
      </c>
      <c r="BY1561" s="95">
        <v>3066</v>
      </c>
      <c r="BZ1561" s="95">
        <v>3286</v>
      </c>
      <c r="CA1561" s="95">
        <v>3148</v>
      </c>
      <c r="CB1561" s="95">
        <v>3145</v>
      </c>
      <c r="CC1561" s="95">
        <v>3156</v>
      </c>
      <c r="CD1561" s="95">
        <v>3149</v>
      </c>
      <c r="CE1561" s="72">
        <v>650.75523149000003</v>
      </c>
      <c r="CF1561" s="72">
        <v>676.59346364999999</v>
      </c>
      <c r="CG1561" s="72">
        <v>712.40329333</v>
      </c>
      <c r="CH1561" s="72">
        <v>716.50152150999998</v>
      </c>
      <c r="CI1561" s="72">
        <v>731.52548966999996</v>
      </c>
      <c r="CJ1561" s="96">
        <v>0.96598531919999997</v>
      </c>
      <c r="CK1561" s="96">
        <v>1.0239531376</v>
      </c>
      <c r="CL1561" s="96">
        <v>0.96123923960000002</v>
      </c>
      <c r="CM1561" s="96">
        <v>0.98172855029999995</v>
      </c>
      <c r="CN1561" s="96">
        <v>1.0225207605</v>
      </c>
      <c r="CO1561" s="96">
        <v>1.0307720341</v>
      </c>
      <c r="CP1561" s="96">
        <v>0.96149814769999997</v>
      </c>
      <c r="CQ1561" s="96">
        <v>0.99584056389999998</v>
      </c>
      <c r="CR1561" s="96">
        <v>0.9655140042</v>
      </c>
      <c r="CS1561" s="95">
        <v>3253</v>
      </c>
      <c r="CT1561" s="95">
        <v>3153</v>
      </c>
      <c r="CU1561" s="95">
        <v>3106</v>
      </c>
      <c r="CV1561" s="95">
        <v>3149</v>
      </c>
      <c r="CW1561" s="95">
        <v>3163</v>
      </c>
      <c r="CX1561" s="96">
        <v>1.0494066399999999</v>
      </c>
      <c r="CY1561" s="96">
        <v>1.0312880820000001</v>
      </c>
      <c r="CZ1561" s="96">
        <v>1.0265990439999999</v>
      </c>
      <c r="DA1561" s="96">
        <v>1.0256890860000001</v>
      </c>
      <c r="DB1561" s="96">
        <v>1.0202510220000001</v>
      </c>
      <c r="DC1561">
        <v>2013</v>
      </c>
      <c r="DD1561" s="6">
        <v>3096</v>
      </c>
      <c r="DE1561" s="96">
        <v>2.1921867999999999E-3</v>
      </c>
      <c r="DF1561" s="72">
        <v>739.88</v>
      </c>
      <c r="DG1561" s="96">
        <v>1</v>
      </c>
      <c r="DH1561" s="72">
        <v>739.88</v>
      </c>
      <c r="DI1561" s="72">
        <v>700.61737926000001</v>
      </c>
      <c r="DJ1561" s="96">
        <v>1</v>
      </c>
      <c r="DK1561" s="72">
        <v>739.88</v>
      </c>
      <c r="DL1561" s="96">
        <v>1</v>
      </c>
      <c r="DM1561" s="72">
        <v>739.88</v>
      </c>
      <c r="DN1561" s="96">
        <v>1</v>
      </c>
      <c r="DO1561" s="96">
        <v>5.2570000000000004E-3</v>
      </c>
      <c r="DP1561" s="72">
        <v>3.89</v>
      </c>
      <c r="DQ1561" s="72">
        <v>735.99</v>
      </c>
      <c r="DR1561" t="s">
        <v>1020</v>
      </c>
      <c r="DT1561" t="s">
        <v>999</v>
      </c>
    </row>
    <row r="1562" spans="1:124" x14ac:dyDescent="0.3">
      <c r="A1562" t="s">
        <v>139</v>
      </c>
      <c r="B1562">
        <v>26720</v>
      </c>
      <c r="C1562" s="95">
        <v>5542</v>
      </c>
      <c r="D1562" s="95">
        <v>21243601</v>
      </c>
      <c r="E1562" s="95">
        <v>5328</v>
      </c>
      <c r="F1562" s="95">
        <v>13651837</v>
      </c>
      <c r="G1562" s="95">
        <v>1215</v>
      </c>
      <c r="H1562" s="95">
        <v>3148778</v>
      </c>
      <c r="I1562" s="95">
        <v>1078</v>
      </c>
      <c r="J1562" s="95">
        <v>3166233</v>
      </c>
      <c r="K1562" s="95">
        <v>5537</v>
      </c>
      <c r="L1562" s="95">
        <v>24140107</v>
      </c>
      <c r="M1562" s="95">
        <v>5293</v>
      </c>
      <c r="N1562" s="95">
        <v>14953137</v>
      </c>
      <c r="O1562" s="95">
        <v>1202</v>
      </c>
      <c r="P1562" s="95">
        <v>3772073</v>
      </c>
      <c r="Q1562" s="95">
        <v>1070</v>
      </c>
      <c r="R1562" s="95">
        <v>3544868</v>
      </c>
      <c r="S1562" s="95">
        <v>5403</v>
      </c>
      <c r="T1562" s="95">
        <v>24472274</v>
      </c>
      <c r="U1562" s="95">
        <v>5141</v>
      </c>
      <c r="V1562" s="95">
        <v>15456790</v>
      </c>
      <c r="W1562" s="95">
        <v>1183</v>
      </c>
      <c r="X1562" s="95">
        <v>4010651</v>
      </c>
      <c r="Y1562" s="95">
        <v>1046</v>
      </c>
      <c r="Z1562" s="95">
        <v>3659507</v>
      </c>
      <c r="AA1562" s="95">
        <v>5247</v>
      </c>
      <c r="AB1562" s="95">
        <v>21492297</v>
      </c>
      <c r="AC1562" s="95">
        <v>4954</v>
      </c>
      <c r="AD1562" s="95">
        <v>16165642</v>
      </c>
      <c r="AE1562" s="95">
        <v>1186</v>
      </c>
      <c r="AF1562" s="95">
        <v>3822129</v>
      </c>
      <c r="AG1562" s="95">
        <v>1052</v>
      </c>
      <c r="AH1562" s="95">
        <v>3799166</v>
      </c>
      <c r="AI1562" s="95">
        <v>5136</v>
      </c>
      <c r="AJ1562" s="95">
        <v>19930162</v>
      </c>
      <c r="AK1562" s="95">
        <v>4838</v>
      </c>
      <c r="AL1562" s="95">
        <v>16532985</v>
      </c>
      <c r="AM1562" s="95">
        <v>1212</v>
      </c>
      <c r="AN1562" s="95">
        <v>3253007</v>
      </c>
      <c r="AO1562" s="95">
        <v>1081</v>
      </c>
      <c r="AP1562" s="95">
        <v>3876744</v>
      </c>
      <c r="AQ1562" s="72">
        <v>300.83</v>
      </c>
      <c r="AR1562" s="72">
        <v>218.78</v>
      </c>
      <c r="AS1562" s="72">
        <v>519.61</v>
      </c>
      <c r="AT1562" s="95">
        <v>24392379</v>
      </c>
      <c r="AU1562" s="95">
        <v>16818070</v>
      </c>
      <c r="AV1562" s="95">
        <v>6757</v>
      </c>
      <c r="AW1562" s="95">
        <v>6406</v>
      </c>
      <c r="AX1562" s="72">
        <v>345.16</v>
      </c>
      <c r="AY1562" s="72">
        <v>242.26</v>
      </c>
      <c r="AZ1562" s="72">
        <v>587.41999999999996</v>
      </c>
      <c r="BA1562" s="95">
        <v>27912180</v>
      </c>
      <c r="BB1562" s="95">
        <v>18498005</v>
      </c>
      <c r="BC1562" s="95">
        <v>6739</v>
      </c>
      <c r="BD1562" s="95">
        <v>6363</v>
      </c>
      <c r="BE1562" s="72">
        <v>360.4</v>
      </c>
      <c r="BF1562" s="72">
        <v>257.48</v>
      </c>
      <c r="BG1562" s="72">
        <v>617.88</v>
      </c>
      <c r="BH1562" s="95">
        <v>28482925</v>
      </c>
      <c r="BI1562" s="95">
        <v>19116297</v>
      </c>
      <c r="BJ1562" s="95">
        <v>6586</v>
      </c>
      <c r="BK1562" s="95">
        <v>6187</v>
      </c>
      <c r="BL1562" s="72">
        <v>327.92</v>
      </c>
      <c r="BM1562" s="72">
        <v>277.01</v>
      </c>
      <c r="BN1562" s="72">
        <v>604.92999999999995</v>
      </c>
      <c r="BO1562" s="95">
        <v>25314426</v>
      </c>
      <c r="BP1562" s="95">
        <v>19964808</v>
      </c>
      <c r="BQ1562" s="95">
        <v>6433</v>
      </c>
      <c r="BR1562" s="95">
        <v>6006</v>
      </c>
      <c r="BS1562" s="72">
        <v>304.33999999999997</v>
      </c>
      <c r="BT1562" s="72">
        <v>287.35000000000002</v>
      </c>
      <c r="BU1562" s="72">
        <v>591.69000000000005</v>
      </c>
      <c r="BV1562" s="95">
        <v>23183169</v>
      </c>
      <c r="BW1562" s="95">
        <v>20409729</v>
      </c>
      <c r="BX1562" s="95">
        <v>6348</v>
      </c>
      <c r="BY1562" s="95">
        <v>5919</v>
      </c>
      <c r="BZ1562" s="95">
        <v>6590</v>
      </c>
      <c r="CA1562" s="95">
        <v>6558</v>
      </c>
      <c r="CB1562" s="95">
        <v>6394</v>
      </c>
      <c r="CC1562" s="95">
        <v>6230</v>
      </c>
      <c r="CD1562" s="95">
        <v>6138</v>
      </c>
      <c r="CE1562" s="72">
        <v>650.75523149000003</v>
      </c>
      <c r="CF1562" s="72">
        <v>676.59346364999999</v>
      </c>
      <c r="CG1562" s="72">
        <v>712.40329333</v>
      </c>
      <c r="CH1562" s="72">
        <v>716.50152150999998</v>
      </c>
      <c r="CI1562" s="72">
        <v>731.52548966999996</v>
      </c>
      <c r="CJ1562" s="96">
        <v>0.7984722594</v>
      </c>
      <c r="CK1562" s="96">
        <v>0.86820229810000005</v>
      </c>
      <c r="CL1562" s="96">
        <v>0.86731771989999995</v>
      </c>
      <c r="CM1562" s="96">
        <v>0.84428292449999998</v>
      </c>
      <c r="CN1562" s="96">
        <v>0.80884399569999998</v>
      </c>
      <c r="CO1562" s="96">
        <v>0.9618214987</v>
      </c>
      <c r="CP1562" s="96">
        <v>0.87066450539999996</v>
      </c>
      <c r="CQ1562" s="96">
        <v>0.99584056389999998</v>
      </c>
      <c r="CR1562" s="96">
        <v>0.87430098010000001</v>
      </c>
      <c r="CS1562" s="95">
        <v>8496</v>
      </c>
      <c r="CT1562" s="95">
        <v>8460</v>
      </c>
      <c r="CU1562" s="95">
        <v>8256</v>
      </c>
      <c r="CV1562" s="95">
        <v>8036</v>
      </c>
      <c r="CW1562" s="95">
        <v>8044</v>
      </c>
      <c r="CX1562" s="96">
        <v>0.95328212099999998</v>
      </c>
      <c r="CY1562" s="96">
        <v>0.97973865400000004</v>
      </c>
      <c r="CZ1562" s="96">
        <v>0.96285296399999998</v>
      </c>
      <c r="DA1562" s="96">
        <v>0.96744591300000005</v>
      </c>
      <c r="DB1562" s="96">
        <v>0.94531949100000001</v>
      </c>
      <c r="DC1562">
        <v>2013</v>
      </c>
      <c r="DD1562" s="6">
        <v>6176.2</v>
      </c>
      <c r="DE1562" s="96">
        <v>2.0830775999999998E-3</v>
      </c>
      <c r="DF1562" s="72">
        <v>670.06</v>
      </c>
      <c r="DG1562" s="96">
        <v>1</v>
      </c>
      <c r="DH1562" s="72">
        <v>670.06</v>
      </c>
      <c r="DI1562" s="72">
        <v>674.21427340000002</v>
      </c>
      <c r="DJ1562" s="96">
        <v>1</v>
      </c>
      <c r="DK1562" s="72">
        <v>670.06</v>
      </c>
      <c r="DL1562" s="96">
        <v>1</v>
      </c>
      <c r="DM1562" s="72">
        <v>670.06</v>
      </c>
      <c r="DN1562" s="96">
        <v>1</v>
      </c>
      <c r="DO1562" s="96">
        <v>4.3480000000000003E-3</v>
      </c>
      <c r="DP1562" s="72">
        <v>2.91</v>
      </c>
      <c r="DQ1562" s="72">
        <v>667.15</v>
      </c>
      <c r="DR1562" t="s">
        <v>139</v>
      </c>
      <c r="DT1562" t="s">
        <v>999</v>
      </c>
    </row>
    <row r="1563" spans="1:124" x14ac:dyDescent="0.3">
      <c r="A1563" t="s">
        <v>1021</v>
      </c>
      <c r="B1563">
        <v>26730</v>
      </c>
      <c r="C1563" s="95">
        <v>2936</v>
      </c>
      <c r="D1563" s="95">
        <v>11244373</v>
      </c>
      <c r="E1563" s="95">
        <v>2833</v>
      </c>
      <c r="F1563" s="95">
        <v>9239449</v>
      </c>
      <c r="G1563" s="95">
        <v>366</v>
      </c>
      <c r="H1563" s="95">
        <v>1197146</v>
      </c>
      <c r="I1563" s="95">
        <v>315</v>
      </c>
      <c r="J1563" s="95">
        <v>1205342</v>
      </c>
      <c r="K1563" s="95">
        <v>2937</v>
      </c>
      <c r="L1563" s="95">
        <v>12075313</v>
      </c>
      <c r="M1563" s="95">
        <v>2824</v>
      </c>
      <c r="N1563" s="95">
        <v>10026447</v>
      </c>
      <c r="O1563" s="95">
        <v>382</v>
      </c>
      <c r="P1563" s="95">
        <v>1506863</v>
      </c>
      <c r="Q1563" s="95">
        <v>335</v>
      </c>
      <c r="R1563" s="95">
        <v>1515095</v>
      </c>
      <c r="S1563" s="95">
        <v>2927</v>
      </c>
      <c r="T1563" s="95">
        <v>11572299</v>
      </c>
      <c r="U1563" s="95">
        <v>2799</v>
      </c>
      <c r="V1563" s="95">
        <v>10142613</v>
      </c>
      <c r="W1563" s="95">
        <v>393</v>
      </c>
      <c r="X1563" s="95">
        <v>1274033</v>
      </c>
      <c r="Y1563" s="95">
        <v>343</v>
      </c>
      <c r="Z1563" s="95">
        <v>1709025</v>
      </c>
      <c r="AA1563" s="95">
        <v>2950</v>
      </c>
      <c r="AB1563" s="95">
        <v>12145454</v>
      </c>
      <c r="AC1563" s="95">
        <v>2819</v>
      </c>
      <c r="AD1563" s="95">
        <v>11563291</v>
      </c>
      <c r="AE1563" s="95">
        <v>385</v>
      </c>
      <c r="AF1563" s="95">
        <v>2002236</v>
      </c>
      <c r="AG1563" s="95">
        <v>340</v>
      </c>
      <c r="AH1563" s="95">
        <v>1824568</v>
      </c>
      <c r="AI1563" s="95">
        <v>2973</v>
      </c>
      <c r="AJ1563" s="95">
        <v>12157927.060000001</v>
      </c>
      <c r="AK1563" s="95">
        <v>2836</v>
      </c>
      <c r="AL1563" s="95">
        <v>12093972.02</v>
      </c>
      <c r="AM1563" s="95">
        <v>431</v>
      </c>
      <c r="AN1563" s="95">
        <v>1565276</v>
      </c>
      <c r="AO1563" s="95">
        <v>376</v>
      </c>
      <c r="AP1563" s="95">
        <v>1495067</v>
      </c>
      <c r="AQ1563" s="72">
        <v>313.99</v>
      </c>
      <c r="AR1563" s="72">
        <v>276.49</v>
      </c>
      <c r="AS1563" s="72">
        <v>590.48</v>
      </c>
      <c r="AT1563" s="95">
        <v>12441519</v>
      </c>
      <c r="AU1563" s="95">
        <v>10444791</v>
      </c>
      <c r="AV1563" s="95">
        <v>3302</v>
      </c>
      <c r="AW1563" s="95">
        <v>3148</v>
      </c>
      <c r="AX1563" s="72">
        <v>341.02</v>
      </c>
      <c r="AY1563" s="72">
        <v>304.45999999999998</v>
      </c>
      <c r="AZ1563" s="72">
        <v>645.48</v>
      </c>
      <c r="BA1563" s="95">
        <v>13582176</v>
      </c>
      <c r="BB1563" s="95">
        <v>11541542</v>
      </c>
      <c r="BC1563" s="95">
        <v>3319</v>
      </c>
      <c r="BD1563" s="95">
        <v>3159</v>
      </c>
      <c r="BE1563" s="72">
        <v>322.45</v>
      </c>
      <c r="BF1563" s="72">
        <v>314.33</v>
      </c>
      <c r="BG1563" s="72">
        <v>636.78</v>
      </c>
      <c r="BH1563" s="95">
        <v>12846332</v>
      </c>
      <c r="BI1563" s="95">
        <v>11851638</v>
      </c>
      <c r="BJ1563" s="95">
        <v>3320</v>
      </c>
      <c r="BK1563" s="95">
        <v>3142</v>
      </c>
      <c r="BL1563" s="72">
        <v>353.52</v>
      </c>
      <c r="BM1563" s="72">
        <v>353.17</v>
      </c>
      <c r="BN1563" s="72">
        <v>706.69</v>
      </c>
      <c r="BO1563" s="95">
        <v>14147690</v>
      </c>
      <c r="BP1563" s="95">
        <v>13387859</v>
      </c>
      <c r="BQ1563" s="95">
        <v>3335</v>
      </c>
      <c r="BR1563" s="95">
        <v>3159</v>
      </c>
      <c r="BS1563" s="72">
        <v>335.96</v>
      </c>
      <c r="BT1563" s="72">
        <v>352.56</v>
      </c>
      <c r="BU1563" s="72">
        <v>688.52</v>
      </c>
      <c r="BV1563" s="95">
        <v>13723203.060000001</v>
      </c>
      <c r="BW1563" s="95">
        <v>13589039.02</v>
      </c>
      <c r="BX1563" s="95">
        <v>3404</v>
      </c>
      <c r="BY1563" s="95">
        <v>3212</v>
      </c>
      <c r="BZ1563" s="95">
        <v>3229</v>
      </c>
      <c r="CA1563" s="95">
        <v>3242</v>
      </c>
      <c r="CB1563" s="95">
        <v>3234</v>
      </c>
      <c r="CC1563" s="95">
        <v>3251</v>
      </c>
      <c r="CD1563" s="95">
        <v>3310</v>
      </c>
      <c r="CE1563" s="72">
        <v>650.75523149000003</v>
      </c>
      <c r="CF1563" s="72">
        <v>676.59346364999999</v>
      </c>
      <c r="CG1563" s="72">
        <v>712.40329333</v>
      </c>
      <c r="CH1563" s="72">
        <v>716.50152150999998</v>
      </c>
      <c r="CI1563" s="72">
        <v>731.52548966999996</v>
      </c>
      <c r="CJ1563" s="96">
        <v>0.90737649340000004</v>
      </c>
      <c r="CK1563" s="96">
        <v>0.95401453709999995</v>
      </c>
      <c r="CL1563" s="96">
        <v>0.89384763649999999</v>
      </c>
      <c r="CM1563" s="96">
        <v>0.98630634939999995</v>
      </c>
      <c r="CN1563" s="96">
        <v>0.94121122189999995</v>
      </c>
      <c r="CO1563" s="96">
        <v>0.92853138319999995</v>
      </c>
      <c r="CP1563" s="96">
        <v>1.0086371495999999</v>
      </c>
      <c r="CQ1563" s="96">
        <v>0.99584056389999998</v>
      </c>
      <c r="CR1563" s="96">
        <v>1.0128498899</v>
      </c>
      <c r="CS1563" s="95">
        <v>3081</v>
      </c>
      <c r="CT1563" s="95">
        <v>3078</v>
      </c>
      <c r="CU1563" s="95">
        <v>3072</v>
      </c>
      <c r="CV1563" s="95">
        <v>3064</v>
      </c>
      <c r="CW1563" s="95">
        <v>3077</v>
      </c>
      <c r="CX1563" s="96">
        <v>0.91948091899999995</v>
      </c>
      <c r="CY1563" s="96">
        <v>0.92432211500000006</v>
      </c>
      <c r="CZ1563" s="96">
        <v>0.92175528399999995</v>
      </c>
      <c r="DA1563" s="96">
        <v>0.92644602399999998</v>
      </c>
      <c r="DB1563" s="96">
        <v>0.950645886</v>
      </c>
      <c r="DC1563">
        <v>2013</v>
      </c>
      <c r="DD1563" s="6">
        <v>3164</v>
      </c>
      <c r="DE1563" s="96">
        <v>2.2174486000000001E-3</v>
      </c>
      <c r="DF1563" s="72">
        <v>776.13</v>
      </c>
      <c r="DG1563" s="96">
        <v>1</v>
      </c>
      <c r="DH1563" s="72">
        <v>776.13</v>
      </c>
      <c r="DI1563" s="72">
        <v>700.61737926000001</v>
      </c>
      <c r="DJ1563" s="96">
        <v>1</v>
      </c>
      <c r="DK1563" s="72">
        <v>776.13</v>
      </c>
      <c r="DL1563" s="96">
        <v>1</v>
      </c>
      <c r="DM1563" s="72">
        <v>776.13</v>
      </c>
      <c r="DN1563" s="96">
        <v>1</v>
      </c>
      <c r="DO1563" s="96">
        <v>6.7939999999999997E-3</v>
      </c>
      <c r="DP1563" s="72">
        <v>5.27</v>
      </c>
      <c r="DQ1563" s="72">
        <v>770.86</v>
      </c>
      <c r="DR1563" t="s">
        <v>1021</v>
      </c>
      <c r="DT1563" t="s">
        <v>999</v>
      </c>
    </row>
    <row r="1564" spans="1:124" x14ac:dyDescent="0.3">
      <c r="A1564" t="s">
        <v>1022</v>
      </c>
      <c r="B1564">
        <v>26740</v>
      </c>
      <c r="C1564" s="95">
        <v>1754</v>
      </c>
      <c r="D1564" s="95">
        <v>5384721</v>
      </c>
      <c r="E1564" s="95">
        <v>1705</v>
      </c>
      <c r="F1564" s="95">
        <v>4904772</v>
      </c>
      <c r="G1564" s="95">
        <v>542</v>
      </c>
      <c r="H1564" s="95">
        <v>1372129</v>
      </c>
      <c r="I1564" s="95">
        <v>497</v>
      </c>
      <c r="J1564" s="95">
        <v>1423304</v>
      </c>
      <c r="K1564" s="95">
        <v>1685</v>
      </c>
      <c r="L1564" s="95">
        <v>5395357</v>
      </c>
      <c r="M1564" s="95">
        <v>1632</v>
      </c>
      <c r="N1564" s="95">
        <v>5088827</v>
      </c>
      <c r="O1564" s="95">
        <v>534</v>
      </c>
      <c r="P1564" s="95">
        <v>1189997</v>
      </c>
      <c r="Q1564" s="95">
        <v>491</v>
      </c>
      <c r="R1564" s="95">
        <v>1341390</v>
      </c>
      <c r="S1564" s="95">
        <v>1656</v>
      </c>
      <c r="T1564" s="95">
        <v>5684298</v>
      </c>
      <c r="U1564" s="95">
        <v>1592</v>
      </c>
      <c r="V1564" s="95">
        <v>5129071</v>
      </c>
      <c r="W1564" s="95">
        <v>536</v>
      </c>
      <c r="X1564" s="95">
        <v>1684147</v>
      </c>
      <c r="Y1564" s="95">
        <v>489</v>
      </c>
      <c r="Z1564" s="95">
        <v>1585268</v>
      </c>
      <c r="AA1564" s="95">
        <v>1638</v>
      </c>
      <c r="AB1564" s="95">
        <v>5019607</v>
      </c>
      <c r="AC1564" s="95">
        <v>1574</v>
      </c>
      <c r="AD1564" s="95">
        <v>5489710</v>
      </c>
      <c r="AE1564" s="95">
        <v>542</v>
      </c>
      <c r="AF1564" s="95">
        <v>1376192</v>
      </c>
      <c r="AG1564" s="95">
        <v>492</v>
      </c>
      <c r="AH1564" s="95">
        <v>1687419</v>
      </c>
      <c r="AI1564" s="95">
        <v>1643</v>
      </c>
      <c r="AJ1564" s="95">
        <v>5424288</v>
      </c>
      <c r="AK1564" s="95">
        <v>1573</v>
      </c>
      <c r="AL1564" s="95">
        <v>5890400</v>
      </c>
      <c r="AM1564" s="95">
        <v>536</v>
      </c>
      <c r="AN1564" s="95">
        <v>1256055</v>
      </c>
      <c r="AO1564" s="95">
        <v>495</v>
      </c>
      <c r="AP1564" s="95">
        <v>1801219</v>
      </c>
      <c r="AQ1564" s="72">
        <v>245.24</v>
      </c>
      <c r="AR1564" s="72">
        <v>239.48</v>
      </c>
      <c r="AS1564" s="72">
        <v>484.72</v>
      </c>
      <c r="AT1564" s="95">
        <v>6756850</v>
      </c>
      <c r="AU1564" s="95">
        <v>6328076</v>
      </c>
      <c r="AV1564" s="95">
        <v>2296</v>
      </c>
      <c r="AW1564" s="95">
        <v>2202</v>
      </c>
      <c r="AX1564" s="72">
        <v>247.31</v>
      </c>
      <c r="AY1564" s="72">
        <v>252.4</v>
      </c>
      <c r="AZ1564" s="72">
        <v>499.71</v>
      </c>
      <c r="BA1564" s="95">
        <v>6585354</v>
      </c>
      <c r="BB1564" s="95">
        <v>6430217</v>
      </c>
      <c r="BC1564" s="95">
        <v>2219</v>
      </c>
      <c r="BD1564" s="95">
        <v>2123</v>
      </c>
      <c r="BE1564" s="72">
        <v>280.13</v>
      </c>
      <c r="BF1564" s="72">
        <v>268.87</v>
      </c>
      <c r="BG1564" s="72">
        <v>549</v>
      </c>
      <c r="BH1564" s="95">
        <v>7368445</v>
      </c>
      <c r="BI1564" s="95">
        <v>6714339</v>
      </c>
      <c r="BJ1564" s="95">
        <v>2192</v>
      </c>
      <c r="BK1564" s="95">
        <v>2081</v>
      </c>
      <c r="BL1564" s="72">
        <v>244.49</v>
      </c>
      <c r="BM1564" s="72">
        <v>289.49</v>
      </c>
      <c r="BN1564" s="72">
        <v>533.98</v>
      </c>
      <c r="BO1564" s="95">
        <v>6395799</v>
      </c>
      <c r="BP1564" s="95">
        <v>7177129</v>
      </c>
      <c r="BQ1564" s="95">
        <v>2180</v>
      </c>
      <c r="BR1564" s="95">
        <v>2066</v>
      </c>
      <c r="BS1564" s="72">
        <v>255.48</v>
      </c>
      <c r="BT1564" s="72">
        <v>309.95</v>
      </c>
      <c r="BU1564" s="72">
        <v>565.42999999999995</v>
      </c>
      <c r="BV1564" s="95">
        <v>6680343</v>
      </c>
      <c r="BW1564" s="95">
        <v>7691619</v>
      </c>
      <c r="BX1564" s="95">
        <v>2179</v>
      </c>
      <c r="BY1564" s="95">
        <v>2068</v>
      </c>
      <c r="BZ1564" s="95">
        <v>2251</v>
      </c>
      <c r="CA1564" s="95">
        <v>2173</v>
      </c>
      <c r="CB1564" s="95">
        <v>2138</v>
      </c>
      <c r="CC1564" s="95">
        <v>2126</v>
      </c>
      <c r="CD1564" s="95">
        <v>2125</v>
      </c>
      <c r="CE1564" s="72">
        <v>650.75523149000003</v>
      </c>
      <c r="CF1564" s="72">
        <v>676.59346364999999</v>
      </c>
      <c r="CG1564" s="72">
        <v>712.40329333</v>
      </c>
      <c r="CH1564" s="72">
        <v>716.50152150999998</v>
      </c>
      <c r="CI1564" s="72">
        <v>731.52548966999996</v>
      </c>
      <c r="CJ1564" s="96">
        <v>0.74485763090000001</v>
      </c>
      <c r="CK1564" s="96">
        <v>0.73856758430000002</v>
      </c>
      <c r="CL1564" s="96">
        <v>0.77063091250000004</v>
      </c>
      <c r="CM1564" s="96">
        <v>0.74526010620000005</v>
      </c>
      <c r="CN1564" s="96">
        <v>0.77294640849999996</v>
      </c>
      <c r="CO1564" s="96">
        <v>0.92031224440000003</v>
      </c>
      <c r="CP1564" s="96">
        <v>0.81977886649999998</v>
      </c>
      <c r="CQ1564" s="96">
        <v>0.99584056389999998</v>
      </c>
      <c r="CR1564" s="96">
        <v>0.82320280889999997</v>
      </c>
      <c r="CS1564" s="95">
        <v>2180</v>
      </c>
      <c r="CT1564" s="95">
        <v>2122</v>
      </c>
      <c r="CU1564" s="95">
        <v>2099</v>
      </c>
      <c r="CV1564" s="95">
        <v>2086</v>
      </c>
      <c r="CW1564" s="95">
        <v>2088</v>
      </c>
      <c r="CX1564" s="96">
        <v>0.97456779299999996</v>
      </c>
      <c r="CY1564" s="96">
        <v>0.91300154600000005</v>
      </c>
      <c r="CZ1564" s="96">
        <v>0.89191795900000004</v>
      </c>
      <c r="DA1564" s="96">
        <v>0.917568257</v>
      </c>
      <c r="DB1564" s="96">
        <v>0.90238109899999996</v>
      </c>
      <c r="DC1564">
        <v>2013</v>
      </c>
      <c r="DD1564" s="6">
        <v>2108</v>
      </c>
      <c r="DE1564" s="96">
        <v>2.2581992999999999E-3</v>
      </c>
      <c r="DF1564" s="72">
        <v>630.78</v>
      </c>
      <c r="DG1564" s="96">
        <v>1</v>
      </c>
      <c r="DH1564" s="72">
        <v>630.78</v>
      </c>
      <c r="DI1564" s="72">
        <v>700.61737926000001</v>
      </c>
      <c r="DJ1564" s="96">
        <v>1</v>
      </c>
      <c r="DK1564" s="72">
        <v>630.78</v>
      </c>
      <c r="DL1564" s="96">
        <v>1</v>
      </c>
      <c r="DM1564" s="72">
        <v>630.78</v>
      </c>
      <c r="DN1564" s="96">
        <v>1</v>
      </c>
      <c r="DO1564" s="96">
        <v>6.3210000000000002E-3</v>
      </c>
      <c r="DP1564" s="72">
        <v>3.99</v>
      </c>
      <c r="DQ1564" s="72">
        <v>626.79</v>
      </c>
      <c r="DR1564" t="s">
        <v>1022</v>
      </c>
      <c r="DT1564" t="s">
        <v>999</v>
      </c>
    </row>
    <row r="1565" spans="1:124" x14ac:dyDescent="0.3">
      <c r="A1565" t="s">
        <v>668</v>
      </c>
      <c r="B1565">
        <v>26750</v>
      </c>
      <c r="C1565" s="95">
        <v>1666</v>
      </c>
      <c r="D1565" s="95">
        <v>6549343</v>
      </c>
      <c r="E1565" s="95">
        <v>1593</v>
      </c>
      <c r="F1565" s="95">
        <v>4466972</v>
      </c>
      <c r="G1565" s="95">
        <v>280</v>
      </c>
      <c r="H1565" s="95">
        <v>1011363</v>
      </c>
      <c r="I1565" s="95">
        <v>236</v>
      </c>
      <c r="J1565" s="95">
        <v>693256</v>
      </c>
      <c r="K1565" s="95">
        <v>1647</v>
      </c>
      <c r="L1565" s="95">
        <v>6757156</v>
      </c>
      <c r="M1565" s="95">
        <v>1575</v>
      </c>
      <c r="N1565" s="95">
        <v>4881718</v>
      </c>
      <c r="O1565" s="95">
        <v>271</v>
      </c>
      <c r="P1565" s="95">
        <v>942065</v>
      </c>
      <c r="Q1565" s="95">
        <v>231</v>
      </c>
      <c r="R1565" s="95">
        <v>747920</v>
      </c>
      <c r="S1565" s="95">
        <v>1624</v>
      </c>
      <c r="T1565" s="95">
        <v>7460814</v>
      </c>
      <c r="U1565" s="95">
        <v>1550</v>
      </c>
      <c r="V1565" s="95">
        <v>5214226</v>
      </c>
      <c r="W1565" s="95">
        <v>286</v>
      </c>
      <c r="X1565" s="95">
        <v>1607078</v>
      </c>
      <c r="Y1565" s="95">
        <v>240</v>
      </c>
      <c r="Z1565" s="95">
        <v>1011911</v>
      </c>
      <c r="AA1565" s="95">
        <v>1613</v>
      </c>
      <c r="AB1565" s="95">
        <v>6898146</v>
      </c>
      <c r="AC1565" s="95">
        <v>1535</v>
      </c>
      <c r="AD1565" s="95">
        <v>5751196</v>
      </c>
      <c r="AE1565" s="95">
        <v>294</v>
      </c>
      <c r="AF1565" s="95">
        <v>1504604</v>
      </c>
      <c r="AG1565" s="95">
        <v>254</v>
      </c>
      <c r="AH1565" s="95">
        <v>1104514</v>
      </c>
      <c r="AI1565" s="95">
        <v>1640</v>
      </c>
      <c r="AJ1565" s="95">
        <v>7664824.8700000001</v>
      </c>
      <c r="AK1565" s="95">
        <v>1557</v>
      </c>
      <c r="AL1565" s="95">
        <v>6180894.9299999997</v>
      </c>
      <c r="AM1565" s="95">
        <v>305</v>
      </c>
      <c r="AN1565" s="95">
        <v>1412290</v>
      </c>
      <c r="AO1565" s="95">
        <v>263</v>
      </c>
      <c r="AP1565" s="95">
        <v>1138638</v>
      </c>
      <c r="AQ1565" s="72">
        <v>323.77</v>
      </c>
      <c r="AR1565" s="72">
        <v>235.11</v>
      </c>
      <c r="AS1565" s="72">
        <v>558.88</v>
      </c>
      <c r="AT1565" s="95">
        <v>7560706</v>
      </c>
      <c r="AU1565" s="95">
        <v>5160228</v>
      </c>
      <c r="AV1565" s="95">
        <v>1946</v>
      </c>
      <c r="AW1565" s="95">
        <v>1829</v>
      </c>
      <c r="AX1565" s="72">
        <v>334.52</v>
      </c>
      <c r="AY1565" s="72">
        <v>259.77</v>
      </c>
      <c r="AZ1565" s="72">
        <v>594.29</v>
      </c>
      <c r="BA1565" s="95">
        <v>7699221</v>
      </c>
      <c r="BB1565" s="95">
        <v>5629638</v>
      </c>
      <c r="BC1565" s="95">
        <v>1918</v>
      </c>
      <c r="BD1565" s="95">
        <v>1806</v>
      </c>
      <c r="BE1565" s="72">
        <v>395.63</v>
      </c>
      <c r="BF1565" s="72">
        <v>289.86</v>
      </c>
      <c r="BG1565" s="72">
        <v>685.49</v>
      </c>
      <c r="BH1565" s="95">
        <v>9067892</v>
      </c>
      <c r="BI1565" s="95">
        <v>6226137</v>
      </c>
      <c r="BJ1565" s="95">
        <v>1910</v>
      </c>
      <c r="BK1565" s="95">
        <v>1790</v>
      </c>
      <c r="BL1565" s="72">
        <v>367.19</v>
      </c>
      <c r="BM1565" s="72">
        <v>319.35000000000002</v>
      </c>
      <c r="BN1565" s="72">
        <v>686.54</v>
      </c>
      <c r="BO1565" s="95">
        <v>8402750</v>
      </c>
      <c r="BP1565" s="95">
        <v>6855710</v>
      </c>
      <c r="BQ1565" s="95">
        <v>1907</v>
      </c>
      <c r="BR1565" s="95">
        <v>1789</v>
      </c>
      <c r="BS1565" s="72">
        <v>388.91</v>
      </c>
      <c r="BT1565" s="72">
        <v>335.14</v>
      </c>
      <c r="BU1565" s="72">
        <v>724.05</v>
      </c>
      <c r="BV1565" s="95">
        <v>9077114.8699999992</v>
      </c>
      <c r="BW1565" s="95">
        <v>7319532.9299999997</v>
      </c>
      <c r="BX1565" s="95">
        <v>1945</v>
      </c>
      <c r="BY1565" s="95">
        <v>1820</v>
      </c>
      <c r="BZ1565" s="95">
        <v>1890</v>
      </c>
      <c r="CA1565" s="95">
        <v>1864</v>
      </c>
      <c r="CB1565" s="95">
        <v>1852</v>
      </c>
      <c r="CC1565" s="95">
        <v>1851</v>
      </c>
      <c r="CD1565" s="95">
        <v>1884</v>
      </c>
      <c r="CE1565" s="72">
        <v>650.75523149000003</v>
      </c>
      <c r="CF1565" s="72">
        <v>676.59346364999999</v>
      </c>
      <c r="CG1565" s="72">
        <v>712.40329333</v>
      </c>
      <c r="CH1565" s="72">
        <v>716.50152150999998</v>
      </c>
      <c r="CI1565" s="72">
        <v>731.52548966999996</v>
      </c>
      <c r="CJ1565" s="96">
        <v>0.85881752919999998</v>
      </c>
      <c r="CK1565" s="96">
        <v>0.87835610590000002</v>
      </c>
      <c r="CL1565" s="96">
        <v>0.96222182919999999</v>
      </c>
      <c r="CM1565" s="96">
        <v>0.95818358979999996</v>
      </c>
      <c r="CN1565" s="96">
        <v>0.9897809581</v>
      </c>
      <c r="CO1565" s="96">
        <v>1.0110947846</v>
      </c>
      <c r="CP1565" s="96">
        <v>0.91927286799999997</v>
      </c>
      <c r="CQ1565" s="96">
        <v>0.99584056389999998</v>
      </c>
      <c r="CR1565" s="96">
        <v>0.92311236360000004</v>
      </c>
      <c r="CS1565" s="95">
        <v>1859</v>
      </c>
      <c r="CT1565" s="95">
        <v>1865</v>
      </c>
      <c r="CU1565" s="95">
        <v>1844</v>
      </c>
      <c r="CV1565" s="95">
        <v>1856</v>
      </c>
      <c r="CW1565" s="95">
        <v>1926</v>
      </c>
      <c r="CX1565" s="96">
        <v>1.000915491</v>
      </c>
      <c r="CY1565" s="96">
        <v>1.00057631</v>
      </c>
      <c r="CZ1565" s="96">
        <v>1.0058679150000001</v>
      </c>
      <c r="DA1565" s="96">
        <v>1.021157047</v>
      </c>
      <c r="DB1565" s="96">
        <v>1.0264130869999999</v>
      </c>
      <c r="DC1565">
        <v>2013</v>
      </c>
      <c r="DD1565" s="6">
        <v>1806.8</v>
      </c>
      <c r="DE1565" s="96">
        <v>5.5434873000000003E-3</v>
      </c>
      <c r="DF1565" s="72">
        <v>705.01</v>
      </c>
      <c r="DG1565" s="96">
        <v>1</v>
      </c>
      <c r="DH1565" s="72">
        <v>705.01</v>
      </c>
      <c r="DI1565" s="72">
        <v>688.90237629000001</v>
      </c>
      <c r="DJ1565" s="96">
        <v>1</v>
      </c>
      <c r="DK1565" s="72">
        <v>705.01</v>
      </c>
      <c r="DL1565" s="96">
        <v>1</v>
      </c>
      <c r="DM1565" s="72">
        <v>705.01</v>
      </c>
      <c r="DN1565" s="96">
        <v>1</v>
      </c>
      <c r="DO1565" s="96">
        <v>1.6892999999999998E-2</v>
      </c>
      <c r="DP1565" s="72">
        <v>11.91</v>
      </c>
      <c r="DQ1565" s="72">
        <v>693.1</v>
      </c>
      <c r="DR1565" t="s">
        <v>668</v>
      </c>
      <c r="DT1565" t="s">
        <v>999</v>
      </c>
    </row>
    <row r="1566" spans="1:124" x14ac:dyDescent="0.3">
      <c r="A1566" t="s">
        <v>1023</v>
      </c>
      <c r="B1566">
        <v>26751</v>
      </c>
      <c r="C1566" s="95">
        <v>1723</v>
      </c>
      <c r="D1566" s="95">
        <v>4812476</v>
      </c>
      <c r="E1566" s="95">
        <v>1659</v>
      </c>
      <c r="F1566" s="95">
        <v>4700646</v>
      </c>
      <c r="G1566" s="95">
        <v>436</v>
      </c>
      <c r="H1566" s="95">
        <v>1003441</v>
      </c>
      <c r="I1566" s="95">
        <v>395</v>
      </c>
      <c r="J1566" s="95">
        <v>1003603</v>
      </c>
      <c r="K1566" s="95">
        <v>1644</v>
      </c>
      <c r="L1566" s="95">
        <v>5280781</v>
      </c>
      <c r="M1566" s="95">
        <v>1583</v>
      </c>
      <c r="N1566" s="95">
        <v>4780396</v>
      </c>
      <c r="O1566" s="95">
        <v>426</v>
      </c>
      <c r="P1566" s="95">
        <v>738755</v>
      </c>
      <c r="Q1566" s="95">
        <v>381</v>
      </c>
      <c r="R1566" s="95">
        <v>966604</v>
      </c>
      <c r="S1566" s="95">
        <v>1583</v>
      </c>
      <c r="T1566" s="95">
        <v>5296714</v>
      </c>
      <c r="U1566" s="95">
        <v>1517</v>
      </c>
      <c r="V1566" s="95">
        <v>4831675</v>
      </c>
      <c r="W1566" s="95">
        <v>438</v>
      </c>
      <c r="X1566" s="95">
        <v>516409</v>
      </c>
      <c r="Y1566" s="95">
        <v>393</v>
      </c>
      <c r="Z1566" s="95">
        <v>1027711</v>
      </c>
      <c r="AA1566" s="95">
        <v>1551</v>
      </c>
      <c r="AB1566" s="95">
        <v>4157424</v>
      </c>
      <c r="AC1566" s="95">
        <v>1480</v>
      </c>
      <c r="AD1566" s="95">
        <v>4905832</v>
      </c>
      <c r="AE1566" s="95">
        <v>443</v>
      </c>
      <c r="AF1566" s="95">
        <v>894920</v>
      </c>
      <c r="AG1566" s="95">
        <v>400</v>
      </c>
      <c r="AH1566" s="95">
        <v>1221848</v>
      </c>
      <c r="AI1566" s="95">
        <v>1539</v>
      </c>
      <c r="AJ1566" s="95">
        <v>4712837</v>
      </c>
      <c r="AK1566" s="95">
        <v>1470</v>
      </c>
      <c r="AL1566" s="95">
        <v>5047510.46</v>
      </c>
      <c r="AM1566" s="95">
        <v>439</v>
      </c>
      <c r="AN1566" s="95">
        <v>1296310</v>
      </c>
      <c r="AO1566" s="95">
        <v>395</v>
      </c>
      <c r="AP1566" s="95">
        <v>1330810</v>
      </c>
      <c r="AQ1566" s="72">
        <v>224.48</v>
      </c>
      <c r="AR1566" s="72">
        <v>231.43</v>
      </c>
      <c r="AS1566" s="72">
        <v>455.91</v>
      </c>
      <c r="AT1566" s="95">
        <v>5815917</v>
      </c>
      <c r="AU1566" s="95">
        <v>5704249</v>
      </c>
      <c r="AV1566" s="95">
        <v>2159</v>
      </c>
      <c r="AW1566" s="95">
        <v>2054</v>
      </c>
      <c r="AX1566" s="72">
        <v>242.33</v>
      </c>
      <c r="AY1566" s="72">
        <v>243.85</v>
      </c>
      <c r="AZ1566" s="72">
        <v>486.18</v>
      </c>
      <c r="BA1566" s="95">
        <v>6019536</v>
      </c>
      <c r="BB1566" s="95">
        <v>5747000</v>
      </c>
      <c r="BC1566" s="95">
        <v>2070</v>
      </c>
      <c r="BD1566" s="95">
        <v>1964</v>
      </c>
      <c r="BE1566" s="72">
        <v>239.7</v>
      </c>
      <c r="BF1566" s="72">
        <v>255.65</v>
      </c>
      <c r="BG1566" s="72">
        <v>495.35</v>
      </c>
      <c r="BH1566" s="95">
        <v>5813123</v>
      </c>
      <c r="BI1566" s="95">
        <v>5859386</v>
      </c>
      <c r="BJ1566" s="95">
        <v>2021</v>
      </c>
      <c r="BK1566" s="95">
        <v>1910</v>
      </c>
      <c r="BL1566" s="72">
        <v>211.15</v>
      </c>
      <c r="BM1566" s="72">
        <v>271.62</v>
      </c>
      <c r="BN1566" s="72">
        <v>482.77</v>
      </c>
      <c r="BO1566" s="95">
        <v>5052344</v>
      </c>
      <c r="BP1566" s="95">
        <v>6127680</v>
      </c>
      <c r="BQ1566" s="95">
        <v>1994</v>
      </c>
      <c r="BR1566" s="95">
        <v>1880</v>
      </c>
      <c r="BS1566" s="72">
        <v>253.17</v>
      </c>
      <c r="BT1566" s="72">
        <v>285</v>
      </c>
      <c r="BU1566" s="72">
        <v>538.16999999999996</v>
      </c>
      <c r="BV1566" s="95">
        <v>6009147</v>
      </c>
      <c r="BW1566" s="95">
        <v>6378320.46</v>
      </c>
      <c r="BX1566" s="95">
        <v>1978</v>
      </c>
      <c r="BY1566" s="95">
        <v>1865</v>
      </c>
      <c r="BZ1566" s="95">
        <v>2109</v>
      </c>
      <c r="CA1566" s="95">
        <v>2019</v>
      </c>
      <c r="CB1566" s="95">
        <v>1967</v>
      </c>
      <c r="CC1566" s="95">
        <v>1940</v>
      </c>
      <c r="CD1566" s="95">
        <v>1923</v>
      </c>
      <c r="CE1566" s="72">
        <v>650.75523149000003</v>
      </c>
      <c r="CF1566" s="72">
        <v>676.59346364999999</v>
      </c>
      <c r="CG1566" s="72">
        <v>712.40329333</v>
      </c>
      <c r="CH1566" s="72">
        <v>716.50152150999998</v>
      </c>
      <c r="CI1566" s="72">
        <v>731.52548966999996</v>
      </c>
      <c r="CJ1566" s="96">
        <v>0.70058599290000001</v>
      </c>
      <c r="CK1566" s="96">
        <v>0.71857034710000001</v>
      </c>
      <c r="CL1566" s="96">
        <v>0.69532244539999999</v>
      </c>
      <c r="CM1566" s="96">
        <v>0.67378782250000002</v>
      </c>
      <c r="CN1566" s="96">
        <v>0.73568181509999997</v>
      </c>
      <c r="CO1566" s="96">
        <v>0.88614760260000003</v>
      </c>
      <c r="CP1566" s="96">
        <v>0.79534118529999998</v>
      </c>
      <c r="CQ1566" s="96">
        <v>0.99584056389999998</v>
      </c>
      <c r="CR1566" s="96">
        <v>0.79866305969999996</v>
      </c>
      <c r="CS1566" s="95">
        <v>2056</v>
      </c>
      <c r="CT1566" s="95">
        <v>2038</v>
      </c>
      <c r="CU1566" s="95">
        <v>1966</v>
      </c>
      <c r="CV1566" s="95">
        <v>1951</v>
      </c>
      <c r="CW1566" s="95">
        <v>1960</v>
      </c>
      <c r="CX1566" s="96">
        <v>0.89161018599999997</v>
      </c>
      <c r="CY1566" s="96">
        <v>0.87652140899999997</v>
      </c>
      <c r="CZ1566" s="96">
        <v>0.878148559</v>
      </c>
      <c r="DA1566" s="96">
        <v>0.89362326299999995</v>
      </c>
      <c r="DB1566" s="96">
        <v>0.89100893800000003</v>
      </c>
      <c r="DC1566">
        <v>2013</v>
      </c>
      <c r="DD1566" s="6">
        <v>1934.6</v>
      </c>
      <c r="DE1566" s="96">
        <v>1.2097213000000001E-3</v>
      </c>
      <c r="DF1566" s="72">
        <v>612.62</v>
      </c>
      <c r="DG1566" s="96">
        <v>1</v>
      </c>
      <c r="DH1566" s="72">
        <v>612.62</v>
      </c>
      <c r="DI1566" s="72">
        <v>700.61737926000001</v>
      </c>
      <c r="DJ1566" s="96">
        <v>1</v>
      </c>
      <c r="DK1566" s="72">
        <v>612.62</v>
      </c>
      <c r="DL1566" s="96">
        <v>1</v>
      </c>
      <c r="DM1566" s="72">
        <v>612.62</v>
      </c>
      <c r="DN1566" s="96">
        <v>1</v>
      </c>
      <c r="DO1566" s="96">
        <v>3.679E-3</v>
      </c>
      <c r="DP1566" s="72">
        <v>2.25</v>
      </c>
      <c r="DQ1566" s="72">
        <v>610.37</v>
      </c>
      <c r="DR1566" t="s">
        <v>1023</v>
      </c>
      <c r="DT1566" t="s">
        <v>999</v>
      </c>
    </row>
    <row r="1567" spans="1:124" x14ac:dyDescent="0.3">
      <c r="A1567" t="s">
        <v>1024</v>
      </c>
      <c r="B1567">
        <v>26770</v>
      </c>
      <c r="C1567" s="95">
        <v>2490</v>
      </c>
      <c r="D1567" s="95">
        <v>11313966</v>
      </c>
      <c r="E1567" s="95">
        <v>2420</v>
      </c>
      <c r="F1567" s="95">
        <v>8752937</v>
      </c>
      <c r="G1567" s="95">
        <v>1015</v>
      </c>
      <c r="H1567" s="95">
        <v>3961604</v>
      </c>
      <c r="I1567" s="95">
        <v>934</v>
      </c>
      <c r="J1567" s="95">
        <v>3553074</v>
      </c>
      <c r="K1567" s="95">
        <v>2300</v>
      </c>
      <c r="L1567" s="95">
        <v>10840168</v>
      </c>
      <c r="M1567" s="95">
        <v>2226</v>
      </c>
      <c r="N1567" s="95">
        <v>8533467</v>
      </c>
      <c r="O1567" s="95">
        <v>1036</v>
      </c>
      <c r="P1567" s="95">
        <v>3897361</v>
      </c>
      <c r="Q1567" s="95">
        <v>951</v>
      </c>
      <c r="R1567" s="95">
        <v>3774081</v>
      </c>
      <c r="S1567" s="95">
        <v>2261</v>
      </c>
      <c r="T1567" s="95">
        <v>9321176</v>
      </c>
      <c r="U1567" s="95">
        <v>2184</v>
      </c>
      <c r="V1567" s="95">
        <v>8291709</v>
      </c>
      <c r="W1567" s="95">
        <v>1063</v>
      </c>
      <c r="X1567" s="95">
        <v>3838103</v>
      </c>
      <c r="Y1567" s="95">
        <v>969</v>
      </c>
      <c r="Z1567" s="95">
        <v>3995720</v>
      </c>
      <c r="AA1567" s="95">
        <v>2217</v>
      </c>
      <c r="AB1567" s="95">
        <v>10707759</v>
      </c>
      <c r="AC1567" s="95">
        <v>2133</v>
      </c>
      <c r="AD1567" s="95">
        <v>8887104</v>
      </c>
      <c r="AE1567" s="95">
        <v>1053</v>
      </c>
      <c r="AF1567" s="95">
        <v>4077036</v>
      </c>
      <c r="AG1567" s="95">
        <v>968</v>
      </c>
      <c r="AH1567" s="95">
        <v>4391578</v>
      </c>
      <c r="AI1567" s="95">
        <v>2147</v>
      </c>
      <c r="AJ1567" s="95">
        <v>8276640</v>
      </c>
      <c r="AK1567" s="95">
        <v>2055</v>
      </c>
      <c r="AL1567" s="95">
        <v>8743168</v>
      </c>
      <c r="AM1567" s="95">
        <v>1042</v>
      </c>
      <c r="AN1567" s="95">
        <v>4198194</v>
      </c>
      <c r="AO1567" s="95">
        <v>957</v>
      </c>
      <c r="AP1567" s="95">
        <v>4995510</v>
      </c>
      <c r="AQ1567" s="72">
        <v>363.19</v>
      </c>
      <c r="AR1567" s="72">
        <v>305.75</v>
      </c>
      <c r="AS1567" s="72">
        <v>668.94</v>
      </c>
      <c r="AT1567" s="95">
        <v>15275570</v>
      </c>
      <c r="AU1567" s="95">
        <v>12306011</v>
      </c>
      <c r="AV1567" s="95">
        <v>3505</v>
      </c>
      <c r="AW1567" s="95">
        <v>3354</v>
      </c>
      <c r="AX1567" s="72">
        <v>368.14</v>
      </c>
      <c r="AY1567" s="72">
        <v>322.83</v>
      </c>
      <c r="AZ1567" s="72">
        <v>690.97</v>
      </c>
      <c r="BA1567" s="95">
        <v>14737529</v>
      </c>
      <c r="BB1567" s="95">
        <v>12307548</v>
      </c>
      <c r="BC1567" s="95">
        <v>3336</v>
      </c>
      <c r="BD1567" s="95">
        <v>3177</v>
      </c>
      <c r="BE1567" s="72">
        <v>329.91</v>
      </c>
      <c r="BF1567" s="72">
        <v>324.75</v>
      </c>
      <c r="BG1567" s="72">
        <v>654.66</v>
      </c>
      <c r="BH1567" s="95">
        <v>13159279</v>
      </c>
      <c r="BI1567" s="95">
        <v>12287429</v>
      </c>
      <c r="BJ1567" s="95">
        <v>3324</v>
      </c>
      <c r="BK1567" s="95">
        <v>3153</v>
      </c>
      <c r="BL1567" s="72">
        <v>376.78</v>
      </c>
      <c r="BM1567" s="72">
        <v>356.84</v>
      </c>
      <c r="BN1567" s="72">
        <v>733.62</v>
      </c>
      <c r="BO1567" s="95">
        <v>14784795</v>
      </c>
      <c r="BP1567" s="95">
        <v>13278682</v>
      </c>
      <c r="BQ1567" s="95">
        <v>3270</v>
      </c>
      <c r="BR1567" s="95">
        <v>3101</v>
      </c>
      <c r="BS1567" s="72">
        <v>325.99</v>
      </c>
      <c r="BT1567" s="72">
        <v>380.11</v>
      </c>
      <c r="BU1567" s="72">
        <v>706.1</v>
      </c>
      <c r="BV1567" s="95">
        <v>12474834</v>
      </c>
      <c r="BW1567" s="95">
        <v>13738678</v>
      </c>
      <c r="BX1567" s="95">
        <v>3189</v>
      </c>
      <c r="BY1567" s="95">
        <v>3012</v>
      </c>
      <c r="BZ1567" s="95">
        <v>3433</v>
      </c>
      <c r="CA1567" s="95">
        <v>3259</v>
      </c>
      <c r="CB1567" s="95">
        <v>3242</v>
      </c>
      <c r="CC1567" s="95">
        <v>3190</v>
      </c>
      <c r="CD1567" s="95">
        <v>3102</v>
      </c>
      <c r="CE1567" s="72">
        <v>650.75523149000003</v>
      </c>
      <c r="CF1567" s="72">
        <v>676.59346364999999</v>
      </c>
      <c r="CG1567" s="72">
        <v>712.40329333</v>
      </c>
      <c r="CH1567" s="72">
        <v>716.50152150999998</v>
      </c>
      <c r="CI1567" s="72">
        <v>731.52548966999996</v>
      </c>
      <c r="CJ1567" s="96">
        <v>1.0279440987999999</v>
      </c>
      <c r="CK1567" s="96">
        <v>1.0212484115</v>
      </c>
      <c r="CL1567" s="96">
        <v>0.91894577990000004</v>
      </c>
      <c r="CM1567" s="96">
        <v>1.0238917544999999</v>
      </c>
      <c r="CN1567" s="96">
        <v>0.96524319380000001</v>
      </c>
      <c r="CO1567" s="96">
        <v>1.0715783952</v>
      </c>
      <c r="CP1567" s="96">
        <v>0.92522829139999996</v>
      </c>
      <c r="CQ1567" s="96">
        <v>0.99584056389999998</v>
      </c>
      <c r="CR1567" s="96">
        <v>0.92909266089999998</v>
      </c>
      <c r="CS1567" s="95">
        <v>3393</v>
      </c>
      <c r="CT1567" s="95">
        <v>3269</v>
      </c>
      <c r="CU1567" s="95">
        <v>3222</v>
      </c>
      <c r="CV1567" s="95">
        <v>3196</v>
      </c>
      <c r="CW1567" s="95">
        <v>3142</v>
      </c>
      <c r="CX1567" s="96">
        <v>1.0797408500000001</v>
      </c>
      <c r="CY1567" s="96">
        <v>1.0766598810000001</v>
      </c>
      <c r="CZ1567" s="96">
        <v>1.085057194</v>
      </c>
      <c r="DA1567" s="96">
        <v>1.086253707</v>
      </c>
      <c r="DB1567" s="96">
        <v>1.028727481</v>
      </c>
      <c r="DC1567">
        <v>2013</v>
      </c>
      <c r="DD1567" s="6">
        <v>3159.4</v>
      </c>
      <c r="DE1567" s="96">
        <v>2.3856133000000001E-3</v>
      </c>
      <c r="DF1567" s="72">
        <v>711.83</v>
      </c>
      <c r="DG1567" s="96">
        <v>1</v>
      </c>
      <c r="DH1567" s="72">
        <v>711.83</v>
      </c>
      <c r="DI1567" s="72">
        <v>700.61737926000001</v>
      </c>
      <c r="DJ1567" s="96">
        <v>1</v>
      </c>
      <c r="DK1567" s="72">
        <v>711.83</v>
      </c>
      <c r="DL1567" s="96">
        <v>1</v>
      </c>
      <c r="DM1567" s="72">
        <v>711.83</v>
      </c>
      <c r="DN1567" s="96">
        <v>1</v>
      </c>
      <c r="DO1567" s="96">
        <v>6.7169999999999999E-3</v>
      </c>
      <c r="DP1567" s="72">
        <v>4.78</v>
      </c>
      <c r="DQ1567" s="72">
        <v>707.05</v>
      </c>
      <c r="DR1567" t="s">
        <v>1024</v>
      </c>
      <c r="DT1567" t="s">
        <v>999</v>
      </c>
    </row>
    <row r="1568" spans="1:124" x14ac:dyDescent="0.3">
      <c r="A1568" t="s">
        <v>53</v>
      </c>
      <c r="B1568">
        <v>26780</v>
      </c>
      <c r="C1568" s="95">
        <v>2637</v>
      </c>
      <c r="D1568" s="95">
        <v>9247199</v>
      </c>
      <c r="E1568" s="95">
        <v>2573</v>
      </c>
      <c r="F1568" s="95">
        <v>8181517</v>
      </c>
      <c r="G1568" s="95">
        <v>439</v>
      </c>
      <c r="H1568" s="95">
        <v>1217555</v>
      </c>
      <c r="I1568" s="95">
        <v>395</v>
      </c>
      <c r="J1568" s="95">
        <v>1459829</v>
      </c>
      <c r="K1568" s="95">
        <v>2660</v>
      </c>
      <c r="L1568" s="95">
        <v>12603970</v>
      </c>
      <c r="M1568" s="95">
        <v>2587</v>
      </c>
      <c r="N1568" s="95">
        <v>9532232</v>
      </c>
      <c r="O1568" s="95">
        <v>437</v>
      </c>
      <c r="P1568" s="95">
        <v>1110154</v>
      </c>
      <c r="Q1568" s="95">
        <v>392</v>
      </c>
      <c r="R1568" s="95">
        <v>1527230</v>
      </c>
      <c r="S1568" s="95">
        <v>2682</v>
      </c>
      <c r="T1568" s="95">
        <v>13279185</v>
      </c>
      <c r="U1568" s="95">
        <v>2605</v>
      </c>
      <c r="V1568" s="95">
        <v>9775730</v>
      </c>
      <c r="W1568" s="95">
        <v>486</v>
      </c>
      <c r="X1568" s="95">
        <v>1011555</v>
      </c>
      <c r="Y1568" s="95">
        <v>433</v>
      </c>
      <c r="Z1568" s="95">
        <v>1496585</v>
      </c>
      <c r="AA1568" s="95">
        <v>2647</v>
      </c>
      <c r="AB1568" s="95">
        <v>9630367</v>
      </c>
      <c r="AC1568" s="95">
        <v>2560</v>
      </c>
      <c r="AD1568" s="95">
        <v>10045498</v>
      </c>
      <c r="AE1568" s="95">
        <v>500</v>
      </c>
      <c r="AF1568" s="95">
        <v>1505669</v>
      </c>
      <c r="AG1568" s="95">
        <v>446</v>
      </c>
      <c r="AH1568" s="95">
        <v>1906704</v>
      </c>
      <c r="AI1568" s="95">
        <v>2653</v>
      </c>
      <c r="AJ1568" s="95">
        <v>10631287</v>
      </c>
      <c r="AK1568" s="95">
        <v>2566</v>
      </c>
      <c r="AL1568" s="95">
        <v>11234618.140000001</v>
      </c>
      <c r="AM1568" s="95">
        <v>509</v>
      </c>
      <c r="AN1568" s="95">
        <v>984727</v>
      </c>
      <c r="AO1568" s="95">
        <v>451</v>
      </c>
      <c r="AP1568" s="95">
        <v>2056332.39</v>
      </c>
      <c r="AQ1568" s="72">
        <v>283.51</v>
      </c>
      <c r="AR1568" s="72">
        <v>270.7</v>
      </c>
      <c r="AS1568" s="72">
        <v>554.21</v>
      </c>
      <c r="AT1568" s="95">
        <v>10464754</v>
      </c>
      <c r="AU1568" s="95">
        <v>9641346</v>
      </c>
      <c r="AV1568" s="95">
        <v>3076</v>
      </c>
      <c r="AW1568" s="95">
        <v>2968</v>
      </c>
      <c r="AX1568" s="72">
        <v>369.02</v>
      </c>
      <c r="AY1568" s="72">
        <v>309.37</v>
      </c>
      <c r="AZ1568" s="72">
        <v>678.39</v>
      </c>
      <c r="BA1568" s="95">
        <v>13714124</v>
      </c>
      <c r="BB1568" s="95">
        <v>11059462</v>
      </c>
      <c r="BC1568" s="95">
        <v>3097</v>
      </c>
      <c r="BD1568" s="95">
        <v>2979</v>
      </c>
      <c r="BE1568" s="72">
        <v>375.91</v>
      </c>
      <c r="BF1568" s="72">
        <v>309.2</v>
      </c>
      <c r="BG1568" s="72">
        <v>685.11</v>
      </c>
      <c r="BH1568" s="95">
        <v>14290740</v>
      </c>
      <c r="BI1568" s="95">
        <v>11272315</v>
      </c>
      <c r="BJ1568" s="95">
        <v>3168</v>
      </c>
      <c r="BK1568" s="95">
        <v>3038</v>
      </c>
      <c r="BL1568" s="72">
        <v>294.88</v>
      </c>
      <c r="BM1568" s="72">
        <v>331.34</v>
      </c>
      <c r="BN1568" s="72">
        <v>626.22</v>
      </c>
      <c r="BO1568" s="95">
        <v>11136036</v>
      </c>
      <c r="BP1568" s="95">
        <v>11952202</v>
      </c>
      <c r="BQ1568" s="95">
        <v>3147</v>
      </c>
      <c r="BR1568" s="95">
        <v>3006</v>
      </c>
      <c r="BS1568" s="72">
        <v>306.14</v>
      </c>
      <c r="BT1568" s="72">
        <v>367.11</v>
      </c>
      <c r="BU1568" s="72">
        <v>673.25</v>
      </c>
      <c r="BV1568" s="95">
        <v>11616014</v>
      </c>
      <c r="BW1568" s="95">
        <v>13290950.529999999</v>
      </c>
      <c r="BX1568" s="95">
        <v>3162</v>
      </c>
      <c r="BY1568" s="95">
        <v>3017</v>
      </c>
      <c r="BZ1568" s="95">
        <v>3025</v>
      </c>
      <c r="CA1568" s="95">
        <v>3040</v>
      </c>
      <c r="CB1568" s="95">
        <v>3105</v>
      </c>
      <c r="CC1568" s="95">
        <v>3080</v>
      </c>
      <c r="CD1568" s="95">
        <v>3091</v>
      </c>
      <c r="CE1568" s="72">
        <v>650.75523149000003</v>
      </c>
      <c r="CF1568" s="72">
        <v>676.59346364999999</v>
      </c>
      <c r="CG1568" s="72">
        <v>712.40329333</v>
      </c>
      <c r="CH1568" s="72">
        <v>716.50152150999998</v>
      </c>
      <c r="CI1568" s="72">
        <v>731.52548966999996</v>
      </c>
      <c r="CJ1568" s="96">
        <v>0.85164125189999995</v>
      </c>
      <c r="CK1568" s="96">
        <v>1.0026552671</v>
      </c>
      <c r="CL1568" s="96">
        <v>0.96168842340000005</v>
      </c>
      <c r="CM1568" s="96">
        <v>0.87399674839999997</v>
      </c>
      <c r="CN1568" s="96">
        <v>0.92033703469999995</v>
      </c>
      <c r="CO1568" s="96">
        <v>0.95040031390000002</v>
      </c>
      <c r="CP1568" s="96">
        <v>0.9701845966</v>
      </c>
      <c r="CQ1568" s="96">
        <v>0.99584056389999998</v>
      </c>
      <c r="CR1568" s="96">
        <v>0.97423673349999995</v>
      </c>
      <c r="CS1568" s="95">
        <v>2931</v>
      </c>
      <c r="CT1568" s="95">
        <v>2957</v>
      </c>
      <c r="CU1568" s="95">
        <v>2988</v>
      </c>
      <c r="CV1568" s="95">
        <v>2973</v>
      </c>
      <c r="CW1568" s="95">
        <v>3019</v>
      </c>
      <c r="CX1568" s="96">
        <v>0.98888406500000003</v>
      </c>
      <c r="CY1568" s="96">
        <v>0.954785777</v>
      </c>
      <c r="CZ1568" s="96">
        <v>0.95044897699999997</v>
      </c>
      <c r="DA1568" s="96">
        <v>0.91797298800000005</v>
      </c>
      <c r="DB1568" s="96">
        <v>0.94062798700000005</v>
      </c>
      <c r="DC1568">
        <v>2013</v>
      </c>
      <c r="DD1568" s="6">
        <v>3001.6</v>
      </c>
      <c r="DE1568" s="96">
        <v>4.4184150000000002E-3</v>
      </c>
      <c r="DF1568" s="72">
        <v>744.9</v>
      </c>
      <c r="DG1568" s="96">
        <v>1</v>
      </c>
      <c r="DH1568" s="72">
        <v>744.9</v>
      </c>
      <c r="DI1568" s="72">
        <v>700.61737926000001</v>
      </c>
      <c r="DJ1568" s="96">
        <v>1</v>
      </c>
      <c r="DK1568" s="72">
        <v>744.9</v>
      </c>
      <c r="DL1568" s="96">
        <v>1</v>
      </c>
      <c r="DM1568" s="72">
        <v>744.9</v>
      </c>
      <c r="DN1568" s="96">
        <v>1</v>
      </c>
      <c r="DO1568" s="96">
        <v>8.8170000000000002E-3</v>
      </c>
      <c r="DP1568" s="72">
        <v>6.57</v>
      </c>
      <c r="DQ1568" s="72">
        <v>738.33</v>
      </c>
      <c r="DR1568" t="s">
        <v>53</v>
      </c>
      <c r="DT1568" t="s">
        <v>999</v>
      </c>
    </row>
    <row r="1569" spans="1:124" x14ac:dyDescent="0.3">
      <c r="A1569" t="s">
        <v>1025</v>
      </c>
      <c r="B1569">
        <v>26790</v>
      </c>
      <c r="C1569" s="95">
        <v>5681</v>
      </c>
      <c r="D1569" s="95">
        <v>21855627</v>
      </c>
      <c r="E1569" s="95">
        <v>5516</v>
      </c>
      <c r="F1569" s="95">
        <v>14155328</v>
      </c>
      <c r="G1569" s="95">
        <v>1261</v>
      </c>
      <c r="H1569" s="95">
        <v>3680478</v>
      </c>
      <c r="I1569" s="95">
        <v>1104</v>
      </c>
      <c r="J1569" s="95">
        <v>2987796</v>
      </c>
      <c r="K1569" s="95">
        <v>5520</v>
      </c>
      <c r="L1569" s="95">
        <v>20699868</v>
      </c>
      <c r="M1569" s="95">
        <v>5339</v>
      </c>
      <c r="N1569" s="95">
        <v>14768876</v>
      </c>
      <c r="O1569" s="95">
        <v>1319</v>
      </c>
      <c r="P1569" s="95">
        <v>2777719</v>
      </c>
      <c r="Q1569" s="95">
        <v>1155</v>
      </c>
      <c r="R1569" s="95">
        <v>3175109</v>
      </c>
      <c r="S1569" s="95">
        <v>5482</v>
      </c>
      <c r="T1569" s="95">
        <v>21438157</v>
      </c>
      <c r="U1569" s="95">
        <v>5263</v>
      </c>
      <c r="V1569" s="95">
        <v>16057071</v>
      </c>
      <c r="W1569" s="95">
        <v>1342</v>
      </c>
      <c r="X1569" s="95">
        <v>4061865</v>
      </c>
      <c r="Y1569" s="95">
        <v>1182</v>
      </c>
      <c r="Z1569" s="95">
        <v>4023766</v>
      </c>
      <c r="AA1569" s="95">
        <v>5475</v>
      </c>
      <c r="AB1569" s="95">
        <v>21159991</v>
      </c>
      <c r="AC1569" s="95">
        <v>5243</v>
      </c>
      <c r="AD1569" s="95">
        <v>17025058</v>
      </c>
      <c r="AE1569" s="95">
        <v>1538</v>
      </c>
      <c r="AF1569" s="95">
        <v>4938725</v>
      </c>
      <c r="AG1569" s="95">
        <v>1356</v>
      </c>
      <c r="AH1569" s="95">
        <v>4870865</v>
      </c>
      <c r="AI1569" s="95">
        <v>5603</v>
      </c>
      <c r="AJ1569" s="95">
        <v>20014222.199999999</v>
      </c>
      <c r="AK1569" s="95">
        <v>5343</v>
      </c>
      <c r="AL1569" s="95">
        <v>18313535.300000001</v>
      </c>
      <c r="AM1569" s="95">
        <v>1664</v>
      </c>
      <c r="AN1569" s="95">
        <v>4826798</v>
      </c>
      <c r="AO1569" s="95">
        <v>1484</v>
      </c>
      <c r="AP1569" s="95">
        <v>5395208</v>
      </c>
      <c r="AQ1569" s="72">
        <v>306.54000000000002</v>
      </c>
      <c r="AR1569" s="72">
        <v>215.8</v>
      </c>
      <c r="AS1569" s="72">
        <v>522.34</v>
      </c>
      <c r="AT1569" s="95">
        <v>25536105</v>
      </c>
      <c r="AU1569" s="95">
        <v>17143124</v>
      </c>
      <c r="AV1569" s="95">
        <v>6942</v>
      </c>
      <c r="AW1569" s="95">
        <v>6620</v>
      </c>
      <c r="AX1569" s="72">
        <v>286.07</v>
      </c>
      <c r="AY1569" s="72">
        <v>230.26</v>
      </c>
      <c r="AZ1569" s="72">
        <v>516.33000000000004</v>
      </c>
      <c r="BA1569" s="95">
        <v>23477587</v>
      </c>
      <c r="BB1569" s="95">
        <v>17943985</v>
      </c>
      <c r="BC1569" s="95">
        <v>6839</v>
      </c>
      <c r="BD1569" s="95">
        <v>6494</v>
      </c>
      <c r="BE1569" s="72">
        <v>311.39999999999998</v>
      </c>
      <c r="BF1569" s="72">
        <v>259.64</v>
      </c>
      <c r="BG1569" s="72">
        <v>571.04</v>
      </c>
      <c r="BH1569" s="95">
        <v>25500022</v>
      </c>
      <c r="BI1569" s="95">
        <v>20080837</v>
      </c>
      <c r="BJ1569" s="95">
        <v>6824</v>
      </c>
      <c r="BK1569" s="95">
        <v>6445</v>
      </c>
      <c r="BL1569" s="72">
        <v>310.12</v>
      </c>
      <c r="BM1569" s="72">
        <v>276.51</v>
      </c>
      <c r="BN1569" s="72">
        <v>586.63</v>
      </c>
      <c r="BO1569" s="95">
        <v>26098716</v>
      </c>
      <c r="BP1569" s="95">
        <v>21895923</v>
      </c>
      <c r="BQ1569" s="95">
        <v>7013</v>
      </c>
      <c r="BR1569" s="95">
        <v>6599</v>
      </c>
      <c r="BS1569" s="72">
        <v>284.86</v>
      </c>
      <c r="BT1569" s="72">
        <v>289.39999999999998</v>
      </c>
      <c r="BU1569" s="72">
        <v>574.26</v>
      </c>
      <c r="BV1569" s="95">
        <v>24841020.199999999</v>
      </c>
      <c r="BW1569" s="95">
        <v>23708743.300000001</v>
      </c>
      <c r="BX1569" s="95">
        <v>7267</v>
      </c>
      <c r="BY1569" s="95">
        <v>6827</v>
      </c>
      <c r="BZ1569" s="95">
        <v>6789</v>
      </c>
      <c r="CA1569" s="95">
        <v>6672</v>
      </c>
      <c r="CB1569" s="95">
        <v>6641</v>
      </c>
      <c r="CC1569" s="95">
        <v>6816</v>
      </c>
      <c r="CD1569" s="95">
        <v>7052</v>
      </c>
      <c r="CE1569" s="72">
        <v>650.75523149000003</v>
      </c>
      <c r="CF1569" s="72">
        <v>676.59346364999999</v>
      </c>
      <c r="CG1569" s="72">
        <v>712.40329333</v>
      </c>
      <c r="CH1569" s="72">
        <v>716.50152150999998</v>
      </c>
      <c r="CI1569" s="72">
        <v>731.52548966999996</v>
      </c>
      <c r="CJ1569" s="96">
        <v>0.80266738510000002</v>
      </c>
      <c r="CK1569" s="96">
        <v>0.76313181809999997</v>
      </c>
      <c r="CL1569" s="96">
        <v>0.80156844490000001</v>
      </c>
      <c r="CM1569" s="96">
        <v>0.81874215530000005</v>
      </c>
      <c r="CN1569" s="96">
        <v>0.78501707470000004</v>
      </c>
      <c r="CO1569" s="96">
        <v>0.97205621929999997</v>
      </c>
      <c r="CP1569" s="96">
        <v>0.81705703829999998</v>
      </c>
      <c r="CQ1569" s="96">
        <v>0.99584056389999998</v>
      </c>
      <c r="CR1569" s="96">
        <v>0.82046961259999995</v>
      </c>
      <c r="CS1569" s="95">
        <v>6654</v>
      </c>
      <c r="CT1569" s="95">
        <v>6484</v>
      </c>
      <c r="CU1569" s="95">
        <v>6414</v>
      </c>
      <c r="CV1569" s="95">
        <v>6414</v>
      </c>
      <c r="CW1569" s="95">
        <v>6467</v>
      </c>
      <c r="CX1569" s="96">
        <v>0.968712986</v>
      </c>
      <c r="CY1569" s="96">
        <v>0.98786643900000004</v>
      </c>
      <c r="CZ1569" s="96">
        <v>0.97186176199999996</v>
      </c>
      <c r="DA1569" s="96">
        <v>0.96409778400000001</v>
      </c>
      <c r="DB1569" s="96">
        <v>0.96773042099999995</v>
      </c>
      <c r="DC1569">
        <v>2013</v>
      </c>
      <c r="DD1569" s="6">
        <v>6597</v>
      </c>
      <c r="DE1569" s="96">
        <v>5.2111592E-3</v>
      </c>
      <c r="DF1569" s="72">
        <v>626.83000000000004</v>
      </c>
      <c r="DG1569" s="96">
        <v>1</v>
      </c>
      <c r="DH1569" s="72">
        <v>626.83000000000004</v>
      </c>
      <c r="DI1569" s="72">
        <v>700.61737926000001</v>
      </c>
      <c r="DJ1569" s="96">
        <v>1</v>
      </c>
      <c r="DK1569" s="72">
        <v>626.83000000000004</v>
      </c>
      <c r="DL1569" s="96">
        <v>1</v>
      </c>
      <c r="DM1569" s="72">
        <v>626.83000000000004</v>
      </c>
      <c r="DN1569" s="96">
        <v>1</v>
      </c>
      <c r="DO1569" s="96">
        <v>1.3365999999999999E-2</v>
      </c>
      <c r="DP1569" s="72">
        <v>8.3800000000000008</v>
      </c>
      <c r="DQ1569" s="72">
        <v>618.45000000000005</v>
      </c>
      <c r="DR1569" t="s">
        <v>1025</v>
      </c>
      <c r="DT1569" t="s">
        <v>999</v>
      </c>
    </row>
    <row r="1570" spans="1:124" x14ac:dyDescent="0.3">
      <c r="A1570" t="s">
        <v>1026</v>
      </c>
      <c r="B1570">
        <v>26800</v>
      </c>
      <c r="C1570" s="95">
        <v>5669</v>
      </c>
      <c r="D1570" s="95">
        <v>25002549</v>
      </c>
      <c r="E1570" s="95">
        <v>5462</v>
      </c>
      <c r="F1570" s="95">
        <v>16137485</v>
      </c>
      <c r="G1570" s="95">
        <v>1524</v>
      </c>
      <c r="H1570" s="95">
        <v>4371271</v>
      </c>
      <c r="I1570" s="95">
        <v>1388</v>
      </c>
      <c r="J1570" s="95">
        <v>4656079</v>
      </c>
      <c r="K1570" s="95">
        <v>5677</v>
      </c>
      <c r="L1570" s="95">
        <v>26687719</v>
      </c>
      <c r="M1570" s="95">
        <v>5451</v>
      </c>
      <c r="N1570" s="95">
        <v>18339233</v>
      </c>
      <c r="O1570" s="95">
        <v>1551</v>
      </c>
      <c r="P1570" s="95">
        <v>5173033</v>
      </c>
      <c r="Q1570" s="95">
        <v>1416</v>
      </c>
      <c r="R1570" s="95">
        <v>5179379</v>
      </c>
      <c r="S1570" s="95">
        <v>5682</v>
      </c>
      <c r="T1570" s="95">
        <v>25813588</v>
      </c>
      <c r="U1570" s="95">
        <v>5438</v>
      </c>
      <c r="V1570" s="95">
        <v>18737866</v>
      </c>
      <c r="W1570" s="95">
        <v>1581</v>
      </c>
      <c r="X1570" s="95">
        <v>6009736</v>
      </c>
      <c r="Y1570" s="95">
        <v>1429</v>
      </c>
      <c r="Z1570" s="95">
        <v>5421158</v>
      </c>
      <c r="AA1570" s="95">
        <v>5723</v>
      </c>
      <c r="AB1570" s="95">
        <v>28030694</v>
      </c>
      <c r="AC1570" s="95">
        <v>5443</v>
      </c>
      <c r="AD1570" s="95">
        <v>19948858</v>
      </c>
      <c r="AE1570" s="95">
        <v>1667</v>
      </c>
      <c r="AF1570" s="95">
        <v>6719212</v>
      </c>
      <c r="AG1570" s="95">
        <v>1497</v>
      </c>
      <c r="AH1570" s="95">
        <v>5624064</v>
      </c>
      <c r="AI1570" s="95">
        <v>5740</v>
      </c>
      <c r="AJ1570" s="95">
        <v>27640843.149999999</v>
      </c>
      <c r="AK1570" s="95">
        <v>5440</v>
      </c>
      <c r="AL1570" s="95">
        <v>20557485.510000002</v>
      </c>
      <c r="AM1570" s="95">
        <v>1731</v>
      </c>
      <c r="AN1570" s="95">
        <v>6683509</v>
      </c>
      <c r="AO1570" s="95">
        <v>1566</v>
      </c>
      <c r="AP1570" s="95">
        <v>6460977</v>
      </c>
      <c r="AQ1570" s="72">
        <v>340.31</v>
      </c>
      <c r="AR1570" s="72">
        <v>252.96</v>
      </c>
      <c r="AS1570" s="72">
        <v>593.27</v>
      </c>
      <c r="AT1570" s="95">
        <v>29373820</v>
      </c>
      <c r="AU1570" s="95">
        <v>20793564</v>
      </c>
      <c r="AV1570" s="95">
        <v>7193</v>
      </c>
      <c r="AW1570" s="95">
        <v>6850</v>
      </c>
      <c r="AX1570" s="72">
        <v>367.33</v>
      </c>
      <c r="AY1570" s="72">
        <v>285.41000000000003</v>
      </c>
      <c r="AZ1570" s="72">
        <v>652.74</v>
      </c>
      <c r="BA1570" s="95">
        <v>31860752</v>
      </c>
      <c r="BB1570" s="95">
        <v>23518612</v>
      </c>
      <c r="BC1570" s="95">
        <v>7228</v>
      </c>
      <c r="BD1570" s="95">
        <v>6867</v>
      </c>
      <c r="BE1570" s="72">
        <v>365.13</v>
      </c>
      <c r="BF1570" s="72">
        <v>293.18</v>
      </c>
      <c r="BG1570" s="72">
        <v>658.31</v>
      </c>
      <c r="BH1570" s="95">
        <v>31823324</v>
      </c>
      <c r="BI1570" s="95">
        <v>24159024</v>
      </c>
      <c r="BJ1570" s="95">
        <v>7263</v>
      </c>
      <c r="BK1570" s="95">
        <v>6867</v>
      </c>
      <c r="BL1570" s="72">
        <v>391.86</v>
      </c>
      <c r="BM1570" s="72">
        <v>307.07</v>
      </c>
      <c r="BN1570" s="72">
        <v>698.93</v>
      </c>
      <c r="BO1570" s="95">
        <v>34749906</v>
      </c>
      <c r="BP1570" s="95">
        <v>25572922</v>
      </c>
      <c r="BQ1570" s="95">
        <v>7390</v>
      </c>
      <c r="BR1570" s="95">
        <v>6940</v>
      </c>
      <c r="BS1570" s="72">
        <v>382.86</v>
      </c>
      <c r="BT1570" s="72">
        <v>321.37</v>
      </c>
      <c r="BU1570" s="72">
        <v>704.23</v>
      </c>
      <c r="BV1570" s="95">
        <v>34324352.149999999</v>
      </c>
      <c r="BW1570" s="95">
        <v>27018462.510000002</v>
      </c>
      <c r="BX1570" s="95">
        <v>7471</v>
      </c>
      <c r="BY1570" s="95">
        <v>7006</v>
      </c>
      <c r="BZ1570" s="95">
        <v>7030</v>
      </c>
      <c r="CA1570" s="95">
        <v>7054</v>
      </c>
      <c r="CB1570" s="95">
        <v>7072</v>
      </c>
      <c r="CC1570" s="95">
        <v>7176</v>
      </c>
      <c r="CD1570" s="95">
        <v>7244</v>
      </c>
      <c r="CE1570" s="72">
        <v>650.75523149000003</v>
      </c>
      <c r="CF1570" s="72">
        <v>676.59346364999999</v>
      </c>
      <c r="CG1570" s="72">
        <v>712.40329333</v>
      </c>
      <c r="CH1570" s="72">
        <v>716.50152150999998</v>
      </c>
      <c r="CI1570" s="72">
        <v>731.52548966999996</v>
      </c>
      <c r="CJ1570" s="96">
        <v>0.91166381969999999</v>
      </c>
      <c r="CK1570" s="96">
        <v>0.96474476190000003</v>
      </c>
      <c r="CL1570" s="96">
        <v>0.92406928229999996</v>
      </c>
      <c r="CM1570" s="96">
        <v>0.97547594670000004</v>
      </c>
      <c r="CN1570" s="96">
        <v>0.96268689190000001</v>
      </c>
      <c r="CO1570" s="96">
        <v>1.0688862356</v>
      </c>
      <c r="CP1570" s="96">
        <v>0.88665014939999998</v>
      </c>
      <c r="CQ1570" s="96">
        <v>0.99584056389999998</v>
      </c>
      <c r="CR1570" s="96">
        <v>0.89035339079999998</v>
      </c>
      <c r="CS1570" s="95">
        <v>6635</v>
      </c>
      <c r="CT1570" s="95">
        <v>6677</v>
      </c>
      <c r="CU1570" s="95">
        <v>6640</v>
      </c>
      <c r="CV1570" s="95">
        <v>6694</v>
      </c>
      <c r="CW1570" s="95">
        <v>6654</v>
      </c>
      <c r="CX1570" s="96">
        <v>1.064951744</v>
      </c>
      <c r="CY1570" s="96">
        <v>1.0662027620000001</v>
      </c>
      <c r="CZ1570" s="96">
        <v>1.0694501009999999</v>
      </c>
      <c r="DA1570" s="96">
        <v>1.073484404</v>
      </c>
      <c r="DB1570" s="96">
        <v>1.070313753</v>
      </c>
      <c r="DC1570">
        <v>2013</v>
      </c>
      <c r="DD1570" s="6">
        <v>6906</v>
      </c>
      <c r="DE1570" s="96">
        <v>6.0511150999999997E-3</v>
      </c>
      <c r="DF1570" s="72">
        <v>679.64</v>
      </c>
      <c r="DG1570" s="96">
        <v>1</v>
      </c>
      <c r="DH1570" s="72">
        <v>679.64</v>
      </c>
      <c r="DI1570" s="72">
        <v>700.61737926000001</v>
      </c>
      <c r="DJ1570" s="96">
        <v>1</v>
      </c>
      <c r="DK1570" s="72">
        <v>679.64</v>
      </c>
      <c r="DL1570" s="96">
        <v>1</v>
      </c>
      <c r="DM1570" s="72">
        <v>679.64</v>
      </c>
      <c r="DN1570" s="96">
        <v>1</v>
      </c>
      <c r="DO1570" s="96">
        <v>1.6666E-2</v>
      </c>
      <c r="DP1570" s="72">
        <v>11.33</v>
      </c>
      <c r="DQ1570" s="72">
        <v>668.31</v>
      </c>
      <c r="DR1570" t="s">
        <v>1026</v>
      </c>
      <c r="DT1570" t="s">
        <v>999</v>
      </c>
    </row>
    <row r="1571" spans="1:124" x14ac:dyDescent="0.3">
      <c r="A1571" t="s">
        <v>55</v>
      </c>
      <c r="B1571">
        <v>26810</v>
      </c>
      <c r="C1571" s="95">
        <v>2565</v>
      </c>
      <c r="D1571" s="95">
        <v>9551007</v>
      </c>
      <c r="E1571" s="95">
        <v>2476</v>
      </c>
      <c r="F1571" s="95">
        <v>7767480</v>
      </c>
      <c r="G1571" s="95">
        <v>474</v>
      </c>
      <c r="H1571" s="95">
        <v>1853091</v>
      </c>
      <c r="I1571" s="95">
        <v>418</v>
      </c>
      <c r="J1571" s="95">
        <v>1707789</v>
      </c>
      <c r="K1571" s="95">
        <v>2527</v>
      </c>
      <c r="L1571" s="95">
        <v>9623229</v>
      </c>
      <c r="M1571" s="95">
        <v>2431</v>
      </c>
      <c r="N1571" s="95">
        <v>7679323</v>
      </c>
      <c r="O1571" s="95">
        <v>478</v>
      </c>
      <c r="P1571" s="95">
        <v>1709752</v>
      </c>
      <c r="Q1571" s="95">
        <v>419</v>
      </c>
      <c r="R1571" s="95">
        <v>1640201</v>
      </c>
      <c r="S1571" s="95">
        <v>2508</v>
      </c>
      <c r="T1571" s="95">
        <v>11131136</v>
      </c>
      <c r="U1571" s="95">
        <v>2402</v>
      </c>
      <c r="V1571" s="95">
        <v>8875975</v>
      </c>
      <c r="W1571" s="95">
        <v>487</v>
      </c>
      <c r="X1571" s="95">
        <v>2266981</v>
      </c>
      <c r="Y1571" s="95">
        <v>428</v>
      </c>
      <c r="Z1571" s="95">
        <v>1916813</v>
      </c>
      <c r="AA1571" s="95">
        <v>2504</v>
      </c>
      <c r="AB1571" s="95">
        <v>10508161</v>
      </c>
      <c r="AC1571" s="95">
        <v>2382</v>
      </c>
      <c r="AD1571" s="95">
        <v>8938721</v>
      </c>
      <c r="AE1571" s="95">
        <v>517</v>
      </c>
      <c r="AF1571" s="95">
        <v>2044373</v>
      </c>
      <c r="AG1571" s="95">
        <v>456</v>
      </c>
      <c r="AH1571" s="95">
        <v>2017776</v>
      </c>
      <c r="AI1571" s="95">
        <v>2516</v>
      </c>
      <c r="AJ1571" s="95">
        <v>9803115</v>
      </c>
      <c r="AK1571" s="95">
        <v>2398</v>
      </c>
      <c r="AL1571" s="95">
        <v>10042915.58</v>
      </c>
      <c r="AM1571" s="95">
        <v>518</v>
      </c>
      <c r="AN1571" s="95">
        <v>1855594</v>
      </c>
      <c r="AO1571" s="95">
        <v>454</v>
      </c>
      <c r="AP1571" s="95">
        <v>2233449</v>
      </c>
      <c r="AQ1571" s="72">
        <v>312.72000000000003</v>
      </c>
      <c r="AR1571" s="72">
        <v>272.83999999999997</v>
      </c>
      <c r="AS1571" s="72">
        <v>585.55999999999995</v>
      </c>
      <c r="AT1571" s="95">
        <v>11404098</v>
      </c>
      <c r="AU1571" s="95">
        <v>9475269</v>
      </c>
      <c r="AV1571" s="95">
        <v>3039</v>
      </c>
      <c r="AW1571" s="95">
        <v>2894</v>
      </c>
      <c r="AX1571" s="72">
        <v>314.27999999999997</v>
      </c>
      <c r="AY1571" s="72">
        <v>272.5</v>
      </c>
      <c r="AZ1571" s="72">
        <v>586.78</v>
      </c>
      <c r="BA1571" s="95">
        <v>11332981</v>
      </c>
      <c r="BB1571" s="95">
        <v>9319524</v>
      </c>
      <c r="BC1571" s="95">
        <v>3005</v>
      </c>
      <c r="BD1571" s="95">
        <v>2850</v>
      </c>
      <c r="BE1571" s="72">
        <v>372.79</v>
      </c>
      <c r="BF1571" s="72">
        <v>317.81</v>
      </c>
      <c r="BG1571" s="72">
        <v>690.6</v>
      </c>
      <c r="BH1571" s="95">
        <v>13398117</v>
      </c>
      <c r="BI1571" s="95">
        <v>10792788</v>
      </c>
      <c r="BJ1571" s="95">
        <v>2995</v>
      </c>
      <c r="BK1571" s="95">
        <v>2830</v>
      </c>
      <c r="BL1571" s="72">
        <v>346.26</v>
      </c>
      <c r="BM1571" s="72">
        <v>321.72000000000003</v>
      </c>
      <c r="BN1571" s="72">
        <v>667.98</v>
      </c>
      <c r="BO1571" s="95">
        <v>12552534</v>
      </c>
      <c r="BP1571" s="95">
        <v>10956497</v>
      </c>
      <c r="BQ1571" s="95">
        <v>3021</v>
      </c>
      <c r="BR1571" s="95">
        <v>2838</v>
      </c>
      <c r="BS1571" s="72">
        <v>320.22000000000003</v>
      </c>
      <c r="BT1571" s="72">
        <v>358.71</v>
      </c>
      <c r="BU1571" s="72">
        <v>678.93</v>
      </c>
      <c r="BV1571" s="95">
        <v>11658709</v>
      </c>
      <c r="BW1571" s="95">
        <v>12276364.58</v>
      </c>
      <c r="BX1571" s="95">
        <v>3034</v>
      </c>
      <c r="BY1571" s="95">
        <v>2852</v>
      </c>
      <c r="BZ1571" s="95">
        <v>2970</v>
      </c>
      <c r="CA1571" s="95">
        <v>2930</v>
      </c>
      <c r="CB1571" s="95">
        <v>2915</v>
      </c>
      <c r="CC1571" s="95">
        <v>2934</v>
      </c>
      <c r="CD1571" s="95">
        <v>2945</v>
      </c>
      <c r="CE1571" s="72">
        <v>650.75523149000003</v>
      </c>
      <c r="CF1571" s="72">
        <v>676.59346364999999</v>
      </c>
      <c r="CG1571" s="72">
        <v>712.40329333</v>
      </c>
      <c r="CH1571" s="72">
        <v>716.50152150999998</v>
      </c>
      <c r="CI1571" s="72">
        <v>731.52548966999996</v>
      </c>
      <c r="CJ1571" s="96">
        <v>0.89981604709999996</v>
      </c>
      <c r="CK1571" s="96">
        <v>0.86725638289999996</v>
      </c>
      <c r="CL1571" s="96">
        <v>0.96939473249999997</v>
      </c>
      <c r="CM1571" s="96">
        <v>0.9322799463</v>
      </c>
      <c r="CN1571" s="96">
        <v>0.92810163089999997</v>
      </c>
      <c r="CO1571" s="96">
        <v>1.0346236055</v>
      </c>
      <c r="CP1571" s="96">
        <v>0.88860310460000003</v>
      </c>
      <c r="CQ1571" s="96">
        <v>0.99584056389999998</v>
      </c>
      <c r="CR1571" s="96">
        <v>0.89231450290000003</v>
      </c>
      <c r="CS1571" s="95">
        <v>2868</v>
      </c>
      <c r="CT1571" s="95">
        <v>2884</v>
      </c>
      <c r="CU1571" s="95">
        <v>2873</v>
      </c>
      <c r="CV1571" s="95">
        <v>2876</v>
      </c>
      <c r="CW1571" s="95">
        <v>2891</v>
      </c>
      <c r="CX1571" s="96">
        <v>1.036883996</v>
      </c>
      <c r="CY1571" s="96">
        <v>1.033034944</v>
      </c>
      <c r="CZ1571" s="96">
        <v>1.0219368049999999</v>
      </c>
      <c r="DA1571" s="96">
        <v>1.0465260059999999</v>
      </c>
      <c r="DB1571" s="96">
        <v>1.034733178</v>
      </c>
      <c r="DC1571">
        <v>2013</v>
      </c>
      <c r="DD1571" s="6">
        <v>2852.8</v>
      </c>
      <c r="DE1571" s="96">
        <v>7.4087398000000004E-3</v>
      </c>
      <c r="DF1571" s="72">
        <v>680.21</v>
      </c>
      <c r="DG1571" s="96">
        <v>1</v>
      </c>
      <c r="DH1571" s="72">
        <v>680.21</v>
      </c>
      <c r="DI1571" s="72">
        <v>700.61737926000001</v>
      </c>
      <c r="DJ1571" s="96">
        <v>1</v>
      </c>
      <c r="DK1571" s="72">
        <v>680.21</v>
      </c>
      <c r="DL1571" s="96">
        <v>1</v>
      </c>
      <c r="DM1571" s="72">
        <v>680.21</v>
      </c>
      <c r="DN1571" s="96">
        <v>1</v>
      </c>
      <c r="DO1571" s="96">
        <v>1.6572E-2</v>
      </c>
      <c r="DP1571" s="72">
        <v>11.27</v>
      </c>
      <c r="DQ1571" s="72">
        <v>668.94</v>
      </c>
      <c r="DR1571" t="s">
        <v>55</v>
      </c>
      <c r="DT1571" t="s">
        <v>999</v>
      </c>
    </row>
    <row r="1572" spans="1:124" x14ac:dyDescent="0.3">
      <c r="A1572" t="s">
        <v>1027</v>
      </c>
      <c r="B1572">
        <v>26820</v>
      </c>
      <c r="C1572" s="95">
        <v>6978</v>
      </c>
      <c r="D1572" s="95">
        <v>26592260</v>
      </c>
      <c r="E1572" s="95">
        <v>6560</v>
      </c>
      <c r="F1572" s="95">
        <v>22852646</v>
      </c>
      <c r="G1572" s="95">
        <v>1097</v>
      </c>
      <c r="H1572" s="95">
        <v>3618931</v>
      </c>
      <c r="I1572" s="95">
        <v>907</v>
      </c>
      <c r="J1572" s="95">
        <v>3336072</v>
      </c>
      <c r="K1572" s="95">
        <v>7107</v>
      </c>
      <c r="L1572" s="95">
        <v>28804578</v>
      </c>
      <c r="M1572" s="95">
        <v>6616</v>
      </c>
      <c r="N1572" s="95">
        <v>24025646</v>
      </c>
      <c r="O1572" s="95">
        <v>1150</v>
      </c>
      <c r="P1572" s="95">
        <v>3543294</v>
      </c>
      <c r="Q1572" s="95">
        <v>951</v>
      </c>
      <c r="R1572" s="95">
        <v>3539839</v>
      </c>
      <c r="S1572" s="95">
        <v>7268</v>
      </c>
      <c r="T1572" s="95">
        <v>29109130</v>
      </c>
      <c r="U1572" s="95">
        <v>6705</v>
      </c>
      <c r="V1572" s="95">
        <v>25484510</v>
      </c>
      <c r="W1572" s="95">
        <v>1179</v>
      </c>
      <c r="X1572" s="95">
        <v>3882959</v>
      </c>
      <c r="Y1572" s="95">
        <v>958</v>
      </c>
      <c r="Z1572" s="95">
        <v>3970953</v>
      </c>
      <c r="AA1572" s="95">
        <v>7257</v>
      </c>
      <c r="AB1572" s="95">
        <v>28918147</v>
      </c>
      <c r="AC1572" s="95">
        <v>6672</v>
      </c>
      <c r="AD1572" s="95">
        <v>27002153</v>
      </c>
      <c r="AE1572" s="95">
        <v>1193</v>
      </c>
      <c r="AF1572" s="95">
        <v>4133814</v>
      </c>
      <c r="AG1572" s="95">
        <v>971</v>
      </c>
      <c r="AH1572" s="95">
        <v>4194501</v>
      </c>
      <c r="AI1572" s="95">
        <v>7354</v>
      </c>
      <c r="AJ1572" s="95">
        <v>28938286.800000001</v>
      </c>
      <c r="AK1572" s="95">
        <v>6746</v>
      </c>
      <c r="AL1572" s="95">
        <v>26540110.050000001</v>
      </c>
      <c r="AM1572" s="95">
        <v>1203</v>
      </c>
      <c r="AN1572" s="95">
        <v>5206995</v>
      </c>
      <c r="AO1572" s="95">
        <v>980</v>
      </c>
      <c r="AP1572" s="95">
        <v>4636082.6399999997</v>
      </c>
      <c r="AQ1572" s="72">
        <v>311.77999999999997</v>
      </c>
      <c r="AR1572" s="72">
        <v>292.27</v>
      </c>
      <c r="AS1572" s="72">
        <v>604.04999999999995</v>
      </c>
      <c r="AT1572" s="95">
        <v>30211191</v>
      </c>
      <c r="AU1572" s="95">
        <v>26188718</v>
      </c>
      <c r="AV1572" s="95">
        <v>8075</v>
      </c>
      <c r="AW1572" s="95">
        <v>7467</v>
      </c>
      <c r="AX1572" s="72">
        <v>326.47000000000003</v>
      </c>
      <c r="AY1572" s="72">
        <v>303.57</v>
      </c>
      <c r="AZ1572" s="72">
        <v>630.04</v>
      </c>
      <c r="BA1572" s="95">
        <v>32347872</v>
      </c>
      <c r="BB1572" s="95">
        <v>27565485</v>
      </c>
      <c r="BC1572" s="95">
        <v>8257</v>
      </c>
      <c r="BD1572" s="95">
        <v>7567</v>
      </c>
      <c r="BE1572" s="72">
        <v>325.48</v>
      </c>
      <c r="BF1572" s="72">
        <v>320.32</v>
      </c>
      <c r="BG1572" s="72">
        <v>645.79999999999995</v>
      </c>
      <c r="BH1572" s="95">
        <v>32992089</v>
      </c>
      <c r="BI1572" s="95">
        <v>29455463</v>
      </c>
      <c r="BJ1572" s="95">
        <v>8447</v>
      </c>
      <c r="BK1572" s="95">
        <v>7663</v>
      </c>
      <c r="BL1572" s="72">
        <v>325.95999999999998</v>
      </c>
      <c r="BM1572" s="72">
        <v>340.14</v>
      </c>
      <c r="BN1572" s="72">
        <v>666.1</v>
      </c>
      <c r="BO1572" s="95">
        <v>33051961</v>
      </c>
      <c r="BP1572" s="95">
        <v>31196654</v>
      </c>
      <c r="BQ1572" s="95">
        <v>8450</v>
      </c>
      <c r="BR1572" s="95">
        <v>7643</v>
      </c>
      <c r="BS1572" s="72">
        <v>332.53</v>
      </c>
      <c r="BT1572" s="72">
        <v>336.27</v>
      </c>
      <c r="BU1572" s="72">
        <v>668.8</v>
      </c>
      <c r="BV1572" s="95">
        <v>34145281.799999997</v>
      </c>
      <c r="BW1572" s="95">
        <v>31176192.690000001</v>
      </c>
      <c r="BX1572" s="95">
        <v>8557</v>
      </c>
      <c r="BY1572" s="95">
        <v>7726</v>
      </c>
      <c r="BZ1572" s="95">
        <v>7785</v>
      </c>
      <c r="CA1572" s="95">
        <v>7924</v>
      </c>
      <c r="CB1572" s="95">
        <v>8069</v>
      </c>
      <c r="CC1572" s="95">
        <v>8067</v>
      </c>
      <c r="CD1572" s="95">
        <v>8150</v>
      </c>
      <c r="CE1572" s="72">
        <v>650.75523149000003</v>
      </c>
      <c r="CF1572" s="72">
        <v>676.59346364999999</v>
      </c>
      <c r="CG1572" s="72">
        <v>712.40329333</v>
      </c>
      <c r="CH1572" s="72">
        <v>716.50152150999998</v>
      </c>
      <c r="CI1572" s="72">
        <v>731.52548966999996</v>
      </c>
      <c r="CJ1572" s="96">
        <v>0.92822918779999997</v>
      </c>
      <c r="CK1572" s="96">
        <v>0.93119433429999998</v>
      </c>
      <c r="CL1572" s="96">
        <v>0.90650900420000002</v>
      </c>
      <c r="CM1572" s="96">
        <v>0.92965608590000004</v>
      </c>
      <c r="CN1572" s="96">
        <v>0.91425385640000001</v>
      </c>
      <c r="CO1572" s="96">
        <v>0.95206601499999999</v>
      </c>
      <c r="CP1572" s="96">
        <v>0.96838714879999999</v>
      </c>
      <c r="CQ1572" s="96">
        <v>0.99584056389999998</v>
      </c>
      <c r="CR1572" s="96">
        <v>0.97243177830000005</v>
      </c>
      <c r="CS1572" s="95">
        <v>7535</v>
      </c>
      <c r="CT1572" s="95">
        <v>7682</v>
      </c>
      <c r="CU1572" s="95">
        <v>7787</v>
      </c>
      <c r="CV1572" s="95">
        <v>7893</v>
      </c>
      <c r="CW1572" s="95">
        <v>8097</v>
      </c>
      <c r="CX1572" s="96">
        <v>0.96229675599999998</v>
      </c>
      <c r="CY1572" s="96">
        <v>0.972776368</v>
      </c>
      <c r="CZ1572" s="96">
        <v>0.95775657800000003</v>
      </c>
      <c r="DA1572" s="96">
        <v>0.94077325899999997</v>
      </c>
      <c r="DB1572" s="96">
        <v>0.92843204499999998</v>
      </c>
      <c r="DC1572">
        <v>2013</v>
      </c>
      <c r="DD1572" s="6">
        <v>7613.2</v>
      </c>
      <c r="DE1572" s="96">
        <v>3.0481148E-3</v>
      </c>
      <c r="DF1572" s="72">
        <v>744.54</v>
      </c>
      <c r="DG1572" s="96">
        <v>1</v>
      </c>
      <c r="DH1572" s="72">
        <v>744.54</v>
      </c>
      <c r="DI1572" s="72">
        <v>741.20154886</v>
      </c>
      <c r="DJ1572" s="96">
        <v>1</v>
      </c>
      <c r="DK1572" s="72">
        <v>744.54</v>
      </c>
      <c r="DL1572" s="96">
        <v>1</v>
      </c>
      <c r="DM1572" s="72">
        <v>744.54</v>
      </c>
      <c r="DN1572" s="96">
        <v>1</v>
      </c>
      <c r="DO1572" s="96">
        <v>8.6990000000000001E-3</v>
      </c>
      <c r="DP1572" s="72">
        <v>6.48</v>
      </c>
      <c r="DQ1572" s="72">
        <v>738.06</v>
      </c>
      <c r="DR1572" t="s">
        <v>1027</v>
      </c>
      <c r="DT1572" t="s">
        <v>999</v>
      </c>
    </row>
    <row r="1573" spans="1:124" x14ac:dyDescent="0.3">
      <c r="A1573" t="s">
        <v>143</v>
      </c>
      <c r="B1573">
        <v>26821</v>
      </c>
      <c r="C1573" s="95">
        <v>3795</v>
      </c>
      <c r="D1573" s="95">
        <v>14173532</v>
      </c>
      <c r="E1573" s="95">
        <v>3654</v>
      </c>
      <c r="F1573" s="95">
        <v>10240869</v>
      </c>
      <c r="G1573" s="95">
        <v>913</v>
      </c>
      <c r="H1573" s="95">
        <v>2670256</v>
      </c>
      <c r="I1573" s="95">
        <v>815</v>
      </c>
      <c r="J1573" s="95">
        <v>2522003</v>
      </c>
      <c r="K1573" s="95">
        <v>3541</v>
      </c>
      <c r="L1573" s="95">
        <v>14404520</v>
      </c>
      <c r="M1573" s="95">
        <v>3385</v>
      </c>
      <c r="N1573" s="95">
        <v>10854224</v>
      </c>
      <c r="O1573" s="95">
        <v>893</v>
      </c>
      <c r="P1573" s="95">
        <v>2577369</v>
      </c>
      <c r="Q1573" s="95">
        <v>777</v>
      </c>
      <c r="R1573" s="95">
        <v>2440635</v>
      </c>
      <c r="S1573" s="95">
        <v>3428</v>
      </c>
      <c r="T1573" s="95">
        <v>13666887</v>
      </c>
      <c r="U1573" s="95">
        <v>3239</v>
      </c>
      <c r="V1573" s="95">
        <v>10652457</v>
      </c>
      <c r="W1573" s="95">
        <v>918</v>
      </c>
      <c r="X1573" s="95">
        <v>2355614</v>
      </c>
      <c r="Y1573" s="95">
        <v>786</v>
      </c>
      <c r="Z1573" s="95">
        <v>3092096</v>
      </c>
      <c r="AA1573" s="95">
        <v>3322</v>
      </c>
      <c r="AB1573" s="95">
        <v>12061717</v>
      </c>
      <c r="AC1573" s="95">
        <v>3124</v>
      </c>
      <c r="AD1573" s="95">
        <v>11062412</v>
      </c>
      <c r="AE1573" s="95">
        <v>934</v>
      </c>
      <c r="AF1573" s="95">
        <v>2588824</v>
      </c>
      <c r="AG1573" s="95">
        <v>808</v>
      </c>
      <c r="AH1573" s="95">
        <v>3187293</v>
      </c>
      <c r="AI1573" s="95">
        <v>3269</v>
      </c>
      <c r="AJ1573" s="95">
        <v>11239433</v>
      </c>
      <c r="AK1573" s="95">
        <v>3075</v>
      </c>
      <c r="AL1573" s="95">
        <v>11774126</v>
      </c>
      <c r="AM1573" s="95">
        <v>938</v>
      </c>
      <c r="AN1573" s="95">
        <v>2781128</v>
      </c>
      <c r="AO1573" s="95">
        <v>831</v>
      </c>
      <c r="AP1573" s="95">
        <v>3507097.87</v>
      </c>
      <c r="AQ1573" s="72">
        <v>298.14</v>
      </c>
      <c r="AR1573" s="72">
        <v>237.99</v>
      </c>
      <c r="AS1573" s="72">
        <v>536.13</v>
      </c>
      <c r="AT1573" s="95">
        <v>16843788</v>
      </c>
      <c r="AU1573" s="95">
        <v>12762872</v>
      </c>
      <c r="AV1573" s="95">
        <v>4708</v>
      </c>
      <c r="AW1573" s="95">
        <v>4469</v>
      </c>
      <c r="AX1573" s="72">
        <v>319.16000000000003</v>
      </c>
      <c r="AY1573" s="72">
        <v>266.2</v>
      </c>
      <c r="AZ1573" s="72">
        <v>585.36</v>
      </c>
      <c r="BA1573" s="95">
        <v>16981889</v>
      </c>
      <c r="BB1573" s="95">
        <v>13294859</v>
      </c>
      <c r="BC1573" s="95">
        <v>4434</v>
      </c>
      <c r="BD1573" s="95">
        <v>4162</v>
      </c>
      <c r="BE1573" s="72">
        <v>307.23</v>
      </c>
      <c r="BF1573" s="72">
        <v>284.57</v>
      </c>
      <c r="BG1573" s="72">
        <v>591.79999999999995</v>
      </c>
      <c r="BH1573" s="95">
        <v>16022501</v>
      </c>
      <c r="BI1573" s="95">
        <v>13744553</v>
      </c>
      <c r="BJ1573" s="95">
        <v>4346</v>
      </c>
      <c r="BK1573" s="95">
        <v>4025</v>
      </c>
      <c r="BL1573" s="72">
        <v>286.86</v>
      </c>
      <c r="BM1573" s="72">
        <v>302</v>
      </c>
      <c r="BN1573" s="72">
        <v>588.86</v>
      </c>
      <c r="BO1573" s="95">
        <v>14650541</v>
      </c>
      <c r="BP1573" s="95">
        <v>14249705</v>
      </c>
      <c r="BQ1573" s="95">
        <v>4256</v>
      </c>
      <c r="BR1573" s="95">
        <v>3932</v>
      </c>
      <c r="BS1573" s="72">
        <v>277.72000000000003</v>
      </c>
      <c r="BT1573" s="72">
        <v>326.02</v>
      </c>
      <c r="BU1573" s="72">
        <v>603.74</v>
      </c>
      <c r="BV1573" s="95">
        <v>14020561</v>
      </c>
      <c r="BW1573" s="95">
        <v>15281223.869999999</v>
      </c>
      <c r="BX1573" s="95">
        <v>4207</v>
      </c>
      <c r="BY1573" s="95">
        <v>3906</v>
      </c>
      <c r="BZ1573" s="95">
        <v>4594</v>
      </c>
      <c r="CA1573" s="95">
        <v>4303</v>
      </c>
      <c r="CB1573" s="95">
        <v>4191</v>
      </c>
      <c r="CC1573" s="95">
        <v>4102</v>
      </c>
      <c r="CD1573" s="95">
        <v>4060</v>
      </c>
      <c r="CE1573" s="72">
        <v>650.75523149000003</v>
      </c>
      <c r="CF1573" s="72">
        <v>676.59346364999999</v>
      </c>
      <c r="CG1573" s="72">
        <v>712.40329333</v>
      </c>
      <c r="CH1573" s="72">
        <v>716.50152150999998</v>
      </c>
      <c r="CI1573" s="72">
        <v>731.52548966999996</v>
      </c>
      <c r="CJ1573" s="96">
        <v>0.82385814830000004</v>
      </c>
      <c r="CK1573" s="96">
        <v>0.86515763369999998</v>
      </c>
      <c r="CL1573" s="96">
        <v>0.83070924229999998</v>
      </c>
      <c r="CM1573" s="96">
        <v>0.82185450039999997</v>
      </c>
      <c r="CN1573" s="96">
        <v>0.82531642240000003</v>
      </c>
      <c r="CO1573" s="96">
        <v>0.9833497551</v>
      </c>
      <c r="CP1573" s="96">
        <v>0.84749010729999996</v>
      </c>
      <c r="CQ1573" s="96">
        <v>0.99584056389999998</v>
      </c>
      <c r="CR1573" s="96">
        <v>0.85102979030000003</v>
      </c>
      <c r="CS1573" s="95">
        <v>3885</v>
      </c>
      <c r="CT1573" s="95">
        <v>3686</v>
      </c>
      <c r="CU1573" s="95">
        <v>3603</v>
      </c>
      <c r="CV1573" s="95">
        <v>3505</v>
      </c>
      <c r="CW1573" s="95">
        <v>3551</v>
      </c>
      <c r="CX1573" s="96">
        <v>0.97023877199999997</v>
      </c>
      <c r="CY1573" s="96">
        <v>0.97419634799999999</v>
      </c>
      <c r="CZ1573" s="96">
        <v>0.99003269299999996</v>
      </c>
      <c r="DA1573" s="96">
        <v>1.001148422</v>
      </c>
      <c r="DB1573" s="96">
        <v>0.98284642499999997</v>
      </c>
      <c r="DC1573">
        <v>2013</v>
      </c>
      <c r="DD1573" s="6">
        <v>4098.8</v>
      </c>
      <c r="DE1573" s="96">
        <v>1.5843898999999999E-3</v>
      </c>
      <c r="DF1573" s="72">
        <v>652.54999999999995</v>
      </c>
      <c r="DG1573" s="96">
        <v>1</v>
      </c>
      <c r="DH1573" s="72">
        <v>652.54999999999995</v>
      </c>
      <c r="DI1573" s="72">
        <v>629.63424223000004</v>
      </c>
      <c r="DJ1573" s="96">
        <v>1</v>
      </c>
      <c r="DK1573" s="72">
        <v>652.54999999999995</v>
      </c>
      <c r="DL1573" s="96">
        <v>1</v>
      </c>
      <c r="DM1573" s="72">
        <v>652.54999999999995</v>
      </c>
      <c r="DN1573" s="96">
        <v>1</v>
      </c>
      <c r="DO1573" s="96">
        <v>4.8190000000000004E-3</v>
      </c>
      <c r="DP1573" s="72">
        <v>3.14</v>
      </c>
      <c r="DQ1573" s="72">
        <v>649.41</v>
      </c>
      <c r="DR1573" t="s">
        <v>143</v>
      </c>
      <c r="DT1573" t="s">
        <v>999</v>
      </c>
    </row>
    <row r="1574" spans="1:124" x14ac:dyDescent="0.3">
      <c r="A1574" t="s">
        <v>146</v>
      </c>
      <c r="B1574">
        <v>26840</v>
      </c>
      <c r="C1574" s="95">
        <v>3718</v>
      </c>
      <c r="D1574" s="95">
        <v>13407339</v>
      </c>
      <c r="E1574" s="95">
        <v>3626</v>
      </c>
      <c r="F1574" s="95">
        <v>10292504</v>
      </c>
      <c r="G1574" s="95">
        <v>987</v>
      </c>
      <c r="H1574" s="95">
        <v>3312346</v>
      </c>
      <c r="I1574" s="95">
        <v>880</v>
      </c>
      <c r="J1574" s="95">
        <v>3310860</v>
      </c>
      <c r="K1574" s="95">
        <v>3739</v>
      </c>
      <c r="L1574" s="95">
        <v>16092494</v>
      </c>
      <c r="M1574" s="95">
        <v>3636</v>
      </c>
      <c r="N1574" s="95">
        <v>11937468</v>
      </c>
      <c r="O1574" s="95">
        <v>978</v>
      </c>
      <c r="P1574" s="95">
        <v>3404720</v>
      </c>
      <c r="Q1574" s="95">
        <v>866</v>
      </c>
      <c r="R1574" s="95">
        <v>3431424</v>
      </c>
      <c r="S1574" s="95">
        <v>3767</v>
      </c>
      <c r="T1574" s="95">
        <v>15892616</v>
      </c>
      <c r="U1574" s="95">
        <v>3647</v>
      </c>
      <c r="V1574" s="95">
        <v>12248229</v>
      </c>
      <c r="W1574" s="95">
        <v>998</v>
      </c>
      <c r="X1574" s="95">
        <v>4012914</v>
      </c>
      <c r="Y1574" s="95">
        <v>893</v>
      </c>
      <c r="Z1574" s="95">
        <v>3815914</v>
      </c>
      <c r="AA1574" s="95">
        <v>3781</v>
      </c>
      <c r="AB1574" s="95">
        <v>16099802</v>
      </c>
      <c r="AC1574" s="95">
        <v>3650</v>
      </c>
      <c r="AD1574" s="95">
        <v>12923047</v>
      </c>
      <c r="AE1574" s="95">
        <v>977</v>
      </c>
      <c r="AF1574" s="95">
        <v>4012618</v>
      </c>
      <c r="AG1574" s="95">
        <v>876</v>
      </c>
      <c r="AH1574" s="95">
        <v>4508269</v>
      </c>
      <c r="AI1574" s="95">
        <v>3763</v>
      </c>
      <c r="AJ1574" s="95">
        <v>16742527</v>
      </c>
      <c r="AK1574" s="95">
        <v>3610</v>
      </c>
      <c r="AL1574" s="95">
        <v>13641205</v>
      </c>
      <c r="AM1574" s="95">
        <v>1020</v>
      </c>
      <c r="AN1574" s="95">
        <v>3698172</v>
      </c>
      <c r="AO1574" s="95">
        <v>907</v>
      </c>
      <c r="AP1574" s="95">
        <v>4486196</v>
      </c>
      <c r="AQ1574" s="72">
        <v>296.13</v>
      </c>
      <c r="AR1574" s="72">
        <v>251.58</v>
      </c>
      <c r="AS1574" s="72">
        <v>547.71</v>
      </c>
      <c r="AT1574" s="95">
        <v>16719685</v>
      </c>
      <c r="AU1574" s="95">
        <v>13603364</v>
      </c>
      <c r="AV1574" s="95">
        <v>4705</v>
      </c>
      <c r="AW1574" s="95">
        <v>4506</v>
      </c>
      <c r="AX1574" s="72">
        <v>344.45</v>
      </c>
      <c r="AY1574" s="72">
        <v>284.48</v>
      </c>
      <c r="AZ1574" s="72">
        <v>628.92999999999995</v>
      </c>
      <c r="BA1574" s="95">
        <v>19497214</v>
      </c>
      <c r="BB1574" s="95">
        <v>15368892</v>
      </c>
      <c r="BC1574" s="95">
        <v>4717</v>
      </c>
      <c r="BD1574" s="95">
        <v>4502</v>
      </c>
      <c r="BE1574" s="72">
        <v>348.12</v>
      </c>
      <c r="BF1574" s="72">
        <v>294.86</v>
      </c>
      <c r="BG1574" s="72">
        <v>642.98</v>
      </c>
      <c r="BH1574" s="95">
        <v>19905530</v>
      </c>
      <c r="BI1574" s="95">
        <v>16064143</v>
      </c>
      <c r="BJ1574" s="95">
        <v>4765</v>
      </c>
      <c r="BK1574" s="95">
        <v>4540</v>
      </c>
      <c r="BL1574" s="72">
        <v>352.26</v>
      </c>
      <c r="BM1574" s="72">
        <v>320.95</v>
      </c>
      <c r="BN1574" s="72">
        <v>673.21</v>
      </c>
      <c r="BO1574" s="95">
        <v>20112420</v>
      </c>
      <c r="BP1574" s="95">
        <v>17431316</v>
      </c>
      <c r="BQ1574" s="95">
        <v>4758</v>
      </c>
      <c r="BR1574" s="95">
        <v>4526</v>
      </c>
      <c r="BS1574" s="72">
        <v>356.13</v>
      </c>
      <c r="BT1574" s="72">
        <v>334.43</v>
      </c>
      <c r="BU1574" s="72">
        <v>690.56</v>
      </c>
      <c r="BV1574" s="95">
        <v>20440699</v>
      </c>
      <c r="BW1574" s="95">
        <v>18127401</v>
      </c>
      <c r="BX1574" s="95">
        <v>4783</v>
      </c>
      <c r="BY1574" s="95">
        <v>4517</v>
      </c>
      <c r="BZ1574" s="95">
        <v>4610</v>
      </c>
      <c r="CA1574" s="95">
        <v>4613</v>
      </c>
      <c r="CB1574" s="95">
        <v>4657</v>
      </c>
      <c r="CC1574" s="95">
        <v>4648</v>
      </c>
      <c r="CD1574" s="95">
        <v>4653</v>
      </c>
      <c r="CE1574" s="72">
        <v>650.75523149000003</v>
      </c>
      <c r="CF1574" s="72">
        <v>676.59346364999999</v>
      </c>
      <c r="CG1574" s="72">
        <v>712.40329333</v>
      </c>
      <c r="CH1574" s="72">
        <v>716.50152150999998</v>
      </c>
      <c r="CI1574" s="72">
        <v>731.52548966999996</v>
      </c>
      <c r="CJ1574" s="96">
        <v>0.84165285729999995</v>
      </c>
      <c r="CK1574" s="96">
        <v>0.92955376280000002</v>
      </c>
      <c r="CL1574" s="96">
        <v>0.90255057220000001</v>
      </c>
      <c r="CM1574" s="96">
        <v>0.93957930270000001</v>
      </c>
      <c r="CN1574" s="96">
        <v>0.94399991490000001</v>
      </c>
      <c r="CO1574" s="96">
        <v>0.97868175940000002</v>
      </c>
      <c r="CP1574" s="96">
        <v>0.93132141609999997</v>
      </c>
      <c r="CQ1574" s="96">
        <v>0.99584056389999998</v>
      </c>
      <c r="CR1574" s="96">
        <v>0.93521123439999998</v>
      </c>
      <c r="CS1574" s="95">
        <v>4169</v>
      </c>
      <c r="CT1574" s="95">
        <v>4232</v>
      </c>
      <c r="CU1574" s="95">
        <v>4237</v>
      </c>
      <c r="CV1574" s="95">
        <v>4298</v>
      </c>
      <c r="CW1574" s="95">
        <v>4296</v>
      </c>
      <c r="CX1574" s="96">
        <v>0.95033988199999997</v>
      </c>
      <c r="CY1574" s="96">
        <v>0.98673828299999999</v>
      </c>
      <c r="CZ1574" s="96">
        <v>0.99405976500000004</v>
      </c>
      <c r="DA1574" s="96">
        <v>0.98201117999999998</v>
      </c>
      <c r="DB1574" s="96">
        <v>0.97975150300000002</v>
      </c>
      <c r="DC1574">
        <v>2013</v>
      </c>
      <c r="DD1574" s="6">
        <v>4518.2</v>
      </c>
      <c r="DE1574" s="96">
        <v>6.7723499999999999E-3</v>
      </c>
      <c r="DF1574" s="72">
        <v>713.37</v>
      </c>
      <c r="DG1574" s="96">
        <v>1</v>
      </c>
      <c r="DH1574" s="72">
        <v>713.37</v>
      </c>
      <c r="DI1574" s="72">
        <v>700.61737926000001</v>
      </c>
      <c r="DJ1574" s="96">
        <v>1</v>
      </c>
      <c r="DK1574" s="72">
        <v>713.37</v>
      </c>
      <c r="DL1574" s="96">
        <v>1</v>
      </c>
      <c r="DM1574" s="72">
        <v>713.37</v>
      </c>
      <c r="DN1574" s="96">
        <v>1</v>
      </c>
      <c r="DO1574" s="96">
        <v>1.6382000000000001E-2</v>
      </c>
      <c r="DP1574" s="72">
        <v>11.69</v>
      </c>
      <c r="DQ1574" s="72">
        <v>701.68</v>
      </c>
      <c r="DR1574" t="s">
        <v>146</v>
      </c>
      <c r="DT1574" t="s">
        <v>999</v>
      </c>
    </row>
    <row r="1575" spans="1:124" x14ac:dyDescent="0.3">
      <c r="A1575" t="s">
        <v>327</v>
      </c>
      <c r="B1575">
        <v>26850</v>
      </c>
      <c r="C1575" s="95">
        <v>954</v>
      </c>
      <c r="D1575" s="95">
        <v>4130043</v>
      </c>
      <c r="E1575" s="95">
        <v>933</v>
      </c>
      <c r="F1575" s="95">
        <v>3339969</v>
      </c>
      <c r="G1575" s="95">
        <v>153</v>
      </c>
      <c r="H1575" s="95">
        <v>587672</v>
      </c>
      <c r="I1575" s="95">
        <v>144</v>
      </c>
      <c r="J1575" s="95">
        <v>508982</v>
      </c>
      <c r="K1575" s="95">
        <v>934</v>
      </c>
      <c r="L1575" s="95">
        <v>5133968</v>
      </c>
      <c r="M1575" s="95">
        <v>908</v>
      </c>
      <c r="N1575" s="95">
        <v>3721341</v>
      </c>
      <c r="O1575" s="95">
        <v>150</v>
      </c>
      <c r="P1575" s="95">
        <v>481863</v>
      </c>
      <c r="Q1575" s="95">
        <v>145</v>
      </c>
      <c r="R1575" s="95">
        <v>592784</v>
      </c>
      <c r="S1575" s="95">
        <v>903</v>
      </c>
      <c r="T1575" s="95">
        <v>5480060</v>
      </c>
      <c r="U1575" s="95">
        <v>878</v>
      </c>
      <c r="V1575" s="95">
        <v>3614736</v>
      </c>
      <c r="W1575" s="95">
        <v>152</v>
      </c>
      <c r="X1575" s="95">
        <v>475947</v>
      </c>
      <c r="Y1575" s="95">
        <v>143</v>
      </c>
      <c r="Z1575" s="95">
        <v>585417</v>
      </c>
      <c r="AA1575" s="95">
        <v>900</v>
      </c>
      <c r="AB1575" s="95">
        <v>5253455</v>
      </c>
      <c r="AC1575" s="95">
        <v>869</v>
      </c>
      <c r="AD1575" s="95">
        <v>3596972</v>
      </c>
      <c r="AE1575" s="95">
        <v>157</v>
      </c>
      <c r="AF1575" s="95">
        <v>1105300</v>
      </c>
      <c r="AG1575" s="95">
        <v>145</v>
      </c>
      <c r="AH1575" s="95">
        <v>711686</v>
      </c>
      <c r="AI1575" s="95">
        <v>931</v>
      </c>
      <c r="AJ1575" s="95">
        <v>5582420</v>
      </c>
      <c r="AK1575" s="95">
        <v>893</v>
      </c>
      <c r="AL1575" s="95">
        <v>3405824</v>
      </c>
      <c r="AM1575" s="95">
        <v>168</v>
      </c>
      <c r="AN1575" s="95">
        <v>692123</v>
      </c>
      <c r="AO1575" s="95">
        <v>156</v>
      </c>
      <c r="AP1575" s="95">
        <v>782958.33</v>
      </c>
      <c r="AQ1575" s="72">
        <v>355.14</v>
      </c>
      <c r="AR1575" s="72">
        <v>297.81</v>
      </c>
      <c r="AS1575" s="72">
        <v>652.95000000000005</v>
      </c>
      <c r="AT1575" s="95">
        <v>4717715</v>
      </c>
      <c r="AU1575" s="95">
        <v>3848951</v>
      </c>
      <c r="AV1575" s="95">
        <v>1107</v>
      </c>
      <c r="AW1575" s="95">
        <v>1077</v>
      </c>
      <c r="AX1575" s="72">
        <v>431.72</v>
      </c>
      <c r="AY1575" s="72">
        <v>341.42</v>
      </c>
      <c r="AZ1575" s="72">
        <v>773.14</v>
      </c>
      <c r="BA1575" s="95">
        <v>5615831</v>
      </c>
      <c r="BB1575" s="95">
        <v>4314125</v>
      </c>
      <c r="BC1575" s="95">
        <v>1084</v>
      </c>
      <c r="BD1575" s="95">
        <v>1053</v>
      </c>
      <c r="BE1575" s="72">
        <v>470.46</v>
      </c>
      <c r="BF1575" s="72">
        <v>342.81</v>
      </c>
      <c r="BG1575" s="72">
        <v>813.27</v>
      </c>
      <c r="BH1575" s="95">
        <v>5956007</v>
      </c>
      <c r="BI1575" s="95">
        <v>4200153</v>
      </c>
      <c r="BJ1575" s="95">
        <v>1055</v>
      </c>
      <c r="BK1575" s="95">
        <v>1021</v>
      </c>
      <c r="BL1575" s="72">
        <v>501.32</v>
      </c>
      <c r="BM1575" s="72">
        <v>354.1</v>
      </c>
      <c r="BN1575" s="72">
        <v>855.42</v>
      </c>
      <c r="BO1575" s="95">
        <v>6358755</v>
      </c>
      <c r="BP1575" s="95">
        <v>4308658</v>
      </c>
      <c r="BQ1575" s="95">
        <v>1057</v>
      </c>
      <c r="BR1575" s="95">
        <v>1014</v>
      </c>
      <c r="BS1575" s="72">
        <v>475.78</v>
      </c>
      <c r="BT1575" s="72">
        <v>332.76</v>
      </c>
      <c r="BU1575" s="72">
        <v>808.54</v>
      </c>
      <c r="BV1575" s="95">
        <v>6274543</v>
      </c>
      <c r="BW1575" s="95">
        <v>4188782.33</v>
      </c>
      <c r="BX1575" s="95">
        <v>1099</v>
      </c>
      <c r="BY1575" s="95">
        <v>1049</v>
      </c>
      <c r="BZ1575" s="95">
        <v>1093</v>
      </c>
      <c r="CA1575" s="95">
        <v>1069</v>
      </c>
      <c r="CB1575" s="95">
        <v>1039</v>
      </c>
      <c r="CC1575" s="95">
        <v>1037</v>
      </c>
      <c r="CD1575" s="95">
        <v>1075</v>
      </c>
      <c r="CE1575" s="72">
        <v>650.75523149000003</v>
      </c>
      <c r="CF1575" s="72">
        <v>676.59346364999999</v>
      </c>
      <c r="CG1575" s="72">
        <v>712.40329333</v>
      </c>
      <c r="CH1575" s="72">
        <v>716.50152150999998</v>
      </c>
      <c r="CI1575" s="72">
        <v>731.52548966999996</v>
      </c>
      <c r="CJ1575" s="96">
        <v>1.0033726483000001</v>
      </c>
      <c r="CK1575" s="96">
        <v>1.1426950473999999</v>
      </c>
      <c r="CL1575" s="96">
        <v>1.1415865249999999</v>
      </c>
      <c r="CM1575" s="96">
        <v>1.1938844152000001</v>
      </c>
      <c r="CN1575" s="96">
        <v>1.1052793258</v>
      </c>
      <c r="CO1575" s="96">
        <v>0.97985648349999999</v>
      </c>
      <c r="CP1575" s="96">
        <v>1.1403339276</v>
      </c>
      <c r="CQ1575" s="96">
        <v>0.99584056389999998</v>
      </c>
      <c r="CR1575" s="96">
        <v>1.1450967214000001</v>
      </c>
      <c r="CS1575" s="95">
        <v>1173</v>
      </c>
      <c r="CT1575" s="95">
        <v>1145</v>
      </c>
      <c r="CU1575" s="95">
        <v>1115</v>
      </c>
      <c r="CV1575" s="95">
        <v>1129</v>
      </c>
      <c r="CW1575" s="95">
        <v>1177</v>
      </c>
      <c r="CX1575" s="96">
        <v>1.028024187</v>
      </c>
      <c r="CY1575" s="96">
        <v>1.016128696</v>
      </c>
      <c r="CZ1575" s="96">
        <v>1.007306547</v>
      </c>
      <c r="DA1575" s="96">
        <v>0.94990695999999997</v>
      </c>
      <c r="DB1575" s="96">
        <v>0.89929046099999999</v>
      </c>
      <c r="DC1575">
        <v>2013</v>
      </c>
      <c r="DD1575" s="6">
        <v>1042.8</v>
      </c>
      <c r="DE1575" s="96">
        <v>9.0241706000000008E-3</v>
      </c>
      <c r="DF1575" s="72">
        <v>871.49</v>
      </c>
      <c r="DG1575" s="96">
        <v>1</v>
      </c>
      <c r="DH1575" s="72">
        <v>871.49</v>
      </c>
      <c r="DI1575" s="72">
        <v>700.61737926000001</v>
      </c>
      <c r="DJ1575" s="96">
        <v>1</v>
      </c>
      <c r="DK1575" s="72">
        <v>871.49</v>
      </c>
      <c r="DL1575" s="96">
        <v>1</v>
      </c>
      <c r="DM1575" s="72">
        <v>871.49</v>
      </c>
      <c r="DN1575" s="96">
        <v>1</v>
      </c>
      <c r="DO1575" s="96">
        <v>2.0268999999999999E-2</v>
      </c>
      <c r="DP1575" s="72">
        <v>17.66</v>
      </c>
      <c r="DQ1575" s="72">
        <v>853.83</v>
      </c>
      <c r="DR1575" t="s">
        <v>327</v>
      </c>
      <c r="DT1575" t="s">
        <v>999</v>
      </c>
    </row>
    <row r="1576" spans="1:124" x14ac:dyDescent="0.3">
      <c r="A1576" t="s">
        <v>1028</v>
      </c>
      <c r="B1576">
        <v>26860</v>
      </c>
      <c r="C1576" s="95">
        <v>1055</v>
      </c>
      <c r="D1576" s="95">
        <v>3623644</v>
      </c>
      <c r="E1576" s="95">
        <v>1011</v>
      </c>
      <c r="F1576" s="95">
        <v>2922312</v>
      </c>
      <c r="G1576" s="95">
        <v>170</v>
      </c>
      <c r="H1576" s="95">
        <v>380514</v>
      </c>
      <c r="I1576" s="95">
        <v>157</v>
      </c>
      <c r="J1576" s="95">
        <v>508305</v>
      </c>
      <c r="K1576" s="95">
        <v>1042</v>
      </c>
      <c r="L1576" s="95">
        <v>3625302</v>
      </c>
      <c r="M1576" s="95">
        <v>997</v>
      </c>
      <c r="N1576" s="95">
        <v>2994807</v>
      </c>
      <c r="O1576" s="95">
        <v>183</v>
      </c>
      <c r="P1576" s="95">
        <v>516670</v>
      </c>
      <c r="Q1576" s="95">
        <v>162</v>
      </c>
      <c r="R1576" s="95">
        <v>555569</v>
      </c>
      <c r="S1576" s="95">
        <v>1041</v>
      </c>
      <c r="T1576" s="95">
        <v>4142636</v>
      </c>
      <c r="U1576" s="95">
        <v>991</v>
      </c>
      <c r="V1576" s="95">
        <v>3287015</v>
      </c>
      <c r="W1576" s="95">
        <v>205</v>
      </c>
      <c r="X1576" s="95">
        <v>1119374</v>
      </c>
      <c r="Y1576" s="95">
        <v>185</v>
      </c>
      <c r="Z1576" s="95">
        <v>645980</v>
      </c>
      <c r="AA1576" s="95">
        <v>1036</v>
      </c>
      <c r="AB1576" s="95">
        <v>4693833</v>
      </c>
      <c r="AC1576" s="95">
        <v>982</v>
      </c>
      <c r="AD1576" s="95">
        <v>3808257</v>
      </c>
      <c r="AE1576" s="95">
        <v>199</v>
      </c>
      <c r="AF1576" s="95">
        <v>873527</v>
      </c>
      <c r="AG1576" s="95">
        <v>179</v>
      </c>
      <c r="AH1576" s="95">
        <v>821989</v>
      </c>
      <c r="AI1576" s="95">
        <v>1084</v>
      </c>
      <c r="AJ1576" s="95">
        <v>4448475</v>
      </c>
      <c r="AK1576" s="95">
        <v>1024</v>
      </c>
      <c r="AL1576" s="95">
        <v>4159241.04</v>
      </c>
      <c r="AM1576" s="95">
        <v>201</v>
      </c>
      <c r="AN1576" s="95">
        <v>822738</v>
      </c>
      <c r="AO1576" s="95">
        <v>177</v>
      </c>
      <c r="AP1576" s="95">
        <v>895976</v>
      </c>
      <c r="AQ1576" s="72">
        <v>272.39</v>
      </c>
      <c r="AR1576" s="72">
        <v>244.76</v>
      </c>
      <c r="AS1576" s="72">
        <v>517.15</v>
      </c>
      <c r="AT1576" s="95">
        <v>4004158</v>
      </c>
      <c r="AU1576" s="95">
        <v>3430617</v>
      </c>
      <c r="AV1576" s="95">
        <v>1225</v>
      </c>
      <c r="AW1576" s="95">
        <v>1168</v>
      </c>
      <c r="AX1576" s="72">
        <v>281.77</v>
      </c>
      <c r="AY1576" s="72">
        <v>255.28</v>
      </c>
      <c r="AZ1576" s="72">
        <v>537.04999999999995</v>
      </c>
      <c r="BA1576" s="95">
        <v>4141972</v>
      </c>
      <c r="BB1576" s="95">
        <v>3550376</v>
      </c>
      <c r="BC1576" s="95">
        <v>1225</v>
      </c>
      <c r="BD1576" s="95">
        <v>1159</v>
      </c>
      <c r="BE1576" s="72">
        <v>351.93</v>
      </c>
      <c r="BF1576" s="72">
        <v>278.7</v>
      </c>
      <c r="BG1576" s="72">
        <v>630.63</v>
      </c>
      <c r="BH1576" s="95">
        <v>5262010</v>
      </c>
      <c r="BI1576" s="95">
        <v>3932995</v>
      </c>
      <c r="BJ1576" s="95">
        <v>1246</v>
      </c>
      <c r="BK1576" s="95">
        <v>1176</v>
      </c>
      <c r="BL1576" s="72">
        <v>375.67</v>
      </c>
      <c r="BM1576" s="72">
        <v>332.35</v>
      </c>
      <c r="BN1576" s="72">
        <v>708.02</v>
      </c>
      <c r="BO1576" s="95">
        <v>5567360</v>
      </c>
      <c r="BP1576" s="95">
        <v>4630246</v>
      </c>
      <c r="BQ1576" s="95">
        <v>1235</v>
      </c>
      <c r="BR1576" s="95">
        <v>1161</v>
      </c>
      <c r="BS1576" s="72">
        <v>341.84</v>
      </c>
      <c r="BT1576" s="72">
        <v>350.76</v>
      </c>
      <c r="BU1576" s="72">
        <v>692.6</v>
      </c>
      <c r="BV1576" s="95">
        <v>5271213</v>
      </c>
      <c r="BW1576" s="95">
        <v>5055217.04</v>
      </c>
      <c r="BX1576" s="95">
        <v>1285</v>
      </c>
      <c r="BY1576" s="95">
        <v>1201</v>
      </c>
      <c r="BZ1576" s="95">
        <v>1198</v>
      </c>
      <c r="CA1576" s="95">
        <v>1193</v>
      </c>
      <c r="CB1576" s="95">
        <v>1212</v>
      </c>
      <c r="CC1576" s="95">
        <v>1200</v>
      </c>
      <c r="CD1576" s="95">
        <v>1244</v>
      </c>
      <c r="CE1576" s="72">
        <v>650.75523149000003</v>
      </c>
      <c r="CF1576" s="72">
        <v>676.59346364999999</v>
      </c>
      <c r="CG1576" s="72">
        <v>712.40329333</v>
      </c>
      <c r="CH1576" s="72">
        <v>716.50152150999998</v>
      </c>
      <c r="CI1576" s="72">
        <v>731.52548966999996</v>
      </c>
      <c r="CJ1576" s="96">
        <v>0.79469203619999995</v>
      </c>
      <c r="CK1576" s="96">
        <v>0.79375582069999995</v>
      </c>
      <c r="CL1576" s="96">
        <v>0.88521488589999997</v>
      </c>
      <c r="CM1576" s="96">
        <v>0.98816259110000004</v>
      </c>
      <c r="CN1576" s="96">
        <v>0.94678860789999997</v>
      </c>
      <c r="CO1576" s="96">
        <v>0.99024761419999996</v>
      </c>
      <c r="CP1576" s="96">
        <v>0.89040637479999996</v>
      </c>
      <c r="CQ1576" s="96">
        <v>0.99584056389999998</v>
      </c>
      <c r="CR1576" s="96">
        <v>0.89412530469999996</v>
      </c>
      <c r="CS1576" s="95">
        <v>1566</v>
      </c>
      <c r="CT1576" s="95">
        <v>1586</v>
      </c>
      <c r="CU1576" s="95">
        <v>1613</v>
      </c>
      <c r="CV1576" s="95">
        <v>1600</v>
      </c>
      <c r="CW1576" s="95">
        <v>1704</v>
      </c>
      <c r="CX1576" s="96">
        <v>1.02245856</v>
      </c>
      <c r="CY1576" s="96">
        <v>0.98953987099999996</v>
      </c>
      <c r="CZ1576" s="96">
        <v>0.99080983</v>
      </c>
      <c r="DA1576" s="96">
        <v>0.99537665399999997</v>
      </c>
      <c r="DB1576" s="96">
        <v>0.95595584300000003</v>
      </c>
      <c r="DC1576">
        <v>2013</v>
      </c>
      <c r="DD1576" s="6">
        <v>1173</v>
      </c>
      <c r="DE1576" s="96">
        <v>5.2887016E-3</v>
      </c>
      <c r="DF1576" s="72">
        <v>683.05</v>
      </c>
      <c r="DG1576" s="96">
        <v>1</v>
      </c>
      <c r="DH1576" s="72">
        <v>683.05</v>
      </c>
      <c r="DI1576" s="72">
        <v>700.61737926000001</v>
      </c>
      <c r="DJ1576" s="96">
        <v>1</v>
      </c>
      <c r="DK1576" s="72">
        <v>683.05</v>
      </c>
      <c r="DL1576" s="96">
        <v>1</v>
      </c>
      <c r="DM1576" s="72">
        <v>683.05</v>
      </c>
      <c r="DN1576" s="96">
        <v>1</v>
      </c>
      <c r="DO1576" s="96">
        <v>1.6046000000000001E-2</v>
      </c>
      <c r="DP1576" s="72">
        <v>10.96</v>
      </c>
      <c r="DQ1576" s="72">
        <v>672.09</v>
      </c>
      <c r="DR1576" t="s">
        <v>1028</v>
      </c>
      <c r="DT1576" t="s">
        <v>999</v>
      </c>
    </row>
    <row r="1577" spans="1:124" x14ac:dyDescent="0.3">
      <c r="A1577" t="s">
        <v>56</v>
      </c>
      <c r="B1577">
        <v>26870</v>
      </c>
      <c r="C1577" s="95">
        <v>3283</v>
      </c>
      <c r="D1577" s="95">
        <v>14342249</v>
      </c>
      <c r="E1577" s="95">
        <v>3144</v>
      </c>
      <c r="F1577" s="95">
        <v>11415160</v>
      </c>
      <c r="G1577" s="95">
        <v>868</v>
      </c>
      <c r="H1577" s="95">
        <v>2993724</v>
      </c>
      <c r="I1577" s="95">
        <v>752</v>
      </c>
      <c r="J1577" s="95">
        <v>2820606</v>
      </c>
      <c r="K1577" s="95">
        <v>3231</v>
      </c>
      <c r="L1577" s="95">
        <v>14860561</v>
      </c>
      <c r="M1577" s="95">
        <v>3070</v>
      </c>
      <c r="N1577" s="95">
        <v>11623346</v>
      </c>
      <c r="O1577" s="95">
        <v>909</v>
      </c>
      <c r="P1577" s="95">
        <v>3288125</v>
      </c>
      <c r="Q1577" s="95">
        <v>782</v>
      </c>
      <c r="R1577" s="95">
        <v>3242384</v>
      </c>
      <c r="S1577" s="95">
        <v>3244</v>
      </c>
      <c r="T1577" s="95">
        <v>14462878</v>
      </c>
      <c r="U1577" s="95">
        <v>3066</v>
      </c>
      <c r="V1577" s="95">
        <v>12292559</v>
      </c>
      <c r="W1577" s="95">
        <v>913</v>
      </c>
      <c r="X1577" s="95">
        <v>3673866</v>
      </c>
      <c r="Y1577" s="95">
        <v>789</v>
      </c>
      <c r="Z1577" s="95">
        <v>3783161</v>
      </c>
      <c r="AA1577" s="95">
        <v>3230</v>
      </c>
      <c r="AB1577" s="95">
        <v>13450934</v>
      </c>
      <c r="AC1577" s="95">
        <v>3053</v>
      </c>
      <c r="AD1577" s="95">
        <v>12097169</v>
      </c>
      <c r="AE1577" s="95">
        <v>966</v>
      </c>
      <c r="AF1577" s="95">
        <v>4128092</v>
      </c>
      <c r="AG1577" s="95">
        <v>835</v>
      </c>
      <c r="AH1577" s="95">
        <v>4225999</v>
      </c>
      <c r="AI1577" s="95">
        <v>3294</v>
      </c>
      <c r="AJ1577" s="95">
        <v>13973816.050000001</v>
      </c>
      <c r="AK1577" s="95">
        <v>3112</v>
      </c>
      <c r="AL1577" s="95">
        <v>12951659.189999999</v>
      </c>
      <c r="AM1577" s="95">
        <v>1025</v>
      </c>
      <c r="AN1577" s="95">
        <v>5236783.3</v>
      </c>
      <c r="AO1577" s="95">
        <v>890</v>
      </c>
      <c r="AP1577" s="95">
        <v>4835097.72</v>
      </c>
      <c r="AQ1577" s="72">
        <v>348.03</v>
      </c>
      <c r="AR1577" s="72">
        <v>304.5</v>
      </c>
      <c r="AS1577" s="72">
        <v>652.53</v>
      </c>
      <c r="AT1577" s="95">
        <v>17335973</v>
      </c>
      <c r="AU1577" s="95">
        <v>14235766</v>
      </c>
      <c r="AV1577" s="95">
        <v>4151</v>
      </c>
      <c r="AW1577" s="95">
        <v>3896</v>
      </c>
      <c r="AX1577" s="72">
        <v>365.31</v>
      </c>
      <c r="AY1577" s="72">
        <v>321.60000000000002</v>
      </c>
      <c r="AZ1577" s="72">
        <v>686.91</v>
      </c>
      <c r="BA1577" s="95">
        <v>18148686</v>
      </c>
      <c r="BB1577" s="95">
        <v>14865730</v>
      </c>
      <c r="BC1577" s="95">
        <v>4140</v>
      </c>
      <c r="BD1577" s="95">
        <v>3852</v>
      </c>
      <c r="BE1577" s="72">
        <v>363.58</v>
      </c>
      <c r="BF1577" s="72">
        <v>347.51</v>
      </c>
      <c r="BG1577" s="72">
        <v>711.09</v>
      </c>
      <c r="BH1577" s="95">
        <v>18136744</v>
      </c>
      <c r="BI1577" s="95">
        <v>16075720</v>
      </c>
      <c r="BJ1577" s="95">
        <v>4157</v>
      </c>
      <c r="BK1577" s="95">
        <v>3855</v>
      </c>
      <c r="BL1577" s="72">
        <v>349.12</v>
      </c>
      <c r="BM1577" s="72">
        <v>349.86</v>
      </c>
      <c r="BN1577" s="72">
        <v>698.98</v>
      </c>
      <c r="BO1577" s="95">
        <v>17579026</v>
      </c>
      <c r="BP1577" s="95">
        <v>16323168</v>
      </c>
      <c r="BQ1577" s="95">
        <v>4196</v>
      </c>
      <c r="BR1577" s="95">
        <v>3888</v>
      </c>
      <c r="BS1577" s="72">
        <v>370.66</v>
      </c>
      <c r="BT1577" s="72">
        <v>370.37</v>
      </c>
      <c r="BU1577" s="72">
        <v>741.03</v>
      </c>
      <c r="BV1577" s="95">
        <v>19210599.350000001</v>
      </c>
      <c r="BW1577" s="95">
        <v>17786756.91</v>
      </c>
      <c r="BX1577" s="95">
        <v>4319</v>
      </c>
      <c r="BY1577" s="95">
        <v>4002</v>
      </c>
      <c r="BZ1577" s="95">
        <v>4029</v>
      </c>
      <c r="CA1577" s="95">
        <v>4001</v>
      </c>
      <c r="CB1577" s="95">
        <v>4011</v>
      </c>
      <c r="CC1577" s="95">
        <v>4050</v>
      </c>
      <c r="CD1577" s="95">
        <v>4164</v>
      </c>
      <c r="CE1577" s="72">
        <v>650.75523149000003</v>
      </c>
      <c r="CF1577" s="72">
        <v>676.59346364999999</v>
      </c>
      <c r="CG1577" s="72">
        <v>712.40329333</v>
      </c>
      <c r="CH1577" s="72">
        <v>716.50152150999998</v>
      </c>
      <c r="CI1577" s="72">
        <v>731.52548966999996</v>
      </c>
      <c r="CJ1577" s="96">
        <v>1.0027272442999999</v>
      </c>
      <c r="CK1577" s="96">
        <v>1.0152477624</v>
      </c>
      <c r="CL1577" s="96">
        <v>0.99815653110000002</v>
      </c>
      <c r="CM1577" s="96">
        <v>0.97554573020000002</v>
      </c>
      <c r="CN1577" s="96">
        <v>1.0129927261</v>
      </c>
      <c r="CO1577" s="96">
        <v>1.1123308259</v>
      </c>
      <c r="CP1577" s="96">
        <v>0.89985279159999998</v>
      </c>
      <c r="CQ1577" s="96">
        <v>0.99584056389999998</v>
      </c>
      <c r="CR1577" s="96">
        <v>0.90361117599999996</v>
      </c>
      <c r="CS1577" s="95">
        <v>3615</v>
      </c>
      <c r="CT1577" s="95">
        <v>3598</v>
      </c>
      <c r="CU1577" s="95">
        <v>3592</v>
      </c>
      <c r="CV1577" s="95">
        <v>3589</v>
      </c>
      <c r="CW1577" s="95">
        <v>3661</v>
      </c>
      <c r="CX1577" s="96">
        <v>1.0924650709999999</v>
      </c>
      <c r="CY1577" s="96">
        <v>1.1068354060000001</v>
      </c>
      <c r="CZ1577" s="96">
        <v>1.114277728</v>
      </c>
      <c r="DA1577" s="96">
        <v>1.120194344</v>
      </c>
      <c r="DB1577" s="96">
        <v>1.1277287460000001</v>
      </c>
      <c r="DC1577">
        <v>2013</v>
      </c>
      <c r="DD1577" s="6">
        <v>3898.6</v>
      </c>
      <c r="DE1577" s="96">
        <v>9.0348081999999993E-3</v>
      </c>
      <c r="DF1577" s="72">
        <v>687.69</v>
      </c>
      <c r="DG1577" s="96">
        <v>1</v>
      </c>
      <c r="DH1577" s="72">
        <v>687.69</v>
      </c>
      <c r="DI1577" s="72">
        <v>700.61737926000001</v>
      </c>
      <c r="DJ1577" s="96">
        <v>1</v>
      </c>
      <c r="DK1577" s="72">
        <v>687.69</v>
      </c>
      <c r="DL1577" s="96">
        <v>1</v>
      </c>
      <c r="DM1577" s="72">
        <v>687.69</v>
      </c>
      <c r="DN1577" s="96">
        <v>1</v>
      </c>
      <c r="DO1577" s="96">
        <v>2.0580000000000001E-2</v>
      </c>
      <c r="DP1577" s="72">
        <v>14.15</v>
      </c>
      <c r="DQ1577" s="72">
        <v>673.54</v>
      </c>
      <c r="DR1577" t="s">
        <v>56</v>
      </c>
      <c r="DT1577" t="s">
        <v>999</v>
      </c>
    </row>
    <row r="1578" spans="1:124" x14ac:dyDescent="0.3">
      <c r="A1578" t="s">
        <v>1029</v>
      </c>
      <c r="B1578">
        <v>26880</v>
      </c>
      <c r="C1578" s="95">
        <v>2629</v>
      </c>
      <c r="D1578" s="95">
        <v>11898338</v>
      </c>
      <c r="E1578" s="95">
        <v>2558</v>
      </c>
      <c r="F1578" s="95">
        <v>8996013</v>
      </c>
      <c r="G1578" s="95">
        <v>556</v>
      </c>
      <c r="H1578" s="95">
        <v>2262936</v>
      </c>
      <c r="I1578" s="95">
        <v>494</v>
      </c>
      <c r="J1578" s="95">
        <v>2112057</v>
      </c>
      <c r="K1578" s="95">
        <v>2652</v>
      </c>
      <c r="L1578" s="95">
        <v>13124294</v>
      </c>
      <c r="M1578" s="95">
        <v>2565</v>
      </c>
      <c r="N1578" s="95">
        <v>9327544</v>
      </c>
      <c r="O1578" s="95">
        <v>563</v>
      </c>
      <c r="P1578" s="95">
        <v>2923111</v>
      </c>
      <c r="Q1578" s="95">
        <v>503</v>
      </c>
      <c r="R1578" s="95">
        <v>2140607</v>
      </c>
      <c r="S1578" s="95">
        <v>2670</v>
      </c>
      <c r="T1578" s="95">
        <v>13471367</v>
      </c>
      <c r="U1578" s="95">
        <v>2569</v>
      </c>
      <c r="V1578" s="95">
        <v>9748838</v>
      </c>
      <c r="W1578" s="95">
        <v>567</v>
      </c>
      <c r="X1578" s="95">
        <v>3165349</v>
      </c>
      <c r="Y1578" s="95">
        <v>504</v>
      </c>
      <c r="Z1578" s="95">
        <v>2265100</v>
      </c>
      <c r="AA1578" s="95">
        <v>2652</v>
      </c>
      <c r="AB1578" s="95">
        <v>13680428</v>
      </c>
      <c r="AC1578" s="95">
        <v>2551</v>
      </c>
      <c r="AD1578" s="95">
        <v>10715871</v>
      </c>
      <c r="AE1578" s="95">
        <v>577</v>
      </c>
      <c r="AF1578" s="95">
        <v>2439266</v>
      </c>
      <c r="AG1578" s="95">
        <v>514</v>
      </c>
      <c r="AH1578" s="95">
        <v>2373917</v>
      </c>
      <c r="AI1578" s="95">
        <v>2612</v>
      </c>
      <c r="AJ1578" s="95">
        <v>13391852.85</v>
      </c>
      <c r="AK1578" s="95">
        <v>2511</v>
      </c>
      <c r="AL1578" s="95">
        <v>11158501.48</v>
      </c>
      <c r="AM1578" s="95">
        <v>567</v>
      </c>
      <c r="AN1578" s="95">
        <v>2726148</v>
      </c>
      <c r="AO1578" s="95">
        <v>503</v>
      </c>
      <c r="AP1578" s="95">
        <v>2442259.37</v>
      </c>
      <c r="AQ1578" s="72">
        <v>370.52</v>
      </c>
      <c r="AR1578" s="72">
        <v>303.3</v>
      </c>
      <c r="AS1578" s="72">
        <v>673.82</v>
      </c>
      <c r="AT1578" s="95">
        <v>14161274</v>
      </c>
      <c r="AU1578" s="95">
        <v>11108070</v>
      </c>
      <c r="AV1578" s="95">
        <v>3185</v>
      </c>
      <c r="AW1578" s="95">
        <v>3052</v>
      </c>
      <c r="AX1578" s="72">
        <v>415.95</v>
      </c>
      <c r="AY1578" s="72">
        <v>311.5</v>
      </c>
      <c r="AZ1578" s="72">
        <v>727.45</v>
      </c>
      <c r="BA1578" s="95">
        <v>16047405</v>
      </c>
      <c r="BB1578" s="95">
        <v>11468151</v>
      </c>
      <c r="BC1578" s="95">
        <v>3215</v>
      </c>
      <c r="BD1578" s="95">
        <v>3068</v>
      </c>
      <c r="BE1578" s="72">
        <v>428.3</v>
      </c>
      <c r="BF1578" s="72">
        <v>325.79000000000002</v>
      </c>
      <c r="BG1578" s="72">
        <v>754.09</v>
      </c>
      <c r="BH1578" s="95">
        <v>16636716</v>
      </c>
      <c r="BI1578" s="95">
        <v>12013938</v>
      </c>
      <c r="BJ1578" s="95">
        <v>3237</v>
      </c>
      <c r="BK1578" s="95">
        <v>3073</v>
      </c>
      <c r="BL1578" s="72">
        <v>416.01</v>
      </c>
      <c r="BM1578" s="72">
        <v>355.89</v>
      </c>
      <c r="BN1578" s="72">
        <v>771.9</v>
      </c>
      <c r="BO1578" s="95">
        <v>16119694</v>
      </c>
      <c r="BP1578" s="95">
        <v>13089788</v>
      </c>
      <c r="BQ1578" s="95">
        <v>3229</v>
      </c>
      <c r="BR1578" s="95">
        <v>3065</v>
      </c>
      <c r="BS1578" s="72">
        <v>422.51</v>
      </c>
      <c r="BT1578" s="72">
        <v>376.04</v>
      </c>
      <c r="BU1578" s="72">
        <v>798.55</v>
      </c>
      <c r="BV1578" s="95">
        <v>16118000.85</v>
      </c>
      <c r="BW1578" s="95">
        <v>13600760.85</v>
      </c>
      <c r="BX1578" s="95">
        <v>3179</v>
      </c>
      <c r="BY1578" s="95">
        <v>3014</v>
      </c>
      <c r="BZ1578" s="95">
        <v>3122</v>
      </c>
      <c r="CA1578" s="95">
        <v>3144</v>
      </c>
      <c r="CB1578" s="95">
        <v>3158</v>
      </c>
      <c r="CC1578" s="95">
        <v>3151</v>
      </c>
      <c r="CD1578" s="95">
        <v>3098</v>
      </c>
      <c r="CE1578" s="72">
        <v>650.75523149000003</v>
      </c>
      <c r="CF1578" s="72">
        <v>676.59346364999999</v>
      </c>
      <c r="CG1578" s="72">
        <v>712.40329333</v>
      </c>
      <c r="CH1578" s="72">
        <v>716.50152150999998</v>
      </c>
      <c r="CI1578" s="72">
        <v>731.52548966999996</v>
      </c>
      <c r="CJ1578" s="96">
        <v>1.0354430780999999</v>
      </c>
      <c r="CK1578" s="96">
        <v>1.0751655743999999</v>
      </c>
      <c r="CL1578" s="96">
        <v>1.0585156007000001</v>
      </c>
      <c r="CM1578" s="96">
        <v>1.0773180193</v>
      </c>
      <c r="CN1578" s="96">
        <v>1.0916229322</v>
      </c>
      <c r="CO1578" s="96">
        <v>0.99139602159999995</v>
      </c>
      <c r="CP1578" s="96">
        <v>1.0768784802</v>
      </c>
      <c r="CQ1578" s="96">
        <v>0.99584056389999998</v>
      </c>
      <c r="CR1578" s="96">
        <v>1.0813762417999999</v>
      </c>
      <c r="CS1578" s="95">
        <v>3467</v>
      </c>
      <c r="CT1578" s="95">
        <v>3538</v>
      </c>
      <c r="CU1578" s="95">
        <v>3553</v>
      </c>
      <c r="CV1578" s="95">
        <v>3553</v>
      </c>
      <c r="CW1578" s="95">
        <v>3474</v>
      </c>
      <c r="CX1578" s="96">
        <v>1.0254274329999999</v>
      </c>
      <c r="CY1578" s="96">
        <v>1.016227582</v>
      </c>
      <c r="CZ1578" s="96">
        <v>0.98202405800000003</v>
      </c>
      <c r="DA1578" s="96">
        <v>0.96428351199999995</v>
      </c>
      <c r="DB1578" s="96">
        <v>0.96945830399999999</v>
      </c>
      <c r="DC1578">
        <v>2013</v>
      </c>
      <c r="DD1578" s="6">
        <v>3054.4</v>
      </c>
      <c r="DE1578" s="96">
        <v>2.1793653000000001E-3</v>
      </c>
      <c r="DF1578" s="72">
        <v>828.68</v>
      </c>
      <c r="DG1578" s="96">
        <v>1</v>
      </c>
      <c r="DH1578" s="72">
        <v>828.68</v>
      </c>
      <c r="DI1578" s="72">
        <v>741.20154886</v>
      </c>
      <c r="DJ1578" s="96">
        <v>1</v>
      </c>
      <c r="DK1578" s="72">
        <v>828.68</v>
      </c>
      <c r="DL1578" s="96">
        <v>1</v>
      </c>
      <c r="DM1578" s="72">
        <v>828.68</v>
      </c>
      <c r="DN1578" s="96">
        <v>1</v>
      </c>
      <c r="DO1578" s="96">
        <v>5.5430000000000002E-3</v>
      </c>
      <c r="DP1578" s="72">
        <v>4.59</v>
      </c>
      <c r="DQ1578" s="72">
        <v>824.09</v>
      </c>
      <c r="DR1578" t="s">
        <v>1029</v>
      </c>
      <c r="DT1578" t="s">
        <v>999</v>
      </c>
    </row>
    <row r="1579" spans="1:124" x14ac:dyDescent="0.3">
      <c r="A1579" t="s">
        <v>1030</v>
      </c>
      <c r="B1579">
        <v>26881</v>
      </c>
      <c r="C1579" s="95">
        <v>1048</v>
      </c>
      <c r="D1579" s="95">
        <v>4708418</v>
      </c>
      <c r="E1579" s="95">
        <v>1020</v>
      </c>
      <c r="F1579" s="95">
        <v>3903158</v>
      </c>
      <c r="G1579" s="95">
        <v>349</v>
      </c>
      <c r="H1579" s="95">
        <v>912888</v>
      </c>
      <c r="I1579" s="95">
        <v>325</v>
      </c>
      <c r="J1579" s="95">
        <v>1270996</v>
      </c>
      <c r="K1579" s="95">
        <v>1076</v>
      </c>
      <c r="L1579" s="95">
        <v>5400685</v>
      </c>
      <c r="M1579" s="95">
        <v>1040</v>
      </c>
      <c r="N1579" s="95">
        <v>4361517</v>
      </c>
      <c r="O1579" s="95">
        <v>362</v>
      </c>
      <c r="P1579" s="95">
        <v>1000321</v>
      </c>
      <c r="Q1579" s="95">
        <v>334</v>
      </c>
      <c r="R1579" s="95">
        <v>1381000</v>
      </c>
      <c r="S1579" s="95">
        <v>1066</v>
      </c>
      <c r="T1579" s="95">
        <v>4503815</v>
      </c>
      <c r="U1579" s="95">
        <v>1015</v>
      </c>
      <c r="V1579" s="95">
        <v>3858385</v>
      </c>
      <c r="W1579" s="95">
        <v>347</v>
      </c>
      <c r="X1579" s="95">
        <v>1028568</v>
      </c>
      <c r="Y1579" s="95">
        <v>319</v>
      </c>
      <c r="Z1579" s="95">
        <v>1284312</v>
      </c>
      <c r="AA1579" s="95">
        <v>1052</v>
      </c>
      <c r="AB1579" s="95">
        <v>4268377</v>
      </c>
      <c r="AC1579" s="95">
        <v>1008</v>
      </c>
      <c r="AD1579" s="95">
        <v>4295252</v>
      </c>
      <c r="AE1579" s="95">
        <v>325</v>
      </c>
      <c r="AF1579" s="95">
        <v>935339</v>
      </c>
      <c r="AG1579" s="95">
        <v>301</v>
      </c>
      <c r="AH1579" s="95">
        <v>1225792</v>
      </c>
      <c r="AI1579" s="95">
        <v>1037</v>
      </c>
      <c r="AJ1579" s="95">
        <v>4336823</v>
      </c>
      <c r="AK1579" s="95">
        <v>996</v>
      </c>
      <c r="AL1579" s="95">
        <v>4678380</v>
      </c>
      <c r="AM1579" s="95">
        <v>338</v>
      </c>
      <c r="AN1579" s="95">
        <v>838160</v>
      </c>
      <c r="AO1579" s="95">
        <v>318</v>
      </c>
      <c r="AP1579" s="95">
        <v>1526220</v>
      </c>
      <c r="AQ1579" s="72">
        <v>335.32</v>
      </c>
      <c r="AR1579" s="72">
        <v>320.58</v>
      </c>
      <c r="AS1579" s="72">
        <v>655.9</v>
      </c>
      <c r="AT1579" s="95">
        <v>5621306</v>
      </c>
      <c r="AU1579" s="95">
        <v>5174154</v>
      </c>
      <c r="AV1579" s="95">
        <v>1397</v>
      </c>
      <c r="AW1579" s="95">
        <v>1345</v>
      </c>
      <c r="AX1579" s="72">
        <v>370.94</v>
      </c>
      <c r="AY1579" s="72">
        <v>348.28</v>
      </c>
      <c r="AZ1579" s="72">
        <v>719.22</v>
      </c>
      <c r="BA1579" s="95">
        <v>6401006</v>
      </c>
      <c r="BB1579" s="95">
        <v>5742517</v>
      </c>
      <c r="BC1579" s="95">
        <v>1438</v>
      </c>
      <c r="BD1579" s="95">
        <v>1374</v>
      </c>
      <c r="BE1579" s="72">
        <v>326.27999999999997</v>
      </c>
      <c r="BF1579" s="72">
        <v>321.26</v>
      </c>
      <c r="BG1579" s="72">
        <v>647.54</v>
      </c>
      <c r="BH1579" s="95">
        <v>5532383</v>
      </c>
      <c r="BI1579" s="95">
        <v>5142697</v>
      </c>
      <c r="BJ1579" s="95">
        <v>1413</v>
      </c>
      <c r="BK1579" s="95">
        <v>1334</v>
      </c>
      <c r="BL1579" s="72">
        <v>314.92</v>
      </c>
      <c r="BM1579" s="72">
        <v>351.48</v>
      </c>
      <c r="BN1579" s="72">
        <v>666.4</v>
      </c>
      <c r="BO1579" s="95">
        <v>5203716</v>
      </c>
      <c r="BP1579" s="95">
        <v>5521044</v>
      </c>
      <c r="BQ1579" s="95">
        <v>1377</v>
      </c>
      <c r="BR1579" s="95">
        <v>1309</v>
      </c>
      <c r="BS1579" s="72">
        <v>313.64</v>
      </c>
      <c r="BT1579" s="72">
        <v>393.49</v>
      </c>
      <c r="BU1579" s="72">
        <v>707.13</v>
      </c>
      <c r="BV1579" s="95">
        <v>5174983</v>
      </c>
      <c r="BW1579" s="95">
        <v>6204600</v>
      </c>
      <c r="BX1579" s="95">
        <v>1375</v>
      </c>
      <c r="BY1579" s="95">
        <v>1314</v>
      </c>
      <c r="BZ1579" s="95">
        <v>1372</v>
      </c>
      <c r="CA1579" s="95">
        <v>1407</v>
      </c>
      <c r="CB1579" s="95">
        <v>1375</v>
      </c>
      <c r="CC1579" s="95">
        <v>1345</v>
      </c>
      <c r="CD1579" s="95">
        <v>1345</v>
      </c>
      <c r="CE1579" s="72">
        <v>650.75523149000003</v>
      </c>
      <c r="CF1579" s="72">
        <v>676.59346364999999</v>
      </c>
      <c r="CG1579" s="72">
        <v>712.40329333</v>
      </c>
      <c r="CH1579" s="72">
        <v>716.50152150999998</v>
      </c>
      <c r="CI1579" s="72">
        <v>731.52548966999996</v>
      </c>
      <c r="CJ1579" s="96">
        <v>1.0079058427000001</v>
      </c>
      <c r="CK1579" s="96">
        <v>1.0630016969</v>
      </c>
      <c r="CL1579" s="96">
        <v>0.90895144090000002</v>
      </c>
      <c r="CM1579" s="96">
        <v>0.93007478700000001</v>
      </c>
      <c r="CN1579" s="96">
        <v>0.96665121040000002</v>
      </c>
      <c r="CO1579" s="96">
        <v>0.9645679305</v>
      </c>
      <c r="CP1579" s="96">
        <v>1.0111439172000001</v>
      </c>
      <c r="CQ1579" s="96">
        <v>0.99584056389999998</v>
      </c>
      <c r="CR1579" s="96">
        <v>1.0153671275</v>
      </c>
      <c r="CS1579" s="95">
        <v>1377</v>
      </c>
      <c r="CT1579" s="95">
        <v>1426</v>
      </c>
      <c r="CU1579" s="95">
        <v>1383</v>
      </c>
      <c r="CV1579" s="95">
        <v>1357</v>
      </c>
      <c r="CW1579" s="95">
        <v>1404</v>
      </c>
      <c r="CX1579" s="96">
        <v>0.93640659999999998</v>
      </c>
      <c r="CY1579" s="96">
        <v>1.009535037</v>
      </c>
      <c r="CZ1579" s="96">
        <v>0.97115725799999997</v>
      </c>
      <c r="DA1579" s="96">
        <v>0.94537681100000004</v>
      </c>
      <c r="DB1579" s="96">
        <v>0.95857389000000004</v>
      </c>
      <c r="DC1579">
        <v>2013</v>
      </c>
      <c r="DD1579" s="6">
        <v>1335.2</v>
      </c>
      <c r="DE1579" s="96">
        <v>6.5227454999999997E-3</v>
      </c>
      <c r="DF1579" s="72">
        <v>774.71</v>
      </c>
      <c r="DG1579" s="96">
        <v>1</v>
      </c>
      <c r="DH1579" s="72">
        <v>774.71</v>
      </c>
      <c r="DI1579" s="72">
        <v>700.61737926000001</v>
      </c>
      <c r="DJ1579" s="96">
        <v>1</v>
      </c>
      <c r="DK1579" s="72">
        <v>774.71</v>
      </c>
      <c r="DL1579" s="96">
        <v>1</v>
      </c>
      <c r="DM1579" s="72">
        <v>774.71</v>
      </c>
      <c r="DN1579" s="96">
        <v>1</v>
      </c>
      <c r="DO1579" s="96">
        <v>1.5106E-2</v>
      </c>
      <c r="DP1579" s="72">
        <v>11.7</v>
      </c>
      <c r="DQ1579" s="72">
        <v>763.01</v>
      </c>
      <c r="DR1579" t="s">
        <v>1030</v>
      </c>
      <c r="DT1579" t="s">
        <v>999</v>
      </c>
    </row>
    <row r="1580" spans="1:124" x14ac:dyDescent="0.3">
      <c r="A1580" t="s">
        <v>566</v>
      </c>
      <c r="B1580">
        <v>26900</v>
      </c>
      <c r="C1580" s="95">
        <v>2271</v>
      </c>
      <c r="D1580" s="95">
        <v>11419762</v>
      </c>
      <c r="E1580" s="95">
        <v>2217</v>
      </c>
      <c r="F1580" s="95">
        <v>8089441</v>
      </c>
      <c r="G1580" s="95">
        <v>744</v>
      </c>
      <c r="H1580" s="95">
        <v>2775282</v>
      </c>
      <c r="I1580" s="95">
        <v>681</v>
      </c>
      <c r="J1580" s="95">
        <v>2940649</v>
      </c>
      <c r="K1580" s="95">
        <v>2240</v>
      </c>
      <c r="L1580" s="95">
        <v>10971404</v>
      </c>
      <c r="M1580" s="95">
        <v>2176</v>
      </c>
      <c r="N1580" s="95">
        <v>8120130</v>
      </c>
      <c r="O1580" s="95">
        <v>774</v>
      </c>
      <c r="P1580" s="95">
        <v>2746417</v>
      </c>
      <c r="Q1580" s="95">
        <v>702</v>
      </c>
      <c r="R1580" s="95">
        <v>3145484</v>
      </c>
      <c r="S1580" s="95">
        <v>2188</v>
      </c>
      <c r="T1580" s="95">
        <v>11133592</v>
      </c>
      <c r="U1580" s="95">
        <v>2109</v>
      </c>
      <c r="V1580" s="95">
        <v>8587559</v>
      </c>
      <c r="W1580" s="95">
        <v>769</v>
      </c>
      <c r="X1580" s="95">
        <v>2275214</v>
      </c>
      <c r="Y1580" s="95">
        <v>704</v>
      </c>
      <c r="Z1580" s="95">
        <v>3230868</v>
      </c>
      <c r="AA1580" s="95">
        <v>2175</v>
      </c>
      <c r="AB1580" s="95">
        <v>12110794</v>
      </c>
      <c r="AC1580" s="95">
        <v>2087</v>
      </c>
      <c r="AD1580" s="95">
        <v>8993324</v>
      </c>
      <c r="AE1580" s="95">
        <v>795</v>
      </c>
      <c r="AF1580" s="95">
        <v>2755667</v>
      </c>
      <c r="AG1580" s="95">
        <v>730</v>
      </c>
      <c r="AH1580" s="95">
        <v>3067967</v>
      </c>
      <c r="AI1580" s="95">
        <v>2175</v>
      </c>
      <c r="AJ1580" s="95">
        <v>9045004.4399999995</v>
      </c>
      <c r="AK1580" s="95">
        <v>2082</v>
      </c>
      <c r="AL1580" s="95">
        <v>9141943.8200000003</v>
      </c>
      <c r="AM1580" s="95">
        <v>812</v>
      </c>
      <c r="AN1580" s="95">
        <v>3459600.63</v>
      </c>
      <c r="AO1580" s="95">
        <v>738</v>
      </c>
      <c r="AP1580" s="95">
        <v>3341334.12</v>
      </c>
      <c r="AQ1580" s="72">
        <v>392.35</v>
      </c>
      <c r="AR1580" s="72">
        <v>317.18</v>
      </c>
      <c r="AS1580" s="72">
        <v>709.53</v>
      </c>
      <c r="AT1580" s="95">
        <v>14195044</v>
      </c>
      <c r="AU1580" s="95">
        <v>11030090</v>
      </c>
      <c r="AV1580" s="95">
        <v>3015</v>
      </c>
      <c r="AW1580" s="95">
        <v>2898</v>
      </c>
      <c r="AX1580" s="72">
        <v>379.28</v>
      </c>
      <c r="AY1580" s="72">
        <v>326.2</v>
      </c>
      <c r="AZ1580" s="72">
        <v>705.48</v>
      </c>
      <c r="BA1580" s="95">
        <v>13717821</v>
      </c>
      <c r="BB1580" s="95">
        <v>11265614</v>
      </c>
      <c r="BC1580" s="95">
        <v>3014</v>
      </c>
      <c r="BD1580" s="95">
        <v>2878</v>
      </c>
      <c r="BE1580" s="72">
        <v>377.88</v>
      </c>
      <c r="BF1580" s="72">
        <v>350.11</v>
      </c>
      <c r="BG1580" s="72">
        <v>727.99</v>
      </c>
      <c r="BH1580" s="95">
        <v>13408806</v>
      </c>
      <c r="BI1580" s="95">
        <v>11818427</v>
      </c>
      <c r="BJ1580" s="95">
        <v>2957</v>
      </c>
      <c r="BK1580" s="95">
        <v>2813</v>
      </c>
      <c r="BL1580" s="72">
        <v>417.13</v>
      </c>
      <c r="BM1580" s="72">
        <v>356.8</v>
      </c>
      <c r="BN1580" s="72">
        <v>773.93</v>
      </c>
      <c r="BO1580" s="95">
        <v>14866461</v>
      </c>
      <c r="BP1580" s="95">
        <v>12061291</v>
      </c>
      <c r="BQ1580" s="95">
        <v>2970</v>
      </c>
      <c r="BR1580" s="95">
        <v>2817</v>
      </c>
      <c r="BS1580" s="72">
        <v>348.86</v>
      </c>
      <c r="BT1580" s="72">
        <v>368.89</v>
      </c>
      <c r="BU1580" s="72">
        <v>717.75</v>
      </c>
      <c r="BV1580" s="95">
        <v>12504605.07</v>
      </c>
      <c r="BW1580" s="95">
        <v>12483277.939999999</v>
      </c>
      <c r="BX1580" s="95">
        <v>2987</v>
      </c>
      <c r="BY1580" s="95">
        <v>2820</v>
      </c>
      <c r="BZ1580" s="95">
        <v>2959</v>
      </c>
      <c r="CA1580" s="95">
        <v>2948</v>
      </c>
      <c r="CB1580" s="95">
        <v>2888</v>
      </c>
      <c r="CC1580" s="95">
        <v>2897</v>
      </c>
      <c r="CD1580" s="95">
        <v>2905</v>
      </c>
      <c r="CE1580" s="72">
        <v>650.75523149000003</v>
      </c>
      <c r="CF1580" s="72">
        <v>676.59346364999999</v>
      </c>
      <c r="CG1580" s="72">
        <v>712.40329333</v>
      </c>
      <c r="CH1580" s="72">
        <v>716.50152150999998</v>
      </c>
      <c r="CI1580" s="72">
        <v>731.52548966999996</v>
      </c>
      <c r="CJ1580" s="96">
        <v>1.090317781</v>
      </c>
      <c r="CK1580" s="96">
        <v>1.0426940813000001</v>
      </c>
      <c r="CL1580" s="96">
        <v>1.0218790492000001</v>
      </c>
      <c r="CM1580" s="96">
        <v>1.0801512303</v>
      </c>
      <c r="CN1580" s="96">
        <v>0.981168818</v>
      </c>
      <c r="CO1580" s="96">
        <v>1.0786241067</v>
      </c>
      <c r="CP1580" s="96">
        <v>0.96719717780000003</v>
      </c>
      <c r="CQ1580" s="96">
        <v>0.99584056389999998</v>
      </c>
      <c r="CR1580" s="96">
        <v>0.97123683729999999</v>
      </c>
      <c r="CS1580" s="95">
        <v>2909</v>
      </c>
      <c r="CT1580" s="95">
        <v>2900</v>
      </c>
      <c r="CU1580" s="95">
        <v>2871</v>
      </c>
      <c r="CV1580" s="95">
        <v>2863</v>
      </c>
      <c r="CW1580" s="95">
        <v>2910</v>
      </c>
      <c r="CX1580" s="96">
        <v>1.0799892250000001</v>
      </c>
      <c r="CY1580" s="96">
        <v>1.0882860750000001</v>
      </c>
      <c r="CZ1580" s="96">
        <v>1.092984226</v>
      </c>
      <c r="DA1580" s="96">
        <v>1.0642164789999999</v>
      </c>
      <c r="DB1580" s="96">
        <v>1.0676379549999999</v>
      </c>
      <c r="DC1580">
        <v>2013</v>
      </c>
      <c r="DD1580" s="6">
        <v>2845.2</v>
      </c>
      <c r="DE1580" s="96">
        <v>4.0997189999999999E-3</v>
      </c>
      <c r="DF1580" s="72">
        <v>742.84</v>
      </c>
      <c r="DG1580" s="96">
        <v>1</v>
      </c>
      <c r="DH1580" s="72">
        <v>742.84</v>
      </c>
      <c r="DI1580" s="72">
        <v>700.61737926000001</v>
      </c>
      <c r="DJ1580" s="96">
        <v>1</v>
      </c>
      <c r="DK1580" s="72">
        <v>742.84</v>
      </c>
      <c r="DL1580" s="96">
        <v>1</v>
      </c>
      <c r="DM1580" s="72">
        <v>742.84</v>
      </c>
      <c r="DN1580" s="96">
        <v>1</v>
      </c>
      <c r="DO1580" s="96">
        <v>9.0399999999999994E-3</v>
      </c>
      <c r="DP1580" s="72">
        <v>6.72</v>
      </c>
      <c r="DQ1580" s="72">
        <v>736.12</v>
      </c>
      <c r="DR1580" t="s">
        <v>566</v>
      </c>
      <c r="DT1580" t="s">
        <v>999</v>
      </c>
    </row>
    <row r="1581" spans="1:124" x14ac:dyDescent="0.3">
      <c r="A1581" t="s">
        <v>783</v>
      </c>
      <c r="B1581">
        <v>26910</v>
      </c>
      <c r="C1581" s="95">
        <v>23663</v>
      </c>
      <c r="D1581" s="95">
        <v>89782362</v>
      </c>
      <c r="E1581" s="95">
        <v>21998</v>
      </c>
      <c r="F1581" s="95">
        <v>75825489</v>
      </c>
      <c r="G1581" s="95">
        <v>4623</v>
      </c>
      <c r="H1581" s="95">
        <v>13161080</v>
      </c>
      <c r="I1581" s="95">
        <v>3713</v>
      </c>
      <c r="J1581" s="95">
        <v>13672484</v>
      </c>
      <c r="K1581" s="95">
        <v>24801</v>
      </c>
      <c r="L1581" s="95">
        <v>94983510</v>
      </c>
      <c r="M1581" s="95">
        <v>22880</v>
      </c>
      <c r="N1581" s="95">
        <v>81429322</v>
      </c>
      <c r="O1581" s="95">
        <v>4792</v>
      </c>
      <c r="P1581" s="95">
        <v>15312102</v>
      </c>
      <c r="Q1581" s="95">
        <v>3848</v>
      </c>
      <c r="R1581" s="95">
        <v>15389510</v>
      </c>
      <c r="S1581" s="95">
        <v>25804</v>
      </c>
      <c r="T1581" s="95">
        <v>105780077</v>
      </c>
      <c r="U1581" s="95">
        <v>23646</v>
      </c>
      <c r="V1581" s="95">
        <v>88289454</v>
      </c>
      <c r="W1581" s="95">
        <v>4916</v>
      </c>
      <c r="X1581" s="95">
        <v>16759430</v>
      </c>
      <c r="Y1581" s="95">
        <v>3963</v>
      </c>
      <c r="Z1581" s="95">
        <v>16853363</v>
      </c>
      <c r="AA1581" s="95">
        <v>26546</v>
      </c>
      <c r="AB1581" s="95">
        <v>99763162</v>
      </c>
      <c r="AC1581" s="95">
        <v>24139</v>
      </c>
      <c r="AD1581" s="95">
        <v>95684768</v>
      </c>
      <c r="AE1581" s="95">
        <v>5069</v>
      </c>
      <c r="AF1581" s="95">
        <v>16652037</v>
      </c>
      <c r="AG1581" s="95">
        <v>4097</v>
      </c>
      <c r="AH1581" s="95">
        <v>18791305</v>
      </c>
      <c r="AI1581" s="95">
        <v>27309</v>
      </c>
      <c r="AJ1581" s="95">
        <v>104075922.59</v>
      </c>
      <c r="AK1581" s="95">
        <v>24713</v>
      </c>
      <c r="AL1581" s="95">
        <v>103156231.34</v>
      </c>
      <c r="AM1581" s="95">
        <v>5307</v>
      </c>
      <c r="AN1581" s="95">
        <v>19573299</v>
      </c>
      <c r="AO1581" s="95">
        <v>4342</v>
      </c>
      <c r="AP1581" s="95">
        <v>22153610.399999999</v>
      </c>
      <c r="AQ1581" s="72">
        <v>303.27999999999997</v>
      </c>
      <c r="AR1581" s="72">
        <v>290.08</v>
      </c>
      <c r="AS1581" s="72">
        <v>593.36</v>
      </c>
      <c r="AT1581" s="95">
        <v>102943442</v>
      </c>
      <c r="AU1581" s="95">
        <v>89497973</v>
      </c>
      <c r="AV1581" s="95">
        <v>28286</v>
      </c>
      <c r="AW1581" s="95">
        <v>25711</v>
      </c>
      <c r="AX1581" s="72">
        <v>310.58999999999997</v>
      </c>
      <c r="AY1581" s="72">
        <v>301.86</v>
      </c>
      <c r="AZ1581" s="72">
        <v>612.45000000000005</v>
      </c>
      <c r="BA1581" s="95">
        <v>110295612</v>
      </c>
      <c r="BB1581" s="95">
        <v>96818832</v>
      </c>
      <c r="BC1581" s="95">
        <v>29593</v>
      </c>
      <c r="BD1581" s="95">
        <v>26728</v>
      </c>
      <c r="BE1581" s="72">
        <v>332.41</v>
      </c>
      <c r="BF1581" s="72">
        <v>317.36</v>
      </c>
      <c r="BG1581" s="72">
        <v>649.77</v>
      </c>
      <c r="BH1581" s="95">
        <v>122539507</v>
      </c>
      <c r="BI1581" s="95">
        <v>105142817</v>
      </c>
      <c r="BJ1581" s="95">
        <v>30720</v>
      </c>
      <c r="BK1581" s="95">
        <v>27609</v>
      </c>
      <c r="BL1581" s="72">
        <v>306.86</v>
      </c>
      <c r="BM1581" s="72">
        <v>337.85</v>
      </c>
      <c r="BN1581" s="72">
        <v>644.71</v>
      </c>
      <c r="BO1581" s="95">
        <v>116415199</v>
      </c>
      <c r="BP1581" s="95">
        <v>114476073</v>
      </c>
      <c r="BQ1581" s="95">
        <v>31615</v>
      </c>
      <c r="BR1581" s="95">
        <v>28236</v>
      </c>
      <c r="BS1581" s="72">
        <v>315.92</v>
      </c>
      <c r="BT1581" s="72">
        <v>359.4</v>
      </c>
      <c r="BU1581" s="72">
        <v>675.32</v>
      </c>
      <c r="BV1581" s="95">
        <v>123649221.59</v>
      </c>
      <c r="BW1581" s="95">
        <v>125309841.73999999</v>
      </c>
      <c r="BX1581" s="95">
        <v>32616</v>
      </c>
      <c r="BY1581" s="95">
        <v>29055</v>
      </c>
      <c r="BZ1581" s="95">
        <v>27059</v>
      </c>
      <c r="CA1581" s="95">
        <v>28213</v>
      </c>
      <c r="CB1581" s="95">
        <v>29220</v>
      </c>
      <c r="CC1581" s="95">
        <v>30011</v>
      </c>
      <c r="CD1581" s="95">
        <v>30874</v>
      </c>
      <c r="CE1581" s="72">
        <v>650.75523149000003</v>
      </c>
      <c r="CF1581" s="72">
        <v>676.59346364999999</v>
      </c>
      <c r="CG1581" s="72">
        <v>712.40329333</v>
      </c>
      <c r="CH1581" s="72">
        <v>716.50152150999998</v>
      </c>
      <c r="CI1581" s="72">
        <v>731.52548966999996</v>
      </c>
      <c r="CJ1581" s="96">
        <v>0.91180212049999998</v>
      </c>
      <c r="CK1581" s="96">
        <v>0.90519644789999998</v>
      </c>
      <c r="CL1581" s="96">
        <v>0.91208169039999998</v>
      </c>
      <c r="CM1581" s="96">
        <v>0.89980269499999999</v>
      </c>
      <c r="CN1581" s="96">
        <v>0.92316673790000003</v>
      </c>
      <c r="CO1581" s="96">
        <v>0.99927662890000002</v>
      </c>
      <c r="CP1581" s="96">
        <v>0.91106897929999997</v>
      </c>
      <c r="CQ1581" s="96">
        <v>0.99584056389999998</v>
      </c>
      <c r="CR1581" s="96">
        <v>0.91487421000000002</v>
      </c>
      <c r="CS1581" s="95">
        <v>24790</v>
      </c>
      <c r="CT1581" s="95">
        <v>26001</v>
      </c>
      <c r="CU1581" s="95">
        <v>27001</v>
      </c>
      <c r="CV1581" s="95">
        <v>27527</v>
      </c>
      <c r="CW1581" s="95">
        <v>28311</v>
      </c>
      <c r="CX1581" s="96">
        <v>0.98879952000000004</v>
      </c>
      <c r="CY1581" s="96">
        <v>0.998092749</v>
      </c>
      <c r="CZ1581" s="96">
        <v>1.0030633069999999</v>
      </c>
      <c r="DA1581" s="96">
        <v>1.008369579</v>
      </c>
      <c r="DB1581" s="96">
        <v>0.99708539100000004</v>
      </c>
      <c r="DC1581">
        <v>2013</v>
      </c>
      <c r="DD1581" s="6">
        <v>27467.8</v>
      </c>
      <c r="DE1581" s="96">
        <v>5.6289942999999997E-3</v>
      </c>
      <c r="DF1581" s="72">
        <v>698.66</v>
      </c>
      <c r="DG1581" s="96">
        <v>1</v>
      </c>
      <c r="DH1581" s="72">
        <v>698.66</v>
      </c>
      <c r="DI1581" s="72">
        <v>713.57145968999998</v>
      </c>
      <c r="DJ1581" s="96">
        <v>1</v>
      </c>
      <c r="DK1581" s="72">
        <v>698.66</v>
      </c>
      <c r="DL1581" s="96">
        <v>1</v>
      </c>
      <c r="DM1581" s="72">
        <v>698.66</v>
      </c>
      <c r="DN1581" s="96">
        <v>1</v>
      </c>
      <c r="DO1581" s="96">
        <v>1.0777999999999999E-2</v>
      </c>
      <c r="DP1581" s="72">
        <v>7.53</v>
      </c>
      <c r="DQ1581" s="72">
        <v>691.13</v>
      </c>
      <c r="DR1581" t="s">
        <v>783</v>
      </c>
      <c r="DT1581" t="s">
        <v>999</v>
      </c>
    </row>
    <row r="1582" spans="1:124" x14ac:dyDescent="0.3">
      <c r="A1582" t="s">
        <v>58</v>
      </c>
      <c r="B1582">
        <v>26911</v>
      </c>
      <c r="C1582" s="95">
        <v>1687</v>
      </c>
      <c r="D1582" s="95">
        <v>7574660</v>
      </c>
      <c r="E1582" s="95">
        <v>1641</v>
      </c>
      <c r="F1582" s="95">
        <v>4692237</v>
      </c>
      <c r="G1582" s="95">
        <v>423</v>
      </c>
      <c r="H1582" s="95">
        <v>1053789</v>
      </c>
      <c r="I1582" s="95">
        <v>387</v>
      </c>
      <c r="J1582" s="95">
        <v>1220905</v>
      </c>
      <c r="K1582" s="95">
        <v>1640</v>
      </c>
      <c r="L1582" s="95">
        <v>7618209</v>
      </c>
      <c r="M1582" s="95">
        <v>1589</v>
      </c>
      <c r="N1582" s="95">
        <v>4971703</v>
      </c>
      <c r="O1582" s="95">
        <v>411</v>
      </c>
      <c r="P1582" s="95">
        <v>1185459</v>
      </c>
      <c r="Q1582" s="95">
        <v>375</v>
      </c>
      <c r="R1582" s="95">
        <v>1372193</v>
      </c>
      <c r="S1582" s="95">
        <v>1635</v>
      </c>
      <c r="T1582" s="95">
        <v>7393925</v>
      </c>
      <c r="U1582" s="95">
        <v>1576</v>
      </c>
      <c r="V1582" s="95">
        <v>5269730</v>
      </c>
      <c r="W1582" s="95">
        <v>405</v>
      </c>
      <c r="X1582" s="95">
        <v>1358249</v>
      </c>
      <c r="Y1582" s="95">
        <v>370</v>
      </c>
      <c r="Z1582" s="95">
        <v>1555362</v>
      </c>
      <c r="AA1582" s="95">
        <v>1625</v>
      </c>
      <c r="AB1582" s="95">
        <v>7155941</v>
      </c>
      <c r="AC1582" s="95">
        <v>1560</v>
      </c>
      <c r="AD1582" s="95">
        <v>6096174</v>
      </c>
      <c r="AE1582" s="95">
        <v>403</v>
      </c>
      <c r="AF1582" s="95">
        <v>1232788</v>
      </c>
      <c r="AG1582" s="95">
        <v>366</v>
      </c>
      <c r="AH1582" s="95">
        <v>1615249</v>
      </c>
      <c r="AI1582" s="95">
        <v>1611</v>
      </c>
      <c r="AJ1582" s="95">
        <v>6035659</v>
      </c>
      <c r="AK1582" s="95">
        <v>1540</v>
      </c>
      <c r="AL1582" s="95">
        <v>6083979</v>
      </c>
      <c r="AM1582" s="95">
        <v>402</v>
      </c>
      <c r="AN1582" s="95">
        <v>1228739</v>
      </c>
      <c r="AO1582" s="95">
        <v>369</v>
      </c>
      <c r="AP1582" s="95">
        <v>1708460</v>
      </c>
      <c r="AQ1582" s="72">
        <v>340.78</v>
      </c>
      <c r="AR1582" s="72">
        <v>242.98</v>
      </c>
      <c r="AS1582" s="72">
        <v>583.76</v>
      </c>
      <c r="AT1582" s="95">
        <v>8628449</v>
      </c>
      <c r="AU1582" s="95">
        <v>5913142</v>
      </c>
      <c r="AV1582" s="95">
        <v>2110</v>
      </c>
      <c r="AW1582" s="95">
        <v>2028</v>
      </c>
      <c r="AX1582" s="72">
        <v>357.7</v>
      </c>
      <c r="AY1582" s="72">
        <v>269.17</v>
      </c>
      <c r="AZ1582" s="72">
        <v>626.87</v>
      </c>
      <c r="BA1582" s="95">
        <v>8803668</v>
      </c>
      <c r="BB1582" s="95">
        <v>6343896</v>
      </c>
      <c r="BC1582" s="95">
        <v>2051</v>
      </c>
      <c r="BD1582" s="95">
        <v>1964</v>
      </c>
      <c r="BE1582" s="72">
        <v>357.52</v>
      </c>
      <c r="BF1582" s="72">
        <v>292.27</v>
      </c>
      <c r="BG1582" s="72">
        <v>649.79</v>
      </c>
      <c r="BH1582" s="95">
        <v>8752174</v>
      </c>
      <c r="BI1582" s="95">
        <v>6825092</v>
      </c>
      <c r="BJ1582" s="95">
        <v>2040</v>
      </c>
      <c r="BK1582" s="95">
        <v>1946</v>
      </c>
      <c r="BL1582" s="72">
        <v>344.7</v>
      </c>
      <c r="BM1582" s="72">
        <v>333.65</v>
      </c>
      <c r="BN1582" s="72">
        <v>678.35</v>
      </c>
      <c r="BO1582" s="95">
        <v>8388729</v>
      </c>
      <c r="BP1582" s="95">
        <v>7711423</v>
      </c>
      <c r="BQ1582" s="95">
        <v>2028</v>
      </c>
      <c r="BR1582" s="95">
        <v>1926</v>
      </c>
      <c r="BS1582" s="72">
        <v>300.73</v>
      </c>
      <c r="BT1582" s="72">
        <v>340.16</v>
      </c>
      <c r="BU1582" s="72">
        <v>640.89</v>
      </c>
      <c r="BV1582" s="95">
        <v>7264398</v>
      </c>
      <c r="BW1582" s="95">
        <v>7792439</v>
      </c>
      <c r="BX1582" s="95">
        <v>2013</v>
      </c>
      <c r="BY1582" s="95">
        <v>1909</v>
      </c>
      <c r="BZ1582" s="95">
        <v>2071</v>
      </c>
      <c r="CA1582" s="95">
        <v>2009</v>
      </c>
      <c r="CB1582" s="95">
        <v>1995</v>
      </c>
      <c r="CC1582" s="95">
        <v>1980</v>
      </c>
      <c r="CD1582" s="95">
        <v>1962</v>
      </c>
      <c r="CE1582" s="72">
        <v>650.75523149000003</v>
      </c>
      <c r="CF1582" s="72">
        <v>676.59346364999999</v>
      </c>
      <c r="CG1582" s="72">
        <v>712.40329333</v>
      </c>
      <c r="CH1582" s="72">
        <v>716.50152150999998</v>
      </c>
      <c r="CI1582" s="72">
        <v>731.52548966999996</v>
      </c>
      <c r="CJ1582" s="96">
        <v>0.89705003009999995</v>
      </c>
      <c r="CK1582" s="96">
        <v>0.92650909839999995</v>
      </c>
      <c r="CL1582" s="96">
        <v>0.91210976440000002</v>
      </c>
      <c r="CM1582" s="96">
        <v>0.9467530489</v>
      </c>
      <c r="CN1582" s="96">
        <v>0.87610070880000002</v>
      </c>
      <c r="CO1582" s="96">
        <v>0.90907837349999998</v>
      </c>
      <c r="CP1582" s="96">
        <v>1.0028888120999999</v>
      </c>
      <c r="CQ1582" s="96">
        <v>0.99584056389999998</v>
      </c>
      <c r="CR1582" s="96">
        <v>1.0070775435999999</v>
      </c>
      <c r="CS1582" s="95">
        <v>2080</v>
      </c>
      <c r="CT1582" s="95">
        <v>2017</v>
      </c>
      <c r="CU1582" s="95">
        <v>2007</v>
      </c>
      <c r="CV1582" s="95">
        <v>2006</v>
      </c>
      <c r="CW1582" s="95">
        <v>1988</v>
      </c>
      <c r="CX1582" s="96">
        <v>0.88533516999999995</v>
      </c>
      <c r="CY1582" s="96">
        <v>0.905917588</v>
      </c>
      <c r="CZ1582" s="96">
        <v>0.92508992199999995</v>
      </c>
      <c r="DA1582" s="96">
        <v>0.898732682</v>
      </c>
      <c r="DB1582" s="96">
        <v>0.93140203899999996</v>
      </c>
      <c r="DC1582">
        <v>2013</v>
      </c>
      <c r="DD1582" s="6">
        <v>1954.6</v>
      </c>
      <c r="DE1582" s="96">
        <v>2.8811851000000001E-3</v>
      </c>
      <c r="DF1582" s="72">
        <v>771.2</v>
      </c>
      <c r="DG1582" s="96">
        <v>1</v>
      </c>
      <c r="DH1582" s="72">
        <v>771.2</v>
      </c>
      <c r="DI1582" s="72">
        <v>700.61737926000001</v>
      </c>
      <c r="DJ1582" s="96">
        <v>1</v>
      </c>
      <c r="DK1582" s="72">
        <v>771.2</v>
      </c>
      <c r="DL1582" s="96">
        <v>1</v>
      </c>
      <c r="DM1582" s="72">
        <v>771.2</v>
      </c>
      <c r="DN1582" s="96">
        <v>1</v>
      </c>
      <c r="DO1582" s="96">
        <v>6.685E-3</v>
      </c>
      <c r="DP1582" s="72">
        <v>5.16</v>
      </c>
      <c r="DQ1582" s="72">
        <v>766.04</v>
      </c>
      <c r="DR1582" t="s">
        <v>58</v>
      </c>
      <c r="DT1582" t="s">
        <v>999</v>
      </c>
    </row>
    <row r="1583" spans="1:124" x14ac:dyDescent="0.3">
      <c r="A1583" t="s">
        <v>1031</v>
      </c>
      <c r="B1583">
        <v>26930</v>
      </c>
      <c r="C1583" s="95">
        <v>8650</v>
      </c>
      <c r="D1583" s="95">
        <v>36448895</v>
      </c>
      <c r="E1583" s="95">
        <v>8384</v>
      </c>
      <c r="F1583" s="95">
        <v>27618891</v>
      </c>
      <c r="G1583" s="95">
        <v>3023</v>
      </c>
      <c r="H1583" s="95">
        <v>8913062</v>
      </c>
      <c r="I1583" s="95">
        <v>2658</v>
      </c>
      <c r="J1583" s="95">
        <v>8910510</v>
      </c>
      <c r="K1583" s="95">
        <v>8666</v>
      </c>
      <c r="L1583" s="95">
        <v>37773747</v>
      </c>
      <c r="M1583" s="95">
        <v>8362</v>
      </c>
      <c r="N1583" s="95">
        <v>29625944</v>
      </c>
      <c r="O1583" s="95">
        <v>3164</v>
      </c>
      <c r="P1583" s="95">
        <v>10181385</v>
      </c>
      <c r="Q1583" s="95">
        <v>2784</v>
      </c>
      <c r="R1583" s="95">
        <v>9590027</v>
      </c>
      <c r="S1583" s="95">
        <v>8790</v>
      </c>
      <c r="T1583" s="95">
        <v>40617705</v>
      </c>
      <c r="U1583" s="95">
        <v>8456</v>
      </c>
      <c r="V1583" s="95">
        <v>30980051</v>
      </c>
      <c r="W1583" s="95">
        <v>3183</v>
      </c>
      <c r="X1583" s="95">
        <v>10453433</v>
      </c>
      <c r="Y1583" s="95">
        <v>2804</v>
      </c>
      <c r="Z1583" s="95">
        <v>10843685</v>
      </c>
      <c r="AA1583" s="95">
        <v>8788</v>
      </c>
      <c r="AB1583" s="95">
        <v>39802320</v>
      </c>
      <c r="AC1583" s="95">
        <v>8445</v>
      </c>
      <c r="AD1583" s="95">
        <v>34050240</v>
      </c>
      <c r="AE1583" s="95">
        <v>3282</v>
      </c>
      <c r="AF1583" s="95">
        <v>12553923</v>
      </c>
      <c r="AG1583" s="95">
        <v>2929</v>
      </c>
      <c r="AH1583" s="95">
        <v>12053987</v>
      </c>
      <c r="AI1583" s="95">
        <v>8824</v>
      </c>
      <c r="AJ1583" s="95">
        <v>38678750.93</v>
      </c>
      <c r="AK1583" s="95">
        <v>8452</v>
      </c>
      <c r="AL1583" s="95">
        <v>35583403.170000002</v>
      </c>
      <c r="AM1583" s="95">
        <v>3390</v>
      </c>
      <c r="AN1583" s="95">
        <v>13735746</v>
      </c>
      <c r="AO1583" s="95">
        <v>3020</v>
      </c>
      <c r="AP1583" s="95">
        <v>14141936</v>
      </c>
      <c r="AQ1583" s="72">
        <v>323.83999999999997</v>
      </c>
      <c r="AR1583" s="72">
        <v>275.69</v>
      </c>
      <c r="AS1583" s="72">
        <v>599.53</v>
      </c>
      <c r="AT1583" s="95">
        <v>45361957</v>
      </c>
      <c r="AU1583" s="95">
        <v>36529401</v>
      </c>
      <c r="AV1583" s="95">
        <v>11673</v>
      </c>
      <c r="AW1583" s="95">
        <v>11042</v>
      </c>
      <c r="AX1583" s="72">
        <v>337.81</v>
      </c>
      <c r="AY1583" s="72">
        <v>293.2</v>
      </c>
      <c r="AZ1583" s="72">
        <v>631.01</v>
      </c>
      <c r="BA1583" s="95">
        <v>47955132</v>
      </c>
      <c r="BB1583" s="95">
        <v>39215971</v>
      </c>
      <c r="BC1583" s="95">
        <v>11830</v>
      </c>
      <c r="BD1583" s="95">
        <v>11146</v>
      </c>
      <c r="BE1583" s="72">
        <v>355.46</v>
      </c>
      <c r="BF1583" s="72">
        <v>309.52999999999997</v>
      </c>
      <c r="BG1583" s="72">
        <v>664.99</v>
      </c>
      <c r="BH1583" s="95">
        <v>51071138</v>
      </c>
      <c r="BI1583" s="95">
        <v>41823736</v>
      </c>
      <c r="BJ1583" s="95">
        <v>11973</v>
      </c>
      <c r="BK1583" s="95">
        <v>11260</v>
      </c>
      <c r="BL1583" s="72">
        <v>361.48</v>
      </c>
      <c r="BM1583" s="72">
        <v>337.79</v>
      </c>
      <c r="BN1583" s="72">
        <v>699.27</v>
      </c>
      <c r="BO1583" s="95">
        <v>52356243</v>
      </c>
      <c r="BP1583" s="95">
        <v>46104227</v>
      </c>
      <c r="BQ1583" s="95">
        <v>12070</v>
      </c>
      <c r="BR1583" s="95">
        <v>11374</v>
      </c>
      <c r="BS1583" s="72">
        <v>357.61</v>
      </c>
      <c r="BT1583" s="72">
        <v>361.21</v>
      </c>
      <c r="BU1583" s="72">
        <v>718.82</v>
      </c>
      <c r="BV1583" s="95">
        <v>52414496.93</v>
      </c>
      <c r="BW1583" s="95">
        <v>49725339.170000002</v>
      </c>
      <c r="BX1583" s="95">
        <v>12214</v>
      </c>
      <c r="BY1583" s="95">
        <v>11472</v>
      </c>
      <c r="BZ1583" s="95">
        <v>11372</v>
      </c>
      <c r="CA1583" s="95">
        <v>11500</v>
      </c>
      <c r="CB1583" s="95">
        <v>11629</v>
      </c>
      <c r="CC1583" s="95">
        <v>11740</v>
      </c>
      <c r="CD1583" s="95">
        <v>11851</v>
      </c>
      <c r="CE1583" s="72">
        <v>650.75523149000003</v>
      </c>
      <c r="CF1583" s="72">
        <v>676.59346364999999</v>
      </c>
      <c r="CG1583" s="72">
        <v>712.40329333</v>
      </c>
      <c r="CH1583" s="72">
        <v>716.50152150999998</v>
      </c>
      <c r="CI1583" s="72">
        <v>731.52548966999996</v>
      </c>
      <c r="CJ1583" s="96">
        <v>0.92128341189999996</v>
      </c>
      <c r="CK1583" s="96">
        <v>0.93262798700000005</v>
      </c>
      <c r="CL1583" s="96">
        <v>0.93344599360000002</v>
      </c>
      <c r="CM1583" s="96">
        <v>0.97595047459999995</v>
      </c>
      <c r="CN1583" s="96">
        <v>0.98263151479999999</v>
      </c>
      <c r="CO1583" s="96">
        <v>1.0698042313</v>
      </c>
      <c r="CP1583" s="96">
        <v>0.88725380649999996</v>
      </c>
      <c r="CQ1583" s="96">
        <v>0.99584056389999998</v>
      </c>
      <c r="CR1583" s="96">
        <v>0.89095956919999997</v>
      </c>
      <c r="CS1583" s="95">
        <v>10704</v>
      </c>
      <c r="CT1583" s="95">
        <v>10856</v>
      </c>
      <c r="CU1583" s="95">
        <v>10985</v>
      </c>
      <c r="CV1583" s="95">
        <v>10987</v>
      </c>
      <c r="CW1583" s="95">
        <v>11105</v>
      </c>
      <c r="CX1583" s="96">
        <v>1.040683274</v>
      </c>
      <c r="CY1583" s="96">
        <v>1.0629281900000001</v>
      </c>
      <c r="CZ1583" s="96">
        <v>1.0910640009999999</v>
      </c>
      <c r="DA1583" s="96">
        <v>1.0709046090000001</v>
      </c>
      <c r="DB1583" s="96">
        <v>1.082476776</v>
      </c>
      <c r="DC1583">
        <v>2013</v>
      </c>
      <c r="DD1583" s="6">
        <v>11258.8</v>
      </c>
      <c r="DE1583" s="96">
        <v>8.9134256999999998E-3</v>
      </c>
      <c r="DF1583" s="72">
        <v>678.15</v>
      </c>
      <c r="DG1583" s="96">
        <v>1</v>
      </c>
      <c r="DH1583" s="72">
        <v>678.15</v>
      </c>
      <c r="DI1583" s="72">
        <v>700.61737926000001</v>
      </c>
      <c r="DJ1583" s="96">
        <v>1</v>
      </c>
      <c r="DK1583" s="72">
        <v>678.15</v>
      </c>
      <c r="DL1583" s="96">
        <v>1</v>
      </c>
      <c r="DM1583" s="72">
        <v>678.15</v>
      </c>
      <c r="DN1583" s="96">
        <v>1</v>
      </c>
      <c r="DO1583" s="96">
        <v>1.8515E-2</v>
      </c>
      <c r="DP1583" s="72">
        <v>12.56</v>
      </c>
      <c r="DQ1583" s="72">
        <v>665.59</v>
      </c>
      <c r="DR1583" t="s">
        <v>1031</v>
      </c>
      <c r="DT1583" t="s">
        <v>999</v>
      </c>
    </row>
    <row r="1584" spans="1:124" x14ac:dyDescent="0.3">
      <c r="A1584" t="s">
        <v>951</v>
      </c>
      <c r="B1584">
        <v>26940</v>
      </c>
      <c r="C1584" s="95">
        <v>103419</v>
      </c>
      <c r="D1584" s="95">
        <v>452961637</v>
      </c>
      <c r="E1584" s="95">
        <v>95813</v>
      </c>
      <c r="F1584" s="95">
        <v>334974275</v>
      </c>
      <c r="G1584" s="95">
        <v>17189</v>
      </c>
      <c r="H1584" s="95">
        <v>66981382</v>
      </c>
      <c r="I1584" s="95">
        <v>14307</v>
      </c>
      <c r="J1584" s="95">
        <v>51692862</v>
      </c>
      <c r="K1584" s="95">
        <v>103306</v>
      </c>
      <c r="L1584" s="95">
        <v>456763128</v>
      </c>
      <c r="M1584" s="95">
        <v>94961</v>
      </c>
      <c r="N1584" s="95">
        <v>345747129</v>
      </c>
      <c r="O1584" s="95">
        <v>17417</v>
      </c>
      <c r="P1584" s="95">
        <v>71357489</v>
      </c>
      <c r="Q1584" s="95">
        <v>14435</v>
      </c>
      <c r="R1584" s="95">
        <v>56497956</v>
      </c>
      <c r="S1584" s="95">
        <v>103668</v>
      </c>
      <c r="T1584" s="95">
        <v>476683552</v>
      </c>
      <c r="U1584" s="95">
        <v>94361</v>
      </c>
      <c r="V1584" s="95">
        <v>357920763</v>
      </c>
      <c r="W1584" s="95">
        <v>17713</v>
      </c>
      <c r="X1584" s="95">
        <v>77185123</v>
      </c>
      <c r="Y1584" s="95">
        <v>14659</v>
      </c>
      <c r="Z1584" s="95">
        <v>61168552</v>
      </c>
      <c r="AA1584" s="95">
        <v>102913</v>
      </c>
      <c r="AB1584" s="95">
        <v>437121009</v>
      </c>
      <c r="AC1584" s="95">
        <v>92853</v>
      </c>
      <c r="AD1584" s="95">
        <v>372695338</v>
      </c>
      <c r="AE1584" s="95">
        <v>17629</v>
      </c>
      <c r="AF1584" s="95">
        <v>77349925</v>
      </c>
      <c r="AG1584" s="95">
        <v>14679</v>
      </c>
      <c r="AH1584" s="95">
        <v>67785261</v>
      </c>
      <c r="AI1584" s="95">
        <v>102665</v>
      </c>
      <c r="AJ1584" s="95">
        <v>434855695.35000002</v>
      </c>
      <c r="AK1584" s="95">
        <v>91918</v>
      </c>
      <c r="AL1584" s="95">
        <v>385383306.19999999</v>
      </c>
      <c r="AM1584" s="95">
        <v>18072</v>
      </c>
      <c r="AN1584" s="95">
        <v>82049571.760000005</v>
      </c>
      <c r="AO1584" s="95">
        <v>15213</v>
      </c>
      <c r="AP1584" s="95">
        <v>73906991.760000005</v>
      </c>
      <c r="AQ1584" s="72">
        <v>359.25</v>
      </c>
      <c r="AR1584" s="72">
        <v>292.61</v>
      </c>
      <c r="AS1584" s="72">
        <v>651.86</v>
      </c>
      <c r="AT1584" s="95">
        <v>519943019</v>
      </c>
      <c r="AU1584" s="95">
        <v>386667137</v>
      </c>
      <c r="AV1584" s="95">
        <v>120608</v>
      </c>
      <c r="AW1584" s="95">
        <v>110120</v>
      </c>
      <c r="AX1584" s="72">
        <v>364.55</v>
      </c>
      <c r="AY1584" s="72">
        <v>306.41000000000003</v>
      </c>
      <c r="AZ1584" s="72">
        <v>670.96</v>
      </c>
      <c r="BA1584" s="95">
        <v>528120617</v>
      </c>
      <c r="BB1584" s="95">
        <v>402245085</v>
      </c>
      <c r="BC1584" s="95">
        <v>120723</v>
      </c>
      <c r="BD1584" s="95">
        <v>109396</v>
      </c>
      <c r="BE1584" s="72">
        <v>380.25</v>
      </c>
      <c r="BF1584" s="72">
        <v>320.35000000000002</v>
      </c>
      <c r="BG1584" s="72">
        <v>700.6</v>
      </c>
      <c r="BH1584" s="95">
        <v>553868675</v>
      </c>
      <c r="BI1584" s="95">
        <v>419089315</v>
      </c>
      <c r="BJ1584" s="95">
        <v>121381</v>
      </c>
      <c r="BK1584" s="95">
        <v>109020</v>
      </c>
      <c r="BL1584" s="72">
        <v>355.67</v>
      </c>
      <c r="BM1584" s="72">
        <v>341.36</v>
      </c>
      <c r="BN1584" s="72">
        <v>697.03</v>
      </c>
      <c r="BO1584" s="95">
        <v>514470934</v>
      </c>
      <c r="BP1584" s="95">
        <v>440480599</v>
      </c>
      <c r="BQ1584" s="95">
        <v>120542</v>
      </c>
      <c r="BR1584" s="95">
        <v>107532</v>
      </c>
      <c r="BS1584" s="72">
        <v>356.77</v>
      </c>
      <c r="BT1584" s="72">
        <v>357.27</v>
      </c>
      <c r="BU1584" s="72">
        <v>714.04</v>
      </c>
      <c r="BV1584" s="95">
        <v>516905267.11000001</v>
      </c>
      <c r="BW1584" s="95">
        <v>459290297.95999998</v>
      </c>
      <c r="BX1584" s="95">
        <v>120737</v>
      </c>
      <c r="BY1584" s="95">
        <v>107131</v>
      </c>
      <c r="BZ1584" s="95">
        <v>115609</v>
      </c>
      <c r="CA1584" s="95">
        <v>115265</v>
      </c>
      <c r="CB1584" s="95">
        <v>115423</v>
      </c>
      <c r="CC1584" s="95">
        <v>114366</v>
      </c>
      <c r="CD1584" s="95">
        <v>114081</v>
      </c>
      <c r="CE1584" s="72">
        <v>650.75523149000003</v>
      </c>
      <c r="CF1584" s="72">
        <v>676.59346364999999</v>
      </c>
      <c r="CG1584" s="72">
        <v>712.40329333</v>
      </c>
      <c r="CH1584" s="72">
        <v>716.50152150999998</v>
      </c>
      <c r="CI1584" s="72">
        <v>731.52548966999996</v>
      </c>
      <c r="CJ1584" s="96">
        <v>1.0016976714000001</v>
      </c>
      <c r="CK1584" s="96">
        <v>0.99167378350000002</v>
      </c>
      <c r="CL1584" s="96">
        <v>0.98343172550000002</v>
      </c>
      <c r="CM1584" s="96">
        <v>0.9728241728</v>
      </c>
      <c r="CN1584" s="96">
        <v>0.97609722430000001</v>
      </c>
      <c r="CO1584" s="96">
        <v>1.0545865183000001</v>
      </c>
      <c r="CP1584" s="96">
        <v>0.93415276830000005</v>
      </c>
      <c r="CQ1584" s="96">
        <v>0.99584056389999998</v>
      </c>
      <c r="CR1584" s="96">
        <v>0.93805441229999997</v>
      </c>
      <c r="CS1584" s="95">
        <v>106346</v>
      </c>
      <c r="CT1584" s="95">
        <v>106200</v>
      </c>
      <c r="CU1584" s="95">
        <v>105769</v>
      </c>
      <c r="CV1584" s="95">
        <v>104701</v>
      </c>
      <c r="CW1584" s="95">
        <v>104169</v>
      </c>
      <c r="CX1584" s="96">
        <v>1.046280984</v>
      </c>
      <c r="CY1584" s="96">
        <v>1.053639647</v>
      </c>
      <c r="CZ1584" s="96">
        <v>1.0631878619999999</v>
      </c>
      <c r="DA1584" s="96">
        <v>1.058153943</v>
      </c>
      <c r="DB1584" s="96">
        <v>1.0517118590000001</v>
      </c>
      <c r="DC1584">
        <v>2013</v>
      </c>
      <c r="DD1584" s="6">
        <v>108639.8</v>
      </c>
      <c r="DE1584" s="96">
        <v>1.1934357200000001E-2</v>
      </c>
      <c r="DF1584" s="72">
        <v>711.82</v>
      </c>
      <c r="DG1584" s="96">
        <v>1</v>
      </c>
      <c r="DH1584" s="72">
        <v>711.82</v>
      </c>
      <c r="DI1584" s="72">
        <v>713.57145968999998</v>
      </c>
      <c r="DJ1584" s="96">
        <v>1</v>
      </c>
      <c r="DK1584" s="72">
        <v>711.82</v>
      </c>
      <c r="DL1584" s="96">
        <v>1</v>
      </c>
      <c r="DM1584" s="72">
        <v>711.82</v>
      </c>
      <c r="DN1584" s="96">
        <v>1</v>
      </c>
      <c r="DO1584" s="96">
        <v>1.9469E-2</v>
      </c>
      <c r="DP1584" s="72">
        <v>13.86</v>
      </c>
      <c r="DQ1584" s="72">
        <v>697.96</v>
      </c>
      <c r="DR1584" t="s">
        <v>951</v>
      </c>
      <c r="DT1584" t="s">
        <v>999</v>
      </c>
    </row>
    <row r="1585" spans="1:124" x14ac:dyDescent="0.3">
      <c r="A1585" t="s">
        <v>1032</v>
      </c>
      <c r="B1585">
        <v>26950</v>
      </c>
      <c r="C1585" s="95">
        <v>24494</v>
      </c>
      <c r="D1585" s="95">
        <v>130582549</v>
      </c>
      <c r="E1585" s="95">
        <v>22426</v>
      </c>
      <c r="F1585" s="95">
        <v>79869060</v>
      </c>
      <c r="G1585" s="95">
        <v>10702</v>
      </c>
      <c r="H1585" s="95">
        <v>49347834</v>
      </c>
      <c r="I1585" s="95">
        <v>9315</v>
      </c>
      <c r="J1585" s="95">
        <v>32769543</v>
      </c>
      <c r="K1585" s="95">
        <v>23562</v>
      </c>
      <c r="L1585" s="95">
        <v>131388674</v>
      </c>
      <c r="M1585" s="95">
        <v>21334</v>
      </c>
      <c r="N1585" s="95">
        <v>80252095</v>
      </c>
      <c r="O1585" s="95">
        <v>10701</v>
      </c>
      <c r="P1585" s="95">
        <v>49700750</v>
      </c>
      <c r="Q1585" s="95">
        <v>9259</v>
      </c>
      <c r="R1585" s="95">
        <v>34186991</v>
      </c>
      <c r="S1585" s="95">
        <v>22778</v>
      </c>
      <c r="T1585" s="95">
        <v>135080906</v>
      </c>
      <c r="U1585" s="95">
        <v>20365</v>
      </c>
      <c r="V1585" s="95">
        <v>79899668</v>
      </c>
      <c r="W1585" s="95">
        <v>10598</v>
      </c>
      <c r="X1585" s="95">
        <v>50754207</v>
      </c>
      <c r="Y1585" s="95">
        <v>9150</v>
      </c>
      <c r="Z1585" s="95">
        <v>35768570</v>
      </c>
      <c r="AA1585" s="95">
        <v>22008</v>
      </c>
      <c r="AB1585" s="95">
        <v>126615810</v>
      </c>
      <c r="AC1585" s="95">
        <v>19487</v>
      </c>
      <c r="AD1585" s="95">
        <v>83050734</v>
      </c>
      <c r="AE1585" s="95">
        <v>10546</v>
      </c>
      <c r="AF1585" s="95">
        <v>54435218</v>
      </c>
      <c r="AG1585" s="95">
        <v>9162</v>
      </c>
      <c r="AH1585" s="95">
        <v>39143385</v>
      </c>
      <c r="AI1585" s="95">
        <v>21484</v>
      </c>
      <c r="AJ1585" s="95">
        <v>123096298.95</v>
      </c>
      <c r="AK1585" s="95">
        <v>18806</v>
      </c>
      <c r="AL1585" s="95">
        <v>84107010.450000003</v>
      </c>
      <c r="AM1585" s="95">
        <v>10892</v>
      </c>
      <c r="AN1585" s="95">
        <v>52036848</v>
      </c>
      <c r="AO1585" s="95">
        <v>9500</v>
      </c>
      <c r="AP1585" s="95">
        <v>41516046.310000002</v>
      </c>
      <c r="AQ1585" s="72">
        <v>426.02</v>
      </c>
      <c r="AR1585" s="72">
        <v>295.72000000000003</v>
      </c>
      <c r="AS1585" s="72">
        <v>721.74</v>
      </c>
      <c r="AT1585" s="95">
        <v>179930383</v>
      </c>
      <c r="AU1585" s="95">
        <v>112638603</v>
      </c>
      <c r="AV1585" s="95">
        <v>35196</v>
      </c>
      <c r="AW1585" s="95">
        <v>31741</v>
      </c>
      <c r="AX1585" s="72">
        <v>440.44</v>
      </c>
      <c r="AY1585" s="72">
        <v>311.72000000000003</v>
      </c>
      <c r="AZ1585" s="72">
        <v>752.16</v>
      </c>
      <c r="BA1585" s="95">
        <v>181089424</v>
      </c>
      <c r="BB1585" s="95">
        <v>114439086</v>
      </c>
      <c r="BC1585" s="95">
        <v>34263</v>
      </c>
      <c r="BD1585" s="95">
        <v>30593</v>
      </c>
      <c r="BE1585" s="72">
        <v>463.99</v>
      </c>
      <c r="BF1585" s="72">
        <v>326.58</v>
      </c>
      <c r="BG1585" s="72">
        <v>790.57</v>
      </c>
      <c r="BH1585" s="95">
        <v>185835113</v>
      </c>
      <c r="BI1585" s="95">
        <v>115668238</v>
      </c>
      <c r="BJ1585" s="95">
        <v>33376</v>
      </c>
      <c r="BK1585" s="95">
        <v>29515</v>
      </c>
      <c r="BL1585" s="72">
        <v>463.46</v>
      </c>
      <c r="BM1585" s="72">
        <v>355.43</v>
      </c>
      <c r="BN1585" s="72">
        <v>818.89</v>
      </c>
      <c r="BO1585" s="95">
        <v>181051028</v>
      </c>
      <c r="BP1585" s="95">
        <v>122194119</v>
      </c>
      <c r="BQ1585" s="95">
        <v>32554</v>
      </c>
      <c r="BR1585" s="95">
        <v>28649</v>
      </c>
      <c r="BS1585" s="72">
        <v>450.78</v>
      </c>
      <c r="BT1585" s="72">
        <v>369.84</v>
      </c>
      <c r="BU1585" s="72">
        <v>820.62</v>
      </c>
      <c r="BV1585" s="95">
        <v>175133146.94999999</v>
      </c>
      <c r="BW1585" s="95">
        <v>125623056.76000001</v>
      </c>
      <c r="BX1585" s="95">
        <v>32376</v>
      </c>
      <c r="BY1585" s="95">
        <v>28306</v>
      </c>
      <c r="BZ1585" s="95">
        <v>33549</v>
      </c>
      <c r="CA1585" s="95">
        <v>32495</v>
      </c>
      <c r="CB1585" s="95">
        <v>31515</v>
      </c>
      <c r="CC1585" s="95">
        <v>30700</v>
      </c>
      <c r="CD1585" s="95">
        <v>30385</v>
      </c>
      <c r="CE1585" s="72">
        <v>650.75523149000003</v>
      </c>
      <c r="CF1585" s="72">
        <v>676.59346364999999</v>
      </c>
      <c r="CG1585" s="72">
        <v>712.40329333</v>
      </c>
      <c r="CH1585" s="72">
        <v>716.50152150999998</v>
      </c>
      <c r="CI1585" s="72">
        <v>731.52548966999996</v>
      </c>
      <c r="CJ1585" s="96">
        <v>1.1090805960000001</v>
      </c>
      <c r="CK1585" s="96">
        <v>1.1116867667000001</v>
      </c>
      <c r="CL1585" s="96">
        <v>1.1097225509999999</v>
      </c>
      <c r="CM1585" s="96">
        <v>1.1429005737</v>
      </c>
      <c r="CN1585" s="96">
        <v>1.1217927625999999</v>
      </c>
      <c r="CO1585" s="96">
        <v>1.1270206148999999</v>
      </c>
      <c r="CP1585" s="96">
        <v>0.99291586620000005</v>
      </c>
      <c r="CQ1585" s="96">
        <v>0.99584056389999998</v>
      </c>
      <c r="CR1585" s="96">
        <v>0.99706294399999995</v>
      </c>
      <c r="CS1585" s="95">
        <v>31392</v>
      </c>
      <c r="CT1585" s="95">
        <v>30524</v>
      </c>
      <c r="CU1585" s="95">
        <v>29718</v>
      </c>
      <c r="CV1585" s="95">
        <v>28999</v>
      </c>
      <c r="CW1585" s="95">
        <v>28537</v>
      </c>
      <c r="CX1585" s="96">
        <v>1.1164235849999999</v>
      </c>
      <c r="CY1585" s="96">
        <v>1.1178131600000001</v>
      </c>
      <c r="CZ1585" s="96">
        <v>1.1319077630000001</v>
      </c>
      <c r="DA1585" s="96">
        <v>1.13408804</v>
      </c>
      <c r="DB1585" s="96">
        <v>1.136255145</v>
      </c>
      <c r="DC1585">
        <v>2013</v>
      </c>
      <c r="DD1585" s="6">
        <v>29760.799999999999</v>
      </c>
      <c r="DE1585" s="96">
        <v>3.5538017499999998E-2</v>
      </c>
      <c r="DF1585" s="72">
        <v>738.52</v>
      </c>
      <c r="DG1585" s="96">
        <v>1</v>
      </c>
      <c r="DH1585" s="72">
        <v>738.52</v>
      </c>
      <c r="DI1585" s="72">
        <v>713.57145968999998</v>
      </c>
      <c r="DJ1585" s="96">
        <v>1</v>
      </c>
      <c r="DK1585" s="72">
        <v>738.52</v>
      </c>
      <c r="DL1585" s="96">
        <v>1</v>
      </c>
      <c r="DM1585" s="72">
        <v>738.52</v>
      </c>
      <c r="DN1585" s="96">
        <v>0.46527858560000002</v>
      </c>
      <c r="DO1585" s="96">
        <v>5.1582000000000003E-2</v>
      </c>
      <c r="DP1585" s="72">
        <v>17.72</v>
      </c>
      <c r="DQ1585" s="72">
        <v>720.8</v>
      </c>
      <c r="DR1585" t="s">
        <v>1032</v>
      </c>
      <c r="DT1585" t="s">
        <v>999</v>
      </c>
    </row>
    <row r="1586" spans="1:124" x14ac:dyDescent="0.3">
      <c r="A1586" t="s">
        <v>1033</v>
      </c>
      <c r="B1586">
        <v>26960</v>
      </c>
      <c r="C1586" s="95">
        <v>2409</v>
      </c>
      <c r="D1586" s="95">
        <v>10538833</v>
      </c>
      <c r="E1586" s="95">
        <v>2351</v>
      </c>
      <c r="F1586" s="95">
        <v>8101322</v>
      </c>
      <c r="G1586" s="95">
        <v>502</v>
      </c>
      <c r="H1586" s="95">
        <v>1410631</v>
      </c>
      <c r="I1586" s="95">
        <v>442</v>
      </c>
      <c r="J1586" s="95">
        <v>1359190</v>
      </c>
      <c r="K1586" s="95">
        <v>2423</v>
      </c>
      <c r="L1586" s="95">
        <v>11156546</v>
      </c>
      <c r="M1586" s="95">
        <v>2349</v>
      </c>
      <c r="N1586" s="95">
        <v>8722703</v>
      </c>
      <c r="O1586" s="95">
        <v>505</v>
      </c>
      <c r="P1586" s="95">
        <v>1543703</v>
      </c>
      <c r="Q1586" s="95">
        <v>438</v>
      </c>
      <c r="R1586" s="95">
        <v>1456138</v>
      </c>
      <c r="S1586" s="95">
        <v>2395</v>
      </c>
      <c r="T1586" s="95">
        <v>12476807</v>
      </c>
      <c r="U1586" s="95">
        <v>2315</v>
      </c>
      <c r="V1586" s="95">
        <v>9151828</v>
      </c>
      <c r="W1586" s="95">
        <v>507</v>
      </c>
      <c r="X1586" s="95">
        <v>2058020</v>
      </c>
      <c r="Y1586" s="95">
        <v>441</v>
      </c>
      <c r="Z1586" s="95">
        <v>1643575</v>
      </c>
      <c r="AA1586" s="95">
        <v>2414</v>
      </c>
      <c r="AB1586" s="95">
        <v>10988580</v>
      </c>
      <c r="AC1586" s="95">
        <v>2327</v>
      </c>
      <c r="AD1586" s="95">
        <v>9601053</v>
      </c>
      <c r="AE1586" s="95">
        <v>529</v>
      </c>
      <c r="AF1586" s="95">
        <v>1299208</v>
      </c>
      <c r="AG1586" s="95">
        <v>456</v>
      </c>
      <c r="AH1586" s="95">
        <v>1699599</v>
      </c>
      <c r="AI1586" s="95">
        <v>2394</v>
      </c>
      <c r="AJ1586" s="95">
        <v>11821463.75</v>
      </c>
      <c r="AK1586" s="95">
        <v>2299</v>
      </c>
      <c r="AL1586" s="95">
        <v>10442968.039999999</v>
      </c>
      <c r="AM1586" s="95">
        <v>545</v>
      </c>
      <c r="AN1586" s="95">
        <v>1268679</v>
      </c>
      <c r="AO1586" s="95">
        <v>484</v>
      </c>
      <c r="AP1586" s="95">
        <v>1806240.5</v>
      </c>
      <c r="AQ1586" s="72">
        <v>342.08</v>
      </c>
      <c r="AR1586" s="72">
        <v>282.27</v>
      </c>
      <c r="AS1586" s="72">
        <v>624.35</v>
      </c>
      <c r="AT1586" s="95">
        <v>11949464</v>
      </c>
      <c r="AU1586" s="95">
        <v>9460512</v>
      </c>
      <c r="AV1586" s="95">
        <v>2911</v>
      </c>
      <c r="AW1586" s="95">
        <v>2793</v>
      </c>
      <c r="AX1586" s="72">
        <v>361.46</v>
      </c>
      <c r="AY1586" s="72">
        <v>304.35000000000002</v>
      </c>
      <c r="AZ1586" s="72">
        <v>665.81</v>
      </c>
      <c r="BA1586" s="95">
        <v>12700249</v>
      </c>
      <c r="BB1586" s="95">
        <v>10178841</v>
      </c>
      <c r="BC1586" s="95">
        <v>2928</v>
      </c>
      <c r="BD1586" s="95">
        <v>2787</v>
      </c>
      <c r="BE1586" s="72">
        <v>417.38</v>
      </c>
      <c r="BF1586" s="72">
        <v>326.42</v>
      </c>
      <c r="BG1586" s="72">
        <v>743.8</v>
      </c>
      <c r="BH1586" s="95">
        <v>14534827</v>
      </c>
      <c r="BI1586" s="95">
        <v>10795403</v>
      </c>
      <c r="BJ1586" s="95">
        <v>2902</v>
      </c>
      <c r="BK1586" s="95">
        <v>2756</v>
      </c>
      <c r="BL1586" s="72">
        <v>347.94</v>
      </c>
      <c r="BM1586" s="72">
        <v>338.38</v>
      </c>
      <c r="BN1586" s="72">
        <v>686.32</v>
      </c>
      <c r="BO1586" s="95">
        <v>12287788</v>
      </c>
      <c r="BP1586" s="95">
        <v>11300652</v>
      </c>
      <c r="BQ1586" s="95">
        <v>2943</v>
      </c>
      <c r="BR1586" s="95">
        <v>2783</v>
      </c>
      <c r="BS1586" s="72">
        <v>371.16</v>
      </c>
      <c r="BT1586" s="72">
        <v>366.79</v>
      </c>
      <c r="BU1586" s="72">
        <v>737.95</v>
      </c>
      <c r="BV1586" s="95">
        <v>13090142.75</v>
      </c>
      <c r="BW1586" s="95">
        <v>12249208.539999999</v>
      </c>
      <c r="BX1586" s="95">
        <v>2939</v>
      </c>
      <c r="BY1586" s="95">
        <v>2783</v>
      </c>
      <c r="BZ1586" s="95">
        <v>2855</v>
      </c>
      <c r="CA1586" s="95">
        <v>2860</v>
      </c>
      <c r="CB1586" s="95">
        <v>2832</v>
      </c>
      <c r="CC1586" s="95">
        <v>2867</v>
      </c>
      <c r="CD1586" s="95">
        <v>2863</v>
      </c>
      <c r="CE1586" s="72">
        <v>650.75523149000003</v>
      </c>
      <c r="CF1586" s="72">
        <v>676.59346364999999</v>
      </c>
      <c r="CG1586" s="72">
        <v>712.40329333</v>
      </c>
      <c r="CH1586" s="72">
        <v>716.50152150999998</v>
      </c>
      <c r="CI1586" s="72">
        <v>731.52548966999996</v>
      </c>
      <c r="CJ1586" s="96">
        <v>0.95942371230000001</v>
      </c>
      <c r="CK1586" s="96">
        <v>0.98406212260000003</v>
      </c>
      <c r="CL1586" s="96">
        <v>1.0440715350000001</v>
      </c>
      <c r="CM1586" s="96">
        <v>0.95787654229999997</v>
      </c>
      <c r="CN1586" s="96">
        <v>1.0087823465000001</v>
      </c>
      <c r="CO1586" s="96">
        <v>1.0547678631999999</v>
      </c>
      <c r="CP1586" s="96">
        <v>0.93939461589999995</v>
      </c>
      <c r="CQ1586" s="96">
        <v>0.99584056389999998</v>
      </c>
      <c r="CR1586" s="96">
        <v>0.94331815330000002</v>
      </c>
      <c r="CS1586" s="95">
        <v>2875</v>
      </c>
      <c r="CT1586" s="95">
        <v>2903</v>
      </c>
      <c r="CU1586" s="95">
        <v>2927</v>
      </c>
      <c r="CV1586" s="95">
        <v>2944</v>
      </c>
      <c r="CW1586" s="95">
        <v>2978</v>
      </c>
      <c r="CX1586" s="96">
        <v>1.0489153950000001</v>
      </c>
      <c r="CY1586" s="96">
        <v>1.0524110099999999</v>
      </c>
      <c r="CZ1586" s="96">
        <v>1.0526598599999999</v>
      </c>
      <c r="DA1586" s="96">
        <v>1.0761867190000001</v>
      </c>
      <c r="DB1586" s="96">
        <v>1.043612996</v>
      </c>
      <c r="DC1586">
        <v>2013</v>
      </c>
      <c r="DD1586" s="6">
        <v>2780.4</v>
      </c>
      <c r="DE1586" s="96">
        <v>6.5433378E-3</v>
      </c>
      <c r="DF1586" s="72">
        <v>719.72</v>
      </c>
      <c r="DG1586" s="96">
        <v>1</v>
      </c>
      <c r="DH1586" s="72">
        <v>719.72</v>
      </c>
      <c r="DI1586" s="72">
        <v>700.61737926000001</v>
      </c>
      <c r="DJ1586" s="96">
        <v>1</v>
      </c>
      <c r="DK1586" s="72">
        <v>719.72</v>
      </c>
      <c r="DL1586" s="96">
        <v>1</v>
      </c>
      <c r="DM1586" s="72">
        <v>719.72</v>
      </c>
      <c r="DN1586" s="96">
        <v>1</v>
      </c>
      <c r="DO1586" s="96">
        <v>1.3025999999999999E-2</v>
      </c>
      <c r="DP1586" s="72">
        <v>9.3800000000000008</v>
      </c>
      <c r="DQ1586" s="72">
        <v>710.34</v>
      </c>
      <c r="DR1586" t="s">
        <v>1033</v>
      </c>
      <c r="DT1586" t="s">
        <v>999</v>
      </c>
    </row>
    <row r="1587" spans="1:124" x14ac:dyDescent="0.3">
      <c r="A1587" t="s">
        <v>148</v>
      </c>
      <c r="B1587">
        <v>26970</v>
      </c>
      <c r="C1587" s="95">
        <v>3340</v>
      </c>
      <c r="D1587" s="95">
        <v>15641265</v>
      </c>
      <c r="E1587" s="95">
        <v>3210</v>
      </c>
      <c r="F1587" s="95">
        <v>10701219</v>
      </c>
      <c r="G1587" s="95">
        <v>814</v>
      </c>
      <c r="H1587" s="95">
        <v>3131279</v>
      </c>
      <c r="I1587" s="95">
        <v>748</v>
      </c>
      <c r="J1587" s="95">
        <v>2417751</v>
      </c>
      <c r="K1587" s="95">
        <v>3086</v>
      </c>
      <c r="L1587" s="95">
        <v>15398460</v>
      </c>
      <c r="M1587" s="95">
        <v>2959</v>
      </c>
      <c r="N1587" s="95">
        <v>10298662</v>
      </c>
      <c r="O1587" s="95">
        <v>790</v>
      </c>
      <c r="P1587" s="95">
        <v>2741972</v>
      </c>
      <c r="Q1587" s="95">
        <v>720</v>
      </c>
      <c r="R1587" s="95">
        <v>2479883</v>
      </c>
      <c r="S1587" s="95">
        <v>2973</v>
      </c>
      <c r="T1587" s="95">
        <v>12829790</v>
      </c>
      <c r="U1587" s="95">
        <v>2834</v>
      </c>
      <c r="V1587" s="95">
        <v>10625048</v>
      </c>
      <c r="W1587" s="95">
        <v>783</v>
      </c>
      <c r="X1587" s="95">
        <v>2535693</v>
      </c>
      <c r="Y1587" s="95">
        <v>704</v>
      </c>
      <c r="Z1587" s="95">
        <v>2545083</v>
      </c>
      <c r="AA1587" s="95">
        <v>2940</v>
      </c>
      <c r="AB1587" s="95">
        <v>12996488</v>
      </c>
      <c r="AC1587" s="95">
        <v>2797</v>
      </c>
      <c r="AD1587" s="95">
        <v>10246772</v>
      </c>
      <c r="AE1587" s="95">
        <v>671</v>
      </c>
      <c r="AF1587" s="95">
        <v>3468437</v>
      </c>
      <c r="AG1587" s="95">
        <v>595</v>
      </c>
      <c r="AH1587" s="95">
        <v>2831810</v>
      </c>
      <c r="AI1587" s="95">
        <v>2955</v>
      </c>
      <c r="AJ1587" s="95">
        <v>11742576</v>
      </c>
      <c r="AK1587" s="95">
        <v>2806</v>
      </c>
      <c r="AL1587" s="95">
        <v>11054505.75</v>
      </c>
      <c r="AM1587" s="95">
        <v>670</v>
      </c>
      <c r="AN1587" s="95">
        <v>2494619</v>
      </c>
      <c r="AO1587" s="95">
        <v>587</v>
      </c>
      <c r="AP1587" s="95">
        <v>2687278</v>
      </c>
      <c r="AQ1587" s="72">
        <v>376.6</v>
      </c>
      <c r="AR1587" s="72">
        <v>276.20999999999998</v>
      </c>
      <c r="AS1587" s="72">
        <v>652.80999999999995</v>
      </c>
      <c r="AT1587" s="95">
        <v>18772544</v>
      </c>
      <c r="AU1587" s="95">
        <v>13118970</v>
      </c>
      <c r="AV1587" s="95">
        <v>4154</v>
      </c>
      <c r="AW1587" s="95">
        <v>3958</v>
      </c>
      <c r="AX1587" s="72">
        <v>390.02</v>
      </c>
      <c r="AY1587" s="72">
        <v>289.45</v>
      </c>
      <c r="AZ1587" s="72">
        <v>679.47</v>
      </c>
      <c r="BA1587" s="95">
        <v>18140432</v>
      </c>
      <c r="BB1587" s="95">
        <v>12778545</v>
      </c>
      <c r="BC1587" s="95">
        <v>3876</v>
      </c>
      <c r="BD1587" s="95">
        <v>3679</v>
      </c>
      <c r="BE1587" s="72">
        <v>340.91</v>
      </c>
      <c r="BF1587" s="72">
        <v>310.20999999999998</v>
      </c>
      <c r="BG1587" s="72">
        <v>651.12</v>
      </c>
      <c r="BH1587" s="95">
        <v>15365483</v>
      </c>
      <c r="BI1587" s="95">
        <v>13170131</v>
      </c>
      <c r="BJ1587" s="95">
        <v>3756</v>
      </c>
      <c r="BK1587" s="95">
        <v>3538</v>
      </c>
      <c r="BL1587" s="72">
        <v>379.97</v>
      </c>
      <c r="BM1587" s="72">
        <v>321.31</v>
      </c>
      <c r="BN1587" s="72">
        <v>701.28</v>
      </c>
      <c r="BO1587" s="95">
        <v>16464925</v>
      </c>
      <c r="BP1587" s="95">
        <v>13078582</v>
      </c>
      <c r="BQ1587" s="95">
        <v>3611</v>
      </c>
      <c r="BR1587" s="95">
        <v>3392</v>
      </c>
      <c r="BS1587" s="72">
        <v>327.29000000000002</v>
      </c>
      <c r="BT1587" s="72">
        <v>337.5</v>
      </c>
      <c r="BU1587" s="72">
        <v>664.79</v>
      </c>
      <c r="BV1587" s="95">
        <v>14237195</v>
      </c>
      <c r="BW1587" s="95">
        <v>13741783.75</v>
      </c>
      <c r="BX1587" s="95">
        <v>3625</v>
      </c>
      <c r="BY1587" s="95">
        <v>3393</v>
      </c>
      <c r="BZ1587" s="95">
        <v>4061</v>
      </c>
      <c r="CA1587" s="95">
        <v>3781</v>
      </c>
      <c r="CB1587" s="95">
        <v>3651</v>
      </c>
      <c r="CC1587" s="95">
        <v>3507</v>
      </c>
      <c r="CD1587" s="95">
        <v>3512</v>
      </c>
      <c r="CE1587" s="72">
        <v>650.75523149000003</v>
      </c>
      <c r="CF1587" s="72">
        <v>676.59346364999999</v>
      </c>
      <c r="CG1587" s="72">
        <v>712.40329333</v>
      </c>
      <c r="CH1587" s="72">
        <v>716.50152150999998</v>
      </c>
      <c r="CI1587" s="72">
        <v>731.52548966999996</v>
      </c>
      <c r="CJ1587" s="96">
        <v>1.0031575135999999</v>
      </c>
      <c r="CK1587" s="96">
        <v>1.0042514989</v>
      </c>
      <c r="CL1587" s="96">
        <v>0.91397668440000002</v>
      </c>
      <c r="CM1587" s="96">
        <v>0.97875577219999998</v>
      </c>
      <c r="CN1587" s="96">
        <v>0.90877216090000001</v>
      </c>
      <c r="CO1587" s="96">
        <v>1.1090278919000001</v>
      </c>
      <c r="CP1587" s="96">
        <v>0.86723042139999995</v>
      </c>
      <c r="CQ1587" s="96">
        <v>0.99584056389999998</v>
      </c>
      <c r="CR1587" s="96">
        <v>0.87085255309999998</v>
      </c>
      <c r="CS1587" s="95">
        <v>3854</v>
      </c>
      <c r="CT1587" s="95">
        <v>3603</v>
      </c>
      <c r="CU1587" s="95">
        <v>3478</v>
      </c>
      <c r="CV1587" s="95">
        <v>3463</v>
      </c>
      <c r="CW1587" s="95">
        <v>3523</v>
      </c>
      <c r="CX1587" s="96">
        <v>1.1558968350000001</v>
      </c>
      <c r="CY1587" s="96">
        <v>1.1546727919999999</v>
      </c>
      <c r="CZ1587" s="96">
        <v>1.1124608330000001</v>
      </c>
      <c r="DA1587" s="96">
        <v>1.0521762459999999</v>
      </c>
      <c r="DB1587" s="96">
        <v>1.06356834</v>
      </c>
      <c r="DC1587">
        <v>2013</v>
      </c>
      <c r="DD1587" s="6">
        <v>3592</v>
      </c>
      <c r="DE1587" s="96">
        <v>7.4043219999999996E-3</v>
      </c>
      <c r="DF1587" s="72">
        <v>663.85</v>
      </c>
      <c r="DG1587" s="96">
        <v>1</v>
      </c>
      <c r="DH1587" s="72">
        <v>663.85</v>
      </c>
      <c r="DI1587" s="72">
        <v>700.61737926000001</v>
      </c>
      <c r="DJ1587" s="96">
        <v>1</v>
      </c>
      <c r="DK1587" s="72">
        <v>663.85</v>
      </c>
      <c r="DL1587" s="96">
        <v>1</v>
      </c>
      <c r="DM1587" s="72">
        <v>663.85</v>
      </c>
      <c r="DN1587" s="96">
        <v>1</v>
      </c>
      <c r="DO1587" s="96">
        <v>1.9966000000000001E-2</v>
      </c>
      <c r="DP1587" s="72">
        <v>13.25</v>
      </c>
      <c r="DQ1587" s="72">
        <v>650.6</v>
      </c>
      <c r="DR1587" t="s">
        <v>148</v>
      </c>
      <c r="DT1587" t="s">
        <v>999</v>
      </c>
    </row>
    <row r="1588" spans="1:124" x14ac:dyDescent="0.3">
      <c r="A1588" t="s">
        <v>529</v>
      </c>
      <c r="B1588">
        <v>26980</v>
      </c>
      <c r="C1588" s="95">
        <v>931</v>
      </c>
      <c r="D1588" s="95">
        <v>4185584</v>
      </c>
      <c r="E1588" s="95">
        <v>913</v>
      </c>
      <c r="F1588" s="95">
        <v>3273265</v>
      </c>
      <c r="G1588" s="95">
        <v>159</v>
      </c>
      <c r="H1588" s="95">
        <v>548465</v>
      </c>
      <c r="I1588" s="95">
        <v>142</v>
      </c>
      <c r="J1588" s="95">
        <v>646206</v>
      </c>
      <c r="K1588" s="95">
        <v>909</v>
      </c>
      <c r="L1588" s="95">
        <v>4563274</v>
      </c>
      <c r="M1588" s="95">
        <v>890</v>
      </c>
      <c r="N1588" s="95">
        <v>3315300</v>
      </c>
      <c r="O1588" s="95">
        <v>162</v>
      </c>
      <c r="P1588" s="95">
        <v>1103237</v>
      </c>
      <c r="Q1588" s="95">
        <v>143</v>
      </c>
      <c r="R1588" s="95">
        <v>673939</v>
      </c>
      <c r="S1588" s="95">
        <v>925</v>
      </c>
      <c r="T1588" s="95">
        <v>4422567</v>
      </c>
      <c r="U1588" s="95">
        <v>895</v>
      </c>
      <c r="V1588" s="95">
        <v>3527905</v>
      </c>
      <c r="W1588" s="95">
        <v>155</v>
      </c>
      <c r="X1588" s="95">
        <v>714366</v>
      </c>
      <c r="Y1588" s="95">
        <v>142</v>
      </c>
      <c r="Z1588" s="95">
        <v>551722</v>
      </c>
      <c r="AA1588" s="95">
        <v>921</v>
      </c>
      <c r="AB1588" s="95">
        <v>5179723</v>
      </c>
      <c r="AC1588" s="95">
        <v>889</v>
      </c>
      <c r="AD1588" s="95">
        <v>3412717</v>
      </c>
      <c r="AE1588" s="95">
        <v>158</v>
      </c>
      <c r="AF1588" s="95">
        <v>948797</v>
      </c>
      <c r="AG1588" s="95">
        <v>143</v>
      </c>
      <c r="AH1588" s="95">
        <v>625361</v>
      </c>
      <c r="AI1588" s="95">
        <v>942</v>
      </c>
      <c r="AJ1588" s="95">
        <v>4425508</v>
      </c>
      <c r="AK1588" s="95">
        <v>904</v>
      </c>
      <c r="AL1588" s="95">
        <v>3611707.11</v>
      </c>
      <c r="AM1588" s="95">
        <v>156</v>
      </c>
      <c r="AN1588" s="95">
        <v>830375</v>
      </c>
      <c r="AO1588" s="95">
        <v>145</v>
      </c>
      <c r="AP1588" s="95">
        <v>614250</v>
      </c>
      <c r="AQ1588" s="72">
        <v>361.93</v>
      </c>
      <c r="AR1588" s="72">
        <v>309.58999999999997</v>
      </c>
      <c r="AS1588" s="72">
        <v>671.52</v>
      </c>
      <c r="AT1588" s="95">
        <v>4734049</v>
      </c>
      <c r="AU1588" s="95">
        <v>3919471</v>
      </c>
      <c r="AV1588" s="95">
        <v>1090</v>
      </c>
      <c r="AW1588" s="95">
        <v>1055</v>
      </c>
      <c r="AX1588" s="72">
        <v>440.9</v>
      </c>
      <c r="AY1588" s="72">
        <v>321.82</v>
      </c>
      <c r="AZ1588" s="72">
        <v>762.72</v>
      </c>
      <c r="BA1588" s="95">
        <v>5666511</v>
      </c>
      <c r="BB1588" s="95">
        <v>3989239</v>
      </c>
      <c r="BC1588" s="95">
        <v>1071</v>
      </c>
      <c r="BD1588" s="95">
        <v>1033</v>
      </c>
      <c r="BE1588" s="72">
        <v>396.37</v>
      </c>
      <c r="BF1588" s="72">
        <v>327.84</v>
      </c>
      <c r="BG1588" s="72">
        <v>724.21</v>
      </c>
      <c r="BH1588" s="95">
        <v>5136933</v>
      </c>
      <c r="BI1588" s="95">
        <v>4079627</v>
      </c>
      <c r="BJ1588" s="95">
        <v>1080</v>
      </c>
      <c r="BK1588" s="95">
        <v>1037</v>
      </c>
      <c r="BL1588" s="72">
        <v>473.32</v>
      </c>
      <c r="BM1588" s="72">
        <v>326.07</v>
      </c>
      <c r="BN1588" s="72">
        <v>799.39</v>
      </c>
      <c r="BO1588" s="95">
        <v>6128520</v>
      </c>
      <c r="BP1588" s="95">
        <v>4038078</v>
      </c>
      <c r="BQ1588" s="95">
        <v>1079</v>
      </c>
      <c r="BR1588" s="95">
        <v>1032</v>
      </c>
      <c r="BS1588" s="72">
        <v>398.9</v>
      </c>
      <c r="BT1588" s="72">
        <v>335.71</v>
      </c>
      <c r="BU1588" s="72">
        <v>734.61</v>
      </c>
      <c r="BV1588" s="95">
        <v>5255883</v>
      </c>
      <c r="BW1588" s="95">
        <v>4225957.1100000003</v>
      </c>
      <c r="BX1588" s="95">
        <v>1098</v>
      </c>
      <c r="BY1588" s="95">
        <v>1049</v>
      </c>
      <c r="BZ1588" s="95">
        <v>1073</v>
      </c>
      <c r="CA1588" s="95">
        <v>1053</v>
      </c>
      <c r="CB1588" s="95">
        <v>1059</v>
      </c>
      <c r="CC1588" s="95">
        <v>1057</v>
      </c>
      <c r="CD1588" s="95">
        <v>1074</v>
      </c>
      <c r="CE1588" s="72">
        <v>650.75523149000003</v>
      </c>
      <c r="CF1588" s="72">
        <v>676.59346364999999</v>
      </c>
      <c r="CG1588" s="72">
        <v>712.40329333</v>
      </c>
      <c r="CH1588" s="72">
        <v>716.50152150999998</v>
      </c>
      <c r="CI1588" s="72">
        <v>731.52548966999996</v>
      </c>
      <c r="CJ1588" s="96">
        <v>1.0319087230999999</v>
      </c>
      <c r="CK1588" s="96">
        <v>1.1272943664999999</v>
      </c>
      <c r="CL1588" s="96">
        <v>1.0165730658000001</v>
      </c>
      <c r="CM1588" s="96">
        <v>1.115685</v>
      </c>
      <c r="CN1588" s="96">
        <v>1.0042165453</v>
      </c>
      <c r="CO1588" s="96">
        <v>0.98393377000000004</v>
      </c>
      <c r="CP1588" s="96">
        <v>1.0764297073</v>
      </c>
      <c r="CQ1588" s="96">
        <v>0.99584056389999998</v>
      </c>
      <c r="CR1588" s="96">
        <v>1.0809255946</v>
      </c>
      <c r="CS1588" s="95">
        <v>835</v>
      </c>
      <c r="CT1588" s="95">
        <v>839</v>
      </c>
      <c r="CU1588" s="95">
        <v>852</v>
      </c>
      <c r="CV1588" s="95">
        <v>845</v>
      </c>
      <c r="CW1588" s="95">
        <v>859</v>
      </c>
      <c r="CX1588" s="96">
        <v>0.960066223</v>
      </c>
      <c r="CY1588" s="96">
        <v>0.97361183299999998</v>
      </c>
      <c r="CZ1588" s="96">
        <v>1.0412964010000001</v>
      </c>
      <c r="DA1588" s="96">
        <v>0.98196666300000002</v>
      </c>
      <c r="DB1588" s="96">
        <v>0.96225594800000003</v>
      </c>
      <c r="DC1588">
        <v>2013</v>
      </c>
      <c r="DD1588" s="6">
        <v>1041.2</v>
      </c>
      <c r="DE1588" s="96">
        <v>1.6844733000000001E-2</v>
      </c>
      <c r="DF1588" s="72">
        <v>816.16</v>
      </c>
      <c r="DG1588" s="96">
        <v>1</v>
      </c>
      <c r="DH1588" s="72">
        <v>816.16</v>
      </c>
      <c r="DI1588" s="72">
        <v>700.61737926000001</v>
      </c>
      <c r="DJ1588" s="96">
        <v>1</v>
      </c>
      <c r="DK1588" s="72">
        <v>816.16</v>
      </c>
      <c r="DL1588" s="96">
        <v>1</v>
      </c>
      <c r="DM1588" s="72">
        <v>816.16</v>
      </c>
      <c r="DN1588" s="96">
        <v>0.71776774229999996</v>
      </c>
      <c r="DO1588" s="96">
        <v>3.3437000000000001E-2</v>
      </c>
      <c r="DP1588" s="72">
        <v>19.59</v>
      </c>
      <c r="DQ1588" s="72">
        <v>796.57</v>
      </c>
      <c r="DR1588" t="s">
        <v>529</v>
      </c>
      <c r="DT1588" t="s">
        <v>999</v>
      </c>
    </row>
    <row r="1589" spans="1:124" x14ac:dyDescent="0.3">
      <c r="A1589" t="s">
        <v>1034</v>
      </c>
      <c r="B1589">
        <v>26981</v>
      </c>
      <c r="C1589" s="95">
        <v>812</v>
      </c>
      <c r="D1589" s="95">
        <v>3831181</v>
      </c>
      <c r="E1589" s="95">
        <v>785</v>
      </c>
      <c r="F1589" s="95">
        <v>3003023</v>
      </c>
      <c r="G1589" s="95">
        <v>120</v>
      </c>
      <c r="H1589" s="95">
        <v>610316</v>
      </c>
      <c r="I1589" s="95">
        <v>114</v>
      </c>
      <c r="J1589" s="95">
        <v>526812</v>
      </c>
      <c r="K1589" s="95">
        <v>790</v>
      </c>
      <c r="L1589" s="95">
        <v>4368984</v>
      </c>
      <c r="M1589" s="95">
        <v>764</v>
      </c>
      <c r="N1589" s="95">
        <v>2924345</v>
      </c>
      <c r="O1589" s="95">
        <v>108</v>
      </c>
      <c r="P1589" s="95">
        <v>375197</v>
      </c>
      <c r="Q1589" s="95">
        <v>99</v>
      </c>
      <c r="R1589" s="95">
        <v>475147</v>
      </c>
      <c r="S1589" s="95">
        <v>751</v>
      </c>
      <c r="T1589" s="95">
        <v>4119902</v>
      </c>
      <c r="U1589" s="95">
        <v>724</v>
      </c>
      <c r="V1589" s="95">
        <v>2858034</v>
      </c>
      <c r="W1589" s="95">
        <v>109</v>
      </c>
      <c r="X1589" s="95">
        <v>521287</v>
      </c>
      <c r="Y1589" s="95">
        <v>101</v>
      </c>
      <c r="Z1589" s="95">
        <v>404705</v>
      </c>
      <c r="AA1589" s="95">
        <v>719</v>
      </c>
      <c r="AB1589" s="95">
        <v>4301089</v>
      </c>
      <c r="AC1589" s="95">
        <v>691</v>
      </c>
      <c r="AD1589" s="95">
        <v>2795603</v>
      </c>
      <c r="AE1589" s="95">
        <v>114</v>
      </c>
      <c r="AF1589" s="95">
        <v>187082</v>
      </c>
      <c r="AG1589" s="95">
        <v>106</v>
      </c>
      <c r="AH1589" s="95">
        <v>443939</v>
      </c>
      <c r="AI1589" s="95">
        <v>709</v>
      </c>
      <c r="AJ1589" s="95">
        <v>4264909</v>
      </c>
      <c r="AK1589" s="95">
        <v>684</v>
      </c>
      <c r="AL1589" s="95">
        <v>2772508</v>
      </c>
      <c r="AM1589" s="95">
        <v>113</v>
      </c>
      <c r="AN1589" s="95">
        <v>778000</v>
      </c>
      <c r="AO1589" s="95">
        <v>106</v>
      </c>
      <c r="AP1589" s="95">
        <v>591319.36</v>
      </c>
      <c r="AQ1589" s="72">
        <v>397.13</v>
      </c>
      <c r="AR1589" s="72">
        <v>327.2</v>
      </c>
      <c r="AS1589" s="72">
        <v>724.33</v>
      </c>
      <c r="AT1589" s="95">
        <v>4441497</v>
      </c>
      <c r="AU1589" s="95">
        <v>3529835</v>
      </c>
      <c r="AV1589" s="95">
        <v>932</v>
      </c>
      <c r="AW1589" s="95">
        <v>899</v>
      </c>
      <c r="AX1589" s="72">
        <v>440.25</v>
      </c>
      <c r="AY1589" s="72">
        <v>328.26</v>
      </c>
      <c r="AZ1589" s="72">
        <v>768.51</v>
      </c>
      <c r="BA1589" s="95">
        <v>4744181</v>
      </c>
      <c r="BB1589" s="95">
        <v>3399492</v>
      </c>
      <c r="BC1589" s="95">
        <v>898</v>
      </c>
      <c r="BD1589" s="95">
        <v>863</v>
      </c>
      <c r="BE1589" s="72">
        <v>449.73</v>
      </c>
      <c r="BF1589" s="72">
        <v>329.57</v>
      </c>
      <c r="BG1589" s="72">
        <v>779.3</v>
      </c>
      <c r="BH1589" s="95">
        <v>4641189</v>
      </c>
      <c r="BI1589" s="95">
        <v>3262739</v>
      </c>
      <c r="BJ1589" s="95">
        <v>860</v>
      </c>
      <c r="BK1589" s="95">
        <v>825</v>
      </c>
      <c r="BL1589" s="72">
        <v>449</v>
      </c>
      <c r="BM1589" s="72">
        <v>338.72</v>
      </c>
      <c r="BN1589" s="72">
        <v>787.72</v>
      </c>
      <c r="BO1589" s="95">
        <v>4488171</v>
      </c>
      <c r="BP1589" s="95">
        <v>3239542</v>
      </c>
      <c r="BQ1589" s="95">
        <v>833</v>
      </c>
      <c r="BR1589" s="95">
        <v>797</v>
      </c>
      <c r="BS1589" s="72">
        <v>511.24</v>
      </c>
      <c r="BT1589" s="72">
        <v>354.83</v>
      </c>
      <c r="BU1589" s="72">
        <v>866.07</v>
      </c>
      <c r="BV1589" s="95">
        <v>5042909</v>
      </c>
      <c r="BW1589" s="95">
        <v>3363827.36</v>
      </c>
      <c r="BX1589" s="95">
        <v>822</v>
      </c>
      <c r="BY1589" s="95">
        <v>790</v>
      </c>
      <c r="BZ1589" s="95">
        <v>916</v>
      </c>
      <c r="CA1589" s="95">
        <v>881</v>
      </c>
      <c r="CB1589" s="95">
        <v>843</v>
      </c>
      <c r="CC1589" s="95">
        <v>816</v>
      </c>
      <c r="CD1589" s="95">
        <v>806</v>
      </c>
      <c r="CE1589" s="72">
        <v>650.75523149000003</v>
      </c>
      <c r="CF1589" s="72">
        <v>676.59346364999999</v>
      </c>
      <c r="CG1589" s="72">
        <v>712.40329333</v>
      </c>
      <c r="CH1589" s="72">
        <v>716.50152150999998</v>
      </c>
      <c r="CI1589" s="72">
        <v>731.52548966999996</v>
      </c>
      <c r="CJ1589" s="96">
        <v>1.1130605871000001</v>
      </c>
      <c r="CK1589" s="96">
        <v>1.1358519425</v>
      </c>
      <c r="CL1589" s="96">
        <v>1.0939028599</v>
      </c>
      <c r="CM1589" s="96">
        <v>1.0993975257999999</v>
      </c>
      <c r="CN1589" s="96">
        <v>1.1839232019000001</v>
      </c>
      <c r="CO1589" s="96">
        <v>0.97947219900000004</v>
      </c>
      <c r="CP1589" s="96">
        <v>1.1488097615999999</v>
      </c>
      <c r="CQ1589" s="96">
        <v>0.99584056389999998</v>
      </c>
      <c r="CR1589" s="96">
        <v>1.1536079561000001</v>
      </c>
      <c r="CS1589" s="95">
        <v>894</v>
      </c>
      <c r="CT1589" s="95">
        <v>875</v>
      </c>
      <c r="CU1589" s="95">
        <v>836</v>
      </c>
      <c r="CV1589" s="95">
        <v>823</v>
      </c>
      <c r="CW1589" s="95">
        <v>832</v>
      </c>
      <c r="CX1589" s="96">
        <v>1.0361351889999999</v>
      </c>
      <c r="CY1589" s="96">
        <v>0.98649349799999997</v>
      </c>
      <c r="CZ1589" s="96">
        <v>0.97235280199999996</v>
      </c>
      <c r="DA1589" s="96">
        <v>0.98567745500000004</v>
      </c>
      <c r="DB1589" s="96">
        <v>0.91221804100000004</v>
      </c>
      <c r="DC1589">
        <v>2013</v>
      </c>
      <c r="DD1589" s="6">
        <v>834.8</v>
      </c>
      <c r="DE1589" s="96">
        <v>6.6262654999999998E-3</v>
      </c>
      <c r="DF1589" s="72">
        <v>880.09</v>
      </c>
      <c r="DG1589" s="96">
        <v>1</v>
      </c>
      <c r="DH1589" s="72">
        <v>880.09</v>
      </c>
      <c r="DI1589" s="72">
        <v>700.61737926000001</v>
      </c>
      <c r="DJ1589" s="96">
        <v>0.91367390240000002</v>
      </c>
      <c r="DK1589" s="72">
        <v>864.59682902999998</v>
      </c>
      <c r="DL1589" s="96">
        <v>1.0151334299000001</v>
      </c>
      <c r="DM1589" s="72">
        <v>877.68114456000001</v>
      </c>
      <c r="DN1589" s="96">
        <v>1</v>
      </c>
      <c r="DO1589" s="96">
        <v>1.4387E-2</v>
      </c>
      <c r="DP1589" s="72">
        <v>12.63</v>
      </c>
      <c r="DQ1589" s="72">
        <v>865.05</v>
      </c>
      <c r="DR1589" t="s">
        <v>1034</v>
      </c>
      <c r="DT1589" t="s">
        <v>999</v>
      </c>
    </row>
    <row r="1590" spans="1:124" x14ac:dyDescent="0.3">
      <c r="A1590" t="s">
        <v>149</v>
      </c>
      <c r="B1590">
        <v>26982</v>
      </c>
      <c r="C1590" s="95">
        <v>5826</v>
      </c>
      <c r="D1590" s="95">
        <v>22511742</v>
      </c>
      <c r="E1590" s="95">
        <v>5712</v>
      </c>
      <c r="F1590" s="95">
        <v>17894094</v>
      </c>
      <c r="G1590" s="95">
        <v>1808</v>
      </c>
      <c r="H1590" s="95">
        <v>4897626</v>
      </c>
      <c r="I1590" s="95">
        <v>1646</v>
      </c>
      <c r="J1590" s="95">
        <v>5687697</v>
      </c>
      <c r="K1590" s="95">
        <v>5712</v>
      </c>
      <c r="L1590" s="95">
        <v>23358842</v>
      </c>
      <c r="M1590" s="95">
        <v>5593</v>
      </c>
      <c r="N1590" s="95">
        <v>18405078</v>
      </c>
      <c r="O1590" s="95">
        <v>1810</v>
      </c>
      <c r="P1590" s="95">
        <v>5467365</v>
      </c>
      <c r="Q1590" s="95">
        <v>1657</v>
      </c>
      <c r="R1590" s="95">
        <v>6144589</v>
      </c>
      <c r="S1590" s="95">
        <v>5689</v>
      </c>
      <c r="T1590" s="95">
        <v>23665933</v>
      </c>
      <c r="U1590" s="95">
        <v>5531</v>
      </c>
      <c r="V1590" s="95">
        <v>18585824</v>
      </c>
      <c r="W1590" s="95">
        <v>1835</v>
      </c>
      <c r="X1590" s="95">
        <v>6967049</v>
      </c>
      <c r="Y1590" s="95">
        <v>1665</v>
      </c>
      <c r="Z1590" s="95">
        <v>6936403</v>
      </c>
      <c r="AA1590" s="95">
        <v>5751</v>
      </c>
      <c r="AB1590" s="95">
        <v>24680877</v>
      </c>
      <c r="AC1590" s="95">
        <v>5584</v>
      </c>
      <c r="AD1590" s="95">
        <v>20502760</v>
      </c>
      <c r="AE1590" s="95">
        <v>1871</v>
      </c>
      <c r="AF1590" s="95">
        <v>7557605</v>
      </c>
      <c r="AG1590" s="95">
        <v>1702</v>
      </c>
      <c r="AH1590" s="95">
        <v>7260169</v>
      </c>
      <c r="AI1590" s="95">
        <v>5914</v>
      </c>
      <c r="AJ1590" s="95">
        <v>23293753.07</v>
      </c>
      <c r="AK1590" s="95">
        <v>5736</v>
      </c>
      <c r="AL1590" s="95">
        <v>22096380.91</v>
      </c>
      <c r="AM1590" s="95">
        <v>1963</v>
      </c>
      <c r="AN1590" s="95">
        <v>7184540</v>
      </c>
      <c r="AO1590" s="95">
        <v>1788</v>
      </c>
      <c r="AP1590" s="95">
        <v>7808686</v>
      </c>
      <c r="AQ1590" s="72">
        <v>299.2</v>
      </c>
      <c r="AR1590" s="72">
        <v>267.08</v>
      </c>
      <c r="AS1590" s="72">
        <v>566.28</v>
      </c>
      <c r="AT1590" s="95">
        <v>27409368</v>
      </c>
      <c r="AU1590" s="95">
        <v>23581791</v>
      </c>
      <c r="AV1590" s="95">
        <v>7634</v>
      </c>
      <c r="AW1590" s="95">
        <v>7358</v>
      </c>
      <c r="AX1590" s="72">
        <v>319.35000000000002</v>
      </c>
      <c r="AY1590" s="72">
        <v>282.18</v>
      </c>
      <c r="AZ1590" s="72">
        <v>601.53</v>
      </c>
      <c r="BA1590" s="95">
        <v>28826207</v>
      </c>
      <c r="BB1590" s="95">
        <v>24549667</v>
      </c>
      <c r="BC1590" s="95">
        <v>7522</v>
      </c>
      <c r="BD1590" s="95">
        <v>7250</v>
      </c>
      <c r="BE1590" s="72">
        <v>339.28</v>
      </c>
      <c r="BF1590" s="72">
        <v>295.56</v>
      </c>
      <c r="BG1590" s="72">
        <v>634.84</v>
      </c>
      <c r="BH1590" s="95">
        <v>30632982</v>
      </c>
      <c r="BI1590" s="95">
        <v>25522227</v>
      </c>
      <c r="BJ1590" s="95">
        <v>7524</v>
      </c>
      <c r="BK1590" s="95">
        <v>7196</v>
      </c>
      <c r="BL1590" s="72">
        <v>352.47</v>
      </c>
      <c r="BM1590" s="72">
        <v>317.54000000000002</v>
      </c>
      <c r="BN1590" s="72">
        <v>670.01</v>
      </c>
      <c r="BO1590" s="95">
        <v>32238482</v>
      </c>
      <c r="BP1590" s="95">
        <v>27762929</v>
      </c>
      <c r="BQ1590" s="95">
        <v>7622</v>
      </c>
      <c r="BR1590" s="95">
        <v>7286</v>
      </c>
      <c r="BS1590" s="72">
        <v>322.44</v>
      </c>
      <c r="BT1590" s="72">
        <v>331.22</v>
      </c>
      <c r="BU1590" s="72">
        <v>653.66</v>
      </c>
      <c r="BV1590" s="95">
        <v>30478293.07</v>
      </c>
      <c r="BW1590" s="95">
        <v>29905066.91</v>
      </c>
      <c r="BX1590" s="95">
        <v>7877</v>
      </c>
      <c r="BY1590" s="95">
        <v>7524</v>
      </c>
      <c r="BZ1590" s="95">
        <v>7502</v>
      </c>
      <c r="CA1590" s="95">
        <v>7390</v>
      </c>
      <c r="CB1590" s="95">
        <v>7366</v>
      </c>
      <c r="CC1590" s="95">
        <v>7463</v>
      </c>
      <c r="CD1590" s="95">
        <v>7704</v>
      </c>
      <c r="CE1590" s="72">
        <v>650.75523149000003</v>
      </c>
      <c r="CF1590" s="72">
        <v>676.59346364999999</v>
      </c>
      <c r="CG1590" s="72">
        <v>712.40329333</v>
      </c>
      <c r="CH1590" s="72">
        <v>716.50152150999998</v>
      </c>
      <c r="CI1590" s="72">
        <v>731.52548966999996</v>
      </c>
      <c r="CJ1590" s="96">
        <v>0.87018893220000004</v>
      </c>
      <c r="CK1590" s="96">
        <v>0.88905677090000002</v>
      </c>
      <c r="CL1590" s="96">
        <v>0.8911244599</v>
      </c>
      <c r="CM1590" s="96">
        <v>0.9351131573</v>
      </c>
      <c r="CN1590" s="96">
        <v>0.89355738009999996</v>
      </c>
      <c r="CO1590" s="96">
        <v>0.97198877859999999</v>
      </c>
      <c r="CP1590" s="96">
        <v>0.92162395259999996</v>
      </c>
      <c r="CQ1590" s="96">
        <v>0.99584056389999998</v>
      </c>
      <c r="CR1590" s="96">
        <v>0.92547326799999996</v>
      </c>
      <c r="CS1590" s="95">
        <v>7064</v>
      </c>
      <c r="CT1590" s="95">
        <v>6966</v>
      </c>
      <c r="CU1590" s="95">
        <v>6964</v>
      </c>
      <c r="CV1590" s="95">
        <v>6975</v>
      </c>
      <c r="CW1590" s="95">
        <v>7156</v>
      </c>
      <c r="CX1590" s="96">
        <v>0.98438260499999997</v>
      </c>
      <c r="CY1590" s="96">
        <v>0.97611762099999999</v>
      </c>
      <c r="CZ1590" s="96">
        <v>0.97561644400000003</v>
      </c>
      <c r="DA1590" s="96">
        <v>0.96650173100000003</v>
      </c>
      <c r="DB1590" s="96">
        <v>0.95755300300000001</v>
      </c>
      <c r="DC1590">
        <v>2013</v>
      </c>
      <c r="DD1590" s="6">
        <v>7322.8</v>
      </c>
      <c r="DE1590" s="96">
        <v>2.1922769999999999E-3</v>
      </c>
      <c r="DF1590" s="72">
        <v>709.2</v>
      </c>
      <c r="DG1590" s="96">
        <v>1</v>
      </c>
      <c r="DH1590" s="72">
        <v>709.2</v>
      </c>
      <c r="DI1590" s="72">
        <v>700.61737926000001</v>
      </c>
      <c r="DJ1590" s="96">
        <v>1</v>
      </c>
      <c r="DK1590" s="72">
        <v>709.2</v>
      </c>
      <c r="DL1590" s="96">
        <v>1</v>
      </c>
      <c r="DM1590" s="72">
        <v>709.2</v>
      </c>
      <c r="DN1590" s="96">
        <v>1</v>
      </c>
      <c r="DO1590" s="96">
        <v>4.7549999999999997E-3</v>
      </c>
      <c r="DP1590" s="72">
        <v>3.37</v>
      </c>
      <c r="DQ1590" s="72">
        <v>705.83</v>
      </c>
      <c r="DR1590" t="s">
        <v>149</v>
      </c>
      <c r="DT1590" t="s">
        <v>999</v>
      </c>
    </row>
    <row r="1591" spans="1:124" x14ac:dyDescent="0.3">
      <c r="A1591" t="s">
        <v>1035</v>
      </c>
      <c r="B1591">
        <v>26983</v>
      </c>
      <c r="C1591" s="95">
        <v>1006</v>
      </c>
      <c r="D1591" s="95">
        <v>4005140</v>
      </c>
      <c r="E1591" s="95">
        <v>962</v>
      </c>
      <c r="F1591" s="95">
        <v>2893400</v>
      </c>
      <c r="G1591" s="95">
        <v>381</v>
      </c>
      <c r="H1591" s="95">
        <v>863199</v>
      </c>
      <c r="I1591" s="95">
        <v>344</v>
      </c>
      <c r="J1591" s="95">
        <v>998565</v>
      </c>
      <c r="K1591" s="95">
        <v>985</v>
      </c>
      <c r="L1591" s="95">
        <v>3983805</v>
      </c>
      <c r="M1591" s="95">
        <v>939</v>
      </c>
      <c r="N1591" s="95">
        <v>3411629</v>
      </c>
      <c r="O1591" s="95">
        <v>395</v>
      </c>
      <c r="P1591" s="95">
        <v>1195663</v>
      </c>
      <c r="Q1591" s="95">
        <v>363</v>
      </c>
      <c r="R1591" s="95">
        <v>1264343</v>
      </c>
      <c r="S1591" s="95">
        <v>975</v>
      </c>
      <c r="T1591" s="95">
        <v>3505578</v>
      </c>
      <c r="U1591" s="95">
        <v>927</v>
      </c>
      <c r="V1591" s="95">
        <v>3462530</v>
      </c>
      <c r="W1591" s="95">
        <v>388</v>
      </c>
      <c r="X1591" s="95">
        <v>971719</v>
      </c>
      <c r="Y1591" s="95">
        <v>352</v>
      </c>
      <c r="Z1591" s="95">
        <v>1273315</v>
      </c>
      <c r="AA1591" s="95">
        <v>989</v>
      </c>
      <c r="AB1591" s="95">
        <v>3715717</v>
      </c>
      <c r="AC1591" s="95">
        <v>935</v>
      </c>
      <c r="AD1591" s="95">
        <v>3561897</v>
      </c>
      <c r="AE1591" s="95">
        <v>378</v>
      </c>
      <c r="AF1591" s="95">
        <v>954133</v>
      </c>
      <c r="AG1591" s="95">
        <v>346</v>
      </c>
      <c r="AH1591" s="95">
        <v>1506967</v>
      </c>
      <c r="AI1591" s="95">
        <v>1001</v>
      </c>
      <c r="AJ1591" s="95">
        <v>3998901</v>
      </c>
      <c r="AK1591" s="95">
        <v>946</v>
      </c>
      <c r="AL1591" s="95">
        <v>3583733</v>
      </c>
      <c r="AM1591" s="95">
        <v>370</v>
      </c>
      <c r="AN1591" s="95">
        <v>1509476</v>
      </c>
      <c r="AO1591" s="95">
        <v>341</v>
      </c>
      <c r="AP1591" s="95">
        <v>1356632</v>
      </c>
      <c r="AQ1591" s="72">
        <v>292.5</v>
      </c>
      <c r="AR1591" s="72">
        <v>248.34</v>
      </c>
      <c r="AS1591" s="72">
        <v>540.84</v>
      </c>
      <c r="AT1591" s="95">
        <v>4868339</v>
      </c>
      <c r="AU1591" s="95">
        <v>3891965</v>
      </c>
      <c r="AV1591" s="95">
        <v>1387</v>
      </c>
      <c r="AW1591" s="95">
        <v>1306</v>
      </c>
      <c r="AX1591" s="72">
        <v>312.77</v>
      </c>
      <c r="AY1591" s="72">
        <v>299.27999999999997</v>
      </c>
      <c r="AZ1591" s="72">
        <v>612.04999999999995</v>
      </c>
      <c r="BA1591" s="95">
        <v>5179468</v>
      </c>
      <c r="BB1591" s="95">
        <v>4675972</v>
      </c>
      <c r="BC1591" s="95">
        <v>1380</v>
      </c>
      <c r="BD1591" s="95">
        <v>1302</v>
      </c>
      <c r="BE1591" s="72">
        <v>273.74</v>
      </c>
      <c r="BF1591" s="72">
        <v>308.56</v>
      </c>
      <c r="BG1591" s="72">
        <v>582.29999999999995</v>
      </c>
      <c r="BH1591" s="95">
        <v>4477297</v>
      </c>
      <c r="BI1591" s="95">
        <v>4735845</v>
      </c>
      <c r="BJ1591" s="95">
        <v>1363</v>
      </c>
      <c r="BK1591" s="95">
        <v>1279</v>
      </c>
      <c r="BL1591" s="72">
        <v>284.68</v>
      </c>
      <c r="BM1591" s="72">
        <v>329.75</v>
      </c>
      <c r="BN1591" s="72">
        <v>614.42999999999995</v>
      </c>
      <c r="BO1591" s="95">
        <v>4669850</v>
      </c>
      <c r="BP1591" s="95">
        <v>5068864</v>
      </c>
      <c r="BQ1591" s="95">
        <v>1367</v>
      </c>
      <c r="BR1591" s="95">
        <v>1281</v>
      </c>
      <c r="BS1591" s="72">
        <v>334.82</v>
      </c>
      <c r="BT1591" s="72">
        <v>319.89</v>
      </c>
      <c r="BU1591" s="72">
        <v>654.71</v>
      </c>
      <c r="BV1591" s="95">
        <v>5508377</v>
      </c>
      <c r="BW1591" s="95">
        <v>4940365</v>
      </c>
      <c r="BX1591" s="95">
        <v>1371</v>
      </c>
      <c r="BY1591" s="95">
        <v>1287</v>
      </c>
      <c r="BZ1591" s="95">
        <v>1348</v>
      </c>
      <c r="CA1591" s="95">
        <v>1342</v>
      </c>
      <c r="CB1591" s="95">
        <v>1323</v>
      </c>
      <c r="CC1591" s="95">
        <v>1326</v>
      </c>
      <c r="CD1591" s="95">
        <v>1330</v>
      </c>
      <c r="CE1591" s="72">
        <v>650.75523149000003</v>
      </c>
      <c r="CF1591" s="72">
        <v>676.59346364999999</v>
      </c>
      <c r="CG1591" s="72">
        <v>712.40329333</v>
      </c>
      <c r="CH1591" s="72">
        <v>716.50152150999998</v>
      </c>
      <c r="CI1591" s="72">
        <v>731.52548966999996</v>
      </c>
      <c r="CJ1591" s="96">
        <v>0.83109589260000005</v>
      </c>
      <c r="CK1591" s="96">
        <v>0.904605251</v>
      </c>
      <c r="CL1591" s="96">
        <v>0.81737409900000002</v>
      </c>
      <c r="CM1591" s="96">
        <v>0.85754179379999995</v>
      </c>
      <c r="CN1591" s="96">
        <v>0.89499273680000002</v>
      </c>
      <c r="CO1591" s="96">
        <v>0.90468072450000003</v>
      </c>
      <c r="CP1591" s="96">
        <v>0.95185177629999995</v>
      </c>
      <c r="CQ1591" s="96">
        <v>0.99584056389999998</v>
      </c>
      <c r="CR1591" s="96">
        <v>0.95582734319999996</v>
      </c>
      <c r="CS1591" s="95">
        <v>1476</v>
      </c>
      <c r="CT1591" s="95">
        <v>1508</v>
      </c>
      <c r="CU1591" s="95">
        <v>1499</v>
      </c>
      <c r="CV1591" s="95">
        <v>1494</v>
      </c>
      <c r="CW1591" s="95">
        <v>1538</v>
      </c>
      <c r="CX1591" s="96">
        <v>0.91821202400000002</v>
      </c>
      <c r="CY1591" s="96">
        <v>0.92223736000000001</v>
      </c>
      <c r="CZ1591" s="96">
        <v>0.90125439200000002</v>
      </c>
      <c r="DA1591" s="96">
        <v>0.89123252100000006</v>
      </c>
      <c r="DB1591" s="96">
        <v>0.89088363999999998</v>
      </c>
      <c r="DC1591">
        <v>2013</v>
      </c>
      <c r="DD1591" s="6">
        <v>1291</v>
      </c>
      <c r="DE1591" s="96">
        <v>2.1640548000000002E-3</v>
      </c>
      <c r="DF1591" s="72">
        <v>732.48</v>
      </c>
      <c r="DG1591" s="96">
        <v>1</v>
      </c>
      <c r="DH1591" s="72">
        <v>732.48</v>
      </c>
      <c r="DI1591" s="72">
        <v>700.61737926000001</v>
      </c>
      <c r="DJ1591" s="96">
        <v>1</v>
      </c>
      <c r="DK1591" s="72">
        <v>732.48</v>
      </c>
      <c r="DL1591" s="96">
        <v>1</v>
      </c>
      <c r="DM1591" s="72">
        <v>732.48</v>
      </c>
      <c r="DN1591" s="96">
        <v>1</v>
      </c>
      <c r="DO1591" s="96">
        <v>5.7809999999999997E-3</v>
      </c>
      <c r="DP1591" s="72">
        <v>4.2300000000000004</v>
      </c>
      <c r="DQ1591" s="72">
        <v>728.25</v>
      </c>
      <c r="DR1591" t="s">
        <v>1035</v>
      </c>
      <c r="DT1591" t="s">
        <v>999</v>
      </c>
    </row>
    <row r="1592" spans="1:124" x14ac:dyDescent="0.3">
      <c r="A1592" t="s">
        <v>59</v>
      </c>
      <c r="B1592">
        <v>26984</v>
      </c>
      <c r="C1592" s="95">
        <v>1259</v>
      </c>
      <c r="D1592" s="95">
        <v>4981578</v>
      </c>
      <c r="E1592" s="95">
        <v>1226</v>
      </c>
      <c r="F1592" s="95">
        <v>4088527</v>
      </c>
      <c r="G1592" s="95">
        <v>193</v>
      </c>
      <c r="H1592" s="95">
        <v>570558</v>
      </c>
      <c r="I1592" s="95">
        <v>172</v>
      </c>
      <c r="J1592" s="95">
        <v>559707</v>
      </c>
      <c r="K1592" s="95">
        <v>1245</v>
      </c>
      <c r="L1592" s="95">
        <v>4752108</v>
      </c>
      <c r="M1592" s="95">
        <v>1204</v>
      </c>
      <c r="N1592" s="95">
        <v>3885205</v>
      </c>
      <c r="O1592" s="95">
        <v>207</v>
      </c>
      <c r="P1592" s="95">
        <v>705246</v>
      </c>
      <c r="Q1592" s="95">
        <v>185</v>
      </c>
      <c r="R1592" s="95">
        <v>598448</v>
      </c>
      <c r="S1592" s="95">
        <v>1228</v>
      </c>
      <c r="T1592" s="95">
        <v>5146195</v>
      </c>
      <c r="U1592" s="95">
        <v>1181</v>
      </c>
      <c r="V1592" s="95">
        <v>4076451</v>
      </c>
      <c r="W1592" s="95">
        <v>202</v>
      </c>
      <c r="X1592" s="95">
        <v>734658</v>
      </c>
      <c r="Y1592" s="95">
        <v>182</v>
      </c>
      <c r="Z1592" s="95">
        <v>711589</v>
      </c>
      <c r="AA1592" s="95">
        <v>1209</v>
      </c>
      <c r="AB1592" s="95">
        <v>4312354</v>
      </c>
      <c r="AC1592" s="95">
        <v>1153</v>
      </c>
      <c r="AD1592" s="95">
        <v>3759032</v>
      </c>
      <c r="AE1592" s="95">
        <v>195</v>
      </c>
      <c r="AF1592" s="95">
        <v>945667</v>
      </c>
      <c r="AG1592" s="95">
        <v>173</v>
      </c>
      <c r="AH1592" s="95">
        <v>814271</v>
      </c>
      <c r="AI1592" s="95">
        <v>1214</v>
      </c>
      <c r="AJ1592" s="95">
        <v>4281548</v>
      </c>
      <c r="AK1592" s="95">
        <v>1156</v>
      </c>
      <c r="AL1592" s="95">
        <v>4324284</v>
      </c>
      <c r="AM1592" s="95">
        <v>196</v>
      </c>
      <c r="AN1592" s="95">
        <v>642260</v>
      </c>
      <c r="AO1592" s="95">
        <v>173</v>
      </c>
      <c r="AP1592" s="95">
        <v>811210</v>
      </c>
      <c r="AQ1592" s="72">
        <v>318.64999999999998</v>
      </c>
      <c r="AR1592" s="72">
        <v>277.08</v>
      </c>
      <c r="AS1592" s="72">
        <v>595.73</v>
      </c>
      <c r="AT1592" s="95">
        <v>5552136</v>
      </c>
      <c r="AU1592" s="95">
        <v>4648234</v>
      </c>
      <c r="AV1592" s="95">
        <v>1452</v>
      </c>
      <c r="AW1592" s="95">
        <v>1398</v>
      </c>
      <c r="AX1592" s="72">
        <v>313.20999999999998</v>
      </c>
      <c r="AY1592" s="72">
        <v>269</v>
      </c>
      <c r="AZ1592" s="72">
        <v>582.21</v>
      </c>
      <c r="BA1592" s="95">
        <v>5457354</v>
      </c>
      <c r="BB1592" s="95">
        <v>4483653</v>
      </c>
      <c r="BC1592" s="95">
        <v>1452</v>
      </c>
      <c r="BD1592" s="95">
        <v>1389</v>
      </c>
      <c r="BE1592" s="72">
        <v>342.71</v>
      </c>
      <c r="BF1592" s="72">
        <v>292.74</v>
      </c>
      <c r="BG1592" s="72">
        <v>635.45000000000005</v>
      </c>
      <c r="BH1592" s="95">
        <v>5880853</v>
      </c>
      <c r="BI1592" s="95">
        <v>4788040</v>
      </c>
      <c r="BJ1592" s="95">
        <v>1430</v>
      </c>
      <c r="BK1592" s="95">
        <v>1363</v>
      </c>
      <c r="BL1592" s="72">
        <v>312.08999999999997</v>
      </c>
      <c r="BM1592" s="72">
        <v>287.41000000000003</v>
      </c>
      <c r="BN1592" s="72">
        <v>599.5</v>
      </c>
      <c r="BO1592" s="95">
        <v>5258021</v>
      </c>
      <c r="BP1592" s="95">
        <v>4573303</v>
      </c>
      <c r="BQ1592" s="95">
        <v>1404</v>
      </c>
      <c r="BR1592" s="95">
        <v>1326</v>
      </c>
      <c r="BS1592" s="72">
        <v>291.01</v>
      </c>
      <c r="BT1592" s="72">
        <v>322.01</v>
      </c>
      <c r="BU1592" s="72">
        <v>613.02</v>
      </c>
      <c r="BV1592" s="95">
        <v>4923808</v>
      </c>
      <c r="BW1592" s="95">
        <v>5135494</v>
      </c>
      <c r="BX1592" s="95">
        <v>1410</v>
      </c>
      <c r="BY1592" s="95">
        <v>1329</v>
      </c>
      <c r="BZ1592" s="95">
        <v>1426</v>
      </c>
      <c r="CA1592" s="95">
        <v>1422</v>
      </c>
      <c r="CB1592" s="95">
        <v>1398</v>
      </c>
      <c r="CC1592" s="95">
        <v>1367</v>
      </c>
      <c r="CD1592" s="95">
        <v>1370</v>
      </c>
      <c r="CE1592" s="72">
        <v>650.75523149000003</v>
      </c>
      <c r="CF1592" s="72">
        <v>676.59346364999999</v>
      </c>
      <c r="CG1592" s="72">
        <v>712.40329333</v>
      </c>
      <c r="CH1592" s="72">
        <v>716.50152150999998</v>
      </c>
      <c r="CI1592" s="72">
        <v>731.52548966999996</v>
      </c>
      <c r="CJ1592" s="96">
        <v>0.91544404280000002</v>
      </c>
      <c r="CK1592" s="96">
        <v>0.86050195760000003</v>
      </c>
      <c r="CL1592" s="96">
        <v>0.89198071649999999</v>
      </c>
      <c r="CM1592" s="96">
        <v>0.83670443400000005</v>
      </c>
      <c r="CN1592" s="96">
        <v>0.83800224140000001</v>
      </c>
      <c r="CO1592" s="96">
        <v>1.0119675171</v>
      </c>
      <c r="CP1592" s="96">
        <v>0.8582554912</v>
      </c>
      <c r="CQ1592" s="96">
        <v>0.99584056389999998</v>
      </c>
      <c r="CR1592" s="96">
        <v>0.8618401376</v>
      </c>
      <c r="CS1592" s="95">
        <v>1329</v>
      </c>
      <c r="CT1592" s="95">
        <v>1289</v>
      </c>
      <c r="CU1592" s="95">
        <v>1282</v>
      </c>
      <c r="CV1592" s="95">
        <v>1260</v>
      </c>
      <c r="CW1592" s="95">
        <v>1267</v>
      </c>
      <c r="CX1592" s="96">
        <v>1.039272639</v>
      </c>
      <c r="CY1592" s="96">
        <v>1.040544723</v>
      </c>
      <c r="CZ1592" s="96">
        <v>1.0087621550000001</v>
      </c>
      <c r="DA1592" s="96">
        <v>1.0069851240000001</v>
      </c>
      <c r="DB1592" s="96">
        <v>0.96245099300000003</v>
      </c>
      <c r="DC1592">
        <v>2013</v>
      </c>
      <c r="DD1592" s="6">
        <v>1361</v>
      </c>
      <c r="DE1592" s="96">
        <v>6.4654278000000004E-3</v>
      </c>
      <c r="DF1592" s="72">
        <v>657.61</v>
      </c>
      <c r="DG1592" s="96">
        <v>1</v>
      </c>
      <c r="DH1592" s="72">
        <v>657.61</v>
      </c>
      <c r="DI1592" s="72">
        <v>700.61737926000001</v>
      </c>
      <c r="DJ1592" s="96">
        <v>1</v>
      </c>
      <c r="DK1592" s="72">
        <v>657.61</v>
      </c>
      <c r="DL1592" s="96">
        <v>1</v>
      </c>
      <c r="DM1592" s="72">
        <v>657.61</v>
      </c>
      <c r="DN1592" s="96">
        <v>1</v>
      </c>
      <c r="DO1592" s="96">
        <v>1.4961E-2</v>
      </c>
      <c r="DP1592" s="72">
        <v>9.84</v>
      </c>
      <c r="DQ1592" s="72">
        <v>647.77</v>
      </c>
      <c r="DR1592" t="s">
        <v>59</v>
      </c>
      <c r="DT1592" t="s">
        <v>999</v>
      </c>
    </row>
    <row r="1593" spans="1:124" x14ac:dyDescent="0.3">
      <c r="A1593" t="s">
        <v>1036</v>
      </c>
      <c r="B1593">
        <v>26985</v>
      </c>
      <c r="C1593" s="95">
        <v>4932</v>
      </c>
      <c r="D1593" s="95">
        <v>20652081</v>
      </c>
      <c r="E1593" s="95">
        <v>4809</v>
      </c>
      <c r="F1593" s="95">
        <v>14783768</v>
      </c>
      <c r="G1593" s="95">
        <v>1346</v>
      </c>
      <c r="H1593" s="95">
        <v>4174560</v>
      </c>
      <c r="I1593" s="95">
        <v>1205</v>
      </c>
      <c r="J1593" s="95">
        <v>4265662</v>
      </c>
      <c r="K1593" s="95">
        <v>4734</v>
      </c>
      <c r="L1593" s="95">
        <v>22105516</v>
      </c>
      <c r="M1593" s="95">
        <v>4606</v>
      </c>
      <c r="N1593" s="95">
        <v>16063665</v>
      </c>
      <c r="O1593" s="95">
        <v>1349</v>
      </c>
      <c r="P1593" s="95">
        <v>3953318</v>
      </c>
      <c r="Q1593" s="95">
        <v>1203</v>
      </c>
      <c r="R1593" s="95">
        <v>4625368</v>
      </c>
      <c r="S1593" s="95">
        <v>4639</v>
      </c>
      <c r="T1593" s="95">
        <v>21508893</v>
      </c>
      <c r="U1593" s="95">
        <v>4493</v>
      </c>
      <c r="V1593" s="95">
        <v>16273728</v>
      </c>
      <c r="W1593" s="95">
        <v>1374</v>
      </c>
      <c r="X1593" s="95">
        <v>3833977</v>
      </c>
      <c r="Y1593" s="95">
        <v>1227</v>
      </c>
      <c r="Z1593" s="95">
        <v>5163292</v>
      </c>
      <c r="AA1593" s="95">
        <v>4547</v>
      </c>
      <c r="AB1593" s="95">
        <v>19455285</v>
      </c>
      <c r="AC1593" s="95">
        <v>4389</v>
      </c>
      <c r="AD1593" s="95">
        <v>16985802</v>
      </c>
      <c r="AE1593" s="95">
        <v>1384</v>
      </c>
      <c r="AF1593" s="95">
        <v>4772999</v>
      </c>
      <c r="AG1593" s="95">
        <v>1243</v>
      </c>
      <c r="AH1593" s="95">
        <v>5741459</v>
      </c>
      <c r="AI1593" s="95">
        <v>4574</v>
      </c>
      <c r="AJ1593" s="95">
        <v>18595753.239999998</v>
      </c>
      <c r="AK1593" s="95">
        <v>4421</v>
      </c>
      <c r="AL1593" s="95">
        <v>17339164.739999998</v>
      </c>
      <c r="AM1593" s="95">
        <v>1453</v>
      </c>
      <c r="AN1593" s="95">
        <v>4835906</v>
      </c>
      <c r="AO1593" s="95">
        <v>1311</v>
      </c>
      <c r="AP1593" s="95">
        <v>5929758</v>
      </c>
      <c r="AQ1593" s="72">
        <v>329.55</v>
      </c>
      <c r="AR1593" s="72">
        <v>263.95999999999998</v>
      </c>
      <c r="AS1593" s="72">
        <v>593.51</v>
      </c>
      <c r="AT1593" s="95">
        <v>24826641</v>
      </c>
      <c r="AU1593" s="95">
        <v>19049430</v>
      </c>
      <c r="AV1593" s="95">
        <v>6278</v>
      </c>
      <c r="AW1593" s="95">
        <v>6014</v>
      </c>
      <c r="AX1593" s="72">
        <v>356.99</v>
      </c>
      <c r="AY1593" s="72">
        <v>296.8</v>
      </c>
      <c r="AZ1593" s="72">
        <v>653.79</v>
      </c>
      <c r="BA1593" s="95">
        <v>26058834</v>
      </c>
      <c r="BB1593" s="95">
        <v>20689033</v>
      </c>
      <c r="BC1593" s="95">
        <v>6083</v>
      </c>
      <c r="BD1593" s="95">
        <v>5809</v>
      </c>
      <c r="BE1593" s="72">
        <v>351.22</v>
      </c>
      <c r="BF1593" s="72">
        <v>312.31</v>
      </c>
      <c r="BG1593" s="72">
        <v>663.53</v>
      </c>
      <c r="BH1593" s="95">
        <v>25342870</v>
      </c>
      <c r="BI1593" s="95">
        <v>21437020</v>
      </c>
      <c r="BJ1593" s="95">
        <v>6013</v>
      </c>
      <c r="BK1593" s="95">
        <v>5720</v>
      </c>
      <c r="BL1593" s="72">
        <v>340.42</v>
      </c>
      <c r="BM1593" s="72">
        <v>336.28</v>
      </c>
      <c r="BN1593" s="72">
        <v>676.7</v>
      </c>
      <c r="BO1593" s="95">
        <v>24228284</v>
      </c>
      <c r="BP1593" s="95">
        <v>22727261</v>
      </c>
      <c r="BQ1593" s="95">
        <v>5931</v>
      </c>
      <c r="BR1593" s="95">
        <v>5632</v>
      </c>
      <c r="BS1593" s="72">
        <v>323.98</v>
      </c>
      <c r="BT1593" s="72">
        <v>338.29</v>
      </c>
      <c r="BU1593" s="72">
        <v>662.27</v>
      </c>
      <c r="BV1593" s="95">
        <v>23431659.239999998</v>
      </c>
      <c r="BW1593" s="95">
        <v>23268922.739999998</v>
      </c>
      <c r="BX1593" s="95">
        <v>6027</v>
      </c>
      <c r="BY1593" s="95">
        <v>5732</v>
      </c>
      <c r="BZ1593" s="95">
        <v>6152</v>
      </c>
      <c r="CA1593" s="95">
        <v>5951</v>
      </c>
      <c r="CB1593" s="95">
        <v>5872</v>
      </c>
      <c r="CC1593" s="95">
        <v>5789</v>
      </c>
      <c r="CD1593" s="95">
        <v>5883</v>
      </c>
      <c r="CE1593" s="72">
        <v>650.75523149000003</v>
      </c>
      <c r="CF1593" s="72">
        <v>676.59346364999999</v>
      </c>
      <c r="CG1593" s="72">
        <v>712.40329333</v>
      </c>
      <c r="CH1593" s="72">
        <v>716.50152150999998</v>
      </c>
      <c r="CI1593" s="72">
        <v>731.52548966999996</v>
      </c>
      <c r="CJ1593" s="96">
        <v>0.91203262190000001</v>
      </c>
      <c r="CK1593" s="96">
        <v>0.96629665389999997</v>
      </c>
      <c r="CL1593" s="96">
        <v>0.93139659269999997</v>
      </c>
      <c r="CM1593" s="96">
        <v>0.94445019259999996</v>
      </c>
      <c r="CN1593" s="96">
        <v>0.90532730490000002</v>
      </c>
      <c r="CO1593" s="96">
        <v>0.99156370530000004</v>
      </c>
      <c r="CP1593" s="96">
        <v>0.93982935050000005</v>
      </c>
      <c r="CQ1593" s="96">
        <v>0.99584056389999998</v>
      </c>
      <c r="CR1593" s="96">
        <v>0.94375470370000003</v>
      </c>
      <c r="CS1593" s="95">
        <v>5864</v>
      </c>
      <c r="CT1593" s="95">
        <v>5746</v>
      </c>
      <c r="CU1593" s="95">
        <v>5681</v>
      </c>
      <c r="CV1593" s="95">
        <v>5590</v>
      </c>
      <c r="CW1593" s="95">
        <v>5764</v>
      </c>
      <c r="CX1593" s="96">
        <v>1.003936326</v>
      </c>
      <c r="CY1593" s="96">
        <v>0.99942039400000005</v>
      </c>
      <c r="CZ1593" s="96">
        <v>0.98954751200000002</v>
      </c>
      <c r="DA1593" s="96">
        <v>0.98879639699999999</v>
      </c>
      <c r="DB1593" s="96">
        <v>0.97581520899999996</v>
      </c>
      <c r="DC1593">
        <v>2013</v>
      </c>
      <c r="DD1593" s="6">
        <v>5781.4</v>
      </c>
      <c r="DE1593" s="96">
        <v>2.4468713999999999E-3</v>
      </c>
      <c r="DF1593" s="72">
        <v>723.02</v>
      </c>
      <c r="DG1593" s="96">
        <v>1</v>
      </c>
      <c r="DH1593" s="72">
        <v>723.02</v>
      </c>
      <c r="DI1593" s="72">
        <v>700.61737926000001</v>
      </c>
      <c r="DJ1593" s="96">
        <v>1</v>
      </c>
      <c r="DK1593" s="72">
        <v>723.02</v>
      </c>
      <c r="DL1593" s="96">
        <v>1</v>
      </c>
      <c r="DM1593" s="72">
        <v>723.02</v>
      </c>
      <c r="DN1593" s="96">
        <v>1</v>
      </c>
      <c r="DO1593" s="96">
        <v>5.5139999999999998E-3</v>
      </c>
      <c r="DP1593" s="72">
        <v>3.99</v>
      </c>
      <c r="DQ1593" s="72">
        <v>719.03</v>
      </c>
      <c r="DR1593" t="s">
        <v>1036</v>
      </c>
      <c r="DT1593" t="s">
        <v>999</v>
      </c>
    </row>
    <row r="1594" spans="1:124" x14ac:dyDescent="0.3">
      <c r="A1594" t="s">
        <v>154</v>
      </c>
      <c r="B1594">
        <v>26986</v>
      </c>
      <c r="C1594" s="95">
        <v>4806</v>
      </c>
      <c r="D1594" s="95">
        <v>16767520</v>
      </c>
      <c r="E1594" s="95">
        <v>4666</v>
      </c>
      <c r="F1594" s="95">
        <v>14965851</v>
      </c>
      <c r="G1594" s="95">
        <v>847</v>
      </c>
      <c r="H1594" s="95">
        <v>2869725</v>
      </c>
      <c r="I1594" s="95">
        <v>741</v>
      </c>
      <c r="J1594" s="95">
        <v>2713738</v>
      </c>
      <c r="K1594" s="95">
        <v>4674</v>
      </c>
      <c r="L1594" s="95">
        <v>17827396</v>
      </c>
      <c r="M1594" s="95">
        <v>4522</v>
      </c>
      <c r="N1594" s="95">
        <v>15331006</v>
      </c>
      <c r="O1594" s="95">
        <v>847</v>
      </c>
      <c r="P1594" s="95">
        <v>2530124</v>
      </c>
      <c r="Q1594" s="95">
        <v>737</v>
      </c>
      <c r="R1594" s="95">
        <v>3014756</v>
      </c>
      <c r="S1594" s="95">
        <v>4654</v>
      </c>
      <c r="T1594" s="95">
        <v>15535943</v>
      </c>
      <c r="U1594" s="95">
        <v>4481</v>
      </c>
      <c r="V1594" s="95">
        <v>15696712</v>
      </c>
      <c r="W1594" s="95">
        <v>873</v>
      </c>
      <c r="X1594" s="95">
        <v>2161156</v>
      </c>
      <c r="Y1594" s="95">
        <v>757</v>
      </c>
      <c r="Z1594" s="95">
        <v>2900713</v>
      </c>
      <c r="AA1594" s="95">
        <v>4665</v>
      </c>
      <c r="AB1594" s="95">
        <v>14585449</v>
      </c>
      <c r="AC1594" s="95">
        <v>4477</v>
      </c>
      <c r="AD1594" s="95">
        <v>16922172</v>
      </c>
      <c r="AE1594" s="95">
        <v>871</v>
      </c>
      <c r="AF1594" s="95">
        <v>2701539</v>
      </c>
      <c r="AG1594" s="95">
        <v>761</v>
      </c>
      <c r="AH1594" s="95">
        <v>3203068</v>
      </c>
      <c r="AI1594" s="95">
        <v>4657</v>
      </c>
      <c r="AJ1594" s="95">
        <v>14310232</v>
      </c>
      <c r="AK1594" s="95">
        <v>4447</v>
      </c>
      <c r="AL1594" s="95">
        <v>16813358.140000001</v>
      </c>
      <c r="AM1594" s="95">
        <v>851</v>
      </c>
      <c r="AN1594" s="95">
        <v>2909907</v>
      </c>
      <c r="AO1594" s="95">
        <v>749</v>
      </c>
      <c r="AP1594" s="95">
        <v>3084941.35</v>
      </c>
      <c r="AQ1594" s="72">
        <v>289.48</v>
      </c>
      <c r="AR1594" s="72">
        <v>272.48</v>
      </c>
      <c r="AS1594" s="72">
        <v>561.96</v>
      </c>
      <c r="AT1594" s="95">
        <v>19637245</v>
      </c>
      <c r="AU1594" s="95">
        <v>17679589</v>
      </c>
      <c r="AV1594" s="95">
        <v>5653</v>
      </c>
      <c r="AW1594" s="95">
        <v>5407</v>
      </c>
      <c r="AX1594" s="72">
        <v>307.27</v>
      </c>
      <c r="AY1594" s="72">
        <v>290.7</v>
      </c>
      <c r="AZ1594" s="72">
        <v>597.97</v>
      </c>
      <c r="BA1594" s="95">
        <v>20357520</v>
      </c>
      <c r="BB1594" s="95">
        <v>18345762</v>
      </c>
      <c r="BC1594" s="95">
        <v>5521</v>
      </c>
      <c r="BD1594" s="95">
        <v>5259</v>
      </c>
      <c r="BE1594" s="72">
        <v>266.83</v>
      </c>
      <c r="BF1594" s="72">
        <v>295.87</v>
      </c>
      <c r="BG1594" s="72">
        <v>562.70000000000005</v>
      </c>
      <c r="BH1594" s="95">
        <v>17697099</v>
      </c>
      <c r="BI1594" s="95">
        <v>18597425</v>
      </c>
      <c r="BJ1594" s="95">
        <v>5527</v>
      </c>
      <c r="BK1594" s="95">
        <v>5238</v>
      </c>
      <c r="BL1594" s="72">
        <v>260.22000000000003</v>
      </c>
      <c r="BM1594" s="72">
        <v>320.18</v>
      </c>
      <c r="BN1594" s="72">
        <v>580.4</v>
      </c>
      <c r="BO1594" s="95">
        <v>17286988</v>
      </c>
      <c r="BP1594" s="95">
        <v>20125240</v>
      </c>
      <c r="BQ1594" s="95">
        <v>5536</v>
      </c>
      <c r="BR1594" s="95">
        <v>5238</v>
      </c>
      <c r="BS1594" s="72">
        <v>260.52999999999997</v>
      </c>
      <c r="BT1594" s="72">
        <v>319.13</v>
      </c>
      <c r="BU1594" s="72">
        <v>579.66</v>
      </c>
      <c r="BV1594" s="95">
        <v>17220139</v>
      </c>
      <c r="BW1594" s="95">
        <v>19898299.489999998</v>
      </c>
      <c r="BX1594" s="95">
        <v>5508</v>
      </c>
      <c r="BY1594" s="95">
        <v>5196</v>
      </c>
      <c r="BZ1594" s="95">
        <v>5536</v>
      </c>
      <c r="CA1594" s="95">
        <v>5394</v>
      </c>
      <c r="CB1594" s="95">
        <v>5388</v>
      </c>
      <c r="CC1594" s="95">
        <v>5395</v>
      </c>
      <c r="CD1594" s="95">
        <v>5355</v>
      </c>
      <c r="CE1594" s="72">
        <v>650.75523149000003</v>
      </c>
      <c r="CF1594" s="72">
        <v>676.59346364999999</v>
      </c>
      <c r="CG1594" s="72">
        <v>712.40329333</v>
      </c>
      <c r="CH1594" s="72">
        <v>716.50152150999998</v>
      </c>
      <c r="CI1594" s="72">
        <v>731.52548966999996</v>
      </c>
      <c r="CJ1594" s="96">
        <v>0.86355049149999996</v>
      </c>
      <c r="CK1594" s="96">
        <v>0.88379511789999998</v>
      </c>
      <c r="CL1594" s="96">
        <v>0.78986159280000001</v>
      </c>
      <c r="CM1594" s="96">
        <v>0.81004712840000004</v>
      </c>
      <c r="CN1594" s="96">
        <v>0.79239890909999999</v>
      </c>
      <c r="CO1594" s="96">
        <v>0.91716056420000003</v>
      </c>
      <c r="CP1594" s="96">
        <v>0.90271069240000001</v>
      </c>
      <c r="CQ1594" s="96">
        <v>0.99584056389999998</v>
      </c>
      <c r="CR1594" s="96">
        <v>0.90648101329999997</v>
      </c>
      <c r="CS1594" s="95">
        <v>5775</v>
      </c>
      <c r="CT1594" s="95">
        <v>5667</v>
      </c>
      <c r="CU1594" s="95">
        <v>5680</v>
      </c>
      <c r="CV1594" s="95">
        <v>5752</v>
      </c>
      <c r="CW1594" s="95">
        <v>5796</v>
      </c>
      <c r="CX1594" s="96">
        <v>0.91925983300000003</v>
      </c>
      <c r="CY1594" s="96">
        <v>0.91983222399999998</v>
      </c>
      <c r="CZ1594" s="96">
        <v>0.92579409300000004</v>
      </c>
      <c r="DA1594" s="96">
        <v>0.91976804899999998</v>
      </c>
      <c r="DB1594" s="96">
        <v>0.90140827499999998</v>
      </c>
      <c r="DC1594">
        <v>2013</v>
      </c>
      <c r="DD1594" s="6">
        <v>5267.6</v>
      </c>
      <c r="DE1594" s="96">
        <v>1.7064275999999999E-3</v>
      </c>
      <c r="DF1594" s="72">
        <v>694.98</v>
      </c>
      <c r="DG1594" s="96">
        <v>1</v>
      </c>
      <c r="DH1594" s="72">
        <v>694.98</v>
      </c>
      <c r="DI1594" s="72">
        <v>700.61737926000001</v>
      </c>
      <c r="DJ1594" s="96">
        <v>1</v>
      </c>
      <c r="DK1594" s="72">
        <v>694.98</v>
      </c>
      <c r="DL1594" s="96">
        <v>1</v>
      </c>
      <c r="DM1594" s="72">
        <v>694.98</v>
      </c>
      <c r="DN1594" s="96">
        <v>1</v>
      </c>
      <c r="DO1594" s="96">
        <v>5.3530000000000001E-3</v>
      </c>
      <c r="DP1594" s="72">
        <v>3.72</v>
      </c>
      <c r="DQ1594" s="72">
        <v>691.26</v>
      </c>
      <c r="DR1594" t="s">
        <v>154</v>
      </c>
      <c r="DT1594" t="s">
        <v>999</v>
      </c>
    </row>
    <row r="1595" spans="1:124" x14ac:dyDescent="0.3">
      <c r="A1595" t="s">
        <v>572</v>
      </c>
      <c r="B1595">
        <v>26987</v>
      </c>
      <c r="C1595" s="95">
        <v>1113</v>
      </c>
      <c r="D1595" s="95">
        <v>3922903</v>
      </c>
      <c r="E1595" s="95">
        <v>1089</v>
      </c>
      <c r="F1595" s="95">
        <v>3777201</v>
      </c>
      <c r="G1595" s="95">
        <v>204</v>
      </c>
      <c r="H1595" s="95">
        <v>619435</v>
      </c>
      <c r="I1595" s="95">
        <v>193</v>
      </c>
      <c r="J1595" s="95">
        <v>712750</v>
      </c>
      <c r="K1595" s="95">
        <v>1097</v>
      </c>
      <c r="L1595" s="95">
        <v>4137392</v>
      </c>
      <c r="M1595" s="95">
        <v>1070</v>
      </c>
      <c r="N1595" s="95">
        <v>3926717</v>
      </c>
      <c r="O1595" s="95">
        <v>203</v>
      </c>
      <c r="P1595" s="95">
        <v>787043</v>
      </c>
      <c r="Q1595" s="95">
        <v>189</v>
      </c>
      <c r="R1595" s="95">
        <v>862792</v>
      </c>
      <c r="S1595" s="95">
        <v>1116</v>
      </c>
      <c r="T1595" s="95">
        <v>4214037</v>
      </c>
      <c r="U1595" s="95">
        <v>1084</v>
      </c>
      <c r="V1595" s="95">
        <v>3897847</v>
      </c>
      <c r="W1595" s="95">
        <v>202</v>
      </c>
      <c r="X1595" s="95">
        <v>966721</v>
      </c>
      <c r="Y1595" s="95">
        <v>183</v>
      </c>
      <c r="Z1595" s="95">
        <v>951104</v>
      </c>
      <c r="AA1595" s="95">
        <v>1101</v>
      </c>
      <c r="AB1595" s="95">
        <v>5042499</v>
      </c>
      <c r="AC1595" s="95">
        <v>1068</v>
      </c>
      <c r="AD1595" s="95">
        <v>4263938</v>
      </c>
      <c r="AE1595" s="95">
        <v>211</v>
      </c>
      <c r="AF1595" s="95">
        <v>789742</v>
      </c>
      <c r="AG1595" s="95">
        <v>193</v>
      </c>
      <c r="AH1595" s="95">
        <v>854209</v>
      </c>
      <c r="AI1595" s="95">
        <v>1069</v>
      </c>
      <c r="AJ1595" s="95">
        <v>4940336</v>
      </c>
      <c r="AK1595" s="95">
        <v>1032</v>
      </c>
      <c r="AL1595" s="95">
        <v>4452405.45</v>
      </c>
      <c r="AM1595" s="95">
        <v>219</v>
      </c>
      <c r="AN1595" s="95">
        <v>824036</v>
      </c>
      <c r="AO1595" s="95">
        <v>200</v>
      </c>
      <c r="AP1595" s="95">
        <v>1051436</v>
      </c>
      <c r="AQ1595" s="72">
        <v>287.42</v>
      </c>
      <c r="AR1595" s="72">
        <v>291.86</v>
      </c>
      <c r="AS1595" s="72">
        <v>579.28</v>
      </c>
      <c r="AT1595" s="95">
        <v>4542338</v>
      </c>
      <c r="AU1595" s="95">
        <v>4489951</v>
      </c>
      <c r="AV1595" s="95">
        <v>1317</v>
      </c>
      <c r="AW1595" s="95">
        <v>1282</v>
      </c>
      <c r="AX1595" s="72">
        <v>315.67</v>
      </c>
      <c r="AY1595" s="72">
        <v>317.02</v>
      </c>
      <c r="AZ1595" s="72">
        <v>632.69000000000005</v>
      </c>
      <c r="BA1595" s="95">
        <v>4924435</v>
      </c>
      <c r="BB1595" s="95">
        <v>4789509</v>
      </c>
      <c r="BC1595" s="95">
        <v>1300</v>
      </c>
      <c r="BD1595" s="95">
        <v>1259</v>
      </c>
      <c r="BE1595" s="72">
        <v>327.56</v>
      </c>
      <c r="BF1595" s="72">
        <v>318.93</v>
      </c>
      <c r="BG1595" s="72">
        <v>646.49</v>
      </c>
      <c r="BH1595" s="95">
        <v>5180758</v>
      </c>
      <c r="BI1595" s="95">
        <v>4848951</v>
      </c>
      <c r="BJ1595" s="95">
        <v>1318</v>
      </c>
      <c r="BK1595" s="95">
        <v>1267</v>
      </c>
      <c r="BL1595" s="72">
        <v>370.44</v>
      </c>
      <c r="BM1595" s="72">
        <v>338.23</v>
      </c>
      <c r="BN1595" s="72">
        <v>708.67</v>
      </c>
      <c r="BO1595" s="95">
        <v>5832241</v>
      </c>
      <c r="BP1595" s="95">
        <v>5118147</v>
      </c>
      <c r="BQ1595" s="95">
        <v>1312</v>
      </c>
      <c r="BR1595" s="95">
        <v>1261</v>
      </c>
      <c r="BS1595" s="72">
        <v>372.95</v>
      </c>
      <c r="BT1595" s="72">
        <v>372.28</v>
      </c>
      <c r="BU1595" s="72">
        <v>745.23</v>
      </c>
      <c r="BV1595" s="95">
        <v>5764372</v>
      </c>
      <c r="BW1595" s="95">
        <v>5503841.4500000002</v>
      </c>
      <c r="BX1595" s="95">
        <v>1288</v>
      </c>
      <c r="BY1595" s="95">
        <v>1232</v>
      </c>
      <c r="BZ1595" s="95">
        <v>1300</v>
      </c>
      <c r="CA1595" s="95">
        <v>1280</v>
      </c>
      <c r="CB1595" s="95">
        <v>1293</v>
      </c>
      <c r="CC1595" s="95">
        <v>1288</v>
      </c>
      <c r="CD1595" s="95">
        <v>1261</v>
      </c>
      <c r="CE1595" s="72">
        <v>650.75523149000003</v>
      </c>
      <c r="CF1595" s="72">
        <v>676.59346364999999</v>
      </c>
      <c r="CG1595" s="72">
        <v>712.40329333</v>
      </c>
      <c r="CH1595" s="72">
        <v>716.50152150999998</v>
      </c>
      <c r="CI1595" s="72">
        <v>731.52548966999996</v>
      </c>
      <c r="CJ1595" s="96">
        <v>0.89016572130000005</v>
      </c>
      <c r="CK1595" s="96">
        <v>0.93511101419999998</v>
      </c>
      <c r="CL1595" s="96">
        <v>0.90747755669999997</v>
      </c>
      <c r="CM1595" s="96">
        <v>0.98906977689999998</v>
      </c>
      <c r="CN1595" s="96">
        <v>1.0187341528</v>
      </c>
      <c r="CO1595" s="96">
        <v>0.96625635539999999</v>
      </c>
      <c r="CP1595" s="96">
        <v>0.9812216386</v>
      </c>
      <c r="CQ1595" s="96">
        <v>0.99584056389999998</v>
      </c>
      <c r="CR1595" s="96">
        <v>0.98531987359999995</v>
      </c>
      <c r="CS1595" s="95">
        <v>1286</v>
      </c>
      <c r="CT1595" s="95">
        <v>1285</v>
      </c>
      <c r="CU1595" s="95">
        <v>1300</v>
      </c>
      <c r="CV1595" s="95">
        <v>1298</v>
      </c>
      <c r="CW1595" s="95">
        <v>1291</v>
      </c>
      <c r="CX1595" s="96">
        <v>0.95712028199999999</v>
      </c>
      <c r="CY1595" s="96">
        <v>0.93690330200000005</v>
      </c>
      <c r="CZ1595" s="96">
        <v>0.99348523499999997</v>
      </c>
      <c r="DA1595" s="96">
        <v>0.98895072699999997</v>
      </c>
      <c r="DB1595" s="96">
        <v>0.95433755300000001</v>
      </c>
      <c r="DC1595">
        <v>2013</v>
      </c>
      <c r="DD1595" s="6">
        <v>1260.2</v>
      </c>
      <c r="DE1595" s="96">
        <v>1.08933025E-2</v>
      </c>
      <c r="DF1595" s="72">
        <v>748.47</v>
      </c>
      <c r="DG1595" s="96">
        <v>1</v>
      </c>
      <c r="DH1595" s="72">
        <v>748.47</v>
      </c>
      <c r="DI1595" s="72">
        <v>700.61737926000001</v>
      </c>
      <c r="DJ1595" s="96">
        <v>1</v>
      </c>
      <c r="DK1595" s="72">
        <v>748.47</v>
      </c>
      <c r="DL1595" s="96">
        <v>1</v>
      </c>
      <c r="DM1595" s="72">
        <v>748.47</v>
      </c>
      <c r="DN1595" s="96">
        <v>1</v>
      </c>
      <c r="DO1595" s="96">
        <v>2.2428E-2</v>
      </c>
      <c r="DP1595" s="72">
        <v>16.79</v>
      </c>
      <c r="DQ1595" s="72">
        <v>731.68</v>
      </c>
      <c r="DR1595" t="s">
        <v>572</v>
      </c>
      <c r="DT1595" t="s">
        <v>999</v>
      </c>
    </row>
    <row r="1596" spans="1:124" x14ac:dyDescent="0.3">
      <c r="A1596" t="s">
        <v>1037</v>
      </c>
      <c r="B1596">
        <v>26988</v>
      </c>
      <c r="C1596" s="95">
        <v>6594</v>
      </c>
      <c r="D1596" s="95">
        <v>26711893</v>
      </c>
      <c r="E1596" s="95">
        <v>6367</v>
      </c>
      <c r="F1596" s="95">
        <v>20947115</v>
      </c>
      <c r="G1596" s="95">
        <v>1334</v>
      </c>
      <c r="H1596" s="95">
        <v>4317483</v>
      </c>
      <c r="I1596" s="95">
        <v>1190</v>
      </c>
      <c r="J1596" s="95">
        <v>4372353</v>
      </c>
      <c r="K1596" s="95">
        <v>6476</v>
      </c>
      <c r="L1596" s="95">
        <v>25987120</v>
      </c>
      <c r="M1596" s="95">
        <v>6222</v>
      </c>
      <c r="N1596" s="95">
        <v>20926193</v>
      </c>
      <c r="O1596" s="95">
        <v>1367</v>
      </c>
      <c r="P1596" s="95">
        <v>3828162</v>
      </c>
      <c r="Q1596" s="95">
        <v>1214</v>
      </c>
      <c r="R1596" s="95">
        <v>4687229</v>
      </c>
      <c r="S1596" s="95">
        <v>6491</v>
      </c>
      <c r="T1596" s="95">
        <v>27237604</v>
      </c>
      <c r="U1596" s="95">
        <v>6181</v>
      </c>
      <c r="V1596" s="95">
        <v>22803880</v>
      </c>
      <c r="W1596" s="95">
        <v>1400</v>
      </c>
      <c r="X1596" s="95">
        <v>4555352</v>
      </c>
      <c r="Y1596" s="95">
        <v>1239</v>
      </c>
      <c r="Z1596" s="95">
        <v>5062132</v>
      </c>
      <c r="AA1596" s="95">
        <v>6568</v>
      </c>
      <c r="AB1596" s="95">
        <v>21890552</v>
      </c>
      <c r="AC1596" s="95">
        <v>6209</v>
      </c>
      <c r="AD1596" s="95">
        <v>24218503</v>
      </c>
      <c r="AE1596" s="95">
        <v>1443</v>
      </c>
      <c r="AF1596" s="95">
        <v>4615773</v>
      </c>
      <c r="AG1596" s="95">
        <v>1276</v>
      </c>
      <c r="AH1596" s="95">
        <v>5795353</v>
      </c>
      <c r="AI1596" s="95">
        <v>6593</v>
      </c>
      <c r="AJ1596" s="95">
        <v>23143233.32</v>
      </c>
      <c r="AK1596" s="95">
        <v>6195</v>
      </c>
      <c r="AL1596" s="95">
        <v>24381626.370000001</v>
      </c>
      <c r="AM1596" s="95">
        <v>1485</v>
      </c>
      <c r="AN1596" s="95">
        <v>4223802</v>
      </c>
      <c r="AO1596" s="95">
        <v>1330</v>
      </c>
      <c r="AP1596" s="95">
        <v>5606673</v>
      </c>
      <c r="AQ1596" s="72">
        <v>326.16000000000003</v>
      </c>
      <c r="AR1596" s="72">
        <v>279.20999999999998</v>
      </c>
      <c r="AS1596" s="72">
        <v>605.37</v>
      </c>
      <c r="AT1596" s="95">
        <v>31029376</v>
      </c>
      <c r="AU1596" s="95">
        <v>25319468</v>
      </c>
      <c r="AV1596" s="95">
        <v>7928</v>
      </c>
      <c r="AW1596" s="95">
        <v>7557</v>
      </c>
      <c r="AX1596" s="72">
        <v>316.79000000000002</v>
      </c>
      <c r="AY1596" s="72">
        <v>287.04000000000002</v>
      </c>
      <c r="AZ1596" s="72">
        <v>603.83000000000004</v>
      </c>
      <c r="BA1596" s="95">
        <v>29815282</v>
      </c>
      <c r="BB1596" s="95">
        <v>25613422</v>
      </c>
      <c r="BC1596" s="95">
        <v>7843</v>
      </c>
      <c r="BD1596" s="95">
        <v>7436</v>
      </c>
      <c r="BE1596" s="72">
        <v>335.75</v>
      </c>
      <c r="BF1596" s="72">
        <v>312.95999999999998</v>
      </c>
      <c r="BG1596" s="72">
        <v>648.71</v>
      </c>
      <c r="BH1596" s="95">
        <v>31792956</v>
      </c>
      <c r="BI1596" s="95">
        <v>27866012</v>
      </c>
      <c r="BJ1596" s="95">
        <v>7891</v>
      </c>
      <c r="BK1596" s="95">
        <v>7420</v>
      </c>
      <c r="BL1596" s="72">
        <v>275.73</v>
      </c>
      <c r="BM1596" s="72">
        <v>334.16</v>
      </c>
      <c r="BN1596" s="72">
        <v>609.89</v>
      </c>
      <c r="BO1596" s="95">
        <v>26506325</v>
      </c>
      <c r="BP1596" s="95">
        <v>30013856</v>
      </c>
      <c r="BQ1596" s="95">
        <v>8011</v>
      </c>
      <c r="BR1596" s="95">
        <v>7485</v>
      </c>
      <c r="BS1596" s="72">
        <v>282.32</v>
      </c>
      <c r="BT1596" s="72">
        <v>332.1</v>
      </c>
      <c r="BU1596" s="72">
        <v>614.41999999999996</v>
      </c>
      <c r="BV1596" s="95">
        <v>27367035.32</v>
      </c>
      <c r="BW1596" s="95">
        <v>29988299.370000001</v>
      </c>
      <c r="BX1596" s="95">
        <v>8078</v>
      </c>
      <c r="BY1596" s="95">
        <v>7525</v>
      </c>
      <c r="BZ1596" s="95">
        <v>7751</v>
      </c>
      <c r="CA1596" s="95">
        <v>7647</v>
      </c>
      <c r="CB1596" s="95">
        <v>7664</v>
      </c>
      <c r="CC1596" s="95">
        <v>7761</v>
      </c>
      <c r="CD1596" s="95">
        <v>7807</v>
      </c>
      <c r="CE1596" s="72">
        <v>650.75523149000003</v>
      </c>
      <c r="CF1596" s="72">
        <v>676.59346364999999</v>
      </c>
      <c r="CG1596" s="72">
        <v>712.40329333</v>
      </c>
      <c r="CH1596" s="72">
        <v>716.50152150999998</v>
      </c>
      <c r="CI1596" s="72">
        <v>731.52548966999996</v>
      </c>
      <c r="CJ1596" s="96">
        <v>0.93025760030000004</v>
      </c>
      <c r="CK1596" s="96">
        <v>0.89245615339999995</v>
      </c>
      <c r="CL1596" s="96">
        <v>0.91059376910000001</v>
      </c>
      <c r="CM1596" s="96">
        <v>0.85120544990000002</v>
      </c>
      <c r="CN1596" s="96">
        <v>0.83991605030000005</v>
      </c>
      <c r="CO1596" s="96">
        <v>0.97770074220000003</v>
      </c>
      <c r="CP1596" s="96">
        <v>0.90506815269999996</v>
      </c>
      <c r="CQ1596" s="96">
        <v>0.99584056389999998</v>
      </c>
      <c r="CR1596" s="96">
        <v>0.90884832000000004</v>
      </c>
      <c r="CS1596" s="95">
        <v>7293</v>
      </c>
      <c r="CT1596" s="95">
        <v>7288</v>
      </c>
      <c r="CU1596" s="95">
        <v>7308</v>
      </c>
      <c r="CV1596" s="95">
        <v>7357</v>
      </c>
      <c r="CW1596" s="95">
        <v>7403</v>
      </c>
      <c r="CX1596" s="96">
        <v>0.97155573299999998</v>
      </c>
      <c r="CY1596" s="96">
        <v>0.98725068400000004</v>
      </c>
      <c r="CZ1596" s="96">
        <v>0.98803105599999996</v>
      </c>
      <c r="DA1596" s="96">
        <v>0.98837418099999996</v>
      </c>
      <c r="DB1596" s="96">
        <v>0.95354798699999999</v>
      </c>
      <c r="DC1596">
        <v>2013</v>
      </c>
      <c r="DD1596" s="6">
        <v>7484.6</v>
      </c>
      <c r="DE1596" s="96">
        <v>1.6114883E-3</v>
      </c>
      <c r="DF1596" s="72">
        <v>696.86</v>
      </c>
      <c r="DG1596" s="96">
        <v>1</v>
      </c>
      <c r="DH1596" s="72">
        <v>696.86</v>
      </c>
      <c r="DI1596" s="72">
        <v>700.61737926000001</v>
      </c>
      <c r="DJ1596" s="96">
        <v>1</v>
      </c>
      <c r="DK1596" s="72">
        <v>696.86</v>
      </c>
      <c r="DL1596" s="96">
        <v>1</v>
      </c>
      <c r="DM1596" s="72">
        <v>696.86</v>
      </c>
      <c r="DN1596" s="96">
        <v>1</v>
      </c>
      <c r="DO1596" s="96">
        <v>4.8539999999999998E-3</v>
      </c>
      <c r="DP1596" s="72">
        <v>3.38</v>
      </c>
      <c r="DQ1596" s="72">
        <v>693.48</v>
      </c>
      <c r="DR1596" t="s">
        <v>1037</v>
      </c>
      <c r="DT1596" t="s">
        <v>999</v>
      </c>
    </row>
    <row r="1597" spans="1:124" x14ac:dyDescent="0.3">
      <c r="A1597" t="s">
        <v>1038</v>
      </c>
      <c r="B1597">
        <v>26989</v>
      </c>
      <c r="C1597" s="95">
        <v>3746</v>
      </c>
      <c r="D1597" s="95">
        <v>14396187</v>
      </c>
      <c r="E1597" s="95">
        <v>3620</v>
      </c>
      <c r="F1597" s="95">
        <v>10372481</v>
      </c>
      <c r="G1597" s="95">
        <v>961</v>
      </c>
      <c r="H1597" s="95">
        <v>2644587</v>
      </c>
      <c r="I1597" s="95">
        <v>868</v>
      </c>
      <c r="J1597" s="95">
        <v>2769354</v>
      </c>
      <c r="K1597" s="95">
        <v>3739</v>
      </c>
      <c r="L1597" s="95">
        <v>13738793</v>
      </c>
      <c r="M1597" s="95">
        <v>3603</v>
      </c>
      <c r="N1597" s="95">
        <v>11571924</v>
      </c>
      <c r="O1597" s="95">
        <v>979</v>
      </c>
      <c r="P1597" s="95">
        <v>2279038</v>
      </c>
      <c r="Q1597" s="95">
        <v>882</v>
      </c>
      <c r="R1597" s="95">
        <v>2881927</v>
      </c>
      <c r="S1597" s="95">
        <v>3760</v>
      </c>
      <c r="T1597" s="95">
        <v>14050932</v>
      </c>
      <c r="U1597" s="95">
        <v>3607</v>
      </c>
      <c r="V1597" s="95">
        <v>11918058</v>
      </c>
      <c r="W1597" s="95">
        <v>1009</v>
      </c>
      <c r="X1597" s="95">
        <v>2882547</v>
      </c>
      <c r="Y1597" s="95">
        <v>911</v>
      </c>
      <c r="Z1597" s="95">
        <v>3142236</v>
      </c>
      <c r="AA1597" s="95">
        <v>3763</v>
      </c>
      <c r="AB1597" s="95">
        <v>12769266</v>
      </c>
      <c r="AC1597" s="95">
        <v>3607</v>
      </c>
      <c r="AD1597" s="95">
        <v>11647454</v>
      </c>
      <c r="AE1597" s="95">
        <v>1007</v>
      </c>
      <c r="AF1597" s="95">
        <v>2877892</v>
      </c>
      <c r="AG1597" s="95">
        <v>913</v>
      </c>
      <c r="AH1597" s="95">
        <v>3502252</v>
      </c>
      <c r="AI1597" s="95">
        <v>3793</v>
      </c>
      <c r="AJ1597" s="95">
        <v>13590764</v>
      </c>
      <c r="AK1597" s="95">
        <v>3634</v>
      </c>
      <c r="AL1597" s="95">
        <v>12599728.689999999</v>
      </c>
      <c r="AM1597" s="95">
        <v>1013</v>
      </c>
      <c r="AN1597" s="95">
        <v>2997224</v>
      </c>
      <c r="AO1597" s="95">
        <v>925</v>
      </c>
      <c r="AP1597" s="95">
        <v>4115853.28</v>
      </c>
      <c r="AQ1597" s="72">
        <v>301.69</v>
      </c>
      <c r="AR1597" s="72">
        <v>244.02</v>
      </c>
      <c r="AS1597" s="72">
        <v>545.71</v>
      </c>
      <c r="AT1597" s="95">
        <v>17040774</v>
      </c>
      <c r="AU1597" s="95">
        <v>13141835</v>
      </c>
      <c r="AV1597" s="95">
        <v>4707</v>
      </c>
      <c r="AW1597" s="95">
        <v>4488</v>
      </c>
      <c r="AX1597" s="72">
        <v>282.92</v>
      </c>
      <c r="AY1597" s="72">
        <v>268.56</v>
      </c>
      <c r="AZ1597" s="72">
        <v>551.48</v>
      </c>
      <c r="BA1597" s="95">
        <v>16017831</v>
      </c>
      <c r="BB1597" s="95">
        <v>14453851</v>
      </c>
      <c r="BC1597" s="95">
        <v>4718</v>
      </c>
      <c r="BD1597" s="95">
        <v>4485</v>
      </c>
      <c r="BE1597" s="72">
        <v>295.89</v>
      </c>
      <c r="BF1597" s="72">
        <v>277.77999999999997</v>
      </c>
      <c r="BG1597" s="72">
        <v>573.66999999999996</v>
      </c>
      <c r="BH1597" s="95">
        <v>16933479</v>
      </c>
      <c r="BI1597" s="95">
        <v>15060294</v>
      </c>
      <c r="BJ1597" s="95">
        <v>4769</v>
      </c>
      <c r="BK1597" s="95">
        <v>4518</v>
      </c>
      <c r="BL1597" s="72">
        <v>273.36</v>
      </c>
      <c r="BM1597" s="72">
        <v>279.31</v>
      </c>
      <c r="BN1597" s="72">
        <v>552.66999999999996</v>
      </c>
      <c r="BO1597" s="95">
        <v>15647158</v>
      </c>
      <c r="BP1597" s="95">
        <v>15149706</v>
      </c>
      <c r="BQ1597" s="95">
        <v>4770</v>
      </c>
      <c r="BR1597" s="95">
        <v>4520</v>
      </c>
      <c r="BS1597" s="72">
        <v>287.63</v>
      </c>
      <c r="BT1597" s="72">
        <v>305.54000000000002</v>
      </c>
      <c r="BU1597" s="72">
        <v>593.16999999999996</v>
      </c>
      <c r="BV1597" s="95">
        <v>16587988</v>
      </c>
      <c r="BW1597" s="95">
        <v>16715581.970000001</v>
      </c>
      <c r="BX1597" s="95">
        <v>4806</v>
      </c>
      <c r="BY1597" s="95">
        <v>4559</v>
      </c>
      <c r="BZ1597" s="95">
        <v>4603</v>
      </c>
      <c r="CA1597" s="95">
        <v>4606</v>
      </c>
      <c r="CB1597" s="95">
        <v>4648</v>
      </c>
      <c r="CC1597" s="95">
        <v>4651</v>
      </c>
      <c r="CD1597" s="95">
        <v>4685</v>
      </c>
      <c r="CE1597" s="72">
        <v>650.75523149000003</v>
      </c>
      <c r="CF1597" s="72">
        <v>676.59346364999999</v>
      </c>
      <c r="CG1597" s="72">
        <v>712.40329333</v>
      </c>
      <c r="CH1597" s="72">
        <v>716.50152150999998</v>
      </c>
      <c r="CI1597" s="72">
        <v>731.52548966999996</v>
      </c>
      <c r="CJ1597" s="96">
        <v>0.83857950520000002</v>
      </c>
      <c r="CK1597" s="96">
        <v>0.81508325110000002</v>
      </c>
      <c r="CL1597" s="96">
        <v>0.80526017409999995</v>
      </c>
      <c r="CM1597" s="96">
        <v>0.77134518689999998</v>
      </c>
      <c r="CN1597" s="96">
        <v>0.81086716510000001</v>
      </c>
      <c r="CO1597" s="96">
        <v>0.95390256959999997</v>
      </c>
      <c r="CP1597" s="96">
        <v>0.84728470420000002</v>
      </c>
      <c r="CQ1597" s="96">
        <v>0.99584056389999998</v>
      </c>
      <c r="CR1597" s="96">
        <v>0.85082352930000005</v>
      </c>
      <c r="CS1597" s="95">
        <v>4205</v>
      </c>
      <c r="CT1597" s="95">
        <v>4331</v>
      </c>
      <c r="CU1597" s="95">
        <v>4396</v>
      </c>
      <c r="CV1597" s="95">
        <v>4439</v>
      </c>
      <c r="CW1597" s="95">
        <v>4454</v>
      </c>
      <c r="CX1597" s="96">
        <v>0.96742975799999997</v>
      </c>
      <c r="CY1597" s="96">
        <v>0.966993714</v>
      </c>
      <c r="CZ1597" s="96">
        <v>0.96329379999999998</v>
      </c>
      <c r="DA1597" s="96">
        <v>0.95477333799999997</v>
      </c>
      <c r="DB1597" s="96">
        <v>0.91826521800000005</v>
      </c>
      <c r="DC1597">
        <v>2013</v>
      </c>
      <c r="DD1597" s="6">
        <v>4514</v>
      </c>
      <c r="DE1597" s="96">
        <v>2.6516043000000002E-3</v>
      </c>
      <c r="DF1597" s="72">
        <v>651.69000000000005</v>
      </c>
      <c r="DG1597" s="96">
        <v>1</v>
      </c>
      <c r="DH1597" s="72">
        <v>651.69000000000005</v>
      </c>
      <c r="DI1597" s="72">
        <v>700.61737926000001</v>
      </c>
      <c r="DJ1597" s="96">
        <v>1</v>
      </c>
      <c r="DK1597" s="72">
        <v>651.69000000000005</v>
      </c>
      <c r="DL1597" s="96">
        <v>1</v>
      </c>
      <c r="DM1597" s="72">
        <v>651.69000000000005</v>
      </c>
      <c r="DN1597" s="96">
        <v>1</v>
      </c>
      <c r="DO1597" s="96">
        <v>7.1190000000000003E-3</v>
      </c>
      <c r="DP1597" s="72">
        <v>4.6399999999999997</v>
      </c>
      <c r="DQ1597" s="72">
        <v>647.04999999999995</v>
      </c>
      <c r="DR1597" t="s">
        <v>1038</v>
      </c>
      <c r="DT1597" t="s">
        <v>999</v>
      </c>
    </row>
    <row r="1598" spans="1:124" x14ac:dyDescent="0.3">
      <c r="A1598" t="s">
        <v>794</v>
      </c>
      <c r="B1598">
        <v>26990</v>
      </c>
      <c r="C1598" s="95">
        <v>2941</v>
      </c>
      <c r="D1598" s="95">
        <v>9469244</v>
      </c>
      <c r="E1598" s="95">
        <v>2836</v>
      </c>
      <c r="F1598" s="95">
        <v>7829502</v>
      </c>
      <c r="G1598" s="95">
        <v>812</v>
      </c>
      <c r="H1598" s="95">
        <v>2052999</v>
      </c>
      <c r="I1598" s="95">
        <v>749</v>
      </c>
      <c r="J1598" s="95">
        <v>2441326</v>
      </c>
      <c r="K1598" s="95">
        <v>2916</v>
      </c>
      <c r="L1598" s="95">
        <v>9768030</v>
      </c>
      <c r="M1598" s="95">
        <v>2799</v>
      </c>
      <c r="N1598" s="95">
        <v>8274520</v>
      </c>
      <c r="O1598" s="95">
        <v>804</v>
      </c>
      <c r="P1598" s="95">
        <v>2432880</v>
      </c>
      <c r="Q1598" s="95">
        <v>739</v>
      </c>
      <c r="R1598" s="95">
        <v>2466272</v>
      </c>
      <c r="S1598" s="95">
        <v>2885</v>
      </c>
      <c r="T1598" s="95">
        <v>10343212</v>
      </c>
      <c r="U1598" s="95">
        <v>2752</v>
      </c>
      <c r="V1598" s="95">
        <v>8487279</v>
      </c>
      <c r="W1598" s="95">
        <v>801</v>
      </c>
      <c r="X1598" s="95">
        <v>3071658</v>
      </c>
      <c r="Y1598" s="95">
        <v>726</v>
      </c>
      <c r="Z1598" s="95">
        <v>3037680</v>
      </c>
      <c r="AA1598" s="95">
        <v>2905</v>
      </c>
      <c r="AB1598" s="95">
        <v>10111785</v>
      </c>
      <c r="AC1598" s="95">
        <v>2762</v>
      </c>
      <c r="AD1598" s="95">
        <v>9462105</v>
      </c>
      <c r="AE1598" s="95">
        <v>880</v>
      </c>
      <c r="AF1598" s="95">
        <v>2720246</v>
      </c>
      <c r="AG1598" s="95">
        <v>799</v>
      </c>
      <c r="AH1598" s="95">
        <v>3185492</v>
      </c>
      <c r="AI1598" s="95">
        <v>2964</v>
      </c>
      <c r="AJ1598" s="95">
        <v>10802060.67</v>
      </c>
      <c r="AK1598" s="95">
        <v>2826</v>
      </c>
      <c r="AL1598" s="95">
        <v>9534677.8399999999</v>
      </c>
      <c r="AM1598" s="95">
        <v>901</v>
      </c>
      <c r="AN1598" s="95">
        <v>3480160</v>
      </c>
      <c r="AO1598" s="95">
        <v>828</v>
      </c>
      <c r="AP1598" s="95">
        <v>3625845</v>
      </c>
      <c r="AQ1598" s="72">
        <v>255.85</v>
      </c>
      <c r="AR1598" s="72">
        <v>238.75</v>
      </c>
      <c r="AS1598" s="72">
        <v>494.6</v>
      </c>
      <c r="AT1598" s="95">
        <v>11522243</v>
      </c>
      <c r="AU1598" s="95">
        <v>10270828</v>
      </c>
      <c r="AV1598" s="95">
        <v>3753</v>
      </c>
      <c r="AW1598" s="95">
        <v>3585</v>
      </c>
      <c r="AX1598" s="72">
        <v>273.32</v>
      </c>
      <c r="AY1598" s="72">
        <v>252.99</v>
      </c>
      <c r="AZ1598" s="72">
        <v>526.30999999999995</v>
      </c>
      <c r="BA1598" s="95">
        <v>12200910</v>
      </c>
      <c r="BB1598" s="95">
        <v>10740792</v>
      </c>
      <c r="BC1598" s="95">
        <v>3720</v>
      </c>
      <c r="BD1598" s="95">
        <v>3538</v>
      </c>
      <c r="BE1598" s="72">
        <v>303.27999999999997</v>
      </c>
      <c r="BF1598" s="72">
        <v>276.14</v>
      </c>
      <c r="BG1598" s="72">
        <v>579.41999999999996</v>
      </c>
      <c r="BH1598" s="95">
        <v>13414870</v>
      </c>
      <c r="BI1598" s="95">
        <v>11524959</v>
      </c>
      <c r="BJ1598" s="95">
        <v>3686</v>
      </c>
      <c r="BK1598" s="95">
        <v>3478</v>
      </c>
      <c r="BL1598" s="72">
        <v>282.52</v>
      </c>
      <c r="BM1598" s="72">
        <v>295.97000000000003</v>
      </c>
      <c r="BN1598" s="72">
        <v>578.49</v>
      </c>
      <c r="BO1598" s="95">
        <v>12832031</v>
      </c>
      <c r="BP1598" s="95">
        <v>12647597</v>
      </c>
      <c r="BQ1598" s="95">
        <v>3785</v>
      </c>
      <c r="BR1598" s="95">
        <v>3561</v>
      </c>
      <c r="BS1598" s="72">
        <v>307.94</v>
      </c>
      <c r="BT1598" s="72">
        <v>300.14</v>
      </c>
      <c r="BU1598" s="72">
        <v>608.08000000000004</v>
      </c>
      <c r="BV1598" s="95">
        <v>14282220.67</v>
      </c>
      <c r="BW1598" s="95">
        <v>13160522.84</v>
      </c>
      <c r="BX1598" s="95">
        <v>3865</v>
      </c>
      <c r="BY1598" s="95">
        <v>3654</v>
      </c>
      <c r="BZ1598" s="95">
        <v>3673</v>
      </c>
      <c r="CA1598" s="95">
        <v>3632</v>
      </c>
      <c r="CB1598" s="95">
        <v>3586</v>
      </c>
      <c r="CC1598" s="95">
        <v>3679</v>
      </c>
      <c r="CD1598" s="95">
        <v>3762</v>
      </c>
      <c r="CE1598" s="72">
        <v>650.75523149000003</v>
      </c>
      <c r="CF1598" s="72">
        <v>676.59346364999999</v>
      </c>
      <c r="CG1598" s="72">
        <v>712.40329333</v>
      </c>
      <c r="CH1598" s="72">
        <v>716.50152150999998</v>
      </c>
      <c r="CI1598" s="72">
        <v>731.52548966999996</v>
      </c>
      <c r="CJ1598" s="96">
        <v>0.76003999060000005</v>
      </c>
      <c r="CK1598" s="96">
        <v>0.77788218229999995</v>
      </c>
      <c r="CL1598" s="96">
        <v>0.81333144499999999</v>
      </c>
      <c r="CM1598" s="96">
        <v>0.80738139779999996</v>
      </c>
      <c r="CN1598" s="96">
        <v>0.83124922999999995</v>
      </c>
      <c r="CO1598" s="96">
        <v>0.9645664504</v>
      </c>
      <c r="CP1598" s="96">
        <v>0.82729069499999996</v>
      </c>
      <c r="CQ1598" s="96">
        <v>0.99584056389999998</v>
      </c>
      <c r="CR1598" s="96">
        <v>0.83074601179999996</v>
      </c>
      <c r="CS1598" s="95">
        <v>3556</v>
      </c>
      <c r="CT1598" s="95">
        <v>3514</v>
      </c>
      <c r="CU1598" s="95">
        <v>3443</v>
      </c>
      <c r="CV1598" s="95">
        <v>3357</v>
      </c>
      <c r="CW1598" s="95">
        <v>3407</v>
      </c>
      <c r="CX1598" s="96">
        <v>0.96458275599999999</v>
      </c>
      <c r="CY1598" s="96">
        <v>0.95686905</v>
      </c>
      <c r="CZ1598" s="96">
        <v>0.94904476699999996</v>
      </c>
      <c r="DA1598" s="96">
        <v>0.99022582100000001</v>
      </c>
      <c r="DB1598" s="96">
        <v>0.96289146699999995</v>
      </c>
      <c r="DC1598">
        <v>2013</v>
      </c>
      <c r="DD1598" s="6">
        <v>3563.2</v>
      </c>
      <c r="DE1598" s="96">
        <v>2.6479913999999998E-3</v>
      </c>
      <c r="DF1598" s="72">
        <v>636.32000000000005</v>
      </c>
      <c r="DG1598" s="96">
        <v>1</v>
      </c>
      <c r="DH1598" s="72">
        <v>636.32000000000005</v>
      </c>
      <c r="DI1598" s="72">
        <v>700.61737926000001</v>
      </c>
      <c r="DJ1598" s="96">
        <v>1</v>
      </c>
      <c r="DK1598" s="72">
        <v>636.32000000000005</v>
      </c>
      <c r="DL1598" s="96">
        <v>1</v>
      </c>
      <c r="DM1598" s="72">
        <v>636.32000000000005</v>
      </c>
      <c r="DN1598" s="96">
        <v>1</v>
      </c>
      <c r="DO1598" s="96">
        <v>6.7229999999999998E-3</v>
      </c>
      <c r="DP1598" s="72">
        <v>4.28</v>
      </c>
      <c r="DQ1598" s="72">
        <v>632.04</v>
      </c>
      <c r="DR1598" t="s">
        <v>794</v>
      </c>
      <c r="DT1598" t="s">
        <v>999</v>
      </c>
    </row>
    <row r="1599" spans="1:124" x14ac:dyDescent="0.3">
      <c r="A1599" t="s">
        <v>439</v>
      </c>
      <c r="B1599">
        <v>26991</v>
      </c>
      <c r="C1599" s="95">
        <v>2633</v>
      </c>
      <c r="D1599" s="95">
        <v>9334048</v>
      </c>
      <c r="E1599" s="95">
        <v>2498</v>
      </c>
      <c r="F1599" s="95">
        <v>8239997</v>
      </c>
      <c r="G1599" s="95">
        <v>622</v>
      </c>
      <c r="H1599" s="95">
        <v>1812367</v>
      </c>
      <c r="I1599" s="95">
        <v>526</v>
      </c>
      <c r="J1599" s="95">
        <v>1851380</v>
      </c>
      <c r="K1599" s="95">
        <v>2664</v>
      </c>
      <c r="L1599" s="95">
        <v>10183709</v>
      </c>
      <c r="M1599" s="95">
        <v>2514</v>
      </c>
      <c r="N1599" s="95">
        <v>8431081</v>
      </c>
      <c r="O1599" s="95">
        <v>673</v>
      </c>
      <c r="P1599" s="95">
        <v>2098824</v>
      </c>
      <c r="Q1599" s="95">
        <v>578</v>
      </c>
      <c r="R1599" s="95">
        <v>2453857</v>
      </c>
      <c r="S1599" s="95">
        <v>2731</v>
      </c>
      <c r="T1599" s="95">
        <v>9901580</v>
      </c>
      <c r="U1599" s="95">
        <v>2552</v>
      </c>
      <c r="V1599" s="95">
        <v>9263594</v>
      </c>
      <c r="W1599" s="95">
        <v>690</v>
      </c>
      <c r="X1599" s="95">
        <v>2607016</v>
      </c>
      <c r="Y1599" s="95">
        <v>588</v>
      </c>
      <c r="Z1599" s="95">
        <v>2680354</v>
      </c>
      <c r="AA1599" s="95">
        <v>2746</v>
      </c>
      <c r="AB1599" s="95">
        <v>8994913</v>
      </c>
      <c r="AC1599" s="95">
        <v>2553</v>
      </c>
      <c r="AD1599" s="95">
        <v>9329456</v>
      </c>
      <c r="AE1599" s="95">
        <v>685</v>
      </c>
      <c r="AF1599" s="95">
        <v>2539654</v>
      </c>
      <c r="AG1599" s="95">
        <v>579</v>
      </c>
      <c r="AH1599" s="95">
        <v>3080477</v>
      </c>
      <c r="AI1599" s="95">
        <v>2827</v>
      </c>
      <c r="AJ1599" s="95">
        <v>10436670</v>
      </c>
      <c r="AK1599" s="95">
        <v>2615</v>
      </c>
      <c r="AL1599" s="95">
        <v>10405914.060000001</v>
      </c>
      <c r="AM1599" s="95">
        <v>711</v>
      </c>
      <c r="AN1599" s="95">
        <v>2548180</v>
      </c>
      <c r="AO1599" s="95">
        <v>607</v>
      </c>
      <c r="AP1599" s="95">
        <v>3292974</v>
      </c>
      <c r="AQ1599" s="72">
        <v>285.37</v>
      </c>
      <c r="AR1599" s="72">
        <v>278.08999999999997</v>
      </c>
      <c r="AS1599" s="72">
        <v>563.46</v>
      </c>
      <c r="AT1599" s="95">
        <v>11146415</v>
      </c>
      <c r="AU1599" s="95">
        <v>10091377</v>
      </c>
      <c r="AV1599" s="95">
        <v>3255</v>
      </c>
      <c r="AW1599" s="95">
        <v>3024</v>
      </c>
      <c r="AX1599" s="72">
        <v>306.73</v>
      </c>
      <c r="AY1599" s="72">
        <v>293.36</v>
      </c>
      <c r="AZ1599" s="72">
        <v>600.09</v>
      </c>
      <c r="BA1599" s="95">
        <v>12282533</v>
      </c>
      <c r="BB1599" s="95">
        <v>10884938</v>
      </c>
      <c r="BC1599" s="95">
        <v>3337</v>
      </c>
      <c r="BD1599" s="95">
        <v>3092</v>
      </c>
      <c r="BE1599" s="72">
        <v>304.7</v>
      </c>
      <c r="BF1599" s="72">
        <v>316.98</v>
      </c>
      <c r="BG1599" s="72">
        <v>621.67999999999995</v>
      </c>
      <c r="BH1599" s="95">
        <v>12508596</v>
      </c>
      <c r="BI1599" s="95">
        <v>11943948</v>
      </c>
      <c r="BJ1599" s="95">
        <v>3421</v>
      </c>
      <c r="BK1599" s="95">
        <v>3140</v>
      </c>
      <c r="BL1599" s="72">
        <v>280.16000000000003</v>
      </c>
      <c r="BM1599" s="72">
        <v>330.19</v>
      </c>
      <c r="BN1599" s="72">
        <v>610.35</v>
      </c>
      <c r="BO1599" s="95">
        <v>11534567</v>
      </c>
      <c r="BP1599" s="95">
        <v>12409933</v>
      </c>
      <c r="BQ1599" s="95">
        <v>3431</v>
      </c>
      <c r="BR1599" s="95">
        <v>3132</v>
      </c>
      <c r="BS1599" s="72">
        <v>305.83999999999997</v>
      </c>
      <c r="BT1599" s="72">
        <v>354.31</v>
      </c>
      <c r="BU1599" s="72">
        <v>660.15</v>
      </c>
      <c r="BV1599" s="95">
        <v>12984850</v>
      </c>
      <c r="BW1599" s="95">
        <v>13698888.060000001</v>
      </c>
      <c r="BX1599" s="95">
        <v>3538</v>
      </c>
      <c r="BY1599" s="95">
        <v>3222</v>
      </c>
      <c r="BZ1599" s="95">
        <v>3145</v>
      </c>
      <c r="CA1599" s="95">
        <v>3219</v>
      </c>
      <c r="CB1599" s="95">
        <v>3286</v>
      </c>
      <c r="CC1599" s="95">
        <v>3289</v>
      </c>
      <c r="CD1599" s="95">
        <v>3383</v>
      </c>
      <c r="CE1599" s="72">
        <v>650.75523149000003</v>
      </c>
      <c r="CF1599" s="72">
        <v>676.59346364999999</v>
      </c>
      <c r="CG1599" s="72">
        <v>712.40329333</v>
      </c>
      <c r="CH1599" s="72">
        <v>716.50152150999998</v>
      </c>
      <c r="CI1599" s="72">
        <v>731.52548966999996</v>
      </c>
      <c r="CJ1599" s="96">
        <v>0.86585550560000002</v>
      </c>
      <c r="CK1599" s="96">
        <v>0.88692846179999996</v>
      </c>
      <c r="CL1599" s="96">
        <v>0.87265177719999998</v>
      </c>
      <c r="CM1599" s="96">
        <v>0.85184745829999997</v>
      </c>
      <c r="CN1599" s="96">
        <v>0.90242925139999997</v>
      </c>
      <c r="CO1599" s="96">
        <v>1.0071612676999999</v>
      </c>
      <c r="CP1599" s="96">
        <v>0.86971423449999996</v>
      </c>
      <c r="CQ1599" s="96">
        <v>0.99584056389999998</v>
      </c>
      <c r="CR1599" s="96">
        <v>0.87334674020000003</v>
      </c>
      <c r="CS1599" s="95">
        <v>3095</v>
      </c>
      <c r="CT1599" s="95">
        <v>3208</v>
      </c>
      <c r="CU1599" s="95">
        <v>3223</v>
      </c>
      <c r="CV1599" s="95">
        <v>3270</v>
      </c>
      <c r="CW1599" s="95">
        <v>3376</v>
      </c>
      <c r="CX1599" s="96">
        <v>1.0152140780000001</v>
      </c>
      <c r="CY1599" s="96">
        <v>1.015903198</v>
      </c>
      <c r="CZ1599" s="96">
        <v>0.99584220300000004</v>
      </c>
      <c r="DA1599" s="96">
        <v>1.006249406</v>
      </c>
      <c r="DB1599" s="96">
        <v>1.0031611410000001</v>
      </c>
      <c r="DC1599">
        <v>2013</v>
      </c>
      <c r="DD1599" s="6">
        <v>3122</v>
      </c>
      <c r="DE1599" s="96">
        <v>5.1044788000000002E-3</v>
      </c>
      <c r="DF1599" s="72">
        <v>667.3</v>
      </c>
      <c r="DG1599" s="96">
        <v>1</v>
      </c>
      <c r="DH1599" s="72">
        <v>667.3</v>
      </c>
      <c r="DI1599" s="72">
        <v>713.57145968999998</v>
      </c>
      <c r="DJ1599" s="96">
        <v>1</v>
      </c>
      <c r="DK1599" s="72">
        <v>667.3</v>
      </c>
      <c r="DL1599" s="96">
        <v>1</v>
      </c>
      <c r="DM1599" s="72">
        <v>667.3</v>
      </c>
      <c r="DN1599" s="96">
        <v>1</v>
      </c>
      <c r="DO1599" s="96">
        <v>9.6170000000000005E-3</v>
      </c>
      <c r="DP1599" s="72">
        <v>6.42</v>
      </c>
      <c r="DQ1599" s="72">
        <v>660.88</v>
      </c>
      <c r="DR1599" t="s">
        <v>439</v>
      </c>
      <c r="DT1599" t="s">
        <v>999</v>
      </c>
    </row>
    <row r="1600" spans="1:124" x14ac:dyDescent="0.3">
      <c r="A1600" t="s">
        <v>65</v>
      </c>
      <c r="B1600">
        <v>26992</v>
      </c>
      <c r="C1600" s="95">
        <v>2569</v>
      </c>
      <c r="D1600" s="95">
        <v>12212976</v>
      </c>
      <c r="E1600" s="95">
        <v>2499</v>
      </c>
      <c r="F1600" s="95">
        <v>9401048</v>
      </c>
      <c r="G1600" s="95">
        <v>1084</v>
      </c>
      <c r="H1600" s="95">
        <v>4148214</v>
      </c>
      <c r="I1600" s="95">
        <v>951</v>
      </c>
      <c r="J1600" s="95">
        <v>3738427</v>
      </c>
      <c r="K1600" s="95">
        <v>2594</v>
      </c>
      <c r="L1600" s="95">
        <v>13321067</v>
      </c>
      <c r="M1600" s="95">
        <v>2512</v>
      </c>
      <c r="N1600" s="95">
        <v>10439485</v>
      </c>
      <c r="O1600" s="95">
        <v>1152</v>
      </c>
      <c r="P1600" s="95">
        <v>3593805</v>
      </c>
      <c r="Q1600" s="95">
        <v>1014</v>
      </c>
      <c r="R1600" s="95">
        <v>3944415</v>
      </c>
      <c r="S1600" s="95">
        <v>2623</v>
      </c>
      <c r="T1600" s="95">
        <v>13677588</v>
      </c>
      <c r="U1600" s="95">
        <v>2527</v>
      </c>
      <c r="V1600" s="95">
        <v>10757144</v>
      </c>
      <c r="W1600" s="95">
        <v>1164</v>
      </c>
      <c r="X1600" s="95">
        <v>3231856</v>
      </c>
      <c r="Y1600" s="95">
        <v>1029</v>
      </c>
      <c r="Z1600" s="95">
        <v>4357804</v>
      </c>
      <c r="AA1600" s="95">
        <v>2657</v>
      </c>
      <c r="AB1600" s="95">
        <v>11251156</v>
      </c>
      <c r="AC1600" s="95">
        <v>2558</v>
      </c>
      <c r="AD1600" s="95">
        <v>11763082</v>
      </c>
      <c r="AE1600" s="95">
        <v>1175</v>
      </c>
      <c r="AF1600" s="95">
        <v>3840408</v>
      </c>
      <c r="AG1600" s="95">
        <v>1051</v>
      </c>
      <c r="AH1600" s="95">
        <v>5003309</v>
      </c>
      <c r="AI1600" s="95">
        <v>2707</v>
      </c>
      <c r="AJ1600" s="95">
        <v>12767816</v>
      </c>
      <c r="AK1600" s="95">
        <v>2604</v>
      </c>
      <c r="AL1600" s="95">
        <v>12093613.52</v>
      </c>
      <c r="AM1600" s="95">
        <v>1237</v>
      </c>
      <c r="AN1600" s="95">
        <v>3987261</v>
      </c>
      <c r="AO1600" s="95">
        <v>1117</v>
      </c>
      <c r="AP1600" s="95">
        <v>5394785</v>
      </c>
      <c r="AQ1600" s="72">
        <v>373.24</v>
      </c>
      <c r="AR1600" s="72">
        <v>317.38</v>
      </c>
      <c r="AS1600" s="72">
        <v>690.62</v>
      </c>
      <c r="AT1600" s="95">
        <v>16361190</v>
      </c>
      <c r="AU1600" s="95">
        <v>13139475</v>
      </c>
      <c r="AV1600" s="95">
        <v>3653</v>
      </c>
      <c r="AW1600" s="95">
        <v>3450</v>
      </c>
      <c r="AX1600" s="72">
        <v>376.29</v>
      </c>
      <c r="AY1600" s="72">
        <v>339.95</v>
      </c>
      <c r="AZ1600" s="72">
        <v>716.24</v>
      </c>
      <c r="BA1600" s="95">
        <v>16914872</v>
      </c>
      <c r="BB1600" s="95">
        <v>14383900</v>
      </c>
      <c r="BC1600" s="95">
        <v>3746</v>
      </c>
      <c r="BD1600" s="95">
        <v>3526</v>
      </c>
      <c r="BE1600" s="72">
        <v>372.09</v>
      </c>
      <c r="BF1600" s="72">
        <v>354.21</v>
      </c>
      <c r="BG1600" s="72">
        <v>726.3</v>
      </c>
      <c r="BH1600" s="95">
        <v>16909444</v>
      </c>
      <c r="BI1600" s="95">
        <v>15114948</v>
      </c>
      <c r="BJ1600" s="95">
        <v>3787</v>
      </c>
      <c r="BK1600" s="95">
        <v>3556</v>
      </c>
      <c r="BL1600" s="72">
        <v>328.19</v>
      </c>
      <c r="BM1600" s="72">
        <v>387.14</v>
      </c>
      <c r="BN1600" s="72">
        <v>715.33</v>
      </c>
      <c r="BO1600" s="95">
        <v>15091564</v>
      </c>
      <c r="BP1600" s="95">
        <v>16766391</v>
      </c>
      <c r="BQ1600" s="95">
        <v>3832</v>
      </c>
      <c r="BR1600" s="95">
        <v>3609</v>
      </c>
      <c r="BS1600" s="72">
        <v>354.02</v>
      </c>
      <c r="BT1600" s="72">
        <v>391.66</v>
      </c>
      <c r="BU1600" s="72">
        <v>745.68</v>
      </c>
      <c r="BV1600" s="95">
        <v>16755077</v>
      </c>
      <c r="BW1600" s="95">
        <v>17488398.52</v>
      </c>
      <c r="BX1600" s="95">
        <v>3944</v>
      </c>
      <c r="BY1600" s="95">
        <v>3721</v>
      </c>
      <c r="BZ1600" s="95">
        <v>3556</v>
      </c>
      <c r="CA1600" s="95">
        <v>3640</v>
      </c>
      <c r="CB1600" s="95">
        <v>3676</v>
      </c>
      <c r="CC1600" s="95">
        <v>3726</v>
      </c>
      <c r="CD1600" s="95">
        <v>3835</v>
      </c>
      <c r="CE1600" s="72">
        <v>650.75523149000003</v>
      </c>
      <c r="CF1600" s="72">
        <v>676.59346364999999</v>
      </c>
      <c r="CG1600" s="72">
        <v>712.40329333</v>
      </c>
      <c r="CH1600" s="72">
        <v>716.50152150999998</v>
      </c>
      <c r="CI1600" s="72">
        <v>731.52548966999996</v>
      </c>
      <c r="CJ1600" s="96">
        <v>1.0612592363</v>
      </c>
      <c r="CK1600" s="96">
        <v>1.0585972796000001</v>
      </c>
      <c r="CL1600" s="96">
        <v>1.0195067973</v>
      </c>
      <c r="CM1600" s="96">
        <v>0.99836494200000003</v>
      </c>
      <c r="CN1600" s="96">
        <v>1.0193493057</v>
      </c>
      <c r="CO1600" s="96">
        <v>1.0596562056000001</v>
      </c>
      <c r="CP1600" s="96">
        <v>0.97334919269999998</v>
      </c>
      <c r="CQ1600" s="96">
        <v>0.99584056389999998</v>
      </c>
      <c r="CR1600" s="96">
        <v>0.97741454699999997</v>
      </c>
      <c r="CS1600" s="95">
        <v>3451</v>
      </c>
      <c r="CT1600" s="95">
        <v>3518</v>
      </c>
      <c r="CU1600" s="95">
        <v>3543</v>
      </c>
      <c r="CV1600" s="95">
        <v>3649</v>
      </c>
      <c r="CW1600" s="95">
        <v>3724</v>
      </c>
      <c r="CX1600" s="96">
        <v>1.0508424089999999</v>
      </c>
      <c r="CY1600" s="96">
        <v>1.0555803939999999</v>
      </c>
      <c r="CZ1600" s="96">
        <v>1.0586895039999999</v>
      </c>
      <c r="DA1600" s="96">
        <v>1.0625265939999999</v>
      </c>
      <c r="DB1600" s="96">
        <v>1.0697813650000001</v>
      </c>
      <c r="DC1600">
        <v>2013</v>
      </c>
      <c r="DD1600" s="6">
        <v>3572.4</v>
      </c>
      <c r="DE1600" s="96">
        <v>8.0720962E-3</v>
      </c>
      <c r="DF1600" s="72">
        <v>744.59</v>
      </c>
      <c r="DG1600" s="96">
        <v>1</v>
      </c>
      <c r="DH1600" s="72">
        <v>744.59</v>
      </c>
      <c r="DI1600" s="72">
        <v>713.57145968999998</v>
      </c>
      <c r="DJ1600" s="96">
        <v>1</v>
      </c>
      <c r="DK1600" s="72">
        <v>744.59</v>
      </c>
      <c r="DL1600" s="96">
        <v>1</v>
      </c>
      <c r="DM1600" s="72">
        <v>744.59</v>
      </c>
      <c r="DN1600" s="96">
        <v>1</v>
      </c>
      <c r="DO1600" s="96">
        <v>1.7169E-2</v>
      </c>
      <c r="DP1600" s="72">
        <v>12.78</v>
      </c>
      <c r="DQ1600" s="72">
        <v>731.81</v>
      </c>
      <c r="DR1600" t="s">
        <v>65</v>
      </c>
      <c r="DT1600" t="s">
        <v>999</v>
      </c>
    </row>
    <row r="1601" spans="1:124" x14ac:dyDescent="0.3">
      <c r="A1601" t="s">
        <v>440</v>
      </c>
      <c r="B1601">
        <v>26993</v>
      </c>
      <c r="C1601" s="95">
        <v>2728</v>
      </c>
      <c r="D1601" s="95">
        <v>11217619</v>
      </c>
      <c r="E1601" s="95">
        <v>2657</v>
      </c>
      <c r="F1601" s="95">
        <v>9245998</v>
      </c>
      <c r="G1601" s="95">
        <v>965</v>
      </c>
      <c r="H1601" s="95">
        <v>2861364</v>
      </c>
      <c r="I1601" s="95">
        <v>849</v>
      </c>
      <c r="J1601" s="95">
        <v>3002237</v>
      </c>
      <c r="K1601" s="95">
        <v>2660</v>
      </c>
      <c r="L1601" s="95">
        <v>10932520</v>
      </c>
      <c r="M1601" s="95">
        <v>2575</v>
      </c>
      <c r="N1601" s="95">
        <v>9327148</v>
      </c>
      <c r="O1601" s="95">
        <v>962</v>
      </c>
      <c r="P1601" s="95">
        <v>2455912</v>
      </c>
      <c r="Q1601" s="95">
        <v>847</v>
      </c>
      <c r="R1601" s="95">
        <v>3388262</v>
      </c>
      <c r="S1601" s="95">
        <v>2619</v>
      </c>
      <c r="T1601" s="95">
        <v>11346291</v>
      </c>
      <c r="U1601" s="95">
        <v>2529</v>
      </c>
      <c r="V1601" s="95">
        <v>9200492</v>
      </c>
      <c r="W1601" s="95">
        <v>961</v>
      </c>
      <c r="X1601" s="95">
        <v>2577771</v>
      </c>
      <c r="Y1601" s="95">
        <v>847</v>
      </c>
      <c r="Z1601" s="95">
        <v>3145623</v>
      </c>
      <c r="AA1601" s="95">
        <v>2595</v>
      </c>
      <c r="AB1601" s="95">
        <v>11575634</v>
      </c>
      <c r="AC1601" s="95">
        <v>2505</v>
      </c>
      <c r="AD1601" s="95">
        <v>9690475</v>
      </c>
      <c r="AE1601" s="95">
        <v>956</v>
      </c>
      <c r="AF1601" s="95">
        <v>2664583</v>
      </c>
      <c r="AG1601" s="95">
        <v>851</v>
      </c>
      <c r="AH1601" s="95">
        <v>3384407</v>
      </c>
      <c r="AI1601" s="95">
        <v>2625</v>
      </c>
      <c r="AJ1601" s="95">
        <v>12477034.939999999</v>
      </c>
      <c r="AK1601" s="95">
        <v>2522</v>
      </c>
      <c r="AL1601" s="95">
        <v>10284825.68</v>
      </c>
      <c r="AM1601" s="95">
        <v>965</v>
      </c>
      <c r="AN1601" s="95">
        <v>2685493</v>
      </c>
      <c r="AO1601" s="95">
        <v>853</v>
      </c>
      <c r="AP1601" s="95">
        <v>3624202.8</v>
      </c>
      <c r="AQ1601" s="72">
        <v>317.7</v>
      </c>
      <c r="AR1601" s="72">
        <v>291.13</v>
      </c>
      <c r="AS1601" s="72">
        <v>608.83000000000004</v>
      </c>
      <c r="AT1601" s="95">
        <v>14078983</v>
      </c>
      <c r="AU1601" s="95">
        <v>12248235</v>
      </c>
      <c r="AV1601" s="95">
        <v>3693</v>
      </c>
      <c r="AW1601" s="95">
        <v>3506</v>
      </c>
      <c r="AX1601" s="72">
        <v>308.02999999999997</v>
      </c>
      <c r="AY1601" s="72">
        <v>309.64999999999998</v>
      </c>
      <c r="AZ1601" s="72">
        <v>617.67999999999995</v>
      </c>
      <c r="BA1601" s="95">
        <v>13388432</v>
      </c>
      <c r="BB1601" s="95">
        <v>12715410</v>
      </c>
      <c r="BC1601" s="95">
        <v>3622</v>
      </c>
      <c r="BD1601" s="95">
        <v>3422</v>
      </c>
      <c r="BE1601" s="72">
        <v>324.12</v>
      </c>
      <c r="BF1601" s="72">
        <v>304.75</v>
      </c>
      <c r="BG1601" s="72">
        <v>628.87</v>
      </c>
      <c r="BH1601" s="95">
        <v>13924062</v>
      </c>
      <c r="BI1601" s="95">
        <v>12346115</v>
      </c>
      <c r="BJ1601" s="95">
        <v>3580</v>
      </c>
      <c r="BK1601" s="95">
        <v>3376</v>
      </c>
      <c r="BL1601" s="72">
        <v>334.18</v>
      </c>
      <c r="BM1601" s="72">
        <v>324.66000000000003</v>
      </c>
      <c r="BN1601" s="72">
        <v>658.84</v>
      </c>
      <c r="BO1601" s="95">
        <v>14240217</v>
      </c>
      <c r="BP1601" s="95">
        <v>13074882</v>
      </c>
      <c r="BQ1601" s="95">
        <v>3551</v>
      </c>
      <c r="BR1601" s="95">
        <v>3356</v>
      </c>
      <c r="BS1601" s="72">
        <v>351.96</v>
      </c>
      <c r="BT1601" s="72">
        <v>343.43</v>
      </c>
      <c r="BU1601" s="72">
        <v>695.39</v>
      </c>
      <c r="BV1601" s="95">
        <v>15162527.939999999</v>
      </c>
      <c r="BW1601" s="95">
        <v>13909028.48</v>
      </c>
      <c r="BX1601" s="95">
        <v>3590</v>
      </c>
      <c r="BY1601" s="95">
        <v>3375</v>
      </c>
      <c r="BZ1601" s="95">
        <v>3604</v>
      </c>
      <c r="CA1601" s="95">
        <v>3525</v>
      </c>
      <c r="CB1601" s="95">
        <v>3482</v>
      </c>
      <c r="CC1601" s="95">
        <v>3458</v>
      </c>
      <c r="CD1601" s="95">
        <v>3485</v>
      </c>
      <c r="CE1601" s="72">
        <v>650.75523149000003</v>
      </c>
      <c r="CF1601" s="72">
        <v>676.59346364999999</v>
      </c>
      <c r="CG1601" s="72">
        <v>712.40329333</v>
      </c>
      <c r="CH1601" s="72">
        <v>716.50152150999998</v>
      </c>
      <c r="CI1601" s="72">
        <v>731.52548966999996</v>
      </c>
      <c r="CJ1601" s="96">
        <v>0.93557449950000005</v>
      </c>
      <c r="CK1601" s="96">
        <v>0.91292634819999996</v>
      </c>
      <c r="CL1601" s="96">
        <v>0.88274437510000003</v>
      </c>
      <c r="CM1601" s="96">
        <v>0.91952351840000002</v>
      </c>
      <c r="CN1601" s="96">
        <v>0.95060255569999996</v>
      </c>
      <c r="CO1601" s="96">
        <v>0.97361214019999998</v>
      </c>
      <c r="CP1601" s="96">
        <v>0.94521649990000001</v>
      </c>
      <c r="CQ1601" s="96">
        <v>0.99584056389999998</v>
      </c>
      <c r="CR1601" s="96">
        <v>0.94916435340000005</v>
      </c>
      <c r="CS1601" s="95">
        <v>3144</v>
      </c>
      <c r="CT1601" s="95">
        <v>3100</v>
      </c>
      <c r="CU1601" s="95">
        <v>3079</v>
      </c>
      <c r="CV1601" s="95">
        <v>3007</v>
      </c>
      <c r="CW1601" s="95">
        <v>3009</v>
      </c>
      <c r="CX1601" s="96">
        <v>0.98083925699999996</v>
      </c>
      <c r="CY1601" s="96">
        <v>0.99959484799999998</v>
      </c>
      <c r="CZ1601" s="96">
        <v>0.96055526400000002</v>
      </c>
      <c r="DA1601" s="96">
        <v>0.97425358900000003</v>
      </c>
      <c r="DB1601" s="96">
        <v>0.95201188599999997</v>
      </c>
      <c r="DC1601">
        <v>2013</v>
      </c>
      <c r="DD1601" s="6">
        <v>3407</v>
      </c>
      <c r="DE1601" s="96">
        <v>5.9017649000000002E-3</v>
      </c>
      <c r="DF1601" s="72">
        <v>724.65</v>
      </c>
      <c r="DG1601" s="96">
        <v>1</v>
      </c>
      <c r="DH1601" s="72">
        <v>724.65</v>
      </c>
      <c r="DI1601" s="72">
        <v>700.61737926000001</v>
      </c>
      <c r="DJ1601" s="96">
        <v>1</v>
      </c>
      <c r="DK1601" s="72">
        <v>724.65</v>
      </c>
      <c r="DL1601" s="96">
        <v>1</v>
      </c>
      <c r="DM1601" s="72">
        <v>724.65</v>
      </c>
      <c r="DN1601" s="96">
        <v>1</v>
      </c>
      <c r="DO1601" s="96">
        <v>1.3457999999999999E-2</v>
      </c>
      <c r="DP1601" s="72">
        <v>9.75</v>
      </c>
      <c r="DQ1601" s="72">
        <v>714.9</v>
      </c>
      <c r="DR1601" t="s">
        <v>440</v>
      </c>
      <c r="DT1601" t="s">
        <v>999</v>
      </c>
    </row>
    <row r="1602" spans="1:124" x14ac:dyDescent="0.3">
      <c r="A1602" t="s">
        <v>441</v>
      </c>
      <c r="B1602">
        <v>26994</v>
      </c>
      <c r="C1602" s="95">
        <v>3349</v>
      </c>
      <c r="D1602" s="95">
        <v>11558943</v>
      </c>
      <c r="E1602" s="95">
        <v>3179</v>
      </c>
      <c r="F1602" s="95">
        <v>8696332</v>
      </c>
      <c r="G1602" s="95">
        <v>1004</v>
      </c>
      <c r="H1602" s="95">
        <v>2179091</v>
      </c>
      <c r="I1602" s="95">
        <v>863</v>
      </c>
      <c r="J1602" s="95">
        <v>2407646</v>
      </c>
      <c r="K1602" s="95">
        <v>3212</v>
      </c>
      <c r="L1602" s="95">
        <v>11178177</v>
      </c>
      <c r="M1602" s="95">
        <v>3027</v>
      </c>
      <c r="N1602" s="95">
        <v>9170650</v>
      </c>
      <c r="O1602" s="95">
        <v>985</v>
      </c>
      <c r="P1602" s="95">
        <v>2720665</v>
      </c>
      <c r="Q1602" s="95">
        <v>845</v>
      </c>
      <c r="R1602" s="95">
        <v>2506314</v>
      </c>
      <c r="S1602" s="95">
        <v>3128</v>
      </c>
      <c r="T1602" s="95">
        <v>11670908</v>
      </c>
      <c r="U1602" s="95">
        <v>2931</v>
      </c>
      <c r="V1602" s="95">
        <v>8919687</v>
      </c>
      <c r="W1602" s="95">
        <v>1027</v>
      </c>
      <c r="X1602" s="95">
        <v>2824524</v>
      </c>
      <c r="Y1602" s="95">
        <v>871</v>
      </c>
      <c r="Z1602" s="95">
        <v>2930042</v>
      </c>
      <c r="AA1602" s="95">
        <v>3086</v>
      </c>
      <c r="AB1602" s="95">
        <v>10412963</v>
      </c>
      <c r="AC1602" s="95">
        <v>2881</v>
      </c>
      <c r="AD1602" s="95">
        <v>9472486</v>
      </c>
      <c r="AE1602" s="95">
        <v>1044</v>
      </c>
      <c r="AF1602" s="95">
        <v>2727493</v>
      </c>
      <c r="AG1602" s="95">
        <v>898</v>
      </c>
      <c r="AH1602" s="95">
        <v>3548797</v>
      </c>
      <c r="AI1602" s="95">
        <v>3012</v>
      </c>
      <c r="AJ1602" s="95">
        <v>9722485</v>
      </c>
      <c r="AK1602" s="95">
        <v>2780</v>
      </c>
      <c r="AL1602" s="95">
        <v>9446385.5800000001</v>
      </c>
      <c r="AM1602" s="95">
        <v>991</v>
      </c>
      <c r="AN1602" s="95">
        <v>2935058</v>
      </c>
      <c r="AO1602" s="95">
        <v>849</v>
      </c>
      <c r="AP1602" s="95">
        <v>3582042</v>
      </c>
      <c r="AQ1602" s="72">
        <v>263</v>
      </c>
      <c r="AR1602" s="72">
        <v>228.93</v>
      </c>
      <c r="AS1602" s="72">
        <v>491.93</v>
      </c>
      <c r="AT1602" s="95">
        <v>13738034</v>
      </c>
      <c r="AU1602" s="95">
        <v>11103978</v>
      </c>
      <c r="AV1602" s="95">
        <v>4353</v>
      </c>
      <c r="AW1602" s="95">
        <v>4042</v>
      </c>
      <c r="AX1602" s="72">
        <v>275.97000000000003</v>
      </c>
      <c r="AY1602" s="72">
        <v>251.31</v>
      </c>
      <c r="AZ1602" s="72">
        <v>527.28</v>
      </c>
      <c r="BA1602" s="95">
        <v>13898842</v>
      </c>
      <c r="BB1602" s="95">
        <v>11676964</v>
      </c>
      <c r="BC1602" s="95">
        <v>4197</v>
      </c>
      <c r="BD1602" s="95">
        <v>3872</v>
      </c>
      <c r="BE1602" s="72">
        <v>290.72000000000003</v>
      </c>
      <c r="BF1602" s="72">
        <v>259.73</v>
      </c>
      <c r="BG1602" s="72">
        <v>550.45000000000005</v>
      </c>
      <c r="BH1602" s="95">
        <v>14495432</v>
      </c>
      <c r="BI1602" s="95">
        <v>11849729</v>
      </c>
      <c r="BJ1602" s="95">
        <v>4155</v>
      </c>
      <c r="BK1602" s="95">
        <v>3802</v>
      </c>
      <c r="BL1602" s="72">
        <v>265.14</v>
      </c>
      <c r="BM1602" s="72">
        <v>287.14</v>
      </c>
      <c r="BN1602" s="72">
        <v>552.28</v>
      </c>
      <c r="BO1602" s="95">
        <v>13140456</v>
      </c>
      <c r="BP1602" s="95">
        <v>13021283</v>
      </c>
      <c r="BQ1602" s="95">
        <v>4130</v>
      </c>
      <c r="BR1602" s="95">
        <v>3779</v>
      </c>
      <c r="BS1602" s="72">
        <v>263.5</v>
      </c>
      <c r="BT1602" s="72">
        <v>299.17</v>
      </c>
      <c r="BU1602" s="72">
        <v>562.66999999999996</v>
      </c>
      <c r="BV1602" s="95">
        <v>12657543</v>
      </c>
      <c r="BW1602" s="95">
        <v>13028427.58</v>
      </c>
      <c r="BX1602" s="95">
        <v>4003</v>
      </c>
      <c r="BY1602" s="95">
        <v>3629</v>
      </c>
      <c r="BZ1602" s="95">
        <v>4205</v>
      </c>
      <c r="CA1602" s="95">
        <v>4040</v>
      </c>
      <c r="CB1602" s="95">
        <v>3985</v>
      </c>
      <c r="CC1602" s="95">
        <v>3963</v>
      </c>
      <c r="CD1602" s="95">
        <v>3820</v>
      </c>
      <c r="CE1602" s="72">
        <v>650.75523149000003</v>
      </c>
      <c r="CF1602" s="72">
        <v>676.59346364999999</v>
      </c>
      <c r="CG1602" s="72">
        <v>712.40329333</v>
      </c>
      <c r="CH1602" s="72">
        <v>716.50152150999998</v>
      </c>
      <c r="CI1602" s="72">
        <v>731.52548966999996</v>
      </c>
      <c r="CJ1602" s="96">
        <v>0.75593706540000005</v>
      </c>
      <c r="CK1602" s="96">
        <v>0.7793158349</v>
      </c>
      <c r="CL1602" s="96">
        <v>0.77266627649999997</v>
      </c>
      <c r="CM1602" s="96">
        <v>0.77080087539999997</v>
      </c>
      <c r="CN1602" s="96">
        <v>0.769173471</v>
      </c>
      <c r="CO1602" s="96">
        <v>0.9373749455</v>
      </c>
      <c r="CP1602" s="96">
        <v>0.82099346510000004</v>
      </c>
      <c r="CQ1602" s="96">
        <v>0.99584056389999998</v>
      </c>
      <c r="CR1602" s="96">
        <v>0.8244224805</v>
      </c>
      <c r="CS1602" s="95">
        <v>3385</v>
      </c>
      <c r="CT1602" s="95">
        <v>3290</v>
      </c>
      <c r="CU1602" s="95">
        <v>3280</v>
      </c>
      <c r="CV1602" s="95">
        <v>3277</v>
      </c>
      <c r="CW1602" s="95">
        <v>3199</v>
      </c>
      <c r="CX1602" s="96">
        <v>0.936255799</v>
      </c>
      <c r="CY1602" s="96">
        <v>0.92765718399999997</v>
      </c>
      <c r="CZ1602" s="96">
        <v>0.95209091899999998</v>
      </c>
      <c r="DA1602" s="96">
        <v>0.94683320599999998</v>
      </c>
      <c r="DB1602" s="96">
        <v>0.92377589400000004</v>
      </c>
      <c r="DC1602">
        <v>2013</v>
      </c>
      <c r="DD1602" s="6">
        <v>3824.8</v>
      </c>
      <c r="DE1602" s="96">
        <v>1.9277557E-3</v>
      </c>
      <c r="DF1602" s="72">
        <v>631.92999999999995</v>
      </c>
      <c r="DG1602" s="96">
        <v>1</v>
      </c>
      <c r="DH1602" s="72">
        <v>631.92999999999995</v>
      </c>
      <c r="DI1602" s="72">
        <v>629.63424223000004</v>
      </c>
      <c r="DJ1602" s="96">
        <v>1</v>
      </c>
      <c r="DK1602" s="72">
        <v>631.92999999999995</v>
      </c>
      <c r="DL1602" s="96">
        <v>1</v>
      </c>
      <c r="DM1602" s="72">
        <v>631.92999999999995</v>
      </c>
      <c r="DN1602" s="96">
        <v>1</v>
      </c>
      <c r="DO1602" s="96">
        <v>4.79E-3</v>
      </c>
      <c r="DP1602" s="72">
        <v>3.03</v>
      </c>
      <c r="DQ1602" s="72">
        <v>628.9</v>
      </c>
      <c r="DR1602" t="s">
        <v>441</v>
      </c>
      <c r="DT1602" t="s">
        <v>999</v>
      </c>
    </row>
    <row r="1603" spans="1:124" x14ac:dyDescent="0.3">
      <c r="A1603" t="s">
        <v>446</v>
      </c>
      <c r="B1603">
        <v>26995</v>
      </c>
      <c r="C1603" s="95">
        <v>461</v>
      </c>
      <c r="D1603" s="95">
        <v>1800607</v>
      </c>
      <c r="E1603" s="95">
        <v>448</v>
      </c>
      <c r="F1603" s="95">
        <v>1432531</v>
      </c>
      <c r="G1603" s="95">
        <v>53</v>
      </c>
      <c r="H1603" s="95">
        <v>57565</v>
      </c>
      <c r="I1603" s="95">
        <v>40</v>
      </c>
      <c r="J1603" s="95">
        <v>140989</v>
      </c>
      <c r="K1603" s="95">
        <v>458</v>
      </c>
      <c r="L1603" s="95">
        <v>1696358</v>
      </c>
      <c r="M1603" s="95">
        <v>446</v>
      </c>
      <c r="N1603" s="95">
        <v>1419004</v>
      </c>
      <c r="O1603" s="95">
        <v>48</v>
      </c>
      <c r="P1603" s="95">
        <v>64091</v>
      </c>
      <c r="Q1603" s="95">
        <v>35</v>
      </c>
      <c r="R1603" s="95">
        <v>173802</v>
      </c>
      <c r="S1603" s="95">
        <v>455</v>
      </c>
      <c r="T1603" s="95">
        <v>1678986</v>
      </c>
      <c r="U1603" s="95">
        <v>442</v>
      </c>
      <c r="V1603" s="95">
        <v>1500100</v>
      </c>
      <c r="W1603" s="95">
        <v>52</v>
      </c>
      <c r="X1603" s="95">
        <v>247805</v>
      </c>
      <c r="Y1603" s="95">
        <v>39</v>
      </c>
      <c r="Z1603" s="95">
        <v>209775</v>
      </c>
      <c r="AA1603" s="95">
        <v>457</v>
      </c>
      <c r="AB1603" s="95">
        <v>1901723</v>
      </c>
      <c r="AC1603" s="95">
        <v>445</v>
      </c>
      <c r="AD1603" s="95">
        <v>1695953</v>
      </c>
      <c r="AE1603" s="95">
        <v>53</v>
      </c>
      <c r="AF1603" s="95">
        <v>54880</v>
      </c>
      <c r="AG1603" s="95">
        <v>41</v>
      </c>
      <c r="AH1603" s="95">
        <v>158562</v>
      </c>
      <c r="AI1603" s="95">
        <v>460</v>
      </c>
      <c r="AJ1603" s="95">
        <v>2203469</v>
      </c>
      <c r="AK1603" s="95">
        <v>445</v>
      </c>
      <c r="AL1603" s="95">
        <v>1726248</v>
      </c>
      <c r="AM1603" s="95">
        <v>54</v>
      </c>
      <c r="AN1603" s="95">
        <v>199731</v>
      </c>
      <c r="AO1603" s="95">
        <v>41</v>
      </c>
      <c r="AP1603" s="95">
        <v>238482</v>
      </c>
      <c r="AQ1603" s="72">
        <v>301.26</v>
      </c>
      <c r="AR1603" s="72">
        <v>268.7</v>
      </c>
      <c r="AS1603" s="72">
        <v>569.96</v>
      </c>
      <c r="AT1603" s="95">
        <v>1858172</v>
      </c>
      <c r="AU1603" s="95">
        <v>1573520</v>
      </c>
      <c r="AV1603" s="95">
        <v>514</v>
      </c>
      <c r="AW1603" s="95">
        <v>488</v>
      </c>
      <c r="AX1603" s="72">
        <v>289.93</v>
      </c>
      <c r="AY1603" s="72">
        <v>275.95</v>
      </c>
      <c r="AZ1603" s="72">
        <v>565.88</v>
      </c>
      <c r="BA1603" s="95">
        <v>1760449</v>
      </c>
      <c r="BB1603" s="95">
        <v>1592806</v>
      </c>
      <c r="BC1603" s="95">
        <v>506</v>
      </c>
      <c r="BD1603" s="95">
        <v>481</v>
      </c>
      <c r="BE1603" s="72">
        <v>316.7</v>
      </c>
      <c r="BF1603" s="72">
        <v>296.24</v>
      </c>
      <c r="BG1603" s="72">
        <v>612.94000000000005</v>
      </c>
      <c r="BH1603" s="95">
        <v>1926791</v>
      </c>
      <c r="BI1603" s="95">
        <v>1709875</v>
      </c>
      <c r="BJ1603" s="95">
        <v>507</v>
      </c>
      <c r="BK1603" s="95">
        <v>481</v>
      </c>
      <c r="BL1603" s="72">
        <v>319.70999999999998</v>
      </c>
      <c r="BM1603" s="72">
        <v>317.99</v>
      </c>
      <c r="BN1603" s="72">
        <v>637.70000000000005</v>
      </c>
      <c r="BO1603" s="95">
        <v>1956603</v>
      </c>
      <c r="BP1603" s="95">
        <v>1854515</v>
      </c>
      <c r="BQ1603" s="95">
        <v>510</v>
      </c>
      <c r="BR1603" s="95">
        <v>486</v>
      </c>
      <c r="BS1603" s="72">
        <v>389.62</v>
      </c>
      <c r="BT1603" s="72">
        <v>336.89</v>
      </c>
      <c r="BU1603" s="72">
        <v>726.51</v>
      </c>
      <c r="BV1603" s="95">
        <v>2403200</v>
      </c>
      <c r="BW1603" s="95">
        <v>1964730</v>
      </c>
      <c r="BX1603" s="95">
        <v>514</v>
      </c>
      <c r="BY1603" s="95">
        <v>486</v>
      </c>
      <c r="BZ1603" s="95">
        <v>502</v>
      </c>
      <c r="CA1603" s="95">
        <v>494</v>
      </c>
      <c r="CB1603" s="95">
        <v>494</v>
      </c>
      <c r="CC1603" s="95">
        <v>499</v>
      </c>
      <c r="CD1603" s="95">
        <v>500</v>
      </c>
      <c r="CE1603" s="72">
        <v>650.75523149000003</v>
      </c>
      <c r="CF1603" s="72">
        <v>676.59346364999999</v>
      </c>
      <c r="CG1603" s="72">
        <v>712.40329333</v>
      </c>
      <c r="CH1603" s="72">
        <v>716.50152150999998</v>
      </c>
      <c r="CI1603" s="72">
        <v>731.52548966999996</v>
      </c>
      <c r="CJ1603" s="96">
        <v>0.87584390020000003</v>
      </c>
      <c r="CK1603" s="96">
        <v>0.83636634170000002</v>
      </c>
      <c r="CL1603" s="96">
        <v>0.8603834454</v>
      </c>
      <c r="CM1603" s="96">
        <v>0.89001904509999996</v>
      </c>
      <c r="CN1603" s="96">
        <v>0.99314379370000005</v>
      </c>
      <c r="CO1603" s="96">
        <v>0.91287802389999995</v>
      </c>
      <c r="CP1603" s="96">
        <v>0.97619975709999995</v>
      </c>
      <c r="CQ1603" s="96">
        <v>0.99584056389999998</v>
      </c>
      <c r="CR1603" s="96">
        <v>0.98027701730000005</v>
      </c>
      <c r="CS1603" s="95">
        <v>491</v>
      </c>
      <c r="CT1603" s="95">
        <v>484</v>
      </c>
      <c r="CU1603" s="95">
        <v>482</v>
      </c>
      <c r="CV1603" s="95">
        <v>484</v>
      </c>
      <c r="CW1603" s="95">
        <v>485</v>
      </c>
      <c r="CX1603" s="96">
        <v>0.97946386900000004</v>
      </c>
      <c r="CY1603" s="96">
        <v>0.94452212800000002</v>
      </c>
      <c r="CZ1603" s="96">
        <v>0.87882022299999996</v>
      </c>
      <c r="DA1603" s="96">
        <v>0.87820301199999995</v>
      </c>
      <c r="DB1603" s="96">
        <v>0.88234022899999998</v>
      </c>
      <c r="DC1603">
        <v>2013</v>
      </c>
      <c r="DD1603" s="6">
        <v>484.4</v>
      </c>
      <c r="DE1603" s="96">
        <v>1.121089E-3</v>
      </c>
      <c r="DF1603" s="72">
        <v>752</v>
      </c>
      <c r="DG1603" s="96">
        <v>1</v>
      </c>
      <c r="DH1603" s="72">
        <v>752</v>
      </c>
      <c r="DI1603" s="72">
        <v>700.61737926000001</v>
      </c>
      <c r="DJ1603" s="96">
        <v>0.69598850570000004</v>
      </c>
      <c r="DK1603" s="72">
        <v>736.37909268999999</v>
      </c>
      <c r="DL1603" s="96">
        <v>1.0151334299000001</v>
      </c>
      <c r="DM1603" s="72">
        <v>747.52303408</v>
      </c>
      <c r="DN1603" s="96">
        <v>1</v>
      </c>
      <c r="DO1603" s="96">
        <v>4.5519999999999996E-3</v>
      </c>
      <c r="DP1603" s="72">
        <v>3.4</v>
      </c>
      <c r="DQ1603" s="72">
        <v>744.12</v>
      </c>
      <c r="DR1603" t="s">
        <v>446</v>
      </c>
      <c r="DT1603" t="s">
        <v>999</v>
      </c>
    </row>
    <row r="1604" spans="1:124" x14ac:dyDescent="0.3">
      <c r="A1604" t="s">
        <v>627</v>
      </c>
      <c r="B1604">
        <v>26996</v>
      </c>
      <c r="C1604" s="95">
        <v>2872</v>
      </c>
      <c r="D1604" s="95">
        <v>9434525</v>
      </c>
      <c r="E1604" s="95">
        <v>2820</v>
      </c>
      <c r="F1604" s="95">
        <v>7987211</v>
      </c>
      <c r="G1604" s="95">
        <v>894</v>
      </c>
      <c r="H1604" s="95">
        <v>1816758</v>
      </c>
      <c r="I1604" s="95">
        <v>807</v>
      </c>
      <c r="J1604" s="95">
        <v>2315853</v>
      </c>
      <c r="K1604" s="95">
        <v>2763</v>
      </c>
      <c r="L1604" s="95">
        <v>10175752</v>
      </c>
      <c r="M1604" s="95">
        <v>2694</v>
      </c>
      <c r="N1604" s="95">
        <v>8042391</v>
      </c>
      <c r="O1604" s="95">
        <v>861</v>
      </c>
      <c r="P1604" s="95">
        <v>1783343</v>
      </c>
      <c r="Q1604" s="95">
        <v>778</v>
      </c>
      <c r="R1604" s="95">
        <v>2451551</v>
      </c>
      <c r="S1604" s="95">
        <v>2658</v>
      </c>
      <c r="T1604" s="95">
        <v>10859430</v>
      </c>
      <c r="U1604" s="95">
        <v>2572</v>
      </c>
      <c r="V1604" s="95">
        <v>8149513</v>
      </c>
      <c r="W1604" s="95">
        <v>839</v>
      </c>
      <c r="X1604" s="95">
        <v>1634614</v>
      </c>
      <c r="Y1604" s="95">
        <v>744</v>
      </c>
      <c r="Z1604" s="95">
        <v>2244143</v>
      </c>
      <c r="AA1604" s="95">
        <v>2583</v>
      </c>
      <c r="AB1604" s="95">
        <v>8382673</v>
      </c>
      <c r="AC1604" s="95">
        <v>2474</v>
      </c>
      <c r="AD1604" s="95">
        <v>8341980</v>
      </c>
      <c r="AE1604" s="95">
        <v>834</v>
      </c>
      <c r="AF1604" s="95">
        <v>1476408</v>
      </c>
      <c r="AG1604" s="95">
        <v>740</v>
      </c>
      <c r="AH1604" s="95">
        <v>2395848</v>
      </c>
      <c r="AI1604" s="95">
        <v>2529</v>
      </c>
      <c r="AJ1604" s="95">
        <v>8438553</v>
      </c>
      <c r="AK1604" s="95">
        <v>2417</v>
      </c>
      <c r="AL1604" s="95">
        <v>8819033.5099999998</v>
      </c>
      <c r="AM1604" s="95">
        <v>847</v>
      </c>
      <c r="AN1604" s="95">
        <v>2389439</v>
      </c>
      <c r="AO1604" s="95">
        <v>761</v>
      </c>
      <c r="AP1604" s="95">
        <v>2660909.63</v>
      </c>
      <c r="AQ1604" s="72">
        <v>248.97</v>
      </c>
      <c r="AR1604" s="72">
        <v>236.72</v>
      </c>
      <c r="AS1604" s="72">
        <v>485.69</v>
      </c>
      <c r="AT1604" s="95">
        <v>11251283</v>
      </c>
      <c r="AU1604" s="95">
        <v>10303064</v>
      </c>
      <c r="AV1604" s="95">
        <v>3766</v>
      </c>
      <c r="AW1604" s="95">
        <v>3627</v>
      </c>
      <c r="AX1604" s="72">
        <v>275</v>
      </c>
      <c r="AY1604" s="72">
        <v>251.87</v>
      </c>
      <c r="AZ1604" s="72">
        <v>526.87</v>
      </c>
      <c r="BA1604" s="95">
        <v>11959095</v>
      </c>
      <c r="BB1604" s="95">
        <v>10493942</v>
      </c>
      <c r="BC1604" s="95">
        <v>3624</v>
      </c>
      <c r="BD1604" s="95">
        <v>3472</v>
      </c>
      <c r="BE1604" s="72">
        <v>297.73</v>
      </c>
      <c r="BF1604" s="72">
        <v>261.2</v>
      </c>
      <c r="BG1604" s="72">
        <v>558.92999999999995</v>
      </c>
      <c r="BH1604" s="95">
        <v>12494044</v>
      </c>
      <c r="BI1604" s="95">
        <v>10393656</v>
      </c>
      <c r="BJ1604" s="95">
        <v>3497</v>
      </c>
      <c r="BK1604" s="95">
        <v>3316</v>
      </c>
      <c r="BL1604" s="72">
        <v>240.44</v>
      </c>
      <c r="BM1604" s="72">
        <v>278.41000000000003</v>
      </c>
      <c r="BN1604" s="72">
        <v>518.85</v>
      </c>
      <c r="BO1604" s="95">
        <v>9859081</v>
      </c>
      <c r="BP1604" s="95">
        <v>10737828</v>
      </c>
      <c r="BQ1604" s="95">
        <v>3417</v>
      </c>
      <c r="BR1604" s="95">
        <v>3214</v>
      </c>
      <c r="BS1604" s="72">
        <v>267.27999999999997</v>
      </c>
      <c r="BT1604" s="72">
        <v>301.02999999999997</v>
      </c>
      <c r="BU1604" s="72">
        <v>568.30999999999995</v>
      </c>
      <c r="BV1604" s="95">
        <v>10827992</v>
      </c>
      <c r="BW1604" s="95">
        <v>11479943.140000001</v>
      </c>
      <c r="BX1604" s="95">
        <v>3376</v>
      </c>
      <c r="BY1604" s="95">
        <v>3178</v>
      </c>
      <c r="BZ1604" s="95">
        <v>3700</v>
      </c>
      <c r="CA1604" s="95">
        <v>3551</v>
      </c>
      <c r="CB1604" s="95">
        <v>3410</v>
      </c>
      <c r="CC1604" s="95">
        <v>3321</v>
      </c>
      <c r="CD1604" s="95">
        <v>3279</v>
      </c>
      <c r="CE1604" s="72">
        <v>650.75523149000003</v>
      </c>
      <c r="CF1604" s="72">
        <v>676.59346364999999</v>
      </c>
      <c r="CG1604" s="72">
        <v>712.40329333</v>
      </c>
      <c r="CH1604" s="72">
        <v>716.50152150999998</v>
      </c>
      <c r="CI1604" s="72">
        <v>731.52548966999996</v>
      </c>
      <c r="CJ1604" s="96">
        <v>0.74634820670000002</v>
      </c>
      <c r="CK1604" s="96">
        <v>0.77870985800000003</v>
      </c>
      <c r="CL1604" s="96">
        <v>0.78456964650000005</v>
      </c>
      <c r="CM1604" s="96">
        <v>0.72414361230000002</v>
      </c>
      <c r="CN1604" s="96">
        <v>0.77688338690000003</v>
      </c>
      <c r="CO1604" s="96">
        <v>0.93985127690000003</v>
      </c>
      <c r="CP1604" s="96">
        <v>0.81090589629999998</v>
      </c>
      <c r="CQ1604" s="96">
        <v>0.99584056389999998</v>
      </c>
      <c r="CR1604" s="96">
        <v>0.81429277929999999</v>
      </c>
      <c r="CS1604" s="95">
        <v>3316</v>
      </c>
      <c r="CT1604" s="95">
        <v>3216</v>
      </c>
      <c r="CU1604" s="95">
        <v>3100</v>
      </c>
      <c r="CV1604" s="95">
        <v>3020</v>
      </c>
      <c r="CW1604" s="95">
        <v>3000</v>
      </c>
      <c r="CX1604" s="96">
        <v>0.94868766299999996</v>
      </c>
      <c r="CY1604" s="96">
        <v>0.93617871500000005</v>
      </c>
      <c r="CZ1604" s="96">
        <v>0.95179724499999996</v>
      </c>
      <c r="DA1604" s="96">
        <v>0.937430549</v>
      </c>
      <c r="DB1604" s="96">
        <v>0.92411381000000004</v>
      </c>
      <c r="DC1604">
        <v>2013</v>
      </c>
      <c r="DD1604" s="6">
        <v>3361.4</v>
      </c>
      <c r="DE1604" s="96">
        <v>1.599154E-3</v>
      </c>
      <c r="DF1604" s="72">
        <v>624.37</v>
      </c>
      <c r="DG1604" s="96">
        <v>1</v>
      </c>
      <c r="DH1604" s="72">
        <v>624.37</v>
      </c>
      <c r="DI1604" s="72">
        <v>700.61737926000001</v>
      </c>
      <c r="DJ1604" s="96">
        <v>1</v>
      </c>
      <c r="DK1604" s="72">
        <v>624.37</v>
      </c>
      <c r="DL1604" s="96">
        <v>1</v>
      </c>
      <c r="DM1604" s="72">
        <v>624.37</v>
      </c>
      <c r="DN1604" s="96">
        <v>1</v>
      </c>
      <c r="DO1604" s="96">
        <v>4.0730000000000002E-3</v>
      </c>
      <c r="DP1604" s="72">
        <v>2.54</v>
      </c>
      <c r="DQ1604" s="72">
        <v>621.83000000000004</v>
      </c>
      <c r="DR1604" t="s">
        <v>627</v>
      </c>
      <c r="DT1604" t="s">
        <v>999</v>
      </c>
    </row>
    <row r="1605" spans="1:124" x14ac:dyDescent="0.3">
      <c r="A1605" t="s">
        <v>1039</v>
      </c>
      <c r="B1605">
        <v>27000</v>
      </c>
      <c r="C1605" s="95">
        <v>1292</v>
      </c>
      <c r="D1605" s="95">
        <v>3646575</v>
      </c>
      <c r="E1605" s="95">
        <v>1252</v>
      </c>
      <c r="F1605" s="95">
        <v>3676762</v>
      </c>
      <c r="G1605" s="95">
        <v>180</v>
      </c>
      <c r="H1605" s="95">
        <v>524533</v>
      </c>
      <c r="I1605" s="95">
        <v>162</v>
      </c>
      <c r="J1605" s="95">
        <v>623486</v>
      </c>
      <c r="K1605" s="95">
        <v>1280</v>
      </c>
      <c r="L1605" s="95">
        <v>3851366</v>
      </c>
      <c r="M1605" s="95">
        <v>1231</v>
      </c>
      <c r="N1605" s="95">
        <v>4028257</v>
      </c>
      <c r="O1605" s="95">
        <v>185</v>
      </c>
      <c r="P1605" s="95">
        <v>617897</v>
      </c>
      <c r="Q1605" s="95">
        <v>163</v>
      </c>
      <c r="R1605" s="95">
        <v>674332</v>
      </c>
      <c r="S1605" s="95">
        <v>1283</v>
      </c>
      <c r="T1605" s="95">
        <v>4448561</v>
      </c>
      <c r="U1605" s="95">
        <v>1231</v>
      </c>
      <c r="V1605" s="95">
        <v>4237608</v>
      </c>
      <c r="W1605" s="95">
        <v>176</v>
      </c>
      <c r="X1605" s="95">
        <v>406035</v>
      </c>
      <c r="Y1605" s="95">
        <v>157</v>
      </c>
      <c r="Z1605" s="95">
        <v>806140</v>
      </c>
      <c r="AA1605" s="95">
        <v>1305</v>
      </c>
      <c r="AB1605" s="95">
        <v>3980023</v>
      </c>
      <c r="AC1605" s="95">
        <v>1242</v>
      </c>
      <c r="AD1605" s="95">
        <v>5034065</v>
      </c>
      <c r="AE1605" s="95">
        <v>170</v>
      </c>
      <c r="AF1605" s="95">
        <v>574272</v>
      </c>
      <c r="AG1605" s="95">
        <v>151</v>
      </c>
      <c r="AH1605" s="95">
        <v>665776</v>
      </c>
      <c r="AI1605" s="95">
        <v>1333</v>
      </c>
      <c r="AJ1605" s="95">
        <v>4175304</v>
      </c>
      <c r="AK1605" s="95">
        <v>1259</v>
      </c>
      <c r="AL1605" s="95">
        <v>5179765.08</v>
      </c>
      <c r="AM1605" s="95">
        <v>185</v>
      </c>
      <c r="AN1605" s="95">
        <v>626332</v>
      </c>
      <c r="AO1605" s="95">
        <v>168</v>
      </c>
      <c r="AP1605" s="95">
        <v>819408</v>
      </c>
      <c r="AQ1605" s="72">
        <v>236.14</v>
      </c>
      <c r="AR1605" s="72">
        <v>253.43</v>
      </c>
      <c r="AS1605" s="72">
        <v>489.57</v>
      </c>
      <c r="AT1605" s="95">
        <v>4171108</v>
      </c>
      <c r="AU1605" s="95">
        <v>4300248</v>
      </c>
      <c r="AV1605" s="95">
        <v>1472</v>
      </c>
      <c r="AW1605" s="95">
        <v>1414</v>
      </c>
      <c r="AX1605" s="72">
        <v>254.22</v>
      </c>
      <c r="AY1605" s="72">
        <v>281.12</v>
      </c>
      <c r="AZ1605" s="72">
        <v>535.34</v>
      </c>
      <c r="BA1605" s="95">
        <v>4469263</v>
      </c>
      <c r="BB1605" s="95">
        <v>4702589</v>
      </c>
      <c r="BC1605" s="95">
        <v>1465</v>
      </c>
      <c r="BD1605" s="95">
        <v>1394</v>
      </c>
      <c r="BE1605" s="72">
        <v>277.27999999999997</v>
      </c>
      <c r="BF1605" s="72">
        <v>302.82</v>
      </c>
      <c r="BG1605" s="72">
        <v>580.1</v>
      </c>
      <c r="BH1605" s="95">
        <v>4854596</v>
      </c>
      <c r="BI1605" s="95">
        <v>5043748</v>
      </c>
      <c r="BJ1605" s="95">
        <v>1459</v>
      </c>
      <c r="BK1605" s="95">
        <v>1388</v>
      </c>
      <c r="BL1605" s="72">
        <v>257.3</v>
      </c>
      <c r="BM1605" s="72">
        <v>340.98</v>
      </c>
      <c r="BN1605" s="72">
        <v>598.28</v>
      </c>
      <c r="BO1605" s="95">
        <v>4554295</v>
      </c>
      <c r="BP1605" s="95">
        <v>5699841</v>
      </c>
      <c r="BQ1605" s="95">
        <v>1475</v>
      </c>
      <c r="BR1605" s="95">
        <v>1393</v>
      </c>
      <c r="BS1605" s="72">
        <v>263.58999999999997</v>
      </c>
      <c r="BT1605" s="72">
        <v>350.34</v>
      </c>
      <c r="BU1605" s="72">
        <v>613.92999999999995</v>
      </c>
      <c r="BV1605" s="95">
        <v>4801636</v>
      </c>
      <c r="BW1605" s="95">
        <v>5999173.0800000001</v>
      </c>
      <c r="BX1605" s="95">
        <v>1518</v>
      </c>
      <c r="BY1605" s="95">
        <v>1427</v>
      </c>
      <c r="BZ1605" s="95">
        <v>1444</v>
      </c>
      <c r="CA1605" s="95">
        <v>1431</v>
      </c>
      <c r="CB1605" s="95">
        <v>1425</v>
      </c>
      <c r="CC1605" s="95">
        <v>1436</v>
      </c>
      <c r="CD1605" s="95">
        <v>1473</v>
      </c>
      <c r="CE1605" s="72">
        <v>650.75523149000003</v>
      </c>
      <c r="CF1605" s="72">
        <v>676.59346364999999</v>
      </c>
      <c r="CG1605" s="72">
        <v>712.40329333</v>
      </c>
      <c r="CH1605" s="72">
        <v>716.50152150999998</v>
      </c>
      <c r="CI1605" s="72">
        <v>731.52548966999996</v>
      </c>
      <c r="CJ1605" s="96">
        <v>0.75231050990000004</v>
      </c>
      <c r="CK1605" s="96">
        <v>0.79122845369999995</v>
      </c>
      <c r="CL1605" s="96">
        <v>0.81428596050000002</v>
      </c>
      <c r="CM1605" s="96">
        <v>0.83500171599999995</v>
      </c>
      <c r="CN1605" s="96">
        <v>0.83924621720000003</v>
      </c>
      <c r="CO1605" s="96">
        <v>0.84078072250000002</v>
      </c>
      <c r="CP1605" s="96">
        <v>0.95912590509999995</v>
      </c>
      <c r="CQ1605" s="96">
        <v>0.99584056389999998</v>
      </c>
      <c r="CR1605" s="96">
        <v>0.96313185349999997</v>
      </c>
      <c r="CS1605" s="95">
        <v>1401</v>
      </c>
      <c r="CT1605" s="95">
        <v>1384</v>
      </c>
      <c r="CU1605" s="95">
        <v>1392</v>
      </c>
      <c r="CV1605" s="95">
        <v>1422</v>
      </c>
      <c r="CW1605" s="95">
        <v>1430</v>
      </c>
      <c r="CX1605" s="96">
        <v>0.84681264300000003</v>
      </c>
      <c r="CY1605" s="96">
        <v>0.83291076200000003</v>
      </c>
      <c r="CZ1605" s="96">
        <v>0.85136540800000005</v>
      </c>
      <c r="DA1605" s="96">
        <v>0.83457002000000002</v>
      </c>
      <c r="DB1605" s="96">
        <v>0.83836047199999997</v>
      </c>
      <c r="DC1605">
        <v>2013</v>
      </c>
      <c r="DD1605" s="6">
        <v>1403.2</v>
      </c>
      <c r="DE1605" s="96">
        <v>7.3192519999999998E-4</v>
      </c>
      <c r="DF1605" s="72">
        <v>739.13</v>
      </c>
      <c r="DG1605" s="96">
        <v>1</v>
      </c>
      <c r="DH1605" s="72">
        <v>739.13</v>
      </c>
      <c r="DI1605" s="72">
        <v>645.06511345000001</v>
      </c>
      <c r="DJ1605" s="96">
        <v>1</v>
      </c>
      <c r="DK1605" s="72">
        <v>739.13</v>
      </c>
      <c r="DL1605" s="96">
        <v>1</v>
      </c>
      <c r="DM1605" s="72">
        <v>739.13</v>
      </c>
      <c r="DN1605" s="96">
        <v>1</v>
      </c>
      <c r="DO1605" s="96">
        <v>3.1120000000000002E-3</v>
      </c>
      <c r="DP1605" s="72">
        <v>2.2999999999999998</v>
      </c>
      <c r="DQ1605" s="72">
        <v>736.83</v>
      </c>
      <c r="DR1605" t="s">
        <v>1039</v>
      </c>
      <c r="DT1605" t="s">
        <v>1040</v>
      </c>
    </row>
    <row r="1606" spans="1:124" x14ac:dyDescent="0.3">
      <c r="A1606" t="s">
        <v>1041</v>
      </c>
      <c r="B1606">
        <v>27010</v>
      </c>
      <c r="C1606" s="95">
        <v>1097</v>
      </c>
      <c r="D1606" s="95">
        <v>4522456</v>
      </c>
      <c r="E1606" s="95">
        <v>1014</v>
      </c>
      <c r="F1606" s="95">
        <v>2978022</v>
      </c>
      <c r="G1606" s="95">
        <v>185</v>
      </c>
      <c r="H1606" s="95">
        <v>779851</v>
      </c>
      <c r="I1606" s="95">
        <v>168</v>
      </c>
      <c r="J1606" s="95">
        <v>682239</v>
      </c>
      <c r="K1606" s="95">
        <v>1075</v>
      </c>
      <c r="L1606" s="95">
        <v>4898145</v>
      </c>
      <c r="M1606" s="95">
        <v>983</v>
      </c>
      <c r="N1606" s="95">
        <v>3183981</v>
      </c>
      <c r="O1606" s="95">
        <v>186</v>
      </c>
      <c r="P1606" s="95">
        <v>831962</v>
      </c>
      <c r="Q1606" s="95">
        <v>168</v>
      </c>
      <c r="R1606" s="95">
        <v>646271</v>
      </c>
      <c r="S1606" s="95">
        <v>1063</v>
      </c>
      <c r="T1606" s="95">
        <v>5329459</v>
      </c>
      <c r="U1606" s="95">
        <v>970</v>
      </c>
      <c r="V1606" s="95">
        <v>3246575</v>
      </c>
      <c r="W1606" s="95">
        <v>189</v>
      </c>
      <c r="X1606" s="95">
        <v>1026033</v>
      </c>
      <c r="Y1606" s="95">
        <v>170</v>
      </c>
      <c r="Z1606" s="95">
        <v>683978</v>
      </c>
      <c r="AA1606" s="95">
        <v>1023</v>
      </c>
      <c r="AB1606" s="95">
        <v>5121995</v>
      </c>
      <c r="AC1606" s="95">
        <v>939</v>
      </c>
      <c r="AD1606" s="95">
        <v>3209632</v>
      </c>
      <c r="AE1606" s="95">
        <v>187</v>
      </c>
      <c r="AF1606" s="95">
        <v>1219513</v>
      </c>
      <c r="AG1606" s="95">
        <v>166</v>
      </c>
      <c r="AH1606" s="95">
        <v>837400</v>
      </c>
      <c r="AI1606" s="95">
        <v>1044</v>
      </c>
      <c r="AJ1606" s="95">
        <v>5725265</v>
      </c>
      <c r="AK1606" s="95">
        <v>933</v>
      </c>
      <c r="AL1606" s="95">
        <v>3178084</v>
      </c>
      <c r="AM1606" s="95">
        <v>184</v>
      </c>
      <c r="AN1606" s="95">
        <v>1401965</v>
      </c>
      <c r="AO1606" s="95">
        <v>165</v>
      </c>
      <c r="AP1606" s="95">
        <v>846872</v>
      </c>
      <c r="AQ1606" s="72">
        <v>344.66</v>
      </c>
      <c r="AR1606" s="72">
        <v>258.06</v>
      </c>
      <c r="AS1606" s="72">
        <v>602.72</v>
      </c>
      <c r="AT1606" s="95">
        <v>5302307</v>
      </c>
      <c r="AU1606" s="95">
        <v>3660261</v>
      </c>
      <c r="AV1606" s="95">
        <v>1282</v>
      </c>
      <c r="AW1606" s="95">
        <v>1182</v>
      </c>
      <c r="AX1606" s="72">
        <v>378.67</v>
      </c>
      <c r="AY1606" s="72">
        <v>277.31</v>
      </c>
      <c r="AZ1606" s="72">
        <v>655.98</v>
      </c>
      <c r="BA1606" s="95">
        <v>5730107</v>
      </c>
      <c r="BB1606" s="95">
        <v>3830252</v>
      </c>
      <c r="BC1606" s="95">
        <v>1261</v>
      </c>
      <c r="BD1606" s="95">
        <v>1151</v>
      </c>
      <c r="BE1606" s="72">
        <v>423.02</v>
      </c>
      <c r="BF1606" s="72">
        <v>287.32</v>
      </c>
      <c r="BG1606" s="72">
        <v>710.34</v>
      </c>
      <c r="BH1606" s="95">
        <v>6355492</v>
      </c>
      <c r="BI1606" s="95">
        <v>3930553</v>
      </c>
      <c r="BJ1606" s="95">
        <v>1252</v>
      </c>
      <c r="BK1606" s="95">
        <v>1140</v>
      </c>
      <c r="BL1606" s="72">
        <v>436.74</v>
      </c>
      <c r="BM1606" s="72">
        <v>305.20999999999998</v>
      </c>
      <c r="BN1606" s="72">
        <v>741.95</v>
      </c>
      <c r="BO1606" s="95">
        <v>6341508</v>
      </c>
      <c r="BP1606" s="95">
        <v>4047032</v>
      </c>
      <c r="BQ1606" s="95">
        <v>1210</v>
      </c>
      <c r="BR1606" s="95">
        <v>1105</v>
      </c>
      <c r="BS1606" s="72">
        <v>483.66</v>
      </c>
      <c r="BT1606" s="72">
        <v>305.48</v>
      </c>
      <c r="BU1606" s="72">
        <v>789.14</v>
      </c>
      <c r="BV1606" s="95">
        <v>7127230</v>
      </c>
      <c r="BW1606" s="95">
        <v>4024956</v>
      </c>
      <c r="BX1606" s="95">
        <v>1228</v>
      </c>
      <c r="BY1606" s="95">
        <v>1098</v>
      </c>
      <c r="BZ1606" s="95">
        <v>1234</v>
      </c>
      <c r="CA1606" s="95">
        <v>1208</v>
      </c>
      <c r="CB1606" s="95">
        <v>1198</v>
      </c>
      <c r="CC1606" s="95">
        <v>1160</v>
      </c>
      <c r="CD1606" s="95">
        <v>1164</v>
      </c>
      <c r="CE1606" s="72">
        <v>650.75523149000003</v>
      </c>
      <c r="CF1606" s="72">
        <v>676.59346364999999</v>
      </c>
      <c r="CG1606" s="72">
        <v>712.40329333</v>
      </c>
      <c r="CH1606" s="72">
        <v>716.50152150999998</v>
      </c>
      <c r="CI1606" s="72">
        <v>731.52548966999996</v>
      </c>
      <c r="CJ1606" s="96">
        <v>0.92618540859999998</v>
      </c>
      <c r="CK1606" s="96">
        <v>0.96953345729999996</v>
      </c>
      <c r="CL1606" s="96">
        <v>0.99710375659999995</v>
      </c>
      <c r="CM1606" s="96">
        <v>1.0355176894</v>
      </c>
      <c r="CN1606" s="96">
        <v>1.0787594023</v>
      </c>
      <c r="CO1606" s="96">
        <v>0.98161664559999995</v>
      </c>
      <c r="CP1606" s="96">
        <v>1.0201741660999999</v>
      </c>
      <c r="CQ1606" s="96">
        <v>0.99584056389999998</v>
      </c>
      <c r="CR1606" s="96">
        <v>1.0244350927000001</v>
      </c>
      <c r="CS1606" s="95">
        <v>1158</v>
      </c>
      <c r="CT1606" s="95">
        <v>1149</v>
      </c>
      <c r="CU1606" s="95">
        <v>1145</v>
      </c>
      <c r="CV1606" s="95">
        <v>1125</v>
      </c>
      <c r="CW1606" s="95">
        <v>1115</v>
      </c>
      <c r="CX1606" s="96">
        <v>0.97112732400000001</v>
      </c>
      <c r="CY1606" s="96">
        <v>0.95305718100000003</v>
      </c>
      <c r="CZ1606" s="96">
        <v>0.99618589599999996</v>
      </c>
      <c r="DA1606" s="96">
        <v>0.99804546900000002</v>
      </c>
      <c r="DB1606" s="96">
        <v>0.99040340900000001</v>
      </c>
      <c r="DC1606">
        <v>2013</v>
      </c>
      <c r="DD1606" s="6">
        <v>1135.2</v>
      </c>
      <c r="DE1606" s="96">
        <v>1.2485675000000001E-3</v>
      </c>
      <c r="DF1606" s="72">
        <v>785.77</v>
      </c>
      <c r="DG1606" s="96">
        <v>1</v>
      </c>
      <c r="DH1606" s="72">
        <v>785.77</v>
      </c>
      <c r="DI1606" s="72">
        <v>645.06511345000001</v>
      </c>
      <c r="DJ1606" s="96">
        <v>1</v>
      </c>
      <c r="DK1606" s="72">
        <v>785.77</v>
      </c>
      <c r="DL1606" s="96">
        <v>1</v>
      </c>
      <c r="DM1606" s="72">
        <v>785.77</v>
      </c>
      <c r="DN1606" s="96">
        <v>1</v>
      </c>
      <c r="DO1606" s="96">
        <v>5.3330000000000001E-3</v>
      </c>
      <c r="DP1606" s="72">
        <v>4.1900000000000004</v>
      </c>
      <c r="DQ1606" s="72">
        <v>781.58</v>
      </c>
      <c r="DR1606" t="s">
        <v>1041</v>
      </c>
      <c r="DT1606" t="s">
        <v>1040</v>
      </c>
    </row>
    <row r="1607" spans="1:124" x14ac:dyDescent="0.3">
      <c r="A1607" t="s">
        <v>458</v>
      </c>
      <c r="B1607">
        <v>27020</v>
      </c>
      <c r="C1607" s="95">
        <v>775</v>
      </c>
      <c r="D1607" s="95">
        <v>2441848</v>
      </c>
      <c r="E1607" s="95">
        <v>722</v>
      </c>
      <c r="F1607" s="95">
        <v>2289355</v>
      </c>
      <c r="G1607" s="95">
        <v>99</v>
      </c>
      <c r="H1607" s="95">
        <v>288019</v>
      </c>
      <c r="I1607" s="95">
        <v>89</v>
      </c>
      <c r="J1607" s="95">
        <v>252056</v>
      </c>
      <c r="K1607" s="95">
        <v>748</v>
      </c>
      <c r="L1607" s="95">
        <v>2668751</v>
      </c>
      <c r="M1607" s="95">
        <v>690</v>
      </c>
      <c r="N1607" s="95">
        <v>2231375</v>
      </c>
      <c r="O1607" s="95">
        <v>109</v>
      </c>
      <c r="P1607" s="95">
        <v>310702</v>
      </c>
      <c r="Q1607" s="95">
        <v>98</v>
      </c>
      <c r="R1607" s="95">
        <v>334647</v>
      </c>
      <c r="S1607" s="95">
        <v>744</v>
      </c>
      <c r="T1607" s="95">
        <v>2435952</v>
      </c>
      <c r="U1607" s="95">
        <v>690</v>
      </c>
      <c r="V1607" s="95">
        <v>2274382</v>
      </c>
      <c r="W1607" s="95">
        <v>113</v>
      </c>
      <c r="X1607" s="95">
        <v>390953</v>
      </c>
      <c r="Y1607" s="95">
        <v>98</v>
      </c>
      <c r="Z1607" s="95">
        <v>432513</v>
      </c>
      <c r="AA1607" s="95">
        <v>739</v>
      </c>
      <c r="AB1607" s="95">
        <v>2229066</v>
      </c>
      <c r="AC1607" s="95">
        <v>689</v>
      </c>
      <c r="AD1607" s="95">
        <v>2340364</v>
      </c>
      <c r="AE1607" s="95">
        <v>110</v>
      </c>
      <c r="AF1607" s="95">
        <v>486883</v>
      </c>
      <c r="AG1607" s="95">
        <v>98</v>
      </c>
      <c r="AH1607" s="95">
        <v>450370</v>
      </c>
      <c r="AI1607" s="95">
        <v>727</v>
      </c>
      <c r="AJ1607" s="95">
        <v>2516982</v>
      </c>
      <c r="AK1607" s="95">
        <v>674</v>
      </c>
      <c r="AL1607" s="95">
        <v>2359232</v>
      </c>
      <c r="AM1607" s="95">
        <v>111</v>
      </c>
      <c r="AN1607" s="95">
        <v>281207</v>
      </c>
      <c r="AO1607" s="95">
        <v>99</v>
      </c>
      <c r="AP1607" s="95">
        <v>489399</v>
      </c>
      <c r="AQ1607" s="72">
        <v>260.27999999999997</v>
      </c>
      <c r="AR1607" s="72">
        <v>261.14</v>
      </c>
      <c r="AS1607" s="72">
        <v>521.41999999999996</v>
      </c>
      <c r="AT1607" s="95">
        <v>2729867</v>
      </c>
      <c r="AU1607" s="95">
        <v>2541411</v>
      </c>
      <c r="AV1607" s="95">
        <v>874</v>
      </c>
      <c r="AW1607" s="95">
        <v>811</v>
      </c>
      <c r="AX1607" s="72">
        <v>289.72000000000003</v>
      </c>
      <c r="AY1607" s="72">
        <v>271.36</v>
      </c>
      <c r="AZ1607" s="72">
        <v>561.08000000000004</v>
      </c>
      <c r="BA1607" s="95">
        <v>2979453</v>
      </c>
      <c r="BB1607" s="95">
        <v>2566022</v>
      </c>
      <c r="BC1607" s="95">
        <v>857</v>
      </c>
      <c r="BD1607" s="95">
        <v>788</v>
      </c>
      <c r="BE1607" s="72">
        <v>274.88</v>
      </c>
      <c r="BF1607" s="72">
        <v>286.26</v>
      </c>
      <c r="BG1607" s="72">
        <v>561.14</v>
      </c>
      <c r="BH1607" s="95">
        <v>2826905</v>
      </c>
      <c r="BI1607" s="95">
        <v>2706895</v>
      </c>
      <c r="BJ1607" s="95">
        <v>857</v>
      </c>
      <c r="BK1607" s="95">
        <v>788</v>
      </c>
      <c r="BL1607" s="72">
        <v>266.58</v>
      </c>
      <c r="BM1607" s="72">
        <v>295.5</v>
      </c>
      <c r="BN1607" s="72">
        <v>562.08000000000004</v>
      </c>
      <c r="BO1607" s="95">
        <v>2715949</v>
      </c>
      <c r="BP1607" s="95">
        <v>2790734</v>
      </c>
      <c r="BQ1607" s="95">
        <v>849</v>
      </c>
      <c r="BR1607" s="95">
        <v>787</v>
      </c>
      <c r="BS1607" s="72">
        <v>278.26</v>
      </c>
      <c r="BT1607" s="72">
        <v>307.10000000000002</v>
      </c>
      <c r="BU1607" s="72">
        <v>585.36</v>
      </c>
      <c r="BV1607" s="95">
        <v>2798189</v>
      </c>
      <c r="BW1607" s="95">
        <v>2848631</v>
      </c>
      <c r="BX1607" s="95">
        <v>838</v>
      </c>
      <c r="BY1607" s="95">
        <v>773</v>
      </c>
      <c r="BZ1607" s="95">
        <v>844</v>
      </c>
      <c r="CA1607" s="95">
        <v>824</v>
      </c>
      <c r="CB1607" s="95">
        <v>824</v>
      </c>
      <c r="CC1607" s="95">
        <v>820</v>
      </c>
      <c r="CD1607" s="95">
        <v>806</v>
      </c>
      <c r="CE1607" s="72">
        <v>650.75523149000003</v>
      </c>
      <c r="CF1607" s="72">
        <v>676.59346364999999</v>
      </c>
      <c r="CG1607" s="72">
        <v>712.40329333</v>
      </c>
      <c r="CH1607" s="72">
        <v>716.50152150999998</v>
      </c>
      <c r="CI1607" s="72">
        <v>731.52548966999996</v>
      </c>
      <c r="CJ1607" s="96">
        <v>0.80125364310000002</v>
      </c>
      <c r="CK1607" s="96">
        <v>0.82927197809999997</v>
      </c>
      <c r="CL1607" s="96">
        <v>0.78767182189999996</v>
      </c>
      <c r="CM1607" s="96">
        <v>0.78447844580000003</v>
      </c>
      <c r="CN1607" s="96">
        <v>0.80019084539999996</v>
      </c>
      <c r="CO1607" s="96">
        <v>0.95413274879999999</v>
      </c>
      <c r="CP1607" s="96">
        <v>0.83905866129999995</v>
      </c>
      <c r="CQ1607" s="96">
        <v>0.99584056389999998</v>
      </c>
      <c r="CR1607" s="96">
        <v>0.84256312899999997</v>
      </c>
      <c r="CS1607" s="95">
        <v>841</v>
      </c>
      <c r="CT1607" s="95">
        <v>818</v>
      </c>
      <c r="CU1607" s="95">
        <v>817</v>
      </c>
      <c r="CV1607" s="95">
        <v>818</v>
      </c>
      <c r="CW1607" s="95">
        <v>800</v>
      </c>
      <c r="CX1607" s="96">
        <v>0.97193651999999997</v>
      </c>
      <c r="CY1607" s="96">
        <v>0.96584045299999999</v>
      </c>
      <c r="CZ1607" s="96">
        <v>0.94879441499999995</v>
      </c>
      <c r="DA1607" s="96">
        <v>0.97088607500000002</v>
      </c>
      <c r="DB1607" s="96">
        <v>0.91176690400000004</v>
      </c>
      <c r="DC1607">
        <v>2013</v>
      </c>
      <c r="DD1607" s="6">
        <v>789.4</v>
      </c>
      <c r="DE1607" s="96">
        <v>5.7646040000000002E-4</v>
      </c>
      <c r="DF1607" s="72">
        <v>646.71</v>
      </c>
      <c r="DG1607" s="96">
        <v>1</v>
      </c>
      <c r="DH1607" s="72">
        <v>646.71</v>
      </c>
      <c r="DI1607" s="72">
        <v>645.06511345000001</v>
      </c>
      <c r="DJ1607" s="96">
        <v>0.88848185120000001</v>
      </c>
      <c r="DK1607" s="72">
        <v>646.52656530000002</v>
      </c>
      <c r="DL1607" s="96">
        <v>1.0152701756</v>
      </c>
      <c r="DM1607" s="72">
        <v>656.39913950000005</v>
      </c>
      <c r="DN1607" s="96">
        <v>1</v>
      </c>
      <c r="DO1607" s="96">
        <v>2.9729999999999999E-3</v>
      </c>
      <c r="DP1607" s="72">
        <v>1.95</v>
      </c>
      <c r="DQ1607" s="72">
        <v>654.45000000000005</v>
      </c>
      <c r="DR1607" t="s">
        <v>458</v>
      </c>
      <c r="DT1607" t="s">
        <v>1040</v>
      </c>
    </row>
    <row r="1608" spans="1:124" x14ac:dyDescent="0.3">
      <c r="A1608" t="s">
        <v>1042</v>
      </c>
      <c r="B1608">
        <v>27030</v>
      </c>
      <c r="C1608" s="95">
        <v>816</v>
      </c>
      <c r="D1608" s="95">
        <v>2296516</v>
      </c>
      <c r="E1608" s="95">
        <v>767</v>
      </c>
      <c r="F1608" s="95">
        <v>2366412</v>
      </c>
      <c r="G1608" s="95">
        <v>174</v>
      </c>
      <c r="H1608" s="95">
        <v>233124</v>
      </c>
      <c r="I1608" s="95">
        <v>148</v>
      </c>
      <c r="J1608" s="95">
        <v>571639</v>
      </c>
      <c r="K1608" s="95">
        <v>786</v>
      </c>
      <c r="L1608" s="95">
        <v>2154120</v>
      </c>
      <c r="M1608" s="95">
        <v>734</v>
      </c>
      <c r="N1608" s="95">
        <v>2173036</v>
      </c>
      <c r="O1608" s="95">
        <v>180</v>
      </c>
      <c r="P1608" s="95">
        <v>359853</v>
      </c>
      <c r="Q1608" s="95">
        <v>147</v>
      </c>
      <c r="R1608" s="95">
        <v>462342</v>
      </c>
      <c r="S1608" s="95">
        <v>781</v>
      </c>
      <c r="T1608" s="95">
        <v>1895809</v>
      </c>
      <c r="U1608" s="95">
        <v>727</v>
      </c>
      <c r="V1608" s="95">
        <v>2357557</v>
      </c>
      <c r="W1608" s="95">
        <v>170</v>
      </c>
      <c r="X1608" s="95">
        <v>353297</v>
      </c>
      <c r="Y1608" s="95">
        <v>138</v>
      </c>
      <c r="Z1608" s="95">
        <v>467883</v>
      </c>
      <c r="AA1608" s="95">
        <v>803</v>
      </c>
      <c r="AB1608" s="95">
        <v>2396213</v>
      </c>
      <c r="AC1608" s="95">
        <v>738</v>
      </c>
      <c r="AD1608" s="95">
        <v>2344915</v>
      </c>
      <c r="AE1608" s="95">
        <v>175</v>
      </c>
      <c r="AF1608" s="95">
        <v>341300</v>
      </c>
      <c r="AG1608" s="95">
        <v>143</v>
      </c>
      <c r="AH1608" s="95">
        <v>599760</v>
      </c>
      <c r="AI1608" s="95">
        <v>818</v>
      </c>
      <c r="AJ1608" s="95">
        <v>2040511</v>
      </c>
      <c r="AK1608" s="95">
        <v>738</v>
      </c>
      <c r="AL1608" s="95">
        <v>2629746.6800000002</v>
      </c>
      <c r="AM1608" s="95">
        <v>162</v>
      </c>
      <c r="AN1608" s="95">
        <v>410404</v>
      </c>
      <c r="AO1608" s="95">
        <v>136</v>
      </c>
      <c r="AP1608" s="95">
        <v>549719</v>
      </c>
      <c r="AQ1608" s="72">
        <v>212.93</v>
      </c>
      <c r="AR1608" s="72">
        <v>267.58</v>
      </c>
      <c r="AS1608" s="72">
        <v>480.51</v>
      </c>
      <c r="AT1608" s="95">
        <v>2529640</v>
      </c>
      <c r="AU1608" s="95">
        <v>2938051</v>
      </c>
      <c r="AV1608" s="95">
        <v>990</v>
      </c>
      <c r="AW1608" s="95">
        <v>915</v>
      </c>
      <c r="AX1608" s="72">
        <v>216.87</v>
      </c>
      <c r="AY1608" s="72">
        <v>249.28</v>
      </c>
      <c r="AZ1608" s="72">
        <v>466.15</v>
      </c>
      <c r="BA1608" s="95">
        <v>2513973</v>
      </c>
      <c r="BB1608" s="95">
        <v>2635378</v>
      </c>
      <c r="BC1608" s="95">
        <v>966</v>
      </c>
      <c r="BD1608" s="95">
        <v>881</v>
      </c>
      <c r="BE1608" s="72">
        <v>197.08</v>
      </c>
      <c r="BF1608" s="72">
        <v>272.2</v>
      </c>
      <c r="BG1608" s="72">
        <v>469.28</v>
      </c>
      <c r="BH1608" s="95">
        <v>2249106</v>
      </c>
      <c r="BI1608" s="95">
        <v>2825440</v>
      </c>
      <c r="BJ1608" s="95">
        <v>951</v>
      </c>
      <c r="BK1608" s="95">
        <v>865</v>
      </c>
      <c r="BL1608" s="72">
        <v>233.26</v>
      </c>
      <c r="BM1608" s="72">
        <v>278.54000000000002</v>
      </c>
      <c r="BN1608" s="72">
        <v>511.8</v>
      </c>
      <c r="BO1608" s="95">
        <v>2737513</v>
      </c>
      <c r="BP1608" s="95">
        <v>2944675</v>
      </c>
      <c r="BQ1608" s="95">
        <v>978</v>
      </c>
      <c r="BR1608" s="95">
        <v>881</v>
      </c>
      <c r="BS1608" s="72">
        <v>208.41</v>
      </c>
      <c r="BT1608" s="72">
        <v>303.14999999999998</v>
      </c>
      <c r="BU1608" s="72">
        <v>511.56</v>
      </c>
      <c r="BV1608" s="95">
        <v>2450915</v>
      </c>
      <c r="BW1608" s="95">
        <v>3179465.68</v>
      </c>
      <c r="BX1608" s="95">
        <v>980</v>
      </c>
      <c r="BY1608" s="95">
        <v>874</v>
      </c>
      <c r="BZ1608" s="95">
        <v>954</v>
      </c>
      <c r="CA1608" s="95">
        <v>925</v>
      </c>
      <c r="CB1608" s="95">
        <v>910</v>
      </c>
      <c r="CC1608" s="95">
        <v>932</v>
      </c>
      <c r="CD1608" s="95">
        <v>928</v>
      </c>
      <c r="CE1608" s="72">
        <v>650.75523149000003</v>
      </c>
      <c r="CF1608" s="72">
        <v>676.59346364999999</v>
      </c>
      <c r="CG1608" s="72">
        <v>712.40329333</v>
      </c>
      <c r="CH1608" s="72">
        <v>716.50152150999998</v>
      </c>
      <c r="CI1608" s="72">
        <v>731.52548966999996</v>
      </c>
      <c r="CJ1608" s="96">
        <v>0.73838822459999998</v>
      </c>
      <c r="CK1608" s="96">
        <v>0.68896615920000004</v>
      </c>
      <c r="CL1608" s="96">
        <v>0.65872800480000004</v>
      </c>
      <c r="CM1608" s="96">
        <v>0.71430413559999995</v>
      </c>
      <c r="CN1608" s="96">
        <v>0.69930577569999997</v>
      </c>
      <c r="CO1608" s="96">
        <v>0.84265535489999999</v>
      </c>
      <c r="CP1608" s="96">
        <v>0.83063432270000004</v>
      </c>
      <c r="CQ1608" s="96">
        <v>0.99584056389999998</v>
      </c>
      <c r="CR1608" s="96">
        <v>0.83410360480000001</v>
      </c>
      <c r="CS1608" s="95">
        <v>815</v>
      </c>
      <c r="CT1608" s="95">
        <v>789</v>
      </c>
      <c r="CU1608" s="95">
        <v>783</v>
      </c>
      <c r="CV1608" s="95">
        <v>769</v>
      </c>
      <c r="CW1608" s="95">
        <v>771</v>
      </c>
      <c r="CX1608" s="96">
        <v>0.84256203799999996</v>
      </c>
      <c r="CY1608" s="96">
        <v>0.85439041100000002</v>
      </c>
      <c r="CZ1608" s="96">
        <v>0.84457870300000004</v>
      </c>
      <c r="DA1608" s="96">
        <v>0.82554369599999999</v>
      </c>
      <c r="DB1608" s="96">
        <v>0.84585895799999999</v>
      </c>
      <c r="DC1608">
        <v>2013</v>
      </c>
      <c r="DD1608" s="6">
        <v>883.2</v>
      </c>
      <c r="DE1608" s="96">
        <v>6.2853279999999995E-4</v>
      </c>
      <c r="DF1608" s="72">
        <v>640.17999999999995</v>
      </c>
      <c r="DG1608" s="96">
        <v>1</v>
      </c>
      <c r="DH1608" s="72">
        <v>640.17999999999995</v>
      </c>
      <c r="DI1608" s="72">
        <v>645.06511345000001</v>
      </c>
      <c r="DJ1608" s="96">
        <v>0.93978720999999998</v>
      </c>
      <c r="DK1608" s="72">
        <v>640.47414631000004</v>
      </c>
      <c r="DL1608" s="96">
        <v>1.0152701756</v>
      </c>
      <c r="DM1608" s="72">
        <v>650.25429900999995</v>
      </c>
      <c r="DN1608" s="96">
        <v>1</v>
      </c>
      <c r="DO1608" s="96">
        <v>2.3379999999999998E-3</v>
      </c>
      <c r="DP1608" s="72">
        <v>1.52</v>
      </c>
      <c r="DQ1608" s="72">
        <v>648.73</v>
      </c>
      <c r="DR1608" t="s">
        <v>1042</v>
      </c>
      <c r="DT1608" t="s">
        <v>1040</v>
      </c>
    </row>
    <row r="1609" spans="1:124" x14ac:dyDescent="0.3">
      <c r="A1609" t="s">
        <v>1043</v>
      </c>
      <c r="B1609">
        <v>27040</v>
      </c>
      <c r="C1609" s="95">
        <v>1425</v>
      </c>
      <c r="D1609" s="95">
        <v>4265870</v>
      </c>
      <c r="E1609" s="95">
        <v>1379</v>
      </c>
      <c r="F1609" s="95">
        <v>3946932</v>
      </c>
      <c r="G1609" s="95">
        <v>156</v>
      </c>
      <c r="H1609" s="95">
        <v>265971</v>
      </c>
      <c r="I1609" s="95">
        <v>139</v>
      </c>
      <c r="J1609" s="95">
        <v>464805</v>
      </c>
      <c r="K1609" s="95">
        <v>1354</v>
      </c>
      <c r="L1609" s="95">
        <v>4293439</v>
      </c>
      <c r="M1609" s="95">
        <v>1304</v>
      </c>
      <c r="N1609" s="95">
        <v>4101402</v>
      </c>
      <c r="O1609" s="95">
        <v>149</v>
      </c>
      <c r="P1609" s="95">
        <v>417639</v>
      </c>
      <c r="Q1609" s="95">
        <v>128</v>
      </c>
      <c r="R1609" s="95">
        <v>511343</v>
      </c>
      <c r="S1609" s="95">
        <v>1356</v>
      </c>
      <c r="T1609" s="95">
        <v>4460529</v>
      </c>
      <c r="U1609" s="95">
        <v>1299</v>
      </c>
      <c r="V1609" s="95">
        <v>4420927</v>
      </c>
      <c r="W1609" s="95">
        <v>166</v>
      </c>
      <c r="X1609" s="95">
        <v>455980</v>
      </c>
      <c r="Y1609" s="95">
        <v>142</v>
      </c>
      <c r="Z1609" s="95">
        <v>538272</v>
      </c>
      <c r="AA1609" s="95">
        <v>1348</v>
      </c>
      <c r="AB1609" s="95">
        <v>4458870</v>
      </c>
      <c r="AC1609" s="95">
        <v>1285</v>
      </c>
      <c r="AD1609" s="95">
        <v>4727860</v>
      </c>
      <c r="AE1609" s="95">
        <v>165</v>
      </c>
      <c r="AF1609" s="95">
        <v>456527</v>
      </c>
      <c r="AG1609" s="95">
        <v>143</v>
      </c>
      <c r="AH1609" s="95">
        <v>551377</v>
      </c>
      <c r="AI1609" s="95">
        <v>1369</v>
      </c>
      <c r="AJ1609" s="95">
        <v>4651462</v>
      </c>
      <c r="AK1609" s="95">
        <v>1297</v>
      </c>
      <c r="AL1609" s="95">
        <v>5009211</v>
      </c>
      <c r="AM1609" s="95">
        <v>168</v>
      </c>
      <c r="AN1609" s="95">
        <v>551671</v>
      </c>
      <c r="AO1609" s="95">
        <v>148</v>
      </c>
      <c r="AP1609" s="95">
        <v>670415</v>
      </c>
      <c r="AQ1609" s="72">
        <v>238.87</v>
      </c>
      <c r="AR1609" s="72">
        <v>242.19</v>
      </c>
      <c r="AS1609" s="72">
        <v>481.06</v>
      </c>
      <c r="AT1609" s="95">
        <v>4531841</v>
      </c>
      <c r="AU1609" s="95">
        <v>4411737</v>
      </c>
      <c r="AV1609" s="95">
        <v>1581</v>
      </c>
      <c r="AW1609" s="95">
        <v>1518</v>
      </c>
      <c r="AX1609" s="72">
        <v>261.2</v>
      </c>
      <c r="AY1609" s="72">
        <v>268.43</v>
      </c>
      <c r="AZ1609" s="72">
        <v>529.63</v>
      </c>
      <c r="BA1609" s="95">
        <v>4711078</v>
      </c>
      <c r="BB1609" s="95">
        <v>4612745</v>
      </c>
      <c r="BC1609" s="95">
        <v>1503</v>
      </c>
      <c r="BD1609" s="95">
        <v>1432</v>
      </c>
      <c r="BE1609" s="72">
        <v>269.19</v>
      </c>
      <c r="BF1609" s="72">
        <v>286.79000000000002</v>
      </c>
      <c r="BG1609" s="72">
        <v>555.98</v>
      </c>
      <c r="BH1609" s="95">
        <v>4916509</v>
      </c>
      <c r="BI1609" s="95">
        <v>4959199</v>
      </c>
      <c r="BJ1609" s="95">
        <v>1522</v>
      </c>
      <c r="BK1609" s="95">
        <v>1441</v>
      </c>
      <c r="BL1609" s="72">
        <v>270.73</v>
      </c>
      <c r="BM1609" s="72">
        <v>308.08</v>
      </c>
      <c r="BN1609" s="72">
        <v>578.80999999999995</v>
      </c>
      <c r="BO1609" s="95">
        <v>4915397</v>
      </c>
      <c r="BP1609" s="95">
        <v>5279237</v>
      </c>
      <c r="BQ1609" s="95">
        <v>1513</v>
      </c>
      <c r="BR1609" s="95">
        <v>1428</v>
      </c>
      <c r="BS1609" s="72">
        <v>282.10000000000002</v>
      </c>
      <c r="BT1609" s="72">
        <v>327.54000000000002</v>
      </c>
      <c r="BU1609" s="72">
        <v>609.64</v>
      </c>
      <c r="BV1609" s="95">
        <v>5203133</v>
      </c>
      <c r="BW1609" s="95">
        <v>5679626</v>
      </c>
      <c r="BX1609" s="95">
        <v>1537</v>
      </c>
      <c r="BY1609" s="95">
        <v>1445</v>
      </c>
      <c r="BZ1609" s="95">
        <v>1551</v>
      </c>
      <c r="CA1609" s="95">
        <v>1469</v>
      </c>
      <c r="CB1609" s="95">
        <v>1483</v>
      </c>
      <c r="CC1609" s="95">
        <v>1473</v>
      </c>
      <c r="CD1609" s="95">
        <v>1492</v>
      </c>
      <c r="CE1609" s="72">
        <v>650.75523149000003</v>
      </c>
      <c r="CF1609" s="72">
        <v>676.59346364999999</v>
      </c>
      <c r="CG1609" s="72">
        <v>712.40329333</v>
      </c>
      <c r="CH1609" s="72">
        <v>716.50152150999998</v>
      </c>
      <c r="CI1609" s="72">
        <v>731.52548966999996</v>
      </c>
      <c r="CJ1609" s="96">
        <v>0.73923339639999996</v>
      </c>
      <c r="CK1609" s="96">
        <v>0.78278911699999998</v>
      </c>
      <c r="CL1609" s="96">
        <v>0.78042873359999998</v>
      </c>
      <c r="CM1609" s="96">
        <v>0.80782801240000002</v>
      </c>
      <c r="CN1609" s="96">
        <v>0.83338175989999996</v>
      </c>
      <c r="CO1609" s="96">
        <v>0.89170370310000002</v>
      </c>
      <c r="CP1609" s="96">
        <v>0.88452274119999996</v>
      </c>
      <c r="CQ1609" s="96">
        <v>0.99584056389999998</v>
      </c>
      <c r="CR1609" s="96">
        <v>0.88821709719999997</v>
      </c>
      <c r="CS1609" s="95">
        <v>1479</v>
      </c>
      <c r="CT1609" s="95">
        <v>1463</v>
      </c>
      <c r="CU1609" s="95">
        <v>1459</v>
      </c>
      <c r="CV1609" s="95">
        <v>1484</v>
      </c>
      <c r="CW1609" s="95">
        <v>1492</v>
      </c>
      <c r="CX1609" s="96">
        <v>0.91006495300000001</v>
      </c>
      <c r="CY1609" s="96">
        <v>0.89267760500000004</v>
      </c>
      <c r="CZ1609" s="96">
        <v>0.89258526400000004</v>
      </c>
      <c r="DA1609" s="96">
        <v>0.881054954</v>
      </c>
      <c r="DB1609" s="96">
        <v>0.88227705400000001</v>
      </c>
      <c r="DC1609">
        <v>2013</v>
      </c>
      <c r="DD1609" s="6">
        <v>1452.8</v>
      </c>
      <c r="DE1609" s="96">
        <v>1.3815380000000001E-3</v>
      </c>
      <c r="DF1609" s="72">
        <v>681.2</v>
      </c>
      <c r="DG1609" s="96">
        <v>1</v>
      </c>
      <c r="DH1609" s="72">
        <v>681.2</v>
      </c>
      <c r="DI1609" s="72">
        <v>662.12573958999997</v>
      </c>
      <c r="DJ1609" s="96">
        <v>1</v>
      </c>
      <c r="DK1609" s="72">
        <v>681.2</v>
      </c>
      <c r="DL1609" s="96">
        <v>1</v>
      </c>
      <c r="DM1609" s="72">
        <v>681.2</v>
      </c>
      <c r="DN1609" s="96">
        <v>1</v>
      </c>
      <c r="DO1609" s="96">
        <v>5.568E-3</v>
      </c>
      <c r="DP1609" s="72">
        <v>3.79</v>
      </c>
      <c r="DQ1609" s="72">
        <v>677.41</v>
      </c>
      <c r="DR1609" t="s">
        <v>1043</v>
      </c>
      <c r="DT1609" t="s">
        <v>1040</v>
      </c>
    </row>
    <row r="1610" spans="1:124" x14ac:dyDescent="0.3">
      <c r="A1610" t="s">
        <v>710</v>
      </c>
      <c r="B1610">
        <v>27050</v>
      </c>
      <c r="C1610" s="95">
        <v>234</v>
      </c>
      <c r="D1610" s="95">
        <v>455882</v>
      </c>
      <c r="E1610" s="95">
        <v>229</v>
      </c>
      <c r="F1610" s="95">
        <v>579909</v>
      </c>
      <c r="G1610" s="95">
        <v>16</v>
      </c>
      <c r="H1610" s="95">
        <v>1</v>
      </c>
      <c r="I1610" s="95">
        <v>14</v>
      </c>
      <c r="J1610" s="95">
        <v>16634</v>
      </c>
      <c r="K1610" s="95">
        <v>228</v>
      </c>
      <c r="L1610" s="95">
        <v>500068</v>
      </c>
      <c r="M1610" s="95">
        <v>221</v>
      </c>
      <c r="N1610" s="95">
        <v>581217</v>
      </c>
      <c r="O1610" s="95">
        <v>16</v>
      </c>
      <c r="P1610" s="95">
        <v>4636</v>
      </c>
      <c r="Q1610" s="95">
        <v>15</v>
      </c>
      <c r="R1610" s="95">
        <v>13457</v>
      </c>
      <c r="S1610" s="95">
        <v>216</v>
      </c>
      <c r="T1610" s="95">
        <v>762787</v>
      </c>
      <c r="U1610" s="95">
        <v>209</v>
      </c>
      <c r="V1610" s="95">
        <v>753473</v>
      </c>
      <c r="W1610" s="95">
        <v>13</v>
      </c>
      <c r="X1610" s="95">
        <v>1</v>
      </c>
      <c r="Y1610" s="95">
        <v>12</v>
      </c>
      <c r="Z1610" s="95">
        <v>15517</v>
      </c>
      <c r="AA1610" s="95">
        <v>203</v>
      </c>
      <c r="AB1610" s="95">
        <v>613633</v>
      </c>
      <c r="AC1610" s="95">
        <v>195</v>
      </c>
      <c r="AD1610" s="95">
        <v>599149</v>
      </c>
      <c r="AE1610" s="95">
        <v>12</v>
      </c>
      <c r="AF1610" s="95">
        <v>9496</v>
      </c>
      <c r="AG1610" s="95">
        <v>10</v>
      </c>
      <c r="AH1610" s="95">
        <v>22686</v>
      </c>
      <c r="AI1610" s="95">
        <v>208</v>
      </c>
      <c r="AJ1610" s="95">
        <v>993023</v>
      </c>
      <c r="AK1610" s="95">
        <v>199</v>
      </c>
      <c r="AL1610" s="95">
        <v>549126</v>
      </c>
      <c r="AM1610" s="95">
        <v>11</v>
      </c>
      <c r="AN1610" s="95">
        <v>0</v>
      </c>
      <c r="AO1610" s="95">
        <v>10</v>
      </c>
      <c r="AP1610" s="95">
        <v>10197</v>
      </c>
      <c r="AQ1610" s="72">
        <v>151.96</v>
      </c>
      <c r="AR1610" s="72">
        <v>204.58</v>
      </c>
      <c r="AS1610" s="72">
        <v>356.54</v>
      </c>
      <c r="AT1610" s="95">
        <v>455883</v>
      </c>
      <c r="AU1610" s="95">
        <v>596543</v>
      </c>
      <c r="AV1610" s="95">
        <v>250</v>
      </c>
      <c r="AW1610" s="95">
        <v>243</v>
      </c>
      <c r="AX1610" s="72">
        <v>172.37</v>
      </c>
      <c r="AY1610" s="72">
        <v>209.98</v>
      </c>
      <c r="AZ1610" s="72">
        <v>382.35</v>
      </c>
      <c r="BA1610" s="95">
        <v>504704</v>
      </c>
      <c r="BB1610" s="95">
        <v>594674</v>
      </c>
      <c r="BC1610" s="95">
        <v>244</v>
      </c>
      <c r="BD1610" s="95">
        <v>236</v>
      </c>
      <c r="BE1610" s="72">
        <v>277.58</v>
      </c>
      <c r="BF1610" s="72">
        <v>289.97000000000003</v>
      </c>
      <c r="BG1610" s="72">
        <v>567.54999999999995</v>
      </c>
      <c r="BH1610" s="95">
        <v>762788</v>
      </c>
      <c r="BI1610" s="95">
        <v>768990</v>
      </c>
      <c r="BJ1610" s="95">
        <v>229</v>
      </c>
      <c r="BK1610" s="95">
        <v>221</v>
      </c>
      <c r="BL1610" s="72">
        <v>241.52</v>
      </c>
      <c r="BM1610" s="72">
        <v>252.78</v>
      </c>
      <c r="BN1610" s="72">
        <v>494.3</v>
      </c>
      <c r="BO1610" s="95">
        <v>623129</v>
      </c>
      <c r="BP1610" s="95">
        <v>621835</v>
      </c>
      <c r="BQ1610" s="95">
        <v>215</v>
      </c>
      <c r="BR1610" s="95">
        <v>205</v>
      </c>
      <c r="BS1610" s="72">
        <v>377.86</v>
      </c>
      <c r="BT1610" s="72">
        <v>223.02</v>
      </c>
      <c r="BU1610" s="72">
        <v>600.88</v>
      </c>
      <c r="BV1610" s="95">
        <v>993023</v>
      </c>
      <c r="BW1610" s="95">
        <v>559323</v>
      </c>
      <c r="BX1610" s="95">
        <v>219</v>
      </c>
      <c r="BY1610" s="95">
        <v>209</v>
      </c>
      <c r="BZ1610" s="95">
        <v>247</v>
      </c>
      <c r="CA1610" s="95">
        <v>240</v>
      </c>
      <c r="CB1610" s="95">
        <v>225</v>
      </c>
      <c r="CC1610" s="95">
        <v>210</v>
      </c>
      <c r="CD1610" s="95">
        <v>214</v>
      </c>
      <c r="CE1610" s="72">
        <v>650.75523149000003</v>
      </c>
      <c r="CF1610" s="72">
        <v>676.59346364999999</v>
      </c>
      <c r="CG1610" s="72">
        <v>712.40329333</v>
      </c>
      <c r="CH1610" s="72">
        <v>716.50152150999998</v>
      </c>
      <c r="CI1610" s="72">
        <v>731.52548966999996</v>
      </c>
      <c r="CJ1610" s="96">
        <v>0.54788649060000005</v>
      </c>
      <c r="CK1610" s="96">
        <v>0.56511039569999999</v>
      </c>
      <c r="CL1610" s="96">
        <v>0.79666953439999999</v>
      </c>
      <c r="CM1610" s="96">
        <v>0.6898799028</v>
      </c>
      <c r="CN1610" s="96">
        <v>0.82140678420000002</v>
      </c>
      <c r="CO1610" s="96">
        <v>0.79725868909999997</v>
      </c>
      <c r="CP1610" s="96">
        <v>0.858178946</v>
      </c>
      <c r="CQ1610" s="96">
        <v>0.99584056389999998</v>
      </c>
      <c r="CR1610" s="96">
        <v>0.86176327269999997</v>
      </c>
      <c r="CS1610" s="95">
        <v>238</v>
      </c>
      <c r="CT1610" s="95">
        <v>236</v>
      </c>
      <c r="CU1610" s="95">
        <v>222</v>
      </c>
      <c r="CV1610" s="95">
        <v>198</v>
      </c>
      <c r="CW1610" s="95">
        <v>216</v>
      </c>
      <c r="CX1610" s="96">
        <v>0.80768681399999998</v>
      </c>
      <c r="CY1610" s="96">
        <v>0.80710676100000001</v>
      </c>
      <c r="CZ1610" s="96">
        <v>0.81882578100000003</v>
      </c>
      <c r="DA1610" s="96">
        <v>0.73182909299999999</v>
      </c>
      <c r="DB1610" s="96">
        <v>0.81281946199999999</v>
      </c>
      <c r="DC1610">
        <v>2013</v>
      </c>
      <c r="DD1610" s="6">
        <v>222.8</v>
      </c>
      <c r="DE1610" s="96">
        <v>1.1384234000000001E-3</v>
      </c>
      <c r="DF1610" s="72">
        <v>661.07</v>
      </c>
      <c r="DG1610" s="96">
        <v>1</v>
      </c>
      <c r="DH1610" s="72">
        <v>661.07</v>
      </c>
      <c r="DI1610" s="72">
        <v>645.06511345000001</v>
      </c>
      <c r="DJ1610" s="96">
        <v>0.4720169488</v>
      </c>
      <c r="DK1610" s="72">
        <v>652.61969116</v>
      </c>
      <c r="DL1610" s="96">
        <v>1.0152701756</v>
      </c>
      <c r="DM1610" s="72">
        <v>662.58530846999997</v>
      </c>
      <c r="DN1610" s="96">
        <v>1</v>
      </c>
      <c r="DO1610" s="96">
        <v>7.9480000000000002E-3</v>
      </c>
      <c r="DP1610" s="72">
        <v>5.27</v>
      </c>
      <c r="DQ1610" s="72">
        <v>657.32</v>
      </c>
      <c r="DR1610" t="s">
        <v>710</v>
      </c>
      <c r="DT1610" t="s">
        <v>1040</v>
      </c>
    </row>
    <row r="1611" spans="1:124" x14ac:dyDescent="0.3">
      <c r="A1611" t="s">
        <v>1044</v>
      </c>
      <c r="B1611">
        <v>27060</v>
      </c>
      <c r="C1611" s="95">
        <v>10564</v>
      </c>
      <c r="D1611" s="95">
        <v>40368983</v>
      </c>
      <c r="E1611" s="95">
        <v>10194</v>
      </c>
      <c r="F1611" s="95">
        <v>30452854</v>
      </c>
      <c r="G1611" s="95">
        <v>1896</v>
      </c>
      <c r="H1611" s="95">
        <v>5892751</v>
      </c>
      <c r="I1611" s="95">
        <v>1688</v>
      </c>
      <c r="J1611" s="95">
        <v>4762371</v>
      </c>
      <c r="K1611" s="95">
        <v>9821</v>
      </c>
      <c r="L1611" s="95">
        <v>37119697</v>
      </c>
      <c r="M1611" s="95">
        <v>9437</v>
      </c>
      <c r="N1611" s="95">
        <v>30839314</v>
      </c>
      <c r="O1611" s="95">
        <v>1868</v>
      </c>
      <c r="P1611" s="95">
        <v>5363889</v>
      </c>
      <c r="Q1611" s="95">
        <v>1654</v>
      </c>
      <c r="R1611" s="95">
        <v>4702914</v>
      </c>
      <c r="S1611" s="95">
        <v>9606</v>
      </c>
      <c r="T1611" s="95">
        <v>38056859</v>
      </c>
      <c r="U1611" s="95">
        <v>9169</v>
      </c>
      <c r="V1611" s="95">
        <v>30085145</v>
      </c>
      <c r="W1611" s="95">
        <v>1872</v>
      </c>
      <c r="X1611" s="95">
        <v>4691564</v>
      </c>
      <c r="Y1611" s="95">
        <v>1662</v>
      </c>
      <c r="Z1611" s="95">
        <v>4655849</v>
      </c>
      <c r="AA1611" s="95">
        <v>9487</v>
      </c>
      <c r="AB1611" s="95">
        <v>36239256</v>
      </c>
      <c r="AC1611" s="95">
        <v>9007</v>
      </c>
      <c r="AD1611" s="95">
        <v>31227938</v>
      </c>
      <c r="AE1611" s="95">
        <v>1902</v>
      </c>
      <c r="AF1611" s="95">
        <v>5143691</v>
      </c>
      <c r="AG1611" s="95">
        <v>1682</v>
      </c>
      <c r="AH1611" s="95">
        <v>5002180</v>
      </c>
      <c r="AI1611" s="95">
        <v>9574</v>
      </c>
      <c r="AJ1611" s="95">
        <v>36301352.090000004</v>
      </c>
      <c r="AK1611" s="95">
        <v>9071</v>
      </c>
      <c r="AL1611" s="95">
        <v>31753677.739999998</v>
      </c>
      <c r="AM1611" s="95">
        <v>2001</v>
      </c>
      <c r="AN1611" s="95">
        <v>5918053</v>
      </c>
      <c r="AO1611" s="95">
        <v>1783</v>
      </c>
      <c r="AP1611" s="95">
        <v>5223159</v>
      </c>
      <c r="AQ1611" s="72">
        <v>309.39999999999998</v>
      </c>
      <c r="AR1611" s="72">
        <v>246.98</v>
      </c>
      <c r="AS1611" s="72">
        <v>556.38</v>
      </c>
      <c r="AT1611" s="95">
        <v>46261734</v>
      </c>
      <c r="AU1611" s="95">
        <v>35215225</v>
      </c>
      <c r="AV1611" s="95">
        <v>12460</v>
      </c>
      <c r="AW1611" s="95">
        <v>11882</v>
      </c>
      <c r="AX1611" s="72">
        <v>302.87</v>
      </c>
      <c r="AY1611" s="72">
        <v>267.05</v>
      </c>
      <c r="AZ1611" s="72">
        <v>569.91999999999996</v>
      </c>
      <c r="BA1611" s="95">
        <v>42483586</v>
      </c>
      <c r="BB1611" s="95">
        <v>35542228</v>
      </c>
      <c r="BC1611" s="95">
        <v>11689</v>
      </c>
      <c r="BD1611" s="95">
        <v>11091</v>
      </c>
      <c r="BE1611" s="72">
        <v>310.36</v>
      </c>
      <c r="BF1611" s="72">
        <v>267.3</v>
      </c>
      <c r="BG1611" s="72">
        <v>577.66</v>
      </c>
      <c r="BH1611" s="95">
        <v>42748423</v>
      </c>
      <c r="BI1611" s="95">
        <v>34740994</v>
      </c>
      <c r="BJ1611" s="95">
        <v>11478</v>
      </c>
      <c r="BK1611" s="95">
        <v>10831</v>
      </c>
      <c r="BL1611" s="72">
        <v>302.8</v>
      </c>
      <c r="BM1611" s="72">
        <v>282.45999999999998</v>
      </c>
      <c r="BN1611" s="72">
        <v>585.26</v>
      </c>
      <c r="BO1611" s="95">
        <v>41382947</v>
      </c>
      <c r="BP1611" s="95">
        <v>36230118</v>
      </c>
      <c r="BQ1611" s="95">
        <v>11389</v>
      </c>
      <c r="BR1611" s="95">
        <v>10689</v>
      </c>
      <c r="BS1611" s="72">
        <v>303.95999999999998</v>
      </c>
      <c r="BT1611" s="72">
        <v>283.89999999999998</v>
      </c>
      <c r="BU1611" s="72">
        <v>587.86</v>
      </c>
      <c r="BV1611" s="95">
        <v>42219405.090000004</v>
      </c>
      <c r="BW1611" s="95">
        <v>36976836.740000002</v>
      </c>
      <c r="BX1611" s="95">
        <v>11575</v>
      </c>
      <c r="BY1611" s="95">
        <v>10854</v>
      </c>
      <c r="BZ1611" s="95">
        <v>12185</v>
      </c>
      <c r="CA1611" s="95">
        <v>11400</v>
      </c>
      <c r="CB1611" s="95">
        <v>11166</v>
      </c>
      <c r="CC1611" s="95">
        <v>11057</v>
      </c>
      <c r="CD1611" s="95">
        <v>11222</v>
      </c>
      <c r="CE1611" s="72">
        <v>650.75523149000003</v>
      </c>
      <c r="CF1611" s="72">
        <v>676.59346364999999</v>
      </c>
      <c r="CG1611" s="72">
        <v>712.40329333</v>
      </c>
      <c r="CH1611" s="72">
        <v>716.50152150999998</v>
      </c>
      <c r="CI1611" s="72">
        <v>731.52548966999996</v>
      </c>
      <c r="CJ1611" s="96">
        <v>0.85497583899999996</v>
      </c>
      <c r="CK1611" s="96">
        <v>0.84233743100000003</v>
      </c>
      <c r="CL1611" s="96">
        <v>0.81086093429999995</v>
      </c>
      <c r="CM1611" s="96">
        <v>0.81683008680000002</v>
      </c>
      <c r="CN1611" s="96">
        <v>0.80360836130000002</v>
      </c>
      <c r="CO1611" s="96">
        <v>0.96662155999999999</v>
      </c>
      <c r="CP1611" s="96">
        <v>0.85423558160000002</v>
      </c>
      <c r="CQ1611" s="96">
        <v>0.99584056389999998</v>
      </c>
      <c r="CR1611" s="96">
        <v>0.85780343820000005</v>
      </c>
      <c r="CS1611" s="95">
        <v>11418</v>
      </c>
      <c r="CT1611" s="95">
        <v>10844</v>
      </c>
      <c r="CU1611" s="95">
        <v>10669</v>
      </c>
      <c r="CV1611" s="95">
        <v>10547</v>
      </c>
      <c r="CW1611" s="95">
        <v>10671</v>
      </c>
      <c r="CX1611" s="96">
        <v>0.95746825599999996</v>
      </c>
      <c r="CY1611" s="96">
        <v>0.968723628</v>
      </c>
      <c r="CZ1611" s="96">
        <v>0.97295494299999996</v>
      </c>
      <c r="DA1611" s="96">
        <v>0.97211773899999998</v>
      </c>
      <c r="DB1611" s="96">
        <v>0.96251496599999997</v>
      </c>
      <c r="DC1611">
        <v>2013</v>
      </c>
      <c r="DD1611" s="6">
        <v>11069.4</v>
      </c>
      <c r="DE1611" s="96">
        <v>4.335788E-4</v>
      </c>
      <c r="DF1611" s="72">
        <v>658.5</v>
      </c>
      <c r="DG1611" s="96">
        <v>1</v>
      </c>
      <c r="DH1611" s="72">
        <v>658.5</v>
      </c>
      <c r="DI1611" s="72">
        <v>658.5</v>
      </c>
      <c r="DJ1611" s="96">
        <v>1</v>
      </c>
      <c r="DK1611" s="72">
        <v>658.5</v>
      </c>
      <c r="DL1611" s="96">
        <v>1</v>
      </c>
      <c r="DM1611" s="72">
        <v>658.5</v>
      </c>
      <c r="DN1611" s="96">
        <v>1</v>
      </c>
      <c r="DO1611" s="96">
        <v>1.913E-3</v>
      </c>
      <c r="DP1611" s="72">
        <v>1.26</v>
      </c>
      <c r="DQ1611" s="72">
        <v>657.24</v>
      </c>
      <c r="DR1611" t="s">
        <v>1044</v>
      </c>
      <c r="DT1611" t="s">
        <v>1040</v>
      </c>
    </row>
    <row r="1612" spans="1:124" x14ac:dyDescent="0.3">
      <c r="A1612" t="s">
        <v>1045</v>
      </c>
      <c r="B1612">
        <v>27070</v>
      </c>
      <c r="C1612" s="95">
        <v>863</v>
      </c>
      <c r="D1612" s="95">
        <v>3480577</v>
      </c>
      <c r="E1612" s="95">
        <v>841</v>
      </c>
      <c r="F1612" s="95">
        <v>3055866</v>
      </c>
      <c r="G1612" s="95">
        <v>101</v>
      </c>
      <c r="H1612" s="95">
        <v>158451</v>
      </c>
      <c r="I1612" s="95">
        <v>87</v>
      </c>
      <c r="J1612" s="95">
        <v>236112</v>
      </c>
      <c r="K1612" s="95">
        <v>795</v>
      </c>
      <c r="L1612" s="95">
        <v>2883850</v>
      </c>
      <c r="M1612" s="95">
        <v>767</v>
      </c>
      <c r="N1612" s="95">
        <v>2856662</v>
      </c>
      <c r="O1612" s="95">
        <v>93</v>
      </c>
      <c r="P1612" s="95">
        <v>378754</v>
      </c>
      <c r="Q1612" s="95">
        <v>82</v>
      </c>
      <c r="R1612" s="95">
        <v>301490</v>
      </c>
      <c r="S1612" s="95">
        <v>778</v>
      </c>
      <c r="T1612" s="95">
        <v>3139325</v>
      </c>
      <c r="U1612" s="95">
        <v>746</v>
      </c>
      <c r="V1612" s="95">
        <v>2895140</v>
      </c>
      <c r="W1612" s="95">
        <v>93</v>
      </c>
      <c r="X1612" s="95">
        <v>466814</v>
      </c>
      <c r="Y1612" s="95">
        <v>81</v>
      </c>
      <c r="Z1612" s="95">
        <v>356180</v>
      </c>
      <c r="AA1612" s="95">
        <v>756</v>
      </c>
      <c r="AB1612" s="95">
        <v>3291424</v>
      </c>
      <c r="AC1612" s="95">
        <v>720</v>
      </c>
      <c r="AD1612" s="95">
        <v>2862103</v>
      </c>
      <c r="AE1612" s="95">
        <v>88</v>
      </c>
      <c r="AF1612" s="95">
        <v>567472</v>
      </c>
      <c r="AG1612" s="95">
        <v>75</v>
      </c>
      <c r="AH1612" s="95">
        <v>312837</v>
      </c>
      <c r="AI1612" s="95">
        <v>761</v>
      </c>
      <c r="AJ1612" s="95">
        <v>2689775</v>
      </c>
      <c r="AK1612" s="95">
        <v>727</v>
      </c>
      <c r="AL1612" s="95">
        <v>2867706</v>
      </c>
      <c r="AM1612" s="95">
        <v>88</v>
      </c>
      <c r="AN1612" s="95">
        <v>89690</v>
      </c>
      <c r="AO1612" s="95">
        <v>77</v>
      </c>
      <c r="AP1612" s="95">
        <v>272397</v>
      </c>
      <c r="AQ1612" s="72">
        <v>314.58</v>
      </c>
      <c r="AR1612" s="72">
        <v>295.62</v>
      </c>
      <c r="AS1612" s="72">
        <v>610.20000000000005</v>
      </c>
      <c r="AT1612" s="95">
        <v>3639028</v>
      </c>
      <c r="AU1612" s="95">
        <v>3291978</v>
      </c>
      <c r="AV1612" s="95">
        <v>964</v>
      </c>
      <c r="AW1612" s="95">
        <v>928</v>
      </c>
      <c r="AX1612" s="72">
        <v>306.18</v>
      </c>
      <c r="AY1612" s="72">
        <v>309.99</v>
      </c>
      <c r="AZ1612" s="72">
        <v>616.16999999999996</v>
      </c>
      <c r="BA1612" s="95">
        <v>3262604</v>
      </c>
      <c r="BB1612" s="95">
        <v>3158152</v>
      </c>
      <c r="BC1612" s="95">
        <v>888</v>
      </c>
      <c r="BD1612" s="95">
        <v>849</v>
      </c>
      <c r="BE1612" s="72">
        <v>345.02</v>
      </c>
      <c r="BF1612" s="72">
        <v>327.62</v>
      </c>
      <c r="BG1612" s="72">
        <v>672.64</v>
      </c>
      <c r="BH1612" s="95">
        <v>3606139</v>
      </c>
      <c r="BI1612" s="95">
        <v>3251320</v>
      </c>
      <c r="BJ1612" s="95">
        <v>871</v>
      </c>
      <c r="BK1612" s="95">
        <v>827</v>
      </c>
      <c r="BL1612" s="72">
        <v>381.01</v>
      </c>
      <c r="BM1612" s="72">
        <v>332.8</v>
      </c>
      <c r="BN1612" s="72">
        <v>713.81</v>
      </c>
      <c r="BO1612" s="95">
        <v>3858896</v>
      </c>
      <c r="BP1612" s="95">
        <v>3174940</v>
      </c>
      <c r="BQ1612" s="95">
        <v>844</v>
      </c>
      <c r="BR1612" s="95">
        <v>795</v>
      </c>
      <c r="BS1612" s="72">
        <v>272.82</v>
      </c>
      <c r="BT1612" s="72">
        <v>325.47000000000003</v>
      </c>
      <c r="BU1612" s="72">
        <v>598.29</v>
      </c>
      <c r="BV1612" s="95">
        <v>2779465</v>
      </c>
      <c r="BW1612" s="95">
        <v>3140103</v>
      </c>
      <c r="BX1612" s="95">
        <v>849</v>
      </c>
      <c r="BY1612" s="95">
        <v>804</v>
      </c>
      <c r="BZ1612" s="95">
        <v>947</v>
      </c>
      <c r="CA1612" s="95">
        <v>869</v>
      </c>
      <c r="CB1612" s="95">
        <v>850</v>
      </c>
      <c r="CC1612" s="95">
        <v>821</v>
      </c>
      <c r="CD1612" s="95">
        <v>827</v>
      </c>
      <c r="CE1612" s="72">
        <v>650.75523149000003</v>
      </c>
      <c r="CF1612" s="72">
        <v>676.59346364999999</v>
      </c>
      <c r="CG1612" s="72">
        <v>712.40329333</v>
      </c>
      <c r="CH1612" s="72">
        <v>716.50152150999998</v>
      </c>
      <c r="CI1612" s="72">
        <v>731.52548966999996</v>
      </c>
      <c r="CJ1612" s="96">
        <v>0.93767974570000001</v>
      </c>
      <c r="CK1612" s="96">
        <v>0.91069457970000001</v>
      </c>
      <c r="CL1612" s="96">
        <v>0.94418429319999997</v>
      </c>
      <c r="CM1612" s="96">
        <v>0.99624352299999996</v>
      </c>
      <c r="CN1612" s="96">
        <v>0.8178662377</v>
      </c>
      <c r="CO1612" s="96">
        <v>0.9968095307</v>
      </c>
      <c r="CP1612" s="96">
        <v>0.92428257110000001</v>
      </c>
      <c r="CQ1612" s="96">
        <v>0.99584056389999998</v>
      </c>
      <c r="CR1612" s="96">
        <v>0.92814299050000004</v>
      </c>
      <c r="CS1612" s="95">
        <v>914</v>
      </c>
      <c r="CT1612" s="95">
        <v>855</v>
      </c>
      <c r="CU1612" s="95">
        <v>839</v>
      </c>
      <c r="CV1612" s="95">
        <v>803</v>
      </c>
      <c r="CW1612" s="95">
        <v>824</v>
      </c>
      <c r="CX1612" s="96">
        <v>0.99393620000000005</v>
      </c>
      <c r="CY1612" s="96">
        <v>1.0181300230000001</v>
      </c>
      <c r="CZ1612" s="96">
        <v>1.015415776</v>
      </c>
      <c r="DA1612" s="96">
        <v>0.96560974399999999</v>
      </c>
      <c r="DB1612" s="96">
        <v>0.98933379300000002</v>
      </c>
      <c r="DC1612">
        <v>2013</v>
      </c>
      <c r="DD1612" s="6">
        <v>840.6</v>
      </c>
      <c r="DE1612" s="96">
        <v>5.2806429999999996E-4</v>
      </c>
      <c r="DF1612" s="72">
        <v>712.43</v>
      </c>
      <c r="DG1612" s="96">
        <v>1</v>
      </c>
      <c r="DH1612" s="72">
        <v>712.43</v>
      </c>
      <c r="DI1612" s="72">
        <v>645.06511345000001</v>
      </c>
      <c r="DJ1612" s="96">
        <v>0.9168424074</v>
      </c>
      <c r="DK1612" s="72">
        <v>706.82809821000001</v>
      </c>
      <c r="DL1612" s="96">
        <v>1.0152701756</v>
      </c>
      <c r="DM1612" s="72">
        <v>717.62148740999999</v>
      </c>
      <c r="DN1612" s="96">
        <v>1</v>
      </c>
      <c r="DO1612" s="96">
        <v>1.9400000000000001E-3</v>
      </c>
      <c r="DP1612" s="72">
        <v>1.39</v>
      </c>
      <c r="DQ1612" s="72">
        <v>716.23</v>
      </c>
      <c r="DR1612" t="s">
        <v>1045</v>
      </c>
      <c r="DT1612" t="s">
        <v>1040</v>
      </c>
    </row>
    <row r="1613" spans="1:124" x14ac:dyDescent="0.3">
      <c r="A1613" t="s">
        <v>231</v>
      </c>
      <c r="B1613">
        <v>27080</v>
      </c>
      <c r="C1613" s="95">
        <v>1882</v>
      </c>
      <c r="D1613" s="95">
        <v>5698989</v>
      </c>
      <c r="E1613" s="95">
        <v>1816</v>
      </c>
      <c r="F1613" s="95">
        <v>5069736</v>
      </c>
      <c r="G1613" s="95">
        <v>341</v>
      </c>
      <c r="H1613" s="95">
        <v>603888</v>
      </c>
      <c r="I1613" s="95">
        <v>307</v>
      </c>
      <c r="J1613" s="95">
        <v>707396</v>
      </c>
      <c r="K1613" s="95">
        <v>1760</v>
      </c>
      <c r="L1613" s="95">
        <v>5304767</v>
      </c>
      <c r="M1613" s="95">
        <v>1698</v>
      </c>
      <c r="N1613" s="95">
        <v>4790705</v>
      </c>
      <c r="O1613" s="95">
        <v>331</v>
      </c>
      <c r="P1613" s="95">
        <v>749383</v>
      </c>
      <c r="Q1613" s="95">
        <v>294</v>
      </c>
      <c r="R1613" s="95">
        <v>717450</v>
      </c>
      <c r="S1613" s="95">
        <v>1729</v>
      </c>
      <c r="T1613" s="95">
        <v>5001334</v>
      </c>
      <c r="U1613" s="95">
        <v>1649</v>
      </c>
      <c r="V1613" s="95">
        <v>5058369</v>
      </c>
      <c r="W1613" s="95">
        <v>329</v>
      </c>
      <c r="X1613" s="95">
        <v>640937</v>
      </c>
      <c r="Y1613" s="95">
        <v>290</v>
      </c>
      <c r="Z1613" s="95">
        <v>776590</v>
      </c>
      <c r="AA1613" s="95">
        <v>1697</v>
      </c>
      <c r="AB1613" s="95">
        <v>6314396</v>
      </c>
      <c r="AC1613" s="95">
        <v>1610</v>
      </c>
      <c r="AD1613" s="95">
        <v>5279278</v>
      </c>
      <c r="AE1613" s="95">
        <v>322</v>
      </c>
      <c r="AF1613" s="95">
        <v>902178</v>
      </c>
      <c r="AG1613" s="95">
        <v>284</v>
      </c>
      <c r="AH1613" s="95">
        <v>722153</v>
      </c>
      <c r="AI1613" s="95">
        <v>1670</v>
      </c>
      <c r="AJ1613" s="95">
        <v>5542308</v>
      </c>
      <c r="AK1613" s="95">
        <v>1580</v>
      </c>
      <c r="AL1613" s="95">
        <v>5513480</v>
      </c>
      <c r="AM1613" s="95">
        <v>324</v>
      </c>
      <c r="AN1613" s="95">
        <v>878942</v>
      </c>
      <c r="AO1613" s="95">
        <v>284</v>
      </c>
      <c r="AP1613" s="95">
        <v>773606</v>
      </c>
      <c r="AQ1613" s="72">
        <v>236.28</v>
      </c>
      <c r="AR1613" s="72">
        <v>226.77</v>
      </c>
      <c r="AS1613" s="72">
        <v>463.05</v>
      </c>
      <c r="AT1613" s="95">
        <v>6302877</v>
      </c>
      <c r="AU1613" s="95">
        <v>5777132</v>
      </c>
      <c r="AV1613" s="95">
        <v>2223</v>
      </c>
      <c r="AW1613" s="95">
        <v>2123</v>
      </c>
      <c r="AX1613" s="72">
        <v>241.28</v>
      </c>
      <c r="AY1613" s="72">
        <v>230.43</v>
      </c>
      <c r="AZ1613" s="72">
        <v>471.71</v>
      </c>
      <c r="BA1613" s="95">
        <v>6054150</v>
      </c>
      <c r="BB1613" s="95">
        <v>5508155</v>
      </c>
      <c r="BC1613" s="95">
        <v>2091</v>
      </c>
      <c r="BD1613" s="95">
        <v>1992</v>
      </c>
      <c r="BE1613" s="72">
        <v>228.47</v>
      </c>
      <c r="BF1613" s="72">
        <v>250.77</v>
      </c>
      <c r="BG1613" s="72">
        <v>479.24</v>
      </c>
      <c r="BH1613" s="95">
        <v>5642271</v>
      </c>
      <c r="BI1613" s="95">
        <v>5834959</v>
      </c>
      <c r="BJ1613" s="95">
        <v>2058</v>
      </c>
      <c r="BK1613" s="95">
        <v>1939</v>
      </c>
      <c r="BL1613" s="72">
        <v>297.86</v>
      </c>
      <c r="BM1613" s="72">
        <v>264.05</v>
      </c>
      <c r="BN1613" s="72">
        <v>561.91</v>
      </c>
      <c r="BO1613" s="95">
        <v>7216574</v>
      </c>
      <c r="BP1613" s="95">
        <v>6001431</v>
      </c>
      <c r="BQ1613" s="95">
        <v>2019</v>
      </c>
      <c r="BR1613" s="95">
        <v>1894</v>
      </c>
      <c r="BS1613" s="72">
        <v>268.36</v>
      </c>
      <c r="BT1613" s="72">
        <v>281.08</v>
      </c>
      <c r="BU1613" s="72">
        <v>549.44000000000005</v>
      </c>
      <c r="BV1613" s="95">
        <v>6421250</v>
      </c>
      <c r="BW1613" s="95">
        <v>6287086</v>
      </c>
      <c r="BX1613" s="95">
        <v>1994</v>
      </c>
      <c r="BY1613" s="95">
        <v>1864</v>
      </c>
      <c r="BZ1613" s="95">
        <v>2175</v>
      </c>
      <c r="CA1613" s="95">
        <v>2043</v>
      </c>
      <c r="CB1613" s="95">
        <v>2001</v>
      </c>
      <c r="CC1613" s="95">
        <v>1960</v>
      </c>
      <c r="CD1613" s="95">
        <v>1930</v>
      </c>
      <c r="CE1613" s="72">
        <v>650.75523149000003</v>
      </c>
      <c r="CF1613" s="72">
        <v>676.59346364999999</v>
      </c>
      <c r="CG1613" s="72">
        <v>712.40329333</v>
      </c>
      <c r="CH1613" s="72">
        <v>716.50152150999998</v>
      </c>
      <c r="CI1613" s="72">
        <v>731.52548966999996</v>
      </c>
      <c r="CJ1613" s="96">
        <v>0.7115578602</v>
      </c>
      <c r="CK1613" s="96">
        <v>0.69718379699999999</v>
      </c>
      <c r="CL1613" s="96">
        <v>0.6727088497</v>
      </c>
      <c r="CM1613" s="96">
        <v>0.78424118180000002</v>
      </c>
      <c r="CN1613" s="96">
        <v>0.75108797679999995</v>
      </c>
      <c r="CO1613" s="96">
        <v>0.94479771320000006</v>
      </c>
      <c r="CP1613" s="96">
        <v>0.7656199025</v>
      </c>
      <c r="CQ1613" s="96">
        <v>0.99584056389999998</v>
      </c>
      <c r="CR1613" s="96">
        <v>0.76881764109999995</v>
      </c>
      <c r="CS1613" s="95">
        <v>2100</v>
      </c>
      <c r="CT1613" s="95">
        <v>1987</v>
      </c>
      <c r="CU1613" s="95">
        <v>1945</v>
      </c>
      <c r="CV1613" s="95">
        <v>1918</v>
      </c>
      <c r="CW1613" s="95">
        <v>1883</v>
      </c>
      <c r="CX1613" s="96">
        <v>0.95317325100000005</v>
      </c>
      <c r="CY1613" s="96">
        <v>0.91765476499999998</v>
      </c>
      <c r="CZ1613" s="96">
        <v>0.94665554699999999</v>
      </c>
      <c r="DA1613" s="96">
        <v>0.93860885699999996</v>
      </c>
      <c r="DB1613" s="96">
        <v>0.96848393099999996</v>
      </c>
      <c r="DC1613">
        <v>2013</v>
      </c>
      <c r="DD1613" s="6">
        <v>1962.4</v>
      </c>
      <c r="DE1613" s="96">
        <v>8.7540709999999996E-4</v>
      </c>
      <c r="DF1613" s="72">
        <v>589.92999999999995</v>
      </c>
      <c r="DG1613" s="96">
        <v>1</v>
      </c>
      <c r="DH1613" s="72">
        <v>589.92999999999995</v>
      </c>
      <c r="DI1613" s="72">
        <v>645.06511345000001</v>
      </c>
      <c r="DJ1613" s="96">
        <v>1</v>
      </c>
      <c r="DK1613" s="72">
        <v>589.92999999999995</v>
      </c>
      <c r="DL1613" s="96">
        <v>1</v>
      </c>
      <c r="DM1613" s="72">
        <v>589.92999999999995</v>
      </c>
      <c r="DN1613" s="96">
        <v>1</v>
      </c>
      <c r="DO1613" s="96">
        <v>4.2589999999999998E-3</v>
      </c>
      <c r="DP1613" s="72">
        <v>2.5099999999999998</v>
      </c>
      <c r="DQ1613" s="72">
        <v>587.41999999999996</v>
      </c>
      <c r="DR1613" t="s">
        <v>231</v>
      </c>
      <c r="DT1613" t="s">
        <v>1040</v>
      </c>
    </row>
    <row r="1614" spans="1:124" x14ac:dyDescent="0.3">
      <c r="A1614" t="s">
        <v>1046</v>
      </c>
      <c r="B1614">
        <v>27090</v>
      </c>
      <c r="C1614" s="95">
        <v>434</v>
      </c>
      <c r="D1614" s="95">
        <v>1471544</v>
      </c>
      <c r="E1614" s="95">
        <v>414</v>
      </c>
      <c r="F1614" s="95">
        <v>1388422</v>
      </c>
      <c r="G1614" s="95">
        <v>20</v>
      </c>
      <c r="H1614" s="95">
        <v>91464</v>
      </c>
      <c r="I1614" s="95">
        <v>17</v>
      </c>
      <c r="J1614" s="95">
        <v>62488</v>
      </c>
      <c r="K1614" s="95">
        <v>433</v>
      </c>
      <c r="L1614" s="95">
        <v>1283446</v>
      </c>
      <c r="M1614" s="95">
        <v>410</v>
      </c>
      <c r="N1614" s="95">
        <v>1412445</v>
      </c>
      <c r="O1614" s="95">
        <v>19</v>
      </c>
      <c r="P1614" s="95">
        <v>16424</v>
      </c>
      <c r="Q1614" s="95">
        <v>18</v>
      </c>
      <c r="R1614" s="95">
        <v>22151</v>
      </c>
      <c r="S1614" s="95">
        <v>424</v>
      </c>
      <c r="T1614" s="95">
        <v>1689347</v>
      </c>
      <c r="U1614" s="95">
        <v>404</v>
      </c>
      <c r="V1614" s="95">
        <v>1631570</v>
      </c>
      <c r="W1614" s="95">
        <v>18</v>
      </c>
      <c r="X1614" s="95">
        <v>31717</v>
      </c>
      <c r="Y1614" s="95">
        <v>18</v>
      </c>
      <c r="Z1614" s="95">
        <v>41179</v>
      </c>
      <c r="AA1614" s="95">
        <v>413</v>
      </c>
      <c r="AB1614" s="95">
        <v>1631532</v>
      </c>
      <c r="AC1614" s="95">
        <v>390</v>
      </c>
      <c r="AD1614" s="95">
        <v>1505486</v>
      </c>
      <c r="AE1614" s="95">
        <v>15</v>
      </c>
      <c r="AF1614" s="95">
        <v>37068</v>
      </c>
      <c r="AG1614" s="95">
        <v>15</v>
      </c>
      <c r="AH1614" s="95">
        <v>47260</v>
      </c>
      <c r="AI1614" s="95">
        <v>406</v>
      </c>
      <c r="AJ1614" s="95">
        <v>1176058</v>
      </c>
      <c r="AK1614" s="95">
        <v>381</v>
      </c>
      <c r="AL1614" s="95">
        <v>1644673</v>
      </c>
      <c r="AM1614" s="95">
        <v>18</v>
      </c>
      <c r="AN1614" s="95">
        <v>6043</v>
      </c>
      <c r="AO1614" s="95">
        <v>18</v>
      </c>
      <c r="AP1614" s="95">
        <v>33660</v>
      </c>
      <c r="AQ1614" s="72">
        <v>286.89999999999998</v>
      </c>
      <c r="AR1614" s="72">
        <v>280.52999999999997</v>
      </c>
      <c r="AS1614" s="72">
        <v>567.42999999999995</v>
      </c>
      <c r="AT1614" s="95">
        <v>1563008</v>
      </c>
      <c r="AU1614" s="95">
        <v>1450910</v>
      </c>
      <c r="AV1614" s="95">
        <v>454</v>
      </c>
      <c r="AW1614" s="95">
        <v>431</v>
      </c>
      <c r="AX1614" s="72">
        <v>239.65</v>
      </c>
      <c r="AY1614" s="72">
        <v>279.32</v>
      </c>
      <c r="AZ1614" s="72">
        <v>518.97</v>
      </c>
      <c r="BA1614" s="95">
        <v>1299870</v>
      </c>
      <c r="BB1614" s="95">
        <v>1434596</v>
      </c>
      <c r="BC1614" s="95">
        <v>452</v>
      </c>
      <c r="BD1614" s="95">
        <v>428</v>
      </c>
      <c r="BE1614" s="72">
        <v>324.48</v>
      </c>
      <c r="BF1614" s="72">
        <v>330.32</v>
      </c>
      <c r="BG1614" s="72">
        <v>654.79999999999995</v>
      </c>
      <c r="BH1614" s="95">
        <v>1721064</v>
      </c>
      <c r="BI1614" s="95">
        <v>1672749</v>
      </c>
      <c r="BJ1614" s="95">
        <v>442</v>
      </c>
      <c r="BK1614" s="95">
        <v>422</v>
      </c>
      <c r="BL1614" s="72">
        <v>324.88</v>
      </c>
      <c r="BM1614" s="72">
        <v>319.5</v>
      </c>
      <c r="BN1614" s="72">
        <v>644.38</v>
      </c>
      <c r="BO1614" s="95">
        <v>1668600</v>
      </c>
      <c r="BP1614" s="95">
        <v>1552746</v>
      </c>
      <c r="BQ1614" s="95">
        <v>428</v>
      </c>
      <c r="BR1614" s="95">
        <v>405</v>
      </c>
      <c r="BS1614" s="72">
        <v>232.33</v>
      </c>
      <c r="BT1614" s="72">
        <v>350.53</v>
      </c>
      <c r="BU1614" s="72">
        <v>582.86</v>
      </c>
      <c r="BV1614" s="95">
        <v>1182101</v>
      </c>
      <c r="BW1614" s="95">
        <v>1678333</v>
      </c>
      <c r="BX1614" s="95">
        <v>424</v>
      </c>
      <c r="BY1614" s="95">
        <v>399</v>
      </c>
      <c r="BZ1614" s="95">
        <v>443</v>
      </c>
      <c r="CA1614" s="95">
        <v>440</v>
      </c>
      <c r="CB1614" s="95">
        <v>432</v>
      </c>
      <c r="CC1614" s="95">
        <v>417</v>
      </c>
      <c r="CD1614" s="95">
        <v>412</v>
      </c>
      <c r="CE1614" s="72">
        <v>650.75523149000003</v>
      </c>
      <c r="CF1614" s="72">
        <v>676.59346364999999</v>
      </c>
      <c r="CG1614" s="72">
        <v>712.40329333</v>
      </c>
      <c r="CH1614" s="72">
        <v>716.50152150999998</v>
      </c>
      <c r="CI1614" s="72">
        <v>731.52548966999996</v>
      </c>
      <c r="CJ1614" s="96">
        <v>0.87195610970000004</v>
      </c>
      <c r="CK1614" s="96">
        <v>0.76703371799999998</v>
      </c>
      <c r="CL1614" s="96">
        <v>0.91914229780000001</v>
      </c>
      <c r="CM1614" s="96">
        <v>0.8993421237</v>
      </c>
      <c r="CN1614" s="96">
        <v>0.79677332950000002</v>
      </c>
      <c r="CO1614" s="96">
        <v>0.91281901489999995</v>
      </c>
      <c r="CP1614" s="96">
        <v>0.93211195410000003</v>
      </c>
      <c r="CQ1614" s="96">
        <v>0.99584056389999998</v>
      </c>
      <c r="CR1614" s="96">
        <v>0.93600507430000002</v>
      </c>
      <c r="CS1614" s="95">
        <v>423</v>
      </c>
      <c r="CT1614" s="95">
        <v>417</v>
      </c>
      <c r="CU1614" s="95">
        <v>420</v>
      </c>
      <c r="CV1614" s="95">
        <v>412</v>
      </c>
      <c r="CW1614" s="95">
        <v>399</v>
      </c>
      <c r="CX1614" s="96">
        <v>0.94217706099999998</v>
      </c>
      <c r="CY1614" s="96">
        <v>0.87573496399999995</v>
      </c>
      <c r="CZ1614" s="96">
        <v>0.95431286900000001</v>
      </c>
      <c r="DA1614" s="96">
        <v>0.903972318</v>
      </c>
      <c r="DB1614" s="96">
        <v>0.88590928099999999</v>
      </c>
      <c r="DC1614">
        <v>2013</v>
      </c>
      <c r="DD1614" s="6">
        <v>417</v>
      </c>
      <c r="DE1614" s="96">
        <v>9.8344839999999997E-4</v>
      </c>
      <c r="DF1614" s="72">
        <v>718.14</v>
      </c>
      <c r="DG1614" s="96">
        <v>1</v>
      </c>
      <c r="DH1614" s="72">
        <v>718.14</v>
      </c>
      <c r="DI1614" s="72">
        <v>645.06511345000001</v>
      </c>
      <c r="DJ1614" s="96">
        <v>0.64575537159999996</v>
      </c>
      <c r="DK1614" s="72">
        <v>692.25361396999995</v>
      </c>
      <c r="DL1614" s="96">
        <v>1.0152701756</v>
      </c>
      <c r="DM1614" s="72">
        <v>702.82444824000004</v>
      </c>
      <c r="DN1614" s="96">
        <v>1</v>
      </c>
      <c r="DO1614" s="96">
        <v>4.8589999999999996E-3</v>
      </c>
      <c r="DP1614" s="72">
        <v>3.42</v>
      </c>
      <c r="DQ1614" s="72">
        <v>699.4</v>
      </c>
      <c r="DR1614" t="s">
        <v>1046</v>
      </c>
      <c r="DT1614" t="s">
        <v>1040</v>
      </c>
    </row>
    <row r="1615" spans="1:124" x14ac:dyDescent="0.3">
      <c r="A1615" t="s">
        <v>369</v>
      </c>
      <c r="B1615">
        <v>27100</v>
      </c>
      <c r="C1615" s="95">
        <v>1447</v>
      </c>
      <c r="D1615" s="95">
        <v>4644150</v>
      </c>
      <c r="E1615" s="95">
        <v>1416</v>
      </c>
      <c r="F1615" s="95">
        <v>4299723</v>
      </c>
      <c r="G1615" s="95">
        <v>159</v>
      </c>
      <c r="H1615" s="95">
        <v>279628</v>
      </c>
      <c r="I1615" s="95">
        <v>141</v>
      </c>
      <c r="J1615" s="95">
        <v>434177</v>
      </c>
      <c r="K1615" s="95">
        <v>1418</v>
      </c>
      <c r="L1615" s="95">
        <v>4345494</v>
      </c>
      <c r="M1615" s="95">
        <v>1374</v>
      </c>
      <c r="N1615" s="95">
        <v>4435350</v>
      </c>
      <c r="O1615" s="95">
        <v>149</v>
      </c>
      <c r="P1615" s="95">
        <v>142895</v>
      </c>
      <c r="Q1615" s="95">
        <v>133</v>
      </c>
      <c r="R1615" s="95">
        <v>351124</v>
      </c>
      <c r="S1615" s="95">
        <v>1399</v>
      </c>
      <c r="T1615" s="95">
        <v>5078092</v>
      </c>
      <c r="U1615" s="95">
        <v>1348</v>
      </c>
      <c r="V1615" s="95">
        <v>4628002</v>
      </c>
      <c r="W1615" s="95">
        <v>151</v>
      </c>
      <c r="X1615" s="95">
        <v>406877</v>
      </c>
      <c r="Y1615" s="95">
        <v>134</v>
      </c>
      <c r="Z1615" s="95">
        <v>380004</v>
      </c>
      <c r="AA1615" s="95">
        <v>1378</v>
      </c>
      <c r="AB1615" s="95">
        <v>4785226</v>
      </c>
      <c r="AC1615" s="95">
        <v>1330</v>
      </c>
      <c r="AD1615" s="95">
        <v>4381922</v>
      </c>
      <c r="AE1615" s="95">
        <v>144</v>
      </c>
      <c r="AF1615" s="95">
        <v>566076</v>
      </c>
      <c r="AG1615" s="95">
        <v>126</v>
      </c>
      <c r="AH1615" s="95">
        <v>436400</v>
      </c>
      <c r="AI1615" s="95">
        <v>1360</v>
      </c>
      <c r="AJ1615" s="95">
        <v>4641137</v>
      </c>
      <c r="AK1615" s="95">
        <v>1320</v>
      </c>
      <c r="AL1615" s="95">
        <v>4695432</v>
      </c>
      <c r="AM1615" s="95">
        <v>151</v>
      </c>
      <c r="AN1615" s="95">
        <v>336916</v>
      </c>
      <c r="AO1615" s="95">
        <v>133</v>
      </c>
      <c r="AP1615" s="95">
        <v>388377</v>
      </c>
      <c r="AQ1615" s="72">
        <v>255.49</v>
      </c>
      <c r="AR1615" s="72">
        <v>253.37</v>
      </c>
      <c r="AS1615" s="72">
        <v>508.86</v>
      </c>
      <c r="AT1615" s="95">
        <v>4923778</v>
      </c>
      <c r="AU1615" s="95">
        <v>4733900</v>
      </c>
      <c r="AV1615" s="95">
        <v>1606</v>
      </c>
      <c r="AW1615" s="95">
        <v>1557</v>
      </c>
      <c r="AX1615" s="72">
        <v>238.69</v>
      </c>
      <c r="AY1615" s="72">
        <v>264.68</v>
      </c>
      <c r="AZ1615" s="72">
        <v>503.37</v>
      </c>
      <c r="BA1615" s="95">
        <v>4488389</v>
      </c>
      <c r="BB1615" s="95">
        <v>4786474</v>
      </c>
      <c r="BC1615" s="95">
        <v>1567</v>
      </c>
      <c r="BD1615" s="95">
        <v>1507</v>
      </c>
      <c r="BE1615" s="72">
        <v>294.89</v>
      </c>
      <c r="BF1615" s="72">
        <v>281.60000000000002</v>
      </c>
      <c r="BG1615" s="72">
        <v>576.49</v>
      </c>
      <c r="BH1615" s="95">
        <v>5484969</v>
      </c>
      <c r="BI1615" s="95">
        <v>5008006</v>
      </c>
      <c r="BJ1615" s="95">
        <v>1550</v>
      </c>
      <c r="BK1615" s="95">
        <v>1482</v>
      </c>
      <c r="BL1615" s="72">
        <v>293</v>
      </c>
      <c r="BM1615" s="72">
        <v>275.77</v>
      </c>
      <c r="BN1615" s="72">
        <v>568.77</v>
      </c>
      <c r="BO1615" s="95">
        <v>5351302</v>
      </c>
      <c r="BP1615" s="95">
        <v>4818322</v>
      </c>
      <c r="BQ1615" s="95">
        <v>1522</v>
      </c>
      <c r="BR1615" s="95">
        <v>1456</v>
      </c>
      <c r="BS1615" s="72">
        <v>274.55</v>
      </c>
      <c r="BT1615" s="72">
        <v>291.57</v>
      </c>
      <c r="BU1615" s="72">
        <v>566.12</v>
      </c>
      <c r="BV1615" s="95">
        <v>4978053</v>
      </c>
      <c r="BW1615" s="95">
        <v>5083809</v>
      </c>
      <c r="BX1615" s="95">
        <v>1511</v>
      </c>
      <c r="BY1615" s="95">
        <v>1453</v>
      </c>
      <c r="BZ1615" s="95">
        <v>1583</v>
      </c>
      <c r="CA1615" s="95">
        <v>1538</v>
      </c>
      <c r="CB1615" s="95">
        <v>1517</v>
      </c>
      <c r="CC1615" s="95">
        <v>1491</v>
      </c>
      <c r="CD1615" s="95">
        <v>1483</v>
      </c>
      <c r="CE1615" s="72">
        <v>650.75523149000003</v>
      </c>
      <c r="CF1615" s="72">
        <v>676.59346364999999</v>
      </c>
      <c r="CG1615" s="72">
        <v>712.40329333</v>
      </c>
      <c r="CH1615" s="72">
        <v>716.50152150999998</v>
      </c>
      <c r="CI1615" s="72">
        <v>731.52548966999996</v>
      </c>
      <c r="CJ1615" s="96">
        <v>0.78195299149999997</v>
      </c>
      <c r="CK1615" s="96">
        <v>0.74397703650000002</v>
      </c>
      <c r="CL1615" s="96">
        <v>0.80921860609999996</v>
      </c>
      <c r="CM1615" s="96">
        <v>0.7938154811</v>
      </c>
      <c r="CN1615" s="96">
        <v>0.77388964289999995</v>
      </c>
      <c r="CO1615" s="96">
        <v>0.79873152650000001</v>
      </c>
      <c r="CP1615" s="96">
        <v>0.97726297969999998</v>
      </c>
      <c r="CQ1615" s="96">
        <v>0.99584056389999998</v>
      </c>
      <c r="CR1615" s="96">
        <v>0.98134468060000002</v>
      </c>
      <c r="CS1615" s="95">
        <v>1563</v>
      </c>
      <c r="CT1615" s="95">
        <v>1496</v>
      </c>
      <c r="CU1615" s="95">
        <v>1485</v>
      </c>
      <c r="CV1615" s="95">
        <v>1474</v>
      </c>
      <c r="CW1615" s="95">
        <v>1485</v>
      </c>
      <c r="CX1615" s="96">
        <v>0.86453168199999997</v>
      </c>
      <c r="CY1615" s="96">
        <v>0.78315946599999997</v>
      </c>
      <c r="CZ1615" s="96">
        <v>0.78909446500000002</v>
      </c>
      <c r="DA1615" s="96">
        <v>0.79646345200000002</v>
      </c>
      <c r="DB1615" s="96">
        <v>0.757050946</v>
      </c>
      <c r="DC1615">
        <v>2013</v>
      </c>
      <c r="DD1615" s="6">
        <v>1491</v>
      </c>
      <c r="DE1615" s="96">
        <v>6.7525219999999995E-4</v>
      </c>
      <c r="DF1615" s="72">
        <v>753.15</v>
      </c>
      <c r="DG1615" s="96">
        <v>1</v>
      </c>
      <c r="DH1615" s="72">
        <v>753.15</v>
      </c>
      <c r="DI1615" s="72">
        <v>645.06511345000001</v>
      </c>
      <c r="DJ1615" s="96">
        <v>1</v>
      </c>
      <c r="DK1615" s="72">
        <v>753.15</v>
      </c>
      <c r="DL1615" s="96">
        <v>1</v>
      </c>
      <c r="DM1615" s="72">
        <v>753.15</v>
      </c>
      <c r="DN1615" s="96">
        <v>1</v>
      </c>
      <c r="DO1615" s="96">
        <v>3.0639999999999999E-3</v>
      </c>
      <c r="DP1615" s="72">
        <v>2.31</v>
      </c>
      <c r="DQ1615" s="72">
        <v>750.84</v>
      </c>
      <c r="DR1615" t="s">
        <v>369</v>
      </c>
      <c r="DT1615" t="s">
        <v>1040</v>
      </c>
    </row>
    <row r="1616" spans="1:124" x14ac:dyDescent="0.3">
      <c r="A1616" t="s">
        <v>1047</v>
      </c>
      <c r="B1616">
        <v>27110</v>
      </c>
      <c r="C1616" s="95">
        <v>1583</v>
      </c>
      <c r="D1616" s="95">
        <v>4789684</v>
      </c>
      <c r="E1616" s="95">
        <v>1536</v>
      </c>
      <c r="F1616" s="95">
        <v>4553213</v>
      </c>
      <c r="G1616" s="95">
        <v>365</v>
      </c>
      <c r="H1616" s="95">
        <v>1164855</v>
      </c>
      <c r="I1616" s="95">
        <v>330</v>
      </c>
      <c r="J1616" s="95">
        <v>988879</v>
      </c>
      <c r="K1616" s="95">
        <v>1561</v>
      </c>
      <c r="L1616" s="95">
        <v>5235459</v>
      </c>
      <c r="M1616" s="95">
        <v>1507</v>
      </c>
      <c r="N1616" s="95">
        <v>4651937</v>
      </c>
      <c r="O1616" s="95">
        <v>373</v>
      </c>
      <c r="P1616" s="95">
        <v>1235585</v>
      </c>
      <c r="Q1616" s="95">
        <v>335</v>
      </c>
      <c r="R1616" s="95">
        <v>1025226</v>
      </c>
      <c r="S1616" s="95">
        <v>1544</v>
      </c>
      <c r="T1616" s="95">
        <v>5563482</v>
      </c>
      <c r="U1616" s="95">
        <v>1485</v>
      </c>
      <c r="V1616" s="95">
        <v>4724828</v>
      </c>
      <c r="W1616" s="95">
        <v>356</v>
      </c>
      <c r="X1616" s="95">
        <v>1132665</v>
      </c>
      <c r="Y1616" s="95">
        <v>321</v>
      </c>
      <c r="Z1616" s="95">
        <v>1097285</v>
      </c>
      <c r="AA1616" s="95">
        <v>1525</v>
      </c>
      <c r="AB1616" s="95">
        <v>5578084</v>
      </c>
      <c r="AC1616" s="95">
        <v>1445</v>
      </c>
      <c r="AD1616" s="95">
        <v>5173877</v>
      </c>
      <c r="AE1616" s="95">
        <v>333</v>
      </c>
      <c r="AF1616" s="95">
        <v>867118</v>
      </c>
      <c r="AG1616" s="95">
        <v>299</v>
      </c>
      <c r="AH1616" s="95">
        <v>1068520</v>
      </c>
      <c r="AI1616" s="95">
        <v>1542</v>
      </c>
      <c r="AJ1616" s="95">
        <v>5674030</v>
      </c>
      <c r="AK1616" s="95">
        <v>1449</v>
      </c>
      <c r="AL1616" s="95">
        <v>5019003.3600000003</v>
      </c>
      <c r="AM1616" s="95">
        <v>328</v>
      </c>
      <c r="AN1616" s="95">
        <v>1091240</v>
      </c>
      <c r="AO1616" s="95">
        <v>296</v>
      </c>
      <c r="AP1616" s="95">
        <v>1171040</v>
      </c>
      <c r="AQ1616" s="72">
        <v>254.73</v>
      </c>
      <c r="AR1616" s="72">
        <v>247.5</v>
      </c>
      <c r="AS1616" s="72">
        <v>502.23</v>
      </c>
      <c r="AT1616" s="95">
        <v>5954539</v>
      </c>
      <c r="AU1616" s="95">
        <v>5542092</v>
      </c>
      <c r="AV1616" s="95">
        <v>1948</v>
      </c>
      <c r="AW1616" s="95">
        <v>1866</v>
      </c>
      <c r="AX1616" s="72">
        <v>278.83</v>
      </c>
      <c r="AY1616" s="72">
        <v>256.83999999999997</v>
      </c>
      <c r="AZ1616" s="72">
        <v>535.66999999999996</v>
      </c>
      <c r="BA1616" s="95">
        <v>6471044</v>
      </c>
      <c r="BB1616" s="95">
        <v>5677163</v>
      </c>
      <c r="BC1616" s="95">
        <v>1934</v>
      </c>
      <c r="BD1616" s="95">
        <v>1842</v>
      </c>
      <c r="BE1616" s="72">
        <v>293.69</v>
      </c>
      <c r="BF1616" s="72">
        <v>268.64999999999998</v>
      </c>
      <c r="BG1616" s="72">
        <v>562.34</v>
      </c>
      <c r="BH1616" s="95">
        <v>6696147</v>
      </c>
      <c r="BI1616" s="95">
        <v>5822113</v>
      </c>
      <c r="BJ1616" s="95">
        <v>1900</v>
      </c>
      <c r="BK1616" s="95">
        <v>1806</v>
      </c>
      <c r="BL1616" s="72">
        <v>289.07</v>
      </c>
      <c r="BM1616" s="72">
        <v>298.27999999999997</v>
      </c>
      <c r="BN1616" s="72">
        <v>587.35</v>
      </c>
      <c r="BO1616" s="95">
        <v>6445202</v>
      </c>
      <c r="BP1616" s="95">
        <v>6242397</v>
      </c>
      <c r="BQ1616" s="95">
        <v>1858</v>
      </c>
      <c r="BR1616" s="95">
        <v>1744</v>
      </c>
      <c r="BS1616" s="72">
        <v>301.48</v>
      </c>
      <c r="BT1616" s="72">
        <v>295.61</v>
      </c>
      <c r="BU1616" s="72">
        <v>597.09</v>
      </c>
      <c r="BV1616" s="95">
        <v>6765270</v>
      </c>
      <c r="BW1616" s="95">
        <v>6190043.3600000003</v>
      </c>
      <c r="BX1616" s="95">
        <v>1870</v>
      </c>
      <c r="BY1616" s="95">
        <v>1745</v>
      </c>
      <c r="BZ1616" s="95">
        <v>1909</v>
      </c>
      <c r="CA1616" s="95">
        <v>1890</v>
      </c>
      <c r="CB1616" s="95">
        <v>1855</v>
      </c>
      <c r="CC1616" s="95">
        <v>1804</v>
      </c>
      <c r="CD1616" s="95">
        <v>1809</v>
      </c>
      <c r="CE1616" s="72">
        <v>650.75523149000003</v>
      </c>
      <c r="CF1616" s="72">
        <v>676.59346364999999</v>
      </c>
      <c r="CG1616" s="72">
        <v>712.40329333</v>
      </c>
      <c r="CH1616" s="72">
        <v>716.50152150999998</v>
      </c>
      <c r="CI1616" s="72">
        <v>731.52548966999996</v>
      </c>
      <c r="CJ1616" s="96">
        <v>0.77176482909999999</v>
      </c>
      <c r="CK1616" s="96">
        <v>0.79171619120000003</v>
      </c>
      <c r="CL1616" s="96">
        <v>0.78935626110000001</v>
      </c>
      <c r="CM1616" s="96">
        <v>0.81974703800000004</v>
      </c>
      <c r="CN1616" s="96">
        <v>0.81622583000000004</v>
      </c>
      <c r="CO1616" s="96">
        <v>0.91967032360000001</v>
      </c>
      <c r="CP1616" s="96">
        <v>0.86744348429999996</v>
      </c>
      <c r="CQ1616" s="96">
        <v>0.99584056389999998</v>
      </c>
      <c r="CR1616" s="96">
        <v>0.87106650590000001</v>
      </c>
      <c r="CS1616" s="95">
        <v>1831</v>
      </c>
      <c r="CT1616" s="95">
        <v>1842</v>
      </c>
      <c r="CU1616" s="95">
        <v>1827</v>
      </c>
      <c r="CV1616" s="95">
        <v>1760</v>
      </c>
      <c r="CW1616" s="95">
        <v>1735</v>
      </c>
      <c r="CX1616" s="96">
        <v>0.91711314399999999</v>
      </c>
      <c r="CY1616" s="96">
        <v>0.91126843899999999</v>
      </c>
      <c r="CZ1616" s="96">
        <v>0.93674663700000005</v>
      </c>
      <c r="DA1616" s="96">
        <v>0.91705527600000003</v>
      </c>
      <c r="DB1616" s="96">
        <v>0.91595996400000002</v>
      </c>
      <c r="DC1616">
        <v>2013</v>
      </c>
      <c r="DD1616" s="6">
        <v>1800.6</v>
      </c>
      <c r="DE1616" s="96">
        <v>3.2587449999999998E-4</v>
      </c>
      <c r="DF1616" s="72">
        <v>668.75</v>
      </c>
      <c r="DG1616" s="96">
        <v>1</v>
      </c>
      <c r="DH1616" s="72">
        <v>668.75</v>
      </c>
      <c r="DI1616" s="72">
        <v>645.06511345000001</v>
      </c>
      <c r="DJ1616" s="96">
        <v>1</v>
      </c>
      <c r="DK1616" s="72">
        <v>668.75</v>
      </c>
      <c r="DL1616" s="96">
        <v>1</v>
      </c>
      <c r="DM1616" s="72">
        <v>668.75</v>
      </c>
      <c r="DN1616" s="96">
        <v>1</v>
      </c>
      <c r="DO1616" s="96">
        <v>1.366E-3</v>
      </c>
      <c r="DP1616" s="72">
        <v>0.91</v>
      </c>
      <c r="DQ1616" s="72">
        <v>667.84</v>
      </c>
      <c r="DR1616" t="s">
        <v>1047</v>
      </c>
      <c r="DT1616" t="s">
        <v>1040</v>
      </c>
    </row>
    <row r="1617" spans="1:124" x14ac:dyDescent="0.3">
      <c r="A1617" t="s">
        <v>1048</v>
      </c>
      <c r="B1617">
        <v>27120</v>
      </c>
      <c r="C1617" s="95">
        <v>494</v>
      </c>
      <c r="D1617" s="95">
        <v>1429936</v>
      </c>
      <c r="E1617" s="95">
        <v>486</v>
      </c>
      <c r="F1617" s="95">
        <v>1467456</v>
      </c>
      <c r="G1617" s="95">
        <v>29</v>
      </c>
      <c r="H1617" s="95">
        <v>111801</v>
      </c>
      <c r="I1617" s="95">
        <v>25</v>
      </c>
      <c r="J1617" s="95">
        <v>94002</v>
      </c>
      <c r="K1617" s="95">
        <v>472</v>
      </c>
      <c r="L1617" s="95">
        <v>1701264</v>
      </c>
      <c r="M1617" s="95">
        <v>460</v>
      </c>
      <c r="N1617" s="95">
        <v>1435604</v>
      </c>
      <c r="O1617" s="95">
        <v>27</v>
      </c>
      <c r="P1617" s="95">
        <v>57790</v>
      </c>
      <c r="Q1617" s="95">
        <v>23</v>
      </c>
      <c r="R1617" s="95">
        <v>73079</v>
      </c>
      <c r="S1617" s="95">
        <v>471</v>
      </c>
      <c r="T1617" s="95">
        <v>1995930</v>
      </c>
      <c r="U1617" s="95">
        <v>457</v>
      </c>
      <c r="V1617" s="95">
        <v>1629631</v>
      </c>
      <c r="W1617" s="95">
        <v>30</v>
      </c>
      <c r="X1617" s="95">
        <v>150990</v>
      </c>
      <c r="Y1617" s="95">
        <v>25</v>
      </c>
      <c r="Z1617" s="95">
        <v>104008</v>
      </c>
      <c r="AA1617" s="95">
        <v>466</v>
      </c>
      <c r="AB1617" s="95">
        <v>1884296</v>
      </c>
      <c r="AC1617" s="95">
        <v>449</v>
      </c>
      <c r="AD1617" s="95">
        <v>1870019</v>
      </c>
      <c r="AE1617" s="95">
        <v>21</v>
      </c>
      <c r="AF1617" s="95">
        <v>48317</v>
      </c>
      <c r="AG1617" s="95">
        <v>19</v>
      </c>
      <c r="AH1617" s="95">
        <v>85561</v>
      </c>
      <c r="AI1617" s="95">
        <v>459</v>
      </c>
      <c r="AJ1617" s="95">
        <v>1652744</v>
      </c>
      <c r="AK1617" s="95">
        <v>442</v>
      </c>
      <c r="AL1617" s="95">
        <v>1555300</v>
      </c>
      <c r="AM1617" s="95">
        <v>25</v>
      </c>
      <c r="AN1617" s="95">
        <v>49241</v>
      </c>
      <c r="AO1617" s="95">
        <v>23</v>
      </c>
      <c r="AP1617" s="95">
        <v>55240</v>
      </c>
      <c r="AQ1617" s="72">
        <v>245.66</v>
      </c>
      <c r="AR1617" s="72">
        <v>254.64</v>
      </c>
      <c r="AS1617" s="72">
        <v>500.3</v>
      </c>
      <c r="AT1617" s="95">
        <v>1541737</v>
      </c>
      <c r="AU1617" s="95">
        <v>1561458</v>
      </c>
      <c r="AV1617" s="95">
        <v>523</v>
      </c>
      <c r="AW1617" s="95">
        <v>511</v>
      </c>
      <c r="AX1617" s="72">
        <v>293.76</v>
      </c>
      <c r="AY1617" s="72">
        <v>260.3</v>
      </c>
      <c r="AZ1617" s="72">
        <v>554.05999999999995</v>
      </c>
      <c r="BA1617" s="95">
        <v>1759054</v>
      </c>
      <c r="BB1617" s="95">
        <v>1508683</v>
      </c>
      <c r="BC1617" s="95">
        <v>499</v>
      </c>
      <c r="BD1617" s="95">
        <v>483</v>
      </c>
      <c r="BE1617" s="72">
        <v>357.11</v>
      </c>
      <c r="BF1617" s="72">
        <v>299.73</v>
      </c>
      <c r="BG1617" s="72">
        <v>656.84</v>
      </c>
      <c r="BH1617" s="95">
        <v>2146920</v>
      </c>
      <c r="BI1617" s="95">
        <v>1733639</v>
      </c>
      <c r="BJ1617" s="95">
        <v>501</v>
      </c>
      <c r="BK1617" s="95">
        <v>482</v>
      </c>
      <c r="BL1617" s="72">
        <v>330.7</v>
      </c>
      <c r="BM1617" s="72">
        <v>348.22</v>
      </c>
      <c r="BN1617" s="72">
        <v>678.92</v>
      </c>
      <c r="BO1617" s="95">
        <v>1932613</v>
      </c>
      <c r="BP1617" s="95">
        <v>1955580</v>
      </c>
      <c r="BQ1617" s="95">
        <v>487</v>
      </c>
      <c r="BR1617" s="95">
        <v>468</v>
      </c>
      <c r="BS1617" s="72">
        <v>293.04000000000002</v>
      </c>
      <c r="BT1617" s="72">
        <v>288.63</v>
      </c>
      <c r="BU1617" s="72">
        <v>581.66999999999996</v>
      </c>
      <c r="BV1617" s="95">
        <v>1701985</v>
      </c>
      <c r="BW1617" s="95">
        <v>1610540</v>
      </c>
      <c r="BX1617" s="95">
        <v>484</v>
      </c>
      <c r="BY1617" s="95">
        <v>465</v>
      </c>
      <c r="BZ1617" s="95">
        <v>517</v>
      </c>
      <c r="CA1617" s="95">
        <v>491</v>
      </c>
      <c r="CB1617" s="95">
        <v>492</v>
      </c>
      <c r="CC1617" s="95">
        <v>478</v>
      </c>
      <c r="CD1617" s="95">
        <v>475</v>
      </c>
      <c r="CE1617" s="72">
        <v>650.75523149000003</v>
      </c>
      <c r="CF1617" s="72">
        <v>676.59346364999999</v>
      </c>
      <c r="CG1617" s="72">
        <v>712.40329333</v>
      </c>
      <c r="CH1617" s="72">
        <v>716.50152150999998</v>
      </c>
      <c r="CI1617" s="72">
        <v>731.52548966999996</v>
      </c>
      <c r="CJ1617" s="96">
        <v>0.7687990442</v>
      </c>
      <c r="CK1617" s="96">
        <v>0.8188964715</v>
      </c>
      <c r="CL1617" s="96">
        <v>0.9220058444</v>
      </c>
      <c r="CM1617" s="96">
        <v>0.94754858099999995</v>
      </c>
      <c r="CN1617" s="96">
        <v>0.79514659190000003</v>
      </c>
      <c r="CO1617" s="96">
        <v>0.92397739629999998</v>
      </c>
      <c r="CP1617" s="96">
        <v>0.920454667</v>
      </c>
      <c r="CQ1617" s="96">
        <v>0.99584056389999998</v>
      </c>
      <c r="CR1617" s="96">
        <v>0.92429909860000004</v>
      </c>
      <c r="CS1617" s="95">
        <v>528</v>
      </c>
      <c r="CT1617" s="95">
        <v>488</v>
      </c>
      <c r="CU1617" s="95">
        <v>498</v>
      </c>
      <c r="CV1617" s="95">
        <v>481</v>
      </c>
      <c r="CW1617" s="95">
        <v>476</v>
      </c>
      <c r="CX1617" s="96">
        <v>0.96206967300000001</v>
      </c>
      <c r="CY1617" s="96">
        <v>0.96566608600000003</v>
      </c>
      <c r="CZ1617" s="96">
        <v>0.89263586500000003</v>
      </c>
      <c r="DA1617" s="96">
        <v>0.87491084699999999</v>
      </c>
      <c r="DB1617" s="96">
        <v>0.92135615699999995</v>
      </c>
      <c r="DC1617">
        <v>2013</v>
      </c>
      <c r="DD1617" s="6">
        <v>481.8</v>
      </c>
      <c r="DE1617" s="96">
        <v>7.4838650000000004E-4</v>
      </c>
      <c r="DF1617" s="72">
        <v>709.32</v>
      </c>
      <c r="DG1617" s="96">
        <v>1</v>
      </c>
      <c r="DH1617" s="72">
        <v>709.32</v>
      </c>
      <c r="DI1617" s="72">
        <v>645.06511345000001</v>
      </c>
      <c r="DJ1617" s="96">
        <v>0.69411814559999996</v>
      </c>
      <c r="DK1617" s="72">
        <v>689.66559614000005</v>
      </c>
      <c r="DL1617" s="96">
        <v>1.0152701756</v>
      </c>
      <c r="DM1617" s="72">
        <v>700.19691092999994</v>
      </c>
      <c r="DN1617" s="96">
        <v>1</v>
      </c>
      <c r="DO1617" s="96">
        <v>3.2940000000000001E-3</v>
      </c>
      <c r="DP1617" s="72">
        <v>2.31</v>
      </c>
      <c r="DQ1617" s="72">
        <v>697.89</v>
      </c>
      <c r="DR1617" t="s">
        <v>1048</v>
      </c>
      <c r="DT1617" t="s">
        <v>1040</v>
      </c>
    </row>
    <row r="1618" spans="1:124" x14ac:dyDescent="0.3">
      <c r="A1618" t="s">
        <v>1049</v>
      </c>
      <c r="B1618">
        <v>27130</v>
      </c>
      <c r="C1618" s="95">
        <v>2148</v>
      </c>
      <c r="D1618" s="95">
        <v>5929818</v>
      </c>
      <c r="E1618" s="95">
        <v>2094</v>
      </c>
      <c r="F1618" s="95">
        <v>5401631</v>
      </c>
      <c r="G1618" s="95">
        <v>270</v>
      </c>
      <c r="H1618" s="95">
        <v>575173</v>
      </c>
      <c r="I1618" s="95">
        <v>243</v>
      </c>
      <c r="J1618" s="95">
        <v>570572</v>
      </c>
      <c r="K1618" s="95">
        <v>2044</v>
      </c>
      <c r="L1618" s="95">
        <v>6988794</v>
      </c>
      <c r="M1618" s="95">
        <v>1985</v>
      </c>
      <c r="N1618" s="95">
        <v>5596115</v>
      </c>
      <c r="O1618" s="95">
        <v>259</v>
      </c>
      <c r="P1618" s="95">
        <v>688591</v>
      </c>
      <c r="Q1618" s="95">
        <v>232</v>
      </c>
      <c r="R1618" s="95">
        <v>464120</v>
      </c>
      <c r="S1618" s="95">
        <v>1951</v>
      </c>
      <c r="T1618" s="95">
        <v>6385748</v>
      </c>
      <c r="U1618" s="95">
        <v>1885</v>
      </c>
      <c r="V1618" s="95">
        <v>5561868</v>
      </c>
      <c r="W1618" s="95">
        <v>270</v>
      </c>
      <c r="X1618" s="95">
        <v>532529</v>
      </c>
      <c r="Y1618" s="95">
        <v>244</v>
      </c>
      <c r="Z1618" s="95">
        <v>507045</v>
      </c>
      <c r="AA1618" s="95">
        <v>1919</v>
      </c>
      <c r="AB1618" s="95">
        <v>4967730</v>
      </c>
      <c r="AC1618" s="95">
        <v>1847</v>
      </c>
      <c r="AD1618" s="95">
        <v>5688402</v>
      </c>
      <c r="AE1618" s="95">
        <v>261</v>
      </c>
      <c r="AF1618" s="95">
        <v>494243</v>
      </c>
      <c r="AG1618" s="95">
        <v>236</v>
      </c>
      <c r="AH1618" s="95">
        <v>512772</v>
      </c>
      <c r="AI1618" s="95">
        <v>1933</v>
      </c>
      <c r="AJ1618" s="95">
        <v>5278208</v>
      </c>
      <c r="AK1618" s="95">
        <v>1850</v>
      </c>
      <c r="AL1618" s="95">
        <v>5695852.4900000002</v>
      </c>
      <c r="AM1618" s="95">
        <v>253</v>
      </c>
      <c r="AN1618" s="95">
        <v>500472</v>
      </c>
      <c r="AO1618" s="95">
        <v>227</v>
      </c>
      <c r="AP1618" s="95">
        <v>630524</v>
      </c>
      <c r="AQ1618" s="72">
        <v>224.19</v>
      </c>
      <c r="AR1618" s="72">
        <v>212.96</v>
      </c>
      <c r="AS1618" s="72">
        <v>437.15</v>
      </c>
      <c r="AT1618" s="95">
        <v>6504991</v>
      </c>
      <c r="AU1618" s="95">
        <v>5972203</v>
      </c>
      <c r="AV1618" s="95">
        <v>2418</v>
      </c>
      <c r="AW1618" s="95">
        <v>2337</v>
      </c>
      <c r="AX1618" s="72">
        <v>277.8</v>
      </c>
      <c r="AY1618" s="72">
        <v>227.79</v>
      </c>
      <c r="AZ1618" s="72">
        <v>505.59</v>
      </c>
      <c r="BA1618" s="95">
        <v>7677385</v>
      </c>
      <c r="BB1618" s="95">
        <v>6060235</v>
      </c>
      <c r="BC1618" s="95">
        <v>2303</v>
      </c>
      <c r="BD1618" s="95">
        <v>2217</v>
      </c>
      <c r="BE1618" s="72">
        <v>259.58</v>
      </c>
      <c r="BF1618" s="72">
        <v>237.55</v>
      </c>
      <c r="BG1618" s="72">
        <v>497.13</v>
      </c>
      <c r="BH1618" s="95">
        <v>6918277</v>
      </c>
      <c r="BI1618" s="95">
        <v>6068913</v>
      </c>
      <c r="BJ1618" s="95">
        <v>2221</v>
      </c>
      <c r="BK1618" s="95">
        <v>2129</v>
      </c>
      <c r="BL1618" s="72">
        <v>208.79</v>
      </c>
      <c r="BM1618" s="72">
        <v>248.09</v>
      </c>
      <c r="BN1618" s="72">
        <v>456.88</v>
      </c>
      <c r="BO1618" s="95">
        <v>5461973</v>
      </c>
      <c r="BP1618" s="95">
        <v>6201174</v>
      </c>
      <c r="BQ1618" s="95">
        <v>2180</v>
      </c>
      <c r="BR1618" s="95">
        <v>2083</v>
      </c>
      <c r="BS1618" s="72">
        <v>220.29</v>
      </c>
      <c r="BT1618" s="72">
        <v>253.83</v>
      </c>
      <c r="BU1618" s="72">
        <v>474.12</v>
      </c>
      <c r="BV1618" s="95">
        <v>5778680</v>
      </c>
      <c r="BW1618" s="95">
        <v>6326376.4900000002</v>
      </c>
      <c r="BX1618" s="95">
        <v>2186</v>
      </c>
      <c r="BY1618" s="95">
        <v>2077</v>
      </c>
      <c r="BZ1618" s="95">
        <v>2379</v>
      </c>
      <c r="CA1618" s="95">
        <v>2261</v>
      </c>
      <c r="CB1618" s="95">
        <v>2177</v>
      </c>
      <c r="CC1618" s="95">
        <v>2134</v>
      </c>
      <c r="CD1618" s="95">
        <v>2133</v>
      </c>
      <c r="CE1618" s="72">
        <v>650.75523149000003</v>
      </c>
      <c r="CF1618" s="72">
        <v>676.59346364999999</v>
      </c>
      <c r="CG1618" s="72">
        <v>712.40329333</v>
      </c>
      <c r="CH1618" s="72">
        <v>716.50152150999998</v>
      </c>
      <c r="CI1618" s="72">
        <v>731.52548966999996</v>
      </c>
      <c r="CJ1618" s="96">
        <v>0.67175794960000001</v>
      </c>
      <c r="CK1618" s="96">
        <v>0.74725817959999996</v>
      </c>
      <c r="CL1618" s="96">
        <v>0.69782103009999996</v>
      </c>
      <c r="CM1618" s="96">
        <v>0.63765391459999998</v>
      </c>
      <c r="CN1618" s="96">
        <v>0.64812505740000004</v>
      </c>
      <c r="CO1618" s="96">
        <v>0.91499628659999999</v>
      </c>
      <c r="CP1618" s="96">
        <v>0.74374424930000005</v>
      </c>
      <c r="CQ1618" s="96">
        <v>0.99584056389999998</v>
      </c>
      <c r="CR1618" s="96">
        <v>0.74685062049999995</v>
      </c>
      <c r="CS1618" s="95">
        <v>2241</v>
      </c>
      <c r="CT1618" s="95">
        <v>2220</v>
      </c>
      <c r="CU1618" s="95">
        <v>2128</v>
      </c>
      <c r="CV1618" s="95">
        <v>2079</v>
      </c>
      <c r="CW1618" s="95">
        <v>2095</v>
      </c>
      <c r="CX1618" s="96">
        <v>0.90686082599999995</v>
      </c>
      <c r="CY1618" s="96">
        <v>0.91508491700000005</v>
      </c>
      <c r="CZ1618" s="96">
        <v>0.92960933999999995</v>
      </c>
      <c r="DA1618" s="96">
        <v>0.91808637100000001</v>
      </c>
      <c r="DB1618" s="96">
        <v>0.90569506700000002</v>
      </c>
      <c r="DC1618">
        <v>2013</v>
      </c>
      <c r="DD1618" s="6">
        <v>2168.6</v>
      </c>
      <c r="DE1618" s="96">
        <v>8.949629E-4</v>
      </c>
      <c r="DF1618" s="72">
        <v>573.05999999999995</v>
      </c>
      <c r="DG1618" s="96">
        <v>1</v>
      </c>
      <c r="DH1618" s="72">
        <v>573.05999999999995</v>
      </c>
      <c r="DI1618" s="72">
        <v>645.06511345000001</v>
      </c>
      <c r="DJ1618" s="96">
        <v>1</v>
      </c>
      <c r="DK1618" s="72">
        <v>573.05999999999995</v>
      </c>
      <c r="DL1618" s="96">
        <v>1</v>
      </c>
      <c r="DM1618" s="72">
        <v>573.05999999999995</v>
      </c>
      <c r="DN1618" s="96">
        <v>1</v>
      </c>
      <c r="DO1618" s="96">
        <v>3.852E-3</v>
      </c>
      <c r="DP1618" s="72">
        <v>2.21</v>
      </c>
      <c r="DQ1618" s="72">
        <v>570.85</v>
      </c>
      <c r="DR1618" t="s">
        <v>1049</v>
      </c>
      <c r="DT1618" t="s">
        <v>1040</v>
      </c>
    </row>
    <row r="1619" spans="1:124" x14ac:dyDescent="0.3">
      <c r="A1619" t="s">
        <v>1050</v>
      </c>
      <c r="B1619">
        <v>27140</v>
      </c>
      <c r="C1619" s="95">
        <v>10934</v>
      </c>
      <c r="D1619" s="95">
        <v>32148056</v>
      </c>
      <c r="E1619" s="95">
        <v>10574</v>
      </c>
      <c r="F1619" s="95">
        <v>29814194</v>
      </c>
      <c r="G1619" s="95">
        <v>1929</v>
      </c>
      <c r="H1619" s="95">
        <v>3385482</v>
      </c>
      <c r="I1619" s="95">
        <v>1715</v>
      </c>
      <c r="J1619" s="95">
        <v>4254783</v>
      </c>
      <c r="K1619" s="95">
        <v>10672</v>
      </c>
      <c r="L1619" s="95">
        <v>32990874</v>
      </c>
      <c r="M1619" s="95">
        <v>10248</v>
      </c>
      <c r="N1619" s="95">
        <v>30273164</v>
      </c>
      <c r="O1619" s="95">
        <v>1903</v>
      </c>
      <c r="P1619" s="95">
        <v>3919077</v>
      </c>
      <c r="Q1619" s="95">
        <v>1689</v>
      </c>
      <c r="R1619" s="95">
        <v>4648241</v>
      </c>
      <c r="S1619" s="95">
        <v>10668</v>
      </c>
      <c r="T1619" s="95">
        <v>32764303</v>
      </c>
      <c r="U1619" s="95">
        <v>10153</v>
      </c>
      <c r="V1619" s="95">
        <v>30540683</v>
      </c>
      <c r="W1619" s="95">
        <v>1928</v>
      </c>
      <c r="X1619" s="95">
        <v>4121001</v>
      </c>
      <c r="Y1619" s="95">
        <v>1696</v>
      </c>
      <c r="Z1619" s="95">
        <v>4837475</v>
      </c>
      <c r="AA1619" s="95">
        <v>10719</v>
      </c>
      <c r="AB1619" s="95">
        <v>29063482</v>
      </c>
      <c r="AC1619" s="95">
        <v>10119</v>
      </c>
      <c r="AD1619" s="95">
        <v>32945879</v>
      </c>
      <c r="AE1619" s="95">
        <v>1992</v>
      </c>
      <c r="AF1619" s="95">
        <v>4039484</v>
      </c>
      <c r="AG1619" s="95">
        <v>1759</v>
      </c>
      <c r="AH1619" s="95">
        <v>5568238</v>
      </c>
      <c r="AI1619" s="95">
        <v>11068</v>
      </c>
      <c r="AJ1619" s="95">
        <v>31205076.57</v>
      </c>
      <c r="AK1619" s="95">
        <v>10389</v>
      </c>
      <c r="AL1619" s="95">
        <v>35587694.57</v>
      </c>
      <c r="AM1619" s="95">
        <v>2106</v>
      </c>
      <c r="AN1619" s="95">
        <v>5072646</v>
      </c>
      <c r="AO1619" s="95">
        <v>1850</v>
      </c>
      <c r="AP1619" s="95">
        <v>6248094</v>
      </c>
      <c r="AQ1619" s="72">
        <v>230.21</v>
      </c>
      <c r="AR1619" s="72">
        <v>231.03</v>
      </c>
      <c r="AS1619" s="72">
        <v>461.24</v>
      </c>
      <c r="AT1619" s="95">
        <v>35533538</v>
      </c>
      <c r="AU1619" s="95">
        <v>34068977</v>
      </c>
      <c r="AV1619" s="95">
        <v>12863</v>
      </c>
      <c r="AW1619" s="95">
        <v>12289</v>
      </c>
      <c r="AX1619" s="72">
        <v>244.6</v>
      </c>
      <c r="AY1619" s="72">
        <v>243.79</v>
      </c>
      <c r="AZ1619" s="72">
        <v>488.39</v>
      </c>
      <c r="BA1619" s="95">
        <v>36909951</v>
      </c>
      <c r="BB1619" s="95">
        <v>34921405</v>
      </c>
      <c r="BC1619" s="95">
        <v>12575</v>
      </c>
      <c r="BD1619" s="95">
        <v>11937</v>
      </c>
      <c r="BE1619" s="72">
        <v>244.03</v>
      </c>
      <c r="BF1619" s="72">
        <v>248.81</v>
      </c>
      <c r="BG1619" s="72">
        <v>492.84</v>
      </c>
      <c r="BH1619" s="95">
        <v>36885304</v>
      </c>
      <c r="BI1619" s="95">
        <v>35378158</v>
      </c>
      <c r="BJ1619" s="95">
        <v>12596</v>
      </c>
      <c r="BK1619" s="95">
        <v>11849</v>
      </c>
      <c r="BL1619" s="72">
        <v>217.02</v>
      </c>
      <c r="BM1619" s="72">
        <v>270.20999999999998</v>
      </c>
      <c r="BN1619" s="72">
        <v>487.23</v>
      </c>
      <c r="BO1619" s="95">
        <v>33102966</v>
      </c>
      <c r="BP1619" s="95">
        <v>38514117</v>
      </c>
      <c r="BQ1619" s="95">
        <v>12711</v>
      </c>
      <c r="BR1619" s="95">
        <v>11878</v>
      </c>
      <c r="BS1619" s="72">
        <v>229.48</v>
      </c>
      <c r="BT1619" s="72">
        <v>284.85000000000002</v>
      </c>
      <c r="BU1619" s="72">
        <v>514.33000000000004</v>
      </c>
      <c r="BV1619" s="95">
        <v>36277722.57</v>
      </c>
      <c r="BW1619" s="95">
        <v>41835788.57</v>
      </c>
      <c r="BX1619" s="95">
        <v>13174</v>
      </c>
      <c r="BY1619" s="95">
        <v>12239</v>
      </c>
      <c r="BZ1619" s="95">
        <v>12589</v>
      </c>
      <c r="CA1619" s="95">
        <v>12267</v>
      </c>
      <c r="CB1619" s="95">
        <v>12236</v>
      </c>
      <c r="CC1619" s="95">
        <v>12316</v>
      </c>
      <c r="CD1619" s="95">
        <v>12717</v>
      </c>
      <c r="CE1619" s="72">
        <v>650.75523149000003</v>
      </c>
      <c r="CF1619" s="72">
        <v>676.59346364999999</v>
      </c>
      <c r="CG1619" s="72">
        <v>712.40329333</v>
      </c>
      <c r="CH1619" s="72">
        <v>716.50152150999998</v>
      </c>
      <c r="CI1619" s="72">
        <v>731.52548966999996</v>
      </c>
      <c r="CJ1619" s="96">
        <v>0.70877647639999997</v>
      </c>
      <c r="CK1619" s="96">
        <v>0.72183671029999996</v>
      </c>
      <c r="CL1619" s="96">
        <v>0.69179916009999998</v>
      </c>
      <c r="CM1619" s="96">
        <v>0.68001251269999996</v>
      </c>
      <c r="CN1619" s="96">
        <v>0.70309238330000001</v>
      </c>
      <c r="CO1619" s="96">
        <v>0.87609953269999996</v>
      </c>
      <c r="CP1619" s="96">
        <v>0.80025547600000002</v>
      </c>
      <c r="CQ1619" s="96">
        <v>0.99584056389999998</v>
      </c>
      <c r="CR1619" s="96">
        <v>0.80359787579999997</v>
      </c>
      <c r="CS1619" s="95">
        <v>11732</v>
      </c>
      <c r="CT1619" s="95">
        <v>11556</v>
      </c>
      <c r="CU1619" s="95">
        <v>11364</v>
      </c>
      <c r="CV1619" s="95">
        <v>11380</v>
      </c>
      <c r="CW1619" s="95">
        <v>11661</v>
      </c>
      <c r="CX1619" s="96">
        <v>0.873042333</v>
      </c>
      <c r="CY1619" s="96">
        <v>0.87049495899999996</v>
      </c>
      <c r="CZ1619" s="96">
        <v>0.86238893699999997</v>
      </c>
      <c r="DA1619" s="96">
        <v>0.892283308</v>
      </c>
      <c r="DB1619" s="96">
        <v>0.88229705999999997</v>
      </c>
      <c r="DC1619">
        <v>2013</v>
      </c>
      <c r="DD1619" s="6">
        <v>12038.4</v>
      </c>
      <c r="DE1619" s="96">
        <v>6.9726619999999995E-4</v>
      </c>
      <c r="DF1619" s="72">
        <v>616.72</v>
      </c>
      <c r="DG1619" s="96">
        <v>1</v>
      </c>
      <c r="DH1619" s="72">
        <v>616.72</v>
      </c>
      <c r="DI1619" s="72">
        <v>645.06511345000001</v>
      </c>
      <c r="DJ1619" s="96">
        <v>1</v>
      </c>
      <c r="DK1619" s="72">
        <v>616.72</v>
      </c>
      <c r="DL1619" s="96">
        <v>1</v>
      </c>
      <c r="DM1619" s="72">
        <v>616.72</v>
      </c>
      <c r="DN1619" s="96">
        <v>1</v>
      </c>
      <c r="DO1619" s="96">
        <v>3.1700000000000001E-3</v>
      </c>
      <c r="DP1619" s="72">
        <v>1.96</v>
      </c>
      <c r="DQ1619" s="72">
        <v>614.76</v>
      </c>
      <c r="DR1619" t="s">
        <v>1050</v>
      </c>
      <c r="DT1619" t="s">
        <v>1040</v>
      </c>
    </row>
    <row r="1620" spans="1:124" x14ac:dyDescent="0.3">
      <c r="A1620" t="s">
        <v>501</v>
      </c>
      <c r="B1620">
        <v>27150</v>
      </c>
      <c r="C1620" s="95">
        <v>6899</v>
      </c>
      <c r="D1620" s="95">
        <v>16824480</v>
      </c>
      <c r="E1620" s="95">
        <v>6614</v>
      </c>
      <c r="F1620" s="95">
        <v>18204266</v>
      </c>
      <c r="G1620" s="95">
        <v>773</v>
      </c>
      <c r="H1620" s="95">
        <v>1411220</v>
      </c>
      <c r="I1620" s="95">
        <v>683</v>
      </c>
      <c r="J1620" s="95">
        <v>1779187</v>
      </c>
      <c r="K1620" s="95">
        <v>6841</v>
      </c>
      <c r="L1620" s="95">
        <v>17136985</v>
      </c>
      <c r="M1620" s="95">
        <v>6524</v>
      </c>
      <c r="N1620" s="95">
        <v>18745744</v>
      </c>
      <c r="O1620" s="95">
        <v>779</v>
      </c>
      <c r="P1620" s="95">
        <v>1783293</v>
      </c>
      <c r="Q1620" s="95">
        <v>682</v>
      </c>
      <c r="R1620" s="95">
        <v>1979548</v>
      </c>
      <c r="S1620" s="95">
        <v>7038</v>
      </c>
      <c r="T1620" s="95">
        <v>18517190</v>
      </c>
      <c r="U1620" s="95">
        <v>6637</v>
      </c>
      <c r="V1620" s="95">
        <v>19877339</v>
      </c>
      <c r="W1620" s="95">
        <v>808</v>
      </c>
      <c r="X1620" s="95">
        <v>1640729</v>
      </c>
      <c r="Y1620" s="95">
        <v>704</v>
      </c>
      <c r="Z1620" s="95">
        <v>2319476</v>
      </c>
      <c r="AA1620" s="95">
        <v>7136</v>
      </c>
      <c r="AB1620" s="95">
        <v>14902462</v>
      </c>
      <c r="AC1620" s="95">
        <v>6654</v>
      </c>
      <c r="AD1620" s="95">
        <v>21914523</v>
      </c>
      <c r="AE1620" s="95">
        <v>840</v>
      </c>
      <c r="AF1620" s="95">
        <v>1828470</v>
      </c>
      <c r="AG1620" s="95">
        <v>726</v>
      </c>
      <c r="AH1620" s="95">
        <v>2523437</v>
      </c>
      <c r="AI1620" s="95">
        <v>7238</v>
      </c>
      <c r="AJ1620" s="95">
        <v>17972813.809999999</v>
      </c>
      <c r="AK1620" s="95">
        <v>6716</v>
      </c>
      <c r="AL1620" s="95">
        <v>24155704.66</v>
      </c>
      <c r="AM1620" s="95">
        <v>917</v>
      </c>
      <c r="AN1620" s="95">
        <v>1786878</v>
      </c>
      <c r="AO1620" s="95">
        <v>789</v>
      </c>
      <c r="AP1620" s="95">
        <v>2949117</v>
      </c>
      <c r="AQ1620" s="72">
        <v>198.08</v>
      </c>
      <c r="AR1620" s="72">
        <v>228.22</v>
      </c>
      <c r="AS1620" s="72">
        <v>426.3</v>
      </c>
      <c r="AT1620" s="95">
        <v>18235700</v>
      </c>
      <c r="AU1620" s="95">
        <v>19983453</v>
      </c>
      <c r="AV1620" s="95">
        <v>7672</v>
      </c>
      <c r="AW1620" s="95">
        <v>7297</v>
      </c>
      <c r="AX1620" s="72">
        <v>206.91</v>
      </c>
      <c r="AY1620" s="72">
        <v>239.68</v>
      </c>
      <c r="AZ1620" s="72">
        <v>446.59</v>
      </c>
      <c r="BA1620" s="95">
        <v>18920278</v>
      </c>
      <c r="BB1620" s="95">
        <v>20725292</v>
      </c>
      <c r="BC1620" s="95">
        <v>7620</v>
      </c>
      <c r="BD1620" s="95">
        <v>7206</v>
      </c>
      <c r="BE1620" s="72">
        <v>214.1</v>
      </c>
      <c r="BF1620" s="72">
        <v>251.97</v>
      </c>
      <c r="BG1620" s="72">
        <v>466.07</v>
      </c>
      <c r="BH1620" s="95">
        <v>20157919</v>
      </c>
      <c r="BI1620" s="95">
        <v>22196815</v>
      </c>
      <c r="BJ1620" s="95">
        <v>7846</v>
      </c>
      <c r="BK1620" s="95">
        <v>7341</v>
      </c>
      <c r="BL1620" s="72">
        <v>174.8</v>
      </c>
      <c r="BM1620" s="72">
        <v>275.95</v>
      </c>
      <c r="BN1620" s="72">
        <v>450.75</v>
      </c>
      <c r="BO1620" s="95">
        <v>16730932</v>
      </c>
      <c r="BP1620" s="95">
        <v>24437960</v>
      </c>
      <c r="BQ1620" s="95">
        <v>7976</v>
      </c>
      <c r="BR1620" s="95">
        <v>7380</v>
      </c>
      <c r="BS1620" s="72">
        <v>201.92</v>
      </c>
      <c r="BT1620" s="72">
        <v>300.95999999999998</v>
      </c>
      <c r="BU1620" s="72">
        <v>502.88</v>
      </c>
      <c r="BV1620" s="95">
        <v>19759691.809999999</v>
      </c>
      <c r="BW1620" s="95">
        <v>27104821.66</v>
      </c>
      <c r="BX1620" s="95">
        <v>8155</v>
      </c>
      <c r="BY1620" s="95">
        <v>7505</v>
      </c>
      <c r="BZ1620" s="95">
        <v>7493</v>
      </c>
      <c r="CA1620" s="95">
        <v>7420</v>
      </c>
      <c r="CB1620" s="95">
        <v>7603</v>
      </c>
      <c r="CC1620" s="95">
        <v>7693</v>
      </c>
      <c r="CD1620" s="95">
        <v>7837</v>
      </c>
      <c r="CE1620" s="72">
        <v>650.75523149000003</v>
      </c>
      <c r="CF1620" s="72">
        <v>676.59346364999999</v>
      </c>
      <c r="CG1620" s="72">
        <v>712.40329333</v>
      </c>
      <c r="CH1620" s="72">
        <v>716.50152150999998</v>
      </c>
      <c r="CI1620" s="72">
        <v>731.52548966999996</v>
      </c>
      <c r="CJ1620" s="96">
        <v>0.65508501409999997</v>
      </c>
      <c r="CK1620" s="96">
        <v>0.66005662779999996</v>
      </c>
      <c r="CL1620" s="96">
        <v>0.65422212999999996</v>
      </c>
      <c r="CM1620" s="96">
        <v>0.62909845470000003</v>
      </c>
      <c r="CN1620" s="96">
        <v>0.68744016050000001</v>
      </c>
      <c r="CO1620" s="96">
        <v>0.8336349904</v>
      </c>
      <c r="CP1620" s="96">
        <v>0.78833120609999996</v>
      </c>
      <c r="CQ1620" s="96">
        <v>0.99584056389999998</v>
      </c>
      <c r="CR1620" s="96">
        <v>0.79162380210000005</v>
      </c>
      <c r="CS1620" s="95">
        <v>7109</v>
      </c>
      <c r="CT1620" s="95">
        <v>7126</v>
      </c>
      <c r="CU1620" s="95">
        <v>7201</v>
      </c>
      <c r="CV1620" s="95">
        <v>7155</v>
      </c>
      <c r="CW1620" s="95">
        <v>7296</v>
      </c>
      <c r="CX1620" s="96">
        <v>0.84037999900000004</v>
      </c>
      <c r="CY1620" s="96">
        <v>0.83291327699999995</v>
      </c>
      <c r="CZ1620" s="96">
        <v>0.83311939300000004</v>
      </c>
      <c r="DA1620" s="96">
        <v>0.83220429299999998</v>
      </c>
      <c r="DB1620" s="96">
        <v>0.829679689</v>
      </c>
      <c r="DC1620">
        <v>2013</v>
      </c>
      <c r="DD1620" s="6">
        <v>7345.8</v>
      </c>
      <c r="DE1620" s="96">
        <v>1.1723008000000001E-3</v>
      </c>
      <c r="DF1620" s="72">
        <v>607.25</v>
      </c>
      <c r="DG1620" s="96">
        <v>1</v>
      </c>
      <c r="DH1620" s="72">
        <v>607.25</v>
      </c>
      <c r="DI1620" s="72">
        <v>645.06511345000001</v>
      </c>
      <c r="DJ1620" s="96">
        <v>1</v>
      </c>
      <c r="DK1620" s="72">
        <v>607.25</v>
      </c>
      <c r="DL1620" s="96">
        <v>1</v>
      </c>
      <c r="DM1620" s="72">
        <v>607.25</v>
      </c>
      <c r="DN1620" s="96">
        <v>1</v>
      </c>
      <c r="DO1620" s="96">
        <v>4.8089999999999999E-3</v>
      </c>
      <c r="DP1620" s="72">
        <v>2.92</v>
      </c>
      <c r="DQ1620" s="72">
        <v>604.33000000000004</v>
      </c>
      <c r="DR1620" t="s">
        <v>501</v>
      </c>
      <c r="DT1620" t="s">
        <v>1040</v>
      </c>
    </row>
    <row r="1621" spans="1:124" x14ac:dyDescent="0.3">
      <c r="A1621" t="s">
        <v>240</v>
      </c>
      <c r="B1621">
        <v>27160</v>
      </c>
      <c r="C1621" s="95">
        <v>213</v>
      </c>
      <c r="D1621" s="95">
        <v>546473</v>
      </c>
      <c r="E1621" s="95">
        <v>208</v>
      </c>
      <c r="F1621" s="95">
        <v>559113</v>
      </c>
      <c r="G1621" s="95">
        <v>9</v>
      </c>
      <c r="H1621" s="95">
        <v>13303</v>
      </c>
      <c r="I1621" s="95">
        <v>8</v>
      </c>
      <c r="J1621" s="95">
        <v>4397</v>
      </c>
      <c r="K1621" s="95">
        <v>210</v>
      </c>
      <c r="L1621" s="95">
        <v>739951</v>
      </c>
      <c r="M1621" s="95">
        <v>208</v>
      </c>
      <c r="N1621" s="95">
        <v>674283</v>
      </c>
      <c r="O1621" s="95">
        <v>9</v>
      </c>
      <c r="P1621" s="95">
        <v>22055</v>
      </c>
      <c r="Q1621" s="95">
        <v>9</v>
      </c>
      <c r="R1621" s="95">
        <v>9626</v>
      </c>
      <c r="S1621" s="95">
        <v>194</v>
      </c>
      <c r="T1621" s="95">
        <v>463220</v>
      </c>
      <c r="U1621" s="95">
        <v>192</v>
      </c>
      <c r="V1621" s="95">
        <v>488482</v>
      </c>
      <c r="W1621" s="95">
        <v>10</v>
      </c>
      <c r="X1621" s="95">
        <v>20700</v>
      </c>
      <c r="Y1621" s="95">
        <v>10</v>
      </c>
      <c r="Z1621" s="95">
        <v>7164</v>
      </c>
      <c r="AA1621" s="95">
        <v>193</v>
      </c>
      <c r="AB1621" s="95">
        <v>563667</v>
      </c>
      <c r="AC1621" s="95">
        <v>189</v>
      </c>
      <c r="AD1621" s="95">
        <v>522180</v>
      </c>
      <c r="AE1621" s="95">
        <v>13</v>
      </c>
      <c r="AF1621" s="95">
        <v>17598</v>
      </c>
      <c r="AG1621" s="95">
        <v>13</v>
      </c>
      <c r="AH1621" s="95">
        <v>11053</v>
      </c>
      <c r="AI1621" s="95">
        <v>198</v>
      </c>
      <c r="AJ1621" s="95">
        <v>405592</v>
      </c>
      <c r="AK1621" s="95">
        <v>194</v>
      </c>
      <c r="AL1621" s="95">
        <v>539067</v>
      </c>
      <c r="AM1621" s="95">
        <v>11</v>
      </c>
      <c r="AN1621" s="95">
        <v>11018</v>
      </c>
      <c r="AO1621" s="95">
        <v>11</v>
      </c>
      <c r="AP1621" s="95">
        <v>25418</v>
      </c>
      <c r="AQ1621" s="72">
        <v>210.13</v>
      </c>
      <c r="AR1621" s="72">
        <v>217.4</v>
      </c>
      <c r="AS1621" s="72">
        <v>427.53</v>
      </c>
      <c r="AT1621" s="95">
        <v>559776</v>
      </c>
      <c r="AU1621" s="95">
        <v>563510</v>
      </c>
      <c r="AV1621" s="95">
        <v>222</v>
      </c>
      <c r="AW1621" s="95">
        <v>216</v>
      </c>
      <c r="AX1621" s="72">
        <v>289.95999999999998</v>
      </c>
      <c r="AY1621" s="72">
        <v>262.64</v>
      </c>
      <c r="AZ1621" s="72">
        <v>552.6</v>
      </c>
      <c r="BA1621" s="95">
        <v>762006</v>
      </c>
      <c r="BB1621" s="95">
        <v>683909</v>
      </c>
      <c r="BC1621" s="95">
        <v>219</v>
      </c>
      <c r="BD1621" s="95">
        <v>217</v>
      </c>
      <c r="BE1621" s="72">
        <v>197.68</v>
      </c>
      <c r="BF1621" s="72">
        <v>204.47</v>
      </c>
      <c r="BG1621" s="72">
        <v>402.15</v>
      </c>
      <c r="BH1621" s="95">
        <v>483920</v>
      </c>
      <c r="BI1621" s="95">
        <v>495646</v>
      </c>
      <c r="BJ1621" s="95">
        <v>204</v>
      </c>
      <c r="BK1621" s="95">
        <v>202</v>
      </c>
      <c r="BL1621" s="72">
        <v>235.14</v>
      </c>
      <c r="BM1621" s="72">
        <v>219.98</v>
      </c>
      <c r="BN1621" s="72">
        <v>455.12</v>
      </c>
      <c r="BO1621" s="95">
        <v>581265</v>
      </c>
      <c r="BP1621" s="95">
        <v>533233</v>
      </c>
      <c r="BQ1621" s="95">
        <v>206</v>
      </c>
      <c r="BR1621" s="95">
        <v>202</v>
      </c>
      <c r="BS1621" s="72">
        <v>166.11</v>
      </c>
      <c r="BT1621" s="72">
        <v>229.47</v>
      </c>
      <c r="BU1621" s="72">
        <v>395.58</v>
      </c>
      <c r="BV1621" s="95">
        <v>416610</v>
      </c>
      <c r="BW1621" s="95">
        <v>564485</v>
      </c>
      <c r="BX1621" s="95">
        <v>209</v>
      </c>
      <c r="BY1621" s="95">
        <v>205</v>
      </c>
      <c r="BZ1621" s="95">
        <v>219</v>
      </c>
      <c r="CA1621" s="95">
        <v>218</v>
      </c>
      <c r="CB1621" s="95">
        <v>203</v>
      </c>
      <c r="CC1621" s="95">
        <v>204</v>
      </c>
      <c r="CD1621" s="95">
        <v>207</v>
      </c>
      <c r="CE1621" s="72">
        <v>650.75523149000003</v>
      </c>
      <c r="CF1621" s="72">
        <v>676.59346364999999</v>
      </c>
      <c r="CG1621" s="72">
        <v>712.40329333</v>
      </c>
      <c r="CH1621" s="72">
        <v>716.50152150999998</v>
      </c>
      <c r="CI1621" s="72">
        <v>731.52548966999996</v>
      </c>
      <c r="CJ1621" s="96">
        <v>0.65697512570000005</v>
      </c>
      <c r="CK1621" s="96">
        <v>0.81673860259999997</v>
      </c>
      <c r="CL1621" s="96">
        <v>0.56449767110000004</v>
      </c>
      <c r="CM1621" s="96">
        <v>0.63519753459999995</v>
      </c>
      <c r="CN1621" s="96">
        <v>0.54076037759999995</v>
      </c>
      <c r="CO1621" s="96">
        <v>0.87836581520000001</v>
      </c>
      <c r="CP1621" s="96">
        <v>0.73185209539999996</v>
      </c>
      <c r="CQ1621" s="96">
        <v>0.99584056389999998</v>
      </c>
      <c r="CR1621" s="96">
        <v>0.734908797</v>
      </c>
      <c r="CS1621" s="95">
        <v>212</v>
      </c>
      <c r="CT1621" s="95">
        <v>220</v>
      </c>
      <c r="CU1621" s="95">
        <v>200</v>
      </c>
      <c r="CV1621" s="95">
        <v>204</v>
      </c>
      <c r="CW1621" s="95">
        <v>206</v>
      </c>
      <c r="CX1621" s="96">
        <v>0.92259156200000003</v>
      </c>
      <c r="CY1621" s="96">
        <v>0.94112981600000001</v>
      </c>
      <c r="CZ1621" s="96">
        <v>0.91083089900000003</v>
      </c>
      <c r="DA1621" s="96">
        <v>0.84514557800000001</v>
      </c>
      <c r="DB1621" s="96">
        <v>0.76720063599999999</v>
      </c>
      <c r="DC1621">
        <v>2013</v>
      </c>
      <c r="DD1621" s="6">
        <v>208.4</v>
      </c>
      <c r="DE1621" s="96">
        <v>7.3365219999999996E-4</v>
      </c>
      <c r="DF1621" s="72">
        <v>563.99</v>
      </c>
      <c r="DG1621" s="96">
        <v>1</v>
      </c>
      <c r="DH1621" s="72">
        <v>563.99</v>
      </c>
      <c r="DI1621" s="72">
        <v>645.06511345000001</v>
      </c>
      <c r="DJ1621" s="96">
        <v>0.45650848840000002</v>
      </c>
      <c r="DK1621" s="72">
        <v>608.05363595999995</v>
      </c>
      <c r="DL1621" s="96">
        <v>1.0152701756</v>
      </c>
      <c r="DM1621" s="72">
        <v>617.33872177000001</v>
      </c>
      <c r="DN1621" s="96">
        <v>1</v>
      </c>
      <c r="DO1621" s="96">
        <v>3.385E-3</v>
      </c>
      <c r="DP1621" s="72">
        <v>2.09</v>
      </c>
      <c r="DQ1621" s="72">
        <v>615.25</v>
      </c>
      <c r="DR1621" t="s">
        <v>240</v>
      </c>
      <c r="DT1621" t="s">
        <v>1040</v>
      </c>
    </row>
    <row r="1622" spans="1:124" x14ac:dyDescent="0.3">
      <c r="A1622" t="s">
        <v>1051</v>
      </c>
      <c r="B1622">
        <v>27170</v>
      </c>
      <c r="C1622" s="95">
        <v>1241</v>
      </c>
      <c r="D1622" s="95">
        <v>5298583</v>
      </c>
      <c r="E1622" s="95">
        <v>1095</v>
      </c>
      <c r="F1622" s="95">
        <v>4007679</v>
      </c>
      <c r="G1622" s="95">
        <v>211</v>
      </c>
      <c r="H1622" s="95">
        <v>886668</v>
      </c>
      <c r="I1622" s="95">
        <v>188</v>
      </c>
      <c r="J1622" s="95">
        <v>796214</v>
      </c>
      <c r="K1622" s="95">
        <v>1233</v>
      </c>
      <c r="L1622" s="95">
        <v>5694287</v>
      </c>
      <c r="M1622" s="95">
        <v>1085</v>
      </c>
      <c r="N1622" s="95">
        <v>4278128</v>
      </c>
      <c r="O1622" s="95">
        <v>212</v>
      </c>
      <c r="P1622" s="95">
        <v>725961</v>
      </c>
      <c r="Q1622" s="95">
        <v>192</v>
      </c>
      <c r="R1622" s="95">
        <v>735789</v>
      </c>
      <c r="S1622" s="95">
        <v>1236</v>
      </c>
      <c r="T1622" s="95">
        <v>4448430</v>
      </c>
      <c r="U1622" s="95">
        <v>1074</v>
      </c>
      <c r="V1622" s="95">
        <v>4049636</v>
      </c>
      <c r="W1622" s="95">
        <v>230</v>
      </c>
      <c r="X1622" s="95">
        <v>553693</v>
      </c>
      <c r="Y1622" s="95">
        <v>203</v>
      </c>
      <c r="Z1622" s="95">
        <v>714265</v>
      </c>
      <c r="AA1622" s="95">
        <v>1224</v>
      </c>
      <c r="AB1622" s="95">
        <v>4915484</v>
      </c>
      <c r="AC1622" s="95">
        <v>1050</v>
      </c>
      <c r="AD1622" s="95">
        <v>4129105</v>
      </c>
      <c r="AE1622" s="95">
        <v>249</v>
      </c>
      <c r="AF1622" s="95">
        <v>1116516</v>
      </c>
      <c r="AG1622" s="95">
        <v>224</v>
      </c>
      <c r="AH1622" s="95">
        <v>834720</v>
      </c>
      <c r="AI1622" s="95">
        <v>1237</v>
      </c>
      <c r="AJ1622" s="95">
        <v>5483316</v>
      </c>
      <c r="AK1622" s="95">
        <v>1072</v>
      </c>
      <c r="AL1622" s="95">
        <v>4433203</v>
      </c>
      <c r="AM1622" s="95">
        <v>256</v>
      </c>
      <c r="AN1622" s="95">
        <v>1314128</v>
      </c>
      <c r="AO1622" s="95">
        <v>232</v>
      </c>
      <c r="AP1622" s="95">
        <v>1097711</v>
      </c>
      <c r="AQ1622" s="72">
        <v>354.98</v>
      </c>
      <c r="AR1622" s="72">
        <v>312.02</v>
      </c>
      <c r="AS1622" s="72">
        <v>667</v>
      </c>
      <c r="AT1622" s="95">
        <v>6185251</v>
      </c>
      <c r="AU1622" s="95">
        <v>4803893</v>
      </c>
      <c r="AV1622" s="95">
        <v>1452</v>
      </c>
      <c r="AW1622" s="95">
        <v>1283</v>
      </c>
      <c r="AX1622" s="72">
        <v>370.26</v>
      </c>
      <c r="AY1622" s="72">
        <v>327.19</v>
      </c>
      <c r="AZ1622" s="72">
        <v>697.45</v>
      </c>
      <c r="BA1622" s="95">
        <v>6420248</v>
      </c>
      <c r="BB1622" s="95">
        <v>5013917</v>
      </c>
      <c r="BC1622" s="95">
        <v>1445</v>
      </c>
      <c r="BD1622" s="95">
        <v>1277</v>
      </c>
      <c r="BE1622" s="72">
        <v>284.33999999999997</v>
      </c>
      <c r="BF1622" s="72">
        <v>310.88</v>
      </c>
      <c r="BG1622" s="72">
        <v>595.22</v>
      </c>
      <c r="BH1622" s="95">
        <v>5002123</v>
      </c>
      <c r="BI1622" s="95">
        <v>4763901</v>
      </c>
      <c r="BJ1622" s="95">
        <v>1466</v>
      </c>
      <c r="BK1622" s="95">
        <v>1277</v>
      </c>
      <c r="BL1622" s="72">
        <v>341.25</v>
      </c>
      <c r="BM1622" s="72">
        <v>324.69</v>
      </c>
      <c r="BN1622" s="72">
        <v>665.94</v>
      </c>
      <c r="BO1622" s="95">
        <v>6032000</v>
      </c>
      <c r="BP1622" s="95">
        <v>4963825</v>
      </c>
      <c r="BQ1622" s="95">
        <v>1473</v>
      </c>
      <c r="BR1622" s="95">
        <v>1274</v>
      </c>
      <c r="BS1622" s="72">
        <v>379.41</v>
      </c>
      <c r="BT1622" s="72">
        <v>353.46</v>
      </c>
      <c r="BU1622" s="72">
        <v>732.87</v>
      </c>
      <c r="BV1622" s="95">
        <v>6797444</v>
      </c>
      <c r="BW1622" s="95">
        <v>5530914</v>
      </c>
      <c r="BX1622" s="95">
        <v>1493</v>
      </c>
      <c r="BY1622" s="95">
        <v>1304</v>
      </c>
      <c r="BZ1622" s="95">
        <v>1371</v>
      </c>
      <c r="CA1622" s="95">
        <v>1364</v>
      </c>
      <c r="CB1622" s="95">
        <v>1375</v>
      </c>
      <c r="CC1622" s="95">
        <v>1379</v>
      </c>
      <c r="CD1622" s="95">
        <v>1401</v>
      </c>
      <c r="CE1622" s="72">
        <v>650.75523149000003</v>
      </c>
      <c r="CF1622" s="72">
        <v>676.59346364999999</v>
      </c>
      <c r="CG1622" s="72">
        <v>712.40329333</v>
      </c>
      <c r="CH1622" s="72">
        <v>716.50152150999998</v>
      </c>
      <c r="CI1622" s="72">
        <v>731.52548966999996</v>
      </c>
      <c r="CJ1622" s="96">
        <v>1.0249629471999999</v>
      </c>
      <c r="CK1622" s="96">
        <v>1.0308258023000001</v>
      </c>
      <c r="CL1622" s="96">
        <v>0.83550989389999997</v>
      </c>
      <c r="CM1622" s="96">
        <v>0.92943277859999995</v>
      </c>
      <c r="CN1622" s="96">
        <v>1.0018379542</v>
      </c>
      <c r="CO1622" s="96">
        <v>1.0292651539</v>
      </c>
      <c r="CP1622" s="96">
        <v>0.93708979800000003</v>
      </c>
      <c r="CQ1622" s="96">
        <v>0.99584056389999998</v>
      </c>
      <c r="CR1622" s="96">
        <v>0.94100370899999997</v>
      </c>
      <c r="CS1622" s="95">
        <v>1283</v>
      </c>
      <c r="CT1622" s="95">
        <v>1313</v>
      </c>
      <c r="CU1622" s="95">
        <v>1302</v>
      </c>
      <c r="CV1622" s="95">
        <v>1318</v>
      </c>
      <c r="CW1622" s="95">
        <v>1313</v>
      </c>
      <c r="CX1622" s="96">
        <v>1.0477196989999999</v>
      </c>
      <c r="CY1622" s="96">
        <v>1.0209014869999999</v>
      </c>
      <c r="CZ1622" s="96">
        <v>1.038332985</v>
      </c>
      <c r="DA1622" s="96">
        <v>1.017638907</v>
      </c>
      <c r="DB1622" s="96">
        <v>1.022274591</v>
      </c>
      <c r="DC1622">
        <v>2013</v>
      </c>
      <c r="DD1622" s="6">
        <v>1283</v>
      </c>
      <c r="DE1622" s="96">
        <v>4.3124629999999998E-4</v>
      </c>
      <c r="DF1622" s="72">
        <v>722.37</v>
      </c>
      <c r="DG1622" s="96">
        <v>1</v>
      </c>
      <c r="DH1622" s="72">
        <v>722.37</v>
      </c>
      <c r="DI1622" s="72">
        <v>645.06511345000001</v>
      </c>
      <c r="DJ1622" s="96">
        <v>1</v>
      </c>
      <c r="DK1622" s="72">
        <v>722.37</v>
      </c>
      <c r="DL1622" s="96">
        <v>1</v>
      </c>
      <c r="DM1622" s="72">
        <v>722.37</v>
      </c>
      <c r="DN1622" s="96">
        <v>1</v>
      </c>
      <c r="DO1622" s="96">
        <v>1.6789999999999999E-3</v>
      </c>
      <c r="DP1622" s="72">
        <v>1.21</v>
      </c>
      <c r="DQ1622" s="72">
        <v>721.16</v>
      </c>
      <c r="DR1622" t="s">
        <v>1051</v>
      </c>
      <c r="DT1622" t="s">
        <v>1040</v>
      </c>
    </row>
    <row r="1623" spans="1:124" x14ac:dyDescent="0.3">
      <c r="A1623" t="s">
        <v>1052</v>
      </c>
      <c r="B1623">
        <v>27180</v>
      </c>
      <c r="C1623" s="95">
        <v>170</v>
      </c>
      <c r="D1623" s="95">
        <v>506016</v>
      </c>
      <c r="E1623" s="95">
        <v>164</v>
      </c>
      <c r="F1623" s="95">
        <v>434978</v>
      </c>
      <c r="G1623" s="95">
        <v>28</v>
      </c>
      <c r="H1623" s="95">
        <v>31759</v>
      </c>
      <c r="I1623" s="95">
        <v>25</v>
      </c>
      <c r="J1623" s="95">
        <v>80753</v>
      </c>
      <c r="K1623" s="95">
        <v>160</v>
      </c>
      <c r="L1623" s="95">
        <v>750914</v>
      </c>
      <c r="M1623" s="95">
        <v>154</v>
      </c>
      <c r="N1623" s="95">
        <v>412920</v>
      </c>
      <c r="O1623" s="95">
        <v>28</v>
      </c>
      <c r="P1623" s="95">
        <v>130108</v>
      </c>
      <c r="Q1623" s="95">
        <v>25</v>
      </c>
      <c r="R1623" s="95">
        <v>105235</v>
      </c>
      <c r="S1623" s="95">
        <v>148</v>
      </c>
      <c r="T1623" s="95">
        <v>403395</v>
      </c>
      <c r="U1623" s="95">
        <v>142</v>
      </c>
      <c r="V1623" s="95">
        <v>390541</v>
      </c>
      <c r="W1623" s="95">
        <v>25</v>
      </c>
      <c r="X1623" s="95">
        <v>105593</v>
      </c>
      <c r="Y1623" s="95">
        <v>22</v>
      </c>
      <c r="Z1623" s="95">
        <v>124436</v>
      </c>
      <c r="AA1623" s="95">
        <v>160</v>
      </c>
      <c r="AB1623" s="95">
        <v>428974</v>
      </c>
      <c r="AC1623" s="95">
        <v>153</v>
      </c>
      <c r="AD1623" s="95">
        <v>439534</v>
      </c>
      <c r="AE1623" s="95">
        <v>18</v>
      </c>
      <c r="AF1623" s="95">
        <v>42265</v>
      </c>
      <c r="AG1623" s="95">
        <v>16</v>
      </c>
      <c r="AH1623" s="95">
        <v>98026</v>
      </c>
      <c r="AI1623" s="95">
        <v>163</v>
      </c>
      <c r="AJ1623" s="95">
        <v>555789</v>
      </c>
      <c r="AK1623" s="95">
        <v>158</v>
      </c>
      <c r="AL1623" s="95">
        <v>543076</v>
      </c>
      <c r="AM1623" s="95">
        <v>19</v>
      </c>
      <c r="AN1623" s="95">
        <v>116403</v>
      </c>
      <c r="AO1623" s="95">
        <v>17</v>
      </c>
      <c r="AP1623" s="95">
        <v>102825</v>
      </c>
      <c r="AQ1623" s="72">
        <v>226.34</v>
      </c>
      <c r="AR1623" s="72">
        <v>227.39</v>
      </c>
      <c r="AS1623" s="72">
        <v>453.73</v>
      </c>
      <c r="AT1623" s="95">
        <v>537775</v>
      </c>
      <c r="AU1623" s="95">
        <v>515731</v>
      </c>
      <c r="AV1623" s="95">
        <v>198</v>
      </c>
      <c r="AW1623" s="95">
        <v>189</v>
      </c>
      <c r="AX1623" s="72">
        <v>390.52</v>
      </c>
      <c r="AY1623" s="72">
        <v>241.23</v>
      </c>
      <c r="AZ1623" s="72">
        <v>631.75</v>
      </c>
      <c r="BA1623" s="95">
        <v>881022</v>
      </c>
      <c r="BB1623" s="95">
        <v>518155</v>
      </c>
      <c r="BC1623" s="95">
        <v>188</v>
      </c>
      <c r="BD1623" s="95">
        <v>179</v>
      </c>
      <c r="BE1623" s="72">
        <v>245.18</v>
      </c>
      <c r="BF1623" s="72">
        <v>261.68</v>
      </c>
      <c r="BG1623" s="72">
        <v>506.86</v>
      </c>
      <c r="BH1623" s="95">
        <v>508988</v>
      </c>
      <c r="BI1623" s="95">
        <v>514977</v>
      </c>
      <c r="BJ1623" s="95">
        <v>173</v>
      </c>
      <c r="BK1623" s="95">
        <v>164</v>
      </c>
      <c r="BL1623" s="72">
        <v>220.62</v>
      </c>
      <c r="BM1623" s="72">
        <v>265.07</v>
      </c>
      <c r="BN1623" s="72">
        <v>485.69</v>
      </c>
      <c r="BO1623" s="95">
        <v>471239</v>
      </c>
      <c r="BP1623" s="95">
        <v>537560</v>
      </c>
      <c r="BQ1623" s="95">
        <v>178</v>
      </c>
      <c r="BR1623" s="95">
        <v>169</v>
      </c>
      <c r="BS1623" s="72">
        <v>307.77999999999997</v>
      </c>
      <c r="BT1623" s="72">
        <v>307.57</v>
      </c>
      <c r="BU1623" s="72">
        <v>615.35</v>
      </c>
      <c r="BV1623" s="95">
        <v>672192</v>
      </c>
      <c r="BW1623" s="95">
        <v>645901</v>
      </c>
      <c r="BX1623" s="95">
        <v>182</v>
      </c>
      <c r="BY1623" s="95">
        <v>175</v>
      </c>
      <c r="BZ1623" s="95">
        <v>194</v>
      </c>
      <c r="CA1623" s="95">
        <v>184</v>
      </c>
      <c r="CB1623" s="95">
        <v>169</v>
      </c>
      <c r="CC1623" s="95">
        <v>174</v>
      </c>
      <c r="CD1623" s="95">
        <v>179</v>
      </c>
      <c r="CE1623" s="72">
        <v>650.75523149000003</v>
      </c>
      <c r="CF1623" s="72">
        <v>676.59346364999999</v>
      </c>
      <c r="CG1623" s="72">
        <v>712.40329333</v>
      </c>
      <c r="CH1623" s="72">
        <v>716.50152150999998</v>
      </c>
      <c r="CI1623" s="72">
        <v>731.52548966999996</v>
      </c>
      <c r="CJ1623" s="96">
        <v>0.69723603909999998</v>
      </c>
      <c r="CK1623" s="96">
        <v>0.93372170129999998</v>
      </c>
      <c r="CL1623" s="96">
        <v>0.71147902419999998</v>
      </c>
      <c r="CM1623" s="96">
        <v>0.67786318020000003</v>
      </c>
      <c r="CN1623" s="96">
        <v>0.84118736630000002</v>
      </c>
      <c r="CO1623" s="96">
        <v>0.79553604529999999</v>
      </c>
      <c r="CP1623" s="96">
        <v>0.97078877409999997</v>
      </c>
      <c r="CQ1623" s="96">
        <v>0.99584056389999998</v>
      </c>
      <c r="CR1623" s="96">
        <v>0.97484343449999999</v>
      </c>
      <c r="CS1623" s="95">
        <v>184</v>
      </c>
      <c r="CT1623" s="95">
        <v>183</v>
      </c>
      <c r="CU1623" s="95">
        <v>166</v>
      </c>
      <c r="CV1623" s="95">
        <v>172</v>
      </c>
      <c r="CW1623" s="95">
        <v>177</v>
      </c>
      <c r="CX1623" s="96">
        <v>0.75381858000000002</v>
      </c>
      <c r="CY1623" s="96">
        <v>0.80376007100000002</v>
      </c>
      <c r="CZ1623" s="96">
        <v>0.83015249999999996</v>
      </c>
      <c r="DA1623" s="96">
        <v>0.81339660400000002</v>
      </c>
      <c r="DB1623" s="96">
        <v>0.78057937499999996</v>
      </c>
      <c r="DC1623">
        <v>2013</v>
      </c>
      <c r="DD1623" s="6">
        <v>175.2</v>
      </c>
      <c r="DE1623" s="96">
        <v>1.5749003000000001E-3</v>
      </c>
      <c r="DF1623" s="72">
        <v>747.49</v>
      </c>
      <c r="DG1623" s="96">
        <v>1</v>
      </c>
      <c r="DH1623" s="72">
        <v>747.49</v>
      </c>
      <c r="DI1623" s="72">
        <v>645.06511345000001</v>
      </c>
      <c r="DJ1623" s="96">
        <v>0.41856899069999998</v>
      </c>
      <c r="DK1623" s="72">
        <v>687.93699484000001</v>
      </c>
      <c r="DL1623" s="96">
        <v>1.0152701756</v>
      </c>
      <c r="DM1623" s="72">
        <v>698.44191357</v>
      </c>
      <c r="DN1623" s="96">
        <v>1</v>
      </c>
      <c r="DO1623" s="96">
        <v>7.9509999999999997E-3</v>
      </c>
      <c r="DP1623" s="72">
        <v>5.55</v>
      </c>
      <c r="DQ1623" s="72">
        <v>692.89</v>
      </c>
      <c r="DR1623" t="s">
        <v>1052</v>
      </c>
      <c r="DT1623" t="s">
        <v>1040</v>
      </c>
    </row>
    <row r="1624" spans="1:124" x14ac:dyDescent="0.3">
      <c r="A1624" t="s">
        <v>1053</v>
      </c>
      <c r="B1624">
        <v>27190</v>
      </c>
      <c r="C1624" s="95">
        <v>418</v>
      </c>
      <c r="D1624" s="95">
        <v>1474550</v>
      </c>
      <c r="E1624" s="95">
        <v>404</v>
      </c>
      <c r="F1624" s="95">
        <v>1034375</v>
      </c>
      <c r="G1624" s="95">
        <v>51</v>
      </c>
      <c r="H1624" s="95">
        <v>133066</v>
      </c>
      <c r="I1624" s="95">
        <v>47</v>
      </c>
      <c r="J1624" s="95">
        <v>126597</v>
      </c>
      <c r="K1624" s="95">
        <v>430</v>
      </c>
      <c r="L1624" s="95">
        <v>1220006</v>
      </c>
      <c r="M1624" s="95">
        <v>413</v>
      </c>
      <c r="N1624" s="95">
        <v>1110670</v>
      </c>
      <c r="O1624" s="95">
        <v>52</v>
      </c>
      <c r="P1624" s="95">
        <v>57112</v>
      </c>
      <c r="Q1624" s="95">
        <v>44</v>
      </c>
      <c r="R1624" s="95">
        <v>79682</v>
      </c>
      <c r="S1624" s="95">
        <v>441</v>
      </c>
      <c r="T1624" s="95">
        <v>1626468</v>
      </c>
      <c r="U1624" s="95">
        <v>424</v>
      </c>
      <c r="V1624" s="95">
        <v>1412733</v>
      </c>
      <c r="W1624" s="95">
        <v>54</v>
      </c>
      <c r="X1624" s="95">
        <v>56165</v>
      </c>
      <c r="Y1624" s="95">
        <v>43</v>
      </c>
      <c r="Z1624" s="95">
        <v>112819</v>
      </c>
      <c r="AA1624" s="95">
        <v>444</v>
      </c>
      <c r="AB1624" s="95">
        <v>1178457</v>
      </c>
      <c r="AC1624" s="95">
        <v>420</v>
      </c>
      <c r="AD1624" s="95">
        <v>1358149</v>
      </c>
      <c r="AE1624" s="95">
        <v>60</v>
      </c>
      <c r="AF1624" s="95">
        <v>35970</v>
      </c>
      <c r="AG1624" s="95">
        <v>51</v>
      </c>
      <c r="AH1624" s="95">
        <v>165738</v>
      </c>
      <c r="AI1624" s="95">
        <v>451</v>
      </c>
      <c r="AJ1624" s="95">
        <v>1391656</v>
      </c>
      <c r="AK1624" s="95">
        <v>422</v>
      </c>
      <c r="AL1624" s="95">
        <v>1515334</v>
      </c>
      <c r="AM1624" s="95">
        <v>57</v>
      </c>
      <c r="AN1624" s="95">
        <v>137106</v>
      </c>
      <c r="AO1624" s="95">
        <v>49</v>
      </c>
      <c r="AP1624" s="95">
        <v>169219</v>
      </c>
      <c r="AQ1624" s="72">
        <v>285.64999999999998</v>
      </c>
      <c r="AR1624" s="72">
        <v>214.52</v>
      </c>
      <c r="AS1624" s="72">
        <v>500.17</v>
      </c>
      <c r="AT1624" s="95">
        <v>1607616</v>
      </c>
      <c r="AU1624" s="95">
        <v>1160972</v>
      </c>
      <c r="AV1624" s="95">
        <v>469</v>
      </c>
      <c r="AW1624" s="95">
        <v>451</v>
      </c>
      <c r="AX1624" s="72">
        <v>220.8</v>
      </c>
      <c r="AY1624" s="72">
        <v>217.06</v>
      </c>
      <c r="AZ1624" s="72">
        <v>437.86</v>
      </c>
      <c r="BA1624" s="95">
        <v>1277118</v>
      </c>
      <c r="BB1624" s="95">
        <v>1190352</v>
      </c>
      <c r="BC1624" s="95">
        <v>482</v>
      </c>
      <c r="BD1624" s="95">
        <v>457</v>
      </c>
      <c r="BE1624" s="72">
        <v>283.27</v>
      </c>
      <c r="BF1624" s="72">
        <v>272.23</v>
      </c>
      <c r="BG1624" s="72">
        <v>555.5</v>
      </c>
      <c r="BH1624" s="95">
        <v>1682633</v>
      </c>
      <c r="BI1624" s="95">
        <v>1525552</v>
      </c>
      <c r="BJ1624" s="95">
        <v>495</v>
      </c>
      <c r="BK1624" s="95">
        <v>467</v>
      </c>
      <c r="BL1624" s="72">
        <v>200.8</v>
      </c>
      <c r="BM1624" s="72">
        <v>269.62</v>
      </c>
      <c r="BN1624" s="72">
        <v>470.42</v>
      </c>
      <c r="BO1624" s="95">
        <v>1214427</v>
      </c>
      <c r="BP1624" s="95">
        <v>1523887</v>
      </c>
      <c r="BQ1624" s="95">
        <v>504</v>
      </c>
      <c r="BR1624" s="95">
        <v>471</v>
      </c>
      <c r="BS1624" s="72">
        <v>250.78</v>
      </c>
      <c r="BT1624" s="72">
        <v>298.05</v>
      </c>
      <c r="BU1624" s="72">
        <v>548.83000000000004</v>
      </c>
      <c r="BV1624" s="95">
        <v>1528762</v>
      </c>
      <c r="BW1624" s="95">
        <v>1684553</v>
      </c>
      <c r="BX1624" s="95">
        <v>508</v>
      </c>
      <c r="BY1624" s="95">
        <v>471</v>
      </c>
      <c r="BZ1624" s="95">
        <v>460</v>
      </c>
      <c r="CA1624" s="95">
        <v>470</v>
      </c>
      <c r="CB1624" s="95">
        <v>482</v>
      </c>
      <c r="CC1624" s="95">
        <v>488</v>
      </c>
      <c r="CD1624" s="95">
        <v>490</v>
      </c>
      <c r="CE1624" s="72">
        <v>650.75523149000003</v>
      </c>
      <c r="CF1624" s="72">
        <v>676.59346364999999</v>
      </c>
      <c r="CG1624" s="72">
        <v>712.40329333</v>
      </c>
      <c r="CH1624" s="72">
        <v>716.50152150999998</v>
      </c>
      <c r="CI1624" s="72">
        <v>731.52548966999996</v>
      </c>
      <c r="CJ1624" s="96">
        <v>0.76859927630000002</v>
      </c>
      <c r="CK1624" s="96">
        <v>0.64715375409999998</v>
      </c>
      <c r="CL1624" s="96">
        <v>0.77975495790000005</v>
      </c>
      <c r="CM1624" s="96">
        <v>0.65655129249999999</v>
      </c>
      <c r="CN1624" s="96">
        <v>0.75025410290000005</v>
      </c>
      <c r="CO1624" s="96">
        <v>0.80394448650000006</v>
      </c>
      <c r="CP1624" s="96">
        <v>0.89615973339999999</v>
      </c>
      <c r="CQ1624" s="96">
        <v>0.99584056389999998</v>
      </c>
      <c r="CR1624" s="96">
        <v>0.89990269320000005</v>
      </c>
      <c r="CS1624" s="95">
        <v>506</v>
      </c>
      <c r="CT1624" s="95">
        <v>518</v>
      </c>
      <c r="CU1624" s="95">
        <v>534</v>
      </c>
      <c r="CV1624" s="95">
        <v>531</v>
      </c>
      <c r="CW1624" s="95">
        <v>533</v>
      </c>
      <c r="CX1624" s="96">
        <v>0.78694252399999998</v>
      </c>
      <c r="CY1624" s="96">
        <v>0.76499782100000002</v>
      </c>
      <c r="CZ1624" s="96">
        <v>0.82094420599999995</v>
      </c>
      <c r="DA1624" s="96">
        <v>0.82893485</v>
      </c>
      <c r="DB1624" s="96">
        <v>0.81600758699999998</v>
      </c>
      <c r="DC1624">
        <v>2013</v>
      </c>
      <c r="DD1624" s="6">
        <v>463.4</v>
      </c>
      <c r="DE1624" s="96">
        <v>2.6500649999999998E-4</v>
      </c>
      <c r="DF1624" s="72">
        <v>690.93</v>
      </c>
      <c r="DG1624" s="96">
        <v>1</v>
      </c>
      <c r="DH1624" s="72">
        <v>690.93</v>
      </c>
      <c r="DI1624" s="72">
        <v>645.06511345000001</v>
      </c>
      <c r="DJ1624" s="96">
        <v>0.68073489700000001</v>
      </c>
      <c r="DK1624" s="72">
        <v>676.28694227000005</v>
      </c>
      <c r="DL1624" s="96">
        <v>1.0152701756</v>
      </c>
      <c r="DM1624" s="72">
        <v>686.61396265999997</v>
      </c>
      <c r="DN1624" s="96">
        <v>1</v>
      </c>
      <c r="DO1624" s="96">
        <v>1.114E-3</v>
      </c>
      <c r="DP1624" s="72">
        <v>0.76</v>
      </c>
      <c r="DQ1624" s="72">
        <v>685.85</v>
      </c>
      <c r="DR1624" t="s">
        <v>1053</v>
      </c>
      <c r="DT1624" t="s">
        <v>1040</v>
      </c>
    </row>
    <row r="1625" spans="1:124" x14ac:dyDescent="0.3">
      <c r="A1625" t="s">
        <v>1054</v>
      </c>
      <c r="B1625">
        <v>27200</v>
      </c>
      <c r="C1625" s="95">
        <v>1930</v>
      </c>
      <c r="D1625" s="95">
        <v>7294265</v>
      </c>
      <c r="E1625" s="95">
        <v>1875</v>
      </c>
      <c r="F1625" s="95">
        <v>5678074</v>
      </c>
      <c r="G1625" s="95">
        <v>370</v>
      </c>
      <c r="H1625" s="95">
        <v>917291</v>
      </c>
      <c r="I1625" s="95">
        <v>334</v>
      </c>
      <c r="J1625" s="95">
        <v>750288</v>
      </c>
      <c r="K1625" s="95">
        <v>1863</v>
      </c>
      <c r="L1625" s="95">
        <v>6430259</v>
      </c>
      <c r="M1625" s="95">
        <v>1804</v>
      </c>
      <c r="N1625" s="95">
        <v>5463775</v>
      </c>
      <c r="O1625" s="95">
        <v>353</v>
      </c>
      <c r="P1625" s="95">
        <v>975905</v>
      </c>
      <c r="Q1625" s="95">
        <v>317</v>
      </c>
      <c r="R1625" s="95">
        <v>799985</v>
      </c>
      <c r="S1625" s="95">
        <v>1812</v>
      </c>
      <c r="T1625" s="95">
        <v>6519450</v>
      </c>
      <c r="U1625" s="95">
        <v>1747</v>
      </c>
      <c r="V1625" s="95">
        <v>5445265</v>
      </c>
      <c r="W1625" s="95">
        <v>366</v>
      </c>
      <c r="X1625" s="95">
        <v>1169713</v>
      </c>
      <c r="Y1625" s="95">
        <v>319</v>
      </c>
      <c r="Z1625" s="95">
        <v>901284</v>
      </c>
      <c r="AA1625" s="95">
        <v>1787</v>
      </c>
      <c r="AB1625" s="95">
        <v>5954127</v>
      </c>
      <c r="AC1625" s="95">
        <v>1723</v>
      </c>
      <c r="AD1625" s="95">
        <v>5328002</v>
      </c>
      <c r="AE1625" s="95">
        <v>368</v>
      </c>
      <c r="AF1625" s="95">
        <v>851617</v>
      </c>
      <c r="AG1625" s="95">
        <v>327</v>
      </c>
      <c r="AH1625" s="95">
        <v>930571</v>
      </c>
      <c r="AI1625" s="95">
        <v>1772</v>
      </c>
      <c r="AJ1625" s="95">
        <v>5609238</v>
      </c>
      <c r="AK1625" s="95">
        <v>1702</v>
      </c>
      <c r="AL1625" s="95">
        <v>5543223</v>
      </c>
      <c r="AM1625" s="95">
        <v>377</v>
      </c>
      <c r="AN1625" s="95">
        <v>972258</v>
      </c>
      <c r="AO1625" s="95">
        <v>340</v>
      </c>
      <c r="AP1625" s="95">
        <v>1097968</v>
      </c>
      <c r="AQ1625" s="72">
        <v>297.52</v>
      </c>
      <c r="AR1625" s="72">
        <v>242.51</v>
      </c>
      <c r="AS1625" s="72">
        <v>540.03</v>
      </c>
      <c r="AT1625" s="95">
        <v>8211556</v>
      </c>
      <c r="AU1625" s="95">
        <v>6428362</v>
      </c>
      <c r="AV1625" s="95">
        <v>2300</v>
      </c>
      <c r="AW1625" s="95">
        <v>2209</v>
      </c>
      <c r="AX1625" s="72">
        <v>278.51</v>
      </c>
      <c r="AY1625" s="72">
        <v>246.1</v>
      </c>
      <c r="AZ1625" s="72">
        <v>524.61</v>
      </c>
      <c r="BA1625" s="95">
        <v>7406164</v>
      </c>
      <c r="BB1625" s="95">
        <v>6263760</v>
      </c>
      <c r="BC1625" s="95">
        <v>2216</v>
      </c>
      <c r="BD1625" s="95">
        <v>2121</v>
      </c>
      <c r="BE1625" s="72">
        <v>294.2</v>
      </c>
      <c r="BF1625" s="72">
        <v>255.99</v>
      </c>
      <c r="BG1625" s="72">
        <v>550.19000000000005</v>
      </c>
      <c r="BH1625" s="95">
        <v>7689163</v>
      </c>
      <c r="BI1625" s="95">
        <v>6346549</v>
      </c>
      <c r="BJ1625" s="95">
        <v>2178</v>
      </c>
      <c r="BK1625" s="95">
        <v>2066</v>
      </c>
      <c r="BL1625" s="72">
        <v>263.18</v>
      </c>
      <c r="BM1625" s="72">
        <v>254.41</v>
      </c>
      <c r="BN1625" s="72">
        <v>517.59</v>
      </c>
      <c r="BO1625" s="95">
        <v>6805744</v>
      </c>
      <c r="BP1625" s="95">
        <v>6258573</v>
      </c>
      <c r="BQ1625" s="95">
        <v>2155</v>
      </c>
      <c r="BR1625" s="95">
        <v>2050</v>
      </c>
      <c r="BS1625" s="72">
        <v>255.22</v>
      </c>
      <c r="BT1625" s="72">
        <v>271.02</v>
      </c>
      <c r="BU1625" s="72">
        <v>526.24</v>
      </c>
      <c r="BV1625" s="95">
        <v>6581496</v>
      </c>
      <c r="BW1625" s="95">
        <v>6641191</v>
      </c>
      <c r="BX1625" s="95">
        <v>2149</v>
      </c>
      <c r="BY1625" s="95">
        <v>2042</v>
      </c>
      <c r="BZ1625" s="95">
        <v>2257</v>
      </c>
      <c r="CA1625" s="95">
        <v>2170</v>
      </c>
      <c r="CB1625" s="95">
        <v>2124</v>
      </c>
      <c r="CC1625" s="95">
        <v>2105</v>
      </c>
      <c r="CD1625" s="95">
        <v>2097</v>
      </c>
      <c r="CE1625" s="72">
        <v>650.75523149000003</v>
      </c>
      <c r="CF1625" s="72">
        <v>676.59346364999999</v>
      </c>
      <c r="CG1625" s="72">
        <v>712.40329333</v>
      </c>
      <c r="CH1625" s="72">
        <v>716.50152150999998</v>
      </c>
      <c r="CI1625" s="72">
        <v>731.52548966999996</v>
      </c>
      <c r="CJ1625" s="96">
        <v>0.82985118499999999</v>
      </c>
      <c r="CK1625" s="96">
        <v>0.77536959520000004</v>
      </c>
      <c r="CL1625" s="96">
        <v>0.77230131469999996</v>
      </c>
      <c r="CM1625" s="96">
        <v>0.72238506749999998</v>
      </c>
      <c r="CN1625" s="96">
        <v>0.71937342910000002</v>
      </c>
      <c r="CO1625" s="96">
        <v>0.92196231159999997</v>
      </c>
      <c r="CP1625" s="96">
        <v>0.82851121859999999</v>
      </c>
      <c r="CQ1625" s="96">
        <v>0.99584056389999998</v>
      </c>
      <c r="CR1625" s="96">
        <v>0.8319716332</v>
      </c>
      <c r="CS1625" s="95">
        <v>2150</v>
      </c>
      <c r="CT1625" s="95">
        <v>2079</v>
      </c>
      <c r="CU1625" s="95">
        <v>2025</v>
      </c>
      <c r="CV1625" s="95">
        <v>1983</v>
      </c>
      <c r="CW1625" s="95">
        <v>1982</v>
      </c>
      <c r="CX1625" s="96">
        <v>0.92977702600000001</v>
      </c>
      <c r="CY1625" s="96">
        <v>0.92628049800000001</v>
      </c>
      <c r="CZ1625" s="96">
        <v>0.93487750599999997</v>
      </c>
      <c r="DA1625" s="96">
        <v>0.901509432</v>
      </c>
      <c r="DB1625" s="96">
        <v>0.91622348499999995</v>
      </c>
      <c r="DC1625">
        <v>2013</v>
      </c>
      <c r="DD1625" s="6">
        <v>2097.6</v>
      </c>
      <c r="DE1625" s="96">
        <v>4.2701309999999999E-4</v>
      </c>
      <c r="DF1625" s="72">
        <v>638.66999999999996</v>
      </c>
      <c r="DG1625" s="96">
        <v>1</v>
      </c>
      <c r="DH1625" s="72">
        <v>638.66999999999996</v>
      </c>
      <c r="DI1625" s="72">
        <v>645.06511345000001</v>
      </c>
      <c r="DJ1625" s="96">
        <v>1</v>
      </c>
      <c r="DK1625" s="72">
        <v>638.66999999999996</v>
      </c>
      <c r="DL1625" s="96">
        <v>1</v>
      </c>
      <c r="DM1625" s="72">
        <v>638.66999999999996</v>
      </c>
      <c r="DN1625" s="96">
        <v>1</v>
      </c>
      <c r="DO1625" s="96">
        <v>2.15E-3</v>
      </c>
      <c r="DP1625" s="72">
        <v>1.37</v>
      </c>
      <c r="DQ1625" s="72">
        <v>637.29999999999995</v>
      </c>
      <c r="DR1625" t="s">
        <v>1054</v>
      </c>
      <c r="DT1625" t="s">
        <v>1040</v>
      </c>
    </row>
    <row r="1626" spans="1:124" x14ac:dyDescent="0.3">
      <c r="A1626" t="s">
        <v>37</v>
      </c>
      <c r="B1626">
        <v>27210</v>
      </c>
      <c r="C1626" s="95">
        <v>1171</v>
      </c>
      <c r="D1626" s="95">
        <v>2840359</v>
      </c>
      <c r="E1626" s="95">
        <v>1114</v>
      </c>
      <c r="F1626" s="95">
        <v>2811320</v>
      </c>
      <c r="G1626" s="95">
        <v>263</v>
      </c>
      <c r="H1626" s="95">
        <v>289894</v>
      </c>
      <c r="I1626" s="95">
        <v>226</v>
      </c>
      <c r="J1626" s="95">
        <v>541917</v>
      </c>
      <c r="K1626" s="95">
        <v>1164</v>
      </c>
      <c r="L1626" s="95">
        <v>2733374</v>
      </c>
      <c r="M1626" s="95">
        <v>1105</v>
      </c>
      <c r="N1626" s="95">
        <v>2730540</v>
      </c>
      <c r="O1626" s="95">
        <v>257</v>
      </c>
      <c r="P1626" s="95">
        <v>283847</v>
      </c>
      <c r="Q1626" s="95">
        <v>222</v>
      </c>
      <c r="R1626" s="95">
        <v>616447</v>
      </c>
      <c r="S1626" s="95">
        <v>1206</v>
      </c>
      <c r="T1626" s="95">
        <v>2986047</v>
      </c>
      <c r="U1626" s="95">
        <v>1139</v>
      </c>
      <c r="V1626" s="95">
        <v>3315518</v>
      </c>
      <c r="W1626" s="95">
        <v>263</v>
      </c>
      <c r="X1626" s="95">
        <v>296826</v>
      </c>
      <c r="Y1626" s="95">
        <v>224</v>
      </c>
      <c r="Z1626" s="95">
        <v>681689</v>
      </c>
      <c r="AA1626" s="95">
        <v>1234</v>
      </c>
      <c r="AB1626" s="95">
        <v>2459241</v>
      </c>
      <c r="AC1626" s="95">
        <v>1157</v>
      </c>
      <c r="AD1626" s="95">
        <v>3375730</v>
      </c>
      <c r="AE1626" s="95">
        <v>259</v>
      </c>
      <c r="AF1626" s="95">
        <v>648358</v>
      </c>
      <c r="AG1626" s="95">
        <v>214</v>
      </c>
      <c r="AH1626" s="95">
        <v>756261</v>
      </c>
      <c r="AI1626" s="95">
        <v>1303</v>
      </c>
      <c r="AJ1626" s="95">
        <v>3760220</v>
      </c>
      <c r="AK1626" s="95">
        <v>1203</v>
      </c>
      <c r="AL1626" s="95">
        <v>3555706.96</v>
      </c>
      <c r="AM1626" s="95">
        <v>229</v>
      </c>
      <c r="AN1626" s="95">
        <v>445207</v>
      </c>
      <c r="AO1626" s="95">
        <v>190</v>
      </c>
      <c r="AP1626" s="95">
        <v>621939</v>
      </c>
      <c r="AQ1626" s="72">
        <v>181.91</v>
      </c>
      <c r="AR1626" s="72">
        <v>208.53</v>
      </c>
      <c r="AS1626" s="72">
        <v>390.44</v>
      </c>
      <c r="AT1626" s="95">
        <v>3130253</v>
      </c>
      <c r="AU1626" s="95">
        <v>3353237</v>
      </c>
      <c r="AV1626" s="95">
        <v>1434</v>
      </c>
      <c r="AW1626" s="95">
        <v>1340</v>
      </c>
      <c r="AX1626" s="72">
        <v>176.94</v>
      </c>
      <c r="AY1626" s="72">
        <v>210.19</v>
      </c>
      <c r="AZ1626" s="72">
        <v>387.13</v>
      </c>
      <c r="BA1626" s="95">
        <v>3017221</v>
      </c>
      <c r="BB1626" s="95">
        <v>3346987</v>
      </c>
      <c r="BC1626" s="95">
        <v>1421</v>
      </c>
      <c r="BD1626" s="95">
        <v>1327</v>
      </c>
      <c r="BE1626" s="72">
        <v>186.23</v>
      </c>
      <c r="BF1626" s="72">
        <v>244.39</v>
      </c>
      <c r="BG1626" s="72">
        <v>430.62</v>
      </c>
      <c r="BH1626" s="95">
        <v>3282873</v>
      </c>
      <c r="BI1626" s="95">
        <v>3997207</v>
      </c>
      <c r="BJ1626" s="95">
        <v>1469</v>
      </c>
      <c r="BK1626" s="95">
        <v>1363</v>
      </c>
      <c r="BL1626" s="72">
        <v>173.45</v>
      </c>
      <c r="BM1626" s="72">
        <v>251.15</v>
      </c>
      <c r="BN1626" s="72">
        <v>424.6</v>
      </c>
      <c r="BO1626" s="95">
        <v>3107599</v>
      </c>
      <c r="BP1626" s="95">
        <v>4131991</v>
      </c>
      <c r="BQ1626" s="95">
        <v>1493</v>
      </c>
      <c r="BR1626" s="95">
        <v>1371</v>
      </c>
      <c r="BS1626" s="72">
        <v>228.75</v>
      </c>
      <c r="BT1626" s="72">
        <v>249.92</v>
      </c>
      <c r="BU1626" s="72">
        <v>478.67</v>
      </c>
      <c r="BV1626" s="95">
        <v>4205427</v>
      </c>
      <c r="BW1626" s="95">
        <v>4177645.96</v>
      </c>
      <c r="BX1626" s="95">
        <v>1532</v>
      </c>
      <c r="BY1626" s="95">
        <v>1393</v>
      </c>
      <c r="BZ1626" s="95">
        <v>1389</v>
      </c>
      <c r="CA1626" s="95">
        <v>1376</v>
      </c>
      <c r="CB1626" s="95">
        <v>1418</v>
      </c>
      <c r="CC1626" s="95">
        <v>1435</v>
      </c>
      <c r="CD1626" s="95">
        <v>1464</v>
      </c>
      <c r="CE1626" s="72">
        <v>650.75523149000003</v>
      </c>
      <c r="CF1626" s="72">
        <v>676.59346364999999</v>
      </c>
      <c r="CG1626" s="72">
        <v>712.40329333</v>
      </c>
      <c r="CH1626" s="72">
        <v>716.50152150999998</v>
      </c>
      <c r="CI1626" s="72">
        <v>731.52548966999996</v>
      </c>
      <c r="CJ1626" s="96">
        <v>0.59997980979999999</v>
      </c>
      <c r="CK1626" s="96">
        <v>0.57217519939999995</v>
      </c>
      <c r="CL1626" s="96">
        <v>0.60446099009999998</v>
      </c>
      <c r="CM1626" s="96">
        <v>0.59260167249999995</v>
      </c>
      <c r="CN1626" s="96">
        <v>0.65434493640000002</v>
      </c>
      <c r="CO1626" s="96">
        <v>0.79494824760000005</v>
      </c>
      <c r="CP1626" s="96">
        <v>0.76069420050000003</v>
      </c>
      <c r="CQ1626" s="96">
        <v>0.99584056389999998</v>
      </c>
      <c r="CR1626" s="96">
        <v>0.76387136600000005</v>
      </c>
      <c r="CS1626" s="95">
        <v>1284</v>
      </c>
      <c r="CT1626" s="95">
        <v>1297</v>
      </c>
      <c r="CU1626" s="95">
        <v>1342</v>
      </c>
      <c r="CV1626" s="95">
        <v>1361</v>
      </c>
      <c r="CW1626" s="95">
        <v>1408</v>
      </c>
      <c r="CX1626" s="96">
        <v>0.82082039200000001</v>
      </c>
      <c r="CY1626" s="96">
        <v>0.79373989300000003</v>
      </c>
      <c r="CZ1626" s="96">
        <v>0.80904104799999998</v>
      </c>
      <c r="DA1626" s="96">
        <v>0.78787308499999997</v>
      </c>
      <c r="DB1626" s="96">
        <v>0.76587449799999996</v>
      </c>
      <c r="DC1626">
        <v>2013</v>
      </c>
      <c r="DD1626" s="6">
        <v>1358.8</v>
      </c>
      <c r="DE1626" s="96">
        <v>7.9940269999999997E-4</v>
      </c>
      <c r="DF1626" s="72">
        <v>586.17999999999995</v>
      </c>
      <c r="DG1626" s="96">
        <v>1</v>
      </c>
      <c r="DH1626" s="72">
        <v>586.17999999999995</v>
      </c>
      <c r="DI1626" s="72">
        <v>645.06511345000001</v>
      </c>
      <c r="DJ1626" s="96">
        <v>1</v>
      </c>
      <c r="DK1626" s="72">
        <v>586.17999999999995</v>
      </c>
      <c r="DL1626" s="96">
        <v>1</v>
      </c>
      <c r="DM1626" s="72">
        <v>586.17999999999995</v>
      </c>
      <c r="DN1626" s="96">
        <v>1</v>
      </c>
      <c r="DO1626" s="96">
        <v>3.326E-3</v>
      </c>
      <c r="DP1626" s="72">
        <v>1.95</v>
      </c>
      <c r="DQ1626" s="72">
        <v>584.23</v>
      </c>
      <c r="DR1626" t="s">
        <v>37</v>
      </c>
      <c r="DT1626" t="s">
        <v>1040</v>
      </c>
    </row>
    <row r="1627" spans="1:124" x14ac:dyDescent="0.3">
      <c r="A1627" t="s">
        <v>1055</v>
      </c>
      <c r="B1627">
        <v>27220</v>
      </c>
      <c r="C1627" s="95">
        <v>353</v>
      </c>
      <c r="D1627" s="95">
        <v>849629</v>
      </c>
      <c r="E1627" s="95">
        <v>335</v>
      </c>
      <c r="F1627" s="95">
        <v>979594</v>
      </c>
      <c r="G1627" s="95">
        <v>45</v>
      </c>
      <c r="H1627" s="95">
        <v>79158</v>
      </c>
      <c r="I1627" s="95">
        <v>42</v>
      </c>
      <c r="J1627" s="95">
        <v>75043</v>
      </c>
      <c r="K1627" s="95">
        <v>337</v>
      </c>
      <c r="L1627" s="95">
        <v>985985</v>
      </c>
      <c r="M1627" s="95">
        <v>316</v>
      </c>
      <c r="N1627" s="95">
        <v>836121</v>
      </c>
      <c r="O1627" s="95">
        <v>42</v>
      </c>
      <c r="P1627" s="95">
        <v>86814</v>
      </c>
      <c r="Q1627" s="95">
        <v>38</v>
      </c>
      <c r="R1627" s="95">
        <v>96271</v>
      </c>
      <c r="S1627" s="95">
        <v>336</v>
      </c>
      <c r="T1627" s="95">
        <v>1472627</v>
      </c>
      <c r="U1627" s="95">
        <v>313</v>
      </c>
      <c r="V1627" s="95">
        <v>1065924</v>
      </c>
      <c r="W1627" s="95">
        <v>42</v>
      </c>
      <c r="X1627" s="95">
        <v>55442</v>
      </c>
      <c r="Y1627" s="95">
        <v>37</v>
      </c>
      <c r="Z1627" s="95">
        <v>123200</v>
      </c>
      <c r="AA1627" s="95">
        <v>326</v>
      </c>
      <c r="AB1627" s="95">
        <v>1098769</v>
      </c>
      <c r="AC1627" s="95">
        <v>304</v>
      </c>
      <c r="AD1627" s="95">
        <v>1002675</v>
      </c>
      <c r="AE1627" s="95">
        <v>42</v>
      </c>
      <c r="AF1627" s="95">
        <v>39390</v>
      </c>
      <c r="AG1627" s="95">
        <v>37</v>
      </c>
      <c r="AH1627" s="95">
        <v>159879</v>
      </c>
      <c r="AI1627" s="95">
        <v>319</v>
      </c>
      <c r="AJ1627" s="95">
        <v>1205657</v>
      </c>
      <c r="AK1627" s="95">
        <v>300</v>
      </c>
      <c r="AL1627" s="95">
        <v>993669</v>
      </c>
      <c r="AM1627" s="95">
        <v>43</v>
      </c>
      <c r="AN1627" s="95">
        <v>99047</v>
      </c>
      <c r="AO1627" s="95">
        <v>40</v>
      </c>
      <c r="AP1627" s="95">
        <v>150523</v>
      </c>
      <c r="AQ1627" s="72">
        <v>194.47</v>
      </c>
      <c r="AR1627" s="72">
        <v>233.12</v>
      </c>
      <c r="AS1627" s="72">
        <v>427.59</v>
      </c>
      <c r="AT1627" s="95">
        <v>928787</v>
      </c>
      <c r="AU1627" s="95">
        <v>1054637</v>
      </c>
      <c r="AV1627" s="95">
        <v>398</v>
      </c>
      <c r="AW1627" s="95">
        <v>377</v>
      </c>
      <c r="AX1627" s="72">
        <v>235.88</v>
      </c>
      <c r="AY1627" s="72">
        <v>219.49</v>
      </c>
      <c r="AZ1627" s="72">
        <v>455.37</v>
      </c>
      <c r="BA1627" s="95">
        <v>1072799</v>
      </c>
      <c r="BB1627" s="95">
        <v>932392</v>
      </c>
      <c r="BC1627" s="95">
        <v>379</v>
      </c>
      <c r="BD1627" s="95">
        <v>354</v>
      </c>
      <c r="BE1627" s="72">
        <v>336.88</v>
      </c>
      <c r="BF1627" s="72">
        <v>283.12</v>
      </c>
      <c r="BG1627" s="72">
        <v>620</v>
      </c>
      <c r="BH1627" s="95">
        <v>1528069</v>
      </c>
      <c r="BI1627" s="95">
        <v>1189124</v>
      </c>
      <c r="BJ1627" s="95">
        <v>378</v>
      </c>
      <c r="BK1627" s="95">
        <v>350</v>
      </c>
      <c r="BL1627" s="72">
        <v>257.74</v>
      </c>
      <c r="BM1627" s="72">
        <v>284.10000000000002</v>
      </c>
      <c r="BN1627" s="72">
        <v>541.84</v>
      </c>
      <c r="BO1627" s="95">
        <v>1138159</v>
      </c>
      <c r="BP1627" s="95">
        <v>1162554</v>
      </c>
      <c r="BQ1627" s="95">
        <v>368</v>
      </c>
      <c r="BR1627" s="95">
        <v>341</v>
      </c>
      <c r="BS1627" s="72">
        <v>300.35000000000002</v>
      </c>
      <c r="BT1627" s="72">
        <v>280.44</v>
      </c>
      <c r="BU1627" s="72">
        <v>580.79</v>
      </c>
      <c r="BV1627" s="95">
        <v>1304704</v>
      </c>
      <c r="BW1627" s="95">
        <v>1144192</v>
      </c>
      <c r="BX1627" s="95">
        <v>362</v>
      </c>
      <c r="BY1627" s="95">
        <v>340</v>
      </c>
      <c r="BZ1627" s="95">
        <v>388</v>
      </c>
      <c r="CA1627" s="95">
        <v>367</v>
      </c>
      <c r="CB1627" s="95">
        <v>365</v>
      </c>
      <c r="CC1627" s="95">
        <v>355</v>
      </c>
      <c r="CD1627" s="95">
        <v>351</v>
      </c>
      <c r="CE1627" s="72">
        <v>650.75523149000003</v>
      </c>
      <c r="CF1627" s="72">
        <v>676.59346364999999</v>
      </c>
      <c r="CG1627" s="72">
        <v>712.40329333</v>
      </c>
      <c r="CH1627" s="72">
        <v>716.50152150999998</v>
      </c>
      <c r="CI1627" s="72">
        <v>731.52548966999996</v>
      </c>
      <c r="CJ1627" s="96">
        <v>0.65706732629999998</v>
      </c>
      <c r="CK1627" s="96">
        <v>0.67303340109999998</v>
      </c>
      <c r="CL1627" s="96">
        <v>0.8702935624</v>
      </c>
      <c r="CM1627" s="96">
        <v>0.75623007590000002</v>
      </c>
      <c r="CN1627" s="96">
        <v>0.79394362630000004</v>
      </c>
      <c r="CO1627" s="96">
        <v>0.87854760499999995</v>
      </c>
      <c r="CP1627" s="96">
        <v>0.85381098779999998</v>
      </c>
      <c r="CQ1627" s="96">
        <v>0.99584056389999998</v>
      </c>
      <c r="CR1627" s="96">
        <v>0.85737707100000005</v>
      </c>
      <c r="CS1627" s="95">
        <v>385</v>
      </c>
      <c r="CT1627" s="95">
        <v>359</v>
      </c>
      <c r="CU1627" s="95">
        <v>359</v>
      </c>
      <c r="CV1627" s="95">
        <v>349</v>
      </c>
      <c r="CW1627" s="95">
        <v>342</v>
      </c>
      <c r="CX1627" s="96">
        <v>0.83005711100000001</v>
      </c>
      <c r="CY1627" s="96">
        <v>0.85810238400000005</v>
      </c>
      <c r="CZ1627" s="96">
        <v>0.87950469399999998</v>
      </c>
      <c r="DA1627" s="96">
        <v>0.92278746099999998</v>
      </c>
      <c r="DB1627" s="96">
        <v>0.90844634700000004</v>
      </c>
      <c r="DC1627">
        <v>2013</v>
      </c>
      <c r="DD1627" s="6">
        <v>352.4</v>
      </c>
      <c r="DE1627" s="96">
        <v>6.7932910000000003E-4</v>
      </c>
      <c r="DF1627" s="72">
        <v>658.01</v>
      </c>
      <c r="DG1627" s="96">
        <v>1</v>
      </c>
      <c r="DH1627" s="72">
        <v>658.01</v>
      </c>
      <c r="DI1627" s="72">
        <v>645.06511345000001</v>
      </c>
      <c r="DJ1627" s="96">
        <v>0.59363288319999996</v>
      </c>
      <c r="DK1627" s="72">
        <v>652.74962376999997</v>
      </c>
      <c r="DL1627" s="96">
        <v>1.0152701756</v>
      </c>
      <c r="DM1627" s="72">
        <v>662.71722517000001</v>
      </c>
      <c r="DN1627" s="96">
        <v>1</v>
      </c>
      <c r="DO1627" s="96">
        <v>3.3660000000000001E-3</v>
      </c>
      <c r="DP1627" s="72">
        <v>2.23</v>
      </c>
      <c r="DQ1627" s="72">
        <v>660.49</v>
      </c>
      <c r="DR1627" t="s">
        <v>1055</v>
      </c>
      <c r="DT1627" t="s">
        <v>1040</v>
      </c>
    </row>
    <row r="1628" spans="1:124" x14ac:dyDescent="0.3">
      <c r="A1628" t="s">
        <v>177</v>
      </c>
      <c r="B1628">
        <v>27230</v>
      </c>
      <c r="C1628" s="95">
        <v>3500</v>
      </c>
      <c r="D1628" s="95">
        <v>11515633</v>
      </c>
      <c r="E1628" s="95">
        <v>3282</v>
      </c>
      <c r="F1628" s="95">
        <v>11261703</v>
      </c>
      <c r="G1628" s="95">
        <v>575</v>
      </c>
      <c r="H1628" s="95">
        <v>1522001</v>
      </c>
      <c r="I1628" s="95">
        <v>503</v>
      </c>
      <c r="J1628" s="95">
        <v>1561977</v>
      </c>
      <c r="K1628" s="95">
        <v>3229</v>
      </c>
      <c r="L1628" s="95">
        <v>10604039</v>
      </c>
      <c r="M1628" s="95">
        <v>3002</v>
      </c>
      <c r="N1628" s="95">
        <v>10753641</v>
      </c>
      <c r="O1628" s="95">
        <v>561</v>
      </c>
      <c r="P1628" s="95">
        <v>1409815</v>
      </c>
      <c r="Q1628" s="95">
        <v>488</v>
      </c>
      <c r="R1628" s="95">
        <v>1672311</v>
      </c>
      <c r="S1628" s="95">
        <v>3174</v>
      </c>
      <c r="T1628" s="95">
        <v>10109513</v>
      </c>
      <c r="U1628" s="95">
        <v>2939</v>
      </c>
      <c r="V1628" s="95">
        <v>10461368</v>
      </c>
      <c r="W1628" s="95">
        <v>581</v>
      </c>
      <c r="X1628" s="95">
        <v>1317114</v>
      </c>
      <c r="Y1628" s="95">
        <v>511</v>
      </c>
      <c r="Z1628" s="95">
        <v>2048741</v>
      </c>
      <c r="AA1628" s="95">
        <v>3087</v>
      </c>
      <c r="AB1628" s="95">
        <v>9511111</v>
      </c>
      <c r="AC1628" s="95">
        <v>2853</v>
      </c>
      <c r="AD1628" s="95">
        <v>10927618</v>
      </c>
      <c r="AE1628" s="95">
        <v>592</v>
      </c>
      <c r="AF1628" s="95">
        <v>1841811</v>
      </c>
      <c r="AG1628" s="95">
        <v>526</v>
      </c>
      <c r="AH1628" s="95">
        <v>2266689</v>
      </c>
      <c r="AI1628" s="95">
        <v>3148</v>
      </c>
      <c r="AJ1628" s="95">
        <v>8998578</v>
      </c>
      <c r="AK1628" s="95">
        <v>2903</v>
      </c>
      <c r="AL1628" s="95">
        <v>11434760</v>
      </c>
      <c r="AM1628" s="95">
        <v>604</v>
      </c>
      <c r="AN1628" s="95">
        <v>2141928</v>
      </c>
      <c r="AO1628" s="95">
        <v>542</v>
      </c>
      <c r="AP1628" s="95">
        <v>2467259</v>
      </c>
      <c r="AQ1628" s="72">
        <v>266.62</v>
      </c>
      <c r="AR1628" s="72">
        <v>282.33999999999997</v>
      </c>
      <c r="AS1628" s="72">
        <v>548.96</v>
      </c>
      <c r="AT1628" s="95">
        <v>13037634</v>
      </c>
      <c r="AU1628" s="95">
        <v>12823680</v>
      </c>
      <c r="AV1628" s="95">
        <v>4075</v>
      </c>
      <c r="AW1628" s="95">
        <v>3785</v>
      </c>
      <c r="AX1628" s="72">
        <v>264.16000000000003</v>
      </c>
      <c r="AY1628" s="72">
        <v>296.7</v>
      </c>
      <c r="AZ1628" s="72">
        <v>560.86</v>
      </c>
      <c r="BA1628" s="95">
        <v>12013854</v>
      </c>
      <c r="BB1628" s="95">
        <v>12425952</v>
      </c>
      <c r="BC1628" s="95">
        <v>3790</v>
      </c>
      <c r="BD1628" s="95">
        <v>3490</v>
      </c>
      <c r="BE1628" s="72">
        <v>253.59</v>
      </c>
      <c r="BF1628" s="72">
        <v>302.18</v>
      </c>
      <c r="BG1628" s="72">
        <v>555.77</v>
      </c>
      <c r="BH1628" s="95">
        <v>11426627</v>
      </c>
      <c r="BI1628" s="95">
        <v>12510109</v>
      </c>
      <c r="BJ1628" s="95">
        <v>3755</v>
      </c>
      <c r="BK1628" s="95">
        <v>3450</v>
      </c>
      <c r="BL1628" s="72">
        <v>257.16000000000003</v>
      </c>
      <c r="BM1628" s="72">
        <v>325.39999999999998</v>
      </c>
      <c r="BN1628" s="72">
        <v>582.55999999999995</v>
      </c>
      <c r="BO1628" s="95">
        <v>11352922</v>
      </c>
      <c r="BP1628" s="95">
        <v>13194307</v>
      </c>
      <c r="BQ1628" s="95">
        <v>3679</v>
      </c>
      <c r="BR1628" s="95">
        <v>3379</v>
      </c>
      <c r="BS1628" s="72">
        <v>247.43</v>
      </c>
      <c r="BT1628" s="72">
        <v>336.28</v>
      </c>
      <c r="BU1628" s="72">
        <v>583.71</v>
      </c>
      <c r="BV1628" s="95">
        <v>11140506</v>
      </c>
      <c r="BW1628" s="95">
        <v>13902019</v>
      </c>
      <c r="BX1628" s="95">
        <v>3752</v>
      </c>
      <c r="BY1628" s="95">
        <v>3445</v>
      </c>
      <c r="BZ1628" s="95">
        <v>3937</v>
      </c>
      <c r="CA1628" s="95">
        <v>3645</v>
      </c>
      <c r="CB1628" s="95">
        <v>3608</v>
      </c>
      <c r="CC1628" s="95">
        <v>3537</v>
      </c>
      <c r="CD1628" s="95">
        <v>3602</v>
      </c>
      <c r="CE1628" s="72">
        <v>650.75523149000003</v>
      </c>
      <c r="CF1628" s="72">
        <v>676.59346364999999</v>
      </c>
      <c r="CG1628" s="72">
        <v>712.40329333</v>
      </c>
      <c r="CH1628" s="72">
        <v>716.50152150999998</v>
      </c>
      <c r="CI1628" s="72">
        <v>731.52548966999996</v>
      </c>
      <c r="CJ1628" s="96">
        <v>0.84357370239999996</v>
      </c>
      <c r="CK1628" s="96">
        <v>0.82894681979999996</v>
      </c>
      <c r="CL1628" s="96">
        <v>0.78013395669999996</v>
      </c>
      <c r="CM1628" s="96">
        <v>0.81306177660000001</v>
      </c>
      <c r="CN1628" s="96">
        <v>0.79793528489999999</v>
      </c>
      <c r="CO1628" s="96">
        <v>0.88835236709999998</v>
      </c>
      <c r="CP1628" s="96">
        <v>0.91487380259999995</v>
      </c>
      <c r="CQ1628" s="96">
        <v>0.99584056389999998</v>
      </c>
      <c r="CR1628" s="96">
        <v>0.91869492470000003</v>
      </c>
      <c r="CS1628" s="95">
        <v>3871</v>
      </c>
      <c r="CT1628" s="95">
        <v>3664</v>
      </c>
      <c r="CU1628" s="95">
        <v>3678</v>
      </c>
      <c r="CV1628" s="95">
        <v>3628</v>
      </c>
      <c r="CW1628" s="95">
        <v>3802</v>
      </c>
      <c r="CX1628" s="96">
        <v>0.89725005400000002</v>
      </c>
      <c r="CY1628" s="96">
        <v>0.88106131200000004</v>
      </c>
      <c r="CZ1628" s="96">
        <v>0.90288037099999996</v>
      </c>
      <c r="DA1628" s="96">
        <v>0.88610428500000005</v>
      </c>
      <c r="DB1628" s="96">
        <v>0.87441063200000002</v>
      </c>
      <c r="DC1628">
        <v>2013</v>
      </c>
      <c r="DD1628" s="6">
        <v>3509.8</v>
      </c>
      <c r="DE1628" s="96">
        <v>6.3426889999999999E-4</v>
      </c>
      <c r="DF1628" s="72">
        <v>705.1</v>
      </c>
      <c r="DG1628" s="96">
        <v>1</v>
      </c>
      <c r="DH1628" s="72">
        <v>705.1</v>
      </c>
      <c r="DI1628" s="72">
        <v>645.06511345000001</v>
      </c>
      <c r="DJ1628" s="96">
        <v>1</v>
      </c>
      <c r="DK1628" s="72">
        <v>705.1</v>
      </c>
      <c r="DL1628" s="96">
        <v>1</v>
      </c>
      <c r="DM1628" s="72">
        <v>705.1</v>
      </c>
      <c r="DN1628" s="96">
        <v>1</v>
      </c>
      <c r="DO1628" s="96">
        <v>2.7339999999999999E-3</v>
      </c>
      <c r="DP1628" s="72">
        <v>1.93</v>
      </c>
      <c r="DQ1628" s="72">
        <v>703.17</v>
      </c>
      <c r="DR1628" t="s">
        <v>177</v>
      </c>
      <c r="DT1628" t="s">
        <v>1040</v>
      </c>
    </row>
    <row r="1629" spans="1:124" x14ac:dyDescent="0.3">
      <c r="A1629" t="s">
        <v>1056</v>
      </c>
      <c r="B1629">
        <v>27240</v>
      </c>
      <c r="C1629" s="95">
        <v>6969</v>
      </c>
      <c r="D1629" s="95">
        <v>16171211</v>
      </c>
      <c r="E1629" s="95">
        <v>6632</v>
      </c>
      <c r="F1629" s="95">
        <v>17188743</v>
      </c>
      <c r="G1629" s="95">
        <v>1382</v>
      </c>
      <c r="H1629" s="95">
        <v>2541274</v>
      </c>
      <c r="I1629" s="95">
        <v>1200</v>
      </c>
      <c r="J1629" s="95">
        <v>2880871</v>
      </c>
      <c r="K1629" s="95">
        <v>6893</v>
      </c>
      <c r="L1629" s="95">
        <v>17033594</v>
      </c>
      <c r="M1629" s="95">
        <v>6491</v>
      </c>
      <c r="N1629" s="95">
        <v>18443738</v>
      </c>
      <c r="O1629" s="95">
        <v>1450</v>
      </c>
      <c r="P1629" s="95">
        <v>3393822</v>
      </c>
      <c r="Q1629" s="95">
        <v>1234</v>
      </c>
      <c r="R1629" s="95">
        <v>3087844</v>
      </c>
      <c r="S1629" s="95">
        <v>6901</v>
      </c>
      <c r="T1629" s="95">
        <v>17644459</v>
      </c>
      <c r="U1629" s="95">
        <v>6431</v>
      </c>
      <c r="V1629" s="95">
        <v>19861301</v>
      </c>
      <c r="W1629" s="95">
        <v>1452</v>
      </c>
      <c r="X1629" s="95">
        <v>3720923</v>
      </c>
      <c r="Y1629" s="95">
        <v>1236</v>
      </c>
      <c r="Z1629" s="95">
        <v>3734677</v>
      </c>
      <c r="AA1629" s="95">
        <v>6934</v>
      </c>
      <c r="AB1629" s="95">
        <v>16125500</v>
      </c>
      <c r="AC1629" s="95">
        <v>6400</v>
      </c>
      <c r="AD1629" s="95">
        <v>20237020</v>
      </c>
      <c r="AE1629" s="95">
        <v>1492</v>
      </c>
      <c r="AF1629" s="95">
        <v>3515028</v>
      </c>
      <c r="AG1629" s="95">
        <v>1279</v>
      </c>
      <c r="AH1629" s="95">
        <v>4047275</v>
      </c>
      <c r="AI1629" s="95">
        <v>7030</v>
      </c>
      <c r="AJ1629" s="95">
        <v>17768775.899999999</v>
      </c>
      <c r="AK1629" s="95">
        <v>6433</v>
      </c>
      <c r="AL1629" s="95">
        <v>21578877.579999998</v>
      </c>
      <c r="AM1629" s="95">
        <v>1584</v>
      </c>
      <c r="AN1629" s="95">
        <v>4551911</v>
      </c>
      <c r="AO1629" s="95">
        <v>1366</v>
      </c>
      <c r="AP1629" s="95">
        <v>3979075</v>
      </c>
      <c r="AQ1629" s="72">
        <v>186.73</v>
      </c>
      <c r="AR1629" s="72">
        <v>213.54</v>
      </c>
      <c r="AS1629" s="72">
        <v>400.27</v>
      </c>
      <c r="AT1629" s="95">
        <v>18712485</v>
      </c>
      <c r="AU1629" s="95">
        <v>20069614</v>
      </c>
      <c r="AV1629" s="95">
        <v>8351</v>
      </c>
      <c r="AW1629" s="95">
        <v>7832</v>
      </c>
      <c r="AX1629" s="72">
        <v>204.04</v>
      </c>
      <c r="AY1629" s="72">
        <v>232.27</v>
      </c>
      <c r="AZ1629" s="72">
        <v>436.31</v>
      </c>
      <c r="BA1629" s="95">
        <v>20427416</v>
      </c>
      <c r="BB1629" s="95">
        <v>21531582</v>
      </c>
      <c r="BC1629" s="95">
        <v>8343</v>
      </c>
      <c r="BD1629" s="95">
        <v>7725</v>
      </c>
      <c r="BE1629" s="72">
        <v>213.15</v>
      </c>
      <c r="BF1629" s="72">
        <v>256.47000000000003</v>
      </c>
      <c r="BG1629" s="72">
        <v>469.62</v>
      </c>
      <c r="BH1629" s="95">
        <v>21365382</v>
      </c>
      <c r="BI1629" s="95">
        <v>23595978</v>
      </c>
      <c r="BJ1629" s="95">
        <v>8353</v>
      </c>
      <c r="BK1629" s="95">
        <v>7667</v>
      </c>
      <c r="BL1629" s="72">
        <v>194.25</v>
      </c>
      <c r="BM1629" s="72">
        <v>263.54000000000002</v>
      </c>
      <c r="BN1629" s="72">
        <v>457.79</v>
      </c>
      <c r="BO1629" s="95">
        <v>19640528</v>
      </c>
      <c r="BP1629" s="95">
        <v>24284295</v>
      </c>
      <c r="BQ1629" s="95">
        <v>8426</v>
      </c>
      <c r="BR1629" s="95">
        <v>7679</v>
      </c>
      <c r="BS1629" s="72">
        <v>215.93</v>
      </c>
      <c r="BT1629" s="72">
        <v>273.08999999999997</v>
      </c>
      <c r="BU1629" s="72">
        <v>489.02</v>
      </c>
      <c r="BV1629" s="95">
        <v>22320686.899999999</v>
      </c>
      <c r="BW1629" s="95">
        <v>25557952.579999998</v>
      </c>
      <c r="BX1629" s="95">
        <v>8614</v>
      </c>
      <c r="BY1629" s="95">
        <v>7799</v>
      </c>
      <c r="BZ1629" s="95">
        <v>8104</v>
      </c>
      <c r="CA1629" s="95">
        <v>8045</v>
      </c>
      <c r="CB1629" s="95">
        <v>8022</v>
      </c>
      <c r="CC1629" s="95">
        <v>8071</v>
      </c>
      <c r="CD1629" s="95">
        <v>8215</v>
      </c>
      <c r="CE1629" s="72">
        <v>650.75523149000003</v>
      </c>
      <c r="CF1629" s="72">
        <v>676.59346364999999</v>
      </c>
      <c r="CG1629" s="72">
        <v>712.40329333</v>
      </c>
      <c r="CH1629" s="72">
        <v>716.50152150999998</v>
      </c>
      <c r="CI1629" s="72">
        <v>731.52548966999996</v>
      </c>
      <c r="CJ1629" s="96">
        <v>0.61508533570000001</v>
      </c>
      <c r="CK1629" s="96">
        <v>0.64486286589999997</v>
      </c>
      <c r="CL1629" s="96">
        <v>0.6592052625</v>
      </c>
      <c r="CM1629" s="96">
        <v>0.63892397469999995</v>
      </c>
      <c r="CN1629" s="96">
        <v>0.66849345230000001</v>
      </c>
      <c r="CO1629" s="96">
        <v>0.86965558840000001</v>
      </c>
      <c r="CP1629" s="96">
        <v>0.74203418779999997</v>
      </c>
      <c r="CQ1629" s="96">
        <v>0.99584056389999998</v>
      </c>
      <c r="CR1629" s="96">
        <v>0.7451334167</v>
      </c>
      <c r="CS1629" s="95">
        <v>7704</v>
      </c>
      <c r="CT1629" s="95">
        <v>7691</v>
      </c>
      <c r="CU1629" s="95">
        <v>7738</v>
      </c>
      <c r="CV1629" s="95">
        <v>7704</v>
      </c>
      <c r="CW1629" s="95">
        <v>7854</v>
      </c>
      <c r="CX1629" s="96">
        <v>0.87229070600000003</v>
      </c>
      <c r="CY1629" s="96">
        <v>0.87268261000000003</v>
      </c>
      <c r="CZ1629" s="96">
        <v>0.87800439399999997</v>
      </c>
      <c r="DA1629" s="96">
        <v>0.86403903599999998</v>
      </c>
      <c r="DB1629" s="96">
        <v>0.86139038499999998</v>
      </c>
      <c r="DC1629">
        <v>2013</v>
      </c>
      <c r="DD1629" s="6">
        <v>7740.4</v>
      </c>
      <c r="DE1629" s="96">
        <v>7.4226019999999997E-4</v>
      </c>
      <c r="DF1629" s="72">
        <v>571.83000000000004</v>
      </c>
      <c r="DG1629" s="96">
        <v>1</v>
      </c>
      <c r="DH1629" s="72">
        <v>571.83000000000004</v>
      </c>
      <c r="DI1629" s="72">
        <v>645.06511345000001</v>
      </c>
      <c r="DJ1629" s="96">
        <v>1</v>
      </c>
      <c r="DK1629" s="72">
        <v>571.83000000000004</v>
      </c>
      <c r="DL1629" s="96">
        <v>1</v>
      </c>
      <c r="DM1629" s="72">
        <v>571.83000000000004</v>
      </c>
      <c r="DN1629" s="96">
        <v>1</v>
      </c>
      <c r="DO1629" s="96">
        <v>3.2829999999999999E-3</v>
      </c>
      <c r="DP1629" s="72">
        <v>1.88</v>
      </c>
      <c r="DQ1629" s="72">
        <v>569.95000000000005</v>
      </c>
      <c r="DR1629" t="s">
        <v>1056</v>
      </c>
      <c r="DT1629" t="s">
        <v>1040</v>
      </c>
    </row>
    <row r="1630" spans="1:124" x14ac:dyDescent="0.3">
      <c r="A1630" t="s">
        <v>317</v>
      </c>
      <c r="B1630">
        <v>27250</v>
      </c>
      <c r="C1630" s="95">
        <v>554</v>
      </c>
      <c r="D1630" s="95">
        <v>2435654</v>
      </c>
      <c r="E1630" s="95">
        <v>537</v>
      </c>
      <c r="F1630" s="95">
        <v>2057630</v>
      </c>
      <c r="G1630" s="95">
        <v>51</v>
      </c>
      <c r="H1630" s="95">
        <v>169554</v>
      </c>
      <c r="I1630" s="95">
        <v>42</v>
      </c>
      <c r="J1630" s="95">
        <v>163215</v>
      </c>
      <c r="K1630" s="95">
        <v>526</v>
      </c>
      <c r="L1630" s="95">
        <v>2428554</v>
      </c>
      <c r="M1630" s="95">
        <v>506</v>
      </c>
      <c r="N1630" s="95">
        <v>1899237</v>
      </c>
      <c r="O1630" s="95">
        <v>50</v>
      </c>
      <c r="P1630" s="95">
        <v>172069</v>
      </c>
      <c r="Q1630" s="95">
        <v>41</v>
      </c>
      <c r="R1630" s="95">
        <v>171228</v>
      </c>
      <c r="S1630" s="95">
        <v>522</v>
      </c>
      <c r="T1630" s="95">
        <v>2516696</v>
      </c>
      <c r="U1630" s="95">
        <v>503</v>
      </c>
      <c r="V1630" s="95">
        <v>2043251</v>
      </c>
      <c r="W1630" s="95">
        <v>47</v>
      </c>
      <c r="X1630" s="95">
        <v>163618</v>
      </c>
      <c r="Y1630" s="95">
        <v>39</v>
      </c>
      <c r="Z1630" s="95">
        <v>133716</v>
      </c>
      <c r="AA1630" s="95">
        <v>503</v>
      </c>
      <c r="AB1630" s="95">
        <v>1908211</v>
      </c>
      <c r="AC1630" s="95">
        <v>484</v>
      </c>
      <c r="AD1630" s="95">
        <v>2027315</v>
      </c>
      <c r="AE1630" s="95">
        <v>44</v>
      </c>
      <c r="AF1630" s="95">
        <v>119600</v>
      </c>
      <c r="AG1630" s="95">
        <v>37</v>
      </c>
      <c r="AH1630" s="95">
        <v>157602</v>
      </c>
      <c r="AI1630" s="95">
        <v>490</v>
      </c>
      <c r="AJ1630" s="95">
        <v>2122547</v>
      </c>
      <c r="AK1630" s="95">
        <v>496</v>
      </c>
      <c r="AL1630" s="95">
        <v>2109664</v>
      </c>
      <c r="AM1630" s="95">
        <v>49</v>
      </c>
      <c r="AN1630" s="95">
        <v>159640</v>
      </c>
      <c r="AO1630" s="95">
        <v>43</v>
      </c>
      <c r="AP1630" s="95">
        <v>237423</v>
      </c>
      <c r="AQ1630" s="72">
        <v>358.84</v>
      </c>
      <c r="AR1630" s="72">
        <v>319.64</v>
      </c>
      <c r="AS1630" s="72">
        <v>678.48</v>
      </c>
      <c r="AT1630" s="95">
        <v>2605208</v>
      </c>
      <c r="AU1630" s="95">
        <v>2220845</v>
      </c>
      <c r="AV1630" s="95">
        <v>605</v>
      </c>
      <c r="AW1630" s="95">
        <v>579</v>
      </c>
      <c r="AX1630" s="72">
        <v>376.25</v>
      </c>
      <c r="AY1630" s="72">
        <v>315.43</v>
      </c>
      <c r="AZ1630" s="72">
        <v>691.68</v>
      </c>
      <c r="BA1630" s="95">
        <v>2600623</v>
      </c>
      <c r="BB1630" s="95">
        <v>2070465</v>
      </c>
      <c r="BC1630" s="95">
        <v>576</v>
      </c>
      <c r="BD1630" s="95">
        <v>547</v>
      </c>
      <c r="BE1630" s="72">
        <v>392.55</v>
      </c>
      <c r="BF1630" s="72">
        <v>334.71</v>
      </c>
      <c r="BG1630" s="72">
        <v>727.26</v>
      </c>
      <c r="BH1630" s="95">
        <v>2680314</v>
      </c>
      <c r="BI1630" s="95">
        <v>2176967</v>
      </c>
      <c r="BJ1630" s="95">
        <v>569</v>
      </c>
      <c r="BK1630" s="95">
        <v>542</v>
      </c>
      <c r="BL1630" s="72">
        <v>308.93</v>
      </c>
      <c r="BM1630" s="72">
        <v>349.47</v>
      </c>
      <c r="BN1630" s="72">
        <v>658.4</v>
      </c>
      <c r="BO1630" s="95">
        <v>2027811</v>
      </c>
      <c r="BP1630" s="95">
        <v>2184917</v>
      </c>
      <c r="BQ1630" s="95">
        <v>547</v>
      </c>
      <c r="BR1630" s="95">
        <v>521</v>
      </c>
      <c r="BS1630" s="72">
        <v>352.84</v>
      </c>
      <c r="BT1630" s="72">
        <v>362.88</v>
      </c>
      <c r="BU1630" s="72">
        <v>715.72</v>
      </c>
      <c r="BV1630" s="95">
        <v>2282187</v>
      </c>
      <c r="BW1630" s="95">
        <v>2347087</v>
      </c>
      <c r="BX1630" s="95">
        <v>539</v>
      </c>
      <c r="BY1630" s="95">
        <v>539</v>
      </c>
      <c r="BZ1630" s="95">
        <v>593</v>
      </c>
      <c r="CA1630" s="95">
        <v>562</v>
      </c>
      <c r="CB1630" s="95">
        <v>556</v>
      </c>
      <c r="CC1630" s="95">
        <v>535</v>
      </c>
      <c r="CD1630" s="95">
        <v>539</v>
      </c>
      <c r="CE1630" s="72">
        <v>650.75523149000003</v>
      </c>
      <c r="CF1630" s="72">
        <v>676.59346364999999</v>
      </c>
      <c r="CG1630" s="72">
        <v>712.40329333</v>
      </c>
      <c r="CH1630" s="72">
        <v>716.50152150999998</v>
      </c>
      <c r="CI1630" s="72">
        <v>731.52548966999996</v>
      </c>
      <c r="CJ1630" s="96">
        <v>1.0426039887</v>
      </c>
      <c r="CK1630" s="96">
        <v>1.0222977861</v>
      </c>
      <c r="CL1630" s="96">
        <v>1.0208543486999999</v>
      </c>
      <c r="CM1630" s="96">
        <v>0.91890942340000004</v>
      </c>
      <c r="CN1630" s="96">
        <v>0.97839379500000001</v>
      </c>
      <c r="CO1630" s="96">
        <v>0.9220923016</v>
      </c>
      <c r="CP1630" s="96">
        <v>1.0808157347</v>
      </c>
      <c r="CQ1630" s="96">
        <v>0.99584056389999998</v>
      </c>
      <c r="CR1630" s="96">
        <v>1.0853299408999999</v>
      </c>
      <c r="CS1630" s="95">
        <v>347</v>
      </c>
      <c r="CT1630" s="95">
        <v>342</v>
      </c>
      <c r="CU1630" s="95">
        <v>354</v>
      </c>
      <c r="CV1630" s="95">
        <v>337</v>
      </c>
      <c r="CW1630" s="95">
        <v>343</v>
      </c>
      <c r="CX1630" s="96">
        <v>0.94528797799999997</v>
      </c>
      <c r="CY1630" s="96">
        <v>0.89661566199999998</v>
      </c>
      <c r="CZ1630" s="96">
        <v>0.90778712100000003</v>
      </c>
      <c r="DA1630" s="96">
        <v>0.90200002999999995</v>
      </c>
      <c r="DB1630" s="96">
        <v>0.95853323599999996</v>
      </c>
      <c r="DC1630">
        <v>2013</v>
      </c>
      <c r="DD1630" s="6">
        <v>545.6</v>
      </c>
      <c r="DE1630" s="96">
        <v>4.4416319999999998E-4</v>
      </c>
      <c r="DF1630" s="72">
        <v>833.15</v>
      </c>
      <c r="DG1630" s="96">
        <v>1</v>
      </c>
      <c r="DH1630" s="72">
        <v>833.15</v>
      </c>
      <c r="DI1630" s="72">
        <v>645.06511345000001</v>
      </c>
      <c r="DJ1630" s="96">
        <v>0.73864741249999999</v>
      </c>
      <c r="DK1630" s="72">
        <v>783.99352823000004</v>
      </c>
      <c r="DL1630" s="96">
        <v>1.0152701756</v>
      </c>
      <c r="DM1630" s="72">
        <v>795.96524710000006</v>
      </c>
      <c r="DN1630" s="96">
        <v>1</v>
      </c>
      <c r="DO1630" s="96">
        <v>1.6800000000000001E-3</v>
      </c>
      <c r="DP1630" s="72">
        <v>1.34</v>
      </c>
      <c r="DQ1630" s="72">
        <v>794.63</v>
      </c>
      <c r="DR1630" t="s">
        <v>317</v>
      </c>
      <c r="DT1630" t="s">
        <v>1040</v>
      </c>
    </row>
    <row r="1631" spans="1:124" x14ac:dyDescent="0.3">
      <c r="A1631" t="s">
        <v>132</v>
      </c>
      <c r="B1631">
        <v>27260</v>
      </c>
      <c r="C1631" s="95">
        <v>3197</v>
      </c>
      <c r="D1631" s="95">
        <v>9606355</v>
      </c>
      <c r="E1631" s="95">
        <v>3093</v>
      </c>
      <c r="F1631" s="95">
        <v>8603126</v>
      </c>
      <c r="G1631" s="95">
        <v>803</v>
      </c>
      <c r="H1631" s="95">
        <v>1431686</v>
      </c>
      <c r="I1631" s="95">
        <v>743</v>
      </c>
      <c r="J1631" s="95">
        <v>1912899</v>
      </c>
      <c r="K1631" s="95">
        <v>3046</v>
      </c>
      <c r="L1631" s="95">
        <v>9819670</v>
      </c>
      <c r="M1631" s="95">
        <v>2943</v>
      </c>
      <c r="N1631" s="95">
        <v>8878749</v>
      </c>
      <c r="O1631" s="95">
        <v>753</v>
      </c>
      <c r="P1631" s="95">
        <v>1400213</v>
      </c>
      <c r="Q1631" s="95">
        <v>693</v>
      </c>
      <c r="R1631" s="95">
        <v>1971961</v>
      </c>
      <c r="S1631" s="95">
        <v>2903</v>
      </c>
      <c r="T1631" s="95">
        <v>8518824</v>
      </c>
      <c r="U1631" s="95">
        <v>2793</v>
      </c>
      <c r="V1631" s="95">
        <v>7931183</v>
      </c>
      <c r="W1631" s="95">
        <v>726</v>
      </c>
      <c r="X1631" s="95">
        <v>1176404</v>
      </c>
      <c r="Y1631" s="95">
        <v>664</v>
      </c>
      <c r="Z1631" s="95">
        <v>1871070</v>
      </c>
      <c r="AA1631" s="95">
        <v>2879</v>
      </c>
      <c r="AB1631" s="95">
        <v>8956372</v>
      </c>
      <c r="AC1631" s="95">
        <v>2748</v>
      </c>
      <c r="AD1631" s="95">
        <v>9359953</v>
      </c>
      <c r="AE1631" s="95">
        <v>685</v>
      </c>
      <c r="AF1631" s="95">
        <v>1314915</v>
      </c>
      <c r="AG1631" s="95">
        <v>625</v>
      </c>
      <c r="AH1631" s="95">
        <v>1739940</v>
      </c>
      <c r="AI1631" s="95">
        <v>2972</v>
      </c>
      <c r="AJ1631" s="95">
        <v>8132167</v>
      </c>
      <c r="AK1631" s="95">
        <v>2833</v>
      </c>
      <c r="AL1631" s="95">
        <v>9501330.4299999997</v>
      </c>
      <c r="AM1631" s="95">
        <v>814</v>
      </c>
      <c r="AN1631" s="95">
        <v>1500529</v>
      </c>
      <c r="AO1631" s="95">
        <v>701</v>
      </c>
      <c r="AP1631" s="95">
        <v>2077156</v>
      </c>
      <c r="AQ1631" s="72">
        <v>229.96</v>
      </c>
      <c r="AR1631" s="72">
        <v>228.45</v>
      </c>
      <c r="AS1631" s="72">
        <v>458.41</v>
      </c>
      <c r="AT1631" s="95">
        <v>11038041</v>
      </c>
      <c r="AU1631" s="95">
        <v>10516025</v>
      </c>
      <c r="AV1631" s="95">
        <v>4000</v>
      </c>
      <c r="AW1631" s="95">
        <v>3836</v>
      </c>
      <c r="AX1631" s="72">
        <v>246.11</v>
      </c>
      <c r="AY1631" s="72">
        <v>248.69</v>
      </c>
      <c r="AZ1631" s="72">
        <v>494.8</v>
      </c>
      <c r="BA1631" s="95">
        <v>11219883</v>
      </c>
      <c r="BB1631" s="95">
        <v>10850710</v>
      </c>
      <c r="BC1631" s="95">
        <v>3799</v>
      </c>
      <c r="BD1631" s="95">
        <v>3636</v>
      </c>
      <c r="BE1631" s="72">
        <v>222.63</v>
      </c>
      <c r="BF1631" s="72">
        <v>236.29</v>
      </c>
      <c r="BG1631" s="72">
        <v>458.92</v>
      </c>
      <c r="BH1631" s="95">
        <v>9695228</v>
      </c>
      <c r="BI1631" s="95">
        <v>9802253</v>
      </c>
      <c r="BJ1631" s="95">
        <v>3629</v>
      </c>
      <c r="BK1631" s="95">
        <v>3457</v>
      </c>
      <c r="BL1631" s="72">
        <v>240.16</v>
      </c>
      <c r="BM1631" s="72">
        <v>274.23</v>
      </c>
      <c r="BN1631" s="72">
        <v>514.39</v>
      </c>
      <c r="BO1631" s="95">
        <v>10271287</v>
      </c>
      <c r="BP1631" s="95">
        <v>11099893</v>
      </c>
      <c r="BQ1631" s="95">
        <v>3564</v>
      </c>
      <c r="BR1631" s="95">
        <v>3373</v>
      </c>
      <c r="BS1631" s="72">
        <v>212.02</v>
      </c>
      <c r="BT1631" s="72">
        <v>273.02999999999997</v>
      </c>
      <c r="BU1631" s="72">
        <v>485.05</v>
      </c>
      <c r="BV1631" s="95">
        <v>9632696</v>
      </c>
      <c r="BW1631" s="95">
        <v>11578486.43</v>
      </c>
      <c r="BX1631" s="95">
        <v>3786</v>
      </c>
      <c r="BY1631" s="95">
        <v>3534</v>
      </c>
      <c r="BZ1631" s="95">
        <v>3922</v>
      </c>
      <c r="CA1631" s="95">
        <v>3720</v>
      </c>
      <c r="CB1631" s="95">
        <v>3546</v>
      </c>
      <c r="CC1631" s="95">
        <v>3473</v>
      </c>
      <c r="CD1631" s="95">
        <v>3663</v>
      </c>
      <c r="CE1631" s="72">
        <v>650.75523149000003</v>
      </c>
      <c r="CF1631" s="72">
        <v>676.59346364999999</v>
      </c>
      <c r="CG1631" s="72">
        <v>712.40329333</v>
      </c>
      <c r="CH1631" s="72">
        <v>716.50152150999998</v>
      </c>
      <c r="CI1631" s="72">
        <v>731.52548966999996</v>
      </c>
      <c r="CJ1631" s="96">
        <v>0.70442768310000003</v>
      </c>
      <c r="CK1631" s="96">
        <v>0.73131064160000003</v>
      </c>
      <c r="CL1631" s="96">
        <v>0.64418568009999999</v>
      </c>
      <c r="CM1631" s="96">
        <v>0.71791892209999997</v>
      </c>
      <c r="CN1631" s="96">
        <v>0.66306643700000001</v>
      </c>
      <c r="CO1631" s="96">
        <v>0.85358690169999996</v>
      </c>
      <c r="CP1631" s="96">
        <v>0.81090967000000003</v>
      </c>
      <c r="CQ1631" s="96">
        <v>0.99584056389999998</v>
      </c>
      <c r="CR1631" s="96">
        <v>0.8142965687</v>
      </c>
      <c r="CS1631" s="95">
        <v>3821</v>
      </c>
      <c r="CT1631" s="95">
        <v>3758</v>
      </c>
      <c r="CU1631" s="95">
        <v>3640</v>
      </c>
      <c r="CV1631" s="95">
        <v>3548</v>
      </c>
      <c r="CW1631" s="95">
        <v>3747</v>
      </c>
      <c r="CX1631" s="96">
        <v>0.85549607500000002</v>
      </c>
      <c r="CY1631" s="96">
        <v>0.84215648899999995</v>
      </c>
      <c r="CZ1631" s="96">
        <v>0.86958327999999996</v>
      </c>
      <c r="DA1631" s="96">
        <v>0.84996167899999997</v>
      </c>
      <c r="DB1631" s="96">
        <v>0.85099709999999995</v>
      </c>
      <c r="DC1631">
        <v>2013</v>
      </c>
      <c r="DD1631" s="6">
        <v>3567.2</v>
      </c>
      <c r="DE1631" s="96">
        <v>1.1088837E-3</v>
      </c>
      <c r="DF1631" s="72">
        <v>624.67999999999995</v>
      </c>
      <c r="DG1631" s="96">
        <v>1</v>
      </c>
      <c r="DH1631" s="72">
        <v>624.67999999999995</v>
      </c>
      <c r="DI1631" s="72">
        <v>645.06511345000001</v>
      </c>
      <c r="DJ1631" s="96">
        <v>1</v>
      </c>
      <c r="DK1631" s="72">
        <v>624.67999999999995</v>
      </c>
      <c r="DL1631" s="96">
        <v>1</v>
      </c>
      <c r="DM1631" s="72">
        <v>624.67999999999995</v>
      </c>
      <c r="DN1631" s="96">
        <v>1</v>
      </c>
      <c r="DO1631" s="96">
        <v>4.8300000000000001E-3</v>
      </c>
      <c r="DP1631" s="72">
        <v>3.02</v>
      </c>
      <c r="DQ1631" s="72">
        <v>621.66</v>
      </c>
      <c r="DR1631" t="s">
        <v>132</v>
      </c>
      <c r="DT1631" t="s">
        <v>1040</v>
      </c>
    </row>
    <row r="1632" spans="1:124" x14ac:dyDescent="0.3">
      <c r="A1632" t="s">
        <v>1057</v>
      </c>
      <c r="B1632">
        <v>27270</v>
      </c>
      <c r="C1632" s="95">
        <v>325</v>
      </c>
      <c r="D1632" s="95">
        <v>992970</v>
      </c>
      <c r="E1632" s="95">
        <v>322</v>
      </c>
      <c r="F1632" s="95">
        <v>1137697</v>
      </c>
      <c r="G1632" s="95">
        <v>11</v>
      </c>
      <c r="H1632" s="95">
        <v>72301</v>
      </c>
      <c r="I1632" s="95">
        <v>11</v>
      </c>
      <c r="J1632" s="95">
        <v>39632</v>
      </c>
      <c r="K1632" s="95">
        <v>306</v>
      </c>
      <c r="L1632" s="95">
        <v>1154958</v>
      </c>
      <c r="M1632" s="95">
        <v>300</v>
      </c>
      <c r="N1632" s="95">
        <v>1088304</v>
      </c>
      <c r="O1632" s="95">
        <v>10</v>
      </c>
      <c r="P1632" s="95">
        <v>46862</v>
      </c>
      <c r="Q1632" s="95">
        <v>10</v>
      </c>
      <c r="R1632" s="95">
        <v>16624</v>
      </c>
      <c r="S1632" s="95">
        <v>288</v>
      </c>
      <c r="T1632" s="95">
        <v>951151</v>
      </c>
      <c r="U1632" s="95">
        <v>277</v>
      </c>
      <c r="V1632" s="95">
        <v>933154</v>
      </c>
      <c r="W1632" s="95">
        <v>9</v>
      </c>
      <c r="X1632" s="95">
        <v>1</v>
      </c>
      <c r="Y1632" s="95">
        <v>9</v>
      </c>
      <c r="Z1632" s="95">
        <v>15496</v>
      </c>
      <c r="AA1632" s="95">
        <v>289</v>
      </c>
      <c r="AB1632" s="95">
        <v>702313</v>
      </c>
      <c r="AC1632" s="95">
        <v>273</v>
      </c>
      <c r="AD1632" s="95">
        <v>844423</v>
      </c>
      <c r="AE1632" s="95">
        <v>10</v>
      </c>
      <c r="AF1632" s="95">
        <v>217</v>
      </c>
      <c r="AG1632" s="95">
        <v>10</v>
      </c>
      <c r="AH1632" s="95">
        <v>41719</v>
      </c>
      <c r="AI1632" s="95">
        <v>287</v>
      </c>
      <c r="AJ1632" s="95">
        <v>969019</v>
      </c>
      <c r="AK1632" s="95">
        <v>275</v>
      </c>
      <c r="AL1632" s="95">
        <v>806254</v>
      </c>
      <c r="AM1632" s="95">
        <v>13</v>
      </c>
      <c r="AN1632" s="95">
        <v>147980</v>
      </c>
      <c r="AO1632" s="95">
        <v>12</v>
      </c>
      <c r="AP1632" s="95">
        <v>221731</v>
      </c>
      <c r="AQ1632" s="72">
        <v>264.2</v>
      </c>
      <c r="AR1632" s="72">
        <v>294.63</v>
      </c>
      <c r="AS1632" s="72">
        <v>558.83000000000004</v>
      </c>
      <c r="AT1632" s="95">
        <v>1065271</v>
      </c>
      <c r="AU1632" s="95">
        <v>1177329</v>
      </c>
      <c r="AV1632" s="95">
        <v>336</v>
      </c>
      <c r="AW1632" s="95">
        <v>333</v>
      </c>
      <c r="AX1632" s="72">
        <v>316.94</v>
      </c>
      <c r="AY1632" s="72">
        <v>297.02</v>
      </c>
      <c r="AZ1632" s="72">
        <v>613.96</v>
      </c>
      <c r="BA1632" s="95">
        <v>1201820</v>
      </c>
      <c r="BB1632" s="95">
        <v>1104928</v>
      </c>
      <c r="BC1632" s="95">
        <v>316</v>
      </c>
      <c r="BD1632" s="95">
        <v>310</v>
      </c>
      <c r="BE1632" s="72">
        <v>266.88</v>
      </c>
      <c r="BF1632" s="72">
        <v>276.41000000000003</v>
      </c>
      <c r="BG1632" s="72">
        <v>543.29</v>
      </c>
      <c r="BH1632" s="95">
        <v>951152</v>
      </c>
      <c r="BI1632" s="95">
        <v>948650</v>
      </c>
      <c r="BJ1632" s="95">
        <v>297</v>
      </c>
      <c r="BK1632" s="95">
        <v>286</v>
      </c>
      <c r="BL1632" s="72">
        <v>195.8</v>
      </c>
      <c r="BM1632" s="72">
        <v>260.94</v>
      </c>
      <c r="BN1632" s="72">
        <v>456.74</v>
      </c>
      <c r="BO1632" s="95">
        <v>702530</v>
      </c>
      <c r="BP1632" s="95">
        <v>886142</v>
      </c>
      <c r="BQ1632" s="95">
        <v>299</v>
      </c>
      <c r="BR1632" s="95">
        <v>283</v>
      </c>
      <c r="BS1632" s="72">
        <v>310.27999999999997</v>
      </c>
      <c r="BT1632" s="72">
        <v>298.49</v>
      </c>
      <c r="BU1632" s="72">
        <v>608.77</v>
      </c>
      <c r="BV1632" s="95">
        <v>1116999</v>
      </c>
      <c r="BW1632" s="95">
        <v>1027985</v>
      </c>
      <c r="BX1632" s="95">
        <v>300</v>
      </c>
      <c r="BY1632" s="95">
        <v>287</v>
      </c>
      <c r="BZ1632" s="95">
        <v>335</v>
      </c>
      <c r="CA1632" s="95">
        <v>313</v>
      </c>
      <c r="CB1632" s="95">
        <v>292</v>
      </c>
      <c r="CC1632" s="95">
        <v>291</v>
      </c>
      <c r="CD1632" s="95">
        <v>294</v>
      </c>
      <c r="CE1632" s="72">
        <v>650.75523149000003</v>
      </c>
      <c r="CF1632" s="72">
        <v>676.59346364999999</v>
      </c>
      <c r="CG1632" s="72">
        <v>712.40329333</v>
      </c>
      <c r="CH1632" s="72">
        <v>716.50152150999998</v>
      </c>
      <c r="CI1632" s="72">
        <v>731.52548966999996</v>
      </c>
      <c r="CJ1632" s="96">
        <v>0.85874069539999998</v>
      </c>
      <c r="CK1632" s="96">
        <v>0.90742821650000005</v>
      </c>
      <c r="CL1632" s="96">
        <v>0.76261578949999997</v>
      </c>
      <c r="CM1632" s="96">
        <v>0.63745852069999998</v>
      </c>
      <c r="CN1632" s="96">
        <v>0.83219246440000005</v>
      </c>
      <c r="CO1632" s="96">
        <v>0.87506009350000002</v>
      </c>
      <c r="CP1632" s="96">
        <v>0.91386539420000001</v>
      </c>
      <c r="CQ1632" s="96">
        <v>0.99584056389999998</v>
      </c>
      <c r="CR1632" s="96">
        <v>0.9176823046</v>
      </c>
      <c r="CS1632" s="95">
        <v>304</v>
      </c>
      <c r="CT1632" s="95">
        <v>282</v>
      </c>
      <c r="CU1632" s="95">
        <v>278</v>
      </c>
      <c r="CV1632" s="95">
        <v>273</v>
      </c>
      <c r="CW1632" s="95">
        <v>277</v>
      </c>
      <c r="CX1632" s="96">
        <v>0.95105741700000002</v>
      </c>
      <c r="CY1632" s="96">
        <v>0.91626442500000005</v>
      </c>
      <c r="CZ1632" s="96">
        <v>0.86432718900000005</v>
      </c>
      <c r="DA1632" s="96">
        <v>0.82554088800000003</v>
      </c>
      <c r="DB1632" s="96">
        <v>0.80928277500000001</v>
      </c>
      <c r="DC1632">
        <v>2013</v>
      </c>
      <c r="DD1632" s="6">
        <v>299.8</v>
      </c>
      <c r="DE1632" s="96">
        <v>8.677372E-4</v>
      </c>
      <c r="DF1632" s="72">
        <v>704.16</v>
      </c>
      <c r="DG1632" s="96">
        <v>1</v>
      </c>
      <c r="DH1632" s="72">
        <v>704.16</v>
      </c>
      <c r="DI1632" s="72">
        <v>645.06511345000001</v>
      </c>
      <c r="DJ1632" s="96">
        <v>0.54753995290000002</v>
      </c>
      <c r="DK1632" s="72">
        <v>677.42192483999997</v>
      </c>
      <c r="DL1632" s="96">
        <v>1.0152701756</v>
      </c>
      <c r="DM1632" s="72">
        <v>687.76627660999998</v>
      </c>
      <c r="DN1632" s="96">
        <v>1</v>
      </c>
      <c r="DO1632" s="96">
        <v>3.5569999999999998E-3</v>
      </c>
      <c r="DP1632" s="72">
        <v>2.4500000000000002</v>
      </c>
      <c r="DQ1632" s="72">
        <v>685.32</v>
      </c>
      <c r="DR1632" t="s">
        <v>1057</v>
      </c>
      <c r="DT1632" t="s">
        <v>1040</v>
      </c>
    </row>
    <row r="1633" spans="1:124" x14ac:dyDescent="0.3">
      <c r="A1633" t="s">
        <v>45</v>
      </c>
      <c r="B1633">
        <v>27280</v>
      </c>
      <c r="C1633" s="95">
        <v>1207</v>
      </c>
      <c r="D1633" s="95">
        <v>3383623</v>
      </c>
      <c r="E1633" s="95">
        <v>1160</v>
      </c>
      <c r="F1633" s="95">
        <v>3391094</v>
      </c>
      <c r="G1633" s="95">
        <v>99</v>
      </c>
      <c r="H1633" s="95">
        <v>219364</v>
      </c>
      <c r="I1633" s="95">
        <v>84</v>
      </c>
      <c r="J1633" s="95">
        <v>289532</v>
      </c>
      <c r="K1633" s="95">
        <v>1179</v>
      </c>
      <c r="L1633" s="95">
        <v>3971967</v>
      </c>
      <c r="M1633" s="95">
        <v>1132</v>
      </c>
      <c r="N1633" s="95">
        <v>3691986</v>
      </c>
      <c r="O1633" s="95">
        <v>100</v>
      </c>
      <c r="P1633" s="95">
        <v>193653</v>
      </c>
      <c r="Q1633" s="95">
        <v>86</v>
      </c>
      <c r="R1633" s="95">
        <v>351282</v>
      </c>
      <c r="S1633" s="95">
        <v>1191</v>
      </c>
      <c r="T1633" s="95">
        <v>3337654</v>
      </c>
      <c r="U1633" s="95">
        <v>1134</v>
      </c>
      <c r="V1633" s="95">
        <v>4157900</v>
      </c>
      <c r="W1633" s="95">
        <v>108</v>
      </c>
      <c r="X1633" s="95">
        <v>255407</v>
      </c>
      <c r="Y1633" s="95">
        <v>91</v>
      </c>
      <c r="Z1633" s="95">
        <v>495090</v>
      </c>
      <c r="AA1633" s="95">
        <v>1197</v>
      </c>
      <c r="AB1633" s="95">
        <v>3985925</v>
      </c>
      <c r="AC1633" s="95">
        <v>1131</v>
      </c>
      <c r="AD1633" s="95">
        <v>4232897</v>
      </c>
      <c r="AE1633" s="95">
        <v>91</v>
      </c>
      <c r="AF1633" s="95">
        <v>180824</v>
      </c>
      <c r="AG1633" s="95">
        <v>75</v>
      </c>
      <c r="AH1633" s="95">
        <v>434933</v>
      </c>
      <c r="AI1633" s="95">
        <v>1210</v>
      </c>
      <c r="AJ1633" s="95">
        <v>3883829</v>
      </c>
      <c r="AK1633" s="95">
        <v>1135</v>
      </c>
      <c r="AL1633" s="95">
        <v>4546134.51</v>
      </c>
      <c r="AM1633" s="95">
        <v>94</v>
      </c>
      <c r="AN1633" s="95">
        <v>314219</v>
      </c>
      <c r="AO1633" s="95">
        <v>80</v>
      </c>
      <c r="AP1633" s="95">
        <v>518102</v>
      </c>
      <c r="AQ1633" s="72">
        <v>229.9</v>
      </c>
      <c r="AR1633" s="72">
        <v>246.56</v>
      </c>
      <c r="AS1633" s="72">
        <v>476.46</v>
      </c>
      <c r="AT1633" s="95">
        <v>3602987</v>
      </c>
      <c r="AU1633" s="95">
        <v>3680626</v>
      </c>
      <c r="AV1633" s="95">
        <v>1306</v>
      </c>
      <c r="AW1633" s="95">
        <v>1244</v>
      </c>
      <c r="AX1633" s="72">
        <v>271.41000000000003</v>
      </c>
      <c r="AY1633" s="72">
        <v>276.63</v>
      </c>
      <c r="AZ1633" s="72">
        <v>548.04</v>
      </c>
      <c r="BA1633" s="95">
        <v>4165620</v>
      </c>
      <c r="BB1633" s="95">
        <v>4043268</v>
      </c>
      <c r="BC1633" s="95">
        <v>1279</v>
      </c>
      <c r="BD1633" s="95">
        <v>1218</v>
      </c>
      <c r="BE1633" s="72">
        <v>230.5</v>
      </c>
      <c r="BF1633" s="72">
        <v>316.52999999999997</v>
      </c>
      <c r="BG1633" s="72">
        <v>547.03</v>
      </c>
      <c r="BH1633" s="95">
        <v>3593061</v>
      </c>
      <c r="BI1633" s="95">
        <v>4652990</v>
      </c>
      <c r="BJ1633" s="95">
        <v>1299</v>
      </c>
      <c r="BK1633" s="95">
        <v>1225</v>
      </c>
      <c r="BL1633" s="72">
        <v>269.58999999999997</v>
      </c>
      <c r="BM1633" s="72">
        <v>322.54000000000002</v>
      </c>
      <c r="BN1633" s="72">
        <v>592.13</v>
      </c>
      <c r="BO1633" s="95">
        <v>4166749</v>
      </c>
      <c r="BP1633" s="95">
        <v>4667830</v>
      </c>
      <c r="BQ1633" s="95">
        <v>1288</v>
      </c>
      <c r="BR1633" s="95">
        <v>1206</v>
      </c>
      <c r="BS1633" s="72">
        <v>268.27999999999997</v>
      </c>
      <c r="BT1633" s="72">
        <v>347.34</v>
      </c>
      <c r="BU1633" s="72">
        <v>615.62</v>
      </c>
      <c r="BV1633" s="95">
        <v>4198048</v>
      </c>
      <c r="BW1633" s="95">
        <v>5064236.51</v>
      </c>
      <c r="BX1633" s="95">
        <v>1304</v>
      </c>
      <c r="BY1633" s="95">
        <v>1215</v>
      </c>
      <c r="BZ1633" s="95">
        <v>1276</v>
      </c>
      <c r="CA1633" s="95">
        <v>1250</v>
      </c>
      <c r="CB1633" s="95">
        <v>1263</v>
      </c>
      <c r="CC1633" s="95">
        <v>1249</v>
      </c>
      <c r="CD1633" s="95">
        <v>1260</v>
      </c>
      <c r="CE1633" s="72">
        <v>650.75523149000003</v>
      </c>
      <c r="CF1633" s="72">
        <v>676.59346364999999</v>
      </c>
      <c r="CG1633" s="72">
        <v>712.40329333</v>
      </c>
      <c r="CH1633" s="72">
        <v>716.50152150999998</v>
      </c>
      <c r="CI1633" s="72">
        <v>731.52548966999996</v>
      </c>
      <c r="CJ1633" s="96">
        <v>0.73216468639999999</v>
      </c>
      <c r="CK1633" s="96">
        <v>0.80999895720000004</v>
      </c>
      <c r="CL1633" s="96">
        <v>0.76786562489999999</v>
      </c>
      <c r="CM1633" s="96">
        <v>0.82641834280000004</v>
      </c>
      <c r="CN1633" s="96">
        <v>0.84155645800000001</v>
      </c>
      <c r="CO1633" s="96">
        <v>0.82085719629999998</v>
      </c>
      <c r="CP1633" s="96">
        <v>0.96923169760000005</v>
      </c>
      <c r="CQ1633" s="96">
        <v>0.99584056389999998</v>
      </c>
      <c r="CR1633" s="96">
        <v>0.97327985449999999</v>
      </c>
      <c r="CS1633" s="95">
        <v>1280</v>
      </c>
      <c r="CT1633" s="95">
        <v>1268</v>
      </c>
      <c r="CU1633" s="95">
        <v>1278</v>
      </c>
      <c r="CV1633" s="95">
        <v>1265</v>
      </c>
      <c r="CW1633" s="95">
        <v>1284</v>
      </c>
      <c r="CX1633" s="96">
        <v>0.82240975199999999</v>
      </c>
      <c r="CY1633" s="96">
        <v>0.81765272499999997</v>
      </c>
      <c r="CZ1633" s="96">
        <v>0.81641100499999997</v>
      </c>
      <c r="DA1633" s="96">
        <v>0.83733804199999995</v>
      </c>
      <c r="DB1633" s="96">
        <v>0.81066246200000003</v>
      </c>
      <c r="DC1633">
        <v>2013</v>
      </c>
      <c r="DD1633" s="6">
        <v>1221.5999999999999</v>
      </c>
      <c r="DE1633" s="96">
        <v>1.0062526E-3</v>
      </c>
      <c r="DF1633" s="72">
        <v>746.72</v>
      </c>
      <c r="DG1633" s="96">
        <v>1</v>
      </c>
      <c r="DH1633" s="72">
        <v>746.72</v>
      </c>
      <c r="DI1633" s="72">
        <v>645.06511345000001</v>
      </c>
      <c r="DJ1633" s="96">
        <v>1</v>
      </c>
      <c r="DK1633" s="72">
        <v>746.72</v>
      </c>
      <c r="DL1633" s="96">
        <v>1</v>
      </c>
      <c r="DM1633" s="72">
        <v>746.72</v>
      </c>
      <c r="DN1633" s="96">
        <v>1</v>
      </c>
      <c r="DO1633" s="96">
        <v>4.0800000000000003E-3</v>
      </c>
      <c r="DP1633" s="72">
        <v>3.05</v>
      </c>
      <c r="DQ1633" s="72">
        <v>743.67</v>
      </c>
      <c r="DR1633" t="s">
        <v>45</v>
      </c>
      <c r="DT1633" t="s">
        <v>1040</v>
      </c>
    </row>
    <row r="1634" spans="1:124" x14ac:dyDescent="0.3">
      <c r="A1634" t="s">
        <v>1058</v>
      </c>
      <c r="B1634">
        <v>27290</v>
      </c>
      <c r="C1634" s="95">
        <v>341</v>
      </c>
      <c r="D1634" s="95">
        <v>1654287</v>
      </c>
      <c r="E1634" s="95">
        <v>325</v>
      </c>
      <c r="F1634" s="95">
        <v>1228035</v>
      </c>
      <c r="G1634" s="95">
        <v>38</v>
      </c>
      <c r="H1634" s="95">
        <v>37614</v>
      </c>
      <c r="I1634" s="95">
        <v>30</v>
      </c>
      <c r="J1634" s="95">
        <v>79834</v>
      </c>
      <c r="K1634" s="95">
        <v>336</v>
      </c>
      <c r="L1634" s="95">
        <v>1580693</v>
      </c>
      <c r="M1634" s="95">
        <v>316</v>
      </c>
      <c r="N1634" s="95">
        <v>1289292</v>
      </c>
      <c r="O1634" s="95">
        <v>45</v>
      </c>
      <c r="P1634" s="95">
        <v>11081</v>
      </c>
      <c r="Q1634" s="95">
        <v>35</v>
      </c>
      <c r="R1634" s="95">
        <v>71376</v>
      </c>
      <c r="S1634" s="95">
        <v>336</v>
      </c>
      <c r="T1634" s="95">
        <v>2034374</v>
      </c>
      <c r="U1634" s="95">
        <v>314</v>
      </c>
      <c r="V1634" s="95">
        <v>1081610</v>
      </c>
      <c r="W1634" s="95">
        <v>41</v>
      </c>
      <c r="X1634" s="95">
        <v>20933</v>
      </c>
      <c r="Y1634" s="95">
        <v>33</v>
      </c>
      <c r="Z1634" s="95">
        <v>125756</v>
      </c>
      <c r="AA1634" s="95">
        <v>338</v>
      </c>
      <c r="AB1634" s="95">
        <v>2287502</v>
      </c>
      <c r="AC1634" s="95">
        <v>316</v>
      </c>
      <c r="AD1634" s="95">
        <v>1312906</v>
      </c>
      <c r="AE1634" s="95">
        <v>46</v>
      </c>
      <c r="AF1634" s="95">
        <v>62355</v>
      </c>
      <c r="AG1634" s="95">
        <v>37</v>
      </c>
      <c r="AH1634" s="95">
        <v>136979</v>
      </c>
      <c r="AI1634" s="95">
        <v>341</v>
      </c>
      <c r="AJ1634" s="95">
        <v>1555747</v>
      </c>
      <c r="AK1634" s="95">
        <v>331</v>
      </c>
      <c r="AL1634" s="95">
        <v>1591970</v>
      </c>
      <c r="AM1634" s="95">
        <v>52</v>
      </c>
      <c r="AN1634" s="95">
        <v>103535</v>
      </c>
      <c r="AO1634" s="95">
        <v>44</v>
      </c>
      <c r="AP1634" s="95">
        <v>204251</v>
      </c>
      <c r="AQ1634" s="72">
        <v>372.01</v>
      </c>
      <c r="AR1634" s="72">
        <v>307.01</v>
      </c>
      <c r="AS1634" s="72">
        <v>679.02</v>
      </c>
      <c r="AT1634" s="95">
        <v>1691901</v>
      </c>
      <c r="AU1634" s="95">
        <v>1307869</v>
      </c>
      <c r="AV1634" s="95">
        <v>379</v>
      </c>
      <c r="AW1634" s="95">
        <v>355</v>
      </c>
      <c r="AX1634" s="72">
        <v>348.16</v>
      </c>
      <c r="AY1634" s="72">
        <v>323.05</v>
      </c>
      <c r="AZ1634" s="72">
        <v>671.21</v>
      </c>
      <c r="BA1634" s="95">
        <v>1591774</v>
      </c>
      <c r="BB1634" s="95">
        <v>1360668</v>
      </c>
      <c r="BC1634" s="95">
        <v>381</v>
      </c>
      <c r="BD1634" s="95">
        <v>351</v>
      </c>
      <c r="BE1634" s="72">
        <v>454.31</v>
      </c>
      <c r="BF1634" s="72">
        <v>289.95</v>
      </c>
      <c r="BG1634" s="72">
        <v>744.26</v>
      </c>
      <c r="BH1634" s="95">
        <v>2055307</v>
      </c>
      <c r="BI1634" s="95">
        <v>1207366</v>
      </c>
      <c r="BJ1634" s="95">
        <v>377</v>
      </c>
      <c r="BK1634" s="95">
        <v>347</v>
      </c>
      <c r="BL1634" s="72">
        <v>509.95</v>
      </c>
      <c r="BM1634" s="72">
        <v>342.28</v>
      </c>
      <c r="BN1634" s="72">
        <v>852.23</v>
      </c>
      <c r="BO1634" s="95">
        <v>2349857</v>
      </c>
      <c r="BP1634" s="95">
        <v>1449885</v>
      </c>
      <c r="BQ1634" s="95">
        <v>384</v>
      </c>
      <c r="BR1634" s="95">
        <v>353</v>
      </c>
      <c r="BS1634" s="72">
        <v>351.84</v>
      </c>
      <c r="BT1634" s="72">
        <v>399.16</v>
      </c>
      <c r="BU1634" s="72">
        <v>751</v>
      </c>
      <c r="BV1634" s="95">
        <v>1659282</v>
      </c>
      <c r="BW1634" s="95">
        <v>1796221</v>
      </c>
      <c r="BX1634" s="95">
        <v>393</v>
      </c>
      <c r="BY1634" s="95">
        <v>375</v>
      </c>
      <c r="BZ1634" s="95">
        <v>368</v>
      </c>
      <c r="CA1634" s="95">
        <v>367</v>
      </c>
      <c r="CB1634" s="95">
        <v>363</v>
      </c>
      <c r="CC1634" s="95">
        <v>369</v>
      </c>
      <c r="CD1634" s="95">
        <v>384</v>
      </c>
      <c r="CE1634" s="72">
        <v>650.75523149000003</v>
      </c>
      <c r="CF1634" s="72">
        <v>676.59346364999999</v>
      </c>
      <c r="CG1634" s="72">
        <v>712.40329333</v>
      </c>
      <c r="CH1634" s="72">
        <v>716.50152150999998</v>
      </c>
      <c r="CI1634" s="72">
        <v>731.52548966999996</v>
      </c>
      <c r="CJ1634" s="96">
        <v>1.0434337938</v>
      </c>
      <c r="CK1634" s="96">
        <v>0.99204328159999999</v>
      </c>
      <c r="CL1634" s="96">
        <v>1.0447172366999999</v>
      </c>
      <c r="CM1634" s="96">
        <v>1.1894322264999999</v>
      </c>
      <c r="CN1634" s="96">
        <v>1.0266217795999999</v>
      </c>
      <c r="CO1634" s="96">
        <v>0.89066696619999997</v>
      </c>
      <c r="CP1634" s="96">
        <v>1.1892769169999999</v>
      </c>
      <c r="CQ1634" s="96">
        <v>0.99584056389999998</v>
      </c>
      <c r="CR1634" s="96">
        <v>1.1942441292999999</v>
      </c>
      <c r="CS1634" s="95">
        <v>366</v>
      </c>
      <c r="CT1634" s="95">
        <v>360</v>
      </c>
      <c r="CU1634" s="95">
        <v>354</v>
      </c>
      <c r="CV1634" s="95">
        <v>353</v>
      </c>
      <c r="CW1634" s="95">
        <v>370</v>
      </c>
      <c r="CX1634" s="96">
        <v>0.89019991300000001</v>
      </c>
      <c r="CY1634" s="96">
        <v>0.92300705299999997</v>
      </c>
      <c r="CZ1634" s="96">
        <v>0.86778566999999995</v>
      </c>
      <c r="DA1634" s="96">
        <v>0.88273038500000001</v>
      </c>
      <c r="DB1634" s="96">
        <v>0.88912670199999999</v>
      </c>
      <c r="DC1634">
        <v>2013</v>
      </c>
      <c r="DD1634" s="6">
        <v>356.2</v>
      </c>
      <c r="DE1634" s="96">
        <v>7.103767E-4</v>
      </c>
      <c r="DF1634" s="72">
        <v>916.52</v>
      </c>
      <c r="DG1634" s="96">
        <v>1</v>
      </c>
      <c r="DH1634" s="72">
        <v>916.52</v>
      </c>
      <c r="DI1634" s="72">
        <v>645.06511345000001</v>
      </c>
      <c r="DJ1634" s="96">
        <v>0.59682493250000002</v>
      </c>
      <c r="DK1634" s="72">
        <v>807.07615778000002</v>
      </c>
      <c r="DL1634" s="96">
        <v>1.0152701756</v>
      </c>
      <c r="DM1634" s="72">
        <v>819.40035246000002</v>
      </c>
      <c r="DN1634" s="96">
        <v>1</v>
      </c>
      <c r="DO1634" s="96">
        <v>3.5590000000000001E-3</v>
      </c>
      <c r="DP1634" s="72">
        <v>2.92</v>
      </c>
      <c r="DQ1634" s="72">
        <v>816.48</v>
      </c>
      <c r="DR1634" t="s">
        <v>1058</v>
      </c>
      <c r="DT1634" t="s">
        <v>1040</v>
      </c>
    </row>
    <row r="1635" spans="1:124" x14ac:dyDescent="0.3">
      <c r="A1635" t="s">
        <v>252</v>
      </c>
      <c r="B1635">
        <v>27300</v>
      </c>
      <c r="C1635" s="95">
        <v>767</v>
      </c>
      <c r="D1635" s="95">
        <v>2286491</v>
      </c>
      <c r="E1635" s="95">
        <v>736</v>
      </c>
      <c r="F1635" s="95">
        <v>2191179</v>
      </c>
      <c r="G1635" s="95">
        <v>187</v>
      </c>
      <c r="H1635" s="95">
        <v>440737</v>
      </c>
      <c r="I1635" s="95">
        <v>167</v>
      </c>
      <c r="J1635" s="95">
        <v>452434</v>
      </c>
      <c r="K1635" s="95">
        <v>736</v>
      </c>
      <c r="L1635" s="95">
        <v>2635621</v>
      </c>
      <c r="M1635" s="95">
        <v>706</v>
      </c>
      <c r="N1635" s="95">
        <v>2575028</v>
      </c>
      <c r="O1635" s="95">
        <v>175</v>
      </c>
      <c r="P1635" s="95">
        <v>520795</v>
      </c>
      <c r="Q1635" s="95">
        <v>159</v>
      </c>
      <c r="R1635" s="95">
        <v>484413</v>
      </c>
      <c r="S1635" s="95">
        <v>742</v>
      </c>
      <c r="T1635" s="95">
        <v>2442864</v>
      </c>
      <c r="U1635" s="95">
        <v>711</v>
      </c>
      <c r="V1635" s="95">
        <v>2663062</v>
      </c>
      <c r="W1635" s="95">
        <v>164</v>
      </c>
      <c r="X1635" s="95">
        <v>430206</v>
      </c>
      <c r="Y1635" s="95">
        <v>149</v>
      </c>
      <c r="Z1635" s="95">
        <v>605892</v>
      </c>
      <c r="AA1635" s="95">
        <v>747</v>
      </c>
      <c r="AB1635" s="95">
        <v>2034459</v>
      </c>
      <c r="AC1635" s="95">
        <v>716</v>
      </c>
      <c r="AD1635" s="95">
        <v>2608131</v>
      </c>
      <c r="AE1635" s="95">
        <v>156</v>
      </c>
      <c r="AF1635" s="95">
        <v>553322</v>
      </c>
      <c r="AG1635" s="95">
        <v>141</v>
      </c>
      <c r="AH1635" s="95">
        <v>613754</v>
      </c>
      <c r="AI1635" s="95">
        <v>763</v>
      </c>
      <c r="AJ1635" s="95">
        <v>2166018</v>
      </c>
      <c r="AK1635" s="95">
        <v>733</v>
      </c>
      <c r="AL1635" s="95">
        <v>2524681</v>
      </c>
      <c r="AM1635" s="95">
        <v>154</v>
      </c>
      <c r="AN1635" s="95">
        <v>251007</v>
      </c>
      <c r="AO1635" s="95">
        <v>137</v>
      </c>
      <c r="AP1635" s="95">
        <v>470473</v>
      </c>
      <c r="AQ1635" s="72">
        <v>238.23</v>
      </c>
      <c r="AR1635" s="72">
        <v>243.97</v>
      </c>
      <c r="AS1635" s="72">
        <v>482.2</v>
      </c>
      <c r="AT1635" s="95">
        <v>2727228</v>
      </c>
      <c r="AU1635" s="95">
        <v>2643613</v>
      </c>
      <c r="AV1635" s="95">
        <v>954</v>
      </c>
      <c r="AW1635" s="95">
        <v>903</v>
      </c>
      <c r="AX1635" s="72">
        <v>288.73</v>
      </c>
      <c r="AY1635" s="72">
        <v>294.74</v>
      </c>
      <c r="AZ1635" s="72">
        <v>583.47</v>
      </c>
      <c r="BA1635" s="95">
        <v>3156416</v>
      </c>
      <c r="BB1635" s="95">
        <v>3059441</v>
      </c>
      <c r="BC1635" s="95">
        <v>911</v>
      </c>
      <c r="BD1635" s="95">
        <v>865</v>
      </c>
      <c r="BE1635" s="72">
        <v>264.26</v>
      </c>
      <c r="BF1635" s="72">
        <v>316.76</v>
      </c>
      <c r="BG1635" s="72">
        <v>581.02</v>
      </c>
      <c r="BH1635" s="95">
        <v>2873070</v>
      </c>
      <c r="BI1635" s="95">
        <v>3268954</v>
      </c>
      <c r="BJ1635" s="95">
        <v>906</v>
      </c>
      <c r="BK1635" s="95">
        <v>860</v>
      </c>
      <c r="BL1635" s="72">
        <v>238.81</v>
      </c>
      <c r="BM1635" s="72">
        <v>313.29000000000002</v>
      </c>
      <c r="BN1635" s="72">
        <v>552.1</v>
      </c>
      <c r="BO1635" s="95">
        <v>2587781</v>
      </c>
      <c r="BP1635" s="95">
        <v>3221885</v>
      </c>
      <c r="BQ1635" s="95">
        <v>903</v>
      </c>
      <c r="BR1635" s="95">
        <v>857</v>
      </c>
      <c r="BS1635" s="72">
        <v>219.65</v>
      </c>
      <c r="BT1635" s="72">
        <v>286.89</v>
      </c>
      <c r="BU1635" s="72">
        <v>506.54</v>
      </c>
      <c r="BV1635" s="95">
        <v>2417025</v>
      </c>
      <c r="BW1635" s="95">
        <v>2995154</v>
      </c>
      <c r="BX1635" s="95">
        <v>917</v>
      </c>
      <c r="BY1635" s="95">
        <v>870</v>
      </c>
      <c r="BZ1635" s="95">
        <v>930</v>
      </c>
      <c r="CA1635" s="95">
        <v>889</v>
      </c>
      <c r="CB1635" s="95">
        <v>884</v>
      </c>
      <c r="CC1635" s="95">
        <v>881</v>
      </c>
      <c r="CD1635" s="95">
        <v>894</v>
      </c>
      <c r="CE1635" s="72">
        <v>650.75523149000003</v>
      </c>
      <c r="CF1635" s="72">
        <v>676.59346364999999</v>
      </c>
      <c r="CG1635" s="72">
        <v>712.40329333</v>
      </c>
      <c r="CH1635" s="72">
        <v>716.50152150999998</v>
      </c>
      <c r="CI1635" s="72">
        <v>731.52548966999996</v>
      </c>
      <c r="CJ1635" s="96">
        <v>0.74098520710000004</v>
      </c>
      <c r="CK1635" s="96">
        <v>0.86236422810000002</v>
      </c>
      <c r="CL1635" s="96">
        <v>0.81557736390000002</v>
      </c>
      <c r="CM1635" s="96">
        <v>0.77054965470000003</v>
      </c>
      <c r="CN1635" s="96">
        <v>0.69244340380000002</v>
      </c>
      <c r="CO1635" s="96">
        <v>0.85659759310000005</v>
      </c>
      <c r="CP1635" s="96">
        <v>0.90635787180000005</v>
      </c>
      <c r="CQ1635" s="96">
        <v>0.99584056389999998</v>
      </c>
      <c r="CR1635" s="96">
        <v>0.91014342579999996</v>
      </c>
      <c r="CS1635" s="95">
        <v>815</v>
      </c>
      <c r="CT1635" s="95">
        <v>802</v>
      </c>
      <c r="CU1635" s="95">
        <v>819</v>
      </c>
      <c r="CV1635" s="95">
        <v>819</v>
      </c>
      <c r="CW1635" s="95">
        <v>816</v>
      </c>
      <c r="CX1635" s="96">
        <v>0.86508743399999999</v>
      </c>
      <c r="CY1635" s="96">
        <v>0.84444728099999999</v>
      </c>
      <c r="CZ1635" s="96">
        <v>0.86384647999999997</v>
      </c>
      <c r="DA1635" s="96">
        <v>0.84450647000000001</v>
      </c>
      <c r="DB1635" s="96">
        <v>0.86492004600000005</v>
      </c>
      <c r="DC1635">
        <v>2013</v>
      </c>
      <c r="DD1635" s="6">
        <v>871</v>
      </c>
      <c r="DE1635" s="96">
        <v>4.9356539999999998E-4</v>
      </c>
      <c r="DF1635" s="72">
        <v>698.64</v>
      </c>
      <c r="DG1635" s="96">
        <v>1</v>
      </c>
      <c r="DH1635" s="72">
        <v>698.64</v>
      </c>
      <c r="DI1635" s="72">
        <v>645.06511345000001</v>
      </c>
      <c r="DJ1635" s="96">
        <v>0.9332738076</v>
      </c>
      <c r="DK1635" s="72">
        <v>695.06515180999997</v>
      </c>
      <c r="DL1635" s="96">
        <v>1.0152701756</v>
      </c>
      <c r="DM1635" s="72">
        <v>705.67891875999999</v>
      </c>
      <c r="DN1635" s="96">
        <v>1</v>
      </c>
      <c r="DO1635" s="96">
        <v>2.8649999999999999E-3</v>
      </c>
      <c r="DP1635" s="72">
        <v>2.02</v>
      </c>
      <c r="DQ1635" s="72">
        <v>703.66</v>
      </c>
      <c r="DR1635" t="s">
        <v>252</v>
      </c>
      <c r="DT1635" t="s">
        <v>1040</v>
      </c>
    </row>
    <row r="1636" spans="1:124" x14ac:dyDescent="0.3">
      <c r="A1636" t="s">
        <v>1059</v>
      </c>
      <c r="B1636">
        <v>27310</v>
      </c>
      <c r="C1636" s="95">
        <v>9612</v>
      </c>
      <c r="D1636" s="95">
        <v>30313848</v>
      </c>
      <c r="E1636" s="95">
        <v>9224</v>
      </c>
      <c r="F1636" s="95">
        <v>26033156</v>
      </c>
      <c r="G1636" s="95">
        <v>2068</v>
      </c>
      <c r="H1636" s="95">
        <v>4281621</v>
      </c>
      <c r="I1636" s="95">
        <v>1850</v>
      </c>
      <c r="J1636" s="95">
        <v>4695924</v>
      </c>
      <c r="K1636" s="95">
        <v>9240</v>
      </c>
      <c r="L1636" s="95">
        <v>28454795</v>
      </c>
      <c r="M1636" s="95">
        <v>8772</v>
      </c>
      <c r="N1636" s="95">
        <v>25629645</v>
      </c>
      <c r="O1636" s="95">
        <v>2099</v>
      </c>
      <c r="P1636" s="95">
        <v>5421703</v>
      </c>
      <c r="Q1636" s="95">
        <v>1859</v>
      </c>
      <c r="R1636" s="95">
        <v>5341909</v>
      </c>
      <c r="S1636" s="95">
        <v>9300</v>
      </c>
      <c r="T1636" s="95">
        <v>28668442</v>
      </c>
      <c r="U1636" s="95">
        <v>8742</v>
      </c>
      <c r="V1636" s="95">
        <v>26634351</v>
      </c>
      <c r="W1636" s="95">
        <v>2109</v>
      </c>
      <c r="X1636" s="95">
        <v>5200408</v>
      </c>
      <c r="Y1636" s="95">
        <v>1872</v>
      </c>
      <c r="Z1636" s="95">
        <v>5252500</v>
      </c>
      <c r="AA1636" s="95">
        <v>9326</v>
      </c>
      <c r="AB1636" s="95">
        <v>26268815</v>
      </c>
      <c r="AC1636" s="95">
        <v>8684</v>
      </c>
      <c r="AD1636" s="95">
        <v>26950206</v>
      </c>
      <c r="AE1636" s="95">
        <v>2224</v>
      </c>
      <c r="AF1636" s="95">
        <v>6135070</v>
      </c>
      <c r="AG1636" s="95">
        <v>1977</v>
      </c>
      <c r="AH1636" s="95">
        <v>6083171</v>
      </c>
      <c r="AI1636" s="95">
        <v>9598</v>
      </c>
      <c r="AJ1636" s="95">
        <v>26607657</v>
      </c>
      <c r="AK1636" s="95">
        <v>8891</v>
      </c>
      <c r="AL1636" s="95">
        <v>27543729.48</v>
      </c>
      <c r="AM1636" s="95">
        <v>2375</v>
      </c>
      <c r="AN1636" s="95">
        <v>5826220</v>
      </c>
      <c r="AO1636" s="95">
        <v>2122</v>
      </c>
      <c r="AP1636" s="95">
        <v>6684229</v>
      </c>
      <c r="AQ1636" s="72">
        <v>246.83</v>
      </c>
      <c r="AR1636" s="72">
        <v>231.24</v>
      </c>
      <c r="AS1636" s="72">
        <v>478.07</v>
      </c>
      <c r="AT1636" s="95">
        <v>34595469</v>
      </c>
      <c r="AU1636" s="95">
        <v>30729080</v>
      </c>
      <c r="AV1636" s="95">
        <v>11680</v>
      </c>
      <c r="AW1636" s="95">
        <v>11074</v>
      </c>
      <c r="AX1636" s="72">
        <v>248.97</v>
      </c>
      <c r="AY1636" s="72">
        <v>242.78</v>
      </c>
      <c r="AZ1636" s="72">
        <v>491.75</v>
      </c>
      <c r="BA1636" s="95">
        <v>33876498</v>
      </c>
      <c r="BB1636" s="95">
        <v>30971554</v>
      </c>
      <c r="BC1636" s="95">
        <v>11339</v>
      </c>
      <c r="BD1636" s="95">
        <v>10631</v>
      </c>
      <c r="BE1636" s="72">
        <v>247.38</v>
      </c>
      <c r="BF1636" s="72">
        <v>250.35</v>
      </c>
      <c r="BG1636" s="72">
        <v>497.73</v>
      </c>
      <c r="BH1636" s="95">
        <v>33868850</v>
      </c>
      <c r="BI1636" s="95">
        <v>31886851</v>
      </c>
      <c r="BJ1636" s="95">
        <v>11409</v>
      </c>
      <c r="BK1636" s="95">
        <v>10614</v>
      </c>
      <c r="BL1636" s="72">
        <v>233.79</v>
      </c>
      <c r="BM1636" s="72">
        <v>258.20999999999998</v>
      </c>
      <c r="BN1636" s="72">
        <v>492</v>
      </c>
      <c r="BO1636" s="95">
        <v>32403885</v>
      </c>
      <c r="BP1636" s="95">
        <v>33033377</v>
      </c>
      <c r="BQ1636" s="95">
        <v>11550</v>
      </c>
      <c r="BR1636" s="95">
        <v>10661</v>
      </c>
      <c r="BS1636" s="72">
        <v>225.74</v>
      </c>
      <c r="BT1636" s="72">
        <v>259</v>
      </c>
      <c r="BU1636" s="72">
        <v>484.74</v>
      </c>
      <c r="BV1636" s="95">
        <v>32433877</v>
      </c>
      <c r="BW1636" s="95">
        <v>34227958.479999997</v>
      </c>
      <c r="BX1636" s="95">
        <v>11973</v>
      </c>
      <c r="BY1636" s="95">
        <v>11013</v>
      </c>
      <c r="BZ1636" s="95">
        <v>11391</v>
      </c>
      <c r="CA1636" s="95">
        <v>10997</v>
      </c>
      <c r="CB1636" s="95">
        <v>11026</v>
      </c>
      <c r="CC1636" s="95">
        <v>11128</v>
      </c>
      <c r="CD1636" s="95">
        <v>11503</v>
      </c>
      <c r="CE1636" s="72">
        <v>650.75523149000003</v>
      </c>
      <c r="CF1636" s="72">
        <v>676.59346364999999</v>
      </c>
      <c r="CG1636" s="72">
        <v>712.40329333</v>
      </c>
      <c r="CH1636" s="72">
        <v>716.50152150999998</v>
      </c>
      <c r="CI1636" s="72">
        <v>731.52548966999996</v>
      </c>
      <c r="CJ1636" s="96">
        <v>0.73463873489999998</v>
      </c>
      <c r="CK1636" s="96">
        <v>0.72680276479999995</v>
      </c>
      <c r="CL1636" s="96">
        <v>0.69866324970000004</v>
      </c>
      <c r="CM1636" s="96">
        <v>0.68666986070000002</v>
      </c>
      <c r="CN1636" s="96">
        <v>0.66264266500000002</v>
      </c>
      <c r="CO1636" s="96">
        <v>0.90012187570000002</v>
      </c>
      <c r="CP1636" s="96">
        <v>0.77976491179999996</v>
      </c>
      <c r="CQ1636" s="96">
        <v>0.99584056389999998</v>
      </c>
      <c r="CR1636" s="96">
        <v>0.78302172930000002</v>
      </c>
      <c r="CS1636" s="95">
        <v>10783</v>
      </c>
      <c r="CT1636" s="95">
        <v>10482</v>
      </c>
      <c r="CU1636" s="95">
        <v>10572</v>
      </c>
      <c r="CV1636" s="95">
        <v>10487</v>
      </c>
      <c r="CW1636" s="95">
        <v>10790</v>
      </c>
      <c r="CX1636" s="96">
        <v>0.89897363299999999</v>
      </c>
      <c r="CY1636" s="96">
        <v>0.89478180299999999</v>
      </c>
      <c r="CZ1636" s="96">
        <v>0.90220959999999994</v>
      </c>
      <c r="DA1636" s="96">
        <v>0.90977814700000004</v>
      </c>
      <c r="DB1636" s="96">
        <v>0.89502636199999996</v>
      </c>
      <c r="DC1636">
        <v>2013</v>
      </c>
      <c r="DD1636" s="6">
        <v>10798.6</v>
      </c>
      <c r="DE1636" s="96">
        <v>5.7495500000000004E-4</v>
      </c>
      <c r="DF1636" s="72">
        <v>601.01</v>
      </c>
      <c r="DG1636" s="96">
        <v>1</v>
      </c>
      <c r="DH1636" s="72">
        <v>601.01</v>
      </c>
      <c r="DI1636" s="72">
        <v>601.01</v>
      </c>
      <c r="DJ1636" s="96">
        <v>1</v>
      </c>
      <c r="DK1636" s="72">
        <v>601.01</v>
      </c>
      <c r="DL1636" s="96">
        <v>1</v>
      </c>
      <c r="DM1636" s="72">
        <v>601.01</v>
      </c>
      <c r="DN1636" s="96">
        <v>1</v>
      </c>
      <c r="DO1636" s="96">
        <v>2.3770000000000002E-3</v>
      </c>
      <c r="DP1636" s="72">
        <v>1.43</v>
      </c>
      <c r="DQ1636" s="72">
        <v>599.58000000000004</v>
      </c>
      <c r="DR1636" t="s">
        <v>1059</v>
      </c>
      <c r="DT1636" t="s">
        <v>1040</v>
      </c>
    </row>
    <row r="1637" spans="1:124" x14ac:dyDescent="0.3">
      <c r="A1637" t="s">
        <v>1060</v>
      </c>
      <c r="B1637">
        <v>27320</v>
      </c>
      <c r="C1637" s="95">
        <v>695</v>
      </c>
      <c r="D1637" s="95">
        <v>2103014</v>
      </c>
      <c r="E1637" s="95">
        <v>665</v>
      </c>
      <c r="F1637" s="95">
        <v>1832200</v>
      </c>
      <c r="G1637" s="95">
        <v>153</v>
      </c>
      <c r="H1637" s="95">
        <v>269064</v>
      </c>
      <c r="I1637" s="95">
        <v>137</v>
      </c>
      <c r="J1637" s="95">
        <v>593859</v>
      </c>
      <c r="K1637" s="95">
        <v>677</v>
      </c>
      <c r="L1637" s="95">
        <v>2341184</v>
      </c>
      <c r="M1637" s="95">
        <v>644</v>
      </c>
      <c r="N1637" s="95">
        <v>2002712</v>
      </c>
      <c r="O1637" s="95">
        <v>158</v>
      </c>
      <c r="P1637" s="95">
        <v>362002</v>
      </c>
      <c r="Q1637" s="95">
        <v>135</v>
      </c>
      <c r="R1637" s="95">
        <v>677862</v>
      </c>
      <c r="S1637" s="95">
        <v>697</v>
      </c>
      <c r="T1637" s="95">
        <v>3540258</v>
      </c>
      <c r="U1637" s="95">
        <v>657</v>
      </c>
      <c r="V1637" s="95">
        <v>2115232</v>
      </c>
      <c r="W1637" s="95">
        <v>162</v>
      </c>
      <c r="X1637" s="95">
        <v>507706</v>
      </c>
      <c r="Y1637" s="95">
        <v>140</v>
      </c>
      <c r="Z1637" s="95">
        <v>809742</v>
      </c>
      <c r="AA1637" s="95">
        <v>709</v>
      </c>
      <c r="AB1637" s="95">
        <v>2667809</v>
      </c>
      <c r="AC1637" s="95">
        <v>664</v>
      </c>
      <c r="AD1637" s="95">
        <v>2369532</v>
      </c>
      <c r="AE1637" s="95">
        <v>162</v>
      </c>
      <c r="AF1637" s="95">
        <v>441447</v>
      </c>
      <c r="AG1637" s="95">
        <v>142</v>
      </c>
      <c r="AH1637" s="95">
        <v>1090696</v>
      </c>
      <c r="AI1637" s="95">
        <v>718</v>
      </c>
      <c r="AJ1637" s="95">
        <v>2172861.9700000002</v>
      </c>
      <c r="AK1637" s="95">
        <v>673</v>
      </c>
      <c r="AL1637" s="95">
        <v>2354773.25</v>
      </c>
      <c r="AM1637" s="95">
        <v>165</v>
      </c>
      <c r="AN1637" s="95">
        <v>646256</v>
      </c>
      <c r="AO1637" s="95">
        <v>142</v>
      </c>
      <c r="AP1637" s="95">
        <v>1037024</v>
      </c>
      <c r="AQ1637" s="72">
        <v>233.11</v>
      </c>
      <c r="AR1637" s="72">
        <v>252.08</v>
      </c>
      <c r="AS1637" s="72">
        <v>485.19</v>
      </c>
      <c r="AT1637" s="95">
        <v>2372078</v>
      </c>
      <c r="AU1637" s="95">
        <v>2426059</v>
      </c>
      <c r="AV1637" s="95">
        <v>848</v>
      </c>
      <c r="AW1637" s="95">
        <v>802</v>
      </c>
      <c r="AX1637" s="72">
        <v>269.77999999999997</v>
      </c>
      <c r="AY1637" s="72">
        <v>286.75</v>
      </c>
      <c r="AZ1637" s="72">
        <v>556.53</v>
      </c>
      <c r="BA1637" s="95">
        <v>2703186</v>
      </c>
      <c r="BB1637" s="95">
        <v>2680574</v>
      </c>
      <c r="BC1637" s="95">
        <v>835</v>
      </c>
      <c r="BD1637" s="95">
        <v>779</v>
      </c>
      <c r="BE1637" s="72">
        <v>392.7</v>
      </c>
      <c r="BF1637" s="72">
        <v>305.83</v>
      </c>
      <c r="BG1637" s="72">
        <v>698.53</v>
      </c>
      <c r="BH1637" s="95">
        <v>4047964</v>
      </c>
      <c r="BI1637" s="95">
        <v>2924974</v>
      </c>
      <c r="BJ1637" s="95">
        <v>859</v>
      </c>
      <c r="BK1637" s="95">
        <v>797</v>
      </c>
      <c r="BL1637" s="72">
        <v>297.48</v>
      </c>
      <c r="BM1637" s="72">
        <v>357.76</v>
      </c>
      <c r="BN1637" s="72">
        <v>655.24</v>
      </c>
      <c r="BO1637" s="95">
        <v>3109256</v>
      </c>
      <c r="BP1637" s="95">
        <v>3460228</v>
      </c>
      <c r="BQ1637" s="95">
        <v>871</v>
      </c>
      <c r="BR1637" s="95">
        <v>806</v>
      </c>
      <c r="BS1637" s="72">
        <v>266.05</v>
      </c>
      <c r="BT1637" s="72">
        <v>346.81</v>
      </c>
      <c r="BU1637" s="72">
        <v>612.86</v>
      </c>
      <c r="BV1637" s="95">
        <v>2819117.97</v>
      </c>
      <c r="BW1637" s="95">
        <v>3391797.25</v>
      </c>
      <c r="BX1637" s="95">
        <v>883</v>
      </c>
      <c r="BY1637" s="95">
        <v>815</v>
      </c>
      <c r="BZ1637" s="95">
        <v>826</v>
      </c>
      <c r="CA1637" s="95">
        <v>808</v>
      </c>
      <c r="CB1637" s="95">
        <v>829</v>
      </c>
      <c r="CC1637" s="95">
        <v>840</v>
      </c>
      <c r="CD1637" s="95">
        <v>850</v>
      </c>
      <c r="CE1637" s="72">
        <v>650.75523149000003</v>
      </c>
      <c r="CF1637" s="72">
        <v>676.59346364999999</v>
      </c>
      <c r="CG1637" s="72">
        <v>712.40329333</v>
      </c>
      <c r="CH1637" s="72">
        <v>716.50152150999998</v>
      </c>
      <c r="CI1637" s="72">
        <v>731.52548966999996</v>
      </c>
      <c r="CJ1637" s="96">
        <v>0.74557986860000003</v>
      </c>
      <c r="CK1637" s="96">
        <v>0.82254711270000003</v>
      </c>
      <c r="CL1637" s="96">
        <v>0.98052606789999996</v>
      </c>
      <c r="CM1637" s="96">
        <v>0.91449910479999996</v>
      </c>
      <c r="CN1637" s="96">
        <v>0.83778352040000004</v>
      </c>
      <c r="CO1637" s="96">
        <v>0.9207207811</v>
      </c>
      <c r="CP1637" s="96">
        <v>0.93425406769999997</v>
      </c>
      <c r="CQ1637" s="96">
        <v>0.99584056389999998</v>
      </c>
      <c r="CR1637" s="96">
        <v>0.93815613470000003</v>
      </c>
      <c r="CS1637" s="95">
        <v>778</v>
      </c>
      <c r="CT1637" s="95">
        <v>763</v>
      </c>
      <c r="CU1637" s="95">
        <v>791</v>
      </c>
      <c r="CV1637" s="95">
        <v>810</v>
      </c>
      <c r="CW1637" s="95">
        <v>805</v>
      </c>
      <c r="CX1637" s="96">
        <v>0.94738593999999998</v>
      </c>
      <c r="CY1637" s="96">
        <v>0.90771736999999997</v>
      </c>
      <c r="CZ1637" s="96">
        <v>0.94524659700000002</v>
      </c>
      <c r="DA1637" s="96">
        <v>0.89959562000000004</v>
      </c>
      <c r="DB1637" s="96">
        <v>0.90443204700000002</v>
      </c>
      <c r="DC1637">
        <v>2013</v>
      </c>
      <c r="DD1637" s="6">
        <v>799.8</v>
      </c>
      <c r="DE1637" s="96">
        <v>1.1047813000000001E-3</v>
      </c>
      <c r="DF1637" s="72">
        <v>719.7</v>
      </c>
      <c r="DG1637" s="96">
        <v>1</v>
      </c>
      <c r="DH1637" s="72">
        <v>719.7</v>
      </c>
      <c r="DI1637" s="72">
        <v>645.06511345000001</v>
      </c>
      <c r="DJ1637" s="96">
        <v>0.89431538060000004</v>
      </c>
      <c r="DK1637" s="72">
        <v>711.81224041999997</v>
      </c>
      <c r="DL1637" s="96">
        <v>1.0152701756</v>
      </c>
      <c r="DM1637" s="72">
        <v>722.68173835000005</v>
      </c>
      <c r="DN1637" s="96">
        <v>1</v>
      </c>
      <c r="DO1637" s="96">
        <v>4.4600000000000004E-3</v>
      </c>
      <c r="DP1637" s="72">
        <v>3.22</v>
      </c>
      <c r="DQ1637" s="72">
        <v>719.46</v>
      </c>
      <c r="DR1637" t="s">
        <v>1060</v>
      </c>
      <c r="DT1637" t="s">
        <v>1040</v>
      </c>
    </row>
    <row r="1638" spans="1:124" x14ac:dyDescent="0.3">
      <c r="A1638" t="s">
        <v>258</v>
      </c>
      <c r="B1638">
        <v>27330</v>
      </c>
      <c r="C1638" s="95">
        <v>2231</v>
      </c>
      <c r="D1638" s="95">
        <v>8323771</v>
      </c>
      <c r="E1638" s="95">
        <v>2163</v>
      </c>
      <c r="F1638" s="95">
        <v>6696414</v>
      </c>
      <c r="G1638" s="95">
        <v>340</v>
      </c>
      <c r="H1638" s="95">
        <v>839717</v>
      </c>
      <c r="I1638" s="95">
        <v>314</v>
      </c>
      <c r="J1638" s="95">
        <v>949584</v>
      </c>
      <c r="K1638" s="95">
        <v>2124</v>
      </c>
      <c r="L1638" s="95">
        <v>7871439</v>
      </c>
      <c r="M1638" s="95">
        <v>2048</v>
      </c>
      <c r="N1638" s="95">
        <v>7124301</v>
      </c>
      <c r="O1638" s="95">
        <v>333</v>
      </c>
      <c r="P1638" s="95">
        <v>592412</v>
      </c>
      <c r="Q1638" s="95">
        <v>305</v>
      </c>
      <c r="R1638" s="95">
        <v>930212</v>
      </c>
      <c r="S1638" s="95">
        <v>2105</v>
      </c>
      <c r="T1638" s="95">
        <v>8496497</v>
      </c>
      <c r="U1638" s="95">
        <v>2019</v>
      </c>
      <c r="V1638" s="95">
        <v>7145759</v>
      </c>
      <c r="W1638" s="95">
        <v>335</v>
      </c>
      <c r="X1638" s="95">
        <v>854570</v>
      </c>
      <c r="Y1638" s="95">
        <v>300</v>
      </c>
      <c r="Z1638" s="95">
        <v>909002</v>
      </c>
      <c r="AA1638" s="95">
        <v>2101</v>
      </c>
      <c r="AB1638" s="95">
        <v>7319133</v>
      </c>
      <c r="AC1638" s="95">
        <v>2002</v>
      </c>
      <c r="AD1638" s="95">
        <v>7431415</v>
      </c>
      <c r="AE1638" s="95">
        <v>336</v>
      </c>
      <c r="AF1638" s="95">
        <v>955609</v>
      </c>
      <c r="AG1638" s="95">
        <v>303</v>
      </c>
      <c r="AH1638" s="95">
        <v>817190</v>
      </c>
      <c r="AI1638" s="95">
        <v>2146</v>
      </c>
      <c r="AJ1638" s="95">
        <v>6303506</v>
      </c>
      <c r="AK1638" s="95">
        <v>2034</v>
      </c>
      <c r="AL1638" s="95">
        <v>7343012</v>
      </c>
      <c r="AM1638" s="95">
        <v>334</v>
      </c>
      <c r="AN1638" s="95">
        <v>701685</v>
      </c>
      <c r="AO1638" s="95">
        <v>307</v>
      </c>
      <c r="AP1638" s="95">
        <v>897928</v>
      </c>
      <c r="AQ1638" s="72">
        <v>297.01</v>
      </c>
      <c r="AR1638" s="72">
        <v>257.23</v>
      </c>
      <c r="AS1638" s="72">
        <v>554.24</v>
      </c>
      <c r="AT1638" s="95">
        <v>9163488</v>
      </c>
      <c r="AU1638" s="95">
        <v>7645998</v>
      </c>
      <c r="AV1638" s="95">
        <v>2571</v>
      </c>
      <c r="AW1638" s="95">
        <v>2477</v>
      </c>
      <c r="AX1638" s="72">
        <v>287.07</v>
      </c>
      <c r="AY1638" s="72">
        <v>285.26</v>
      </c>
      <c r="AZ1638" s="72">
        <v>572.33000000000004</v>
      </c>
      <c r="BA1638" s="95">
        <v>8463851</v>
      </c>
      <c r="BB1638" s="95">
        <v>8054513</v>
      </c>
      <c r="BC1638" s="95">
        <v>2457</v>
      </c>
      <c r="BD1638" s="95">
        <v>2353</v>
      </c>
      <c r="BE1638" s="72">
        <v>319.37</v>
      </c>
      <c r="BF1638" s="72">
        <v>289.45</v>
      </c>
      <c r="BG1638" s="72">
        <v>608.82000000000005</v>
      </c>
      <c r="BH1638" s="95">
        <v>9351067</v>
      </c>
      <c r="BI1638" s="95">
        <v>8054761</v>
      </c>
      <c r="BJ1638" s="95">
        <v>2440</v>
      </c>
      <c r="BK1638" s="95">
        <v>2319</v>
      </c>
      <c r="BL1638" s="72">
        <v>282.95999999999998</v>
      </c>
      <c r="BM1638" s="72">
        <v>298.20999999999998</v>
      </c>
      <c r="BN1638" s="72">
        <v>581.16999999999996</v>
      </c>
      <c r="BO1638" s="95">
        <v>8274742</v>
      </c>
      <c r="BP1638" s="95">
        <v>8248605</v>
      </c>
      <c r="BQ1638" s="95">
        <v>2437</v>
      </c>
      <c r="BR1638" s="95">
        <v>2305</v>
      </c>
      <c r="BS1638" s="72">
        <v>235.39</v>
      </c>
      <c r="BT1638" s="72">
        <v>293.36</v>
      </c>
      <c r="BU1638" s="72">
        <v>528.75</v>
      </c>
      <c r="BV1638" s="95">
        <v>7005191</v>
      </c>
      <c r="BW1638" s="95">
        <v>8240940</v>
      </c>
      <c r="BX1638" s="95">
        <v>2480</v>
      </c>
      <c r="BY1638" s="95">
        <v>2341</v>
      </c>
      <c r="BZ1638" s="95">
        <v>2526</v>
      </c>
      <c r="CA1638" s="95">
        <v>2407</v>
      </c>
      <c r="CB1638" s="95">
        <v>2382</v>
      </c>
      <c r="CC1638" s="95">
        <v>2374</v>
      </c>
      <c r="CD1638" s="95">
        <v>2412</v>
      </c>
      <c r="CE1638" s="72">
        <v>650.75523149000003</v>
      </c>
      <c r="CF1638" s="72">
        <v>676.59346364999999</v>
      </c>
      <c r="CG1638" s="72">
        <v>712.40329333</v>
      </c>
      <c r="CH1638" s="72">
        <v>716.50152150999998</v>
      </c>
      <c r="CI1638" s="72">
        <v>731.52548966999996</v>
      </c>
      <c r="CJ1638" s="96">
        <v>0.85168735210000002</v>
      </c>
      <c r="CK1638" s="96">
        <v>0.84589939270000003</v>
      </c>
      <c r="CL1638" s="96">
        <v>0.85460020430000005</v>
      </c>
      <c r="CM1638" s="96">
        <v>0.8111217946</v>
      </c>
      <c r="CN1638" s="96">
        <v>0.72280461510000005</v>
      </c>
      <c r="CO1638" s="96">
        <v>0.85372219780000003</v>
      </c>
      <c r="CP1638" s="96">
        <v>0.95724660070000001</v>
      </c>
      <c r="CQ1638" s="96">
        <v>0.99584056389999998</v>
      </c>
      <c r="CR1638" s="96">
        <v>0.96124469990000005</v>
      </c>
      <c r="CS1638" s="95">
        <v>2452</v>
      </c>
      <c r="CT1638" s="95">
        <v>2374</v>
      </c>
      <c r="CU1638" s="95">
        <v>2340</v>
      </c>
      <c r="CV1638" s="95">
        <v>2294</v>
      </c>
      <c r="CW1638" s="95">
        <v>2328</v>
      </c>
      <c r="CX1638" s="96">
        <v>0.87705151199999998</v>
      </c>
      <c r="CY1638" s="96">
        <v>0.86093584400000001</v>
      </c>
      <c r="CZ1638" s="96">
        <v>0.86352512800000003</v>
      </c>
      <c r="DA1638" s="96">
        <v>0.83444485999999995</v>
      </c>
      <c r="DB1638" s="96">
        <v>0.83093640800000002</v>
      </c>
      <c r="DC1638">
        <v>2013</v>
      </c>
      <c r="DD1638" s="6">
        <v>2359</v>
      </c>
      <c r="DE1638" s="96">
        <v>8.2110799999999997E-4</v>
      </c>
      <c r="DF1638" s="72">
        <v>737.62</v>
      </c>
      <c r="DG1638" s="96">
        <v>1</v>
      </c>
      <c r="DH1638" s="72">
        <v>737.62</v>
      </c>
      <c r="DI1638" s="72">
        <v>645.06511345000001</v>
      </c>
      <c r="DJ1638" s="96">
        <v>1</v>
      </c>
      <c r="DK1638" s="72">
        <v>737.62</v>
      </c>
      <c r="DL1638" s="96">
        <v>1</v>
      </c>
      <c r="DM1638" s="72">
        <v>737.62</v>
      </c>
      <c r="DN1638" s="96">
        <v>1</v>
      </c>
      <c r="DO1638" s="96">
        <v>4.529E-3</v>
      </c>
      <c r="DP1638" s="72">
        <v>3.34</v>
      </c>
      <c r="DQ1638" s="72">
        <v>734.28</v>
      </c>
      <c r="DR1638" t="s">
        <v>258</v>
      </c>
      <c r="DT1638" t="s">
        <v>1040</v>
      </c>
    </row>
    <row r="1639" spans="1:124" x14ac:dyDescent="0.3">
      <c r="A1639" t="s">
        <v>1061</v>
      </c>
      <c r="B1639">
        <v>27340</v>
      </c>
      <c r="C1639" s="95">
        <v>69</v>
      </c>
      <c r="D1639" s="95">
        <v>158311</v>
      </c>
      <c r="E1639" s="95">
        <v>65</v>
      </c>
      <c r="F1639" s="95">
        <v>178849</v>
      </c>
      <c r="G1639" s="95">
        <v>4</v>
      </c>
      <c r="H1639" s="95">
        <v>6371</v>
      </c>
      <c r="I1639" s="95">
        <v>3</v>
      </c>
      <c r="J1639" s="95">
        <v>25655</v>
      </c>
      <c r="K1639" s="95">
        <v>62</v>
      </c>
      <c r="L1639" s="95">
        <v>105707</v>
      </c>
      <c r="M1639" s="95">
        <v>59</v>
      </c>
      <c r="N1639" s="95">
        <v>137651</v>
      </c>
      <c r="O1639" s="95">
        <v>4</v>
      </c>
      <c r="P1639" s="95">
        <v>1</v>
      </c>
      <c r="Q1639" s="95">
        <v>3</v>
      </c>
      <c r="R1639" s="95">
        <v>8325</v>
      </c>
      <c r="S1639" s="95">
        <v>68</v>
      </c>
      <c r="T1639" s="95">
        <v>100970</v>
      </c>
      <c r="U1639" s="95">
        <v>67</v>
      </c>
      <c r="V1639" s="95">
        <v>142956</v>
      </c>
      <c r="W1639" s="95">
        <v>4</v>
      </c>
      <c r="X1639" s="95">
        <v>2674</v>
      </c>
      <c r="Y1639" s="95">
        <v>3</v>
      </c>
      <c r="Z1639" s="95">
        <v>2879</v>
      </c>
      <c r="AA1639" s="95">
        <v>64</v>
      </c>
      <c r="AB1639" s="95">
        <v>188800</v>
      </c>
      <c r="AC1639" s="95">
        <v>64</v>
      </c>
      <c r="AD1639" s="95">
        <v>180433</v>
      </c>
      <c r="AE1639" s="95">
        <v>4</v>
      </c>
      <c r="AF1639" s="95">
        <v>16056</v>
      </c>
      <c r="AG1639" s="95">
        <v>3</v>
      </c>
      <c r="AH1639" s="95">
        <v>37557</v>
      </c>
      <c r="AI1639" s="95">
        <v>67</v>
      </c>
      <c r="AJ1639" s="95">
        <v>91971</v>
      </c>
      <c r="AK1639" s="95">
        <v>67</v>
      </c>
      <c r="AL1639" s="95">
        <v>161394</v>
      </c>
      <c r="AM1639" s="95">
        <v>4</v>
      </c>
      <c r="AN1639" s="95">
        <v>71039</v>
      </c>
      <c r="AO1639" s="95">
        <v>3</v>
      </c>
      <c r="AP1639" s="95">
        <v>25758</v>
      </c>
      <c r="AQ1639" s="72">
        <v>187.99</v>
      </c>
      <c r="AR1639" s="72">
        <v>250.62</v>
      </c>
      <c r="AS1639" s="72">
        <v>438.61</v>
      </c>
      <c r="AT1639" s="95">
        <v>164682</v>
      </c>
      <c r="AU1639" s="95">
        <v>204504</v>
      </c>
      <c r="AV1639" s="95">
        <v>73</v>
      </c>
      <c r="AW1639" s="95">
        <v>68</v>
      </c>
      <c r="AX1639" s="72">
        <v>133.47</v>
      </c>
      <c r="AY1639" s="72">
        <v>196.2</v>
      </c>
      <c r="AZ1639" s="72">
        <v>329.67</v>
      </c>
      <c r="BA1639" s="95">
        <v>105708</v>
      </c>
      <c r="BB1639" s="95">
        <v>145976</v>
      </c>
      <c r="BC1639" s="95">
        <v>66</v>
      </c>
      <c r="BD1639" s="95">
        <v>62</v>
      </c>
      <c r="BE1639" s="72">
        <v>119.96</v>
      </c>
      <c r="BF1639" s="72">
        <v>173.61</v>
      </c>
      <c r="BG1639" s="72">
        <v>293.57</v>
      </c>
      <c r="BH1639" s="95">
        <v>103644</v>
      </c>
      <c r="BI1639" s="95">
        <v>145835</v>
      </c>
      <c r="BJ1639" s="95">
        <v>72</v>
      </c>
      <c r="BK1639" s="95">
        <v>70</v>
      </c>
      <c r="BL1639" s="72">
        <v>251.05</v>
      </c>
      <c r="BM1639" s="72">
        <v>271.13</v>
      </c>
      <c r="BN1639" s="72">
        <v>522.17999999999995</v>
      </c>
      <c r="BO1639" s="95">
        <v>204856</v>
      </c>
      <c r="BP1639" s="95">
        <v>217990</v>
      </c>
      <c r="BQ1639" s="95">
        <v>68</v>
      </c>
      <c r="BR1639" s="95">
        <v>67</v>
      </c>
      <c r="BS1639" s="72">
        <v>191.33</v>
      </c>
      <c r="BT1639" s="72">
        <v>222.8</v>
      </c>
      <c r="BU1639" s="72">
        <v>414.13</v>
      </c>
      <c r="BV1639" s="95">
        <v>163010</v>
      </c>
      <c r="BW1639" s="95">
        <v>187152</v>
      </c>
      <c r="BX1639" s="95">
        <v>71</v>
      </c>
      <c r="BY1639" s="95">
        <v>70</v>
      </c>
      <c r="BZ1639" s="95">
        <v>71</v>
      </c>
      <c r="CA1639" s="95">
        <v>64</v>
      </c>
      <c r="CB1639" s="95">
        <v>71</v>
      </c>
      <c r="CC1639" s="95">
        <v>68</v>
      </c>
      <c r="CD1639" s="95">
        <v>71</v>
      </c>
      <c r="CE1639" s="72">
        <v>650.75523149000003</v>
      </c>
      <c r="CF1639" s="72">
        <v>676.59346364999999</v>
      </c>
      <c r="CG1639" s="72">
        <v>712.40329333</v>
      </c>
      <c r="CH1639" s="72">
        <v>716.50152150999998</v>
      </c>
      <c r="CI1639" s="72">
        <v>731.52548966999996</v>
      </c>
      <c r="CJ1639" s="96">
        <v>0.67400149669999998</v>
      </c>
      <c r="CK1639" s="96">
        <v>0.48724975590000003</v>
      </c>
      <c r="CL1639" s="96">
        <v>0.41208400179999999</v>
      </c>
      <c r="CM1639" s="96">
        <v>0.72879119489999999</v>
      </c>
      <c r="CN1639" s="96">
        <v>0.56611834559999996</v>
      </c>
      <c r="CO1639" s="96">
        <v>0.75520546150000001</v>
      </c>
      <c r="CP1639" s="96">
        <v>0.75959323420000002</v>
      </c>
      <c r="CQ1639" s="96">
        <v>0.99584056389999998</v>
      </c>
      <c r="CR1639" s="96">
        <v>0.76276580130000005</v>
      </c>
      <c r="CS1639" s="95">
        <v>72</v>
      </c>
      <c r="CT1639" s="95">
        <v>67</v>
      </c>
      <c r="CU1639" s="95">
        <v>67</v>
      </c>
      <c r="CV1639" s="95">
        <v>73</v>
      </c>
      <c r="CW1639" s="95">
        <v>73</v>
      </c>
      <c r="CX1639" s="96">
        <v>0.844538452</v>
      </c>
      <c r="CY1639" s="96">
        <v>0.69936331100000004</v>
      </c>
      <c r="CZ1639" s="96">
        <v>0.71397258699999999</v>
      </c>
      <c r="DA1639" s="96">
        <v>0.74303575200000005</v>
      </c>
      <c r="DB1639" s="96">
        <v>0.76836217600000001</v>
      </c>
      <c r="DC1639">
        <v>2013</v>
      </c>
      <c r="DD1639" s="6">
        <v>67.400000000000006</v>
      </c>
      <c r="DE1639" s="96">
        <v>1.2632654999999999E-3</v>
      </c>
      <c r="DF1639" s="72">
        <v>585.05999999999995</v>
      </c>
      <c r="DG1639" s="96">
        <v>1</v>
      </c>
      <c r="DH1639" s="72">
        <v>585.05999999999995</v>
      </c>
      <c r="DI1639" s="72">
        <v>645.06511345000001</v>
      </c>
      <c r="DJ1639" s="96">
        <v>0.25961509970000002</v>
      </c>
      <c r="DK1639" s="72">
        <v>629.48687992999999</v>
      </c>
      <c r="DL1639" s="96">
        <v>1.0152701756</v>
      </c>
      <c r="DM1639" s="72">
        <v>639.09925514999998</v>
      </c>
      <c r="DN1639" s="96">
        <v>1</v>
      </c>
      <c r="DO1639" s="96">
        <v>6.875E-3</v>
      </c>
      <c r="DP1639" s="72">
        <v>4.3899999999999997</v>
      </c>
      <c r="DQ1639" s="72">
        <v>634.71</v>
      </c>
      <c r="DR1639" t="s">
        <v>1061</v>
      </c>
      <c r="DT1639" t="s">
        <v>1040</v>
      </c>
    </row>
    <row r="1640" spans="1:124" x14ac:dyDescent="0.3">
      <c r="A1640" t="s">
        <v>141</v>
      </c>
      <c r="B1640">
        <v>27350</v>
      </c>
      <c r="C1640" s="95">
        <v>802</v>
      </c>
      <c r="D1640" s="95">
        <v>2664669</v>
      </c>
      <c r="E1640" s="95">
        <v>781</v>
      </c>
      <c r="F1640" s="95">
        <v>2496699</v>
      </c>
      <c r="G1640" s="95">
        <v>90</v>
      </c>
      <c r="H1640" s="95">
        <v>134025</v>
      </c>
      <c r="I1640" s="95">
        <v>83</v>
      </c>
      <c r="J1640" s="95">
        <v>202133</v>
      </c>
      <c r="K1640" s="95">
        <v>797</v>
      </c>
      <c r="L1640" s="95">
        <v>2796703</v>
      </c>
      <c r="M1640" s="95">
        <v>772</v>
      </c>
      <c r="N1640" s="95">
        <v>2535743</v>
      </c>
      <c r="O1640" s="95">
        <v>82</v>
      </c>
      <c r="P1640" s="95">
        <v>96456</v>
      </c>
      <c r="Q1640" s="95">
        <v>74</v>
      </c>
      <c r="R1640" s="95">
        <v>172476</v>
      </c>
      <c r="S1640" s="95">
        <v>782</v>
      </c>
      <c r="T1640" s="95">
        <v>2977529</v>
      </c>
      <c r="U1640" s="95">
        <v>753</v>
      </c>
      <c r="V1640" s="95">
        <v>2505741</v>
      </c>
      <c r="W1640" s="95">
        <v>85</v>
      </c>
      <c r="X1640" s="95">
        <v>235796</v>
      </c>
      <c r="Y1640" s="95">
        <v>79</v>
      </c>
      <c r="Z1640" s="95">
        <v>280832</v>
      </c>
      <c r="AA1640" s="95">
        <v>756</v>
      </c>
      <c r="AB1640" s="95">
        <v>2784987</v>
      </c>
      <c r="AC1640" s="95">
        <v>727</v>
      </c>
      <c r="AD1640" s="95">
        <v>2585778</v>
      </c>
      <c r="AE1640" s="95">
        <v>85</v>
      </c>
      <c r="AF1640" s="95">
        <v>93364</v>
      </c>
      <c r="AG1640" s="95">
        <v>80</v>
      </c>
      <c r="AH1640" s="95">
        <v>250251</v>
      </c>
      <c r="AI1640" s="95">
        <v>755</v>
      </c>
      <c r="AJ1640" s="95">
        <v>2718867</v>
      </c>
      <c r="AK1640" s="95">
        <v>724</v>
      </c>
      <c r="AL1640" s="95">
        <v>2664292</v>
      </c>
      <c r="AM1640" s="95">
        <v>85</v>
      </c>
      <c r="AN1640" s="95">
        <v>212004</v>
      </c>
      <c r="AO1640" s="95">
        <v>76</v>
      </c>
      <c r="AP1640" s="95">
        <v>234169</v>
      </c>
      <c r="AQ1640" s="72">
        <v>261.45999999999998</v>
      </c>
      <c r="AR1640" s="72">
        <v>260.3</v>
      </c>
      <c r="AS1640" s="72">
        <v>521.76</v>
      </c>
      <c r="AT1640" s="95">
        <v>2798694</v>
      </c>
      <c r="AU1640" s="95">
        <v>2698832</v>
      </c>
      <c r="AV1640" s="95">
        <v>892</v>
      </c>
      <c r="AW1640" s="95">
        <v>864</v>
      </c>
      <c r="AX1640" s="72">
        <v>274.29000000000002</v>
      </c>
      <c r="AY1640" s="72">
        <v>266.77</v>
      </c>
      <c r="AZ1640" s="72">
        <v>541.05999999999995</v>
      </c>
      <c r="BA1640" s="95">
        <v>2893159</v>
      </c>
      <c r="BB1640" s="95">
        <v>2708219</v>
      </c>
      <c r="BC1640" s="95">
        <v>879</v>
      </c>
      <c r="BD1640" s="95">
        <v>846</v>
      </c>
      <c r="BE1640" s="72">
        <v>308.85000000000002</v>
      </c>
      <c r="BF1640" s="72">
        <v>279.10000000000002</v>
      </c>
      <c r="BG1640" s="72">
        <v>587.95000000000005</v>
      </c>
      <c r="BH1640" s="95">
        <v>3213325</v>
      </c>
      <c r="BI1640" s="95">
        <v>2786573</v>
      </c>
      <c r="BJ1640" s="95">
        <v>867</v>
      </c>
      <c r="BK1640" s="95">
        <v>832</v>
      </c>
      <c r="BL1640" s="72">
        <v>285.20999999999998</v>
      </c>
      <c r="BM1640" s="72">
        <v>292.86</v>
      </c>
      <c r="BN1640" s="72">
        <v>578.07000000000005</v>
      </c>
      <c r="BO1640" s="95">
        <v>2878351</v>
      </c>
      <c r="BP1640" s="95">
        <v>2836029</v>
      </c>
      <c r="BQ1640" s="95">
        <v>841</v>
      </c>
      <c r="BR1640" s="95">
        <v>807</v>
      </c>
      <c r="BS1640" s="72">
        <v>290.76</v>
      </c>
      <c r="BT1640" s="72">
        <v>301.92</v>
      </c>
      <c r="BU1640" s="72">
        <v>592.67999999999995</v>
      </c>
      <c r="BV1640" s="95">
        <v>2930871</v>
      </c>
      <c r="BW1640" s="95">
        <v>2898461</v>
      </c>
      <c r="BX1640" s="95">
        <v>840</v>
      </c>
      <c r="BY1640" s="95">
        <v>800</v>
      </c>
      <c r="BZ1640" s="95">
        <v>879</v>
      </c>
      <c r="CA1640" s="95">
        <v>863</v>
      </c>
      <c r="CB1640" s="95">
        <v>850</v>
      </c>
      <c r="CC1640" s="95">
        <v>825</v>
      </c>
      <c r="CD1640" s="95">
        <v>820</v>
      </c>
      <c r="CE1640" s="72">
        <v>650.75523149000003</v>
      </c>
      <c r="CF1640" s="72">
        <v>676.59346364999999</v>
      </c>
      <c r="CG1640" s="72">
        <v>712.40329333</v>
      </c>
      <c r="CH1640" s="72">
        <v>716.50152150999998</v>
      </c>
      <c r="CI1640" s="72">
        <v>731.52548966999996</v>
      </c>
      <c r="CJ1640" s="96">
        <v>0.80177611299999996</v>
      </c>
      <c r="CK1640" s="96">
        <v>0.7996825702</v>
      </c>
      <c r="CL1640" s="96">
        <v>0.82530499999999996</v>
      </c>
      <c r="CM1640" s="96">
        <v>0.80679521629999995</v>
      </c>
      <c r="CN1640" s="96">
        <v>0.81019733199999999</v>
      </c>
      <c r="CO1640" s="96">
        <v>0.87317093950000002</v>
      </c>
      <c r="CP1640" s="96">
        <v>0.92622327390000003</v>
      </c>
      <c r="CQ1640" s="96">
        <v>0.99584056389999998</v>
      </c>
      <c r="CR1640" s="96">
        <v>0.93009179900000005</v>
      </c>
      <c r="CS1640" s="95">
        <v>870</v>
      </c>
      <c r="CT1640" s="95">
        <v>842</v>
      </c>
      <c r="CU1640" s="95">
        <v>837</v>
      </c>
      <c r="CV1640" s="95">
        <v>813</v>
      </c>
      <c r="CW1640" s="95">
        <v>820</v>
      </c>
      <c r="CX1640" s="96">
        <v>0.88610303000000001</v>
      </c>
      <c r="CY1640" s="96">
        <v>0.86291855299999998</v>
      </c>
      <c r="CZ1640" s="96">
        <v>0.89332327899999997</v>
      </c>
      <c r="DA1640" s="96">
        <v>0.88067274399999995</v>
      </c>
      <c r="DB1640" s="96">
        <v>0.84196986100000004</v>
      </c>
      <c r="DC1640">
        <v>2013</v>
      </c>
      <c r="DD1640" s="6">
        <v>829.8</v>
      </c>
      <c r="DE1640" s="96">
        <v>7.0252209999999995E-4</v>
      </c>
      <c r="DF1640" s="72">
        <v>713.8</v>
      </c>
      <c r="DG1640" s="96">
        <v>1</v>
      </c>
      <c r="DH1640" s="72">
        <v>713.8</v>
      </c>
      <c r="DI1640" s="72">
        <v>645.06511345000001</v>
      </c>
      <c r="DJ1640" s="96">
        <v>0.91093358700000004</v>
      </c>
      <c r="DK1640" s="72">
        <v>707.67803020999997</v>
      </c>
      <c r="DL1640" s="96">
        <v>1.0152701756</v>
      </c>
      <c r="DM1640" s="72">
        <v>718.48439801999996</v>
      </c>
      <c r="DN1640" s="96">
        <v>1</v>
      </c>
      <c r="DO1640" s="96">
        <v>3.2929999999999999E-3</v>
      </c>
      <c r="DP1640" s="72">
        <v>2.37</v>
      </c>
      <c r="DQ1640" s="72">
        <v>716.11</v>
      </c>
      <c r="DR1640" t="s">
        <v>141</v>
      </c>
      <c r="DT1640" t="s">
        <v>1040</v>
      </c>
    </row>
    <row r="1641" spans="1:124" x14ac:dyDescent="0.3">
      <c r="A1641" t="s">
        <v>1062</v>
      </c>
      <c r="B1641">
        <v>27360</v>
      </c>
      <c r="C1641" s="95">
        <v>983</v>
      </c>
      <c r="D1641" s="95">
        <v>3119579</v>
      </c>
      <c r="E1641" s="95">
        <v>949</v>
      </c>
      <c r="F1641" s="95">
        <v>3069322</v>
      </c>
      <c r="G1641" s="95">
        <v>101</v>
      </c>
      <c r="H1641" s="95">
        <v>156319</v>
      </c>
      <c r="I1641" s="95">
        <v>89</v>
      </c>
      <c r="J1641" s="95">
        <v>244825</v>
      </c>
      <c r="K1641" s="95">
        <v>939</v>
      </c>
      <c r="L1641" s="95">
        <v>4253247</v>
      </c>
      <c r="M1641" s="95">
        <v>902</v>
      </c>
      <c r="N1641" s="95">
        <v>3350972</v>
      </c>
      <c r="O1641" s="95">
        <v>95</v>
      </c>
      <c r="P1641" s="95">
        <v>233218</v>
      </c>
      <c r="Q1641" s="95">
        <v>84</v>
      </c>
      <c r="R1641" s="95">
        <v>291788</v>
      </c>
      <c r="S1641" s="95">
        <v>910</v>
      </c>
      <c r="T1641" s="95">
        <v>3456736</v>
      </c>
      <c r="U1641" s="95">
        <v>869</v>
      </c>
      <c r="V1641" s="95">
        <v>3418932</v>
      </c>
      <c r="W1641" s="95">
        <v>92</v>
      </c>
      <c r="X1641" s="95">
        <v>163711</v>
      </c>
      <c r="Y1641" s="95">
        <v>81</v>
      </c>
      <c r="Z1641" s="95">
        <v>234589</v>
      </c>
      <c r="AA1641" s="95">
        <v>891</v>
      </c>
      <c r="AB1641" s="95">
        <v>2546667</v>
      </c>
      <c r="AC1641" s="95">
        <v>847</v>
      </c>
      <c r="AD1641" s="95">
        <v>3385672</v>
      </c>
      <c r="AE1641" s="95">
        <v>97</v>
      </c>
      <c r="AF1641" s="95">
        <v>91709</v>
      </c>
      <c r="AG1641" s="95">
        <v>84</v>
      </c>
      <c r="AH1641" s="95">
        <v>245386</v>
      </c>
      <c r="AI1641" s="95">
        <v>900</v>
      </c>
      <c r="AJ1641" s="95">
        <v>3556455</v>
      </c>
      <c r="AK1641" s="95">
        <v>889</v>
      </c>
      <c r="AL1641" s="95">
        <v>3445680</v>
      </c>
      <c r="AM1641" s="95">
        <v>104</v>
      </c>
      <c r="AN1641" s="95">
        <v>306282</v>
      </c>
      <c r="AO1641" s="95">
        <v>91</v>
      </c>
      <c r="AP1641" s="95">
        <v>374531</v>
      </c>
      <c r="AQ1641" s="72">
        <v>251.84</v>
      </c>
      <c r="AR1641" s="72">
        <v>266.07</v>
      </c>
      <c r="AS1641" s="72">
        <v>517.91</v>
      </c>
      <c r="AT1641" s="95">
        <v>3275898</v>
      </c>
      <c r="AU1641" s="95">
        <v>3314147</v>
      </c>
      <c r="AV1641" s="95">
        <v>1084</v>
      </c>
      <c r="AW1641" s="95">
        <v>1038</v>
      </c>
      <c r="AX1641" s="72">
        <v>361.58</v>
      </c>
      <c r="AY1641" s="72">
        <v>307.87</v>
      </c>
      <c r="AZ1641" s="72">
        <v>669.45</v>
      </c>
      <c r="BA1641" s="95">
        <v>4486465</v>
      </c>
      <c r="BB1641" s="95">
        <v>3642760</v>
      </c>
      <c r="BC1641" s="95">
        <v>1034</v>
      </c>
      <c r="BD1641" s="95">
        <v>986</v>
      </c>
      <c r="BE1641" s="72">
        <v>301.10000000000002</v>
      </c>
      <c r="BF1641" s="72">
        <v>320.48</v>
      </c>
      <c r="BG1641" s="72">
        <v>621.58000000000004</v>
      </c>
      <c r="BH1641" s="95">
        <v>3620447</v>
      </c>
      <c r="BI1641" s="95">
        <v>3653521</v>
      </c>
      <c r="BJ1641" s="95">
        <v>1002</v>
      </c>
      <c r="BK1641" s="95">
        <v>950</v>
      </c>
      <c r="BL1641" s="72">
        <v>222.54</v>
      </c>
      <c r="BM1641" s="72">
        <v>325.01</v>
      </c>
      <c r="BN1641" s="72">
        <v>547.54999999999995</v>
      </c>
      <c r="BO1641" s="95">
        <v>2638376</v>
      </c>
      <c r="BP1641" s="95">
        <v>3631058</v>
      </c>
      <c r="BQ1641" s="95">
        <v>988</v>
      </c>
      <c r="BR1641" s="95">
        <v>931</v>
      </c>
      <c r="BS1641" s="72">
        <v>320.61</v>
      </c>
      <c r="BT1641" s="72">
        <v>324.85000000000002</v>
      </c>
      <c r="BU1641" s="72">
        <v>645.46</v>
      </c>
      <c r="BV1641" s="95">
        <v>3862737</v>
      </c>
      <c r="BW1641" s="95">
        <v>3820211</v>
      </c>
      <c r="BX1641" s="95">
        <v>1004</v>
      </c>
      <c r="BY1641" s="95">
        <v>980</v>
      </c>
      <c r="BZ1641" s="95">
        <v>1062</v>
      </c>
      <c r="CA1641" s="95">
        <v>1011</v>
      </c>
      <c r="CB1641" s="95">
        <v>977</v>
      </c>
      <c r="CC1641" s="95">
        <v>961</v>
      </c>
      <c r="CD1641" s="95">
        <v>992</v>
      </c>
      <c r="CE1641" s="72">
        <v>650.75523149000003</v>
      </c>
      <c r="CF1641" s="72">
        <v>676.59346364999999</v>
      </c>
      <c r="CG1641" s="72">
        <v>712.40329333</v>
      </c>
      <c r="CH1641" s="72">
        <v>716.50152150999998</v>
      </c>
      <c r="CI1641" s="72">
        <v>731.52548966999996</v>
      </c>
      <c r="CJ1641" s="96">
        <v>0.79585991010000001</v>
      </c>
      <c r="CK1641" s="96">
        <v>0.98944201499999995</v>
      </c>
      <c r="CL1641" s="96">
        <v>0.87251140729999999</v>
      </c>
      <c r="CM1641" s="96">
        <v>0.76419935419999996</v>
      </c>
      <c r="CN1641" s="96">
        <v>0.88234792790000005</v>
      </c>
      <c r="CO1641" s="96">
        <v>0.96831606290000005</v>
      </c>
      <c r="CP1641" s="96">
        <v>0.88904042370000003</v>
      </c>
      <c r="CQ1641" s="96">
        <v>0.99584056389999998</v>
      </c>
      <c r="CR1641" s="96">
        <v>0.89275364850000005</v>
      </c>
      <c r="CS1641" s="95">
        <v>1012</v>
      </c>
      <c r="CT1641" s="95">
        <v>969</v>
      </c>
      <c r="CU1641" s="95">
        <v>930</v>
      </c>
      <c r="CV1641" s="95">
        <v>910</v>
      </c>
      <c r="CW1641" s="95">
        <v>932</v>
      </c>
      <c r="CX1641" s="96">
        <v>0.94785002299999999</v>
      </c>
      <c r="CY1641" s="96">
        <v>0.94671148400000005</v>
      </c>
      <c r="CZ1641" s="96">
        <v>1.0025958619999999</v>
      </c>
      <c r="DA1641" s="96">
        <v>0.97970105600000001</v>
      </c>
      <c r="DB1641" s="96">
        <v>0.96767862999999998</v>
      </c>
      <c r="DC1641">
        <v>2013</v>
      </c>
      <c r="DD1641" s="6">
        <v>977</v>
      </c>
      <c r="DE1641" s="96">
        <v>3.4115419999999999E-4</v>
      </c>
      <c r="DF1641" s="72">
        <v>685.39</v>
      </c>
      <c r="DG1641" s="96">
        <v>1</v>
      </c>
      <c r="DH1641" s="72">
        <v>685.39</v>
      </c>
      <c r="DI1641" s="72">
        <v>645.06511345000001</v>
      </c>
      <c r="DJ1641" s="96">
        <v>0.98843310350000002</v>
      </c>
      <c r="DK1641" s="72">
        <v>684.92356620999999</v>
      </c>
      <c r="DL1641" s="96">
        <v>1.0152701756</v>
      </c>
      <c r="DM1641" s="72">
        <v>695.38246935999996</v>
      </c>
      <c r="DN1641" s="96">
        <v>1</v>
      </c>
      <c r="DO1641" s="96">
        <v>1.518E-3</v>
      </c>
      <c r="DP1641" s="72">
        <v>1.06</v>
      </c>
      <c r="DQ1641" s="72">
        <v>694.32</v>
      </c>
      <c r="DR1641" t="s">
        <v>1062</v>
      </c>
      <c r="DT1641" t="s">
        <v>1040</v>
      </c>
    </row>
    <row r="1642" spans="1:124" x14ac:dyDescent="0.3">
      <c r="A1642" t="s">
        <v>1063</v>
      </c>
      <c r="B1642">
        <v>27370</v>
      </c>
      <c r="C1642" s="95">
        <v>277</v>
      </c>
      <c r="D1642" s="95">
        <v>563459</v>
      </c>
      <c r="E1642" s="95">
        <v>266</v>
      </c>
      <c r="F1642" s="95">
        <v>593303</v>
      </c>
      <c r="G1642" s="95">
        <v>13</v>
      </c>
      <c r="H1642" s="95">
        <v>5874</v>
      </c>
      <c r="I1642" s="95">
        <v>12</v>
      </c>
      <c r="J1642" s="95">
        <v>52583</v>
      </c>
      <c r="K1642" s="95">
        <v>261</v>
      </c>
      <c r="L1642" s="95">
        <v>665028</v>
      </c>
      <c r="M1642" s="95">
        <v>253</v>
      </c>
      <c r="N1642" s="95">
        <v>676416</v>
      </c>
      <c r="O1642" s="95">
        <v>12</v>
      </c>
      <c r="P1642" s="95">
        <v>29545</v>
      </c>
      <c r="Q1642" s="95">
        <v>10</v>
      </c>
      <c r="R1642" s="95">
        <v>52727</v>
      </c>
      <c r="S1642" s="95">
        <v>250</v>
      </c>
      <c r="T1642" s="95">
        <v>599301</v>
      </c>
      <c r="U1642" s="95">
        <v>242</v>
      </c>
      <c r="V1642" s="95">
        <v>576398</v>
      </c>
      <c r="W1642" s="95">
        <v>11</v>
      </c>
      <c r="X1642" s="95">
        <v>53919</v>
      </c>
      <c r="Y1642" s="95">
        <v>11</v>
      </c>
      <c r="Z1642" s="95">
        <v>53238</v>
      </c>
      <c r="AA1642" s="95">
        <v>251</v>
      </c>
      <c r="AB1642" s="95">
        <v>529441</v>
      </c>
      <c r="AC1642" s="95">
        <v>241</v>
      </c>
      <c r="AD1642" s="95">
        <v>585322</v>
      </c>
      <c r="AE1642" s="95">
        <v>12</v>
      </c>
      <c r="AF1642" s="95">
        <v>8458</v>
      </c>
      <c r="AG1642" s="95">
        <v>11</v>
      </c>
      <c r="AH1642" s="95">
        <v>20457</v>
      </c>
      <c r="AI1642" s="95">
        <v>255</v>
      </c>
      <c r="AJ1642" s="95">
        <v>731021</v>
      </c>
      <c r="AK1642" s="95">
        <v>241</v>
      </c>
      <c r="AL1642" s="95">
        <v>656501</v>
      </c>
      <c r="AM1642" s="95">
        <v>14</v>
      </c>
      <c r="AN1642" s="95">
        <v>20937</v>
      </c>
      <c r="AO1642" s="95">
        <v>14</v>
      </c>
      <c r="AP1642" s="95">
        <v>19594</v>
      </c>
      <c r="AQ1642" s="72">
        <v>163.6</v>
      </c>
      <c r="AR1642" s="72">
        <v>193.61</v>
      </c>
      <c r="AS1642" s="72">
        <v>357.21</v>
      </c>
      <c r="AT1642" s="95">
        <v>569333</v>
      </c>
      <c r="AU1642" s="95">
        <v>645886</v>
      </c>
      <c r="AV1642" s="95">
        <v>290</v>
      </c>
      <c r="AW1642" s="95">
        <v>278</v>
      </c>
      <c r="AX1642" s="72">
        <v>212.02</v>
      </c>
      <c r="AY1642" s="72">
        <v>231.03</v>
      </c>
      <c r="AZ1642" s="72">
        <v>443.05</v>
      </c>
      <c r="BA1642" s="95">
        <v>694573</v>
      </c>
      <c r="BB1642" s="95">
        <v>729143</v>
      </c>
      <c r="BC1642" s="95">
        <v>273</v>
      </c>
      <c r="BD1642" s="95">
        <v>263</v>
      </c>
      <c r="BE1642" s="72">
        <v>208.56</v>
      </c>
      <c r="BF1642" s="72">
        <v>207.39</v>
      </c>
      <c r="BG1642" s="72">
        <v>415.95</v>
      </c>
      <c r="BH1642" s="95">
        <v>653220</v>
      </c>
      <c r="BI1642" s="95">
        <v>629636</v>
      </c>
      <c r="BJ1642" s="95">
        <v>261</v>
      </c>
      <c r="BK1642" s="95">
        <v>253</v>
      </c>
      <c r="BL1642" s="72">
        <v>170.44</v>
      </c>
      <c r="BM1642" s="72">
        <v>200.32</v>
      </c>
      <c r="BN1642" s="72">
        <v>370.76</v>
      </c>
      <c r="BO1642" s="95">
        <v>537899</v>
      </c>
      <c r="BP1642" s="95">
        <v>605779</v>
      </c>
      <c r="BQ1642" s="95">
        <v>263</v>
      </c>
      <c r="BR1642" s="95">
        <v>252</v>
      </c>
      <c r="BS1642" s="72">
        <v>232.95</v>
      </c>
      <c r="BT1642" s="72">
        <v>220.95</v>
      </c>
      <c r="BU1642" s="72">
        <v>453.9</v>
      </c>
      <c r="BV1642" s="95">
        <v>751958</v>
      </c>
      <c r="BW1642" s="95">
        <v>676095</v>
      </c>
      <c r="BX1642" s="95">
        <v>269</v>
      </c>
      <c r="BY1642" s="95">
        <v>255</v>
      </c>
      <c r="BZ1642" s="95">
        <v>284</v>
      </c>
      <c r="CA1642" s="95">
        <v>268</v>
      </c>
      <c r="CB1642" s="95">
        <v>257</v>
      </c>
      <c r="CC1642" s="95">
        <v>258</v>
      </c>
      <c r="CD1642" s="95">
        <v>262</v>
      </c>
      <c r="CE1642" s="72">
        <v>650.75523149000003</v>
      </c>
      <c r="CF1642" s="72">
        <v>676.59346364999999</v>
      </c>
      <c r="CG1642" s="72">
        <v>712.40329333</v>
      </c>
      <c r="CH1642" s="72">
        <v>716.50152150999998</v>
      </c>
      <c r="CI1642" s="72">
        <v>731.52548966999996</v>
      </c>
      <c r="CJ1642" s="96">
        <v>0.5489160635</v>
      </c>
      <c r="CK1642" s="96">
        <v>0.65482453470000002</v>
      </c>
      <c r="CL1642" s="96">
        <v>0.58386872140000001</v>
      </c>
      <c r="CM1642" s="96">
        <v>0.51745877549999997</v>
      </c>
      <c r="CN1642" s="96">
        <v>0.62048418869999999</v>
      </c>
      <c r="CO1642" s="96">
        <v>0.8378407725</v>
      </c>
      <c r="CP1642" s="96">
        <v>0.69835519589999995</v>
      </c>
      <c r="CQ1642" s="96">
        <v>0.99584056389999998</v>
      </c>
      <c r="CR1642" s="96">
        <v>0.70127199220000003</v>
      </c>
      <c r="CS1642" s="95">
        <v>278</v>
      </c>
      <c r="CT1642" s="95">
        <v>265</v>
      </c>
      <c r="CU1642" s="95">
        <v>257</v>
      </c>
      <c r="CV1642" s="95">
        <v>263</v>
      </c>
      <c r="CW1642" s="95">
        <v>264</v>
      </c>
      <c r="CX1642" s="96">
        <v>0.87005153400000002</v>
      </c>
      <c r="CY1642" s="96">
        <v>0.848621348</v>
      </c>
      <c r="CZ1642" s="96">
        <v>0.80552913999999998</v>
      </c>
      <c r="DA1642" s="96">
        <v>0.80744521899999999</v>
      </c>
      <c r="DB1642" s="96">
        <v>0.85483575700000003</v>
      </c>
      <c r="DC1642">
        <v>2013</v>
      </c>
      <c r="DD1642" s="6">
        <v>260.2</v>
      </c>
      <c r="DE1642" s="96">
        <v>7.4166200000000003E-4</v>
      </c>
      <c r="DF1642" s="72">
        <v>538.16999999999996</v>
      </c>
      <c r="DG1642" s="96">
        <v>1</v>
      </c>
      <c r="DH1642" s="72">
        <v>538.16999999999996</v>
      </c>
      <c r="DI1642" s="72">
        <v>645.06511345000001</v>
      </c>
      <c r="DJ1642" s="96">
        <v>0.51009802979999996</v>
      </c>
      <c r="DK1642" s="72">
        <v>590.53812668</v>
      </c>
      <c r="DL1642" s="96">
        <v>1.0152701756</v>
      </c>
      <c r="DM1642" s="72">
        <v>599.55574759000001</v>
      </c>
      <c r="DN1642" s="96">
        <v>1</v>
      </c>
      <c r="DO1642" s="96">
        <v>3.1159999999999998E-3</v>
      </c>
      <c r="DP1642" s="72">
        <v>1.87</v>
      </c>
      <c r="DQ1642" s="72">
        <v>597.69000000000005</v>
      </c>
      <c r="DR1642" t="s">
        <v>1063</v>
      </c>
      <c r="DT1642" t="s">
        <v>1040</v>
      </c>
    </row>
    <row r="1643" spans="1:124" x14ac:dyDescent="0.3">
      <c r="A1643" t="s">
        <v>742</v>
      </c>
      <c r="B1643">
        <v>27380</v>
      </c>
      <c r="C1643" s="95">
        <v>951</v>
      </c>
      <c r="D1643" s="95">
        <v>3060367</v>
      </c>
      <c r="E1643" s="95">
        <v>909</v>
      </c>
      <c r="F1643" s="95">
        <v>2640856</v>
      </c>
      <c r="G1643" s="95">
        <v>151</v>
      </c>
      <c r="H1643" s="95">
        <v>254420</v>
      </c>
      <c r="I1643" s="95">
        <v>131</v>
      </c>
      <c r="J1643" s="95">
        <v>310825</v>
      </c>
      <c r="K1643" s="95">
        <v>920</v>
      </c>
      <c r="L1643" s="95">
        <v>2848218</v>
      </c>
      <c r="M1643" s="95">
        <v>870</v>
      </c>
      <c r="N1643" s="95">
        <v>2653695</v>
      </c>
      <c r="O1643" s="95">
        <v>142</v>
      </c>
      <c r="P1643" s="95">
        <v>312252</v>
      </c>
      <c r="Q1643" s="95">
        <v>123</v>
      </c>
      <c r="R1643" s="95">
        <v>412002</v>
      </c>
      <c r="S1643" s="95">
        <v>918</v>
      </c>
      <c r="T1643" s="95">
        <v>2857801</v>
      </c>
      <c r="U1643" s="95">
        <v>855</v>
      </c>
      <c r="V1643" s="95">
        <v>3012719</v>
      </c>
      <c r="W1643" s="95">
        <v>133</v>
      </c>
      <c r="X1643" s="95">
        <v>278835</v>
      </c>
      <c r="Y1643" s="95">
        <v>114</v>
      </c>
      <c r="Z1643" s="95">
        <v>373023</v>
      </c>
      <c r="AA1643" s="95">
        <v>904</v>
      </c>
      <c r="AB1643" s="95">
        <v>2805732</v>
      </c>
      <c r="AC1643" s="95">
        <v>841</v>
      </c>
      <c r="AD1643" s="95">
        <v>2830061</v>
      </c>
      <c r="AE1643" s="95">
        <v>136</v>
      </c>
      <c r="AF1643" s="95">
        <v>504921</v>
      </c>
      <c r="AG1643" s="95">
        <v>117</v>
      </c>
      <c r="AH1643" s="95">
        <v>330540</v>
      </c>
      <c r="AI1643" s="95">
        <v>927</v>
      </c>
      <c r="AJ1643" s="95">
        <v>3064972</v>
      </c>
      <c r="AK1643" s="95">
        <v>859</v>
      </c>
      <c r="AL1643" s="95">
        <v>2782247</v>
      </c>
      <c r="AM1643" s="95">
        <v>125</v>
      </c>
      <c r="AN1643" s="95">
        <v>298731</v>
      </c>
      <c r="AO1643" s="95">
        <v>108</v>
      </c>
      <c r="AP1643" s="95">
        <v>340745</v>
      </c>
      <c r="AQ1643" s="72">
        <v>250.66</v>
      </c>
      <c r="AR1643" s="72">
        <v>236.51</v>
      </c>
      <c r="AS1643" s="72">
        <v>487.17</v>
      </c>
      <c r="AT1643" s="95">
        <v>3314787</v>
      </c>
      <c r="AU1643" s="95">
        <v>2951681</v>
      </c>
      <c r="AV1643" s="95">
        <v>1102</v>
      </c>
      <c r="AW1643" s="95">
        <v>1040</v>
      </c>
      <c r="AX1643" s="72">
        <v>248</v>
      </c>
      <c r="AY1643" s="72">
        <v>257.27999999999997</v>
      </c>
      <c r="AZ1643" s="72">
        <v>505.28</v>
      </c>
      <c r="BA1643" s="95">
        <v>3160470</v>
      </c>
      <c r="BB1643" s="95">
        <v>3065697</v>
      </c>
      <c r="BC1643" s="95">
        <v>1062</v>
      </c>
      <c r="BD1643" s="95">
        <v>993</v>
      </c>
      <c r="BE1643" s="72">
        <v>248.7</v>
      </c>
      <c r="BF1643" s="72">
        <v>291.17</v>
      </c>
      <c r="BG1643" s="72">
        <v>539.87</v>
      </c>
      <c r="BH1643" s="95">
        <v>3136636</v>
      </c>
      <c r="BI1643" s="95">
        <v>3385742</v>
      </c>
      <c r="BJ1643" s="95">
        <v>1051</v>
      </c>
      <c r="BK1643" s="95">
        <v>969</v>
      </c>
      <c r="BL1643" s="72">
        <v>265.27999999999997</v>
      </c>
      <c r="BM1643" s="72">
        <v>274.93</v>
      </c>
      <c r="BN1643" s="72">
        <v>540.21</v>
      </c>
      <c r="BO1643" s="95">
        <v>3310653</v>
      </c>
      <c r="BP1643" s="95">
        <v>3160601</v>
      </c>
      <c r="BQ1643" s="95">
        <v>1040</v>
      </c>
      <c r="BR1643" s="95">
        <v>958</v>
      </c>
      <c r="BS1643" s="72">
        <v>266.45</v>
      </c>
      <c r="BT1643" s="72">
        <v>269.13</v>
      </c>
      <c r="BU1643" s="72">
        <v>535.58000000000004</v>
      </c>
      <c r="BV1643" s="95">
        <v>3363703</v>
      </c>
      <c r="BW1643" s="95">
        <v>3122992</v>
      </c>
      <c r="BX1643" s="95">
        <v>1052</v>
      </c>
      <c r="BY1643" s="95">
        <v>967</v>
      </c>
      <c r="BZ1643" s="95">
        <v>1072</v>
      </c>
      <c r="CA1643" s="95">
        <v>1029</v>
      </c>
      <c r="CB1643" s="95">
        <v>1011</v>
      </c>
      <c r="CC1643" s="95">
        <v>1001</v>
      </c>
      <c r="CD1643" s="95">
        <v>1010</v>
      </c>
      <c r="CE1643" s="72">
        <v>650.75523149000003</v>
      </c>
      <c r="CF1643" s="72">
        <v>676.59346364999999</v>
      </c>
      <c r="CG1643" s="72">
        <v>712.40329333</v>
      </c>
      <c r="CH1643" s="72">
        <v>716.50152150999998</v>
      </c>
      <c r="CI1643" s="72">
        <v>731.52548966999996</v>
      </c>
      <c r="CJ1643" s="96">
        <v>0.74862248730000003</v>
      </c>
      <c r="CK1643" s="96">
        <v>0.74680000199999996</v>
      </c>
      <c r="CL1643" s="96">
        <v>0.75781513789999999</v>
      </c>
      <c r="CM1643" s="96">
        <v>0.75395513309999995</v>
      </c>
      <c r="CN1643" s="96">
        <v>0.73214126859999995</v>
      </c>
      <c r="CO1643" s="96">
        <v>0.880001539</v>
      </c>
      <c r="CP1643" s="96">
        <v>0.84984715669999999</v>
      </c>
      <c r="CQ1643" s="96">
        <v>0.99584056389999998</v>
      </c>
      <c r="CR1643" s="96">
        <v>0.85339668430000004</v>
      </c>
      <c r="CS1643" s="95">
        <v>1011</v>
      </c>
      <c r="CT1643" s="95">
        <v>968</v>
      </c>
      <c r="CU1643" s="95">
        <v>965</v>
      </c>
      <c r="CV1643" s="95">
        <v>966</v>
      </c>
      <c r="CW1643" s="95">
        <v>987</v>
      </c>
      <c r="CX1643" s="96">
        <v>0.88774394700000003</v>
      </c>
      <c r="CY1643" s="96">
        <v>0.87902522900000002</v>
      </c>
      <c r="CZ1643" s="96">
        <v>0.88004383200000003</v>
      </c>
      <c r="DA1643" s="96">
        <v>0.88429089900000002</v>
      </c>
      <c r="DB1643" s="96">
        <v>0.86878893400000001</v>
      </c>
      <c r="DC1643">
        <v>2013</v>
      </c>
      <c r="DD1643" s="6">
        <v>985.4</v>
      </c>
      <c r="DE1643" s="96">
        <v>2.7466950000000002E-4</v>
      </c>
      <c r="DF1643" s="72">
        <v>655.22</v>
      </c>
      <c r="DG1643" s="96">
        <v>1</v>
      </c>
      <c r="DH1643" s="72">
        <v>655.22</v>
      </c>
      <c r="DI1643" s="72">
        <v>645.06511345000001</v>
      </c>
      <c r="DJ1643" s="96">
        <v>0.99267315869999995</v>
      </c>
      <c r="DK1643" s="72">
        <v>655.14559675999999</v>
      </c>
      <c r="DL1643" s="96">
        <v>1.0152701756</v>
      </c>
      <c r="DM1643" s="72">
        <v>665.14978509000002</v>
      </c>
      <c r="DN1643" s="96">
        <v>1</v>
      </c>
      <c r="DO1643" s="96">
        <v>1.0189999999999999E-3</v>
      </c>
      <c r="DP1643" s="72">
        <v>0.68</v>
      </c>
      <c r="DQ1643" s="72">
        <v>664.47</v>
      </c>
      <c r="DR1643" t="s">
        <v>742</v>
      </c>
      <c r="DT1643" t="s">
        <v>1040</v>
      </c>
    </row>
    <row r="1644" spans="1:124" x14ac:dyDescent="0.3">
      <c r="A1644" t="s">
        <v>145</v>
      </c>
      <c r="B1644">
        <v>27390</v>
      </c>
      <c r="C1644" s="95">
        <v>251</v>
      </c>
      <c r="D1644" s="95">
        <v>761226</v>
      </c>
      <c r="E1644" s="95">
        <v>245</v>
      </c>
      <c r="F1644" s="95">
        <v>708364</v>
      </c>
      <c r="G1644" s="95">
        <v>20</v>
      </c>
      <c r="H1644" s="95">
        <v>47709</v>
      </c>
      <c r="I1644" s="95">
        <v>17</v>
      </c>
      <c r="J1644" s="95">
        <v>47420</v>
      </c>
      <c r="K1644" s="95">
        <v>236</v>
      </c>
      <c r="L1644" s="95">
        <v>1188856</v>
      </c>
      <c r="M1644" s="95">
        <v>228</v>
      </c>
      <c r="N1644" s="95">
        <v>806403</v>
      </c>
      <c r="O1644" s="95">
        <v>22</v>
      </c>
      <c r="P1644" s="95">
        <v>145346</v>
      </c>
      <c r="Q1644" s="95">
        <v>19</v>
      </c>
      <c r="R1644" s="95">
        <v>64395</v>
      </c>
      <c r="S1644" s="95">
        <v>238</v>
      </c>
      <c r="T1644" s="95">
        <v>828648</v>
      </c>
      <c r="U1644" s="95">
        <v>229</v>
      </c>
      <c r="V1644" s="95">
        <v>813766</v>
      </c>
      <c r="W1644" s="95">
        <v>19</v>
      </c>
      <c r="X1644" s="95">
        <v>43782</v>
      </c>
      <c r="Y1644" s="95">
        <v>17</v>
      </c>
      <c r="Z1644" s="95">
        <v>54937</v>
      </c>
      <c r="AA1644" s="95">
        <v>245</v>
      </c>
      <c r="AB1644" s="95">
        <v>727984</v>
      </c>
      <c r="AC1644" s="95">
        <v>236</v>
      </c>
      <c r="AD1644" s="95">
        <v>905391</v>
      </c>
      <c r="AE1644" s="95">
        <v>16</v>
      </c>
      <c r="AF1644" s="95">
        <v>29467</v>
      </c>
      <c r="AG1644" s="95">
        <v>13</v>
      </c>
      <c r="AH1644" s="95">
        <v>40916</v>
      </c>
      <c r="AI1644" s="95">
        <v>254</v>
      </c>
      <c r="AJ1644" s="95">
        <v>784740</v>
      </c>
      <c r="AK1644" s="95">
        <v>245</v>
      </c>
      <c r="AL1644" s="95">
        <v>720159</v>
      </c>
      <c r="AM1644" s="95">
        <v>17</v>
      </c>
      <c r="AN1644" s="95">
        <v>223600</v>
      </c>
      <c r="AO1644" s="95">
        <v>14</v>
      </c>
      <c r="AP1644" s="95">
        <v>78465</v>
      </c>
      <c r="AQ1644" s="72">
        <v>248.75</v>
      </c>
      <c r="AR1644" s="72">
        <v>240.39</v>
      </c>
      <c r="AS1644" s="72">
        <v>489.14</v>
      </c>
      <c r="AT1644" s="95">
        <v>808935</v>
      </c>
      <c r="AU1644" s="95">
        <v>755784</v>
      </c>
      <c r="AV1644" s="95">
        <v>271</v>
      </c>
      <c r="AW1644" s="95">
        <v>262</v>
      </c>
      <c r="AX1644" s="72">
        <v>430.94</v>
      </c>
      <c r="AY1644" s="72">
        <v>293.79000000000002</v>
      </c>
      <c r="AZ1644" s="72">
        <v>724.73</v>
      </c>
      <c r="BA1644" s="95">
        <v>1334202</v>
      </c>
      <c r="BB1644" s="95">
        <v>870798</v>
      </c>
      <c r="BC1644" s="95">
        <v>258</v>
      </c>
      <c r="BD1644" s="95">
        <v>247</v>
      </c>
      <c r="BE1644" s="72">
        <v>282.89</v>
      </c>
      <c r="BF1644" s="72">
        <v>294.27999999999997</v>
      </c>
      <c r="BG1644" s="72">
        <v>577.16999999999996</v>
      </c>
      <c r="BH1644" s="95">
        <v>872430</v>
      </c>
      <c r="BI1644" s="95">
        <v>868703</v>
      </c>
      <c r="BJ1644" s="95">
        <v>257</v>
      </c>
      <c r="BK1644" s="95">
        <v>246</v>
      </c>
      <c r="BL1644" s="72">
        <v>241.84</v>
      </c>
      <c r="BM1644" s="72">
        <v>316.7</v>
      </c>
      <c r="BN1644" s="72">
        <v>558.54</v>
      </c>
      <c r="BO1644" s="95">
        <v>757451</v>
      </c>
      <c r="BP1644" s="95">
        <v>946307</v>
      </c>
      <c r="BQ1644" s="95">
        <v>261</v>
      </c>
      <c r="BR1644" s="95">
        <v>249</v>
      </c>
      <c r="BS1644" s="72">
        <v>310.07</v>
      </c>
      <c r="BT1644" s="72">
        <v>256.95999999999998</v>
      </c>
      <c r="BU1644" s="72">
        <v>567.03</v>
      </c>
      <c r="BV1644" s="95">
        <v>1008340</v>
      </c>
      <c r="BW1644" s="95">
        <v>798624</v>
      </c>
      <c r="BX1644" s="95">
        <v>271</v>
      </c>
      <c r="BY1644" s="95">
        <v>259</v>
      </c>
      <c r="BZ1644" s="95">
        <v>267</v>
      </c>
      <c r="CA1644" s="95">
        <v>253</v>
      </c>
      <c r="CB1644" s="95">
        <v>252</v>
      </c>
      <c r="CC1644" s="95">
        <v>255</v>
      </c>
      <c r="CD1644" s="95">
        <v>265</v>
      </c>
      <c r="CE1644" s="72">
        <v>650.75523149000003</v>
      </c>
      <c r="CF1644" s="72">
        <v>676.59346364999999</v>
      </c>
      <c r="CG1644" s="72">
        <v>712.40329333</v>
      </c>
      <c r="CH1644" s="72">
        <v>716.50152150999998</v>
      </c>
      <c r="CI1644" s="72">
        <v>731.52548966999996</v>
      </c>
      <c r="CJ1644" s="96">
        <v>0.7516497392</v>
      </c>
      <c r="CK1644" s="96">
        <v>1.0711454351</v>
      </c>
      <c r="CL1644" s="96">
        <v>0.81017312159999999</v>
      </c>
      <c r="CM1644" s="96">
        <v>0.7795377724</v>
      </c>
      <c r="CN1644" s="96">
        <v>0.77513361869999997</v>
      </c>
      <c r="CO1644" s="96">
        <v>0.87441025729999999</v>
      </c>
      <c r="CP1644" s="96">
        <v>0.95782034849999997</v>
      </c>
      <c r="CQ1644" s="96">
        <v>0.99584056389999998</v>
      </c>
      <c r="CR1644" s="96">
        <v>0.96182084410000002</v>
      </c>
      <c r="CS1644" s="95">
        <v>273</v>
      </c>
      <c r="CT1644" s="95">
        <v>263</v>
      </c>
      <c r="CU1644" s="95">
        <v>261</v>
      </c>
      <c r="CV1644" s="95">
        <v>268</v>
      </c>
      <c r="CW1644" s="95">
        <v>274</v>
      </c>
      <c r="CX1644" s="96">
        <v>0.87313387799999997</v>
      </c>
      <c r="CY1644" s="96">
        <v>0.87924060199999998</v>
      </c>
      <c r="CZ1644" s="96">
        <v>0.86246791199999995</v>
      </c>
      <c r="DA1644" s="96">
        <v>0.86322021599999998</v>
      </c>
      <c r="DB1644" s="96">
        <v>0.89336629400000001</v>
      </c>
      <c r="DC1644">
        <v>2013</v>
      </c>
      <c r="DD1644" s="6">
        <v>252.6</v>
      </c>
      <c r="DE1644" s="96">
        <v>8.1914719999999996E-4</v>
      </c>
      <c r="DF1644" s="72">
        <v>738.06</v>
      </c>
      <c r="DG1644" s="96">
        <v>1</v>
      </c>
      <c r="DH1644" s="72">
        <v>738.06</v>
      </c>
      <c r="DI1644" s="72">
        <v>645.06511345000001</v>
      </c>
      <c r="DJ1644" s="96">
        <v>0.50259327490000005</v>
      </c>
      <c r="DK1644" s="72">
        <v>691.80371803000003</v>
      </c>
      <c r="DL1644" s="96">
        <v>1.0152701756</v>
      </c>
      <c r="DM1644" s="72">
        <v>702.36768230999996</v>
      </c>
      <c r="DN1644" s="96">
        <v>1</v>
      </c>
      <c r="DO1644" s="96">
        <v>4.5050000000000003E-3</v>
      </c>
      <c r="DP1644" s="72">
        <v>3.16</v>
      </c>
      <c r="DQ1644" s="72">
        <v>699.21</v>
      </c>
      <c r="DR1644" t="s">
        <v>145</v>
      </c>
      <c r="DT1644" t="s">
        <v>1040</v>
      </c>
    </row>
    <row r="1645" spans="1:124" x14ac:dyDescent="0.3">
      <c r="A1645" t="s">
        <v>1064</v>
      </c>
      <c r="B1645">
        <v>27400</v>
      </c>
      <c r="C1645" s="95">
        <v>5993</v>
      </c>
      <c r="D1645" s="95">
        <v>15742153</v>
      </c>
      <c r="E1645" s="95">
        <v>5798</v>
      </c>
      <c r="F1645" s="95">
        <v>16180664</v>
      </c>
      <c r="G1645" s="95">
        <v>943</v>
      </c>
      <c r="H1645" s="95">
        <v>1599815</v>
      </c>
      <c r="I1645" s="95">
        <v>845</v>
      </c>
      <c r="J1645" s="95">
        <v>1966749</v>
      </c>
      <c r="K1645" s="95">
        <v>5805</v>
      </c>
      <c r="L1645" s="95">
        <v>16083201</v>
      </c>
      <c r="M1645" s="95">
        <v>5569</v>
      </c>
      <c r="N1645" s="95">
        <v>16276023</v>
      </c>
      <c r="O1645" s="95">
        <v>920</v>
      </c>
      <c r="P1645" s="95">
        <v>1993998</v>
      </c>
      <c r="Q1645" s="95">
        <v>812</v>
      </c>
      <c r="R1645" s="95">
        <v>2205781</v>
      </c>
      <c r="S1645" s="95">
        <v>5794</v>
      </c>
      <c r="T1645" s="95">
        <v>16230211</v>
      </c>
      <c r="U1645" s="95">
        <v>5519</v>
      </c>
      <c r="V1645" s="95">
        <v>16089248</v>
      </c>
      <c r="W1645" s="95">
        <v>967</v>
      </c>
      <c r="X1645" s="95">
        <v>2714939</v>
      </c>
      <c r="Y1645" s="95">
        <v>839</v>
      </c>
      <c r="Z1645" s="95">
        <v>2466288</v>
      </c>
      <c r="AA1645" s="95">
        <v>5783</v>
      </c>
      <c r="AB1645" s="95">
        <v>13068894</v>
      </c>
      <c r="AC1645" s="95">
        <v>5448</v>
      </c>
      <c r="AD1645" s="95">
        <v>16725690</v>
      </c>
      <c r="AE1645" s="95">
        <v>980</v>
      </c>
      <c r="AF1645" s="95">
        <v>2409357</v>
      </c>
      <c r="AG1645" s="95">
        <v>856</v>
      </c>
      <c r="AH1645" s="95">
        <v>2941095</v>
      </c>
      <c r="AI1645" s="95">
        <v>5977</v>
      </c>
      <c r="AJ1645" s="95">
        <v>15344381.32</v>
      </c>
      <c r="AK1645" s="95">
        <v>5616</v>
      </c>
      <c r="AL1645" s="95">
        <v>18577906.559999999</v>
      </c>
      <c r="AM1645" s="95">
        <v>1024</v>
      </c>
      <c r="AN1645" s="95">
        <v>2102248</v>
      </c>
      <c r="AO1645" s="95">
        <v>897</v>
      </c>
      <c r="AP1645" s="95">
        <v>3076397</v>
      </c>
      <c r="AQ1645" s="72">
        <v>208.36</v>
      </c>
      <c r="AR1645" s="72">
        <v>227.65</v>
      </c>
      <c r="AS1645" s="72">
        <v>436.01</v>
      </c>
      <c r="AT1645" s="95">
        <v>17341968</v>
      </c>
      <c r="AU1645" s="95">
        <v>18147413</v>
      </c>
      <c r="AV1645" s="95">
        <v>6936</v>
      </c>
      <c r="AW1645" s="95">
        <v>6643</v>
      </c>
      <c r="AX1645" s="72">
        <v>224</v>
      </c>
      <c r="AY1645" s="72">
        <v>241.37</v>
      </c>
      <c r="AZ1645" s="72">
        <v>465.37</v>
      </c>
      <c r="BA1645" s="95">
        <v>18077199</v>
      </c>
      <c r="BB1645" s="95">
        <v>18481804</v>
      </c>
      <c r="BC1645" s="95">
        <v>6725</v>
      </c>
      <c r="BD1645" s="95">
        <v>6381</v>
      </c>
      <c r="BE1645" s="72">
        <v>233.51</v>
      </c>
      <c r="BF1645" s="72">
        <v>243.2</v>
      </c>
      <c r="BG1645" s="72">
        <v>476.71</v>
      </c>
      <c r="BH1645" s="95">
        <v>18945150</v>
      </c>
      <c r="BI1645" s="95">
        <v>18555536</v>
      </c>
      <c r="BJ1645" s="95">
        <v>6761</v>
      </c>
      <c r="BK1645" s="95">
        <v>6358</v>
      </c>
      <c r="BL1645" s="72">
        <v>190.72</v>
      </c>
      <c r="BM1645" s="72">
        <v>259.98</v>
      </c>
      <c r="BN1645" s="72">
        <v>450.7</v>
      </c>
      <c r="BO1645" s="95">
        <v>15478251</v>
      </c>
      <c r="BP1645" s="95">
        <v>19666785</v>
      </c>
      <c r="BQ1645" s="95">
        <v>6763</v>
      </c>
      <c r="BR1645" s="95">
        <v>6304</v>
      </c>
      <c r="BS1645" s="72">
        <v>207.67</v>
      </c>
      <c r="BT1645" s="72">
        <v>277.07</v>
      </c>
      <c r="BU1645" s="72">
        <v>484.74</v>
      </c>
      <c r="BV1645" s="95">
        <v>17446629.32</v>
      </c>
      <c r="BW1645" s="95">
        <v>21654303.559999999</v>
      </c>
      <c r="BX1645" s="95">
        <v>7001</v>
      </c>
      <c r="BY1645" s="95">
        <v>6513</v>
      </c>
      <c r="BZ1645" s="95">
        <v>6796</v>
      </c>
      <c r="CA1645" s="95">
        <v>6559</v>
      </c>
      <c r="CB1645" s="95">
        <v>6567</v>
      </c>
      <c r="CC1645" s="95">
        <v>6545</v>
      </c>
      <c r="CD1645" s="95">
        <v>6762</v>
      </c>
      <c r="CE1645" s="72">
        <v>650.75523149000003</v>
      </c>
      <c r="CF1645" s="72">
        <v>676.59346364999999</v>
      </c>
      <c r="CG1645" s="72">
        <v>712.40329333</v>
      </c>
      <c r="CH1645" s="72">
        <v>716.50152150999998</v>
      </c>
      <c r="CI1645" s="72">
        <v>731.52548966999996</v>
      </c>
      <c r="CJ1645" s="96">
        <v>0.67000613890000005</v>
      </c>
      <c r="CK1645" s="96">
        <v>0.68781332510000004</v>
      </c>
      <c r="CL1645" s="96">
        <v>0.66915749049999995</v>
      </c>
      <c r="CM1645" s="96">
        <v>0.62902867119999994</v>
      </c>
      <c r="CN1645" s="96">
        <v>0.66264266500000002</v>
      </c>
      <c r="CO1645" s="96">
        <v>0.83007834680000003</v>
      </c>
      <c r="CP1645" s="96">
        <v>0.79959880979999998</v>
      </c>
      <c r="CQ1645" s="96">
        <v>0.99584056389999998</v>
      </c>
      <c r="CR1645" s="96">
        <v>0.80293846690000004</v>
      </c>
      <c r="CS1645" s="95">
        <v>6395</v>
      </c>
      <c r="CT1645" s="95">
        <v>6243</v>
      </c>
      <c r="CU1645" s="95">
        <v>6253</v>
      </c>
      <c r="CV1645" s="95">
        <v>6242</v>
      </c>
      <c r="CW1645" s="95">
        <v>6488</v>
      </c>
      <c r="CX1645" s="96">
        <v>0.82245033599999995</v>
      </c>
      <c r="CY1645" s="96">
        <v>0.82595302000000004</v>
      </c>
      <c r="CZ1645" s="96">
        <v>0.84083096300000004</v>
      </c>
      <c r="DA1645" s="96">
        <v>0.83690668400000001</v>
      </c>
      <c r="DB1645" s="96">
        <v>0.82463398099999996</v>
      </c>
      <c r="DC1645">
        <v>2013</v>
      </c>
      <c r="DD1645" s="6">
        <v>6439.8</v>
      </c>
      <c r="DE1645" s="96">
        <v>6.2488080000000002E-4</v>
      </c>
      <c r="DF1645" s="72">
        <v>616.26</v>
      </c>
      <c r="DG1645" s="96">
        <v>1</v>
      </c>
      <c r="DH1645" s="72">
        <v>616.26</v>
      </c>
      <c r="DI1645" s="72">
        <v>645.06511345000001</v>
      </c>
      <c r="DJ1645" s="96">
        <v>1</v>
      </c>
      <c r="DK1645" s="72">
        <v>616.26</v>
      </c>
      <c r="DL1645" s="96">
        <v>1</v>
      </c>
      <c r="DM1645" s="72">
        <v>616.26</v>
      </c>
      <c r="DN1645" s="96">
        <v>1</v>
      </c>
      <c r="DO1645" s="96">
        <v>2.764E-3</v>
      </c>
      <c r="DP1645" s="72">
        <v>1.7</v>
      </c>
      <c r="DQ1645" s="72">
        <v>614.55999999999995</v>
      </c>
      <c r="DR1645" t="s">
        <v>1064</v>
      </c>
      <c r="DT1645" t="s">
        <v>1040</v>
      </c>
    </row>
    <row r="1646" spans="1:124" x14ac:dyDescent="0.3">
      <c r="A1646" t="s">
        <v>526</v>
      </c>
      <c r="B1646">
        <v>27410</v>
      </c>
      <c r="C1646" s="95">
        <v>1484</v>
      </c>
      <c r="D1646" s="95">
        <v>4504620</v>
      </c>
      <c r="E1646" s="95">
        <v>1453</v>
      </c>
      <c r="F1646" s="95">
        <v>4166545</v>
      </c>
      <c r="G1646" s="95">
        <v>204</v>
      </c>
      <c r="H1646" s="95">
        <v>535885</v>
      </c>
      <c r="I1646" s="95">
        <v>181</v>
      </c>
      <c r="J1646" s="95">
        <v>519376</v>
      </c>
      <c r="K1646" s="95">
        <v>1438</v>
      </c>
      <c r="L1646" s="95">
        <v>5023251</v>
      </c>
      <c r="M1646" s="95">
        <v>1409</v>
      </c>
      <c r="N1646" s="95">
        <v>4574977</v>
      </c>
      <c r="O1646" s="95">
        <v>191</v>
      </c>
      <c r="P1646" s="95">
        <v>282724</v>
      </c>
      <c r="Q1646" s="95">
        <v>165</v>
      </c>
      <c r="R1646" s="95">
        <v>424985</v>
      </c>
      <c r="S1646" s="95">
        <v>1425</v>
      </c>
      <c r="T1646" s="95">
        <v>5179819</v>
      </c>
      <c r="U1646" s="95">
        <v>1390</v>
      </c>
      <c r="V1646" s="95">
        <v>4709592</v>
      </c>
      <c r="W1646" s="95">
        <v>186</v>
      </c>
      <c r="X1646" s="95">
        <v>353664</v>
      </c>
      <c r="Y1646" s="95">
        <v>163</v>
      </c>
      <c r="Z1646" s="95">
        <v>435614</v>
      </c>
      <c r="AA1646" s="95">
        <v>1432</v>
      </c>
      <c r="AB1646" s="95">
        <v>4396315</v>
      </c>
      <c r="AC1646" s="95">
        <v>1382</v>
      </c>
      <c r="AD1646" s="95">
        <v>4744434</v>
      </c>
      <c r="AE1646" s="95">
        <v>157</v>
      </c>
      <c r="AF1646" s="95">
        <v>400934</v>
      </c>
      <c r="AG1646" s="95">
        <v>141</v>
      </c>
      <c r="AH1646" s="95">
        <v>436307</v>
      </c>
      <c r="AI1646" s="95">
        <v>1442</v>
      </c>
      <c r="AJ1646" s="95">
        <v>4645939</v>
      </c>
      <c r="AK1646" s="95">
        <v>1383</v>
      </c>
      <c r="AL1646" s="95">
        <v>5034693</v>
      </c>
      <c r="AM1646" s="95">
        <v>157</v>
      </c>
      <c r="AN1646" s="95">
        <v>524424</v>
      </c>
      <c r="AO1646" s="95">
        <v>139</v>
      </c>
      <c r="AP1646" s="95">
        <v>604802</v>
      </c>
      <c r="AQ1646" s="72">
        <v>248.84</v>
      </c>
      <c r="AR1646" s="72">
        <v>238.98</v>
      </c>
      <c r="AS1646" s="72">
        <v>487.82</v>
      </c>
      <c r="AT1646" s="95">
        <v>5040505</v>
      </c>
      <c r="AU1646" s="95">
        <v>4685921</v>
      </c>
      <c r="AV1646" s="95">
        <v>1688</v>
      </c>
      <c r="AW1646" s="95">
        <v>1634</v>
      </c>
      <c r="AX1646" s="72">
        <v>271.43</v>
      </c>
      <c r="AY1646" s="72">
        <v>264.72000000000003</v>
      </c>
      <c r="AZ1646" s="72">
        <v>536.15</v>
      </c>
      <c r="BA1646" s="95">
        <v>5305975</v>
      </c>
      <c r="BB1646" s="95">
        <v>4999962</v>
      </c>
      <c r="BC1646" s="95">
        <v>1629</v>
      </c>
      <c r="BD1646" s="95">
        <v>1574</v>
      </c>
      <c r="BE1646" s="72">
        <v>286.23</v>
      </c>
      <c r="BF1646" s="72">
        <v>276.08999999999997</v>
      </c>
      <c r="BG1646" s="72">
        <v>562.32000000000005</v>
      </c>
      <c r="BH1646" s="95">
        <v>5533483</v>
      </c>
      <c r="BI1646" s="95">
        <v>5145206</v>
      </c>
      <c r="BJ1646" s="95">
        <v>1611</v>
      </c>
      <c r="BK1646" s="95">
        <v>1553</v>
      </c>
      <c r="BL1646" s="72">
        <v>251.59</v>
      </c>
      <c r="BM1646" s="72">
        <v>283.47000000000003</v>
      </c>
      <c r="BN1646" s="72">
        <v>535.05999999999995</v>
      </c>
      <c r="BO1646" s="95">
        <v>4797249</v>
      </c>
      <c r="BP1646" s="95">
        <v>5180741</v>
      </c>
      <c r="BQ1646" s="95">
        <v>1589</v>
      </c>
      <c r="BR1646" s="95">
        <v>1523</v>
      </c>
      <c r="BS1646" s="72">
        <v>269.45999999999998</v>
      </c>
      <c r="BT1646" s="72">
        <v>308.77999999999997</v>
      </c>
      <c r="BU1646" s="72">
        <v>578.24</v>
      </c>
      <c r="BV1646" s="95">
        <v>5170363</v>
      </c>
      <c r="BW1646" s="95">
        <v>5639495</v>
      </c>
      <c r="BX1646" s="95">
        <v>1599</v>
      </c>
      <c r="BY1646" s="95">
        <v>1522</v>
      </c>
      <c r="BZ1646" s="95">
        <v>1662</v>
      </c>
      <c r="CA1646" s="95">
        <v>1602</v>
      </c>
      <c r="CB1646" s="95">
        <v>1583</v>
      </c>
      <c r="CC1646" s="95">
        <v>1558</v>
      </c>
      <c r="CD1646" s="95">
        <v>1561</v>
      </c>
      <c r="CE1646" s="72">
        <v>650.75523149000003</v>
      </c>
      <c r="CF1646" s="72">
        <v>676.59346364999999</v>
      </c>
      <c r="CG1646" s="72">
        <v>712.40329333</v>
      </c>
      <c r="CH1646" s="72">
        <v>716.50152150999998</v>
      </c>
      <c r="CI1646" s="72">
        <v>731.52548966999996</v>
      </c>
      <c r="CJ1646" s="96">
        <v>0.74962132670000003</v>
      </c>
      <c r="CK1646" s="96">
        <v>0.79242562750000001</v>
      </c>
      <c r="CL1646" s="96">
        <v>0.78932818709999997</v>
      </c>
      <c r="CM1646" s="96">
        <v>0.74676743030000003</v>
      </c>
      <c r="CN1646" s="96">
        <v>0.79045776010000002</v>
      </c>
      <c r="CO1646" s="96">
        <v>0.94924792089999999</v>
      </c>
      <c r="CP1646" s="96">
        <v>0.81508744899999996</v>
      </c>
      <c r="CQ1646" s="96">
        <v>0.99584056389999998</v>
      </c>
      <c r="CR1646" s="96">
        <v>0.81849179699999997</v>
      </c>
      <c r="CS1646" s="95">
        <v>1593</v>
      </c>
      <c r="CT1646" s="95">
        <v>1546</v>
      </c>
      <c r="CU1646" s="95">
        <v>1526</v>
      </c>
      <c r="CV1646" s="95">
        <v>1511</v>
      </c>
      <c r="CW1646" s="95">
        <v>1503</v>
      </c>
      <c r="CX1646" s="96">
        <v>0.96403676900000002</v>
      </c>
      <c r="CY1646" s="96">
        <v>0.94911435</v>
      </c>
      <c r="CZ1646" s="96">
        <v>0.98144738200000003</v>
      </c>
      <c r="DA1646" s="96">
        <v>0.94453288700000004</v>
      </c>
      <c r="DB1646" s="96">
        <v>0.90575883499999998</v>
      </c>
      <c r="DC1646">
        <v>2013</v>
      </c>
      <c r="DD1646" s="6">
        <v>1561.2</v>
      </c>
      <c r="DE1646" s="96">
        <v>6.3249889999999998E-4</v>
      </c>
      <c r="DF1646" s="72">
        <v>628.20000000000005</v>
      </c>
      <c r="DG1646" s="96">
        <v>1</v>
      </c>
      <c r="DH1646" s="72">
        <v>628.20000000000005</v>
      </c>
      <c r="DI1646" s="72">
        <v>645.06511345000001</v>
      </c>
      <c r="DJ1646" s="96">
        <v>1</v>
      </c>
      <c r="DK1646" s="72">
        <v>628.20000000000005</v>
      </c>
      <c r="DL1646" s="96">
        <v>1</v>
      </c>
      <c r="DM1646" s="72">
        <v>628.20000000000005</v>
      </c>
      <c r="DN1646" s="96">
        <v>1</v>
      </c>
      <c r="DO1646" s="96">
        <v>3.2759999999999998E-3</v>
      </c>
      <c r="DP1646" s="72">
        <v>2.06</v>
      </c>
      <c r="DQ1646" s="72">
        <v>626.14</v>
      </c>
      <c r="DR1646" t="s">
        <v>526</v>
      </c>
      <c r="DT1646" t="s">
        <v>1040</v>
      </c>
    </row>
    <row r="1647" spans="1:124" x14ac:dyDescent="0.3">
      <c r="A1647" t="s">
        <v>1065</v>
      </c>
      <c r="B1647">
        <v>27420</v>
      </c>
      <c r="C1647" s="95">
        <v>1161</v>
      </c>
      <c r="D1647" s="95">
        <v>3900040</v>
      </c>
      <c r="E1647" s="95">
        <v>1076</v>
      </c>
      <c r="F1647" s="95">
        <v>3225580</v>
      </c>
      <c r="G1647" s="95">
        <v>159</v>
      </c>
      <c r="H1647" s="95">
        <v>498296</v>
      </c>
      <c r="I1647" s="95">
        <v>143</v>
      </c>
      <c r="J1647" s="95">
        <v>432725</v>
      </c>
      <c r="K1647" s="95">
        <v>1144</v>
      </c>
      <c r="L1647" s="95">
        <v>3408210</v>
      </c>
      <c r="M1647" s="95">
        <v>1048</v>
      </c>
      <c r="N1647" s="95">
        <v>3143274</v>
      </c>
      <c r="O1647" s="95">
        <v>169</v>
      </c>
      <c r="P1647" s="95">
        <v>537360</v>
      </c>
      <c r="Q1647" s="95">
        <v>148</v>
      </c>
      <c r="R1647" s="95">
        <v>675886</v>
      </c>
      <c r="S1647" s="95">
        <v>1155</v>
      </c>
      <c r="T1647" s="95">
        <v>3620154</v>
      </c>
      <c r="U1647" s="95">
        <v>1058</v>
      </c>
      <c r="V1647" s="95">
        <v>3152609</v>
      </c>
      <c r="W1647" s="95">
        <v>176</v>
      </c>
      <c r="X1647" s="95">
        <v>571662</v>
      </c>
      <c r="Y1647" s="95">
        <v>158</v>
      </c>
      <c r="Z1647" s="95">
        <v>708781</v>
      </c>
      <c r="AA1647" s="95">
        <v>1119</v>
      </c>
      <c r="AB1647" s="95">
        <v>3885532</v>
      </c>
      <c r="AC1647" s="95">
        <v>1029</v>
      </c>
      <c r="AD1647" s="95">
        <v>3643677</v>
      </c>
      <c r="AE1647" s="95">
        <v>189</v>
      </c>
      <c r="AF1647" s="95">
        <v>823285</v>
      </c>
      <c r="AG1647" s="95">
        <v>170</v>
      </c>
      <c r="AH1647" s="95">
        <v>854214</v>
      </c>
      <c r="AI1647" s="95">
        <v>1118</v>
      </c>
      <c r="AJ1647" s="95">
        <v>3743805</v>
      </c>
      <c r="AK1647" s="95">
        <v>1029</v>
      </c>
      <c r="AL1647" s="95">
        <v>4026785</v>
      </c>
      <c r="AM1647" s="95">
        <v>197</v>
      </c>
      <c r="AN1647" s="95">
        <v>663329</v>
      </c>
      <c r="AO1647" s="95">
        <v>177</v>
      </c>
      <c r="AP1647" s="95">
        <v>810294</v>
      </c>
      <c r="AQ1647" s="72">
        <v>277.67</v>
      </c>
      <c r="AR1647" s="72">
        <v>250.09</v>
      </c>
      <c r="AS1647" s="72">
        <v>527.76</v>
      </c>
      <c r="AT1647" s="95">
        <v>4398336</v>
      </c>
      <c r="AU1647" s="95">
        <v>3658305</v>
      </c>
      <c r="AV1647" s="95">
        <v>1320</v>
      </c>
      <c r="AW1647" s="95">
        <v>1219</v>
      </c>
      <c r="AX1647" s="72">
        <v>250.42</v>
      </c>
      <c r="AY1647" s="72">
        <v>266.11</v>
      </c>
      <c r="AZ1647" s="72">
        <v>516.53</v>
      </c>
      <c r="BA1647" s="95">
        <v>3945570</v>
      </c>
      <c r="BB1647" s="95">
        <v>3819160</v>
      </c>
      <c r="BC1647" s="95">
        <v>1313</v>
      </c>
      <c r="BD1647" s="95">
        <v>1196</v>
      </c>
      <c r="BE1647" s="72">
        <v>262.45</v>
      </c>
      <c r="BF1647" s="72">
        <v>264.62</v>
      </c>
      <c r="BG1647" s="72">
        <v>527.07000000000005</v>
      </c>
      <c r="BH1647" s="95">
        <v>4191816</v>
      </c>
      <c r="BI1647" s="95">
        <v>3861390</v>
      </c>
      <c r="BJ1647" s="95">
        <v>1331</v>
      </c>
      <c r="BK1647" s="95">
        <v>1216</v>
      </c>
      <c r="BL1647" s="72">
        <v>300</v>
      </c>
      <c r="BM1647" s="72">
        <v>312.61</v>
      </c>
      <c r="BN1647" s="72">
        <v>612.61</v>
      </c>
      <c r="BO1647" s="95">
        <v>4708817</v>
      </c>
      <c r="BP1647" s="95">
        <v>4497891</v>
      </c>
      <c r="BQ1647" s="95">
        <v>1308</v>
      </c>
      <c r="BR1647" s="95">
        <v>1199</v>
      </c>
      <c r="BS1647" s="72">
        <v>279.29000000000002</v>
      </c>
      <c r="BT1647" s="72">
        <v>334.24</v>
      </c>
      <c r="BU1647" s="72">
        <v>613.53</v>
      </c>
      <c r="BV1647" s="95">
        <v>4407134</v>
      </c>
      <c r="BW1647" s="95">
        <v>4837079</v>
      </c>
      <c r="BX1647" s="95">
        <v>1315</v>
      </c>
      <c r="BY1647" s="95">
        <v>1206</v>
      </c>
      <c r="BZ1647" s="95">
        <v>1272</v>
      </c>
      <c r="CA1647" s="95">
        <v>1257</v>
      </c>
      <c r="CB1647" s="95">
        <v>1276</v>
      </c>
      <c r="CC1647" s="95">
        <v>1256</v>
      </c>
      <c r="CD1647" s="95">
        <v>1262</v>
      </c>
      <c r="CE1647" s="72">
        <v>650.75523149000003</v>
      </c>
      <c r="CF1647" s="72">
        <v>676.59346364999999</v>
      </c>
      <c r="CG1647" s="72">
        <v>712.40329333</v>
      </c>
      <c r="CH1647" s="72">
        <v>716.50152150999998</v>
      </c>
      <c r="CI1647" s="72">
        <v>731.52548966999996</v>
      </c>
      <c r="CJ1647" s="96">
        <v>0.81099616949999997</v>
      </c>
      <c r="CK1647" s="96">
        <v>0.76342741650000001</v>
      </c>
      <c r="CL1647" s="96">
        <v>0.73984778699999998</v>
      </c>
      <c r="CM1647" s="96">
        <v>0.85500167360000001</v>
      </c>
      <c r="CN1647" s="96">
        <v>0.83869941469999998</v>
      </c>
      <c r="CO1647" s="96">
        <v>0.9096079239</v>
      </c>
      <c r="CP1647" s="96">
        <v>0.88125275869999997</v>
      </c>
      <c r="CQ1647" s="96">
        <v>0.99584056389999998</v>
      </c>
      <c r="CR1647" s="96">
        <v>0.88493345700000003</v>
      </c>
      <c r="CS1647" s="95">
        <v>1242</v>
      </c>
      <c r="CT1647" s="95">
        <v>1229</v>
      </c>
      <c r="CU1647" s="95">
        <v>1259</v>
      </c>
      <c r="CV1647" s="95">
        <v>1248</v>
      </c>
      <c r="CW1647" s="95">
        <v>1245</v>
      </c>
      <c r="CX1647" s="96">
        <v>0.96981005099999995</v>
      </c>
      <c r="CY1647" s="96">
        <v>0.91101508799999997</v>
      </c>
      <c r="CZ1647" s="96">
        <v>0.90713442899999996</v>
      </c>
      <c r="DA1647" s="96">
        <v>0.88312148000000001</v>
      </c>
      <c r="DB1647" s="96">
        <v>0.877213358</v>
      </c>
      <c r="DC1647">
        <v>2013</v>
      </c>
      <c r="DD1647" s="6">
        <v>1207.2</v>
      </c>
      <c r="DE1647" s="96">
        <v>1.2430095E-3</v>
      </c>
      <c r="DF1647" s="72">
        <v>678.78</v>
      </c>
      <c r="DG1647" s="96">
        <v>1</v>
      </c>
      <c r="DH1647" s="72">
        <v>678.78</v>
      </c>
      <c r="DI1647" s="72">
        <v>645.06511345000001</v>
      </c>
      <c r="DJ1647" s="96">
        <v>1</v>
      </c>
      <c r="DK1647" s="72">
        <v>678.78</v>
      </c>
      <c r="DL1647" s="96">
        <v>1</v>
      </c>
      <c r="DM1647" s="72">
        <v>678.78</v>
      </c>
      <c r="DN1647" s="96">
        <v>1</v>
      </c>
      <c r="DO1647" s="96">
        <v>5.4380000000000001E-3</v>
      </c>
      <c r="DP1647" s="72">
        <v>3.69</v>
      </c>
      <c r="DQ1647" s="72">
        <v>675.09</v>
      </c>
      <c r="DR1647" t="s">
        <v>1065</v>
      </c>
      <c r="DT1647" t="s">
        <v>1040</v>
      </c>
    </row>
    <row r="1648" spans="1:124" x14ac:dyDescent="0.3">
      <c r="A1648" t="s">
        <v>1066</v>
      </c>
      <c r="B1648">
        <v>27430</v>
      </c>
      <c r="C1648" s="95">
        <v>929</v>
      </c>
      <c r="D1648" s="95">
        <v>3199338</v>
      </c>
      <c r="E1648" s="95">
        <v>863</v>
      </c>
      <c r="F1648" s="95">
        <v>2423321</v>
      </c>
      <c r="G1648" s="95">
        <v>155</v>
      </c>
      <c r="H1648" s="95">
        <v>302800</v>
      </c>
      <c r="I1648" s="95">
        <v>140</v>
      </c>
      <c r="J1648" s="95">
        <v>326503</v>
      </c>
      <c r="K1648" s="95">
        <v>922</v>
      </c>
      <c r="L1648" s="95">
        <v>2884787</v>
      </c>
      <c r="M1648" s="95">
        <v>854</v>
      </c>
      <c r="N1648" s="95">
        <v>2561326</v>
      </c>
      <c r="O1648" s="95">
        <v>147</v>
      </c>
      <c r="P1648" s="95">
        <v>423535</v>
      </c>
      <c r="Q1648" s="95">
        <v>129</v>
      </c>
      <c r="R1648" s="95">
        <v>375580</v>
      </c>
      <c r="S1648" s="95">
        <v>931</v>
      </c>
      <c r="T1648" s="95">
        <v>2906490</v>
      </c>
      <c r="U1648" s="95">
        <v>855</v>
      </c>
      <c r="V1648" s="95">
        <v>2818706</v>
      </c>
      <c r="W1648" s="95">
        <v>153</v>
      </c>
      <c r="X1648" s="95">
        <v>342224</v>
      </c>
      <c r="Y1648" s="95">
        <v>130</v>
      </c>
      <c r="Z1648" s="95">
        <v>289955</v>
      </c>
      <c r="AA1648" s="95">
        <v>956</v>
      </c>
      <c r="AB1648" s="95">
        <v>3024771</v>
      </c>
      <c r="AC1648" s="95">
        <v>863</v>
      </c>
      <c r="AD1648" s="95">
        <v>2872617</v>
      </c>
      <c r="AE1648" s="95">
        <v>155</v>
      </c>
      <c r="AF1648" s="95">
        <v>564289</v>
      </c>
      <c r="AG1648" s="95">
        <v>132</v>
      </c>
      <c r="AH1648" s="95">
        <v>412804</v>
      </c>
      <c r="AI1648" s="95">
        <v>988</v>
      </c>
      <c r="AJ1648" s="95">
        <v>3151720</v>
      </c>
      <c r="AK1648" s="95">
        <v>878</v>
      </c>
      <c r="AL1648" s="95">
        <v>2939712</v>
      </c>
      <c r="AM1648" s="95">
        <v>167</v>
      </c>
      <c r="AN1648" s="95">
        <v>574791</v>
      </c>
      <c r="AO1648" s="95">
        <v>143</v>
      </c>
      <c r="AP1648" s="95">
        <v>452429</v>
      </c>
      <c r="AQ1648" s="72">
        <v>269.23</v>
      </c>
      <c r="AR1648" s="72">
        <v>228.47</v>
      </c>
      <c r="AS1648" s="72">
        <v>497.7</v>
      </c>
      <c r="AT1648" s="95">
        <v>3502138</v>
      </c>
      <c r="AU1648" s="95">
        <v>2749824</v>
      </c>
      <c r="AV1648" s="95">
        <v>1084</v>
      </c>
      <c r="AW1648" s="95">
        <v>1003</v>
      </c>
      <c r="AX1648" s="72">
        <v>257.89999999999998</v>
      </c>
      <c r="AY1648" s="72">
        <v>248.97</v>
      </c>
      <c r="AZ1648" s="72">
        <v>506.87</v>
      </c>
      <c r="BA1648" s="95">
        <v>3308322</v>
      </c>
      <c r="BB1648" s="95">
        <v>2936906</v>
      </c>
      <c r="BC1648" s="95">
        <v>1069</v>
      </c>
      <c r="BD1648" s="95">
        <v>983</v>
      </c>
      <c r="BE1648" s="72">
        <v>249.75</v>
      </c>
      <c r="BF1648" s="72">
        <v>263</v>
      </c>
      <c r="BG1648" s="72">
        <v>512.75</v>
      </c>
      <c r="BH1648" s="95">
        <v>3248714</v>
      </c>
      <c r="BI1648" s="95">
        <v>3108661</v>
      </c>
      <c r="BJ1648" s="95">
        <v>1084</v>
      </c>
      <c r="BK1648" s="95">
        <v>985</v>
      </c>
      <c r="BL1648" s="72">
        <v>269.20999999999998</v>
      </c>
      <c r="BM1648" s="72">
        <v>275.16000000000003</v>
      </c>
      <c r="BN1648" s="72">
        <v>544.37</v>
      </c>
      <c r="BO1648" s="95">
        <v>3589060</v>
      </c>
      <c r="BP1648" s="95">
        <v>3285421</v>
      </c>
      <c r="BQ1648" s="95">
        <v>1111</v>
      </c>
      <c r="BR1648" s="95">
        <v>995</v>
      </c>
      <c r="BS1648" s="72">
        <v>268.87</v>
      </c>
      <c r="BT1648" s="72">
        <v>276.86</v>
      </c>
      <c r="BU1648" s="72">
        <v>545.73</v>
      </c>
      <c r="BV1648" s="95">
        <v>3726511</v>
      </c>
      <c r="BW1648" s="95">
        <v>3392141</v>
      </c>
      <c r="BX1648" s="95">
        <v>1155</v>
      </c>
      <c r="BY1648" s="95">
        <v>1021</v>
      </c>
      <c r="BZ1648" s="95">
        <v>1045</v>
      </c>
      <c r="CA1648" s="95">
        <v>1028</v>
      </c>
      <c r="CB1648" s="95">
        <v>1036</v>
      </c>
      <c r="CC1648" s="95">
        <v>1056</v>
      </c>
      <c r="CD1648" s="95">
        <v>1089</v>
      </c>
      <c r="CE1648" s="72">
        <v>650.75523149000003</v>
      </c>
      <c r="CF1648" s="72">
        <v>676.59346364999999</v>
      </c>
      <c r="CG1648" s="72">
        <v>712.40329333</v>
      </c>
      <c r="CH1648" s="72">
        <v>716.50152150999998</v>
      </c>
      <c r="CI1648" s="72">
        <v>731.52548966999996</v>
      </c>
      <c r="CJ1648" s="96">
        <v>0.76480368639999996</v>
      </c>
      <c r="CK1648" s="96">
        <v>0.74915000990000002</v>
      </c>
      <c r="CL1648" s="96">
        <v>0.71974681309999999</v>
      </c>
      <c r="CM1648" s="96">
        <v>0.75976112210000002</v>
      </c>
      <c r="CN1648" s="96">
        <v>0.74601638319999997</v>
      </c>
      <c r="CO1648" s="96">
        <v>0.88621416900000005</v>
      </c>
      <c r="CP1648" s="96">
        <v>0.84392196509999995</v>
      </c>
      <c r="CQ1648" s="96">
        <v>0.99584056389999998</v>
      </c>
      <c r="CR1648" s="96">
        <v>0.84744674509999995</v>
      </c>
      <c r="CS1648" s="95">
        <v>985</v>
      </c>
      <c r="CT1648" s="95">
        <v>1003</v>
      </c>
      <c r="CU1648" s="95">
        <v>1000</v>
      </c>
      <c r="CV1648" s="95">
        <v>1014</v>
      </c>
      <c r="CW1648" s="95">
        <v>1035</v>
      </c>
      <c r="CX1648" s="96">
        <v>0.91237926800000002</v>
      </c>
      <c r="CY1648" s="96">
        <v>0.89531362599999997</v>
      </c>
      <c r="CZ1648" s="96">
        <v>0.87495103200000002</v>
      </c>
      <c r="DA1648" s="96">
        <v>0.87203461299999996</v>
      </c>
      <c r="DB1648" s="96">
        <v>0.87726907600000004</v>
      </c>
      <c r="DC1648">
        <v>2013</v>
      </c>
      <c r="DD1648" s="6">
        <v>997.4</v>
      </c>
      <c r="DE1648" s="96">
        <v>1.3931873E-3</v>
      </c>
      <c r="DF1648" s="72">
        <v>649.91999999999996</v>
      </c>
      <c r="DG1648" s="96">
        <v>1</v>
      </c>
      <c r="DH1648" s="72">
        <v>649.91999999999996</v>
      </c>
      <c r="DI1648" s="72">
        <v>645.06511345000001</v>
      </c>
      <c r="DJ1648" s="96">
        <v>0.99869915389999997</v>
      </c>
      <c r="DK1648" s="72">
        <v>649.91368453999996</v>
      </c>
      <c r="DL1648" s="96">
        <v>1.0152701756</v>
      </c>
      <c r="DM1648" s="72">
        <v>659.83798064999996</v>
      </c>
      <c r="DN1648" s="96">
        <v>1</v>
      </c>
      <c r="DO1648" s="96">
        <v>6.6990000000000001E-3</v>
      </c>
      <c r="DP1648" s="72">
        <v>4.42</v>
      </c>
      <c r="DQ1648" s="72">
        <v>655.42</v>
      </c>
      <c r="DR1648" t="s">
        <v>1066</v>
      </c>
      <c r="DT1648" t="s">
        <v>1040</v>
      </c>
    </row>
    <row r="1649" spans="1:124" x14ac:dyDescent="0.3">
      <c r="A1649" t="s">
        <v>1067</v>
      </c>
      <c r="B1649">
        <v>27440</v>
      </c>
      <c r="C1649" s="95">
        <v>1826</v>
      </c>
      <c r="D1649" s="95">
        <v>5559411</v>
      </c>
      <c r="E1649" s="95">
        <v>1750</v>
      </c>
      <c r="F1649" s="95">
        <v>5298611</v>
      </c>
      <c r="G1649" s="95">
        <v>368</v>
      </c>
      <c r="H1649" s="95">
        <v>585862</v>
      </c>
      <c r="I1649" s="95">
        <v>321</v>
      </c>
      <c r="J1649" s="95">
        <v>811257</v>
      </c>
      <c r="K1649" s="95">
        <v>1739</v>
      </c>
      <c r="L1649" s="95">
        <v>5408957</v>
      </c>
      <c r="M1649" s="95">
        <v>1657</v>
      </c>
      <c r="N1649" s="95">
        <v>5112680</v>
      </c>
      <c r="O1649" s="95">
        <v>353</v>
      </c>
      <c r="P1649" s="95">
        <v>643468</v>
      </c>
      <c r="Q1649" s="95">
        <v>302</v>
      </c>
      <c r="R1649" s="95">
        <v>757429</v>
      </c>
      <c r="S1649" s="95">
        <v>1738</v>
      </c>
      <c r="T1649" s="95">
        <v>5135644</v>
      </c>
      <c r="U1649" s="95">
        <v>1641</v>
      </c>
      <c r="V1649" s="95">
        <v>5343347</v>
      </c>
      <c r="W1649" s="95">
        <v>365</v>
      </c>
      <c r="X1649" s="95">
        <v>691058</v>
      </c>
      <c r="Y1649" s="95">
        <v>309</v>
      </c>
      <c r="Z1649" s="95">
        <v>912067</v>
      </c>
      <c r="AA1649" s="95">
        <v>1734</v>
      </c>
      <c r="AB1649" s="95">
        <v>4170539</v>
      </c>
      <c r="AC1649" s="95">
        <v>1629</v>
      </c>
      <c r="AD1649" s="95">
        <v>5432155</v>
      </c>
      <c r="AE1649" s="95">
        <v>385</v>
      </c>
      <c r="AF1649" s="95">
        <v>955743</v>
      </c>
      <c r="AG1649" s="95">
        <v>334</v>
      </c>
      <c r="AH1649" s="95">
        <v>893820</v>
      </c>
      <c r="AI1649" s="95">
        <v>1816</v>
      </c>
      <c r="AJ1649" s="95">
        <v>4593670</v>
      </c>
      <c r="AK1649" s="95">
        <v>1691</v>
      </c>
      <c r="AL1649" s="95">
        <v>5529307.9299999997</v>
      </c>
      <c r="AM1649" s="95">
        <v>390</v>
      </c>
      <c r="AN1649" s="95">
        <v>496348</v>
      </c>
      <c r="AO1649" s="95">
        <v>334</v>
      </c>
      <c r="AP1649" s="95">
        <v>864414</v>
      </c>
      <c r="AQ1649" s="72">
        <v>233.41</v>
      </c>
      <c r="AR1649" s="72">
        <v>245.85</v>
      </c>
      <c r="AS1649" s="72">
        <v>479.26</v>
      </c>
      <c r="AT1649" s="95">
        <v>6145273</v>
      </c>
      <c r="AU1649" s="95">
        <v>6109868</v>
      </c>
      <c r="AV1649" s="95">
        <v>2194</v>
      </c>
      <c r="AW1649" s="95">
        <v>2071</v>
      </c>
      <c r="AX1649" s="72">
        <v>241.09</v>
      </c>
      <c r="AY1649" s="72">
        <v>249.71</v>
      </c>
      <c r="AZ1649" s="72">
        <v>490.8</v>
      </c>
      <c r="BA1649" s="95">
        <v>6052425</v>
      </c>
      <c r="BB1649" s="95">
        <v>5870109</v>
      </c>
      <c r="BC1649" s="95">
        <v>2092</v>
      </c>
      <c r="BD1649" s="95">
        <v>1959</v>
      </c>
      <c r="BE1649" s="72">
        <v>230.89</v>
      </c>
      <c r="BF1649" s="72">
        <v>267.33</v>
      </c>
      <c r="BG1649" s="72">
        <v>498.22</v>
      </c>
      <c r="BH1649" s="95">
        <v>5826702</v>
      </c>
      <c r="BI1649" s="95">
        <v>6255414</v>
      </c>
      <c r="BJ1649" s="95">
        <v>2103</v>
      </c>
      <c r="BK1649" s="95">
        <v>1950</v>
      </c>
      <c r="BL1649" s="72">
        <v>201.6</v>
      </c>
      <c r="BM1649" s="72">
        <v>268.55</v>
      </c>
      <c r="BN1649" s="72">
        <v>470.15</v>
      </c>
      <c r="BO1649" s="95">
        <v>5126282</v>
      </c>
      <c r="BP1649" s="95">
        <v>6325975</v>
      </c>
      <c r="BQ1649" s="95">
        <v>2119</v>
      </c>
      <c r="BR1649" s="95">
        <v>1963</v>
      </c>
      <c r="BS1649" s="72">
        <v>192.28</v>
      </c>
      <c r="BT1649" s="72">
        <v>263.12</v>
      </c>
      <c r="BU1649" s="72">
        <v>455.4</v>
      </c>
      <c r="BV1649" s="95">
        <v>5090018</v>
      </c>
      <c r="BW1649" s="95">
        <v>6393721.9299999997</v>
      </c>
      <c r="BX1649" s="95">
        <v>2206</v>
      </c>
      <c r="BY1649" s="95">
        <v>2025</v>
      </c>
      <c r="BZ1649" s="95">
        <v>2135</v>
      </c>
      <c r="CA1649" s="95">
        <v>2028</v>
      </c>
      <c r="CB1649" s="95">
        <v>2029</v>
      </c>
      <c r="CC1649" s="95">
        <v>2045</v>
      </c>
      <c r="CD1649" s="95">
        <v>2117</v>
      </c>
      <c r="CE1649" s="72">
        <v>650.75523149000003</v>
      </c>
      <c r="CF1649" s="72">
        <v>676.59346364999999</v>
      </c>
      <c r="CG1649" s="72">
        <v>712.40329333</v>
      </c>
      <c r="CH1649" s="72">
        <v>716.50152150999998</v>
      </c>
      <c r="CI1649" s="72">
        <v>731.52548966999996</v>
      </c>
      <c r="CJ1649" s="96">
        <v>0.73646737949999996</v>
      </c>
      <c r="CK1649" s="96">
        <v>0.72539867199999997</v>
      </c>
      <c r="CL1649" s="96">
        <v>0.69935106229999999</v>
      </c>
      <c r="CM1649" s="96">
        <v>0.65617446140000002</v>
      </c>
      <c r="CN1649" s="96">
        <v>0.62253469829999997</v>
      </c>
      <c r="CO1649" s="96">
        <v>0.83930745510000004</v>
      </c>
      <c r="CP1649" s="96">
        <v>0.81970587829999997</v>
      </c>
      <c r="CQ1649" s="96">
        <v>0.99584056389999998</v>
      </c>
      <c r="CR1649" s="96">
        <v>0.82312951590000005</v>
      </c>
      <c r="CS1649" s="95">
        <v>2048</v>
      </c>
      <c r="CT1649" s="95">
        <v>1991</v>
      </c>
      <c r="CU1649" s="95">
        <v>1980</v>
      </c>
      <c r="CV1649" s="95">
        <v>1985</v>
      </c>
      <c r="CW1649" s="95">
        <v>2069</v>
      </c>
      <c r="CX1649" s="96">
        <v>0.84608276299999996</v>
      </c>
      <c r="CY1649" s="96">
        <v>0.86482904900000002</v>
      </c>
      <c r="CZ1649" s="96">
        <v>0.86199751099999999</v>
      </c>
      <c r="DA1649" s="96">
        <v>0.82539308</v>
      </c>
      <c r="DB1649" s="96">
        <v>0.79967690899999999</v>
      </c>
      <c r="DC1649">
        <v>2013</v>
      </c>
      <c r="DD1649" s="6">
        <v>1993.6</v>
      </c>
      <c r="DE1649" s="96">
        <v>5.2878759999999995E-4</v>
      </c>
      <c r="DF1649" s="72">
        <v>631.82000000000005</v>
      </c>
      <c r="DG1649" s="96">
        <v>1</v>
      </c>
      <c r="DH1649" s="72">
        <v>631.82000000000005</v>
      </c>
      <c r="DI1649" s="72">
        <v>645.06511345000001</v>
      </c>
      <c r="DJ1649" s="96">
        <v>1</v>
      </c>
      <c r="DK1649" s="72">
        <v>631.82000000000005</v>
      </c>
      <c r="DL1649" s="96">
        <v>1</v>
      </c>
      <c r="DM1649" s="72">
        <v>631.82000000000005</v>
      </c>
      <c r="DN1649" s="96">
        <v>1</v>
      </c>
      <c r="DO1649" s="96">
        <v>1.5870000000000001E-3</v>
      </c>
      <c r="DP1649" s="72">
        <v>1</v>
      </c>
      <c r="DQ1649" s="72">
        <v>630.82000000000005</v>
      </c>
      <c r="DR1649" t="s">
        <v>1067</v>
      </c>
      <c r="DT1649" t="s">
        <v>1040</v>
      </c>
    </row>
    <row r="1650" spans="1:124" x14ac:dyDescent="0.3">
      <c r="A1650" t="s">
        <v>681</v>
      </c>
      <c r="B1650">
        <v>27450</v>
      </c>
      <c r="C1650" s="95">
        <v>868</v>
      </c>
      <c r="D1650" s="95">
        <v>2948468</v>
      </c>
      <c r="E1650" s="95">
        <v>849</v>
      </c>
      <c r="F1650" s="95">
        <v>2354574</v>
      </c>
      <c r="G1650" s="95">
        <v>66</v>
      </c>
      <c r="H1650" s="95">
        <v>205162</v>
      </c>
      <c r="I1650" s="95">
        <v>64</v>
      </c>
      <c r="J1650" s="95">
        <v>247612</v>
      </c>
      <c r="K1650" s="95">
        <v>822</v>
      </c>
      <c r="L1650" s="95">
        <v>2539944</v>
      </c>
      <c r="M1650" s="95">
        <v>802</v>
      </c>
      <c r="N1650" s="95">
        <v>2383918</v>
      </c>
      <c r="O1650" s="95">
        <v>59</v>
      </c>
      <c r="P1650" s="95">
        <v>81752</v>
      </c>
      <c r="Q1650" s="95">
        <v>55</v>
      </c>
      <c r="R1650" s="95">
        <v>173248</v>
      </c>
      <c r="S1650" s="95">
        <v>814</v>
      </c>
      <c r="T1650" s="95">
        <v>3349653</v>
      </c>
      <c r="U1650" s="95">
        <v>791</v>
      </c>
      <c r="V1650" s="95">
        <v>2498326</v>
      </c>
      <c r="W1650" s="95">
        <v>55</v>
      </c>
      <c r="X1650" s="95">
        <v>86874</v>
      </c>
      <c r="Y1650" s="95">
        <v>51</v>
      </c>
      <c r="Z1650" s="95">
        <v>117047</v>
      </c>
      <c r="AA1650" s="95">
        <v>800</v>
      </c>
      <c r="AB1650" s="95">
        <v>3178759</v>
      </c>
      <c r="AC1650" s="95">
        <v>774</v>
      </c>
      <c r="AD1650" s="95">
        <v>2491375</v>
      </c>
      <c r="AE1650" s="95">
        <v>55</v>
      </c>
      <c r="AF1650" s="95">
        <v>141061</v>
      </c>
      <c r="AG1650" s="95">
        <v>49</v>
      </c>
      <c r="AH1650" s="95">
        <v>137434</v>
      </c>
      <c r="AI1650" s="95">
        <v>788</v>
      </c>
      <c r="AJ1650" s="95">
        <v>2794107</v>
      </c>
      <c r="AK1650" s="95">
        <v>758</v>
      </c>
      <c r="AL1650" s="95">
        <v>2469424</v>
      </c>
      <c r="AM1650" s="95">
        <v>58</v>
      </c>
      <c r="AN1650" s="95">
        <v>108408</v>
      </c>
      <c r="AO1650" s="95">
        <v>52</v>
      </c>
      <c r="AP1650" s="95">
        <v>88507</v>
      </c>
      <c r="AQ1650" s="72">
        <v>281.37</v>
      </c>
      <c r="AR1650" s="72">
        <v>237.51</v>
      </c>
      <c r="AS1650" s="72">
        <v>518.88</v>
      </c>
      <c r="AT1650" s="95">
        <v>3153630</v>
      </c>
      <c r="AU1650" s="95">
        <v>2602186</v>
      </c>
      <c r="AV1650" s="95">
        <v>934</v>
      </c>
      <c r="AW1650" s="95">
        <v>913</v>
      </c>
      <c r="AX1650" s="72">
        <v>247.98</v>
      </c>
      <c r="AY1650" s="72">
        <v>248.65</v>
      </c>
      <c r="AZ1650" s="72">
        <v>496.63</v>
      </c>
      <c r="BA1650" s="95">
        <v>2621696</v>
      </c>
      <c r="BB1650" s="95">
        <v>2557166</v>
      </c>
      <c r="BC1650" s="95">
        <v>881</v>
      </c>
      <c r="BD1650" s="95">
        <v>857</v>
      </c>
      <c r="BE1650" s="72">
        <v>329.55</v>
      </c>
      <c r="BF1650" s="72">
        <v>258.85000000000002</v>
      </c>
      <c r="BG1650" s="72">
        <v>588.4</v>
      </c>
      <c r="BH1650" s="95">
        <v>3436527</v>
      </c>
      <c r="BI1650" s="95">
        <v>2615373</v>
      </c>
      <c r="BJ1650" s="95">
        <v>869</v>
      </c>
      <c r="BK1650" s="95">
        <v>842</v>
      </c>
      <c r="BL1650" s="72">
        <v>323.57</v>
      </c>
      <c r="BM1650" s="72">
        <v>266.18</v>
      </c>
      <c r="BN1650" s="72">
        <v>589.75</v>
      </c>
      <c r="BO1650" s="95">
        <v>3319820</v>
      </c>
      <c r="BP1650" s="95">
        <v>2628809</v>
      </c>
      <c r="BQ1650" s="95">
        <v>855</v>
      </c>
      <c r="BR1650" s="95">
        <v>823</v>
      </c>
      <c r="BS1650" s="72">
        <v>285.91000000000003</v>
      </c>
      <c r="BT1650" s="72">
        <v>263.16000000000003</v>
      </c>
      <c r="BU1650" s="72">
        <v>549.07000000000005</v>
      </c>
      <c r="BV1650" s="95">
        <v>2902515</v>
      </c>
      <c r="BW1650" s="95">
        <v>2557931</v>
      </c>
      <c r="BX1650" s="95">
        <v>846</v>
      </c>
      <c r="BY1650" s="95">
        <v>810</v>
      </c>
      <c r="BZ1650" s="95">
        <v>924</v>
      </c>
      <c r="CA1650" s="95">
        <v>869</v>
      </c>
      <c r="CB1650" s="95">
        <v>856</v>
      </c>
      <c r="CC1650" s="95">
        <v>840</v>
      </c>
      <c r="CD1650" s="95">
        <v>828</v>
      </c>
      <c r="CE1650" s="72">
        <v>650.75523149000003</v>
      </c>
      <c r="CF1650" s="72">
        <v>676.59346364999999</v>
      </c>
      <c r="CG1650" s="72">
        <v>712.40329333</v>
      </c>
      <c r="CH1650" s="72">
        <v>716.50152150999998</v>
      </c>
      <c r="CI1650" s="72">
        <v>731.52548966999996</v>
      </c>
      <c r="CJ1650" s="96">
        <v>0.79735048590000002</v>
      </c>
      <c r="CK1650" s="96">
        <v>0.73401536769999998</v>
      </c>
      <c r="CL1650" s="96">
        <v>0.82593666470000004</v>
      </c>
      <c r="CM1650" s="96">
        <v>0.82309664709999997</v>
      </c>
      <c r="CN1650" s="96">
        <v>0.75058218440000002</v>
      </c>
      <c r="CO1650" s="96">
        <v>0.89549686880000001</v>
      </c>
      <c r="CP1650" s="96">
        <v>0.87794418640000005</v>
      </c>
      <c r="CQ1650" s="96">
        <v>0.99584056389999998</v>
      </c>
      <c r="CR1650" s="96">
        <v>0.88161106600000005</v>
      </c>
      <c r="CS1650" s="95">
        <v>906</v>
      </c>
      <c r="CT1650" s="95">
        <v>844</v>
      </c>
      <c r="CU1650" s="95">
        <v>838</v>
      </c>
      <c r="CV1650" s="95">
        <v>813</v>
      </c>
      <c r="CW1650" s="95">
        <v>821</v>
      </c>
      <c r="CX1650" s="96">
        <v>0.88691657400000001</v>
      </c>
      <c r="CY1650" s="96">
        <v>0.92653688700000003</v>
      </c>
      <c r="CZ1650" s="96">
        <v>0.87842380200000003</v>
      </c>
      <c r="DA1650" s="96">
        <v>0.903369847</v>
      </c>
      <c r="DB1650" s="96">
        <v>0.88268623599999996</v>
      </c>
      <c r="DC1650">
        <v>2013</v>
      </c>
      <c r="DD1650" s="6">
        <v>849</v>
      </c>
      <c r="DE1650" s="96">
        <v>6.4192920000000003E-4</v>
      </c>
      <c r="DF1650" s="72">
        <v>676.63</v>
      </c>
      <c r="DG1650" s="96">
        <v>1</v>
      </c>
      <c r="DH1650" s="72">
        <v>676.63</v>
      </c>
      <c r="DI1650" s="72">
        <v>645.06511345000001</v>
      </c>
      <c r="DJ1650" s="96">
        <v>0.92141196000000003</v>
      </c>
      <c r="DK1650" s="72">
        <v>674.14937742999996</v>
      </c>
      <c r="DL1650" s="96">
        <v>1.0152701756</v>
      </c>
      <c r="DM1650" s="72">
        <v>684.44375682999998</v>
      </c>
      <c r="DN1650" s="96">
        <v>1</v>
      </c>
      <c r="DO1650" s="96">
        <v>3.2629999999999998E-3</v>
      </c>
      <c r="DP1650" s="72">
        <v>2.23</v>
      </c>
      <c r="DQ1650" s="72">
        <v>682.21</v>
      </c>
      <c r="DR1650" t="s">
        <v>681</v>
      </c>
      <c r="DT1650" t="s">
        <v>1040</v>
      </c>
    </row>
    <row r="1651" spans="1:124" x14ac:dyDescent="0.3">
      <c r="A1651" t="s">
        <v>1068</v>
      </c>
      <c r="B1651">
        <v>27460</v>
      </c>
      <c r="C1651" s="95">
        <v>5087</v>
      </c>
      <c r="D1651" s="95">
        <v>16992010</v>
      </c>
      <c r="E1651" s="95">
        <v>4909</v>
      </c>
      <c r="F1651" s="95">
        <v>12224047</v>
      </c>
      <c r="G1651" s="95">
        <v>1050</v>
      </c>
      <c r="H1651" s="95">
        <v>3186251</v>
      </c>
      <c r="I1651" s="95">
        <v>954</v>
      </c>
      <c r="J1651" s="95">
        <v>2622293</v>
      </c>
      <c r="K1651" s="95">
        <v>4906</v>
      </c>
      <c r="L1651" s="95">
        <v>16539932</v>
      </c>
      <c r="M1651" s="95">
        <v>4700</v>
      </c>
      <c r="N1651" s="95">
        <v>12393365</v>
      </c>
      <c r="O1651" s="95">
        <v>1020</v>
      </c>
      <c r="P1651" s="95">
        <v>2771055</v>
      </c>
      <c r="Q1651" s="95">
        <v>919</v>
      </c>
      <c r="R1651" s="95">
        <v>2520065</v>
      </c>
      <c r="S1651" s="95">
        <v>4835</v>
      </c>
      <c r="T1651" s="95">
        <v>17893891</v>
      </c>
      <c r="U1651" s="95">
        <v>4598</v>
      </c>
      <c r="V1651" s="95">
        <v>11907291</v>
      </c>
      <c r="W1651" s="95">
        <v>1032</v>
      </c>
      <c r="X1651" s="95">
        <v>2656820</v>
      </c>
      <c r="Y1651" s="95">
        <v>919</v>
      </c>
      <c r="Z1651" s="95">
        <v>2611172</v>
      </c>
      <c r="AA1651" s="95">
        <v>4691</v>
      </c>
      <c r="AB1651" s="95">
        <v>18394081</v>
      </c>
      <c r="AC1651" s="95">
        <v>4437</v>
      </c>
      <c r="AD1651" s="95">
        <v>13018712</v>
      </c>
      <c r="AE1651" s="95">
        <v>1080</v>
      </c>
      <c r="AF1651" s="95">
        <v>3765249</v>
      </c>
      <c r="AG1651" s="95">
        <v>971</v>
      </c>
      <c r="AH1651" s="95">
        <v>2942696</v>
      </c>
      <c r="AI1651" s="95">
        <v>4663</v>
      </c>
      <c r="AJ1651" s="95">
        <v>16475332.25</v>
      </c>
      <c r="AK1651" s="95">
        <v>4392</v>
      </c>
      <c r="AL1651" s="95">
        <v>12683395.390000001</v>
      </c>
      <c r="AM1651" s="95">
        <v>1091</v>
      </c>
      <c r="AN1651" s="95">
        <v>3770390</v>
      </c>
      <c r="AO1651" s="95">
        <v>982</v>
      </c>
      <c r="AP1651" s="95">
        <v>3229632</v>
      </c>
      <c r="AQ1651" s="72">
        <v>274</v>
      </c>
      <c r="AR1651" s="72">
        <v>211.02</v>
      </c>
      <c r="AS1651" s="72">
        <v>485.02</v>
      </c>
      <c r="AT1651" s="95">
        <v>20178261</v>
      </c>
      <c r="AU1651" s="95">
        <v>14846340</v>
      </c>
      <c r="AV1651" s="95">
        <v>6137</v>
      </c>
      <c r="AW1651" s="95">
        <v>5863</v>
      </c>
      <c r="AX1651" s="72">
        <v>271.56</v>
      </c>
      <c r="AY1651" s="72">
        <v>221.18</v>
      </c>
      <c r="AZ1651" s="72">
        <v>492.74</v>
      </c>
      <c r="BA1651" s="95">
        <v>19310987</v>
      </c>
      <c r="BB1651" s="95">
        <v>14913430</v>
      </c>
      <c r="BC1651" s="95">
        <v>5926</v>
      </c>
      <c r="BD1651" s="95">
        <v>5619</v>
      </c>
      <c r="BE1651" s="72">
        <v>291.89999999999998</v>
      </c>
      <c r="BF1651" s="72">
        <v>219.3</v>
      </c>
      <c r="BG1651" s="72">
        <v>511.2</v>
      </c>
      <c r="BH1651" s="95">
        <v>20550711</v>
      </c>
      <c r="BI1651" s="95">
        <v>14518463</v>
      </c>
      <c r="BJ1651" s="95">
        <v>5867</v>
      </c>
      <c r="BK1651" s="95">
        <v>5517</v>
      </c>
      <c r="BL1651" s="72">
        <v>319.98</v>
      </c>
      <c r="BM1651" s="72">
        <v>245.95</v>
      </c>
      <c r="BN1651" s="72">
        <v>565.92999999999995</v>
      </c>
      <c r="BO1651" s="95">
        <v>22159330</v>
      </c>
      <c r="BP1651" s="95">
        <v>15961408</v>
      </c>
      <c r="BQ1651" s="95">
        <v>5771</v>
      </c>
      <c r="BR1651" s="95">
        <v>5408</v>
      </c>
      <c r="BS1651" s="72">
        <v>293.20999999999998</v>
      </c>
      <c r="BT1651" s="72">
        <v>246.76</v>
      </c>
      <c r="BU1651" s="72">
        <v>539.97</v>
      </c>
      <c r="BV1651" s="95">
        <v>20245722.25</v>
      </c>
      <c r="BW1651" s="95">
        <v>15913027.390000001</v>
      </c>
      <c r="BX1651" s="95">
        <v>5754</v>
      </c>
      <c r="BY1651" s="95">
        <v>5374</v>
      </c>
      <c r="BZ1651" s="95">
        <v>6006</v>
      </c>
      <c r="CA1651" s="95">
        <v>5778</v>
      </c>
      <c r="CB1651" s="95">
        <v>5698</v>
      </c>
      <c r="CC1651" s="95">
        <v>5599</v>
      </c>
      <c r="CD1651" s="95">
        <v>5568</v>
      </c>
      <c r="CE1651" s="72">
        <v>650.75523149000003</v>
      </c>
      <c r="CF1651" s="72">
        <v>676.59346364999999</v>
      </c>
      <c r="CG1651" s="72">
        <v>712.40329333</v>
      </c>
      <c r="CH1651" s="72">
        <v>716.50152150999998</v>
      </c>
      <c r="CI1651" s="72">
        <v>731.52548966999996</v>
      </c>
      <c r="CJ1651" s="96">
        <v>0.74531863369999996</v>
      </c>
      <c r="CK1651" s="96">
        <v>0.72826597719999997</v>
      </c>
      <c r="CL1651" s="96">
        <v>0.71757107919999996</v>
      </c>
      <c r="CM1651" s="96">
        <v>0.78985177699999998</v>
      </c>
      <c r="CN1651" s="96">
        <v>0.73814242649999995</v>
      </c>
      <c r="CO1651" s="96">
        <v>0.94052678170000004</v>
      </c>
      <c r="CP1651" s="96">
        <v>0.79086528229999997</v>
      </c>
      <c r="CQ1651" s="96">
        <v>0.99584056389999998</v>
      </c>
      <c r="CR1651" s="96">
        <v>0.79416846230000004</v>
      </c>
      <c r="CS1651" s="95">
        <v>5699</v>
      </c>
      <c r="CT1651" s="95">
        <v>5529</v>
      </c>
      <c r="CU1651" s="95">
        <v>5413</v>
      </c>
      <c r="CV1651" s="95">
        <v>5304</v>
      </c>
      <c r="CW1651" s="95">
        <v>5270</v>
      </c>
      <c r="CX1651" s="96">
        <v>0.94829284700000005</v>
      </c>
      <c r="CY1651" s="96">
        <v>0.92239332699999999</v>
      </c>
      <c r="CZ1651" s="96">
        <v>0.937354036</v>
      </c>
      <c r="DA1651" s="96">
        <v>0.94506111199999998</v>
      </c>
      <c r="DB1651" s="96">
        <v>0.94984842300000005</v>
      </c>
      <c r="DC1651">
        <v>2013</v>
      </c>
      <c r="DD1651" s="6">
        <v>5556.2</v>
      </c>
      <c r="DE1651" s="96">
        <v>5.8822710000000001E-4</v>
      </c>
      <c r="DF1651" s="72">
        <v>609.54999999999995</v>
      </c>
      <c r="DG1651" s="96">
        <v>1</v>
      </c>
      <c r="DH1651" s="72">
        <v>609.54999999999995</v>
      </c>
      <c r="DI1651" s="72">
        <v>645.06511345000001</v>
      </c>
      <c r="DJ1651" s="96">
        <v>1</v>
      </c>
      <c r="DK1651" s="72">
        <v>609.54999999999995</v>
      </c>
      <c r="DL1651" s="96">
        <v>1</v>
      </c>
      <c r="DM1651" s="72">
        <v>609.54999999999995</v>
      </c>
      <c r="DN1651" s="96">
        <v>1</v>
      </c>
      <c r="DO1651" s="96">
        <v>2.647E-3</v>
      </c>
      <c r="DP1651" s="72">
        <v>1.61</v>
      </c>
      <c r="DQ1651" s="72">
        <v>607.94000000000005</v>
      </c>
      <c r="DR1651" t="s">
        <v>1068</v>
      </c>
      <c r="DT1651" t="s">
        <v>1040</v>
      </c>
    </row>
    <row r="1652" spans="1:124" x14ac:dyDescent="0.3">
      <c r="A1652" t="s">
        <v>1069</v>
      </c>
      <c r="B1652">
        <v>27470</v>
      </c>
      <c r="C1652" s="95">
        <v>1151</v>
      </c>
      <c r="D1652" s="95">
        <v>3073509</v>
      </c>
      <c r="E1652" s="95">
        <v>1108</v>
      </c>
      <c r="F1652" s="95">
        <v>3111611</v>
      </c>
      <c r="G1652" s="95">
        <v>149</v>
      </c>
      <c r="H1652" s="95">
        <v>357131</v>
      </c>
      <c r="I1652" s="95">
        <v>130</v>
      </c>
      <c r="J1652" s="95">
        <v>291714</v>
      </c>
      <c r="K1652" s="95">
        <v>1115</v>
      </c>
      <c r="L1652" s="95">
        <v>3184569</v>
      </c>
      <c r="M1652" s="95">
        <v>1064</v>
      </c>
      <c r="N1652" s="95">
        <v>3126520</v>
      </c>
      <c r="O1652" s="95">
        <v>158</v>
      </c>
      <c r="P1652" s="95">
        <v>310512</v>
      </c>
      <c r="Q1652" s="95">
        <v>138</v>
      </c>
      <c r="R1652" s="95">
        <v>370836</v>
      </c>
      <c r="S1652" s="95">
        <v>1093</v>
      </c>
      <c r="T1652" s="95">
        <v>4005292</v>
      </c>
      <c r="U1652" s="95">
        <v>1036</v>
      </c>
      <c r="V1652" s="95">
        <v>3280358</v>
      </c>
      <c r="W1652" s="95">
        <v>164</v>
      </c>
      <c r="X1652" s="95">
        <v>391129</v>
      </c>
      <c r="Y1652" s="95">
        <v>143</v>
      </c>
      <c r="Z1652" s="95">
        <v>315404</v>
      </c>
      <c r="AA1652" s="95">
        <v>1103</v>
      </c>
      <c r="AB1652" s="95">
        <v>3811473</v>
      </c>
      <c r="AC1652" s="95">
        <v>1038</v>
      </c>
      <c r="AD1652" s="95">
        <v>3506491</v>
      </c>
      <c r="AE1652" s="95">
        <v>167</v>
      </c>
      <c r="AF1652" s="95">
        <v>336560</v>
      </c>
      <c r="AG1652" s="95">
        <v>147</v>
      </c>
      <c r="AH1652" s="95">
        <v>447998</v>
      </c>
      <c r="AI1652" s="95">
        <v>1161</v>
      </c>
      <c r="AJ1652" s="95">
        <v>4107424</v>
      </c>
      <c r="AK1652" s="95">
        <v>1092</v>
      </c>
      <c r="AL1652" s="95">
        <v>4174665.56</v>
      </c>
      <c r="AM1652" s="95">
        <v>176</v>
      </c>
      <c r="AN1652" s="95">
        <v>286270</v>
      </c>
      <c r="AO1652" s="95">
        <v>151</v>
      </c>
      <c r="AP1652" s="95">
        <v>362042</v>
      </c>
      <c r="AQ1652" s="72">
        <v>219.91</v>
      </c>
      <c r="AR1652" s="72">
        <v>229.09</v>
      </c>
      <c r="AS1652" s="72">
        <v>449</v>
      </c>
      <c r="AT1652" s="95">
        <v>3430640</v>
      </c>
      <c r="AU1652" s="95">
        <v>3403325</v>
      </c>
      <c r="AV1652" s="95">
        <v>1300</v>
      </c>
      <c r="AW1652" s="95">
        <v>1238</v>
      </c>
      <c r="AX1652" s="72">
        <v>228.8</v>
      </c>
      <c r="AY1652" s="72">
        <v>242.47</v>
      </c>
      <c r="AZ1652" s="72">
        <v>471.27</v>
      </c>
      <c r="BA1652" s="95">
        <v>3495081</v>
      </c>
      <c r="BB1652" s="95">
        <v>3497356</v>
      </c>
      <c r="BC1652" s="95">
        <v>1273</v>
      </c>
      <c r="BD1652" s="95">
        <v>1202</v>
      </c>
      <c r="BE1652" s="72">
        <v>291.45999999999998</v>
      </c>
      <c r="BF1652" s="72">
        <v>254.15</v>
      </c>
      <c r="BG1652" s="72">
        <v>545.61</v>
      </c>
      <c r="BH1652" s="95">
        <v>4396421</v>
      </c>
      <c r="BI1652" s="95">
        <v>3595762</v>
      </c>
      <c r="BJ1652" s="95">
        <v>1257</v>
      </c>
      <c r="BK1652" s="95">
        <v>1179</v>
      </c>
      <c r="BL1652" s="72">
        <v>272.18</v>
      </c>
      <c r="BM1652" s="72">
        <v>278.08999999999997</v>
      </c>
      <c r="BN1652" s="72">
        <v>550.27</v>
      </c>
      <c r="BO1652" s="95">
        <v>4148033</v>
      </c>
      <c r="BP1652" s="95">
        <v>3954489</v>
      </c>
      <c r="BQ1652" s="95">
        <v>1270</v>
      </c>
      <c r="BR1652" s="95">
        <v>1185</v>
      </c>
      <c r="BS1652" s="72">
        <v>273.85000000000002</v>
      </c>
      <c r="BT1652" s="72">
        <v>304.14999999999998</v>
      </c>
      <c r="BU1652" s="72">
        <v>578</v>
      </c>
      <c r="BV1652" s="95">
        <v>4393694</v>
      </c>
      <c r="BW1652" s="95">
        <v>4536707.5599999996</v>
      </c>
      <c r="BX1652" s="95">
        <v>1337</v>
      </c>
      <c r="BY1652" s="95">
        <v>1243</v>
      </c>
      <c r="BZ1652" s="95">
        <v>1270</v>
      </c>
      <c r="CA1652" s="95">
        <v>1239</v>
      </c>
      <c r="CB1652" s="95">
        <v>1219</v>
      </c>
      <c r="CC1652" s="95">
        <v>1230</v>
      </c>
      <c r="CD1652" s="95">
        <v>1291</v>
      </c>
      <c r="CE1652" s="72">
        <v>650.75523149000003</v>
      </c>
      <c r="CF1652" s="72">
        <v>676.59346364999999</v>
      </c>
      <c r="CG1652" s="72">
        <v>712.40329333</v>
      </c>
      <c r="CH1652" s="72">
        <v>716.50152150999998</v>
      </c>
      <c r="CI1652" s="72">
        <v>731.52548966999996</v>
      </c>
      <c r="CJ1652" s="96">
        <v>0.68996756120000002</v>
      </c>
      <c r="CK1652" s="96">
        <v>0.69653348029999995</v>
      </c>
      <c r="CL1652" s="96">
        <v>0.76587237190000002</v>
      </c>
      <c r="CM1652" s="96">
        <v>0.76799557780000005</v>
      </c>
      <c r="CN1652" s="96">
        <v>0.79012967850000004</v>
      </c>
      <c r="CO1652" s="96">
        <v>0.84367530329999996</v>
      </c>
      <c r="CP1652" s="96">
        <v>0.8796034814</v>
      </c>
      <c r="CQ1652" s="96">
        <v>0.99584056389999998</v>
      </c>
      <c r="CR1652" s="96">
        <v>0.88327729119999998</v>
      </c>
      <c r="CS1652" s="95">
        <v>1203</v>
      </c>
      <c r="CT1652" s="95">
        <v>1174</v>
      </c>
      <c r="CU1652" s="95">
        <v>1147</v>
      </c>
      <c r="CV1652" s="95">
        <v>1152</v>
      </c>
      <c r="CW1652" s="95">
        <v>1215</v>
      </c>
      <c r="CX1652" s="96">
        <v>0.82337492499999998</v>
      </c>
      <c r="CY1652" s="96">
        <v>0.83168814000000002</v>
      </c>
      <c r="CZ1652" s="96">
        <v>0.87488734999999995</v>
      </c>
      <c r="DA1652" s="96">
        <v>0.849829316</v>
      </c>
      <c r="DB1652" s="96">
        <v>0.84005772700000003</v>
      </c>
      <c r="DC1652">
        <v>2013</v>
      </c>
      <c r="DD1652" s="6">
        <v>1209.4000000000001</v>
      </c>
      <c r="DE1652" s="96">
        <v>1.4792217E-3</v>
      </c>
      <c r="DF1652" s="72">
        <v>677.34</v>
      </c>
      <c r="DG1652" s="96">
        <v>1</v>
      </c>
      <c r="DH1652" s="72">
        <v>677.34</v>
      </c>
      <c r="DI1652" s="72">
        <v>645.06511345000001</v>
      </c>
      <c r="DJ1652" s="96">
        <v>1</v>
      </c>
      <c r="DK1652" s="72">
        <v>677.34</v>
      </c>
      <c r="DL1652" s="96">
        <v>1</v>
      </c>
      <c r="DM1652" s="72">
        <v>677.34</v>
      </c>
      <c r="DN1652" s="96">
        <v>1</v>
      </c>
      <c r="DO1652" s="96">
        <v>6.6119999999999998E-3</v>
      </c>
      <c r="DP1652" s="72">
        <v>4.4800000000000004</v>
      </c>
      <c r="DQ1652" s="72">
        <v>672.86</v>
      </c>
      <c r="DR1652" t="s">
        <v>1069</v>
      </c>
      <c r="DT1652" t="s">
        <v>1040</v>
      </c>
    </row>
    <row r="1653" spans="1:124" x14ac:dyDescent="0.3">
      <c r="A1653" t="s">
        <v>1070</v>
      </c>
      <c r="B1653">
        <v>27480</v>
      </c>
      <c r="C1653" s="95">
        <v>560</v>
      </c>
      <c r="D1653" s="95">
        <v>1977825</v>
      </c>
      <c r="E1653" s="95">
        <v>547</v>
      </c>
      <c r="F1653" s="95">
        <v>1531281</v>
      </c>
      <c r="G1653" s="95">
        <v>48</v>
      </c>
      <c r="H1653" s="95">
        <v>91846</v>
      </c>
      <c r="I1653" s="95">
        <v>40</v>
      </c>
      <c r="J1653" s="95">
        <v>91985</v>
      </c>
      <c r="K1653" s="95">
        <v>532</v>
      </c>
      <c r="L1653" s="95">
        <v>1671381</v>
      </c>
      <c r="M1653" s="95">
        <v>520</v>
      </c>
      <c r="N1653" s="95">
        <v>1501971</v>
      </c>
      <c r="O1653" s="95">
        <v>53</v>
      </c>
      <c r="P1653" s="95">
        <v>122791</v>
      </c>
      <c r="Q1653" s="95">
        <v>43</v>
      </c>
      <c r="R1653" s="95">
        <v>167457</v>
      </c>
      <c r="S1653" s="95">
        <v>541</v>
      </c>
      <c r="T1653" s="95">
        <v>1685180</v>
      </c>
      <c r="U1653" s="95">
        <v>521</v>
      </c>
      <c r="V1653" s="95">
        <v>1808572</v>
      </c>
      <c r="W1653" s="95">
        <v>50</v>
      </c>
      <c r="X1653" s="95">
        <v>139586</v>
      </c>
      <c r="Y1653" s="95">
        <v>42</v>
      </c>
      <c r="Z1653" s="95">
        <v>214409</v>
      </c>
      <c r="AA1653" s="95">
        <v>559</v>
      </c>
      <c r="AB1653" s="95">
        <v>1270345</v>
      </c>
      <c r="AC1653" s="95">
        <v>533</v>
      </c>
      <c r="AD1653" s="95">
        <v>1836713</v>
      </c>
      <c r="AE1653" s="95">
        <v>53</v>
      </c>
      <c r="AF1653" s="95">
        <v>113251</v>
      </c>
      <c r="AG1653" s="95">
        <v>43</v>
      </c>
      <c r="AH1653" s="95">
        <v>181000</v>
      </c>
      <c r="AI1653" s="95">
        <v>584</v>
      </c>
      <c r="AJ1653" s="95">
        <v>2299047</v>
      </c>
      <c r="AK1653" s="95">
        <v>561</v>
      </c>
      <c r="AL1653" s="95">
        <v>2082277.46</v>
      </c>
      <c r="AM1653" s="95">
        <v>49</v>
      </c>
      <c r="AN1653" s="95">
        <v>157645</v>
      </c>
      <c r="AO1653" s="95">
        <v>41</v>
      </c>
      <c r="AP1653" s="95">
        <v>186299</v>
      </c>
      <c r="AQ1653" s="72">
        <v>283.67</v>
      </c>
      <c r="AR1653" s="72">
        <v>230.45</v>
      </c>
      <c r="AS1653" s="72">
        <v>514.12</v>
      </c>
      <c r="AT1653" s="95">
        <v>2069671</v>
      </c>
      <c r="AU1653" s="95">
        <v>1623266</v>
      </c>
      <c r="AV1653" s="95">
        <v>608</v>
      </c>
      <c r="AW1653" s="95">
        <v>587</v>
      </c>
      <c r="AX1653" s="72">
        <v>255.58</v>
      </c>
      <c r="AY1653" s="72">
        <v>247.1</v>
      </c>
      <c r="AZ1653" s="72">
        <v>502.68</v>
      </c>
      <c r="BA1653" s="95">
        <v>1794172</v>
      </c>
      <c r="BB1653" s="95">
        <v>1669428</v>
      </c>
      <c r="BC1653" s="95">
        <v>585</v>
      </c>
      <c r="BD1653" s="95">
        <v>563</v>
      </c>
      <c r="BE1653" s="72">
        <v>257.3</v>
      </c>
      <c r="BF1653" s="72">
        <v>299.43</v>
      </c>
      <c r="BG1653" s="72">
        <v>556.73</v>
      </c>
      <c r="BH1653" s="95">
        <v>1824766</v>
      </c>
      <c r="BI1653" s="95">
        <v>2022981</v>
      </c>
      <c r="BJ1653" s="95">
        <v>591</v>
      </c>
      <c r="BK1653" s="95">
        <v>563</v>
      </c>
      <c r="BL1653" s="72">
        <v>188.4</v>
      </c>
      <c r="BM1653" s="72">
        <v>291.91000000000003</v>
      </c>
      <c r="BN1653" s="72">
        <v>480.31</v>
      </c>
      <c r="BO1653" s="95">
        <v>1383596</v>
      </c>
      <c r="BP1653" s="95">
        <v>2017713</v>
      </c>
      <c r="BQ1653" s="95">
        <v>612</v>
      </c>
      <c r="BR1653" s="95">
        <v>576</v>
      </c>
      <c r="BS1653" s="72">
        <v>323.42</v>
      </c>
      <c r="BT1653" s="72">
        <v>314.02999999999997</v>
      </c>
      <c r="BU1653" s="72">
        <v>637.45000000000005</v>
      </c>
      <c r="BV1653" s="95">
        <v>2456692</v>
      </c>
      <c r="BW1653" s="95">
        <v>2268576.46</v>
      </c>
      <c r="BX1653" s="95">
        <v>633</v>
      </c>
      <c r="BY1653" s="95">
        <v>602</v>
      </c>
      <c r="BZ1653" s="95">
        <v>598</v>
      </c>
      <c r="CA1653" s="95">
        <v>574</v>
      </c>
      <c r="CB1653" s="95">
        <v>578</v>
      </c>
      <c r="CC1653" s="95">
        <v>595</v>
      </c>
      <c r="CD1653" s="95">
        <v>618</v>
      </c>
      <c r="CE1653" s="72">
        <v>650.75523149000003</v>
      </c>
      <c r="CF1653" s="72">
        <v>676.59346364999999</v>
      </c>
      <c r="CG1653" s="72">
        <v>712.40329333</v>
      </c>
      <c r="CH1653" s="72">
        <v>716.50152150999998</v>
      </c>
      <c r="CI1653" s="72">
        <v>731.52548966999996</v>
      </c>
      <c r="CJ1653" s="96">
        <v>0.79003590769999998</v>
      </c>
      <c r="CK1653" s="96">
        <v>0.7429572217</v>
      </c>
      <c r="CL1653" s="96">
        <v>0.78148150800000005</v>
      </c>
      <c r="CM1653" s="96">
        <v>0.67035447319999997</v>
      </c>
      <c r="CN1653" s="96">
        <v>0.87139820690000003</v>
      </c>
      <c r="CO1653" s="96">
        <v>0.85437297320000005</v>
      </c>
      <c r="CP1653" s="96">
        <v>0.90270348860000005</v>
      </c>
      <c r="CQ1653" s="96">
        <v>0.99584056389999998</v>
      </c>
      <c r="CR1653" s="96">
        <v>0.90647377949999997</v>
      </c>
      <c r="CS1653" s="95">
        <v>588</v>
      </c>
      <c r="CT1653" s="95">
        <v>582</v>
      </c>
      <c r="CU1653" s="95">
        <v>596</v>
      </c>
      <c r="CV1653" s="95">
        <v>595</v>
      </c>
      <c r="CW1653" s="95">
        <v>612</v>
      </c>
      <c r="CX1653" s="96">
        <v>0.86122512100000004</v>
      </c>
      <c r="CY1653" s="96">
        <v>0.84552581800000004</v>
      </c>
      <c r="CZ1653" s="96">
        <v>0.89085274199999998</v>
      </c>
      <c r="DA1653" s="96">
        <v>0.84432763700000002</v>
      </c>
      <c r="DB1653" s="96">
        <v>0.83044325799999996</v>
      </c>
      <c r="DC1653">
        <v>2013</v>
      </c>
      <c r="DD1653" s="6">
        <v>578.20000000000005</v>
      </c>
      <c r="DE1653" s="96">
        <v>1.0985388999999999E-3</v>
      </c>
      <c r="DF1653" s="72">
        <v>695.4</v>
      </c>
      <c r="DG1653" s="96">
        <v>1</v>
      </c>
      <c r="DH1653" s="72">
        <v>695.4</v>
      </c>
      <c r="DI1653" s="72">
        <v>645.06511345000001</v>
      </c>
      <c r="DJ1653" s="96">
        <v>0.76039463439999999</v>
      </c>
      <c r="DK1653" s="72">
        <v>683.33949110000003</v>
      </c>
      <c r="DL1653" s="96">
        <v>1.0152701756</v>
      </c>
      <c r="DM1653" s="72">
        <v>693.77420514999994</v>
      </c>
      <c r="DN1653" s="96">
        <v>1</v>
      </c>
      <c r="DO1653" s="96">
        <v>4.4530000000000004E-3</v>
      </c>
      <c r="DP1653" s="72">
        <v>3.09</v>
      </c>
      <c r="DQ1653" s="72">
        <v>690.68</v>
      </c>
      <c r="DR1653" t="s">
        <v>1070</v>
      </c>
      <c r="DT1653" t="s">
        <v>1040</v>
      </c>
    </row>
    <row r="1654" spans="1:124" x14ac:dyDescent="0.3">
      <c r="A1654" t="s">
        <v>482</v>
      </c>
      <c r="B1654">
        <v>27490</v>
      </c>
      <c r="C1654" s="95">
        <v>949</v>
      </c>
      <c r="D1654" s="95">
        <v>3118628</v>
      </c>
      <c r="E1654" s="95">
        <v>919</v>
      </c>
      <c r="F1654" s="95">
        <v>2348580</v>
      </c>
      <c r="G1654" s="95">
        <v>98</v>
      </c>
      <c r="H1654" s="95">
        <v>260783</v>
      </c>
      <c r="I1654" s="95">
        <v>87</v>
      </c>
      <c r="J1654" s="95">
        <v>179633</v>
      </c>
      <c r="K1654" s="95">
        <v>856</v>
      </c>
      <c r="L1654" s="95">
        <v>3210701</v>
      </c>
      <c r="M1654" s="95">
        <v>829</v>
      </c>
      <c r="N1654" s="95">
        <v>2335071</v>
      </c>
      <c r="O1654" s="95">
        <v>102</v>
      </c>
      <c r="P1654" s="95">
        <v>405110</v>
      </c>
      <c r="Q1654" s="95">
        <v>91</v>
      </c>
      <c r="R1654" s="95">
        <v>268244</v>
      </c>
      <c r="S1654" s="95">
        <v>802</v>
      </c>
      <c r="T1654" s="95">
        <v>2602214</v>
      </c>
      <c r="U1654" s="95">
        <v>775</v>
      </c>
      <c r="V1654" s="95">
        <v>2219761</v>
      </c>
      <c r="W1654" s="95">
        <v>104</v>
      </c>
      <c r="X1654" s="95">
        <v>386533</v>
      </c>
      <c r="Y1654" s="95">
        <v>95</v>
      </c>
      <c r="Z1654" s="95">
        <v>247811</v>
      </c>
      <c r="AA1654" s="95">
        <v>797</v>
      </c>
      <c r="AB1654" s="95">
        <v>3483985</v>
      </c>
      <c r="AC1654" s="95">
        <v>760</v>
      </c>
      <c r="AD1654" s="95">
        <v>2354918</v>
      </c>
      <c r="AE1654" s="95">
        <v>89</v>
      </c>
      <c r="AF1654" s="95">
        <v>585495</v>
      </c>
      <c r="AG1654" s="95">
        <v>80</v>
      </c>
      <c r="AH1654" s="95">
        <v>312944</v>
      </c>
      <c r="AI1654" s="95">
        <v>806</v>
      </c>
      <c r="AJ1654" s="95">
        <v>3134653</v>
      </c>
      <c r="AK1654" s="95">
        <v>782</v>
      </c>
      <c r="AL1654" s="95">
        <v>2697619</v>
      </c>
      <c r="AM1654" s="95">
        <v>91</v>
      </c>
      <c r="AN1654" s="95">
        <v>82173</v>
      </c>
      <c r="AO1654" s="95">
        <v>81</v>
      </c>
      <c r="AP1654" s="95">
        <v>236189</v>
      </c>
      <c r="AQ1654" s="72">
        <v>268.98</v>
      </c>
      <c r="AR1654" s="72">
        <v>209.43</v>
      </c>
      <c r="AS1654" s="72">
        <v>478.41</v>
      </c>
      <c r="AT1654" s="95">
        <v>3379411</v>
      </c>
      <c r="AU1654" s="95">
        <v>2528213</v>
      </c>
      <c r="AV1654" s="95">
        <v>1047</v>
      </c>
      <c r="AW1654" s="95">
        <v>1006</v>
      </c>
      <c r="AX1654" s="72">
        <v>314.52999999999997</v>
      </c>
      <c r="AY1654" s="72">
        <v>235.81</v>
      </c>
      <c r="AZ1654" s="72">
        <v>550.34</v>
      </c>
      <c r="BA1654" s="95">
        <v>3615811</v>
      </c>
      <c r="BB1654" s="95">
        <v>2603315</v>
      </c>
      <c r="BC1654" s="95">
        <v>958</v>
      </c>
      <c r="BD1654" s="95">
        <v>920</v>
      </c>
      <c r="BE1654" s="72">
        <v>274.89999999999998</v>
      </c>
      <c r="BF1654" s="72">
        <v>236.36</v>
      </c>
      <c r="BG1654" s="72">
        <v>511.26</v>
      </c>
      <c r="BH1654" s="95">
        <v>2988747</v>
      </c>
      <c r="BI1654" s="95">
        <v>2467572</v>
      </c>
      <c r="BJ1654" s="95">
        <v>906</v>
      </c>
      <c r="BK1654" s="95">
        <v>870</v>
      </c>
      <c r="BL1654" s="72">
        <v>382.76</v>
      </c>
      <c r="BM1654" s="72">
        <v>264.67</v>
      </c>
      <c r="BN1654" s="72">
        <v>647.42999999999995</v>
      </c>
      <c r="BO1654" s="95">
        <v>4069480</v>
      </c>
      <c r="BP1654" s="95">
        <v>2667862</v>
      </c>
      <c r="BQ1654" s="95">
        <v>886</v>
      </c>
      <c r="BR1654" s="95">
        <v>840</v>
      </c>
      <c r="BS1654" s="72">
        <v>298.85000000000002</v>
      </c>
      <c r="BT1654" s="72">
        <v>283.3</v>
      </c>
      <c r="BU1654" s="72">
        <v>582.15</v>
      </c>
      <c r="BV1654" s="95">
        <v>3216826</v>
      </c>
      <c r="BW1654" s="95">
        <v>2933808</v>
      </c>
      <c r="BX1654" s="95">
        <v>897</v>
      </c>
      <c r="BY1654" s="95">
        <v>863</v>
      </c>
      <c r="BZ1654" s="95">
        <v>1027</v>
      </c>
      <c r="CA1654" s="95">
        <v>940</v>
      </c>
      <c r="CB1654" s="95">
        <v>889</v>
      </c>
      <c r="CC1654" s="95">
        <v>864</v>
      </c>
      <c r="CD1654" s="95">
        <v>880</v>
      </c>
      <c r="CE1654" s="72">
        <v>650.75523149000003</v>
      </c>
      <c r="CF1654" s="72">
        <v>676.59346364999999</v>
      </c>
      <c r="CG1654" s="72">
        <v>712.40329333</v>
      </c>
      <c r="CH1654" s="72">
        <v>716.50152150999998</v>
      </c>
      <c r="CI1654" s="72">
        <v>731.52548966999996</v>
      </c>
      <c r="CJ1654" s="96">
        <v>0.73516120480000002</v>
      </c>
      <c r="CK1654" s="96">
        <v>0.81339833969999997</v>
      </c>
      <c r="CL1654" s="96">
        <v>0.71765530109999998</v>
      </c>
      <c r="CM1654" s="96">
        <v>0.90359891859999997</v>
      </c>
      <c r="CN1654" s="96">
        <v>0.79580275499999997</v>
      </c>
      <c r="CO1654" s="96">
        <v>0.85606625849999995</v>
      </c>
      <c r="CP1654" s="96">
        <v>0.92647420209999998</v>
      </c>
      <c r="CQ1654" s="96">
        <v>0.99584056389999998</v>
      </c>
      <c r="CR1654" s="96">
        <v>0.93034377530000001</v>
      </c>
      <c r="CS1654" s="95">
        <v>1001</v>
      </c>
      <c r="CT1654" s="95">
        <v>918</v>
      </c>
      <c r="CU1654" s="95">
        <v>877</v>
      </c>
      <c r="CV1654" s="95">
        <v>853</v>
      </c>
      <c r="CW1654" s="95">
        <v>875</v>
      </c>
      <c r="CX1654" s="96">
        <v>0.86531034900000003</v>
      </c>
      <c r="CY1654" s="96">
        <v>0.85677671600000005</v>
      </c>
      <c r="CZ1654" s="96">
        <v>0.85902057399999998</v>
      </c>
      <c r="DA1654" s="96">
        <v>0.83198112499999999</v>
      </c>
      <c r="DB1654" s="96">
        <v>0.86526414399999996</v>
      </c>
      <c r="DC1654">
        <v>2013</v>
      </c>
      <c r="DD1654" s="6">
        <v>899.8</v>
      </c>
      <c r="DE1654" s="96">
        <v>2.8791260000000002E-4</v>
      </c>
      <c r="DF1654" s="72">
        <v>714.29</v>
      </c>
      <c r="DG1654" s="96">
        <v>1</v>
      </c>
      <c r="DH1654" s="72">
        <v>714.29</v>
      </c>
      <c r="DI1654" s="72">
        <v>645.06511345000001</v>
      </c>
      <c r="DJ1654" s="96">
        <v>0.9485778829</v>
      </c>
      <c r="DK1654" s="72">
        <v>710.73030977999997</v>
      </c>
      <c r="DL1654" s="96">
        <v>1.0152701756</v>
      </c>
      <c r="DM1654" s="72">
        <v>721.58328644000005</v>
      </c>
      <c r="DN1654" s="96">
        <v>1</v>
      </c>
      <c r="DO1654" s="96">
        <v>1.256E-3</v>
      </c>
      <c r="DP1654" s="72">
        <v>0.91</v>
      </c>
      <c r="DQ1654" s="72">
        <v>720.67</v>
      </c>
      <c r="DR1654" t="s">
        <v>482</v>
      </c>
      <c r="DT1654" t="s">
        <v>1040</v>
      </c>
    </row>
    <row r="1655" spans="1:124" x14ac:dyDescent="0.3">
      <c r="A1655" t="s">
        <v>1071</v>
      </c>
      <c r="B1655">
        <v>27500</v>
      </c>
      <c r="C1655" s="95">
        <v>413</v>
      </c>
      <c r="D1655" s="95">
        <v>1096680</v>
      </c>
      <c r="E1655" s="95">
        <v>389</v>
      </c>
      <c r="F1655" s="95">
        <v>1058835</v>
      </c>
      <c r="G1655" s="95">
        <v>57</v>
      </c>
      <c r="H1655" s="95">
        <v>116884</v>
      </c>
      <c r="I1655" s="95">
        <v>49</v>
      </c>
      <c r="J1655" s="95">
        <v>239451</v>
      </c>
      <c r="K1655" s="95">
        <v>396</v>
      </c>
      <c r="L1655" s="95">
        <v>1884015</v>
      </c>
      <c r="M1655" s="95">
        <v>372</v>
      </c>
      <c r="N1655" s="95">
        <v>1055138</v>
      </c>
      <c r="O1655" s="95">
        <v>66</v>
      </c>
      <c r="P1655" s="95">
        <v>188246</v>
      </c>
      <c r="Q1655" s="95">
        <v>58</v>
      </c>
      <c r="R1655" s="95">
        <v>299913</v>
      </c>
      <c r="S1655" s="95">
        <v>390</v>
      </c>
      <c r="T1655" s="95">
        <v>1934212</v>
      </c>
      <c r="U1655" s="95">
        <v>366</v>
      </c>
      <c r="V1655" s="95">
        <v>1149402</v>
      </c>
      <c r="W1655" s="95">
        <v>63</v>
      </c>
      <c r="X1655" s="95">
        <v>221178</v>
      </c>
      <c r="Y1655" s="95">
        <v>56</v>
      </c>
      <c r="Z1655" s="95">
        <v>347350</v>
      </c>
      <c r="AA1655" s="95">
        <v>392</v>
      </c>
      <c r="AB1655" s="95">
        <v>1423130</v>
      </c>
      <c r="AC1655" s="95">
        <v>366</v>
      </c>
      <c r="AD1655" s="95">
        <v>1283664</v>
      </c>
      <c r="AE1655" s="95">
        <v>58</v>
      </c>
      <c r="AF1655" s="95">
        <v>227156</v>
      </c>
      <c r="AG1655" s="95">
        <v>51</v>
      </c>
      <c r="AH1655" s="95">
        <v>352051</v>
      </c>
      <c r="AI1655" s="95">
        <v>395</v>
      </c>
      <c r="AJ1655" s="95">
        <v>1623423</v>
      </c>
      <c r="AK1655" s="95">
        <v>400</v>
      </c>
      <c r="AL1655" s="95">
        <v>1299913</v>
      </c>
      <c r="AM1655" s="95">
        <v>62</v>
      </c>
      <c r="AN1655" s="95">
        <v>171342</v>
      </c>
      <c r="AO1655" s="95">
        <v>55</v>
      </c>
      <c r="AP1655" s="95">
        <v>265038</v>
      </c>
      <c r="AQ1655" s="72">
        <v>215.17</v>
      </c>
      <c r="AR1655" s="72">
        <v>247.01</v>
      </c>
      <c r="AS1655" s="72">
        <v>462.18</v>
      </c>
      <c r="AT1655" s="95">
        <v>1213564</v>
      </c>
      <c r="AU1655" s="95">
        <v>1298286</v>
      </c>
      <c r="AV1655" s="95">
        <v>470</v>
      </c>
      <c r="AW1655" s="95">
        <v>438</v>
      </c>
      <c r="AX1655" s="72">
        <v>373.78</v>
      </c>
      <c r="AY1655" s="72">
        <v>262.61</v>
      </c>
      <c r="AZ1655" s="72">
        <v>636.39</v>
      </c>
      <c r="BA1655" s="95">
        <v>2072261</v>
      </c>
      <c r="BB1655" s="95">
        <v>1355051</v>
      </c>
      <c r="BC1655" s="95">
        <v>462</v>
      </c>
      <c r="BD1655" s="95">
        <v>430</v>
      </c>
      <c r="BE1655" s="72">
        <v>396.5</v>
      </c>
      <c r="BF1655" s="72">
        <v>295.57</v>
      </c>
      <c r="BG1655" s="72">
        <v>692.07</v>
      </c>
      <c r="BH1655" s="95">
        <v>2155390</v>
      </c>
      <c r="BI1655" s="95">
        <v>1496752</v>
      </c>
      <c r="BJ1655" s="95">
        <v>453</v>
      </c>
      <c r="BK1655" s="95">
        <v>422</v>
      </c>
      <c r="BL1655" s="72">
        <v>305.61</v>
      </c>
      <c r="BM1655" s="72">
        <v>326.88</v>
      </c>
      <c r="BN1655" s="72">
        <v>632.49</v>
      </c>
      <c r="BO1655" s="95">
        <v>1650286</v>
      </c>
      <c r="BP1655" s="95">
        <v>1635715</v>
      </c>
      <c r="BQ1655" s="95">
        <v>450</v>
      </c>
      <c r="BR1655" s="95">
        <v>417</v>
      </c>
      <c r="BS1655" s="72">
        <v>327.27</v>
      </c>
      <c r="BT1655" s="72">
        <v>286.62</v>
      </c>
      <c r="BU1655" s="72">
        <v>613.89</v>
      </c>
      <c r="BV1655" s="95">
        <v>1794765</v>
      </c>
      <c r="BW1655" s="95">
        <v>1564951</v>
      </c>
      <c r="BX1655" s="95">
        <v>457</v>
      </c>
      <c r="BY1655" s="95">
        <v>455</v>
      </c>
      <c r="BZ1655" s="95">
        <v>455</v>
      </c>
      <c r="CA1655" s="95">
        <v>447</v>
      </c>
      <c r="CB1655" s="95">
        <v>438</v>
      </c>
      <c r="CC1655" s="95">
        <v>434</v>
      </c>
      <c r="CD1655" s="95">
        <v>456</v>
      </c>
      <c r="CE1655" s="72">
        <v>650.75523149000003</v>
      </c>
      <c r="CF1655" s="72">
        <v>676.59346364999999</v>
      </c>
      <c r="CG1655" s="72">
        <v>712.40329333</v>
      </c>
      <c r="CH1655" s="72">
        <v>716.50152150999998</v>
      </c>
      <c r="CI1655" s="72">
        <v>731.52548966999996</v>
      </c>
      <c r="CJ1655" s="96">
        <v>0.71022095200000002</v>
      </c>
      <c r="CK1655" s="96">
        <v>0.94057958610000003</v>
      </c>
      <c r="CL1655" s="96">
        <v>0.97145817050000005</v>
      </c>
      <c r="CM1655" s="96">
        <v>0.88274760210000003</v>
      </c>
      <c r="CN1655" s="96">
        <v>0.83919153700000004</v>
      </c>
      <c r="CO1655" s="96">
        <v>0.84860228869999998</v>
      </c>
      <c r="CP1655" s="96">
        <v>1.0238477801000001</v>
      </c>
      <c r="CQ1655" s="96">
        <v>0.99584056389999998</v>
      </c>
      <c r="CR1655" s="96">
        <v>1.0281240502</v>
      </c>
      <c r="CS1655" s="95">
        <v>703</v>
      </c>
      <c r="CT1655" s="95">
        <v>655</v>
      </c>
      <c r="CU1655" s="95">
        <v>649</v>
      </c>
      <c r="CV1655" s="95">
        <v>623</v>
      </c>
      <c r="CW1655" s="95">
        <v>634</v>
      </c>
      <c r="CX1655" s="96">
        <v>0.93032664099999995</v>
      </c>
      <c r="CY1655" s="96">
        <v>0.83740033400000002</v>
      </c>
      <c r="CZ1655" s="96">
        <v>0.84545712799999995</v>
      </c>
      <c r="DA1655" s="96">
        <v>0.81434952100000002</v>
      </c>
      <c r="DB1655" s="96">
        <v>0.80643469300000004</v>
      </c>
      <c r="DC1655">
        <v>2013</v>
      </c>
      <c r="DD1655" s="6">
        <v>432.4</v>
      </c>
      <c r="DE1655" s="96">
        <v>2.669824E-4</v>
      </c>
      <c r="DF1655" s="72">
        <v>789.38</v>
      </c>
      <c r="DG1655" s="96">
        <v>1</v>
      </c>
      <c r="DH1655" s="72">
        <v>789.38</v>
      </c>
      <c r="DI1655" s="72">
        <v>645.06511345000001</v>
      </c>
      <c r="DJ1655" s="96">
        <v>0.65757128890000005</v>
      </c>
      <c r="DK1655" s="72">
        <v>739.96243941</v>
      </c>
      <c r="DL1655" s="96">
        <v>1.0152701756</v>
      </c>
      <c r="DM1655" s="72">
        <v>751.26179581999997</v>
      </c>
      <c r="DN1655" s="96">
        <v>1</v>
      </c>
      <c r="DO1655" s="96">
        <v>1.034E-3</v>
      </c>
      <c r="DP1655" s="72">
        <v>0.78</v>
      </c>
      <c r="DQ1655" s="72">
        <v>750.48</v>
      </c>
      <c r="DR1655" t="s">
        <v>1071</v>
      </c>
      <c r="DT1655" t="s">
        <v>1040</v>
      </c>
    </row>
    <row r="1656" spans="1:124" x14ac:dyDescent="0.3">
      <c r="A1656" t="s">
        <v>1072</v>
      </c>
      <c r="B1656">
        <v>27510</v>
      </c>
      <c r="C1656" s="95">
        <v>146</v>
      </c>
      <c r="D1656" s="95">
        <v>468445</v>
      </c>
      <c r="E1656" s="95">
        <v>143</v>
      </c>
      <c r="F1656" s="95">
        <v>330835</v>
      </c>
      <c r="G1656" s="95">
        <v>12</v>
      </c>
      <c r="H1656" s="95">
        <v>12686</v>
      </c>
      <c r="I1656" s="95">
        <v>10</v>
      </c>
      <c r="J1656" s="95">
        <v>20478</v>
      </c>
      <c r="K1656" s="95">
        <v>140</v>
      </c>
      <c r="L1656" s="95">
        <v>375201</v>
      </c>
      <c r="M1656" s="95">
        <v>138</v>
      </c>
      <c r="N1656" s="95">
        <v>393291</v>
      </c>
      <c r="O1656" s="95">
        <v>11</v>
      </c>
      <c r="P1656" s="95">
        <v>838</v>
      </c>
      <c r="Q1656" s="95">
        <v>9</v>
      </c>
      <c r="R1656" s="95">
        <v>15702</v>
      </c>
      <c r="S1656" s="95">
        <v>144</v>
      </c>
      <c r="T1656" s="95">
        <v>581475</v>
      </c>
      <c r="U1656" s="95">
        <v>141</v>
      </c>
      <c r="V1656" s="95">
        <v>444455</v>
      </c>
      <c r="W1656" s="95">
        <v>11</v>
      </c>
      <c r="X1656" s="95">
        <v>24488</v>
      </c>
      <c r="Y1656" s="95">
        <v>9</v>
      </c>
      <c r="Z1656" s="95">
        <v>26910</v>
      </c>
      <c r="AA1656" s="95">
        <v>155</v>
      </c>
      <c r="AB1656" s="95">
        <v>654420</v>
      </c>
      <c r="AC1656" s="95">
        <v>148</v>
      </c>
      <c r="AD1656" s="95">
        <v>528162</v>
      </c>
      <c r="AE1656" s="95">
        <v>12</v>
      </c>
      <c r="AF1656" s="95">
        <v>1065</v>
      </c>
      <c r="AG1656" s="95">
        <v>10</v>
      </c>
      <c r="AH1656" s="95">
        <v>47474</v>
      </c>
      <c r="AI1656" s="95">
        <v>157</v>
      </c>
      <c r="AJ1656" s="95">
        <v>402863</v>
      </c>
      <c r="AK1656" s="95">
        <v>147</v>
      </c>
      <c r="AL1656" s="95">
        <v>433150</v>
      </c>
      <c r="AM1656" s="95">
        <v>15</v>
      </c>
      <c r="AN1656" s="95">
        <v>76664</v>
      </c>
      <c r="AO1656" s="95">
        <v>12</v>
      </c>
      <c r="AP1656" s="95">
        <v>46494</v>
      </c>
      <c r="AQ1656" s="72">
        <v>253.76</v>
      </c>
      <c r="AR1656" s="72">
        <v>191.35</v>
      </c>
      <c r="AS1656" s="72">
        <v>445.11</v>
      </c>
      <c r="AT1656" s="95">
        <v>481131</v>
      </c>
      <c r="AU1656" s="95">
        <v>351313</v>
      </c>
      <c r="AV1656" s="95">
        <v>158</v>
      </c>
      <c r="AW1656" s="95">
        <v>153</v>
      </c>
      <c r="AX1656" s="72">
        <v>207.53</v>
      </c>
      <c r="AY1656" s="72">
        <v>231.86</v>
      </c>
      <c r="AZ1656" s="72">
        <v>439.39</v>
      </c>
      <c r="BA1656" s="95">
        <v>376039</v>
      </c>
      <c r="BB1656" s="95">
        <v>408993</v>
      </c>
      <c r="BC1656" s="95">
        <v>151</v>
      </c>
      <c r="BD1656" s="95">
        <v>147</v>
      </c>
      <c r="BE1656" s="72">
        <v>325.79000000000002</v>
      </c>
      <c r="BF1656" s="72">
        <v>261.87</v>
      </c>
      <c r="BG1656" s="72">
        <v>587.66</v>
      </c>
      <c r="BH1656" s="95">
        <v>605963</v>
      </c>
      <c r="BI1656" s="95">
        <v>471365</v>
      </c>
      <c r="BJ1656" s="95">
        <v>155</v>
      </c>
      <c r="BK1656" s="95">
        <v>150</v>
      </c>
      <c r="BL1656" s="72">
        <v>327.08999999999997</v>
      </c>
      <c r="BM1656" s="72">
        <v>303.61</v>
      </c>
      <c r="BN1656" s="72">
        <v>630.70000000000005</v>
      </c>
      <c r="BO1656" s="95">
        <v>655485</v>
      </c>
      <c r="BP1656" s="95">
        <v>575636</v>
      </c>
      <c r="BQ1656" s="95">
        <v>167</v>
      </c>
      <c r="BR1656" s="95">
        <v>158</v>
      </c>
      <c r="BS1656" s="72">
        <v>232.33</v>
      </c>
      <c r="BT1656" s="72">
        <v>251.39</v>
      </c>
      <c r="BU1656" s="72">
        <v>483.72</v>
      </c>
      <c r="BV1656" s="95">
        <v>479527</v>
      </c>
      <c r="BW1656" s="95">
        <v>479644</v>
      </c>
      <c r="BX1656" s="95">
        <v>172</v>
      </c>
      <c r="BY1656" s="95">
        <v>159</v>
      </c>
      <c r="BZ1656" s="95">
        <v>156</v>
      </c>
      <c r="CA1656" s="95">
        <v>149</v>
      </c>
      <c r="CB1656" s="95">
        <v>153</v>
      </c>
      <c r="CC1656" s="95">
        <v>163</v>
      </c>
      <c r="CD1656" s="95">
        <v>166</v>
      </c>
      <c r="CE1656" s="72">
        <v>650.75523149000003</v>
      </c>
      <c r="CF1656" s="72">
        <v>676.59346364999999</v>
      </c>
      <c r="CG1656" s="72">
        <v>712.40329333</v>
      </c>
      <c r="CH1656" s="72">
        <v>716.50152150999998</v>
      </c>
      <c r="CI1656" s="72">
        <v>731.52548966999996</v>
      </c>
      <c r="CJ1656" s="96">
        <v>0.68398989119999998</v>
      </c>
      <c r="CK1656" s="96">
        <v>0.64941508250000002</v>
      </c>
      <c r="CL1656" s="96">
        <v>0.82489792719999999</v>
      </c>
      <c r="CM1656" s="96">
        <v>0.88024935199999998</v>
      </c>
      <c r="CN1656" s="96">
        <v>0.66124831849999999</v>
      </c>
      <c r="CO1656" s="96">
        <v>0.84484935699999997</v>
      </c>
      <c r="CP1656" s="96">
        <v>0.87584858539999999</v>
      </c>
      <c r="CQ1656" s="96">
        <v>0.99584056389999998</v>
      </c>
      <c r="CR1656" s="96">
        <v>0.87950671229999999</v>
      </c>
      <c r="CS1656" s="95">
        <v>144</v>
      </c>
      <c r="CT1656" s="95">
        <v>143</v>
      </c>
      <c r="CU1656" s="95">
        <v>147</v>
      </c>
      <c r="CV1656" s="95">
        <v>159</v>
      </c>
      <c r="CW1656" s="95">
        <v>166</v>
      </c>
      <c r="CX1656" s="96">
        <v>0.79699170100000005</v>
      </c>
      <c r="CY1656" s="96">
        <v>0.84240922600000001</v>
      </c>
      <c r="CZ1656" s="96">
        <v>0.82348924700000004</v>
      </c>
      <c r="DA1656" s="96">
        <v>0.91013507100000002</v>
      </c>
      <c r="DB1656" s="96">
        <v>0.84484904900000002</v>
      </c>
      <c r="DC1656">
        <v>2013</v>
      </c>
      <c r="DD1656" s="6">
        <v>153.4</v>
      </c>
      <c r="DE1656" s="96">
        <v>1.101391E-3</v>
      </c>
      <c r="DF1656" s="72">
        <v>674.71</v>
      </c>
      <c r="DG1656" s="96">
        <v>1</v>
      </c>
      <c r="DH1656" s="72">
        <v>674.71</v>
      </c>
      <c r="DI1656" s="72">
        <v>645.06511345000001</v>
      </c>
      <c r="DJ1656" s="96">
        <v>0.39166312060000003</v>
      </c>
      <c r="DK1656" s="72">
        <v>656.67592221999996</v>
      </c>
      <c r="DL1656" s="96">
        <v>1.0152701756</v>
      </c>
      <c r="DM1656" s="72">
        <v>666.70347889000004</v>
      </c>
      <c r="DN1656" s="96">
        <v>1</v>
      </c>
      <c r="DO1656" s="96">
        <v>4.6829999999999997E-3</v>
      </c>
      <c r="DP1656" s="72">
        <v>3.12</v>
      </c>
      <c r="DQ1656" s="72">
        <v>663.58</v>
      </c>
      <c r="DR1656" t="s">
        <v>1072</v>
      </c>
      <c r="DT1656" t="s">
        <v>1040</v>
      </c>
    </row>
    <row r="1657" spans="1:124" x14ac:dyDescent="0.3">
      <c r="A1657" t="s">
        <v>484</v>
      </c>
      <c r="B1657">
        <v>27520</v>
      </c>
      <c r="C1657" s="95">
        <v>1424</v>
      </c>
      <c r="D1657" s="95">
        <v>3630749</v>
      </c>
      <c r="E1657" s="95">
        <v>1393</v>
      </c>
      <c r="F1657" s="95">
        <v>3756580</v>
      </c>
      <c r="G1657" s="95">
        <v>174</v>
      </c>
      <c r="H1657" s="95">
        <v>315716</v>
      </c>
      <c r="I1657" s="95">
        <v>159</v>
      </c>
      <c r="J1657" s="95">
        <v>345084</v>
      </c>
      <c r="K1657" s="95">
        <v>1402</v>
      </c>
      <c r="L1657" s="95">
        <v>4141170</v>
      </c>
      <c r="M1657" s="95">
        <v>1358</v>
      </c>
      <c r="N1657" s="95">
        <v>4242729</v>
      </c>
      <c r="O1657" s="95">
        <v>177</v>
      </c>
      <c r="P1657" s="95">
        <v>203656</v>
      </c>
      <c r="Q1657" s="95">
        <v>160</v>
      </c>
      <c r="R1657" s="95">
        <v>314267</v>
      </c>
      <c r="S1657" s="95">
        <v>1379</v>
      </c>
      <c r="T1657" s="95">
        <v>4359038</v>
      </c>
      <c r="U1657" s="95">
        <v>1330</v>
      </c>
      <c r="V1657" s="95">
        <v>4154332</v>
      </c>
      <c r="W1657" s="95">
        <v>177</v>
      </c>
      <c r="X1657" s="95">
        <v>304231</v>
      </c>
      <c r="Y1657" s="95">
        <v>163</v>
      </c>
      <c r="Z1657" s="95">
        <v>416760</v>
      </c>
      <c r="AA1657" s="95">
        <v>1368</v>
      </c>
      <c r="AB1657" s="95">
        <v>4302526</v>
      </c>
      <c r="AC1657" s="95">
        <v>1313</v>
      </c>
      <c r="AD1657" s="95">
        <v>4064843</v>
      </c>
      <c r="AE1657" s="95">
        <v>193</v>
      </c>
      <c r="AF1657" s="95">
        <v>334763</v>
      </c>
      <c r="AG1657" s="95">
        <v>173</v>
      </c>
      <c r="AH1657" s="95">
        <v>508767</v>
      </c>
      <c r="AI1657" s="95">
        <v>1379</v>
      </c>
      <c r="AJ1657" s="95">
        <v>5664977</v>
      </c>
      <c r="AK1657" s="95">
        <v>1324</v>
      </c>
      <c r="AL1657" s="95">
        <v>4759795</v>
      </c>
      <c r="AM1657" s="95">
        <v>205</v>
      </c>
      <c r="AN1657" s="95">
        <v>336436</v>
      </c>
      <c r="AO1657" s="95">
        <v>184</v>
      </c>
      <c r="AP1657" s="95">
        <v>588966</v>
      </c>
      <c r="AQ1657" s="72">
        <v>205.8</v>
      </c>
      <c r="AR1657" s="72">
        <v>220.24</v>
      </c>
      <c r="AS1657" s="72">
        <v>426.04</v>
      </c>
      <c r="AT1657" s="95">
        <v>3946465</v>
      </c>
      <c r="AU1657" s="95">
        <v>4101664</v>
      </c>
      <c r="AV1657" s="95">
        <v>1598</v>
      </c>
      <c r="AW1657" s="95">
        <v>1552</v>
      </c>
      <c r="AX1657" s="72">
        <v>229.3</v>
      </c>
      <c r="AY1657" s="72">
        <v>250.16</v>
      </c>
      <c r="AZ1657" s="72">
        <v>479.46</v>
      </c>
      <c r="BA1657" s="95">
        <v>4344826</v>
      </c>
      <c r="BB1657" s="95">
        <v>4556996</v>
      </c>
      <c r="BC1657" s="95">
        <v>1579</v>
      </c>
      <c r="BD1657" s="95">
        <v>1518</v>
      </c>
      <c r="BE1657" s="72">
        <v>249.75</v>
      </c>
      <c r="BF1657" s="72">
        <v>255.14</v>
      </c>
      <c r="BG1657" s="72">
        <v>504.89</v>
      </c>
      <c r="BH1657" s="95">
        <v>4663269</v>
      </c>
      <c r="BI1657" s="95">
        <v>4571092</v>
      </c>
      <c r="BJ1657" s="95">
        <v>1556</v>
      </c>
      <c r="BK1657" s="95">
        <v>1493</v>
      </c>
      <c r="BL1657" s="72">
        <v>247.56</v>
      </c>
      <c r="BM1657" s="72">
        <v>256.48</v>
      </c>
      <c r="BN1657" s="72">
        <v>504.04</v>
      </c>
      <c r="BO1657" s="95">
        <v>4637289</v>
      </c>
      <c r="BP1657" s="95">
        <v>4573610</v>
      </c>
      <c r="BQ1657" s="95">
        <v>1561</v>
      </c>
      <c r="BR1657" s="95">
        <v>1486</v>
      </c>
      <c r="BS1657" s="72">
        <v>315.73</v>
      </c>
      <c r="BT1657" s="72">
        <v>295.58</v>
      </c>
      <c r="BU1657" s="72">
        <v>611.30999999999995</v>
      </c>
      <c r="BV1657" s="95">
        <v>6001413</v>
      </c>
      <c r="BW1657" s="95">
        <v>5348761</v>
      </c>
      <c r="BX1657" s="95">
        <v>1584</v>
      </c>
      <c r="BY1657" s="95">
        <v>1508</v>
      </c>
      <c r="BZ1657" s="95">
        <v>1576</v>
      </c>
      <c r="CA1657" s="95">
        <v>1550</v>
      </c>
      <c r="CB1657" s="95">
        <v>1526</v>
      </c>
      <c r="CC1657" s="95">
        <v>1525</v>
      </c>
      <c r="CD1657" s="95">
        <v>1547</v>
      </c>
      <c r="CE1657" s="72">
        <v>650.75523149000003</v>
      </c>
      <c r="CF1657" s="72">
        <v>676.59346364999999</v>
      </c>
      <c r="CG1657" s="72">
        <v>712.40329333</v>
      </c>
      <c r="CH1657" s="72">
        <v>716.50152150999998</v>
      </c>
      <c r="CI1657" s="72">
        <v>731.52548966999996</v>
      </c>
      <c r="CJ1657" s="96">
        <v>0.65468547830000001</v>
      </c>
      <c r="CK1657" s="96">
        <v>0.70863823810000004</v>
      </c>
      <c r="CL1657" s="96">
        <v>0.70871373660000003</v>
      </c>
      <c r="CM1657" s="96">
        <v>0.70347373290000004</v>
      </c>
      <c r="CN1657" s="96">
        <v>0.83566466049999999</v>
      </c>
      <c r="CO1657" s="96">
        <v>0.81452728100000005</v>
      </c>
      <c r="CP1657" s="96">
        <v>0.88669242410000004</v>
      </c>
      <c r="CQ1657" s="96">
        <v>0.99584056389999998</v>
      </c>
      <c r="CR1657" s="96">
        <v>0.8903958421</v>
      </c>
      <c r="CS1657" s="95">
        <v>1537</v>
      </c>
      <c r="CT1657" s="95">
        <v>1511</v>
      </c>
      <c r="CU1657" s="95">
        <v>1471</v>
      </c>
      <c r="CV1657" s="95">
        <v>1462</v>
      </c>
      <c r="CW1657" s="95">
        <v>1470</v>
      </c>
      <c r="CX1657" s="96">
        <v>0.82624198900000001</v>
      </c>
      <c r="CY1657" s="96">
        <v>0.82870603200000004</v>
      </c>
      <c r="CZ1657" s="96">
        <v>0.85271541299999998</v>
      </c>
      <c r="DA1657" s="96">
        <v>0.80482578299999996</v>
      </c>
      <c r="DB1657" s="96">
        <v>0.75913901500000003</v>
      </c>
      <c r="DC1657">
        <v>2013</v>
      </c>
      <c r="DD1657" s="6">
        <v>1511.4</v>
      </c>
      <c r="DE1657" s="96">
        <v>9.3579290000000005E-4</v>
      </c>
      <c r="DF1657" s="72">
        <v>683.18</v>
      </c>
      <c r="DG1657" s="96">
        <v>1</v>
      </c>
      <c r="DH1657" s="72">
        <v>683.18</v>
      </c>
      <c r="DI1657" s="72">
        <v>645.06511345000001</v>
      </c>
      <c r="DJ1657" s="96">
        <v>1</v>
      </c>
      <c r="DK1657" s="72">
        <v>683.18</v>
      </c>
      <c r="DL1657" s="96">
        <v>1</v>
      </c>
      <c r="DM1657" s="72">
        <v>683.18</v>
      </c>
      <c r="DN1657" s="96">
        <v>1</v>
      </c>
      <c r="DO1657" s="96">
        <v>3.9119999999999997E-3</v>
      </c>
      <c r="DP1657" s="72">
        <v>2.67</v>
      </c>
      <c r="DQ1657" s="72">
        <v>680.51</v>
      </c>
      <c r="DR1657" t="s">
        <v>484</v>
      </c>
      <c r="DT1657" t="s">
        <v>1040</v>
      </c>
    </row>
    <row r="1658" spans="1:124" x14ac:dyDescent="0.3">
      <c r="A1658" t="s">
        <v>1073</v>
      </c>
      <c r="B1658">
        <v>27530</v>
      </c>
      <c r="C1658" s="95">
        <v>358</v>
      </c>
      <c r="D1658" s="95">
        <v>1097633</v>
      </c>
      <c r="E1658" s="95">
        <v>344</v>
      </c>
      <c r="F1658" s="95">
        <v>1062665</v>
      </c>
      <c r="G1658" s="95">
        <v>34</v>
      </c>
      <c r="H1658" s="95">
        <v>69177</v>
      </c>
      <c r="I1658" s="95">
        <v>33</v>
      </c>
      <c r="J1658" s="95">
        <v>69121</v>
      </c>
      <c r="K1658" s="95">
        <v>333</v>
      </c>
      <c r="L1658" s="95">
        <v>1082228</v>
      </c>
      <c r="M1658" s="95">
        <v>316</v>
      </c>
      <c r="N1658" s="95">
        <v>1101696</v>
      </c>
      <c r="O1658" s="95">
        <v>32</v>
      </c>
      <c r="P1658" s="95">
        <v>39694</v>
      </c>
      <c r="Q1658" s="95">
        <v>29</v>
      </c>
      <c r="R1658" s="95">
        <v>109036</v>
      </c>
      <c r="S1658" s="95">
        <v>339</v>
      </c>
      <c r="T1658" s="95">
        <v>1056449</v>
      </c>
      <c r="U1658" s="95">
        <v>321</v>
      </c>
      <c r="V1658" s="95">
        <v>1167938</v>
      </c>
      <c r="W1658" s="95">
        <v>31</v>
      </c>
      <c r="X1658" s="95">
        <v>85421</v>
      </c>
      <c r="Y1658" s="95">
        <v>28</v>
      </c>
      <c r="Z1658" s="95">
        <v>169943</v>
      </c>
      <c r="AA1658" s="95">
        <v>336</v>
      </c>
      <c r="AB1658" s="95">
        <v>786374</v>
      </c>
      <c r="AC1658" s="95">
        <v>319</v>
      </c>
      <c r="AD1658" s="95">
        <v>1081501</v>
      </c>
      <c r="AE1658" s="95">
        <v>35</v>
      </c>
      <c r="AF1658" s="95">
        <v>40791</v>
      </c>
      <c r="AG1658" s="95">
        <v>31</v>
      </c>
      <c r="AH1658" s="95">
        <v>86240</v>
      </c>
      <c r="AI1658" s="95">
        <v>325</v>
      </c>
      <c r="AJ1658" s="95">
        <v>1106144</v>
      </c>
      <c r="AK1658" s="95">
        <v>328</v>
      </c>
      <c r="AL1658" s="95">
        <v>1104540</v>
      </c>
      <c r="AM1658" s="95">
        <v>32</v>
      </c>
      <c r="AN1658" s="95">
        <v>115669</v>
      </c>
      <c r="AO1658" s="95">
        <v>29</v>
      </c>
      <c r="AP1658" s="95">
        <v>96781</v>
      </c>
      <c r="AQ1658" s="72">
        <v>248.05</v>
      </c>
      <c r="AR1658" s="72">
        <v>250.17</v>
      </c>
      <c r="AS1658" s="72">
        <v>498.22</v>
      </c>
      <c r="AT1658" s="95">
        <v>1166810</v>
      </c>
      <c r="AU1658" s="95">
        <v>1131786</v>
      </c>
      <c r="AV1658" s="95">
        <v>392</v>
      </c>
      <c r="AW1658" s="95">
        <v>377</v>
      </c>
      <c r="AX1658" s="72">
        <v>256.14999999999998</v>
      </c>
      <c r="AY1658" s="72">
        <v>292.45</v>
      </c>
      <c r="AZ1658" s="72">
        <v>548.6</v>
      </c>
      <c r="BA1658" s="95">
        <v>1121922</v>
      </c>
      <c r="BB1658" s="95">
        <v>1210732</v>
      </c>
      <c r="BC1658" s="95">
        <v>365</v>
      </c>
      <c r="BD1658" s="95">
        <v>345</v>
      </c>
      <c r="BE1658" s="72">
        <v>257.18</v>
      </c>
      <c r="BF1658" s="72">
        <v>319.45999999999998</v>
      </c>
      <c r="BG1658" s="72">
        <v>576.64</v>
      </c>
      <c r="BH1658" s="95">
        <v>1141870</v>
      </c>
      <c r="BI1658" s="95">
        <v>1337881</v>
      </c>
      <c r="BJ1658" s="95">
        <v>370</v>
      </c>
      <c r="BK1658" s="95">
        <v>349</v>
      </c>
      <c r="BL1658" s="72">
        <v>185.8</v>
      </c>
      <c r="BM1658" s="72">
        <v>278.02999999999997</v>
      </c>
      <c r="BN1658" s="72">
        <v>463.83</v>
      </c>
      <c r="BO1658" s="95">
        <v>827165</v>
      </c>
      <c r="BP1658" s="95">
        <v>1167741</v>
      </c>
      <c r="BQ1658" s="95">
        <v>371</v>
      </c>
      <c r="BR1658" s="95">
        <v>350</v>
      </c>
      <c r="BS1658" s="72">
        <v>285.2</v>
      </c>
      <c r="BT1658" s="72">
        <v>280.42</v>
      </c>
      <c r="BU1658" s="72">
        <v>565.62</v>
      </c>
      <c r="BV1658" s="95">
        <v>1221813</v>
      </c>
      <c r="BW1658" s="95">
        <v>1201321</v>
      </c>
      <c r="BX1658" s="95">
        <v>357</v>
      </c>
      <c r="BY1658" s="95">
        <v>357</v>
      </c>
      <c r="BZ1658" s="95">
        <v>385</v>
      </c>
      <c r="CA1658" s="95">
        <v>355</v>
      </c>
      <c r="CB1658" s="95">
        <v>360</v>
      </c>
      <c r="CC1658" s="95">
        <v>361</v>
      </c>
      <c r="CD1658" s="95">
        <v>357</v>
      </c>
      <c r="CE1658" s="72">
        <v>650.75523149000003</v>
      </c>
      <c r="CF1658" s="72">
        <v>676.59346364999999</v>
      </c>
      <c r="CG1658" s="72">
        <v>712.40329333</v>
      </c>
      <c r="CH1658" s="72">
        <v>716.50152150999998</v>
      </c>
      <c r="CI1658" s="72">
        <v>731.52548966999996</v>
      </c>
      <c r="CJ1658" s="96">
        <v>0.76560275799999999</v>
      </c>
      <c r="CK1658" s="96">
        <v>0.81082663290000001</v>
      </c>
      <c r="CL1658" s="96">
        <v>0.80942916099999995</v>
      </c>
      <c r="CM1658" s="96">
        <v>0.64735382419999998</v>
      </c>
      <c r="CN1658" s="96">
        <v>0.77320613979999997</v>
      </c>
      <c r="CO1658" s="96">
        <v>0.9078763191</v>
      </c>
      <c r="CP1658" s="96">
        <v>0.83853239390000001</v>
      </c>
      <c r="CQ1658" s="96">
        <v>0.99584056389999998</v>
      </c>
      <c r="CR1658" s="96">
        <v>0.8420346635</v>
      </c>
      <c r="CS1658" s="95">
        <v>381</v>
      </c>
      <c r="CT1658" s="95">
        <v>349</v>
      </c>
      <c r="CU1658" s="95">
        <v>355</v>
      </c>
      <c r="CV1658" s="95">
        <v>352</v>
      </c>
      <c r="CW1658" s="95">
        <v>343</v>
      </c>
      <c r="CX1658" s="96">
        <v>0.91810202900000004</v>
      </c>
      <c r="CY1658" s="96">
        <v>0.91738969100000001</v>
      </c>
      <c r="CZ1658" s="96">
        <v>0.938367536</v>
      </c>
      <c r="DA1658" s="96">
        <v>0.882803059</v>
      </c>
      <c r="DB1658" s="96">
        <v>0.88101113900000005</v>
      </c>
      <c r="DC1658">
        <v>2013</v>
      </c>
      <c r="DD1658" s="6">
        <v>355.6</v>
      </c>
      <c r="DE1658" s="96">
        <v>1.1862214E-3</v>
      </c>
      <c r="DF1658" s="72">
        <v>645.91</v>
      </c>
      <c r="DG1658" s="96">
        <v>1</v>
      </c>
      <c r="DH1658" s="72">
        <v>645.91</v>
      </c>
      <c r="DI1658" s="72">
        <v>645.06511345000001</v>
      </c>
      <c r="DJ1658" s="96">
        <v>0.59632206060000004</v>
      </c>
      <c r="DK1658" s="72">
        <v>645.56893793999996</v>
      </c>
      <c r="DL1658" s="96">
        <v>1.0152701756</v>
      </c>
      <c r="DM1658" s="72">
        <v>655.42688899999996</v>
      </c>
      <c r="DN1658" s="96">
        <v>1</v>
      </c>
      <c r="DO1658" s="96">
        <v>5.0509999999999999E-3</v>
      </c>
      <c r="DP1658" s="72">
        <v>3.31</v>
      </c>
      <c r="DQ1658" s="72">
        <v>652.12</v>
      </c>
      <c r="DR1658" t="s">
        <v>1073</v>
      </c>
      <c r="DT1658" t="s">
        <v>1040</v>
      </c>
    </row>
    <row r="1659" spans="1:124" x14ac:dyDescent="0.3">
      <c r="A1659" t="s">
        <v>1074</v>
      </c>
      <c r="B1659">
        <v>27540</v>
      </c>
      <c r="C1659" s="95">
        <v>205</v>
      </c>
      <c r="D1659" s="95">
        <v>867783</v>
      </c>
      <c r="E1659" s="95">
        <v>194</v>
      </c>
      <c r="F1659" s="95">
        <v>584847</v>
      </c>
      <c r="G1659" s="95">
        <v>16</v>
      </c>
      <c r="H1659" s="95">
        <v>43175</v>
      </c>
      <c r="I1659" s="95">
        <v>15</v>
      </c>
      <c r="J1659" s="95">
        <v>40225</v>
      </c>
      <c r="K1659" s="95">
        <v>205</v>
      </c>
      <c r="L1659" s="95">
        <v>623120</v>
      </c>
      <c r="M1659" s="95">
        <v>190</v>
      </c>
      <c r="N1659" s="95">
        <v>607228</v>
      </c>
      <c r="O1659" s="95">
        <v>16</v>
      </c>
      <c r="P1659" s="95">
        <v>78493</v>
      </c>
      <c r="Q1659" s="95">
        <v>15</v>
      </c>
      <c r="R1659" s="95">
        <v>42734</v>
      </c>
      <c r="S1659" s="95">
        <v>197</v>
      </c>
      <c r="T1659" s="95">
        <v>554856</v>
      </c>
      <c r="U1659" s="95">
        <v>186</v>
      </c>
      <c r="V1659" s="95">
        <v>530889</v>
      </c>
      <c r="W1659" s="95">
        <v>15</v>
      </c>
      <c r="X1659" s="95">
        <v>13310</v>
      </c>
      <c r="Y1659" s="95">
        <v>14</v>
      </c>
      <c r="Z1659" s="95">
        <v>34109</v>
      </c>
      <c r="AA1659" s="95">
        <v>186</v>
      </c>
      <c r="AB1659" s="95">
        <v>513363</v>
      </c>
      <c r="AC1659" s="95">
        <v>176</v>
      </c>
      <c r="AD1659" s="95">
        <v>610757</v>
      </c>
      <c r="AE1659" s="95">
        <v>16</v>
      </c>
      <c r="AF1659" s="95">
        <v>24098</v>
      </c>
      <c r="AG1659" s="95">
        <v>14</v>
      </c>
      <c r="AH1659" s="95">
        <v>33882</v>
      </c>
      <c r="AI1659" s="95">
        <v>185</v>
      </c>
      <c r="AJ1659" s="95">
        <v>568544</v>
      </c>
      <c r="AK1659" s="95">
        <v>173</v>
      </c>
      <c r="AL1659" s="95">
        <v>500659</v>
      </c>
      <c r="AM1659" s="95">
        <v>16</v>
      </c>
      <c r="AN1659" s="95">
        <v>802</v>
      </c>
      <c r="AO1659" s="95">
        <v>15</v>
      </c>
      <c r="AP1659" s="95">
        <v>25936</v>
      </c>
      <c r="AQ1659" s="72">
        <v>343.5</v>
      </c>
      <c r="AR1659" s="72">
        <v>249.23</v>
      </c>
      <c r="AS1659" s="72">
        <v>592.73</v>
      </c>
      <c r="AT1659" s="95">
        <v>910958</v>
      </c>
      <c r="AU1659" s="95">
        <v>625072</v>
      </c>
      <c r="AV1659" s="95">
        <v>221</v>
      </c>
      <c r="AW1659" s="95">
        <v>209</v>
      </c>
      <c r="AX1659" s="72">
        <v>264.56</v>
      </c>
      <c r="AY1659" s="72">
        <v>264.20999999999998</v>
      </c>
      <c r="AZ1659" s="72">
        <v>528.77</v>
      </c>
      <c r="BA1659" s="95">
        <v>701613</v>
      </c>
      <c r="BB1659" s="95">
        <v>649962</v>
      </c>
      <c r="BC1659" s="95">
        <v>221</v>
      </c>
      <c r="BD1659" s="95">
        <v>205</v>
      </c>
      <c r="BE1659" s="72">
        <v>223.34</v>
      </c>
      <c r="BF1659" s="72">
        <v>235.42</v>
      </c>
      <c r="BG1659" s="72">
        <v>458.76</v>
      </c>
      <c r="BH1659" s="95">
        <v>568166</v>
      </c>
      <c r="BI1659" s="95">
        <v>564998</v>
      </c>
      <c r="BJ1659" s="95">
        <v>212</v>
      </c>
      <c r="BK1659" s="95">
        <v>200</v>
      </c>
      <c r="BL1659" s="72">
        <v>221.72</v>
      </c>
      <c r="BM1659" s="72">
        <v>282.74</v>
      </c>
      <c r="BN1659" s="72">
        <v>504.46</v>
      </c>
      <c r="BO1659" s="95">
        <v>537461</v>
      </c>
      <c r="BP1659" s="95">
        <v>644639</v>
      </c>
      <c r="BQ1659" s="95">
        <v>202</v>
      </c>
      <c r="BR1659" s="95">
        <v>190</v>
      </c>
      <c r="BS1659" s="72">
        <v>236.05</v>
      </c>
      <c r="BT1659" s="72">
        <v>233.42</v>
      </c>
      <c r="BU1659" s="72">
        <v>469.47</v>
      </c>
      <c r="BV1659" s="95">
        <v>569346</v>
      </c>
      <c r="BW1659" s="95">
        <v>526595</v>
      </c>
      <c r="BX1659" s="95">
        <v>201</v>
      </c>
      <c r="BY1659" s="95">
        <v>188</v>
      </c>
      <c r="BZ1659" s="95">
        <v>215</v>
      </c>
      <c r="CA1659" s="95">
        <v>213</v>
      </c>
      <c r="CB1659" s="95">
        <v>206</v>
      </c>
      <c r="CC1659" s="95">
        <v>196</v>
      </c>
      <c r="CD1659" s="95">
        <v>195</v>
      </c>
      <c r="CE1659" s="72">
        <v>650.75523149000003</v>
      </c>
      <c r="CF1659" s="72">
        <v>676.59346364999999</v>
      </c>
      <c r="CG1659" s="72">
        <v>712.40329333</v>
      </c>
      <c r="CH1659" s="72">
        <v>716.50152150999998</v>
      </c>
      <c r="CI1659" s="72">
        <v>731.52548966999996</v>
      </c>
      <c r="CJ1659" s="96">
        <v>0.91083401460000002</v>
      </c>
      <c r="CK1659" s="96">
        <v>0.78151804359999999</v>
      </c>
      <c r="CL1659" s="96">
        <v>0.64396108819999998</v>
      </c>
      <c r="CM1659" s="96">
        <v>0.70405991450000005</v>
      </c>
      <c r="CN1659" s="96">
        <v>0.64176847780000001</v>
      </c>
      <c r="CO1659" s="96">
        <v>0.81917956540000003</v>
      </c>
      <c r="CP1659" s="96">
        <v>0.8989827614</v>
      </c>
      <c r="CQ1659" s="96">
        <v>0.99584056389999998</v>
      </c>
      <c r="CR1659" s="96">
        <v>0.90273751199999996</v>
      </c>
      <c r="CS1659" s="95">
        <v>206</v>
      </c>
      <c r="CT1659" s="95">
        <v>199</v>
      </c>
      <c r="CU1659" s="95">
        <v>201</v>
      </c>
      <c r="CV1659" s="95">
        <v>192</v>
      </c>
      <c r="CW1659" s="95">
        <v>192</v>
      </c>
      <c r="CX1659" s="96">
        <v>0.87655420699999997</v>
      </c>
      <c r="CY1659" s="96">
        <v>0.83105805499999996</v>
      </c>
      <c r="CZ1659" s="96">
        <v>0.83682564999999998</v>
      </c>
      <c r="DA1659" s="96">
        <v>0.75419035499999998</v>
      </c>
      <c r="DB1659" s="96">
        <v>0.79182576199999999</v>
      </c>
      <c r="DC1659">
        <v>2013</v>
      </c>
      <c r="DD1659" s="6">
        <v>198.4</v>
      </c>
      <c r="DE1659" s="96">
        <v>8.4777850000000005E-4</v>
      </c>
      <c r="DF1659" s="72">
        <v>692.71</v>
      </c>
      <c r="DG1659" s="96">
        <v>1</v>
      </c>
      <c r="DH1659" s="72">
        <v>692.71</v>
      </c>
      <c r="DI1659" s="72">
        <v>645.06511345000001</v>
      </c>
      <c r="DJ1659" s="96">
        <v>0.44542114900000002</v>
      </c>
      <c r="DK1659" s="72">
        <v>666.28715355999998</v>
      </c>
      <c r="DL1659" s="96">
        <v>1.0152701756</v>
      </c>
      <c r="DM1659" s="72">
        <v>676.46147542000006</v>
      </c>
      <c r="DN1659" s="96">
        <v>1</v>
      </c>
      <c r="DO1659" s="96">
        <v>3.6670000000000001E-3</v>
      </c>
      <c r="DP1659" s="72">
        <v>2.48</v>
      </c>
      <c r="DQ1659" s="72">
        <v>673.98</v>
      </c>
      <c r="DR1659" t="s">
        <v>1074</v>
      </c>
      <c r="DT1659" t="s">
        <v>1040</v>
      </c>
    </row>
    <row r="1660" spans="1:124" x14ac:dyDescent="0.3">
      <c r="A1660" t="s">
        <v>1075</v>
      </c>
      <c r="B1660">
        <v>27550</v>
      </c>
      <c r="C1660" s="95">
        <v>16857</v>
      </c>
      <c r="D1660" s="95">
        <v>52916498</v>
      </c>
      <c r="E1660" s="95">
        <v>16270</v>
      </c>
      <c r="F1660" s="95">
        <v>49074395</v>
      </c>
      <c r="G1660" s="95">
        <v>2599</v>
      </c>
      <c r="H1660" s="95">
        <v>7041438</v>
      </c>
      <c r="I1660" s="95">
        <v>2304</v>
      </c>
      <c r="J1660" s="95">
        <v>7205767</v>
      </c>
      <c r="K1660" s="95">
        <v>16299</v>
      </c>
      <c r="L1660" s="95">
        <v>57720086</v>
      </c>
      <c r="M1660" s="95">
        <v>15605</v>
      </c>
      <c r="N1660" s="95">
        <v>50129907</v>
      </c>
      <c r="O1660" s="95">
        <v>2612</v>
      </c>
      <c r="P1660" s="95">
        <v>6456402</v>
      </c>
      <c r="Q1660" s="95">
        <v>2301</v>
      </c>
      <c r="R1660" s="95">
        <v>7212180</v>
      </c>
      <c r="S1660" s="95">
        <v>16048</v>
      </c>
      <c r="T1660" s="95">
        <v>58603474</v>
      </c>
      <c r="U1660" s="95">
        <v>15222</v>
      </c>
      <c r="V1660" s="95">
        <v>52078271</v>
      </c>
      <c r="W1660" s="95">
        <v>2692</v>
      </c>
      <c r="X1660" s="95">
        <v>8015316</v>
      </c>
      <c r="Y1660" s="95">
        <v>2379</v>
      </c>
      <c r="Z1660" s="95">
        <v>8003510</v>
      </c>
      <c r="AA1660" s="95">
        <v>15615</v>
      </c>
      <c r="AB1660" s="95">
        <v>50272569</v>
      </c>
      <c r="AC1660" s="95">
        <v>14687</v>
      </c>
      <c r="AD1660" s="95">
        <v>54038677</v>
      </c>
      <c r="AE1660" s="95">
        <v>2734</v>
      </c>
      <c r="AF1660" s="95">
        <v>8761021</v>
      </c>
      <c r="AG1660" s="95">
        <v>2416</v>
      </c>
      <c r="AH1660" s="95">
        <v>8775374</v>
      </c>
      <c r="AI1660" s="95">
        <v>15778</v>
      </c>
      <c r="AJ1660" s="95">
        <v>53228002</v>
      </c>
      <c r="AK1660" s="95">
        <v>14755</v>
      </c>
      <c r="AL1660" s="95">
        <v>54311927.210000001</v>
      </c>
      <c r="AM1660" s="95">
        <v>2878</v>
      </c>
      <c r="AN1660" s="95">
        <v>8359190</v>
      </c>
      <c r="AO1660" s="95">
        <v>2553</v>
      </c>
      <c r="AP1660" s="95">
        <v>9063927.9399999995</v>
      </c>
      <c r="AQ1660" s="72">
        <v>256.81</v>
      </c>
      <c r="AR1660" s="72">
        <v>252.5</v>
      </c>
      <c r="AS1660" s="72">
        <v>509.31</v>
      </c>
      <c r="AT1660" s="95">
        <v>59957936</v>
      </c>
      <c r="AU1660" s="95">
        <v>56280162</v>
      </c>
      <c r="AV1660" s="95">
        <v>19456</v>
      </c>
      <c r="AW1660" s="95">
        <v>18574</v>
      </c>
      <c r="AX1660" s="72">
        <v>282.8</v>
      </c>
      <c r="AY1660" s="72">
        <v>266.87</v>
      </c>
      <c r="AZ1660" s="72">
        <v>549.66999999999996</v>
      </c>
      <c r="BA1660" s="95">
        <v>64176488</v>
      </c>
      <c r="BB1660" s="95">
        <v>57342087</v>
      </c>
      <c r="BC1660" s="95">
        <v>18911</v>
      </c>
      <c r="BD1660" s="95">
        <v>17906</v>
      </c>
      <c r="BE1660" s="72">
        <v>296.24</v>
      </c>
      <c r="BF1660" s="72">
        <v>284.45999999999998</v>
      </c>
      <c r="BG1660" s="72">
        <v>580.70000000000005</v>
      </c>
      <c r="BH1660" s="95">
        <v>66618790</v>
      </c>
      <c r="BI1660" s="95">
        <v>60081781</v>
      </c>
      <c r="BJ1660" s="95">
        <v>18740</v>
      </c>
      <c r="BK1660" s="95">
        <v>17601</v>
      </c>
      <c r="BL1660" s="72">
        <v>268.11</v>
      </c>
      <c r="BM1660" s="72">
        <v>306.06</v>
      </c>
      <c r="BN1660" s="72">
        <v>574.16999999999996</v>
      </c>
      <c r="BO1660" s="95">
        <v>59033590</v>
      </c>
      <c r="BP1660" s="95">
        <v>62814051</v>
      </c>
      <c r="BQ1660" s="95">
        <v>18349</v>
      </c>
      <c r="BR1660" s="95">
        <v>17103</v>
      </c>
      <c r="BS1660" s="72">
        <v>275.10000000000002</v>
      </c>
      <c r="BT1660" s="72">
        <v>305.14</v>
      </c>
      <c r="BU1660" s="72">
        <v>580.24</v>
      </c>
      <c r="BV1660" s="95">
        <v>61587192</v>
      </c>
      <c r="BW1660" s="95">
        <v>63375855.149999999</v>
      </c>
      <c r="BX1660" s="95">
        <v>18656</v>
      </c>
      <c r="BY1660" s="95">
        <v>17308</v>
      </c>
      <c r="BZ1660" s="95">
        <v>19036</v>
      </c>
      <c r="CA1660" s="95">
        <v>18426</v>
      </c>
      <c r="CB1660" s="95">
        <v>18191</v>
      </c>
      <c r="CC1660" s="95">
        <v>17758</v>
      </c>
      <c r="CD1660" s="95">
        <v>17997</v>
      </c>
      <c r="CE1660" s="72">
        <v>650.75523149000003</v>
      </c>
      <c r="CF1660" s="72">
        <v>676.59346364999999</v>
      </c>
      <c r="CG1660" s="72">
        <v>712.40329333</v>
      </c>
      <c r="CH1660" s="72">
        <v>716.50152150999998</v>
      </c>
      <c r="CI1660" s="72">
        <v>731.52548966999996</v>
      </c>
      <c r="CJ1660" s="96">
        <v>0.78264449570000005</v>
      </c>
      <c r="CK1660" s="96">
        <v>0.81240808480000004</v>
      </c>
      <c r="CL1660" s="96">
        <v>0.81512818009999999</v>
      </c>
      <c r="CM1660" s="96">
        <v>0.80135210150000002</v>
      </c>
      <c r="CN1660" s="96">
        <v>0.79319177279999997</v>
      </c>
      <c r="CO1660" s="96">
        <v>0.93337387250000003</v>
      </c>
      <c r="CP1660" s="96">
        <v>0.85811800670000005</v>
      </c>
      <c r="CQ1660" s="96">
        <v>0.99584056389999998</v>
      </c>
      <c r="CR1660" s="96">
        <v>0.86170207889999995</v>
      </c>
      <c r="CS1660" s="95">
        <v>17760</v>
      </c>
      <c r="CT1660" s="95">
        <v>17391</v>
      </c>
      <c r="CU1660" s="95">
        <v>17151</v>
      </c>
      <c r="CV1660" s="95">
        <v>16647</v>
      </c>
      <c r="CW1660" s="95">
        <v>16850</v>
      </c>
      <c r="CX1660" s="96">
        <v>0.92168309900000001</v>
      </c>
      <c r="CY1660" s="96">
        <v>0.92565394899999998</v>
      </c>
      <c r="CZ1660" s="96">
        <v>0.94196843600000002</v>
      </c>
      <c r="DA1660" s="96">
        <v>0.94537912000000002</v>
      </c>
      <c r="DB1660" s="96">
        <v>0.93305509600000003</v>
      </c>
      <c r="DC1660">
        <v>2013</v>
      </c>
      <c r="DD1660" s="6">
        <v>17698.400000000001</v>
      </c>
      <c r="DE1660" s="96">
        <v>1.8371240000000001E-3</v>
      </c>
      <c r="DF1660" s="72">
        <v>660.56</v>
      </c>
      <c r="DG1660" s="96">
        <v>1</v>
      </c>
      <c r="DH1660" s="72">
        <v>660.56</v>
      </c>
      <c r="DI1660" s="72">
        <v>662.12573958999997</v>
      </c>
      <c r="DJ1660" s="96">
        <v>1</v>
      </c>
      <c r="DK1660" s="72">
        <v>660.56</v>
      </c>
      <c r="DL1660" s="96">
        <v>1</v>
      </c>
      <c r="DM1660" s="72">
        <v>660.56</v>
      </c>
      <c r="DN1660" s="96">
        <v>1</v>
      </c>
      <c r="DO1660" s="96">
        <v>6.9829999999999996E-3</v>
      </c>
      <c r="DP1660" s="72">
        <v>4.6100000000000003</v>
      </c>
      <c r="DQ1660" s="72">
        <v>655.95</v>
      </c>
      <c r="DR1660" t="s">
        <v>1075</v>
      </c>
      <c r="DT1660" t="s">
        <v>1040</v>
      </c>
    </row>
    <row r="1661" spans="1:124" x14ac:dyDescent="0.3">
      <c r="A1661" t="s">
        <v>217</v>
      </c>
      <c r="B1661">
        <v>28000</v>
      </c>
      <c r="C1661" s="95">
        <v>4384</v>
      </c>
      <c r="D1661" s="95">
        <v>16858727</v>
      </c>
      <c r="E1661" s="95">
        <v>4213</v>
      </c>
      <c r="F1661" s="95">
        <v>14350087</v>
      </c>
      <c r="G1661" s="95">
        <v>703</v>
      </c>
      <c r="H1661" s="95">
        <v>2540947</v>
      </c>
      <c r="I1661" s="95">
        <v>641</v>
      </c>
      <c r="J1661" s="95">
        <v>1889512</v>
      </c>
      <c r="K1661" s="95">
        <v>4296</v>
      </c>
      <c r="L1661" s="95">
        <v>16692556</v>
      </c>
      <c r="M1661" s="95">
        <v>4114</v>
      </c>
      <c r="N1661" s="95">
        <v>15206640</v>
      </c>
      <c r="O1661" s="95">
        <v>712</v>
      </c>
      <c r="P1661" s="95">
        <v>1857174</v>
      </c>
      <c r="Q1661" s="95">
        <v>644</v>
      </c>
      <c r="R1661" s="95">
        <v>2028505</v>
      </c>
      <c r="S1661" s="95">
        <v>4198</v>
      </c>
      <c r="T1661" s="95">
        <v>18061425</v>
      </c>
      <c r="U1661" s="95">
        <v>3990</v>
      </c>
      <c r="V1661" s="95">
        <v>15163240</v>
      </c>
      <c r="W1661" s="95">
        <v>733</v>
      </c>
      <c r="X1661" s="95">
        <v>2439767</v>
      </c>
      <c r="Y1661" s="95">
        <v>653</v>
      </c>
      <c r="Z1661" s="95">
        <v>2431974</v>
      </c>
      <c r="AA1661" s="95">
        <v>4179</v>
      </c>
      <c r="AB1661" s="95">
        <v>16988277</v>
      </c>
      <c r="AC1661" s="95">
        <v>3966</v>
      </c>
      <c r="AD1661" s="95">
        <v>15623080</v>
      </c>
      <c r="AE1661" s="95">
        <v>718</v>
      </c>
      <c r="AF1661" s="95">
        <v>2506644</v>
      </c>
      <c r="AG1661" s="95">
        <v>639</v>
      </c>
      <c r="AH1661" s="95">
        <v>2424893</v>
      </c>
      <c r="AI1661" s="95">
        <v>4172</v>
      </c>
      <c r="AJ1661" s="95">
        <v>15820279.52</v>
      </c>
      <c r="AK1661" s="95">
        <v>3948</v>
      </c>
      <c r="AL1661" s="95">
        <v>16055023.779999999</v>
      </c>
      <c r="AM1661" s="95">
        <v>697</v>
      </c>
      <c r="AN1661" s="95">
        <v>2632634</v>
      </c>
      <c r="AO1661" s="95">
        <v>627</v>
      </c>
      <c r="AP1661" s="95">
        <v>2541696</v>
      </c>
      <c r="AQ1661" s="72">
        <v>317.8</v>
      </c>
      <c r="AR1661" s="72">
        <v>278.8</v>
      </c>
      <c r="AS1661" s="72">
        <v>596.6</v>
      </c>
      <c r="AT1661" s="95">
        <v>19399674</v>
      </c>
      <c r="AU1661" s="95">
        <v>16239599</v>
      </c>
      <c r="AV1661" s="95">
        <v>5087</v>
      </c>
      <c r="AW1661" s="95">
        <v>4854</v>
      </c>
      <c r="AX1661" s="72">
        <v>308.67</v>
      </c>
      <c r="AY1661" s="72">
        <v>301.86</v>
      </c>
      <c r="AZ1661" s="72">
        <v>610.53</v>
      </c>
      <c r="BA1661" s="95">
        <v>18549730</v>
      </c>
      <c r="BB1661" s="95">
        <v>17235145</v>
      </c>
      <c r="BC1661" s="95">
        <v>5008</v>
      </c>
      <c r="BD1661" s="95">
        <v>4758</v>
      </c>
      <c r="BE1661" s="72">
        <v>346.47</v>
      </c>
      <c r="BF1661" s="72">
        <v>315.8</v>
      </c>
      <c r="BG1661" s="72">
        <v>662.27</v>
      </c>
      <c r="BH1661" s="95">
        <v>20501192</v>
      </c>
      <c r="BI1661" s="95">
        <v>17595214</v>
      </c>
      <c r="BJ1661" s="95">
        <v>4931</v>
      </c>
      <c r="BK1661" s="95">
        <v>4643</v>
      </c>
      <c r="BL1661" s="72">
        <v>331.75</v>
      </c>
      <c r="BM1661" s="72">
        <v>326.60000000000002</v>
      </c>
      <c r="BN1661" s="72">
        <v>658.35</v>
      </c>
      <c r="BO1661" s="95">
        <v>19494921</v>
      </c>
      <c r="BP1661" s="95">
        <v>18047973</v>
      </c>
      <c r="BQ1661" s="95">
        <v>4897</v>
      </c>
      <c r="BR1661" s="95">
        <v>4605</v>
      </c>
      <c r="BS1661" s="72">
        <v>315.82</v>
      </c>
      <c r="BT1661" s="72">
        <v>338.74</v>
      </c>
      <c r="BU1661" s="72">
        <v>654.55999999999995</v>
      </c>
      <c r="BV1661" s="95">
        <v>18452913.52</v>
      </c>
      <c r="BW1661" s="95">
        <v>18596719.780000001</v>
      </c>
      <c r="BX1661" s="95">
        <v>4869</v>
      </c>
      <c r="BY1661" s="95">
        <v>4575</v>
      </c>
      <c r="BZ1661" s="95">
        <v>4976</v>
      </c>
      <c r="CA1661" s="95">
        <v>4887</v>
      </c>
      <c r="CB1661" s="95">
        <v>4792</v>
      </c>
      <c r="CC1661" s="95">
        <v>4758</v>
      </c>
      <c r="CD1661" s="95">
        <v>4725</v>
      </c>
      <c r="CE1661" s="72">
        <v>650.75523149000003</v>
      </c>
      <c r="CF1661" s="72">
        <v>676.59346364999999</v>
      </c>
      <c r="CG1661" s="72">
        <v>712.40329333</v>
      </c>
      <c r="CH1661" s="72">
        <v>716.50152150999998</v>
      </c>
      <c r="CI1661" s="72">
        <v>731.52548966999996</v>
      </c>
      <c r="CJ1661" s="96">
        <v>0.91678095100000001</v>
      </c>
      <c r="CK1661" s="96">
        <v>0.90235870250000005</v>
      </c>
      <c r="CL1661" s="96">
        <v>0.9296279315</v>
      </c>
      <c r="CM1661" s="96">
        <v>0.91883963989999995</v>
      </c>
      <c r="CN1661" s="96">
        <v>0.89478768580000001</v>
      </c>
      <c r="CO1661" s="96">
        <v>0.99547573010000001</v>
      </c>
      <c r="CP1661" s="96">
        <v>0.91662604579999996</v>
      </c>
      <c r="CQ1661" s="96">
        <v>0.99584056389999998</v>
      </c>
      <c r="CR1661" s="96">
        <v>0.92045448649999995</v>
      </c>
      <c r="CS1661" s="95">
        <v>4866</v>
      </c>
      <c r="CT1661" s="95">
        <v>4832</v>
      </c>
      <c r="CU1661" s="95">
        <v>4743</v>
      </c>
      <c r="CV1661" s="95">
        <v>4797</v>
      </c>
      <c r="CW1661" s="95">
        <v>4836</v>
      </c>
      <c r="CX1661" s="96">
        <v>1.0071684439999999</v>
      </c>
      <c r="CY1661" s="96">
        <v>0.99349343199999995</v>
      </c>
      <c r="CZ1661" s="96">
        <v>1.0049796950000001</v>
      </c>
      <c r="DA1661" s="96">
        <v>0.99293114800000004</v>
      </c>
      <c r="DB1661" s="96">
        <v>0.97889400400000004</v>
      </c>
      <c r="DC1661">
        <v>2013</v>
      </c>
      <c r="DD1661" s="6">
        <v>4687</v>
      </c>
      <c r="DE1661" s="96">
        <v>1.0826169999999999E-3</v>
      </c>
      <c r="DF1661" s="72">
        <v>706.13</v>
      </c>
      <c r="DG1661" s="96">
        <v>1</v>
      </c>
      <c r="DH1661" s="72">
        <v>706.13</v>
      </c>
      <c r="DI1661" s="72">
        <v>721.63497475999998</v>
      </c>
      <c r="DJ1661" s="96">
        <v>1</v>
      </c>
      <c r="DK1661" s="72">
        <v>706.13</v>
      </c>
      <c r="DL1661" s="96">
        <v>1</v>
      </c>
      <c r="DM1661" s="72">
        <v>706.13</v>
      </c>
      <c r="DN1661" s="96">
        <v>1</v>
      </c>
      <c r="DO1661" s="96">
        <v>3.875E-3</v>
      </c>
      <c r="DP1661" s="72">
        <v>2.74</v>
      </c>
      <c r="DQ1661" s="72">
        <v>703.39</v>
      </c>
      <c r="DR1661" t="s">
        <v>217</v>
      </c>
      <c r="DT1661" t="s">
        <v>1076</v>
      </c>
    </row>
    <row r="1662" spans="1:124" x14ac:dyDescent="0.3">
      <c r="A1662" t="s">
        <v>1077</v>
      </c>
      <c r="B1662">
        <v>28010</v>
      </c>
      <c r="C1662" s="95">
        <v>1205</v>
      </c>
      <c r="D1662" s="95">
        <v>5236651</v>
      </c>
      <c r="E1662" s="95">
        <v>1166</v>
      </c>
      <c r="F1662" s="95">
        <v>4300336</v>
      </c>
      <c r="G1662" s="95">
        <v>109</v>
      </c>
      <c r="H1662" s="95">
        <v>687832</v>
      </c>
      <c r="I1662" s="95">
        <v>96</v>
      </c>
      <c r="J1662" s="95">
        <v>393174</v>
      </c>
      <c r="K1662" s="95">
        <v>1189</v>
      </c>
      <c r="L1662" s="95">
        <v>5087688</v>
      </c>
      <c r="M1662" s="95">
        <v>1142</v>
      </c>
      <c r="N1662" s="95">
        <v>4574495</v>
      </c>
      <c r="O1662" s="95">
        <v>114</v>
      </c>
      <c r="P1662" s="95">
        <v>369052</v>
      </c>
      <c r="Q1662" s="95">
        <v>99</v>
      </c>
      <c r="R1662" s="95">
        <v>386816</v>
      </c>
      <c r="S1662" s="95">
        <v>1173</v>
      </c>
      <c r="T1662" s="95">
        <v>4416893</v>
      </c>
      <c r="U1662" s="95">
        <v>1121</v>
      </c>
      <c r="V1662" s="95">
        <v>4511729</v>
      </c>
      <c r="W1662" s="95">
        <v>116</v>
      </c>
      <c r="X1662" s="95">
        <v>505489</v>
      </c>
      <c r="Y1662" s="95">
        <v>96</v>
      </c>
      <c r="Z1662" s="95">
        <v>518250</v>
      </c>
      <c r="AA1662" s="95">
        <v>1170</v>
      </c>
      <c r="AB1662" s="95">
        <v>4770598</v>
      </c>
      <c r="AC1662" s="95">
        <v>1118</v>
      </c>
      <c r="AD1662" s="95">
        <v>5062095</v>
      </c>
      <c r="AE1662" s="95">
        <v>112</v>
      </c>
      <c r="AF1662" s="95">
        <v>385122</v>
      </c>
      <c r="AG1662" s="95">
        <v>94</v>
      </c>
      <c r="AH1662" s="95">
        <v>465811</v>
      </c>
      <c r="AI1662" s="95">
        <v>1159</v>
      </c>
      <c r="AJ1662" s="95">
        <v>5383076</v>
      </c>
      <c r="AK1662" s="95">
        <v>1111</v>
      </c>
      <c r="AL1662" s="95">
        <v>5427245</v>
      </c>
      <c r="AM1662" s="95">
        <v>120</v>
      </c>
      <c r="AN1662" s="95">
        <v>360462</v>
      </c>
      <c r="AO1662" s="95">
        <v>102</v>
      </c>
      <c r="AP1662" s="95">
        <v>555422</v>
      </c>
      <c r="AQ1662" s="72">
        <v>375.73</v>
      </c>
      <c r="AR1662" s="72">
        <v>309.93</v>
      </c>
      <c r="AS1662" s="72">
        <v>685.66</v>
      </c>
      <c r="AT1662" s="95">
        <v>5924483</v>
      </c>
      <c r="AU1662" s="95">
        <v>4693510</v>
      </c>
      <c r="AV1662" s="95">
        <v>1314</v>
      </c>
      <c r="AW1662" s="95">
        <v>1262</v>
      </c>
      <c r="AX1662" s="72">
        <v>348.99</v>
      </c>
      <c r="AY1662" s="72">
        <v>333.15</v>
      </c>
      <c r="AZ1662" s="72">
        <v>682.14</v>
      </c>
      <c r="BA1662" s="95">
        <v>5456740</v>
      </c>
      <c r="BB1662" s="95">
        <v>4961311</v>
      </c>
      <c r="BC1662" s="95">
        <v>1303</v>
      </c>
      <c r="BD1662" s="95">
        <v>1241</v>
      </c>
      <c r="BE1662" s="72">
        <v>318.23</v>
      </c>
      <c r="BF1662" s="72">
        <v>344.42</v>
      </c>
      <c r="BG1662" s="72">
        <v>662.65</v>
      </c>
      <c r="BH1662" s="95">
        <v>4922382</v>
      </c>
      <c r="BI1662" s="95">
        <v>5029979</v>
      </c>
      <c r="BJ1662" s="95">
        <v>1289</v>
      </c>
      <c r="BK1662" s="95">
        <v>1217</v>
      </c>
      <c r="BL1662" s="72">
        <v>335.14</v>
      </c>
      <c r="BM1662" s="72">
        <v>380.08</v>
      </c>
      <c r="BN1662" s="72">
        <v>715.22</v>
      </c>
      <c r="BO1662" s="95">
        <v>5155720</v>
      </c>
      <c r="BP1662" s="95">
        <v>5527906</v>
      </c>
      <c r="BQ1662" s="95">
        <v>1282</v>
      </c>
      <c r="BR1662" s="95">
        <v>1212</v>
      </c>
      <c r="BS1662" s="72">
        <v>374.22</v>
      </c>
      <c r="BT1662" s="72">
        <v>411.01</v>
      </c>
      <c r="BU1662" s="72">
        <v>785.23</v>
      </c>
      <c r="BV1662" s="95">
        <v>5743538</v>
      </c>
      <c r="BW1662" s="95">
        <v>5982667</v>
      </c>
      <c r="BX1662" s="95">
        <v>1279</v>
      </c>
      <c r="BY1662" s="95">
        <v>1213</v>
      </c>
      <c r="BZ1662" s="95">
        <v>1289</v>
      </c>
      <c r="CA1662" s="95">
        <v>1273</v>
      </c>
      <c r="CB1662" s="95">
        <v>1254</v>
      </c>
      <c r="CC1662" s="95">
        <v>1249</v>
      </c>
      <c r="CD1662" s="95">
        <v>1247</v>
      </c>
      <c r="CE1662" s="72">
        <v>650.75523149000003</v>
      </c>
      <c r="CF1662" s="72">
        <v>676.59346364999999</v>
      </c>
      <c r="CG1662" s="72">
        <v>712.40329333</v>
      </c>
      <c r="CH1662" s="72">
        <v>716.50152150999998</v>
      </c>
      <c r="CI1662" s="72">
        <v>731.52548966999996</v>
      </c>
      <c r="CJ1662" s="96">
        <v>1.053637323</v>
      </c>
      <c r="CK1662" s="96">
        <v>1.0081977386000001</v>
      </c>
      <c r="CL1662" s="96">
        <v>0.93016133729999995</v>
      </c>
      <c r="CM1662" s="96">
        <v>0.99821141830000004</v>
      </c>
      <c r="CN1662" s="96">
        <v>1.0734144074</v>
      </c>
      <c r="CO1662" s="96">
        <v>0.98671958439999996</v>
      </c>
      <c r="CP1662" s="96">
        <v>1.0263548641</v>
      </c>
      <c r="CQ1662" s="96">
        <v>0.99584056389999998</v>
      </c>
      <c r="CR1662" s="96">
        <v>1.0306416054</v>
      </c>
      <c r="CS1662" s="95">
        <v>1327</v>
      </c>
      <c r="CT1662" s="95">
        <v>1303</v>
      </c>
      <c r="CU1662" s="95">
        <v>1292</v>
      </c>
      <c r="CV1662" s="95">
        <v>1326</v>
      </c>
      <c r="CW1662" s="95">
        <v>1330</v>
      </c>
      <c r="CX1662" s="96">
        <v>0.99988786299999999</v>
      </c>
      <c r="CY1662" s="96">
        <v>0.99223362999999998</v>
      </c>
      <c r="CZ1662" s="96">
        <v>0.98780182900000002</v>
      </c>
      <c r="DA1662" s="96">
        <v>0.99216948299999996</v>
      </c>
      <c r="DB1662" s="96">
        <v>0.96169407100000004</v>
      </c>
      <c r="DC1662">
        <v>2013</v>
      </c>
      <c r="DD1662" s="6">
        <v>1229</v>
      </c>
      <c r="DE1662" s="96">
        <v>2.5337352000000001E-3</v>
      </c>
      <c r="DF1662" s="72">
        <v>789.52</v>
      </c>
      <c r="DG1662" s="96">
        <v>1</v>
      </c>
      <c r="DH1662" s="72">
        <v>789.52</v>
      </c>
      <c r="DI1662" s="72">
        <v>721.63497475999998</v>
      </c>
      <c r="DJ1662" s="96">
        <v>1</v>
      </c>
      <c r="DK1662" s="72">
        <v>789.52</v>
      </c>
      <c r="DL1662" s="96">
        <v>1</v>
      </c>
      <c r="DM1662" s="72">
        <v>789.52</v>
      </c>
      <c r="DN1662" s="96">
        <v>1</v>
      </c>
      <c r="DO1662" s="96">
        <v>6.5599999999999999E-3</v>
      </c>
      <c r="DP1662" s="72">
        <v>5.18</v>
      </c>
      <c r="DQ1662" s="72">
        <v>784.34</v>
      </c>
      <c r="DR1662" t="s">
        <v>1077</v>
      </c>
      <c r="DT1662" t="s">
        <v>1076</v>
      </c>
    </row>
    <row r="1663" spans="1:124" x14ac:dyDescent="0.3">
      <c r="A1663" t="s">
        <v>1078</v>
      </c>
      <c r="B1663">
        <v>28020</v>
      </c>
      <c r="C1663" s="95">
        <v>96</v>
      </c>
      <c r="D1663" s="95">
        <v>344982</v>
      </c>
      <c r="E1663" s="95">
        <v>90</v>
      </c>
      <c r="F1663" s="95">
        <v>248246</v>
      </c>
      <c r="G1663" s="95">
        <v>4</v>
      </c>
      <c r="H1663" s="95">
        <v>1</v>
      </c>
      <c r="I1663" s="95">
        <v>3</v>
      </c>
      <c r="J1663" s="95">
        <v>514</v>
      </c>
      <c r="K1663" s="95">
        <v>98</v>
      </c>
      <c r="L1663" s="95">
        <v>323946</v>
      </c>
      <c r="M1663" s="95">
        <v>93</v>
      </c>
      <c r="N1663" s="95">
        <v>290285</v>
      </c>
      <c r="O1663" s="95">
        <v>4</v>
      </c>
      <c r="P1663" s="95">
        <v>8177</v>
      </c>
      <c r="Q1663" s="95">
        <v>3</v>
      </c>
      <c r="R1663" s="95">
        <v>778</v>
      </c>
      <c r="S1663" s="95">
        <v>99</v>
      </c>
      <c r="T1663" s="95">
        <v>367163</v>
      </c>
      <c r="U1663" s="95">
        <v>95</v>
      </c>
      <c r="V1663" s="95">
        <v>342436</v>
      </c>
      <c r="W1663" s="95">
        <v>5</v>
      </c>
      <c r="X1663" s="95">
        <v>12730</v>
      </c>
      <c r="Y1663" s="95">
        <v>4</v>
      </c>
      <c r="Z1663" s="95">
        <v>194</v>
      </c>
      <c r="AA1663" s="95">
        <v>100</v>
      </c>
      <c r="AB1663" s="95">
        <v>239725</v>
      </c>
      <c r="AC1663" s="95">
        <v>95</v>
      </c>
      <c r="AD1663" s="95">
        <v>316632</v>
      </c>
      <c r="AE1663" s="95">
        <v>4</v>
      </c>
      <c r="AF1663" s="95">
        <v>1</v>
      </c>
      <c r="AG1663" s="95">
        <v>3</v>
      </c>
      <c r="AH1663" s="95">
        <v>5671</v>
      </c>
      <c r="AI1663" s="95">
        <v>101</v>
      </c>
      <c r="AJ1663" s="95">
        <v>579166</v>
      </c>
      <c r="AK1663" s="95">
        <v>96</v>
      </c>
      <c r="AL1663" s="95">
        <v>322992</v>
      </c>
      <c r="AM1663" s="95">
        <v>5</v>
      </c>
      <c r="AN1663" s="95">
        <v>182777</v>
      </c>
      <c r="AO1663" s="95">
        <v>4</v>
      </c>
      <c r="AP1663" s="95">
        <v>30964</v>
      </c>
      <c r="AQ1663" s="72">
        <v>287.49</v>
      </c>
      <c r="AR1663" s="72">
        <v>222.9</v>
      </c>
      <c r="AS1663" s="72">
        <v>510.39</v>
      </c>
      <c r="AT1663" s="95">
        <v>344983</v>
      </c>
      <c r="AU1663" s="95">
        <v>248760</v>
      </c>
      <c r="AV1663" s="95">
        <v>100</v>
      </c>
      <c r="AW1663" s="95">
        <v>93</v>
      </c>
      <c r="AX1663" s="72">
        <v>271.33999999999997</v>
      </c>
      <c r="AY1663" s="72">
        <v>252.66</v>
      </c>
      <c r="AZ1663" s="72">
        <v>524</v>
      </c>
      <c r="BA1663" s="95">
        <v>332123</v>
      </c>
      <c r="BB1663" s="95">
        <v>291063</v>
      </c>
      <c r="BC1663" s="95">
        <v>102</v>
      </c>
      <c r="BD1663" s="95">
        <v>96</v>
      </c>
      <c r="BE1663" s="72">
        <v>304.39999999999998</v>
      </c>
      <c r="BF1663" s="72">
        <v>288.41000000000003</v>
      </c>
      <c r="BG1663" s="72">
        <v>592.80999999999995</v>
      </c>
      <c r="BH1663" s="95">
        <v>379893</v>
      </c>
      <c r="BI1663" s="95">
        <v>342630</v>
      </c>
      <c r="BJ1663" s="95">
        <v>104</v>
      </c>
      <c r="BK1663" s="95">
        <v>99</v>
      </c>
      <c r="BL1663" s="72">
        <v>192.09</v>
      </c>
      <c r="BM1663" s="72">
        <v>274.07</v>
      </c>
      <c r="BN1663" s="72">
        <v>466.16</v>
      </c>
      <c r="BO1663" s="95">
        <v>239726</v>
      </c>
      <c r="BP1663" s="95">
        <v>322303</v>
      </c>
      <c r="BQ1663" s="95">
        <v>104</v>
      </c>
      <c r="BR1663" s="95">
        <v>98</v>
      </c>
      <c r="BS1663" s="72">
        <v>599.01</v>
      </c>
      <c r="BT1663" s="72">
        <v>294.95999999999998</v>
      </c>
      <c r="BU1663" s="72">
        <v>893.97</v>
      </c>
      <c r="BV1663" s="95">
        <v>761943</v>
      </c>
      <c r="BW1663" s="95">
        <v>353956</v>
      </c>
      <c r="BX1663" s="95">
        <v>106</v>
      </c>
      <c r="BY1663" s="95">
        <v>100</v>
      </c>
      <c r="BZ1663" s="95">
        <v>97</v>
      </c>
      <c r="CA1663" s="95">
        <v>99</v>
      </c>
      <c r="CB1663" s="95">
        <v>102</v>
      </c>
      <c r="CC1663" s="95">
        <v>101</v>
      </c>
      <c r="CD1663" s="95">
        <v>103</v>
      </c>
      <c r="CE1663" s="72">
        <v>650.75523149000003</v>
      </c>
      <c r="CF1663" s="72">
        <v>676.59346364999999</v>
      </c>
      <c r="CG1663" s="72">
        <v>712.40329333</v>
      </c>
      <c r="CH1663" s="72">
        <v>716.50152150999998</v>
      </c>
      <c r="CI1663" s="72">
        <v>731.52548966999996</v>
      </c>
      <c r="CJ1663" s="96">
        <v>0.78430410589999999</v>
      </c>
      <c r="CK1663" s="96">
        <v>0.77446801980000002</v>
      </c>
      <c r="CL1663" s="96">
        <v>0.83212697859999996</v>
      </c>
      <c r="CM1663" s="96">
        <v>0.65060573629999996</v>
      </c>
      <c r="CN1663" s="96">
        <v>1.2220626795</v>
      </c>
      <c r="CO1663" s="96">
        <v>0.80039349739999999</v>
      </c>
      <c r="CP1663" s="96">
        <v>1.0653678556999999</v>
      </c>
      <c r="CQ1663" s="96">
        <v>0.99584056389999998</v>
      </c>
      <c r="CR1663" s="96">
        <v>1.0698175411999999</v>
      </c>
      <c r="CS1663" s="95">
        <v>85</v>
      </c>
      <c r="CT1663" s="95">
        <v>92</v>
      </c>
      <c r="CU1663" s="95">
        <v>95</v>
      </c>
      <c r="CV1663" s="95">
        <v>97</v>
      </c>
      <c r="CW1663" s="95">
        <v>99</v>
      </c>
      <c r="CX1663" s="96">
        <v>0.88193431300000003</v>
      </c>
      <c r="CY1663" s="96">
        <v>0.72385563900000005</v>
      </c>
      <c r="CZ1663" s="96">
        <v>0.74579435000000005</v>
      </c>
      <c r="DA1663" s="96">
        <v>0.79827838699999998</v>
      </c>
      <c r="DB1663" s="96">
        <v>0.85597529900000002</v>
      </c>
      <c r="DC1663">
        <v>2013</v>
      </c>
      <c r="DD1663" s="6">
        <v>97.2</v>
      </c>
      <c r="DE1663" s="96">
        <v>2.0379396000000001E-3</v>
      </c>
      <c r="DF1663" s="72">
        <v>819.93</v>
      </c>
      <c r="DG1663" s="96">
        <v>1</v>
      </c>
      <c r="DH1663" s="72">
        <v>819.93</v>
      </c>
      <c r="DI1663" s="72">
        <v>721.63497475999998</v>
      </c>
      <c r="DJ1663" s="96">
        <v>0.3117691454</v>
      </c>
      <c r="DK1663" s="72">
        <v>752.28033076999998</v>
      </c>
      <c r="DL1663" s="96">
        <v>1.007888071</v>
      </c>
      <c r="DM1663" s="72">
        <v>758.21437146000005</v>
      </c>
      <c r="DN1663" s="96">
        <v>1</v>
      </c>
      <c r="DO1663" s="96">
        <v>1.0604000000000001E-2</v>
      </c>
      <c r="DP1663" s="72">
        <v>8.0399999999999991</v>
      </c>
      <c r="DQ1663" s="72">
        <v>750.17</v>
      </c>
      <c r="DR1663" t="s">
        <v>1078</v>
      </c>
      <c r="DT1663" t="s">
        <v>1076</v>
      </c>
    </row>
    <row r="1664" spans="1:124" x14ac:dyDescent="0.3">
      <c r="A1664" t="s">
        <v>1079</v>
      </c>
      <c r="B1664">
        <v>28030</v>
      </c>
      <c r="C1664" s="95">
        <v>85</v>
      </c>
      <c r="D1664" s="95">
        <v>166738</v>
      </c>
      <c r="E1664" s="95">
        <v>84</v>
      </c>
      <c r="F1664" s="95">
        <v>206785</v>
      </c>
      <c r="G1664" s="95">
        <v>2</v>
      </c>
      <c r="H1664" s="95">
        <v>1</v>
      </c>
      <c r="I1664" s="95">
        <v>2</v>
      </c>
      <c r="J1664" s="95">
        <v>8044</v>
      </c>
      <c r="K1664" s="95">
        <v>85</v>
      </c>
      <c r="L1664" s="95">
        <v>408267</v>
      </c>
      <c r="M1664" s="95">
        <v>83</v>
      </c>
      <c r="N1664" s="95">
        <v>299858</v>
      </c>
      <c r="O1664" s="95">
        <v>3</v>
      </c>
      <c r="P1664" s="95">
        <v>1</v>
      </c>
      <c r="Q1664" s="95">
        <v>3</v>
      </c>
      <c r="R1664" s="95">
        <v>3765</v>
      </c>
      <c r="S1664" s="95">
        <v>70</v>
      </c>
      <c r="T1664" s="95">
        <v>182816</v>
      </c>
      <c r="U1664" s="95">
        <v>66</v>
      </c>
      <c r="V1664" s="95">
        <v>209531</v>
      </c>
      <c r="W1664" s="95">
        <v>4</v>
      </c>
      <c r="X1664" s="95">
        <v>1</v>
      </c>
      <c r="Y1664" s="95">
        <v>4</v>
      </c>
      <c r="Z1664" s="95">
        <v>5605</v>
      </c>
      <c r="AA1664" s="95">
        <v>70</v>
      </c>
      <c r="AB1664" s="95">
        <v>174036</v>
      </c>
      <c r="AC1664" s="95">
        <v>67</v>
      </c>
      <c r="AD1664" s="95">
        <v>167738</v>
      </c>
      <c r="AE1664" s="95">
        <v>4</v>
      </c>
      <c r="AF1664" s="95">
        <v>1</v>
      </c>
      <c r="AG1664" s="95">
        <v>4</v>
      </c>
      <c r="AH1664" s="95">
        <v>6491</v>
      </c>
      <c r="AI1664" s="95">
        <v>70</v>
      </c>
      <c r="AJ1664" s="95">
        <v>349779</v>
      </c>
      <c r="AK1664" s="95">
        <v>69</v>
      </c>
      <c r="AL1664" s="95">
        <v>278277</v>
      </c>
      <c r="AM1664" s="95">
        <v>4</v>
      </c>
      <c r="AN1664" s="95">
        <v>134999</v>
      </c>
      <c r="AO1664" s="95">
        <v>4</v>
      </c>
      <c r="AP1664" s="95">
        <v>26133</v>
      </c>
      <c r="AQ1664" s="72">
        <v>159.71</v>
      </c>
      <c r="AR1664" s="72">
        <v>208.17</v>
      </c>
      <c r="AS1664" s="72">
        <v>367.88</v>
      </c>
      <c r="AT1664" s="95">
        <v>166739</v>
      </c>
      <c r="AU1664" s="95">
        <v>214829</v>
      </c>
      <c r="AV1664" s="95">
        <v>87</v>
      </c>
      <c r="AW1664" s="95">
        <v>86</v>
      </c>
      <c r="AX1664" s="72">
        <v>386.62</v>
      </c>
      <c r="AY1664" s="72">
        <v>294.20999999999998</v>
      </c>
      <c r="AZ1664" s="72">
        <v>680.83</v>
      </c>
      <c r="BA1664" s="95">
        <v>408268</v>
      </c>
      <c r="BB1664" s="95">
        <v>303623</v>
      </c>
      <c r="BC1664" s="95">
        <v>88</v>
      </c>
      <c r="BD1664" s="95">
        <v>86</v>
      </c>
      <c r="BE1664" s="72">
        <v>205.88</v>
      </c>
      <c r="BF1664" s="72">
        <v>256.11</v>
      </c>
      <c r="BG1664" s="72">
        <v>461.99</v>
      </c>
      <c r="BH1664" s="95">
        <v>182817</v>
      </c>
      <c r="BI1664" s="95">
        <v>215136</v>
      </c>
      <c r="BJ1664" s="95">
        <v>74</v>
      </c>
      <c r="BK1664" s="95">
        <v>70</v>
      </c>
      <c r="BL1664" s="72">
        <v>195.99</v>
      </c>
      <c r="BM1664" s="72">
        <v>204.49</v>
      </c>
      <c r="BN1664" s="72">
        <v>400.48</v>
      </c>
      <c r="BO1664" s="95">
        <v>174037</v>
      </c>
      <c r="BP1664" s="95">
        <v>174229</v>
      </c>
      <c r="BQ1664" s="95">
        <v>74</v>
      </c>
      <c r="BR1664" s="95">
        <v>71</v>
      </c>
      <c r="BS1664" s="72">
        <v>545.91999999999996</v>
      </c>
      <c r="BT1664" s="72">
        <v>347.5</v>
      </c>
      <c r="BU1664" s="72">
        <v>893.42</v>
      </c>
      <c r="BV1664" s="95">
        <v>484778</v>
      </c>
      <c r="BW1664" s="95">
        <v>304410</v>
      </c>
      <c r="BX1664" s="95">
        <v>74</v>
      </c>
      <c r="BY1664" s="95">
        <v>73</v>
      </c>
      <c r="BZ1664" s="95">
        <v>87</v>
      </c>
      <c r="CA1664" s="95">
        <v>87</v>
      </c>
      <c r="CB1664" s="95">
        <v>72</v>
      </c>
      <c r="CC1664" s="95">
        <v>73</v>
      </c>
      <c r="CD1664" s="95">
        <v>74</v>
      </c>
      <c r="CE1664" s="72">
        <v>650.75523149000003</v>
      </c>
      <c r="CF1664" s="72">
        <v>676.59346364999999</v>
      </c>
      <c r="CG1664" s="72">
        <v>712.40329333</v>
      </c>
      <c r="CH1664" s="72">
        <v>716.50152150999998</v>
      </c>
      <c r="CI1664" s="72">
        <v>731.52548966999996</v>
      </c>
      <c r="CJ1664" s="96">
        <v>0.56531239740000006</v>
      </c>
      <c r="CK1664" s="96">
        <v>1.0062615685</v>
      </c>
      <c r="CL1664" s="96">
        <v>0.64849503689999999</v>
      </c>
      <c r="CM1664" s="96">
        <v>0.55893810129999999</v>
      </c>
      <c r="CN1664" s="96">
        <v>1.2213108260000001</v>
      </c>
      <c r="CO1664" s="96">
        <v>0.87313379420000004</v>
      </c>
      <c r="CP1664" s="96">
        <v>0.91631270180000002</v>
      </c>
      <c r="CQ1664" s="96">
        <v>0.99584056389999998</v>
      </c>
      <c r="CR1664" s="96">
        <v>0.92013983379999997</v>
      </c>
      <c r="CS1664" s="95">
        <v>114</v>
      </c>
      <c r="CT1664" s="95">
        <v>117</v>
      </c>
      <c r="CU1664" s="95">
        <v>103</v>
      </c>
      <c r="CV1664" s="95">
        <v>102</v>
      </c>
      <c r="CW1664" s="95">
        <v>125</v>
      </c>
      <c r="CX1664" s="96">
        <v>1.005577943</v>
      </c>
      <c r="CY1664" s="96">
        <v>0.87782833199999999</v>
      </c>
      <c r="CZ1664" s="96">
        <v>0.92139611700000001</v>
      </c>
      <c r="DA1664" s="96">
        <v>0.81995880300000001</v>
      </c>
      <c r="DB1664" s="96">
        <v>0.75157328199999995</v>
      </c>
      <c r="DC1664">
        <v>2013</v>
      </c>
      <c r="DD1664" s="6">
        <v>77.2</v>
      </c>
      <c r="DE1664" s="96">
        <v>1.6520444E-3</v>
      </c>
      <c r="DF1664" s="72">
        <v>705.49</v>
      </c>
      <c r="DG1664" s="96">
        <v>1</v>
      </c>
      <c r="DH1664" s="72">
        <v>705.49</v>
      </c>
      <c r="DI1664" s="72">
        <v>721.63497475999998</v>
      </c>
      <c r="DJ1664" s="96">
        <v>0.2778488798</v>
      </c>
      <c r="DK1664" s="72">
        <v>717.14911160999998</v>
      </c>
      <c r="DL1664" s="96">
        <v>1.007888071</v>
      </c>
      <c r="DM1664" s="72">
        <v>722.80603473999997</v>
      </c>
      <c r="DN1664" s="96">
        <v>1</v>
      </c>
      <c r="DO1664" s="96">
        <v>4.9589999999999999E-3</v>
      </c>
      <c r="DP1664" s="72">
        <v>3.58</v>
      </c>
      <c r="DQ1664" s="72">
        <v>719.23</v>
      </c>
      <c r="DR1664" t="s">
        <v>1079</v>
      </c>
      <c r="DT1664" t="s">
        <v>1076</v>
      </c>
    </row>
    <row r="1665" spans="1:124" x14ac:dyDescent="0.3">
      <c r="A1665" t="s">
        <v>458</v>
      </c>
      <c r="B1665">
        <v>28040</v>
      </c>
      <c r="C1665" s="95">
        <v>91</v>
      </c>
      <c r="D1665" s="95">
        <v>344861</v>
      </c>
      <c r="E1665" s="95">
        <v>87</v>
      </c>
      <c r="F1665" s="95">
        <v>299155</v>
      </c>
      <c r="G1665" s="95">
        <v>4</v>
      </c>
      <c r="H1665" s="95">
        <v>8114</v>
      </c>
      <c r="I1665" s="95">
        <v>4</v>
      </c>
      <c r="J1665" s="95">
        <v>29223</v>
      </c>
      <c r="K1665" s="95">
        <v>87</v>
      </c>
      <c r="L1665" s="95">
        <v>310675</v>
      </c>
      <c r="M1665" s="95">
        <v>82</v>
      </c>
      <c r="N1665" s="95">
        <v>321574</v>
      </c>
      <c r="O1665" s="95">
        <v>2</v>
      </c>
      <c r="P1665" s="95">
        <v>4411</v>
      </c>
      <c r="Q1665" s="95">
        <v>2</v>
      </c>
      <c r="R1665" s="95">
        <v>30757</v>
      </c>
      <c r="S1665" s="95">
        <v>86</v>
      </c>
      <c r="T1665" s="95">
        <v>308712</v>
      </c>
      <c r="U1665" s="95">
        <v>83</v>
      </c>
      <c r="V1665" s="95">
        <v>253227</v>
      </c>
      <c r="W1665" s="95">
        <v>4</v>
      </c>
      <c r="X1665" s="95">
        <v>34384</v>
      </c>
      <c r="Y1665" s="95">
        <v>4</v>
      </c>
      <c r="Z1665" s="95">
        <v>73165</v>
      </c>
      <c r="AA1665" s="95">
        <v>87</v>
      </c>
      <c r="AB1665" s="95">
        <v>162489</v>
      </c>
      <c r="AC1665" s="95">
        <v>84</v>
      </c>
      <c r="AD1665" s="95">
        <v>300694</v>
      </c>
      <c r="AE1665" s="95">
        <v>5</v>
      </c>
      <c r="AF1665" s="95">
        <v>21387</v>
      </c>
      <c r="AG1665" s="95">
        <v>4</v>
      </c>
      <c r="AH1665" s="95">
        <v>47110</v>
      </c>
      <c r="AI1665" s="95">
        <v>91</v>
      </c>
      <c r="AJ1665" s="95">
        <v>464318</v>
      </c>
      <c r="AK1665" s="95">
        <v>88</v>
      </c>
      <c r="AL1665" s="95">
        <v>297639</v>
      </c>
      <c r="AM1665" s="95">
        <v>5</v>
      </c>
      <c r="AN1665" s="95">
        <v>8802</v>
      </c>
      <c r="AO1665" s="95">
        <v>5</v>
      </c>
      <c r="AP1665" s="95">
        <v>25110</v>
      </c>
      <c r="AQ1665" s="72">
        <v>309.63</v>
      </c>
      <c r="AR1665" s="72">
        <v>300.70999999999998</v>
      </c>
      <c r="AS1665" s="72">
        <v>610.34</v>
      </c>
      <c r="AT1665" s="95">
        <v>352975</v>
      </c>
      <c r="AU1665" s="95">
        <v>328378</v>
      </c>
      <c r="AV1665" s="95">
        <v>95</v>
      </c>
      <c r="AW1665" s="95">
        <v>91</v>
      </c>
      <c r="AX1665" s="72">
        <v>295.02</v>
      </c>
      <c r="AY1665" s="72">
        <v>349.53</v>
      </c>
      <c r="AZ1665" s="72">
        <v>644.54999999999995</v>
      </c>
      <c r="BA1665" s="95">
        <v>315086</v>
      </c>
      <c r="BB1665" s="95">
        <v>352331</v>
      </c>
      <c r="BC1665" s="95">
        <v>89</v>
      </c>
      <c r="BD1665" s="95">
        <v>84</v>
      </c>
      <c r="BE1665" s="72">
        <v>317.68</v>
      </c>
      <c r="BF1665" s="72">
        <v>312.64</v>
      </c>
      <c r="BG1665" s="72">
        <v>630.32000000000005</v>
      </c>
      <c r="BH1665" s="95">
        <v>343096</v>
      </c>
      <c r="BI1665" s="95">
        <v>326392</v>
      </c>
      <c r="BJ1665" s="95">
        <v>90</v>
      </c>
      <c r="BK1665" s="95">
        <v>87</v>
      </c>
      <c r="BL1665" s="72">
        <v>166.55</v>
      </c>
      <c r="BM1665" s="72">
        <v>329.36</v>
      </c>
      <c r="BN1665" s="72">
        <v>495.91</v>
      </c>
      <c r="BO1665" s="95">
        <v>183876</v>
      </c>
      <c r="BP1665" s="95">
        <v>347804</v>
      </c>
      <c r="BQ1665" s="95">
        <v>92</v>
      </c>
      <c r="BR1665" s="95">
        <v>88</v>
      </c>
      <c r="BS1665" s="72">
        <v>410.69</v>
      </c>
      <c r="BT1665" s="72">
        <v>289.2</v>
      </c>
      <c r="BU1665" s="72">
        <v>699.89</v>
      </c>
      <c r="BV1665" s="95">
        <v>473120</v>
      </c>
      <c r="BW1665" s="95">
        <v>322749</v>
      </c>
      <c r="BX1665" s="95">
        <v>96</v>
      </c>
      <c r="BY1665" s="95">
        <v>93</v>
      </c>
      <c r="BZ1665" s="95">
        <v>93</v>
      </c>
      <c r="CA1665" s="95">
        <v>87</v>
      </c>
      <c r="CB1665" s="95">
        <v>89</v>
      </c>
      <c r="CC1665" s="95">
        <v>90</v>
      </c>
      <c r="CD1665" s="95">
        <v>95</v>
      </c>
      <c r="CE1665" s="72">
        <v>650.75523149000003</v>
      </c>
      <c r="CF1665" s="72">
        <v>676.59346364999999</v>
      </c>
      <c r="CG1665" s="72">
        <v>712.40329333</v>
      </c>
      <c r="CH1665" s="72">
        <v>716.50152150999998</v>
      </c>
      <c r="CI1665" s="72">
        <v>731.52548966999996</v>
      </c>
      <c r="CJ1665" s="96">
        <v>0.93789488040000002</v>
      </c>
      <c r="CK1665" s="96">
        <v>0.95264000410000005</v>
      </c>
      <c r="CL1665" s="96">
        <v>0.88477973909999996</v>
      </c>
      <c r="CM1665" s="96">
        <v>0.69212693219999999</v>
      </c>
      <c r="CN1665" s="96">
        <v>0.95675408429999997</v>
      </c>
      <c r="CO1665" s="96">
        <v>0.9033510361</v>
      </c>
      <c r="CP1665" s="96">
        <v>0.97950751449999995</v>
      </c>
      <c r="CQ1665" s="96">
        <v>0.99584056389999998</v>
      </c>
      <c r="CR1665" s="96">
        <v>0.98359859009999995</v>
      </c>
      <c r="CS1665" s="95">
        <v>86</v>
      </c>
      <c r="CT1665" s="95">
        <v>83</v>
      </c>
      <c r="CU1665" s="95">
        <v>84</v>
      </c>
      <c r="CV1665" s="95">
        <v>88</v>
      </c>
      <c r="CW1665" s="95">
        <v>92</v>
      </c>
      <c r="CX1665" s="96">
        <v>0.91469174399999997</v>
      </c>
      <c r="CY1665" s="96">
        <v>0.88897368899999996</v>
      </c>
      <c r="CZ1665" s="96">
        <v>0.88644981099999998</v>
      </c>
      <c r="DA1665" s="96">
        <v>0.91935891300000006</v>
      </c>
      <c r="DB1665" s="96">
        <v>0.905840478</v>
      </c>
      <c r="DC1665">
        <v>2013</v>
      </c>
      <c r="DD1665" s="6">
        <v>88.6</v>
      </c>
      <c r="DE1665" s="96">
        <v>3.7838370000000001E-4</v>
      </c>
      <c r="DF1665" s="72">
        <v>755.11</v>
      </c>
      <c r="DG1665" s="96">
        <v>1</v>
      </c>
      <c r="DH1665" s="72">
        <v>755.11</v>
      </c>
      <c r="DI1665" s="72">
        <v>721.63497475999998</v>
      </c>
      <c r="DJ1665" s="96">
        <v>0.29765752130000001</v>
      </c>
      <c r="DK1665" s="72">
        <v>731.59906779999994</v>
      </c>
      <c r="DL1665" s="96">
        <v>1.007888071</v>
      </c>
      <c r="DM1665" s="72">
        <v>737.36997321000001</v>
      </c>
      <c r="DN1665" s="96">
        <v>1</v>
      </c>
      <c r="DO1665" s="96">
        <v>1.518E-3</v>
      </c>
      <c r="DP1665" s="72">
        <v>1.1200000000000001</v>
      </c>
      <c r="DQ1665" s="72">
        <v>736.25</v>
      </c>
      <c r="DR1665" t="s">
        <v>458</v>
      </c>
      <c r="DT1665" t="s">
        <v>1076</v>
      </c>
    </row>
    <row r="1666" spans="1:124" x14ac:dyDescent="0.3">
      <c r="A1666" t="s">
        <v>107</v>
      </c>
      <c r="B1666">
        <v>28050</v>
      </c>
      <c r="C1666" s="95">
        <v>1169</v>
      </c>
      <c r="D1666" s="95">
        <v>3771133</v>
      </c>
      <c r="E1666" s="95">
        <v>1143</v>
      </c>
      <c r="F1666" s="95">
        <v>3802252</v>
      </c>
      <c r="G1666" s="95">
        <v>70</v>
      </c>
      <c r="H1666" s="95">
        <v>168900</v>
      </c>
      <c r="I1666" s="95">
        <v>58</v>
      </c>
      <c r="J1666" s="95">
        <v>217580</v>
      </c>
      <c r="K1666" s="95">
        <v>1144</v>
      </c>
      <c r="L1666" s="95">
        <v>3652338</v>
      </c>
      <c r="M1666" s="95">
        <v>1114</v>
      </c>
      <c r="N1666" s="95">
        <v>3773984</v>
      </c>
      <c r="O1666" s="95">
        <v>73</v>
      </c>
      <c r="P1666" s="95">
        <v>281211</v>
      </c>
      <c r="Q1666" s="95">
        <v>61</v>
      </c>
      <c r="R1666" s="95">
        <v>316983</v>
      </c>
      <c r="S1666" s="95">
        <v>1136</v>
      </c>
      <c r="T1666" s="95">
        <v>3988527</v>
      </c>
      <c r="U1666" s="95">
        <v>1103</v>
      </c>
      <c r="V1666" s="95">
        <v>4124221</v>
      </c>
      <c r="W1666" s="95">
        <v>73</v>
      </c>
      <c r="X1666" s="95">
        <v>102451</v>
      </c>
      <c r="Y1666" s="95">
        <v>61</v>
      </c>
      <c r="Z1666" s="95">
        <v>208874</v>
      </c>
      <c r="AA1666" s="95">
        <v>1128</v>
      </c>
      <c r="AB1666" s="95">
        <v>3498477</v>
      </c>
      <c r="AC1666" s="95">
        <v>1095</v>
      </c>
      <c r="AD1666" s="95">
        <v>4027003</v>
      </c>
      <c r="AE1666" s="95">
        <v>73</v>
      </c>
      <c r="AF1666" s="95">
        <v>197146</v>
      </c>
      <c r="AG1666" s="95">
        <v>62</v>
      </c>
      <c r="AH1666" s="95">
        <v>212009</v>
      </c>
      <c r="AI1666" s="95">
        <v>1129</v>
      </c>
      <c r="AJ1666" s="95">
        <v>4000656.15</v>
      </c>
      <c r="AK1666" s="95">
        <v>1091</v>
      </c>
      <c r="AL1666" s="95">
        <v>4299253.9400000004</v>
      </c>
      <c r="AM1666" s="95">
        <v>70</v>
      </c>
      <c r="AN1666" s="95">
        <v>78652</v>
      </c>
      <c r="AO1666" s="95">
        <v>57</v>
      </c>
      <c r="AP1666" s="95">
        <v>229629</v>
      </c>
      <c r="AQ1666" s="72">
        <v>265</v>
      </c>
      <c r="AR1666" s="72">
        <v>278.92</v>
      </c>
      <c r="AS1666" s="72">
        <v>543.91999999999996</v>
      </c>
      <c r="AT1666" s="95">
        <v>3940033</v>
      </c>
      <c r="AU1666" s="95">
        <v>4019832</v>
      </c>
      <c r="AV1666" s="95">
        <v>1239</v>
      </c>
      <c r="AW1666" s="95">
        <v>1201</v>
      </c>
      <c r="AX1666" s="72">
        <v>269.35000000000002</v>
      </c>
      <c r="AY1666" s="72">
        <v>290.14</v>
      </c>
      <c r="AZ1666" s="72">
        <v>559.49</v>
      </c>
      <c r="BA1666" s="95">
        <v>3933549</v>
      </c>
      <c r="BB1666" s="95">
        <v>4090967</v>
      </c>
      <c r="BC1666" s="95">
        <v>1217</v>
      </c>
      <c r="BD1666" s="95">
        <v>1175</v>
      </c>
      <c r="BE1666" s="72">
        <v>281.98</v>
      </c>
      <c r="BF1666" s="72">
        <v>310.22000000000003</v>
      </c>
      <c r="BG1666" s="72">
        <v>592.20000000000005</v>
      </c>
      <c r="BH1666" s="95">
        <v>4090978</v>
      </c>
      <c r="BI1666" s="95">
        <v>4333095</v>
      </c>
      <c r="BJ1666" s="95">
        <v>1209</v>
      </c>
      <c r="BK1666" s="95">
        <v>1164</v>
      </c>
      <c r="BL1666" s="72">
        <v>256.43</v>
      </c>
      <c r="BM1666" s="72">
        <v>305.32</v>
      </c>
      <c r="BN1666" s="72">
        <v>561.75</v>
      </c>
      <c r="BO1666" s="95">
        <v>3695623</v>
      </c>
      <c r="BP1666" s="95">
        <v>4239012</v>
      </c>
      <c r="BQ1666" s="95">
        <v>1201</v>
      </c>
      <c r="BR1666" s="95">
        <v>1157</v>
      </c>
      <c r="BS1666" s="72">
        <v>283.52</v>
      </c>
      <c r="BT1666" s="72">
        <v>328.75</v>
      </c>
      <c r="BU1666" s="72">
        <v>612.27</v>
      </c>
      <c r="BV1666" s="95">
        <v>4079308.15</v>
      </c>
      <c r="BW1666" s="95">
        <v>4528882.9400000004</v>
      </c>
      <c r="BX1666" s="95">
        <v>1199</v>
      </c>
      <c r="BY1666" s="95">
        <v>1148</v>
      </c>
      <c r="BZ1666" s="95">
        <v>1221</v>
      </c>
      <c r="CA1666" s="95">
        <v>1197</v>
      </c>
      <c r="CB1666" s="95">
        <v>1187</v>
      </c>
      <c r="CC1666" s="95">
        <v>1180</v>
      </c>
      <c r="CD1666" s="95">
        <v>1174</v>
      </c>
      <c r="CE1666" s="72">
        <v>650.75523149000003</v>
      </c>
      <c r="CF1666" s="72">
        <v>676.59346364999999</v>
      </c>
      <c r="CG1666" s="72">
        <v>712.40329333</v>
      </c>
      <c r="CH1666" s="72">
        <v>716.50152150999998</v>
      </c>
      <c r="CI1666" s="72">
        <v>731.52548966999996</v>
      </c>
      <c r="CJ1666" s="96">
        <v>0.83582885500000004</v>
      </c>
      <c r="CK1666" s="96">
        <v>0.82692197020000002</v>
      </c>
      <c r="CL1666" s="96">
        <v>0.83127072199999996</v>
      </c>
      <c r="CM1666" s="96">
        <v>0.78401787450000004</v>
      </c>
      <c r="CN1666" s="96">
        <v>0.83697698669999998</v>
      </c>
      <c r="CO1666" s="96">
        <v>0.92718755009999998</v>
      </c>
      <c r="CP1666" s="96">
        <v>0.8876340948</v>
      </c>
      <c r="CQ1666" s="96">
        <v>0.99584056389999998</v>
      </c>
      <c r="CR1666" s="96">
        <v>0.89134144579999997</v>
      </c>
      <c r="CS1666" s="95">
        <v>1160</v>
      </c>
      <c r="CT1666" s="95">
        <v>1131</v>
      </c>
      <c r="CU1666" s="95">
        <v>1127</v>
      </c>
      <c r="CV1666" s="95">
        <v>1110</v>
      </c>
      <c r="CW1666" s="95">
        <v>1122</v>
      </c>
      <c r="CX1666" s="96">
        <v>0.96705553499999997</v>
      </c>
      <c r="CY1666" s="96">
        <v>0.99515399400000004</v>
      </c>
      <c r="CZ1666" s="96">
        <v>0.93586567799999998</v>
      </c>
      <c r="DA1666" s="96">
        <v>0.86102959300000004</v>
      </c>
      <c r="DB1666" s="96">
        <v>0.87419126800000002</v>
      </c>
      <c r="DC1666">
        <v>2013</v>
      </c>
      <c r="DD1666" s="6">
        <v>1169</v>
      </c>
      <c r="DE1666" s="96">
        <v>6.2412941000000001E-3</v>
      </c>
      <c r="DF1666" s="72">
        <v>680.27</v>
      </c>
      <c r="DG1666" s="96">
        <v>1</v>
      </c>
      <c r="DH1666" s="72">
        <v>680.27</v>
      </c>
      <c r="DI1666" s="72">
        <v>721.63497475999998</v>
      </c>
      <c r="DJ1666" s="96">
        <v>1</v>
      </c>
      <c r="DK1666" s="72">
        <v>680.27</v>
      </c>
      <c r="DL1666" s="96">
        <v>1</v>
      </c>
      <c r="DM1666" s="72">
        <v>680.27</v>
      </c>
      <c r="DN1666" s="96">
        <v>1</v>
      </c>
      <c r="DO1666" s="96">
        <v>1.5283E-2</v>
      </c>
      <c r="DP1666" s="72">
        <v>10.4</v>
      </c>
      <c r="DQ1666" s="72">
        <v>669.87</v>
      </c>
      <c r="DR1666" t="s">
        <v>107</v>
      </c>
      <c r="DT1666" t="s">
        <v>1076</v>
      </c>
    </row>
    <row r="1667" spans="1:124" x14ac:dyDescent="0.3">
      <c r="A1667" t="s">
        <v>1080</v>
      </c>
      <c r="B1667">
        <v>28060</v>
      </c>
      <c r="C1667" s="95">
        <v>1615</v>
      </c>
      <c r="D1667" s="95">
        <v>5599334</v>
      </c>
      <c r="E1667" s="95">
        <v>1576</v>
      </c>
      <c r="F1667" s="95">
        <v>5147717</v>
      </c>
      <c r="G1667" s="95">
        <v>261</v>
      </c>
      <c r="H1667" s="95">
        <v>413945</v>
      </c>
      <c r="I1667" s="95">
        <v>232</v>
      </c>
      <c r="J1667" s="95">
        <v>630119</v>
      </c>
      <c r="K1667" s="95">
        <v>1585</v>
      </c>
      <c r="L1667" s="95">
        <v>6165044</v>
      </c>
      <c r="M1667" s="95">
        <v>1537</v>
      </c>
      <c r="N1667" s="95">
        <v>5265593</v>
      </c>
      <c r="O1667" s="95">
        <v>257</v>
      </c>
      <c r="P1667" s="95">
        <v>648047</v>
      </c>
      <c r="Q1667" s="95">
        <v>226</v>
      </c>
      <c r="R1667" s="95">
        <v>697115</v>
      </c>
      <c r="S1667" s="95">
        <v>1540</v>
      </c>
      <c r="T1667" s="95">
        <v>5870757</v>
      </c>
      <c r="U1667" s="95">
        <v>1489</v>
      </c>
      <c r="V1667" s="95">
        <v>5292571</v>
      </c>
      <c r="W1667" s="95">
        <v>249</v>
      </c>
      <c r="X1667" s="95">
        <v>1115381</v>
      </c>
      <c r="Y1667" s="95">
        <v>217</v>
      </c>
      <c r="Z1667" s="95">
        <v>776047</v>
      </c>
      <c r="AA1667" s="95">
        <v>1534</v>
      </c>
      <c r="AB1667" s="95">
        <v>6735235</v>
      </c>
      <c r="AC1667" s="95">
        <v>1479</v>
      </c>
      <c r="AD1667" s="95">
        <v>5510347</v>
      </c>
      <c r="AE1667" s="95">
        <v>241</v>
      </c>
      <c r="AF1667" s="95">
        <v>857316</v>
      </c>
      <c r="AG1667" s="95">
        <v>214</v>
      </c>
      <c r="AH1667" s="95">
        <v>870787</v>
      </c>
      <c r="AI1667" s="95">
        <v>1533</v>
      </c>
      <c r="AJ1667" s="95">
        <v>7458466.4400000004</v>
      </c>
      <c r="AK1667" s="95">
        <v>1468</v>
      </c>
      <c r="AL1667" s="95">
        <v>6354301.5700000003</v>
      </c>
      <c r="AM1667" s="95">
        <v>235</v>
      </c>
      <c r="AN1667" s="95">
        <v>541857</v>
      </c>
      <c r="AO1667" s="95">
        <v>209</v>
      </c>
      <c r="AP1667" s="95">
        <v>872147</v>
      </c>
      <c r="AQ1667" s="72">
        <v>267.11</v>
      </c>
      <c r="AR1667" s="72">
        <v>266.31</v>
      </c>
      <c r="AS1667" s="72">
        <v>533.41999999999996</v>
      </c>
      <c r="AT1667" s="95">
        <v>6013279</v>
      </c>
      <c r="AU1667" s="95">
        <v>5777836</v>
      </c>
      <c r="AV1667" s="95">
        <v>1876</v>
      </c>
      <c r="AW1667" s="95">
        <v>1808</v>
      </c>
      <c r="AX1667" s="72">
        <v>308.23</v>
      </c>
      <c r="AY1667" s="72">
        <v>281.83999999999997</v>
      </c>
      <c r="AZ1667" s="72">
        <v>590.07000000000005</v>
      </c>
      <c r="BA1667" s="95">
        <v>6813091</v>
      </c>
      <c r="BB1667" s="95">
        <v>5962708</v>
      </c>
      <c r="BC1667" s="95">
        <v>1842</v>
      </c>
      <c r="BD1667" s="95">
        <v>1763</v>
      </c>
      <c r="BE1667" s="72">
        <v>325.42</v>
      </c>
      <c r="BF1667" s="72">
        <v>296.44</v>
      </c>
      <c r="BG1667" s="72">
        <v>621.86</v>
      </c>
      <c r="BH1667" s="95">
        <v>6986138</v>
      </c>
      <c r="BI1667" s="95">
        <v>6068618</v>
      </c>
      <c r="BJ1667" s="95">
        <v>1789</v>
      </c>
      <c r="BK1667" s="95">
        <v>1706</v>
      </c>
      <c r="BL1667" s="72">
        <v>356.46</v>
      </c>
      <c r="BM1667" s="72">
        <v>314.08999999999997</v>
      </c>
      <c r="BN1667" s="72">
        <v>670.55</v>
      </c>
      <c r="BO1667" s="95">
        <v>7592551</v>
      </c>
      <c r="BP1667" s="95">
        <v>6381134</v>
      </c>
      <c r="BQ1667" s="95">
        <v>1775</v>
      </c>
      <c r="BR1667" s="95">
        <v>1693</v>
      </c>
      <c r="BS1667" s="72">
        <v>377.09</v>
      </c>
      <c r="BT1667" s="72">
        <v>359.1</v>
      </c>
      <c r="BU1667" s="72">
        <v>736.19</v>
      </c>
      <c r="BV1667" s="95">
        <v>8000323.4400000004</v>
      </c>
      <c r="BW1667" s="95">
        <v>7226448.5700000003</v>
      </c>
      <c r="BX1667" s="95">
        <v>1768</v>
      </c>
      <c r="BY1667" s="95">
        <v>1677</v>
      </c>
      <c r="BZ1667" s="95">
        <v>1844</v>
      </c>
      <c r="CA1667" s="95">
        <v>1804</v>
      </c>
      <c r="CB1667" s="95">
        <v>1749</v>
      </c>
      <c r="CC1667" s="95">
        <v>1736</v>
      </c>
      <c r="CD1667" s="95">
        <v>1723</v>
      </c>
      <c r="CE1667" s="72">
        <v>650.75523149000003</v>
      </c>
      <c r="CF1667" s="72">
        <v>676.59346364999999</v>
      </c>
      <c r="CG1667" s="72">
        <v>712.40329333</v>
      </c>
      <c r="CH1667" s="72">
        <v>716.50152150999998</v>
      </c>
      <c r="CI1667" s="72">
        <v>731.52548966999996</v>
      </c>
      <c r="CJ1667" s="96">
        <v>0.81969375609999995</v>
      </c>
      <c r="CK1667" s="96">
        <v>0.87211897790000004</v>
      </c>
      <c r="CL1667" s="96">
        <v>0.87290444310000004</v>
      </c>
      <c r="CM1667" s="96">
        <v>0.93586681940000005</v>
      </c>
      <c r="CN1667" s="96">
        <v>1.0063764153000001</v>
      </c>
      <c r="CO1667" s="96">
        <v>0.99538780289999995</v>
      </c>
      <c r="CP1667" s="96">
        <v>0.90556874389999997</v>
      </c>
      <c r="CQ1667" s="96">
        <v>0.99584056389999998</v>
      </c>
      <c r="CR1667" s="96">
        <v>0.90935100189999996</v>
      </c>
      <c r="CS1667" s="95">
        <v>1757</v>
      </c>
      <c r="CT1667" s="95">
        <v>1745</v>
      </c>
      <c r="CU1667" s="95">
        <v>1680</v>
      </c>
      <c r="CV1667" s="95">
        <v>1686</v>
      </c>
      <c r="CW1667" s="95">
        <v>1682</v>
      </c>
      <c r="CX1667" s="96">
        <v>1.020840151</v>
      </c>
      <c r="CY1667" s="96">
        <v>1.031621041</v>
      </c>
      <c r="CZ1667" s="96">
        <v>1.016566047</v>
      </c>
      <c r="DA1667" s="96">
        <v>0.97320959900000004</v>
      </c>
      <c r="DB1667" s="96">
        <v>0.93228805599999998</v>
      </c>
      <c r="DC1667">
        <v>2013</v>
      </c>
      <c r="DD1667" s="6">
        <v>1729.4</v>
      </c>
      <c r="DE1667" s="96">
        <v>1.1037212000000001E-3</v>
      </c>
      <c r="DF1667" s="72">
        <v>697.6</v>
      </c>
      <c r="DG1667" s="96">
        <v>1</v>
      </c>
      <c r="DH1667" s="72">
        <v>697.6</v>
      </c>
      <c r="DI1667" s="72">
        <v>721.63497475999998</v>
      </c>
      <c r="DJ1667" s="96">
        <v>1</v>
      </c>
      <c r="DK1667" s="72">
        <v>697.6</v>
      </c>
      <c r="DL1667" s="96">
        <v>1</v>
      </c>
      <c r="DM1667" s="72">
        <v>697.6</v>
      </c>
      <c r="DN1667" s="96">
        <v>1</v>
      </c>
      <c r="DO1667" s="96">
        <v>4.3049999999999998E-3</v>
      </c>
      <c r="DP1667" s="72">
        <v>3</v>
      </c>
      <c r="DQ1667" s="72">
        <v>694.6</v>
      </c>
      <c r="DR1667" t="s">
        <v>1080</v>
      </c>
      <c r="DT1667" t="s">
        <v>1076</v>
      </c>
    </row>
    <row r="1668" spans="1:124" x14ac:dyDescent="0.3">
      <c r="A1668" t="s">
        <v>700</v>
      </c>
      <c r="B1668">
        <v>28070</v>
      </c>
      <c r="C1668" s="95">
        <v>572</v>
      </c>
      <c r="D1668" s="95">
        <v>2285529</v>
      </c>
      <c r="E1668" s="95">
        <v>563</v>
      </c>
      <c r="F1668" s="95">
        <v>2075715</v>
      </c>
      <c r="G1668" s="95">
        <v>35</v>
      </c>
      <c r="H1668" s="95">
        <v>130338</v>
      </c>
      <c r="I1668" s="95">
        <v>31</v>
      </c>
      <c r="J1668" s="95">
        <v>96708</v>
      </c>
      <c r="K1668" s="95">
        <v>552</v>
      </c>
      <c r="L1668" s="95">
        <v>2071345</v>
      </c>
      <c r="M1668" s="95">
        <v>544</v>
      </c>
      <c r="N1668" s="95">
        <v>1651594</v>
      </c>
      <c r="O1668" s="95">
        <v>38</v>
      </c>
      <c r="P1668" s="95">
        <v>77042</v>
      </c>
      <c r="Q1668" s="95">
        <v>34</v>
      </c>
      <c r="R1668" s="95">
        <v>84686</v>
      </c>
      <c r="S1668" s="95">
        <v>552</v>
      </c>
      <c r="T1668" s="95">
        <v>2218168</v>
      </c>
      <c r="U1668" s="95">
        <v>541</v>
      </c>
      <c r="V1668" s="95">
        <v>1811747</v>
      </c>
      <c r="W1668" s="95">
        <v>42</v>
      </c>
      <c r="X1668" s="95">
        <v>71080</v>
      </c>
      <c r="Y1668" s="95">
        <v>38</v>
      </c>
      <c r="Z1668" s="95">
        <v>130606</v>
      </c>
      <c r="AA1668" s="95">
        <v>553</v>
      </c>
      <c r="AB1668" s="95">
        <v>2502593</v>
      </c>
      <c r="AC1668" s="95">
        <v>540</v>
      </c>
      <c r="AD1668" s="95">
        <v>1833288</v>
      </c>
      <c r="AE1668" s="95">
        <v>42</v>
      </c>
      <c r="AF1668" s="95">
        <v>153511</v>
      </c>
      <c r="AG1668" s="95">
        <v>37</v>
      </c>
      <c r="AH1668" s="95">
        <v>150140</v>
      </c>
      <c r="AI1668" s="95">
        <v>541</v>
      </c>
      <c r="AJ1668" s="95">
        <v>3031301</v>
      </c>
      <c r="AK1668" s="95">
        <v>527</v>
      </c>
      <c r="AL1668" s="95">
        <v>2109550</v>
      </c>
      <c r="AM1668" s="95">
        <v>41</v>
      </c>
      <c r="AN1668" s="95">
        <v>217435</v>
      </c>
      <c r="AO1668" s="95">
        <v>37</v>
      </c>
      <c r="AP1668" s="95">
        <v>170104</v>
      </c>
      <c r="AQ1668" s="72">
        <v>331.67</v>
      </c>
      <c r="AR1668" s="72">
        <v>304.77</v>
      </c>
      <c r="AS1668" s="72">
        <v>636.44000000000005</v>
      </c>
      <c r="AT1668" s="95">
        <v>2415867</v>
      </c>
      <c r="AU1668" s="95">
        <v>2172423</v>
      </c>
      <c r="AV1668" s="95">
        <v>607</v>
      </c>
      <c r="AW1668" s="95">
        <v>594</v>
      </c>
      <c r="AX1668" s="72">
        <v>303.44</v>
      </c>
      <c r="AY1668" s="72">
        <v>250.33</v>
      </c>
      <c r="AZ1668" s="72">
        <v>553.77</v>
      </c>
      <c r="BA1668" s="95">
        <v>2148387</v>
      </c>
      <c r="BB1668" s="95">
        <v>1736280</v>
      </c>
      <c r="BC1668" s="95">
        <v>590</v>
      </c>
      <c r="BD1668" s="95">
        <v>578</v>
      </c>
      <c r="BE1668" s="72">
        <v>321.16000000000003</v>
      </c>
      <c r="BF1668" s="72">
        <v>279.56</v>
      </c>
      <c r="BG1668" s="72">
        <v>600.72</v>
      </c>
      <c r="BH1668" s="95">
        <v>2289248</v>
      </c>
      <c r="BI1668" s="95">
        <v>1942353</v>
      </c>
      <c r="BJ1668" s="95">
        <v>594</v>
      </c>
      <c r="BK1668" s="95">
        <v>579</v>
      </c>
      <c r="BL1668" s="72">
        <v>372</v>
      </c>
      <c r="BM1668" s="72">
        <v>286.45999999999998</v>
      </c>
      <c r="BN1668" s="72">
        <v>658.46</v>
      </c>
      <c r="BO1668" s="95">
        <v>2656104</v>
      </c>
      <c r="BP1668" s="95">
        <v>1983428</v>
      </c>
      <c r="BQ1668" s="95">
        <v>595</v>
      </c>
      <c r="BR1668" s="95">
        <v>577</v>
      </c>
      <c r="BS1668" s="72">
        <v>465.17</v>
      </c>
      <c r="BT1668" s="72">
        <v>336.83</v>
      </c>
      <c r="BU1668" s="72">
        <v>802</v>
      </c>
      <c r="BV1668" s="95">
        <v>3248736</v>
      </c>
      <c r="BW1668" s="95">
        <v>2279654</v>
      </c>
      <c r="BX1668" s="95">
        <v>582</v>
      </c>
      <c r="BY1668" s="95">
        <v>564</v>
      </c>
      <c r="BZ1668" s="95">
        <v>601</v>
      </c>
      <c r="CA1668" s="95">
        <v>584</v>
      </c>
      <c r="CB1668" s="95">
        <v>587</v>
      </c>
      <c r="CC1668" s="95">
        <v>586</v>
      </c>
      <c r="CD1668" s="95">
        <v>573</v>
      </c>
      <c r="CE1668" s="72">
        <v>650.75523149000003</v>
      </c>
      <c r="CF1668" s="72">
        <v>676.59346364999999</v>
      </c>
      <c r="CG1668" s="72">
        <v>712.40329333</v>
      </c>
      <c r="CH1668" s="72">
        <v>716.50152150999998</v>
      </c>
      <c r="CI1668" s="72">
        <v>731.52548966999996</v>
      </c>
      <c r="CJ1668" s="96">
        <v>0.97800212620000004</v>
      </c>
      <c r="CK1668" s="96">
        <v>0.81846785369999997</v>
      </c>
      <c r="CL1668" s="96">
        <v>0.84323024000000002</v>
      </c>
      <c r="CM1668" s="96">
        <v>0.91899316360000005</v>
      </c>
      <c r="CN1668" s="96">
        <v>1.0963391040999999</v>
      </c>
      <c r="CO1668" s="96">
        <v>0.92006350999999997</v>
      </c>
      <c r="CP1668" s="96">
        <v>1.0118937306</v>
      </c>
      <c r="CQ1668" s="96">
        <v>0.99584056389999998</v>
      </c>
      <c r="CR1668" s="96">
        <v>1.0161200725999999</v>
      </c>
      <c r="CS1668" s="95">
        <v>589</v>
      </c>
      <c r="CT1668" s="95">
        <v>568</v>
      </c>
      <c r="CU1668" s="95">
        <v>576</v>
      </c>
      <c r="CV1668" s="95">
        <v>563</v>
      </c>
      <c r="CW1668" s="95">
        <v>561</v>
      </c>
      <c r="CX1668" s="96">
        <v>0.91097287599999999</v>
      </c>
      <c r="CY1668" s="96">
        <v>0.92940428200000003</v>
      </c>
      <c r="CZ1668" s="96">
        <v>0.920083753</v>
      </c>
      <c r="DA1668" s="96">
        <v>0.92584335900000003</v>
      </c>
      <c r="DB1668" s="96">
        <v>0.91432930300000004</v>
      </c>
      <c r="DC1668">
        <v>2013</v>
      </c>
      <c r="DD1668" s="6">
        <v>578.4</v>
      </c>
      <c r="DE1668" s="96">
        <v>2.0016628999999998E-3</v>
      </c>
      <c r="DF1668" s="72">
        <v>778.81</v>
      </c>
      <c r="DG1668" s="96">
        <v>1</v>
      </c>
      <c r="DH1668" s="72">
        <v>778.81</v>
      </c>
      <c r="DI1668" s="72">
        <v>721.63497475999998</v>
      </c>
      <c r="DJ1668" s="96">
        <v>0.7605261337</v>
      </c>
      <c r="DK1668" s="72">
        <v>765.11807565000004</v>
      </c>
      <c r="DL1668" s="96">
        <v>1.007888071</v>
      </c>
      <c r="DM1668" s="72">
        <v>771.15338138000004</v>
      </c>
      <c r="DN1668" s="96">
        <v>1</v>
      </c>
      <c r="DO1668" s="96">
        <v>5.5820000000000002E-3</v>
      </c>
      <c r="DP1668" s="72">
        <v>4.3</v>
      </c>
      <c r="DQ1668" s="72">
        <v>766.85</v>
      </c>
      <c r="DR1668" t="s">
        <v>700</v>
      </c>
      <c r="DT1668" t="s">
        <v>1076</v>
      </c>
    </row>
    <row r="1669" spans="1:124" x14ac:dyDescent="0.3">
      <c r="A1669" t="s">
        <v>488</v>
      </c>
      <c r="B1669">
        <v>28080</v>
      </c>
      <c r="C1669" s="95">
        <v>735</v>
      </c>
      <c r="D1669" s="95">
        <v>2545920</v>
      </c>
      <c r="E1669" s="95">
        <v>711</v>
      </c>
      <c r="F1669" s="95">
        <v>2033530</v>
      </c>
      <c r="G1669" s="95">
        <v>70</v>
      </c>
      <c r="H1669" s="95">
        <v>63845</v>
      </c>
      <c r="I1669" s="95">
        <v>66</v>
      </c>
      <c r="J1669" s="95">
        <v>178290</v>
      </c>
      <c r="K1669" s="95">
        <v>735</v>
      </c>
      <c r="L1669" s="95">
        <v>2587449</v>
      </c>
      <c r="M1669" s="95">
        <v>710</v>
      </c>
      <c r="N1669" s="95">
        <v>2115757</v>
      </c>
      <c r="O1669" s="95">
        <v>66</v>
      </c>
      <c r="P1669" s="95">
        <v>101304</v>
      </c>
      <c r="Q1669" s="95">
        <v>61</v>
      </c>
      <c r="R1669" s="95">
        <v>304416</v>
      </c>
      <c r="S1669" s="95">
        <v>725</v>
      </c>
      <c r="T1669" s="95">
        <v>2886267</v>
      </c>
      <c r="U1669" s="95">
        <v>695</v>
      </c>
      <c r="V1669" s="95">
        <v>2356770</v>
      </c>
      <c r="W1669" s="95">
        <v>64</v>
      </c>
      <c r="X1669" s="95">
        <v>109025</v>
      </c>
      <c r="Y1669" s="95">
        <v>59</v>
      </c>
      <c r="Z1669" s="95">
        <v>236184</v>
      </c>
      <c r="AA1669" s="95">
        <v>723</v>
      </c>
      <c r="AB1669" s="95">
        <v>2470466</v>
      </c>
      <c r="AC1669" s="95">
        <v>689</v>
      </c>
      <c r="AD1669" s="95">
        <v>2837829</v>
      </c>
      <c r="AE1669" s="95">
        <v>61</v>
      </c>
      <c r="AF1669" s="95">
        <v>113729</v>
      </c>
      <c r="AG1669" s="95">
        <v>58</v>
      </c>
      <c r="AH1669" s="95">
        <v>207001</v>
      </c>
      <c r="AI1669" s="95">
        <v>723</v>
      </c>
      <c r="AJ1669" s="95">
        <v>3219686</v>
      </c>
      <c r="AK1669" s="95">
        <v>688</v>
      </c>
      <c r="AL1669" s="95">
        <v>2893955</v>
      </c>
      <c r="AM1669" s="95">
        <v>64</v>
      </c>
      <c r="AN1669" s="95">
        <v>151294</v>
      </c>
      <c r="AO1669" s="95">
        <v>59</v>
      </c>
      <c r="AP1669" s="95">
        <v>236707</v>
      </c>
      <c r="AQ1669" s="72">
        <v>270.16000000000003</v>
      </c>
      <c r="AR1669" s="72">
        <v>237.22</v>
      </c>
      <c r="AS1669" s="72">
        <v>507.38</v>
      </c>
      <c r="AT1669" s="95">
        <v>2609765</v>
      </c>
      <c r="AU1669" s="95">
        <v>2211820</v>
      </c>
      <c r="AV1669" s="95">
        <v>805</v>
      </c>
      <c r="AW1669" s="95">
        <v>777</v>
      </c>
      <c r="AX1669" s="72">
        <v>279.73</v>
      </c>
      <c r="AY1669" s="72">
        <v>261.58</v>
      </c>
      <c r="AZ1669" s="72">
        <v>541.30999999999995</v>
      </c>
      <c r="BA1669" s="95">
        <v>2688753</v>
      </c>
      <c r="BB1669" s="95">
        <v>2420173</v>
      </c>
      <c r="BC1669" s="95">
        <v>801</v>
      </c>
      <c r="BD1669" s="95">
        <v>771</v>
      </c>
      <c r="BE1669" s="72">
        <v>316.36</v>
      </c>
      <c r="BF1669" s="72">
        <v>286.58</v>
      </c>
      <c r="BG1669" s="72">
        <v>602.94000000000005</v>
      </c>
      <c r="BH1669" s="95">
        <v>2995292</v>
      </c>
      <c r="BI1669" s="95">
        <v>2592954</v>
      </c>
      <c r="BJ1669" s="95">
        <v>789</v>
      </c>
      <c r="BK1669" s="95">
        <v>754</v>
      </c>
      <c r="BL1669" s="72">
        <v>274.68</v>
      </c>
      <c r="BM1669" s="72">
        <v>339.67</v>
      </c>
      <c r="BN1669" s="72">
        <v>614.35</v>
      </c>
      <c r="BO1669" s="95">
        <v>2584195</v>
      </c>
      <c r="BP1669" s="95">
        <v>3044830</v>
      </c>
      <c r="BQ1669" s="95">
        <v>784</v>
      </c>
      <c r="BR1669" s="95">
        <v>747</v>
      </c>
      <c r="BS1669" s="72">
        <v>356.94</v>
      </c>
      <c r="BT1669" s="72">
        <v>349.25</v>
      </c>
      <c r="BU1669" s="72">
        <v>706.19</v>
      </c>
      <c r="BV1669" s="95">
        <v>3370980</v>
      </c>
      <c r="BW1669" s="95">
        <v>3130662</v>
      </c>
      <c r="BX1669" s="95">
        <v>787</v>
      </c>
      <c r="BY1669" s="95">
        <v>747</v>
      </c>
      <c r="BZ1669" s="95">
        <v>792</v>
      </c>
      <c r="CA1669" s="95">
        <v>786</v>
      </c>
      <c r="CB1669" s="95">
        <v>772</v>
      </c>
      <c r="CC1669" s="95">
        <v>766</v>
      </c>
      <c r="CD1669" s="95">
        <v>767</v>
      </c>
      <c r="CE1669" s="72">
        <v>650.75523149000003</v>
      </c>
      <c r="CF1669" s="72">
        <v>676.59346364999999</v>
      </c>
      <c r="CG1669" s="72">
        <v>712.40329333</v>
      </c>
      <c r="CH1669" s="72">
        <v>716.50152150999998</v>
      </c>
      <c r="CI1669" s="72">
        <v>731.52548966999996</v>
      </c>
      <c r="CJ1669" s="96">
        <v>0.77967871089999996</v>
      </c>
      <c r="CK1669" s="96">
        <v>0.80005206829999997</v>
      </c>
      <c r="CL1669" s="96">
        <v>0.84634645239999995</v>
      </c>
      <c r="CM1669" s="96">
        <v>0.85743014009999996</v>
      </c>
      <c r="CN1669" s="96">
        <v>0.96536622439999997</v>
      </c>
      <c r="CO1669" s="96">
        <v>0.94547984640000005</v>
      </c>
      <c r="CP1669" s="96">
        <v>0.89877613199999995</v>
      </c>
      <c r="CQ1669" s="96">
        <v>0.99584056389999998</v>
      </c>
      <c r="CR1669" s="96">
        <v>0.90253001960000001</v>
      </c>
      <c r="CS1669" s="95">
        <v>769</v>
      </c>
      <c r="CT1669" s="95">
        <v>780</v>
      </c>
      <c r="CU1669" s="95">
        <v>772</v>
      </c>
      <c r="CV1669" s="95">
        <v>743</v>
      </c>
      <c r="CW1669" s="95">
        <v>749</v>
      </c>
      <c r="CX1669" s="96">
        <v>0.97731116200000001</v>
      </c>
      <c r="CY1669" s="96">
        <v>0.97082090499999996</v>
      </c>
      <c r="CZ1669" s="96">
        <v>0.93398195399999995</v>
      </c>
      <c r="DA1669" s="96">
        <v>0.92743724100000002</v>
      </c>
      <c r="DB1669" s="96">
        <v>0.91615771199999996</v>
      </c>
      <c r="DC1669">
        <v>2013</v>
      </c>
      <c r="DD1669" s="6">
        <v>759.2</v>
      </c>
      <c r="DE1669" s="96">
        <v>9.7416120000000004E-4</v>
      </c>
      <c r="DF1669" s="72">
        <v>692.46</v>
      </c>
      <c r="DG1669" s="96">
        <v>1</v>
      </c>
      <c r="DH1669" s="72">
        <v>692.46</v>
      </c>
      <c r="DI1669" s="72">
        <v>721.63497475999998</v>
      </c>
      <c r="DJ1669" s="96">
        <v>0.87132083640000002</v>
      </c>
      <c r="DK1669" s="72">
        <v>696.21421135000003</v>
      </c>
      <c r="DL1669" s="96">
        <v>1.007888071</v>
      </c>
      <c r="DM1669" s="72">
        <v>701.70599849999996</v>
      </c>
      <c r="DN1669" s="96">
        <v>1</v>
      </c>
      <c r="DO1669" s="96">
        <v>3.5829999999999998E-3</v>
      </c>
      <c r="DP1669" s="72">
        <v>2.5099999999999998</v>
      </c>
      <c r="DQ1669" s="72">
        <v>699.2</v>
      </c>
      <c r="DR1669" t="s">
        <v>488</v>
      </c>
      <c r="DT1669" t="s">
        <v>1076</v>
      </c>
    </row>
    <row r="1670" spans="1:124" x14ac:dyDescent="0.3">
      <c r="A1670" t="s">
        <v>1081</v>
      </c>
      <c r="B1670">
        <v>28090</v>
      </c>
      <c r="C1670" s="95">
        <v>4813</v>
      </c>
      <c r="D1670" s="95">
        <v>16124394</v>
      </c>
      <c r="E1670" s="95">
        <v>4601</v>
      </c>
      <c r="F1670" s="95">
        <v>13981501</v>
      </c>
      <c r="G1670" s="95">
        <v>631</v>
      </c>
      <c r="H1670" s="95">
        <v>1158225</v>
      </c>
      <c r="I1670" s="95">
        <v>558</v>
      </c>
      <c r="J1670" s="95">
        <v>1519683</v>
      </c>
      <c r="K1670" s="95">
        <v>4723</v>
      </c>
      <c r="L1670" s="95">
        <v>15229752</v>
      </c>
      <c r="M1670" s="95">
        <v>4509</v>
      </c>
      <c r="N1670" s="95">
        <v>13944631</v>
      </c>
      <c r="O1670" s="95">
        <v>622</v>
      </c>
      <c r="P1670" s="95">
        <v>1630762</v>
      </c>
      <c r="Q1670" s="95">
        <v>548</v>
      </c>
      <c r="R1670" s="95">
        <v>1635854</v>
      </c>
      <c r="S1670" s="95">
        <v>4667</v>
      </c>
      <c r="T1670" s="95">
        <v>17389237</v>
      </c>
      <c r="U1670" s="95">
        <v>4441</v>
      </c>
      <c r="V1670" s="95">
        <v>15017455</v>
      </c>
      <c r="W1670" s="95">
        <v>619</v>
      </c>
      <c r="X1670" s="95">
        <v>1811458</v>
      </c>
      <c r="Y1670" s="95">
        <v>552</v>
      </c>
      <c r="Z1670" s="95">
        <v>2005449</v>
      </c>
      <c r="AA1670" s="95">
        <v>4751</v>
      </c>
      <c r="AB1670" s="95">
        <v>16601976</v>
      </c>
      <c r="AC1670" s="95">
        <v>4493</v>
      </c>
      <c r="AD1670" s="95">
        <v>15480042</v>
      </c>
      <c r="AE1670" s="95">
        <v>638</v>
      </c>
      <c r="AF1670" s="95">
        <v>2067559</v>
      </c>
      <c r="AG1670" s="95">
        <v>570</v>
      </c>
      <c r="AH1670" s="95">
        <v>2187678</v>
      </c>
      <c r="AI1670" s="95">
        <v>4874</v>
      </c>
      <c r="AJ1670" s="95">
        <v>19260210.530000001</v>
      </c>
      <c r="AK1670" s="95">
        <v>4586</v>
      </c>
      <c r="AL1670" s="95">
        <v>17140275.640000001</v>
      </c>
      <c r="AM1670" s="95">
        <v>660</v>
      </c>
      <c r="AN1670" s="95">
        <v>2005921</v>
      </c>
      <c r="AO1670" s="95">
        <v>588</v>
      </c>
      <c r="AP1670" s="95">
        <v>2205944</v>
      </c>
      <c r="AQ1670" s="72">
        <v>264.55</v>
      </c>
      <c r="AR1670" s="72">
        <v>250.39</v>
      </c>
      <c r="AS1670" s="72">
        <v>514.94000000000005</v>
      </c>
      <c r="AT1670" s="95">
        <v>17282619</v>
      </c>
      <c r="AU1670" s="95">
        <v>15501184</v>
      </c>
      <c r="AV1670" s="95">
        <v>5444</v>
      </c>
      <c r="AW1670" s="95">
        <v>5159</v>
      </c>
      <c r="AX1670" s="72">
        <v>262.87</v>
      </c>
      <c r="AY1670" s="72">
        <v>256.75</v>
      </c>
      <c r="AZ1670" s="72">
        <v>519.62</v>
      </c>
      <c r="BA1670" s="95">
        <v>16860514</v>
      </c>
      <c r="BB1670" s="95">
        <v>15580485</v>
      </c>
      <c r="BC1670" s="95">
        <v>5345</v>
      </c>
      <c r="BD1670" s="95">
        <v>5057</v>
      </c>
      <c r="BE1670" s="72">
        <v>302.7</v>
      </c>
      <c r="BF1670" s="72">
        <v>284.11</v>
      </c>
      <c r="BG1670" s="72">
        <v>586.80999999999995</v>
      </c>
      <c r="BH1670" s="95">
        <v>19200695</v>
      </c>
      <c r="BI1670" s="95">
        <v>17022904</v>
      </c>
      <c r="BJ1670" s="95">
        <v>5286</v>
      </c>
      <c r="BK1670" s="95">
        <v>4993</v>
      </c>
      <c r="BL1670" s="72">
        <v>288.7</v>
      </c>
      <c r="BM1670" s="72">
        <v>290.8</v>
      </c>
      <c r="BN1670" s="72">
        <v>579.5</v>
      </c>
      <c r="BO1670" s="95">
        <v>18669535</v>
      </c>
      <c r="BP1670" s="95">
        <v>17667720</v>
      </c>
      <c r="BQ1670" s="95">
        <v>5389</v>
      </c>
      <c r="BR1670" s="95">
        <v>5063</v>
      </c>
      <c r="BS1670" s="72">
        <v>320.23</v>
      </c>
      <c r="BT1670" s="72">
        <v>311.58999999999997</v>
      </c>
      <c r="BU1670" s="72">
        <v>631.82000000000005</v>
      </c>
      <c r="BV1670" s="95">
        <v>21266131.530000001</v>
      </c>
      <c r="BW1670" s="95">
        <v>19346219.640000001</v>
      </c>
      <c r="BX1670" s="95">
        <v>5534</v>
      </c>
      <c r="BY1670" s="95">
        <v>5174</v>
      </c>
      <c r="BZ1670" s="95">
        <v>5308</v>
      </c>
      <c r="CA1670" s="95">
        <v>5206</v>
      </c>
      <c r="CB1670" s="95">
        <v>5145</v>
      </c>
      <c r="CC1670" s="95">
        <v>5234</v>
      </c>
      <c r="CD1670" s="95">
        <v>5358</v>
      </c>
      <c r="CE1670" s="72">
        <v>650.75523149000003</v>
      </c>
      <c r="CF1670" s="72">
        <v>676.59346364999999</v>
      </c>
      <c r="CG1670" s="72">
        <v>712.40329333</v>
      </c>
      <c r="CH1670" s="72">
        <v>716.50152150999998</v>
      </c>
      <c r="CI1670" s="72">
        <v>731.52548966999996</v>
      </c>
      <c r="CJ1670" s="96">
        <v>0.79129598209999996</v>
      </c>
      <c r="CK1670" s="96">
        <v>0.76799441310000005</v>
      </c>
      <c r="CL1670" s="96">
        <v>0.82370478280000003</v>
      </c>
      <c r="CM1670" s="96">
        <v>0.808791025</v>
      </c>
      <c r="CN1670" s="96">
        <v>0.86370196109999997</v>
      </c>
      <c r="CO1670" s="96">
        <v>0.92344063210000005</v>
      </c>
      <c r="CP1670" s="96">
        <v>0.87834301910000001</v>
      </c>
      <c r="CQ1670" s="96">
        <v>0.99584056389999998</v>
      </c>
      <c r="CR1670" s="96">
        <v>0.88201156449999996</v>
      </c>
      <c r="CS1670" s="95">
        <v>5005</v>
      </c>
      <c r="CT1670" s="95">
        <v>4974</v>
      </c>
      <c r="CU1670" s="95">
        <v>4944</v>
      </c>
      <c r="CV1670" s="95">
        <v>5021</v>
      </c>
      <c r="CW1670" s="95">
        <v>5112</v>
      </c>
      <c r="CX1670" s="96">
        <v>0.94083846299999996</v>
      </c>
      <c r="CY1670" s="96">
        <v>0.94180151099999998</v>
      </c>
      <c r="CZ1670" s="96">
        <v>0.919610857</v>
      </c>
      <c r="DA1670" s="96">
        <v>0.91505889399999996</v>
      </c>
      <c r="DB1670" s="96">
        <v>0.90047818300000004</v>
      </c>
      <c r="DC1670">
        <v>2013</v>
      </c>
      <c r="DD1670" s="6">
        <v>5089.2</v>
      </c>
      <c r="DE1670" s="96">
        <v>1.7444984000000001E-3</v>
      </c>
      <c r="DF1670" s="72">
        <v>676.19</v>
      </c>
      <c r="DG1670" s="96">
        <v>1</v>
      </c>
      <c r="DH1670" s="72">
        <v>676.19</v>
      </c>
      <c r="DI1670" s="72">
        <v>721.63497475999998</v>
      </c>
      <c r="DJ1670" s="96">
        <v>1</v>
      </c>
      <c r="DK1670" s="72">
        <v>676.19</v>
      </c>
      <c r="DL1670" s="96">
        <v>1</v>
      </c>
      <c r="DM1670" s="72">
        <v>676.19</v>
      </c>
      <c r="DN1670" s="96">
        <v>1</v>
      </c>
      <c r="DO1670" s="96">
        <v>5.5979999999999997E-3</v>
      </c>
      <c r="DP1670" s="72">
        <v>3.79</v>
      </c>
      <c r="DQ1670" s="72">
        <v>672.4</v>
      </c>
      <c r="DR1670" t="s">
        <v>1081</v>
      </c>
      <c r="DT1670" t="s">
        <v>1076</v>
      </c>
    </row>
    <row r="1671" spans="1:124" x14ac:dyDescent="0.3">
      <c r="A1671" t="s">
        <v>1082</v>
      </c>
      <c r="B1671">
        <v>28100</v>
      </c>
      <c r="C1671" s="95">
        <v>1514</v>
      </c>
      <c r="D1671" s="95">
        <v>6119477</v>
      </c>
      <c r="E1671" s="95">
        <v>1461</v>
      </c>
      <c r="F1671" s="95">
        <v>4855654</v>
      </c>
      <c r="G1671" s="95">
        <v>157</v>
      </c>
      <c r="H1671" s="95">
        <v>357762</v>
      </c>
      <c r="I1671" s="95">
        <v>144</v>
      </c>
      <c r="J1671" s="95">
        <v>471955</v>
      </c>
      <c r="K1671" s="95">
        <v>1471</v>
      </c>
      <c r="L1671" s="95">
        <v>6095369</v>
      </c>
      <c r="M1671" s="95">
        <v>1419</v>
      </c>
      <c r="N1671" s="95">
        <v>4823043</v>
      </c>
      <c r="O1671" s="95">
        <v>166</v>
      </c>
      <c r="P1671" s="95">
        <v>406538</v>
      </c>
      <c r="Q1671" s="95">
        <v>149</v>
      </c>
      <c r="R1671" s="95">
        <v>417068</v>
      </c>
      <c r="S1671" s="95">
        <v>1476</v>
      </c>
      <c r="T1671" s="95">
        <v>6898212</v>
      </c>
      <c r="U1671" s="95">
        <v>1414</v>
      </c>
      <c r="V1671" s="95">
        <v>5492614</v>
      </c>
      <c r="W1671" s="95">
        <v>162</v>
      </c>
      <c r="X1671" s="95">
        <v>368133</v>
      </c>
      <c r="Y1671" s="95">
        <v>149</v>
      </c>
      <c r="Z1671" s="95">
        <v>522276</v>
      </c>
      <c r="AA1671" s="95">
        <v>1436</v>
      </c>
      <c r="AB1671" s="95">
        <v>5993716</v>
      </c>
      <c r="AC1671" s="95">
        <v>1366</v>
      </c>
      <c r="AD1671" s="95">
        <v>5323171</v>
      </c>
      <c r="AE1671" s="95">
        <v>168</v>
      </c>
      <c r="AF1671" s="95">
        <v>553815</v>
      </c>
      <c r="AG1671" s="95">
        <v>153</v>
      </c>
      <c r="AH1671" s="95">
        <v>612050</v>
      </c>
      <c r="AI1671" s="95">
        <v>1402</v>
      </c>
      <c r="AJ1671" s="95">
        <v>5620187</v>
      </c>
      <c r="AK1671" s="95">
        <v>1337</v>
      </c>
      <c r="AL1671" s="95">
        <v>5683372.5599999996</v>
      </c>
      <c r="AM1671" s="95">
        <v>158</v>
      </c>
      <c r="AN1671" s="95">
        <v>649028</v>
      </c>
      <c r="AO1671" s="95">
        <v>142</v>
      </c>
      <c r="AP1671" s="95">
        <v>652565</v>
      </c>
      <c r="AQ1671" s="72">
        <v>323.02</v>
      </c>
      <c r="AR1671" s="72">
        <v>276.62</v>
      </c>
      <c r="AS1671" s="72">
        <v>599.64</v>
      </c>
      <c r="AT1671" s="95">
        <v>6477239</v>
      </c>
      <c r="AU1671" s="95">
        <v>5327609</v>
      </c>
      <c r="AV1671" s="95">
        <v>1671</v>
      </c>
      <c r="AW1671" s="95">
        <v>1605</v>
      </c>
      <c r="AX1671" s="72">
        <v>330.99</v>
      </c>
      <c r="AY1671" s="72">
        <v>278.49</v>
      </c>
      <c r="AZ1671" s="72">
        <v>609.48</v>
      </c>
      <c r="BA1671" s="95">
        <v>6501907</v>
      </c>
      <c r="BB1671" s="95">
        <v>5240111</v>
      </c>
      <c r="BC1671" s="95">
        <v>1637</v>
      </c>
      <c r="BD1671" s="95">
        <v>1568</v>
      </c>
      <c r="BE1671" s="72">
        <v>369.68</v>
      </c>
      <c r="BF1671" s="72">
        <v>320.69</v>
      </c>
      <c r="BG1671" s="72">
        <v>690.37</v>
      </c>
      <c r="BH1671" s="95">
        <v>7266345</v>
      </c>
      <c r="BI1671" s="95">
        <v>6014890</v>
      </c>
      <c r="BJ1671" s="95">
        <v>1638</v>
      </c>
      <c r="BK1671" s="95">
        <v>1563</v>
      </c>
      <c r="BL1671" s="72">
        <v>340.17</v>
      </c>
      <c r="BM1671" s="72">
        <v>325.61</v>
      </c>
      <c r="BN1671" s="72">
        <v>665.78</v>
      </c>
      <c r="BO1671" s="95">
        <v>6547531</v>
      </c>
      <c r="BP1671" s="95">
        <v>5935221</v>
      </c>
      <c r="BQ1671" s="95">
        <v>1604</v>
      </c>
      <c r="BR1671" s="95">
        <v>1519</v>
      </c>
      <c r="BS1671" s="72">
        <v>334.89</v>
      </c>
      <c r="BT1671" s="72">
        <v>356.99</v>
      </c>
      <c r="BU1671" s="72">
        <v>691.88</v>
      </c>
      <c r="BV1671" s="95">
        <v>6269215</v>
      </c>
      <c r="BW1671" s="95">
        <v>6335937.5599999996</v>
      </c>
      <c r="BX1671" s="95">
        <v>1560</v>
      </c>
      <c r="BY1671" s="95">
        <v>1479</v>
      </c>
      <c r="BZ1671" s="95">
        <v>1640</v>
      </c>
      <c r="CA1671" s="95">
        <v>1604</v>
      </c>
      <c r="CB1671" s="95">
        <v>1602</v>
      </c>
      <c r="CC1671" s="95">
        <v>1564</v>
      </c>
      <c r="CD1671" s="95">
        <v>1520</v>
      </c>
      <c r="CE1671" s="72">
        <v>650.75523149000003</v>
      </c>
      <c r="CF1671" s="72">
        <v>676.59346364999999</v>
      </c>
      <c r="CG1671" s="72">
        <v>712.40329333</v>
      </c>
      <c r="CH1671" s="72">
        <v>716.50152150999998</v>
      </c>
      <c r="CI1671" s="72">
        <v>731.52548966999996</v>
      </c>
      <c r="CJ1671" s="96">
        <v>0.92145244630000001</v>
      </c>
      <c r="CK1671" s="96">
        <v>0.9008068105</v>
      </c>
      <c r="CL1671" s="96">
        <v>0.96907188170000003</v>
      </c>
      <c r="CM1671" s="96">
        <v>0.92920947129999998</v>
      </c>
      <c r="CN1671" s="96">
        <v>0.94580436329999995</v>
      </c>
      <c r="CO1671" s="96">
        <v>0.87951359949999997</v>
      </c>
      <c r="CP1671" s="96">
        <v>1.0611194586999999</v>
      </c>
      <c r="CQ1671" s="96">
        <v>0.99584056389999998</v>
      </c>
      <c r="CR1671" s="96">
        <v>1.0655514000999999</v>
      </c>
      <c r="CS1671" s="95">
        <v>1582</v>
      </c>
      <c r="CT1671" s="95">
        <v>1558</v>
      </c>
      <c r="CU1671" s="95">
        <v>1558</v>
      </c>
      <c r="CV1671" s="95">
        <v>1509</v>
      </c>
      <c r="CW1671" s="95">
        <v>1476</v>
      </c>
      <c r="CX1671" s="96">
        <v>0.88024126000000003</v>
      </c>
      <c r="CY1671" s="96">
        <v>0.88989448299999996</v>
      </c>
      <c r="CZ1671" s="96">
        <v>0.88071594900000005</v>
      </c>
      <c r="DA1671" s="96">
        <v>0.87489547599999995</v>
      </c>
      <c r="DB1671" s="96">
        <v>0.87122831000000001</v>
      </c>
      <c r="DC1671">
        <v>2013</v>
      </c>
      <c r="DD1671" s="6">
        <v>1546.8</v>
      </c>
      <c r="DE1671" s="96">
        <v>4.1818586999999999E-3</v>
      </c>
      <c r="DF1671" s="72">
        <v>814.91</v>
      </c>
      <c r="DG1671" s="96">
        <v>1</v>
      </c>
      <c r="DH1671" s="72">
        <v>814.91</v>
      </c>
      <c r="DI1671" s="72">
        <v>721.63497475999998</v>
      </c>
      <c r="DJ1671" s="96">
        <v>1</v>
      </c>
      <c r="DK1671" s="72">
        <v>814.91</v>
      </c>
      <c r="DL1671" s="96">
        <v>1</v>
      </c>
      <c r="DM1671" s="72">
        <v>814.91</v>
      </c>
      <c r="DN1671" s="96">
        <v>1</v>
      </c>
      <c r="DO1671" s="96">
        <v>1.0482999999999999E-2</v>
      </c>
      <c r="DP1671" s="72">
        <v>8.5399999999999991</v>
      </c>
      <c r="DQ1671" s="72">
        <v>806.37</v>
      </c>
      <c r="DR1671" t="s">
        <v>1082</v>
      </c>
      <c r="DT1671" t="s">
        <v>1076</v>
      </c>
    </row>
    <row r="1672" spans="1:124" x14ac:dyDescent="0.3">
      <c r="A1672" t="s">
        <v>7</v>
      </c>
      <c r="B1672">
        <v>28110</v>
      </c>
      <c r="C1672" s="95">
        <v>1440</v>
      </c>
      <c r="D1672" s="95">
        <v>4949054</v>
      </c>
      <c r="E1672" s="95">
        <v>1387</v>
      </c>
      <c r="F1672" s="95">
        <v>3443831</v>
      </c>
      <c r="G1672" s="95">
        <v>152</v>
      </c>
      <c r="H1672" s="95">
        <v>406790</v>
      </c>
      <c r="I1672" s="95">
        <v>134</v>
      </c>
      <c r="J1672" s="95">
        <v>436205</v>
      </c>
      <c r="K1672" s="95">
        <v>1426</v>
      </c>
      <c r="L1672" s="95">
        <v>4588201</v>
      </c>
      <c r="M1672" s="95">
        <v>1373</v>
      </c>
      <c r="N1672" s="95">
        <v>3681477</v>
      </c>
      <c r="O1672" s="95">
        <v>150</v>
      </c>
      <c r="P1672" s="95">
        <v>290069</v>
      </c>
      <c r="Q1672" s="95">
        <v>130</v>
      </c>
      <c r="R1672" s="95">
        <v>350256</v>
      </c>
      <c r="S1672" s="95">
        <v>1412</v>
      </c>
      <c r="T1672" s="95">
        <v>5638979</v>
      </c>
      <c r="U1672" s="95">
        <v>1351</v>
      </c>
      <c r="V1672" s="95">
        <v>3561940</v>
      </c>
      <c r="W1672" s="95">
        <v>146</v>
      </c>
      <c r="X1672" s="95">
        <v>278055</v>
      </c>
      <c r="Y1672" s="95">
        <v>127</v>
      </c>
      <c r="Z1672" s="95">
        <v>333736</v>
      </c>
      <c r="AA1672" s="95">
        <v>1428</v>
      </c>
      <c r="AB1672" s="95">
        <v>4805243</v>
      </c>
      <c r="AC1672" s="95">
        <v>1364</v>
      </c>
      <c r="AD1672" s="95">
        <v>3701202</v>
      </c>
      <c r="AE1672" s="95">
        <v>155</v>
      </c>
      <c r="AF1672" s="95">
        <v>239798</v>
      </c>
      <c r="AG1672" s="95">
        <v>135</v>
      </c>
      <c r="AH1672" s="95">
        <v>345029</v>
      </c>
      <c r="AI1672" s="95">
        <v>1440</v>
      </c>
      <c r="AJ1672" s="95">
        <v>5657130</v>
      </c>
      <c r="AK1672" s="95">
        <v>1370</v>
      </c>
      <c r="AL1672" s="95">
        <v>4250675.0199999996</v>
      </c>
      <c r="AM1672" s="95">
        <v>150</v>
      </c>
      <c r="AN1672" s="95">
        <v>253352</v>
      </c>
      <c r="AO1672" s="95">
        <v>133</v>
      </c>
      <c r="AP1672" s="95">
        <v>462361</v>
      </c>
      <c r="AQ1672" s="72">
        <v>280.35000000000002</v>
      </c>
      <c r="AR1672" s="72">
        <v>212.58</v>
      </c>
      <c r="AS1672" s="72">
        <v>492.93</v>
      </c>
      <c r="AT1672" s="95">
        <v>5355844</v>
      </c>
      <c r="AU1672" s="95">
        <v>3880036</v>
      </c>
      <c r="AV1672" s="95">
        <v>1592</v>
      </c>
      <c r="AW1672" s="95">
        <v>1521</v>
      </c>
      <c r="AX1672" s="72">
        <v>257.95</v>
      </c>
      <c r="AY1672" s="72">
        <v>223.54</v>
      </c>
      <c r="AZ1672" s="72">
        <v>481.49</v>
      </c>
      <c r="BA1672" s="95">
        <v>4878270</v>
      </c>
      <c r="BB1672" s="95">
        <v>4031733</v>
      </c>
      <c r="BC1672" s="95">
        <v>1576</v>
      </c>
      <c r="BD1672" s="95">
        <v>1503</v>
      </c>
      <c r="BE1672" s="72">
        <v>316.49</v>
      </c>
      <c r="BF1672" s="72">
        <v>219.65</v>
      </c>
      <c r="BG1672" s="72">
        <v>536.14</v>
      </c>
      <c r="BH1672" s="95">
        <v>5917034</v>
      </c>
      <c r="BI1672" s="95">
        <v>3895676</v>
      </c>
      <c r="BJ1672" s="95">
        <v>1558</v>
      </c>
      <c r="BK1672" s="95">
        <v>1478</v>
      </c>
      <c r="BL1672" s="72">
        <v>265.58</v>
      </c>
      <c r="BM1672" s="72">
        <v>224.94</v>
      </c>
      <c r="BN1672" s="72">
        <v>490.52</v>
      </c>
      <c r="BO1672" s="95">
        <v>5045041</v>
      </c>
      <c r="BP1672" s="95">
        <v>4046231</v>
      </c>
      <c r="BQ1672" s="95">
        <v>1583</v>
      </c>
      <c r="BR1672" s="95">
        <v>1499</v>
      </c>
      <c r="BS1672" s="72">
        <v>309.77</v>
      </c>
      <c r="BT1672" s="72">
        <v>261.31</v>
      </c>
      <c r="BU1672" s="72">
        <v>571.08000000000004</v>
      </c>
      <c r="BV1672" s="95">
        <v>5910482</v>
      </c>
      <c r="BW1672" s="95">
        <v>4713036.0199999996</v>
      </c>
      <c r="BX1672" s="95">
        <v>1590</v>
      </c>
      <c r="BY1672" s="95">
        <v>1503</v>
      </c>
      <c r="BZ1672" s="95">
        <v>1558</v>
      </c>
      <c r="CA1672" s="95">
        <v>1541</v>
      </c>
      <c r="CB1672" s="95">
        <v>1519</v>
      </c>
      <c r="CC1672" s="95">
        <v>1543</v>
      </c>
      <c r="CD1672" s="95">
        <v>1547</v>
      </c>
      <c r="CE1672" s="72">
        <v>650.75523149000003</v>
      </c>
      <c r="CF1672" s="72">
        <v>676.59346364999999</v>
      </c>
      <c r="CG1672" s="72">
        <v>712.40329333</v>
      </c>
      <c r="CH1672" s="72">
        <v>716.50152150999998</v>
      </c>
      <c r="CI1672" s="72">
        <v>731.52548966999996</v>
      </c>
      <c r="CJ1672" s="96">
        <v>0.75747374150000002</v>
      </c>
      <c r="CK1672" s="96">
        <v>0.71163856270000003</v>
      </c>
      <c r="CL1672" s="96">
        <v>0.75257933960000001</v>
      </c>
      <c r="CM1672" s="96">
        <v>0.6846042685</v>
      </c>
      <c r="CN1672" s="96">
        <v>0.78066999449999996</v>
      </c>
      <c r="CO1672" s="96">
        <v>0.85992382879999996</v>
      </c>
      <c r="CP1672" s="96">
        <v>0.85750988240000003</v>
      </c>
      <c r="CQ1672" s="96">
        <v>0.99584056389999998</v>
      </c>
      <c r="CR1672" s="96">
        <v>0.86109141469999995</v>
      </c>
      <c r="CS1672" s="95">
        <v>1520</v>
      </c>
      <c r="CT1672" s="95">
        <v>1507</v>
      </c>
      <c r="CU1672" s="95">
        <v>1517</v>
      </c>
      <c r="CV1672" s="95">
        <v>1514</v>
      </c>
      <c r="CW1672" s="95">
        <v>1523</v>
      </c>
      <c r="CX1672" s="96">
        <v>0.86294268299999999</v>
      </c>
      <c r="CY1672" s="96">
        <v>0.88911439400000003</v>
      </c>
      <c r="CZ1672" s="96">
        <v>0.86266341199999996</v>
      </c>
      <c r="DA1672" s="96">
        <v>0.86039775299999999</v>
      </c>
      <c r="DB1672" s="96">
        <v>0.82482710599999998</v>
      </c>
      <c r="DC1672">
        <v>2013</v>
      </c>
      <c r="DD1672" s="6">
        <v>1500.8</v>
      </c>
      <c r="DE1672" s="96">
        <v>1.8226522E-3</v>
      </c>
      <c r="DF1672" s="72">
        <v>660.1</v>
      </c>
      <c r="DG1672" s="96">
        <v>1</v>
      </c>
      <c r="DH1672" s="72">
        <v>660.1</v>
      </c>
      <c r="DI1672" s="72">
        <v>721.63497475999998</v>
      </c>
      <c r="DJ1672" s="96">
        <v>1</v>
      </c>
      <c r="DK1672" s="72">
        <v>660.1</v>
      </c>
      <c r="DL1672" s="96">
        <v>1</v>
      </c>
      <c r="DM1672" s="72">
        <v>660.1</v>
      </c>
      <c r="DN1672" s="96">
        <v>1</v>
      </c>
      <c r="DO1672" s="96">
        <v>4.9820000000000003E-3</v>
      </c>
      <c r="DP1672" s="72">
        <v>3.29</v>
      </c>
      <c r="DQ1672" s="72">
        <v>656.81</v>
      </c>
      <c r="DR1672" t="s">
        <v>7</v>
      </c>
      <c r="DT1672" t="s">
        <v>1076</v>
      </c>
    </row>
    <row r="1673" spans="1:124" x14ac:dyDescent="0.3">
      <c r="A1673" t="s">
        <v>490</v>
      </c>
      <c r="B1673">
        <v>28120</v>
      </c>
      <c r="C1673" s="95">
        <v>2945</v>
      </c>
      <c r="D1673" s="95">
        <v>11053198</v>
      </c>
      <c r="E1673" s="95">
        <v>2816</v>
      </c>
      <c r="F1673" s="95">
        <v>8098841</v>
      </c>
      <c r="G1673" s="95">
        <v>365</v>
      </c>
      <c r="H1673" s="95">
        <v>1623500</v>
      </c>
      <c r="I1673" s="95">
        <v>311</v>
      </c>
      <c r="J1673" s="95">
        <v>1081330</v>
      </c>
      <c r="K1673" s="95">
        <v>2939</v>
      </c>
      <c r="L1673" s="95">
        <v>11081696</v>
      </c>
      <c r="M1673" s="95">
        <v>2807</v>
      </c>
      <c r="N1673" s="95">
        <v>8524502</v>
      </c>
      <c r="O1673" s="95">
        <v>382</v>
      </c>
      <c r="P1673" s="95">
        <v>1555930</v>
      </c>
      <c r="Q1673" s="95">
        <v>318</v>
      </c>
      <c r="R1673" s="95">
        <v>1197711</v>
      </c>
      <c r="S1673" s="95">
        <v>2996</v>
      </c>
      <c r="T1673" s="95">
        <v>12340098</v>
      </c>
      <c r="U1673" s="95">
        <v>2836</v>
      </c>
      <c r="V1673" s="95">
        <v>8946795</v>
      </c>
      <c r="W1673" s="95">
        <v>392</v>
      </c>
      <c r="X1673" s="95">
        <v>1853435</v>
      </c>
      <c r="Y1673" s="95">
        <v>326</v>
      </c>
      <c r="Z1673" s="95">
        <v>1337874</v>
      </c>
      <c r="AA1673" s="95">
        <v>3016</v>
      </c>
      <c r="AB1673" s="95">
        <v>13267820</v>
      </c>
      <c r="AC1673" s="95">
        <v>2836</v>
      </c>
      <c r="AD1673" s="95">
        <v>10450175</v>
      </c>
      <c r="AE1673" s="95">
        <v>389</v>
      </c>
      <c r="AF1673" s="95">
        <v>1412512</v>
      </c>
      <c r="AG1673" s="95">
        <v>319</v>
      </c>
      <c r="AH1673" s="95">
        <v>1551962</v>
      </c>
      <c r="AI1673" s="95">
        <v>3067</v>
      </c>
      <c r="AJ1673" s="95">
        <v>11261880.33</v>
      </c>
      <c r="AK1673" s="95">
        <v>2865</v>
      </c>
      <c r="AL1673" s="95">
        <v>10239134.609999999</v>
      </c>
      <c r="AM1673" s="95">
        <v>398</v>
      </c>
      <c r="AN1673" s="95">
        <v>1750634.19</v>
      </c>
      <c r="AO1673" s="95">
        <v>332</v>
      </c>
      <c r="AP1673" s="95">
        <v>1952483.87</v>
      </c>
      <c r="AQ1673" s="72">
        <v>319.14999999999998</v>
      </c>
      <c r="AR1673" s="72">
        <v>244.65</v>
      </c>
      <c r="AS1673" s="72">
        <v>563.79999999999995</v>
      </c>
      <c r="AT1673" s="95">
        <v>12676698</v>
      </c>
      <c r="AU1673" s="95">
        <v>9180171</v>
      </c>
      <c r="AV1673" s="95">
        <v>3310</v>
      </c>
      <c r="AW1673" s="95">
        <v>3127</v>
      </c>
      <c r="AX1673" s="72">
        <v>317.11</v>
      </c>
      <c r="AY1673" s="72">
        <v>259.26</v>
      </c>
      <c r="AZ1673" s="72">
        <v>576.37</v>
      </c>
      <c r="BA1673" s="95">
        <v>12637626</v>
      </c>
      <c r="BB1673" s="95">
        <v>9722213</v>
      </c>
      <c r="BC1673" s="95">
        <v>3321</v>
      </c>
      <c r="BD1673" s="95">
        <v>3125</v>
      </c>
      <c r="BE1673" s="72">
        <v>349.11</v>
      </c>
      <c r="BF1673" s="72">
        <v>271.05</v>
      </c>
      <c r="BG1673" s="72">
        <v>620.16</v>
      </c>
      <c r="BH1673" s="95">
        <v>14193533</v>
      </c>
      <c r="BI1673" s="95">
        <v>10284669</v>
      </c>
      <c r="BJ1673" s="95">
        <v>3388</v>
      </c>
      <c r="BK1673" s="95">
        <v>3162</v>
      </c>
      <c r="BL1673" s="72">
        <v>359.28</v>
      </c>
      <c r="BM1673" s="72">
        <v>317.01</v>
      </c>
      <c r="BN1673" s="72">
        <v>676.29</v>
      </c>
      <c r="BO1673" s="95">
        <v>14680332</v>
      </c>
      <c r="BP1673" s="95">
        <v>12002137</v>
      </c>
      <c r="BQ1673" s="95">
        <v>3405</v>
      </c>
      <c r="BR1673" s="95">
        <v>3155</v>
      </c>
      <c r="BS1673" s="72">
        <v>312.95</v>
      </c>
      <c r="BT1673" s="72">
        <v>317.79000000000002</v>
      </c>
      <c r="BU1673" s="72">
        <v>630.74</v>
      </c>
      <c r="BV1673" s="95">
        <v>13012514.52</v>
      </c>
      <c r="BW1673" s="95">
        <v>12191618.48</v>
      </c>
      <c r="BX1673" s="95">
        <v>3465</v>
      </c>
      <c r="BY1673" s="95">
        <v>3197</v>
      </c>
      <c r="BZ1673" s="95">
        <v>3223</v>
      </c>
      <c r="CA1673" s="95">
        <v>3226</v>
      </c>
      <c r="CB1673" s="95">
        <v>3279</v>
      </c>
      <c r="CC1673" s="95">
        <v>3286</v>
      </c>
      <c r="CD1673" s="95">
        <v>3334</v>
      </c>
      <c r="CE1673" s="72">
        <v>650.75523149000003</v>
      </c>
      <c r="CF1673" s="72">
        <v>676.59346364999999</v>
      </c>
      <c r="CG1673" s="72">
        <v>712.40329333</v>
      </c>
      <c r="CH1673" s="72">
        <v>716.50152150999998</v>
      </c>
      <c r="CI1673" s="72">
        <v>731.52548966999996</v>
      </c>
      <c r="CJ1673" s="96">
        <v>0.86637797549999995</v>
      </c>
      <c r="CK1673" s="96">
        <v>0.85187048200000004</v>
      </c>
      <c r="CL1673" s="96">
        <v>0.87051815430000001</v>
      </c>
      <c r="CM1673" s="96">
        <v>0.94387796769999999</v>
      </c>
      <c r="CN1673" s="96">
        <v>0.8622255942</v>
      </c>
      <c r="CO1673" s="96">
        <v>0.89073464810000003</v>
      </c>
      <c r="CP1673" s="96">
        <v>0.98679672630000004</v>
      </c>
      <c r="CQ1673" s="96">
        <v>0.99584056389999998</v>
      </c>
      <c r="CR1673" s="96">
        <v>0.99091824650000004</v>
      </c>
      <c r="CS1673" s="95">
        <v>3098</v>
      </c>
      <c r="CT1673" s="95">
        <v>3135</v>
      </c>
      <c r="CU1673" s="95">
        <v>3162</v>
      </c>
      <c r="CV1673" s="95">
        <v>3231</v>
      </c>
      <c r="CW1673" s="95">
        <v>3215</v>
      </c>
      <c r="CX1673" s="96">
        <v>0.87679180199999995</v>
      </c>
      <c r="CY1673" s="96">
        <v>0.89448598300000004</v>
      </c>
      <c r="CZ1673" s="96">
        <v>0.90133064100000004</v>
      </c>
      <c r="DA1673" s="96">
        <v>0.90045639300000002</v>
      </c>
      <c r="DB1673" s="96">
        <v>0.88032065599999998</v>
      </c>
      <c r="DC1673">
        <v>2013</v>
      </c>
      <c r="DD1673" s="6">
        <v>3153.2</v>
      </c>
      <c r="DE1673" s="96">
        <v>1.0486220500000001E-2</v>
      </c>
      <c r="DF1673" s="72">
        <v>753.04</v>
      </c>
      <c r="DG1673" s="96">
        <v>1</v>
      </c>
      <c r="DH1673" s="72">
        <v>753.04</v>
      </c>
      <c r="DI1673" s="72">
        <v>736.28927582999995</v>
      </c>
      <c r="DJ1673" s="96">
        <v>1</v>
      </c>
      <c r="DK1673" s="72">
        <v>753.04</v>
      </c>
      <c r="DL1673" s="96">
        <v>1</v>
      </c>
      <c r="DM1673" s="72">
        <v>753.04</v>
      </c>
      <c r="DN1673" s="96">
        <v>0.98316332799999995</v>
      </c>
      <c r="DO1673" s="96">
        <v>2.4410999999999999E-2</v>
      </c>
      <c r="DP1673" s="72">
        <v>18.07</v>
      </c>
      <c r="DQ1673" s="72">
        <v>734.97</v>
      </c>
      <c r="DR1673" t="s">
        <v>490</v>
      </c>
      <c r="DT1673" t="s">
        <v>1076</v>
      </c>
    </row>
    <row r="1674" spans="1:124" x14ac:dyDescent="0.3">
      <c r="A1674" t="s">
        <v>591</v>
      </c>
      <c r="B1674">
        <v>28130</v>
      </c>
      <c r="C1674" s="95">
        <v>1562</v>
      </c>
      <c r="D1674" s="95">
        <v>5586924</v>
      </c>
      <c r="E1674" s="95">
        <v>1508</v>
      </c>
      <c r="F1674" s="95">
        <v>3961278</v>
      </c>
      <c r="G1674" s="95">
        <v>98</v>
      </c>
      <c r="H1674" s="95">
        <v>158776</v>
      </c>
      <c r="I1674" s="95">
        <v>87</v>
      </c>
      <c r="J1674" s="95">
        <v>291386</v>
      </c>
      <c r="K1674" s="95">
        <v>1509</v>
      </c>
      <c r="L1674" s="95">
        <v>5522578</v>
      </c>
      <c r="M1674" s="95">
        <v>1453</v>
      </c>
      <c r="N1674" s="95">
        <v>4196715</v>
      </c>
      <c r="O1674" s="95">
        <v>100</v>
      </c>
      <c r="P1674" s="95">
        <v>207214</v>
      </c>
      <c r="Q1674" s="95">
        <v>82</v>
      </c>
      <c r="R1674" s="95">
        <v>271889</v>
      </c>
      <c r="S1674" s="95">
        <v>1401</v>
      </c>
      <c r="T1674" s="95">
        <v>5964697</v>
      </c>
      <c r="U1674" s="95">
        <v>1345</v>
      </c>
      <c r="V1674" s="95">
        <v>4194587</v>
      </c>
      <c r="W1674" s="95">
        <v>97</v>
      </c>
      <c r="X1674" s="95">
        <v>242299</v>
      </c>
      <c r="Y1674" s="95">
        <v>83</v>
      </c>
      <c r="Z1674" s="95">
        <v>285990</v>
      </c>
      <c r="AA1674" s="95">
        <v>1367</v>
      </c>
      <c r="AB1674" s="95">
        <v>5705439</v>
      </c>
      <c r="AC1674" s="95">
        <v>1311</v>
      </c>
      <c r="AD1674" s="95">
        <v>4821927</v>
      </c>
      <c r="AE1674" s="95">
        <v>97</v>
      </c>
      <c r="AF1674" s="95">
        <v>339816</v>
      </c>
      <c r="AG1674" s="95">
        <v>82</v>
      </c>
      <c r="AH1674" s="95">
        <v>327373</v>
      </c>
      <c r="AI1674" s="95">
        <v>1308</v>
      </c>
      <c r="AJ1674" s="95">
        <v>5659013</v>
      </c>
      <c r="AK1674" s="95">
        <v>1240</v>
      </c>
      <c r="AL1674" s="95">
        <v>4426780</v>
      </c>
      <c r="AM1674" s="95">
        <v>90</v>
      </c>
      <c r="AN1674" s="95">
        <v>191327</v>
      </c>
      <c r="AO1674" s="95">
        <v>77</v>
      </c>
      <c r="AP1674" s="95">
        <v>312765</v>
      </c>
      <c r="AQ1674" s="72">
        <v>288.44</v>
      </c>
      <c r="AR1674" s="72">
        <v>222.19</v>
      </c>
      <c r="AS1674" s="72">
        <v>510.63</v>
      </c>
      <c r="AT1674" s="95">
        <v>5745700</v>
      </c>
      <c r="AU1674" s="95">
        <v>4252664</v>
      </c>
      <c r="AV1674" s="95">
        <v>1660</v>
      </c>
      <c r="AW1674" s="95">
        <v>1595</v>
      </c>
      <c r="AX1674" s="72">
        <v>296.76</v>
      </c>
      <c r="AY1674" s="72">
        <v>242.6</v>
      </c>
      <c r="AZ1674" s="72">
        <v>539.36</v>
      </c>
      <c r="BA1674" s="95">
        <v>5729792</v>
      </c>
      <c r="BB1674" s="95">
        <v>4468604</v>
      </c>
      <c r="BC1674" s="95">
        <v>1609</v>
      </c>
      <c r="BD1674" s="95">
        <v>1535</v>
      </c>
      <c r="BE1674" s="72">
        <v>345.29</v>
      </c>
      <c r="BF1674" s="72">
        <v>261.47000000000003</v>
      </c>
      <c r="BG1674" s="72">
        <v>606.76</v>
      </c>
      <c r="BH1674" s="95">
        <v>6206996</v>
      </c>
      <c r="BI1674" s="95">
        <v>4480577</v>
      </c>
      <c r="BJ1674" s="95">
        <v>1498</v>
      </c>
      <c r="BK1674" s="95">
        <v>1428</v>
      </c>
      <c r="BL1674" s="72">
        <v>344.11</v>
      </c>
      <c r="BM1674" s="72">
        <v>308.05</v>
      </c>
      <c r="BN1674" s="72">
        <v>652.16</v>
      </c>
      <c r="BO1674" s="95">
        <v>6045255</v>
      </c>
      <c r="BP1674" s="95">
        <v>5149300</v>
      </c>
      <c r="BQ1674" s="95">
        <v>1464</v>
      </c>
      <c r="BR1674" s="95">
        <v>1393</v>
      </c>
      <c r="BS1674" s="72">
        <v>348.73</v>
      </c>
      <c r="BT1674" s="72">
        <v>299.89999999999998</v>
      </c>
      <c r="BU1674" s="72">
        <v>648.63</v>
      </c>
      <c r="BV1674" s="95">
        <v>5850340</v>
      </c>
      <c r="BW1674" s="95">
        <v>4739545</v>
      </c>
      <c r="BX1674" s="95">
        <v>1398</v>
      </c>
      <c r="BY1674" s="95">
        <v>1317</v>
      </c>
      <c r="BZ1674" s="95">
        <v>1629</v>
      </c>
      <c r="CA1674" s="95">
        <v>1573</v>
      </c>
      <c r="CB1674" s="95">
        <v>1464</v>
      </c>
      <c r="CC1674" s="95">
        <v>1430</v>
      </c>
      <c r="CD1674" s="95">
        <v>1358</v>
      </c>
      <c r="CE1674" s="72">
        <v>650.75523149000003</v>
      </c>
      <c r="CF1674" s="72">
        <v>676.59346364999999</v>
      </c>
      <c r="CG1674" s="72">
        <v>712.40329333</v>
      </c>
      <c r="CH1674" s="72">
        <v>716.50152150999998</v>
      </c>
      <c r="CI1674" s="72">
        <v>731.52548966999996</v>
      </c>
      <c r="CJ1674" s="96">
        <v>0.78467290820000002</v>
      </c>
      <c r="CK1674" s="96">
        <v>0.79716998309999998</v>
      </c>
      <c r="CL1674" s="96">
        <v>0.85170858370000002</v>
      </c>
      <c r="CM1674" s="96">
        <v>0.91020043979999998</v>
      </c>
      <c r="CN1674" s="96">
        <v>0.88668133810000005</v>
      </c>
      <c r="CO1674" s="96">
        <v>0.91419059970000005</v>
      </c>
      <c r="CP1674" s="96">
        <v>0.92550355559999997</v>
      </c>
      <c r="CQ1674" s="96">
        <v>0.99584056389999998</v>
      </c>
      <c r="CR1674" s="96">
        <v>0.92936907469999996</v>
      </c>
      <c r="CS1674" s="95">
        <v>1599</v>
      </c>
      <c r="CT1674" s="95">
        <v>1566</v>
      </c>
      <c r="CU1674" s="95">
        <v>1440</v>
      </c>
      <c r="CV1674" s="95">
        <v>1429</v>
      </c>
      <c r="CW1674" s="95">
        <v>1356</v>
      </c>
      <c r="CX1674" s="96">
        <v>0.89057481999999999</v>
      </c>
      <c r="CY1674" s="96">
        <v>0.91217879499999999</v>
      </c>
      <c r="CZ1674" s="96">
        <v>0.90532950800000001</v>
      </c>
      <c r="DA1674" s="96">
        <v>0.929448775</v>
      </c>
      <c r="DB1674" s="96">
        <v>0.93769219100000001</v>
      </c>
      <c r="DC1674">
        <v>2013</v>
      </c>
      <c r="DD1674" s="6">
        <v>1453.6</v>
      </c>
      <c r="DE1674" s="96">
        <v>1.4403790000000001E-3</v>
      </c>
      <c r="DF1674" s="72">
        <v>712.72</v>
      </c>
      <c r="DG1674" s="96">
        <v>1</v>
      </c>
      <c r="DH1674" s="72">
        <v>712.72</v>
      </c>
      <c r="DI1674" s="72">
        <v>721.63497475999998</v>
      </c>
      <c r="DJ1674" s="96">
        <v>1</v>
      </c>
      <c r="DK1674" s="72">
        <v>712.72</v>
      </c>
      <c r="DL1674" s="96">
        <v>1</v>
      </c>
      <c r="DM1674" s="72">
        <v>712.72</v>
      </c>
      <c r="DN1674" s="96">
        <v>1</v>
      </c>
      <c r="DO1674" s="96">
        <v>3.9909999999999998E-3</v>
      </c>
      <c r="DP1674" s="72">
        <v>2.84</v>
      </c>
      <c r="DQ1674" s="72">
        <v>709.88</v>
      </c>
      <c r="DR1674" t="s">
        <v>591</v>
      </c>
      <c r="DT1674" t="s">
        <v>1076</v>
      </c>
    </row>
    <row r="1675" spans="1:124" x14ac:dyDescent="0.3">
      <c r="A1675" t="s">
        <v>634</v>
      </c>
      <c r="B1675">
        <v>28140</v>
      </c>
      <c r="C1675" s="95">
        <v>818</v>
      </c>
      <c r="D1675" s="95">
        <v>3225701</v>
      </c>
      <c r="E1675" s="95">
        <v>800</v>
      </c>
      <c r="F1675" s="95">
        <v>2857215</v>
      </c>
      <c r="G1675" s="95">
        <v>58</v>
      </c>
      <c r="H1675" s="95">
        <v>224414</v>
      </c>
      <c r="I1675" s="95">
        <v>55</v>
      </c>
      <c r="J1675" s="95">
        <v>207269</v>
      </c>
      <c r="K1675" s="95">
        <v>803</v>
      </c>
      <c r="L1675" s="95">
        <v>3060994</v>
      </c>
      <c r="M1675" s="95">
        <v>780</v>
      </c>
      <c r="N1675" s="95">
        <v>3067775</v>
      </c>
      <c r="O1675" s="95">
        <v>55</v>
      </c>
      <c r="P1675" s="95">
        <v>376719</v>
      </c>
      <c r="Q1675" s="95">
        <v>52</v>
      </c>
      <c r="R1675" s="95">
        <v>294790</v>
      </c>
      <c r="S1675" s="95">
        <v>778</v>
      </c>
      <c r="T1675" s="95">
        <v>2631619</v>
      </c>
      <c r="U1675" s="95">
        <v>758</v>
      </c>
      <c r="V1675" s="95">
        <v>3266186</v>
      </c>
      <c r="W1675" s="95">
        <v>62</v>
      </c>
      <c r="X1675" s="95">
        <v>527351</v>
      </c>
      <c r="Y1675" s="95">
        <v>56</v>
      </c>
      <c r="Z1675" s="95">
        <v>305951</v>
      </c>
      <c r="AA1675" s="95">
        <v>767</v>
      </c>
      <c r="AB1675" s="95">
        <v>2984488</v>
      </c>
      <c r="AC1675" s="95">
        <v>747</v>
      </c>
      <c r="AD1675" s="95">
        <v>3765413</v>
      </c>
      <c r="AE1675" s="95">
        <v>58</v>
      </c>
      <c r="AF1675" s="95">
        <v>320869</v>
      </c>
      <c r="AG1675" s="95">
        <v>52</v>
      </c>
      <c r="AH1675" s="95">
        <v>297072</v>
      </c>
      <c r="AI1675" s="95">
        <v>767</v>
      </c>
      <c r="AJ1675" s="95">
        <v>3207310</v>
      </c>
      <c r="AK1675" s="95">
        <v>748</v>
      </c>
      <c r="AL1675" s="95">
        <v>4235334</v>
      </c>
      <c r="AM1675" s="95">
        <v>58</v>
      </c>
      <c r="AN1675" s="95">
        <v>150414</v>
      </c>
      <c r="AO1675" s="95">
        <v>50</v>
      </c>
      <c r="AP1675" s="95">
        <v>324431</v>
      </c>
      <c r="AQ1675" s="72">
        <v>328.21</v>
      </c>
      <c r="AR1675" s="72">
        <v>298.68</v>
      </c>
      <c r="AS1675" s="72">
        <v>626.89</v>
      </c>
      <c r="AT1675" s="95">
        <v>3450115</v>
      </c>
      <c r="AU1675" s="95">
        <v>3064484</v>
      </c>
      <c r="AV1675" s="95">
        <v>876</v>
      </c>
      <c r="AW1675" s="95">
        <v>855</v>
      </c>
      <c r="AX1675" s="72">
        <v>333.89</v>
      </c>
      <c r="AY1675" s="72">
        <v>336.8</v>
      </c>
      <c r="AZ1675" s="72">
        <v>670.69</v>
      </c>
      <c r="BA1675" s="95">
        <v>3437713</v>
      </c>
      <c r="BB1675" s="95">
        <v>3362565</v>
      </c>
      <c r="BC1675" s="95">
        <v>858</v>
      </c>
      <c r="BD1675" s="95">
        <v>832</v>
      </c>
      <c r="BE1675" s="72">
        <v>313.39</v>
      </c>
      <c r="BF1675" s="72">
        <v>365.7</v>
      </c>
      <c r="BG1675" s="72">
        <v>679.09</v>
      </c>
      <c r="BH1675" s="95">
        <v>3158970</v>
      </c>
      <c r="BI1675" s="95">
        <v>3572137</v>
      </c>
      <c r="BJ1675" s="95">
        <v>840</v>
      </c>
      <c r="BK1675" s="95">
        <v>814</v>
      </c>
      <c r="BL1675" s="72">
        <v>333.87</v>
      </c>
      <c r="BM1675" s="72">
        <v>423.71</v>
      </c>
      <c r="BN1675" s="72">
        <v>757.58</v>
      </c>
      <c r="BO1675" s="95">
        <v>3305357</v>
      </c>
      <c r="BP1675" s="95">
        <v>4062485</v>
      </c>
      <c r="BQ1675" s="95">
        <v>825</v>
      </c>
      <c r="BR1675" s="95">
        <v>799</v>
      </c>
      <c r="BS1675" s="72">
        <v>339.16</v>
      </c>
      <c r="BT1675" s="72">
        <v>476.17</v>
      </c>
      <c r="BU1675" s="72">
        <v>815.33</v>
      </c>
      <c r="BV1675" s="95">
        <v>3357724</v>
      </c>
      <c r="BW1675" s="95">
        <v>4559765</v>
      </c>
      <c r="BX1675" s="95">
        <v>825</v>
      </c>
      <c r="BY1675" s="95">
        <v>798</v>
      </c>
      <c r="BZ1675" s="95">
        <v>866</v>
      </c>
      <c r="CA1675" s="95">
        <v>845</v>
      </c>
      <c r="CB1675" s="95">
        <v>827</v>
      </c>
      <c r="CC1675" s="95">
        <v>813</v>
      </c>
      <c r="CD1675" s="95">
        <v>812</v>
      </c>
      <c r="CE1675" s="72">
        <v>650.75523149000003</v>
      </c>
      <c r="CF1675" s="72">
        <v>676.59346364999999</v>
      </c>
      <c r="CG1675" s="72">
        <v>712.40329333</v>
      </c>
      <c r="CH1675" s="72">
        <v>716.50152150999998</v>
      </c>
      <c r="CI1675" s="72">
        <v>731.52548966999996</v>
      </c>
      <c r="CJ1675" s="96">
        <v>0.96332686960000002</v>
      </c>
      <c r="CK1675" s="96">
        <v>0.99127472559999996</v>
      </c>
      <c r="CL1675" s="96">
        <v>0.95323815369999998</v>
      </c>
      <c r="CM1675" s="96">
        <v>1.0573320184999999</v>
      </c>
      <c r="CN1675" s="96">
        <v>1.114561299</v>
      </c>
      <c r="CO1675" s="96">
        <v>0.91854291960000001</v>
      </c>
      <c r="CP1675" s="96">
        <v>1.1060415267999999</v>
      </c>
      <c r="CQ1675" s="96">
        <v>0.99584056389999998</v>
      </c>
      <c r="CR1675" s="96">
        <v>1.1106610927</v>
      </c>
      <c r="CS1675" s="95">
        <v>846</v>
      </c>
      <c r="CT1675" s="95">
        <v>827</v>
      </c>
      <c r="CU1675" s="95">
        <v>814</v>
      </c>
      <c r="CV1675" s="95">
        <v>789</v>
      </c>
      <c r="CW1675" s="95">
        <v>795</v>
      </c>
      <c r="CX1675" s="96">
        <v>0.88613855900000005</v>
      </c>
      <c r="CY1675" s="96">
        <v>0.95855055499999997</v>
      </c>
      <c r="CZ1675" s="96">
        <v>0.91950996900000004</v>
      </c>
      <c r="DA1675" s="96">
        <v>0.91603890600000004</v>
      </c>
      <c r="DB1675" s="96">
        <v>0.91290299900000005</v>
      </c>
      <c r="DC1675">
        <v>2013</v>
      </c>
      <c r="DD1675" s="6">
        <v>819.6</v>
      </c>
      <c r="DE1675" s="96">
        <v>2.0009443999999999E-3</v>
      </c>
      <c r="DF1675" s="72">
        <v>851.27</v>
      </c>
      <c r="DG1675" s="96">
        <v>1</v>
      </c>
      <c r="DH1675" s="72">
        <v>851.27</v>
      </c>
      <c r="DI1675" s="72">
        <v>721.63497475999998</v>
      </c>
      <c r="DJ1675" s="96">
        <v>0.90531762380000003</v>
      </c>
      <c r="DK1675" s="72">
        <v>838.99584776999995</v>
      </c>
      <c r="DL1675" s="96">
        <v>1.007888071</v>
      </c>
      <c r="DM1675" s="72">
        <v>845.61390661999997</v>
      </c>
      <c r="DN1675" s="96">
        <v>1</v>
      </c>
      <c r="DO1675" s="96">
        <v>8.0719999999999993E-3</v>
      </c>
      <c r="DP1675" s="72">
        <v>6.83</v>
      </c>
      <c r="DQ1675" s="72">
        <v>838.78</v>
      </c>
      <c r="DR1675" t="s">
        <v>634</v>
      </c>
      <c r="DT1675" t="s">
        <v>1076</v>
      </c>
    </row>
    <row r="1676" spans="1:124" x14ac:dyDescent="0.3">
      <c r="A1676" t="s">
        <v>1083</v>
      </c>
      <c r="B1676">
        <v>28150</v>
      </c>
      <c r="C1676" s="95">
        <v>1105</v>
      </c>
      <c r="D1676" s="95">
        <v>3423661</v>
      </c>
      <c r="E1676" s="95">
        <v>1069</v>
      </c>
      <c r="F1676" s="95">
        <v>3774646</v>
      </c>
      <c r="G1676" s="95">
        <v>106</v>
      </c>
      <c r="H1676" s="95">
        <v>513806</v>
      </c>
      <c r="I1676" s="95">
        <v>99</v>
      </c>
      <c r="J1676" s="95">
        <v>452012</v>
      </c>
      <c r="K1676" s="95">
        <v>1082</v>
      </c>
      <c r="L1676" s="95">
        <v>3444078</v>
      </c>
      <c r="M1676" s="95">
        <v>1048</v>
      </c>
      <c r="N1676" s="95">
        <v>3789248</v>
      </c>
      <c r="O1676" s="95">
        <v>99</v>
      </c>
      <c r="P1676" s="95">
        <v>213568</v>
      </c>
      <c r="Q1676" s="95">
        <v>90</v>
      </c>
      <c r="R1676" s="95">
        <v>287092</v>
      </c>
      <c r="S1676" s="95">
        <v>1082</v>
      </c>
      <c r="T1676" s="95">
        <v>3848929</v>
      </c>
      <c r="U1676" s="95">
        <v>1039</v>
      </c>
      <c r="V1676" s="95">
        <v>3775014</v>
      </c>
      <c r="W1676" s="95">
        <v>100</v>
      </c>
      <c r="X1676" s="95">
        <v>368530</v>
      </c>
      <c r="Y1676" s="95">
        <v>92</v>
      </c>
      <c r="Z1676" s="95">
        <v>296581</v>
      </c>
      <c r="AA1676" s="95">
        <v>1086</v>
      </c>
      <c r="AB1676" s="95">
        <v>4088805</v>
      </c>
      <c r="AC1676" s="95">
        <v>1039</v>
      </c>
      <c r="AD1676" s="95">
        <v>4001250</v>
      </c>
      <c r="AE1676" s="95">
        <v>98</v>
      </c>
      <c r="AF1676" s="95">
        <v>245263</v>
      </c>
      <c r="AG1676" s="95">
        <v>89</v>
      </c>
      <c r="AH1676" s="95">
        <v>338746</v>
      </c>
      <c r="AI1676" s="95">
        <v>1084</v>
      </c>
      <c r="AJ1676" s="95">
        <v>4095641</v>
      </c>
      <c r="AK1676" s="95">
        <v>1036</v>
      </c>
      <c r="AL1676" s="95">
        <v>4454867</v>
      </c>
      <c r="AM1676" s="95">
        <v>99</v>
      </c>
      <c r="AN1676" s="95">
        <v>385125</v>
      </c>
      <c r="AO1676" s="95">
        <v>88</v>
      </c>
      <c r="AP1676" s="95">
        <v>332313</v>
      </c>
      <c r="AQ1676" s="72">
        <v>270.95</v>
      </c>
      <c r="AR1676" s="72">
        <v>301.56</v>
      </c>
      <c r="AS1676" s="72">
        <v>572.51</v>
      </c>
      <c r="AT1676" s="95">
        <v>3937467</v>
      </c>
      <c r="AU1676" s="95">
        <v>4226658</v>
      </c>
      <c r="AV1676" s="95">
        <v>1211</v>
      </c>
      <c r="AW1676" s="95">
        <v>1168</v>
      </c>
      <c r="AX1676" s="72">
        <v>258.08999999999997</v>
      </c>
      <c r="AY1676" s="72">
        <v>298.5</v>
      </c>
      <c r="AZ1676" s="72">
        <v>556.59</v>
      </c>
      <c r="BA1676" s="95">
        <v>3657646</v>
      </c>
      <c r="BB1676" s="95">
        <v>4076340</v>
      </c>
      <c r="BC1676" s="95">
        <v>1181</v>
      </c>
      <c r="BD1676" s="95">
        <v>1138</v>
      </c>
      <c r="BE1676" s="72">
        <v>297.33999999999997</v>
      </c>
      <c r="BF1676" s="72">
        <v>300</v>
      </c>
      <c r="BG1676" s="72">
        <v>597.34</v>
      </c>
      <c r="BH1676" s="95">
        <v>4217459</v>
      </c>
      <c r="BI1676" s="95">
        <v>4071595</v>
      </c>
      <c r="BJ1676" s="95">
        <v>1182</v>
      </c>
      <c r="BK1676" s="95">
        <v>1131</v>
      </c>
      <c r="BL1676" s="72">
        <v>305.04000000000002</v>
      </c>
      <c r="BM1676" s="72">
        <v>320.63</v>
      </c>
      <c r="BN1676" s="72">
        <v>625.66999999999996</v>
      </c>
      <c r="BO1676" s="95">
        <v>4334068</v>
      </c>
      <c r="BP1676" s="95">
        <v>4339996</v>
      </c>
      <c r="BQ1676" s="95">
        <v>1184</v>
      </c>
      <c r="BR1676" s="95">
        <v>1128</v>
      </c>
      <c r="BS1676" s="72">
        <v>315.64</v>
      </c>
      <c r="BT1676" s="72">
        <v>354.92</v>
      </c>
      <c r="BU1676" s="72">
        <v>670.56</v>
      </c>
      <c r="BV1676" s="95">
        <v>4480766</v>
      </c>
      <c r="BW1676" s="95">
        <v>4787180</v>
      </c>
      <c r="BX1676" s="95">
        <v>1183</v>
      </c>
      <c r="BY1676" s="95">
        <v>1124</v>
      </c>
      <c r="BZ1676" s="95">
        <v>1191</v>
      </c>
      <c r="CA1676" s="95">
        <v>1160</v>
      </c>
      <c r="CB1676" s="95">
        <v>1157</v>
      </c>
      <c r="CC1676" s="95">
        <v>1157</v>
      </c>
      <c r="CD1676" s="95">
        <v>1154</v>
      </c>
      <c r="CE1676" s="72">
        <v>650.75523149000003</v>
      </c>
      <c r="CF1676" s="72">
        <v>676.59346364999999</v>
      </c>
      <c r="CG1676" s="72">
        <v>712.40329333</v>
      </c>
      <c r="CH1676" s="72">
        <v>716.50152150999998</v>
      </c>
      <c r="CI1676" s="72">
        <v>731.52548966999996</v>
      </c>
      <c r="CJ1676" s="96">
        <v>0.87976242419999995</v>
      </c>
      <c r="CK1676" s="96">
        <v>0.82263579229999995</v>
      </c>
      <c r="CL1676" s="96">
        <v>0.83848573640000001</v>
      </c>
      <c r="CM1676" s="96">
        <v>0.87322912959999999</v>
      </c>
      <c r="CN1676" s="96">
        <v>0.9166597876</v>
      </c>
      <c r="CO1676" s="96">
        <v>0.96988333339999999</v>
      </c>
      <c r="CP1676" s="96">
        <v>0.89305027130000003</v>
      </c>
      <c r="CQ1676" s="96">
        <v>0.99584056389999998</v>
      </c>
      <c r="CR1676" s="96">
        <v>0.8967802439</v>
      </c>
      <c r="CS1676" s="95">
        <v>1084</v>
      </c>
      <c r="CT1676" s="95">
        <v>1077</v>
      </c>
      <c r="CU1676" s="95">
        <v>1065</v>
      </c>
      <c r="CV1676" s="95">
        <v>1094</v>
      </c>
      <c r="CW1676" s="95">
        <v>1139</v>
      </c>
      <c r="CX1676" s="96">
        <v>1.0073947919999999</v>
      </c>
      <c r="CY1676" s="96">
        <v>0.98429279199999997</v>
      </c>
      <c r="CZ1676" s="96">
        <v>0.98273262900000002</v>
      </c>
      <c r="DA1676" s="96">
        <v>0.96614541799999998</v>
      </c>
      <c r="DB1676" s="96">
        <v>0.91213387899999998</v>
      </c>
      <c r="DC1676">
        <v>2013</v>
      </c>
      <c r="DD1676" s="6">
        <v>1137.8</v>
      </c>
      <c r="DE1676" s="96">
        <v>1.8197838E-3</v>
      </c>
      <c r="DF1676" s="72">
        <v>687.47</v>
      </c>
      <c r="DG1676" s="96">
        <v>1</v>
      </c>
      <c r="DH1676" s="72">
        <v>687.47</v>
      </c>
      <c r="DI1676" s="72">
        <v>721.63497475999998</v>
      </c>
      <c r="DJ1676" s="96">
        <v>1</v>
      </c>
      <c r="DK1676" s="72">
        <v>687.47</v>
      </c>
      <c r="DL1676" s="96">
        <v>1</v>
      </c>
      <c r="DM1676" s="72">
        <v>687.47</v>
      </c>
      <c r="DN1676" s="96">
        <v>1</v>
      </c>
      <c r="DO1676" s="96">
        <v>5.0660000000000002E-3</v>
      </c>
      <c r="DP1676" s="72">
        <v>3.48</v>
      </c>
      <c r="DQ1676" s="72">
        <v>683.99</v>
      </c>
      <c r="DR1676" t="s">
        <v>1083</v>
      </c>
      <c r="DT1676" t="s">
        <v>1076</v>
      </c>
    </row>
    <row r="1677" spans="1:124" x14ac:dyDescent="0.3">
      <c r="A1677" t="s">
        <v>226</v>
      </c>
      <c r="B1677">
        <v>28160</v>
      </c>
      <c r="C1677" s="95">
        <v>1568</v>
      </c>
      <c r="D1677" s="95">
        <v>4892502</v>
      </c>
      <c r="E1677" s="95">
        <v>1489</v>
      </c>
      <c r="F1677" s="95">
        <v>3994124</v>
      </c>
      <c r="G1677" s="95">
        <v>178</v>
      </c>
      <c r="H1677" s="95">
        <v>467102</v>
      </c>
      <c r="I1677" s="95">
        <v>161</v>
      </c>
      <c r="J1677" s="95">
        <v>425275</v>
      </c>
      <c r="K1677" s="95">
        <v>1514</v>
      </c>
      <c r="L1677" s="95">
        <v>5131638</v>
      </c>
      <c r="M1677" s="95">
        <v>1422</v>
      </c>
      <c r="N1677" s="95">
        <v>4125382</v>
      </c>
      <c r="O1677" s="95">
        <v>176</v>
      </c>
      <c r="P1677" s="95">
        <v>700160</v>
      </c>
      <c r="Q1677" s="95">
        <v>162</v>
      </c>
      <c r="R1677" s="95">
        <v>536930</v>
      </c>
      <c r="S1677" s="95">
        <v>1473</v>
      </c>
      <c r="T1677" s="95">
        <v>5723122</v>
      </c>
      <c r="U1677" s="95">
        <v>1387</v>
      </c>
      <c r="V1677" s="95">
        <v>4337917</v>
      </c>
      <c r="W1677" s="95">
        <v>184</v>
      </c>
      <c r="X1677" s="95">
        <v>637724</v>
      </c>
      <c r="Y1677" s="95">
        <v>167</v>
      </c>
      <c r="Z1677" s="95">
        <v>481148</v>
      </c>
      <c r="AA1677" s="95">
        <v>1464</v>
      </c>
      <c r="AB1677" s="95">
        <v>5727036</v>
      </c>
      <c r="AC1677" s="95">
        <v>1372</v>
      </c>
      <c r="AD1677" s="95">
        <v>4876706</v>
      </c>
      <c r="AE1677" s="95">
        <v>191</v>
      </c>
      <c r="AF1677" s="95">
        <v>597136</v>
      </c>
      <c r="AG1677" s="95">
        <v>172</v>
      </c>
      <c r="AH1677" s="95">
        <v>612063</v>
      </c>
      <c r="AI1677" s="95">
        <v>1461</v>
      </c>
      <c r="AJ1677" s="95">
        <v>6600591.1399999997</v>
      </c>
      <c r="AK1677" s="95">
        <v>1366</v>
      </c>
      <c r="AL1677" s="95">
        <v>5435619.4699999997</v>
      </c>
      <c r="AM1677" s="95">
        <v>181</v>
      </c>
      <c r="AN1677" s="95">
        <v>657540</v>
      </c>
      <c r="AO1677" s="95">
        <v>168</v>
      </c>
      <c r="AP1677" s="95">
        <v>500979</v>
      </c>
      <c r="AQ1677" s="72">
        <v>255.8</v>
      </c>
      <c r="AR1677" s="72">
        <v>223.2</v>
      </c>
      <c r="AS1677" s="72">
        <v>479</v>
      </c>
      <c r="AT1677" s="95">
        <v>5359604</v>
      </c>
      <c r="AU1677" s="95">
        <v>4419399</v>
      </c>
      <c r="AV1677" s="95">
        <v>1746</v>
      </c>
      <c r="AW1677" s="95">
        <v>1650</v>
      </c>
      <c r="AX1677" s="72">
        <v>287.56</v>
      </c>
      <c r="AY1677" s="72">
        <v>245.28</v>
      </c>
      <c r="AZ1677" s="72">
        <v>532.84</v>
      </c>
      <c r="BA1677" s="95">
        <v>5831798</v>
      </c>
      <c r="BB1677" s="95">
        <v>4662312</v>
      </c>
      <c r="BC1677" s="95">
        <v>1690</v>
      </c>
      <c r="BD1677" s="95">
        <v>1584</v>
      </c>
      <c r="BE1677" s="72">
        <v>319.89999999999998</v>
      </c>
      <c r="BF1677" s="72">
        <v>258.42</v>
      </c>
      <c r="BG1677" s="72">
        <v>578.32000000000005</v>
      </c>
      <c r="BH1677" s="95">
        <v>6360846</v>
      </c>
      <c r="BI1677" s="95">
        <v>4819065</v>
      </c>
      <c r="BJ1677" s="95">
        <v>1657</v>
      </c>
      <c r="BK1677" s="95">
        <v>1554</v>
      </c>
      <c r="BL1677" s="72">
        <v>318.44</v>
      </c>
      <c r="BM1677" s="72">
        <v>296.24</v>
      </c>
      <c r="BN1677" s="72">
        <v>614.67999999999995</v>
      </c>
      <c r="BO1677" s="95">
        <v>6324172</v>
      </c>
      <c r="BP1677" s="95">
        <v>5488769</v>
      </c>
      <c r="BQ1677" s="95">
        <v>1655</v>
      </c>
      <c r="BR1677" s="95">
        <v>1544</v>
      </c>
      <c r="BS1677" s="72">
        <v>368.36</v>
      </c>
      <c r="BT1677" s="72">
        <v>322.5</v>
      </c>
      <c r="BU1677" s="72">
        <v>690.86</v>
      </c>
      <c r="BV1677" s="95">
        <v>7258131.1399999997</v>
      </c>
      <c r="BW1677" s="95">
        <v>5936598.4699999997</v>
      </c>
      <c r="BX1677" s="95">
        <v>1642</v>
      </c>
      <c r="BY1677" s="95">
        <v>1534</v>
      </c>
      <c r="BZ1677" s="95">
        <v>1700</v>
      </c>
      <c r="CA1677" s="95">
        <v>1639</v>
      </c>
      <c r="CB1677" s="95">
        <v>1607</v>
      </c>
      <c r="CC1677" s="95">
        <v>1602</v>
      </c>
      <c r="CD1677" s="95">
        <v>1589</v>
      </c>
      <c r="CE1677" s="72">
        <v>650.75523149000003</v>
      </c>
      <c r="CF1677" s="72">
        <v>676.59346364999999</v>
      </c>
      <c r="CG1677" s="72">
        <v>712.40329333</v>
      </c>
      <c r="CH1677" s="72">
        <v>716.50152150999998</v>
      </c>
      <c r="CI1677" s="72">
        <v>731.52548966999996</v>
      </c>
      <c r="CJ1677" s="96">
        <v>0.7360678437</v>
      </c>
      <c r="CK1677" s="96">
        <v>0.78753347269999996</v>
      </c>
      <c r="CL1677" s="96">
        <v>0.81178737580000004</v>
      </c>
      <c r="CM1677" s="96">
        <v>0.85789071139999995</v>
      </c>
      <c r="CN1677" s="96">
        <v>0.94441001680000003</v>
      </c>
      <c r="CO1677" s="96">
        <v>0.85094735619999995</v>
      </c>
      <c r="CP1677" s="96">
        <v>0.97249010540000003</v>
      </c>
      <c r="CQ1677" s="96">
        <v>0.99584056389999998</v>
      </c>
      <c r="CR1677" s="96">
        <v>0.97655187160000001</v>
      </c>
      <c r="CS1677" s="95">
        <v>1627</v>
      </c>
      <c r="CT1677" s="95">
        <v>1578</v>
      </c>
      <c r="CU1677" s="95">
        <v>1552</v>
      </c>
      <c r="CV1677" s="95">
        <v>1543</v>
      </c>
      <c r="CW1677" s="95">
        <v>1549</v>
      </c>
      <c r="CX1677" s="96">
        <v>0.87061057799999997</v>
      </c>
      <c r="CY1677" s="96">
        <v>0.86881404799999995</v>
      </c>
      <c r="CZ1677" s="96">
        <v>0.834289002</v>
      </c>
      <c r="DA1677" s="96">
        <v>0.83144080099999995</v>
      </c>
      <c r="DB1677" s="96">
        <v>0.84821441799999997</v>
      </c>
      <c r="DC1677">
        <v>2013</v>
      </c>
      <c r="DD1677" s="6">
        <v>1573.2</v>
      </c>
      <c r="DE1677" s="96">
        <v>1.3065469000000001E-3</v>
      </c>
      <c r="DF1677" s="72">
        <v>749</v>
      </c>
      <c r="DG1677" s="96">
        <v>1</v>
      </c>
      <c r="DH1677" s="72">
        <v>749</v>
      </c>
      <c r="DI1677" s="72">
        <v>721.63497475999998</v>
      </c>
      <c r="DJ1677" s="96">
        <v>1</v>
      </c>
      <c r="DK1677" s="72">
        <v>749</v>
      </c>
      <c r="DL1677" s="96">
        <v>1</v>
      </c>
      <c r="DM1677" s="72">
        <v>749</v>
      </c>
      <c r="DN1677" s="96">
        <v>1</v>
      </c>
      <c r="DO1677" s="96">
        <v>5.463E-3</v>
      </c>
      <c r="DP1677" s="72">
        <v>4.09</v>
      </c>
      <c r="DQ1677" s="72">
        <v>744.91</v>
      </c>
      <c r="DR1677" t="s">
        <v>226</v>
      </c>
      <c r="DT1677" t="s">
        <v>1076</v>
      </c>
    </row>
    <row r="1678" spans="1:124" x14ac:dyDescent="0.3">
      <c r="A1678" t="s">
        <v>14</v>
      </c>
      <c r="B1678">
        <v>28170</v>
      </c>
      <c r="C1678" s="95">
        <v>1225</v>
      </c>
      <c r="D1678" s="95">
        <v>4650175</v>
      </c>
      <c r="E1678" s="95">
        <v>1181</v>
      </c>
      <c r="F1678" s="95">
        <v>3968301</v>
      </c>
      <c r="G1678" s="95">
        <v>134</v>
      </c>
      <c r="H1678" s="95">
        <v>409508</v>
      </c>
      <c r="I1678" s="95">
        <v>120</v>
      </c>
      <c r="J1678" s="95">
        <v>369458</v>
      </c>
      <c r="K1678" s="95">
        <v>1172</v>
      </c>
      <c r="L1678" s="95">
        <v>4424245</v>
      </c>
      <c r="M1678" s="95">
        <v>1127</v>
      </c>
      <c r="N1678" s="95">
        <v>3932540</v>
      </c>
      <c r="O1678" s="95">
        <v>127</v>
      </c>
      <c r="P1678" s="95">
        <v>274782</v>
      </c>
      <c r="Q1678" s="95">
        <v>116</v>
      </c>
      <c r="R1678" s="95">
        <v>365170</v>
      </c>
      <c r="S1678" s="95">
        <v>1164</v>
      </c>
      <c r="T1678" s="95">
        <v>4497431</v>
      </c>
      <c r="U1678" s="95">
        <v>1111</v>
      </c>
      <c r="V1678" s="95">
        <v>3944137</v>
      </c>
      <c r="W1678" s="95">
        <v>124</v>
      </c>
      <c r="X1678" s="95">
        <v>319935</v>
      </c>
      <c r="Y1678" s="95">
        <v>111</v>
      </c>
      <c r="Z1678" s="95">
        <v>533683</v>
      </c>
      <c r="AA1678" s="95">
        <v>1165</v>
      </c>
      <c r="AB1678" s="95">
        <v>4315172</v>
      </c>
      <c r="AC1678" s="95">
        <v>1114</v>
      </c>
      <c r="AD1678" s="95">
        <v>4204894</v>
      </c>
      <c r="AE1678" s="95">
        <v>129</v>
      </c>
      <c r="AF1678" s="95">
        <v>342975</v>
      </c>
      <c r="AG1678" s="95">
        <v>118</v>
      </c>
      <c r="AH1678" s="95">
        <v>506869</v>
      </c>
      <c r="AI1678" s="95">
        <v>1161</v>
      </c>
      <c r="AJ1678" s="95">
        <v>4223529.0599999996</v>
      </c>
      <c r="AK1678" s="95">
        <v>1100</v>
      </c>
      <c r="AL1678" s="95">
        <v>4367603.3899999997</v>
      </c>
      <c r="AM1678" s="95">
        <v>122</v>
      </c>
      <c r="AN1678" s="95">
        <v>326629</v>
      </c>
      <c r="AO1678" s="95">
        <v>108</v>
      </c>
      <c r="AP1678" s="95">
        <v>456193</v>
      </c>
      <c r="AQ1678" s="72">
        <v>310.26</v>
      </c>
      <c r="AR1678" s="72">
        <v>277.85000000000002</v>
      </c>
      <c r="AS1678" s="72">
        <v>588.11</v>
      </c>
      <c r="AT1678" s="95">
        <v>5059683</v>
      </c>
      <c r="AU1678" s="95">
        <v>4337759</v>
      </c>
      <c r="AV1678" s="95">
        <v>1359</v>
      </c>
      <c r="AW1678" s="95">
        <v>1301</v>
      </c>
      <c r="AX1678" s="72">
        <v>301.45</v>
      </c>
      <c r="AY1678" s="72">
        <v>288.13</v>
      </c>
      <c r="AZ1678" s="72">
        <v>589.58000000000004</v>
      </c>
      <c r="BA1678" s="95">
        <v>4699027</v>
      </c>
      <c r="BB1678" s="95">
        <v>4297710</v>
      </c>
      <c r="BC1678" s="95">
        <v>1299</v>
      </c>
      <c r="BD1678" s="95">
        <v>1243</v>
      </c>
      <c r="BE1678" s="72">
        <v>311.68</v>
      </c>
      <c r="BF1678" s="72">
        <v>305.36</v>
      </c>
      <c r="BG1678" s="72">
        <v>617.04</v>
      </c>
      <c r="BH1678" s="95">
        <v>4817366</v>
      </c>
      <c r="BI1678" s="95">
        <v>4477820</v>
      </c>
      <c r="BJ1678" s="95">
        <v>1288</v>
      </c>
      <c r="BK1678" s="95">
        <v>1222</v>
      </c>
      <c r="BL1678" s="72">
        <v>299.98</v>
      </c>
      <c r="BM1678" s="72">
        <v>318.70999999999998</v>
      </c>
      <c r="BN1678" s="72">
        <v>618.69000000000005</v>
      </c>
      <c r="BO1678" s="95">
        <v>4658147</v>
      </c>
      <c r="BP1678" s="95">
        <v>4711763</v>
      </c>
      <c r="BQ1678" s="95">
        <v>1294</v>
      </c>
      <c r="BR1678" s="95">
        <v>1232</v>
      </c>
      <c r="BS1678" s="72">
        <v>295.54000000000002</v>
      </c>
      <c r="BT1678" s="72">
        <v>332.77</v>
      </c>
      <c r="BU1678" s="72">
        <v>628.30999999999995</v>
      </c>
      <c r="BV1678" s="95">
        <v>4550158.0599999996</v>
      </c>
      <c r="BW1678" s="95">
        <v>4823796.3899999997</v>
      </c>
      <c r="BX1678" s="95">
        <v>1283</v>
      </c>
      <c r="BY1678" s="95">
        <v>1208</v>
      </c>
      <c r="BZ1678" s="95">
        <v>1331</v>
      </c>
      <c r="CA1678" s="95">
        <v>1272</v>
      </c>
      <c r="CB1678" s="95">
        <v>1256</v>
      </c>
      <c r="CC1678" s="95">
        <v>1265</v>
      </c>
      <c r="CD1678" s="95">
        <v>1246</v>
      </c>
      <c r="CE1678" s="72">
        <v>650.75523149000003</v>
      </c>
      <c r="CF1678" s="72">
        <v>676.59346364999999</v>
      </c>
      <c r="CG1678" s="72">
        <v>712.40329333</v>
      </c>
      <c r="CH1678" s="72">
        <v>716.50152150999998</v>
      </c>
      <c r="CI1678" s="72">
        <v>731.52548966999996</v>
      </c>
      <c r="CJ1678" s="96">
        <v>0.90373457109999999</v>
      </c>
      <c r="CK1678" s="96">
        <v>0.87139476169999996</v>
      </c>
      <c r="CL1678" s="96">
        <v>0.86613861250000002</v>
      </c>
      <c r="CM1678" s="96">
        <v>0.86348734989999998</v>
      </c>
      <c r="CN1678" s="96">
        <v>0.85890376869999996</v>
      </c>
      <c r="CO1678" s="96">
        <v>0.92547840120000002</v>
      </c>
      <c r="CP1678" s="96">
        <v>0.94300613789999999</v>
      </c>
      <c r="CQ1678" s="96">
        <v>0.99584056389999998</v>
      </c>
      <c r="CR1678" s="96">
        <v>0.9469447594</v>
      </c>
      <c r="CS1678" s="95">
        <v>1196</v>
      </c>
      <c r="CT1678" s="95">
        <v>1161</v>
      </c>
      <c r="CU1678" s="95">
        <v>1129</v>
      </c>
      <c r="CV1678" s="95">
        <v>1145</v>
      </c>
      <c r="CW1678" s="95">
        <v>1138</v>
      </c>
      <c r="CX1678" s="96">
        <v>0.95189747300000005</v>
      </c>
      <c r="CY1678" s="96">
        <v>0.918266307</v>
      </c>
      <c r="CZ1678" s="96">
        <v>0.92430095999999995</v>
      </c>
      <c r="DA1678" s="96">
        <v>0.92205437599999995</v>
      </c>
      <c r="DB1678" s="96">
        <v>0.90968391199999998</v>
      </c>
      <c r="DC1678">
        <v>2013</v>
      </c>
      <c r="DD1678" s="6">
        <v>1241.2</v>
      </c>
      <c r="DE1678" s="96">
        <v>1.0590905999999999E-3</v>
      </c>
      <c r="DF1678" s="72">
        <v>726.47</v>
      </c>
      <c r="DG1678" s="96">
        <v>1</v>
      </c>
      <c r="DH1678" s="72">
        <v>726.47</v>
      </c>
      <c r="DI1678" s="72">
        <v>721.63497475999998</v>
      </c>
      <c r="DJ1678" s="96">
        <v>1</v>
      </c>
      <c r="DK1678" s="72">
        <v>726.47</v>
      </c>
      <c r="DL1678" s="96">
        <v>1</v>
      </c>
      <c r="DM1678" s="72">
        <v>726.47</v>
      </c>
      <c r="DN1678" s="96">
        <v>1</v>
      </c>
      <c r="DO1678" s="96">
        <v>3.4870000000000001E-3</v>
      </c>
      <c r="DP1678" s="72">
        <v>2.5299999999999998</v>
      </c>
      <c r="DQ1678" s="72">
        <v>723.94</v>
      </c>
      <c r="DR1678" t="s">
        <v>14</v>
      </c>
      <c r="DT1678" t="s">
        <v>1076</v>
      </c>
    </row>
    <row r="1679" spans="1:124" x14ac:dyDescent="0.3">
      <c r="A1679" t="s">
        <v>1084</v>
      </c>
      <c r="B1679">
        <v>28180</v>
      </c>
      <c r="C1679" s="95">
        <v>3016</v>
      </c>
      <c r="D1679" s="95">
        <v>12151216</v>
      </c>
      <c r="E1679" s="95">
        <v>2918</v>
      </c>
      <c r="F1679" s="95">
        <v>9602298</v>
      </c>
      <c r="G1679" s="95">
        <v>250</v>
      </c>
      <c r="H1679" s="95">
        <v>1150470</v>
      </c>
      <c r="I1679" s="95">
        <v>222</v>
      </c>
      <c r="J1679" s="95">
        <v>829923</v>
      </c>
      <c r="K1679" s="95">
        <v>2827</v>
      </c>
      <c r="L1679" s="95">
        <v>10735495</v>
      </c>
      <c r="M1679" s="95">
        <v>2739</v>
      </c>
      <c r="N1679" s="95">
        <v>9190922</v>
      </c>
      <c r="O1679" s="95">
        <v>213</v>
      </c>
      <c r="P1679" s="95">
        <v>502320</v>
      </c>
      <c r="Q1679" s="95">
        <v>190</v>
      </c>
      <c r="R1679" s="95">
        <v>677947</v>
      </c>
      <c r="S1679" s="95">
        <v>2654</v>
      </c>
      <c r="T1679" s="95">
        <v>11599175</v>
      </c>
      <c r="U1679" s="95">
        <v>2557</v>
      </c>
      <c r="V1679" s="95">
        <v>9170182</v>
      </c>
      <c r="W1679" s="95">
        <v>185</v>
      </c>
      <c r="X1679" s="95">
        <v>630701</v>
      </c>
      <c r="Y1679" s="95">
        <v>165</v>
      </c>
      <c r="Z1679" s="95">
        <v>680049</v>
      </c>
      <c r="AA1679" s="95">
        <v>2516</v>
      </c>
      <c r="AB1679" s="95">
        <v>9872446</v>
      </c>
      <c r="AC1679" s="95">
        <v>2415</v>
      </c>
      <c r="AD1679" s="95">
        <v>8787987</v>
      </c>
      <c r="AE1679" s="95">
        <v>178</v>
      </c>
      <c r="AF1679" s="95">
        <v>943787</v>
      </c>
      <c r="AG1679" s="95">
        <v>159</v>
      </c>
      <c r="AH1679" s="95">
        <v>662922</v>
      </c>
      <c r="AI1679" s="95">
        <v>2321</v>
      </c>
      <c r="AJ1679" s="95">
        <v>11734854</v>
      </c>
      <c r="AK1679" s="95">
        <v>2203</v>
      </c>
      <c r="AL1679" s="95">
        <v>9186301.7400000002</v>
      </c>
      <c r="AM1679" s="95">
        <v>166</v>
      </c>
      <c r="AN1679" s="95">
        <v>627087</v>
      </c>
      <c r="AO1679" s="95">
        <v>149</v>
      </c>
      <c r="AP1679" s="95">
        <v>738020</v>
      </c>
      <c r="AQ1679" s="72">
        <v>339.4</v>
      </c>
      <c r="AR1679" s="72">
        <v>276.86</v>
      </c>
      <c r="AS1679" s="72">
        <v>616.26</v>
      </c>
      <c r="AT1679" s="95">
        <v>13301686</v>
      </c>
      <c r="AU1679" s="95">
        <v>10432221</v>
      </c>
      <c r="AV1679" s="95">
        <v>3266</v>
      </c>
      <c r="AW1679" s="95">
        <v>3140</v>
      </c>
      <c r="AX1679" s="72">
        <v>308.05</v>
      </c>
      <c r="AY1679" s="72">
        <v>280.77999999999997</v>
      </c>
      <c r="AZ1679" s="72">
        <v>588.83000000000004</v>
      </c>
      <c r="BA1679" s="95">
        <v>11237815</v>
      </c>
      <c r="BB1679" s="95">
        <v>9868869</v>
      </c>
      <c r="BC1679" s="95">
        <v>3040</v>
      </c>
      <c r="BD1679" s="95">
        <v>2929</v>
      </c>
      <c r="BE1679" s="72">
        <v>358.98</v>
      </c>
      <c r="BF1679" s="72">
        <v>301.56</v>
      </c>
      <c r="BG1679" s="72">
        <v>660.54</v>
      </c>
      <c r="BH1679" s="95">
        <v>12229876</v>
      </c>
      <c r="BI1679" s="95">
        <v>9850231</v>
      </c>
      <c r="BJ1679" s="95">
        <v>2839</v>
      </c>
      <c r="BK1679" s="95">
        <v>2722</v>
      </c>
      <c r="BL1679" s="72">
        <v>334.58</v>
      </c>
      <c r="BM1679" s="72">
        <v>305.97000000000003</v>
      </c>
      <c r="BN1679" s="72">
        <v>640.54999999999995</v>
      </c>
      <c r="BO1679" s="95">
        <v>10816233</v>
      </c>
      <c r="BP1679" s="95">
        <v>9450909</v>
      </c>
      <c r="BQ1679" s="95">
        <v>2694</v>
      </c>
      <c r="BR1679" s="95">
        <v>2574</v>
      </c>
      <c r="BS1679" s="72">
        <v>414.22</v>
      </c>
      <c r="BT1679" s="72">
        <v>351.63</v>
      </c>
      <c r="BU1679" s="72">
        <v>765.85</v>
      </c>
      <c r="BV1679" s="95">
        <v>12361941</v>
      </c>
      <c r="BW1679" s="95">
        <v>9924321.7400000002</v>
      </c>
      <c r="BX1679" s="95">
        <v>2487</v>
      </c>
      <c r="BY1679" s="95">
        <v>2352</v>
      </c>
      <c r="BZ1679" s="95">
        <v>3206</v>
      </c>
      <c r="CA1679" s="95">
        <v>2986</v>
      </c>
      <c r="CB1679" s="95">
        <v>2783</v>
      </c>
      <c r="CC1679" s="95">
        <v>2637</v>
      </c>
      <c r="CD1679" s="95">
        <v>2421</v>
      </c>
      <c r="CE1679" s="72">
        <v>650.75523149000003</v>
      </c>
      <c r="CF1679" s="72">
        <v>676.59346364999999</v>
      </c>
      <c r="CG1679" s="72">
        <v>712.40329333</v>
      </c>
      <c r="CH1679" s="72">
        <v>716.50152150999998</v>
      </c>
      <c r="CI1679" s="72">
        <v>731.52548966999996</v>
      </c>
      <c r="CJ1679" s="96">
        <v>0.94699200279999995</v>
      </c>
      <c r="CK1679" s="96">
        <v>0.87028626740000004</v>
      </c>
      <c r="CL1679" s="96">
        <v>0.92719953180000003</v>
      </c>
      <c r="CM1679" s="96">
        <v>0.89399670590000002</v>
      </c>
      <c r="CN1679" s="96">
        <v>1.0469218241</v>
      </c>
      <c r="CO1679" s="96">
        <v>0.9491310114</v>
      </c>
      <c r="CP1679" s="96">
        <v>0.98730233769999998</v>
      </c>
      <c r="CQ1679" s="96">
        <v>0.99584056389999998</v>
      </c>
      <c r="CR1679" s="96">
        <v>0.99142596969999996</v>
      </c>
      <c r="CS1679" s="95">
        <v>1375</v>
      </c>
      <c r="CT1679" s="95">
        <v>1347</v>
      </c>
      <c r="CU1679" s="95">
        <v>1310</v>
      </c>
      <c r="CV1679" s="95">
        <v>1278</v>
      </c>
      <c r="CW1679" s="95">
        <v>1261</v>
      </c>
      <c r="CX1679" s="96">
        <v>0.972878142</v>
      </c>
      <c r="CY1679" s="96">
        <v>0.97874880900000005</v>
      </c>
      <c r="CZ1679" s="96">
        <v>0.928755671</v>
      </c>
      <c r="DA1679" s="96">
        <v>0.94146805200000006</v>
      </c>
      <c r="DB1679" s="96">
        <v>0.92053266099999997</v>
      </c>
      <c r="DC1679">
        <v>2013</v>
      </c>
      <c r="DD1679" s="6">
        <v>2743.4</v>
      </c>
      <c r="DE1679" s="96">
        <v>5.2005997E-3</v>
      </c>
      <c r="DF1679" s="72">
        <v>757.45</v>
      </c>
      <c r="DG1679" s="96">
        <v>1</v>
      </c>
      <c r="DH1679" s="72">
        <v>757.45</v>
      </c>
      <c r="DI1679" s="72">
        <v>721.63497475999998</v>
      </c>
      <c r="DJ1679" s="96">
        <v>1</v>
      </c>
      <c r="DK1679" s="72">
        <v>757.45</v>
      </c>
      <c r="DL1679" s="96">
        <v>1</v>
      </c>
      <c r="DM1679" s="72">
        <v>757.45</v>
      </c>
      <c r="DN1679" s="96">
        <v>1</v>
      </c>
      <c r="DO1679" s="96">
        <v>1.2392E-2</v>
      </c>
      <c r="DP1679" s="72">
        <v>9.39</v>
      </c>
      <c r="DQ1679" s="72">
        <v>748.06</v>
      </c>
      <c r="DR1679" t="s">
        <v>1084</v>
      </c>
      <c r="DT1679" t="s">
        <v>1076</v>
      </c>
    </row>
    <row r="1680" spans="1:124" x14ac:dyDescent="0.3">
      <c r="A1680" t="s">
        <v>1085</v>
      </c>
      <c r="B1680">
        <v>28190</v>
      </c>
      <c r="C1680" s="95">
        <v>1700</v>
      </c>
      <c r="D1680" s="95">
        <v>5195606</v>
      </c>
      <c r="E1680" s="95">
        <v>1631</v>
      </c>
      <c r="F1680" s="95">
        <v>4988700</v>
      </c>
      <c r="G1680" s="95">
        <v>102</v>
      </c>
      <c r="H1680" s="95">
        <v>312165</v>
      </c>
      <c r="I1680" s="95">
        <v>97</v>
      </c>
      <c r="J1680" s="95">
        <v>286970</v>
      </c>
      <c r="K1680" s="95">
        <v>1642</v>
      </c>
      <c r="L1680" s="95">
        <v>5049417</v>
      </c>
      <c r="M1680" s="95">
        <v>1569</v>
      </c>
      <c r="N1680" s="95">
        <v>5390776</v>
      </c>
      <c r="O1680" s="95">
        <v>94</v>
      </c>
      <c r="P1680" s="95">
        <v>189768</v>
      </c>
      <c r="Q1680" s="95">
        <v>87</v>
      </c>
      <c r="R1680" s="95">
        <v>255660</v>
      </c>
      <c r="S1680" s="95">
        <v>1613</v>
      </c>
      <c r="T1680" s="95">
        <v>5625731</v>
      </c>
      <c r="U1680" s="95">
        <v>1533</v>
      </c>
      <c r="V1680" s="95">
        <v>5431097</v>
      </c>
      <c r="W1680" s="95">
        <v>91</v>
      </c>
      <c r="X1680" s="95">
        <v>213526</v>
      </c>
      <c r="Y1680" s="95">
        <v>85</v>
      </c>
      <c r="Z1680" s="95">
        <v>328376</v>
      </c>
      <c r="AA1680" s="95">
        <v>1602</v>
      </c>
      <c r="AB1680" s="95">
        <v>6482188</v>
      </c>
      <c r="AC1680" s="95">
        <v>1522</v>
      </c>
      <c r="AD1680" s="95">
        <v>5691122</v>
      </c>
      <c r="AE1680" s="95">
        <v>91</v>
      </c>
      <c r="AF1680" s="95">
        <v>226726</v>
      </c>
      <c r="AG1680" s="95">
        <v>81</v>
      </c>
      <c r="AH1680" s="95">
        <v>419830</v>
      </c>
      <c r="AI1680" s="95">
        <v>1605</v>
      </c>
      <c r="AJ1680" s="95">
        <v>6597452</v>
      </c>
      <c r="AK1680" s="95">
        <v>1524</v>
      </c>
      <c r="AL1680" s="95">
        <v>6095621</v>
      </c>
      <c r="AM1680" s="95">
        <v>98</v>
      </c>
      <c r="AN1680" s="95">
        <v>155117</v>
      </c>
      <c r="AO1680" s="95">
        <v>90</v>
      </c>
      <c r="AP1680" s="95">
        <v>360869</v>
      </c>
      <c r="AQ1680" s="72">
        <v>254.71</v>
      </c>
      <c r="AR1680" s="72">
        <v>254.42</v>
      </c>
      <c r="AS1680" s="72">
        <v>509.13</v>
      </c>
      <c r="AT1680" s="95">
        <v>5507771</v>
      </c>
      <c r="AU1680" s="95">
        <v>5275670</v>
      </c>
      <c r="AV1680" s="95">
        <v>1802</v>
      </c>
      <c r="AW1680" s="95">
        <v>1728</v>
      </c>
      <c r="AX1680" s="72">
        <v>251.5</v>
      </c>
      <c r="AY1680" s="72">
        <v>284.14</v>
      </c>
      <c r="AZ1680" s="72">
        <v>535.64</v>
      </c>
      <c r="BA1680" s="95">
        <v>5239185</v>
      </c>
      <c r="BB1680" s="95">
        <v>5646436</v>
      </c>
      <c r="BC1680" s="95">
        <v>1736</v>
      </c>
      <c r="BD1680" s="95">
        <v>1656</v>
      </c>
      <c r="BE1680" s="72">
        <v>285.57</v>
      </c>
      <c r="BF1680" s="72">
        <v>296.64</v>
      </c>
      <c r="BG1680" s="72">
        <v>582.21</v>
      </c>
      <c r="BH1680" s="95">
        <v>5839257</v>
      </c>
      <c r="BI1680" s="95">
        <v>5759473</v>
      </c>
      <c r="BJ1680" s="95">
        <v>1704</v>
      </c>
      <c r="BK1680" s="95">
        <v>1618</v>
      </c>
      <c r="BL1680" s="72">
        <v>330.23</v>
      </c>
      <c r="BM1680" s="72">
        <v>317.68</v>
      </c>
      <c r="BN1680" s="72">
        <v>647.91</v>
      </c>
      <c r="BO1680" s="95">
        <v>6708914</v>
      </c>
      <c r="BP1680" s="95">
        <v>6110952</v>
      </c>
      <c r="BQ1680" s="95">
        <v>1693</v>
      </c>
      <c r="BR1680" s="95">
        <v>1603</v>
      </c>
      <c r="BS1680" s="72">
        <v>330.43</v>
      </c>
      <c r="BT1680" s="72">
        <v>333.36</v>
      </c>
      <c r="BU1680" s="72">
        <v>663.79</v>
      </c>
      <c r="BV1680" s="95">
        <v>6752569</v>
      </c>
      <c r="BW1680" s="95">
        <v>6456490</v>
      </c>
      <c r="BX1680" s="95">
        <v>1703</v>
      </c>
      <c r="BY1680" s="95">
        <v>1614</v>
      </c>
      <c r="BZ1680" s="95">
        <v>1767</v>
      </c>
      <c r="CA1680" s="95">
        <v>1697</v>
      </c>
      <c r="CB1680" s="95">
        <v>1663</v>
      </c>
      <c r="CC1680" s="95">
        <v>1650</v>
      </c>
      <c r="CD1680" s="95">
        <v>1659</v>
      </c>
      <c r="CE1680" s="72">
        <v>650.75523149000003</v>
      </c>
      <c r="CF1680" s="72">
        <v>676.59346364999999</v>
      </c>
      <c r="CG1680" s="72">
        <v>712.40329333</v>
      </c>
      <c r="CH1680" s="72">
        <v>716.50152150999998</v>
      </c>
      <c r="CI1680" s="72">
        <v>731.52548966999996</v>
      </c>
      <c r="CJ1680" s="96">
        <v>0.78236789399999995</v>
      </c>
      <c r="CK1680" s="96">
        <v>0.79167185139999996</v>
      </c>
      <c r="CL1680" s="96">
        <v>0.81724776610000005</v>
      </c>
      <c r="CM1680" s="96">
        <v>0.9042688404</v>
      </c>
      <c r="CN1680" s="96">
        <v>0.90740515450000003</v>
      </c>
      <c r="CO1680" s="96">
        <v>0.85431747670000002</v>
      </c>
      <c r="CP1680" s="96">
        <v>0.9839343384</v>
      </c>
      <c r="CQ1680" s="96">
        <v>0.99584056389999998</v>
      </c>
      <c r="CR1680" s="96">
        <v>0.98804390340000003</v>
      </c>
      <c r="CS1680" s="95">
        <v>1869</v>
      </c>
      <c r="CT1680" s="95">
        <v>1846</v>
      </c>
      <c r="CU1680" s="95">
        <v>1798</v>
      </c>
      <c r="CV1680" s="95">
        <v>1798</v>
      </c>
      <c r="CW1680" s="95">
        <v>1799</v>
      </c>
      <c r="CX1680" s="96">
        <v>0.84361932299999998</v>
      </c>
      <c r="CY1680" s="96">
        <v>0.86715765700000003</v>
      </c>
      <c r="CZ1680" s="96">
        <v>0.85343523799999998</v>
      </c>
      <c r="DA1680" s="96">
        <v>0.86404625899999998</v>
      </c>
      <c r="DB1680" s="96">
        <v>0.84341463699999997</v>
      </c>
      <c r="DC1680">
        <v>2013</v>
      </c>
      <c r="DD1680" s="6">
        <v>1643.8</v>
      </c>
      <c r="DE1680" s="96">
        <v>5.4697291999999996E-3</v>
      </c>
      <c r="DF1680" s="72">
        <v>754.66</v>
      </c>
      <c r="DG1680" s="96">
        <v>1</v>
      </c>
      <c r="DH1680" s="72">
        <v>754.66</v>
      </c>
      <c r="DI1680" s="72">
        <v>721.63497475999998</v>
      </c>
      <c r="DJ1680" s="96">
        <v>1</v>
      </c>
      <c r="DK1680" s="72">
        <v>754.66</v>
      </c>
      <c r="DL1680" s="96">
        <v>1</v>
      </c>
      <c r="DM1680" s="72">
        <v>754.66</v>
      </c>
      <c r="DN1680" s="96">
        <v>1</v>
      </c>
      <c r="DO1680" s="96">
        <v>1.3112E-2</v>
      </c>
      <c r="DP1680" s="72">
        <v>9.9</v>
      </c>
      <c r="DQ1680" s="72">
        <v>744.76</v>
      </c>
      <c r="DR1680" t="s">
        <v>1085</v>
      </c>
      <c r="DT1680" t="s">
        <v>1076</v>
      </c>
    </row>
    <row r="1681" spans="1:124" x14ac:dyDescent="0.3">
      <c r="A1681" t="s">
        <v>231</v>
      </c>
      <c r="B1681">
        <v>28200</v>
      </c>
      <c r="C1681" s="95">
        <v>2122</v>
      </c>
      <c r="D1681" s="95">
        <v>7729851</v>
      </c>
      <c r="E1681" s="95">
        <v>2058</v>
      </c>
      <c r="F1681" s="95">
        <v>6685252</v>
      </c>
      <c r="G1681" s="95">
        <v>237</v>
      </c>
      <c r="H1681" s="95">
        <v>965079</v>
      </c>
      <c r="I1681" s="95">
        <v>210</v>
      </c>
      <c r="J1681" s="95">
        <v>809747</v>
      </c>
      <c r="K1681" s="95">
        <v>2084</v>
      </c>
      <c r="L1681" s="95">
        <v>8298646</v>
      </c>
      <c r="M1681" s="95">
        <v>2010</v>
      </c>
      <c r="N1681" s="95">
        <v>6911307</v>
      </c>
      <c r="O1681" s="95">
        <v>219</v>
      </c>
      <c r="P1681" s="95">
        <v>658211</v>
      </c>
      <c r="Q1681" s="95">
        <v>198</v>
      </c>
      <c r="R1681" s="95">
        <v>707582</v>
      </c>
      <c r="S1681" s="95">
        <v>2024</v>
      </c>
      <c r="T1681" s="95">
        <v>8998125</v>
      </c>
      <c r="U1681" s="95">
        <v>1951</v>
      </c>
      <c r="V1681" s="95">
        <v>7194850</v>
      </c>
      <c r="W1681" s="95">
        <v>219</v>
      </c>
      <c r="X1681" s="95">
        <v>1129915</v>
      </c>
      <c r="Y1681" s="95">
        <v>197</v>
      </c>
      <c r="Z1681" s="95">
        <v>764233</v>
      </c>
      <c r="AA1681" s="95">
        <v>2012</v>
      </c>
      <c r="AB1681" s="95">
        <v>8428511</v>
      </c>
      <c r="AC1681" s="95">
        <v>1935</v>
      </c>
      <c r="AD1681" s="95">
        <v>7671263</v>
      </c>
      <c r="AE1681" s="95">
        <v>211</v>
      </c>
      <c r="AF1681" s="95">
        <v>1210511</v>
      </c>
      <c r="AG1681" s="95">
        <v>189</v>
      </c>
      <c r="AH1681" s="95">
        <v>944594</v>
      </c>
      <c r="AI1681" s="95">
        <v>1992</v>
      </c>
      <c r="AJ1681" s="95">
        <v>9395575.2599999998</v>
      </c>
      <c r="AK1681" s="95">
        <v>1905</v>
      </c>
      <c r="AL1681" s="95">
        <v>8276577.5</v>
      </c>
      <c r="AM1681" s="95">
        <v>215</v>
      </c>
      <c r="AN1681" s="95">
        <v>1312354</v>
      </c>
      <c r="AO1681" s="95">
        <v>192</v>
      </c>
      <c r="AP1681" s="95">
        <v>1012051</v>
      </c>
      <c r="AQ1681" s="72">
        <v>307.14999999999998</v>
      </c>
      <c r="AR1681" s="72">
        <v>275.39</v>
      </c>
      <c r="AS1681" s="72">
        <v>582.54</v>
      </c>
      <c r="AT1681" s="95">
        <v>8694930</v>
      </c>
      <c r="AU1681" s="95">
        <v>7494999</v>
      </c>
      <c r="AV1681" s="95">
        <v>2359</v>
      </c>
      <c r="AW1681" s="95">
        <v>2268</v>
      </c>
      <c r="AX1681" s="72">
        <v>324.10000000000002</v>
      </c>
      <c r="AY1681" s="72">
        <v>287.55</v>
      </c>
      <c r="AZ1681" s="72">
        <v>611.65</v>
      </c>
      <c r="BA1681" s="95">
        <v>8956857</v>
      </c>
      <c r="BB1681" s="95">
        <v>7618889</v>
      </c>
      <c r="BC1681" s="95">
        <v>2303</v>
      </c>
      <c r="BD1681" s="95">
        <v>2208</v>
      </c>
      <c r="BE1681" s="72">
        <v>376.28</v>
      </c>
      <c r="BF1681" s="72">
        <v>308.77999999999997</v>
      </c>
      <c r="BG1681" s="72">
        <v>685.06</v>
      </c>
      <c r="BH1681" s="95">
        <v>10128040</v>
      </c>
      <c r="BI1681" s="95">
        <v>7959083</v>
      </c>
      <c r="BJ1681" s="95">
        <v>2243</v>
      </c>
      <c r="BK1681" s="95">
        <v>2148</v>
      </c>
      <c r="BL1681" s="72">
        <v>361.34</v>
      </c>
      <c r="BM1681" s="72">
        <v>338.04</v>
      </c>
      <c r="BN1681" s="72">
        <v>699.38</v>
      </c>
      <c r="BO1681" s="95">
        <v>9639022</v>
      </c>
      <c r="BP1681" s="95">
        <v>8615857</v>
      </c>
      <c r="BQ1681" s="95">
        <v>2223</v>
      </c>
      <c r="BR1681" s="95">
        <v>2124</v>
      </c>
      <c r="BS1681" s="72">
        <v>404.32</v>
      </c>
      <c r="BT1681" s="72">
        <v>369.12</v>
      </c>
      <c r="BU1681" s="72">
        <v>773.44</v>
      </c>
      <c r="BV1681" s="95">
        <v>10707929.26</v>
      </c>
      <c r="BW1681" s="95">
        <v>9288628.5</v>
      </c>
      <c r="BX1681" s="95">
        <v>2207</v>
      </c>
      <c r="BY1681" s="95">
        <v>2097</v>
      </c>
      <c r="BZ1681" s="95">
        <v>2316</v>
      </c>
      <c r="CA1681" s="95">
        <v>2257</v>
      </c>
      <c r="CB1681" s="95">
        <v>2197</v>
      </c>
      <c r="CC1681" s="95">
        <v>2176</v>
      </c>
      <c r="CD1681" s="95">
        <v>2153</v>
      </c>
      <c r="CE1681" s="72">
        <v>650.75523149000003</v>
      </c>
      <c r="CF1681" s="72">
        <v>676.59346364999999</v>
      </c>
      <c r="CG1681" s="72">
        <v>712.40329333</v>
      </c>
      <c r="CH1681" s="72">
        <v>716.50152150999998</v>
      </c>
      <c r="CI1681" s="72">
        <v>731.52548966999996</v>
      </c>
      <c r="CJ1681" s="96">
        <v>0.89517528530000001</v>
      </c>
      <c r="CK1681" s="96">
        <v>0.90401405400000001</v>
      </c>
      <c r="CL1681" s="96">
        <v>0.96161823850000006</v>
      </c>
      <c r="CM1681" s="96">
        <v>0.97610399839999995</v>
      </c>
      <c r="CN1681" s="96">
        <v>1.0572974023999999</v>
      </c>
      <c r="CO1681" s="96">
        <v>0.94057865370000004</v>
      </c>
      <c r="CP1681" s="96">
        <v>1.0194169216</v>
      </c>
      <c r="CQ1681" s="96">
        <v>0.99584056389999998</v>
      </c>
      <c r="CR1681" s="96">
        <v>1.0236746855000001</v>
      </c>
      <c r="CS1681" s="95">
        <v>2250</v>
      </c>
      <c r="CT1681" s="95">
        <v>2187</v>
      </c>
      <c r="CU1681" s="95">
        <v>2093</v>
      </c>
      <c r="CV1681" s="95">
        <v>2110</v>
      </c>
      <c r="CW1681" s="95">
        <v>2072</v>
      </c>
      <c r="CX1681" s="96">
        <v>0.94752994400000001</v>
      </c>
      <c r="CY1681" s="96">
        <v>0.93288801799999999</v>
      </c>
      <c r="CZ1681" s="96">
        <v>0.92073903499999998</v>
      </c>
      <c r="DA1681" s="96">
        <v>0.94741762399999996</v>
      </c>
      <c r="DB1681" s="96">
        <v>0.95422397800000003</v>
      </c>
      <c r="DC1681">
        <v>2013</v>
      </c>
      <c r="DD1681" s="6">
        <v>2169</v>
      </c>
      <c r="DE1681" s="96">
        <v>1.1182746E-3</v>
      </c>
      <c r="DF1681" s="72">
        <v>785.29</v>
      </c>
      <c r="DG1681" s="96">
        <v>1</v>
      </c>
      <c r="DH1681" s="72">
        <v>785.29</v>
      </c>
      <c r="DI1681" s="72">
        <v>721.63497475999998</v>
      </c>
      <c r="DJ1681" s="96">
        <v>1</v>
      </c>
      <c r="DK1681" s="72">
        <v>785.29</v>
      </c>
      <c r="DL1681" s="96">
        <v>1</v>
      </c>
      <c r="DM1681" s="72">
        <v>785.29</v>
      </c>
      <c r="DN1681" s="96">
        <v>1</v>
      </c>
      <c r="DO1681" s="96">
        <v>3.8040000000000001E-3</v>
      </c>
      <c r="DP1681" s="72">
        <v>2.99</v>
      </c>
      <c r="DQ1681" s="72">
        <v>782.3</v>
      </c>
      <c r="DR1681" t="s">
        <v>231</v>
      </c>
      <c r="DT1681" t="s">
        <v>1076</v>
      </c>
    </row>
    <row r="1682" spans="1:124" x14ac:dyDescent="0.3">
      <c r="A1682" t="s">
        <v>915</v>
      </c>
      <c r="B1682">
        <v>28210</v>
      </c>
      <c r="C1682" s="95">
        <v>1728</v>
      </c>
      <c r="D1682" s="95">
        <v>5554595</v>
      </c>
      <c r="E1682" s="95">
        <v>1641</v>
      </c>
      <c r="F1682" s="95">
        <v>4008294</v>
      </c>
      <c r="G1682" s="95">
        <v>299</v>
      </c>
      <c r="H1682" s="95">
        <v>861868</v>
      </c>
      <c r="I1682" s="95">
        <v>265</v>
      </c>
      <c r="J1682" s="95">
        <v>933512</v>
      </c>
      <c r="K1682" s="95">
        <v>1570</v>
      </c>
      <c r="L1682" s="95">
        <v>5352770</v>
      </c>
      <c r="M1682" s="95">
        <v>1484</v>
      </c>
      <c r="N1682" s="95">
        <v>3991790</v>
      </c>
      <c r="O1682" s="95">
        <v>275</v>
      </c>
      <c r="P1682" s="95">
        <v>680285</v>
      </c>
      <c r="Q1682" s="95">
        <v>240</v>
      </c>
      <c r="R1682" s="95">
        <v>867124</v>
      </c>
      <c r="S1682" s="95">
        <v>1421</v>
      </c>
      <c r="T1682" s="95">
        <v>5285815</v>
      </c>
      <c r="U1682" s="95">
        <v>1339</v>
      </c>
      <c r="V1682" s="95">
        <v>3738728</v>
      </c>
      <c r="W1682" s="95">
        <v>254</v>
      </c>
      <c r="X1682" s="95">
        <v>897151</v>
      </c>
      <c r="Y1682" s="95">
        <v>217</v>
      </c>
      <c r="Z1682" s="95">
        <v>1001491</v>
      </c>
      <c r="AA1682" s="95">
        <v>1323</v>
      </c>
      <c r="AB1682" s="95">
        <v>4547302</v>
      </c>
      <c r="AC1682" s="95">
        <v>1227</v>
      </c>
      <c r="AD1682" s="95">
        <v>3915274</v>
      </c>
      <c r="AE1682" s="95">
        <v>230</v>
      </c>
      <c r="AF1682" s="95">
        <v>717833</v>
      </c>
      <c r="AG1682" s="95">
        <v>203</v>
      </c>
      <c r="AH1682" s="95">
        <v>905083</v>
      </c>
      <c r="AI1682" s="95">
        <v>1235</v>
      </c>
      <c r="AJ1682" s="95">
        <v>3999531</v>
      </c>
      <c r="AK1682" s="95">
        <v>1131</v>
      </c>
      <c r="AL1682" s="95">
        <v>3781262</v>
      </c>
      <c r="AM1682" s="95">
        <v>212</v>
      </c>
      <c r="AN1682" s="95">
        <v>772813</v>
      </c>
      <c r="AO1682" s="95">
        <v>185</v>
      </c>
      <c r="AP1682" s="95">
        <v>988820</v>
      </c>
      <c r="AQ1682" s="72">
        <v>263.79000000000002</v>
      </c>
      <c r="AR1682" s="72">
        <v>216.06</v>
      </c>
      <c r="AS1682" s="72">
        <v>479.85</v>
      </c>
      <c r="AT1682" s="95">
        <v>6416463</v>
      </c>
      <c r="AU1682" s="95">
        <v>4941806</v>
      </c>
      <c r="AV1682" s="95">
        <v>2027</v>
      </c>
      <c r="AW1682" s="95">
        <v>1906</v>
      </c>
      <c r="AX1682" s="72">
        <v>272.5</v>
      </c>
      <c r="AY1682" s="72">
        <v>234.87</v>
      </c>
      <c r="AZ1682" s="72">
        <v>507.37</v>
      </c>
      <c r="BA1682" s="95">
        <v>6033055</v>
      </c>
      <c r="BB1682" s="95">
        <v>4858914</v>
      </c>
      <c r="BC1682" s="95">
        <v>1845</v>
      </c>
      <c r="BD1682" s="95">
        <v>1724</v>
      </c>
      <c r="BE1682" s="72">
        <v>307.61</v>
      </c>
      <c r="BF1682" s="72">
        <v>253.87</v>
      </c>
      <c r="BG1682" s="72">
        <v>561.48</v>
      </c>
      <c r="BH1682" s="95">
        <v>6182966</v>
      </c>
      <c r="BI1682" s="95">
        <v>4740219</v>
      </c>
      <c r="BJ1682" s="95">
        <v>1675</v>
      </c>
      <c r="BK1682" s="95">
        <v>1556</v>
      </c>
      <c r="BL1682" s="72">
        <v>282.52</v>
      </c>
      <c r="BM1682" s="72">
        <v>280.91000000000003</v>
      </c>
      <c r="BN1682" s="72">
        <v>563.42999999999995</v>
      </c>
      <c r="BO1682" s="95">
        <v>5265135</v>
      </c>
      <c r="BP1682" s="95">
        <v>4820357</v>
      </c>
      <c r="BQ1682" s="95">
        <v>1553</v>
      </c>
      <c r="BR1682" s="95">
        <v>1430</v>
      </c>
      <c r="BS1682" s="72">
        <v>274.83999999999997</v>
      </c>
      <c r="BT1682" s="72">
        <v>302.06</v>
      </c>
      <c r="BU1682" s="72">
        <v>576.9</v>
      </c>
      <c r="BV1682" s="95">
        <v>4772344</v>
      </c>
      <c r="BW1682" s="95">
        <v>4770082</v>
      </c>
      <c r="BX1682" s="95">
        <v>1447</v>
      </c>
      <c r="BY1682" s="95">
        <v>1316</v>
      </c>
      <c r="BZ1682" s="95">
        <v>1969</v>
      </c>
      <c r="CA1682" s="95">
        <v>1787</v>
      </c>
      <c r="CB1682" s="95">
        <v>1618</v>
      </c>
      <c r="CC1682" s="95">
        <v>1495</v>
      </c>
      <c r="CD1682" s="95">
        <v>1383</v>
      </c>
      <c r="CE1682" s="72">
        <v>650.75523149000003</v>
      </c>
      <c r="CF1682" s="72">
        <v>676.59346364999999</v>
      </c>
      <c r="CG1682" s="72">
        <v>712.40329333</v>
      </c>
      <c r="CH1682" s="72">
        <v>716.50152150999998</v>
      </c>
      <c r="CI1682" s="72">
        <v>731.52548966999996</v>
      </c>
      <c r="CJ1682" s="96">
        <v>0.73737401830000004</v>
      </c>
      <c r="CK1682" s="96">
        <v>0.74988900609999998</v>
      </c>
      <c r="CL1682" s="96">
        <v>0.78814907970000003</v>
      </c>
      <c r="CM1682" s="96">
        <v>0.78636260089999999</v>
      </c>
      <c r="CN1682" s="96">
        <v>0.78862597150000002</v>
      </c>
      <c r="CO1682" s="96">
        <v>0.92629876310000003</v>
      </c>
      <c r="CP1682" s="96">
        <v>0.83135179059999997</v>
      </c>
      <c r="CQ1682" s="96">
        <v>0.99584056389999998</v>
      </c>
      <c r="CR1682" s="96">
        <v>0.83482406929999997</v>
      </c>
      <c r="CS1682" s="95">
        <v>2008</v>
      </c>
      <c r="CT1682" s="95">
        <v>1885</v>
      </c>
      <c r="CU1682" s="95">
        <v>1798</v>
      </c>
      <c r="CV1682" s="95">
        <v>1745</v>
      </c>
      <c r="CW1682" s="95">
        <v>1696</v>
      </c>
      <c r="CX1682" s="96">
        <v>0.90076984500000001</v>
      </c>
      <c r="CY1682" s="96">
        <v>0.918418862</v>
      </c>
      <c r="CZ1682" s="96">
        <v>0.931641783</v>
      </c>
      <c r="DA1682" s="96">
        <v>0.94301136500000005</v>
      </c>
      <c r="DB1682" s="96">
        <v>0.94242225400000001</v>
      </c>
      <c r="DC1682">
        <v>2013</v>
      </c>
      <c r="DD1682" s="6">
        <v>1586.4</v>
      </c>
      <c r="DE1682" s="96">
        <v>4.2233773E-3</v>
      </c>
      <c r="DF1682" s="72">
        <v>638.42999999999995</v>
      </c>
      <c r="DG1682" s="96">
        <v>1</v>
      </c>
      <c r="DH1682" s="72">
        <v>638.42999999999995</v>
      </c>
      <c r="DI1682" s="72">
        <v>621.02979353000001</v>
      </c>
      <c r="DJ1682" s="96">
        <v>1</v>
      </c>
      <c r="DK1682" s="72">
        <v>638.42999999999995</v>
      </c>
      <c r="DL1682" s="96">
        <v>1</v>
      </c>
      <c r="DM1682" s="72">
        <v>638.42999999999995</v>
      </c>
      <c r="DN1682" s="96">
        <v>1</v>
      </c>
      <c r="DO1682" s="96">
        <v>8.2990000000000008E-3</v>
      </c>
      <c r="DP1682" s="72">
        <v>5.3</v>
      </c>
      <c r="DQ1682" s="72">
        <v>633.13</v>
      </c>
      <c r="DR1682" t="s">
        <v>915</v>
      </c>
      <c r="DT1682" t="s">
        <v>1076</v>
      </c>
    </row>
    <row r="1683" spans="1:124" x14ac:dyDescent="0.3">
      <c r="A1683" t="s">
        <v>1086</v>
      </c>
      <c r="B1683">
        <v>28220</v>
      </c>
      <c r="C1683" s="95">
        <v>1280</v>
      </c>
      <c r="D1683" s="95">
        <v>3061156</v>
      </c>
      <c r="E1683" s="95">
        <v>1220</v>
      </c>
      <c r="F1683" s="95">
        <v>2685872</v>
      </c>
      <c r="G1683" s="95">
        <v>153</v>
      </c>
      <c r="H1683" s="95">
        <v>175040</v>
      </c>
      <c r="I1683" s="95">
        <v>137</v>
      </c>
      <c r="J1683" s="95">
        <v>268952</v>
      </c>
      <c r="K1683" s="95">
        <v>1214</v>
      </c>
      <c r="L1683" s="95">
        <v>2336572</v>
      </c>
      <c r="M1683" s="95">
        <v>1141</v>
      </c>
      <c r="N1683" s="95">
        <v>2534895</v>
      </c>
      <c r="O1683" s="95">
        <v>145</v>
      </c>
      <c r="P1683" s="95">
        <v>354905</v>
      </c>
      <c r="Q1683" s="95">
        <v>131</v>
      </c>
      <c r="R1683" s="95">
        <v>347420</v>
      </c>
      <c r="S1683" s="95">
        <v>1209</v>
      </c>
      <c r="T1683" s="95">
        <v>3351348</v>
      </c>
      <c r="U1683" s="95">
        <v>1138</v>
      </c>
      <c r="V1683" s="95">
        <v>2598837</v>
      </c>
      <c r="W1683" s="95">
        <v>151</v>
      </c>
      <c r="X1683" s="95">
        <v>266484</v>
      </c>
      <c r="Y1683" s="95">
        <v>134</v>
      </c>
      <c r="Z1683" s="95">
        <v>356148</v>
      </c>
      <c r="AA1683" s="95">
        <v>1219</v>
      </c>
      <c r="AB1683" s="95">
        <v>3502652</v>
      </c>
      <c r="AC1683" s="95">
        <v>1144</v>
      </c>
      <c r="AD1683" s="95">
        <v>2809450</v>
      </c>
      <c r="AE1683" s="95">
        <v>162</v>
      </c>
      <c r="AF1683" s="95">
        <v>443866</v>
      </c>
      <c r="AG1683" s="95">
        <v>145</v>
      </c>
      <c r="AH1683" s="95">
        <v>417896</v>
      </c>
      <c r="AI1683" s="95">
        <v>1221</v>
      </c>
      <c r="AJ1683" s="95">
        <v>3594889</v>
      </c>
      <c r="AK1683" s="95">
        <v>1145</v>
      </c>
      <c r="AL1683" s="95">
        <v>2951545.49</v>
      </c>
      <c r="AM1683" s="95">
        <v>163</v>
      </c>
      <c r="AN1683" s="95">
        <v>422377</v>
      </c>
      <c r="AO1683" s="95">
        <v>147</v>
      </c>
      <c r="AP1683" s="95">
        <v>388966</v>
      </c>
      <c r="AQ1683" s="72">
        <v>188.19</v>
      </c>
      <c r="AR1683" s="72">
        <v>181.46</v>
      </c>
      <c r="AS1683" s="72">
        <v>369.65</v>
      </c>
      <c r="AT1683" s="95">
        <v>3236196</v>
      </c>
      <c r="AU1683" s="95">
        <v>2954824</v>
      </c>
      <c r="AV1683" s="95">
        <v>1433</v>
      </c>
      <c r="AW1683" s="95">
        <v>1357</v>
      </c>
      <c r="AX1683" s="72">
        <v>165.04</v>
      </c>
      <c r="AY1683" s="72">
        <v>188.83</v>
      </c>
      <c r="AZ1683" s="72">
        <v>353.87</v>
      </c>
      <c r="BA1683" s="95">
        <v>2691477</v>
      </c>
      <c r="BB1683" s="95">
        <v>2882315</v>
      </c>
      <c r="BC1683" s="95">
        <v>1359</v>
      </c>
      <c r="BD1683" s="95">
        <v>1272</v>
      </c>
      <c r="BE1683" s="72">
        <v>221.68</v>
      </c>
      <c r="BF1683" s="72">
        <v>193.59</v>
      </c>
      <c r="BG1683" s="72">
        <v>415.27</v>
      </c>
      <c r="BH1683" s="95">
        <v>3617832</v>
      </c>
      <c r="BI1683" s="95">
        <v>2954985</v>
      </c>
      <c r="BJ1683" s="95">
        <v>1360</v>
      </c>
      <c r="BK1683" s="95">
        <v>1272</v>
      </c>
      <c r="BL1683" s="72">
        <v>238.14</v>
      </c>
      <c r="BM1683" s="72">
        <v>208.65</v>
      </c>
      <c r="BN1683" s="72">
        <v>446.79</v>
      </c>
      <c r="BO1683" s="95">
        <v>3946518</v>
      </c>
      <c r="BP1683" s="95">
        <v>3227346</v>
      </c>
      <c r="BQ1683" s="95">
        <v>1381</v>
      </c>
      <c r="BR1683" s="95">
        <v>1289</v>
      </c>
      <c r="BS1683" s="72">
        <v>241.89</v>
      </c>
      <c r="BT1683" s="72">
        <v>215.46</v>
      </c>
      <c r="BU1683" s="72">
        <v>457.35</v>
      </c>
      <c r="BV1683" s="95">
        <v>4017266</v>
      </c>
      <c r="BW1683" s="95">
        <v>3340511.49</v>
      </c>
      <c r="BX1683" s="95">
        <v>1384</v>
      </c>
      <c r="BY1683" s="95">
        <v>1292</v>
      </c>
      <c r="BZ1683" s="95">
        <v>1397</v>
      </c>
      <c r="CA1683" s="95">
        <v>1317</v>
      </c>
      <c r="CB1683" s="95">
        <v>1318</v>
      </c>
      <c r="CC1683" s="95">
        <v>1337</v>
      </c>
      <c r="CD1683" s="95">
        <v>1339</v>
      </c>
      <c r="CE1683" s="72">
        <v>650.75523149000003</v>
      </c>
      <c r="CF1683" s="72">
        <v>676.59346364999999</v>
      </c>
      <c r="CG1683" s="72">
        <v>712.40329333</v>
      </c>
      <c r="CH1683" s="72">
        <v>716.50152150999998</v>
      </c>
      <c r="CI1683" s="72">
        <v>731.52548966999996</v>
      </c>
      <c r="CJ1683" s="96">
        <v>0.56803231399999998</v>
      </c>
      <c r="CK1683" s="96">
        <v>0.52301717209999998</v>
      </c>
      <c r="CL1683" s="96">
        <v>0.58291420589999998</v>
      </c>
      <c r="CM1683" s="96">
        <v>0.62357159979999999</v>
      </c>
      <c r="CN1683" s="96">
        <v>0.62520036069999996</v>
      </c>
      <c r="CO1683" s="96">
        <v>0.79252197680000003</v>
      </c>
      <c r="CP1683" s="96">
        <v>0.73757844900000002</v>
      </c>
      <c r="CQ1683" s="96">
        <v>0.99584056389999998</v>
      </c>
      <c r="CR1683" s="96">
        <v>0.74065906780000001</v>
      </c>
      <c r="CS1683" s="95">
        <v>1383</v>
      </c>
      <c r="CT1683" s="95">
        <v>1310</v>
      </c>
      <c r="CU1683" s="95">
        <v>1273</v>
      </c>
      <c r="CV1683" s="95">
        <v>1316</v>
      </c>
      <c r="CW1683" s="95">
        <v>1330</v>
      </c>
      <c r="CX1683" s="96">
        <v>0.80957052799999996</v>
      </c>
      <c r="CY1683" s="96">
        <v>0.78700077000000002</v>
      </c>
      <c r="CZ1683" s="96">
        <v>0.79677845700000005</v>
      </c>
      <c r="DA1683" s="96">
        <v>0.79547660899999995</v>
      </c>
      <c r="DB1683" s="96">
        <v>0.77323463800000003</v>
      </c>
      <c r="DC1683">
        <v>2013</v>
      </c>
      <c r="DD1683" s="6">
        <v>1296.4000000000001</v>
      </c>
      <c r="DE1683" s="96">
        <v>1.7083432E-3</v>
      </c>
      <c r="DF1683" s="72">
        <v>567.85</v>
      </c>
      <c r="DG1683" s="96">
        <v>1</v>
      </c>
      <c r="DH1683" s="72">
        <v>567.85</v>
      </c>
      <c r="DI1683" s="72">
        <v>721.63497475999998</v>
      </c>
      <c r="DJ1683" s="96">
        <v>1</v>
      </c>
      <c r="DK1683" s="72">
        <v>567.85</v>
      </c>
      <c r="DL1683" s="96">
        <v>1</v>
      </c>
      <c r="DM1683" s="72">
        <v>567.85</v>
      </c>
      <c r="DN1683" s="96">
        <v>1</v>
      </c>
      <c r="DO1683" s="96">
        <v>8.8249999999999995E-3</v>
      </c>
      <c r="DP1683" s="72">
        <v>5.01</v>
      </c>
      <c r="DQ1683" s="72">
        <v>562.84</v>
      </c>
      <c r="DR1683" t="s">
        <v>1086</v>
      </c>
      <c r="DT1683" t="s">
        <v>1076</v>
      </c>
    </row>
    <row r="1684" spans="1:124" x14ac:dyDescent="0.3">
      <c r="A1684" t="s">
        <v>369</v>
      </c>
      <c r="B1684">
        <v>28230</v>
      </c>
      <c r="C1684" s="95">
        <v>2747</v>
      </c>
      <c r="D1684" s="95">
        <v>9837429</v>
      </c>
      <c r="E1684" s="95">
        <v>2617</v>
      </c>
      <c r="F1684" s="95">
        <v>8468168</v>
      </c>
      <c r="G1684" s="95">
        <v>365</v>
      </c>
      <c r="H1684" s="95">
        <v>681474</v>
      </c>
      <c r="I1684" s="95">
        <v>321</v>
      </c>
      <c r="J1684" s="95">
        <v>855613</v>
      </c>
      <c r="K1684" s="95">
        <v>2658</v>
      </c>
      <c r="L1684" s="95">
        <v>10316116</v>
      </c>
      <c r="M1684" s="95">
        <v>2516</v>
      </c>
      <c r="N1684" s="95">
        <v>8183963</v>
      </c>
      <c r="O1684" s="95">
        <v>337</v>
      </c>
      <c r="P1684" s="95">
        <v>963496</v>
      </c>
      <c r="Q1684" s="95">
        <v>296</v>
      </c>
      <c r="R1684" s="95">
        <v>928630</v>
      </c>
      <c r="S1684" s="95">
        <v>2642</v>
      </c>
      <c r="T1684" s="95">
        <v>10802591</v>
      </c>
      <c r="U1684" s="95">
        <v>2486</v>
      </c>
      <c r="V1684" s="95">
        <v>8826225</v>
      </c>
      <c r="W1684" s="95">
        <v>349</v>
      </c>
      <c r="X1684" s="95">
        <v>1476682</v>
      </c>
      <c r="Y1684" s="95">
        <v>305</v>
      </c>
      <c r="Z1684" s="95">
        <v>1123869</v>
      </c>
      <c r="AA1684" s="95">
        <v>2650</v>
      </c>
      <c r="AB1684" s="95">
        <v>9720355</v>
      </c>
      <c r="AC1684" s="95">
        <v>2470</v>
      </c>
      <c r="AD1684" s="95">
        <v>9224076</v>
      </c>
      <c r="AE1684" s="95">
        <v>353</v>
      </c>
      <c r="AF1684" s="95">
        <v>1107754</v>
      </c>
      <c r="AG1684" s="95">
        <v>314</v>
      </c>
      <c r="AH1684" s="95">
        <v>1320533</v>
      </c>
      <c r="AI1684" s="95">
        <v>2678</v>
      </c>
      <c r="AJ1684" s="95">
        <v>10640159.619999999</v>
      </c>
      <c r="AK1684" s="95">
        <v>2491</v>
      </c>
      <c r="AL1684" s="95">
        <v>10395366.060000001</v>
      </c>
      <c r="AM1684" s="95">
        <v>324</v>
      </c>
      <c r="AN1684" s="95">
        <v>1443931</v>
      </c>
      <c r="AO1684" s="95">
        <v>288</v>
      </c>
      <c r="AP1684" s="95">
        <v>1382499</v>
      </c>
      <c r="AQ1684" s="72">
        <v>281.68</v>
      </c>
      <c r="AR1684" s="72">
        <v>264.45999999999998</v>
      </c>
      <c r="AS1684" s="72">
        <v>546.14</v>
      </c>
      <c r="AT1684" s="95">
        <v>10518903</v>
      </c>
      <c r="AU1684" s="95">
        <v>9323781</v>
      </c>
      <c r="AV1684" s="95">
        <v>3112</v>
      </c>
      <c r="AW1684" s="95">
        <v>2938</v>
      </c>
      <c r="AX1684" s="72">
        <v>313.85000000000002</v>
      </c>
      <c r="AY1684" s="72">
        <v>270.05</v>
      </c>
      <c r="AZ1684" s="72">
        <v>583.9</v>
      </c>
      <c r="BA1684" s="95">
        <v>11279612</v>
      </c>
      <c r="BB1684" s="95">
        <v>9112593</v>
      </c>
      <c r="BC1684" s="95">
        <v>2995</v>
      </c>
      <c r="BD1684" s="95">
        <v>2812</v>
      </c>
      <c r="BE1684" s="72">
        <v>342.12</v>
      </c>
      <c r="BF1684" s="72">
        <v>297.08999999999997</v>
      </c>
      <c r="BG1684" s="72">
        <v>639.21</v>
      </c>
      <c r="BH1684" s="95">
        <v>12279273</v>
      </c>
      <c r="BI1684" s="95">
        <v>9950094</v>
      </c>
      <c r="BJ1684" s="95">
        <v>2991</v>
      </c>
      <c r="BK1684" s="95">
        <v>2791</v>
      </c>
      <c r="BL1684" s="72">
        <v>300.48</v>
      </c>
      <c r="BM1684" s="72">
        <v>315.63</v>
      </c>
      <c r="BN1684" s="72">
        <v>616.11</v>
      </c>
      <c r="BO1684" s="95">
        <v>10828109</v>
      </c>
      <c r="BP1684" s="95">
        <v>10544609</v>
      </c>
      <c r="BQ1684" s="95">
        <v>3003</v>
      </c>
      <c r="BR1684" s="95">
        <v>2784</v>
      </c>
      <c r="BS1684" s="72">
        <v>335.45</v>
      </c>
      <c r="BT1684" s="72">
        <v>353.18</v>
      </c>
      <c r="BU1684" s="72">
        <v>688.63</v>
      </c>
      <c r="BV1684" s="95">
        <v>12084090.619999999</v>
      </c>
      <c r="BW1684" s="95">
        <v>11777865.060000001</v>
      </c>
      <c r="BX1684" s="95">
        <v>3002</v>
      </c>
      <c r="BY1684" s="95">
        <v>2779</v>
      </c>
      <c r="BZ1684" s="95">
        <v>3029</v>
      </c>
      <c r="CA1684" s="95">
        <v>2907</v>
      </c>
      <c r="CB1684" s="95">
        <v>2895</v>
      </c>
      <c r="CC1684" s="95">
        <v>2899</v>
      </c>
      <c r="CD1684" s="95">
        <v>2893</v>
      </c>
      <c r="CE1684" s="72">
        <v>650.75523149000003</v>
      </c>
      <c r="CF1684" s="72">
        <v>676.59346364999999</v>
      </c>
      <c r="CG1684" s="72">
        <v>712.40329333</v>
      </c>
      <c r="CH1684" s="72">
        <v>716.50152150999998</v>
      </c>
      <c r="CI1684" s="72">
        <v>731.52548966999996</v>
      </c>
      <c r="CJ1684" s="96">
        <v>0.83924027590000005</v>
      </c>
      <c r="CK1684" s="96">
        <v>0.86299976479999996</v>
      </c>
      <c r="CL1684" s="96">
        <v>0.89725862580000004</v>
      </c>
      <c r="CM1684" s="96">
        <v>0.8598865201</v>
      </c>
      <c r="CN1684" s="96">
        <v>0.94136159259999996</v>
      </c>
      <c r="CO1684" s="96">
        <v>0.91584183210000003</v>
      </c>
      <c r="CP1684" s="96">
        <v>0.96102768510000003</v>
      </c>
      <c r="CQ1684" s="96">
        <v>0.99584056389999998</v>
      </c>
      <c r="CR1684" s="96">
        <v>0.96504157670000001</v>
      </c>
      <c r="CS1684" s="95">
        <v>2940</v>
      </c>
      <c r="CT1684" s="95">
        <v>2840</v>
      </c>
      <c r="CU1684" s="95">
        <v>2855</v>
      </c>
      <c r="CV1684" s="95">
        <v>2849</v>
      </c>
      <c r="CW1684" s="95">
        <v>2908</v>
      </c>
      <c r="CX1684" s="96">
        <v>0.93776120600000001</v>
      </c>
      <c r="CY1684" s="96">
        <v>0.92180142799999998</v>
      </c>
      <c r="CZ1684" s="96">
        <v>0.90288290500000001</v>
      </c>
      <c r="DA1684" s="96">
        <v>0.90604138999999995</v>
      </c>
      <c r="DB1684" s="96">
        <v>0.910185362</v>
      </c>
      <c r="DC1684">
        <v>2013</v>
      </c>
      <c r="DD1684" s="6">
        <v>2820.8</v>
      </c>
      <c r="DE1684" s="96">
        <v>1.2276215000000001E-3</v>
      </c>
      <c r="DF1684" s="72">
        <v>740.23</v>
      </c>
      <c r="DG1684" s="96">
        <v>1</v>
      </c>
      <c r="DH1684" s="72">
        <v>740.23</v>
      </c>
      <c r="DI1684" s="72">
        <v>721.63497475999998</v>
      </c>
      <c r="DJ1684" s="96">
        <v>1</v>
      </c>
      <c r="DK1684" s="72">
        <v>740.23</v>
      </c>
      <c r="DL1684" s="96">
        <v>1</v>
      </c>
      <c r="DM1684" s="72">
        <v>740.23</v>
      </c>
      <c r="DN1684" s="96">
        <v>1</v>
      </c>
      <c r="DO1684" s="96">
        <v>3.9370000000000004E-3</v>
      </c>
      <c r="DP1684" s="72">
        <v>2.91</v>
      </c>
      <c r="DQ1684" s="72">
        <v>737.32</v>
      </c>
      <c r="DR1684" t="s">
        <v>369</v>
      </c>
      <c r="DT1684" t="s">
        <v>1076</v>
      </c>
    </row>
    <row r="1685" spans="1:124" x14ac:dyDescent="0.3">
      <c r="A1685" t="s">
        <v>1087</v>
      </c>
      <c r="B1685">
        <v>28240</v>
      </c>
      <c r="C1685" s="95">
        <v>445</v>
      </c>
      <c r="D1685" s="95">
        <v>1262010</v>
      </c>
      <c r="E1685" s="95">
        <v>435</v>
      </c>
      <c r="F1685" s="95">
        <v>1201773</v>
      </c>
      <c r="G1685" s="95">
        <v>43</v>
      </c>
      <c r="H1685" s="95">
        <v>150437</v>
      </c>
      <c r="I1685" s="95">
        <v>39</v>
      </c>
      <c r="J1685" s="95">
        <v>152252</v>
      </c>
      <c r="K1685" s="95">
        <v>435</v>
      </c>
      <c r="L1685" s="95">
        <v>1443605</v>
      </c>
      <c r="M1685" s="95">
        <v>425</v>
      </c>
      <c r="N1685" s="95">
        <v>1103688</v>
      </c>
      <c r="O1685" s="95">
        <v>42</v>
      </c>
      <c r="P1685" s="95">
        <v>89195</v>
      </c>
      <c r="Q1685" s="95">
        <v>38</v>
      </c>
      <c r="R1685" s="95">
        <v>151173</v>
      </c>
      <c r="S1685" s="95">
        <v>426</v>
      </c>
      <c r="T1685" s="95">
        <v>1427070</v>
      </c>
      <c r="U1685" s="95">
        <v>409</v>
      </c>
      <c r="V1685" s="95">
        <v>1418654</v>
      </c>
      <c r="W1685" s="95">
        <v>41</v>
      </c>
      <c r="X1685" s="95">
        <v>184754</v>
      </c>
      <c r="Y1685" s="95">
        <v>37</v>
      </c>
      <c r="Z1685" s="95">
        <v>159454</v>
      </c>
      <c r="AA1685" s="95">
        <v>416</v>
      </c>
      <c r="AB1685" s="95">
        <v>1633668</v>
      </c>
      <c r="AC1685" s="95">
        <v>393</v>
      </c>
      <c r="AD1685" s="95">
        <v>1234312</v>
      </c>
      <c r="AE1685" s="95">
        <v>39</v>
      </c>
      <c r="AF1685" s="95">
        <v>247801</v>
      </c>
      <c r="AG1685" s="95">
        <v>36</v>
      </c>
      <c r="AH1685" s="95">
        <v>186740</v>
      </c>
      <c r="AI1685" s="95">
        <v>415</v>
      </c>
      <c r="AJ1685" s="95">
        <v>1811162</v>
      </c>
      <c r="AK1685" s="95">
        <v>392</v>
      </c>
      <c r="AL1685" s="95">
        <v>1252615.26</v>
      </c>
      <c r="AM1685" s="95">
        <v>38</v>
      </c>
      <c r="AN1685" s="95">
        <v>367090</v>
      </c>
      <c r="AO1685" s="95">
        <v>35</v>
      </c>
      <c r="AP1685" s="95">
        <v>192563</v>
      </c>
      <c r="AQ1685" s="72">
        <v>241.2</v>
      </c>
      <c r="AR1685" s="72">
        <v>238.05</v>
      </c>
      <c r="AS1685" s="72">
        <v>479.25</v>
      </c>
      <c r="AT1685" s="95">
        <v>1412447</v>
      </c>
      <c r="AU1685" s="95">
        <v>1354025</v>
      </c>
      <c r="AV1685" s="95">
        <v>488</v>
      </c>
      <c r="AW1685" s="95">
        <v>474</v>
      </c>
      <c r="AX1685" s="72">
        <v>267.77999999999997</v>
      </c>
      <c r="AY1685" s="72">
        <v>225.86</v>
      </c>
      <c r="AZ1685" s="72">
        <v>493.64</v>
      </c>
      <c r="BA1685" s="95">
        <v>1532800</v>
      </c>
      <c r="BB1685" s="95">
        <v>1254861</v>
      </c>
      <c r="BC1685" s="95">
        <v>477</v>
      </c>
      <c r="BD1685" s="95">
        <v>463</v>
      </c>
      <c r="BE1685" s="72">
        <v>287.62</v>
      </c>
      <c r="BF1685" s="72">
        <v>294.86</v>
      </c>
      <c r="BG1685" s="72">
        <v>582.48</v>
      </c>
      <c r="BH1685" s="95">
        <v>1611824</v>
      </c>
      <c r="BI1685" s="95">
        <v>1578108</v>
      </c>
      <c r="BJ1685" s="95">
        <v>467</v>
      </c>
      <c r="BK1685" s="95">
        <v>446</v>
      </c>
      <c r="BL1685" s="72">
        <v>344.59</v>
      </c>
      <c r="BM1685" s="72">
        <v>276.04000000000002</v>
      </c>
      <c r="BN1685" s="72">
        <v>620.63</v>
      </c>
      <c r="BO1685" s="95">
        <v>1881469</v>
      </c>
      <c r="BP1685" s="95">
        <v>1421052</v>
      </c>
      <c r="BQ1685" s="95">
        <v>455</v>
      </c>
      <c r="BR1685" s="95">
        <v>429</v>
      </c>
      <c r="BS1685" s="72">
        <v>400.71</v>
      </c>
      <c r="BT1685" s="72">
        <v>282.04000000000002</v>
      </c>
      <c r="BU1685" s="72">
        <v>682.75</v>
      </c>
      <c r="BV1685" s="95">
        <v>2178252</v>
      </c>
      <c r="BW1685" s="95">
        <v>1445178.26</v>
      </c>
      <c r="BX1685" s="95">
        <v>453</v>
      </c>
      <c r="BY1685" s="95">
        <v>427</v>
      </c>
      <c r="BZ1685" s="95">
        <v>481</v>
      </c>
      <c r="CA1685" s="95">
        <v>470</v>
      </c>
      <c r="CB1685" s="95">
        <v>457</v>
      </c>
      <c r="CC1685" s="95">
        <v>443</v>
      </c>
      <c r="CD1685" s="95">
        <v>440</v>
      </c>
      <c r="CE1685" s="72">
        <v>650.75523149000003</v>
      </c>
      <c r="CF1685" s="72">
        <v>676.59346364999999</v>
      </c>
      <c r="CG1685" s="72">
        <v>712.40329333</v>
      </c>
      <c r="CH1685" s="72">
        <v>716.50152150999998</v>
      </c>
      <c r="CI1685" s="72">
        <v>731.52548966999996</v>
      </c>
      <c r="CJ1685" s="96">
        <v>0.73645201270000005</v>
      </c>
      <c r="CK1685" s="96">
        <v>0.72959617040000002</v>
      </c>
      <c r="CL1685" s="96">
        <v>0.81762676489999997</v>
      </c>
      <c r="CM1685" s="96">
        <v>0.86619495059999996</v>
      </c>
      <c r="CN1685" s="96">
        <v>0.93332359519999997</v>
      </c>
      <c r="CO1685" s="96">
        <v>0.81638537239999998</v>
      </c>
      <c r="CP1685" s="96">
        <v>1.0003103025</v>
      </c>
      <c r="CQ1685" s="96">
        <v>0.99584056389999998</v>
      </c>
      <c r="CR1685" s="96">
        <v>1.0044882643999999</v>
      </c>
      <c r="CS1685" s="95">
        <v>455</v>
      </c>
      <c r="CT1685" s="95">
        <v>452</v>
      </c>
      <c r="CU1685" s="95">
        <v>438</v>
      </c>
      <c r="CV1685" s="95">
        <v>433</v>
      </c>
      <c r="CW1685" s="95">
        <v>418</v>
      </c>
      <c r="CX1685" s="96">
        <v>0.81963067199999995</v>
      </c>
      <c r="CY1685" s="96">
        <v>0.83608218899999998</v>
      </c>
      <c r="CZ1685" s="96">
        <v>0.76650688600000005</v>
      </c>
      <c r="DA1685" s="96">
        <v>0.80510309199999996</v>
      </c>
      <c r="DB1685" s="96">
        <v>0.855506023</v>
      </c>
      <c r="DC1685">
        <v>2013</v>
      </c>
      <c r="DD1685" s="6">
        <v>447.8</v>
      </c>
      <c r="DE1685" s="96">
        <v>1.2059973E-3</v>
      </c>
      <c r="DF1685" s="72">
        <v>770.51</v>
      </c>
      <c r="DG1685" s="96">
        <v>1</v>
      </c>
      <c r="DH1685" s="72">
        <v>770.51</v>
      </c>
      <c r="DI1685" s="72">
        <v>721.63497475999998</v>
      </c>
      <c r="DJ1685" s="96">
        <v>0.66917860100000004</v>
      </c>
      <c r="DK1685" s="72">
        <v>754.34109577000004</v>
      </c>
      <c r="DL1685" s="96">
        <v>1.007888071</v>
      </c>
      <c r="DM1685" s="72">
        <v>760.29139192000002</v>
      </c>
      <c r="DN1685" s="96">
        <v>1</v>
      </c>
      <c r="DO1685" s="96">
        <v>4.3839999999999999E-3</v>
      </c>
      <c r="DP1685" s="72">
        <v>3.33</v>
      </c>
      <c r="DQ1685" s="72">
        <v>756.96</v>
      </c>
      <c r="DR1685" t="s">
        <v>1087</v>
      </c>
      <c r="DT1685" t="s">
        <v>1076</v>
      </c>
    </row>
    <row r="1686" spans="1:124" x14ac:dyDescent="0.3">
      <c r="A1686" t="s">
        <v>1088</v>
      </c>
      <c r="B1686">
        <v>28250</v>
      </c>
      <c r="C1686" s="95">
        <v>936</v>
      </c>
      <c r="D1686" s="95">
        <v>2579157</v>
      </c>
      <c r="E1686" s="95">
        <v>863</v>
      </c>
      <c r="F1686" s="95">
        <v>2429312</v>
      </c>
      <c r="G1686" s="95">
        <v>127</v>
      </c>
      <c r="H1686" s="95">
        <v>677499</v>
      </c>
      <c r="I1686" s="95">
        <v>120</v>
      </c>
      <c r="J1686" s="95">
        <v>336096</v>
      </c>
      <c r="K1686" s="95">
        <v>925</v>
      </c>
      <c r="L1686" s="95">
        <v>2982171</v>
      </c>
      <c r="M1686" s="95">
        <v>837</v>
      </c>
      <c r="N1686" s="95">
        <v>2322090</v>
      </c>
      <c r="O1686" s="95">
        <v>132</v>
      </c>
      <c r="P1686" s="95">
        <v>366410</v>
      </c>
      <c r="Q1686" s="95">
        <v>121</v>
      </c>
      <c r="R1686" s="95">
        <v>272014</v>
      </c>
      <c r="S1686" s="95">
        <v>912</v>
      </c>
      <c r="T1686" s="95">
        <v>2966928</v>
      </c>
      <c r="U1686" s="95">
        <v>802</v>
      </c>
      <c r="V1686" s="95">
        <v>2444323</v>
      </c>
      <c r="W1686" s="95">
        <v>150</v>
      </c>
      <c r="X1686" s="95">
        <v>297519</v>
      </c>
      <c r="Y1686" s="95">
        <v>134</v>
      </c>
      <c r="Z1686" s="95">
        <v>295649</v>
      </c>
      <c r="AA1686" s="95">
        <v>977</v>
      </c>
      <c r="AB1686" s="95">
        <v>2409916</v>
      </c>
      <c r="AC1686" s="95">
        <v>849</v>
      </c>
      <c r="AD1686" s="95">
        <v>2418119</v>
      </c>
      <c r="AE1686" s="95">
        <v>156</v>
      </c>
      <c r="AF1686" s="95">
        <v>420427</v>
      </c>
      <c r="AG1686" s="95">
        <v>140</v>
      </c>
      <c r="AH1686" s="95">
        <v>436690</v>
      </c>
      <c r="AI1686" s="95">
        <v>1036</v>
      </c>
      <c r="AJ1686" s="95">
        <v>2941591</v>
      </c>
      <c r="AK1686" s="95">
        <v>896</v>
      </c>
      <c r="AL1686" s="95">
        <v>3116000</v>
      </c>
      <c r="AM1686" s="95">
        <v>162</v>
      </c>
      <c r="AN1686" s="95">
        <v>523616</v>
      </c>
      <c r="AO1686" s="95">
        <v>141</v>
      </c>
      <c r="AP1686" s="95">
        <v>515983</v>
      </c>
      <c r="AQ1686" s="72">
        <v>255.3</v>
      </c>
      <c r="AR1686" s="72">
        <v>234.44</v>
      </c>
      <c r="AS1686" s="72">
        <v>489.74</v>
      </c>
      <c r="AT1686" s="95">
        <v>3256656</v>
      </c>
      <c r="AU1686" s="95">
        <v>2765408</v>
      </c>
      <c r="AV1686" s="95">
        <v>1063</v>
      </c>
      <c r="AW1686" s="95">
        <v>983</v>
      </c>
      <c r="AX1686" s="72">
        <v>264</v>
      </c>
      <c r="AY1686" s="72">
        <v>225.65</v>
      </c>
      <c r="AZ1686" s="72">
        <v>489.65</v>
      </c>
      <c r="BA1686" s="95">
        <v>3348581</v>
      </c>
      <c r="BB1686" s="95">
        <v>2594104</v>
      </c>
      <c r="BC1686" s="95">
        <v>1057</v>
      </c>
      <c r="BD1686" s="95">
        <v>958</v>
      </c>
      <c r="BE1686" s="72">
        <v>256.16000000000003</v>
      </c>
      <c r="BF1686" s="72">
        <v>243.94</v>
      </c>
      <c r="BG1686" s="72">
        <v>500.1</v>
      </c>
      <c r="BH1686" s="95">
        <v>3264447</v>
      </c>
      <c r="BI1686" s="95">
        <v>2739972</v>
      </c>
      <c r="BJ1686" s="95">
        <v>1062</v>
      </c>
      <c r="BK1686" s="95">
        <v>936</v>
      </c>
      <c r="BL1686" s="72">
        <v>208.17</v>
      </c>
      <c r="BM1686" s="72">
        <v>240.55</v>
      </c>
      <c r="BN1686" s="72">
        <v>448.72</v>
      </c>
      <c r="BO1686" s="95">
        <v>2830343</v>
      </c>
      <c r="BP1686" s="95">
        <v>2854809</v>
      </c>
      <c r="BQ1686" s="95">
        <v>1133</v>
      </c>
      <c r="BR1686" s="95">
        <v>989</v>
      </c>
      <c r="BS1686" s="72">
        <v>241.04</v>
      </c>
      <c r="BT1686" s="72">
        <v>291.87</v>
      </c>
      <c r="BU1686" s="72">
        <v>532.91</v>
      </c>
      <c r="BV1686" s="95">
        <v>3465207</v>
      </c>
      <c r="BW1686" s="95">
        <v>3631983</v>
      </c>
      <c r="BX1686" s="95">
        <v>1198</v>
      </c>
      <c r="BY1686" s="95">
        <v>1037</v>
      </c>
      <c r="BZ1686" s="95">
        <v>1025</v>
      </c>
      <c r="CA1686" s="95">
        <v>1009</v>
      </c>
      <c r="CB1686" s="95">
        <v>1001</v>
      </c>
      <c r="CC1686" s="95">
        <v>1065</v>
      </c>
      <c r="CD1686" s="95">
        <v>1119</v>
      </c>
      <c r="CE1686" s="72">
        <v>650.75523149000003</v>
      </c>
      <c r="CF1686" s="72">
        <v>676.59346364999999</v>
      </c>
      <c r="CG1686" s="72">
        <v>712.40329333</v>
      </c>
      <c r="CH1686" s="72">
        <v>716.50152150999998</v>
      </c>
      <c r="CI1686" s="72">
        <v>731.52548966999996</v>
      </c>
      <c r="CJ1686" s="96">
        <v>0.7525717448</v>
      </c>
      <c r="CK1686" s="96">
        <v>0.72369898070000005</v>
      </c>
      <c r="CL1686" s="96">
        <v>0.70199001699999997</v>
      </c>
      <c r="CM1686" s="96">
        <v>0.62626524370000003</v>
      </c>
      <c r="CN1686" s="96">
        <v>0.72849136160000005</v>
      </c>
      <c r="CO1686" s="96">
        <v>0.91609713230000001</v>
      </c>
      <c r="CP1686" s="96">
        <v>0.77131937719999999</v>
      </c>
      <c r="CQ1686" s="96">
        <v>0.99584056389999998</v>
      </c>
      <c r="CR1686" s="96">
        <v>0.77454092050000001</v>
      </c>
      <c r="CS1686" s="95">
        <v>710</v>
      </c>
      <c r="CT1686" s="95">
        <v>670</v>
      </c>
      <c r="CU1686" s="95">
        <v>613</v>
      </c>
      <c r="CV1686" s="95">
        <v>617</v>
      </c>
      <c r="CW1686" s="95">
        <v>608</v>
      </c>
      <c r="CX1686" s="96">
        <v>0.91142582299999997</v>
      </c>
      <c r="CY1686" s="96">
        <v>0.89978873599999998</v>
      </c>
      <c r="CZ1686" s="96">
        <v>0.89749955000000003</v>
      </c>
      <c r="DA1686" s="96">
        <v>0.93368624</v>
      </c>
      <c r="DB1686" s="96">
        <v>0.94042458900000003</v>
      </c>
      <c r="DC1686">
        <v>2013</v>
      </c>
      <c r="DD1686" s="6">
        <v>980.6</v>
      </c>
      <c r="DE1686" s="96">
        <v>3.2915779999999999E-3</v>
      </c>
      <c r="DF1686" s="72">
        <v>592.88</v>
      </c>
      <c r="DG1686" s="96">
        <v>1</v>
      </c>
      <c r="DH1686" s="72">
        <v>592.88</v>
      </c>
      <c r="DI1686" s="72">
        <v>621.02979353000001</v>
      </c>
      <c r="DJ1686" s="96">
        <v>0.99025249309999996</v>
      </c>
      <c r="DK1686" s="72">
        <v>593.15439031000005</v>
      </c>
      <c r="DL1686" s="96">
        <v>1.007888071</v>
      </c>
      <c r="DM1686" s="72">
        <v>597.83323427000005</v>
      </c>
      <c r="DN1686" s="96">
        <v>1</v>
      </c>
      <c r="DO1686" s="96">
        <v>5.6740000000000002E-3</v>
      </c>
      <c r="DP1686" s="72">
        <v>3.39</v>
      </c>
      <c r="DQ1686" s="72">
        <v>594.44000000000005</v>
      </c>
      <c r="DR1686" t="s">
        <v>1088</v>
      </c>
      <c r="DT1686" t="s">
        <v>1076</v>
      </c>
    </row>
    <row r="1687" spans="1:124" x14ac:dyDescent="0.3">
      <c r="A1687" t="s">
        <v>371</v>
      </c>
      <c r="B1687">
        <v>28260</v>
      </c>
      <c r="C1687" s="95">
        <v>5938</v>
      </c>
      <c r="D1687" s="95">
        <v>22240286</v>
      </c>
      <c r="E1687" s="95">
        <v>5745</v>
      </c>
      <c r="F1687" s="95">
        <v>18294964</v>
      </c>
      <c r="G1687" s="95">
        <v>751</v>
      </c>
      <c r="H1687" s="95">
        <v>2933448</v>
      </c>
      <c r="I1687" s="95">
        <v>662</v>
      </c>
      <c r="J1687" s="95">
        <v>2524184</v>
      </c>
      <c r="K1687" s="95">
        <v>5864</v>
      </c>
      <c r="L1687" s="95">
        <v>21187838</v>
      </c>
      <c r="M1687" s="95">
        <v>5665</v>
      </c>
      <c r="N1687" s="95">
        <v>18645804</v>
      </c>
      <c r="O1687" s="95">
        <v>745</v>
      </c>
      <c r="P1687" s="95">
        <v>2033446</v>
      </c>
      <c r="Q1687" s="95">
        <v>651</v>
      </c>
      <c r="R1687" s="95">
        <v>2596330</v>
      </c>
      <c r="S1687" s="95">
        <v>5782</v>
      </c>
      <c r="T1687" s="95">
        <v>24643425</v>
      </c>
      <c r="U1687" s="95">
        <v>5554</v>
      </c>
      <c r="V1687" s="95">
        <v>20099365</v>
      </c>
      <c r="W1687" s="95">
        <v>752</v>
      </c>
      <c r="X1687" s="95">
        <v>2632640</v>
      </c>
      <c r="Y1687" s="95">
        <v>652</v>
      </c>
      <c r="Z1687" s="95">
        <v>2994485</v>
      </c>
      <c r="AA1687" s="95">
        <v>5774</v>
      </c>
      <c r="AB1687" s="95">
        <v>22122019</v>
      </c>
      <c r="AC1687" s="95">
        <v>5522</v>
      </c>
      <c r="AD1687" s="95">
        <v>20112761</v>
      </c>
      <c r="AE1687" s="95">
        <v>777</v>
      </c>
      <c r="AF1687" s="95">
        <v>2535509</v>
      </c>
      <c r="AG1687" s="95">
        <v>678</v>
      </c>
      <c r="AH1687" s="95">
        <v>3132154</v>
      </c>
      <c r="AI1687" s="95">
        <v>5824</v>
      </c>
      <c r="AJ1687" s="95">
        <v>24201547.109999999</v>
      </c>
      <c r="AK1687" s="95">
        <v>5550</v>
      </c>
      <c r="AL1687" s="95">
        <v>21549636.469999999</v>
      </c>
      <c r="AM1687" s="95">
        <v>766</v>
      </c>
      <c r="AN1687" s="95">
        <v>2682674</v>
      </c>
      <c r="AO1687" s="95">
        <v>671</v>
      </c>
      <c r="AP1687" s="95">
        <v>3434147</v>
      </c>
      <c r="AQ1687" s="72">
        <v>313.62</v>
      </c>
      <c r="AR1687" s="72">
        <v>270.79000000000002</v>
      </c>
      <c r="AS1687" s="72">
        <v>584.41</v>
      </c>
      <c r="AT1687" s="95">
        <v>25173734</v>
      </c>
      <c r="AU1687" s="95">
        <v>20819148</v>
      </c>
      <c r="AV1687" s="95">
        <v>6689</v>
      </c>
      <c r="AW1687" s="95">
        <v>6407</v>
      </c>
      <c r="AX1687" s="72">
        <v>292.8</v>
      </c>
      <c r="AY1687" s="72">
        <v>280.27</v>
      </c>
      <c r="AZ1687" s="72">
        <v>573.07000000000005</v>
      </c>
      <c r="BA1687" s="95">
        <v>23221284</v>
      </c>
      <c r="BB1687" s="95">
        <v>21242134</v>
      </c>
      <c r="BC1687" s="95">
        <v>6609</v>
      </c>
      <c r="BD1687" s="95">
        <v>6316</v>
      </c>
      <c r="BE1687" s="72">
        <v>347.87</v>
      </c>
      <c r="BF1687" s="72">
        <v>310.10000000000002</v>
      </c>
      <c r="BG1687" s="72">
        <v>657.97</v>
      </c>
      <c r="BH1687" s="95">
        <v>27276065</v>
      </c>
      <c r="BI1687" s="95">
        <v>23093850</v>
      </c>
      <c r="BJ1687" s="95">
        <v>6534</v>
      </c>
      <c r="BK1687" s="95">
        <v>6206</v>
      </c>
      <c r="BL1687" s="72">
        <v>313.66000000000003</v>
      </c>
      <c r="BM1687" s="72">
        <v>312.43</v>
      </c>
      <c r="BN1687" s="72">
        <v>626.09</v>
      </c>
      <c r="BO1687" s="95">
        <v>24657528</v>
      </c>
      <c r="BP1687" s="95">
        <v>23244915</v>
      </c>
      <c r="BQ1687" s="95">
        <v>6551</v>
      </c>
      <c r="BR1687" s="95">
        <v>6200</v>
      </c>
      <c r="BS1687" s="72">
        <v>339.96</v>
      </c>
      <c r="BT1687" s="72">
        <v>334.67</v>
      </c>
      <c r="BU1687" s="72">
        <v>674.63</v>
      </c>
      <c r="BV1687" s="95">
        <v>26884221.109999999</v>
      </c>
      <c r="BW1687" s="95">
        <v>24983783.469999999</v>
      </c>
      <c r="BX1687" s="95">
        <v>6590</v>
      </c>
      <c r="BY1687" s="95">
        <v>6221</v>
      </c>
      <c r="BZ1687" s="95">
        <v>6555</v>
      </c>
      <c r="CA1687" s="95">
        <v>6467</v>
      </c>
      <c r="CB1687" s="95">
        <v>6376</v>
      </c>
      <c r="CC1687" s="95">
        <v>6384</v>
      </c>
      <c r="CD1687" s="95">
        <v>6409</v>
      </c>
      <c r="CE1687" s="72">
        <v>650.75523149000003</v>
      </c>
      <c r="CF1687" s="72">
        <v>676.59346364999999</v>
      </c>
      <c r="CG1687" s="72">
        <v>712.40329333</v>
      </c>
      <c r="CH1687" s="72">
        <v>716.50152150999998</v>
      </c>
      <c r="CI1687" s="72">
        <v>731.52548966999996</v>
      </c>
      <c r="CJ1687" s="96">
        <v>0.89804886959999997</v>
      </c>
      <c r="CK1687" s="96">
        <v>0.84699310709999998</v>
      </c>
      <c r="CL1687" s="96">
        <v>0.92359202460000001</v>
      </c>
      <c r="CM1687" s="96">
        <v>0.8738153112</v>
      </c>
      <c r="CN1687" s="96">
        <v>0.92222350350000004</v>
      </c>
      <c r="CO1687" s="96">
        <v>0.96627050309999996</v>
      </c>
      <c r="CP1687" s="96">
        <v>0.92410413059999996</v>
      </c>
      <c r="CQ1687" s="96">
        <v>0.99584056389999998</v>
      </c>
      <c r="CR1687" s="96">
        <v>0.92796380479999996</v>
      </c>
      <c r="CS1687" s="95">
        <v>6354</v>
      </c>
      <c r="CT1687" s="95">
        <v>6316</v>
      </c>
      <c r="CU1687" s="95">
        <v>6243</v>
      </c>
      <c r="CV1687" s="95">
        <v>6219</v>
      </c>
      <c r="CW1687" s="95">
        <v>6250</v>
      </c>
      <c r="CX1687" s="96">
        <v>0.95762747500000001</v>
      </c>
      <c r="CY1687" s="96">
        <v>0.96951317000000004</v>
      </c>
      <c r="CZ1687" s="96">
        <v>0.97063931199999998</v>
      </c>
      <c r="DA1687" s="96">
        <v>0.97458869199999998</v>
      </c>
      <c r="DB1687" s="96">
        <v>0.95913959500000001</v>
      </c>
      <c r="DC1687">
        <v>2013</v>
      </c>
      <c r="DD1687" s="6">
        <v>6270</v>
      </c>
      <c r="DE1687" s="96">
        <v>3.0509608E-3</v>
      </c>
      <c r="DF1687" s="72">
        <v>710.49</v>
      </c>
      <c r="DG1687" s="96">
        <v>1</v>
      </c>
      <c r="DH1687" s="72">
        <v>710.49</v>
      </c>
      <c r="DI1687" s="72">
        <v>721.63497475999998</v>
      </c>
      <c r="DJ1687" s="96">
        <v>1</v>
      </c>
      <c r="DK1687" s="72">
        <v>710.49</v>
      </c>
      <c r="DL1687" s="96">
        <v>1</v>
      </c>
      <c r="DM1687" s="72">
        <v>710.49</v>
      </c>
      <c r="DN1687" s="96">
        <v>1</v>
      </c>
      <c r="DO1687" s="96">
        <v>8.5629999999999994E-3</v>
      </c>
      <c r="DP1687" s="72">
        <v>6.08</v>
      </c>
      <c r="DQ1687" s="72">
        <v>704.41</v>
      </c>
      <c r="DR1687" t="s">
        <v>371</v>
      </c>
      <c r="DT1687" t="s">
        <v>1076</v>
      </c>
    </row>
    <row r="1688" spans="1:124" x14ac:dyDescent="0.3">
      <c r="A1688" t="s">
        <v>235</v>
      </c>
      <c r="B1688">
        <v>28270</v>
      </c>
      <c r="C1688" s="95">
        <v>43778</v>
      </c>
      <c r="D1688" s="95">
        <v>183303155</v>
      </c>
      <c r="E1688" s="95">
        <v>41037</v>
      </c>
      <c r="F1688" s="95">
        <v>130994215</v>
      </c>
      <c r="G1688" s="95">
        <v>8840</v>
      </c>
      <c r="H1688" s="95">
        <v>34112849</v>
      </c>
      <c r="I1688" s="95">
        <v>7726</v>
      </c>
      <c r="J1688" s="95">
        <v>25513786</v>
      </c>
      <c r="K1688" s="95">
        <v>44004</v>
      </c>
      <c r="L1688" s="95">
        <v>187674733</v>
      </c>
      <c r="M1688" s="95">
        <v>40984</v>
      </c>
      <c r="N1688" s="95">
        <v>137702524</v>
      </c>
      <c r="O1688" s="95">
        <v>9072</v>
      </c>
      <c r="P1688" s="95">
        <v>32927644</v>
      </c>
      <c r="Q1688" s="95">
        <v>7905</v>
      </c>
      <c r="R1688" s="95">
        <v>27113209</v>
      </c>
      <c r="S1688" s="95">
        <v>44297</v>
      </c>
      <c r="T1688" s="95">
        <v>200746569</v>
      </c>
      <c r="U1688" s="95">
        <v>40872</v>
      </c>
      <c r="V1688" s="95">
        <v>143210792</v>
      </c>
      <c r="W1688" s="95">
        <v>9342</v>
      </c>
      <c r="X1688" s="95">
        <v>37833111</v>
      </c>
      <c r="Y1688" s="95">
        <v>8148</v>
      </c>
      <c r="Z1688" s="95">
        <v>29260821</v>
      </c>
      <c r="AA1688" s="95">
        <v>44547</v>
      </c>
      <c r="AB1688" s="95">
        <v>184596077</v>
      </c>
      <c r="AC1688" s="95">
        <v>40723</v>
      </c>
      <c r="AD1688" s="95">
        <v>148783057</v>
      </c>
      <c r="AE1688" s="95">
        <v>9156</v>
      </c>
      <c r="AF1688" s="95">
        <v>38493689</v>
      </c>
      <c r="AG1688" s="95">
        <v>7935</v>
      </c>
      <c r="AH1688" s="95">
        <v>31791000</v>
      </c>
      <c r="AI1688" s="95">
        <v>44831</v>
      </c>
      <c r="AJ1688" s="95">
        <v>184325514.49000001</v>
      </c>
      <c r="AK1688" s="95">
        <v>40718</v>
      </c>
      <c r="AL1688" s="95">
        <v>154352732.56999999</v>
      </c>
      <c r="AM1688" s="95">
        <v>9133</v>
      </c>
      <c r="AN1688" s="95">
        <v>37634813.82</v>
      </c>
      <c r="AO1688" s="95">
        <v>7900</v>
      </c>
      <c r="AP1688" s="95">
        <v>32252059.739999998</v>
      </c>
      <c r="AQ1688" s="72">
        <v>344.33</v>
      </c>
      <c r="AR1688" s="72">
        <v>267.45999999999998</v>
      </c>
      <c r="AS1688" s="72">
        <v>611.79</v>
      </c>
      <c r="AT1688" s="95">
        <v>217416004</v>
      </c>
      <c r="AU1688" s="95">
        <v>156508001</v>
      </c>
      <c r="AV1688" s="95">
        <v>52618</v>
      </c>
      <c r="AW1688" s="95">
        <v>48763</v>
      </c>
      <c r="AX1688" s="72">
        <v>346.36</v>
      </c>
      <c r="AY1688" s="72">
        <v>280.94</v>
      </c>
      <c r="AZ1688" s="72">
        <v>627.29999999999995</v>
      </c>
      <c r="BA1688" s="95">
        <v>220602377</v>
      </c>
      <c r="BB1688" s="95">
        <v>164815733</v>
      </c>
      <c r="BC1688" s="95">
        <v>53076</v>
      </c>
      <c r="BD1688" s="95">
        <v>48889</v>
      </c>
      <c r="BE1688" s="72">
        <v>370.66</v>
      </c>
      <c r="BF1688" s="72">
        <v>293.2</v>
      </c>
      <c r="BG1688" s="72">
        <v>663.86</v>
      </c>
      <c r="BH1688" s="95">
        <v>238579680</v>
      </c>
      <c r="BI1688" s="95">
        <v>172471613</v>
      </c>
      <c r="BJ1688" s="95">
        <v>53639</v>
      </c>
      <c r="BK1688" s="95">
        <v>49020</v>
      </c>
      <c r="BL1688" s="72">
        <v>346.18</v>
      </c>
      <c r="BM1688" s="72">
        <v>309.26</v>
      </c>
      <c r="BN1688" s="72">
        <v>655.44</v>
      </c>
      <c r="BO1688" s="95">
        <v>223089766</v>
      </c>
      <c r="BP1688" s="95">
        <v>180574057</v>
      </c>
      <c r="BQ1688" s="95">
        <v>53703</v>
      </c>
      <c r="BR1688" s="95">
        <v>48658</v>
      </c>
      <c r="BS1688" s="72">
        <v>342.76</v>
      </c>
      <c r="BT1688" s="72">
        <v>319.85000000000002</v>
      </c>
      <c r="BU1688" s="72">
        <v>662.61</v>
      </c>
      <c r="BV1688" s="95">
        <v>221960328.31</v>
      </c>
      <c r="BW1688" s="95">
        <v>186604792.31</v>
      </c>
      <c r="BX1688" s="95">
        <v>53964</v>
      </c>
      <c r="BY1688" s="95">
        <v>48618</v>
      </c>
      <c r="BZ1688" s="95">
        <v>50781</v>
      </c>
      <c r="CA1688" s="95">
        <v>51058</v>
      </c>
      <c r="CB1688" s="95">
        <v>51413</v>
      </c>
      <c r="CC1688" s="95">
        <v>51308</v>
      </c>
      <c r="CD1688" s="95">
        <v>51349</v>
      </c>
      <c r="CE1688" s="72">
        <v>650.75523149000003</v>
      </c>
      <c r="CF1688" s="72">
        <v>676.59346364999999</v>
      </c>
      <c r="CG1688" s="72">
        <v>712.40329333</v>
      </c>
      <c r="CH1688" s="72">
        <v>716.50152150999998</v>
      </c>
      <c r="CI1688" s="72">
        <v>731.52548966999996</v>
      </c>
      <c r="CJ1688" s="96">
        <v>0.94012306069999996</v>
      </c>
      <c r="CK1688" s="96">
        <v>0.92714463520000001</v>
      </c>
      <c r="CL1688" s="96">
        <v>0.93185981340000001</v>
      </c>
      <c r="CM1688" s="96">
        <v>0.91477823889999998</v>
      </c>
      <c r="CN1688" s="96">
        <v>0.90579208700000002</v>
      </c>
      <c r="CO1688" s="96">
        <v>0.96443687119999999</v>
      </c>
      <c r="CP1688" s="96">
        <v>0.95800937789999996</v>
      </c>
      <c r="CQ1688" s="96">
        <v>0.99584056389999998</v>
      </c>
      <c r="CR1688" s="96">
        <v>0.96201066300000004</v>
      </c>
      <c r="CS1688" s="95">
        <v>45627</v>
      </c>
      <c r="CT1688" s="95">
        <v>46047</v>
      </c>
      <c r="CU1688" s="95">
        <v>46207</v>
      </c>
      <c r="CV1688" s="95">
        <v>46360</v>
      </c>
      <c r="CW1688" s="95">
        <v>46547</v>
      </c>
      <c r="CX1688" s="96">
        <v>0.97438604799999995</v>
      </c>
      <c r="CY1688" s="96">
        <v>0.97606997799999995</v>
      </c>
      <c r="CZ1688" s="96">
        <v>0.96485524499999997</v>
      </c>
      <c r="DA1688" s="96">
        <v>0.95734503800000004</v>
      </c>
      <c r="DB1688" s="96">
        <v>0.94982421800000005</v>
      </c>
      <c r="DC1688">
        <v>2013</v>
      </c>
      <c r="DD1688" s="6">
        <v>48789.599999999999</v>
      </c>
      <c r="DE1688" s="96">
        <v>1.1179700900000001E-2</v>
      </c>
      <c r="DF1688" s="72">
        <v>730.55</v>
      </c>
      <c r="DG1688" s="96">
        <v>1</v>
      </c>
      <c r="DH1688" s="72">
        <v>730.55</v>
      </c>
      <c r="DI1688" s="72">
        <v>736.28927582999995</v>
      </c>
      <c r="DJ1688" s="96">
        <v>1</v>
      </c>
      <c r="DK1688" s="72">
        <v>730.55</v>
      </c>
      <c r="DL1688" s="96">
        <v>1</v>
      </c>
      <c r="DM1688" s="72">
        <v>730.55</v>
      </c>
      <c r="DN1688" s="96">
        <v>1</v>
      </c>
      <c r="DO1688" s="96">
        <v>2.2689999999999998E-2</v>
      </c>
      <c r="DP1688" s="72">
        <v>16.579999999999998</v>
      </c>
      <c r="DQ1688" s="72">
        <v>713.97</v>
      </c>
      <c r="DR1688" t="s">
        <v>235</v>
      </c>
      <c r="DT1688" t="s">
        <v>1076</v>
      </c>
    </row>
    <row r="1689" spans="1:124" x14ac:dyDescent="0.3">
      <c r="A1689" t="s">
        <v>1089</v>
      </c>
      <c r="B1689">
        <v>28280</v>
      </c>
      <c r="C1689" s="95">
        <v>423</v>
      </c>
      <c r="D1689" s="95">
        <v>1985427</v>
      </c>
      <c r="E1689" s="95">
        <v>415</v>
      </c>
      <c r="F1689" s="95">
        <v>1567078</v>
      </c>
      <c r="G1689" s="95">
        <v>38</v>
      </c>
      <c r="H1689" s="95">
        <v>233767</v>
      </c>
      <c r="I1689" s="95">
        <v>38</v>
      </c>
      <c r="J1689" s="95">
        <v>464076</v>
      </c>
      <c r="K1689" s="95">
        <v>413</v>
      </c>
      <c r="L1689" s="95">
        <v>1875320</v>
      </c>
      <c r="M1689" s="95">
        <v>405</v>
      </c>
      <c r="N1689" s="95">
        <v>1611605</v>
      </c>
      <c r="O1689" s="95">
        <v>39</v>
      </c>
      <c r="P1689" s="95">
        <v>130542</v>
      </c>
      <c r="Q1689" s="95">
        <v>39</v>
      </c>
      <c r="R1689" s="95">
        <v>299378</v>
      </c>
      <c r="S1689" s="95">
        <v>383</v>
      </c>
      <c r="T1689" s="95">
        <v>1855511</v>
      </c>
      <c r="U1689" s="95">
        <v>372</v>
      </c>
      <c r="V1689" s="95">
        <v>1634031</v>
      </c>
      <c r="W1689" s="95">
        <v>41</v>
      </c>
      <c r="X1689" s="95">
        <v>136124</v>
      </c>
      <c r="Y1689" s="95">
        <v>41</v>
      </c>
      <c r="Z1689" s="95">
        <v>360225</v>
      </c>
      <c r="AA1689" s="95">
        <v>382</v>
      </c>
      <c r="AB1689" s="95">
        <v>1368366</v>
      </c>
      <c r="AC1689" s="95">
        <v>372</v>
      </c>
      <c r="AD1689" s="95">
        <v>1802082</v>
      </c>
      <c r="AE1689" s="95">
        <v>43</v>
      </c>
      <c r="AF1689" s="95">
        <v>123980</v>
      </c>
      <c r="AG1689" s="95">
        <v>41</v>
      </c>
      <c r="AH1689" s="95">
        <v>383982</v>
      </c>
      <c r="AI1689" s="95">
        <v>383</v>
      </c>
      <c r="AJ1689" s="95">
        <v>1715594</v>
      </c>
      <c r="AK1689" s="95">
        <v>372</v>
      </c>
      <c r="AL1689" s="95">
        <v>1735988</v>
      </c>
      <c r="AM1689" s="95">
        <v>39</v>
      </c>
      <c r="AN1689" s="95">
        <v>304561</v>
      </c>
      <c r="AO1689" s="95">
        <v>37</v>
      </c>
      <c r="AP1689" s="95">
        <v>553498</v>
      </c>
      <c r="AQ1689" s="72">
        <v>401.16</v>
      </c>
      <c r="AR1689" s="72">
        <v>373.65</v>
      </c>
      <c r="AS1689" s="72">
        <v>774.81</v>
      </c>
      <c r="AT1689" s="95">
        <v>2219194</v>
      </c>
      <c r="AU1689" s="95">
        <v>2031154</v>
      </c>
      <c r="AV1689" s="95">
        <v>461</v>
      </c>
      <c r="AW1689" s="95">
        <v>453</v>
      </c>
      <c r="AX1689" s="72">
        <v>369.81</v>
      </c>
      <c r="AY1689" s="72">
        <v>358.67</v>
      </c>
      <c r="AZ1689" s="72">
        <v>728.48</v>
      </c>
      <c r="BA1689" s="95">
        <v>2005862</v>
      </c>
      <c r="BB1689" s="95">
        <v>1910983</v>
      </c>
      <c r="BC1689" s="95">
        <v>452</v>
      </c>
      <c r="BD1689" s="95">
        <v>444</v>
      </c>
      <c r="BE1689" s="72">
        <v>391.44</v>
      </c>
      <c r="BF1689" s="72">
        <v>402.39</v>
      </c>
      <c r="BG1689" s="72">
        <v>793.83</v>
      </c>
      <c r="BH1689" s="95">
        <v>1991635</v>
      </c>
      <c r="BI1689" s="95">
        <v>1994256</v>
      </c>
      <c r="BJ1689" s="95">
        <v>424</v>
      </c>
      <c r="BK1689" s="95">
        <v>413</v>
      </c>
      <c r="BL1689" s="72">
        <v>292.62</v>
      </c>
      <c r="BM1689" s="72">
        <v>441.09</v>
      </c>
      <c r="BN1689" s="72">
        <v>733.71</v>
      </c>
      <c r="BO1689" s="95">
        <v>1492346</v>
      </c>
      <c r="BP1689" s="95">
        <v>2186064</v>
      </c>
      <c r="BQ1689" s="95">
        <v>425</v>
      </c>
      <c r="BR1689" s="95">
        <v>413</v>
      </c>
      <c r="BS1689" s="72">
        <v>398.92</v>
      </c>
      <c r="BT1689" s="72">
        <v>466.48</v>
      </c>
      <c r="BU1689" s="72">
        <v>865.4</v>
      </c>
      <c r="BV1689" s="95">
        <v>2020155</v>
      </c>
      <c r="BW1689" s="95">
        <v>2289486</v>
      </c>
      <c r="BX1689" s="95">
        <v>422</v>
      </c>
      <c r="BY1689" s="95">
        <v>409</v>
      </c>
      <c r="BZ1689" s="95">
        <v>457</v>
      </c>
      <c r="CA1689" s="95">
        <v>448</v>
      </c>
      <c r="CB1689" s="95">
        <v>419</v>
      </c>
      <c r="CC1689" s="95">
        <v>419</v>
      </c>
      <c r="CD1689" s="95">
        <v>416</v>
      </c>
      <c r="CE1689" s="72">
        <v>650.75523149000003</v>
      </c>
      <c r="CF1689" s="72">
        <v>676.59346364999999</v>
      </c>
      <c r="CG1689" s="72">
        <v>712.40329333</v>
      </c>
      <c r="CH1689" s="72">
        <v>716.50152150999998</v>
      </c>
      <c r="CI1689" s="72">
        <v>731.52548966999996</v>
      </c>
      <c r="CJ1689" s="96">
        <v>1.1906319957</v>
      </c>
      <c r="CK1689" s="96">
        <v>1.0766879065999999</v>
      </c>
      <c r="CL1689" s="96">
        <v>1.1142986106999999</v>
      </c>
      <c r="CM1689" s="96">
        <v>1.0240173648999999</v>
      </c>
      <c r="CN1689" s="96">
        <v>1.1830073076000001</v>
      </c>
      <c r="CO1689" s="96">
        <v>0.90186807769999999</v>
      </c>
      <c r="CP1689" s="96">
        <v>1.2393482647</v>
      </c>
      <c r="CQ1689" s="96">
        <v>0.99584056389999998</v>
      </c>
      <c r="CR1689" s="96">
        <v>1.2445246082999999</v>
      </c>
      <c r="CS1689" s="95">
        <v>470</v>
      </c>
      <c r="CT1689" s="95">
        <v>460</v>
      </c>
      <c r="CU1689" s="95">
        <v>436</v>
      </c>
      <c r="CV1689" s="95">
        <v>431</v>
      </c>
      <c r="CW1689" s="95">
        <v>436</v>
      </c>
      <c r="CX1689" s="96">
        <v>0.89557119500000004</v>
      </c>
      <c r="CY1689" s="96">
        <v>0.90012088400000001</v>
      </c>
      <c r="CZ1689" s="96">
        <v>0.95985630200000005</v>
      </c>
      <c r="DA1689" s="96">
        <v>0.88420052100000002</v>
      </c>
      <c r="DB1689" s="96">
        <v>0.86997609399999998</v>
      </c>
      <c r="DC1689">
        <v>2013</v>
      </c>
      <c r="DD1689" s="6">
        <v>426.4</v>
      </c>
      <c r="DE1689" s="96">
        <v>1.3473420000000001E-3</v>
      </c>
      <c r="DF1689" s="72">
        <v>954.49</v>
      </c>
      <c r="DG1689" s="96">
        <v>1</v>
      </c>
      <c r="DH1689" s="72">
        <v>954.49</v>
      </c>
      <c r="DI1689" s="72">
        <v>721.63497475999998</v>
      </c>
      <c r="DJ1689" s="96">
        <v>0.65299310870000005</v>
      </c>
      <c r="DK1689" s="72">
        <v>873.68770156999994</v>
      </c>
      <c r="DL1689" s="96">
        <v>1.007888071</v>
      </c>
      <c r="DM1689" s="72">
        <v>880.57941221999999</v>
      </c>
      <c r="DN1689" s="96">
        <v>1</v>
      </c>
      <c r="DO1689" s="96">
        <v>5.2319999999999997E-3</v>
      </c>
      <c r="DP1689" s="72">
        <v>4.6100000000000003</v>
      </c>
      <c r="DQ1689" s="72">
        <v>875.97</v>
      </c>
      <c r="DR1689" t="s">
        <v>1089</v>
      </c>
      <c r="DT1689" t="s">
        <v>1076</v>
      </c>
    </row>
    <row r="1690" spans="1:124" x14ac:dyDescent="0.3">
      <c r="A1690" t="s">
        <v>917</v>
      </c>
      <c r="B1690">
        <v>28290</v>
      </c>
      <c r="C1690" s="95">
        <v>1238</v>
      </c>
      <c r="D1690" s="95">
        <v>5201743</v>
      </c>
      <c r="E1690" s="95">
        <v>1205</v>
      </c>
      <c r="F1690" s="95">
        <v>4352326</v>
      </c>
      <c r="G1690" s="95">
        <v>93</v>
      </c>
      <c r="H1690" s="95">
        <v>203088</v>
      </c>
      <c r="I1690" s="95">
        <v>84</v>
      </c>
      <c r="J1690" s="95">
        <v>336823</v>
      </c>
      <c r="K1690" s="95">
        <v>1221</v>
      </c>
      <c r="L1690" s="95">
        <v>5667964</v>
      </c>
      <c r="M1690" s="95">
        <v>1176</v>
      </c>
      <c r="N1690" s="95">
        <v>4819222</v>
      </c>
      <c r="O1690" s="95">
        <v>91</v>
      </c>
      <c r="P1690" s="95">
        <v>148735</v>
      </c>
      <c r="Q1690" s="95">
        <v>81</v>
      </c>
      <c r="R1690" s="95">
        <v>322717</v>
      </c>
      <c r="S1690" s="95">
        <v>1202</v>
      </c>
      <c r="T1690" s="95">
        <v>5636359</v>
      </c>
      <c r="U1690" s="95">
        <v>1154</v>
      </c>
      <c r="V1690" s="95">
        <v>4573517</v>
      </c>
      <c r="W1690" s="95">
        <v>91</v>
      </c>
      <c r="X1690" s="95">
        <v>256897</v>
      </c>
      <c r="Y1690" s="95">
        <v>80</v>
      </c>
      <c r="Z1690" s="95">
        <v>497487</v>
      </c>
      <c r="AA1690" s="95">
        <v>1203</v>
      </c>
      <c r="AB1690" s="95">
        <v>4323974</v>
      </c>
      <c r="AC1690" s="95">
        <v>1153</v>
      </c>
      <c r="AD1690" s="95">
        <v>4503199</v>
      </c>
      <c r="AE1690" s="95">
        <v>90</v>
      </c>
      <c r="AF1690" s="95">
        <v>242924</v>
      </c>
      <c r="AG1690" s="95">
        <v>77</v>
      </c>
      <c r="AH1690" s="95">
        <v>334245</v>
      </c>
      <c r="AI1690" s="95">
        <v>1200</v>
      </c>
      <c r="AJ1690" s="95">
        <v>4912436</v>
      </c>
      <c r="AK1690" s="95">
        <v>1148</v>
      </c>
      <c r="AL1690" s="95">
        <v>5249055</v>
      </c>
      <c r="AM1690" s="95">
        <v>87</v>
      </c>
      <c r="AN1690" s="95">
        <v>413229</v>
      </c>
      <c r="AO1690" s="95">
        <v>74</v>
      </c>
      <c r="AP1690" s="95">
        <v>286944</v>
      </c>
      <c r="AQ1690" s="72">
        <v>338.39</v>
      </c>
      <c r="AR1690" s="72">
        <v>303.14999999999998</v>
      </c>
      <c r="AS1690" s="72">
        <v>641.54</v>
      </c>
      <c r="AT1690" s="95">
        <v>5404831</v>
      </c>
      <c r="AU1690" s="95">
        <v>4689149</v>
      </c>
      <c r="AV1690" s="95">
        <v>1331</v>
      </c>
      <c r="AW1690" s="95">
        <v>1289</v>
      </c>
      <c r="AX1690" s="72">
        <v>369.45</v>
      </c>
      <c r="AY1690" s="72">
        <v>340.89</v>
      </c>
      <c r="AZ1690" s="72">
        <v>710.34</v>
      </c>
      <c r="BA1690" s="95">
        <v>5816699</v>
      </c>
      <c r="BB1690" s="95">
        <v>5141939</v>
      </c>
      <c r="BC1690" s="95">
        <v>1312</v>
      </c>
      <c r="BD1690" s="95">
        <v>1257</v>
      </c>
      <c r="BE1690" s="72">
        <v>379.82</v>
      </c>
      <c r="BF1690" s="72">
        <v>342.45</v>
      </c>
      <c r="BG1690" s="72">
        <v>722.27</v>
      </c>
      <c r="BH1690" s="95">
        <v>5893256</v>
      </c>
      <c r="BI1690" s="95">
        <v>5071004</v>
      </c>
      <c r="BJ1690" s="95">
        <v>1293</v>
      </c>
      <c r="BK1690" s="95">
        <v>1234</v>
      </c>
      <c r="BL1690" s="72">
        <v>294.33</v>
      </c>
      <c r="BM1690" s="72">
        <v>327.74</v>
      </c>
      <c r="BN1690" s="72">
        <v>622.07000000000005</v>
      </c>
      <c r="BO1690" s="95">
        <v>4566898</v>
      </c>
      <c r="BP1690" s="95">
        <v>4837444</v>
      </c>
      <c r="BQ1690" s="95">
        <v>1293</v>
      </c>
      <c r="BR1690" s="95">
        <v>1230</v>
      </c>
      <c r="BS1690" s="72">
        <v>344.84</v>
      </c>
      <c r="BT1690" s="72">
        <v>377.52</v>
      </c>
      <c r="BU1690" s="72">
        <v>722.36</v>
      </c>
      <c r="BV1690" s="95">
        <v>5325665</v>
      </c>
      <c r="BW1690" s="95">
        <v>5535999</v>
      </c>
      <c r="BX1690" s="95">
        <v>1287</v>
      </c>
      <c r="BY1690" s="95">
        <v>1222</v>
      </c>
      <c r="BZ1690" s="95">
        <v>1311</v>
      </c>
      <c r="CA1690" s="95">
        <v>1285</v>
      </c>
      <c r="CB1690" s="95">
        <v>1265</v>
      </c>
      <c r="CC1690" s="95">
        <v>1263</v>
      </c>
      <c r="CD1690" s="95">
        <v>1255</v>
      </c>
      <c r="CE1690" s="72">
        <v>650.75523149000003</v>
      </c>
      <c r="CF1690" s="72">
        <v>676.59346364999999</v>
      </c>
      <c r="CG1690" s="72">
        <v>712.40329333</v>
      </c>
      <c r="CH1690" s="72">
        <v>716.50152150999998</v>
      </c>
      <c r="CI1690" s="72">
        <v>731.52548966999996</v>
      </c>
      <c r="CJ1690" s="96">
        <v>0.9858391742</v>
      </c>
      <c r="CK1690" s="96">
        <v>1.0498771244</v>
      </c>
      <c r="CL1690" s="96">
        <v>1.0138498892000001</v>
      </c>
      <c r="CM1690" s="96">
        <v>0.86820471600000004</v>
      </c>
      <c r="CN1690" s="96">
        <v>0.98747071730000002</v>
      </c>
      <c r="CO1690" s="96">
        <v>0.94338164530000002</v>
      </c>
      <c r="CP1690" s="96">
        <v>1.0399272968</v>
      </c>
      <c r="CQ1690" s="96">
        <v>0.99584056389999998</v>
      </c>
      <c r="CR1690" s="96">
        <v>1.0442707255999999</v>
      </c>
      <c r="CS1690" s="95">
        <v>1308</v>
      </c>
      <c r="CT1690" s="95">
        <v>1316</v>
      </c>
      <c r="CU1690" s="95">
        <v>1283</v>
      </c>
      <c r="CV1690" s="95">
        <v>1281</v>
      </c>
      <c r="CW1690" s="95">
        <v>1271</v>
      </c>
      <c r="CX1690" s="96">
        <v>0.94905443099999998</v>
      </c>
      <c r="CY1690" s="96">
        <v>0.93565157799999998</v>
      </c>
      <c r="CZ1690" s="96">
        <v>0.94619196400000005</v>
      </c>
      <c r="DA1690" s="96">
        <v>0.94741013699999999</v>
      </c>
      <c r="DB1690" s="96">
        <v>0.93865043199999998</v>
      </c>
      <c r="DC1690">
        <v>2013</v>
      </c>
      <c r="DD1690" s="6">
        <v>1246.4000000000001</v>
      </c>
      <c r="DE1690" s="96">
        <v>9.2127660000000005E-4</v>
      </c>
      <c r="DF1690" s="72">
        <v>801.25</v>
      </c>
      <c r="DG1690" s="96">
        <v>1</v>
      </c>
      <c r="DH1690" s="72">
        <v>801.25</v>
      </c>
      <c r="DI1690" s="72">
        <v>721.63497475999998</v>
      </c>
      <c r="DJ1690" s="96">
        <v>1</v>
      </c>
      <c r="DK1690" s="72">
        <v>801.25</v>
      </c>
      <c r="DL1690" s="96">
        <v>1</v>
      </c>
      <c r="DM1690" s="72">
        <v>801.25</v>
      </c>
      <c r="DN1690" s="96">
        <v>1</v>
      </c>
      <c r="DO1690" s="96">
        <v>3.4910000000000002E-3</v>
      </c>
      <c r="DP1690" s="72">
        <v>2.8</v>
      </c>
      <c r="DQ1690" s="72">
        <v>798.45</v>
      </c>
      <c r="DR1690" t="s">
        <v>917</v>
      </c>
      <c r="DT1690" t="s">
        <v>1076</v>
      </c>
    </row>
    <row r="1691" spans="1:124" x14ac:dyDescent="0.3">
      <c r="A1691" t="s">
        <v>30</v>
      </c>
      <c r="B1691">
        <v>28300</v>
      </c>
      <c r="C1691" s="95">
        <v>750</v>
      </c>
      <c r="D1691" s="95">
        <v>2464347</v>
      </c>
      <c r="E1691" s="95">
        <v>736</v>
      </c>
      <c r="F1691" s="95">
        <v>2596320</v>
      </c>
      <c r="G1691" s="95">
        <v>86</v>
      </c>
      <c r="H1691" s="95">
        <v>211013</v>
      </c>
      <c r="I1691" s="95">
        <v>80</v>
      </c>
      <c r="J1691" s="95">
        <v>261601</v>
      </c>
      <c r="K1691" s="95">
        <v>703</v>
      </c>
      <c r="L1691" s="95">
        <v>2747837</v>
      </c>
      <c r="M1691" s="95">
        <v>687</v>
      </c>
      <c r="N1691" s="95">
        <v>2540200</v>
      </c>
      <c r="O1691" s="95">
        <v>86</v>
      </c>
      <c r="P1691" s="95">
        <v>239442</v>
      </c>
      <c r="Q1691" s="95">
        <v>81</v>
      </c>
      <c r="R1691" s="95">
        <v>258012</v>
      </c>
      <c r="S1691" s="95">
        <v>686</v>
      </c>
      <c r="T1691" s="95">
        <v>3007219</v>
      </c>
      <c r="U1691" s="95">
        <v>670</v>
      </c>
      <c r="V1691" s="95">
        <v>2767707</v>
      </c>
      <c r="W1691" s="95">
        <v>88</v>
      </c>
      <c r="X1691" s="95">
        <v>271042</v>
      </c>
      <c r="Y1691" s="95">
        <v>78</v>
      </c>
      <c r="Z1691" s="95">
        <v>294918</v>
      </c>
      <c r="AA1691" s="95">
        <v>691</v>
      </c>
      <c r="AB1691" s="95">
        <v>2563892</v>
      </c>
      <c r="AC1691" s="95">
        <v>668</v>
      </c>
      <c r="AD1691" s="95">
        <v>3028783</v>
      </c>
      <c r="AE1691" s="95">
        <v>80</v>
      </c>
      <c r="AF1691" s="95">
        <v>298179</v>
      </c>
      <c r="AG1691" s="95">
        <v>72</v>
      </c>
      <c r="AH1691" s="95">
        <v>281424</v>
      </c>
      <c r="AI1691" s="95">
        <v>670</v>
      </c>
      <c r="AJ1691" s="95">
        <v>3117685</v>
      </c>
      <c r="AK1691" s="95">
        <v>649</v>
      </c>
      <c r="AL1691" s="95">
        <v>2765802</v>
      </c>
      <c r="AM1691" s="95">
        <v>82</v>
      </c>
      <c r="AN1691" s="95">
        <v>182841</v>
      </c>
      <c r="AO1691" s="95">
        <v>75</v>
      </c>
      <c r="AP1691" s="95">
        <v>269576</v>
      </c>
      <c r="AQ1691" s="72">
        <v>266.68</v>
      </c>
      <c r="AR1691" s="72">
        <v>291.86</v>
      </c>
      <c r="AS1691" s="72">
        <v>558.54</v>
      </c>
      <c r="AT1691" s="95">
        <v>2675360</v>
      </c>
      <c r="AU1691" s="95">
        <v>2857921</v>
      </c>
      <c r="AV1691" s="95">
        <v>836</v>
      </c>
      <c r="AW1691" s="95">
        <v>816</v>
      </c>
      <c r="AX1691" s="72">
        <v>315.51</v>
      </c>
      <c r="AY1691" s="72">
        <v>303.63</v>
      </c>
      <c r="AZ1691" s="72">
        <v>619.14</v>
      </c>
      <c r="BA1691" s="95">
        <v>2987279</v>
      </c>
      <c r="BB1691" s="95">
        <v>2798212</v>
      </c>
      <c r="BC1691" s="95">
        <v>789</v>
      </c>
      <c r="BD1691" s="95">
        <v>768</v>
      </c>
      <c r="BE1691" s="72">
        <v>352.96</v>
      </c>
      <c r="BF1691" s="72">
        <v>341.2</v>
      </c>
      <c r="BG1691" s="72">
        <v>694.16</v>
      </c>
      <c r="BH1691" s="95">
        <v>3278261</v>
      </c>
      <c r="BI1691" s="95">
        <v>3062625</v>
      </c>
      <c r="BJ1691" s="95">
        <v>774</v>
      </c>
      <c r="BK1691" s="95">
        <v>748</v>
      </c>
      <c r="BL1691" s="72">
        <v>309.35000000000002</v>
      </c>
      <c r="BM1691" s="72">
        <v>372.77</v>
      </c>
      <c r="BN1691" s="72">
        <v>682.12</v>
      </c>
      <c r="BO1691" s="95">
        <v>2862071</v>
      </c>
      <c r="BP1691" s="95">
        <v>3310207</v>
      </c>
      <c r="BQ1691" s="95">
        <v>771</v>
      </c>
      <c r="BR1691" s="95">
        <v>740</v>
      </c>
      <c r="BS1691" s="72">
        <v>365.75</v>
      </c>
      <c r="BT1691" s="72">
        <v>349.38</v>
      </c>
      <c r="BU1691" s="72">
        <v>715.13</v>
      </c>
      <c r="BV1691" s="95">
        <v>3300526</v>
      </c>
      <c r="BW1691" s="95">
        <v>3035378</v>
      </c>
      <c r="BX1691" s="95">
        <v>752</v>
      </c>
      <c r="BY1691" s="95">
        <v>724</v>
      </c>
      <c r="BZ1691" s="95">
        <v>826</v>
      </c>
      <c r="CA1691" s="95">
        <v>779</v>
      </c>
      <c r="CB1691" s="95">
        <v>761</v>
      </c>
      <c r="CC1691" s="95">
        <v>756</v>
      </c>
      <c r="CD1691" s="95">
        <v>738</v>
      </c>
      <c r="CE1691" s="72">
        <v>650.75523149000003</v>
      </c>
      <c r="CF1691" s="72">
        <v>676.59346364999999</v>
      </c>
      <c r="CG1691" s="72">
        <v>712.40329333</v>
      </c>
      <c r="CH1691" s="72">
        <v>716.50152150999998</v>
      </c>
      <c r="CI1691" s="72">
        <v>731.52548966999996</v>
      </c>
      <c r="CJ1691" s="96">
        <v>0.85829505930000005</v>
      </c>
      <c r="CK1691" s="96">
        <v>0.91508421709999999</v>
      </c>
      <c r="CL1691" s="96">
        <v>0.97439190200000003</v>
      </c>
      <c r="CM1691" s="96">
        <v>0.95201472639999996</v>
      </c>
      <c r="CN1691" s="96">
        <v>0.97758726129999995</v>
      </c>
      <c r="CO1691" s="96">
        <v>0.98244154630000002</v>
      </c>
      <c r="CP1691" s="96">
        <v>0.95219368189999998</v>
      </c>
      <c r="CQ1691" s="96">
        <v>0.99584056389999998</v>
      </c>
      <c r="CR1691" s="96">
        <v>0.9561706767</v>
      </c>
      <c r="CS1691" s="95">
        <v>802</v>
      </c>
      <c r="CT1691" s="95">
        <v>764</v>
      </c>
      <c r="CU1691" s="95">
        <v>750</v>
      </c>
      <c r="CV1691" s="95">
        <v>743</v>
      </c>
      <c r="CW1691" s="95">
        <v>733</v>
      </c>
      <c r="CX1691" s="96">
        <v>0.98792645099999998</v>
      </c>
      <c r="CY1691" s="96">
        <v>0.97778158500000001</v>
      </c>
      <c r="CZ1691" s="96">
        <v>0.991689186</v>
      </c>
      <c r="DA1691" s="96">
        <v>0.98736544599999998</v>
      </c>
      <c r="DB1691" s="96">
        <v>0.96684417899999997</v>
      </c>
      <c r="DC1691">
        <v>2013</v>
      </c>
      <c r="DD1691" s="6">
        <v>759.2</v>
      </c>
      <c r="DE1691" s="96">
        <v>1.2060523999999999E-3</v>
      </c>
      <c r="DF1691" s="72">
        <v>733.44</v>
      </c>
      <c r="DG1691" s="96">
        <v>1</v>
      </c>
      <c r="DH1691" s="72">
        <v>733.44</v>
      </c>
      <c r="DI1691" s="72">
        <v>721.63497475999998</v>
      </c>
      <c r="DJ1691" s="96">
        <v>0.87132083640000002</v>
      </c>
      <c r="DK1691" s="72">
        <v>731.92093923000004</v>
      </c>
      <c r="DL1691" s="96">
        <v>1.007888071</v>
      </c>
      <c r="DM1691" s="72">
        <v>737.69438359000003</v>
      </c>
      <c r="DN1691" s="96">
        <v>1</v>
      </c>
      <c r="DO1691" s="96">
        <v>3.5300000000000002E-3</v>
      </c>
      <c r="DP1691" s="72">
        <v>2.6</v>
      </c>
      <c r="DQ1691" s="72">
        <v>735.09</v>
      </c>
      <c r="DR1691" t="s">
        <v>30</v>
      </c>
      <c r="DT1691" t="s">
        <v>1076</v>
      </c>
    </row>
    <row r="1692" spans="1:124" x14ac:dyDescent="0.3">
      <c r="A1692" t="s">
        <v>1090</v>
      </c>
      <c r="B1692">
        <v>28310</v>
      </c>
      <c r="C1692" s="95">
        <v>453</v>
      </c>
      <c r="D1692" s="95">
        <v>1583828</v>
      </c>
      <c r="E1692" s="95">
        <v>439</v>
      </c>
      <c r="F1692" s="95">
        <v>1501243</v>
      </c>
      <c r="G1692" s="95">
        <v>51</v>
      </c>
      <c r="H1692" s="95">
        <v>126362</v>
      </c>
      <c r="I1692" s="95">
        <v>45</v>
      </c>
      <c r="J1692" s="95">
        <v>132854</v>
      </c>
      <c r="K1692" s="95">
        <v>446</v>
      </c>
      <c r="L1692" s="95">
        <v>1311226</v>
      </c>
      <c r="M1692" s="95">
        <v>425</v>
      </c>
      <c r="N1692" s="95">
        <v>1492949</v>
      </c>
      <c r="O1692" s="95">
        <v>46</v>
      </c>
      <c r="P1692" s="95">
        <v>178179</v>
      </c>
      <c r="Q1692" s="95">
        <v>43</v>
      </c>
      <c r="R1692" s="95">
        <v>158100</v>
      </c>
      <c r="S1692" s="95">
        <v>440</v>
      </c>
      <c r="T1692" s="95">
        <v>1568509</v>
      </c>
      <c r="U1692" s="95">
        <v>416</v>
      </c>
      <c r="V1692" s="95">
        <v>1935788</v>
      </c>
      <c r="W1692" s="95">
        <v>42</v>
      </c>
      <c r="X1692" s="95">
        <v>188579</v>
      </c>
      <c r="Y1692" s="95">
        <v>38</v>
      </c>
      <c r="Z1692" s="95">
        <v>185852</v>
      </c>
      <c r="AA1692" s="95">
        <v>449</v>
      </c>
      <c r="AB1692" s="95">
        <v>1221815</v>
      </c>
      <c r="AC1692" s="95">
        <v>425</v>
      </c>
      <c r="AD1692" s="95">
        <v>1638117</v>
      </c>
      <c r="AE1692" s="95">
        <v>39</v>
      </c>
      <c r="AF1692" s="95">
        <v>115668</v>
      </c>
      <c r="AG1692" s="95">
        <v>36</v>
      </c>
      <c r="AH1692" s="95">
        <v>93166</v>
      </c>
      <c r="AI1692" s="95">
        <v>447</v>
      </c>
      <c r="AJ1692" s="95">
        <v>1359229.96</v>
      </c>
      <c r="AK1692" s="95">
        <v>424</v>
      </c>
      <c r="AL1692" s="95">
        <v>1924842.39</v>
      </c>
      <c r="AM1692" s="95">
        <v>38</v>
      </c>
      <c r="AN1692" s="95">
        <v>41788</v>
      </c>
      <c r="AO1692" s="95">
        <v>33</v>
      </c>
      <c r="AP1692" s="95">
        <v>119739</v>
      </c>
      <c r="AQ1692" s="72">
        <v>282.77</v>
      </c>
      <c r="AR1692" s="72">
        <v>281.35000000000002</v>
      </c>
      <c r="AS1692" s="72">
        <v>564.12</v>
      </c>
      <c r="AT1692" s="95">
        <v>1710190</v>
      </c>
      <c r="AU1692" s="95">
        <v>1634097</v>
      </c>
      <c r="AV1692" s="95">
        <v>504</v>
      </c>
      <c r="AW1692" s="95">
        <v>484</v>
      </c>
      <c r="AX1692" s="72">
        <v>252.27</v>
      </c>
      <c r="AY1692" s="72">
        <v>293.99</v>
      </c>
      <c r="AZ1692" s="72">
        <v>546.26</v>
      </c>
      <c r="BA1692" s="95">
        <v>1489405</v>
      </c>
      <c r="BB1692" s="95">
        <v>1651049</v>
      </c>
      <c r="BC1692" s="95">
        <v>492</v>
      </c>
      <c r="BD1692" s="95">
        <v>468</v>
      </c>
      <c r="BE1692" s="72">
        <v>303.77999999999997</v>
      </c>
      <c r="BF1692" s="72">
        <v>389.43</v>
      </c>
      <c r="BG1692" s="72">
        <v>693.21</v>
      </c>
      <c r="BH1692" s="95">
        <v>1757088</v>
      </c>
      <c r="BI1692" s="95">
        <v>2121640</v>
      </c>
      <c r="BJ1692" s="95">
        <v>482</v>
      </c>
      <c r="BK1692" s="95">
        <v>454</v>
      </c>
      <c r="BL1692" s="72">
        <v>228.4</v>
      </c>
      <c r="BM1692" s="72">
        <v>312.95999999999998</v>
      </c>
      <c r="BN1692" s="72">
        <v>541.36</v>
      </c>
      <c r="BO1692" s="95">
        <v>1337483</v>
      </c>
      <c r="BP1692" s="95">
        <v>1731283</v>
      </c>
      <c r="BQ1692" s="95">
        <v>488</v>
      </c>
      <c r="BR1692" s="95">
        <v>461</v>
      </c>
      <c r="BS1692" s="72">
        <v>240.72</v>
      </c>
      <c r="BT1692" s="72">
        <v>372.83</v>
      </c>
      <c r="BU1692" s="72">
        <v>613.54999999999995</v>
      </c>
      <c r="BV1692" s="95">
        <v>1401017.96</v>
      </c>
      <c r="BW1692" s="95">
        <v>2044581.39</v>
      </c>
      <c r="BX1692" s="95">
        <v>485</v>
      </c>
      <c r="BY1692" s="95">
        <v>457</v>
      </c>
      <c r="BZ1692" s="95">
        <v>494</v>
      </c>
      <c r="CA1692" s="95">
        <v>480</v>
      </c>
      <c r="CB1692" s="95">
        <v>469</v>
      </c>
      <c r="CC1692" s="95">
        <v>475</v>
      </c>
      <c r="CD1692" s="95">
        <v>471</v>
      </c>
      <c r="CE1692" s="72">
        <v>650.75523149000003</v>
      </c>
      <c r="CF1692" s="72">
        <v>676.59346364999999</v>
      </c>
      <c r="CG1692" s="72">
        <v>712.40329333</v>
      </c>
      <c r="CH1692" s="72">
        <v>716.50152150999998</v>
      </c>
      <c r="CI1692" s="72">
        <v>731.52548966999996</v>
      </c>
      <c r="CJ1692" s="96">
        <v>0.86686971180000005</v>
      </c>
      <c r="CK1692" s="96">
        <v>0.80736813070000002</v>
      </c>
      <c r="CL1692" s="96">
        <v>0.97305838769999997</v>
      </c>
      <c r="CM1692" s="96">
        <v>0.75556015409999999</v>
      </c>
      <c r="CN1692" s="96">
        <v>0.83872675480000003</v>
      </c>
      <c r="CO1692" s="96">
        <v>0.90828351360000004</v>
      </c>
      <c r="CP1692" s="96">
        <v>0.93397778899999995</v>
      </c>
      <c r="CQ1692" s="96">
        <v>0.99584056389999998</v>
      </c>
      <c r="CR1692" s="96">
        <v>0.93787870210000002</v>
      </c>
      <c r="CS1692" s="95">
        <v>453</v>
      </c>
      <c r="CT1692" s="95">
        <v>442</v>
      </c>
      <c r="CU1692" s="95">
        <v>447</v>
      </c>
      <c r="CV1692" s="95">
        <v>441</v>
      </c>
      <c r="CW1692" s="95">
        <v>453</v>
      </c>
      <c r="CX1692" s="96">
        <v>0.94513210299999995</v>
      </c>
      <c r="CY1692" s="96">
        <v>0.94005145199999995</v>
      </c>
      <c r="CZ1692" s="96">
        <v>0.88455620700000004</v>
      </c>
      <c r="DA1692" s="96">
        <v>0.89686723099999999</v>
      </c>
      <c r="DB1692" s="96">
        <v>0.87496529499999998</v>
      </c>
      <c r="DC1692">
        <v>2013</v>
      </c>
      <c r="DD1692" s="6">
        <v>464.8</v>
      </c>
      <c r="DE1692" s="96">
        <v>1.9438753E-3</v>
      </c>
      <c r="DF1692" s="72">
        <v>718.88</v>
      </c>
      <c r="DG1692" s="96">
        <v>1</v>
      </c>
      <c r="DH1692" s="72">
        <v>718.88</v>
      </c>
      <c r="DI1692" s="72">
        <v>721.63497475999998</v>
      </c>
      <c r="DJ1692" s="96">
        <v>0.68176242200000003</v>
      </c>
      <c r="DK1692" s="72">
        <v>719.75673649999999</v>
      </c>
      <c r="DL1692" s="96">
        <v>1.007888071</v>
      </c>
      <c r="DM1692" s="72">
        <v>725.43422876</v>
      </c>
      <c r="DN1692" s="96">
        <v>1</v>
      </c>
      <c r="DO1692" s="96">
        <v>4.4879999999999998E-3</v>
      </c>
      <c r="DP1692" s="72">
        <v>3.26</v>
      </c>
      <c r="DQ1692" s="72">
        <v>722.17</v>
      </c>
      <c r="DR1692" t="s">
        <v>1090</v>
      </c>
      <c r="DT1692" t="s">
        <v>1076</v>
      </c>
    </row>
    <row r="1693" spans="1:124" x14ac:dyDescent="0.3">
      <c r="A1693" t="s">
        <v>1091</v>
      </c>
      <c r="B1693">
        <v>28320</v>
      </c>
      <c r="C1693" s="95">
        <v>1157</v>
      </c>
      <c r="D1693" s="95">
        <v>4401785</v>
      </c>
      <c r="E1693" s="95">
        <v>1131</v>
      </c>
      <c r="F1693" s="95">
        <v>3627139</v>
      </c>
      <c r="G1693" s="95">
        <v>136</v>
      </c>
      <c r="H1693" s="95">
        <v>296251</v>
      </c>
      <c r="I1693" s="95">
        <v>126</v>
      </c>
      <c r="J1693" s="95">
        <v>358896</v>
      </c>
      <c r="K1693" s="95">
        <v>1115</v>
      </c>
      <c r="L1693" s="95">
        <v>4702748</v>
      </c>
      <c r="M1693" s="95">
        <v>1085</v>
      </c>
      <c r="N1693" s="95">
        <v>4049465</v>
      </c>
      <c r="O1693" s="95">
        <v>144</v>
      </c>
      <c r="P1693" s="95">
        <v>279498</v>
      </c>
      <c r="Q1693" s="95">
        <v>130</v>
      </c>
      <c r="R1693" s="95">
        <v>390966</v>
      </c>
      <c r="S1693" s="95">
        <v>1061</v>
      </c>
      <c r="T1693" s="95">
        <v>5297166</v>
      </c>
      <c r="U1693" s="95">
        <v>1026</v>
      </c>
      <c r="V1693" s="95">
        <v>4125264</v>
      </c>
      <c r="W1693" s="95">
        <v>130</v>
      </c>
      <c r="X1693" s="95">
        <v>437579</v>
      </c>
      <c r="Y1693" s="95">
        <v>119</v>
      </c>
      <c r="Z1693" s="95">
        <v>390951</v>
      </c>
      <c r="AA1693" s="95">
        <v>1064</v>
      </c>
      <c r="AB1693" s="95">
        <v>4450961</v>
      </c>
      <c r="AC1693" s="95">
        <v>1024</v>
      </c>
      <c r="AD1693" s="95">
        <v>3793821</v>
      </c>
      <c r="AE1693" s="95">
        <v>128</v>
      </c>
      <c r="AF1693" s="95">
        <v>419041</v>
      </c>
      <c r="AG1693" s="95">
        <v>116</v>
      </c>
      <c r="AH1693" s="95">
        <v>314098</v>
      </c>
      <c r="AI1693" s="95">
        <v>1070</v>
      </c>
      <c r="AJ1693" s="95">
        <v>5225097</v>
      </c>
      <c r="AK1693" s="95">
        <v>1030</v>
      </c>
      <c r="AL1693" s="95">
        <v>4598199</v>
      </c>
      <c r="AM1693" s="95">
        <v>130</v>
      </c>
      <c r="AN1693" s="95">
        <v>303104</v>
      </c>
      <c r="AO1693" s="95">
        <v>119</v>
      </c>
      <c r="AP1693" s="95">
        <v>388196</v>
      </c>
      <c r="AQ1693" s="72">
        <v>302.79000000000002</v>
      </c>
      <c r="AR1693" s="72">
        <v>264.26</v>
      </c>
      <c r="AS1693" s="72">
        <v>567.04999999999995</v>
      </c>
      <c r="AT1693" s="95">
        <v>4698036</v>
      </c>
      <c r="AU1693" s="95">
        <v>3986035</v>
      </c>
      <c r="AV1693" s="95">
        <v>1293</v>
      </c>
      <c r="AW1693" s="95">
        <v>1257</v>
      </c>
      <c r="AX1693" s="72">
        <v>329.78</v>
      </c>
      <c r="AY1693" s="72">
        <v>304.56</v>
      </c>
      <c r="AZ1693" s="72">
        <v>634.34</v>
      </c>
      <c r="BA1693" s="95">
        <v>4982246</v>
      </c>
      <c r="BB1693" s="95">
        <v>4440431</v>
      </c>
      <c r="BC1693" s="95">
        <v>1259</v>
      </c>
      <c r="BD1693" s="95">
        <v>1215</v>
      </c>
      <c r="BE1693" s="72">
        <v>401.26</v>
      </c>
      <c r="BF1693" s="72">
        <v>328.69</v>
      </c>
      <c r="BG1693" s="72">
        <v>729.95</v>
      </c>
      <c r="BH1693" s="95">
        <v>5734745</v>
      </c>
      <c r="BI1693" s="95">
        <v>4516215</v>
      </c>
      <c r="BJ1693" s="95">
        <v>1191</v>
      </c>
      <c r="BK1693" s="95">
        <v>1145</v>
      </c>
      <c r="BL1693" s="72">
        <v>340.46</v>
      </c>
      <c r="BM1693" s="72">
        <v>300.29000000000002</v>
      </c>
      <c r="BN1693" s="72">
        <v>640.75</v>
      </c>
      <c r="BO1693" s="95">
        <v>4870002</v>
      </c>
      <c r="BP1693" s="95">
        <v>4107919</v>
      </c>
      <c r="BQ1693" s="95">
        <v>1192</v>
      </c>
      <c r="BR1693" s="95">
        <v>1140</v>
      </c>
      <c r="BS1693" s="72">
        <v>383.9</v>
      </c>
      <c r="BT1693" s="72">
        <v>361.65</v>
      </c>
      <c r="BU1693" s="72">
        <v>745.55</v>
      </c>
      <c r="BV1693" s="95">
        <v>5528201</v>
      </c>
      <c r="BW1693" s="95">
        <v>4986395</v>
      </c>
      <c r="BX1693" s="95">
        <v>1200</v>
      </c>
      <c r="BY1693" s="95">
        <v>1149</v>
      </c>
      <c r="BZ1693" s="95">
        <v>1276</v>
      </c>
      <c r="CA1693" s="95">
        <v>1238</v>
      </c>
      <c r="CB1693" s="95">
        <v>1169</v>
      </c>
      <c r="CC1693" s="95">
        <v>1167</v>
      </c>
      <c r="CD1693" s="95">
        <v>1175</v>
      </c>
      <c r="CE1693" s="72">
        <v>650.75523149000003</v>
      </c>
      <c r="CF1693" s="72">
        <v>676.59346364999999</v>
      </c>
      <c r="CG1693" s="72">
        <v>712.40329333</v>
      </c>
      <c r="CH1693" s="72">
        <v>716.50152150999998</v>
      </c>
      <c r="CI1693" s="72">
        <v>731.52548966999996</v>
      </c>
      <c r="CJ1693" s="96">
        <v>0.87137217280000001</v>
      </c>
      <c r="CK1693" s="96">
        <v>0.93754970169999996</v>
      </c>
      <c r="CL1693" s="96">
        <v>1.0246302998000001</v>
      </c>
      <c r="CM1693" s="96">
        <v>0.89427584000000004</v>
      </c>
      <c r="CN1693" s="96">
        <v>1.0191715949</v>
      </c>
      <c r="CO1693" s="96">
        <v>0.97908420650000005</v>
      </c>
      <c r="CP1693" s="96">
        <v>0.96968158149999994</v>
      </c>
      <c r="CQ1693" s="96">
        <v>0.99584056389999998</v>
      </c>
      <c r="CR1693" s="96">
        <v>0.97373161750000004</v>
      </c>
      <c r="CS1693" s="95">
        <v>1175</v>
      </c>
      <c r="CT1693" s="95">
        <v>1152</v>
      </c>
      <c r="CU1693" s="95">
        <v>1097</v>
      </c>
      <c r="CV1693" s="95">
        <v>1065</v>
      </c>
      <c r="CW1693" s="95">
        <v>1075</v>
      </c>
      <c r="CX1693" s="96">
        <v>0.94806858199999999</v>
      </c>
      <c r="CY1693" s="96">
        <v>0.98365663199999998</v>
      </c>
      <c r="CZ1693" s="96">
        <v>1.014859564</v>
      </c>
      <c r="DA1693" s="96">
        <v>0.97106989600000004</v>
      </c>
      <c r="DB1693" s="96">
        <v>0.979517321</v>
      </c>
      <c r="DC1693">
        <v>2013</v>
      </c>
      <c r="DD1693" s="6">
        <v>1181.2</v>
      </c>
      <c r="DE1693" s="96">
        <v>1.0432762E-3</v>
      </c>
      <c r="DF1693" s="72">
        <v>747.04</v>
      </c>
      <c r="DG1693" s="96">
        <v>1</v>
      </c>
      <c r="DH1693" s="72">
        <v>747.04</v>
      </c>
      <c r="DI1693" s="72">
        <v>721.63497475999998</v>
      </c>
      <c r="DJ1693" s="96">
        <v>1</v>
      </c>
      <c r="DK1693" s="72">
        <v>747.04</v>
      </c>
      <c r="DL1693" s="96">
        <v>1</v>
      </c>
      <c r="DM1693" s="72">
        <v>747.04</v>
      </c>
      <c r="DN1693" s="96">
        <v>1</v>
      </c>
      <c r="DO1693" s="96">
        <v>3.1419999999999998E-3</v>
      </c>
      <c r="DP1693" s="72">
        <v>2.35</v>
      </c>
      <c r="DQ1693" s="72">
        <v>744.69</v>
      </c>
      <c r="DR1693" t="s">
        <v>1091</v>
      </c>
      <c r="DT1693" t="s">
        <v>1076</v>
      </c>
    </row>
    <row r="1694" spans="1:124" x14ac:dyDescent="0.3">
      <c r="A1694" t="s">
        <v>1092</v>
      </c>
      <c r="B1694">
        <v>28330</v>
      </c>
      <c r="C1694" s="95">
        <v>4045</v>
      </c>
      <c r="D1694" s="95">
        <v>13021244</v>
      </c>
      <c r="E1694" s="95">
        <v>3875</v>
      </c>
      <c r="F1694" s="95">
        <v>11086165</v>
      </c>
      <c r="G1694" s="95">
        <v>842</v>
      </c>
      <c r="H1694" s="95">
        <v>1528777</v>
      </c>
      <c r="I1694" s="95">
        <v>780</v>
      </c>
      <c r="J1694" s="95">
        <v>1697335</v>
      </c>
      <c r="K1694" s="95">
        <v>3964</v>
      </c>
      <c r="L1694" s="95">
        <v>12407600</v>
      </c>
      <c r="M1694" s="95">
        <v>3780</v>
      </c>
      <c r="N1694" s="95">
        <v>11842804</v>
      </c>
      <c r="O1694" s="95">
        <v>841</v>
      </c>
      <c r="P1694" s="95">
        <v>1638738</v>
      </c>
      <c r="Q1694" s="95">
        <v>775</v>
      </c>
      <c r="R1694" s="95">
        <v>2158810</v>
      </c>
      <c r="S1694" s="95">
        <v>3890</v>
      </c>
      <c r="T1694" s="95">
        <v>15051089</v>
      </c>
      <c r="U1694" s="95">
        <v>3710</v>
      </c>
      <c r="V1694" s="95">
        <v>12840353</v>
      </c>
      <c r="W1694" s="95">
        <v>801</v>
      </c>
      <c r="X1694" s="95">
        <v>1870970</v>
      </c>
      <c r="Y1694" s="95">
        <v>726</v>
      </c>
      <c r="Z1694" s="95">
        <v>2377218</v>
      </c>
      <c r="AA1694" s="95">
        <v>3881</v>
      </c>
      <c r="AB1694" s="95">
        <v>14800311</v>
      </c>
      <c r="AC1694" s="95">
        <v>3688</v>
      </c>
      <c r="AD1694" s="95">
        <v>13555005</v>
      </c>
      <c r="AE1694" s="95">
        <v>802</v>
      </c>
      <c r="AF1694" s="95">
        <v>2277048</v>
      </c>
      <c r="AG1694" s="95">
        <v>728</v>
      </c>
      <c r="AH1694" s="95">
        <v>2695975</v>
      </c>
      <c r="AI1694" s="95">
        <v>3938</v>
      </c>
      <c r="AJ1694" s="95">
        <v>14809555.07</v>
      </c>
      <c r="AK1694" s="95">
        <v>3734</v>
      </c>
      <c r="AL1694" s="95">
        <v>14123784.310000001</v>
      </c>
      <c r="AM1694" s="95">
        <v>825</v>
      </c>
      <c r="AN1694" s="95">
        <v>2327754</v>
      </c>
      <c r="AO1694" s="95">
        <v>748</v>
      </c>
      <c r="AP1694" s="95">
        <v>2951607.58</v>
      </c>
      <c r="AQ1694" s="72">
        <v>248.11</v>
      </c>
      <c r="AR1694" s="72">
        <v>228.85</v>
      </c>
      <c r="AS1694" s="72">
        <v>476.96</v>
      </c>
      <c r="AT1694" s="95">
        <v>14550021</v>
      </c>
      <c r="AU1694" s="95">
        <v>12783500</v>
      </c>
      <c r="AV1694" s="95">
        <v>4887</v>
      </c>
      <c r="AW1694" s="95">
        <v>4655</v>
      </c>
      <c r="AX1694" s="72">
        <v>243.61</v>
      </c>
      <c r="AY1694" s="72">
        <v>256.16000000000003</v>
      </c>
      <c r="AZ1694" s="72">
        <v>499.77</v>
      </c>
      <c r="BA1694" s="95">
        <v>14046338</v>
      </c>
      <c r="BB1694" s="95">
        <v>14001614</v>
      </c>
      <c r="BC1694" s="95">
        <v>4805</v>
      </c>
      <c r="BD1694" s="95">
        <v>4555</v>
      </c>
      <c r="BE1694" s="72">
        <v>300.61</v>
      </c>
      <c r="BF1694" s="72">
        <v>285.87</v>
      </c>
      <c r="BG1694" s="72">
        <v>586.48</v>
      </c>
      <c r="BH1694" s="95">
        <v>16922059</v>
      </c>
      <c r="BI1694" s="95">
        <v>15217571</v>
      </c>
      <c r="BJ1694" s="95">
        <v>4691</v>
      </c>
      <c r="BK1694" s="95">
        <v>4436</v>
      </c>
      <c r="BL1694" s="72">
        <v>303.89</v>
      </c>
      <c r="BM1694" s="72">
        <v>306.67</v>
      </c>
      <c r="BN1694" s="72">
        <v>610.55999999999995</v>
      </c>
      <c r="BO1694" s="95">
        <v>17077359</v>
      </c>
      <c r="BP1694" s="95">
        <v>16250980</v>
      </c>
      <c r="BQ1694" s="95">
        <v>4683</v>
      </c>
      <c r="BR1694" s="95">
        <v>4416</v>
      </c>
      <c r="BS1694" s="72">
        <v>299.83</v>
      </c>
      <c r="BT1694" s="72">
        <v>317.48</v>
      </c>
      <c r="BU1694" s="72">
        <v>617.30999999999995</v>
      </c>
      <c r="BV1694" s="95">
        <v>17137309.07</v>
      </c>
      <c r="BW1694" s="95">
        <v>17075391.890000001</v>
      </c>
      <c r="BX1694" s="95">
        <v>4763</v>
      </c>
      <c r="BY1694" s="95">
        <v>4482</v>
      </c>
      <c r="BZ1694" s="95">
        <v>4776</v>
      </c>
      <c r="CA1694" s="95">
        <v>4684</v>
      </c>
      <c r="CB1694" s="95">
        <v>4568</v>
      </c>
      <c r="CC1694" s="95">
        <v>4556</v>
      </c>
      <c r="CD1694" s="95">
        <v>4626</v>
      </c>
      <c r="CE1694" s="72">
        <v>650.75523149000003</v>
      </c>
      <c r="CF1694" s="72">
        <v>676.59346364999999</v>
      </c>
      <c r="CG1694" s="72">
        <v>712.40329333</v>
      </c>
      <c r="CH1694" s="72">
        <v>716.50152150999998</v>
      </c>
      <c r="CI1694" s="72">
        <v>731.52548966999996</v>
      </c>
      <c r="CJ1694" s="96">
        <v>0.73293302449999997</v>
      </c>
      <c r="CK1694" s="96">
        <v>0.73865626380000005</v>
      </c>
      <c r="CL1694" s="96">
        <v>0.82324156199999998</v>
      </c>
      <c r="CM1694" s="96">
        <v>0.85214054910000003</v>
      </c>
      <c r="CN1694" s="96">
        <v>0.84386669869999997</v>
      </c>
      <c r="CO1694" s="96">
        <v>0.92503129110000004</v>
      </c>
      <c r="CP1694" s="96">
        <v>0.86285472429999999</v>
      </c>
      <c r="CQ1694" s="96">
        <v>0.99584056389999998</v>
      </c>
      <c r="CR1694" s="96">
        <v>0.86645858009999999</v>
      </c>
      <c r="CS1694" s="95">
        <v>4612</v>
      </c>
      <c r="CT1694" s="95">
        <v>4600</v>
      </c>
      <c r="CU1694" s="95">
        <v>4467</v>
      </c>
      <c r="CV1694" s="95">
        <v>4385</v>
      </c>
      <c r="CW1694" s="95">
        <v>4412</v>
      </c>
      <c r="CX1694" s="96">
        <v>0.89520213500000001</v>
      </c>
      <c r="CY1694" s="96">
        <v>0.89449501200000003</v>
      </c>
      <c r="CZ1694" s="96">
        <v>0.939749418</v>
      </c>
      <c r="DA1694" s="96">
        <v>0.93542814500000004</v>
      </c>
      <c r="DB1694" s="96">
        <v>0.96281526100000003</v>
      </c>
      <c r="DC1694">
        <v>2013</v>
      </c>
      <c r="DD1694" s="6">
        <v>4508.8</v>
      </c>
      <c r="DE1694" s="96">
        <v>1.4070788E-3</v>
      </c>
      <c r="DF1694" s="72">
        <v>664.5</v>
      </c>
      <c r="DG1694" s="96">
        <v>1</v>
      </c>
      <c r="DH1694" s="72">
        <v>664.5</v>
      </c>
      <c r="DI1694" s="72">
        <v>721.63497475999998</v>
      </c>
      <c r="DJ1694" s="96">
        <v>1</v>
      </c>
      <c r="DK1694" s="72">
        <v>664.5</v>
      </c>
      <c r="DL1694" s="96">
        <v>1</v>
      </c>
      <c r="DM1694" s="72">
        <v>664.5</v>
      </c>
      <c r="DN1694" s="96">
        <v>1</v>
      </c>
      <c r="DO1694" s="96">
        <v>4.0800000000000003E-3</v>
      </c>
      <c r="DP1694" s="72">
        <v>2.71</v>
      </c>
      <c r="DQ1694" s="72">
        <v>661.79</v>
      </c>
      <c r="DR1694" t="s">
        <v>1092</v>
      </c>
      <c r="DT1694" t="s">
        <v>1076</v>
      </c>
    </row>
    <row r="1695" spans="1:124" x14ac:dyDescent="0.3">
      <c r="A1695" t="s">
        <v>1093</v>
      </c>
      <c r="B1695">
        <v>28340</v>
      </c>
      <c r="C1695" s="95">
        <v>570</v>
      </c>
      <c r="D1695" s="95">
        <v>1413572</v>
      </c>
      <c r="E1695" s="95">
        <v>545</v>
      </c>
      <c r="F1695" s="95">
        <v>1679364</v>
      </c>
      <c r="G1695" s="95">
        <v>63</v>
      </c>
      <c r="H1695" s="95">
        <v>251239</v>
      </c>
      <c r="I1695" s="95">
        <v>57</v>
      </c>
      <c r="J1695" s="95">
        <v>184089</v>
      </c>
      <c r="K1695" s="95">
        <v>542</v>
      </c>
      <c r="L1695" s="95">
        <v>1809579</v>
      </c>
      <c r="M1695" s="95">
        <v>518</v>
      </c>
      <c r="N1695" s="95">
        <v>1985294</v>
      </c>
      <c r="O1695" s="95">
        <v>61</v>
      </c>
      <c r="P1695" s="95">
        <v>188174</v>
      </c>
      <c r="Q1695" s="95">
        <v>53</v>
      </c>
      <c r="R1695" s="95">
        <v>168498</v>
      </c>
      <c r="S1695" s="95">
        <v>515</v>
      </c>
      <c r="T1695" s="95">
        <v>1521266</v>
      </c>
      <c r="U1695" s="95">
        <v>486</v>
      </c>
      <c r="V1695" s="95">
        <v>1982480</v>
      </c>
      <c r="W1695" s="95">
        <v>60</v>
      </c>
      <c r="X1695" s="95">
        <v>128223</v>
      </c>
      <c r="Y1695" s="95">
        <v>55</v>
      </c>
      <c r="Z1695" s="95">
        <v>206056</v>
      </c>
      <c r="AA1695" s="95">
        <v>530</v>
      </c>
      <c r="AB1695" s="95">
        <v>1329001</v>
      </c>
      <c r="AC1695" s="95">
        <v>494</v>
      </c>
      <c r="AD1695" s="95">
        <v>2159922</v>
      </c>
      <c r="AE1695" s="95">
        <v>53</v>
      </c>
      <c r="AF1695" s="95">
        <v>117316</v>
      </c>
      <c r="AG1695" s="95">
        <v>46</v>
      </c>
      <c r="AH1695" s="95">
        <v>208397</v>
      </c>
      <c r="AI1695" s="95">
        <v>533</v>
      </c>
      <c r="AJ1695" s="95">
        <v>1657909</v>
      </c>
      <c r="AK1695" s="95">
        <v>500</v>
      </c>
      <c r="AL1695" s="95">
        <v>2040369.91</v>
      </c>
      <c r="AM1695" s="95">
        <v>50</v>
      </c>
      <c r="AN1695" s="95">
        <v>140292</v>
      </c>
      <c r="AO1695" s="95">
        <v>44</v>
      </c>
      <c r="AP1695" s="95">
        <v>200463</v>
      </c>
      <c r="AQ1695" s="72">
        <v>219.17</v>
      </c>
      <c r="AR1695" s="72">
        <v>257.95</v>
      </c>
      <c r="AS1695" s="72">
        <v>477.12</v>
      </c>
      <c r="AT1695" s="95">
        <v>1664811</v>
      </c>
      <c r="AU1695" s="95">
        <v>1863453</v>
      </c>
      <c r="AV1695" s="95">
        <v>633</v>
      </c>
      <c r="AW1695" s="95">
        <v>602</v>
      </c>
      <c r="AX1695" s="72">
        <v>276.08999999999997</v>
      </c>
      <c r="AY1695" s="72">
        <v>314.33</v>
      </c>
      <c r="AZ1695" s="72">
        <v>590.41999999999996</v>
      </c>
      <c r="BA1695" s="95">
        <v>1997753</v>
      </c>
      <c r="BB1695" s="95">
        <v>2153792</v>
      </c>
      <c r="BC1695" s="95">
        <v>603</v>
      </c>
      <c r="BD1695" s="95">
        <v>571</v>
      </c>
      <c r="BE1695" s="72">
        <v>239.06</v>
      </c>
      <c r="BF1695" s="72">
        <v>337.11</v>
      </c>
      <c r="BG1695" s="72">
        <v>576.16999999999996</v>
      </c>
      <c r="BH1695" s="95">
        <v>1649489</v>
      </c>
      <c r="BI1695" s="95">
        <v>2188536</v>
      </c>
      <c r="BJ1695" s="95">
        <v>575</v>
      </c>
      <c r="BK1695" s="95">
        <v>541</v>
      </c>
      <c r="BL1695" s="72">
        <v>206.73</v>
      </c>
      <c r="BM1695" s="72">
        <v>365.48</v>
      </c>
      <c r="BN1695" s="72">
        <v>572.21</v>
      </c>
      <c r="BO1695" s="95">
        <v>1446317</v>
      </c>
      <c r="BP1695" s="95">
        <v>2368319</v>
      </c>
      <c r="BQ1695" s="95">
        <v>583</v>
      </c>
      <c r="BR1695" s="95">
        <v>540</v>
      </c>
      <c r="BS1695" s="72">
        <v>257.02999999999997</v>
      </c>
      <c r="BT1695" s="72">
        <v>343.26</v>
      </c>
      <c r="BU1695" s="72">
        <v>600.29</v>
      </c>
      <c r="BV1695" s="95">
        <v>1798201</v>
      </c>
      <c r="BW1695" s="95">
        <v>2240832.91</v>
      </c>
      <c r="BX1695" s="95">
        <v>583</v>
      </c>
      <c r="BY1695" s="95">
        <v>544</v>
      </c>
      <c r="BZ1695" s="95">
        <v>618</v>
      </c>
      <c r="CA1695" s="95">
        <v>588</v>
      </c>
      <c r="CB1695" s="95">
        <v>559</v>
      </c>
      <c r="CC1695" s="95">
        <v>563</v>
      </c>
      <c r="CD1695" s="95">
        <v>564</v>
      </c>
      <c r="CE1695" s="72">
        <v>650.75523149000003</v>
      </c>
      <c r="CF1695" s="72">
        <v>676.59346364999999</v>
      </c>
      <c r="CG1695" s="72">
        <v>712.40329333</v>
      </c>
      <c r="CH1695" s="72">
        <v>716.50152150999998</v>
      </c>
      <c r="CI1695" s="72">
        <v>731.52548966999996</v>
      </c>
      <c r="CJ1695" s="96">
        <v>0.73317889260000002</v>
      </c>
      <c r="CK1695" s="96">
        <v>0.87263627529999999</v>
      </c>
      <c r="CL1695" s="96">
        <v>0.80876942230000004</v>
      </c>
      <c r="CM1695" s="96">
        <v>0.79861658739999997</v>
      </c>
      <c r="CN1695" s="96">
        <v>0.82060025039999995</v>
      </c>
      <c r="CO1695" s="96">
        <v>0.85974618700000005</v>
      </c>
      <c r="CP1695" s="96">
        <v>0.93837029790000004</v>
      </c>
      <c r="CQ1695" s="96">
        <v>0.99584056389999998</v>
      </c>
      <c r="CR1695" s="96">
        <v>0.94228955709999995</v>
      </c>
      <c r="CS1695" s="95">
        <v>526</v>
      </c>
      <c r="CT1695" s="95">
        <v>515</v>
      </c>
      <c r="CU1695" s="95">
        <v>485</v>
      </c>
      <c r="CV1695" s="95">
        <v>488</v>
      </c>
      <c r="CW1695" s="95">
        <v>506</v>
      </c>
      <c r="CX1695" s="96">
        <v>0.88687533100000004</v>
      </c>
      <c r="CY1695" s="96">
        <v>0.90456175999999999</v>
      </c>
      <c r="CZ1695" s="96">
        <v>0.84445582500000005</v>
      </c>
      <c r="DA1695" s="96">
        <v>0.83582912799999998</v>
      </c>
      <c r="DB1695" s="96">
        <v>0.82365409300000003</v>
      </c>
      <c r="DC1695">
        <v>2013</v>
      </c>
      <c r="DD1695" s="6">
        <v>559.6</v>
      </c>
      <c r="DE1695" s="96">
        <v>9.4318940000000001E-4</v>
      </c>
      <c r="DF1695" s="72">
        <v>722.99</v>
      </c>
      <c r="DG1695" s="96">
        <v>1</v>
      </c>
      <c r="DH1695" s="72">
        <v>722.99</v>
      </c>
      <c r="DI1695" s="72">
        <v>721.63497475999998</v>
      </c>
      <c r="DJ1695" s="96">
        <v>0.74806416840000001</v>
      </c>
      <c r="DK1695" s="72">
        <v>722.64862058999995</v>
      </c>
      <c r="DL1695" s="96">
        <v>1.007888071</v>
      </c>
      <c r="DM1695" s="72">
        <v>728.34892423999997</v>
      </c>
      <c r="DN1695" s="96">
        <v>1</v>
      </c>
      <c r="DO1695" s="96">
        <v>4.0350000000000004E-3</v>
      </c>
      <c r="DP1695" s="72">
        <v>2.94</v>
      </c>
      <c r="DQ1695" s="72">
        <v>725.41</v>
      </c>
      <c r="DR1695" t="s">
        <v>1093</v>
      </c>
      <c r="DT1695" t="s">
        <v>1076</v>
      </c>
    </row>
    <row r="1696" spans="1:124" x14ac:dyDescent="0.3">
      <c r="A1696" t="s">
        <v>240</v>
      </c>
      <c r="B1696">
        <v>28350</v>
      </c>
      <c r="C1696" s="95">
        <v>489</v>
      </c>
      <c r="D1696" s="95">
        <v>1202468</v>
      </c>
      <c r="E1696" s="95">
        <v>471</v>
      </c>
      <c r="F1696" s="95">
        <v>1371391</v>
      </c>
      <c r="G1696" s="95">
        <v>43</v>
      </c>
      <c r="H1696" s="95">
        <v>89663</v>
      </c>
      <c r="I1696" s="95">
        <v>36</v>
      </c>
      <c r="J1696" s="95">
        <v>113130</v>
      </c>
      <c r="K1696" s="95">
        <v>484</v>
      </c>
      <c r="L1696" s="95">
        <v>1575329</v>
      </c>
      <c r="M1696" s="95">
        <v>469</v>
      </c>
      <c r="N1696" s="95">
        <v>1527594</v>
      </c>
      <c r="O1696" s="95">
        <v>44</v>
      </c>
      <c r="P1696" s="95">
        <v>144485</v>
      </c>
      <c r="Q1696" s="95">
        <v>38</v>
      </c>
      <c r="R1696" s="95">
        <v>159026</v>
      </c>
      <c r="S1696" s="95">
        <v>477</v>
      </c>
      <c r="T1696" s="95">
        <v>1434196</v>
      </c>
      <c r="U1696" s="95">
        <v>461</v>
      </c>
      <c r="V1696" s="95">
        <v>1835069</v>
      </c>
      <c r="W1696" s="95">
        <v>40</v>
      </c>
      <c r="X1696" s="95">
        <v>154630</v>
      </c>
      <c r="Y1696" s="95">
        <v>35</v>
      </c>
      <c r="Z1696" s="95">
        <v>168901</v>
      </c>
      <c r="AA1696" s="95">
        <v>492</v>
      </c>
      <c r="AB1696" s="95">
        <v>1669917</v>
      </c>
      <c r="AC1696" s="95">
        <v>467</v>
      </c>
      <c r="AD1696" s="95">
        <v>2222930</v>
      </c>
      <c r="AE1696" s="95">
        <v>41</v>
      </c>
      <c r="AF1696" s="95">
        <v>94010</v>
      </c>
      <c r="AG1696" s="95">
        <v>36</v>
      </c>
      <c r="AH1696" s="95">
        <v>153551</v>
      </c>
      <c r="AI1696" s="95">
        <v>499</v>
      </c>
      <c r="AJ1696" s="95">
        <v>2524636</v>
      </c>
      <c r="AK1696" s="95">
        <v>475</v>
      </c>
      <c r="AL1696" s="95">
        <v>2179185</v>
      </c>
      <c r="AM1696" s="95">
        <v>39</v>
      </c>
      <c r="AN1696" s="95">
        <v>77298</v>
      </c>
      <c r="AO1696" s="95">
        <v>35</v>
      </c>
      <c r="AP1696" s="95">
        <v>153676</v>
      </c>
      <c r="AQ1696" s="72">
        <v>202.4</v>
      </c>
      <c r="AR1696" s="72">
        <v>244</v>
      </c>
      <c r="AS1696" s="72">
        <v>446.4</v>
      </c>
      <c r="AT1696" s="95">
        <v>1292131</v>
      </c>
      <c r="AU1696" s="95">
        <v>1484521</v>
      </c>
      <c r="AV1696" s="95">
        <v>532</v>
      </c>
      <c r="AW1696" s="95">
        <v>507</v>
      </c>
      <c r="AX1696" s="72">
        <v>271.44</v>
      </c>
      <c r="AY1696" s="72">
        <v>277.22000000000003</v>
      </c>
      <c r="AZ1696" s="72">
        <v>548.66</v>
      </c>
      <c r="BA1696" s="95">
        <v>1719814</v>
      </c>
      <c r="BB1696" s="95">
        <v>1686620</v>
      </c>
      <c r="BC1696" s="95">
        <v>528</v>
      </c>
      <c r="BD1696" s="95">
        <v>507</v>
      </c>
      <c r="BE1696" s="72">
        <v>256.10000000000002</v>
      </c>
      <c r="BF1696" s="72">
        <v>336.69</v>
      </c>
      <c r="BG1696" s="72">
        <v>592.79</v>
      </c>
      <c r="BH1696" s="95">
        <v>1588826</v>
      </c>
      <c r="BI1696" s="95">
        <v>2003970</v>
      </c>
      <c r="BJ1696" s="95">
        <v>517</v>
      </c>
      <c r="BK1696" s="95">
        <v>496</v>
      </c>
      <c r="BL1696" s="72">
        <v>275.79000000000002</v>
      </c>
      <c r="BM1696" s="72">
        <v>393.72</v>
      </c>
      <c r="BN1696" s="72">
        <v>669.51</v>
      </c>
      <c r="BO1696" s="95">
        <v>1763927</v>
      </c>
      <c r="BP1696" s="95">
        <v>2376481</v>
      </c>
      <c r="BQ1696" s="95">
        <v>533</v>
      </c>
      <c r="BR1696" s="95">
        <v>503</v>
      </c>
      <c r="BS1696" s="72">
        <v>403.03</v>
      </c>
      <c r="BT1696" s="72">
        <v>381.19</v>
      </c>
      <c r="BU1696" s="72">
        <v>784.22</v>
      </c>
      <c r="BV1696" s="95">
        <v>2601934</v>
      </c>
      <c r="BW1696" s="95">
        <v>2332861</v>
      </c>
      <c r="BX1696" s="95">
        <v>538</v>
      </c>
      <c r="BY1696" s="95">
        <v>510</v>
      </c>
      <c r="BZ1696" s="95">
        <v>520</v>
      </c>
      <c r="CA1696" s="95">
        <v>518</v>
      </c>
      <c r="CB1696" s="95">
        <v>507</v>
      </c>
      <c r="CC1696" s="95">
        <v>519</v>
      </c>
      <c r="CD1696" s="95">
        <v>524</v>
      </c>
      <c r="CE1696" s="72">
        <v>650.75523149000003</v>
      </c>
      <c r="CF1696" s="72">
        <v>676.59346364999999</v>
      </c>
      <c r="CG1696" s="72">
        <v>712.40329333</v>
      </c>
      <c r="CH1696" s="72">
        <v>716.50152150999998</v>
      </c>
      <c r="CI1696" s="72">
        <v>731.52548966999996</v>
      </c>
      <c r="CJ1696" s="96">
        <v>0.68597220339999998</v>
      </c>
      <c r="CK1696" s="96">
        <v>0.81091531250000004</v>
      </c>
      <c r="CL1696" s="96">
        <v>0.83209890460000002</v>
      </c>
      <c r="CM1696" s="96">
        <v>0.9344153221</v>
      </c>
      <c r="CN1696" s="96">
        <v>1.0720337310000001</v>
      </c>
      <c r="CO1696" s="96">
        <v>0.87067860890000004</v>
      </c>
      <c r="CP1696" s="96">
        <v>0.99587504029999996</v>
      </c>
      <c r="CQ1696" s="96">
        <v>0.99584056389999998</v>
      </c>
      <c r="CR1696" s="96">
        <v>1.0000344776000001</v>
      </c>
      <c r="CS1696" s="95">
        <v>455</v>
      </c>
      <c r="CT1696" s="95">
        <v>419</v>
      </c>
      <c r="CU1696" s="95">
        <v>380</v>
      </c>
      <c r="CV1696" s="95">
        <v>384</v>
      </c>
      <c r="CW1696" s="95">
        <v>382</v>
      </c>
      <c r="CX1696" s="96">
        <v>0.82626687499999996</v>
      </c>
      <c r="CY1696" s="96">
        <v>0.83926784799999998</v>
      </c>
      <c r="CZ1696" s="96">
        <v>0.91112574499999999</v>
      </c>
      <c r="DA1696" s="96">
        <v>0.87254296099999995</v>
      </c>
      <c r="DB1696" s="96">
        <v>0.915921082</v>
      </c>
      <c r="DC1696">
        <v>2013</v>
      </c>
      <c r="DD1696" s="6">
        <v>504.6</v>
      </c>
      <c r="DE1696" s="96">
        <v>1.2216801E-3</v>
      </c>
      <c r="DF1696" s="72">
        <v>767.08</v>
      </c>
      <c r="DG1696" s="96">
        <v>1</v>
      </c>
      <c r="DH1696" s="72">
        <v>767.08</v>
      </c>
      <c r="DI1696" s="72">
        <v>721.63497475999998</v>
      </c>
      <c r="DJ1696" s="96">
        <v>0.71035202539999998</v>
      </c>
      <c r="DK1696" s="72">
        <v>753.91694047999999</v>
      </c>
      <c r="DL1696" s="96">
        <v>1.007888071</v>
      </c>
      <c r="DM1696" s="72">
        <v>759.86389085999997</v>
      </c>
      <c r="DN1696" s="96">
        <v>1</v>
      </c>
      <c r="DO1696" s="96">
        <v>3.5100000000000001E-3</v>
      </c>
      <c r="DP1696" s="72">
        <v>2.67</v>
      </c>
      <c r="DQ1696" s="72">
        <v>757.19</v>
      </c>
      <c r="DR1696" t="s">
        <v>240</v>
      </c>
      <c r="DT1696" t="s">
        <v>1076</v>
      </c>
    </row>
    <row r="1697" spans="1:124" x14ac:dyDescent="0.3">
      <c r="A1697" t="s">
        <v>1094</v>
      </c>
      <c r="B1697">
        <v>28360</v>
      </c>
      <c r="C1697" s="95">
        <v>404</v>
      </c>
      <c r="D1697" s="95">
        <v>1395320</v>
      </c>
      <c r="E1697" s="95">
        <v>397</v>
      </c>
      <c r="F1697" s="95">
        <v>1198437</v>
      </c>
      <c r="G1697" s="95">
        <v>24</v>
      </c>
      <c r="H1697" s="95">
        <v>60585</v>
      </c>
      <c r="I1697" s="95">
        <v>20</v>
      </c>
      <c r="J1697" s="95">
        <v>44451</v>
      </c>
      <c r="K1697" s="95">
        <v>380</v>
      </c>
      <c r="L1697" s="95">
        <v>1384966</v>
      </c>
      <c r="M1697" s="95">
        <v>376</v>
      </c>
      <c r="N1697" s="95">
        <v>1154761</v>
      </c>
      <c r="O1697" s="95">
        <v>25</v>
      </c>
      <c r="P1697" s="95">
        <v>42855</v>
      </c>
      <c r="Q1697" s="95">
        <v>21</v>
      </c>
      <c r="R1697" s="95">
        <v>27911</v>
      </c>
      <c r="S1697" s="95">
        <v>363</v>
      </c>
      <c r="T1697" s="95">
        <v>1296454</v>
      </c>
      <c r="U1697" s="95">
        <v>354</v>
      </c>
      <c r="V1697" s="95">
        <v>1230214</v>
      </c>
      <c r="W1697" s="95">
        <v>31</v>
      </c>
      <c r="X1697" s="95">
        <v>20825</v>
      </c>
      <c r="Y1697" s="95">
        <v>26</v>
      </c>
      <c r="Z1697" s="95">
        <v>29803</v>
      </c>
      <c r="AA1697" s="95">
        <v>368</v>
      </c>
      <c r="AB1697" s="95">
        <v>1412533</v>
      </c>
      <c r="AC1697" s="95">
        <v>357</v>
      </c>
      <c r="AD1697" s="95">
        <v>1320242</v>
      </c>
      <c r="AE1697" s="95">
        <v>29</v>
      </c>
      <c r="AF1697" s="95">
        <v>183200</v>
      </c>
      <c r="AG1697" s="95">
        <v>23</v>
      </c>
      <c r="AH1697" s="95">
        <v>124576</v>
      </c>
      <c r="AI1697" s="95">
        <v>375</v>
      </c>
      <c r="AJ1697" s="95">
        <v>1801603.49</v>
      </c>
      <c r="AK1697" s="95">
        <v>366</v>
      </c>
      <c r="AL1697" s="95">
        <v>1532134.57</v>
      </c>
      <c r="AM1697" s="95">
        <v>32</v>
      </c>
      <c r="AN1697" s="95">
        <v>38057</v>
      </c>
      <c r="AO1697" s="95">
        <v>25</v>
      </c>
      <c r="AP1697" s="95">
        <v>86565</v>
      </c>
      <c r="AQ1697" s="72">
        <v>283.47000000000003</v>
      </c>
      <c r="AR1697" s="72">
        <v>248.38</v>
      </c>
      <c r="AS1697" s="72">
        <v>531.85</v>
      </c>
      <c r="AT1697" s="95">
        <v>1455905</v>
      </c>
      <c r="AU1697" s="95">
        <v>1242888</v>
      </c>
      <c r="AV1697" s="95">
        <v>428</v>
      </c>
      <c r="AW1697" s="95">
        <v>417</v>
      </c>
      <c r="AX1697" s="72">
        <v>293.79000000000002</v>
      </c>
      <c r="AY1697" s="72">
        <v>248.25</v>
      </c>
      <c r="AZ1697" s="72">
        <v>542.04</v>
      </c>
      <c r="BA1697" s="95">
        <v>1427821</v>
      </c>
      <c r="BB1697" s="95">
        <v>1182672</v>
      </c>
      <c r="BC1697" s="95">
        <v>405</v>
      </c>
      <c r="BD1697" s="95">
        <v>397</v>
      </c>
      <c r="BE1697" s="72">
        <v>278.61</v>
      </c>
      <c r="BF1697" s="72">
        <v>276.32</v>
      </c>
      <c r="BG1697" s="72">
        <v>554.92999999999995</v>
      </c>
      <c r="BH1697" s="95">
        <v>1317279</v>
      </c>
      <c r="BI1697" s="95">
        <v>1260017</v>
      </c>
      <c r="BJ1697" s="95">
        <v>394</v>
      </c>
      <c r="BK1697" s="95">
        <v>380</v>
      </c>
      <c r="BL1697" s="72">
        <v>334.96</v>
      </c>
      <c r="BM1697" s="72">
        <v>316.85000000000002</v>
      </c>
      <c r="BN1697" s="72">
        <v>651.80999999999995</v>
      </c>
      <c r="BO1697" s="95">
        <v>1595733</v>
      </c>
      <c r="BP1697" s="95">
        <v>1444818</v>
      </c>
      <c r="BQ1697" s="95">
        <v>397</v>
      </c>
      <c r="BR1697" s="95">
        <v>380</v>
      </c>
      <c r="BS1697" s="72">
        <v>376.67</v>
      </c>
      <c r="BT1697" s="72">
        <v>344.99</v>
      </c>
      <c r="BU1697" s="72">
        <v>721.66</v>
      </c>
      <c r="BV1697" s="95">
        <v>1839660.49</v>
      </c>
      <c r="BW1697" s="95">
        <v>1618699.57</v>
      </c>
      <c r="BX1697" s="95">
        <v>407</v>
      </c>
      <c r="BY1697" s="95">
        <v>391</v>
      </c>
      <c r="BZ1697" s="95">
        <v>423</v>
      </c>
      <c r="CA1697" s="95">
        <v>401</v>
      </c>
      <c r="CB1697" s="95">
        <v>387</v>
      </c>
      <c r="CC1697" s="95">
        <v>389</v>
      </c>
      <c r="CD1697" s="95">
        <v>399</v>
      </c>
      <c r="CE1697" s="72">
        <v>650.75523149000003</v>
      </c>
      <c r="CF1697" s="72">
        <v>676.59346364999999</v>
      </c>
      <c r="CG1697" s="72">
        <v>712.40329333</v>
      </c>
      <c r="CH1697" s="72">
        <v>716.50152150999998</v>
      </c>
      <c r="CI1697" s="72">
        <v>731.52548966999996</v>
      </c>
      <c r="CJ1697" s="96">
        <v>0.81728117469999995</v>
      </c>
      <c r="CK1697" s="96">
        <v>0.80113100280000005</v>
      </c>
      <c r="CL1697" s="96">
        <v>0.77895484930000003</v>
      </c>
      <c r="CM1697" s="96">
        <v>0.90971195510000002</v>
      </c>
      <c r="CN1697" s="96">
        <v>0.98651381279999995</v>
      </c>
      <c r="CO1697" s="96">
        <v>0.91463301350000004</v>
      </c>
      <c r="CP1697" s="96">
        <v>0.93886678729999995</v>
      </c>
      <c r="CQ1697" s="96">
        <v>0.99584056389999998</v>
      </c>
      <c r="CR1697" s="96">
        <v>0.94278812020000002</v>
      </c>
      <c r="CS1697" s="95">
        <v>400</v>
      </c>
      <c r="CT1697" s="95">
        <v>378</v>
      </c>
      <c r="CU1697" s="95">
        <v>370</v>
      </c>
      <c r="CV1697" s="95">
        <v>361</v>
      </c>
      <c r="CW1697" s="95">
        <v>366</v>
      </c>
      <c r="CX1697" s="96">
        <v>0.92818260799999996</v>
      </c>
      <c r="CY1697" s="96">
        <v>0.93231876800000002</v>
      </c>
      <c r="CZ1697" s="96">
        <v>0.87609150000000002</v>
      </c>
      <c r="DA1697" s="96">
        <v>0.89496644299999994</v>
      </c>
      <c r="DB1697" s="96">
        <v>0.93991973200000001</v>
      </c>
      <c r="DC1697">
        <v>2013</v>
      </c>
      <c r="DD1697" s="6">
        <v>393</v>
      </c>
      <c r="DE1697" s="96">
        <v>1.1130522999999999E-3</v>
      </c>
      <c r="DF1697" s="72">
        <v>723.25</v>
      </c>
      <c r="DG1697" s="96">
        <v>1</v>
      </c>
      <c r="DH1697" s="72">
        <v>723.25</v>
      </c>
      <c r="DI1697" s="72">
        <v>721.63497475999998</v>
      </c>
      <c r="DJ1697" s="96">
        <v>0.62689712070000003</v>
      </c>
      <c r="DK1697" s="72">
        <v>722.64742942999999</v>
      </c>
      <c r="DL1697" s="96">
        <v>1.007888071</v>
      </c>
      <c r="DM1697" s="72">
        <v>728.34772368999995</v>
      </c>
      <c r="DN1697" s="96">
        <v>1</v>
      </c>
      <c r="DO1697" s="96">
        <v>3.5620000000000001E-3</v>
      </c>
      <c r="DP1697" s="72">
        <v>2.59</v>
      </c>
      <c r="DQ1697" s="72">
        <v>725.76</v>
      </c>
      <c r="DR1697" t="s">
        <v>1094</v>
      </c>
      <c r="DT1697" t="s">
        <v>1076</v>
      </c>
    </row>
    <row r="1698" spans="1:124" x14ac:dyDescent="0.3">
      <c r="A1698" t="s">
        <v>124</v>
      </c>
      <c r="B1698">
        <v>28370</v>
      </c>
      <c r="C1698" s="95">
        <v>143</v>
      </c>
      <c r="D1698" s="95">
        <v>409155</v>
      </c>
      <c r="E1698" s="95">
        <v>137</v>
      </c>
      <c r="F1698" s="95">
        <v>391461</v>
      </c>
      <c r="G1698" s="95">
        <v>11</v>
      </c>
      <c r="H1698" s="95">
        <v>54690</v>
      </c>
      <c r="I1698" s="95">
        <v>9</v>
      </c>
      <c r="J1698" s="95">
        <v>66197</v>
      </c>
      <c r="K1698" s="95">
        <v>134</v>
      </c>
      <c r="L1698" s="95">
        <v>501342</v>
      </c>
      <c r="M1698" s="95">
        <v>128</v>
      </c>
      <c r="N1698" s="95">
        <v>504951</v>
      </c>
      <c r="O1698" s="95">
        <v>10</v>
      </c>
      <c r="P1698" s="95">
        <v>5218</v>
      </c>
      <c r="Q1698" s="95">
        <v>8</v>
      </c>
      <c r="R1698" s="95">
        <v>20324</v>
      </c>
      <c r="S1698" s="95">
        <v>129</v>
      </c>
      <c r="T1698" s="95">
        <v>643773</v>
      </c>
      <c r="U1698" s="95">
        <v>123</v>
      </c>
      <c r="V1698" s="95">
        <v>514230</v>
      </c>
      <c r="W1698" s="95">
        <v>11</v>
      </c>
      <c r="X1698" s="95">
        <v>1</v>
      </c>
      <c r="Y1698" s="95">
        <v>9</v>
      </c>
      <c r="Z1698" s="95">
        <v>14231</v>
      </c>
      <c r="AA1698" s="95">
        <v>116</v>
      </c>
      <c r="AB1698" s="95">
        <v>449672</v>
      </c>
      <c r="AC1698" s="95">
        <v>111</v>
      </c>
      <c r="AD1698" s="95">
        <v>465358</v>
      </c>
      <c r="AE1698" s="95">
        <v>11</v>
      </c>
      <c r="AF1698" s="95">
        <v>390</v>
      </c>
      <c r="AG1698" s="95">
        <v>8</v>
      </c>
      <c r="AH1698" s="95">
        <v>34992</v>
      </c>
      <c r="AI1698" s="95">
        <v>135</v>
      </c>
      <c r="AJ1698" s="95">
        <v>473509</v>
      </c>
      <c r="AK1698" s="95">
        <v>127</v>
      </c>
      <c r="AL1698" s="95">
        <v>459406</v>
      </c>
      <c r="AM1698" s="95">
        <v>12</v>
      </c>
      <c r="AN1698" s="95">
        <v>3646</v>
      </c>
      <c r="AO1698" s="95">
        <v>11</v>
      </c>
      <c r="AP1698" s="95">
        <v>22248</v>
      </c>
      <c r="AQ1698" s="72">
        <v>251</v>
      </c>
      <c r="AR1698" s="72">
        <v>261.22000000000003</v>
      </c>
      <c r="AS1698" s="72">
        <v>512.22</v>
      </c>
      <c r="AT1698" s="95">
        <v>463845</v>
      </c>
      <c r="AU1698" s="95">
        <v>457658</v>
      </c>
      <c r="AV1698" s="95">
        <v>154</v>
      </c>
      <c r="AW1698" s="95">
        <v>146</v>
      </c>
      <c r="AX1698" s="72">
        <v>293.14999999999998</v>
      </c>
      <c r="AY1698" s="72">
        <v>321.86</v>
      </c>
      <c r="AZ1698" s="72">
        <v>615.01</v>
      </c>
      <c r="BA1698" s="95">
        <v>506560</v>
      </c>
      <c r="BB1698" s="95">
        <v>525275</v>
      </c>
      <c r="BC1698" s="95">
        <v>144</v>
      </c>
      <c r="BD1698" s="95">
        <v>136</v>
      </c>
      <c r="BE1698" s="72">
        <v>383.2</v>
      </c>
      <c r="BF1698" s="72">
        <v>333.62</v>
      </c>
      <c r="BG1698" s="72">
        <v>716.82</v>
      </c>
      <c r="BH1698" s="95">
        <v>643774</v>
      </c>
      <c r="BI1698" s="95">
        <v>528461</v>
      </c>
      <c r="BJ1698" s="95">
        <v>140</v>
      </c>
      <c r="BK1698" s="95">
        <v>132</v>
      </c>
      <c r="BL1698" s="72">
        <v>295.32</v>
      </c>
      <c r="BM1698" s="72">
        <v>350.39</v>
      </c>
      <c r="BN1698" s="72">
        <v>645.71</v>
      </c>
      <c r="BO1698" s="95">
        <v>450062</v>
      </c>
      <c r="BP1698" s="95">
        <v>500350</v>
      </c>
      <c r="BQ1698" s="95">
        <v>127</v>
      </c>
      <c r="BR1698" s="95">
        <v>119</v>
      </c>
      <c r="BS1698" s="72">
        <v>270.5</v>
      </c>
      <c r="BT1698" s="72">
        <v>290.85000000000002</v>
      </c>
      <c r="BU1698" s="72">
        <v>561.35</v>
      </c>
      <c r="BV1698" s="95">
        <v>477155</v>
      </c>
      <c r="BW1698" s="95">
        <v>481654</v>
      </c>
      <c r="BX1698" s="95">
        <v>147</v>
      </c>
      <c r="BY1698" s="95">
        <v>138</v>
      </c>
      <c r="BZ1698" s="95">
        <v>150</v>
      </c>
      <c r="CA1698" s="95">
        <v>140</v>
      </c>
      <c r="CB1698" s="95">
        <v>136</v>
      </c>
      <c r="CC1698" s="95">
        <v>123</v>
      </c>
      <c r="CD1698" s="95">
        <v>143</v>
      </c>
      <c r="CE1698" s="72">
        <v>650.75523149000003</v>
      </c>
      <c r="CF1698" s="72">
        <v>676.59346364999999</v>
      </c>
      <c r="CG1698" s="72">
        <v>712.40329333</v>
      </c>
      <c r="CH1698" s="72">
        <v>716.50152150999998</v>
      </c>
      <c r="CI1698" s="72">
        <v>731.52548966999996</v>
      </c>
      <c r="CJ1698" s="96">
        <v>0.78711622309999996</v>
      </c>
      <c r="CK1698" s="96">
        <v>0.90898010849999999</v>
      </c>
      <c r="CL1698" s="96">
        <v>1.0061997279999999</v>
      </c>
      <c r="CM1698" s="96">
        <v>0.90119836539999998</v>
      </c>
      <c r="CN1698" s="96">
        <v>0.76736902259999995</v>
      </c>
      <c r="CO1698" s="96">
        <v>0.89726751869999999</v>
      </c>
      <c r="CP1698" s="96">
        <v>0.97426093250000001</v>
      </c>
      <c r="CQ1698" s="96">
        <v>0.99584056389999998</v>
      </c>
      <c r="CR1698" s="96">
        <v>0.9783300949</v>
      </c>
      <c r="CS1698" s="95">
        <v>139</v>
      </c>
      <c r="CT1698" s="95">
        <v>134</v>
      </c>
      <c r="CU1698" s="95">
        <v>132</v>
      </c>
      <c r="CV1698" s="95">
        <v>119</v>
      </c>
      <c r="CW1698" s="95">
        <v>130</v>
      </c>
      <c r="CX1698" s="96">
        <v>0.91167055600000002</v>
      </c>
      <c r="CY1698" s="96">
        <v>0.89997701299999999</v>
      </c>
      <c r="CZ1698" s="96">
        <v>0.97463358899999997</v>
      </c>
      <c r="DA1698" s="96">
        <v>0.92191149999999999</v>
      </c>
      <c r="DB1698" s="96">
        <v>0.777959446</v>
      </c>
      <c r="DC1698">
        <v>2013</v>
      </c>
      <c r="DD1698" s="6">
        <v>134.19999999999999</v>
      </c>
      <c r="DE1698" s="96">
        <v>1.9738643000000002E-3</v>
      </c>
      <c r="DF1698" s="72">
        <v>749.86</v>
      </c>
      <c r="DG1698" s="96">
        <v>1</v>
      </c>
      <c r="DH1698" s="72">
        <v>749.86</v>
      </c>
      <c r="DI1698" s="72">
        <v>721.63497475999998</v>
      </c>
      <c r="DJ1698" s="96">
        <v>0.36633318170000001</v>
      </c>
      <c r="DK1698" s="72">
        <v>731.97473806000005</v>
      </c>
      <c r="DL1698" s="96">
        <v>1.007888071</v>
      </c>
      <c r="DM1698" s="72">
        <v>737.74860679000005</v>
      </c>
      <c r="DN1698" s="96">
        <v>1</v>
      </c>
      <c r="DO1698" s="96">
        <v>4.1650000000000003E-3</v>
      </c>
      <c r="DP1698" s="72">
        <v>3.07</v>
      </c>
      <c r="DQ1698" s="72">
        <v>734.68</v>
      </c>
      <c r="DR1698" t="s">
        <v>124</v>
      </c>
      <c r="DT1698" t="s">
        <v>1076</v>
      </c>
    </row>
    <row r="1699" spans="1:124" x14ac:dyDescent="0.3">
      <c r="A1699" t="s">
        <v>648</v>
      </c>
      <c r="B1699">
        <v>28380</v>
      </c>
      <c r="C1699" s="95">
        <v>552</v>
      </c>
      <c r="D1699" s="95">
        <v>1913825</v>
      </c>
      <c r="E1699" s="95">
        <v>531</v>
      </c>
      <c r="F1699" s="95">
        <v>1789024</v>
      </c>
      <c r="G1699" s="95">
        <v>45</v>
      </c>
      <c r="H1699" s="95">
        <v>62843</v>
      </c>
      <c r="I1699" s="95">
        <v>42</v>
      </c>
      <c r="J1699" s="95">
        <v>106142</v>
      </c>
      <c r="K1699" s="95">
        <v>538</v>
      </c>
      <c r="L1699" s="95">
        <v>2636520</v>
      </c>
      <c r="M1699" s="95">
        <v>515</v>
      </c>
      <c r="N1699" s="95">
        <v>2283211</v>
      </c>
      <c r="O1699" s="95">
        <v>36</v>
      </c>
      <c r="P1699" s="95">
        <v>35700</v>
      </c>
      <c r="Q1699" s="95">
        <v>32</v>
      </c>
      <c r="R1699" s="95">
        <v>82985</v>
      </c>
      <c r="S1699" s="95">
        <v>522</v>
      </c>
      <c r="T1699" s="95">
        <v>1907148</v>
      </c>
      <c r="U1699" s="95">
        <v>499</v>
      </c>
      <c r="V1699" s="95">
        <v>2005327</v>
      </c>
      <c r="W1699" s="95">
        <v>39</v>
      </c>
      <c r="X1699" s="95">
        <v>141752</v>
      </c>
      <c r="Y1699" s="95">
        <v>35</v>
      </c>
      <c r="Z1699" s="95">
        <v>140057</v>
      </c>
      <c r="AA1699" s="95">
        <v>522</v>
      </c>
      <c r="AB1699" s="95">
        <v>2279935</v>
      </c>
      <c r="AC1699" s="95">
        <v>500</v>
      </c>
      <c r="AD1699" s="95">
        <v>2141640</v>
      </c>
      <c r="AE1699" s="95">
        <v>38</v>
      </c>
      <c r="AF1699" s="95">
        <v>158812</v>
      </c>
      <c r="AG1699" s="95">
        <v>30</v>
      </c>
      <c r="AH1699" s="95">
        <v>175986</v>
      </c>
      <c r="AI1699" s="95">
        <v>533</v>
      </c>
      <c r="AJ1699" s="95">
        <v>2029251.87</v>
      </c>
      <c r="AK1699" s="95">
        <v>508</v>
      </c>
      <c r="AL1699" s="95">
        <v>2226161.7000000002</v>
      </c>
      <c r="AM1699" s="95">
        <v>44</v>
      </c>
      <c r="AN1699" s="95">
        <v>223924</v>
      </c>
      <c r="AO1699" s="95">
        <v>36</v>
      </c>
      <c r="AP1699" s="95">
        <v>195765</v>
      </c>
      <c r="AQ1699" s="72">
        <v>275.92</v>
      </c>
      <c r="AR1699" s="72">
        <v>275.62</v>
      </c>
      <c r="AS1699" s="72">
        <v>551.54</v>
      </c>
      <c r="AT1699" s="95">
        <v>1976668</v>
      </c>
      <c r="AU1699" s="95">
        <v>1895166</v>
      </c>
      <c r="AV1699" s="95">
        <v>597</v>
      </c>
      <c r="AW1699" s="95">
        <v>573</v>
      </c>
      <c r="AX1699" s="72">
        <v>387.95</v>
      </c>
      <c r="AY1699" s="72">
        <v>360.48</v>
      </c>
      <c r="AZ1699" s="72">
        <v>748.43</v>
      </c>
      <c r="BA1699" s="95">
        <v>2672220</v>
      </c>
      <c r="BB1699" s="95">
        <v>2366196</v>
      </c>
      <c r="BC1699" s="95">
        <v>574</v>
      </c>
      <c r="BD1699" s="95">
        <v>547</v>
      </c>
      <c r="BE1699" s="72">
        <v>304.35000000000002</v>
      </c>
      <c r="BF1699" s="72">
        <v>334.8</v>
      </c>
      <c r="BG1699" s="72">
        <v>639.15</v>
      </c>
      <c r="BH1699" s="95">
        <v>2048900</v>
      </c>
      <c r="BI1699" s="95">
        <v>2145384</v>
      </c>
      <c r="BJ1699" s="95">
        <v>561</v>
      </c>
      <c r="BK1699" s="95">
        <v>534</v>
      </c>
      <c r="BL1699" s="72">
        <v>362.91</v>
      </c>
      <c r="BM1699" s="72">
        <v>364.41</v>
      </c>
      <c r="BN1699" s="72">
        <v>727.32</v>
      </c>
      <c r="BO1699" s="95">
        <v>2438747</v>
      </c>
      <c r="BP1699" s="95">
        <v>2317626</v>
      </c>
      <c r="BQ1699" s="95">
        <v>560</v>
      </c>
      <c r="BR1699" s="95">
        <v>530</v>
      </c>
      <c r="BS1699" s="72">
        <v>325.42</v>
      </c>
      <c r="BT1699" s="72">
        <v>371.01</v>
      </c>
      <c r="BU1699" s="72">
        <v>696.43</v>
      </c>
      <c r="BV1699" s="95">
        <v>2253175.87</v>
      </c>
      <c r="BW1699" s="95">
        <v>2421926.7000000002</v>
      </c>
      <c r="BX1699" s="95">
        <v>577</v>
      </c>
      <c r="BY1699" s="95">
        <v>544</v>
      </c>
      <c r="BZ1699" s="95">
        <v>586</v>
      </c>
      <c r="CA1699" s="95">
        <v>561</v>
      </c>
      <c r="CB1699" s="95">
        <v>548</v>
      </c>
      <c r="CC1699" s="95">
        <v>546</v>
      </c>
      <c r="CD1699" s="95">
        <v>561</v>
      </c>
      <c r="CE1699" s="72">
        <v>650.75523149000003</v>
      </c>
      <c r="CF1699" s="72">
        <v>676.59346364999999</v>
      </c>
      <c r="CG1699" s="72">
        <v>712.40329333</v>
      </c>
      <c r="CH1699" s="72">
        <v>716.50152150999998</v>
      </c>
      <c r="CI1699" s="72">
        <v>731.52548966999996</v>
      </c>
      <c r="CJ1699" s="96">
        <v>0.84753832669999996</v>
      </c>
      <c r="CK1699" s="96">
        <v>1.1061738551</v>
      </c>
      <c r="CL1699" s="96">
        <v>0.89717440390000003</v>
      </c>
      <c r="CM1699" s="96">
        <v>1.0150990307000001</v>
      </c>
      <c r="CN1699" s="96">
        <v>0.95202424230000005</v>
      </c>
      <c r="CO1699" s="96">
        <v>0.97929915030000003</v>
      </c>
      <c r="CP1699" s="96">
        <v>0.98397100770000001</v>
      </c>
      <c r="CQ1699" s="96">
        <v>0.99584056389999998</v>
      </c>
      <c r="CR1699" s="96">
        <v>0.98808072579999995</v>
      </c>
      <c r="CS1699" s="95">
        <v>549</v>
      </c>
      <c r="CT1699" s="95">
        <v>543</v>
      </c>
      <c r="CU1699" s="95">
        <v>515</v>
      </c>
      <c r="CV1699" s="95">
        <v>512</v>
      </c>
      <c r="CW1699" s="95">
        <v>520</v>
      </c>
      <c r="CX1699" s="96">
        <v>0.99914027699999997</v>
      </c>
      <c r="CY1699" s="96">
        <v>1.013070905</v>
      </c>
      <c r="CZ1699" s="96">
        <v>1.005294073</v>
      </c>
      <c r="DA1699" s="96">
        <v>0.95945793999999995</v>
      </c>
      <c r="DB1699" s="96">
        <v>0.91687698299999998</v>
      </c>
      <c r="DC1699">
        <v>2013</v>
      </c>
      <c r="DD1699" s="6">
        <v>545.6</v>
      </c>
      <c r="DE1699" s="96">
        <v>3.5362868999999999E-3</v>
      </c>
      <c r="DF1699" s="72">
        <v>756.15</v>
      </c>
      <c r="DG1699" s="96">
        <v>1</v>
      </c>
      <c r="DH1699" s="72">
        <v>756.15</v>
      </c>
      <c r="DI1699" s="72">
        <v>721.63497475999998</v>
      </c>
      <c r="DJ1699" s="96">
        <v>0.73864741249999999</v>
      </c>
      <c r="DK1699" s="72">
        <v>747.12940885</v>
      </c>
      <c r="DL1699" s="96">
        <v>1.007888071</v>
      </c>
      <c r="DM1699" s="72">
        <v>753.02281869000001</v>
      </c>
      <c r="DN1699" s="96">
        <v>1</v>
      </c>
      <c r="DO1699" s="96">
        <v>9.6729999999999993E-3</v>
      </c>
      <c r="DP1699" s="72">
        <v>7.28</v>
      </c>
      <c r="DQ1699" s="72">
        <v>745.74</v>
      </c>
      <c r="DR1699" t="s">
        <v>648</v>
      </c>
      <c r="DT1699" t="s">
        <v>1076</v>
      </c>
    </row>
    <row r="1700" spans="1:124" x14ac:dyDescent="0.3">
      <c r="A1700" t="s">
        <v>389</v>
      </c>
      <c r="B1700">
        <v>28390</v>
      </c>
      <c r="C1700" s="95">
        <v>6974</v>
      </c>
      <c r="D1700" s="95">
        <v>25025751</v>
      </c>
      <c r="E1700" s="95">
        <v>6563</v>
      </c>
      <c r="F1700" s="95">
        <v>20205975</v>
      </c>
      <c r="G1700" s="95">
        <v>1115</v>
      </c>
      <c r="H1700" s="95">
        <v>3507232</v>
      </c>
      <c r="I1700" s="95">
        <v>961</v>
      </c>
      <c r="J1700" s="95">
        <v>3069114</v>
      </c>
      <c r="K1700" s="95">
        <v>6603</v>
      </c>
      <c r="L1700" s="95">
        <v>24287554</v>
      </c>
      <c r="M1700" s="95">
        <v>6175</v>
      </c>
      <c r="N1700" s="95">
        <v>20462260</v>
      </c>
      <c r="O1700" s="95">
        <v>1115</v>
      </c>
      <c r="P1700" s="95">
        <v>4025325</v>
      </c>
      <c r="Q1700" s="95">
        <v>946</v>
      </c>
      <c r="R1700" s="95">
        <v>2909457</v>
      </c>
      <c r="S1700" s="95">
        <v>6461</v>
      </c>
      <c r="T1700" s="95">
        <v>26412582</v>
      </c>
      <c r="U1700" s="95">
        <v>6003</v>
      </c>
      <c r="V1700" s="95">
        <v>20808043</v>
      </c>
      <c r="W1700" s="95">
        <v>1155</v>
      </c>
      <c r="X1700" s="95">
        <v>4030488</v>
      </c>
      <c r="Y1700" s="95">
        <v>982</v>
      </c>
      <c r="Z1700" s="95">
        <v>3358722</v>
      </c>
      <c r="AA1700" s="95">
        <v>6622</v>
      </c>
      <c r="AB1700" s="95">
        <v>24983787</v>
      </c>
      <c r="AC1700" s="95">
        <v>6111</v>
      </c>
      <c r="AD1700" s="95">
        <v>21767367</v>
      </c>
      <c r="AE1700" s="95">
        <v>1251</v>
      </c>
      <c r="AF1700" s="95">
        <v>3485032</v>
      </c>
      <c r="AG1700" s="95">
        <v>1085</v>
      </c>
      <c r="AH1700" s="95">
        <v>3780763</v>
      </c>
      <c r="AI1700" s="95">
        <v>6822</v>
      </c>
      <c r="AJ1700" s="95">
        <v>26004538.079999998</v>
      </c>
      <c r="AK1700" s="95">
        <v>6304</v>
      </c>
      <c r="AL1700" s="95">
        <v>24020891.940000001</v>
      </c>
      <c r="AM1700" s="95">
        <v>1424</v>
      </c>
      <c r="AN1700" s="95">
        <v>3883806</v>
      </c>
      <c r="AO1700" s="95">
        <v>1264</v>
      </c>
      <c r="AP1700" s="95">
        <v>4558666.22</v>
      </c>
      <c r="AQ1700" s="72">
        <v>293.95</v>
      </c>
      <c r="AR1700" s="72">
        <v>257.79000000000002</v>
      </c>
      <c r="AS1700" s="72">
        <v>551.74</v>
      </c>
      <c r="AT1700" s="95">
        <v>28532983</v>
      </c>
      <c r="AU1700" s="95">
        <v>23275089</v>
      </c>
      <c r="AV1700" s="95">
        <v>8089</v>
      </c>
      <c r="AW1700" s="95">
        <v>7524</v>
      </c>
      <c r="AX1700" s="72">
        <v>305.7</v>
      </c>
      <c r="AY1700" s="72">
        <v>273.51</v>
      </c>
      <c r="AZ1700" s="72">
        <v>579.21</v>
      </c>
      <c r="BA1700" s="95">
        <v>28312879</v>
      </c>
      <c r="BB1700" s="95">
        <v>23371717</v>
      </c>
      <c r="BC1700" s="95">
        <v>7718</v>
      </c>
      <c r="BD1700" s="95">
        <v>7121</v>
      </c>
      <c r="BE1700" s="72">
        <v>333.1</v>
      </c>
      <c r="BF1700" s="72">
        <v>288.32</v>
      </c>
      <c r="BG1700" s="72">
        <v>621.41999999999996</v>
      </c>
      <c r="BH1700" s="95">
        <v>30443070</v>
      </c>
      <c r="BI1700" s="95">
        <v>24166765</v>
      </c>
      <c r="BJ1700" s="95">
        <v>7616</v>
      </c>
      <c r="BK1700" s="95">
        <v>6985</v>
      </c>
      <c r="BL1700" s="72">
        <v>301.33</v>
      </c>
      <c r="BM1700" s="72">
        <v>295.86</v>
      </c>
      <c r="BN1700" s="72">
        <v>597.19000000000005</v>
      </c>
      <c r="BO1700" s="95">
        <v>28468819</v>
      </c>
      <c r="BP1700" s="95">
        <v>25548130</v>
      </c>
      <c r="BQ1700" s="95">
        <v>7873</v>
      </c>
      <c r="BR1700" s="95">
        <v>7196</v>
      </c>
      <c r="BS1700" s="72">
        <v>302.05</v>
      </c>
      <c r="BT1700" s="72">
        <v>314.7</v>
      </c>
      <c r="BU1700" s="72">
        <v>616.75</v>
      </c>
      <c r="BV1700" s="95">
        <v>29888344.079999998</v>
      </c>
      <c r="BW1700" s="95">
        <v>28579558.16</v>
      </c>
      <c r="BX1700" s="95">
        <v>8246</v>
      </c>
      <c r="BY1700" s="95">
        <v>7568</v>
      </c>
      <c r="BZ1700" s="95">
        <v>7820</v>
      </c>
      <c r="CA1700" s="95">
        <v>7430</v>
      </c>
      <c r="CB1700" s="95">
        <v>7312</v>
      </c>
      <c r="CC1700" s="95">
        <v>7552</v>
      </c>
      <c r="CD1700" s="95">
        <v>7914</v>
      </c>
      <c r="CE1700" s="72">
        <v>650.75523149000003</v>
      </c>
      <c r="CF1700" s="72">
        <v>676.59346364999999</v>
      </c>
      <c r="CG1700" s="72">
        <v>712.40329333</v>
      </c>
      <c r="CH1700" s="72">
        <v>716.50152150999998</v>
      </c>
      <c r="CI1700" s="72">
        <v>731.52548966999996</v>
      </c>
      <c r="CJ1700" s="96">
        <v>0.84784566189999999</v>
      </c>
      <c r="CK1700" s="96">
        <v>0.85606798039999998</v>
      </c>
      <c r="CL1700" s="96">
        <v>0.87228681539999997</v>
      </c>
      <c r="CM1700" s="96">
        <v>0.83348043520000004</v>
      </c>
      <c r="CN1700" s="96">
        <v>0.84310117520000005</v>
      </c>
      <c r="CO1700" s="96">
        <v>0.96158118059999997</v>
      </c>
      <c r="CP1700" s="96">
        <v>0.88453937199999999</v>
      </c>
      <c r="CQ1700" s="96">
        <v>0.99584056389999998</v>
      </c>
      <c r="CR1700" s="96">
        <v>0.88823379739999997</v>
      </c>
      <c r="CS1700" s="95">
        <v>7140</v>
      </c>
      <c r="CT1700" s="95">
        <v>6784</v>
      </c>
      <c r="CU1700" s="95">
        <v>6666</v>
      </c>
      <c r="CV1700" s="95">
        <v>6697</v>
      </c>
      <c r="CW1700" s="95">
        <v>6794</v>
      </c>
      <c r="CX1700" s="96">
        <v>0.95999354699999995</v>
      </c>
      <c r="CY1700" s="96">
        <v>0.96677297100000004</v>
      </c>
      <c r="CZ1700" s="96">
        <v>0.96976755800000003</v>
      </c>
      <c r="DA1700" s="96">
        <v>0.95752269999999995</v>
      </c>
      <c r="DB1700" s="96">
        <v>0.95403391100000001</v>
      </c>
      <c r="DC1700">
        <v>2013</v>
      </c>
      <c r="DD1700" s="6">
        <v>7278.8</v>
      </c>
      <c r="DE1700" s="96">
        <v>1.4505060000000001E-3</v>
      </c>
      <c r="DF1700" s="72">
        <v>681.17</v>
      </c>
      <c r="DG1700" s="96">
        <v>1</v>
      </c>
      <c r="DH1700" s="72">
        <v>681.17</v>
      </c>
      <c r="DI1700" s="72">
        <v>721.63497475999998</v>
      </c>
      <c r="DJ1700" s="96">
        <v>1</v>
      </c>
      <c r="DK1700" s="72">
        <v>681.17</v>
      </c>
      <c r="DL1700" s="96">
        <v>1</v>
      </c>
      <c r="DM1700" s="72">
        <v>681.17</v>
      </c>
      <c r="DN1700" s="96">
        <v>1</v>
      </c>
      <c r="DO1700" s="96">
        <v>4.5580000000000004E-3</v>
      </c>
      <c r="DP1700" s="72">
        <v>3.1</v>
      </c>
      <c r="DQ1700" s="72">
        <v>678.07</v>
      </c>
      <c r="DR1700" t="s">
        <v>389</v>
      </c>
      <c r="DT1700" t="s">
        <v>1076</v>
      </c>
    </row>
    <row r="1701" spans="1:124" x14ac:dyDescent="0.3">
      <c r="A1701" t="s">
        <v>307</v>
      </c>
      <c r="B1701">
        <v>28400</v>
      </c>
      <c r="C1701" s="95">
        <v>1383</v>
      </c>
      <c r="D1701" s="95">
        <v>4366958</v>
      </c>
      <c r="E1701" s="95">
        <v>1328</v>
      </c>
      <c r="F1701" s="95">
        <v>3905102</v>
      </c>
      <c r="G1701" s="95">
        <v>138</v>
      </c>
      <c r="H1701" s="95">
        <v>211458</v>
      </c>
      <c r="I1701" s="95">
        <v>116</v>
      </c>
      <c r="J1701" s="95">
        <v>416892</v>
      </c>
      <c r="K1701" s="95">
        <v>1317</v>
      </c>
      <c r="L1701" s="95">
        <v>4460664</v>
      </c>
      <c r="M1701" s="95">
        <v>1268</v>
      </c>
      <c r="N1701" s="95">
        <v>4118169</v>
      </c>
      <c r="O1701" s="95">
        <v>130</v>
      </c>
      <c r="P1701" s="95">
        <v>483521</v>
      </c>
      <c r="Q1701" s="95">
        <v>108</v>
      </c>
      <c r="R1701" s="95">
        <v>376502</v>
      </c>
      <c r="S1701" s="95">
        <v>1243</v>
      </c>
      <c r="T1701" s="95">
        <v>4638647</v>
      </c>
      <c r="U1701" s="95">
        <v>1186</v>
      </c>
      <c r="V1701" s="95">
        <v>4294446</v>
      </c>
      <c r="W1701" s="95">
        <v>122</v>
      </c>
      <c r="X1701" s="95">
        <v>398500</v>
      </c>
      <c r="Y1701" s="95">
        <v>101</v>
      </c>
      <c r="Z1701" s="95">
        <v>354939</v>
      </c>
      <c r="AA1701" s="95">
        <v>1244</v>
      </c>
      <c r="AB1701" s="95">
        <v>4599635</v>
      </c>
      <c r="AC1701" s="95">
        <v>1177</v>
      </c>
      <c r="AD1701" s="95">
        <v>5106682</v>
      </c>
      <c r="AE1701" s="95">
        <v>125</v>
      </c>
      <c r="AF1701" s="95">
        <v>347995</v>
      </c>
      <c r="AG1701" s="95">
        <v>102</v>
      </c>
      <c r="AH1701" s="95">
        <v>328795</v>
      </c>
      <c r="AI1701" s="95">
        <v>1269</v>
      </c>
      <c r="AJ1701" s="95">
        <v>3919856.82</v>
      </c>
      <c r="AK1701" s="95">
        <v>1193</v>
      </c>
      <c r="AL1701" s="95">
        <v>5100694.51</v>
      </c>
      <c r="AM1701" s="95">
        <v>122</v>
      </c>
      <c r="AN1701" s="95">
        <v>402031</v>
      </c>
      <c r="AO1701" s="95">
        <v>106</v>
      </c>
      <c r="AP1701" s="95">
        <v>417929</v>
      </c>
      <c r="AQ1701" s="72">
        <v>250.84</v>
      </c>
      <c r="AR1701" s="72">
        <v>249.42</v>
      </c>
      <c r="AS1701" s="72">
        <v>500.26</v>
      </c>
      <c r="AT1701" s="95">
        <v>4578416</v>
      </c>
      <c r="AU1701" s="95">
        <v>4321994</v>
      </c>
      <c r="AV1701" s="95">
        <v>1521</v>
      </c>
      <c r="AW1701" s="95">
        <v>1444</v>
      </c>
      <c r="AX1701" s="72">
        <v>284.74</v>
      </c>
      <c r="AY1701" s="72">
        <v>272.20999999999998</v>
      </c>
      <c r="AZ1701" s="72">
        <v>556.95000000000005</v>
      </c>
      <c r="BA1701" s="95">
        <v>4944185</v>
      </c>
      <c r="BB1701" s="95">
        <v>4494671</v>
      </c>
      <c r="BC1701" s="95">
        <v>1447</v>
      </c>
      <c r="BD1701" s="95">
        <v>1376</v>
      </c>
      <c r="BE1701" s="72">
        <v>307.52</v>
      </c>
      <c r="BF1701" s="72">
        <v>301.05</v>
      </c>
      <c r="BG1701" s="72">
        <v>608.57000000000005</v>
      </c>
      <c r="BH1701" s="95">
        <v>5037147</v>
      </c>
      <c r="BI1701" s="95">
        <v>4649385</v>
      </c>
      <c r="BJ1701" s="95">
        <v>1365</v>
      </c>
      <c r="BK1701" s="95">
        <v>1287</v>
      </c>
      <c r="BL1701" s="72">
        <v>301.17</v>
      </c>
      <c r="BM1701" s="72">
        <v>354.15</v>
      </c>
      <c r="BN1701" s="72">
        <v>655.32000000000005</v>
      </c>
      <c r="BO1701" s="95">
        <v>4947630</v>
      </c>
      <c r="BP1701" s="95">
        <v>5435477</v>
      </c>
      <c r="BQ1701" s="95">
        <v>1369</v>
      </c>
      <c r="BR1701" s="95">
        <v>1279</v>
      </c>
      <c r="BS1701" s="72">
        <v>258.92</v>
      </c>
      <c r="BT1701" s="72">
        <v>354.03</v>
      </c>
      <c r="BU1701" s="72">
        <v>612.95000000000005</v>
      </c>
      <c r="BV1701" s="95">
        <v>4321887.82</v>
      </c>
      <c r="BW1701" s="95">
        <v>5518623.5099999998</v>
      </c>
      <c r="BX1701" s="95">
        <v>1391</v>
      </c>
      <c r="BY1701" s="95">
        <v>1299</v>
      </c>
      <c r="BZ1701" s="95">
        <v>1484</v>
      </c>
      <c r="CA1701" s="95">
        <v>1413</v>
      </c>
      <c r="CB1701" s="95">
        <v>1327</v>
      </c>
      <c r="CC1701" s="95">
        <v>1326</v>
      </c>
      <c r="CD1701" s="95">
        <v>1346</v>
      </c>
      <c r="CE1701" s="72">
        <v>650.75523149000003</v>
      </c>
      <c r="CF1701" s="72">
        <v>676.59346364999999</v>
      </c>
      <c r="CG1701" s="72">
        <v>712.40329333</v>
      </c>
      <c r="CH1701" s="72">
        <v>716.50152150999998</v>
      </c>
      <c r="CI1701" s="72">
        <v>731.52548966999996</v>
      </c>
      <c r="CJ1701" s="96">
        <v>0.76873757720000002</v>
      </c>
      <c r="CK1701" s="96">
        <v>0.82316786949999998</v>
      </c>
      <c r="CL1701" s="96">
        <v>0.85424927939999995</v>
      </c>
      <c r="CM1701" s="96">
        <v>0.91461075839999995</v>
      </c>
      <c r="CN1701" s="96">
        <v>0.837906551</v>
      </c>
      <c r="CO1701" s="96">
        <v>0.8748482206</v>
      </c>
      <c r="CP1701" s="96">
        <v>0.95986296520000003</v>
      </c>
      <c r="CQ1701" s="96">
        <v>0.99584056389999998</v>
      </c>
      <c r="CR1701" s="96">
        <v>0.96387199209999996</v>
      </c>
      <c r="CS1701" s="95">
        <v>1517</v>
      </c>
      <c r="CT1701" s="95">
        <v>1456</v>
      </c>
      <c r="CU1701" s="95">
        <v>1355</v>
      </c>
      <c r="CV1701" s="95">
        <v>1373</v>
      </c>
      <c r="CW1701" s="95">
        <v>1395</v>
      </c>
      <c r="CX1701" s="96">
        <v>0.88899383300000001</v>
      </c>
      <c r="CY1701" s="96">
        <v>0.86716073100000002</v>
      </c>
      <c r="CZ1701" s="96">
        <v>0.85414055200000005</v>
      </c>
      <c r="DA1701" s="96">
        <v>0.87811487200000005</v>
      </c>
      <c r="DB1701" s="96">
        <v>0.884387912</v>
      </c>
      <c r="DC1701">
        <v>2013</v>
      </c>
      <c r="DD1701" s="6">
        <v>1337</v>
      </c>
      <c r="DE1701" s="96">
        <v>1.2666196000000001E-3</v>
      </c>
      <c r="DF1701" s="72">
        <v>739.31</v>
      </c>
      <c r="DG1701" s="96">
        <v>1</v>
      </c>
      <c r="DH1701" s="72">
        <v>739.31</v>
      </c>
      <c r="DI1701" s="72">
        <v>721.63497475999998</v>
      </c>
      <c r="DJ1701" s="96">
        <v>1</v>
      </c>
      <c r="DK1701" s="72">
        <v>739.31</v>
      </c>
      <c r="DL1701" s="96">
        <v>1</v>
      </c>
      <c r="DM1701" s="72">
        <v>739.31</v>
      </c>
      <c r="DN1701" s="96">
        <v>1</v>
      </c>
      <c r="DO1701" s="96">
        <v>4.7369999999999999E-3</v>
      </c>
      <c r="DP1701" s="72">
        <v>3.5</v>
      </c>
      <c r="DQ1701" s="72">
        <v>735.81</v>
      </c>
      <c r="DR1701" t="s">
        <v>307</v>
      </c>
      <c r="DT1701" t="s">
        <v>1076</v>
      </c>
    </row>
    <row r="1702" spans="1:124" x14ac:dyDescent="0.3">
      <c r="A1702" t="s">
        <v>721</v>
      </c>
      <c r="B1702">
        <v>28410</v>
      </c>
      <c r="C1702" s="95">
        <v>688</v>
      </c>
      <c r="D1702" s="95">
        <v>3674340</v>
      </c>
      <c r="E1702" s="95">
        <v>671</v>
      </c>
      <c r="F1702" s="95">
        <v>2660998</v>
      </c>
      <c r="G1702" s="95">
        <v>70</v>
      </c>
      <c r="H1702" s="95">
        <v>328017</v>
      </c>
      <c r="I1702" s="95">
        <v>64</v>
      </c>
      <c r="J1702" s="95">
        <v>222665</v>
      </c>
      <c r="K1702" s="95">
        <v>657</v>
      </c>
      <c r="L1702" s="95">
        <v>2645079</v>
      </c>
      <c r="M1702" s="95">
        <v>640</v>
      </c>
      <c r="N1702" s="95">
        <v>2527324</v>
      </c>
      <c r="O1702" s="95">
        <v>62</v>
      </c>
      <c r="P1702" s="95">
        <v>241333</v>
      </c>
      <c r="Q1702" s="95">
        <v>58</v>
      </c>
      <c r="R1702" s="95">
        <v>204316</v>
      </c>
      <c r="S1702" s="95">
        <v>615</v>
      </c>
      <c r="T1702" s="95">
        <v>3283313</v>
      </c>
      <c r="U1702" s="95">
        <v>601</v>
      </c>
      <c r="V1702" s="95">
        <v>2488750</v>
      </c>
      <c r="W1702" s="95">
        <v>61</v>
      </c>
      <c r="X1702" s="95">
        <v>90668</v>
      </c>
      <c r="Y1702" s="95">
        <v>56</v>
      </c>
      <c r="Z1702" s="95">
        <v>190130</v>
      </c>
      <c r="AA1702" s="95">
        <v>609</v>
      </c>
      <c r="AB1702" s="95">
        <v>3210058</v>
      </c>
      <c r="AC1702" s="95">
        <v>591</v>
      </c>
      <c r="AD1702" s="95">
        <v>2830828</v>
      </c>
      <c r="AE1702" s="95">
        <v>63</v>
      </c>
      <c r="AF1702" s="95">
        <v>201035</v>
      </c>
      <c r="AG1702" s="95">
        <v>57</v>
      </c>
      <c r="AH1702" s="95">
        <v>304293</v>
      </c>
      <c r="AI1702" s="95">
        <v>598</v>
      </c>
      <c r="AJ1702" s="95">
        <v>3014339</v>
      </c>
      <c r="AK1702" s="95">
        <v>576</v>
      </c>
      <c r="AL1702" s="95">
        <v>2695465</v>
      </c>
      <c r="AM1702" s="95">
        <v>62</v>
      </c>
      <c r="AN1702" s="95">
        <v>341756</v>
      </c>
      <c r="AO1702" s="95">
        <v>56</v>
      </c>
      <c r="AP1702" s="95">
        <v>258417</v>
      </c>
      <c r="AQ1702" s="72">
        <v>440.01</v>
      </c>
      <c r="AR1702" s="72">
        <v>326.95</v>
      </c>
      <c r="AS1702" s="72">
        <v>766.96</v>
      </c>
      <c r="AT1702" s="95">
        <v>4002357</v>
      </c>
      <c r="AU1702" s="95">
        <v>2883663</v>
      </c>
      <c r="AV1702" s="95">
        <v>758</v>
      </c>
      <c r="AW1702" s="95">
        <v>735</v>
      </c>
      <c r="AX1702" s="72">
        <v>334.54</v>
      </c>
      <c r="AY1702" s="72">
        <v>326.13</v>
      </c>
      <c r="AZ1702" s="72">
        <v>660.67</v>
      </c>
      <c r="BA1702" s="95">
        <v>2886412</v>
      </c>
      <c r="BB1702" s="95">
        <v>2731640</v>
      </c>
      <c r="BC1702" s="95">
        <v>719</v>
      </c>
      <c r="BD1702" s="95">
        <v>698</v>
      </c>
      <c r="BE1702" s="72">
        <v>415.92</v>
      </c>
      <c r="BF1702" s="72">
        <v>339.79</v>
      </c>
      <c r="BG1702" s="72">
        <v>755.71</v>
      </c>
      <c r="BH1702" s="95">
        <v>3373981</v>
      </c>
      <c r="BI1702" s="95">
        <v>2678880</v>
      </c>
      <c r="BJ1702" s="95">
        <v>676</v>
      </c>
      <c r="BK1702" s="95">
        <v>657</v>
      </c>
      <c r="BL1702" s="72">
        <v>423</v>
      </c>
      <c r="BM1702" s="72">
        <v>403.18</v>
      </c>
      <c r="BN1702" s="72">
        <v>826.18</v>
      </c>
      <c r="BO1702" s="95">
        <v>3411093</v>
      </c>
      <c r="BP1702" s="95">
        <v>3135121</v>
      </c>
      <c r="BQ1702" s="95">
        <v>672</v>
      </c>
      <c r="BR1702" s="95">
        <v>648</v>
      </c>
      <c r="BS1702" s="72">
        <v>423.75</v>
      </c>
      <c r="BT1702" s="72">
        <v>389.49</v>
      </c>
      <c r="BU1702" s="72">
        <v>813.24</v>
      </c>
      <c r="BV1702" s="95">
        <v>3356095</v>
      </c>
      <c r="BW1702" s="95">
        <v>2953882</v>
      </c>
      <c r="BX1702" s="95">
        <v>660</v>
      </c>
      <c r="BY1702" s="95">
        <v>632</v>
      </c>
      <c r="BZ1702" s="95">
        <v>747</v>
      </c>
      <c r="CA1702" s="95">
        <v>709</v>
      </c>
      <c r="CB1702" s="95">
        <v>667</v>
      </c>
      <c r="CC1702" s="95">
        <v>661</v>
      </c>
      <c r="CD1702" s="95">
        <v>646</v>
      </c>
      <c r="CE1702" s="72">
        <v>650.75523149000003</v>
      </c>
      <c r="CF1702" s="72">
        <v>676.59346364999999</v>
      </c>
      <c r="CG1702" s="72">
        <v>712.40329333</v>
      </c>
      <c r="CH1702" s="72">
        <v>716.50152150999998</v>
      </c>
      <c r="CI1702" s="72">
        <v>731.52548966999996</v>
      </c>
      <c r="CJ1702" s="96">
        <v>1.1785690885</v>
      </c>
      <c r="CK1702" s="96">
        <v>0.97646524170000004</v>
      </c>
      <c r="CL1702" s="96">
        <v>1.0607895936</v>
      </c>
      <c r="CM1702" s="96">
        <v>1.1530750112999999</v>
      </c>
      <c r="CN1702" s="96">
        <v>1.1117042557000001</v>
      </c>
      <c r="CO1702" s="96">
        <v>0.97269523179999995</v>
      </c>
      <c r="CP1702" s="96">
        <v>1.1268901114000001</v>
      </c>
      <c r="CQ1702" s="96">
        <v>0.99584056389999998</v>
      </c>
      <c r="CR1702" s="96">
        <v>1.1315967548999999</v>
      </c>
      <c r="CS1702" s="95">
        <v>766</v>
      </c>
      <c r="CT1702" s="95">
        <v>738</v>
      </c>
      <c r="CU1702" s="95">
        <v>689</v>
      </c>
      <c r="CV1702" s="95">
        <v>701</v>
      </c>
      <c r="CW1702" s="95">
        <v>681</v>
      </c>
      <c r="CX1702" s="96">
        <v>0.98853453499999999</v>
      </c>
      <c r="CY1702" s="96">
        <v>0.97444046200000001</v>
      </c>
      <c r="CZ1702" s="96">
        <v>0.98538363699999998</v>
      </c>
      <c r="DA1702" s="96">
        <v>0.93193924800000005</v>
      </c>
      <c r="DB1702" s="96">
        <v>0.98210308400000002</v>
      </c>
      <c r="DC1702">
        <v>2013</v>
      </c>
      <c r="DD1702" s="6">
        <v>674</v>
      </c>
      <c r="DE1702" s="96">
        <v>1.0093869E-3</v>
      </c>
      <c r="DF1702" s="72">
        <v>868.18</v>
      </c>
      <c r="DG1702" s="96">
        <v>1</v>
      </c>
      <c r="DH1702" s="72">
        <v>868.18</v>
      </c>
      <c r="DI1702" s="72">
        <v>721.63497475999998</v>
      </c>
      <c r="DJ1702" s="96">
        <v>0.82097503009999995</v>
      </c>
      <c r="DK1702" s="72">
        <v>841.94478126000001</v>
      </c>
      <c r="DL1702" s="96">
        <v>1.007888071</v>
      </c>
      <c r="DM1702" s="72">
        <v>848.58610150000004</v>
      </c>
      <c r="DN1702" s="96">
        <v>1</v>
      </c>
      <c r="DO1702" s="96">
        <v>3.4390000000000002E-3</v>
      </c>
      <c r="DP1702" s="72">
        <v>2.92</v>
      </c>
      <c r="DQ1702" s="72">
        <v>845.67</v>
      </c>
      <c r="DR1702" t="s">
        <v>721</v>
      </c>
      <c r="DT1702" t="s">
        <v>1076</v>
      </c>
    </row>
    <row r="1703" spans="1:124" x14ac:dyDescent="0.3">
      <c r="A1703" t="s">
        <v>1095</v>
      </c>
      <c r="B1703">
        <v>28420</v>
      </c>
      <c r="C1703" s="95">
        <v>96</v>
      </c>
      <c r="D1703" s="95">
        <v>307180</v>
      </c>
      <c r="E1703" s="95">
        <v>92</v>
      </c>
      <c r="F1703" s="95">
        <v>220645</v>
      </c>
      <c r="G1703" s="95">
        <v>8</v>
      </c>
      <c r="H1703" s="95">
        <v>36982</v>
      </c>
      <c r="I1703" s="95">
        <v>6</v>
      </c>
      <c r="J1703" s="95">
        <v>20744</v>
      </c>
      <c r="K1703" s="95">
        <v>90</v>
      </c>
      <c r="L1703" s="95">
        <v>250408</v>
      </c>
      <c r="M1703" s="95">
        <v>86</v>
      </c>
      <c r="N1703" s="95">
        <v>374585</v>
      </c>
      <c r="O1703" s="95">
        <v>5</v>
      </c>
      <c r="P1703" s="95">
        <v>75950</v>
      </c>
      <c r="Q1703" s="95">
        <v>3</v>
      </c>
      <c r="R1703" s="95">
        <v>30128</v>
      </c>
      <c r="S1703" s="95">
        <v>79</v>
      </c>
      <c r="T1703" s="95">
        <v>114378</v>
      </c>
      <c r="U1703" s="95">
        <v>74</v>
      </c>
      <c r="V1703" s="95">
        <v>242378</v>
      </c>
      <c r="W1703" s="95">
        <v>5</v>
      </c>
      <c r="X1703" s="95">
        <v>1</v>
      </c>
      <c r="Y1703" s="95">
        <v>3</v>
      </c>
      <c r="Z1703" s="95">
        <v>5883</v>
      </c>
      <c r="AA1703" s="95">
        <v>76</v>
      </c>
      <c r="AB1703" s="95">
        <v>210347</v>
      </c>
      <c r="AC1703" s="95">
        <v>70</v>
      </c>
      <c r="AD1703" s="95">
        <v>251454</v>
      </c>
      <c r="AE1703" s="95">
        <v>4</v>
      </c>
      <c r="AF1703" s="95">
        <v>1</v>
      </c>
      <c r="AG1703" s="95">
        <v>4</v>
      </c>
      <c r="AH1703" s="95">
        <v>8083</v>
      </c>
      <c r="AI1703" s="95">
        <v>78</v>
      </c>
      <c r="AJ1703" s="95">
        <v>226273</v>
      </c>
      <c r="AK1703" s="95">
        <v>71</v>
      </c>
      <c r="AL1703" s="95">
        <v>299138</v>
      </c>
      <c r="AM1703" s="95">
        <v>2</v>
      </c>
      <c r="AN1703" s="95">
        <v>4778</v>
      </c>
      <c r="AO1703" s="95">
        <v>2</v>
      </c>
      <c r="AP1703" s="95">
        <v>3589</v>
      </c>
      <c r="AQ1703" s="72">
        <v>275.77</v>
      </c>
      <c r="AR1703" s="72">
        <v>205.26</v>
      </c>
      <c r="AS1703" s="72">
        <v>481.03</v>
      </c>
      <c r="AT1703" s="95">
        <v>344162</v>
      </c>
      <c r="AU1703" s="95">
        <v>241389</v>
      </c>
      <c r="AV1703" s="95">
        <v>104</v>
      </c>
      <c r="AW1703" s="95">
        <v>98</v>
      </c>
      <c r="AX1703" s="72">
        <v>286.27999999999997</v>
      </c>
      <c r="AY1703" s="72">
        <v>378.94</v>
      </c>
      <c r="AZ1703" s="72">
        <v>665.22</v>
      </c>
      <c r="BA1703" s="95">
        <v>326358</v>
      </c>
      <c r="BB1703" s="95">
        <v>404713</v>
      </c>
      <c r="BC1703" s="95">
        <v>95</v>
      </c>
      <c r="BD1703" s="95">
        <v>89</v>
      </c>
      <c r="BE1703" s="72">
        <v>113.47</v>
      </c>
      <c r="BF1703" s="72">
        <v>268.68</v>
      </c>
      <c r="BG1703" s="72">
        <v>382.15</v>
      </c>
      <c r="BH1703" s="95">
        <v>114379</v>
      </c>
      <c r="BI1703" s="95">
        <v>248261</v>
      </c>
      <c r="BJ1703" s="95">
        <v>84</v>
      </c>
      <c r="BK1703" s="95">
        <v>77</v>
      </c>
      <c r="BL1703" s="72">
        <v>219.11</v>
      </c>
      <c r="BM1703" s="72">
        <v>292.27</v>
      </c>
      <c r="BN1703" s="72">
        <v>511.38</v>
      </c>
      <c r="BO1703" s="95">
        <v>210348</v>
      </c>
      <c r="BP1703" s="95">
        <v>259537</v>
      </c>
      <c r="BQ1703" s="95">
        <v>80</v>
      </c>
      <c r="BR1703" s="95">
        <v>74</v>
      </c>
      <c r="BS1703" s="72">
        <v>240.68</v>
      </c>
      <c r="BT1703" s="72">
        <v>345.58</v>
      </c>
      <c r="BU1703" s="72">
        <v>586.26</v>
      </c>
      <c r="BV1703" s="95">
        <v>231051</v>
      </c>
      <c r="BW1703" s="95">
        <v>302727</v>
      </c>
      <c r="BX1703" s="95">
        <v>80</v>
      </c>
      <c r="BY1703" s="95">
        <v>73</v>
      </c>
      <c r="BZ1703" s="95">
        <v>101</v>
      </c>
      <c r="CA1703" s="95">
        <v>92</v>
      </c>
      <c r="CB1703" s="95">
        <v>81</v>
      </c>
      <c r="CC1703" s="95">
        <v>77</v>
      </c>
      <c r="CD1703" s="95">
        <v>77</v>
      </c>
      <c r="CE1703" s="72">
        <v>650.75523149000003</v>
      </c>
      <c r="CF1703" s="72">
        <v>676.59346364999999</v>
      </c>
      <c r="CG1703" s="72">
        <v>712.40329333</v>
      </c>
      <c r="CH1703" s="72">
        <v>716.50152150999998</v>
      </c>
      <c r="CI1703" s="72">
        <v>731.52548966999996</v>
      </c>
      <c r="CJ1703" s="96">
        <v>0.7391872961</v>
      </c>
      <c r="CK1703" s="96">
        <v>0.98319010709999999</v>
      </c>
      <c r="CL1703" s="96">
        <v>0.53642368529999995</v>
      </c>
      <c r="CM1703" s="96">
        <v>0.71371795400000004</v>
      </c>
      <c r="CN1703" s="96">
        <v>0.80142115110000001</v>
      </c>
      <c r="CO1703" s="96">
        <v>0.87431452139999999</v>
      </c>
      <c r="CP1703" s="96">
        <v>0.86329120729999997</v>
      </c>
      <c r="CQ1703" s="96">
        <v>0.99584056389999998</v>
      </c>
      <c r="CR1703" s="96">
        <v>0.86689688620000005</v>
      </c>
      <c r="CS1703" s="95">
        <v>130</v>
      </c>
      <c r="CT1703" s="95">
        <v>126</v>
      </c>
      <c r="CU1703" s="95">
        <v>117</v>
      </c>
      <c r="CV1703" s="95">
        <v>110</v>
      </c>
      <c r="CW1703" s="95">
        <v>123</v>
      </c>
      <c r="CX1703" s="96">
        <v>0.87926203599999997</v>
      </c>
      <c r="CY1703" s="96">
        <v>0.896247393</v>
      </c>
      <c r="CZ1703" s="96">
        <v>0.94048489000000002</v>
      </c>
      <c r="DA1703" s="96">
        <v>0.80760215999999996</v>
      </c>
      <c r="DB1703" s="96">
        <v>0.843336537</v>
      </c>
      <c r="DC1703">
        <v>2013</v>
      </c>
      <c r="DD1703" s="6">
        <v>82.2</v>
      </c>
      <c r="DE1703" s="96">
        <v>1.2978372000000001E-3</v>
      </c>
      <c r="DF1703" s="72">
        <v>664.9</v>
      </c>
      <c r="DG1703" s="96">
        <v>1</v>
      </c>
      <c r="DH1703" s="72">
        <v>664.9</v>
      </c>
      <c r="DI1703" s="72">
        <v>721.63497475999998</v>
      </c>
      <c r="DJ1703" s="96">
        <v>0.28670542370000002</v>
      </c>
      <c r="DK1703" s="72">
        <v>705.36874978000003</v>
      </c>
      <c r="DL1703" s="96">
        <v>1.007888071</v>
      </c>
      <c r="DM1703" s="72">
        <v>710.93274857999995</v>
      </c>
      <c r="DN1703" s="96">
        <v>1</v>
      </c>
      <c r="DO1703" s="96">
        <v>3.4619999999999998E-3</v>
      </c>
      <c r="DP1703" s="72">
        <v>2.46</v>
      </c>
      <c r="DQ1703" s="72">
        <v>708.47</v>
      </c>
      <c r="DR1703" t="s">
        <v>1095</v>
      </c>
      <c r="DT1703" t="s">
        <v>1076</v>
      </c>
    </row>
    <row r="1704" spans="1:124" x14ac:dyDescent="0.3">
      <c r="A1704" t="s">
        <v>1096</v>
      </c>
      <c r="B1704">
        <v>28430</v>
      </c>
      <c r="C1704" s="95">
        <v>688</v>
      </c>
      <c r="D1704" s="95">
        <v>3141783</v>
      </c>
      <c r="E1704" s="95">
        <v>666</v>
      </c>
      <c r="F1704" s="95">
        <v>2073570</v>
      </c>
      <c r="G1704" s="95">
        <v>56</v>
      </c>
      <c r="H1704" s="95">
        <v>50083</v>
      </c>
      <c r="I1704" s="95">
        <v>48</v>
      </c>
      <c r="J1704" s="95">
        <v>95166</v>
      </c>
      <c r="K1704" s="95">
        <v>686</v>
      </c>
      <c r="L1704" s="95">
        <v>1904871</v>
      </c>
      <c r="M1704" s="95">
        <v>659</v>
      </c>
      <c r="N1704" s="95">
        <v>2221551</v>
      </c>
      <c r="O1704" s="95">
        <v>60</v>
      </c>
      <c r="P1704" s="95">
        <v>217279</v>
      </c>
      <c r="Q1704" s="95">
        <v>51</v>
      </c>
      <c r="R1704" s="95">
        <v>170961</v>
      </c>
      <c r="S1704" s="95">
        <v>674</v>
      </c>
      <c r="T1704" s="95">
        <v>2596555</v>
      </c>
      <c r="U1704" s="95">
        <v>648</v>
      </c>
      <c r="V1704" s="95">
        <v>2463912</v>
      </c>
      <c r="W1704" s="95">
        <v>61</v>
      </c>
      <c r="X1704" s="95">
        <v>305936</v>
      </c>
      <c r="Y1704" s="95">
        <v>49</v>
      </c>
      <c r="Z1704" s="95">
        <v>216507</v>
      </c>
      <c r="AA1704" s="95">
        <v>660</v>
      </c>
      <c r="AB1704" s="95">
        <v>2806165</v>
      </c>
      <c r="AC1704" s="95">
        <v>633</v>
      </c>
      <c r="AD1704" s="95">
        <v>2969248</v>
      </c>
      <c r="AE1704" s="95">
        <v>57</v>
      </c>
      <c r="AF1704" s="95">
        <v>300097</v>
      </c>
      <c r="AG1704" s="95">
        <v>47</v>
      </c>
      <c r="AH1704" s="95">
        <v>247313</v>
      </c>
      <c r="AI1704" s="95">
        <v>636</v>
      </c>
      <c r="AJ1704" s="95">
        <v>2930717</v>
      </c>
      <c r="AK1704" s="95">
        <v>608</v>
      </c>
      <c r="AL1704" s="95">
        <v>2764732</v>
      </c>
      <c r="AM1704" s="95">
        <v>56</v>
      </c>
      <c r="AN1704" s="95">
        <v>207366</v>
      </c>
      <c r="AO1704" s="95">
        <v>47</v>
      </c>
      <c r="AP1704" s="95">
        <v>166897</v>
      </c>
      <c r="AQ1704" s="72">
        <v>357.51</v>
      </c>
      <c r="AR1704" s="72">
        <v>253.12</v>
      </c>
      <c r="AS1704" s="72">
        <v>610.63</v>
      </c>
      <c r="AT1704" s="95">
        <v>3191866</v>
      </c>
      <c r="AU1704" s="95">
        <v>2168736</v>
      </c>
      <c r="AV1704" s="95">
        <v>744</v>
      </c>
      <c r="AW1704" s="95">
        <v>714</v>
      </c>
      <c r="AX1704" s="72">
        <v>237.06</v>
      </c>
      <c r="AY1704" s="72">
        <v>280.81</v>
      </c>
      <c r="AZ1704" s="72">
        <v>517.87</v>
      </c>
      <c r="BA1704" s="95">
        <v>2122150</v>
      </c>
      <c r="BB1704" s="95">
        <v>2392512</v>
      </c>
      <c r="BC1704" s="95">
        <v>746</v>
      </c>
      <c r="BD1704" s="95">
        <v>710</v>
      </c>
      <c r="BE1704" s="72">
        <v>329.08</v>
      </c>
      <c r="BF1704" s="72">
        <v>320.47000000000003</v>
      </c>
      <c r="BG1704" s="72">
        <v>649.54999999999995</v>
      </c>
      <c r="BH1704" s="95">
        <v>2902491</v>
      </c>
      <c r="BI1704" s="95">
        <v>2680419</v>
      </c>
      <c r="BJ1704" s="95">
        <v>735</v>
      </c>
      <c r="BK1704" s="95">
        <v>697</v>
      </c>
      <c r="BL1704" s="72">
        <v>361.03</v>
      </c>
      <c r="BM1704" s="72">
        <v>394.19</v>
      </c>
      <c r="BN1704" s="72">
        <v>755.22</v>
      </c>
      <c r="BO1704" s="95">
        <v>3106262</v>
      </c>
      <c r="BP1704" s="95">
        <v>3216561</v>
      </c>
      <c r="BQ1704" s="95">
        <v>717</v>
      </c>
      <c r="BR1704" s="95">
        <v>680</v>
      </c>
      <c r="BS1704" s="72">
        <v>377.9</v>
      </c>
      <c r="BT1704" s="72">
        <v>372.98</v>
      </c>
      <c r="BU1704" s="72">
        <v>750.88</v>
      </c>
      <c r="BV1704" s="95">
        <v>3138083</v>
      </c>
      <c r="BW1704" s="95">
        <v>2931629</v>
      </c>
      <c r="BX1704" s="95">
        <v>692</v>
      </c>
      <c r="BY1704" s="95">
        <v>655</v>
      </c>
      <c r="BZ1704" s="95">
        <v>730</v>
      </c>
      <c r="CA1704" s="95">
        <v>729</v>
      </c>
      <c r="CB1704" s="95">
        <v>717</v>
      </c>
      <c r="CC1704" s="95">
        <v>699</v>
      </c>
      <c r="CD1704" s="95">
        <v>674</v>
      </c>
      <c r="CE1704" s="72">
        <v>650.75523149000003</v>
      </c>
      <c r="CF1704" s="72">
        <v>676.59346364999999</v>
      </c>
      <c r="CG1704" s="72">
        <v>712.40329333</v>
      </c>
      <c r="CH1704" s="72">
        <v>716.50152150999998</v>
      </c>
      <c r="CI1704" s="72">
        <v>731.52548966999996</v>
      </c>
      <c r="CJ1704" s="96">
        <v>0.93834051650000005</v>
      </c>
      <c r="CK1704" s="96">
        <v>0.76540792639999999</v>
      </c>
      <c r="CL1704" s="96">
        <v>0.91177287650000005</v>
      </c>
      <c r="CM1704" s="96">
        <v>1.0540382362</v>
      </c>
      <c r="CN1704" s="96">
        <v>1.0264577388</v>
      </c>
      <c r="CO1704" s="96">
        <v>0.87915851779999998</v>
      </c>
      <c r="CP1704" s="96">
        <v>1.0682981964</v>
      </c>
      <c r="CQ1704" s="96">
        <v>0.99584056389999998</v>
      </c>
      <c r="CR1704" s="96">
        <v>1.072760121</v>
      </c>
      <c r="CS1704" s="95">
        <v>709</v>
      </c>
      <c r="CT1704" s="95">
        <v>705</v>
      </c>
      <c r="CU1704" s="95">
        <v>689</v>
      </c>
      <c r="CV1704" s="95">
        <v>674</v>
      </c>
      <c r="CW1704" s="95">
        <v>645</v>
      </c>
      <c r="CX1704" s="96">
        <v>0.84609648199999998</v>
      </c>
      <c r="CY1704" s="96">
        <v>0.85938172800000001</v>
      </c>
      <c r="CZ1704" s="96">
        <v>0.87002345199999997</v>
      </c>
      <c r="DA1704" s="96">
        <v>0.88263934899999996</v>
      </c>
      <c r="DB1704" s="96">
        <v>0.94323851800000003</v>
      </c>
      <c r="DC1704">
        <v>2013</v>
      </c>
      <c r="DD1704" s="6">
        <v>691.2</v>
      </c>
      <c r="DE1704" s="96">
        <v>1.2847068000000001E-3</v>
      </c>
      <c r="DF1704" s="72">
        <v>822.81</v>
      </c>
      <c r="DG1704" s="96">
        <v>1</v>
      </c>
      <c r="DH1704" s="72">
        <v>822.81</v>
      </c>
      <c r="DI1704" s="72">
        <v>721.63497475999998</v>
      </c>
      <c r="DJ1704" s="96">
        <v>0.8313843876</v>
      </c>
      <c r="DK1704" s="72">
        <v>805.75031116000002</v>
      </c>
      <c r="DL1704" s="96">
        <v>1.007888071</v>
      </c>
      <c r="DM1704" s="72">
        <v>812.10612685000001</v>
      </c>
      <c r="DN1704" s="96">
        <v>1</v>
      </c>
      <c r="DO1704" s="96">
        <v>5.1650000000000003E-3</v>
      </c>
      <c r="DP1704" s="72">
        <v>4.1900000000000004</v>
      </c>
      <c r="DQ1704" s="72">
        <v>807.92</v>
      </c>
      <c r="DR1704" t="s">
        <v>1096</v>
      </c>
      <c r="DT1704" t="s">
        <v>1076</v>
      </c>
    </row>
    <row r="1705" spans="1:124" x14ac:dyDescent="0.3">
      <c r="A1705" t="s">
        <v>1014</v>
      </c>
      <c r="B1705">
        <v>28440</v>
      </c>
      <c r="C1705" s="95">
        <v>2110</v>
      </c>
      <c r="D1705" s="95">
        <v>9910953</v>
      </c>
      <c r="E1705" s="95">
        <v>2066</v>
      </c>
      <c r="F1705" s="95">
        <v>7748020</v>
      </c>
      <c r="G1705" s="95">
        <v>201</v>
      </c>
      <c r="H1705" s="95">
        <v>519688</v>
      </c>
      <c r="I1705" s="95">
        <v>182</v>
      </c>
      <c r="J1705" s="95">
        <v>549465</v>
      </c>
      <c r="K1705" s="95">
        <v>2086</v>
      </c>
      <c r="L1705" s="95">
        <v>11203159</v>
      </c>
      <c r="M1705" s="95">
        <v>2046</v>
      </c>
      <c r="N1705" s="95">
        <v>7823392</v>
      </c>
      <c r="O1705" s="95">
        <v>212</v>
      </c>
      <c r="P1705" s="95">
        <v>652511</v>
      </c>
      <c r="Q1705" s="95">
        <v>191</v>
      </c>
      <c r="R1705" s="95">
        <v>832320</v>
      </c>
      <c r="S1705" s="95">
        <v>2026</v>
      </c>
      <c r="T1705" s="95">
        <v>11328272</v>
      </c>
      <c r="U1705" s="95">
        <v>1982</v>
      </c>
      <c r="V1705" s="95">
        <v>8070842</v>
      </c>
      <c r="W1705" s="95">
        <v>231</v>
      </c>
      <c r="X1705" s="95">
        <v>1045680</v>
      </c>
      <c r="Y1705" s="95">
        <v>205</v>
      </c>
      <c r="Z1705" s="95">
        <v>928561</v>
      </c>
      <c r="AA1705" s="95">
        <v>2002</v>
      </c>
      <c r="AB1705" s="95">
        <v>8625042</v>
      </c>
      <c r="AC1705" s="95">
        <v>1952</v>
      </c>
      <c r="AD1705" s="95">
        <v>7743676</v>
      </c>
      <c r="AE1705" s="95">
        <v>230</v>
      </c>
      <c r="AF1705" s="95">
        <v>1214619</v>
      </c>
      <c r="AG1705" s="95">
        <v>211</v>
      </c>
      <c r="AH1705" s="95">
        <v>1158017</v>
      </c>
      <c r="AI1705" s="95">
        <v>1995</v>
      </c>
      <c r="AJ1705" s="95">
        <v>9035434</v>
      </c>
      <c r="AK1705" s="95">
        <v>1935</v>
      </c>
      <c r="AL1705" s="95">
        <v>8077009.29</v>
      </c>
      <c r="AM1705" s="95">
        <v>223</v>
      </c>
      <c r="AN1705" s="95">
        <v>1166607</v>
      </c>
      <c r="AO1705" s="95">
        <v>211</v>
      </c>
      <c r="AP1705" s="95">
        <v>1177620</v>
      </c>
      <c r="AQ1705" s="72">
        <v>376.12</v>
      </c>
      <c r="AR1705" s="72">
        <v>307.58999999999997</v>
      </c>
      <c r="AS1705" s="72">
        <v>683.71</v>
      </c>
      <c r="AT1705" s="95">
        <v>10430641</v>
      </c>
      <c r="AU1705" s="95">
        <v>8297485</v>
      </c>
      <c r="AV1705" s="95">
        <v>2311</v>
      </c>
      <c r="AW1705" s="95">
        <v>2248</v>
      </c>
      <c r="AX1705" s="72">
        <v>429.93</v>
      </c>
      <c r="AY1705" s="72">
        <v>322.44</v>
      </c>
      <c r="AZ1705" s="72">
        <v>752.37</v>
      </c>
      <c r="BA1705" s="95">
        <v>11855670</v>
      </c>
      <c r="BB1705" s="95">
        <v>8655712</v>
      </c>
      <c r="BC1705" s="95">
        <v>2298</v>
      </c>
      <c r="BD1705" s="95">
        <v>2237</v>
      </c>
      <c r="BE1705" s="72">
        <v>456.87</v>
      </c>
      <c r="BF1705" s="72">
        <v>342.91</v>
      </c>
      <c r="BG1705" s="72">
        <v>799.78</v>
      </c>
      <c r="BH1705" s="95">
        <v>12373952</v>
      </c>
      <c r="BI1705" s="95">
        <v>8999403</v>
      </c>
      <c r="BJ1705" s="95">
        <v>2257</v>
      </c>
      <c r="BK1705" s="95">
        <v>2187</v>
      </c>
      <c r="BL1705" s="72">
        <v>367.37</v>
      </c>
      <c r="BM1705" s="72">
        <v>342.95</v>
      </c>
      <c r="BN1705" s="72">
        <v>710.32</v>
      </c>
      <c r="BO1705" s="95">
        <v>9839661</v>
      </c>
      <c r="BP1705" s="95">
        <v>8901693</v>
      </c>
      <c r="BQ1705" s="95">
        <v>2232</v>
      </c>
      <c r="BR1705" s="95">
        <v>2163</v>
      </c>
      <c r="BS1705" s="72">
        <v>383.3</v>
      </c>
      <c r="BT1705" s="72">
        <v>359.38</v>
      </c>
      <c r="BU1705" s="72">
        <v>742.68</v>
      </c>
      <c r="BV1705" s="95">
        <v>10202041</v>
      </c>
      <c r="BW1705" s="95">
        <v>9254629.2899999991</v>
      </c>
      <c r="BX1705" s="95">
        <v>2218</v>
      </c>
      <c r="BY1705" s="95">
        <v>2146</v>
      </c>
      <c r="BZ1705" s="95">
        <v>2281</v>
      </c>
      <c r="CA1705" s="95">
        <v>2268</v>
      </c>
      <c r="CB1705" s="95">
        <v>2223</v>
      </c>
      <c r="CC1705" s="95">
        <v>2199</v>
      </c>
      <c r="CD1705" s="95">
        <v>2183</v>
      </c>
      <c r="CE1705" s="72">
        <v>650.75523149000003</v>
      </c>
      <c r="CF1705" s="72">
        <v>676.59346364999999</v>
      </c>
      <c r="CG1705" s="72">
        <v>712.40329333</v>
      </c>
      <c r="CH1705" s="72">
        <v>716.50152150999998</v>
      </c>
      <c r="CI1705" s="72">
        <v>731.52548966999996</v>
      </c>
      <c r="CJ1705" s="96">
        <v>1.0506408046</v>
      </c>
      <c r="CK1705" s="96">
        <v>1.1119971450999999</v>
      </c>
      <c r="CL1705" s="96">
        <v>1.1226506215000001</v>
      </c>
      <c r="CM1705" s="96">
        <v>0.99137263310000001</v>
      </c>
      <c r="CN1705" s="96">
        <v>1.0152482866000001</v>
      </c>
      <c r="CO1705" s="96">
        <v>0.97708212370000003</v>
      </c>
      <c r="CP1705" s="96">
        <v>1.0832066952999999</v>
      </c>
      <c r="CQ1705" s="96">
        <v>0.99584056389999998</v>
      </c>
      <c r="CR1705" s="96">
        <v>1.0877308877</v>
      </c>
      <c r="CS1705" s="95">
        <v>2250</v>
      </c>
      <c r="CT1705" s="95">
        <v>2261</v>
      </c>
      <c r="CU1705" s="95">
        <v>2234</v>
      </c>
      <c r="CV1705" s="95">
        <v>2257</v>
      </c>
      <c r="CW1705" s="95">
        <v>2250</v>
      </c>
      <c r="CX1705" s="96">
        <v>0.98734747300000003</v>
      </c>
      <c r="CY1705" s="96">
        <v>1.010391992</v>
      </c>
      <c r="CZ1705" s="96">
        <v>0.97667325699999996</v>
      </c>
      <c r="DA1705" s="96">
        <v>0.96855158399999997</v>
      </c>
      <c r="DB1705" s="96">
        <v>0.94230709599999996</v>
      </c>
      <c r="DC1705">
        <v>2013</v>
      </c>
      <c r="DD1705" s="6">
        <v>2196.1999999999998</v>
      </c>
      <c r="DE1705" s="96">
        <v>2.8286659E-3</v>
      </c>
      <c r="DF1705" s="72">
        <v>833</v>
      </c>
      <c r="DG1705" s="96">
        <v>1</v>
      </c>
      <c r="DH1705" s="72">
        <v>833</v>
      </c>
      <c r="DI1705" s="72">
        <v>721.63497475999998</v>
      </c>
      <c r="DJ1705" s="96">
        <v>1</v>
      </c>
      <c r="DK1705" s="72">
        <v>833</v>
      </c>
      <c r="DL1705" s="96">
        <v>1</v>
      </c>
      <c r="DM1705" s="72">
        <v>833</v>
      </c>
      <c r="DN1705" s="96">
        <v>1</v>
      </c>
      <c r="DO1705" s="96">
        <v>8.1019999999999998E-3</v>
      </c>
      <c r="DP1705" s="72">
        <v>6.75</v>
      </c>
      <c r="DQ1705" s="72">
        <v>826.25</v>
      </c>
      <c r="DR1705" t="s">
        <v>1014</v>
      </c>
      <c r="DT1705" t="s">
        <v>1076</v>
      </c>
    </row>
    <row r="1706" spans="1:124" x14ac:dyDescent="0.3">
      <c r="A1706" t="s">
        <v>1097</v>
      </c>
      <c r="B1706">
        <v>28450</v>
      </c>
      <c r="C1706" s="95">
        <v>195</v>
      </c>
      <c r="D1706" s="95">
        <v>684257</v>
      </c>
      <c r="E1706" s="95">
        <v>189</v>
      </c>
      <c r="F1706" s="95">
        <v>564567</v>
      </c>
      <c r="G1706" s="95">
        <v>8</v>
      </c>
      <c r="H1706" s="95">
        <v>15723</v>
      </c>
      <c r="I1706" s="95">
        <v>8</v>
      </c>
      <c r="J1706" s="95">
        <v>13825</v>
      </c>
      <c r="K1706" s="95">
        <v>189</v>
      </c>
      <c r="L1706" s="95">
        <v>496769</v>
      </c>
      <c r="M1706" s="95">
        <v>185</v>
      </c>
      <c r="N1706" s="95">
        <v>626235</v>
      </c>
      <c r="O1706" s="95">
        <v>8</v>
      </c>
      <c r="P1706" s="95">
        <v>21259</v>
      </c>
      <c r="Q1706" s="95">
        <v>8</v>
      </c>
      <c r="R1706" s="95">
        <v>20523</v>
      </c>
      <c r="S1706" s="95">
        <v>183</v>
      </c>
      <c r="T1706" s="95">
        <v>454698</v>
      </c>
      <c r="U1706" s="95">
        <v>179</v>
      </c>
      <c r="V1706" s="95">
        <v>680109</v>
      </c>
      <c r="W1706" s="95">
        <v>7</v>
      </c>
      <c r="X1706" s="95">
        <v>60205</v>
      </c>
      <c r="Y1706" s="95">
        <v>7</v>
      </c>
      <c r="Z1706" s="95">
        <v>34751</v>
      </c>
      <c r="AA1706" s="95">
        <v>175</v>
      </c>
      <c r="AB1706" s="95">
        <v>416590</v>
      </c>
      <c r="AC1706" s="95">
        <v>169</v>
      </c>
      <c r="AD1706" s="95">
        <v>546730</v>
      </c>
      <c r="AE1706" s="95">
        <v>9</v>
      </c>
      <c r="AF1706" s="95">
        <v>15176</v>
      </c>
      <c r="AG1706" s="95">
        <v>8</v>
      </c>
      <c r="AH1706" s="95">
        <v>27821</v>
      </c>
      <c r="AI1706" s="95">
        <v>183</v>
      </c>
      <c r="AJ1706" s="95">
        <v>897927</v>
      </c>
      <c r="AK1706" s="95">
        <v>178</v>
      </c>
      <c r="AL1706" s="95">
        <v>665418</v>
      </c>
      <c r="AM1706" s="95">
        <v>7</v>
      </c>
      <c r="AN1706" s="95">
        <v>26109</v>
      </c>
      <c r="AO1706" s="95">
        <v>6</v>
      </c>
      <c r="AP1706" s="95">
        <v>22163</v>
      </c>
      <c r="AQ1706" s="72">
        <v>287.35000000000002</v>
      </c>
      <c r="AR1706" s="72">
        <v>244.67</v>
      </c>
      <c r="AS1706" s="72">
        <v>532.02</v>
      </c>
      <c r="AT1706" s="95">
        <v>699980</v>
      </c>
      <c r="AU1706" s="95">
        <v>578392</v>
      </c>
      <c r="AV1706" s="95">
        <v>203</v>
      </c>
      <c r="AW1706" s="95">
        <v>197</v>
      </c>
      <c r="AX1706" s="72">
        <v>219.13</v>
      </c>
      <c r="AY1706" s="72">
        <v>279.26</v>
      </c>
      <c r="AZ1706" s="72">
        <v>498.39</v>
      </c>
      <c r="BA1706" s="95">
        <v>518028</v>
      </c>
      <c r="BB1706" s="95">
        <v>646758</v>
      </c>
      <c r="BC1706" s="95">
        <v>197</v>
      </c>
      <c r="BD1706" s="95">
        <v>193</v>
      </c>
      <c r="BE1706" s="72">
        <v>225.83</v>
      </c>
      <c r="BF1706" s="72">
        <v>320.27999999999997</v>
      </c>
      <c r="BG1706" s="72">
        <v>546.11</v>
      </c>
      <c r="BH1706" s="95">
        <v>514903</v>
      </c>
      <c r="BI1706" s="95">
        <v>714860</v>
      </c>
      <c r="BJ1706" s="95">
        <v>190</v>
      </c>
      <c r="BK1706" s="95">
        <v>186</v>
      </c>
      <c r="BL1706" s="72">
        <v>195.55</v>
      </c>
      <c r="BM1706" s="72">
        <v>270.5</v>
      </c>
      <c r="BN1706" s="72">
        <v>466.05</v>
      </c>
      <c r="BO1706" s="95">
        <v>431766</v>
      </c>
      <c r="BP1706" s="95">
        <v>574551</v>
      </c>
      <c r="BQ1706" s="95">
        <v>184</v>
      </c>
      <c r="BR1706" s="95">
        <v>177</v>
      </c>
      <c r="BS1706" s="72">
        <v>405.28</v>
      </c>
      <c r="BT1706" s="72">
        <v>311.39999999999998</v>
      </c>
      <c r="BU1706" s="72">
        <v>716.68</v>
      </c>
      <c r="BV1706" s="95">
        <v>924036</v>
      </c>
      <c r="BW1706" s="95">
        <v>687581</v>
      </c>
      <c r="BX1706" s="95">
        <v>190</v>
      </c>
      <c r="BY1706" s="95">
        <v>184</v>
      </c>
      <c r="BZ1706" s="95">
        <v>200</v>
      </c>
      <c r="CA1706" s="95">
        <v>195</v>
      </c>
      <c r="CB1706" s="95">
        <v>188</v>
      </c>
      <c r="CC1706" s="95">
        <v>181</v>
      </c>
      <c r="CD1706" s="95">
        <v>187</v>
      </c>
      <c r="CE1706" s="72">
        <v>650.75523149000003</v>
      </c>
      <c r="CF1706" s="72">
        <v>676.59346364999999</v>
      </c>
      <c r="CG1706" s="72">
        <v>712.40329333</v>
      </c>
      <c r="CH1706" s="72">
        <v>716.50152150999998</v>
      </c>
      <c r="CI1706" s="72">
        <v>731.52548966999996</v>
      </c>
      <c r="CJ1706" s="96">
        <v>0.81754240960000002</v>
      </c>
      <c r="CK1706" s="96">
        <v>0.73661663430000002</v>
      </c>
      <c r="CL1706" s="96">
        <v>0.76657422149999999</v>
      </c>
      <c r="CM1706" s="96">
        <v>0.65045221259999997</v>
      </c>
      <c r="CN1706" s="96">
        <v>0.97970612109999999</v>
      </c>
      <c r="CO1706" s="96">
        <v>1.0026315908000001</v>
      </c>
      <c r="CP1706" s="96">
        <v>0.78810435170000004</v>
      </c>
      <c r="CQ1706" s="96">
        <v>0.99584056389999998</v>
      </c>
      <c r="CR1706" s="96">
        <v>0.7913960002</v>
      </c>
      <c r="CS1706" s="95">
        <v>202</v>
      </c>
      <c r="CT1706" s="95">
        <v>192</v>
      </c>
      <c r="CU1706" s="95">
        <v>195</v>
      </c>
      <c r="CV1706" s="95">
        <v>185</v>
      </c>
      <c r="CW1706" s="95">
        <v>186</v>
      </c>
      <c r="CX1706" s="96">
        <v>1.0521963830000001</v>
      </c>
      <c r="CY1706" s="96">
        <v>0.97619644299999997</v>
      </c>
      <c r="CZ1706" s="96">
        <v>0.97369446000000004</v>
      </c>
      <c r="DA1706" s="96">
        <v>1.0252768480000001</v>
      </c>
      <c r="DB1706" s="96">
        <v>0.98390486099999996</v>
      </c>
      <c r="DC1706">
        <v>2013</v>
      </c>
      <c r="DD1706" s="6">
        <v>187.4</v>
      </c>
      <c r="DE1706" s="96">
        <v>1.5991461999999999E-3</v>
      </c>
      <c r="DF1706" s="72">
        <v>606.80999999999995</v>
      </c>
      <c r="DG1706" s="96">
        <v>1</v>
      </c>
      <c r="DH1706" s="72">
        <v>606.80999999999995</v>
      </c>
      <c r="DI1706" s="72">
        <v>721.63497475999998</v>
      </c>
      <c r="DJ1706" s="96">
        <v>0.43289721640000001</v>
      </c>
      <c r="DK1706" s="72">
        <v>671.92756281000004</v>
      </c>
      <c r="DL1706" s="96">
        <v>1.007888071</v>
      </c>
      <c r="DM1706" s="72">
        <v>677.22777514999996</v>
      </c>
      <c r="DN1706" s="96">
        <v>1</v>
      </c>
      <c r="DO1706" s="96">
        <v>3.558E-3</v>
      </c>
      <c r="DP1706" s="72">
        <v>2.41</v>
      </c>
      <c r="DQ1706" s="72">
        <v>674.82</v>
      </c>
      <c r="DR1706" t="s">
        <v>1097</v>
      </c>
      <c r="DT1706" t="s">
        <v>1076</v>
      </c>
    </row>
    <row r="1707" spans="1:124" x14ac:dyDescent="0.3">
      <c r="A1707" t="s">
        <v>127</v>
      </c>
      <c r="B1707">
        <v>28460</v>
      </c>
      <c r="C1707" s="95">
        <v>1070</v>
      </c>
      <c r="D1707" s="95">
        <v>4546228</v>
      </c>
      <c r="E1707" s="95">
        <v>1033</v>
      </c>
      <c r="F1707" s="95">
        <v>4076702</v>
      </c>
      <c r="G1707" s="95">
        <v>106</v>
      </c>
      <c r="H1707" s="95">
        <v>280490</v>
      </c>
      <c r="I1707" s="95">
        <v>96</v>
      </c>
      <c r="J1707" s="95">
        <v>303234</v>
      </c>
      <c r="K1707" s="95">
        <v>1015</v>
      </c>
      <c r="L1707" s="95">
        <v>4166652</v>
      </c>
      <c r="M1707" s="95">
        <v>973</v>
      </c>
      <c r="N1707" s="95">
        <v>4045048</v>
      </c>
      <c r="O1707" s="95">
        <v>95</v>
      </c>
      <c r="P1707" s="95">
        <v>86447</v>
      </c>
      <c r="Q1707" s="95">
        <v>89</v>
      </c>
      <c r="R1707" s="95">
        <v>256073</v>
      </c>
      <c r="S1707" s="95">
        <v>987</v>
      </c>
      <c r="T1707" s="95">
        <v>4950348</v>
      </c>
      <c r="U1707" s="95">
        <v>937</v>
      </c>
      <c r="V1707" s="95">
        <v>3790563</v>
      </c>
      <c r="W1707" s="95">
        <v>89</v>
      </c>
      <c r="X1707" s="95">
        <v>186299</v>
      </c>
      <c r="Y1707" s="95">
        <v>81</v>
      </c>
      <c r="Z1707" s="95">
        <v>190953</v>
      </c>
      <c r="AA1707" s="95">
        <v>991</v>
      </c>
      <c r="AB1707" s="95">
        <v>3374317</v>
      </c>
      <c r="AC1707" s="95">
        <v>937</v>
      </c>
      <c r="AD1707" s="95">
        <v>3895013</v>
      </c>
      <c r="AE1707" s="95">
        <v>86</v>
      </c>
      <c r="AF1707" s="95">
        <v>139494</v>
      </c>
      <c r="AG1707" s="95">
        <v>79</v>
      </c>
      <c r="AH1707" s="95">
        <v>243836</v>
      </c>
      <c r="AI1707" s="95">
        <v>976</v>
      </c>
      <c r="AJ1707" s="95">
        <v>3941189.32</v>
      </c>
      <c r="AK1707" s="95">
        <v>919</v>
      </c>
      <c r="AL1707" s="95">
        <v>4453767.12</v>
      </c>
      <c r="AM1707" s="95">
        <v>92</v>
      </c>
      <c r="AN1707" s="95">
        <v>241190</v>
      </c>
      <c r="AO1707" s="95">
        <v>85</v>
      </c>
      <c r="AP1707" s="95">
        <v>298122</v>
      </c>
      <c r="AQ1707" s="72">
        <v>342.03</v>
      </c>
      <c r="AR1707" s="72">
        <v>323.29000000000002</v>
      </c>
      <c r="AS1707" s="72">
        <v>665.32</v>
      </c>
      <c r="AT1707" s="95">
        <v>4826718</v>
      </c>
      <c r="AU1707" s="95">
        <v>4379936</v>
      </c>
      <c r="AV1707" s="95">
        <v>1176</v>
      </c>
      <c r="AW1707" s="95">
        <v>1129</v>
      </c>
      <c r="AX1707" s="72">
        <v>319.3</v>
      </c>
      <c r="AY1707" s="72">
        <v>337.5</v>
      </c>
      <c r="AZ1707" s="72">
        <v>656.8</v>
      </c>
      <c r="BA1707" s="95">
        <v>4253099</v>
      </c>
      <c r="BB1707" s="95">
        <v>4301121</v>
      </c>
      <c r="BC1707" s="95">
        <v>1110</v>
      </c>
      <c r="BD1707" s="95">
        <v>1062</v>
      </c>
      <c r="BE1707" s="72">
        <v>397.82</v>
      </c>
      <c r="BF1707" s="72">
        <v>325.93</v>
      </c>
      <c r="BG1707" s="72">
        <v>723.75</v>
      </c>
      <c r="BH1707" s="95">
        <v>5136647</v>
      </c>
      <c r="BI1707" s="95">
        <v>3981516</v>
      </c>
      <c r="BJ1707" s="95">
        <v>1076</v>
      </c>
      <c r="BK1707" s="95">
        <v>1018</v>
      </c>
      <c r="BL1707" s="72">
        <v>271.88</v>
      </c>
      <c r="BM1707" s="72">
        <v>339.47</v>
      </c>
      <c r="BN1707" s="72">
        <v>611.35</v>
      </c>
      <c r="BO1707" s="95">
        <v>3513811</v>
      </c>
      <c r="BP1707" s="95">
        <v>4138849</v>
      </c>
      <c r="BQ1707" s="95">
        <v>1077</v>
      </c>
      <c r="BR1707" s="95">
        <v>1016</v>
      </c>
      <c r="BS1707" s="72">
        <v>326.33999999999997</v>
      </c>
      <c r="BT1707" s="72">
        <v>394.41</v>
      </c>
      <c r="BU1707" s="72">
        <v>720.75</v>
      </c>
      <c r="BV1707" s="95">
        <v>4182379.32</v>
      </c>
      <c r="BW1707" s="95">
        <v>4751889.12</v>
      </c>
      <c r="BX1707" s="95">
        <v>1068</v>
      </c>
      <c r="BY1707" s="95">
        <v>1004</v>
      </c>
      <c r="BZ1707" s="95">
        <v>1154</v>
      </c>
      <c r="CA1707" s="95">
        <v>1087</v>
      </c>
      <c r="CB1707" s="95">
        <v>1048</v>
      </c>
      <c r="CC1707" s="95">
        <v>1048</v>
      </c>
      <c r="CD1707" s="95">
        <v>1037</v>
      </c>
      <c r="CE1707" s="72">
        <v>650.75523149000003</v>
      </c>
      <c r="CF1707" s="72">
        <v>676.59346364999999</v>
      </c>
      <c r="CG1707" s="72">
        <v>712.40329333</v>
      </c>
      <c r="CH1707" s="72">
        <v>716.50152150999998</v>
      </c>
      <c r="CI1707" s="72">
        <v>731.52548966999996</v>
      </c>
      <c r="CJ1707" s="96">
        <v>1.0223813314000001</v>
      </c>
      <c r="CK1707" s="96">
        <v>0.97074541110000001</v>
      </c>
      <c r="CL1707" s="96">
        <v>1.0159273641</v>
      </c>
      <c r="CM1707" s="96">
        <v>0.85324312879999997</v>
      </c>
      <c r="CN1707" s="96">
        <v>0.98526983700000004</v>
      </c>
      <c r="CO1707" s="96">
        <v>1.0066690788999999</v>
      </c>
      <c r="CP1707" s="96">
        <v>0.96309048809999998</v>
      </c>
      <c r="CQ1707" s="96">
        <v>0.99584056389999998</v>
      </c>
      <c r="CR1707" s="96">
        <v>0.96711299529999994</v>
      </c>
      <c r="CS1707" s="95">
        <v>1124</v>
      </c>
      <c r="CT1707" s="95">
        <v>1070</v>
      </c>
      <c r="CU1707" s="95">
        <v>1041</v>
      </c>
      <c r="CV1707" s="95">
        <v>1031</v>
      </c>
      <c r="CW1707" s="95">
        <v>1041</v>
      </c>
      <c r="CX1707" s="96">
        <v>0.99185169399999995</v>
      </c>
      <c r="CY1707" s="96">
        <v>1.034391727</v>
      </c>
      <c r="CZ1707" s="96">
        <v>1.015447027</v>
      </c>
      <c r="DA1707" s="96">
        <v>0.99560764300000004</v>
      </c>
      <c r="DB1707" s="96">
        <v>0.99635015800000004</v>
      </c>
      <c r="DC1707">
        <v>2013</v>
      </c>
      <c r="DD1707" s="6">
        <v>1045.8</v>
      </c>
      <c r="DE1707" s="96">
        <v>1.208591E-3</v>
      </c>
      <c r="DF1707" s="72">
        <v>741.84</v>
      </c>
      <c r="DG1707" s="96">
        <v>1</v>
      </c>
      <c r="DH1707" s="72">
        <v>741.84</v>
      </c>
      <c r="DI1707" s="72">
        <v>721.63497475999998</v>
      </c>
      <c r="DJ1707" s="96">
        <v>1</v>
      </c>
      <c r="DK1707" s="72">
        <v>741.84</v>
      </c>
      <c r="DL1707" s="96">
        <v>1</v>
      </c>
      <c r="DM1707" s="72">
        <v>741.84</v>
      </c>
      <c r="DN1707" s="96">
        <v>1</v>
      </c>
      <c r="DO1707" s="96">
        <v>4.2440000000000004E-3</v>
      </c>
      <c r="DP1707" s="72">
        <v>3.15</v>
      </c>
      <c r="DQ1707" s="72">
        <v>738.69</v>
      </c>
      <c r="DR1707" t="s">
        <v>127</v>
      </c>
      <c r="DT1707" t="s">
        <v>1076</v>
      </c>
    </row>
    <row r="1708" spans="1:124" x14ac:dyDescent="0.3">
      <c r="A1708" t="s">
        <v>37</v>
      </c>
      <c r="B1708">
        <v>28470</v>
      </c>
      <c r="C1708" s="95">
        <v>1659</v>
      </c>
      <c r="D1708" s="95">
        <v>4913119</v>
      </c>
      <c r="E1708" s="95">
        <v>1598</v>
      </c>
      <c r="F1708" s="95">
        <v>4320378</v>
      </c>
      <c r="G1708" s="95">
        <v>214</v>
      </c>
      <c r="H1708" s="95">
        <v>408756</v>
      </c>
      <c r="I1708" s="95">
        <v>189</v>
      </c>
      <c r="J1708" s="95">
        <v>612093</v>
      </c>
      <c r="K1708" s="95">
        <v>1567</v>
      </c>
      <c r="L1708" s="95">
        <v>3817519</v>
      </c>
      <c r="M1708" s="95">
        <v>1510</v>
      </c>
      <c r="N1708" s="95">
        <v>4352621</v>
      </c>
      <c r="O1708" s="95">
        <v>216</v>
      </c>
      <c r="P1708" s="95">
        <v>491286</v>
      </c>
      <c r="Q1708" s="95">
        <v>188</v>
      </c>
      <c r="R1708" s="95">
        <v>766980</v>
      </c>
      <c r="S1708" s="95">
        <v>1513</v>
      </c>
      <c r="T1708" s="95">
        <v>4682185</v>
      </c>
      <c r="U1708" s="95">
        <v>1450</v>
      </c>
      <c r="V1708" s="95">
        <v>4651054</v>
      </c>
      <c r="W1708" s="95">
        <v>215</v>
      </c>
      <c r="X1708" s="95">
        <v>244744</v>
      </c>
      <c r="Y1708" s="95">
        <v>187</v>
      </c>
      <c r="Z1708" s="95">
        <v>470308</v>
      </c>
      <c r="AA1708" s="95">
        <v>1454</v>
      </c>
      <c r="AB1708" s="95">
        <v>4156114</v>
      </c>
      <c r="AC1708" s="95">
        <v>1388</v>
      </c>
      <c r="AD1708" s="95">
        <v>5037953</v>
      </c>
      <c r="AE1708" s="95">
        <v>203</v>
      </c>
      <c r="AF1708" s="95">
        <v>564197</v>
      </c>
      <c r="AG1708" s="95">
        <v>177</v>
      </c>
      <c r="AH1708" s="95">
        <v>596053</v>
      </c>
      <c r="AI1708" s="95">
        <v>1455</v>
      </c>
      <c r="AJ1708" s="95">
        <v>4313645.01</v>
      </c>
      <c r="AK1708" s="95">
        <v>1389</v>
      </c>
      <c r="AL1708" s="95">
        <v>5260867.58</v>
      </c>
      <c r="AM1708" s="95">
        <v>208</v>
      </c>
      <c r="AN1708" s="95">
        <v>420610</v>
      </c>
      <c r="AO1708" s="95">
        <v>181</v>
      </c>
      <c r="AP1708" s="95">
        <v>703818</v>
      </c>
      <c r="AQ1708" s="72">
        <v>236.78</v>
      </c>
      <c r="AR1708" s="72">
        <v>230.02</v>
      </c>
      <c r="AS1708" s="72">
        <v>466.8</v>
      </c>
      <c r="AT1708" s="95">
        <v>5321875</v>
      </c>
      <c r="AU1708" s="95">
        <v>4932471</v>
      </c>
      <c r="AV1708" s="95">
        <v>1873</v>
      </c>
      <c r="AW1708" s="95">
        <v>1787</v>
      </c>
      <c r="AX1708" s="72">
        <v>201.38</v>
      </c>
      <c r="AY1708" s="72">
        <v>251.26</v>
      </c>
      <c r="AZ1708" s="72">
        <v>452.64</v>
      </c>
      <c r="BA1708" s="95">
        <v>4308805</v>
      </c>
      <c r="BB1708" s="95">
        <v>5119601</v>
      </c>
      <c r="BC1708" s="95">
        <v>1783</v>
      </c>
      <c r="BD1708" s="95">
        <v>1698</v>
      </c>
      <c r="BE1708" s="72">
        <v>237.6</v>
      </c>
      <c r="BF1708" s="72">
        <v>260.70999999999998</v>
      </c>
      <c r="BG1708" s="72">
        <v>498.31</v>
      </c>
      <c r="BH1708" s="95">
        <v>4926929</v>
      </c>
      <c r="BI1708" s="95">
        <v>5121362</v>
      </c>
      <c r="BJ1708" s="95">
        <v>1728</v>
      </c>
      <c r="BK1708" s="95">
        <v>1637</v>
      </c>
      <c r="BL1708" s="72">
        <v>237.39</v>
      </c>
      <c r="BM1708" s="72">
        <v>300</v>
      </c>
      <c r="BN1708" s="72">
        <v>537.39</v>
      </c>
      <c r="BO1708" s="95">
        <v>4720311</v>
      </c>
      <c r="BP1708" s="95">
        <v>5634006</v>
      </c>
      <c r="BQ1708" s="95">
        <v>1657</v>
      </c>
      <c r="BR1708" s="95">
        <v>1565</v>
      </c>
      <c r="BS1708" s="72">
        <v>237.23</v>
      </c>
      <c r="BT1708" s="72">
        <v>316.60000000000002</v>
      </c>
      <c r="BU1708" s="72">
        <v>553.83000000000004</v>
      </c>
      <c r="BV1708" s="95">
        <v>4734255.01</v>
      </c>
      <c r="BW1708" s="95">
        <v>5964685.5800000001</v>
      </c>
      <c r="BX1708" s="95">
        <v>1663</v>
      </c>
      <c r="BY1708" s="95">
        <v>1570</v>
      </c>
      <c r="BZ1708" s="95">
        <v>1832</v>
      </c>
      <c r="CA1708" s="95">
        <v>1742</v>
      </c>
      <c r="CB1708" s="95">
        <v>1684</v>
      </c>
      <c r="CC1708" s="95">
        <v>1613</v>
      </c>
      <c r="CD1708" s="95">
        <v>1618</v>
      </c>
      <c r="CE1708" s="72">
        <v>650.75523149000003</v>
      </c>
      <c r="CF1708" s="72">
        <v>676.59346364999999</v>
      </c>
      <c r="CG1708" s="72">
        <v>712.40329333</v>
      </c>
      <c r="CH1708" s="72">
        <v>716.50152150999998</v>
      </c>
      <c r="CI1708" s="72">
        <v>731.52548966999996</v>
      </c>
      <c r="CJ1708" s="96">
        <v>0.71732039550000004</v>
      </c>
      <c r="CK1708" s="96">
        <v>0.66899848179999999</v>
      </c>
      <c r="CL1708" s="96">
        <v>0.69947739529999997</v>
      </c>
      <c r="CM1708" s="96">
        <v>0.75001934240000001</v>
      </c>
      <c r="CN1708" s="96">
        <v>0.75708913470000005</v>
      </c>
      <c r="CO1708" s="96">
        <v>0.86476321639999998</v>
      </c>
      <c r="CP1708" s="96">
        <v>0.8309568866</v>
      </c>
      <c r="CQ1708" s="96">
        <v>0.99584056389999998</v>
      </c>
      <c r="CR1708" s="96">
        <v>0.83442751589999997</v>
      </c>
      <c r="CS1708" s="95">
        <v>1746</v>
      </c>
      <c r="CT1708" s="95">
        <v>1695</v>
      </c>
      <c r="CU1708" s="95">
        <v>1644</v>
      </c>
      <c r="CV1708" s="95">
        <v>1582</v>
      </c>
      <c r="CW1708" s="95">
        <v>1579</v>
      </c>
      <c r="CX1708" s="96">
        <v>0.87099744400000001</v>
      </c>
      <c r="CY1708" s="96">
        <v>0.83113535000000005</v>
      </c>
      <c r="CZ1708" s="96">
        <v>0.84880084300000003</v>
      </c>
      <c r="DA1708" s="96">
        <v>0.88253487399999997</v>
      </c>
      <c r="DB1708" s="96">
        <v>0.89278199499999999</v>
      </c>
      <c r="DC1708">
        <v>2013</v>
      </c>
      <c r="DD1708" s="6">
        <v>1651.4</v>
      </c>
      <c r="DE1708" s="96">
        <v>1.2266979E-3</v>
      </c>
      <c r="DF1708" s="72">
        <v>640.04999999999995</v>
      </c>
      <c r="DG1708" s="96">
        <v>1</v>
      </c>
      <c r="DH1708" s="72">
        <v>640.04999999999995</v>
      </c>
      <c r="DI1708" s="72">
        <v>721.63497475999998</v>
      </c>
      <c r="DJ1708" s="96">
        <v>1</v>
      </c>
      <c r="DK1708" s="72">
        <v>640.04999999999995</v>
      </c>
      <c r="DL1708" s="96">
        <v>1</v>
      </c>
      <c r="DM1708" s="72">
        <v>640.04999999999995</v>
      </c>
      <c r="DN1708" s="96">
        <v>1</v>
      </c>
      <c r="DO1708" s="96">
        <v>4.3470000000000002E-3</v>
      </c>
      <c r="DP1708" s="72">
        <v>2.78</v>
      </c>
      <c r="DQ1708" s="72">
        <v>637.27</v>
      </c>
      <c r="DR1708" t="s">
        <v>37</v>
      </c>
      <c r="DT1708" t="s">
        <v>1076</v>
      </c>
    </row>
    <row r="1709" spans="1:124" x14ac:dyDescent="0.3">
      <c r="A1709" t="s">
        <v>130</v>
      </c>
      <c r="B1709">
        <v>28480</v>
      </c>
      <c r="C1709" s="95">
        <v>877</v>
      </c>
      <c r="D1709" s="95">
        <v>2394220</v>
      </c>
      <c r="E1709" s="95">
        <v>839</v>
      </c>
      <c r="F1709" s="95">
        <v>2839777</v>
      </c>
      <c r="G1709" s="95">
        <v>76</v>
      </c>
      <c r="H1709" s="95">
        <v>152190</v>
      </c>
      <c r="I1709" s="95">
        <v>59</v>
      </c>
      <c r="J1709" s="95">
        <v>138739</v>
      </c>
      <c r="K1709" s="95">
        <v>861</v>
      </c>
      <c r="L1709" s="95">
        <v>3876529</v>
      </c>
      <c r="M1709" s="95">
        <v>820</v>
      </c>
      <c r="N1709" s="95">
        <v>3257431</v>
      </c>
      <c r="O1709" s="95">
        <v>79</v>
      </c>
      <c r="P1709" s="95">
        <v>212797</v>
      </c>
      <c r="Q1709" s="95">
        <v>64</v>
      </c>
      <c r="R1709" s="95">
        <v>241569</v>
      </c>
      <c r="S1709" s="95">
        <v>847</v>
      </c>
      <c r="T1709" s="95">
        <v>3796252</v>
      </c>
      <c r="U1709" s="95">
        <v>798</v>
      </c>
      <c r="V1709" s="95">
        <v>3005700</v>
      </c>
      <c r="W1709" s="95">
        <v>80</v>
      </c>
      <c r="X1709" s="95">
        <v>251829</v>
      </c>
      <c r="Y1709" s="95">
        <v>63</v>
      </c>
      <c r="Z1709" s="95">
        <v>194342</v>
      </c>
      <c r="AA1709" s="95">
        <v>826</v>
      </c>
      <c r="AB1709" s="95">
        <v>4195437</v>
      </c>
      <c r="AC1709" s="95">
        <v>767</v>
      </c>
      <c r="AD1709" s="95">
        <v>3337809</v>
      </c>
      <c r="AE1709" s="95">
        <v>79</v>
      </c>
      <c r="AF1709" s="95">
        <v>189540</v>
      </c>
      <c r="AG1709" s="95">
        <v>63</v>
      </c>
      <c r="AH1709" s="95">
        <v>206395</v>
      </c>
      <c r="AI1709" s="95">
        <v>815</v>
      </c>
      <c r="AJ1709" s="95">
        <v>3711159</v>
      </c>
      <c r="AK1709" s="95">
        <v>743</v>
      </c>
      <c r="AL1709" s="95">
        <v>3686034</v>
      </c>
      <c r="AM1709" s="95">
        <v>80</v>
      </c>
      <c r="AN1709" s="95">
        <v>230010</v>
      </c>
      <c r="AO1709" s="95">
        <v>62</v>
      </c>
      <c r="AP1709" s="95">
        <v>190361</v>
      </c>
      <c r="AQ1709" s="72">
        <v>222.67</v>
      </c>
      <c r="AR1709" s="72">
        <v>276.39999999999998</v>
      </c>
      <c r="AS1709" s="72">
        <v>499.07</v>
      </c>
      <c r="AT1709" s="95">
        <v>2546410</v>
      </c>
      <c r="AU1709" s="95">
        <v>2978516</v>
      </c>
      <c r="AV1709" s="95">
        <v>953</v>
      </c>
      <c r="AW1709" s="95">
        <v>898</v>
      </c>
      <c r="AX1709" s="72">
        <v>362.53</v>
      </c>
      <c r="AY1709" s="72">
        <v>329.85</v>
      </c>
      <c r="AZ1709" s="72">
        <v>692.38</v>
      </c>
      <c r="BA1709" s="95">
        <v>4089326</v>
      </c>
      <c r="BB1709" s="95">
        <v>3499000</v>
      </c>
      <c r="BC1709" s="95">
        <v>940</v>
      </c>
      <c r="BD1709" s="95">
        <v>884</v>
      </c>
      <c r="BE1709" s="72">
        <v>363.91</v>
      </c>
      <c r="BF1709" s="72">
        <v>309.72000000000003</v>
      </c>
      <c r="BG1709" s="72">
        <v>673.63</v>
      </c>
      <c r="BH1709" s="95">
        <v>4048081</v>
      </c>
      <c r="BI1709" s="95">
        <v>3200042</v>
      </c>
      <c r="BJ1709" s="95">
        <v>927</v>
      </c>
      <c r="BK1709" s="95">
        <v>861</v>
      </c>
      <c r="BL1709" s="72">
        <v>403.77</v>
      </c>
      <c r="BM1709" s="72">
        <v>355.84</v>
      </c>
      <c r="BN1709" s="72">
        <v>759.61</v>
      </c>
      <c r="BO1709" s="95">
        <v>4384977</v>
      </c>
      <c r="BP1709" s="95">
        <v>3544204</v>
      </c>
      <c r="BQ1709" s="95">
        <v>905</v>
      </c>
      <c r="BR1709" s="95">
        <v>830</v>
      </c>
      <c r="BS1709" s="72">
        <v>366.96</v>
      </c>
      <c r="BT1709" s="72">
        <v>401.28</v>
      </c>
      <c r="BU1709" s="72">
        <v>768.24</v>
      </c>
      <c r="BV1709" s="95">
        <v>3941169</v>
      </c>
      <c r="BW1709" s="95">
        <v>3876395</v>
      </c>
      <c r="BX1709" s="95">
        <v>895</v>
      </c>
      <c r="BY1709" s="95">
        <v>805</v>
      </c>
      <c r="BZ1709" s="95">
        <v>927</v>
      </c>
      <c r="CA1709" s="95">
        <v>913</v>
      </c>
      <c r="CB1709" s="95">
        <v>895</v>
      </c>
      <c r="CC1709" s="95">
        <v>869</v>
      </c>
      <c r="CD1709" s="95">
        <v>851</v>
      </c>
      <c r="CE1709" s="72">
        <v>650.75523149000003</v>
      </c>
      <c r="CF1709" s="72">
        <v>676.59346364999999</v>
      </c>
      <c r="CG1709" s="72">
        <v>712.40329333</v>
      </c>
      <c r="CH1709" s="72">
        <v>716.50152150999998</v>
      </c>
      <c r="CI1709" s="72">
        <v>731.52548966999996</v>
      </c>
      <c r="CJ1709" s="96">
        <v>0.76690893270000005</v>
      </c>
      <c r="CK1709" s="96">
        <v>1.0233323808000001</v>
      </c>
      <c r="CL1709" s="96">
        <v>0.94557395550000001</v>
      </c>
      <c r="CM1709" s="96">
        <v>1.0601652294999999</v>
      </c>
      <c r="CN1709" s="96">
        <v>1.0501889692999999</v>
      </c>
      <c r="CO1709" s="96">
        <v>0.97968566619999997</v>
      </c>
      <c r="CP1709" s="96">
        <v>0.98933150400000003</v>
      </c>
      <c r="CQ1709" s="96">
        <v>0.99584056389999998</v>
      </c>
      <c r="CR1709" s="96">
        <v>0.99346361110000003</v>
      </c>
      <c r="CS1709" s="95">
        <v>848</v>
      </c>
      <c r="CT1709" s="95">
        <v>820</v>
      </c>
      <c r="CU1709" s="95">
        <v>802</v>
      </c>
      <c r="CV1709" s="95">
        <v>767</v>
      </c>
      <c r="CW1709" s="95">
        <v>730</v>
      </c>
      <c r="CX1709" s="96">
        <v>0.95819158500000001</v>
      </c>
      <c r="CY1709" s="96">
        <v>0.95818093599999998</v>
      </c>
      <c r="CZ1709" s="96">
        <v>1.0078210320000001</v>
      </c>
      <c r="DA1709" s="96">
        <v>0.99334491199999997</v>
      </c>
      <c r="DB1709" s="96">
        <v>0.98354820700000001</v>
      </c>
      <c r="DC1709">
        <v>2013</v>
      </c>
      <c r="DD1709" s="6">
        <v>855.6</v>
      </c>
      <c r="DE1709" s="96">
        <v>1.1176433000000001E-3</v>
      </c>
      <c r="DF1709" s="72">
        <v>762.12</v>
      </c>
      <c r="DG1709" s="96">
        <v>1</v>
      </c>
      <c r="DH1709" s="72">
        <v>762.12</v>
      </c>
      <c r="DI1709" s="72">
        <v>721.63497475999998</v>
      </c>
      <c r="DJ1709" s="96">
        <v>0.92498648640000003</v>
      </c>
      <c r="DK1709" s="72">
        <v>759.08307601000001</v>
      </c>
      <c r="DL1709" s="96">
        <v>1.007888071</v>
      </c>
      <c r="DM1709" s="72">
        <v>765.07077722999998</v>
      </c>
      <c r="DN1709" s="96">
        <v>1</v>
      </c>
      <c r="DO1709" s="96">
        <v>3.5130000000000001E-3</v>
      </c>
      <c r="DP1709" s="72">
        <v>2.69</v>
      </c>
      <c r="DQ1709" s="72">
        <v>762.38</v>
      </c>
      <c r="DR1709" t="s">
        <v>130</v>
      </c>
      <c r="DT1709" t="s">
        <v>1076</v>
      </c>
    </row>
    <row r="1710" spans="1:124" x14ac:dyDescent="0.3">
      <c r="A1710" t="s">
        <v>1098</v>
      </c>
      <c r="B1710">
        <v>28490</v>
      </c>
      <c r="C1710" s="95">
        <v>946</v>
      </c>
      <c r="D1710" s="95">
        <v>3955953</v>
      </c>
      <c r="E1710" s="95">
        <v>908</v>
      </c>
      <c r="F1710" s="95">
        <v>2833039</v>
      </c>
      <c r="G1710" s="95">
        <v>122</v>
      </c>
      <c r="H1710" s="95">
        <v>291574</v>
      </c>
      <c r="I1710" s="95">
        <v>108</v>
      </c>
      <c r="J1710" s="95">
        <v>317887</v>
      </c>
      <c r="K1710" s="95">
        <v>918</v>
      </c>
      <c r="L1710" s="95">
        <v>2728291</v>
      </c>
      <c r="M1710" s="95">
        <v>875</v>
      </c>
      <c r="N1710" s="95">
        <v>2975221</v>
      </c>
      <c r="O1710" s="95">
        <v>117</v>
      </c>
      <c r="P1710" s="95">
        <v>396364</v>
      </c>
      <c r="Q1710" s="95">
        <v>102</v>
      </c>
      <c r="R1710" s="95">
        <v>294457</v>
      </c>
      <c r="S1710" s="95">
        <v>929</v>
      </c>
      <c r="T1710" s="95">
        <v>3256874</v>
      </c>
      <c r="U1710" s="95">
        <v>875</v>
      </c>
      <c r="V1710" s="95">
        <v>3346521</v>
      </c>
      <c r="W1710" s="95">
        <v>124</v>
      </c>
      <c r="X1710" s="95">
        <v>266695</v>
      </c>
      <c r="Y1710" s="95">
        <v>110</v>
      </c>
      <c r="Z1710" s="95">
        <v>287133</v>
      </c>
      <c r="AA1710" s="95">
        <v>949</v>
      </c>
      <c r="AB1710" s="95">
        <v>3139729</v>
      </c>
      <c r="AC1710" s="95">
        <v>892</v>
      </c>
      <c r="AD1710" s="95">
        <v>3677542</v>
      </c>
      <c r="AE1710" s="95">
        <v>128</v>
      </c>
      <c r="AF1710" s="95">
        <v>201589</v>
      </c>
      <c r="AG1710" s="95">
        <v>114</v>
      </c>
      <c r="AH1710" s="95">
        <v>342262</v>
      </c>
      <c r="AI1710" s="95">
        <v>959</v>
      </c>
      <c r="AJ1710" s="95">
        <v>3900571</v>
      </c>
      <c r="AK1710" s="95">
        <v>898</v>
      </c>
      <c r="AL1710" s="95">
        <v>3813521</v>
      </c>
      <c r="AM1710" s="95">
        <v>122</v>
      </c>
      <c r="AN1710" s="95">
        <v>428640</v>
      </c>
      <c r="AO1710" s="95">
        <v>109</v>
      </c>
      <c r="AP1710" s="95">
        <v>315857</v>
      </c>
      <c r="AQ1710" s="72">
        <v>331.42</v>
      </c>
      <c r="AR1710" s="72">
        <v>258.44</v>
      </c>
      <c r="AS1710" s="72">
        <v>589.86</v>
      </c>
      <c r="AT1710" s="95">
        <v>4247527</v>
      </c>
      <c r="AU1710" s="95">
        <v>3150926</v>
      </c>
      <c r="AV1710" s="95">
        <v>1068</v>
      </c>
      <c r="AW1710" s="95">
        <v>1016</v>
      </c>
      <c r="AX1710" s="72">
        <v>251.58</v>
      </c>
      <c r="AY1710" s="72">
        <v>278.89</v>
      </c>
      <c r="AZ1710" s="72">
        <v>530.47</v>
      </c>
      <c r="BA1710" s="95">
        <v>3124655</v>
      </c>
      <c r="BB1710" s="95">
        <v>3269678</v>
      </c>
      <c r="BC1710" s="95">
        <v>1035</v>
      </c>
      <c r="BD1710" s="95">
        <v>977</v>
      </c>
      <c r="BE1710" s="72">
        <v>278.85000000000002</v>
      </c>
      <c r="BF1710" s="72">
        <v>307.42</v>
      </c>
      <c r="BG1710" s="72">
        <v>586.27</v>
      </c>
      <c r="BH1710" s="95">
        <v>3523569</v>
      </c>
      <c r="BI1710" s="95">
        <v>3633654</v>
      </c>
      <c r="BJ1710" s="95">
        <v>1053</v>
      </c>
      <c r="BK1710" s="95">
        <v>985</v>
      </c>
      <c r="BL1710" s="72">
        <v>258.54000000000002</v>
      </c>
      <c r="BM1710" s="72">
        <v>332.99</v>
      </c>
      <c r="BN1710" s="72">
        <v>591.53</v>
      </c>
      <c r="BO1710" s="95">
        <v>3341318</v>
      </c>
      <c r="BP1710" s="95">
        <v>4019804</v>
      </c>
      <c r="BQ1710" s="95">
        <v>1077</v>
      </c>
      <c r="BR1710" s="95">
        <v>1006</v>
      </c>
      <c r="BS1710" s="72">
        <v>333.74</v>
      </c>
      <c r="BT1710" s="72">
        <v>341.72</v>
      </c>
      <c r="BU1710" s="72">
        <v>675.46</v>
      </c>
      <c r="BV1710" s="95">
        <v>4329211</v>
      </c>
      <c r="BW1710" s="95">
        <v>4129378</v>
      </c>
      <c r="BX1710" s="95">
        <v>1081</v>
      </c>
      <c r="BY1710" s="95">
        <v>1007</v>
      </c>
      <c r="BZ1710" s="95">
        <v>1043</v>
      </c>
      <c r="CA1710" s="95">
        <v>1007</v>
      </c>
      <c r="CB1710" s="95">
        <v>1020</v>
      </c>
      <c r="CC1710" s="95">
        <v>1043</v>
      </c>
      <c r="CD1710" s="95">
        <v>1045</v>
      </c>
      <c r="CE1710" s="72">
        <v>650.75523149000003</v>
      </c>
      <c r="CF1710" s="72">
        <v>676.59346364999999</v>
      </c>
      <c r="CG1710" s="72">
        <v>712.40329333</v>
      </c>
      <c r="CH1710" s="72">
        <v>716.50152150999998</v>
      </c>
      <c r="CI1710" s="72">
        <v>731.52548966999996</v>
      </c>
      <c r="CJ1710" s="96">
        <v>0.90642375419999999</v>
      </c>
      <c r="CK1710" s="96">
        <v>0.78403063070000001</v>
      </c>
      <c r="CL1710" s="96">
        <v>0.82294678519999998</v>
      </c>
      <c r="CM1710" s="96">
        <v>0.82558094049999997</v>
      </c>
      <c r="CN1710" s="96">
        <v>0.92335811879999996</v>
      </c>
      <c r="CO1710" s="96">
        <v>0.94637180210000005</v>
      </c>
      <c r="CP1710" s="96">
        <v>0.90077498509999998</v>
      </c>
      <c r="CQ1710" s="96">
        <v>0.99584056389999998</v>
      </c>
      <c r="CR1710" s="96">
        <v>0.90453722120000002</v>
      </c>
      <c r="CS1710" s="95">
        <v>987</v>
      </c>
      <c r="CT1710" s="95">
        <v>979</v>
      </c>
      <c r="CU1710" s="95">
        <v>984</v>
      </c>
      <c r="CV1710" s="95">
        <v>993</v>
      </c>
      <c r="CW1710" s="95">
        <v>1012</v>
      </c>
      <c r="CX1710" s="96">
        <v>0.93959128700000005</v>
      </c>
      <c r="CY1710" s="96">
        <v>0.92475868000000006</v>
      </c>
      <c r="CZ1710" s="96">
        <v>0.94039305699999998</v>
      </c>
      <c r="DA1710" s="96">
        <v>0.95322863499999999</v>
      </c>
      <c r="DB1710" s="96">
        <v>0.97297838800000003</v>
      </c>
      <c r="DC1710">
        <v>2013</v>
      </c>
      <c r="DD1710" s="6">
        <v>998.2</v>
      </c>
      <c r="DE1710" s="96">
        <v>1.1943794000000001E-3</v>
      </c>
      <c r="DF1710" s="72">
        <v>693.85</v>
      </c>
      <c r="DG1710" s="96">
        <v>1</v>
      </c>
      <c r="DH1710" s="72">
        <v>693.85</v>
      </c>
      <c r="DI1710" s="72">
        <v>721.63497475999998</v>
      </c>
      <c r="DJ1710" s="96">
        <v>0.99909959459999997</v>
      </c>
      <c r="DK1710" s="72">
        <v>693.87501773999998</v>
      </c>
      <c r="DL1710" s="96">
        <v>1.007888071</v>
      </c>
      <c r="DM1710" s="72">
        <v>699.34835317</v>
      </c>
      <c r="DN1710" s="96">
        <v>1</v>
      </c>
      <c r="DO1710" s="96">
        <v>4.006E-3</v>
      </c>
      <c r="DP1710" s="72">
        <v>2.8</v>
      </c>
      <c r="DQ1710" s="72">
        <v>696.55</v>
      </c>
      <c r="DR1710" t="s">
        <v>1098</v>
      </c>
      <c r="DT1710" t="s">
        <v>1076</v>
      </c>
    </row>
    <row r="1711" spans="1:124" x14ac:dyDescent="0.3">
      <c r="A1711" t="s">
        <v>1099</v>
      </c>
      <c r="B1711">
        <v>28500</v>
      </c>
      <c r="C1711" s="95">
        <v>1446</v>
      </c>
      <c r="D1711" s="95">
        <v>4598011</v>
      </c>
      <c r="E1711" s="95">
        <v>1399</v>
      </c>
      <c r="F1711" s="95">
        <v>4366300</v>
      </c>
      <c r="G1711" s="95">
        <v>202</v>
      </c>
      <c r="H1711" s="95">
        <v>848738</v>
      </c>
      <c r="I1711" s="95">
        <v>185</v>
      </c>
      <c r="J1711" s="95">
        <v>782648</v>
      </c>
      <c r="K1711" s="95">
        <v>1442</v>
      </c>
      <c r="L1711" s="95">
        <v>5332598</v>
      </c>
      <c r="M1711" s="95">
        <v>1390</v>
      </c>
      <c r="N1711" s="95">
        <v>4518816</v>
      </c>
      <c r="O1711" s="95">
        <v>198</v>
      </c>
      <c r="P1711" s="95">
        <v>319432</v>
      </c>
      <c r="Q1711" s="95">
        <v>180</v>
      </c>
      <c r="R1711" s="95">
        <v>565685</v>
      </c>
      <c r="S1711" s="95">
        <v>1440</v>
      </c>
      <c r="T1711" s="95">
        <v>4870127</v>
      </c>
      <c r="U1711" s="95">
        <v>1388</v>
      </c>
      <c r="V1711" s="95">
        <v>4849174</v>
      </c>
      <c r="W1711" s="95">
        <v>190</v>
      </c>
      <c r="X1711" s="95">
        <v>847443</v>
      </c>
      <c r="Y1711" s="95">
        <v>168</v>
      </c>
      <c r="Z1711" s="95">
        <v>673352</v>
      </c>
      <c r="AA1711" s="95">
        <v>1462</v>
      </c>
      <c r="AB1711" s="95">
        <v>5395272</v>
      </c>
      <c r="AC1711" s="95">
        <v>1396</v>
      </c>
      <c r="AD1711" s="95">
        <v>4992383</v>
      </c>
      <c r="AE1711" s="95">
        <v>194</v>
      </c>
      <c r="AF1711" s="95">
        <v>917770</v>
      </c>
      <c r="AG1711" s="95">
        <v>171</v>
      </c>
      <c r="AH1711" s="95">
        <v>800091</v>
      </c>
      <c r="AI1711" s="95">
        <v>1497</v>
      </c>
      <c r="AJ1711" s="95">
        <v>5808670.0800000001</v>
      </c>
      <c r="AK1711" s="95">
        <v>1429</v>
      </c>
      <c r="AL1711" s="95">
        <v>5103383.4000000004</v>
      </c>
      <c r="AM1711" s="95">
        <v>184</v>
      </c>
      <c r="AN1711" s="95">
        <v>739160</v>
      </c>
      <c r="AO1711" s="95">
        <v>163</v>
      </c>
      <c r="AP1711" s="95">
        <v>714872.29</v>
      </c>
      <c r="AQ1711" s="72">
        <v>275.42</v>
      </c>
      <c r="AR1711" s="72">
        <v>270.88</v>
      </c>
      <c r="AS1711" s="72">
        <v>546.29999999999995</v>
      </c>
      <c r="AT1711" s="95">
        <v>5446749</v>
      </c>
      <c r="AU1711" s="95">
        <v>5148948</v>
      </c>
      <c r="AV1711" s="95">
        <v>1648</v>
      </c>
      <c r="AW1711" s="95">
        <v>1584</v>
      </c>
      <c r="AX1711" s="72">
        <v>287.2</v>
      </c>
      <c r="AY1711" s="72">
        <v>269.88</v>
      </c>
      <c r="AZ1711" s="72">
        <v>557.08000000000004</v>
      </c>
      <c r="BA1711" s="95">
        <v>5652030</v>
      </c>
      <c r="BB1711" s="95">
        <v>5084501</v>
      </c>
      <c r="BC1711" s="95">
        <v>1640</v>
      </c>
      <c r="BD1711" s="95">
        <v>1570</v>
      </c>
      <c r="BE1711" s="72">
        <v>292.31</v>
      </c>
      <c r="BF1711" s="72">
        <v>295.77</v>
      </c>
      <c r="BG1711" s="72">
        <v>588.08000000000004</v>
      </c>
      <c r="BH1711" s="95">
        <v>5717570</v>
      </c>
      <c r="BI1711" s="95">
        <v>5522526</v>
      </c>
      <c r="BJ1711" s="95">
        <v>1630</v>
      </c>
      <c r="BK1711" s="95">
        <v>1556</v>
      </c>
      <c r="BL1711" s="72">
        <v>317.69</v>
      </c>
      <c r="BM1711" s="72">
        <v>308.04000000000002</v>
      </c>
      <c r="BN1711" s="72">
        <v>625.73</v>
      </c>
      <c r="BO1711" s="95">
        <v>6313042</v>
      </c>
      <c r="BP1711" s="95">
        <v>5792474</v>
      </c>
      <c r="BQ1711" s="95">
        <v>1656</v>
      </c>
      <c r="BR1711" s="95">
        <v>1567</v>
      </c>
      <c r="BS1711" s="72">
        <v>324.60000000000002</v>
      </c>
      <c r="BT1711" s="72">
        <v>304.56</v>
      </c>
      <c r="BU1711" s="72">
        <v>629.16</v>
      </c>
      <c r="BV1711" s="95">
        <v>6547830.0800000001</v>
      </c>
      <c r="BW1711" s="95">
        <v>5818255.6900000004</v>
      </c>
      <c r="BX1711" s="95">
        <v>1681</v>
      </c>
      <c r="BY1711" s="95">
        <v>1592</v>
      </c>
      <c r="BZ1711" s="95">
        <v>1617</v>
      </c>
      <c r="CA1711" s="95">
        <v>1606</v>
      </c>
      <c r="CB1711" s="95">
        <v>1594</v>
      </c>
      <c r="CC1711" s="95">
        <v>1614</v>
      </c>
      <c r="CD1711" s="95">
        <v>1637</v>
      </c>
      <c r="CE1711" s="72">
        <v>650.75523149000003</v>
      </c>
      <c r="CF1711" s="72">
        <v>676.59346364999999</v>
      </c>
      <c r="CG1711" s="72">
        <v>712.40329333</v>
      </c>
      <c r="CH1711" s="72">
        <v>716.50152150999998</v>
      </c>
      <c r="CI1711" s="72">
        <v>731.52548966999996</v>
      </c>
      <c r="CJ1711" s="96">
        <v>0.83948614399999999</v>
      </c>
      <c r="CK1711" s="96">
        <v>0.82336000850000002</v>
      </c>
      <c r="CL1711" s="96">
        <v>0.82548748090000001</v>
      </c>
      <c r="CM1711" s="96">
        <v>0.8733128698</v>
      </c>
      <c r="CN1711" s="96">
        <v>0.86006572410000004</v>
      </c>
      <c r="CO1711" s="96">
        <v>0.88228950709999998</v>
      </c>
      <c r="CP1711" s="96">
        <v>0.95699023809999995</v>
      </c>
      <c r="CQ1711" s="96">
        <v>0.99584056389999998</v>
      </c>
      <c r="CR1711" s="96">
        <v>0.96098726649999999</v>
      </c>
      <c r="CS1711" s="95">
        <v>1660</v>
      </c>
      <c r="CT1711" s="95">
        <v>1661</v>
      </c>
      <c r="CU1711" s="95">
        <v>1662</v>
      </c>
      <c r="CV1711" s="95">
        <v>1652</v>
      </c>
      <c r="CW1711" s="95">
        <v>1699</v>
      </c>
      <c r="CX1711" s="96">
        <v>0.90283749199999996</v>
      </c>
      <c r="CY1711" s="96">
        <v>0.877357897</v>
      </c>
      <c r="CZ1711" s="96">
        <v>0.87935610399999997</v>
      </c>
      <c r="DA1711" s="96">
        <v>0.89593865800000005</v>
      </c>
      <c r="DB1711" s="96">
        <v>0.85663245499999996</v>
      </c>
      <c r="DC1711">
        <v>2013</v>
      </c>
      <c r="DD1711" s="6">
        <v>1573.8</v>
      </c>
      <c r="DE1711" s="96">
        <v>1.6899064000000001E-3</v>
      </c>
      <c r="DF1711" s="72">
        <v>736.78</v>
      </c>
      <c r="DG1711" s="96">
        <v>1</v>
      </c>
      <c r="DH1711" s="72">
        <v>736.78</v>
      </c>
      <c r="DI1711" s="72">
        <v>721.63497475999998</v>
      </c>
      <c r="DJ1711" s="96">
        <v>1</v>
      </c>
      <c r="DK1711" s="72">
        <v>736.78</v>
      </c>
      <c r="DL1711" s="96">
        <v>1</v>
      </c>
      <c r="DM1711" s="72">
        <v>736.78</v>
      </c>
      <c r="DN1711" s="96">
        <v>1</v>
      </c>
      <c r="DO1711" s="96">
        <v>6.5079999999999999E-3</v>
      </c>
      <c r="DP1711" s="72">
        <v>4.79</v>
      </c>
      <c r="DQ1711" s="72">
        <v>731.99</v>
      </c>
      <c r="DR1711" t="s">
        <v>1099</v>
      </c>
      <c r="DT1711" t="s">
        <v>1076</v>
      </c>
    </row>
    <row r="1712" spans="1:124" x14ac:dyDescent="0.3">
      <c r="A1712" t="s">
        <v>1100</v>
      </c>
      <c r="B1712">
        <v>28510</v>
      </c>
      <c r="C1712" s="95">
        <v>177</v>
      </c>
      <c r="D1712" s="95">
        <v>651539</v>
      </c>
      <c r="E1712" s="95">
        <v>176</v>
      </c>
      <c r="F1712" s="95">
        <v>538772</v>
      </c>
      <c r="G1712" s="95">
        <v>14</v>
      </c>
      <c r="H1712" s="95">
        <v>26099</v>
      </c>
      <c r="I1712" s="95">
        <v>11</v>
      </c>
      <c r="J1712" s="95">
        <v>18795</v>
      </c>
      <c r="K1712" s="95">
        <v>170</v>
      </c>
      <c r="L1712" s="95">
        <v>525947</v>
      </c>
      <c r="M1712" s="95">
        <v>169</v>
      </c>
      <c r="N1712" s="95">
        <v>542101</v>
      </c>
      <c r="O1712" s="95">
        <v>13</v>
      </c>
      <c r="P1712" s="95">
        <v>2090</v>
      </c>
      <c r="Q1712" s="95">
        <v>10</v>
      </c>
      <c r="R1712" s="95">
        <v>31301</v>
      </c>
      <c r="S1712" s="95">
        <v>167</v>
      </c>
      <c r="T1712" s="95">
        <v>438387</v>
      </c>
      <c r="U1712" s="95">
        <v>164</v>
      </c>
      <c r="V1712" s="95">
        <v>480500</v>
      </c>
      <c r="W1712" s="95">
        <v>10</v>
      </c>
      <c r="X1712" s="95">
        <v>29026</v>
      </c>
      <c r="Y1712" s="95">
        <v>8</v>
      </c>
      <c r="Z1712" s="95">
        <v>19877</v>
      </c>
      <c r="AA1712" s="95">
        <v>167</v>
      </c>
      <c r="AB1712" s="95">
        <v>764132</v>
      </c>
      <c r="AC1712" s="95">
        <v>164</v>
      </c>
      <c r="AD1712" s="95">
        <v>569735</v>
      </c>
      <c r="AE1712" s="95">
        <v>13</v>
      </c>
      <c r="AF1712" s="95">
        <v>3300</v>
      </c>
      <c r="AG1712" s="95">
        <v>10</v>
      </c>
      <c r="AH1712" s="95">
        <v>41004</v>
      </c>
      <c r="AI1712" s="95">
        <v>164</v>
      </c>
      <c r="AJ1712" s="95">
        <v>728532</v>
      </c>
      <c r="AK1712" s="95">
        <v>158</v>
      </c>
      <c r="AL1712" s="95">
        <v>513590</v>
      </c>
      <c r="AM1712" s="95">
        <v>12</v>
      </c>
      <c r="AN1712" s="95">
        <v>341</v>
      </c>
      <c r="AO1712" s="95">
        <v>12</v>
      </c>
      <c r="AP1712" s="95">
        <v>22263</v>
      </c>
      <c r="AQ1712" s="72">
        <v>295.64999999999998</v>
      </c>
      <c r="AR1712" s="72">
        <v>248.47</v>
      </c>
      <c r="AS1712" s="72">
        <v>544.12</v>
      </c>
      <c r="AT1712" s="95">
        <v>677638</v>
      </c>
      <c r="AU1712" s="95">
        <v>557567</v>
      </c>
      <c r="AV1712" s="95">
        <v>191</v>
      </c>
      <c r="AW1712" s="95">
        <v>187</v>
      </c>
      <c r="AX1712" s="72">
        <v>240.45</v>
      </c>
      <c r="AY1712" s="72">
        <v>266.95</v>
      </c>
      <c r="AZ1712" s="72">
        <v>507.4</v>
      </c>
      <c r="BA1712" s="95">
        <v>528037</v>
      </c>
      <c r="BB1712" s="95">
        <v>573402</v>
      </c>
      <c r="BC1712" s="95">
        <v>183</v>
      </c>
      <c r="BD1712" s="95">
        <v>179</v>
      </c>
      <c r="BE1712" s="72">
        <v>220.06</v>
      </c>
      <c r="BF1712" s="72">
        <v>242.43</v>
      </c>
      <c r="BG1712" s="72">
        <v>462.49</v>
      </c>
      <c r="BH1712" s="95">
        <v>467413</v>
      </c>
      <c r="BI1712" s="95">
        <v>500377</v>
      </c>
      <c r="BJ1712" s="95">
        <v>177</v>
      </c>
      <c r="BK1712" s="95">
        <v>172</v>
      </c>
      <c r="BL1712" s="72">
        <v>355.29</v>
      </c>
      <c r="BM1712" s="72">
        <v>292.5</v>
      </c>
      <c r="BN1712" s="72">
        <v>647.79</v>
      </c>
      <c r="BO1712" s="95">
        <v>767432</v>
      </c>
      <c r="BP1712" s="95">
        <v>610739</v>
      </c>
      <c r="BQ1712" s="95">
        <v>180</v>
      </c>
      <c r="BR1712" s="95">
        <v>174</v>
      </c>
      <c r="BS1712" s="72">
        <v>345.11</v>
      </c>
      <c r="BT1712" s="72">
        <v>262.67</v>
      </c>
      <c r="BU1712" s="72">
        <v>607.78</v>
      </c>
      <c r="BV1712" s="95">
        <v>728873</v>
      </c>
      <c r="BW1712" s="95">
        <v>535853</v>
      </c>
      <c r="BX1712" s="95">
        <v>176</v>
      </c>
      <c r="BY1712" s="95">
        <v>170</v>
      </c>
      <c r="BZ1712" s="95">
        <v>189</v>
      </c>
      <c r="CA1712" s="95">
        <v>181</v>
      </c>
      <c r="CB1712" s="95">
        <v>175</v>
      </c>
      <c r="CC1712" s="95">
        <v>177</v>
      </c>
      <c r="CD1712" s="95">
        <v>173</v>
      </c>
      <c r="CE1712" s="72">
        <v>650.75523149000003</v>
      </c>
      <c r="CF1712" s="72">
        <v>676.59346364999999</v>
      </c>
      <c r="CG1712" s="72">
        <v>712.40329333</v>
      </c>
      <c r="CH1712" s="72">
        <v>716.50152150999998</v>
      </c>
      <c r="CI1712" s="72">
        <v>731.52548966999996</v>
      </c>
      <c r="CJ1712" s="96">
        <v>0.83613619019999996</v>
      </c>
      <c r="CK1712" s="96">
        <v>0.74993334590000005</v>
      </c>
      <c r="CL1712" s="96">
        <v>0.64919688659999997</v>
      </c>
      <c r="CM1712" s="96">
        <v>0.90410135989999996</v>
      </c>
      <c r="CN1712" s="96">
        <v>0.83083912810000005</v>
      </c>
      <c r="CO1712" s="96">
        <v>0.87606483280000003</v>
      </c>
      <c r="CP1712" s="96">
        <v>0.90637285320000005</v>
      </c>
      <c r="CQ1712" s="96">
        <v>0.99584056389999998</v>
      </c>
      <c r="CR1712" s="96">
        <v>0.91015846980000004</v>
      </c>
      <c r="CS1712" s="95">
        <v>226</v>
      </c>
      <c r="CT1712" s="95">
        <v>213</v>
      </c>
      <c r="CU1712" s="95">
        <v>224</v>
      </c>
      <c r="CV1712" s="95">
        <v>234</v>
      </c>
      <c r="CW1712" s="95">
        <v>235</v>
      </c>
      <c r="CX1712" s="96">
        <v>0.87996987500000001</v>
      </c>
      <c r="CY1712" s="96">
        <v>0.95320802100000002</v>
      </c>
      <c r="CZ1712" s="96">
        <v>0.89586687200000004</v>
      </c>
      <c r="DA1712" s="96">
        <v>0.82852563400000001</v>
      </c>
      <c r="DB1712" s="96">
        <v>0.83084984200000001</v>
      </c>
      <c r="DC1712">
        <v>2013</v>
      </c>
      <c r="DD1712" s="6">
        <v>176.4</v>
      </c>
      <c r="DE1712" s="96">
        <v>1.9109406000000001E-3</v>
      </c>
      <c r="DF1712" s="72">
        <v>697.66</v>
      </c>
      <c r="DG1712" s="96">
        <v>1</v>
      </c>
      <c r="DH1712" s="72">
        <v>697.66</v>
      </c>
      <c r="DI1712" s="72">
        <v>721.63497475999998</v>
      </c>
      <c r="DJ1712" s="96">
        <v>0.42</v>
      </c>
      <c r="DK1712" s="72">
        <v>711.56548536000003</v>
      </c>
      <c r="DL1712" s="96">
        <v>1.007888071</v>
      </c>
      <c r="DM1712" s="72">
        <v>717.17836445</v>
      </c>
      <c r="DN1712" s="96">
        <v>1</v>
      </c>
      <c r="DO1712" s="96">
        <v>5.8979999999999996E-3</v>
      </c>
      <c r="DP1712" s="72">
        <v>4.2300000000000004</v>
      </c>
      <c r="DQ1712" s="72">
        <v>712.95</v>
      </c>
      <c r="DR1712" t="s">
        <v>1100</v>
      </c>
      <c r="DT1712" t="s">
        <v>1076</v>
      </c>
    </row>
    <row r="1713" spans="1:124" x14ac:dyDescent="0.3">
      <c r="A1713" t="s">
        <v>1101</v>
      </c>
      <c r="B1713">
        <v>28520</v>
      </c>
      <c r="C1713" s="95">
        <v>764</v>
      </c>
      <c r="D1713" s="95">
        <v>2760473</v>
      </c>
      <c r="E1713" s="95">
        <v>726</v>
      </c>
      <c r="F1713" s="95">
        <v>2432661</v>
      </c>
      <c r="G1713" s="95">
        <v>90</v>
      </c>
      <c r="H1713" s="95">
        <v>821329</v>
      </c>
      <c r="I1713" s="95">
        <v>80</v>
      </c>
      <c r="J1713" s="95">
        <v>461058</v>
      </c>
      <c r="K1713" s="95">
        <v>766</v>
      </c>
      <c r="L1713" s="95">
        <v>3405983</v>
      </c>
      <c r="M1713" s="95">
        <v>722</v>
      </c>
      <c r="N1713" s="95">
        <v>2726132</v>
      </c>
      <c r="O1713" s="95">
        <v>92</v>
      </c>
      <c r="P1713" s="95">
        <v>441854</v>
      </c>
      <c r="Q1713" s="95">
        <v>81</v>
      </c>
      <c r="R1713" s="95">
        <v>315979</v>
      </c>
      <c r="S1713" s="95">
        <v>755</v>
      </c>
      <c r="T1713" s="95">
        <v>3282755</v>
      </c>
      <c r="U1713" s="95">
        <v>709</v>
      </c>
      <c r="V1713" s="95">
        <v>2597265</v>
      </c>
      <c r="W1713" s="95">
        <v>81</v>
      </c>
      <c r="X1713" s="95">
        <v>172510</v>
      </c>
      <c r="Y1713" s="95">
        <v>69</v>
      </c>
      <c r="Z1713" s="95">
        <v>252671</v>
      </c>
      <c r="AA1713" s="95">
        <v>756</v>
      </c>
      <c r="AB1713" s="95">
        <v>3587105</v>
      </c>
      <c r="AC1713" s="95">
        <v>703</v>
      </c>
      <c r="AD1713" s="95">
        <v>2987333</v>
      </c>
      <c r="AE1713" s="95">
        <v>82</v>
      </c>
      <c r="AF1713" s="95">
        <v>197902</v>
      </c>
      <c r="AG1713" s="95">
        <v>71</v>
      </c>
      <c r="AH1713" s="95">
        <v>283052</v>
      </c>
      <c r="AI1713" s="95">
        <v>776</v>
      </c>
      <c r="AJ1713" s="95">
        <v>3991324.62</v>
      </c>
      <c r="AK1713" s="95">
        <v>724</v>
      </c>
      <c r="AL1713" s="95">
        <v>3165518.36</v>
      </c>
      <c r="AM1713" s="95">
        <v>85</v>
      </c>
      <c r="AN1713" s="95">
        <v>279149</v>
      </c>
      <c r="AO1713" s="95">
        <v>76</v>
      </c>
      <c r="AP1713" s="95">
        <v>325069</v>
      </c>
      <c r="AQ1713" s="72">
        <v>349.51</v>
      </c>
      <c r="AR1713" s="72">
        <v>299.19</v>
      </c>
      <c r="AS1713" s="72">
        <v>648.70000000000005</v>
      </c>
      <c r="AT1713" s="95">
        <v>3581802</v>
      </c>
      <c r="AU1713" s="95">
        <v>2893719</v>
      </c>
      <c r="AV1713" s="95">
        <v>854</v>
      </c>
      <c r="AW1713" s="95">
        <v>806</v>
      </c>
      <c r="AX1713" s="72">
        <v>373.72</v>
      </c>
      <c r="AY1713" s="72">
        <v>315.7</v>
      </c>
      <c r="AZ1713" s="72">
        <v>689.42</v>
      </c>
      <c r="BA1713" s="95">
        <v>3847837</v>
      </c>
      <c r="BB1713" s="95">
        <v>3042111</v>
      </c>
      <c r="BC1713" s="95">
        <v>858</v>
      </c>
      <c r="BD1713" s="95">
        <v>803</v>
      </c>
      <c r="BE1713" s="72">
        <v>344.42</v>
      </c>
      <c r="BF1713" s="72">
        <v>305.26</v>
      </c>
      <c r="BG1713" s="72">
        <v>649.67999999999995</v>
      </c>
      <c r="BH1713" s="95">
        <v>3455265</v>
      </c>
      <c r="BI1713" s="95">
        <v>2849936</v>
      </c>
      <c r="BJ1713" s="95">
        <v>836</v>
      </c>
      <c r="BK1713" s="95">
        <v>778</v>
      </c>
      <c r="BL1713" s="72">
        <v>376.39</v>
      </c>
      <c r="BM1713" s="72">
        <v>352.11</v>
      </c>
      <c r="BN1713" s="72">
        <v>728.5</v>
      </c>
      <c r="BO1713" s="95">
        <v>3785007</v>
      </c>
      <c r="BP1713" s="95">
        <v>3270385</v>
      </c>
      <c r="BQ1713" s="95">
        <v>838</v>
      </c>
      <c r="BR1713" s="95">
        <v>774</v>
      </c>
      <c r="BS1713" s="72">
        <v>413.32</v>
      </c>
      <c r="BT1713" s="72">
        <v>363.6</v>
      </c>
      <c r="BU1713" s="72">
        <v>776.92</v>
      </c>
      <c r="BV1713" s="95">
        <v>4270473.62</v>
      </c>
      <c r="BW1713" s="95">
        <v>3490587.36</v>
      </c>
      <c r="BX1713" s="95">
        <v>861</v>
      </c>
      <c r="BY1713" s="95">
        <v>800</v>
      </c>
      <c r="BZ1713" s="95">
        <v>831</v>
      </c>
      <c r="CA1713" s="95">
        <v>831</v>
      </c>
      <c r="CB1713" s="95">
        <v>808</v>
      </c>
      <c r="CC1713" s="95">
        <v>808</v>
      </c>
      <c r="CD1713" s="95">
        <v>831</v>
      </c>
      <c r="CE1713" s="72">
        <v>650.75523149000003</v>
      </c>
      <c r="CF1713" s="72">
        <v>676.59346364999999</v>
      </c>
      <c r="CG1713" s="72">
        <v>712.40329333</v>
      </c>
      <c r="CH1713" s="72">
        <v>716.50152150999998</v>
      </c>
      <c r="CI1713" s="72">
        <v>731.52548966999996</v>
      </c>
      <c r="CJ1713" s="96">
        <v>0.99684177490000003</v>
      </c>
      <c r="CK1713" s="96">
        <v>1.0189575232999999</v>
      </c>
      <c r="CL1713" s="96">
        <v>0.9119553574</v>
      </c>
      <c r="CM1713" s="96">
        <v>1.0167459218999999</v>
      </c>
      <c r="CN1713" s="96">
        <v>1.0620545845</v>
      </c>
      <c r="CO1713" s="96">
        <v>0.90665950269999995</v>
      </c>
      <c r="CP1713" s="96">
        <v>1.1043958945000001</v>
      </c>
      <c r="CQ1713" s="96">
        <v>0.99584056389999998</v>
      </c>
      <c r="CR1713" s="96">
        <v>1.1090085870999999</v>
      </c>
      <c r="CS1713" s="95">
        <v>807</v>
      </c>
      <c r="CT1713" s="95">
        <v>805</v>
      </c>
      <c r="CU1713" s="95">
        <v>779</v>
      </c>
      <c r="CV1713" s="95">
        <v>788</v>
      </c>
      <c r="CW1713" s="95">
        <v>807</v>
      </c>
      <c r="CX1713" s="96">
        <v>0.88572114300000004</v>
      </c>
      <c r="CY1713" s="96">
        <v>0.87204335700000002</v>
      </c>
      <c r="CZ1713" s="96">
        <v>0.934673105</v>
      </c>
      <c r="DA1713" s="96">
        <v>0.93540654499999998</v>
      </c>
      <c r="DB1713" s="96">
        <v>0.90701636500000005</v>
      </c>
      <c r="DC1713">
        <v>2013</v>
      </c>
      <c r="DD1713" s="6">
        <v>792.2</v>
      </c>
      <c r="DE1713" s="96">
        <v>9.0169879999999999E-4</v>
      </c>
      <c r="DF1713" s="72">
        <v>850.94</v>
      </c>
      <c r="DG1713" s="96">
        <v>1</v>
      </c>
      <c r="DH1713" s="72">
        <v>850.94</v>
      </c>
      <c r="DI1713" s="72">
        <v>721.63497475999998</v>
      </c>
      <c r="DJ1713" s="96">
        <v>0.89005617800000003</v>
      </c>
      <c r="DK1713" s="72">
        <v>836.72371132000001</v>
      </c>
      <c r="DL1713" s="96">
        <v>1.007888071</v>
      </c>
      <c r="DM1713" s="72">
        <v>843.32384738999997</v>
      </c>
      <c r="DN1713" s="96">
        <v>1</v>
      </c>
      <c r="DO1713" s="96">
        <v>5.6979999999999999E-3</v>
      </c>
      <c r="DP1713" s="72">
        <v>4.8099999999999996</v>
      </c>
      <c r="DQ1713" s="72">
        <v>838.51</v>
      </c>
      <c r="DR1713" t="s">
        <v>1101</v>
      </c>
      <c r="DT1713" t="s">
        <v>1076</v>
      </c>
    </row>
    <row r="1714" spans="1:124" x14ac:dyDescent="0.3">
      <c r="A1714" t="s">
        <v>511</v>
      </c>
      <c r="B1714">
        <v>28530</v>
      </c>
      <c r="C1714" s="95">
        <v>1944</v>
      </c>
      <c r="D1714" s="95">
        <v>7320902</v>
      </c>
      <c r="E1714" s="95">
        <v>1882</v>
      </c>
      <c r="F1714" s="95">
        <v>5539431</v>
      </c>
      <c r="G1714" s="95">
        <v>163</v>
      </c>
      <c r="H1714" s="95">
        <v>394241</v>
      </c>
      <c r="I1714" s="95">
        <v>153</v>
      </c>
      <c r="J1714" s="95">
        <v>358838</v>
      </c>
      <c r="K1714" s="95">
        <v>1898</v>
      </c>
      <c r="L1714" s="95">
        <v>7818406</v>
      </c>
      <c r="M1714" s="95">
        <v>1832</v>
      </c>
      <c r="N1714" s="95">
        <v>5813806</v>
      </c>
      <c r="O1714" s="95">
        <v>162</v>
      </c>
      <c r="P1714" s="95">
        <v>545268</v>
      </c>
      <c r="Q1714" s="95">
        <v>151</v>
      </c>
      <c r="R1714" s="95">
        <v>529197</v>
      </c>
      <c r="S1714" s="95">
        <v>1816</v>
      </c>
      <c r="T1714" s="95">
        <v>7838008</v>
      </c>
      <c r="U1714" s="95">
        <v>1745</v>
      </c>
      <c r="V1714" s="95">
        <v>5450317</v>
      </c>
      <c r="W1714" s="95">
        <v>168</v>
      </c>
      <c r="X1714" s="95">
        <v>473995</v>
      </c>
      <c r="Y1714" s="95">
        <v>155</v>
      </c>
      <c r="Z1714" s="95">
        <v>423754</v>
      </c>
      <c r="AA1714" s="95">
        <v>1766</v>
      </c>
      <c r="AB1714" s="95">
        <v>7459745</v>
      </c>
      <c r="AC1714" s="95">
        <v>1696</v>
      </c>
      <c r="AD1714" s="95">
        <v>5862282</v>
      </c>
      <c r="AE1714" s="95">
        <v>158</v>
      </c>
      <c r="AF1714" s="95">
        <v>294678</v>
      </c>
      <c r="AG1714" s="95">
        <v>145</v>
      </c>
      <c r="AH1714" s="95">
        <v>450024</v>
      </c>
      <c r="AI1714" s="95">
        <v>1741</v>
      </c>
      <c r="AJ1714" s="95">
        <v>7049276</v>
      </c>
      <c r="AK1714" s="95">
        <v>1663</v>
      </c>
      <c r="AL1714" s="95">
        <v>6190371.2599999998</v>
      </c>
      <c r="AM1714" s="95">
        <v>156</v>
      </c>
      <c r="AN1714" s="95">
        <v>317418</v>
      </c>
      <c r="AO1714" s="95">
        <v>142</v>
      </c>
      <c r="AP1714" s="95">
        <v>441784</v>
      </c>
      <c r="AQ1714" s="72">
        <v>305.14</v>
      </c>
      <c r="AR1714" s="72">
        <v>241.53</v>
      </c>
      <c r="AS1714" s="72">
        <v>546.66999999999996</v>
      </c>
      <c r="AT1714" s="95">
        <v>7715143</v>
      </c>
      <c r="AU1714" s="95">
        <v>5898269</v>
      </c>
      <c r="AV1714" s="95">
        <v>2107</v>
      </c>
      <c r="AW1714" s="95">
        <v>2035</v>
      </c>
      <c r="AX1714" s="72">
        <v>338.34</v>
      </c>
      <c r="AY1714" s="72">
        <v>266.56</v>
      </c>
      <c r="AZ1714" s="72">
        <v>604.9</v>
      </c>
      <c r="BA1714" s="95">
        <v>8363674</v>
      </c>
      <c r="BB1714" s="95">
        <v>6343003</v>
      </c>
      <c r="BC1714" s="95">
        <v>2060</v>
      </c>
      <c r="BD1714" s="95">
        <v>1983</v>
      </c>
      <c r="BE1714" s="72">
        <v>349.13</v>
      </c>
      <c r="BF1714" s="72">
        <v>257.63</v>
      </c>
      <c r="BG1714" s="72">
        <v>606.76</v>
      </c>
      <c r="BH1714" s="95">
        <v>8312003</v>
      </c>
      <c r="BI1714" s="95">
        <v>5874071</v>
      </c>
      <c r="BJ1714" s="95">
        <v>1984</v>
      </c>
      <c r="BK1714" s="95">
        <v>1900</v>
      </c>
      <c r="BL1714" s="72">
        <v>335.86</v>
      </c>
      <c r="BM1714" s="72">
        <v>285.73</v>
      </c>
      <c r="BN1714" s="72">
        <v>621.59</v>
      </c>
      <c r="BO1714" s="95">
        <v>7754423</v>
      </c>
      <c r="BP1714" s="95">
        <v>6312306</v>
      </c>
      <c r="BQ1714" s="95">
        <v>1924</v>
      </c>
      <c r="BR1714" s="95">
        <v>1841</v>
      </c>
      <c r="BS1714" s="72">
        <v>323.61</v>
      </c>
      <c r="BT1714" s="72">
        <v>306.19</v>
      </c>
      <c r="BU1714" s="72">
        <v>629.79999999999995</v>
      </c>
      <c r="BV1714" s="95">
        <v>7366694</v>
      </c>
      <c r="BW1714" s="95">
        <v>6632155.2599999998</v>
      </c>
      <c r="BX1714" s="95">
        <v>1897</v>
      </c>
      <c r="BY1714" s="95">
        <v>1805</v>
      </c>
      <c r="BZ1714" s="95">
        <v>2073</v>
      </c>
      <c r="CA1714" s="95">
        <v>2023</v>
      </c>
      <c r="CB1714" s="95">
        <v>1944</v>
      </c>
      <c r="CC1714" s="95">
        <v>1885</v>
      </c>
      <c r="CD1714" s="95">
        <v>1852</v>
      </c>
      <c r="CE1714" s="72">
        <v>650.75523149000003</v>
      </c>
      <c r="CF1714" s="72">
        <v>676.59346364999999</v>
      </c>
      <c r="CG1714" s="72">
        <v>712.40329333</v>
      </c>
      <c r="CH1714" s="72">
        <v>716.50152150999998</v>
      </c>
      <c r="CI1714" s="72">
        <v>731.52548966999996</v>
      </c>
      <c r="CJ1714" s="96">
        <v>0.8400547142</v>
      </c>
      <c r="CK1714" s="96">
        <v>0.89403760529999998</v>
      </c>
      <c r="CL1714" s="96">
        <v>0.85170858370000002</v>
      </c>
      <c r="CM1714" s="96">
        <v>0.86753479420000001</v>
      </c>
      <c r="CN1714" s="96">
        <v>0.86094060819999996</v>
      </c>
      <c r="CO1714" s="96">
        <v>0.94160150279999999</v>
      </c>
      <c r="CP1714" s="96">
        <v>0.91636988539999997</v>
      </c>
      <c r="CQ1714" s="96">
        <v>0.99584056389999998</v>
      </c>
      <c r="CR1714" s="96">
        <v>0.92019725620000004</v>
      </c>
      <c r="CS1714" s="95">
        <v>1958</v>
      </c>
      <c r="CT1714" s="95">
        <v>1937</v>
      </c>
      <c r="CU1714" s="95">
        <v>1843</v>
      </c>
      <c r="CV1714" s="95">
        <v>1800</v>
      </c>
      <c r="CW1714" s="95">
        <v>1781</v>
      </c>
      <c r="CX1714" s="96">
        <v>0.93406702200000002</v>
      </c>
      <c r="CY1714" s="96">
        <v>0.93815115800000004</v>
      </c>
      <c r="CZ1714" s="96">
        <v>0.950597146</v>
      </c>
      <c r="DA1714" s="96">
        <v>0.93003436100000003</v>
      </c>
      <c r="DB1714" s="96">
        <v>0.95601908599999996</v>
      </c>
      <c r="DC1714">
        <v>2013</v>
      </c>
      <c r="DD1714" s="6">
        <v>1912.8</v>
      </c>
      <c r="DE1714" s="96">
        <v>1.2796623000000001E-3</v>
      </c>
      <c r="DF1714" s="72">
        <v>705.8</v>
      </c>
      <c r="DG1714" s="96">
        <v>1</v>
      </c>
      <c r="DH1714" s="72">
        <v>705.8</v>
      </c>
      <c r="DI1714" s="72">
        <v>721.63497475999998</v>
      </c>
      <c r="DJ1714" s="96">
        <v>1</v>
      </c>
      <c r="DK1714" s="72">
        <v>705.8</v>
      </c>
      <c r="DL1714" s="96">
        <v>1</v>
      </c>
      <c r="DM1714" s="72">
        <v>705.8</v>
      </c>
      <c r="DN1714" s="96">
        <v>1</v>
      </c>
      <c r="DO1714" s="96">
        <v>3.9309999999999996E-3</v>
      </c>
      <c r="DP1714" s="72">
        <v>2.77</v>
      </c>
      <c r="DQ1714" s="72">
        <v>703.03</v>
      </c>
      <c r="DR1714" t="s">
        <v>511</v>
      </c>
      <c r="DT1714" t="s">
        <v>1076</v>
      </c>
    </row>
    <row r="1715" spans="1:124" x14ac:dyDescent="0.3">
      <c r="A1715" t="s">
        <v>1102</v>
      </c>
      <c r="B1715">
        <v>28540</v>
      </c>
      <c r="C1715" s="95">
        <v>26492</v>
      </c>
      <c r="D1715" s="95">
        <v>96157326</v>
      </c>
      <c r="E1715" s="95">
        <v>24877</v>
      </c>
      <c r="F1715" s="95">
        <v>80781975</v>
      </c>
      <c r="G1715" s="95">
        <v>4469</v>
      </c>
      <c r="H1715" s="95">
        <v>13699083</v>
      </c>
      <c r="I1715" s="95">
        <v>3842</v>
      </c>
      <c r="J1715" s="95">
        <v>12886694</v>
      </c>
      <c r="K1715" s="95">
        <v>26308</v>
      </c>
      <c r="L1715" s="95">
        <v>102227117</v>
      </c>
      <c r="M1715" s="95">
        <v>24505</v>
      </c>
      <c r="N1715" s="95">
        <v>85223166</v>
      </c>
      <c r="O1715" s="95">
        <v>4535</v>
      </c>
      <c r="P1715" s="95">
        <v>14118286</v>
      </c>
      <c r="Q1715" s="95">
        <v>3904</v>
      </c>
      <c r="R1715" s="95">
        <v>13444060</v>
      </c>
      <c r="S1715" s="95">
        <v>26506</v>
      </c>
      <c r="T1715" s="95">
        <v>107911986</v>
      </c>
      <c r="U1715" s="95">
        <v>24463</v>
      </c>
      <c r="V1715" s="95">
        <v>88319027</v>
      </c>
      <c r="W1715" s="95">
        <v>4650</v>
      </c>
      <c r="X1715" s="95">
        <v>13813966</v>
      </c>
      <c r="Y1715" s="95">
        <v>3969</v>
      </c>
      <c r="Z1715" s="95">
        <v>14555276</v>
      </c>
      <c r="AA1715" s="95">
        <v>26894</v>
      </c>
      <c r="AB1715" s="95">
        <v>97774211</v>
      </c>
      <c r="AC1715" s="95">
        <v>24614</v>
      </c>
      <c r="AD1715" s="95">
        <v>92747332</v>
      </c>
      <c r="AE1715" s="95">
        <v>4829</v>
      </c>
      <c r="AF1715" s="95">
        <v>16243436</v>
      </c>
      <c r="AG1715" s="95">
        <v>4148</v>
      </c>
      <c r="AH1715" s="95">
        <v>16215076</v>
      </c>
      <c r="AI1715" s="95">
        <v>27603</v>
      </c>
      <c r="AJ1715" s="95">
        <v>99349431</v>
      </c>
      <c r="AK1715" s="95">
        <v>25155</v>
      </c>
      <c r="AL1715" s="95">
        <v>96322384.829999998</v>
      </c>
      <c r="AM1715" s="95">
        <v>5025</v>
      </c>
      <c r="AN1715" s="95">
        <v>16392023</v>
      </c>
      <c r="AO1715" s="95">
        <v>4340</v>
      </c>
      <c r="AP1715" s="95">
        <v>17167162</v>
      </c>
      <c r="AQ1715" s="72">
        <v>295.68</v>
      </c>
      <c r="AR1715" s="72">
        <v>271.8</v>
      </c>
      <c r="AS1715" s="72">
        <v>567.48</v>
      </c>
      <c r="AT1715" s="95">
        <v>109856409</v>
      </c>
      <c r="AU1715" s="95">
        <v>93668669</v>
      </c>
      <c r="AV1715" s="95">
        <v>30961</v>
      </c>
      <c r="AW1715" s="95">
        <v>28719</v>
      </c>
      <c r="AX1715" s="72">
        <v>314.35000000000002</v>
      </c>
      <c r="AY1715" s="72">
        <v>289.42</v>
      </c>
      <c r="AZ1715" s="72">
        <v>603.77</v>
      </c>
      <c r="BA1715" s="95">
        <v>116345403</v>
      </c>
      <c r="BB1715" s="95">
        <v>98667226</v>
      </c>
      <c r="BC1715" s="95">
        <v>30843</v>
      </c>
      <c r="BD1715" s="95">
        <v>28409</v>
      </c>
      <c r="BE1715" s="72">
        <v>325.58</v>
      </c>
      <c r="BF1715" s="72">
        <v>301.52</v>
      </c>
      <c r="BG1715" s="72">
        <v>627.1</v>
      </c>
      <c r="BH1715" s="95">
        <v>121725952</v>
      </c>
      <c r="BI1715" s="95">
        <v>102874303</v>
      </c>
      <c r="BJ1715" s="95">
        <v>31156</v>
      </c>
      <c r="BK1715" s="95">
        <v>28432</v>
      </c>
      <c r="BL1715" s="72">
        <v>299.51</v>
      </c>
      <c r="BM1715" s="72">
        <v>315.7</v>
      </c>
      <c r="BN1715" s="72">
        <v>615.21</v>
      </c>
      <c r="BO1715" s="95">
        <v>114017647</v>
      </c>
      <c r="BP1715" s="95">
        <v>108962408</v>
      </c>
      <c r="BQ1715" s="95">
        <v>31723</v>
      </c>
      <c r="BR1715" s="95">
        <v>28762</v>
      </c>
      <c r="BS1715" s="72">
        <v>295.61</v>
      </c>
      <c r="BT1715" s="72">
        <v>320.64999999999998</v>
      </c>
      <c r="BU1715" s="72">
        <v>616.26</v>
      </c>
      <c r="BV1715" s="95">
        <v>115741454</v>
      </c>
      <c r="BW1715" s="95">
        <v>113489546.83</v>
      </c>
      <c r="BX1715" s="95">
        <v>32628</v>
      </c>
      <c r="BY1715" s="95">
        <v>29495</v>
      </c>
      <c r="BZ1715" s="95">
        <v>29892</v>
      </c>
      <c r="CA1715" s="95">
        <v>29670</v>
      </c>
      <c r="CB1715" s="95">
        <v>29843</v>
      </c>
      <c r="CC1715" s="95">
        <v>30317</v>
      </c>
      <c r="CD1715" s="95">
        <v>31095</v>
      </c>
      <c r="CE1715" s="72">
        <v>650.75523149000003</v>
      </c>
      <c r="CF1715" s="72">
        <v>676.59346364999999</v>
      </c>
      <c r="CG1715" s="72">
        <v>712.40329333</v>
      </c>
      <c r="CH1715" s="72">
        <v>716.50152150999998</v>
      </c>
      <c r="CI1715" s="72">
        <v>731.52548966999996</v>
      </c>
      <c r="CJ1715" s="96">
        <v>0.87203294350000005</v>
      </c>
      <c r="CK1715" s="96">
        <v>0.89236747390000004</v>
      </c>
      <c r="CL1715" s="96">
        <v>0.88025982739999997</v>
      </c>
      <c r="CM1715" s="96">
        <v>0.85863041669999995</v>
      </c>
      <c r="CN1715" s="96">
        <v>0.84243134200000003</v>
      </c>
      <c r="CO1715" s="96">
        <v>0.95168839559999996</v>
      </c>
      <c r="CP1715" s="96">
        <v>0.91326573349999995</v>
      </c>
      <c r="CQ1715" s="96">
        <v>0.99584056389999998</v>
      </c>
      <c r="CR1715" s="96">
        <v>0.91708013929999999</v>
      </c>
      <c r="CS1715" s="95">
        <v>27903</v>
      </c>
      <c r="CT1715" s="95">
        <v>27885</v>
      </c>
      <c r="CU1715" s="95">
        <v>27901</v>
      </c>
      <c r="CV1715" s="95">
        <v>28322</v>
      </c>
      <c r="CW1715" s="95">
        <v>28893</v>
      </c>
      <c r="CX1715" s="96">
        <v>0.94343219899999997</v>
      </c>
      <c r="CY1715" s="96">
        <v>0.94789233100000003</v>
      </c>
      <c r="CZ1715" s="96">
        <v>0.95862167799999998</v>
      </c>
      <c r="DA1715" s="96">
        <v>0.95530337899999995</v>
      </c>
      <c r="DB1715" s="96">
        <v>0.95308654900000001</v>
      </c>
      <c r="DC1715">
        <v>2013</v>
      </c>
      <c r="DD1715" s="6">
        <v>28763.4</v>
      </c>
      <c r="DE1715" s="96">
        <v>1.6757718E-3</v>
      </c>
      <c r="DF1715" s="72">
        <v>703.13</v>
      </c>
      <c r="DG1715" s="96">
        <v>1</v>
      </c>
      <c r="DH1715" s="72">
        <v>703.13</v>
      </c>
      <c r="DI1715" s="72">
        <v>708.44822825000006</v>
      </c>
      <c r="DJ1715" s="96">
        <v>1</v>
      </c>
      <c r="DK1715" s="72">
        <v>703.13</v>
      </c>
      <c r="DL1715" s="96">
        <v>1</v>
      </c>
      <c r="DM1715" s="72">
        <v>703.13</v>
      </c>
      <c r="DN1715" s="96">
        <v>1</v>
      </c>
      <c r="DO1715" s="96">
        <v>5.0660000000000002E-3</v>
      </c>
      <c r="DP1715" s="72">
        <v>3.56</v>
      </c>
      <c r="DQ1715" s="72">
        <v>699.57</v>
      </c>
      <c r="DR1715" t="s">
        <v>1102</v>
      </c>
      <c r="DT1715" t="s">
        <v>1076</v>
      </c>
    </row>
    <row r="1716" spans="1:124" x14ac:dyDescent="0.3">
      <c r="A1716" t="s">
        <v>132</v>
      </c>
      <c r="B1716">
        <v>28550</v>
      </c>
      <c r="C1716" s="95">
        <v>4330</v>
      </c>
      <c r="D1716" s="95">
        <v>19051095</v>
      </c>
      <c r="E1716" s="95">
        <v>4143</v>
      </c>
      <c r="F1716" s="95">
        <v>17067441</v>
      </c>
      <c r="G1716" s="95">
        <v>872</v>
      </c>
      <c r="H1716" s="95">
        <v>2786726</v>
      </c>
      <c r="I1716" s="95">
        <v>780</v>
      </c>
      <c r="J1716" s="95">
        <v>3388699</v>
      </c>
      <c r="K1716" s="95">
        <v>4295</v>
      </c>
      <c r="L1716" s="95">
        <v>18171104</v>
      </c>
      <c r="M1716" s="95">
        <v>4098</v>
      </c>
      <c r="N1716" s="95">
        <v>18131292</v>
      </c>
      <c r="O1716" s="95">
        <v>919</v>
      </c>
      <c r="P1716" s="95">
        <v>2862040</v>
      </c>
      <c r="Q1716" s="95">
        <v>812</v>
      </c>
      <c r="R1716" s="95">
        <v>3346536</v>
      </c>
      <c r="S1716" s="95">
        <v>4310</v>
      </c>
      <c r="T1716" s="95">
        <v>19537698</v>
      </c>
      <c r="U1716" s="95">
        <v>4100</v>
      </c>
      <c r="V1716" s="95">
        <v>19035806</v>
      </c>
      <c r="W1716" s="95">
        <v>929</v>
      </c>
      <c r="X1716" s="95">
        <v>2763451</v>
      </c>
      <c r="Y1716" s="95">
        <v>823</v>
      </c>
      <c r="Z1716" s="95">
        <v>3333126</v>
      </c>
      <c r="AA1716" s="95">
        <v>4400</v>
      </c>
      <c r="AB1716" s="95">
        <v>15314105</v>
      </c>
      <c r="AC1716" s="95">
        <v>4158</v>
      </c>
      <c r="AD1716" s="95">
        <v>16512272</v>
      </c>
      <c r="AE1716" s="95">
        <v>984</v>
      </c>
      <c r="AF1716" s="95">
        <v>3268647</v>
      </c>
      <c r="AG1716" s="95">
        <v>876</v>
      </c>
      <c r="AH1716" s="95">
        <v>4034860</v>
      </c>
      <c r="AI1716" s="95">
        <v>4450</v>
      </c>
      <c r="AJ1716" s="95">
        <v>16855844.609999999</v>
      </c>
      <c r="AK1716" s="95">
        <v>4205</v>
      </c>
      <c r="AL1716" s="95">
        <v>18898880.670000002</v>
      </c>
      <c r="AM1716" s="95">
        <v>1051</v>
      </c>
      <c r="AN1716" s="95">
        <v>3638023.59</v>
      </c>
      <c r="AO1716" s="95">
        <v>952</v>
      </c>
      <c r="AP1716" s="95">
        <v>4547646.12</v>
      </c>
      <c r="AQ1716" s="72">
        <v>349.83</v>
      </c>
      <c r="AR1716" s="72">
        <v>346.27</v>
      </c>
      <c r="AS1716" s="72">
        <v>696.1</v>
      </c>
      <c r="AT1716" s="95">
        <v>21837821</v>
      </c>
      <c r="AU1716" s="95">
        <v>20456140</v>
      </c>
      <c r="AV1716" s="95">
        <v>5202</v>
      </c>
      <c r="AW1716" s="95">
        <v>4923</v>
      </c>
      <c r="AX1716" s="72">
        <v>336.16</v>
      </c>
      <c r="AY1716" s="72">
        <v>364.53</v>
      </c>
      <c r="AZ1716" s="72">
        <v>700.69</v>
      </c>
      <c r="BA1716" s="95">
        <v>21033144</v>
      </c>
      <c r="BB1716" s="95">
        <v>21477828</v>
      </c>
      <c r="BC1716" s="95">
        <v>5214</v>
      </c>
      <c r="BD1716" s="95">
        <v>4910</v>
      </c>
      <c r="BE1716" s="72">
        <v>354.73</v>
      </c>
      <c r="BF1716" s="72">
        <v>378.65</v>
      </c>
      <c r="BG1716" s="72">
        <v>733.38</v>
      </c>
      <c r="BH1716" s="95">
        <v>22301149</v>
      </c>
      <c r="BI1716" s="95">
        <v>22368932</v>
      </c>
      <c r="BJ1716" s="95">
        <v>5239</v>
      </c>
      <c r="BK1716" s="95">
        <v>4923</v>
      </c>
      <c r="BL1716" s="72">
        <v>287.62</v>
      </c>
      <c r="BM1716" s="72">
        <v>340.14</v>
      </c>
      <c r="BN1716" s="72">
        <v>627.76</v>
      </c>
      <c r="BO1716" s="95">
        <v>18582752</v>
      </c>
      <c r="BP1716" s="95">
        <v>20547132</v>
      </c>
      <c r="BQ1716" s="95">
        <v>5384</v>
      </c>
      <c r="BR1716" s="95">
        <v>5034</v>
      </c>
      <c r="BS1716" s="72">
        <v>310.45999999999998</v>
      </c>
      <c r="BT1716" s="72">
        <v>378.88</v>
      </c>
      <c r="BU1716" s="72">
        <v>689.34</v>
      </c>
      <c r="BV1716" s="95">
        <v>20493868.199999999</v>
      </c>
      <c r="BW1716" s="95">
        <v>23446526.789999999</v>
      </c>
      <c r="BX1716" s="95">
        <v>5501</v>
      </c>
      <c r="BY1716" s="95">
        <v>5157</v>
      </c>
      <c r="BZ1716" s="95">
        <v>5069</v>
      </c>
      <c r="CA1716" s="95">
        <v>5067</v>
      </c>
      <c r="CB1716" s="95">
        <v>5087</v>
      </c>
      <c r="CC1716" s="95">
        <v>5218</v>
      </c>
      <c r="CD1716" s="95">
        <v>5333</v>
      </c>
      <c r="CE1716" s="72">
        <v>650.75523149000003</v>
      </c>
      <c r="CF1716" s="72">
        <v>676.59346364999999</v>
      </c>
      <c r="CG1716" s="72">
        <v>712.40329333</v>
      </c>
      <c r="CH1716" s="72">
        <v>716.50152150999998</v>
      </c>
      <c r="CI1716" s="72">
        <v>731.52548966999996</v>
      </c>
      <c r="CJ1716" s="96">
        <v>1.0696802213000001</v>
      </c>
      <c r="CK1716" s="96">
        <v>1.0356144976999999</v>
      </c>
      <c r="CL1716" s="96">
        <v>1.0294449884000001</v>
      </c>
      <c r="CM1716" s="96">
        <v>0.87614608090000001</v>
      </c>
      <c r="CN1716" s="96">
        <v>0.94233216710000001</v>
      </c>
      <c r="CO1716" s="96">
        <v>1.0225105049000001</v>
      </c>
      <c r="CP1716" s="96">
        <v>0.96883463430000005</v>
      </c>
      <c r="CQ1716" s="96">
        <v>0.99584056389999998</v>
      </c>
      <c r="CR1716" s="96">
        <v>0.9728811329</v>
      </c>
      <c r="CS1716" s="95">
        <v>4882</v>
      </c>
      <c r="CT1716" s="95">
        <v>4850</v>
      </c>
      <c r="CU1716" s="95">
        <v>4840</v>
      </c>
      <c r="CV1716" s="95">
        <v>4955</v>
      </c>
      <c r="CW1716" s="95">
        <v>5047</v>
      </c>
      <c r="CX1716" s="96">
        <v>0.99992898299999999</v>
      </c>
      <c r="CY1716" s="96">
        <v>1.0300527930000001</v>
      </c>
      <c r="CZ1716" s="96">
        <v>1.0364559099999999</v>
      </c>
      <c r="DA1716" s="96">
        <v>1.0265122980000001</v>
      </c>
      <c r="DB1716" s="96">
        <v>1.0198035990000001</v>
      </c>
      <c r="DC1716">
        <v>2013</v>
      </c>
      <c r="DD1716" s="6">
        <v>4989.3999999999996</v>
      </c>
      <c r="DE1716" s="96">
        <v>1.7002333000000001E-3</v>
      </c>
      <c r="DF1716" s="72">
        <v>745.89</v>
      </c>
      <c r="DG1716" s="96">
        <v>1</v>
      </c>
      <c r="DH1716" s="72">
        <v>745.89</v>
      </c>
      <c r="DI1716" s="72">
        <v>721.63497475999998</v>
      </c>
      <c r="DJ1716" s="96">
        <v>1</v>
      </c>
      <c r="DK1716" s="72">
        <v>745.89</v>
      </c>
      <c r="DL1716" s="96">
        <v>1</v>
      </c>
      <c r="DM1716" s="72">
        <v>745.89</v>
      </c>
      <c r="DN1716" s="96">
        <v>1</v>
      </c>
      <c r="DO1716" s="96">
        <v>5.6319999999999999E-3</v>
      </c>
      <c r="DP1716" s="72">
        <v>4.2</v>
      </c>
      <c r="DQ1716" s="72">
        <v>741.69</v>
      </c>
      <c r="DR1716" t="s">
        <v>132</v>
      </c>
      <c r="DT1716" t="s">
        <v>1076</v>
      </c>
    </row>
    <row r="1717" spans="1:124" x14ac:dyDescent="0.3">
      <c r="A1717" t="s">
        <v>134</v>
      </c>
      <c r="B1717">
        <v>28560</v>
      </c>
      <c r="C1717" s="95">
        <v>146</v>
      </c>
      <c r="D1717" s="95">
        <v>374092</v>
      </c>
      <c r="E1717" s="95">
        <v>143</v>
      </c>
      <c r="F1717" s="95">
        <v>364323</v>
      </c>
      <c r="G1717" s="95">
        <v>12</v>
      </c>
      <c r="H1717" s="95">
        <v>28346</v>
      </c>
      <c r="I1717" s="95">
        <v>11</v>
      </c>
      <c r="J1717" s="95">
        <v>44522</v>
      </c>
      <c r="K1717" s="95">
        <v>144</v>
      </c>
      <c r="L1717" s="95">
        <v>447337</v>
      </c>
      <c r="M1717" s="95">
        <v>141</v>
      </c>
      <c r="N1717" s="95">
        <v>473173</v>
      </c>
      <c r="O1717" s="95">
        <v>15</v>
      </c>
      <c r="P1717" s="95">
        <v>70704</v>
      </c>
      <c r="Q1717" s="95">
        <v>15</v>
      </c>
      <c r="R1717" s="95">
        <v>80008</v>
      </c>
      <c r="S1717" s="95">
        <v>139</v>
      </c>
      <c r="T1717" s="95">
        <v>578159</v>
      </c>
      <c r="U1717" s="95">
        <v>135</v>
      </c>
      <c r="V1717" s="95">
        <v>579634</v>
      </c>
      <c r="W1717" s="95">
        <v>14</v>
      </c>
      <c r="X1717" s="95">
        <v>1</v>
      </c>
      <c r="Y1717" s="95">
        <v>14</v>
      </c>
      <c r="Z1717" s="95">
        <v>69028</v>
      </c>
      <c r="AA1717" s="95">
        <v>141</v>
      </c>
      <c r="AB1717" s="95">
        <v>687190</v>
      </c>
      <c r="AC1717" s="95">
        <v>132</v>
      </c>
      <c r="AD1717" s="95">
        <v>529034</v>
      </c>
      <c r="AE1717" s="95">
        <v>13</v>
      </c>
      <c r="AF1717" s="95">
        <v>38305</v>
      </c>
      <c r="AG1717" s="95">
        <v>13</v>
      </c>
      <c r="AH1717" s="95">
        <v>72873</v>
      </c>
      <c r="AI1717" s="95">
        <v>149</v>
      </c>
      <c r="AJ1717" s="95">
        <v>334026.67</v>
      </c>
      <c r="AK1717" s="95">
        <v>137</v>
      </c>
      <c r="AL1717" s="95">
        <v>459406.29</v>
      </c>
      <c r="AM1717" s="95">
        <v>14</v>
      </c>
      <c r="AN1717" s="95">
        <v>33889</v>
      </c>
      <c r="AO1717" s="95">
        <v>14</v>
      </c>
      <c r="AP1717" s="95">
        <v>164005.76999999999</v>
      </c>
      <c r="AQ1717" s="72">
        <v>212.26</v>
      </c>
      <c r="AR1717" s="72">
        <v>221.24</v>
      </c>
      <c r="AS1717" s="72">
        <v>433.5</v>
      </c>
      <c r="AT1717" s="95">
        <v>402438</v>
      </c>
      <c r="AU1717" s="95">
        <v>408845</v>
      </c>
      <c r="AV1717" s="95">
        <v>158</v>
      </c>
      <c r="AW1717" s="95">
        <v>154</v>
      </c>
      <c r="AX1717" s="72">
        <v>271.51</v>
      </c>
      <c r="AY1717" s="72">
        <v>295.5</v>
      </c>
      <c r="AZ1717" s="72">
        <v>567.01</v>
      </c>
      <c r="BA1717" s="95">
        <v>518041</v>
      </c>
      <c r="BB1717" s="95">
        <v>553181</v>
      </c>
      <c r="BC1717" s="95">
        <v>159</v>
      </c>
      <c r="BD1717" s="95">
        <v>156</v>
      </c>
      <c r="BE1717" s="72">
        <v>314.89999999999998</v>
      </c>
      <c r="BF1717" s="72">
        <v>362.79</v>
      </c>
      <c r="BG1717" s="72">
        <v>677.69</v>
      </c>
      <c r="BH1717" s="95">
        <v>578160</v>
      </c>
      <c r="BI1717" s="95">
        <v>648662</v>
      </c>
      <c r="BJ1717" s="95">
        <v>153</v>
      </c>
      <c r="BK1717" s="95">
        <v>149</v>
      </c>
      <c r="BL1717" s="72">
        <v>392.58</v>
      </c>
      <c r="BM1717" s="72">
        <v>345.92</v>
      </c>
      <c r="BN1717" s="72">
        <v>738.5</v>
      </c>
      <c r="BO1717" s="95">
        <v>725495</v>
      </c>
      <c r="BP1717" s="95">
        <v>601907</v>
      </c>
      <c r="BQ1717" s="95">
        <v>154</v>
      </c>
      <c r="BR1717" s="95">
        <v>145</v>
      </c>
      <c r="BS1717" s="72">
        <v>188.1</v>
      </c>
      <c r="BT1717" s="72">
        <v>344.05</v>
      </c>
      <c r="BU1717" s="72">
        <v>532.15</v>
      </c>
      <c r="BV1717" s="95">
        <v>367915.67</v>
      </c>
      <c r="BW1717" s="95">
        <v>623412.06000000006</v>
      </c>
      <c r="BX1717" s="95">
        <v>163</v>
      </c>
      <c r="BY1717" s="95">
        <v>151</v>
      </c>
      <c r="BZ1717" s="95">
        <v>156</v>
      </c>
      <c r="CA1717" s="95">
        <v>158</v>
      </c>
      <c r="CB1717" s="95">
        <v>151</v>
      </c>
      <c r="CC1717" s="95">
        <v>150</v>
      </c>
      <c r="CD1717" s="95">
        <v>157</v>
      </c>
      <c r="CE1717" s="72">
        <v>650.75523149000003</v>
      </c>
      <c r="CF1717" s="72">
        <v>676.59346364999999</v>
      </c>
      <c r="CG1717" s="72">
        <v>712.40329333</v>
      </c>
      <c r="CH1717" s="72">
        <v>716.50152150999998</v>
      </c>
      <c r="CI1717" s="72">
        <v>731.52548966999996</v>
      </c>
      <c r="CJ1717" s="96">
        <v>0.6661490819</v>
      </c>
      <c r="CK1717" s="96">
        <v>0.83803647309999996</v>
      </c>
      <c r="CL1717" s="96">
        <v>0.95127297470000005</v>
      </c>
      <c r="CM1717" s="96">
        <v>1.0307026263000001</v>
      </c>
      <c r="CN1717" s="96">
        <v>0.72745243670000004</v>
      </c>
      <c r="CO1717" s="96">
        <v>0.91563621890000002</v>
      </c>
      <c r="CP1717" s="96">
        <v>0.92036848380000003</v>
      </c>
      <c r="CQ1717" s="96">
        <v>0.99584056389999998</v>
      </c>
      <c r="CR1717" s="96">
        <v>0.92421255550000003</v>
      </c>
      <c r="CS1717" s="95">
        <v>150</v>
      </c>
      <c r="CT1717" s="95">
        <v>151</v>
      </c>
      <c r="CU1717" s="95">
        <v>140</v>
      </c>
      <c r="CV1717" s="95">
        <v>140</v>
      </c>
      <c r="CW1717" s="95">
        <v>135</v>
      </c>
      <c r="CX1717" s="96">
        <v>0.88943435599999998</v>
      </c>
      <c r="CY1717" s="96">
        <v>0.92608474600000001</v>
      </c>
      <c r="CZ1717" s="96">
        <v>0.973439006</v>
      </c>
      <c r="DA1717" s="96">
        <v>0.88815523500000004</v>
      </c>
      <c r="DB1717" s="96">
        <v>0.90161769599999997</v>
      </c>
      <c r="DC1717">
        <v>2013</v>
      </c>
      <c r="DD1717" s="6">
        <v>151</v>
      </c>
      <c r="DE1717" s="96">
        <v>6.1292629999999996E-4</v>
      </c>
      <c r="DF1717" s="72">
        <v>709.35</v>
      </c>
      <c r="DG1717" s="96">
        <v>1</v>
      </c>
      <c r="DH1717" s="72">
        <v>709.35</v>
      </c>
      <c r="DI1717" s="72">
        <v>721.63497475999998</v>
      </c>
      <c r="DJ1717" s="96">
        <v>0.38858718460000002</v>
      </c>
      <c r="DK1717" s="72">
        <v>716.86119100999997</v>
      </c>
      <c r="DL1717" s="96">
        <v>1.007888071</v>
      </c>
      <c r="DM1717" s="72">
        <v>722.51584300000002</v>
      </c>
      <c r="DN1717" s="96">
        <v>1</v>
      </c>
      <c r="DO1717" s="96">
        <v>2.3080000000000002E-3</v>
      </c>
      <c r="DP1717" s="72">
        <v>1.67</v>
      </c>
      <c r="DQ1717" s="72">
        <v>720.85</v>
      </c>
      <c r="DR1717" t="s">
        <v>134</v>
      </c>
      <c r="DT1717" t="s">
        <v>1076</v>
      </c>
    </row>
    <row r="1718" spans="1:124" x14ac:dyDescent="0.3">
      <c r="A1718" t="s">
        <v>1103</v>
      </c>
      <c r="B1718">
        <v>28570</v>
      </c>
      <c r="C1718" s="95">
        <v>78</v>
      </c>
      <c r="D1718" s="95">
        <v>147581</v>
      </c>
      <c r="E1718" s="95">
        <v>74</v>
      </c>
      <c r="F1718" s="95">
        <v>221919</v>
      </c>
      <c r="G1718" s="95">
        <v>5</v>
      </c>
      <c r="H1718" s="95">
        <v>16239</v>
      </c>
      <c r="I1718" s="95">
        <v>5</v>
      </c>
      <c r="J1718" s="95">
        <v>27677</v>
      </c>
      <c r="K1718" s="95">
        <v>76</v>
      </c>
      <c r="L1718" s="95">
        <v>270981</v>
      </c>
      <c r="M1718" s="95">
        <v>72</v>
      </c>
      <c r="N1718" s="95">
        <v>296280</v>
      </c>
      <c r="O1718" s="95">
        <v>2</v>
      </c>
      <c r="P1718" s="95">
        <v>16852</v>
      </c>
      <c r="Q1718" s="95">
        <v>2</v>
      </c>
      <c r="R1718" s="95">
        <v>26224</v>
      </c>
      <c r="S1718" s="95">
        <v>71</v>
      </c>
      <c r="T1718" s="95">
        <v>454818</v>
      </c>
      <c r="U1718" s="95">
        <v>67</v>
      </c>
      <c r="V1718" s="95">
        <v>295744</v>
      </c>
      <c r="W1718" s="95">
        <v>3</v>
      </c>
      <c r="X1718" s="95">
        <v>24461</v>
      </c>
      <c r="Y1718" s="95">
        <v>3</v>
      </c>
      <c r="Z1718" s="95">
        <v>35888</v>
      </c>
      <c r="AA1718" s="95">
        <v>66</v>
      </c>
      <c r="AB1718" s="95">
        <v>344591</v>
      </c>
      <c r="AC1718" s="95">
        <v>62</v>
      </c>
      <c r="AD1718" s="95">
        <v>253387</v>
      </c>
      <c r="AE1718" s="95">
        <v>4</v>
      </c>
      <c r="AF1718" s="95">
        <v>1</v>
      </c>
      <c r="AG1718" s="95">
        <v>4</v>
      </c>
      <c r="AH1718" s="95">
        <v>19457</v>
      </c>
      <c r="AI1718" s="95">
        <v>67</v>
      </c>
      <c r="AJ1718" s="95">
        <v>322269</v>
      </c>
      <c r="AK1718" s="95">
        <v>64</v>
      </c>
      <c r="AL1718" s="95">
        <v>330176</v>
      </c>
      <c r="AM1718" s="95">
        <v>3</v>
      </c>
      <c r="AN1718" s="95">
        <v>38028</v>
      </c>
      <c r="AO1718" s="95">
        <v>3</v>
      </c>
      <c r="AP1718" s="95">
        <v>29668</v>
      </c>
      <c r="AQ1718" s="72">
        <v>164.48</v>
      </c>
      <c r="AR1718" s="72">
        <v>263.29000000000002</v>
      </c>
      <c r="AS1718" s="72">
        <v>427.77</v>
      </c>
      <c r="AT1718" s="95">
        <v>163820</v>
      </c>
      <c r="AU1718" s="95">
        <v>249596</v>
      </c>
      <c r="AV1718" s="95">
        <v>83</v>
      </c>
      <c r="AW1718" s="95">
        <v>79</v>
      </c>
      <c r="AX1718" s="72">
        <v>307.51</v>
      </c>
      <c r="AY1718" s="72">
        <v>363.18</v>
      </c>
      <c r="AZ1718" s="72">
        <v>670.69</v>
      </c>
      <c r="BA1718" s="95">
        <v>287833</v>
      </c>
      <c r="BB1718" s="95">
        <v>322504</v>
      </c>
      <c r="BC1718" s="95">
        <v>78</v>
      </c>
      <c r="BD1718" s="95">
        <v>74</v>
      </c>
      <c r="BE1718" s="72">
        <v>539.73</v>
      </c>
      <c r="BF1718" s="72">
        <v>394.8</v>
      </c>
      <c r="BG1718" s="72">
        <v>934.53</v>
      </c>
      <c r="BH1718" s="95">
        <v>479279</v>
      </c>
      <c r="BI1718" s="95">
        <v>331632</v>
      </c>
      <c r="BJ1718" s="95">
        <v>74</v>
      </c>
      <c r="BK1718" s="95">
        <v>70</v>
      </c>
      <c r="BL1718" s="72">
        <v>410.23</v>
      </c>
      <c r="BM1718" s="72">
        <v>344.5</v>
      </c>
      <c r="BN1718" s="72">
        <v>754.73</v>
      </c>
      <c r="BO1718" s="95">
        <v>344592</v>
      </c>
      <c r="BP1718" s="95">
        <v>272844</v>
      </c>
      <c r="BQ1718" s="95">
        <v>70</v>
      </c>
      <c r="BR1718" s="95">
        <v>66</v>
      </c>
      <c r="BS1718" s="72">
        <v>428.93</v>
      </c>
      <c r="BT1718" s="72">
        <v>447.57</v>
      </c>
      <c r="BU1718" s="72">
        <v>876.5</v>
      </c>
      <c r="BV1718" s="95">
        <v>360297</v>
      </c>
      <c r="BW1718" s="95">
        <v>359844</v>
      </c>
      <c r="BX1718" s="95">
        <v>70</v>
      </c>
      <c r="BY1718" s="95">
        <v>67</v>
      </c>
      <c r="BZ1718" s="95">
        <v>81</v>
      </c>
      <c r="CA1718" s="95">
        <v>76</v>
      </c>
      <c r="CB1718" s="95">
        <v>72</v>
      </c>
      <c r="CC1718" s="95">
        <v>68</v>
      </c>
      <c r="CD1718" s="95">
        <v>69</v>
      </c>
      <c r="CE1718" s="72">
        <v>650.75523149000003</v>
      </c>
      <c r="CF1718" s="72">
        <v>676.59346364999999</v>
      </c>
      <c r="CG1718" s="72">
        <v>712.40329333</v>
      </c>
      <c r="CH1718" s="72">
        <v>716.50152150999998</v>
      </c>
      <c r="CI1718" s="72">
        <v>731.52548966999996</v>
      </c>
      <c r="CJ1718" s="96">
        <v>0.65734392799999997</v>
      </c>
      <c r="CK1718" s="96">
        <v>0.99127472559999996</v>
      </c>
      <c r="CL1718" s="96">
        <v>1.3117991013999999</v>
      </c>
      <c r="CM1718" s="96">
        <v>1.0533543577</v>
      </c>
      <c r="CN1718" s="96">
        <v>1.1981810783</v>
      </c>
      <c r="CO1718" s="96">
        <v>0.86689158970000002</v>
      </c>
      <c r="CP1718" s="96">
        <v>1.2024463618000001</v>
      </c>
      <c r="CQ1718" s="96">
        <v>0.99584056389999998</v>
      </c>
      <c r="CR1718" s="96">
        <v>1.2074685784999999</v>
      </c>
      <c r="CS1718" s="95">
        <v>108</v>
      </c>
      <c r="CT1718" s="95">
        <v>106</v>
      </c>
      <c r="CU1718" s="95">
        <v>100</v>
      </c>
      <c r="CV1718" s="95">
        <v>98</v>
      </c>
      <c r="CW1718" s="95">
        <v>111</v>
      </c>
      <c r="CX1718" s="96">
        <v>0.755260186</v>
      </c>
      <c r="CY1718" s="96">
        <v>0.82522678100000002</v>
      </c>
      <c r="CZ1718" s="96">
        <v>0.86852791200000001</v>
      </c>
      <c r="DA1718" s="96">
        <v>1.0039192320000001</v>
      </c>
      <c r="DB1718" s="96">
        <v>0.89284041999999997</v>
      </c>
      <c r="DC1718">
        <v>2013</v>
      </c>
      <c r="DD1718" s="6">
        <v>71.2</v>
      </c>
      <c r="DE1718" s="96">
        <v>7.8178150000000001E-4</v>
      </c>
      <c r="DF1718" s="72">
        <v>926.6</v>
      </c>
      <c r="DG1718" s="96">
        <v>1</v>
      </c>
      <c r="DH1718" s="72">
        <v>926.6</v>
      </c>
      <c r="DI1718" s="72">
        <v>721.63497475999998</v>
      </c>
      <c r="DJ1718" s="96">
        <v>0.2668332813</v>
      </c>
      <c r="DK1718" s="72">
        <v>776.32646499999998</v>
      </c>
      <c r="DL1718" s="96">
        <v>1.007888071</v>
      </c>
      <c r="DM1718" s="72">
        <v>782.45018330000005</v>
      </c>
      <c r="DN1718" s="96">
        <v>1</v>
      </c>
      <c r="DO1718" s="96">
        <v>4.071E-3</v>
      </c>
      <c r="DP1718" s="72">
        <v>3.19</v>
      </c>
      <c r="DQ1718" s="72">
        <v>779.26</v>
      </c>
      <c r="DR1718" t="s">
        <v>1103</v>
      </c>
      <c r="DT1718" t="s">
        <v>1076</v>
      </c>
    </row>
    <row r="1719" spans="1:124" x14ac:dyDescent="0.3">
      <c r="A1719" t="s">
        <v>660</v>
      </c>
      <c r="B1719">
        <v>28580</v>
      </c>
      <c r="C1719" s="95">
        <v>110</v>
      </c>
      <c r="D1719" s="95">
        <v>254251</v>
      </c>
      <c r="E1719" s="95">
        <v>108</v>
      </c>
      <c r="F1719" s="95">
        <v>287417</v>
      </c>
      <c r="G1719" s="95">
        <v>5</v>
      </c>
      <c r="H1719" s="95">
        <v>14038</v>
      </c>
      <c r="I1719" s="95">
        <v>4</v>
      </c>
      <c r="J1719" s="95">
        <v>8524</v>
      </c>
      <c r="K1719" s="95">
        <v>104</v>
      </c>
      <c r="L1719" s="95">
        <v>220712</v>
      </c>
      <c r="M1719" s="95">
        <v>102</v>
      </c>
      <c r="N1719" s="95">
        <v>274177</v>
      </c>
      <c r="O1719" s="95">
        <v>6</v>
      </c>
      <c r="P1719" s="95">
        <v>1</v>
      </c>
      <c r="Q1719" s="95">
        <v>5</v>
      </c>
      <c r="R1719" s="95">
        <v>7360</v>
      </c>
      <c r="S1719" s="95">
        <v>96</v>
      </c>
      <c r="T1719" s="95">
        <v>351051</v>
      </c>
      <c r="U1719" s="95">
        <v>94</v>
      </c>
      <c r="V1719" s="95">
        <v>320652</v>
      </c>
      <c r="W1719" s="95">
        <v>7</v>
      </c>
      <c r="X1719" s="95">
        <v>1</v>
      </c>
      <c r="Y1719" s="95">
        <v>6</v>
      </c>
      <c r="Z1719" s="95">
        <v>31383</v>
      </c>
      <c r="AA1719" s="95">
        <v>88</v>
      </c>
      <c r="AB1719" s="95">
        <v>205240</v>
      </c>
      <c r="AC1719" s="95">
        <v>86</v>
      </c>
      <c r="AD1719" s="95">
        <v>255862</v>
      </c>
      <c r="AE1719" s="95">
        <v>9</v>
      </c>
      <c r="AF1719" s="95">
        <v>29491</v>
      </c>
      <c r="AG1719" s="95">
        <v>8</v>
      </c>
      <c r="AH1719" s="95">
        <v>12512</v>
      </c>
      <c r="AI1719" s="95">
        <v>90</v>
      </c>
      <c r="AJ1719" s="95">
        <v>262466</v>
      </c>
      <c r="AK1719" s="95">
        <v>88</v>
      </c>
      <c r="AL1719" s="95">
        <v>287442.14</v>
      </c>
      <c r="AM1719" s="95">
        <v>6</v>
      </c>
      <c r="AN1719" s="95">
        <v>0</v>
      </c>
      <c r="AO1719" s="95">
        <v>5</v>
      </c>
      <c r="AP1719" s="95">
        <v>5204.37</v>
      </c>
      <c r="AQ1719" s="72">
        <v>194.41</v>
      </c>
      <c r="AR1719" s="72">
        <v>220.19</v>
      </c>
      <c r="AS1719" s="72">
        <v>414.6</v>
      </c>
      <c r="AT1719" s="95">
        <v>268289</v>
      </c>
      <c r="AU1719" s="95">
        <v>295941</v>
      </c>
      <c r="AV1719" s="95">
        <v>115</v>
      </c>
      <c r="AW1719" s="95">
        <v>112</v>
      </c>
      <c r="AX1719" s="72">
        <v>167.21</v>
      </c>
      <c r="AY1719" s="72">
        <v>219.27</v>
      </c>
      <c r="AZ1719" s="72">
        <v>386.48</v>
      </c>
      <c r="BA1719" s="95">
        <v>220713</v>
      </c>
      <c r="BB1719" s="95">
        <v>281537</v>
      </c>
      <c r="BC1719" s="95">
        <v>110</v>
      </c>
      <c r="BD1719" s="95">
        <v>107</v>
      </c>
      <c r="BE1719" s="72">
        <v>284.02</v>
      </c>
      <c r="BF1719" s="72">
        <v>293.36</v>
      </c>
      <c r="BG1719" s="72">
        <v>577.38</v>
      </c>
      <c r="BH1719" s="95">
        <v>351052</v>
      </c>
      <c r="BI1719" s="95">
        <v>352035</v>
      </c>
      <c r="BJ1719" s="95">
        <v>103</v>
      </c>
      <c r="BK1719" s="95">
        <v>100</v>
      </c>
      <c r="BL1719" s="72">
        <v>201.66</v>
      </c>
      <c r="BM1719" s="72">
        <v>237.92</v>
      </c>
      <c r="BN1719" s="72">
        <v>439.58</v>
      </c>
      <c r="BO1719" s="95">
        <v>234731</v>
      </c>
      <c r="BP1719" s="95">
        <v>268374</v>
      </c>
      <c r="BQ1719" s="95">
        <v>97</v>
      </c>
      <c r="BR1719" s="95">
        <v>94</v>
      </c>
      <c r="BS1719" s="72">
        <v>227.84</v>
      </c>
      <c r="BT1719" s="72">
        <v>262.23</v>
      </c>
      <c r="BU1719" s="72">
        <v>490.07</v>
      </c>
      <c r="BV1719" s="95">
        <v>262466</v>
      </c>
      <c r="BW1719" s="95">
        <v>292646.51</v>
      </c>
      <c r="BX1719" s="95">
        <v>96</v>
      </c>
      <c r="BY1719" s="95">
        <v>93</v>
      </c>
      <c r="BZ1719" s="95">
        <v>114</v>
      </c>
      <c r="CA1719" s="95">
        <v>109</v>
      </c>
      <c r="CB1719" s="95">
        <v>102</v>
      </c>
      <c r="CC1719" s="95">
        <v>96</v>
      </c>
      <c r="CD1719" s="95">
        <v>95</v>
      </c>
      <c r="CE1719" s="72">
        <v>650.75523149000003</v>
      </c>
      <c r="CF1719" s="72">
        <v>676.59346364999999</v>
      </c>
      <c r="CG1719" s="72">
        <v>712.40329333</v>
      </c>
      <c r="CH1719" s="72">
        <v>716.50152150999998</v>
      </c>
      <c r="CI1719" s="72">
        <v>731.52548966999996</v>
      </c>
      <c r="CJ1719" s="96">
        <v>0.63710590389999999</v>
      </c>
      <c r="CK1719" s="96">
        <v>0.57121450439999999</v>
      </c>
      <c r="CL1719" s="96">
        <v>0.81046789850000001</v>
      </c>
      <c r="CM1719" s="96">
        <v>0.61350881580000005</v>
      </c>
      <c r="CN1719" s="96">
        <v>0.66992880889999995</v>
      </c>
      <c r="CO1719" s="96">
        <v>1.0059864008999999</v>
      </c>
      <c r="CP1719" s="96">
        <v>0.65651502419999996</v>
      </c>
      <c r="CQ1719" s="96">
        <v>0.99584056389999998</v>
      </c>
      <c r="CR1719" s="96">
        <v>0.65925706809999995</v>
      </c>
      <c r="CS1719" s="95">
        <v>82</v>
      </c>
      <c r="CT1719" s="95">
        <v>81</v>
      </c>
      <c r="CU1719" s="95">
        <v>73</v>
      </c>
      <c r="CV1719" s="95">
        <v>66</v>
      </c>
      <c r="CW1719" s="95">
        <v>66</v>
      </c>
      <c r="CX1719" s="96">
        <v>1.070245962</v>
      </c>
      <c r="CY1719" s="96">
        <v>1.010981946</v>
      </c>
      <c r="CZ1719" s="96">
        <v>0.90995314800000004</v>
      </c>
      <c r="DA1719" s="96">
        <v>0.99375025299999997</v>
      </c>
      <c r="DB1719" s="96">
        <v>1.038472614</v>
      </c>
      <c r="DC1719">
        <v>2013</v>
      </c>
      <c r="DD1719" s="6">
        <v>101.2</v>
      </c>
      <c r="DE1719" s="96">
        <v>8.7771919999999996E-4</v>
      </c>
      <c r="DF1719" s="72">
        <v>505.86</v>
      </c>
      <c r="DG1719" s="96">
        <v>1</v>
      </c>
      <c r="DH1719" s="72">
        <v>505.86</v>
      </c>
      <c r="DI1719" s="72">
        <v>721.63497475999998</v>
      </c>
      <c r="DJ1719" s="96">
        <v>0.31811947439999999</v>
      </c>
      <c r="DK1719" s="72">
        <v>652.99275320000004</v>
      </c>
      <c r="DL1719" s="96">
        <v>1.007888071</v>
      </c>
      <c r="DM1719" s="72">
        <v>658.14360641999997</v>
      </c>
      <c r="DN1719" s="96">
        <v>1</v>
      </c>
      <c r="DO1719" s="96">
        <v>3.032E-3</v>
      </c>
      <c r="DP1719" s="72">
        <v>2</v>
      </c>
      <c r="DQ1719" s="72">
        <v>656.14</v>
      </c>
      <c r="DR1719" t="s">
        <v>660</v>
      </c>
      <c r="DT1719" t="s">
        <v>1076</v>
      </c>
    </row>
    <row r="1720" spans="1:124" x14ac:dyDescent="0.3">
      <c r="A1720" t="s">
        <v>45</v>
      </c>
      <c r="B1720">
        <v>28590</v>
      </c>
      <c r="C1720" s="95">
        <v>4981</v>
      </c>
      <c r="D1720" s="95">
        <v>17432370</v>
      </c>
      <c r="E1720" s="95">
        <v>4764</v>
      </c>
      <c r="F1720" s="95">
        <v>14527133</v>
      </c>
      <c r="G1720" s="95">
        <v>733</v>
      </c>
      <c r="H1720" s="95">
        <v>1751975</v>
      </c>
      <c r="I1720" s="95">
        <v>623</v>
      </c>
      <c r="J1720" s="95">
        <v>1864963</v>
      </c>
      <c r="K1720" s="95">
        <v>4913</v>
      </c>
      <c r="L1720" s="95">
        <v>17651161</v>
      </c>
      <c r="M1720" s="95">
        <v>4687</v>
      </c>
      <c r="N1720" s="95">
        <v>15506495</v>
      </c>
      <c r="O1720" s="95">
        <v>751</v>
      </c>
      <c r="P1720" s="95">
        <v>1977376</v>
      </c>
      <c r="Q1720" s="95">
        <v>650</v>
      </c>
      <c r="R1720" s="95">
        <v>2062466</v>
      </c>
      <c r="S1720" s="95">
        <v>4833</v>
      </c>
      <c r="T1720" s="95">
        <v>19325739</v>
      </c>
      <c r="U1720" s="95">
        <v>4572</v>
      </c>
      <c r="V1720" s="95">
        <v>15481693</v>
      </c>
      <c r="W1720" s="95">
        <v>773</v>
      </c>
      <c r="X1720" s="95">
        <v>2753314</v>
      </c>
      <c r="Y1720" s="95">
        <v>670</v>
      </c>
      <c r="Z1720" s="95">
        <v>2404592</v>
      </c>
      <c r="AA1720" s="95">
        <v>4894</v>
      </c>
      <c r="AB1720" s="95">
        <v>18608279</v>
      </c>
      <c r="AC1720" s="95">
        <v>4610</v>
      </c>
      <c r="AD1720" s="95">
        <v>15551303</v>
      </c>
      <c r="AE1720" s="95">
        <v>815</v>
      </c>
      <c r="AF1720" s="95">
        <v>2039532</v>
      </c>
      <c r="AG1720" s="95">
        <v>698</v>
      </c>
      <c r="AH1720" s="95">
        <v>2523966</v>
      </c>
      <c r="AI1720" s="95">
        <v>5026</v>
      </c>
      <c r="AJ1720" s="95">
        <v>20333546</v>
      </c>
      <c r="AK1720" s="95">
        <v>4735</v>
      </c>
      <c r="AL1720" s="95">
        <v>17547412.280000001</v>
      </c>
      <c r="AM1720" s="95">
        <v>832</v>
      </c>
      <c r="AN1720" s="95">
        <v>2408408</v>
      </c>
      <c r="AO1720" s="95">
        <v>727</v>
      </c>
      <c r="AP1720" s="95">
        <v>3007383</v>
      </c>
      <c r="AQ1720" s="72">
        <v>279.79000000000002</v>
      </c>
      <c r="AR1720" s="72">
        <v>253.57</v>
      </c>
      <c r="AS1720" s="72">
        <v>533.36</v>
      </c>
      <c r="AT1720" s="95">
        <v>19184345</v>
      </c>
      <c r="AU1720" s="95">
        <v>16392096</v>
      </c>
      <c r="AV1720" s="95">
        <v>5714</v>
      </c>
      <c r="AW1720" s="95">
        <v>5387</v>
      </c>
      <c r="AX1720" s="72">
        <v>288.79000000000002</v>
      </c>
      <c r="AY1720" s="72">
        <v>274.33</v>
      </c>
      <c r="AZ1720" s="72">
        <v>563.12</v>
      </c>
      <c r="BA1720" s="95">
        <v>19628537</v>
      </c>
      <c r="BB1720" s="95">
        <v>17568961</v>
      </c>
      <c r="BC1720" s="95">
        <v>5664</v>
      </c>
      <c r="BD1720" s="95">
        <v>5337</v>
      </c>
      <c r="BE1720" s="72">
        <v>328.21</v>
      </c>
      <c r="BF1720" s="72">
        <v>284.33999999999997</v>
      </c>
      <c r="BG1720" s="72">
        <v>612.54999999999995</v>
      </c>
      <c r="BH1720" s="95">
        <v>22079053</v>
      </c>
      <c r="BI1720" s="95">
        <v>17886285</v>
      </c>
      <c r="BJ1720" s="95">
        <v>5606</v>
      </c>
      <c r="BK1720" s="95">
        <v>5242</v>
      </c>
      <c r="BL1720" s="72">
        <v>301.39</v>
      </c>
      <c r="BM1720" s="72">
        <v>283.77</v>
      </c>
      <c r="BN1720" s="72">
        <v>585.16</v>
      </c>
      <c r="BO1720" s="95">
        <v>20647811</v>
      </c>
      <c r="BP1720" s="95">
        <v>18075269</v>
      </c>
      <c r="BQ1720" s="95">
        <v>5709</v>
      </c>
      <c r="BR1720" s="95">
        <v>5308</v>
      </c>
      <c r="BS1720" s="72">
        <v>323.52</v>
      </c>
      <c r="BT1720" s="72">
        <v>313.60000000000002</v>
      </c>
      <c r="BU1720" s="72">
        <v>637.12</v>
      </c>
      <c r="BV1720" s="95">
        <v>22741954</v>
      </c>
      <c r="BW1720" s="95">
        <v>20554795.280000001</v>
      </c>
      <c r="BX1720" s="95">
        <v>5858</v>
      </c>
      <c r="BY1720" s="95">
        <v>5462</v>
      </c>
      <c r="BZ1720" s="95">
        <v>5558</v>
      </c>
      <c r="CA1720" s="95">
        <v>5506</v>
      </c>
      <c r="CB1720" s="95">
        <v>5431</v>
      </c>
      <c r="CC1720" s="95">
        <v>5519</v>
      </c>
      <c r="CD1720" s="95">
        <v>5664</v>
      </c>
      <c r="CE1720" s="72">
        <v>650.75523149000003</v>
      </c>
      <c r="CF1720" s="72">
        <v>676.59346364999999</v>
      </c>
      <c r="CG1720" s="72">
        <v>712.40329333</v>
      </c>
      <c r="CH1720" s="72">
        <v>716.50152150999998</v>
      </c>
      <c r="CI1720" s="72">
        <v>731.52548966999996</v>
      </c>
      <c r="CJ1720" s="96">
        <v>0.81960155550000002</v>
      </c>
      <c r="CK1720" s="96">
        <v>0.83228708259999995</v>
      </c>
      <c r="CL1720" s="96">
        <v>0.85983600260000004</v>
      </c>
      <c r="CM1720" s="96">
        <v>0.81669051969999995</v>
      </c>
      <c r="CN1720" s="96">
        <v>0.87094709479999999</v>
      </c>
      <c r="CO1720" s="96">
        <v>1.0206111247</v>
      </c>
      <c r="CP1720" s="96">
        <v>0.82291132320000004</v>
      </c>
      <c r="CQ1720" s="96">
        <v>0.99584056389999998</v>
      </c>
      <c r="CR1720" s="96">
        <v>0.82634834879999997</v>
      </c>
      <c r="CS1720" s="95">
        <v>4933</v>
      </c>
      <c r="CT1720" s="95">
        <v>4966</v>
      </c>
      <c r="CU1720" s="95">
        <v>4833</v>
      </c>
      <c r="CV1720" s="95">
        <v>4828</v>
      </c>
      <c r="CW1720" s="95">
        <v>4889</v>
      </c>
      <c r="CX1720" s="96">
        <v>1.0188423170000001</v>
      </c>
      <c r="CY1720" s="96">
        <v>1.042344776</v>
      </c>
      <c r="CZ1720" s="96">
        <v>1.029695767</v>
      </c>
      <c r="DA1720" s="96">
        <v>1.019168705</v>
      </c>
      <c r="DB1720" s="96">
        <v>0.99276374099999998</v>
      </c>
      <c r="DC1720">
        <v>2013</v>
      </c>
      <c r="DD1720" s="6">
        <v>5347.2</v>
      </c>
      <c r="DE1720" s="96">
        <v>2.1056525000000001E-3</v>
      </c>
      <c r="DF1720" s="72">
        <v>633.29</v>
      </c>
      <c r="DG1720" s="96">
        <v>1</v>
      </c>
      <c r="DH1720" s="72">
        <v>633.29</v>
      </c>
      <c r="DI1720" s="72">
        <v>721.63497475999998</v>
      </c>
      <c r="DJ1720" s="96">
        <v>1</v>
      </c>
      <c r="DK1720" s="72">
        <v>633.29</v>
      </c>
      <c r="DL1720" s="96">
        <v>1</v>
      </c>
      <c r="DM1720" s="72">
        <v>633.29</v>
      </c>
      <c r="DN1720" s="96">
        <v>1</v>
      </c>
      <c r="DO1720" s="96">
        <v>6.6759999999999996E-3</v>
      </c>
      <c r="DP1720" s="72">
        <v>4.2300000000000004</v>
      </c>
      <c r="DQ1720" s="72">
        <v>629.05999999999995</v>
      </c>
      <c r="DR1720" t="s">
        <v>45</v>
      </c>
      <c r="DT1720" t="s">
        <v>1076</v>
      </c>
    </row>
    <row r="1721" spans="1:124" x14ac:dyDescent="0.3">
      <c r="A1721" t="s">
        <v>1104</v>
      </c>
      <c r="B1721">
        <v>28600</v>
      </c>
      <c r="C1721" s="95">
        <v>1284</v>
      </c>
      <c r="D1721" s="95">
        <v>4307600</v>
      </c>
      <c r="E1721" s="95">
        <v>1233</v>
      </c>
      <c r="F1721" s="95">
        <v>3551831</v>
      </c>
      <c r="G1721" s="95">
        <v>164</v>
      </c>
      <c r="H1721" s="95">
        <v>408818</v>
      </c>
      <c r="I1721" s="95">
        <v>152</v>
      </c>
      <c r="J1721" s="95">
        <v>508174</v>
      </c>
      <c r="K1721" s="95">
        <v>1232</v>
      </c>
      <c r="L1721" s="95">
        <v>4791981</v>
      </c>
      <c r="M1721" s="95">
        <v>1177</v>
      </c>
      <c r="N1721" s="95">
        <v>3462509</v>
      </c>
      <c r="O1721" s="95">
        <v>171</v>
      </c>
      <c r="P1721" s="95">
        <v>737729</v>
      </c>
      <c r="Q1721" s="95">
        <v>153</v>
      </c>
      <c r="R1721" s="95">
        <v>511894</v>
      </c>
      <c r="S1721" s="95">
        <v>1201</v>
      </c>
      <c r="T1721" s="95">
        <v>4965948</v>
      </c>
      <c r="U1721" s="95">
        <v>1144</v>
      </c>
      <c r="V1721" s="95">
        <v>3536758</v>
      </c>
      <c r="W1721" s="95">
        <v>171</v>
      </c>
      <c r="X1721" s="95">
        <v>468958</v>
      </c>
      <c r="Y1721" s="95">
        <v>156</v>
      </c>
      <c r="Z1721" s="95">
        <v>571345</v>
      </c>
      <c r="AA1721" s="95">
        <v>1177</v>
      </c>
      <c r="AB1721" s="95">
        <v>4465556</v>
      </c>
      <c r="AC1721" s="95">
        <v>1115</v>
      </c>
      <c r="AD1721" s="95">
        <v>4173046</v>
      </c>
      <c r="AE1721" s="95">
        <v>174</v>
      </c>
      <c r="AF1721" s="95">
        <v>786948</v>
      </c>
      <c r="AG1721" s="95">
        <v>163</v>
      </c>
      <c r="AH1721" s="95">
        <v>686457</v>
      </c>
      <c r="AI1721" s="95">
        <v>1186</v>
      </c>
      <c r="AJ1721" s="95">
        <v>4538671.71</v>
      </c>
      <c r="AK1721" s="95">
        <v>1122</v>
      </c>
      <c r="AL1721" s="95">
        <v>4424884.34</v>
      </c>
      <c r="AM1721" s="95">
        <v>174</v>
      </c>
      <c r="AN1721" s="95">
        <v>643152</v>
      </c>
      <c r="AO1721" s="95">
        <v>160</v>
      </c>
      <c r="AP1721" s="95">
        <v>748658</v>
      </c>
      <c r="AQ1721" s="72">
        <v>271.43</v>
      </c>
      <c r="AR1721" s="72">
        <v>244.28</v>
      </c>
      <c r="AS1721" s="72">
        <v>515.71</v>
      </c>
      <c r="AT1721" s="95">
        <v>4716418</v>
      </c>
      <c r="AU1721" s="95">
        <v>4060005</v>
      </c>
      <c r="AV1721" s="95">
        <v>1448</v>
      </c>
      <c r="AW1721" s="95">
        <v>1385</v>
      </c>
      <c r="AX1721" s="72">
        <v>328.45</v>
      </c>
      <c r="AY1721" s="72">
        <v>249.02</v>
      </c>
      <c r="AZ1721" s="72">
        <v>577.47</v>
      </c>
      <c r="BA1721" s="95">
        <v>5529710</v>
      </c>
      <c r="BB1721" s="95">
        <v>3974403</v>
      </c>
      <c r="BC1721" s="95">
        <v>1403</v>
      </c>
      <c r="BD1721" s="95">
        <v>1330</v>
      </c>
      <c r="BE1721" s="72">
        <v>330.11</v>
      </c>
      <c r="BF1721" s="72">
        <v>263.33999999999997</v>
      </c>
      <c r="BG1721" s="72">
        <v>593.45000000000005</v>
      </c>
      <c r="BH1721" s="95">
        <v>5434906</v>
      </c>
      <c r="BI1721" s="95">
        <v>4108103</v>
      </c>
      <c r="BJ1721" s="95">
        <v>1372</v>
      </c>
      <c r="BK1721" s="95">
        <v>1300</v>
      </c>
      <c r="BL1721" s="72">
        <v>323.99</v>
      </c>
      <c r="BM1721" s="72">
        <v>316.87</v>
      </c>
      <c r="BN1721" s="72">
        <v>640.86</v>
      </c>
      <c r="BO1721" s="95">
        <v>5252504</v>
      </c>
      <c r="BP1721" s="95">
        <v>4859503</v>
      </c>
      <c r="BQ1721" s="95">
        <v>1351</v>
      </c>
      <c r="BR1721" s="95">
        <v>1278</v>
      </c>
      <c r="BS1721" s="72">
        <v>317.51</v>
      </c>
      <c r="BT1721" s="72">
        <v>336.29</v>
      </c>
      <c r="BU1721" s="72">
        <v>653.79999999999995</v>
      </c>
      <c r="BV1721" s="95">
        <v>5181823.71</v>
      </c>
      <c r="BW1721" s="95">
        <v>5173542.34</v>
      </c>
      <c r="BX1721" s="95">
        <v>1360</v>
      </c>
      <c r="BY1721" s="95">
        <v>1282</v>
      </c>
      <c r="BZ1721" s="95">
        <v>1418</v>
      </c>
      <c r="CA1721" s="95">
        <v>1368</v>
      </c>
      <c r="CB1721" s="95">
        <v>1337</v>
      </c>
      <c r="CC1721" s="95">
        <v>1316</v>
      </c>
      <c r="CD1721" s="95">
        <v>1322</v>
      </c>
      <c r="CE1721" s="72">
        <v>650.75523149000003</v>
      </c>
      <c r="CF1721" s="72">
        <v>676.59346364999999</v>
      </c>
      <c r="CG1721" s="72">
        <v>712.40329333</v>
      </c>
      <c r="CH1721" s="72">
        <v>716.50152150999998</v>
      </c>
      <c r="CI1721" s="72">
        <v>731.52548966999996</v>
      </c>
      <c r="CJ1721" s="96">
        <v>0.79247922270000004</v>
      </c>
      <c r="CK1721" s="96">
        <v>0.85349627360000002</v>
      </c>
      <c r="CL1721" s="96">
        <v>0.83302534610000001</v>
      </c>
      <c r="CM1721" s="96">
        <v>0.89442936370000004</v>
      </c>
      <c r="CN1721" s="96">
        <v>0.893748761</v>
      </c>
      <c r="CO1721" s="96">
        <v>0.88956292530000003</v>
      </c>
      <c r="CP1721" s="96">
        <v>0.95938777259999997</v>
      </c>
      <c r="CQ1721" s="96">
        <v>0.99584056389999998</v>
      </c>
      <c r="CR1721" s="96">
        <v>0.96339481469999999</v>
      </c>
      <c r="CS1721" s="95">
        <v>1444</v>
      </c>
      <c r="CT1721" s="95">
        <v>1405</v>
      </c>
      <c r="CU1721" s="95">
        <v>1366</v>
      </c>
      <c r="CV1721" s="95">
        <v>1351</v>
      </c>
      <c r="CW1721" s="95">
        <v>1377</v>
      </c>
      <c r="CX1721" s="96">
        <v>0.88464842700000001</v>
      </c>
      <c r="CY1721" s="96">
        <v>0.87171281199999995</v>
      </c>
      <c r="CZ1721" s="96">
        <v>0.87162413900000002</v>
      </c>
      <c r="DA1721" s="96">
        <v>0.899378711</v>
      </c>
      <c r="DB1721" s="96">
        <v>0.92109466100000004</v>
      </c>
      <c r="DC1721">
        <v>2013</v>
      </c>
      <c r="DD1721" s="6">
        <v>1315</v>
      </c>
      <c r="DE1721" s="96">
        <v>3.6604512E-3</v>
      </c>
      <c r="DF1721" s="72">
        <v>737.17</v>
      </c>
      <c r="DG1721" s="96">
        <v>1</v>
      </c>
      <c r="DH1721" s="72">
        <v>737.17</v>
      </c>
      <c r="DI1721" s="72">
        <v>721.63497475999998</v>
      </c>
      <c r="DJ1721" s="96">
        <v>1</v>
      </c>
      <c r="DK1721" s="72">
        <v>737.17</v>
      </c>
      <c r="DL1721" s="96">
        <v>1</v>
      </c>
      <c r="DM1721" s="72">
        <v>737.17</v>
      </c>
      <c r="DN1721" s="96">
        <v>1</v>
      </c>
      <c r="DO1721" s="96">
        <v>9.5619999999999993E-3</v>
      </c>
      <c r="DP1721" s="72">
        <v>7.05</v>
      </c>
      <c r="DQ1721" s="72">
        <v>730.12</v>
      </c>
      <c r="DR1721" t="s">
        <v>1104</v>
      </c>
      <c r="DT1721" t="s">
        <v>1076</v>
      </c>
    </row>
    <row r="1722" spans="1:124" x14ac:dyDescent="0.3">
      <c r="A1722" t="s">
        <v>1105</v>
      </c>
      <c r="B1722">
        <v>28610</v>
      </c>
      <c r="C1722" s="95">
        <v>890</v>
      </c>
      <c r="D1722" s="95">
        <v>2527331</v>
      </c>
      <c r="E1722" s="95">
        <v>837</v>
      </c>
      <c r="F1722" s="95">
        <v>2599204</v>
      </c>
      <c r="G1722" s="95">
        <v>116</v>
      </c>
      <c r="H1722" s="95">
        <v>203106</v>
      </c>
      <c r="I1722" s="95">
        <v>107</v>
      </c>
      <c r="J1722" s="95">
        <v>328423</v>
      </c>
      <c r="K1722" s="95">
        <v>883</v>
      </c>
      <c r="L1722" s="95">
        <v>2401959</v>
      </c>
      <c r="M1722" s="95">
        <v>830</v>
      </c>
      <c r="N1722" s="95">
        <v>2789745</v>
      </c>
      <c r="O1722" s="95">
        <v>114</v>
      </c>
      <c r="P1722" s="95">
        <v>146063</v>
      </c>
      <c r="Q1722" s="95">
        <v>106</v>
      </c>
      <c r="R1722" s="95">
        <v>383062</v>
      </c>
      <c r="S1722" s="95">
        <v>890</v>
      </c>
      <c r="T1722" s="95">
        <v>2644773</v>
      </c>
      <c r="U1722" s="95">
        <v>836</v>
      </c>
      <c r="V1722" s="95">
        <v>2670635</v>
      </c>
      <c r="W1722" s="95">
        <v>118</v>
      </c>
      <c r="X1722" s="95">
        <v>592860</v>
      </c>
      <c r="Y1722" s="95">
        <v>108</v>
      </c>
      <c r="Z1722" s="95">
        <v>477244</v>
      </c>
      <c r="AA1722" s="95">
        <v>889</v>
      </c>
      <c r="AB1722" s="95">
        <v>2491048</v>
      </c>
      <c r="AC1722" s="95">
        <v>840</v>
      </c>
      <c r="AD1722" s="95">
        <v>3008159</v>
      </c>
      <c r="AE1722" s="95">
        <v>109</v>
      </c>
      <c r="AF1722" s="95">
        <v>252827</v>
      </c>
      <c r="AG1722" s="95">
        <v>100</v>
      </c>
      <c r="AH1722" s="95">
        <v>461891</v>
      </c>
      <c r="AI1722" s="95">
        <v>901</v>
      </c>
      <c r="AJ1722" s="95">
        <v>3421374</v>
      </c>
      <c r="AK1722" s="95">
        <v>848</v>
      </c>
      <c r="AL1722" s="95">
        <v>3226450</v>
      </c>
      <c r="AM1722" s="95">
        <v>97</v>
      </c>
      <c r="AN1722" s="95">
        <v>483870</v>
      </c>
      <c r="AO1722" s="95">
        <v>90</v>
      </c>
      <c r="AP1722" s="95">
        <v>368016</v>
      </c>
      <c r="AQ1722" s="72">
        <v>226.18</v>
      </c>
      <c r="AR1722" s="72">
        <v>258.44</v>
      </c>
      <c r="AS1722" s="72">
        <v>484.62</v>
      </c>
      <c r="AT1722" s="95">
        <v>2730437</v>
      </c>
      <c r="AU1722" s="95">
        <v>2927627</v>
      </c>
      <c r="AV1722" s="95">
        <v>1006</v>
      </c>
      <c r="AW1722" s="95">
        <v>944</v>
      </c>
      <c r="AX1722" s="72">
        <v>212.97</v>
      </c>
      <c r="AY1722" s="72">
        <v>282.48</v>
      </c>
      <c r="AZ1722" s="72">
        <v>495.45</v>
      </c>
      <c r="BA1722" s="95">
        <v>2548022</v>
      </c>
      <c r="BB1722" s="95">
        <v>3172807</v>
      </c>
      <c r="BC1722" s="95">
        <v>997</v>
      </c>
      <c r="BD1722" s="95">
        <v>936</v>
      </c>
      <c r="BE1722" s="72">
        <v>267.66000000000003</v>
      </c>
      <c r="BF1722" s="72">
        <v>277.88</v>
      </c>
      <c r="BG1722" s="72">
        <v>545.54</v>
      </c>
      <c r="BH1722" s="95">
        <v>3237633</v>
      </c>
      <c r="BI1722" s="95">
        <v>3147879</v>
      </c>
      <c r="BJ1722" s="95">
        <v>1008</v>
      </c>
      <c r="BK1722" s="95">
        <v>944</v>
      </c>
      <c r="BL1722" s="72">
        <v>229.11</v>
      </c>
      <c r="BM1722" s="72">
        <v>307.63</v>
      </c>
      <c r="BN1722" s="72">
        <v>536.74</v>
      </c>
      <c r="BO1722" s="95">
        <v>2743875</v>
      </c>
      <c r="BP1722" s="95">
        <v>3470050</v>
      </c>
      <c r="BQ1722" s="95">
        <v>998</v>
      </c>
      <c r="BR1722" s="95">
        <v>940</v>
      </c>
      <c r="BS1722" s="72">
        <v>326.08999999999997</v>
      </c>
      <c r="BT1722" s="72">
        <v>319.33999999999997</v>
      </c>
      <c r="BU1722" s="72">
        <v>645.42999999999995</v>
      </c>
      <c r="BV1722" s="95">
        <v>3905244</v>
      </c>
      <c r="BW1722" s="95">
        <v>3594466</v>
      </c>
      <c r="BX1722" s="95">
        <v>998</v>
      </c>
      <c r="BY1722" s="95">
        <v>938</v>
      </c>
      <c r="BZ1722" s="95">
        <v>976</v>
      </c>
      <c r="CA1722" s="95">
        <v>968</v>
      </c>
      <c r="CB1722" s="95">
        <v>977</v>
      </c>
      <c r="CC1722" s="95">
        <v>970</v>
      </c>
      <c r="CD1722" s="95">
        <v>969</v>
      </c>
      <c r="CE1722" s="72">
        <v>650.75523149000003</v>
      </c>
      <c r="CF1722" s="72">
        <v>676.59346364999999</v>
      </c>
      <c r="CG1722" s="72">
        <v>712.40329333</v>
      </c>
      <c r="CH1722" s="72">
        <v>716.50152150999998</v>
      </c>
      <c r="CI1722" s="72">
        <v>731.52548966999996</v>
      </c>
      <c r="CJ1722" s="96">
        <v>0.74470396329999999</v>
      </c>
      <c r="CK1722" s="96">
        <v>0.7322713367</v>
      </c>
      <c r="CL1722" s="96">
        <v>0.76577411289999997</v>
      </c>
      <c r="CM1722" s="96">
        <v>0.74911215659999997</v>
      </c>
      <c r="CN1722" s="96">
        <v>0.88230691770000003</v>
      </c>
      <c r="CO1722" s="96">
        <v>0.83663935339999995</v>
      </c>
      <c r="CP1722" s="96">
        <v>0.92612628640000005</v>
      </c>
      <c r="CQ1722" s="96">
        <v>0.99584056389999998</v>
      </c>
      <c r="CR1722" s="96">
        <v>0.92999440639999997</v>
      </c>
      <c r="CS1722" s="95">
        <v>896</v>
      </c>
      <c r="CT1722" s="95">
        <v>916</v>
      </c>
      <c r="CU1722" s="95">
        <v>919</v>
      </c>
      <c r="CV1722" s="95">
        <v>903</v>
      </c>
      <c r="CW1722" s="95">
        <v>879</v>
      </c>
      <c r="CX1722" s="96">
        <v>0.86543487600000002</v>
      </c>
      <c r="CY1722" s="96">
        <v>0.83962847100000004</v>
      </c>
      <c r="CZ1722" s="96">
        <v>0.83628026899999997</v>
      </c>
      <c r="DA1722" s="96">
        <v>0.81526811300000002</v>
      </c>
      <c r="DB1722" s="96">
        <v>0.82650216200000004</v>
      </c>
      <c r="DC1722">
        <v>2013</v>
      </c>
      <c r="DD1722" s="6">
        <v>940.4</v>
      </c>
      <c r="DE1722" s="96">
        <v>1.0973999000000001E-3</v>
      </c>
      <c r="DF1722" s="72">
        <v>713.44</v>
      </c>
      <c r="DG1722" s="96">
        <v>1</v>
      </c>
      <c r="DH1722" s="72">
        <v>713.44</v>
      </c>
      <c r="DI1722" s="72">
        <v>721.63497475999998</v>
      </c>
      <c r="DJ1722" s="96">
        <v>0.96974223380000002</v>
      </c>
      <c r="DK1722" s="72">
        <v>713.68796163000002</v>
      </c>
      <c r="DL1722" s="96">
        <v>1.007888071</v>
      </c>
      <c r="DM1722" s="72">
        <v>719.31758296999999</v>
      </c>
      <c r="DN1722" s="96">
        <v>1</v>
      </c>
      <c r="DO1722" s="96">
        <v>4.646E-3</v>
      </c>
      <c r="DP1722" s="72">
        <v>3.34</v>
      </c>
      <c r="DQ1722" s="72">
        <v>715.98</v>
      </c>
      <c r="DR1722" t="s">
        <v>1105</v>
      </c>
      <c r="DT1722" t="s">
        <v>1076</v>
      </c>
    </row>
    <row r="1723" spans="1:124" x14ac:dyDescent="0.3">
      <c r="A1723" t="s">
        <v>1106</v>
      </c>
      <c r="B1723">
        <v>28620</v>
      </c>
      <c r="C1723" s="95">
        <v>701</v>
      </c>
      <c r="D1723" s="95">
        <v>2586096</v>
      </c>
      <c r="E1723" s="95">
        <v>682</v>
      </c>
      <c r="F1723" s="95">
        <v>2157561</v>
      </c>
      <c r="G1723" s="95">
        <v>99</v>
      </c>
      <c r="H1723" s="95">
        <v>498549</v>
      </c>
      <c r="I1723" s="95">
        <v>87</v>
      </c>
      <c r="J1723" s="95">
        <v>345491</v>
      </c>
      <c r="K1723" s="95">
        <v>700</v>
      </c>
      <c r="L1723" s="95">
        <v>2572745</v>
      </c>
      <c r="M1723" s="95">
        <v>675</v>
      </c>
      <c r="N1723" s="95">
        <v>2176318</v>
      </c>
      <c r="O1723" s="95">
        <v>99</v>
      </c>
      <c r="P1723" s="95">
        <v>371951</v>
      </c>
      <c r="Q1723" s="95">
        <v>87</v>
      </c>
      <c r="R1723" s="95">
        <v>376424</v>
      </c>
      <c r="S1723" s="95">
        <v>687</v>
      </c>
      <c r="T1723" s="95">
        <v>3411493</v>
      </c>
      <c r="U1723" s="95">
        <v>663</v>
      </c>
      <c r="V1723" s="95">
        <v>2375162</v>
      </c>
      <c r="W1723" s="95">
        <v>101</v>
      </c>
      <c r="X1723" s="95">
        <v>997226</v>
      </c>
      <c r="Y1723" s="95">
        <v>90</v>
      </c>
      <c r="Z1723" s="95">
        <v>445066</v>
      </c>
      <c r="AA1723" s="95">
        <v>672</v>
      </c>
      <c r="AB1723" s="95">
        <v>2747689</v>
      </c>
      <c r="AC1723" s="95">
        <v>644</v>
      </c>
      <c r="AD1723" s="95">
        <v>2404814</v>
      </c>
      <c r="AE1723" s="95">
        <v>93</v>
      </c>
      <c r="AF1723" s="95">
        <v>362107</v>
      </c>
      <c r="AG1723" s="95">
        <v>84</v>
      </c>
      <c r="AH1723" s="95">
        <v>380208</v>
      </c>
      <c r="AI1723" s="95">
        <v>661</v>
      </c>
      <c r="AJ1723" s="95">
        <v>3038622</v>
      </c>
      <c r="AK1723" s="95">
        <v>632</v>
      </c>
      <c r="AL1723" s="95">
        <v>2567032</v>
      </c>
      <c r="AM1723" s="95">
        <v>99</v>
      </c>
      <c r="AN1723" s="95">
        <v>474716</v>
      </c>
      <c r="AO1723" s="95">
        <v>90</v>
      </c>
      <c r="AP1723" s="95">
        <v>467075</v>
      </c>
      <c r="AQ1723" s="72">
        <v>321.32</v>
      </c>
      <c r="AR1723" s="72">
        <v>271.25</v>
      </c>
      <c r="AS1723" s="72">
        <v>592.57000000000005</v>
      </c>
      <c r="AT1723" s="95">
        <v>3084645</v>
      </c>
      <c r="AU1723" s="95">
        <v>2503052</v>
      </c>
      <c r="AV1723" s="95">
        <v>800</v>
      </c>
      <c r="AW1723" s="95">
        <v>769</v>
      </c>
      <c r="AX1723" s="72">
        <v>307.12</v>
      </c>
      <c r="AY1723" s="72">
        <v>279.17</v>
      </c>
      <c r="AZ1723" s="72">
        <v>586.29</v>
      </c>
      <c r="BA1723" s="95">
        <v>2944696</v>
      </c>
      <c r="BB1723" s="95">
        <v>2552742</v>
      </c>
      <c r="BC1723" s="95">
        <v>799</v>
      </c>
      <c r="BD1723" s="95">
        <v>762</v>
      </c>
      <c r="BE1723" s="72">
        <v>466.24</v>
      </c>
      <c r="BF1723" s="72">
        <v>312.11</v>
      </c>
      <c r="BG1723" s="72">
        <v>778.35</v>
      </c>
      <c r="BH1723" s="95">
        <v>4408719</v>
      </c>
      <c r="BI1723" s="95">
        <v>2820228</v>
      </c>
      <c r="BJ1723" s="95">
        <v>788</v>
      </c>
      <c r="BK1723" s="95">
        <v>753</v>
      </c>
      <c r="BL1723" s="72">
        <v>338.76</v>
      </c>
      <c r="BM1723" s="72">
        <v>318.8</v>
      </c>
      <c r="BN1723" s="72">
        <v>657.56</v>
      </c>
      <c r="BO1723" s="95">
        <v>3109796</v>
      </c>
      <c r="BP1723" s="95">
        <v>2785022</v>
      </c>
      <c r="BQ1723" s="95">
        <v>765</v>
      </c>
      <c r="BR1723" s="95">
        <v>728</v>
      </c>
      <c r="BS1723" s="72">
        <v>385.23</v>
      </c>
      <c r="BT1723" s="72">
        <v>350.2</v>
      </c>
      <c r="BU1723" s="72">
        <v>735.43</v>
      </c>
      <c r="BV1723" s="95">
        <v>3513338</v>
      </c>
      <c r="BW1723" s="95">
        <v>3034107</v>
      </c>
      <c r="BX1723" s="95">
        <v>760</v>
      </c>
      <c r="BY1723" s="95">
        <v>722</v>
      </c>
      <c r="BZ1723" s="95">
        <v>785</v>
      </c>
      <c r="CA1723" s="95">
        <v>781</v>
      </c>
      <c r="CB1723" s="95">
        <v>771</v>
      </c>
      <c r="CC1723" s="95">
        <v>747</v>
      </c>
      <c r="CD1723" s="95">
        <v>741</v>
      </c>
      <c r="CE1723" s="72">
        <v>650.75523149000003</v>
      </c>
      <c r="CF1723" s="72">
        <v>676.59346364999999</v>
      </c>
      <c r="CG1723" s="72">
        <v>712.40329333</v>
      </c>
      <c r="CH1723" s="72">
        <v>716.50152150999998</v>
      </c>
      <c r="CI1723" s="72">
        <v>731.52548966999996</v>
      </c>
      <c r="CJ1723" s="96">
        <v>0.91058814639999996</v>
      </c>
      <c r="CK1723" s="96">
        <v>0.86653216669999999</v>
      </c>
      <c r="CL1723" s="96">
        <v>1.0925693456000001</v>
      </c>
      <c r="CM1723" s="96">
        <v>0.91773706020000001</v>
      </c>
      <c r="CN1723" s="96">
        <v>1.0053374905000001</v>
      </c>
      <c r="CO1723" s="96">
        <v>0.96243536340000002</v>
      </c>
      <c r="CP1723" s="96">
        <v>0.99596594049999998</v>
      </c>
      <c r="CQ1723" s="96">
        <v>0.99584056389999998</v>
      </c>
      <c r="CR1723" s="96">
        <v>1.0001257574</v>
      </c>
      <c r="CS1723" s="95">
        <v>708</v>
      </c>
      <c r="CT1723" s="95">
        <v>709</v>
      </c>
      <c r="CU1723" s="95">
        <v>693</v>
      </c>
      <c r="CV1723" s="95">
        <v>666</v>
      </c>
      <c r="CW1723" s="95">
        <v>657</v>
      </c>
      <c r="CX1723" s="96">
        <v>0.91023994200000002</v>
      </c>
      <c r="CY1723" s="96">
        <v>0.96970471899999999</v>
      </c>
      <c r="CZ1723" s="96">
        <v>0.95032454</v>
      </c>
      <c r="DA1723" s="96">
        <v>0.98518156499999998</v>
      </c>
      <c r="DB1723" s="96">
        <v>1.0005544129999999</v>
      </c>
      <c r="DC1723">
        <v>2013</v>
      </c>
      <c r="DD1723" s="6">
        <v>746.8</v>
      </c>
      <c r="DE1723" s="96">
        <v>3.6674379999999999E-3</v>
      </c>
      <c r="DF1723" s="72">
        <v>765.27</v>
      </c>
      <c r="DG1723" s="96">
        <v>1</v>
      </c>
      <c r="DH1723" s="72">
        <v>765.27</v>
      </c>
      <c r="DI1723" s="72">
        <v>721.63497475999998</v>
      </c>
      <c r="DJ1723" s="96">
        <v>0.86417590799999999</v>
      </c>
      <c r="DK1723" s="72">
        <v>759.34331232</v>
      </c>
      <c r="DL1723" s="96">
        <v>1.007888071</v>
      </c>
      <c r="DM1723" s="72">
        <v>765.33306630000004</v>
      </c>
      <c r="DN1723" s="96">
        <v>1</v>
      </c>
      <c r="DO1723" s="96">
        <v>9.6200000000000001E-3</v>
      </c>
      <c r="DP1723" s="72">
        <v>7.36</v>
      </c>
      <c r="DQ1723" s="72">
        <v>757.97</v>
      </c>
      <c r="DR1723" t="s">
        <v>1106</v>
      </c>
      <c r="DT1723" t="s">
        <v>1076</v>
      </c>
    </row>
    <row r="1724" spans="1:124" x14ac:dyDescent="0.3">
      <c r="A1724" t="s">
        <v>664</v>
      </c>
      <c r="B1724">
        <v>28630</v>
      </c>
      <c r="C1724" s="95">
        <v>1169</v>
      </c>
      <c r="D1724" s="95">
        <v>4466415</v>
      </c>
      <c r="E1724" s="95">
        <v>1128</v>
      </c>
      <c r="F1724" s="95">
        <v>3693160</v>
      </c>
      <c r="G1724" s="95">
        <v>177</v>
      </c>
      <c r="H1724" s="95">
        <v>626093</v>
      </c>
      <c r="I1724" s="95">
        <v>154</v>
      </c>
      <c r="J1724" s="95">
        <v>481132</v>
      </c>
      <c r="K1724" s="95">
        <v>1151</v>
      </c>
      <c r="L1724" s="95">
        <v>5194519</v>
      </c>
      <c r="M1724" s="95">
        <v>1106</v>
      </c>
      <c r="N1724" s="95">
        <v>3549374</v>
      </c>
      <c r="O1724" s="95">
        <v>167</v>
      </c>
      <c r="P1724" s="95">
        <v>505588</v>
      </c>
      <c r="Q1724" s="95">
        <v>145</v>
      </c>
      <c r="R1724" s="95">
        <v>483099</v>
      </c>
      <c r="S1724" s="95">
        <v>1131</v>
      </c>
      <c r="T1724" s="95">
        <v>5303889</v>
      </c>
      <c r="U1724" s="95">
        <v>1082</v>
      </c>
      <c r="V1724" s="95">
        <v>4201573</v>
      </c>
      <c r="W1724" s="95">
        <v>161</v>
      </c>
      <c r="X1724" s="95">
        <v>573723</v>
      </c>
      <c r="Y1724" s="95">
        <v>136</v>
      </c>
      <c r="Z1724" s="95">
        <v>452347</v>
      </c>
      <c r="AA1724" s="95">
        <v>1134</v>
      </c>
      <c r="AB1724" s="95">
        <v>4817302</v>
      </c>
      <c r="AC1724" s="95">
        <v>1077</v>
      </c>
      <c r="AD1724" s="95">
        <v>4166916</v>
      </c>
      <c r="AE1724" s="95">
        <v>158</v>
      </c>
      <c r="AF1724" s="95">
        <v>338862</v>
      </c>
      <c r="AG1724" s="95">
        <v>137</v>
      </c>
      <c r="AH1724" s="95">
        <v>486666</v>
      </c>
      <c r="AI1724" s="95">
        <v>1128</v>
      </c>
      <c r="AJ1724" s="95">
        <v>4450674</v>
      </c>
      <c r="AK1724" s="95">
        <v>1074</v>
      </c>
      <c r="AL1724" s="95">
        <v>4734125.1100000003</v>
      </c>
      <c r="AM1724" s="95">
        <v>165</v>
      </c>
      <c r="AN1724" s="95">
        <v>529137</v>
      </c>
      <c r="AO1724" s="95">
        <v>141</v>
      </c>
      <c r="AP1724" s="95">
        <v>500566</v>
      </c>
      <c r="AQ1724" s="72">
        <v>315.29000000000002</v>
      </c>
      <c r="AR1724" s="72">
        <v>271.33999999999997</v>
      </c>
      <c r="AS1724" s="72">
        <v>586.63</v>
      </c>
      <c r="AT1724" s="95">
        <v>5092508</v>
      </c>
      <c r="AU1724" s="95">
        <v>4174292</v>
      </c>
      <c r="AV1724" s="95">
        <v>1346</v>
      </c>
      <c r="AW1724" s="95">
        <v>1282</v>
      </c>
      <c r="AX1724" s="72">
        <v>360.4</v>
      </c>
      <c r="AY1724" s="72">
        <v>268.62</v>
      </c>
      <c r="AZ1724" s="72">
        <v>629.02</v>
      </c>
      <c r="BA1724" s="95">
        <v>5700107</v>
      </c>
      <c r="BB1724" s="95">
        <v>4032473</v>
      </c>
      <c r="BC1724" s="95">
        <v>1318</v>
      </c>
      <c r="BD1724" s="95">
        <v>1251</v>
      </c>
      <c r="BE1724" s="72">
        <v>379.1</v>
      </c>
      <c r="BF1724" s="72">
        <v>318.41000000000003</v>
      </c>
      <c r="BG1724" s="72">
        <v>697.51</v>
      </c>
      <c r="BH1724" s="95">
        <v>5877612</v>
      </c>
      <c r="BI1724" s="95">
        <v>4653920</v>
      </c>
      <c r="BJ1724" s="95">
        <v>1292</v>
      </c>
      <c r="BK1724" s="95">
        <v>1218</v>
      </c>
      <c r="BL1724" s="72">
        <v>332.57</v>
      </c>
      <c r="BM1724" s="72">
        <v>319.44</v>
      </c>
      <c r="BN1724" s="72">
        <v>652.01</v>
      </c>
      <c r="BO1724" s="95">
        <v>5156164</v>
      </c>
      <c r="BP1724" s="95">
        <v>4653582</v>
      </c>
      <c r="BQ1724" s="95">
        <v>1292</v>
      </c>
      <c r="BR1724" s="95">
        <v>1214</v>
      </c>
      <c r="BS1724" s="72">
        <v>320.95</v>
      </c>
      <c r="BT1724" s="72">
        <v>359.03</v>
      </c>
      <c r="BU1724" s="72">
        <v>679.98</v>
      </c>
      <c r="BV1724" s="95">
        <v>4979811</v>
      </c>
      <c r="BW1724" s="95">
        <v>5234691.1100000003</v>
      </c>
      <c r="BX1724" s="95">
        <v>1293</v>
      </c>
      <c r="BY1724" s="95">
        <v>1215</v>
      </c>
      <c r="BZ1724" s="95">
        <v>1315</v>
      </c>
      <c r="CA1724" s="95">
        <v>1286</v>
      </c>
      <c r="CB1724" s="95">
        <v>1256</v>
      </c>
      <c r="CC1724" s="95">
        <v>1255</v>
      </c>
      <c r="CD1724" s="95">
        <v>1255</v>
      </c>
      <c r="CE1724" s="72">
        <v>650.75523149000003</v>
      </c>
      <c r="CF1724" s="72">
        <v>676.59346364999999</v>
      </c>
      <c r="CG1724" s="72">
        <v>712.40329333</v>
      </c>
      <c r="CH1724" s="72">
        <v>716.50152150999998</v>
      </c>
      <c r="CI1724" s="72">
        <v>731.52548966999996</v>
      </c>
      <c r="CJ1724" s="96">
        <v>0.90146029049999998</v>
      </c>
      <c r="CK1724" s="96">
        <v>0.9296867821</v>
      </c>
      <c r="CL1724" s="96">
        <v>0.97909429469999998</v>
      </c>
      <c r="CM1724" s="96">
        <v>0.90999108920000005</v>
      </c>
      <c r="CN1724" s="96">
        <v>0.92953698760000003</v>
      </c>
      <c r="CO1724" s="96">
        <v>0.92931564529999999</v>
      </c>
      <c r="CP1724" s="96">
        <v>1.0006867886999999</v>
      </c>
      <c r="CQ1724" s="96">
        <v>0.99584056389999998</v>
      </c>
      <c r="CR1724" s="96">
        <v>1.0048663230999999</v>
      </c>
      <c r="CS1724" s="95">
        <v>1315</v>
      </c>
      <c r="CT1724" s="95">
        <v>1288</v>
      </c>
      <c r="CU1724" s="95">
        <v>1258</v>
      </c>
      <c r="CV1724" s="95">
        <v>1292</v>
      </c>
      <c r="CW1724" s="95">
        <v>1301</v>
      </c>
      <c r="CX1724" s="96">
        <v>0.93191695500000005</v>
      </c>
      <c r="CY1724" s="96">
        <v>0.90870130699999996</v>
      </c>
      <c r="CZ1724" s="96">
        <v>0.94014239499999996</v>
      </c>
      <c r="DA1724" s="96">
        <v>0.93639128500000002</v>
      </c>
      <c r="DB1724" s="96">
        <v>0.92959909500000004</v>
      </c>
      <c r="DC1724">
        <v>2013</v>
      </c>
      <c r="DD1724" s="6">
        <v>1236</v>
      </c>
      <c r="DE1724" s="96">
        <v>2.3654851000000001E-3</v>
      </c>
      <c r="DF1724" s="72">
        <v>769.9</v>
      </c>
      <c r="DG1724" s="96">
        <v>1</v>
      </c>
      <c r="DH1724" s="72">
        <v>769.9</v>
      </c>
      <c r="DI1724" s="72">
        <v>721.63497475999998</v>
      </c>
      <c r="DJ1724" s="96">
        <v>1</v>
      </c>
      <c r="DK1724" s="72">
        <v>769.9</v>
      </c>
      <c r="DL1724" s="96">
        <v>1</v>
      </c>
      <c r="DM1724" s="72">
        <v>769.9</v>
      </c>
      <c r="DN1724" s="96">
        <v>1</v>
      </c>
      <c r="DO1724" s="96">
        <v>6.1349999999999998E-3</v>
      </c>
      <c r="DP1724" s="72">
        <v>4.72</v>
      </c>
      <c r="DQ1724" s="72">
        <v>765.18</v>
      </c>
      <c r="DR1724" t="s">
        <v>664</v>
      </c>
      <c r="DT1724" t="s">
        <v>1076</v>
      </c>
    </row>
    <row r="1725" spans="1:124" x14ac:dyDescent="0.3">
      <c r="A1725" t="s">
        <v>1107</v>
      </c>
      <c r="B1725">
        <v>28640</v>
      </c>
      <c r="C1725" s="95">
        <v>1128</v>
      </c>
      <c r="D1725" s="95">
        <v>4439172</v>
      </c>
      <c r="E1725" s="95">
        <v>1082</v>
      </c>
      <c r="F1725" s="95">
        <v>4067618</v>
      </c>
      <c r="G1725" s="95">
        <v>104</v>
      </c>
      <c r="H1725" s="95">
        <v>290731</v>
      </c>
      <c r="I1725" s="95">
        <v>100</v>
      </c>
      <c r="J1725" s="95">
        <v>634241</v>
      </c>
      <c r="K1725" s="95">
        <v>1096</v>
      </c>
      <c r="L1725" s="95">
        <v>4572520</v>
      </c>
      <c r="M1725" s="95">
        <v>1055</v>
      </c>
      <c r="N1725" s="95">
        <v>3956826</v>
      </c>
      <c r="O1725" s="95">
        <v>114</v>
      </c>
      <c r="P1725" s="95">
        <v>354963</v>
      </c>
      <c r="Q1725" s="95">
        <v>103</v>
      </c>
      <c r="R1725" s="95">
        <v>446720</v>
      </c>
      <c r="S1725" s="95">
        <v>1079</v>
      </c>
      <c r="T1725" s="95">
        <v>4286025</v>
      </c>
      <c r="U1725" s="95">
        <v>1037</v>
      </c>
      <c r="V1725" s="95">
        <v>4349067</v>
      </c>
      <c r="W1725" s="95">
        <v>100</v>
      </c>
      <c r="X1725" s="95">
        <v>455998</v>
      </c>
      <c r="Y1725" s="95">
        <v>94</v>
      </c>
      <c r="Z1725" s="95">
        <v>409611</v>
      </c>
      <c r="AA1725" s="95">
        <v>1062</v>
      </c>
      <c r="AB1725" s="95">
        <v>6196769</v>
      </c>
      <c r="AC1725" s="95">
        <v>1012</v>
      </c>
      <c r="AD1725" s="95">
        <v>4681951</v>
      </c>
      <c r="AE1725" s="95">
        <v>102</v>
      </c>
      <c r="AF1725" s="95">
        <v>255075</v>
      </c>
      <c r="AG1725" s="95">
        <v>96</v>
      </c>
      <c r="AH1725" s="95">
        <v>372279</v>
      </c>
      <c r="AI1725" s="95">
        <v>1051</v>
      </c>
      <c r="AJ1725" s="95">
        <v>5393038</v>
      </c>
      <c r="AK1725" s="95">
        <v>998</v>
      </c>
      <c r="AL1725" s="95">
        <v>4613575.12</v>
      </c>
      <c r="AM1725" s="95">
        <v>107</v>
      </c>
      <c r="AN1725" s="95">
        <v>705694</v>
      </c>
      <c r="AO1725" s="95">
        <v>97</v>
      </c>
      <c r="AP1725" s="95">
        <v>582464</v>
      </c>
      <c r="AQ1725" s="72">
        <v>319.93</v>
      </c>
      <c r="AR1725" s="72">
        <v>331.49</v>
      </c>
      <c r="AS1725" s="72">
        <v>651.41999999999996</v>
      </c>
      <c r="AT1725" s="95">
        <v>4729903</v>
      </c>
      <c r="AU1725" s="95">
        <v>4701859</v>
      </c>
      <c r="AV1725" s="95">
        <v>1232</v>
      </c>
      <c r="AW1725" s="95">
        <v>1182</v>
      </c>
      <c r="AX1725" s="72">
        <v>339.36</v>
      </c>
      <c r="AY1725" s="72">
        <v>316.89</v>
      </c>
      <c r="AZ1725" s="72">
        <v>656.25</v>
      </c>
      <c r="BA1725" s="95">
        <v>4927483</v>
      </c>
      <c r="BB1725" s="95">
        <v>4403546</v>
      </c>
      <c r="BC1725" s="95">
        <v>1210</v>
      </c>
      <c r="BD1725" s="95">
        <v>1158</v>
      </c>
      <c r="BE1725" s="72">
        <v>335.17</v>
      </c>
      <c r="BF1725" s="72">
        <v>350.62</v>
      </c>
      <c r="BG1725" s="72">
        <v>685.79</v>
      </c>
      <c r="BH1725" s="95">
        <v>4742023</v>
      </c>
      <c r="BI1725" s="95">
        <v>4758678</v>
      </c>
      <c r="BJ1725" s="95">
        <v>1179</v>
      </c>
      <c r="BK1725" s="95">
        <v>1131</v>
      </c>
      <c r="BL1725" s="72">
        <v>461.9</v>
      </c>
      <c r="BM1725" s="72">
        <v>380.13</v>
      </c>
      <c r="BN1725" s="72">
        <v>842.03</v>
      </c>
      <c r="BO1725" s="95">
        <v>6451844</v>
      </c>
      <c r="BP1725" s="95">
        <v>5054230</v>
      </c>
      <c r="BQ1725" s="95">
        <v>1164</v>
      </c>
      <c r="BR1725" s="95">
        <v>1108</v>
      </c>
      <c r="BS1725" s="72">
        <v>438.88</v>
      </c>
      <c r="BT1725" s="72">
        <v>395.44</v>
      </c>
      <c r="BU1725" s="72">
        <v>834.32</v>
      </c>
      <c r="BV1725" s="95">
        <v>6098732</v>
      </c>
      <c r="BW1725" s="95">
        <v>5196039.12</v>
      </c>
      <c r="BX1725" s="95">
        <v>1158</v>
      </c>
      <c r="BY1725" s="95">
        <v>1095</v>
      </c>
      <c r="BZ1725" s="95">
        <v>1208</v>
      </c>
      <c r="CA1725" s="95">
        <v>1185</v>
      </c>
      <c r="CB1725" s="95">
        <v>1156</v>
      </c>
      <c r="CC1725" s="95">
        <v>1137</v>
      </c>
      <c r="CD1725" s="95">
        <v>1127</v>
      </c>
      <c r="CE1725" s="72">
        <v>650.75523149000003</v>
      </c>
      <c r="CF1725" s="72">
        <v>676.59346364999999</v>
      </c>
      <c r="CG1725" s="72">
        <v>712.40329333</v>
      </c>
      <c r="CH1725" s="72">
        <v>716.50152150999998</v>
      </c>
      <c r="CI1725" s="72">
        <v>731.52548966999996</v>
      </c>
      <c r="CJ1725" s="96">
        <v>1.0010215338999999</v>
      </c>
      <c r="CK1725" s="96">
        <v>0.96993251530000002</v>
      </c>
      <c r="CL1725" s="96">
        <v>0.96264293889999997</v>
      </c>
      <c r="CM1725" s="96">
        <v>1.1751963879</v>
      </c>
      <c r="CN1725" s="96">
        <v>1.1405207498000001</v>
      </c>
      <c r="CO1725" s="96">
        <v>0.95873664729999997</v>
      </c>
      <c r="CP1725" s="96">
        <v>1.0950481846</v>
      </c>
      <c r="CQ1725" s="96">
        <v>0.99584056389999998</v>
      </c>
      <c r="CR1725" s="96">
        <v>1.099621835</v>
      </c>
      <c r="CS1725" s="95">
        <v>1170</v>
      </c>
      <c r="CT1725" s="95">
        <v>1142</v>
      </c>
      <c r="CU1725" s="95">
        <v>1118</v>
      </c>
      <c r="CV1725" s="95">
        <v>1104</v>
      </c>
      <c r="CW1725" s="95">
        <v>1106</v>
      </c>
      <c r="CX1725" s="96">
        <v>0.96074609300000002</v>
      </c>
      <c r="CY1725" s="96">
        <v>0.95971383799999999</v>
      </c>
      <c r="CZ1725" s="96">
        <v>0.95537656400000004</v>
      </c>
      <c r="DA1725" s="96">
        <v>0.94542759099999996</v>
      </c>
      <c r="DB1725" s="96">
        <v>0.97228345400000005</v>
      </c>
      <c r="DC1725">
        <v>2013</v>
      </c>
      <c r="DD1725" s="6">
        <v>1134.8</v>
      </c>
      <c r="DE1725" s="96">
        <v>9.4412260000000003E-4</v>
      </c>
      <c r="DF1725" s="72">
        <v>843.7</v>
      </c>
      <c r="DG1725" s="96">
        <v>1</v>
      </c>
      <c r="DH1725" s="72">
        <v>843.7</v>
      </c>
      <c r="DI1725" s="72">
        <v>721.63497475999998</v>
      </c>
      <c r="DJ1725" s="96">
        <v>1</v>
      </c>
      <c r="DK1725" s="72">
        <v>843.7</v>
      </c>
      <c r="DL1725" s="96">
        <v>1</v>
      </c>
      <c r="DM1725" s="72">
        <v>843.7</v>
      </c>
      <c r="DN1725" s="96">
        <v>1</v>
      </c>
      <c r="DO1725" s="96">
        <v>3.0920000000000001E-3</v>
      </c>
      <c r="DP1725" s="72">
        <v>2.61</v>
      </c>
      <c r="DQ1725" s="72">
        <v>841.09</v>
      </c>
      <c r="DR1725" t="s">
        <v>1107</v>
      </c>
      <c r="DT1725" t="s">
        <v>1076</v>
      </c>
    </row>
    <row r="1726" spans="1:124" x14ac:dyDescent="0.3">
      <c r="A1726" t="s">
        <v>1108</v>
      </c>
      <c r="B1726">
        <v>28650</v>
      </c>
      <c r="C1726" s="95">
        <v>2458</v>
      </c>
      <c r="D1726" s="95">
        <v>9096538</v>
      </c>
      <c r="E1726" s="95">
        <v>2375</v>
      </c>
      <c r="F1726" s="95">
        <v>8004933</v>
      </c>
      <c r="G1726" s="95">
        <v>272</v>
      </c>
      <c r="H1726" s="95">
        <v>1121782</v>
      </c>
      <c r="I1726" s="95">
        <v>235</v>
      </c>
      <c r="J1726" s="95">
        <v>810497</v>
      </c>
      <c r="K1726" s="95">
        <v>2394</v>
      </c>
      <c r="L1726" s="95">
        <v>9220440</v>
      </c>
      <c r="M1726" s="95">
        <v>2311</v>
      </c>
      <c r="N1726" s="95">
        <v>8622453</v>
      </c>
      <c r="O1726" s="95">
        <v>267</v>
      </c>
      <c r="P1726" s="95">
        <v>1144628</v>
      </c>
      <c r="Q1726" s="95">
        <v>231</v>
      </c>
      <c r="R1726" s="95">
        <v>876445</v>
      </c>
      <c r="S1726" s="95">
        <v>2355</v>
      </c>
      <c r="T1726" s="95">
        <v>9218818</v>
      </c>
      <c r="U1726" s="95">
        <v>2263</v>
      </c>
      <c r="V1726" s="95">
        <v>9272042</v>
      </c>
      <c r="W1726" s="95">
        <v>271</v>
      </c>
      <c r="X1726" s="95">
        <v>792795</v>
      </c>
      <c r="Y1726" s="95">
        <v>233</v>
      </c>
      <c r="Z1726" s="95">
        <v>828409</v>
      </c>
      <c r="AA1726" s="95">
        <v>2308</v>
      </c>
      <c r="AB1726" s="95">
        <v>9756568</v>
      </c>
      <c r="AC1726" s="95">
        <v>2199</v>
      </c>
      <c r="AD1726" s="95">
        <v>9786407</v>
      </c>
      <c r="AE1726" s="95">
        <v>280</v>
      </c>
      <c r="AF1726" s="95">
        <v>849735</v>
      </c>
      <c r="AG1726" s="95">
        <v>236</v>
      </c>
      <c r="AH1726" s="95">
        <v>898341</v>
      </c>
      <c r="AI1726" s="95">
        <v>2315</v>
      </c>
      <c r="AJ1726" s="95">
        <v>9300834.6699999999</v>
      </c>
      <c r="AK1726" s="95">
        <v>2194</v>
      </c>
      <c r="AL1726" s="95">
        <v>10471449.890000001</v>
      </c>
      <c r="AM1726" s="95">
        <v>271</v>
      </c>
      <c r="AN1726" s="95">
        <v>683963</v>
      </c>
      <c r="AO1726" s="95">
        <v>231</v>
      </c>
      <c r="AP1726" s="95">
        <v>1063531</v>
      </c>
      <c r="AQ1726" s="72">
        <v>311.91000000000003</v>
      </c>
      <c r="AR1726" s="72">
        <v>281.45999999999998</v>
      </c>
      <c r="AS1726" s="72">
        <v>593.37</v>
      </c>
      <c r="AT1726" s="95">
        <v>10218320</v>
      </c>
      <c r="AU1726" s="95">
        <v>8815430</v>
      </c>
      <c r="AV1726" s="95">
        <v>2730</v>
      </c>
      <c r="AW1726" s="95">
        <v>2610</v>
      </c>
      <c r="AX1726" s="72">
        <v>324.60000000000002</v>
      </c>
      <c r="AY1726" s="72">
        <v>311.39999999999998</v>
      </c>
      <c r="AZ1726" s="72">
        <v>636</v>
      </c>
      <c r="BA1726" s="95">
        <v>10365068</v>
      </c>
      <c r="BB1726" s="95">
        <v>9498898</v>
      </c>
      <c r="BC1726" s="95">
        <v>2661</v>
      </c>
      <c r="BD1726" s="95">
        <v>2542</v>
      </c>
      <c r="BE1726" s="72">
        <v>317.70999999999998</v>
      </c>
      <c r="BF1726" s="72">
        <v>337.22</v>
      </c>
      <c r="BG1726" s="72">
        <v>654.92999999999995</v>
      </c>
      <c r="BH1726" s="95">
        <v>10011613</v>
      </c>
      <c r="BI1726" s="95">
        <v>10100451</v>
      </c>
      <c r="BJ1726" s="95">
        <v>2626</v>
      </c>
      <c r="BK1726" s="95">
        <v>2496</v>
      </c>
      <c r="BL1726" s="72">
        <v>341.52</v>
      </c>
      <c r="BM1726" s="72">
        <v>365.67</v>
      </c>
      <c r="BN1726" s="72">
        <v>707.19</v>
      </c>
      <c r="BO1726" s="95">
        <v>10606303</v>
      </c>
      <c r="BP1726" s="95">
        <v>10684748</v>
      </c>
      <c r="BQ1726" s="95">
        <v>2588</v>
      </c>
      <c r="BR1726" s="95">
        <v>2435</v>
      </c>
      <c r="BS1726" s="72">
        <v>321.76</v>
      </c>
      <c r="BT1726" s="72">
        <v>396.39</v>
      </c>
      <c r="BU1726" s="72">
        <v>718.15</v>
      </c>
      <c r="BV1726" s="95">
        <v>9984797.6699999999</v>
      </c>
      <c r="BW1726" s="95">
        <v>11534980.890000001</v>
      </c>
      <c r="BX1726" s="95">
        <v>2586</v>
      </c>
      <c r="BY1726" s="95">
        <v>2425</v>
      </c>
      <c r="BZ1726" s="95">
        <v>2673</v>
      </c>
      <c r="CA1726" s="95">
        <v>2604</v>
      </c>
      <c r="CB1726" s="95">
        <v>2563</v>
      </c>
      <c r="CC1726" s="95">
        <v>2515</v>
      </c>
      <c r="CD1726" s="95">
        <v>2507</v>
      </c>
      <c r="CE1726" s="72">
        <v>650.75523149000003</v>
      </c>
      <c r="CF1726" s="72">
        <v>676.59346364999999</v>
      </c>
      <c r="CG1726" s="72">
        <v>712.40329333</v>
      </c>
      <c r="CH1726" s="72">
        <v>716.50152150999998</v>
      </c>
      <c r="CI1726" s="72">
        <v>731.52548966999996</v>
      </c>
      <c r="CJ1726" s="96">
        <v>0.91181748730000001</v>
      </c>
      <c r="CK1726" s="96">
        <v>0.94000316910000004</v>
      </c>
      <c r="CL1726" s="96">
        <v>0.91932477869999996</v>
      </c>
      <c r="CM1726" s="96">
        <v>0.98700418459999995</v>
      </c>
      <c r="CN1726" s="96">
        <v>0.98171562050000005</v>
      </c>
      <c r="CO1726" s="96">
        <v>0.95158356070000005</v>
      </c>
      <c r="CP1726" s="96">
        <v>0.99620578500000001</v>
      </c>
      <c r="CQ1726" s="96">
        <v>0.99584056389999998</v>
      </c>
      <c r="CR1726" s="96">
        <v>1.0003666037000001</v>
      </c>
      <c r="CS1726" s="95">
        <v>2692</v>
      </c>
      <c r="CT1726" s="95">
        <v>2660</v>
      </c>
      <c r="CU1726" s="95">
        <v>2633</v>
      </c>
      <c r="CV1726" s="95">
        <v>2594</v>
      </c>
      <c r="CW1726" s="95">
        <v>2612</v>
      </c>
      <c r="CX1726" s="96">
        <v>0.95840320599999995</v>
      </c>
      <c r="CY1726" s="96">
        <v>0.95359512999999996</v>
      </c>
      <c r="CZ1726" s="96">
        <v>0.93877594399999997</v>
      </c>
      <c r="DA1726" s="96">
        <v>0.95702393600000002</v>
      </c>
      <c r="DB1726" s="96">
        <v>0.95001421200000002</v>
      </c>
      <c r="DC1726">
        <v>2013</v>
      </c>
      <c r="DD1726" s="6">
        <v>2501.6</v>
      </c>
      <c r="DE1726" s="96">
        <v>2.4574362E-3</v>
      </c>
      <c r="DF1726" s="72">
        <v>766.38</v>
      </c>
      <c r="DG1726" s="96">
        <v>1</v>
      </c>
      <c r="DH1726" s="72">
        <v>766.38</v>
      </c>
      <c r="DI1726" s="72">
        <v>721.63497475999998</v>
      </c>
      <c r="DJ1726" s="96">
        <v>1</v>
      </c>
      <c r="DK1726" s="72">
        <v>766.38</v>
      </c>
      <c r="DL1726" s="96">
        <v>1</v>
      </c>
      <c r="DM1726" s="72">
        <v>766.38</v>
      </c>
      <c r="DN1726" s="96">
        <v>1</v>
      </c>
      <c r="DO1726" s="96">
        <v>7.3590000000000001E-3</v>
      </c>
      <c r="DP1726" s="72">
        <v>5.64</v>
      </c>
      <c r="DQ1726" s="72">
        <v>760.74</v>
      </c>
      <c r="DR1726" t="s">
        <v>1108</v>
      </c>
      <c r="DT1726" t="s">
        <v>1076</v>
      </c>
    </row>
    <row r="1727" spans="1:124" x14ac:dyDescent="0.3">
      <c r="A1727" t="s">
        <v>671</v>
      </c>
      <c r="B1727">
        <v>28660</v>
      </c>
      <c r="C1727" s="95">
        <v>674</v>
      </c>
      <c r="D1727" s="95">
        <v>2661712</v>
      </c>
      <c r="E1727" s="95">
        <v>656</v>
      </c>
      <c r="F1727" s="95">
        <v>2071965</v>
      </c>
      <c r="G1727" s="95">
        <v>58</v>
      </c>
      <c r="H1727" s="95">
        <v>106133</v>
      </c>
      <c r="I1727" s="95">
        <v>47</v>
      </c>
      <c r="J1727" s="95">
        <v>149956</v>
      </c>
      <c r="K1727" s="95">
        <v>649</v>
      </c>
      <c r="L1727" s="95">
        <v>2736229</v>
      </c>
      <c r="M1727" s="95">
        <v>632</v>
      </c>
      <c r="N1727" s="95">
        <v>2157889</v>
      </c>
      <c r="O1727" s="95">
        <v>52</v>
      </c>
      <c r="P1727" s="95">
        <v>51459</v>
      </c>
      <c r="Q1727" s="95">
        <v>42</v>
      </c>
      <c r="R1727" s="95">
        <v>122907</v>
      </c>
      <c r="S1727" s="95">
        <v>631</v>
      </c>
      <c r="T1727" s="95">
        <v>2978433</v>
      </c>
      <c r="U1727" s="95">
        <v>612</v>
      </c>
      <c r="V1727" s="95">
        <v>2525207</v>
      </c>
      <c r="W1727" s="95">
        <v>53</v>
      </c>
      <c r="X1727" s="95">
        <v>112735</v>
      </c>
      <c r="Y1727" s="95">
        <v>44</v>
      </c>
      <c r="Z1727" s="95">
        <v>218767</v>
      </c>
      <c r="AA1727" s="95">
        <v>628</v>
      </c>
      <c r="AB1727" s="95">
        <v>2475131</v>
      </c>
      <c r="AC1727" s="95">
        <v>604</v>
      </c>
      <c r="AD1727" s="95">
        <v>2695944</v>
      </c>
      <c r="AE1727" s="95">
        <v>53</v>
      </c>
      <c r="AF1727" s="95">
        <v>122805</v>
      </c>
      <c r="AG1727" s="95">
        <v>44</v>
      </c>
      <c r="AH1727" s="95">
        <v>255053</v>
      </c>
      <c r="AI1727" s="95">
        <v>629</v>
      </c>
      <c r="AJ1727" s="95">
        <v>2789078</v>
      </c>
      <c r="AK1727" s="95">
        <v>601</v>
      </c>
      <c r="AL1727" s="95">
        <v>2925274.31</v>
      </c>
      <c r="AM1727" s="95">
        <v>45</v>
      </c>
      <c r="AN1727" s="95">
        <v>96599</v>
      </c>
      <c r="AO1727" s="95">
        <v>37</v>
      </c>
      <c r="AP1727" s="95">
        <v>240417</v>
      </c>
      <c r="AQ1727" s="72">
        <v>315.10000000000002</v>
      </c>
      <c r="AR1727" s="72">
        <v>263.39</v>
      </c>
      <c r="AS1727" s="72">
        <v>578.49</v>
      </c>
      <c r="AT1727" s="95">
        <v>2767845</v>
      </c>
      <c r="AU1727" s="95">
        <v>2221921</v>
      </c>
      <c r="AV1727" s="95">
        <v>732</v>
      </c>
      <c r="AW1727" s="95">
        <v>703</v>
      </c>
      <c r="AX1727" s="72">
        <v>331.39</v>
      </c>
      <c r="AY1727" s="72">
        <v>282</v>
      </c>
      <c r="AZ1727" s="72">
        <v>613.39</v>
      </c>
      <c r="BA1727" s="95">
        <v>2787688</v>
      </c>
      <c r="BB1727" s="95">
        <v>2280796</v>
      </c>
      <c r="BC1727" s="95">
        <v>701</v>
      </c>
      <c r="BD1727" s="95">
        <v>674</v>
      </c>
      <c r="BE1727" s="72">
        <v>376.6</v>
      </c>
      <c r="BF1727" s="72">
        <v>348.57</v>
      </c>
      <c r="BG1727" s="72">
        <v>725.17</v>
      </c>
      <c r="BH1727" s="95">
        <v>3091168</v>
      </c>
      <c r="BI1727" s="95">
        <v>2743974</v>
      </c>
      <c r="BJ1727" s="95">
        <v>684</v>
      </c>
      <c r="BK1727" s="95">
        <v>656</v>
      </c>
      <c r="BL1727" s="72">
        <v>317.91000000000003</v>
      </c>
      <c r="BM1727" s="72">
        <v>379.5</v>
      </c>
      <c r="BN1727" s="72">
        <v>697.41</v>
      </c>
      <c r="BO1727" s="95">
        <v>2597936</v>
      </c>
      <c r="BP1727" s="95">
        <v>2950997</v>
      </c>
      <c r="BQ1727" s="95">
        <v>681</v>
      </c>
      <c r="BR1727" s="95">
        <v>648</v>
      </c>
      <c r="BS1727" s="72">
        <v>356.78</v>
      </c>
      <c r="BT1727" s="72">
        <v>413.49</v>
      </c>
      <c r="BU1727" s="72">
        <v>770.27</v>
      </c>
      <c r="BV1727" s="95">
        <v>2885677</v>
      </c>
      <c r="BW1727" s="95">
        <v>3165691.31</v>
      </c>
      <c r="BX1727" s="95">
        <v>674</v>
      </c>
      <c r="BY1727" s="95">
        <v>638</v>
      </c>
      <c r="BZ1727" s="95">
        <v>718</v>
      </c>
      <c r="CA1727" s="95">
        <v>688</v>
      </c>
      <c r="CB1727" s="95">
        <v>671</v>
      </c>
      <c r="CC1727" s="95">
        <v>665</v>
      </c>
      <c r="CD1727" s="95">
        <v>656</v>
      </c>
      <c r="CE1727" s="72">
        <v>650.75523149000003</v>
      </c>
      <c r="CF1727" s="72">
        <v>676.59346364999999</v>
      </c>
      <c r="CG1727" s="72">
        <v>712.40329333</v>
      </c>
      <c r="CH1727" s="72">
        <v>716.50152150999998</v>
      </c>
      <c r="CI1727" s="72">
        <v>731.52548966999996</v>
      </c>
      <c r="CJ1727" s="96">
        <v>0.88895174720000003</v>
      </c>
      <c r="CK1727" s="96">
        <v>0.90658576079999997</v>
      </c>
      <c r="CL1727" s="96">
        <v>1.0179206170999999</v>
      </c>
      <c r="CM1727" s="96">
        <v>0.97335452759999996</v>
      </c>
      <c r="CN1727" s="96">
        <v>1.0529639922</v>
      </c>
      <c r="CO1727" s="96">
        <v>0.94030186490000001</v>
      </c>
      <c r="CP1727" s="96">
        <v>1.0294091346000001</v>
      </c>
      <c r="CQ1727" s="96">
        <v>0.99584056389999998</v>
      </c>
      <c r="CR1727" s="96">
        <v>1.0337086326</v>
      </c>
      <c r="CS1727" s="95">
        <v>671</v>
      </c>
      <c r="CT1727" s="95">
        <v>629</v>
      </c>
      <c r="CU1727" s="95">
        <v>610</v>
      </c>
      <c r="CV1727" s="95">
        <v>593</v>
      </c>
      <c r="CW1727" s="95">
        <v>578</v>
      </c>
      <c r="CX1727" s="96">
        <v>0.95198745100000004</v>
      </c>
      <c r="CY1727" s="96">
        <v>0.89101777400000004</v>
      </c>
      <c r="CZ1727" s="96">
        <v>0.95374654199999997</v>
      </c>
      <c r="DA1727" s="96">
        <v>0.95356453900000004</v>
      </c>
      <c r="DB1727" s="96">
        <v>0.95257287899999998</v>
      </c>
      <c r="DC1727">
        <v>2013</v>
      </c>
      <c r="DD1727" s="6">
        <v>663.8</v>
      </c>
      <c r="DE1727" s="96">
        <v>1.5003439E-3</v>
      </c>
      <c r="DF1727" s="72">
        <v>792.69</v>
      </c>
      <c r="DG1727" s="96">
        <v>1</v>
      </c>
      <c r="DH1727" s="72">
        <v>792.69</v>
      </c>
      <c r="DI1727" s="72">
        <v>721.63497475999998</v>
      </c>
      <c r="DJ1727" s="96">
        <v>0.81473922210000005</v>
      </c>
      <c r="DK1727" s="72">
        <v>779.52629075000004</v>
      </c>
      <c r="DL1727" s="96">
        <v>1.007888071</v>
      </c>
      <c r="DM1727" s="72">
        <v>785.67524949999995</v>
      </c>
      <c r="DN1727" s="96">
        <v>1</v>
      </c>
      <c r="DO1727" s="96">
        <v>4.4050000000000001E-3</v>
      </c>
      <c r="DP1727" s="72">
        <v>3.46</v>
      </c>
      <c r="DQ1727" s="72">
        <v>782.22</v>
      </c>
      <c r="DR1727" t="s">
        <v>671</v>
      </c>
      <c r="DT1727" t="s">
        <v>1076</v>
      </c>
    </row>
    <row r="1728" spans="1:124" x14ac:dyDescent="0.3">
      <c r="A1728" t="s">
        <v>1109</v>
      </c>
      <c r="B1728">
        <v>28670</v>
      </c>
      <c r="C1728" s="95">
        <v>554</v>
      </c>
      <c r="D1728" s="95">
        <v>1489067</v>
      </c>
      <c r="E1728" s="95">
        <v>539</v>
      </c>
      <c r="F1728" s="95">
        <v>1614585</v>
      </c>
      <c r="G1728" s="95">
        <v>38</v>
      </c>
      <c r="H1728" s="95">
        <v>106601</v>
      </c>
      <c r="I1728" s="95">
        <v>35</v>
      </c>
      <c r="J1728" s="95">
        <v>160355</v>
      </c>
      <c r="K1728" s="95">
        <v>530</v>
      </c>
      <c r="L1728" s="95">
        <v>1554198</v>
      </c>
      <c r="M1728" s="95">
        <v>512</v>
      </c>
      <c r="N1728" s="95">
        <v>1650250</v>
      </c>
      <c r="O1728" s="95">
        <v>40</v>
      </c>
      <c r="P1728" s="95">
        <v>199384</v>
      </c>
      <c r="Q1728" s="95">
        <v>33</v>
      </c>
      <c r="R1728" s="95">
        <v>132001</v>
      </c>
      <c r="S1728" s="95">
        <v>525</v>
      </c>
      <c r="T1728" s="95">
        <v>2359052</v>
      </c>
      <c r="U1728" s="95">
        <v>503</v>
      </c>
      <c r="V1728" s="95">
        <v>1636748</v>
      </c>
      <c r="W1728" s="95">
        <v>42</v>
      </c>
      <c r="X1728" s="95">
        <v>64489</v>
      </c>
      <c r="Y1728" s="95">
        <v>35</v>
      </c>
      <c r="Z1728" s="95">
        <v>146808</v>
      </c>
      <c r="AA1728" s="95">
        <v>519</v>
      </c>
      <c r="AB1728" s="95">
        <v>1451254</v>
      </c>
      <c r="AC1728" s="95">
        <v>493</v>
      </c>
      <c r="AD1728" s="95">
        <v>1604820</v>
      </c>
      <c r="AE1728" s="95">
        <v>32</v>
      </c>
      <c r="AF1728" s="95">
        <v>35723</v>
      </c>
      <c r="AG1728" s="95">
        <v>26</v>
      </c>
      <c r="AH1728" s="95">
        <v>126553</v>
      </c>
      <c r="AI1728" s="95">
        <v>521</v>
      </c>
      <c r="AJ1728" s="95">
        <v>1936985</v>
      </c>
      <c r="AK1728" s="95">
        <v>495</v>
      </c>
      <c r="AL1728" s="95">
        <v>1919707.65</v>
      </c>
      <c r="AM1728" s="95">
        <v>34</v>
      </c>
      <c r="AN1728" s="95">
        <v>105779</v>
      </c>
      <c r="AO1728" s="95">
        <v>29</v>
      </c>
      <c r="AP1728" s="95">
        <v>163349</v>
      </c>
      <c r="AQ1728" s="72">
        <v>224.62</v>
      </c>
      <c r="AR1728" s="72">
        <v>257.69</v>
      </c>
      <c r="AS1728" s="72">
        <v>482.31</v>
      </c>
      <c r="AT1728" s="95">
        <v>1595668</v>
      </c>
      <c r="AU1728" s="95">
        <v>1774940</v>
      </c>
      <c r="AV1728" s="95">
        <v>592</v>
      </c>
      <c r="AW1728" s="95">
        <v>574</v>
      </c>
      <c r="AX1728" s="72">
        <v>256.37</v>
      </c>
      <c r="AY1728" s="72">
        <v>272.52</v>
      </c>
      <c r="AZ1728" s="72">
        <v>528.89</v>
      </c>
      <c r="BA1728" s="95">
        <v>1753582</v>
      </c>
      <c r="BB1728" s="95">
        <v>1782251</v>
      </c>
      <c r="BC1728" s="95">
        <v>570</v>
      </c>
      <c r="BD1728" s="95">
        <v>545</v>
      </c>
      <c r="BE1728" s="72">
        <v>356.19</v>
      </c>
      <c r="BF1728" s="72">
        <v>276.26</v>
      </c>
      <c r="BG1728" s="72">
        <v>632.45000000000005</v>
      </c>
      <c r="BH1728" s="95">
        <v>2423541</v>
      </c>
      <c r="BI1728" s="95">
        <v>1783556</v>
      </c>
      <c r="BJ1728" s="95">
        <v>567</v>
      </c>
      <c r="BK1728" s="95">
        <v>538</v>
      </c>
      <c r="BL1728" s="72">
        <v>224.89</v>
      </c>
      <c r="BM1728" s="72">
        <v>278</v>
      </c>
      <c r="BN1728" s="72">
        <v>502.89</v>
      </c>
      <c r="BO1728" s="95">
        <v>1486977</v>
      </c>
      <c r="BP1728" s="95">
        <v>1731373</v>
      </c>
      <c r="BQ1728" s="95">
        <v>551</v>
      </c>
      <c r="BR1728" s="95">
        <v>519</v>
      </c>
      <c r="BS1728" s="72">
        <v>306.72000000000003</v>
      </c>
      <c r="BT1728" s="72">
        <v>331.27</v>
      </c>
      <c r="BU1728" s="72">
        <v>637.99</v>
      </c>
      <c r="BV1728" s="95">
        <v>2042764</v>
      </c>
      <c r="BW1728" s="95">
        <v>2083056.65</v>
      </c>
      <c r="BX1728" s="95">
        <v>555</v>
      </c>
      <c r="BY1728" s="95">
        <v>524</v>
      </c>
      <c r="BZ1728" s="95">
        <v>583</v>
      </c>
      <c r="CA1728" s="95">
        <v>558</v>
      </c>
      <c r="CB1728" s="95">
        <v>553</v>
      </c>
      <c r="CC1728" s="95">
        <v>536</v>
      </c>
      <c r="CD1728" s="95">
        <v>540</v>
      </c>
      <c r="CE1728" s="72">
        <v>650.75523149000003</v>
      </c>
      <c r="CF1728" s="72">
        <v>676.59346364999999</v>
      </c>
      <c r="CG1728" s="72">
        <v>712.40329333</v>
      </c>
      <c r="CH1728" s="72">
        <v>716.50152150999998</v>
      </c>
      <c r="CI1728" s="72">
        <v>731.52548966999996</v>
      </c>
      <c r="CJ1728" s="96">
        <v>0.74115424149999998</v>
      </c>
      <c r="CK1728" s="96">
        <v>0.78169540270000004</v>
      </c>
      <c r="CL1728" s="96">
        <v>0.88776961860000003</v>
      </c>
      <c r="CM1728" s="96">
        <v>0.7018687119</v>
      </c>
      <c r="CN1728" s="96">
        <v>0.87213639030000001</v>
      </c>
      <c r="CO1728" s="96">
        <v>0.89763072119999998</v>
      </c>
      <c r="CP1728" s="96">
        <v>0.88780926739999999</v>
      </c>
      <c r="CQ1728" s="96">
        <v>0.99584056389999998</v>
      </c>
      <c r="CR1728" s="96">
        <v>0.89151735009999999</v>
      </c>
      <c r="CS1728" s="95">
        <v>593</v>
      </c>
      <c r="CT1728" s="95">
        <v>570</v>
      </c>
      <c r="CU1728" s="95">
        <v>563</v>
      </c>
      <c r="CV1728" s="95">
        <v>556</v>
      </c>
      <c r="CW1728" s="95">
        <v>559</v>
      </c>
      <c r="CX1728" s="96">
        <v>0.94977468600000003</v>
      </c>
      <c r="CY1728" s="96">
        <v>0.92795155600000001</v>
      </c>
      <c r="CZ1728" s="96">
        <v>0.92325031899999999</v>
      </c>
      <c r="DA1728" s="96">
        <v>0.864769652</v>
      </c>
      <c r="DB1728" s="96">
        <v>0.81827951200000004</v>
      </c>
      <c r="DC1728">
        <v>2013</v>
      </c>
      <c r="DD1728" s="6">
        <v>540</v>
      </c>
      <c r="DE1728" s="96">
        <v>1.8263368000000001E-3</v>
      </c>
      <c r="DF1728" s="72">
        <v>683.43</v>
      </c>
      <c r="DG1728" s="96">
        <v>1</v>
      </c>
      <c r="DH1728" s="72">
        <v>683.43</v>
      </c>
      <c r="DI1728" s="72">
        <v>721.63497475999998</v>
      </c>
      <c r="DJ1728" s="96">
        <v>0.73484692279999997</v>
      </c>
      <c r="DK1728" s="72">
        <v>693.56016662000002</v>
      </c>
      <c r="DL1728" s="96">
        <v>1.007888071</v>
      </c>
      <c r="DM1728" s="72">
        <v>699.03101847999994</v>
      </c>
      <c r="DN1728" s="96">
        <v>1</v>
      </c>
      <c r="DO1728" s="96">
        <v>5.7320000000000001E-3</v>
      </c>
      <c r="DP1728" s="72">
        <v>4.01</v>
      </c>
      <c r="DQ1728" s="72">
        <v>695.02</v>
      </c>
      <c r="DR1728" t="s">
        <v>1109</v>
      </c>
      <c r="DT1728" t="s">
        <v>1076</v>
      </c>
    </row>
    <row r="1729" spans="1:124" x14ac:dyDescent="0.3">
      <c r="A1729" t="s">
        <v>1026</v>
      </c>
      <c r="B1729">
        <v>28680</v>
      </c>
      <c r="C1729" s="95">
        <v>1450</v>
      </c>
      <c r="D1729" s="95">
        <v>4956617</v>
      </c>
      <c r="E1729" s="95">
        <v>1396</v>
      </c>
      <c r="F1729" s="95">
        <v>4366720</v>
      </c>
      <c r="G1729" s="95">
        <v>181</v>
      </c>
      <c r="H1729" s="95">
        <v>334482</v>
      </c>
      <c r="I1729" s="95">
        <v>166</v>
      </c>
      <c r="J1729" s="95">
        <v>657278</v>
      </c>
      <c r="K1729" s="95">
        <v>1371</v>
      </c>
      <c r="L1729" s="95">
        <v>5695195</v>
      </c>
      <c r="M1729" s="95">
        <v>1324</v>
      </c>
      <c r="N1729" s="95">
        <v>4653125</v>
      </c>
      <c r="O1729" s="95">
        <v>182</v>
      </c>
      <c r="P1729" s="95">
        <v>338245</v>
      </c>
      <c r="Q1729" s="95">
        <v>163</v>
      </c>
      <c r="R1729" s="95">
        <v>570549</v>
      </c>
      <c r="S1729" s="95">
        <v>1320</v>
      </c>
      <c r="T1729" s="95">
        <v>6113165</v>
      </c>
      <c r="U1729" s="95">
        <v>1273</v>
      </c>
      <c r="V1729" s="95">
        <v>4867816</v>
      </c>
      <c r="W1729" s="95">
        <v>170</v>
      </c>
      <c r="X1729" s="95">
        <v>670460</v>
      </c>
      <c r="Y1729" s="95">
        <v>151</v>
      </c>
      <c r="Z1729" s="95">
        <v>670370</v>
      </c>
      <c r="AA1729" s="95">
        <v>1354</v>
      </c>
      <c r="AB1729" s="95">
        <v>6552119</v>
      </c>
      <c r="AC1729" s="95">
        <v>1302</v>
      </c>
      <c r="AD1729" s="95">
        <v>5261828</v>
      </c>
      <c r="AE1729" s="95">
        <v>171</v>
      </c>
      <c r="AF1729" s="95">
        <v>482299</v>
      </c>
      <c r="AG1729" s="95">
        <v>155</v>
      </c>
      <c r="AH1729" s="95">
        <v>672695</v>
      </c>
      <c r="AI1729" s="95">
        <v>1373</v>
      </c>
      <c r="AJ1729" s="95">
        <v>6494647</v>
      </c>
      <c r="AK1729" s="95">
        <v>1308</v>
      </c>
      <c r="AL1729" s="95">
        <v>5504170.2800000003</v>
      </c>
      <c r="AM1729" s="95">
        <v>177</v>
      </c>
      <c r="AN1729" s="95">
        <v>507371</v>
      </c>
      <c r="AO1729" s="95">
        <v>158</v>
      </c>
      <c r="AP1729" s="95">
        <v>791037</v>
      </c>
      <c r="AQ1729" s="72">
        <v>270.33999999999997</v>
      </c>
      <c r="AR1729" s="72">
        <v>268.02999999999997</v>
      </c>
      <c r="AS1729" s="72">
        <v>538.37</v>
      </c>
      <c r="AT1729" s="95">
        <v>5291099</v>
      </c>
      <c r="AU1729" s="95">
        <v>5023998</v>
      </c>
      <c r="AV1729" s="95">
        <v>1631</v>
      </c>
      <c r="AW1729" s="95">
        <v>1562</v>
      </c>
      <c r="AX1729" s="72">
        <v>323.75</v>
      </c>
      <c r="AY1729" s="72">
        <v>292.74</v>
      </c>
      <c r="AZ1729" s="72">
        <v>616.49</v>
      </c>
      <c r="BA1729" s="95">
        <v>6033440</v>
      </c>
      <c r="BB1729" s="95">
        <v>5223674</v>
      </c>
      <c r="BC1729" s="95">
        <v>1553</v>
      </c>
      <c r="BD1729" s="95">
        <v>1487</v>
      </c>
      <c r="BE1729" s="72">
        <v>379.4</v>
      </c>
      <c r="BF1729" s="72">
        <v>324.10000000000002</v>
      </c>
      <c r="BG1729" s="72">
        <v>703.5</v>
      </c>
      <c r="BH1729" s="95">
        <v>6783625</v>
      </c>
      <c r="BI1729" s="95">
        <v>5538186</v>
      </c>
      <c r="BJ1729" s="95">
        <v>1490</v>
      </c>
      <c r="BK1729" s="95">
        <v>1424</v>
      </c>
      <c r="BL1729" s="72">
        <v>384.39</v>
      </c>
      <c r="BM1729" s="72">
        <v>339.43</v>
      </c>
      <c r="BN1729" s="72">
        <v>723.82</v>
      </c>
      <c r="BO1729" s="95">
        <v>7034418</v>
      </c>
      <c r="BP1729" s="95">
        <v>5934523</v>
      </c>
      <c r="BQ1729" s="95">
        <v>1525</v>
      </c>
      <c r="BR1729" s="95">
        <v>1457</v>
      </c>
      <c r="BS1729" s="72">
        <v>376.45</v>
      </c>
      <c r="BT1729" s="72">
        <v>357.84</v>
      </c>
      <c r="BU1729" s="72">
        <v>734.29</v>
      </c>
      <c r="BV1729" s="95">
        <v>7002018</v>
      </c>
      <c r="BW1729" s="95">
        <v>6295207.2800000003</v>
      </c>
      <c r="BX1729" s="95">
        <v>1550</v>
      </c>
      <c r="BY1729" s="95">
        <v>1466</v>
      </c>
      <c r="BZ1729" s="95">
        <v>1598</v>
      </c>
      <c r="CA1729" s="95">
        <v>1521</v>
      </c>
      <c r="CB1729" s="95">
        <v>1458</v>
      </c>
      <c r="CC1729" s="95">
        <v>1493</v>
      </c>
      <c r="CD1729" s="95">
        <v>1509</v>
      </c>
      <c r="CE1729" s="72">
        <v>650.75523149000003</v>
      </c>
      <c r="CF1729" s="72">
        <v>676.59346364999999</v>
      </c>
      <c r="CG1729" s="72">
        <v>712.40329333</v>
      </c>
      <c r="CH1729" s="72">
        <v>716.50152150999998</v>
      </c>
      <c r="CI1729" s="72">
        <v>731.52548966999996</v>
      </c>
      <c r="CJ1729" s="96">
        <v>0.82730030269999999</v>
      </c>
      <c r="CK1729" s="96">
        <v>0.9111675373</v>
      </c>
      <c r="CL1729" s="96">
        <v>0.98750245339999998</v>
      </c>
      <c r="CM1729" s="96">
        <v>1.0102141842000001</v>
      </c>
      <c r="CN1729" s="96">
        <v>1.0037791032000001</v>
      </c>
      <c r="CO1729" s="96">
        <v>1.0343366091999999</v>
      </c>
      <c r="CP1729" s="96">
        <v>0.91652244319999998</v>
      </c>
      <c r="CQ1729" s="96">
        <v>0.99584056389999998</v>
      </c>
      <c r="CR1729" s="96">
        <v>0.92035045120000003</v>
      </c>
      <c r="CS1729" s="95">
        <v>1549</v>
      </c>
      <c r="CT1729" s="95">
        <v>1527</v>
      </c>
      <c r="CU1729" s="95">
        <v>1460</v>
      </c>
      <c r="CV1729" s="95">
        <v>1477</v>
      </c>
      <c r="CW1729" s="95">
        <v>1509</v>
      </c>
      <c r="CX1729" s="96">
        <v>1.0581302109999999</v>
      </c>
      <c r="CY1729" s="96">
        <v>1.048752747</v>
      </c>
      <c r="CZ1729" s="96">
        <v>1.0031145420000001</v>
      </c>
      <c r="DA1729" s="96">
        <v>1.0186442529999999</v>
      </c>
      <c r="DB1729" s="96">
        <v>1.0408920079999999</v>
      </c>
      <c r="DC1729">
        <v>2013</v>
      </c>
      <c r="DD1729" s="6">
        <v>1479.2</v>
      </c>
      <c r="DE1729" s="96">
        <v>9.4981410000000003E-4</v>
      </c>
      <c r="DF1729" s="72">
        <v>706.15</v>
      </c>
      <c r="DG1729" s="96">
        <v>1</v>
      </c>
      <c r="DH1729" s="72">
        <v>706.15</v>
      </c>
      <c r="DI1729" s="72">
        <v>721.63497475999998</v>
      </c>
      <c r="DJ1729" s="96">
        <v>1</v>
      </c>
      <c r="DK1729" s="72">
        <v>706.15</v>
      </c>
      <c r="DL1729" s="96">
        <v>1</v>
      </c>
      <c r="DM1729" s="72">
        <v>706.15</v>
      </c>
      <c r="DN1729" s="96">
        <v>1</v>
      </c>
      <c r="DO1729" s="96">
        <v>3.248E-3</v>
      </c>
      <c r="DP1729" s="72">
        <v>2.29</v>
      </c>
      <c r="DQ1729" s="72">
        <v>703.86</v>
      </c>
      <c r="DR1729" t="s">
        <v>1026</v>
      </c>
      <c r="DT1729" t="s">
        <v>1076</v>
      </c>
    </row>
    <row r="1730" spans="1:124" x14ac:dyDescent="0.3">
      <c r="A1730" t="s">
        <v>414</v>
      </c>
      <c r="B1730">
        <v>28690</v>
      </c>
      <c r="C1730" s="95">
        <v>1083</v>
      </c>
      <c r="D1730" s="95">
        <v>4709238</v>
      </c>
      <c r="E1730" s="95">
        <v>1057</v>
      </c>
      <c r="F1730" s="95">
        <v>3271568</v>
      </c>
      <c r="G1730" s="95">
        <v>101</v>
      </c>
      <c r="H1730" s="95">
        <v>278679</v>
      </c>
      <c r="I1730" s="95">
        <v>88</v>
      </c>
      <c r="J1730" s="95">
        <v>301810</v>
      </c>
      <c r="K1730" s="95">
        <v>1064</v>
      </c>
      <c r="L1730" s="95">
        <v>4784438</v>
      </c>
      <c r="M1730" s="95">
        <v>1033</v>
      </c>
      <c r="N1730" s="95">
        <v>3417557</v>
      </c>
      <c r="O1730" s="95">
        <v>91</v>
      </c>
      <c r="P1730" s="95">
        <v>346476</v>
      </c>
      <c r="Q1730" s="95">
        <v>77</v>
      </c>
      <c r="R1730" s="95">
        <v>344244</v>
      </c>
      <c r="S1730" s="95">
        <v>1046</v>
      </c>
      <c r="T1730" s="95">
        <v>4614881</v>
      </c>
      <c r="U1730" s="95">
        <v>1003</v>
      </c>
      <c r="V1730" s="95">
        <v>3721534</v>
      </c>
      <c r="W1730" s="95">
        <v>96</v>
      </c>
      <c r="X1730" s="95">
        <v>303358</v>
      </c>
      <c r="Y1730" s="95">
        <v>80</v>
      </c>
      <c r="Z1730" s="95">
        <v>373227</v>
      </c>
      <c r="AA1730" s="95">
        <v>1062</v>
      </c>
      <c r="AB1730" s="95">
        <v>4816564</v>
      </c>
      <c r="AC1730" s="95">
        <v>1013</v>
      </c>
      <c r="AD1730" s="95">
        <v>3620308</v>
      </c>
      <c r="AE1730" s="95">
        <v>103</v>
      </c>
      <c r="AF1730" s="95">
        <v>426766</v>
      </c>
      <c r="AG1730" s="95">
        <v>85</v>
      </c>
      <c r="AH1730" s="95">
        <v>373324</v>
      </c>
      <c r="AI1730" s="95">
        <v>1060</v>
      </c>
      <c r="AJ1730" s="95">
        <v>5063011</v>
      </c>
      <c r="AK1730" s="95">
        <v>1017</v>
      </c>
      <c r="AL1730" s="95">
        <v>4099420</v>
      </c>
      <c r="AM1730" s="95">
        <v>104</v>
      </c>
      <c r="AN1730" s="95">
        <v>615117</v>
      </c>
      <c r="AO1730" s="95">
        <v>87</v>
      </c>
      <c r="AP1730" s="95">
        <v>437516</v>
      </c>
      <c r="AQ1730" s="72">
        <v>351.06</v>
      </c>
      <c r="AR1730" s="72">
        <v>260.07</v>
      </c>
      <c r="AS1730" s="72">
        <v>611.13</v>
      </c>
      <c r="AT1730" s="95">
        <v>4987917</v>
      </c>
      <c r="AU1730" s="95">
        <v>3573378</v>
      </c>
      <c r="AV1730" s="95">
        <v>1184</v>
      </c>
      <c r="AW1730" s="95">
        <v>1145</v>
      </c>
      <c r="AX1730" s="72">
        <v>370.2</v>
      </c>
      <c r="AY1730" s="72">
        <v>282.42</v>
      </c>
      <c r="AZ1730" s="72">
        <v>652.62</v>
      </c>
      <c r="BA1730" s="95">
        <v>5130914</v>
      </c>
      <c r="BB1730" s="95">
        <v>3761801</v>
      </c>
      <c r="BC1730" s="95">
        <v>1155</v>
      </c>
      <c r="BD1730" s="95">
        <v>1110</v>
      </c>
      <c r="BE1730" s="72">
        <v>358.89</v>
      </c>
      <c r="BF1730" s="72">
        <v>315.08</v>
      </c>
      <c r="BG1730" s="72">
        <v>673.97</v>
      </c>
      <c r="BH1730" s="95">
        <v>4918239</v>
      </c>
      <c r="BI1730" s="95">
        <v>4094761</v>
      </c>
      <c r="BJ1730" s="95">
        <v>1142</v>
      </c>
      <c r="BK1730" s="95">
        <v>1083</v>
      </c>
      <c r="BL1730" s="72">
        <v>375.06</v>
      </c>
      <c r="BM1730" s="72">
        <v>303.10000000000002</v>
      </c>
      <c r="BN1730" s="72">
        <v>678.16</v>
      </c>
      <c r="BO1730" s="95">
        <v>5243330</v>
      </c>
      <c r="BP1730" s="95">
        <v>3993632</v>
      </c>
      <c r="BQ1730" s="95">
        <v>1165</v>
      </c>
      <c r="BR1730" s="95">
        <v>1098</v>
      </c>
      <c r="BS1730" s="72">
        <v>406.51</v>
      </c>
      <c r="BT1730" s="72">
        <v>342.46</v>
      </c>
      <c r="BU1730" s="72">
        <v>748.97</v>
      </c>
      <c r="BV1730" s="95">
        <v>5678128</v>
      </c>
      <c r="BW1730" s="95">
        <v>4536936</v>
      </c>
      <c r="BX1730" s="95">
        <v>1164</v>
      </c>
      <c r="BY1730" s="95">
        <v>1104</v>
      </c>
      <c r="BZ1730" s="95">
        <v>1165</v>
      </c>
      <c r="CA1730" s="95">
        <v>1133</v>
      </c>
      <c r="CB1730" s="95">
        <v>1114</v>
      </c>
      <c r="CC1730" s="95">
        <v>1133</v>
      </c>
      <c r="CD1730" s="95">
        <v>1135</v>
      </c>
      <c r="CE1730" s="72">
        <v>650.75523149000003</v>
      </c>
      <c r="CF1730" s="72">
        <v>676.59346364999999</v>
      </c>
      <c r="CG1730" s="72">
        <v>712.40329333</v>
      </c>
      <c r="CH1730" s="72">
        <v>716.50152150999998</v>
      </c>
      <c r="CI1730" s="72">
        <v>731.52548966999996</v>
      </c>
      <c r="CJ1730" s="96">
        <v>0.93910885450000003</v>
      </c>
      <c r="CK1730" s="96">
        <v>0.96456740279999997</v>
      </c>
      <c r="CL1730" s="96">
        <v>0.94605121329999997</v>
      </c>
      <c r="CM1730" s="96">
        <v>0.94648787150000002</v>
      </c>
      <c r="CN1730" s="96">
        <v>1.0238467566</v>
      </c>
      <c r="CO1730" s="96">
        <v>0.95606991200000002</v>
      </c>
      <c r="CP1730" s="96">
        <v>1.0083074549</v>
      </c>
      <c r="CQ1730" s="96">
        <v>0.99584056389999998</v>
      </c>
      <c r="CR1730" s="96">
        <v>1.0125188183</v>
      </c>
      <c r="CS1730" s="95">
        <v>1195</v>
      </c>
      <c r="CT1730" s="95">
        <v>1159</v>
      </c>
      <c r="CU1730" s="95">
        <v>1139</v>
      </c>
      <c r="CV1730" s="95">
        <v>1148</v>
      </c>
      <c r="CW1730" s="95">
        <v>1173</v>
      </c>
      <c r="CX1730" s="96">
        <v>0.95979028</v>
      </c>
      <c r="CY1730" s="96">
        <v>0.955787045</v>
      </c>
      <c r="CZ1730" s="96">
        <v>0.96367108499999998</v>
      </c>
      <c r="DA1730" s="96">
        <v>0.95539148699999998</v>
      </c>
      <c r="DB1730" s="96">
        <v>0.94584237500000001</v>
      </c>
      <c r="DC1730">
        <v>2013</v>
      </c>
      <c r="DD1730" s="6">
        <v>1108</v>
      </c>
      <c r="DE1730" s="96">
        <v>1.4405571999999999E-3</v>
      </c>
      <c r="DF1730" s="72">
        <v>776.48</v>
      </c>
      <c r="DG1730" s="96">
        <v>1</v>
      </c>
      <c r="DH1730" s="72">
        <v>776.48</v>
      </c>
      <c r="DI1730" s="72">
        <v>721.63497475999998</v>
      </c>
      <c r="DJ1730" s="96">
        <v>1</v>
      </c>
      <c r="DK1730" s="72">
        <v>776.48</v>
      </c>
      <c r="DL1730" s="96">
        <v>1</v>
      </c>
      <c r="DM1730" s="72">
        <v>776.48</v>
      </c>
      <c r="DN1730" s="96">
        <v>1</v>
      </c>
      <c r="DO1730" s="96">
        <v>3.8960000000000002E-3</v>
      </c>
      <c r="DP1730" s="72">
        <v>3.03</v>
      </c>
      <c r="DQ1730" s="72">
        <v>773.45</v>
      </c>
      <c r="DR1730" t="s">
        <v>414</v>
      </c>
      <c r="DT1730" t="s">
        <v>1076</v>
      </c>
    </row>
    <row r="1731" spans="1:124" x14ac:dyDescent="0.3">
      <c r="A1731" t="s">
        <v>1027</v>
      </c>
      <c r="B1731">
        <v>28700</v>
      </c>
      <c r="C1731" s="95">
        <v>3016</v>
      </c>
      <c r="D1731" s="95">
        <v>9363321</v>
      </c>
      <c r="E1731" s="95">
        <v>2857</v>
      </c>
      <c r="F1731" s="95">
        <v>7598372</v>
      </c>
      <c r="G1731" s="95">
        <v>343</v>
      </c>
      <c r="H1731" s="95">
        <v>856406</v>
      </c>
      <c r="I1731" s="95">
        <v>299</v>
      </c>
      <c r="J1731" s="95">
        <v>973281</v>
      </c>
      <c r="K1731" s="95">
        <v>3188</v>
      </c>
      <c r="L1731" s="95">
        <v>11235185</v>
      </c>
      <c r="M1731" s="95">
        <v>3005</v>
      </c>
      <c r="N1731" s="95">
        <v>8193043</v>
      </c>
      <c r="O1731" s="95">
        <v>379</v>
      </c>
      <c r="P1731" s="95">
        <v>774869</v>
      </c>
      <c r="Q1731" s="95">
        <v>325</v>
      </c>
      <c r="R1731" s="95">
        <v>968397</v>
      </c>
      <c r="S1731" s="95">
        <v>3333</v>
      </c>
      <c r="T1731" s="95">
        <v>11247053</v>
      </c>
      <c r="U1731" s="95">
        <v>3117</v>
      </c>
      <c r="V1731" s="95">
        <v>8921582</v>
      </c>
      <c r="W1731" s="95">
        <v>395</v>
      </c>
      <c r="X1731" s="95">
        <v>737975</v>
      </c>
      <c r="Y1731" s="95">
        <v>337</v>
      </c>
      <c r="Z1731" s="95">
        <v>881662</v>
      </c>
      <c r="AA1731" s="95">
        <v>3482</v>
      </c>
      <c r="AB1731" s="95">
        <v>11315514</v>
      </c>
      <c r="AC1731" s="95">
        <v>3239</v>
      </c>
      <c r="AD1731" s="95">
        <v>10422863</v>
      </c>
      <c r="AE1731" s="95">
        <v>408</v>
      </c>
      <c r="AF1731" s="95">
        <v>637807</v>
      </c>
      <c r="AG1731" s="95">
        <v>341</v>
      </c>
      <c r="AH1731" s="95">
        <v>866058</v>
      </c>
      <c r="AI1731" s="95">
        <v>3654</v>
      </c>
      <c r="AJ1731" s="95">
        <v>12867454.130000001</v>
      </c>
      <c r="AK1731" s="95">
        <v>3402</v>
      </c>
      <c r="AL1731" s="95">
        <v>11129960.02</v>
      </c>
      <c r="AM1731" s="95">
        <v>432</v>
      </c>
      <c r="AN1731" s="95">
        <v>1023507</v>
      </c>
      <c r="AO1731" s="95">
        <v>372</v>
      </c>
      <c r="AP1731" s="95">
        <v>1098992</v>
      </c>
      <c r="AQ1731" s="72">
        <v>253.54</v>
      </c>
      <c r="AR1731" s="72">
        <v>226.33</v>
      </c>
      <c r="AS1731" s="72">
        <v>479.87</v>
      </c>
      <c r="AT1731" s="95">
        <v>10219727</v>
      </c>
      <c r="AU1731" s="95">
        <v>8571653</v>
      </c>
      <c r="AV1731" s="95">
        <v>3359</v>
      </c>
      <c r="AW1731" s="95">
        <v>3156</v>
      </c>
      <c r="AX1731" s="72">
        <v>280.58</v>
      </c>
      <c r="AY1731" s="72">
        <v>229.27</v>
      </c>
      <c r="AZ1731" s="72">
        <v>509.85</v>
      </c>
      <c r="BA1731" s="95">
        <v>12010054</v>
      </c>
      <c r="BB1731" s="95">
        <v>9161440</v>
      </c>
      <c r="BC1731" s="95">
        <v>3567</v>
      </c>
      <c r="BD1731" s="95">
        <v>3330</v>
      </c>
      <c r="BE1731" s="72">
        <v>267.91000000000003</v>
      </c>
      <c r="BF1731" s="72">
        <v>236.52</v>
      </c>
      <c r="BG1731" s="72">
        <v>504.43</v>
      </c>
      <c r="BH1731" s="95">
        <v>11985028</v>
      </c>
      <c r="BI1731" s="95">
        <v>9803244</v>
      </c>
      <c r="BJ1731" s="95">
        <v>3728</v>
      </c>
      <c r="BK1731" s="95">
        <v>3454</v>
      </c>
      <c r="BL1731" s="72">
        <v>256.07</v>
      </c>
      <c r="BM1731" s="72">
        <v>262.77999999999997</v>
      </c>
      <c r="BN1731" s="72">
        <v>518.85</v>
      </c>
      <c r="BO1731" s="95">
        <v>11953321</v>
      </c>
      <c r="BP1731" s="95">
        <v>11288921</v>
      </c>
      <c r="BQ1731" s="95">
        <v>3890</v>
      </c>
      <c r="BR1731" s="95">
        <v>3580</v>
      </c>
      <c r="BS1731" s="72">
        <v>283.3</v>
      </c>
      <c r="BT1731" s="72">
        <v>270.02999999999997</v>
      </c>
      <c r="BU1731" s="72">
        <v>553.33000000000004</v>
      </c>
      <c r="BV1731" s="95">
        <v>13890961.130000001</v>
      </c>
      <c r="BW1731" s="95">
        <v>12228952.02</v>
      </c>
      <c r="BX1731" s="95">
        <v>4086</v>
      </c>
      <c r="BY1731" s="95">
        <v>3774</v>
      </c>
      <c r="BZ1731" s="95">
        <v>3262</v>
      </c>
      <c r="CA1731" s="95">
        <v>3453</v>
      </c>
      <c r="CB1731" s="95">
        <v>3596</v>
      </c>
      <c r="CC1731" s="95">
        <v>3743</v>
      </c>
      <c r="CD1731" s="95">
        <v>3933</v>
      </c>
      <c r="CE1731" s="72">
        <v>650.75523149000003</v>
      </c>
      <c r="CF1731" s="72">
        <v>676.59346364999999</v>
      </c>
      <c r="CG1731" s="72">
        <v>712.40329333</v>
      </c>
      <c r="CH1731" s="72">
        <v>716.50152150999998</v>
      </c>
      <c r="CI1731" s="72">
        <v>731.52548966999996</v>
      </c>
      <c r="CJ1731" s="96">
        <v>0.73740475189999999</v>
      </c>
      <c r="CK1731" s="96">
        <v>0.7535544273</v>
      </c>
      <c r="CL1731" s="96">
        <v>0.70806803500000004</v>
      </c>
      <c r="CM1731" s="96">
        <v>0.72414361230000002</v>
      </c>
      <c r="CN1731" s="96">
        <v>0.75640563149999995</v>
      </c>
      <c r="CO1731" s="96">
        <v>0.89116705139999997</v>
      </c>
      <c r="CP1731" s="96">
        <v>0.82578826319999998</v>
      </c>
      <c r="CQ1731" s="96">
        <v>0.99584056389999998</v>
      </c>
      <c r="CR1731" s="96">
        <v>0.82923730490000003</v>
      </c>
      <c r="CS1731" s="95">
        <v>4579</v>
      </c>
      <c r="CT1731" s="95">
        <v>4643</v>
      </c>
      <c r="CU1731" s="95">
        <v>4688</v>
      </c>
      <c r="CV1731" s="95">
        <v>4737</v>
      </c>
      <c r="CW1731" s="95">
        <v>4740</v>
      </c>
      <c r="CX1731" s="96">
        <v>0.89407610199999998</v>
      </c>
      <c r="CY1731" s="96">
        <v>0.90202914199999995</v>
      </c>
      <c r="CZ1731" s="96">
        <v>0.89504785499999995</v>
      </c>
      <c r="DA1731" s="96">
        <v>0.88266049899999999</v>
      </c>
      <c r="DB1731" s="96">
        <v>0.88237994200000003</v>
      </c>
      <c r="DC1731">
        <v>2013</v>
      </c>
      <c r="DD1731" s="6">
        <v>3458.8</v>
      </c>
      <c r="DE1731" s="96">
        <v>6.5542557E-3</v>
      </c>
      <c r="DF1731" s="72">
        <v>632.66999999999996</v>
      </c>
      <c r="DG1731" s="96">
        <v>1</v>
      </c>
      <c r="DH1731" s="72">
        <v>632.66999999999996</v>
      </c>
      <c r="DI1731" s="72">
        <v>721.63497475999998</v>
      </c>
      <c r="DJ1731" s="96">
        <v>1</v>
      </c>
      <c r="DK1731" s="72">
        <v>632.66999999999996</v>
      </c>
      <c r="DL1731" s="96">
        <v>1</v>
      </c>
      <c r="DM1731" s="72">
        <v>632.66999999999996</v>
      </c>
      <c r="DN1731" s="96">
        <v>1</v>
      </c>
      <c r="DO1731" s="96">
        <v>1.5469999999999999E-2</v>
      </c>
      <c r="DP1731" s="72">
        <v>9.7899999999999991</v>
      </c>
      <c r="DQ1731" s="72">
        <v>622.88</v>
      </c>
      <c r="DR1731" t="s">
        <v>1027</v>
      </c>
      <c r="DT1731" t="s">
        <v>1076</v>
      </c>
    </row>
    <row r="1732" spans="1:124" x14ac:dyDescent="0.3">
      <c r="A1732" t="s">
        <v>143</v>
      </c>
      <c r="B1732">
        <v>28710</v>
      </c>
      <c r="C1732" s="95">
        <v>947</v>
      </c>
      <c r="D1732" s="95">
        <v>3454747</v>
      </c>
      <c r="E1732" s="95">
        <v>925</v>
      </c>
      <c r="F1732" s="95">
        <v>2821218</v>
      </c>
      <c r="G1732" s="95">
        <v>72</v>
      </c>
      <c r="H1732" s="95">
        <v>217328</v>
      </c>
      <c r="I1732" s="95">
        <v>68</v>
      </c>
      <c r="J1732" s="95">
        <v>314142</v>
      </c>
      <c r="K1732" s="95">
        <v>932</v>
      </c>
      <c r="L1732" s="95">
        <v>3191914</v>
      </c>
      <c r="M1732" s="95">
        <v>905</v>
      </c>
      <c r="N1732" s="95">
        <v>3160442</v>
      </c>
      <c r="O1732" s="95">
        <v>71</v>
      </c>
      <c r="P1732" s="95">
        <v>64254</v>
      </c>
      <c r="Q1732" s="95">
        <v>66</v>
      </c>
      <c r="R1732" s="95">
        <v>349742</v>
      </c>
      <c r="S1732" s="95">
        <v>911</v>
      </c>
      <c r="T1732" s="95">
        <v>3271683</v>
      </c>
      <c r="U1732" s="95">
        <v>882</v>
      </c>
      <c r="V1732" s="95">
        <v>3096952</v>
      </c>
      <c r="W1732" s="95">
        <v>73</v>
      </c>
      <c r="X1732" s="95">
        <v>212507</v>
      </c>
      <c r="Y1732" s="95">
        <v>64</v>
      </c>
      <c r="Z1732" s="95">
        <v>202368</v>
      </c>
      <c r="AA1732" s="95">
        <v>902</v>
      </c>
      <c r="AB1732" s="95">
        <v>3772298</v>
      </c>
      <c r="AC1732" s="95">
        <v>869</v>
      </c>
      <c r="AD1732" s="95">
        <v>3286544</v>
      </c>
      <c r="AE1732" s="95">
        <v>78</v>
      </c>
      <c r="AF1732" s="95">
        <v>160617</v>
      </c>
      <c r="AG1732" s="95">
        <v>68</v>
      </c>
      <c r="AH1732" s="95">
        <v>285909</v>
      </c>
      <c r="AI1732" s="95">
        <v>874</v>
      </c>
      <c r="AJ1732" s="95">
        <v>3493181.26</v>
      </c>
      <c r="AK1732" s="95">
        <v>844</v>
      </c>
      <c r="AL1732" s="95">
        <v>3454787.63</v>
      </c>
      <c r="AM1732" s="95">
        <v>81</v>
      </c>
      <c r="AN1732" s="95">
        <v>214646</v>
      </c>
      <c r="AO1732" s="95">
        <v>71</v>
      </c>
      <c r="AP1732" s="95">
        <v>273389</v>
      </c>
      <c r="AQ1732" s="72">
        <v>300.3</v>
      </c>
      <c r="AR1732" s="72">
        <v>263.12</v>
      </c>
      <c r="AS1732" s="72">
        <v>563.41999999999996</v>
      </c>
      <c r="AT1732" s="95">
        <v>3672075</v>
      </c>
      <c r="AU1732" s="95">
        <v>3135360</v>
      </c>
      <c r="AV1732" s="95">
        <v>1019</v>
      </c>
      <c r="AW1732" s="95">
        <v>993</v>
      </c>
      <c r="AX1732" s="72">
        <v>270.54000000000002</v>
      </c>
      <c r="AY1732" s="72">
        <v>301.25</v>
      </c>
      <c r="AZ1732" s="72">
        <v>571.79</v>
      </c>
      <c r="BA1732" s="95">
        <v>3256168</v>
      </c>
      <c r="BB1732" s="95">
        <v>3510184</v>
      </c>
      <c r="BC1732" s="95">
        <v>1003</v>
      </c>
      <c r="BD1732" s="95">
        <v>971</v>
      </c>
      <c r="BE1732" s="72">
        <v>295.07</v>
      </c>
      <c r="BF1732" s="72">
        <v>290.64</v>
      </c>
      <c r="BG1732" s="72">
        <v>585.71</v>
      </c>
      <c r="BH1732" s="95">
        <v>3484190</v>
      </c>
      <c r="BI1732" s="95">
        <v>3299320</v>
      </c>
      <c r="BJ1732" s="95">
        <v>984</v>
      </c>
      <c r="BK1732" s="95">
        <v>946</v>
      </c>
      <c r="BL1732" s="72">
        <v>334.43</v>
      </c>
      <c r="BM1732" s="72">
        <v>317.72000000000003</v>
      </c>
      <c r="BN1732" s="72">
        <v>652.15</v>
      </c>
      <c r="BO1732" s="95">
        <v>3932915</v>
      </c>
      <c r="BP1732" s="95">
        <v>3572453</v>
      </c>
      <c r="BQ1732" s="95">
        <v>980</v>
      </c>
      <c r="BR1732" s="95">
        <v>937</v>
      </c>
      <c r="BS1732" s="72">
        <v>323.55</v>
      </c>
      <c r="BT1732" s="72">
        <v>339.54</v>
      </c>
      <c r="BU1732" s="72">
        <v>663.09</v>
      </c>
      <c r="BV1732" s="95">
        <v>3707827.26</v>
      </c>
      <c r="BW1732" s="95">
        <v>3728176.63</v>
      </c>
      <c r="BX1732" s="95">
        <v>955</v>
      </c>
      <c r="BY1732" s="95">
        <v>915</v>
      </c>
      <c r="BZ1732" s="95">
        <v>1007</v>
      </c>
      <c r="CA1732" s="95">
        <v>988</v>
      </c>
      <c r="CB1732" s="95">
        <v>966</v>
      </c>
      <c r="CC1732" s="95">
        <v>960</v>
      </c>
      <c r="CD1732" s="95">
        <v>935</v>
      </c>
      <c r="CE1732" s="72">
        <v>650.75523149000003</v>
      </c>
      <c r="CF1732" s="72">
        <v>676.59346364999999</v>
      </c>
      <c r="CG1732" s="72">
        <v>712.40329333</v>
      </c>
      <c r="CH1732" s="72">
        <v>716.50152150999998</v>
      </c>
      <c r="CI1732" s="72">
        <v>731.52548966999996</v>
      </c>
      <c r="CJ1732" s="96">
        <v>0.86579403860000004</v>
      </c>
      <c r="CK1732" s="96">
        <v>0.84510127680000002</v>
      </c>
      <c r="CL1732" s="96">
        <v>0.82216071359999998</v>
      </c>
      <c r="CM1732" s="96">
        <v>0.91018648310000005</v>
      </c>
      <c r="CN1732" s="96">
        <v>0.90644825009999996</v>
      </c>
      <c r="CO1732" s="96">
        <v>0.91036788820000003</v>
      </c>
      <c r="CP1732" s="96">
        <v>0.95558967289999996</v>
      </c>
      <c r="CQ1732" s="96">
        <v>0.99584056389999998</v>
      </c>
      <c r="CR1732" s="96">
        <v>0.95958085159999995</v>
      </c>
      <c r="CS1732" s="95">
        <v>1044</v>
      </c>
      <c r="CT1732" s="95">
        <v>1042</v>
      </c>
      <c r="CU1732" s="95">
        <v>1012</v>
      </c>
      <c r="CV1732" s="95">
        <v>1012</v>
      </c>
      <c r="CW1732" s="95">
        <v>1002</v>
      </c>
      <c r="CX1732" s="96">
        <v>0.92532215600000001</v>
      </c>
      <c r="CY1732" s="96">
        <v>0.90514093600000001</v>
      </c>
      <c r="CZ1732" s="96">
        <v>0.92983848300000005</v>
      </c>
      <c r="DA1732" s="96">
        <v>0.90774631900000002</v>
      </c>
      <c r="DB1732" s="96">
        <v>0.88320522800000001</v>
      </c>
      <c r="DC1732">
        <v>2013</v>
      </c>
      <c r="DD1732" s="6">
        <v>952.4</v>
      </c>
      <c r="DE1732" s="96">
        <v>1.5675778E-3</v>
      </c>
      <c r="DF1732" s="72">
        <v>735.79</v>
      </c>
      <c r="DG1732" s="96">
        <v>1</v>
      </c>
      <c r="DH1732" s="72">
        <v>735.79</v>
      </c>
      <c r="DI1732" s="72">
        <v>721.63497475999998</v>
      </c>
      <c r="DJ1732" s="96">
        <v>0.97590983190000002</v>
      </c>
      <c r="DK1732" s="72">
        <v>735.44900306</v>
      </c>
      <c r="DL1732" s="96">
        <v>1.007888071</v>
      </c>
      <c r="DM1732" s="72">
        <v>741.25027704000001</v>
      </c>
      <c r="DN1732" s="96">
        <v>1</v>
      </c>
      <c r="DO1732" s="96">
        <v>4.9280000000000001E-3</v>
      </c>
      <c r="DP1732" s="72">
        <v>3.65</v>
      </c>
      <c r="DQ1732" s="72">
        <v>737.6</v>
      </c>
      <c r="DR1732" t="s">
        <v>143</v>
      </c>
      <c r="DT1732" t="s">
        <v>1076</v>
      </c>
    </row>
    <row r="1733" spans="1:124" x14ac:dyDescent="0.3">
      <c r="A1733" t="s">
        <v>1110</v>
      </c>
      <c r="B1733">
        <v>28720</v>
      </c>
      <c r="C1733" s="95">
        <v>2082</v>
      </c>
      <c r="D1733" s="95">
        <v>8141509</v>
      </c>
      <c r="E1733" s="95">
        <v>2014</v>
      </c>
      <c r="F1733" s="95">
        <v>6371346</v>
      </c>
      <c r="G1733" s="95">
        <v>244</v>
      </c>
      <c r="H1733" s="95">
        <v>633965</v>
      </c>
      <c r="I1733" s="95">
        <v>223</v>
      </c>
      <c r="J1733" s="95">
        <v>694598</v>
      </c>
      <c r="K1733" s="95">
        <v>2005</v>
      </c>
      <c r="L1733" s="95">
        <v>7825123</v>
      </c>
      <c r="M1733" s="95">
        <v>1932</v>
      </c>
      <c r="N1733" s="95">
        <v>6673551</v>
      </c>
      <c r="O1733" s="95">
        <v>238</v>
      </c>
      <c r="P1733" s="95">
        <v>928161</v>
      </c>
      <c r="Q1733" s="95">
        <v>217</v>
      </c>
      <c r="R1733" s="95">
        <v>784523</v>
      </c>
      <c r="S1733" s="95">
        <v>1967</v>
      </c>
      <c r="T1733" s="95">
        <v>8356915</v>
      </c>
      <c r="U1733" s="95">
        <v>1886</v>
      </c>
      <c r="V1733" s="95">
        <v>7000620</v>
      </c>
      <c r="W1733" s="95">
        <v>238</v>
      </c>
      <c r="X1733" s="95">
        <v>561407</v>
      </c>
      <c r="Y1733" s="95">
        <v>217</v>
      </c>
      <c r="Z1733" s="95">
        <v>716627</v>
      </c>
      <c r="AA1733" s="95">
        <v>1911</v>
      </c>
      <c r="AB1733" s="95">
        <v>7412520</v>
      </c>
      <c r="AC1733" s="95">
        <v>1840</v>
      </c>
      <c r="AD1733" s="95">
        <v>8018196</v>
      </c>
      <c r="AE1733" s="95">
        <v>250</v>
      </c>
      <c r="AF1733" s="95">
        <v>769668</v>
      </c>
      <c r="AG1733" s="95">
        <v>228</v>
      </c>
      <c r="AH1733" s="95">
        <v>951584</v>
      </c>
      <c r="AI1733" s="95">
        <v>1895</v>
      </c>
      <c r="AJ1733" s="95">
        <v>7174640</v>
      </c>
      <c r="AK1733" s="95">
        <v>1822</v>
      </c>
      <c r="AL1733" s="95">
        <v>7935007</v>
      </c>
      <c r="AM1733" s="95">
        <v>239</v>
      </c>
      <c r="AN1733" s="95">
        <v>582844</v>
      </c>
      <c r="AO1733" s="95">
        <v>220</v>
      </c>
      <c r="AP1733" s="95">
        <v>969410</v>
      </c>
      <c r="AQ1733" s="72">
        <v>314.39999999999998</v>
      </c>
      <c r="AR1733" s="72">
        <v>263.22000000000003</v>
      </c>
      <c r="AS1733" s="72">
        <v>577.62</v>
      </c>
      <c r="AT1733" s="95">
        <v>8775474</v>
      </c>
      <c r="AU1733" s="95">
        <v>7065944</v>
      </c>
      <c r="AV1733" s="95">
        <v>2326</v>
      </c>
      <c r="AW1733" s="95">
        <v>2237</v>
      </c>
      <c r="AX1733" s="72">
        <v>325.20999999999998</v>
      </c>
      <c r="AY1733" s="72">
        <v>289.20999999999998</v>
      </c>
      <c r="AZ1733" s="72">
        <v>614.41999999999996</v>
      </c>
      <c r="BA1733" s="95">
        <v>8753284</v>
      </c>
      <c r="BB1733" s="95">
        <v>7458074</v>
      </c>
      <c r="BC1733" s="95">
        <v>2243</v>
      </c>
      <c r="BD1733" s="95">
        <v>2149</v>
      </c>
      <c r="BE1733" s="72">
        <v>337.05</v>
      </c>
      <c r="BF1733" s="72">
        <v>305.8</v>
      </c>
      <c r="BG1733" s="72">
        <v>642.85</v>
      </c>
      <c r="BH1733" s="95">
        <v>8918322</v>
      </c>
      <c r="BI1733" s="95">
        <v>7717247</v>
      </c>
      <c r="BJ1733" s="95">
        <v>2205</v>
      </c>
      <c r="BK1733" s="95">
        <v>2103</v>
      </c>
      <c r="BL1733" s="72">
        <v>315.52</v>
      </c>
      <c r="BM1733" s="72">
        <v>361.45</v>
      </c>
      <c r="BN1733" s="72">
        <v>676.97</v>
      </c>
      <c r="BO1733" s="95">
        <v>8182188</v>
      </c>
      <c r="BP1733" s="95">
        <v>8969780</v>
      </c>
      <c r="BQ1733" s="95">
        <v>2161</v>
      </c>
      <c r="BR1733" s="95">
        <v>2068</v>
      </c>
      <c r="BS1733" s="72">
        <v>302.93</v>
      </c>
      <c r="BT1733" s="72">
        <v>363.39</v>
      </c>
      <c r="BU1733" s="72">
        <v>666.32</v>
      </c>
      <c r="BV1733" s="95">
        <v>7757484</v>
      </c>
      <c r="BW1733" s="95">
        <v>8904417</v>
      </c>
      <c r="BX1733" s="95">
        <v>2134</v>
      </c>
      <c r="BY1733" s="95">
        <v>2042</v>
      </c>
      <c r="BZ1733" s="95">
        <v>2284</v>
      </c>
      <c r="CA1733" s="95">
        <v>2198</v>
      </c>
      <c r="CB1733" s="95">
        <v>2156</v>
      </c>
      <c r="CC1733" s="95">
        <v>2117</v>
      </c>
      <c r="CD1733" s="95">
        <v>2089</v>
      </c>
      <c r="CE1733" s="72">
        <v>650.75523149000003</v>
      </c>
      <c r="CF1733" s="72">
        <v>676.59346364999999</v>
      </c>
      <c r="CG1733" s="72">
        <v>712.40329333</v>
      </c>
      <c r="CH1733" s="72">
        <v>716.50152150999998</v>
      </c>
      <c r="CI1733" s="72">
        <v>731.52548966999996</v>
      </c>
      <c r="CJ1733" s="96">
        <v>0.88761483900000004</v>
      </c>
      <c r="CK1733" s="96">
        <v>0.90810809299999995</v>
      </c>
      <c r="CL1733" s="96">
        <v>0.90236809129999995</v>
      </c>
      <c r="CM1733" s="96">
        <v>0.94482702360000004</v>
      </c>
      <c r="CN1733" s="96">
        <v>0.9108636806</v>
      </c>
      <c r="CO1733" s="96">
        <v>0.91085992699999996</v>
      </c>
      <c r="CP1733" s="96">
        <v>0.99988628160000004</v>
      </c>
      <c r="CQ1733" s="96">
        <v>0.99584056389999998</v>
      </c>
      <c r="CR1733" s="96">
        <v>1.0040624725</v>
      </c>
      <c r="CS1733" s="95">
        <v>2236</v>
      </c>
      <c r="CT1733" s="95">
        <v>2176</v>
      </c>
      <c r="CU1733" s="95">
        <v>2109</v>
      </c>
      <c r="CV1733" s="95">
        <v>2097</v>
      </c>
      <c r="CW1733" s="95">
        <v>2077</v>
      </c>
      <c r="CX1733" s="96">
        <v>0.90104736299999999</v>
      </c>
      <c r="CY1733" s="96">
        <v>0.91189758300000001</v>
      </c>
      <c r="CZ1733" s="96">
        <v>0.90914110999999997</v>
      </c>
      <c r="DA1733" s="96">
        <v>0.908467582</v>
      </c>
      <c r="DB1733" s="96">
        <v>0.92449723399999995</v>
      </c>
      <c r="DC1733">
        <v>2013</v>
      </c>
      <c r="DD1733" s="6">
        <v>2119.8000000000002</v>
      </c>
      <c r="DE1733" s="96">
        <v>1.1226485999999999E-3</v>
      </c>
      <c r="DF1733" s="72">
        <v>770.24</v>
      </c>
      <c r="DG1733" s="96">
        <v>1</v>
      </c>
      <c r="DH1733" s="72">
        <v>770.24</v>
      </c>
      <c r="DI1733" s="72">
        <v>721.63497475999998</v>
      </c>
      <c r="DJ1733" s="96">
        <v>1</v>
      </c>
      <c r="DK1733" s="72">
        <v>770.24</v>
      </c>
      <c r="DL1733" s="96">
        <v>1</v>
      </c>
      <c r="DM1733" s="72">
        <v>770.24</v>
      </c>
      <c r="DN1733" s="96">
        <v>1</v>
      </c>
      <c r="DO1733" s="96">
        <v>3.3609999999999998E-3</v>
      </c>
      <c r="DP1733" s="72">
        <v>2.59</v>
      </c>
      <c r="DQ1733" s="72">
        <v>767.65</v>
      </c>
      <c r="DR1733" t="s">
        <v>1110</v>
      </c>
      <c r="DT1733" t="s">
        <v>1076</v>
      </c>
    </row>
    <row r="1734" spans="1:124" x14ac:dyDescent="0.3">
      <c r="A1734" t="s">
        <v>1111</v>
      </c>
      <c r="B1734">
        <v>28730</v>
      </c>
      <c r="C1734" s="95">
        <v>1818</v>
      </c>
      <c r="D1734" s="95">
        <v>7606753</v>
      </c>
      <c r="E1734" s="95">
        <v>1761</v>
      </c>
      <c r="F1734" s="95">
        <v>5827822</v>
      </c>
      <c r="G1734" s="95">
        <v>269</v>
      </c>
      <c r="H1734" s="95">
        <v>665208</v>
      </c>
      <c r="I1734" s="95">
        <v>252</v>
      </c>
      <c r="J1734" s="95">
        <v>715873</v>
      </c>
      <c r="K1734" s="95">
        <v>1798</v>
      </c>
      <c r="L1734" s="95">
        <v>8868054</v>
      </c>
      <c r="M1734" s="95">
        <v>1740</v>
      </c>
      <c r="N1734" s="95">
        <v>6162936</v>
      </c>
      <c r="O1734" s="95">
        <v>264</v>
      </c>
      <c r="P1734" s="95">
        <v>489369</v>
      </c>
      <c r="Q1734" s="95">
        <v>244</v>
      </c>
      <c r="R1734" s="95">
        <v>602993</v>
      </c>
      <c r="S1734" s="95">
        <v>1742</v>
      </c>
      <c r="T1734" s="95">
        <v>8646809</v>
      </c>
      <c r="U1734" s="95">
        <v>1680</v>
      </c>
      <c r="V1734" s="95">
        <v>6001380</v>
      </c>
      <c r="W1734" s="95">
        <v>270</v>
      </c>
      <c r="X1734" s="95">
        <v>777671</v>
      </c>
      <c r="Y1734" s="95">
        <v>245</v>
      </c>
      <c r="Z1734" s="95">
        <v>653259</v>
      </c>
      <c r="AA1734" s="95">
        <v>1735</v>
      </c>
      <c r="AB1734" s="95">
        <v>9206914</v>
      </c>
      <c r="AC1734" s="95">
        <v>1672</v>
      </c>
      <c r="AD1734" s="95">
        <v>6255660</v>
      </c>
      <c r="AE1734" s="95">
        <v>256</v>
      </c>
      <c r="AF1734" s="95">
        <v>689120</v>
      </c>
      <c r="AG1734" s="95">
        <v>233</v>
      </c>
      <c r="AH1734" s="95">
        <v>920736</v>
      </c>
      <c r="AI1734" s="95">
        <v>1723</v>
      </c>
      <c r="AJ1734" s="95">
        <v>9135645.5299999993</v>
      </c>
      <c r="AK1734" s="95">
        <v>1658</v>
      </c>
      <c r="AL1734" s="95">
        <v>6591028.21</v>
      </c>
      <c r="AM1734" s="95">
        <v>238</v>
      </c>
      <c r="AN1734" s="95">
        <v>550139</v>
      </c>
      <c r="AO1734" s="95">
        <v>218</v>
      </c>
      <c r="AP1734" s="95">
        <v>723298.04</v>
      </c>
      <c r="AQ1734" s="72">
        <v>330.3</v>
      </c>
      <c r="AR1734" s="72">
        <v>270.89</v>
      </c>
      <c r="AS1734" s="72">
        <v>601.19000000000005</v>
      </c>
      <c r="AT1734" s="95">
        <v>8271961</v>
      </c>
      <c r="AU1734" s="95">
        <v>6543695</v>
      </c>
      <c r="AV1734" s="95">
        <v>2087</v>
      </c>
      <c r="AW1734" s="95">
        <v>2013</v>
      </c>
      <c r="AX1734" s="72">
        <v>378.17</v>
      </c>
      <c r="AY1734" s="72">
        <v>284.19</v>
      </c>
      <c r="AZ1734" s="72">
        <v>662.36</v>
      </c>
      <c r="BA1734" s="95">
        <v>9357423</v>
      </c>
      <c r="BB1734" s="95">
        <v>6765929</v>
      </c>
      <c r="BC1734" s="95">
        <v>2062</v>
      </c>
      <c r="BD1734" s="95">
        <v>1984</v>
      </c>
      <c r="BE1734" s="72">
        <v>390.34</v>
      </c>
      <c r="BF1734" s="72">
        <v>288.08</v>
      </c>
      <c r="BG1734" s="72">
        <v>678.42</v>
      </c>
      <c r="BH1734" s="95">
        <v>9424480</v>
      </c>
      <c r="BI1734" s="95">
        <v>6654639</v>
      </c>
      <c r="BJ1734" s="95">
        <v>2012</v>
      </c>
      <c r="BK1734" s="95">
        <v>1925</v>
      </c>
      <c r="BL1734" s="72">
        <v>414.2</v>
      </c>
      <c r="BM1734" s="72">
        <v>313.93</v>
      </c>
      <c r="BN1734" s="72">
        <v>728.13</v>
      </c>
      <c r="BO1734" s="95">
        <v>9896034</v>
      </c>
      <c r="BP1734" s="95">
        <v>7176396</v>
      </c>
      <c r="BQ1734" s="95">
        <v>1991</v>
      </c>
      <c r="BR1734" s="95">
        <v>1905</v>
      </c>
      <c r="BS1734" s="72">
        <v>411.6</v>
      </c>
      <c r="BT1734" s="72">
        <v>324.91000000000003</v>
      </c>
      <c r="BU1734" s="72">
        <v>736.51</v>
      </c>
      <c r="BV1734" s="95">
        <v>9685784.5299999993</v>
      </c>
      <c r="BW1734" s="95">
        <v>7314326.25</v>
      </c>
      <c r="BX1734" s="95">
        <v>1961</v>
      </c>
      <c r="BY1734" s="95">
        <v>1876</v>
      </c>
      <c r="BZ1734" s="95">
        <v>2052</v>
      </c>
      <c r="CA1734" s="95">
        <v>2024</v>
      </c>
      <c r="CB1734" s="95">
        <v>1970</v>
      </c>
      <c r="CC1734" s="95">
        <v>1950</v>
      </c>
      <c r="CD1734" s="95">
        <v>1919</v>
      </c>
      <c r="CE1734" s="72">
        <v>650.75523149000003</v>
      </c>
      <c r="CF1734" s="72">
        <v>676.59346364999999</v>
      </c>
      <c r="CG1734" s="72">
        <v>712.40329333</v>
      </c>
      <c r="CH1734" s="72">
        <v>716.50152150999998</v>
      </c>
      <c r="CI1734" s="72">
        <v>731.52548966999996</v>
      </c>
      <c r="CJ1734" s="96">
        <v>0.92383429419999996</v>
      </c>
      <c r="CK1734" s="96">
        <v>0.97896304879999996</v>
      </c>
      <c r="CL1734" s="96">
        <v>0.95229767509999996</v>
      </c>
      <c r="CM1734" s="96">
        <v>1.0162295238000001</v>
      </c>
      <c r="CN1734" s="96">
        <v>1.0068138573000001</v>
      </c>
      <c r="CO1734" s="96">
        <v>0.93604319709999995</v>
      </c>
      <c r="CP1734" s="96">
        <v>1.0422891622999999</v>
      </c>
      <c r="CQ1734" s="96">
        <v>0.99584056389999998</v>
      </c>
      <c r="CR1734" s="96">
        <v>1.0466424559</v>
      </c>
      <c r="CS1734" s="95">
        <v>1981</v>
      </c>
      <c r="CT1734" s="95">
        <v>1981</v>
      </c>
      <c r="CU1734" s="95">
        <v>1922</v>
      </c>
      <c r="CV1734" s="95">
        <v>1907</v>
      </c>
      <c r="CW1734" s="95">
        <v>1889</v>
      </c>
      <c r="CX1734" s="96">
        <v>0.96135769100000001</v>
      </c>
      <c r="CY1734" s="96">
        <v>0.95789160500000003</v>
      </c>
      <c r="CZ1734" s="96">
        <v>0.93312724700000005</v>
      </c>
      <c r="DA1734" s="96">
        <v>0.90434078799999995</v>
      </c>
      <c r="DB1734" s="96">
        <v>0.92155470699999997</v>
      </c>
      <c r="DC1734">
        <v>2013</v>
      </c>
      <c r="DD1734" s="6">
        <v>1940.6</v>
      </c>
      <c r="DE1734" s="96">
        <v>4.1410867000000002E-3</v>
      </c>
      <c r="DF1734" s="72">
        <v>800.48</v>
      </c>
      <c r="DG1734" s="96">
        <v>1</v>
      </c>
      <c r="DH1734" s="72">
        <v>800.48</v>
      </c>
      <c r="DI1734" s="72">
        <v>721.63497475999998</v>
      </c>
      <c r="DJ1734" s="96">
        <v>1</v>
      </c>
      <c r="DK1734" s="72">
        <v>800.48</v>
      </c>
      <c r="DL1734" s="96">
        <v>1</v>
      </c>
      <c r="DM1734" s="72">
        <v>800.48</v>
      </c>
      <c r="DN1734" s="96">
        <v>1</v>
      </c>
      <c r="DO1734" s="96">
        <v>9.5829999999999995E-3</v>
      </c>
      <c r="DP1734" s="72">
        <v>7.67</v>
      </c>
      <c r="DQ1734" s="72">
        <v>792.81</v>
      </c>
      <c r="DR1734" t="s">
        <v>1111</v>
      </c>
      <c r="DT1734" t="s">
        <v>1076</v>
      </c>
    </row>
    <row r="1735" spans="1:124" x14ac:dyDescent="0.3">
      <c r="A1735" t="s">
        <v>949</v>
      </c>
      <c r="B1735">
        <v>28740</v>
      </c>
      <c r="C1735" s="95">
        <v>337</v>
      </c>
      <c r="D1735" s="95">
        <v>1593305</v>
      </c>
      <c r="E1735" s="95">
        <v>329</v>
      </c>
      <c r="F1735" s="95">
        <v>1223247</v>
      </c>
      <c r="G1735" s="95">
        <v>10</v>
      </c>
      <c r="H1735" s="95">
        <v>63080</v>
      </c>
      <c r="I1735" s="95">
        <v>10</v>
      </c>
      <c r="J1735" s="95">
        <v>67666</v>
      </c>
      <c r="K1735" s="95">
        <v>332</v>
      </c>
      <c r="L1735" s="95">
        <v>1566294</v>
      </c>
      <c r="M1735" s="95">
        <v>325</v>
      </c>
      <c r="N1735" s="95">
        <v>1339395</v>
      </c>
      <c r="O1735" s="95">
        <v>9</v>
      </c>
      <c r="P1735" s="95">
        <v>5633</v>
      </c>
      <c r="Q1735" s="95">
        <v>9</v>
      </c>
      <c r="R1735" s="95">
        <v>14434</v>
      </c>
      <c r="S1735" s="95">
        <v>328</v>
      </c>
      <c r="T1735" s="95">
        <v>1415197</v>
      </c>
      <c r="U1735" s="95">
        <v>321</v>
      </c>
      <c r="V1735" s="95">
        <v>1309246</v>
      </c>
      <c r="W1735" s="95">
        <v>12</v>
      </c>
      <c r="X1735" s="95">
        <v>29047</v>
      </c>
      <c r="Y1735" s="95">
        <v>10</v>
      </c>
      <c r="Z1735" s="95">
        <v>35229</v>
      </c>
      <c r="AA1735" s="95">
        <v>323</v>
      </c>
      <c r="AB1735" s="95">
        <v>1239049</v>
      </c>
      <c r="AC1735" s="95">
        <v>315</v>
      </c>
      <c r="AD1735" s="95">
        <v>1099370</v>
      </c>
      <c r="AE1735" s="95">
        <v>15</v>
      </c>
      <c r="AF1735" s="95">
        <v>10994</v>
      </c>
      <c r="AG1735" s="95">
        <v>13</v>
      </c>
      <c r="AH1735" s="95">
        <v>30601</v>
      </c>
      <c r="AI1735" s="95">
        <v>317</v>
      </c>
      <c r="AJ1735" s="95">
        <v>1453983</v>
      </c>
      <c r="AK1735" s="95">
        <v>309</v>
      </c>
      <c r="AL1735" s="95">
        <v>1339852</v>
      </c>
      <c r="AM1735" s="95">
        <v>16</v>
      </c>
      <c r="AN1735" s="95">
        <v>6432</v>
      </c>
      <c r="AO1735" s="95">
        <v>13</v>
      </c>
      <c r="AP1735" s="95">
        <v>57414</v>
      </c>
      <c r="AQ1735" s="72">
        <v>397.79</v>
      </c>
      <c r="AR1735" s="72">
        <v>317.33</v>
      </c>
      <c r="AS1735" s="72">
        <v>715.12</v>
      </c>
      <c r="AT1735" s="95">
        <v>1656385</v>
      </c>
      <c r="AU1735" s="95">
        <v>1290913</v>
      </c>
      <c r="AV1735" s="95">
        <v>347</v>
      </c>
      <c r="AW1735" s="95">
        <v>339</v>
      </c>
      <c r="AX1735" s="72">
        <v>384.15</v>
      </c>
      <c r="AY1735" s="72">
        <v>337.78</v>
      </c>
      <c r="AZ1735" s="72">
        <v>721.93</v>
      </c>
      <c r="BA1735" s="95">
        <v>1571927</v>
      </c>
      <c r="BB1735" s="95">
        <v>1353829</v>
      </c>
      <c r="BC1735" s="95">
        <v>341</v>
      </c>
      <c r="BD1735" s="95">
        <v>334</v>
      </c>
      <c r="BE1735" s="72">
        <v>353.98</v>
      </c>
      <c r="BF1735" s="72">
        <v>338.49</v>
      </c>
      <c r="BG1735" s="72">
        <v>692.47</v>
      </c>
      <c r="BH1735" s="95">
        <v>1444244</v>
      </c>
      <c r="BI1735" s="95">
        <v>1344475</v>
      </c>
      <c r="BJ1735" s="95">
        <v>340</v>
      </c>
      <c r="BK1735" s="95">
        <v>331</v>
      </c>
      <c r="BL1735" s="72">
        <v>308.2</v>
      </c>
      <c r="BM1735" s="72">
        <v>287.08999999999997</v>
      </c>
      <c r="BN1735" s="72">
        <v>595.29</v>
      </c>
      <c r="BO1735" s="95">
        <v>1250043</v>
      </c>
      <c r="BP1735" s="95">
        <v>1129971</v>
      </c>
      <c r="BQ1735" s="95">
        <v>338</v>
      </c>
      <c r="BR1735" s="95">
        <v>328</v>
      </c>
      <c r="BS1735" s="72">
        <v>365.47</v>
      </c>
      <c r="BT1735" s="72">
        <v>361.61</v>
      </c>
      <c r="BU1735" s="72">
        <v>727.08</v>
      </c>
      <c r="BV1735" s="95">
        <v>1460415</v>
      </c>
      <c r="BW1735" s="95">
        <v>1397266</v>
      </c>
      <c r="BX1735" s="95">
        <v>333</v>
      </c>
      <c r="BY1735" s="95">
        <v>322</v>
      </c>
      <c r="BZ1735" s="95">
        <v>343</v>
      </c>
      <c r="CA1735" s="95">
        <v>338</v>
      </c>
      <c r="CB1735" s="95">
        <v>336</v>
      </c>
      <c r="CC1735" s="95">
        <v>333</v>
      </c>
      <c r="CD1735" s="95">
        <v>328</v>
      </c>
      <c r="CE1735" s="72">
        <v>650.75523149000003</v>
      </c>
      <c r="CF1735" s="72">
        <v>676.59346364999999</v>
      </c>
      <c r="CG1735" s="72">
        <v>712.40329333</v>
      </c>
      <c r="CH1735" s="72">
        <v>716.50152150999998</v>
      </c>
      <c r="CI1735" s="72">
        <v>731.52548966999996</v>
      </c>
      <c r="CJ1735" s="96">
        <v>1.0989078003999999</v>
      </c>
      <c r="CK1735" s="96">
        <v>1.0670070564</v>
      </c>
      <c r="CL1735" s="96">
        <v>0.97201965020000003</v>
      </c>
      <c r="CM1735" s="96">
        <v>0.8308286614</v>
      </c>
      <c r="CN1735" s="96">
        <v>0.99392298729999995</v>
      </c>
      <c r="CO1735" s="96">
        <v>0.894338458</v>
      </c>
      <c r="CP1735" s="96">
        <v>1.1098004588999999</v>
      </c>
      <c r="CQ1735" s="96">
        <v>0.99584056389999998</v>
      </c>
      <c r="CR1735" s="96">
        <v>1.1144357246000001</v>
      </c>
      <c r="CS1735" s="95">
        <v>309</v>
      </c>
      <c r="CT1735" s="95">
        <v>300</v>
      </c>
      <c r="CU1735" s="95">
        <v>271</v>
      </c>
      <c r="CV1735" s="95">
        <v>243</v>
      </c>
      <c r="CW1735" s="95">
        <v>227</v>
      </c>
      <c r="CX1735" s="96">
        <v>0.91464413700000002</v>
      </c>
      <c r="CY1735" s="96">
        <v>0.86833349800000004</v>
      </c>
      <c r="CZ1735" s="96">
        <v>0.894974665</v>
      </c>
      <c r="DA1735" s="96">
        <v>0.88770083700000002</v>
      </c>
      <c r="DB1735" s="96">
        <v>0.90741142299999999</v>
      </c>
      <c r="DC1735">
        <v>2013</v>
      </c>
      <c r="DD1735" s="6">
        <v>330.8</v>
      </c>
      <c r="DE1735" s="96">
        <v>2.5388018000000001E-3</v>
      </c>
      <c r="DF1735" s="72">
        <v>853.7</v>
      </c>
      <c r="DG1735" s="96">
        <v>1</v>
      </c>
      <c r="DH1735" s="72">
        <v>853.7</v>
      </c>
      <c r="DI1735" s="72">
        <v>721.63497475999998</v>
      </c>
      <c r="DJ1735" s="96">
        <v>0.57515215379999995</v>
      </c>
      <c r="DK1735" s="72">
        <v>797.59245847</v>
      </c>
      <c r="DL1735" s="96">
        <v>1.007888071</v>
      </c>
      <c r="DM1735" s="72">
        <v>803.88392442999998</v>
      </c>
      <c r="DN1735" s="96">
        <v>1</v>
      </c>
      <c r="DO1735" s="96">
        <v>6.3049999999999998E-3</v>
      </c>
      <c r="DP1735" s="72">
        <v>5.07</v>
      </c>
      <c r="DQ1735" s="72">
        <v>798.81</v>
      </c>
      <c r="DR1735" t="s">
        <v>949</v>
      </c>
      <c r="DT1735" t="s">
        <v>1076</v>
      </c>
    </row>
    <row r="1736" spans="1:124" x14ac:dyDescent="0.3">
      <c r="A1736" t="s">
        <v>148</v>
      </c>
      <c r="B1736">
        <v>28750</v>
      </c>
      <c r="C1736" s="95">
        <v>2103</v>
      </c>
      <c r="D1736" s="95">
        <v>8831315</v>
      </c>
      <c r="E1736" s="95">
        <v>2021</v>
      </c>
      <c r="F1736" s="95">
        <v>6810583</v>
      </c>
      <c r="G1736" s="95">
        <v>236</v>
      </c>
      <c r="H1736" s="95">
        <v>1378855</v>
      </c>
      <c r="I1736" s="95">
        <v>207</v>
      </c>
      <c r="J1736" s="95">
        <v>946323</v>
      </c>
      <c r="K1736" s="95">
        <v>2035</v>
      </c>
      <c r="L1736" s="95">
        <v>7550389</v>
      </c>
      <c r="M1736" s="95">
        <v>1951</v>
      </c>
      <c r="N1736" s="95">
        <v>7443380</v>
      </c>
      <c r="O1736" s="95">
        <v>243</v>
      </c>
      <c r="P1736" s="95">
        <v>1187846</v>
      </c>
      <c r="Q1736" s="95">
        <v>210</v>
      </c>
      <c r="R1736" s="95">
        <v>1365980</v>
      </c>
      <c r="S1736" s="95">
        <v>2014</v>
      </c>
      <c r="T1736" s="95">
        <v>8199591</v>
      </c>
      <c r="U1736" s="95">
        <v>1914</v>
      </c>
      <c r="V1736" s="95">
        <v>7678867</v>
      </c>
      <c r="W1736" s="95">
        <v>248</v>
      </c>
      <c r="X1736" s="95">
        <v>932722</v>
      </c>
      <c r="Y1736" s="95">
        <v>219</v>
      </c>
      <c r="Z1736" s="95">
        <v>917447</v>
      </c>
      <c r="AA1736" s="95">
        <v>2001</v>
      </c>
      <c r="AB1736" s="95">
        <v>9314473</v>
      </c>
      <c r="AC1736" s="95">
        <v>1894</v>
      </c>
      <c r="AD1736" s="95">
        <v>8621056</v>
      </c>
      <c r="AE1736" s="95">
        <v>262</v>
      </c>
      <c r="AF1736" s="95">
        <v>753822</v>
      </c>
      <c r="AG1736" s="95">
        <v>229</v>
      </c>
      <c r="AH1736" s="95">
        <v>897615</v>
      </c>
      <c r="AI1736" s="95">
        <v>1985</v>
      </c>
      <c r="AJ1736" s="95">
        <v>9037151</v>
      </c>
      <c r="AK1736" s="95">
        <v>1870</v>
      </c>
      <c r="AL1736" s="95">
        <v>7711627</v>
      </c>
      <c r="AM1736" s="95">
        <v>259</v>
      </c>
      <c r="AN1736" s="95">
        <v>929923</v>
      </c>
      <c r="AO1736" s="95">
        <v>223</v>
      </c>
      <c r="AP1736" s="95">
        <v>984901</v>
      </c>
      <c r="AQ1736" s="72">
        <v>363.77</v>
      </c>
      <c r="AR1736" s="72">
        <v>290.13</v>
      </c>
      <c r="AS1736" s="72">
        <v>653.9</v>
      </c>
      <c r="AT1736" s="95">
        <v>10210170</v>
      </c>
      <c r="AU1736" s="95">
        <v>7756906</v>
      </c>
      <c r="AV1736" s="95">
        <v>2339</v>
      </c>
      <c r="AW1736" s="95">
        <v>2228</v>
      </c>
      <c r="AX1736" s="72">
        <v>319.66000000000003</v>
      </c>
      <c r="AY1736" s="72">
        <v>339.71</v>
      </c>
      <c r="AZ1736" s="72">
        <v>659.37</v>
      </c>
      <c r="BA1736" s="95">
        <v>8738235</v>
      </c>
      <c r="BB1736" s="95">
        <v>8809360</v>
      </c>
      <c r="BC1736" s="95">
        <v>2278</v>
      </c>
      <c r="BD1736" s="95">
        <v>2161</v>
      </c>
      <c r="BE1736" s="72">
        <v>336.44</v>
      </c>
      <c r="BF1736" s="72">
        <v>335.85</v>
      </c>
      <c r="BG1736" s="72">
        <v>672.29</v>
      </c>
      <c r="BH1736" s="95">
        <v>9132313</v>
      </c>
      <c r="BI1736" s="95">
        <v>8596314</v>
      </c>
      <c r="BJ1736" s="95">
        <v>2262</v>
      </c>
      <c r="BK1736" s="95">
        <v>2133</v>
      </c>
      <c r="BL1736" s="72">
        <v>370.76</v>
      </c>
      <c r="BM1736" s="72">
        <v>373.63</v>
      </c>
      <c r="BN1736" s="72">
        <v>744.39</v>
      </c>
      <c r="BO1736" s="95">
        <v>10068295</v>
      </c>
      <c r="BP1736" s="95">
        <v>9518671</v>
      </c>
      <c r="BQ1736" s="95">
        <v>2263</v>
      </c>
      <c r="BR1736" s="95">
        <v>2123</v>
      </c>
      <c r="BS1736" s="72">
        <v>370.14</v>
      </c>
      <c r="BT1736" s="72">
        <v>346.25</v>
      </c>
      <c r="BU1736" s="72">
        <v>716.39</v>
      </c>
      <c r="BV1736" s="95">
        <v>9967074</v>
      </c>
      <c r="BW1736" s="95">
        <v>8696528</v>
      </c>
      <c r="BX1736" s="95">
        <v>2244</v>
      </c>
      <c r="BY1736" s="95">
        <v>2093</v>
      </c>
      <c r="BZ1736" s="95">
        <v>2286</v>
      </c>
      <c r="CA1736" s="95">
        <v>2222</v>
      </c>
      <c r="CB1736" s="95">
        <v>2200</v>
      </c>
      <c r="CC1736" s="95">
        <v>2197</v>
      </c>
      <c r="CD1736" s="95">
        <v>2170</v>
      </c>
      <c r="CE1736" s="72">
        <v>650.75523149000003</v>
      </c>
      <c r="CF1736" s="72">
        <v>676.59346364999999</v>
      </c>
      <c r="CG1736" s="72">
        <v>712.40329333</v>
      </c>
      <c r="CH1736" s="72">
        <v>716.50152150999998</v>
      </c>
      <c r="CI1736" s="72">
        <v>731.52548966999996</v>
      </c>
      <c r="CJ1736" s="96">
        <v>1.0048324905999999</v>
      </c>
      <c r="CK1736" s="96">
        <v>0.97454385160000001</v>
      </c>
      <c r="CL1736" s="96">
        <v>0.94369299849999999</v>
      </c>
      <c r="CM1736" s="96">
        <v>1.0389231253</v>
      </c>
      <c r="CN1736" s="96">
        <v>0.97930968929999995</v>
      </c>
      <c r="CO1736" s="96">
        <v>0.91579619199999995</v>
      </c>
      <c r="CP1736" s="96">
        <v>1.0791270368000001</v>
      </c>
      <c r="CQ1736" s="96">
        <v>0.99584056389999998</v>
      </c>
      <c r="CR1736" s="96">
        <v>1.0836341898999999</v>
      </c>
      <c r="CS1736" s="95">
        <v>2104</v>
      </c>
      <c r="CT1736" s="95">
        <v>2046</v>
      </c>
      <c r="CU1736" s="95">
        <v>2039</v>
      </c>
      <c r="CV1736" s="95">
        <v>2015</v>
      </c>
      <c r="CW1736" s="95">
        <v>2002</v>
      </c>
      <c r="CX1736" s="96">
        <v>0.92057794299999995</v>
      </c>
      <c r="CY1736" s="96">
        <v>0.93378739099999997</v>
      </c>
      <c r="CZ1736" s="96">
        <v>0.90021415900000001</v>
      </c>
      <c r="DA1736" s="96">
        <v>0.911589388</v>
      </c>
      <c r="DB1736" s="96">
        <v>0.91248833900000004</v>
      </c>
      <c r="DC1736">
        <v>2013</v>
      </c>
      <c r="DD1736" s="6">
        <v>2147.6</v>
      </c>
      <c r="DE1736" s="96">
        <v>1.3722121000000001E-3</v>
      </c>
      <c r="DF1736" s="72">
        <v>831.08</v>
      </c>
      <c r="DG1736" s="96">
        <v>1</v>
      </c>
      <c r="DH1736" s="72">
        <v>831.08</v>
      </c>
      <c r="DI1736" s="72">
        <v>721.63497475999998</v>
      </c>
      <c r="DJ1736" s="96">
        <v>1</v>
      </c>
      <c r="DK1736" s="72">
        <v>831.08</v>
      </c>
      <c r="DL1736" s="96">
        <v>1</v>
      </c>
      <c r="DM1736" s="72">
        <v>831.08</v>
      </c>
      <c r="DN1736" s="96">
        <v>1</v>
      </c>
      <c r="DO1736" s="96">
        <v>4.6690000000000004E-3</v>
      </c>
      <c r="DP1736" s="72">
        <v>3.88</v>
      </c>
      <c r="DQ1736" s="72">
        <v>827.2</v>
      </c>
      <c r="DR1736" t="s">
        <v>148</v>
      </c>
      <c r="DT1736" t="s">
        <v>1076</v>
      </c>
    </row>
    <row r="1737" spans="1:124" x14ac:dyDescent="0.3">
      <c r="A1737" t="s">
        <v>1112</v>
      </c>
      <c r="B1737">
        <v>28760</v>
      </c>
      <c r="C1737" s="95">
        <v>8295</v>
      </c>
      <c r="D1737" s="95">
        <v>29210420</v>
      </c>
      <c r="E1737" s="95">
        <v>7897</v>
      </c>
      <c r="F1737" s="95">
        <v>23298884</v>
      </c>
      <c r="G1737" s="95">
        <v>1200</v>
      </c>
      <c r="H1737" s="95">
        <v>4072914</v>
      </c>
      <c r="I1737" s="95">
        <v>994</v>
      </c>
      <c r="J1737" s="95">
        <v>3488136</v>
      </c>
      <c r="K1737" s="95">
        <v>8703</v>
      </c>
      <c r="L1737" s="95">
        <v>30021012</v>
      </c>
      <c r="M1737" s="95">
        <v>8254</v>
      </c>
      <c r="N1737" s="95">
        <v>25459348</v>
      </c>
      <c r="O1737" s="95">
        <v>1320</v>
      </c>
      <c r="P1737" s="95">
        <v>3789260</v>
      </c>
      <c r="Q1737" s="95">
        <v>1090</v>
      </c>
      <c r="R1737" s="95">
        <v>4131586</v>
      </c>
      <c r="S1737" s="95">
        <v>9191</v>
      </c>
      <c r="T1737" s="95">
        <v>34885994</v>
      </c>
      <c r="U1737" s="95">
        <v>8678</v>
      </c>
      <c r="V1737" s="95">
        <v>28689265</v>
      </c>
      <c r="W1737" s="95">
        <v>1386</v>
      </c>
      <c r="X1737" s="95">
        <v>4898593</v>
      </c>
      <c r="Y1737" s="95">
        <v>1142</v>
      </c>
      <c r="Z1737" s="95">
        <v>4419051</v>
      </c>
      <c r="AA1737" s="95">
        <v>9684</v>
      </c>
      <c r="AB1737" s="95">
        <v>37222978</v>
      </c>
      <c r="AC1737" s="95">
        <v>9126</v>
      </c>
      <c r="AD1737" s="95">
        <v>31969813</v>
      </c>
      <c r="AE1737" s="95">
        <v>1927</v>
      </c>
      <c r="AF1737" s="95">
        <v>5753276</v>
      </c>
      <c r="AG1737" s="95">
        <v>1650</v>
      </c>
      <c r="AH1737" s="95">
        <v>5319984</v>
      </c>
      <c r="AI1737" s="95">
        <v>10195</v>
      </c>
      <c r="AJ1737" s="95">
        <v>37396097.670000002</v>
      </c>
      <c r="AK1737" s="95">
        <v>9548</v>
      </c>
      <c r="AL1737" s="95">
        <v>34908001.060000002</v>
      </c>
      <c r="AM1737" s="95">
        <v>2203</v>
      </c>
      <c r="AN1737" s="95">
        <v>8475500</v>
      </c>
      <c r="AO1737" s="95">
        <v>1909</v>
      </c>
      <c r="AP1737" s="95">
        <v>6737969.75</v>
      </c>
      <c r="AQ1737" s="72">
        <v>292.11</v>
      </c>
      <c r="AR1737" s="72">
        <v>251.07</v>
      </c>
      <c r="AS1737" s="72">
        <v>543.17999999999995</v>
      </c>
      <c r="AT1737" s="95">
        <v>33283334</v>
      </c>
      <c r="AU1737" s="95">
        <v>26787020</v>
      </c>
      <c r="AV1737" s="95">
        <v>9495</v>
      </c>
      <c r="AW1737" s="95">
        <v>8891</v>
      </c>
      <c r="AX1737" s="72">
        <v>281.11</v>
      </c>
      <c r="AY1737" s="72">
        <v>263.89999999999998</v>
      </c>
      <c r="AZ1737" s="72">
        <v>545.01</v>
      </c>
      <c r="BA1737" s="95">
        <v>33810272</v>
      </c>
      <c r="BB1737" s="95">
        <v>29590934</v>
      </c>
      <c r="BC1737" s="95">
        <v>10023</v>
      </c>
      <c r="BD1737" s="95">
        <v>9344</v>
      </c>
      <c r="BE1737" s="72">
        <v>313.45</v>
      </c>
      <c r="BF1737" s="72">
        <v>280.95999999999998</v>
      </c>
      <c r="BG1737" s="72">
        <v>594.41</v>
      </c>
      <c r="BH1737" s="95">
        <v>39784587</v>
      </c>
      <c r="BI1737" s="95">
        <v>33108316</v>
      </c>
      <c r="BJ1737" s="95">
        <v>10577</v>
      </c>
      <c r="BK1737" s="95">
        <v>9820</v>
      </c>
      <c r="BL1737" s="72">
        <v>308.44</v>
      </c>
      <c r="BM1737" s="72">
        <v>288.37</v>
      </c>
      <c r="BN1737" s="72">
        <v>596.80999999999995</v>
      </c>
      <c r="BO1737" s="95">
        <v>42976254</v>
      </c>
      <c r="BP1737" s="95">
        <v>37289797</v>
      </c>
      <c r="BQ1737" s="95">
        <v>11611</v>
      </c>
      <c r="BR1737" s="95">
        <v>10776</v>
      </c>
      <c r="BS1737" s="72">
        <v>308.33</v>
      </c>
      <c r="BT1737" s="72">
        <v>302.92</v>
      </c>
      <c r="BU1737" s="72">
        <v>611.25</v>
      </c>
      <c r="BV1737" s="95">
        <v>45871597.670000002</v>
      </c>
      <c r="BW1737" s="95">
        <v>41645970.810000002</v>
      </c>
      <c r="BX1737" s="95">
        <v>12398</v>
      </c>
      <c r="BY1737" s="95">
        <v>11457</v>
      </c>
      <c r="BZ1737" s="95">
        <v>9207</v>
      </c>
      <c r="CA1737" s="95">
        <v>9696</v>
      </c>
      <c r="CB1737" s="95">
        <v>10212</v>
      </c>
      <c r="CC1737" s="95">
        <v>11215</v>
      </c>
      <c r="CD1737" s="95">
        <v>11938</v>
      </c>
      <c r="CE1737" s="72">
        <v>650.75523149000003</v>
      </c>
      <c r="CF1737" s="72">
        <v>676.59346364999999</v>
      </c>
      <c r="CG1737" s="72">
        <v>712.40329333</v>
      </c>
      <c r="CH1737" s="72">
        <v>716.50152150999998</v>
      </c>
      <c r="CI1737" s="72">
        <v>731.52548966999996</v>
      </c>
      <c r="CJ1737" s="96">
        <v>0.83469171470000003</v>
      </c>
      <c r="CK1737" s="96">
        <v>0.80552064020000003</v>
      </c>
      <c r="CL1737" s="96">
        <v>0.83437289739999998</v>
      </c>
      <c r="CM1737" s="96">
        <v>0.83295008049999997</v>
      </c>
      <c r="CN1737" s="96">
        <v>0.83558264019999995</v>
      </c>
      <c r="CO1737" s="96">
        <v>0.87433600119999999</v>
      </c>
      <c r="CP1737" s="96">
        <v>0.94771757479999996</v>
      </c>
      <c r="CQ1737" s="96">
        <v>0.99584056389999998</v>
      </c>
      <c r="CR1737" s="96">
        <v>0.95167587440000001</v>
      </c>
      <c r="CS1737" s="95">
        <v>10751</v>
      </c>
      <c r="CT1737" s="95">
        <v>11324</v>
      </c>
      <c r="CU1737" s="95">
        <v>11824</v>
      </c>
      <c r="CV1737" s="95">
        <v>12251</v>
      </c>
      <c r="CW1737" s="95">
        <v>12650</v>
      </c>
      <c r="CX1737" s="96">
        <v>0.88391875099999995</v>
      </c>
      <c r="CY1737" s="96">
        <v>0.87553770600000003</v>
      </c>
      <c r="CZ1737" s="96">
        <v>0.86726518100000005</v>
      </c>
      <c r="DA1737" s="96">
        <v>0.87113974800000005</v>
      </c>
      <c r="DB1737" s="96">
        <v>0.87482062000000005</v>
      </c>
      <c r="DC1737">
        <v>2013</v>
      </c>
      <c r="DD1737" s="6">
        <v>10057.6</v>
      </c>
      <c r="DE1737" s="96">
        <v>9.6205114000000001E-3</v>
      </c>
      <c r="DF1737" s="72">
        <v>723.85</v>
      </c>
      <c r="DG1737" s="96">
        <v>1</v>
      </c>
      <c r="DH1737" s="72">
        <v>723.85</v>
      </c>
      <c r="DI1737" s="72">
        <v>736.28927582999995</v>
      </c>
      <c r="DJ1737" s="96">
        <v>1</v>
      </c>
      <c r="DK1737" s="72">
        <v>723.85</v>
      </c>
      <c r="DL1737" s="96">
        <v>1</v>
      </c>
      <c r="DM1737" s="72">
        <v>723.85</v>
      </c>
      <c r="DN1737" s="96">
        <v>1</v>
      </c>
      <c r="DO1737" s="96">
        <v>2.1867000000000001E-2</v>
      </c>
      <c r="DP1737" s="72">
        <v>15.83</v>
      </c>
      <c r="DQ1737" s="72">
        <v>708.02</v>
      </c>
      <c r="DR1737" t="s">
        <v>1112</v>
      </c>
      <c r="DT1737" t="s">
        <v>1076</v>
      </c>
    </row>
    <row r="1738" spans="1:124" x14ac:dyDescent="0.3">
      <c r="A1738" t="s">
        <v>1113</v>
      </c>
      <c r="B1738">
        <v>28770</v>
      </c>
      <c r="C1738" s="95">
        <v>2794</v>
      </c>
      <c r="D1738" s="95">
        <v>11557220</v>
      </c>
      <c r="E1738" s="95">
        <v>2673</v>
      </c>
      <c r="F1738" s="95">
        <v>8939730</v>
      </c>
      <c r="G1738" s="95">
        <v>358</v>
      </c>
      <c r="H1738" s="95">
        <v>1233177</v>
      </c>
      <c r="I1738" s="95">
        <v>298</v>
      </c>
      <c r="J1738" s="95">
        <v>988948</v>
      </c>
      <c r="K1738" s="95">
        <v>2716</v>
      </c>
      <c r="L1738" s="95">
        <v>11512411</v>
      </c>
      <c r="M1738" s="95">
        <v>2596</v>
      </c>
      <c r="N1738" s="95">
        <v>9300778</v>
      </c>
      <c r="O1738" s="95">
        <v>359</v>
      </c>
      <c r="P1738" s="95">
        <v>755501</v>
      </c>
      <c r="Q1738" s="95">
        <v>296</v>
      </c>
      <c r="R1738" s="95">
        <v>893131</v>
      </c>
      <c r="S1738" s="95">
        <v>2715</v>
      </c>
      <c r="T1738" s="95">
        <v>12024164</v>
      </c>
      <c r="U1738" s="95">
        <v>2578</v>
      </c>
      <c r="V1738" s="95">
        <v>9871705</v>
      </c>
      <c r="W1738" s="95">
        <v>364</v>
      </c>
      <c r="X1738" s="95">
        <v>1089562</v>
      </c>
      <c r="Y1738" s="95">
        <v>305</v>
      </c>
      <c r="Z1738" s="95">
        <v>1079192</v>
      </c>
      <c r="AA1738" s="95">
        <v>2722</v>
      </c>
      <c r="AB1738" s="95">
        <v>11602518</v>
      </c>
      <c r="AC1738" s="95">
        <v>2567</v>
      </c>
      <c r="AD1738" s="95">
        <v>10777441</v>
      </c>
      <c r="AE1738" s="95">
        <v>357</v>
      </c>
      <c r="AF1738" s="95">
        <v>1828389</v>
      </c>
      <c r="AG1738" s="95">
        <v>300</v>
      </c>
      <c r="AH1738" s="95">
        <v>1380088</v>
      </c>
      <c r="AI1738" s="95">
        <v>2770</v>
      </c>
      <c r="AJ1738" s="95">
        <v>12422511.550000001</v>
      </c>
      <c r="AK1738" s="95">
        <v>2603</v>
      </c>
      <c r="AL1738" s="95">
        <v>10975106.039999999</v>
      </c>
      <c r="AM1738" s="95">
        <v>366</v>
      </c>
      <c r="AN1738" s="95">
        <v>1494930</v>
      </c>
      <c r="AO1738" s="95">
        <v>308</v>
      </c>
      <c r="AP1738" s="95">
        <v>1363487</v>
      </c>
      <c r="AQ1738" s="72">
        <v>338.16</v>
      </c>
      <c r="AR1738" s="72">
        <v>278.49</v>
      </c>
      <c r="AS1738" s="72">
        <v>616.65</v>
      </c>
      <c r="AT1738" s="95">
        <v>12790397</v>
      </c>
      <c r="AU1738" s="95">
        <v>9928678</v>
      </c>
      <c r="AV1738" s="95">
        <v>3152</v>
      </c>
      <c r="AW1738" s="95">
        <v>2971</v>
      </c>
      <c r="AX1738" s="72">
        <v>332.46</v>
      </c>
      <c r="AY1738" s="72">
        <v>293.74</v>
      </c>
      <c r="AZ1738" s="72">
        <v>626.20000000000005</v>
      </c>
      <c r="BA1738" s="95">
        <v>12267912</v>
      </c>
      <c r="BB1738" s="95">
        <v>10193909</v>
      </c>
      <c r="BC1738" s="95">
        <v>3075</v>
      </c>
      <c r="BD1738" s="95">
        <v>2892</v>
      </c>
      <c r="BE1738" s="72">
        <v>354.92</v>
      </c>
      <c r="BF1738" s="72">
        <v>316.54000000000002</v>
      </c>
      <c r="BG1738" s="72">
        <v>671.46</v>
      </c>
      <c r="BH1738" s="95">
        <v>13113726</v>
      </c>
      <c r="BI1738" s="95">
        <v>10950897</v>
      </c>
      <c r="BJ1738" s="95">
        <v>3079</v>
      </c>
      <c r="BK1738" s="95">
        <v>2883</v>
      </c>
      <c r="BL1738" s="72">
        <v>363.51</v>
      </c>
      <c r="BM1738" s="72">
        <v>353.38</v>
      </c>
      <c r="BN1738" s="72">
        <v>716.89</v>
      </c>
      <c r="BO1738" s="95">
        <v>13430907</v>
      </c>
      <c r="BP1738" s="95">
        <v>12157529</v>
      </c>
      <c r="BQ1738" s="95">
        <v>3079</v>
      </c>
      <c r="BR1738" s="95">
        <v>2867</v>
      </c>
      <c r="BS1738" s="72">
        <v>369.83</v>
      </c>
      <c r="BT1738" s="72">
        <v>353.22</v>
      </c>
      <c r="BU1738" s="72">
        <v>723.05</v>
      </c>
      <c r="BV1738" s="95">
        <v>13917441.550000001</v>
      </c>
      <c r="BW1738" s="95">
        <v>12338593.039999999</v>
      </c>
      <c r="BX1738" s="95">
        <v>3136</v>
      </c>
      <c r="BY1738" s="95">
        <v>2911</v>
      </c>
      <c r="BZ1738" s="95">
        <v>3066</v>
      </c>
      <c r="CA1738" s="95">
        <v>2987</v>
      </c>
      <c r="CB1738" s="95">
        <v>2985</v>
      </c>
      <c r="CC1738" s="95">
        <v>2978</v>
      </c>
      <c r="CD1738" s="95">
        <v>3026</v>
      </c>
      <c r="CE1738" s="72">
        <v>650.75523149000003</v>
      </c>
      <c r="CF1738" s="72">
        <v>676.59346364999999</v>
      </c>
      <c r="CG1738" s="72">
        <v>712.40329333</v>
      </c>
      <c r="CH1738" s="72">
        <v>716.50152150999998</v>
      </c>
      <c r="CI1738" s="72">
        <v>731.52548966999996</v>
      </c>
      <c r="CJ1738" s="96">
        <v>0.94759130650000001</v>
      </c>
      <c r="CK1738" s="96">
        <v>0.92551884350000002</v>
      </c>
      <c r="CL1738" s="96">
        <v>0.94252792809999997</v>
      </c>
      <c r="CM1738" s="96">
        <v>1.0005421879</v>
      </c>
      <c r="CN1738" s="96">
        <v>0.98841395170000002</v>
      </c>
      <c r="CO1738" s="96">
        <v>0.94701157849999995</v>
      </c>
      <c r="CP1738" s="96">
        <v>1.0146854223999999</v>
      </c>
      <c r="CQ1738" s="96">
        <v>0.99584056389999998</v>
      </c>
      <c r="CR1738" s="96">
        <v>1.0189234244000001</v>
      </c>
      <c r="CS1738" s="95">
        <v>2953</v>
      </c>
      <c r="CT1738" s="95">
        <v>2916</v>
      </c>
      <c r="CU1738" s="95">
        <v>2887</v>
      </c>
      <c r="CV1738" s="95">
        <v>2881</v>
      </c>
      <c r="CW1738" s="95">
        <v>2981</v>
      </c>
      <c r="CX1738" s="96">
        <v>0.962765855</v>
      </c>
      <c r="CY1738" s="96">
        <v>0.94538773399999998</v>
      </c>
      <c r="CZ1738" s="96">
        <v>0.93788744000000002</v>
      </c>
      <c r="DA1738" s="96">
        <v>0.94141471600000004</v>
      </c>
      <c r="DB1738" s="96">
        <v>0.94723925399999997</v>
      </c>
      <c r="DC1738">
        <v>2013</v>
      </c>
      <c r="DD1738" s="6">
        <v>2904.8</v>
      </c>
      <c r="DE1738" s="96">
        <v>3.0417046999999999E-3</v>
      </c>
      <c r="DF1738" s="72">
        <v>780.14</v>
      </c>
      <c r="DG1738" s="96">
        <v>1</v>
      </c>
      <c r="DH1738" s="72">
        <v>780.14</v>
      </c>
      <c r="DI1738" s="72">
        <v>736.28927582999995</v>
      </c>
      <c r="DJ1738" s="96">
        <v>1</v>
      </c>
      <c r="DK1738" s="72">
        <v>780.14</v>
      </c>
      <c r="DL1738" s="96">
        <v>1</v>
      </c>
      <c r="DM1738" s="72">
        <v>780.14</v>
      </c>
      <c r="DN1738" s="96">
        <v>1</v>
      </c>
      <c r="DO1738" s="96">
        <v>7.7980000000000002E-3</v>
      </c>
      <c r="DP1738" s="72">
        <v>6.08</v>
      </c>
      <c r="DQ1738" s="72">
        <v>774.06</v>
      </c>
      <c r="DR1738" t="s">
        <v>1113</v>
      </c>
      <c r="DT1738" t="s">
        <v>1076</v>
      </c>
    </row>
    <row r="1739" spans="1:124" x14ac:dyDescent="0.3">
      <c r="A1739" t="s">
        <v>1114</v>
      </c>
      <c r="B1739">
        <v>28780</v>
      </c>
      <c r="C1739" s="95">
        <v>5907</v>
      </c>
      <c r="D1739" s="95">
        <v>15843701</v>
      </c>
      <c r="E1739" s="95">
        <v>5675</v>
      </c>
      <c r="F1739" s="95">
        <v>15119352</v>
      </c>
      <c r="G1739" s="95">
        <v>1176</v>
      </c>
      <c r="H1739" s="95">
        <v>3142738</v>
      </c>
      <c r="I1739" s="95">
        <v>1067</v>
      </c>
      <c r="J1739" s="95">
        <v>3132256</v>
      </c>
      <c r="K1739" s="95">
        <v>5695</v>
      </c>
      <c r="L1739" s="95">
        <v>16610894</v>
      </c>
      <c r="M1739" s="95">
        <v>5440</v>
      </c>
      <c r="N1739" s="95">
        <v>15853490</v>
      </c>
      <c r="O1739" s="95">
        <v>1157</v>
      </c>
      <c r="P1739" s="95">
        <v>3833847</v>
      </c>
      <c r="Q1739" s="95">
        <v>1043</v>
      </c>
      <c r="R1739" s="95">
        <v>3425672</v>
      </c>
      <c r="S1739" s="95">
        <v>5536</v>
      </c>
      <c r="T1739" s="95">
        <v>17315439</v>
      </c>
      <c r="U1739" s="95">
        <v>5259</v>
      </c>
      <c r="V1739" s="95">
        <v>15729959</v>
      </c>
      <c r="W1739" s="95">
        <v>1140</v>
      </c>
      <c r="X1739" s="95">
        <v>3219758</v>
      </c>
      <c r="Y1739" s="95">
        <v>1022</v>
      </c>
      <c r="Z1739" s="95">
        <v>3349344</v>
      </c>
      <c r="AA1739" s="95">
        <v>5547</v>
      </c>
      <c r="AB1739" s="95">
        <v>19051739</v>
      </c>
      <c r="AC1739" s="95">
        <v>5247</v>
      </c>
      <c r="AD1739" s="95">
        <v>16550796</v>
      </c>
      <c r="AE1739" s="95">
        <v>1159</v>
      </c>
      <c r="AF1739" s="95">
        <v>4054829</v>
      </c>
      <c r="AG1739" s="95">
        <v>1043</v>
      </c>
      <c r="AH1739" s="95">
        <v>3463884</v>
      </c>
      <c r="AI1739" s="95">
        <v>5552</v>
      </c>
      <c r="AJ1739" s="95">
        <v>22191880.309999999</v>
      </c>
      <c r="AK1739" s="95">
        <v>5209</v>
      </c>
      <c r="AL1739" s="95">
        <v>17803004.690000001</v>
      </c>
      <c r="AM1739" s="95">
        <v>1025</v>
      </c>
      <c r="AN1739" s="95">
        <v>3539946</v>
      </c>
      <c r="AO1739" s="95">
        <v>915</v>
      </c>
      <c r="AP1739" s="95">
        <v>3502732</v>
      </c>
      <c r="AQ1739" s="72">
        <v>223.38</v>
      </c>
      <c r="AR1739" s="72">
        <v>225.6</v>
      </c>
      <c r="AS1739" s="72">
        <v>448.98</v>
      </c>
      <c r="AT1739" s="95">
        <v>18986439</v>
      </c>
      <c r="AU1739" s="95">
        <v>18251608</v>
      </c>
      <c r="AV1739" s="95">
        <v>7083</v>
      </c>
      <c r="AW1739" s="95">
        <v>6742</v>
      </c>
      <c r="AX1739" s="72">
        <v>248.65</v>
      </c>
      <c r="AY1739" s="72">
        <v>247.82</v>
      </c>
      <c r="AZ1739" s="72">
        <v>496.47</v>
      </c>
      <c r="BA1739" s="95">
        <v>20444741</v>
      </c>
      <c r="BB1739" s="95">
        <v>19279162</v>
      </c>
      <c r="BC1739" s="95">
        <v>6852</v>
      </c>
      <c r="BD1739" s="95">
        <v>6483</v>
      </c>
      <c r="BE1739" s="72">
        <v>256.33</v>
      </c>
      <c r="BF1739" s="72">
        <v>253.14</v>
      </c>
      <c r="BG1739" s="72">
        <v>509.47</v>
      </c>
      <c r="BH1739" s="95">
        <v>20535197</v>
      </c>
      <c r="BI1739" s="95">
        <v>19079303</v>
      </c>
      <c r="BJ1739" s="95">
        <v>6676</v>
      </c>
      <c r="BK1739" s="95">
        <v>6281</v>
      </c>
      <c r="BL1739" s="72">
        <v>287.14</v>
      </c>
      <c r="BM1739" s="72">
        <v>265.17</v>
      </c>
      <c r="BN1739" s="72">
        <v>552.30999999999995</v>
      </c>
      <c r="BO1739" s="95">
        <v>23106568</v>
      </c>
      <c r="BP1739" s="95">
        <v>20014680</v>
      </c>
      <c r="BQ1739" s="95">
        <v>6706</v>
      </c>
      <c r="BR1739" s="95">
        <v>6290</v>
      </c>
      <c r="BS1739" s="72">
        <v>326.02999999999997</v>
      </c>
      <c r="BT1739" s="72">
        <v>289.92</v>
      </c>
      <c r="BU1739" s="72">
        <v>615.95000000000005</v>
      </c>
      <c r="BV1739" s="95">
        <v>25731826.309999999</v>
      </c>
      <c r="BW1739" s="95">
        <v>21305736.690000001</v>
      </c>
      <c r="BX1739" s="95">
        <v>6577</v>
      </c>
      <c r="BY1739" s="95">
        <v>6124</v>
      </c>
      <c r="BZ1739" s="95">
        <v>6920</v>
      </c>
      <c r="CA1739" s="95">
        <v>6674</v>
      </c>
      <c r="CB1739" s="95">
        <v>6486</v>
      </c>
      <c r="CC1739" s="95">
        <v>6509</v>
      </c>
      <c r="CD1739" s="95">
        <v>6355</v>
      </c>
      <c r="CE1739" s="72">
        <v>650.75523149000003</v>
      </c>
      <c r="CF1739" s="72">
        <v>676.59346364999999</v>
      </c>
      <c r="CG1739" s="72">
        <v>712.40329333</v>
      </c>
      <c r="CH1739" s="72">
        <v>716.50152150999998</v>
      </c>
      <c r="CI1739" s="72">
        <v>731.52548966999996</v>
      </c>
      <c r="CJ1739" s="96">
        <v>0.68993682769999998</v>
      </c>
      <c r="CK1739" s="96">
        <v>0.73377888889999998</v>
      </c>
      <c r="CL1739" s="96">
        <v>0.71514267939999998</v>
      </c>
      <c r="CM1739" s="96">
        <v>0.77084274549999998</v>
      </c>
      <c r="CN1739" s="96">
        <v>0.84200757010000005</v>
      </c>
      <c r="CO1739" s="96">
        <v>0.91618319159999995</v>
      </c>
      <c r="CP1739" s="96">
        <v>0.81898658390000001</v>
      </c>
      <c r="CQ1739" s="96">
        <v>0.99584056389999998</v>
      </c>
      <c r="CR1739" s="96">
        <v>0.82240721719999998</v>
      </c>
      <c r="CS1739" s="95">
        <v>6467</v>
      </c>
      <c r="CT1739" s="95">
        <v>6305</v>
      </c>
      <c r="CU1739" s="95">
        <v>6130</v>
      </c>
      <c r="CV1739" s="95">
        <v>6139</v>
      </c>
      <c r="CW1739" s="95">
        <v>6134</v>
      </c>
      <c r="CX1739" s="96">
        <v>0.93717410700000003</v>
      </c>
      <c r="CY1739" s="96">
        <v>0.916241113</v>
      </c>
      <c r="CZ1739" s="96">
        <v>0.92884540900000001</v>
      </c>
      <c r="DA1739" s="96">
        <v>0.90360033299999998</v>
      </c>
      <c r="DB1739" s="96">
        <v>0.89393234899999996</v>
      </c>
      <c r="DC1739">
        <v>2013</v>
      </c>
      <c r="DD1739" s="6">
        <v>6384</v>
      </c>
      <c r="DE1739" s="96">
        <v>1.5717009E-3</v>
      </c>
      <c r="DF1739" s="72">
        <v>630.61</v>
      </c>
      <c r="DG1739" s="96">
        <v>1</v>
      </c>
      <c r="DH1739" s="72">
        <v>630.61</v>
      </c>
      <c r="DI1739" s="72">
        <v>721.63497475999998</v>
      </c>
      <c r="DJ1739" s="96">
        <v>1</v>
      </c>
      <c r="DK1739" s="72">
        <v>630.61</v>
      </c>
      <c r="DL1739" s="96">
        <v>1</v>
      </c>
      <c r="DM1739" s="72">
        <v>630.61</v>
      </c>
      <c r="DN1739" s="96">
        <v>1</v>
      </c>
      <c r="DO1739" s="96">
        <v>5.2820000000000002E-3</v>
      </c>
      <c r="DP1739" s="72">
        <v>3.33</v>
      </c>
      <c r="DQ1739" s="72">
        <v>627.28</v>
      </c>
      <c r="DR1739" t="s">
        <v>1114</v>
      </c>
      <c r="DT1739" t="s">
        <v>1076</v>
      </c>
    </row>
    <row r="1740" spans="1:124" x14ac:dyDescent="0.3">
      <c r="A1740" t="s">
        <v>81</v>
      </c>
      <c r="B1740">
        <v>28790</v>
      </c>
      <c r="C1740" s="95">
        <v>2273</v>
      </c>
      <c r="D1740" s="95">
        <v>7793046</v>
      </c>
      <c r="E1740" s="95">
        <v>2178</v>
      </c>
      <c r="F1740" s="95">
        <v>6770133</v>
      </c>
      <c r="G1740" s="95">
        <v>212</v>
      </c>
      <c r="H1740" s="95">
        <v>561206</v>
      </c>
      <c r="I1740" s="95">
        <v>182</v>
      </c>
      <c r="J1740" s="95">
        <v>575437</v>
      </c>
      <c r="K1740" s="95">
        <v>2217</v>
      </c>
      <c r="L1740" s="95">
        <v>8594419</v>
      </c>
      <c r="M1740" s="95">
        <v>2123</v>
      </c>
      <c r="N1740" s="95">
        <v>6971457</v>
      </c>
      <c r="O1740" s="95">
        <v>194</v>
      </c>
      <c r="P1740" s="95">
        <v>449288</v>
      </c>
      <c r="Q1740" s="95">
        <v>167</v>
      </c>
      <c r="R1740" s="95">
        <v>536260</v>
      </c>
      <c r="S1740" s="95">
        <v>2177</v>
      </c>
      <c r="T1740" s="95">
        <v>8955029</v>
      </c>
      <c r="U1740" s="95">
        <v>2073</v>
      </c>
      <c r="V1740" s="95">
        <v>7065790</v>
      </c>
      <c r="W1740" s="95">
        <v>208</v>
      </c>
      <c r="X1740" s="95">
        <v>564516</v>
      </c>
      <c r="Y1740" s="95">
        <v>178</v>
      </c>
      <c r="Z1740" s="95">
        <v>632891</v>
      </c>
      <c r="AA1740" s="95">
        <v>2196</v>
      </c>
      <c r="AB1740" s="95">
        <v>8442603</v>
      </c>
      <c r="AC1740" s="95">
        <v>2077</v>
      </c>
      <c r="AD1740" s="95">
        <v>7948079</v>
      </c>
      <c r="AE1740" s="95">
        <v>207</v>
      </c>
      <c r="AF1740" s="95">
        <v>722900</v>
      </c>
      <c r="AG1740" s="95">
        <v>180</v>
      </c>
      <c r="AH1740" s="95">
        <v>677216</v>
      </c>
      <c r="AI1740" s="95">
        <v>2240</v>
      </c>
      <c r="AJ1740" s="95">
        <v>7704292</v>
      </c>
      <c r="AK1740" s="95">
        <v>2107</v>
      </c>
      <c r="AL1740" s="95">
        <v>8223646.8799999999</v>
      </c>
      <c r="AM1740" s="95">
        <v>214</v>
      </c>
      <c r="AN1740" s="95">
        <v>832960</v>
      </c>
      <c r="AO1740" s="95">
        <v>188</v>
      </c>
      <c r="AP1740" s="95">
        <v>739992</v>
      </c>
      <c r="AQ1740" s="72">
        <v>280.16000000000003</v>
      </c>
      <c r="AR1740" s="72">
        <v>259.38</v>
      </c>
      <c r="AS1740" s="72">
        <v>539.54</v>
      </c>
      <c r="AT1740" s="95">
        <v>8354252</v>
      </c>
      <c r="AU1740" s="95">
        <v>7345570</v>
      </c>
      <c r="AV1740" s="95">
        <v>2485</v>
      </c>
      <c r="AW1740" s="95">
        <v>2360</v>
      </c>
      <c r="AX1740" s="72">
        <v>312.58</v>
      </c>
      <c r="AY1740" s="72">
        <v>273.20999999999998</v>
      </c>
      <c r="AZ1740" s="72">
        <v>585.79</v>
      </c>
      <c r="BA1740" s="95">
        <v>9043707</v>
      </c>
      <c r="BB1740" s="95">
        <v>7507717</v>
      </c>
      <c r="BC1740" s="95">
        <v>2411</v>
      </c>
      <c r="BD1740" s="95">
        <v>2290</v>
      </c>
      <c r="BE1740" s="72">
        <v>332.62</v>
      </c>
      <c r="BF1740" s="72">
        <v>285.01</v>
      </c>
      <c r="BG1740" s="72">
        <v>617.63</v>
      </c>
      <c r="BH1740" s="95">
        <v>9519545</v>
      </c>
      <c r="BI1740" s="95">
        <v>7698681</v>
      </c>
      <c r="BJ1740" s="95">
        <v>2385</v>
      </c>
      <c r="BK1740" s="95">
        <v>2251</v>
      </c>
      <c r="BL1740" s="72">
        <v>317.85000000000002</v>
      </c>
      <c r="BM1740" s="72">
        <v>318.45999999999998</v>
      </c>
      <c r="BN1740" s="72">
        <v>636.30999999999995</v>
      </c>
      <c r="BO1740" s="95">
        <v>9165503</v>
      </c>
      <c r="BP1740" s="95">
        <v>8625295</v>
      </c>
      <c r="BQ1740" s="95">
        <v>2403</v>
      </c>
      <c r="BR1740" s="95">
        <v>2257</v>
      </c>
      <c r="BS1740" s="72">
        <v>289.91000000000003</v>
      </c>
      <c r="BT1740" s="72">
        <v>325.48</v>
      </c>
      <c r="BU1740" s="72">
        <v>615.39</v>
      </c>
      <c r="BV1740" s="95">
        <v>8537252</v>
      </c>
      <c r="BW1740" s="95">
        <v>8963638.8800000008</v>
      </c>
      <c r="BX1740" s="95">
        <v>2454</v>
      </c>
      <c r="BY1740" s="95">
        <v>2295</v>
      </c>
      <c r="BZ1740" s="95">
        <v>2425</v>
      </c>
      <c r="CA1740" s="95">
        <v>2353</v>
      </c>
      <c r="CB1740" s="95">
        <v>2320</v>
      </c>
      <c r="CC1740" s="95">
        <v>2334</v>
      </c>
      <c r="CD1740" s="95">
        <v>2376</v>
      </c>
      <c r="CE1740" s="72">
        <v>650.75523149000003</v>
      </c>
      <c r="CF1740" s="72">
        <v>676.59346364999999</v>
      </c>
      <c r="CG1740" s="72">
        <v>712.40329333</v>
      </c>
      <c r="CH1740" s="72">
        <v>716.50152150999998</v>
      </c>
      <c r="CI1740" s="72">
        <v>731.52548966999996</v>
      </c>
      <c r="CJ1740" s="96">
        <v>0.82909821370000003</v>
      </c>
      <c r="CK1740" s="96">
        <v>0.86579317050000004</v>
      </c>
      <c r="CL1740" s="96">
        <v>0.86696679509999997</v>
      </c>
      <c r="CM1740" s="96">
        <v>0.88807906319999996</v>
      </c>
      <c r="CN1740" s="96">
        <v>0.84124204650000001</v>
      </c>
      <c r="CO1740" s="96">
        <v>0.85283773740000002</v>
      </c>
      <c r="CP1740" s="96">
        <v>1.0063295984</v>
      </c>
      <c r="CQ1740" s="96">
        <v>0.99584056389999998</v>
      </c>
      <c r="CR1740" s="96">
        <v>1.0105327009</v>
      </c>
      <c r="CS1740" s="95">
        <v>2362</v>
      </c>
      <c r="CT1740" s="95">
        <v>2338</v>
      </c>
      <c r="CU1740" s="95">
        <v>2307</v>
      </c>
      <c r="CV1740" s="95">
        <v>2350</v>
      </c>
      <c r="CW1740" s="95">
        <v>2360</v>
      </c>
      <c r="CX1740" s="96">
        <v>0.87541799499999995</v>
      </c>
      <c r="CY1740" s="96">
        <v>0.87173747800000001</v>
      </c>
      <c r="CZ1740" s="96">
        <v>0.84155919300000004</v>
      </c>
      <c r="DA1740" s="96">
        <v>0.83551420700000001</v>
      </c>
      <c r="DB1740" s="96">
        <v>0.83979016799999995</v>
      </c>
      <c r="DC1740">
        <v>2013</v>
      </c>
      <c r="DD1740" s="6">
        <v>2290.6</v>
      </c>
      <c r="DE1740" s="96">
        <v>1.0936966999999999E-3</v>
      </c>
      <c r="DF1740" s="72">
        <v>775.23</v>
      </c>
      <c r="DG1740" s="96">
        <v>1</v>
      </c>
      <c r="DH1740" s="72">
        <v>775.23</v>
      </c>
      <c r="DI1740" s="72">
        <v>708.44822825000006</v>
      </c>
      <c r="DJ1740" s="96">
        <v>1</v>
      </c>
      <c r="DK1740" s="72">
        <v>775.23</v>
      </c>
      <c r="DL1740" s="96">
        <v>1</v>
      </c>
      <c r="DM1740" s="72">
        <v>775.23</v>
      </c>
      <c r="DN1740" s="96">
        <v>1</v>
      </c>
      <c r="DO1740" s="96">
        <v>3.7420000000000001E-3</v>
      </c>
      <c r="DP1740" s="72">
        <v>2.9</v>
      </c>
      <c r="DQ1740" s="72">
        <v>772.33</v>
      </c>
      <c r="DR1740" t="s">
        <v>81</v>
      </c>
      <c r="DT1740" t="s">
        <v>1076</v>
      </c>
    </row>
    <row r="1741" spans="1:124" x14ac:dyDescent="0.3">
      <c r="A1741" t="s">
        <v>681</v>
      </c>
      <c r="B1741">
        <v>28800</v>
      </c>
      <c r="C1741" s="95">
        <v>1153</v>
      </c>
      <c r="D1741" s="95">
        <v>2470831</v>
      </c>
      <c r="E1741" s="95">
        <v>1105</v>
      </c>
      <c r="F1741" s="95">
        <v>2781620</v>
      </c>
      <c r="G1741" s="95">
        <v>87</v>
      </c>
      <c r="H1741" s="95">
        <v>248688</v>
      </c>
      <c r="I1741" s="95">
        <v>79</v>
      </c>
      <c r="J1741" s="95">
        <v>125604</v>
      </c>
      <c r="K1741" s="95">
        <v>1075</v>
      </c>
      <c r="L1741" s="95">
        <v>2699310</v>
      </c>
      <c r="M1741" s="95">
        <v>1025</v>
      </c>
      <c r="N1741" s="95">
        <v>2652848</v>
      </c>
      <c r="O1741" s="95">
        <v>95</v>
      </c>
      <c r="P1741" s="95">
        <v>325256</v>
      </c>
      <c r="Q1741" s="95">
        <v>88</v>
      </c>
      <c r="R1741" s="95">
        <v>167561</v>
      </c>
      <c r="S1741" s="95">
        <v>1038</v>
      </c>
      <c r="T1741" s="95">
        <v>3389328</v>
      </c>
      <c r="U1741" s="95">
        <v>985</v>
      </c>
      <c r="V1741" s="95">
        <v>2715715</v>
      </c>
      <c r="W1741" s="95">
        <v>88</v>
      </c>
      <c r="X1741" s="95">
        <v>320589</v>
      </c>
      <c r="Y1741" s="95">
        <v>80</v>
      </c>
      <c r="Z1741" s="95">
        <v>221769</v>
      </c>
      <c r="AA1741" s="95">
        <v>1023</v>
      </c>
      <c r="AB1741" s="95">
        <v>3906660</v>
      </c>
      <c r="AC1741" s="95">
        <v>964</v>
      </c>
      <c r="AD1741" s="95">
        <v>2789079</v>
      </c>
      <c r="AE1741" s="95">
        <v>88</v>
      </c>
      <c r="AF1741" s="95">
        <v>210352</v>
      </c>
      <c r="AG1741" s="95">
        <v>78</v>
      </c>
      <c r="AH1741" s="95">
        <v>273261</v>
      </c>
      <c r="AI1741" s="95">
        <v>1009</v>
      </c>
      <c r="AJ1741" s="95">
        <v>2975772</v>
      </c>
      <c r="AK1741" s="95">
        <v>950</v>
      </c>
      <c r="AL1741" s="95">
        <v>3034824</v>
      </c>
      <c r="AM1741" s="95">
        <v>85</v>
      </c>
      <c r="AN1741" s="95">
        <v>554963</v>
      </c>
      <c r="AO1741" s="95">
        <v>74</v>
      </c>
      <c r="AP1741" s="95">
        <v>377864</v>
      </c>
      <c r="AQ1741" s="72">
        <v>182.76</v>
      </c>
      <c r="AR1741" s="72">
        <v>204.62</v>
      </c>
      <c r="AS1741" s="72">
        <v>387.38</v>
      </c>
      <c r="AT1741" s="95">
        <v>2719519</v>
      </c>
      <c r="AU1741" s="95">
        <v>2907224</v>
      </c>
      <c r="AV1741" s="95">
        <v>1240</v>
      </c>
      <c r="AW1741" s="95">
        <v>1184</v>
      </c>
      <c r="AX1741" s="72">
        <v>215.42</v>
      </c>
      <c r="AY1741" s="72">
        <v>211.17</v>
      </c>
      <c r="AZ1741" s="72">
        <v>426.59</v>
      </c>
      <c r="BA1741" s="95">
        <v>3024566</v>
      </c>
      <c r="BB1741" s="95">
        <v>2820409</v>
      </c>
      <c r="BC1741" s="95">
        <v>1170</v>
      </c>
      <c r="BD1741" s="95">
        <v>1113</v>
      </c>
      <c r="BE1741" s="72">
        <v>274.56</v>
      </c>
      <c r="BF1741" s="72">
        <v>229.85</v>
      </c>
      <c r="BG1741" s="72">
        <v>504.41</v>
      </c>
      <c r="BH1741" s="95">
        <v>3709917</v>
      </c>
      <c r="BI1741" s="95">
        <v>2937484</v>
      </c>
      <c r="BJ1741" s="95">
        <v>1126</v>
      </c>
      <c r="BK1741" s="95">
        <v>1065</v>
      </c>
      <c r="BL1741" s="72">
        <v>308.81</v>
      </c>
      <c r="BM1741" s="72">
        <v>244.91</v>
      </c>
      <c r="BN1741" s="72">
        <v>553.72</v>
      </c>
      <c r="BO1741" s="95">
        <v>4117012</v>
      </c>
      <c r="BP1741" s="95">
        <v>3062340</v>
      </c>
      <c r="BQ1741" s="95">
        <v>1111</v>
      </c>
      <c r="BR1741" s="95">
        <v>1042</v>
      </c>
      <c r="BS1741" s="72">
        <v>268.95</v>
      </c>
      <c r="BT1741" s="72">
        <v>277.73</v>
      </c>
      <c r="BU1741" s="72">
        <v>546.67999999999995</v>
      </c>
      <c r="BV1741" s="95">
        <v>3530735</v>
      </c>
      <c r="BW1741" s="95">
        <v>3412688</v>
      </c>
      <c r="BX1741" s="95">
        <v>1094</v>
      </c>
      <c r="BY1741" s="95">
        <v>1024</v>
      </c>
      <c r="BZ1741" s="95">
        <v>1213</v>
      </c>
      <c r="CA1741" s="95">
        <v>1142</v>
      </c>
      <c r="CB1741" s="95">
        <v>1097</v>
      </c>
      <c r="CC1741" s="95">
        <v>1078</v>
      </c>
      <c r="CD1741" s="95">
        <v>1060</v>
      </c>
      <c r="CE1741" s="72">
        <v>650.75523149000003</v>
      </c>
      <c r="CF1741" s="72">
        <v>676.59346364999999</v>
      </c>
      <c r="CG1741" s="72">
        <v>712.40329333</v>
      </c>
      <c r="CH1741" s="72">
        <v>716.50152150999998</v>
      </c>
      <c r="CI1741" s="72">
        <v>731.52548966999996</v>
      </c>
      <c r="CJ1741" s="96">
        <v>0.59527758099999994</v>
      </c>
      <c r="CK1741" s="96">
        <v>0.63049677969999995</v>
      </c>
      <c r="CL1741" s="96">
        <v>0.708039961</v>
      </c>
      <c r="CM1741" s="96">
        <v>0.77281064079999995</v>
      </c>
      <c r="CN1741" s="96">
        <v>0.74731503919999998</v>
      </c>
      <c r="CO1741" s="96">
        <v>0.82933163779999997</v>
      </c>
      <c r="CP1741" s="96">
        <v>0.83294543330000004</v>
      </c>
      <c r="CQ1741" s="96">
        <v>0.99584056389999998</v>
      </c>
      <c r="CR1741" s="96">
        <v>0.83642436799999997</v>
      </c>
      <c r="CS1741" s="95">
        <v>1126</v>
      </c>
      <c r="CT1741" s="95">
        <v>1083</v>
      </c>
      <c r="CU1741" s="95">
        <v>1046</v>
      </c>
      <c r="CV1741" s="95">
        <v>1037</v>
      </c>
      <c r="CW1741" s="95">
        <v>1019</v>
      </c>
      <c r="CX1741" s="96">
        <v>0.84920999799999997</v>
      </c>
      <c r="CY1741" s="96">
        <v>0.81424082099999995</v>
      </c>
      <c r="CZ1741" s="96">
        <v>0.83291297099999995</v>
      </c>
      <c r="DA1741" s="96">
        <v>0.84467740599999996</v>
      </c>
      <c r="DB1741" s="96">
        <v>0.80411150499999995</v>
      </c>
      <c r="DC1741">
        <v>2013</v>
      </c>
      <c r="DD1741" s="6">
        <v>1085.5999999999999</v>
      </c>
      <c r="DE1741" s="96">
        <v>2.0058374E-3</v>
      </c>
      <c r="DF1741" s="72">
        <v>641.08000000000004</v>
      </c>
      <c r="DG1741" s="96">
        <v>1</v>
      </c>
      <c r="DH1741" s="72">
        <v>641.08000000000004</v>
      </c>
      <c r="DI1741" s="72">
        <v>721.63497475999998</v>
      </c>
      <c r="DJ1741" s="96">
        <v>1</v>
      </c>
      <c r="DK1741" s="72">
        <v>641.08000000000004</v>
      </c>
      <c r="DL1741" s="96">
        <v>1</v>
      </c>
      <c r="DM1741" s="72">
        <v>641.08000000000004</v>
      </c>
      <c r="DN1741" s="96">
        <v>1</v>
      </c>
      <c r="DO1741" s="96">
        <v>6.2119999999999996E-3</v>
      </c>
      <c r="DP1741" s="72">
        <v>3.98</v>
      </c>
      <c r="DQ1741" s="72">
        <v>637.1</v>
      </c>
      <c r="DR1741" t="s">
        <v>681</v>
      </c>
      <c r="DT1741" t="s">
        <v>1076</v>
      </c>
    </row>
    <row r="1742" spans="1:124" x14ac:dyDescent="0.3">
      <c r="A1742" t="s">
        <v>682</v>
      </c>
      <c r="B1742">
        <v>28810</v>
      </c>
      <c r="C1742" s="95">
        <v>622</v>
      </c>
      <c r="D1742" s="95">
        <v>2131562</v>
      </c>
      <c r="E1742" s="95">
        <v>601</v>
      </c>
      <c r="F1742" s="95">
        <v>1942382</v>
      </c>
      <c r="G1742" s="95">
        <v>61</v>
      </c>
      <c r="H1742" s="95">
        <v>129968</v>
      </c>
      <c r="I1742" s="95">
        <v>52</v>
      </c>
      <c r="J1742" s="95">
        <v>231206</v>
      </c>
      <c r="K1742" s="95">
        <v>582</v>
      </c>
      <c r="L1742" s="95">
        <v>2380038</v>
      </c>
      <c r="M1742" s="95">
        <v>555</v>
      </c>
      <c r="N1742" s="95">
        <v>2040580</v>
      </c>
      <c r="O1742" s="95">
        <v>68</v>
      </c>
      <c r="P1742" s="95">
        <v>70307</v>
      </c>
      <c r="Q1742" s="95">
        <v>61</v>
      </c>
      <c r="R1742" s="95">
        <v>232881</v>
      </c>
      <c r="S1742" s="95">
        <v>562</v>
      </c>
      <c r="T1742" s="95">
        <v>2543722</v>
      </c>
      <c r="U1742" s="95">
        <v>528</v>
      </c>
      <c r="V1742" s="95">
        <v>1919730</v>
      </c>
      <c r="W1742" s="95">
        <v>67</v>
      </c>
      <c r="X1742" s="95">
        <v>138298</v>
      </c>
      <c r="Y1742" s="95">
        <v>61</v>
      </c>
      <c r="Z1742" s="95">
        <v>194404</v>
      </c>
      <c r="AA1742" s="95">
        <v>563</v>
      </c>
      <c r="AB1742" s="95">
        <v>2404707</v>
      </c>
      <c r="AC1742" s="95">
        <v>528</v>
      </c>
      <c r="AD1742" s="95">
        <v>2051840</v>
      </c>
      <c r="AE1742" s="95">
        <v>64</v>
      </c>
      <c r="AF1742" s="95">
        <v>139933</v>
      </c>
      <c r="AG1742" s="95">
        <v>57</v>
      </c>
      <c r="AH1742" s="95">
        <v>184399</v>
      </c>
      <c r="AI1742" s="95">
        <v>557</v>
      </c>
      <c r="AJ1742" s="95">
        <v>2428970</v>
      </c>
      <c r="AK1742" s="95">
        <v>529</v>
      </c>
      <c r="AL1742" s="95">
        <v>1980616</v>
      </c>
      <c r="AM1742" s="95">
        <v>55</v>
      </c>
      <c r="AN1742" s="95">
        <v>198242</v>
      </c>
      <c r="AO1742" s="95">
        <v>49</v>
      </c>
      <c r="AP1742" s="95">
        <v>171078</v>
      </c>
      <c r="AQ1742" s="72">
        <v>275.93</v>
      </c>
      <c r="AR1742" s="72">
        <v>277.38</v>
      </c>
      <c r="AS1742" s="72">
        <v>553.30999999999995</v>
      </c>
      <c r="AT1742" s="95">
        <v>2261530</v>
      </c>
      <c r="AU1742" s="95">
        <v>2173588</v>
      </c>
      <c r="AV1742" s="95">
        <v>683</v>
      </c>
      <c r="AW1742" s="95">
        <v>653</v>
      </c>
      <c r="AX1742" s="72">
        <v>314.14999999999998</v>
      </c>
      <c r="AY1742" s="72">
        <v>307.56</v>
      </c>
      <c r="AZ1742" s="72">
        <v>621.71</v>
      </c>
      <c r="BA1742" s="95">
        <v>2450345</v>
      </c>
      <c r="BB1742" s="95">
        <v>2273461</v>
      </c>
      <c r="BC1742" s="95">
        <v>650</v>
      </c>
      <c r="BD1742" s="95">
        <v>616</v>
      </c>
      <c r="BE1742" s="72">
        <v>355.33</v>
      </c>
      <c r="BF1742" s="72">
        <v>299.11</v>
      </c>
      <c r="BG1742" s="72">
        <v>654.44000000000005</v>
      </c>
      <c r="BH1742" s="95">
        <v>2682020</v>
      </c>
      <c r="BI1742" s="95">
        <v>2114134</v>
      </c>
      <c r="BJ1742" s="95">
        <v>629</v>
      </c>
      <c r="BK1742" s="95">
        <v>589</v>
      </c>
      <c r="BL1742" s="72">
        <v>338.2</v>
      </c>
      <c r="BM1742" s="72">
        <v>318.55</v>
      </c>
      <c r="BN1742" s="72">
        <v>656.75</v>
      </c>
      <c r="BO1742" s="95">
        <v>2544640</v>
      </c>
      <c r="BP1742" s="95">
        <v>2236239</v>
      </c>
      <c r="BQ1742" s="95">
        <v>627</v>
      </c>
      <c r="BR1742" s="95">
        <v>585</v>
      </c>
      <c r="BS1742" s="72">
        <v>357.74</v>
      </c>
      <c r="BT1742" s="72">
        <v>310.22000000000003</v>
      </c>
      <c r="BU1742" s="72">
        <v>667.96</v>
      </c>
      <c r="BV1742" s="95">
        <v>2627212</v>
      </c>
      <c r="BW1742" s="95">
        <v>2151694</v>
      </c>
      <c r="BX1742" s="95">
        <v>612</v>
      </c>
      <c r="BY1742" s="95">
        <v>578</v>
      </c>
      <c r="BZ1742" s="95">
        <v>669</v>
      </c>
      <c r="CA1742" s="95">
        <v>634</v>
      </c>
      <c r="CB1742" s="95">
        <v>610</v>
      </c>
      <c r="CC1742" s="95">
        <v>607</v>
      </c>
      <c r="CD1742" s="95">
        <v>595</v>
      </c>
      <c r="CE1742" s="72">
        <v>650.75523149000003</v>
      </c>
      <c r="CF1742" s="72">
        <v>676.59346364999999</v>
      </c>
      <c r="CG1742" s="72">
        <v>712.40329333</v>
      </c>
      <c r="CH1742" s="72">
        <v>716.50152150999998</v>
      </c>
      <c r="CI1742" s="72">
        <v>731.52548966999996</v>
      </c>
      <c r="CJ1742" s="96">
        <v>0.8502582434</v>
      </c>
      <c r="CK1742" s="96">
        <v>0.91888265759999999</v>
      </c>
      <c r="CL1742" s="96">
        <v>0.91863696610000001</v>
      </c>
      <c r="CM1742" s="96">
        <v>0.9166065672</v>
      </c>
      <c r="CN1742" s="96">
        <v>0.91310557110000001</v>
      </c>
      <c r="CO1742" s="96">
        <v>0.93782111899999998</v>
      </c>
      <c r="CP1742" s="96">
        <v>0.96340121030000003</v>
      </c>
      <c r="CQ1742" s="96">
        <v>0.99584056389999998</v>
      </c>
      <c r="CR1742" s="96">
        <v>0.96742501530000002</v>
      </c>
      <c r="CS1742" s="95">
        <v>662</v>
      </c>
      <c r="CT1742" s="95">
        <v>625</v>
      </c>
      <c r="CU1742" s="95">
        <v>603</v>
      </c>
      <c r="CV1742" s="95">
        <v>616</v>
      </c>
      <c r="CW1742" s="95">
        <v>618</v>
      </c>
      <c r="CX1742" s="96">
        <v>0.94206755099999995</v>
      </c>
      <c r="CY1742" s="96">
        <v>0.96840218499999997</v>
      </c>
      <c r="CZ1742" s="96">
        <v>0.943167902</v>
      </c>
      <c r="DA1742" s="96">
        <v>0.93716890900000005</v>
      </c>
      <c r="DB1742" s="96">
        <v>0.897777991</v>
      </c>
      <c r="DC1742">
        <v>2013</v>
      </c>
      <c r="DD1742" s="6">
        <v>604.20000000000005</v>
      </c>
      <c r="DE1742" s="96">
        <v>1.2709406999999999E-3</v>
      </c>
      <c r="DF1742" s="72">
        <v>742.03</v>
      </c>
      <c r="DG1742" s="96">
        <v>1</v>
      </c>
      <c r="DH1742" s="72">
        <v>742.03</v>
      </c>
      <c r="DI1742" s="72">
        <v>721.63497475999998</v>
      </c>
      <c r="DJ1742" s="96">
        <v>0.77730302969999998</v>
      </c>
      <c r="DK1742" s="72">
        <v>737.48808967000002</v>
      </c>
      <c r="DL1742" s="96">
        <v>1.007888071</v>
      </c>
      <c r="DM1742" s="72">
        <v>743.30544811000004</v>
      </c>
      <c r="DN1742" s="96">
        <v>1</v>
      </c>
      <c r="DO1742" s="96">
        <v>6.4619999999999999E-3</v>
      </c>
      <c r="DP1742" s="72">
        <v>4.8</v>
      </c>
      <c r="DQ1742" s="72">
        <v>738.51</v>
      </c>
      <c r="DR1742" t="s">
        <v>682</v>
      </c>
      <c r="DT1742" t="s">
        <v>1076</v>
      </c>
    </row>
    <row r="1743" spans="1:124" x14ac:dyDescent="0.3">
      <c r="A1743" t="s">
        <v>621</v>
      </c>
      <c r="B1743">
        <v>28820</v>
      </c>
      <c r="C1743" s="95">
        <v>121</v>
      </c>
      <c r="D1743" s="95">
        <v>194160</v>
      </c>
      <c r="E1743" s="95">
        <v>120</v>
      </c>
      <c r="F1743" s="95">
        <v>278917</v>
      </c>
      <c r="G1743" s="95">
        <v>3</v>
      </c>
      <c r="H1743" s="95">
        <v>1488</v>
      </c>
      <c r="I1743" s="95">
        <v>3</v>
      </c>
      <c r="J1743" s="95">
        <v>7939</v>
      </c>
      <c r="K1743" s="95">
        <v>109</v>
      </c>
      <c r="L1743" s="95">
        <v>185349</v>
      </c>
      <c r="M1743" s="95">
        <v>106</v>
      </c>
      <c r="N1743" s="95">
        <v>210953</v>
      </c>
      <c r="O1743" s="95">
        <v>3</v>
      </c>
      <c r="P1743" s="95">
        <v>1</v>
      </c>
      <c r="Q1743" s="95">
        <v>3</v>
      </c>
      <c r="R1743" s="95">
        <v>2156</v>
      </c>
      <c r="S1743" s="95">
        <v>104</v>
      </c>
      <c r="T1743" s="95">
        <v>253704</v>
      </c>
      <c r="U1743" s="95">
        <v>99</v>
      </c>
      <c r="V1743" s="95">
        <v>242509</v>
      </c>
      <c r="W1743" s="95">
        <v>4</v>
      </c>
      <c r="X1743" s="95">
        <v>1</v>
      </c>
      <c r="Y1743" s="95">
        <v>3</v>
      </c>
      <c r="Z1743" s="95">
        <v>5257</v>
      </c>
      <c r="AA1743" s="95">
        <v>101</v>
      </c>
      <c r="AB1743" s="95">
        <v>373219</v>
      </c>
      <c r="AC1743" s="95">
        <v>97</v>
      </c>
      <c r="AD1743" s="95">
        <v>230441</v>
      </c>
      <c r="AE1743" s="95">
        <v>5</v>
      </c>
      <c r="AF1743" s="95">
        <v>7845</v>
      </c>
      <c r="AG1743" s="95">
        <v>3</v>
      </c>
      <c r="AH1743" s="95">
        <v>4697</v>
      </c>
      <c r="AI1743" s="95">
        <v>99</v>
      </c>
      <c r="AJ1743" s="95">
        <v>203427</v>
      </c>
      <c r="AK1743" s="95">
        <v>93</v>
      </c>
      <c r="AL1743" s="95">
        <v>225837</v>
      </c>
      <c r="AM1743" s="95">
        <v>5</v>
      </c>
      <c r="AN1743" s="95">
        <v>0</v>
      </c>
      <c r="AO1743" s="95">
        <v>4</v>
      </c>
      <c r="AP1743" s="95">
        <v>4343</v>
      </c>
      <c r="AQ1743" s="72">
        <v>131.47999999999999</v>
      </c>
      <c r="AR1743" s="72">
        <v>194.35</v>
      </c>
      <c r="AS1743" s="72">
        <v>325.83</v>
      </c>
      <c r="AT1743" s="95">
        <v>195648</v>
      </c>
      <c r="AU1743" s="95">
        <v>286856</v>
      </c>
      <c r="AV1743" s="95">
        <v>124</v>
      </c>
      <c r="AW1743" s="95">
        <v>123</v>
      </c>
      <c r="AX1743" s="72">
        <v>137.91</v>
      </c>
      <c r="AY1743" s="72">
        <v>162.93</v>
      </c>
      <c r="AZ1743" s="72">
        <v>300.83999999999997</v>
      </c>
      <c r="BA1743" s="95">
        <v>185350</v>
      </c>
      <c r="BB1743" s="95">
        <v>213109</v>
      </c>
      <c r="BC1743" s="95">
        <v>112</v>
      </c>
      <c r="BD1743" s="95">
        <v>109</v>
      </c>
      <c r="BE1743" s="72">
        <v>195.76</v>
      </c>
      <c r="BF1743" s="72">
        <v>202.42</v>
      </c>
      <c r="BG1743" s="72">
        <v>398.18</v>
      </c>
      <c r="BH1743" s="95">
        <v>253705</v>
      </c>
      <c r="BI1743" s="95">
        <v>247766</v>
      </c>
      <c r="BJ1743" s="95">
        <v>108</v>
      </c>
      <c r="BK1743" s="95">
        <v>102</v>
      </c>
      <c r="BL1743" s="72">
        <v>299.58</v>
      </c>
      <c r="BM1743" s="72">
        <v>195.95</v>
      </c>
      <c r="BN1743" s="72">
        <v>495.53</v>
      </c>
      <c r="BO1743" s="95">
        <v>381064</v>
      </c>
      <c r="BP1743" s="95">
        <v>235138</v>
      </c>
      <c r="BQ1743" s="95">
        <v>106</v>
      </c>
      <c r="BR1743" s="95">
        <v>100</v>
      </c>
      <c r="BS1743" s="72">
        <v>163</v>
      </c>
      <c r="BT1743" s="72">
        <v>197.75</v>
      </c>
      <c r="BU1743" s="72">
        <v>360.75</v>
      </c>
      <c r="BV1743" s="95">
        <v>203427</v>
      </c>
      <c r="BW1743" s="95">
        <v>230180</v>
      </c>
      <c r="BX1743" s="95">
        <v>104</v>
      </c>
      <c r="BY1743" s="95">
        <v>97</v>
      </c>
      <c r="BZ1743" s="95">
        <v>124</v>
      </c>
      <c r="CA1743" s="95">
        <v>111</v>
      </c>
      <c r="CB1743" s="95">
        <v>105</v>
      </c>
      <c r="CC1743" s="95">
        <v>103</v>
      </c>
      <c r="CD1743" s="95">
        <v>101</v>
      </c>
      <c r="CE1743" s="72">
        <v>650.75523149000003</v>
      </c>
      <c r="CF1743" s="72">
        <v>676.59346364999999</v>
      </c>
      <c r="CG1743" s="72">
        <v>712.40329333</v>
      </c>
      <c r="CH1743" s="72">
        <v>716.50152150999998</v>
      </c>
      <c r="CI1743" s="72">
        <v>731.52548966999996</v>
      </c>
      <c r="CJ1743" s="96">
        <v>0.50069516810000003</v>
      </c>
      <c r="CK1743" s="96">
        <v>0.44463923490000001</v>
      </c>
      <c r="CL1743" s="96">
        <v>0.55892498489999998</v>
      </c>
      <c r="CM1743" s="96">
        <v>0.69159657740000002</v>
      </c>
      <c r="CN1743" s="96">
        <v>0.49314754589999998</v>
      </c>
      <c r="CO1743" s="96">
        <v>0.71986303279999997</v>
      </c>
      <c r="CP1743" s="96">
        <v>0.74708753989999999</v>
      </c>
      <c r="CQ1743" s="96">
        <v>0.99584056389999998</v>
      </c>
      <c r="CR1743" s="96">
        <v>0.75020787489999996</v>
      </c>
      <c r="CS1743" s="95">
        <v>204</v>
      </c>
      <c r="CT1743" s="95">
        <v>201</v>
      </c>
      <c r="CU1743" s="95">
        <v>199</v>
      </c>
      <c r="CV1743" s="95">
        <v>190</v>
      </c>
      <c r="CW1743" s="95">
        <v>190</v>
      </c>
      <c r="CX1743" s="96">
        <v>0.77297117999999998</v>
      </c>
      <c r="CY1743" s="96">
        <v>0.73226322499999996</v>
      </c>
      <c r="CZ1743" s="96">
        <v>0.73418148500000002</v>
      </c>
      <c r="DA1743" s="96">
        <v>0.68660635800000003</v>
      </c>
      <c r="DB1743" s="96">
        <v>0.66798353600000004</v>
      </c>
      <c r="DC1743">
        <v>2013</v>
      </c>
      <c r="DD1743" s="6">
        <v>106.2</v>
      </c>
      <c r="DE1743" s="96">
        <v>7.7130479999999995E-4</v>
      </c>
      <c r="DF1743" s="72">
        <v>575.71</v>
      </c>
      <c r="DG1743" s="96">
        <v>1</v>
      </c>
      <c r="DH1743" s="72">
        <v>575.71</v>
      </c>
      <c r="DI1743" s="72">
        <v>721.63497475999998</v>
      </c>
      <c r="DJ1743" s="96">
        <v>0.32588341469999998</v>
      </c>
      <c r="DK1743" s="72">
        <v>674.08044569000003</v>
      </c>
      <c r="DL1743" s="96">
        <v>1.007888071</v>
      </c>
      <c r="DM1743" s="72">
        <v>679.39764013000001</v>
      </c>
      <c r="DN1743" s="96">
        <v>1</v>
      </c>
      <c r="DO1743" s="96">
        <v>1.9940000000000001E-3</v>
      </c>
      <c r="DP1743" s="72">
        <v>1.35</v>
      </c>
      <c r="DQ1743" s="72">
        <v>678.05</v>
      </c>
      <c r="DR1743" t="s">
        <v>621</v>
      </c>
      <c r="DT1743" t="s">
        <v>1076</v>
      </c>
    </row>
    <row r="1744" spans="1:124" x14ac:dyDescent="0.3">
      <c r="A1744" t="s">
        <v>685</v>
      </c>
      <c r="B1744">
        <v>28830</v>
      </c>
      <c r="C1744" s="95">
        <v>494</v>
      </c>
      <c r="D1744" s="95">
        <v>2003440</v>
      </c>
      <c r="E1744" s="95">
        <v>470</v>
      </c>
      <c r="F1744" s="95">
        <v>1488635</v>
      </c>
      <c r="G1744" s="95">
        <v>47</v>
      </c>
      <c r="H1744" s="95">
        <v>108443</v>
      </c>
      <c r="I1744" s="95">
        <v>40</v>
      </c>
      <c r="J1744" s="95">
        <v>111105</v>
      </c>
      <c r="K1744" s="95">
        <v>473</v>
      </c>
      <c r="L1744" s="95">
        <v>1481499</v>
      </c>
      <c r="M1744" s="95">
        <v>449</v>
      </c>
      <c r="N1744" s="95">
        <v>1359344</v>
      </c>
      <c r="O1744" s="95">
        <v>43</v>
      </c>
      <c r="P1744" s="95">
        <v>199729</v>
      </c>
      <c r="Q1744" s="95">
        <v>40</v>
      </c>
      <c r="R1744" s="95">
        <v>109150</v>
      </c>
      <c r="S1744" s="95">
        <v>469</v>
      </c>
      <c r="T1744" s="95">
        <v>2117965</v>
      </c>
      <c r="U1744" s="95">
        <v>439</v>
      </c>
      <c r="V1744" s="95">
        <v>1378153</v>
      </c>
      <c r="W1744" s="95">
        <v>36</v>
      </c>
      <c r="X1744" s="95">
        <v>74730</v>
      </c>
      <c r="Y1744" s="95">
        <v>33</v>
      </c>
      <c r="Z1744" s="95">
        <v>103041</v>
      </c>
      <c r="AA1744" s="95">
        <v>455</v>
      </c>
      <c r="AB1744" s="95">
        <v>1445629</v>
      </c>
      <c r="AC1744" s="95">
        <v>425</v>
      </c>
      <c r="AD1744" s="95">
        <v>1597555</v>
      </c>
      <c r="AE1744" s="95">
        <v>42</v>
      </c>
      <c r="AF1744" s="95">
        <v>152868</v>
      </c>
      <c r="AG1744" s="95">
        <v>35</v>
      </c>
      <c r="AH1744" s="95">
        <v>99906</v>
      </c>
      <c r="AI1744" s="95">
        <v>467</v>
      </c>
      <c r="AJ1744" s="95">
        <v>2002587</v>
      </c>
      <c r="AK1744" s="95">
        <v>435</v>
      </c>
      <c r="AL1744" s="95">
        <v>1734797</v>
      </c>
      <c r="AM1744" s="95">
        <v>41</v>
      </c>
      <c r="AN1744" s="95">
        <v>157966</v>
      </c>
      <c r="AO1744" s="95">
        <v>36</v>
      </c>
      <c r="AP1744" s="95">
        <v>94300</v>
      </c>
      <c r="AQ1744" s="72">
        <v>325.31</v>
      </c>
      <c r="AR1744" s="72">
        <v>261.39999999999998</v>
      </c>
      <c r="AS1744" s="72">
        <v>586.71</v>
      </c>
      <c r="AT1744" s="95">
        <v>2111883</v>
      </c>
      <c r="AU1744" s="95">
        <v>1599740</v>
      </c>
      <c r="AV1744" s="95">
        <v>541</v>
      </c>
      <c r="AW1744" s="95">
        <v>510</v>
      </c>
      <c r="AX1744" s="72">
        <v>271.52</v>
      </c>
      <c r="AY1744" s="72">
        <v>250.25</v>
      </c>
      <c r="AZ1744" s="72">
        <v>521.77</v>
      </c>
      <c r="BA1744" s="95">
        <v>1681228</v>
      </c>
      <c r="BB1744" s="95">
        <v>1468494</v>
      </c>
      <c r="BC1744" s="95">
        <v>516</v>
      </c>
      <c r="BD1744" s="95">
        <v>489</v>
      </c>
      <c r="BE1744" s="72">
        <v>361.83</v>
      </c>
      <c r="BF1744" s="72">
        <v>261.51</v>
      </c>
      <c r="BG1744" s="72">
        <v>623.34</v>
      </c>
      <c r="BH1744" s="95">
        <v>2192695</v>
      </c>
      <c r="BI1744" s="95">
        <v>1481194</v>
      </c>
      <c r="BJ1744" s="95">
        <v>505</v>
      </c>
      <c r="BK1744" s="95">
        <v>472</v>
      </c>
      <c r="BL1744" s="72">
        <v>268.02</v>
      </c>
      <c r="BM1744" s="72">
        <v>307.51</v>
      </c>
      <c r="BN1744" s="72">
        <v>575.53</v>
      </c>
      <c r="BO1744" s="95">
        <v>1598497</v>
      </c>
      <c r="BP1744" s="95">
        <v>1697461</v>
      </c>
      <c r="BQ1744" s="95">
        <v>497</v>
      </c>
      <c r="BR1744" s="95">
        <v>460</v>
      </c>
      <c r="BS1744" s="72">
        <v>354.42</v>
      </c>
      <c r="BT1744" s="72">
        <v>323.62</v>
      </c>
      <c r="BU1744" s="72">
        <v>678.04</v>
      </c>
      <c r="BV1744" s="95">
        <v>2160553</v>
      </c>
      <c r="BW1744" s="95">
        <v>1829097</v>
      </c>
      <c r="BX1744" s="95">
        <v>508</v>
      </c>
      <c r="BY1744" s="95">
        <v>471</v>
      </c>
      <c r="BZ1744" s="95">
        <v>526</v>
      </c>
      <c r="CA1744" s="95">
        <v>503</v>
      </c>
      <c r="CB1744" s="95">
        <v>489</v>
      </c>
      <c r="CC1744" s="95">
        <v>479</v>
      </c>
      <c r="CD1744" s="95">
        <v>490</v>
      </c>
      <c r="CE1744" s="72">
        <v>650.75523149000003</v>
      </c>
      <c r="CF1744" s="72">
        <v>676.59346364999999</v>
      </c>
      <c r="CG1744" s="72">
        <v>712.40329333</v>
      </c>
      <c r="CH1744" s="72">
        <v>716.50152150999998</v>
      </c>
      <c r="CI1744" s="72">
        <v>731.52548966999996</v>
      </c>
      <c r="CJ1744" s="96">
        <v>0.90158322459999996</v>
      </c>
      <c r="CK1744" s="96">
        <v>0.77117209669999998</v>
      </c>
      <c r="CL1744" s="96">
        <v>0.87498191800000003</v>
      </c>
      <c r="CM1744" s="96">
        <v>0.80325021330000002</v>
      </c>
      <c r="CN1744" s="96">
        <v>0.92688499520000001</v>
      </c>
      <c r="CO1744" s="96">
        <v>0.95289386310000002</v>
      </c>
      <c r="CP1744" s="96">
        <v>0.89786966069999996</v>
      </c>
      <c r="CQ1744" s="96">
        <v>0.99584056389999998</v>
      </c>
      <c r="CR1744" s="96">
        <v>0.90161976229999996</v>
      </c>
      <c r="CS1744" s="95">
        <v>706</v>
      </c>
      <c r="CT1744" s="95">
        <v>693</v>
      </c>
      <c r="CU1744" s="95">
        <v>685</v>
      </c>
      <c r="CV1744" s="95">
        <v>680</v>
      </c>
      <c r="CW1744" s="95">
        <v>711</v>
      </c>
      <c r="CX1744" s="96">
        <v>0.94789716099999999</v>
      </c>
      <c r="CY1744" s="96">
        <v>0.99468831000000002</v>
      </c>
      <c r="CZ1744" s="96">
        <v>0.945334907</v>
      </c>
      <c r="DA1744" s="96">
        <v>0.93475944499999997</v>
      </c>
      <c r="DB1744" s="96">
        <v>0.94174535299999995</v>
      </c>
      <c r="DC1744">
        <v>2013</v>
      </c>
      <c r="DD1744" s="6">
        <v>480.4</v>
      </c>
      <c r="DE1744" s="96">
        <v>2.0688692000000002E-3</v>
      </c>
      <c r="DF1744" s="72">
        <v>691</v>
      </c>
      <c r="DG1744" s="96">
        <v>1</v>
      </c>
      <c r="DH1744" s="72">
        <v>691</v>
      </c>
      <c r="DI1744" s="72">
        <v>721.63497475999998</v>
      </c>
      <c r="DJ1744" s="96">
        <v>0.69310893799999995</v>
      </c>
      <c r="DK1744" s="72">
        <v>700.40159993999998</v>
      </c>
      <c r="DL1744" s="96">
        <v>1.007888071</v>
      </c>
      <c r="DM1744" s="72">
        <v>705.92641750999996</v>
      </c>
      <c r="DN1744" s="96">
        <v>1</v>
      </c>
      <c r="DO1744" s="96">
        <v>7.4099999999999999E-3</v>
      </c>
      <c r="DP1744" s="72">
        <v>5.23</v>
      </c>
      <c r="DQ1744" s="72">
        <v>700.7</v>
      </c>
      <c r="DR1744" t="s">
        <v>685</v>
      </c>
      <c r="DT1744" t="s">
        <v>1076</v>
      </c>
    </row>
    <row r="1745" spans="1:124" x14ac:dyDescent="0.3">
      <c r="A1745" t="s">
        <v>1115</v>
      </c>
      <c r="B1745">
        <v>28840</v>
      </c>
      <c r="C1745" s="95">
        <v>1322</v>
      </c>
      <c r="D1745" s="95">
        <v>4446890</v>
      </c>
      <c r="E1745" s="95">
        <v>1296</v>
      </c>
      <c r="F1745" s="95">
        <v>4691174</v>
      </c>
      <c r="G1745" s="95">
        <v>119</v>
      </c>
      <c r="H1745" s="95">
        <v>433922</v>
      </c>
      <c r="I1745" s="95">
        <v>102</v>
      </c>
      <c r="J1745" s="95">
        <v>438676</v>
      </c>
      <c r="K1745" s="95">
        <v>1302</v>
      </c>
      <c r="L1745" s="95">
        <v>4161262</v>
      </c>
      <c r="M1745" s="95">
        <v>1271</v>
      </c>
      <c r="N1745" s="95">
        <v>4548465</v>
      </c>
      <c r="O1745" s="95">
        <v>115</v>
      </c>
      <c r="P1745" s="95">
        <v>395570</v>
      </c>
      <c r="Q1745" s="95">
        <v>104</v>
      </c>
      <c r="R1745" s="95">
        <v>403812</v>
      </c>
      <c r="S1745" s="95">
        <v>1286</v>
      </c>
      <c r="T1745" s="95">
        <v>4823237</v>
      </c>
      <c r="U1745" s="95">
        <v>1241</v>
      </c>
      <c r="V1745" s="95">
        <v>4857087</v>
      </c>
      <c r="W1745" s="95">
        <v>113</v>
      </c>
      <c r="X1745" s="95">
        <v>506792</v>
      </c>
      <c r="Y1745" s="95">
        <v>103</v>
      </c>
      <c r="Z1745" s="95">
        <v>373607</v>
      </c>
      <c r="AA1745" s="95">
        <v>1276</v>
      </c>
      <c r="AB1745" s="95">
        <v>4798973</v>
      </c>
      <c r="AC1745" s="95">
        <v>1227</v>
      </c>
      <c r="AD1745" s="95">
        <v>5339253</v>
      </c>
      <c r="AE1745" s="95">
        <v>112</v>
      </c>
      <c r="AF1745" s="95">
        <v>367833</v>
      </c>
      <c r="AG1745" s="95">
        <v>98</v>
      </c>
      <c r="AH1745" s="95">
        <v>401050</v>
      </c>
      <c r="AI1745" s="95">
        <v>1227</v>
      </c>
      <c r="AJ1745" s="95">
        <v>4258594</v>
      </c>
      <c r="AK1745" s="95">
        <v>1178</v>
      </c>
      <c r="AL1745" s="95">
        <v>5367307.9000000004</v>
      </c>
      <c r="AM1745" s="95">
        <v>109</v>
      </c>
      <c r="AN1745" s="95">
        <v>418776</v>
      </c>
      <c r="AO1745" s="95">
        <v>95</v>
      </c>
      <c r="AP1745" s="95">
        <v>422108.67</v>
      </c>
      <c r="AQ1745" s="72">
        <v>282.26</v>
      </c>
      <c r="AR1745" s="72">
        <v>305.79000000000002</v>
      </c>
      <c r="AS1745" s="72">
        <v>588.04999999999995</v>
      </c>
      <c r="AT1745" s="95">
        <v>4880812</v>
      </c>
      <c r="AU1745" s="95">
        <v>5129850</v>
      </c>
      <c r="AV1745" s="95">
        <v>1441</v>
      </c>
      <c r="AW1745" s="95">
        <v>1398</v>
      </c>
      <c r="AX1745" s="72">
        <v>267.99</v>
      </c>
      <c r="AY1745" s="72">
        <v>300.14</v>
      </c>
      <c r="AZ1745" s="72">
        <v>568.13</v>
      </c>
      <c r="BA1745" s="95">
        <v>4556832</v>
      </c>
      <c r="BB1745" s="95">
        <v>4952277</v>
      </c>
      <c r="BC1745" s="95">
        <v>1417</v>
      </c>
      <c r="BD1745" s="95">
        <v>1375</v>
      </c>
      <c r="BE1745" s="72">
        <v>317.49</v>
      </c>
      <c r="BF1745" s="72">
        <v>324.32</v>
      </c>
      <c r="BG1745" s="72">
        <v>641.80999999999995</v>
      </c>
      <c r="BH1745" s="95">
        <v>5330029</v>
      </c>
      <c r="BI1745" s="95">
        <v>5230694</v>
      </c>
      <c r="BJ1745" s="95">
        <v>1399</v>
      </c>
      <c r="BK1745" s="95">
        <v>1344</v>
      </c>
      <c r="BL1745" s="72">
        <v>310.20999999999998</v>
      </c>
      <c r="BM1745" s="72">
        <v>361.03</v>
      </c>
      <c r="BN1745" s="72">
        <v>671.24</v>
      </c>
      <c r="BO1745" s="95">
        <v>5166806</v>
      </c>
      <c r="BP1745" s="95">
        <v>5740303</v>
      </c>
      <c r="BQ1745" s="95">
        <v>1388</v>
      </c>
      <c r="BR1745" s="95">
        <v>1325</v>
      </c>
      <c r="BS1745" s="72">
        <v>291.75</v>
      </c>
      <c r="BT1745" s="72">
        <v>378.99</v>
      </c>
      <c r="BU1745" s="72">
        <v>670.74</v>
      </c>
      <c r="BV1745" s="95">
        <v>4677370</v>
      </c>
      <c r="BW1745" s="95">
        <v>5789416.5700000003</v>
      </c>
      <c r="BX1745" s="95">
        <v>1336</v>
      </c>
      <c r="BY1745" s="95">
        <v>1273</v>
      </c>
      <c r="BZ1745" s="95">
        <v>1421</v>
      </c>
      <c r="CA1745" s="95">
        <v>1397</v>
      </c>
      <c r="CB1745" s="95">
        <v>1372</v>
      </c>
      <c r="CC1745" s="95">
        <v>1358</v>
      </c>
      <c r="CD1745" s="95">
        <v>1305</v>
      </c>
      <c r="CE1745" s="72">
        <v>650.75523149000003</v>
      </c>
      <c r="CF1745" s="72">
        <v>676.59346364999999</v>
      </c>
      <c r="CG1745" s="72">
        <v>712.40329333</v>
      </c>
      <c r="CH1745" s="72">
        <v>716.50152150999998</v>
      </c>
      <c r="CI1745" s="72">
        <v>731.52548966999996</v>
      </c>
      <c r="CJ1745" s="96">
        <v>0.90364237049999996</v>
      </c>
      <c r="CK1745" s="96">
        <v>0.83969182460000003</v>
      </c>
      <c r="CL1745" s="96">
        <v>0.90090824400000002</v>
      </c>
      <c r="CM1745" s="96">
        <v>0.93682983200000003</v>
      </c>
      <c r="CN1745" s="96">
        <v>0.91690584880000003</v>
      </c>
      <c r="CO1745" s="96">
        <v>0.89296762439999999</v>
      </c>
      <c r="CP1745" s="96">
        <v>1.0074224410999999</v>
      </c>
      <c r="CQ1745" s="96">
        <v>0.99584056389999998</v>
      </c>
      <c r="CR1745" s="96">
        <v>1.0116301080000001</v>
      </c>
      <c r="CS1745" s="95">
        <v>1352</v>
      </c>
      <c r="CT1745" s="95">
        <v>1313</v>
      </c>
      <c r="CU1745" s="95">
        <v>1288</v>
      </c>
      <c r="CV1745" s="95">
        <v>1268</v>
      </c>
      <c r="CW1745" s="95">
        <v>1243</v>
      </c>
      <c r="CX1745" s="96">
        <v>0.89826602899999997</v>
      </c>
      <c r="CY1745" s="96">
        <v>0.87448799499999996</v>
      </c>
      <c r="CZ1745" s="96">
        <v>0.91175058200000003</v>
      </c>
      <c r="DA1745" s="96">
        <v>0.87495504700000004</v>
      </c>
      <c r="DB1745" s="96">
        <v>0.90563681900000004</v>
      </c>
      <c r="DC1745">
        <v>2013</v>
      </c>
      <c r="DD1745" s="6">
        <v>1343</v>
      </c>
      <c r="DE1745" s="96">
        <v>1.0657594E-3</v>
      </c>
      <c r="DF1745" s="72">
        <v>776.09</v>
      </c>
      <c r="DG1745" s="96">
        <v>1</v>
      </c>
      <c r="DH1745" s="72">
        <v>776.09</v>
      </c>
      <c r="DI1745" s="72">
        <v>721.63497475999998</v>
      </c>
      <c r="DJ1745" s="96">
        <v>1</v>
      </c>
      <c r="DK1745" s="72">
        <v>776.09</v>
      </c>
      <c r="DL1745" s="96">
        <v>1</v>
      </c>
      <c r="DM1745" s="72">
        <v>776.09</v>
      </c>
      <c r="DN1745" s="96">
        <v>1</v>
      </c>
      <c r="DO1745" s="96">
        <v>3.7940000000000001E-3</v>
      </c>
      <c r="DP1745" s="72">
        <v>2.94</v>
      </c>
      <c r="DQ1745" s="72">
        <v>773.15</v>
      </c>
      <c r="DR1745" t="s">
        <v>1115</v>
      </c>
      <c r="DT1745" t="s">
        <v>1076</v>
      </c>
    </row>
    <row r="1746" spans="1:124" x14ac:dyDescent="0.3">
      <c r="A1746" t="s">
        <v>429</v>
      </c>
      <c r="B1746">
        <v>28850</v>
      </c>
      <c r="C1746" s="95">
        <v>94</v>
      </c>
      <c r="D1746" s="95">
        <v>384535</v>
      </c>
      <c r="E1746" s="95">
        <v>92</v>
      </c>
      <c r="F1746" s="95">
        <v>206037</v>
      </c>
      <c r="G1746" s="95">
        <v>7</v>
      </c>
      <c r="H1746" s="95">
        <v>1</v>
      </c>
      <c r="I1746" s="95">
        <v>7</v>
      </c>
      <c r="J1746" s="95">
        <v>16848</v>
      </c>
      <c r="K1746" s="95">
        <v>92</v>
      </c>
      <c r="L1746" s="95">
        <v>291898</v>
      </c>
      <c r="M1746" s="95">
        <v>89</v>
      </c>
      <c r="N1746" s="95">
        <v>251388</v>
      </c>
      <c r="O1746" s="95">
        <v>6</v>
      </c>
      <c r="P1746" s="95">
        <v>1</v>
      </c>
      <c r="Q1746" s="95">
        <v>6</v>
      </c>
      <c r="R1746" s="95">
        <v>24452</v>
      </c>
      <c r="S1746" s="95">
        <v>96</v>
      </c>
      <c r="T1746" s="95">
        <v>241160</v>
      </c>
      <c r="U1746" s="95">
        <v>92</v>
      </c>
      <c r="V1746" s="95">
        <v>229621</v>
      </c>
      <c r="W1746" s="95">
        <v>7</v>
      </c>
      <c r="X1746" s="95">
        <v>1</v>
      </c>
      <c r="Y1746" s="95">
        <v>6</v>
      </c>
      <c r="Z1746" s="95">
        <v>25646</v>
      </c>
      <c r="AA1746" s="95">
        <v>102</v>
      </c>
      <c r="AB1746" s="95">
        <v>265814</v>
      </c>
      <c r="AC1746" s="95">
        <v>99</v>
      </c>
      <c r="AD1746" s="95">
        <v>300139</v>
      </c>
      <c r="AE1746" s="95">
        <v>6</v>
      </c>
      <c r="AF1746" s="95">
        <v>9174</v>
      </c>
      <c r="AG1746" s="95">
        <v>4</v>
      </c>
      <c r="AH1746" s="95">
        <v>37962</v>
      </c>
      <c r="AI1746" s="95">
        <v>112</v>
      </c>
      <c r="AJ1746" s="95">
        <v>348959</v>
      </c>
      <c r="AK1746" s="95">
        <v>108</v>
      </c>
      <c r="AL1746" s="95">
        <v>317892</v>
      </c>
      <c r="AM1746" s="95">
        <v>7</v>
      </c>
      <c r="AN1746" s="95">
        <v>0</v>
      </c>
      <c r="AO1746" s="95">
        <v>6</v>
      </c>
      <c r="AP1746" s="95">
        <v>24701</v>
      </c>
      <c r="AQ1746" s="72">
        <v>317.27</v>
      </c>
      <c r="AR1746" s="72">
        <v>187.61</v>
      </c>
      <c r="AS1746" s="72">
        <v>504.88</v>
      </c>
      <c r="AT1746" s="95">
        <v>384536</v>
      </c>
      <c r="AU1746" s="95">
        <v>222885</v>
      </c>
      <c r="AV1746" s="95">
        <v>101</v>
      </c>
      <c r="AW1746" s="95">
        <v>99</v>
      </c>
      <c r="AX1746" s="72">
        <v>248.21</v>
      </c>
      <c r="AY1746" s="72">
        <v>241.96</v>
      </c>
      <c r="AZ1746" s="72">
        <v>490.17</v>
      </c>
      <c r="BA1746" s="95">
        <v>291899</v>
      </c>
      <c r="BB1746" s="95">
        <v>275840</v>
      </c>
      <c r="BC1746" s="95">
        <v>98</v>
      </c>
      <c r="BD1746" s="95">
        <v>95</v>
      </c>
      <c r="BE1746" s="72">
        <v>195.11</v>
      </c>
      <c r="BF1746" s="72">
        <v>217.06</v>
      </c>
      <c r="BG1746" s="72">
        <v>412.17</v>
      </c>
      <c r="BH1746" s="95">
        <v>241161</v>
      </c>
      <c r="BI1746" s="95">
        <v>255267</v>
      </c>
      <c r="BJ1746" s="95">
        <v>103</v>
      </c>
      <c r="BK1746" s="95">
        <v>98</v>
      </c>
      <c r="BL1746" s="72">
        <v>212.18</v>
      </c>
      <c r="BM1746" s="72">
        <v>273.54000000000002</v>
      </c>
      <c r="BN1746" s="72">
        <v>485.72</v>
      </c>
      <c r="BO1746" s="95">
        <v>274988</v>
      </c>
      <c r="BP1746" s="95">
        <v>338101</v>
      </c>
      <c r="BQ1746" s="95">
        <v>108</v>
      </c>
      <c r="BR1746" s="95">
        <v>103</v>
      </c>
      <c r="BS1746" s="72">
        <v>244.37</v>
      </c>
      <c r="BT1746" s="72">
        <v>250.43</v>
      </c>
      <c r="BU1746" s="72">
        <v>494.8</v>
      </c>
      <c r="BV1746" s="95">
        <v>348959</v>
      </c>
      <c r="BW1746" s="95">
        <v>342593</v>
      </c>
      <c r="BX1746" s="95">
        <v>119</v>
      </c>
      <c r="BY1746" s="95">
        <v>114</v>
      </c>
      <c r="BZ1746" s="95">
        <v>100</v>
      </c>
      <c r="CA1746" s="95">
        <v>97</v>
      </c>
      <c r="CB1746" s="95">
        <v>101</v>
      </c>
      <c r="CC1746" s="95">
        <v>106</v>
      </c>
      <c r="CD1746" s="95">
        <v>117</v>
      </c>
      <c r="CE1746" s="72">
        <v>650.75523149000003</v>
      </c>
      <c r="CF1746" s="72">
        <v>676.59346364999999</v>
      </c>
      <c r="CG1746" s="72">
        <v>712.40329333</v>
      </c>
      <c r="CH1746" s="72">
        <v>716.50152150999998</v>
      </c>
      <c r="CI1746" s="72">
        <v>731.52548966999996</v>
      </c>
      <c r="CJ1746" s="96">
        <v>0.77583702070000005</v>
      </c>
      <c r="CK1746" s="96">
        <v>0.72446753679999998</v>
      </c>
      <c r="CL1746" s="96">
        <v>0.57856273810000003</v>
      </c>
      <c r="CM1746" s="96">
        <v>0.67790505030000003</v>
      </c>
      <c r="CN1746" s="96">
        <v>0.67639474899999996</v>
      </c>
      <c r="CO1746" s="96">
        <v>0.92242445900000003</v>
      </c>
      <c r="CP1746" s="96">
        <v>0.74437902450000004</v>
      </c>
      <c r="CQ1746" s="96">
        <v>0.99584056389999998</v>
      </c>
      <c r="CR1746" s="96">
        <v>0.74748804700000004</v>
      </c>
      <c r="CS1746" s="95">
        <v>118</v>
      </c>
      <c r="CT1746" s="95">
        <v>113</v>
      </c>
      <c r="CU1746" s="95">
        <v>115</v>
      </c>
      <c r="CV1746" s="95">
        <v>116</v>
      </c>
      <c r="CW1746" s="95">
        <v>117</v>
      </c>
      <c r="CX1746" s="96">
        <v>0.93622850000000002</v>
      </c>
      <c r="CY1746" s="96">
        <v>0.88386114199999999</v>
      </c>
      <c r="CZ1746" s="96">
        <v>0.936658188</v>
      </c>
      <c r="DA1746" s="96">
        <v>0.865823546</v>
      </c>
      <c r="DB1746" s="96">
        <v>0.98787407500000002</v>
      </c>
      <c r="DC1746">
        <v>2013</v>
      </c>
      <c r="DD1746" s="6">
        <v>101.8</v>
      </c>
      <c r="DE1746" s="96">
        <v>8.7694810000000004E-4</v>
      </c>
      <c r="DF1746" s="72">
        <v>573.55999999999995</v>
      </c>
      <c r="DG1746" s="96">
        <v>1</v>
      </c>
      <c r="DH1746" s="72">
        <v>573.55999999999995</v>
      </c>
      <c r="DI1746" s="72">
        <v>721.63497475999998</v>
      </c>
      <c r="DJ1746" s="96">
        <v>0.31906112269999998</v>
      </c>
      <c r="DK1746" s="72">
        <v>674.39000708000003</v>
      </c>
      <c r="DL1746" s="96">
        <v>1.007888071</v>
      </c>
      <c r="DM1746" s="72">
        <v>679.70964334999996</v>
      </c>
      <c r="DN1746" s="96">
        <v>1</v>
      </c>
      <c r="DO1746" s="96">
        <v>3.895E-3</v>
      </c>
      <c r="DP1746" s="72">
        <v>2.65</v>
      </c>
      <c r="DQ1746" s="72">
        <v>677.06</v>
      </c>
      <c r="DR1746" t="s">
        <v>429</v>
      </c>
      <c r="DT1746" t="s">
        <v>1076</v>
      </c>
    </row>
    <row r="1747" spans="1:124" x14ac:dyDescent="0.3">
      <c r="A1747" t="s">
        <v>1116</v>
      </c>
      <c r="B1747">
        <v>28860</v>
      </c>
      <c r="C1747" s="95">
        <v>792</v>
      </c>
      <c r="D1747" s="95">
        <v>2755268</v>
      </c>
      <c r="E1747" s="95">
        <v>732</v>
      </c>
      <c r="F1747" s="95">
        <v>2239164</v>
      </c>
      <c r="G1747" s="95">
        <v>109</v>
      </c>
      <c r="H1747" s="95">
        <v>586280</v>
      </c>
      <c r="I1747" s="95">
        <v>100</v>
      </c>
      <c r="J1747" s="95">
        <v>552240</v>
      </c>
      <c r="K1747" s="95">
        <v>789</v>
      </c>
      <c r="L1747" s="95">
        <v>2799917</v>
      </c>
      <c r="M1747" s="95">
        <v>721</v>
      </c>
      <c r="N1747" s="95">
        <v>2564329</v>
      </c>
      <c r="O1747" s="95">
        <v>106</v>
      </c>
      <c r="P1747" s="95">
        <v>506709</v>
      </c>
      <c r="Q1747" s="95">
        <v>94</v>
      </c>
      <c r="R1747" s="95">
        <v>540932</v>
      </c>
      <c r="S1747" s="95">
        <v>773</v>
      </c>
      <c r="T1747" s="95">
        <v>3724300</v>
      </c>
      <c r="U1747" s="95">
        <v>698</v>
      </c>
      <c r="V1747" s="95">
        <v>2632853</v>
      </c>
      <c r="W1747" s="95">
        <v>110</v>
      </c>
      <c r="X1747" s="95">
        <v>767677</v>
      </c>
      <c r="Y1747" s="95">
        <v>99</v>
      </c>
      <c r="Z1747" s="95">
        <v>571659</v>
      </c>
      <c r="AA1747" s="95">
        <v>780</v>
      </c>
      <c r="AB1747" s="95">
        <v>3551102</v>
      </c>
      <c r="AC1747" s="95">
        <v>694</v>
      </c>
      <c r="AD1747" s="95">
        <v>2777680</v>
      </c>
      <c r="AE1747" s="95">
        <v>115</v>
      </c>
      <c r="AF1747" s="95">
        <v>705476</v>
      </c>
      <c r="AG1747" s="95">
        <v>101</v>
      </c>
      <c r="AH1747" s="95">
        <v>561528</v>
      </c>
      <c r="AI1747" s="95">
        <v>772</v>
      </c>
      <c r="AJ1747" s="95">
        <v>3760898</v>
      </c>
      <c r="AK1747" s="95">
        <v>676</v>
      </c>
      <c r="AL1747" s="95">
        <v>2472874</v>
      </c>
      <c r="AM1747" s="95">
        <v>108</v>
      </c>
      <c r="AN1747" s="95">
        <v>864518</v>
      </c>
      <c r="AO1747" s="95">
        <v>96</v>
      </c>
      <c r="AP1747" s="95">
        <v>550530</v>
      </c>
      <c r="AQ1747" s="72">
        <v>309.06</v>
      </c>
      <c r="AR1747" s="72">
        <v>279.58999999999997</v>
      </c>
      <c r="AS1747" s="72">
        <v>588.65</v>
      </c>
      <c r="AT1747" s="95">
        <v>3341548</v>
      </c>
      <c r="AU1747" s="95">
        <v>2791404</v>
      </c>
      <c r="AV1747" s="95">
        <v>901</v>
      </c>
      <c r="AW1747" s="95">
        <v>832</v>
      </c>
      <c r="AX1747" s="72">
        <v>307.88</v>
      </c>
      <c r="AY1747" s="72">
        <v>317.51</v>
      </c>
      <c r="AZ1747" s="72">
        <v>625.39</v>
      </c>
      <c r="BA1747" s="95">
        <v>3306626</v>
      </c>
      <c r="BB1747" s="95">
        <v>3105261</v>
      </c>
      <c r="BC1747" s="95">
        <v>895</v>
      </c>
      <c r="BD1747" s="95">
        <v>815</v>
      </c>
      <c r="BE1747" s="72">
        <v>423.93</v>
      </c>
      <c r="BF1747" s="72">
        <v>335.06</v>
      </c>
      <c r="BG1747" s="72">
        <v>758.99</v>
      </c>
      <c r="BH1747" s="95">
        <v>4491977</v>
      </c>
      <c r="BI1747" s="95">
        <v>3204512</v>
      </c>
      <c r="BJ1747" s="95">
        <v>883</v>
      </c>
      <c r="BK1747" s="95">
        <v>797</v>
      </c>
      <c r="BL1747" s="72">
        <v>396.33</v>
      </c>
      <c r="BM1747" s="72">
        <v>350.02</v>
      </c>
      <c r="BN1747" s="72">
        <v>746.35</v>
      </c>
      <c r="BO1747" s="95">
        <v>4256578</v>
      </c>
      <c r="BP1747" s="95">
        <v>3339208</v>
      </c>
      <c r="BQ1747" s="95">
        <v>895</v>
      </c>
      <c r="BR1747" s="95">
        <v>795</v>
      </c>
      <c r="BS1747" s="72">
        <v>438.01</v>
      </c>
      <c r="BT1747" s="72">
        <v>326.36</v>
      </c>
      <c r="BU1747" s="72">
        <v>764.37</v>
      </c>
      <c r="BV1747" s="95">
        <v>4625416</v>
      </c>
      <c r="BW1747" s="95">
        <v>3023404</v>
      </c>
      <c r="BX1747" s="95">
        <v>880</v>
      </c>
      <c r="BY1747" s="95">
        <v>772</v>
      </c>
      <c r="BZ1747" s="95">
        <v>868</v>
      </c>
      <c r="CA1747" s="95">
        <v>856</v>
      </c>
      <c r="CB1747" s="95">
        <v>842</v>
      </c>
      <c r="CC1747" s="95">
        <v>848</v>
      </c>
      <c r="CD1747" s="95">
        <v>827</v>
      </c>
      <c r="CE1747" s="72">
        <v>650.75523149000003</v>
      </c>
      <c r="CF1747" s="72">
        <v>676.59346364999999</v>
      </c>
      <c r="CG1747" s="72">
        <v>712.40329333</v>
      </c>
      <c r="CH1747" s="72">
        <v>716.50152150999998</v>
      </c>
      <c r="CI1747" s="72">
        <v>731.52548966999996</v>
      </c>
      <c r="CJ1747" s="96">
        <v>0.90456437619999996</v>
      </c>
      <c r="CK1747" s="96">
        <v>0.92432166969999996</v>
      </c>
      <c r="CL1747" s="96">
        <v>1.0653937273</v>
      </c>
      <c r="CM1747" s="96">
        <v>1.0416586394</v>
      </c>
      <c r="CN1747" s="96">
        <v>1.0448986547000001</v>
      </c>
      <c r="CO1747" s="96">
        <v>0.93567867780000002</v>
      </c>
      <c r="CP1747" s="96">
        <v>1.0646469103</v>
      </c>
      <c r="CQ1747" s="96">
        <v>0.99584056389999998</v>
      </c>
      <c r="CR1747" s="96">
        <v>1.0690935848000001</v>
      </c>
      <c r="CS1747" s="95">
        <v>823</v>
      </c>
      <c r="CT1747" s="95">
        <v>789</v>
      </c>
      <c r="CU1747" s="95">
        <v>740</v>
      </c>
      <c r="CV1747" s="95">
        <v>724</v>
      </c>
      <c r="CW1747" s="95">
        <v>726</v>
      </c>
      <c r="CX1747" s="96">
        <v>0.93933663700000003</v>
      </c>
      <c r="CY1747" s="96">
        <v>0.907298681</v>
      </c>
      <c r="CZ1747" s="96">
        <v>0.94876859300000005</v>
      </c>
      <c r="DA1747" s="96">
        <v>0.94290420600000002</v>
      </c>
      <c r="DB1747" s="96">
        <v>0.94182674600000005</v>
      </c>
      <c r="DC1747">
        <v>2013</v>
      </c>
      <c r="DD1747" s="6">
        <v>802.2</v>
      </c>
      <c r="DE1747" s="96">
        <v>3.9241177000000002E-3</v>
      </c>
      <c r="DF1747" s="72">
        <v>817.83</v>
      </c>
      <c r="DG1747" s="96">
        <v>1</v>
      </c>
      <c r="DH1747" s="72">
        <v>817.83</v>
      </c>
      <c r="DI1747" s="72">
        <v>721.63497475999998</v>
      </c>
      <c r="DJ1747" s="96">
        <v>0.89565618400000002</v>
      </c>
      <c r="DK1747" s="72">
        <v>807.79264398999999</v>
      </c>
      <c r="DL1747" s="96">
        <v>1.007888071</v>
      </c>
      <c r="DM1747" s="72">
        <v>814.16456974000005</v>
      </c>
      <c r="DN1747" s="96">
        <v>1</v>
      </c>
      <c r="DO1747" s="96">
        <v>9.9520000000000008E-3</v>
      </c>
      <c r="DP1747" s="72">
        <v>8.1</v>
      </c>
      <c r="DQ1747" s="72">
        <v>806.06</v>
      </c>
      <c r="DR1747" t="s">
        <v>1116</v>
      </c>
      <c r="DT1747" t="s">
        <v>1076</v>
      </c>
    </row>
    <row r="1748" spans="1:124" x14ac:dyDescent="0.3">
      <c r="A1748" t="s">
        <v>484</v>
      </c>
      <c r="B1748">
        <v>28870</v>
      </c>
      <c r="C1748" s="95">
        <v>952</v>
      </c>
      <c r="D1748" s="95">
        <v>3249394</v>
      </c>
      <c r="E1748" s="95">
        <v>923</v>
      </c>
      <c r="F1748" s="95">
        <v>3602479</v>
      </c>
      <c r="G1748" s="95">
        <v>77</v>
      </c>
      <c r="H1748" s="95">
        <v>432701</v>
      </c>
      <c r="I1748" s="95">
        <v>71</v>
      </c>
      <c r="J1748" s="95">
        <v>363066</v>
      </c>
      <c r="K1748" s="95">
        <v>925</v>
      </c>
      <c r="L1748" s="95">
        <v>3575619</v>
      </c>
      <c r="M1748" s="95">
        <v>889</v>
      </c>
      <c r="N1748" s="95">
        <v>4041904</v>
      </c>
      <c r="O1748" s="95">
        <v>74</v>
      </c>
      <c r="P1748" s="95">
        <v>358562</v>
      </c>
      <c r="Q1748" s="95">
        <v>66</v>
      </c>
      <c r="R1748" s="95">
        <v>263277</v>
      </c>
      <c r="S1748" s="95">
        <v>893</v>
      </c>
      <c r="T1748" s="95">
        <v>4026532</v>
      </c>
      <c r="U1748" s="95">
        <v>855</v>
      </c>
      <c r="V1748" s="95">
        <v>4068921</v>
      </c>
      <c r="W1748" s="95">
        <v>86</v>
      </c>
      <c r="X1748" s="95">
        <v>168942</v>
      </c>
      <c r="Y1748" s="95">
        <v>80</v>
      </c>
      <c r="Z1748" s="95">
        <v>270397</v>
      </c>
      <c r="AA1748" s="95">
        <v>908</v>
      </c>
      <c r="AB1748" s="95">
        <v>4268955</v>
      </c>
      <c r="AC1748" s="95">
        <v>861</v>
      </c>
      <c r="AD1748" s="95">
        <v>3982765</v>
      </c>
      <c r="AE1748" s="95">
        <v>78</v>
      </c>
      <c r="AF1748" s="95">
        <v>174777</v>
      </c>
      <c r="AG1748" s="95">
        <v>76</v>
      </c>
      <c r="AH1748" s="95">
        <v>332953</v>
      </c>
      <c r="AI1748" s="95">
        <v>900</v>
      </c>
      <c r="AJ1748" s="95">
        <v>3103724</v>
      </c>
      <c r="AK1748" s="95">
        <v>852</v>
      </c>
      <c r="AL1748" s="95">
        <v>3908094.4</v>
      </c>
      <c r="AM1748" s="95">
        <v>76</v>
      </c>
      <c r="AN1748" s="95">
        <v>148716</v>
      </c>
      <c r="AO1748" s="95">
        <v>72</v>
      </c>
      <c r="AP1748" s="95">
        <v>386917</v>
      </c>
      <c r="AQ1748" s="72">
        <v>298.19</v>
      </c>
      <c r="AR1748" s="72">
        <v>332.46</v>
      </c>
      <c r="AS1748" s="72">
        <v>630.65</v>
      </c>
      <c r="AT1748" s="95">
        <v>3682095</v>
      </c>
      <c r="AU1748" s="95">
        <v>3965545</v>
      </c>
      <c r="AV1748" s="95">
        <v>1029</v>
      </c>
      <c r="AW1748" s="95">
        <v>994</v>
      </c>
      <c r="AX1748" s="72">
        <v>328.18</v>
      </c>
      <c r="AY1748" s="72">
        <v>375.67</v>
      </c>
      <c r="AZ1748" s="72">
        <v>703.85</v>
      </c>
      <c r="BA1748" s="95">
        <v>3934181</v>
      </c>
      <c r="BB1748" s="95">
        <v>4305181</v>
      </c>
      <c r="BC1748" s="95">
        <v>999</v>
      </c>
      <c r="BD1748" s="95">
        <v>955</v>
      </c>
      <c r="BE1748" s="72">
        <v>357.12</v>
      </c>
      <c r="BF1748" s="72">
        <v>386.75</v>
      </c>
      <c r="BG1748" s="72">
        <v>743.87</v>
      </c>
      <c r="BH1748" s="95">
        <v>4195474</v>
      </c>
      <c r="BI1748" s="95">
        <v>4339318</v>
      </c>
      <c r="BJ1748" s="95">
        <v>979</v>
      </c>
      <c r="BK1748" s="95">
        <v>935</v>
      </c>
      <c r="BL1748" s="72">
        <v>375.57</v>
      </c>
      <c r="BM1748" s="72">
        <v>383.82</v>
      </c>
      <c r="BN1748" s="72">
        <v>759.39</v>
      </c>
      <c r="BO1748" s="95">
        <v>4443732</v>
      </c>
      <c r="BP1748" s="95">
        <v>4315718</v>
      </c>
      <c r="BQ1748" s="95">
        <v>986</v>
      </c>
      <c r="BR1748" s="95">
        <v>937</v>
      </c>
      <c r="BS1748" s="72">
        <v>277.7</v>
      </c>
      <c r="BT1748" s="72">
        <v>387.36</v>
      </c>
      <c r="BU1748" s="72">
        <v>665.06</v>
      </c>
      <c r="BV1748" s="95">
        <v>3252440</v>
      </c>
      <c r="BW1748" s="95">
        <v>4295011.4000000004</v>
      </c>
      <c r="BX1748" s="95">
        <v>976</v>
      </c>
      <c r="BY1748" s="95">
        <v>924</v>
      </c>
      <c r="BZ1748" s="95">
        <v>1012</v>
      </c>
      <c r="CA1748" s="95">
        <v>978</v>
      </c>
      <c r="CB1748" s="95">
        <v>958</v>
      </c>
      <c r="CC1748" s="95">
        <v>963</v>
      </c>
      <c r="CD1748" s="95">
        <v>951</v>
      </c>
      <c r="CE1748" s="72">
        <v>650.75523149000003</v>
      </c>
      <c r="CF1748" s="72">
        <v>676.59346364999999</v>
      </c>
      <c r="CG1748" s="72">
        <v>712.40329333</v>
      </c>
      <c r="CH1748" s="72">
        <v>716.50152150999998</v>
      </c>
      <c r="CI1748" s="72">
        <v>731.52548966999996</v>
      </c>
      <c r="CJ1748" s="96">
        <v>0.96910477159999997</v>
      </c>
      <c r="CK1748" s="96">
        <v>1.0402849537000001</v>
      </c>
      <c r="CL1748" s="96">
        <v>1.0441697939000001</v>
      </c>
      <c r="CM1748" s="96">
        <v>1.0598581819999999</v>
      </c>
      <c r="CN1748" s="96">
        <v>0.9091412526</v>
      </c>
      <c r="CO1748" s="96">
        <v>0.95638990219999997</v>
      </c>
      <c r="CP1748" s="96">
        <v>1.0503161822</v>
      </c>
      <c r="CQ1748" s="96">
        <v>0.99584056389999998</v>
      </c>
      <c r="CR1748" s="96">
        <v>1.0547030019999999</v>
      </c>
      <c r="CS1748" s="95">
        <v>985</v>
      </c>
      <c r="CT1748" s="95">
        <v>955</v>
      </c>
      <c r="CU1748" s="95">
        <v>915</v>
      </c>
      <c r="CV1748" s="95">
        <v>917</v>
      </c>
      <c r="CW1748" s="95">
        <v>917</v>
      </c>
      <c r="CX1748" s="96">
        <v>0.93953324999999999</v>
      </c>
      <c r="CY1748" s="96">
        <v>0.959356082</v>
      </c>
      <c r="CZ1748" s="96">
        <v>0.96282694000000002</v>
      </c>
      <c r="DA1748" s="96">
        <v>0.94275474699999995</v>
      </c>
      <c r="DB1748" s="96">
        <v>0.978619617</v>
      </c>
      <c r="DC1748">
        <v>2013</v>
      </c>
      <c r="DD1748" s="6">
        <v>949</v>
      </c>
      <c r="DE1748" s="96">
        <v>9.1156850000000003E-4</v>
      </c>
      <c r="DF1748" s="72">
        <v>809.26</v>
      </c>
      <c r="DG1748" s="96">
        <v>1</v>
      </c>
      <c r="DH1748" s="72">
        <v>809.26</v>
      </c>
      <c r="DI1748" s="72">
        <v>721.63497475999998</v>
      </c>
      <c r="DJ1748" s="96">
        <v>0.9741663102</v>
      </c>
      <c r="DK1748" s="72">
        <v>806.99632227999996</v>
      </c>
      <c r="DL1748" s="96">
        <v>1.007888071</v>
      </c>
      <c r="DM1748" s="72">
        <v>813.36196659999996</v>
      </c>
      <c r="DN1748" s="96">
        <v>1</v>
      </c>
      <c r="DO1748" s="96">
        <v>2.9759999999999999E-3</v>
      </c>
      <c r="DP1748" s="72">
        <v>2.42</v>
      </c>
      <c r="DQ1748" s="72">
        <v>810.94</v>
      </c>
      <c r="DR1748" t="s">
        <v>484</v>
      </c>
      <c r="DT1748" t="s">
        <v>1076</v>
      </c>
    </row>
    <row r="1749" spans="1:124" x14ac:dyDescent="0.3">
      <c r="A1749" t="s">
        <v>65</v>
      </c>
      <c r="B1749">
        <v>28880</v>
      </c>
      <c r="C1749" s="95">
        <v>2234</v>
      </c>
      <c r="D1749" s="95">
        <v>10020598</v>
      </c>
      <c r="E1749" s="95">
        <v>2136</v>
      </c>
      <c r="F1749" s="95">
        <v>7303902</v>
      </c>
      <c r="G1749" s="95">
        <v>226</v>
      </c>
      <c r="H1749" s="95">
        <v>413300</v>
      </c>
      <c r="I1749" s="95">
        <v>197</v>
      </c>
      <c r="J1749" s="95">
        <v>596007</v>
      </c>
      <c r="K1749" s="95">
        <v>2208</v>
      </c>
      <c r="L1749" s="95">
        <v>9575031</v>
      </c>
      <c r="M1749" s="95">
        <v>2110</v>
      </c>
      <c r="N1749" s="95">
        <v>7936695</v>
      </c>
      <c r="O1749" s="95">
        <v>235</v>
      </c>
      <c r="P1749" s="95">
        <v>763035</v>
      </c>
      <c r="Q1749" s="95">
        <v>201</v>
      </c>
      <c r="R1749" s="95">
        <v>747689</v>
      </c>
      <c r="S1749" s="95">
        <v>2232</v>
      </c>
      <c r="T1749" s="95">
        <v>9155723</v>
      </c>
      <c r="U1749" s="95">
        <v>2118</v>
      </c>
      <c r="V1749" s="95">
        <v>8234522</v>
      </c>
      <c r="W1749" s="95">
        <v>238</v>
      </c>
      <c r="X1749" s="95">
        <v>460634</v>
      </c>
      <c r="Y1749" s="95">
        <v>205</v>
      </c>
      <c r="Z1749" s="95">
        <v>725427</v>
      </c>
      <c r="AA1749" s="95">
        <v>2264</v>
      </c>
      <c r="AB1749" s="95">
        <v>8614365</v>
      </c>
      <c r="AC1749" s="95">
        <v>2133</v>
      </c>
      <c r="AD1749" s="95">
        <v>8635853</v>
      </c>
      <c r="AE1749" s="95">
        <v>235</v>
      </c>
      <c r="AF1749" s="95">
        <v>982698</v>
      </c>
      <c r="AG1749" s="95">
        <v>200</v>
      </c>
      <c r="AH1749" s="95">
        <v>825771</v>
      </c>
      <c r="AI1749" s="95">
        <v>2286</v>
      </c>
      <c r="AJ1749" s="95">
        <v>9587194.75</v>
      </c>
      <c r="AK1749" s="95">
        <v>2150</v>
      </c>
      <c r="AL1749" s="95">
        <v>9704207.3599999994</v>
      </c>
      <c r="AM1749" s="95">
        <v>246</v>
      </c>
      <c r="AN1749" s="95">
        <v>728391</v>
      </c>
      <c r="AO1749" s="95">
        <v>214</v>
      </c>
      <c r="AP1749" s="95">
        <v>724829.84</v>
      </c>
      <c r="AQ1749" s="72">
        <v>353.45</v>
      </c>
      <c r="AR1749" s="72">
        <v>282.18</v>
      </c>
      <c r="AS1749" s="72">
        <v>635.63</v>
      </c>
      <c r="AT1749" s="95">
        <v>10433898</v>
      </c>
      <c r="AU1749" s="95">
        <v>7899909</v>
      </c>
      <c r="AV1749" s="95">
        <v>2460</v>
      </c>
      <c r="AW1749" s="95">
        <v>2333</v>
      </c>
      <c r="AX1749" s="72">
        <v>352.64</v>
      </c>
      <c r="AY1749" s="72">
        <v>313.14999999999998</v>
      </c>
      <c r="AZ1749" s="72">
        <v>665.79</v>
      </c>
      <c r="BA1749" s="95">
        <v>10338066</v>
      </c>
      <c r="BB1749" s="95">
        <v>8684384</v>
      </c>
      <c r="BC1749" s="95">
        <v>2443</v>
      </c>
      <c r="BD1749" s="95">
        <v>2311</v>
      </c>
      <c r="BE1749" s="72">
        <v>324.44</v>
      </c>
      <c r="BF1749" s="72">
        <v>321.42</v>
      </c>
      <c r="BG1749" s="72">
        <v>645.86</v>
      </c>
      <c r="BH1749" s="95">
        <v>9616357</v>
      </c>
      <c r="BI1749" s="95">
        <v>8959949</v>
      </c>
      <c r="BJ1749" s="95">
        <v>2470</v>
      </c>
      <c r="BK1749" s="95">
        <v>2323</v>
      </c>
      <c r="BL1749" s="72">
        <v>320.02999999999997</v>
      </c>
      <c r="BM1749" s="72">
        <v>337.96</v>
      </c>
      <c r="BN1749" s="72">
        <v>657.99</v>
      </c>
      <c r="BO1749" s="95">
        <v>9597063</v>
      </c>
      <c r="BP1749" s="95">
        <v>9461624</v>
      </c>
      <c r="BQ1749" s="95">
        <v>2499</v>
      </c>
      <c r="BR1749" s="95">
        <v>2333</v>
      </c>
      <c r="BS1749" s="72">
        <v>339.51</v>
      </c>
      <c r="BT1749" s="72">
        <v>367.63</v>
      </c>
      <c r="BU1749" s="72">
        <v>707.14</v>
      </c>
      <c r="BV1749" s="95">
        <v>10315585.75</v>
      </c>
      <c r="BW1749" s="95">
        <v>10429037.199999999</v>
      </c>
      <c r="BX1749" s="95">
        <v>2532</v>
      </c>
      <c r="BY1749" s="95">
        <v>2364</v>
      </c>
      <c r="BZ1749" s="95">
        <v>2399</v>
      </c>
      <c r="CA1749" s="95">
        <v>2379</v>
      </c>
      <c r="CB1749" s="95">
        <v>2399</v>
      </c>
      <c r="CC1749" s="95">
        <v>2420</v>
      </c>
      <c r="CD1749" s="95">
        <v>2450</v>
      </c>
      <c r="CE1749" s="72">
        <v>650.75523149000003</v>
      </c>
      <c r="CF1749" s="72">
        <v>676.59346364999999</v>
      </c>
      <c r="CG1749" s="72">
        <v>712.40329333</v>
      </c>
      <c r="CH1749" s="72">
        <v>716.50152150999998</v>
      </c>
      <c r="CI1749" s="72">
        <v>731.52548966999996</v>
      </c>
      <c r="CJ1749" s="96">
        <v>0.97675741849999997</v>
      </c>
      <c r="CK1749" s="96">
        <v>0.98403256279999995</v>
      </c>
      <c r="CL1749" s="96">
        <v>0.90659322610000004</v>
      </c>
      <c r="CM1749" s="96">
        <v>0.91833719849999995</v>
      </c>
      <c r="CN1749" s="96">
        <v>0.96666488039999998</v>
      </c>
      <c r="CO1749" s="96">
        <v>0.87713056599999994</v>
      </c>
      <c r="CP1749" s="96">
        <v>1.08362095</v>
      </c>
      <c r="CQ1749" s="96">
        <v>0.99584056389999998</v>
      </c>
      <c r="CR1749" s="96">
        <v>1.0881468727000001</v>
      </c>
      <c r="CS1749" s="95">
        <v>2434</v>
      </c>
      <c r="CT1749" s="95">
        <v>2427</v>
      </c>
      <c r="CU1749" s="95">
        <v>2453</v>
      </c>
      <c r="CV1749" s="95">
        <v>2492</v>
      </c>
      <c r="CW1749" s="95">
        <v>2519</v>
      </c>
      <c r="CX1749" s="96">
        <v>0.89495666500000004</v>
      </c>
      <c r="CY1749" s="96">
        <v>0.91466386899999996</v>
      </c>
      <c r="CZ1749" s="96">
        <v>0.88418603699999998</v>
      </c>
      <c r="DA1749" s="96">
        <v>0.85895477200000003</v>
      </c>
      <c r="DB1749" s="96">
        <v>0.83485385199999995</v>
      </c>
      <c r="DC1749">
        <v>2013</v>
      </c>
      <c r="DD1749" s="6">
        <v>2332.8000000000002</v>
      </c>
      <c r="DE1749" s="96">
        <v>3.5666555999999999E-3</v>
      </c>
      <c r="DF1749" s="72">
        <v>832.71</v>
      </c>
      <c r="DG1749" s="96">
        <v>1</v>
      </c>
      <c r="DH1749" s="72">
        <v>832.71</v>
      </c>
      <c r="DI1749" s="72">
        <v>736.28927582999995</v>
      </c>
      <c r="DJ1749" s="96">
        <v>1</v>
      </c>
      <c r="DK1749" s="72">
        <v>832.71</v>
      </c>
      <c r="DL1749" s="96">
        <v>1</v>
      </c>
      <c r="DM1749" s="72">
        <v>832.71</v>
      </c>
      <c r="DN1749" s="96">
        <v>1</v>
      </c>
      <c r="DO1749" s="96">
        <v>9.0240000000000008E-3</v>
      </c>
      <c r="DP1749" s="72">
        <v>7.51</v>
      </c>
      <c r="DQ1749" s="72">
        <v>825.2</v>
      </c>
      <c r="DR1749" t="s">
        <v>65</v>
      </c>
      <c r="DT1749" t="s">
        <v>1076</v>
      </c>
    </row>
    <row r="1750" spans="1:124" x14ac:dyDescent="0.3">
      <c r="A1750" t="s">
        <v>440</v>
      </c>
      <c r="B1750">
        <v>28890</v>
      </c>
      <c r="C1750" s="95">
        <v>1088</v>
      </c>
      <c r="D1750" s="95">
        <v>3778319</v>
      </c>
      <c r="E1750" s="95">
        <v>1025</v>
      </c>
      <c r="F1750" s="95">
        <v>2826088</v>
      </c>
      <c r="G1750" s="95">
        <v>97</v>
      </c>
      <c r="H1750" s="95">
        <v>103686</v>
      </c>
      <c r="I1750" s="95">
        <v>90</v>
      </c>
      <c r="J1750" s="95">
        <v>283344</v>
      </c>
      <c r="K1750" s="95">
        <v>1053</v>
      </c>
      <c r="L1750" s="95">
        <v>3303487</v>
      </c>
      <c r="M1750" s="95">
        <v>974</v>
      </c>
      <c r="N1750" s="95">
        <v>3202150</v>
      </c>
      <c r="O1750" s="95">
        <v>96</v>
      </c>
      <c r="P1750" s="95">
        <v>161047</v>
      </c>
      <c r="Q1750" s="95">
        <v>88</v>
      </c>
      <c r="R1750" s="95">
        <v>266323</v>
      </c>
      <c r="S1750" s="95">
        <v>1030</v>
      </c>
      <c r="T1750" s="95">
        <v>4070596</v>
      </c>
      <c r="U1750" s="95">
        <v>952</v>
      </c>
      <c r="V1750" s="95">
        <v>3098653</v>
      </c>
      <c r="W1750" s="95">
        <v>104</v>
      </c>
      <c r="X1750" s="95">
        <v>279846</v>
      </c>
      <c r="Y1750" s="95">
        <v>98</v>
      </c>
      <c r="Z1750" s="95">
        <v>326934</v>
      </c>
      <c r="AA1750" s="95">
        <v>1009</v>
      </c>
      <c r="AB1750" s="95">
        <v>3545081</v>
      </c>
      <c r="AC1750" s="95">
        <v>932</v>
      </c>
      <c r="AD1750" s="95">
        <v>2847786</v>
      </c>
      <c r="AE1750" s="95">
        <v>107</v>
      </c>
      <c r="AF1750" s="95">
        <v>229283</v>
      </c>
      <c r="AG1750" s="95">
        <v>102</v>
      </c>
      <c r="AH1750" s="95">
        <v>406732</v>
      </c>
      <c r="AI1750" s="95">
        <v>1015</v>
      </c>
      <c r="AJ1750" s="95">
        <v>3482630</v>
      </c>
      <c r="AK1750" s="95">
        <v>939</v>
      </c>
      <c r="AL1750" s="95">
        <v>3326082</v>
      </c>
      <c r="AM1750" s="95">
        <v>108</v>
      </c>
      <c r="AN1750" s="95">
        <v>417348</v>
      </c>
      <c r="AO1750" s="95">
        <v>102</v>
      </c>
      <c r="AP1750" s="95">
        <v>313729</v>
      </c>
      <c r="AQ1750" s="72">
        <v>273</v>
      </c>
      <c r="AR1750" s="72">
        <v>232.39</v>
      </c>
      <c r="AS1750" s="72">
        <v>505.39</v>
      </c>
      <c r="AT1750" s="95">
        <v>3882005</v>
      </c>
      <c r="AU1750" s="95">
        <v>3109432</v>
      </c>
      <c r="AV1750" s="95">
        <v>1185</v>
      </c>
      <c r="AW1750" s="95">
        <v>1115</v>
      </c>
      <c r="AX1750" s="72">
        <v>251.27</v>
      </c>
      <c r="AY1750" s="72">
        <v>272.17</v>
      </c>
      <c r="AZ1750" s="72">
        <v>523.44000000000005</v>
      </c>
      <c r="BA1750" s="95">
        <v>3464534</v>
      </c>
      <c r="BB1750" s="95">
        <v>3468473</v>
      </c>
      <c r="BC1750" s="95">
        <v>1149</v>
      </c>
      <c r="BD1750" s="95">
        <v>1062</v>
      </c>
      <c r="BE1750" s="72">
        <v>319.7</v>
      </c>
      <c r="BF1750" s="72">
        <v>271.87</v>
      </c>
      <c r="BG1750" s="72">
        <v>591.57000000000005</v>
      </c>
      <c r="BH1750" s="95">
        <v>4350442</v>
      </c>
      <c r="BI1750" s="95">
        <v>3425587</v>
      </c>
      <c r="BJ1750" s="95">
        <v>1134</v>
      </c>
      <c r="BK1750" s="95">
        <v>1050</v>
      </c>
      <c r="BL1750" s="72">
        <v>281.83999999999997</v>
      </c>
      <c r="BM1750" s="72">
        <v>262.29000000000002</v>
      </c>
      <c r="BN1750" s="72">
        <v>544.13</v>
      </c>
      <c r="BO1750" s="95">
        <v>3774364</v>
      </c>
      <c r="BP1750" s="95">
        <v>3254518</v>
      </c>
      <c r="BQ1750" s="95">
        <v>1116</v>
      </c>
      <c r="BR1750" s="95">
        <v>1034</v>
      </c>
      <c r="BS1750" s="72">
        <v>289.39999999999998</v>
      </c>
      <c r="BT1750" s="72">
        <v>291.37</v>
      </c>
      <c r="BU1750" s="72">
        <v>580.77</v>
      </c>
      <c r="BV1750" s="95">
        <v>3899978</v>
      </c>
      <c r="BW1750" s="95">
        <v>3639811</v>
      </c>
      <c r="BX1750" s="95">
        <v>1123</v>
      </c>
      <c r="BY1750" s="95">
        <v>1041</v>
      </c>
      <c r="BZ1750" s="95">
        <v>1152</v>
      </c>
      <c r="CA1750" s="95">
        <v>1107</v>
      </c>
      <c r="CB1750" s="95">
        <v>1094</v>
      </c>
      <c r="CC1750" s="95">
        <v>1077</v>
      </c>
      <c r="CD1750" s="95">
        <v>1083</v>
      </c>
      <c r="CE1750" s="72">
        <v>650.75523149000003</v>
      </c>
      <c r="CF1750" s="72">
        <v>676.59346364999999</v>
      </c>
      <c r="CG1750" s="72">
        <v>712.40329333</v>
      </c>
      <c r="CH1750" s="72">
        <v>716.50152150999998</v>
      </c>
      <c r="CI1750" s="72">
        <v>731.52548966999996</v>
      </c>
      <c r="CJ1750" s="96">
        <v>0.77662072550000005</v>
      </c>
      <c r="CK1750" s="96">
        <v>0.77364034410000004</v>
      </c>
      <c r="CL1750" s="96">
        <v>0.83038639140000003</v>
      </c>
      <c r="CM1750" s="96">
        <v>0.75942616119999995</v>
      </c>
      <c r="CN1750" s="96">
        <v>0.79391628619999999</v>
      </c>
      <c r="CO1750" s="96">
        <v>0.89944455810000001</v>
      </c>
      <c r="CP1750" s="96">
        <v>0.87475984439999999</v>
      </c>
      <c r="CQ1750" s="96">
        <v>0.99584056389999998</v>
      </c>
      <c r="CR1750" s="96">
        <v>0.878413424</v>
      </c>
      <c r="CS1750" s="95">
        <v>1166</v>
      </c>
      <c r="CT1750" s="95">
        <v>1120</v>
      </c>
      <c r="CU1750" s="95">
        <v>1125</v>
      </c>
      <c r="CV1750" s="95">
        <v>1134</v>
      </c>
      <c r="CW1750" s="95">
        <v>1155</v>
      </c>
      <c r="CX1750" s="96">
        <v>0.890321582</v>
      </c>
      <c r="CY1750" s="96">
        <v>0.90620562400000004</v>
      </c>
      <c r="CZ1750" s="96">
        <v>0.91860308300000004</v>
      </c>
      <c r="DA1750" s="96">
        <v>0.892186382</v>
      </c>
      <c r="DB1750" s="96">
        <v>0.89056354299999996</v>
      </c>
      <c r="DC1750">
        <v>2013</v>
      </c>
      <c r="DD1750" s="6">
        <v>1060.4000000000001</v>
      </c>
      <c r="DE1750" s="96">
        <v>2.1617546999999999E-3</v>
      </c>
      <c r="DF1750" s="72">
        <v>673.15</v>
      </c>
      <c r="DG1750" s="96">
        <v>1</v>
      </c>
      <c r="DH1750" s="72">
        <v>673.15</v>
      </c>
      <c r="DI1750" s="72">
        <v>721.63497475999998</v>
      </c>
      <c r="DJ1750" s="96">
        <v>1</v>
      </c>
      <c r="DK1750" s="72">
        <v>673.15</v>
      </c>
      <c r="DL1750" s="96">
        <v>1</v>
      </c>
      <c r="DM1750" s="72">
        <v>673.15</v>
      </c>
      <c r="DN1750" s="96">
        <v>1</v>
      </c>
      <c r="DO1750" s="96">
        <v>6.2090000000000001E-3</v>
      </c>
      <c r="DP1750" s="72">
        <v>4.18</v>
      </c>
      <c r="DQ1750" s="72">
        <v>668.97</v>
      </c>
      <c r="DR1750" t="s">
        <v>440</v>
      </c>
      <c r="DT1750" t="s">
        <v>1076</v>
      </c>
    </row>
    <row r="1751" spans="1:124" x14ac:dyDescent="0.3">
      <c r="A1751" t="s">
        <v>441</v>
      </c>
      <c r="B1751">
        <v>28900</v>
      </c>
      <c r="C1751" s="95">
        <v>902</v>
      </c>
      <c r="D1751" s="95">
        <v>4353808</v>
      </c>
      <c r="E1751" s="95">
        <v>873</v>
      </c>
      <c r="F1751" s="95">
        <v>3409757</v>
      </c>
      <c r="G1751" s="95">
        <v>96</v>
      </c>
      <c r="H1751" s="95">
        <v>362335</v>
      </c>
      <c r="I1751" s="95">
        <v>91</v>
      </c>
      <c r="J1751" s="95">
        <v>283825</v>
      </c>
      <c r="K1751" s="95">
        <v>873</v>
      </c>
      <c r="L1751" s="95">
        <v>4349346</v>
      </c>
      <c r="M1751" s="95">
        <v>844</v>
      </c>
      <c r="N1751" s="95">
        <v>3719617</v>
      </c>
      <c r="O1751" s="95">
        <v>90</v>
      </c>
      <c r="P1751" s="95">
        <v>237271</v>
      </c>
      <c r="Q1751" s="95">
        <v>82</v>
      </c>
      <c r="R1751" s="95">
        <v>254596</v>
      </c>
      <c r="S1751" s="95">
        <v>851</v>
      </c>
      <c r="T1751" s="95">
        <v>3946185</v>
      </c>
      <c r="U1751" s="95">
        <v>822</v>
      </c>
      <c r="V1751" s="95">
        <v>3437995</v>
      </c>
      <c r="W1751" s="95">
        <v>94</v>
      </c>
      <c r="X1751" s="95">
        <v>95175</v>
      </c>
      <c r="Y1751" s="95">
        <v>86</v>
      </c>
      <c r="Z1751" s="95">
        <v>264083</v>
      </c>
      <c r="AA1751" s="95">
        <v>847</v>
      </c>
      <c r="AB1751" s="95">
        <v>3697030</v>
      </c>
      <c r="AC1751" s="95">
        <v>819</v>
      </c>
      <c r="AD1751" s="95">
        <v>3648352</v>
      </c>
      <c r="AE1751" s="95">
        <v>92</v>
      </c>
      <c r="AF1751" s="95">
        <v>188199</v>
      </c>
      <c r="AG1751" s="95">
        <v>86</v>
      </c>
      <c r="AH1751" s="95">
        <v>409449</v>
      </c>
      <c r="AI1751" s="95">
        <v>835</v>
      </c>
      <c r="AJ1751" s="95">
        <v>3477863.89</v>
      </c>
      <c r="AK1751" s="95">
        <v>809</v>
      </c>
      <c r="AL1751" s="95">
        <v>3585573.26</v>
      </c>
      <c r="AM1751" s="95">
        <v>99</v>
      </c>
      <c r="AN1751" s="95">
        <v>223863</v>
      </c>
      <c r="AO1751" s="95">
        <v>89</v>
      </c>
      <c r="AP1751" s="95">
        <v>294283</v>
      </c>
      <c r="AQ1751" s="72">
        <v>393.8</v>
      </c>
      <c r="AR1751" s="72">
        <v>319.29000000000002</v>
      </c>
      <c r="AS1751" s="72">
        <v>713.09</v>
      </c>
      <c r="AT1751" s="95">
        <v>4716143</v>
      </c>
      <c r="AU1751" s="95">
        <v>3693582</v>
      </c>
      <c r="AV1751" s="95">
        <v>998</v>
      </c>
      <c r="AW1751" s="95">
        <v>964</v>
      </c>
      <c r="AX1751" s="72">
        <v>396.9</v>
      </c>
      <c r="AY1751" s="72">
        <v>357.65</v>
      </c>
      <c r="AZ1751" s="72">
        <v>754.55</v>
      </c>
      <c r="BA1751" s="95">
        <v>4586617</v>
      </c>
      <c r="BB1751" s="95">
        <v>3974213</v>
      </c>
      <c r="BC1751" s="95">
        <v>963</v>
      </c>
      <c r="BD1751" s="95">
        <v>926</v>
      </c>
      <c r="BE1751" s="72">
        <v>356.38</v>
      </c>
      <c r="BF1751" s="72">
        <v>339.76</v>
      </c>
      <c r="BG1751" s="72">
        <v>696.14</v>
      </c>
      <c r="BH1751" s="95">
        <v>4041360</v>
      </c>
      <c r="BI1751" s="95">
        <v>3702078</v>
      </c>
      <c r="BJ1751" s="95">
        <v>945</v>
      </c>
      <c r="BK1751" s="95">
        <v>908</v>
      </c>
      <c r="BL1751" s="72">
        <v>344.8</v>
      </c>
      <c r="BM1751" s="72">
        <v>373.65</v>
      </c>
      <c r="BN1751" s="72">
        <v>718.45</v>
      </c>
      <c r="BO1751" s="95">
        <v>3885229</v>
      </c>
      <c r="BP1751" s="95">
        <v>4057801</v>
      </c>
      <c r="BQ1751" s="95">
        <v>939</v>
      </c>
      <c r="BR1751" s="95">
        <v>905</v>
      </c>
      <c r="BS1751" s="72">
        <v>330.28</v>
      </c>
      <c r="BT1751" s="72">
        <v>360.05</v>
      </c>
      <c r="BU1751" s="72">
        <v>690.33</v>
      </c>
      <c r="BV1751" s="95">
        <v>3701726.89</v>
      </c>
      <c r="BW1751" s="95">
        <v>3879856.26</v>
      </c>
      <c r="BX1751" s="95">
        <v>934</v>
      </c>
      <c r="BY1751" s="95">
        <v>898</v>
      </c>
      <c r="BZ1751" s="95">
        <v>982</v>
      </c>
      <c r="CA1751" s="95">
        <v>945</v>
      </c>
      <c r="CB1751" s="95">
        <v>927</v>
      </c>
      <c r="CC1751" s="95">
        <v>923</v>
      </c>
      <c r="CD1751" s="95">
        <v>916</v>
      </c>
      <c r="CE1751" s="72">
        <v>650.75523149000003</v>
      </c>
      <c r="CF1751" s="72">
        <v>676.59346364999999</v>
      </c>
      <c r="CG1751" s="72">
        <v>712.40329333</v>
      </c>
      <c r="CH1751" s="72">
        <v>716.50152150999998</v>
      </c>
      <c r="CI1751" s="72">
        <v>731.52548966999996</v>
      </c>
      <c r="CJ1751" s="96">
        <v>1.0957883478999999</v>
      </c>
      <c r="CK1751" s="96">
        <v>1.1152191685999999</v>
      </c>
      <c r="CL1751" s="96">
        <v>0.9771712266</v>
      </c>
      <c r="CM1751" s="96">
        <v>1.0027194338000001</v>
      </c>
      <c r="CN1751" s="96">
        <v>0.94368550340000001</v>
      </c>
      <c r="CO1751" s="96">
        <v>1.0022282631999999</v>
      </c>
      <c r="CP1751" s="96">
        <v>1.0246335826999999</v>
      </c>
      <c r="CQ1751" s="96">
        <v>0.99584056389999998</v>
      </c>
      <c r="CR1751" s="96">
        <v>1.0289131349</v>
      </c>
      <c r="CS1751" s="95">
        <v>947</v>
      </c>
      <c r="CT1751" s="95">
        <v>925</v>
      </c>
      <c r="CU1751" s="95">
        <v>895</v>
      </c>
      <c r="CV1751" s="95">
        <v>903</v>
      </c>
      <c r="CW1751" s="95">
        <v>898</v>
      </c>
      <c r="CX1751" s="96">
        <v>1.019574655</v>
      </c>
      <c r="CY1751" s="96">
        <v>1.008551609</v>
      </c>
      <c r="CZ1751" s="96">
        <v>0.991475895</v>
      </c>
      <c r="DA1751" s="96">
        <v>0.98511080399999995</v>
      </c>
      <c r="DB1751" s="96">
        <v>1.0053510999999999</v>
      </c>
      <c r="DC1751">
        <v>2013</v>
      </c>
      <c r="DD1751" s="6">
        <v>920.2</v>
      </c>
      <c r="DE1751" s="96">
        <v>8.7254029999999998E-4</v>
      </c>
      <c r="DF1751" s="72">
        <v>789.51</v>
      </c>
      <c r="DG1751" s="96">
        <v>1</v>
      </c>
      <c r="DH1751" s="72">
        <v>789.51</v>
      </c>
      <c r="DI1751" s="72">
        <v>721.63497475999998</v>
      </c>
      <c r="DJ1751" s="96">
        <v>0.95927055620000001</v>
      </c>
      <c r="DK1751" s="72">
        <v>786.74548797</v>
      </c>
      <c r="DL1751" s="96">
        <v>1.007888071</v>
      </c>
      <c r="DM1751" s="72">
        <v>792.95139227000004</v>
      </c>
      <c r="DN1751" s="96">
        <v>1</v>
      </c>
      <c r="DO1751" s="96">
        <v>2.5760000000000002E-3</v>
      </c>
      <c r="DP1751" s="72">
        <v>2.04</v>
      </c>
      <c r="DQ1751" s="72">
        <v>790.91</v>
      </c>
      <c r="DR1751" t="s">
        <v>441</v>
      </c>
      <c r="DT1751" t="s">
        <v>1076</v>
      </c>
    </row>
    <row r="1752" spans="1:124" x14ac:dyDescent="0.3">
      <c r="A1752" t="s">
        <v>442</v>
      </c>
      <c r="B1752">
        <v>28910</v>
      </c>
      <c r="C1752" s="95">
        <v>127</v>
      </c>
      <c r="D1752" s="95">
        <v>431860</v>
      </c>
      <c r="E1752" s="95">
        <v>121</v>
      </c>
      <c r="F1752" s="95">
        <v>370647</v>
      </c>
      <c r="G1752" s="95">
        <v>12</v>
      </c>
      <c r="H1752" s="95">
        <v>423</v>
      </c>
      <c r="I1752" s="95">
        <v>11</v>
      </c>
      <c r="J1752" s="95">
        <v>19963</v>
      </c>
      <c r="K1752" s="95">
        <v>130</v>
      </c>
      <c r="L1752" s="95">
        <v>484908</v>
      </c>
      <c r="M1752" s="95">
        <v>121</v>
      </c>
      <c r="N1752" s="95">
        <v>364487</v>
      </c>
      <c r="O1752" s="95">
        <v>13</v>
      </c>
      <c r="P1752" s="95">
        <v>6504</v>
      </c>
      <c r="Q1752" s="95">
        <v>12</v>
      </c>
      <c r="R1752" s="95">
        <v>19696</v>
      </c>
      <c r="S1752" s="95">
        <v>129</v>
      </c>
      <c r="T1752" s="95">
        <v>468176</v>
      </c>
      <c r="U1752" s="95">
        <v>118</v>
      </c>
      <c r="V1752" s="95">
        <v>474366</v>
      </c>
      <c r="W1752" s="95">
        <v>10</v>
      </c>
      <c r="X1752" s="95">
        <v>10155</v>
      </c>
      <c r="Y1752" s="95">
        <v>10</v>
      </c>
      <c r="Z1752" s="95">
        <v>25669</v>
      </c>
      <c r="AA1752" s="95">
        <v>127</v>
      </c>
      <c r="AB1752" s="95">
        <v>270647</v>
      </c>
      <c r="AC1752" s="95">
        <v>116</v>
      </c>
      <c r="AD1752" s="95">
        <v>516693</v>
      </c>
      <c r="AE1752" s="95">
        <v>13</v>
      </c>
      <c r="AF1752" s="95">
        <v>13372</v>
      </c>
      <c r="AG1752" s="95">
        <v>13</v>
      </c>
      <c r="AH1752" s="95">
        <v>53365</v>
      </c>
      <c r="AI1752" s="95">
        <v>138</v>
      </c>
      <c r="AJ1752" s="95">
        <v>364461</v>
      </c>
      <c r="AK1752" s="95">
        <v>128</v>
      </c>
      <c r="AL1752" s="95">
        <v>464937</v>
      </c>
      <c r="AM1752" s="95">
        <v>10</v>
      </c>
      <c r="AN1752" s="95">
        <v>5296</v>
      </c>
      <c r="AO1752" s="95">
        <v>9</v>
      </c>
      <c r="AP1752" s="95">
        <v>18961</v>
      </c>
      <c r="AQ1752" s="72">
        <v>259.16000000000003</v>
      </c>
      <c r="AR1752" s="72">
        <v>246.6</v>
      </c>
      <c r="AS1752" s="72">
        <v>505.76</v>
      </c>
      <c r="AT1752" s="95">
        <v>432283</v>
      </c>
      <c r="AU1752" s="95">
        <v>390610</v>
      </c>
      <c r="AV1752" s="95">
        <v>139</v>
      </c>
      <c r="AW1752" s="95">
        <v>132</v>
      </c>
      <c r="AX1752" s="72">
        <v>286.37</v>
      </c>
      <c r="AY1752" s="72">
        <v>240.72</v>
      </c>
      <c r="AZ1752" s="72">
        <v>527.09</v>
      </c>
      <c r="BA1752" s="95">
        <v>491412</v>
      </c>
      <c r="BB1752" s="95">
        <v>384183</v>
      </c>
      <c r="BC1752" s="95">
        <v>143</v>
      </c>
      <c r="BD1752" s="95">
        <v>133</v>
      </c>
      <c r="BE1752" s="72">
        <v>286.77</v>
      </c>
      <c r="BF1752" s="72">
        <v>325.54000000000002</v>
      </c>
      <c r="BG1752" s="72">
        <v>612.30999999999995</v>
      </c>
      <c r="BH1752" s="95">
        <v>478331</v>
      </c>
      <c r="BI1752" s="95">
        <v>500035</v>
      </c>
      <c r="BJ1752" s="95">
        <v>139</v>
      </c>
      <c r="BK1752" s="95">
        <v>128</v>
      </c>
      <c r="BL1752" s="72">
        <v>169.06</v>
      </c>
      <c r="BM1752" s="72">
        <v>368.25</v>
      </c>
      <c r="BN1752" s="72">
        <v>537.30999999999995</v>
      </c>
      <c r="BO1752" s="95">
        <v>284019</v>
      </c>
      <c r="BP1752" s="95">
        <v>570058</v>
      </c>
      <c r="BQ1752" s="95">
        <v>140</v>
      </c>
      <c r="BR1752" s="95">
        <v>129</v>
      </c>
      <c r="BS1752" s="72">
        <v>208.2</v>
      </c>
      <c r="BT1752" s="72">
        <v>294.33999999999997</v>
      </c>
      <c r="BU1752" s="72">
        <v>502.54</v>
      </c>
      <c r="BV1752" s="95">
        <v>369757</v>
      </c>
      <c r="BW1752" s="95">
        <v>483898</v>
      </c>
      <c r="BX1752" s="95">
        <v>148</v>
      </c>
      <c r="BY1752" s="95">
        <v>137</v>
      </c>
      <c r="BZ1752" s="95">
        <v>136</v>
      </c>
      <c r="CA1752" s="95">
        <v>138</v>
      </c>
      <c r="CB1752" s="95">
        <v>134</v>
      </c>
      <c r="CC1752" s="95">
        <v>135</v>
      </c>
      <c r="CD1752" s="95">
        <v>143</v>
      </c>
      <c r="CE1752" s="72">
        <v>650.75523149000003</v>
      </c>
      <c r="CF1752" s="72">
        <v>676.59346364999999</v>
      </c>
      <c r="CG1752" s="72">
        <v>712.40329333</v>
      </c>
      <c r="CH1752" s="72">
        <v>716.50152150999998</v>
      </c>
      <c r="CI1752" s="72">
        <v>731.52548966999996</v>
      </c>
      <c r="CJ1752" s="96">
        <v>0.77718929569999995</v>
      </c>
      <c r="CK1752" s="96">
        <v>0.77903501630000005</v>
      </c>
      <c r="CL1752" s="96">
        <v>0.85949911479999996</v>
      </c>
      <c r="CM1752" s="96">
        <v>0.74990768880000003</v>
      </c>
      <c r="CN1752" s="96">
        <v>0.68697537829999999</v>
      </c>
      <c r="CO1752" s="96">
        <v>0.74272066930000002</v>
      </c>
      <c r="CP1752" s="96">
        <v>1.0374308007999999</v>
      </c>
      <c r="CQ1752" s="96">
        <v>0.99584056389999998</v>
      </c>
      <c r="CR1752" s="96">
        <v>1.0417638026</v>
      </c>
      <c r="CS1752" s="95">
        <v>130</v>
      </c>
      <c r="CT1752" s="95">
        <v>130</v>
      </c>
      <c r="CU1752" s="95">
        <v>128</v>
      </c>
      <c r="CV1752" s="95">
        <v>126</v>
      </c>
      <c r="CW1752" s="95">
        <v>133</v>
      </c>
      <c r="CX1752" s="96">
        <v>0.66939747699999996</v>
      </c>
      <c r="CY1752" s="96">
        <v>0.71693553600000004</v>
      </c>
      <c r="CZ1752" s="96">
        <v>0.68941445700000004</v>
      </c>
      <c r="DA1752" s="96">
        <v>0.82392855700000001</v>
      </c>
      <c r="DB1752" s="96">
        <v>0.81396190000000002</v>
      </c>
      <c r="DC1752">
        <v>2013</v>
      </c>
      <c r="DD1752" s="6">
        <v>131.80000000000001</v>
      </c>
      <c r="DE1752" s="96">
        <v>2.0348533999999998E-3</v>
      </c>
      <c r="DF1752" s="72">
        <v>798.44</v>
      </c>
      <c r="DG1752" s="96">
        <v>1</v>
      </c>
      <c r="DH1752" s="72">
        <v>798.44</v>
      </c>
      <c r="DI1752" s="72">
        <v>721.63497475999998</v>
      </c>
      <c r="DJ1752" s="96">
        <v>0.36304269719999999</v>
      </c>
      <c r="DK1752" s="72">
        <v>749.51847827999995</v>
      </c>
      <c r="DL1752" s="96">
        <v>1.007888071</v>
      </c>
      <c r="DM1752" s="72">
        <v>755.43073328000003</v>
      </c>
      <c r="DN1752" s="96">
        <v>1</v>
      </c>
      <c r="DO1752" s="96">
        <v>7.7169999999999999E-3</v>
      </c>
      <c r="DP1752" s="72">
        <v>5.83</v>
      </c>
      <c r="DQ1752" s="72">
        <v>749.6</v>
      </c>
      <c r="DR1752" t="s">
        <v>442</v>
      </c>
      <c r="DT1752" t="s">
        <v>1076</v>
      </c>
    </row>
    <row r="1753" spans="1:124" x14ac:dyDescent="0.3">
      <c r="A1753" t="s">
        <v>809</v>
      </c>
      <c r="B1753">
        <v>28920</v>
      </c>
      <c r="C1753" s="95">
        <v>2385</v>
      </c>
      <c r="D1753" s="95">
        <v>8288854</v>
      </c>
      <c r="E1753" s="95">
        <v>2316</v>
      </c>
      <c r="F1753" s="95">
        <v>7952167</v>
      </c>
      <c r="G1753" s="95">
        <v>234</v>
      </c>
      <c r="H1753" s="95">
        <v>551817</v>
      </c>
      <c r="I1753" s="95">
        <v>206</v>
      </c>
      <c r="J1753" s="95">
        <v>672149</v>
      </c>
      <c r="K1753" s="95">
        <v>2320</v>
      </c>
      <c r="L1753" s="95">
        <v>8200531</v>
      </c>
      <c r="M1753" s="95">
        <v>2241</v>
      </c>
      <c r="N1753" s="95">
        <v>8063524</v>
      </c>
      <c r="O1753" s="95">
        <v>239</v>
      </c>
      <c r="P1753" s="95">
        <v>582175</v>
      </c>
      <c r="Q1753" s="95">
        <v>212</v>
      </c>
      <c r="R1753" s="95">
        <v>681037</v>
      </c>
      <c r="S1753" s="95">
        <v>2277</v>
      </c>
      <c r="T1753" s="95">
        <v>8431911</v>
      </c>
      <c r="U1753" s="95">
        <v>2191</v>
      </c>
      <c r="V1753" s="95">
        <v>8336966</v>
      </c>
      <c r="W1753" s="95">
        <v>239</v>
      </c>
      <c r="X1753" s="95">
        <v>524399</v>
      </c>
      <c r="Y1753" s="95">
        <v>211</v>
      </c>
      <c r="Z1753" s="95">
        <v>742036</v>
      </c>
      <c r="AA1753" s="95">
        <v>2297</v>
      </c>
      <c r="AB1753" s="95">
        <v>8827408</v>
      </c>
      <c r="AC1753" s="95">
        <v>2193</v>
      </c>
      <c r="AD1753" s="95">
        <v>8729418</v>
      </c>
      <c r="AE1753" s="95">
        <v>234</v>
      </c>
      <c r="AF1753" s="95">
        <v>700116</v>
      </c>
      <c r="AG1753" s="95">
        <v>212</v>
      </c>
      <c r="AH1753" s="95">
        <v>730818</v>
      </c>
      <c r="AI1753" s="95">
        <v>2289</v>
      </c>
      <c r="AJ1753" s="95">
        <v>8610781</v>
      </c>
      <c r="AK1753" s="95">
        <v>2182</v>
      </c>
      <c r="AL1753" s="95">
        <v>9525436.2100000009</v>
      </c>
      <c r="AM1753" s="95">
        <v>227</v>
      </c>
      <c r="AN1753" s="95">
        <v>634307</v>
      </c>
      <c r="AO1753" s="95">
        <v>208</v>
      </c>
      <c r="AP1753" s="95">
        <v>918047</v>
      </c>
      <c r="AQ1753" s="72">
        <v>281.3</v>
      </c>
      <c r="AR1753" s="72">
        <v>284.97000000000003</v>
      </c>
      <c r="AS1753" s="72">
        <v>566.27</v>
      </c>
      <c r="AT1753" s="95">
        <v>8840671</v>
      </c>
      <c r="AU1753" s="95">
        <v>8624316</v>
      </c>
      <c r="AV1753" s="95">
        <v>2619</v>
      </c>
      <c r="AW1753" s="95">
        <v>2522</v>
      </c>
      <c r="AX1753" s="72">
        <v>286.01</v>
      </c>
      <c r="AY1753" s="72">
        <v>297.07</v>
      </c>
      <c r="AZ1753" s="72">
        <v>583.08000000000004</v>
      </c>
      <c r="BA1753" s="95">
        <v>8782706</v>
      </c>
      <c r="BB1753" s="95">
        <v>8744561</v>
      </c>
      <c r="BC1753" s="95">
        <v>2559</v>
      </c>
      <c r="BD1753" s="95">
        <v>2453</v>
      </c>
      <c r="BE1753" s="72">
        <v>296.64999999999998</v>
      </c>
      <c r="BF1753" s="72">
        <v>314.98</v>
      </c>
      <c r="BG1753" s="72">
        <v>611.63</v>
      </c>
      <c r="BH1753" s="95">
        <v>8956310</v>
      </c>
      <c r="BI1753" s="95">
        <v>9079002</v>
      </c>
      <c r="BJ1753" s="95">
        <v>2516</v>
      </c>
      <c r="BK1753" s="95">
        <v>2402</v>
      </c>
      <c r="BL1753" s="72">
        <v>313.69</v>
      </c>
      <c r="BM1753" s="72">
        <v>327.8</v>
      </c>
      <c r="BN1753" s="72">
        <v>641.49</v>
      </c>
      <c r="BO1753" s="95">
        <v>9527524</v>
      </c>
      <c r="BP1753" s="95">
        <v>9460236</v>
      </c>
      <c r="BQ1753" s="95">
        <v>2531</v>
      </c>
      <c r="BR1753" s="95">
        <v>2405</v>
      </c>
      <c r="BS1753" s="72">
        <v>306.20999999999998</v>
      </c>
      <c r="BT1753" s="72">
        <v>364.14</v>
      </c>
      <c r="BU1753" s="72">
        <v>670.35</v>
      </c>
      <c r="BV1753" s="95">
        <v>9245088</v>
      </c>
      <c r="BW1753" s="95">
        <v>10443483.210000001</v>
      </c>
      <c r="BX1753" s="95">
        <v>2516</v>
      </c>
      <c r="BY1753" s="95">
        <v>2390</v>
      </c>
      <c r="BZ1753" s="95">
        <v>2573</v>
      </c>
      <c r="CA1753" s="95">
        <v>2508</v>
      </c>
      <c r="CB1753" s="95">
        <v>2461</v>
      </c>
      <c r="CC1753" s="95">
        <v>2471</v>
      </c>
      <c r="CD1753" s="95">
        <v>2454</v>
      </c>
      <c r="CE1753" s="72">
        <v>650.75523149000003</v>
      </c>
      <c r="CF1753" s="72">
        <v>676.59346364999999</v>
      </c>
      <c r="CG1753" s="72">
        <v>712.40329333</v>
      </c>
      <c r="CH1753" s="72">
        <v>716.50152150999998</v>
      </c>
      <c r="CI1753" s="72">
        <v>731.52548966999996</v>
      </c>
      <c r="CJ1753" s="96">
        <v>0.87017356540000002</v>
      </c>
      <c r="CK1753" s="96">
        <v>0.86178781100000001</v>
      </c>
      <c r="CL1753" s="96">
        <v>0.85854459930000004</v>
      </c>
      <c r="CM1753" s="96">
        <v>0.8953086361</v>
      </c>
      <c r="CN1753" s="96">
        <v>0.91637271629999995</v>
      </c>
      <c r="CO1753" s="96">
        <v>0.91017868329999996</v>
      </c>
      <c r="CP1753" s="96">
        <v>0.96732375930000003</v>
      </c>
      <c r="CQ1753" s="96">
        <v>0.99584056389999998</v>
      </c>
      <c r="CR1753" s="96">
        <v>0.97136394749999999</v>
      </c>
      <c r="CS1753" s="95">
        <v>2497</v>
      </c>
      <c r="CT1753" s="95">
        <v>2479</v>
      </c>
      <c r="CU1753" s="95">
        <v>2437</v>
      </c>
      <c r="CV1753" s="95">
        <v>2427</v>
      </c>
      <c r="CW1753" s="95">
        <v>2469</v>
      </c>
      <c r="CX1753" s="96">
        <v>0.90263828800000001</v>
      </c>
      <c r="CY1753" s="96">
        <v>0.90536829799999996</v>
      </c>
      <c r="CZ1753" s="96">
        <v>0.91941324999999996</v>
      </c>
      <c r="DA1753" s="96">
        <v>0.92043313599999999</v>
      </c>
      <c r="DB1753" s="96">
        <v>0.903439565</v>
      </c>
      <c r="DC1753">
        <v>2013</v>
      </c>
      <c r="DD1753" s="6">
        <v>2434.4</v>
      </c>
      <c r="DE1753" s="96">
        <v>1.0747307000000001E-3</v>
      </c>
      <c r="DF1753" s="72">
        <v>745.2</v>
      </c>
      <c r="DG1753" s="96">
        <v>1</v>
      </c>
      <c r="DH1753" s="72">
        <v>745.2</v>
      </c>
      <c r="DI1753" s="72">
        <v>721.63497475999998</v>
      </c>
      <c r="DJ1753" s="96">
        <v>1</v>
      </c>
      <c r="DK1753" s="72">
        <v>745.2</v>
      </c>
      <c r="DL1753" s="96">
        <v>1</v>
      </c>
      <c r="DM1753" s="72">
        <v>745.2</v>
      </c>
      <c r="DN1753" s="96">
        <v>1</v>
      </c>
      <c r="DO1753" s="96">
        <v>3.6970000000000002E-3</v>
      </c>
      <c r="DP1753" s="72">
        <v>2.76</v>
      </c>
      <c r="DQ1753" s="72">
        <v>742.44</v>
      </c>
      <c r="DR1753" t="s">
        <v>809</v>
      </c>
      <c r="DT1753" t="s">
        <v>1076</v>
      </c>
    </row>
    <row r="1754" spans="1:124" x14ac:dyDescent="0.3">
      <c r="A1754" t="s">
        <v>1117</v>
      </c>
      <c r="B1754">
        <v>29000</v>
      </c>
      <c r="C1754" s="95">
        <v>3197</v>
      </c>
      <c r="D1754" s="95">
        <v>10633246</v>
      </c>
      <c r="E1754" s="95">
        <v>3053</v>
      </c>
      <c r="F1754" s="95">
        <v>8999813</v>
      </c>
      <c r="G1754" s="95">
        <v>487</v>
      </c>
      <c r="H1754" s="95">
        <v>1542248</v>
      </c>
      <c r="I1754" s="95">
        <v>429</v>
      </c>
      <c r="J1754" s="95">
        <v>1305006</v>
      </c>
      <c r="K1754" s="95">
        <v>3220</v>
      </c>
      <c r="L1754" s="95">
        <v>10749950</v>
      </c>
      <c r="M1754" s="95">
        <v>3058</v>
      </c>
      <c r="N1754" s="95">
        <v>10311507</v>
      </c>
      <c r="O1754" s="95">
        <v>483</v>
      </c>
      <c r="P1754" s="95">
        <v>1401275</v>
      </c>
      <c r="Q1754" s="95">
        <v>419</v>
      </c>
      <c r="R1754" s="95">
        <v>1445110</v>
      </c>
      <c r="S1754" s="95">
        <v>3258</v>
      </c>
      <c r="T1754" s="95">
        <v>12357573</v>
      </c>
      <c r="U1754" s="95">
        <v>3068</v>
      </c>
      <c r="V1754" s="95">
        <v>10175945</v>
      </c>
      <c r="W1754" s="95">
        <v>487</v>
      </c>
      <c r="X1754" s="95">
        <v>1522180</v>
      </c>
      <c r="Y1754" s="95">
        <v>418</v>
      </c>
      <c r="Z1754" s="95">
        <v>1398644</v>
      </c>
      <c r="AA1754" s="95">
        <v>3290</v>
      </c>
      <c r="AB1754" s="95">
        <v>13137380</v>
      </c>
      <c r="AC1754" s="95">
        <v>3099</v>
      </c>
      <c r="AD1754" s="95">
        <v>10697633</v>
      </c>
      <c r="AE1754" s="95">
        <v>495</v>
      </c>
      <c r="AF1754" s="95">
        <v>1176182</v>
      </c>
      <c r="AG1754" s="95">
        <v>422</v>
      </c>
      <c r="AH1754" s="95">
        <v>1407036</v>
      </c>
      <c r="AI1754" s="95">
        <v>3376</v>
      </c>
      <c r="AJ1754" s="95">
        <v>14513454</v>
      </c>
      <c r="AK1754" s="95">
        <v>3178</v>
      </c>
      <c r="AL1754" s="95">
        <v>11328518.67</v>
      </c>
      <c r="AM1754" s="95">
        <v>500</v>
      </c>
      <c r="AN1754" s="95">
        <v>2156319</v>
      </c>
      <c r="AO1754" s="95">
        <v>435</v>
      </c>
      <c r="AP1754" s="95">
        <v>1711452</v>
      </c>
      <c r="AQ1754" s="72">
        <v>275.41000000000003</v>
      </c>
      <c r="AR1754" s="72">
        <v>246.62</v>
      </c>
      <c r="AS1754" s="72">
        <v>522.03</v>
      </c>
      <c r="AT1754" s="95">
        <v>12175494</v>
      </c>
      <c r="AU1754" s="95">
        <v>10304819</v>
      </c>
      <c r="AV1754" s="95">
        <v>3684</v>
      </c>
      <c r="AW1754" s="95">
        <v>3482</v>
      </c>
      <c r="AX1754" s="72">
        <v>273.45</v>
      </c>
      <c r="AY1754" s="72">
        <v>281.77</v>
      </c>
      <c r="AZ1754" s="72">
        <v>555.22</v>
      </c>
      <c r="BA1754" s="95">
        <v>12151225</v>
      </c>
      <c r="BB1754" s="95">
        <v>11756617</v>
      </c>
      <c r="BC1754" s="95">
        <v>3703</v>
      </c>
      <c r="BD1754" s="95">
        <v>3477</v>
      </c>
      <c r="BE1754" s="72">
        <v>308.85000000000002</v>
      </c>
      <c r="BF1754" s="72">
        <v>276.69</v>
      </c>
      <c r="BG1754" s="72">
        <v>585.54</v>
      </c>
      <c r="BH1754" s="95">
        <v>13879753</v>
      </c>
      <c r="BI1754" s="95">
        <v>11574589</v>
      </c>
      <c r="BJ1754" s="95">
        <v>3745</v>
      </c>
      <c r="BK1754" s="95">
        <v>3486</v>
      </c>
      <c r="BL1754" s="72">
        <v>315.14</v>
      </c>
      <c r="BM1754" s="72">
        <v>286.49</v>
      </c>
      <c r="BN1754" s="72">
        <v>601.63</v>
      </c>
      <c r="BO1754" s="95">
        <v>14313562</v>
      </c>
      <c r="BP1754" s="95">
        <v>12104669</v>
      </c>
      <c r="BQ1754" s="95">
        <v>3785</v>
      </c>
      <c r="BR1754" s="95">
        <v>3521</v>
      </c>
      <c r="BS1754" s="72">
        <v>358.4</v>
      </c>
      <c r="BT1754" s="72">
        <v>300.77</v>
      </c>
      <c r="BU1754" s="72">
        <v>659.17</v>
      </c>
      <c r="BV1754" s="95">
        <v>16669773</v>
      </c>
      <c r="BW1754" s="95">
        <v>13039970.67</v>
      </c>
      <c r="BX1754" s="95">
        <v>3876</v>
      </c>
      <c r="BY1754" s="95">
        <v>3613</v>
      </c>
      <c r="BZ1754" s="95">
        <v>3588</v>
      </c>
      <c r="CA1754" s="95">
        <v>3594</v>
      </c>
      <c r="CB1754" s="95">
        <v>3620</v>
      </c>
      <c r="CC1754" s="95">
        <v>3660</v>
      </c>
      <c r="CD1754" s="95">
        <v>3747</v>
      </c>
      <c r="CE1754" s="72">
        <v>650.75523149000003</v>
      </c>
      <c r="CF1754" s="72">
        <v>676.59346364999999</v>
      </c>
      <c r="CG1754" s="72">
        <v>712.40329333</v>
      </c>
      <c r="CH1754" s="72">
        <v>716.50152150999998</v>
      </c>
      <c r="CI1754" s="72">
        <v>731.52548966999996</v>
      </c>
      <c r="CJ1754" s="96">
        <v>0.80219101550000005</v>
      </c>
      <c r="CK1754" s="96">
        <v>0.82061094270000001</v>
      </c>
      <c r="CL1754" s="96">
        <v>0.82192208470000006</v>
      </c>
      <c r="CM1754" s="96">
        <v>0.83967721200000001</v>
      </c>
      <c r="CN1754" s="96">
        <v>0.90108958510000003</v>
      </c>
      <c r="CO1754" s="96">
        <v>0.85263603759999995</v>
      </c>
      <c r="CP1754" s="96">
        <v>0.98177666809999997</v>
      </c>
      <c r="CQ1754" s="96">
        <v>0.99584056389999998</v>
      </c>
      <c r="CR1754" s="96">
        <v>0.98587722119999999</v>
      </c>
      <c r="CS1754" s="95">
        <v>3461</v>
      </c>
      <c r="CT1754" s="95">
        <v>3536</v>
      </c>
      <c r="CU1754" s="95">
        <v>3498</v>
      </c>
      <c r="CV1754" s="95">
        <v>3595</v>
      </c>
      <c r="CW1754" s="95">
        <v>3693</v>
      </c>
      <c r="CX1754" s="96">
        <v>0.83831542299999995</v>
      </c>
      <c r="CY1754" s="96">
        <v>0.86462562200000004</v>
      </c>
      <c r="CZ1754" s="96">
        <v>0.871086213</v>
      </c>
      <c r="DA1754" s="96">
        <v>0.845650605</v>
      </c>
      <c r="DB1754" s="96">
        <v>0.84390124</v>
      </c>
      <c r="DC1754">
        <v>2013</v>
      </c>
      <c r="DD1754" s="6">
        <v>3515.8</v>
      </c>
      <c r="DE1754" s="96">
        <v>1.4275870999999999E-3</v>
      </c>
      <c r="DF1754" s="72">
        <v>756.06</v>
      </c>
      <c r="DG1754" s="96">
        <v>1</v>
      </c>
      <c r="DH1754" s="72">
        <v>756.06</v>
      </c>
      <c r="DI1754" s="72">
        <v>777.54673130000003</v>
      </c>
      <c r="DJ1754" s="96">
        <v>1</v>
      </c>
      <c r="DK1754" s="72">
        <v>756.06</v>
      </c>
      <c r="DL1754" s="96">
        <v>1</v>
      </c>
      <c r="DM1754" s="72">
        <v>756.06</v>
      </c>
      <c r="DN1754" s="96">
        <v>1</v>
      </c>
      <c r="DO1754" s="96">
        <v>5.2550000000000001E-3</v>
      </c>
      <c r="DP1754" s="72">
        <v>3.97</v>
      </c>
      <c r="DQ1754" s="72">
        <v>752.09</v>
      </c>
      <c r="DR1754" t="s">
        <v>1117</v>
      </c>
      <c r="DT1754" t="s">
        <v>138</v>
      </c>
    </row>
    <row r="1755" spans="1:124" x14ac:dyDescent="0.3">
      <c r="A1755" t="s">
        <v>111</v>
      </c>
      <c r="B1755">
        <v>29010</v>
      </c>
      <c r="C1755" s="95">
        <v>105201</v>
      </c>
      <c r="D1755" s="95">
        <v>479198609</v>
      </c>
      <c r="E1755" s="95">
        <v>93737</v>
      </c>
      <c r="F1755" s="95">
        <v>378747895</v>
      </c>
      <c r="G1755" s="95">
        <v>22509</v>
      </c>
      <c r="H1755" s="95">
        <v>90965102</v>
      </c>
      <c r="I1755" s="95">
        <v>18594</v>
      </c>
      <c r="J1755" s="95">
        <v>68175385</v>
      </c>
      <c r="K1755" s="95">
        <v>108821</v>
      </c>
      <c r="L1755" s="95">
        <v>507288827</v>
      </c>
      <c r="M1755" s="95">
        <v>95637</v>
      </c>
      <c r="N1755" s="95">
        <v>405176432</v>
      </c>
      <c r="O1755" s="95">
        <v>23191</v>
      </c>
      <c r="P1755" s="95">
        <v>96636489</v>
      </c>
      <c r="Q1755" s="95">
        <v>19036</v>
      </c>
      <c r="R1755" s="95">
        <v>77287182</v>
      </c>
      <c r="S1755" s="95">
        <v>113272</v>
      </c>
      <c r="T1755" s="95">
        <v>575992611</v>
      </c>
      <c r="U1755" s="95">
        <v>98122</v>
      </c>
      <c r="V1755" s="95">
        <v>442662524</v>
      </c>
      <c r="W1755" s="95">
        <v>23707</v>
      </c>
      <c r="X1755" s="95">
        <v>117194485</v>
      </c>
      <c r="Y1755" s="95">
        <v>19342</v>
      </c>
      <c r="Z1755" s="95">
        <v>89728086</v>
      </c>
      <c r="AA1755" s="95">
        <v>117496</v>
      </c>
      <c r="AB1755" s="95">
        <v>544919738</v>
      </c>
      <c r="AC1755" s="95">
        <v>100710</v>
      </c>
      <c r="AD1755" s="95">
        <v>477946145</v>
      </c>
      <c r="AE1755" s="95">
        <v>24181</v>
      </c>
      <c r="AF1755" s="95">
        <v>119942292</v>
      </c>
      <c r="AG1755" s="95">
        <v>19752</v>
      </c>
      <c r="AH1755" s="95">
        <v>97690163</v>
      </c>
      <c r="AI1755" s="95">
        <v>123204</v>
      </c>
      <c r="AJ1755" s="95">
        <v>584735593.50999999</v>
      </c>
      <c r="AK1755" s="95">
        <v>105007</v>
      </c>
      <c r="AL1755" s="95">
        <v>511517001.23000002</v>
      </c>
      <c r="AM1755" s="95">
        <v>25279</v>
      </c>
      <c r="AN1755" s="95">
        <v>132417626.48999999</v>
      </c>
      <c r="AO1755" s="95">
        <v>20805</v>
      </c>
      <c r="AP1755" s="95">
        <v>110939429.41</v>
      </c>
      <c r="AQ1755" s="72">
        <v>372.04</v>
      </c>
      <c r="AR1755" s="72">
        <v>331.55</v>
      </c>
      <c r="AS1755" s="72">
        <v>703.59</v>
      </c>
      <c r="AT1755" s="95">
        <v>570163711</v>
      </c>
      <c r="AU1755" s="95">
        <v>446923280</v>
      </c>
      <c r="AV1755" s="95">
        <v>127710</v>
      </c>
      <c r="AW1755" s="95">
        <v>112331</v>
      </c>
      <c r="AX1755" s="72">
        <v>381.23</v>
      </c>
      <c r="AY1755" s="72">
        <v>350.61</v>
      </c>
      <c r="AZ1755" s="72">
        <v>731.84</v>
      </c>
      <c r="BA1755" s="95">
        <v>603925316</v>
      </c>
      <c r="BB1755" s="95">
        <v>482463614</v>
      </c>
      <c r="BC1755" s="95">
        <v>132012</v>
      </c>
      <c r="BD1755" s="95">
        <v>114673</v>
      </c>
      <c r="BE1755" s="72">
        <v>421.71</v>
      </c>
      <c r="BF1755" s="72">
        <v>377.7</v>
      </c>
      <c r="BG1755" s="72">
        <v>799.41</v>
      </c>
      <c r="BH1755" s="95">
        <v>693187096</v>
      </c>
      <c r="BI1755" s="95">
        <v>532390610</v>
      </c>
      <c r="BJ1755" s="95">
        <v>136979</v>
      </c>
      <c r="BK1755" s="95">
        <v>117464</v>
      </c>
      <c r="BL1755" s="72">
        <v>391.07</v>
      </c>
      <c r="BM1755" s="72">
        <v>398.21</v>
      </c>
      <c r="BN1755" s="72">
        <v>789.28</v>
      </c>
      <c r="BO1755" s="95">
        <v>664862030</v>
      </c>
      <c r="BP1755" s="95">
        <v>575636308</v>
      </c>
      <c r="BQ1755" s="95">
        <v>141677</v>
      </c>
      <c r="BR1755" s="95">
        <v>120462</v>
      </c>
      <c r="BS1755" s="72">
        <v>402.49</v>
      </c>
      <c r="BT1755" s="72">
        <v>412.29</v>
      </c>
      <c r="BU1755" s="72">
        <v>814.78</v>
      </c>
      <c r="BV1755" s="95">
        <v>717153220</v>
      </c>
      <c r="BW1755" s="95">
        <v>622456430.63999999</v>
      </c>
      <c r="BX1755" s="95">
        <v>148483</v>
      </c>
      <c r="BY1755" s="95">
        <v>125812</v>
      </c>
      <c r="BZ1755" s="95">
        <v>120380</v>
      </c>
      <c r="CA1755" s="95">
        <v>123662</v>
      </c>
      <c r="CB1755" s="95">
        <v>127573</v>
      </c>
      <c r="CC1755" s="95">
        <v>131606</v>
      </c>
      <c r="CD1755" s="95">
        <v>137392</v>
      </c>
      <c r="CE1755" s="72">
        <v>650.75523149000003</v>
      </c>
      <c r="CF1755" s="72">
        <v>676.59346364999999</v>
      </c>
      <c r="CG1755" s="72">
        <v>712.40329333</v>
      </c>
      <c r="CH1755" s="72">
        <v>716.50152150999998</v>
      </c>
      <c r="CI1755" s="72">
        <v>731.52548966999996</v>
      </c>
      <c r="CJ1755" s="96">
        <v>1.0811899250999999</v>
      </c>
      <c r="CK1755" s="96">
        <v>1.0816539611</v>
      </c>
      <c r="CL1755" s="96">
        <v>1.1221312527</v>
      </c>
      <c r="CM1755" s="96">
        <v>1.1015747717</v>
      </c>
      <c r="CN1755" s="96">
        <v>1.1138094455000001</v>
      </c>
      <c r="CO1755" s="96">
        <v>0.94240150239999998</v>
      </c>
      <c r="CP1755" s="96">
        <v>1.1673070007999999</v>
      </c>
      <c r="CQ1755" s="96">
        <v>0.99584056389999998</v>
      </c>
      <c r="CR1755" s="96">
        <v>1.1721824520999999</v>
      </c>
      <c r="CS1755" s="95">
        <v>110957</v>
      </c>
      <c r="CT1755" s="95">
        <v>114552</v>
      </c>
      <c r="CU1755" s="95">
        <v>117494</v>
      </c>
      <c r="CV1755" s="95">
        <v>120559</v>
      </c>
      <c r="CW1755" s="95">
        <v>125814</v>
      </c>
      <c r="CX1755" s="96">
        <v>0.94618368100000005</v>
      </c>
      <c r="CY1755" s="96">
        <v>0.94049903899999998</v>
      </c>
      <c r="CZ1755" s="96">
        <v>0.94055568899999997</v>
      </c>
      <c r="DA1755" s="96">
        <v>0.93968279099999996</v>
      </c>
      <c r="DB1755" s="96">
        <v>0.94512702500000001</v>
      </c>
      <c r="DC1755">
        <v>2013</v>
      </c>
      <c r="DD1755" s="6">
        <v>118148.4</v>
      </c>
      <c r="DE1755" s="96">
        <v>2.7473226000000002E-3</v>
      </c>
      <c r="DF1755" s="72">
        <v>897.75</v>
      </c>
      <c r="DG1755" s="96">
        <v>0.99998521979999999</v>
      </c>
      <c r="DH1755" s="72">
        <v>897.73673106000001</v>
      </c>
      <c r="DI1755" s="72">
        <v>897.73673106000001</v>
      </c>
      <c r="DJ1755" s="96">
        <v>1</v>
      </c>
      <c r="DK1755" s="72">
        <v>897.73673106000001</v>
      </c>
      <c r="DL1755" s="96">
        <v>1</v>
      </c>
      <c r="DM1755" s="72">
        <v>897.73673106000001</v>
      </c>
      <c r="DN1755" s="96">
        <v>1</v>
      </c>
      <c r="DO1755" s="96">
        <v>6.6270000000000001E-3</v>
      </c>
      <c r="DP1755" s="72">
        <v>5.95</v>
      </c>
      <c r="DQ1755" s="72">
        <v>891.79</v>
      </c>
      <c r="DR1755" t="s">
        <v>111</v>
      </c>
      <c r="DT1755" t="s">
        <v>138</v>
      </c>
    </row>
    <row r="1756" spans="1:124" x14ac:dyDescent="0.3">
      <c r="A1756" t="s">
        <v>235</v>
      </c>
      <c r="B1756">
        <v>29020</v>
      </c>
      <c r="C1756" s="95">
        <v>6675</v>
      </c>
      <c r="D1756" s="95">
        <v>20866781</v>
      </c>
      <c r="E1756" s="95">
        <v>6404</v>
      </c>
      <c r="F1756" s="95">
        <v>21382481</v>
      </c>
      <c r="G1756" s="95">
        <v>620</v>
      </c>
      <c r="H1756" s="95">
        <v>1627172</v>
      </c>
      <c r="I1756" s="95">
        <v>521</v>
      </c>
      <c r="J1756" s="95">
        <v>1791266</v>
      </c>
      <c r="K1756" s="95">
        <v>6922</v>
      </c>
      <c r="L1756" s="95">
        <v>20837385</v>
      </c>
      <c r="M1756" s="95">
        <v>6609</v>
      </c>
      <c r="N1756" s="95">
        <v>22656282</v>
      </c>
      <c r="O1756" s="95">
        <v>623</v>
      </c>
      <c r="P1756" s="95">
        <v>2978226</v>
      </c>
      <c r="Q1756" s="95">
        <v>524</v>
      </c>
      <c r="R1756" s="95">
        <v>1964283</v>
      </c>
      <c r="S1756" s="95">
        <v>7105</v>
      </c>
      <c r="T1756" s="95">
        <v>22442864</v>
      </c>
      <c r="U1756" s="95">
        <v>6750</v>
      </c>
      <c r="V1756" s="95">
        <v>24144659</v>
      </c>
      <c r="W1756" s="95">
        <v>585</v>
      </c>
      <c r="X1756" s="95">
        <v>2048715</v>
      </c>
      <c r="Y1756" s="95">
        <v>495</v>
      </c>
      <c r="Z1756" s="95">
        <v>2041323</v>
      </c>
      <c r="AA1756" s="95">
        <v>7105</v>
      </c>
      <c r="AB1756" s="95">
        <v>23320388</v>
      </c>
      <c r="AC1756" s="95">
        <v>6723</v>
      </c>
      <c r="AD1756" s="95">
        <v>25472060</v>
      </c>
      <c r="AE1756" s="95">
        <v>567</v>
      </c>
      <c r="AF1756" s="95">
        <v>2001064</v>
      </c>
      <c r="AG1756" s="95">
        <v>490</v>
      </c>
      <c r="AH1756" s="95">
        <v>2001109</v>
      </c>
      <c r="AI1756" s="95">
        <v>7223</v>
      </c>
      <c r="AJ1756" s="95">
        <v>23464731.010000002</v>
      </c>
      <c r="AK1756" s="95">
        <v>6797</v>
      </c>
      <c r="AL1756" s="95">
        <v>26712412.899999999</v>
      </c>
      <c r="AM1756" s="95">
        <v>553</v>
      </c>
      <c r="AN1756" s="95">
        <v>2015727</v>
      </c>
      <c r="AO1756" s="95">
        <v>470</v>
      </c>
      <c r="AP1756" s="95">
        <v>2243883</v>
      </c>
      <c r="AQ1756" s="72">
        <v>256.95999999999998</v>
      </c>
      <c r="AR1756" s="72">
        <v>278.87</v>
      </c>
      <c r="AS1756" s="72">
        <v>535.83000000000004</v>
      </c>
      <c r="AT1756" s="95">
        <v>22493953</v>
      </c>
      <c r="AU1756" s="95">
        <v>23173747</v>
      </c>
      <c r="AV1756" s="95">
        <v>7295</v>
      </c>
      <c r="AW1756" s="95">
        <v>6925</v>
      </c>
      <c r="AX1756" s="72">
        <v>263.04000000000002</v>
      </c>
      <c r="AY1756" s="72">
        <v>287.64</v>
      </c>
      <c r="AZ1756" s="72">
        <v>550.67999999999995</v>
      </c>
      <c r="BA1756" s="95">
        <v>23815611</v>
      </c>
      <c r="BB1756" s="95">
        <v>24620565</v>
      </c>
      <c r="BC1756" s="95">
        <v>7545</v>
      </c>
      <c r="BD1756" s="95">
        <v>7133</v>
      </c>
      <c r="BE1756" s="72">
        <v>265.41000000000003</v>
      </c>
      <c r="BF1756" s="72">
        <v>301.2</v>
      </c>
      <c r="BG1756" s="72">
        <v>566.61</v>
      </c>
      <c r="BH1756" s="95">
        <v>24491579</v>
      </c>
      <c r="BI1756" s="95">
        <v>26185982</v>
      </c>
      <c r="BJ1756" s="95">
        <v>7690</v>
      </c>
      <c r="BK1756" s="95">
        <v>7245</v>
      </c>
      <c r="BL1756" s="72">
        <v>275.04000000000002</v>
      </c>
      <c r="BM1756" s="72">
        <v>317.39999999999998</v>
      </c>
      <c r="BN1756" s="72">
        <v>592.44000000000005</v>
      </c>
      <c r="BO1756" s="95">
        <v>25321452</v>
      </c>
      <c r="BP1756" s="95">
        <v>27473169</v>
      </c>
      <c r="BQ1756" s="95">
        <v>7672</v>
      </c>
      <c r="BR1756" s="95">
        <v>7213</v>
      </c>
      <c r="BS1756" s="72">
        <v>273.07</v>
      </c>
      <c r="BT1756" s="72">
        <v>332.05</v>
      </c>
      <c r="BU1756" s="72">
        <v>605.12</v>
      </c>
      <c r="BV1756" s="95">
        <v>25480458.010000002</v>
      </c>
      <c r="BW1756" s="95">
        <v>28956295.899999999</v>
      </c>
      <c r="BX1756" s="95">
        <v>7776</v>
      </c>
      <c r="BY1756" s="95">
        <v>7267</v>
      </c>
      <c r="BZ1756" s="95">
        <v>7119</v>
      </c>
      <c r="CA1756" s="95">
        <v>7346</v>
      </c>
      <c r="CB1756" s="95">
        <v>7476</v>
      </c>
      <c r="CC1756" s="95">
        <v>7454</v>
      </c>
      <c r="CD1756" s="95">
        <v>7527</v>
      </c>
      <c r="CE1756" s="72">
        <v>650.75523149000003</v>
      </c>
      <c r="CF1756" s="72">
        <v>676.59346364999999</v>
      </c>
      <c r="CG1756" s="72">
        <v>712.40329333</v>
      </c>
      <c r="CH1756" s="72">
        <v>716.50152150999998</v>
      </c>
      <c r="CI1756" s="72">
        <v>731.52548966999996</v>
      </c>
      <c r="CJ1756" s="96">
        <v>0.82339714549999998</v>
      </c>
      <c r="CK1756" s="96">
        <v>0.81390085710000004</v>
      </c>
      <c r="CL1756" s="96">
        <v>0.79535005709999995</v>
      </c>
      <c r="CM1756" s="96">
        <v>0.82685100060000005</v>
      </c>
      <c r="CN1756" s="96">
        <v>0.8272028911</v>
      </c>
      <c r="CO1756" s="96">
        <v>0.839789695</v>
      </c>
      <c r="CP1756" s="96">
        <v>0.97326794449999998</v>
      </c>
      <c r="CQ1756" s="96">
        <v>0.99584056389999998</v>
      </c>
      <c r="CR1756" s="96">
        <v>0.9773329596</v>
      </c>
      <c r="CS1756" s="95">
        <v>7947</v>
      </c>
      <c r="CT1756" s="95">
        <v>8179</v>
      </c>
      <c r="CU1756" s="95">
        <v>8540</v>
      </c>
      <c r="CV1756" s="95">
        <v>8700</v>
      </c>
      <c r="CW1756" s="95">
        <v>9013</v>
      </c>
      <c r="CX1756" s="96">
        <v>0.85469542099999996</v>
      </c>
      <c r="CY1756" s="96">
        <v>0.846310059</v>
      </c>
      <c r="CZ1756" s="96">
        <v>0.83605871300000001</v>
      </c>
      <c r="DA1756" s="96">
        <v>0.833289803</v>
      </c>
      <c r="DB1756" s="96">
        <v>0.83053925500000003</v>
      </c>
      <c r="DC1756">
        <v>2013</v>
      </c>
      <c r="DD1756" s="6">
        <v>7156.6</v>
      </c>
      <c r="DE1756" s="96">
        <v>1.234834E-3</v>
      </c>
      <c r="DF1756" s="72">
        <v>749.66</v>
      </c>
      <c r="DG1756" s="96">
        <v>1</v>
      </c>
      <c r="DH1756" s="72">
        <v>749.66</v>
      </c>
      <c r="DI1756" s="72">
        <v>777.54673130000003</v>
      </c>
      <c r="DJ1756" s="96">
        <v>1</v>
      </c>
      <c r="DK1756" s="72">
        <v>749.66</v>
      </c>
      <c r="DL1756" s="96">
        <v>1</v>
      </c>
      <c r="DM1756" s="72">
        <v>749.66</v>
      </c>
      <c r="DN1756" s="96">
        <v>1</v>
      </c>
      <c r="DO1756" s="96">
        <v>5.0150000000000004E-3</v>
      </c>
      <c r="DP1756" s="72">
        <v>3.76</v>
      </c>
      <c r="DQ1756" s="72">
        <v>745.9</v>
      </c>
      <c r="DR1756" t="s">
        <v>235</v>
      </c>
      <c r="DT1756" t="s">
        <v>138</v>
      </c>
    </row>
    <row r="1757" spans="1:124" x14ac:dyDescent="0.3">
      <c r="A1757" t="s">
        <v>1118</v>
      </c>
      <c r="B1757">
        <v>29030</v>
      </c>
      <c r="C1757" s="95">
        <v>3276</v>
      </c>
      <c r="D1757" s="95">
        <v>9899023</v>
      </c>
      <c r="E1757" s="95">
        <v>2981</v>
      </c>
      <c r="F1757" s="95">
        <v>9702537</v>
      </c>
      <c r="G1757" s="95">
        <v>650</v>
      </c>
      <c r="H1757" s="95">
        <v>1360813</v>
      </c>
      <c r="I1757" s="95">
        <v>556</v>
      </c>
      <c r="J1757" s="95">
        <v>1788437</v>
      </c>
      <c r="K1757" s="95">
        <v>3419</v>
      </c>
      <c r="L1757" s="95">
        <v>10397988</v>
      </c>
      <c r="M1757" s="95">
        <v>3083</v>
      </c>
      <c r="N1757" s="95">
        <v>10121844</v>
      </c>
      <c r="O1757" s="95">
        <v>675</v>
      </c>
      <c r="P1757" s="95">
        <v>2115024</v>
      </c>
      <c r="Q1757" s="95">
        <v>548</v>
      </c>
      <c r="R1757" s="95">
        <v>2067944</v>
      </c>
      <c r="S1757" s="95">
        <v>3509</v>
      </c>
      <c r="T1757" s="95">
        <v>11178589</v>
      </c>
      <c r="U1757" s="95">
        <v>3153</v>
      </c>
      <c r="V1757" s="95">
        <v>10800324</v>
      </c>
      <c r="W1757" s="95">
        <v>666</v>
      </c>
      <c r="X1757" s="95">
        <v>1136649</v>
      </c>
      <c r="Y1757" s="95">
        <v>532</v>
      </c>
      <c r="Z1757" s="95">
        <v>1974733</v>
      </c>
      <c r="AA1757" s="95">
        <v>3594</v>
      </c>
      <c r="AB1757" s="95">
        <v>13396086</v>
      </c>
      <c r="AC1757" s="95">
        <v>3220</v>
      </c>
      <c r="AD1757" s="95">
        <v>11754033</v>
      </c>
      <c r="AE1757" s="95">
        <v>695</v>
      </c>
      <c r="AF1757" s="95">
        <v>2597344</v>
      </c>
      <c r="AG1757" s="95">
        <v>563</v>
      </c>
      <c r="AH1757" s="95">
        <v>2160837</v>
      </c>
      <c r="AI1757" s="95">
        <v>3736</v>
      </c>
      <c r="AJ1757" s="95">
        <v>13197102.289999999</v>
      </c>
      <c r="AK1757" s="95">
        <v>3329</v>
      </c>
      <c r="AL1757" s="95">
        <v>12177137.01</v>
      </c>
      <c r="AM1757" s="95">
        <v>705</v>
      </c>
      <c r="AN1757" s="95">
        <v>1870531</v>
      </c>
      <c r="AO1757" s="95">
        <v>578</v>
      </c>
      <c r="AP1757" s="95">
        <v>2134134.87</v>
      </c>
      <c r="AQ1757" s="72">
        <v>239</v>
      </c>
      <c r="AR1757" s="72">
        <v>270.73</v>
      </c>
      <c r="AS1757" s="72">
        <v>509.73</v>
      </c>
      <c r="AT1757" s="95">
        <v>11259836</v>
      </c>
      <c r="AU1757" s="95">
        <v>11490974</v>
      </c>
      <c r="AV1757" s="95">
        <v>3926</v>
      </c>
      <c r="AW1757" s="95">
        <v>3537</v>
      </c>
      <c r="AX1757" s="72">
        <v>254.7</v>
      </c>
      <c r="AY1757" s="72">
        <v>279.76</v>
      </c>
      <c r="AZ1757" s="72">
        <v>534.46</v>
      </c>
      <c r="BA1757" s="95">
        <v>12513012</v>
      </c>
      <c r="BB1757" s="95">
        <v>12189788</v>
      </c>
      <c r="BC1757" s="95">
        <v>4094</v>
      </c>
      <c r="BD1757" s="95">
        <v>3631</v>
      </c>
      <c r="BE1757" s="72">
        <v>245.81</v>
      </c>
      <c r="BF1757" s="72">
        <v>288.89999999999998</v>
      </c>
      <c r="BG1757" s="72">
        <v>534.71</v>
      </c>
      <c r="BH1757" s="95">
        <v>12315238</v>
      </c>
      <c r="BI1757" s="95">
        <v>12775057</v>
      </c>
      <c r="BJ1757" s="95">
        <v>4175</v>
      </c>
      <c r="BK1757" s="95">
        <v>3685</v>
      </c>
      <c r="BL1757" s="72">
        <v>310.75</v>
      </c>
      <c r="BM1757" s="72">
        <v>306.52</v>
      </c>
      <c r="BN1757" s="72">
        <v>617.27</v>
      </c>
      <c r="BO1757" s="95">
        <v>15993430</v>
      </c>
      <c r="BP1757" s="95">
        <v>13914870</v>
      </c>
      <c r="BQ1757" s="95">
        <v>4289</v>
      </c>
      <c r="BR1757" s="95">
        <v>3783</v>
      </c>
      <c r="BS1757" s="72">
        <v>282.74</v>
      </c>
      <c r="BT1757" s="72">
        <v>305.25</v>
      </c>
      <c r="BU1757" s="72">
        <v>587.99</v>
      </c>
      <c r="BV1757" s="95">
        <v>15067633.289999999</v>
      </c>
      <c r="BW1757" s="95">
        <v>14311271.880000001</v>
      </c>
      <c r="BX1757" s="95">
        <v>4441</v>
      </c>
      <c r="BY1757" s="95">
        <v>3907</v>
      </c>
      <c r="BZ1757" s="95">
        <v>3741</v>
      </c>
      <c r="CA1757" s="95">
        <v>3871</v>
      </c>
      <c r="CB1757" s="95">
        <v>3939</v>
      </c>
      <c r="CC1757" s="95">
        <v>4049</v>
      </c>
      <c r="CD1757" s="95">
        <v>4180</v>
      </c>
      <c r="CE1757" s="72">
        <v>650.75523149000003</v>
      </c>
      <c r="CF1757" s="72">
        <v>676.59346364999999</v>
      </c>
      <c r="CG1757" s="72">
        <v>712.40329333</v>
      </c>
      <c r="CH1757" s="72">
        <v>716.50152150999998</v>
      </c>
      <c r="CI1757" s="72">
        <v>731.52548966999996</v>
      </c>
      <c r="CJ1757" s="96">
        <v>0.78328989969999996</v>
      </c>
      <c r="CK1757" s="96">
        <v>0.78992782029999997</v>
      </c>
      <c r="CL1757" s="96">
        <v>0.75057204960000001</v>
      </c>
      <c r="CM1757" s="96">
        <v>0.86150549779999996</v>
      </c>
      <c r="CN1757" s="96">
        <v>0.80378607209999997</v>
      </c>
      <c r="CO1757" s="96">
        <v>0.79824875240000004</v>
      </c>
      <c r="CP1757" s="96">
        <v>0.99945820829999998</v>
      </c>
      <c r="CQ1757" s="96">
        <v>0.99584056389999998</v>
      </c>
      <c r="CR1757" s="96">
        <v>1.0036326113</v>
      </c>
      <c r="CS1757" s="95">
        <v>3544</v>
      </c>
      <c r="CT1757" s="95">
        <v>3661</v>
      </c>
      <c r="CU1757" s="95">
        <v>3778</v>
      </c>
      <c r="CV1757" s="95">
        <v>3898</v>
      </c>
      <c r="CW1757" s="95">
        <v>4012</v>
      </c>
      <c r="CX1757" s="96">
        <v>0.82076153600000001</v>
      </c>
      <c r="CY1757" s="96">
        <v>0.79211554799999995</v>
      </c>
      <c r="CZ1757" s="96">
        <v>0.78400234800000002</v>
      </c>
      <c r="DA1757" s="96">
        <v>0.78655575300000002</v>
      </c>
      <c r="DB1757" s="96">
        <v>0.80873494000000001</v>
      </c>
      <c r="DC1757">
        <v>2013</v>
      </c>
      <c r="DD1757" s="6">
        <v>3708.6</v>
      </c>
      <c r="DE1757" s="96">
        <v>3.6156371000000001E-3</v>
      </c>
      <c r="DF1757" s="72">
        <v>767.99</v>
      </c>
      <c r="DG1757" s="96">
        <v>1</v>
      </c>
      <c r="DH1757" s="72">
        <v>767.99</v>
      </c>
      <c r="DI1757" s="72">
        <v>777.54673130000003</v>
      </c>
      <c r="DJ1757" s="96">
        <v>1</v>
      </c>
      <c r="DK1757" s="72">
        <v>767.99</v>
      </c>
      <c r="DL1757" s="96">
        <v>1</v>
      </c>
      <c r="DM1757" s="72">
        <v>767.99</v>
      </c>
      <c r="DN1757" s="96">
        <v>1</v>
      </c>
      <c r="DO1757" s="96">
        <v>1.6455999999999998E-2</v>
      </c>
      <c r="DP1757" s="72">
        <v>12.64</v>
      </c>
      <c r="DQ1757" s="72">
        <v>755.35</v>
      </c>
      <c r="DR1757" t="s">
        <v>1118</v>
      </c>
      <c r="DT1757" t="s">
        <v>138</v>
      </c>
    </row>
    <row r="1758" spans="1:124" x14ac:dyDescent="0.3">
      <c r="A1758" t="s">
        <v>1119</v>
      </c>
      <c r="B1758">
        <v>29040</v>
      </c>
      <c r="C1758" s="95">
        <v>117</v>
      </c>
      <c r="D1758" s="95">
        <v>600669</v>
      </c>
      <c r="E1758" s="95">
        <v>105</v>
      </c>
      <c r="F1758" s="95">
        <v>333078</v>
      </c>
      <c r="G1758" s="95">
        <v>19</v>
      </c>
      <c r="H1758" s="95">
        <v>52903</v>
      </c>
      <c r="I1758" s="95">
        <v>14</v>
      </c>
      <c r="J1758" s="95">
        <v>41635</v>
      </c>
      <c r="K1758" s="95">
        <v>120</v>
      </c>
      <c r="L1758" s="95">
        <v>526101</v>
      </c>
      <c r="M1758" s="95">
        <v>105</v>
      </c>
      <c r="N1758" s="95">
        <v>351345</v>
      </c>
      <c r="O1758" s="95">
        <v>24</v>
      </c>
      <c r="P1758" s="95">
        <v>180401</v>
      </c>
      <c r="Q1758" s="95">
        <v>18</v>
      </c>
      <c r="R1758" s="95">
        <v>37003</v>
      </c>
      <c r="S1758" s="95">
        <v>122</v>
      </c>
      <c r="T1758" s="95">
        <v>588678</v>
      </c>
      <c r="U1758" s="95">
        <v>106</v>
      </c>
      <c r="V1758" s="95">
        <v>371664</v>
      </c>
      <c r="W1758" s="95">
        <v>27</v>
      </c>
      <c r="X1758" s="95">
        <v>35839</v>
      </c>
      <c r="Y1758" s="95">
        <v>21</v>
      </c>
      <c r="Z1758" s="95">
        <v>37306</v>
      </c>
      <c r="AA1758" s="95">
        <v>125</v>
      </c>
      <c r="AB1758" s="95">
        <v>523563</v>
      </c>
      <c r="AC1758" s="95">
        <v>111</v>
      </c>
      <c r="AD1758" s="95">
        <v>348887</v>
      </c>
      <c r="AE1758" s="95">
        <v>27</v>
      </c>
      <c r="AF1758" s="95">
        <v>53360</v>
      </c>
      <c r="AG1758" s="95">
        <v>21</v>
      </c>
      <c r="AH1758" s="95">
        <v>56697</v>
      </c>
      <c r="AI1758" s="95">
        <v>132</v>
      </c>
      <c r="AJ1758" s="95">
        <v>748836</v>
      </c>
      <c r="AK1758" s="95">
        <v>120</v>
      </c>
      <c r="AL1758" s="95">
        <v>530564</v>
      </c>
      <c r="AM1758" s="95">
        <v>30</v>
      </c>
      <c r="AN1758" s="95">
        <v>210337</v>
      </c>
      <c r="AO1758" s="95">
        <v>25</v>
      </c>
      <c r="AP1758" s="95">
        <v>107688</v>
      </c>
      <c r="AQ1758" s="72">
        <v>400.47</v>
      </c>
      <c r="AR1758" s="72">
        <v>262.39999999999998</v>
      </c>
      <c r="AS1758" s="72">
        <v>662.87</v>
      </c>
      <c r="AT1758" s="95">
        <v>653572</v>
      </c>
      <c r="AU1758" s="95">
        <v>374713</v>
      </c>
      <c r="AV1758" s="95">
        <v>136</v>
      </c>
      <c r="AW1758" s="95">
        <v>119</v>
      </c>
      <c r="AX1758" s="72">
        <v>408.86</v>
      </c>
      <c r="AY1758" s="72">
        <v>263.11</v>
      </c>
      <c r="AZ1758" s="72">
        <v>671.97</v>
      </c>
      <c r="BA1758" s="95">
        <v>706502</v>
      </c>
      <c r="BB1758" s="95">
        <v>388348</v>
      </c>
      <c r="BC1758" s="95">
        <v>144</v>
      </c>
      <c r="BD1758" s="95">
        <v>123</v>
      </c>
      <c r="BE1758" s="72">
        <v>349.28</v>
      </c>
      <c r="BF1758" s="72">
        <v>268.35000000000002</v>
      </c>
      <c r="BG1758" s="72">
        <v>617.63</v>
      </c>
      <c r="BH1758" s="95">
        <v>624517</v>
      </c>
      <c r="BI1758" s="95">
        <v>408970</v>
      </c>
      <c r="BJ1758" s="95">
        <v>149</v>
      </c>
      <c r="BK1758" s="95">
        <v>127</v>
      </c>
      <c r="BL1758" s="72">
        <v>316.3</v>
      </c>
      <c r="BM1758" s="72">
        <v>256.05</v>
      </c>
      <c r="BN1758" s="72">
        <v>572.35</v>
      </c>
      <c r="BO1758" s="95">
        <v>576923</v>
      </c>
      <c r="BP1758" s="95">
        <v>405584</v>
      </c>
      <c r="BQ1758" s="95">
        <v>152</v>
      </c>
      <c r="BR1758" s="95">
        <v>132</v>
      </c>
      <c r="BS1758" s="72">
        <v>493.4</v>
      </c>
      <c r="BT1758" s="72">
        <v>366.81</v>
      </c>
      <c r="BU1758" s="72">
        <v>860.21</v>
      </c>
      <c r="BV1758" s="95">
        <v>959173</v>
      </c>
      <c r="BW1758" s="95">
        <v>638252</v>
      </c>
      <c r="BX1758" s="95">
        <v>162</v>
      </c>
      <c r="BY1758" s="95">
        <v>145</v>
      </c>
      <c r="BZ1758" s="95">
        <v>128</v>
      </c>
      <c r="CA1758" s="95">
        <v>134</v>
      </c>
      <c r="CB1758" s="95">
        <v>138</v>
      </c>
      <c r="CC1758" s="95">
        <v>143</v>
      </c>
      <c r="CD1758" s="95">
        <v>154</v>
      </c>
      <c r="CE1758" s="72">
        <v>650.75523149000003</v>
      </c>
      <c r="CF1758" s="72">
        <v>676.59346364999999</v>
      </c>
      <c r="CG1758" s="72">
        <v>712.40329333</v>
      </c>
      <c r="CH1758" s="72">
        <v>716.50152150999998</v>
      </c>
      <c r="CI1758" s="72">
        <v>731.52548966999996</v>
      </c>
      <c r="CJ1758" s="96">
        <v>1.018616475</v>
      </c>
      <c r="CK1758" s="96">
        <v>0.99316655580000002</v>
      </c>
      <c r="CL1758" s="96">
        <v>0.86696679509999997</v>
      </c>
      <c r="CM1758" s="96">
        <v>0.79881198129999997</v>
      </c>
      <c r="CN1758" s="96">
        <v>1.1759125446000001</v>
      </c>
      <c r="CO1758" s="96">
        <v>0.90028547859999997</v>
      </c>
      <c r="CP1758" s="96">
        <v>1.0782078501000001</v>
      </c>
      <c r="CQ1758" s="96">
        <v>0.99584056389999998</v>
      </c>
      <c r="CR1758" s="96">
        <v>1.082711164</v>
      </c>
      <c r="CS1758" s="95">
        <v>175</v>
      </c>
      <c r="CT1758" s="95">
        <v>171</v>
      </c>
      <c r="CU1758" s="95">
        <v>167</v>
      </c>
      <c r="CV1758" s="95">
        <v>177</v>
      </c>
      <c r="CW1758" s="95">
        <v>186</v>
      </c>
      <c r="CX1758" s="96">
        <v>1.0802880079999999</v>
      </c>
      <c r="CY1758" s="96">
        <v>0.921897666</v>
      </c>
      <c r="CZ1758" s="96">
        <v>0.78015488600000005</v>
      </c>
      <c r="DA1758" s="96">
        <v>0.86198004800000005</v>
      </c>
      <c r="DB1758" s="96">
        <v>0.85537012099999998</v>
      </c>
      <c r="DC1758">
        <v>2013</v>
      </c>
      <c r="DD1758" s="6">
        <v>129.19999999999999</v>
      </c>
      <c r="DE1758" s="96">
        <v>1.7916672999999999E-3</v>
      </c>
      <c r="DF1758" s="72">
        <v>830.02</v>
      </c>
      <c r="DG1758" s="96">
        <v>1</v>
      </c>
      <c r="DH1758" s="72">
        <v>830.02</v>
      </c>
      <c r="DI1758" s="72">
        <v>777.54673130000003</v>
      </c>
      <c r="DJ1758" s="96">
        <v>0.35944401510000001</v>
      </c>
      <c r="DK1758" s="72">
        <v>796.40793369000005</v>
      </c>
      <c r="DL1758" s="96">
        <v>1.0086447463999999</v>
      </c>
      <c r="DM1758" s="72">
        <v>803.29267829000003</v>
      </c>
      <c r="DN1758" s="96">
        <v>1</v>
      </c>
      <c r="DO1758" s="96">
        <v>5.8999999999999999E-3</v>
      </c>
      <c r="DP1758" s="72">
        <v>4.74</v>
      </c>
      <c r="DQ1758" s="72">
        <v>798.55</v>
      </c>
      <c r="DR1758" t="s">
        <v>1119</v>
      </c>
      <c r="DT1758" t="s">
        <v>138</v>
      </c>
    </row>
    <row r="1759" spans="1:124" x14ac:dyDescent="0.3">
      <c r="A1759" t="s">
        <v>1120</v>
      </c>
      <c r="B1759">
        <v>29050</v>
      </c>
      <c r="C1759" s="95">
        <v>210</v>
      </c>
      <c r="D1759" s="95">
        <v>672330</v>
      </c>
      <c r="E1759" s="95">
        <v>188</v>
      </c>
      <c r="F1759" s="95">
        <v>485810</v>
      </c>
      <c r="G1759" s="95">
        <v>34</v>
      </c>
      <c r="H1759" s="95">
        <v>13849</v>
      </c>
      <c r="I1759" s="95">
        <v>28</v>
      </c>
      <c r="J1759" s="95">
        <v>29845</v>
      </c>
      <c r="K1759" s="95">
        <v>191</v>
      </c>
      <c r="L1759" s="95">
        <v>604510</v>
      </c>
      <c r="M1759" s="95">
        <v>167</v>
      </c>
      <c r="N1759" s="95">
        <v>526969</v>
      </c>
      <c r="O1759" s="95">
        <v>37</v>
      </c>
      <c r="P1759" s="95">
        <v>238428</v>
      </c>
      <c r="Q1759" s="95">
        <v>29</v>
      </c>
      <c r="R1759" s="95">
        <v>81180</v>
      </c>
      <c r="S1759" s="95">
        <v>192</v>
      </c>
      <c r="T1759" s="95">
        <v>596504</v>
      </c>
      <c r="U1759" s="95">
        <v>163</v>
      </c>
      <c r="V1759" s="95">
        <v>546480</v>
      </c>
      <c r="W1759" s="95">
        <v>37</v>
      </c>
      <c r="X1759" s="95">
        <v>110447</v>
      </c>
      <c r="Y1759" s="95">
        <v>27</v>
      </c>
      <c r="Z1759" s="95">
        <v>99417</v>
      </c>
      <c r="AA1759" s="95">
        <v>199</v>
      </c>
      <c r="AB1759" s="95">
        <v>555451</v>
      </c>
      <c r="AC1759" s="95">
        <v>168</v>
      </c>
      <c r="AD1759" s="95">
        <v>633166</v>
      </c>
      <c r="AE1759" s="95">
        <v>36</v>
      </c>
      <c r="AF1759" s="95">
        <v>158723</v>
      </c>
      <c r="AG1759" s="95">
        <v>27</v>
      </c>
      <c r="AH1759" s="95">
        <v>77816</v>
      </c>
      <c r="AI1759" s="95">
        <v>208</v>
      </c>
      <c r="AJ1759" s="95">
        <v>540919</v>
      </c>
      <c r="AK1759" s="95">
        <v>169</v>
      </c>
      <c r="AL1759" s="95">
        <v>697105</v>
      </c>
      <c r="AM1759" s="95">
        <v>39</v>
      </c>
      <c r="AN1759" s="95">
        <v>52890</v>
      </c>
      <c r="AO1759" s="95">
        <v>28</v>
      </c>
      <c r="AP1759" s="95">
        <v>75290</v>
      </c>
      <c r="AQ1759" s="72">
        <v>234.35</v>
      </c>
      <c r="AR1759" s="72">
        <v>198.94</v>
      </c>
      <c r="AS1759" s="72">
        <v>433.29</v>
      </c>
      <c r="AT1759" s="95">
        <v>686179</v>
      </c>
      <c r="AU1759" s="95">
        <v>515655</v>
      </c>
      <c r="AV1759" s="95">
        <v>244</v>
      </c>
      <c r="AW1759" s="95">
        <v>216</v>
      </c>
      <c r="AX1759" s="72">
        <v>308.08999999999997</v>
      </c>
      <c r="AY1759" s="72">
        <v>258.57</v>
      </c>
      <c r="AZ1759" s="72">
        <v>566.66</v>
      </c>
      <c r="BA1759" s="95">
        <v>842938</v>
      </c>
      <c r="BB1759" s="95">
        <v>608149</v>
      </c>
      <c r="BC1759" s="95">
        <v>228</v>
      </c>
      <c r="BD1759" s="95">
        <v>196</v>
      </c>
      <c r="BE1759" s="72">
        <v>257.26</v>
      </c>
      <c r="BF1759" s="72">
        <v>283.29000000000002</v>
      </c>
      <c r="BG1759" s="72">
        <v>540.54999999999995</v>
      </c>
      <c r="BH1759" s="95">
        <v>706951</v>
      </c>
      <c r="BI1759" s="95">
        <v>645897</v>
      </c>
      <c r="BJ1759" s="95">
        <v>229</v>
      </c>
      <c r="BK1759" s="95">
        <v>190</v>
      </c>
      <c r="BL1759" s="72">
        <v>253.25</v>
      </c>
      <c r="BM1759" s="72">
        <v>303.83999999999997</v>
      </c>
      <c r="BN1759" s="72">
        <v>557.09</v>
      </c>
      <c r="BO1759" s="95">
        <v>714174</v>
      </c>
      <c r="BP1759" s="95">
        <v>710982</v>
      </c>
      <c r="BQ1759" s="95">
        <v>235</v>
      </c>
      <c r="BR1759" s="95">
        <v>195</v>
      </c>
      <c r="BS1759" s="72">
        <v>200.34</v>
      </c>
      <c r="BT1759" s="72">
        <v>326.73</v>
      </c>
      <c r="BU1759" s="72">
        <v>527.07000000000005</v>
      </c>
      <c r="BV1759" s="95">
        <v>593809</v>
      </c>
      <c r="BW1759" s="95">
        <v>772395</v>
      </c>
      <c r="BX1759" s="95">
        <v>247</v>
      </c>
      <c r="BY1759" s="95">
        <v>197</v>
      </c>
      <c r="BZ1759" s="95">
        <v>231</v>
      </c>
      <c r="CA1759" s="95">
        <v>213</v>
      </c>
      <c r="CB1759" s="95">
        <v>210</v>
      </c>
      <c r="CC1759" s="95">
        <v>216</v>
      </c>
      <c r="CD1759" s="95">
        <v>223</v>
      </c>
      <c r="CE1759" s="72">
        <v>650.75523149000003</v>
      </c>
      <c r="CF1759" s="72">
        <v>676.59346364999999</v>
      </c>
      <c r="CG1759" s="72">
        <v>712.40329333</v>
      </c>
      <c r="CH1759" s="72">
        <v>716.50152150999998</v>
      </c>
      <c r="CI1759" s="72">
        <v>731.52548966999996</v>
      </c>
      <c r="CJ1759" s="96">
        <v>0.66582637990000004</v>
      </c>
      <c r="CK1759" s="96">
        <v>0.83751917580000002</v>
      </c>
      <c r="CL1759" s="96">
        <v>0.75876965350000003</v>
      </c>
      <c r="CM1759" s="96">
        <v>0.77751405019999997</v>
      </c>
      <c r="CN1759" s="96">
        <v>0.72050804440000005</v>
      </c>
      <c r="CO1759" s="96">
        <v>0.70900293209999998</v>
      </c>
      <c r="CP1759" s="96">
        <v>1.0606831463999999</v>
      </c>
      <c r="CQ1759" s="96">
        <v>0.99584056389999998</v>
      </c>
      <c r="CR1759" s="96">
        <v>1.0651132655</v>
      </c>
      <c r="CS1759" s="95">
        <v>215</v>
      </c>
      <c r="CT1759" s="95">
        <v>205</v>
      </c>
      <c r="CU1759" s="95">
        <v>198</v>
      </c>
      <c r="CV1759" s="95">
        <v>204</v>
      </c>
      <c r="CW1759" s="95">
        <v>201</v>
      </c>
      <c r="CX1759" s="96">
        <v>0.71673383899999998</v>
      </c>
      <c r="CY1759" s="96">
        <v>0.647447569</v>
      </c>
      <c r="CZ1759" s="96">
        <v>0.73053637100000002</v>
      </c>
      <c r="DA1759" s="96">
        <v>0.73288335199999999</v>
      </c>
      <c r="DB1759" s="96">
        <v>0.71806501099999998</v>
      </c>
      <c r="DC1759">
        <v>2013</v>
      </c>
      <c r="DD1759" s="6">
        <v>198.8</v>
      </c>
      <c r="DE1759" s="96">
        <v>2.6886344000000002E-3</v>
      </c>
      <c r="DF1759" s="72">
        <v>815.8</v>
      </c>
      <c r="DG1759" s="96">
        <v>1</v>
      </c>
      <c r="DH1759" s="72">
        <v>815.8</v>
      </c>
      <c r="DI1759" s="72">
        <v>777.54673130000003</v>
      </c>
      <c r="DJ1759" s="96">
        <v>0.44586993619999998</v>
      </c>
      <c r="DK1759" s="72">
        <v>794.60271377000004</v>
      </c>
      <c r="DL1759" s="96">
        <v>1.0086447463999999</v>
      </c>
      <c r="DM1759" s="72">
        <v>801.47185271000001</v>
      </c>
      <c r="DN1759" s="96">
        <v>1</v>
      </c>
      <c r="DO1759" s="96">
        <v>1.0489999999999999E-2</v>
      </c>
      <c r="DP1759" s="72">
        <v>8.41</v>
      </c>
      <c r="DQ1759" s="72">
        <v>793.06</v>
      </c>
      <c r="DR1759" t="s">
        <v>1120</v>
      </c>
      <c r="DT1759" t="s">
        <v>138</v>
      </c>
    </row>
    <row r="1760" spans="1:124" x14ac:dyDescent="0.3">
      <c r="A1760" t="s">
        <v>172</v>
      </c>
      <c r="B1760">
        <v>29060</v>
      </c>
      <c r="C1760" s="95">
        <v>1552</v>
      </c>
      <c r="D1760" s="95">
        <v>4771869</v>
      </c>
      <c r="E1760" s="95">
        <v>1457</v>
      </c>
      <c r="F1760" s="95">
        <v>4542614</v>
      </c>
      <c r="G1760" s="95">
        <v>285</v>
      </c>
      <c r="H1760" s="95">
        <v>710464</v>
      </c>
      <c r="I1760" s="95">
        <v>245</v>
      </c>
      <c r="J1760" s="95">
        <v>903166</v>
      </c>
      <c r="K1760" s="95">
        <v>1602</v>
      </c>
      <c r="L1760" s="95">
        <v>4612461</v>
      </c>
      <c r="M1760" s="95">
        <v>1488</v>
      </c>
      <c r="N1760" s="95">
        <v>4836912</v>
      </c>
      <c r="O1760" s="95">
        <v>296</v>
      </c>
      <c r="P1760" s="95">
        <v>846097</v>
      </c>
      <c r="Q1760" s="95">
        <v>257</v>
      </c>
      <c r="R1760" s="95">
        <v>818101</v>
      </c>
      <c r="S1760" s="95">
        <v>1624</v>
      </c>
      <c r="T1760" s="95">
        <v>5212329</v>
      </c>
      <c r="U1760" s="95">
        <v>1495</v>
      </c>
      <c r="V1760" s="95">
        <v>5352190</v>
      </c>
      <c r="W1760" s="95">
        <v>310</v>
      </c>
      <c r="X1760" s="95">
        <v>558506</v>
      </c>
      <c r="Y1760" s="95">
        <v>268</v>
      </c>
      <c r="Z1760" s="95">
        <v>776075</v>
      </c>
      <c r="AA1760" s="95">
        <v>1669</v>
      </c>
      <c r="AB1760" s="95">
        <v>5448748</v>
      </c>
      <c r="AC1760" s="95">
        <v>1517</v>
      </c>
      <c r="AD1760" s="95">
        <v>5047014</v>
      </c>
      <c r="AE1760" s="95">
        <v>303</v>
      </c>
      <c r="AF1760" s="95">
        <v>793933</v>
      </c>
      <c r="AG1760" s="95">
        <v>263</v>
      </c>
      <c r="AH1760" s="95">
        <v>853778</v>
      </c>
      <c r="AI1760" s="95">
        <v>1682</v>
      </c>
      <c r="AJ1760" s="95">
        <v>5743217.8799999999</v>
      </c>
      <c r="AK1760" s="95">
        <v>1520</v>
      </c>
      <c r="AL1760" s="95">
        <v>5070799.3</v>
      </c>
      <c r="AM1760" s="95">
        <v>315</v>
      </c>
      <c r="AN1760" s="95">
        <v>1128419</v>
      </c>
      <c r="AO1760" s="95">
        <v>271</v>
      </c>
      <c r="AP1760" s="95">
        <v>777807.83</v>
      </c>
      <c r="AQ1760" s="72">
        <v>248.7</v>
      </c>
      <c r="AR1760" s="72">
        <v>266.64</v>
      </c>
      <c r="AS1760" s="72">
        <v>515.34</v>
      </c>
      <c r="AT1760" s="95">
        <v>5482333</v>
      </c>
      <c r="AU1760" s="95">
        <v>5445780</v>
      </c>
      <c r="AV1760" s="95">
        <v>1837</v>
      </c>
      <c r="AW1760" s="95">
        <v>1702</v>
      </c>
      <c r="AX1760" s="72">
        <v>239.66</v>
      </c>
      <c r="AY1760" s="72">
        <v>270.06</v>
      </c>
      <c r="AZ1760" s="72">
        <v>509.72</v>
      </c>
      <c r="BA1760" s="95">
        <v>5458558</v>
      </c>
      <c r="BB1760" s="95">
        <v>5655013</v>
      </c>
      <c r="BC1760" s="95">
        <v>1898</v>
      </c>
      <c r="BD1760" s="95">
        <v>1745</v>
      </c>
      <c r="BE1760" s="72">
        <v>248.66</v>
      </c>
      <c r="BF1760" s="72">
        <v>289.67</v>
      </c>
      <c r="BG1760" s="72">
        <v>538.33000000000004</v>
      </c>
      <c r="BH1760" s="95">
        <v>5770835</v>
      </c>
      <c r="BI1760" s="95">
        <v>6128265</v>
      </c>
      <c r="BJ1760" s="95">
        <v>1934</v>
      </c>
      <c r="BK1760" s="95">
        <v>1763</v>
      </c>
      <c r="BL1760" s="72">
        <v>263.8</v>
      </c>
      <c r="BM1760" s="72">
        <v>276.25</v>
      </c>
      <c r="BN1760" s="72">
        <v>540.04999999999995</v>
      </c>
      <c r="BO1760" s="95">
        <v>6242681</v>
      </c>
      <c r="BP1760" s="95">
        <v>5900792</v>
      </c>
      <c r="BQ1760" s="95">
        <v>1972</v>
      </c>
      <c r="BR1760" s="95">
        <v>1780</v>
      </c>
      <c r="BS1760" s="72">
        <v>286.75</v>
      </c>
      <c r="BT1760" s="72">
        <v>272.13</v>
      </c>
      <c r="BU1760" s="72">
        <v>558.88</v>
      </c>
      <c r="BV1760" s="95">
        <v>6871636.8799999999</v>
      </c>
      <c r="BW1760" s="95">
        <v>5848607.1299999999</v>
      </c>
      <c r="BX1760" s="95">
        <v>1997</v>
      </c>
      <c r="BY1760" s="95">
        <v>1791</v>
      </c>
      <c r="BZ1760" s="95">
        <v>1773</v>
      </c>
      <c r="CA1760" s="95">
        <v>1824</v>
      </c>
      <c r="CB1760" s="95">
        <v>1852</v>
      </c>
      <c r="CC1760" s="95">
        <v>1881</v>
      </c>
      <c r="CD1760" s="95">
        <v>1896</v>
      </c>
      <c r="CE1760" s="72">
        <v>650.75523149000003</v>
      </c>
      <c r="CF1760" s="72">
        <v>676.59346364999999</v>
      </c>
      <c r="CG1760" s="72">
        <v>712.40329333</v>
      </c>
      <c r="CH1760" s="72">
        <v>716.50152150999998</v>
      </c>
      <c r="CI1760" s="72">
        <v>731.52548966999996</v>
      </c>
      <c r="CJ1760" s="96">
        <v>0.79191065250000003</v>
      </c>
      <c r="CK1760" s="96">
        <v>0.75336228829999996</v>
      </c>
      <c r="CL1760" s="96">
        <v>0.75565344099999998</v>
      </c>
      <c r="CM1760" s="96">
        <v>0.75373182579999998</v>
      </c>
      <c r="CN1760" s="96">
        <v>0.76399251690000003</v>
      </c>
      <c r="CO1760" s="96">
        <v>0.81024893470000003</v>
      </c>
      <c r="CP1760" s="96">
        <v>0.94258703980000003</v>
      </c>
      <c r="CQ1760" s="96">
        <v>0.99584056389999998</v>
      </c>
      <c r="CR1760" s="96">
        <v>0.94652391089999999</v>
      </c>
      <c r="CS1760" s="95">
        <v>1648</v>
      </c>
      <c r="CT1760" s="95">
        <v>1675</v>
      </c>
      <c r="CU1760" s="95">
        <v>1691</v>
      </c>
      <c r="CV1760" s="95">
        <v>1720</v>
      </c>
      <c r="CW1760" s="95">
        <v>1733</v>
      </c>
      <c r="CX1760" s="96">
        <v>0.81921913700000004</v>
      </c>
      <c r="CY1760" s="96">
        <v>0.81203403200000002</v>
      </c>
      <c r="CZ1760" s="96">
        <v>0.82522405600000004</v>
      </c>
      <c r="DA1760" s="96">
        <v>0.78520398700000005</v>
      </c>
      <c r="DB1760" s="96">
        <v>0.81023822999999995</v>
      </c>
      <c r="DC1760">
        <v>2013</v>
      </c>
      <c r="DD1760" s="6">
        <v>1756.2</v>
      </c>
      <c r="DE1760" s="96">
        <v>1.5062112E-3</v>
      </c>
      <c r="DF1760" s="72">
        <v>725.83</v>
      </c>
      <c r="DG1760" s="96">
        <v>1</v>
      </c>
      <c r="DH1760" s="72">
        <v>725.83</v>
      </c>
      <c r="DI1760" s="72">
        <v>777.54673130000003</v>
      </c>
      <c r="DJ1760" s="96">
        <v>1</v>
      </c>
      <c r="DK1760" s="72">
        <v>725.83</v>
      </c>
      <c r="DL1760" s="96">
        <v>1</v>
      </c>
      <c r="DM1760" s="72">
        <v>725.83</v>
      </c>
      <c r="DN1760" s="96">
        <v>1</v>
      </c>
      <c r="DO1760" s="96">
        <v>5.0660000000000002E-3</v>
      </c>
      <c r="DP1760" s="72">
        <v>3.68</v>
      </c>
      <c r="DQ1760" s="72">
        <v>722.15</v>
      </c>
      <c r="DR1760" t="s">
        <v>172</v>
      </c>
      <c r="DT1760" t="s">
        <v>138</v>
      </c>
    </row>
    <row r="1761" spans="1:124" x14ac:dyDescent="0.3">
      <c r="A1761" t="s">
        <v>1121</v>
      </c>
      <c r="B1761">
        <v>29070</v>
      </c>
      <c r="C1761" s="95">
        <v>462</v>
      </c>
      <c r="D1761" s="95">
        <v>1271999</v>
      </c>
      <c r="E1761" s="95">
        <v>433</v>
      </c>
      <c r="F1761" s="95">
        <v>1493989</v>
      </c>
      <c r="G1761" s="95">
        <v>100</v>
      </c>
      <c r="H1761" s="95">
        <v>128751</v>
      </c>
      <c r="I1761" s="95">
        <v>83</v>
      </c>
      <c r="J1761" s="95">
        <v>342535</v>
      </c>
      <c r="K1761" s="95">
        <v>467</v>
      </c>
      <c r="L1761" s="95">
        <v>1469937</v>
      </c>
      <c r="M1761" s="95">
        <v>436</v>
      </c>
      <c r="N1761" s="95">
        <v>1552332</v>
      </c>
      <c r="O1761" s="95">
        <v>99</v>
      </c>
      <c r="P1761" s="95">
        <v>182376</v>
      </c>
      <c r="Q1761" s="95">
        <v>80</v>
      </c>
      <c r="R1761" s="95">
        <v>290344</v>
      </c>
      <c r="S1761" s="95">
        <v>491</v>
      </c>
      <c r="T1761" s="95">
        <v>922720</v>
      </c>
      <c r="U1761" s="95">
        <v>449</v>
      </c>
      <c r="V1761" s="95">
        <v>1281439</v>
      </c>
      <c r="W1761" s="95">
        <v>103</v>
      </c>
      <c r="X1761" s="95">
        <v>78296</v>
      </c>
      <c r="Y1761" s="95">
        <v>89</v>
      </c>
      <c r="Z1761" s="95">
        <v>282524</v>
      </c>
      <c r="AA1761" s="95">
        <v>531</v>
      </c>
      <c r="AB1761" s="95">
        <v>1654159</v>
      </c>
      <c r="AC1761" s="95">
        <v>483</v>
      </c>
      <c r="AD1761" s="95">
        <v>1714503</v>
      </c>
      <c r="AE1761" s="95">
        <v>95</v>
      </c>
      <c r="AF1761" s="95">
        <v>128557</v>
      </c>
      <c r="AG1761" s="95">
        <v>80</v>
      </c>
      <c r="AH1761" s="95">
        <v>315174</v>
      </c>
      <c r="AI1761" s="95">
        <v>536</v>
      </c>
      <c r="AJ1761" s="95">
        <v>1658301</v>
      </c>
      <c r="AK1761" s="95">
        <v>485</v>
      </c>
      <c r="AL1761" s="95">
        <v>1956189</v>
      </c>
      <c r="AM1761" s="95">
        <v>92</v>
      </c>
      <c r="AN1761" s="95">
        <v>337137</v>
      </c>
      <c r="AO1761" s="95">
        <v>77</v>
      </c>
      <c r="AP1761" s="95">
        <v>322667</v>
      </c>
      <c r="AQ1761" s="72">
        <v>207.7</v>
      </c>
      <c r="AR1761" s="72">
        <v>296.60000000000002</v>
      </c>
      <c r="AS1761" s="72">
        <v>504.3</v>
      </c>
      <c r="AT1761" s="95">
        <v>1400750</v>
      </c>
      <c r="AU1761" s="95">
        <v>1836524</v>
      </c>
      <c r="AV1761" s="95">
        <v>562</v>
      </c>
      <c r="AW1761" s="95">
        <v>516</v>
      </c>
      <c r="AX1761" s="72">
        <v>243.27</v>
      </c>
      <c r="AY1761" s="72">
        <v>297.58999999999997</v>
      </c>
      <c r="AZ1761" s="72">
        <v>540.86</v>
      </c>
      <c r="BA1761" s="95">
        <v>1652313</v>
      </c>
      <c r="BB1761" s="95">
        <v>1842676</v>
      </c>
      <c r="BC1761" s="95">
        <v>566</v>
      </c>
      <c r="BD1761" s="95">
        <v>516</v>
      </c>
      <c r="BE1761" s="72">
        <v>140.43</v>
      </c>
      <c r="BF1761" s="72">
        <v>242.25</v>
      </c>
      <c r="BG1761" s="72">
        <v>382.68</v>
      </c>
      <c r="BH1761" s="95">
        <v>1001016</v>
      </c>
      <c r="BI1761" s="95">
        <v>1563963</v>
      </c>
      <c r="BJ1761" s="95">
        <v>594</v>
      </c>
      <c r="BK1761" s="95">
        <v>538</v>
      </c>
      <c r="BL1761" s="72">
        <v>237.32</v>
      </c>
      <c r="BM1761" s="72">
        <v>300.43</v>
      </c>
      <c r="BN1761" s="72">
        <v>537.75</v>
      </c>
      <c r="BO1761" s="95">
        <v>1782716</v>
      </c>
      <c r="BP1761" s="95">
        <v>2029677</v>
      </c>
      <c r="BQ1761" s="95">
        <v>626</v>
      </c>
      <c r="BR1761" s="95">
        <v>563</v>
      </c>
      <c r="BS1761" s="72">
        <v>264.79000000000002</v>
      </c>
      <c r="BT1761" s="72">
        <v>337.91</v>
      </c>
      <c r="BU1761" s="72">
        <v>602.70000000000005</v>
      </c>
      <c r="BV1761" s="95">
        <v>1995438</v>
      </c>
      <c r="BW1761" s="95">
        <v>2278856</v>
      </c>
      <c r="BX1761" s="95">
        <v>628</v>
      </c>
      <c r="BY1761" s="95">
        <v>562</v>
      </c>
      <c r="BZ1761" s="95">
        <v>540</v>
      </c>
      <c r="CA1761" s="95">
        <v>542</v>
      </c>
      <c r="CB1761" s="95">
        <v>567</v>
      </c>
      <c r="CC1761" s="95">
        <v>596</v>
      </c>
      <c r="CD1761" s="95">
        <v>596</v>
      </c>
      <c r="CE1761" s="72">
        <v>650.75523149000003</v>
      </c>
      <c r="CF1761" s="72">
        <v>676.59346364999999</v>
      </c>
      <c r="CG1761" s="72">
        <v>712.40329333</v>
      </c>
      <c r="CH1761" s="72">
        <v>716.50152150999998</v>
      </c>
      <c r="CI1761" s="72">
        <v>731.52548966999996</v>
      </c>
      <c r="CJ1761" s="96">
        <v>0.77494574859999998</v>
      </c>
      <c r="CK1761" s="96">
        <v>0.79938697169999995</v>
      </c>
      <c r="CL1761" s="96">
        <v>0.53716764589999999</v>
      </c>
      <c r="CM1761" s="96">
        <v>0.75052178380000001</v>
      </c>
      <c r="CN1761" s="96">
        <v>0.82389473570000005</v>
      </c>
      <c r="CO1761" s="96">
        <v>0.77709929</v>
      </c>
      <c r="CP1761" s="96">
        <v>0.94863473259999997</v>
      </c>
      <c r="CQ1761" s="96">
        <v>0.99584056389999998</v>
      </c>
      <c r="CR1761" s="96">
        <v>0.95259686290000001</v>
      </c>
      <c r="CS1761" s="95">
        <v>526</v>
      </c>
      <c r="CT1761" s="95">
        <v>542</v>
      </c>
      <c r="CU1761" s="95">
        <v>551</v>
      </c>
      <c r="CV1761" s="95">
        <v>587</v>
      </c>
      <c r="CW1761" s="95">
        <v>587</v>
      </c>
      <c r="CX1761" s="96">
        <v>0.77559240900000004</v>
      </c>
      <c r="CY1761" s="96">
        <v>0.78111168399999997</v>
      </c>
      <c r="CZ1761" s="96">
        <v>0.79798482100000001</v>
      </c>
      <c r="DA1761" s="96">
        <v>0.761603048</v>
      </c>
      <c r="DB1761" s="96">
        <v>0.77063637399999996</v>
      </c>
      <c r="DC1761">
        <v>2013</v>
      </c>
      <c r="DD1761" s="6">
        <v>539</v>
      </c>
      <c r="DE1761" s="96">
        <v>2.3208790000000001E-3</v>
      </c>
      <c r="DF1761" s="72">
        <v>729.89</v>
      </c>
      <c r="DG1761" s="96">
        <v>1</v>
      </c>
      <c r="DH1761" s="72">
        <v>729.89</v>
      </c>
      <c r="DI1761" s="72">
        <v>777.54673130000003</v>
      </c>
      <c r="DJ1761" s="96">
        <v>0.73416619370000002</v>
      </c>
      <c r="DK1761" s="72">
        <v>742.55877027999998</v>
      </c>
      <c r="DL1761" s="96">
        <v>1.0086447463999999</v>
      </c>
      <c r="DM1761" s="72">
        <v>748.97800252000002</v>
      </c>
      <c r="DN1761" s="96">
        <v>1</v>
      </c>
      <c r="DO1761" s="96">
        <v>1.2008E-2</v>
      </c>
      <c r="DP1761" s="72">
        <v>8.99</v>
      </c>
      <c r="DQ1761" s="72">
        <v>739.99</v>
      </c>
      <c r="DR1761" t="s">
        <v>1121</v>
      </c>
      <c r="DT1761" t="s">
        <v>138</v>
      </c>
    </row>
    <row r="1762" spans="1:124" x14ac:dyDescent="0.3">
      <c r="A1762" t="s">
        <v>132</v>
      </c>
      <c r="B1762">
        <v>29080</v>
      </c>
      <c r="C1762" s="95">
        <v>867</v>
      </c>
      <c r="D1762" s="95">
        <v>2583764</v>
      </c>
      <c r="E1762" s="95">
        <v>798</v>
      </c>
      <c r="F1762" s="95">
        <v>2432897</v>
      </c>
      <c r="G1762" s="95">
        <v>194</v>
      </c>
      <c r="H1762" s="95">
        <v>782484</v>
      </c>
      <c r="I1762" s="95">
        <v>158</v>
      </c>
      <c r="J1762" s="95">
        <v>528326</v>
      </c>
      <c r="K1762" s="95">
        <v>912</v>
      </c>
      <c r="L1762" s="95">
        <v>2531705</v>
      </c>
      <c r="M1762" s="95">
        <v>837</v>
      </c>
      <c r="N1762" s="95">
        <v>2545141</v>
      </c>
      <c r="O1762" s="95">
        <v>220</v>
      </c>
      <c r="P1762" s="95">
        <v>736840</v>
      </c>
      <c r="Q1762" s="95">
        <v>176</v>
      </c>
      <c r="R1762" s="95">
        <v>554269</v>
      </c>
      <c r="S1762" s="95">
        <v>1003</v>
      </c>
      <c r="T1762" s="95">
        <v>3232672</v>
      </c>
      <c r="U1762" s="95">
        <v>912</v>
      </c>
      <c r="V1762" s="95">
        <v>3393002</v>
      </c>
      <c r="W1762" s="95">
        <v>201</v>
      </c>
      <c r="X1762" s="95">
        <v>517416</v>
      </c>
      <c r="Y1762" s="95">
        <v>169</v>
      </c>
      <c r="Z1762" s="95">
        <v>460695</v>
      </c>
      <c r="AA1762" s="95">
        <v>1062</v>
      </c>
      <c r="AB1762" s="95">
        <v>4263381</v>
      </c>
      <c r="AC1762" s="95">
        <v>971</v>
      </c>
      <c r="AD1762" s="95">
        <v>3789942</v>
      </c>
      <c r="AE1762" s="95">
        <v>327</v>
      </c>
      <c r="AF1762" s="95">
        <v>938052</v>
      </c>
      <c r="AG1762" s="95">
        <v>280</v>
      </c>
      <c r="AH1762" s="95">
        <v>886825</v>
      </c>
      <c r="AI1762" s="95">
        <v>1312</v>
      </c>
      <c r="AJ1762" s="95">
        <v>5169420</v>
      </c>
      <c r="AK1762" s="95">
        <v>1224</v>
      </c>
      <c r="AL1762" s="95">
        <v>4487774.9400000004</v>
      </c>
      <c r="AM1762" s="95">
        <v>568</v>
      </c>
      <c r="AN1762" s="95">
        <v>2244303</v>
      </c>
      <c r="AO1762" s="95">
        <v>499</v>
      </c>
      <c r="AP1762" s="95">
        <v>1496365</v>
      </c>
      <c r="AQ1762" s="72">
        <v>264.39</v>
      </c>
      <c r="AR1762" s="72">
        <v>258.13</v>
      </c>
      <c r="AS1762" s="72">
        <v>522.52</v>
      </c>
      <c r="AT1762" s="95">
        <v>3366248</v>
      </c>
      <c r="AU1762" s="95">
        <v>2961223</v>
      </c>
      <c r="AV1762" s="95">
        <v>1061</v>
      </c>
      <c r="AW1762" s="95">
        <v>956</v>
      </c>
      <c r="AX1762" s="72">
        <v>240.62</v>
      </c>
      <c r="AY1762" s="72">
        <v>254.97</v>
      </c>
      <c r="AZ1762" s="72">
        <v>495.59</v>
      </c>
      <c r="BA1762" s="95">
        <v>3268545</v>
      </c>
      <c r="BB1762" s="95">
        <v>3099410</v>
      </c>
      <c r="BC1762" s="95">
        <v>1132</v>
      </c>
      <c r="BD1762" s="95">
        <v>1013</v>
      </c>
      <c r="BE1762" s="72">
        <v>259.56</v>
      </c>
      <c r="BF1762" s="72">
        <v>297.08</v>
      </c>
      <c r="BG1762" s="72">
        <v>556.64</v>
      </c>
      <c r="BH1762" s="95">
        <v>3750088</v>
      </c>
      <c r="BI1762" s="95">
        <v>3853697</v>
      </c>
      <c r="BJ1762" s="95">
        <v>1204</v>
      </c>
      <c r="BK1762" s="95">
        <v>1081</v>
      </c>
      <c r="BL1762" s="72">
        <v>312.06</v>
      </c>
      <c r="BM1762" s="72">
        <v>311.54000000000002</v>
      </c>
      <c r="BN1762" s="72">
        <v>623.6</v>
      </c>
      <c r="BO1762" s="95">
        <v>5201433</v>
      </c>
      <c r="BP1762" s="95">
        <v>4676767</v>
      </c>
      <c r="BQ1762" s="95">
        <v>1389</v>
      </c>
      <c r="BR1762" s="95">
        <v>1251</v>
      </c>
      <c r="BS1762" s="72">
        <v>328.62</v>
      </c>
      <c r="BT1762" s="72">
        <v>289.42</v>
      </c>
      <c r="BU1762" s="72">
        <v>618.04</v>
      </c>
      <c r="BV1762" s="95">
        <v>7413723</v>
      </c>
      <c r="BW1762" s="95">
        <v>5984139.9400000004</v>
      </c>
      <c r="BX1762" s="95">
        <v>1880</v>
      </c>
      <c r="BY1762" s="95">
        <v>1723</v>
      </c>
      <c r="BZ1762" s="95">
        <v>1011</v>
      </c>
      <c r="CA1762" s="95">
        <v>1075</v>
      </c>
      <c r="CB1762" s="95">
        <v>1145</v>
      </c>
      <c r="CC1762" s="95">
        <v>1323</v>
      </c>
      <c r="CD1762" s="95">
        <v>1803</v>
      </c>
      <c r="CE1762" s="72">
        <v>650.75523149000003</v>
      </c>
      <c r="CF1762" s="72">
        <v>676.59346364999999</v>
      </c>
      <c r="CG1762" s="72">
        <v>712.40329333</v>
      </c>
      <c r="CH1762" s="72">
        <v>716.50152150999998</v>
      </c>
      <c r="CI1762" s="72">
        <v>731.52548966999996</v>
      </c>
      <c r="CJ1762" s="96">
        <v>0.80294398680000001</v>
      </c>
      <c r="CK1762" s="96">
        <v>0.73247825560000002</v>
      </c>
      <c r="CL1762" s="96">
        <v>0.78135517509999997</v>
      </c>
      <c r="CM1762" s="96">
        <v>0.87034009180000005</v>
      </c>
      <c r="CN1762" s="96">
        <v>0.84486461339999996</v>
      </c>
      <c r="CO1762" s="96">
        <v>0.76395735360000006</v>
      </c>
      <c r="CP1762" s="96">
        <v>1.0555516229999999</v>
      </c>
      <c r="CQ1762" s="96">
        <v>0.99584056389999998</v>
      </c>
      <c r="CR1762" s="96">
        <v>1.0599603094000001</v>
      </c>
      <c r="CS1762" s="95">
        <v>791</v>
      </c>
      <c r="CT1762" s="95">
        <v>815</v>
      </c>
      <c r="CU1762" s="95">
        <v>840</v>
      </c>
      <c r="CV1762" s="95">
        <v>831</v>
      </c>
      <c r="CW1762" s="95">
        <v>860</v>
      </c>
      <c r="CX1762" s="96">
        <v>0.81471936599999994</v>
      </c>
      <c r="CY1762" s="96">
        <v>0.75223556899999999</v>
      </c>
      <c r="CZ1762" s="96">
        <v>0.73400108799999997</v>
      </c>
      <c r="DA1762" s="96">
        <v>0.75003490799999994</v>
      </c>
      <c r="DB1762" s="96">
        <v>0.77108911899999999</v>
      </c>
      <c r="DC1762">
        <v>2013</v>
      </c>
      <c r="DD1762" s="6">
        <v>1204.8</v>
      </c>
      <c r="DE1762" s="96">
        <v>2.7220251999999999E-3</v>
      </c>
      <c r="DF1762" s="72">
        <v>811.82</v>
      </c>
      <c r="DG1762" s="96">
        <v>1</v>
      </c>
      <c r="DH1762" s="72">
        <v>811.82</v>
      </c>
      <c r="DI1762" s="72">
        <v>777.54673130000003</v>
      </c>
      <c r="DJ1762" s="96">
        <v>1</v>
      </c>
      <c r="DK1762" s="72">
        <v>811.82</v>
      </c>
      <c r="DL1762" s="96">
        <v>1</v>
      </c>
      <c r="DM1762" s="72">
        <v>811.82</v>
      </c>
      <c r="DN1762" s="96">
        <v>1</v>
      </c>
      <c r="DO1762" s="96">
        <v>5.5100000000000001E-3</v>
      </c>
      <c r="DP1762" s="72">
        <v>4.47</v>
      </c>
      <c r="DQ1762" s="72">
        <v>807.35</v>
      </c>
      <c r="DR1762" t="s">
        <v>132</v>
      </c>
      <c r="DT1762" t="s">
        <v>138</v>
      </c>
    </row>
    <row r="1763" spans="1:124" x14ac:dyDescent="0.3">
      <c r="A1763" t="s">
        <v>606</v>
      </c>
      <c r="B1763">
        <v>29090</v>
      </c>
      <c r="C1763" s="95">
        <v>5807</v>
      </c>
      <c r="D1763" s="95">
        <v>17744949</v>
      </c>
      <c r="E1763" s="95">
        <v>5451</v>
      </c>
      <c r="F1763" s="95">
        <v>16406841</v>
      </c>
      <c r="G1763" s="95">
        <v>1121</v>
      </c>
      <c r="H1763" s="95">
        <v>2655101</v>
      </c>
      <c r="I1763" s="95">
        <v>944</v>
      </c>
      <c r="J1763" s="95">
        <v>2646571</v>
      </c>
      <c r="K1763" s="95">
        <v>5927</v>
      </c>
      <c r="L1763" s="95">
        <v>18854962</v>
      </c>
      <c r="M1763" s="95">
        <v>5505</v>
      </c>
      <c r="N1763" s="95">
        <v>17364952</v>
      </c>
      <c r="O1763" s="95">
        <v>1139</v>
      </c>
      <c r="P1763" s="95">
        <v>2644225</v>
      </c>
      <c r="Q1763" s="95">
        <v>940</v>
      </c>
      <c r="R1763" s="95">
        <v>3141752</v>
      </c>
      <c r="S1763" s="95">
        <v>6105</v>
      </c>
      <c r="T1763" s="95">
        <v>19723818</v>
      </c>
      <c r="U1763" s="95">
        <v>5634</v>
      </c>
      <c r="V1763" s="95">
        <v>18788168</v>
      </c>
      <c r="W1763" s="95">
        <v>1184</v>
      </c>
      <c r="X1763" s="95">
        <v>3062946</v>
      </c>
      <c r="Y1763" s="95">
        <v>971</v>
      </c>
      <c r="Z1763" s="95">
        <v>3265361</v>
      </c>
      <c r="AA1763" s="95">
        <v>6316</v>
      </c>
      <c r="AB1763" s="95">
        <v>21149804</v>
      </c>
      <c r="AC1763" s="95">
        <v>5815</v>
      </c>
      <c r="AD1763" s="95">
        <v>19713336</v>
      </c>
      <c r="AE1763" s="95">
        <v>1222</v>
      </c>
      <c r="AF1763" s="95">
        <v>3090191</v>
      </c>
      <c r="AG1763" s="95">
        <v>1005</v>
      </c>
      <c r="AH1763" s="95">
        <v>3309987</v>
      </c>
      <c r="AI1763" s="95">
        <v>6611</v>
      </c>
      <c r="AJ1763" s="95">
        <v>22586958.32</v>
      </c>
      <c r="AK1763" s="95">
        <v>6082</v>
      </c>
      <c r="AL1763" s="95">
        <v>21215759.620000001</v>
      </c>
      <c r="AM1763" s="95">
        <v>1297</v>
      </c>
      <c r="AN1763" s="95">
        <v>4024787</v>
      </c>
      <c r="AO1763" s="95">
        <v>1078</v>
      </c>
      <c r="AP1763" s="95">
        <v>3686455</v>
      </c>
      <c r="AQ1763" s="72">
        <v>245.38</v>
      </c>
      <c r="AR1763" s="72">
        <v>248.29</v>
      </c>
      <c r="AS1763" s="72">
        <v>493.67</v>
      </c>
      <c r="AT1763" s="95">
        <v>20400050</v>
      </c>
      <c r="AU1763" s="95">
        <v>19053412</v>
      </c>
      <c r="AV1763" s="95">
        <v>6928</v>
      </c>
      <c r="AW1763" s="95">
        <v>6395</v>
      </c>
      <c r="AX1763" s="72">
        <v>253.55</v>
      </c>
      <c r="AY1763" s="72">
        <v>265.14999999999998</v>
      </c>
      <c r="AZ1763" s="72">
        <v>518.70000000000005</v>
      </c>
      <c r="BA1763" s="95">
        <v>21499187</v>
      </c>
      <c r="BB1763" s="95">
        <v>20506704</v>
      </c>
      <c r="BC1763" s="95">
        <v>7066</v>
      </c>
      <c r="BD1763" s="95">
        <v>6445</v>
      </c>
      <c r="BE1763" s="72">
        <v>260.52</v>
      </c>
      <c r="BF1763" s="72">
        <v>278.24</v>
      </c>
      <c r="BG1763" s="72">
        <v>538.76</v>
      </c>
      <c r="BH1763" s="95">
        <v>22786764</v>
      </c>
      <c r="BI1763" s="95">
        <v>22053529</v>
      </c>
      <c r="BJ1763" s="95">
        <v>7289</v>
      </c>
      <c r="BK1763" s="95">
        <v>6605</v>
      </c>
      <c r="BL1763" s="72">
        <v>267.98</v>
      </c>
      <c r="BM1763" s="72">
        <v>281.32</v>
      </c>
      <c r="BN1763" s="72">
        <v>549.29999999999995</v>
      </c>
      <c r="BO1763" s="95">
        <v>24239995</v>
      </c>
      <c r="BP1763" s="95">
        <v>23023323</v>
      </c>
      <c r="BQ1763" s="95">
        <v>7538</v>
      </c>
      <c r="BR1763" s="95">
        <v>6820</v>
      </c>
      <c r="BS1763" s="72">
        <v>280.43</v>
      </c>
      <c r="BT1763" s="72">
        <v>289.83</v>
      </c>
      <c r="BU1763" s="72">
        <v>570.26</v>
      </c>
      <c r="BV1763" s="95">
        <v>26611745.32</v>
      </c>
      <c r="BW1763" s="95">
        <v>24902214.620000001</v>
      </c>
      <c r="BX1763" s="95">
        <v>7908</v>
      </c>
      <c r="BY1763" s="95">
        <v>7160</v>
      </c>
      <c r="BZ1763" s="95">
        <v>6674</v>
      </c>
      <c r="CA1763" s="95">
        <v>6767</v>
      </c>
      <c r="CB1763" s="95">
        <v>6959</v>
      </c>
      <c r="CC1763" s="95">
        <v>7197</v>
      </c>
      <c r="CD1763" s="95">
        <v>7542</v>
      </c>
      <c r="CE1763" s="72">
        <v>650.75523149000003</v>
      </c>
      <c r="CF1763" s="72">
        <v>676.59346364999999</v>
      </c>
      <c r="CG1763" s="72">
        <v>712.40329333</v>
      </c>
      <c r="CH1763" s="72">
        <v>716.50152150999998</v>
      </c>
      <c r="CI1763" s="72">
        <v>731.52548966999996</v>
      </c>
      <c r="CJ1763" s="96">
        <v>0.75861088180000003</v>
      </c>
      <c r="CK1763" s="96">
        <v>0.76663466010000003</v>
      </c>
      <c r="CL1763" s="96">
        <v>0.75625703170000003</v>
      </c>
      <c r="CM1763" s="96">
        <v>0.76664177749999995</v>
      </c>
      <c r="CN1763" s="96">
        <v>0.77954904930000002</v>
      </c>
      <c r="CO1763" s="96">
        <v>0.82013728600000002</v>
      </c>
      <c r="CP1763" s="96">
        <v>0.93342747989999997</v>
      </c>
      <c r="CQ1763" s="96">
        <v>0.99584056389999998</v>
      </c>
      <c r="CR1763" s="96">
        <v>0.93732609460000005</v>
      </c>
      <c r="CS1763" s="95">
        <v>6111</v>
      </c>
      <c r="CT1763" s="95">
        <v>6226</v>
      </c>
      <c r="CU1763" s="95">
        <v>6456</v>
      </c>
      <c r="CV1763" s="95">
        <v>6581</v>
      </c>
      <c r="CW1763" s="95">
        <v>7005</v>
      </c>
      <c r="CX1763" s="96">
        <v>0.83750903799999998</v>
      </c>
      <c r="CY1763" s="96">
        <v>0.81253945000000005</v>
      </c>
      <c r="CZ1763" s="96">
        <v>0.81721980999999999</v>
      </c>
      <c r="DA1763" s="96">
        <v>0.81191247200000005</v>
      </c>
      <c r="DB1763" s="96">
        <v>0.82215128699999995</v>
      </c>
      <c r="DC1763">
        <v>2013</v>
      </c>
      <c r="DD1763" s="6">
        <v>6685</v>
      </c>
      <c r="DE1763" s="96">
        <v>1.5314764000000001E-3</v>
      </c>
      <c r="DF1763" s="72">
        <v>718.75</v>
      </c>
      <c r="DG1763" s="96">
        <v>1</v>
      </c>
      <c r="DH1763" s="72">
        <v>718.75</v>
      </c>
      <c r="DI1763" s="72">
        <v>777.54673130000003</v>
      </c>
      <c r="DJ1763" s="96">
        <v>1</v>
      </c>
      <c r="DK1763" s="72">
        <v>718.75</v>
      </c>
      <c r="DL1763" s="96">
        <v>1</v>
      </c>
      <c r="DM1763" s="72">
        <v>718.75</v>
      </c>
      <c r="DN1763" s="96">
        <v>1</v>
      </c>
      <c r="DO1763" s="96">
        <v>5.8570000000000002E-3</v>
      </c>
      <c r="DP1763" s="72">
        <v>4.21</v>
      </c>
      <c r="DQ1763" s="72">
        <v>714.54</v>
      </c>
      <c r="DR1763" t="s">
        <v>606</v>
      </c>
      <c r="DT1763" t="s">
        <v>138</v>
      </c>
    </row>
    <row r="1764" spans="1:124" x14ac:dyDescent="0.3">
      <c r="A1764" t="s">
        <v>252</v>
      </c>
      <c r="B1764">
        <v>29100</v>
      </c>
      <c r="C1764" s="95">
        <v>886</v>
      </c>
      <c r="D1764" s="95">
        <v>2836358</v>
      </c>
      <c r="E1764" s="95">
        <v>831</v>
      </c>
      <c r="F1764" s="95">
        <v>2729542</v>
      </c>
      <c r="G1764" s="95">
        <v>174</v>
      </c>
      <c r="H1764" s="95">
        <v>468770</v>
      </c>
      <c r="I1764" s="95">
        <v>149</v>
      </c>
      <c r="J1764" s="95">
        <v>546945</v>
      </c>
      <c r="K1764" s="95">
        <v>895</v>
      </c>
      <c r="L1764" s="95">
        <v>3077048</v>
      </c>
      <c r="M1764" s="95">
        <v>824</v>
      </c>
      <c r="N1764" s="95">
        <v>2998790</v>
      </c>
      <c r="O1764" s="95">
        <v>179</v>
      </c>
      <c r="P1764" s="95">
        <v>293078</v>
      </c>
      <c r="Q1764" s="95">
        <v>157</v>
      </c>
      <c r="R1764" s="95">
        <v>479278</v>
      </c>
      <c r="S1764" s="95">
        <v>901</v>
      </c>
      <c r="T1764" s="95">
        <v>3542412</v>
      </c>
      <c r="U1764" s="95">
        <v>828</v>
      </c>
      <c r="V1764" s="95">
        <v>3067363</v>
      </c>
      <c r="W1764" s="95">
        <v>181</v>
      </c>
      <c r="X1764" s="95">
        <v>436328</v>
      </c>
      <c r="Y1764" s="95">
        <v>160</v>
      </c>
      <c r="Z1764" s="95">
        <v>590604</v>
      </c>
      <c r="AA1764" s="95">
        <v>873</v>
      </c>
      <c r="AB1764" s="95">
        <v>4349219</v>
      </c>
      <c r="AC1764" s="95">
        <v>790</v>
      </c>
      <c r="AD1764" s="95">
        <v>3125527</v>
      </c>
      <c r="AE1764" s="95">
        <v>193</v>
      </c>
      <c r="AF1764" s="95">
        <v>377797</v>
      </c>
      <c r="AG1764" s="95">
        <v>165</v>
      </c>
      <c r="AH1764" s="95">
        <v>586459</v>
      </c>
      <c r="AI1764" s="95">
        <v>846</v>
      </c>
      <c r="AJ1764" s="95">
        <v>2969294</v>
      </c>
      <c r="AK1764" s="95">
        <v>760</v>
      </c>
      <c r="AL1764" s="95">
        <v>2478579</v>
      </c>
      <c r="AM1764" s="95">
        <v>200</v>
      </c>
      <c r="AN1764" s="95">
        <v>588663</v>
      </c>
      <c r="AO1764" s="95">
        <v>174</v>
      </c>
      <c r="AP1764" s="95">
        <v>676436</v>
      </c>
      <c r="AQ1764" s="72">
        <v>259.83999999999997</v>
      </c>
      <c r="AR1764" s="72">
        <v>278.61</v>
      </c>
      <c r="AS1764" s="72">
        <v>538.45000000000005</v>
      </c>
      <c r="AT1764" s="95">
        <v>3305128</v>
      </c>
      <c r="AU1764" s="95">
        <v>3276487</v>
      </c>
      <c r="AV1764" s="95">
        <v>1060</v>
      </c>
      <c r="AW1764" s="95">
        <v>980</v>
      </c>
      <c r="AX1764" s="72">
        <v>261.49</v>
      </c>
      <c r="AY1764" s="72">
        <v>295.45</v>
      </c>
      <c r="AZ1764" s="72">
        <v>556.94000000000005</v>
      </c>
      <c r="BA1764" s="95">
        <v>3370126</v>
      </c>
      <c r="BB1764" s="95">
        <v>3478068</v>
      </c>
      <c r="BC1764" s="95">
        <v>1074</v>
      </c>
      <c r="BD1764" s="95">
        <v>981</v>
      </c>
      <c r="BE1764" s="72">
        <v>306.43</v>
      </c>
      <c r="BF1764" s="72">
        <v>308.52999999999997</v>
      </c>
      <c r="BG1764" s="72">
        <v>614.96</v>
      </c>
      <c r="BH1764" s="95">
        <v>3978740</v>
      </c>
      <c r="BI1764" s="95">
        <v>3657967</v>
      </c>
      <c r="BJ1764" s="95">
        <v>1082</v>
      </c>
      <c r="BK1764" s="95">
        <v>988</v>
      </c>
      <c r="BL1764" s="72">
        <v>369.53</v>
      </c>
      <c r="BM1764" s="72">
        <v>323.91000000000003</v>
      </c>
      <c r="BN1764" s="72">
        <v>693.44</v>
      </c>
      <c r="BO1764" s="95">
        <v>4727016</v>
      </c>
      <c r="BP1764" s="95">
        <v>3711986</v>
      </c>
      <c r="BQ1764" s="95">
        <v>1066</v>
      </c>
      <c r="BR1764" s="95">
        <v>955</v>
      </c>
      <c r="BS1764" s="72">
        <v>283.45999999999998</v>
      </c>
      <c r="BT1764" s="72">
        <v>281.5</v>
      </c>
      <c r="BU1764" s="72">
        <v>564.96</v>
      </c>
      <c r="BV1764" s="95">
        <v>3557957</v>
      </c>
      <c r="BW1764" s="95">
        <v>3155015</v>
      </c>
      <c r="BX1764" s="95">
        <v>1046</v>
      </c>
      <c r="BY1764" s="95">
        <v>934</v>
      </c>
      <c r="BZ1764" s="95">
        <v>1022</v>
      </c>
      <c r="CA1764" s="95">
        <v>1029</v>
      </c>
      <c r="CB1764" s="95">
        <v>1037</v>
      </c>
      <c r="CC1764" s="95">
        <v>1013</v>
      </c>
      <c r="CD1764" s="95">
        <v>991</v>
      </c>
      <c r="CE1764" s="72">
        <v>650.75523149000003</v>
      </c>
      <c r="CF1764" s="72">
        <v>676.59346364999999</v>
      </c>
      <c r="CG1764" s="72">
        <v>712.40329333</v>
      </c>
      <c r="CH1764" s="72">
        <v>716.50152150999998</v>
      </c>
      <c r="CI1764" s="72">
        <v>731.52548966999996</v>
      </c>
      <c r="CJ1764" s="96">
        <v>0.82742323679999996</v>
      </c>
      <c r="CK1764" s="96">
        <v>0.8231530896</v>
      </c>
      <c r="CL1764" s="96">
        <v>0.86321891790000005</v>
      </c>
      <c r="CM1764" s="96">
        <v>0.96781371589999998</v>
      </c>
      <c r="CN1764" s="96">
        <v>0.7723039156</v>
      </c>
      <c r="CO1764" s="96">
        <v>0.88311875959999997</v>
      </c>
      <c r="CP1764" s="96">
        <v>0.96338410419999998</v>
      </c>
      <c r="CQ1764" s="96">
        <v>0.99584056389999998</v>
      </c>
      <c r="CR1764" s="96">
        <v>0.96740783770000005</v>
      </c>
      <c r="CS1764" s="95">
        <v>965</v>
      </c>
      <c r="CT1764" s="95">
        <v>998</v>
      </c>
      <c r="CU1764" s="95">
        <v>988</v>
      </c>
      <c r="CV1764" s="95">
        <v>970</v>
      </c>
      <c r="CW1764" s="95">
        <v>962</v>
      </c>
      <c r="CX1764" s="96">
        <v>0.91618550399999998</v>
      </c>
      <c r="CY1764" s="96">
        <v>0.88469906300000001</v>
      </c>
      <c r="CZ1764" s="96">
        <v>0.88143421300000002</v>
      </c>
      <c r="DA1764" s="96">
        <v>0.87642559200000003</v>
      </c>
      <c r="DB1764" s="96">
        <v>0.85678835799999997</v>
      </c>
      <c r="DC1764">
        <v>2013</v>
      </c>
      <c r="DD1764" s="6">
        <v>967.6</v>
      </c>
      <c r="DE1764" s="96">
        <v>1.2005468999999999E-3</v>
      </c>
      <c r="DF1764" s="72">
        <v>742.07</v>
      </c>
      <c r="DG1764" s="96">
        <v>1</v>
      </c>
      <c r="DH1764" s="72">
        <v>742.07</v>
      </c>
      <c r="DI1764" s="72">
        <v>777.54673130000003</v>
      </c>
      <c r="DJ1764" s="96">
        <v>0.98366661020000001</v>
      </c>
      <c r="DK1764" s="72">
        <v>742.64945527999998</v>
      </c>
      <c r="DL1764" s="96">
        <v>1.0086447463999999</v>
      </c>
      <c r="DM1764" s="72">
        <v>749.06947147000005</v>
      </c>
      <c r="DN1764" s="96">
        <v>1</v>
      </c>
      <c r="DO1764" s="96">
        <v>4.4149999999999997E-3</v>
      </c>
      <c r="DP1764" s="72">
        <v>3.31</v>
      </c>
      <c r="DQ1764" s="72">
        <v>745.76</v>
      </c>
      <c r="DR1764" t="s">
        <v>252</v>
      </c>
      <c r="DT1764" t="s">
        <v>138</v>
      </c>
    </row>
    <row r="1765" spans="1:124" x14ac:dyDescent="0.3">
      <c r="A1765" t="s">
        <v>1122</v>
      </c>
      <c r="B1765">
        <v>29110</v>
      </c>
      <c r="C1765" s="95">
        <v>4754</v>
      </c>
      <c r="D1765" s="95">
        <v>24084103</v>
      </c>
      <c r="E1765" s="95">
        <v>4368</v>
      </c>
      <c r="F1765" s="95">
        <v>15589403</v>
      </c>
      <c r="G1765" s="95">
        <v>1027</v>
      </c>
      <c r="H1765" s="95">
        <v>3450886</v>
      </c>
      <c r="I1765" s="95">
        <v>848</v>
      </c>
      <c r="J1765" s="95">
        <v>2674537</v>
      </c>
      <c r="K1765" s="95">
        <v>4986</v>
      </c>
      <c r="L1765" s="95">
        <v>24183596</v>
      </c>
      <c r="M1765" s="95">
        <v>4559</v>
      </c>
      <c r="N1765" s="95">
        <v>17452404</v>
      </c>
      <c r="O1765" s="95">
        <v>1102</v>
      </c>
      <c r="P1765" s="95">
        <v>3591833</v>
      </c>
      <c r="Q1765" s="95">
        <v>915</v>
      </c>
      <c r="R1765" s="95">
        <v>3412646</v>
      </c>
      <c r="S1765" s="95">
        <v>5220</v>
      </c>
      <c r="T1765" s="95">
        <v>24583490</v>
      </c>
      <c r="U1765" s="95">
        <v>4736</v>
      </c>
      <c r="V1765" s="95">
        <v>18455638</v>
      </c>
      <c r="W1765" s="95">
        <v>1108</v>
      </c>
      <c r="X1765" s="95">
        <v>4034628</v>
      </c>
      <c r="Y1765" s="95">
        <v>917</v>
      </c>
      <c r="Z1765" s="95">
        <v>3509707</v>
      </c>
      <c r="AA1765" s="95">
        <v>5516</v>
      </c>
      <c r="AB1765" s="95">
        <v>24673869</v>
      </c>
      <c r="AC1765" s="95">
        <v>4970</v>
      </c>
      <c r="AD1765" s="95">
        <v>21377918</v>
      </c>
      <c r="AE1765" s="95">
        <v>1147</v>
      </c>
      <c r="AF1765" s="95">
        <v>4317728</v>
      </c>
      <c r="AG1765" s="95">
        <v>950</v>
      </c>
      <c r="AH1765" s="95">
        <v>3918579</v>
      </c>
      <c r="AI1765" s="95">
        <v>5807</v>
      </c>
      <c r="AJ1765" s="95">
        <v>25486680</v>
      </c>
      <c r="AK1765" s="95">
        <v>5190</v>
      </c>
      <c r="AL1765" s="95">
        <v>22064231</v>
      </c>
      <c r="AM1765" s="95">
        <v>1215</v>
      </c>
      <c r="AN1765" s="95">
        <v>4939597</v>
      </c>
      <c r="AO1765" s="95">
        <v>1027</v>
      </c>
      <c r="AP1765" s="95">
        <v>4337036</v>
      </c>
      <c r="AQ1765" s="72">
        <v>396.92</v>
      </c>
      <c r="AR1765" s="72">
        <v>291.79000000000002</v>
      </c>
      <c r="AS1765" s="72">
        <v>688.71</v>
      </c>
      <c r="AT1765" s="95">
        <v>27534989</v>
      </c>
      <c r="AU1765" s="95">
        <v>18263940</v>
      </c>
      <c r="AV1765" s="95">
        <v>5781</v>
      </c>
      <c r="AW1765" s="95">
        <v>5216</v>
      </c>
      <c r="AX1765" s="72">
        <v>380.19</v>
      </c>
      <c r="AY1765" s="72">
        <v>317.64</v>
      </c>
      <c r="AZ1765" s="72">
        <v>697.83</v>
      </c>
      <c r="BA1765" s="95">
        <v>27775429</v>
      </c>
      <c r="BB1765" s="95">
        <v>20865050</v>
      </c>
      <c r="BC1765" s="95">
        <v>6088</v>
      </c>
      <c r="BD1765" s="95">
        <v>5474</v>
      </c>
      <c r="BE1765" s="72">
        <v>376.87</v>
      </c>
      <c r="BF1765" s="72">
        <v>323.8</v>
      </c>
      <c r="BG1765" s="72">
        <v>700.67</v>
      </c>
      <c r="BH1765" s="95">
        <v>28618118</v>
      </c>
      <c r="BI1765" s="95">
        <v>21965345</v>
      </c>
      <c r="BJ1765" s="95">
        <v>6328</v>
      </c>
      <c r="BK1765" s="95">
        <v>5653</v>
      </c>
      <c r="BL1765" s="72">
        <v>362.59</v>
      </c>
      <c r="BM1765" s="72">
        <v>356.09</v>
      </c>
      <c r="BN1765" s="72">
        <v>718.68</v>
      </c>
      <c r="BO1765" s="95">
        <v>28991597</v>
      </c>
      <c r="BP1765" s="95">
        <v>25296497</v>
      </c>
      <c r="BQ1765" s="95">
        <v>6663</v>
      </c>
      <c r="BR1765" s="95">
        <v>5920</v>
      </c>
      <c r="BS1765" s="72">
        <v>361.08</v>
      </c>
      <c r="BT1765" s="72">
        <v>353.89</v>
      </c>
      <c r="BU1765" s="72">
        <v>714.97</v>
      </c>
      <c r="BV1765" s="95">
        <v>30426277</v>
      </c>
      <c r="BW1765" s="95">
        <v>26401267</v>
      </c>
      <c r="BX1765" s="95">
        <v>7022</v>
      </c>
      <c r="BY1765" s="95">
        <v>6217</v>
      </c>
      <c r="BZ1765" s="95">
        <v>5512</v>
      </c>
      <c r="CA1765" s="95">
        <v>5792</v>
      </c>
      <c r="CB1765" s="95">
        <v>6003</v>
      </c>
      <c r="CC1765" s="95">
        <v>6310</v>
      </c>
      <c r="CD1765" s="95">
        <v>6628</v>
      </c>
      <c r="CE1765" s="72">
        <v>650.75523149000003</v>
      </c>
      <c r="CF1765" s="72">
        <v>676.59346364999999</v>
      </c>
      <c r="CG1765" s="72">
        <v>712.40329333</v>
      </c>
      <c r="CH1765" s="72">
        <v>716.50152150999998</v>
      </c>
      <c r="CI1765" s="72">
        <v>731.52548966999996</v>
      </c>
      <c r="CJ1765" s="96">
        <v>1.058324185</v>
      </c>
      <c r="CK1765" s="96">
        <v>1.0313874394</v>
      </c>
      <c r="CL1765" s="96">
        <v>0.98352998439999995</v>
      </c>
      <c r="CM1765" s="96">
        <v>1.003040438</v>
      </c>
      <c r="CN1765" s="96">
        <v>0.97736854029999998</v>
      </c>
      <c r="CO1765" s="96">
        <v>0.88329825630000003</v>
      </c>
      <c r="CP1765" s="96">
        <v>1.1442682130999999</v>
      </c>
      <c r="CQ1765" s="96">
        <v>0.99584056389999998</v>
      </c>
      <c r="CR1765" s="96">
        <v>1.1490474391000001</v>
      </c>
      <c r="CS1765" s="95">
        <v>4941</v>
      </c>
      <c r="CT1765" s="95">
        <v>5219</v>
      </c>
      <c r="CU1765" s="95">
        <v>5387</v>
      </c>
      <c r="CV1765" s="95">
        <v>5668</v>
      </c>
      <c r="CW1765" s="95">
        <v>5901</v>
      </c>
      <c r="CX1765" s="96">
        <v>0.87902117599999996</v>
      </c>
      <c r="CY1765" s="96">
        <v>0.86980500199999999</v>
      </c>
      <c r="CZ1765" s="96">
        <v>0.86465912499999997</v>
      </c>
      <c r="DA1765" s="96">
        <v>0.89354201600000005</v>
      </c>
      <c r="DB1765" s="96">
        <v>0.90598961700000002</v>
      </c>
      <c r="DC1765">
        <v>2013</v>
      </c>
      <c r="DD1765" s="6">
        <v>5696</v>
      </c>
      <c r="DE1765" s="96">
        <v>1.939966E-3</v>
      </c>
      <c r="DF1765" s="72">
        <v>880.75</v>
      </c>
      <c r="DG1765" s="96">
        <v>1</v>
      </c>
      <c r="DH1765" s="72">
        <v>880.75</v>
      </c>
      <c r="DI1765" s="72">
        <v>777.54673130000003</v>
      </c>
      <c r="DJ1765" s="96">
        <v>1</v>
      </c>
      <c r="DK1765" s="72">
        <v>880.75</v>
      </c>
      <c r="DL1765" s="96">
        <v>1</v>
      </c>
      <c r="DM1765" s="72">
        <v>880.75</v>
      </c>
      <c r="DN1765" s="96">
        <v>1</v>
      </c>
      <c r="DO1765" s="96">
        <v>5.9680000000000002E-3</v>
      </c>
      <c r="DP1765" s="72">
        <v>5.26</v>
      </c>
      <c r="DQ1765" s="72">
        <v>875.49</v>
      </c>
      <c r="DR1765" t="s">
        <v>1122</v>
      </c>
      <c r="DT1765" t="s">
        <v>138</v>
      </c>
    </row>
    <row r="1766" spans="1:124" x14ac:dyDescent="0.3">
      <c r="A1766" t="s">
        <v>1123</v>
      </c>
      <c r="B1766">
        <v>29120</v>
      </c>
      <c r="C1766" s="95">
        <v>9379</v>
      </c>
      <c r="D1766" s="95">
        <v>31329693</v>
      </c>
      <c r="E1766" s="95">
        <v>8939</v>
      </c>
      <c r="F1766" s="95">
        <v>30369831</v>
      </c>
      <c r="G1766" s="95">
        <v>1164</v>
      </c>
      <c r="H1766" s="95">
        <v>3280843</v>
      </c>
      <c r="I1766" s="95">
        <v>997</v>
      </c>
      <c r="J1766" s="95">
        <v>3543326</v>
      </c>
      <c r="K1766" s="95">
        <v>9409</v>
      </c>
      <c r="L1766" s="95">
        <v>31104468</v>
      </c>
      <c r="M1766" s="95">
        <v>8906</v>
      </c>
      <c r="N1766" s="95">
        <v>30566506</v>
      </c>
      <c r="O1766" s="95">
        <v>1168</v>
      </c>
      <c r="P1766" s="95">
        <v>3198966</v>
      </c>
      <c r="Q1766" s="95">
        <v>996</v>
      </c>
      <c r="R1766" s="95">
        <v>3838911</v>
      </c>
      <c r="S1766" s="95">
        <v>9520</v>
      </c>
      <c r="T1766" s="95">
        <v>31655992</v>
      </c>
      <c r="U1766" s="95">
        <v>8948</v>
      </c>
      <c r="V1766" s="95">
        <v>31666067</v>
      </c>
      <c r="W1766" s="95">
        <v>1164</v>
      </c>
      <c r="X1766" s="95">
        <v>3209286</v>
      </c>
      <c r="Y1766" s="95">
        <v>987</v>
      </c>
      <c r="Z1766" s="95">
        <v>4448807</v>
      </c>
      <c r="AA1766" s="95">
        <v>9642</v>
      </c>
      <c r="AB1766" s="95">
        <v>34501966</v>
      </c>
      <c r="AC1766" s="95">
        <v>9020</v>
      </c>
      <c r="AD1766" s="95">
        <v>31680100</v>
      </c>
      <c r="AE1766" s="95">
        <v>1202</v>
      </c>
      <c r="AF1766" s="95">
        <v>3862707</v>
      </c>
      <c r="AG1766" s="95">
        <v>1022</v>
      </c>
      <c r="AH1766" s="95">
        <v>4225780</v>
      </c>
      <c r="AI1766" s="95">
        <v>9808</v>
      </c>
      <c r="AJ1766" s="95">
        <v>37825267.009999998</v>
      </c>
      <c r="AK1766" s="95">
        <v>9137</v>
      </c>
      <c r="AL1766" s="95">
        <v>33312847.989999998</v>
      </c>
      <c r="AM1766" s="95">
        <v>1256</v>
      </c>
      <c r="AN1766" s="95">
        <v>5004161</v>
      </c>
      <c r="AO1766" s="95">
        <v>1085</v>
      </c>
      <c r="AP1766" s="95">
        <v>4904342</v>
      </c>
      <c r="AQ1766" s="72">
        <v>273.57</v>
      </c>
      <c r="AR1766" s="72">
        <v>284.43</v>
      </c>
      <c r="AS1766" s="72">
        <v>558</v>
      </c>
      <c r="AT1766" s="95">
        <v>34610536</v>
      </c>
      <c r="AU1766" s="95">
        <v>33913157</v>
      </c>
      <c r="AV1766" s="95">
        <v>10543</v>
      </c>
      <c r="AW1766" s="95">
        <v>9936</v>
      </c>
      <c r="AX1766" s="72">
        <v>270.27</v>
      </c>
      <c r="AY1766" s="72">
        <v>289.55</v>
      </c>
      <c r="AZ1766" s="72">
        <v>559.82000000000005</v>
      </c>
      <c r="BA1766" s="95">
        <v>34303434</v>
      </c>
      <c r="BB1766" s="95">
        <v>34405417</v>
      </c>
      <c r="BC1766" s="95">
        <v>10577</v>
      </c>
      <c r="BD1766" s="95">
        <v>9902</v>
      </c>
      <c r="BE1766" s="72">
        <v>271.94</v>
      </c>
      <c r="BF1766" s="72">
        <v>302.93</v>
      </c>
      <c r="BG1766" s="72">
        <v>574.87</v>
      </c>
      <c r="BH1766" s="95">
        <v>34865278</v>
      </c>
      <c r="BI1766" s="95">
        <v>36114874</v>
      </c>
      <c r="BJ1766" s="95">
        <v>10684</v>
      </c>
      <c r="BK1766" s="95">
        <v>9935</v>
      </c>
      <c r="BL1766" s="72">
        <v>294.82</v>
      </c>
      <c r="BM1766" s="72">
        <v>297.95999999999998</v>
      </c>
      <c r="BN1766" s="72">
        <v>592.78</v>
      </c>
      <c r="BO1766" s="95">
        <v>38364673</v>
      </c>
      <c r="BP1766" s="95">
        <v>35905880</v>
      </c>
      <c r="BQ1766" s="95">
        <v>10844</v>
      </c>
      <c r="BR1766" s="95">
        <v>10042</v>
      </c>
      <c r="BS1766" s="72">
        <v>322.58999999999997</v>
      </c>
      <c r="BT1766" s="72">
        <v>311.56</v>
      </c>
      <c r="BU1766" s="72">
        <v>634.15</v>
      </c>
      <c r="BV1766" s="95">
        <v>42829428.009999998</v>
      </c>
      <c r="BW1766" s="95">
        <v>38217189.990000002</v>
      </c>
      <c r="BX1766" s="95">
        <v>11064</v>
      </c>
      <c r="BY1766" s="95">
        <v>10222</v>
      </c>
      <c r="BZ1766" s="95">
        <v>10254</v>
      </c>
      <c r="CA1766" s="95">
        <v>10251</v>
      </c>
      <c r="CB1766" s="95">
        <v>10323</v>
      </c>
      <c r="CC1766" s="95">
        <v>10463</v>
      </c>
      <c r="CD1766" s="95">
        <v>10652</v>
      </c>
      <c r="CE1766" s="72">
        <v>650.75523149000003</v>
      </c>
      <c r="CF1766" s="72">
        <v>676.59346364999999</v>
      </c>
      <c r="CG1766" s="72">
        <v>712.40329333</v>
      </c>
      <c r="CH1766" s="72">
        <v>716.50152150999998</v>
      </c>
      <c r="CI1766" s="72">
        <v>731.52548966999996</v>
      </c>
      <c r="CJ1766" s="96">
        <v>0.85746525419999997</v>
      </c>
      <c r="CK1766" s="96">
        <v>0.8274097077</v>
      </c>
      <c r="CL1766" s="96">
        <v>0.80694461319999999</v>
      </c>
      <c r="CM1766" s="96">
        <v>0.82732552859999997</v>
      </c>
      <c r="CN1766" s="96">
        <v>0.86688708589999997</v>
      </c>
      <c r="CO1766" s="96">
        <v>0.90642534279999998</v>
      </c>
      <c r="CP1766" s="96">
        <v>0.923635294</v>
      </c>
      <c r="CQ1766" s="96">
        <v>0.99584056389999998</v>
      </c>
      <c r="CR1766" s="96">
        <v>0.92749300999999995</v>
      </c>
      <c r="CS1766" s="95">
        <v>8578</v>
      </c>
      <c r="CT1766" s="95">
        <v>8577</v>
      </c>
      <c r="CU1766" s="95">
        <v>8523</v>
      </c>
      <c r="CV1766" s="95">
        <v>8573</v>
      </c>
      <c r="CW1766" s="95">
        <v>8752</v>
      </c>
      <c r="CX1766" s="96">
        <v>0.923761371</v>
      </c>
      <c r="CY1766" s="96">
        <v>0.90637169100000003</v>
      </c>
      <c r="CZ1766" s="96">
        <v>0.89890800699999995</v>
      </c>
      <c r="DA1766" s="96">
        <v>0.89804580899999997</v>
      </c>
      <c r="DB1766" s="96">
        <v>0.90501534699999997</v>
      </c>
      <c r="DC1766">
        <v>2013</v>
      </c>
      <c r="DD1766" s="6">
        <v>10007.4</v>
      </c>
      <c r="DE1766" s="96">
        <v>7.5710149999999999E-4</v>
      </c>
      <c r="DF1766" s="72">
        <v>711.77</v>
      </c>
      <c r="DG1766" s="96">
        <v>1</v>
      </c>
      <c r="DH1766" s="72">
        <v>711.77</v>
      </c>
      <c r="DI1766" s="72">
        <v>711.77</v>
      </c>
      <c r="DJ1766" s="96">
        <v>1</v>
      </c>
      <c r="DK1766" s="72">
        <v>711.77</v>
      </c>
      <c r="DL1766" s="96">
        <v>1</v>
      </c>
      <c r="DM1766" s="72">
        <v>711.77</v>
      </c>
      <c r="DN1766" s="96">
        <v>1</v>
      </c>
      <c r="DO1766" s="96">
        <v>3.0820000000000001E-3</v>
      </c>
      <c r="DP1766" s="72">
        <v>2.19</v>
      </c>
      <c r="DQ1766" s="72">
        <v>709.58</v>
      </c>
      <c r="DR1766" t="s">
        <v>1123</v>
      </c>
      <c r="DT1766" t="s">
        <v>138</v>
      </c>
    </row>
    <row r="1767" spans="1:124" x14ac:dyDescent="0.3">
      <c r="A1767" t="s">
        <v>1124</v>
      </c>
      <c r="B1767">
        <v>29130</v>
      </c>
      <c r="C1767" s="95">
        <v>511</v>
      </c>
      <c r="D1767" s="95">
        <v>2507487</v>
      </c>
      <c r="E1767" s="95">
        <v>475</v>
      </c>
      <c r="F1767" s="95">
        <v>1603242</v>
      </c>
      <c r="G1767" s="95">
        <v>82</v>
      </c>
      <c r="H1767" s="95">
        <v>244550</v>
      </c>
      <c r="I1767" s="95">
        <v>70</v>
      </c>
      <c r="J1767" s="95">
        <v>342636</v>
      </c>
      <c r="K1767" s="95">
        <v>526</v>
      </c>
      <c r="L1767" s="95">
        <v>2958539</v>
      </c>
      <c r="M1767" s="95">
        <v>486</v>
      </c>
      <c r="N1767" s="95">
        <v>1781236</v>
      </c>
      <c r="O1767" s="95">
        <v>89</v>
      </c>
      <c r="P1767" s="95">
        <v>142072</v>
      </c>
      <c r="Q1767" s="95">
        <v>78</v>
      </c>
      <c r="R1767" s="95">
        <v>237491</v>
      </c>
      <c r="S1767" s="95">
        <v>530</v>
      </c>
      <c r="T1767" s="95">
        <v>2617506</v>
      </c>
      <c r="U1767" s="95">
        <v>495</v>
      </c>
      <c r="V1767" s="95">
        <v>1946770</v>
      </c>
      <c r="W1767" s="95">
        <v>94</v>
      </c>
      <c r="X1767" s="95">
        <v>398617</v>
      </c>
      <c r="Y1767" s="95">
        <v>80</v>
      </c>
      <c r="Z1767" s="95">
        <v>440839</v>
      </c>
      <c r="AA1767" s="95">
        <v>571</v>
      </c>
      <c r="AB1767" s="95">
        <v>2025708</v>
      </c>
      <c r="AC1767" s="95">
        <v>531</v>
      </c>
      <c r="AD1767" s="95">
        <v>1906432</v>
      </c>
      <c r="AE1767" s="95">
        <v>93</v>
      </c>
      <c r="AF1767" s="95">
        <v>421959</v>
      </c>
      <c r="AG1767" s="95">
        <v>79</v>
      </c>
      <c r="AH1767" s="95">
        <v>413581</v>
      </c>
      <c r="AI1767" s="95">
        <v>573</v>
      </c>
      <c r="AJ1767" s="95">
        <v>2146389</v>
      </c>
      <c r="AK1767" s="95">
        <v>528</v>
      </c>
      <c r="AL1767" s="95">
        <v>2137771</v>
      </c>
      <c r="AM1767" s="95">
        <v>92</v>
      </c>
      <c r="AN1767" s="95">
        <v>430318</v>
      </c>
      <c r="AO1767" s="95">
        <v>78</v>
      </c>
      <c r="AP1767" s="95">
        <v>455939</v>
      </c>
      <c r="AQ1767" s="72">
        <v>386.74</v>
      </c>
      <c r="AR1767" s="72">
        <v>297.52999999999997</v>
      </c>
      <c r="AS1767" s="72">
        <v>684.27</v>
      </c>
      <c r="AT1767" s="95">
        <v>2752037</v>
      </c>
      <c r="AU1767" s="95">
        <v>1945878</v>
      </c>
      <c r="AV1767" s="95">
        <v>593</v>
      </c>
      <c r="AW1767" s="95">
        <v>545</v>
      </c>
      <c r="AX1767" s="72">
        <v>420.14</v>
      </c>
      <c r="AY1767" s="72">
        <v>298.27999999999997</v>
      </c>
      <c r="AZ1767" s="72">
        <v>718.42</v>
      </c>
      <c r="BA1767" s="95">
        <v>3100611</v>
      </c>
      <c r="BB1767" s="95">
        <v>2018727</v>
      </c>
      <c r="BC1767" s="95">
        <v>615</v>
      </c>
      <c r="BD1767" s="95">
        <v>564</v>
      </c>
      <c r="BE1767" s="72">
        <v>402.79</v>
      </c>
      <c r="BF1767" s="72">
        <v>346.03</v>
      </c>
      <c r="BG1767" s="72">
        <v>748.82</v>
      </c>
      <c r="BH1767" s="95">
        <v>3016123</v>
      </c>
      <c r="BI1767" s="95">
        <v>2387609</v>
      </c>
      <c r="BJ1767" s="95">
        <v>624</v>
      </c>
      <c r="BK1767" s="95">
        <v>575</v>
      </c>
      <c r="BL1767" s="72">
        <v>307.19</v>
      </c>
      <c r="BM1767" s="72">
        <v>316.94</v>
      </c>
      <c r="BN1767" s="72">
        <v>624.13</v>
      </c>
      <c r="BO1767" s="95">
        <v>2447667</v>
      </c>
      <c r="BP1767" s="95">
        <v>2320013</v>
      </c>
      <c r="BQ1767" s="95">
        <v>664</v>
      </c>
      <c r="BR1767" s="95">
        <v>610</v>
      </c>
      <c r="BS1767" s="72">
        <v>322.89999999999998</v>
      </c>
      <c r="BT1767" s="72">
        <v>356.67</v>
      </c>
      <c r="BU1767" s="72">
        <v>679.57</v>
      </c>
      <c r="BV1767" s="95">
        <v>2576707</v>
      </c>
      <c r="BW1767" s="95">
        <v>2593710</v>
      </c>
      <c r="BX1767" s="95">
        <v>665</v>
      </c>
      <c r="BY1767" s="95">
        <v>606</v>
      </c>
      <c r="BZ1767" s="95">
        <v>570</v>
      </c>
      <c r="CA1767" s="95">
        <v>590</v>
      </c>
      <c r="CB1767" s="95">
        <v>600</v>
      </c>
      <c r="CC1767" s="95">
        <v>638</v>
      </c>
      <c r="CD1767" s="95">
        <v>636</v>
      </c>
      <c r="CE1767" s="72">
        <v>650.75523149000003</v>
      </c>
      <c r="CF1767" s="72">
        <v>676.59346364999999</v>
      </c>
      <c r="CG1767" s="72">
        <v>712.40329333</v>
      </c>
      <c r="CH1767" s="72">
        <v>716.50152150999998</v>
      </c>
      <c r="CI1767" s="72">
        <v>731.52548966999996</v>
      </c>
      <c r="CJ1767" s="96">
        <v>1.0515013432</v>
      </c>
      <c r="CK1767" s="96">
        <v>1.061819303</v>
      </c>
      <c r="CL1767" s="96">
        <v>1.0511181055000001</v>
      </c>
      <c r="CM1767" s="96">
        <v>0.87107979710000005</v>
      </c>
      <c r="CN1767" s="96">
        <v>0.928976515</v>
      </c>
      <c r="CO1767" s="96">
        <v>0.82779601570000005</v>
      </c>
      <c r="CP1767" s="96">
        <v>1.1994488907</v>
      </c>
      <c r="CQ1767" s="96">
        <v>0.99584056389999998</v>
      </c>
      <c r="CR1767" s="96">
        <v>1.2044585880000001</v>
      </c>
      <c r="CS1767" s="95">
        <v>638</v>
      </c>
      <c r="CT1767" s="95">
        <v>681</v>
      </c>
      <c r="CU1767" s="95">
        <v>699</v>
      </c>
      <c r="CV1767" s="95">
        <v>743</v>
      </c>
      <c r="CW1767" s="95">
        <v>755</v>
      </c>
      <c r="CX1767" s="96">
        <v>0.85045878500000005</v>
      </c>
      <c r="CY1767" s="96">
        <v>0.85019978600000001</v>
      </c>
      <c r="CZ1767" s="96">
        <v>0.79673555100000004</v>
      </c>
      <c r="DA1767" s="96">
        <v>0.81271395099999999</v>
      </c>
      <c r="DB1767" s="96">
        <v>0.83203631300000003</v>
      </c>
      <c r="DC1767">
        <v>2013</v>
      </c>
      <c r="DD1767" s="6">
        <v>580</v>
      </c>
      <c r="DE1767" s="96">
        <v>1.2603797000000001E-3</v>
      </c>
      <c r="DF1767" s="72">
        <v>923.85</v>
      </c>
      <c r="DG1767" s="96">
        <v>1</v>
      </c>
      <c r="DH1767" s="72">
        <v>923.85</v>
      </c>
      <c r="DI1767" s="72">
        <v>777.54673130000003</v>
      </c>
      <c r="DJ1767" s="96">
        <v>0.7615773106</v>
      </c>
      <c r="DK1767" s="72">
        <v>888.96798120999995</v>
      </c>
      <c r="DL1767" s="96">
        <v>1.0086447463999999</v>
      </c>
      <c r="DM1767" s="72">
        <v>896.65288394000004</v>
      </c>
      <c r="DN1767" s="96">
        <v>1</v>
      </c>
      <c r="DO1767" s="96">
        <v>5.4689999999999999E-3</v>
      </c>
      <c r="DP1767" s="72">
        <v>4.9000000000000004</v>
      </c>
      <c r="DQ1767" s="72">
        <v>891.75</v>
      </c>
      <c r="DR1767" t="s">
        <v>1124</v>
      </c>
      <c r="DT1767" t="s">
        <v>138</v>
      </c>
    </row>
    <row r="1768" spans="1:124" x14ac:dyDescent="0.3">
      <c r="A1768" t="s">
        <v>1125</v>
      </c>
      <c r="B1768">
        <v>29140</v>
      </c>
      <c r="C1768" s="95">
        <v>151</v>
      </c>
      <c r="D1768" s="95">
        <v>355664</v>
      </c>
      <c r="E1768" s="95">
        <v>130</v>
      </c>
      <c r="F1768" s="95">
        <v>398854</v>
      </c>
      <c r="G1768" s="95">
        <v>23</v>
      </c>
      <c r="H1768" s="95">
        <v>14367</v>
      </c>
      <c r="I1768" s="95">
        <v>22</v>
      </c>
      <c r="J1768" s="95">
        <v>63911</v>
      </c>
      <c r="K1768" s="95">
        <v>164</v>
      </c>
      <c r="L1768" s="95">
        <v>291942</v>
      </c>
      <c r="M1768" s="95">
        <v>136</v>
      </c>
      <c r="N1768" s="95">
        <v>447373</v>
      </c>
      <c r="O1768" s="95">
        <v>26</v>
      </c>
      <c r="P1768" s="95">
        <v>12764</v>
      </c>
      <c r="Q1768" s="95">
        <v>23</v>
      </c>
      <c r="R1768" s="95">
        <v>62496</v>
      </c>
      <c r="S1768" s="95">
        <v>167</v>
      </c>
      <c r="T1768" s="95">
        <v>608555</v>
      </c>
      <c r="U1768" s="95">
        <v>135</v>
      </c>
      <c r="V1768" s="95">
        <v>389646</v>
      </c>
      <c r="W1768" s="95">
        <v>32</v>
      </c>
      <c r="X1768" s="95">
        <v>317885</v>
      </c>
      <c r="Y1768" s="95">
        <v>24</v>
      </c>
      <c r="Z1768" s="95">
        <v>91086</v>
      </c>
      <c r="AA1768" s="95">
        <v>182</v>
      </c>
      <c r="AB1768" s="95">
        <v>258558</v>
      </c>
      <c r="AC1768" s="95">
        <v>154</v>
      </c>
      <c r="AD1768" s="95">
        <v>409537</v>
      </c>
      <c r="AE1768" s="95">
        <v>33</v>
      </c>
      <c r="AF1768" s="95">
        <v>117351</v>
      </c>
      <c r="AG1768" s="95">
        <v>27</v>
      </c>
      <c r="AH1768" s="95">
        <v>148332</v>
      </c>
      <c r="AI1768" s="95">
        <v>195</v>
      </c>
      <c r="AJ1768" s="95">
        <v>608789</v>
      </c>
      <c r="AK1768" s="95">
        <v>167</v>
      </c>
      <c r="AL1768" s="95">
        <v>495173</v>
      </c>
      <c r="AM1768" s="95">
        <v>25</v>
      </c>
      <c r="AN1768" s="95">
        <v>95086</v>
      </c>
      <c r="AO1768" s="95">
        <v>22</v>
      </c>
      <c r="AP1768" s="95">
        <v>85370</v>
      </c>
      <c r="AQ1768" s="72">
        <v>177.22</v>
      </c>
      <c r="AR1768" s="72">
        <v>253.71</v>
      </c>
      <c r="AS1768" s="72">
        <v>430.93</v>
      </c>
      <c r="AT1768" s="95">
        <v>370031</v>
      </c>
      <c r="AU1768" s="95">
        <v>462765</v>
      </c>
      <c r="AV1768" s="95">
        <v>174</v>
      </c>
      <c r="AW1768" s="95">
        <v>152</v>
      </c>
      <c r="AX1768" s="72">
        <v>133.63999999999999</v>
      </c>
      <c r="AY1768" s="72">
        <v>267.23</v>
      </c>
      <c r="AZ1768" s="72">
        <v>400.87</v>
      </c>
      <c r="BA1768" s="95">
        <v>304706</v>
      </c>
      <c r="BB1768" s="95">
        <v>509869</v>
      </c>
      <c r="BC1768" s="95">
        <v>190</v>
      </c>
      <c r="BD1768" s="95">
        <v>159</v>
      </c>
      <c r="BE1768" s="72">
        <v>387.96</v>
      </c>
      <c r="BF1768" s="72">
        <v>251.96</v>
      </c>
      <c r="BG1768" s="72">
        <v>639.91999999999996</v>
      </c>
      <c r="BH1768" s="95">
        <v>926440</v>
      </c>
      <c r="BI1768" s="95">
        <v>480732</v>
      </c>
      <c r="BJ1768" s="95">
        <v>199</v>
      </c>
      <c r="BK1768" s="95">
        <v>159</v>
      </c>
      <c r="BL1768" s="72">
        <v>145.69999999999999</v>
      </c>
      <c r="BM1768" s="72">
        <v>256.85000000000002</v>
      </c>
      <c r="BN1768" s="72">
        <v>402.55</v>
      </c>
      <c r="BO1768" s="95">
        <v>375909</v>
      </c>
      <c r="BP1768" s="95">
        <v>557869</v>
      </c>
      <c r="BQ1768" s="95">
        <v>215</v>
      </c>
      <c r="BR1768" s="95">
        <v>181</v>
      </c>
      <c r="BS1768" s="72">
        <v>266.62</v>
      </c>
      <c r="BT1768" s="72">
        <v>255.97</v>
      </c>
      <c r="BU1768" s="72">
        <v>522.59</v>
      </c>
      <c r="BV1768" s="95">
        <v>703875</v>
      </c>
      <c r="BW1768" s="95">
        <v>580543</v>
      </c>
      <c r="BX1768" s="95">
        <v>220</v>
      </c>
      <c r="BY1768" s="95">
        <v>189</v>
      </c>
      <c r="BZ1768" s="95">
        <v>164</v>
      </c>
      <c r="CA1768" s="95">
        <v>175</v>
      </c>
      <c r="CB1768" s="95">
        <v>180</v>
      </c>
      <c r="CC1768" s="95">
        <v>199</v>
      </c>
      <c r="CD1768" s="95">
        <v>205</v>
      </c>
      <c r="CE1768" s="72">
        <v>650.75523149000003</v>
      </c>
      <c r="CF1768" s="72">
        <v>676.59346364999999</v>
      </c>
      <c r="CG1768" s="72">
        <v>712.40329333</v>
      </c>
      <c r="CH1768" s="72">
        <v>716.50152150999998</v>
      </c>
      <c r="CI1768" s="72">
        <v>731.52548966999996</v>
      </c>
      <c r="CJ1768" s="96">
        <v>0.66219982440000003</v>
      </c>
      <c r="CK1768" s="96">
        <v>0.5924828151</v>
      </c>
      <c r="CL1768" s="96">
        <v>0.89825525230000003</v>
      </c>
      <c r="CM1768" s="96">
        <v>0.56182713910000004</v>
      </c>
      <c r="CN1768" s="96">
        <v>0.71438385589999998</v>
      </c>
      <c r="CO1768" s="96">
        <v>0.7861748086</v>
      </c>
      <c r="CP1768" s="96">
        <v>0.87236295259999996</v>
      </c>
      <c r="CQ1768" s="96">
        <v>0.99584056389999998</v>
      </c>
      <c r="CR1768" s="96">
        <v>0.8760065212</v>
      </c>
      <c r="CS1768" s="95">
        <v>422</v>
      </c>
      <c r="CT1768" s="95">
        <v>455</v>
      </c>
      <c r="CU1768" s="95">
        <v>475</v>
      </c>
      <c r="CV1768" s="95">
        <v>524</v>
      </c>
      <c r="CW1768" s="95">
        <v>568</v>
      </c>
      <c r="CX1768" s="96">
        <v>0.77096497500000005</v>
      </c>
      <c r="CY1768" s="96">
        <v>0.80410059300000003</v>
      </c>
      <c r="CZ1768" s="96">
        <v>0.80508424599999995</v>
      </c>
      <c r="DA1768" s="96">
        <v>0.77456598700000001</v>
      </c>
      <c r="DB1768" s="96">
        <v>0.77801170600000003</v>
      </c>
      <c r="DC1768">
        <v>2013</v>
      </c>
      <c r="DD1768" s="6">
        <v>168</v>
      </c>
      <c r="DE1768" s="96">
        <v>1.0444281000000001E-3</v>
      </c>
      <c r="DF1768" s="72">
        <v>672.06</v>
      </c>
      <c r="DG1768" s="96">
        <v>1</v>
      </c>
      <c r="DH1768" s="72">
        <v>672.06</v>
      </c>
      <c r="DI1768" s="72">
        <v>712.44866130000003</v>
      </c>
      <c r="DJ1768" s="96">
        <v>0.4098780306</v>
      </c>
      <c r="DK1768" s="72">
        <v>695.89423635000003</v>
      </c>
      <c r="DL1768" s="96">
        <v>1.0086447463999999</v>
      </c>
      <c r="DM1768" s="72">
        <v>701.91006553</v>
      </c>
      <c r="DN1768" s="96">
        <v>1</v>
      </c>
      <c r="DO1768" s="96">
        <v>4.8459999999999996E-3</v>
      </c>
      <c r="DP1768" s="72">
        <v>3.4</v>
      </c>
      <c r="DQ1768" s="72">
        <v>698.51</v>
      </c>
      <c r="DR1768" t="s">
        <v>1125</v>
      </c>
      <c r="DT1768" t="s">
        <v>138</v>
      </c>
    </row>
    <row r="1769" spans="1:124" x14ac:dyDescent="0.3">
      <c r="A1769" t="s">
        <v>1126</v>
      </c>
      <c r="B1769">
        <v>29150</v>
      </c>
      <c r="C1769" s="95">
        <v>34082</v>
      </c>
      <c r="D1769" s="95">
        <v>116471146</v>
      </c>
      <c r="E1769" s="95">
        <v>30873</v>
      </c>
      <c r="F1769" s="95">
        <v>92066102</v>
      </c>
      <c r="G1769" s="95">
        <v>6351</v>
      </c>
      <c r="H1769" s="95">
        <v>18253230</v>
      </c>
      <c r="I1769" s="95">
        <v>5250</v>
      </c>
      <c r="J1769" s="95">
        <v>15187613</v>
      </c>
      <c r="K1769" s="95">
        <v>34798</v>
      </c>
      <c r="L1769" s="95">
        <v>117400581</v>
      </c>
      <c r="M1769" s="95">
        <v>31134</v>
      </c>
      <c r="N1769" s="95">
        <v>96792445</v>
      </c>
      <c r="O1769" s="95">
        <v>6551</v>
      </c>
      <c r="P1769" s="95">
        <v>20668857</v>
      </c>
      <c r="Q1769" s="95">
        <v>5393</v>
      </c>
      <c r="R1769" s="95">
        <v>17133065</v>
      </c>
      <c r="S1769" s="95">
        <v>35748</v>
      </c>
      <c r="T1769" s="95">
        <v>120894152</v>
      </c>
      <c r="U1769" s="95">
        <v>31572</v>
      </c>
      <c r="V1769" s="95">
        <v>102061691</v>
      </c>
      <c r="W1769" s="95">
        <v>6703</v>
      </c>
      <c r="X1769" s="95">
        <v>23898259</v>
      </c>
      <c r="Y1769" s="95">
        <v>5503</v>
      </c>
      <c r="Z1769" s="95">
        <v>18891354</v>
      </c>
      <c r="AA1769" s="95">
        <v>36737</v>
      </c>
      <c r="AB1769" s="95">
        <v>116887899</v>
      </c>
      <c r="AC1769" s="95">
        <v>32132</v>
      </c>
      <c r="AD1769" s="95">
        <v>112055356</v>
      </c>
      <c r="AE1769" s="95">
        <v>7072</v>
      </c>
      <c r="AF1769" s="95">
        <v>24905554</v>
      </c>
      <c r="AG1769" s="95">
        <v>5809</v>
      </c>
      <c r="AH1769" s="95">
        <v>21454508</v>
      </c>
      <c r="AI1769" s="95">
        <v>38118</v>
      </c>
      <c r="AJ1769" s="95">
        <v>126249776.78</v>
      </c>
      <c r="AK1769" s="95">
        <v>33143</v>
      </c>
      <c r="AL1769" s="95">
        <v>117659534.78</v>
      </c>
      <c r="AM1769" s="95">
        <v>7592</v>
      </c>
      <c r="AN1769" s="95">
        <v>26557791</v>
      </c>
      <c r="AO1769" s="95">
        <v>6280</v>
      </c>
      <c r="AP1769" s="95">
        <v>23571858.780000001</v>
      </c>
      <c r="AQ1769" s="72">
        <v>277.67</v>
      </c>
      <c r="AR1769" s="72">
        <v>247.43</v>
      </c>
      <c r="AS1769" s="72">
        <v>525.1</v>
      </c>
      <c r="AT1769" s="95">
        <v>134724376</v>
      </c>
      <c r="AU1769" s="95">
        <v>107253715</v>
      </c>
      <c r="AV1769" s="95">
        <v>40433</v>
      </c>
      <c r="AW1769" s="95">
        <v>36123</v>
      </c>
      <c r="AX1769" s="72">
        <v>278.26</v>
      </c>
      <c r="AY1769" s="72">
        <v>259.91000000000003</v>
      </c>
      <c r="AZ1769" s="72">
        <v>538.16999999999996</v>
      </c>
      <c r="BA1769" s="95">
        <v>138069438</v>
      </c>
      <c r="BB1769" s="95">
        <v>113925510</v>
      </c>
      <c r="BC1769" s="95">
        <v>41349</v>
      </c>
      <c r="BD1769" s="95">
        <v>36527</v>
      </c>
      <c r="BE1769" s="72">
        <v>284.23</v>
      </c>
      <c r="BF1769" s="72">
        <v>271.87</v>
      </c>
      <c r="BG1769" s="72">
        <v>556.1</v>
      </c>
      <c r="BH1769" s="95">
        <v>144792411</v>
      </c>
      <c r="BI1769" s="95">
        <v>120953045</v>
      </c>
      <c r="BJ1769" s="95">
        <v>42451</v>
      </c>
      <c r="BK1769" s="95">
        <v>37075</v>
      </c>
      <c r="BL1769" s="72">
        <v>269.72000000000003</v>
      </c>
      <c r="BM1769" s="72">
        <v>293.24</v>
      </c>
      <c r="BN1769" s="72">
        <v>562.96</v>
      </c>
      <c r="BO1769" s="95">
        <v>141793453</v>
      </c>
      <c r="BP1769" s="95">
        <v>133509864</v>
      </c>
      <c r="BQ1769" s="95">
        <v>43809</v>
      </c>
      <c r="BR1769" s="95">
        <v>37941</v>
      </c>
      <c r="BS1769" s="72">
        <v>278.58</v>
      </c>
      <c r="BT1769" s="72">
        <v>298.54000000000002</v>
      </c>
      <c r="BU1769" s="72">
        <v>577.12</v>
      </c>
      <c r="BV1769" s="95">
        <v>152807567.78</v>
      </c>
      <c r="BW1769" s="95">
        <v>141231393.56</v>
      </c>
      <c r="BX1769" s="95">
        <v>45710</v>
      </c>
      <c r="BY1769" s="95">
        <v>39423</v>
      </c>
      <c r="BZ1769" s="95">
        <v>38379</v>
      </c>
      <c r="CA1769" s="95">
        <v>39026</v>
      </c>
      <c r="CB1769" s="95">
        <v>39860</v>
      </c>
      <c r="CC1769" s="95">
        <v>41023</v>
      </c>
      <c r="CD1769" s="95">
        <v>42634</v>
      </c>
      <c r="CE1769" s="72">
        <v>650.75523149000003</v>
      </c>
      <c r="CF1769" s="72">
        <v>676.59346364999999</v>
      </c>
      <c r="CG1769" s="72">
        <v>712.40329333</v>
      </c>
      <c r="CH1769" s="72">
        <v>716.50152150999998</v>
      </c>
      <c r="CI1769" s="72">
        <v>731.52548966999996</v>
      </c>
      <c r="CJ1769" s="96">
        <v>0.80690861110000001</v>
      </c>
      <c r="CK1769" s="96">
        <v>0.79541117220000002</v>
      </c>
      <c r="CL1769" s="96">
        <v>0.78059717750000002</v>
      </c>
      <c r="CM1769" s="96">
        <v>0.7857066358</v>
      </c>
      <c r="CN1769" s="96">
        <v>0.78892671290000005</v>
      </c>
      <c r="CO1769" s="96">
        <v>0.85450047409999996</v>
      </c>
      <c r="CP1769" s="96">
        <v>0.92628393529999997</v>
      </c>
      <c r="CQ1769" s="96">
        <v>0.99584056389999998</v>
      </c>
      <c r="CR1769" s="96">
        <v>0.93015271379999998</v>
      </c>
      <c r="CS1769" s="95">
        <v>34581</v>
      </c>
      <c r="CT1769" s="95">
        <v>35108</v>
      </c>
      <c r="CU1769" s="95">
        <v>35439</v>
      </c>
      <c r="CV1769" s="95">
        <v>35919</v>
      </c>
      <c r="CW1769" s="95">
        <v>37003</v>
      </c>
      <c r="CX1769" s="96">
        <v>0.86091692900000005</v>
      </c>
      <c r="CY1769" s="96">
        <v>0.85652179399999995</v>
      </c>
      <c r="CZ1769" s="96">
        <v>0.85016702200000005</v>
      </c>
      <c r="DA1769" s="96">
        <v>0.85172966100000003</v>
      </c>
      <c r="DB1769" s="96">
        <v>0.85342613199999995</v>
      </c>
      <c r="DC1769">
        <v>2013</v>
      </c>
      <c r="DD1769" s="6">
        <v>37417.800000000003</v>
      </c>
      <c r="DE1769" s="96">
        <v>2.4054065999999999E-3</v>
      </c>
      <c r="DF1769" s="72">
        <v>712.63</v>
      </c>
      <c r="DG1769" s="96">
        <v>1</v>
      </c>
      <c r="DH1769" s="72">
        <v>712.63</v>
      </c>
      <c r="DI1769" s="72">
        <v>712.44866130000003</v>
      </c>
      <c r="DJ1769" s="96">
        <v>1</v>
      </c>
      <c r="DK1769" s="72">
        <v>712.63</v>
      </c>
      <c r="DL1769" s="96">
        <v>1</v>
      </c>
      <c r="DM1769" s="72">
        <v>712.63</v>
      </c>
      <c r="DN1769" s="96">
        <v>1</v>
      </c>
      <c r="DO1769" s="96">
        <v>7.3540000000000003E-3</v>
      </c>
      <c r="DP1769" s="72">
        <v>5.24</v>
      </c>
      <c r="DQ1769" s="72">
        <v>707.39</v>
      </c>
      <c r="DR1769" t="s">
        <v>1126</v>
      </c>
      <c r="DT1769" t="s">
        <v>138</v>
      </c>
    </row>
    <row r="1770" spans="1:124" x14ac:dyDescent="0.3">
      <c r="A1770" t="s">
        <v>1127</v>
      </c>
      <c r="B1770">
        <v>29160</v>
      </c>
      <c r="C1770" s="95">
        <v>1329</v>
      </c>
      <c r="D1770" s="95">
        <v>4659195</v>
      </c>
      <c r="E1770" s="95">
        <v>1273</v>
      </c>
      <c r="F1770" s="95">
        <v>5017036</v>
      </c>
      <c r="G1770" s="95">
        <v>199</v>
      </c>
      <c r="H1770" s="95">
        <v>838212</v>
      </c>
      <c r="I1770" s="95">
        <v>177</v>
      </c>
      <c r="J1770" s="95">
        <v>897032</v>
      </c>
      <c r="K1770" s="95">
        <v>1343</v>
      </c>
      <c r="L1770" s="95">
        <v>4775596</v>
      </c>
      <c r="M1770" s="95">
        <v>1279</v>
      </c>
      <c r="N1770" s="95">
        <v>5188691</v>
      </c>
      <c r="O1770" s="95">
        <v>196</v>
      </c>
      <c r="P1770" s="95">
        <v>993828</v>
      </c>
      <c r="Q1770" s="95">
        <v>172</v>
      </c>
      <c r="R1770" s="95">
        <v>925084</v>
      </c>
      <c r="S1770" s="95">
        <v>1322</v>
      </c>
      <c r="T1770" s="95">
        <v>5311503</v>
      </c>
      <c r="U1770" s="95">
        <v>1263</v>
      </c>
      <c r="V1770" s="95">
        <v>5026721</v>
      </c>
      <c r="W1770" s="95">
        <v>201</v>
      </c>
      <c r="X1770" s="95">
        <v>803964</v>
      </c>
      <c r="Y1770" s="95">
        <v>171</v>
      </c>
      <c r="Z1770" s="95">
        <v>925976</v>
      </c>
      <c r="AA1770" s="95">
        <v>1340</v>
      </c>
      <c r="AB1770" s="95">
        <v>4600562</v>
      </c>
      <c r="AC1770" s="95">
        <v>1275</v>
      </c>
      <c r="AD1770" s="95">
        <v>5433030</v>
      </c>
      <c r="AE1770" s="95">
        <v>202</v>
      </c>
      <c r="AF1770" s="95">
        <v>762534</v>
      </c>
      <c r="AG1770" s="95">
        <v>172</v>
      </c>
      <c r="AH1770" s="95">
        <v>1044719</v>
      </c>
      <c r="AI1770" s="95">
        <v>1360</v>
      </c>
      <c r="AJ1770" s="95">
        <v>5994623</v>
      </c>
      <c r="AK1770" s="95">
        <v>1282</v>
      </c>
      <c r="AL1770" s="95">
        <v>6059475.8799999999</v>
      </c>
      <c r="AM1770" s="95">
        <v>201</v>
      </c>
      <c r="AN1770" s="95">
        <v>1049781</v>
      </c>
      <c r="AO1770" s="95">
        <v>174</v>
      </c>
      <c r="AP1770" s="95">
        <v>1005179</v>
      </c>
      <c r="AQ1770" s="72">
        <v>299.81</v>
      </c>
      <c r="AR1770" s="72">
        <v>339.89</v>
      </c>
      <c r="AS1770" s="72">
        <v>639.70000000000005</v>
      </c>
      <c r="AT1770" s="95">
        <v>5497407</v>
      </c>
      <c r="AU1770" s="95">
        <v>5914068</v>
      </c>
      <c r="AV1770" s="95">
        <v>1528</v>
      </c>
      <c r="AW1770" s="95">
        <v>1450</v>
      </c>
      <c r="AX1770" s="72">
        <v>312.39999999999998</v>
      </c>
      <c r="AY1770" s="72">
        <v>351.12</v>
      </c>
      <c r="AZ1770" s="72">
        <v>663.52</v>
      </c>
      <c r="BA1770" s="95">
        <v>5769424</v>
      </c>
      <c r="BB1770" s="95">
        <v>6113775</v>
      </c>
      <c r="BC1770" s="95">
        <v>1539</v>
      </c>
      <c r="BD1770" s="95">
        <v>1451</v>
      </c>
      <c r="BE1770" s="72">
        <v>334.62</v>
      </c>
      <c r="BF1770" s="72">
        <v>345.93</v>
      </c>
      <c r="BG1770" s="72">
        <v>680.55</v>
      </c>
      <c r="BH1770" s="95">
        <v>6115467</v>
      </c>
      <c r="BI1770" s="95">
        <v>5952697</v>
      </c>
      <c r="BJ1770" s="95">
        <v>1523</v>
      </c>
      <c r="BK1770" s="95">
        <v>1434</v>
      </c>
      <c r="BL1770" s="72">
        <v>289.83</v>
      </c>
      <c r="BM1770" s="72">
        <v>373.06</v>
      </c>
      <c r="BN1770" s="72">
        <v>662.89</v>
      </c>
      <c r="BO1770" s="95">
        <v>5363096</v>
      </c>
      <c r="BP1770" s="95">
        <v>6477749</v>
      </c>
      <c r="BQ1770" s="95">
        <v>1542</v>
      </c>
      <c r="BR1770" s="95">
        <v>1447</v>
      </c>
      <c r="BS1770" s="72">
        <v>376.06</v>
      </c>
      <c r="BT1770" s="72">
        <v>404.34</v>
      </c>
      <c r="BU1770" s="72">
        <v>780.4</v>
      </c>
      <c r="BV1770" s="95">
        <v>7044404</v>
      </c>
      <c r="BW1770" s="95">
        <v>7064654.8799999999</v>
      </c>
      <c r="BX1770" s="95">
        <v>1561</v>
      </c>
      <c r="BY1770" s="95">
        <v>1456</v>
      </c>
      <c r="BZ1770" s="95">
        <v>1491</v>
      </c>
      <c r="CA1770" s="95">
        <v>1497</v>
      </c>
      <c r="CB1770" s="95">
        <v>1480</v>
      </c>
      <c r="CC1770" s="95">
        <v>1497</v>
      </c>
      <c r="CD1770" s="95">
        <v>1510</v>
      </c>
      <c r="CE1770" s="72">
        <v>650.75523149000003</v>
      </c>
      <c r="CF1770" s="72">
        <v>676.59346364999999</v>
      </c>
      <c r="CG1770" s="72">
        <v>712.40329333</v>
      </c>
      <c r="CH1770" s="72">
        <v>716.50152150999998</v>
      </c>
      <c r="CI1770" s="72">
        <v>731.52548966999996</v>
      </c>
      <c r="CJ1770" s="96">
        <v>0.98301169020000001</v>
      </c>
      <c r="CK1770" s="96">
        <v>0.98067751999999997</v>
      </c>
      <c r="CL1770" s="96">
        <v>0.95528755460000003</v>
      </c>
      <c r="CM1770" s="96">
        <v>0.92517598369999998</v>
      </c>
      <c r="CN1770" s="96">
        <v>1.0668117667000001</v>
      </c>
      <c r="CO1770" s="96">
        <v>0.87213844370000004</v>
      </c>
      <c r="CP1770" s="96">
        <v>1.1261892078</v>
      </c>
      <c r="CQ1770" s="96">
        <v>0.99584056389999998</v>
      </c>
      <c r="CR1770" s="96">
        <v>1.1308929239000001</v>
      </c>
      <c r="CS1770" s="95">
        <v>1460</v>
      </c>
      <c r="CT1770" s="95">
        <v>1463</v>
      </c>
      <c r="CU1770" s="95">
        <v>1454</v>
      </c>
      <c r="CV1770" s="95">
        <v>1470</v>
      </c>
      <c r="CW1770" s="95">
        <v>1485</v>
      </c>
      <c r="CX1770" s="96">
        <v>0.90158099800000002</v>
      </c>
      <c r="CY1770" s="96">
        <v>0.88928341600000005</v>
      </c>
      <c r="CZ1770" s="96">
        <v>0.87891827899999997</v>
      </c>
      <c r="DA1770" s="96">
        <v>0.85423182600000003</v>
      </c>
      <c r="DB1770" s="96">
        <v>0.83738802199999995</v>
      </c>
      <c r="DC1770">
        <v>2013</v>
      </c>
      <c r="DD1770" s="6">
        <v>1447.6</v>
      </c>
      <c r="DE1770" s="96">
        <v>4.4586325999999999E-3</v>
      </c>
      <c r="DF1770" s="72">
        <v>864.64</v>
      </c>
      <c r="DG1770" s="96">
        <v>1</v>
      </c>
      <c r="DH1770" s="72">
        <v>864.64</v>
      </c>
      <c r="DI1770" s="72">
        <v>777.54673130000003</v>
      </c>
      <c r="DJ1770" s="96">
        <v>1</v>
      </c>
      <c r="DK1770" s="72">
        <v>864.64</v>
      </c>
      <c r="DL1770" s="96">
        <v>1</v>
      </c>
      <c r="DM1770" s="72">
        <v>864.64</v>
      </c>
      <c r="DN1770" s="96">
        <v>1</v>
      </c>
      <c r="DO1770" s="96">
        <v>1.8211999999999999E-2</v>
      </c>
      <c r="DP1770" s="72">
        <v>15.75</v>
      </c>
      <c r="DQ1770" s="72">
        <v>848.89</v>
      </c>
      <c r="DR1770" t="s">
        <v>1127</v>
      </c>
      <c r="DT1770" t="s">
        <v>138</v>
      </c>
    </row>
    <row r="1771" spans="1:124" x14ac:dyDescent="0.3">
      <c r="A1771" t="s">
        <v>1128</v>
      </c>
      <c r="B1771">
        <v>30000</v>
      </c>
      <c r="C1771" s="95">
        <v>9815</v>
      </c>
      <c r="D1771" s="95">
        <v>34592206</v>
      </c>
      <c r="E1771" s="95">
        <v>9260</v>
      </c>
      <c r="F1771" s="95">
        <v>29259154</v>
      </c>
      <c r="G1771" s="95">
        <v>1982</v>
      </c>
      <c r="H1771" s="95">
        <v>6357417</v>
      </c>
      <c r="I1771" s="95">
        <v>1586</v>
      </c>
      <c r="J1771" s="95">
        <v>5506965</v>
      </c>
      <c r="K1771" s="95">
        <v>9847</v>
      </c>
      <c r="L1771" s="95">
        <v>35409204</v>
      </c>
      <c r="M1771" s="95">
        <v>9243</v>
      </c>
      <c r="N1771" s="95">
        <v>30264049</v>
      </c>
      <c r="O1771" s="95">
        <v>2009</v>
      </c>
      <c r="P1771" s="95">
        <v>6301924</v>
      </c>
      <c r="Q1771" s="95">
        <v>1602</v>
      </c>
      <c r="R1771" s="95">
        <v>5456739</v>
      </c>
      <c r="S1771" s="95">
        <v>9912</v>
      </c>
      <c r="T1771" s="95">
        <v>36899138</v>
      </c>
      <c r="U1771" s="95">
        <v>9230</v>
      </c>
      <c r="V1771" s="95">
        <v>32253552</v>
      </c>
      <c r="W1771" s="95">
        <v>2103</v>
      </c>
      <c r="X1771" s="95">
        <v>5499026</v>
      </c>
      <c r="Y1771" s="95">
        <v>1673</v>
      </c>
      <c r="Z1771" s="95">
        <v>5895722</v>
      </c>
      <c r="AA1771" s="95">
        <v>9955</v>
      </c>
      <c r="AB1771" s="95">
        <v>38222041</v>
      </c>
      <c r="AC1771" s="95">
        <v>9215</v>
      </c>
      <c r="AD1771" s="95">
        <v>34358966</v>
      </c>
      <c r="AE1771" s="95">
        <v>2145</v>
      </c>
      <c r="AF1771" s="95">
        <v>6466247</v>
      </c>
      <c r="AG1771" s="95">
        <v>1711</v>
      </c>
      <c r="AH1771" s="95">
        <v>6963655</v>
      </c>
      <c r="AI1771" s="95">
        <v>10121</v>
      </c>
      <c r="AJ1771" s="95">
        <v>36240021</v>
      </c>
      <c r="AK1771" s="95">
        <v>9348</v>
      </c>
      <c r="AL1771" s="95">
        <v>36012151</v>
      </c>
      <c r="AM1771" s="95">
        <v>2144</v>
      </c>
      <c r="AN1771" s="95">
        <v>5629381</v>
      </c>
      <c r="AO1771" s="95">
        <v>1705</v>
      </c>
      <c r="AP1771" s="95">
        <v>7527832</v>
      </c>
      <c r="AQ1771" s="72">
        <v>289.27</v>
      </c>
      <c r="AR1771" s="72">
        <v>267.12</v>
      </c>
      <c r="AS1771" s="72">
        <v>556.39</v>
      </c>
      <c r="AT1771" s="95">
        <v>40949623</v>
      </c>
      <c r="AU1771" s="95">
        <v>34766119</v>
      </c>
      <c r="AV1771" s="95">
        <v>11797</v>
      </c>
      <c r="AW1771" s="95">
        <v>10846</v>
      </c>
      <c r="AX1771" s="72">
        <v>293.18</v>
      </c>
      <c r="AY1771" s="72">
        <v>274.48</v>
      </c>
      <c r="AZ1771" s="72">
        <v>567.66</v>
      </c>
      <c r="BA1771" s="95">
        <v>41711128</v>
      </c>
      <c r="BB1771" s="95">
        <v>35720788</v>
      </c>
      <c r="BC1771" s="95">
        <v>11856</v>
      </c>
      <c r="BD1771" s="95">
        <v>10845</v>
      </c>
      <c r="BE1771" s="72">
        <v>294.06</v>
      </c>
      <c r="BF1771" s="72">
        <v>291.58</v>
      </c>
      <c r="BG1771" s="72">
        <v>585.64</v>
      </c>
      <c r="BH1771" s="95">
        <v>42398164</v>
      </c>
      <c r="BI1771" s="95">
        <v>38149274</v>
      </c>
      <c r="BJ1771" s="95">
        <v>12015</v>
      </c>
      <c r="BK1771" s="95">
        <v>10903</v>
      </c>
      <c r="BL1771" s="72">
        <v>307.77</v>
      </c>
      <c r="BM1771" s="72">
        <v>315.17</v>
      </c>
      <c r="BN1771" s="72">
        <v>622.94000000000005</v>
      </c>
      <c r="BO1771" s="95">
        <v>44688288</v>
      </c>
      <c r="BP1771" s="95">
        <v>41322621</v>
      </c>
      <c r="BQ1771" s="95">
        <v>12100</v>
      </c>
      <c r="BR1771" s="95">
        <v>10926</v>
      </c>
      <c r="BS1771" s="72">
        <v>284.48</v>
      </c>
      <c r="BT1771" s="72">
        <v>328.27</v>
      </c>
      <c r="BU1771" s="72">
        <v>612.75</v>
      </c>
      <c r="BV1771" s="95">
        <v>41869402</v>
      </c>
      <c r="BW1771" s="95">
        <v>43539983</v>
      </c>
      <c r="BX1771" s="95">
        <v>12265</v>
      </c>
      <c r="BY1771" s="95">
        <v>11053</v>
      </c>
      <c r="BZ1771" s="95">
        <v>11344</v>
      </c>
      <c r="CA1771" s="95">
        <v>11369</v>
      </c>
      <c r="CB1771" s="95">
        <v>11479</v>
      </c>
      <c r="CC1771" s="95">
        <v>11543</v>
      </c>
      <c r="CD1771" s="95">
        <v>11672</v>
      </c>
      <c r="CE1771" s="72">
        <v>650.75523149000003</v>
      </c>
      <c r="CF1771" s="72">
        <v>676.59346364999999</v>
      </c>
      <c r="CG1771" s="72">
        <v>712.40329333</v>
      </c>
      <c r="CH1771" s="72">
        <v>716.50152150999998</v>
      </c>
      <c r="CI1771" s="72">
        <v>731.52548966999996</v>
      </c>
      <c r="CJ1771" s="96">
        <v>0.85499120569999998</v>
      </c>
      <c r="CK1771" s="96">
        <v>0.83899716820000003</v>
      </c>
      <c r="CL1771" s="96">
        <v>0.82206245460000005</v>
      </c>
      <c r="CM1771" s="96">
        <v>0.86941894929999997</v>
      </c>
      <c r="CN1771" s="96">
        <v>0.83763314970000002</v>
      </c>
      <c r="CO1771" s="96">
        <v>0.90616695619999998</v>
      </c>
      <c r="CP1771" s="96">
        <v>0.93208053960000004</v>
      </c>
      <c r="CQ1771" s="96">
        <v>0.99584056389999998</v>
      </c>
      <c r="CR1771" s="96">
        <v>0.93597352860000005</v>
      </c>
      <c r="CS1771" s="95">
        <v>10473</v>
      </c>
      <c r="CT1771" s="95">
        <v>10540</v>
      </c>
      <c r="CU1771" s="95">
        <v>10663</v>
      </c>
      <c r="CV1771" s="95">
        <v>10666</v>
      </c>
      <c r="CW1771" s="95">
        <v>10841</v>
      </c>
      <c r="CX1771" s="96">
        <v>0.92029622</v>
      </c>
      <c r="CY1771" s="96">
        <v>0.899440664</v>
      </c>
      <c r="CZ1771" s="96">
        <v>0.90038958099999999</v>
      </c>
      <c r="DA1771" s="96">
        <v>0.90114895299999997</v>
      </c>
      <c r="DB1771" s="96">
        <v>0.90967636600000001</v>
      </c>
      <c r="DC1771">
        <v>2013</v>
      </c>
      <c r="DD1771" s="6">
        <v>10914.6</v>
      </c>
      <c r="DE1771" s="96">
        <v>4.5018654999999996E-3</v>
      </c>
      <c r="DF1771" s="72">
        <v>715.58</v>
      </c>
      <c r="DG1771" s="96">
        <v>1.0023510034000001</v>
      </c>
      <c r="DH1771" s="72">
        <v>717.26233099000001</v>
      </c>
      <c r="DI1771" s="72">
        <v>732.55616917999998</v>
      </c>
      <c r="DJ1771" s="96">
        <v>1</v>
      </c>
      <c r="DK1771" s="72">
        <v>717.26233099000001</v>
      </c>
      <c r="DL1771" s="96">
        <v>1</v>
      </c>
      <c r="DM1771" s="72">
        <v>717.26233099000001</v>
      </c>
      <c r="DN1771" s="96">
        <v>1</v>
      </c>
      <c r="DO1771" s="96">
        <v>1.8873000000000001E-2</v>
      </c>
      <c r="DP1771" s="72">
        <v>13.54</v>
      </c>
      <c r="DQ1771" s="72">
        <v>703.72</v>
      </c>
      <c r="DR1771" t="s">
        <v>1128</v>
      </c>
      <c r="DT1771" t="s">
        <v>1129</v>
      </c>
    </row>
    <row r="1772" spans="1:124" x14ac:dyDescent="0.3">
      <c r="A1772" t="s">
        <v>109</v>
      </c>
      <c r="B1772">
        <v>30010</v>
      </c>
      <c r="C1772" s="95">
        <v>8502</v>
      </c>
      <c r="D1772" s="95">
        <v>26193439</v>
      </c>
      <c r="E1772" s="95">
        <v>8143</v>
      </c>
      <c r="F1772" s="95">
        <v>24821019</v>
      </c>
      <c r="G1772" s="95">
        <v>1338</v>
      </c>
      <c r="H1772" s="95">
        <v>3580000</v>
      </c>
      <c r="I1772" s="95">
        <v>1109</v>
      </c>
      <c r="J1772" s="95">
        <v>3377910</v>
      </c>
      <c r="K1772" s="95">
        <v>8661</v>
      </c>
      <c r="L1772" s="95">
        <v>27454681</v>
      </c>
      <c r="M1772" s="95">
        <v>8243</v>
      </c>
      <c r="N1772" s="95">
        <v>25265579</v>
      </c>
      <c r="O1772" s="95">
        <v>1373</v>
      </c>
      <c r="P1772" s="95">
        <v>3934313</v>
      </c>
      <c r="Q1772" s="95">
        <v>1135</v>
      </c>
      <c r="R1772" s="95">
        <v>3386558</v>
      </c>
      <c r="S1772" s="95">
        <v>8703</v>
      </c>
      <c r="T1772" s="95">
        <v>30751482</v>
      </c>
      <c r="U1772" s="95">
        <v>8232</v>
      </c>
      <c r="V1772" s="95">
        <v>27936198</v>
      </c>
      <c r="W1772" s="95">
        <v>1419</v>
      </c>
      <c r="X1772" s="95">
        <v>3885684</v>
      </c>
      <c r="Y1772" s="95">
        <v>1171</v>
      </c>
      <c r="Z1772" s="95">
        <v>4146576</v>
      </c>
      <c r="AA1772" s="95">
        <v>8776</v>
      </c>
      <c r="AB1772" s="95">
        <v>31039149</v>
      </c>
      <c r="AC1772" s="95">
        <v>8274</v>
      </c>
      <c r="AD1772" s="95">
        <v>32303741</v>
      </c>
      <c r="AE1772" s="95">
        <v>1428</v>
      </c>
      <c r="AF1772" s="95">
        <v>3874403</v>
      </c>
      <c r="AG1772" s="95">
        <v>1186</v>
      </c>
      <c r="AH1772" s="95">
        <v>4529378</v>
      </c>
      <c r="AI1772" s="95">
        <v>8979</v>
      </c>
      <c r="AJ1772" s="95">
        <v>33336897</v>
      </c>
      <c r="AK1772" s="95">
        <v>8426</v>
      </c>
      <c r="AL1772" s="95">
        <v>33885418</v>
      </c>
      <c r="AM1772" s="95">
        <v>1455</v>
      </c>
      <c r="AN1772" s="95">
        <v>5108588</v>
      </c>
      <c r="AO1772" s="95">
        <v>1219</v>
      </c>
      <c r="AP1772" s="95">
        <v>5221773</v>
      </c>
      <c r="AQ1772" s="72">
        <v>252.15</v>
      </c>
      <c r="AR1772" s="72">
        <v>253.99</v>
      </c>
      <c r="AS1772" s="72">
        <v>506.14</v>
      </c>
      <c r="AT1772" s="95">
        <v>29773439</v>
      </c>
      <c r="AU1772" s="95">
        <v>28198929</v>
      </c>
      <c r="AV1772" s="95">
        <v>9840</v>
      </c>
      <c r="AW1772" s="95">
        <v>9252</v>
      </c>
      <c r="AX1772" s="72">
        <v>260.69</v>
      </c>
      <c r="AY1772" s="72">
        <v>254.6</v>
      </c>
      <c r="AZ1772" s="72">
        <v>515.29</v>
      </c>
      <c r="BA1772" s="95">
        <v>31388994</v>
      </c>
      <c r="BB1772" s="95">
        <v>28652137</v>
      </c>
      <c r="BC1772" s="95">
        <v>10034</v>
      </c>
      <c r="BD1772" s="95">
        <v>9378</v>
      </c>
      <c r="BE1772" s="72">
        <v>285.16000000000003</v>
      </c>
      <c r="BF1772" s="72">
        <v>284.33</v>
      </c>
      <c r="BG1772" s="72">
        <v>569.49</v>
      </c>
      <c r="BH1772" s="95">
        <v>34637166</v>
      </c>
      <c r="BI1772" s="95">
        <v>32082774</v>
      </c>
      <c r="BJ1772" s="95">
        <v>10122</v>
      </c>
      <c r="BK1772" s="95">
        <v>9403</v>
      </c>
      <c r="BL1772" s="72">
        <v>285.13</v>
      </c>
      <c r="BM1772" s="72">
        <v>324.45999999999998</v>
      </c>
      <c r="BN1772" s="72">
        <v>609.59</v>
      </c>
      <c r="BO1772" s="95">
        <v>34913552</v>
      </c>
      <c r="BP1772" s="95">
        <v>36833119</v>
      </c>
      <c r="BQ1772" s="95">
        <v>10204</v>
      </c>
      <c r="BR1772" s="95">
        <v>9460</v>
      </c>
      <c r="BS1772" s="72">
        <v>307.05</v>
      </c>
      <c r="BT1772" s="72">
        <v>337.89</v>
      </c>
      <c r="BU1772" s="72">
        <v>644.94000000000005</v>
      </c>
      <c r="BV1772" s="95">
        <v>38445485</v>
      </c>
      <c r="BW1772" s="95">
        <v>39107191</v>
      </c>
      <c r="BX1772" s="95">
        <v>10434</v>
      </c>
      <c r="BY1772" s="95">
        <v>9645</v>
      </c>
      <c r="BZ1772" s="95">
        <v>9560</v>
      </c>
      <c r="CA1772" s="95">
        <v>9718</v>
      </c>
      <c r="CB1772" s="95">
        <v>9775</v>
      </c>
      <c r="CC1772" s="95">
        <v>9851</v>
      </c>
      <c r="CD1772" s="95">
        <v>10048</v>
      </c>
      <c r="CE1772" s="72">
        <v>650.75523149000003</v>
      </c>
      <c r="CF1772" s="72">
        <v>676.59346364999999</v>
      </c>
      <c r="CG1772" s="72">
        <v>712.40329333</v>
      </c>
      <c r="CH1772" s="72">
        <v>716.50152150999998</v>
      </c>
      <c r="CI1772" s="72">
        <v>731.52548966999996</v>
      </c>
      <c r="CJ1772" s="96">
        <v>0.77777323259999998</v>
      </c>
      <c r="CK1772" s="96">
        <v>0.76159470600000001</v>
      </c>
      <c r="CL1772" s="96">
        <v>0.79939271099999998</v>
      </c>
      <c r="CM1772" s="96">
        <v>0.85078674880000005</v>
      </c>
      <c r="CN1772" s="96">
        <v>0.88163708460000001</v>
      </c>
      <c r="CO1772" s="96">
        <v>0.87860538669999999</v>
      </c>
      <c r="CP1772" s="96">
        <v>0.92673788359999998</v>
      </c>
      <c r="CQ1772" s="96">
        <v>0.99584056389999998</v>
      </c>
      <c r="CR1772" s="96">
        <v>0.93060855809999998</v>
      </c>
      <c r="CS1772" s="95">
        <v>9211</v>
      </c>
      <c r="CT1772" s="95">
        <v>9413</v>
      </c>
      <c r="CU1772" s="95">
        <v>9529</v>
      </c>
      <c r="CV1772" s="95">
        <v>9565</v>
      </c>
      <c r="CW1772" s="95">
        <v>9786</v>
      </c>
      <c r="CX1772" s="96">
        <v>0.88132593800000003</v>
      </c>
      <c r="CY1772" s="96">
        <v>0.88656880299999996</v>
      </c>
      <c r="CZ1772" s="96">
        <v>0.869694093</v>
      </c>
      <c r="DA1772" s="96">
        <v>0.86909576499999996</v>
      </c>
      <c r="DB1772" s="96">
        <v>0.88635693100000001</v>
      </c>
      <c r="DC1772">
        <v>2013</v>
      </c>
      <c r="DD1772" s="6">
        <v>9427.6</v>
      </c>
      <c r="DE1772" s="96">
        <v>4.4805182000000002E-3</v>
      </c>
      <c r="DF1772" s="72">
        <v>711.5</v>
      </c>
      <c r="DG1772" s="96">
        <v>1.0032961371</v>
      </c>
      <c r="DH1772" s="72">
        <v>713.84520156999997</v>
      </c>
      <c r="DI1772" s="72">
        <v>732.55616917999998</v>
      </c>
      <c r="DJ1772" s="96">
        <v>1</v>
      </c>
      <c r="DK1772" s="72">
        <v>713.84520156999997</v>
      </c>
      <c r="DL1772" s="96">
        <v>1</v>
      </c>
      <c r="DM1772" s="72">
        <v>713.84520156999997</v>
      </c>
      <c r="DN1772" s="96">
        <v>1</v>
      </c>
      <c r="DO1772" s="96">
        <v>1.7609E-2</v>
      </c>
      <c r="DP1772" s="72">
        <v>12.57</v>
      </c>
      <c r="DQ1772" s="72">
        <v>701.28</v>
      </c>
      <c r="DR1772" t="s">
        <v>109</v>
      </c>
      <c r="DT1772" t="s">
        <v>1129</v>
      </c>
    </row>
    <row r="1773" spans="1:124" x14ac:dyDescent="0.3">
      <c r="A1773" t="s">
        <v>1130</v>
      </c>
      <c r="B1773">
        <v>30020</v>
      </c>
      <c r="C1773" s="95">
        <v>10439</v>
      </c>
      <c r="D1773" s="95">
        <v>37001111</v>
      </c>
      <c r="E1773" s="95">
        <v>9756</v>
      </c>
      <c r="F1773" s="95">
        <v>30049543</v>
      </c>
      <c r="G1773" s="95">
        <v>1930</v>
      </c>
      <c r="H1773" s="95">
        <v>5028325</v>
      </c>
      <c r="I1773" s="95">
        <v>1550</v>
      </c>
      <c r="J1773" s="95">
        <v>5333739</v>
      </c>
      <c r="K1773" s="95">
        <v>10434</v>
      </c>
      <c r="L1773" s="95">
        <v>40739136</v>
      </c>
      <c r="M1773" s="95">
        <v>9660</v>
      </c>
      <c r="N1773" s="95">
        <v>31555724</v>
      </c>
      <c r="O1773" s="95">
        <v>2040</v>
      </c>
      <c r="P1773" s="95">
        <v>5425427</v>
      </c>
      <c r="Q1773" s="95">
        <v>1624</v>
      </c>
      <c r="R1773" s="95">
        <v>5553078</v>
      </c>
      <c r="S1773" s="95">
        <v>10439</v>
      </c>
      <c r="T1773" s="95">
        <v>43701573</v>
      </c>
      <c r="U1773" s="95">
        <v>9602</v>
      </c>
      <c r="V1773" s="95">
        <v>33723243</v>
      </c>
      <c r="W1773" s="95">
        <v>2137</v>
      </c>
      <c r="X1773" s="95">
        <v>6173688</v>
      </c>
      <c r="Y1773" s="95">
        <v>1728</v>
      </c>
      <c r="Z1773" s="95">
        <v>6261905</v>
      </c>
      <c r="AA1773" s="95">
        <v>10516</v>
      </c>
      <c r="AB1773" s="95">
        <v>41758671</v>
      </c>
      <c r="AC1773" s="95">
        <v>9617</v>
      </c>
      <c r="AD1773" s="95">
        <v>34974923</v>
      </c>
      <c r="AE1773" s="95">
        <v>2196</v>
      </c>
      <c r="AF1773" s="95">
        <v>6982099</v>
      </c>
      <c r="AG1773" s="95">
        <v>1787</v>
      </c>
      <c r="AH1773" s="95">
        <v>7447201</v>
      </c>
      <c r="AI1773" s="95">
        <v>10711</v>
      </c>
      <c r="AJ1773" s="95">
        <v>40666736</v>
      </c>
      <c r="AK1773" s="95">
        <v>9785</v>
      </c>
      <c r="AL1773" s="95">
        <v>38201413</v>
      </c>
      <c r="AM1773" s="95">
        <v>2284</v>
      </c>
      <c r="AN1773" s="95">
        <v>7414299</v>
      </c>
      <c r="AO1773" s="95">
        <v>1870</v>
      </c>
      <c r="AP1773" s="95">
        <v>7269154</v>
      </c>
      <c r="AQ1773" s="72">
        <v>283.16000000000003</v>
      </c>
      <c r="AR1773" s="72">
        <v>260.8</v>
      </c>
      <c r="AS1773" s="72">
        <v>543.96</v>
      </c>
      <c r="AT1773" s="95">
        <v>42029436</v>
      </c>
      <c r="AU1773" s="95">
        <v>35383282</v>
      </c>
      <c r="AV1773" s="95">
        <v>12369</v>
      </c>
      <c r="AW1773" s="95">
        <v>11306</v>
      </c>
      <c r="AX1773" s="72">
        <v>308.41000000000003</v>
      </c>
      <c r="AY1773" s="72">
        <v>274.05</v>
      </c>
      <c r="AZ1773" s="72">
        <v>582.46</v>
      </c>
      <c r="BA1773" s="95">
        <v>46164563</v>
      </c>
      <c r="BB1773" s="95">
        <v>37108802</v>
      </c>
      <c r="BC1773" s="95">
        <v>12474</v>
      </c>
      <c r="BD1773" s="95">
        <v>11284</v>
      </c>
      <c r="BE1773" s="72">
        <v>330.49</v>
      </c>
      <c r="BF1773" s="72">
        <v>294.08999999999997</v>
      </c>
      <c r="BG1773" s="72">
        <v>624.58000000000004</v>
      </c>
      <c r="BH1773" s="95">
        <v>49875261</v>
      </c>
      <c r="BI1773" s="95">
        <v>39985148</v>
      </c>
      <c r="BJ1773" s="95">
        <v>12576</v>
      </c>
      <c r="BK1773" s="95">
        <v>11330</v>
      </c>
      <c r="BL1773" s="72">
        <v>319.52</v>
      </c>
      <c r="BM1773" s="72">
        <v>309.99</v>
      </c>
      <c r="BN1773" s="72">
        <v>629.51</v>
      </c>
      <c r="BO1773" s="95">
        <v>48740770</v>
      </c>
      <c r="BP1773" s="95">
        <v>42422124</v>
      </c>
      <c r="BQ1773" s="95">
        <v>12712</v>
      </c>
      <c r="BR1773" s="95">
        <v>11404</v>
      </c>
      <c r="BS1773" s="72">
        <v>308.33</v>
      </c>
      <c r="BT1773" s="72">
        <v>325.11</v>
      </c>
      <c r="BU1773" s="72">
        <v>633.44000000000005</v>
      </c>
      <c r="BV1773" s="95">
        <v>48081035</v>
      </c>
      <c r="BW1773" s="95">
        <v>45470567</v>
      </c>
      <c r="BX1773" s="95">
        <v>12995</v>
      </c>
      <c r="BY1773" s="95">
        <v>11655</v>
      </c>
      <c r="BZ1773" s="95">
        <v>11862</v>
      </c>
      <c r="CA1773" s="95">
        <v>11901</v>
      </c>
      <c r="CB1773" s="95">
        <v>11975</v>
      </c>
      <c r="CC1773" s="95">
        <v>12091</v>
      </c>
      <c r="CD1773" s="95">
        <v>12339</v>
      </c>
      <c r="CE1773" s="72">
        <v>650.75523149000003</v>
      </c>
      <c r="CF1773" s="72">
        <v>676.59346364999999</v>
      </c>
      <c r="CG1773" s="72">
        <v>712.40329333</v>
      </c>
      <c r="CH1773" s="72">
        <v>716.50152150999998</v>
      </c>
      <c r="CI1773" s="72">
        <v>731.52548966999996</v>
      </c>
      <c r="CJ1773" s="96">
        <v>0.83589032200000002</v>
      </c>
      <c r="CK1773" s="96">
        <v>0.86087145570000001</v>
      </c>
      <c r="CL1773" s="96">
        <v>0.87672250510000005</v>
      </c>
      <c r="CM1773" s="96">
        <v>0.8785885041</v>
      </c>
      <c r="CN1773" s="96">
        <v>0.86591651140000003</v>
      </c>
      <c r="CO1773" s="96">
        <v>0.93288580759999995</v>
      </c>
      <c r="CP1773" s="96">
        <v>0.92572729980000001</v>
      </c>
      <c r="CQ1773" s="96">
        <v>0.99584056389999998</v>
      </c>
      <c r="CR1773" s="96">
        <v>0.92959375339999994</v>
      </c>
      <c r="CS1773" s="95">
        <v>11242</v>
      </c>
      <c r="CT1773" s="95">
        <v>11234</v>
      </c>
      <c r="CU1773" s="95">
        <v>11317</v>
      </c>
      <c r="CV1773" s="95">
        <v>11380</v>
      </c>
      <c r="CW1773" s="95">
        <v>11607</v>
      </c>
      <c r="CX1773" s="96">
        <v>0.92618025400000004</v>
      </c>
      <c r="CY1773" s="96">
        <v>0.93788070300000004</v>
      </c>
      <c r="CZ1773" s="96">
        <v>0.92930651500000006</v>
      </c>
      <c r="DA1773" s="96">
        <v>0.93679778199999997</v>
      </c>
      <c r="DB1773" s="96">
        <v>0.93420051100000001</v>
      </c>
      <c r="DC1773">
        <v>2013</v>
      </c>
      <c r="DD1773" s="6">
        <v>11395.8</v>
      </c>
      <c r="DE1773" s="96">
        <v>4.9937096E-3</v>
      </c>
      <c r="DF1773" s="72">
        <v>710.35</v>
      </c>
      <c r="DG1773" s="96">
        <v>1.0007075794</v>
      </c>
      <c r="DH1773" s="72">
        <v>710.85262904000001</v>
      </c>
      <c r="DI1773" s="72">
        <v>732.55616917999998</v>
      </c>
      <c r="DJ1773" s="96">
        <v>1</v>
      </c>
      <c r="DK1773" s="72">
        <v>710.85262904000001</v>
      </c>
      <c r="DL1773" s="96">
        <v>1</v>
      </c>
      <c r="DM1773" s="72">
        <v>710.85262904000001</v>
      </c>
      <c r="DN1773" s="96">
        <v>0.81763363200000005</v>
      </c>
      <c r="DO1773" s="96">
        <v>2.9353000000000001E-2</v>
      </c>
      <c r="DP1773" s="72">
        <v>17.059999999999999</v>
      </c>
      <c r="DQ1773" s="72">
        <v>693.79</v>
      </c>
      <c r="DR1773" t="s">
        <v>1130</v>
      </c>
      <c r="DT1773" t="s">
        <v>1129</v>
      </c>
    </row>
    <row r="1774" spans="1:124" x14ac:dyDescent="0.3">
      <c r="A1774" t="s">
        <v>1131</v>
      </c>
      <c r="B1774">
        <v>30030</v>
      </c>
      <c r="C1774" s="95">
        <v>6134</v>
      </c>
      <c r="D1774" s="95">
        <v>25230817</v>
      </c>
      <c r="E1774" s="95">
        <v>5901</v>
      </c>
      <c r="F1774" s="95">
        <v>20532354</v>
      </c>
      <c r="G1774" s="95">
        <v>1488</v>
      </c>
      <c r="H1774" s="95">
        <v>3941466</v>
      </c>
      <c r="I1774" s="95">
        <v>1276</v>
      </c>
      <c r="J1774" s="95">
        <v>3967553</v>
      </c>
      <c r="K1774" s="95">
        <v>6148</v>
      </c>
      <c r="L1774" s="95">
        <v>26815797</v>
      </c>
      <c r="M1774" s="95">
        <v>5897</v>
      </c>
      <c r="N1774" s="95">
        <v>21342823</v>
      </c>
      <c r="O1774" s="95">
        <v>1547</v>
      </c>
      <c r="P1774" s="95">
        <v>5753341</v>
      </c>
      <c r="Q1774" s="95">
        <v>1336</v>
      </c>
      <c r="R1774" s="95">
        <v>4573142</v>
      </c>
      <c r="S1774" s="95">
        <v>6099</v>
      </c>
      <c r="T1774" s="95">
        <v>29143059</v>
      </c>
      <c r="U1774" s="95">
        <v>5830</v>
      </c>
      <c r="V1774" s="95">
        <v>22790663</v>
      </c>
      <c r="W1774" s="95">
        <v>1585</v>
      </c>
      <c r="X1774" s="95">
        <v>5746576</v>
      </c>
      <c r="Y1774" s="95">
        <v>1367</v>
      </c>
      <c r="Z1774" s="95">
        <v>5082716</v>
      </c>
      <c r="AA1774" s="95">
        <v>6100</v>
      </c>
      <c r="AB1774" s="95">
        <v>30304809</v>
      </c>
      <c r="AC1774" s="95">
        <v>5822</v>
      </c>
      <c r="AD1774" s="95">
        <v>25951413</v>
      </c>
      <c r="AE1774" s="95">
        <v>1624</v>
      </c>
      <c r="AF1774" s="95">
        <v>5409616</v>
      </c>
      <c r="AG1774" s="95">
        <v>1396</v>
      </c>
      <c r="AH1774" s="95">
        <v>5945354</v>
      </c>
      <c r="AI1774" s="95">
        <v>6124</v>
      </c>
      <c r="AJ1774" s="95">
        <v>27945678</v>
      </c>
      <c r="AK1774" s="95">
        <v>5841</v>
      </c>
      <c r="AL1774" s="95">
        <v>25504957</v>
      </c>
      <c r="AM1774" s="95">
        <v>1700</v>
      </c>
      <c r="AN1774" s="95">
        <v>4817832</v>
      </c>
      <c r="AO1774" s="95">
        <v>1484</v>
      </c>
      <c r="AP1774" s="95">
        <v>6355016</v>
      </c>
      <c r="AQ1774" s="72">
        <v>318.95</v>
      </c>
      <c r="AR1774" s="72">
        <v>284.47000000000003</v>
      </c>
      <c r="AS1774" s="72">
        <v>603.41999999999996</v>
      </c>
      <c r="AT1774" s="95">
        <v>29172283</v>
      </c>
      <c r="AU1774" s="95">
        <v>24499907</v>
      </c>
      <c r="AV1774" s="95">
        <v>7622</v>
      </c>
      <c r="AW1774" s="95">
        <v>7177</v>
      </c>
      <c r="AX1774" s="72">
        <v>352.71</v>
      </c>
      <c r="AY1774" s="72">
        <v>298.58</v>
      </c>
      <c r="AZ1774" s="72">
        <v>651.29</v>
      </c>
      <c r="BA1774" s="95">
        <v>32569138</v>
      </c>
      <c r="BB1774" s="95">
        <v>25915965</v>
      </c>
      <c r="BC1774" s="95">
        <v>7695</v>
      </c>
      <c r="BD1774" s="95">
        <v>7233</v>
      </c>
      <c r="BE1774" s="72">
        <v>378.38</v>
      </c>
      <c r="BF1774" s="72">
        <v>322.74</v>
      </c>
      <c r="BG1774" s="72">
        <v>701.12</v>
      </c>
      <c r="BH1774" s="95">
        <v>34889635</v>
      </c>
      <c r="BI1774" s="95">
        <v>27873379</v>
      </c>
      <c r="BJ1774" s="95">
        <v>7684</v>
      </c>
      <c r="BK1774" s="95">
        <v>7197</v>
      </c>
      <c r="BL1774" s="72">
        <v>385.32</v>
      </c>
      <c r="BM1774" s="72">
        <v>368.25</v>
      </c>
      <c r="BN1774" s="72">
        <v>753.57</v>
      </c>
      <c r="BO1774" s="95">
        <v>35714425</v>
      </c>
      <c r="BP1774" s="95">
        <v>31896767</v>
      </c>
      <c r="BQ1774" s="95">
        <v>7724</v>
      </c>
      <c r="BR1774" s="95">
        <v>7218</v>
      </c>
      <c r="BS1774" s="72">
        <v>348.96</v>
      </c>
      <c r="BT1774" s="72">
        <v>362.46</v>
      </c>
      <c r="BU1774" s="72">
        <v>711.42</v>
      </c>
      <c r="BV1774" s="95">
        <v>32763510</v>
      </c>
      <c r="BW1774" s="95">
        <v>31859973</v>
      </c>
      <c r="BX1774" s="95">
        <v>7824</v>
      </c>
      <c r="BY1774" s="95">
        <v>7325</v>
      </c>
      <c r="BZ1774" s="95">
        <v>7410</v>
      </c>
      <c r="CA1774" s="95">
        <v>7472</v>
      </c>
      <c r="CB1774" s="95">
        <v>7449</v>
      </c>
      <c r="CC1774" s="95">
        <v>7484</v>
      </c>
      <c r="CD1774" s="95">
        <v>7580</v>
      </c>
      <c r="CE1774" s="72">
        <v>650.75523149000003</v>
      </c>
      <c r="CF1774" s="72">
        <v>676.59346364999999</v>
      </c>
      <c r="CG1774" s="72">
        <v>712.40329333</v>
      </c>
      <c r="CH1774" s="72">
        <v>716.50152150999998</v>
      </c>
      <c r="CI1774" s="72">
        <v>731.52548966999996</v>
      </c>
      <c r="CJ1774" s="96">
        <v>0.92726108190000001</v>
      </c>
      <c r="CK1774" s="96">
        <v>0.96260167289999998</v>
      </c>
      <c r="CL1774" s="96">
        <v>0.98416164910000004</v>
      </c>
      <c r="CM1774" s="96">
        <v>1.05173538</v>
      </c>
      <c r="CN1774" s="96">
        <v>0.97251566769999997</v>
      </c>
      <c r="CO1774" s="96">
        <v>0.89545799559999995</v>
      </c>
      <c r="CP1774" s="96">
        <v>1.0940268500999999</v>
      </c>
      <c r="CQ1774" s="96">
        <v>0.99584056389999998</v>
      </c>
      <c r="CR1774" s="96">
        <v>1.0985962347</v>
      </c>
      <c r="CS1774" s="95">
        <v>7240</v>
      </c>
      <c r="CT1774" s="95">
        <v>7340</v>
      </c>
      <c r="CU1774" s="95">
        <v>7305</v>
      </c>
      <c r="CV1774" s="95">
        <v>7336</v>
      </c>
      <c r="CW1774" s="95">
        <v>7409</v>
      </c>
      <c r="CX1774" s="96">
        <v>0.92194751100000005</v>
      </c>
      <c r="CY1774" s="96">
        <v>0.88301289699999996</v>
      </c>
      <c r="CZ1774" s="96">
        <v>0.88227568199999995</v>
      </c>
      <c r="DA1774" s="96">
        <v>0.89149788500000005</v>
      </c>
      <c r="DB1774" s="96">
        <v>0.89882027200000003</v>
      </c>
      <c r="DC1774">
        <v>2013</v>
      </c>
      <c r="DD1774" s="6">
        <v>7230</v>
      </c>
      <c r="DE1774" s="96">
        <v>5.1449792000000001E-3</v>
      </c>
      <c r="DF1774" s="72">
        <v>839.37</v>
      </c>
      <c r="DG1774" s="96">
        <v>1.0011466098999999</v>
      </c>
      <c r="DH1774" s="72">
        <v>840.33242995000001</v>
      </c>
      <c r="DI1774" s="72">
        <v>732.55616917999998</v>
      </c>
      <c r="DJ1774" s="96">
        <v>1</v>
      </c>
      <c r="DK1774" s="72">
        <v>840.33242995000001</v>
      </c>
      <c r="DL1774" s="96">
        <v>1</v>
      </c>
      <c r="DM1774" s="72">
        <v>840.33242995000001</v>
      </c>
      <c r="DN1774" s="96">
        <v>0.87006960560000002</v>
      </c>
      <c r="DO1774" s="96">
        <v>2.7584000000000001E-2</v>
      </c>
      <c r="DP1774" s="72">
        <v>20.170000000000002</v>
      </c>
      <c r="DQ1774" s="72">
        <v>820.16</v>
      </c>
      <c r="DR1774" t="s">
        <v>1131</v>
      </c>
      <c r="DT1774" t="s">
        <v>1129</v>
      </c>
    </row>
    <row r="1775" spans="1:124" x14ac:dyDescent="0.3">
      <c r="A1775" t="s">
        <v>1132</v>
      </c>
      <c r="B1775">
        <v>30040</v>
      </c>
      <c r="C1775" s="95">
        <v>12216</v>
      </c>
      <c r="D1775" s="95">
        <v>44717510</v>
      </c>
      <c r="E1775" s="95">
        <v>11500</v>
      </c>
      <c r="F1775" s="95">
        <v>36838972</v>
      </c>
      <c r="G1775" s="95">
        <v>2014</v>
      </c>
      <c r="H1775" s="95">
        <v>7252240</v>
      </c>
      <c r="I1775" s="95">
        <v>1598</v>
      </c>
      <c r="J1775" s="95">
        <v>5487578</v>
      </c>
      <c r="K1775" s="95">
        <v>12348</v>
      </c>
      <c r="L1775" s="95">
        <v>46872063</v>
      </c>
      <c r="M1775" s="95">
        <v>11546</v>
      </c>
      <c r="N1775" s="95">
        <v>39017428</v>
      </c>
      <c r="O1775" s="95">
        <v>2099</v>
      </c>
      <c r="P1775" s="95">
        <v>6027131</v>
      </c>
      <c r="Q1775" s="95">
        <v>1661</v>
      </c>
      <c r="R1775" s="95">
        <v>6042552</v>
      </c>
      <c r="S1775" s="95">
        <v>12507</v>
      </c>
      <c r="T1775" s="95">
        <v>48961661</v>
      </c>
      <c r="U1775" s="95">
        <v>11585</v>
      </c>
      <c r="V1775" s="95">
        <v>41026130</v>
      </c>
      <c r="W1775" s="95">
        <v>2159</v>
      </c>
      <c r="X1775" s="95">
        <v>6695532</v>
      </c>
      <c r="Y1775" s="95">
        <v>1707</v>
      </c>
      <c r="Z1775" s="95">
        <v>6464984</v>
      </c>
      <c r="AA1775" s="95">
        <v>12669</v>
      </c>
      <c r="AB1775" s="95">
        <v>47745509</v>
      </c>
      <c r="AC1775" s="95">
        <v>11623</v>
      </c>
      <c r="AD1775" s="95">
        <v>43084972</v>
      </c>
      <c r="AE1775" s="95">
        <v>2286</v>
      </c>
      <c r="AF1775" s="95">
        <v>6817578</v>
      </c>
      <c r="AG1775" s="95">
        <v>1828</v>
      </c>
      <c r="AH1775" s="95">
        <v>7403279</v>
      </c>
      <c r="AI1775" s="95">
        <v>13020</v>
      </c>
      <c r="AJ1775" s="95">
        <v>48397176</v>
      </c>
      <c r="AK1775" s="95">
        <v>11905</v>
      </c>
      <c r="AL1775" s="95">
        <v>45790841.219999999</v>
      </c>
      <c r="AM1775" s="95">
        <v>2469</v>
      </c>
      <c r="AN1775" s="95">
        <v>8023728.4199999999</v>
      </c>
      <c r="AO1775" s="95">
        <v>2014</v>
      </c>
      <c r="AP1775" s="95">
        <v>8738870.1600000001</v>
      </c>
      <c r="AQ1775" s="72">
        <v>304.33999999999997</v>
      </c>
      <c r="AR1775" s="72">
        <v>269.29000000000002</v>
      </c>
      <c r="AS1775" s="72">
        <v>573.63</v>
      </c>
      <c r="AT1775" s="95">
        <v>51969750</v>
      </c>
      <c r="AU1775" s="95">
        <v>42326550</v>
      </c>
      <c r="AV1775" s="95">
        <v>14230</v>
      </c>
      <c r="AW1775" s="95">
        <v>13098</v>
      </c>
      <c r="AX1775" s="72">
        <v>305.13</v>
      </c>
      <c r="AY1775" s="72">
        <v>284.32</v>
      </c>
      <c r="AZ1775" s="72">
        <v>589.45000000000005</v>
      </c>
      <c r="BA1775" s="95">
        <v>52899194</v>
      </c>
      <c r="BB1775" s="95">
        <v>45059980</v>
      </c>
      <c r="BC1775" s="95">
        <v>14447</v>
      </c>
      <c r="BD1775" s="95">
        <v>13207</v>
      </c>
      <c r="BE1775" s="72">
        <v>316.25</v>
      </c>
      <c r="BF1775" s="72">
        <v>297.74</v>
      </c>
      <c r="BG1775" s="72">
        <v>613.99</v>
      </c>
      <c r="BH1775" s="95">
        <v>55657193</v>
      </c>
      <c r="BI1775" s="95">
        <v>47491114</v>
      </c>
      <c r="BJ1775" s="95">
        <v>14666</v>
      </c>
      <c r="BK1775" s="95">
        <v>13292</v>
      </c>
      <c r="BL1775" s="72">
        <v>304.04000000000002</v>
      </c>
      <c r="BM1775" s="72">
        <v>312.79000000000002</v>
      </c>
      <c r="BN1775" s="72">
        <v>616.83000000000004</v>
      </c>
      <c r="BO1775" s="95">
        <v>54563087</v>
      </c>
      <c r="BP1775" s="95">
        <v>50488251</v>
      </c>
      <c r="BQ1775" s="95">
        <v>14955</v>
      </c>
      <c r="BR1775" s="95">
        <v>13451</v>
      </c>
      <c r="BS1775" s="72">
        <v>303.55</v>
      </c>
      <c r="BT1775" s="72">
        <v>326.47000000000003</v>
      </c>
      <c r="BU1775" s="72">
        <v>630.02</v>
      </c>
      <c r="BV1775" s="95">
        <v>56420904.420000002</v>
      </c>
      <c r="BW1775" s="95">
        <v>54529711.380000003</v>
      </c>
      <c r="BX1775" s="95">
        <v>15489</v>
      </c>
      <c r="BY1775" s="95">
        <v>13919</v>
      </c>
      <c r="BZ1775" s="95">
        <v>13690</v>
      </c>
      <c r="CA1775" s="95">
        <v>13849</v>
      </c>
      <c r="CB1775" s="95">
        <v>14004</v>
      </c>
      <c r="CC1775" s="95">
        <v>14241</v>
      </c>
      <c r="CD1775" s="95">
        <v>14721</v>
      </c>
      <c r="CE1775" s="72">
        <v>650.75523149000003</v>
      </c>
      <c r="CF1775" s="72">
        <v>676.59346364999999</v>
      </c>
      <c r="CG1775" s="72">
        <v>712.40329333</v>
      </c>
      <c r="CH1775" s="72">
        <v>716.50152150999998</v>
      </c>
      <c r="CI1775" s="72">
        <v>731.52548966999996</v>
      </c>
      <c r="CJ1775" s="96">
        <v>0.88148350139999998</v>
      </c>
      <c r="CK1775" s="96">
        <v>0.87120262270000004</v>
      </c>
      <c r="CL1775" s="96">
        <v>0.86185732960000005</v>
      </c>
      <c r="CM1775" s="96">
        <v>0.86089140279999998</v>
      </c>
      <c r="CN1775" s="96">
        <v>0.86124134959999998</v>
      </c>
      <c r="CO1775" s="96">
        <v>0.89971159000000001</v>
      </c>
      <c r="CP1775" s="96">
        <v>0.96401474750000005</v>
      </c>
      <c r="CQ1775" s="96">
        <v>0.99584056389999998</v>
      </c>
      <c r="CR1775" s="96">
        <v>0.96804111500000001</v>
      </c>
      <c r="CS1775" s="95">
        <v>12853</v>
      </c>
      <c r="CT1775" s="95">
        <v>12965</v>
      </c>
      <c r="CU1775" s="95">
        <v>13024</v>
      </c>
      <c r="CV1775" s="95">
        <v>13170</v>
      </c>
      <c r="CW1775" s="95">
        <v>13470</v>
      </c>
      <c r="CX1775" s="96">
        <v>0.90829414200000003</v>
      </c>
      <c r="CY1775" s="96">
        <v>0.90039970300000005</v>
      </c>
      <c r="CZ1775" s="96">
        <v>0.912534662</v>
      </c>
      <c r="DA1775" s="96">
        <v>0.89488260600000002</v>
      </c>
      <c r="DB1775" s="96">
        <v>0.88318279300000002</v>
      </c>
      <c r="DC1775">
        <v>2013</v>
      </c>
      <c r="DD1775" s="6">
        <v>13393.4</v>
      </c>
      <c r="DE1775" s="96">
        <v>1.0271241E-2</v>
      </c>
      <c r="DF1775" s="72">
        <v>735.81</v>
      </c>
      <c r="DG1775" s="96">
        <v>1.0006068507999999</v>
      </c>
      <c r="DH1775" s="72">
        <v>736.25652690000004</v>
      </c>
      <c r="DI1775" s="72">
        <v>732.55616917999998</v>
      </c>
      <c r="DJ1775" s="96">
        <v>1</v>
      </c>
      <c r="DK1775" s="72">
        <v>736.25652690000004</v>
      </c>
      <c r="DL1775" s="96">
        <v>1</v>
      </c>
      <c r="DM1775" s="72">
        <v>736.25652690000004</v>
      </c>
      <c r="DN1775" s="96">
        <v>0.49777040340000001</v>
      </c>
      <c r="DO1775" s="96">
        <v>4.8215000000000001E-2</v>
      </c>
      <c r="DP1775" s="72">
        <v>17.670000000000002</v>
      </c>
      <c r="DQ1775" s="72">
        <v>718.59</v>
      </c>
      <c r="DR1775" t="s">
        <v>1132</v>
      </c>
      <c r="DT1775" t="s">
        <v>1129</v>
      </c>
    </row>
    <row r="1776" spans="1:124" x14ac:dyDescent="0.3">
      <c r="A1776" t="s">
        <v>312</v>
      </c>
      <c r="B1776">
        <v>30050</v>
      </c>
      <c r="C1776" s="95">
        <v>40866</v>
      </c>
      <c r="D1776" s="95">
        <v>148534979</v>
      </c>
      <c r="E1776" s="95">
        <v>37961</v>
      </c>
      <c r="F1776" s="95">
        <v>118909738</v>
      </c>
      <c r="G1776" s="95">
        <v>8940</v>
      </c>
      <c r="H1776" s="95">
        <v>24272247</v>
      </c>
      <c r="I1776" s="95">
        <v>6943</v>
      </c>
      <c r="J1776" s="95">
        <v>23184338</v>
      </c>
      <c r="K1776" s="95">
        <v>40862</v>
      </c>
      <c r="L1776" s="95">
        <v>159770199</v>
      </c>
      <c r="M1776" s="95">
        <v>37586</v>
      </c>
      <c r="N1776" s="95">
        <v>124819312</v>
      </c>
      <c r="O1776" s="95">
        <v>9289</v>
      </c>
      <c r="P1776" s="95">
        <v>26558841</v>
      </c>
      <c r="Q1776" s="95">
        <v>7239</v>
      </c>
      <c r="R1776" s="95">
        <v>25466582</v>
      </c>
      <c r="S1776" s="95">
        <v>40834</v>
      </c>
      <c r="T1776" s="95">
        <v>164985216</v>
      </c>
      <c r="U1776" s="95">
        <v>37136</v>
      </c>
      <c r="V1776" s="95">
        <v>130906438</v>
      </c>
      <c r="W1776" s="95">
        <v>9616</v>
      </c>
      <c r="X1776" s="95">
        <v>28156847</v>
      </c>
      <c r="Y1776" s="95">
        <v>7520</v>
      </c>
      <c r="Z1776" s="95">
        <v>27608433</v>
      </c>
      <c r="AA1776" s="95">
        <v>41000</v>
      </c>
      <c r="AB1776" s="95">
        <v>158959587</v>
      </c>
      <c r="AC1776" s="95">
        <v>36919</v>
      </c>
      <c r="AD1776" s="95">
        <v>139948356</v>
      </c>
      <c r="AE1776" s="95">
        <v>10011</v>
      </c>
      <c r="AF1776" s="95">
        <v>28740466</v>
      </c>
      <c r="AG1776" s="95">
        <v>7841</v>
      </c>
      <c r="AH1776" s="95">
        <v>32654753</v>
      </c>
      <c r="AI1776" s="95">
        <v>41598</v>
      </c>
      <c r="AJ1776" s="95">
        <v>164352599</v>
      </c>
      <c r="AK1776" s="95">
        <v>37258</v>
      </c>
      <c r="AL1776" s="95">
        <v>146106681.05000001</v>
      </c>
      <c r="AM1776" s="95">
        <v>10542</v>
      </c>
      <c r="AN1776" s="95">
        <v>32220877</v>
      </c>
      <c r="AO1776" s="95">
        <v>8369</v>
      </c>
      <c r="AP1776" s="95">
        <v>35389070</v>
      </c>
      <c r="AQ1776" s="72">
        <v>289.13</v>
      </c>
      <c r="AR1776" s="72">
        <v>263.7</v>
      </c>
      <c r="AS1776" s="72">
        <v>552.83000000000004</v>
      </c>
      <c r="AT1776" s="95">
        <v>172807226</v>
      </c>
      <c r="AU1776" s="95">
        <v>142094076</v>
      </c>
      <c r="AV1776" s="95">
        <v>49806</v>
      </c>
      <c r="AW1776" s="95">
        <v>44904</v>
      </c>
      <c r="AX1776" s="72">
        <v>309.61</v>
      </c>
      <c r="AY1776" s="72">
        <v>279.39</v>
      </c>
      <c r="AZ1776" s="72">
        <v>589</v>
      </c>
      <c r="BA1776" s="95">
        <v>186329040</v>
      </c>
      <c r="BB1776" s="95">
        <v>150285894</v>
      </c>
      <c r="BC1776" s="95">
        <v>50151</v>
      </c>
      <c r="BD1776" s="95">
        <v>44825</v>
      </c>
      <c r="BE1776" s="72">
        <v>319.02999999999997</v>
      </c>
      <c r="BF1776" s="72">
        <v>295.81</v>
      </c>
      <c r="BG1776" s="72">
        <v>614.84</v>
      </c>
      <c r="BH1776" s="95">
        <v>193142063</v>
      </c>
      <c r="BI1776" s="95">
        <v>158514871</v>
      </c>
      <c r="BJ1776" s="95">
        <v>50450</v>
      </c>
      <c r="BK1776" s="95">
        <v>44656</v>
      </c>
      <c r="BL1776" s="72">
        <v>306.63</v>
      </c>
      <c r="BM1776" s="72">
        <v>321.35000000000002</v>
      </c>
      <c r="BN1776" s="72">
        <v>627.98</v>
      </c>
      <c r="BO1776" s="95">
        <v>187700053</v>
      </c>
      <c r="BP1776" s="95">
        <v>172603109</v>
      </c>
      <c r="BQ1776" s="95">
        <v>51011</v>
      </c>
      <c r="BR1776" s="95">
        <v>44760</v>
      </c>
      <c r="BS1776" s="72">
        <v>314.18</v>
      </c>
      <c r="BT1776" s="72">
        <v>331.48</v>
      </c>
      <c r="BU1776" s="72">
        <v>645.66</v>
      </c>
      <c r="BV1776" s="95">
        <v>196573476</v>
      </c>
      <c r="BW1776" s="95">
        <v>181495751.05000001</v>
      </c>
      <c r="BX1776" s="95">
        <v>52140</v>
      </c>
      <c r="BY1776" s="95">
        <v>45627</v>
      </c>
      <c r="BZ1776" s="95">
        <v>47470</v>
      </c>
      <c r="CA1776" s="95">
        <v>47585</v>
      </c>
      <c r="CB1776" s="95">
        <v>47657</v>
      </c>
      <c r="CC1776" s="95">
        <v>48044</v>
      </c>
      <c r="CD1776" s="95">
        <v>48954</v>
      </c>
      <c r="CE1776" s="72">
        <v>650.75523149000003</v>
      </c>
      <c r="CF1776" s="72">
        <v>676.59346364999999</v>
      </c>
      <c r="CG1776" s="72">
        <v>712.40329333</v>
      </c>
      <c r="CH1776" s="72">
        <v>716.50152150999998</v>
      </c>
      <c r="CI1776" s="72">
        <v>731.52548966999996</v>
      </c>
      <c r="CJ1776" s="96">
        <v>0.84952063889999996</v>
      </c>
      <c r="CK1776" s="96">
        <v>0.87053752610000001</v>
      </c>
      <c r="CL1776" s="96">
        <v>0.86305047400000001</v>
      </c>
      <c r="CM1776" s="96">
        <v>0.8764531284</v>
      </c>
      <c r="CN1776" s="96">
        <v>0.88262132920000003</v>
      </c>
      <c r="CO1776" s="96">
        <v>0.94612733100000002</v>
      </c>
      <c r="CP1776" s="96">
        <v>0.91788556450000003</v>
      </c>
      <c r="CQ1776" s="96">
        <v>0.99584056389999998</v>
      </c>
      <c r="CR1776" s="96">
        <v>0.92171926579999996</v>
      </c>
      <c r="CS1776" s="95">
        <v>44170</v>
      </c>
      <c r="CT1776" s="95">
        <v>44198</v>
      </c>
      <c r="CU1776" s="95">
        <v>44027</v>
      </c>
      <c r="CV1776" s="95">
        <v>44015</v>
      </c>
      <c r="CW1776" s="95">
        <v>44809</v>
      </c>
      <c r="CX1776" s="96">
        <v>0.93260268000000002</v>
      </c>
      <c r="CY1776" s="96">
        <v>0.94157401500000004</v>
      </c>
      <c r="CZ1776" s="96">
        <v>0.94729479500000002</v>
      </c>
      <c r="DA1776" s="96">
        <v>0.94934700999999999</v>
      </c>
      <c r="DB1776" s="96">
        <v>0.95964062500000002</v>
      </c>
      <c r="DC1776">
        <v>2013</v>
      </c>
      <c r="DD1776" s="6">
        <v>44954.400000000001</v>
      </c>
      <c r="DE1776" s="96">
        <v>3.3149779000000001E-3</v>
      </c>
      <c r="DF1776" s="72">
        <v>705.52</v>
      </c>
      <c r="DG1776" s="96">
        <v>1.002687522</v>
      </c>
      <c r="DH1776" s="72">
        <v>707.41610051999999</v>
      </c>
      <c r="DI1776" s="72">
        <v>707.41610051999999</v>
      </c>
      <c r="DJ1776" s="96">
        <v>1</v>
      </c>
      <c r="DK1776" s="72">
        <v>707.41610051999999</v>
      </c>
      <c r="DL1776" s="96">
        <v>1</v>
      </c>
      <c r="DM1776" s="72">
        <v>707.41610051999999</v>
      </c>
      <c r="DN1776" s="96">
        <v>1</v>
      </c>
      <c r="DO1776" s="96">
        <v>1.3298000000000001E-2</v>
      </c>
      <c r="DP1776" s="72">
        <v>9.41</v>
      </c>
      <c r="DQ1776" s="72">
        <v>698.01</v>
      </c>
      <c r="DR1776" t="s">
        <v>312</v>
      </c>
      <c r="DT1776" t="s">
        <v>1129</v>
      </c>
    </row>
    <row r="1777" spans="1:124" x14ac:dyDescent="0.3">
      <c r="A1777" t="s">
        <v>1133</v>
      </c>
      <c r="B1777">
        <v>30060</v>
      </c>
      <c r="C1777" s="95">
        <v>17483</v>
      </c>
      <c r="D1777" s="95">
        <v>64961819</v>
      </c>
      <c r="E1777" s="95">
        <v>16390</v>
      </c>
      <c r="F1777" s="95">
        <v>53262388</v>
      </c>
      <c r="G1777" s="95">
        <v>3699</v>
      </c>
      <c r="H1777" s="95">
        <v>11071757</v>
      </c>
      <c r="I1777" s="95">
        <v>2877</v>
      </c>
      <c r="J1777" s="95">
        <v>9242139</v>
      </c>
      <c r="K1777" s="95">
        <v>17699</v>
      </c>
      <c r="L1777" s="95">
        <v>69237717</v>
      </c>
      <c r="M1777" s="95">
        <v>16481</v>
      </c>
      <c r="N1777" s="95">
        <v>56641646</v>
      </c>
      <c r="O1777" s="95">
        <v>3904</v>
      </c>
      <c r="P1777" s="95">
        <v>11117148</v>
      </c>
      <c r="Q1777" s="95">
        <v>3040</v>
      </c>
      <c r="R1777" s="95">
        <v>9870865</v>
      </c>
      <c r="S1777" s="95">
        <v>17825</v>
      </c>
      <c r="T1777" s="95">
        <v>72227479</v>
      </c>
      <c r="U1777" s="95">
        <v>16473</v>
      </c>
      <c r="V1777" s="95">
        <v>59242873</v>
      </c>
      <c r="W1777" s="95">
        <v>4054</v>
      </c>
      <c r="X1777" s="95">
        <v>12678882</v>
      </c>
      <c r="Y1777" s="95">
        <v>3167</v>
      </c>
      <c r="Z1777" s="95">
        <v>11693776</v>
      </c>
      <c r="AA1777" s="95">
        <v>17903</v>
      </c>
      <c r="AB1777" s="95">
        <v>65668588</v>
      </c>
      <c r="AC1777" s="95">
        <v>16470</v>
      </c>
      <c r="AD1777" s="95">
        <v>62529547</v>
      </c>
      <c r="AE1777" s="95">
        <v>4286</v>
      </c>
      <c r="AF1777" s="95">
        <v>14218102</v>
      </c>
      <c r="AG1777" s="95">
        <v>3383</v>
      </c>
      <c r="AH1777" s="95">
        <v>12995976</v>
      </c>
      <c r="AI1777" s="95">
        <v>18246</v>
      </c>
      <c r="AJ1777" s="95">
        <v>73497230.459999993</v>
      </c>
      <c r="AK1777" s="95">
        <v>16728</v>
      </c>
      <c r="AL1777" s="95">
        <v>65824817.020000003</v>
      </c>
      <c r="AM1777" s="95">
        <v>4605</v>
      </c>
      <c r="AN1777" s="95">
        <v>15784169</v>
      </c>
      <c r="AO1777" s="95">
        <v>3693</v>
      </c>
      <c r="AP1777" s="95">
        <v>14449870</v>
      </c>
      <c r="AQ1777" s="72">
        <v>299.13</v>
      </c>
      <c r="AR1777" s="72">
        <v>270.33999999999997</v>
      </c>
      <c r="AS1777" s="72">
        <v>569.47</v>
      </c>
      <c r="AT1777" s="95">
        <v>76033576</v>
      </c>
      <c r="AU1777" s="95">
        <v>62504527</v>
      </c>
      <c r="AV1777" s="95">
        <v>21182</v>
      </c>
      <c r="AW1777" s="95">
        <v>19267</v>
      </c>
      <c r="AX1777" s="72">
        <v>309.97000000000003</v>
      </c>
      <c r="AY1777" s="72">
        <v>283.94</v>
      </c>
      <c r="AZ1777" s="72">
        <v>593.91</v>
      </c>
      <c r="BA1777" s="95">
        <v>80354865</v>
      </c>
      <c r="BB1777" s="95">
        <v>66512511</v>
      </c>
      <c r="BC1777" s="95">
        <v>21603</v>
      </c>
      <c r="BD1777" s="95">
        <v>19521</v>
      </c>
      <c r="BE1777" s="72">
        <v>323.39</v>
      </c>
      <c r="BF1777" s="72">
        <v>300.99</v>
      </c>
      <c r="BG1777" s="72">
        <v>624.38</v>
      </c>
      <c r="BH1777" s="95">
        <v>84906361</v>
      </c>
      <c r="BI1777" s="95">
        <v>70936649</v>
      </c>
      <c r="BJ1777" s="95">
        <v>21879</v>
      </c>
      <c r="BK1777" s="95">
        <v>19640</v>
      </c>
      <c r="BL1777" s="72">
        <v>300.02</v>
      </c>
      <c r="BM1777" s="72">
        <v>317.02</v>
      </c>
      <c r="BN1777" s="72">
        <v>617.04</v>
      </c>
      <c r="BO1777" s="95">
        <v>79886690</v>
      </c>
      <c r="BP1777" s="95">
        <v>75525523</v>
      </c>
      <c r="BQ1777" s="95">
        <v>22189</v>
      </c>
      <c r="BR1777" s="95">
        <v>19853</v>
      </c>
      <c r="BS1777" s="72">
        <v>325.58999999999997</v>
      </c>
      <c r="BT1777" s="72">
        <v>327.58</v>
      </c>
      <c r="BU1777" s="72">
        <v>653.16999999999996</v>
      </c>
      <c r="BV1777" s="95">
        <v>89281399.459999993</v>
      </c>
      <c r="BW1777" s="95">
        <v>80274687.019999996</v>
      </c>
      <c r="BX1777" s="95">
        <v>22851</v>
      </c>
      <c r="BY1777" s="95">
        <v>20421</v>
      </c>
      <c r="BZ1777" s="95">
        <v>20269</v>
      </c>
      <c r="CA1777" s="95">
        <v>20600</v>
      </c>
      <c r="CB1777" s="95">
        <v>20800</v>
      </c>
      <c r="CC1777" s="95">
        <v>21080</v>
      </c>
      <c r="CD1777" s="95">
        <v>21662</v>
      </c>
      <c r="CE1777" s="72">
        <v>650.75523149000003</v>
      </c>
      <c r="CF1777" s="72">
        <v>676.59346364999999</v>
      </c>
      <c r="CG1777" s="72">
        <v>712.40329333</v>
      </c>
      <c r="CH1777" s="72">
        <v>716.50152150999998</v>
      </c>
      <c r="CI1777" s="72">
        <v>731.52548966999996</v>
      </c>
      <c r="CJ1777" s="96">
        <v>0.87509092889999995</v>
      </c>
      <c r="CK1777" s="96">
        <v>0.87779446880000001</v>
      </c>
      <c r="CL1777" s="96">
        <v>0.87644176529999995</v>
      </c>
      <c r="CM1777" s="96">
        <v>0.86118449360000004</v>
      </c>
      <c r="CN1777" s="96">
        <v>0.89288754699999995</v>
      </c>
      <c r="CO1777" s="96">
        <v>0.93832240450000004</v>
      </c>
      <c r="CP1777" s="96">
        <v>0.93430556119999997</v>
      </c>
      <c r="CQ1777" s="96">
        <v>0.99584056389999998</v>
      </c>
      <c r="CR1777" s="96">
        <v>0.93820784329999996</v>
      </c>
      <c r="CS1777" s="95">
        <v>19408</v>
      </c>
      <c r="CT1777" s="95">
        <v>19793</v>
      </c>
      <c r="CU1777" s="95">
        <v>19850</v>
      </c>
      <c r="CV1777" s="95">
        <v>19967</v>
      </c>
      <c r="CW1777" s="95">
        <v>20452</v>
      </c>
      <c r="CX1777" s="96">
        <v>0.94629208499999995</v>
      </c>
      <c r="CY1777" s="96">
        <v>0.93358296799999996</v>
      </c>
      <c r="CZ1777" s="96">
        <v>0.93874954700000002</v>
      </c>
      <c r="DA1777" s="96">
        <v>0.943193842</v>
      </c>
      <c r="DB1777" s="96">
        <v>0.93017578499999998</v>
      </c>
      <c r="DC1777">
        <v>2013</v>
      </c>
      <c r="DD1777" s="6">
        <v>19740.400000000001</v>
      </c>
      <c r="DE1777" s="96">
        <v>7.2152618999999996E-3</v>
      </c>
      <c r="DF1777" s="72">
        <v>715.34</v>
      </c>
      <c r="DG1777" s="96">
        <v>1.0022562396000001</v>
      </c>
      <c r="DH1777" s="72">
        <v>716.95397847000004</v>
      </c>
      <c r="DI1777" s="72">
        <v>732.55616917999998</v>
      </c>
      <c r="DJ1777" s="96">
        <v>1</v>
      </c>
      <c r="DK1777" s="72">
        <v>716.95397847000004</v>
      </c>
      <c r="DL1777" s="96">
        <v>1</v>
      </c>
      <c r="DM1777" s="72">
        <v>716.95397847000004</v>
      </c>
      <c r="DN1777" s="96">
        <v>0.9169404753</v>
      </c>
      <c r="DO1777" s="96">
        <v>2.6173999999999999E-2</v>
      </c>
      <c r="DP1777" s="72">
        <v>17.21</v>
      </c>
      <c r="DQ1777" s="72">
        <v>699.74</v>
      </c>
      <c r="DR1777" t="s">
        <v>1133</v>
      </c>
      <c r="DT1777" t="s">
        <v>1129</v>
      </c>
    </row>
    <row r="1778" spans="1:124" x14ac:dyDescent="0.3">
      <c r="A1778" t="s">
        <v>1134</v>
      </c>
      <c r="B1778">
        <v>30070</v>
      </c>
      <c r="C1778" s="95">
        <v>32433</v>
      </c>
      <c r="D1778" s="95">
        <v>124036159</v>
      </c>
      <c r="E1778" s="95">
        <v>30436</v>
      </c>
      <c r="F1778" s="95">
        <v>98934835</v>
      </c>
      <c r="G1778" s="95">
        <v>5825</v>
      </c>
      <c r="H1778" s="95">
        <v>16782251</v>
      </c>
      <c r="I1778" s="95">
        <v>4504</v>
      </c>
      <c r="J1778" s="95">
        <v>16003270</v>
      </c>
      <c r="K1778" s="95">
        <v>33223</v>
      </c>
      <c r="L1778" s="95">
        <v>132597507</v>
      </c>
      <c r="M1778" s="95">
        <v>30881</v>
      </c>
      <c r="N1778" s="95">
        <v>106103934</v>
      </c>
      <c r="O1778" s="95">
        <v>5971</v>
      </c>
      <c r="P1778" s="95">
        <v>20136071</v>
      </c>
      <c r="Q1778" s="95">
        <v>4647</v>
      </c>
      <c r="R1778" s="95">
        <v>18047298</v>
      </c>
      <c r="S1778" s="95">
        <v>33973</v>
      </c>
      <c r="T1778" s="95">
        <v>138686597</v>
      </c>
      <c r="U1778" s="95">
        <v>31266</v>
      </c>
      <c r="V1778" s="95">
        <v>114410125</v>
      </c>
      <c r="W1778" s="95">
        <v>6149</v>
      </c>
      <c r="X1778" s="95">
        <v>18881381</v>
      </c>
      <c r="Y1778" s="95">
        <v>4768</v>
      </c>
      <c r="Z1778" s="95">
        <v>19657249</v>
      </c>
      <c r="AA1778" s="95">
        <v>34152</v>
      </c>
      <c r="AB1778" s="95">
        <v>131804688</v>
      </c>
      <c r="AC1778" s="95">
        <v>31152</v>
      </c>
      <c r="AD1778" s="95">
        <v>120875369</v>
      </c>
      <c r="AE1778" s="95">
        <v>6351</v>
      </c>
      <c r="AF1778" s="95">
        <v>19869697</v>
      </c>
      <c r="AG1778" s="95">
        <v>4966</v>
      </c>
      <c r="AH1778" s="95">
        <v>21504830</v>
      </c>
      <c r="AI1778" s="95">
        <v>35109</v>
      </c>
      <c r="AJ1778" s="95">
        <v>138960096</v>
      </c>
      <c r="AK1778" s="95">
        <v>31888</v>
      </c>
      <c r="AL1778" s="95">
        <v>128704131</v>
      </c>
      <c r="AM1778" s="95">
        <v>6527</v>
      </c>
      <c r="AN1778" s="95">
        <v>19536379</v>
      </c>
      <c r="AO1778" s="95">
        <v>5113</v>
      </c>
      <c r="AP1778" s="95">
        <v>22675468.940000001</v>
      </c>
      <c r="AQ1778" s="72">
        <v>306.73</v>
      </c>
      <c r="AR1778" s="72">
        <v>274.13</v>
      </c>
      <c r="AS1778" s="72">
        <v>580.86</v>
      </c>
      <c r="AT1778" s="95">
        <v>140818410</v>
      </c>
      <c r="AU1778" s="95">
        <v>114938105</v>
      </c>
      <c r="AV1778" s="95">
        <v>38258</v>
      </c>
      <c r="AW1778" s="95">
        <v>34940</v>
      </c>
      <c r="AX1778" s="72">
        <v>324.74</v>
      </c>
      <c r="AY1778" s="72">
        <v>291.20999999999998</v>
      </c>
      <c r="AZ1778" s="72">
        <v>615.95000000000005</v>
      </c>
      <c r="BA1778" s="95">
        <v>152733578</v>
      </c>
      <c r="BB1778" s="95">
        <v>124151232</v>
      </c>
      <c r="BC1778" s="95">
        <v>39194</v>
      </c>
      <c r="BD1778" s="95">
        <v>35528</v>
      </c>
      <c r="BE1778" s="72">
        <v>327.27</v>
      </c>
      <c r="BF1778" s="72">
        <v>310.05</v>
      </c>
      <c r="BG1778" s="72">
        <v>637.32000000000005</v>
      </c>
      <c r="BH1778" s="95">
        <v>157567978</v>
      </c>
      <c r="BI1778" s="95">
        <v>134067374</v>
      </c>
      <c r="BJ1778" s="95">
        <v>40122</v>
      </c>
      <c r="BK1778" s="95">
        <v>36034</v>
      </c>
      <c r="BL1778" s="72">
        <v>312.06</v>
      </c>
      <c r="BM1778" s="72">
        <v>328.51</v>
      </c>
      <c r="BN1778" s="72">
        <v>640.57000000000005</v>
      </c>
      <c r="BO1778" s="95">
        <v>151674385</v>
      </c>
      <c r="BP1778" s="95">
        <v>142380199</v>
      </c>
      <c r="BQ1778" s="95">
        <v>40503</v>
      </c>
      <c r="BR1778" s="95">
        <v>36118</v>
      </c>
      <c r="BS1778" s="72">
        <v>317.23</v>
      </c>
      <c r="BT1778" s="72">
        <v>340.94</v>
      </c>
      <c r="BU1778" s="72">
        <v>658.17</v>
      </c>
      <c r="BV1778" s="95">
        <v>158496475</v>
      </c>
      <c r="BW1778" s="95">
        <v>151379599.94</v>
      </c>
      <c r="BX1778" s="95">
        <v>41636</v>
      </c>
      <c r="BY1778" s="95">
        <v>37001</v>
      </c>
      <c r="BZ1778" s="95">
        <v>36677</v>
      </c>
      <c r="CA1778" s="95">
        <v>37427</v>
      </c>
      <c r="CB1778" s="95">
        <v>38152</v>
      </c>
      <c r="CC1778" s="95">
        <v>38421</v>
      </c>
      <c r="CD1778" s="95">
        <v>39369</v>
      </c>
      <c r="CE1778" s="72">
        <v>650.75523149000003</v>
      </c>
      <c r="CF1778" s="72">
        <v>676.59346364999999</v>
      </c>
      <c r="CG1778" s="72">
        <v>712.40329333</v>
      </c>
      <c r="CH1778" s="72">
        <v>716.50152150999998</v>
      </c>
      <c r="CI1778" s="72">
        <v>731.52548966999996</v>
      </c>
      <c r="CJ1778" s="96">
        <v>0.89259366949999996</v>
      </c>
      <c r="CK1778" s="96">
        <v>0.91036942139999999</v>
      </c>
      <c r="CL1778" s="96">
        <v>0.89460563420000005</v>
      </c>
      <c r="CM1778" s="96">
        <v>0.89402461929999999</v>
      </c>
      <c r="CN1778" s="96">
        <v>0.89972257879999995</v>
      </c>
      <c r="CO1778" s="96">
        <v>0.94067394670000004</v>
      </c>
      <c r="CP1778" s="96">
        <v>0.95491449269999995</v>
      </c>
      <c r="CQ1778" s="96">
        <v>0.99584056389999998</v>
      </c>
      <c r="CR1778" s="96">
        <v>0.95890285149999999</v>
      </c>
      <c r="CS1778" s="95">
        <v>34640</v>
      </c>
      <c r="CT1778" s="95">
        <v>35416</v>
      </c>
      <c r="CU1778" s="95">
        <v>35958</v>
      </c>
      <c r="CV1778" s="95">
        <v>35890</v>
      </c>
      <c r="CW1778" s="95">
        <v>36723</v>
      </c>
      <c r="CX1778" s="96">
        <v>0.92817724999999995</v>
      </c>
      <c r="CY1778" s="96">
        <v>0.92704177899999995</v>
      </c>
      <c r="CZ1778" s="96">
        <v>0.95360243099999997</v>
      </c>
      <c r="DA1778" s="96">
        <v>0.95106974700000002</v>
      </c>
      <c r="DB1778" s="96">
        <v>0.94278964300000001</v>
      </c>
      <c r="DC1778">
        <v>2013</v>
      </c>
      <c r="DD1778" s="6">
        <v>35924.199999999997</v>
      </c>
      <c r="DE1778" s="96">
        <v>4.2754029999999997E-3</v>
      </c>
      <c r="DF1778" s="72">
        <v>733.28</v>
      </c>
      <c r="DG1778" s="96">
        <v>1.0093595977000001</v>
      </c>
      <c r="DH1778" s="72">
        <v>740.14320583999995</v>
      </c>
      <c r="DI1778" s="72">
        <v>730.53192965999995</v>
      </c>
      <c r="DJ1778" s="96">
        <v>1</v>
      </c>
      <c r="DK1778" s="72">
        <v>740.14320583999995</v>
      </c>
      <c r="DL1778" s="96">
        <v>1</v>
      </c>
      <c r="DM1778" s="72">
        <v>740.14320583999995</v>
      </c>
      <c r="DN1778" s="96">
        <v>1</v>
      </c>
      <c r="DO1778" s="96">
        <v>1.4969E-2</v>
      </c>
      <c r="DP1778" s="72">
        <v>11.08</v>
      </c>
      <c r="DQ1778" s="72">
        <v>729.06</v>
      </c>
      <c r="DR1778" t="s">
        <v>1134</v>
      </c>
      <c r="DT1778" t="s">
        <v>1129</v>
      </c>
    </row>
    <row r="1779" spans="1:124" x14ac:dyDescent="0.3">
      <c r="A1779" t="s">
        <v>1135</v>
      </c>
      <c r="B1779">
        <v>30080</v>
      </c>
      <c r="C1779" s="95">
        <v>13076</v>
      </c>
      <c r="D1779" s="95">
        <v>46421401</v>
      </c>
      <c r="E1779" s="95">
        <v>12395</v>
      </c>
      <c r="F1779" s="95">
        <v>39892316</v>
      </c>
      <c r="G1779" s="95">
        <v>3049</v>
      </c>
      <c r="H1779" s="95">
        <v>8185110</v>
      </c>
      <c r="I1779" s="95">
        <v>2474</v>
      </c>
      <c r="J1779" s="95">
        <v>9172169</v>
      </c>
      <c r="K1779" s="95">
        <v>13220</v>
      </c>
      <c r="L1779" s="95">
        <v>47520090</v>
      </c>
      <c r="M1779" s="95">
        <v>12432</v>
      </c>
      <c r="N1779" s="95">
        <v>41099360</v>
      </c>
      <c r="O1779" s="95">
        <v>3226</v>
      </c>
      <c r="P1779" s="95">
        <v>9769240</v>
      </c>
      <c r="Q1779" s="95">
        <v>2636</v>
      </c>
      <c r="R1779" s="95">
        <v>10650136</v>
      </c>
      <c r="S1779" s="95">
        <v>13340</v>
      </c>
      <c r="T1779" s="95">
        <v>54257437</v>
      </c>
      <c r="U1779" s="95">
        <v>12476</v>
      </c>
      <c r="V1779" s="95">
        <v>44020026</v>
      </c>
      <c r="W1779" s="95">
        <v>3351</v>
      </c>
      <c r="X1779" s="95">
        <v>9570409</v>
      </c>
      <c r="Y1779" s="95">
        <v>2735</v>
      </c>
      <c r="Z1779" s="95">
        <v>11973812</v>
      </c>
      <c r="AA1779" s="95">
        <v>13497</v>
      </c>
      <c r="AB1779" s="95">
        <v>52974186</v>
      </c>
      <c r="AC1779" s="95">
        <v>12549</v>
      </c>
      <c r="AD1779" s="95">
        <v>45813702</v>
      </c>
      <c r="AE1779" s="95">
        <v>3308</v>
      </c>
      <c r="AF1779" s="95">
        <v>9732555</v>
      </c>
      <c r="AG1779" s="95">
        <v>2704</v>
      </c>
      <c r="AH1779" s="95">
        <v>12279652</v>
      </c>
      <c r="AI1779" s="95">
        <v>13786</v>
      </c>
      <c r="AJ1779" s="95">
        <v>54962611</v>
      </c>
      <c r="AK1779" s="95">
        <v>12763</v>
      </c>
      <c r="AL1779" s="95">
        <v>48412292</v>
      </c>
      <c r="AM1779" s="95">
        <v>3406</v>
      </c>
      <c r="AN1779" s="95">
        <v>11299034</v>
      </c>
      <c r="AO1779" s="95">
        <v>2784</v>
      </c>
      <c r="AP1779" s="95">
        <v>13243480</v>
      </c>
      <c r="AQ1779" s="72">
        <v>282.2</v>
      </c>
      <c r="AR1779" s="72">
        <v>274.98</v>
      </c>
      <c r="AS1779" s="72">
        <v>557.17999999999995</v>
      </c>
      <c r="AT1779" s="95">
        <v>54606511</v>
      </c>
      <c r="AU1779" s="95">
        <v>49064485</v>
      </c>
      <c r="AV1779" s="95">
        <v>16125</v>
      </c>
      <c r="AW1779" s="95">
        <v>14869</v>
      </c>
      <c r="AX1779" s="72">
        <v>290.29000000000002</v>
      </c>
      <c r="AY1779" s="72">
        <v>286.2</v>
      </c>
      <c r="AZ1779" s="72">
        <v>576.49</v>
      </c>
      <c r="BA1779" s="95">
        <v>57289330</v>
      </c>
      <c r="BB1779" s="95">
        <v>51749496</v>
      </c>
      <c r="BC1779" s="95">
        <v>16446</v>
      </c>
      <c r="BD1779" s="95">
        <v>15068</v>
      </c>
      <c r="BE1779" s="72">
        <v>318.67</v>
      </c>
      <c r="BF1779" s="72">
        <v>306.76</v>
      </c>
      <c r="BG1779" s="72">
        <v>625.42999999999995</v>
      </c>
      <c r="BH1779" s="95">
        <v>63827846</v>
      </c>
      <c r="BI1779" s="95">
        <v>55993838</v>
      </c>
      <c r="BJ1779" s="95">
        <v>16691</v>
      </c>
      <c r="BK1779" s="95">
        <v>15211</v>
      </c>
      <c r="BL1779" s="72">
        <v>310.95</v>
      </c>
      <c r="BM1779" s="72">
        <v>317.39</v>
      </c>
      <c r="BN1779" s="72">
        <v>628.34</v>
      </c>
      <c r="BO1779" s="95">
        <v>62706741</v>
      </c>
      <c r="BP1779" s="95">
        <v>58093354</v>
      </c>
      <c r="BQ1779" s="95">
        <v>16805</v>
      </c>
      <c r="BR1779" s="95">
        <v>15253</v>
      </c>
      <c r="BS1779" s="72">
        <v>321.18</v>
      </c>
      <c r="BT1779" s="72">
        <v>330.48</v>
      </c>
      <c r="BU1779" s="72">
        <v>651.66</v>
      </c>
      <c r="BV1779" s="95">
        <v>66261645</v>
      </c>
      <c r="BW1779" s="95">
        <v>61655772</v>
      </c>
      <c r="BX1779" s="95">
        <v>17192</v>
      </c>
      <c r="BY1779" s="95">
        <v>15547</v>
      </c>
      <c r="BZ1779" s="95">
        <v>15526</v>
      </c>
      <c r="CA1779" s="95">
        <v>15782</v>
      </c>
      <c r="CB1779" s="95">
        <v>15978</v>
      </c>
      <c r="CC1779" s="95">
        <v>16068</v>
      </c>
      <c r="CD1779" s="95">
        <v>16387</v>
      </c>
      <c r="CE1779" s="72">
        <v>650.75523149000003</v>
      </c>
      <c r="CF1779" s="72">
        <v>676.59346364999999</v>
      </c>
      <c r="CG1779" s="72">
        <v>712.40329333</v>
      </c>
      <c r="CH1779" s="72">
        <v>716.50152150999998</v>
      </c>
      <c r="CI1779" s="72">
        <v>731.52548966999996</v>
      </c>
      <c r="CJ1779" s="96">
        <v>0.85620517979999999</v>
      </c>
      <c r="CK1779" s="96">
        <v>0.85204784109999998</v>
      </c>
      <c r="CL1779" s="96">
        <v>0.87791564950000001</v>
      </c>
      <c r="CM1779" s="96">
        <v>0.87695556969999999</v>
      </c>
      <c r="CN1779" s="96">
        <v>0.8908233673</v>
      </c>
      <c r="CO1779" s="96">
        <v>0.96251255400000002</v>
      </c>
      <c r="CP1779" s="96">
        <v>0.90470458580000002</v>
      </c>
      <c r="CQ1779" s="96">
        <v>0.99584056389999998</v>
      </c>
      <c r="CR1779" s="96">
        <v>0.90848323460000002</v>
      </c>
      <c r="CS1779" s="95">
        <v>14902</v>
      </c>
      <c r="CT1779" s="95">
        <v>15149</v>
      </c>
      <c r="CU1779" s="95">
        <v>15401</v>
      </c>
      <c r="CV1779" s="95">
        <v>15556</v>
      </c>
      <c r="CW1779" s="95">
        <v>15950</v>
      </c>
      <c r="CX1779" s="96">
        <v>0.95959777000000002</v>
      </c>
      <c r="CY1779" s="96">
        <v>0.956563732</v>
      </c>
      <c r="CZ1779" s="96">
        <v>0.96712545100000002</v>
      </c>
      <c r="DA1779" s="96">
        <v>0.96459901999999997</v>
      </c>
      <c r="DB1779" s="96">
        <v>0.96439684999999997</v>
      </c>
      <c r="DC1779">
        <v>2013</v>
      </c>
      <c r="DD1779" s="6">
        <v>15189.6</v>
      </c>
      <c r="DE1779" s="96">
        <v>2.0518693000000001E-3</v>
      </c>
      <c r="DF1779" s="72">
        <v>696.27</v>
      </c>
      <c r="DG1779" s="96">
        <v>1.0165607564000001</v>
      </c>
      <c r="DH1779" s="72">
        <v>707.80075783999996</v>
      </c>
      <c r="DI1779" s="72">
        <v>730.53192965999995</v>
      </c>
      <c r="DJ1779" s="96">
        <v>1</v>
      </c>
      <c r="DK1779" s="72">
        <v>707.80075783999996</v>
      </c>
      <c r="DL1779" s="96">
        <v>1</v>
      </c>
      <c r="DM1779" s="72">
        <v>707.80075783999996</v>
      </c>
      <c r="DN1779" s="96">
        <v>1</v>
      </c>
      <c r="DO1779" s="96">
        <v>7.9509999999999997E-3</v>
      </c>
      <c r="DP1779" s="72">
        <v>5.63</v>
      </c>
      <c r="DQ1779" s="72">
        <v>702.17</v>
      </c>
      <c r="DR1779" t="s">
        <v>1135</v>
      </c>
      <c r="DT1779" t="s">
        <v>1129</v>
      </c>
    </row>
    <row r="1780" spans="1:124" x14ac:dyDescent="0.3">
      <c r="A1780" t="s">
        <v>572</v>
      </c>
      <c r="B1780">
        <v>30090</v>
      </c>
      <c r="C1780" s="95">
        <v>6232</v>
      </c>
      <c r="D1780" s="95">
        <v>21847504</v>
      </c>
      <c r="E1780" s="95">
        <v>5853</v>
      </c>
      <c r="F1780" s="95">
        <v>18561329</v>
      </c>
      <c r="G1780" s="95">
        <v>1381</v>
      </c>
      <c r="H1780" s="95">
        <v>4712762</v>
      </c>
      <c r="I1780" s="95">
        <v>1153</v>
      </c>
      <c r="J1780" s="95">
        <v>3735284</v>
      </c>
      <c r="K1780" s="95">
        <v>6229</v>
      </c>
      <c r="L1780" s="95">
        <v>23476439</v>
      </c>
      <c r="M1780" s="95">
        <v>5810</v>
      </c>
      <c r="N1780" s="95">
        <v>19317084</v>
      </c>
      <c r="O1780" s="95">
        <v>1443</v>
      </c>
      <c r="P1780" s="95">
        <v>4216520</v>
      </c>
      <c r="Q1780" s="95">
        <v>1180</v>
      </c>
      <c r="R1780" s="95">
        <v>3910492</v>
      </c>
      <c r="S1780" s="95">
        <v>6236</v>
      </c>
      <c r="T1780" s="95">
        <v>24927682</v>
      </c>
      <c r="U1780" s="95">
        <v>5771</v>
      </c>
      <c r="V1780" s="95">
        <v>20046957</v>
      </c>
      <c r="W1780" s="95">
        <v>1465</v>
      </c>
      <c r="X1780" s="95">
        <v>5130618</v>
      </c>
      <c r="Y1780" s="95">
        <v>1201</v>
      </c>
      <c r="Z1780" s="95">
        <v>4327167</v>
      </c>
      <c r="AA1780" s="95">
        <v>6313</v>
      </c>
      <c r="AB1780" s="95">
        <v>24415737</v>
      </c>
      <c r="AC1780" s="95">
        <v>5802</v>
      </c>
      <c r="AD1780" s="95">
        <v>21353414</v>
      </c>
      <c r="AE1780" s="95">
        <v>1454</v>
      </c>
      <c r="AF1780" s="95">
        <v>5502649</v>
      </c>
      <c r="AG1780" s="95">
        <v>1192</v>
      </c>
      <c r="AH1780" s="95">
        <v>4674281</v>
      </c>
      <c r="AI1780" s="95">
        <v>6382</v>
      </c>
      <c r="AJ1780" s="95">
        <v>25888312</v>
      </c>
      <c r="AK1780" s="95">
        <v>5874</v>
      </c>
      <c r="AL1780" s="95">
        <v>22610002</v>
      </c>
      <c r="AM1780" s="95">
        <v>1506</v>
      </c>
      <c r="AN1780" s="95">
        <v>4195380</v>
      </c>
      <c r="AO1780" s="95">
        <v>1248</v>
      </c>
      <c r="AP1780" s="95">
        <v>5026539</v>
      </c>
      <c r="AQ1780" s="72">
        <v>290.73</v>
      </c>
      <c r="AR1780" s="72">
        <v>265.20999999999998</v>
      </c>
      <c r="AS1780" s="72">
        <v>555.94000000000005</v>
      </c>
      <c r="AT1780" s="95">
        <v>26560266</v>
      </c>
      <c r="AU1780" s="95">
        <v>22296613</v>
      </c>
      <c r="AV1780" s="95">
        <v>7613</v>
      </c>
      <c r="AW1780" s="95">
        <v>7006</v>
      </c>
      <c r="AX1780" s="72">
        <v>300.8</v>
      </c>
      <c r="AY1780" s="72">
        <v>276.91000000000003</v>
      </c>
      <c r="AZ1780" s="72">
        <v>577.71</v>
      </c>
      <c r="BA1780" s="95">
        <v>27692959</v>
      </c>
      <c r="BB1780" s="95">
        <v>23227576</v>
      </c>
      <c r="BC1780" s="95">
        <v>7672</v>
      </c>
      <c r="BD1780" s="95">
        <v>6990</v>
      </c>
      <c r="BE1780" s="72">
        <v>325.26</v>
      </c>
      <c r="BF1780" s="72">
        <v>291.33</v>
      </c>
      <c r="BG1780" s="72">
        <v>616.59</v>
      </c>
      <c r="BH1780" s="95">
        <v>30058300</v>
      </c>
      <c r="BI1780" s="95">
        <v>24374124</v>
      </c>
      <c r="BJ1780" s="95">
        <v>7701</v>
      </c>
      <c r="BK1780" s="95">
        <v>6972</v>
      </c>
      <c r="BL1780" s="72">
        <v>321</v>
      </c>
      <c r="BM1780" s="72">
        <v>310.12</v>
      </c>
      <c r="BN1780" s="72">
        <v>631.12</v>
      </c>
      <c r="BO1780" s="95">
        <v>29918386</v>
      </c>
      <c r="BP1780" s="95">
        <v>26027695</v>
      </c>
      <c r="BQ1780" s="95">
        <v>7767</v>
      </c>
      <c r="BR1780" s="95">
        <v>6994</v>
      </c>
      <c r="BS1780" s="72">
        <v>317.82</v>
      </c>
      <c r="BT1780" s="72">
        <v>323.37</v>
      </c>
      <c r="BU1780" s="72">
        <v>641.19000000000005</v>
      </c>
      <c r="BV1780" s="95">
        <v>30083692</v>
      </c>
      <c r="BW1780" s="95">
        <v>27636541</v>
      </c>
      <c r="BX1780" s="95">
        <v>7888</v>
      </c>
      <c r="BY1780" s="95">
        <v>7122</v>
      </c>
      <c r="BZ1780" s="95">
        <v>7324</v>
      </c>
      <c r="CA1780" s="95">
        <v>7343</v>
      </c>
      <c r="CB1780" s="95">
        <v>7350</v>
      </c>
      <c r="CC1780" s="95">
        <v>7400</v>
      </c>
      <c r="CD1780" s="95">
        <v>7513</v>
      </c>
      <c r="CE1780" s="72">
        <v>650.75523149000003</v>
      </c>
      <c r="CF1780" s="72">
        <v>676.59346364999999</v>
      </c>
      <c r="CG1780" s="72">
        <v>712.40329333</v>
      </c>
      <c r="CH1780" s="72">
        <v>716.50152150999998</v>
      </c>
      <c r="CI1780" s="72">
        <v>731.52548966999996</v>
      </c>
      <c r="CJ1780" s="96">
        <v>0.85429970150000001</v>
      </c>
      <c r="CK1780" s="96">
        <v>0.85385099180000001</v>
      </c>
      <c r="CL1780" s="96">
        <v>0.86550694780000004</v>
      </c>
      <c r="CM1780" s="96">
        <v>0.8808355336</v>
      </c>
      <c r="CN1780" s="96">
        <v>0.87651081070000003</v>
      </c>
      <c r="CO1780" s="96">
        <v>0.8920660078</v>
      </c>
      <c r="CP1780" s="96">
        <v>0.97100527260000002</v>
      </c>
      <c r="CQ1780" s="96">
        <v>0.99584056389999998</v>
      </c>
      <c r="CR1780" s="96">
        <v>0.97506083720000003</v>
      </c>
      <c r="CS1780" s="95">
        <v>7013</v>
      </c>
      <c r="CT1780" s="95">
        <v>7051</v>
      </c>
      <c r="CU1780" s="95">
        <v>7124</v>
      </c>
      <c r="CV1780" s="95">
        <v>7153</v>
      </c>
      <c r="CW1780" s="95">
        <v>7342</v>
      </c>
      <c r="CX1780" s="96">
        <v>0.894549182</v>
      </c>
      <c r="CY1780" s="96">
        <v>0.89158901000000002</v>
      </c>
      <c r="CZ1780" s="96">
        <v>0.90213388999999999</v>
      </c>
      <c r="DA1780" s="96">
        <v>0.89251448</v>
      </c>
      <c r="DB1780" s="96">
        <v>0.879946326</v>
      </c>
      <c r="DC1780">
        <v>2013</v>
      </c>
      <c r="DD1780" s="6">
        <v>7016.8</v>
      </c>
      <c r="DE1780" s="96">
        <v>9.5514325000000001E-3</v>
      </c>
      <c r="DF1780" s="72">
        <v>741.68</v>
      </c>
      <c r="DG1780" s="96">
        <v>1.0011232232</v>
      </c>
      <c r="DH1780" s="72">
        <v>742.51307214999997</v>
      </c>
      <c r="DI1780" s="72">
        <v>732.55616917999998</v>
      </c>
      <c r="DJ1780" s="96">
        <v>1</v>
      </c>
      <c r="DK1780" s="72">
        <v>742.51307214999997</v>
      </c>
      <c r="DL1780" s="96">
        <v>1</v>
      </c>
      <c r="DM1780" s="72">
        <v>742.51307214999997</v>
      </c>
      <c r="DN1780" s="96">
        <v>0.4823732765</v>
      </c>
      <c r="DO1780" s="96">
        <v>4.9754E-2</v>
      </c>
      <c r="DP1780" s="72">
        <v>17.82</v>
      </c>
      <c r="DQ1780" s="72">
        <v>724.69</v>
      </c>
      <c r="DR1780" t="s">
        <v>572</v>
      </c>
      <c r="DT1780" t="s">
        <v>1129</v>
      </c>
    </row>
    <row r="1781" spans="1:124" x14ac:dyDescent="0.3">
      <c r="A1781" t="s">
        <v>1136</v>
      </c>
      <c r="B1781">
        <v>31000</v>
      </c>
      <c r="C1781" s="95">
        <v>31916</v>
      </c>
      <c r="D1781" s="95">
        <v>156384012</v>
      </c>
      <c r="E1781" s="95">
        <v>29803</v>
      </c>
      <c r="F1781" s="95">
        <v>123714762</v>
      </c>
      <c r="G1781" s="95">
        <v>5792</v>
      </c>
      <c r="H1781" s="95">
        <v>24717289</v>
      </c>
      <c r="I1781" s="95">
        <v>5039</v>
      </c>
      <c r="J1781" s="95">
        <v>18864044</v>
      </c>
      <c r="K1781" s="95">
        <v>32367</v>
      </c>
      <c r="L1781" s="95">
        <v>169066265</v>
      </c>
      <c r="M1781" s="95">
        <v>30152</v>
      </c>
      <c r="N1781" s="95">
        <v>130992550</v>
      </c>
      <c r="O1781" s="95">
        <v>5910</v>
      </c>
      <c r="P1781" s="95">
        <v>25378572</v>
      </c>
      <c r="Q1781" s="95">
        <v>5118</v>
      </c>
      <c r="R1781" s="95">
        <v>21408797</v>
      </c>
      <c r="S1781" s="95">
        <v>33033</v>
      </c>
      <c r="T1781" s="95">
        <v>184037153</v>
      </c>
      <c r="U1781" s="95">
        <v>30585</v>
      </c>
      <c r="V1781" s="95">
        <v>142486277</v>
      </c>
      <c r="W1781" s="95">
        <v>6146</v>
      </c>
      <c r="X1781" s="95">
        <v>30354845</v>
      </c>
      <c r="Y1781" s="95">
        <v>5295</v>
      </c>
      <c r="Z1781" s="95">
        <v>24927041</v>
      </c>
      <c r="AA1781" s="95">
        <v>33260</v>
      </c>
      <c r="AB1781" s="95">
        <v>172784922</v>
      </c>
      <c r="AC1781" s="95">
        <v>30552</v>
      </c>
      <c r="AD1781" s="95">
        <v>148216504</v>
      </c>
      <c r="AE1781" s="95">
        <v>6416</v>
      </c>
      <c r="AF1781" s="95">
        <v>30663308</v>
      </c>
      <c r="AG1781" s="95">
        <v>5529</v>
      </c>
      <c r="AH1781" s="95">
        <v>27969127</v>
      </c>
      <c r="AI1781" s="95">
        <v>34011</v>
      </c>
      <c r="AJ1781" s="95">
        <v>168605284.24000001</v>
      </c>
      <c r="AK1781" s="95">
        <v>31132</v>
      </c>
      <c r="AL1781" s="95">
        <v>154777115.63999999</v>
      </c>
      <c r="AM1781" s="95">
        <v>6698</v>
      </c>
      <c r="AN1781" s="95">
        <v>32472443</v>
      </c>
      <c r="AO1781" s="95">
        <v>5801</v>
      </c>
      <c r="AP1781" s="95">
        <v>30158499</v>
      </c>
      <c r="AQ1781" s="72">
        <v>400.23</v>
      </c>
      <c r="AR1781" s="72">
        <v>341.01</v>
      </c>
      <c r="AS1781" s="72">
        <v>741.24</v>
      </c>
      <c r="AT1781" s="95">
        <v>181101301</v>
      </c>
      <c r="AU1781" s="95">
        <v>142578806</v>
      </c>
      <c r="AV1781" s="95">
        <v>37708</v>
      </c>
      <c r="AW1781" s="95">
        <v>34842</v>
      </c>
      <c r="AX1781" s="72">
        <v>423.33</v>
      </c>
      <c r="AY1781" s="72">
        <v>360.08</v>
      </c>
      <c r="AZ1781" s="72">
        <v>783.41</v>
      </c>
      <c r="BA1781" s="95">
        <v>194444837</v>
      </c>
      <c r="BB1781" s="95">
        <v>152401347</v>
      </c>
      <c r="BC1781" s="95">
        <v>38277</v>
      </c>
      <c r="BD1781" s="95">
        <v>35270</v>
      </c>
      <c r="BE1781" s="72">
        <v>456.01</v>
      </c>
      <c r="BF1781" s="72">
        <v>388.83</v>
      </c>
      <c r="BG1781" s="72">
        <v>844.84</v>
      </c>
      <c r="BH1781" s="95">
        <v>214391998</v>
      </c>
      <c r="BI1781" s="95">
        <v>167413318</v>
      </c>
      <c r="BJ1781" s="95">
        <v>39179</v>
      </c>
      <c r="BK1781" s="95">
        <v>35880</v>
      </c>
      <c r="BL1781" s="72">
        <v>427.31</v>
      </c>
      <c r="BM1781" s="72">
        <v>406.92</v>
      </c>
      <c r="BN1781" s="72">
        <v>834.23</v>
      </c>
      <c r="BO1781" s="95">
        <v>203448230</v>
      </c>
      <c r="BP1781" s="95">
        <v>176185631</v>
      </c>
      <c r="BQ1781" s="95">
        <v>39676</v>
      </c>
      <c r="BR1781" s="95">
        <v>36081</v>
      </c>
      <c r="BS1781" s="72">
        <v>411.62</v>
      </c>
      <c r="BT1781" s="72">
        <v>417.28</v>
      </c>
      <c r="BU1781" s="72">
        <v>828.9</v>
      </c>
      <c r="BV1781" s="95">
        <v>201077727.24000001</v>
      </c>
      <c r="BW1781" s="95">
        <v>184935614.63999999</v>
      </c>
      <c r="BX1781" s="95">
        <v>40709</v>
      </c>
      <c r="BY1781" s="95">
        <v>36933</v>
      </c>
      <c r="BZ1781" s="95">
        <v>36342</v>
      </c>
      <c r="CA1781" s="95">
        <v>36827</v>
      </c>
      <c r="CB1781" s="95">
        <v>37589</v>
      </c>
      <c r="CC1781" s="95">
        <v>37969</v>
      </c>
      <c r="CD1781" s="95">
        <v>38862</v>
      </c>
      <c r="CE1781" s="72">
        <v>650.75523149000003</v>
      </c>
      <c r="CF1781" s="72">
        <v>676.59346364999999</v>
      </c>
      <c r="CG1781" s="72">
        <v>712.40329333</v>
      </c>
      <c r="CH1781" s="72">
        <v>716.50152150999998</v>
      </c>
      <c r="CI1781" s="72">
        <v>731.52548966999996</v>
      </c>
      <c r="CJ1781" s="96">
        <v>1.1390457796</v>
      </c>
      <c r="CK1781" s="96">
        <v>1.1578740294000001</v>
      </c>
      <c r="CL1781" s="96">
        <v>1.1859013116999999</v>
      </c>
      <c r="CM1781" s="96">
        <v>1.1643101584</v>
      </c>
      <c r="CN1781" s="96">
        <v>1.1331115753000001</v>
      </c>
      <c r="CO1781" s="96">
        <v>1.1058566672000001</v>
      </c>
      <c r="CP1781" s="96">
        <v>1.0453873500999999</v>
      </c>
      <c r="CQ1781" s="96">
        <v>0.99584056389999998</v>
      </c>
      <c r="CR1781" s="96">
        <v>1.0497535837</v>
      </c>
      <c r="CS1781" s="95">
        <v>33773</v>
      </c>
      <c r="CT1781" s="95">
        <v>34314</v>
      </c>
      <c r="CU1781" s="95">
        <v>34835</v>
      </c>
      <c r="CV1781" s="95">
        <v>35161</v>
      </c>
      <c r="CW1781" s="95">
        <v>35831</v>
      </c>
      <c r="CX1781" s="96">
        <v>1.1134554109999999</v>
      </c>
      <c r="CY1781" s="96">
        <v>1.1189180759999999</v>
      </c>
      <c r="CZ1781" s="96">
        <v>1.105406635</v>
      </c>
      <c r="DA1781" s="96">
        <v>1.102888345</v>
      </c>
      <c r="DB1781" s="96">
        <v>1.0895362879999999</v>
      </c>
      <c r="DC1781">
        <v>2013</v>
      </c>
      <c r="DD1781" s="6">
        <v>35801.199999999997</v>
      </c>
      <c r="DE1781" s="96">
        <v>8.7915166000000003E-3</v>
      </c>
      <c r="DF1781" s="72">
        <v>799.11</v>
      </c>
      <c r="DG1781" s="96">
        <v>1.0002043562</v>
      </c>
      <c r="DH1781" s="72">
        <v>799.27330312000004</v>
      </c>
      <c r="DI1781" s="72">
        <v>799.27330312000004</v>
      </c>
      <c r="DJ1781" s="96">
        <v>1</v>
      </c>
      <c r="DK1781" s="72">
        <v>799.27330312000004</v>
      </c>
      <c r="DL1781" s="96">
        <v>1</v>
      </c>
      <c r="DM1781" s="72">
        <v>799.27330312000004</v>
      </c>
      <c r="DN1781" s="96">
        <v>1</v>
      </c>
      <c r="DO1781" s="96">
        <v>2.0483999999999999E-2</v>
      </c>
      <c r="DP1781" s="72">
        <v>16.37</v>
      </c>
      <c r="DQ1781" s="72">
        <v>782.9</v>
      </c>
      <c r="DR1781" t="s">
        <v>1136</v>
      </c>
      <c r="DT1781" t="s">
        <v>1137</v>
      </c>
    </row>
    <row r="1782" spans="1:124" x14ac:dyDescent="0.3">
      <c r="A1782" t="s">
        <v>1138</v>
      </c>
      <c r="B1782">
        <v>31100</v>
      </c>
      <c r="C1782" s="95">
        <v>112320</v>
      </c>
      <c r="D1782" s="95">
        <v>565352173</v>
      </c>
      <c r="E1782" s="95">
        <v>106657</v>
      </c>
      <c r="F1782" s="95">
        <v>454569032</v>
      </c>
      <c r="G1782" s="95">
        <v>10404</v>
      </c>
      <c r="H1782" s="95">
        <v>52185578</v>
      </c>
      <c r="I1782" s="95">
        <v>9085</v>
      </c>
      <c r="J1782" s="95">
        <v>37835578</v>
      </c>
      <c r="K1782" s="95">
        <v>112455</v>
      </c>
      <c r="L1782" s="95">
        <v>594985009</v>
      </c>
      <c r="M1782" s="95">
        <v>105926</v>
      </c>
      <c r="N1782" s="95">
        <v>469779549</v>
      </c>
      <c r="O1782" s="95">
        <v>10549</v>
      </c>
      <c r="P1782" s="95">
        <v>52475657</v>
      </c>
      <c r="Q1782" s="95">
        <v>9154</v>
      </c>
      <c r="R1782" s="95">
        <v>39669013</v>
      </c>
      <c r="S1782" s="95">
        <v>113230</v>
      </c>
      <c r="T1782" s="95">
        <v>609591536</v>
      </c>
      <c r="U1782" s="95">
        <v>105657</v>
      </c>
      <c r="V1782" s="95">
        <v>497493294</v>
      </c>
      <c r="W1782" s="95">
        <v>10541</v>
      </c>
      <c r="X1782" s="95">
        <v>53819372</v>
      </c>
      <c r="Y1782" s="95">
        <v>9136</v>
      </c>
      <c r="Z1782" s="95">
        <v>42369352</v>
      </c>
      <c r="AA1782" s="95">
        <v>113555</v>
      </c>
      <c r="AB1782" s="95">
        <v>618020019</v>
      </c>
      <c r="AC1782" s="95">
        <v>104845</v>
      </c>
      <c r="AD1782" s="95">
        <v>527663380</v>
      </c>
      <c r="AE1782" s="95">
        <v>10512</v>
      </c>
      <c r="AF1782" s="95">
        <v>55426604</v>
      </c>
      <c r="AG1782" s="95">
        <v>9114</v>
      </c>
      <c r="AH1782" s="95">
        <v>46239999</v>
      </c>
      <c r="AI1782" s="95">
        <v>114560</v>
      </c>
      <c r="AJ1782" s="95">
        <v>619238448.16999996</v>
      </c>
      <c r="AK1782" s="95">
        <v>105011</v>
      </c>
      <c r="AL1782" s="95">
        <v>546178522.67999995</v>
      </c>
      <c r="AM1782" s="95">
        <v>10643</v>
      </c>
      <c r="AN1782" s="95">
        <v>56526111.82</v>
      </c>
      <c r="AO1782" s="95">
        <v>9235</v>
      </c>
      <c r="AP1782" s="95">
        <v>49108644.560000002</v>
      </c>
      <c r="AQ1782" s="72">
        <v>419.33</v>
      </c>
      <c r="AR1782" s="72">
        <v>354.53</v>
      </c>
      <c r="AS1782" s="72">
        <v>773.86</v>
      </c>
      <c r="AT1782" s="95">
        <v>617537751</v>
      </c>
      <c r="AU1782" s="95">
        <v>492404610</v>
      </c>
      <c r="AV1782" s="95">
        <v>122724</v>
      </c>
      <c r="AW1782" s="95">
        <v>115742</v>
      </c>
      <c r="AX1782" s="72">
        <v>438.64</v>
      </c>
      <c r="AY1782" s="72">
        <v>368.91</v>
      </c>
      <c r="AZ1782" s="72">
        <v>807.55</v>
      </c>
      <c r="BA1782" s="95">
        <v>647460666</v>
      </c>
      <c r="BB1782" s="95">
        <v>509448562</v>
      </c>
      <c r="BC1782" s="95">
        <v>123004</v>
      </c>
      <c r="BD1782" s="95">
        <v>115080</v>
      </c>
      <c r="BE1782" s="72">
        <v>446.67</v>
      </c>
      <c r="BF1782" s="72">
        <v>391.91</v>
      </c>
      <c r="BG1782" s="72">
        <v>838.58</v>
      </c>
      <c r="BH1782" s="95">
        <v>663410908</v>
      </c>
      <c r="BI1782" s="95">
        <v>539862646</v>
      </c>
      <c r="BJ1782" s="95">
        <v>123771</v>
      </c>
      <c r="BK1782" s="95">
        <v>114793</v>
      </c>
      <c r="BL1782" s="72">
        <v>452.34</v>
      </c>
      <c r="BM1782" s="72">
        <v>419.67</v>
      </c>
      <c r="BN1782" s="72">
        <v>872.01</v>
      </c>
      <c r="BO1782" s="95">
        <v>673446623</v>
      </c>
      <c r="BP1782" s="95">
        <v>573903379</v>
      </c>
      <c r="BQ1782" s="95">
        <v>124067</v>
      </c>
      <c r="BR1782" s="95">
        <v>113959</v>
      </c>
      <c r="BS1782" s="72">
        <v>449.78</v>
      </c>
      <c r="BT1782" s="72">
        <v>434.21</v>
      </c>
      <c r="BU1782" s="72">
        <v>883.99</v>
      </c>
      <c r="BV1782" s="95">
        <v>675764559.99000001</v>
      </c>
      <c r="BW1782" s="95">
        <v>595287167.24000001</v>
      </c>
      <c r="BX1782" s="95">
        <v>125203</v>
      </c>
      <c r="BY1782" s="95">
        <v>114246</v>
      </c>
      <c r="BZ1782" s="95">
        <v>119396</v>
      </c>
      <c r="CA1782" s="95">
        <v>119182</v>
      </c>
      <c r="CB1782" s="95">
        <v>119444</v>
      </c>
      <c r="CC1782" s="95">
        <v>119269</v>
      </c>
      <c r="CD1782" s="95">
        <v>119843</v>
      </c>
      <c r="CE1782" s="72">
        <v>650.75523149000003</v>
      </c>
      <c r="CF1782" s="72">
        <v>676.59346364999999</v>
      </c>
      <c r="CG1782" s="72">
        <v>712.40329333</v>
      </c>
      <c r="CH1782" s="72">
        <v>716.50152150999998</v>
      </c>
      <c r="CI1782" s="72">
        <v>731.52548966999996</v>
      </c>
      <c r="CJ1782" s="96">
        <v>1.1891721534999999</v>
      </c>
      <c r="CK1782" s="96">
        <v>1.193552766</v>
      </c>
      <c r="CL1782" s="96">
        <v>1.1771141541000001</v>
      </c>
      <c r="CM1782" s="96">
        <v>1.2170385879000001</v>
      </c>
      <c r="CN1782" s="96">
        <v>1.208419956</v>
      </c>
      <c r="CO1782" s="96">
        <v>1.0762255958</v>
      </c>
      <c r="CP1782" s="96">
        <v>1.1122756493999999</v>
      </c>
      <c r="CQ1782" s="96">
        <v>0.99584056389999998</v>
      </c>
      <c r="CR1782" s="96">
        <v>1.1169212530999999</v>
      </c>
      <c r="CS1782" s="95">
        <v>113370</v>
      </c>
      <c r="CT1782" s="95">
        <v>113344</v>
      </c>
      <c r="CU1782" s="95">
        <v>113104</v>
      </c>
      <c r="CV1782" s="95">
        <v>113128</v>
      </c>
      <c r="CW1782" s="95">
        <v>113559</v>
      </c>
      <c r="CX1782" s="96">
        <v>1.0796140700000001</v>
      </c>
      <c r="CY1782" s="96">
        <v>1.0807065979999999</v>
      </c>
      <c r="CZ1782" s="96">
        <v>1.0754001259999999</v>
      </c>
      <c r="DA1782" s="96">
        <v>1.0739283209999999</v>
      </c>
      <c r="DB1782" s="96">
        <v>1.071480961</v>
      </c>
      <c r="DC1782">
        <v>2013</v>
      </c>
      <c r="DD1782" s="6">
        <v>114764</v>
      </c>
      <c r="DE1782" s="96">
        <v>6.3903815999999999E-3</v>
      </c>
      <c r="DF1782" s="72">
        <v>852.3</v>
      </c>
      <c r="DG1782" s="96">
        <v>1.0001806550000001</v>
      </c>
      <c r="DH1782" s="72">
        <v>852.45397227000001</v>
      </c>
      <c r="DI1782" s="72">
        <v>859.23292117000005</v>
      </c>
      <c r="DJ1782" s="96">
        <v>1</v>
      </c>
      <c r="DK1782" s="72">
        <v>852.45397227000001</v>
      </c>
      <c r="DL1782" s="96">
        <v>1</v>
      </c>
      <c r="DM1782" s="72">
        <v>852.45397227000001</v>
      </c>
      <c r="DN1782" s="96">
        <v>1</v>
      </c>
      <c r="DO1782" s="96">
        <v>1.9075999999999999E-2</v>
      </c>
      <c r="DP1782" s="72">
        <v>16.260000000000002</v>
      </c>
      <c r="DQ1782" s="72">
        <v>836.19</v>
      </c>
      <c r="DR1782" t="s">
        <v>1138</v>
      </c>
      <c r="DT1782" t="s">
        <v>1137</v>
      </c>
    </row>
    <row r="1783" spans="1:124" x14ac:dyDescent="0.3">
      <c r="A1783" t="s">
        <v>1139</v>
      </c>
      <c r="B1783">
        <v>31150</v>
      </c>
      <c r="C1783" s="95">
        <v>47455</v>
      </c>
      <c r="D1783" s="95">
        <v>206591523</v>
      </c>
      <c r="E1783" s="95">
        <v>43465</v>
      </c>
      <c r="F1783" s="95">
        <v>161703054</v>
      </c>
      <c r="G1783" s="95">
        <v>7496</v>
      </c>
      <c r="H1783" s="95">
        <v>27499976</v>
      </c>
      <c r="I1783" s="95">
        <v>6132</v>
      </c>
      <c r="J1783" s="95">
        <v>22108113</v>
      </c>
      <c r="K1783" s="95">
        <v>48009</v>
      </c>
      <c r="L1783" s="95">
        <v>216051977</v>
      </c>
      <c r="M1783" s="95">
        <v>43661</v>
      </c>
      <c r="N1783" s="95">
        <v>170684211</v>
      </c>
      <c r="O1783" s="95">
        <v>7743</v>
      </c>
      <c r="P1783" s="95">
        <v>29191114</v>
      </c>
      <c r="Q1783" s="95">
        <v>6288</v>
      </c>
      <c r="R1783" s="95">
        <v>23005498</v>
      </c>
      <c r="S1783" s="95">
        <v>48716</v>
      </c>
      <c r="T1783" s="95">
        <v>222306328</v>
      </c>
      <c r="U1783" s="95">
        <v>43972</v>
      </c>
      <c r="V1783" s="95">
        <v>184818112</v>
      </c>
      <c r="W1783" s="95">
        <v>8006</v>
      </c>
      <c r="X1783" s="95">
        <v>33990243</v>
      </c>
      <c r="Y1783" s="95">
        <v>6499</v>
      </c>
      <c r="Z1783" s="95">
        <v>26871204</v>
      </c>
      <c r="AA1783" s="95">
        <v>47676</v>
      </c>
      <c r="AB1783" s="95">
        <v>209643214</v>
      </c>
      <c r="AC1783" s="95">
        <v>42667</v>
      </c>
      <c r="AD1783" s="95">
        <v>190306133</v>
      </c>
      <c r="AE1783" s="95">
        <v>8048</v>
      </c>
      <c r="AF1783" s="95">
        <v>33610392</v>
      </c>
      <c r="AG1783" s="95">
        <v>6508</v>
      </c>
      <c r="AH1783" s="95">
        <v>28702230</v>
      </c>
      <c r="AI1783" s="95">
        <v>48880</v>
      </c>
      <c r="AJ1783" s="95">
        <v>222404662.38</v>
      </c>
      <c r="AK1783" s="95">
        <v>43710</v>
      </c>
      <c r="AL1783" s="95">
        <v>198130129.72</v>
      </c>
      <c r="AM1783" s="95">
        <v>8525</v>
      </c>
      <c r="AN1783" s="95">
        <v>34371498</v>
      </c>
      <c r="AO1783" s="95">
        <v>6961</v>
      </c>
      <c r="AP1783" s="95">
        <v>32101083.32</v>
      </c>
      <c r="AQ1783" s="72">
        <v>355</v>
      </c>
      <c r="AR1783" s="72">
        <v>308.83999999999997</v>
      </c>
      <c r="AS1783" s="72">
        <v>663.84</v>
      </c>
      <c r="AT1783" s="95">
        <v>234091499</v>
      </c>
      <c r="AU1783" s="95">
        <v>183811167</v>
      </c>
      <c r="AV1783" s="95">
        <v>54951</v>
      </c>
      <c r="AW1783" s="95">
        <v>49597</v>
      </c>
      <c r="AX1783" s="72">
        <v>366.57</v>
      </c>
      <c r="AY1783" s="72">
        <v>323.14999999999998</v>
      </c>
      <c r="AZ1783" s="72">
        <v>689.72</v>
      </c>
      <c r="BA1783" s="95">
        <v>245243091</v>
      </c>
      <c r="BB1783" s="95">
        <v>193689709</v>
      </c>
      <c r="BC1783" s="95">
        <v>55752</v>
      </c>
      <c r="BD1783" s="95">
        <v>49949</v>
      </c>
      <c r="BE1783" s="72">
        <v>376.54</v>
      </c>
      <c r="BF1783" s="72">
        <v>349.52</v>
      </c>
      <c r="BG1783" s="72">
        <v>726.06</v>
      </c>
      <c r="BH1783" s="95">
        <v>256296571</v>
      </c>
      <c r="BI1783" s="95">
        <v>211689316</v>
      </c>
      <c r="BJ1783" s="95">
        <v>56722</v>
      </c>
      <c r="BK1783" s="95">
        <v>50471</v>
      </c>
      <c r="BL1783" s="72">
        <v>363.78</v>
      </c>
      <c r="BM1783" s="72">
        <v>371.14</v>
      </c>
      <c r="BN1783" s="72">
        <v>734.92</v>
      </c>
      <c r="BO1783" s="95">
        <v>243253606</v>
      </c>
      <c r="BP1783" s="95">
        <v>219008363</v>
      </c>
      <c r="BQ1783" s="95">
        <v>55724</v>
      </c>
      <c r="BR1783" s="95">
        <v>49175</v>
      </c>
      <c r="BS1783" s="72">
        <v>372.76</v>
      </c>
      <c r="BT1783" s="72">
        <v>378.64</v>
      </c>
      <c r="BU1783" s="72">
        <v>751.4</v>
      </c>
      <c r="BV1783" s="95">
        <v>256776160.38</v>
      </c>
      <c r="BW1783" s="95">
        <v>230231213.03999999</v>
      </c>
      <c r="BX1783" s="95">
        <v>57405</v>
      </c>
      <c r="BY1783" s="95">
        <v>50671</v>
      </c>
      <c r="BZ1783" s="95">
        <v>52399</v>
      </c>
      <c r="CA1783" s="95">
        <v>52956</v>
      </c>
      <c r="CB1783" s="95">
        <v>53709</v>
      </c>
      <c r="CC1783" s="95">
        <v>52615</v>
      </c>
      <c r="CD1783" s="95">
        <v>54111</v>
      </c>
      <c r="CE1783" s="72">
        <v>650.75523149000003</v>
      </c>
      <c r="CF1783" s="72">
        <v>676.59346364999999</v>
      </c>
      <c r="CG1783" s="72">
        <v>712.40329333</v>
      </c>
      <c r="CH1783" s="72">
        <v>716.50152150999998</v>
      </c>
      <c r="CI1783" s="72">
        <v>731.52548966999996</v>
      </c>
      <c r="CJ1783" s="96">
        <v>1.0201070508000001</v>
      </c>
      <c r="CK1783" s="96">
        <v>1.0194009209999999</v>
      </c>
      <c r="CL1783" s="96">
        <v>1.0191699095</v>
      </c>
      <c r="CM1783" s="96">
        <v>1.0257061261</v>
      </c>
      <c r="CN1783" s="96">
        <v>1.0271685821000001</v>
      </c>
      <c r="CO1783" s="96">
        <v>1.0304021131000001</v>
      </c>
      <c r="CP1783" s="96">
        <v>0.99214714810000004</v>
      </c>
      <c r="CQ1783" s="96">
        <v>0.99584056389999998</v>
      </c>
      <c r="CR1783" s="96">
        <v>0.99629101529999997</v>
      </c>
      <c r="CS1783" s="95">
        <v>49506</v>
      </c>
      <c r="CT1783" s="95">
        <v>50166</v>
      </c>
      <c r="CU1783" s="95">
        <v>50506</v>
      </c>
      <c r="CV1783" s="95">
        <v>49337</v>
      </c>
      <c r="CW1783" s="95">
        <v>50745</v>
      </c>
      <c r="CX1783" s="96">
        <v>1.0244804199999999</v>
      </c>
      <c r="CY1783" s="96">
        <v>1.0328844829999999</v>
      </c>
      <c r="CZ1783" s="96">
        <v>1.0394959720000001</v>
      </c>
      <c r="DA1783" s="96">
        <v>1.0337495350000001</v>
      </c>
      <c r="DB1783" s="96">
        <v>1.0214196040000001</v>
      </c>
      <c r="DC1783">
        <v>2013</v>
      </c>
      <c r="DD1783" s="6">
        <v>49972.6</v>
      </c>
      <c r="DE1783" s="96">
        <v>1.2093592199999999E-2</v>
      </c>
      <c r="DF1783" s="72">
        <v>755.89</v>
      </c>
      <c r="DG1783" s="96">
        <v>1.0064862177</v>
      </c>
      <c r="DH1783" s="72">
        <v>760.79286710999997</v>
      </c>
      <c r="DI1783" s="72">
        <v>787.73871264000002</v>
      </c>
      <c r="DJ1783" s="96">
        <v>1</v>
      </c>
      <c r="DK1783" s="72">
        <v>760.79286710999997</v>
      </c>
      <c r="DL1783" s="96">
        <v>1</v>
      </c>
      <c r="DM1783" s="72">
        <v>760.79286710999997</v>
      </c>
      <c r="DN1783" s="96">
        <v>0.95222980479999997</v>
      </c>
      <c r="DO1783" s="96">
        <v>2.5204000000000001E-2</v>
      </c>
      <c r="DP1783" s="72">
        <v>18.260000000000002</v>
      </c>
      <c r="DQ1783" s="72">
        <v>742.53</v>
      </c>
      <c r="DR1783" t="s">
        <v>1139</v>
      </c>
      <c r="DT1783" t="s">
        <v>1137</v>
      </c>
    </row>
    <row r="1784" spans="1:124" x14ac:dyDescent="0.3">
      <c r="A1784" t="s">
        <v>354</v>
      </c>
      <c r="B1784">
        <v>31160</v>
      </c>
      <c r="C1784" s="95">
        <v>51021</v>
      </c>
      <c r="D1784" s="95">
        <v>271114975</v>
      </c>
      <c r="E1784" s="95">
        <v>47113</v>
      </c>
      <c r="F1784" s="95">
        <v>177635631</v>
      </c>
      <c r="G1784" s="95">
        <v>10842</v>
      </c>
      <c r="H1784" s="95">
        <v>42143514</v>
      </c>
      <c r="I1784" s="95">
        <v>9142</v>
      </c>
      <c r="J1784" s="95">
        <v>31681554</v>
      </c>
      <c r="K1784" s="95">
        <v>51476</v>
      </c>
      <c r="L1784" s="95">
        <v>281814668</v>
      </c>
      <c r="M1784" s="95">
        <v>47004</v>
      </c>
      <c r="N1784" s="95">
        <v>187835026</v>
      </c>
      <c r="O1784" s="95">
        <v>11248</v>
      </c>
      <c r="P1784" s="95">
        <v>47179248</v>
      </c>
      <c r="Q1784" s="95">
        <v>9434</v>
      </c>
      <c r="R1784" s="95">
        <v>35744919</v>
      </c>
      <c r="S1784" s="95">
        <v>52290</v>
      </c>
      <c r="T1784" s="95">
        <v>289774258</v>
      </c>
      <c r="U1784" s="95">
        <v>47260</v>
      </c>
      <c r="V1784" s="95">
        <v>201352506</v>
      </c>
      <c r="W1784" s="95">
        <v>11684</v>
      </c>
      <c r="X1784" s="95">
        <v>49268092</v>
      </c>
      <c r="Y1784" s="95">
        <v>9780</v>
      </c>
      <c r="Z1784" s="95">
        <v>40675435</v>
      </c>
      <c r="AA1784" s="95">
        <v>51519</v>
      </c>
      <c r="AB1784" s="95">
        <v>273166977</v>
      </c>
      <c r="AC1784" s="95">
        <v>46179</v>
      </c>
      <c r="AD1784" s="95">
        <v>210475967</v>
      </c>
      <c r="AE1784" s="95">
        <v>12064</v>
      </c>
      <c r="AF1784" s="95">
        <v>56591188</v>
      </c>
      <c r="AG1784" s="95">
        <v>10049</v>
      </c>
      <c r="AH1784" s="95">
        <v>44340897</v>
      </c>
      <c r="AI1784" s="95">
        <v>52400</v>
      </c>
      <c r="AJ1784" s="95">
        <v>286952078.97000003</v>
      </c>
      <c r="AK1784" s="95">
        <v>46797</v>
      </c>
      <c r="AL1784" s="95">
        <v>222301459.16999999</v>
      </c>
      <c r="AM1784" s="95">
        <v>12636</v>
      </c>
      <c r="AN1784" s="95">
        <v>59861728</v>
      </c>
      <c r="AO1784" s="95">
        <v>10613</v>
      </c>
      <c r="AP1784" s="95">
        <v>48472132</v>
      </c>
      <c r="AQ1784" s="72">
        <v>421.98</v>
      </c>
      <c r="AR1784" s="72">
        <v>310.07</v>
      </c>
      <c r="AS1784" s="72">
        <v>732.05</v>
      </c>
      <c r="AT1784" s="95">
        <v>313258489</v>
      </c>
      <c r="AU1784" s="95">
        <v>209317185</v>
      </c>
      <c r="AV1784" s="95">
        <v>61863</v>
      </c>
      <c r="AW1784" s="95">
        <v>56255</v>
      </c>
      <c r="AX1784" s="72">
        <v>437.09</v>
      </c>
      <c r="AY1784" s="72">
        <v>330.13</v>
      </c>
      <c r="AZ1784" s="72">
        <v>767.22</v>
      </c>
      <c r="BA1784" s="95">
        <v>328993916</v>
      </c>
      <c r="BB1784" s="95">
        <v>223579945</v>
      </c>
      <c r="BC1784" s="95">
        <v>62724</v>
      </c>
      <c r="BD1784" s="95">
        <v>56438</v>
      </c>
      <c r="BE1784" s="72">
        <v>441.64</v>
      </c>
      <c r="BF1784" s="72">
        <v>353.59</v>
      </c>
      <c r="BG1784" s="72">
        <v>795.23</v>
      </c>
      <c r="BH1784" s="95">
        <v>339042350</v>
      </c>
      <c r="BI1784" s="95">
        <v>242027941</v>
      </c>
      <c r="BJ1784" s="95">
        <v>63974</v>
      </c>
      <c r="BK1784" s="95">
        <v>57040</v>
      </c>
      <c r="BL1784" s="72">
        <v>432.19</v>
      </c>
      <c r="BM1784" s="72">
        <v>377.65</v>
      </c>
      <c r="BN1784" s="72">
        <v>809.84</v>
      </c>
      <c r="BO1784" s="95">
        <v>329758165</v>
      </c>
      <c r="BP1784" s="95">
        <v>254816864</v>
      </c>
      <c r="BQ1784" s="95">
        <v>63583</v>
      </c>
      <c r="BR1784" s="95">
        <v>56228</v>
      </c>
      <c r="BS1784" s="72">
        <v>444.39</v>
      </c>
      <c r="BT1784" s="72">
        <v>393.04</v>
      </c>
      <c r="BU1784" s="72">
        <v>837.43</v>
      </c>
      <c r="BV1784" s="95">
        <v>346813806.97000003</v>
      </c>
      <c r="BW1784" s="95">
        <v>270773591.17000002</v>
      </c>
      <c r="BX1784" s="95">
        <v>65036</v>
      </c>
      <c r="BY1784" s="95">
        <v>57410</v>
      </c>
      <c r="BZ1784" s="95">
        <v>59190</v>
      </c>
      <c r="CA1784" s="95">
        <v>59695</v>
      </c>
      <c r="CB1784" s="95">
        <v>60632</v>
      </c>
      <c r="CC1784" s="95">
        <v>60092</v>
      </c>
      <c r="CD1784" s="95">
        <v>61305</v>
      </c>
      <c r="CE1784" s="72">
        <v>650.75523149000003</v>
      </c>
      <c r="CF1784" s="72">
        <v>676.59346364999999</v>
      </c>
      <c r="CG1784" s="72">
        <v>712.40329333</v>
      </c>
      <c r="CH1784" s="72">
        <v>716.50152150999998</v>
      </c>
      <c r="CI1784" s="72">
        <v>731.52548966999996</v>
      </c>
      <c r="CJ1784" s="96">
        <v>1.1249237264</v>
      </c>
      <c r="CK1784" s="96">
        <v>1.1339453322999999</v>
      </c>
      <c r="CL1784" s="96">
        <v>1.1162637897000001</v>
      </c>
      <c r="CM1784" s="96">
        <v>1.1302697560999999</v>
      </c>
      <c r="CN1784" s="96">
        <v>1.1447721395999999</v>
      </c>
      <c r="CO1784" s="96">
        <v>1.0636653943000001</v>
      </c>
      <c r="CP1784" s="96">
        <v>1.0623970235</v>
      </c>
      <c r="CQ1784" s="96">
        <v>0.99584056389999998</v>
      </c>
      <c r="CR1784" s="96">
        <v>1.0668343008000001</v>
      </c>
      <c r="CS1784" s="95">
        <v>53969</v>
      </c>
      <c r="CT1784" s="95">
        <v>54229</v>
      </c>
      <c r="CU1784" s="95">
        <v>54682</v>
      </c>
      <c r="CV1784" s="95">
        <v>54225</v>
      </c>
      <c r="CW1784" s="95">
        <v>55253</v>
      </c>
      <c r="CX1784" s="96">
        <v>1.074403464</v>
      </c>
      <c r="CY1784" s="96">
        <v>1.0676760890000001</v>
      </c>
      <c r="CZ1784" s="96">
        <v>1.0603028160000001</v>
      </c>
      <c r="DA1784" s="96">
        <v>1.0596135</v>
      </c>
      <c r="DB1784" s="96">
        <v>1.056544833</v>
      </c>
      <c r="DC1784">
        <v>2013</v>
      </c>
      <c r="DD1784" s="6">
        <v>56674.2</v>
      </c>
      <c r="DE1784" s="96">
        <v>2.04771285E-2</v>
      </c>
      <c r="DF1784" s="72">
        <v>802.54</v>
      </c>
      <c r="DG1784" s="96">
        <v>1.0008113552</v>
      </c>
      <c r="DH1784" s="72">
        <v>803.19114501000001</v>
      </c>
      <c r="DI1784" s="72">
        <v>787.73871264000002</v>
      </c>
      <c r="DJ1784" s="96">
        <v>1</v>
      </c>
      <c r="DK1784" s="72">
        <v>803.19114501000001</v>
      </c>
      <c r="DL1784" s="96">
        <v>1</v>
      </c>
      <c r="DM1784" s="72">
        <v>803.19114501000001</v>
      </c>
      <c r="DN1784" s="96">
        <v>0.63670610709999997</v>
      </c>
      <c r="DO1784" s="96">
        <v>3.7693999999999998E-2</v>
      </c>
      <c r="DP1784" s="72">
        <v>19.28</v>
      </c>
      <c r="DQ1784" s="72">
        <v>783.91</v>
      </c>
      <c r="DR1784" t="s">
        <v>354</v>
      </c>
      <c r="DT1784" t="s">
        <v>1137</v>
      </c>
    </row>
    <row r="1785" spans="1:124" x14ac:dyDescent="0.3">
      <c r="A1785" t="s">
        <v>1140</v>
      </c>
      <c r="B1785">
        <v>31180</v>
      </c>
      <c r="C1785" s="95">
        <v>17480</v>
      </c>
      <c r="D1785" s="95">
        <v>86219524</v>
      </c>
      <c r="E1785" s="95">
        <v>16651</v>
      </c>
      <c r="F1785" s="95">
        <v>70199802</v>
      </c>
      <c r="G1785" s="95">
        <v>2559</v>
      </c>
      <c r="H1785" s="95">
        <v>11370696</v>
      </c>
      <c r="I1785" s="95">
        <v>2246</v>
      </c>
      <c r="J1785" s="95">
        <v>8451963</v>
      </c>
      <c r="K1785" s="95">
        <v>17477</v>
      </c>
      <c r="L1785" s="95">
        <v>94086834</v>
      </c>
      <c r="M1785" s="95">
        <v>16602</v>
      </c>
      <c r="N1785" s="95">
        <v>74942921</v>
      </c>
      <c r="O1785" s="95">
        <v>2595</v>
      </c>
      <c r="P1785" s="95">
        <v>11654463</v>
      </c>
      <c r="Q1785" s="95">
        <v>2273</v>
      </c>
      <c r="R1785" s="95">
        <v>9052997</v>
      </c>
      <c r="S1785" s="95">
        <v>17759</v>
      </c>
      <c r="T1785" s="95">
        <v>95966004</v>
      </c>
      <c r="U1785" s="95">
        <v>16781</v>
      </c>
      <c r="V1785" s="95">
        <v>76932427</v>
      </c>
      <c r="W1785" s="95">
        <v>2647</v>
      </c>
      <c r="X1785" s="95">
        <v>12543480</v>
      </c>
      <c r="Y1785" s="95">
        <v>2324</v>
      </c>
      <c r="Z1785" s="95">
        <v>10001669</v>
      </c>
      <c r="AA1785" s="95">
        <v>17753</v>
      </c>
      <c r="AB1785" s="95">
        <v>89989326</v>
      </c>
      <c r="AC1785" s="95">
        <v>16668</v>
      </c>
      <c r="AD1785" s="95">
        <v>80206115</v>
      </c>
      <c r="AE1785" s="95">
        <v>2687</v>
      </c>
      <c r="AF1785" s="95">
        <v>13516158</v>
      </c>
      <c r="AG1785" s="95">
        <v>2365</v>
      </c>
      <c r="AH1785" s="95">
        <v>10785153</v>
      </c>
      <c r="AI1785" s="95">
        <v>18001</v>
      </c>
      <c r="AJ1785" s="95">
        <v>87956041</v>
      </c>
      <c r="AK1785" s="95">
        <v>16883</v>
      </c>
      <c r="AL1785" s="95">
        <v>83136708</v>
      </c>
      <c r="AM1785" s="95">
        <v>2769</v>
      </c>
      <c r="AN1785" s="95">
        <v>12829233</v>
      </c>
      <c r="AO1785" s="95">
        <v>2455</v>
      </c>
      <c r="AP1785" s="95">
        <v>11519990</v>
      </c>
      <c r="AQ1785" s="72">
        <v>405.83</v>
      </c>
      <c r="AR1785" s="72">
        <v>346.84</v>
      </c>
      <c r="AS1785" s="72">
        <v>752.67</v>
      </c>
      <c r="AT1785" s="95">
        <v>97590220</v>
      </c>
      <c r="AU1785" s="95">
        <v>78651765</v>
      </c>
      <c r="AV1785" s="95">
        <v>20039</v>
      </c>
      <c r="AW1785" s="95">
        <v>18897</v>
      </c>
      <c r="AX1785" s="72">
        <v>439.01</v>
      </c>
      <c r="AY1785" s="72">
        <v>370.84</v>
      </c>
      <c r="AZ1785" s="72">
        <v>809.85</v>
      </c>
      <c r="BA1785" s="95">
        <v>105741297</v>
      </c>
      <c r="BB1785" s="95">
        <v>83995918</v>
      </c>
      <c r="BC1785" s="95">
        <v>20072</v>
      </c>
      <c r="BD1785" s="95">
        <v>18875</v>
      </c>
      <c r="BE1785" s="72">
        <v>443.13</v>
      </c>
      <c r="BF1785" s="72">
        <v>379.19</v>
      </c>
      <c r="BG1785" s="72">
        <v>822.32</v>
      </c>
      <c r="BH1785" s="95">
        <v>108509484</v>
      </c>
      <c r="BI1785" s="95">
        <v>86934096</v>
      </c>
      <c r="BJ1785" s="95">
        <v>20406</v>
      </c>
      <c r="BK1785" s="95">
        <v>19105</v>
      </c>
      <c r="BL1785" s="72">
        <v>421.99</v>
      </c>
      <c r="BM1785" s="72">
        <v>398.39</v>
      </c>
      <c r="BN1785" s="72">
        <v>820.38</v>
      </c>
      <c r="BO1785" s="95">
        <v>103505484</v>
      </c>
      <c r="BP1785" s="95">
        <v>90991268</v>
      </c>
      <c r="BQ1785" s="95">
        <v>20440</v>
      </c>
      <c r="BR1785" s="95">
        <v>19033</v>
      </c>
      <c r="BS1785" s="72">
        <v>404.37</v>
      </c>
      <c r="BT1785" s="72">
        <v>407.9</v>
      </c>
      <c r="BU1785" s="72">
        <v>812.27</v>
      </c>
      <c r="BV1785" s="95">
        <v>100785274</v>
      </c>
      <c r="BW1785" s="95">
        <v>94656698</v>
      </c>
      <c r="BX1785" s="95">
        <v>20770</v>
      </c>
      <c r="BY1785" s="95">
        <v>19338</v>
      </c>
      <c r="BZ1785" s="95">
        <v>19495</v>
      </c>
      <c r="CA1785" s="95">
        <v>19494</v>
      </c>
      <c r="CB1785" s="95">
        <v>19779</v>
      </c>
      <c r="CC1785" s="95">
        <v>19772</v>
      </c>
      <c r="CD1785" s="95">
        <v>20069</v>
      </c>
      <c r="CE1785" s="72">
        <v>650.75523149000003</v>
      </c>
      <c r="CF1785" s="72">
        <v>676.59346364999999</v>
      </c>
      <c r="CG1785" s="72">
        <v>712.40329333</v>
      </c>
      <c r="CH1785" s="72">
        <v>716.50152150999998</v>
      </c>
      <c r="CI1785" s="72">
        <v>731.52548966999996</v>
      </c>
      <c r="CJ1785" s="96">
        <v>1.1566099873</v>
      </c>
      <c r="CK1785" s="96">
        <v>1.1969521485000001</v>
      </c>
      <c r="CL1785" s="96">
        <v>1.1542900035999999</v>
      </c>
      <c r="CM1785" s="96">
        <v>1.1449801227</v>
      </c>
      <c r="CN1785" s="96">
        <v>1.1103782595</v>
      </c>
      <c r="CO1785" s="96">
        <v>1.0793833324</v>
      </c>
      <c r="CP1785" s="96">
        <v>1.0678709497000001</v>
      </c>
      <c r="CQ1785" s="96">
        <v>0.99584056389999998</v>
      </c>
      <c r="CR1785" s="96">
        <v>1.0723310899</v>
      </c>
      <c r="CS1785" s="95">
        <v>18763</v>
      </c>
      <c r="CT1785" s="95">
        <v>18895</v>
      </c>
      <c r="CU1785" s="95">
        <v>18989</v>
      </c>
      <c r="CV1785" s="95">
        <v>18896</v>
      </c>
      <c r="CW1785" s="95">
        <v>19209</v>
      </c>
      <c r="CX1785" s="96">
        <v>1.0965324059999999</v>
      </c>
      <c r="CY1785" s="96">
        <v>1.0957261110000001</v>
      </c>
      <c r="CZ1785" s="96">
        <v>1.085770618</v>
      </c>
      <c r="DA1785" s="96">
        <v>1.0654954219999999</v>
      </c>
      <c r="DB1785" s="96">
        <v>1.053904282</v>
      </c>
      <c r="DC1785">
        <v>2013</v>
      </c>
      <c r="DD1785" s="6">
        <v>19049.599999999999</v>
      </c>
      <c r="DE1785" s="96">
        <v>7.8895425000000009E-3</v>
      </c>
      <c r="DF1785" s="72">
        <v>817.04</v>
      </c>
      <c r="DG1785" s="96">
        <v>1.0001330527000001</v>
      </c>
      <c r="DH1785" s="72">
        <v>817.14870936</v>
      </c>
      <c r="DI1785" s="72">
        <v>817.14870936</v>
      </c>
      <c r="DJ1785" s="96">
        <v>1</v>
      </c>
      <c r="DK1785" s="72">
        <v>817.14870936</v>
      </c>
      <c r="DL1785" s="96">
        <v>1</v>
      </c>
      <c r="DM1785" s="72">
        <v>817.14870936</v>
      </c>
      <c r="DN1785" s="96">
        <v>1</v>
      </c>
      <c r="DO1785" s="96">
        <v>1.8623000000000001E-2</v>
      </c>
      <c r="DP1785" s="72">
        <v>15.22</v>
      </c>
      <c r="DQ1785" s="72">
        <v>801.93</v>
      </c>
      <c r="DR1785" t="s">
        <v>1140</v>
      </c>
      <c r="DT1785" t="s">
        <v>1137</v>
      </c>
    </row>
    <row r="1786" spans="1:124" x14ac:dyDescent="0.3">
      <c r="A1786" t="s">
        <v>495</v>
      </c>
      <c r="B1786">
        <v>31190</v>
      </c>
      <c r="C1786" s="95">
        <v>16403</v>
      </c>
      <c r="D1786" s="95">
        <v>79284048</v>
      </c>
      <c r="E1786" s="95">
        <v>15551</v>
      </c>
      <c r="F1786" s="95">
        <v>59846607</v>
      </c>
      <c r="G1786" s="95">
        <v>4371</v>
      </c>
      <c r="H1786" s="95">
        <v>17328919</v>
      </c>
      <c r="I1786" s="95">
        <v>3784</v>
      </c>
      <c r="J1786" s="95">
        <v>13571403</v>
      </c>
      <c r="K1786" s="95">
        <v>16598</v>
      </c>
      <c r="L1786" s="95">
        <v>81008780</v>
      </c>
      <c r="M1786" s="95">
        <v>15673</v>
      </c>
      <c r="N1786" s="95">
        <v>62585968</v>
      </c>
      <c r="O1786" s="95">
        <v>4495</v>
      </c>
      <c r="P1786" s="95">
        <v>16653514</v>
      </c>
      <c r="Q1786" s="95">
        <v>3902</v>
      </c>
      <c r="R1786" s="95">
        <v>14219004</v>
      </c>
      <c r="S1786" s="95">
        <v>16895</v>
      </c>
      <c r="T1786" s="95">
        <v>85001260</v>
      </c>
      <c r="U1786" s="95">
        <v>15826</v>
      </c>
      <c r="V1786" s="95">
        <v>66404502</v>
      </c>
      <c r="W1786" s="95">
        <v>4629</v>
      </c>
      <c r="X1786" s="95">
        <v>19317362</v>
      </c>
      <c r="Y1786" s="95">
        <v>4010</v>
      </c>
      <c r="Z1786" s="95">
        <v>17607209</v>
      </c>
      <c r="AA1786" s="95">
        <v>16476</v>
      </c>
      <c r="AB1786" s="95">
        <v>82944768</v>
      </c>
      <c r="AC1786" s="95">
        <v>15296</v>
      </c>
      <c r="AD1786" s="95">
        <v>67894374</v>
      </c>
      <c r="AE1786" s="95">
        <v>4703</v>
      </c>
      <c r="AF1786" s="95">
        <v>18717236</v>
      </c>
      <c r="AG1786" s="95">
        <v>4080</v>
      </c>
      <c r="AH1786" s="95">
        <v>18627482</v>
      </c>
      <c r="AI1786" s="95">
        <v>16829</v>
      </c>
      <c r="AJ1786" s="95">
        <v>90268578</v>
      </c>
      <c r="AK1786" s="95">
        <v>15670</v>
      </c>
      <c r="AL1786" s="95">
        <v>74808629.900000006</v>
      </c>
      <c r="AM1786" s="95">
        <v>4900</v>
      </c>
      <c r="AN1786" s="95">
        <v>21100425</v>
      </c>
      <c r="AO1786" s="95">
        <v>4281</v>
      </c>
      <c r="AP1786" s="95">
        <v>20456382</v>
      </c>
      <c r="AQ1786" s="72">
        <v>387.56</v>
      </c>
      <c r="AR1786" s="72">
        <v>316.43</v>
      </c>
      <c r="AS1786" s="72">
        <v>703.99</v>
      </c>
      <c r="AT1786" s="95">
        <v>96612967</v>
      </c>
      <c r="AU1786" s="95">
        <v>73418010</v>
      </c>
      <c r="AV1786" s="95">
        <v>20774</v>
      </c>
      <c r="AW1786" s="95">
        <v>19335</v>
      </c>
      <c r="AX1786" s="72">
        <v>385.84</v>
      </c>
      <c r="AY1786" s="72">
        <v>326.97000000000003</v>
      </c>
      <c r="AZ1786" s="72">
        <v>712.81</v>
      </c>
      <c r="BA1786" s="95">
        <v>97662294</v>
      </c>
      <c r="BB1786" s="95">
        <v>76804972</v>
      </c>
      <c r="BC1786" s="95">
        <v>21093</v>
      </c>
      <c r="BD1786" s="95">
        <v>19575</v>
      </c>
      <c r="BE1786" s="72">
        <v>403.88</v>
      </c>
      <c r="BF1786" s="72">
        <v>352.94</v>
      </c>
      <c r="BG1786" s="72">
        <v>756.82</v>
      </c>
      <c r="BH1786" s="95">
        <v>104318622</v>
      </c>
      <c r="BI1786" s="95">
        <v>84011711</v>
      </c>
      <c r="BJ1786" s="95">
        <v>21524</v>
      </c>
      <c r="BK1786" s="95">
        <v>19836</v>
      </c>
      <c r="BL1786" s="72">
        <v>400.01</v>
      </c>
      <c r="BM1786" s="72">
        <v>372.12</v>
      </c>
      <c r="BN1786" s="72">
        <v>772.13</v>
      </c>
      <c r="BO1786" s="95">
        <v>101662004</v>
      </c>
      <c r="BP1786" s="95">
        <v>86521856</v>
      </c>
      <c r="BQ1786" s="95">
        <v>21179</v>
      </c>
      <c r="BR1786" s="95">
        <v>19376</v>
      </c>
      <c r="BS1786" s="72">
        <v>427.11</v>
      </c>
      <c r="BT1786" s="72">
        <v>397.91</v>
      </c>
      <c r="BU1786" s="72">
        <v>825.02</v>
      </c>
      <c r="BV1786" s="95">
        <v>111369003</v>
      </c>
      <c r="BW1786" s="95">
        <v>95265011.900000006</v>
      </c>
      <c r="BX1786" s="95">
        <v>21729</v>
      </c>
      <c r="BY1786" s="95">
        <v>19951</v>
      </c>
      <c r="BZ1786" s="95">
        <v>20088</v>
      </c>
      <c r="CA1786" s="95">
        <v>20361</v>
      </c>
      <c r="CB1786" s="95">
        <v>20710</v>
      </c>
      <c r="CC1786" s="95">
        <v>20323</v>
      </c>
      <c r="CD1786" s="95">
        <v>20859</v>
      </c>
      <c r="CE1786" s="72">
        <v>650.75523149000003</v>
      </c>
      <c r="CF1786" s="72">
        <v>676.59346364999999</v>
      </c>
      <c r="CG1786" s="72">
        <v>712.40329333</v>
      </c>
      <c r="CH1786" s="72">
        <v>716.50152150999998</v>
      </c>
      <c r="CI1786" s="72">
        <v>731.52548966999996</v>
      </c>
      <c r="CJ1786" s="96">
        <v>1.0818045955</v>
      </c>
      <c r="CK1786" s="96">
        <v>1.0535277655999999</v>
      </c>
      <c r="CL1786" s="96">
        <v>1.0623476998000001</v>
      </c>
      <c r="CM1786" s="96">
        <v>1.0776390235</v>
      </c>
      <c r="CN1786" s="96">
        <v>1.1278075907</v>
      </c>
      <c r="CO1786" s="96">
        <v>1.1279683558</v>
      </c>
      <c r="CP1786" s="96">
        <v>0.95802805950000003</v>
      </c>
      <c r="CQ1786" s="96">
        <v>0.99584056389999998</v>
      </c>
      <c r="CR1786" s="96">
        <v>0.96202942260000002</v>
      </c>
      <c r="CS1786" s="95">
        <v>18526</v>
      </c>
      <c r="CT1786" s="95">
        <v>18800</v>
      </c>
      <c r="CU1786" s="95">
        <v>18996</v>
      </c>
      <c r="CV1786" s="95">
        <v>18556</v>
      </c>
      <c r="CW1786" s="95">
        <v>18977</v>
      </c>
      <c r="CX1786" s="96">
        <v>1.134874438</v>
      </c>
      <c r="CY1786" s="96">
        <v>1.13095151</v>
      </c>
      <c r="CZ1786" s="96">
        <v>1.111604225</v>
      </c>
      <c r="DA1786" s="96">
        <v>1.129077887</v>
      </c>
      <c r="DB1786" s="96">
        <v>1.1335666689999999</v>
      </c>
      <c r="DC1786">
        <v>2013</v>
      </c>
      <c r="DD1786" s="6">
        <v>19614.599999999999</v>
      </c>
      <c r="DE1786" s="96">
        <v>7.5592979999999999E-3</v>
      </c>
      <c r="DF1786" s="72">
        <v>733.24</v>
      </c>
      <c r="DG1786" s="96">
        <v>1.0003863124000001</v>
      </c>
      <c r="DH1786" s="72">
        <v>733.52325972000006</v>
      </c>
      <c r="DI1786" s="72">
        <v>733.52325972000006</v>
      </c>
      <c r="DJ1786" s="96">
        <v>1</v>
      </c>
      <c r="DK1786" s="72">
        <v>733.52325972000006</v>
      </c>
      <c r="DL1786" s="96">
        <v>1</v>
      </c>
      <c r="DM1786" s="72">
        <v>733.52325972000006</v>
      </c>
      <c r="DN1786" s="96">
        <v>1</v>
      </c>
      <c r="DO1786" s="96">
        <v>1.8381999999999999E-2</v>
      </c>
      <c r="DP1786" s="72">
        <v>13.48</v>
      </c>
      <c r="DQ1786" s="72">
        <v>720.04</v>
      </c>
      <c r="DR1786" t="s">
        <v>495</v>
      </c>
      <c r="DT1786" t="s">
        <v>1137</v>
      </c>
    </row>
    <row r="1787" spans="1:124" x14ac:dyDescent="0.3">
      <c r="A1787" t="s">
        <v>834</v>
      </c>
      <c r="B1787">
        <v>31200</v>
      </c>
      <c r="C1787" s="95">
        <v>72056</v>
      </c>
      <c r="D1787" s="95">
        <v>429707386</v>
      </c>
      <c r="E1787" s="95">
        <v>67876</v>
      </c>
      <c r="F1787" s="95">
        <v>286705123</v>
      </c>
      <c r="G1787" s="95">
        <v>13602</v>
      </c>
      <c r="H1787" s="95">
        <v>82630490</v>
      </c>
      <c r="I1787" s="95">
        <v>12235</v>
      </c>
      <c r="J1787" s="95">
        <v>50994708</v>
      </c>
      <c r="K1787" s="95">
        <v>71786</v>
      </c>
      <c r="L1787" s="95">
        <v>438237663</v>
      </c>
      <c r="M1787" s="95">
        <v>66870</v>
      </c>
      <c r="N1787" s="95">
        <v>295760726</v>
      </c>
      <c r="O1787" s="95">
        <v>13619</v>
      </c>
      <c r="P1787" s="95">
        <v>86136443</v>
      </c>
      <c r="Q1787" s="95">
        <v>12197</v>
      </c>
      <c r="R1787" s="95">
        <v>53180967</v>
      </c>
      <c r="S1787" s="95">
        <v>70846</v>
      </c>
      <c r="T1787" s="95">
        <v>449294489</v>
      </c>
      <c r="U1787" s="95">
        <v>65296</v>
      </c>
      <c r="V1787" s="95">
        <v>308781906</v>
      </c>
      <c r="W1787" s="95">
        <v>13329</v>
      </c>
      <c r="X1787" s="95">
        <v>86376475</v>
      </c>
      <c r="Y1787" s="95">
        <v>11840</v>
      </c>
      <c r="Z1787" s="95">
        <v>57778933</v>
      </c>
      <c r="AA1787" s="95">
        <v>69575</v>
      </c>
      <c r="AB1787" s="95">
        <v>444626238</v>
      </c>
      <c r="AC1787" s="95">
        <v>63456</v>
      </c>
      <c r="AD1787" s="95">
        <v>315797730</v>
      </c>
      <c r="AE1787" s="95">
        <v>13016</v>
      </c>
      <c r="AF1787" s="95">
        <v>89674262</v>
      </c>
      <c r="AG1787" s="95">
        <v>11499</v>
      </c>
      <c r="AH1787" s="95">
        <v>59561754</v>
      </c>
      <c r="AI1787" s="95">
        <v>69566</v>
      </c>
      <c r="AJ1787" s="95">
        <v>446535441.73000002</v>
      </c>
      <c r="AK1787" s="95">
        <v>63070</v>
      </c>
      <c r="AL1787" s="95">
        <v>320860187.04000002</v>
      </c>
      <c r="AM1787" s="95">
        <v>13067</v>
      </c>
      <c r="AN1787" s="95">
        <v>94510703.579999998</v>
      </c>
      <c r="AO1787" s="95">
        <v>11543</v>
      </c>
      <c r="AP1787" s="95">
        <v>62946598.560000002</v>
      </c>
      <c r="AQ1787" s="72">
        <v>498.43</v>
      </c>
      <c r="AR1787" s="72">
        <v>351.28</v>
      </c>
      <c r="AS1787" s="72">
        <v>849.71</v>
      </c>
      <c r="AT1787" s="95">
        <v>512337876</v>
      </c>
      <c r="AU1787" s="95">
        <v>337699831</v>
      </c>
      <c r="AV1787" s="95">
        <v>85658</v>
      </c>
      <c r="AW1787" s="95">
        <v>80111</v>
      </c>
      <c r="AX1787" s="72">
        <v>511.65</v>
      </c>
      <c r="AY1787" s="72">
        <v>367.77</v>
      </c>
      <c r="AZ1787" s="72">
        <v>879.42</v>
      </c>
      <c r="BA1787" s="95">
        <v>524374106</v>
      </c>
      <c r="BB1787" s="95">
        <v>348941693</v>
      </c>
      <c r="BC1787" s="95">
        <v>85405</v>
      </c>
      <c r="BD1787" s="95">
        <v>79067</v>
      </c>
      <c r="BE1787" s="72">
        <v>530.30999999999995</v>
      </c>
      <c r="BF1787" s="72">
        <v>396.01</v>
      </c>
      <c r="BG1787" s="72">
        <v>926.32</v>
      </c>
      <c r="BH1787" s="95">
        <v>535670964</v>
      </c>
      <c r="BI1787" s="95">
        <v>366560839</v>
      </c>
      <c r="BJ1787" s="95">
        <v>84175</v>
      </c>
      <c r="BK1787" s="95">
        <v>77136</v>
      </c>
      <c r="BL1787" s="72">
        <v>539.1</v>
      </c>
      <c r="BM1787" s="72">
        <v>417.32</v>
      </c>
      <c r="BN1787" s="72">
        <v>956.42</v>
      </c>
      <c r="BO1787" s="95">
        <v>534300500</v>
      </c>
      <c r="BP1787" s="95">
        <v>375359484</v>
      </c>
      <c r="BQ1787" s="95">
        <v>82591</v>
      </c>
      <c r="BR1787" s="95">
        <v>74955</v>
      </c>
      <c r="BS1787" s="72">
        <v>545.63</v>
      </c>
      <c r="BT1787" s="72">
        <v>428.66</v>
      </c>
      <c r="BU1787" s="72">
        <v>974.29</v>
      </c>
      <c r="BV1787" s="95">
        <v>541046145.30999994</v>
      </c>
      <c r="BW1787" s="95">
        <v>383806785.60000002</v>
      </c>
      <c r="BX1787" s="95">
        <v>82633</v>
      </c>
      <c r="BY1787" s="95">
        <v>74613</v>
      </c>
      <c r="BZ1787" s="95">
        <v>83014</v>
      </c>
      <c r="CA1787" s="95">
        <v>82349</v>
      </c>
      <c r="CB1787" s="95">
        <v>80782</v>
      </c>
      <c r="CC1787" s="95">
        <v>78966</v>
      </c>
      <c r="CD1787" s="95">
        <v>78710</v>
      </c>
      <c r="CE1787" s="72">
        <v>650.75523149000003</v>
      </c>
      <c r="CF1787" s="72">
        <v>676.59346364999999</v>
      </c>
      <c r="CG1787" s="72">
        <v>712.40329333</v>
      </c>
      <c r="CH1787" s="72">
        <v>716.50152150999998</v>
      </c>
      <c r="CI1787" s="72">
        <v>731.52548966999996</v>
      </c>
      <c r="CJ1787" s="96">
        <v>1.3057290343000001</v>
      </c>
      <c r="CK1787" s="96">
        <v>1.2997760801</v>
      </c>
      <c r="CL1787" s="96">
        <v>1.3002747302</v>
      </c>
      <c r="CM1787" s="96">
        <v>1.3348471305</v>
      </c>
      <c r="CN1787" s="96">
        <v>1.3318606306</v>
      </c>
      <c r="CO1787" s="96">
        <v>1.1514037011</v>
      </c>
      <c r="CP1787" s="96">
        <v>1.1416478163999999</v>
      </c>
      <c r="CQ1787" s="96">
        <v>0.99584056389999998</v>
      </c>
      <c r="CR1787" s="96">
        <v>1.1464160979</v>
      </c>
      <c r="CS1787" s="95">
        <v>77894</v>
      </c>
      <c r="CT1787" s="95">
        <v>77490</v>
      </c>
      <c r="CU1787" s="95">
        <v>75194</v>
      </c>
      <c r="CV1787" s="95">
        <v>73424</v>
      </c>
      <c r="CW1787" s="95">
        <v>72800</v>
      </c>
      <c r="CX1787" s="96">
        <v>1.1535223530000001</v>
      </c>
      <c r="CY1787" s="96">
        <v>1.1581340529999999</v>
      </c>
      <c r="CZ1787" s="96">
        <v>1.152020322</v>
      </c>
      <c r="DA1787" s="96">
        <v>1.1492949269999999</v>
      </c>
      <c r="DB1787" s="96">
        <v>1.143462811</v>
      </c>
      <c r="DC1787">
        <v>2013</v>
      </c>
      <c r="DD1787" s="6">
        <v>77176.399999999994</v>
      </c>
      <c r="DE1787" s="96">
        <v>1.44584098E-2</v>
      </c>
      <c r="DF1787" s="72">
        <v>867.71</v>
      </c>
      <c r="DG1787" s="96">
        <v>1.0000824156000001</v>
      </c>
      <c r="DH1787" s="72">
        <v>867.78151284</v>
      </c>
      <c r="DI1787" s="72">
        <v>819.56493470999999</v>
      </c>
      <c r="DJ1787" s="96">
        <v>1</v>
      </c>
      <c r="DK1787" s="72">
        <v>867.78151284</v>
      </c>
      <c r="DL1787" s="96">
        <v>1</v>
      </c>
      <c r="DM1787" s="72">
        <v>867.78151284</v>
      </c>
      <c r="DN1787" s="96">
        <v>0.65676052870000001</v>
      </c>
      <c r="DO1787" s="96">
        <v>3.6542999999999999E-2</v>
      </c>
      <c r="DP1787" s="72">
        <v>20.83</v>
      </c>
      <c r="DQ1787" s="72">
        <v>846.95</v>
      </c>
      <c r="DR1787" t="s">
        <v>834</v>
      </c>
      <c r="DT1787" t="s">
        <v>1137</v>
      </c>
    </row>
    <row r="1788" spans="1:124" x14ac:dyDescent="0.3">
      <c r="A1788" t="s">
        <v>1141</v>
      </c>
      <c r="B1788">
        <v>31220</v>
      </c>
      <c r="C1788" s="95">
        <v>26240</v>
      </c>
      <c r="D1788" s="95">
        <v>131260516</v>
      </c>
      <c r="E1788" s="95">
        <v>24481</v>
      </c>
      <c r="F1788" s="95">
        <v>92236261</v>
      </c>
      <c r="G1788" s="95">
        <v>5328</v>
      </c>
      <c r="H1788" s="95">
        <v>20775766</v>
      </c>
      <c r="I1788" s="95">
        <v>4354</v>
      </c>
      <c r="J1788" s="95">
        <v>15822637</v>
      </c>
      <c r="K1788" s="95">
        <v>26635</v>
      </c>
      <c r="L1788" s="95">
        <v>134579178</v>
      </c>
      <c r="M1788" s="95">
        <v>24658</v>
      </c>
      <c r="N1788" s="95">
        <v>96843041</v>
      </c>
      <c r="O1788" s="95">
        <v>5517</v>
      </c>
      <c r="P1788" s="95">
        <v>20484663</v>
      </c>
      <c r="Q1788" s="95">
        <v>4455</v>
      </c>
      <c r="R1788" s="95">
        <v>17559334</v>
      </c>
      <c r="S1788" s="95">
        <v>27071</v>
      </c>
      <c r="T1788" s="95">
        <v>149404314</v>
      </c>
      <c r="U1788" s="95">
        <v>24859</v>
      </c>
      <c r="V1788" s="95">
        <v>104461919</v>
      </c>
      <c r="W1788" s="95">
        <v>5629</v>
      </c>
      <c r="X1788" s="95">
        <v>25948608</v>
      </c>
      <c r="Y1788" s="95">
        <v>4523</v>
      </c>
      <c r="Z1788" s="95">
        <v>19685500</v>
      </c>
      <c r="AA1788" s="95">
        <v>26664</v>
      </c>
      <c r="AB1788" s="95">
        <v>135663435</v>
      </c>
      <c r="AC1788" s="95">
        <v>24292</v>
      </c>
      <c r="AD1788" s="95">
        <v>108533638</v>
      </c>
      <c r="AE1788" s="95">
        <v>5768</v>
      </c>
      <c r="AF1788" s="95">
        <v>25974432</v>
      </c>
      <c r="AG1788" s="95">
        <v>4655</v>
      </c>
      <c r="AH1788" s="95">
        <v>21528602</v>
      </c>
      <c r="AI1788" s="95">
        <v>27194</v>
      </c>
      <c r="AJ1788" s="95">
        <v>141279164.83000001</v>
      </c>
      <c r="AK1788" s="95">
        <v>24705</v>
      </c>
      <c r="AL1788" s="95">
        <v>115587341.36</v>
      </c>
      <c r="AM1788" s="95">
        <v>6117</v>
      </c>
      <c r="AN1788" s="95">
        <v>26208479</v>
      </c>
      <c r="AO1788" s="95">
        <v>4978</v>
      </c>
      <c r="AP1788" s="95">
        <v>23638677</v>
      </c>
      <c r="AQ1788" s="72">
        <v>401.35</v>
      </c>
      <c r="AR1788" s="72">
        <v>312.29000000000002</v>
      </c>
      <c r="AS1788" s="72">
        <v>713.64</v>
      </c>
      <c r="AT1788" s="95">
        <v>152036282</v>
      </c>
      <c r="AU1788" s="95">
        <v>108058898</v>
      </c>
      <c r="AV1788" s="95">
        <v>31568</v>
      </c>
      <c r="AW1788" s="95">
        <v>28835</v>
      </c>
      <c r="AX1788" s="72">
        <v>401.9</v>
      </c>
      <c r="AY1788" s="72">
        <v>327.47000000000003</v>
      </c>
      <c r="AZ1788" s="72">
        <v>729.37</v>
      </c>
      <c r="BA1788" s="95">
        <v>155063841</v>
      </c>
      <c r="BB1788" s="95">
        <v>114402375</v>
      </c>
      <c r="BC1788" s="95">
        <v>32152</v>
      </c>
      <c r="BD1788" s="95">
        <v>29113</v>
      </c>
      <c r="BE1788" s="72">
        <v>446.87</v>
      </c>
      <c r="BF1788" s="72">
        <v>352.11</v>
      </c>
      <c r="BG1788" s="72">
        <v>798.98</v>
      </c>
      <c r="BH1788" s="95">
        <v>175352922</v>
      </c>
      <c r="BI1788" s="95">
        <v>124147419</v>
      </c>
      <c r="BJ1788" s="95">
        <v>32700</v>
      </c>
      <c r="BK1788" s="95">
        <v>29382</v>
      </c>
      <c r="BL1788" s="72">
        <v>415.33</v>
      </c>
      <c r="BM1788" s="72">
        <v>374.43</v>
      </c>
      <c r="BN1788" s="72">
        <v>789.76</v>
      </c>
      <c r="BO1788" s="95">
        <v>161637867</v>
      </c>
      <c r="BP1788" s="95">
        <v>130062240</v>
      </c>
      <c r="BQ1788" s="95">
        <v>32432</v>
      </c>
      <c r="BR1788" s="95">
        <v>28947</v>
      </c>
      <c r="BS1788" s="72">
        <v>419</v>
      </c>
      <c r="BT1788" s="72">
        <v>390.87</v>
      </c>
      <c r="BU1788" s="72">
        <v>809.87</v>
      </c>
      <c r="BV1788" s="95">
        <v>167487643.83000001</v>
      </c>
      <c r="BW1788" s="95">
        <v>139226018.36000001</v>
      </c>
      <c r="BX1788" s="95">
        <v>33311</v>
      </c>
      <c r="BY1788" s="95">
        <v>29683</v>
      </c>
      <c r="BZ1788" s="95">
        <v>30265</v>
      </c>
      <c r="CA1788" s="95">
        <v>30688</v>
      </c>
      <c r="CB1788" s="95">
        <v>31101</v>
      </c>
      <c r="CC1788" s="95">
        <v>30778</v>
      </c>
      <c r="CD1788" s="95">
        <v>31536</v>
      </c>
      <c r="CE1788" s="72">
        <v>650.75523149000003</v>
      </c>
      <c r="CF1788" s="72">
        <v>676.59346364999999</v>
      </c>
      <c r="CG1788" s="72">
        <v>712.40329333</v>
      </c>
      <c r="CH1788" s="72">
        <v>716.50152150999998</v>
      </c>
      <c r="CI1788" s="72">
        <v>731.52548966999996</v>
      </c>
      <c r="CJ1788" s="96">
        <v>1.0966335196999999</v>
      </c>
      <c r="CK1788" s="96">
        <v>1.0780033198000001</v>
      </c>
      <c r="CL1788" s="96">
        <v>1.1215276620000001</v>
      </c>
      <c r="CM1788" s="96">
        <v>1.1022446935000001</v>
      </c>
      <c r="CN1788" s="96">
        <v>1.1070974441999999</v>
      </c>
      <c r="CO1788" s="96">
        <v>1.0367443184</v>
      </c>
      <c r="CP1788" s="96">
        <v>1.0620760668</v>
      </c>
      <c r="CQ1788" s="96">
        <v>0.99584056389999998</v>
      </c>
      <c r="CR1788" s="96">
        <v>1.0665120036</v>
      </c>
      <c r="CS1788" s="95">
        <v>29684</v>
      </c>
      <c r="CT1788" s="95">
        <v>30234</v>
      </c>
      <c r="CU1788" s="95">
        <v>30577</v>
      </c>
      <c r="CV1788" s="95">
        <v>30195</v>
      </c>
      <c r="CW1788" s="95">
        <v>30948</v>
      </c>
      <c r="CX1788" s="96">
        <v>1.0387432240000001</v>
      </c>
      <c r="CY1788" s="96">
        <v>1.0388560689999999</v>
      </c>
      <c r="CZ1788" s="96">
        <v>1.0376713959999999</v>
      </c>
      <c r="DA1788" s="96">
        <v>1.0350659230000001</v>
      </c>
      <c r="DB1788" s="96">
        <v>1.033485617</v>
      </c>
      <c r="DC1788">
        <v>2013</v>
      </c>
      <c r="DD1788" s="6">
        <v>29192</v>
      </c>
      <c r="DE1788" s="96">
        <v>1.9000009000000002E-2</v>
      </c>
      <c r="DF1788" s="72">
        <v>803.51</v>
      </c>
      <c r="DG1788" s="96">
        <v>1.0004435652999999</v>
      </c>
      <c r="DH1788" s="72">
        <v>803.86640919000001</v>
      </c>
      <c r="DI1788" s="72">
        <v>787.73871264000002</v>
      </c>
      <c r="DJ1788" s="96">
        <v>1</v>
      </c>
      <c r="DK1788" s="72">
        <v>803.86640919000001</v>
      </c>
      <c r="DL1788" s="96">
        <v>1</v>
      </c>
      <c r="DM1788" s="72">
        <v>803.86640919000001</v>
      </c>
      <c r="DN1788" s="96">
        <v>0.65766037320000004</v>
      </c>
      <c r="DO1788" s="96">
        <v>3.6492999999999998E-2</v>
      </c>
      <c r="DP1788" s="72">
        <v>19.29</v>
      </c>
      <c r="DQ1788" s="72">
        <v>784.58</v>
      </c>
      <c r="DR1788" t="s">
        <v>1141</v>
      </c>
      <c r="DT1788" t="s">
        <v>1137</v>
      </c>
    </row>
    <row r="1789" spans="1:124" x14ac:dyDescent="0.3">
      <c r="A1789" t="s">
        <v>1142</v>
      </c>
      <c r="B1789">
        <v>31230</v>
      </c>
      <c r="C1789" s="95">
        <v>49212</v>
      </c>
      <c r="D1789" s="95">
        <v>304940144</v>
      </c>
      <c r="E1789" s="95">
        <v>48587</v>
      </c>
      <c r="F1789" s="95">
        <v>208230027</v>
      </c>
      <c r="G1789" s="95">
        <v>9165</v>
      </c>
      <c r="H1789" s="95">
        <v>46530538</v>
      </c>
      <c r="I1789" s="95">
        <v>8375</v>
      </c>
      <c r="J1789" s="95">
        <v>36405485</v>
      </c>
      <c r="K1789" s="95">
        <v>48989</v>
      </c>
      <c r="L1789" s="95">
        <v>314929671</v>
      </c>
      <c r="M1789" s="95">
        <v>47864</v>
      </c>
      <c r="N1789" s="95">
        <v>213846268</v>
      </c>
      <c r="O1789" s="95">
        <v>9319</v>
      </c>
      <c r="P1789" s="95">
        <v>49703256</v>
      </c>
      <c r="Q1789" s="95">
        <v>8479</v>
      </c>
      <c r="R1789" s="95">
        <v>37547675</v>
      </c>
      <c r="S1789" s="95">
        <v>48320</v>
      </c>
      <c r="T1789" s="95">
        <v>320409328</v>
      </c>
      <c r="U1789" s="95">
        <v>46695</v>
      </c>
      <c r="V1789" s="95">
        <v>224524751</v>
      </c>
      <c r="W1789" s="95">
        <v>9244</v>
      </c>
      <c r="X1789" s="95">
        <v>50316838</v>
      </c>
      <c r="Y1789" s="95">
        <v>8363</v>
      </c>
      <c r="Z1789" s="95">
        <v>40005505</v>
      </c>
      <c r="AA1789" s="95">
        <v>48042</v>
      </c>
      <c r="AB1789" s="95">
        <v>315558419</v>
      </c>
      <c r="AC1789" s="95">
        <v>45829</v>
      </c>
      <c r="AD1789" s="95">
        <v>230694961</v>
      </c>
      <c r="AE1789" s="95">
        <v>9177</v>
      </c>
      <c r="AF1789" s="95">
        <v>54552180</v>
      </c>
      <c r="AG1789" s="95">
        <v>8269</v>
      </c>
      <c r="AH1789" s="95">
        <v>43832093</v>
      </c>
      <c r="AI1789" s="95">
        <v>48151</v>
      </c>
      <c r="AJ1789" s="95">
        <v>308154912.18000001</v>
      </c>
      <c r="AK1789" s="95">
        <v>45546</v>
      </c>
      <c r="AL1789" s="95">
        <v>233218764.71000001</v>
      </c>
      <c r="AM1789" s="95">
        <v>9188</v>
      </c>
      <c r="AN1789" s="95">
        <v>51949365.170000002</v>
      </c>
      <c r="AO1789" s="95">
        <v>8283</v>
      </c>
      <c r="AP1789" s="95">
        <v>44475005.119999997</v>
      </c>
      <c r="AQ1789" s="72">
        <v>501.73</v>
      </c>
      <c r="AR1789" s="72">
        <v>357.89</v>
      </c>
      <c r="AS1789" s="72">
        <v>859.62</v>
      </c>
      <c r="AT1789" s="95">
        <v>351470682</v>
      </c>
      <c r="AU1789" s="95">
        <v>244635512</v>
      </c>
      <c r="AV1789" s="95">
        <v>58377</v>
      </c>
      <c r="AW1789" s="95">
        <v>56962</v>
      </c>
      <c r="AX1789" s="72">
        <v>521.13</v>
      </c>
      <c r="AY1789" s="72">
        <v>371.82</v>
      </c>
      <c r="AZ1789" s="72">
        <v>892.95</v>
      </c>
      <c r="BA1789" s="95">
        <v>364632927</v>
      </c>
      <c r="BB1789" s="95">
        <v>251393943</v>
      </c>
      <c r="BC1789" s="95">
        <v>58308</v>
      </c>
      <c r="BD1789" s="95">
        <v>56343</v>
      </c>
      <c r="BE1789" s="72">
        <v>536.69000000000005</v>
      </c>
      <c r="BF1789" s="72">
        <v>400.38</v>
      </c>
      <c r="BG1789" s="72">
        <v>937.07</v>
      </c>
      <c r="BH1789" s="95">
        <v>370726166</v>
      </c>
      <c r="BI1789" s="95">
        <v>264530256</v>
      </c>
      <c r="BJ1789" s="95">
        <v>57564</v>
      </c>
      <c r="BK1789" s="95">
        <v>55058</v>
      </c>
      <c r="BL1789" s="72">
        <v>539.03</v>
      </c>
      <c r="BM1789" s="72">
        <v>422.89</v>
      </c>
      <c r="BN1789" s="72">
        <v>961.92</v>
      </c>
      <c r="BO1789" s="95">
        <v>370110599</v>
      </c>
      <c r="BP1789" s="95">
        <v>274527054</v>
      </c>
      <c r="BQ1789" s="95">
        <v>57219</v>
      </c>
      <c r="BR1789" s="95">
        <v>54098</v>
      </c>
      <c r="BS1789" s="72">
        <v>523.36</v>
      </c>
      <c r="BT1789" s="72">
        <v>429.9</v>
      </c>
      <c r="BU1789" s="72">
        <v>953.26</v>
      </c>
      <c r="BV1789" s="95">
        <v>360104277.35000002</v>
      </c>
      <c r="BW1789" s="95">
        <v>277693769.82999998</v>
      </c>
      <c r="BX1789" s="95">
        <v>57339</v>
      </c>
      <c r="BY1789" s="95">
        <v>53829</v>
      </c>
      <c r="BZ1789" s="95">
        <v>57703</v>
      </c>
      <c r="CA1789" s="95">
        <v>57357</v>
      </c>
      <c r="CB1789" s="95">
        <v>56356</v>
      </c>
      <c r="CC1789" s="95">
        <v>55737</v>
      </c>
      <c r="CD1789" s="95">
        <v>55622</v>
      </c>
      <c r="CE1789" s="72">
        <v>650.75523149000003</v>
      </c>
      <c r="CF1789" s="72">
        <v>676.59346364999999</v>
      </c>
      <c r="CG1789" s="72">
        <v>712.40329333</v>
      </c>
      <c r="CH1789" s="72">
        <v>716.50152150999998</v>
      </c>
      <c r="CI1789" s="72">
        <v>731.52548966999996</v>
      </c>
      <c r="CJ1789" s="96">
        <v>1.3209574943</v>
      </c>
      <c r="CK1789" s="96">
        <v>1.3197733172999999</v>
      </c>
      <c r="CL1789" s="96">
        <v>1.3153644976000001</v>
      </c>
      <c r="CM1789" s="96">
        <v>1.342523318</v>
      </c>
      <c r="CN1789" s="96">
        <v>1.3031124867999999</v>
      </c>
      <c r="CO1789" s="96">
        <v>1.1417998742</v>
      </c>
      <c r="CP1789" s="96">
        <v>1.156372717</v>
      </c>
      <c r="CQ1789" s="96">
        <v>0.99584056389999998</v>
      </c>
      <c r="CR1789" s="96">
        <v>1.1612024994000001</v>
      </c>
      <c r="CS1789" s="95">
        <v>53748</v>
      </c>
      <c r="CT1789" s="95">
        <v>53519</v>
      </c>
      <c r="CU1789" s="95">
        <v>52056</v>
      </c>
      <c r="CV1789" s="95">
        <v>51704</v>
      </c>
      <c r="CW1789" s="95">
        <v>51172</v>
      </c>
      <c r="CX1789" s="96">
        <v>1.1396413910000001</v>
      </c>
      <c r="CY1789" s="96">
        <v>1.1456633490000001</v>
      </c>
      <c r="CZ1789" s="96">
        <v>1.1453410340000001</v>
      </c>
      <c r="DA1789" s="96">
        <v>1.1458764720000001</v>
      </c>
      <c r="DB1789" s="96">
        <v>1.1323050299999999</v>
      </c>
      <c r="DC1789">
        <v>2013</v>
      </c>
      <c r="DD1789" s="6">
        <v>55258</v>
      </c>
      <c r="DE1789" s="96">
        <v>9.3175576E-3</v>
      </c>
      <c r="DF1789" s="72">
        <v>883.48</v>
      </c>
      <c r="DG1789" s="96">
        <v>1.0001414379</v>
      </c>
      <c r="DH1789" s="72">
        <v>883.60495751999997</v>
      </c>
      <c r="DI1789" s="72">
        <v>859.23292117000005</v>
      </c>
      <c r="DJ1789" s="96">
        <v>1</v>
      </c>
      <c r="DK1789" s="72">
        <v>883.60495751999997</v>
      </c>
      <c r="DL1789" s="96">
        <v>1</v>
      </c>
      <c r="DM1789" s="72">
        <v>883.60495751999997</v>
      </c>
      <c r="DN1789" s="96">
        <v>1</v>
      </c>
      <c r="DO1789" s="96">
        <v>2.07E-2</v>
      </c>
      <c r="DP1789" s="72">
        <v>18.29</v>
      </c>
      <c r="DQ1789" s="72">
        <v>865.31</v>
      </c>
      <c r="DR1789" t="s">
        <v>1142</v>
      </c>
      <c r="DT1789" t="s">
        <v>1137</v>
      </c>
    </row>
    <row r="1790" spans="1:124" x14ac:dyDescent="0.3">
      <c r="A1790" t="s">
        <v>1143</v>
      </c>
      <c r="B1790">
        <v>31250</v>
      </c>
      <c r="C1790" s="95">
        <v>13377</v>
      </c>
      <c r="D1790" s="95">
        <v>54162332</v>
      </c>
      <c r="E1790" s="95">
        <v>12632</v>
      </c>
      <c r="F1790" s="95">
        <v>47876911</v>
      </c>
      <c r="G1790" s="95">
        <v>1829</v>
      </c>
      <c r="H1790" s="95">
        <v>6262836</v>
      </c>
      <c r="I1790" s="95">
        <v>1620</v>
      </c>
      <c r="J1790" s="95">
        <v>5877268</v>
      </c>
      <c r="K1790" s="95">
        <v>13747</v>
      </c>
      <c r="L1790" s="95">
        <v>56915703</v>
      </c>
      <c r="M1790" s="95">
        <v>12845</v>
      </c>
      <c r="N1790" s="95">
        <v>51560138</v>
      </c>
      <c r="O1790" s="95">
        <v>1847</v>
      </c>
      <c r="P1790" s="95">
        <v>6625164</v>
      </c>
      <c r="Q1790" s="95">
        <v>1630</v>
      </c>
      <c r="R1790" s="95">
        <v>6333216</v>
      </c>
      <c r="S1790" s="95">
        <v>14140</v>
      </c>
      <c r="T1790" s="95">
        <v>61586786</v>
      </c>
      <c r="U1790" s="95">
        <v>13110</v>
      </c>
      <c r="V1790" s="95">
        <v>54483666</v>
      </c>
      <c r="W1790" s="95">
        <v>1846</v>
      </c>
      <c r="X1790" s="95">
        <v>7247461</v>
      </c>
      <c r="Y1790" s="95">
        <v>1630</v>
      </c>
      <c r="Z1790" s="95">
        <v>6577511</v>
      </c>
      <c r="AA1790" s="95">
        <v>14306</v>
      </c>
      <c r="AB1790" s="95">
        <v>57941105</v>
      </c>
      <c r="AC1790" s="95">
        <v>13109</v>
      </c>
      <c r="AD1790" s="95">
        <v>58782496</v>
      </c>
      <c r="AE1790" s="95">
        <v>1835</v>
      </c>
      <c r="AF1790" s="95">
        <v>9011332</v>
      </c>
      <c r="AG1790" s="95">
        <v>1630</v>
      </c>
      <c r="AH1790" s="95">
        <v>7127484</v>
      </c>
      <c r="AI1790" s="95">
        <v>14721</v>
      </c>
      <c r="AJ1790" s="95">
        <v>62307010</v>
      </c>
      <c r="AK1790" s="95">
        <v>13407</v>
      </c>
      <c r="AL1790" s="95">
        <v>61421241.020000003</v>
      </c>
      <c r="AM1790" s="95">
        <v>1830</v>
      </c>
      <c r="AN1790" s="95">
        <v>7886122</v>
      </c>
      <c r="AO1790" s="95">
        <v>1633</v>
      </c>
      <c r="AP1790" s="95">
        <v>7109410</v>
      </c>
      <c r="AQ1790" s="72">
        <v>331.15</v>
      </c>
      <c r="AR1790" s="72">
        <v>314.31</v>
      </c>
      <c r="AS1790" s="72">
        <v>645.46</v>
      </c>
      <c r="AT1790" s="95">
        <v>60425168</v>
      </c>
      <c r="AU1790" s="95">
        <v>53754179</v>
      </c>
      <c r="AV1790" s="95">
        <v>15206</v>
      </c>
      <c r="AW1790" s="95">
        <v>14252</v>
      </c>
      <c r="AX1790" s="72">
        <v>339.56</v>
      </c>
      <c r="AY1790" s="72">
        <v>333.3</v>
      </c>
      <c r="AZ1790" s="72">
        <v>672.86</v>
      </c>
      <c r="BA1790" s="95">
        <v>63540867</v>
      </c>
      <c r="BB1790" s="95">
        <v>57893354</v>
      </c>
      <c r="BC1790" s="95">
        <v>15594</v>
      </c>
      <c r="BD1790" s="95">
        <v>14475</v>
      </c>
      <c r="BE1790" s="72">
        <v>358.83</v>
      </c>
      <c r="BF1790" s="72">
        <v>345.21</v>
      </c>
      <c r="BG1790" s="72">
        <v>704.04</v>
      </c>
      <c r="BH1790" s="95">
        <v>68834247</v>
      </c>
      <c r="BI1790" s="95">
        <v>61061177</v>
      </c>
      <c r="BJ1790" s="95">
        <v>15986</v>
      </c>
      <c r="BK1790" s="95">
        <v>14740</v>
      </c>
      <c r="BL1790" s="72">
        <v>345.66</v>
      </c>
      <c r="BM1790" s="72">
        <v>372.65</v>
      </c>
      <c r="BN1790" s="72">
        <v>718.31</v>
      </c>
      <c r="BO1790" s="95">
        <v>66952437</v>
      </c>
      <c r="BP1790" s="95">
        <v>65909980</v>
      </c>
      <c r="BQ1790" s="95">
        <v>16141</v>
      </c>
      <c r="BR1790" s="95">
        <v>14739</v>
      </c>
      <c r="BS1790" s="72">
        <v>353.42</v>
      </c>
      <c r="BT1790" s="72">
        <v>379.71</v>
      </c>
      <c r="BU1790" s="72">
        <v>733.13</v>
      </c>
      <c r="BV1790" s="95">
        <v>70193132</v>
      </c>
      <c r="BW1790" s="95">
        <v>68530651.019999996</v>
      </c>
      <c r="BX1790" s="95">
        <v>16551</v>
      </c>
      <c r="BY1790" s="95">
        <v>15040</v>
      </c>
      <c r="BZ1790" s="95">
        <v>14751</v>
      </c>
      <c r="CA1790" s="95">
        <v>15054</v>
      </c>
      <c r="CB1790" s="95">
        <v>15385</v>
      </c>
      <c r="CC1790" s="95">
        <v>15475</v>
      </c>
      <c r="CD1790" s="95">
        <v>15812</v>
      </c>
      <c r="CE1790" s="72">
        <v>650.75523149000003</v>
      </c>
      <c r="CF1790" s="72">
        <v>676.59346364999999</v>
      </c>
      <c r="CG1790" s="72">
        <v>712.40329333</v>
      </c>
      <c r="CH1790" s="72">
        <v>716.50152150999998</v>
      </c>
      <c r="CI1790" s="72">
        <v>731.52548966999996</v>
      </c>
      <c r="CJ1790" s="96">
        <v>0.9918629444</v>
      </c>
      <c r="CK1790" s="96">
        <v>0.99448196909999997</v>
      </c>
      <c r="CL1790" s="96">
        <v>0.98826045110000005</v>
      </c>
      <c r="CM1790" s="96">
        <v>1.0025240399999999</v>
      </c>
      <c r="CN1790" s="96">
        <v>1.0021933757999999</v>
      </c>
      <c r="CO1790" s="96">
        <v>0.98810573710000005</v>
      </c>
      <c r="CP1790" s="96">
        <v>1.0078522152</v>
      </c>
      <c r="CQ1790" s="96">
        <v>0.99584056389999998</v>
      </c>
      <c r="CR1790" s="96">
        <v>1.0120616772</v>
      </c>
      <c r="CS1790" s="95">
        <v>13677</v>
      </c>
      <c r="CT1790" s="95">
        <v>14167</v>
      </c>
      <c r="CU1790" s="95">
        <v>14554</v>
      </c>
      <c r="CV1790" s="95">
        <v>14576</v>
      </c>
      <c r="CW1790" s="95">
        <v>15104</v>
      </c>
      <c r="CX1790" s="96">
        <v>1.0000351700000001</v>
      </c>
      <c r="CY1790" s="96">
        <v>0.99499914700000003</v>
      </c>
      <c r="CZ1790" s="96">
        <v>0.985654739</v>
      </c>
      <c r="DA1790" s="96">
        <v>0.99013959200000001</v>
      </c>
      <c r="DB1790" s="96">
        <v>0.97123660099999998</v>
      </c>
      <c r="DC1790">
        <v>2013</v>
      </c>
      <c r="DD1790" s="6">
        <v>14649.2</v>
      </c>
      <c r="DE1790" s="96">
        <v>1.2226107E-2</v>
      </c>
      <c r="DF1790" s="72">
        <v>767.75</v>
      </c>
      <c r="DG1790" s="96">
        <v>1</v>
      </c>
      <c r="DH1790" s="72">
        <v>767.75</v>
      </c>
      <c r="DI1790" s="72">
        <v>819.56493470999999</v>
      </c>
      <c r="DJ1790" s="96">
        <v>1</v>
      </c>
      <c r="DK1790" s="72">
        <v>767.75</v>
      </c>
      <c r="DL1790" s="96">
        <v>1</v>
      </c>
      <c r="DM1790" s="72">
        <v>767.75</v>
      </c>
      <c r="DN1790" s="96">
        <v>1</v>
      </c>
      <c r="DO1790" s="96">
        <v>2.3944E-2</v>
      </c>
      <c r="DP1790" s="72">
        <v>18.38</v>
      </c>
      <c r="DQ1790" s="72">
        <v>749.37</v>
      </c>
      <c r="DR1790" t="s">
        <v>1143</v>
      </c>
      <c r="DT1790" t="s">
        <v>1137</v>
      </c>
    </row>
    <row r="1791" spans="1:124" x14ac:dyDescent="0.3">
      <c r="A1791" t="s">
        <v>521</v>
      </c>
      <c r="B1791">
        <v>31260</v>
      </c>
      <c r="C1791" s="95">
        <v>39771</v>
      </c>
      <c r="D1791" s="95">
        <v>214653219</v>
      </c>
      <c r="E1791" s="95">
        <v>37685</v>
      </c>
      <c r="F1791" s="95">
        <v>151127252</v>
      </c>
      <c r="G1791" s="95">
        <v>8346</v>
      </c>
      <c r="H1791" s="95">
        <v>35303784</v>
      </c>
      <c r="I1791" s="95">
        <v>7540</v>
      </c>
      <c r="J1791" s="95">
        <v>26112226</v>
      </c>
      <c r="K1791" s="95">
        <v>40090</v>
      </c>
      <c r="L1791" s="95">
        <v>217651064</v>
      </c>
      <c r="M1791" s="95">
        <v>37656</v>
      </c>
      <c r="N1791" s="95">
        <v>159253315</v>
      </c>
      <c r="O1791" s="95">
        <v>8523</v>
      </c>
      <c r="P1791" s="95">
        <v>39122581</v>
      </c>
      <c r="Q1791" s="95">
        <v>7660</v>
      </c>
      <c r="R1791" s="95">
        <v>28757235</v>
      </c>
      <c r="S1791" s="95">
        <v>40552</v>
      </c>
      <c r="T1791" s="95">
        <v>230031427</v>
      </c>
      <c r="U1791" s="95">
        <v>37752</v>
      </c>
      <c r="V1791" s="95">
        <v>166280367</v>
      </c>
      <c r="W1791" s="95">
        <v>8751</v>
      </c>
      <c r="X1791" s="95">
        <v>43603380</v>
      </c>
      <c r="Y1791" s="95">
        <v>7873</v>
      </c>
      <c r="Z1791" s="95">
        <v>31452142</v>
      </c>
      <c r="AA1791" s="95">
        <v>39665</v>
      </c>
      <c r="AB1791" s="95">
        <v>214111794</v>
      </c>
      <c r="AC1791" s="95">
        <v>36605</v>
      </c>
      <c r="AD1791" s="95">
        <v>170066142</v>
      </c>
      <c r="AE1791" s="95">
        <v>8754</v>
      </c>
      <c r="AF1791" s="95">
        <v>40911053</v>
      </c>
      <c r="AG1791" s="95">
        <v>7852</v>
      </c>
      <c r="AH1791" s="95">
        <v>32871068</v>
      </c>
      <c r="AI1791" s="95">
        <v>40485</v>
      </c>
      <c r="AJ1791" s="95">
        <v>217945520.28999999</v>
      </c>
      <c r="AK1791" s="95">
        <v>37147</v>
      </c>
      <c r="AL1791" s="95">
        <v>179210867.25999999</v>
      </c>
      <c r="AM1791" s="95">
        <v>9074</v>
      </c>
      <c r="AN1791" s="95">
        <v>41434968</v>
      </c>
      <c r="AO1791" s="95">
        <v>8162</v>
      </c>
      <c r="AP1791" s="95">
        <v>35275657</v>
      </c>
      <c r="AQ1791" s="72">
        <v>432.9</v>
      </c>
      <c r="AR1791" s="72">
        <v>326.58999999999997</v>
      </c>
      <c r="AS1791" s="72">
        <v>759.49</v>
      </c>
      <c r="AT1791" s="95">
        <v>249957003</v>
      </c>
      <c r="AU1791" s="95">
        <v>177239478</v>
      </c>
      <c r="AV1791" s="95">
        <v>48117</v>
      </c>
      <c r="AW1791" s="95">
        <v>45225</v>
      </c>
      <c r="AX1791" s="72">
        <v>440.17</v>
      </c>
      <c r="AY1791" s="72">
        <v>345.74</v>
      </c>
      <c r="AZ1791" s="72">
        <v>785.91</v>
      </c>
      <c r="BA1791" s="95">
        <v>256773645</v>
      </c>
      <c r="BB1791" s="95">
        <v>188010550</v>
      </c>
      <c r="BC1791" s="95">
        <v>48613</v>
      </c>
      <c r="BD1791" s="95">
        <v>45316</v>
      </c>
      <c r="BE1791" s="72">
        <v>462.51</v>
      </c>
      <c r="BF1791" s="72">
        <v>361.16</v>
      </c>
      <c r="BG1791" s="72">
        <v>823.67</v>
      </c>
      <c r="BH1791" s="95">
        <v>273634807</v>
      </c>
      <c r="BI1791" s="95">
        <v>197732509</v>
      </c>
      <c r="BJ1791" s="95">
        <v>49303</v>
      </c>
      <c r="BK1791" s="95">
        <v>45625</v>
      </c>
      <c r="BL1791" s="72">
        <v>438.92</v>
      </c>
      <c r="BM1791" s="72">
        <v>380.4</v>
      </c>
      <c r="BN1791" s="72">
        <v>819.32</v>
      </c>
      <c r="BO1791" s="95">
        <v>255022847</v>
      </c>
      <c r="BP1791" s="95">
        <v>202937210</v>
      </c>
      <c r="BQ1791" s="95">
        <v>48419</v>
      </c>
      <c r="BR1791" s="95">
        <v>44457</v>
      </c>
      <c r="BS1791" s="72">
        <v>436.15</v>
      </c>
      <c r="BT1791" s="72">
        <v>394.49</v>
      </c>
      <c r="BU1791" s="72">
        <v>830.64</v>
      </c>
      <c r="BV1791" s="95">
        <v>259380488.28999999</v>
      </c>
      <c r="BW1791" s="95">
        <v>214486524.25999999</v>
      </c>
      <c r="BX1791" s="95">
        <v>49559</v>
      </c>
      <c r="BY1791" s="95">
        <v>45309</v>
      </c>
      <c r="BZ1791" s="95">
        <v>46739</v>
      </c>
      <c r="CA1791" s="95">
        <v>47023</v>
      </c>
      <c r="CB1791" s="95">
        <v>47530</v>
      </c>
      <c r="CC1791" s="95">
        <v>46538</v>
      </c>
      <c r="CD1791" s="95">
        <v>47480</v>
      </c>
      <c r="CE1791" s="72">
        <v>650.75523149000003</v>
      </c>
      <c r="CF1791" s="72">
        <v>676.59346364999999</v>
      </c>
      <c r="CG1791" s="72">
        <v>712.40329333</v>
      </c>
      <c r="CH1791" s="72">
        <v>716.50152150999998</v>
      </c>
      <c r="CI1791" s="72">
        <v>731.52548966999996</v>
      </c>
      <c r="CJ1791" s="96">
        <v>1.1670901181</v>
      </c>
      <c r="CK1791" s="96">
        <v>1.1615690104</v>
      </c>
      <c r="CL1791" s="96">
        <v>1.1561849976</v>
      </c>
      <c r="CM1791" s="96">
        <v>1.143500712</v>
      </c>
      <c r="CN1791" s="96">
        <v>1.1354901663999999</v>
      </c>
      <c r="CO1791" s="96">
        <v>1.1030358943</v>
      </c>
      <c r="CP1791" s="96">
        <v>1.0450856648</v>
      </c>
      <c r="CQ1791" s="96">
        <v>0.99584056389999998</v>
      </c>
      <c r="CR1791" s="96">
        <v>1.0494506384</v>
      </c>
      <c r="CS1791" s="95">
        <v>42923</v>
      </c>
      <c r="CT1791" s="95">
        <v>43627</v>
      </c>
      <c r="CU1791" s="95">
        <v>43653</v>
      </c>
      <c r="CV1791" s="95">
        <v>42831</v>
      </c>
      <c r="CW1791" s="95">
        <v>43436</v>
      </c>
      <c r="CX1791" s="96">
        <v>1.1107153320000001</v>
      </c>
      <c r="CY1791" s="96">
        <v>1.1140777770000001</v>
      </c>
      <c r="CZ1791" s="96">
        <v>1.1018952630000001</v>
      </c>
      <c r="DA1791" s="96">
        <v>1.1088012730000001</v>
      </c>
      <c r="DB1791" s="96">
        <v>1.0798179720000001</v>
      </c>
      <c r="DC1791">
        <v>2013</v>
      </c>
      <c r="DD1791" s="6">
        <v>45186.400000000001</v>
      </c>
      <c r="DE1791" s="96">
        <v>1.04311613E-2</v>
      </c>
      <c r="DF1791" s="72">
        <v>797.56</v>
      </c>
      <c r="DG1791" s="96">
        <v>1.0006557163000001</v>
      </c>
      <c r="DH1791" s="72">
        <v>798.08297307999999</v>
      </c>
      <c r="DI1791" s="72">
        <v>798.08297307999999</v>
      </c>
      <c r="DJ1791" s="96">
        <v>1</v>
      </c>
      <c r="DK1791" s="72">
        <v>798.08297307999999</v>
      </c>
      <c r="DL1791" s="96">
        <v>1</v>
      </c>
      <c r="DM1791" s="72">
        <v>798.08297307999999</v>
      </c>
      <c r="DN1791" s="96">
        <v>1</v>
      </c>
      <c r="DO1791" s="96">
        <v>2.2976E-2</v>
      </c>
      <c r="DP1791" s="72">
        <v>18.34</v>
      </c>
      <c r="DQ1791" s="72">
        <v>779.74</v>
      </c>
      <c r="DR1791" t="s">
        <v>521</v>
      </c>
      <c r="DT1791" t="s">
        <v>1137</v>
      </c>
    </row>
    <row r="1792" spans="1:124" x14ac:dyDescent="0.3">
      <c r="A1792" t="s">
        <v>277</v>
      </c>
      <c r="B1792">
        <v>31270</v>
      </c>
      <c r="C1792" s="95">
        <v>78250</v>
      </c>
      <c r="D1792" s="95">
        <v>416225133</v>
      </c>
      <c r="E1792" s="95">
        <v>74856</v>
      </c>
      <c r="F1792" s="95">
        <v>319366365</v>
      </c>
      <c r="G1792" s="95">
        <v>11125</v>
      </c>
      <c r="H1792" s="95">
        <v>45860139</v>
      </c>
      <c r="I1792" s="95">
        <v>9583</v>
      </c>
      <c r="J1792" s="95">
        <v>36779239</v>
      </c>
      <c r="K1792" s="95">
        <v>78969</v>
      </c>
      <c r="L1792" s="95">
        <v>429890046</v>
      </c>
      <c r="M1792" s="95">
        <v>74755</v>
      </c>
      <c r="N1792" s="95">
        <v>329887803</v>
      </c>
      <c r="O1792" s="95">
        <v>11450</v>
      </c>
      <c r="P1792" s="95">
        <v>48959849</v>
      </c>
      <c r="Q1792" s="95">
        <v>9735</v>
      </c>
      <c r="R1792" s="95">
        <v>39892844</v>
      </c>
      <c r="S1792" s="95">
        <v>79479</v>
      </c>
      <c r="T1792" s="95">
        <v>442649483</v>
      </c>
      <c r="U1792" s="95">
        <v>74459</v>
      </c>
      <c r="V1792" s="95">
        <v>348122050</v>
      </c>
      <c r="W1792" s="95">
        <v>11502</v>
      </c>
      <c r="X1792" s="95">
        <v>51058703</v>
      </c>
      <c r="Y1792" s="95">
        <v>9776</v>
      </c>
      <c r="Z1792" s="95">
        <v>43476288</v>
      </c>
      <c r="AA1792" s="95">
        <v>79011</v>
      </c>
      <c r="AB1792" s="95">
        <v>428586082</v>
      </c>
      <c r="AC1792" s="95">
        <v>73374</v>
      </c>
      <c r="AD1792" s="95">
        <v>365823997</v>
      </c>
      <c r="AE1792" s="95">
        <v>11577</v>
      </c>
      <c r="AF1792" s="95">
        <v>53570094</v>
      </c>
      <c r="AG1792" s="95">
        <v>9864</v>
      </c>
      <c r="AH1792" s="95">
        <v>47437522</v>
      </c>
      <c r="AI1792" s="95">
        <v>79856</v>
      </c>
      <c r="AJ1792" s="95">
        <v>431428050.10000002</v>
      </c>
      <c r="AK1792" s="95">
        <v>73596</v>
      </c>
      <c r="AL1792" s="95">
        <v>377230247.94</v>
      </c>
      <c r="AM1792" s="95">
        <v>11860</v>
      </c>
      <c r="AN1792" s="95">
        <v>56448785</v>
      </c>
      <c r="AO1792" s="95">
        <v>10110</v>
      </c>
      <c r="AP1792" s="95">
        <v>52403972.259999998</v>
      </c>
      <c r="AQ1792" s="72">
        <v>430.85</v>
      </c>
      <c r="AR1792" s="72">
        <v>351.48</v>
      </c>
      <c r="AS1792" s="72">
        <v>782.33</v>
      </c>
      <c r="AT1792" s="95">
        <v>462085272</v>
      </c>
      <c r="AU1792" s="95">
        <v>356145604</v>
      </c>
      <c r="AV1792" s="95">
        <v>89375</v>
      </c>
      <c r="AW1792" s="95">
        <v>84439</v>
      </c>
      <c r="AX1792" s="72">
        <v>441.32</v>
      </c>
      <c r="AY1792" s="72">
        <v>364.72</v>
      </c>
      <c r="AZ1792" s="72">
        <v>806.04</v>
      </c>
      <c r="BA1792" s="95">
        <v>478849895</v>
      </c>
      <c r="BB1792" s="95">
        <v>369780647</v>
      </c>
      <c r="BC1792" s="95">
        <v>90419</v>
      </c>
      <c r="BD1792" s="95">
        <v>84490</v>
      </c>
      <c r="BE1792" s="72">
        <v>452.21</v>
      </c>
      <c r="BF1792" s="72">
        <v>387.41</v>
      </c>
      <c r="BG1792" s="72">
        <v>839.62</v>
      </c>
      <c r="BH1792" s="95">
        <v>493708186</v>
      </c>
      <c r="BI1792" s="95">
        <v>391598338</v>
      </c>
      <c r="BJ1792" s="95">
        <v>90981</v>
      </c>
      <c r="BK1792" s="95">
        <v>84235</v>
      </c>
      <c r="BL1792" s="72">
        <v>443.54</v>
      </c>
      <c r="BM1792" s="72">
        <v>413.73</v>
      </c>
      <c r="BN1792" s="72">
        <v>857.27</v>
      </c>
      <c r="BO1792" s="95">
        <v>482156176</v>
      </c>
      <c r="BP1792" s="95">
        <v>413261519</v>
      </c>
      <c r="BQ1792" s="95">
        <v>90588</v>
      </c>
      <c r="BR1792" s="95">
        <v>83238</v>
      </c>
      <c r="BS1792" s="72">
        <v>443.29</v>
      </c>
      <c r="BT1792" s="72">
        <v>427.72</v>
      </c>
      <c r="BU1792" s="72">
        <v>871.01</v>
      </c>
      <c r="BV1792" s="95">
        <v>487876835.10000002</v>
      </c>
      <c r="BW1792" s="95">
        <v>429634220.19999999</v>
      </c>
      <c r="BX1792" s="95">
        <v>91716</v>
      </c>
      <c r="BY1792" s="95">
        <v>83706</v>
      </c>
      <c r="BZ1792" s="95">
        <v>87023</v>
      </c>
      <c r="CA1792" s="95">
        <v>87559</v>
      </c>
      <c r="CB1792" s="95">
        <v>87729</v>
      </c>
      <c r="CC1792" s="95">
        <v>87099</v>
      </c>
      <c r="CD1792" s="95">
        <v>87798</v>
      </c>
      <c r="CE1792" s="72">
        <v>650.75523149000003</v>
      </c>
      <c r="CF1792" s="72">
        <v>676.59346364999999</v>
      </c>
      <c r="CG1792" s="72">
        <v>712.40329333</v>
      </c>
      <c r="CH1792" s="72">
        <v>716.50152150999998</v>
      </c>
      <c r="CI1792" s="72">
        <v>731.52548966999996</v>
      </c>
      <c r="CJ1792" s="96">
        <v>1.2021877998999999</v>
      </c>
      <c r="CK1792" s="96">
        <v>1.1913209975000001</v>
      </c>
      <c r="CL1792" s="96">
        <v>1.1785740013999999</v>
      </c>
      <c r="CM1792" s="96">
        <v>1.1964664055000001</v>
      </c>
      <c r="CN1792" s="96">
        <v>1.1906762133</v>
      </c>
      <c r="CO1792" s="96">
        <v>1.1203961089000001</v>
      </c>
      <c r="CP1792" s="96">
        <v>1.0637711733999999</v>
      </c>
      <c r="CQ1792" s="96">
        <v>0.99584056389999998</v>
      </c>
      <c r="CR1792" s="96">
        <v>1.0682141902</v>
      </c>
      <c r="CS1792" s="95">
        <v>83774</v>
      </c>
      <c r="CT1792" s="95">
        <v>84288</v>
      </c>
      <c r="CU1792" s="95">
        <v>83970</v>
      </c>
      <c r="CV1792" s="95">
        <v>83279</v>
      </c>
      <c r="CW1792" s="95">
        <v>83678</v>
      </c>
      <c r="CX1792" s="96">
        <v>1.126468706</v>
      </c>
      <c r="CY1792" s="96">
        <v>1.12206881</v>
      </c>
      <c r="CZ1792" s="96">
        <v>1.119546647</v>
      </c>
      <c r="DA1792" s="96">
        <v>1.122469326</v>
      </c>
      <c r="DB1792" s="96">
        <v>1.111420745</v>
      </c>
      <c r="DC1792">
        <v>2013</v>
      </c>
      <c r="DD1792" s="6">
        <v>84021.6</v>
      </c>
      <c r="DE1792" s="96">
        <v>1.7838483400000001E-2</v>
      </c>
      <c r="DF1792" s="72">
        <v>805.74</v>
      </c>
      <c r="DG1792" s="96">
        <v>1.0002898093000001</v>
      </c>
      <c r="DH1792" s="72">
        <v>805.97351093999998</v>
      </c>
      <c r="DI1792" s="72">
        <v>805.94880929999999</v>
      </c>
      <c r="DJ1792" s="96">
        <v>1</v>
      </c>
      <c r="DK1792" s="72">
        <v>805.97351093999998</v>
      </c>
      <c r="DL1792" s="96">
        <v>1</v>
      </c>
      <c r="DM1792" s="72">
        <v>805.97351093999998</v>
      </c>
      <c r="DN1792" s="96">
        <v>0.77695046940000001</v>
      </c>
      <c r="DO1792" s="96">
        <v>3.0890000000000001E-2</v>
      </c>
      <c r="DP1792" s="72">
        <v>19.34</v>
      </c>
      <c r="DQ1792" s="72">
        <v>786.63</v>
      </c>
      <c r="DR1792" t="s">
        <v>277</v>
      </c>
      <c r="DT1792" t="s">
        <v>1137</v>
      </c>
    </row>
    <row r="1793" spans="1:124" x14ac:dyDescent="0.3">
      <c r="A1793" t="s">
        <v>1144</v>
      </c>
      <c r="B1793">
        <v>31290</v>
      </c>
      <c r="C1793" s="95">
        <v>72873</v>
      </c>
      <c r="D1793" s="95">
        <v>367263710</v>
      </c>
      <c r="E1793" s="95">
        <v>68903</v>
      </c>
      <c r="F1793" s="95">
        <v>288161612</v>
      </c>
      <c r="G1793" s="95">
        <v>9820</v>
      </c>
      <c r="H1793" s="95">
        <v>40260000</v>
      </c>
      <c r="I1793" s="95">
        <v>8373</v>
      </c>
      <c r="J1793" s="95">
        <v>32143008</v>
      </c>
      <c r="K1793" s="95">
        <v>73561</v>
      </c>
      <c r="L1793" s="95">
        <v>388259149</v>
      </c>
      <c r="M1793" s="95">
        <v>68999</v>
      </c>
      <c r="N1793" s="95">
        <v>299961387</v>
      </c>
      <c r="O1793" s="95">
        <v>10049</v>
      </c>
      <c r="P1793" s="95">
        <v>42747210</v>
      </c>
      <c r="Q1793" s="95">
        <v>8488</v>
      </c>
      <c r="R1793" s="95">
        <v>34011761</v>
      </c>
      <c r="S1793" s="95">
        <v>74950</v>
      </c>
      <c r="T1793" s="95">
        <v>416592992</v>
      </c>
      <c r="U1793" s="95">
        <v>69719</v>
      </c>
      <c r="V1793" s="95">
        <v>324451177</v>
      </c>
      <c r="W1793" s="95">
        <v>10266</v>
      </c>
      <c r="X1793" s="95">
        <v>47516952</v>
      </c>
      <c r="Y1793" s="95">
        <v>8643</v>
      </c>
      <c r="Z1793" s="95">
        <v>38700714</v>
      </c>
      <c r="AA1793" s="95">
        <v>74984</v>
      </c>
      <c r="AB1793" s="95">
        <v>392510327</v>
      </c>
      <c r="AC1793" s="95">
        <v>69252</v>
      </c>
      <c r="AD1793" s="95">
        <v>341563143</v>
      </c>
      <c r="AE1793" s="95">
        <v>10333</v>
      </c>
      <c r="AF1793" s="95">
        <v>49502148</v>
      </c>
      <c r="AG1793" s="95">
        <v>8709</v>
      </c>
      <c r="AH1793" s="95">
        <v>43065979</v>
      </c>
      <c r="AI1793" s="95">
        <v>76442</v>
      </c>
      <c r="AJ1793" s="95">
        <v>396482367.94999999</v>
      </c>
      <c r="AK1793" s="95">
        <v>70352</v>
      </c>
      <c r="AL1793" s="95">
        <v>356184461.67000002</v>
      </c>
      <c r="AM1793" s="95">
        <v>10549</v>
      </c>
      <c r="AN1793" s="95">
        <v>50348578</v>
      </c>
      <c r="AO1793" s="95">
        <v>8963</v>
      </c>
      <c r="AP1793" s="95">
        <v>45443854</v>
      </c>
      <c r="AQ1793" s="72">
        <v>410.68</v>
      </c>
      <c r="AR1793" s="72">
        <v>345.41</v>
      </c>
      <c r="AS1793" s="72">
        <v>756.09</v>
      </c>
      <c r="AT1793" s="95">
        <v>407523710</v>
      </c>
      <c r="AU1793" s="95">
        <v>320304620</v>
      </c>
      <c r="AV1793" s="95">
        <v>82693</v>
      </c>
      <c r="AW1793" s="95">
        <v>77276</v>
      </c>
      <c r="AX1793" s="72">
        <v>429.58</v>
      </c>
      <c r="AY1793" s="72">
        <v>359.17</v>
      </c>
      <c r="AZ1793" s="72">
        <v>788.75</v>
      </c>
      <c r="BA1793" s="95">
        <v>431006359</v>
      </c>
      <c r="BB1793" s="95">
        <v>333973148</v>
      </c>
      <c r="BC1793" s="95">
        <v>83610</v>
      </c>
      <c r="BD1793" s="95">
        <v>77487</v>
      </c>
      <c r="BE1793" s="72">
        <v>453.86</v>
      </c>
      <c r="BF1793" s="72">
        <v>386.19</v>
      </c>
      <c r="BG1793" s="72">
        <v>840.05</v>
      </c>
      <c r="BH1793" s="95">
        <v>464109944</v>
      </c>
      <c r="BI1793" s="95">
        <v>363151891</v>
      </c>
      <c r="BJ1793" s="95">
        <v>85216</v>
      </c>
      <c r="BK1793" s="95">
        <v>78362</v>
      </c>
      <c r="BL1793" s="72">
        <v>431.74</v>
      </c>
      <c r="BM1793" s="72">
        <v>411.13</v>
      </c>
      <c r="BN1793" s="72">
        <v>842.87</v>
      </c>
      <c r="BO1793" s="95">
        <v>442012475</v>
      </c>
      <c r="BP1793" s="95">
        <v>384629122</v>
      </c>
      <c r="BQ1793" s="95">
        <v>85317</v>
      </c>
      <c r="BR1793" s="95">
        <v>77961</v>
      </c>
      <c r="BS1793" s="72">
        <v>428.04</v>
      </c>
      <c r="BT1793" s="72">
        <v>421.98</v>
      </c>
      <c r="BU1793" s="72">
        <v>850.02</v>
      </c>
      <c r="BV1793" s="95">
        <v>446830945.94999999</v>
      </c>
      <c r="BW1793" s="95">
        <v>401628315.67000002</v>
      </c>
      <c r="BX1793" s="95">
        <v>86991</v>
      </c>
      <c r="BY1793" s="95">
        <v>79315</v>
      </c>
      <c r="BZ1793" s="95">
        <v>80111</v>
      </c>
      <c r="CA1793" s="95">
        <v>80658</v>
      </c>
      <c r="CB1793" s="95">
        <v>81912</v>
      </c>
      <c r="CC1793" s="95">
        <v>81825</v>
      </c>
      <c r="CD1793" s="95">
        <v>83236</v>
      </c>
      <c r="CE1793" s="72">
        <v>650.75523149000003</v>
      </c>
      <c r="CF1793" s="72">
        <v>676.59346364999999</v>
      </c>
      <c r="CG1793" s="72">
        <v>712.40329333</v>
      </c>
      <c r="CH1793" s="72">
        <v>716.50152150999998</v>
      </c>
      <c r="CI1793" s="72">
        <v>731.52548966999996</v>
      </c>
      <c r="CJ1793" s="96">
        <v>1.1618654195</v>
      </c>
      <c r="CK1793" s="96">
        <v>1.1657665088</v>
      </c>
      <c r="CL1793" s="96">
        <v>1.1791775921000001</v>
      </c>
      <c r="CM1793" s="96">
        <v>1.1763687511000001</v>
      </c>
      <c r="CN1793" s="96">
        <v>1.1619827497999999</v>
      </c>
      <c r="CO1793" s="96">
        <v>1.0821951864999999</v>
      </c>
      <c r="CP1793" s="96">
        <v>1.0802415487000001</v>
      </c>
      <c r="CQ1793" s="96">
        <v>0.99584056389999998</v>
      </c>
      <c r="CR1793" s="96">
        <v>1.0847533567000001</v>
      </c>
      <c r="CS1793" s="95">
        <v>74122</v>
      </c>
      <c r="CT1793" s="95">
        <v>74736</v>
      </c>
      <c r="CU1793" s="95">
        <v>75446</v>
      </c>
      <c r="CV1793" s="95">
        <v>75306</v>
      </c>
      <c r="CW1793" s="95">
        <v>76560</v>
      </c>
      <c r="CX1793" s="96">
        <v>1.0891207599999999</v>
      </c>
      <c r="CY1793" s="96">
        <v>1.0893508439999999</v>
      </c>
      <c r="CZ1793" s="96">
        <v>1.0857952310000001</v>
      </c>
      <c r="DA1793" s="96">
        <v>1.0786211000000001</v>
      </c>
      <c r="DB1793" s="96">
        <v>1.0684728590000001</v>
      </c>
      <c r="DC1793">
        <v>2013</v>
      </c>
      <c r="DD1793" s="6">
        <v>78080.2</v>
      </c>
      <c r="DE1793" s="96">
        <v>9.4699138999999998E-3</v>
      </c>
      <c r="DF1793" s="72">
        <v>825.19</v>
      </c>
      <c r="DG1793" s="96">
        <v>1.000441597</v>
      </c>
      <c r="DH1793" s="72">
        <v>825.55440141999998</v>
      </c>
      <c r="DI1793" s="72">
        <v>805.94880929999999</v>
      </c>
      <c r="DJ1793" s="96">
        <v>1</v>
      </c>
      <c r="DK1793" s="72">
        <v>825.55440141999998</v>
      </c>
      <c r="DL1793" s="96">
        <v>1</v>
      </c>
      <c r="DM1793" s="72">
        <v>825.55440141999998</v>
      </c>
      <c r="DN1793" s="96">
        <v>0.95812208070000005</v>
      </c>
      <c r="DO1793" s="96">
        <v>2.5048999999999998E-2</v>
      </c>
      <c r="DP1793" s="72">
        <v>19.809999999999999</v>
      </c>
      <c r="DQ1793" s="72">
        <v>805.74</v>
      </c>
      <c r="DR1793" t="s">
        <v>1144</v>
      </c>
      <c r="DT1793" t="s">
        <v>1137</v>
      </c>
    </row>
    <row r="1794" spans="1:124" x14ac:dyDescent="0.3">
      <c r="A1794" t="s">
        <v>662</v>
      </c>
      <c r="B1794">
        <v>31300</v>
      </c>
      <c r="C1794" s="95">
        <v>54811</v>
      </c>
      <c r="D1794" s="95">
        <v>242047865</v>
      </c>
      <c r="E1794" s="95">
        <v>51642</v>
      </c>
      <c r="F1794" s="95">
        <v>204140263</v>
      </c>
      <c r="G1794" s="95">
        <v>5608</v>
      </c>
      <c r="H1794" s="95">
        <v>23234528</v>
      </c>
      <c r="I1794" s="95">
        <v>4807</v>
      </c>
      <c r="J1794" s="95">
        <v>18488469</v>
      </c>
      <c r="K1794" s="95">
        <v>55830</v>
      </c>
      <c r="L1794" s="95">
        <v>252222033</v>
      </c>
      <c r="M1794" s="95">
        <v>52218</v>
      </c>
      <c r="N1794" s="95">
        <v>215643037</v>
      </c>
      <c r="O1794" s="95">
        <v>5686</v>
      </c>
      <c r="P1794" s="95">
        <v>24159726</v>
      </c>
      <c r="Q1794" s="95">
        <v>4865</v>
      </c>
      <c r="R1794" s="95">
        <v>21021369</v>
      </c>
      <c r="S1794" s="95">
        <v>57178</v>
      </c>
      <c r="T1794" s="95">
        <v>271974088</v>
      </c>
      <c r="U1794" s="95">
        <v>52911</v>
      </c>
      <c r="V1794" s="95">
        <v>230337251</v>
      </c>
      <c r="W1794" s="95">
        <v>5716</v>
      </c>
      <c r="X1794" s="95">
        <v>26584635</v>
      </c>
      <c r="Y1794" s="95">
        <v>4846</v>
      </c>
      <c r="Z1794" s="95">
        <v>22783426</v>
      </c>
      <c r="AA1794" s="95">
        <v>57654</v>
      </c>
      <c r="AB1794" s="95">
        <v>259460783</v>
      </c>
      <c r="AC1794" s="95">
        <v>52858</v>
      </c>
      <c r="AD1794" s="95">
        <v>245809301</v>
      </c>
      <c r="AE1794" s="95">
        <v>5728</v>
      </c>
      <c r="AF1794" s="95">
        <v>29361531</v>
      </c>
      <c r="AG1794" s="95">
        <v>4882</v>
      </c>
      <c r="AH1794" s="95">
        <v>23954224</v>
      </c>
      <c r="AI1794" s="95">
        <v>58670</v>
      </c>
      <c r="AJ1794" s="95">
        <v>259092755.18000001</v>
      </c>
      <c r="AK1794" s="95">
        <v>53525</v>
      </c>
      <c r="AL1794" s="95">
        <v>255962167.72</v>
      </c>
      <c r="AM1794" s="95">
        <v>5828</v>
      </c>
      <c r="AN1794" s="95">
        <v>29383329</v>
      </c>
      <c r="AO1794" s="95">
        <v>5003</v>
      </c>
      <c r="AP1794" s="95">
        <v>25305854</v>
      </c>
      <c r="AQ1794" s="72">
        <v>365.89</v>
      </c>
      <c r="AR1794" s="72">
        <v>328.66</v>
      </c>
      <c r="AS1794" s="72">
        <v>694.55</v>
      </c>
      <c r="AT1794" s="95">
        <v>265282393</v>
      </c>
      <c r="AU1794" s="95">
        <v>222628732</v>
      </c>
      <c r="AV1794" s="95">
        <v>60419</v>
      </c>
      <c r="AW1794" s="95">
        <v>56449</v>
      </c>
      <c r="AX1794" s="72">
        <v>374.4</v>
      </c>
      <c r="AY1794" s="72">
        <v>345.5</v>
      </c>
      <c r="AZ1794" s="72">
        <v>719.9</v>
      </c>
      <c r="BA1794" s="95">
        <v>276381759</v>
      </c>
      <c r="BB1794" s="95">
        <v>236664406</v>
      </c>
      <c r="BC1794" s="95">
        <v>61516</v>
      </c>
      <c r="BD1794" s="95">
        <v>57083</v>
      </c>
      <c r="BE1794" s="72">
        <v>395.58</v>
      </c>
      <c r="BF1794" s="72">
        <v>365.21</v>
      </c>
      <c r="BG1794" s="72">
        <v>760.79</v>
      </c>
      <c r="BH1794" s="95">
        <v>298558723</v>
      </c>
      <c r="BI1794" s="95">
        <v>253120677</v>
      </c>
      <c r="BJ1794" s="95">
        <v>62894</v>
      </c>
      <c r="BK1794" s="95">
        <v>57757</v>
      </c>
      <c r="BL1794" s="72">
        <v>379.74</v>
      </c>
      <c r="BM1794" s="72">
        <v>389.34</v>
      </c>
      <c r="BN1794" s="72">
        <v>769.08</v>
      </c>
      <c r="BO1794" s="95">
        <v>288822314</v>
      </c>
      <c r="BP1794" s="95">
        <v>269763525</v>
      </c>
      <c r="BQ1794" s="95">
        <v>63382</v>
      </c>
      <c r="BR1794" s="95">
        <v>57740</v>
      </c>
      <c r="BS1794" s="72">
        <v>372.72</v>
      </c>
      <c r="BT1794" s="72">
        <v>400.48</v>
      </c>
      <c r="BU1794" s="72">
        <v>773.2</v>
      </c>
      <c r="BV1794" s="95">
        <v>288476084.18000001</v>
      </c>
      <c r="BW1794" s="95">
        <v>281268021.72000003</v>
      </c>
      <c r="BX1794" s="95">
        <v>64498</v>
      </c>
      <c r="BY1794" s="95">
        <v>58528</v>
      </c>
      <c r="BZ1794" s="95">
        <v>58527</v>
      </c>
      <c r="CA1794" s="95">
        <v>59378</v>
      </c>
      <c r="CB1794" s="95">
        <v>60418</v>
      </c>
      <c r="CC1794" s="95">
        <v>60704</v>
      </c>
      <c r="CD1794" s="95">
        <v>61577</v>
      </c>
      <c r="CE1794" s="72">
        <v>650.75523149000003</v>
      </c>
      <c r="CF1794" s="72">
        <v>676.59346364999999</v>
      </c>
      <c r="CG1794" s="72">
        <v>712.40329333</v>
      </c>
      <c r="CH1794" s="72">
        <v>716.50152150999998</v>
      </c>
      <c r="CI1794" s="72">
        <v>731.52548966999996</v>
      </c>
      <c r="CJ1794" s="96">
        <v>1.0672983733000001</v>
      </c>
      <c r="CK1794" s="96">
        <v>1.0640067317999999</v>
      </c>
      <c r="CL1794" s="96">
        <v>1.0679203859999999</v>
      </c>
      <c r="CM1794" s="96">
        <v>1.0733822287000001</v>
      </c>
      <c r="CN1794" s="96">
        <v>1.0569693209</v>
      </c>
      <c r="CO1794" s="96">
        <v>1.0089564844000001</v>
      </c>
      <c r="CP1794" s="96">
        <v>1.0564533006000001</v>
      </c>
      <c r="CQ1794" s="96">
        <v>0.99584056389999998</v>
      </c>
      <c r="CR1794" s="96">
        <v>1.0608657530000001</v>
      </c>
      <c r="CS1794" s="95">
        <v>55177</v>
      </c>
      <c r="CT1794" s="95">
        <v>56118</v>
      </c>
      <c r="CU1794" s="95">
        <v>56678</v>
      </c>
      <c r="CV1794" s="95">
        <v>57178</v>
      </c>
      <c r="CW1794" s="95">
        <v>58258</v>
      </c>
      <c r="CX1794" s="96">
        <v>1.0178547739999999</v>
      </c>
      <c r="CY1794" s="96">
        <v>1.010686698</v>
      </c>
      <c r="CZ1794" s="96">
        <v>1.008493581</v>
      </c>
      <c r="DA1794" s="96">
        <v>1.0135209999999999</v>
      </c>
      <c r="DB1794" s="96">
        <v>0.99483257899999999</v>
      </c>
      <c r="DC1794">
        <v>2013</v>
      </c>
      <c r="DD1794" s="6">
        <v>57511.4</v>
      </c>
      <c r="DE1794" s="96">
        <v>9.0411299999999997E-3</v>
      </c>
      <c r="DF1794" s="72">
        <v>807.37</v>
      </c>
      <c r="DG1794" s="96">
        <v>1.0002132919</v>
      </c>
      <c r="DH1794" s="72">
        <v>807.54220551000003</v>
      </c>
      <c r="DI1794" s="72">
        <v>819.56493470999999</v>
      </c>
      <c r="DJ1794" s="96">
        <v>1</v>
      </c>
      <c r="DK1794" s="72">
        <v>807.54220551000003</v>
      </c>
      <c r="DL1794" s="96">
        <v>1</v>
      </c>
      <c r="DM1794" s="72">
        <v>807.54220551000003</v>
      </c>
      <c r="DN1794" s="96">
        <v>0.99469496020000003</v>
      </c>
      <c r="DO1794" s="96">
        <v>2.4128E-2</v>
      </c>
      <c r="DP1794" s="72">
        <v>19.38</v>
      </c>
      <c r="DQ1794" s="72">
        <v>788.16</v>
      </c>
      <c r="DR1794" t="s">
        <v>662</v>
      </c>
      <c r="DT1794" t="s">
        <v>1137</v>
      </c>
    </row>
    <row r="1795" spans="1:124" x14ac:dyDescent="0.3">
      <c r="A1795" t="s">
        <v>1145</v>
      </c>
      <c r="B1795">
        <v>31310</v>
      </c>
      <c r="C1795" s="95">
        <v>99985</v>
      </c>
      <c r="D1795" s="95">
        <v>489126419</v>
      </c>
      <c r="E1795" s="95">
        <v>96832</v>
      </c>
      <c r="F1795" s="95">
        <v>421191716</v>
      </c>
      <c r="G1795" s="95">
        <v>11408</v>
      </c>
      <c r="H1795" s="95">
        <v>41248604</v>
      </c>
      <c r="I1795" s="95">
        <v>9788</v>
      </c>
      <c r="J1795" s="95">
        <v>38239334</v>
      </c>
      <c r="K1795" s="95">
        <v>100401</v>
      </c>
      <c r="L1795" s="95">
        <v>509401899</v>
      </c>
      <c r="M1795" s="95">
        <v>96736</v>
      </c>
      <c r="N1795" s="95">
        <v>436709899</v>
      </c>
      <c r="O1795" s="95">
        <v>11666</v>
      </c>
      <c r="P1795" s="95">
        <v>44442594</v>
      </c>
      <c r="Q1795" s="95">
        <v>9971</v>
      </c>
      <c r="R1795" s="95">
        <v>41345950</v>
      </c>
      <c r="S1795" s="95">
        <v>101066</v>
      </c>
      <c r="T1795" s="95">
        <v>550212250</v>
      </c>
      <c r="U1795" s="95">
        <v>96889</v>
      </c>
      <c r="V1795" s="95">
        <v>469997891</v>
      </c>
      <c r="W1795" s="95">
        <v>11774</v>
      </c>
      <c r="X1795" s="95">
        <v>49926137</v>
      </c>
      <c r="Y1795" s="95">
        <v>10030</v>
      </c>
      <c r="Z1795" s="95">
        <v>45344633</v>
      </c>
      <c r="AA1795" s="95">
        <v>99952</v>
      </c>
      <c r="AB1795" s="95">
        <v>532399387</v>
      </c>
      <c r="AC1795" s="95">
        <v>95424</v>
      </c>
      <c r="AD1795" s="95">
        <v>494960294</v>
      </c>
      <c r="AE1795" s="95">
        <v>11900</v>
      </c>
      <c r="AF1795" s="95">
        <v>47777368</v>
      </c>
      <c r="AG1795" s="95">
        <v>10130</v>
      </c>
      <c r="AH1795" s="95">
        <v>49510020</v>
      </c>
      <c r="AI1795" s="95">
        <v>100303</v>
      </c>
      <c r="AJ1795" s="95">
        <v>539097165.17999995</v>
      </c>
      <c r="AK1795" s="95">
        <v>95429</v>
      </c>
      <c r="AL1795" s="95">
        <v>501837235.24000001</v>
      </c>
      <c r="AM1795" s="95">
        <v>12203</v>
      </c>
      <c r="AN1795" s="95">
        <v>53345853</v>
      </c>
      <c r="AO1795" s="95">
        <v>10465</v>
      </c>
      <c r="AP1795" s="95">
        <v>53877586.43</v>
      </c>
      <c r="AQ1795" s="72">
        <v>396.77</v>
      </c>
      <c r="AR1795" s="72">
        <v>359.09</v>
      </c>
      <c r="AS1795" s="72">
        <v>755.86</v>
      </c>
      <c r="AT1795" s="95">
        <v>530375023</v>
      </c>
      <c r="AU1795" s="95">
        <v>459431050</v>
      </c>
      <c r="AV1795" s="95">
        <v>111393</v>
      </c>
      <c r="AW1795" s="95">
        <v>106620</v>
      </c>
      <c r="AX1795" s="72">
        <v>411.84</v>
      </c>
      <c r="AY1795" s="72">
        <v>373.34</v>
      </c>
      <c r="AZ1795" s="72">
        <v>785.18</v>
      </c>
      <c r="BA1795" s="95">
        <v>553844493</v>
      </c>
      <c r="BB1795" s="95">
        <v>478055849</v>
      </c>
      <c r="BC1795" s="95">
        <v>112067</v>
      </c>
      <c r="BD1795" s="95">
        <v>106707</v>
      </c>
      <c r="BE1795" s="72">
        <v>443.21</v>
      </c>
      <c r="BF1795" s="72">
        <v>401.66</v>
      </c>
      <c r="BG1795" s="72">
        <v>844.87</v>
      </c>
      <c r="BH1795" s="95">
        <v>600138387</v>
      </c>
      <c r="BI1795" s="95">
        <v>515342524</v>
      </c>
      <c r="BJ1795" s="95">
        <v>112840</v>
      </c>
      <c r="BK1795" s="95">
        <v>106919</v>
      </c>
      <c r="BL1795" s="72">
        <v>432.25</v>
      </c>
      <c r="BM1795" s="72">
        <v>429.85</v>
      </c>
      <c r="BN1795" s="72">
        <v>862.1</v>
      </c>
      <c r="BO1795" s="95">
        <v>580176755</v>
      </c>
      <c r="BP1795" s="95">
        <v>544470314</v>
      </c>
      <c r="BQ1795" s="95">
        <v>111852</v>
      </c>
      <c r="BR1795" s="95">
        <v>105554</v>
      </c>
      <c r="BS1795" s="72">
        <v>438.82</v>
      </c>
      <c r="BT1795" s="72">
        <v>437.32</v>
      </c>
      <c r="BU1795" s="72">
        <v>876.14</v>
      </c>
      <c r="BV1795" s="95">
        <v>592443018.17999995</v>
      </c>
      <c r="BW1795" s="95">
        <v>555714821.66999996</v>
      </c>
      <c r="BX1795" s="95">
        <v>112506</v>
      </c>
      <c r="BY1795" s="95">
        <v>105894</v>
      </c>
      <c r="BZ1795" s="95">
        <v>109118</v>
      </c>
      <c r="CA1795" s="95">
        <v>109479</v>
      </c>
      <c r="CB1795" s="95">
        <v>109986</v>
      </c>
      <c r="CC1795" s="95">
        <v>108862</v>
      </c>
      <c r="CD1795" s="95">
        <v>109271</v>
      </c>
      <c r="CE1795" s="72">
        <v>650.75523149000003</v>
      </c>
      <c r="CF1795" s="72">
        <v>676.59346364999999</v>
      </c>
      <c r="CG1795" s="72">
        <v>712.40329333</v>
      </c>
      <c r="CH1795" s="72">
        <v>716.50152150999998</v>
      </c>
      <c r="CI1795" s="72">
        <v>731.52548966999996</v>
      </c>
      <c r="CJ1795" s="96">
        <v>1.1615119840000001</v>
      </c>
      <c r="CK1795" s="96">
        <v>1.1604900759000001</v>
      </c>
      <c r="CL1795" s="96">
        <v>1.1859434227000001</v>
      </c>
      <c r="CM1795" s="96">
        <v>1.2032074937999999</v>
      </c>
      <c r="CN1795" s="96">
        <v>1.1976889559999999</v>
      </c>
      <c r="CO1795" s="96">
        <v>1.1405157402999999</v>
      </c>
      <c r="CP1795" s="96">
        <v>1.0361701682</v>
      </c>
      <c r="CQ1795" s="96">
        <v>0.99584056389999998</v>
      </c>
      <c r="CR1795" s="96">
        <v>1.0404979048</v>
      </c>
      <c r="CS1795" s="95">
        <v>105562</v>
      </c>
      <c r="CT1795" s="95">
        <v>106348</v>
      </c>
      <c r="CU1795" s="95">
        <v>106505</v>
      </c>
      <c r="CV1795" s="95">
        <v>105399</v>
      </c>
      <c r="CW1795" s="95">
        <v>105787</v>
      </c>
      <c r="CX1795" s="96">
        <v>1.137840454</v>
      </c>
      <c r="CY1795" s="96">
        <v>1.139298071</v>
      </c>
      <c r="CZ1795" s="96">
        <v>1.134313712</v>
      </c>
      <c r="DA1795" s="96">
        <v>1.148856436</v>
      </c>
      <c r="DB1795" s="96">
        <v>1.142343482</v>
      </c>
      <c r="DC1795">
        <v>2013</v>
      </c>
      <c r="DD1795" s="6">
        <v>106338.8</v>
      </c>
      <c r="DE1795" s="96">
        <v>4.8210694E-3</v>
      </c>
      <c r="DF1795" s="72">
        <v>795.24</v>
      </c>
      <c r="DG1795" s="96">
        <v>1.0005484626000001</v>
      </c>
      <c r="DH1795" s="72">
        <v>795.67615940999997</v>
      </c>
      <c r="DI1795" s="72">
        <v>805.94880929999999</v>
      </c>
      <c r="DJ1795" s="96">
        <v>1</v>
      </c>
      <c r="DK1795" s="72">
        <v>795.67615940999997</v>
      </c>
      <c r="DL1795" s="96">
        <v>1</v>
      </c>
      <c r="DM1795" s="72">
        <v>795.67615940999997</v>
      </c>
      <c r="DN1795" s="96">
        <v>1</v>
      </c>
      <c r="DO1795" s="96">
        <v>1.4141000000000001E-2</v>
      </c>
      <c r="DP1795" s="72">
        <v>11.25</v>
      </c>
      <c r="DQ1795" s="72">
        <v>784.43</v>
      </c>
      <c r="DR1795" t="s">
        <v>1145</v>
      </c>
      <c r="DT1795" t="s">
        <v>1137</v>
      </c>
    </row>
    <row r="1796" spans="1:124" x14ac:dyDescent="0.3">
      <c r="A1796" t="s">
        <v>1146</v>
      </c>
      <c r="B1796">
        <v>31320</v>
      </c>
      <c r="C1796" s="95">
        <v>48080</v>
      </c>
      <c r="D1796" s="95">
        <v>257902351</v>
      </c>
      <c r="E1796" s="95">
        <v>46538</v>
      </c>
      <c r="F1796" s="95">
        <v>189890370</v>
      </c>
      <c r="G1796" s="95">
        <v>8577</v>
      </c>
      <c r="H1796" s="95">
        <v>40106197</v>
      </c>
      <c r="I1796" s="95">
        <v>7713</v>
      </c>
      <c r="J1796" s="95">
        <v>31338729</v>
      </c>
      <c r="K1796" s="95">
        <v>48425</v>
      </c>
      <c r="L1796" s="95">
        <v>276524091</v>
      </c>
      <c r="M1796" s="95">
        <v>46428</v>
      </c>
      <c r="N1796" s="95">
        <v>198444513</v>
      </c>
      <c r="O1796" s="95">
        <v>8737</v>
      </c>
      <c r="P1796" s="95">
        <v>42020356</v>
      </c>
      <c r="Q1796" s="95">
        <v>7785</v>
      </c>
      <c r="R1796" s="95">
        <v>33098402</v>
      </c>
      <c r="S1796" s="95">
        <v>48591</v>
      </c>
      <c r="T1796" s="95">
        <v>278815567</v>
      </c>
      <c r="U1796" s="95">
        <v>46060</v>
      </c>
      <c r="V1796" s="95">
        <v>205365935</v>
      </c>
      <c r="W1796" s="95">
        <v>8659</v>
      </c>
      <c r="X1796" s="95">
        <v>43310565</v>
      </c>
      <c r="Y1796" s="95">
        <v>7653</v>
      </c>
      <c r="Z1796" s="95">
        <v>33881947</v>
      </c>
      <c r="AA1796" s="95">
        <v>48891</v>
      </c>
      <c r="AB1796" s="95">
        <v>273697605</v>
      </c>
      <c r="AC1796" s="95">
        <v>45784</v>
      </c>
      <c r="AD1796" s="95">
        <v>218588332</v>
      </c>
      <c r="AE1796" s="95">
        <v>8499</v>
      </c>
      <c r="AF1796" s="95">
        <v>46449049</v>
      </c>
      <c r="AG1796" s="95">
        <v>7505</v>
      </c>
      <c r="AH1796" s="95">
        <v>36913001</v>
      </c>
      <c r="AI1796" s="95">
        <v>49691</v>
      </c>
      <c r="AJ1796" s="95">
        <v>285727044.73000002</v>
      </c>
      <c r="AK1796" s="95">
        <v>46178</v>
      </c>
      <c r="AL1796" s="95">
        <v>228644954.15000001</v>
      </c>
      <c r="AM1796" s="95">
        <v>8563</v>
      </c>
      <c r="AN1796" s="95">
        <v>46684239</v>
      </c>
      <c r="AO1796" s="95">
        <v>7550</v>
      </c>
      <c r="AP1796" s="95">
        <v>38158307</v>
      </c>
      <c r="AQ1796" s="72">
        <v>438.32</v>
      </c>
      <c r="AR1796" s="72">
        <v>339.82</v>
      </c>
      <c r="AS1796" s="72">
        <v>778.14</v>
      </c>
      <c r="AT1796" s="95">
        <v>298008548</v>
      </c>
      <c r="AU1796" s="95">
        <v>221229099</v>
      </c>
      <c r="AV1796" s="95">
        <v>56657</v>
      </c>
      <c r="AW1796" s="95">
        <v>54251</v>
      </c>
      <c r="AX1796" s="72">
        <v>464.39</v>
      </c>
      <c r="AY1796" s="72">
        <v>355.92</v>
      </c>
      <c r="AZ1796" s="72">
        <v>820.31</v>
      </c>
      <c r="BA1796" s="95">
        <v>318544447</v>
      </c>
      <c r="BB1796" s="95">
        <v>231542915</v>
      </c>
      <c r="BC1796" s="95">
        <v>57162</v>
      </c>
      <c r="BD1796" s="95">
        <v>54213</v>
      </c>
      <c r="BE1796" s="72">
        <v>468.89</v>
      </c>
      <c r="BF1796" s="72">
        <v>371.18</v>
      </c>
      <c r="BG1796" s="72">
        <v>840.07</v>
      </c>
      <c r="BH1796" s="95">
        <v>322126132</v>
      </c>
      <c r="BI1796" s="95">
        <v>239247882</v>
      </c>
      <c r="BJ1796" s="95">
        <v>57250</v>
      </c>
      <c r="BK1796" s="95">
        <v>53713</v>
      </c>
      <c r="BL1796" s="72">
        <v>464.87</v>
      </c>
      <c r="BM1796" s="72">
        <v>399.55</v>
      </c>
      <c r="BN1796" s="72">
        <v>864.42</v>
      </c>
      <c r="BO1796" s="95">
        <v>320146654</v>
      </c>
      <c r="BP1796" s="95">
        <v>255501333</v>
      </c>
      <c r="BQ1796" s="95">
        <v>57390</v>
      </c>
      <c r="BR1796" s="95">
        <v>53289</v>
      </c>
      <c r="BS1796" s="72">
        <v>475.52</v>
      </c>
      <c r="BT1796" s="72">
        <v>413.82</v>
      </c>
      <c r="BU1796" s="72">
        <v>889.34</v>
      </c>
      <c r="BV1796" s="95">
        <v>332411283.73000002</v>
      </c>
      <c r="BW1796" s="95">
        <v>266803261.15000001</v>
      </c>
      <c r="BX1796" s="95">
        <v>58254</v>
      </c>
      <c r="BY1796" s="95">
        <v>53728</v>
      </c>
      <c r="BZ1796" s="95">
        <v>55510</v>
      </c>
      <c r="CA1796" s="95">
        <v>55738</v>
      </c>
      <c r="CB1796" s="95">
        <v>55545</v>
      </c>
      <c r="CC1796" s="95">
        <v>55443</v>
      </c>
      <c r="CD1796" s="95">
        <v>56040</v>
      </c>
      <c r="CE1796" s="72">
        <v>650.75523149000003</v>
      </c>
      <c r="CF1796" s="72">
        <v>676.59346364999999</v>
      </c>
      <c r="CG1796" s="72">
        <v>712.40329333</v>
      </c>
      <c r="CH1796" s="72">
        <v>716.50152150999998</v>
      </c>
      <c r="CI1796" s="72">
        <v>731.52548966999996</v>
      </c>
      <c r="CJ1796" s="96">
        <v>1.1957491271</v>
      </c>
      <c r="CK1796" s="96">
        <v>1.2124119491000001</v>
      </c>
      <c r="CL1796" s="96">
        <v>1.1792056660000001</v>
      </c>
      <c r="CM1796" s="96">
        <v>1.2064454492000001</v>
      </c>
      <c r="CN1796" s="96">
        <v>1.2157334399999999</v>
      </c>
      <c r="CO1796" s="96">
        <v>1.0826617542000001</v>
      </c>
      <c r="CP1796" s="96">
        <v>1.1101427769000001</v>
      </c>
      <c r="CQ1796" s="96">
        <v>0.99584056389999998</v>
      </c>
      <c r="CR1796" s="96">
        <v>1.1147794724</v>
      </c>
      <c r="CS1796" s="95">
        <v>52179</v>
      </c>
      <c r="CT1796" s="95">
        <v>52246</v>
      </c>
      <c r="CU1796" s="95">
        <v>51514</v>
      </c>
      <c r="CV1796" s="95">
        <v>51399</v>
      </c>
      <c r="CW1796" s="95">
        <v>51462</v>
      </c>
      <c r="CX1796" s="96">
        <v>1.089928443</v>
      </c>
      <c r="CY1796" s="96">
        <v>1.093883854</v>
      </c>
      <c r="CZ1796" s="96">
        <v>1.084980209</v>
      </c>
      <c r="DA1796" s="96">
        <v>1.0761605780000001</v>
      </c>
      <c r="DB1796" s="96">
        <v>1.0680731779999999</v>
      </c>
      <c r="DC1796">
        <v>2013</v>
      </c>
      <c r="DD1796" s="6">
        <v>53838.8</v>
      </c>
      <c r="DE1796" s="96">
        <v>8.8745762999999991E-3</v>
      </c>
      <c r="DF1796" s="72">
        <v>848.54</v>
      </c>
      <c r="DG1796" s="96">
        <v>1.0001515475</v>
      </c>
      <c r="DH1796" s="72">
        <v>848.66859409000006</v>
      </c>
      <c r="DI1796" s="72">
        <v>859.23292117000005</v>
      </c>
      <c r="DJ1796" s="96">
        <v>1</v>
      </c>
      <c r="DK1796" s="72">
        <v>848.66859409000006</v>
      </c>
      <c r="DL1796" s="96">
        <v>1</v>
      </c>
      <c r="DM1796" s="72">
        <v>848.66859409000006</v>
      </c>
      <c r="DN1796" s="96">
        <v>1</v>
      </c>
      <c r="DO1796" s="96">
        <v>1.9961E-2</v>
      </c>
      <c r="DP1796" s="72">
        <v>16.940000000000001</v>
      </c>
      <c r="DQ1796" s="72">
        <v>831.73</v>
      </c>
      <c r="DR1796" t="s">
        <v>1146</v>
      </c>
      <c r="DT1796" t="s">
        <v>1137</v>
      </c>
    </row>
    <row r="1797" spans="1:124" x14ac:dyDescent="0.3">
      <c r="A1797" t="s">
        <v>1147</v>
      </c>
      <c r="B1797">
        <v>31340</v>
      </c>
      <c r="C1797" s="95">
        <v>8653</v>
      </c>
      <c r="D1797" s="95">
        <v>43953044</v>
      </c>
      <c r="E1797" s="95">
        <v>8336</v>
      </c>
      <c r="F1797" s="95">
        <v>30709617</v>
      </c>
      <c r="G1797" s="95">
        <v>1707</v>
      </c>
      <c r="H1797" s="95">
        <v>6906242</v>
      </c>
      <c r="I1797" s="95">
        <v>1465</v>
      </c>
      <c r="J1797" s="95">
        <v>5293532</v>
      </c>
      <c r="K1797" s="95">
        <v>8645</v>
      </c>
      <c r="L1797" s="95">
        <v>44801279</v>
      </c>
      <c r="M1797" s="95">
        <v>8298</v>
      </c>
      <c r="N1797" s="95">
        <v>31535790</v>
      </c>
      <c r="O1797" s="95">
        <v>1749</v>
      </c>
      <c r="P1797" s="95">
        <v>8066533</v>
      </c>
      <c r="Q1797" s="95">
        <v>1506</v>
      </c>
      <c r="R1797" s="95">
        <v>5658350</v>
      </c>
      <c r="S1797" s="95">
        <v>8690</v>
      </c>
      <c r="T1797" s="95">
        <v>48313050</v>
      </c>
      <c r="U1797" s="95">
        <v>8298</v>
      </c>
      <c r="V1797" s="95">
        <v>33764088</v>
      </c>
      <c r="W1797" s="95">
        <v>1815</v>
      </c>
      <c r="X1797" s="95">
        <v>9004894</v>
      </c>
      <c r="Y1797" s="95">
        <v>1562</v>
      </c>
      <c r="Z1797" s="95">
        <v>6154926</v>
      </c>
      <c r="AA1797" s="95">
        <v>8668</v>
      </c>
      <c r="AB1797" s="95">
        <v>48450944</v>
      </c>
      <c r="AC1797" s="95">
        <v>8218</v>
      </c>
      <c r="AD1797" s="95">
        <v>36069903</v>
      </c>
      <c r="AE1797" s="95">
        <v>1861</v>
      </c>
      <c r="AF1797" s="95">
        <v>9545203</v>
      </c>
      <c r="AG1797" s="95">
        <v>1610</v>
      </c>
      <c r="AH1797" s="95">
        <v>7119650</v>
      </c>
      <c r="AI1797" s="95">
        <v>8709</v>
      </c>
      <c r="AJ1797" s="95">
        <v>49831696</v>
      </c>
      <c r="AK1797" s="95">
        <v>8243</v>
      </c>
      <c r="AL1797" s="95">
        <v>37735841</v>
      </c>
      <c r="AM1797" s="95">
        <v>1929</v>
      </c>
      <c r="AN1797" s="95">
        <v>9233717</v>
      </c>
      <c r="AO1797" s="95">
        <v>1680</v>
      </c>
      <c r="AP1797" s="95">
        <v>7501089</v>
      </c>
      <c r="AQ1797" s="72">
        <v>409.1</v>
      </c>
      <c r="AR1797" s="72">
        <v>306.12</v>
      </c>
      <c r="AS1797" s="72">
        <v>715.22</v>
      </c>
      <c r="AT1797" s="95">
        <v>50859286</v>
      </c>
      <c r="AU1797" s="95">
        <v>36003149</v>
      </c>
      <c r="AV1797" s="95">
        <v>10360</v>
      </c>
      <c r="AW1797" s="95">
        <v>9801</v>
      </c>
      <c r="AX1797" s="72">
        <v>423.86</v>
      </c>
      <c r="AY1797" s="72">
        <v>316.14999999999998</v>
      </c>
      <c r="AZ1797" s="72">
        <v>740.01</v>
      </c>
      <c r="BA1797" s="95">
        <v>52867812</v>
      </c>
      <c r="BB1797" s="95">
        <v>37194140</v>
      </c>
      <c r="BC1797" s="95">
        <v>10394</v>
      </c>
      <c r="BD1797" s="95">
        <v>9804</v>
      </c>
      <c r="BE1797" s="72">
        <v>454.69</v>
      </c>
      <c r="BF1797" s="72">
        <v>337.38</v>
      </c>
      <c r="BG1797" s="72">
        <v>792.07</v>
      </c>
      <c r="BH1797" s="95">
        <v>57317944</v>
      </c>
      <c r="BI1797" s="95">
        <v>39919014</v>
      </c>
      <c r="BJ1797" s="95">
        <v>10505</v>
      </c>
      <c r="BK1797" s="95">
        <v>9860</v>
      </c>
      <c r="BL1797" s="72">
        <v>459.02</v>
      </c>
      <c r="BM1797" s="72">
        <v>366.21</v>
      </c>
      <c r="BN1797" s="72">
        <v>825.23</v>
      </c>
      <c r="BO1797" s="95">
        <v>57996147</v>
      </c>
      <c r="BP1797" s="95">
        <v>43189553</v>
      </c>
      <c r="BQ1797" s="95">
        <v>10529</v>
      </c>
      <c r="BR1797" s="95">
        <v>9828</v>
      </c>
      <c r="BS1797" s="72">
        <v>462.69</v>
      </c>
      <c r="BT1797" s="72">
        <v>379.9</v>
      </c>
      <c r="BU1797" s="72">
        <v>842.59</v>
      </c>
      <c r="BV1797" s="95">
        <v>59065413</v>
      </c>
      <c r="BW1797" s="95">
        <v>45236930</v>
      </c>
      <c r="BX1797" s="95">
        <v>10638</v>
      </c>
      <c r="BY1797" s="95">
        <v>9923</v>
      </c>
      <c r="BZ1797" s="95">
        <v>10094</v>
      </c>
      <c r="CA1797" s="95">
        <v>10109</v>
      </c>
      <c r="CB1797" s="95">
        <v>10194</v>
      </c>
      <c r="CC1797" s="95">
        <v>10196</v>
      </c>
      <c r="CD1797" s="95">
        <v>10288</v>
      </c>
      <c r="CE1797" s="72">
        <v>650.75523149000003</v>
      </c>
      <c r="CF1797" s="72">
        <v>676.59346364999999</v>
      </c>
      <c r="CG1797" s="72">
        <v>712.40329333</v>
      </c>
      <c r="CH1797" s="72">
        <v>716.50152150999998</v>
      </c>
      <c r="CI1797" s="72">
        <v>731.52548966999996</v>
      </c>
      <c r="CJ1797" s="96">
        <v>1.0990614679999999</v>
      </c>
      <c r="CK1797" s="96">
        <v>1.093729159</v>
      </c>
      <c r="CL1797" s="96">
        <v>1.1118280999000001</v>
      </c>
      <c r="CM1797" s="96">
        <v>1.1517491244</v>
      </c>
      <c r="CN1797" s="96">
        <v>1.1518258925</v>
      </c>
      <c r="CO1797" s="96">
        <v>1.1180292372</v>
      </c>
      <c r="CP1797" s="96">
        <v>1.003228459</v>
      </c>
      <c r="CQ1797" s="96">
        <v>0.99584056389999998</v>
      </c>
      <c r="CR1797" s="96">
        <v>1.0074186090999999</v>
      </c>
      <c r="CS1797" s="95">
        <v>9903</v>
      </c>
      <c r="CT1797" s="95">
        <v>9950</v>
      </c>
      <c r="CU1797" s="95">
        <v>10000</v>
      </c>
      <c r="CV1797" s="95">
        <v>9949</v>
      </c>
      <c r="CW1797" s="95">
        <v>10113</v>
      </c>
      <c r="CX1797" s="96">
        <v>1.116454222</v>
      </c>
      <c r="CY1797" s="96">
        <v>1.12508969</v>
      </c>
      <c r="CZ1797" s="96">
        <v>1.122071246</v>
      </c>
      <c r="DA1797" s="96">
        <v>1.1079204389999999</v>
      </c>
      <c r="DB1797" s="96">
        <v>1.1185729149999999</v>
      </c>
      <c r="DC1797">
        <v>2013</v>
      </c>
      <c r="DD1797" s="6">
        <v>9843.2000000000007</v>
      </c>
      <c r="DE1797" s="96">
        <v>9.1332294999999994E-3</v>
      </c>
      <c r="DF1797" s="72">
        <v>766.62</v>
      </c>
      <c r="DG1797" s="96">
        <v>1</v>
      </c>
      <c r="DH1797" s="72">
        <v>766.62</v>
      </c>
      <c r="DI1797" s="72">
        <v>766.62</v>
      </c>
      <c r="DJ1797" s="96">
        <v>1</v>
      </c>
      <c r="DK1797" s="72">
        <v>766.62</v>
      </c>
      <c r="DL1797" s="96">
        <v>1</v>
      </c>
      <c r="DM1797" s="72">
        <v>766.62</v>
      </c>
      <c r="DN1797" s="96">
        <v>1</v>
      </c>
      <c r="DO1797" s="96">
        <v>2.1676000000000001E-2</v>
      </c>
      <c r="DP1797" s="72">
        <v>16.62</v>
      </c>
      <c r="DQ1797" s="72">
        <v>750</v>
      </c>
      <c r="DR1797" t="s">
        <v>1147</v>
      </c>
      <c r="DT1797" t="s">
        <v>1137</v>
      </c>
    </row>
    <row r="1798" spans="1:124" x14ac:dyDescent="0.3">
      <c r="A1798" t="s">
        <v>807</v>
      </c>
      <c r="B1798">
        <v>31350</v>
      </c>
      <c r="C1798" s="95">
        <v>29760</v>
      </c>
      <c r="D1798" s="95">
        <v>131896776</v>
      </c>
      <c r="E1798" s="95">
        <v>28069</v>
      </c>
      <c r="F1798" s="95">
        <v>106867240</v>
      </c>
      <c r="G1798" s="95">
        <v>3163</v>
      </c>
      <c r="H1798" s="95">
        <v>13216905</v>
      </c>
      <c r="I1798" s="95">
        <v>2705</v>
      </c>
      <c r="J1798" s="95">
        <v>10686439</v>
      </c>
      <c r="K1798" s="95">
        <v>30425</v>
      </c>
      <c r="L1798" s="95">
        <v>137047923</v>
      </c>
      <c r="M1798" s="95">
        <v>28465</v>
      </c>
      <c r="N1798" s="95">
        <v>113536357</v>
      </c>
      <c r="O1798" s="95">
        <v>3229</v>
      </c>
      <c r="P1798" s="95">
        <v>14125378</v>
      </c>
      <c r="Q1798" s="95">
        <v>2740</v>
      </c>
      <c r="R1798" s="95">
        <v>11016786</v>
      </c>
      <c r="S1798" s="95">
        <v>31406</v>
      </c>
      <c r="T1798" s="95">
        <v>145373726</v>
      </c>
      <c r="U1798" s="95">
        <v>29132</v>
      </c>
      <c r="V1798" s="95">
        <v>124184825</v>
      </c>
      <c r="W1798" s="95">
        <v>3282</v>
      </c>
      <c r="X1798" s="95">
        <v>14853267</v>
      </c>
      <c r="Y1798" s="95">
        <v>2780</v>
      </c>
      <c r="Z1798" s="95">
        <v>12293121</v>
      </c>
      <c r="AA1798" s="95">
        <v>31850</v>
      </c>
      <c r="AB1798" s="95">
        <v>144672580</v>
      </c>
      <c r="AC1798" s="95">
        <v>29275</v>
      </c>
      <c r="AD1798" s="95">
        <v>135792091</v>
      </c>
      <c r="AE1798" s="95">
        <v>3374</v>
      </c>
      <c r="AF1798" s="95">
        <v>13180309</v>
      </c>
      <c r="AG1798" s="95">
        <v>2860</v>
      </c>
      <c r="AH1798" s="95">
        <v>12618064</v>
      </c>
      <c r="AI1798" s="95">
        <v>32686</v>
      </c>
      <c r="AJ1798" s="95">
        <v>148378382.28</v>
      </c>
      <c r="AK1798" s="95">
        <v>29863</v>
      </c>
      <c r="AL1798" s="95">
        <v>144552035.59999999</v>
      </c>
      <c r="AM1798" s="95">
        <v>3462</v>
      </c>
      <c r="AN1798" s="95">
        <v>15489469</v>
      </c>
      <c r="AO1798" s="95">
        <v>2947</v>
      </c>
      <c r="AP1798" s="95">
        <v>13794752</v>
      </c>
      <c r="AQ1798" s="72">
        <v>367.31</v>
      </c>
      <c r="AR1798" s="72">
        <v>318.33</v>
      </c>
      <c r="AS1798" s="72">
        <v>685.64</v>
      </c>
      <c r="AT1798" s="95">
        <v>145113681</v>
      </c>
      <c r="AU1798" s="95">
        <v>117553679</v>
      </c>
      <c r="AV1798" s="95">
        <v>32923</v>
      </c>
      <c r="AW1798" s="95">
        <v>30774</v>
      </c>
      <c r="AX1798" s="72">
        <v>374.33</v>
      </c>
      <c r="AY1798" s="72">
        <v>332.62</v>
      </c>
      <c r="AZ1798" s="72">
        <v>706.95</v>
      </c>
      <c r="BA1798" s="95">
        <v>151173301</v>
      </c>
      <c r="BB1798" s="95">
        <v>124553143</v>
      </c>
      <c r="BC1798" s="95">
        <v>33654</v>
      </c>
      <c r="BD1798" s="95">
        <v>31205</v>
      </c>
      <c r="BE1798" s="72">
        <v>384.92</v>
      </c>
      <c r="BF1798" s="72">
        <v>356.39</v>
      </c>
      <c r="BG1798" s="72">
        <v>741.31</v>
      </c>
      <c r="BH1798" s="95">
        <v>160226993</v>
      </c>
      <c r="BI1798" s="95">
        <v>136477946</v>
      </c>
      <c r="BJ1798" s="95">
        <v>34688</v>
      </c>
      <c r="BK1798" s="95">
        <v>31912</v>
      </c>
      <c r="BL1798" s="72">
        <v>373.45</v>
      </c>
      <c r="BM1798" s="72">
        <v>384.86</v>
      </c>
      <c r="BN1798" s="72">
        <v>758.31</v>
      </c>
      <c r="BO1798" s="95">
        <v>157852889</v>
      </c>
      <c r="BP1798" s="95">
        <v>148410155</v>
      </c>
      <c r="BQ1798" s="95">
        <v>35224</v>
      </c>
      <c r="BR1798" s="95">
        <v>32135</v>
      </c>
      <c r="BS1798" s="72">
        <v>377.77</v>
      </c>
      <c r="BT1798" s="72">
        <v>402.18</v>
      </c>
      <c r="BU1798" s="72">
        <v>779.95</v>
      </c>
      <c r="BV1798" s="95">
        <v>163867851.28</v>
      </c>
      <c r="BW1798" s="95">
        <v>158346787.59999999</v>
      </c>
      <c r="BX1798" s="95">
        <v>36148</v>
      </c>
      <c r="BY1798" s="95">
        <v>32810</v>
      </c>
      <c r="BZ1798" s="95">
        <v>31899</v>
      </c>
      <c r="CA1798" s="95">
        <v>32473</v>
      </c>
      <c r="CB1798" s="95">
        <v>33350</v>
      </c>
      <c r="CC1798" s="95">
        <v>33758</v>
      </c>
      <c r="CD1798" s="95">
        <v>34515</v>
      </c>
      <c r="CE1798" s="72">
        <v>650.75523149000003</v>
      </c>
      <c r="CF1798" s="72">
        <v>676.59346364999999</v>
      </c>
      <c r="CG1798" s="72">
        <v>712.40329333</v>
      </c>
      <c r="CH1798" s="72">
        <v>716.50152150999998</v>
      </c>
      <c r="CI1798" s="72">
        <v>731.52548966999996</v>
      </c>
      <c r="CJ1798" s="96">
        <v>1.0536065894</v>
      </c>
      <c r="CK1798" s="96">
        <v>1.0448667301000001</v>
      </c>
      <c r="CL1798" s="96">
        <v>1.0405763238000001</v>
      </c>
      <c r="CM1798" s="96">
        <v>1.0583508579000001</v>
      </c>
      <c r="CN1798" s="96">
        <v>1.0661966138000001</v>
      </c>
      <c r="CO1798" s="96">
        <v>1.0108005658999999</v>
      </c>
      <c r="CP1798" s="96">
        <v>1.0414709473999999</v>
      </c>
      <c r="CQ1798" s="96">
        <v>0.99584056389999998</v>
      </c>
      <c r="CR1798" s="96">
        <v>1.0458208234999999</v>
      </c>
      <c r="CS1798" s="95">
        <v>32345</v>
      </c>
      <c r="CT1798" s="95">
        <v>32965</v>
      </c>
      <c r="CU1798" s="95">
        <v>33518</v>
      </c>
      <c r="CV1798" s="95">
        <v>33861</v>
      </c>
      <c r="CW1798" s="95">
        <v>34559</v>
      </c>
      <c r="CX1798" s="96">
        <v>1.019452182</v>
      </c>
      <c r="CY1798" s="96">
        <v>1.014727868</v>
      </c>
      <c r="CZ1798" s="96">
        <v>1.005854558</v>
      </c>
      <c r="DA1798" s="96">
        <v>1.0116300730000001</v>
      </c>
      <c r="DB1798" s="96">
        <v>1.0029413199999999</v>
      </c>
      <c r="DC1798">
        <v>2013</v>
      </c>
      <c r="DD1798" s="6">
        <v>31767.200000000001</v>
      </c>
      <c r="DE1798" s="96">
        <v>1.41491446E-2</v>
      </c>
      <c r="DF1798" s="72">
        <v>791.82</v>
      </c>
      <c r="DG1798" s="96">
        <v>1.0003311591999999</v>
      </c>
      <c r="DH1798" s="72">
        <v>792.08221847000004</v>
      </c>
      <c r="DI1798" s="72">
        <v>805.94880929999999</v>
      </c>
      <c r="DJ1798" s="96">
        <v>1</v>
      </c>
      <c r="DK1798" s="72">
        <v>792.08221847000004</v>
      </c>
      <c r="DL1798" s="96">
        <v>1</v>
      </c>
      <c r="DM1798" s="72">
        <v>792.08221847000004</v>
      </c>
      <c r="DN1798" s="96">
        <v>0.87073250369999999</v>
      </c>
      <c r="DO1798" s="96">
        <v>2.7563000000000001E-2</v>
      </c>
      <c r="DP1798" s="72">
        <v>19.010000000000002</v>
      </c>
      <c r="DQ1798" s="72">
        <v>773.07</v>
      </c>
      <c r="DR1798" t="s">
        <v>807</v>
      </c>
      <c r="DT1798" t="s">
        <v>1137</v>
      </c>
    </row>
    <row r="1799" spans="1:124" x14ac:dyDescent="0.3">
      <c r="A1799" t="s">
        <v>285</v>
      </c>
      <c r="B1799">
        <v>31360</v>
      </c>
      <c r="C1799" s="95">
        <v>13944</v>
      </c>
      <c r="D1799" s="95">
        <v>60186120</v>
      </c>
      <c r="E1799" s="95">
        <v>13096</v>
      </c>
      <c r="F1799" s="95">
        <v>47409939</v>
      </c>
      <c r="G1799" s="95">
        <v>2670</v>
      </c>
      <c r="H1799" s="95">
        <v>9055023</v>
      </c>
      <c r="I1799" s="95">
        <v>2272</v>
      </c>
      <c r="J1799" s="95">
        <v>8198560</v>
      </c>
      <c r="K1799" s="95">
        <v>14402</v>
      </c>
      <c r="L1799" s="95">
        <v>62444927</v>
      </c>
      <c r="M1799" s="95">
        <v>13426</v>
      </c>
      <c r="N1799" s="95">
        <v>49981672</v>
      </c>
      <c r="O1799" s="95">
        <v>2729</v>
      </c>
      <c r="P1799" s="95">
        <v>9374375</v>
      </c>
      <c r="Q1799" s="95">
        <v>2300</v>
      </c>
      <c r="R1799" s="95">
        <v>8880050</v>
      </c>
      <c r="S1799" s="95">
        <v>14958</v>
      </c>
      <c r="T1799" s="95">
        <v>67886166</v>
      </c>
      <c r="U1799" s="95">
        <v>13781</v>
      </c>
      <c r="V1799" s="95">
        <v>55081336</v>
      </c>
      <c r="W1799" s="95">
        <v>2749</v>
      </c>
      <c r="X1799" s="95">
        <v>10522815</v>
      </c>
      <c r="Y1799" s="95">
        <v>2318</v>
      </c>
      <c r="Z1799" s="95">
        <v>9543509</v>
      </c>
      <c r="AA1799" s="95">
        <v>15464</v>
      </c>
      <c r="AB1799" s="95">
        <v>68437349</v>
      </c>
      <c r="AC1799" s="95">
        <v>14119</v>
      </c>
      <c r="AD1799" s="95">
        <v>60818375</v>
      </c>
      <c r="AE1799" s="95">
        <v>2792</v>
      </c>
      <c r="AF1799" s="95">
        <v>12032217</v>
      </c>
      <c r="AG1799" s="95">
        <v>2345</v>
      </c>
      <c r="AH1799" s="95">
        <v>10064518</v>
      </c>
      <c r="AI1799" s="95">
        <v>16091</v>
      </c>
      <c r="AJ1799" s="95">
        <v>71844148.969999999</v>
      </c>
      <c r="AK1799" s="95">
        <v>14616</v>
      </c>
      <c r="AL1799" s="95">
        <v>64997419.740000002</v>
      </c>
      <c r="AM1799" s="95">
        <v>2938</v>
      </c>
      <c r="AN1799" s="95">
        <v>11793067</v>
      </c>
      <c r="AO1799" s="95">
        <v>2492</v>
      </c>
      <c r="AP1799" s="95">
        <v>10900699</v>
      </c>
      <c r="AQ1799" s="72">
        <v>347.3</v>
      </c>
      <c r="AR1799" s="72">
        <v>301.54000000000002</v>
      </c>
      <c r="AS1799" s="72">
        <v>648.84</v>
      </c>
      <c r="AT1799" s="95">
        <v>69241143</v>
      </c>
      <c r="AU1799" s="95">
        <v>55608499</v>
      </c>
      <c r="AV1799" s="95">
        <v>16614</v>
      </c>
      <c r="AW1799" s="95">
        <v>15368</v>
      </c>
      <c r="AX1799" s="72">
        <v>349.36</v>
      </c>
      <c r="AY1799" s="72">
        <v>311.91000000000003</v>
      </c>
      <c r="AZ1799" s="72">
        <v>661.27</v>
      </c>
      <c r="BA1799" s="95">
        <v>71819302</v>
      </c>
      <c r="BB1799" s="95">
        <v>58861722</v>
      </c>
      <c r="BC1799" s="95">
        <v>17131</v>
      </c>
      <c r="BD1799" s="95">
        <v>15726</v>
      </c>
      <c r="BE1799" s="72">
        <v>369.01</v>
      </c>
      <c r="BF1799" s="72">
        <v>334.52</v>
      </c>
      <c r="BG1799" s="72">
        <v>703.53</v>
      </c>
      <c r="BH1799" s="95">
        <v>78408981</v>
      </c>
      <c r="BI1799" s="95">
        <v>64624845</v>
      </c>
      <c r="BJ1799" s="95">
        <v>17707</v>
      </c>
      <c r="BK1799" s="95">
        <v>16099</v>
      </c>
      <c r="BL1799" s="72">
        <v>367.32</v>
      </c>
      <c r="BM1799" s="72">
        <v>358.78</v>
      </c>
      <c r="BN1799" s="72">
        <v>726.1</v>
      </c>
      <c r="BO1799" s="95">
        <v>80469566</v>
      </c>
      <c r="BP1799" s="95">
        <v>70882893</v>
      </c>
      <c r="BQ1799" s="95">
        <v>18256</v>
      </c>
      <c r="BR1799" s="95">
        <v>16464</v>
      </c>
      <c r="BS1799" s="72">
        <v>366.27</v>
      </c>
      <c r="BT1799" s="72">
        <v>369.7</v>
      </c>
      <c r="BU1799" s="72">
        <v>735.97</v>
      </c>
      <c r="BV1799" s="95">
        <v>83637215.969999999</v>
      </c>
      <c r="BW1799" s="95">
        <v>75898118.739999995</v>
      </c>
      <c r="BX1799" s="95">
        <v>19029</v>
      </c>
      <c r="BY1799" s="95">
        <v>17108</v>
      </c>
      <c r="BZ1799" s="95">
        <v>16020</v>
      </c>
      <c r="CA1799" s="95">
        <v>16454</v>
      </c>
      <c r="CB1799" s="95">
        <v>16932</v>
      </c>
      <c r="CC1799" s="95">
        <v>17405</v>
      </c>
      <c r="CD1799" s="95">
        <v>18089</v>
      </c>
      <c r="CE1799" s="72">
        <v>650.75523149000003</v>
      </c>
      <c r="CF1799" s="72">
        <v>676.59346364999999</v>
      </c>
      <c r="CG1799" s="72">
        <v>712.40329333</v>
      </c>
      <c r="CH1799" s="72">
        <v>716.50152150999998</v>
      </c>
      <c r="CI1799" s="72">
        <v>731.52548966999996</v>
      </c>
      <c r="CJ1799" s="96">
        <v>0.99705690960000004</v>
      </c>
      <c r="CK1799" s="96">
        <v>0.97735203709999996</v>
      </c>
      <c r="CL1799" s="96">
        <v>0.98754456440000005</v>
      </c>
      <c r="CM1799" s="96">
        <v>1.0133963128000001</v>
      </c>
      <c r="CN1799" s="96">
        <v>1.0060756739000001</v>
      </c>
      <c r="CO1799" s="96">
        <v>0.95476394620000005</v>
      </c>
      <c r="CP1799" s="96">
        <v>1.0434883967999999</v>
      </c>
      <c r="CQ1799" s="96">
        <v>0.99584056389999998</v>
      </c>
      <c r="CR1799" s="96">
        <v>1.0478466992</v>
      </c>
      <c r="CS1799" s="95">
        <v>15100</v>
      </c>
      <c r="CT1799" s="95">
        <v>15592</v>
      </c>
      <c r="CU1799" s="95">
        <v>15963</v>
      </c>
      <c r="CV1799" s="95">
        <v>16370</v>
      </c>
      <c r="CW1799" s="95">
        <v>16913</v>
      </c>
      <c r="CX1799" s="96">
        <v>0.98064166399999997</v>
      </c>
      <c r="CY1799" s="96">
        <v>0.95752476099999995</v>
      </c>
      <c r="CZ1799" s="96">
        <v>0.94897396599999995</v>
      </c>
      <c r="DA1799" s="96">
        <v>0.95597191199999998</v>
      </c>
      <c r="DB1799" s="96">
        <v>0.93341060200000003</v>
      </c>
      <c r="DC1799">
        <v>2013</v>
      </c>
      <c r="DD1799" s="6">
        <v>16153</v>
      </c>
      <c r="DE1799" s="96">
        <v>4.9326600999999998E-3</v>
      </c>
      <c r="DF1799" s="72">
        <v>800.77</v>
      </c>
      <c r="DG1799" s="96">
        <v>1</v>
      </c>
      <c r="DH1799" s="72">
        <v>800.77</v>
      </c>
      <c r="DI1799" s="72">
        <v>819.56493470999999</v>
      </c>
      <c r="DJ1799" s="96">
        <v>1</v>
      </c>
      <c r="DK1799" s="72">
        <v>800.77</v>
      </c>
      <c r="DL1799" s="96">
        <v>1</v>
      </c>
      <c r="DM1799" s="72">
        <v>800.77</v>
      </c>
      <c r="DN1799" s="96">
        <v>1</v>
      </c>
      <c r="DO1799" s="96">
        <v>1.6205000000000001E-2</v>
      </c>
      <c r="DP1799" s="72">
        <v>12.98</v>
      </c>
      <c r="DQ1799" s="72">
        <v>787.79</v>
      </c>
      <c r="DR1799" t="s">
        <v>285</v>
      </c>
      <c r="DT1799" t="s">
        <v>1137</v>
      </c>
    </row>
    <row r="1800" spans="1:124" x14ac:dyDescent="0.3">
      <c r="A1800" t="s">
        <v>155</v>
      </c>
      <c r="B1800">
        <v>31370</v>
      </c>
      <c r="C1800" s="95">
        <v>57122</v>
      </c>
      <c r="D1800" s="95">
        <v>278482116</v>
      </c>
      <c r="E1800" s="95">
        <v>54279</v>
      </c>
      <c r="F1800" s="95">
        <v>224689724</v>
      </c>
      <c r="G1800" s="95">
        <v>8070</v>
      </c>
      <c r="H1800" s="95">
        <v>35414977</v>
      </c>
      <c r="I1800" s="95">
        <v>7128</v>
      </c>
      <c r="J1800" s="95">
        <v>28395625</v>
      </c>
      <c r="K1800" s="95">
        <v>56591</v>
      </c>
      <c r="L1800" s="95">
        <v>283101130</v>
      </c>
      <c r="M1800" s="95">
        <v>53346</v>
      </c>
      <c r="N1800" s="95">
        <v>228050854</v>
      </c>
      <c r="O1800" s="95">
        <v>8115</v>
      </c>
      <c r="P1800" s="95">
        <v>37463747</v>
      </c>
      <c r="Q1800" s="95">
        <v>7154</v>
      </c>
      <c r="R1800" s="95">
        <v>29523817</v>
      </c>
      <c r="S1800" s="95">
        <v>56236</v>
      </c>
      <c r="T1800" s="95">
        <v>286212222</v>
      </c>
      <c r="U1800" s="95">
        <v>52533</v>
      </c>
      <c r="V1800" s="95">
        <v>238786307</v>
      </c>
      <c r="W1800" s="95">
        <v>8057</v>
      </c>
      <c r="X1800" s="95">
        <v>37669623</v>
      </c>
      <c r="Y1800" s="95">
        <v>7041</v>
      </c>
      <c r="Z1800" s="95">
        <v>31647109</v>
      </c>
      <c r="AA1800" s="95">
        <v>55355</v>
      </c>
      <c r="AB1800" s="95">
        <v>275635681</v>
      </c>
      <c r="AC1800" s="95">
        <v>51082</v>
      </c>
      <c r="AD1800" s="95">
        <v>243960302</v>
      </c>
      <c r="AE1800" s="95">
        <v>7888</v>
      </c>
      <c r="AF1800" s="95">
        <v>38614230</v>
      </c>
      <c r="AG1800" s="95">
        <v>6864</v>
      </c>
      <c r="AH1800" s="95">
        <v>33595069</v>
      </c>
      <c r="AI1800" s="95">
        <v>55503</v>
      </c>
      <c r="AJ1800" s="95">
        <v>275592317.80000001</v>
      </c>
      <c r="AK1800" s="95">
        <v>50796</v>
      </c>
      <c r="AL1800" s="95">
        <v>251701388.44999999</v>
      </c>
      <c r="AM1800" s="95">
        <v>7953</v>
      </c>
      <c r="AN1800" s="95">
        <v>38344860</v>
      </c>
      <c r="AO1800" s="95">
        <v>6915</v>
      </c>
      <c r="AP1800" s="95">
        <v>34640475</v>
      </c>
      <c r="AQ1800" s="72">
        <v>401.25</v>
      </c>
      <c r="AR1800" s="72">
        <v>343.45</v>
      </c>
      <c r="AS1800" s="72">
        <v>744.7</v>
      </c>
      <c r="AT1800" s="95">
        <v>313897093</v>
      </c>
      <c r="AU1800" s="95">
        <v>253085349</v>
      </c>
      <c r="AV1800" s="95">
        <v>65192</v>
      </c>
      <c r="AW1800" s="95">
        <v>61407</v>
      </c>
      <c r="AX1800" s="72">
        <v>412.85</v>
      </c>
      <c r="AY1800" s="72">
        <v>354.79</v>
      </c>
      <c r="AZ1800" s="72">
        <v>767.64</v>
      </c>
      <c r="BA1800" s="95">
        <v>320564877</v>
      </c>
      <c r="BB1800" s="95">
        <v>257574671</v>
      </c>
      <c r="BC1800" s="95">
        <v>64706</v>
      </c>
      <c r="BD1800" s="95">
        <v>60500</v>
      </c>
      <c r="BE1800" s="72">
        <v>419.8</v>
      </c>
      <c r="BF1800" s="72">
        <v>378.29</v>
      </c>
      <c r="BG1800" s="72">
        <v>798.09</v>
      </c>
      <c r="BH1800" s="95">
        <v>323881845</v>
      </c>
      <c r="BI1800" s="95">
        <v>270433416</v>
      </c>
      <c r="BJ1800" s="95">
        <v>64293</v>
      </c>
      <c r="BK1800" s="95">
        <v>59574</v>
      </c>
      <c r="BL1800" s="72">
        <v>414.08</v>
      </c>
      <c r="BM1800" s="72">
        <v>399.16</v>
      </c>
      <c r="BN1800" s="72">
        <v>813.24</v>
      </c>
      <c r="BO1800" s="95">
        <v>314249911</v>
      </c>
      <c r="BP1800" s="95">
        <v>277555371</v>
      </c>
      <c r="BQ1800" s="95">
        <v>63243</v>
      </c>
      <c r="BR1800" s="95">
        <v>57946</v>
      </c>
      <c r="BS1800" s="72">
        <v>412.28</v>
      </c>
      <c r="BT1800" s="72">
        <v>413.47</v>
      </c>
      <c r="BU1800" s="72">
        <v>825.75</v>
      </c>
      <c r="BV1800" s="95">
        <v>313937177.80000001</v>
      </c>
      <c r="BW1800" s="95">
        <v>286341863.44999999</v>
      </c>
      <c r="BX1800" s="95">
        <v>63456</v>
      </c>
      <c r="BY1800" s="95">
        <v>57711</v>
      </c>
      <c r="BZ1800" s="95">
        <v>63388</v>
      </c>
      <c r="CA1800" s="95">
        <v>62677</v>
      </c>
      <c r="CB1800" s="95">
        <v>62018</v>
      </c>
      <c r="CC1800" s="95">
        <v>60729</v>
      </c>
      <c r="CD1800" s="95">
        <v>60646</v>
      </c>
      <c r="CE1800" s="72">
        <v>650.75523149000003</v>
      </c>
      <c r="CF1800" s="72">
        <v>676.59346364999999</v>
      </c>
      <c r="CG1800" s="72">
        <v>712.40329333</v>
      </c>
      <c r="CH1800" s="72">
        <v>716.50152150999998</v>
      </c>
      <c r="CI1800" s="72">
        <v>731.52548966999996</v>
      </c>
      <c r="CJ1800" s="96">
        <v>1.1443626789000001</v>
      </c>
      <c r="CK1800" s="96">
        <v>1.1345660892</v>
      </c>
      <c r="CL1800" s="96">
        <v>1.1202783697000001</v>
      </c>
      <c r="CM1800" s="96">
        <v>1.1350150357</v>
      </c>
      <c r="CN1800" s="96">
        <v>1.1288055052999999</v>
      </c>
      <c r="CO1800" s="96">
        <v>1.084064395</v>
      </c>
      <c r="CP1800" s="96">
        <v>1.0447769901999999</v>
      </c>
      <c r="CQ1800" s="96">
        <v>0.99584056389999998</v>
      </c>
      <c r="CR1800" s="96">
        <v>1.0491406746</v>
      </c>
      <c r="CS1800" s="95">
        <v>58756</v>
      </c>
      <c r="CT1800" s="95">
        <v>58048</v>
      </c>
      <c r="CU1800" s="95">
        <v>56725</v>
      </c>
      <c r="CV1800" s="95">
        <v>55509</v>
      </c>
      <c r="CW1800" s="95">
        <v>55183</v>
      </c>
      <c r="CX1800" s="96">
        <v>1.0799778600000001</v>
      </c>
      <c r="CY1800" s="96">
        <v>1.0858063650000001</v>
      </c>
      <c r="CZ1800" s="96">
        <v>1.0830483179999999</v>
      </c>
      <c r="DA1800" s="96">
        <v>1.08830085</v>
      </c>
      <c r="DB1800" s="96">
        <v>1.0833661029999999</v>
      </c>
      <c r="DC1800">
        <v>2013</v>
      </c>
      <c r="DD1800" s="6">
        <v>59427.6</v>
      </c>
      <c r="DE1800" s="96">
        <v>2.40472449E-2</v>
      </c>
      <c r="DF1800" s="72">
        <v>786.35</v>
      </c>
      <c r="DG1800" s="96">
        <v>1.0001452539</v>
      </c>
      <c r="DH1800" s="72">
        <v>786.46422039000004</v>
      </c>
      <c r="DI1800" s="72">
        <v>819.56493470999999</v>
      </c>
      <c r="DJ1800" s="96">
        <v>1</v>
      </c>
      <c r="DK1800" s="72">
        <v>786.46422039000004</v>
      </c>
      <c r="DL1800" s="96">
        <v>1</v>
      </c>
      <c r="DM1800" s="72">
        <v>786.46422039000004</v>
      </c>
      <c r="DN1800" s="96">
        <v>0.91894168549999999</v>
      </c>
      <c r="DO1800" s="96">
        <v>2.6117000000000001E-2</v>
      </c>
      <c r="DP1800" s="72">
        <v>18.88</v>
      </c>
      <c r="DQ1800" s="72">
        <v>767.58</v>
      </c>
      <c r="DR1800" t="s">
        <v>155</v>
      </c>
      <c r="DT1800" t="s">
        <v>1137</v>
      </c>
    </row>
    <row r="1801" spans="1:124" x14ac:dyDescent="0.3">
      <c r="A1801" t="s">
        <v>439</v>
      </c>
      <c r="B1801">
        <v>31390</v>
      </c>
      <c r="C1801" s="95">
        <v>13859</v>
      </c>
      <c r="D1801" s="95">
        <v>75503690</v>
      </c>
      <c r="E1801" s="95">
        <v>13308</v>
      </c>
      <c r="F1801" s="95">
        <v>53572112</v>
      </c>
      <c r="G1801" s="95">
        <v>1954</v>
      </c>
      <c r="H1801" s="95">
        <v>7815963</v>
      </c>
      <c r="I1801" s="95">
        <v>1692</v>
      </c>
      <c r="J1801" s="95">
        <v>6455912</v>
      </c>
      <c r="K1801" s="95">
        <v>14084</v>
      </c>
      <c r="L1801" s="95">
        <v>80512339</v>
      </c>
      <c r="M1801" s="95">
        <v>13438</v>
      </c>
      <c r="N1801" s="95">
        <v>56904673</v>
      </c>
      <c r="O1801" s="95">
        <v>2023</v>
      </c>
      <c r="P1801" s="95">
        <v>8151976</v>
      </c>
      <c r="Q1801" s="95">
        <v>1726</v>
      </c>
      <c r="R1801" s="95">
        <v>7095141</v>
      </c>
      <c r="S1801" s="95">
        <v>14322</v>
      </c>
      <c r="T1801" s="95">
        <v>85273909</v>
      </c>
      <c r="U1801" s="95">
        <v>13577</v>
      </c>
      <c r="V1801" s="95">
        <v>60720029</v>
      </c>
      <c r="W1801" s="95">
        <v>2090</v>
      </c>
      <c r="X1801" s="95">
        <v>8831334</v>
      </c>
      <c r="Y1801" s="95">
        <v>1786</v>
      </c>
      <c r="Z1801" s="95">
        <v>8041169</v>
      </c>
      <c r="AA1801" s="95">
        <v>14337</v>
      </c>
      <c r="AB1801" s="95">
        <v>80049541</v>
      </c>
      <c r="AC1801" s="95">
        <v>13488</v>
      </c>
      <c r="AD1801" s="95">
        <v>63569497</v>
      </c>
      <c r="AE1801" s="95">
        <v>2148</v>
      </c>
      <c r="AF1801" s="95">
        <v>9696398</v>
      </c>
      <c r="AG1801" s="95">
        <v>1856</v>
      </c>
      <c r="AH1801" s="95">
        <v>8584232</v>
      </c>
      <c r="AI1801" s="95">
        <v>14530</v>
      </c>
      <c r="AJ1801" s="95">
        <v>79598781</v>
      </c>
      <c r="AK1801" s="95">
        <v>13601</v>
      </c>
      <c r="AL1801" s="95">
        <v>66472084.490000002</v>
      </c>
      <c r="AM1801" s="95">
        <v>2204</v>
      </c>
      <c r="AN1801" s="95">
        <v>9462336</v>
      </c>
      <c r="AO1801" s="95">
        <v>1901</v>
      </c>
      <c r="AP1801" s="95">
        <v>8940505</v>
      </c>
      <c r="AQ1801" s="72">
        <v>439.09</v>
      </c>
      <c r="AR1801" s="72">
        <v>333.49</v>
      </c>
      <c r="AS1801" s="72">
        <v>772.58</v>
      </c>
      <c r="AT1801" s="95">
        <v>83319653</v>
      </c>
      <c r="AU1801" s="95">
        <v>60028024</v>
      </c>
      <c r="AV1801" s="95">
        <v>15813</v>
      </c>
      <c r="AW1801" s="95">
        <v>15000</v>
      </c>
      <c r="AX1801" s="72">
        <v>458.73</v>
      </c>
      <c r="AY1801" s="72">
        <v>351.71</v>
      </c>
      <c r="AZ1801" s="72">
        <v>810.44</v>
      </c>
      <c r="BA1801" s="95">
        <v>88664315</v>
      </c>
      <c r="BB1801" s="95">
        <v>63999814</v>
      </c>
      <c r="BC1801" s="95">
        <v>16107</v>
      </c>
      <c r="BD1801" s="95">
        <v>15164</v>
      </c>
      <c r="BE1801" s="72">
        <v>477.83</v>
      </c>
      <c r="BF1801" s="72">
        <v>372.98</v>
      </c>
      <c r="BG1801" s="72">
        <v>850.81</v>
      </c>
      <c r="BH1801" s="95">
        <v>94105243</v>
      </c>
      <c r="BI1801" s="95">
        <v>68761198</v>
      </c>
      <c r="BJ1801" s="95">
        <v>16412</v>
      </c>
      <c r="BK1801" s="95">
        <v>15363</v>
      </c>
      <c r="BL1801" s="72">
        <v>453.67</v>
      </c>
      <c r="BM1801" s="72">
        <v>391.87</v>
      </c>
      <c r="BN1801" s="72">
        <v>845.54</v>
      </c>
      <c r="BO1801" s="95">
        <v>89745939</v>
      </c>
      <c r="BP1801" s="95">
        <v>72153729</v>
      </c>
      <c r="BQ1801" s="95">
        <v>16485</v>
      </c>
      <c r="BR1801" s="95">
        <v>15344</v>
      </c>
      <c r="BS1801" s="72">
        <v>443.51</v>
      </c>
      <c r="BT1801" s="72">
        <v>405.39</v>
      </c>
      <c r="BU1801" s="72">
        <v>848.9</v>
      </c>
      <c r="BV1801" s="95">
        <v>89061117</v>
      </c>
      <c r="BW1801" s="95">
        <v>75412589.489999995</v>
      </c>
      <c r="BX1801" s="95">
        <v>16734</v>
      </c>
      <c r="BY1801" s="95">
        <v>15502</v>
      </c>
      <c r="BZ1801" s="95">
        <v>15426</v>
      </c>
      <c r="CA1801" s="95">
        <v>15652</v>
      </c>
      <c r="CB1801" s="95">
        <v>15906</v>
      </c>
      <c r="CC1801" s="95">
        <v>15943</v>
      </c>
      <c r="CD1801" s="95">
        <v>16131</v>
      </c>
      <c r="CE1801" s="72">
        <v>650.75523149000003</v>
      </c>
      <c r="CF1801" s="72">
        <v>676.59346364999999</v>
      </c>
      <c r="CG1801" s="72">
        <v>712.40329333</v>
      </c>
      <c r="CH1801" s="72">
        <v>716.50152150999998</v>
      </c>
      <c r="CI1801" s="72">
        <v>731.52548966999996</v>
      </c>
      <c r="CJ1801" s="96">
        <v>1.1872052081</v>
      </c>
      <c r="CK1801" s="96">
        <v>1.1978241641</v>
      </c>
      <c r="CL1801" s="96">
        <v>1.1942813965000001</v>
      </c>
      <c r="CM1801" s="96">
        <v>1.1800951911999999</v>
      </c>
      <c r="CN1801" s="96">
        <v>1.1604517026000001</v>
      </c>
      <c r="CO1801" s="96">
        <v>1.0749546914000001</v>
      </c>
      <c r="CP1801" s="96">
        <v>1.1014152893</v>
      </c>
      <c r="CQ1801" s="96">
        <v>0.99584056389999998</v>
      </c>
      <c r="CR1801" s="96">
        <v>1.1060155330000001</v>
      </c>
      <c r="CS1801" s="95">
        <v>14224</v>
      </c>
      <c r="CT1801" s="95">
        <v>14446</v>
      </c>
      <c r="CU1801" s="95">
        <v>14694</v>
      </c>
      <c r="CV1801" s="95">
        <v>14676</v>
      </c>
      <c r="CW1801" s="95">
        <v>14836</v>
      </c>
      <c r="CX1801" s="96">
        <v>1.092330384</v>
      </c>
      <c r="CY1801" s="96">
        <v>1.083443591</v>
      </c>
      <c r="CZ1801" s="96">
        <v>1.073684316</v>
      </c>
      <c r="DA1801" s="96">
        <v>1.0701905709999999</v>
      </c>
      <c r="DB1801" s="96">
        <v>1.056000973</v>
      </c>
      <c r="DC1801">
        <v>2013</v>
      </c>
      <c r="DD1801" s="6">
        <v>15274.6</v>
      </c>
      <c r="DE1801" s="96">
        <v>1.0727946E-2</v>
      </c>
      <c r="DF1801" s="72">
        <v>840.3</v>
      </c>
      <c r="DG1801" s="96">
        <v>1.0004030236000001</v>
      </c>
      <c r="DH1801" s="72">
        <v>840.63866071999996</v>
      </c>
      <c r="DI1801" s="72">
        <v>840.63866071999996</v>
      </c>
      <c r="DJ1801" s="96">
        <v>1</v>
      </c>
      <c r="DK1801" s="72">
        <v>840.63866071999996</v>
      </c>
      <c r="DL1801" s="96">
        <v>1</v>
      </c>
      <c r="DM1801" s="72">
        <v>840.63866071999996</v>
      </c>
      <c r="DN1801" s="96">
        <v>1</v>
      </c>
      <c r="DO1801" s="96">
        <v>2.266E-2</v>
      </c>
      <c r="DP1801" s="72">
        <v>19.05</v>
      </c>
      <c r="DQ1801" s="72">
        <v>821.59</v>
      </c>
      <c r="DR1801" t="s">
        <v>439</v>
      </c>
      <c r="DT1801" t="s">
        <v>1137</v>
      </c>
    </row>
    <row r="1802" spans="1:124" x14ac:dyDescent="0.3">
      <c r="A1802" t="s">
        <v>1148</v>
      </c>
      <c r="B1802">
        <v>32000</v>
      </c>
      <c r="C1802" s="95">
        <v>38481</v>
      </c>
      <c r="D1802" s="95">
        <v>131876002</v>
      </c>
      <c r="E1802" s="95">
        <v>34489</v>
      </c>
      <c r="F1802" s="95">
        <v>96462777</v>
      </c>
      <c r="G1802" s="95">
        <v>11181</v>
      </c>
      <c r="H1802" s="95">
        <v>25955061</v>
      </c>
      <c r="I1802" s="95">
        <v>9282</v>
      </c>
      <c r="J1802" s="95">
        <v>23275564</v>
      </c>
      <c r="K1802" s="95">
        <v>38661</v>
      </c>
      <c r="L1802" s="95">
        <v>130417505</v>
      </c>
      <c r="M1802" s="95">
        <v>34201</v>
      </c>
      <c r="N1802" s="95">
        <v>98267141</v>
      </c>
      <c r="O1802" s="95">
        <v>11806</v>
      </c>
      <c r="P1802" s="95">
        <v>26958914</v>
      </c>
      <c r="Q1802" s="95">
        <v>9701</v>
      </c>
      <c r="R1802" s="95">
        <v>25248514</v>
      </c>
      <c r="S1802" s="95">
        <v>39316</v>
      </c>
      <c r="T1802" s="95">
        <v>140052272</v>
      </c>
      <c r="U1802" s="95">
        <v>34332</v>
      </c>
      <c r="V1802" s="95">
        <v>103802057</v>
      </c>
      <c r="W1802" s="95">
        <v>12326</v>
      </c>
      <c r="X1802" s="95">
        <v>28925416</v>
      </c>
      <c r="Y1802" s="95">
        <v>10182</v>
      </c>
      <c r="Z1802" s="95">
        <v>27986261</v>
      </c>
      <c r="AA1802" s="95">
        <v>39544</v>
      </c>
      <c r="AB1802" s="95">
        <v>108843182</v>
      </c>
      <c r="AC1802" s="95">
        <v>34066</v>
      </c>
      <c r="AD1802" s="95">
        <v>106448456</v>
      </c>
      <c r="AE1802" s="95">
        <v>12826</v>
      </c>
      <c r="AF1802" s="95">
        <v>31256158</v>
      </c>
      <c r="AG1802" s="95">
        <v>10572</v>
      </c>
      <c r="AH1802" s="95">
        <v>30678568</v>
      </c>
      <c r="AI1802" s="95">
        <v>40703</v>
      </c>
      <c r="AJ1802" s="95">
        <v>113810322.20999999</v>
      </c>
      <c r="AK1802" s="95">
        <v>34915</v>
      </c>
      <c r="AL1802" s="95">
        <v>111907962.29000001</v>
      </c>
      <c r="AM1802" s="95">
        <v>13435</v>
      </c>
      <c r="AN1802" s="95">
        <v>32207608</v>
      </c>
      <c r="AO1802" s="95">
        <v>11153</v>
      </c>
      <c r="AP1802" s="95">
        <v>32973133.780000001</v>
      </c>
      <c r="AQ1802" s="72">
        <v>264.83999999999997</v>
      </c>
      <c r="AR1802" s="72">
        <v>227.96</v>
      </c>
      <c r="AS1802" s="72">
        <v>492.8</v>
      </c>
      <c r="AT1802" s="95">
        <v>157831063</v>
      </c>
      <c r="AU1802" s="95">
        <v>119738341</v>
      </c>
      <c r="AV1802" s="95">
        <v>49662</v>
      </c>
      <c r="AW1802" s="95">
        <v>43771</v>
      </c>
      <c r="AX1802" s="72">
        <v>259.87</v>
      </c>
      <c r="AY1802" s="72">
        <v>234.45</v>
      </c>
      <c r="AZ1802" s="72">
        <v>494.32</v>
      </c>
      <c r="BA1802" s="95">
        <v>157376419</v>
      </c>
      <c r="BB1802" s="95">
        <v>123515655</v>
      </c>
      <c r="BC1802" s="95">
        <v>50467</v>
      </c>
      <c r="BD1802" s="95">
        <v>43902</v>
      </c>
      <c r="BE1802" s="72">
        <v>272.67</v>
      </c>
      <c r="BF1802" s="72">
        <v>246.72</v>
      </c>
      <c r="BG1802" s="72">
        <v>519.39</v>
      </c>
      <c r="BH1802" s="95">
        <v>168977688</v>
      </c>
      <c r="BI1802" s="95">
        <v>131788318</v>
      </c>
      <c r="BJ1802" s="95">
        <v>51642</v>
      </c>
      <c r="BK1802" s="95">
        <v>44514</v>
      </c>
      <c r="BL1802" s="72">
        <v>222.93</v>
      </c>
      <c r="BM1802" s="72">
        <v>256</v>
      </c>
      <c r="BN1802" s="72">
        <v>478.93</v>
      </c>
      <c r="BO1802" s="95">
        <v>140099340</v>
      </c>
      <c r="BP1802" s="95">
        <v>137127024</v>
      </c>
      <c r="BQ1802" s="95">
        <v>52370</v>
      </c>
      <c r="BR1802" s="95">
        <v>44638</v>
      </c>
      <c r="BS1802" s="72">
        <v>224.76</v>
      </c>
      <c r="BT1802" s="72">
        <v>262.08</v>
      </c>
      <c r="BU1802" s="72">
        <v>486.84</v>
      </c>
      <c r="BV1802" s="95">
        <v>146017930.21000001</v>
      </c>
      <c r="BW1802" s="95">
        <v>144881096.06999999</v>
      </c>
      <c r="BX1802" s="95">
        <v>54138</v>
      </c>
      <c r="BY1802" s="95">
        <v>46068</v>
      </c>
      <c r="BZ1802" s="95">
        <v>46854</v>
      </c>
      <c r="CA1802" s="95">
        <v>47306</v>
      </c>
      <c r="CB1802" s="95">
        <v>48206</v>
      </c>
      <c r="CC1802" s="95">
        <v>48700</v>
      </c>
      <c r="CD1802" s="95">
        <v>50190</v>
      </c>
      <c r="CE1802" s="72">
        <v>650.75523149000003</v>
      </c>
      <c r="CF1802" s="72">
        <v>676.59346364999999</v>
      </c>
      <c r="CG1802" s="72">
        <v>712.40329333</v>
      </c>
      <c r="CH1802" s="72">
        <v>716.50152150999998</v>
      </c>
      <c r="CI1802" s="72">
        <v>731.52548966999996</v>
      </c>
      <c r="CJ1802" s="96">
        <v>0.75727397360000004</v>
      </c>
      <c r="CK1802" s="96">
        <v>0.73060120520000005</v>
      </c>
      <c r="CL1802" s="96">
        <v>0.72906737639999997</v>
      </c>
      <c r="CM1802" s="96">
        <v>0.66842844800000001</v>
      </c>
      <c r="CN1802" s="96">
        <v>0.66551337840000002</v>
      </c>
      <c r="CO1802" s="96">
        <v>0.89347487169999995</v>
      </c>
      <c r="CP1802" s="96">
        <v>0.79484818079999997</v>
      </c>
      <c r="CQ1802" s="96">
        <v>0.99584056389999998</v>
      </c>
      <c r="CR1802" s="96">
        <v>0.79816799599999999</v>
      </c>
      <c r="CS1802" s="95">
        <v>40542</v>
      </c>
      <c r="CT1802" s="95">
        <v>41353</v>
      </c>
      <c r="CU1802" s="95">
        <v>41889</v>
      </c>
      <c r="CV1802" s="95">
        <v>41669</v>
      </c>
      <c r="CW1802" s="95">
        <v>42991</v>
      </c>
      <c r="CX1802" s="96">
        <v>0.90475219299999998</v>
      </c>
      <c r="CY1802" s="96">
        <v>0.90224718699999995</v>
      </c>
      <c r="CZ1802" s="96">
        <v>0.88459478000000002</v>
      </c>
      <c r="DA1802" s="96">
        <v>0.88519010200000003</v>
      </c>
      <c r="DB1802" s="96">
        <v>0.89108436000000002</v>
      </c>
      <c r="DC1802">
        <v>2013</v>
      </c>
      <c r="DD1802" s="6">
        <v>44578.6</v>
      </c>
      <c r="DE1802" s="96">
        <v>6.7957303000000004E-3</v>
      </c>
      <c r="DF1802" s="72">
        <v>608.82000000000005</v>
      </c>
      <c r="DG1802" s="96">
        <v>1</v>
      </c>
      <c r="DH1802" s="72">
        <v>608.82000000000005</v>
      </c>
      <c r="DI1802" s="72">
        <v>610.18734542000004</v>
      </c>
      <c r="DJ1802" s="96">
        <v>1</v>
      </c>
      <c r="DK1802" s="72">
        <v>608.82000000000005</v>
      </c>
      <c r="DL1802" s="96">
        <v>1</v>
      </c>
      <c r="DM1802" s="72">
        <v>608.82000000000005</v>
      </c>
      <c r="DN1802" s="96">
        <v>1</v>
      </c>
      <c r="DO1802" s="96">
        <v>1.8828999999999999E-2</v>
      </c>
      <c r="DP1802" s="72">
        <v>11.46</v>
      </c>
      <c r="DQ1802" s="72">
        <v>597.36</v>
      </c>
      <c r="DR1802" t="s">
        <v>1148</v>
      </c>
      <c r="DT1802" t="s">
        <v>1149</v>
      </c>
    </row>
    <row r="1803" spans="1:124" x14ac:dyDescent="0.3">
      <c r="A1803" t="s">
        <v>1150</v>
      </c>
      <c r="B1803">
        <v>32010</v>
      </c>
      <c r="C1803" s="95">
        <v>693</v>
      </c>
      <c r="D1803" s="95">
        <v>1357165</v>
      </c>
      <c r="E1803" s="95">
        <v>645</v>
      </c>
      <c r="F1803" s="95">
        <v>1649189</v>
      </c>
      <c r="G1803" s="95">
        <v>121</v>
      </c>
      <c r="H1803" s="95">
        <v>193185</v>
      </c>
      <c r="I1803" s="95">
        <v>107</v>
      </c>
      <c r="J1803" s="95">
        <v>409881</v>
      </c>
      <c r="K1803" s="95">
        <v>717</v>
      </c>
      <c r="L1803" s="95">
        <v>1703293</v>
      </c>
      <c r="M1803" s="95">
        <v>662</v>
      </c>
      <c r="N1803" s="95">
        <v>1785954</v>
      </c>
      <c r="O1803" s="95">
        <v>118</v>
      </c>
      <c r="P1803" s="95">
        <v>543915</v>
      </c>
      <c r="Q1803" s="95">
        <v>100</v>
      </c>
      <c r="R1803" s="95">
        <v>315398</v>
      </c>
      <c r="S1803" s="95">
        <v>746</v>
      </c>
      <c r="T1803" s="95">
        <v>1752588</v>
      </c>
      <c r="U1803" s="95">
        <v>682</v>
      </c>
      <c r="V1803" s="95">
        <v>1899672</v>
      </c>
      <c r="W1803" s="95">
        <v>114</v>
      </c>
      <c r="X1803" s="95">
        <v>210880</v>
      </c>
      <c r="Y1803" s="95">
        <v>100</v>
      </c>
      <c r="Z1803" s="95">
        <v>264675</v>
      </c>
      <c r="AA1803" s="95">
        <v>774</v>
      </c>
      <c r="AB1803" s="95">
        <v>1946573</v>
      </c>
      <c r="AC1803" s="95">
        <v>698</v>
      </c>
      <c r="AD1803" s="95">
        <v>1965750</v>
      </c>
      <c r="AE1803" s="95">
        <v>112</v>
      </c>
      <c r="AF1803" s="95">
        <v>513950</v>
      </c>
      <c r="AG1803" s="95">
        <v>95</v>
      </c>
      <c r="AH1803" s="95">
        <v>256014</v>
      </c>
      <c r="AI1803" s="95">
        <v>806</v>
      </c>
      <c r="AJ1803" s="95">
        <v>1844021</v>
      </c>
      <c r="AK1803" s="95">
        <v>725</v>
      </c>
      <c r="AL1803" s="95">
        <v>2232762.23</v>
      </c>
      <c r="AM1803" s="95">
        <v>113</v>
      </c>
      <c r="AN1803" s="95">
        <v>144657</v>
      </c>
      <c r="AO1803" s="95">
        <v>98</v>
      </c>
      <c r="AP1803" s="95">
        <v>259810</v>
      </c>
      <c r="AQ1803" s="72">
        <v>158.72</v>
      </c>
      <c r="AR1803" s="72">
        <v>228.18</v>
      </c>
      <c r="AS1803" s="72">
        <v>386.9</v>
      </c>
      <c r="AT1803" s="95">
        <v>1550350</v>
      </c>
      <c r="AU1803" s="95">
        <v>2059070</v>
      </c>
      <c r="AV1803" s="95">
        <v>814</v>
      </c>
      <c r="AW1803" s="95">
        <v>752</v>
      </c>
      <c r="AX1803" s="72">
        <v>224.27</v>
      </c>
      <c r="AY1803" s="72">
        <v>229.81</v>
      </c>
      <c r="AZ1803" s="72">
        <v>454.08</v>
      </c>
      <c r="BA1803" s="95">
        <v>2247208</v>
      </c>
      <c r="BB1803" s="95">
        <v>2101352</v>
      </c>
      <c r="BC1803" s="95">
        <v>835</v>
      </c>
      <c r="BD1803" s="95">
        <v>762</v>
      </c>
      <c r="BE1803" s="72">
        <v>190.26</v>
      </c>
      <c r="BF1803" s="72">
        <v>230.64</v>
      </c>
      <c r="BG1803" s="72">
        <v>420.9</v>
      </c>
      <c r="BH1803" s="95">
        <v>1963468</v>
      </c>
      <c r="BI1803" s="95">
        <v>2164347</v>
      </c>
      <c r="BJ1803" s="95">
        <v>860</v>
      </c>
      <c r="BK1803" s="95">
        <v>782</v>
      </c>
      <c r="BL1803" s="72">
        <v>231.43</v>
      </c>
      <c r="BM1803" s="72">
        <v>233.48</v>
      </c>
      <c r="BN1803" s="72">
        <v>464.91</v>
      </c>
      <c r="BO1803" s="95">
        <v>2460523</v>
      </c>
      <c r="BP1803" s="95">
        <v>2221764</v>
      </c>
      <c r="BQ1803" s="95">
        <v>886</v>
      </c>
      <c r="BR1803" s="95">
        <v>793</v>
      </c>
      <c r="BS1803" s="72">
        <v>180.33</v>
      </c>
      <c r="BT1803" s="72">
        <v>252.39</v>
      </c>
      <c r="BU1803" s="72">
        <v>432.72</v>
      </c>
      <c r="BV1803" s="95">
        <v>1988678</v>
      </c>
      <c r="BW1803" s="95">
        <v>2492572.23</v>
      </c>
      <c r="BX1803" s="95">
        <v>919</v>
      </c>
      <c r="BY1803" s="95">
        <v>823</v>
      </c>
      <c r="BZ1803" s="95">
        <v>784</v>
      </c>
      <c r="CA1803" s="95">
        <v>800</v>
      </c>
      <c r="CB1803" s="95">
        <v>822</v>
      </c>
      <c r="CC1803" s="95">
        <v>842</v>
      </c>
      <c r="CD1803" s="95">
        <v>872</v>
      </c>
      <c r="CE1803" s="72">
        <v>650.75523149000003</v>
      </c>
      <c r="CF1803" s="72">
        <v>676.59346364999999</v>
      </c>
      <c r="CG1803" s="72">
        <v>712.40329333</v>
      </c>
      <c r="CH1803" s="72">
        <v>716.50152150999998</v>
      </c>
      <c r="CI1803" s="72">
        <v>731.52548966999996</v>
      </c>
      <c r="CJ1803" s="96">
        <v>0.5945399764</v>
      </c>
      <c r="CK1803" s="96">
        <v>0.67112679090000005</v>
      </c>
      <c r="CL1803" s="96">
        <v>0.59081703289999998</v>
      </c>
      <c r="CM1803" s="96">
        <v>0.64886114829999997</v>
      </c>
      <c r="CN1803" s="96">
        <v>0.59153099389999997</v>
      </c>
      <c r="CO1803" s="96">
        <v>0.73654221220000005</v>
      </c>
      <c r="CP1803" s="96">
        <v>0.84092286670000005</v>
      </c>
      <c r="CQ1803" s="96">
        <v>0.99584056389999998</v>
      </c>
      <c r="CR1803" s="96">
        <v>0.84443512050000002</v>
      </c>
      <c r="CS1803" s="95">
        <v>752</v>
      </c>
      <c r="CT1803" s="95">
        <v>773</v>
      </c>
      <c r="CU1803" s="95">
        <v>791</v>
      </c>
      <c r="CV1803" s="95">
        <v>807</v>
      </c>
      <c r="CW1803" s="95">
        <v>836</v>
      </c>
      <c r="CX1803" s="96">
        <v>0.73751486700000002</v>
      </c>
      <c r="CY1803" s="96">
        <v>0.726039408</v>
      </c>
      <c r="CZ1803" s="96">
        <v>0.77480106999999998</v>
      </c>
      <c r="DA1803" s="96">
        <v>0.71885072999999999</v>
      </c>
      <c r="DB1803" s="96">
        <v>0.72625692600000002</v>
      </c>
      <c r="DC1803">
        <v>2013</v>
      </c>
      <c r="DD1803" s="6">
        <v>782.4</v>
      </c>
      <c r="DE1803" s="96">
        <v>2.8706779000000002E-3</v>
      </c>
      <c r="DF1803" s="72">
        <v>646.66</v>
      </c>
      <c r="DG1803" s="96">
        <v>1</v>
      </c>
      <c r="DH1803" s="72">
        <v>646.66</v>
      </c>
      <c r="DI1803" s="72">
        <v>642.06031224000003</v>
      </c>
      <c r="DJ1803" s="96">
        <v>0.88453377550000001</v>
      </c>
      <c r="DK1803" s="72">
        <v>646.12889141999995</v>
      </c>
      <c r="DL1803" s="96">
        <v>0.99768758209999997</v>
      </c>
      <c r="DM1803" s="72">
        <v>644.63477138999997</v>
      </c>
      <c r="DN1803" s="96">
        <v>1</v>
      </c>
      <c r="DO1803" s="96">
        <v>8.2120000000000005E-3</v>
      </c>
      <c r="DP1803" s="72">
        <v>5.29</v>
      </c>
      <c r="DQ1803" s="72">
        <v>639.34</v>
      </c>
      <c r="DR1803" t="s">
        <v>1150</v>
      </c>
      <c r="DT1803" t="s">
        <v>1149</v>
      </c>
    </row>
    <row r="1804" spans="1:124" x14ac:dyDescent="0.3">
      <c r="A1804" t="s">
        <v>1151</v>
      </c>
      <c r="B1804">
        <v>32020</v>
      </c>
      <c r="C1804" s="95">
        <v>8247</v>
      </c>
      <c r="D1804" s="95">
        <v>28167457</v>
      </c>
      <c r="E1804" s="95">
        <v>8109</v>
      </c>
      <c r="F1804" s="95">
        <v>26749615</v>
      </c>
      <c r="G1804" s="95">
        <v>1812</v>
      </c>
      <c r="H1804" s="95">
        <v>5360249</v>
      </c>
      <c r="I1804" s="95">
        <v>1645</v>
      </c>
      <c r="J1804" s="95">
        <v>4975257</v>
      </c>
      <c r="K1804" s="95">
        <v>8182</v>
      </c>
      <c r="L1804" s="95">
        <v>30096713</v>
      </c>
      <c r="M1804" s="95">
        <v>8009</v>
      </c>
      <c r="N1804" s="95">
        <v>27500039</v>
      </c>
      <c r="O1804" s="95">
        <v>1922</v>
      </c>
      <c r="P1804" s="95">
        <v>4840136</v>
      </c>
      <c r="Q1804" s="95">
        <v>1731</v>
      </c>
      <c r="R1804" s="95">
        <v>5999983</v>
      </c>
      <c r="S1804" s="95">
        <v>8161</v>
      </c>
      <c r="T1804" s="95">
        <v>32073505</v>
      </c>
      <c r="U1804" s="95">
        <v>7957</v>
      </c>
      <c r="V1804" s="95">
        <v>29209613</v>
      </c>
      <c r="W1804" s="95">
        <v>1936</v>
      </c>
      <c r="X1804" s="95">
        <v>5984084</v>
      </c>
      <c r="Y1804" s="95">
        <v>1750</v>
      </c>
      <c r="Z1804" s="95">
        <v>6577005</v>
      </c>
      <c r="AA1804" s="95">
        <v>8086</v>
      </c>
      <c r="AB1804" s="95">
        <v>26605696</v>
      </c>
      <c r="AC1804" s="95">
        <v>7868</v>
      </c>
      <c r="AD1804" s="95">
        <v>30624591</v>
      </c>
      <c r="AE1804" s="95">
        <v>1919</v>
      </c>
      <c r="AF1804" s="95">
        <v>5732488</v>
      </c>
      <c r="AG1804" s="95">
        <v>1730</v>
      </c>
      <c r="AH1804" s="95">
        <v>6460452</v>
      </c>
      <c r="AI1804" s="95">
        <v>8158</v>
      </c>
      <c r="AJ1804" s="95">
        <v>28940345.109999999</v>
      </c>
      <c r="AK1804" s="95">
        <v>7920</v>
      </c>
      <c r="AL1804" s="95">
        <v>32993654.469999999</v>
      </c>
      <c r="AM1804" s="95">
        <v>1974</v>
      </c>
      <c r="AN1804" s="95">
        <v>5940509</v>
      </c>
      <c r="AO1804" s="95">
        <v>1788</v>
      </c>
      <c r="AP1804" s="95">
        <v>7027312</v>
      </c>
      <c r="AQ1804" s="72">
        <v>277.76</v>
      </c>
      <c r="AR1804" s="72">
        <v>271.04000000000002</v>
      </c>
      <c r="AS1804" s="72">
        <v>548.79999999999995</v>
      </c>
      <c r="AT1804" s="95">
        <v>33527706</v>
      </c>
      <c r="AU1804" s="95">
        <v>31724872</v>
      </c>
      <c r="AV1804" s="95">
        <v>10059</v>
      </c>
      <c r="AW1804" s="95">
        <v>9754</v>
      </c>
      <c r="AX1804" s="72">
        <v>288.14</v>
      </c>
      <c r="AY1804" s="72">
        <v>286.62</v>
      </c>
      <c r="AZ1804" s="72">
        <v>574.76</v>
      </c>
      <c r="BA1804" s="95">
        <v>34936849</v>
      </c>
      <c r="BB1804" s="95">
        <v>33500022</v>
      </c>
      <c r="BC1804" s="95">
        <v>10104</v>
      </c>
      <c r="BD1804" s="95">
        <v>9740</v>
      </c>
      <c r="BE1804" s="72">
        <v>314.10000000000002</v>
      </c>
      <c r="BF1804" s="72">
        <v>307.22000000000003</v>
      </c>
      <c r="BG1804" s="72">
        <v>621.32000000000005</v>
      </c>
      <c r="BH1804" s="95">
        <v>38057589</v>
      </c>
      <c r="BI1804" s="95">
        <v>35786618</v>
      </c>
      <c r="BJ1804" s="95">
        <v>10097</v>
      </c>
      <c r="BK1804" s="95">
        <v>9707</v>
      </c>
      <c r="BL1804" s="72">
        <v>269.35000000000002</v>
      </c>
      <c r="BM1804" s="72">
        <v>321.99</v>
      </c>
      <c r="BN1804" s="72">
        <v>591.34</v>
      </c>
      <c r="BO1804" s="95">
        <v>32338184</v>
      </c>
      <c r="BP1804" s="95">
        <v>37085043</v>
      </c>
      <c r="BQ1804" s="95">
        <v>10005</v>
      </c>
      <c r="BR1804" s="95">
        <v>9598</v>
      </c>
      <c r="BS1804" s="72">
        <v>286.89</v>
      </c>
      <c r="BT1804" s="72">
        <v>343.54</v>
      </c>
      <c r="BU1804" s="72">
        <v>630.42999999999995</v>
      </c>
      <c r="BV1804" s="95">
        <v>34880854.109999999</v>
      </c>
      <c r="BW1804" s="95">
        <v>40020966.469999999</v>
      </c>
      <c r="BX1804" s="95">
        <v>10132</v>
      </c>
      <c r="BY1804" s="95">
        <v>9708</v>
      </c>
      <c r="BZ1804" s="95">
        <v>9914</v>
      </c>
      <c r="CA1804" s="95">
        <v>9928</v>
      </c>
      <c r="CB1804" s="95">
        <v>9909</v>
      </c>
      <c r="CC1804" s="95">
        <v>9812</v>
      </c>
      <c r="CD1804" s="95">
        <v>9925</v>
      </c>
      <c r="CE1804" s="72">
        <v>650.75523149000003</v>
      </c>
      <c r="CF1804" s="72">
        <v>676.59346364999999</v>
      </c>
      <c r="CG1804" s="72">
        <v>712.40329333</v>
      </c>
      <c r="CH1804" s="72">
        <v>716.50152150999998</v>
      </c>
      <c r="CI1804" s="72">
        <v>731.52548966999996</v>
      </c>
      <c r="CJ1804" s="96">
        <v>0.84332783430000002</v>
      </c>
      <c r="CK1804" s="96">
        <v>0.8494909142</v>
      </c>
      <c r="CL1804" s="96">
        <v>0.87214644539999997</v>
      </c>
      <c r="CM1804" s="96">
        <v>0.82531576309999999</v>
      </c>
      <c r="CN1804" s="96">
        <v>0.86180182220000001</v>
      </c>
      <c r="CO1804" s="96">
        <v>0.98901448430000005</v>
      </c>
      <c r="CP1804" s="96">
        <v>0.85986258979999997</v>
      </c>
      <c r="CQ1804" s="96">
        <v>0.99584056389999998</v>
      </c>
      <c r="CR1804" s="96">
        <v>0.86345394860000002</v>
      </c>
      <c r="CS1804" s="95">
        <v>9513</v>
      </c>
      <c r="CT1804" s="95">
        <v>9541</v>
      </c>
      <c r="CU1804" s="95">
        <v>9465</v>
      </c>
      <c r="CV1804" s="95">
        <v>9374</v>
      </c>
      <c r="CW1804" s="95">
        <v>9447</v>
      </c>
      <c r="CX1804" s="96">
        <v>1.013106072</v>
      </c>
      <c r="CY1804" s="96">
        <v>0.99545459000000003</v>
      </c>
      <c r="CZ1804" s="96">
        <v>0.99274620899999999</v>
      </c>
      <c r="DA1804" s="96">
        <v>0.97722405899999998</v>
      </c>
      <c r="DB1804" s="96">
        <v>0.96621087999999999</v>
      </c>
      <c r="DC1804">
        <v>2013</v>
      </c>
      <c r="DD1804" s="6">
        <v>9701.4</v>
      </c>
      <c r="DE1804" s="96">
        <v>3.3339746000000002E-3</v>
      </c>
      <c r="DF1804" s="72">
        <v>660.91</v>
      </c>
      <c r="DG1804" s="96">
        <v>1</v>
      </c>
      <c r="DH1804" s="72">
        <v>660.91</v>
      </c>
      <c r="DI1804" s="72">
        <v>642.06031224000003</v>
      </c>
      <c r="DJ1804" s="96">
        <v>1</v>
      </c>
      <c r="DK1804" s="72">
        <v>660.91</v>
      </c>
      <c r="DL1804" s="96">
        <v>1</v>
      </c>
      <c r="DM1804" s="72">
        <v>660.91</v>
      </c>
      <c r="DN1804" s="96">
        <v>1</v>
      </c>
      <c r="DO1804" s="96">
        <v>9.1079999999999998E-3</v>
      </c>
      <c r="DP1804" s="72">
        <v>6.02</v>
      </c>
      <c r="DQ1804" s="72">
        <v>654.89</v>
      </c>
      <c r="DR1804" t="s">
        <v>1151</v>
      </c>
      <c r="DT1804" t="s">
        <v>1149</v>
      </c>
    </row>
    <row r="1805" spans="1:124" x14ac:dyDescent="0.3">
      <c r="A1805" t="s">
        <v>1152</v>
      </c>
      <c r="B1805">
        <v>32025</v>
      </c>
      <c r="C1805" s="95">
        <v>2063</v>
      </c>
      <c r="D1805" s="95">
        <v>5737436</v>
      </c>
      <c r="E1805" s="95">
        <v>1875</v>
      </c>
      <c r="F1805" s="95">
        <v>4567377</v>
      </c>
      <c r="G1805" s="95">
        <v>500</v>
      </c>
      <c r="H1805" s="95">
        <v>988953</v>
      </c>
      <c r="I1805" s="95">
        <v>431</v>
      </c>
      <c r="J1805" s="95">
        <v>973383</v>
      </c>
      <c r="K1805" s="95">
        <v>2068</v>
      </c>
      <c r="L1805" s="95">
        <v>6316271</v>
      </c>
      <c r="M1805" s="95">
        <v>1866</v>
      </c>
      <c r="N1805" s="95">
        <v>4741754</v>
      </c>
      <c r="O1805" s="95">
        <v>521</v>
      </c>
      <c r="P1805" s="95">
        <v>982153</v>
      </c>
      <c r="Q1805" s="95">
        <v>443</v>
      </c>
      <c r="R1805" s="95">
        <v>1142718</v>
      </c>
      <c r="S1805" s="95">
        <v>2094</v>
      </c>
      <c r="T1805" s="95">
        <v>5910075</v>
      </c>
      <c r="U1805" s="95">
        <v>1876</v>
      </c>
      <c r="V1805" s="95">
        <v>5167336</v>
      </c>
      <c r="W1805" s="95">
        <v>545</v>
      </c>
      <c r="X1805" s="95">
        <v>1868243</v>
      </c>
      <c r="Y1805" s="95">
        <v>469</v>
      </c>
      <c r="Z1805" s="95">
        <v>1192529</v>
      </c>
      <c r="AA1805" s="95">
        <v>2049</v>
      </c>
      <c r="AB1805" s="95">
        <v>5688971</v>
      </c>
      <c r="AC1805" s="95">
        <v>1819</v>
      </c>
      <c r="AD1805" s="95">
        <v>5424491</v>
      </c>
      <c r="AE1805" s="95">
        <v>568</v>
      </c>
      <c r="AF1805" s="95">
        <v>1761218</v>
      </c>
      <c r="AG1805" s="95">
        <v>491</v>
      </c>
      <c r="AH1805" s="95">
        <v>1598453</v>
      </c>
      <c r="AI1805" s="95">
        <v>2126</v>
      </c>
      <c r="AJ1805" s="95">
        <v>6340775.5899999999</v>
      </c>
      <c r="AK1805" s="95">
        <v>1886</v>
      </c>
      <c r="AL1805" s="95">
        <v>5401730.1100000003</v>
      </c>
      <c r="AM1805" s="95">
        <v>597</v>
      </c>
      <c r="AN1805" s="95">
        <v>2072463</v>
      </c>
      <c r="AO1805" s="95">
        <v>511</v>
      </c>
      <c r="AP1805" s="95">
        <v>1806878</v>
      </c>
      <c r="AQ1805" s="72">
        <v>218.7</v>
      </c>
      <c r="AR1805" s="72">
        <v>200.23</v>
      </c>
      <c r="AS1805" s="72">
        <v>418.93</v>
      </c>
      <c r="AT1805" s="95">
        <v>6726389</v>
      </c>
      <c r="AU1805" s="95">
        <v>5540760</v>
      </c>
      <c r="AV1805" s="95">
        <v>2563</v>
      </c>
      <c r="AW1805" s="95">
        <v>2306</v>
      </c>
      <c r="AX1805" s="72">
        <v>234.92</v>
      </c>
      <c r="AY1805" s="72">
        <v>212.37</v>
      </c>
      <c r="AZ1805" s="72">
        <v>447.29</v>
      </c>
      <c r="BA1805" s="95">
        <v>7298424</v>
      </c>
      <c r="BB1805" s="95">
        <v>5884472</v>
      </c>
      <c r="BC1805" s="95">
        <v>2589</v>
      </c>
      <c r="BD1805" s="95">
        <v>2309</v>
      </c>
      <c r="BE1805" s="72">
        <v>245.62</v>
      </c>
      <c r="BF1805" s="72">
        <v>226.01</v>
      </c>
      <c r="BG1805" s="72">
        <v>471.63</v>
      </c>
      <c r="BH1805" s="95">
        <v>7778318</v>
      </c>
      <c r="BI1805" s="95">
        <v>6359865</v>
      </c>
      <c r="BJ1805" s="95">
        <v>2639</v>
      </c>
      <c r="BK1805" s="95">
        <v>2345</v>
      </c>
      <c r="BL1805" s="72">
        <v>237.24</v>
      </c>
      <c r="BM1805" s="72">
        <v>253.35</v>
      </c>
      <c r="BN1805" s="72">
        <v>490.59</v>
      </c>
      <c r="BO1805" s="95">
        <v>7450189</v>
      </c>
      <c r="BP1805" s="95">
        <v>7022944</v>
      </c>
      <c r="BQ1805" s="95">
        <v>2617</v>
      </c>
      <c r="BR1805" s="95">
        <v>2310</v>
      </c>
      <c r="BS1805" s="72">
        <v>257.47000000000003</v>
      </c>
      <c r="BT1805" s="72">
        <v>250.61</v>
      </c>
      <c r="BU1805" s="72">
        <v>508.08</v>
      </c>
      <c r="BV1805" s="95">
        <v>8413238.5899999999</v>
      </c>
      <c r="BW1805" s="95">
        <v>7208608.1100000003</v>
      </c>
      <c r="BX1805" s="95">
        <v>2723</v>
      </c>
      <c r="BY1805" s="95">
        <v>2397</v>
      </c>
      <c r="BZ1805" s="95">
        <v>2441</v>
      </c>
      <c r="CA1805" s="95">
        <v>2454</v>
      </c>
      <c r="CB1805" s="95">
        <v>2497</v>
      </c>
      <c r="CC1805" s="95">
        <v>2471</v>
      </c>
      <c r="CD1805" s="95">
        <v>2564</v>
      </c>
      <c r="CE1805" s="72">
        <v>650.75523149000003</v>
      </c>
      <c r="CF1805" s="72">
        <v>676.59346364999999</v>
      </c>
      <c r="CG1805" s="72">
        <v>712.40329333</v>
      </c>
      <c r="CH1805" s="72">
        <v>716.50152150999998</v>
      </c>
      <c r="CI1805" s="72">
        <v>731.52548966999996</v>
      </c>
      <c r="CJ1805" s="96">
        <v>0.64375971139999999</v>
      </c>
      <c r="CK1805" s="96">
        <v>0.66109122249999996</v>
      </c>
      <c r="CL1805" s="96">
        <v>0.66202669810000003</v>
      </c>
      <c r="CM1805" s="96">
        <v>0.68470196539999995</v>
      </c>
      <c r="CN1805" s="96">
        <v>0.69454859359999999</v>
      </c>
      <c r="CO1805" s="96">
        <v>0.89595988950000005</v>
      </c>
      <c r="CP1805" s="96">
        <v>0.7469370515</v>
      </c>
      <c r="CQ1805" s="96">
        <v>0.99584056389999998</v>
      </c>
      <c r="CR1805" s="96">
        <v>0.75005675800000005</v>
      </c>
      <c r="CS1805" s="95">
        <v>2518</v>
      </c>
      <c r="CT1805" s="95">
        <v>2576</v>
      </c>
      <c r="CU1805" s="95">
        <v>2635</v>
      </c>
      <c r="CV1805" s="95">
        <v>2656</v>
      </c>
      <c r="CW1805" s="95">
        <v>2746</v>
      </c>
      <c r="CX1805" s="96">
        <v>0.88101238999999998</v>
      </c>
      <c r="CY1805" s="96">
        <v>0.90626073699999998</v>
      </c>
      <c r="CZ1805" s="96">
        <v>0.89571975800000003</v>
      </c>
      <c r="DA1805" s="96">
        <v>0.88338454</v>
      </c>
      <c r="DB1805" s="96">
        <v>0.91239677799999996</v>
      </c>
      <c r="DC1805">
        <v>2013</v>
      </c>
      <c r="DD1805" s="6">
        <v>2333.4</v>
      </c>
      <c r="DE1805" s="96">
        <v>4.3428826000000004E-3</v>
      </c>
      <c r="DF1805" s="72">
        <v>573.53</v>
      </c>
      <c r="DG1805" s="96">
        <v>1</v>
      </c>
      <c r="DH1805" s="72">
        <v>573.53</v>
      </c>
      <c r="DI1805" s="72">
        <v>642.06031224000003</v>
      </c>
      <c r="DJ1805" s="96">
        <v>1</v>
      </c>
      <c r="DK1805" s="72">
        <v>573.53</v>
      </c>
      <c r="DL1805" s="96">
        <v>1</v>
      </c>
      <c r="DM1805" s="72">
        <v>573.53</v>
      </c>
      <c r="DN1805" s="96">
        <v>1</v>
      </c>
      <c r="DO1805" s="96">
        <v>1.4922E-2</v>
      </c>
      <c r="DP1805" s="72">
        <v>8.56</v>
      </c>
      <c r="DQ1805" s="72">
        <v>564.97</v>
      </c>
      <c r="DR1805" t="s">
        <v>1152</v>
      </c>
      <c r="DT1805" t="s">
        <v>1149</v>
      </c>
    </row>
    <row r="1806" spans="1:124" x14ac:dyDescent="0.3">
      <c r="A1806" t="s">
        <v>1084</v>
      </c>
      <c r="B1806">
        <v>32030</v>
      </c>
      <c r="C1806" s="95">
        <v>2149</v>
      </c>
      <c r="D1806" s="95">
        <v>7530227</v>
      </c>
      <c r="E1806" s="95">
        <v>2070</v>
      </c>
      <c r="F1806" s="95">
        <v>5638220</v>
      </c>
      <c r="G1806" s="95">
        <v>399</v>
      </c>
      <c r="H1806" s="95">
        <v>1233250</v>
      </c>
      <c r="I1806" s="95">
        <v>355</v>
      </c>
      <c r="J1806" s="95">
        <v>1043241</v>
      </c>
      <c r="K1806" s="95">
        <v>2153</v>
      </c>
      <c r="L1806" s="95">
        <v>6646009</v>
      </c>
      <c r="M1806" s="95">
        <v>2071</v>
      </c>
      <c r="N1806" s="95">
        <v>5458333</v>
      </c>
      <c r="O1806" s="95">
        <v>412</v>
      </c>
      <c r="P1806" s="95">
        <v>829071</v>
      </c>
      <c r="Q1806" s="95">
        <v>359</v>
      </c>
      <c r="R1806" s="95">
        <v>850758</v>
      </c>
      <c r="S1806" s="95">
        <v>2124</v>
      </c>
      <c r="T1806" s="95">
        <v>6793116</v>
      </c>
      <c r="U1806" s="95">
        <v>2029</v>
      </c>
      <c r="V1806" s="95">
        <v>5598131</v>
      </c>
      <c r="W1806" s="95">
        <v>428</v>
      </c>
      <c r="X1806" s="95">
        <v>803210</v>
      </c>
      <c r="Y1806" s="95">
        <v>378</v>
      </c>
      <c r="Z1806" s="95">
        <v>953612</v>
      </c>
      <c r="AA1806" s="95">
        <v>2137</v>
      </c>
      <c r="AB1806" s="95">
        <v>7423961</v>
      </c>
      <c r="AC1806" s="95">
        <v>2039</v>
      </c>
      <c r="AD1806" s="95">
        <v>5752919</v>
      </c>
      <c r="AE1806" s="95">
        <v>417</v>
      </c>
      <c r="AF1806" s="95">
        <v>1041450</v>
      </c>
      <c r="AG1806" s="95">
        <v>376</v>
      </c>
      <c r="AH1806" s="95">
        <v>1241296</v>
      </c>
      <c r="AI1806" s="95">
        <v>2164</v>
      </c>
      <c r="AJ1806" s="95">
        <v>6785242.0700000003</v>
      </c>
      <c r="AK1806" s="95">
        <v>2069</v>
      </c>
      <c r="AL1806" s="95">
        <v>6173022.1799999997</v>
      </c>
      <c r="AM1806" s="95">
        <v>417</v>
      </c>
      <c r="AN1806" s="95">
        <v>967729</v>
      </c>
      <c r="AO1806" s="95">
        <v>371</v>
      </c>
      <c r="AP1806" s="95">
        <v>1067980</v>
      </c>
      <c r="AQ1806" s="72">
        <v>286.61</v>
      </c>
      <c r="AR1806" s="72">
        <v>229.6</v>
      </c>
      <c r="AS1806" s="72">
        <v>516.21</v>
      </c>
      <c r="AT1806" s="95">
        <v>8763477</v>
      </c>
      <c r="AU1806" s="95">
        <v>6681461</v>
      </c>
      <c r="AV1806" s="95">
        <v>2548</v>
      </c>
      <c r="AW1806" s="95">
        <v>2425</v>
      </c>
      <c r="AX1806" s="72">
        <v>242.86</v>
      </c>
      <c r="AY1806" s="72">
        <v>216.36</v>
      </c>
      <c r="AZ1806" s="72">
        <v>459.22</v>
      </c>
      <c r="BA1806" s="95">
        <v>7475080</v>
      </c>
      <c r="BB1806" s="95">
        <v>6309091</v>
      </c>
      <c r="BC1806" s="95">
        <v>2565</v>
      </c>
      <c r="BD1806" s="95">
        <v>2430</v>
      </c>
      <c r="BE1806" s="72">
        <v>248.05</v>
      </c>
      <c r="BF1806" s="72">
        <v>226.83</v>
      </c>
      <c r="BG1806" s="72">
        <v>474.88</v>
      </c>
      <c r="BH1806" s="95">
        <v>7596326</v>
      </c>
      <c r="BI1806" s="95">
        <v>6551743</v>
      </c>
      <c r="BJ1806" s="95">
        <v>2552</v>
      </c>
      <c r="BK1806" s="95">
        <v>2407</v>
      </c>
      <c r="BL1806" s="72">
        <v>276.20999999999998</v>
      </c>
      <c r="BM1806" s="72">
        <v>241.35</v>
      </c>
      <c r="BN1806" s="72">
        <v>517.55999999999995</v>
      </c>
      <c r="BO1806" s="95">
        <v>8465411</v>
      </c>
      <c r="BP1806" s="95">
        <v>6994215</v>
      </c>
      <c r="BQ1806" s="95">
        <v>2554</v>
      </c>
      <c r="BR1806" s="95">
        <v>2415</v>
      </c>
      <c r="BS1806" s="72">
        <v>250.32</v>
      </c>
      <c r="BT1806" s="72">
        <v>247.3</v>
      </c>
      <c r="BU1806" s="72">
        <v>497.62</v>
      </c>
      <c r="BV1806" s="95">
        <v>7752971.0700000003</v>
      </c>
      <c r="BW1806" s="95">
        <v>7241002.1799999997</v>
      </c>
      <c r="BX1806" s="95">
        <v>2581</v>
      </c>
      <c r="BY1806" s="95">
        <v>2440</v>
      </c>
      <c r="BZ1806" s="95">
        <v>2489</v>
      </c>
      <c r="CA1806" s="95">
        <v>2500</v>
      </c>
      <c r="CB1806" s="95">
        <v>2482</v>
      </c>
      <c r="CC1806" s="95">
        <v>2488</v>
      </c>
      <c r="CD1806" s="95">
        <v>2512</v>
      </c>
      <c r="CE1806" s="72">
        <v>650.75523149000003</v>
      </c>
      <c r="CF1806" s="72">
        <v>676.59346364999999</v>
      </c>
      <c r="CG1806" s="72">
        <v>712.40329333</v>
      </c>
      <c r="CH1806" s="72">
        <v>716.50152150999998</v>
      </c>
      <c r="CI1806" s="72">
        <v>731.52548966999996</v>
      </c>
      <c r="CJ1806" s="96">
        <v>0.79324756070000002</v>
      </c>
      <c r="CK1806" s="96">
        <v>0.67872367190000005</v>
      </c>
      <c r="CL1806" s="96">
        <v>0.66658872079999998</v>
      </c>
      <c r="CM1806" s="96">
        <v>0.72234319739999997</v>
      </c>
      <c r="CN1806" s="96">
        <v>0.68024970699999998</v>
      </c>
      <c r="CO1806" s="96">
        <v>0.96530520610000004</v>
      </c>
      <c r="CP1806" s="96">
        <v>0.7336856437</v>
      </c>
      <c r="CQ1806" s="96">
        <v>0.99584056389999998</v>
      </c>
      <c r="CR1806" s="96">
        <v>0.73675000349999997</v>
      </c>
      <c r="CS1806" s="95">
        <v>2454</v>
      </c>
      <c r="CT1806" s="95">
        <v>2501</v>
      </c>
      <c r="CU1806" s="95">
        <v>2457</v>
      </c>
      <c r="CV1806" s="95">
        <v>2473</v>
      </c>
      <c r="CW1806" s="95">
        <v>2508</v>
      </c>
      <c r="CX1806" s="96">
        <v>1.0521375079999999</v>
      </c>
      <c r="CY1806" s="96">
        <v>1.021207411</v>
      </c>
      <c r="CZ1806" s="96">
        <v>0.89925721599999997</v>
      </c>
      <c r="DA1806" s="96">
        <v>0.90818074999999998</v>
      </c>
      <c r="DB1806" s="96">
        <v>0.94562849500000001</v>
      </c>
      <c r="DC1806">
        <v>2013</v>
      </c>
      <c r="DD1806" s="6">
        <v>2423.4</v>
      </c>
      <c r="DE1806" s="96">
        <v>2.5064414E-3</v>
      </c>
      <c r="DF1806" s="72">
        <v>564.4</v>
      </c>
      <c r="DG1806" s="96">
        <v>1</v>
      </c>
      <c r="DH1806" s="72">
        <v>564.4</v>
      </c>
      <c r="DI1806" s="72">
        <v>642.06031224000003</v>
      </c>
      <c r="DJ1806" s="96">
        <v>1</v>
      </c>
      <c r="DK1806" s="72">
        <v>564.4</v>
      </c>
      <c r="DL1806" s="96">
        <v>1</v>
      </c>
      <c r="DM1806" s="72">
        <v>564.4</v>
      </c>
      <c r="DN1806" s="96">
        <v>1</v>
      </c>
      <c r="DO1806" s="96">
        <v>1.0423E-2</v>
      </c>
      <c r="DP1806" s="72">
        <v>5.88</v>
      </c>
      <c r="DQ1806" s="72">
        <v>558.52</v>
      </c>
      <c r="DR1806" t="s">
        <v>1084</v>
      </c>
      <c r="DT1806" t="s">
        <v>1149</v>
      </c>
    </row>
    <row r="1807" spans="1:124" x14ac:dyDescent="0.3">
      <c r="A1807" t="s">
        <v>1153</v>
      </c>
      <c r="B1807">
        <v>32040</v>
      </c>
      <c r="C1807" s="95">
        <v>4677</v>
      </c>
      <c r="D1807" s="95">
        <v>16125530</v>
      </c>
      <c r="E1807" s="95">
        <v>4564</v>
      </c>
      <c r="F1807" s="95">
        <v>14024592</v>
      </c>
      <c r="G1807" s="95">
        <v>1102</v>
      </c>
      <c r="H1807" s="95">
        <v>2852911</v>
      </c>
      <c r="I1807" s="95">
        <v>1017</v>
      </c>
      <c r="J1807" s="95">
        <v>2942852</v>
      </c>
      <c r="K1807" s="95">
        <v>4685</v>
      </c>
      <c r="L1807" s="95">
        <v>17213643</v>
      </c>
      <c r="M1807" s="95">
        <v>4550</v>
      </c>
      <c r="N1807" s="95">
        <v>15283971</v>
      </c>
      <c r="O1807" s="95">
        <v>1155</v>
      </c>
      <c r="P1807" s="95">
        <v>2841466</v>
      </c>
      <c r="Q1807" s="95">
        <v>1049</v>
      </c>
      <c r="R1807" s="95">
        <v>3224279</v>
      </c>
      <c r="S1807" s="95">
        <v>4767</v>
      </c>
      <c r="T1807" s="95">
        <v>19852189</v>
      </c>
      <c r="U1807" s="95">
        <v>4624</v>
      </c>
      <c r="V1807" s="95">
        <v>15694749</v>
      </c>
      <c r="W1807" s="95">
        <v>1192</v>
      </c>
      <c r="X1807" s="95">
        <v>2947803</v>
      </c>
      <c r="Y1807" s="95">
        <v>1082</v>
      </c>
      <c r="Z1807" s="95">
        <v>3273056</v>
      </c>
      <c r="AA1807" s="95">
        <v>4797</v>
      </c>
      <c r="AB1807" s="95">
        <v>16719202</v>
      </c>
      <c r="AC1807" s="95">
        <v>4630</v>
      </c>
      <c r="AD1807" s="95">
        <v>15829024</v>
      </c>
      <c r="AE1807" s="95">
        <v>1247</v>
      </c>
      <c r="AF1807" s="95">
        <v>3881228</v>
      </c>
      <c r="AG1807" s="95">
        <v>1146</v>
      </c>
      <c r="AH1807" s="95">
        <v>4030206</v>
      </c>
      <c r="AI1807" s="95">
        <v>4790</v>
      </c>
      <c r="AJ1807" s="95">
        <v>16422034.460000001</v>
      </c>
      <c r="AK1807" s="95">
        <v>4624</v>
      </c>
      <c r="AL1807" s="95">
        <v>17089549.870000001</v>
      </c>
      <c r="AM1807" s="95">
        <v>1257</v>
      </c>
      <c r="AN1807" s="95">
        <v>4344558</v>
      </c>
      <c r="AO1807" s="95">
        <v>1152</v>
      </c>
      <c r="AP1807" s="95">
        <v>4535958.17</v>
      </c>
      <c r="AQ1807" s="72">
        <v>273.67</v>
      </c>
      <c r="AR1807" s="72">
        <v>253.35</v>
      </c>
      <c r="AS1807" s="72">
        <v>527.02</v>
      </c>
      <c r="AT1807" s="95">
        <v>18978441</v>
      </c>
      <c r="AU1807" s="95">
        <v>16967444</v>
      </c>
      <c r="AV1807" s="95">
        <v>5779</v>
      </c>
      <c r="AW1807" s="95">
        <v>5581</v>
      </c>
      <c r="AX1807" s="72">
        <v>286.17</v>
      </c>
      <c r="AY1807" s="72">
        <v>275.47000000000003</v>
      </c>
      <c r="AZ1807" s="72">
        <v>561.64</v>
      </c>
      <c r="BA1807" s="95">
        <v>20055109</v>
      </c>
      <c r="BB1807" s="95">
        <v>18508250</v>
      </c>
      <c r="BC1807" s="95">
        <v>5840</v>
      </c>
      <c r="BD1807" s="95">
        <v>5599</v>
      </c>
      <c r="BE1807" s="72">
        <v>318.85000000000002</v>
      </c>
      <c r="BF1807" s="72">
        <v>277.02</v>
      </c>
      <c r="BG1807" s="72">
        <v>595.87</v>
      </c>
      <c r="BH1807" s="95">
        <v>22799992</v>
      </c>
      <c r="BI1807" s="95">
        <v>18967805</v>
      </c>
      <c r="BJ1807" s="95">
        <v>5959</v>
      </c>
      <c r="BK1807" s="95">
        <v>5706</v>
      </c>
      <c r="BL1807" s="72">
        <v>284.02999999999997</v>
      </c>
      <c r="BM1807" s="72">
        <v>286.52</v>
      </c>
      <c r="BN1807" s="72">
        <v>570.54999999999995</v>
      </c>
      <c r="BO1807" s="95">
        <v>20600430</v>
      </c>
      <c r="BP1807" s="95">
        <v>19859230</v>
      </c>
      <c r="BQ1807" s="95">
        <v>6044</v>
      </c>
      <c r="BR1807" s="95">
        <v>5776</v>
      </c>
      <c r="BS1807" s="72">
        <v>286.18</v>
      </c>
      <c r="BT1807" s="72">
        <v>312</v>
      </c>
      <c r="BU1807" s="72">
        <v>598.17999999999995</v>
      </c>
      <c r="BV1807" s="95">
        <v>20766592.460000001</v>
      </c>
      <c r="BW1807" s="95">
        <v>21625508.039999999</v>
      </c>
      <c r="BX1807" s="95">
        <v>6047</v>
      </c>
      <c r="BY1807" s="95">
        <v>5776</v>
      </c>
      <c r="BZ1807" s="95">
        <v>5685</v>
      </c>
      <c r="CA1807" s="95">
        <v>5724</v>
      </c>
      <c r="CB1807" s="95">
        <v>5837</v>
      </c>
      <c r="CC1807" s="95">
        <v>5917</v>
      </c>
      <c r="CD1807" s="95">
        <v>5914</v>
      </c>
      <c r="CE1807" s="72">
        <v>650.75523149000003</v>
      </c>
      <c r="CF1807" s="72">
        <v>676.59346364999999</v>
      </c>
      <c r="CG1807" s="72">
        <v>712.40329333</v>
      </c>
      <c r="CH1807" s="72">
        <v>716.50152150999998</v>
      </c>
      <c r="CI1807" s="72">
        <v>731.52548966999996</v>
      </c>
      <c r="CJ1807" s="96">
        <v>0.80985902919999997</v>
      </c>
      <c r="CK1807" s="96">
        <v>0.83009965389999996</v>
      </c>
      <c r="CL1807" s="96">
        <v>0.83642229840000004</v>
      </c>
      <c r="CM1807" s="96">
        <v>0.7962997745</v>
      </c>
      <c r="CN1807" s="96">
        <v>0.81771586699999999</v>
      </c>
      <c r="CO1807" s="96">
        <v>0.9474532189</v>
      </c>
      <c r="CP1807" s="96">
        <v>0.86345088940000003</v>
      </c>
      <c r="CQ1807" s="96">
        <v>0.99584056389999998</v>
      </c>
      <c r="CR1807" s="96">
        <v>0.86705723530000001</v>
      </c>
      <c r="CS1807" s="95">
        <v>5395</v>
      </c>
      <c r="CT1807" s="95">
        <v>5432</v>
      </c>
      <c r="CU1807" s="95">
        <v>5500</v>
      </c>
      <c r="CV1807" s="95">
        <v>5543</v>
      </c>
      <c r="CW1807" s="95">
        <v>5599</v>
      </c>
      <c r="CX1807" s="96">
        <v>0.92887839699999997</v>
      </c>
      <c r="CY1807" s="96">
        <v>0.95465191299999996</v>
      </c>
      <c r="CZ1807" s="96">
        <v>0.95648193800000003</v>
      </c>
      <c r="DA1807" s="96">
        <v>0.95076046000000003</v>
      </c>
      <c r="DB1807" s="96">
        <v>0.94622404699999996</v>
      </c>
      <c r="DC1807">
        <v>2013</v>
      </c>
      <c r="DD1807" s="6">
        <v>5687.6</v>
      </c>
      <c r="DE1807" s="96">
        <v>1.8790871E-3</v>
      </c>
      <c r="DF1807" s="72">
        <v>664.64</v>
      </c>
      <c r="DG1807" s="96">
        <v>1</v>
      </c>
      <c r="DH1807" s="72">
        <v>664.64</v>
      </c>
      <c r="DI1807" s="72">
        <v>642.06031224000003</v>
      </c>
      <c r="DJ1807" s="96">
        <v>1</v>
      </c>
      <c r="DK1807" s="72">
        <v>664.64</v>
      </c>
      <c r="DL1807" s="96">
        <v>1</v>
      </c>
      <c r="DM1807" s="72">
        <v>664.64</v>
      </c>
      <c r="DN1807" s="96">
        <v>1</v>
      </c>
      <c r="DO1807" s="96">
        <v>5.9220000000000002E-3</v>
      </c>
      <c r="DP1807" s="72">
        <v>3.94</v>
      </c>
      <c r="DQ1807" s="72">
        <v>660.7</v>
      </c>
      <c r="DR1807" t="s">
        <v>1153</v>
      </c>
      <c r="DT1807" t="s">
        <v>1149</v>
      </c>
    </row>
    <row r="1808" spans="1:124" x14ac:dyDescent="0.3">
      <c r="A1808" t="s">
        <v>1154</v>
      </c>
      <c r="B1808">
        <v>32050</v>
      </c>
      <c r="C1808" s="95">
        <v>419</v>
      </c>
      <c r="D1808" s="95">
        <v>1420817</v>
      </c>
      <c r="E1808" s="95">
        <v>410</v>
      </c>
      <c r="F1808" s="95">
        <v>1339987</v>
      </c>
      <c r="G1808" s="95">
        <v>49</v>
      </c>
      <c r="H1808" s="95">
        <v>76830</v>
      </c>
      <c r="I1808" s="95">
        <v>44</v>
      </c>
      <c r="J1808" s="95">
        <v>72959</v>
      </c>
      <c r="K1808" s="95">
        <v>409</v>
      </c>
      <c r="L1808" s="95">
        <v>1201900</v>
      </c>
      <c r="M1808" s="95">
        <v>400</v>
      </c>
      <c r="N1808" s="95">
        <v>1248790</v>
      </c>
      <c r="O1808" s="95">
        <v>53</v>
      </c>
      <c r="P1808" s="95">
        <v>68230</v>
      </c>
      <c r="Q1808" s="95">
        <v>50</v>
      </c>
      <c r="R1808" s="95">
        <v>75731</v>
      </c>
      <c r="S1808" s="95">
        <v>413</v>
      </c>
      <c r="T1808" s="95">
        <v>1614852</v>
      </c>
      <c r="U1808" s="95">
        <v>402</v>
      </c>
      <c r="V1808" s="95">
        <v>1626818</v>
      </c>
      <c r="W1808" s="95">
        <v>54</v>
      </c>
      <c r="X1808" s="95">
        <v>114502</v>
      </c>
      <c r="Y1808" s="95">
        <v>50</v>
      </c>
      <c r="Z1808" s="95">
        <v>113656</v>
      </c>
      <c r="AA1808" s="95">
        <v>427</v>
      </c>
      <c r="AB1808" s="95">
        <v>1290783</v>
      </c>
      <c r="AC1808" s="95">
        <v>414</v>
      </c>
      <c r="AD1808" s="95">
        <v>1446577</v>
      </c>
      <c r="AE1808" s="95">
        <v>53</v>
      </c>
      <c r="AF1808" s="95">
        <v>115765</v>
      </c>
      <c r="AG1808" s="95">
        <v>49</v>
      </c>
      <c r="AH1808" s="95">
        <v>107625</v>
      </c>
      <c r="AI1808" s="95">
        <v>428</v>
      </c>
      <c r="AJ1808" s="95">
        <v>1394018.61</v>
      </c>
      <c r="AK1808" s="95">
        <v>416</v>
      </c>
      <c r="AL1808" s="95">
        <v>1432990.88</v>
      </c>
      <c r="AM1808" s="95">
        <v>52</v>
      </c>
      <c r="AN1808" s="95">
        <v>72389</v>
      </c>
      <c r="AO1808" s="95">
        <v>48</v>
      </c>
      <c r="AP1808" s="95">
        <v>137432.71</v>
      </c>
      <c r="AQ1808" s="72">
        <v>266.68</v>
      </c>
      <c r="AR1808" s="72">
        <v>259.35000000000002</v>
      </c>
      <c r="AS1808" s="72">
        <v>526.03</v>
      </c>
      <c r="AT1808" s="95">
        <v>1497647</v>
      </c>
      <c r="AU1808" s="95">
        <v>1412946</v>
      </c>
      <c r="AV1808" s="95">
        <v>468</v>
      </c>
      <c r="AW1808" s="95">
        <v>454</v>
      </c>
      <c r="AX1808" s="72">
        <v>229.1</v>
      </c>
      <c r="AY1808" s="72">
        <v>245.28</v>
      </c>
      <c r="AZ1808" s="72">
        <v>474.38</v>
      </c>
      <c r="BA1808" s="95">
        <v>1270130</v>
      </c>
      <c r="BB1808" s="95">
        <v>1324521</v>
      </c>
      <c r="BC1808" s="95">
        <v>462</v>
      </c>
      <c r="BD1808" s="95">
        <v>450</v>
      </c>
      <c r="BE1808" s="72">
        <v>308.58999999999997</v>
      </c>
      <c r="BF1808" s="72">
        <v>320.88</v>
      </c>
      <c r="BG1808" s="72">
        <v>629.47</v>
      </c>
      <c r="BH1808" s="95">
        <v>1729354</v>
      </c>
      <c r="BI1808" s="95">
        <v>1740474</v>
      </c>
      <c r="BJ1808" s="95">
        <v>467</v>
      </c>
      <c r="BK1808" s="95">
        <v>452</v>
      </c>
      <c r="BL1808" s="72">
        <v>244.19</v>
      </c>
      <c r="BM1808" s="72">
        <v>279.73</v>
      </c>
      <c r="BN1808" s="72">
        <v>523.91999999999996</v>
      </c>
      <c r="BO1808" s="95">
        <v>1406548</v>
      </c>
      <c r="BP1808" s="95">
        <v>1554202</v>
      </c>
      <c r="BQ1808" s="95">
        <v>480</v>
      </c>
      <c r="BR1808" s="95">
        <v>463</v>
      </c>
      <c r="BS1808" s="72">
        <v>254.58</v>
      </c>
      <c r="BT1808" s="72">
        <v>282.04000000000002</v>
      </c>
      <c r="BU1808" s="72">
        <v>536.62</v>
      </c>
      <c r="BV1808" s="95">
        <v>1466407.61</v>
      </c>
      <c r="BW1808" s="95">
        <v>1570423.59</v>
      </c>
      <c r="BX1808" s="95">
        <v>480</v>
      </c>
      <c r="BY1808" s="95">
        <v>464</v>
      </c>
      <c r="BZ1808" s="95">
        <v>461</v>
      </c>
      <c r="CA1808" s="95">
        <v>456</v>
      </c>
      <c r="CB1808" s="95">
        <v>460</v>
      </c>
      <c r="CC1808" s="95">
        <v>472</v>
      </c>
      <c r="CD1808" s="95">
        <v>472</v>
      </c>
      <c r="CE1808" s="72">
        <v>650.75523149000003</v>
      </c>
      <c r="CF1808" s="72">
        <v>676.59346364999999</v>
      </c>
      <c r="CG1808" s="72">
        <v>712.40329333</v>
      </c>
      <c r="CH1808" s="72">
        <v>716.50152150999998</v>
      </c>
      <c r="CI1808" s="72">
        <v>731.52548966999996</v>
      </c>
      <c r="CJ1808" s="96">
        <v>0.80833771980000002</v>
      </c>
      <c r="CK1808" s="96">
        <v>0.70113003669999996</v>
      </c>
      <c r="CL1808" s="96">
        <v>0.88358659470000001</v>
      </c>
      <c r="CM1808" s="96">
        <v>0.73121966149999995</v>
      </c>
      <c r="CN1808" s="96">
        <v>0.73356295520000003</v>
      </c>
      <c r="CO1808" s="96">
        <v>0.94255786809999997</v>
      </c>
      <c r="CP1808" s="96">
        <v>0.81858888419999998</v>
      </c>
      <c r="CQ1808" s="96">
        <v>0.99584056389999998</v>
      </c>
      <c r="CR1808" s="96">
        <v>0.82200785649999997</v>
      </c>
      <c r="CS1808" s="95">
        <v>457</v>
      </c>
      <c r="CT1808" s="95">
        <v>442</v>
      </c>
      <c r="CU1808" s="95">
        <v>445</v>
      </c>
      <c r="CV1808" s="95">
        <v>456</v>
      </c>
      <c r="CW1808" s="95">
        <v>447</v>
      </c>
      <c r="CX1808" s="96">
        <v>0.91192411799999995</v>
      </c>
      <c r="CY1808" s="96">
        <v>0.94772824899999997</v>
      </c>
      <c r="CZ1808" s="96">
        <v>0.92638366999999999</v>
      </c>
      <c r="DA1808" s="96">
        <v>0.98958415399999999</v>
      </c>
      <c r="DB1808" s="96">
        <v>0.93689309700000001</v>
      </c>
      <c r="DC1808">
        <v>2013</v>
      </c>
      <c r="DD1808" s="6">
        <v>456.6</v>
      </c>
      <c r="DE1808" s="96">
        <v>1.5504384E-3</v>
      </c>
      <c r="DF1808" s="72">
        <v>630.32000000000005</v>
      </c>
      <c r="DG1808" s="96">
        <v>1</v>
      </c>
      <c r="DH1808" s="72">
        <v>630.32000000000005</v>
      </c>
      <c r="DI1808" s="72">
        <v>642.06031224000003</v>
      </c>
      <c r="DJ1808" s="96">
        <v>0.67572183630000004</v>
      </c>
      <c r="DK1808" s="72">
        <v>634.12712690000001</v>
      </c>
      <c r="DL1808" s="96">
        <v>0.99768758209999997</v>
      </c>
      <c r="DM1808" s="72">
        <v>632.66075995999995</v>
      </c>
      <c r="DN1808" s="96">
        <v>1</v>
      </c>
      <c r="DO1808" s="96">
        <v>4.2770000000000004E-3</v>
      </c>
      <c r="DP1808" s="72">
        <v>2.71</v>
      </c>
      <c r="DQ1808" s="72">
        <v>629.95000000000005</v>
      </c>
      <c r="DR1808" t="s">
        <v>1154</v>
      </c>
      <c r="DT1808" t="s">
        <v>1149</v>
      </c>
    </row>
    <row r="1809" spans="1:124" x14ac:dyDescent="0.3">
      <c r="A1809" t="s">
        <v>1155</v>
      </c>
      <c r="B1809">
        <v>32060</v>
      </c>
      <c r="C1809" s="95">
        <v>18735</v>
      </c>
      <c r="D1809" s="95">
        <v>60441569</v>
      </c>
      <c r="E1809" s="95">
        <v>18389</v>
      </c>
      <c r="F1809" s="95">
        <v>58360258</v>
      </c>
      <c r="G1809" s="95">
        <v>3384</v>
      </c>
      <c r="H1809" s="95">
        <v>9074328</v>
      </c>
      <c r="I1809" s="95">
        <v>3020</v>
      </c>
      <c r="J1809" s="95">
        <v>9277043</v>
      </c>
      <c r="K1809" s="95">
        <v>18545</v>
      </c>
      <c r="L1809" s="95">
        <v>68112657</v>
      </c>
      <c r="M1809" s="95">
        <v>18049</v>
      </c>
      <c r="N1809" s="95">
        <v>61206528</v>
      </c>
      <c r="O1809" s="95">
        <v>3530</v>
      </c>
      <c r="P1809" s="95">
        <v>9358514</v>
      </c>
      <c r="Q1809" s="95">
        <v>3127</v>
      </c>
      <c r="R1809" s="95">
        <v>10405891</v>
      </c>
      <c r="S1809" s="95">
        <v>18659</v>
      </c>
      <c r="T1809" s="95">
        <v>68094880</v>
      </c>
      <c r="U1809" s="95">
        <v>18011</v>
      </c>
      <c r="V1809" s="95">
        <v>62253208</v>
      </c>
      <c r="W1809" s="95">
        <v>3600</v>
      </c>
      <c r="X1809" s="95">
        <v>11162209</v>
      </c>
      <c r="Y1809" s="95">
        <v>3198</v>
      </c>
      <c r="Z1809" s="95">
        <v>11070707</v>
      </c>
      <c r="AA1809" s="95">
        <v>18712</v>
      </c>
      <c r="AB1809" s="95">
        <v>64537631</v>
      </c>
      <c r="AC1809" s="95">
        <v>17977</v>
      </c>
      <c r="AD1809" s="95">
        <v>65684063</v>
      </c>
      <c r="AE1809" s="95">
        <v>3623</v>
      </c>
      <c r="AF1809" s="95">
        <v>11437307</v>
      </c>
      <c r="AG1809" s="95">
        <v>3212</v>
      </c>
      <c r="AH1809" s="95">
        <v>11458089</v>
      </c>
      <c r="AI1809" s="95">
        <v>18895</v>
      </c>
      <c r="AJ1809" s="95">
        <v>66577670.609999999</v>
      </c>
      <c r="AK1809" s="95">
        <v>18170</v>
      </c>
      <c r="AL1809" s="95">
        <v>69628716.920000002</v>
      </c>
      <c r="AM1809" s="95">
        <v>3730</v>
      </c>
      <c r="AN1809" s="95">
        <v>10883013</v>
      </c>
      <c r="AO1809" s="95">
        <v>3325</v>
      </c>
      <c r="AP1809" s="95">
        <v>12793051</v>
      </c>
      <c r="AQ1809" s="72">
        <v>261.89999999999998</v>
      </c>
      <c r="AR1809" s="72">
        <v>263.27</v>
      </c>
      <c r="AS1809" s="72">
        <v>525.16999999999996</v>
      </c>
      <c r="AT1809" s="95">
        <v>69515897</v>
      </c>
      <c r="AU1809" s="95">
        <v>67637301</v>
      </c>
      <c r="AV1809" s="95">
        <v>22119</v>
      </c>
      <c r="AW1809" s="95">
        <v>21409</v>
      </c>
      <c r="AX1809" s="72">
        <v>292.45</v>
      </c>
      <c r="AY1809" s="72">
        <v>281.81</v>
      </c>
      <c r="AZ1809" s="72">
        <v>574.26</v>
      </c>
      <c r="BA1809" s="95">
        <v>77471171</v>
      </c>
      <c r="BB1809" s="95">
        <v>71612419</v>
      </c>
      <c r="BC1809" s="95">
        <v>22075</v>
      </c>
      <c r="BD1809" s="95">
        <v>21176</v>
      </c>
      <c r="BE1809" s="72">
        <v>296.72000000000003</v>
      </c>
      <c r="BF1809" s="72">
        <v>288.10000000000002</v>
      </c>
      <c r="BG1809" s="72">
        <v>584.82000000000005</v>
      </c>
      <c r="BH1809" s="95">
        <v>79257089</v>
      </c>
      <c r="BI1809" s="95">
        <v>73323915</v>
      </c>
      <c r="BJ1809" s="95">
        <v>22259</v>
      </c>
      <c r="BK1809" s="95">
        <v>21209</v>
      </c>
      <c r="BL1809" s="72">
        <v>283.47000000000003</v>
      </c>
      <c r="BM1809" s="72">
        <v>303.39</v>
      </c>
      <c r="BN1809" s="72">
        <v>586.86</v>
      </c>
      <c r="BO1809" s="95">
        <v>75974938</v>
      </c>
      <c r="BP1809" s="95">
        <v>77142152</v>
      </c>
      <c r="BQ1809" s="95">
        <v>22335</v>
      </c>
      <c r="BR1809" s="95">
        <v>21189</v>
      </c>
      <c r="BS1809" s="72">
        <v>285.31</v>
      </c>
      <c r="BT1809" s="72">
        <v>319.54000000000002</v>
      </c>
      <c r="BU1809" s="72">
        <v>604.85</v>
      </c>
      <c r="BV1809" s="95">
        <v>77460683.609999999</v>
      </c>
      <c r="BW1809" s="95">
        <v>82421767.920000002</v>
      </c>
      <c r="BX1809" s="95">
        <v>22625</v>
      </c>
      <c r="BY1809" s="95">
        <v>21495</v>
      </c>
      <c r="BZ1809" s="95">
        <v>21781</v>
      </c>
      <c r="CA1809" s="95">
        <v>21641</v>
      </c>
      <c r="CB1809" s="95">
        <v>21753</v>
      </c>
      <c r="CC1809" s="95">
        <v>21791</v>
      </c>
      <c r="CD1809" s="95">
        <v>22072</v>
      </c>
      <c r="CE1809" s="72">
        <v>650.75523149000003</v>
      </c>
      <c r="CF1809" s="72">
        <v>676.59346364999999</v>
      </c>
      <c r="CG1809" s="72">
        <v>712.40329333</v>
      </c>
      <c r="CH1809" s="72">
        <v>716.50152150999998</v>
      </c>
      <c r="CI1809" s="72">
        <v>731.52548966999996</v>
      </c>
      <c r="CJ1809" s="96">
        <v>0.80701617839999995</v>
      </c>
      <c r="CK1809" s="96">
        <v>0.84875191800000005</v>
      </c>
      <c r="CL1809" s="96">
        <v>0.82091142120000005</v>
      </c>
      <c r="CM1809" s="96">
        <v>0.81906315949999997</v>
      </c>
      <c r="CN1809" s="96">
        <v>0.82683379940000001</v>
      </c>
      <c r="CO1809" s="96">
        <v>0.9699219456</v>
      </c>
      <c r="CP1809" s="96">
        <v>0.85008417329999997</v>
      </c>
      <c r="CQ1809" s="96">
        <v>0.99584056389999998</v>
      </c>
      <c r="CR1809" s="96">
        <v>0.85363469089999999</v>
      </c>
      <c r="CS1809" s="95">
        <v>19721</v>
      </c>
      <c r="CT1809" s="95">
        <v>19995</v>
      </c>
      <c r="CU1809" s="95">
        <v>19913</v>
      </c>
      <c r="CV1809" s="95">
        <v>19839</v>
      </c>
      <c r="CW1809" s="95">
        <v>19970</v>
      </c>
      <c r="CX1809" s="96">
        <v>0.99516426800000002</v>
      </c>
      <c r="CY1809" s="96">
        <v>0.97775272300000005</v>
      </c>
      <c r="CZ1809" s="96">
        <v>0.96424273400000005</v>
      </c>
      <c r="DA1809" s="96">
        <v>0.96201706499999995</v>
      </c>
      <c r="DB1809" s="96">
        <v>0.95066980899999998</v>
      </c>
      <c r="DC1809">
        <v>2013</v>
      </c>
      <c r="DD1809" s="6">
        <v>21295.599999999999</v>
      </c>
      <c r="DE1809" s="96">
        <v>2.2281966000000002E-3</v>
      </c>
      <c r="DF1809" s="72">
        <v>654.12</v>
      </c>
      <c r="DG1809" s="96">
        <v>1</v>
      </c>
      <c r="DH1809" s="72">
        <v>654.12</v>
      </c>
      <c r="DI1809" s="72">
        <v>654.12</v>
      </c>
      <c r="DJ1809" s="96">
        <v>1</v>
      </c>
      <c r="DK1809" s="72">
        <v>654.12</v>
      </c>
      <c r="DL1809" s="96">
        <v>1</v>
      </c>
      <c r="DM1809" s="72">
        <v>654.12</v>
      </c>
      <c r="DN1809" s="96">
        <v>1</v>
      </c>
      <c r="DO1809" s="96">
        <v>5.5139999999999998E-3</v>
      </c>
      <c r="DP1809" s="72">
        <v>3.61</v>
      </c>
      <c r="DQ1809" s="72">
        <v>650.51</v>
      </c>
      <c r="DR1809" t="s">
        <v>1155</v>
      </c>
      <c r="DT1809" t="s">
        <v>1149</v>
      </c>
    </row>
    <row r="1810" spans="1:124" x14ac:dyDescent="0.3">
      <c r="A1810" t="s">
        <v>1156</v>
      </c>
      <c r="B1810">
        <v>32070</v>
      </c>
      <c r="C1810" s="95">
        <v>6694</v>
      </c>
      <c r="D1810" s="95">
        <v>26706687</v>
      </c>
      <c r="E1810" s="95">
        <v>6591</v>
      </c>
      <c r="F1810" s="95">
        <v>21209037</v>
      </c>
      <c r="G1810" s="95">
        <v>1539</v>
      </c>
      <c r="H1810" s="95">
        <v>3720570</v>
      </c>
      <c r="I1810" s="95">
        <v>1439</v>
      </c>
      <c r="J1810" s="95">
        <v>4447045</v>
      </c>
      <c r="K1810" s="95">
        <v>6658</v>
      </c>
      <c r="L1810" s="95">
        <v>26633008</v>
      </c>
      <c r="M1810" s="95">
        <v>6540</v>
      </c>
      <c r="N1810" s="95">
        <v>21795789</v>
      </c>
      <c r="O1810" s="95">
        <v>1562</v>
      </c>
      <c r="P1810" s="95">
        <v>4500010</v>
      </c>
      <c r="Q1810" s="95">
        <v>1446</v>
      </c>
      <c r="R1810" s="95">
        <v>4956552</v>
      </c>
      <c r="S1810" s="95">
        <v>6637</v>
      </c>
      <c r="T1810" s="95">
        <v>29491893</v>
      </c>
      <c r="U1810" s="95">
        <v>6490</v>
      </c>
      <c r="V1810" s="95">
        <v>23410627</v>
      </c>
      <c r="W1810" s="95">
        <v>1609</v>
      </c>
      <c r="X1810" s="95">
        <v>5542526</v>
      </c>
      <c r="Y1810" s="95">
        <v>1480</v>
      </c>
      <c r="Z1810" s="95">
        <v>5741003</v>
      </c>
      <c r="AA1810" s="95">
        <v>6598</v>
      </c>
      <c r="AB1810" s="95">
        <v>24282063</v>
      </c>
      <c r="AC1810" s="95">
        <v>6414</v>
      </c>
      <c r="AD1810" s="95">
        <v>25128217</v>
      </c>
      <c r="AE1810" s="95">
        <v>1621</v>
      </c>
      <c r="AF1810" s="95">
        <v>4531083</v>
      </c>
      <c r="AG1810" s="95">
        <v>1492</v>
      </c>
      <c r="AH1810" s="95">
        <v>6424830</v>
      </c>
      <c r="AI1810" s="95">
        <v>6692</v>
      </c>
      <c r="AJ1810" s="95">
        <v>27257510.449999999</v>
      </c>
      <c r="AK1810" s="95">
        <v>6472</v>
      </c>
      <c r="AL1810" s="95">
        <v>26909839.329999998</v>
      </c>
      <c r="AM1810" s="95">
        <v>1626</v>
      </c>
      <c r="AN1810" s="95">
        <v>5560988</v>
      </c>
      <c r="AO1810" s="95">
        <v>1506</v>
      </c>
      <c r="AP1810" s="95">
        <v>7086825</v>
      </c>
      <c r="AQ1810" s="72">
        <v>307.98</v>
      </c>
      <c r="AR1810" s="72">
        <v>266.25</v>
      </c>
      <c r="AS1810" s="72">
        <v>574.23</v>
      </c>
      <c r="AT1810" s="95">
        <v>30427257</v>
      </c>
      <c r="AU1810" s="95">
        <v>25656082</v>
      </c>
      <c r="AV1810" s="95">
        <v>8233</v>
      </c>
      <c r="AW1810" s="95">
        <v>8030</v>
      </c>
      <c r="AX1810" s="72">
        <v>315.62</v>
      </c>
      <c r="AY1810" s="72">
        <v>279.16000000000003</v>
      </c>
      <c r="AZ1810" s="72">
        <v>594.78</v>
      </c>
      <c r="BA1810" s="95">
        <v>31133018</v>
      </c>
      <c r="BB1810" s="95">
        <v>26752341</v>
      </c>
      <c r="BC1810" s="95">
        <v>8220</v>
      </c>
      <c r="BD1810" s="95">
        <v>7986</v>
      </c>
      <c r="BE1810" s="72">
        <v>354.05</v>
      </c>
      <c r="BF1810" s="72">
        <v>304.81</v>
      </c>
      <c r="BG1810" s="72">
        <v>658.86</v>
      </c>
      <c r="BH1810" s="95">
        <v>35034419</v>
      </c>
      <c r="BI1810" s="95">
        <v>29151630</v>
      </c>
      <c r="BJ1810" s="95">
        <v>8246</v>
      </c>
      <c r="BK1810" s="95">
        <v>7970</v>
      </c>
      <c r="BL1810" s="72">
        <v>292.14</v>
      </c>
      <c r="BM1810" s="72">
        <v>332.59</v>
      </c>
      <c r="BN1810" s="72">
        <v>624.73</v>
      </c>
      <c r="BO1810" s="95">
        <v>28813146</v>
      </c>
      <c r="BP1810" s="95">
        <v>31553047</v>
      </c>
      <c r="BQ1810" s="95">
        <v>8219</v>
      </c>
      <c r="BR1810" s="95">
        <v>7906</v>
      </c>
      <c r="BS1810" s="72">
        <v>328.79</v>
      </c>
      <c r="BT1810" s="72">
        <v>355.11</v>
      </c>
      <c r="BU1810" s="72">
        <v>683.9</v>
      </c>
      <c r="BV1810" s="95">
        <v>32818498.449999999</v>
      </c>
      <c r="BW1810" s="95">
        <v>33996664.329999998</v>
      </c>
      <c r="BX1810" s="95">
        <v>8318</v>
      </c>
      <c r="BY1810" s="95">
        <v>7978</v>
      </c>
      <c r="BZ1810" s="95">
        <v>8136</v>
      </c>
      <c r="CA1810" s="95">
        <v>8107</v>
      </c>
      <c r="CB1810" s="95">
        <v>8113</v>
      </c>
      <c r="CC1810" s="95">
        <v>8070</v>
      </c>
      <c r="CD1810" s="95">
        <v>8152</v>
      </c>
      <c r="CE1810" s="72">
        <v>650.75523149000003</v>
      </c>
      <c r="CF1810" s="72">
        <v>676.59346364999999</v>
      </c>
      <c r="CG1810" s="72">
        <v>712.40329333</v>
      </c>
      <c r="CH1810" s="72">
        <v>716.50152150999998</v>
      </c>
      <c r="CI1810" s="72">
        <v>731.52548966999996</v>
      </c>
      <c r="CJ1810" s="96">
        <v>0.88240550699999998</v>
      </c>
      <c r="CK1810" s="96">
        <v>0.87908032219999999</v>
      </c>
      <c r="CL1810" s="96">
        <v>0.92484131690000004</v>
      </c>
      <c r="CM1810" s="96">
        <v>0.87191719940000001</v>
      </c>
      <c r="CN1810" s="96">
        <v>0.93489565249999995</v>
      </c>
      <c r="CO1810" s="96">
        <v>0.97544363700000003</v>
      </c>
      <c r="CP1810" s="96">
        <v>0.92125056279999995</v>
      </c>
      <c r="CQ1810" s="96">
        <v>0.99584056389999998</v>
      </c>
      <c r="CR1810" s="96">
        <v>0.92509831860000002</v>
      </c>
      <c r="CS1810" s="95">
        <v>7760</v>
      </c>
      <c r="CT1810" s="95">
        <v>7826</v>
      </c>
      <c r="CU1810" s="95">
        <v>7803</v>
      </c>
      <c r="CV1810" s="95">
        <v>7765</v>
      </c>
      <c r="CW1810" s="95">
        <v>7915</v>
      </c>
      <c r="CX1810" s="96">
        <v>0.95750771199999996</v>
      </c>
      <c r="CY1810" s="96">
        <v>0.97800881100000003</v>
      </c>
      <c r="CZ1810" s="96">
        <v>0.98335625000000004</v>
      </c>
      <c r="DA1810" s="96">
        <v>0.97988944</v>
      </c>
      <c r="DB1810" s="96">
        <v>0.97832979600000003</v>
      </c>
      <c r="DC1810">
        <v>2013</v>
      </c>
      <c r="DD1810" s="6">
        <v>7974</v>
      </c>
      <c r="DE1810" s="96">
        <v>1.8420946000000001E-3</v>
      </c>
      <c r="DF1810" s="72">
        <v>709.16</v>
      </c>
      <c r="DG1810" s="96">
        <v>1</v>
      </c>
      <c r="DH1810" s="72">
        <v>709.16</v>
      </c>
      <c r="DI1810" s="72">
        <v>642.06031224000003</v>
      </c>
      <c r="DJ1810" s="96">
        <v>1</v>
      </c>
      <c r="DK1810" s="72">
        <v>709.16</v>
      </c>
      <c r="DL1810" s="96">
        <v>1</v>
      </c>
      <c r="DM1810" s="72">
        <v>709.16</v>
      </c>
      <c r="DN1810" s="96">
        <v>1</v>
      </c>
      <c r="DO1810" s="96">
        <v>6.1040000000000001E-3</v>
      </c>
      <c r="DP1810" s="72">
        <v>4.33</v>
      </c>
      <c r="DQ1810" s="72">
        <v>704.83</v>
      </c>
      <c r="DR1810" t="s">
        <v>1156</v>
      </c>
      <c r="DT1810" t="s">
        <v>1149</v>
      </c>
    </row>
    <row r="1811" spans="1:124" x14ac:dyDescent="0.3">
      <c r="A1811" t="s">
        <v>124</v>
      </c>
      <c r="B1811">
        <v>32080</v>
      </c>
      <c r="C1811" s="95">
        <v>4931</v>
      </c>
      <c r="D1811" s="95">
        <v>13316453</v>
      </c>
      <c r="E1811" s="95">
        <v>4810</v>
      </c>
      <c r="F1811" s="95">
        <v>13499675</v>
      </c>
      <c r="G1811" s="95">
        <v>982</v>
      </c>
      <c r="H1811" s="95">
        <v>2416054</v>
      </c>
      <c r="I1811" s="95">
        <v>890</v>
      </c>
      <c r="J1811" s="95">
        <v>2283574</v>
      </c>
      <c r="K1811" s="95">
        <v>4875</v>
      </c>
      <c r="L1811" s="95">
        <v>14017310</v>
      </c>
      <c r="M1811" s="95">
        <v>4723</v>
      </c>
      <c r="N1811" s="95">
        <v>13587925</v>
      </c>
      <c r="O1811" s="95">
        <v>992</v>
      </c>
      <c r="P1811" s="95">
        <v>2389225</v>
      </c>
      <c r="Q1811" s="95">
        <v>907</v>
      </c>
      <c r="R1811" s="95">
        <v>2238109</v>
      </c>
      <c r="S1811" s="95">
        <v>4858</v>
      </c>
      <c r="T1811" s="95">
        <v>14112441</v>
      </c>
      <c r="U1811" s="95">
        <v>4685</v>
      </c>
      <c r="V1811" s="95">
        <v>13796984</v>
      </c>
      <c r="W1811" s="95">
        <v>1022</v>
      </c>
      <c r="X1811" s="95">
        <v>2393264</v>
      </c>
      <c r="Y1811" s="95">
        <v>942</v>
      </c>
      <c r="Z1811" s="95">
        <v>2665668</v>
      </c>
      <c r="AA1811" s="95">
        <v>4887</v>
      </c>
      <c r="AB1811" s="95">
        <v>14260833</v>
      </c>
      <c r="AC1811" s="95">
        <v>4699</v>
      </c>
      <c r="AD1811" s="95">
        <v>14881768</v>
      </c>
      <c r="AE1811" s="95">
        <v>997</v>
      </c>
      <c r="AF1811" s="95">
        <v>2486468</v>
      </c>
      <c r="AG1811" s="95">
        <v>916</v>
      </c>
      <c r="AH1811" s="95">
        <v>2825137</v>
      </c>
      <c r="AI1811" s="95">
        <v>4923</v>
      </c>
      <c r="AJ1811" s="95">
        <v>13026604.52</v>
      </c>
      <c r="AK1811" s="95">
        <v>4714</v>
      </c>
      <c r="AL1811" s="95">
        <v>15645504.91</v>
      </c>
      <c r="AM1811" s="95">
        <v>974</v>
      </c>
      <c r="AN1811" s="95">
        <v>3671215</v>
      </c>
      <c r="AO1811" s="95">
        <v>896</v>
      </c>
      <c r="AP1811" s="95">
        <v>2921667.27</v>
      </c>
      <c r="AQ1811" s="72">
        <v>221.72</v>
      </c>
      <c r="AR1811" s="72">
        <v>230.75</v>
      </c>
      <c r="AS1811" s="72">
        <v>452.47</v>
      </c>
      <c r="AT1811" s="95">
        <v>15732507</v>
      </c>
      <c r="AU1811" s="95">
        <v>15783249</v>
      </c>
      <c r="AV1811" s="95">
        <v>5913</v>
      </c>
      <c r="AW1811" s="95">
        <v>5700</v>
      </c>
      <c r="AX1811" s="72">
        <v>233.03</v>
      </c>
      <c r="AY1811" s="72">
        <v>234.25</v>
      </c>
      <c r="AZ1811" s="72">
        <v>467.28</v>
      </c>
      <c r="BA1811" s="95">
        <v>16406535</v>
      </c>
      <c r="BB1811" s="95">
        <v>15826034</v>
      </c>
      <c r="BC1811" s="95">
        <v>5867</v>
      </c>
      <c r="BD1811" s="95">
        <v>5630</v>
      </c>
      <c r="BE1811" s="72">
        <v>233.92</v>
      </c>
      <c r="BF1811" s="72">
        <v>243.8</v>
      </c>
      <c r="BG1811" s="72">
        <v>477.72</v>
      </c>
      <c r="BH1811" s="95">
        <v>16505705</v>
      </c>
      <c r="BI1811" s="95">
        <v>16462652</v>
      </c>
      <c r="BJ1811" s="95">
        <v>5880</v>
      </c>
      <c r="BK1811" s="95">
        <v>5627</v>
      </c>
      <c r="BL1811" s="72">
        <v>237.19</v>
      </c>
      <c r="BM1811" s="72">
        <v>262.79000000000002</v>
      </c>
      <c r="BN1811" s="72">
        <v>499.98</v>
      </c>
      <c r="BO1811" s="95">
        <v>16747301</v>
      </c>
      <c r="BP1811" s="95">
        <v>17706905</v>
      </c>
      <c r="BQ1811" s="95">
        <v>5884</v>
      </c>
      <c r="BR1811" s="95">
        <v>5615</v>
      </c>
      <c r="BS1811" s="72">
        <v>235.96</v>
      </c>
      <c r="BT1811" s="72">
        <v>275.8</v>
      </c>
      <c r="BU1811" s="72">
        <v>511.76</v>
      </c>
      <c r="BV1811" s="95">
        <v>16697819.52</v>
      </c>
      <c r="BW1811" s="95">
        <v>18567172.18</v>
      </c>
      <c r="BX1811" s="95">
        <v>5897</v>
      </c>
      <c r="BY1811" s="95">
        <v>5610</v>
      </c>
      <c r="BZ1811" s="95">
        <v>5811</v>
      </c>
      <c r="CA1811" s="95">
        <v>5752</v>
      </c>
      <c r="CB1811" s="95">
        <v>5758</v>
      </c>
      <c r="CC1811" s="95">
        <v>5756</v>
      </c>
      <c r="CD1811" s="95">
        <v>5757</v>
      </c>
      <c r="CE1811" s="72">
        <v>650.75523149000003</v>
      </c>
      <c r="CF1811" s="72">
        <v>676.59346364999999</v>
      </c>
      <c r="CG1811" s="72">
        <v>712.40329333</v>
      </c>
      <c r="CH1811" s="72">
        <v>716.50152150999998</v>
      </c>
      <c r="CI1811" s="72">
        <v>731.52548966999996</v>
      </c>
      <c r="CJ1811" s="96">
        <v>0.69529982720000005</v>
      </c>
      <c r="CK1811" s="96">
        <v>0.69063629059999998</v>
      </c>
      <c r="CL1811" s="96">
        <v>0.67057522680000003</v>
      </c>
      <c r="CM1811" s="96">
        <v>0.69780731090000003</v>
      </c>
      <c r="CN1811" s="96">
        <v>0.69957917700000005</v>
      </c>
      <c r="CO1811" s="96">
        <v>0.91300526410000005</v>
      </c>
      <c r="CP1811" s="96">
        <v>0.75659976309999999</v>
      </c>
      <c r="CQ1811" s="96">
        <v>0.99584056389999998</v>
      </c>
      <c r="CR1811" s="96">
        <v>0.75975982750000004</v>
      </c>
      <c r="CS1811" s="95">
        <v>5610</v>
      </c>
      <c r="CT1811" s="95">
        <v>5636</v>
      </c>
      <c r="CU1811" s="95">
        <v>5684</v>
      </c>
      <c r="CV1811" s="95">
        <v>5658</v>
      </c>
      <c r="CW1811" s="95">
        <v>5712</v>
      </c>
      <c r="CX1811" s="96">
        <v>0.93473409799999996</v>
      </c>
      <c r="CY1811" s="96">
        <v>0.92435206000000003</v>
      </c>
      <c r="CZ1811" s="96">
        <v>0.91336870699999995</v>
      </c>
      <c r="DA1811" s="96">
        <v>0.89554098000000004</v>
      </c>
      <c r="DB1811" s="96">
        <v>0.89740614100000005</v>
      </c>
      <c r="DC1811">
        <v>2013</v>
      </c>
      <c r="DD1811" s="6">
        <v>5636.4</v>
      </c>
      <c r="DE1811" s="96">
        <v>2.0708815999999999E-3</v>
      </c>
      <c r="DF1811" s="72">
        <v>582.28</v>
      </c>
      <c r="DG1811" s="96">
        <v>1</v>
      </c>
      <c r="DH1811" s="72">
        <v>582.28</v>
      </c>
      <c r="DI1811" s="72">
        <v>642.06031224000003</v>
      </c>
      <c r="DJ1811" s="96">
        <v>1</v>
      </c>
      <c r="DK1811" s="72">
        <v>582.28</v>
      </c>
      <c r="DL1811" s="96">
        <v>1</v>
      </c>
      <c r="DM1811" s="72">
        <v>582.28</v>
      </c>
      <c r="DN1811" s="96">
        <v>1</v>
      </c>
      <c r="DO1811" s="96">
        <v>7.1329999999999996E-3</v>
      </c>
      <c r="DP1811" s="72">
        <v>4.1500000000000004</v>
      </c>
      <c r="DQ1811" s="72">
        <v>578.13</v>
      </c>
      <c r="DR1811" t="s">
        <v>124</v>
      </c>
      <c r="DT1811" t="s">
        <v>1149</v>
      </c>
    </row>
    <row r="1812" spans="1:124" x14ac:dyDescent="0.3">
      <c r="A1812" t="s">
        <v>1157</v>
      </c>
      <c r="B1812">
        <v>32090</v>
      </c>
      <c r="C1812" s="95">
        <v>601</v>
      </c>
      <c r="D1812" s="95">
        <v>2069635</v>
      </c>
      <c r="E1812" s="95">
        <v>609</v>
      </c>
      <c r="F1812" s="95">
        <v>1513613</v>
      </c>
      <c r="G1812" s="95">
        <v>177</v>
      </c>
      <c r="H1812" s="95">
        <v>394454</v>
      </c>
      <c r="I1812" s="95">
        <v>164</v>
      </c>
      <c r="J1812" s="95">
        <v>347291</v>
      </c>
      <c r="K1812" s="95">
        <v>594</v>
      </c>
      <c r="L1812" s="95">
        <v>2404891</v>
      </c>
      <c r="M1812" s="95">
        <v>604</v>
      </c>
      <c r="N1812" s="95">
        <v>1661594</v>
      </c>
      <c r="O1812" s="95">
        <v>174</v>
      </c>
      <c r="P1812" s="95">
        <v>416967</v>
      </c>
      <c r="Q1812" s="95">
        <v>160</v>
      </c>
      <c r="R1812" s="95">
        <v>334818</v>
      </c>
      <c r="S1812" s="95">
        <v>591</v>
      </c>
      <c r="T1812" s="95">
        <v>2486320</v>
      </c>
      <c r="U1812" s="95">
        <v>596</v>
      </c>
      <c r="V1812" s="95">
        <v>1668853</v>
      </c>
      <c r="W1812" s="95">
        <v>185</v>
      </c>
      <c r="X1812" s="95">
        <v>392015</v>
      </c>
      <c r="Y1812" s="95">
        <v>166</v>
      </c>
      <c r="Z1812" s="95">
        <v>361445</v>
      </c>
      <c r="AA1812" s="95">
        <v>576</v>
      </c>
      <c r="AB1812" s="95">
        <v>2337447</v>
      </c>
      <c r="AC1812" s="95">
        <v>577</v>
      </c>
      <c r="AD1812" s="95">
        <v>1545098</v>
      </c>
      <c r="AE1812" s="95">
        <v>180</v>
      </c>
      <c r="AF1812" s="95">
        <v>1048296</v>
      </c>
      <c r="AG1812" s="95">
        <v>163</v>
      </c>
      <c r="AH1812" s="95">
        <v>339428</v>
      </c>
      <c r="AI1812" s="95">
        <v>587</v>
      </c>
      <c r="AJ1812" s="95">
        <v>2577725</v>
      </c>
      <c r="AK1812" s="95">
        <v>582</v>
      </c>
      <c r="AL1812" s="95">
        <v>1659529.13</v>
      </c>
      <c r="AM1812" s="95">
        <v>174</v>
      </c>
      <c r="AN1812" s="95">
        <v>455712</v>
      </c>
      <c r="AO1812" s="95">
        <v>159</v>
      </c>
      <c r="AP1812" s="95">
        <v>415458</v>
      </c>
      <c r="AQ1812" s="72">
        <v>263.93</v>
      </c>
      <c r="AR1812" s="72">
        <v>200.61</v>
      </c>
      <c r="AS1812" s="72">
        <v>464.54</v>
      </c>
      <c r="AT1812" s="95">
        <v>2464089</v>
      </c>
      <c r="AU1812" s="95">
        <v>1860904</v>
      </c>
      <c r="AV1812" s="95">
        <v>778</v>
      </c>
      <c r="AW1812" s="95">
        <v>773</v>
      </c>
      <c r="AX1812" s="72">
        <v>306.19</v>
      </c>
      <c r="AY1812" s="72">
        <v>217.76</v>
      </c>
      <c r="AZ1812" s="72">
        <v>523.95000000000005</v>
      </c>
      <c r="BA1812" s="95">
        <v>2821858</v>
      </c>
      <c r="BB1812" s="95">
        <v>1996412</v>
      </c>
      <c r="BC1812" s="95">
        <v>768</v>
      </c>
      <c r="BD1812" s="95">
        <v>764</v>
      </c>
      <c r="BE1812" s="72">
        <v>309.10000000000002</v>
      </c>
      <c r="BF1812" s="72">
        <v>222.04</v>
      </c>
      <c r="BG1812" s="72">
        <v>531.14</v>
      </c>
      <c r="BH1812" s="95">
        <v>2878335</v>
      </c>
      <c r="BI1812" s="95">
        <v>2030298</v>
      </c>
      <c r="BJ1812" s="95">
        <v>776</v>
      </c>
      <c r="BK1812" s="95">
        <v>762</v>
      </c>
      <c r="BL1812" s="72">
        <v>373.21</v>
      </c>
      <c r="BM1812" s="72">
        <v>212.22</v>
      </c>
      <c r="BN1812" s="72">
        <v>585.42999999999995</v>
      </c>
      <c r="BO1812" s="95">
        <v>3385743</v>
      </c>
      <c r="BP1812" s="95">
        <v>1884526</v>
      </c>
      <c r="BQ1812" s="95">
        <v>756</v>
      </c>
      <c r="BR1812" s="95">
        <v>740</v>
      </c>
      <c r="BS1812" s="72">
        <v>332.18</v>
      </c>
      <c r="BT1812" s="72">
        <v>233.35</v>
      </c>
      <c r="BU1812" s="72">
        <v>565.53</v>
      </c>
      <c r="BV1812" s="95">
        <v>3033437</v>
      </c>
      <c r="BW1812" s="95">
        <v>2074987.13</v>
      </c>
      <c r="BX1812" s="95">
        <v>761</v>
      </c>
      <c r="BY1812" s="95">
        <v>741</v>
      </c>
      <c r="BZ1812" s="95">
        <v>776</v>
      </c>
      <c r="CA1812" s="95">
        <v>766</v>
      </c>
      <c r="CB1812" s="95">
        <v>769</v>
      </c>
      <c r="CC1812" s="95">
        <v>748</v>
      </c>
      <c r="CD1812" s="95">
        <v>751</v>
      </c>
      <c r="CE1812" s="72">
        <v>650.75523149000003</v>
      </c>
      <c r="CF1812" s="72">
        <v>676.59346364999999</v>
      </c>
      <c r="CG1812" s="72">
        <v>712.40329333</v>
      </c>
      <c r="CH1812" s="72">
        <v>716.50152150999998</v>
      </c>
      <c r="CI1812" s="72">
        <v>731.52548966999996</v>
      </c>
      <c r="CJ1812" s="96">
        <v>0.71384750750000003</v>
      </c>
      <c r="CK1812" s="96">
        <v>0.77439412019999998</v>
      </c>
      <c r="CL1812" s="96">
        <v>0.74556084310000004</v>
      </c>
      <c r="CM1812" s="96">
        <v>0.81706735080000004</v>
      </c>
      <c r="CN1812" s="96">
        <v>0.77308310920000001</v>
      </c>
      <c r="CO1812" s="96">
        <v>0.89702853699999996</v>
      </c>
      <c r="CP1812" s="96">
        <v>0.85258222520000004</v>
      </c>
      <c r="CQ1812" s="96">
        <v>0.99584056389999998</v>
      </c>
      <c r="CR1812" s="96">
        <v>0.85614317620000002</v>
      </c>
      <c r="CS1812" s="95">
        <v>748</v>
      </c>
      <c r="CT1812" s="95">
        <v>740</v>
      </c>
      <c r="CU1812" s="95">
        <v>746</v>
      </c>
      <c r="CV1812" s="95">
        <v>730</v>
      </c>
      <c r="CW1812" s="95">
        <v>739</v>
      </c>
      <c r="CX1812" s="96">
        <v>0.90598846399999999</v>
      </c>
      <c r="CY1812" s="96">
        <v>0.90259795799999998</v>
      </c>
      <c r="CZ1812" s="96">
        <v>0.906451122</v>
      </c>
      <c r="DA1812" s="96">
        <v>0.896732521</v>
      </c>
      <c r="DB1812" s="96">
        <v>0.87316310600000002</v>
      </c>
      <c r="DC1812">
        <v>2013</v>
      </c>
      <c r="DD1812" s="6">
        <v>756</v>
      </c>
      <c r="DE1812" s="96">
        <v>2.8529803999999999E-3</v>
      </c>
      <c r="DF1812" s="72">
        <v>655.63</v>
      </c>
      <c r="DG1812" s="96">
        <v>1</v>
      </c>
      <c r="DH1812" s="72">
        <v>655.63</v>
      </c>
      <c r="DI1812" s="72">
        <v>642.06031224000003</v>
      </c>
      <c r="DJ1812" s="96">
        <v>0.86948260479999995</v>
      </c>
      <c r="DK1812" s="72">
        <v>653.8589197</v>
      </c>
      <c r="DL1812" s="96">
        <v>0.99768758209999997</v>
      </c>
      <c r="DM1812" s="72">
        <v>652.34692461999998</v>
      </c>
      <c r="DN1812" s="96">
        <v>1</v>
      </c>
      <c r="DO1812" s="96">
        <v>9.1260000000000004E-3</v>
      </c>
      <c r="DP1812" s="72">
        <v>5.95</v>
      </c>
      <c r="DQ1812" s="72">
        <v>646.4</v>
      </c>
      <c r="DR1812" t="s">
        <v>1157</v>
      </c>
      <c r="DT1812" t="s">
        <v>1149</v>
      </c>
    </row>
    <row r="1813" spans="1:124" x14ac:dyDescent="0.3">
      <c r="A1813" t="s">
        <v>1158</v>
      </c>
      <c r="B1813">
        <v>32100</v>
      </c>
      <c r="C1813" s="95">
        <v>172</v>
      </c>
      <c r="D1813" s="95">
        <v>443579</v>
      </c>
      <c r="E1813" s="95">
        <v>164</v>
      </c>
      <c r="F1813" s="95">
        <v>401120</v>
      </c>
      <c r="G1813" s="95">
        <v>17</v>
      </c>
      <c r="H1813" s="95">
        <v>9262</v>
      </c>
      <c r="I1813" s="95">
        <v>13</v>
      </c>
      <c r="J1813" s="95">
        <v>43879</v>
      </c>
      <c r="K1813" s="95">
        <v>165</v>
      </c>
      <c r="L1813" s="95">
        <v>385378</v>
      </c>
      <c r="M1813" s="95">
        <v>159</v>
      </c>
      <c r="N1813" s="95">
        <v>388331</v>
      </c>
      <c r="O1813" s="95">
        <v>18</v>
      </c>
      <c r="P1813" s="95">
        <v>24973</v>
      </c>
      <c r="Q1813" s="95">
        <v>15</v>
      </c>
      <c r="R1813" s="95">
        <v>53754</v>
      </c>
      <c r="S1813" s="95">
        <v>158</v>
      </c>
      <c r="T1813" s="95">
        <v>433974</v>
      </c>
      <c r="U1813" s="95">
        <v>152</v>
      </c>
      <c r="V1813" s="95">
        <v>353542</v>
      </c>
      <c r="W1813" s="95">
        <v>17</v>
      </c>
      <c r="X1813" s="95">
        <v>67566</v>
      </c>
      <c r="Y1813" s="95">
        <v>13</v>
      </c>
      <c r="Z1813" s="95">
        <v>57424</v>
      </c>
      <c r="AA1813" s="95">
        <v>158</v>
      </c>
      <c r="AB1813" s="95">
        <v>553246</v>
      </c>
      <c r="AC1813" s="95">
        <v>151</v>
      </c>
      <c r="AD1813" s="95">
        <v>427198</v>
      </c>
      <c r="AE1813" s="95">
        <v>18</v>
      </c>
      <c r="AF1813" s="95">
        <v>2110</v>
      </c>
      <c r="AG1813" s="95">
        <v>14</v>
      </c>
      <c r="AH1813" s="95">
        <v>20983</v>
      </c>
      <c r="AI1813" s="95">
        <v>156</v>
      </c>
      <c r="AJ1813" s="95">
        <v>421374</v>
      </c>
      <c r="AK1813" s="95">
        <v>149</v>
      </c>
      <c r="AL1813" s="95">
        <v>429605</v>
      </c>
      <c r="AM1813" s="95">
        <v>17</v>
      </c>
      <c r="AN1813" s="95">
        <v>25085</v>
      </c>
      <c r="AO1813" s="95">
        <v>13</v>
      </c>
      <c r="AP1813" s="95">
        <v>23491</v>
      </c>
      <c r="AQ1813" s="72">
        <v>199.67</v>
      </c>
      <c r="AR1813" s="72">
        <v>209.51</v>
      </c>
      <c r="AS1813" s="72">
        <v>409.18</v>
      </c>
      <c r="AT1813" s="95">
        <v>452841</v>
      </c>
      <c r="AU1813" s="95">
        <v>444999</v>
      </c>
      <c r="AV1813" s="95">
        <v>189</v>
      </c>
      <c r="AW1813" s="95">
        <v>177</v>
      </c>
      <c r="AX1813" s="72">
        <v>186.86</v>
      </c>
      <c r="AY1813" s="72">
        <v>211.73</v>
      </c>
      <c r="AZ1813" s="72">
        <v>398.59</v>
      </c>
      <c r="BA1813" s="95">
        <v>410351</v>
      </c>
      <c r="BB1813" s="95">
        <v>442085</v>
      </c>
      <c r="BC1813" s="95">
        <v>183</v>
      </c>
      <c r="BD1813" s="95">
        <v>174</v>
      </c>
      <c r="BE1813" s="72">
        <v>238.83</v>
      </c>
      <c r="BF1813" s="72">
        <v>207.56</v>
      </c>
      <c r="BG1813" s="72">
        <v>446.39</v>
      </c>
      <c r="BH1813" s="95">
        <v>501540</v>
      </c>
      <c r="BI1813" s="95">
        <v>410966</v>
      </c>
      <c r="BJ1813" s="95">
        <v>175</v>
      </c>
      <c r="BK1813" s="95">
        <v>165</v>
      </c>
      <c r="BL1813" s="72">
        <v>262.95</v>
      </c>
      <c r="BM1813" s="72">
        <v>226.35</v>
      </c>
      <c r="BN1813" s="72">
        <v>489.3</v>
      </c>
      <c r="BO1813" s="95">
        <v>555356</v>
      </c>
      <c r="BP1813" s="95">
        <v>448181</v>
      </c>
      <c r="BQ1813" s="95">
        <v>176</v>
      </c>
      <c r="BR1813" s="95">
        <v>165</v>
      </c>
      <c r="BS1813" s="72">
        <v>215.06</v>
      </c>
      <c r="BT1813" s="72">
        <v>233.07</v>
      </c>
      <c r="BU1813" s="72">
        <v>448.13</v>
      </c>
      <c r="BV1813" s="95">
        <v>446459</v>
      </c>
      <c r="BW1813" s="95">
        <v>453096</v>
      </c>
      <c r="BX1813" s="95">
        <v>173</v>
      </c>
      <c r="BY1813" s="95">
        <v>162</v>
      </c>
      <c r="BZ1813" s="95">
        <v>183</v>
      </c>
      <c r="CA1813" s="95">
        <v>179</v>
      </c>
      <c r="CB1813" s="95">
        <v>170</v>
      </c>
      <c r="CC1813" s="95">
        <v>171</v>
      </c>
      <c r="CD1813" s="95">
        <v>168</v>
      </c>
      <c r="CE1813" s="72">
        <v>650.75523149000003</v>
      </c>
      <c r="CF1813" s="72">
        <v>676.59346364999999</v>
      </c>
      <c r="CG1813" s="72">
        <v>712.40329333</v>
      </c>
      <c r="CH1813" s="72">
        <v>716.50152150999998</v>
      </c>
      <c r="CI1813" s="72">
        <v>731.52548966999996</v>
      </c>
      <c r="CJ1813" s="96">
        <v>0.62877711960000005</v>
      </c>
      <c r="CK1813" s="96">
        <v>0.58911299240000004</v>
      </c>
      <c r="CL1813" s="96">
        <v>0.6265973279</v>
      </c>
      <c r="CM1813" s="96">
        <v>0.68290155050000001</v>
      </c>
      <c r="CN1813" s="96">
        <v>0.61259656200000001</v>
      </c>
      <c r="CO1813" s="96">
        <v>0.88605445910000002</v>
      </c>
      <c r="CP1813" s="96">
        <v>0.70875678580000001</v>
      </c>
      <c r="CQ1813" s="96">
        <v>0.99584056389999998</v>
      </c>
      <c r="CR1813" s="96">
        <v>0.71171702609999998</v>
      </c>
      <c r="CS1813" s="95">
        <v>167</v>
      </c>
      <c r="CT1813" s="95">
        <v>164</v>
      </c>
      <c r="CU1813" s="95">
        <v>160</v>
      </c>
      <c r="CV1813" s="95">
        <v>153</v>
      </c>
      <c r="CW1813" s="95">
        <v>152</v>
      </c>
      <c r="CX1813" s="96">
        <v>0.81832872999999995</v>
      </c>
      <c r="CY1813" s="96">
        <v>0.89128970500000004</v>
      </c>
      <c r="CZ1813" s="96">
        <v>0.88821140399999998</v>
      </c>
      <c r="DA1813" s="96">
        <v>0.94114748999999998</v>
      </c>
      <c r="DB1813" s="96">
        <v>0.89708913999999995</v>
      </c>
      <c r="DC1813">
        <v>2013</v>
      </c>
      <c r="DD1813" s="6">
        <v>168.6</v>
      </c>
      <c r="DE1813" s="96">
        <v>2.9731851999999998E-3</v>
      </c>
      <c r="DF1813" s="72">
        <v>544.97</v>
      </c>
      <c r="DG1813" s="96">
        <v>1</v>
      </c>
      <c r="DH1813" s="72">
        <v>544.97</v>
      </c>
      <c r="DI1813" s="72">
        <v>642.06031224000003</v>
      </c>
      <c r="DJ1813" s="96">
        <v>0.41060930340000001</v>
      </c>
      <c r="DK1813" s="72">
        <v>602.19412677000003</v>
      </c>
      <c r="DL1813" s="96">
        <v>0.99768758209999997</v>
      </c>
      <c r="DM1813" s="72">
        <v>600.80160228</v>
      </c>
      <c r="DN1813" s="96">
        <v>1</v>
      </c>
      <c r="DO1813" s="96">
        <v>8.4189999999999994E-3</v>
      </c>
      <c r="DP1813" s="72">
        <v>5.0599999999999996</v>
      </c>
      <c r="DQ1813" s="72">
        <v>595.74</v>
      </c>
      <c r="DR1813" t="s">
        <v>1158</v>
      </c>
      <c r="DT1813" t="s">
        <v>1149</v>
      </c>
    </row>
    <row r="1814" spans="1:124" x14ac:dyDescent="0.3">
      <c r="A1814" t="s">
        <v>1159</v>
      </c>
      <c r="B1814">
        <v>32110</v>
      </c>
      <c r="C1814" s="95">
        <v>672</v>
      </c>
      <c r="D1814" s="95">
        <v>1899146</v>
      </c>
      <c r="E1814" s="95">
        <v>646</v>
      </c>
      <c r="F1814" s="95">
        <v>1563107</v>
      </c>
      <c r="G1814" s="95">
        <v>129</v>
      </c>
      <c r="H1814" s="95">
        <v>390000</v>
      </c>
      <c r="I1814" s="95">
        <v>111</v>
      </c>
      <c r="J1814" s="95">
        <v>309298</v>
      </c>
      <c r="K1814" s="95">
        <v>662</v>
      </c>
      <c r="L1814" s="95">
        <v>2151461</v>
      </c>
      <c r="M1814" s="95">
        <v>633</v>
      </c>
      <c r="N1814" s="95">
        <v>1507358</v>
      </c>
      <c r="O1814" s="95">
        <v>123</v>
      </c>
      <c r="P1814" s="95">
        <v>230150</v>
      </c>
      <c r="Q1814" s="95">
        <v>103</v>
      </c>
      <c r="R1814" s="95">
        <v>190804</v>
      </c>
      <c r="S1814" s="95">
        <v>664</v>
      </c>
      <c r="T1814" s="95">
        <v>2146564</v>
      </c>
      <c r="U1814" s="95">
        <v>628</v>
      </c>
      <c r="V1814" s="95">
        <v>1704864</v>
      </c>
      <c r="W1814" s="95">
        <v>130</v>
      </c>
      <c r="X1814" s="95">
        <v>234225</v>
      </c>
      <c r="Y1814" s="95">
        <v>111</v>
      </c>
      <c r="Z1814" s="95">
        <v>255478</v>
      </c>
      <c r="AA1814" s="95">
        <v>649</v>
      </c>
      <c r="AB1814" s="95">
        <v>2157635</v>
      </c>
      <c r="AC1814" s="95">
        <v>612</v>
      </c>
      <c r="AD1814" s="95">
        <v>1895991</v>
      </c>
      <c r="AE1814" s="95">
        <v>130</v>
      </c>
      <c r="AF1814" s="95">
        <v>484138</v>
      </c>
      <c r="AG1814" s="95">
        <v>109</v>
      </c>
      <c r="AH1814" s="95">
        <v>311357</v>
      </c>
      <c r="AI1814" s="95">
        <v>633</v>
      </c>
      <c r="AJ1814" s="95">
        <v>2041419</v>
      </c>
      <c r="AK1814" s="95">
        <v>594</v>
      </c>
      <c r="AL1814" s="95">
        <v>1791386</v>
      </c>
      <c r="AM1814" s="95">
        <v>128</v>
      </c>
      <c r="AN1814" s="95">
        <v>157820</v>
      </c>
      <c r="AO1814" s="95">
        <v>107</v>
      </c>
      <c r="AP1814" s="95">
        <v>240394</v>
      </c>
      <c r="AQ1814" s="72">
        <v>238.16</v>
      </c>
      <c r="AR1814" s="72">
        <v>206.12</v>
      </c>
      <c r="AS1814" s="72">
        <v>444.28</v>
      </c>
      <c r="AT1814" s="95">
        <v>2289146</v>
      </c>
      <c r="AU1814" s="95">
        <v>1872405</v>
      </c>
      <c r="AV1814" s="95">
        <v>801</v>
      </c>
      <c r="AW1814" s="95">
        <v>757</v>
      </c>
      <c r="AX1814" s="72">
        <v>252.82</v>
      </c>
      <c r="AY1814" s="72">
        <v>192.27</v>
      </c>
      <c r="AZ1814" s="72">
        <v>445.09</v>
      </c>
      <c r="BA1814" s="95">
        <v>2381611</v>
      </c>
      <c r="BB1814" s="95">
        <v>1698162</v>
      </c>
      <c r="BC1814" s="95">
        <v>785</v>
      </c>
      <c r="BD1814" s="95">
        <v>736</v>
      </c>
      <c r="BE1814" s="72">
        <v>249.87</v>
      </c>
      <c r="BF1814" s="72">
        <v>221.06</v>
      </c>
      <c r="BG1814" s="72">
        <v>470.93</v>
      </c>
      <c r="BH1814" s="95">
        <v>2380789</v>
      </c>
      <c r="BI1814" s="95">
        <v>1960342</v>
      </c>
      <c r="BJ1814" s="95">
        <v>794</v>
      </c>
      <c r="BK1814" s="95">
        <v>739</v>
      </c>
      <c r="BL1814" s="72">
        <v>282.60000000000002</v>
      </c>
      <c r="BM1814" s="72">
        <v>255.13</v>
      </c>
      <c r="BN1814" s="72">
        <v>537.73</v>
      </c>
      <c r="BO1814" s="95">
        <v>2641773</v>
      </c>
      <c r="BP1814" s="95">
        <v>2207348</v>
      </c>
      <c r="BQ1814" s="95">
        <v>779</v>
      </c>
      <c r="BR1814" s="95">
        <v>721</v>
      </c>
      <c r="BS1814" s="72">
        <v>240.83</v>
      </c>
      <c r="BT1814" s="72">
        <v>241.53</v>
      </c>
      <c r="BU1814" s="72">
        <v>482.36</v>
      </c>
      <c r="BV1814" s="95">
        <v>2199239</v>
      </c>
      <c r="BW1814" s="95">
        <v>2031780</v>
      </c>
      <c r="BX1814" s="95">
        <v>761</v>
      </c>
      <c r="BY1814" s="95">
        <v>701</v>
      </c>
      <c r="BZ1814" s="95">
        <v>780</v>
      </c>
      <c r="CA1814" s="95">
        <v>761</v>
      </c>
      <c r="CB1814" s="95">
        <v>767</v>
      </c>
      <c r="CC1814" s="95">
        <v>751</v>
      </c>
      <c r="CD1814" s="95">
        <v>732</v>
      </c>
      <c r="CE1814" s="72">
        <v>650.75523149000003</v>
      </c>
      <c r="CF1814" s="72">
        <v>676.59346364999999</v>
      </c>
      <c r="CG1814" s="72">
        <v>712.40329333</v>
      </c>
      <c r="CH1814" s="72">
        <v>716.50152150999998</v>
      </c>
      <c r="CI1814" s="72">
        <v>731.52548966999996</v>
      </c>
      <c r="CJ1814" s="96">
        <v>0.68271445009999998</v>
      </c>
      <c r="CK1814" s="96">
        <v>0.65783963919999999</v>
      </c>
      <c r="CL1814" s="96">
        <v>0.66104410859999996</v>
      </c>
      <c r="CM1814" s="96">
        <v>0.75049387040000004</v>
      </c>
      <c r="CN1814" s="96">
        <v>0.65938918989999995</v>
      </c>
      <c r="CO1814" s="96">
        <v>0.90160911190000004</v>
      </c>
      <c r="CP1814" s="96">
        <v>0.75675394419999997</v>
      </c>
      <c r="CQ1814" s="96">
        <v>0.99584056389999998</v>
      </c>
      <c r="CR1814" s="96">
        <v>0.75991465260000002</v>
      </c>
      <c r="CS1814" s="95">
        <v>749</v>
      </c>
      <c r="CT1814" s="95">
        <v>767</v>
      </c>
      <c r="CU1814" s="95">
        <v>760</v>
      </c>
      <c r="CV1814" s="95">
        <v>759</v>
      </c>
      <c r="CW1814" s="95">
        <v>740</v>
      </c>
      <c r="CX1814" s="96">
        <v>0.92565017699999996</v>
      </c>
      <c r="CY1814" s="96">
        <v>0.93858056400000001</v>
      </c>
      <c r="CZ1814" s="96">
        <v>0.89551968199999998</v>
      </c>
      <c r="DA1814" s="96">
        <v>0.89759738</v>
      </c>
      <c r="DB1814" s="96">
        <v>0.84932399000000003</v>
      </c>
      <c r="DC1814">
        <v>2013</v>
      </c>
      <c r="DD1814" s="6">
        <v>730.8</v>
      </c>
      <c r="DE1814" s="96">
        <v>2.6460816E-3</v>
      </c>
      <c r="DF1814" s="72">
        <v>582.05999999999995</v>
      </c>
      <c r="DG1814" s="96">
        <v>1</v>
      </c>
      <c r="DH1814" s="72">
        <v>582.05999999999995</v>
      </c>
      <c r="DI1814" s="72">
        <v>642.06031224000003</v>
      </c>
      <c r="DJ1814" s="96">
        <v>0.85486841089999999</v>
      </c>
      <c r="DK1814" s="72">
        <v>590.76794066000002</v>
      </c>
      <c r="DL1814" s="96">
        <v>0.99768758209999997</v>
      </c>
      <c r="DM1814" s="72">
        <v>589.40183829</v>
      </c>
      <c r="DN1814" s="96">
        <v>1</v>
      </c>
      <c r="DO1814" s="96">
        <v>7.986E-3</v>
      </c>
      <c r="DP1814" s="72">
        <v>4.71</v>
      </c>
      <c r="DQ1814" s="72">
        <v>584.69000000000005</v>
      </c>
      <c r="DR1814" t="s">
        <v>1159</v>
      </c>
      <c r="DT1814" t="s">
        <v>1149</v>
      </c>
    </row>
    <row r="1815" spans="1:124" x14ac:dyDescent="0.3">
      <c r="A1815" t="s">
        <v>1160</v>
      </c>
      <c r="B1815">
        <v>32120</v>
      </c>
      <c r="C1815" s="95">
        <v>6323</v>
      </c>
      <c r="D1815" s="95">
        <v>29798886</v>
      </c>
      <c r="E1815" s="95">
        <v>6260</v>
      </c>
      <c r="F1815" s="95">
        <v>21957429</v>
      </c>
      <c r="G1815" s="95">
        <v>1312</v>
      </c>
      <c r="H1815" s="95">
        <v>4353076</v>
      </c>
      <c r="I1815" s="95">
        <v>1215</v>
      </c>
      <c r="J1815" s="95">
        <v>3560981</v>
      </c>
      <c r="K1815" s="95">
        <v>6196</v>
      </c>
      <c r="L1815" s="95">
        <v>30237960</v>
      </c>
      <c r="M1815" s="95">
        <v>6118</v>
      </c>
      <c r="N1815" s="95">
        <v>21913609</v>
      </c>
      <c r="O1815" s="95">
        <v>1325</v>
      </c>
      <c r="P1815" s="95">
        <v>4471856</v>
      </c>
      <c r="Q1815" s="95">
        <v>1221</v>
      </c>
      <c r="R1815" s="95">
        <v>3950054</v>
      </c>
      <c r="S1815" s="95">
        <v>6170</v>
      </c>
      <c r="T1815" s="95">
        <v>30189582</v>
      </c>
      <c r="U1815" s="95">
        <v>6080</v>
      </c>
      <c r="V1815" s="95">
        <v>22541567</v>
      </c>
      <c r="W1815" s="95">
        <v>1318</v>
      </c>
      <c r="X1815" s="95">
        <v>3605783</v>
      </c>
      <c r="Y1815" s="95">
        <v>1216</v>
      </c>
      <c r="Z1815" s="95">
        <v>4006938</v>
      </c>
      <c r="AA1815" s="95">
        <v>6153</v>
      </c>
      <c r="AB1815" s="95">
        <v>23621460</v>
      </c>
      <c r="AC1815" s="95">
        <v>6031</v>
      </c>
      <c r="AD1815" s="95">
        <v>24333191</v>
      </c>
      <c r="AE1815" s="95">
        <v>1303</v>
      </c>
      <c r="AF1815" s="95">
        <v>3768958</v>
      </c>
      <c r="AG1815" s="95">
        <v>1197</v>
      </c>
      <c r="AH1815" s="95">
        <v>4476327</v>
      </c>
      <c r="AI1815" s="95">
        <v>6223</v>
      </c>
      <c r="AJ1815" s="95">
        <v>25955576</v>
      </c>
      <c r="AK1815" s="95">
        <v>6075</v>
      </c>
      <c r="AL1815" s="95">
        <v>26305683</v>
      </c>
      <c r="AM1815" s="95">
        <v>1322</v>
      </c>
      <c r="AN1815" s="95">
        <v>4308828</v>
      </c>
      <c r="AO1815" s="95">
        <v>1224</v>
      </c>
      <c r="AP1815" s="95">
        <v>4853219</v>
      </c>
      <c r="AQ1815" s="72">
        <v>372.76</v>
      </c>
      <c r="AR1815" s="72">
        <v>284.49</v>
      </c>
      <c r="AS1815" s="72">
        <v>657.25</v>
      </c>
      <c r="AT1815" s="95">
        <v>34151962</v>
      </c>
      <c r="AU1815" s="95">
        <v>25518410</v>
      </c>
      <c r="AV1815" s="95">
        <v>7635</v>
      </c>
      <c r="AW1815" s="95">
        <v>7475</v>
      </c>
      <c r="AX1815" s="72">
        <v>384.59</v>
      </c>
      <c r="AY1815" s="72">
        <v>293.68</v>
      </c>
      <c r="AZ1815" s="72">
        <v>678.27</v>
      </c>
      <c r="BA1815" s="95">
        <v>34709816</v>
      </c>
      <c r="BB1815" s="95">
        <v>25863663</v>
      </c>
      <c r="BC1815" s="95">
        <v>7521</v>
      </c>
      <c r="BD1815" s="95">
        <v>7339</v>
      </c>
      <c r="BE1815" s="72">
        <v>376.11</v>
      </c>
      <c r="BF1815" s="72">
        <v>303.23</v>
      </c>
      <c r="BG1815" s="72">
        <v>679.34</v>
      </c>
      <c r="BH1815" s="95">
        <v>33795365</v>
      </c>
      <c r="BI1815" s="95">
        <v>26548505</v>
      </c>
      <c r="BJ1815" s="95">
        <v>7488</v>
      </c>
      <c r="BK1815" s="95">
        <v>7296</v>
      </c>
      <c r="BL1815" s="72">
        <v>306.13</v>
      </c>
      <c r="BM1815" s="72">
        <v>332.15</v>
      </c>
      <c r="BN1815" s="72">
        <v>638.28</v>
      </c>
      <c r="BO1815" s="95">
        <v>27390418</v>
      </c>
      <c r="BP1815" s="95">
        <v>28809518</v>
      </c>
      <c r="BQ1815" s="95">
        <v>7456</v>
      </c>
      <c r="BR1815" s="95">
        <v>7228</v>
      </c>
      <c r="BS1815" s="72">
        <v>334.27</v>
      </c>
      <c r="BT1815" s="72">
        <v>355.74</v>
      </c>
      <c r="BU1815" s="72">
        <v>690.01</v>
      </c>
      <c r="BV1815" s="95">
        <v>30264404</v>
      </c>
      <c r="BW1815" s="95">
        <v>31158902</v>
      </c>
      <c r="BX1815" s="95">
        <v>7545</v>
      </c>
      <c r="BY1815" s="95">
        <v>7299</v>
      </c>
      <c r="BZ1815" s="95">
        <v>7559</v>
      </c>
      <c r="CA1815" s="95">
        <v>7433</v>
      </c>
      <c r="CB1815" s="95">
        <v>7395</v>
      </c>
      <c r="CC1815" s="95">
        <v>7348</v>
      </c>
      <c r="CD1815" s="95">
        <v>7425</v>
      </c>
      <c r="CE1815" s="72">
        <v>650.75523149000003</v>
      </c>
      <c r="CF1815" s="72">
        <v>676.59346364999999</v>
      </c>
      <c r="CG1815" s="72">
        <v>712.40329333</v>
      </c>
      <c r="CH1815" s="72">
        <v>716.50152150999998</v>
      </c>
      <c r="CI1815" s="72">
        <v>731.52548966999996</v>
      </c>
      <c r="CJ1815" s="96">
        <v>1.0099803554</v>
      </c>
      <c r="CK1815" s="96">
        <v>1.0024779079999999</v>
      </c>
      <c r="CL1815" s="96">
        <v>0.95358907849999996</v>
      </c>
      <c r="CM1815" s="96">
        <v>0.89082853399999995</v>
      </c>
      <c r="CN1815" s="96">
        <v>0.94324806139999995</v>
      </c>
      <c r="CO1815" s="96">
        <v>0.96152478429999999</v>
      </c>
      <c r="CP1815" s="96">
        <v>0.99843998109999998</v>
      </c>
      <c r="CQ1815" s="96">
        <v>0.99584056389999998</v>
      </c>
      <c r="CR1815" s="96">
        <v>1.0026101313</v>
      </c>
      <c r="CS1815" s="95">
        <v>7134</v>
      </c>
      <c r="CT1815" s="95">
        <v>7159</v>
      </c>
      <c r="CU1815" s="95">
        <v>7102</v>
      </c>
      <c r="CV1815" s="95">
        <v>7038</v>
      </c>
      <c r="CW1815" s="95">
        <v>7076</v>
      </c>
      <c r="CX1815" s="96">
        <v>0.97383987500000002</v>
      </c>
      <c r="CY1815" s="96">
        <v>0.99520805199999995</v>
      </c>
      <c r="CZ1815" s="96">
        <v>0.96381827600000003</v>
      </c>
      <c r="DA1815" s="96">
        <v>0.94548120099999999</v>
      </c>
      <c r="DB1815" s="96">
        <v>0.92868589099999999</v>
      </c>
      <c r="DC1815">
        <v>2013</v>
      </c>
      <c r="DD1815" s="6">
        <v>7327.4</v>
      </c>
      <c r="DE1815" s="96">
        <v>1.9728584000000002E-3</v>
      </c>
      <c r="DF1815" s="72">
        <v>768.48</v>
      </c>
      <c r="DG1815" s="96">
        <v>1</v>
      </c>
      <c r="DH1815" s="72">
        <v>768.48</v>
      </c>
      <c r="DI1815" s="72">
        <v>642.06031224000003</v>
      </c>
      <c r="DJ1815" s="96">
        <v>1</v>
      </c>
      <c r="DK1815" s="72">
        <v>768.48</v>
      </c>
      <c r="DL1815" s="96">
        <v>1</v>
      </c>
      <c r="DM1815" s="72">
        <v>768.48</v>
      </c>
      <c r="DN1815" s="96">
        <v>1</v>
      </c>
      <c r="DO1815" s="96">
        <v>6.0920000000000002E-3</v>
      </c>
      <c r="DP1815" s="72">
        <v>4.68</v>
      </c>
      <c r="DQ1815" s="72">
        <v>763.8</v>
      </c>
      <c r="DR1815" t="s">
        <v>1160</v>
      </c>
      <c r="DT1815" t="s">
        <v>1149</v>
      </c>
    </row>
    <row r="1816" spans="1:124" x14ac:dyDescent="0.3">
      <c r="A1816" t="s">
        <v>132</v>
      </c>
      <c r="B1816">
        <v>32130</v>
      </c>
      <c r="C1816" s="95">
        <v>3321</v>
      </c>
      <c r="D1816" s="95">
        <v>9130281</v>
      </c>
      <c r="E1816" s="95">
        <v>3207</v>
      </c>
      <c r="F1816" s="95">
        <v>9421173</v>
      </c>
      <c r="G1816" s="95">
        <v>434</v>
      </c>
      <c r="H1816" s="95">
        <v>1045422</v>
      </c>
      <c r="I1816" s="95">
        <v>396</v>
      </c>
      <c r="J1816" s="95">
        <v>1289049</v>
      </c>
      <c r="K1816" s="95">
        <v>3327</v>
      </c>
      <c r="L1816" s="95">
        <v>8804157</v>
      </c>
      <c r="M1816" s="95">
        <v>3185</v>
      </c>
      <c r="N1816" s="95">
        <v>9231147</v>
      </c>
      <c r="O1816" s="95">
        <v>451</v>
      </c>
      <c r="P1816" s="95">
        <v>857126</v>
      </c>
      <c r="Q1816" s="95">
        <v>403</v>
      </c>
      <c r="R1816" s="95">
        <v>1295023</v>
      </c>
      <c r="S1816" s="95">
        <v>3392</v>
      </c>
      <c r="T1816" s="95">
        <v>9338437</v>
      </c>
      <c r="U1816" s="95">
        <v>3247</v>
      </c>
      <c r="V1816" s="95">
        <v>9281426</v>
      </c>
      <c r="W1816" s="95">
        <v>459</v>
      </c>
      <c r="X1816" s="95">
        <v>1040407</v>
      </c>
      <c r="Y1816" s="95">
        <v>408</v>
      </c>
      <c r="Z1816" s="95">
        <v>1314918</v>
      </c>
      <c r="AA1816" s="95">
        <v>3465</v>
      </c>
      <c r="AB1816" s="95">
        <v>9815368</v>
      </c>
      <c r="AC1816" s="95">
        <v>3303</v>
      </c>
      <c r="AD1816" s="95">
        <v>10611348</v>
      </c>
      <c r="AE1816" s="95">
        <v>479</v>
      </c>
      <c r="AF1816" s="95">
        <v>1465872</v>
      </c>
      <c r="AG1816" s="95">
        <v>426</v>
      </c>
      <c r="AH1816" s="95">
        <v>1441369</v>
      </c>
      <c r="AI1816" s="95">
        <v>3522</v>
      </c>
      <c r="AJ1816" s="95">
        <v>9890539</v>
      </c>
      <c r="AK1816" s="95">
        <v>3360</v>
      </c>
      <c r="AL1816" s="95">
        <v>11241478.52</v>
      </c>
      <c r="AM1816" s="95">
        <v>477</v>
      </c>
      <c r="AN1816" s="95">
        <v>1145848</v>
      </c>
      <c r="AO1816" s="95">
        <v>427</v>
      </c>
      <c r="AP1816" s="95">
        <v>1467107</v>
      </c>
      <c r="AQ1816" s="72">
        <v>225.83</v>
      </c>
      <c r="AR1816" s="72">
        <v>247.72</v>
      </c>
      <c r="AS1816" s="72">
        <v>473.55</v>
      </c>
      <c r="AT1816" s="95">
        <v>10175703</v>
      </c>
      <c r="AU1816" s="95">
        <v>10710222</v>
      </c>
      <c r="AV1816" s="95">
        <v>3755</v>
      </c>
      <c r="AW1816" s="95">
        <v>3603</v>
      </c>
      <c r="AX1816" s="72">
        <v>213.1</v>
      </c>
      <c r="AY1816" s="72">
        <v>244.48</v>
      </c>
      <c r="AZ1816" s="72">
        <v>457.58</v>
      </c>
      <c r="BA1816" s="95">
        <v>9661283</v>
      </c>
      <c r="BB1816" s="95">
        <v>10526170</v>
      </c>
      <c r="BC1816" s="95">
        <v>3778</v>
      </c>
      <c r="BD1816" s="95">
        <v>3588</v>
      </c>
      <c r="BE1816" s="72">
        <v>224.59</v>
      </c>
      <c r="BF1816" s="72">
        <v>241.59</v>
      </c>
      <c r="BG1816" s="72">
        <v>466.18</v>
      </c>
      <c r="BH1816" s="95">
        <v>10378844</v>
      </c>
      <c r="BI1816" s="95">
        <v>10596344</v>
      </c>
      <c r="BJ1816" s="95">
        <v>3851</v>
      </c>
      <c r="BK1816" s="95">
        <v>3655</v>
      </c>
      <c r="BL1816" s="72">
        <v>238.36</v>
      </c>
      <c r="BM1816" s="72">
        <v>269.35000000000002</v>
      </c>
      <c r="BN1816" s="72">
        <v>507.71</v>
      </c>
      <c r="BO1816" s="95">
        <v>11281240</v>
      </c>
      <c r="BP1816" s="95">
        <v>12052717</v>
      </c>
      <c r="BQ1816" s="95">
        <v>3944</v>
      </c>
      <c r="BR1816" s="95">
        <v>3729</v>
      </c>
      <c r="BS1816" s="72">
        <v>229.98</v>
      </c>
      <c r="BT1816" s="72">
        <v>279.64999999999998</v>
      </c>
      <c r="BU1816" s="72">
        <v>509.63</v>
      </c>
      <c r="BV1816" s="95">
        <v>11036387</v>
      </c>
      <c r="BW1816" s="95">
        <v>12708585.52</v>
      </c>
      <c r="BX1816" s="95">
        <v>3999</v>
      </c>
      <c r="BY1816" s="95">
        <v>3787</v>
      </c>
      <c r="BZ1816" s="95">
        <v>3683</v>
      </c>
      <c r="CA1816" s="95">
        <v>3686</v>
      </c>
      <c r="CB1816" s="95">
        <v>3757</v>
      </c>
      <c r="CC1816" s="95">
        <v>3842</v>
      </c>
      <c r="CD1816" s="95">
        <v>3895</v>
      </c>
      <c r="CE1816" s="72">
        <v>650.75523149000003</v>
      </c>
      <c r="CF1816" s="72">
        <v>676.59346364999999</v>
      </c>
      <c r="CG1816" s="72">
        <v>712.40329333</v>
      </c>
      <c r="CH1816" s="72">
        <v>716.50152150999998</v>
      </c>
      <c r="CI1816" s="72">
        <v>731.52548966999996</v>
      </c>
      <c r="CJ1816" s="96">
        <v>0.72769295899999997</v>
      </c>
      <c r="CK1816" s="96">
        <v>0.67629976430000005</v>
      </c>
      <c r="CL1816" s="96">
        <v>0.65437653699999998</v>
      </c>
      <c r="CM1816" s="96">
        <v>0.70859584350000004</v>
      </c>
      <c r="CN1816" s="96">
        <v>0.69666745340000003</v>
      </c>
      <c r="CO1816" s="96">
        <v>0.82369961359999999</v>
      </c>
      <c r="CP1816" s="96">
        <v>0.84099409550000004</v>
      </c>
      <c r="CQ1816" s="96">
        <v>0.99584056389999998</v>
      </c>
      <c r="CR1816" s="96">
        <v>0.84450664679999998</v>
      </c>
      <c r="CS1816" s="95">
        <v>3602</v>
      </c>
      <c r="CT1816" s="95">
        <v>3597</v>
      </c>
      <c r="CU1816" s="95">
        <v>3690</v>
      </c>
      <c r="CV1816" s="95">
        <v>3798</v>
      </c>
      <c r="CW1816" s="95">
        <v>3819</v>
      </c>
      <c r="CX1816" s="96">
        <v>0.83846119399999997</v>
      </c>
      <c r="CY1816" s="96">
        <v>0.85758392100000003</v>
      </c>
      <c r="CZ1816" s="96">
        <v>0.83361945100000001</v>
      </c>
      <c r="DA1816" s="96">
        <v>0.79772236299999999</v>
      </c>
      <c r="DB1816" s="96">
        <v>0.79411184999999995</v>
      </c>
      <c r="DC1816">
        <v>2013</v>
      </c>
      <c r="DD1816" s="6">
        <v>3672.4</v>
      </c>
      <c r="DE1816" s="96">
        <v>2.1535818000000002E-3</v>
      </c>
      <c r="DF1816" s="72">
        <v>647.17999999999995</v>
      </c>
      <c r="DG1816" s="96">
        <v>1</v>
      </c>
      <c r="DH1816" s="72">
        <v>647.17999999999995</v>
      </c>
      <c r="DI1816" s="72">
        <v>642.06031224000003</v>
      </c>
      <c r="DJ1816" s="96">
        <v>1</v>
      </c>
      <c r="DK1816" s="72">
        <v>647.17999999999995</v>
      </c>
      <c r="DL1816" s="96">
        <v>1</v>
      </c>
      <c r="DM1816" s="72">
        <v>647.17999999999995</v>
      </c>
      <c r="DN1816" s="96">
        <v>1</v>
      </c>
      <c r="DO1816" s="96">
        <v>7.5059999999999997E-3</v>
      </c>
      <c r="DP1816" s="72">
        <v>4.8600000000000003</v>
      </c>
      <c r="DQ1816" s="72">
        <v>642.32000000000005</v>
      </c>
      <c r="DR1816" t="s">
        <v>132</v>
      </c>
      <c r="DT1816" t="s">
        <v>1149</v>
      </c>
    </row>
    <row r="1817" spans="1:124" x14ac:dyDescent="0.3">
      <c r="A1817" t="s">
        <v>1161</v>
      </c>
      <c r="B1817">
        <v>32131</v>
      </c>
      <c r="C1817" s="95">
        <v>2138</v>
      </c>
      <c r="D1817" s="95">
        <v>5022274</v>
      </c>
      <c r="E1817" s="95">
        <v>2051</v>
      </c>
      <c r="F1817" s="95">
        <v>6475032</v>
      </c>
      <c r="G1817" s="95">
        <v>131</v>
      </c>
      <c r="H1817" s="95">
        <v>202891</v>
      </c>
      <c r="I1817" s="95">
        <v>101</v>
      </c>
      <c r="J1817" s="95">
        <v>522109</v>
      </c>
      <c r="K1817" s="95">
        <v>2171</v>
      </c>
      <c r="L1817" s="95">
        <v>5251721</v>
      </c>
      <c r="M1817" s="95">
        <v>2071</v>
      </c>
      <c r="N1817" s="95">
        <v>6723386</v>
      </c>
      <c r="O1817" s="95">
        <v>135</v>
      </c>
      <c r="P1817" s="95">
        <v>219689</v>
      </c>
      <c r="Q1817" s="95">
        <v>102</v>
      </c>
      <c r="R1817" s="95">
        <v>385855</v>
      </c>
      <c r="S1817" s="95">
        <v>2238</v>
      </c>
      <c r="T1817" s="95">
        <v>6151465</v>
      </c>
      <c r="U1817" s="95">
        <v>2122</v>
      </c>
      <c r="V1817" s="95">
        <v>6580981</v>
      </c>
      <c r="W1817" s="95">
        <v>147</v>
      </c>
      <c r="X1817" s="95">
        <v>472631</v>
      </c>
      <c r="Y1817" s="95">
        <v>109</v>
      </c>
      <c r="Z1817" s="95">
        <v>326115</v>
      </c>
      <c r="AA1817" s="95">
        <v>2309</v>
      </c>
      <c r="AB1817" s="95">
        <v>7248801</v>
      </c>
      <c r="AC1817" s="95">
        <v>2157</v>
      </c>
      <c r="AD1817" s="95">
        <v>7261846</v>
      </c>
      <c r="AE1817" s="95">
        <v>152</v>
      </c>
      <c r="AF1817" s="95">
        <v>343486</v>
      </c>
      <c r="AG1817" s="95">
        <v>119</v>
      </c>
      <c r="AH1817" s="95">
        <v>303818</v>
      </c>
      <c r="AI1817" s="95">
        <v>2350</v>
      </c>
      <c r="AJ1817" s="95">
        <v>6308539</v>
      </c>
      <c r="AK1817" s="95">
        <v>2180</v>
      </c>
      <c r="AL1817" s="95">
        <v>7216903.71</v>
      </c>
      <c r="AM1817" s="95">
        <v>155</v>
      </c>
      <c r="AN1817" s="95">
        <v>353004</v>
      </c>
      <c r="AO1817" s="95">
        <v>121</v>
      </c>
      <c r="AP1817" s="95">
        <v>318840</v>
      </c>
      <c r="AQ1817" s="72">
        <v>191.9</v>
      </c>
      <c r="AR1817" s="72">
        <v>270.95</v>
      </c>
      <c r="AS1817" s="72">
        <v>462.85</v>
      </c>
      <c r="AT1817" s="95">
        <v>5225165</v>
      </c>
      <c r="AU1817" s="95">
        <v>6997141</v>
      </c>
      <c r="AV1817" s="95">
        <v>2269</v>
      </c>
      <c r="AW1817" s="95">
        <v>2152</v>
      </c>
      <c r="AX1817" s="72">
        <v>197.72</v>
      </c>
      <c r="AY1817" s="72">
        <v>272.64</v>
      </c>
      <c r="AZ1817" s="72">
        <v>470.36</v>
      </c>
      <c r="BA1817" s="95">
        <v>5471410</v>
      </c>
      <c r="BB1817" s="95">
        <v>7109241</v>
      </c>
      <c r="BC1817" s="95">
        <v>2306</v>
      </c>
      <c r="BD1817" s="95">
        <v>2173</v>
      </c>
      <c r="BE1817" s="72">
        <v>231.45</v>
      </c>
      <c r="BF1817" s="72">
        <v>258</v>
      </c>
      <c r="BG1817" s="72">
        <v>489.45</v>
      </c>
      <c r="BH1817" s="95">
        <v>6624096</v>
      </c>
      <c r="BI1817" s="95">
        <v>6907096</v>
      </c>
      <c r="BJ1817" s="95">
        <v>2385</v>
      </c>
      <c r="BK1817" s="95">
        <v>2231</v>
      </c>
      <c r="BL1817" s="72">
        <v>257.08999999999997</v>
      </c>
      <c r="BM1817" s="72">
        <v>277.01</v>
      </c>
      <c r="BN1817" s="72">
        <v>534.1</v>
      </c>
      <c r="BO1817" s="95">
        <v>7592287</v>
      </c>
      <c r="BP1817" s="95">
        <v>7565664</v>
      </c>
      <c r="BQ1817" s="95">
        <v>2461</v>
      </c>
      <c r="BR1817" s="95">
        <v>2276</v>
      </c>
      <c r="BS1817" s="72">
        <v>221.61</v>
      </c>
      <c r="BT1817" s="72">
        <v>272.92</v>
      </c>
      <c r="BU1817" s="72">
        <v>494.53</v>
      </c>
      <c r="BV1817" s="95">
        <v>6661543</v>
      </c>
      <c r="BW1817" s="95">
        <v>7535743.71</v>
      </c>
      <c r="BX1817" s="95">
        <v>2505</v>
      </c>
      <c r="BY1817" s="95">
        <v>2301</v>
      </c>
      <c r="BZ1817" s="95">
        <v>2213</v>
      </c>
      <c r="CA1817" s="95">
        <v>2242</v>
      </c>
      <c r="CB1817" s="95">
        <v>2311</v>
      </c>
      <c r="CC1817" s="95">
        <v>2373</v>
      </c>
      <c r="CD1817" s="95">
        <v>2405</v>
      </c>
      <c r="CE1817" s="72">
        <v>650.75523149000003</v>
      </c>
      <c r="CF1817" s="72">
        <v>676.59346364999999</v>
      </c>
      <c r="CG1817" s="72">
        <v>712.40329333</v>
      </c>
      <c r="CH1817" s="72">
        <v>716.50152150999998</v>
      </c>
      <c r="CI1817" s="72">
        <v>731.52548966999996</v>
      </c>
      <c r="CJ1817" s="96">
        <v>0.71125052489999996</v>
      </c>
      <c r="CK1817" s="96">
        <v>0.69518850720000003</v>
      </c>
      <c r="CL1817" s="96">
        <v>0.68704061949999995</v>
      </c>
      <c r="CM1817" s="96">
        <v>0.74542758659999997</v>
      </c>
      <c r="CN1817" s="96">
        <v>0.67602565729999997</v>
      </c>
      <c r="CO1817" s="96">
        <v>0.83400400829999999</v>
      </c>
      <c r="CP1817" s="96">
        <v>0.84290551619999998</v>
      </c>
      <c r="CQ1817" s="96">
        <v>0.99584056389999998</v>
      </c>
      <c r="CR1817" s="96">
        <v>0.8464260509</v>
      </c>
      <c r="CS1817" s="95">
        <v>2193</v>
      </c>
      <c r="CT1817" s="95">
        <v>2191</v>
      </c>
      <c r="CU1817" s="95">
        <v>2287</v>
      </c>
      <c r="CV1817" s="95">
        <v>2343</v>
      </c>
      <c r="CW1817" s="95">
        <v>2371</v>
      </c>
      <c r="CX1817" s="96">
        <v>0.834756253</v>
      </c>
      <c r="CY1817" s="96">
        <v>0.82323052399999996</v>
      </c>
      <c r="CZ1817" s="96">
        <v>0.83348338099999997</v>
      </c>
      <c r="DA1817" s="96">
        <v>0.84451421500000001</v>
      </c>
      <c r="DB1817" s="96">
        <v>0.833379922</v>
      </c>
      <c r="DC1817">
        <v>2013</v>
      </c>
      <c r="DD1817" s="6">
        <v>2226.6</v>
      </c>
      <c r="DE1817" s="96">
        <v>2.3781865999999998E-3</v>
      </c>
      <c r="DF1817" s="72">
        <v>648.5</v>
      </c>
      <c r="DG1817" s="96">
        <v>1</v>
      </c>
      <c r="DH1817" s="72">
        <v>648.5</v>
      </c>
      <c r="DI1817" s="72">
        <v>642.06031224000003</v>
      </c>
      <c r="DJ1817" s="96">
        <v>1</v>
      </c>
      <c r="DK1817" s="72">
        <v>648.5</v>
      </c>
      <c r="DL1817" s="96">
        <v>1</v>
      </c>
      <c r="DM1817" s="72">
        <v>648.5</v>
      </c>
      <c r="DN1817" s="96">
        <v>1</v>
      </c>
      <c r="DO1817" s="96">
        <v>8.8000000000000005E-3</v>
      </c>
      <c r="DP1817" s="72">
        <v>5.71</v>
      </c>
      <c r="DQ1817" s="72">
        <v>642.79</v>
      </c>
      <c r="DR1817" t="s">
        <v>1161</v>
      </c>
      <c r="DT1817" t="s">
        <v>1149</v>
      </c>
    </row>
    <row r="1818" spans="1:124" x14ac:dyDescent="0.3">
      <c r="A1818" t="s">
        <v>1162</v>
      </c>
      <c r="B1818">
        <v>32140</v>
      </c>
      <c r="C1818" s="95">
        <v>4159</v>
      </c>
      <c r="D1818" s="95">
        <v>15294186</v>
      </c>
      <c r="E1818" s="95">
        <v>4058</v>
      </c>
      <c r="F1818" s="95">
        <v>11322120</v>
      </c>
      <c r="G1818" s="95">
        <v>717</v>
      </c>
      <c r="H1818" s="95">
        <v>2283865</v>
      </c>
      <c r="I1818" s="95">
        <v>631</v>
      </c>
      <c r="J1818" s="95">
        <v>1728611</v>
      </c>
      <c r="K1818" s="95">
        <v>4025</v>
      </c>
      <c r="L1818" s="95">
        <v>15107424</v>
      </c>
      <c r="M1818" s="95">
        <v>3905</v>
      </c>
      <c r="N1818" s="95">
        <v>11524763</v>
      </c>
      <c r="O1818" s="95">
        <v>723</v>
      </c>
      <c r="P1818" s="95">
        <v>1796095</v>
      </c>
      <c r="Q1818" s="95">
        <v>633</v>
      </c>
      <c r="R1818" s="95">
        <v>1615493</v>
      </c>
      <c r="S1818" s="95">
        <v>3959</v>
      </c>
      <c r="T1818" s="95">
        <v>15535137</v>
      </c>
      <c r="U1818" s="95">
        <v>3852</v>
      </c>
      <c r="V1818" s="95">
        <v>11732668</v>
      </c>
      <c r="W1818" s="95">
        <v>714</v>
      </c>
      <c r="X1818" s="95">
        <v>1974689</v>
      </c>
      <c r="Y1818" s="95">
        <v>631</v>
      </c>
      <c r="Z1818" s="95">
        <v>1704303</v>
      </c>
      <c r="AA1818" s="95">
        <v>3893</v>
      </c>
      <c r="AB1818" s="95">
        <v>13070111</v>
      </c>
      <c r="AC1818" s="95">
        <v>3777</v>
      </c>
      <c r="AD1818" s="95">
        <v>11659058</v>
      </c>
      <c r="AE1818" s="95">
        <v>670</v>
      </c>
      <c r="AF1818" s="95">
        <v>2694567</v>
      </c>
      <c r="AG1818" s="95">
        <v>589</v>
      </c>
      <c r="AH1818" s="95">
        <v>1859445</v>
      </c>
      <c r="AI1818" s="95">
        <v>3812</v>
      </c>
      <c r="AJ1818" s="95">
        <v>13245844.42</v>
      </c>
      <c r="AK1818" s="95">
        <v>3710</v>
      </c>
      <c r="AL1818" s="95">
        <v>11779963.390000001</v>
      </c>
      <c r="AM1818" s="95">
        <v>665</v>
      </c>
      <c r="AN1818" s="95">
        <v>2271343</v>
      </c>
      <c r="AO1818" s="95">
        <v>575</v>
      </c>
      <c r="AP1818" s="95">
        <v>1804895</v>
      </c>
      <c r="AQ1818" s="72">
        <v>300.42</v>
      </c>
      <c r="AR1818" s="72">
        <v>231.94</v>
      </c>
      <c r="AS1818" s="72">
        <v>532.36</v>
      </c>
      <c r="AT1818" s="95">
        <v>17578051</v>
      </c>
      <c r="AU1818" s="95">
        <v>13050731</v>
      </c>
      <c r="AV1818" s="95">
        <v>4876</v>
      </c>
      <c r="AW1818" s="95">
        <v>4689</v>
      </c>
      <c r="AX1818" s="72">
        <v>296.68</v>
      </c>
      <c r="AY1818" s="72">
        <v>241.3</v>
      </c>
      <c r="AZ1818" s="72">
        <v>537.98</v>
      </c>
      <c r="BA1818" s="95">
        <v>16903519</v>
      </c>
      <c r="BB1818" s="95">
        <v>13140256</v>
      </c>
      <c r="BC1818" s="95">
        <v>4748</v>
      </c>
      <c r="BD1818" s="95">
        <v>4538</v>
      </c>
      <c r="BE1818" s="72">
        <v>312.25</v>
      </c>
      <c r="BF1818" s="72">
        <v>249.78</v>
      </c>
      <c r="BG1818" s="72">
        <v>562.03</v>
      </c>
      <c r="BH1818" s="95">
        <v>17509826</v>
      </c>
      <c r="BI1818" s="95">
        <v>13436971</v>
      </c>
      <c r="BJ1818" s="95">
        <v>4673</v>
      </c>
      <c r="BK1818" s="95">
        <v>4483</v>
      </c>
      <c r="BL1818" s="72">
        <v>287.91000000000003</v>
      </c>
      <c r="BM1818" s="72">
        <v>258.02999999999997</v>
      </c>
      <c r="BN1818" s="72">
        <v>545.94000000000005</v>
      </c>
      <c r="BO1818" s="95">
        <v>15764678</v>
      </c>
      <c r="BP1818" s="95">
        <v>13518503</v>
      </c>
      <c r="BQ1818" s="95">
        <v>4563</v>
      </c>
      <c r="BR1818" s="95">
        <v>4366</v>
      </c>
      <c r="BS1818" s="72">
        <v>288.83</v>
      </c>
      <c r="BT1818" s="72">
        <v>264.19</v>
      </c>
      <c r="BU1818" s="72">
        <v>553.02</v>
      </c>
      <c r="BV1818" s="95">
        <v>15517187.42</v>
      </c>
      <c r="BW1818" s="95">
        <v>13584858.390000001</v>
      </c>
      <c r="BX1818" s="95">
        <v>4477</v>
      </c>
      <c r="BY1818" s="95">
        <v>4285</v>
      </c>
      <c r="BZ1818" s="95">
        <v>4787</v>
      </c>
      <c r="CA1818" s="95">
        <v>4647</v>
      </c>
      <c r="CB1818" s="95">
        <v>4581</v>
      </c>
      <c r="CC1818" s="95">
        <v>4469</v>
      </c>
      <c r="CD1818" s="95">
        <v>4383</v>
      </c>
      <c r="CE1818" s="72">
        <v>650.75523149000003</v>
      </c>
      <c r="CF1818" s="72">
        <v>676.59346364999999</v>
      </c>
      <c r="CG1818" s="72">
        <v>712.40329333</v>
      </c>
      <c r="CH1818" s="72">
        <v>716.50152150999998</v>
      </c>
      <c r="CI1818" s="72">
        <v>731.52548966999996</v>
      </c>
      <c r="CJ1818" s="96">
        <v>0.81806487949999995</v>
      </c>
      <c r="CK1818" s="96">
        <v>0.79513035359999995</v>
      </c>
      <c r="CL1818" s="96">
        <v>0.7889211143</v>
      </c>
      <c r="CM1818" s="96">
        <v>0.76195232469999996</v>
      </c>
      <c r="CN1818" s="96">
        <v>0.75598185959999997</v>
      </c>
      <c r="CO1818" s="96">
        <v>0.97000948850000002</v>
      </c>
      <c r="CP1818" s="96">
        <v>0.8082499353</v>
      </c>
      <c r="CQ1818" s="96">
        <v>0.99584056389999998</v>
      </c>
      <c r="CR1818" s="96">
        <v>0.81162572529999999</v>
      </c>
      <c r="CS1818" s="95">
        <v>4511</v>
      </c>
      <c r="CT1818" s="95">
        <v>4512</v>
      </c>
      <c r="CU1818" s="95">
        <v>4421</v>
      </c>
      <c r="CV1818" s="95">
        <v>4357</v>
      </c>
      <c r="CW1818" s="95">
        <v>4254</v>
      </c>
      <c r="CX1818" s="96">
        <v>0.97570096799999995</v>
      </c>
      <c r="CY1818" s="96">
        <v>0.98214915300000005</v>
      </c>
      <c r="CZ1818" s="96">
        <v>0.97735331400000003</v>
      </c>
      <c r="DA1818" s="96">
        <v>0.95254751800000004</v>
      </c>
      <c r="DB1818" s="96">
        <v>0.96135088999999996</v>
      </c>
      <c r="DC1818">
        <v>2013</v>
      </c>
      <c r="DD1818" s="6">
        <v>4472.2</v>
      </c>
      <c r="DE1818" s="96">
        <v>1.6777020999999999E-3</v>
      </c>
      <c r="DF1818" s="72">
        <v>622.27</v>
      </c>
      <c r="DG1818" s="96">
        <v>1</v>
      </c>
      <c r="DH1818" s="72">
        <v>622.27</v>
      </c>
      <c r="DI1818" s="72">
        <v>642.06031224000003</v>
      </c>
      <c r="DJ1818" s="96">
        <v>1</v>
      </c>
      <c r="DK1818" s="72">
        <v>622.27</v>
      </c>
      <c r="DL1818" s="96">
        <v>1</v>
      </c>
      <c r="DM1818" s="72">
        <v>622.27</v>
      </c>
      <c r="DN1818" s="96">
        <v>1</v>
      </c>
      <c r="DO1818" s="96">
        <v>5.1190000000000003E-3</v>
      </c>
      <c r="DP1818" s="72">
        <v>3.19</v>
      </c>
      <c r="DQ1818" s="72">
        <v>619.08000000000004</v>
      </c>
      <c r="DR1818" t="s">
        <v>1162</v>
      </c>
      <c r="DT1818" t="s">
        <v>1149</v>
      </c>
    </row>
    <row r="1819" spans="1:124" x14ac:dyDescent="0.3">
      <c r="A1819" t="s">
        <v>1163</v>
      </c>
      <c r="B1819">
        <v>32150</v>
      </c>
      <c r="C1819" s="95">
        <v>5133</v>
      </c>
      <c r="D1819" s="95">
        <v>15315660</v>
      </c>
      <c r="E1819" s="95">
        <v>4858</v>
      </c>
      <c r="F1819" s="95">
        <v>12499524</v>
      </c>
      <c r="G1819" s="95">
        <v>1152</v>
      </c>
      <c r="H1819" s="95">
        <v>2525028</v>
      </c>
      <c r="I1819" s="95">
        <v>1020</v>
      </c>
      <c r="J1819" s="95">
        <v>2713180</v>
      </c>
      <c r="K1819" s="95">
        <v>5248</v>
      </c>
      <c r="L1819" s="95">
        <v>16415901</v>
      </c>
      <c r="M1819" s="95">
        <v>4917</v>
      </c>
      <c r="N1819" s="95">
        <v>13294276</v>
      </c>
      <c r="O1819" s="95">
        <v>1225</v>
      </c>
      <c r="P1819" s="95">
        <v>2748304</v>
      </c>
      <c r="Q1819" s="95">
        <v>1073</v>
      </c>
      <c r="R1819" s="95">
        <v>2819271</v>
      </c>
      <c r="S1819" s="95">
        <v>5367</v>
      </c>
      <c r="T1819" s="95">
        <v>17470526</v>
      </c>
      <c r="U1819" s="95">
        <v>4962</v>
      </c>
      <c r="V1819" s="95">
        <v>14762825</v>
      </c>
      <c r="W1819" s="95">
        <v>1276</v>
      </c>
      <c r="X1819" s="95">
        <v>3446093</v>
      </c>
      <c r="Y1819" s="95">
        <v>1128</v>
      </c>
      <c r="Z1819" s="95">
        <v>3291664</v>
      </c>
      <c r="AA1819" s="95">
        <v>5514</v>
      </c>
      <c r="AB1819" s="95">
        <v>18097938</v>
      </c>
      <c r="AC1819" s="95">
        <v>5059</v>
      </c>
      <c r="AD1819" s="95">
        <v>15235628</v>
      </c>
      <c r="AE1819" s="95">
        <v>1349</v>
      </c>
      <c r="AF1819" s="95">
        <v>4442634</v>
      </c>
      <c r="AG1819" s="95">
        <v>1198</v>
      </c>
      <c r="AH1819" s="95">
        <v>3566877</v>
      </c>
      <c r="AI1819" s="95">
        <v>5638</v>
      </c>
      <c r="AJ1819" s="95">
        <v>19840382.23</v>
      </c>
      <c r="AK1819" s="95">
        <v>5174</v>
      </c>
      <c r="AL1819" s="95">
        <v>17003115.609999999</v>
      </c>
      <c r="AM1819" s="95">
        <v>1442</v>
      </c>
      <c r="AN1819" s="95">
        <v>4441332</v>
      </c>
      <c r="AO1819" s="95">
        <v>1288</v>
      </c>
      <c r="AP1819" s="95">
        <v>3986427.34</v>
      </c>
      <c r="AQ1819" s="72">
        <v>236.55</v>
      </c>
      <c r="AR1819" s="72">
        <v>215.67</v>
      </c>
      <c r="AS1819" s="72">
        <v>452.22</v>
      </c>
      <c r="AT1819" s="95">
        <v>17840688</v>
      </c>
      <c r="AU1819" s="95">
        <v>15212704</v>
      </c>
      <c r="AV1819" s="95">
        <v>6285</v>
      </c>
      <c r="AW1819" s="95">
        <v>5878</v>
      </c>
      <c r="AX1819" s="72">
        <v>246.72</v>
      </c>
      <c r="AY1819" s="72">
        <v>224.17</v>
      </c>
      <c r="AZ1819" s="72">
        <v>470.89</v>
      </c>
      <c r="BA1819" s="95">
        <v>19164205</v>
      </c>
      <c r="BB1819" s="95">
        <v>16113547</v>
      </c>
      <c r="BC1819" s="95">
        <v>6473</v>
      </c>
      <c r="BD1819" s="95">
        <v>5990</v>
      </c>
      <c r="BE1819" s="72">
        <v>262.39</v>
      </c>
      <c r="BF1819" s="72">
        <v>247.05</v>
      </c>
      <c r="BG1819" s="72">
        <v>509.44</v>
      </c>
      <c r="BH1819" s="95">
        <v>20916619</v>
      </c>
      <c r="BI1819" s="95">
        <v>18054489</v>
      </c>
      <c r="BJ1819" s="95">
        <v>6643</v>
      </c>
      <c r="BK1819" s="95">
        <v>6090</v>
      </c>
      <c r="BL1819" s="72">
        <v>273.7</v>
      </c>
      <c r="BM1819" s="72">
        <v>250.42</v>
      </c>
      <c r="BN1819" s="72">
        <v>524.12</v>
      </c>
      <c r="BO1819" s="95">
        <v>22540572</v>
      </c>
      <c r="BP1819" s="95">
        <v>18802505</v>
      </c>
      <c r="BQ1819" s="95">
        <v>6863</v>
      </c>
      <c r="BR1819" s="95">
        <v>6257</v>
      </c>
      <c r="BS1819" s="72">
        <v>285.8</v>
      </c>
      <c r="BT1819" s="72">
        <v>270.68</v>
      </c>
      <c r="BU1819" s="72">
        <v>556.48</v>
      </c>
      <c r="BV1819" s="95">
        <v>24281714.23</v>
      </c>
      <c r="BW1819" s="95">
        <v>20989542.949999999</v>
      </c>
      <c r="BX1819" s="95">
        <v>7080</v>
      </c>
      <c r="BY1819" s="95">
        <v>6462</v>
      </c>
      <c r="BZ1819" s="95">
        <v>6091</v>
      </c>
      <c r="CA1819" s="95">
        <v>6240</v>
      </c>
      <c r="CB1819" s="95">
        <v>6376</v>
      </c>
      <c r="CC1819" s="95">
        <v>6575</v>
      </c>
      <c r="CD1819" s="95">
        <v>6778</v>
      </c>
      <c r="CE1819" s="72">
        <v>650.75523149000003</v>
      </c>
      <c r="CF1819" s="72">
        <v>676.59346364999999</v>
      </c>
      <c r="CG1819" s="72">
        <v>712.40329333</v>
      </c>
      <c r="CH1819" s="72">
        <v>716.50152150999998</v>
      </c>
      <c r="CI1819" s="72">
        <v>731.52548966999996</v>
      </c>
      <c r="CJ1819" s="96">
        <v>0.69491565820000001</v>
      </c>
      <c r="CK1819" s="96">
        <v>0.69597184320000005</v>
      </c>
      <c r="CL1819" s="96">
        <v>0.71510056840000003</v>
      </c>
      <c r="CM1819" s="96">
        <v>0.73149879559999997</v>
      </c>
      <c r="CN1819" s="96">
        <v>0.76071170160000001</v>
      </c>
      <c r="CO1819" s="96">
        <v>0.97585007570000004</v>
      </c>
      <c r="CP1819" s="96">
        <v>0.73744905220000001</v>
      </c>
      <c r="CQ1819" s="96">
        <v>0.99584056389999998</v>
      </c>
      <c r="CR1819" s="96">
        <v>0.74052913050000002</v>
      </c>
      <c r="CS1819" s="95">
        <v>5392</v>
      </c>
      <c r="CT1819" s="95">
        <v>5587</v>
      </c>
      <c r="CU1819" s="95">
        <v>5706</v>
      </c>
      <c r="CV1819" s="95">
        <v>5814</v>
      </c>
      <c r="CW1819" s="95">
        <v>6060</v>
      </c>
      <c r="CX1819" s="96">
        <v>1.0126998410000001</v>
      </c>
      <c r="CY1819" s="96">
        <v>0.97955847699999998</v>
      </c>
      <c r="CZ1819" s="96">
        <v>0.96719029700000003</v>
      </c>
      <c r="DA1819" s="96">
        <v>0.96167820900000001</v>
      </c>
      <c r="DB1819" s="96">
        <v>0.96139383099999998</v>
      </c>
      <c r="DC1819">
        <v>2013</v>
      </c>
      <c r="DD1819" s="6">
        <v>6135.4</v>
      </c>
      <c r="DE1819" s="96">
        <v>2.5636271000000002E-3</v>
      </c>
      <c r="DF1819" s="72">
        <v>567.26</v>
      </c>
      <c r="DG1819" s="96">
        <v>1</v>
      </c>
      <c r="DH1819" s="72">
        <v>567.26</v>
      </c>
      <c r="DI1819" s="72">
        <v>642.06031224000003</v>
      </c>
      <c r="DJ1819" s="96">
        <v>1</v>
      </c>
      <c r="DK1819" s="72">
        <v>567.26</v>
      </c>
      <c r="DL1819" s="96">
        <v>1</v>
      </c>
      <c r="DM1819" s="72">
        <v>567.26</v>
      </c>
      <c r="DN1819" s="96">
        <v>1</v>
      </c>
      <c r="DO1819" s="96">
        <v>8.9980000000000008E-3</v>
      </c>
      <c r="DP1819" s="72">
        <v>5.0999999999999996</v>
      </c>
      <c r="DQ1819" s="72">
        <v>562.16</v>
      </c>
      <c r="DR1819" t="s">
        <v>1163</v>
      </c>
      <c r="DT1819" t="s">
        <v>1149</v>
      </c>
    </row>
    <row r="1820" spans="1:124" x14ac:dyDescent="0.3">
      <c r="A1820" t="s">
        <v>1164</v>
      </c>
      <c r="B1820">
        <v>32160</v>
      </c>
      <c r="C1820" s="95">
        <v>677</v>
      </c>
      <c r="D1820" s="95">
        <v>1851928</v>
      </c>
      <c r="E1820" s="95">
        <v>653</v>
      </c>
      <c r="F1820" s="95">
        <v>1882130</v>
      </c>
      <c r="G1820" s="95">
        <v>216</v>
      </c>
      <c r="H1820" s="95">
        <v>247958</v>
      </c>
      <c r="I1820" s="95">
        <v>192</v>
      </c>
      <c r="J1820" s="95">
        <v>380639</v>
      </c>
      <c r="K1820" s="95">
        <v>648</v>
      </c>
      <c r="L1820" s="95">
        <v>1794300</v>
      </c>
      <c r="M1820" s="95">
        <v>621</v>
      </c>
      <c r="N1820" s="95">
        <v>1792671</v>
      </c>
      <c r="O1820" s="95">
        <v>225</v>
      </c>
      <c r="P1820" s="95">
        <v>295132</v>
      </c>
      <c r="Q1820" s="95">
        <v>198</v>
      </c>
      <c r="R1820" s="95">
        <v>354899</v>
      </c>
      <c r="S1820" s="95">
        <v>623</v>
      </c>
      <c r="T1820" s="95">
        <v>1918414</v>
      </c>
      <c r="U1820" s="95">
        <v>599</v>
      </c>
      <c r="V1820" s="95">
        <v>1826357</v>
      </c>
      <c r="W1820" s="95">
        <v>237</v>
      </c>
      <c r="X1820" s="95">
        <v>419166</v>
      </c>
      <c r="Y1820" s="95">
        <v>209</v>
      </c>
      <c r="Z1820" s="95">
        <v>541876</v>
      </c>
      <c r="AA1820" s="95">
        <v>631</v>
      </c>
      <c r="AB1820" s="95">
        <v>1672328</v>
      </c>
      <c r="AC1820" s="95">
        <v>592</v>
      </c>
      <c r="AD1820" s="95">
        <v>1865000</v>
      </c>
      <c r="AE1820" s="95">
        <v>242</v>
      </c>
      <c r="AF1820" s="95">
        <v>335295</v>
      </c>
      <c r="AG1820" s="95">
        <v>217</v>
      </c>
      <c r="AH1820" s="95">
        <v>526751</v>
      </c>
      <c r="AI1820" s="95">
        <v>646</v>
      </c>
      <c r="AJ1820" s="95">
        <v>1837797</v>
      </c>
      <c r="AK1820" s="95">
        <v>606</v>
      </c>
      <c r="AL1820" s="95">
        <v>1942651</v>
      </c>
      <c r="AM1820" s="95">
        <v>245</v>
      </c>
      <c r="AN1820" s="95">
        <v>594711</v>
      </c>
      <c r="AO1820" s="95">
        <v>212</v>
      </c>
      <c r="AP1820" s="95">
        <v>535662</v>
      </c>
      <c r="AQ1820" s="72">
        <v>195.96</v>
      </c>
      <c r="AR1820" s="72">
        <v>223.15</v>
      </c>
      <c r="AS1820" s="72">
        <v>419.11</v>
      </c>
      <c r="AT1820" s="95">
        <v>2099886</v>
      </c>
      <c r="AU1820" s="95">
        <v>2262769</v>
      </c>
      <c r="AV1820" s="95">
        <v>893</v>
      </c>
      <c r="AW1820" s="95">
        <v>845</v>
      </c>
      <c r="AX1820" s="72">
        <v>199.45</v>
      </c>
      <c r="AY1820" s="72">
        <v>218.52</v>
      </c>
      <c r="AZ1820" s="72">
        <v>417.97</v>
      </c>
      <c r="BA1820" s="95">
        <v>2089432</v>
      </c>
      <c r="BB1820" s="95">
        <v>2147570</v>
      </c>
      <c r="BC1820" s="95">
        <v>873</v>
      </c>
      <c r="BD1820" s="95">
        <v>819</v>
      </c>
      <c r="BE1820" s="72">
        <v>226.51</v>
      </c>
      <c r="BF1820" s="72">
        <v>244.25</v>
      </c>
      <c r="BG1820" s="72">
        <v>470.76</v>
      </c>
      <c r="BH1820" s="95">
        <v>2337580</v>
      </c>
      <c r="BI1820" s="95">
        <v>2368233</v>
      </c>
      <c r="BJ1820" s="95">
        <v>860</v>
      </c>
      <c r="BK1820" s="95">
        <v>808</v>
      </c>
      <c r="BL1820" s="72">
        <v>191.64</v>
      </c>
      <c r="BM1820" s="72">
        <v>246.37</v>
      </c>
      <c r="BN1820" s="72">
        <v>438.01</v>
      </c>
      <c r="BO1820" s="95">
        <v>2007623</v>
      </c>
      <c r="BP1820" s="95">
        <v>2391751</v>
      </c>
      <c r="BQ1820" s="95">
        <v>873</v>
      </c>
      <c r="BR1820" s="95">
        <v>809</v>
      </c>
      <c r="BS1820" s="72">
        <v>227.51</v>
      </c>
      <c r="BT1820" s="72">
        <v>252.48</v>
      </c>
      <c r="BU1820" s="72">
        <v>479.99</v>
      </c>
      <c r="BV1820" s="95">
        <v>2432508</v>
      </c>
      <c r="BW1820" s="95">
        <v>2478313</v>
      </c>
      <c r="BX1820" s="95">
        <v>891</v>
      </c>
      <c r="BY1820" s="95">
        <v>818</v>
      </c>
      <c r="BZ1820" s="95">
        <v>870</v>
      </c>
      <c r="CA1820" s="95">
        <v>847</v>
      </c>
      <c r="CB1820" s="95">
        <v>835</v>
      </c>
      <c r="CC1820" s="95">
        <v>843</v>
      </c>
      <c r="CD1820" s="95">
        <v>855</v>
      </c>
      <c r="CE1820" s="72">
        <v>650.75523149000003</v>
      </c>
      <c r="CF1820" s="72">
        <v>676.59346364999999</v>
      </c>
      <c r="CG1820" s="72">
        <v>712.40329333</v>
      </c>
      <c r="CH1820" s="72">
        <v>716.50152150999998</v>
      </c>
      <c r="CI1820" s="72">
        <v>731.52548966999996</v>
      </c>
      <c r="CJ1820" s="96">
        <v>0.64403631309999998</v>
      </c>
      <c r="CK1820" s="96">
        <v>0.61775648520000004</v>
      </c>
      <c r="CL1820" s="96">
        <v>0.66080547970000003</v>
      </c>
      <c r="CM1820" s="96">
        <v>0.6113176132</v>
      </c>
      <c r="CN1820" s="96">
        <v>0.65614938479999996</v>
      </c>
      <c r="CO1820" s="96">
        <v>0.8809372848</v>
      </c>
      <c r="CP1820" s="96">
        <v>0.72424344640000005</v>
      </c>
      <c r="CQ1820" s="96">
        <v>0.99584056389999998</v>
      </c>
      <c r="CR1820" s="96">
        <v>0.72726836930000005</v>
      </c>
      <c r="CS1820" s="95">
        <v>841</v>
      </c>
      <c r="CT1820" s="95">
        <v>845</v>
      </c>
      <c r="CU1820" s="95">
        <v>828</v>
      </c>
      <c r="CV1820" s="95">
        <v>845</v>
      </c>
      <c r="CW1820" s="95">
        <v>865</v>
      </c>
      <c r="CX1820" s="96">
        <v>0.91771418900000001</v>
      </c>
      <c r="CY1820" s="96">
        <v>0.89567738699999999</v>
      </c>
      <c r="CZ1820" s="96">
        <v>0.88899294600000001</v>
      </c>
      <c r="DA1820" s="96">
        <v>0.84270542599999998</v>
      </c>
      <c r="DB1820" s="96">
        <v>0.860418291</v>
      </c>
      <c r="DC1820">
        <v>2013</v>
      </c>
      <c r="DD1820" s="6">
        <v>819.8</v>
      </c>
      <c r="DE1820" s="96">
        <v>2.6438307E-3</v>
      </c>
      <c r="DF1820" s="72">
        <v>557.05999999999995</v>
      </c>
      <c r="DG1820" s="96">
        <v>1</v>
      </c>
      <c r="DH1820" s="72">
        <v>557.05999999999995</v>
      </c>
      <c r="DI1820" s="72">
        <v>642.06031224000003</v>
      </c>
      <c r="DJ1820" s="96">
        <v>0.90542807560000005</v>
      </c>
      <c r="DK1820" s="72">
        <v>565.09864311000001</v>
      </c>
      <c r="DL1820" s="96">
        <v>0.99768758209999997</v>
      </c>
      <c r="DM1820" s="72">
        <v>563.79189887999996</v>
      </c>
      <c r="DN1820" s="96">
        <v>1</v>
      </c>
      <c r="DO1820" s="96">
        <v>8.5590000000000006E-3</v>
      </c>
      <c r="DP1820" s="72">
        <v>4.83</v>
      </c>
      <c r="DQ1820" s="72">
        <v>558.96</v>
      </c>
      <c r="DR1820" t="s">
        <v>1164</v>
      </c>
      <c r="DT1820" t="s">
        <v>1149</v>
      </c>
    </row>
    <row r="1821" spans="1:124" x14ac:dyDescent="0.3">
      <c r="A1821" t="s">
        <v>256</v>
      </c>
      <c r="B1821">
        <v>32170</v>
      </c>
      <c r="C1821" s="95">
        <v>7086</v>
      </c>
      <c r="D1821" s="95">
        <v>22769373</v>
      </c>
      <c r="E1821" s="95">
        <v>6831</v>
      </c>
      <c r="F1821" s="95">
        <v>21624829</v>
      </c>
      <c r="G1821" s="95">
        <v>1197</v>
      </c>
      <c r="H1821" s="95">
        <v>2957530</v>
      </c>
      <c r="I1821" s="95">
        <v>1066</v>
      </c>
      <c r="J1821" s="95">
        <v>3370017</v>
      </c>
      <c r="K1821" s="95">
        <v>7125</v>
      </c>
      <c r="L1821" s="95">
        <v>23927616</v>
      </c>
      <c r="M1821" s="95">
        <v>6819</v>
      </c>
      <c r="N1821" s="95">
        <v>23195699</v>
      </c>
      <c r="O1821" s="95">
        <v>1230</v>
      </c>
      <c r="P1821" s="95">
        <v>3187792</v>
      </c>
      <c r="Q1821" s="95">
        <v>1085</v>
      </c>
      <c r="R1821" s="95">
        <v>3708910</v>
      </c>
      <c r="S1821" s="95">
        <v>7160</v>
      </c>
      <c r="T1821" s="95">
        <v>23273947</v>
      </c>
      <c r="U1821" s="95">
        <v>6812</v>
      </c>
      <c r="V1821" s="95">
        <v>24392105</v>
      </c>
      <c r="W1821" s="95">
        <v>1302</v>
      </c>
      <c r="X1821" s="95">
        <v>3373180</v>
      </c>
      <c r="Y1821" s="95">
        <v>1152</v>
      </c>
      <c r="Z1821" s="95">
        <v>4086099</v>
      </c>
      <c r="AA1821" s="95">
        <v>7176</v>
      </c>
      <c r="AB1821" s="95">
        <v>25970453</v>
      </c>
      <c r="AC1821" s="95">
        <v>6812</v>
      </c>
      <c r="AD1821" s="95">
        <v>26058543</v>
      </c>
      <c r="AE1821" s="95">
        <v>1305</v>
      </c>
      <c r="AF1821" s="95">
        <v>3716053</v>
      </c>
      <c r="AG1821" s="95">
        <v>1144</v>
      </c>
      <c r="AH1821" s="95">
        <v>4890377</v>
      </c>
      <c r="AI1821" s="95">
        <v>7210</v>
      </c>
      <c r="AJ1821" s="95">
        <v>29901856.699999999</v>
      </c>
      <c r="AK1821" s="95">
        <v>6848</v>
      </c>
      <c r="AL1821" s="95">
        <v>27326387.300000001</v>
      </c>
      <c r="AM1821" s="95">
        <v>1311</v>
      </c>
      <c r="AN1821" s="95">
        <v>4291809</v>
      </c>
      <c r="AO1821" s="95">
        <v>1162</v>
      </c>
      <c r="AP1821" s="95">
        <v>4578665.8099999996</v>
      </c>
      <c r="AQ1821" s="72">
        <v>258.83</v>
      </c>
      <c r="AR1821" s="72">
        <v>263.76</v>
      </c>
      <c r="AS1821" s="72">
        <v>522.59</v>
      </c>
      <c r="AT1821" s="95">
        <v>25726903</v>
      </c>
      <c r="AU1821" s="95">
        <v>24994846</v>
      </c>
      <c r="AV1821" s="95">
        <v>8283</v>
      </c>
      <c r="AW1821" s="95">
        <v>7897</v>
      </c>
      <c r="AX1821" s="72">
        <v>270.45</v>
      </c>
      <c r="AY1821" s="72">
        <v>283.66000000000003</v>
      </c>
      <c r="AZ1821" s="72">
        <v>554.11</v>
      </c>
      <c r="BA1821" s="95">
        <v>27115408</v>
      </c>
      <c r="BB1821" s="95">
        <v>26904609</v>
      </c>
      <c r="BC1821" s="95">
        <v>8355</v>
      </c>
      <c r="BD1821" s="95">
        <v>7904</v>
      </c>
      <c r="BE1821" s="72">
        <v>262.42</v>
      </c>
      <c r="BF1821" s="72">
        <v>297.99</v>
      </c>
      <c r="BG1821" s="72">
        <v>560.41</v>
      </c>
      <c r="BH1821" s="95">
        <v>26647127</v>
      </c>
      <c r="BI1821" s="95">
        <v>28478204</v>
      </c>
      <c r="BJ1821" s="95">
        <v>8462</v>
      </c>
      <c r="BK1821" s="95">
        <v>7964</v>
      </c>
      <c r="BL1821" s="72">
        <v>291.7</v>
      </c>
      <c r="BM1821" s="72">
        <v>324.17</v>
      </c>
      <c r="BN1821" s="72">
        <v>615.87</v>
      </c>
      <c r="BO1821" s="95">
        <v>29686506</v>
      </c>
      <c r="BP1821" s="95">
        <v>30948920</v>
      </c>
      <c r="BQ1821" s="95">
        <v>8481</v>
      </c>
      <c r="BR1821" s="95">
        <v>7956</v>
      </c>
      <c r="BS1821" s="72">
        <v>334.41</v>
      </c>
      <c r="BT1821" s="72">
        <v>331.93</v>
      </c>
      <c r="BU1821" s="72">
        <v>666.34</v>
      </c>
      <c r="BV1821" s="95">
        <v>34193665.700000003</v>
      </c>
      <c r="BW1821" s="95">
        <v>31905053.109999999</v>
      </c>
      <c r="BX1821" s="95">
        <v>8521</v>
      </c>
      <c r="BY1821" s="95">
        <v>8010</v>
      </c>
      <c r="BZ1821" s="95">
        <v>8099</v>
      </c>
      <c r="CA1821" s="95">
        <v>8137</v>
      </c>
      <c r="CB1821" s="95">
        <v>8222</v>
      </c>
      <c r="CC1821" s="95">
        <v>8232</v>
      </c>
      <c r="CD1821" s="95">
        <v>8271</v>
      </c>
      <c r="CE1821" s="72">
        <v>650.75523149000003</v>
      </c>
      <c r="CF1821" s="72">
        <v>676.59346364999999</v>
      </c>
      <c r="CG1821" s="72">
        <v>712.40329333</v>
      </c>
      <c r="CH1821" s="72">
        <v>716.50152150999998</v>
      </c>
      <c r="CI1821" s="72">
        <v>731.52548966999996</v>
      </c>
      <c r="CJ1821" s="96">
        <v>0.80305155409999995</v>
      </c>
      <c r="CK1821" s="96">
        <v>0.81897037110000004</v>
      </c>
      <c r="CL1821" s="96">
        <v>0.78664712140000004</v>
      </c>
      <c r="CM1821" s="96">
        <v>0.85955155920000004</v>
      </c>
      <c r="CN1821" s="96">
        <v>0.91089102079999995</v>
      </c>
      <c r="CO1821" s="96">
        <v>0.97879249830000004</v>
      </c>
      <c r="CP1821" s="96">
        <v>0.85393209160000005</v>
      </c>
      <c r="CQ1821" s="96">
        <v>0.99584056389999998</v>
      </c>
      <c r="CR1821" s="96">
        <v>0.85749868060000001</v>
      </c>
      <c r="CS1821" s="95">
        <v>7939</v>
      </c>
      <c r="CT1821" s="95">
        <v>8136</v>
      </c>
      <c r="CU1821" s="95">
        <v>8189</v>
      </c>
      <c r="CV1821" s="95">
        <v>8174</v>
      </c>
      <c r="CW1821" s="95">
        <v>8334</v>
      </c>
      <c r="CX1821" s="96">
        <v>0.97253003100000002</v>
      </c>
      <c r="CY1821" s="96">
        <v>0.99711005399999997</v>
      </c>
      <c r="CZ1821" s="96">
        <v>0.97151810800000005</v>
      </c>
      <c r="DA1821" s="96">
        <v>0.96465071300000005</v>
      </c>
      <c r="DB1821" s="96">
        <v>0.98789389400000005</v>
      </c>
      <c r="DC1821">
        <v>2013</v>
      </c>
      <c r="DD1821" s="6">
        <v>7946.2</v>
      </c>
      <c r="DE1821" s="96">
        <v>1.5581315000000001E-3</v>
      </c>
      <c r="DF1821" s="72">
        <v>657.52</v>
      </c>
      <c r="DG1821" s="96">
        <v>1</v>
      </c>
      <c r="DH1821" s="72">
        <v>657.52</v>
      </c>
      <c r="DI1821" s="72">
        <v>642.06031224000003</v>
      </c>
      <c r="DJ1821" s="96">
        <v>1</v>
      </c>
      <c r="DK1821" s="72">
        <v>657.52</v>
      </c>
      <c r="DL1821" s="96">
        <v>1</v>
      </c>
      <c r="DM1821" s="72">
        <v>657.52</v>
      </c>
      <c r="DN1821" s="96">
        <v>1</v>
      </c>
      <c r="DO1821" s="96">
        <v>4.8510000000000003E-3</v>
      </c>
      <c r="DP1821" s="72">
        <v>3.19</v>
      </c>
      <c r="DQ1821" s="72">
        <v>654.33000000000004</v>
      </c>
      <c r="DR1821" t="s">
        <v>256</v>
      </c>
      <c r="DT1821" t="s">
        <v>1149</v>
      </c>
    </row>
    <row r="1822" spans="1:124" x14ac:dyDescent="0.3">
      <c r="A1822" t="s">
        <v>1165</v>
      </c>
      <c r="B1822">
        <v>32180</v>
      </c>
      <c r="C1822" s="95">
        <v>1640</v>
      </c>
      <c r="D1822" s="95">
        <v>5403658</v>
      </c>
      <c r="E1822" s="95">
        <v>1596</v>
      </c>
      <c r="F1822" s="95">
        <v>4345775</v>
      </c>
      <c r="G1822" s="95">
        <v>348</v>
      </c>
      <c r="H1822" s="95">
        <v>907470</v>
      </c>
      <c r="I1822" s="95">
        <v>310</v>
      </c>
      <c r="J1822" s="95">
        <v>861146</v>
      </c>
      <c r="K1822" s="95">
        <v>1598</v>
      </c>
      <c r="L1822" s="95">
        <v>6225769</v>
      </c>
      <c r="M1822" s="95">
        <v>1543</v>
      </c>
      <c r="N1822" s="95">
        <v>4886268</v>
      </c>
      <c r="O1822" s="95">
        <v>358</v>
      </c>
      <c r="P1822" s="95">
        <v>826352</v>
      </c>
      <c r="Q1822" s="95">
        <v>315</v>
      </c>
      <c r="R1822" s="95">
        <v>945419</v>
      </c>
      <c r="S1822" s="95">
        <v>1610</v>
      </c>
      <c r="T1822" s="95">
        <v>5579485</v>
      </c>
      <c r="U1822" s="95">
        <v>1548</v>
      </c>
      <c r="V1822" s="95">
        <v>5091261</v>
      </c>
      <c r="W1822" s="95">
        <v>375</v>
      </c>
      <c r="X1822" s="95">
        <v>1038134</v>
      </c>
      <c r="Y1822" s="95">
        <v>335</v>
      </c>
      <c r="Z1822" s="95">
        <v>1140982</v>
      </c>
      <c r="AA1822" s="95">
        <v>1604</v>
      </c>
      <c r="AB1822" s="95">
        <v>6224755</v>
      </c>
      <c r="AC1822" s="95">
        <v>1535</v>
      </c>
      <c r="AD1822" s="95">
        <v>5652876</v>
      </c>
      <c r="AE1822" s="95">
        <v>384</v>
      </c>
      <c r="AF1822" s="95">
        <v>1943294</v>
      </c>
      <c r="AG1822" s="95">
        <v>343</v>
      </c>
      <c r="AH1822" s="95">
        <v>1458933</v>
      </c>
      <c r="AI1822" s="95">
        <v>1625</v>
      </c>
      <c r="AJ1822" s="95">
        <v>5929702.3499999996</v>
      </c>
      <c r="AK1822" s="95">
        <v>1554</v>
      </c>
      <c r="AL1822" s="95">
        <v>5828540.4000000004</v>
      </c>
      <c r="AM1822" s="95">
        <v>368</v>
      </c>
      <c r="AN1822" s="95">
        <v>1408469</v>
      </c>
      <c r="AO1822" s="95">
        <v>329</v>
      </c>
      <c r="AP1822" s="95">
        <v>1418232</v>
      </c>
      <c r="AQ1822" s="72">
        <v>264.55</v>
      </c>
      <c r="AR1822" s="72">
        <v>227.65</v>
      </c>
      <c r="AS1822" s="72">
        <v>492.2</v>
      </c>
      <c r="AT1822" s="95">
        <v>6311128</v>
      </c>
      <c r="AU1822" s="95">
        <v>5206921</v>
      </c>
      <c r="AV1822" s="95">
        <v>1988</v>
      </c>
      <c r="AW1822" s="95">
        <v>1906</v>
      </c>
      <c r="AX1822" s="72">
        <v>300.45</v>
      </c>
      <c r="AY1822" s="72">
        <v>261.56</v>
      </c>
      <c r="AZ1822" s="72">
        <v>562.01</v>
      </c>
      <c r="BA1822" s="95">
        <v>7052121</v>
      </c>
      <c r="BB1822" s="95">
        <v>5831687</v>
      </c>
      <c r="BC1822" s="95">
        <v>1956</v>
      </c>
      <c r="BD1822" s="95">
        <v>1858</v>
      </c>
      <c r="BE1822" s="72">
        <v>277.82</v>
      </c>
      <c r="BF1822" s="72">
        <v>275.81</v>
      </c>
      <c r="BG1822" s="72">
        <v>553.63</v>
      </c>
      <c r="BH1822" s="95">
        <v>6617619</v>
      </c>
      <c r="BI1822" s="95">
        <v>6232243</v>
      </c>
      <c r="BJ1822" s="95">
        <v>1985</v>
      </c>
      <c r="BK1822" s="95">
        <v>1883</v>
      </c>
      <c r="BL1822" s="72">
        <v>342.39</v>
      </c>
      <c r="BM1822" s="72">
        <v>315.58</v>
      </c>
      <c r="BN1822" s="72">
        <v>657.97</v>
      </c>
      <c r="BO1822" s="95">
        <v>8168049</v>
      </c>
      <c r="BP1822" s="95">
        <v>7111809</v>
      </c>
      <c r="BQ1822" s="95">
        <v>1988</v>
      </c>
      <c r="BR1822" s="95">
        <v>1878</v>
      </c>
      <c r="BS1822" s="72">
        <v>306.83</v>
      </c>
      <c r="BT1822" s="72">
        <v>320.70999999999998</v>
      </c>
      <c r="BU1822" s="72">
        <v>627.54</v>
      </c>
      <c r="BV1822" s="95">
        <v>7338171.3499999996</v>
      </c>
      <c r="BW1822" s="95">
        <v>7246772.4000000004</v>
      </c>
      <c r="BX1822" s="95">
        <v>1993</v>
      </c>
      <c r="BY1822" s="95">
        <v>1883</v>
      </c>
      <c r="BZ1822" s="95">
        <v>1949</v>
      </c>
      <c r="CA1822" s="95">
        <v>1909</v>
      </c>
      <c r="CB1822" s="95">
        <v>1936</v>
      </c>
      <c r="CC1822" s="95">
        <v>1936</v>
      </c>
      <c r="CD1822" s="95">
        <v>1939</v>
      </c>
      <c r="CE1822" s="72">
        <v>650.75523149000003</v>
      </c>
      <c r="CF1822" s="72">
        <v>676.59346364999999</v>
      </c>
      <c r="CG1822" s="72">
        <v>712.40329333</v>
      </c>
      <c r="CH1822" s="72">
        <v>716.50152150999998</v>
      </c>
      <c r="CI1822" s="72">
        <v>731.52548966999996</v>
      </c>
      <c r="CJ1822" s="96">
        <v>0.75635196800000004</v>
      </c>
      <c r="CK1822" s="96">
        <v>0.83064651109999998</v>
      </c>
      <c r="CL1822" s="96">
        <v>0.77713004019999998</v>
      </c>
      <c r="CM1822" s="96">
        <v>0.91830928509999998</v>
      </c>
      <c r="CN1822" s="96">
        <v>0.85785117379999998</v>
      </c>
      <c r="CO1822" s="96">
        <v>0.93340920829999996</v>
      </c>
      <c r="CP1822" s="96">
        <v>0.88713266189999995</v>
      </c>
      <c r="CQ1822" s="96">
        <v>0.99584056389999998</v>
      </c>
      <c r="CR1822" s="96">
        <v>0.89083791859999995</v>
      </c>
      <c r="CS1822" s="95">
        <v>1888</v>
      </c>
      <c r="CT1822" s="95">
        <v>1907</v>
      </c>
      <c r="CU1822" s="95">
        <v>1925</v>
      </c>
      <c r="CV1822" s="95">
        <v>1944</v>
      </c>
      <c r="CW1822" s="95">
        <v>1935</v>
      </c>
      <c r="CX1822" s="96">
        <v>0.92957959000000001</v>
      </c>
      <c r="CY1822" s="96">
        <v>0.92350430699999997</v>
      </c>
      <c r="CZ1822" s="96">
        <v>0.92539214700000005</v>
      </c>
      <c r="DA1822" s="96">
        <v>0.92604778799999998</v>
      </c>
      <c r="DB1822" s="96">
        <v>0.96227867099999997</v>
      </c>
      <c r="DC1822">
        <v>2013</v>
      </c>
      <c r="DD1822" s="6">
        <v>1881.6</v>
      </c>
      <c r="DE1822" s="96">
        <v>2.6318812E-3</v>
      </c>
      <c r="DF1822" s="72">
        <v>682.35</v>
      </c>
      <c r="DG1822" s="96">
        <v>1</v>
      </c>
      <c r="DH1822" s="72">
        <v>682.35</v>
      </c>
      <c r="DI1822" s="72">
        <v>642.06031224000003</v>
      </c>
      <c r="DJ1822" s="96">
        <v>1</v>
      </c>
      <c r="DK1822" s="72">
        <v>682.35</v>
      </c>
      <c r="DL1822" s="96">
        <v>1</v>
      </c>
      <c r="DM1822" s="72">
        <v>682.35</v>
      </c>
      <c r="DN1822" s="96">
        <v>1</v>
      </c>
      <c r="DO1822" s="96">
        <v>8.5869999999999991E-3</v>
      </c>
      <c r="DP1822" s="72">
        <v>5.86</v>
      </c>
      <c r="DQ1822" s="72">
        <v>676.49</v>
      </c>
      <c r="DR1822" t="s">
        <v>1165</v>
      </c>
      <c r="DT1822" t="s">
        <v>1149</v>
      </c>
    </row>
    <row r="1823" spans="1:124" x14ac:dyDescent="0.3">
      <c r="A1823" t="s">
        <v>1166</v>
      </c>
      <c r="B1823">
        <v>32190</v>
      </c>
      <c r="C1823" s="95">
        <v>4097</v>
      </c>
      <c r="D1823" s="95">
        <v>11292578</v>
      </c>
      <c r="E1823" s="95">
        <v>3875</v>
      </c>
      <c r="F1823" s="95">
        <v>10296467</v>
      </c>
      <c r="G1823" s="95">
        <v>1288</v>
      </c>
      <c r="H1823" s="95">
        <v>2157804</v>
      </c>
      <c r="I1823" s="95">
        <v>1144</v>
      </c>
      <c r="J1823" s="95">
        <v>2574745</v>
      </c>
      <c r="K1823" s="95">
        <v>4030</v>
      </c>
      <c r="L1823" s="95">
        <v>10724389</v>
      </c>
      <c r="M1823" s="95">
        <v>3790</v>
      </c>
      <c r="N1823" s="95">
        <v>10252703</v>
      </c>
      <c r="O1823" s="95">
        <v>1318</v>
      </c>
      <c r="P1823" s="95">
        <v>2134158</v>
      </c>
      <c r="Q1823" s="95">
        <v>1152</v>
      </c>
      <c r="R1823" s="95">
        <v>2746214</v>
      </c>
      <c r="S1823" s="95">
        <v>3952</v>
      </c>
      <c r="T1823" s="95">
        <v>12967959</v>
      </c>
      <c r="U1823" s="95">
        <v>3684</v>
      </c>
      <c r="V1823" s="95">
        <v>10475109</v>
      </c>
      <c r="W1823" s="95">
        <v>1350</v>
      </c>
      <c r="X1823" s="95">
        <v>2705105</v>
      </c>
      <c r="Y1823" s="95">
        <v>1181</v>
      </c>
      <c r="Z1823" s="95">
        <v>2974265</v>
      </c>
      <c r="AA1823" s="95">
        <v>3862</v>
      </c>
      <c r="AB1823" s="95">
        <v>11317150</v>
      </c>
      <c r="AC1823" s="95">
        <v>3542</v>
      </c>
      <c r="AD1823" s="95">
        <v>10133312</v>
      </c>
      <c r="AE1823" s="95">
        <v>1326</v>
      </c>
      <c r="AF1823" s="95">
        <v>3062172</v>
      </c>
      <c r="AG1823" s="95">
        <v>1166</v>
      </c>
      <c r="AH1823" s="95">
        <v>3241423</v>
      </c>
      <c r="AI1823" s="95">
        <v>4007</v>
      </c>
      <c r="AJ1823" s="95">
        <v>11671211</v>
      </c>
      <c r="AK1823" s="95">
        <v>3666</v>
      </c>
      <c r="AL1823" s="95">
        <v>10643946.77</v>
      </c>
      <c r="AM1823" s="95">
        <v>1374</v>
      </c>
      <c r="AN1823" s="95">
        <v>3422855</v>
      </c>
      <c r="AO1823" s="95">
        <v>1223</v>
      </c>
      <c r="AP1823" s="95">
        <v>3591359</v>
      </c>
      <c r="AQ1823" s="72">
        <v>208.15</v>
      </c>
      <c r="AR1823" s="72">
        <v>213.71</v>
      </c>
      <c r="AS1823" s="72">
        <v>421.86</v>
      </c>
      <c r="AT1823" s="95">
        <v>13450382</v>
      </c>
      <c r="AU1823" s="95">
        <v>12871212</v>
      </c>
      <c r="AV1823" s="95">
        <v>5385</v>
      </c>
      <c r="AW1823" s="95">
        <v>5019</v>
      </c>
      <c r="AX1823" s="72">
        <v>200.36</v>
      </c>
      <c r="AY1823" s="72">
        <v>219.19</v>
      </c>
      <c r="AZ1823" s="72">
        <v>419.55</v>
      </c>
      <c r="BA1823" s="95">
        <v>12858547</v>
      </c>
      <c r="BB1823" s="95">
        <v>12998917</v>
      </c>
      <c r="BC1823" s="95">
        <v>5348</v>
      </c>
      <c r="BD1823" s="95">
        <v>4942</v>
      </c>
      <c r="BE1823" s="72">
        <v>246.34</v>
      </c>
      <c r="BF1823" s="72">
        <v>230.38</v>
      </c>
      <c r="BG1823" s="72">
        <v>476.72</v>
      </c>
      <c r="BH1823" s="95">
        <v>15673064</v>
      </c>
      <c r="BI1823" s="95">
        <v>13449374</v>
      </c>
      <c r="BJ1823" s="95">
        <v>5302</v>
      </c>
      <c r="BK1823" s="95">
        <v>4865</v>
      </c>
      <c r="BL1823" s="72">
        <v>230.97</v>
      </c>
      <c r="BM1823" s="72">
        <v>236.74</v>
      </c>
      <c r="BN1823" s="72">
        <v>467.71</v>
      </c>
      <c r="BO1823" s="95">
        <v>14379322</v>
      </c>
      <c r="BP1823" s="95">
        <v>13374735</v>
      </c>
      <c r="BQ1823" s="95">
        <v>5188</v>
      </c>
      <c r="BR1823" s="95">
        <v>4708</v>
      </c>
      <c r="BS1823" s="72">
        <v>233.76</v>
      </c>
      <c r="BT1823" s="72">
        <v>242.64</v>
      </c>
      <c r="BU1823" s="72">
        <v>476.4</v>
      </c>
      <c r="BV1823" s="95">
        <v>15094066</v>
      </c>
      <c r="BW1823" s="95">
        <v>14235305.77</v>
      </c>
      <c r="BX1823" s="95">
        <v>5381</v>
      </c>
      <c r="BY1823" s="95">
        <v>4889</v>
      </c>
      <c r="BZ1823" s="95">
        <v>5211</v>
      </c>
      <c r="CA1823" s="95">
        <v>5152</v>
      </c>
      <c r="CB1823" s="95">
        <v>5091</v>
      </c>
      <c r="CC1823" s="95">
        <v>4960</v>
      </c>
      <c r="CD1823" s="95">
        <v>5140</v>
      </c>
      <c r="CE1823" s="72">
        <v>650.75523149000003</v>
      </c>
      <c r="CF1823" s="72">
        <v>676.59346364999999</v>
      </c>
      <c r="CG1823" s="72">
        <v>712.40329333</v>
      </c>
      <c r="CH1823" s="72">
        <v>716.50152150999998</v>
      </c>
      <c r="CI1823" s="72">
        <v>731.52548966999996</v>
      </c>
      <c r="CJ1823" s="96">
        <v>0.64826217230000005</v>
      </c>
      <c r="CK1823" s="96">
        <v>0.62009171320000001</v>
      </c>
      <c r="CL1823" s="96">
        <v>0.66917152749999997</v>
      </c>
      <c r="CM1823" s="96">
        <v>0.65276902550000004</v>
      </c>
      <c r="CN1823" s="96">
        <v>0.65124183189999996</v>
      </c>
      <c r="CO1823" s="96">
        <v>0.85182081970000001</v>
      </c>
      <c r="CP1823" s="96">
        <v>0.76108406740000001</v>
      </c>
      <c r="CQ1823" s="96">
        <v>0.99584056389999998</v>
      </c>
      <c r="CR1823" s="96">
        <v>0.76426286119999998</v>
      </c>
      <c r="CS1823" s="95">
        <v>4941</v>
      </c>
      <c r="CT1823" s="95">
        <v>4977</v>
      </c>
      <c r="CU1823" s="95">
        <v>4931</v>
      </c>
      <c r="CV1823" s="95">
        <v>4788</v>
      </c>
      <c r="CW1823" s="95">
        <v>5089</v>
      </c>
      <c r="CX1823" s="96">
        <v>0.87442085199999997</v>
      </c>
      <c r="CY1823" s="96">
        <v>0.84582947600000002</v>
      </c>
      <c r="CZ1823" s="96">
        <v>0.84560106099999999</v>
      </c>
      <c r="DA1823" s="96">
        <v>0.84777017899999996</v>
      </c>
      <c r="DB1823" s="96">
        <v>0.845575242</v>
      </c>
      <c r="DC1823">
        <v>2013</v>
      </c>
      <c r="DD1823" s="6">
        <v>4884.6000000000004</v>
      </c>
      <c r="DE1823" s="96">
        <v>2.2361973000000002E-3</v>
      </c>
      <c r="DF1823" s="72">
        <v>585.63</v>
      </c>
      <c r="DG1823" s="96">
        <v>1</v>
      </c>
      <c r="DH1823" s="72">
        <v>585.63</v>
      </c>
      <c r="DI1823" s="72">
        <v>642.06031224000003</v>
      </c>
      <c r="DJ1823" s="96">
        <v>1</v>
      </c>
      <c r="DK1823" s="72">
        <v>585.63</v>
      </c>
      <c r="DL1823" s="96">
        <v>1</v>
      </c>
      <c r="DM1823" s="72">
        <v>585.63</v>
      </c>
      <c r="DN1823" s="96">
        <v>1</v>
      </c>
      <c r="DO1823" s="96">
        <v>8.0020000000000004E-3</v>
      </c>
      <c r="DP1823" s="72">
        <v>4.6900000000000004</v>
      </c>
      <c r="DQ1823" s="72">
        <v>580.94000000000005</v>
      </c>
      <c r="DR1823" t="s">
        <v>1166</v>
      </c>
      <c r="DT1823" t="s">
        <v>1149</v>
      </c>
    </row>
    <row r="1824" spans="1:124" x14ac:dyDescent="0.3">
      <c r="A1824" t="s">
        <v>1065</v>
      </c>
      <c r="B1824">
        <v>32200</v>
      </c>
      <c r="C1824" s="95">
        <v>2091</v>
      </c>
      <c r="D1824" s="95">
        <v>8960950</v>
      </c>
      <c r="E1824" s="95">
        <v>2057</v>
      </c>
      <c r="F1824" s="95">
        <v>6636210</v>
      </c>
      <c r="G1824" s="95">
        <v>399</v>
      </c>
      <c r="H1824" s="95">
        <v>1206611</v>
      </c>
      <c r="I1824" s="95">
        <v>367</v>
      </c>
      <c r="J1824" s="95">
        <v>1044063</v>
      </c>
      <c r="K1824" s="95">
        <v>2095</v>
      </c>
      <c r="L1824" s="95">
        <v>8742131</v>
      </c>
      <c r="M1824" s="95">
        <v>2051</v>
      </c>
      <c r="N1824" s="95">
        <v>6561803</v>
      </c>
      <c r="O1824" s="95">
        <v>391</v>
      </c>
      <c r="P1824" s="95">
        <v>1218590</v>
      </c>
      <c r="Q1824" s="95">
        <v>357</v>
      </c>
      <c r="R1824" s="95">
        <v>1185563</v>
      </c>
      <c r="S1824" s="95">
        <v>2085</v>
      </c>
      <c r="T1824" s="95">
        <v>9704053</v>
      </c>
      <c r="U1824" s="95">
        <v>2025</v>
      </c>
      <c r="V1824" s="95">
        <v>7301069</v>
      </c>
      <c r="W1824" s="95">
        <v>401</v>
      </c>
      <c r="X1824" s="95">
        <v>956922</v>
      </c>
      <c r="Y1824" s="95">
        <v>364</v>
      </c>
      <c r="Z1824" s="95">
        <v>1163692</v>
      </c>
      <c r="AA1824" s="95">
        <v>2047</v>
      </c>
      <c r="AB1824" s="95">
        <v>8188335</v>
      </c>
      <c r="AC1824" s="95">
        <v>1998</v>
      </c>
      <c r="AD1824" s="95">
        <v>7057957</v>
      </c>
      <c r="AE1824" s="95">
        <v>413</v>
      </c>
      <c r="AF1824" s="95">
        <v>1212511</v>
      </c>
      <c r="AG1824" s="95">
        <v>378</v>
      </c>
      <c r="AH1824" s="95">
        <v>1233839</v>
      </c>
      <c r="AI1824" s="95">
        <v>2041</v>
      </c>
      <c r="AJ1824" s="95">
        <v>7922760.4100000001</v>
      </c>
      <c r="AK1824" s="95">
        <v>1976</v>
      </c>
      <c r="AL1824" s="95">
        <v>7573340.3499999996</v>
      </c>
      <c r="AM1824" s="95">
        <v>409</v>
      </c>
      <c r="AN1824" s="95">
        <v>1279099</v>
      </c>
      <c r="AO1824" s="95">
        <v>379</v>
      </c>
      <c r="AP1824" s="95">
        <v>1278549</v>
      </c>
      <c r="AQ1824" s="72">
        <v>340.28</v>
      </c>
      <c r="AR1824" s="72">
        <v>264.04000000000002</v>
      </c>
      <c r="AS1824" s="72">
        <v>604.32000000000005</v>
      </c>
      <c r="AT1824" s="95">
        <v>10167561</v>
      </c>
      <c r="AU1824" s="95">
        <v>7680273</v>
      </c>
      <c r="AV1824" s="95">
        <v>2490</v>
      </c>
      <c r="AW1824" s="95">
        <v>2424</v>
      </c>
      <c r="AX1824" s="72">
        <v>333.89</v>
      </c>
      <c r="AY1824" s="72">
        <v>268.11</v>
      </c>
      <c r="AZ1824" s="72">
        <v>602</v>
      </c>
      <c r="BA1824" s="95">
        <v>9960721</v>
      </c>
      <c r="BB1824" s="95">
        <v>7747366</v>
      </c>
      <c r="BC1824" s="95">
        <v>2486</v>
      </c>
      <c r="BD1824" s="95">
        <v>2408</v>
      </c>
      <c r="BE1824" s="72">
        <v>357.37</v>
      </c>
      <c r="BF1824" s="72">
        <v>295.27</v>
      </c>
      <c r="BG1824" s="72">
        <v>652.64</v>
      </c>
      <c r="BH1824" s="95">
        <v>10660975</v>
      </c>
      <c r="BI1824" s="95">
        <v>8464761</v>
      </c>
      <c r="BJ1824" s="95">
        <v>2486</v>
      </c>
      <c r="BK1824" s="95">
        <v>2389</v>
      </c>
      <c r="BL1824" s="72">
        <v>318.45999999999998</v>
      </c>
      <c r="BM1824" s="72">
        <v>290.82</v>
      </c>
      <c r="BN1824" s="72">
        <v>609.28</v>
      </c>
      <c r="BO1824" s="95">
        <v>9400846</v>
      </c>
      <c r="BP1824" s="95">
        <v>8291796</v>
      </c>
      <c r="BQ1824" s="95">
        <v>2460</v>
      </c>
      <c r="BR1824" s="95">
        <v>2376</v>
      </c>
      <c r="BS1824" s="72">
        <v>312.99</v>
      </c>
      <c r="BT1824" s="72">
        <v>313.23</v>
      </c>
      <c r="BU1824" s="72">
        <v>626.22</v>
      </c>
      <c r="BV1824" s="95">
        <v>9201859.4100000001</v>
      </c>
      <c r="BW1824" s="95">
        <v>8851889.3499999996</v>
      </c>
      <c r="BX1824" s="95">
        <v>2450</v>
      </c>
      <c r="BY1824" s="95">
        <v>2355</v>
      </c>
      <c r="BZ1824" s="95">
        <v>2459</v>
      </c>
      <c r="CA1824" s="95">
        <v>2448</v>
      </c>
      <c r="CB1824" s="95">
        <v>2439</v>
      </c>
      <c r="CC1824" s="95">
        <v>2420</v>
      </c>
      <c r="CD1824" s="95">
        <v>2404</v>
      </c>
      <c r="CE1824" s="72">
        <v>650.75523149000003</v>
      </c>
      <c r="CF1824" s="72">
        <v>676.59346364999999</v>
      </c>
      <c r="CG1824" s="72">
        <v>712.40329333</v>
      </c>
      <c r="CH1824" s="72">
        <v>716.50152150999998</v>
      </c>
      <c r="CI1824" s="72">
        <v>731.52548966999996</v>
      </c>
      <c r="CJ1824" s="96">
        <v>0.92864409039999996</v>
      </c>
      <c r="CK1824" s="96">
        <v>0.88975142730000001</v>
      </c>
      <c r="CL1824" s="96">
        <v>0.91611030729999998</v>
      </c>
      <c r="CM1824" s="96">
        <v>0.85035409100000003</v>
      </c>
      <c r="CN1824" s="96">
        <v>0.85604672540000004</v>
      </c>
      <c r="CO1824" s="96">
        <v>0.95536460550000002</v>
      </c>
      <c r="CP1824" s="96">
        <v>0.92967786669999997</v>
      </c>
      <c r="CQ1824" s="96">
        <v>0.99584056389999998</v>
      </c>
      <c r="CR1824" s="96">
        <v>0.9335608205</v>
      </c>
      <c r="CS1824" s="95">
        <v>2392</v>
      </c>
      <c r="CT1824" s="95">
        <v>2400</v>
      </c>
      <c r="CU1824" s="95">
        <v>2412</v>
      </c>
      <c r="CV1824" s="95">
        <v>2353</v>
      </c>
      <c r="CW1824" s="95">
        <v>2362</v>
      </c>
      <c r="CX1824" s="96">
        <v>0.95605135799999996</v>
      </c>
      <c r="CY1824" s="96">
        <v>0.94732820900000003</v>
      </c>
      <c r="CZ1824" s="96">
        <v>0.96783332200000005</v>
      </c>
      <c r="DA1824" s="96">
        <v>0.97596156099999998</v>
      </c>
      <c r="DB1824" s="96">
        <v>0.92958368199999997</v>
      </c>
      <c r="DC1824">
        <v>2013</v>
      </c>
      <c r="DD1824" s="6">
        <v>2390.4</v>
      </c>
      <c r="DE1824" s="96">
        <v>2.1529613000000002E-3</v>
      </c>
      <c r="DF1824" s="72">
        <v>715.42</v>
      </c>
      <c r="DG1824" s="96">
        <v>1</v>
      </c>
      <c r="DH1824" s="72">
        <v>715.42</v>
      </c>
      <c r="DI1824" s="72">
        <v>642.06031224000003</v>
      </c>
      <c r="DJ1824" s="96">
        <v>1</v>
      </c>
      <c r="DK1824" s="72">
        <v>715.42</v>
      </c>
      <c r="DL1824" s="96">
        <v>1</v>
      </c>
      <c r="DM1824" s="72">
        <v>715.42</v>
      </c>
      <c r="DN1824" s="96">
        <v>1</v>
      </c>
      <c r="DO1824" s="96">
        <v>7.2769999999999996E-3</v>
      </c>
      <c r="DP1824" s="72">
        <v>5.21</v>
      </c>
      <c r="DQ1824" s="72">
        <v>710.21</v>
      </c>
      <c r="DR1824" t="s">
        <v>1065</v>
      </c>
      <c r="DT1824" t="s">
        <v>1149</v>
      </c>
    </row>
    <row r="1825" spans="1:124" x14ac:dyDescent="0.3">
      <c r="A1825" t="s">
        <v>1167</v>
      </c>
      <c r="B1825">
        <v>32210</v>
      </c>
      <c r="C1825" s="95">
        <v>6408</v>
      </c>
      <c r="D1825" s="95">
        <v>20030049</v>
      </c>
      <c r="E1825" s="95">
        <v>5839</v>
      </c>
      <c r="F1825" s="95">
        <v>16130098</v>
      </c>
      <c r="G1825" s="95">
        <v>1545</v>
      </c>
      <c r="H1825" s="95">
        <v>2831822</v>
      </c>
      <c r="I1825" s="95">
        <v>1231</v>
      </c>
      <c r="J1825" s="95">
        <v>2914393</v>
      </c>
      <c r="K1825" s="95">
        <v>6663</v>
      </c>
      <c r="L1825" s="95">
        <v>20784049</v>
      </c>
      <c r="M1825" s="95">
        <v>5990</v>
      </c>
      <c r="N1825" s="95">
        <v>17317929</v>
      </c>
      <c r="O1825" s="95">
        <v>1660</v>
      </c>
      <c r="P1825" s="95">
        <v>3575974</v>
      </c>
      <c r="Q1825" s="95">
        <v>1304</v>
      </c>
      <c r="R1825" s="95">
        <v>3281282</v>
      </c>
      <c r="S1825" s="95">
        <v>6914</v>
      </c>
      <c r="T1825" s="95">
        <v>24151112</v>
      </c>
      <c r="U1825" s="95">
        <v>6116</v>
      </c>
      <c r="V1825" s="95">
        <v>18941083</v>
      </c>
      <c r="W1825" s="95">
        <v>1754</v>
      </c>
      <c r="X1825" s="95">
        <v>3849112</v>
      </c>
      <c r="Y1825" s="95">
        <v>1387</v>
      </c>
      <c r="Z1825" s="95">
        <v>3527272</v>
      </c>
      <c r="AA1825" s="95">
        <v>6902</v>
      </c>
      <c r="AB1825" s="95">
        <v>19949862</v>
      </c>
      <c r="AC1825" s="95">
        <v>6030</v>
      </c>
      <c r="AD1825" s="95">
        <v>19489286</v>
      </c>
      <c r="AE1825" s="95">
        <v>1721</v>
      </c>
      <c r="AF1825" s="95">
        <v>4650344</v>
      </c>
      <c r="AG1825" s="95">
        <v>1366</v>
      </c>
      <c r="AH1825" s="95">
        <v>3727087</v>
      </c>
      <c r="AI1825" s="95">
        <v>7212</v>
      </c>
      <c r="AJ1825" s="95">
        <v>19409750.210000001</v>
      </c>
      <c r="AK1825" s="95">
        <v>6224</v>
      </c>
      <c r="AL1825" s="95">
        <v>20517337.640000001</v>
      </c>
      <c r="AM1825" s="95">
        <v>1766</v>
      </c>
      <c r="AN1825" s="95">
        <v>4880529</v>
      </c>
      <c r="AO1825" s="95">
        <v>1407</v>
      </c>
      <c r="AP1825" s="95">
        <v>4375136.59</v>
      </c>
      <c r="AQ1825" s="72">
        <v>239.55</v>
      </c>
      <c r="AR1825" s="72">
        <v>224.48</v>
      </c>
      <c r="AS1825" s="72">
        <v>464.03</v>
      </c>
      <c r="AT1825" s="95">
        <v>22861871</v>
      </c>
      <c r="AU1825" s="95">
        <v>19044491</v>
      </c>
      <c r="AV1825" s="95">
        <v>7953</v>
      </c>
      <c r="AW1825" s="95">
        <v>7070</v>
      </c>
      <c r="AX1825" s="72">
        <v>243.9</v>
      </c>
      <c r="AY1825" s="72">
        <v>235.34</v>
      </c>
      <c r="AZ1825" s="72">
        <v>479.24</v>
      </c>
      <c r="BA1825" s="95">
        <v>24360023</v>
      </c>
      <c r="BB1825" s="95">
        <v>20599211</v>
      </c>
      <c r="BC1825" s="95">
        <v>8323</v>
      </c>
      <c r="BD1825" s="95">
        <v>7294</v>
      </c>
      <c r="BE1825" s="72">
        <v>269.19</v>
      </c>
      <c r="BF1825" s="72">
        <v>249.55</v>
      </c>
      <c r="BG1825" s="72">
        <v>518.74</v>
      </c>
      <c r="BH1825" s="95">
        <v>28000224</v>
      </c>
      <c r="BI1825" s="95">
        <v>22468355</v>
      </c>
      <c r="BJ1825" s="95">
        <v>8668</v>
      </c>
      <c r="BK1825" s="95">
        <v>7503</v>
      </c>
      <c r="BL1825" s="72">
        <v>237.74</v>
      </c>
      <c r="BM1825" s="72">
        <v>261.58999999999997</v>
      </c>
      <c r="BN1825" s="72">
        <v>499.33</v>
      </c>
      <c r="BO1825" s="95">
        <v>24600206</v>
      </c>
      <c r="BP1825" s="95">
        <v>23216373</v>
      </c>
      <c r="BQ1825" s="95">
        <v>8623</v>
      </c>
      <c r="BR1825" s="95">
        <v>7396</v>
      </c>
      <c r="BS1825" s="72">
        <v>225.46</v>
      </c>
      <c r="BT1825" s="72">
        <v>271.83</v>
      </c>
      <c r="BU1825" s="72">
        <v>497.29</v>
      </c>
      <c r="BV1825" s="95">
        <v>24290279.210000001</v>
      </c>
      <c r="BW1825" s="95">
        <v>24892474.23</v>
      </c>
      <c r="BX1825" s="95">
        <v>8978</v>
      </c>
      <c r="BY1825" s="95">
        <v>7631</v>
      </c>
      <c r="BZ1825" s="95">
        <v>7532</v>
      </c>
      <c r="CA1825" s="95">
        <v>7827</v>
      </c>
      <c r="CB1825" s="95">
        <v>8106</v>
      </c>
      <c r="CC1825" s="95">
        <v>8041</v>
      </c>
      <c r="CD1825" s="95">
        <v>8319</v>
      </c>
      <c r="CE1825" s="72">
        <v>650.75523149000003</v>
      </c>
      <c r="CF1825" s="72">
        <v>676.59346364999999</v>
      </c>
      <c r="CG1825" s="72">
        <v>712.40329333</v>
      </c>
      <c r="CH1825" s="72">
        <v>716.50152150999998</v>
      </c>
      <c r="CI1825" s="72">
        <v>731.52548966999996</v>
      </c>
      <c r="CJ1825" s="96">
        <v>0.71306380270000003</v>
      </c>
      <c r="CK1825" s="96">
        <v>0.70831307980000002</v>
      </c>
      <c r="CL1825" s="96">
        <v>0.7281549719</v>
      </c>
      <c r="CM1825" s="96">
        <v>0.69690012509999999</v>
      </c>
      <c r="CN1825" s="96">
        <v>0.67979859490000005</v>
      </c>
      <c r="CO1825" s="96">
        <v>0.85355033810000003</v>
      </c>
      <c r="CP1825" s="96">
        <v>0.82625017339999995</v>
      </c>
      <c r="CQ1825" s="96">
        <v>0.99584056389999998</v>
      </c>
      <c r="CR1825" s="96">
        <v>0.82970114429999997</v>
      </c>
      <c r="CS1825" s="95">
        <v>7160</v>
      </c>
      <c r="CT1825" s="95">
        <v>7588</v>
      </c>
      <c r="CU1825" s="95">
        <v>7981</v>
      </c>
      <c r="CV1825" s="95">
        <v>7979</v>
      </c>
      <c r="CW1825" s="95">
        <v>8298</v>
      </c>
      <c r="CX1825" s="96">
        <v>0.87963518600000001</v>
      </c>
      <c r="CY1825" s="96">
        <v>0.85616366499999996</v>
      </c>
      <c r="CZ1825" s="96">
        <v>0.85003951</v>
      </c>
      <c r="DA1825" s="96">
        <v>0.84389671499999996</v>
      </c>
      <c r="DB1825" s="96">
        <v>0.84131229799999996</v>
      </c>
      <c r="DC1825">
        <v>2013</v>
      </c>
      <c r="DD1825" s="6">
        <v>7378.8</v>
      </c>
      <c r="DE1825" s="96">
        <v>3.5119393E-3</v>
      </c>
      <c r="DF1825" s="72">
        <v>634.96</v>
      </c>
      <c r="DG1825" s="96">
        <v>1</v>
      </c>
      <c r="DH1825" s="72">
        <v>634.96</v>
      </c>
      <c r="DI1825" s="72">
        <v>610.18734542000004</v>
      </c>
      <c r="DJ1825" s="96">
        <v>1</v>
      </c>
      <c r="DK1825" s="72">
        <v>634.96</v>
      </c>
      <c r="DL1825" s="96">
        <v>1</v>
      </c>
      <c r="DM1825" s="72">
        <v>634.96</v>
      </c>
      <c r="DN1825" s="96">
        <v>1</v>
      </c>
      <c r="DO1825" s="96">
        <v>1.0661E-2</v>
      </c>
      <c r="DP1825" s="72">
        <v>6.77</v>
      </c>
      <c r="DQ1825" s="72">
        <v>628.19000000000005</v>
      </c>
      <c r="DR1825" t="s">
        <v>1167</v>
      </c>
      <c r="DT1825" t="s">
        <v>1149</v>
      </c>
    </row>
    <row r="1826" spans="1:124" x14ac:dyDescent="0.3">
      <c r="A1826" t="s">
        <v>266</v>
      </c>
      <c r="B1826">
        <v>32220</v>
      </c>
      <c r="C1826" s="95">
        <v>11229</v>
      </c>
      <c r="D1826" s="95">
        <v>38321226</v>
      </c>
      <c r="E1826" s="95">
        <v>10797</v>
      </c>
      <c r="F1826" s="95">
        <v>32887130</v>
      </c>
      <c r="G1826" s="95">
        <v>2278</v>
      </c>
      <c r="H1826" s="95">
        <v>6507883</v>
      </c>
      <c r="I1826" s="95">
        <v>1993</v>
      </c>
      <c r="J1826" s="95">
        <v>5749995</v>
      </c>
      <c r="K1826" s="95">
        <v>11503</v>
      </c>
      <c r="L1826" s="95">
        <v>41899814</v>
      </c>
      <c r="M1826" s="95">
        <v>11007</v>
      </c>
      <c r="N1826" s="95">
        <v>35267017</v>
      </c>
      <c r="O1826" s="95">
        <v>2371</v>
      </c>
      <c r="P1826" s="95">
        <v>7431196</v>
      </c>
      <c r="Q1826" s="95">
        <v>2059</v>
      </c>
      <c r="R1826" s="95">
        <v>6451970</v>
      </c>
      <c r="S1826" s="95">
        <v>11738</v>
      </c>
      <c r="T1826" s="95">
        <v>44740765</v>
      </c>
      <c r="U1826" s="95">
        <v>11178</v>
      </c>
      <c r="V1826" s="95">
        <v>37182089</v>
      </c>
      <c r="W1826" s="95">
        <v>2425</v>
      </c>
      <c r="X1826" s="95">
        <v>7856999</v>
      </c>
      <c r="Y1826" s="95">
        <v>2122</v>
      </c>
      <c r="Z1826" s="95">
        <v>6457346</v>
      </c>
      <c r="AA1826" s="95">
        <v>11979</v>
      </c>
      <c r="AB1826" s="95">
        <v>44698722</v>
      </c>
      <c r="AC1826" s="95">
        <v>11320</v>
      </c>
      <c r="AD1826" s="95">
        <v>38194526</v>
      </c>
      <c r="AE1826" s="95">
        <v>2536</v>
      </c>
      <c r="AF1826" s="95">
        <v>7907449</v>
      </c>
      <c r="AG1826" s="95">
        <v>2214</v>
      </c>
      <c r="AH1826" s="95">
        <v>7068828</v>
      </c>
      <c r="AI1826" s="95">
        <v>12313</v>
      </c>
      <c r="AJ1826" s="95">
        <v>46570783.130000003</v>
      </c>
      <c r="AK1826" s="95">
        <v>11585</v>
      </c>
      <c r="AL1826" s="95">
        <v>40758707.479999997</v>
      </c>
      <c r="AM1826" s="95">
        <v>2632</v>
      </c>
      <c r="AN1826" s="95">
        <v>8906957</v>
      </c>
      <c r="AO1826" s="95">
        <v>2306</v>
      </c>
      <c r="AP1826" s="95">
        <v>7902323</v>
      </c>
      <c r="AQ1826" s="72">
        <v>276.58</v>
      </c>
      <c r="AR1826" s="72">
        <v>251.74</v>
      </c>
      <c r="AS1826" s="72">
        <v>528.32000000000005</v>
      </c>
      <c r="AT1826" s="95">
        <v>44829109</v>
      </c>
      <c r="AU1826" s="95">
        <v>38637125</v>
      </c>
      <c r="AV1826" s="95">
        <v>13507</v>
      </c>
      <c r="AW1826" s="95">
        <v>12790</v>
      </c>
      <c r="AX1826" s="72">
        <v>296.3</v>
      </c>
      <c r="AY1826" s="72">
        <v>266.08</v>
      </c>
      <c r="AZ1826" s="72">
        <v>562.38</v>
      </c>
      <c r="BA1826" s="95">
        <v>49331010</v>
      </c>
      <c r="BB1826" s="95">
        <v>41718987</v>
      </c>
      <c r="BC1826" s="95">
        <v>13874</v>
      </c>
      <c r="BD1826" s="95">
        <v>13066</v>
      </c>
      <c r="BE1826" s="72">
        <v>309.48</v>
      </c>
      <c r="BF1826" s="72">
        <v>273.43</v>
      </c>
      <c r="BG1826" s="72">
        <v>582.91</v>
      </c>
      <c r="BH1826" s="95">
        <v>52597764</v>
      </c>
      <c r="BI1826" s="95">
        <v>43639435</v>
      </c>
      <c r="BJ1826" s="95">
        <v>14163</v>
      </c>
      <c r="BK1826" s="95">
        <v>13300</v>
      </c>
      <c r="BL1826" s="72">
        <v>302.02</v>
      </c>
      <c r="BM1826" s="72">
        <v>278.7</v>
      </c>
      <c r="BN1826" s="72">
        <v>580.72</v>
      </c>
      <c r="BO1826" s="95">
        <v>52606171</v>
      </c>
      <c r="BP1826" s="95">
        <v>45263354</v>
      </c>
      <c r="BQ1826" s="95">
        <v>14515</v>
      </c>
      <c r="BR1826" s="95">
        <v>13534</v>
      </c>
      <c r="BS1826" s="72">
        <v>309.33999999999997</v>
      </c>
      <c r="BT1826" s="72">
        <v>291.92</v>
      </c>
      <c r="BU1826" s="72">
        <v>601.26</v>
      </c>
      <c r="BV1826" s="95">
        <v>55477740.130000003</v>
      </c>
      <c r="BW1826" s="95">
        <v>48661030.479999997</v>
      </c>
      <c r="BX1826" s="95">
        <v>14945</v>
      </c>
      <c r="BY1826" s="95">
        <v>13891</v>
      </c>
      <c r="BZ1826" s="95">
        <v>13165</v>
      </c>
      <c r="CA1826" s="95">
        <v>13484</v>
      </c>
      <c r="CB1826" s="95">
        <v>13747</v>
      </c>
      <c r="CC1826" s="95">
        <v>14049</v>
      </c>
      <c r="CD1826" s="95">
        <v>14429</v>
      </c>
      <c r="CE1826" s="72">
        <v>650.75523149000003</v>
      </c>
      <c r="CF1826" s="72">
        <v>676.59346364999999</v>
      </c>
      <c r="CG1826" s="72">
        <v>712.40329333</v>
      </c>
      <c r="CH1826" s="72">
        <v>716.50152150999998</v>
      </c>
      <c r="CI1826" s="72">
        <v>731.52548966999996</v>
      </c>
      <c r="CJ1826" s="96">
        <v>0.81185670809999999</v>
      </c>
      <c r="CK1826" s="96">
        <v>0.83119336830000001</v>
      </c>
      <c r="CL1826" s="96">
        <v>0.81823035560000001</v>
      </c>
      <c r="CM1826" s="96">
        <v>0.81049374289999998</v>
      </c>
      <c r="CN1826" s="96">
        <v>0.82192624660000002</v>
      </c>
      <c r="CO1826" s="96">
        <v>0.94009701869999995</v>
      </c>
      <c r="CP1826" s="96">
        <v>0.87091020180000001</v>
      </c>
      <c r="CQ1826" s="96">
        <v>0.99584056389999998</v>
      </c>
      <c r="CR1826" s="96">
        <v>0.87454770270000004</v>
      </c>
      <c r="CS1826" s="95">
        <v>12269</v>
      </c>
      <c r="CT1826" s="95">
        <v>12644</v>
      </c>
      <c r="CU1826" s="95">
        <v>12886</v>
      </c>
      <c r="CV1826" s="95">
        <v>13105</v>
      </c>
      <c r="CW1826" s="95">
        <v>13359</v>
      </c>
      <c r="CX1826" s="96">
        <v>0.96019428799999995</v>
      </c>
      <c r="CY1826" s="96">
        <v>0.93906625700000002</v>
      </c>
      <c r="CZ1826" s="96">
        <v>0.94116686000000005</v>
      </c>
      <c r="DA1826" s="96">
        <v>0.93077237999999995</v>
      </c>
      <c r="DB1826" s="96">
        <v>0.93073052199999995</v>
      </c>
      <c r="DC1826">
        <v>2013</v>
      </c>
      <c r="DD1826" s="6">
        <v>13316.2</v>
      </c>
      <c r="DE1826" s="96">
        <v>1.1892883E-3</v>
      </c>
      <c r="DF1826" s="72">
        <v>670.85</v>
      </c>
      <c r="DG1826" s="96">
        <v>1</v>
      </c>
      <c r="DH1826" s="72">
        <v>670.85</v>
      </c>
      <c r="DI1826" s="72">
        <v>670.85</v>
      </c>
      <c r="DJ1826" s="96">
        <v>1</v>
      </c>
      <c r="DK1826" s="72">
        <v>670.85</v>
      </c>
      <c r="DL1826" s="96">
        <v>1</v>
      </c>
      <c r="DM1826" s="72">
        <v>670.85</v>
      </c>
      <c r="DN1826" s="96">
        <v>1</v>
      </c>
      <c r="DO1826" s="96">
        <v>4.849E-3</v>
      </c>
      <c r="DP1826" s="72">
        <v>3.25</v>
      </c>
      <c r="DQ1826" s="72">
        <v>667.6</v>
      </c>
      <c r="DR1826" t="s">
        <v>266</v>
      </c>
      <c r="DT1826" t="s">
        <v>1149</v>
      </c>
    </row>
    <row r="1827" spans="1:124" x14ac:dyDescent="0.3">
      <c r="A1827" t="s">
        <v>267</v>
      </c>
      <c r="B1827">
        <v>32230</v>
      </c>
      <c r="C1827" s="95">
        <v>3305</v>
      </c>
      <c r="D1827" s="95">
        <v>10735927</v>
      </c>
      <c r="E1827" s="95">
        <v>3255</v>
      </c>
      <c r="F1827" s="95">
        <v>10332232</v>
      </c>
      <c r="G1827" s="95">
        <v>1213</v>
      </c>
      <c r="H1827" s="95">
        <v>2542323</v>
      </c>
      <c r="I1827" s="95">
        <v>1083</v>
      </c>
      <c r="J1827" s="95">
        <v>2883326</v>
      </c>
      <c r="K1827" s="95">
        <v>3243</v>
      </c>
      <c r="L1827" s="95">
        <v>9777329</v>
      </c>
      <c r="M1827" s="95">
        <v>3193</v>
      </c>
      <c r="N1827" s="95">
        <v>10182465</v>
      </c>
      <c r="O1827" s="95">
        <v>1278</v>
      </c>
      <c r="P1827" s="95">
        <v>2606114</v>
      </c>
      <c r="Q1827" s="95">
        <v>1131</v>
      </c>
      <c r="R1827" s="95">
        <v>3208804</v>
      </c>
      <c r="S1827" s="95">
        <v>3300</v>
      </c>
      <c r="T1827" s="95">
        <v>10343568</v>
      </c>
      <c r="U1827" s="95">
        <v>3220</v>
      </c>
      <c r="V1827" s="95">
        <v>10414269</v>
      </c>
      <c r="W1827" s="95">
        <v>1302</v>
      </c>
      <c r="X1827" s="95">
        <v>2860712</v>
      </c>
      <c r="Y1827" s="95">
        <v>1160</v>
      </c>
      <c r="Z1827" s="95">
        <v>3319069</v>
      </c>
      <c r="AA1827" s="95">
        <v>3376</v>
      </c>
      <c r="AB1827" s="95">
        <v>8486031</v>
      </c>
      <c r="AC1827" s="95">
        <v>3263</v>
      </c>
      <c r="AD1827" s="95">
        <v>9736445</v>
      </c>
      <c r="AE1827" s="95">
        <v>1366</v>
      </c>
      <c r="AF1827" s="95">
        <v>3844047</v>
      </c>
      <c r="AG1827" s="95">
        <v>1220</v>
      </c>
      <c r="AH1827" s="95">
        <v>3357095</v>
      </c>
      <c r="AI1827" s="95">
        <v>3486</v>
      </c>
      <c r="AJ1827" s="95">
        <v>10732642.060000001</v>
      </c>
      <c r="AK1827" s="95">
        <v>3378</v>
      </c>
      <c r="AL1827" s="95">
        <v>10104775.359999999</v>
      </c>
      <c r="AM1827" s="95">
        <v>1409</v>
      </c>
      <c r="AN1827" s="95">
        <v>3481714</v>
      </c>
      <c r="AO1827" s="95">
        <v>1266</v>
      </c>
      <c r="AP1827" s="95">
        <v>3715636</v>
      </c>
      <c r="AQ1827" s="72">
        <v>244.91</v>
      </c>
      <c r="AR1827" s="72">
        <v>253.87</v>
      </c>
      <c r="AS1827" s="72">
        <v>498.78</v>
      </c>
      <c r="AT1827" s="95">
        <v>13278250</v>
      </c>
      <c r="AU1827" s="95">
        <v>13215558</v>
      </c>
      <c r="AV1827" s="95">
        <v>4518</v>
      </c>
      <c r="AW1827" s="95">
        <v>4338</v>
      </c>
      <c r="AX1827" s="72">
        <v>228.26</v>
      </c>
      <c r="AY1827" s="72">
        <v>258.08</v>
      </c>
      <c r="AZ1827" s="72">
        <v>486.34</v>
      </c>
      <c r="BA1827" s="95">
        <v>12383443</v>
      </c>
      <c r="BB1827" s="95">
        <v>13391269</v>
      </c>
      <c r="BC1827" s="95">
        <v>4521</v>
      </c>
      <c r="BD1827" s="95">
        <v>4324</v>
      </c>
      <c r="BE1827" s="72">
        <v>239.1</v>
      </c>
      <c r="BF1827" s="72">
        <v>261.29000000000002</v>
      </c>
      <c r="BG1827" s="72">
        <v>500.39</v>
      </c>
      <c r="BH1827" s="95">
        <v>13204280</v>
      </c>
      <c r="BI1827" s="95">
        <v>13733338</v>
      </c>
      <c r="BJ1827" s="95">
        <v>4602</v>
      </c>
      <c r="BK1827" s="95">
        <v>4380</v>
      </c>
      <c r="BL1827" s="72">
        <v>216.68</v>
      </c>
      <c r="BM1827" s="72">
        <v>243.39</v>
      </c>
      <c r="BN1827" s="72">
        <v>460.07</v>
      </c>
      <c r="BO1827" s="95">
        <v>12330078</v>
      </c>
      <c r="BP1827" s="95">
        <v>13093540</v>
      </c>
      <c r="BQ1827" s="95">
        <v>4742</v>
      </c>
      <c r="BR1827" s="95">
        <v>4483</v>
      </c>
      <c r="BS1827" s="72">
        <v>241.99</v>
      </c>
      <c r="BT1827" s="72">
        <v>248</v>
      </c>
      <c r="BU1827" s="72">
        <v>489.99</v>
      </c>
      <c r="BV1827" s="95">
        <v>14214356.060000001</v>
      </c>
      <c r="BW1827" s="95">
        <v>13820411.359999999</v>
      </c>
      <c r="BX1827" s="95">
        <v>4895</v>
      </c>
      <c r="BY1827" s="95">
        <v>4644</v>
      </c>
      <c r="BZ1827" s="95">
        <v>4432</v>
      </c>
      <c r="CA1827" s="95">
        <v>4426</v>
      </c>
      <c r="CB1827" s="95">
        <v>4495</v>
      </c>
      <c r="CC1827" s="95">
        <v>4619</v>
      </c>
      <c r="CD1827" s="95">
        <v>4772</v>
      </c>
      <c r="CE1827" s="72">
        <v>650.75523149000003</v>
      </c>
      <c r="CF1827" s="72">
        <v>676.59346364999999</v>
      </c>
      <c r="CG1827" s="72">
        <v>712.40329333</v>
      </c>
      <c r="CH1827" s="72">
        <v>716.50152150999998</v>
      </c>
      <c r="CI1827" s="72">
        <v>731.52548966999996</v>
      </c>
      <c r="CJ1827" s="96">
        <v>0.76646329660000001</v>
      </c>
      <c r="CK1827" s="96">
        <v>0.7188068259</v>
      </c>
      <c r="CL1827" s="96">
        <v>0.70239708980000004</v>
      </c>
      <c r="CM1827" s="96">
        <v>0.64210610329999995</v>
      </c>
      <c r="CN1827" s="96">
        <v>0.66981944839999996</v>
      </c>
      <c r="CO1827" s="96">
        <v>0.96834118179999995</v>
      </c>
      <c r="CP1827" s="96">
        <v>0.72280159720000003</v>
      </c>
      <c r="CQ1827" s="96">
        <v>0.99584056389999998</v>
      </c>
      <c r="CR1827" s="96">
        <v>0.72582049790000003</v>
      </c>
      <c r="CS1827" s="95">
        <v>3997</v>
      </c>
      <c r="CT1827" s="95">
        <v>4063</v>
      </c>
      <c r="CU1827" s="95">
        <v>4074</v>
      </c>
      <c r="CV1827" s="95">
        <v>4171</v>
      </c>
      <c r="CW1827" s="95">
        <v>4345</v>
      </c>
      <c r="CX1827" s="96">
        <v>1.0244687560000001</v>
      </c>
      <c r="CY1827" s="96">
        <v>0.99523874999999995</v>
      </c>
      <c r="CZ1827" s="96">
        <v>0.96926351300000002</v>
      </c>
      <c r="DA1827" s="96">
        <v>0.94281665000000003</v>
      </c>
      <c r="DB1827" s="96">
        <v>0.91519469399999998</v>
      </c>
      <c r="DC1827">
        <v>2013</v>
      </c>
      <c r="DD1827" s="6">
        <v>4433.8</v>
      </c>
      <c r="DE1827" s="96">
        <v>2.3568771999999999E-3</v>
      </c>
      <c r="DF1827" s="72">
        <v>556.11</v>
      </c>
      <c r="DG1827" s="96">
        <v>1</v>
      </c>
      <c r="DH1827" s="72">
        <v>556.11</v>
      </c>
      <c r="DI1827" s="72">
        <v>642.06031224000003</v>
      </c>
      <c r="DJ1827" s="96">
        <v>1</v>
      </c>
      <c r="DK1827" s="72">
        <v>556.11</v>
      </c>
      <c r="DL1827" s="96">
        <v>1</v>
      </c>
      <c r="DM1827" s="72">
        <v>556.11</v>
      </c>
      <c r="DN1827" s="96">
        <v>1</v>
      </c>
      <c r="DO1827" s="96">
        <v>8.1019999999999998E-3</v>
      </c>
      <c r="DP1827" s="72">
        <v>4.51</v>
      </c>
      <c r="DQ1827" s="72">
        <v>551.6</v>
      </c>
      <c r="DR1827" t="s">
        <v>267</v>
      </c>
      <c r="DT1827" t="s">
        <v>1149</v>
      </c>
    </row>
    <row r="1828" spans="1:124" x14ac:dyDescent="0.3">
      <c r="A1828" t="s">
        <v>1168</v>
      </c>
      <c r="B1828">
        <v>32240</v>
      </c>
      <c r="C1828" s="95">
        <v>12946</v>
      </c>
      <c r="D1828" s="95">
        <v>36144216</v>
      </c>
      <c r="E1828" s="95">
        <v>12145</v>
      </c>
      <c r="F1828" s="95">
        <v>33180053</v>
      </c>
      <c r="G1828" s="95">
        <v>2509</v>
      </c>
      <c r="H1828" s="95">
        <v>4565386</v>
      </c>
      <c r="I1828" s="95">
        <v>2178</v>
      </c>
      <c r="J1828" s="95">
        <v>5718618</v>
      </c>
      <c r="K1828" s="95">
        <v>13414</v>
      </c>
      <c r="L1828" s="95">
        <v>36154933</v>
      </c>
      <c r="M1828" s="95">
        <v>12483</v>
      </c>
      <c r="N1828" s="95">
        <v>35552254</v>
      </c>
      <c r="O1828" s="95">
        <v>2686</v>
      </c>
      <c r="P1828" s="95">
        <v>5738190</v>
      </c>
      <c r="Q1828" s="95">
        <v>2312</v>
      </c>
      <c r="R1828" s="95">
        <v>6293598</v>
      </c>
      <c r="S1828" s="95">
        <v>14200</v>
      </c>
      <c r="T1828" s="95">
        <v>39918736</v>
      </c>
      <c r="U1828" s="95">
        <v>13094</v>
      </c>
      <c r="V1828" s="95">
        <v>37522448</v>
      </c>
      <c r="W1828" s="95">
        <v>2769</v>
      </c>
      <c r="X1828" s="95">
        <v>8158700</v>
      </c>
      <c r="Y1828" s="95">
        <v>2385</v>
      </c>
      <c r="Z1828" s="95">
        <v>7119696</v>
      </c>
      <c r="AA1828" s="95">
        <v>14780</v>
      </c>
      <c r="AB1828" s="95">
        <v>35613482</v>
      </c>
      <c r="AC1828" s="95">
        <v>13465</v>
      </c>
      <c r="AD1828" s="95">
        <v>40911632</v>
      </c>
      <c r="AE1828" s="95">
        <v>2845</v>
      </c>
      <c r="AF1828" s="95">
        <v>6440135</v>
      </c>
      <c r="AG1828" s="95">
        <v>2439</v>
      </c>
      <c r="AH1828" s="95">
        <v>7273309</v>
      </c>
      <c r="AI1828" s="95">
        <v>15600</v>
      </c>
      <c r="AJ1828" s="95">
        <v>40989409</v>
      </c>
      <c r="AK1828" s="95">
        <v>14153</v>
      </c>
      <c r="AL1828" s="95">
        <v>44514262.060000002</v>
      </c>
      <c r="AM1828" s="95">
        <v>2983</v>
      </c>
      <c r="AN1828" s="95">
        <v>8158981</v>
      </c>
      <c r="AO1828" s="95">
        <v>2560</v>
      </c>
      <c r="AP1828" s="95">
        <v>8252566</v>
      </c>
      <c r="AQ1828" s="72">
        <v>219.51</v>
      </c>
      <c r="AR1828" s="72">
        <v>226.32</v>
      </c>
      <c r="AS1828" s="72">
        <v>445.83</v>
      </c>
      <c r="AT1828" s="95">
        <v>40709602</v>
      </c>
      <c r="AU1828" s="95">
        <v>38898671</v>
      </c>
      <c r="AV1828" s="95">
        <v>15455</v>
      </c>
      <c r="AW1828" s="95">
        <v>14323</v>
      </c>
      <c r="AX1828" s="72">
        <v>216.84</v>
      </c>
      <c r="AY1828" s="72">
        <v>235.7</v>
      </c>
      <c r="AZ1828" s="72">
        <v>452.54</v>
      </c>
      <c r="BA1828" s="95">
        <v>41893123</v>
      </c>
      <c r="BB1828" s="95">
        <v>41845852</v>
      </c>
      <c r="BC1828" s="95">
        <v>16100</v>
      </c>
      <c r="BD1828" s="95">
        <v>14795</v>
      </c>
      <c r="BE1828" s="72">
        <v>236.1</v>
      </c>
      <c r="BF1828" s="72">
        <v>240.34</v>
      </c>
      <c r="BG1828" s="72">
        <v>476.44</v>
      </c>
      <c r="BH1828" s="95">
        <v>48077436</v>
      </c>
      <c r="BI1828" s="95">
        <v>44642144</v>
      </c>
      <c r="BJ1828" s="95">
        <v>16969</v>
      </c>
      <c r="BK1828" s="95">
        <v>15479</v>
      </c>
      <c r="BL1828" s="72">
        <v>198.84</v>
      </c>
      <c r="BM1828" s="72">
        <v>252.48</v>
      </c>
      <c r="BN1828" s="72">
        <v>451.32</v>
      </c>
      <c r="BO1828" s="95">
        <v>42053617</v>
      </c>
      <c r="BP1828" s="95">
        <v>48184941</v>
      </c>
      <c r="BQ1828" s="95">
        <v>17625</v>
      </c>
      <c r="BR1828" s="95">
        <v>15904</v>
      </c>
      <c r="BS1828" s="72">
        <v>220.4</v>
      </c>
      <c r="BT1828" s="72">
        <v>263.10000000000002</v>
      </c>
      <c r="BU1828" s="72">
        <v>483.5</v>
      </c>
      <c r="BV1828" s="95">
        <v>49148390</v>
      </c>
      <c r="BW1828" s="95">
        <v>52766828.060000002</v>
      </c>
      <c r="BX1828" s="95">
        <v>18583</v>
      </c>
      <c r="BY1828" s="95">
        <v>16713</v>
      </c>
      <c r="BZ1828" s="95">
        <v>14915</v>
      </c>
      <c r="CA1828" s="95">
        <v>15471</v>
      </c>
      <c r="CB1828" s="95">
        <v>16251</v>
      </c>
      <c r="CC1828" s="95">
        <v>16808</v>
      </c>
      <c r="CD1828" s="95">
        <v>17668</v>
      </c>
      <c r="CE1828" s="72">
        <v>650.75523149000003</v>
      </c>
      <c r="CF1828" s="72">
        <v>676.59346364999999</v>
      </c>
      <c r="CG1828" s="72">
        <v>712.40329333</v>
      </c>
      <c r="CH1828" s="72">
        <v>716.50152150999998</v>
      </c>
      <c r="CI1828" s="72">
        <v>731.52548966999996</v>
      </c>
      <c r="CJ1828" s="96">
        <v>0.68509629800000005</v>
      </c>
      <c r="CK1828" s="96">
        <v>0.66885068260000002</v>
      </c>
      <c r="CL1828" s="96">
        <v>0.66877849170000003</v>
      </c>
      <c r="CM1828" s="96">
        <v>0.62989398689999998</v>
      </c>
      <c r="CN1828" s="96">
        <v>0.66094757709999996</v>
      </c>
      <c r="CO1828" s="96">
        <v>0.80497579860000001</v>
      </c>
      <c r="CP1828" s="96">
        <v>0.82327121940000003</v>
      </c>
      <c r="CQ1828" s="96">
        <v>0.99584056389999998</v>
      </c>
      <c r="CR1828" s="96">
        <v>0.82670974819999998</v>
      </c>
      <c r="CS1828" s="95">
        <v>13451</v>
      </c>
      <c r="CT1828" s="95">
        <v>14069</v>
      </c>
      <c r="CU1828" s="95">
        <v>14701</v>
      </c>
      <c r="CV1828" s="95">
        <v>15025</v>
      </c>
      <c r="CW1828" s="95">
        <v>15741</v>
      </c>
      <c r="CX1828" s="96">
        <v>0.83319856599999997</v>
      </c>
      <c r="CY1828" s="96">
        <v>0.81386843099999995</v>
      </c>
      <c r="CZ1828" s="96">
        <v>0.79355133</v>
      </c>
      <c r="DA1828" s="96">
        <v>0.79226438399999999</v>
      </c>
      <c r="DB1828" s="96">
        <v>0.795713695</v>
      </c>
      <c r="DC1828">
        <v>2013</v>
      </c>
      <c r="DD1828" s="6">
        <v>15442.8</v>
      </c>
      <c r="DE1828" s="96">
        <v>3.3159630999999999E-3</v>
      </c>
      <c r="DF1828" s="72">
        <v>632.79999999999995</v>
      </c>
      <c r="DG1828" s="96">
        <v>1</v>
      </c>
      <c r="DH1828" s="72">
        <v>632.79999999999995</v>
      </c>
      <c r="DI1828" s="72">
        <v>632.79999999999995</v>
      </c>
      <c r="DJ1828" s="96">
        <v>1</v>
      </c>
      <c r="DK1828" s="72">
        <v>632.79999999999995</v>
      </c>
      <c r="DL1828" s="96">
        <v>1</v>
      </c>
      <c r="DM1828" s="72">
        <v>632.79999999999995</v>
      </c>
      <c r="DN1828" s="96">
        <v>1</v>
      </c>
      <c r="DO1828" s="96">
        <v>1.0045E-2</v>
      </c>
      <c r="DP1828" s="72">
        <v>6.36</v>
      </c>
      <c r="DQ1828" s="72">
        <v>626.44000000000005</v>
      </c>
      <c r="DR1828" t="s">
        <v>1168</v>
      </c>
      <c r="DT1828" t="s">
        <v>1149</v>
      </c>
    </row>
    <row r="1829" spans="1:124" x14ac:dyDescent="0.3">
      <c r="A1829" t="s">
        <v>204</v>
      </c>
      <c r="B1829">
        <v>32250</v>
      </c>
      <c r="C1829" s="95">
        <v>2895</v>
      </c>
      <c r="D1829" s="95">
        <v>9333739</v>
      </c>
      <c r="E1829" s="95">
        <v>2777</v>
      </c>
      <c r="F1829" s="95">
        <v>8879947</v>
      </c>
      <c r="G1829" s="95">
        <v>495</v>
      </c>
      <c r="H1829" s="95">
        <v>895207</v>
      </c>
      <c r="I1829" s="95">
        <v>432</v>
      </c>
      <c r="J1829" s="95">
        <v>1326775</v>
      </c>
      <c r="K1829" s="95">
        <v>2823</v>
      </c>
      <c r="L1829" s="95">
        <v>10754115</v>
      </c>
      <c r="M1829" s="95">
        <v>2693</v>
      </c>
      <c r="N1829" s="95">
        <v>8194606</v>
      </c>
      <c r="O1829" s="95">
        <v>492</v>
      </c>
      <c r="P1829" s="95">
        <v>1341210</v>
      </c>
      <c r="Q1829" s="95">
        <v>422</v>
      </c>
      <c r="R1829" s="95">
        <v>1492741</v>
      </c>
      <c r="S1829" s="95">
        <v>2826</v>
      </c>
      <c r="T1829" s="95">
        <v>10459209</v>
      </c>
      <c r="U1829" s="95">
        <v>2678</v>
      </c>
      <c r="V1829" s="95">
        <v>8438005</v>
      </c>
      <c r="W1829" s="95">
        <v>523</v>
      </c>
      <c r="X1829" s="95">
        <v>1172630</v>
      </c>
      <c r="Y1829" s="95">
        <v>446</v>
      </c>
      <c r="Z1829" s="95">
        <v>1485936</v>
      </c>
      <c r="AA1829" s="95">
        <v>2720</v>
      </c>
      <c r="AB1829" s="95">
        <v>10132173</v>
      </c>
      <c r="AC1829" s="95">
        <v>2578</v>
      </c>
      <c r="AD1829" s="95">
        <v>8846788</v>
      </c>
      <c r="AE1829" s="95">
        <v>506</v>
      </c>
      <c r="AF1829" s="95">
        <v>1504491</v>
      </c>
      <c r="AG1829" s="95">
        <v>428</v>
      </c>
      <c r="AH1829" s="95">
        <v>1383905</v>
      </c>
      <c r="AI1829" s="95">
        <v>2682</v>
      </c>
      <c r="AJ1829" s="95">
        <v>8544886.8499999996</v>
      </c>
      <c r="AK1829" s="95">
        <v>2541</v>
      </c>
      <c r="AL1829" s="95">
        <v>8216282.8300000001</v>
      </c>
      <c r="AM1829" s="95">
        <v>488</v>
      </c>
      <c r="AN1829" s="95">
        <v>1238164</v>
      </c>
      <c r="AO1829" s="95">
        <v>416</v>
      </c>
      <c r="AP1829" s="95">
        <v>1419903</v>
      </c>
      <c r="AQ1829" s="72">
        <v>251.45</v>
      </c>
      <c r="AR1829" s="72">
        <v>265.05</v>
      </c>
      <c r="AS1829" s="72">
        <v>516.5</v>
      </c>
      <c r="AT1829" s="95">
        <v>10228946</v>
      </c>
      <c r="AU1829" s="95">
        <v>10206722</v>
      </c>
      <c r="AV1829" s="95">
        <v>3390</v>
      </c>
      <c r="AW1829" s="95">
        <v>3209</v>
      </c>
      <c r="AX1829" s="72">
        <v>304.06</v>
      </c>
      <c r="AY1829" s="72">
        <v>259.16000000000003</v>
      </c>
      <c r="AZ1829" s="72">
        <v>563.22</v>
      </c>
      <c r="BA1829" s="95">
        <v>12095325</v>
      </c>
      <c r="BB1829" s="95">
        <v>9687347</v>
      </c>
      <c r="BC1829" s="95">
        <v>3315</v>
      </c>
      <c r="BD1829" s="95">
        <v>3115</v>
      </c>
      <c r="BE1829" s="72">
        <v>289.44</v>
      </c>
      <c r="BF1829" s="72">
        <v>264.72000000000003</v>
      </c>
      <c r="BG1829" s="72">
        <v>554.16</v>
      </c>
      <c r="BH1829" s="95">
        <v>11631839</v>
      </c>
      <c r="BI1829" s="95">
        <v>9923941</v>
      </c>
      <c r="BJ1829" s="95">
        <v>3349</v>
      </c>
      <c r="BK1829" s="95">
        <v>3124</v>
      </c>
      <c r="BL1829" s="72">
        <v>300.60000000000002</v>
      </c>
      <c r="BM1829" s="72">
        <v>283.62</v>
      </c>
      <c r="BN1829" s="72">
        <v>584.22</v>
      </c>
      <c r="BO1829" s="95">
        <v>11636664</v>
      </c>
      <c r="BP1829" s="95">
        <v>10230693</v>
      </c>
      <c r="BQ1829" s="95">
        <v>3226</v>
      </c>
      <c r="BR1829" s="95">
        <v>3006</v>
      </c>
      <c r="BS1829" s="72">
        <v>257.18</v>
      </c>
      <c r="BT1829" s="72">
        <v>271.56</v>
      </c>
      <c r="BU1829" s="72">
        <v>528.74</v>
      </c>
      <c r="BV1829" s="95">
        <v>9783050.8499999996</v>
      </c>
      <c r="BW1829" s="95">
        <v>9636185.8300000001</v>
      </c>
      <c r="BX1829" s="95">
        <v>3170</v>
      </c>
      <c r="BY1829" s="95">
        <v>2957</v>
      </c>
      <c r="BZ1829" s="95">
        <v>3304</v>
      </c>
      <c r="CA1829" s="95">
        <v>3219</v>
      </c>
      <c r="CB1829" s="95">
        <v>3241</v>
      </c>
      <c r="CC1829" s="95">
        <v>3122</v>
      </c>
      <c r="CD1829" s="95">
        <v>3066</v>
      </c>
      <c r="CE1829" s="72">
        <v>650.75523149000003</v>
      </c>
      <c r="CF1829" s="72">
        <v>676.59346364999999</v>
      </c>
      <c r="CG1829" s="72">
        <v>712.40329333</v>
      </c>
      <c r="CH1829" s="72">
        <v>716.50152150999998</v>
      </c>
      <c r="CI1829" s="72">
        <v>731.52548966999996</v>
      </c>
      <c r="CJ1829" s="96">
        <v>0.79369319679999994</v>
      </c>
      <c r="CK1829" s="96">
        <v>0.83243488190000003</v>
      </c>
      <c r="CL1829" s="96">
        <v>0.77787400090000003</v>
      </c>
      <c r="CM1829" s="96">
        <v>0.81537858949999997</v>
      </c>
      <c r="CN1829" s="96">
        <v>0.72279094499999996</v>
      </c>
      <c r="CO1829" s="96">
        <v>0.90839479599999995</v>
      </c>
      <c r="CP1829" s="96">
        <v>0.8679423597</v>
      </c>
      <c r="CQ1829" s="96">
        <v>0.99584056389999998</v>
      </c>
      <c r="CR1829" s="96">
        <v>0.87156746500000004</v>
      </c>
      <c r="CS1829" s="95">
        <v>3098</v>
      </c>
      <c r="CT1829" s="95">
        <v>3082</v>
      </c>
      <c r="CU1829" s="95">
        <v>3100</v>
      </c>
      <c r="CV1829" s="95">
        <v>3006</v>
      </c>
      <c r="CW1829" s="95">
        <v>2921</v>
      </c>
      <c r="CX1829" s="96">
        <v>0.92390312100000005</v>
      </c>
      <c r="CY1829" s="96">
        <v>0.92704811300000001</v>
      </c>
      <c r="CZ1829" s="96">
        <v>0.91977541699999998</v>
      </c>
      <c r="DA1829" s="96">
        <v>0.87866953400000003</v>
      </c>
      <c r="DB1829" s="96">
        <v>0.89077750700000002</v>
      </c>
      <c r="DC1829">
        <v>2013</v>
      </c>
      <c r="DD1829" s="6">
        <v>3082.2</v>
      </c>
      <c r="DE1829" s="96">
        <v>1.9542684E-3</v>
      </c>
      <c r="DF1829" s="72">
        <v>668.05</v>
      </c>
      <c r="DG1829" s="96">
        <v>1</v>
      </c>
      <c r="DH1829" s="72">
        <v>668.05</v>
      </c>
      <c r="DI1829" s="72">
        <v>642.06031224000003</v>
      </c>
      <c r="DJ1829" s="96">
        <v>1</v>
      </c>
      <c r="DK1829" s="72">
        <v>668.05</v>
      </c>
      <c r="DL1829" s="96">
        <v>1</v>
      </c>
      <c r="DM1829" s="72">
        <v>668.05</v>
      </c>
      <c r="DN1829" s="96">
        <v>1</v>
      </c>
      <c r="DO1829" s="96">
        <v>5.6350000000000003E-3</v>
      </c>
      <c r="DP1829" s="72">
        <v>3.76</v>
      </c>
      <c r="DQ1829" s="72">
        <v>664.29</v>
      </c>
      <c r="DR1829" t="s">
        <v>204</v>
      </c>
      <c r="DT1829" t="s">
        <v>1149</v>
      </c>
    </row>
    <row r="1830" spans="1:124" x14ac:dyDescent="0.3">
      <c r="A1830" t="s">
        <v>1169</v>
      </c>
      <c r="B1830">
        <v>32260</v>
      </c>
      <c r="C1830" s="95">
        <v>1756</v>
      </c>
      <c r="D1830" s="95">
        <v>4891045</v>
      </c>
      <c r="E1830" s="95">
        <v>1667</v>
      </c>
      <c r="F1830" s="95">
        <v>4931045</v>
      </c>
      <c r="G1830" s="95">
        <v>418</v>
      </c>
      <c r="H1830" s="95">
        <v>694914</v>
      </c>
      <c r="I1830" s="95">
        <v>371</v>
      </c>
      <c r="J1830" s="95">
        <v>791752</v>
      </c>
      <c r="K1830" s="95">
        <v>1724</v>
      </c>
      <c r="L1830" s="95">
        <v>4953860</v>
      </c>
      <c r="M1830" s="95">
        <v>1642</v>
      </c>
      <c r="N1830" s="95">
        <v>5255579</v>
      </c>
      <c r="O1830" s="95">
        <v>436</v>
      </c>
      <c r="P1830" s="95">
        <v>696040</v>
      </c>
      <c r="Q1830" s="95">
        <v>383</v>
      </c>
      <c r="R1830" s="95">
        <v>965452</v>
      </c>
      <c r="S1830" s="95">
        <v>1748</v>
      </c>
      <c r="T1830" s="95">
        <v>5700167</v>
      </c>
      <c r="U1830" s="95">
        <v>1657</v>
      </c>
      <c r="V1830" s="95">
        <v>5797113</v>
      </c>
      <c r="W1830" s="95">
        <v>459</v>
      </c>
      <c r="X1830" s="95">
        <v>1033083</v>
      </c>
      <c r="Y1830" s="95">
        <v>402</v>
      </c>
      <c r="Z1830" s="95">
        <v>1206941</v>
      </c>
      <c r="AA1830" s="95">
        <v>1775</v>
      </c>
      <c r="AB1830" s="95">
        <v>5310046</v>
      </c>
      <c r="AC1830" s="95">
        <v>1665</v>
      </c>
      <c r="AD1830" s="95">
        <v>5568158</v>
      </c>
      <c r="AE1830" s="95">
        <v>473</v>
      </c>
      <c r="AF1830" s="95">
        <v>721258</v>
      </c>
      <c r="AG1830" s="95">
        <v>412</v>
      </c>
      <c r="AH1830" s="95">
        <v>1087183</v>
      </c>
      <c r="AI1830" s="95">
        <v>1820</v>
      </c>
      <c r="AJ1830" s="95">
        <v>5148639.6100000003</v>
      </c>
      <c r="AK1830" s="95">
        <v>1713</v>
      </c>
      <c r="AL1830" s="95">
        <v>6122267.0099999998</v>
      </c>
      <c r="AM1830" s="95">
        <v>496</v>
      </c>
      <c r="AN1830" s="95">
        <v>1068270</v>
      </c>
      <c r="AO1830" s="95">
        <v>435</v>
      </c>
      <c r="AP1830" s="95">
        <v>1297856</v>
      </c>
      <c r="AQ1830" s="72">
        <v>214.12</v>
      </c>
      <c r="AR1830" s="72">
        <v>234</v>
      </c>
      <c r="AS1830" s="72">
        <v>448.12</v>
      </c>
      <c r="AT1830" s="95">
        <v>5585959</v>
      </c>
      <c r="AU1830" s="95">
        <v>5722797</v>
      </c>
      <c r="AV1830" s="95">
        <v>2174</v>
      </c>
      <c r="AW1830" s="95">
        <v>2038</v>
      </c>
      <c r="AX1830" s="72">
        <v>217.97</v>
      </c>
      <c r="AY1830" s="72">
        <v>256.01</v>
      </c>
      <c r="AZ1830" s="72">
        <v>473.98</v>
      </c>
      <c r="BA1830" s="95">
        <v>5649900</v>
      </c>
      <c r="BB1830" s="95">
        <v>6221031</v>
      </c>
      <c r="BC1830" s="95">
        <v>2160</v>
      </c>
      <c r="BD1830" s="95">
        <v>2025</v>
      </c>
      <c r="BE1830" s="72">
        <v>254.24</v>
      </c>
      <c r="BF1830" s="72">
        <v>283.47000000000003</v>
      </c>
      <c r="BG1830" s="72">
        <v>537.71</v>
      </c>
      <c r="BH1830" s="95">
        <v>6733250</v>
      </c>
      <c r="BI1830" s="95">
        <v>7004054</v>
      </c>
      <c r="BJ1830" s="95">
        <v>2207</v>
      </c>
      <c r="BK1830" s="95">
        <v>2059</v>
      </c>
      <c r="BL1830" s="72">
        <v>223.58</v>
      </c>
      <c r="BM1830" s="72">
        <v>267.02999999999997</v>
      </c>
      <c r="BN1830" s="72">
        <v>490.61</v>
      </c>
      <c r="BO1830" s="95">
        <v>6031304</v>
      </c>
      <c r="BP1830" s="95">
        <v>6655341</v>
      </c>
      <c r="BQ1830" s="95">
        <v>2248</v>
      </c>
      <c r="BR1830" s="95">
        <v>2077</v>
      </c>
      <c r="BS1830" s="72">
        <v>223.69</v>
      </c>
      <c r="BT1830" s="72">
        <v>287.87</v>
      </c>
      <c r="BU1830" s="72">
        <v>511.56</v>
      </c>
      <c r="BV1830" s="95">
        <v>6216909.6100000003</v>
      </c>
      <c r="BW1830" s="95">
        <v>7420123.0099999998</v>
      </c>
      <c r="BX1830" s="95">
        <v>2316</v>
      </c>
      <c r="BY1830" s="95">
        <v>2148</v>
      </c>
      <c r="BZ1830" s="95">
        <v>2109</v>
      </c>
      <c r="CA1830" s="95">
        <v>2095</v>
      </c>
      <c r="CB1830" s="95">
        <v>2136</v>
      </c>
      <c r="CC1830" s="95">
        <v>2167</v>
      </c>
      <c r="CD1830" s="95">
        <v>2234</v>
      </c>
      <c r="CE1830" s="72">
        <v>650.75523149000003</v>
      </c>
      <c r="CF1830" s="72">
        <v>676.59346364999999</v>
      </c>
      <c r="CG1830" s="72">
        <v>712.40329333</v>
      </c>
      <c r="CH1830" s="72">
        <v>716.50152150999998</v>
      </c>
      <c r="CI1830" s="72">
        <v>731.52548966999996</v>
      </c>
      <c r="CJ1830" s="96">
        <v>0.68861528620000001</v>
      </c>
      <c r="CK1830" s="96">
        <v>0.70053883969999997</v>
      </c>
      <c r="CL1830" s="96">
        <v>0.75478314749999997</v>
      </c>
      <c r="CM1830" s="96">
        <v>0.68472987880000002</v>
      </c>
      <c r="CN1830" s="96">
        <v>0.69930577569999997</v>
      </c>
      <c r="CO1830" s="96">
        <v>0.88009813329999997</v>
      </c>
      <c r="CP1830" s="96">
        <v>0.80172262490000001</v>
      </c>
      <c r="CQ1830" s="96">
        <v>0.99584056389999998</v>
      </c>
      <c r="CR1830" s="96">
        <v>0.80507115240000005</v>
      </c>
      <c r="CS1830" s="95">
        <v>1990</v>
      </c>
      <c r="CT1830" s="95">
        <v>1997</v>
      </c>
      <c r="CU1830" s="95">
        <v>2050</v>
      </c>
      <c r="CV1830" s="95">
        <v>2100</v>
      </c>
      <c r="CW1830" s="95">
        <v>2159</v>
      </c>
      <c r="CX1830" s="96">
        <v>0.90133844900000004</v>
      </c>
      <c r="CY1830" s="96">
        <v>0.89937287899999996</v>
      </c>
      <c r="CZ1830" s="96">
        <v>0.85220200000000002</v>
      </c>
      <c r="DA1830" s="96">
        <v>0.87824757200000003</v>
      </c>
      <c r="DB1830" s="96">
        <v>0.87097972499999998</v>
      </c>
      <c r="DC1830">
        <v>2013</v>
      </c>
      <c r="DD1830" s="6">
        <v>2069.4</v>
      </c>
      <c r="DE1830" s="96">
        <v>2.3064671E-3</v>
      </c>
      <c r="DF1830" s="72">
        <v>616.86</v>
      </c>
      <c r="DG1830" s="96">
        <v>1</v>
      </c>
      <c r="DH1830" s="72">
        <v>616.86</v>
      </c>
      <c r="DI1830" s="72">
        <v>642.06031224000003</v>
      </c>
      <c r="DJ1830" s="96">
        <v>1</v>
      </c>
      <c r="DK1830" s="72">
        <v>616.86</v>
      </c>
      <c r="DL1830" s="96">
        <v>1</v>
      </c>
      <c r="DM1830" s="72">
        <v>616.86</v>
      </c>
      <c r="DN1830" s="96">
        <v>1</v>
      </c>
      <c r="DO1830" s="96">
        <v>8.0110000000000008E-3</v>
      </c>
      <c r="DP1830" s="72">
        <v>4.9400000000000004</v>
      </c>
      <c r="DQ1830" s="72">
        <v>611.91999999999996</v>
      </c>
      <c r="DR1830" t="s">
        <v>1169</v>
      </c>
      <c r="DT1830" t="s">
        <v>1149</v>
      </c>
    </row>
    <row r="1831" spans="1:124" x14ac:dyDescent="0.3">
      <c r="A1831" t="s">
        <v>1170</v>
      </c>
      <c r="B1831">
        <v>32270</v>
      </c>
      <c r="C1831" s="95">
        <v>3962</v>
      </c>
      <c r="D1831" s="95">
        <v>10981535</v>
      </c>
      <c r="E1831" s="95">
        <v>3812</v>
      </c>
      <c r="F1831" s="95">
        <v>10008498</v>
      </c>
      <c r="G1831" s="95">
        <v>900</v>
      </c>
      <c r="H1831" s="95">
        <v>1768360</v>
      </c>
      <c r="I1831" s="95">
        <v>806</v>
      </c>
      <c r="J1831" s="95">
        <v>2084670</v>
      </c>
      <c r="K1831" s="95">
        <v>3993</v>
      </c>
      <c r="L1831" s="95">
        <v>10830834</v>
      </c>
      <c r="M1831" s="95">
        <v>3816</v>
      </c>
      <c r="N1831" s="95">
        <v>10122824</v>
      </c>
      <c r="O1831" s="95">
        <v>921</v>
      </c>
      <c r="P1831" s="95">
        <v>1698759</v>
      </c>
      <c r="Q1831" s="95">
        <v>821</v>
      </c>
      <c r="R1831" s="95">
        <v>2135645</v>
      </c>
      <c r="S1831" s="95">
        <v>4000</v>
      </c>
      <c r="T1831" s="95">
        <v>12003619</v>
      </c>
      <c r="U1831" s="95">
        <v>3795</v>
      </c>
      <c r="V1831" s="95">
        <v>10391738</v>
      </c>
      <c r="W1831" s="95">
        <v>938</v>
      </c>
      <c r="X1831" s="95">
        <v>2522287</v>
      </c>
      <c r="Y1831" s="95">
        <v>831</v>
      </c>
      <c r="Z1831" s="95">
        <v>2272278</v>
      </c>
      <c r="AA1831" s="95">
        <v>3980</v>
      </c>
      <c r="AB1831" s="95">
        <v>11567878</v>
      </c>
      <c r="AC1831" s="95">
        <v>3746</v>
      </c>
      <c r="AD1831" s="95">
        <v>9621581</v>
      </c>
      <c r="AE1831" s="95">
        <v>911</v>
      </c>
      <c r="AF1831" s="95">
        <v>1874656</v>
      </c>
      <c r="AG1831" s="95">
        <v>800</v>
      </c>
      <c r="AH1831" s="95">
        <v>2358530</v>
      </c>
      <c r="AI1831" s="95">
        <v>4150</v>
      </c>
      <c r="AJ1831" s="95">
        <v>12672781</v>
      </c>
      <c r="AK1831" s="95">
        <v>3887</v>
      </c>
      <c r="AL1831" s="95">
        <v>10626155</v>
      </c>
      <c r="AM1831" s="95">
        <v>967</v>
      </c>
      <c r="AN1831" s="95">
        <v>1908390</v>
      </c>
      <c r="AO1831" s="95">
        <v>853</v>
      </c>
      <c r="AP1831" s="95">
        <v>2611778</v>
      </c>
      <c r="AQ1831" s="72">
        <v>218.53</v>
      </c>
      <c r="AR1831" s="72">
        <v>218.23</v>
      </c>
      <c r="AS1831" s="72">
        <v>436.76</v>
      </c>
      <c r="AT1831" s="95">
        <v>12749895</v>
      </c>
      <c r="AU1831" s="95">
        <v>12093168</v>
      </c>
      <c r="AV1831" s="95">
        <v>4862</v>
      </c>
      <c r="AW1831" s="95">
        <v>4618</v>
      </c>
      <c r="AX1831" s="72">
        <v>212.48</v>
      </c>
      <c r="AY1831" s="72">
        <v>220.3</v>
      </c>
      <c r="AZ1831" s="72">
        <v>432.78</v>
      </c>
      <c r="BA1831" s="95">
        <v>12529593</v>
      </c>
      <c r="BB1831" s="95">
        <v>12258469</v>
      </c>
      <c r="BC1831" s="95">
        <v>4914</v>
      </c>
      <c r="BD1831" s="95">
        <v>4637</v>
      </c>
      <c r="BE1831" s="72">
        <v>245.14</v>
      </c>
      <c r="BF1831" s="72">
        <v>228.13</v>
      </c>
      <c r="BG1831" s="72">
        <v>473.27</v>
      </c>
      <c r="BH1831" s="95">
        <v>14525906</v>
      </c>
      <c r="BI1831" s="95">
        <v>12664016</v>
      </c>
      <c r="BJ1831" s="95">
        <v>4938</v>
      </c>
      <c r="BK1831" s="95">
        <v>4626</v>
      </c>
      <c r="BL1831" s="72">
        <v>229.04</v>
      </c>
      <c r="BM1831" s="72">
        <v>219.61</v>
      </c>
      <c r="BN1831" s="72">
        <v>448.65</v>
      </c>
      <c r="BO1831" s="95">
        <v>13442534</v>
      </c>
      <c r="BP1831" s="95">
        <v>11980111</v>
      </c>
      <c r="BQ1831" s="95">
        <v>4891</v>
      </c>
      <c r="BR1831" s="95">
        <v>4546</v>
      </c>
      <c r="BS1831" s="72">
        <v>237.46</v>
      </c>
      <c r="BT1831" s="72">
        <v>232.73</v>
      </c>
      <c r="BU1831" s="72">
        <v>470.19</v>
      </c>
      <c r="BV1831" s="95">
        <v>14581171</v>
      </c>
      <c r="BW1831" s="95">
        <v>13237933</v>
      </c>
      <c r="BX1831" s="95">
        <v>5117</v>
      </c>
      <c r="BY1831" s="95">
        <v>4740</v>
      </c>
      <c r="BZ1831" s="95">
        <v>4746</v>
      </c>
      <c r="CA1831" s="95">
        <v>4780</v>
      </c>
      <c r="CB1831" s="95">
        <v>4788</v>
      </c>
      <c r="CC1831" s="95">
        <v>4727</v>
      </c>
      <c r="CD1831" s="95">
        <v>4933</v>
      </c>
      <c r="CE1831" s="72">
        <v>650.75523149000003</v>
      </c>
      <c r="CF1831" s="72">
        <v>676.59346364999999</v>
      </c>
      <c r="CG1831" s="72">
        <v>712.40329333</v>
      </c>
      <c r="CH1831" s="72">
        <v>716.50152150999998</v>
      </c>
      <c r="CI1831" s="72">
        <v>731.52548966999996</v>
      </c>
      <c r="CJ1831" s="96">
        <v>0.67115864589999996</v>
      </c>
      <c r="CK1831" s="96">
        <v>0.63964555270000001</v>
      </c>
      <c r="CL1831" s="96">
        <v>0.66432876490000003</v>
      </c>
      <c r="CM1831" s="96">
        <v>0.62616754679999997</v>
      </c>
      <c r="CN1831" s="96">
        <v>0.64275272240000003</v>
      </c>
      <c r="CO1831" s="96">
        <v>0.87730617499999997</v>
      </c>
      <c r="CP1831" s="96">
        <v>0.73954870610000001</v>
      </c>
      <c r="CQ1831" s="96">
        <v>0.99584056389999998</v>
      </c>
      <c r="CR1831" s="96">
        <v>0.74263755389999997</v>
      </c>
      <c r="CS1831" s="95">
        <v>4502</v>
      </c>
      <c r="CT1831" s="95">
        <v>4639</v>
      </c>
      <c r="CU1831" s="95">
        <v>4643</v>
      </c>
      <c r="CV1831" s="95">
        <v>4579</v>
      </c>
      <c r="CW1831" s="95">
        <v>4785</v>
      </c>
      <c r="CX1831" s="96">
        <v>0.926594574</v>
      </c>
      <c r="CY1831" s="96">
        <v>0.90327562400000005</v>
      </c>
      <c r="CZ1831" s="96">
        <v>0.86763895499999999</v>
      </c>
      <c r="DA1831" s="96">
        <v>0.84670562199999999</v>
      </c>
      <c r="DB1831" s="96">
        <v>0.844419276</v>
      </c>
      <c r="DC1831">
        <v>2013</v>
      </c>
      <c r="DD1831" s="6">
        <v>4633.3999999999996</v>
      </c>
      <c r="DE1831" s="96">
        <v>2.4834619E-3</v>
      </c>
      <c r="DF1831" s="72">
        <v>568.91999999999996</v>
      </c>
      <c r="DG1831" s="96">
        <v>1</v>
      </c>
      <c r="DH1831" s="72">
        <v>568.91999999999996</v>
      </c>
      <c r="DI1831" s="72">
        <v>642.06031224000003</v>
      </c>
      <c r="DJ1831" s="96">
        <v>1</v>
      </c>
      <c r="DK1831" s="72">
        <v>568.91999999999996</v>
      </c>
      <c r="DL1831" s="96">
        <v>1</v>
      </c>
      <c r="DM1831" s="72">
        <v>568.91999999999996</v>
      </c>
      <c r="DN1831" s="96">
        <v>1</v>
      </c>
      <c r="DO1831" s="96">
        <v>9.2300000000000004E-3</v>
      </c>
      <c r="DP1831" s="72">
        <v>5.25</v>
      </c>
      <c r="DQ1831" s="72">
        <v>563.66999999999996</v>
      </c>
      <c r="DR1831" t="s">
        <v>1170</v>
      </c>
      <c r="DT1831" t="s">
        <v>1149</v>
      </c>
    </row>
    <row r="1832" spans="1:124" x14ac:dyDescent="0.3">
      <c r="A1832" t="s">
        <v>1171</v>
      </c>
      <c r="B1832">
        <v>32280</v>
      </c>
      <c r="C1832" s="95">
        <v>1042</v>
      </c>
      <c r="D1832" s="95">
        <v>2930698</v>
      </c>
      <c r="E1832" s="95">
        <v>909</v>
      </c>
      <c r="F1832" s="95">
        <v>2086862</v>
      </c>
      <c r="G1832" s="95">
        <v>392</v>
      </c>
      <c r="H1832" s="95">
        <v>826252</v>
      </c>
      <c r="I1832" s="95">
        <v>325</v>
      </c>
      <c r="J1832" s="95">
        <v>680085</v>
      </c>
      <c r="K1832" s="95">
        <v>1032</v>
      </c>
      <c r="L1832" s="95">
        <v>2948486</v>
      </c>
      <c r="M1832" s="95">
        <v>882</v>
      </c>
      <c r="N1832" s="95">
        <v>2160833</v>
      </c>
      <c r="O1832" s="95">
        <v>403</v>
      </c>
      <c r="P1832" s="95">
        <v>771395</v>
      </c>
      <c r="Q1832" s="95">
        <v>332</v>
      </c>
      <c r="R1832" s="95">
        <v>777783</v>
      </c>
      <c r="S1832" s="95">
        <v>1064</v>
      </c>
      <c r="T1832" s="95">
        <v>4032736</v>
      </c>
      <c r="U1832" s="95">
        <v>905</v>
      </c>
      <c r="V1832" s="95">
        <v>2340818</v>
      </c>
      <c r="W1832" s="95">
        <v>413</v>
      </c>
      <c r="X1832" s="95">
        <v>1234101</v>
      </c>
      <c r="Y1832" s="95">
        <v>346</v>
      </c>
      <c r="Z1832" s="95">
        <v>830265</v>
      </c>
      <c r="AA1832" s="95">
        <v>1043</v>
      </c>
      <c r="AB1832" s="95">
        <v>3080205</v>
      </c>
      <c r="AC1832" s="95">
        <v>886</v>
      </c>
      <c r="AD1832" s="95">
        <v>2612707</v>
      </c>
      <c r="AE1832" s="95">
        <v>416</v>
      </c>
      <c r="AF1832" s="95">
        <v>1011451</v>
      </c>
      <c r="AG1832" s="95">
        <v>341</v>
      </c>
      <c r="AH1832" s="95">
        <v>899837</v>
      </c>
      <c r="AI1832" s="95">
        <v>1061</v>
      </c>
      <c r="AJ1832" s="95">
        <v>3041381</v>
      </c>
      <c r="AK1832" s="95">
        <v>893</v>
      </c>
      <c r="AL1832" s="95">
        <v>2416832.4300000002</v>
      </c>
      <c r="AM1832" s="95">
        <v>426</v>
      </c>
      <c r="AN1832" s="95">
        <v>951863</v>
      </c>
      <c r="AO1832" s="95">
        <v>350</v>
      </c>
      <c r="AP1832" s="95">
        <v>863529</v>
      </c>
      <c r="AQ1832" s="72">
        <v>218.33</v>
      </c>
      <c r="AR1832" s="72">
        <v>186.85</v>
      </c>
      <c r="AS1832" s="72">
        <v>405.18</v>
      </c>
      <c r="AT1832" s="95">
        <v>3756950</v>
      </c>
      <c r="AU1832" s="95">
        <v>2766947</v>
      </c>
      <c r="AV1832" s="95">
        <v>1434</v>
      </c>
      <c r="AW1832" s="95">
        <v>1234</v>
      </c>
      <c r="AX1832" s="72">
        <v>216.02</v>
      </c>
      <c r="AY1832" s="72">
        <v>201.72</v>
      </c>
      <c r="AZ1832" s="72">
        <v>417.74</v>
      </c>
      <c r="BA1832" s="95">
        <v>3719881</v>
      </c>
      <c r="BB1832" s="95">
        <v>2938616</v>
      </c>
      <c r="BC1832" s="95">
        <v>1435</v>
      </c>
      <c r="BD1832" s="95">
        <v>1214</v>
      </c>
      <c r="BE1832" s="72">
        <v>297.16000000000003</v>
      </c>
      <c r="BF1832" s="72">
        <v>211.24</v>
      </c>
      <c r="BG1832" s="72">
        <v>508.4</v>
      </c>
      <c r="BH1832" s="95">
        <v>5266837</v>
      </c>
      <c r="BI1832" s="95">
        <v>3171083</v>
      </c>
      <c r="BJ1832" s="95">
        <v>1477</v>
      </c>
      <c r="BK1832" s="95">
        <v>1251</v>
      </c>
      <c r="BL1832" s="72">
        <v>233.7</v>
      </c>
      <c r="BM1832" s="72">
        <v>238.56</v>
      </c>
      <c r="BN1832" s="72">
        <v>472.26</v>
      </c>
      <c r="BO1832" s="95">
        <v>4091656</v>
      </c>
      <c r="BP1832" s="95">
        <v>3512544</v>
      </c>
      <c r="BQ1832" s="95">
        <v>1459</v>
      </c>
      <c r="BR1832" s="95">
        <v>1227</v>
      </c>
      <c r="BS1832" s="72">
        <v>223.79</v>
      </c>
      <c r="BT1832" s="72">
        <v>219.92</v>
      </c>
      <c r="BU1832" s="72">
        <v>443.71</v>
      </c>
      <c r="BV1832" s="95">
        <v>3993244</v>
      </c>
      <c r="BW1832" s="95">
        <v>3280361.43</v>
      </c>
      <c r="BX1832" s="95">
        <v>1487</v>
      </c>
      <c r="BY1832" s="95">
        <v>1243</v>
      </c>
      <c r="BZ1832" s="95">
        <v>1339</v>
      </c>
      <c r="CA1832" s="95">
        <v>1329</v>
      </c>
      <c r="CB1832" s="95">
        <v>1368</v>
      </c>
      <c r="CC1832" s="95">
        <v>1349</v>
      </c>
      <c r="CD1832" s="95">
        <v>1368</v>
      </c>
      <c r="CE1832" s="72">
        <v>650.75523149000003</v>
      </c>
      <c r="CF1832" s="72">
        <v>676.59346364999999</v>
      </c>
      <c r="CG1832" s="72">
        <v>712.40329333</v>
      </c>
      <c r="CH1832" s="72">
        <v>716.50152150999998</v>
      </c>
      <c r="CI1832" s="72">
        <v>731.52548966999996</v>
      </c>
      <c r="CJ1832" s="96">
        <v>0.62263041519999995</v>
      </c>
      <c r="CK1832" s="96">
        <v>0.61741654690000003</v>
      </c>
      <c r="CL1832" s="96">
        <v>0.71364072119999999</v>
      </c>
      <c r="CM1832" s="96">
        <v>0.65911932610000001</v>
      </c>
      <c r="CN1832" s="96">
        <v>0.60655439389999999</v>
      </c>
      <c r="CO1832" s="96">
        <v>0.81510965189999995</v>
      </c>
      <c r="CP1832" s="96">
        <v>0.78992106049999999</v>
      </c>
      <c r="CQ1832" s="96">
        <v>0.99584056389999998</v>
      </c>
      <c r="CR1832" s="96">
        <v>0.79322029689999995</v>
      </c>
      <c r="CS1832" s="95">
        <v>1230</v>
      </c>
      <c r="CT1832" s="95">
        <v>1271</v>
      </c>
      <c r="CU1832" s="95">
        <v>1296</v>
      </c>
      <c r="CV1832" s="95">
        <v>1313</v>
      </c>
      <c r="CW1832" s="95">
        <v>1322</v>
      </c>
      <c r="CX1832" s="96">
        <v>0.81926767899999997</v>
      </c>
      <c r="CY1832" s="96">
        <v>0.796001713</v>
      </c>
      <c r="CZ1832" s="96">
        <v>0.82341082200000004</v>
      </c>
      <c r="DA1832" s="96">
        <v>0.83719321300000005</v>
      </c>
      <c r="DB1832" s="96">
        <v>0.79954065399999996</v>
      </c>
      <c r="DC1832">
        <v>2013</v>
      </c>
      <c r="DD1832" s="6">
        <v>1233.8</v>
      </c>
      <c r="DE1832" s="96">
        <v>6.2732737E-3</v>
      </c>
      <c r="DF1832" s="72">
        <v>605.36</v>
      </c>
      <c r="DG1832" s="96">
        <v>1</v>
      </c>
      <c r="DH1832" s="72">
        <v>605.36</v>
      </c>
      <c r="DI1832" s="72">
        <v>610.18734542000004</v>
      </c>
      <c r="DJ1832" s="96">
        <v>1</v>
      </c>
      <c r="DK1832" s="72">
        <v>605.36</v>
      </c>
      <c r="DL1832" s="96">
        <v>1</v>
      </c>
      <c r="DM1832" s="72">
        <v>605.36</v>
      </c>
      <c r="DN1832" s="96">
        <v>1</v>
      </c>
      <c r="DO1832" s="96">
        <v>1.8751E-2</v>
      </c>
      <c r="DP1832" s="72">
        <v>11.35</v>
      </c>
      <c r="DQ1832" s="72">
        <v>594.01</v>
      </c>
      <c r="DR1832" t="s">
        <v>1171</v>
      </c>
      <c r="DT1832" t="s">
        <v>1149</v>
      </c>
    </row>
    <row r="1833" spans="1:124" x14ac:dyDescent="0.3">
      <c r="A1833" t="s">
        <v>155</v>
      </c>
      <c r="B1833">
        <v>32290</v>
      </c>
      <c r="C1833" s="95">
        <v>717</v>
      </c>
      <c r="D1833" s="95">
        <v>3226988</v>
      </c>
      <c r="E1833" s="95">
        <v>693</v>
      </c>
      <c r="F1833" s="95">
        <v>2000841</v>
      </c>
      <c r="G1833" s="95">
        <v>103</v>
      </c>
      <c r="H1833" s="95">
        <v>301260</v>
      </c>
      <c r="I1833" s="95">
        <v>98</v>
      </c>
      <c r="J1833" s="95">
        <v>291703</v>
      </c>
      <c r="K1833" s="95">
        <v>715</v>
      </c>
      <c r="L1833" s="95">
        <v>3504247</v>
      </c>
      <c r="M1833" s="95">
        <v>690</v>
      </c>
      <c r="N1833" s="95">
        <v>2093103</v>
      </c>
      <c r="O1833" s="95">
        <v>102</v>
      </c>
      <c r="P1833" s="95">
        <v>387277</v>
      </c>
      <c r="Q1833" s="95">
        <v>96</v>
      </c>
      <c r="R1833" s="95">
        <v>296878</v>
      </c>
      <c r="S1833" s="95">
        <v>727</v>
      </c>
      <c r="T1833" s="95">
        <v>3602956</v>
      </c>
      <c r="U1833" s="95">
        <v>697</v>
      </c>
      <c r="V1833" s="95">
        <v>2185756</v>
      </c>
      <c r="W1833" s="95">
        <v>101</v>
      </c>
      <c r="X1833" s="95">
        <v>247367</v>
      </c>
      <c r="Y1833" s="95">
        <v>94</v>
      </c>
      <c r="Z1833" s="95">
        <v>305251</v>
      </c>
      <c r="AA1833" s="95">
        <v>728</v>
      </c>
      <c r="AB1833" s="95">
        <v>3456768</v>
      </c>
      <c r="AC1833" s="95">
        <v>694</v>
      </c>
      <c r="AD1833" s="95">
        <v>2320291</v>
      </c>
      <c r="AE1833" s="95">
        <v>96</v>
      </c>
      <c r="AF1833" s="95">
        <v>380619</v>
      </c>
      <c r="AG1833" s="95">
        <v>91</v>
      </c>
      <c r="AH1833" s="95">
        <v>331105</v>
      </c>
      <c r="AI1833" s="95">
        <v>737</v>
      </c>
      <c r="AJ1833" s="95">
        <v>2891901</v>
      </c>
      <c r="AK1833" s="95">
        <v>700</v>
      </c>
      <c r="AL1833" s="95">
        <v>2528148</v>
      </c>
      <c r="AM1833" s="95">
        <v>95</v>
      </c>
      <c r="AN1833" s="95">
        <v>445302</v>
      </c>
      <c r="AO1833" s="95">
        <v>92</v>
      </c>
      <c r="AP1833" s="95">
        <v>499494</v>
      </c>
      <c r="AQ1833" s="72">
        <v>358.56</v>
      </c>
      <c r="AR1833" s="72">
        <v>241.52</v>
      </c>
      <c r="AS1833" s="72">
        <v>600.08000000000004</v>
      </c>
      <c r="AT1833" s="95">
        <v>3528248</v>
      </c>
      <c r="AU1833" s="95">
        <v>2292544</v>
      </c>
      <c r="AV1833" s="95">
        <v>820</v>
      </c>
      <c r="AW1833" s="95">
        <v>791</v>
      </c>
      <c r="AX1833" s="72">
        <v>396.93</v>
      </c>
      <c r="AY1833" s="72">
        <v>253.39</v>
      </c>
      <c r="AZ1833" s="72">
        <v>650.32000000000005</v>
      </c>
      <c r="BA1833" s="95">
        <v>3891524</v>
      </c>
      <c r="BB1833" s="95">
        <v>2389981</v>
      </c>
      <c r="BC1833" s="95">
        <v>817</v>
      </c>
      <c r="BD1833" s="95">
        <v>786</v>
      </c>
      <c r="BE1833" s="72">
        <v>387.51</v>
      </c>
      <c r="BF1833" s="72">
        <v>262.43</v>
      </c>
      <c r="BG1833" s="72">
        <v>649.94000000000005</v>
      </c>
      <c r="BH1833" s="95">
        <v>3850323</v>
      </c>
      <c r="BI1833" s="95">
        <v>2491007</v>
      </c>
      <c r="BJ1833" s="95">
        <v>828</v>
      </c>
      <c r="BK1833" s="95">
        <v>791</v>
      </c>
      <c r="BL1833" s="72">
        <v>388.09</v>
      </c>
      <c r="BM1833" s="72">
        <v>281.45999999999998</v>
      </c>
      <c r="BN1833" s="72">
        <v>669.55</v>
      </c>
      <c r="BO1833" s="95">
        <v>3837387</v>
      </c>
      <c r="BP1833" s="95">
        <v>2651396</v>
      </c>
      <c r="BQ1833" s="95">
        <v>824</v>
      </c>
      <c r="BR1833" s="95">
        <v>785</v>
      </c>
      <c r="BS1833" s="72">
        <v>334.26</v>
      </c>
      <c r="BT1833" s="72">
        <v>318.57</v>
      </c>
      <c r="BU1833" s="72">
        <v>652.83000000000004</v>
      </c>
      <c r="BV1833" s="95">
        <v>3337203</v>
      </c>
      <c r="BW1833" s="95">
        <v>3027642</v>
      </c>
      <c r="BX1833" s="95">
        <v>832</v>
      </c>
      <c r="BY1833" s="95">
        <v>792</v>
      </c>
      <c r="BZ1833" s="95">
        <v>806</v>
      </c>
      <c r="CA1833" s="95">
        <v>802</v>
      </c>
      <c r="CB1833" s="95">
        <v>810</v>
      </c>
      <c r="CC1833" s="95">
        <v>805</v>
      </c>
      <c r="CD1833" s="95">
        <v>812</v>
      </c>
      <c r="CE1833" s="72">
        <v>650.75523149000003</v>
      </c>
      <c r="CF1833" s="72">
        <v>676.59346364999999</v>
      </c>
      <c r="CG1833" s="72">
        <v>712.40329333</v>
      </c>
      <c r="CH1833" s="72">
        <v>716.50152150999998</v>
      </c>
      <c r="CI1833" s="72">
        <v>731.52548966999996</v>
      </c>
      <c r="CJ1833" s="96">
        <v>0.92212858379999996</v>
      </c>
      <c r="CK1833" s="96">
        <v>0.96116802030000004</v>
      </c>
      <c r="CL1833" s="96">
        <v>0.91232031920000001</v>
      </c>
      <c r="CM1833" s="96">
        <v>0.93447114890000005</v>
      </c>
      <c r="CN1833" s="96">
        <v>0.89242276480000005</v>
      </c>
      <c r="CO1833" s="96">
        <v>0.86560220089999995</v>
      </c>
      <c r="CP1833" s="96">
        <v>1.0680450748000001</v>
      </c>
      <c r="CQ1833" s="96">
        <v>0.99584056389999998</v>
      </c>
      <c r="CR1833" s="96">
        <v>1.0725059423000001</v>
      </c>
      <c r="CS1833" s="95">
        <v>790</v>
      </c>
      <c r="CT1833" s="95">
        <v>792</v>
      </c>
      <c r="CU1833" s="95">
        <v>803</v>
      </c>
      <c r="CV1833" s="95">
        <v>814</v>
      </c>
      <c r="CW1833" s="95">
        <v>810</v>
      </c>
      <c r="CX1833" s="96">
        <v>0.89474319599999996</v>
      </c>
      <c r="CY1833" s="96">
        <v>0.86386409600000003</v>
      </c>
      <c r="CZ1833" s="96">
        <v>0.91450754899999998</v>
      </c>
      <c r="DA1833" s="96">
        <v>0.81915848499999999</v>
      </c>
      <c r="DB1833" s="96">
        <v>0.83707057500000004</v>
      </c>
      <c r="DC1833">
        <v>2013</v>
      </c>
      <c r="DD1833" s="6">
        <v>789</v>
      </c>
      <c r="DE1833" s="96">
        <v>2.4139496000000001E-3</v>
      </c>
      <c r="DF1833" s="72">
        <v>821.69</v>
      </c>
      <c r="DG1833" s="96">
        <v>1</v>
      </c>
      <c r="DH1833" s="72">
        <v>821.69</v>
      </c>
      <c r="DI1833" s="72">
        <v>642.06031224000003</v>
      </c>
      <c r="DJ1833" s="96">
        <v>0.88825671959999997</v>
      </c>
      <c r="DK1833" s="72">
        <v>801.61758943999996</v>
      </c>
      <c r="DL1833" s="96">
        <v>0.99768758209999997</v>
      </c>
      <c r="DM1833" s="72">
        <v>799.76391455999999</v>
      </c>
      <c r="DN1833" s="96">
        <v>1</v>
      </c>
      <c r="DO1833" s="96">
        <v>8.1630000000000001E-3</v>
      </c>
      <c r="DP1833" s="72">
        <v>6.53</v>
      </c>
      <c r="DQ1833" s="72">
        <v>793.23</v>
      </c>
      <c r="DR1833" t="s">
        <v>155</v>
      </c>
      <c r="DT1833" t="s">
        <v>1149</v>
      </c>
    </row>
    <row r="1834" spans="1:124" x14ac:dyDescent="0.3">
      <c r="A1834" t="s">
        <v>1172</v>
      </c>
      <c r="B1834">
        <v>32300</v>
      </c>
      <c r="C1834" s="95">
        <v>4230</v>
      </c>
      <c r="D1834" s="95">
        <v>13192143</v>
      </c>
      <c r="E1834" s="95">
        <v>3673</v>
      </c>
      <c r="F1834" s="95">
        <v>10193236</v>
      </c>
      <c r="G1834" s="95">
        <v>1683</v>
      </c>
      <c r="H1834" s="95">
        <v>3592550</v>
      </c>
      <c r="I1834" s="95">
        <v>1422</v>
      </c>
      <c r="J1834" s="95">
        <v>3631322</v>
      </c>
      <c r="K1834" s="95">
        <v>4320</v>
      </c>
      <c r="L1834" s="95">
        <v>13515122</v>
      </c>
      <c r="M1834" s="95">
        <v>3721</v>
      </c>
      <c r="N1834" s="95">
        <v>10587304</v>
      </c>
      <c r="O1834" s="95">
        <v>1801</v>
      </c>
      <c r="P1834" s="95">
        <v>3427463</v>
      </c>
      <c r="Q1834" s="95">
        <v>1505</v>
      </c>
      <c r="R1834" s="95">
        <v>3411664</v>
      </c>
      <c r="S1834" s="95">
        <v>4397</v>
      </c>
      <c r="T1834" s="95">
        <v>15731145</v>
      </c>
      <c r="U1834" s="95">
        <v>3731</v>
      </c>
      <c r="V1834" s="95">
        <v>11758497</v>
      </c>
      <c r="W1834" s="95">
        <v>1909</v>
      </c>
      <c r="X1834" s="95">
        <v>3950675</v>
      </c>
      <c r="Y1834" s="95">
        <v>1593</v>
      </c>
      <c r="Z1834" s="95">
        <v>4296267</v>
      </c>
      <c r="AA1834" s="95">
        <v>4435</v>
      </c>
      <c r="AB1834" s="95">
        <v>11472688</v>
      </c>
      <c r="AC1834" s="95">
        <v>3711</v>
      </c>
      <c r="AD1834" s="95">
        <v>11717997</v>
      </c>
      <c r="AE1834" s="95">
        <v>1917</v>
      </c>
      <c r="AF1834" s="95">
        <v>4213773</v>
      </c>
      <c r="AG1834" s="95">
        <v>1591</v>
      </c>
      <c r="AH1834" s="95">
        <v>4338279</v>
      </c>
      <c r="AI1834" s="95">
        <v>4579</v>
      </c>
      <c r="AJ1834" s="95">
        <v>12156563.779999999</v>
      </c>
      <c r="AK1834" s="95">
        <v>3813</v>
      </c>
      <c r="AL1834" s="95">
        <v>11536236.01</v>
      </c>
      <c r="AM1834" s="95">
        <v>1922</v>
      </c>
      <c r="AN1834" s="95">
        <v>3750854.33</v>
      </c>
      <c r="AO1834" s="95">
        <v>1616</v>
      </c>
      <c r="AP1834" s="95">
        <v>4290709.91</v>
      </c>
      <c r="AQ1834" s="72">
        <v>236.55</v>
      </c>
      <c r="AR1834" s="72">
        <v>226.11</v>
      </c>
      <c r="AS1834" s="72">
        <v>462.66</v>
      </c>
      <c r="AT1834" s="95">
        <v>16784693</v>
      </c>
      <c r="AU1834" s="95">
        <v>13824558</v>
      </c>
      <c r="AV1834" s="95">
        <v>5913</v>
      </c>
      <c r="AW1834" s="95">
        <v>5095</v>
      </c>
      <c r="AX1834" s="72">
        <v>230.66</v>
      </c>
      <c r="AY1834" s="72">
        <v>223.23</v>
      </c>
      <c r="AZ1834" s="72">
        <v>453.89</v>
      </c>
      <c r="BA1834" s="95">
        <v>16942585</v>
      </c>
      <c r="BB1834" s="95">
        <v>13998968</v>
      </c>
      <c r="BC1834" s="95">
        <v>6121</v>
      </c>
      <c r="BD1834" s="95">
        <v>5226</v>
      </c>
      <c r="BE1834" s="72">
        <v>260.08999999999997</v>
      </c>
      <c r="BF1834" s="72">
        <v>251.3</v>
      </c>
      <c r="BG1834" s="72">
        <v>511.39</v>
      </c>
      <c r="BH1834" s="95">
        <v>19681820</v>
      </c>
      <c r="BI1834" s="95">
        <v>16054764</v>
      </c>
      <c r="BJ1834" s="95">
        <v>6306</v>
      </c>
      <c r="BK1834" s="95">
        <v>5324</v>
      </c>
      <c r="BL1834" s="72">
        <v>205.79</v>
      </c>
      <c r="BM1834" s="72">
        <v>252.36</v>
      </c>
      <c r="BN1834" s="72">
        <v>458.15</v>
      </c>
      <c r="BO1834" s="95">
        <v>15686461</v>
      </c>
      <c r="BP1834" s="95">
        <v>16056276</v>
      </c>
      <c r="BQ1834" s="95">
        <v>6352</v>
      </c>
      <c r="BR1834" s="95">
        <v>5302</v>
      </c>
      <c r="BS1834" s="72">
        <v>203.91</v>
      </c>
      <c r="BT1834" s="72">
        <v>242.94</v>
      </c>
      <c r="BU1834" s="72">
        <v>446.85</v>
      </c>
      <c r="BV1834" s="95">
        <v>15907418.109999999</v>
      </c>
      <c r="BW1834" s="95">
        <v>15826945.92</v>
      </c>
      <c r="BX1834" s="95">
        <v>6501</v>
      </c>
      <c r="BY1834" s="95">
        <v>5429</v>
      </c>
      <c r="BZ1834" s="95">
        <v>5523</v>
      </c>
      <c r="CA1834" s="95">
        <v>5690</v>
      </c>
      <c r="CB1834" s="95">
        <v>5833</v>
      </c>
      <c r="CC1834" s="95">
        <v>5854</v>
      </c>
      <c r="CD1834" s="95">
        <v>5977</v>
      </c>
      <c r="CE1834" s="72">
        <v>650.75523149000003</v>
      </c>
      <c r="CF1834" s="72">
        <v>676.59346364999999</v>
      </c>
      <c r="CG1834" s="72">
        <v>712.40329333</v>
      </c>
      <c r="CH1834" s="72">
        <v>716.50152150999998</v>
      </c>
      <c r="CI1834" s="72">
        <v>731.52548966999996</v>
      </c>
      <c r="CJ1834" s="96">
        <v>0.71095855649999995</v>
      </c>
      <c r="CK1834" s="96">
        <v>0.67084597229999998</v>
      </c>
      <c r="CL1834" s="96">
        <v>0.71783778200000004</v>
      </c>
      <c r="CM1834" s="96">
        <v>0.63942641609999995</v>
      </c>
      <c r="CN1834" s="96">
        <v>0.61084679389999996</v>
      </c>
      <c r="CO1834" s="96">
        <v>0.87430053320000001</v>
      </c>
      <c r="CP1834" s="96">
        <v>0.76630755530000005</v>
      </c>
      <c r="CQ1834" s="96">
        <v>0.99584056389999998</v>
      </c>
      <c r="CR1834" s="96">
        <v>0.76950816590000004</v>
      </c>
      <c r="CS1834" s="95">
        <v>4669</v>
      </c>
      <c r="CT1834" s="95">
        <v>4925</v>
      </c>
      <c r="CU1834" s="95">
        <v>5047</v>
      </c>
      <c r="CV1834" s="95">
        <v>4990</v>
      </c>
      <c r="CW1834" s="95">
        <v>5193</v>
      </c>
      <c r="CX1834" s="96">
        <v>0.86896342599999998</v>
      </c>
      <c r="CY1834" s="96">
        <v>0.884773696</v>
      </c>
      <c r="CZ1834" s="96">
        <v>0.87775882400000005</v>
      </c>
      <c r="DA1834" s="96">
        <v>0.87500593199999999</v>
      </c>
      <c r="DB1834" s="96">
        <v>0.865127549</v>
      </c>
      <c r="DC1834">
        <v>2013</v>
      </c>
      <c r="DD1834" s="6">
        <v>5275.2</v>
      </c>
      <c r="DE1834" s="96">
        <v>4.6658094000000001E-3</v>
      </c>
      <c r="DF1834" s="72">
        <v>588.22</v>
      </c>
      <c r="DG1834" s="96">
        <v>1</v>
      </c>
      <c r="DH1834" s="72">
        <v>588.22</v>
      </c>
      <c r="DI1834" s="72">
        <v>610.18734542000004</v>
      </c>
      <c r="DJ1834" s="96">
        <v>1</v>
      </c>
      <c r="DK1834" s="72">
        <v>588.22</v>
      </c>
      <c r="DL1834" s="96">
        <v>1</v>
      </c>
      <c r="DM1834" s="72">
        <v>588.22</v>
      </c>
      <c r="DN1834" s="96">
        <v>1</v>
      </c>
      <c r="DO1834" s="96">
        <v>1.3779E-2</v>
      </c>
      <c r="DP1834" s="72">
        <v>8.11</v>
      </c>
      <c r="DQ1834" s="72">
        <v>580.11</v>
      </c>
      <c r="DR1834" t="s">
        <v>1172</v>
      </c>
      <c r="DT1834" t="s">
        <v>1149</v>
      </c>
    </row>
    <row r="1835" spans="1:124" x14ac:dyDescent="0.3">
      <c r="A1835" t="s">
        <v>1173</v>
      </c>
      <c r="B1835">
        <v>33000</v>
      </c>
      <c r="C1835" s="95">
        <v>30497</v>
      </c>
      <c r="D1835" s="95">
        <v>104472754</v>
      </c>
      <c r="E1835" s="95">
        <v>28295</v>
      </c>
      <c r="F1835" s="95">
        <v>90596718</v>
      </c>
      <c r="G1835" s="95">
        <v>6378</v>
      </c>
      <c r="H1835" s="95">
        <v>18601764</v>
      </c>
      <c r="I1835" s="95">
        <v>5262</v>
      </c>
      <c r="J1835" s="95">
        <v>15219277</v>
      </c>
      <c r="K1835" s="95">
        <v>29351</v>
      </c>
      <c r="L1835" s="95">
        <v>101536987</v>
      </c>
      <c r="M1835" s="95">
        <v>26976</v>
      </c>
      <c r="N1835" s="95">
        <v>90306773</v>
      </c>
      <c r="O1835" s="95">
        <v>6296</v>
      </c>
      <c r="P1835" s="95">
        <v>19404358</v>
      </c>
      <c r="Q1835" s="95">
        <v>5155</v>
      </c>
      <c r="R1835" s="95">
        <v>16195004</v>
      </c>
      <c r="S1835" s="95">
        <v>26011</v>
      </c>
      <c r="T1835" s="95">
        <v>95848660</v>
      </c>
      <c r="U1835" s="95">
        <v>23504</v>
      </c>
      <c r="V1835" s="95">
        <v>82503536</v>
      </c>
      <c r="W1835" s="95">
        <v>6155</v>
      </c>
      <c r="X1835" s="95">
        <v>19915422</v>
      </c>
      <c r="Y1835" s="95">
        <v>5023</v>
      </c>
      <c r="Z1835" s="95">
        <v>16706789</v>
      </c>
      <c r="AA1835" s="95">
        <v>24707</v>
      </c>
      <c r="AB1835" s="95">
        <v>88015353</v>
      </c>
      <c r="AC1835" s="95">
        <v>22044</v>
      </c>
      <c r="AD1835" s="95">
        <v>81468667</v>
      </c>
      <c r="AE1835" s="95">
        <v>6300</v>
      </c>
      <c r="AF1835" s="95">
        <v>22053359</v>
      </c>
      <c r="AG1835" s="95">
        <v>5186</v>
      </c>
      <c r="AH1835" s="95">
        <v>18280260</v>
      </c>
      <c r="AI1835" s="95">
        <v>24245</v>
      </c>
      <c r="AJ1835" s="95">
        <v>85457648.689999998</v>
      </c>
      <c r="AK1835" s="95">
        <v>21508</v>
      </c>
      <c r="AL1835" s="95">
        <v>80620438.650000006</v>
      </c>
      <c r="AM1835" s="95">
        <v>6366</v>
      </c>
      <c r="AN1835" s="95">
        <v>23154461</v>
      </c>
      <c r="AO1835" s="95">
        <v>5278</v>
      </c>
      <c r="AP1835" s="95">
        <v>19373894</v>
      </c>
      <c r="AQ1835" s="72">
        <v>278.13</v>
      </c>
      <c r="AR1835" s="72">
        <v>262.77999999999997</v>
      </c>
      <c r="AS1835" s="72">
        <v>540.91</v>
      </c>
      <c r="AT1835" s="95">
        <v>123074518</v>
      </c>
      <c r="AU1835" s="95">
        <v>105815995</v>
      </c>
      <c r="AV1835" s="95">
        <v>36875</v>
      </c>
      <c r="AW1835" s="95">
        <v>33557</v>
      </c>
      <c r="AX1835" s="72">
        <v>282.73</v>
      </c>
      <c r="AY1835" s="72">
        <v>276.22000000000003</v>
      </c>
      <c r="AZ1835" s="72">
        <v>558.95000000000005</v>
      </c>
      <c r="BA1835" s="95">
        <v>120941345</v>
      </c>
      <c r="BB1835" s="95">
        <v>106501777</v>
      </c>
      <c r="BC1835" s="95">
        <v>35647</v>
      </c>
      <c r="BD1835" s="95">
        <v>32131</v>
      </c>
      <c r="BE1835" s="72">
        <v>299.91000000000003</v>
      </c>
      <c r="BF1835" s="72">
        <v>289.81</v>
      </c>
      <c r="BG1835" s="72">
        <v>589.72</v>
      </c>
      <c r="BH1835" s="95">
        <v>115764082</v>
      </c>
      <c r="BI1835" s="95">
        <v>99210325</v>
      </c>
      <c r="BJ1835" s="95">
        <v>32166</v>
      </c>
      <c r="BK1835" s="95">
        <v>28527</v>
      </c>
      <c r="BL1835" s="72">
        <v>295.82</v>
      </c>
      <c r="BM1835" s="72">
        <v>305.27</v>
      </c>
      <c r="BN1835" s="72">
        <v>601.09</v>
      </c>
      <c r="BO1835" s="95">
        <v>110068712</v>
      </c>
      <c r="BP1835" s="95">
        <v>99748927</v>
      </c>
      <c r="BQ1835" s="95">
        <v>31007</v>
      </c>
      <c r="BR1835" s="95">
        <v>27230</v>
      </c>
      <c r="BS1835" s="72">
        <v>295.68</v>
      </c>
      <c r="BT1835" s="72">
        <v>311.08999999999997</v>
      </c>
      <c r="BU1835" s="72">
        <v>606.77</v>
      </c>
      <c r="BV1835" s="95">
        <v>108612109.69</v>
      </c>
      <c r="BW1835" s="95">
        <v>99994332.650000006</v>
      </c>
      <c r="BX1835" s="95">
        <v>30611</v>
      </c>
      <c r="BY1835" s="95">
        <v>26786</v>
      </c>
      <c r="BZ1835" s="95">
        <v>35294</v>
      </c>
      <c r="CA1835" s="95">
        <v>33953</v>
      </c>
      <c r="CB1835" s="95">
        <v>30412</v>
      </c>
      <c r="CC1835" s="95">
        <v>29214</v>
      </c>
      <c r="CD1835" s="95">
        <v>28740</v>
      </c>
      <c r="CE1835" s="72">
        <v>650.75523149000003</v>
      </c>
      <c r="CF1835" s="72">
        <v>676.59346364999999</v>
      </c>
      <c r="CG1835" s="72">
        <v>712.40329333</v>
      </c>
      <c r="CH1835" s="72">
        <v>716.50152150999998</v>
      </c>
      <c r="CI1835" s="72">
        <v>731.52548966999996</v>
      </c>
      <c r="CJ1835" s="96">
        <v>0.83120346000000001</v>
      </c>
      <c r="CK1835" s="96">
        <v>0.82612385430000002</v>
      </c>
      <c r="CL1835" s="96">
        <v>0.82778954780000003</v>
      </c>
      <c r="CM1835" s="96">
        <v>0.83892354999999996</v>
      </c>
      <c r="CN1835" s="96">
        <v>0.82945845159999998</v>
      </c>
      <c r="CO1835" s="96">
        <v>1.0593132840999999</v>
      </c>
      <c r="CP1835" s="96">
        <v>0.78418706270000005</v>
      </c>
      <c r="CQ1835" s="96">
        <v>0.99584056389999998</v>
      </c>
      <c r="CR1835" s="96">
        <v>0.78746235009999999</v>
      </c>
      <c r="CS1835" s="95">
        <v>34899</v>
      </c>
      <c r="CT1835" s="95">
        <v>33739</v>
      </c>
      <c r="CU1835" s="95">
        <v>29963</v>
      </c>
      <c r="CV1835" s="95">
        <v>28539</v>
      </c>
      <c r="CW1835" s="95">
        <v>28055</v>
      </c>
      <c r="CX1835" s="96">
        <v>1.0548052080000001</v>
      </c>
      <c r="CY1835" s="96">
        <v>1.048702617</v>
      </c>
      <c r="CZ1835" s="96">
        <v>1.066125427</v>
      </c>
      <c r="DA1835" s="96">
        <v>1.066781744</v>
      </c>
      <c r="DB1835" s="96">
        <v>1.062808776</v>
      </c>
      <c r="DC1835">
        <v>2013</v>
      </c>
      <c r="DD1835" s="6">
        <v>29646.2</v>
      </c>
      <c r="DE1835" s="96">
        <v>1.50644462E-2</v>
      </c>
      <c r="DF1835" s="72">
        <v>595.65</v>
      </c>
      <c r="DG1835" s="96">
        <v>1</v>
      </c>
      <c r="DH1835" s="72">
        <v>595.65</v>
      </c>
      <c r="DI1835" s="72">
        <v>589.91718863999995</v>
      </c>
      <c r="DJ1835" s="96">
        <v>1</v>
      </c>
      <c r="DK1835" s="72">
        <v>595.65</v>
      </c>
      <c r="DL1835" s="96">
        <v>1</v>
      </c>
      <c r="DM1835" s="72">
        <v>595.65</v>
      </c>
      <c r="DN1835" s="96">
        <v>0.85978362109999995</v>
      </c>
      <c r="DO1835" s="96">
        <v>2.7914000000000001E-2</v>
      </c>
      <c r="DP1835" s="72">
        <v>14.3</v>
      </c>
      <c r="DQ1835" s="72">
        <v>581.35</v>
      </c>
      <c r="DR1835" t="s">
        <v>1173</v>
      </c>
      <c r="DT1835" t="s">
        <v>1174</v>
      </c>
    </row>
    <row r="1836" spans="1:124" x14ac:dyDescent="0.3">
      <c r="A1836" t="s">
        <v>810</v>
      </c>
      <c r="B1836">
        <v>33010</v>
      </c>
      <c r="C1836" s="95">
        <v>6092</v>
      </c>
      <c r="D1836" s="95">
        <v>20691367</v>
      </c>
      <c r="E1836" s="95">
        <v>5767</v>
      </c>
      <c r="F1836" s="95">
        <v>15563334</v>
      </c>
      <c r="G1836" s="95">
        <v>1404</v>
      </c>
      <c r="H1836" s="95">
        <v>3273644</v>
      </c>
      <c r="I1836" s="95">
        <v>1170</v>
      </c>
      <c r="J1836" s="95">
        <v>2952536</v>
      </c>
      <c r="K1836" s="95">
        <v>5581</v>
      </c>
      <c r="L1836" s="95">
        <v>20415910</v>
      </c>
      <c r="M1836" s="95">
        <v>5239</v>
      </c>
      <c r="N1836" s="95">
        <v>15315512</v>
      </c>
      <c r="O1836" s="95">
        <v>1429</v>
      </c>
      <c r="P1836" s="95">
        <v>2919217</v>
      </c>
      <c r="Q1836" s="95">
        <v>1173</v>
      </c>
      <c r="R1836" s="95">
        <v>3246910</v>
      </c>
      <c r="S1836" s="95">
        <v>4973</v>
      </c>
      <c r="T1836" s="95">
        <v>18567006</v>
      </c>
      <c r="U1836" s="95">
        <v>4610</v>
      </c>
      <c r="V1836" s="95">
        <v>14136548</v>
      </c>
      <c r="W1836" s="95">
        <v>1404</v>
      </c>
      <c r="X1836" s="95">
        <v>3449742</v>
      </c>
      <c r="Y1836" s="95">
        <v>1148</v>
      </c>
      <c r="Z1836" s="95">
        <v>3270382</v>
      </c>
      <c r="AA1836" s="95">
        <v>4881</v>
      </c>
      <c r="AB1836" s="95">
        <v>18090711</v>
      </c>
      <c r="AC1836" s="95">
        <v>4511</v>
      </c>
      <c r="AD1836" s="95">
        <v>14197364</v>
      </c>
      <c r="AE1836" s="95">
        <v>1397</v>
      </c>
      <c r="AF1836" s="95">
        <v>4242502</v>
      </c>
      <c r="AG1836" s="95">
        <v>1125</v>
      </c>
      <c r="AH1836" s="95">
        <v>3369240</v>
      </c>
      <c r="AI1836" s="95">
        <v>4749</v>
      </c>
      <c r="AJ1836" s="95">
        <v>18679231</v>
      </c>
      <c r="AK1836" s="95">
        <v>4351</v>
      </c>
      <c r="AL1836" s="95">
        <v>14786875.689999999</v>
      </c>
      <c r="AM1836" s="95">
        <v>1384</v>
      </c>
      <c r="AN1836" s="95">
        <v>3916844</v>
      </c>
      <c r="AO1836" s="95">
        <v>1114</v>
      </c>
      <c r="AP1836" s="95">
        <v>3496948</v>
      </c>
      <c r="AQ1836" s="72">
        <v>266.42</v>
      </c>
      <c r="AR1836" s="72">
        <v>222.43</v>
      </c>
      <c r="AS1836" s="72">
        <v>488.85</v>
      </c>
      <c r="AT1836" s="95">
        <v>23965011</v>
      </c>
      <c r="AU1836" s="95">
        <v>18515870</v>
      </c>
      <c r="AV1836" s="95">
        <v>7496</v>
      </c>
      <c r="AW1836" s="95">
        <v>6937</v>
      </c>
      <c r="AX1836" s="72">
        <v>277.39999999999998</v>
      </c>
      <c r="AY1836" s="72">
        <v>241.25</v>
      </c>
      <c r="AZ1836" s="72">
        <v>518.65</v>
      </c>
      <c r="BA1836" s="95">
        <v>23335127</v>
      </c>
      <c r="BB1836" s="95">
        <v>18562422</v>
      </c>
      <c r="BC1836" s="95">
        <v>7010</v>
      </c>
      <c r="BD1836" s="95">
        <v>6412</v>
      </c>
      <c r="BE1836" s="72">
        <v>287.70999999999998</v>
      </c>
      <c r="BF1836" s="72">
        <v>251.92</v>
      </c>
      <c r="BG1836" s="72">
        <v>539.63</v>
      </c>
      <c r="BH1836" s="95">
        <v>22016748</v>
      </c>
      <c r="BI1836" s="95">
        <v>17406930</v>
      </c>
      <c r="BJ1836" s="95">
        <v>6377</v>
      </c>
      <c r="BK1836" s="95">
        <v>5758</v>
      </c>
      <c r="BL1836" s="72">
        <v>296.45</v>
      </c>
      <c r="BM1836" s="72">
        <v>259.74</v>
      </c>
      <c r="BN1836" s="72">
        <v>556.19000000000005</v>
      </c>
      <c r="BO1836" s="95">
        <v>22333213</v>
      </c>
      <c r="BP1836" s="95">
        <v>17566604</v>
      </c>
      <c r="BQ1836" s="95">
        <v>6278</v>
      </c>
      <c r="BR1836" s="95">
        <v>5636</v>
      </c>
      <c r="BS1836" s="72">
        <v>307.02999999999997</v>
      </c>
      <c r="BT1836" s="72">
        <v>278.8</v>
      </c>
      <c r="BU1836" s="72">
        <v>585.83000000000004</v>
      </c>
      <c r="BV1836" s="95">
        <v>22596075</v>
      </c>
      <c r="BW1836" s="95">
        <v>18283823.690000001</v>
      </c>
      <c r="BX1836" s="95">
        <v>6133</v>
      </c>
      <c r="BY1836" s="95">
        <v>5465</v>
      </c>
      <c r="BZ1836" s="95">
        <v>7230</v>
      </c>
      <c r="CA1836" s="95">
        <v>6722</v>
      </c>
      <c r="CB1836" s="95">
        <v>6079</v>
      </c>
      <c r="CC1836" s="95">
        <v>5973</v>
      </c>
      <c r="CD1836" s="95">
        <v>5806</v>
      </c>
      <c r="CE1836" s="72">
        <v>650.75523149000003</v>
      </c>
      <c r="CF1836" s="72">
        <v>676.59346364999999</v>
      </c>
      <c r="CG1836" s="72">
        <v>712.40329333</v>
      </c>
      <c r="CH1836" s="72">
        <v>716.50152150999998</v>
      </c>
      <c r="CI1836" s="72">
        <v>731.52548966999996</v>
      </c>
      <c r="CJ1836" s="96">
        <v>0.75120410309999996</v>
      </c>
      <c r="CK1836" s="96">
        <v>0.76656076039999999</v>
      </c>
      <c r="CL1836" s="96">
        <v>0.75747825010000003</v>
      </c>
      <c r="CM1836" s="96">
        <v>0.77625794680000004</v>
      </c>
      <c r="CN1836" s="96">
        <v>0.80083333840000004</v>
      </c>
      <c r="CO1836" s="96">
        <v>1.0053850037000001</v>
      </c>
      <c r="CP1836" s="96">
        <v>0.7663401353</v>
      </c>
      <c r="CQ1836" s="96">
        <v>0.99584056389999998</v>
      </c>
      <c r="CR1836" s="96">
        <v>0.76954088200000004</v>
      </c>
      <c r="CS1836" s="95">
        <v>6910</v>
      </c>
      <c r="CT1836" s="95">
        <v>6439</v>
      </c>
      <c r="CU1836" s="95">
        <v>5828</v>
      </c>
      <c r="CV1836" s="95">
        <v>5767</v>
      </c>
      <c r="CW1836" s="95">
        <v>5686</v>
      </c>
      <c r="CX1836" s="96">
        <v>0.99822495099999997</v>
      </c>
      <c r="CY1836" s="96">
        <v>1.003195558</v>
      </c>
      <c r="CZ1836" s="96">
        <v>0.99590362099999996</v>
      </c>
      <c r="DA1836" s="96">
        <v>1.003626701</v>
      </c>
      <c r="DB1836" s="96">
        <v>1.0280672820000001</v>
      </c>
      <c r="DC1836">
        <v>2013</v>
      </c>
      <c r="DD1836" s="6">
        <v>6041.6</v>
      </c>
      <c r="DE1836" s="96">
        <v>1.2125021200000001E-2</v>
      </c>
      <c r="DF1836" s="72">
        <v>583.83000000000004</v>
      </c>
      <c r="DG1836" s="96">
        <v>1</v>
      </c>
      <c r="DH1836" s="72">
        <v>583.83000000000004</v>
      </c>
      <c r="DI1836" s="72">
        <v>611.75154658999998</v>
      </c>
      <c r="DJ1836" s="96">
        <v>1</v>
      </c>
      <c r="DK1836" s="72">
        <v>583.83000000000004</v>
      </c>
      <c r="DL1836" s="96">
        <v>1</v>
      </c>
      <c r="DM1836" s="72">
        <v>583.83000000000004</v>
      </c>
      <c r="DN1836" s="96">
        <v>0.7866531188</v>
      </c>
      <c r="DO1836" s="96">
        <v>3.0509000000000001E-2</v>
      </c>
      <c r="DP1836" s="72">
        <v>14.01</v>
      </c>
      <c r="DQ1836" s="72">
        <v>569.82000000000005</v>
      </c>
      <c r="DR1836" t="s">
        <v>810</v>
      </c>
      <c r="DT1836" t="s">
        <v>1174</v>
      </c>
    </row>
    <row r="1837" spans="1:124" x14ac:dyDescent="0.3">
      <c r="A1837" t="s">
        <v>1175</v>
      </c>
      <c r="B1837">
        <v>33020</v>
      </c>
      <c r="C1837" s="95">
        <v>75700</v>
      </c>
      <c r="D1837" s="95">
        <v>612712371</v>
      </c>
      <c r="E1837" s="95">
        <v>70004</v>
      </c>
      <c r="F1837" s="95">
        <v>288145956</v>
      </c>
      <c r="G1837" s="95">
        <v>20807</v>
      </c>
      <c r="H1837" s="95">
        <v>135650415</v>
      </c>
      <c r="I1837" s="95">
        <v>17952</v>
      </c>
      <c r="J1837" s="95">
        <v>63421628</v>
      </c>
      <c r="K1837" s="95">
        <v>71814</v>
      </c>
      <c r="L1837" s="95">
        <v>588972039</v>
      </c>
      <c r="M1837" s="95">
        <v>65751</v>
      </c>
      <c r="N1837" s="95">
        <v>280359308</v>
      </c>
      <c r="O1837" s="95">
        <v>20327</v>
      </c>
      <c r="P1837" s="95">
        <v>134773100</v>
      </c>
      <c r="Q1837" s="95">
        <v>17358</v>
      </c>
      <c r="R1837" s="95">
        <v>63062502</v>
      </c>
      <c r="S1837" s="95">
        <v>68312</v>
      </c>
      <c r="T1837" s="95">
        <v>601305684</v>
      </c>
      <c r="U1837" s="95">
        <v>61443</v>
      </c>
      <c r="V1837" s="95">
        <v>278751058</v>
      </c>
      <c r="W1837" s="95">
        <v>19532</v>
      </c>
      <c r="X1837" s="95">
        <v>142338004</v>
      </c>
      <c r="Y1837" s="95">
        <v>16480</v>
      </c>
      <c r="Z1837" s="95">
        <v>64822382</v>
      </c>
      <c r="AA1837" s="95">
        <v>67894</v>
      </c>
      <c r="AB1837" s="95">
        <v>608061389</v>
      </c>
      <c r="AC1837" s="95">
        <v>59126</v>
      </c>
      <c r="AD1837" s="95">
        <v>285536218</v>
      </c>
      <c r="AE1837" s="95">
        <v>19409</v>
      </c>
      <c r="AF1837" s="95">
        <v>157252233</v>
      </c>
      <c r="AG1837" s="95">
        <v>16359</v>
      </c>
      <c r="AH1837" s="95">
        <v>70429692</v>
      </c>
      <c r="AI1837" s="95">
        <v>67036</v>
      </c>
      <c r="AJ1837" s="95">
        <v>603917343.63999999</v>
      </c>
      <c r="AK1837" s="95">
        <v>58473</v>
      </c>
      <c r="AL1837" s="95">
        <v>289015252.72000003</v>
      </c>
      <c r="AM1837" s="95">
        <v>19938</v>
      </c>
      <c r="AN1837" s="95">
        <v>150489309.93000001</v>
      </c>
      <c r="AO1837" s="95">
        <v>16836</v>
      </c>
      <c r="AP1837" s="95">
        <v>74531547.170000002</v>
      </c>
      <c r="AQ1837" s="72">
        <v>646.21</v>
      </c>
      <c r="AR1837" s="72">
        <v>333.09</v>
      </c>
      <c r="AS1837" s="72">
        <v>979.3</v>
      </c>
      <c r="AT1837" s="95">
        <v>748362786</v>
      </c>
      <c r="AU1837" s="95">
        <v>351567584</v>
      </c>
      <c r="AV1837" s="95">
        <v>96507</v>
      </c>
      <c r="AW1837" s="95">
        <v>87956</v>
      </c>
      <c r="AX1837" s="72">
        <v>654.55999999999995</v>
      </c>
      <c r="AY1837" s="72">
        <v>344.35</v>
      </c>
      <c r="AZ1837" s="72">
        <v>998.91</v>
      </c>
      <c r="BA1837" s="95">
        <v>723745139</v>
      </c>
      <c r="BB1837" s="95">
        <v>343421810</v>
      </c>
      <c r="BC1837" s="95">
        <v>92141</v>
      </c>
      <c r="BD1837" s="95">
        <v>83109</v>
      </c>
      <c r="BE1837" s="72">
        <v>705.46</v>
      </c>
      <c r="BF1837" s="72">
        <v>367.43</v>
      </c>
      <c r="BG1837" s="72">
        <v>1072.8900000000001</v>
      </c>
      <c r="BH1837" s="95">
        <v>743643688</v>
      </c>
      <c r="BI1837" s="95">
        <v>343573440</v>
      </c>
      <c r="BJ1837" s="95">
        <v>87844</v>
      </c>
      <c r="BK1837" s="95">
        <v>77923</v>
      </c>
      <c r="BL1837" s="72">
        <v>730.51</v>
      </c>
      <c r="BM1837" s="72">
        <v>392.98</v>
      </c>
      <c r="BN1837" s="72">
        <v>1123.49</v>
      </c>
      <c r="BO1837" s="95">
        <v>765313622</v>
      </c>
      <c r="BP1837" s="95">
        <v>355965910</v>
      </c>
      <c r="BQ1837" s="95">
        <v>87303</v>
      </c>
      <c r="BR1837" s="95">
        <v>75485</v>
      </c>
      <c r="BS1837" s="72">
        <v>722.83</v>
      </c>
      <c r="BT1837" s="72">
        <v>402.28</v>
      </c>
      <c r="BU1837" s="72">
        <v>1125.1099999999999</v>
      </c>
      <c r="BV1837" s="95">
        <v>754406653.57000005</v>
      </c>
      <c r="BW1837" s="95">
        <v>363546799.88999999</v>
      </c>
      <c r="BX1837" s="95">
        <v>86974</v>
      </c>
      <c r="BY1837" s="95">
        <v>75309</v>
      </c>
      <c r="BZ1837" s="95">
        <v>92432</v>
      </c>
      <c r="CA1837" s="95">
        <v>87789</v>
      </c>
      <c r="CB1837" s="95">
        <v>83062</v>
      </c>
      <c r="CC1837" s="95">
        <v>81693</v>
      </c>
      <c r="CD1837" s="95">
        <v>81267</v>
      </c>
      <c r="CE1837" s="72">
        <v>650.75523149000003</v>
      </c>
      <c r="CF1837" s="72">
        <v>676.59346364999999</v>
      </c>
      <c r="CG1837" s="72">
        <v>712.40329333</v>
      </c>
      <c r="CH1837" s="72">
        <v>716.50152150999998</v>
      </c>
      <c r="CI1837" s="72">
        <v>731.52548966999996</v>
      </c>
      <c r="CJ1837" s="96">
        <v>1.5048668879</v>
      </c>
      <c r="CK1837" s="96">
        <v>1.4763813925</v>
      </c>
      <c r="CL1837" s="96">
        <v>1.5060149356999999</v>
      </c>
      <c r="CM1837" s="96">
        <v>1.5680217923999999</v>
      </c>
      <c r="CN1837" s="96">
        <v>1.5380325305</v>
      </c>
      <c r="CO1837" s="96">
        <v>1.1365014052</v>
      </c>
      <c r="CP1837" s="96">
        <v>1.3362618829999999</v>
      </c>
      <c r="CQ1837" s="96">
        <v>0.99584056389999998</v>
      </c>
      <c r="CR1837" s="96">
        <v>1.3418430024000001</v>
      </c>
      <c r="CS1837" s="95">
        <v>81539</v>
      </c>
      <c r="CT1837" s="95">
        <v>78915</v>
      </c>
      <c r="CU1837" s="95">
        <v>73499</v>
      </c>
      <c r="CV1837" s="95">
        <v>73938</v>
      </c>
      <c r="CW1837" s="95">
        <v>73197</v>
      </c>
      <c r="CX1837" s="96">
        <v>1.127766517</v>
      </c>
      <c r="CY1837" s="96">
        <v>1.1193604580000001</v>
      </c>
      <c r="CZ1837" s="96">
        <v>1.1600857950000001</v>
      </c>
      <c r="DA1837" s="96">
        <v>1.158793116</v>
      </c>
      <c r="DB1837" s="96">
        <v>1.1185126670000001</v>
      </c>
      <c r="DC1837">
        <v>2013</v>
      </c>
      <c r="DD1837" s="6">
        <v>79956.399999999994</v>
      </c>
      <c r="DE1837" s="96">
        <v>5.9832004799999998E-2</v>
      </c>
      <c r="DF1837" s="72">
        <v>968.86</v>
      </c>
      <c r="DG1837" s="96">
        <v>1.0000585076999999</v>
      </c>
      <c r="DH1837" s="72">
        <v>968.91668574000005</v>
      </c>
      <c r="DI1837" s="72">
        <v>881.11907291</v>
      </c>
      <c r="DJ1837" s="96">
        <v>1</v>
      </c>
      <c r="DK1837" s="72">
        <v>968.91668574000005</v>
      </c>
      <c r="DL1837" s="96">
        <v>1</v>
      </c>
      <c r="DM1837" s="72">
        <v>968.91668574000005</v>
      </c>
      <c r="DN1837" s="96">
        <v>0.29306176280000001</v>
      </c>
      <c r="DO1837" s="96">
        <v>8.1893999999999995E-2</v>
      </c>
      <c r="DP1837" s="72">
        <v>23.25</v>
      </c>
      <c r="DQ1837" s="72">
        <v>945.67</v>
      </c>
      <c r="DR1837" t="s">
        <v>1175</v>
      </c>
      <c r="DT1837" t="s">
        <v>1174</v>
      </c>
    </row>
    <row r="1838" spans="1:124" x14ac:dyDescent="0.3">
      <c r="A1838" t="s">
        <v>1176</v>
      </c>
      <c r="B1838">
        <v>33030</v>
      </c>
      <c r="C1838" s="95">
        <v>30236</v>
      </c>
      <c r="D1838" s="95">
        <v>86536095</v>
      </c>
      <c r="E1838" s="95">
        <v>29145</v>
      </c>
      <c r="F1838" s="95">
        <v>89597550</v>
      </c>
      <c r="G1838" s="95">
        <v>6251</v>
      </c>
      <c r="H1838" s="95">
        <v>13865080</v>
      </c>
      <c r="I1838" s="95">
        <v>5454</v>
      </c>
      <c r="J1838" s="95">
        <v>17528180</v>
      </c>
      <c r="K1838" s="95">
        <v>28794</v>
      </c>
      <c r="L1838" s="95">
        <v>90389949</v>
      </c>
      <c r="M1838" s="95">
        <v>27591</v>
      </c>
      <c r="N1838" s="95">
        <v>88568204</v>
      </c>
      <c r="O1838" s="95">
        <v>6353</v>
      </c>
      <c r="P1838" s="95">
        <v>15655236</v>
      </c>
      <c r="Q1838" s="95">
        <v>5504</v>
      </c>
      <c r="R1838" s="95">
        <v>17430557</v>
      </c>
      <c r="S1838" s="95">
        <v>27039</v>
      </c>
      <c r="T1838" s="95">
        <v>91992430</v>
      </c>
      <c r="U1838" s="95">
        <v>25706</v>
      </c>
      <c r="V1838" s="95">
        <v>89249925</v>
      </c>
      <c r="W1838" s="95">
        <v>6427</v>
      </c>
      <c r="X1838" s="95">
        <v>17499998</v>
      </c>
      <c r="Y1838" s="95">
        <v>5595</v>
      </c>
      <c r="Z1838" s="95">
        <v>18081801</v>
      </c>
      <c r="AA1838" s="95">
        <v>24826</v>
      </c>
      <c r="AB1838" s="95">
        <v>81886110</v>
      </c>
      <c r="AC1838" s="95">
        <v>23367</v>
      </c>
      <c r="AD1838" s="95">
        <v>83025024</v>
      </c>
      <c r="AE1838" s="95">
        <v>6546</v>
      </c>
      <c r="AF1838" s="95">
        <v>17119315</v>
      </c>
      <c r="AG1838" s="95">
        <v>5724</v>
      </c>
      <c r="AH1838" s="95">
        <v>18905586</v>
      </c>
      <c r="AI1838" s="95">
        <v>23458</v>
      </c>
      <c r="AJ1838" s="95">
        <v>83267438.730000004</v>
      </c>
      <c r="AK1838" s="95">
        <v>21982</v>
      </c>
      <c r="AL1838" s="95">
        <v>82091168.959999993</v>
      </c>
      <c r="AM1838" s="95">
        <v>6585</v>
      </c>
      <c r="AN1838" s="95">
        <v>18605732</v>
      </c>
      <c r="AO1838" s="95">
        <v>5777</v>
      </c>
      <c r="AP1838" s="95">
        <v>20314433</v>
      </c>
      <c r="AQ1838" s="72">
        <v>229.31</v>
      </c>
      <c r="AR1838" s="72">
        <v>258.02</v>
      </c>
      <c r="AS1838" s="72">
        <v>487.33</v>
      </c>
      <c r="AT1838" s="95">
        <v>100401175</v>
      </c>
      <c r="AU1838" s="95">
        <v>107125730</v>
      </c>
      <c r="AV1838" s="95">
        <v>36487</v>
      </c>
      <c r="AW1838" s="95">
        <v>34599</v>
      </c>
      <c r="AX1838" s="72">
        <v>251.43</v>
      </c>
      <c r="AY1838" s="72">
        <v>266.91000000000003</v>
      </c>
      <c r="AZ1838" s="72">
        <v>518.34</v>
      </c>
      <c r="BA1838" s="95">
        <v>106045185</v>
      </c>
      <c r="BB1838" s="95">
        <v>105998761</v>
      </c>
      <c r="BC1838" s="95">
        <v>35147</v>
      </c>
      <c r="BD1838" s="95">
        <v>33095</v>
      </c>
      <c r="BE1838" s="72">
        <v>272.64999999999998</v>
      </c>
      <c r="BF1838" s="72">
        <v>285.75</v>
      </c>
      <c r="BG1838" s="72">
        <v>558.4</v>
      </c>
      <c r="BH1838" s="95">
        <v>109492428</v>
      </c>
      <c r="BI1838" s="95">
        <v>107331726</v>
      </c>
      <c r="BJ1838" s="95">
        <v>33466</v>
      </c>
      <c r="BK1838" s="95">
        <v>31301</v>
      </c>
      <c r="BL1838" s="72">
        <v>262.99</v>
      </c>
      <c r="BM1838" s="72">
        <v>291.99</v>
      </c>
      <c r="BN1838" s="72">
        <v>554.98</v>
      </c>
      <c r="BO1838" s="95">
        <v>99005425</v>
      </c>
      <c r="BP1838" s="95">
        <v>101930610</v>
      </c>
      <c r="BQ1838" s="95">
        <v>31372</v>
      </c>
      <c r="BR1838" s="95">
        <v>29091</v>
      </c>
      <c r="BS1838" s="72">
        <v>282.58</v>
      </c>
      <c r="BT1838" s="72">
        <v>307.42</v>
      </c>
      <c r="BU1838" s="72">
        <v>590</v>
      </c>
      <c r="BV1838" s="95">
        <v>101873170.73</v>
      </c>
      <c r="BW1838" s="95">
        <v>102405601.95999999</v>
      </c>
      <c r="BX1838" s="95">
        <v>30043</v>
      </c>
      <c r="BY1838" s="95">
        <v>27759</v>
      </c>
      <c r="BZ1838" s="95">
        <v>35587</v>
      </c>
      <c r="CA1838" s="95">
        <v>34157</v>
      </c>
      <c r="CB1838" s="95">
        <v>32422</v>
      </c>
      <c r="CC1838" s="95">
        <v>30289</v>
      </c>
      <c r="CD1838" s="95">
        <v>28926</v>
      </c>
      <c r="CE1838" s="72">
        <v>650.75523149000003</v>
      </c>
      <c r="CF1838" s="72">
        <v>676.59346364999999</v>
      </c>
      <c r="CG1838" s="72">
        <v>712.40329333</v>
      </c>
      <c r="CH1838" s="72">
        <v>716.50152150999998</v>
      </c>
      <c r="CI1838" s="72">
        <v>731.52548966999996</v>
      </c>
      <c r="CJ1838" s="96">
        <v>0.74886835539999996</v>
      </c>
      <c r="CK1838" s="96">
        <v>0.76610258279999999</v>
      </c>
      <c r="CL1838" s="96">
        <v>0.78382568590000001</v>
      </c>
      <c r="CM1838" s="96">
        <v>0.77456918559999999</v>
      </c>
      <c r="CN1838" s="96">
        <v>0.80653375490000001</v>
      </c>
      <c r="CO1838" s="96">
        <v>1.0099391084</v>
      </c>
      <c r="CP1838" s="96">
        <v>0.76834326590000002</v>
      </c>
      <c r="CQ1838" s="96">
        <v>0.99584056389999998</v>
      </c>
      <c r="CR1838" s="96">
        <v>0.77155237899999995</v>
      </c>
      <c r="CS1838" s="95">
        <v>33677</v>
      </c>
      <c r="CT1838" s="95">
        <v>32368</v>
      </c>
      <c r="CU1838" s="95">
        <v>30818</v>
      </c>
      <c r="CV1838" s="95">
        <v>28262</v>
      </c>
      <c r="CW1838" s="95">
        <v>26973</v>
      </c>
      <c r="CX1838" s="96">
        <v>1.0015894890000001</v>
      </c>
      <c r="CY1838" s="96">
        <v>0.99243957599999999</v>
      </c>
      <c r="CZ1838" s="96">
        <v>1.0185548870000001</v>
      </c>
      <c r="DA1838" s="96">
        <v>1.022462285</v>
      </c>
      <c r="DB1838" s="96">
        <v>1.0183980829999999</v>
      </c>
      <c r="DC1838">
        <v>2013</v>
      </c>
      <c r="DD1838" s="6">
        <v>31169</v>
      </c>
      <c r="DE1838" s="96">
        <v>1.31086729E-2</v>
      </c>
      <c r="DF1838" s="72">
        <v>584.78</v>
      </c>
      <c r="DG1838" s="96">
        <v>1</v>
      </c>
      <c r="DH1838" s="72">
        <v>584.78</v>
      </c>
      <c r="DI1838" s="72">
        <v>594.14359830000001</v>
      </c>
      <c r="DJ1838" s="96">
        <v>1</v>
      </c>
      <c r="DK1838" s="72">
        <v>584.78</v>
      </c>
      <c r="DL1838" s="96">
        <v>1</v>
      </c>
      <c r="DM1838" s="72">
        <v>584.78</v>
      </c>
      <c r="DN1838" s="96">
        <v>1</v>
      </c>
      <c r="DO1838" s="96">
        <v>2.1999999999999999E-2</v>
      </c>
      <c r="DP1838" s="72">
        <v>12.87</v>
      </c>
      <c r="DQ1838" s="72">
        <v>571.91</v>
      </c>
      <c r="DR1838" t="s">
        <v>1176</v>
      </c>
      <c r="DT1838" t="s">
        <v>1174</v>
      </c>
    </row>
    <row r="1839" spans="1:124" x14ac:dyDescent="0.3">
      <c r="A1839" t="s">
        <v>1177</v>
      </c>
      <c r="B1839">
        <v>33040</v>
      </c>
      <c r="C1839" s="95">
        <v>9252</v>
      </c>
      <c r="D1839" s="95">
        <v>34428800</v>
      </c>
      <c r="E1839" s="95">
        <v>8666</v>
      </c>
      <c r="F1839" s="95">
        <v>26918509</v>
      </c>
      <c r="G1839" s="95">
        <v>2497</v>
      </c>
      <c r="H1839" s="95">
        <v>5053190</v>
      </c>
      <c r="I1839" s="95">
        <v>2042</v>
      </c>
      <c r="J1839" s="95">
        <v>5708478</v>
      </c>
      <c r="K1839" s="95">
        <v>8419</v>
      </c>
      <c r="L1839" s="95">
        <v>34298052</v>
      </c>
      <c r="M1839" s="95">
        <v>7789</v>
      </c>
      <c r="N1839" s="95">
        <v>25053091</v>
      </c>
      <c r="O1839" s="95">
        <v>2535</v>
      </c>
      <c r="P1839" s="95">
        <v>5780102</v>
      </c>
      <c r="Q1839" s="95">
        <v>2054</v>
      </c>
      <c r="R1839" s="95">
        <v>5957133</v>
      </c>
      <c r="S1839" s="95">
        <v>7928</v>
      </c>
      <c r="T1839" s="95">
        <v>33808593</v>
      </c>
      <c r="U1839" s="95">
        <v>7277</v>
      </c>
      <c r="V1839" s="95">
        <v>25344711</v>
      </c>
      <c r="W1839" s="95">
        <v>2584</v>
      </c>
      <c r="X1839" s="95">
        <v>6190445</v>
      </c>
      <c r="Y1839" s="95">
        <v>2101</v>
      </c>
      <c r="Z1839" s="95">
        <v>6153786</v>
      </c>
      <c r="AA1839" s="95">
        <v>7528</v>
      </c>
      <c r="AB1839" s="95">
        <v>34354054</v>
      </c>
      <c r="AC1839" s="95">
        <v>6880</v>
      </c>
      <c r="AD1839" s="95">
        <v>24608707</v>
      </c>
      <c r="AE1839" s="95">
        <v>2674</v>
      </c>
      <c r="AF1839" s="95">
        <v>7171209</v>
      </c>
      <c r="AG1839" s="95">
        <v>2184</v>
      </c>
      <c r="AH1839" s="95">
        <v>6998578</v>
      </c>
      <c r="AI1839" s="95">
        <v>7267</v>
      </c>
      <c r="AJ1839" s="95">
        <v>30779682</v>
      </c>
      <c r="AK1839" s="95">
        <v>6640</v>
      </c>
      <c r="AL1839" s="95">
        <v>24624508</v>
      </c>
      <c r="AM1839" s="95">
        <v>2806</v>
      </c>
      <c r="AN1839" s="95">
        <v>8033357</v>
      </c>
      <c r="AO1839" s="95">
        <v>2307</v>
      </c>
      <c r="AP1839" s="95">
        <v>7526629</v>
      </c>
      <c r="AQ1839" s="72">
        <v>280.04000000000002</v>
      </c>
      <c r="AR1839" s="72">
        <v>253.91</v>
      </c>
      <c r="AS1839" s="72">
        <v>533.95000000000005</v>
      </c>
      <c r="AT1839" s="95">
        <v>39481990</v>
      </c>
      <c r="AU1839" s="95">
        <v>32626987</v>
      </c>
      <c r="AV1839" s="95">
        <v>11749</v>
      </c>
      <c r="AW1839" s="95">
        <v>10708</v>
      </c>
      <c r="AX1839" s="72">
        <v>304.89999999999998</v>
      </c>
      <c r="AY1839" s="72">
        <v>262.54000000000002</v>
      </c>
      <c r="AZ1839" s="72">
        <v>567.44000000000005</v>
      </c>
      <c r="BA1839" s="95">
        <v>40078154</v>
      </c>
      <c r="BB1839" s="95">
        <v>31010224</v>
      </c>
      <c r="BC1839" s="95">
        <v>10954</v>
      </c>
      <c r="BD1839" s="95">
        <v>9843</v>
      </c>
      <c r="BE1839" s="72">
        <v>317.08999999999997</v>
      </c>
      <c r="BF1839" s="72">
        <v>279.89999999999998</v>
      </c>
      <c r="BG1839" s="72">
        <v>596.99</v>
      </c>
      <c r="BH1839" s="95">
        <v>39999038</v>
      </c>
      <c r="BI1839" s="95">
        <v>31498497</v>
      </c>
      <c r="BJ1839" s="95">
        <v>10512</v>
      </c>
      <c r="BK1839" s="95">
        <v>9378</v>
      </c>
      <c r="BL1839" s="72">
        <v>339.19</v>
      </c>
      <c r="BM1839" s="72">
        <v>290.58999999999997</v>
      </c>
      <c r="BN1839" s="72">
        <v>629.78</v>
      </c>
      <c r="BO1839" s="95">
        <v>41525263</v>
      </c>
      <c r="BP1839" s="95">
        <v>31607285</v>
      </c>
      <c r="BQ1839" s="95">
        <v>10202</v>
      </c>
      <c r="BR1839" s="95">
        <v>9064</v>
      </c>
      <c r="BS1839" s="72">
        <v>321.10000000000002</v>
      </c>
      <c r="BT1839" s="72">
        <v>299.45999999999998</v>
      </c>
      <c r="BU1839" s="72">
        <v>620.55999999999995</v>
      </c>
      <c r="BV1839" s="95">
        <v>38813039</v>
      </c>
      <c r="BW1839" s="95">
        <v>32151137</v>
      </c>
      <c r="BX1839" s="95">
        <v>10073</v>
      </c>
      <c r="BY1839" s="95">
        <v>8947</v>
      </c>
      <c r="BZ1839" s="95">
        <v>11253</v>
      </c>
      <c r="CA1839" s="95">
        <v>10419</v>
      </c>
      <c r="CB1839" s="95">
        <v>9965</v>
      </c>
      <c r="CC1839" s="95">
        <v>9662</v>
      </c>
      <c r="CD1839" s="95">
        <v>9522</v>
      </c>
      <c r="CE1839" s="72">
        <v>650.75523149000003</v>
      </c>
      <c r="CF1839" s="72">
        <v>676.59346364999999</v>
      </c>
      <c r="CG1839" s="72">
        <v>712.40329333</v>
      </c>
      <c r="CH1839" s="72">
        <v>716.50152150999998</v>
      </c>
      <c r="CI1839" s="72">
        <v>731.52548966999996</v>
      </c>
      <c r="CJ1839" s="96">
        <v>0.8205081944</v>
      </c>
      <c r="CK1839" s="96">
        <v>0.83867200980000001</v>
      </c>
      <c r="CL1839" s="96">
        <v>0.83799444160000003</v>
      </c>
      <c r="CM1839" s="96">
        <v>0.87896533519999998</v>
      </c>
      <c r="CN1839" s="96">
        <v>0.84830946939999996</v>
      </c>
      <c r="CO1839" s="96">
        <v>1.045829213</v>
      </c>
      <c r="CP1839" s="96">
        <v>0.80786602590000001</v>
      </c>
      <c r="CQ1839" s="96">
        <v>0.99584056389999998</v>
      </c>
      <c r="CR1839" s="96">
        <v>0.81124021239999999</v>
      </c>
      <c r="CS1839" s="95">
        <v>10250</v>
      </c>
      <c r="CT1839" s="95">
        <v>9460</v>
      </c>
      <c r="CU1839" s="95">
        <v>9039</v>
      </c>
      <c r="CV1839" s="95">
        <v>8662</v>
      </c>
      <c r="CW1839" s="95">
        <v>8415</v>
      </c>
      <c r="CX1839" s="96">
        <v>1.0441709130000001</v>
      </c>
      <c r="CY1839" s="96">
        <v>1.0304463989999999</v>
      </c>
      <c r="CZ1839" s="96">
        <v>1.052831488</v>
      </c>
      <c r="DA1839" s="96">
        <v>1.0603838969999999</v>
      </c>
      <c r="DB1839" s="96">
        <v>1.0426388099999999</v>
      </c>
      <c r="DC1839">
        <v>2013</v>
      </c>
      <c r="DD1839" s="6">
        <v>9588</v>
      </c>
      <c r="DE1839" s="96">
        <v>1.0501758700000001E-2</v>
      </c>
      <c r="DF1839" s="72">
        <v>616.48</v>
      </c>
      <c r="DG1839" s="96">
        <v>1</v>
      </c>
      <c r="DH1839" s="72">
        <v>616.48</v>
      </c>
      <c r="DI1839" s="72">
        <v>611.75154658999998</v>
      </c>
      <c r="DJ1839" s="96">
        <v>1</v>
      </c>
      <c r="DK1839" s="72">
        <v>616.48</v>
      </c>
      <c r="DL1839" s="96">
        <v>1</v>
      </c>
      <c r="DM1839" s="72">
        <v>616.48</v>
      </c>
      <c r="DN1839" s="96">
        <v>1</v>
      </c>
      <c r="DO1839" s="96">
        <v>2.1006E-2</v>
      </c>
      <c r="DP1839" s="72">
        <v>12.95</v>
      </c>
      <c r="DQ1839" s="72">
        <v>603.53</v>
      </c>
      <c r="DR1839" t="s">
        <v>1177</v>
      </c>
      <c r="DT1839" t="s">
        <v>1174</v>
      </c>
    </row>
    <row r="1840" spans="1:124" x14ac:dyDescent="0.3">
      <c r="A1840" t="s">
        <v>1178</v>
      </c>
      <c r="B1840">
        <v>33050</v>
      </c>
      <c r="C1840" s="95">
        <v>10387</v>
      </c>
      <c r="D1840" s="95">
        <v>34908415</v>
      </c>
      <c r="E1840" s="95">
        <v>9994</v>
      </c>
      <c r="F1840" s="95">
        <v>29144171</v>
      </c>
      <c r="G1840" s="95">
        <v>2053</v>
      </c>
      <c r="H1840" s="95">
        <v>4358542</v>
      </c>
      <c r="I1840" s="95">
        <v>1747</v>
      </c>
      <c r="J1840" s="95">
        <v>4729469</v>
      </c>
      <c r="K1840" s="95">
        <v>9932</v>
      </c>
      <c r="L1840" s="95">
        <v>34021062</v>
      </c>
      <c r="M1840" s="95">
        <v>9512</v>
      </c>
      <c r="N1840" s="95">
        <v>29710092</v>
      </c>
      <c r="O1840" s="95">
        <v>2061</v>
      </c>
      <c r="P1840" s="95">
        <v>4511762</v>
      </c>
      <c r="Q1840" s="95">
        <v>1748</v>
      </c>
      <c r="R1840" s="95">
        <v>5122875</v>
      </c>
      <c r="S1840" s="95">
        <v>9573</v>
      </c>
      <c r="T1840" s="95">
        <v>36611188</v>
      </c>
      <c r="U1840" s="95">
        <v>9120</v>
      </c>
      <c r="V1840" s="95">
        <v>30123020</v>
      </c>
      <c r="W1840" s="95">
        <v>2085</v>
      </c>
      <c r="X1840" s="95">
        <v>5641418</v>
      </c>
      <c r="Y1840" s="95">
        <v>1741</v>
      </c>
      <c r="Z1840" s="95">
        <v>5662252</v>
      </c>
      <c r="AA1840" s="95">
        <v>9271</v>
      </c>
      <c r="AB1840" s="95">
        <v>35566286</v>
      </c>
      <c r="AC1840" s="95">
        <v>8769</v>
      </c>
      <c r="AD1840" s="95">
        <v>29558720</v>
      </c>
      <c r="AE1840" s="95">
        <v>2063</v>
      </c>
      <c r="AF1840" s="95">
        <v>5807171</v>
      </c>
      <c r="AG1840" s="95">
        <v>1719</v>
      </c>
      <c r="AH1840" s="95">
        <v>5972753</v>
      </c>
      <c r="AI1840" s="95">
        <v>9003</v>
      </c>
      <c r="AJ1840" s="95">
        <v>34747216</v>
      </c>
      <c r="AK1840" s="95">
        <v>8494</v>
      </c>
      <c r="AL1840" s="95">
        <v>30603357.48</v>
      </c>
      <c r="AM1840" s="95">
        <v>2085</v>
      </c>
      <c r="AN1840" s="95">
        <v>6532839</v>
      </c>
      <c r="AO1840" s="95">
        <v>1732</v>
      </c>
      <c r="AP1840" s="95">
        <v>5848280</v>
      </c>
      <c r="AQ1840" s="72">
        <v>263.04000000000002</v>
      </c>
      <c r="AR1840" s="72">
        <v>240.42</v>
      </c>
      <c r="AS1840" s="72">
        <v>503.46</v>
      </c>
      <c r="AT1840" s="95">
        <v>39266957</v>
      </c>
      <c r="AU1840" s="95">
        <v>33873640</v>
      </c>
      <c r="AV1840" s="95">
        <v>12440</v>
      </c>
      <c r="AW1840" s="95">
        <v>11741</v>
      </c>
      <c r="AX1840" s="72">
        <v>267.75</v>
      </c>
      <c r="AY1840" s="72">
        <v>257.79000000000002</v>
      </c>
      <c r="AZ1840" s="72">
        <v>525.54</v>
      </c>
      <c r="BA1840" s="95">
        <v>38532824</v>
      </c>
      <c r="BB1840" s="95">
        <v>34832967</v>
      </c>
      <c r="BC1840" s="95">
        <v>11993</v>
      </c>
      <c r="BD1840" s="95">
        <v>11260</v>
      </c>
      <c r="BE1840" s="72">
        <v>302.02999999999997</v>
      </c>
      <c r="BF1840" s="72">
        <v>274.57</v>
      </c>
      <c r="BG1840" s="72">
        <v>576.6</v>
      </c>
      <c r="BH1840" s="95">
        <v>42252606</v>
      </c>
      <c r="BI1840" s="95">
        <v>35785272</v>
      </c>
      <c r="BJ1840" s="95">
        <v>11658</v>
      </c>
      <c r="BK1840" s="95">
        <v>10861</v>
      </c>
      <c r="BL1840" s="72">
        <v>304.2</v>
      </c>
      <c r="BM1840" s="72">
        <v>282.32</v>
      </c>
      <c r="BN1840" s="72">
        <v>586.52</v>
      </c>
      <c r="BO1840" s="95">
        <v>41373457</v>
      </c>
      <c r="BP1840" s="95">
        <v>35531473</v>
      </c>
      <c r="BQ1840" s="95">
        <v>11334</v>
      </c>
      <c r="BR1840" s="95">
        <v>10488</v>
      </c>
      <c r="BS1840" s="72">
        <v>310.25</v>
      </c>
      <c r="BT1840" s="72">
        <v>297.05</v>
      </c>
      <c r="BU1840" s="72">
        <v>607.29999999999995</v>
      </c>
      <c r="BV1840" s="95">
        <v>41280055</v>
      </c>
      <c r="BW1840" s="95">
        <v>36451637.479999997</v>
      </c>
      <c r="BX1840" s="95">
        <v>11088</v>
      </c>
      <c r="BY1840" s="95">
        <v>10226</v>
      </c>
      <c r="BZ1840" s="95">
        <v>12107</v>
      </c>
      <c r="CA1840" s="95">
        <v>11639</v>
      </c>
      <c r="CB1840" s="95">
        <v>11274</v>
      </c>
      <c r="CC1840" s="95">
        <v>10932</v>
      </c>
      <c r="CD1840" s="95">
        <v>10666</v>
      </c>
      <c r="CE1840" s="72">
        <v>650.75523149000003</v>
      </c>
      <c r="CF1840" s="72">
        <v>676.59346364999999</v>
      </c>
      <c r="CG1840" s="72">
        <v>712.40329333</v>
      </c>
      <c r="CH1840" s="72">
        <v>716.50152150999998</v>
      </c>
      <c r="CI1840" s="72">
        <v>731.52548966999996</v>
      </c>
      <c r="CJ1840" s="96">
        <v>0.77365494069999996</v>
      </c>
      <c r="CK1840" s="96">
        <v>0.77674412810000004</v>
      </c>
      <c r="CL1840" s="96">
        <v>0.80937301299999997</v>
      </c>
      <c r="CM1840" s="96">
        <v>0.81858863150000005</v>
      </c>
      <c r="CN1840" s="96">
        <v>0.83018296499999999</v>
      </c>
      <c r="CO1840" s="96">
        <v>0.99236252430000005</v>
      </c>
      <c r="CP1840" s="96">
        <v>0.8078788911</v>
      </c>
      <c r="CQ1840" s="96">
        <v>0.99584056389999998</v>
      </c>
      <c r="CR1840" s="96">
        <v>0.81125313129999999</v>
      </c>
      <c r="CS1840" s="95">
        <v>11342</v>
      </c>
      <c r="CT1840" s="95">
        <v>10911</v>
      </c>
      <c r="CU1840" s="95">
        <v>10552</v>
      </c>
      <c r="CV1840" s="95">
        <v>10303</v>
      </c>
      <c r="CW1840" s="95">
        <v>10181</v>
      </c>
      <c r="CX1840" s="96">
        <v>0.98421044700000004</v>
      </c>
      <c r="CY1840" s="96">
        <v>0.97912191999999998</v>
      </c>
      <c r="CZ1840" s="96">
        <v>1.00081821</v>
      </c>
      <c r="DA1840" s="96">
        <v>0.99853586800000005</v>
      </c>
      <c r="DB1840" s="96">
        <v>1.0006230819999999</v>
      </c>
      <c r="DC1840">
        <v>2013</v>
      </c>
      <c r="DD1840" s="6">
        <v>10915.2</v>
      </c>
      <c r="DE1840" s="96">
        <v>7.4005785999999999E-3</v>
      </c>
      <c r="DF1840" s="72">
        <v>618.41999999999996</v>
      </c>
      <c r="DG1840" s="96">
        <v>1</v>
      </c>
      <c r="DH1840" s="72">
        <v>618.41999999999996</v>
      </c>
      <c r="DI1840" s="72">
        <v>611.75154658999998</v>
      </c>
      <c r="DJ1840" s="96">
        <v>1</v>
      </c>
      <c r="DK1840" s="72">
        <v>618.41999999999996</v>
      </c>
      <c r="DL1840" s="96">
        <v>1</v>
      </c>
      <c r="DM1840" s="72">
        <v>618.41999999999996</v>
      </c>
      <c r="DN1840" s="96">
        <v>1</v>
      </c>
      <c r="DO1840" s="96">
        <v>2.2987E-2</v>
      </c>
      <c r="DP1840" s="72">
        <v>14.22</v>
      </c>
      <c r="DQ1840" s="72">
        <v>604.20000000000005</v>
      </c>
      <c r="DR1840" t="s">
        <v>1178</v>
      </c>
      <c r="DT1840" t="s">
        <v>1174</v>
      </c>
    </row>
    <row r="1841" spans="1:124" x14ac:dyDescent="0.3">
      <c r="A1841" t="s">
        <v>635</v>
      </c>
      <c r="B1841">
        <v>33060</v>
      </c>
      <c r="C1841" s="95">
        <v>15693</v>
      </c>
      <c r="D1841" s="95">
        <v>49170783</v>
      </c>
      <c r="E1841" s="95">
        <v>14791</v>
      </c>
      <c r="F1841" s="95">
        <v>42828494</v>
      </c>
      <c r="G1841" s="95">
        <v>3910</v>
      </c>
      <c r="H1841" s="95">
        <v>9859663</v>
      </c>
      <c r="I1841" s="95">
        <v>3310</v>
      </c>
      <c r="J1841" s="95">
        <v>9059288</v>
      </c>
      <c r="K1841" s="95">
        <v>14429</v>
      </c>
      <c r="L1841" s="95">
        <v>49990214</v>
      </c>
      <c r="M1841" s="95">
        <v>13426</v>
      </c>
      <c r="N1841" s="95">
        <v>41586339</v>
      </c>
      <c r="O1841" s="95">
        <v>3964</v>
      </c>
      <c r="P1841" s="95">
        <v>8879132</v>
      </c>
      <c r="Q1841" s="95">
        <v>3305</v>
      </c>
      <c r="R1841" s="95">
        <v>8948014</v>
      </c>
      <c r="S1841" s="95">
        <v>13568</v>
      </c>
      <c r="T1841" s="95">
        <v>49023311</v>
      </c>
      <c r="U1841" s="95">
        <v>12526</v>
      </c>
      <c r="V1841" s="95">
        <v>40089331</v>
      </c>
      <c r="W1841" s="95">
        <v>4088</v>
      </c>
      <c r="X1841" s="95">
        <v>9162648</v>
      </c>
      <c r="Y1841" s="95">
        <v>3424</v>
      </c>
      <c r="Z1841" s="95">
        <v>10075560</v>
      </c>
      <c r="AA1841" s="95">
        <v>12986</v>
      </c>
      <c r="AB1841" s="95">
        <v>43998138</v>
      </c>
      <c r="AC1841" s="95">
        <v>11896</v>
      </c>
      <c r="AD1841" s="95">
        <v>41381680</v>
      </c>
      <c r="AE1841" s="95">
        <v>4158</v>
      </c>
      <c r="AF1841" s="95">
        <v>9509068</v>
      </c>
      <c r="AG1841" s="95">
        <v>3529</v>
      </c>
      <c r="AH1841" s="95">
        <v>10586493</v>
      </c>
      <c r="AI1841" s="95">
        <v>12600</v>
      </c>
      <c r="AJ1841" s="95">
        <v>42617661</v>
      </c>
      <c r="AK1841" s="95">
        <v>11470</v>
      </c>
      <c r="AL1841" s="95">
        <v>41689635.399999999</v>
      </c>
      <c r="AM1841" s="95">
        <v>4298</v>
      </c>
      <c r="AN1841" s="95">
        <v>10319183</v>
      </c>
      <c r="AO1841" s="95">
        <v>3660</v>
      </c>
      <c r="AP1841" s="95">
        <v>11775308</v>
      </c>
      <c r="AQ1841" s="72">
        <v>250.94</v>
      </c>
      <c r="AR1841" s="72">
        <v>238.88</v>
      </c>
      <c r="AS1841" s="72">
        <v>489.82</v>
      </c>
      <c r="AT1841" s="95">
        <v>59030446</v>
      </c>
      <c r="AU1841" s="95">
        <v>51887782</v>
      </c>
      <c r="AV1841" s="95">
        <v>19603</v>
      </c>
      <c r="AW1841" s="95">
        <v>18101</v>
      </c>
      <c r="AX1841" s="72">
        <v>266.72000000000003</v>
      </c>
      <c r="AY1841" s="72">
        <v>251.7</v>
      </c>
      <c r="AZ1841" s="72">
        <v>518.41999999999996</v>
      </c>
      <c r="BA1841" s="95">
        <v>58869346</v>
      </c>
      <c r="BB1841" s="95">
        <v>50534353</v>
      </c>
      <c r="BC1841" s="95">
        <v>18393</v>
      </c>
      <c r="BD1841" s="95">
        <v>16731</v>
      </c>
      <c r="BE1841" s="72">
        <v>274.63</v>
      </c>
      <c r="BF1841" s="72">
        <v>262.08999999999997</v>
      </c>
      <c r="BG1841" s="72">
        <v>536.72</v>
      </c>
      <c r="BH1841" s="95">
        <v>58185959</v>
      </c>
      <c r="BI1841" s="95">
        <v>50164891</v>
      </c>
      <c r="BJ1841" s="95">
        <v>17656</v>
      </c>
      <c r="BK1841" s="95">
        <v>15950</v>
      </c>
      <c r="BL1841" s="72">
        <v>260.08999999999997</v>
      </c>
      <c r="BM1841" s="72">
        <v>280.76</v>
      </c>
      <c r="BN1841" s="72">
        <v>540.85</v>
      </c>
      <c r="BO1841" s="95">
        <v>53507206</v>
      </c>
      <c r="BP1841" s="95">
        <v>51968173</v>
      </c>
      <c r="BQ1841" s="95">
        <v>17144</v>
      </c>
      <c r="BR1841" s="95">
        <v>15425</v>
      </c>
      <c r="BS1841" s="72">
        <v>261.06</v>
      </c>
      <c r="BT1841" s="72">
        <v>294.48</v>
      </c>
      <c r="BU1841" s="72">
        <v>555.54</v>
      </c>
      <c r="BV1841" s="95">
        <v>52936844</v>
      </c>
      <c r="BW1841" s="95">
        <v>53464943.399999999</v>
      </c>
      <c r="BX1841" s="95">
        <v>16898</v>
      </c>
      <c r="BY1841" s="95">
        <v>15130</v>
      </c>
      <c r="BZ1841" s="95">
        <v>18887</v>
      </c>
      <c r="CA1841" s="95">
        <v>17592</v>
      </c>
      <c r="CB1841" s="95">
        <v>16834</v>
      </c>
      <c r="CC1841" s="95">
        <v>16328</v>
      </c>
      <c r="CD1841" s="95">
        <v>16033</v>
      </c>
      <c r="CE1841" s="72">
        <v>650.75523149000003</v>
      </c>
      <c r="CF1841" s="72">
        <v>676.59346364999999</v>
      </c>
      <c r="CG1841" s="72">
        <v>712.40329333</v>
      </c>
      <c r="CH1841" s="72">
        <v>716.50152150999998</v>
      </c>
      <c r="CI1841" s="72">
        <v>731.52548966999996</v>
      </c>
      <c r="CJ1841" s="96">
        <v>0.75269467889999997</v>
      </c>
      <c r="CK1841" s="96">
        <v>0.76622082219999998</v>
      </c>
      <c r="CL1841" s="96">
        <v>0.75339348520000005</v>
      </c>
      <c r="CM1841" s="96">
        <v>0.75484836219999996</v>
      </c>
      <c r="CN1841" s="96">
        <v>0.75942671559999997</v>
      </c>
      <c r="CO1841" s="96">
        <v>1.0264477017</v>
      </c>
      <c r="CP1841" s="96">
        <v>0.73780360320000005</v>
      </c>
      <c r="CQ1841" s="96">
        <v>0.99584056389999998</v>
      </c>
      <c r="CR1841" s="96">
        <v>0.74088516230000001</v>
      </c>
      <c r="CS1841" s="95">
        <v>17511</v>
      </c>
      <c r="CT1841" s="95">
        <v>16259</v>
      </c>
      <c r="CU1841" s="95">
        <v>15684</v>
      </c>
      <c r="CV1841" s="95">
        <v>15119</v>
      </c>
      <c r="CW1841" s="95">
        <v>14819</v>
      </c>
      <c r="CX1841" s="96">
        <v>1.0231263239999999</v>
      </c>
      <c r="CY1841" s="96">
        <v>1.0308628820000001</v>
      </c>
      <c r="CZ1841" s="96">
        <v>1.0395487489999999</v>
      </c>
      <c r="DA1841" s="96">
        <v>1.0210138630000001</v>
      </c>
      <c r="DB1841" s="96">
        <v>1.0172062959999999</v>
      </c>
      <c r="DC1841">
        <v>2013</v>
      </c>
      <c r="DD1841" s="6">
        <v>16267.4</v>
      </c>
      <c r="DE1841" s="96">
        <v>5.3332704000000003E-3</v>
      </c>
      <c r="DF1841" s="72">
        <v>565.96</v>
      </c>
      <c r="DG1841" s="96">
        <v>1</v>
      </c>
      <c r="DH1841" s="72">
        <v>565.96</v>
      </c>
      <c r="DI1841" s="72">
        <v>611.75154658999998</v>
      </c>
      <c r="DJ1841" s="96">
        <v>1</v>
      </c>
      <c r="DK1841" s="72">
        <v>565.96</v>
      </c>
      <c r="DL1841" s="96">
        <v>1</v>
      </c>
      <c r="DM1841" s="72">
        <v>565.96</v>
      </c>
      <c r="DN1841" s="96">
        <v>1</v>
      </c>
      <c r="DO1841" s="96">
        <v>1.1344999999999999E-2</v>
      </c>
      <c r="DP1841" s="72">
        <v>6.42</v>
      </c>
      <c r="DQ1841" s="72">
        <v>559.54</v>
      </c>
      <c r="DR1841" t="s">
        <v>635</v>
      </c>
      <c r="DT1841" t="s">
        <v>1174</v>
      </c>
    </row>
    <row r="1842" spans="1:124" x14ac:dyDescent="0.3">
      <c r="A1842" t="s">
        <v>1179</v>
      </c>
      <c r="B1842">
        <v>33070</v>
      </c>
      <c r="C1842" s="95">
        <v>12574</v>
      </c>
      <c r="D1842" s="95">
        <v>40438251</v>
      </c>
      <c r="E1842" s="95">
        <v>12155</v>
      </c>
      <c r="F1842" s="95">
        <v>34540861</v>
      </c>
      <c r="G1842" s="95">
        <v>3141</v>
      </c>
      <c r="H1842" s="95">
        <v>7788045</v>
      </c>
      <c r="I1842" s="95">
        <v>2776</v>
      </c>
      <c r="J1842" s="95">
        <v>8004180</v>
      </c>
      <c r="K1842" s="95">
        <v>11515</v>
      </c>
      <c r="L1842" s="95">
        <v>40770774</v>
      </c>
      <c r="M1842" s="95">
        <v>11062</v>
      </c>
      <c r="N1842" s="95">
        <v>33970195</v>
      </c>
      <c r="O1842" s="95">
        <v>3175</v>
      </c>
      <c r="P1842" s="95">
        <v>7853185</v>
      </c>
      <c r="Q1842" s="95">
        <v>2796</v>
      </c>
      <c r="R1842" s="95">
        <v>7483416</v>
      </c>
      <c r="S1842" s="95">
        <v>10938</v>
      </c>
      <c r="T1842" s="95">
        <v>41932461</v>
      </c>
      <c r="U1842" s="95">
        <v>10440</v>
      </c>
      <c r="V1842" s="95">
        <v>33670229</v>
      </c>
      <c r="W1842" s="95">
        <v>3210</v>
      </c>
      <c r="X1842" s="95">
        <v>8271435</v>
      </c>
      <c r="Y1842" s="95">
        <v>2816</v>
      </c>
      <c r="Z1842" s="95">
        <v>8454652</v>
      </c>
      <c r="AA1842" s="95">
        <v>10466</v>
      </c>
      <c r="AB1842" s="95">
        <v>42010488</v>
      </c>
      <c r="AC1842" s="95">
        <v>9930</v>
      </c>
      <c r="AD1842" s="95">
        <v>34524189</v>
      </c>
      <c r="AE1842" s="95">
        <v>3312</v>
      </c>
      <c r="AF1842" s="95">
        <v>9825675</v>
      </c>
      <c r="AG1842" s="95">
        <v>2887</v>
      </c>
      <c r="AH1842" s="95">
        <v>9880874</v>
      </c>
      <c r="AI1842" s="95">
        <v>10128</v>
      </c>
      <c r="AJ1842" s="95">
        <v>40644064.640000001</v>
      </c>
      <c r="AK1842" s="95">
        <v>9566</v>
      </c>
      <c r="AL1842" s="95">
        <v>34525332.130000003</v>
      </c>
      <c r="AM1842" s="95">
        <v>3402</v>
      </c>
      <c r="AN1842" s="95">
        <v>9652546</v>
      </c>
      <c r="AO1842" s="95">
        <v>2973</v>
      </c>
      <c r="AP1842" s="95">
        <v>10590006</v>
      </c>
      <c r="AQ1842" s="72">
        <v>255.73</v>
      </c>
      <c r="AR1842" s="72">
        <v>237.45</v>
      </c>
      <c r="AS1842" s="72">
        <v>493.18</v>
      </c>
      <c r="AT1842" s="95">
        <v>48226296</v>
      </c>
      <c r="AU1842" s="95">
        <v>42545041</v>
      </c>
      <c r="AV1842" s="95">
        <v>15715</v>
      </c>
      <c r="AW1842" s="95">
        <v>14931</v>
      </c>
      <c r="AX1842" s="72">
        <v>275.83</v>
      </c>
      <c r="AY1842" s="72">
        <v>249.28</v>
      </c>
      <c r="AZ1842" s="72">
        <v>525.11</v>
      </c>
      <c r="BA1842" s="95">
        <v>48623959</v>
      </c>
      <c r="BB1842" s="95">
        <v>41453611</v>
      </c>
      <c r="BC1842" s="95">
        <v>14690</v>
      </c>
      <c r="BD1842" s="95">
        <v>13858</v>
      </c>
      <c r="BE1842" s="72">
        <v>295.70999999999998</v>
      </c>
      <c r="BF1842" s="72">
        <v>264.82</v>
      </c>
      <c r="BG1842" s="72">
        <v>560.53</v>
      </c>
      <c r="BH1842" s="95">
        <v>50203896</v>
      </c>
      <c r="BI1842" s="95">
        <v>42124881</v>
      </c>
      <c r="BJ1842" s="95">
        <v>14148</v>
      </c>
      <c r="BK1842" s="95">
        <v>13256</v>
      </c>
      <c r="BL1842" s="72">
        <v>313.52</v>
      </c>
      <c r="BM1842" s="72">
        <v>288.70999999999998</v>
      </c>
      <c r="BN1842" s="72">
        <v>602.23</v>
      </c>
      <c r="BO1842" s="95">
        <v>51836163</v>
      </c>
      <c r="BP1842" s="95">
        <v>44405063</v>
      </c>
      <c r="BQ1842" s="95">
        <v>13778</v>
      </c>
      <c r="BR1842" s="95">
        <v>12817</v>
      </c>
      <c r="BS1842" s="72">
        <v>309.77999999999997</v>
      </c>
      <c r="BT1842" s="72">
        <v>299.83</v>
      </c>
      <c r="BU1842" s="72">
        <v>609.61</v>
      </c>
      <c r="BV1842" s="95">
        <v>50296610.640000001</v>
      </c>
      <c r="BW1842" s="95">
        <v>45115338.130000003</v>
      </c>
      <c r="BX1842" s="95">
        <v>13530</v>
      </c>
      <c r="BY1842" s="95">
        <v>12539</v>
      </c>
      <c r="BZ1842" s="95">
        <v>15341</v>
      </c>
      <c r="CA1842" s="95">
        <v>14289</v>
      </c>
      <c r="CB1842" s="95">
        <v>13718</v>
      </c>
      <c r="CC1842" s="95">
        <v>13322</v>
      </c>
      <c r="CD1842" s="95">
        <v>13045</v>
      </c>
      <c r="CE1842" s="72">
        <v>650.75523149000003</v>
      </c>
      <c r="CF1842" s="72">
        <v>676.59346364999999</v>
      </c>
      <c r="CG1842" s="72">
        <v>712.40329333</v>
      </c>
      <c r="CH1842" s="72">
        <v>716.50152150999998</v>
      </c>
      <c r="CI1842" s="72">
        <v>731.52548966999996</v>
      </c>
      <c r="CJ1842" s="96">
        <v>0.75785791049999995</v>
      </c>
      <c r="CK1842" s="96">
        <v>0.77610859139999999</v>
      </c>
      <c r="CL1842" s="96">
        <v>0.78681556539999997</v>
      </c>
      <c r="CM1842" s="96">
        <v>0.84051461429999996</v>
      </c>
      <c r="CN1842" s="96">
        <v>0.83334074970000005</v>
      </c>
      <c r="CO1842" s="96">
        <v>1.0666194791000001</v>
      </c>
      <c r="CP1842" s="96">
        <v>0.74902765410000005</v>
      </c>
      <c r="CQ1842" s="96">
        <v>0.99584056389999998</v>
      </c>
      <c r="CR1842" s="96">
        <v>0.75215609230000002</v>
      </c>
      <c r="CS1842" s="95">
        <v>14820</v>
      </c>
      <c r="CT1842" s="95">
        <v>13767</v>
      </c>
      <c r="CU1842" s="95">
        <v>13229</v>
      </c>
      <c r="CV1842" s="95">
        <v>12849</v>
      </c>
      <c r="CW1842" s="95">
        <v>12529</v>
      </c>
      <c r="CX1842" s="96">
        <v>1.057544598</v>
      </c>
      <c r="CY1842" s="96">
        <v>1.0548884190000001</v>
      </c>
      <c r="CZ1842" s="96">
        <v>1.0604800720000001</v>
      </c>
      <c r="DA1842" s="96">
        <v>1.065474724</v>
      </c>
      <c r="DB1842" s="96">
        <v>1.0979003810000001</v>
      </c>
      <c r="DC1842">
        <v>2013</v>
      </c>
      <c r="DD1842" s="6">
        <v>13480.2</v>
      </c>
      <c r="DE1842" s="96">
        <v>3.7144715000000002E-3</v>
      </c>
      <c r="DF1842" s="72">
        <v>575.5</v>
      </c>
      <c r="DG1842" s="96">
        <v>1</v>
      </c>
      <c r="DH1842" s="72">
        <v>575.5</v>
      </c>
      <c r="DI1842" s="72">
        <v>575.5</v>
      </c>
      <c r="DJ1842" s="96">
        <v>1</v>
      </c>
      <c r="DK1842" s="72">
        <v>575.5</v>
      </c>
      <c r="DL1842" s="96">
        <v>1</v>
      </c>
      <c r="DM1842" s="72">
        <v>575.5</v>
      </c>
      <c r="DN1842" s="96">
        <v>1</v>
      </c>
      <c r="DO1842" s="96">
        <v>1.1982E-2</v>
      </c>
      <c r="DP1842" s="72">
        <v>6.9</v>
      </c>
      <c r="DQ1842" s="72">
        <v>568.6</v>
      </c>
      <c r="DR1842" t="s">
        <v>1179</v>
      </c>
      <c r="DT1842" t="s">
        <v>1174</v>
      </c>
    </row>
    <row r="1843" spans="1:124" x14ac:dyDescent="0.3">
      <c r="A1843" t="s">
        <v>1180</v>
      </c>
      <c r="B1843">
        <v>33080</v>
      </c>
      <c r="C1843" s="95">
        <v>7296</v>
      </c>
      <c r="D1843" s="95">
        <v>20995327</v>
      </c>
      <c r="E1843" s="95">
        <v>7004</v>
      </c>
      <c r="F1843" s="95">
        <v>18884015</v>
      </c>
      <c r="G1843" s="95">
        <v>1771</v>
      </c>
      <c r="H1843" s="95">
        <v>3714021</v>
      </c>
      <c r="I1843" s="95">
        <v>1525</v>
      </c>
      <c r="J1843" s="95">
        <v>4985906</v>
      </c>
      <c r="K1843" s="95">
        <v>6801</v>
      </c>
      <c r="L1843" s="95">
        <v>19556384</v>
      </c>
      <c r="M1843" s="95">
        <v>6451</v>
      </c>
      <c r="N1843" s="95">
        <v>17390504</v>
      </c>
      <c r="O1843" s="95">
        <v>1764</v>
      </c>
      <c r="P1843" s="95">
        <v>4177517</v>
      </c>
      <c r="Q1843" s="95">
        <v>1512</v>
      </c>
      <c r="R1843" s="95">
        <v>4308916</v>
      </c>
      <c r="S1843" s="95">
        <v>6473</v>
      </c>
      <c r="T1843" s="95">
        <v>21192865</v>
      </c>
      <c r="U1843" s="95">
        <v>6075</v>
      </c>
      <c r="V1843" s="95">
        <v>18164656</v>
      </c>
      <c r="W1843" s="95">
        <v>1762</v>
      </c>
      <c r="X1843" s="95">
        <v>3995654</v>
      </c>
      <c r="Y1843" s="95">
        <v>1510</v>
      </c>
      <c r="Z1843" s="95">
        <v>4669513</v>
      </c>
      <c r="AA1843" s="95">
        <v>6175</v>
      </c>
      <c r="AB1843" s="95">
        <v>19108235</v>
      </c>
      <c r="AC1843" s="95">
        <v>5749</v>
      </c>
      <c r="AD1843" s="95">
        <v>18798518</v>
      </c>
      <c r="AE1843" s="95">
        <v>1718</v>
      </c>
      <c r="AF1843" s="95">
        <v>4451769</v>
      </c>
      <c r="AG1843" s="95">
        <v>1470</v>
      </c>
      <c r="AH1843" s="95">
        <v>5095302</v>
      </c>
      <c r="AI1843" s="95">
        <v>5967</v>
      </c>
      <c r="AJ1843" s="95">
        <v>20379733</v>
      </c>
      <c r="AK1843" s="95">
        <v>5513</v>
      </c>
      <c r="AL1843" s="95">
        <v>18505935</v>
      </c>
      <c r="AM1843" s="95">
        <v>1735</v>
      </c>
      <c r="AN1843" s="95">
        <v>4995821</v>
      </c>
      <c r="AO1843" s="95">
        <v>1485</v>
      </c>
      <c r="AP1843" s="95">
        <v>5703586</v>
      </c>
      <c r="AQ1843" s="72">
        <v>227.1</v>
      </c>
      <c r="AR1843" s="72">
        <v>233.22</v>
      </c>
      <c r="AS1843" s="72">
        <v>460.32</v>
      </c>
      <c r="AT1843" s="95">
        <v>24709348</v>
      </c>
      <c r="AU1843" s="95">
        <v>23869921</v>
      </c>
      <c r="AV1843" s="95">
        <v>9067</v>
      </c>
      <c r="AW1843" s="95">
        <v>8529</v>
      </c>
      <c r="AX1843" s="72">
        <v>230.92</v>
      </c>
      <c r="AY1843" s="72">
        <v>227.09</v>
      </c>
      <c r="AZ1843" s="72">
        <v>458.01</v>
      </c>
      <c r="BA1843" s="95">
        <v>23733901</v>
      </c>
      <c r="BB1843" s="95">
        <v>21699420</v>
      </c>
      <c r="BC1843" s="95">
        <v>8565</v>
      </c>
      <c r="BD1843" s="95">
        <v>7963</v>
      </c>
      <c r="BE1843" s="72">
        <v>254.89</v>
      </c>
      <c r="BF1843" s="72">
        <v>250.87</v>
      </c>
      <c r="BG1843" s="72">
        <v>505.76</v>
      </c>
      <c r="BH1843" s="95">
        <v>25188519</v>
      </c>
      <c r="BI1843" s="95">
        <v>22834169</v>
      </c>
      <c r="BJ1843" s="95">
        <v>8235</v>
      </c>
      <c r="BK1843" s="95">
        <v>7585</v>
      </c>
      <c r="BL1843" s="72">
        <v>248.74</v>
      </c>
      <c r="BM1843" s="72">
        <v>275.82</v>
      </c>
      <c r="BN1843" s="72">
        <v>524.55999999999995</v>
      </c>
      <c r="BO1843" s="95">
        <v>23560004</v>
      </c>
      <c r="BP1843" s="95">
        <v>23893820</v>
      </c>
      <c r="BQ1843" s="95">
        <v>7893</v>
      </c>
      <c r="BR1843" s="95">
        <v>7219</v>
      </c>
      <c r="BS1843" s="72">
        <v>274.56</v>
      </c>
      <c r="BT1843" s="72">
        <v>288.29000000000002</v>
      </c>
      <c r="BU1843" s="72">
        <v>562.85</v>
      </c>
      <c r="BV1843" s="95">
        <v>25375554</v>
      </c>
      <c r="BW1843" s="95">
        <v>24209521</v>
      </c>
      <c r="BX1843" s="95">
        <v>7702</v>
      </c>
      <c r="BY1843" s="95">
        <v>6998</v>
      </c>
      <c r="BZ1843" s="95">
        <v>8811</v>
      </c>
      <c r="CA1843" s="95">
        <v>8275</v>
      </c>
      <c r="CB1843" s="95">
        <v>7922</v>
      </c>
      <c r="CC1843" s="95">
        <v>7573</v>
      </c>
      <c r="CD1843" s="95">
        <v>7358</v>
      </c>
      <c r="CE1843" s="72">
        <v>650.75523149000003</v>
      </c>
      <c r="CF1843" s="72">
        <v>676.59346364999999</v>
      </c>
      <c r="CG1843" s="72">
        <v>712.40329333</v>
      </c>
      <c r="CH1843" s="72">
        <v>716.50152150999998</v>
      </c>
      <c r="CI1843" s="72">
        <v>731.52548966999996</v>
      </c>
      <c r="CJ1843" s="96">
        <v>0.70736273439999997</v>
      </c>
      <c r="CK1843" s="96">
        <v>0.67693530099999999</v>
      </c>
      <c r="CL1843" s="96">
        <v>0.70993495500000003</v>
      </c>
      <c r="CM1843" s="96">
        <v>0.73211289059999995</v>
      </c>
      <c r="CN1843" s="96">
        <v>0.76941953210000003</v>
      </c>
      <c r="CO1843" s="96">
        <v>0.94380034690000003</v>
      </c>
      <c r="CP1843" s="96">
        <v>0.76197586169999998</v>
      </c>
      <c r="CQ1843" s="96">
        <v>0.99584056389999998</v>
      </c>
      <c r="CR1843" s="96">
        <v>0.76515838030000005</v>
      </c>
      <c r="CS1843" s="95">
        <v>8444</v>
      </c>
      <c r="CT1843" s="95">
        <v>7856</v>
      </c>
      <c r="CU1843" s="95">
        <v>7579</v>
      </c>
      <c r="CV1843" s="95">
        <v>7242</v>
      </c>
      <c r="CW1843" s="95">
        <v>7028</v>
      </c>
      <c r="CX1843" s="96">
        <v>0.93532212800000003</v>
      </c>
      <c r="CY1843" s="96">
        <v>0.94801770299999999</v>
      </c>
      <c r="CZ1843" s="96">
        <v>0.95188673499999998</v>
      </c>
      <c r="DA1843" s="96">
        <v>0.94276344199999995</v>
      </c>
      <c r="DB1843" s="96">
        <v>0.94162064599999995</v>
      </c>
      <c r="DC1843">
        <v>2013</v>
      </c>
      <c r="DD1843" s="6">
        <v>7658.8</v>
      </c>
      <c r="DE1843" s="96">
        <v>1.00624627E-2</v>
      </c>
      <c r="DF1843" s="72">
        <v>581.72</v>
      </c>
      <c r="DG1843" s="96">
        <v>1</v>
      </c>
      <c r="DH1843" s="72">
        <v>581.72</v>
      </c>
      <c r="DI1843" s="72">
        <v>611.75154658999998</v>
      </c>
      <c r="DJ1843" s="96">
        <v>1</v>
      </c>
      <c r="DK1843" s="72">
        <v>581.72</v>
      </c>
      <c r="DL1843" s="96">
        <v>1</v>
      </c>
      <c r="DM1843" s="72">
        <v>581.72</v>
      </c>
      <c r="DN1843" s="96">
        <v>1</v>
      </c>
      <c r="DO1843" s="96">
        <v>2.3004E-2</v>
      </c>
      <c r="DP1843" s="72">
        <v>13.38</v>
      </c>
      <c r="DQ1843" s="72">
        <v>568.34</v>
      </c>
      <c r="DR1843" t="s">
        <v>1180</v>
      </c>
      <c r="DT1843" t="s">
        <v>1174</v>
      </c>
    </row>
    <row r="1844" spans="1:124" x14ac:dyDescent="0.3">
      <c r="A1844" t="s">
        <v>493</v>
      </c>
      <c r="B1844">
        <v>33090</v>
      </c>
      <c r="C1844" s="95">
        <v>9586</v>
      </c>
      <c r="D1844" s="95">
        <v>32926602</v>
      </c>
      <c r="E1844" s="95">
        <v>9216</v>
      </c>
      <c r="F1844" s="95">
        <v>29638315</v>
      </c>
      <c r="G1844" s="95">
        <v>2636</v>
      </c>
      <c r="H1844" s="95">
        <v>6919547</v>
      </c>
      <c r="I1844" s="95">
        <v>2291</v>
      </c>
      <c r="J1844" s="95">
        <v>6715839</v>
      </c>
      <c r="K1844" s="95">
        <v>9343</v>
      </c>
      <c r="L1844" s="95">
        <v>32954460</v>
      </c>
      <c r="M1844" s="95">
        <v>8948</v>
      </c>
      <c r="N1844" s="95">
        <v>29611615</v>
      </c>
      <c r="O1844" s="95">
        <v>2709</v>
      </c>
      <c r="P1844" s="95">
        <v>7218287</v>
      </c>
      <c r="Q1844" s="95">
        <v>2342</v>
      </c>
      <c r="R1844" s="95">
        <v>7395625</v>
      </c>
      <c r="S1844" s="95">
        <v>9258</v>
      </c>
      <c r="T1844" s="95">
        <v>34623251</v>
      </c>
      <c r="U1844" s="95">
        <v>8844</v>
      </c>
      <c r="V1844" s="95">
        <v>31089352</v>
      </c>
      <c r="W1844" s="95">
        <v>2776</v>
      </c>
      <c r="X1844" s="95">
        <v>5759806</v>
      </c>
      <c r="Y1844" s="95">
        <v>2392</v>
      </c>
      <c r="Z1844" s="95">
        <v>7554338</v>
      </c>
      <c r="AA1844" s="95">
        <v>9210</v>
      </c>
      <c r="AB1844" s="95">
        <v>40839772</v>
      </c>
      <c r="AC1844" s="95">
        <v>8769</v>
      </c>
      <c r="AD1844" s="95">
        <v>30558456</v>
      </c>
      <c r="AE1844" s="95">
        <v>2981</v>
      </c>
      <c r="AF1844" s="95">
        <v>8812787</v>
      </c>
      <c r="AG1844" s="95">
        <v>2593</v>
      </c>
      <c r="AH1844" s="95">
        <v>7953482</v>
      </c>
      <c r="AI1844" s="95">
        <v>9251</v>
      </c>
      <c r="AJ1844" s="95">
        <v>42745392</v>
      </c>
      <c r="AK1844" s="95">
        <v>8778</v>
      </c>
      <c r="AL1844" s="95">
        <v>32417121</v>
      </c>
      <c r="AM1844" s="95">
        <v>3156</v>
      </c>
      <c r="AN1844" s="95">
        <v>10214577</v>
      </c>
      <c r="AO1844" s="95">
        <v>2794</v>
      </c>
      <c r="AP1844" s="95">
        <v>9286197</v>
      </c>
      <c r="AQ1844" s="72">
        <v>271.68</v>
      </c>
      <c r="AR1844" s="72">
        <v>263.27999999999997</v>
      </c>
      <c r="AS1844" s="72">
        <v>534.96</v>
      </c>
      <c r="AT1844" s="95">
        <v>39846149</v>
      </c>
      <c r="AU1844" s="95">
        <v>36354154</v>
      </c>
      <c r="AV1844" s="95">
        <v>12222</v>
      </c>
      <c r="AW1844" s="95">
        <v>11507</v>
      </c>
      <c r="AX1844" s="72">
        <v>277.77</v>
      </c>
      <c r="AY1844" s="72">
        <v>273.16000000000003</v>
      </c>
      <c r="AZ1844" s="72">
        <v>550.92999999999995</v>
      </c>
      <c r="BA1844" s="95">
        <v>40172747</v>
      </c>
      <c r="BB1844" s="95">
        <v>37007240</v>
      </c>
      <c r="BC1844" s="95">
        <v>12052</v>
      </c>
      <c r="BD1844" s="95">
        <v>11290</v>
      </c>
      <c r="BE1844" s="72">
        <v>279.64999999999998</v>
      </c>
      <c r="BF1844" s="72">
        <v>286.61</v>
      </c>
      <c r="BG1844" s="72">
        <v>566.26</v>
      </c>
      <c r="BH1844" s="95">
        <v>40383057</v>
      </c>
      <c r="BI1844" s="95">
        <v>38643690</v>
      </c>
      <c r="BJ1844" s="95">
        <v>12034</v>
      </c>
      <c r="BK1844" s="95">
        <v>11236</v>
      </c>
      <c r="BL1844" s="72">
        <v>339.41</v>
      </c>
      <c r="BM1844" s="72">
        <v>282.45999999999998</v>
      </c>
      <c r="BN1844" s="72">
        <v>621.87</v>
      </c>
      <c r="BO1844" s="95">
        <v>49652559</v>
      </c>
      <c r="BP1844" s="95">
        <v>38511938</v>
      </c>
      <c r="BQ1844" s="95">
        <v>12191</v>
      </c>
      <c r="BR1844" s="95">
        <v>11362</v>
      </c>
      <c r="BS1844" s="72">
        <v>355.71</v>
      </c>
      <c r="BT1844" s="72">
        <v>300.32</v>
      </c>
      <c r="BU1844" s="72">
        <v>656.03</v>
      </c>
      <c r="BV1844" s="95">
        <v>52959969</v>
      </c>
      <c r="BW1844" s="95">
        <v>41703318</v>
      </c>
      <c r="BX1844" s="95">
        <v>12407</v>
      </c>
      <c r="BY1844" s="95">
        <v>11572</v>
      </c>
      <c r="BZ1844" s="95">
        <v>11881</v>
      </c>
      <c r="CA1844" s="95">
        <v>11684</v>
      </c>
      <c r="CB1844" s="95">
        <v>11649</v>
      </c>
      <c r="CC1844" s="95">
        <v>11797</v>
      </c>
      <c r="CD1844" s="95">
        <v>11999</v>
      </c>
      <c r="CE1844" s="72">
        <v>650.75523149000003</v>
      </c>
      <c r="CF1844" s="72">
        <v>676.59346364999999</v>
      </c>
      <c r="CG1844" s="72">
        <v>712.40329333</v>
      </c>
      <c r="CH1844" s="72">
        <v>716.50152150999998</v>
      </c>
      <c r="CI1844" s="72">
        <v>731.52548966999996</v>
      </c>
      <c r="CJ1844" s="96">
        <v>0.8220602373</v>
      </c>
      <c r="CK1844" s="96">
        <v>0.81427035520000002</v>
      </c>
      <c r="CL1844" s="96">
        <v>0.79485876229999997</v>
      </c>
      <c r="CM1844" s="96">
        <v>0.86792558190000002</v>
      </c>
      <c r="CN1844" s="96">
        <v>0.89679718519999996</v>
      </c>
      <c r="CO1844" s="96">
        <v>0.99838219289999997</v>
      </c>
      <c r="CP1844" s="96">
        <v>0.84054225959999995</v>
      </c>
      <c r="CQ1844" s="96">
        <v>0.99584056389999998</v>
      </c>
      <c r="CR1844" s="96">
        <v>0.84405292379999997</v>
      </c>
      <c r="CS1844" s="95">
        <v>12069</v>
      </c>
      <c r="CT1844" s="95">
        <v>11871</v>
      </c>
      <c r="CU1844" s="95">
        <v>11879</v>
      </c>
      <c r="CV1844" s="95">
        <v>11761</v>
      </c>
      <c r="CW1844" s="95">
        <v>11843</v>
      </c>
      <c r="CX1844" s="96">
        <v>0.99828145599999996</v>
      </c>
      <c r="CY1844" s="96">
        <v>1.0106632149999999</v>
      </c>
      <c r="CZ1844" s="96">
        <v>1.011110299</v>
      </c>
      <c r="DA1844" s="96">
        <v>0.98565983800000001</v>
      </c>
      <c r="DB1844" s="96">
        <v>0.98604226399999995</v>
      </c>
      <c r="DC1844">
        <v>2013</v>
      </c>
      <c r="DD1844" s="6">
        <v>11393.4</v>
      </c>
      <c r="DE1844" s="96">
        <v>2.7879091999999999E-3</v>
      </c>
      <c r="DF1844" s="72">
        <v>646.41999999999996</v>
      </c>
      <c r="DG1844" s="96">
        <v>1</v>
      </c>
      <c r="DH1844" s="72">
        <v>646.41999999999996</v>
      </c>
      <c r="DI1844" s="72">
        <v>611.75154658999998</v>
      </c>
      <c r="DJ1844" s="96">
        <v>1</v>
      </c>
      <c r="DK1844" s="72">
        <v>646.41999999999996</v>
      </c>
      <c r="DL1844" s="96">
        <v>1</v>
      </c>
      <c r="DM1844" s="72">
        <v>646.41999999999996</v>
      </c>
      <c r="DN1844" s="96">
        <v>1</v>
      </c>
      <c r="DO1844" s="96">
        <v>1.2725E-2</v>
      </c>
      <c r="DP1844" s="72">
        <v>8.23</v>
      </c>
      <c r="DQ1844" s="72">
        <v>638.19000000000005</v>
      </c>
      <c r="DR1844" t="s">
        <v>493</v>
      </c>
      <c r="DT1844" t="s">
        <v>1174</v>
      </c>
    </row>
    <row r="1845" spans="1:124" x14ac:dyDescent="0.3">
      <c r="A1845" t="s">
        <v>113</v>
      </c>
      <c r="B1845">
        <v>33200</v>
      </c>
      <c r="C1845" s="95">
        <v>8630</v>
      </c>
      <c r="D1845" s="95">
        <v>31697957</v>
      </c>
      <c r="E1845" s="95">
        <v>8166</v>
      </c>
      <c r="F1845" s="95">
        <v>27178312</v>
      </c>
      <c r="G1845" s="95">
        <v>1788</v>
      </c>
      <c r="H1845" s="95">
        <v>3977788</v>
      </c>
      <c r="I1845" s="95">
        <v>1515</v>
      </c>
      <c r="J1845" s="95">
        <v>4375532</v>
      </c>
      <c r="K1845" s="95">
        <v>8562</v>
      </c>
      <c r="L1845" s="95">
        <v>29236363</v>
      </c>
      <c r="M1845" s="95">
        <v>8014</v>
      </c>
      <c r="N1845" s="95">
        <v>27114766</v>
      </c>
      <c r="O1845" s="95">
        <v>1804</v>
      </c>
      <c r="P1845" s="95">
        <v>5222939</v>
      </c>
      <c r="Q1845" s="95">
        <v>1523</v>
      </c>
      <c r="R1845" s="95">
        <v>4705691</v>
      </c>
      <c r="S1845" s="95">
        <v>8440</v>
      </c>
      <c r="T1845" s="95">
        <v>31682833</v>
      </c>
      <c r="U1845" s="95">
        <v>7821</v>
      </c>
      <c r="V1845" s="95">
        <v>28642618</v>
      </c>
      <c r="W1845" s="95">
        <v>1794</v>
      </c>
      <c r="X1845" s="95">
        <v>5385655</v>
      </c>
      <c r="Y1845" s="95">
        <v>1513</v>
      </c>
      <c r="Z1845" s="95">
        <v>4797193</v>
      </c>
      <c r="AA1845" s="95">
        <v>8352</v>
      </c>
      <c r="AB1845" s="95">
        <v>33654505</v>
      </c>
      <c r="AC1845" s="95">
        <v>7709</v>
      </c>
      <c r="AD1845" s="95">
        <v>29230024</v>
      </c>
      <c r="AE1845" s="95">
        <v>1833</v>
      </c>
      <c r="AF1845" s="95">
        <v>5523025</v>
      </c>
      <c r="AG1845" s="95">
        <v>1541</v>
      </c>
      <c r="AH1845" s="95">
        <v>5643752</v>
      </c>
      <c r="AI1845" s="95">
        <v>8260</v>
      </c>
      <c r="AJ1845" s="95">
        <v>32659178</v>
      </c>
      <c r="AK1845" s="95">
        <v>7584</v>
      </c>
      <c r="AL1845" s="95">
        <v>28974977</v>
      </c>
      <c r="AM1845" s="95">
        <v>1895</v>
      </c>
      <c r="AN1845" s="95">
        <v>5229826</v>
      </c>
      <c r="AO1845" s="95">
        <v>1614</v>
      </c>
      <c r="AP1845" s="95">
        <v>5976994</v>
      </c>
      <c r="AQ1845" s="72">
        <v>285.37</v>
      </c>
      <c r="AR1845" s="72">
        <v>271.61</v>
      </c>
      <c r="AS1845" s="72">
        <v>556.98</v>
      </c>
      <c r="AT1845" s="95">
        <v>35675745</v>
      </c>
      <c r="AU1845" s="95">
        <v>31553844</v>
      </c>
      <c r="AV1845" s="95">
        <v>10418</v>
      </c>
      <c r="AW1845" s="95">
        <v>9681</v>
      </c>
      <c r="AX1845" s="72">
        <v>277.02</v>
      </c>
      <c r="AY1845" s="72">
        <v>278.04000000000002</v>
      </c>
      <c r="AZ1845" s="72">
        <v>555.05999999999995</v>
      </c>
      <c r="BA1845" s="95">
        <v>34459302</v>
      </c>
      <c r="BB1845" s="95">
        <v>31820457</v>
      </c>
      <c r="BC1845" s="95">
        <v>10366</v>
      </c>
      <c r="BD1845" s="95">
        <v>9537</v>
      </c>
      <c r="BE1845" s="72">
        <v>301.83999999999997</v>
      </c>
      <c r="BF1845" s="72">
        <v>298.55</v>
      </c>
      <c r="BG1845" s="72">
        <v>600.39</v>
      </c>
      <c r="BH1845" s="95">
        <v>37068488</v>
      </c>
      <c r="BI1845" s="95">
        <v>33439811</v>
      </c>
      <c r="BJ1845" s="95">
        <v>10234</v>
      </c>
      <c r="BK1845" s="95">
        <v>9334</v>
      </c>
      <c r="BL1845" s="72">
        <v>320.55</v>
      </c>
      <c r="BM1845" s="72">
        <v>314.18</v>
      </c>
      <c r="BN1845" s="72">
        <v>634.73</v>
      </c>
      <c r="BO1845" s="95">
        <v>39177530</v>
      </c>
      <c r="BP1845" s="95">
        <v>34873776</v>
      </c>
      <c r="BQ1845" s="95">
        <v>10185</v>
      </c>
      <c r="BR1845" s="95">
        <v>9250</v>
      </c>
      <c r="BS1845" s="72">
        <v>310.92</v>
      </c>
      <c r="BT1845" s="72">
        <v>316.66000000000003</v>
      </c>
      <c r="BU1845" s="72">
        <v>627.58000000000004</v>
      </c>
      <c r="BV1845" s="95">
        <v>37889004</v>
      </c>
      <c r="BW1845" s="95">
        <v>34951971</v>
      </c>
      <c r="BX1845" s="95">
        <v>10155</v>
      </c>
      <c r="BY1845" s="95">
        <v>9198</v>
      </c>
      <c r="BZ1845" s="95">
        <v>10067</v>
      </c>
      <c r="CA1845" s="95">
        <v>9966</v>
      </c>
      <c r="CB1845" s="95">
        <v>9800</v>
      </c>
      <c r="CC1845" s="95">
        <v>9741</v>
      </c>
      <c r="CD1845" s="95">
        <v>9687</v>
      </c>
      <c r="CE1845" s="72">
        <v>650.75523149000003</v>
      </c>
      <c r="CF1845" s="72">
        <v>676.59346364999999</v>
      </c>
      <c r="CG1845" s="72">
        <v>712.40329333</v>
      </c>
      <c r="CH1845" s="72">
        <v>716.50152150999998</v>
      </c>
      <c r="CI1845" s="72">
        <v>731.52548966999996</v>
      </c>
      <c r="CJ1845" s="96">
        <v>0.85589784459999996</v>
      </c>
      <c r="CK1845" s="96">
        <v>0.82037446390000002</v>
      </c>
      <c r="CL1845" s="96">
        <v>0.84276701919999997</v>
      </c>
      <c r="CM1845" s="96">
        <v>0.88587390389999998</v>
      </c>
      <c r="CN1845" s="96">
        <v>0.85790585409999998</v>
      </c>
      <c r="CO1845" s="96">
        <v>1.0109091891999999</v>
      </c>
      <c r="CP1845" s="96">
        <v>0.84336340610000005</v>
      </c>
      <c r="CQ1845" s="96">
        <v>0.99584056389999998</v>
      </c>
      <c r="CR1845" s="96">
        <v>0.84688585329999999</v>
      </c>
      <c r="CS1845" s="95">
        <v>9714</v>
      </c>
      <c r="CT1845" s="95">
        <v>9497</v>
      </c>
      <c r="CU1845" s="95">
        <v>9321</v>
      </c>
      <c r="CV1845" s="95">
        <v>9144</v>
      </c>
      <c r="CW1845" s="95">
        <v>9060</v>
      </c>
      <c r="CX1845" s="96">
        <v>1.000473519</v>
      </c>
      <c r="CY1845" s="96">
        <v>1.003166126</v>
      </c>
      <c r="CZ1845" s="96">
        <v>1.019545352</v>
      </c>
      <c r="DA1845" s="96">
        <v>1.0146341750000001</v>
      </c>
      <c r="DB1845" s="96">
        <v>1.01757023</v>
      </c>
      <c r="DC1845">
        <v>2013</v>
      </c>
      <c r="DD1845" s="6">
        <v>9400</v>
      </c>
      <c r="DE1845" s="96">
        <v>8.6623937999999994E-3</v>
      </c>
      <c r="DF1845" s="72">
        <v>644.77</v>
      </c>
      <c r="DG1845" s="96">
        <v>1</v>
      </c>
      <c r="DH1845" s="72">
        <v>644.77</v>
      </c>
      <c r="DI1845" s="72">
        <v>611.75154658999998</v>
      </c>
      <c r="DJ1845" s="96">
        <v>1</v>
      </c>
      <c r="DK1845" s="72">
        <v>644.77</v>
      </c>
      <c r="DL1845" s="96">
        <v>1</v>
      </c>
      <c r="DM1845" s="72">
        <v>644.77</v>
      </c>
      <c r="DN1845" s="96">
        <v>1</v>
      </c>
      <c r="DO1845" s="96">
        <v>2.0471E-2</v>
      </c>
      <c r="DP1845" s="72">
        <v>13.2</v>
      </c>
      <c r="DQ1845" s="72">
        <v>631.57000000000005</v>
      </c>
      <c r="DR1845" t="s">
        <v>113</v>
      </c>
      <c r="DT1845" t="s">
        <v>1174</v>
      </c>
    </row>
    <row r="1846" spans="1:124" x14ac:dyDescent="0.3">
      <c r="A1846" t="s">
        <v>1181</v>
      </c>
      <c r="B1846">
        <v>33210</v>
      </c>
      <c r="C1846" s="95">
        <v>5681</v>
      </c>
      <c r="D1846" s="95">
        <v>18891062</v>
      </c>
      <c r="E1846" s="95">
        <v>5429</v>
      </c>
      <c r="F1846" s="95">
        <v>15955734</v>
      </c>
      <c r="G1846" s="95">
        <v>1326</v>
      </c>
      <c r="H1846" s="95">
        <v>3592428</v>
      </c>
      <c r="I1846" s="95">
        <v>1128</v>
      </c>
      <c r="J1846" s="95">
        <v>3368856</v>
      </c>
      <c r="K1846" s="95">
        <v>5420</v>
      </c>
      <c r="L1846" s="95">
        <v>18829646</v>
      </c>
      <c r="M1846" s="95">
        <v>5128</v>
      </c>
      <c r="N1846" s="95">
        <v>16420315</v>
      </c>
      <c r="O1846" s="95">
        <v>1308</v>
      </c>
      <c r="P1846" s="95">
        <v>3690278</v>
      </c>
      <c r="Q1846" s="95">
        <v>1105</v>
      </c>
      <c r="R1846" s="95">
        <v>3522606</v>
      </c>
      <c r="S1846" s="95">
        <v>5212</v>
      </c>
      <c r="T1846" s="95">
        <v>19473695</v>
      </c>
      <c r="U1846" s="95">
        <v>4894</v>
      </c>
      <c r="V1846" s="95">
        <v>16930941</v>
      </c>
      <c r="W1846" s="95">
        <v>1299</v>
      </c>
      <c r="X1846" s="95">
        <v>2930059</v>
      </c>
      <c r="Y1846" s="95">
        <v>1095</v>
      </c>
      <c r="Z1846" s="95">
        <v>3736944</v>
      </c>
      <c r="AA1846" s="95">
        <v>5079</v>
      </c>
      <c r="AB1846" s="95">
        <v>20263393</v>
      </c>
      <c r="AC1846" s="95">
        <v>4712</v>
      </c>
      <c r="AD1846" s="95">
        <v>17161568</v>
      </c>
      <c r="AE1846" s="95">
        <v>1297</v>
      </c>
      <c r="AF1846" s="95">
        <v>4735786</v>
      </c>
      <c r="AG1846" s="95">
        <v>1081</v>
      </c>
      <c r="AH1846" s="95">
        <v>4375021</v>
      </c>
      <c r="AI1846" s="95">
        <v>4993</v>
      </c>
      <c r="AJ1846" s="95">
        <v>20055372</v>
      </c>
      <c r="AK1846" s="95">
        <v>4611</v>
      </c>
      <c r="AL1846" s="95">
        <v>17516598</v>
      </c>
      <c r="AM1846" s="95">
        <v>1302</v>
      </c>
      <c r="AN1846" s="95">
        <v>3763970</v>
      </c>
      <c r="AO1846" s="95">
        <v>1093</v>
      </c>
      <c r="AP1846" s="95">
        <v>4166818</v>
      </c>
      <c r="AQ1846" s="72">
        <v>267.39</v>
      </c>
      <c r="AR1846" s="72">
        <v>245.6</v>
      </c>
      <c r="AS1846" s="72">
        <v>512.99</v>
      </c>
      <c r="AT1846" s="95">
        <v>22483490</v>
      </c>
      <c r="AU1846" s="95">
        <v>19324590</v>
      </c>
      <c r="AV1846" s="95">
        <v>7007</v>
      </c>
      <c r="AW1846" s="95">
        <v>6557</v>
      </c>
      <c r="AX1846" s="72">
        <v>278.93</v>
      </c>
      <c r="AY1846" s="72">
        <v>266.63</v>
      </c>
      <c r="AZ1846" s="72">
        <v>545.55999999999995</v>
      </c>
      <c r="BA1846" s="95">
        <v>22519924</v>
      </c>
      <c r="BB1846" s="95">
        <v>19942921</v>
      </c>
      <c r="BC1846" s="95">
        <v>6728</v>
      </c>
      <c r="BD1846" s="95">
        <v>6233</v>
      </c>
      <c r="BE1846" s="72">
        <v>286.74</v>
      </c>
      <c r="BF1846" s="72">
        <v>287.58</v>
      </c>
      <c r="BG1846" s="72">
        <v>574.32000000000005</v>
      </c>
      <c r="BH1846" s="95">
        <v>22403754</v>
      </c>
      <c r="BI1846" s="95">
        <v>20667885</v>
      </c>
      <c r="BJ1846" s="95">
        <v>6511</v>
      </c>
      <c r="BK1846" s="95">
        <v>5989</v>
      </c>
      <c r="BL1846" s="72">
        <v>326.74</v>
      </c>
      <c r="BM1846" s="72">
        <v>309.81</v>
      </c>
      <c r="BN1846" s="72">
        <v>636.54999999999995</v>
      </c>
      <c r="BO1846" s="95">
        <v>24999179</v>
      </c>
      <c r="BP1846" s="95">
        <v>21536589</v>
      </c>
      <c r="BQ1846" s="95">
        <v>6376</v>
      </c>
      <c r="BR1846" s="95">
        <v>5793</v>
      </c>
      <c r="BS1846" s="72">
        <v>315.32</v>
      </c>
      <c r="BT1846" s="72">
        <v>316.79000000000002</v>
      </c>
      <c r="BU1846" s="72">
        <v>632.11</v>
      </c>
      <c r="BV1846" s="95">
        <v>23819342</v>
      </c>
      <c r="BW1846" s="95">
        <v>21683416</v>
      </c>
      <c r="BX1846" s="95">
        <v>6295</v>
      </c>
      <c r="BY1846" s="95">
        <v>5704</v>
      </c>
      <c r="BZ1846" s="95">
        <v>6793</v>
      </c>
      <c r="CA1846" s="95">
        <v>6489</v>
      </c>
      <c r="CB1846" s="95">
        <v>6259</v>
      </c>
      <c r="CC1846" s="95">
        <v>6099</v>
      </c>
      <c r="CD1846" s="95">
        <v>6006</v>
      </c>
      <c r="CE1846" s="72">
        <v>650.75523149000003</v>
      </c>
      <c r="CF1846" s="72">
        <v>676.59346364999999</v>
      </c>
      <c r="CG1846" s="72">
        <v>712.40329333</v>
      </c>
      <c r="CH1846" s="72">
        <v>716.50152150999998</v>
      </c>
      <c r="CI1846" s="72">
        <v>731.52548966999996</v>
      </c>
      <c r="CJ1846" s="96">
        <v>0.78829946370000004</v>
      </c>
      <c r="CK1846" s="96">
        <v>0.80633353600000002</v>
      </c>
      <c r="CL1846" s="96">
        <v>0.80617257860000002</v>
      </c>
      <c r="CM1846" s="96">
        <v>0.88841402410000003</v>
      </c>
      <c r="CN1846" s="96">
        <v>0.86409839290000001</v>
      </c>
      <c r="CO1846" s="96">
        <v>1.036020433</v>
      </c>
      <c r="CP1846" s="96">
        <v>0.80178302729999995</v>
      </c>
      <c r="CQ1846" s="96">
        <v>0.99584056389999998</v>
      </c>
      <c r="CR1846" s="96">
        <v>0.80513180709999999</v>
      </c>
      <c r="CS1846" s="95">
        <v>6463</v>
      </c>
      <c r="CT1846" s="95">
        <v>6211</v>
      </c>
      <c r="CU1846" s="95">
        <v>6050</v>
      </c>
      <c r="CV1846" s="95">
        <v>5846</v>
      </c>
      <c r="CW1846" s="95">
        <v>5785</v>
      </c>
      <c r="CX1846" s="96">
        <v>0.99823207599999997</v>
      </c>
      <c r="CY1846" s="96">
        <v>1.021556237</v>
      </c>
      <c r="CZ1846" s="96">
        <v>1.0429036540000001</v>
      </c>
      <c r="DA1846" s="96">
        <v>1.0591753930000001</v>
      </c>
      <c r="DB1846" s="96">
        <v>1.063169247</v>
      </c>
      <c r="DC1846">
        <v>2013</v>
      </c>
      <c r="DD1846" s="6">
        <v>6055.2</v>
      </c>
      <c r="DE1846" s="96">
        <v>6.9256652000000002E-3</v>
      </c>
      <c r="DF1846" s="72">
        <v>614.04999999999995</v>
      </c>
      <c r="DG1846" s="96">
        <v>1</v>
      </c>
      <c r="DH1846" s="72">
        <v>614.04999999999995</v>
      </c>
      <c r="DI1846" s="72">
        <v>611.75154658999998</v>
      </c>
      <c r="DJ1846" s="96">
        <v>1</v>
      </c>
      <c r="DK1846" s="72">
        <v>614.04999999999995</v>
      </c>
      <c r="DL1846" s="96">
        <v>1</v>
      </c>
      <c r="DM1846" s="72">
        <v>614.04999999999995</v>
      </c>
      <c r="DN1846" s="96">
        <v>1</v>
      </c>
      <c r="DO1846" s="96">
        <v>2.0691000000000001E-2</v>
      </c>
      <c r="DP1846" s="72">
        <v>12.71</v>
      </c>
      <c r="DQ1846" s="72">
        <v>601.34</v>
      </c>
      <c r="DR1846" t="s">
        <v>1181</v>
      </c>
      <c r="DT1846" t="s">
        <v>1174</v>
      </c>
    </row>
    <row r="1847" spans="1:124" x14ac:dyDescent="0.3">
      <c r="A1847" t="s">
        <v>283</v>
      </c>
      <c r="B1847">
        <v>33220</v>
      </c>
      <c r="C1847" s="95">
        <v>7410</v>
      </c>
      <c r="D1847" s="95">
        <v>27512988</v>
      </c>
      <c r="E1847" s="95">
        <v>7078</v>
      </c>
      <c r="F1847" s="95">
        <v>20653413</v>
      </c>
      <c r="G1847" s="95">
        <v>1459</v>
      </c>
      <c r="H1847" s="95">
        <v>3801150</v>
      </c>
      <c r="I1847" s="95">
        <v>1263</v>
      </c>
      <c r="J1847" s="95">
        <v>3619247</v>
      </c>
      <c r="K1847" s="95">
        <v>7143</v>
      </c>
      <c r="L1847" s="95">
        <v>28734159</v>
      </c>
      <c r="M1847" s="95">
        <v>6783</v>
      </c>
      <c r="N1847" s="95">
        <v>20814077</v>
      </c>
      <c r="O1847" s="95">
        <v>1448</v>
      </c>
      <c r="P1847" s="95">
        <v>3515902</v>
      </c>
      <c r="Q1847" s="95">
        <v>1248</v>
      </c>
      <c r="R1847" s="95">
        <v>3671861</v>
      </c>
      <c r="S1847" s="95">
        <v>6820</v>
      </c>
      <c r="T1847" s="95">
        <v>28254995</v>
      </c>
      <c r="U1847" s="95">
        <v>6447</v>
      </c>
      <c r="V1847" s="95">
        <v>20929495</v>
      </c>
      <c r="W1847" s="95">
        <v>1436</v>
      </c>
      <c r="X1847" s="95">
        <v>3777118</v>
      </c>
      <c r="Y1847" s="95">
        <v>1226</v>
      </c>
      <c r="Z1847" s="95">
        <v>3760088</v>
      </c>
      <c r="AA1847" s="95">
        <v>6568</v>
      </c>
      <c r="AB1847" s="95">
        <v>26110406</v>
      </c>
      <c r="AC1847" s="95">
        <v>6153</v>
      </c>
      <c r="AD1847" s="95">
        <v>21622545</v>
      </c>
      <c r="AE1847" s="95">
        <v>1406</v>
      </c>
      <c r="AF1847" s="95">
        <v>4496295</v>
      </c>
      <c r="AG1847" s="95">
        <v>1199</v>
      </c>
      <c r="AH1847" s="95">
        <v>4259237</v>
      </c>
      <c r="AI1847" s="95">
        <v>6398</v>
      </c>
      <c r="AJ1847" s="95">
        <v>25342100</v>
      </c>
      <c r="AK1847" s="95">
        <v>5954</v>
      </c>
      <c r="AL1847" s="95">
        <v>22136494.34</v>
      </c>
      <c r="AM1847" s="95">
        <v>1381</v>
      </c>
      <c r="AN1847" s="95">
        <v>4289189</v>
      </c>
      <c r="AO1847" s="95">
        <v>1182</v>
      </c>
      <c r="AP1847" s="95">
        <v>4633122</v>
      </c>
      <c r="AQ1847" s="72">
        <v>294.23</v>
      </c>
      <c r="AR1847" s="72">
        <v>242.5</v>
      </c>
      <c r="AS1847" s="72">
        <v>536.73</v>
      </c>
      <c r="AT1847" s="95">
        <v>31314138</v>
      </c>
      <c r="AU1847" s="95">
        <v>24272660</v>
      </c>
      <c r="AV1847" s="95">
        <v>8869</v>
      </c>
      <c r="AW1847" s="95">
        <v>8341</v>
      </c>
      <c r="AX1847" s="72">
        <v>312.83</v>
      </c>
      <c r="AY1847" s="72">
        <v>254.08</v>
      </c>
      <c r="AZ1847" s="72">
        <v>566.91</v>
      </c>
      <c r="BA1847" s="95">
        <v>32250061</v>
      </c>
      <c r="BB1847" s="95">
        <v>24485938</v>
      </c>
      <c r="BC1847" s="95">
        <v>8591</v>
      </c>
      <c r="BD1847" s="95">
        <v>8031</v>
      </c>
      <c r="BE1847" s="72">
        <v>323.32</v>
      </c>
      <c r="BF1847" s="72">
        <v>268.14</v>
      </c>
      <c r="BG1847" s="72">
        <v>591.46</v>
      </c>
      <c r="BH1847" s="95">
        <v>32032113</v>
      </c>
      <c r="BI1847" s="95">
        <v>24689583</v>
      </c>
      <c r="BJ1847" s="95">
        <v>8256</v>
      </c>
      <c r="BK1847" s="95">
        <v>7673</v>
      </c>
      <c r="BL1847" s="72">
        <v>319.86</v>
      </c>
      <c r="BM1847" s="72">
        <v>293.36</v>
      </c>
      <c r="BN1847" s="72">
        <v>613.22</v>
      </c>
      <c r="BO1847" s="95">
        <v>30606701</v>
      </c>
      <c r="BP1847" s="95">
        <v>25881782</v>
      </c>
      <c r="BQ1847" s="95">
        <v>7974</v>
      </c>
      <c r="BR1847" s="95">
        <v>7352</v>
      </c>
      <c r="BS1847" s="72">
        <v>317.43</v>
      </c>
      <c r="BT1847" s="72">
        <v>312.61</v>
      </c>
      <c r="BU1847" s="72">
        <v>630.04</v>
      </c>
      <c r="BV1847" s="95">
        <v>29631289</v>
      </c>
      <c r="BW1847" s="95">
        <v>26769616.34</v>
      </c>
      <c r="BX1847" s="95">
        <v>7779</v>
      </c>
      <c r="BY1847" s="95">
        <v>7136</v>
      </c>
      <c r="BZ1847" s="95">
        <v>8617</v>
      </c>
      <c r="CA1847" s="95">
        <v>8321</v>
      </c>
      <c r="CB1847" s="95">
        <v>7975</v>
      </c>
      <c r="CC1847" s="95">
        <v>7679</v>
      </c>
      <c r="CD1847" s="95">
        <v>7464</v>
      </c>
      <c r="CE1847" s="72">
        <v>650.75523149000003</v>
      </c>
      <c r="CF1847" s="72">
        <v>676.59346364999999</v>
      </c>
      <c r="CG1847" s="72">
        <v>712.40329333</v>
      </c>
      <c r="CH1847" s="72">
        <v>716.50152150999998</v>
      </c>
      <c r="CI1847" s="72">
        <v>731.52548966999996</v>
      </c>
      <c r="CJ1847" s="96">
        <v>0.82478015390000003</v>
      </c>
      <c r="CK1847" s="96">
        <v>0.83788867389999999</v>
      </c>
      <c r="CL1847" s="96">
        <v>0.83023198450000002</v>
      </c>
      <c r="CM1847" s="96">
        <v>0.8558530325</v>
      </c>
      <c r="CN1847" s="96">
        <v>0.86126868970000003</v>
      </c>
      <c r="CO1847" s="96">
        <v>0.9692586608</v>
      </c>
      <c r="CP1847" s="96">
        <v>0.86870980990000002</v>
      </c>
      <c r="CQ1847" s="96">
        <v>0.99584056389999998</v>
      </c>
      <c r="CR1847" s="96">
        <v>0.87233812050000004</v>
      </c>
      <c r="CS1847" s="95">
        <v>8250</v>
      </c>
      <c r="CT1847" s="95">
        <v>7910</v>
      </c>
      <c r="CU1847" s="95">
        <v>7674</v>
      </c>
      <c r="CV1847" s="95">
        <v>7339</v>
      </c>
      <c r="CW1847" s="95">
        <v>7176</v>
      </c>
      <c r="CX1847" s="96">
        <v>0.96285455799999997</v>
      </c>
      <c r="CY1847" s="96">
        <v>0.96729838599999995</v>
      </c>
      <c r="CZ1847" s="96">
        <v>0.986657322</v>
      </c>
      <c r="DA1847" s="96">
        <v>0.96723699600000002</v>
      </c>
      <c r="DB1847" s="96">
        <v>0.96224351200000002</v>
      </c>
      <c r="DC1847">
        <v>2013</v>
      </c>
      <c r="DD1847" s="6">
        <v>7706.6</v>
      </c>
      <c r="DE1847" s="96">
        <v>1.0843067E-2</v>
      </c>
      <c r="DF1847" s="72">
        <v>662.68</v>
      </c>
      <c r="DG1847" s="96">
        <v>1</v>
      </c>
      <c r="DH1847" s="72">
        <v>662.68</v>
      </c>
      <c r="DI1847" s="72">
        <v>611.75154658999998</v>
      </c>
      <c r="DJ1847" s="96">
        <v>1</v>
      </c>
      <c r="DK1847" s="72">
        <v>662.68</v>
      </c>
      <c r="DL1847" s="96">
        <v>1</v>
      </c>
      <c r="DM1847" s="72">
        <v>662.68</v>
      </c>
      <c r="DN1847" s="96">
        <v>0.89729689310000005</v>
      </c>
      <c r="DO1847" s="96">
        <v>2.6747E-2</v>
      </c>
      <c r="DP1847" s="72">
        <v>15.9</v>
      </c>
      <c r="DQ1847" s="72">
        <v>646.78</v>
      </c>
      <c r="DR1847" t="s">
        <v>283</v>
      </c>
      <c r="DT1847" t="s">
        <v>1174</v>
      </c>
    </row>
    <row r="1848" spans="1:124" x14ac:dyDescent="0.3">
      <c r="A1848" t="s">
        <v>1182</v>
      </c>
      <c r="B1848">
        <v>33230</v>
      </c>
      <c r="C1848" s="95">
        <v>34592</v>
      </c>
      <c r="D1848" s="95">
        <v>154678794</v>
      </c>
      <c r="E1848" s="95">
        <v>32987</v>
      </c>
      <c r="F1848" s="95">
        <v>122598752</v>
      </c>
      <c r="G1848" s="95">
        <v>7406</v>
      </c>
      <c r="H1848" s="95">
        <v>25336621</v>
      </c>
      <c r="I1848" s="95">
        <v>6325</v>
      </c>
      <c r="J1848" s="95">
        <v>21624103</v>
      </c>
      <c r="K1848" s="95">
        <v>34410</v>
      </c>
      <c r="L1848" s="95">
        <v>154106009</v>
      </c>
      <c r="M1848" s="95">
        <v>32571</v>
      </c>
      <c r="N1848" s="95">
        <v>126473646</v>
      </c>
      <c r="O1848" s="95">
        <v>7409</v>
      </c>
      <c r="P1848" s="95">
        <v>25951311</v>
      </c>
      <c r="Q1848" s="95">
        <v>6329</v>
      </c>
      <c r="R1848" s="95">
        <v>21850781</v>
      </c>
      <c r="S1848" s="95">
        <v>34514</v>
      </c>
      <c r="T1848" s="95">
        <v>159544670</v>
      </c>
      <c r="U1848" s="95">
        <v>32384</v>
      </c>
      <c r="V1848" s="95">
        <v>131221605</v>
      </c>
      <c r="W1848" s="95">
        <v>7447</v>
      </c>
      <c r="X1848" s="95">
        <v>27328819</v>
      </c>
      <c r="Y1848" s="95">
        <v>6331</v>
      </c>
      <c r="Z1848" s="95">
        <v>22257223</v>
      </c>
      <c r="AA1848" s="95">
        <v>34297</v>
      </c>
      <c r="AB1848" s="95">
        <v>159813538</v>
      </c>
      <c r="AC1848" s="95">
        <v>31905</v>
      </c>
      <c r="AD1848" s="95">
        <v>134676349</v>
      </c>
      <c r="AE1848" s="95">
        <v>7509</v>
      </c>
      <c r="AF1848" s="95">
        <v>31359666</v>
      </c>
      <c r="AG1848" s="95">
        <v>6375</v>
      </c>
      <c r="AH1848" s="95">
        <v>24883795</v>
      </c>
      <c r="AI1848" s="95">
        <v>34335</v>
      </c>
      <c r="AJ1848" s="95">
        <v>164571994.94999999</v>
      </c>
      <c r="AK1848" s="95">
        <v>31832</v>
      </c>
      <c r="AL1848" s="95">
        <v>139454724.28</v>
      </c>
      <c r="AM1848" s="95">
        <v>7605</v>
      </c>
      <c r="AN1848" s="95">
        <v>28952514</v>
      </c>
      <c r="AO1848" s="95">
        <v>6480</v>
      </c>
      <c r="AP1848" s="95">
        <v>26457919</v>
      </c>
      <c r="AQ1848" s="72">
        <v>357.19</v>
      </c>
      <c r="AR1848" s="72">
        <v>305.72000000000003</v>
      </c>
      <c r="AS1848" s="72">
        <v>662.91</v>
      </c>
      <c r="AT1848" s="95">
        <v>180015415</v>
      </c>
      <c r="AU1848" s="95">
        <v>144222855</v>
      </c>
      <c r="AV1848" s="95">
        <v>41998</v>
      </c>
      <c r="AW1848" s="95">
        <v>39312</v>
      </c>
      <c r="AX1848" s="72">
        <v>358.8</v>
      </c>
      <c r="AY1848" s="72">
        <v>317.75</v>
      </c>
      <c r="AZ1848" s="72">
        <v>676.55</v>
      </c>
      <c r="BA1848" s="95">
        <v>180057320</v>
      </c>
      <c r="BB1848" s="95">
        <v>148324427</v>
      </c>
      <c r="BC1848" s="95">
        <v>41819</v>
      </c>
      <c r="BD1848" s="95">
        <v>38900</v>
      </c>
      <c r="BE1848" s="72">
        <v>371.13</v>
      </c>
      <c r="BF1848" s="72">
        <v>330.36</v>
      </c>
      <c r="BG1848" s="72">
        <v>701.49</v>
      </c>
      <c r="BH1848" s="95">
        <v>186873489</v>
      </c>
      <c r="BI1848" s="95">
        <v>153478828</v>
      </c>
      <c r="BJ1848" s="95">
        <v>41961</v>
      </c>
      <c r="BK1848" s="95">
        <v>38715</v>
      </c>
      <c r="BL1848" s="72">
        <v>381.07</v>
      </c>
      <c r="BM1848" s="72">
        <v>347.35</v>
      </c>
      <c r="BN1848" s="72">
        <v>728.42</v>
      </c>
      <c r="BO1848" s="95">
        <v>191173204</v>
      </c>
      <c r="BP1848" s="95">
        <v>159560144</v>
      </c>
      <c r="BQ1848" s="95">
        <v>41806</v>
      </c>
      <c r="BR1848" s="95">
        <v>38280</v>
      </c>
      <c r="BS1848" s="72">
        <v>384.53</v>
      </c>
      <c r="BT1848" s="72">
        <v>360.88</v>
      </c>
      <c r="BU1848" s="72">
        <v>745.41</v>
      </c>
      <c r="BV1848" s="95">
        <v>193524508.94999999</v>
      </c>
      <c r="BW1848" s="95">
        <v>165912643.28</v>
      </c>
      <c r="BX1848" s="95">
        <v>41940</v>
      </c>
      <c r="BY1848" s="95">
        <v>38312</v>
      </c>
      <c r="BZ1848" s="95">
        <v>40718</v>
      </c>
      <c r="CA1848" s="95">
        <v>40411</v>
      </c>
      <c r="CB1848" s="95">
        <v>40396</v>
      </c>
      <c r="CC1848" s="95">
        <v>40132</v>
      </c>
      <c r="CD1848" s="95">
        <v>40165</v>
      </c>
      <c r="CE1848" s="72">
        <v>650.75523149000003</v>
      </c>
      <c r="CF1848" s="72">
        <v>676.59346364999999</v>
      </c>
      <c r="CG1848" s="72">
        <v>712.40329333</v>
      </c>
      <c r="CH1848" s="72">
        <v>716.50152150999998</v>
      </c>
      <c r="CI1848" s="72">
        <v>731.52548966999996</v>
      </c>
      <c r="CJ1848" s="96">
        <v>1.0186779421000001</v>
      </c>
      <c r="CK1848" s="96">
        <v>0.99993576110000004</v>
      </c>
      <c r="CL1848" s="96">
        <v>0.98468101789999996</v>
      </c>
      <c r="CM1848" s="96">
        <v>1.0166342682</v>
      </c>
      <c r="CN1848" s="96">
        <v>1.0189802139999999</v>
      </c>
      <c r="CO1848" s="96">
        <v>1.0244299620999999</v>
      </c>
      <c r="CP1848" s="96">
        <v>0.98374889239999996</v>
      </c>
      <c r="CQ1848" s="96">
        <v>0.99584056389999998</v>
      </c>
      <c r="CR1848" s="96">
        <v>0.98785768289999998</v>
      </c>
      <c r="CS1848" s="95">
        <v>38639</v>
      </c>
      <c r="CT1848" s="95">
        <v>38310</v>
      </c>
      <c r="CU1848" s="95">
        <v>38056</v>
      </c>
      <c r="CV1848" s="95">
        <v>37706</v>
      </c>
      <c r="CW1848" s="95">
        <v>37610</v>
      </c>
      <c r="CX1848" s="96">
        <v>1.030423388</v>
      </c>
      <c r="CY1848" s="96">
        <v>1.019951241</v>
      </c>
      <c r="CZ1848" s="96">
        <v>1.0249205189999999</v>
      </c>
      <c r="DA1848" s="96">
        <v>1.022180463</v>
      </c>
      <c r="DB1848" s="96">
        <v>1.024593504</v>
      </c>
      <c r="DC1848">
        <v>2013</v>
      </c>
      <c r="DD1848" s="6">
        <v>38703.800000000003</v>
      </c>
      <c r="DE1848" s="96">
        <v>3.6262296000000001E-3</v>
      </c>
      <c r="DF1848" s="72">
        <v>755.91</v>
      </c>
      <c r="DG1848" s="96">
        <v>1</v>
      </c>
      <c r="DH1848" s="72">
        <v>755.91</v>
      </c>
      <c r="DI1848" s="72">
        <v>771.44640774000004</v>
      </c>
      <c r="DJ1848" s="96">
        <v>1</v>
      </c>
      <c r="DK1848" s="72">
        <v>755.91</v>
      </c>
      <c r="DL1848" s="96">
        <v>1</v>
      </c>
      <c r="DM1848" s="72">
        <v>755.91</v>
      </c>
      <c r="DN1848" s="96">
        <v>1</v>
      </c>
      <c r="DO1848" s="96">
        <v>8.7430000000000008E-3</v>
      </c>
      <c r="DP1848" s="72">
        <v>6.61</v>
      </c>
      <c r="DQ1848" s="72">
        <v>749.3</v>
      </c>
      <c r="DR1848" t="s">
        <v>1182</v>
      </c>
      <c r="DT1848" t="s">
        <v>1174</v>
      </c>
    </row>
    <row r="1849" spans="1:124" x14ac:dyDescent="0.3">
      <c r="A1849" t="s">
        <v>1183</v>
      </c>
      <c r="B1849">
        <v>33240</v>
      </c>
      <c r="C1849" s="95">
        <v>75950</v>
      </c>
      <c r="D1849" s="95">
        <v>289081446</v>
      </c>
      <c r="E1849" s="95">
        <v>66250</v>
      </c>
      <c r="F1849" s="95">
        <v>197430218</v>
      </c>
      <c r="G1849" s="95">
        <v>23154</v>
      </c>
      <c r="H1849" s="95">
        <v>59573810</v>
      </c>
      <c r="I1849" s="95">
        <v>18182</v>
      </c>
      <c r="J1849" s="95">
        <v>49452945</v>
      </c>
      <c r="K1849" s="95">
        <v>69939</v>
      </c>
      <c r="L1849" s="95">
        <v>274774963</v>
      </c>
      <c r="M1849" s="95">
        <v>59685</v>
      </c>
      <c r="N1849" s="95">
        <v>181267080</v>
      </c>
      <c r="O1849" s="95">
        <v>22852</v>
      </c>
      <c r="P1849" s="95">
        <v>58901259</v>
      </c>
      <c r="Q1849" s="95">
        <v>17554</v>
      </c>
      <c r="R1849" s="95">
        <v>49405890</v>
      </c>
      <c r="S1849" s="95">
        <v>65673</v>
      </c>
      <c r="T1849" s="95">
        <v>273999264</v>
      </c>
      <c r="U1849" s="95">
        <v>55003</v>
      </c>
      <c r="V1849" s="95">
        <v>178398659</v>
      </c>
      <c r="W1849" s="95">
        <v>23134</v>
      </c>
      <c r="X1849" s="95">
        <v>64338738</v>
      </c>
      <c r="Y1849" s="95">
        <v>17770</v>
      </c>
      <c r="Z1849" s="95">
        <v>52377485</v>
      </c>
      <c r="AA1849" s="95">
        <v>60605</v>
      </c>
      <c r="AB1849" s="95">
        <v>239324588</v>
      </c>
      <c r="AC1849" s="95">
        <v>49794</v>
      </c>
      <c r="AD1849" s="95">
        <v>170073566</v>
      </c>
      <c r="AE1849" s="95">
        <v>23269</v>
      </c>
      <c r="AF1849" s="95">
        <v>68867241</v>
      </c>
      <c r="AG1849" s="95">
        <v>18110</v>
      </c>
      <c r="AH1849" s="95">
        <v>57891573</v>
      </c>
      <c r="AI1849" s="95">
        <v>59072</v>
      </c>
      <c r="AJ1849" s="95">
        <v>227068852.38</v>
      </c>
      <c r="AK1849" s="95">
        <v>48294</v>
      </c>
      <c r="AL1849" s="95">
        <v>171047619.58000001</v>
      </c>
      <c r="AM1849" s="95">
        <v>23884</v>
      </c>
      <c r="AN1849" s="95">
        <v>70566532</v>
      </c>
      <c r="AO1849" s="95">
        <v>18776</v>
      </c>
      <c r="AP1849" s="95">
        <v>61975889.990000002</v>
      </c>
      <c r="AQ1849" s="72">
        <v>293.17</v>
      </c>
      <c r="AR1849" s="72">
        <v>243.67</v>
      </c>
      <c r="AS1849" s="72">
        <v>536.84</v>
      </c>
      <c r="AT1849" s="95">
        <v>348655256</v>
      </c>
      <c r="AU1849" s="95">
        <v>246883163</v>
      </c>
      <c r="AV1849" s="95">
        <v>99104</v>
      </c>
      <c r="AW1849" s="95">
        <v>84432</v>
      </c>
      <c r="AX1849" s="72">
        <v>299.67</v>
      </c>
      <c r="AY1849" s="72">
        <v>248.87</v>
      </c>
      <c r="AZ1849" s="72">
        <v>548.54</v>
      </c>
      <c r="BA1849" s="95">
        <v>333676222</v>
      </c>
      <c r="BB1849" s="95">
        <v>230672970</v>
      </c>
      <c r="BC1849" s="95">
        <v>92791</v>
      </c>
      <c r="BD1849" s="95">
        <v>77239</v>
      </c>
      <c r="BE1849" s="72">
        <v>317.48</v>
      </c>
      <c r="BF1849" s="72">
        <v>264.26</v>
      </c>
      <c r="BG1849" s="72">
        <v>581.74</v>
      </c>
      <c r="BH1849" s="95">
        <v>338338002</v>
      </c>
      <c r="BI1849" s="95">
        <v>230776144</v>
      </c>
      <c r="BJ1849" s="95">
        <v>88807</v>
      </c>
      <c r="BK1849" s="95">
        <v>72773</v>
      </c>
      <c r="BL1849" s="72">
        <v>306.20999999999998</v>
      </c>
      <c r="BM1849" s="72">
        <v>279.76</v>
      </c>
      <c r="BN1849" s="72">
        <v>585.97</v>
      </c>
      <c r="BO1849" s="95">
        <v>308191829</v>
      </c>
      <c r="BP1849" s="95">
        <v>227965139</v>
      </c>
      <c r="BQ1849" s="95">
        <v>83874</v>
      </c>
      <c r="BR1849" s="95">
        <v>67904</v>
      </c>
      <c r="BS1849" s="72">
        <v>298.99</v>
      </c>
      <c r="BT1849" s="72">
        <v>289.52999999999997</v>
      </c>
      <c r="BU1849" s="72">
        <v>588.52</v>
      </c>
      <c r="BV1849" s="95">
        <v>297635384.38</v>
      </c>
      <c r="BW1849" s="95">
        <v>233023509.56999999</v>
      </c>
      <c r="BX1849" s="95">
        <v>82956</v>
      </c>
      <c r="BY1849" s="95">
        <v>67070</v>
      </c>
      <c r="BZ1849" s="95">
        <v>92111</v>
      </c>
      <c r="CA1849" s="95">
        <v>85304</v>
      </c>
      <c r="CB1849" s="95">
        <v>81079</v>
      </c>
      <c r="CC1849" s="95">
        <v>76293</v>
      </c>
      <c r="CD1849" s="95">
        <v>75185</v>
      </c>
      <c r="CE1849" s="72">
        <v>650.75523149000003</v>
      </c>
      <c r="CF1849" s="72">
        <v>676.59346364999999</v>
      </c>
      <c r="CG1849" s="72">
        <v>712.40329333</v>
      </c>
      <c r="CH1849" s="72">
        <v>716.50152150999998</v>
      </c>
      <c r="CI1849" s="72">
        <v>731.52548966999996</v>
      </c>
      <c r="CJ1849" s="96">
        <v>0.82494918829999997</v>
      </c>
      <c r="CK1849" s="96">
        <v>0.81073795339999999</v>
      </c>
      <c r="CL1849" s="96">
        <v>0.81658802740000003</v>
      </c>
      <c r="CM1849" s="96">
        <v>0.81782101279999997</v>
      </c>
      <c r="CN1849" s="96">
        <v>0.80451058549999999</v>
      </c>
      <c r="CO1849" s="96">
        <v>1.0074863143999999</v>
      </c>
      <c r="CP1849" s="96">
        <v>0.80886592879999997</v>
      </c>
      <c r="CQ1849" s="96">
        <v>0.99584056389999998</v>
      </c>
      <c r="CR1849" s="96">
        <v>0.81224429149999999</v>
      </c>
      <c r="CS1849" s="95">
        <v>82800</v>
      </c>
      <c r="CT1849" s="95">
        <v>76417</v>
      </c>
      <c r="CU1849" s="95">
        <v>72789</v>
      </c>
      <c r="CV1849" s="95">
        <v>67474</v>
      </c>
      <c r="CW1849" s="95">
        <v>66482</v>
      </c>
      <c r="CX1849" s="96">
        <v>1.013888374</v>
      </c>
      <c r="CY1849" s="96">
        <v>1.003283811</v>
      </c>
      <c r="CZ1849" s="96">
        <v>1.0035464030000001</v>
      </c>
      <c r="DA1849" s="96">
        <v>1.010075864</v>
      </c>
      <c r="DB1849" s="96">
        <v>1.006028884</v>
      </c>
      <c r="DC1849">
        <v>2013</v>
      </c>
      <c r="DD1849" s="6">
        <v>73883.600000000006</v>
      </c>
      <c r="DE1849" s="96">
        <v>2.2701004899999998E-2</v>
      </c>
      <c r="DF1849" s="72">
        <v>609.63</v>
      </c>
      <c r="DG1849" s="96">
        <v>1</v>
      </c>
      <c r="DH1849" s="72">
        <v>609.63</v>
      </c>
      <c r="DI1849" s="72">
        <v>619.08537692000004</v>
      </c>
      <c r="DJ1849" s="96">
        <v>1</v>
      </c>
      <c r="DK1849" s="72">
        <v>609.63</v>
      </c>
      <c r="DL1849" s="96">
        <v>1</v>
      </c>
      <c r="DM1849" s="72">
        <v>609.63</v>
      </c>
      <c r="DN1849" s="96">
        <v>0.68110225049999995</v>
      </c>
      <c r="DO1849" s="96">
        <v>3.5236999999999997E-2</v>
      </c>
      <c r="DP1849" s="72">
        <v>14.63</v>
      </c>
      <c r="DQ1849" s="72">
        <v>595</v>
      </c>
      <c r="DR1849" t="s">
        <v>1183</v>
      </c>
      <c r="DT1849" t="s">
        <v>1174</v>
      </c>
    </row>
    <row r="1850" spans="1:124" x14ac:dyDescent="0.3">
      <c r="A1850" t="s">
        <v>834</v>
      </c>
      <c r="B1850">
        <v>33260</v>
      </c>
      <c r="C1850" s="95">
        <v>6281</v>
      </c>
      <c r="D1850" s="95">
        <v>21409425</v>
      </c>
      <c r="E1850" s="95">
        <v>6051</v>
      </c>
      <c r="F1850" s="95">
        <v>17097498</v>
      </c>
      <c r="G1850" s="95">
        <v>1239</v>
      </c>
      <c r="H1850" s="95">
        <v>2955833</v>
      </c>
      <c r="I1850" s="95">
        <v>1073</v>
      </c>
      <c r="J1850" s="95">
        <v>2892065</v>
      </c>
      <c r="K1850" s="95">
        <v>6204</v>
      </c>
      <c r="L1850" s="95">
        <v>20708520</v>
      </c>
      <c r="M1850" s="95">
        <v>5950</v>
      </c>
      <c r="N1850" s="95">
        <v>18057256</v>
      </c>
      <c r="O1850" s="95">
        <v>1263</v>
      </c>
      <c r="P1850" s="95">
        <v>3510832</v>
      </c>
      <c r="Q1850" s="95">
        <v>1082</v>
      </c>
      <c r="R1850" s="95">
        <v>3160298</v>
      </c>
      <c r="S1850" s="95">
        <v>6055</v>
      </c>
      <c r="T1850" s="95">
        <v>23281540</v>
      </c>
      <c r="U1850" s="95">
        <v>5779</v>
      </c>
      <c r="V1850" s="95">
        <v>19057950</v>
      </c>
      <c r="W1850" s="95">
        <v>1272</v>
      </c>
      <c r="X1850" s="95">
        <v>2563038</v>
      </c>
      <c r="Y1850" s="95">
        <v>1095</v>
      </c>
      <c r="Z1850" s="95">
        <v>3373740</v>
      </c>
      <c r="AA1850" s="95">
        <v>5885</v>
      </c>
      <c r="AB1850" s="95">
        <v>23547625</v>
      </c>
      <c r="AC1850" s="95">
        <v>5581</v>
      </c>
      <c r="AD1850" s="95">
        <v>19397643</v>
      </c>
      <c r="AE1850" s="95">
        <v>1171</v>
      </c>
      <c r="AF1850" s="95">
        <v>3716667</v>
      </c>
      <c r="AG1850" s="95">
        <v>998</v>
      </c>
      <c r="AH1850" s="95">
        <v>3564886</v>
      </c>
      <c r="AI1850" s="95">
        <v>5811</v>
      </c>
      <c r="AJ1850" s="95">
        <v>24499867</v>
      </c>
      <c r="AK1850" s="95">
        <v>5505</v>
      </c>
      <c r="AL1850" s="95">
        <v>20100074</v>
      </c>
      <c r="AM1850" s="95">
        <v>1175</v>
      </c>
      <c r="AN1850" s="95">
        <v>4155242</v>
      </c>
      <c r="AO1850" s="95">
        <v>1006</v>
      </c>
      <c r="AP1850" s="95">
        <v>3424048.86</v>
      </c>
      <c r="AQ1850" s="72">
        <v>270.01</v>
      </c>
      <c r="AR1850" s="72">
        <v>233.83</v>
      </c>
      <c r="AS1850" s="72">
        <v>503.84</v>
      </c>
      <c r="AT1850" s="95">
        <v>24365258</v>
      </c>
      <c r="AU1850" s="95">
        <v>19989563</v>
      </c>
      <c r="AV1850" s="95">
        <v>7520</v>
      </c>
      <c r="AW1850" s="95">
        <v>7124</v>
      </c>
      <c r="AX1850" s="72">
        <v>270.29000000000002</v>
      </c>
      <c r="AY1850" s="72">
        <v>251.44</v>
      </c>
      <c r="AZ1850" s="72">
        <v>521.73</v>
      </c>
      <c r="BA1850" s="95">
        <v>24219352</v>
      </c>
      <c r="BB1850" s="95">
        <v>21217554</v>
      </c>
      <c r="BC1850" s="95">
        <v>7467</v>
      </c>
      <c r="BD1850" s="95">
        <v>7032</v>
      </c>
      <c r="BE1850" s="72">
        <v>293.94</v>
      </c>
      <c r="BF1850" s="72">
        <v>271.94</v>
      </c>
      <c r="BG1850" s="72">
        <v>565.88</v>
      </c>
      <c r="BH1850" s="95">
        <v>25844578</v>
      </c>
      <c r="BI1850" s="95">
        <v>22431690</v>
      </c>
      <c r="BJ1850" s="95">
        <v>7327</v>
      </c>
      <c r="BK1850" s="95">
        <v>6874</v>
      </c>
      <c r="BL1850" s="72">
        <v>322</v>
      </c>
      <c r="BM1850" s="72">
        <v>290.86</v>
      </c>
      <c r="BN1850" s="72">
        <v>612.86</v>
      </c>
      <c r="BO1850" s="95">
        <v>27264292</v>
      </c>
      <c r="BP1850" s="95">
        <v>22962529</v>
      </c>
      <c r="BQ1850" s="95">
        <v>7056</v>
      </c>
      <c r="BR1850" s="95">
        <v>6579</v>
      </c>
      <c r="BS1850" s="72">
        <v>341.82</v>
      </c>
      <c r="BT1850" s="72">
        <v>301.08</v>
      </c>
      <c r="BU1850" s="72">
        <v>642.9</v>
      </c>
      <c r="BV1850" s="95">
        <v>28655109</v>
      </c>
      <c r="BW1850" s="95">
        <v>23524122.859999999</v>
      </c>
      <c r="BX1850" s="95">
        <v>6986</v>
      </c>
      <c r="BY1850" s="95">
        <v>6511</v>
      </c>
      <c r="BZ1850" s="95">
        <v>7331</v>
      </c>
      <c r="CA1850" s="95">
        <v>7257</v>
      </c>
      <c r="CB1850" s="95">
        <v>7109</v>
      </c>
      <c r="CC1850" s="95">
        <v>6830</v>
      </c>
      <c r="CD1850" s="95">
        <v>6754</v>
      </c>
      <c r="CE1850" s="72">
        <v>650.75523149000003</v>
      </c>
      <c r="CF1850" s="72">
        <v>676.59346364999999</v>
      </c>
      <c r="CG1850" s="72">
        <v>712.40329333</v>
      </c>
      <c r="CH1850" s="72">
        <v>716.50152150999998</v>
      </c>
      <c r="CI1850" s="72">
        <v>731.52548966999996</v>
      </c>
      <c r="CJ1850" s="96">
        <v>0.77423887759999999</v>
      </c>
      <c r="CK1850" s="96">
        <v>0.77111297700000003</v>
      </c>
      <c r="CL1850" s="96">
        <v>0.79432535660000003</v>
      </c>
      <c r="CM1850" s="96">
        <v>0.85535059120000001</v>
      </c>
      <c r="CN1850" s="96">
        <v>0.87884839159999995</v>
      </c>
      <c r="CO1850" s="96">
        <v>0.94447788340000005</v>
      </c>
      <c r="CP1850" s="96">
        <v>0.86267265019999995</v>
      </c>
      <c r="CQ1850" s="96">
        <v>0.99584056389999998</v>
      </c>
      <c r="CR1850" s="96">
        <v>0.86627574569999999</v>
      </c>
      <c r="CS1850" s="95">
        <v>6516</v>
      </c>
      <c r="CT1850" s="95">
        <v>6451</v>
      </c>
      <c r="CU1850" s="95">
        <v>6364</v>
      </c>
      <c r="CV1850" s="95">
        <v>6233</v>
      </c>
      <c r="CW1850" s="95">
        <v>6219</v>
      </c>
      <c r="CX1850" s="96">
        <v>0.93574080800000003</v>
      </c>
      <c r="CY1850" s="96">
        <v>0.93962625</v>
      </c>
      <c r="CZ1850" s="96">
        <v>0.94706142599999998</v>
      </c>
      <c r="DA1850" s="96">
        <v>0.95231512200000001</v>
      </c>
      <c r="DB1850" s="96">
        <v>0.94816617700000005</v>
      </c>
      <c r="DC1850">
        <v>2013</v>
      </c>
      <c r="DD1850" s="6">
        <v>6824</v>
      </c>
      <c r="DE1850" s="96">
        <v>5.2538434000000004E-3</v>
      </c>
      <c r="DF1850" s="72">
        <v>661.8</v>
      </c>
      <c r="DG1850" s="96">
        <v>1</v>
      </c>
      <c r="DH1850" s="72">
        <v>661.8</v>
      </c>
      <c r="DI1850" s="72">
        <v>611.75154658999998</v>
      </c>
      <c r="DJ1850" s="96">
        <v>1</v>
      </c>
      <c r="DK1850" s="72">
        <v>661.8</v>
      </c>
      <c r="DL1850" s="96">
        <v>1</v>
      </c>
      <c r="DM1850" s="72">
        <v>661.8</v>
      </c>
      <c r="DN1850" s="96">
        <v>1</v>
      </c>
      <c r="DO1850" s="96">
        <v>2.0854999999999999E-2</v>
      </c>
      <c r="DP1850" s="72">
        <v>13.8</v>
      </c>
      <c r="DQ1850" s="72">
        <v>648</v>
      </c>
      <c r="DR1850" t="s">
        <v>834</v>
      </c>
      <c r="DT1850" t="s">
        <v>1174</v>
      </c>
    </row>
    <row r="1851" spans="1:124" x14ac:dyDescent="0.3">
      <c r="A1851" t="s">
        <v>30</v>
      </c>
      <c r="B1851">
        <v>33270</v>
      </c>
      <c r="C1851" s="95">
        <v>6094</v>
      </c>
      <c r="D1851" s="95">
        <v>20063604</v>
      </c>
      <c r="E1851" s="95">
        <v>5877</v>
      </c>
      <c r="F1851" s="95">
        <v>16165227</v>
      </c>
      <c r="G1851" s="95">
        <v>1784</v>
      </c>
      <c r="H1851" s="95">
        <v>3768362</v>
      </c>
      <c r="I1851" s="95">
        <v>1611</v>
      </c>
      <c r="J1851" s="95">
        <v>4121239</v>
      </c>
      <c r="K1851" s="95">
        <v>5797</v>
      </c>
      <c r="L1851" s="95">
        <v>18326078</v>
      </c>
      <c r="M1851" s="95">
        <v>5565</v>
      </c>
      <c r="N1851" s="95">
        <v>15764153</v>
      </c>
      <c r="O1851" s="95">
        <v>1759</v>
      </c>
      <c r="P1851" s="95">
        <v>4121841</v>
      </c>
      <c r="Q1851" s="95">
        <v>1572</v>
      </c>
      <c r="R1851" s="95">
        <v>4557241</v>
      </c>
      <c r="S1851" s="95">
        <v>5574</v>
      </c>
      <c r="T1851" s="95">
        <v>18965645</v>
      </c>
      <c r="U1851" s="95">
        <v>5306</v>
      </c>
      <c r="V1851" s="95">
        <v>15472363</v>
      </c>
      <c r="W1851" s="95">
        <v>1748</v>
      </c>
      <c r="X1851" s="95">
        <v>3687478</v>
      </c>
      <c r="Y1851" s="95">
        <v>1555</v>
      </c>
      <c r="Z1851" s="95">
        <v>4501611</v>
      </c>
      <c r="AA1851" s="95">
        <v>5434</v>
      </c>
      <c r="AB1851" s="95">
        <v>19841855</v>
      </c>
      <c r="AC1851" s="95">
        <v>5130</v>
      </c>
      <c r="AD1851" s="95">
        <v>15392699</v>
      </c>
      <c r="AE1851" s="95">
        <v>1737</v>
      </c>
      <c r="AF1851" s="95">
        <v>4942076</v>
      </c>
      <c r="AG1851" s="95">
        <v>1551</v>
      </c>
      <c r="AH1851" s="95">
        <v>4532873</v>
      </c>
      <c r="AI1851" s="95">
        <v>5350</v>
      </c>
      <c r="AJ1851" s="95">
        <v>19032493</v>
      </c>
      <c r="AK1851" s="95">
        <v>5036</v>
      </c>
      <c r="AL1851" s="95">
        <v>17184784</v>
      </c>
      <c r="AM1851" s="95">
        <v>1738</v>
      </c>
      <c r="AN1851" s="95">
        <v>5000194</v>
      </c>
      <c r="AO1851" s="95">
        <v>1548</v>
      </c>
      <c r="AP1851" s="95">
        <v>5006384</v>
      </c>
      <c r="AQ1851" s="72">
        <v>252.09</v>
      </c>
      <c r="AR1851" s="72">
        <v>225.77</v>
      </c>
      <c r="AS1851" s="72">
        <v>477.86</v>
      </c>
      <c r="AT1851" s="95">
        <v>23831966</v>
      </c>
      <c r="AU1851" s="95">
        <v>20286466</v>
      </c>
      <c r="AV1851" s="95">
        <v>7878</v>
      </c>
      <c r="AW1851" s="95">
        <v>7488</v>
      </c>
      <c r="AX1851" s="72">
        <v>247.57</v>
      </c>
      <c r="AY1851" s="72">
        <v>237.28</v>
      </c>
      <c r="AZ1851" s="72">
        <v>484.85</v>
      </c>
      <c r="BA1851" s="95">
        <v>22447919</v>
      </c>
      <c r="BB1851" s="95">
        <v>20321394</v>
      </c>
      <c r="BC1851" s="95">
        <v>7556</v>
      </c>
      <c r="BD1851" s="95">
        <v>7137</v>
      </c>
      <c r="BE1851" s="72">
        <v>257.82</v>
      </c>
      <c r="BF1851" s="72">
        <v>242.6</v>
      </c>
      <c r="BG1851" s="72">
        <v>500.42</v>
      </c>
      <c r="BH1851" s="95">
        <v>22653123</v>
      </c>
      <c r="BI1851" s="95">
        <v>19973974</v>
      </c>
      <c r="BJ1851" s="95">
        <v>7322</v>
      </c>
      <c r="BK1851" s="95">
        <v>6861</v>
      </c>
      <c r="BL1851" s="72">
        <v>288.01</v>
      </c>
      <c r="BM1851" s="72">
        <v>248.54</v>
      </c>
      <c r="BN1851" s="72">
        <v>536.54999999999995</v>
      </c>
      <c r="BO1851" s="95">
        <v>24783931</v>
      </c>
      <c r="BP1851" s="95">
        <v>19925572</v>
      </c>
      <c r="BQ1851" s="95">
        <v>7171</v>
      </c>
      <c r="BR1851" s="95">
        <v>6681</v>
      </c>
      <c r="BS1851" s="72">
        <v>282.55</v>
      </c>
      <c r="BT1851" s="72">
        <v>280.87</v>
      </c>
      <c r="BU1851" s="72">
        <v>563.41999999999996</v>
      </c>
      <c r="BV1851" s="95">
        <v>24032687</v>
      </c>
      <c r="BW1851" s="95">
        <v>22191168</v>
      </c>
      <c r="BX1851" s="95">
        <v>7088</v>
      </c>
      <c r="BY1851" s="95">
        <v>6584</v>
      </c>
      <c r="BZ1851" s="95">
        <v>7692</v>
      </c>
      <c r="CA1851" s="95">
        <v>7354</v>
      </c>
      <c r="CB1851" s="95">
        <v>7100</v>
      </c>
      <c r="CC1851" s="95">
        <v>6938</v>
      </c>
      <c r="CD1851" s="95">
        <v>6841</v>
      </c>
      <c r="CE1851" s="72">
        <v>650.75523149000003</v>
      </c>
      <c r="CF1851" s="72">
        <v>676.59346364999999</v>
      </c>
      <c r="CG1851" s="72">
        <v>712.40329333</v>
      </c>
      <c r="CH1851" s="72">
        <v>716.50152150999998</v>
      </c>
      <c r="CI1851" s="72">
        <v>731.52548966999996</v>
      </c>
      <c r="CJ1851" s="96">
        <v>0.73431603290000003</v>
      </c>
      <c r="CK1851" s="96">
        <v>0.71660461720000002</v>
      </c>
      <c r="CL1851" s="96">
        <v>0.7024392008</v>
      </c>
      <c r="CM1851" s="96">
        <v>0.74884697919999998</v>
      </c>
      <c r="CN1851" s="96">
        <v>0.77019872580000004</v>
      </c>
      <c r="CO1851" s="96">
        <v>0.98158531130000004</v>
      </c>
      <c r="CP1851" s="96">
        <v>0.74826008779999997</v>
      </c>
      <c r="CQ1851" s="96">
        <v>0.99584056389999998</v>
      </c>
      <c r="CR1851" s="96">
        <v>0.75138532010000003</v>
      </c>
      <c r="CS1851" s="95">
        <v>8002</v>
      </c>
      <c r="CT1851" s="95">
        <v>7702</v>
      </c>
      <c r="CU1851" s="95">
        <v>7423</v>
      </c>
      <c r="CV1851" s="95">
        <v>7219</v>
      </c>
      <c r="CW1851" s="95">
        <v>7129</v>
      </c>
      <c r="CX1851" s="96">
        <v>0.95691206600000001</v>
      </c>
      <c r="CY1851" s="96">
        <v>0.98971120599999995</v>
      </c>
      <c r="CZ1851" s="96">
        <v>0.99971009499999997</v>
      </c>
      <c r="DA1851" s="96">
        <v>0.98448400300000005</v>
      </c>
      <c r="DB1851" s="96">
        <v>0.97869342500000001</v>
      </c>
      <c r="DC1851">
        <v>2013</v>
      </c>
      <c r="DD1851" s="6">
        <v>6950.2</v>
      </c>
      <c r="DE1851" s="96">
        <v>5.1621195999999999E-3</v>
      </c>
      <c r="DF1851" s="72">
        <v>574.08000000000004</v>
      </c>
      <c r="DG1851" s="96">
        <v>1</v>
      </c>
      <c r="DH1851" s="72">
        <v>574.08000000000004</v>
      </c>
      <c r="DI1851" s="72">
        <v>611.75154658999998</v>
      </c>
      <c r="DJ1851" s="96">
        <v>1</v>
      </c>
      <c r="DK1851" s="72">
        <v>574.08000000000004</v>
      </c>
      <c r="DL1851" s="96">
        <v>1</v>
      </c>
      <c r="DM1851" s="72">
        <v>574.08000000000004</v>
      </c>
      <c r="DN1851" s="96">
        <v>0.96622247269999995</v>
      </c>
      <c r="DO1851" s="96">
        <v>2.4839E-2</v>
      </c>
      <c r="DP1851" s="72">
        <v>13.78</v>
      </c>
      <c r="DQ1851" s="72">
        <v>560.29999999999995</v>
      </c>
      <c r="DR1851" t="s">
        <v>30</v>
      </c>
      <c r="DT1851" t="s">
        <v>1174</v>
      </c>
    </row>
    <row r="1852" spans="1:124" x14ac:dyDescent="0.3">
      <c r="A1852" t="s">
        <v>122</v>
      </c>
      <c r="B1852">
        <v>33280</v>
      </c>
      <c r="C1852" s="95">
        <v>6020</v>
      </c>
      <c r="D1852" s="95">
        <v>19380635</v>
      </c>
      <c r="E1852" s="95">
        <v>5684</v>
      </c>
      <c r="F1852" s="95">
        <v>16320921</v>
      </c>
      <c r="G1852" s="95">
        <v>1788</v>
      </c>
      <c r="H1852" s="95">
        <v>4129176</v>
      </c>
      <c r="I1852" s="95">
        <v>1535</v>
      </c>
      <c r="J1852" s="95">
        <v>4513182</v>
      </c>
      <c r="K1852" s="95">
        <v>5696</v>
      </c>
      <c r="L1852" s="95">
        <v>19045567</v>
      </c>
      <c r="M1852" s="95">
        <v>5352</v>
      </c>
      <c r="N1852" s="95">
        <v>16441840</v>
      </c>
      <c r="O1852" s="95">
        <v>1823</v>
      </c>
      <c r="P1852" s="95">
        <v>4471729</v>
      </c>
      <c r="Q1852" s="95">
        <v>1562</v>
      </c>
      <c r="R1852" s="95">
        <v>4780577</v>
      </c>
      <c r="S1852" s="95">
        <v>5347</v>
      </c>
      <c r="T1852" s="95">
        <v>18125296</v>
      </c>
      <c r="U1852" s="95">
        <v>4979</v>
      </c>
      <c r="V1852" s="95">
        <v>15603174</v>
      </c>
      <c r="W1852" s="95">
        <v>1841</v>
      </c>
      <c r="X1852" s="95">
        <v>4540649</v>
      </c>
      <c r="Y1852" s="95">
        <v>1583</v>
      </c>
      <c r="Z1852" s="95">
        <v>5223795</v>
      </c>
      <c r="AA1852" s="95">
        <v>5118</v>
      </c>
      <c r="AB1852" s="95">
        <v>18346565</v>
      </c>
      <c r="AC1852" s="95">
        <v>4724</v>
      </c>
      <c r="AD1852" s="95">
        <v>16347659</v>
      </c>
      <c r="AE1852" s="95">
        <v>1887</v>
      </c>
      <c r="AF1852" s="95">
        <v>5230437</v>
      </c>
      <c r="AG1852" s="95">
        <v>1626</v>
      </c>
      <c r="AH1852" s="95">
        <v>5492231</v>
      </c>
      <c r="AI1852" s="95">
        <v>4840</v>
      </c>
      <c r="AJ1852" s="95">
        <v>17927323</v>
      </c>
      <c r="AK1852" s="95">
        <v>4458</v>
      </c>
      <c r="AL1852" s="95">
        <v>15803941</v>
      </c>
      <c r="AM1852" s="95">
        <v>1924</v>
      </c>
      <c r="AN1852" s="95">
        <v>5446621</v>
      </c>
      <c r="AO1852" s="95">
        <v>1677</v>
      </c>
      <c r="AP1852" s="95">
        <v>6097576</v>
      </c>
      <c r="AQ1852" s="72">
        <v>250.92</v>
      </c>
      <c r="AR1852" s="72">
        <v>240.5</v>
      </c>
      <c r="AS1852" s="72">
        <v>491.42</v>
      </c>
      <c r="AT1852" s="95">
        <v>23509811</v>
      </c>
      <c r="AU1852" s="95">
        <v>20834103</v>
      </c>
      <c r="AV1852" s="95">
        <v>7808</v>
      </c>
      <c r="AW1852" s="95">
        <v>7219</v>
      </c>
      <c r="AX1852" s="72">
        <v>260.64</v>
      </c>
      <c r="AY1852" s="72">
        <v>255.79</v>
      </c>
      <c r="AZ1852" s="72">
        <v>516.42999999999995</v>
      </c>
      <c r="BA1852" s="95">
        <v>23517296</v>
      </c>
      <c r="BB1852" s="95">
        <v>21222417</v>
      </c>
      <c r="BC1852" s="95">
        <v>7519</v>
      </c>
      <c r="BD1852" s="95">
        <v>6914</v>
      </c>
      <c r="BE1852" s="72">
        <v>262.77999999999997</v>
      </c>
      <c r="BF1852" s="72">
        <v>264.49</v>
      </c>
      <c r="BG1852" s="72">
        <v>527.27</v>
      </c>
      <c r="BH1852" s="95">
        <v>22665945</v>
      </c>
      <c r="BI1852" s="95">
        <v>20826969</v>
      </c>
      <c r="BJ1852" s="95">
        <v>7188</v>
      </c>
      <c r="BK1852" s="95">
        <v>6562</v>
      </c>
      <c r="BL1852" s="72">
        <v>280.48</v>
      </c>
      <c r="BM1852" s="72">
        <v>286.61</v>
      </c>
      <c r="BN1852" s="72">
        <v>567.09</v>
      </c>
      <c r="BO1852" s="95">
        <v>23577002</v>
      </c>
      <c r="BP1852" s="95">
        <v>21839890</v>
      </c>
      <c r="BQ1852" s="95">
        <v>7005</v>
      </c>
      <c r="BR1852" s="95">
        <v>6350</v>
      </c>
      <c r="BS1852" s="72">
        <v>287.97000000000003</v>
      </c>
      <c r="BT1852" s="72">
        <v>297.49</v>
      </c>
      <c r="BU1852" s="72">
        <v>585.46</v>
      </c>
      <c r="BV1852" s="95">
        <v>23373944</v>
      </c>
      <c r="BW1852" s="95">
        <v>21901517</v>
      </c>
      <c r="BX1852" s="95">
        <v>6764</v>
      </c>
      <c r="BY1852" s="95">
        <v>6135</v>
      </c>
      <c r="BZ1852" s="95">
        <v>7527</v>
      </c>
      <c r="CA1852" s="95">
        <v>7227</v>
      </c>
      <c r="CB1852" s="95">
        <v>6886</v>
      </c>
      <c r="CC1852" s="95">
        <v>6694</v>
      </c>
      <c r="CD1852" s="95">
        <v>6456</v>
      </c>
      <c r="CE1852" s="72">
        <v>650.75523149000003</v>
      </c>
      <c r="CF1852" s="72">
        <v>676.59346364999999</v>
      </c>
      <c r="CG1852" s="72">
        <v>712.40329333</v>
      </c>
      <c r="CH1852" s="72">
        <v>716.50152150999998</v>
      </c>
      <c r="CI1852" s="72">
        <v>731.52548966999996</v>
      </c>
      <c r="CJ1852" s="96">
        <v>0.75515336060000005</v>
      </c>
      <c r="CK1852" s="96">
        <v>0.76327961730000005</v>
      </c>
      <c r="CL1852" s="96">
        <v>0.74012852679999996</v>
      </c>
      <c r="CM1852" s="96">
        <v>0.79147075469999995</v>
      </c>
      <c r="CN1852" s="96">
        <v>0.800327546</v>
      </c>
      <c r="CO1852" s="96">
        <v>1.0563464396</v>
      </c>
      <c r="CP1852" s="96">
        <v>0.72899565170000002</v>
      </c>
      <c r="CQ1852" s="96">
        <v>0.99584056389999998</v>
      </c>
      <c r="CR1852" s="96">
        <v>0.73204042290000004</v>
      </c>
      <c r="CS1852" s="95">
        <v>7764</v>
      </c>
      <c r="CT1852" s="95">
        <v>7525</v>
      </c>
      <c r="CU1852" s="95">
        <v>7107</v>
      </c>
      <c r="CV1852" s="95">
        <v>6798</v>
      </c>
      <c r="CW1852" s="95">
        <v>6574</v>
      </c>
      <c r="CX1852" s="96">
        <v>1.06135198</v>
      </c>
      <c r="CY1852" s="96">
        <v>1.064114805</v>
      </c>
      <c r="CZ1852" s="96">
        <v>1.0512888709999999</v>
      </c>
      <c r="DA1852" s="96">
        <v>1.052101569</v>
      </c>
      <c r="DB1852" s="96">
        <v>1.0513998019999999</v>
      </c>
      <c r="DC1852">
        <v>2013</v>
      </c>
      <c r="DD1852" s="6">
        <v>6636</v>
      </c>
      <c r="DE1852" s="96">
        <v>5.3069730000000004E-3</v>
      </c>
      <c r="DF1852" s="72">
        <v>559.22</v>
      </c>
      <c r="DG1852" s="96">
        <v>1</v>
      </c>
      <c r="DH1852" s="72">
        <v>559.22</v>
      </c>
      <c r="DI1852" s="72">
        <v>611.75154658999998</v>
      </c>
      <c r="DJ1852" s="96">
        <v>1</v>
      </c>
      <c r="DK1852" s="72">
        <v>559.22</v>
      </c>
      <c r="DL1852" s="96">
        <v>1</v>
      </c>
      <c r="DM1852" s="72">
        <v>559.22</v>
      </c>
      <c r="DN1852" s="96">
        <v>1</v>
      </c>
      <c r="DO1852" s="96">
        <v>1.4154999999999999E-2</v>
      </c>
      <c r="DP1852" s="72">
        <v>7.92</v>
      </c>
      <c r="DQ1852" s="72">
        <v>551.29999999999995</v>
      </c>
      <c r="DR1852" t="s">
        <v>122</v>
      </c>
      <c r="DT1852" t="s">
        <v>1174</v>
      </c>
    </row>
    <row r="1853" spans="1:124" x14ac:dyDescent="0.3">
      <c r="A1853" t="s">
        <v>856</v>
      </c>
      <c r="B1853">
        <v>33290</v>
      </c>
      <c r="C1853" s="95">
        <v>5225</v>
      </c>
      <c r="D1853" s="95">
        <v>19409053</v>
      </c>
      <c r="E1853" s="95">
        <v>4770</v>
      </c>
      <c r="F1853" s="95">
        <v>13758054</v>
      </c>
      <c r="G1853" s="95">
        <v>1396</v>
      </c>
      <c r="H1853" s="95">
        <v>4183871</v>
      </c>
      <c r="I1853" s="95">
        <v>1038</v>
      </c>
      <c r="J1853" s="95">
        <v>3020476</v>
      </c>
      <c r="K1853" s="95">
        <v>4885</v>
      </c>
      <c r="L1853" s="95">
        <v>19265824</v>
      </c>
      <c r="M1853" s="95">
        <v>4407</v>
      </c>
      <c r="N1853" s="95">
        <v>12893979</v>
      </c>
      <c r="O1853" s="95">
        <v>1427</v>
      </c>
      <c r="P1853" s="95">
        <v>3284123</v>
      </c>
      <c r="Q1853" s="95">
        <v>1056</v>
      </c>
      <c r="R1853" s="95">
        <v>3040045</v>
      </c>
      <c r="S1853" s="95">
        <v>4508</v>
      </c>
      <c r="T1853" s="95">
        <v>18918653</v>
      </c>
      <c r="U1853" s="95">
        <v>3988</v>
      </c>
      <c r="V1853" s="95">
        <v>12470069</v>
      </c>
      <c r="W1853" s="95">
        <v>1491</v>
      </c>
      <c r="X1853" s="95">
        <v>3646585</v>
      </c>
      <c r="Y1853" s="95">
        <v>1117</v>
      </c>
      <c r="Z1853" s="95">
        <v>3113358</v>
      </c>
      <c r="AA1853" s="95">
        <v>4281</v>
      </c>
      <c r="AB1853" s="95">
        <v>18465096</v>
      </c>
      <c r="AC1853" s="95">
        <v>3746</v>
      </c>
      <c r="AD1853" s="95">
        <v>11996430</v>
      </c>
      <c r="AE1853" s="95">
        <v>1558</v>
      </c>
      <c r="AF1853" s="95">
        <v>4065705</v>
      </c>
      <c r="AG1853" s="95">
        <v>1189</v>
      </c>
      <c r="AH1853" s="95">
        <v>3386521</v>
      </c>
      <c r="AI1853" s="95">
        <v>4095</v>
      </c>
      <c r="AJ1853" s="95">
        <v>17246232.93</v>
      </c>
      <c r="AK1853" s="95">
        <v>3555</v>
      </c>
      <c r="AL1853" s="95">
        <v>12505265.99</v>
      </c>
      <c r="AM1853" s="95">
        <v>1617</v>
      </c>
      <c r="AN1853" s="95">
        <v>4342891.18</v>
      </c>
      <c r="AO1853" s="95">
        <v>1260</v>
      </c>
      <c r="AP1853" s="95">
        <v>3844336.32</v>
      </c>
      <c r="AQ1853" s="72">
        <v>296.95</v>
      </c>
      <c r="AR1853" s="72">
        <v>240.74</v>
      </c>
      <c r="AS1853" s="72">
        <v>537.69000000000005</v>
      </c>
      <c r="AT1853" s="95">
        <v>23592924</v>
      </c>
      <c r="AU1853" s="95">
        <v>16778530</v>
      </c>
      <c r="AV1853" s="95">
        <v>6621</v>
      </c>
      <c r="AW1853" s="95">
        <v>5808</v>
      </c>
      <c r="AX1853" s="72">
        <v>297.70999999999998</v>
      </c>
      <c r="AY1853" s="72">
        <v>243.06</v>
      </c>
      <c r="AZ1853" s="72">
        <v>540.77</v>
      </c>
      <c r="BA1853" s="95">
        <v>22549947</v>
      </c>
      <c r="BB1853" s="95">
        <v>15934024</v>
      </c>
      <c r="BC1853" s="95">
        <v>6312</v>
      </c>
      <c r="BD1853" s="95">
        <v>5463</v>
      </c>
      <c r="BE1853" s="72">
        <v>313.45999999999998</v>
      </c>
      <c r="BF1853" s="72">
        <v>254.38</v>
      </c>
      <c r="BG1853" s="72">
        <v>567.84</v>
      </c>
      <c r="BH1853" s="95">
        <v>22565238</v>
      </c>
      <c r="BI1853" s="95">
        <v>15583427</v>
      </c>
      <c r="BJ1853" s="95">
        <v>5999</v>
      </c>
      <c r="BK1853" s="95">
        <v>5105</v>
      </c>
      <c r="BL1853" s="72">
        <v>321.56</v>
      </c>
      <c r="BM1853" s="72">
        <v>259.76</v>
      </c>
      <c r="BN1853" s="72">
        <v>581.32000000000005</v>
      </c>
      <c r="BO1853" s="95">
        <v>22530801</v>
      </c>
      <c r="BP1853" s="95">
        <v>15382951</v>
      </c>
      <c r="BQ1853" s="95">
        <v>5839</v>
      </c>
      <c r="BR1853" s="95">
        <v>4935</v>
      </c>
      <c r="BS1853" s="72">
        <v>314.97000000000003</v>
      </c>
      <c r="BT1853" s="72">
        <v>282.95999999999998</v>
      </c>
      <c r="BU1853" s="72">
        <v>597.92999999999995</v>
      </c>
      <c r="BV1853" s="95">
        <v>21589124.109999999</v>
      </c>
      <c r="BW1853" s="95">
        <v>16349602.310000001</v>
      </c>
      <c r="BX1853" s="95">
        <v>5712</v>
      </c>
      <c r="BY1853" s="95">
        <v>4815</v>
      </c>
      <c r="BZ1853" s="95">
        <v>6234</v>
      </c>
      <c r="CA1853" s="95">
        <v>5903</v>
      </c>
      <c r="CB1853" s="95">
        <v>5568</v>
      </c>
      <c r="CC1853" s="95">
        <v>5410</v>
      </c>
      <c r="CD1853" s="95">
        <v>5273</v>
      </c>
      <c r="CE1853" s="72">
        <v>650.75523149000003</v>
      </c>
      <c r="CF1853" s="72">
        <v>676.59346364999999</v>
      </c>
      <c r="CG1853" s="72">
        <v>712.40329333</v>
      </c>
      <c r="CH1853" s="72">
        <v>716.50152150999998</v>
      </c>
      <c r="CI1853" s="72">
        <v>731.52548966999996</v>
      </c>
      <c r="CJ1853" s="96">
        <v>0.82625536300000002</v>
      </c>
      <c r="CK1853" s="96">
        <v>0.79925395239999997</v>
      </c>
      <c r="CL1853" s="96">
        <v>0.79707660719999995</v>
      </c>
      <c r="CM1853" s="96">
        <v>0.81133114520000005</v>
      </c>
      <c r="CN1853" s="96">
        <v>0.81737411540000005</v>
      </c>
      <c r="CO1853" s="96">
        <v>1.0528406777999999</v>
      </c>
      <c r="CP1853" s="96">
        <v>0.76959244989999998</v>
      </c>
      <c r="CQ1853" s="96">
        <v>0.99584056389999998</v>
      </c>
      <c r="CR1853" s="96">
        <v>0.77280678049999996</v>
      </c>
      <c r="CS1853" s="95">
        <v>5571</v>
      </c>
      <c r="CT1853" s="95">
        <v>5302</v>
      </c>
      <c r="CU1853" s="95">
        <v>4917</v>
      </c>
      <c r="CV1853" s="95">
        <v>4636</v>
      </c>
      <c r="CW1853" s="95">
        <v>4452</v>
      </c>
      <c r="CX1853" s="96">
        <v>1.043627002</v>
      </c>
      <c r="CY1853" s="96">
        <v>1.0508941270000001</v>
      </c>
      <c r="CZ1853" s="96">
        <v>1.058410702</v>
      </c>
      <c r="DA1853" s="96">
        <v>1.0663855179999999</v>
      </c>
      <c r="DB1853" s="96">
        <v>1.046431943</v>
      </c>
      <c r="DC1853">
        <v>2013</v>
      </c>
      <c r="DD1853" s="6">
        <v>5225.2</v>
      </c>
      <c r="DE1853" s="96">
        <v>1.54887741E-2</v>
      </c>
      <c r="DF1853" s="72">
        <v>584.32000000000005</v>
      </c>
      <c r="DG1853" s="96">
        <v>1</v>
      </c>
      <c r="DH1853" s="72">
        <v>584.32000000000005</v>
      </c>
      <c r="DI1853" s="72">
        <v>611.75154658999998</v>
      </c>
      <c r="DJ1853" s="96">
        <v>1</v>
      </c>
      <c r="DK1853" s="72">
        <v>584.32000000000005</v>
      </c>
      <c r="DL1853" s="96">
        <v>1</v>
      </c>
      <c r="DM1853" s="72">
        <v>584.32000000000005</v>
      </c>
      <c r="DN1853" s="96">
        <v>0.65861690449999999</v>
      </c>
      <c r="DO1853" s="96">
        <v>3.644E-2</v>
      </c>
      <c r="DP1853" s="72">
        <v>14.02</v>
      </c>
      <c r="DQ1853" s="72">
        <v>570.29999999999995</v>
      </c>
      <c r="DR1853" t="s">
        <v>856</v>
      </c>
      <c r="DT1853" t="s">
        <v>1174</v>
      </c>
    </row>
    <row r="1854" spans="1:124" x14ac:dyDescent="0.3">
      <c r="A1854" t="s">
        <v>32</v>
      </c>
      <c r="B1854">
        <v>33300</v>
      </c>
      <c r="C1854" s="95">
        <v>6433</v>
      </c>
      <c r="D1854" s="95">
        <v>21449321</v>
      </c>
      <c r="E1854" s="95">
        <v>6104</v>
      </c>
      <c r="F1854" s="95">
        <v>20079596</v>
      </c>
      <c r="G1854" s="95">
        <v>1467</v>
      </c>
      <c r="H1854" s="95">
        <v>3045005</v>
      </c>
      <c r="I1854" s="95">
        <v>1221</v>
      </c>
      <c r="J1854" s="95">
        <v>3440464</v>
      </c>
      <c r="K1854" s="95">
        <v>6356</v>
      </c>
      <c r="L1854" s="95">
        <v>21946894</v>
      </c>
      <c r="M1854" s="95">
        <v>5991</v>
      </c>
      <c r="N1854" s="95">
        <v>20174996</v>
      </c>
      <c r="O1854" s="95">
        <v>1519</v>
      </c>
      <c r="P1854" s="95">
        <v>4097368</v>
      </c>
      <c r="Q1854" s="95">
        <v>1257</v>
      </c>
      <c r="R1854" s="95">
        <v>3987702</v>
      </c>
      <c r="S1854" s="95">
        <v>6268</v>
      </c>
      <c r="T1854" s="95">
        <v>22216156</v>
      </c>
      <c r="U1854" s="95">
        <v>5858</v>
      </c>
      <c r="V1854" s="95">
        <v>20233093</v>
      </c>
      <c r="W1854" s="95">
        <v>1473</v>
      </c>
      <c r="X1854" s="95">
        <v>4178595</v>
      </c>
      <c r="Y1854" s="95">
        <v>1221</v>
      </c>
      <c r="Z1854" s="95">
        <v>4275766</v>
      </c>
      <c r="AA1854" s="95">
        <v>6142</v>
      </c>
      <c r="AB1854" s="95">
        <v>21586500</v>
      </c>
      <c r="AC1854" s="95">
        <v>5697</v>
      </c>
      <c r="AD1854" s="95">
        <v>21547099</v>
      </c>
      <c r="AE1854" s="95">
        <v>1444</v>
      </c>
      <c r="AF1854" s="95">
        <v>3915666</v>
      </c>
      <c r="AG1854" s="95">
        <v>1193</v>
      </c>
      <c r="AH1854" s="95">
        <v>4333564</v>
      </c>
      <c r="AI1854" s="95">
        <v>6055</v>
      </c>
      <c r="AJ1854" s="95">
        <v>22339275</v>
      </c>
      <c r="AK1854" s="95">
        <v>5601</v>
      </c>
      <c r="AL1854" s="95">
        <v>21785424</v>
      </c>
      <c r="AM1854" s="95">
        <v>1449</v>
      </c>
      <c r="AN1854" s="95">
        <v>3785239</v>
      </c>
      <c r="AO1854" s="95">
        <v>1198</v>
      </c>
      <c r="AP1854" s="95">
        <v>4410082</v>
      </c>
      <c r="AQ1854" s="72">
        <v>258.38</v>
      </c>
      <c r="AR1854" s="72">
        <v>267.58</v>
      </c>
      <c r="AS1854" s="72">
        <v>525.96</v>
      </c>
      <c r="AT1854" s="95">
        <v>24494326</v>
      </c>
      <c r="AU1854" s="95">
        <v>23520060</v>
      </c>
      <c r="AV1854" s="95">
        <v>7900</v>
      </c>
      <c r="AW1854" s="95">
        <v>7325</v>
      </c>
      <c r="AX1854" s="72">
        <v>275.60000000000002</v>
      </c>
      <c r="AY1854" s="72">
        <v>277.81</v>
      </c>
      <c r="AZ1854" s="72">
        <v>553.41</v>
      </c>
      <c r="BA1854" s="95">
        <v>26044262</v>
      </c>
      <c r="BB1854" s="95">
        <v>24162698</v>
      </c>
      <c r="BC1854" s="95">
        <v>7875</v>
      </c>
      <c r="BD1854" s="95">
        <v>7248</v>
      </c>
      <c r="BE1854" s="72">
        <v>284.14</v>
      </c>
      <c r="BF1854" s="72">
        <v>288.52</v>
      </c>
      <c r="BG1854" s="72">
        <v>572.66</v>
      </c>
      <c r="BH1854" s="95">
        <v>26394751</v>
      </c>
      <c r="BI1854" s="95">
        <v>24508859</v>
      </c>
      <c r="BJ1854" s="95">
        <v>7741</v>
      </c>
      <c r="BK1854" s="95">
        <v>7079</v>
      </c>
      <c r="BL1854" s="72">
        <v>280.14999999999998</v>
      </c>
      <c r="BM1854" s="72">
        <v>313.02</v>
      </c>
      <c r="BN1854" s="72">
        <v>593.16999999999996</v>
      </c>
      <c r="BO1854" s="95">
        <v>25502166</v>
      </c>
      <c r="BP1854" s="95">
        <v>25880663</v>
      </c>
      <c r="BQ1854" s="95">
        <v>7586</v>
      </c>
      <c r="BR1854" s="95">
        <v>6890</v>
      </c>
      <c r="BS1854" s="72">
        <v>290.12</v>
      </c>
      <c r="BT1854" s="72">
        <v>321.07</v>
      </c>
      <c r="BU1854" s="72">
        <v>611.19000000000005</v>
      </c>
      <c r="BV1854" s="95">
        <v>26124514</v>
      </c>
      <c r="BW1854" s="95">
        <v>26195506</v>
      </c>
      <c r="BX1854" s="95">
        <v>7504</v>
      </c>
      <c r="BY1854" s="95">
        <v>6799</v>
      </c>
      <c r="BZ1854" s="95">
        <v>7626</v>
      </c>
      <c r="CA1854" s="95">
        <v>7573</v>
      </c>
      <c r="CB1854" s="95">
        <v>7422</v>
      </c>
      <c r="CC1854" s="95">
        <v>7256</v>
      </c>
      <c r="CD1854" s="95">
        <v>7159</v>
      </c>
      <c r="CE1854" s="72">
        <v>650.75523149000003</v>
      </c>
      <c r="CF1854" s="72">
        <v>676.59346364999999</v>
      </c>
      <c r="CG1854" s="72">
        <v>712.40329333</v>
      </c>
      <c r="CH1854" s="72">
        <v>716.50152150999998</v>
      </c>
      <c r="CI1854" s="72">
        <v>731.52548966999996</v>
      </c>
      <c r="CJ1854" s="96">
        <v>0.80823015249999997</v>
      </c>
      <c r="CK1854" s="96">
        <v>0.81793577640000004</v>
      </c>
      <c r="CL1854" s="96">
        <v>0.80384243779999998</v>
      </c>
      <c r="CM1854" s="96">
        <v>0.82786983999999997</v>
      </c>
      <c r="CN1854" s="96">
        <v>0.83550061980000001</v>
      </c>
      <c r="CO1854" s="96">
        <v>1.0143126103</v>
      </c>
      <c r="CP1854" s="96">
        <v>0.80712371810000005</v>
      </c>
      <c r="CQ1854" s="96">
        <v>0.99584056389999998</v>
      </c>
      <c r="CR1854" s="96">
        <v>0.81049480409999997</v>
      </c>
      <c r="CS1854" s="95">
        <v>7262</v>
      </c>
      <c r="CT1854" s="95">
        <v>7340</v>
      </c>
      <c r="CU1854" s="95">
        <v>7222</v>
      </c>
      <c r="CV1854" s="95">
        <v>7076</v>
      </c>
      <c r="CW1854" s="95">
        <v>6965</v>
      </c>
      <c r="CX1854" s="96">
        <v>1.000291292</v>
      </c>
      <c r="CY1854" s="96">
        <v>1.017631838</v>
      </c>
      <c r="CZ1854" s="96">
        <v>1.02236773</v>
      </c>
      <c r="DA1854" s="96">
        <v>1.007257764</v>
      </c>
      <c r="DB1854" s="96">
        <v>1.0242488199999999</v>
      </c>
      <c r="DC1854">
        <v>2013</v>
      </c>
      <c r="DD1854" s="6">
        <v>7068.2</v>
      </c>
      <c r="DE1854" s="96">
        <v>1.1295850099999999E-2</v>
      </c>
      <c r="DF1854" s="72">
        <v>615.41999999999996</v>
      </c>
      <c r="DG1854" s="96">
        <v>1</v>
      </c>
      <c r="DH1854" s="72">
        <v>615.41999999999996</v>
      </c>
      <c r="DI1854" s="72">
        <v>611.75154658999998</v>
      </c>
      <c r="DJ1854" s="96">
        <v>1</v>
      </c>
      <c r="DK1854" s="72">
        <v>615.41999999999996</v>
      </c>
      <c r="DL1854" s="96">
        <v>1</v>
      </c>
      <c r="DM1854" s="72">
        <v>615.41999999999996</v>
      </c>
      <c r="DN1854" s="96">
        <v>1</v>
      </c>
      <c r="DO1854" s="96">
        <v>2.3074999999999998E-2</v>
      </c>
      <c r="DP1854" s="72">
        <v>14.2</v>
      </c>
      <c r="DQ1854" s="72">
        <v>601.22</v>
      </c>
      <c r="DR1854" t="s">
        <v>32</v>
      </c>
      <c r="DT1854" t="s">
        <v>1174</v>
      </c>
    </row>
    <row r="1855" spans="1:124" x14ac:dyDescent="0.3">
      <c r="A1855" t="s">
        <v>307</v>
      </c>
      <c r="B1855">
        <v>33310</v>
      </c>
      <c r="C1855" s="95">
        <v>1088</v>
      </c>
      <c r="D1855" s="95">
        <v>3715941</v>
      </c>
      <c r="E1855" s="95">
        <v>1050</v>
      </c>
      <c r="F1855" s="95">
        <v>2913254</v>
      </c>
      <c r="G1855" s="95">
        <v>125</v>
      </c>
      <c r="H1855" s="95">
        <v>333043</v>
      </c>
      <c r="I1855" s="95">
        <v>100</v>
      </c>
      <c r="J1855" s="95">
        <v>356620</v>
      </c>
      <c r="K1855" s="95">
        <v>1080</v>
      </c>
      <c r="L1855" s="95">
        <v>3660371</v>
      </c>
      <c r="M1855" s="95">
        <v>1037</v>
      </c>
      <c r="N1855" s="95">
        <v>3056321</v>
      </c>
      <c r="O1855" s="95">
        <v>123</v>
      </c>
      <c r="P1855" s="95">
        <v>164779</v>
      </c>
      <c r="Q1855" s="95">
        <v>96</v>
      </c>
      <c r="R1855" s="95">
        <v>478356</v>
      </c>
      <c r="S1855" s="95">
        <v>1007</v>
      </c>
      <c r="T1855" s="95">
        <v>3195985</v>
      </c>
      <c r="U1855" s="95">
        <v>958</v>
      </c>
      <c r="V1855" s="95">
        <v>3045477</v>
      </c>
      <c r="W1855" s="95">
        <v>116</v>
      </c>
      <c r="X1855" s="95">
        <v>404539</v>
      </c>
      <c r="Y1855" s="95">
        <v>94</v>
      </c>
      <c r="Z1855" s="95">
        <v>295099</v>
      </c>
      <c r="AA1855" s="95">
        <v>984</v>
      </c>
      <c r="AB1855" s="95">
        <v>3421030</v>
      </c>
      <c r="AC1855" s="95">
        <v>929</v>
      </c>
      <c r="AD1855" s="95">
        <v>3186828</v>
      </c>
      <c r="AE1855" s="95">
        <v>100</v>
      </c>
      <c r="AF1855" s="95">
        <v>685581</v>
      </c>
      <c r="AG1855" s="95">
        <v>84</v>
      </c>
      <c r="AH1855" s="95">
        <v>302247</v>
      </c>
      <c r="AI1855" s="95">
        <v>971</v>
      </c>
      <c r="AJ1855" s="95">
        <v>2503601</v>
      </c>
      <c r="AK1855" s="95">
        <v>918</v>
      </c>
      <c r="AL1855" s="95">
        <v>3049567</v>
      </c>
      <c r="AM1855" s="95">
        <v>98</v>
      </c>
      <c r="AN1855" s="95">
        <v>335425</v>
      </c>
      <c r="AO1855" s="95">
        <v>82</v>
      </c>
      <c r="AP1855" s="95">
        <v>247851</v>
      </c>
      <c r="AQ1855" s="72">
        <v>278.17</v>
      </c>
      <c r="AR1855" s="72">
        <v>236.95</v>
      </c>
      <c r="AS1855" s="72">
        <v>515.12</v>
      </c>
      <c r="AT1855" s="95">
        <v>4048984</v>
      </c>
      <c r="AU1855" s="95">
        <v>3269874</v>
      </c>
      <c r="AV1855" s="95">
        <v>1213</v>
      </c>
      <c r="AW1855" s="95">
        <v>1150</v>
      </c>
      <c r="AX1855" s="72">
        <v>264.97000000000003</v>
      </c>
      <c r="AY1855" s="72">
        <v>259.98</v>
      </c>
      <c r="AZ1855" s="72">
        <v>524.95000000000005</v>
      </c>
      <c r="BA1855" s="95">
        <v>3825150</v>
      </c>
      <c r="BB1855" s="95">
        <v>3534677</v>
      </c>
      <c r="BC1855" s="95">
        <v>1203</v>
      </c>
      <c r="BD1855" s="95">
        <v>1133</v>
      </c>
      <c r="BE1855" s="72">
        <v>267.18</v>
      </c>
      <c r="BF1855" s="72">
        <v>264.62</v>
      </c>
      <c r="BG1855" s="72">
        <v>531.79999999999995</v>
      </c>
      <c r="BH1855" s="95">
        <v>3600524</v>
      </c>
      <c r="BI1855" s="95">
        <v>3340576</v>
      </c>
      <c r="BJ1855" s="95">
        <v>1123</v>
      </c>
      <c r="BK1855" s="95">
        <v>1052</v>
      </c>
      <c r="BL1855" s="72">
        <v>315.7</v>
      </c>
      <c r="BM1855" s="72">
        <v>287.02</v>
      </c>
      <c r="BN1855" s="72">
        <v>602.72</v>
      </c>
      <c r="BO1855" s="95">
        <v>4106611</v>
      </c>
      <c r="BP1855" s="95">
        <v>3489075</v>
      </c>
      <c r="BQ1855" s="95">
        <v>1084</v>
      </c>
      <c r="BR1855" s="95">
        <v>1013</v>
      </c>
      <c r="BS1855" s="72">
        <v>221.31</v>
      </c>
      <c r="BT1855" s="72">
        <v>274.77999999999997</v>
      </c>
      <c r="BU1855" s="72">
        <v>496.09</v>
      </c>
      <c r="BV1855" s="95">
        <v>2839026</v>
      </c>
      <c r="BW1855" s="95">
        <v>3297418</v>
      </c>
      <c r="BX1855" s="95">
        <v>1069</v>
      </c>
      <c r="BY1855" s="95">
        <v>1000</v>
      </c>
      <c r="BZ1855" s="95">
        <v>1183</v>
      </c>
      <c r="CA1855" s="95">
        <v>1169</v>
      </c>
      <c r="CB1855" s="95">
        <v>1089</v>
      </c>
      <c r="CC1855" s="95">
        <v>1050</v>
      </c>
      <c r="CD1855" s="95">
        <v>1035</v>
      </c>
      <c r="CE1855" s="72">
        <v>650.75523149000003</v>
      </c>
      <c r="CF1855" s="72">
        <v>676.59346364999999</v>
      </c>
      <c r="CG1855" s="72">
        <v>712.40329333</v>
      </c>
      <c r="CH1855" s="72">
        <v>716.50152150999998</v>
      </c>
      <c r="CI1855" s="72">
        <v>731.52548966999996</v>
      </c>
      <c r="CJ1855" s="96">
        <v>0.79157258379999995</v>
      </c>
      <c r="CK1855" s="96">
        <v>0.7758721126</v>
      </c>
      <c r="CL1855" s="96">
        <v>0.74648728460000002</v>
      </c>
      <c r="CM1855" s="96">
        <v>0.84119849280000003</v>
      </c>
      <c r="CN1855" s="96">
        <v>0.67815818729999999</v>
      </c>
      <c r="CO1855" s="96">
        <v>0.93169231630000005</v>
      </c>
      <c r="CP1855" s="96">
        <v>0.8228657882</v>
      </c>
      <c r="CQ1855" s="96">
        <v>0.99584056389999998</v>
      </c>
      <c r="CR1855" s="96">
        <v>0.82630262369999996</v>
      </c>
      <c r="CS1855" s="95">
        <v>1150</v>
      </c>
      <c r="CT1855" s="95">
        <v>1138</v>
      </c>
      <c r="CU1855" s="95">
        <v>1067</v>
      </c>
      <c r="CV1855" s="95">
        <v>1032</v>
      </c>
      <c r="CW1855" s="95">
        <v>1016</v>
      </c>
      <c r="CX1855" s="96">
        <v>0.939336964</v>
      </c>
      <c r="CY1855" s="96">
        <v>0.93261396900000004</v>
      </c>
      <c r="CZ1855" s="96">
        <v>0.91844247000000001</v>
      </c>
      <c r="DA1855" s="96">
        <v>0.93167753200000003</v>
      </c>
      <c r="DB1855" s="96">
        <v>0.93593705800000004</v>
      </c>
      <c r="DC1855">
        <v>2013</v>
      </c>
      <c r="DD1855" s="6">
        <v>1069.5999999999999</v>
      </c>
      <c r="DE1855" s="96">
        <v>5.6171774999999998E-3</v>
      </c>
      <c r="DF1855" s="72">
        <v>631.03</v>
      </c>
      <c r="DG1855" s="96">
        <v>1</v>
      </c>
      <c r="DH1855" s="72">
        <v>631.03</v>
      </c>
      <c r="DI1855" s="72">
        <v>611.75154658999998</v>
      </c>
      <c r="DJ1855" s="96">
        <v>1</v>
      </c>
      <c r="DK1855" s="72">
        <v>631.03</v>
      </c>
      <c r="DL1855" s="96">
        <v>1</v>
      </c>
      <c r="DM1855" s="72">
        <v>631.03</v>
      </c>
      <c r="DN1855" s="96">
        <v>1</v>
      </c>
      <c r="DO1855" s="96">
        <v>1.5730999999999998E-2</v>
      </c>
      <c r="DP1855" s="72">
        <v>9.93</v>
      </c>
      <c r="DQ1855" s="72">
        <v>621.1</v>
      </c>
      <c r="DR1855" t="s">
        <v>307</v>
      </c>
      <c r="DT1855" t="s">
        <v>1174</v>
      </c>
    </row>
    <row r="1856" spans="1:124" x14ac:dyDescent="0.3">
      <c r="A1856" t="s">
        <v>1184</v>
      </c>
      <c r="B1856">
        <v>33320</v>
      </c>
      <c r="C1856" s="95">
        <v>8804</v>
      </c>
      <c r="D1856" s="95">
        <v>35967671</v>
      </c>
      <c r="E1856" s="95">
        <v>8435</v>
      </c>
      <c r="F1856" s="95">
        <v>25721123</v>
      </c>
      <c r="G1856" s="95">
        <v>1806</v>
      </c>
      <c r="H1856" s="95">
        <v>4655855</v>
      </c>
      <c r="I1856" s="95">
        <v>1490</v>
      </c>
      <c r="J1856" s="95">
        <v>4386813</v>
      </c>
      <c r="K1856" s="95">
        <v>7989</v>
      </c>
      <c r="L1856" s="95">
        <v>32104498</v>
      </c>
      <c r="M1856" s="95">
        <v>7584</v>
      </c>
      <c r="N1856" s="95">
        <v>23895982</v>
      </c>
      <c r="O1856" s="95">
        <v>1814</v>
      </c>
      <c r="P1856" s="95">
        <v>4256764</v>
      </c>
      <c r="Q1856" s="95">
        <v>1485</v>
      </c>
      <c r="R1856" s="95">
        <v>4318178</v>
      </c>
      <c r="S1856" s="95">
        <v>7459</v>
      </c>
      <c r="T1856" s="95">
        <v>31819810</v>
      </c>
      <c r="U1856" s="95">
        <v>7027</v>
      </c>
      <c r="V1856" s="95">
        <v>23725524</v>
      </c>
      <c r="W1856" s="95">
        <v>1808</v>
      </c>
      <c r="X1856" s="95">
        <v>4422220</v>
      </c>
      <c r="Y1856" s="95">
        <v>1490</v>
      </c>
      <c r="Z1856" s="95">
        <v>4332315</v>
      </c>
      <c r="AA1856" s="95">
        <v>7041</v>
      </c>
      <c r="AB1856" s="95">
        <v>32018440</v>
      </c>
      <c r="AC1856" s="95">
        <v>6582</v>
      </c>
      <c r="AD1856" s="95">
        <v>24278307</v>
      </c>
      <c r="AE1856" s="95">
        <v>1783</v>
      </c>
      <c r="AF1856" s="95">
        <v>4629666</v>
      </c>
      <c r="AG1856" s="95">
        <v>1453</v>
      </c>
      <c r="AH1856" s="95">
        <v>4599474</v>
      </c>
      <c r="AI1856" s="95">
        <v>6745</v>
      </c>
      <c r="AJ1856" s="95">
        <v>30286666</v>
      </c>
      <c r="AK1856" s="95">
        <v>6268</v>
      </c>
      <c r="AL1856" s="95">
        <v>23020120</v>
      </c>
      <c r="AM1856" s="95">
        <v>1754</v>
      </c>
      <c r="AN1856" s="95">
        <v>4837864</v>
      </c>
      <c r="AO1856" s="95">
        <v>1441</v>
      </c>
      <c r="AP1856" s="95">
        <v>5055858</v>
      </c>
      <c r="AQ1856" s="72">
        <v>319.07</v>
      </c>
      <c r="AR1856" s="72">
        <v>252.8</v>
      </c>
      <c r="AS1856" s="72">
        <v>571.87</v>
      </c>
      <c r="AT1856" s="95">
        <v>40623526</v>
      </c>
      <c r="AU1856" s="95">
        <v>30107936</v>
      </c>
      <c r="AV1856" s="95">
        <v>10610</v>
      </c>
      <c r="AW1856" s="95">
        <v>9925</v>
      </c>
      <c r="AX1856" s="72">
        <v>309.10000000000002</v>
      </c>
      <c r="AY1856" s="72">
        <v>259.25</v>
      </c>
      <c r="AZ1856" s="72">
        <v>568.35</v>
      </c>
      <c r="BA1856" s="95">
        <v>36361262</v>
      </c>
      <c r="BB1856" s="95">
        <v>28214160</v>
      </c>
      <c r="BC1856" s="95">
        <v>9803</v>
      </c>
      <c r="BD1856" s="95">
        <v>9069</v>
      </c>
      <c r="BE1856" s="72">
        <v>325.91000000000003</v>
      </c>
      <c r="BF1856" s="72">
        <v>274.52999999999997</v>
      </c>
      <c r="BG1856" s="72">
        <v>600.44000000000005</v>
      </c>
      <c r="BH1856" s="95">
        <v>36242030</v>
      </c>
      <c r="BI1856" s="95">
        <v>28057839</v>
      </c>
      <c r="BJ1856" s="95">
        <v>9267</v>
      </c>
      <c r="BK1856" s="95">
        <v>8517</v>
      </c>
      <c r="BL1856" s="72">
        <v>346.1</v>
      </c>
      <c r="BM1856" s="72">
        <v>299.5</v>
      </c>
      <c r="BN1856" s="72">
        <v>645.6</v>
      </c>
      <c r="BO1856" s="95">
        <v>36648106</v>
      </c>
      <c r="BP1856" s="95">
        <v>28877781</v>
      </c>
      <c r="BQ1856" s="95">
        <v>8824</v>
      </c>
      <c r="BR1856" s="95">
        <v>8035</v>
      </c>
      <c r="BS1856" s="72">
        <v>344.4</v>
      </c>
      <c r="BT1856" s="72">
        <v>303.5</v>
      </c>
      <c r="BU1856" s="72">
        <v>647.9</v>
      </c>
      <c r="BV1856" s="95">
        <v>35124530</v>
      </c>
      <c r="BW1856" s="95">
        <v>28075978</v>
      </c>
      <c r="BX1856" s="95">
        <v>8499</v>
      </c>
      <c r="BY1856" s="95">
        <v>7709</v>
      </c>
      <c r="BZ1856" s="95">
        <v>10284</v>
      </c>
      <c r="CA1856" s="95">
        <v>9449</v>
      </c>
      <c r="CB1856" s="95">
        <v>8906</v>
      </c>
      <c r="CC1856" s="95">
        <v>8449</v>
      </c>
      <c r="CD1856" s="95">
        <v>8113</v>
      </c>
      <c r="CE1856" s="72">
        <v>650.75523149000003</v>
      </c>
      <c r="CF1856" s="72">
        <v>676.59346364999999</v>
      </c>
      <c r="CG1856" s="72">
        <v>712.40329333</v>
      </c>
      <c r="CH1856" s="72">
        <v>716.50152150999998</v>
      </c>
      <c r="CI1856" s="72">
        <v>731.52548966999996</v>
      </c>
      <c r="CJ1856" s="96">
        <v>0.87877895149999996</v>
      </c>
      <c r="CK1856" s="96">
        <v>0.84001698290000004</v>
      </c>
      <c r="CL1856" s="96">
        <v>0.84283720419999997</v>
      </c>
      <c r="CM1856" s="96">
        <v>0.90104484169999999</v>
      </c>
      <c r="CN1856" s="96">
        <v>0.88568342339999995</v>
      </c>
      <c r="CO1856" s="96">
        <v>1.046399471</v>
      </c>
      <c r="CP1856" s="96">
        <v>0.8311092511</v>
      </c>
      <c r="CQ1856" s="96">
        <v>0.99584056389999998</v>
      </c>
      <c r="CR1856" s="96">
        <v>0.83458051680000001</v>
      </c>
      <c r="CS1856" s="95">
        <v>9910</v>
      </c>
      <c r="CT1856" s="95">
        <v>9235</v>
      </c>
      <c r="CU1856" s="95">
        <v>8779</v>
      </c>
      <c r="CV1856" s="95">
        <v>8430</v>
      </c>
      <c r="CW1856" s="95">
        <v>8205</v>
      </c>
      <c r="CX1856" s="96">
        <v>1.0239524499999999</v>
      </c>
      <c r="CY1856" s="96">
        <v>1.0512624530000001</v>
      </c>
      <c r="CZ1856" s="96">
        <v>1.055671993</v>
      </c>
      <c r="DA1856" s="96">
        <v>1.0489106399999999</v>
      </c>
      <c r="DB1856" s="96">
        <v>1.0555363040000001</v>
      </c>
      <c r="DC1856">
        <v>2013</v>
      </c>
      <c r="DD1856" s="6">
        <v>8651</v>
      </c>
      <c r="DE1856" s="96">
        <v>9.4003604999999997E-3</v>
      </c>
      <c r="DF1856" s="72">
        <v>634.91999999999996</v>
      </c>
      <c r="DG1856" s="96">
        <v>1</v>
      </c>
      <c r="DH1856" s="72">
        <v>634.91999999999996</v>
      </c>
      <c r="DI1856" s="72">
        <v>611.50994017999994</v>
      </c>
      <c r="DJ1856" s="96">
        <v>1</v>
      </c>
      <c r="DK1856" s="72">
        <v>634.91999999999996</v>
      </c>
      <c r="DL1856" s="96">
        <v>1</v>
      </c>
      <c r="DM1856" s="72">
        <v>634.91999999999996</v>
      </c>
      <c r="DN1856" s="96">
        <v>1</v>
      </c>
      <c r="DO1856" s="96">
        <v>2.3556000000000001E-2</v>
      </c>
      <c r="DP1856" s="72">
        <v>14.96</v>
      </c>
      <c r="DQ1856" s="72">
        <v>619.96</v>
      </c>
      <c r="DR1856" t="s">
        <v>1184</v>
      </c>
      <c r="DT1856" t="s">
        <v>1174</v>
      </c>
    </row>
    <row r="1857" spans="1:124" x14ac:dyDescent="0.3">
      <c r="A1857" t="s">
        <v>37</v>
      </c>
      <c r="B1857">
        <v>33330</v>
      </c>
      <c r="C1857" s="95">
        <v>12288</v>
      </c>
      <c r="D1857" s="95">
        <v>37042227</v>
      </c>
      <c r="E1857" s="95">
        <v>11876</v>
      </c>
      <c r="F1857" s="95">
        <v>36375844</v>
      </c>
      <c r="G1857" s="95">
        <v>2998</v>
      </c>
      <c r="H1857" s="95">
        <v>6628272</v>
      </c>
      <c r="I1857" s="95">
        <v>2590</v>
      </c>
      <c r="J1857" s="95">
        <v>6931961</v>
      </c>
      <c r="K1857" s="95">
        <v>11429</v>
      </c>
      <c r="L1857" s="95">
        <v>33590955</v>
      </c>
      <c r="M1857" s="95">
        <v>10952</v>
      </c>
      <c r="N1857" s="95">
        <v>35214384</v>
      </c>
      <c r="O1857" s="95">
        <v>2948</v>
      </c>
      <c r="P1857" s="95">
        <v>6958913</v>
      </c>
      <c r="Q1857" s="95">
        <v>2527</v>
      </c>
      <c r="R1857" s="95">
        <v>7312713</v>
      </c>
      <c r="S1857" s="95">
        <v>10866</v>
      </c>
      <c r="T1857" s="95">
        <v>36066768</v>
      </c>
      <c r="U1857" s="95">
        <v>10329</v>
      </c>
      <c r="V1857" s="95">
        <v>36190248</v>
      </c>
      <c r="W1857" s="95">
        <v>2980</v>
      </c>
      <c r="X1857" s="95">
        <v>6070593</v>
      </c>
      <c r="Y1857" s="95">
        <v>2543</v>
      </c>
      <c r="Z1857" s="95">
        <v>7883251</v>
      </c>
      <c r="AA1857" s="95">
        <v>10708</v>
      </c>
      <c r="AB1857" s="95">
        <v>36100544</v>
      </c>
      <c r="AC1857" s="95">
        <v>10114</v>
      </c>
      <c r="AD1857" s="95">
        <v>36243501</v>
      </c>
      <c r="AE1857" s="95">
        <v>3047</v>
      </c>
      <c r="AF1857" s="95">
        <v>6937567</v>
      </c>
      <c r="AG1857" s="95">
        <v>2599</v>
      </c>
      <c r="AH1857" s="95">
        <v>8181691</v>
      </c>
      <c r="AI1857" s="95">
        <v>10566</v>
      </c>
      <c r="AJ1857" s="95">
        <v>39770310</v>
      </c>
      <c r="AK1857" s="95">
        <v>9982</v>
      </c>
      <c r="AL1857" s="95">
        <v>36190897</v>
      </c>
      <c r="AM1857" s="95">
        <v>3167</v>
      </c>
      <c r="AN1857" s="95">
        <v>9920592</v>
      </c>
      <c r="AO1857" s="95">
        <v>2720</v>
      </c>
      <c r="AP1857" s="95">
        <v>9112010</v>
      </c>
      <c r="AQ1857" s="72">
        <v>238.07</v>
      </c>
      <c r="AR1857" s="72">
        <v>249.48</v>
      </c>
      <c r="AS1857" s="72">
        <v>487.55</v>
      </c>
      <c r="AT1857" s="95">
        <v>43670499</v>
      </c>
      <c r="AU1857" s="95">
        <v>43307805</v>
      </c>
      <c r="AV1857" s="95">
        <v>15286</v>
      </c>
      <c r="AW1857" s="95">
        <v>14466</v>
      </c>
      <c r="AX1857" s="72">
        <v>235.04</v>
      </c>
      <c r="AY1857" s="72">
        <v>262.92</v>
      </c>
      <c r="AZ1857" s="72">
        <v>497.96</v>
      </c>
      <c r="BA1857" s="95">
        <v>40549868</v>
      </c>
      <c r="BB1857" s="95">
        <v>42527097</v>
      </c>
      <c r="BC1857" s="95">
        <v>14377</v>
      </c>
      <c r="BD1857" s="95">
        <v>13479</v>
      </c>
      <c r="BE1857" s="72">
        <v>253.61</v>
      </c>
      <c r="BF1857" s="72">
        <v>285.33</v>
      </c>
      <c r="BG1857" s="72">
        <v>538.94000000000005</v>
      </c>
      <c r="BH1857" s="95">
        <v>42137361</v>
      </c>
      <c r="BI1857" s="95">
        <v>44073499</v>
      </c>
      <c r="BJ1857" s="95">
        <v>13846</v>
      </c>
      <c r="BK1857" s="95">
        <v>12872</v>
      </c>
      <c r="BL1857" s="72">
        <v>260.74</v>
      </c>
      <c r="BM1857" s="72">
        <v>291.20999999999998</v>
      </c>
      <c r="BN1857" s="72">
        <v>551.95000000000005</v>
      </c>
      <c r="BO1857" s="95">
        <v>43038111</v>
      </c>
      <c r="BP1857" s="95">
        <v>44425192</v>
      </c>
      <c r="BQ1857" s="95">
        <v>13755</v>
      </c>
      <c r="BR1857" s="95">
        <v>12713</v>
      </c>
      <c r="BS1857" s="72">
        <v>301.52999999999997</v>
      </c>
      <c r="BT1857" s="72">
        <v>297.22000000000003</v>
      </c>
      <c r="BU1857" s="72">
        <v>598.75</v>
      </c>
      <c r="BV1857" s="95">
        <v>49690902</v>
      </c>
      <c r="BW1857" s="95">
        <v>45302907</v>
      </c>
      <c r="BX1857" s="95">
        <v>13733</v>
      </c>
      <c r="BY1857" s="95">
        <v>12702</v>
      </c>
      <c r="BZ1857" s="95">
        <v>14895</v>
      </c>
      <c r="CA1857" s="95">
        <v>13944</v>
      </c>
      <c r="CB1857" s="95">
        <v>13377</v>
      </c>
      <c r="CC1857" s="95">
        <v>13260</v>
      </c>
      <c r="CD1857" s="95">
        <v>13229</v>
      </c>
      <c r="CE1857" s="72">
        <v>650.75523149000003</v>
      </c>
      <c r="CF1857" s="72">
        <v>676.59346364999999</v>
      </c>
      <c r="CG1857" s="72">
        <v>712.40329333</v>
      </c>
      <c r="CH1857" s="72">
        <v>716.50152150999998</v>
      </c>
      <c r="CI1857" s="72">
        <v>731.52548966999996</v>
      </c>
      <c r="CJ1857" s="96">
        <v>0.74920642420000005</v>
      </c>
      <c r="CK1857" s="96">
        <v>0.73598109759999997</v>
      </c>
      <c r="CL1857" s="96">
        <v>0.75650969759999998</v>
      </c>
      <c r="CM1857" s="96">
        <v>0.77034030409999998</v>
      </c>
      <c r="CN1857" s="96">
        <v>0.81849506059999999</v>
      </c>
      <c r="CO1857" s="96">
        <v>1.0322236644</v>
      </c>
      <c r="CP1857" s="96">
        <v>0.74219042180000006</v>
      </c>
      <c r="CQ1857" s="96">
        <v>0.99584056389999998</v>
      </c>
      <c r="CR1857" s="96">
        <v>0.7452903032</v>
      </c>
      <c r="CS1857" s="95">
        <v>14289</v>
      </c>
      <c r="CT1857" s="95">
        <v>13239</v>
      </c>
      <c r="CU1857" s="95">
        <v>12786</v>
      </c>
      <c r="CV1857" s="95">
        <v>12622</v>
      </c>
      <c r="CW1857" s="95">
        <v>12610</v>
      </c>
      <c r="CX1857" s="96">
        <v>1.0408350479999999</v>
      </c>
      <c r="CY1857" s="96">
        <v>1.038942408</v>
      </c>
      <c r="CZ1857" s="96">
        <v>1.028090347</v>
      </c>
      <c r="DA1857" s="96">
        <v>1.021516136</v>
      </c>
      <c r="DB1857" s="96">
        <v>1.030320533</v>
      </c>
      <c r="DC1857">
        <v>2013</v>
      </c>
      <c r="DD1857" s="6">
        <v>13246.4</v>
      </c>
      <c r="DE1857" s="96">
        <v>5.4981131000000003E-3</v>
      </c>
      <c r="DF1857" s="72">
        <v>569.23</v>
      </c>
      <c r="DG1857" s="96">
        <v>1</v>
      </c>
      <c r="DH1857" s="72">
        <v>569.23</v>
      </c>
      <c r="DI1857" s="72">
        <v>611.75154658999998</v>
      </c>
      <c r="DJ1857" s="96">
        <v>1</v>
      </c>
      <c r="DK1857" s="72">
        <v>569.23</v>
      </c>
      <c r="DL1857" s="96">
        <v>1</v>
      </c>
      <c r="DM1857" s="72">
        <v>569.23</v>
      </c>
      <c r="DN1857" s="96">
        <v>1</v>
      </c>
      <c r="DO1857" s="96">
        <v>1.6038E-2</v>
      </c>
      <c r="DP1857" s="72">
        <v>9.1300000000000008</v>
      </c>
      <c r="DQ1857" s="72">
        <v>560.1</v>
      </c>
      <c r="DR1857" t="s">
        <v>37</v>
      </c>
      <c r="DT1857" t="s">
        <v>1174</v>
      </c>
    </row>
    <row r="1858" spans="1:124" x14ac:dyDescent="0.3">
      <c r="A1858" t="s">
        <v>176</v>
      </c>
      <c r="B1858">
        <v>33331</v>
      </c>
      <c r="C1858" s="95">
        <v>169259</v>
      </c>
      <c r="D1858" s="95">
        <v>1245230050</v>
      </c>
      <c r="E1858" s="95">
        <v>160046</v>
      </c>
      <c r="F1858" s="95">
        <v>843039076</v>
      </c>
      <c r="G1858" s="95">
        <v>32130</v>
      </c>
      <c r="H1858" s="95">
        <v>193117116</v>
      </c>
      <c r="I1858" s="95">
        <v>28042</v>
      </c>
      <c r="J1858" s="95">
        <v>112088630</v>
      </c>
      <c r="K1858" s="95">
        <v>165242</v>
      </c>
      <c r="L1858" s="95">
        <v>1275783017</v>
      </c>
      <c r="M1858" s="95">
        <v>154875</v>
      </c>
      <c r="N1858" s="95">
        <v>856585303</v>
      </c>
      <c r="O1858" s="95">
        <v>31754</v>
      </c>
      <c r="P1858" s="95">
        <v>194143717</v>
      </c>
      <c r="Q1858" s="95">
        <v>27589</v>
      </c>
      <c r="R1858" s="95">
        <v>110678527</v>
      </c>
      <c r="S1858" s="95">
        <v>161863</v>
      </c>
      <c r="T1858" s="95">
        <v>1343741723</v>
      </c>
      <c r="U1858" s="95">
        <v>149421</v>
      </c>
      <c r="V1858" s="95">
        <v>884517420</v>
      </c>
      <c r="W1858" s="95">
        <v>31187</v>
      </c>
      <c r="X1858" s="95">
        <v>203571420</v>
      </c>
      <c r="Y1858" s="95">
        <v>26950</v>
      </c>
      <c r="Z1858" s="95">
        <v>119108950</v>
      </c>
      <c r="AA1858" s="95">
        <v>162908</v>
      </c>
      <c r="AB1858" s="95">
        <v>1340571199</v>
      </c>
      <c r="AC1858" s="95">
        <v>145846</v>
      </c>
      <c r="AD1858" s="95">
        <v>920409652</v>
      </c>
      <c r="AE1858" s="95">
        <v>31106</v>
      </c>
      <c r="AF1858" s="95">
        <v>210106333</v>
      </c>
      <c r="AG1858" s="95">
        <v>26893</v>
      </c>
      <c r="AH1858" s="95">
        <v>130840252</v>
      </c>
      <c r="AI1858" s="95">
        <v>163131</v>
      </c>
      <c r="AJ1858" s="95">
        <v>1342304435.5</v>
      </c>
      <c r="AK1858" s="95">
        <v>145559</v>
      </c>
      <c r="AL1858" s="95">
        <v>933906658.39999998</v>
      </c>
      <c r="AM1858" s="95">
        <v>31732</v>
      </c>
      <c r="AN1858" s="95">
        <v>218190761.25</v>
      </c>
      <c r="AO1858" s="95">
        <v>27459</v>
      </c>
      <c r="AP1858" s="95">
        <v>139339140.78</v>
      </c>
      <c r="AQ1858" s="72">
        <v>595.17999999999995</v>
      </c>
      <c r="AR1858" s="72">
        <v>423.17</v>
      </c>
      <c r="AS1858" s="72">
        <v>1018.35</v>
      </c>
      <c r="AT1858" s="95">
        <v>1438347166</v>
      </c>
      <c r="AU1858" s="95">
        <v>955127706</v>
      </c>
      <c r="AV1858" s="95">
        <v>201389</v>
      </c>
      <c r="AW1858" s="95">
        <v>188088</v>
      </c>
      <c r="AX1858" s="72">
        <v>621.80999999999995</v>
      </c>
      <c r="AY1858" s="72">
        <v>441.76</v>
      </c>
      <c r="AZ1858" s="72">
        <v>1063.57</v>
      </c>
      <c r="BA1858" s="95">
        <v>1469926734</v>
      </c>
      <c r="BB1858" s="95">
        <v>967263830</v>
      </c>
      <c r="BC1858" s="95">
        <v>196996</v>
      </c>
      <c r="BD1858" s="95">
        <v>182464</v>
      </c>
      <c r="BE1858" s="72">
        <v>667.92</v>
      </c>
      <c r="BF1858" s="72">
        <v>474.2</v>
      </c>
      <c r="BG1858" s="72">
        <v>1142.1199999999999</v>
      </c>
      <c r="BH1858" s="95">
        <v>1547313143</v>
      </c>
      <c r="BI1858" s="95">
        <v>1003626370</v>
      </c>
      <c r="BJ1858" s="95">
        <v>193050</v>
      </c>
      <c r="BK1858" s="95">
        <v>176371</v>
      </c>
      <c r="BL1858" s="72">
        <v>666.05</v>
      </c>
      <c r="BM1858" s="72">
        <v>507.15</v>
      </c>
      <c r="BN1858" s="72">
        <v>1173.2</v>
      </c>
      <c r="BO1858" s="95">
        <v>1550677532</v>
      </c>
      <c r="BP1858" s="95">
        <v>1051249904</v>
      </c>
      <c r="BQ1858" s="95">
        <v>194014</v>
      </c>
      <c r="BR1858" s="95">
        <v>172739</v>
      </c>
      <c r="BS1858" s="72">
        <v>667.35</v>
      </c>
      <c r="BT1858" s="72">
        <v>516.91999999999996</v>
      </c>
      <c r="BU1858" s="72">
        <v>1184.27</v>
      </c>
      <c r="BV1858" s="95">
        <v>1560495196.8</v>
      </c>
      <c r="BW1858" s="95">
        <v>1073245799.2</v>
      </c>
      <c r="BX1858" s="95">
        <v>194863</v>
      </c>
      <c r="BY1858" s="95">
        <v>173018</v>
      </c>
      <c r="BZ1858" s="95">
        <v>195050</v>
      </c>
      <c r="CA1858" s="95">
        <v>189989</v>
      </c>
      <c r="CB1858" s="95">
        <v>185011</v>
      </c>
      <c r="CC1858" s="95">
        <v>183915</v>
      </c>
      <c r="CD1858" s="95">
        <v>184176</v>
      </c>
      <c r="CE1858" s="72">
        <v>650.75523149000003</v>
      </c>
      <c r="CF1858" s="72">
        <v>676.59346364999999</v>
      </c>
      <c r="CG1858" s="72">
        <v>712.40329333</v>
      </c>
      <c r="CH1858" s="72">
        <v>716.50152150999998</v>
      </c>
      <c r="CI1858" s="72">
        <v>731.52548966999996</v>
      </c>
      <c r="CJ1858" s="96">
        <v>1.5648740888999999</v>
      </c>
      <c r="CK1858" s="96">
        <v>1.5719483812999999</v>
      </c>
      <c r="CL1858" s="96">
        <v>1.6031930378000001</v>
      </c>
      <c r="CM1858" s="96">
        <v>1.6374005704000001</v>
      </c>
      <c r="CN1858" s="96">
        <v>1.618904627</v>
      </c>
      <c r="CO1858" s="96">
        <v>1.3207113203</v>
      </c>
      <c r="CP1858" s="96">
        <v>1.2109112086</v>
      </c>
      <c r="CQ1858" s="96">
        <v>0.99584056389999998</v>
      </c>
      <c r="CR1858" s="96">
        <v>1.2159687801000001</v>
      </c>
      <c r="CS1858" s="95">
        <v>177423</v>
      </c>
      <c r="CT1858" s="95">
        <v>173312</v>
      </c>
      <c r="CU1858" s="95">
        <v>168215</v>
      </c>
      <c r="CV1858" s="95">
        <v>167969</v>
      </c>
      <c r="CW1858" s="95">
        <v>167663</v>
      </c>
      <c r="CX1858" s="96">
        <v>1.3023580159999999</v>
      </c>
      <c r="CY1858" s="96">
        <v>1.300891714</v>
      </c>
      <c r="CZ1858" s="96">
        <v>1.333790944</v>
      </c>
      <c r="DA1858" s="96">
        <v>1.3381400269999999</v>
      </c>
      <c r="DB1858" s="96">
        <v>1.330037186</v>
      </c>
      <c r="DC1858">
        <v>2013</v>
      </c>
      <c r="DD1858" s="6">
        <v>178536</v>
      </c>
      <c r="DE1858" s="96">
        <v>4.72942389E-2</v>
      </c>
      <c r="DF1858" s="72">
        <v>889.69</v>
      </c>
      <c r="DG1858" s="96">
        <v>1.0001297757000001</v>
      </c>
      <c r="DH1858" s="72">
        <v>889.80546015000004</v>
      </c>
      <c r="DI1858" s="72">
        <v>881.11907291</v>
      </c>
      <c r="DJ1858" s="96">
        <v>1</v>
      </c>
      <c r="DK1858" s="72">
        <v>889.80546015000004</v>
      </c>
      <c r="DL1858" s="96">
        <v>1</v>
      </c>
      <c r="DM1858" s="72">
        <v>889.80546015000004</v>
      </c>
      <c r="DN1858" s="96">
        <v>0.36459203670000001</v>
      </c>
      <c r="DO1858" s="96">
        <v>6.5826999999999997E-2</v>
      </c>
      <c r="DP1858" s="72">
        <v>21.36</v>
      </c>
      <c r="DQ1858" s="72">
        <v>868.45</v>
      </c>
      <c r="DR1858" t="s">
        <v>176</v>
      </c>
      <c r="DT1858" t="s">
        <v>1174</v>
      </c>
    </row>
    <row r="1859" spans="1:124" x14ac:dyDescent="0.3">
      <c r="A1859" t="s">
        <v>474</v>
      </c>
      <c r="B1859">
        <v>33340</v>
      </c>
      <c r="C1859" s="95">
        <v>3456</v>
      </c>
      <c r="D1859" s="95">
        <v>10293174</v>
      </c>
      <c r="E1859" s="95">
        <v>3339</v>
      </c>
      <c r="F1859" s="95">
        <v>8568543</v>
      </c>
      <c r="G1859" s="95">
        <v>711</v>
      </c>
      <c r="H1859" s="95">
        <v>1532934</v>
      </c>
      <c r="I1859" s="95">
        <v>610</v>
      </c>
      <c r="J1859" s="95">
        <v>1531644</v>
      </c>
      <c r="K1859" s="95">
        <v>3156</v>
      </c>
      <c r="L1859" s="95">
        <v>9356841</v>
      </c>
      <c r="M1859" s="95">
        <v>3033</v>
      </c>
      <c r="N1859" s="95">
        <v>8162152</v>
      </c>
      <c r="O1859" s="95">
        <v>705</v>
      </c>
      <c r="P1859" s="95">
        <v>1348678</v>
      </c>
      <c r="Q1859" s="95">
        <v>602</v>
      </c>
      <c r="R1859" s="95">
        <v>1443674</v>
      </c>
      <c r="S1859" s="95">
        <v>2991</v>
      </c>
      <c r="T1859" s="95">
        <v>9536121</v>
      </c>
      <c r="U1859" s="95">
        <v>2852</v>
      </c>
      <c r="V1859" s="95">
        <v>8273068</v>
      </c>
      <c r="W1859" s="95">
        <v>691</v>
      </c>
      <c r="X1859" s="95">
        <v>1317330</v>
      </c>
      <c r="Y1859" s="95">
        <v>583</v>
      </c>
      <c r="Z1859" s="95">
        <v>1427136</v>
      </c>
      <c r="AA1859" s="95">
        <v>2940</v>
      </c>
      <c r="AB1859" s="95">
        <v>10480066</v>
      </c>
      <c r="AC1859" s="95">
        <v>2790</v>
      </c>
      <c r="AD1859" s="95">
        <v>8774053</v>
      </c>
      <c r="AE1859" s="95">
        <v>699</v>
      </c>
      <c r="AF1859" s="95">
        <v>1736647</v>
      </c>
      <c r="AG1859" s="95">
        <v>585</v>
      </c>
      <c r="AH1859" s="95">
        <v>1503221</v>
      </c>
      <c r="AI1859" s="95">
        <v>2880</v>
      </c>
      <c r="AJ1859" s="95">
        <v>8984663</v>
      </c>
      <c r="AK1859" s="95">
        <v>2728</v>
      </c>
      <c r="AL1859" s="95">
        <v>8239021</v>
      </c>
      <c r="AM1859" s="95">
        <v>711</v>
      </c>
      <c r="AN1859" s="95">
        <v>1675096</v>
      </c>
      <c r="AO1859" s="95">
        <v>598</v>
      </c>
      <c r="AP1859" s="95">
        <v>1606311</v>
      </c>
      <c r="AQ1859" s="72">
        <v>236.5</v>
      </c>
      <c r="AR1859" s="72">
        <v>213.14</v>
      </c>
      <c r="AS1859" s="72">
        <v>449.64</v>
      </c>
      <c r="AT1859" s="95">
        <v>11826108</v>
      </c>
      <c r="AU1859" s="95">
        <v>10100187</v>
      </c>
      <c r="AV1859" s="95">
        <v>4167</v>
      </c>
      <c r="AW1859" s="95">
        <v>3949</v>
      </c>
      <c r="AX1859" s="72">
        <v>231.06</v>
      </c>
      <c r="AY1859" s="72">
        <v>220.22</v>
      </c>
      <c r="AZ1859" s="72">
        <v>451.28</v>
      </c>
      <c r="BA1859" s="95">
        <v>10705519</v>
      </c>
      <c r="BB1859" s="95">
        <v>9605826</v>
      </c>
      <c r="BC1859" s="95">
        <v>3861</v>
      </c>
      <c r="BD1859" s="95">
        <v>3635</v>
      </c>
      <c r="BE1859" s="72">
        <v>245.64</v>
      </c>
      <c r="BF1859" s="72">
        <v>235.33</v>
      </c>
      <c r="BG1859" s="72">
        <v>480.97</v>
      </c>
      <c r="BH1859" s="95">
        <v>10853451</v>
      </c>
      <c r="BI1859" s="95">
        <v>9700204</v>
      </c>
      <c r="BJ1859" s="95">
        <v>3682</v>
      </c>
      <c r="BK1859" s="95">
        <v>3435</v>
      </c>
      <c r="BL1859" s="72">
        <v>279.76</v>
      </c>
      <c r="BM1859" s="72">
        <v>253.76</v>
      </c>
      <c r="BN1859" s="72">
        <v>533.52</v>
      </c>
      <c r="BO1859" s="95">
        <v>12216713</v>
      </c>
      <c r="BP1859" s="95">
        <v>10277274</v>
      </c>
      <c r="BQ1859" s="95">
        <v>3639</v>
      </c>
      <c r="BR1859" s="95">
        <v>3375</v>
      </c>
      <c r="BS1859" s="72">
        <v>247.37</v>
      </c>
      <c r="BT1859" s="72">
        <v>246.68</v>
      </c>
      <c r="BU1859" s="72">
        <v>494.05</v>
      </c>
      <c r="BV1859" s="95">
        <v>10659759</v>
      </c>
      <c r="BW1859" s="95">
        <v>9845332</v>
      </c>
      <c r="BX1859" s="95">
        <v>3591</v>
      </c>
      <c r="BY1859" s="95">
        <v>3326</v>
      </c>
      <c r="BZ1859" s="95">
        <v>4063</v>
      </c>
      <c r="CA1859" s="95">
        <v>3752</v>
      </c>
      <c r="CB1859" s="95">
        <v>3563</v>
      </c>
      <c r="CC1859" s="95">
        <v>3514</v>
      </c>
      <c r="CD1859" s="95">
        <v>3461</v>
      </c>
      <c r="CE1859" s="72">
        <v>650.75523149000003</v>
      </c>
      <c r="CF1859" s="72">
        <v>676.59346364999999</v>
      </c>
      <c r="CG1859" s="72">
        <v>712.40329333</v>
      </c>
      <c r="CH1859" s="72">
        <v>716.50152150999998</v>
      </c>
      <c r="CI1859" s="72">
        <v>731.52548966999996</v>
      </c>
      <c r="CJ1859" s="96">
        <v>0.69095103390000001</v>
      </c>
      <c r="CK1859" s="96">
        <v>0.66698841220000005</v>
      </c>
      <c r="CL1859" s="96">
        <v>0.67513724949999998</v>
      </c>
      <c r="CM1859" s="96">
        <v>0.74461809779999999</v>
      </c>
      <c r="CN1859" s="96">
        <v>0.67536949430000004</v>
      </c>
      <c r="CO1859" s="96">
        <v>0.97780294769999998</v>
      </c>
      <c r="CP1859" s="96">
        <v>0.706290423</v>
      </c>
      <c r="CQ1859" s="96">
        <v>0.99584056389999998</v>
      </c>
      <c r="CR1859" s="96">
        <v>0.70924036209999997</v>
      </c>
      <c r="CS1859" s="95">
        <v>3794</v>
      </c>
      <c r="CT1859" s="95">
        <v>3458</v>
      </c>
      <c r="CU1859" s="95">
        <v>3360</v>
      </c>
      <c r="CV1859" s="95">
        <v>3283</v>
      </c>
      <c r="CW1859" s="95">
        <v>3216</v>
      </c>
      <c r="CX1859" s="96">
        <v>0.96454985100000001</v>
      </c>
      <c r="CY1859" s="96">
        <v>0.971362328</v>
      </c>
      <c r="CZ1859" s="96">
        <v>0.98713022800000005</v>
      </c>
      <c r="DA1859" s="96">
        <v>0.98428361200000003</v>
      </c>
      <c r="DB1859" s="96">
        <v>0.98400264599999998</v>
      </c>
      <c r="DC1859">
        <v>2013</v>
      </c>
      <c r="DD1859" s="6">
        <v>3544</v>
      </c>
      <c r="DE1859" s="96">
        <v>5.8074375000000001E-3</v>
      </c>
      <c r="DF1859" s="72">
        <v>541.53</v>
      </c>
      <c r="DG1859" s="96">
        <v>1</v>
      </c>
      <c r="DH1859" s="72">
        <v>541.53</v>
      </c>
      <c r="DI1859" s="72">
        <v>611.75154658999998</v>
      </c>
      <c r="DJ1859" s="96">
        <v>1</v>
      </c>
      <c r="DK1859" s="72">
        <v>541.53</v>
      </c>
      <c r="DL1859" s="96">
        <v>1</v>
      </c>
      <c r="DM1859" s="72">
        <v>541.53</v>
      </c>
      <c r="DN1859" s="96">
        <v>1</v>
      </c>
      <c r="DO1859" s="96">
        <v>1.6820999999999999E-2</v>
      </c>
      <c r="DP1859" s="72">
        <v>9.11</v>
      </c>
      <c r="DQ1859" s="72">
        <v>532.41999999999996</v>
      </c>
      <c r="DR1859" t="s">
        <v>474</v>
      </c>
      <c r="DT1859" t="s">
        <v>1174</v>
      </c>
    </row>
    <row r="1860" spans="1:124" x14ac:dyDescent="0.3">
      <c r="A1860" t="s">
        <v>513</v>
      </c>
      <c r="B1860">
        <v>33350</v>
      </c>
      <c r="C1860" s="95">
        <v>4487</v>
      </c>
      <c r="D1860" s="95">
        <v>19163171</v>
      </c>
      <c r="E1860" s="95">
        <v>4117</v>
      </c>
      <c r="F1860" s="95">
        <v>12221367</v>
      </c>
      <c r="G1860" s="95">
        <v>1363</v>
      </c>
      <c r="H1860" s="95">
        <v>3159317</v>
      </c>
      <c r="I1860" s="95">
        <v>1037</v>
      </c>
      <c r="J1860" s="95">
        <v>2611290</v>
      </c>
      <c r="K1860" s="95">
        <v>4233</v>
      </c>
      <c r="L1860" s="95">
        <v>15763126</v>
      </c>
      <c r="M1860" s="95">
        <v>3837</v>
      </c>
      <c r="N1860" s="95">
        <v>11494883</v>
      </c>
      <c r="O1860" s="95">
        <v>1413</v>
      </c>
      <c r="P1860" s="95">
        <v>2645078</v>
      </c>
      <c r="Q1860" s="95">
        <v>1075</v>
      </c>
      <c r="R1860" s="95">
        <v>2679738</v>
      </c>
      <c r="S1860" s="95">
        <v>3729</v>
      </c>
      <c r="T1860" s="95">
        <v>15670382</v>
      </c>
      <c r="U1860" s="95">
        <v>3292</v>
      </c>
      <c r="V1860" s="95">
        <v>10621600</v>
      </c>
      <c r="W1860" s="95">
        <v>1400</v>
      </c>
      <c r="X1860" s="95">
        <v>3570049</v>
      </c>
      <c r="Y1860" s="95">
        <v>1069</v>
      </c>
      <c r="Z1860" s="95">
        <v>2883357</v>
      </c>
      <c r="AA1860" s="95">
        <v>3495</v>
      </c>
      <c r="AB1860" s="95">
        <v>12451952</v>
      </c>
      <c r="AC1860" s="95">
        <v>3043</v>
      </c>
      <c r="AD1860" s="95">
        <v>10413714</v>
      </c>
      <c r="AE1860" s="95">
        <v>1389</v>
      </c>
      <c r="AF1860" s="95">
        <v>2822129</v>
      </c>
      <c r="AG1860" s="95">
        <v>1070</v>
      </c>
      <c r="AH1860" s="95">
        <v>3103939</v>
      </c>
      <c r="AI1860" s="95">
        <v>3349</v>
      </c>
      <c r="AJ1860" s="95">
        <v>11444958.560000001</v>
      </c>
      <c r="AK1860" s="95">
        <v>2877</v>
      </c>
      <c r="AL1860" s="95">
        <v>10008827.970000001</v>
      </c>
      <c r="AM1860" s="95">
        <v>1399</v>
      </c>
      <c r="AN1860" s="95">
        <v>2930283</v>
      </c>
      <c r="AO1860" s="95">
        <v>1077</v>
      </c>
      <c r="AP1860" s="95">
        <v>3303509.2</v>
      </c>
      <c r="AQ1860" s="72">
        <v>317.98</v>
      </c>
      <c r="AR1860" s="72">
        <v>239.82</v>
      </c>
      <c r="AS1860" s="72">
        <v>557.79999999999995</v>
      </c>
      <c r="AT1860" s="95">
        <v>22322488</v>
      </c>
      <c r="AU1860" s="95">
        <v>14832657</v>
      </c>
      <c r="AV1860" s="95">
        <v>5850</v>
      </c>
      <c r="AW1860" s="95">
        <v>5154</v>
      </c>
      <c r="AX1860" s="72">
        <v>271.7</v>
      </c>
      <c r="AY1860" s="72">
        <v>240.48</v>
      </c>
      <c r="AZ1860" s="72">
        <v>512.17999999999995</v>
      </c>
      <c r="BA1860" s="95">
        <v>18408204</v>
      </c>
      <c r="BB1860" s="95">
        <v>14174621</v>
      </c>
      <c r="BC1860" s="95">
        <v>5646</v>
      </c>
      <c r="BD1860" s="95">
        <v>4912</v>
      </c>
      <c r="BE1860" s="72">
        <v>312.61</v>
      </c>
      <c r="BF1860" s="72">
        <v>258.06</v>
      </c>
      <c r="BG1860" s="72">
        <v>570.66999999999996</v>
      </c>
      <c r="BH1860" s="95">
        <v>19240431</v>
      </c>
      <c r="BI1860" s="95">
        <v>13504957</v>
      </c>
      <c r="BJ1860" s="95">
        <v>5129</v>
      </c>
      <c r="BK1860" s="95">
        <v>4361</v>
      </c>
      <c r="BL1860" s="72">
        <v>260.61</v>
      </c>
      <c r="BM1860" s="72">
        <v>273.88</v>
      </c>
      <c r="BN1860" s="72">
        <v>534.49</v>
      </c>
      <c r="BO1860" s="95">
        <v>15274081</v>
      </c>
      <c r="BP1860" s="95">
        <v>13517653</v>
      </c>
      <c r="BQ1860" s="95">
        <v>4884</v>
      </c>
      <c r="BR1860" s="95">
        <v>4113</v>
      </c>
      <c r="BS1860" s="72">
        <v>252.3</v>
      </c>
      <c r="BT1860" s="72">
        <v>280.57</v>
      </c>
      <c r="BU1860" s="72">
        <v>532.87</v>
      </c>
      <c r="BV1860" s="95">
        <v>14375241.560000001</v>
      </c>
      <c r="BW1860" s="95">
        <v>13312337.17</v>
      </c>
      <c r="BX1860" s="95">
        <v>4748</v>
      </c>
      <c r="BY1860" s="95">
        <v>3954</v>
      </c>
      <c r="BZ1860" s="95">
        <v>5518</v>
      </c>
      <c r="CA1860" s="95">
        <v>5293</v>
      </c>
      <c r="CB1860" s="95">
        <v>4759</v>
      </c>
      <c r="CC1860" s="95">
        <v>4518</v>
      </c>
      <c r="CD1860" s="95">
        <v>4360</v>
      </c>
      <c r="CE1860" s="72">
        <v>650.75523149000003</v>
      </c>
      <c r="CF1860" s="72">
        <v>676.59346364999999</v>
      </c>
      <c r="CG1860" s="72">
        <v>712.40329333</v>
      </c>
      <c r="CH1860" s="72">
        <v>716.50152150999998</v>
      </c>
      <c r="CI1860" s="72">
        <v>731.52548966999996</v>
      </c>
      <c r="CJ1860" s="96">
        <v>0.85715791900000005</v>
      </c>
      <c r="CK1860" s="96">
        <v>0.7569981496</v>
      </c>
      <c r="CL1860" s="96">
        <v>0.80104907619999999</v>
      </c>
      <c r="CM1860" s="96">
        <v>0.74597189809999997</v>
      </c>
      <c r="CN1860" s="96">
        <v>0.72843668130000006</v>
      </c>
      <c r="CO1860" s="96">
        <v>1.0276491988000001</v>
      </c>
      <c r="CP1860" s="96">
        <v>0.75699250849999999</v>
      </c>
      <c r="CQ1860" s="96">
        <v>0.99584056389999998</v>
      </c>
      <c r="CR1860" s="96">
        <v>0.76015421319999998</v>
      </c>
      <c r="CS1860" s="95">
        <v>4965</v>
      </c>
      <c r="CT1860" s="95">
        <v>4741</v>
      </c>
      <c r="CU1860" s="95">
        <v>4224</v>
      </c>
      <c r="CV1860" s="95">
        <v>4092</v>
      </c>
      <c r="CW1860" s="95">
        <v>3957</v>
      </c>
      <c r="CX1860" s="96">
        <v>1.0438479220000001</v>
      </c>
      <c r="CY1860" s="96">
        <v>1.0318304739999999</v>
      </c>
      <c r="CZ1860" s="96">
        <v>1.024969153</v>
      </c>
      <c r="DA1860" s="96">
        <v>1.027266926</v>
      </c>
      <c r="DB1860" s="96">
        <v>1.005570525</v>
      </c>
      <c r="DC1860">
        <v>2013</v>
      </c>
      <c r="DD1860" s="6">
        <v>4498.8</v>
      </c>
      <c r="DE1860" s="96">
        <v>2.33921372E-2</v>
      </c>
      <c r="DF1860" s="72">
        <v>570.13</v>
      </c>
      <c r="DG1860" s="96">
        <v>1</v>
      </c>
      <c r="DH1860" s="72">
        <v>570.13</v>
      </c>
      <c r="DI1860" s="72">
        <v>590.93782854999995</v>
      </c>
      <c r="DJ1860" s="96">
        <v>1</v>
      </c>
      <c r="DK1860" s="72">
        <v>570.13</v>
      </c>
      <c r="DL1860" s="96">
        <v>1</v>
      </c>
      <c r="DM1860" s="72">
        <v>570.13</v>
      </c>
      <c r="DN1860" s="96">
        <v>0.45184975999999999</v>
      </c>
      <c r="DO1860" s="96">
        <v>5.3115000000000002E-2</v>
      </c>
      <c r="DP1860" s="72">
        <v>13.68</v>
      </c>
      <c r="DQ1860" s="72">
        <v>556.45000000000005</v>
      </c>
      <c r="DR1860" t="s">
        <v>513</v>
      </c>
      <c r="DT1860" t="s">
        <v>1174</v>
      </c>
    </row>
    <row r="1861" spans="1:124" x14ac:dyDescent="0.3">
      <c r="A1861" t="s">
        <v>45</v>
      </c>
      <c r="B1861">
        <v>33360</v>
      </c>
      <c r="C1861" s="95">
        <v>8600</v>
      </c>
      <c r="D1861" s="95">
        <v>28103084</v>
      </c>
      <c r="E1861" s="95">
        <v>8175</v>
      </c>
      <c r="F1861" s="95">
        <v>23819258</v>
      </c>
      <c r="G1861" s="95">
        <v>1693</v>
      </c>
      <c r="H1861" s="95">
        <v>4016329</v>
      </c>
      <c r="I1861" s="95">
        <v>1418</v>
      </c>
      <c r="J1861" s="95">
        <v>3827507</v>
      </c>
      <c r="K1861" s="95">
        <v>8112</v>
      </c>
      <c r="L1861" s="95">
        <v>26751850</v>
      </c>
      <c r="M1861" s="95">
        <v>7656</v>
      </c>
      <c r="N1861" s="95">
        <v>23861286</v>
      </c>
      <c r="O1861" s="95">
        <v>1669</v>
      </c>
      <c r="P1861" s="95">
        <v>3554037</v>
      </c>
      <c r="Q1861" s="95">
        <v>1390</v>
      </c>
      <c r="R1861" s="95">
        <v>3822726</v>
      </c>
      <c r="S1861" s="95">
        <v>7707</v>
      </c>
      <c r="T1861" s="95">
        <v>25767272</v>
      </c>
      <c r="U1861" s="95">
        <v>7205</v>
      </c>
      <c r="V1861" s="95">
        <v>23654264</v>
      </c>
      <c r="W1861" s="95">
        <v>1692</v>
      </c>
      <c r="X1861" s="95">
        <v>3323893</v>
      </c>
      <c r="Y1861" s="95">
        <v>1408</v>
      </c>
      <c r="Z1861" s="95">
        <v>4193525</v>
      </c>
      <c r="AA1861" s="95">
        <v>7482</v>
      </c>
      <c r="AB1861" s="95">
        <v>24613557</v>
      </c>
      <c r="AC1861" s="95">
        <v>6931</v>
      </c>
      <c r="AD1861" s="95">
        <v>23735122</v>
      </c>
      <c r="AE1861" s="95">
        <v>1671</v>
      </c>
      <c r="AF1861" s="95">
        <v>3927362</v>
      </c>
      <c r="AG1861" s="95">
        <v>1372</v>
      </c>
      <c r="AH1861" s="95">
        <v>4572375</v>
      </c>
      <c r="AI1861" s="95">
        <v>7363</v>
      </c>
      <c r="AJ1861" s="95">
        <v>24734957</v>
      </c>
      <c r="AK1861" s="95">
        <v>6762</v>
      </c>
      <c r="AL1861" s="95">
        <v>24145818</v>
      </c>
      <c r="AM1861" s="95">
        <v>1681</v>
      </c>
      <c r="AN1861" s="95">
        <v>3406694</v>
      </c>
      <c r="AO1861" s="95">
        <v>1380</v>
      </c>
      <c r="AP1861" s="95">
        <v>5083353</v>
      </c>
      <c r="AQ1861" s="72">
        <v>260.04000000000002</v>
      </c>
      <c r="AR1861" s="72">
        <v>240.16</v>
      </c>
      <c r="AS1861" s="72">
        <v>500.2</v>
      </c>
      <c r="AT1861" s="95">
        <v>32119413</v>
      </c>
      <c r="AU1861" s="95">
        <v>27646765</v>
      </c>
      <c r="AV1861" s="95">
        <v>10293</v>
      </c>
      <c r="AW1861" s="95">
        <v>9593</v>
      </c>
      <c r="AX1861" s="72">
        <v>258.2</v>
      </c>
      <c r="AY1861" s="72">
        <v>255.03</v>
      </c>
      <c r="AZ1861" s="72">
        <v>513.23</v>
      </c>
      <c r="BA1861" s="95">
        <v>30305887</v>
      </c>
      <c r="BB1861" s="95">
        <v>27684012</v>
      </c>
      <c r="BC1861" s="95">
        <v>9781</v>
      </c>
      <c r="BD1861" s="95">
        <v>9046</v>
      </c>
      <c r="BE1861" s="72">
        <v>257.93</v>
      </c>
      <c r="BF1861" s="72">
        <v>269.44</v>
      </c>
      <c r="BG1861" s="72">
        <v>527.37</v>
      </c>
      <c r="BH1861" s="95">
        <v>29091165</v>
      </c>
      <c r="BI1861" s="95">
        <v>27847789</v>
      </c>
      <c r="BJ1861" s="95">
        <v>9399</v>
      </c>
      <c r="BK1861" s="95">
        <v>8613</v>
      </c>
      <c r="BL1861" s="72">
        <v>259.85000000000002</v>
      </c>
      <c r="BM1861" s="72">
        <v>284.11</v>
      </c>
      <c r="BN1861" s="72">
        <v>543.96</v>
      </c>
      <c r="BO1861" s="95">
        <v>28540919</v>
      </c>
      <c r="BP1861" s="95">
        <v>28307497</v>
      </c>
      <c r="BQ1861" s="95">
        <v>9153</v>
      </c>
      <c r="BR1861" s="95">
        <v>8303</v>
      </c>
      <c r="BS1861" s="72">
        <v>259.3</v>
      </c>
      <c r="BT1861" s="72">
        <v>299.16000000000003</v>
      </c>
      <c r="BU1861" s="72">
        <v>558.46</v>
      </c>
      <c r="BV1861" s="95">
        <v>28141651</v>
      </c>
      <c r="BW1861" s="95">
        <v>29229171</v>
      </c>
      <c r="BX1861" s="95">
        <v>9044</v>
      </c>
      <c r="BY1861" s="95">
        <v>8142</v>
      </c>
      <c r="BZ1861" s="95">
        <v>9959</v>
      </c>
      <c r="CA1861" s="95">
        <v>9427</v>
      </c>
      <c r="CB1861" s="95">
        <v>9020</v>
      </c>
      <c r="CC1861" s="95">
        <v>8750</v>
      </c>
      <c r="CD1861" s="95">
        <v>8603</v>
      </c>
      <c r="CE1861" s="72">
        <v>650.75523149000003</v>
      </c>
      <c r="CF1861" s="72">
        <v>676.59346364999999</v>
      </c>
      <c r="CG1861" s="72">
        <v>712.40329333</v>
      </c>
      <c r="CH1861" s="72">
        <v>716.50152150999998</v>
      </c>
      <c r="CI1861" s="72">
        <v>731.52548966999996</v>
      </c>
      <c r="CJ1861" s="96">
        <v>0.76864537659999999</v>
      </c>
      <c r="CK1861" s="96">
        <v>0.75855004159999995</v>
      </c>
      <c r="CL1861" s="96">
        <v>0.74026889679999996</v>
      </c>
      <c r="CM1861" s="96">
        <v>0.75918889730000005</v>
      </c>
      <c r="CN1861" s="96">
        <v>0.76341837420000003</v>
      </c>
      <c r="CO1861" s="96">
        <v>0.94921718489999996</v>
      </c>
      <c r="CP1861" s="96">
        <v>0.79856784030000005</v>
      </c>
      <c r="CQ1861" s="96">
        <v>0.99584056389999998</v>
      </c>
      <c r="CR1861" s="96">
        <v>0.80190319129999998</v>
      </c>
      <c r="CS1861" s="95">
        <v>9017</v>
      </c>
      <c r="CT1861" s="95">
        <v>8499</v>
      </c>
      <c r="CU1861" s="95">
        <v>8132</v>
      </c>
      <c r="CV1861" s="95">
        <v>7904</v>
      </c>
      <c r="CW1861" s="95">
        <v>7744</v>
      </c>
      <c r="CX1861" s="96">
        <v>0.95602389600000004</v>
      </c>
      <c r="CY1861" s="96">
        <v>0.942894864</v>
      </c>
      <c r="CZ1861" s="96">
        <v>0.94236888200000002</v>
      </c>
      <c r="DA1861" s="96">
        <v>0.95333840999999997</v>
      </c>
      <c r="DB1861" s="96">
        <v>0.95121531599999998</v>
      </c>
      <c r="DC1861">
        <v>2013</v>
      </c>
      <c r="DD1861" s="6">
        <v>8739.4</v>
      </c>
      <c r="DE1861" s="96">
        <v>8.4051853999999992E-3</v>
      </c>
      <c r="DF1861" s="72">
        <v>610.67999999999995</v>
      </c>
      <c r="DG1861" s="96">
        <v>1</v>
      </c>
      <c r="DH1861" s="72">
        <v>610.67999999999995</v>
      </c>
      <c r="DI1861" s="72">
        <v>638.99113179000005</v>
      </c>
      <c r="DJ1861" s="96">
        <v>1</v>
      </c>
      <c r="DK1861" s="72">
        <v>610.67999999999995</v>
      </c>
      <c r="DL1861" s="96">
        <v>1</v>
      </c>
      <c r="DM1861" s="72">
        <v>610.67999999999995</v>
      </c>
      <c r="DN1861" s="96">
        <v>0.97276264589999994</v>
      </c>
      <c r="DO1861" s="96">
        <v>2.4671999999999999E-2</v>
      </c>
      <c r="DP1861" s="72">
        <v>14.66</v>
      </c>
      <c r="DQ1861" s="72">
        <v>596.02</v>
      </c>
      <c r="DR1861" t="s">
        <v>45</v>
      </c>
      <c r="DT1861" t="s">
        <v>1174</v>
      </c>
    </row>
    <row r="1862" spans="1:124" x14ac:dyDescent="0.3">
      <c r="A1862" t="s">
        <v>50</v>
      </c>
      <c r="B1862">
        <v>33370</v>
      </c>
      <c r="C1862" s="95">
        <v>38239</v>
      </c>
      <c r="D1862" s="95">
        <v>163853535</v>
      </c>
      <c r="E1862" s="95">
        <v>33736</v>
      </c>
      <c r="F1862" s="95">
        <v>104725536</v>
      </c>
      <c r="G1862" s="95">
        <v>15763</v>
      </c>
      <c r="H1862" s="95">
        <v>41626079</v>
      </c>
      <c r="I1862" s="95">
        <v>12328</v>
      </c>
      <c r="J1862" s="95">
        <v>35959662</v>
      </c>
      <c r="K1862" s="95">
        <v>36595</v>
      </c>
      <c r="L1862" s="95">
        <v>157291027</v>
      </c>
      <c r="M1862" s="95">
        <v>31708</v>
      </c>
      <c r="N1862" s="95">
        <v>101291682</v>
      </c>
      <c r="O1862" s="95">
        <v>15916</v>
      </c>
      <c r="P1862" s="95">
        <v>42693787</v>
      </c>
      <c r="Q1862" s="95">
        <v>12419</v>
      </c>
      <c r="R1862" s="95">
        <v>38083031</v>
      </c>
      <c r="S1862" s="95">
        <v>34285</v>
      </c>
      <c r="T1862" s="95">
        <v>159003842</v>
      </c>
      <c r="U1862" s="95">
        <v>28954</v>
      </c>
      <c r="V1862" s="95">
        <v>97469336</v>
      </c>
      <c r="W1862" s="95">
        <v>16243</v>
      </c>
      <c r="X1862" s="95">
        <v>44378064</v>
      </c>
      <c r="Y1862" s="95">
        <v>12740</v>
      </c>
      <c r="Z1862" s="95">
        <v>41234646</v>
      </c>
      <c r="AA1862" s="95">
        <v>33275</v>
      </c>
      <c r="AB1862" s="95">
        <v>126621647</v>
      </c>
      <c r="AC1862" s="95">
        <v>27505</v>
      </c>
      <c r="AD1862" s="95">
        <v>93705166</v>
      </c>
      <c r="AE1862" s="95">
        <v>16547</v>
      </c>
      <c r="AF1862" s="95">
        <v>50936532</v>
      </c>
      <c r="AG1862" s="95">
        <v>13118</v>
      </c>
      <c r="AH1862" s="95">
        <v>46150030</v>
      </c>
      <c r="AI1862" s="95">
        <v>31563</v>
      </c>
      <c r="AJ1862" s="95">
        <v>115715196.37</v>
      </c>
      <c r="AK1862" s="95">
        <v>25797</v>
      </c>
      <c r="AL1862" s="95">
        <v>89758886.930000007</v>
      </c>
      <c r="AM1862" s="95">
        <v>17011</v>
      </c>
      <c r="AN1862" s="95">
        <v>52233614.210000001</v>
      </c>
      <c r="AO1862" s="95">
        <v>13696</v>
      </c>
      <c r="AP1862" s="95">
        <v>49151003.280000001</v>
      </c>
      <c r="AQ1862" s="72">
        <v>317.08999999999997</v>
      </c>
      <c r="AR1862" s="72">
        <v>254.51</v>
      </c>
      <c r="AS1862" s="72">
        <v>571.6</v>
      </c>
      <c r="AT1862" s="95">
        <v>205479614</v>
      </c>
      <c r="AU1862" s="95">
        <v>140685198</v>
      </c>
      <c r="AV1862" s="95">
        <v>54002</v>
      </c>
      <c r="AW1862" s="95">
        <v>46064</v>
      </c>
      <c r="AX1862" s="72">
        <v>317.37</v>
      </c>
      <c r="AY1862" s="72">
        <v>263.20999999999998</v>
      </c>
      <c r="AZ1862" s="72">
        <v>580.58000000000004</v>
      </c>
      <c r="BA1862" s="95">
        <v>199984814</v>
      </c>
      <c r="BB1862" s="95">
        <v>139374713</v>
      </c>
      <c r="BC1862" s="95">
        <v>52511</v>
      </c>
      <c r="BD1862" s="95">
        <v>44127</v>
      </c>
      <c r="BE1862" s="72">
        <v>335.43</v>
      </c>
      <c r="BF1862" s="72">
        <v>277.23</v>
      </c>
      <c r="BG1862" s="72">
        <v>612.66</v>
      </c>
      <c r="BH1862" s="95">
        <v>203381906</v>
      </c>
      <c r="BI1862" s="95">
        <v>138703982</v>
      </c>
      <c r="BJ1862" s="95">
        <v>50528</v>
      </c>
      <c r="BK1862" s="95">
        <v>41694</v>
      </c>
      <c r="BL1862" s="72">
        <v>296.99</v>
      </c>
      <c r="BM1862" s="72">
        <v>286.89999999999998</v>
      </c>
      <c r="BN1862" s="72">
        <v>583.89</v>
      </c>
      <c r="BO1862" s="95">
        <v>177558179</v>
      </c>
      <c r="BP1862" s="95">
        <v>139855196</v>
      </c>
      <c r="BQ1862" s="95">
        <v>49822</v>
      </c>
      <c r="BR1862" s="95">
        <v>40623</v>
      </c>
      <c r="BS1862" s="72">
        <v>288.13</v>
      </c>
      <c r="BT1862" s="72">
        <v>293.11</v>
      </c>
      <c r="BU1862" s="72">
        <v>581.24</v>
      </c>
      <c r="BV1862" s="95">
        <v>167948810.58000001</v>
      </c>
      <c r="BW1862" s="95">
        <v>138909890.21000001</v>
      </c>
      <c r="BX1862" s="95">
        <v>48574</v>
      </c>
      <c r="BY1862" s="95">
        <v>39493</v>
      </c>
      <c r="BZ1862" s="95">
        <v>50219</v>
      </c>
      <c r="CA1862" s="95">
        <v>48475</v>
      </c>
      <c r="CB1862" s="95">
        <v>46270</v>
      </c>
      <c r="CC1862" s="95">
        <v>45455</v>
      </c>
      <c r="CD1862" s="95">
        <v>44132</v>
      </c>
      <c r="CE1862" s="72">
        <v>650.75523149000003</v>
      </c>
      <c r="CF1862" s="72">
        <v>676.59346364999999</v>
      </c>
      <c r="CG1862" s="72">
        <v>712.40329333</v>
      </c>
      <c r="CH1862" s="72">
        <v>716.50152150999998</v>
      </c>
      <c r="CI1862" s="72">
        <v>731.52548966999996</v>
      </c>
      <c r="CJ1862" s="96">
        <v>0.87836404889999997</v>
      </c>
      <c r="CK1862" s="96">
        <v>0.85809283000000003</v>
      </c>
      <c r="CL1862" s="96">
        <v>0.85999040959999995</v>
      </c>
      <c r="CM1862" s="96">
        <v>0.81491801829999999</v>
      </c>
      <c r="CN1862" s="96">
        <v>0.79455877919999995</v>
      </c>
      <c r="CO1862" s="96">
        <v>1.0394483042</v>
      </c>
      <c r="CP1862" s="96">
        <v>0.80926084899999995</v>
      </c>
      <c r="CQ1862" s="96">
        <v>0.99584056389999998</v>
      </c>
      <c r="CR1862" s="96">
        <v>0.81264086120000001</v>
      </c>
      <c r="CS1862" s="95">
        <v>44722</v>
      </c>
      <c r="CT1862" s="95">
        <v>43542</v>
      </c>
      <c r="CU1862" s="95">
        <v>40967</v>
      </c>
      <c r="CV1862" s="95">
        <v>40397</v>
      </c>
      <c r="CW1862" s="95">
        <v>38729</v>
      </c>
      <c r="CX1862" s="96">
        <v>1.0373046260000001</v>
      </c>
      <c r="CY1862" s="96">
        <v>1.035202744</v>
      </c>
      <c r="CZ1862" s="96">
        <v>1.0387439199999999</v>
      </c>
      <c r="DA1862" s="96">
        <v>1.043965536</v>
      </c>
      <c r="DB1862" s="96">
        <v>1.0427301769999999</v>
      </c>
      <c r="DC1862">
        <v>2013</v>
      </c>
      <c r="DD1862" s="6">
        <v>42400.2</v>
      </c>
      <c r="DE1862" s="96">
        <v>3.0970353900000001E-2</v>
      </c>
      <c r="DF1862" s="72">
        <v>604.77</v>
      </c>
      <c r="DG1862" s="96">
        <v>1</v>
      </c>
      <c r="DH1862" s="72">
        <v>604.77</v>
      </c>
      <c r="DI1862" s="72">
        <v>590.93782854999995</v>
      </c>
      <c r="DJ1862" s="96">
        <v>1</v>
      </c>
      <c r="DK1862" s="72">
        <v>604.77</v>
      </c>
      <c r="DL1862" s="96">
        <v>1</v>
      </c>
      <c r="DM1862" s="72">
        <v>604.77</v>
      </c>
      <c r="DN1862" s="96">
        <v>0.41710114700000001</v>
      </c>
      <c r="DO1862" s="96">
        <v>5.7540000000000001E-2</v>
      </c>
      <c r="DP1862" s="72">
        <v>14.51</v>
      </c>
      <c r="DQ1862" s="72">
        <v>590.26</v>
      </c>
      <c r="DR1862" t="s">
        <v>50</v>
      </c>
      <c r="DT1862" t="s">
        <v>1174</v>
      </c>
    </row>
    <row r="1863" spans="1:124" x14ac:dyDescent="0.3">
      <c r="A1863" t="s">
        <v>51</v>
      </c>
      <c r="B1863">
        <v>33380</v>
      </c>
      <c r="C1863" s="95">
        <v>8113</v>
      </c>
      <c r="D1863" s="95">
        <v>28804870</v>
      </c>
      <c r="E1863" s="95">
        <v>7693</v>
      </c>
      <c r="F1863" s="95">
        <v>24153014</v>
      </c>
      <c r="G1863" s="95">
        <v>1644</v>
      </c>
      <c r="H1863" s="95">
        <v>4344319</v>
      </c>
      <c r="I1863" s="95">
        <v>1388</v>
      </c>
      <c r="J1863" s="95">
        <v>4566681</v>
      </c>
      <c r="K1863" s="95">
        <v>7541</v>
      </c>
      <c r="L1863" s="95">
        <v>26939476</v>
      </c>
      <c r="M1863" s="95">
        <v>7085</v>
      </c>
      <c r="N1863" s="95">
        <v>23150994</v>
      </c>
      <c r="O1863" s="95">
        <v>1679</v>
      </c>
      <c r="P1863" s="95">
        <v>4285751</v>
      </c>
      <c r="Q1863" s="95">
        <v>1402</v>
      </c>
      <c r="R1863" s="95">
        <v>4666307</v>
      </c>
      <c r="S1863" s="95">
        <v>6846</v>
      </c>
      <c r="T1863" s="95">
        <v>27760701</v>
      </c>
      <c r="U1863" s="95">
        <v>6359</v>
      </c>
      <c r="V1863" s="95">
        <v>22580353</v>
      </c>
      <c r="W1863" s="95">
        <v>1640</v>
      </c>
      <c r="X1863" s="95">
        <v>3660578</v>
      </c>
      <c r="Y1863" s="95">
        <v>1370</v>
      </c>
      <c r="Z1863" s="95">
        <v>4921146</v>
      </c>
      <c r="AA1863" s="95">
        <v>6449</v>
      </c>
      <c r="AB1863" s="95">
        <v>25039085</v>
      </c>
      <c r="AC1863" s="95">
        <v>5955</v>
      </c>
      <c r="AD1863" s="95">
        <v>22611800</v>
      </c>
      <c r="AE1863" s="95">
        <v>1599</v>
      </c>
      <c r="AF1863" s="95">
        <v>4540667</v>
      </c>
      <c r="AG1863" s="95">
        <v>1349</v>
      </c>
      <c r="AH1863" s="95">
        <v>5025671</v>
      </c>
      <c r="AI1863" s="95">
        <v>6271</v>
      </c>
      <c r="AJ1863" s="95">
        <v>24187166</v>
      </c>
      <c r="AK1863" s="95">
        <v>5797</v>
      </c>
      <c r="AL1863" s="95">
        <v>22922453</v>
      </c>
      <c r="AM1863" s="95">
        <v>1592</v>
      </c>
      <c r="AN1863" s="95">
        <v>4739254</v>
      </c>
      <c r="AO1863" s="95">
        <v>1349</v>
      </c>
      <c r="AP1863" s="95">
        <v>4984923</v>
      </c>
      <c r="AQ1863" s="72">
        <v>283.12</v>
      </c>
      <c r="AR1863" s="72">
        <v>263.55</v>
      </c>
      <c r="AS1863" s="72">
        <v>546.66999999999996</v>
      </c>
      <c r="AT1863" s="95">
        <v>33149189</v>
      </c>
      <c r="AU1863" s="95">
        <v>28719695</v>
      </c>
      <c r="AV1863" s="95">
        <v>9757</v>
      </c>
      <c r="AW1863" s="95">
        <v>9081</v>
      </c>
      <c r="AX1863" s="72">
        <v>282.22000000000003</v>
      </c>
      <c r="AY1863" s="72">
        <v>273.14</v>
      </c>
      <c r="AZ1863" s="72">
        <v>555.36</v>
      </c>
      <c r="BA1863" s="95">
        <v>31225227</v>
      </c>
      <c r="BB1863" s="95">
        <v>27817301</v>
      </c>
      <c r="BC1863" s="95">
        <v>9220</v>
      </c>
      <c r="BD1863" s="95">
        <v>8487</v>
      </c>
      <c r="BE1863" s="72">
        <v>308.56</v>
      </c>
      <c r="BF1863" s="72">
        <v>296.52</v>
      </c>
      <c r="BG1863" s="72">
        <v>605.08000000000004</v>
      </c>
      <c r="BH1863" s="95">
        <v>31421279</v>
      </c>
      <c r="BI1863" s="95">
        <v>27501499</v>
      </c>
      <c r="BJ1863" s="95">
        <v>8486</v>
      </c>
      <c r="BK1863" s="95">
        <v>7729</v>
      </c>
      <c r="BL1863" s="72">
        <v>306.27999999999997</v>
      </c>
      <c r="BM1863" s="72">
        <v>315.32</v>
      </c>
      <c r="BN1863" s="72">
        <v>621.6</v>
      </c>
      <c r="BO1863" s="95">
        <v>29579752</v>
      </c>
      <c r="BP1863" s="95">
        <v>27637471</v>
      </c>
      <c r="BQ1863" s="95">
        <v>8048</v>
      </c>
      <c r="BR1863" s="95">
        <v>7304</v>
      </c>
      <c r="BS1863" s="72">
        <v>306.57</v>
      </c>
      <c r="BT1863" s="72">
        <v>325.44</v>
      </c>
      <c r="BU1863" s="72">
        <v>632.01</v>
      </c>
      <c r="BV1863" s="95">
        <v>28926420</v>
      </c>
      <c r="BW1863" s="95">
        <v>27907376</v>
      </c>
      <c r="BX1863" s="95">
        <v>7863</v>
      </c>
      <c r="BY1863" s="95">
        <v>7146</v>
      </c>
      <c r="BZ1863" s="95">
        <v>9435</v>
      </c>
      <c r="CA1863" s="95">
        <v>8867</v>
      </c>
      <c r="CB1863" s="95">
        <v>8121</v>
      </c>
      <c r="CC1863" s="95">
        <v>7695</v>
      </c>
      <c r="CD1863" s="95">
        <v>7512</v>
      </c>
      <c r="CE1863" s="72">
        <v>650.75523149000003</v>
      </c>
      <c r="CF1863" s="72">
        <v>676.59346364999999</v>
      </c>
      <c r="CG1863" s="72">
        <v>712.40329333</v>
      </c>
      <c r="CH1863" s="72">
        <v>716.50152150999998</v>
      </c>
      <c r="CI1863" s="72">
        <v>731.52548966999996</v>
      </c>
      <c r="CJ1863" s="96">
        <v>0.8400547142</v>
      </c>
      <c r="CK1863" s="96">
        <v>0.82081786160000003</v>
      </c>
      <c r="CL1863" s="96">
        <v>0.84935036890000004</v>
      </c>
      <c r="CM1863" s="96">
        <v>0.86754875090000005</v>
      </c>
      <c r="CN1863" s="96">
        <v>0.86396169229999997</v>
      </c>
      <c r="CO1863" s="96">
        <v>1.0831514224000001</v>
      </c>
      <c r="CP1863" s="96">
        <v>0.78322075749999998</v>
      </c>
      <c r="CQ1863" s="96">
        <v>0.99584056389999998</v>
      </c>
      <c r="CR1863" s="96">
        <v>0.78649200890000004</v>
      </c>
      <c r="CS1863" s="95">
        <v>8893</v>
      </c>
      <c r="CT1863" s="95">
        <v>8333</v>
      </c>
      <c r="CU1863" s="95">
        <v>7600</v>
      </c>
      <c r="CV1863" s="95">
        <v>7250</v>
      </c>
      <c r="CW1863" s="95">
        <v>7124</v>
      </c>
      <c r="CX1863" s="96">
        <v>1.06961215</v>
      </c>
      <c r="CY1863" s="96">
        <v>1.0732823250000001</v>
      </c>
      <c r="CZ1863" s="96">
        <v>1.0946402909999999</v>
      </c>
      <c r="DA1863" s="96">
        <v>1.0853599899999999</v>
      </c>
      <c r="DB1863" s="96">
        <v>1.097092526</v>
      </c>
      <c r="DC1863">
        <v>2013</v>
      </c>
      <c r="DD1863" s="6">
        <v>7949.4</v>
      </c>
      <c r="DE1863" s="96">
        <v>5.8871658999999996E-3</v>
      </c>
      <c r="DF1863" s="72">
        <v>600.46</v>
      </c>
      <c r="DG1863" s="96">
        <v>1</v>
      </c>
      <c r="DH1863" s="72">
        <v>600.46</v>
      </c>
      <c r="DI1863" s="72">
        <v>611.75154658999998</v>
      </c>
      <c r="DJ1863" s="96">
        <v>1</v>
      </c>
      <c r="DK1863" s="72">
        <v>600.46</v>
      </c>
      <c r="DL1863" s="96">
        <v>1</v>
      </c>
      <c r="DM1863" s="72">
        <v>600.46</v>
      </c>
      <c r="DN1863" s="96">
        <v>1</v>
      </c>
      <c r="DO1863" s="96">
        <v>1.5598000000000001E-2</v>
      </c>
      <c r="DP1863" s="72">
        <v>9.3699999999999992</v>
      </c>
      <c r="DQ1863" s="72">
        <v>591.09</v>
      </c>
      <c r="DR1863" t="s">
        <v>51</v>
      </c>
      <c r="DT1863" t="s">
        <v>1174</v>
      </c>
    </row>
    <row r="1864" spans="1:124" x14ac:dyDescent="0.3">
      <c r="A1864" t="s">
        <v>320</v>
      </c>
      <c r="B1864">
        <v>33400</v>
      </c>
      <c r="C1864" s="95">
        <v>158142</v>
      </c>
      <c r="D1864" s="95">
        <v>855872990</v>
      </c>
      <c r="E1864" s="95">
        <v>146119</v>
      </c>
      <c r="F1864" s="95">
        <v>747329959</v>
      </c>
      <c r="G1864" s="95">
        <v>20872</v>
      </c>
      <c r="H1864" s="95">
        <v>86035568</v>
      </c>
      <c r="I1864" s="95">
        <v>17601</v>
      </c>
      <c r="J1864" s="95">
        <v>75470754</v>
      </c>
      <c r="K1864" s="95">
        <v>156613</v>
      </c>
      <c r="L1864" s="95">
        <v>860203212</v>
      </c>
      <c r="M1864" s="95">
        <v>143775</v>
      </c>
      <c r="N1864" s="95">
        <v>751544343</v>
      </c>
      <c r="O1864" s="95">
        <v>20882</v>
      </c>
      <c r="P1864" s="95">
        <v>90496695</v>
      </c>
      <c r="Q1864" s="95">
        <v>17509</v>
      </c>
      <c r="R1864" s="95">
        <v>77775078</v>
      </c>
      <c r="S1864" s="95">
        <v>156544</v>
      </c>
      <c r="T1864" s="95">
        <v>919671202</v>
      </c>
      <c r="U1864" s="95">
        <v>142547</v>
      </c>
      <c r="V1864" s="95">
        <v>784850797</v>
      </c>
      <c r="W1864" s="95">
        <v>20913</v>
      </c>
      <c r="X1864" s="95">
        <v>96524443</v>
      </c>
      <c r="Y1864" s="95">
        <v>17383</v>
      </c>
      <c r="Z1864" s="95">
        <v>80233060</v>
      </c>
      <c r="AA1864" s="95">
        <v>156419</v>
      </c>
      <c r="AB1864" s="95">
        <v>915930044</v>
      </c>
      <c r="AC1864" s="95">
        <v>140888</v>
      </c>
      <c r="AD1864" s="95">
        <v>801602338</v>
      </c>
      <c r="AE1864" s="95">
        <v>21120</v>
      </c>
      <c r="AF1864" s="95">
        <v>97955428</v>
      </c>
      <c r="AG1864" s="95">
        <v>17580</v>
      </c>
      <c r="AH1864" s="95">
        <v>87051298</v>
      </c>
      <c r="AI1864" s="95">
        <v>156777</v>
      </c>
      <c r="AJ1864" s="95">
        <v>906073694.65999997</v>
      </c>
      <c r="AK1864" s="95">
        <v>140238</v>
      </c>
      <c r="AL1864" s="95">
        <v>812588592.65999997</v>
      </c>
      <c r="AM1864" s="95">
        <v>21292</v>
      </c>
      <c r="AN1864" s="95">
        <v>102147712.61</v>
      </c>
      <c r="AO1864" s="95">
        <v>17816</v>
      </c>
      <c r="AP1864" s="95">
        <v>91248213.180000007</v>
      </c>
      <c r="AQ1864" s="72">
        <v>438.47</v>
      </c>
      <c r="AR1864" s="72">
        <v>418.8</v>
      </c>
      <c r="AS1864" s="72">
        <v>857.27</v>
      </c>
      <c r="AT1864" s="95">
        <v>941908558</v>
      </c>
      <c r="AU1864" s="95">
        <v>822800713</v>
      </c>
      <c r="AV1864" s="95">
        <v>179014</v>
      </c>
      <c r="AW1864" s="95">
        <v>163720</v>
      </c>
      <c r="AX1864" s="72">
        <v>446.35</v>
      </c>
      <c r="AY1864" s="72">
        <v>428.5</v>
      </c>
      <c r="AZ1864" s="72">
        <v>874.85</v>
      </c>
      <c r="BA1864" s="95">
        <v>950699907</v>
      </c>
      <c r="BB1864" s="95">
        <v>829319421</v>
      </c>
      <c r="BC1864" s="95">
        <v>177495</v>
      </c>
      <c r="BD1864" s="95">
        <v>161284</v>
      </c>
      <c r="BE1864" s="72">
        <v>477.2</v>
      </c>
      <c r="BF1864" s="72">
        <v>450.76</v>
      </c>
      <c r="BG1864" s="72">
        <v>927.96</v>
      </c>
      <c r="BH1864" s="95">
        <v>1016195645</v>
      </c>
      <c r="BI1864" s="95">
        <v>865083857</v>
      </c>
      <c r="BJ1864" s="95">
        <v>177457</v>
      </c>
      <c r="BK1864" s="95">
        <v>159930</v>
      </c>
      <c r="BL1864" s="72">
        <v>475.9</v>
      </c>
      <c r="BM1864" s="72">
        <v>467.31</v>
      </c>
      <c r="BN1864" s="72">
        <v>943.21</v>
      </c>
      <c r="BO1864" s="95">
        <v>1013885472</v>
      </c>
      <c r="BP1864" s="95">
        <v>888653636</v>
      </c>
      <c r="BQ1864" s="95">
        <v>177539</v>
      </c>
      <c r="BR1864" s="95">
        <v>158468</v>
      </c>
      <c r="BS1864" s="72">
        <v>471.83</v>
      </c>
      <c r="BT1864" s="72">
        <v>476.54</v>
      </c>
      <c r="BU1864" s="72">
        <v>948.37</v>
      </c>
      <c r="BV1864" s="95">
        <v>1008221407.3</v>
      </c>
      <c r="BW1864" s="95">
        <v>903836805.84000003</v>
      </c>
      <c r="BX1864" s="95">
        <v>178069</v>
      </c>
      <c r="BY1864" s="95">
        <v>158054</v>
      </c>
      <c r="BZ1864" s="95">
        <v>171725</v>
      </c>
      <c r="CA1864" s="95">
        <v>169683</v>
      </c>
      <c r="CB1864" s="95">
        <v>169009</v>
      </c>
      <c r="CC1864" s="95">
        <v>168486</v>
      </c>
      <c r="CD1864" s="95">
        <v>168278</v>
      </c>
      <c r="CE1864" s="72">
        <v>650.75523149000003</v>
      </c>
      <c r="CF1864" s="72">
        <v>676.59346364999999</v>
      </c>
      <c r="CG1864" s="72">
        <v>712.40329333</v>
      </c>
      <c r="CH1864" s="72">
        <v>716.50152150999998</v>
      </c>
      <c r="CI1864" s="72">
        <v>731.52548966999996</v>
      </c>
      <c r="CJ1864" s="96">
        <v>1.3173463055000001</v>
      </c>
      <c r="CK1864" s="96">
        <v>1.2930216548</v>
      </c>
      <c r="CL1864" s="96">
        <v>1.302576797</v>
      </c>
      <c r="CM1864" s="96">
        <v>1.3164103239</v>
      </c>
      <c r="CN1864" s="96">
        <v>1.2964278256999999</v>
      </c>
      <c r="CO1864" s="96">
        <v>1.1158961573999999</v>
      </c>
      <c r="CP1864" s="96">
        <v>1.169603975</v>
      </c>
      <c r="CQ1864" s="96">
        <v>0.99584056389999998</v>
      </c>
      <c r="CR1864" s="96">
        <v>1.17448902</v>
      </c>
      <c r="CS1864" s="95">
        <v>161168</v>
      </c>
      <c r="CT1864" s="95">
        <v>159068</v>
      </c>
      <c r="CU1864" s="95">
        <v>157460</v>
      </c>
      <c r="CV1864" s="95">
        <v>156720</v>
      </c>
      <c r="CW1864" s="95">
        <v>155930</v>
      </c>
      <c r="CX1864" s="96">
        <v>1.105309833</v>
      </c>
      <c r="CY1864" s="96">
        <v>1.105818465</v>
      </c>
      <c r="CZ1864" s="96">
        <v>1.124803894</v>
      </c>
      <c r="DA1864" s="96">
        <v>1.127853381</v>
      </c>
      <c r="DB1864" s="96">
        <v>1.1161056540000001</v>
      </c>
      <c r="DC1864">
        <v>2013</v>
      </c>
      <c r="DD1864" s="6">
        <v>160291.20000000001</v>
      </c>
      <c r="DE1864" s="96">
        <v>2.50181259E-2</v>
      </c>
      <c r="DF1864" s="72">
        <v>879.43</v>
      </c>
      <c r="DG1864" s="96">
        <v>1.0006495043000001</v>
      </c>
      <c r="DH1864" s="72">
        <v>880.00119358999996</v>
      </c>
      <c r="DI1864" s="72">
        <v>868.13568463000001</v>
      </c>
      <c r="DJ1864" s="96">
        <v>1</v>
      </c>
      <c r="DK1864" s="72">
        <v>880.00119358999996</v>
      </c>
      <c r="DL1864" s="96">
        <v>1</v>
      </c>
      <c r="DM1864" s="72">
        <v>880.00119358999996</v>
      </c>
      <c r="DN1864" s="96">
        <v>0.57299749310000003</v>
      </c>
      <c r="DO1864" s="96">
        <v>4.1884999999999999E-2</v>
      </c>
      <c r="DP1864" s="72">
        <v>21.12</v>
      </c>
      <c r="DQ1864" s="72">
        <v>858.88</v>
      </c>
      <c r="DR1864" t="s">
        <v>320</v>
      </c>
      <c r="DT1864" t="s">
        <v>1174</v>
      </c>
    </row>
    <row r="1865" spans="1:124" x14ac:dyDescent="0.3">
      <c r="A1865" t="s">
        <v>1174</v>
      </c>
      <c r="B1865">
        <v>33420</v>
      </c>
      <c r="C1865" s="95">
        <v>146887</v>
      </c>
      <c r="D1865" s="95">
        <v>886439897</v>
      </c>
      <c r="E1865" s="95">
        <v>132181</v>
      </c>
      <c r="F1865" s="95">
        <v>577343807</v>
      </c>
      <c r="G1865" s="95">
        <v>23253</v>
      </c>
      <c r="H1865" s="95">
        <v>147942242</v>
      </c>
      <c r="I1865" s="95">
        <v>20717</v>
      </c>
      <c r="J1865" s="95">
        <v>85414427</v>
      </c>
      <c r="K1865" s="95">
        <v>145496</v>
      </c>
      <c r="L1865" s="95">
        <v>889214355</v>
      </c>
      <c r="M1865" s="95">
        <v>129585</v>
      </c>
      <c r="N1865" s="95">
        <v>579302528</v>
      </c>
      <c r="O1865" s="95">
        <v>22698</v>
      </c>
      <c r="P1865" s="95">
        <v>145792809</v>
      </c>
      <c r="Q1865" s="95">
        <v>20185</v>
      </c>
      <c r="R1865" s="95">
        <v>87202695</v>
      </c>
      <c r="S1865" s="95">
        <v>144789</v>
      </c>
      <c r="T1865" s="95">
        <v>927921739</v>
      </c>
      <c r="U1865" s="95">
        <v>126478</v>
      </c>
      <c r="V1865" s="95">
        <v>597664678</v>
      </c>
      <c r="W1865" s="95">
        <v>21773</v>
      </c>
      <c r="X1865" s="95">
        <v>151357699</v>
      </c>
      <c r="Y1865" s="95">
        <v>19270</v>
      </c>
      <c r="Z1865" s="95">
        <v>88574443</v>
      </c>
      <c r="AA1865" s="95">
        <v>145885</v>
      </c>
      <c r="AB1865" s="95">
        <v>910943620</v>
      </c>
      <c r="AC1865" s="95">
        <v>124712</v>
      </c>
      <c r="AD1865" s="95">
        <v>614417066</v>
      </c>
      <c r="AE1865" s="95">
        <v>21505</v>
      </c>
      <c r="AF1865" s="95">
        <v>156503563</v>
      </c>
      <c r="AG1865" s="95">
        <v>19010</v>
      </c>
      <c r="AH1865" s="95">
        <v>92912506</v>
      </c>
      <c r="AI1865" s="95">
        <v>147599</v>
      </c>
      <c r="AJ1865" s="95">
        <v>902353338.79999995</v>
      </c>
      <c r="AK1865" s="95">
        <v>125856</v>
      </c>
      <c r="AL1865" s="95">
        <v>632627836.14999998</v>
      </c>
      <c r="AM1865" s="95">
        <v>21765</v>
      </c>
      <c r="AN1865" s="95">
        <v>148486603.81999999</v>
      </c>
      <c r="AO1865" s="95">
        <v>19188</v>
      </c>
      <c r="AP1865" s="95">
        <v>94826415.870000005</v>
      </c>
      <c r="AQ1865" s="72">
        <v>506.63</v>
      </c>
      <c r="AR1865" s="72">
        <v>361.22</v>
      </c>
      <c r="AS1865" s="72">
        <v>867.85</v>
      </c>
      <c r="AT1865" s="95">
        <v>1034382139</v>
      </c>
      <c r="AU1865" s="95">
        <v>662758234</v>
      </c>
      <c r="AV1865" s="95">
        <v>170140</v>
      </c>
      <c r="AW1865" s="95">
        <v>152898</v>
      </c>
      <c r="AX1865" s="72">
        <v>512.79999999999995</v>
      </c>
      <c r="AY1865" s="72">
        <v>370.85</v>
      </c>
      <c r="AZ1865" s="72">
        <v>883.65</v>
      </c>
      <c r="BA1865" s="95">
        <v>1035007164</v>
      </c>
      <c r="BB1865" s="95">
        <v>666505223</v>
      </c>
      <c r="BC1865" s="95">
        <v>168194</v>
      </c>
      <c r="BD1865" s="95">
        <v>149770</v>
      </c>
      <c r="BE1865" s="72">
        <v>539.98</v>
      </c>
      <c r="BF1865" s="72">
        <v>392.37</v>
      </c>
      <c r="BG1865" s="72">
        <v>932.35</v>
      </c>
      <c r="BH1865" s="95">
        <v>1079279438</v>
      </c>
      <c r="BI1865" s="95">
        <v>686239121</v>
      </c>
      <c r="BJ1865" s="95">
        <v>166562</v>
      </c>
      <c r="BK1865" s="95">
        <v>145748</v>
      </c>
      <c r="BL1865" s="72">
        <v>531.41999999999996</v>
      </c>
      <c r="BM1865" s="72">
        <v>410.13</v>
      </c>
      <c r="BN1865" s="72">
        <v>941.55</v>
      </c>
      <c r="BO1865" s="95">
        <v>1067447183</v>
      </c>
      <c r="BP1865" s="95">
        <v>707329572</v>
      </c>
      <c r="BQ1865" s="95">
        <v>167390</v>
      </c>
      <c r="BR1865" s="95">
        <v>143722</v>
      </c>
      <c r="BS1865" s="72">
        <v>517.04999999999995</v>
      </c>
      <c r="BT1865" s="72">
        <v>417.95</v>
      </c>
      <c r="BU1865" s="72">
        <v>935</v>
      </c>
      <c r="BV1865" s="95">
        <v>1050839942.6</v>
      </c>
      <c r="BW1865" s="95">
        <v>727454252.01999998</v>
      </c>
      <c r="BX1865" s="95">
        <v>169364</v>
      </c>
      <c r="BY1865" s="95">
        <v>145044</v>
      </c>
      <c r="BZ1865" s="95">
        <v>161922</v>
      </c>
      <c r="CA1865" s="95">
        <v>159319</v>
      </c>
      <c r="CB1865" s="95">
        <v>156530</v>
      </c>
      <c r="CC1865" s="95">
        <v>156155</v>
      </c>
      <c r="CD1865" s="95">
        <v>157467</v>
      </c>
      <c r="CE1865" s="72">
        <v>650.75523149000003</v>
      </c>
      <c r="CF1865" s="72">
        <v>676.59346364999999</v>
      </c>
      <c r="CG1865" s="72">
        <v>712.40329333</v>
      </c>
      <c r="CH1865" s="72">
        <v>716.50152150999998</v>
      </c>
      <c r="CI1865" s="72">
        <v>731.52548966999996</v>
      </c>
      <c r="CJ1865" s="96">
        <v>1.3336043385</v>
      </c>
      <c r="CK1865" s="96">
        <v>1.3060279880000001</v>
      </c>
      <c r="CL1865" s="96">
        <v>1.3087390369</v>
      </c>
      <c r="CM1865" s="96">
        <v>1.3140935109</v>
      </c>
      <c r="CN1865" s="96">
        <v>1.2781509505999999</v>
      </c>
      <c r="CO1865" s="96">
        <v>1.1071328980999999</v>
      </c>
      <c r="CP1865" s="96">
        <v>1.1815412289</v>
      </c>
      <c r="CQ1865" s="96">
        <v>0.99584056389999998</v>
      </c>
      <c r="CR1865" s="96">
        <v>1.1864761318999999</v>
      </c>
      <c r="CS1865" s="95">
        <v>145721</v>
      </c>
      <c r="CT1865" s="95">
        <v>145036</v>
      </c>
      <c r="CU1865" s="95">
        <v>141603</v>
      </c>
      <c r="CV1865" s="95">
        <v>141130</v>
      </c>
      <c r="CW1865" s="95">
        <v>141854</v>
      </c>
      <c r="CX1865" s="96">
        <v>1.111927101</v>
      </c>
      <c r="CY1865" s="96">
        <v>1.1016994099999999</v>
      </c>
      <c r="CZ1865" s="96">
        <v>1.1140615089999999</v>
      </c>
      <c r="DA1865" s="96">
        <v>1.1046615440000001</v>
      </c>
      <c r="DB1865" s="96">
        <v>1.103305762</v>
      </c>
      <c r="DC1865">
        <v>2013</v>
      </c>
      <c r="DD1865" s="6">
        <v>147436.4</v>
      </c>
      <c r="DE1865" s="96">
        <v>4.7206590899999998E-2</v>
      </c>
      <c r="DF1865" s="72">
        <v>868.19</v>
      </c>
      <c r="DG1865" s="96">
        <v>0.99994893610000002</v>
      </c>
      <c r="DH1865" s="72">
        <v>868.14566686000001</v>
      </c>
      <c r="DI1865" s="72">
        <v>881.11907291</v>
      </c>
      <c r="DJ1865" s="96">
        <v>1</v>
      </c>
      <c r="DK1865" s="72">
        <v>868.14566686000001</v>
      </c>
      <c r="DL1865" s="96">
        <v>1</v>
      </c>
      <c r="DM1865" s="72">
        <v>868.14566686000001</v>
      </c>
      <c r="DN1865" s="96">
        <v>0.32594966790000002</v>
      </c>
      <c r="DO1865" s="96">
        <v>7.3631000000000002E-2</v>
      </c>
      <c r="DP1865" s="72">
        <v>20.84</v>
      </c>
      <c r="DQ1865" s="72">
        <v>847.31</v>
      </c>
      <c r="DR1865" t="s">
        <v>1174</v>
      </c>
      <c r="DT1865" t="s">
        <v>1174</v>
      </c>
    </row>
    <row r="1866" spans="1:124" x14ac:dyDescent="0.3">
      <c r="A1866" t="s">
        <v>1185</v>
      </c>
      <c r="B1866">
        <v>33500</v>
      </c>
      <c r="C1866" s="95">
        <v>20190</v>
      </c>
      <c r="D1866" s="95">
        <v>86498110</v>
      </c>
      <c r="E1866" s="95">
        <v>18531</v>
      </c>
      <c r="F1866" s="95">
        <v>57790867</v>
      </c>
      <c r="G1866" s="95">
        <v>6436</v>
      </c>
      <c r="H1866" s="95">
        <v>15607042</v>
      </c>
      <c r="I1866" s="95">
        <v>4967</v>
      </c>
      <c r="J1866" s="95">
        <v>14208827</v>
      </c>
      <c r="K1866" s="95">
        <v>19075</v>
      </c>
      <c r="L1866" s="95">
        <v>84355261</v>
      </c>
      <c r="M1866" s="95">
        <v>17301</v>
      </c>
      <c r="N1866" s="95">
        <v>56203819</v>
      </c>
      <c r="O1866" s="95">
        <v>6525</v>
      </c>
      <c r="P1866" s="95">
        <v>16872155</v>
      </c>
      <c r="Q1866" s="95">
        <v>4952</v>
      </c>
      <c r="R1866" s="95">
        <v>14942066</v>
      </c>
      <c r="S1866" s="95">
        <v>18541</v>
      </c>
      <c r="T1866" s="95">
        <v>87029212</v>
      </c>
      <c r="U1866" s="95">
        <v>16719</v>
      </c>
      <c r="V1866" s="95">
        <v>56123300</v>
      </c>
      <c r="W1866" s="95">
        <v>6720</v>
      </c>
      <c r="X1866" s="95">
        <v>18392296</v>
      </c>
      <c r="Y1866" s="95">
        <v>5163</v>
      </c>
      <c r="Z1866" s="95">
        <v>15478221</v>
      </c>
      <c r="AA1866" s="95">
        <v>17016</v>
      </c>
      <c r="AB1866" s="95">
        <v>75774067</v>
      </c>
      <c r="AC1866" s="95">
        <v>15212</v>
      </c>
      <c r="AD1866" s="95">
        <v>53012649</v>
      </c>
      <c r="AE1866" s="95">
        <v>6724</v>
      </c>
      <c r="AF1866" s="95">
        <v>19159927</v>
      </c>
      <c r="AG1866" s="95">
        <v>5220</v>
      </c>
      <c r="AH1866" s="95">
        <v>16719376</v>
      </c>
      <c r="AI1866" s="95">
        <v>16425</v>
      </c>
      <c r="AJ1866" s="95">
        <v>70580826.079999998</v>
      </c>
      <c r="AK1866" s="95">
        <v>14662</v>
      </c>
      <c r="AL1866" s="95">
        <v>55397723.020000003</v>
      </c>
      <c r="AM1866" s="95">
        <v>6925</v>
      </c>
      <c r="AN1866" s="95">
        <v>20640177</v>
      </c>
      <c r="AO1866" s="95">
        <v>5433</v>
      </c>
      <c r="AP1866" s="95">
        <v>18115740</v>
      </c>
      <c r="AQ1866" s="72">
        <v>319.57</v>
      </c>
      <c r="AR1866" s="72">
        <v>255.34</v>
      </c>
      <c r="AS1866" s="72">
        <v>574.91</v>
      </c>
      <c r="AT1866" s="95">
        <v>102105152</v>
      </c>
      <c r="AU1866" s="95">
        <v>71999694</v>
      </c>
      <c r="AV1866" s="95">
        <v>26626</v>
      </c>
      <c r="AW1866" s="95">
        <v>23498</v>
      </c>
      <c r="AX1866" s="72">
        <v>329.52</v>
      </c>
      <c r="AY1866" s="72">
        <v>266.43</v>
      </c>
      <c r="AZ1866" s="72">
        <v>595.95000000000005</v>
      </c>
      <c r="BA1866" s="95">
        <v>101227416</v>
      </c>
      <c r="BB1866" s="95">
        <v>71145885</v>
      </c>
      <c r="BC1866" s="95">
        <v>25600</v>
      </c>
      <c r="BD1866" s="95">
        <v>22253</v>
      </c>
      <c r="BE1866" s="72">
        <v>347.77</v>
      </c>
      <c r="BF1866" s="72">
        <v>272.68</v>
      </c>
      <c r="BG1866" s="72">
        <v>620.45000000000005</v>
      </c>
      <c r="BH1866" s="95">
        <v>105421508</v>
      </c>
      <c r="BI1866" s="95">
        <v>71601521</v>
      </c>
      <c r="BJ1866" s="95">
        <v>25261</v>
      </c>
      <c r="BK1866" s="95">
        <v>21882</v>
      </c>
      <c r="BL1866" s="72">
        <v>333.24</v>
      </c>
      <c r="BM1866" s="72">
        <v>284.41000000000003</v>
      </c>
      <c r="BN1866" s="72">
        <v>617.65</v>
      </c>
      <c r="BO1866" s="95">
        <v>94933994</v>
      </c>
      <c r="BP1866" s="95">
        <v>69732025</v>
      </c>
      <c r="BQ1866" s="95">
        <v>23740</v>
      </c>
      <c r="BR1866" s="95">
        <v>20432</v>
      </c>
      <c r="BS1866" s="72">
        <v>325.56</v>
      </c>
      <c r="BT1866" s="72">
        <v>304.86</v>
      </c>
      <c r="BU1866" s="72">
        <v>630.41999999999996</v>
      </c>
      <c r="BV1866" s="95">
        <v>91221003.079999998</v>
      </c>
      <c r="BW1866" s="95">
        <v>73513463.019999996</v>
      </c>
      <c r="BX1866" s="95">
        <v>23350</v>
      </c>
      <c r="BY1866" s="95">
        <v>20095</v>
      </c>
      <c r="BZ1866" s="95">
        <v>25135</v>
      </c>
      <c r="CA1866" s="95">
        <v>23988</v>
      </c>
      <c r="CB1866" s="95">
        <v>23632</v>
      </c>
      <c r="CC1866" s="95">
        <v>22170</v>
      </c>
      <c r="CD1866" s="95">
        <v>21758</v>
      </c>
      <c r="CE1866" s="72">
        <v>650.75523149000003</v>
      </c>
      <c r="CF1866" s="72">
        <v>676.59346364999999</v>
      </c>
      <c r="CG1866" s="72">
        <v>712.40329333</v>
      </c>
      <c r="CH1866" s="72">
        <v>716.50152150999998</v>
      </c>
      <c r="CI1866" s="72">
        <v>731.52548966999996</v>
      </c>
      <c r="CJ1866" s="96">
        <v>0.88345044679999996</v>
      </c>
      <c r="CK1866" s="96">
        <v>0.88080957329999998</v>
      </c>
      <c r="CL1866" s="96">
        <v>0.87092522709999998</v>
      </c>
      <c r="CM1866" s="96">
        <v>0.86203585260000004</v>
      </c>
      <c r="CN1866" s="96">
        <v>0.86178815220000005</v>
      </c>
      <c r="CO1866" s="96">
        <v>1.0193988388999999</v>
      </c>
      <c r="CP1866" s="96">
        <v>0.85521173569999998</v>
      </c>
      <c r="CQ1866" s="96">
        <v>0.99584056389999998</v>
      </c>
      <c r="CR1866" s="96">
        <v>0.85878366939999995</v>
      </c>
      <c r="CS1866" s="95">
        <v>23072</v>
      </c>
      <c r="CT1866" s="95">
        <v>22011</v>
      </c>
      <c r="CU1866" s="95">
        <v>21745</v>
      </c>
      <c r="CV1866" s="95">
        <v>20356</v>
      </c>
      <c r="CW1866" s="95">
        <v>19947</v>
      </c>
      <c r="CX1866" s="96">
        <v>1.0173898640000001</v>
      </c>
      <c r="CY1866" s="96">
        <v>1.0203468680000001</v>
      </c>
      <c r="CZ1866" s="96">
        <v>1.0220138480000001</v>
      </c>
      <c r="DA1866" s="96">
        <v>1.022505558</v>
      </c>
      <c r="DB1866" s="96">
        <v>1.014655281</v>
      </c>
      <c r="DC1866">
        <v>2013</v>
      </c>
      <c r="DD1866" s="6">
        <v>21632</v>
      </c>
      <c r="DE1866" s="96">
        <v>1.23694119E-2</v>
      </c>
      <c r="DF1866" s="72">
        <v>651.38</v>
      </c>
      <c r="DG1866" s="96">
        <v>1</v>
      </c>
      <c r="DH1866" s="72">
        <v>651.38</v>
      </c>
      <c r="DI1866" s="72">
        <v>619.08537692000004</v>
      </c>
      <c r="DJ1866" s="96">
        <v>1</v>
      </c>
      <c r="DK1866" s="72">
        <v>651.38</v>
      </c>
      <c r="DL1866" s="96">
        <v>1</v>
      </c>
      <c r="DM1866" s="72">
        <v>651.38</v>
      </c>
      <c r="DN1866" s="96">
        <v>1</v>
      </c>
      <c r="DO1866" s="96">
        <v>2.2858E-2</v>
      </c>
      <c r="DP1866" s="72">
        <v>14.89</v>
      </c>
      <c r="DQ1866" s="72">
        <v>636.49</v>
      </c>
      <c r="DR1866" t="s">
        <v>1185</v>
      </c>
      <c r="DT1866" t="s">
        <v>1174</v>
      </c>
    </row>
    <row r="1867" spans="1:124" x14ac:dyDescent="0.3">
      <c r="A1867" t="s">
        <v>477</v>
      </c>
      <c r="B1867">
        <v>33510</v>
      </c>
      <c r="C1867" s="95">
        <v>32461</v>
      </c>
      <c r="D1867" s="95">
        <v>117491405</v>
      </c>
      <c r="E1867" s="95">
        <v>30908</v>
      </c>
      <c r="F1867" s="95">
        <v>96929132</v>
      </c>
      <c r="G1867" s="95">
        <v>8406</v>
      </c>
      <c r="H1867" s="95">
        <v>19465805</v>
      </c>
      <c r="I1867" s="95">
        <v>7174</v>
      </c>
      <c r="J1867" s="95">
        <v>19177471</v>
      </c>
      <c r="K1867" s="95">
        <v>30218</v>
      </c>
      <c r="L1867" s="95">
        <v>114422612</v>
      </c>
      <c r="M1867" s="95">
        <v>28473</v>
      </c>
      <c r="N1867" s="95">
        <v>92799257</v>
      </c>
      <c r="O1867" s="95">
        <v>8306</v>
      </c>
      <c r="P1867" s="95">
        <v>20540109</v>
      </c>
      <c r="Q1867" s="95">
        <v>7017</v>
      </c>
      <c r="R1867" s="95">
        <v>19551913</v>
      </c>
      <c r="S1867" s="95">
        <v>28851</v>
      </c>
      <c r="T1867" s="95">
        <v>115043246</v>
      </c>
      <c r="U1867" s="95">
        <v>26961</v>
      </c>
      <c r="V1867" s="95">
        <v>92319033</v>
      </c>
      <c r="W1867" s="95">
        <v>8181</v>
      </c>
      <c r="X1867" s="95">
        <v>20901279</v>
      </c>
      <c r="Y1867" s="95">
        <v>6910</v>
      </c>
      <c r="Z1867" s="95">
        <v>20617637</v>
      </c>
      <c r="AA1867" s="95">
        <v>27896</v>
      </c>
      <c r="AB1867" s="95">
        <v>109289945</v>
      </c>
      <c r="AC1867" s="95">
        <v>25817</v>
      </c>
      <c r="AD1867" s="95">
        <v>92534680</v>
      </c>
      <c r="AE1867" s="95">
        <v>8117</v>
      </c>
      <c r="AF1867" s="95">
        <v>20186407</v>
      </c>
      <c r="AG1867" s="95">
        <v>6884</v>
      </c>
      <c r="AH1867" s="95">
        <v>22059425</v>
      </c>
      <c r="AI1867" s="95">
        <v>27217</v>
      </c>
      <c r="AJ1867" s="95">
        <v>112432631</v>
      </c>
      <c r="AK1867" s="95">
        <v>25171</v>
      </c>
      <c r="AL1867" s="95">
        <v>96567813</v>
      </c>
      <c r="AM1867" s="95">
        <v>8131</v>
      </c>
      <c r="AN1867" s="95">
        <v>21609548</v>
      </c>
      <c r="AO1867" s="95">
        <v>6898</v>
      </c>
      <c r="AP1867" s="95">
        <v>22939732</v>
      </c>
      <c r="AQ1867" s="72">
        <v>279.27</v>
      </c>
      <c r="AR1867" s="72">
        <v>254.07</v>
      </c>
      <c r="AS1867" s="72">
        <v>533.34</v>
      </c>
      <c r="AT1867" s="95">
        <v>136957210</v>
      </c>
      <c r="AU1867" s="95">
        <v>116106603</v>
      </c>
      <c r="AV1867" s="95">
        <v>40867</v>
      </c>
      <c r="AW1867" s="95">
        <v>38082</v>
      </c>
      <c r="AX1867" s="72">
        <v>291.95</v>
      </c>
      <c r="AY1867" s="72">
        <v>263.81</v>
      </c>
      <c r="AZ1867" s="72">
        <v>555.76</v>
      </c>
      <c r="BA1867" s="95">
        <v>134962721</v>
      </c>
      <c r="BB1867" s="95">
        <v>112351170</v>
      </c>
      <c r="BC1867" s="95">
        <v>38524</v>
      </c>
      <c r="BD1867" s="95">
        <v>35490</v>
      </c>
      <c r="BE1867" s="72">
        <v>305.92</v>
      </c>
      <c r="BF1867" s="72">
        <v>277.86</v>
      </c>
      <c r="BG1867" s="72">
        <v>583.78</v>
      </c>
      <c r="BH1867" s="95">
        <v>135944525</v>
      </c>
      <c r="BI1867" s="95">
        <v>112936670</v>
      </c>
      <c r="BJ1867" s="95">
        <v>37032</v>
      </c>
      <c r="BK1867" s="95">
        <v>33871</v>
      </c>
      <c r="BL1867" s="72">
        <v>299.61</v>
      </c>
      <c r="BM1867" s="72">
        <v>292.02</v>
      </c>
      <c r="BN1867" s="72">
        <v>591.63</v>
      </c>
      <c r="BO1867" s="95">
        <v>129476352</v>
      </c>
      <c r="BP1867" s="95">
        <v>114594105</v>
      </c>
      <c r="BQ1867" s="95">
        <v>36013</v>
      </c>
      <c r="BR1867" s="95">
        <v>32701</v>
      </c>
      <c r="BS1867" s="72">
        <v>316.01</v>
      </c>
      <c r="BT1867" s="72">
        <v>310.55</v>
      </c>
      <c r="BU1867" s="72">
        <v>626.55999999999995</v>
      </c>
      <c r="BV1867" s="95">
        <v>134042179</v>
      </c>
      <c r="BW1867" s="95">
        <v>119507545</v>
      </c>
      <c r="BX1867" s="95">
        <v>35348</v>
      </c>
      <c r="BY1867" s="95">
        <v>32069</v>
      </c>
      <c r="BZ1867" s="95">
        <v>39540</v>
      </c>
      <c r="CA1867" s="95">
        <v>37061</v>
      </c>
      <c r="CB1867" s="95">
        <v>35508</v>
      </c>
      <c r="CC1867" s="95">
        <v>34441</v>
      </c>
      <c r="CD1867" s="95">
        <v>33744</v>
      </c>
      <c r="CE1867" s="72">
        <v>650.75523149000003</v>
      </c>
      <c r="CF1867" s="72">
        <v>676.59346364999999</v>
      </c>
      <c r="CG1867" s="72">
        <v>712.40329333</v>
      </c>
      <c r="CH1867" s="72">
        <v>716.50152150999998</v>
      </c>
      <c r="CI1867" s="72">
        <v>731.52548966999996</v>
      </c>
      <c r="CJ1867" s="96">
        <v>0.81957082199999998</v>
      </c>
      <c r="CK1867" s="96">
        <v>0.82140905860000002</v>
      </c>
      <c r="CL1867" s="96">
        <v>0.81945157390000001</v>
      </c>
      <c r="CM1867" s="96">
        <v>0.82572050750000003</v>
      </c>
      <c r="CN1867" s="96">
        <v>0.85651150760000005</v>
      </c>
      <c r="CO1867" s="96">
        <v>1.0479446806999999</v>
      </c>
      <c r="CP1867" s="96">
        <v>0.79062636529999997</v>
      </c>
      <c r="CQ1867" s="96">
        <v>0.99584056389999998</v>
      </c>
      <c r="CR1867" s="96">
        <v>0.79392854739999996</v>
      </c>
      <c r="CS1867" s="95">
        <v>37398</v>
      </c>
      <c r="CT1867" s="95">
        <v>35107</v>
      </c>
      <c r="CU1867" s="95">
        <v>33578</v>
      </c>
      <c r="CV1867" s="95">
        <v>32379</v>
      </c>
      <c r="CW1867" s="95">
        <v>31482</v>
      </c>
      <c r="CX1867" s="96">
        <v>1.041618975</v>
      </c>
      <c r="CY1867" s="96">
        <v>1.040892318</v>
      </c>
      <c r="CZ1867" s="96">
        <v>1.0433647260000001</v>
      </c>
      <c r="DA1867" s="96">
        <v>1.056839493</v>
      </c>
      <c r="DB1867" s="96">
        <v>1.0590601319999999</v>
      </c>
      <c r="DC1867">
        <v>2013</v>
      </c>
      <c r="DD1867" s="6">
        <v>34442.6</v>
      </c>
      <c r="DE1867" s="96">
        <v>6.721805E-3</v>
      </c>
      <c r="DF1867" s="72">
        <v>605.63</v>
      </c>
      <c r="DG1867" s="96">
        <v>1</v>
      </c>
      <c r="DH1867" s="72">
        <v>605.63</v>
      </c>
      <c r="DI1867" s="72">
        <v>611.50994017999994</v>
      </c>
      <c r="DJ1867" s="96">
        <v>1</v>
      </c>
      <c r="DK1867" s="72">
        <v>605.63</v>
      </c>
      <c r="DL1867" s="96">
        <v>1</v>
      </c>
      <c r="DM1867" s="72">
        <v>605.63</v>
      </c>
      <c r="DN1867" s="96">
        <v>1</v>
      </c>
      <c r="DO1867" s="96">
        <v>1.6653000000000001E-2</v>
      </c>
      <c r="DP1867" s="72">
        <v>10.09</v>
      </c>
      <c r="DQ1867" s="72">
        <v>595.54</v>
      </c>
      <c r="DR1867" t="s">
        <v>477</v>
      </c>
      <c r="DT1867" t="s">
        <v>1174</v>
      </c>
    </row>
    <row r="1868" spans="1:124" x14ac:dyDescent="0.3">
      <c r="A1868" t="s">
        <v>1186</v>
      </c>
      <c r="B1868">
        <v>33520</v>
      </c>
      <c r="C1868" s="95">
        <v>57724</v>
      </c>
      <c r="D1868" s="95">
        <v>196619282</v>
      </c>
      <c r="E1868" s="95">
        <v>54725</v>
      </c>
      <c r="F1868" s="95">
        <v>174658903</v>
      </c>
      <c r="G1868" s="95">
        <v>11540</v>
      </c>
      <c r="H1868" s="95">
        <v>29170280</v>
      </c>
      <c r="I1868" s="95">
        <v>9711</v>
      </c>
      <c r="J1868" s="95">
        <v>29761782</v>
      </c>
      <c r="K1868" s="95">
        <v>55589</v>
      </c>
      <c r="L1868" s="95">
        <v>184344391</v>
      </c>
      <c r="M1868" s="95">
        <v>52291</v>
      </c>
      <c r="N1868" s="95">
        <v>176262010</v>
      </c>
      <c r="O1868" s="95">
        <v>11653</v>
      </c>
      <c r="P1868" s="95">
        <v>30353373</v>
      </c>
      <c r="Q1868" s="95">
        <v>9720</v>
      </c>
      <c r="R1868" s="95">
        <v>32017216</v>
      </c>
      <c r="S1868" s="95">
        <v>53744</v>
      </c>
      <c r="T1868" s="95">
        <v>191046614</v>
      </c>
      <c r="U1868" s="95">
        <v>50183</v>
      </c>
      <c r="V1868" s="95">
        <v>179188670</v>
      </c>
      <c r="W1868" s="95">
        <v>11563</v>
      </c>
      <c r="X1868" s="95">
        <v>31212139</v>
      </c>
      <c r="Y1868" s="95">
        <v>9565</v>
      </c>
      <c r="Z1868" s="95">
        <v>33572458</v>
      </c>
      <c r="AA1868" s="95">
        <v>51943</v>
      </c>
      <c r="AB1868" s="95">
        <v>191887800</v>
      </c>
      <c r="AC1868" s="95">
        <v>48061</v>
      </c>
      <c r="AD1868" s="95">
        <v>175249278</v>
      </c>
      <c r="AE1868" s="95">
        <v>11461</v>
      </c>
      <c r="AF1868" s="95">
        <v>33265941</v>
      </c>
      <c r="AG1868" s="95">
        <v>9454</v>
      </c>
      <c r="AH1868" s="95">
        <v>34617813</v>
      </c>
      <c r="AI1868" s="95">
        <v>50276</v>
      </c>
      <c r="AJ1868" s="95">
        <v>201821844.71000001</v>
      </c>
      <c r="AK1868" s="95">
        <v>46255</v>
      </c>
      <c r="AL1868" s="95">
        <v>175943403.25999999</v>
      </c>
      <c r="AM1868" s="95">
        <v>11610</v>
      </c>
      <c r="AN1868" s="95">
        <v>35960068</v>
      </c>
      <c r="AO1868" s="95">
        <v>9605</v>
      </c>
      <c r="AP1868" s="95">
        <v>35665022</v>
      </c>
      <c r="AQ1868" s="72">
        <v>271.64999999999998</v>
      </c>
      <c r="AR1868" s="72">
        <v>264.37</v>
      </c>
      <c r="AS1868" s="72">
        <v>536.02</v>
      </c>
      <c r="AT1868" s="95">
        <v>225789562</v>
      </c>
      <c r="AU1868" s="95">
        <v>204420685</v>
      </c>
      <c r="AV1868" s="95">
        <v>69264</v>
      </c>
      <c r="AW1868" s="95">
        <v>64436</v>
      </c>
      <c r="AX1868" s="72">
        <v>266.08</v>
      </c>
      <c r="AY1868" s="72">
        <v>279.89999999999998</v>
      </c>
      <c r="AZ1868" s="72">
        <v>545.98</v>
      </c>
      <c r="BA1868" s="95">
        <v>214697764</v>
      </c>
      <c r="BB1868" s="95">
        <v>208279226</v>
      </c>
      <c r="BC1868" s="95">
        <v>67242</v>
      </c>
      <c r="BD1868" s="95">
        <v>62011</v>
      </c>
      <c r="BE1868" s="72">
        <v>283.61</v>
      </c>
      <c r="BF1868" s="72">
        <v>296.75</v>
      </c>
      <c r="BG1868" s="72">
        <v>580.36</v>
      </c>
      <c r="BH1868" s="95">
        <v>222258753</v>
      </c>
      <c r="BI1868" s="95">
        <v>212761128</v>
      </c>
      <c r="BJ1868" s="95">
        <v>65307</v>
      </c>
      <c r="BK1868" s="95">
        <v>59748</v>
      </c>
      <c r="BL1868" s="72">
        <v>295.92</v>
      </c>
      <c r="BM1868" s="72">
        <v>304.08</v>
      </c>
      <c r="BN1868" s="72">
        <v>600</v>
      </c>
      <c r="BO1868" s="95">
        <v>225153741</v>
      </c>
      <c r="BP1868" s="95">
        <v>209867091</v>
      </c>
      <c r="BQ1868" s="95">
        <v>63404</v>
      </c>
      <c r="BR1868" s="95">
        <v>57515</v>
      </c>
      <c r="BS1868" s="72">
        <v>320.19</v>
      </c>
      <c r="BT1868" s="72">
        <v>315.68</v>
      </c>
      <c r="BU1868" s="72">
        <v>635.87</v>
      </c>
      <c r="BV1868" s="95">
        <v>237781912.71000001</v>
      </c>
      <c r="BW1868" s="95">
        <v>211608425.25999999</v>
      </c>
      <c r="BX1868" s="95">
        <v>61886</v>
      </c>
      <c r="BY1868" s="95">
        <v>55860</v>
      </c>
      <c r="BZ1868" s="95">
        <v>66963</v>
      </c>
      <c r="CA1868" s="95">
        <v>64720</v>
      </c>
      <c r="CB1868" s="95">
        <v>62628</v>
      </c>
      <c r="CC1868" s="95">
        <v>60608</v>
      </c>
      <c r="CD1868" s="95">
        <v>58938</v>
      </c>
      <c r="CE1868" s="72">
        <v>650.75523149000003</v>
      </c>
      <c r="CF1868" s="72">
        <v>676.59346364999999</v>
      </c>
      <c r="CG1868" s="72">
        <v>712.40329333</v>
      </c>
      <c r="CH1868" s="72">
        <v>716.50152150999998</v>
      </c>
      <c r="CI1868" s="72">
        <v>731.52548966999996</v>
      </c>
      <c r="CJ1868" s="96">
        <v>0.82368911389999999</v>
      </c>
      <c r="CK1868" s="96">
        <v>0.80695429279999997</v>
      </c>
      <c r="CL1868" s="96">
        <v>0.81465092240000003</v>
      </c>
      <c r="CM1868" s="96">
        <v>0.83740226920000005</v>
      </c>
      <c r="CN1868" s="96">
        <v>0.86923833679999996</v>
      </c>
      <c r="CO1868" s="96">
        <v>0.99668909579999998</v>
      </c>
      <c r="CP1868" s="96">
        <v>0.83314545179999999</v>
      </c>
      <c r="CQ1868" s="96">
        <v>0.99584056389999998</v>
      </c>
      <c r="CR1868" s="96">
        <v>0.836625222</v>
      </c>
      <c r="CS1868" s="95">
        <v>63655</v>
      </c>
      <c r="CT1868" s="95">
        <v>61570</v>
      </c>
      <c r="CU1868" s="95">
        <v>59389</v>
      </c>
      <c r="CV1868" s="95">
        <v>57309</v>
      </c>
      <c r="CW1868" s="95">
        <v>55346</v>
      </c>
      <c r="CX1868" s="96">
        <v>0.989247498</v>
      </c>
      <c r="CY1868" s="96">
        <v>1.0009405069999999</v>
      </c>
      <c r="CZ1868" s="96">
        <v>0.99477382299999995</v>
      </c>
      <c r="DA1868" s="96">
        <v>1.001501765</v>
      </c>
      <c r="DB1868" s="96">
        <v>0.99759019800000004</v>
      </c>
      <c r="DC1868">
        <v>2013</v>
      </c>
      <c r="DD1868" s="6">
        <v>59914</v>
      </c>
      <c r="DE1868" s="96">
        <v>1.2551924799999999E-2</v>
      </c>
      <c r="DF1868" s="72">
        <v>634.46</v>
      </c>
      <c r="DG1868" s="96">
        <v>1</v>
      </c>
      <c r="DH1868" s="72">
        <v>634.46</v>
      </c>
      <c r="DI1868" s="72">
        <v>638.99113179000005</v>
      </c>
      <c r="DJ1868" s="96">
        <v>1</v>
      </c>
      <c r="DK1868" s="72">
        <v>634.46</v>
      </c>
      <c r="DL1868" s="96">
        <v>1</v>
      </c>
      <c r="DM1868" s="72">
        <v>634.46</v>
      </c>
      <c r="DN1868" s="96">
        <v>0.75195037129999998</v>
      </c>
      <c r="DO1868" s="96">
        <v>3.1917000000000001E-2</v>
      </c>
      <c r="DP1868" s="72">
        <v>15.23</v>
      </c>
      <c r="DQ1868" s="72">
        <v>619.23</v>
      </c>
      <c r="DR1868" t="s">
        <v>1186</v>
      </c>
      <c r="DT1868" t="s">
        <v>1174</v>
      </c>
    </row>
    <row r="1869" spans="1:124" x14ac:dyDescent="0.3">
      <c r="A1869" t="s">
        <v>1187</v>
      </c>
      <c r="B1869">
        <v>33530</v>
      </c>
      <c r="C1869" s="95">
        <v>7804</v>
      </c>
      <c r="D1869" s="95">
        <v>26566303</v>
      </c>
      <c r="E1869" s="95">
        <v>6867</v>
      </c>
      <c r="F1869" s="95">
        <v>18903574</v>
      </c>
      <c r="G1869" s="95">
        <v>2345</v>
      </c>
      <c r="H1869" s="95">
        <v>4205192</v>
      </c>
      <c r="I1869" s="95">
        <v>1774</v>
      </c>
      <c r="J1869" s="95">
        <v>4297060</v>
      </c>
      <c r="K1869" s="95">
        <v>7462</v>
      </c>
      <c r="L1869" s="95">
        <v>25297711</v>
      </c>
      <c r="M1869" s="95">
        <v>6444</v>
      </c>
      <c r="N1869" s="95">
        <v>18139248</v>
      </c>
      <c r="O1869" s="95">
        <v>2426</v>
      </c>
      <c r="P1869" s="95">
        <v>4859586</v>
      </c>
      <c r="Q1869" s="95">
        <v>1835</v>
      </c>
      <c r="R1869" s="95">
        <v>4802635</v>
      </c>
      <c r="S1869" s="95">
        <v>7177</v>
      </c>
      <c r="T1869" s="95">
        <v>24415379</v>
      </c>
      <c r="U1869" s="95">
        <v>6066</v>
      </c>
      <c r="V1869" s="95">
        <v>18125070</v>
      </c>
      <c r="W1869" s="95">
        <v>2448</v>
      </c>
      <c r="X1869" s="95">
        <v>5317510</v>
      </c>
      <c r="Y1869" s="95">
        <v>1866</v>
      </c>
      <c r="Z1869" s="95">
        <v>5130050</v>
      </c>
      <c r="AA1869" s="95">
        <v>7061</v>
      </c>
      <c r="AB1869" s="95">
        <v>23288149</v>
      </c>
      <c r="AC1869" s="95">
        <v>5844</v>
      </c>
      <c r="AD1869" s="95">
        <v>17120913</v>
      </c>
      <c r="AE1869" s="95">
        <v>2565</v>
      </c>
      <c r="AF1869" s="95">
        <v>5833550</v>
      </c>
      <c r="AG1869" s="95">
        <v>1993</v>
      </c>
      <c r="AH1869" s="95">
        <v>5736849</v>
      </c>
      <c r="AI1869" s="95">
        <v>7008</v>
      </c>
      <c r="AJ1869" s="95">
        <v>22581817.16</v>
      </c>
      <c r="AK1869" s="95">
        <v>5730</v>
      </c>
      <c r="AL1869" s="95">
        <v>18330065.280000001</v>
      </c>
      <c r="AM1869" s="95">
        <v>2648</v>
      </c>
      <c r="AN1869" s="95">
        <v>5903412.5599999996</v>
      </c>
      <c r="AO1869" s="95">
        <v>2092</v>
      </c>
      <c r="AP1869" s="95">
        <v>6371233.1699999999</v>
      </c>
      <c r="AQ1869" s="72">
        <v>252.66</v>
      </c>
      <c r="AR1869" s="72">
        <v>223.75</v>
      </c>
      <c r="AS1869" s="72">
        <v>476.41</v>
      </c>
      <c r="AT1869" s="95">
        <v>30771495</v>
      </c>
      <c r="AU1869" s="95">
        <v>23200634</v>
      </c>
      <c r="AV1869" s="95">
        <v>10149</v>
      </c>
      <c r="AW1869" s="95">
        <v>8641</v>
      </c>
      <c r="AX1869" s="72">
        <v>254.16</v>
      </c>
      <c r="AY1869" s="72">
        <v>230.92</v>
      </c>
      <c r="AZ1869" s="72">
        <v>485.08</v>
      </c>
      <c r="BA1869" s="95">
        <v>30157297</v>
      </c>
      <c r="BB1869" s="95">
        <v>22941883</v>
      </c>
      <c r="BC1869" s="95">
        <v>9888</v>
      </c>
      <c r="BD1869" s="95">
        <v>8279</v>
      </c>
      <c r="BE1869" s="72">
        <v>257.43</v>
      </c>
      <c r="BF1869" s="72">
        <v>244.32</v>
      </c>
      <c r="BG1869" s="72">
        <v>501.75</v>
      </c>
      <c r="BH1869" s="95">
        <v>29732889</v>
      </c>
      <c r="BI1869" s="95">
        <v>23255120</v>
      </c>
      <c r="BJ1869" s="95">
        <v>9625</v>
      </c>
      <c r="BK1869" s="95">
        <v>7932</v>
      </c>
      <c r="BL1869" s="72">
        <v>252.11</v>
      </c>
      <c r="BM1869" s="72">
        <v>243.05</v>
      </c>
      <c r="BN1869" s="72">
        <v>495.16</v>
      </c>
      <c r="BO1869" s="95">
        <v>29121699</v>
      </c>
      <c r="BP1869" s="95">
        <v>22857762</v>
      </c>
      <c r="BQ1869" s="95">
        <v>9626</v>
      </c>
      <c r="BR1869" s="95">
        <v>7837</v>
      </c>
      <c r="BS1869" s="72">
        <v>245.83</v>
      </c>
      <c r="BT1869" s="72">
        <v>263.16000000000003</v>
      </c>
      <c r="BU1869" s="72">
        <v>508.99</v>
      </c>
      <c r="BV1869" s="95">
        <v>28485229.719999999</v>
      </c>
      <c r="BW1869" s="95">
        <v>24701298.449999999</v>
      </c>
      <c r="BX1869" s="95">
        <v>9656</v>
      </c>
      <c r="BY1869" s="95">
        <v>7822</v>
      </c>
      <c r="BZ1869" s="95">
        <v>9430</v>
      </c>
      <c r="CA1869" s="95">
        <v>9113</v>
      </c>
      <c r="CB1869" s="95">
        <v>8809</v>
      </c>
      <c r="CC1869" s="95">
        <v>8777</v>
      </c>
      <c r="CD1869" s="95">
        <v>8759</v>
      </c>
      <c r="CE1869" s="72">
        <v>650.75523149000003</v>
      </c>
      <c r="CF1869" s="72">
        <v>676.59346364999999</v>
      </c>
      <c r="CG1869" s="72">
        <v>712.40329333</v>
      </c>
      <c r="CH1869" s="72">
        <v>716.50152150999998</v>
      </c>
      <c r="CI1869" s="72">
        <v>731.52548966999996</v>
      </c>
      <c r="CJ1869" s="96">
        <v>0.73208785259999998</v>
      </c>
      <c r="CK1869" s="96">
        <v>0.71694455540000002</v>
      </c>
      <c r="CL1869" s="96">
        <v>0.70430612079999999</v>
      </c>
      <c r="CM1869" s="96">
        <v>0.69108017939999999</v>
      </c>
      <c r="CN1869" s="96">
        <v>0.6957925694</v>
      </c>
      <c r="CO1869" s="96">
        <v>0.98638955900000003</v>
      </c>
      <c r="CP1869" s="96">
        <v>0.71781199330000001</v>
      </c>
      <c r="CQ1869" s="96">
        <v>0.99584056389999998</v>
      </c>
      <c r="CR1869" s="96">
        <v>0.72081005409999999</v>
      </c>
      <c r="CS1869" s="95">
        <v>8393</v>
      </c>
      <c r="CT1869" s="95">
        <v>8122</v>
      </c>
      <c r="CU1869" s="95">
        <v>7769</v>
      </c>
      <c r="CV1869" s="95">
        <v>7531</v>
      </c>
      <c r="CW1869" s="95">
        <v>7472</v>
      </c>
      <c r="CX1869" s="96">
        <v>0.99784401300000003</v>
      </c>
      <c r="CY1869" s="96">
        <v>0.98990493700000004</v>
      </c>
      <c r="CZ1869" s="96">
        <v>0.98808093500000005</v>
      </c>
      <c r="DA1869" s="96">
        <v>0.97156448200000001</v>
      </c>
      <c r="DB1869" s="96">
        <v>0.98288557399999998</v>
      </c>
      <c r="DC1869">
        <v>2013</v>
      </c>
      <c r="DD1869" s="6">
        <v>8102.2</v>
      </c>
      <c r="DE1869" s="96">
        <v>1.2744761300000001E-2</v>
      </c>
      <c r="DF1869" s="72">
        <v>546.52</v>
      </c>
      <c r="DG1869" s="96">
        <v>1</v>
      </c>
      <c r="DH1869" s="72">
        <v>546.52</v>
      </c>
      <c r="DI1869" s="72">
        <v>590.93782854999995</v>
      </c>
      <c r="DJ1869" s="96">
        <v>1</v>
      </c>
      <c r="DK1869" s="72">
        <v>546.52</v>
      </c>
      <c r="DL1869" s="96">
        <v>1</v>
      </c>
      <c r="DM1869" s="72">
        <v>546.52</v>
      </c>
      <c r="DN1869" s="96">
        <v>0.74317210629999997</v>
      </c>
      <c r="DO1869" s="96">
        <v>3.2294000000000003E-2</v>
      </c>
      <c r="DP1869" s="72">
        <v>13.12</v>
      </c>
      <c r="DQ1869" s="72">
        <v>533.4</v>
      </c>
      <c r="DR1869" t="s">
        <v>1187</v>
      </c>
      <c r="DT1869" t="s">
        <v>1174</v>
      </c>
    </row>
    <row r="1870" spans="1:124" x14ac:dyDescent="0.3">
      <c r="A1870" t="s">
        <v>189</v>
      </c>
      <c r="B1870">
        <v>33540</v>
      </c>
      <c r="C1870" s="95">
        <v>35001</v>
      </c>
      <c r="D1870" s="95">
        <v>185443156</v>
      </c>
      <c r="E1870" s="95">
        <v>33157</v>
      </c>
      <c r="F1870" s="95">
        <v>135467877</v>
      </c>
      <c r="G1870" s="95">
        <v>8356</v>
      </c>
      <c r="H1870" s="95">
        <v>31046158</v>
      </c>
      <c r="I1870" s="95">
        <v>7009</v>
      </c>
      <c r="J1870" s="95">
        <v>26937290</v>
      </c>
      <c r="K1870" s="95">
        <v>35182</v>
      </c>
      <c r="L1870" s="95">
        <v>181831515</v>
      </c>
      <c r="M1870" s="95">
        <v>33133</v>
      </c>
      <c r="N1870" s="95">
        <v>135696530</v>
      </c>
      <c r="O1870" s="95">
        <v>8344</v>
      </c>
      <c r="P1870" s="95">
        <v>33320467</v>
      </c>
      <c r="Q1870" s="95">
        <v>6935</v>
      </c>
      <c r="R1870" s="95">
        <v>27094622</v>
      </c>
      <c r="S1870" s="95">
        <v>35527</v>
      </c>
      <c r="T1870" s="95">
        <v>193738311</v>
      </c>
      <c r="U1870" s="95">
        <v>33200</v>
      </c>
      <c r="V1870" s="95">
        <v>139663128</v>
      </c>
      <c r="W1870" s="95">
        <v>8234</v>
      </c>
      <c r="X1870" s="95">
        <v>33470106</v>
      </c>
      <c r="Y1870" s="95">
        <v>6846</v>
      </c>
      <c r="Z1870" s="95">
        <v>27421399</v>
      </c>
      <c r="AA1870" s="95">
        <v>35693</v>
      </c>
      <c r="AB1870" s="95">
        <v>191013925</v>
      </c>
      <c r="AC1870" s="95">
        <v>33062</v>
      </c>
      <c r="AD1870" s="95">
        <v>148365674</v>
      </c>
      <c r="AE1870" s="95">
        <v>8278</v>
      </c>
      <c r="AF1870" s="95">
        <v>33298004</v>
      </c>
      <c r="AG1870" s="95">
        <v>6886</v>
      </c>
      <c r="AH1870" s="95">
        <v>31286453</v>
      </c>
      <c r="AI1870" s="95">
        <v>36038</v>
      </c>
      <c r="AJ1870" s="95">
        <v>192695628.25999999</v>
      </c>
      <c r="AK1870" s="95">
        <v>33295</v>
      </c>
      <c r="AL1870" s="95">
        <v>153453771.56</v>
      </c>
      <c r="AM1870" s="95">
        <v>8401</v>
      </c>
      <c r="AN1870" s="95">
        <v>32873866</v>
      </c>
      <c r="AO1870" s="95">
        <v>7002</v>
      </c>
      <c r="AP1870" s="95">
        <v>31769676</v>
      </c>
      <c r="AQ1870" s="72">
        <v>416.1</v>
      </c>
      <c r="AR1870" s="72">
        <v>336.95</v>
      </c>
      <c r="AS1870" s="72">
        <v>753.05</v>
      </c>
      <c r="AT1870" s="95">
        <v>216489314</v>
      </c>
      <c r="AU1870" s="95">
        <v>162405167</v>
      </c>
      <c r="AV1870" s="95">
        <v>43357</v>
      </c>
      <c r="AW1870" s="95">
        <v>40166</v>
      </c>
      <c r="AX1870" s="72">
        <v>411.92</v>
      </c>
      <c r="AY1870" s="72">
        <v>338.57</v>
      </c>
      <c r="AZ1870" s="72">
        <v>750.49</v>
      </c>
      <c r="BA1870" s="95">
        <v>215151982</v>
      </c>
      <c r="BB1870" s="95">
        <v>162791152</v>
      </c>
      <c r="BC1870" s="95">
        <v>43526</v>
      </c>
      <c r="BD1870" s="95">
        <v>40068</v>
      </c>
      <c r="BE1870" s="72">
        <v>432.67</v>
      </c>
      <c r="BF1870" s="72">
        <v>347.69</v>
      </c>
      <c r="BG1870" s="72">
        <v>780.36</v>
      </c>
      <c r="BH1870" s="95">
        <v>227208417</v>
      </c>
      <c r="BI1870" s="95">
        <v>167084527</v>
      </c>
      <c r="BJ1870" s="95">
        <v>43761</v>
      </c>
      <c r="BK1870" s="95">
        <v>40046</v>
      </c>
      <c r="BL1870" s="72">
        <v>425.11</v>
      </c>
      <c r="BM1870" s="72">
        <v>374.76</v>
      </c>
      <c r="BN1870" s="72">
        <v>799.87</v>
      </c>
      <c r="BO1870" s="95">
        <v>224311929</v>
      </c>
      <c r="BP1870" s="95">
        <v>179652127</v>
      </c>
      <c r="BQ1870" s="95">
        <v>43971</v>
      </c>
      <c r="BR1870" s="95">
        <v>39948</v>
      </c>
      <c r="BS1870" s="72">
        <v>422.99</v>
      </c>
      <c r="BT1870" s="72">
        <v>383.04</v>
      </c>
      <c r="BU1870" s="72">
        <v>806.03</v>
      </c>
      <c r="BV1870" s="95">
        <v>225569494.25999999</v>
      </c>
      <c r="BW1870" s="95">
        <v>185223447.56</v>
      </c>
      <c r="BX1870" s="95">
        <v>44439</v>
      </c>
      <c r="BY1870" s="95">
        <v>40297</v>
      </c>
      <c r="BZ1870" s="95">
        <v>41836</v>
      </c>
      <c r="CA1870" s="95">
        <v>41859</v>
      </c>
      <c r="CB1870" s="95">
        <v>41970</v>
      </c>
      <c r="CC1870" s="95">
        <v>42061</v>
      </c>
      <c r="CD1870" s="95">
        <v>42413</v>
      </c>
      <c r="CE1870" s="72">
        <v>650.75523149000003</v>
      </c>
      <c r="CF1870" s="72">
        <v>676.59346364999999</v>
      </c>
      <c r="CG1870" s="72">
        <v>712.40329333</v>
      </c>
      <c r="CH1870" s="72">
        <v>716.50152150999998</v>
      </c>
      <c r="CI1870" s="72">
        <v>731.52548966999996</v>
      </c>
      <c r="CJ1870" s="96">
        <v>1.1571939242</v>
      </c>
      <c r="CK1870" s="96">
        <v>1.1092185193999999</v>
      </c>
      <c r="CL1870" s="96">
        <v>1.0953907812000001</v>
      </c>
      <c r="CM1870" s="96">
        <v>1.1163549218</v>
      </c>
      <c r="CN1870" s="96">
        <v>1.1018481398</v>
      </c>
      <c r="CO1870" s="96">
        <v>1.0878382514</v>
      </c>
      <c r="CP1870" s="96">
        <v>1.0258889645</v>
      </c>
      <c r="CQ1870" s="96">
        <v>0.99584056389999998</v>
      </c>
      <c r="CR1870" s="96">
        <v>1.0301737599</v>
      </c>
      <c r="CS1870" s="95">
        <v>39451</v>
      </c>
      <c r="CT1870" s="95">
        <v>39483</v>
      </c>
      <c r="CU1870" s="95">
        <v>39645</v>
      </c>
      <c r="CV1870" s="95">
        <v>39538</v>
      </c>
      <c r="CW1870" s="95">
        <v>39915</v>
      </c>
      <c r="CX1870" s="96">
        <v>1.0812054310000001</v>
      </c>
      <c r="CY1870" s="96">
        <v>1.09062887</v>
      </c>
      <c r="CZ1870" s="96">
        <v>1.088617951</v>
      </c>
      <c r="DA1870" s="96">
        <v>1.088770204</v>
      </c>
      <c r="DB1870" s="96">
        <v>1.089935976</v>
      </c>
      <c r="DC1870">
        <v>2013</v>
      </c>
      <c r="DD1870" s="6">
        <v>40105</v>
      </c>
      <c r="DE1870" s="96">
        <v>5.9713153999999997E-3</v>
      </c>
      <c r="DF1870" s="72">
        <v>786.44</v>
      </c>
      <c r="DG1870" s="96">
        <v>1</v>
      </c>
      <c r="DH1870" s="72">
        <v>786.44</v>
      </c>
      <c r="DI1870" s="72">
        <v>771.44640774000004</v>
      </c>
      <c r="DJ1870" s="96">
        <v>1</v>
      </c>
      <c r="DK1870" s="72">
        <v>786.44</v>
      </c>
      <c r="DL1870" s="96">
        <v>1</v>
      </c>
      <c r="DM1870" s="72">
        <v>786.44</v>
      </c>
      <c r="DN1870" s="96">
        <v>1</v>
      </c>
      <c r="DO1870" s="96">
        <v>1.3828E-2</v>
      </c>
      <c r="DP1870" s="72">
        <v>10.87</v>
      </c>
      <c r="DQ1870" s="72">
        <v>775.57</v>
      </c>
      <c r="DR1870" t="s">
        <v>189</v>
      </c>
      <c r="DT1870" t="s">
        <v>1174</v>
      </c>
    </row>
    <row r="1871" spans="1:124" x14ac:dyDescent="0.3">
      <c r="A1871" t="s">
        <v>776</v>
      </c>
      <c r="B1871">
        <v>33550</v>
      </c>
      <c r="C1871" s="95">
        <v>3077</v>
      </c>
      <c r="D1871" s="95">
        <v>9968075</v>
      </c>
      <c r="E1871" s="95">
        <v>2883</v>
      </c>
      <c r="F1871" s="95">
        <v>7451232</v>
      </c>
      <c r="G1871" s="95">
        <v>1117</v>
      </c>
      <c r="H1871" s="95">
        <v>2324704</v>
      </c>
      <c r="I1871" s="95">
        <v>893</v>
      </c>
      <c r="J1871" s="95">
        <v>1926379</v>
      </c>
      <c r="K1871" s="95">
        <v>2906</v>
      </c>
      <c r="L1871" s="95">
        <v>10883433</v>
      </c>
      <c r="M1871" s="95">
        <v>2717</v>
      </c>
      <c r="N1871" s="95">
        <v>7275793</v>
      </c>
      <c r="O1871" s="95">
        <v>1110</v>
      </c>
      <c r="P1871" s="95">
        <v>2086038</v>
      </c>
      <c r="Q1871" s="95">
        <v>873</v>
      </c>
      <c r="R1871" s="95">
        <v>2237283</v>
      </c>
      <c r="S1871" s="95">
        <v>2744</v>
      </c>
      <c r="T1871" s="95">
        <v>11255596</v>
      </c>
      <c r="U1871" s="95">
        <v>2536</v>
      </c>
      <c r="V1871" s="95">
        <v>7233917</v>
      </c>
      <c r="W1871" s="95">
        <v>1144</v>
      </c>
      <c r="X1871" s="95">
        <v>2306578</v>
      </c>
      <c r="Y1871" s="95">
        <v>907</v>
      </c>
      <c r="Z1871" s="95">
        <v>2187515</v>
      </c>
      <c r="AA1871" s="95">
        <v>2597</v>
      </c>
      <c r="AB1871" s="95">
        <v>9542610</v>
      </c>
      <c r="AC1871" s="95">
        <v>2377</v>
      </c>
      <c r="AD1871" s="95">
        <v>7111429</v>
      </c>
      <c r="AE1871" s="95">
        <v>1155</v>
      </c>
      <c r="AF1871" s="95">
        <v>2727145</v>
      </c>
      <c r="AG1871" s="95">
        <v>919</v>
      </c>
      <c r="AH1871" s="95">
        <v>2345808</v>
      </c>
      <c r="AI1871" s="95">
        <v>2450</v>
      </c>
      <c r="AJ1871" s="95">
        <v>10103932.84</v>
      </c>
      <c r="AK1871" s="95">
        <v>2227</v>
      </c>
      <c r="AL1871" s="95">
        <v>7027958.3499999996</v>
      </c>
      <c r="AM1871" s="95">
        <v>1178</v>
      </c>
      <c r="AN1871" s="95">
        <v>2172463</v>
      </c>
      <c r="AO1871" s="95">
        <v>954</v>
      </c>
      <c r="AP1871" s="95">
        <v>2349711</v>
      </c>
      <c r="AQ1871" s="72">
        <v>244.25</v>
      </c>
      <c r="AR1871" s="72">
        <v>206.96</v>
      </c>
      <c r="AS1871" s="72">
        <v>451.21</v>
      </c>
      <c r="AT1871" s="95">
        <v>12292779</v>
      </c>
      <c r="AU1871" s="95">
        <v>9377611</v>
      </c>
      <c r="AV1871" s="95">
        <v>4194</v>
      </c>
      <c r="AW1871" s="95">
        <v>3776</v>
      </c>
      <c r="AX1871" s="72">
        <v>269.12</v>
      </c>
      <c r="AY1871" s="72">
        <v>220.82</v>
      </c>
      <c r="AZ1871" s="72">
        <v>489.94</v>
      </c>
      <c r="BA1871" s="95">
        <v>12969471</v>
      </c>
      <c r="BB1871" s="95">
        <v>9513076</v>
      </c>
      <c r="BC1871" s="95">
        <v>4016</v>
      </c>
      <c r="BD1871" s="95">
        <v>3590</v>
      </c>
      <c r="BE1871" s="72">
        <v>290.68</v>
      </c>
      <c r="BF1871" s="72">
        <v>228.03</v>
      </c>
      <c r="BG1871" s="72">
        <v>518.71</v>
      </c>
      <c r="BH1871" s="95">
        <v>13562174</v>
      </c>
      <c r="BI1871" s="95">
        <v>9421432</v>
      </c>
      <c r="BJ1871" s="95">
        <v>3888</v>
      </c>
      <c r="BK1871" s="95">
        <v>3443</v>
      </c>
      <c r="BL1871" s="72">
        <v>272.52</v>
      </c>
      <c r="BM1871" s="72">
        <v>239.11</v>
      </c>
      <c r="BN1871" s="72">
        <v>511.63</v>
      </c>
      <c r="BO1871" s="95">
        <v>12269755</v>
      </c>
      <c r="BP1871" s="95">
        <v>9457237</v>
      </c>
      <c r="BQ1871" s="95">
        <v>3752</v>
      </c>
      <c r="BR1871" s="95">
        <v>3296</v>
      </c>
      <c r="BS1871" s="72">
        <v>281.98</v>
      </c>
      <c r="BT1871" s="72">
        <v>245.67</v>
      </c>
      <c r="BU1871" s="72">
        <v>527.65</v>
      </c>
      <c r="BV1871" s="95">
        <v>12276395.84</v>
      </c>
      <c r="BW1871" s="95">
        <v>9377669.3499999996</v>
      </c>
      <c r="BX1871" s="95">
        <v>3628</v>
      </c>
      <c r="BY1871" s="95">
        <v>3181</v>
      </c>
      <c r="BZ1871" s="95">
        <v>3995</v>
      </c>
      <c r="CA1871" s="95">
        <v>3811</v>
      </c>
      <c r="CB1871" s="95">
        <v>3674</v>
      </c>
      <c r="CC1871" s="95">
        <v>3536</v>
      </c>
      <c r="CD1871" s="95">
        <v>3409</v>
      </c>
      <c r="CE1871" s="72">
        <v>650.75523149000003</v>
      </c>
      <c r="CF1871" s="72">
        <v>676.59346364999999</v>
      </c>
      <c r="CG1871" s="72">
        <v>712.40329333</v>
      </c>
      <c r="CH1871" s="72">
        <v>716.50152150999998</v>
      </c>
      <c r="CI1871" s="72">
        <v>731.52548966999996</v>
      </c>
      <c r="CJ1871" s="96">
        <v>0.69336361530000001</v>
      </c>
      <c r="CK1871" s="96">
        <v>0.72412759849999997</v>
      </c>
      <c r="CL1871" s="96">
        <v>0.72811286090000005</v>
      </c>
      <c r="CM1871" s="96">
        <v>0.71406687160000004</v>
      </c>
      <c r="CN1871" s="96">
        <v>0.72130090810000003</v>
      </c>
      <c r="CO1871" s="96">
        <v>0.96093956349999998</v>
      </c>
      <c r="CP1871" s="96">
        <v>0.74530636279999996</v>
      </c>
      <c r="CQ1871" s="96">
        <v>0.99584056389999998</v>
      </c>
      <c r="CR1871" s="96">
        <v>0.74841925840000001</v>
      </c>
      <c r="CS1871" s="95">
        <v>3786</v>
      </c>
      <c r="CT1871" s="95">
        <v>3677</v>
      </c>
      <c r="CU1871" s="95">
        <v>3543</v>
      </c>
      <c r="CV1871" s="95">
        <v>3371</v>
      </c>
      <c r="CW1871" s="95">
        <v>3329</v>
      </c>
      <c r="CX1871" s="96">
        <v>0.974219057</v>
      </c>
      <c r="CY1871" s="96">
        <v>0.95732817199999998</v>
      </c>
      <c r="CZ1871" s="96">
        <v>0.97693509099999998</v>
      </c>
      <c r="DA1871" s="96">
        <v>0.94435523700000001</v>
      </c>
      <c r="DB1871" s="96">
        <v>0.94959577699999997</v>
      </c>
      <c r="DC1871">
        <v>2013</v>
      </c>
      <c r="DD1871" s="6">
        <v>3457.2</v>
      </c>
      <c r="DE1871" s="96">
        <v>1.24162632E-2</v>
      </c>
      <c r="DF1871" s="72">
        <v>567.64</v>
      </c>
      <c r="DG1871" s="96">
        <v>1</v>
      </c>
      <c r="DH1871" s="72">
        <v>567.64</v>
      </c>
      <c r="DI1871" s="72">
        <v>590.93782854999995</v>
      </c>
      <c r="DJ1871" s="96">
        <v>1</v>
      </c>
      <c r="DK1871" s="72">
        <v>567.64</v>
      </c>
      <c r="DL1871" s="96">
        <v>1</v>
      </c>
      <c r="DM1871" s="72">
        <v>567.64</v>
      </c>
      <c r="DN1871" s="96">
        <v>0.81746653499999999</v>
      </c>
      <c r="DO1871" s="96">
        <v>2.9359E-2</v>
      </c>
      <c r="DP1871" s="72">
        <v>13.62</v>
      </c>
      <c r="DQ1871" s="72">
        <v>554.02</v>
      </c>
      <c r="DR1871" t="s">
        <v>776</v>
      </c>
      <c r="DT1871" t="s">
        <v>1174</v>
      </c>
    </row>
    <row r="1872" spans="1:124" x14ac:dyDescent="0.3">
      <c r="A1872" t="s">
        <v>1188</v>
      </c>
      <c r="B1872">
        <v>33560</v>
      </c>
      <c r="C1872" s="95">
        <v>13873</v>
      </c>
      <c r="D1872" s="95">
        <v>55193582</v>
      </c>
      <c r="E1872" s="95">
        <v>13317</v>
      </c>
      <c r="F1872" s="95">
        <v>44047307</v>
      </c>
      <c r="G1872" s="95">
        <v>4143</v>
      </c>
      <c r="H1872" s="95">
        <v>10136098</v>
      </c>
      <c r="I1872" s="95">
        <v>3435</v>
      </c>
      <c r="J1872" s="95">
        <v>9448647</v>
      </c>
      <c r="K1872" s="95">
        <v>12942</v>
      </c>
      <c r="L1872" s="95">
        <v>48432915</v>
      </c>
      <c r="M1872" s="95">
        <v>12340</v>
      </c>
      <c r="N1872" s="95">
        <v>43359714</v>
      </c>
      <c r="O1872" s="95">
        <v>4133</v>
      </c>
      <c r="P1872" s="95">
        <v>9108654</v>
      </c>
      <c r="Q1872" s="95">
        <v>3407</v>
      </c>
      <c r="R1872" s="95">
        <v>9762367</v>
      </c>
      <c r="S1872" s="95">
        <v>12303</v>
      </c>
      <c r="T1872" s="95">
        <v>50468684</v>
      </c>
      <c r="U1872" s="95">
        <v>11646</v>
      </c>
      <c r="V1872" s="95">
        <v>42957000</v>
      </c>
      <c r="W1872" s="95">
        <v>4141</v>
      </c>
      <c r="X1872" s="95">
        <v>10208024</v>
      </c>
      <c r="Y1872" s="95">
        <v>3399</v>
      </c>
      <c r="Z1872" s="95">
        <v>10587704</v>
      </c>
      <c r="AA1872" s="95">
        <v>11724</v>
      </c>
      <c r="AB1872" s="95">
        <v>46843081</v>
      </c>
      <c r="AC1872" s="95">
        <v>11006</v>
      </c>
      <c r="AD1872" s="95">
        <v>42225557</v>
      </c>
      <c r="AE1872" s="95">
        <v>4083</v>
      </c>
      <c r="AF1872" s="95">
        <v>8629491</v>
      </c>
      <c r="AG1872" s="95">
        <v>3339</v>
      </c>
      <c r="AH1872" s="95">
        <v>9828745</v>
      </c>
      <c r="AI1872" s="95">
        <v>11430</v>
      </c>
      <c r="AJ1872" s="95">
        <v>49001962</v>
      </c>
      <c r="AK1872" s="95">
        <v>10697</v>
      </c>
      <c r="AL1872" s="95">
        <v>42766477.539999999</v>
      </c>
      <c r="AM1872" s="95">
        <v>4108</v>
      </c>
      <c r="AN1872" s="95">
        <v>10316295</v>
      </c>
      <c r="AO1872" s="95">
        <v>3368</v>
      </c>
      <c r="AP1872" s="95">
        <v>10269209</v>
      </c>
      <c r="AQ1872" s="72">
        <v>302.18</v>
      </c>
      <c r="AR1872" s="72">
        <v>266.12</v>
      </c>
      <c r="AS1872" s="72">
        <v>568.29999999999995</v>
      </c>
      <c r="AT1872" s="95">
        <v>65329680</v>
      </c>
      <c r="AU1872" s="95">
        <v>53495954</v>
      </c>
      <c r="AV1872" s="95">
        <v>18016</v>
      </c>
      <c r="AW1872" s="95">
        <v>16752</v>
      </c>
      <c r="AX1872" s="72">
        <v>280.83</v>
      </c>
      <c r="AY1872" s="72">
        <v>281.12</v>
      </c>
      <c r="AZ1872" s="72">
        <v>561.95000000000005</v>
      </c>
      <c r="BA1872" s="95">
        <v>57541569</v>
      </c>
      <c r="BB1872" s="95">
        <v>53122081</v>
      </c>
      <c r="BC1872" s="95">
        <v>17075</v>
      </c>
      <c r="BD1872" s="95">
        <v>15747</v>
      </c>
      <c r="BE1872" s="72">
        <v>307.49</v>
      </c>
      <c r="BF1872" s="72">
        <v>296.58</v>
      </c>
      <c r="BG1872" s="72">
        <v>604.07000000000005</v>
      </c>
      <c r="BH1872" s="95">
        <v>60676708</v>
      </c>
      <c r="BI1872" s="95">
        <v>53544704</v>
      </c>
      <c r="BJ1872" s="95">
        <v>16444</v>
      </c>
      <c r="BK1872" s="95">
        <v>15045</v>
      </c>
      <c r="BL1872" s="72">
        <v>292.45</v>
      </c>
      <c r="BM1872" s="72">
        <v>302.39999999999998</v>
      </c>
      <c r="BN1872" s="72">
        <v>594.85</v>
      </c>
      <c r="BO1872" s="95">
        <v>55472572</v>
      </c>
      <c r="BP1872" s="95">
        <v>52054302</v>
      </c>
      <c r="BQ1872" s="95">
        <v>15807</v>
      </c>
      <c r="BR1872" s="95">
        <v>14345</v>
      </c>
      <c r="BS1872" s="72">
        <v>318.14</v>
      </c>
      <c r="BT1872" s="72">
        <v>314.23</v>
      </c>
      <c r="BU1872" s="72">
        <v>632.37</v>
      </c>
      <c r="BV1872" s="95">
        <v>59318257</v>
      </c>
      <c r="BW1872" s="95">
        <v>53035686.539999999</v>
      </c>
      <c r="BX1872" s="95">
        <v>15538</v>
      </c>
      <c r="BY1872" s="95">
        <v>14065</v>
      </c>
      <c r="BZ1872" s="95">
        <v>17414</v>
      </c>
      <c r="CA1872" s="95">
        <v>16435</v>
      </c>
      <c r="CB1872" s="95">
        <v>15770</v>
      </c>
      <c r="CC1872" s="95">
        <v>15113</v>
      </c>
      <c r="CD1872" s="95">
        <v>14817</v>
      </c>
      <c r="CE1872" s="72">
        <v>650.75523149000003</v>
      </c>
      <c r="CF1872" s="72">
        <v>676.59346364999999</v>
      </c>
      <c r="CG1872" s="72">
        <v>712.40329333</v>
      </c>
      <c r="CH1872" s="72">
        <v>716.50152150999998</v>
      </c>
      <c r="CI1872" s="72">
        <v>731.52548966999996</v>
      </c>
      <c r="CJ1872" s="96">
        <v>0.87329301790000002</v>
      </c>
      <c r="CK1872" s="96">
        <v>0.83055783149999995</v>
      </c>
      <c r="CL1872" s="96">
        <v>0.84793263259999996</v>
      </c>
      <c r="CM1872" s="96">
        <v>0.83021456640000002</v>
      </c>
      <c r="CN1872" s="96">
        <v>0.86445381460000004</v>
      </c>
      <c r="CO1872" s="96">
        <v>0.9637552425</v>
      </c>
      <c r="CP1872" s="96">
        <v>0.88123035299999997</v>
      </c>
      <c r="CQ1872" s="96">
        <v>0.99584056389999998</v>
      </c>
      <c r="CR1872" s="96">
        <v>0.88491095779999995</v>
      </c>
      <c r="CS1872" s="95">
        <v>16369</v>
      </c>
      <c r="CT1872" s="95">
        <v>15514</v>
      </c>
      <c r="CU1872" s="95">
        <v>14883</v>
      </c>
      <c r="CV1872" s="95">
        <v>14201</v>
      </c>
      <c r="CW1872" s="95">
        <v>13936</v>
      </c>
      <c r="CX1872" s="96">
        <v>0.95991969399999999</v>
      </c>
      <c r="CY1872" s="96">
        <v>0.97321288500000003</v>
      </c>
      <c r="CZ1872" s="96">
        <v>0.95792281800000001</v>
      </c>
      <c r="DA1872" s="96">
        <v>0.96898549499999997</v>
      </c>
      <c r="DB1872" s="96">
        <v>0.95863091600000006</v>
      </c>
      <c r="DC1872">
        <v>2013</v>
      </c>
      <c r="DD1872" s="6">
        <v>15190.8</v>
      </c>
      <c r="DE1872" s="96">
        <v>9.4979925E-3</v>
      </c>
      <c r="DF1872" s="72">
        <v>673.15</v>
      </c>
      <c r="DG1872" s="96">
        <v>1</v>
      </c>
      <c r="DH1872" s="72">
        <v>673.15</v>
      </c>
      <c r="DI1872" s="72">
        <v>638.99113179000005</v>
      </c>
      <c r="DJ1872" s="96">
        <v>1</v>
      </c>
      <c r="DK1872" s="72">
        <v>673.15</v>
      </c>
      <c r="DL1872" s="96">
        <v>1</v>
      </c>
      <c r="DM1872" s="72">
        <v>673.15</v>
      </c>
      <c r="DN1872" s="96">
        <v>0.88767244889999997</v>
      </c>
      <c r="DO1872" s="96">
        <v>2.7036999999999999E-2</v>
      </c>
      <c r="DP1872" s="72">
        <v>16.16</v>
      </c>
      <c r="DQ1872" s="72">
        <v>656.99</v>
      </c>
      <c r="DR1872" t="s">
        <v>1188</v>
      </c>
      <c r="DT1872" t="s">
        <v>1174</v>
      </c>
    </row>
    <row r="1873" spans="1:124" x14ac:dyDescent="0.3">
      <c r="A1873" t="s">
        <v>893</v>
      </c>
      <c r="B1873">
        <v>33570</v>
      </c>
      <c r="C1873" s="95">
        <v>8886</v>
      </c>
      <c r="D1873" s="95">
        <v>29659498</v>
      </c>
      <c r="E1873" s="95">
        <v>8370</v>
      </c>
      <c r="F1873" s="95">
        <v>22605995</v>
      </c>
      <c r="G1873" s="95">
        <v>1793</v>
      </c>
      <c r="H1873" s="95">
        <v>4566437</v>
      </c>
      <c r="I1873" s="95">
        <v>1505</v>
      </c>
      <c r="J1873" s="95">
        <v>3942566</v>
      </c>
      <c r="K1873" s="95">
        <v>8638</v>
      </c>
      <c r="L1873" s="95">
        <v>29396857</v>
      </c>
      <c r="M1873" s="95">
        <v>8063</v>
      </c>
      <c r="N1873" s="95">
        <v>21767660</v>
      </c>
      <c r="O1873" s="95">
        <v>1753</v>
      </c>
      <c r="P1873" s="95">
        <v>4287374</v>
      </c>
      <c r="Q1873" s="95">
        <v>1488</v>
      </c>
      <c r="R1873" s="95">
        <v>3999287</v>
      </c>
      <c r="S1873" s="95">
        <v>8519</v>
      </c>
      <c r="T1873" s="95">
        <v>32737541</v>
      </c>
      <c r="U1873" s="95">
        <v>7895</v>
      </c>
      <c r="V1873" s="95">
        <v>23082700</v>
      </c>
      <c r="W1873" s="95">
        <v>1783</v>
      </c>
      <c r="X1873" s="95">
        <v>5332961</v>
      </c>
      <c r="Y1873" s="95">
        <v>1500</v>
      </c>
      <c r="Z1873" s="95">
        <v>4445010</v>
      </c>
      <c r="AA1873" s="95">
        <v>8384</v>
      </c>
      <c r="AB1873" s="95">
        <v>29378397</v>
      </c>
      <c r="AC1873" s="95">
        <v>7758</v>
      </c>
      <c r="AD1873" s="95">
        <v>25090894</v>
      </c>
      <c r="AE1873" s="95">
        <v>1822</v>
      </c>
      <c r="AF1873" s="95">
        <v>5451724</v>
      </c>
      <c r="AG1873" s="95">
        <v>1547</v>
      </c>
      <c r="AH1873" s="95">
        <v>5027018</v>
      </c>
      <c r="AI1873" s="95">
        <v>8364</v>
      </c>
      <c r="AJ1873" s="95">
        <v>31449901</v>
      </c>
      <c r="AK1873" s="95">
        <v>7710</v>
      </c>
      <c r="AL1873" s="95">
        <v>25718849</v>
      </c>
      <c r="AM1873" s="95">
        <v>1920</v>
      </c>
      <c r="AN1873" s="95">
        <v>5402888</v>
      </c>
      <c r="AO1873" s="95">
        <v>1649</v>
      </c>
      <c r="AP1873" s="95">
        <v>5505325</v>
      </c>
      <c r="AQ1873" s="72">
        <v>267.08</v>
      </c>
      <c r="AR1873" s="72">
        <v>224.04</v>
      </c>
      <c r="AS1873" s="72">
        <v>491.12</v>
      </c>
      <c r="AT1873" s="95">
        <v>34225935</v>
      </c>
      <c r="AU1873" s="95">
        <v>26548561</v>
      </c>
      <c r="AV1873" s="95">
        <v>10679</v>
      </c>
      <c r="AW1873" s="95">
        <v>9875</v>
      </c>
      <c r="AX1873" s="72">
        <v>270.14</v>
      </c>
      <c r="AY1873" s="72">
        <v>224.82</v>
      </c>
      <c r="AZ1873" s="72">
        <v>494.96</v>
      </c>
      <c r="BA1873" s="95">
        <v>33684231</v>
      </c>
      <c r="BB1873" s="95">
        <v>25766947</v>
      </c>
      <c r="BC1873" s="95">
        <v>10391</v>
      </c>
      <c r="BD1873" s="95">
        <v>9551</v>
      </c>
      <c r="BE1873" s="72">
        <v>307.95</v>
      </c>
      <c r="BF1873" s="72">
        <v>244.17</v>
      </c>
      <c r="BG1873" s="72">
        <v>552.12</v>
      </c>
      <c r="BH1873" s="95">
        <v>38070502</v>
      </c>
      <c r="BI1873" s="95">
        <v>27527710</v>
      </c>
      <c r="BJ1873" s="95">
        <v>10302</v>
      </c>
      <c r="BK1873" s="95">
        <v>9395</v>
      </c>
      <c r="BL1873" s="72">
        <v>284.39</v>
      </c>
      <c r="BM1873" s="72">
        <v>269.73</v>
      </c>
      <c r="BN1873" s="72">
        <v>554.12</v>
      </c>
      <c r="BO1873" s="95">
        <v>34830121</v>
      </c>
      <c r="BP1873" s="95">
        <v>30117912</v>
      </c>
      <c r="BQ1873" s="95">
        <v>10206</v>
      </c>
      <c r="BR1873" s="95">
        <v>9305</v>
      </c>
      <c r="BS1873" s="72">
        <v>298.63</v>
      </c>
      <c r="BT1873" s="72">
        <v>278.02</v>
      </c>
      <c r="BU1873" s="72">
        <v>576.65</v>
      </c>
      <c r="BV1873" s="95">
        <v>36852789</v>
      </c>
      <c r="BW1873" s="95">
        <v>31224174</v>
      </c>
      <c r="BX1873" s="95">
        <v>10284</v>
      </c>
      <c r="BY1873" s="95">
        <v>9359</v>
      </c>
      <c r="BZ1873" s="95">
        <v>10296</v>
      </c>
      <c r="CA1873" s="95">
        <v>9986</v>
      </c>
      <c r="CB1873" s="95">
        <v>9865</v>
      </c>
      <c r="CC1873" s="95">
        <v>9778</v>
      </c>
      <c r="CD1873" s="95">
        <v>9831</v>
      </c>
      <c r="CE1873" s="72">
        <v>650.75523149000003</v>
      </c>
      <c r="CF1873" s="72">
        <v>676.59346364999999</v>
      </c>
      <c r="CG1873" s="72">
        <v>712.40329333</v>
      </c>
      <c r="CH1873" s="72">
        <v>716.50152150999998</v>
      </c>
      <c r="CI1873" s="72">
        <v>731.52548966999996</v>
      </c>
      <c r="CJ1873" s="96">
        <v>0.75469235779999999</v>
      </c>
      <c r="CK1873" s="96">
        <v>0.73154712040000003</v>
      </c>
      <c r="CL1873" s="96">
        <v>0.77501045430000004</v>
      </c>
      <c r="CM1873" s="96">
        <v>0.77336890899999999</v>
      </c>
      <c r="CN1873" s="96">
        <v>0.78828421999999998</v>
      </c>
      <c r="CO1873" s="96">
        <v>0.91964260590000002</v>
      </c>
      <c r="CP1873" s="96">
        <v>0.83138885409999996</v>
      </c>
      <c r="CQ1873" s="96">
        <v>0.99584056389999998</v>
      </c>
      <c r="CR1873" s="96">
        <v>0.83486128749999999</v>
      </c>
      <c r="CS1873" s="95">
        <v>9676</v>
      </c>
      <c r="CT1873" s="95">
        <v>9421</v>
      </c>
      <c r="CU1873" s="95">
        <v>9227</v>
      </c>
      <c r="CV1873" s="95">
        <v>9123</v>
      </c>
      <c r="CW1873" s="95">
        <v>9183</v>
      </c>
      <c r="CX1873" s="96">
        <v>0.92088850300000002</v>
      </c>
      <c r="CY1873" s="96">
        <v>0.91800033800000003</v>
      </c>
      <c r="CZ1873" s="96">
        <v>0.91874429099999999</v>
      </c>
      <c r="DA1873" s="96">
        <v>0.92006535700000003</v>
      </c>
      <c r="DB1873" s="96">
        <v>0.920497283</v>
      </c>
      <c r="DC1873">
        <v>2013</v>
      </c>
      <c r="DD1873" s="6">
        <v>9497</v>
      </c>
      <c r="DE1873" s="96">
        <v>1.40043237E-2</v>
      </c>
      <c r="DF1873" s="72">
        <v>632.19000000000005</v>
      </c>
      <c r="DG1873" s="96">
        <v>1</v>
      </c>
      <c r="DH1873" s="72">
        <v>632.19000000000005</v>
      </c>
      <c r="DI1873" s="72">
        <v>611.75154658999998</v>
      </c>
      <c r="DJ1873" s="96">
        <v>1</v>
      </c>
      <c r="DK1873" s="72">
        <v>632.19000000000005</v>
      </c>
      <c r="DL1873" s="96">
        <v>1</v>
      </c>
      <c r="DM1873" s="72">
        <v>632.19000000000005</v>
      </c>
      <c r="DN1873" s="96">
        <v>0.64557779209999999</v>
      </c>
      <c r="DO1873" s="96">
        <v>3.7176000000000001E-2</v>
      </c>
      <c r="DP1873" s="72">
        <v>15.17</v>
      </c>
      <c r="DQ1873" s="72">
        <v>617.02</v>
      </c>
      <c r="DR1873" t="s">
        <v>893</v>
      </c>
      <c r="DT1873" t="s">
        <v>1174</v>
      </c>
    </row>
    <row r="1874" spans="1:124" x14ac:dyDescent="0.3">
      <c r="A1874" t="s">
        <v>327</v>
      </c>
      <c r="B1874">
        <v>33580</v>
      </c>
      <c r="C1874" s="95">
        <v>9834</v>
      </c>
      <c r="D1874" s="95">
        <v>45826656</v>
      </c>
      <c r="E1874" s="95">
        <v>9224</v>
      </c>
      <c r="F1874" s="95">
        <v>36981180</v>
      </c>
      <c r="G1874" s="95">
        <v>1775</v>
      </c>
      <c r="H1874" s="95">
        <v>5748447</v>
      </c>
      <c r="I1874" s="95">
        <v>1486</v>
      </c>
      <c r="J1874" s="95">
        <v>5449339</v>
      </c>
      <c r="K1874" s="95">
        <v>9983</v>
      </c>
      <c r="L1874" s="95">
        <v>48627591</v>
      </c>
      <c r="M1874" s="95">
        <v>9308</v>
      </c>
      <c r="N1874" s="95">
        <v>39927039</v>
      </c>
      <c r="O1874" s="95">
        <v>1801</v>
      </c>
      <c r="P1874" s="95">
        <v>6659234</v>
      </c>
      <c r="Q1874" s="95">
        <v>1504</v>
      </c>
      <c r="R1874" s="95">
        <v>6044999</v>
      </c>
      <c r="S1874" s="95">
        <v>10210</v>
      </c>
      <c r="T1874" s="95">
        <v>53369436</v>
      </c>
      <c r="U1874" s="95">
        <v>9476</v>
      </c>
      <c r="V1874" s="95">
        <v>42871744</v>
      </c>
      <c r="W1874" s="95">
        <v>1800</v>
      </c>
      <c r="X1874" s="95">
        <v>6969690</v>
      </c>
      <c r="Y1874" s="95">
        <v>1513</v>
      </c>
      <c r="Z1874" s="95">
        <v>6537551</v>
      </c>
      <c r="AA1874" s="95">
        <v>10418</v>
      </c>
      <c r="AB1874" s="95">
        <v>53181690</v>
      </c>
      <c r="AC1874" s="95">
        <v>9596</v>
      </c>
      <c r="AD1874" s="95">
        <v>44634769</v>
      </c>
      <c r="AE1874" s="95">
        <v>1813</v>
      </c>
      <c r="AF1874" s="95">
        <v>7395852</v>
      </c>
      <c r="AG1874" s="95">
        <v>1545</v>
      </c>
      <c r="AH1874" s="95">
        <v>6456937</v>
      </c>
      <c r="AI1874" s="95">
        <v>10656</v>
      </c>
      <c r="AJ1874" s="95">
        <v>54600808.159999996</v>
      </c>
      <c r="AK1874" s="95">
        <v>9741</v>
      </c>
      <c r="AL1874" s="95">
        <v>47334867.009999998</v>
      </c>
      <c r="AM1874" s="95">
        <v>1854</v>
      </c>
      <c r="AN1874" s="95">
        <v>9437854</v>
      </c>
      <c r="AO1874" s="95">
        <v>1589</v>
      </c>
      <c r="AP1874" s="95">
        <v>7617239</v>
      </c>
      <c r="AQ1874" s="72">
        <v>370.22</v>
      </c>
      <c r="AR1874" s="72">
        <v>330.15</v>
      </c>
      <c r="AS1874" s="72">
        <v>700.37</v>
      </c>
      <c r="AT1874" s="95">
        <v>51575103</v>
      </c>
      <c r="AU1874" s="95">
        <v>42430519</v>
      </c>
      <c r="AV1874" s="95">
        <v>11609</v>
      </c>
      <c r="AW1874" s="95">
        <v>10710</v>
      </c>
      <c r="AX1874" s="72">
        <v>390.97</v>
      </c>
      <c r="AY1874" s="72">
        <v>354.33</v>
      </c>
      <c r="AZ1874" s="72">
        <v>745.3</v>
      </c>
      <c r="BA1874" s="95">
        <v>55286825</v>
      </c>
      <c r="BB1874" s="95">
        <v>45972038</v>
      </c>
      <c r="BC1874" s="95">
        <v>11784</v>
      </c>
      <c r="BD1874" s="95">
        <v>10812</v>
      </c>
      <c r="BE1874" s="72">
        <v>418.67</v>
      </c>
      <c r="BF1874" s="72">
        <v>374.69</v>
      </c>
      <c r="BG1874" s="72">
        <v>793.36</v>
      </c>
      <c r="BH1874" s="95">
        <v>60339126</v>
      </c>
      <c r="BI1874" s="95">
        <v>49409295</v>
      </c>
      <c r="BJ1874" s="95">
        <v>12010</v>
      </c>
      <c r="BK1874" s="95">
        <v>10989</v>
      </c>
      <c r="BL1874" s="72">
        <v>412.73</v>
      </c>
      <c r="BM1874" s="72">
        <v>382.16</v>
      </c>
      <c r="BN1874" s="72">
        <v>794.89</v>
      </c>
      <c r="BO1874" s="95">
        <v>60577542</v>
      </c>
      <c r="BP1874" s="95">
        <v>51091706</v>
      </c>
      <c r="BQ1874" s="95">
        <v>12231</v>
      </c>
      <c r="BR1874" s="95">
        <v>11141</v>
      </c>
      <c r="BS1874" s="72">
        <v>426.58</v>
      </c>
      <c r="BT1874" s="72">
        <v>404.18</v>
      </c>
      <c r="BU1874" s="72">
        <v>830.76</v>
      </c>
      <c r="BV1874" s="95">
        <v>64038662.159999996</v>
      </c>
      <c r="BW1874" s="95">
        <v>54952106.009999998</v>
      </c>
      <c r="BX1874" s="95">
        <v>12510</v>
      </c>
      <c r="BY1874" s="95">
        <v>11330</v>
      </c>
      <c r="BZ1874" s="95">
        <v>11181</v>
      </c>
      <c r="CA1874" s="95">
        <v>11315</v>
      </c>
      <c r="CB1874" s="95">
        <v>11518</v>
      </c>
      <c r="CC1874" s="95">
        <v>11714</v>
      </c>
      <c r="CD1874" s="95">
        <v>11933</v>
      </c>
      <c r="CE1874" s="72">
        <v>650.75523149000003</v>
      </c>
      <c r="CF1874" s="72">
        <v>676.59346364999999</v>
      </c>
      <c r="CG1874" s="72">
        <v>712.40329333</v>
      </c>
      <c r="CH1874" s="72">
        <v>716.50152150999998</v>
      </c>
      <c r="CI1874" s="72">
        <v>731.52548966999996</v>
      </c>
      <c r="CJ1874" s="96">
        <v>1.0762418280999999</v>
      </c>
      <c r="CK1874" s="96">
        <v>1.1015477387999999</v>
      </c>
      <c r="CL1874" s="96">
        <v>1.1136388719999999</v>
      </c>
      <c r="CM1874" s="96">
        <v>1.1094044829</v>
      </c>
      <c r="CN1874" s="96">
        <v>1.1356542072</v>
      </c>
      <c r="CO1874" s="96">
        <v>0.98941339279999996</v>
      </c>
      <c r="CP1874" s="96">
        <v>1.1191453784000001</v>
      </c>
      <c r="CQ1874" s="96">
        <v>0.99584056389999998</v>
      </c>
      <c r="CR1874" s="96">
        <v>1.1238196747</v>
      </c>
      <c r="CS1874" s="95">
        <v>10896</v>
      </c>
      <c r="CT1874" s="95">
        <v>11037</v>
      </c>
      <c r="CU1874" s="95">
        <v>11257</v>
      </c>
      <c r="CV1874" s="95">
        <v>11412</v>
      </c>
      <c r="CW1874" s="95">
        <v>11651</v>
      </c>
      <c r="CX1874" s="96">
        <v>0.96801960300000001</v>
      </c>
      <c r="CY1874" s="96">
        <v>0.97518576599999995</v>
      </c>
      <c r="CZ1874" s="96">
        <v>0.98205911400000001</v>
      </c>
      <c r="DA1874" s="96">
        <v>1.0104084250000001</v>
      </c>
      <c r="DB1874" s="96">
        <v>1.009439902</v>
      </c>
      <c r="DC1874">
        <v>2013</v>
      </c>
      <c r="DD1874" s="6">
        <v>10996.4</v>
      </c>
      <c r="DE1874" s="96">
        <v>7.8521851000000007E-3</v>
      </c>
      <c r="DF1874" s="72">
        <v>856.31</v>
      </c>
      <c r="DG1874" s="96">
        <v>1</v>
      </c>
      <c r="DH1874" s="72">
        <v>856.31</v>
      </c>
      <c r="DI1874" s="72">
        <v>881.11907291</v>
      </c>
      <c r="DJ1874" s="96">
        <v>1</v>
      </c>
      <c r="DK1874" s="72">
        <v>856.31</v>
      </c>
      <c r="DL1874" s="96">
        <v>1</v>
      </c>
      <c r="DM1874" s="72">
        <v>856.31</v>
      </c>
      <c r="DN1874" s="96">
        <v>1</v>
      </c>
      <c r="DO1874" s="96">
        <v>2.034E-2</v>
      </c>
      <c r="DP1874" s="72">
        <v>17.420000000000002</v>
      </c>
      <c r="DQ1874" s="72">
        <v>838.89</v>
      </c>
      <c r="DR1874" t="s">
        <v>327</v>
      </c>
      <c r="DT1874" t="s">
        <v>1174</v>
      </c>
    </row>
    <row r="1875" spans="1:124" x14ac:dyDescent="0.3">
      <c r="A1875" t="s">
        <v>1189</v>
      </c>
      <c r="B1875">
        <v>33590</v>
      </c>
      <c r="C1875" s="95">
        <v>159175</v>
      </c>
      <c r="D1875" s="95">
        <v>1017613856</v>
      </c>
      <c r="E1875" s="95">
        <v>148568</v>
      </c>
      <c r="F1875" s="95">
        <v>678059073</v>
      </c>
      <c r="G1875" s="95">
        <v>24708</v>
      </c>
      <c r="H1875" s="95">
        <v>139111588</v>
      </c>
      <c r="I1875" s="95">
        <v>21096</v>
      </c>
      <c r="J1875" s="95">
        <v>83141832</v>
      </c>
      <c r="K1875" s="95">
        <v>155941</v>
      </c>
      <c r="L1875" s="95">
        <v>1010447989</v>
      </c>
      <c r="M1875" s="95">
        <v>144595</v>
      </c>
      <c r="N1875" s="95">
        <v>676975803</v>
      </c>
      <c r="O1875" s="95">
        <v>24475</v>
      </c>
      <c r="P1875" s="95">
        <v>138674152</v>
      </c>
      <c r="Q1875" s="95">
        <v>20883</v>
      </c>
      <c r="R1875" s="95">
        <v>85771026</v>
      </c>
      <c r="S1875" s="95">
        <v>153900</v>
      </c>
      <c r="T1875" s="95">
        <v>1056395179</v>
      </c>
      <c r="U1875" s="95">
        <v>140883</v>
      </c>
      <c r="V1875" s="95">
        <v>701895359</v>
      </c>
      <c r="W1875" s="95">
        <v>23864</v>
      </c>
      <c r="X1875" s="95">
        <v>144086006</v>
      </c>
      <c r="Y1875" s="95">
        <v>20248</v>
      </c>
      <c r="Z1875" s="95">
        <v>88039601</v>
      </c>
      <c r="AA1875" s="95">
        <v>155173</v>
      </c>
      <c r="AB1875" s="95">
        <v>1050461049</v>
      </c>
      <c r="AC1875" s="95">
        <v>138148</v>
      </c>
      <c r="AD1875" s="95">
        <v>726502833</v>
      </c>
      <c r="AE1875" s="95">
        <v>23744</v>
      </c>
      <c r="AF1875" s="95">
        <v>151425215</v>
      </c>
      <c r="AG1875" s="95">
        <v>20110</v>
      </c>
      <c r="AH1875" s="95">
        <v>93557275</v>
      </c>
      <c r="AI1875" s="95">
        <v>155463</v>
      </c>
      <c r="AJ1875" s="95">
        <v>1018438423.7</v>
      </c>
      <c r="AK1875" s="95">
        <v>137485</v>
      </c>
      <c r="AL1875" s="95">
        <v>746426897.33000004</v>
      </c>
      <c r="AM1875" s="95">
        <v>24080</v>
      </c>
      <c r="AN1875" s="95">
        <v>151723671.88999999</v>
      </c>
      <c r="AO1875" s="95">
        <v>20408</v>
      </c>
      <c r="AP1875" s="95">
        <v>98354216.159999996</v>
      </c>
      <c r="AQ1875" s="72">
        <v>524.21</v>
      </c>
      <c r="AR1875" s="72">
        <v>373.88</v>
      </c>
      <c r="AS1875" s="72">
        <v>898.09</v>
      </c>
      <c r="AT1875" s="95">
        <v>1156725444</v>
      </c>
      <c r="AU1875" s="95">
        <v>761200905</v>
      </c>
      <c r="AV1875" s="95">
        <v>183883</v>
      </c>
      <c r="AW1875" s="95">
        <v>169664</v>
      </c>
      <c r="AX1875" s="72">
        <v>530.77</v>
      </c>
      <c r="AY1875" s="72">
        <v>384.11</v>
      </c>
      <c r="AZ1875" s="72">
        <v>914.88</v>
      </c>
      <c r="BA1875" s="95">
        <v>1149122141</v>
      </c>
      <c r="BB1875" s="95">
        <v>762746829</v>
      </c>
      <c r="BC1875" s="95">
        <v>180416</v>
      </c>
      <c r="BD1875" s="95">
        <v>165478</v>
      </c>
      <c r="BE1875" s="72">
        <v>562.77</v>
      </c>
      <c r="BF1875" s="72">
        <v>408.54</v>
      </c>
      <c r="BG1875" s="72">
        <v>971.31</v>
      </c>
      <c r="BH1875" s="95">
        <v>1200481185</v>
      </c>
      <c r="BI1875" s="95">
        <v>789934960</v>
      </c>
      <c r="BJ1875" s="95">
        <v>177764</v>
      </c>
      <c r="BK1875" s="95">
        <v>161131</v>
      </c>
      <c r="BL1875" s="72">
        <v>559.79999999999995</v>
      </c>
      <c r="BM1875" s="72">
        <v>431.82</v>
      </c>
      <c r="BN1875" s="72">
        <v>991.62</v>
      </c>
      <c r="BO1875" s="95">
        <v>1201886264</v>
      </c>
      <c r="BP1875" s="95">
        <v>820060108</v>
      </c>
      <c r="BQ1875" s="95">
        <v>178917</v>
      </c>
      <c r="BR1875" s="95">
        <v>158258</v>
      </c>
      <c r="BS1875" s="72">
        <v>543.12</v>
      </c>
      <c r="BT1875" s="72">
        <v>445.86</v>
      </c>
      <c r="BU1875" s="72">
        <v>988.98</v>
      </c>
      <c r="BV1875" s="95">
        <v>1170162095.5999999</v>
      </c>
      <c r="BW1875" s="95">
        <v>844781113.49000001</v>
      </c>
      <c r="BX1875" s="95">
        <v>179543</v>
      </c>
      <c r="BY1875" s="95">
        <v>157893</v>
      </c>
      <c r="BZ1875" s="95">
        <v>177106</v>
      </c>
      <c r="CA1875" s="95">
        <v>173216</v>
      </c>
      <c r="CB1875" s="95">
        <v>169747</v>
      </c>
      <c r="CC1875" s="95">
        <v>169110</v>
      </c>
      <c r="CD1875" s="95">
        <v>168952</v>
      </c>
      <c r="CE1875" s="72">
        <v>650.75523149000003</v>
      </c>
      <c r="CF1875" s="72">
        <v>676.59346364999999</v>
      </c>
      <c r="CG1875" s="72">
        <v>712.40329333</v>
      </c>
      <c r="CH1875" s="72">
        <v>716.50152150999998</v>
      </c>
      <c r="CI1875" s="72">
        <v>731.52548966999996</v>
      </c>
      <c r="CJ1875" s="96">
        <v>1.3800734232</v>
      </c>
      <c r="CK1875" s="96">
        <v>1.3521856907000001</v>
      </c>
      <c r="CL1875" s="96">
        <v>1.3634271614</v>
      </c>
      <c r="CM1875" s="96">
        <v>1.3839747303000001</v>
      </c>
      <c r="CN1875" s="96">
        <v>1.3519419541</v>
      </c>
      <c r="CO1875" s="96">
        <v>1.1801950964000001</v>
      </c>
      <c r="CP1875" s="96">
        <v>1.1577073961</v>
      </c>
      <c r="CQ1875" s="96">
        <v>0.99584056389999998</v>
      </c>
      <c r="CR1875" s="96">
        <v>1.1625427531000001</v>
      </c>
      <c r="CS1875" s="95">
        <v>161901</v>
      </c>
      <c r="CT1875" s="95">
        <v>159585</v>
      </c>
      <c r="CU1875" s="95">
        <v>154913</v>
      </c>
      <c r="CV1875" s="95">
        <v>155008</v>
      </c>
      <c r="CW1875" s="95">
        <v>154386</v>
      </c>
      <c r="CX1875" s="96">
        <v>1.1682533900000001</v>
      </c>
      <c r="CY1875" s="96">
        <v>1.163744398</v>
      </c>
      <c r="CZ1875" s="96">
        <v>1.18681098</v>
      </c>
      <c r="DA1875" s="96">
        <v>1.1919172689999999</v>
      </c>
      <c r="DB1875" s="96">
        <v>1.1913149000000001</v>
      </c>
      <c r="DC1875">
        <v>2013</v>
      </c>
      <c r="DD1875" s="6">
        <v>162484.79999999999</v>
      </c>
      <c r="DE1875" s="96">
        <v>4.4435887600000001E-2</v>
      </c>
      <c r="DF1875" s="72">
        <v>853.15</v>
      </c>
      <c r="DG1875" s="96">
        <v>1.0003028931</v>
      </c>
      <c r="DH1875" s="72">
        <v>853.40841322000006</v>
      </c>
      <c r="DI1875" s="72">
        <v>881.11907291</v>
      </c>
      <c r="DJ1875" s="96">
        <v>1</v>
      </c>
      <c r="DK1875" s="72">
        <v>853.40841322000006</v>
      </c>
      <c r="DL1875" s="96">
        <v>1</v>
      </c>
      <c r="DM1875" s="72">
        <v>853.40841322000006</v>
      </c>
      <c r="DN1875" s="96">
        <v>0.38939546349999998</v>
      </c>
      <c r="DO1875" s="96">
        <v>6.1634000000000001E-2</v>
      </c>
      <c r="DP1875" s="72">
        <v>20.48</v>
      </c>
      <c r="DQ1875" s="72">
        <v>832.93</v>
      </c>
      <c r="DR1875" t="s">
        <v>1189</v>
      </c>
      <c r="DT1875" t="s">
        <v>1174</v>
      </c>
    </row>
    <row r="1876" spans="1:124" x14ac:dyDescent="0.3">
      <c r="A1876" t="s">
        <v>1190</v>
      </c>
      <c r="B1876">
        <v>33600</v>
      </c>
      <c r="C1876" s="95">
        <v>15807</v>
      </c>
      <c r="D1876" s="95">
        <v>59879778</v>
      </c>
      <c r="E1876" s="95">
        <v>14551</v>
      </c>
      <c r="F1876" s="95">
        <v>47445752</v>
      </c>
      <c r="G1876" s="95">
        <v>3648</v>
      </c>
      <c r="H1876" s="95">
        <v>9825813</v>
      </c>
      <c r="I1876" s="95">
        <v>2976</v>
      </c>
      <c r="J1876" s="95">
        <v>10434219</v>
      </c>
      <c r="K1876" s="95">
        <v>15225</v>
      </c>
      <c r="L1876" s="95">
        <v>56467913</v>
      </c>
      <c r="M1876" s="95">
        <v>13881</v>
      </c>
      <c r="N1876" s="95">
        <v>45895435</v>
      </c>
      <c r="O1876" s="95">
        <v>3633</v>
      </c>
      <c r="P1876" s="95">
        <v>10277554</v>
      </c>
      <c r="Q1876" s="95">
        <v>2915</v>
      </c>
      <c r="R1876" s="95">
        <v>10532418</v>
      </c>
      <c r="S1876" s="95">
        <v>14147</v>
      </c>
      <c r="T1876" s="95">
        <v>55240041</v>
      </c>
      <c r="U1876" s="95">
        <v>12694</v>
      </c>
      <c r="V1876" s="95">
        <v>45731660</v>
      </c>
      <c r="W1876" s="95">
        <v>3540</v>
      </c>
      <c r="X1876" s="95">
        <v>10891894</v>
      </c>
      <c r="Y1876" s="95">
        <v>2815</v>
      </c>
      <c r="Z1876" s="95">
        <v>10673063</v>
      </c>
      <c r="AA1876" s="95">
        <v>13618</v>
      </c>
      <c r="AB1876" s="95">
        <v>51448970</v>
      </c>
      <c r="AC1876" s="95">
        <v>12074</v>
      </c>
      <c r="AD1876" s="95">
        <v>47384026</v>
      </c>
      <c r="AE1876" s="95">
        <v>3622</v>
      </c>
      <c r="AF1876" s="95">
        <v>11749292</v>
      </c>
      <c r="AG1876" s="95">
        <v>2884</v>
      </c>
      <c r="AH1876" s="95">
        <v>11726747</v>
      </c>
      <c r="AI1876" s="95">
        <v>13443</v>
      </c>
      <c r="AJ1876" s="95">
        <v>48864942.130000003</v>
      </c>
      <c r="AK1876" s="95">
        <v>11818</v>
      </c>
      <c r="AL1876" s="95">
        <v>46205879.880000003</v>
      </c>
      <c r="AM1876" s="95">
        <v>3805</v>
      </c>
      <c r="AN1876" s="95">
        <v>11016600</v>
      </c>
      <c r="AO1876" s="95">
        <v>3063</v>
      </c>
      <c r="AP1876" s="95">
        <v>12000335</v>
      </c>
      <c r="AQ1876" s="72">
        <v>298.58</v>
      </c>
      <c r="AR1876" s="72">
        <v>275.19</v>
      </c>
      <c r="AS1876" s="72">
        <v>573.77</v>
      </c>
      <c r="AT1876" s="95">
        <v>69705591</v>
      </c>
      <c r="AU1876" s="95">
        <v>57879971</v>
      </c>
      <c r="AV1876" s="95">
        <v>19455</v>
      </c>
      <c r="AW1876" s="95">
        <v>17527</v>
      </c>
      <c r="AX1876" s="72">
        <v>294.95</v>
      </c>
      <c r="AY1876" s="72">
        <v>279.97000000000003</v>
      </c>
      <c r="AZ1876" s="72">
        <v>574.91999999999996</v>
      </c>
      <c r="BA1876" s="95">
        <v>66745467</v>
      </c>
      <c r="BB1876" s="95">
        <v>56427853</v>
      </c>
      <c r="BC1876" s="95">
        <v>18858</v>
      </c>
      <c r="BD1876" s="95">
        <v>16796</v>
      </c>
      <c r="BE1876" s="72">
        <v>311.58</v>
      </c>
      <c r="BF1876" s="72">
        <v>303.08</v>
      </c>
      <c r="BG1876" s="72">
        <v>614.66</v>
      </c>
      <c r="BH1876" s="95">
        <v>66131935</v>
      </c>
      <c r="BI1876" s="95">
        <v>56404723</v>
      </c>
      <c r="BJ1876" s="95">
        <v>17687</v>
      </c>
      <c r="BK1876" s="95">
        <v>15509</v>
      </c>
      <c r="BL1876" s="72">
        <v>305.48</v>
      </c>
      <c r="BM1876" s="72">
        <v>329.32</v>
      </c>
      <c r="BN1876" s="72">
        <v>634.79999999999995</v>
      </c>
      <c r="BO1876" s="95">
        <v>63198262</v>
      </c>
      <c r="BP1876" s="95">
        <v>59110773</v>
      </c>
      <c r="BQ1876" s="95">
        <v>17240</v>
      </c>
      <c r="BR1876" s="95">
        <v>14958</v>
      </c>
      <c r="BS1876" s="72">
        <v>289.32</v>
      </c>
      <c r="BT1876" s="72">
        <v>325.95</v>
      </c>
      <c r="BU1876" s="72">
        <v>615.27</v>
      </c>
      <c r="BV1876" s="95">
        <v>59881542.130000003</v>
      </c>
      <c r="BW1876" s="95">
        <v>58206214.880000003</v>
      </c>
      <c r="BX1876" s="95">
        <v>17248</v>
      </c>
      <c r="BY1876" s="95">
        <v>14881</v>
      </c>
      <c r="BZ1876" s="95">
        <v>18536</v>
      </c>
      <c r="CA1876" s="95">
        <v>17865</v>
      </c>
      <c r="CB1876" s="95">
        <v>16637</v>
      </c>
      <c r="CC1876" s="95">
        <v>16157</v>
      </c>
      <c r="CD1876" s="95">
        <v>16090</v>
      </c>
      <c r="CE1876" s="72">
        <v>650.75523149000003</v>
      </c>
      <c r="CF1876" s="72">
        <v>676.59346364999999</v>
      </c>
      <c r="CG1876" s="72">
        <v>712.40329333</v>
      </c>
      <c r="CH1876" s="72">
        <v>716.50152150999998</v>
      </c>
      <c r="CI1876" s="72">
        <v>731.52548966999996</v>
      </c>
      <c r="CJ1876" s="96">
        <v>0.88169863599999998</v>
      </c>
      <c r="CK1876" s="96">
        <v>0.849727393</v>
      </c>
      <c r="CL1876" s="96">
        <v>0.86279780809999995</v>
      </c>
      <c r="CM1876" s="96">
        <v>0.88597160080000004</v>
      </c>
      <c r="CN1876" s="96">
        <v>0.84107800570000002</v>
      </c>
      <c r="CO1876" s="96">
        <v>1.0800147645</v>
      </c>
      <c r="CP1876" s="96">
        <v>0.80022488319999996</v>
      </c>
      <c r="CQ1876" s="96">
        <v>0.99584056389999998</v>
      </c>
      <c r="CR1876" s="96">
        <v>0.80356715519999999</v>
      </c>
      <c r="CS1876" s="95">
        <v>17195</v>
      </c>
      <c r="CT1876" s="95">
        <v>16547</v>
      </c>
      <c r="CU1876" s="95">
        <v>15408</v>
      </c>
      <c r="CV1876" s="95">
        <v>14809</v>
      </c>
      <c r="CW1876" s="95">
        <v>14600</v>
      </c>
      <c r="CX1876" s="96">
        <v>1.078666152</v>
      </c>
      <c r="CY1876" s="96">
        <v>1.07957557</v>
      </c>
      <c r="CZ1876" s="96">
        <v>1.0847809209999999</v>
      </c>
      <c r="DA1876" s="96">
        <v>1.080601269</v>
      </c>
      <c r="DB1876" s="96">
        <v>1.0764760149999999</v>
      </c>
      <c r="DC1876">
        <v>2013</v>
      </c>
      <c r="DD1876" s="6">
        <v>15934.2</v>
      </c>
      <c r="DE1876" s="96">
        <v>9.1533870000000007E-3</v>
      </c>
      <c r="DF1876" s="72">
        <v>611.48</v>
      </c>
      <c r="DG1876" s="96">
        <v>1</v>
      </c>
      <c r="DH1876" s="72">
        <v>611.48</v>
      </c>
      <c r="DI1876" s="72">
        <v>589.91718863999995</v>
      </c>
      <c r="DJ1876" s="96">
        <v>1</v>
      </c>
      <c r="DK1876" s="72">
        <v>611.48</v>
      </c>
      <c r="DL1876" s="96">
        <v>1</v>
      </c>
      <c r="DM1876" s="72">
        <v>611.48</v>
      </c>
      <c r="DN1876" s="96">
        <v>1</v>
      </c>
      <c r="DO1876" s="96">
        <v>2.1311E-2</v>
      </c>
      <c r="DP1876" s="72">
        <v>13.03</v>
      </c>
      <c r="DQ1876" s="72">
        <v>598.45000000000005</v>
      </c>
      <c r="DR1876" t="s">
        <v>1190</v>
      </c>
      <c r="DT1876" t="s">
        <v>1174</v>
      </c>
    </row>
    <row r="1877" spans="1:124" x14ac:dyDescent="0.3">
      <c r="A1877" t="s">
        <v>417</v>
      </c>
      <c r="B1877">
        <v>33610</v>
      </c>
      <c r="C1877" s="95">
        <v>29621</v>
      </c>
      <c r="D1877" s="95">
        <v>194454337</v>
      </c>
      <c r="E1877" s="95">
        <v>27345</v>
      </c>
      <c r="F1877" s="95">
        <v>124425429</v>
      </c>
      <c r="G1877" s="95">
        <v>9121</v>
      </c>
      <c r="H1877" s="95">
        <v>42587036</v>
      </c>
      <c r="I1877" s="95">
        <v>7304</v>
      </c>
      <c r="J1877" s="95">
        <v>27655895</v>
      </c>
      <c r="K1877" s="95">
        <v>30290</v>
      </c>
      <c r="L1877" s="95">
        <v>195835950</v>
      </c>
      <c r="M1877" s="95">
        <v>27830</v>
      </c>
      <c r="N1877" s="95">
        <v>130344950</v>
      </c>
      <c r="O1877" s="95">
        <v>9376</v>
      </c>
      <c r="P1877" s="95">
        <v>43538755</v>
      </c>
      <c r="Q1877" s="95">
        <v>7454</v>
      </c>
      <c r="R1877" s="95">
        <v>30589236</v>
      </c>
      <c r="S1877" s="95">
        <v>31060</v>
      </c>
      <c r="T1877" s="95">
        <v>201613579</v>
      </c>
      <c r="U1877" s="95">
        <v>28215</v>
      </c>
      <c r="V1877" s="95">
        <v>140190226</v>
      </c>
      <c r="W1877" s="95">
        <v>9645</v>
      </c>
      <c r="X1877" s="95">
        <v>46501226</v>
      </c>
      <c r="Y1877" s="95">
        <v>7604</v>
      </c>
      <c r="Z1877" s="95">
        <v>34129930</v>
      </c>
      <c r="AA1877" s="95">
        <v>31777</v>
      </c>
      <c r="AB1877" s="95">
        <v>205027698</v>
      </c>
      <c r="AC1877" s="95">
        <v>28303</v>
      </c>
      <c r="AD1877" s="95">
        <v>149912334</v>
      </c>
      <c r="AE1877" s="95">
        <v>9724</v>
      </c>
      <c r="AF1877" s="95">
        <v>49108191</v>
      </c>
      <c r="AG1877" s="95">
        <v>7633</v>
      </c>
      <c r="AH1877" s="95">
        <v>38189958</v>
      </c>
      <c r="AI1877" s="95">
        <v>32506</v>
      </c>
      <c r="AJ1877" s="95">
        <v>203596000.93000001</v>
      </c>
      <c r="AK1877" s="95">
        <v>28754</v>
      </c>
      <c r="AL1877" s="95">
        <v>154981056.88</v>
      </c>
      <c r="AM1877" s="95">
        <v>9901</v>
      </c>
      <c r="AN1877" s="95">
        <v>47968242.369999997</v>
      </c>
      <c r="AO1877" s="95">
        <v>7845</v>
      </c>
      <c r="AP1877" s="95">
        <v>38800074.100000001</v>
      </c>
      <c r="AQ1877" s="72">
        <v>509.87</v>
      </c>
      <c r="AR1877" s="72">
        <v>365.77</v>
      </c>
      <c r="AS1877" s="72">
        <v>875.64</v>
      </c>
      <c r="AT1877" s="95">
        <v>237041373</v>
      </c>
      <c r="AU1877" s="95">
        <v>152081324</v>
      </c>
      <c r="AV1877" s="95">
        <v>38742</v>
      </c>
      <c r="AW1877" s="95">
        <v>34649</v>
      </c>
      <c r="AX1877" s="72">
        <v>502.9</v>
      </c>
      <c r="AY1877" s="72">
        <v>380.09</v>
      </c>
      <c r="AZ1877" s="72">
        <v>882.99</v>
      </c>
      <c r="BA1877" s="95">
        <v>239374705</v>
      </c>
      <c r="BB1877" s="95">
        <v>160934186</v>
      </c>
      <c r="BC1877" s="95">
        <v>39666</v>
      </c>
      <c r="BD1877" s="95">
        <v>35284</v>
      </c>
      <c r="BE1877" s="72">
        <v>507.95</v>
      </c>
      <c r="BF1877" s="72">
        <v>405.56</v>
      </c>
      <c r="BG1877" s="72">
        <v>913.51</v>
      </c>
      <c r="BH1877" s="95">
        <v>248114805</v>
      </c>
      <c r="BI1877" s="95">
        <v>174320156</v>
      </c>
      <c r="BJ1877" s="95">
        <v>40705</v>
      </c>
      <c r="BK1877" s="95">
        <v>35819</v>
      </c>
      <c r="BL1877" s="72">
        <v>510.3</v>
      </c>
      <c r="BM1877" s="72">
        <v>436.2</v>
      </c>
      <c r="BN1877" s="72">
        <v>946.5</v>
      </c>
      <c r="BO1877" s="95">
        <v>254135889</v>
      </c>
      <c r="BP1877" s="95">
        <v>188102292</v>
      </c>
      <c r="BQ1877" s="95">
        <v>41501</v>
      </c>
      <c r="BR1877" s="95">
        <v>35936</v>
      </c>
      <c r="BS1877" s="72">
        <v>494.34</v>
      </c>
      <c r="BT1877" s="72">
        <v>441.23</v>
      </c>
      <c r="BU1877" s="72">
        <v>935.57</v>
      </c>
      <c r="BV1877" s="95">
        <v>251564243.30000001</v>
      </c>
      <c r="BW1877" s="95">
        <v>193781130.97999999</v>
      </c>
      <c r="BX1877" s="95">
        <v>42407</v>
      </c>
      <c r="BY1877" s="95">
        <v>36599</v>
      </c>
      <c r="BZ1877" s="95">
        <v>36791</v>
      </c>
      <c r="CA1877" s="95">
        <v>37555</v>
      </c>
      <c r="CB1877" s="95">
        <v>38350</v>
      </c>
      <c r="CC1877" s="95">
        <v>38859</v>
      </c>
      <c r="CD1877" s="95">
        <v>39566</v>
      </c>
      <c r="CE1877" s="72">
        <v>650.75523149000003</v>
      </c>
      <c r="CF1877" s="72">
        <v>676.59346364999999</v>
      </c>
      <c r="CG1877" s="72">
        <v>712.40329333</v>
      </c>
      <c r="CH1877" s="72">
        <v>716.50152150999998</v>
      </c>
      <c r="CI1877" s="72">
        <v>731.52548966999996</v>
      </c>
      <c r="CJ1877" s="96">
        <v>1.3455750451999999</v>
      </c>
      <c r="CK1877" s="96">
        <v>1.3050525129999999</v>
      </c>
      <c r="CL1877" s="96">
        <v>1.2822933422</v>
      </c>
      <c r="CM1877" s="96">
        <v>1.3210020796999999</v>
      </c>
      <c r="CN1877" s="96">
        <v>1.2789301442000001</v>
      </c>
      <c r="CO1877" s="96">
        <v>1.0832857352</v>
      </c>
      <c r="CP1877" s="96">
        <v>1.2061181851</v>
      </c>
      <c r="CQ1877" s="96">
        <v>0.99584056389999998</v>
      </c>
      <c r="CR1877" s="96">
        <v>1.2111557378</v>
      </c>
      <c r="CS1877" s="95">
        <v>33687</v>
      </c>
      <c r="CT1877" s="95">
        <v>34408</v>
      </c>
      <c r="CU1877" s="95">
        <v>34851</v>
      </c>
      <c r="CV1877" s="95">
        <v>35505</v>
      </c>
      <c r="CW1877" s="95">
        <v>36063</v>
      </c>
      <c r="CX1877" s="96">
        <v>1.0788776950000001</v>
      </c>
      <c r="CY1877" s="96">
        <v>1.0757674669999999</v>
      </c>
      <c r="CZ1877" s="96">
        <v>1.0863533919999999</v>
      </c>
      <c r="DA1877" s="96">
        <v>1.088714634</v>
      </c>
      <c r="DB1877" s="96">
        <v>1.086267136</v>
      </c>
      <c r="DC1877">
        <v>2013</v>
      </c>
      <c r="DD1877" s="6">
        <v>35657.4</v>
      </c>
      <c r="DE1877" s="96">
        <v>2.99225347E-2</v>
      </c>
      <c r="DF1877" s="72">
        <v>902.32</v>
      </c>
      <c r="DG1877" s="96">
        <v>1.0013199381</v>
      </c>
      <c r="DH1877" s="72">
        <v>903.51100656999995</v>
      </c>
      <c r="DI1877" s="72">
        <v>881.11907291</v>
      </c>
      <c r="DJ1877" s="96">
        <v>1</v>
      </c>
      <c r="DK1877" s="72">
        <v>903.51100656999995</v>
      </c>
      <c r="DL1877" s="96">
        <v>1</v>
      </c>
      <c r="DM1877" s="72">
        <v>903.51100656999995</v>
      </c>
      <c r="DN1877" s="96">
        <v>0.44351634540000001</v>
      </c>
      <c r="DO1877" s="96">
        <v>5.4113000000000001E-2</v>
      </c>
      <c r="DP1877" s="72">
        <v>21.68</v>
      </c>
      <c r="DQ1877" s="72">
        <v>881.83</v>
      </c>
      <c r="DR1877" t="s">
        <v>417</v>
      </c>
      <c r="DT1877" t="s">
        <v>1174</v>
      </c>
    </row>
    <row r="1878" spans="1:124" x14ac:dyDescent="0.3">
      <c r="A1878" t="s">
        <v>1191</v>
      </c>
      <c r="B1878">
        <v>33620</v>
      </c>
      <c r="C1878" s="95">
        <v>31511</v>
      </c>
      <c r="D1878" s="95">
        <v>156632279</v>
      </c>
      <c r="E1878" s="95">
        <v>29047</v>
      </c>
      <c r="F1878" s="95">
        <v>131726446</v>
      </c>
      <c r="G1878" s="95">
        <v>5368</v>
      </c>
      <c r="H1878" s="95">
        <v>23122109</v>
      </c>
      <c r="I1878" s="95">
        <v>4741</v>
      </c>
      <c r="J1878" s="95">
        <v>19195723</v>
      </c>
      <c r="K1878" s="95">
        <v>32070</v>
      </c>
      <c r="L1878" s="95">
        <v>162617895</v>
      </c>
      <c r="M1878" s="95">
        <v>29343</v>
      </c>
      <c r="N1878" s="95">
        <v>136059651</v>
      </c>
      <c r="O1878" s="95">
        <v>5368</v>
      </c>
      <c r="P1878" s="95">
        <v>23999176</v>
      </c>
      <c r="Q1878" s="95">
        <v>4745</v>
      </c>
      <c r="R1878" s="95">
        <v>20528935</v>
      </c>
      <c r="S1878" s="95">
        <v>32877</v>
      </c>
      <c r="T1878" s="95">
        <v>179825460</v>
      </c>
      <c r="U1878" s="95">
        <v>29826</v>
      </c>
      <c r="V1878" s="95">
        <v>145921881</v>
      </c>
      <c r="W1878" s="95">
        <v>5405</v>
      </c>
      <c r="X1878" s="95">
        <v>27138681</v>
      </c>
      <c r="Y1878" s="95">
        <v>4783</v>
      </c>
      <c r="Z1878" s="95">
        <v>22567483</v>
      </c>
      <c r="AA1878" s="95">
        <v>33450</v>
      </c>
      <c r="AB1878" s="95">
        <v>176468817</v>
      </c>
      <c r="AC1878" s="95">
        <v>30093</v>
      </c>
      <c r="AD1878" s="95">
        <v>158488527</v>
      </c>
      <c r="AE1878" s="95">
        <v>5392</v>
      </c>
      <c r="AF1878" s="95">
        <v>29649325</v>
      </c>
      <c r="AG1878" s="95">
        <v>4769</v>
      </c>
      <c r="AH1878" s="95">
        <v>24007192</v>
      </c>
      <c r="AI1878" s="95">
        <v>34268</v>
      </c>
      <c r="AJ1878" s="95">
        <v>175057997.31</v>
      </c>
      <c r="AK1878" s="95">
        <v>30821</v>
      </c>
      <c r="AL1878" s="95">
        <v>162821919.28999999</v>
      </c>
      <c r="AM1878" s="95">
        <v>5451</v>
      </c>
      <c r="AN1878" s="95">
        <v>28848901.100000001</v>
      </c>
      <c r="AO1878" s="95">
        <v>4845</v>
      </c>
      <c r="AP1878" s="95">
        <v>24652216.199999999</v>
      </c>
      <c r="AQ1878" s="72">
        <v>406.18</v>
      </c>
      <c r="AR1878" s="72">
        <v>372.23</v>
      </c>
      <c r="AS1878" s="72">
        <v>778.41</v>
      </c>
      <c r="AT1878" s="95">
        <v>179754388</v>
      </c>
      <c r="AU1878" s="95">
        <v>150922169</v>
      </c>
      <c r="AV1878" s="95">
        <v>36879</v>
      </c>
      <c r="AW1878" s="95">
        <v>33788</v>
      </c>
      <c r="AX1878" s="72">
        <v>415.39</v>
      </c>
      <c r="AY1878" s="72">
        <v>382.8</v>
      </c>
      <c r="AZ1878" s="72">
        <v>798.19</v>
      </c>
      <c r="BA1878" s="95">
        <v>186617071</v>
      </c>
      <c r="BB1878" s="95">
        <v>156588586</v>
      </c>
      <c r="BC1878" s="95">
        <v>37438</v>
      </c>
      <c r="BD1878" s="95">
        <v>34088</v>
      </c>
      <c r="BE1878" s="72">
        <v>450.53</v>
      </c>
      <c r="BF1878" s="72">
        <v>405.7</v>
      </c>
      <c r="BG1878" s="72">
        <v>856.23</v>
      </c>
      <c r="BH1878" s="95">
        <v>206964141</v>
      </c>
      <c r="BI1878" s="95">
        <v>168489364</v>
      </c>
      <c r="BJ1878" s="95">
        <v>38282</v>
      </c>
      <c r="BK1878" s="95">
        <v>34609</v>
      </c>
      <c r="BL1878" s="72">
        <v>442.21</v>
      </c>
      <c r="BM1878" s="72">
        <v>436.23</v>
      </c>
      <c r="BN1878" s="72">
        <v>878.44</v>
      </c>
      <c r="BO1878" s="95">
        <v>206118142</v>
      </c>
      <c r="BP1878" s="95">
        <v>182495719</v>
      </c>
      <c r="BQ1878" s="95">
        <v>38842</v>
      </c>
      <c r="BR1878" s="95">
        <v>34862</v>
      </c>
      <c r="BS1878" s="72">
        <v>427.81</v>
      </c>
      <c r="BT1878" s="72">
        <v>438.03</v>
      </c>
      <c r="BU1878" s="72">
        <v>865.84</v>
      </c>
      <c r="BV1878" s="95">
        <v>203906898.41</v>
      </c>
      <c r="BW1878" s="95">
        <v>187474135.49000001</v>
      </c>
      <c r="BX1878" s="95">
        <v>39719</v>
      </c>
      <c r="BY1878" s="95">
        <v>35666</v>
      </c>
      <c r="BZ1878" s="95">
        <v>35406</v>
      </c>
      <c r="CA1878" s="95">
        <v>35824</v>
      </c>
      <c r="CB1878" s="95">
        <v>36512</v>
      </c>
      <c r="CC1878" s="95">
        <v>36953</v>
      </c>
      <c r="CD1878" s="95">
        <v>37736</v>
      </c>
      <c r="CE1878" s="72">
        <v>650.75523149000003</v>
      </c>
      <c r="CF1878" s="72">
        <v>676.59346364999999</v>
      </c>
      <c r="CG1878" s="72">
        <v>712.40329333</v>
      </c>
      <c r="CH1878" s="72">
        <v>716.50152150999998</v>
      </c>
      <c r="CI1878" s="72">
        <v>731.52548966999996</v>
      </c>
      <c r="CJ1878" s="96">
        <v>1.1961640296</v>
      </c>
      <c r="CK1878" s="96">
        <v>1.1797187571000001</v>
      </c>
      <c r="CL1878" s="96">
        <v>1.2018894466000001</v>
      </c>
      <c r="CM1878" s="96">
        <v>1.2260127488999999</v>
      </c>
      <c r="CN1878" s="96">
        <v>1.1836087904000001</v>
      </c>
      <c r="CO1878" s="96">
        <v>1.0652786103</v>
      </c>
      <c r="CP1878" s="96">
        <v>1.1240991257999999</v>
      </c>
      <c r="CQ1878" s="96">
        <v>0.99584056389999998</v>
      </c>
      <c r="CR1878" s="96">
        <v>1.1287941123</v>
      </c>
      <c r="CS1878" s="95">
        <v>33319</v>
      </c>
      <c r="CT1878" s="95">
        <v>33771</v>
      </c>
      <c r="CU1878" s="95">
        <v>34184</v>
      </c>
      <c r="CV1878" s="95">
        <v>34591</v>
      </c>
      <c r="CW1878" s="95">
        <v>35208</v>
      </c>
      <c r="CX1878" s="96">
        <v>1.0636303600000001</v>
      </c>
      <c r="CY1878" s="96">
        <v>1.0524026849999999</v>
      </c>
      <c r="CZ1878" s="96">
        <v>1.0692673909999999</v>
      </c>
      <c r="DA1878" s="96">
        <v>1.0722599079999999</v>
      </c>
      <c r="DB1878" s="96">
        <v>1.0684571030000001</v>
      </c>
      <c r="DC1878">
        <v>2013</v>
      </c>
      <c r="DD1878" s="6">
        <v>34602.6</v>
      </c>
      <c r="DE1878" s="96">
        <v>5.9755546000000003E-3</v>
      </c>
      <c r="DF1878" s="72">
        <v>861.72</v>
      </c>
      <c r="DG1878" s="96">
        <v>1.0001449918</v>
      </c>
      <c r="DH1878" s="72">
        <v>861.84494236</v>
      </c>
      <c r="DI1878" s="72">
        <v>881.11907291</v>
      </c>
      <c r="DJ1878" s="96">
        <v>1</v>
      </c>
      <c r="DK1878" s="72">
        <v>861.84494236</v>
      </c>
      <c r="DL1878" s="96">
        <v>1</v>
      </c>
      <c r="DM1878" s="72">
        <v>861.84494236</v>
      </c>
      <c r="DN1878" s="96">
        <v>1</v>
      </c>
      <c r="DO1878" s="96">
        <v>1.4350999999999999E-2</v>
      </c>
      <c r="DP1878" s="72">
        <v>12.37</v>
      </c>
      <c r="DQ1878" s="72">
        <v>849.47</v>
      </c>
      <c r="DR1878" t="s">
        <v>1191</v>
      </c>
      <c r="DT1878" t="s">
        <v>1174</v>
      </c>
    </row>
    <row r="1879" spans="1:124" x14ac:dyDescent="0.3">
      <c r="A1879" t="s">
        <v>1192</v>
      </c>
      <c r="B1879">
        <v>33630</v>
      </c>
      <c r="C1879" s="95">
        <v>14898</v>
      </c>
      <c r="D1879" s="95">
        <v>54621904</v>
      </c>
      <c r="E1879" s="95">
        <v>14483</v>
      </c>
      <c r="F1879" s="95">
        <v>41019308</v>
      </c>
      <c r="G1879" s="95">
        <v>3993</v>
      </c>
      <c r="H1879" s="95">
        <v>9335777</v>
      </c>
      <c r="I1879" s="95">
        <v>3508</v>
      </c>
      <c r="J1879" s="95">
        <v>8419984</v>
      </c>
      <c r="K1879" s="95">
        <v>14018</v>
      </c>
      <c r="L1879" s="95">
        <v>52507772</v>
      </c>
      <c r="M1879" s="95">
        <v>13578</v>
      </c>
      <c r="N1879" s="95">
        <v>40468867</v>
      </c>
      <c r="O1879" s="95">
        <v>4046</v>
      </c>
      <c r="P1879" s="95">
        <v>9860437</v>
      </c>
      <c r="Q1879" s="95">
        <v>3556</v>
      </c>
      <c r="R1879" s="95">
        <v>9519789</v>
      </c>
      <c r="S1879" s="95">
        <v>13250</v>
      </c>
      <c r="T1879" s="95">
        <v>50464528</v>
      </c>
      <c r="U1879" s="95">
        <v>12756</v>
      </c>
      <c r="V1879" s="95">
        <v>39725440</v>
      </c>
      <c r="W1879" s="95">
        <v>4106</v>
      </c>
      <c r="X1879" s="95">
        <v>12243267</v>
      </c>
      <c r="Y1879" s="95">
        <v>3633</v>
      </c>
      <c r="Z1879" s="95">
        <v>10799546</v>
      </c>
      <c r="AA1879" s="95">
        <v>13276</v>
      </c>
      <c r="AB1879" s="95">
        <v>50704924</v>
      </c>
      <c r="AC1879" s="95">
        <v>12741</v>
      </c>
      <c r="AD1879" s="95">
        <v>41708158</v>
      </c>
      <c r="AE1879" s="95">
        <v>4163</v>
      </c>
      <c r="AF1879" s="95">
        <v>12012396</v>
      </c>
      <c r="AG1879" s="95">
        <v>3685</v>
      </c>
      <c r="AH1879" s="95">
        <v>11464984</v>
      </c>
      <c r="AI1879" s="95">
        <v>13185</v>
      </c>
      <c r="AJ1879" s="95">
        <v>49884881</v>
      </c>
      <c r="AK1879" s="95">
        <v>12599</v>
      </c>
      <c r="AL1879" s="95">
        <v>44247301.899999999</v>
      </c>
      <c r="AM1879" s="95">
        <v>4234</v>
      </c>
      <c r="AN1879" s="95">
        <v>12403813</v>
      </c>
      <c r="AO1879" s="95">
        <v>3747</v>
      </c>
      <c r="AP1879" s="95">
        <v>12109310</v>
      </c>
      <c r="AQ1879" s="72">
        <v>282.13</v>
      </c>
      <c r="AR1879" s="72">
        <v>229</v>
      </c>
      <c r="AS1879" s="72">
        <v>511.13</v>
      </c>
      <c r="AT1879" s="95">
        <v>63957681</v>
      </c>
      <c r="AU1879" s="95">
        <v>49439292</v>
      </c>
      <c r="AV1879" s="95">
        <v>18891</v>
      </c>
      <c r="AW1879" s="95">
        <v>17991</v>
      </c>
      <c r="AX1879" s="72">
        <v>287.72000000000003</v>
      </c>
      <c r="AY1879" s="72">
        <v>243.13</v>
      </c>
      <c r="AZ1879" s="72">
        <v>530.85</v>
      </c>
      <c r="BA1879" s="95">
        <v>62368209</v>
      </c>
      <c r="BB1879" s="95">
        <v>49988656</v>
      </c>
      <c r="BC1879" s="95">
        <v>18064</v>
      </c>
      <c r="BD1879" s="95">
        <v>17134</v>
      </c>
      <c r="BE1879" s="72">
        <v>301.08999999999997</v>
      </c>
      <c r="BF1879" s="72">
        <v>256.89999999999998</v>
      </c>
      <c r="BG1879" s="72">
        <v>557.99</v>
      </c>
      <c r="BH1879" s="95">
        <v>62707795</v>
      </c>
      <c r="BI1879" s="95">
        <v>50524986</v>
      </c>
      <c r="BJ1879" s="95">
        <v>17356</v>
      </c>
      <c r="BK1879" s="95">
        <v>16389</v>
      </c>
      <c r="BL1879" s="72">
        <v>299.7</v>
      </c>
      <c r="BM1879" s="72">
        <v>269.76</v>
      </c>
      <c r="BN1879" s="72">
        <v>569.46</v>
      </c>
      <c r="BO1879" s="95">
        <v>62717320</v>
      </c>
      <c r="BP1879" s="95">
        <v>53173142</v>
      </c>
      <c r="BQ1879" s="95">
        <v>17439</v>
      </c>
      <c r="BR1879" s="95">
        <v>16426</v>
      </c>
      <c r="BS1879" s="72">
        <v>297.99</v>
      </c>
      <c r="BT1879" s="72">
        <v>287.31</v>
      </c>
      <c r="BU1879" s="72">
        <v>585.29999999999995</v>
      </c>
      <c r="BV1879" s="95">
        <v>62288694</v>
      </c>
      <c r="BW1879" s="95">
        <v>56356611.899999999</v>
      </c>
      <c r="BX1879" s="95">
        <v>17419</v>
      </c>
      <c r="BY1879" s="95">
        <v>16346</v>
      </c>
      <c r="BZ1879" s="95">
        <v>18462</v>
      </c>
      <c r="CA1879" s="95">
        <v>17615</v>
      </c>
      <c r="CB1879" s="95">
        <v>16890</v>
      </c>
      <c r="CC1879" s="95">
        <v>16958</v>
      </c>
      <c r="CD1879" s="95">
        <v>16894</v>
      </c>
      <c r="CE1879" s="72">
        <v>650.75523149000003</v>
      </c>
      <c r="CF1879" s="72">
        <v>676.59346364999999</v>
      </c>
      <c r="CG1879" s="72">
        <v>712.40329333</v>
      </c>
      <c r="CH1879" s="72">
        <v>716.50152150999998</v>
      </c>
      <c r="CI1879" s="72">
        <v>731.52548966999996</v>
      </c>
      <c r="CJ1879" s="96">
        <v>0.7854412462</v>
      </c>
      <c r="CK1879" s="96">
        <v>0.78459226780000002</v>
      </c>
      <c r="CL1879" s="96">
        <v>0.7832501691</v>
      </c>
      <c r="CM1879" s="96">
        <v>0.79477849369999998</v>
      </c>
      <c r="CN1879" s="96">
        <v>0.80010882500000002</v>
      </c>
      <c r="CO1879" s="96">
        <v>0.97703175129999997</v>
      </c>
      <c r="CP1879" s="96">
        <v>0.80819707169999999</v>
      </c>
      <c r="CQ1879" s="96">
        <v>0.99584056389999998</v>
      </c>
      <c r="CR1879" s="96">
        <v>0.81157264090000003</v>
      </c>
      <c r="CS1879" s="95">
        <v>17312</v>
      </c>
      <c r="CT1879" s="95">
        <v>16452</v>
      </c>
      <c r="CU1879" s="95">
        <v>15916</v>
      </c>
      <c r="CV1879" s="95">
        <v>16008</v>
      </c>
      <c r="CW1879" s="95">
        <v>15922</v>
      </c>
      <c r="CX1879" s="96">
        <v>0.97735858900000006</v>
      </c>
      <c r="CY1879" s="96">
        <v>0.97366054000000002</v>
      </c>
      <c r="CZ1879" s="96">
        <v>0.98066083000000004</v>
      </c>
      <c r="DA1879" s="96">
        <v>0.98240898899999995</v>
      </c>
      <c r="DB1879" s="96">
        <v>0.971125817</v>
      </c>
      <c r="DC1879">
        <v>2013</v>
      </c>
      <c r="DD1879" s="6">
        <v>16857.2</v>
      </c>
      <c r="DE1879" s="96">
        <v>5.2881754000000001E-3</v>
      </c>
      <c r="DF1879" s="72">
        <v>619.98</v>
      </c>
      <c r="DG1879" s="96">
        <v>1</v>
      </c>
      <c r="DH1879" s="72">
        <v>619.98</v>
      </c>
      <c r="DI1879" s="72">
        <v>611.75154658999998</v>
      </c>
      <c r="DJ1879" s="96">
        <v>1</v>
      </c>
      <c r="DK1879" s="72">
        <v>619.98</v>
      </c>
      <c r="DL1879" s="96">
        <v>1</v>
      </c>
      <c r="DM1879" s="72">
        <v>619.98</v>
      </c>
      <c r="DN1879" s="96">
        <v>1</v>
      </c>
      <c r="DO1879" s="96">
        <v>2.2678E-2</v>
      </c>
      <c r="DP1879" s="72">
        <v>14.06</v>
      </c>
      <c r="DQ1879" s="72">
        <v>605.91999999999996</v>
      </c>
      <c r="DR1879" t="s">
        <v>1192</v>
      </c>
      <c r="DT1879" t="s">
        <v>1174</v>
      </c>
    </row>
    <row r="1880" spans="1:124" x14ac:dyDescent="0.3">
      <c r="A1880" t="s">
        <v>1193</v>
      </c>
      <c r="B1880">
        <v>33640</v>
      </c>
      <c r="C1880" s="95">
        <v>20140</v>
      </c>
      <c r="D1880" s="95">
        <v>58063462</v>
      </c>
      <c r="E1880" s="95">
        <v>18703</v>
      </c>
      <c r="F1880" s="95">
        <v>57298253</v>
      </c>
      <c r="G1880" s="95">
        <v>4022</v>
      </c>
      <c r="H1880" s="95">
        <v>8658752</v>
      </c>
      <c r="I1880" s="95">
        <v>3186</v>
      </c>
      <c r="J1880" s="95">
        <v>9490434</v>
      </c>
      <c r="K1880" s="95">
        <v>19900</v>
      </c>
      <c r="L1880" s="95">
        <v>61984864</v>
      </c>
      <c r="M1880" s="95">
        <v>18323</v>
      </c>
      <c r="N1880" s="95">
        <v>57709136</v>
      </c>
      <c r="O1880" s="95">
        <v>4115</v>
      </c>
      <c r="P1880" s="95">
        <v>9960493</v>
      </c>
      <c r="Q1880" s="95">
        <v>3247</v>
      </c>
      <c r="R1880" s="95">
        <v>10340521</v>
      </c>
      <c r="S1880" s="95">
        <v>19066</v>
      </c>
      <c r="T1880" s="95">
        <v>61584803</v>
      </c>
      <c r="U1880" s="95">
        <v>17311</v>
      </c>
      <c r="V1880" s="95">
        <v>57878602</v>
      </c>
      <c r="W1880" s="95">
        <v>4099</v>
      </c>
      <c r="X1880" s="95">
        <v>9834730</v>
      </c>
      <c r="Y1880" s="95">
        <v>3190</v>
      </c>
      <c r="Z1880" s="95">
        <v>10875226</v>
      </c>
      <c r="AA1880" s="95">
        <v>18791</v>
      </c>
      <c r="AB1880" s="95">
        <v>62546678</v>
      </c>
      <c r="AC1880" s="95">
        <v>16877</v>
      </c>
      <c r="AD1880" s="95">
        <v>61522016</v>
      </c>
      <c r="AE1880" s="95">
        <v>4029</v>
      </c>
      <c r="AF1880" s="95">
        <v>10585103</v>
      </c>
      <c r="AG1880" s="95">
        <v>3170</v>
      </c>
      <c r="AH1880" s="95">
        <v>11539223</v>
      </c>
      <c r="AI1880" s="95">
        <v>18666</v>
      </c>
      <c r="AJ1880" s="95">
        <v>56959987.890000001</v>
      </c>
      <c r="AK1880" s="95">
        <v>16684</v>
      </c>
      <c r="AL1880" s="95">
        <v>60741753.329999998</v>
      </c>
      <c r="AM1880" s="95">
        <v>4042</v>
      </c>
      <c r="AN1880" s="95">
        <v>10562241</v>
      </c>
      <c r="AO1880" s="95">
        <v>3215</v>
      </c>
      <c r="AP1880" s="95">
        <v>11951979</v>
      </c>
      <c r="AQ1880" s="72">
        <v>230.12</v>
      </c>
      <c r="AR1880" s="72">
        <v>254.27</v>
      </c>
      <c r="AS1880" s="72">
        <v>484.39</v>
      </c>
      <c r="AT1880" s="95">
        <v>66722214</v>
      </c>
      <c r="AU1880" s="95">
        <v>66788687</v>
      </c>
      <c r="AV1880" s="95">
        <v>24162</v>
      </c>
      <c r="AW1880" s="95">
        <v>21889</v>
      </c>
      <c r="AX1880" s="72">
        <v>249.65</v>
      </c>
      <c r="AY1880" s="72">
        <v>262.89999999999998</v>
      </c>
      <c r="AZ1880" s="72">
        <v>512.54999999999995</v>
      </c>
      <c r="BA1880" s="95">
        <v>71945357</v>
      </c>
      <c r="BB1880" s="95">
        <v>68049657</v>
      </c>
      <c r="BC1880" s="95">
        <v>24015</v>
      </c>
      <c r="BD1880" s="95">
        <v>21570</v>
      </c>
      <c r="BE1880" s="72">
        <v>256.92</v>
      </c>
      <c r="BF1880" s="72">
        <v>279.47000000000003</v>
      </c>
      <c r="BG1880" s="72">
        <v>536.39</v>
      </c>
      <c r="BH1880" s="95">
        <v>71419533</v>
      </c>
      <c r="BI1880" s="95">
        <v>68753828</v>
      </c>
      <c r="BJ1880" s="95">
        <v>23165</v>
      </c>
      <c r="BK1880" s="95">
        <v>20501</v>
      </c>
      <c r="BL1880" s="72">
        <v>267.06</v>
      </c>
      <c r="BM1880" s="72">
        <v>303.70999999999998</v>
      </c>
      <c r="BN1880" s="72">
        <v>570.77</v>
      </c>
      <c r="BO1880" s="95">
        <v>73131781</v>
      </c>
      <c r="BP1880" s="95">
        <v>73061239</v>
      </c>
      <c r="BQ1880" s="95">
        <v>22820</v>
      </c>
      <c r="BR1880" s="95">
        <v>20047</v>
      </c>
      <c r="BS1880" s="72">
        <v>247.79</v>
      </c>
      <c r="BT1880" s="72">
        <v>304.43</v>
      </c>
      <c r="BU1880" s="72">
        <v>552.22</v>
      </c>
      <c r="BV1880" s="95">
        <v>67522228.890000001</v>
      </c>
      <c r="BW1880" s="95">
        <v>72693732.329999998</v>
      </c>
      <c r="BX1880" s="95">
        <v>22708</v>
      </c>
      <c r="BY1880" s="95">
        <v>19899</v>
      </c>
      <c r="BZ1880" s="95">
        <v>23079</v>
      </c>
      <c r="CA1880" s="95">
        <v>22837</v>
      </c>
      <c r="CB1880" s="95">
        <v>21881</v>
      </c>
      <c r="CC1880" s="95">
        <v>21504</v>
      </c>
      <c r="CD1880" s="95">
        <v>21334</v>
      </c>
      <c r="CE1880" s="72">
        <v>650.75523149000003</v>
      </c>
      <c r="CF1880" s="72">
        <v>676.59346364999999</v>
      </c>
      <c r="CG1880" s="72">
        <v>712.40329333</v>
      </c>
      <c r="CH1880" s="72">
        <v>716.50152150999998</v>
      </c>
      <c r="CI1880" s="72">
        <v>731.52548966999996</v>
      </c>
      <c r="CJ1880" s="96">
        <v>0.74435052779999999</v>
      </c>
      <c r="CK1880" s="96">
        <v>0.75754500680000003</v>
      </c>
      <c r="CL1880" s="96">
        <v>0.75293026439999999</v>
      </c>
      <c r="CM1880" s="96">
        <v>0.79660682199999999</v>
      </c>
      <c r="CN1880" s="96">
        <v>0.75488825449999997</v>
      </c>
      <c r="CO1880" s="96">
        <v>1.0077432098000001</v>
      </c>
      <c r="CP1880" s="96">
        <v>0.75541483949999999</v>
      </c>
      <c r="CQ1880" s="96">
        <v>0.99584056389999998</v>
      </c>
      <c r="CR1880" s="96">
        <v>0.75856995490000001</v>
      </c>
      <c r="CS1880" s="95">
        <v>21823</v>
      </c>
      <c r="CT1880" s="95">
        <v>21519</v>
      </c>
      <c r="CU1880" s="95">
        <v>20658</v>
      </c>
      <c r="CV1880" s="95">
        <v>20296</v>
      </c>
      <c r="CW1880" s="95">
        <v>20199</v>
      </c>
      <c r="CX1880" s="96">
        <v>1.004677636</v>
      </c>
      <c r="CY1880" s="96">
        <v>1.0032319139999999</v>
      </c>
      <c r="CZ1880" s="96">
        <v>1.016829542</v>
      </c>
      <c r="DA1880" s="96">
        <v>1.0143587599999999</v>
      </c>
      <c r="DB1880" s="96">
        <v>0.99992123499999996</v>
      </c>
      <c r="DC1880">
        <v>2013</v>
      </c>
      <c r="DD1880" s="6">
        <v>20781.2</v>
      </c>
      <c r="DE1880" s="96">
        <v>6.0728114999999997E-3</v>
      </c>
      <c r="DF1880" s="72">
        <v>579.04</v>
      </c>
      <c r="DG1880" s="96">
        <v>1</v>
      </c>
      <c r="DH1880" s="72">
        <v>579.04</v>
      </c>
      <c r="DI1880" s="72">
        <v>589.91718863999995</v>
      </c>
      <c r="DJ1880" s="96">
        <v>1</v>
      </c>
      <c r="DK1880" s="72">
        <v>579.04</v>
      </c>
      <c r="DL1880" s="96">
        <v>1</v>
      </c>
      <c r="DM1880" s="72">
        <v>579.04</v>
      </c>
      <c r="DN1880" s="96">
        <v>1</v>
      </c>
      <c r="DO1880" s="96">
        <v>1.4071E-2</v>
      </c>
      <c r="DP1880" s="72">
        <v>8.15</v>
      </c>
      <c r="DQ1880" s="72">
        <v>570.89</v>
      </c>
      <c r="DR1880" t="s">
        <v>1193</v>
      </c>
      <c r="DT1880" t="s">
        <v>1174</v>
      </c>
    </row>
    <row r="1881" spans="1:124" x14ac:dyDescent="0.3">
      <c r="A1881" t="s">
        <v>1194</v>
      </c>
      <c r="B1881">
        <v>33650</v>
      </c>
      <c r="C1881" s="95">
        <v>19514</v>
      </c>
      <c r="D1881" s="95">
        <v>64334683</v>
      </c>
      <c r="E1881" s="95">
        <v>18336</v>
      </c>
      <c r="F1881" s="95">
        <v>55364763</v>
      </c>
      <c r="G1881" s="95">
        <v>4451</v>
      </c>
      <c r="H1881" s="95">
        <v>11493299</v>
      </c>
      <c r="I1881" s="95">
        <v>3743</v>
      </c>
      <c r="J1881" s="95">
        <v>11024447</v>
      </c>
      <c r="K1881" s="95">
        <v>19000</v>
      </c>
      <c r="L1881" s="95">
        <v>61109648</v>
      </c>
      <c r="M1881" s="95">
        <v>17720</v>
      </c>
      <c r="N1881" s="95">
        <v>55512477</v>
      </c>
      <c r="O1881" s="95">
        <v>4525</v>
      </c>
      <c r="P1881" s="95">
        <v>12920013</v>
      </c>
      <c r="Q1881" s="95">
        <v>3787</v>
      </c>
      <c r="R1881" s="95">
        <v>11656622</v>
      </c>
      <c r="S1881" s="95">
        <v>17212</v>
      </c>
      <c r="T1881" s="95">
        <v>61053094</v>
      </c>
      <c r="U1881" s="95">
        <v>15779</v>
      </c>
      <c r="V1881" s="95">
        <v>52408445</v>
      </c>
      <c r="W1881" s="95">
        <v>4361</v>
      </c>
      <c r="X1881" s="95">
        <v>11480509</v>
      </c>
      <c r="Y1881" s="95">
        <v>3611</v>
      </c>
      <c r="Z1881" s="95">
        <v>11758035</v>
      </c>
      <c r="AA1881" s="95">
        <v>16023</v>
      </c>
      <c r="AB1881" s="95">
        <v>52915839</v>
      </c>
      <c r="AC1881" s="95">
        <v>14462</v>
      </c>
      <c r="AD1881" s="95">
        <v>48331026</v>
      </c>
      <c r="AE1881" s="95">
        <v>4118</v>
      </c>
      <c r="AF1881" s="95">
        <v>12364337</v>
      </c>
      <c r="AG1881" s="95">
        <v>3395</v>
      </c>
      <c r="AH1881" s="95">
        <v>12424865</v>
      </c>
      <c r="AI1881" s="95">
        <v>15740</v>
      </c>
      <c r="AJ1881" s="95">
        <v>51026208</v>
      </c>
      <c r="AK1881" s="95">
        <v>14147</v>
      </c>
      <c r="AL1881" s="95">
        <v>48498721</v>
      </c>
      <c r="AM1881" s="95">
        <v>4256</v>
      </c>
      <c r="AN1881" s="95">
        <v>11871949</v>
      </c>
      <c r="AO1881" s="95">
        <v>3554</v>
      </c>
      <c r="AP1881" s="95">
        <v>12226638</v>
      </c>
      <c r="AQ1881" s="72">
        <v>263.68</v>
      </c>
      <c r="AR1881" s="72">
        <v>250.57</v>
      </c>
      <c r="AS1881" s="72">
        <v>514.25</v>
      </c>
      <c r="AT1881" s="95">
        <v>75827982</v>
      </c>
      <c r="AU1881" s="95">
        <v>66389210</v>
      </c>
      <c r="AV1881" s="95">
        <v>23965</v>
      </c>
      <c r="AW1881" s="95">
        <v>22079</v>
      </c>
      <c r="AX1881" s="72">
        <v>262.24</v>
      </c>
      <c r="AY1881" s="72">
        <v>260.26</v>
      </c>
      <c r="AZ1881" s="72">
        <v>522.5</v>
      </c>
      <c r="BA1881" s="95">
        <v>74029661</v>
      </c>
      <c r="BB1881" s="95">
        <v>67169099</v>
      </c>
      <c r="BC1881" s="95">
        <v>23525</v>
      </c>
      <c r="BD1881" s="95">
        <v>21507</v>
      </c>
      <c r="BE1881" s="72">
        <v>280.19</v>
      </c>
      <c r="BF1881" s="72">
        <v>275.77</v>
      </c>
      <c r="BG1881" s="72">
        <v>555.96</v>
      </c>
      <c r="BH1881" s="95">
        <v>72533603</v>
      </c>
      <c r="BI1881" s="95">
        <v>64166480</v>
      </c>
      <c r="BJ1881" s="95">
        <v>21573</v>
      </c>
      <c r="BK1881" s="95">
        <v>19390</v>
      </c>
      <c r="BL1881" s="72">
        <v>270.10000000000002</v>
      </c>
      <c r="BM1881" s="72">
        <v>283.52999999999997</v>
      </c>
      <c r="BN1881" s="72">
        <v>553.63</v>
      </c>
      <c r="BO1881" s="95">
        <v>65280176</v>
      </c>
      <c r="BP1881" s="95">
        <v>60755891</v>
      </c>
      <c r="BQ1881" s="95">
        <v>20141</v>
      </c>
      <c r="BR1881" s="95">
        <v>17857</v>
      </c>
      <c r="BS1881" s="72">
        <v>262.13</v>
      </c>
      <c r="BT1881" s="72">
        <v>285.88</v>
      </c>
      <c r="BU1881" s="72">
        <v>548.01</v>
      </c>
      <c r="BV1881" s="95">
        <v>62898157</v>
      </c>
      <c r="BW1881" s="95">
        <v>60725359</v>
      </c>
      <c r="BX1881" s="95">
        <v>19996</v>
      </c>
      <c r="BY1881" s="95">
        <v>17701</v>
      </c>
      <c r="BZ1881" s="95">
        <v>23066</v>
      </c>
      <c r="CA1881" s="95">
        <v>22552</v>
      </c>
      <c r="CB1881" s="95">
        <v>20521</v>
      </c>
      <c r="CC1881" s="95">
        <v>19057</v>
      </c>
      <c r="CD1881" s="95">
        <v>18873</v>
      </c>
      <c r="CE1881" s="72">
        <v>650.75523149000003</v>
      </c>
      <c r="CF1881" s="72">
        <v>676.59346364999999</v>
      </c>
      <c r="CG1881" s="72">
        <v>712.40329333</v>
      </c>
      <c r="CH1881" s="72">
        <v>716.50152150999998</v>
      </c>
      <c r="CI1881" s="72">
        <v>731.52548966999996</v>
      </c>
      <c r="CJ1881" s="96">
        <v>0.79023567559999996</v>
      </c>
      <c r="CK1881" s="96">
        <v>0.77225103120000005</v>
      </c>
      <c r="CL1881" s="96">
        <v>0.78040065960000005</v>
      </c>
      <c r="CM1881" s="96">
        <v>0.77268503050000004</v>
      </c>
      <c r="CN1881" s="96">
        <v>0.7491331577</v>
      </c>
      <c r="CO1881" s="96">
        <v>1.0369653111999999</v>
      </c>
      <c r="CP1881" s="96">
        <v>0.74538762530000002</v>
      </c>
      <c r="CQ1881" s="96">
        <v>0.99584056389999998</v>
      </c>
      <c r="CR1881" s="96">
        <v>0.74850086039999997</v>
      </c>
      <c r="CS1881" s="95">
        <v>20108</v>
      </c>
      <c r="CT1881" s="95">
        <v>19520</v>
      </c>
      <c r="CU1881" s="95">
        <v>17292</v>
      </c>
      <c r="CV1881" s="95">
        <v>16016</v>
      </c>
      <c r="CW1881" s="95">
        <v>15667</v>
      </c>
      <c r="CX1881" s="96">
        <v>1.0275692430000001</v>
      </c>
      <c r="CY1881" s="96">
        <v>1.0352948289999999</v>
      </c>
      <c r="CZ1881" s="96">
        <v>1.0549092529999999</v>
      </c>
      <c r="DA1881" s="96">
        <v>1.041486213</v>
      </c>
      <c r="DB1881" s="96">
        <v>1.0266793949999999</v>
      </c>
      <c r="DC1881">
        <v>2013</v>
      </c>
      <c r="DD1881" s="6">
        <v>19706.8</v>
      </c>
      <c r="DE1881" s="96">
        <v>1.1123450599999999E-2</v>
      </c>
      <c r="DF1881" s="72">
        <v>568.45000000000005</v>
      </c>
      <c r="DG1881" s="96">
        <v>1</v>
      </c>
      <c r="DH1881" s="72">
        <v>568.45000000000005</v>
      </c>
      <c r="DI1881" s="72">
        <v>589.91718863999995</v>
      </c>
      <c r="DJ1881" s="96">
        <v>1</v>
      </c>
      <c r="DK1881" s="72">
        <v>568.45000000000005</v>
      </c>
      <c r="DL1881" s="96">
        <v>1</v>
      </c>
      <c r="DM1881" s="72">
        <v>568.45000000000005</v>
      </c>
      <c r="DN1881" s="96">
        <v>1</v>
      </c>
      <c r="DO1881" s="96">
        <v>1.6837999999999999E-2</v>
      </c>
      <c r="DP1881" s="72">
        <v>9.57</v>
      </c>
      <c r="DQ1881" s="72">
        <v>558.88</v>
      </c>
      <c r="DR1881" t="s">
        <v>1194</v>
      </c>
      <c r="DT1881" t="s">
        <v>1174</v>
      </c>
    </row>
    <row r="1882" spans="1:124" x14ac:dyDescent="0.3">
      <c r="A1882" t="s">
        <v>1195</v>
      </c>
      <c r="B1882">
        <v>33660</v>
      </c>
      <c r="C1882" s="95">
        <v>4540</v>
      </c>
      <c r="D1882" s="95">
        <v>16261872</v>
      </c>
      <c r="E1882" s="95">
        <v>4324</v>
      </c>
      <c r="F1882" s="95">
        <v>11317802</v>
      </c>
      <c r="G1882" s="95">
        <v>934</v>
      </c>
      <c r="H1882" s="95">
        <v>1971501</v>
      </c>
      <c r="I1882" s="95">
        <v>796</v>
      </c>
      <c r="J1882" s="95">
        <v>2006647</v>
      </c>
      <c r="K1882" s="95">
        <v>4353</v>
      </c>
      <c r="L1882" s="95">
        <v>15823385</v>
      </c>
      <c r="M1882" s="95">
        <v>4115</v>
      </c>
      <c r="N1882" s="95">
        <v>11324098</v>
      </c>
      <c r="O1882" s="95">
        <v>933</v>
      </c>
      <c r="P1882" s="95">
        <v>1710046</v>
      </c>
      <c r="Q1882" s="95">
        <v>782</v>
      </c>
      <c r="R1882" s="95">
        <v>2044057</v>
      </c>
      <c r="S1882" s="95">
        <v>4109</v>
      </c>
      <c r="T1882" s="95">
        <v>14361931</v>
      </c>
      <c r="U1882" s="95">
        <v>3850</v>
      </c>
      <c r="V1882" s="95">
        <v>11373340</v>
      </c>
      <c r="W1882" s="95">
        <v>898</v>
      </c>
      <c r="X1882" s="95">
        <v>1735879</v>
      </c>
      <c r="Y1882" s="95">
        <v>747</v>
      </c>
      <c r="Z1882" s="95">
        <v>2107561</v>
      </c>
      <c r="AA1882" s="95">
        <v>4023</v>
      </c>
      <c r="AB1882" s="95">
        <v>12722264</v>
      </c>
      <c r="AC1882" s="95">
        <v>3731</v>
      </c>
      <c r="AD1882" s="95">
        <v>11909298</v>
      </c>
      <c r="AE1882" s="95">
        <v>881</v>
      </c>
      <c r="AF1882" s="95">
        <v>2823667</v>
      </c>
      <c r="AG1882" s="95">
        <v>728</v>
      </c>
      <c r="AH1882" s="95">
        <v>2354853</v>
      </c>
      <c r="AI1882" s="95">
        <v>3939</v>
      </c>
      <c r="AJ1882" s="95">
        <v>13220740</v>
      </c>
      <c r="AK1882" s="95">
        <v>3647</v>
      </c>
      <c r="AL1882" s="95">
        <v>12516192</v>
      </c>
      <c r="AM1882" s="95">
        <v>875</v>
      </c>
      <c r="AN1882" s="95">
        <v>2511823</v>
      </c>
      <c r="AO1882" s="95">
        <v>729</v>
      </c>
      <c r="AP1882" s="95">
        <v>2348720</v>
      </c>
      <c r="AQ1882" s="72">
        <v>277.58</v>
      </c>
      <c r="AR1882" s="72">
        <v>216.87</v>
      </c>
      <c r="AS1882" s="72">
        <v>494.45</v>
      </c>
      <c r="AT1882" s="95">
        <v>18233373</v>
      </c>
      <c r="AU1882" s="95">
        <v>13324449</v>
      </c>
      <c r="AV1882" s="95">
        <v>5474</v>
      </c>
      <c r="AW1882" s="95">
        <v>5120</v>
      </c>
      <c r="AX1882" s="72">
        <v>276.41000000000003</v>
      </c>
      <c r="AY1882" s="72">
        <v>227.49</v>
      </c>
      <c r="AZ1882" s="72">
        <v>503.9</v>
      </c>
      <c r="BA1882" s="95">
        <v>17533431</v>
      </c>
      <c r="BB1882" s="95">
        <v>13368155</v>
      </c>
      <c r="BC1882" s="95">
        <v>5286</v>
      </c>
      <c r="BD1882" s="95">
        <v>4897</v>
      </c>
      <c r="BE1882" s="72">
        <v>267.92</v>
      </c>
      <c r="BF1882" s="72">
        <v>244.38</v>
      </c>
      <c r="BG1882" s="72">
        <v>512.29999999999995</v>
      </c>
      <c r="BH1882" s="95">
        <v>16097810</v>
      </c>
      <c r="BI1882" s="95">
        <v>13480901</v>
      </c>
      <c r="BJ1882" s="95">
        <v>5007</v>
      </c>
      <c r="BK1882" s="95">
        <v>4597</v>
      </c>
      <c r="BL1882" s="72">
        <v>264.17</v>
      </c>
      <c r="BM1882" s="72">
        <v>266.58</v>
      </c>
      <c r="BN1882" s="72">
        <v>530.75</v>
      </c>
      <c r="BO1882" s="95">
        <v>15545931</v>
      </c>
      <c r="BP1882" s="95">
        <v>14264151</v>
      </c>
      <c r="BQ1882" s="95">
        <v>4904</v>
      </c>
      <c r="BR1882" s="95">
        <v>4459</v>
      </c>
      <c r="BS1882" s="72">
        <v>272.33999999999997</v>
      </c>
      <c r="BT1882" s="72">
        <v>283.08</v>
      </c>
      <c r="BU1882" s="72">
        <v>555.41999999999996</v>
      </c>
      <c r="BV1882" s="95">
        <v>15732563</v>
      </c>
      <c r="BW1882" s="95">
        <v>14864912</v>
      </c>
      <c r="BX1882" s="95">
        <v>4814</v>
      </c>
      <c r="BY1882" s="95">
        <v>4376</v>
      </c>
      <c r="BZ1882" s="95">
        <v>5305</v>
      </c>
      <c r="CA1882" s="95">
        <v>5098</v>
      </c>
      <c r="CB1882" s="95">
        <v>4809</v>
      </c>
      <c r="CC1882" s="95">
        <v>4693</v>
      </c>
      <c r="CD1882" s="95">
        <v>4600</v>
      </c>
      <c r="CE1882" s="72">
        <v>650.75523149000003</v>
      </c>
      <c r="CF1882" s="72">
        <v>676.59346364999999</v>
      </c>
      <c r="CG1882" s="72">
        <v>712.40329333</v>
      </c>
      <c r="CH1882" s="72">
        <v>716.50152150999998</v>
      </c>
      <c r="CI1882" s="72">
        <v>731.52548966999996</v>
      </c>
      <c r="CJ1882" s="96">
        <v>0.75980948920000002</v>
      </c>
      <c r="CK1882" s="96">
        <v>0.74476037250000005</v>
      </c>
      <c r="CL1882" s="96">
        <v>0.71911514840000001</v>
      </c>
      <c r="CM1882" s="96">
        <v>0.74075209060000002</v>
      </c>
      <c r="CN1882" s="96">
        <v>0.75926267479999998</v>
      </c>
      <c r="CO1882" s="96">
        <v>0.91720121249999997</v>
      </c>
      <c r="CP1882" s="96">
        <v>0.81197009440000001</v>
      </c>
      <c r="CQ1882" s="96">
        <v>0.99584056389999998</v>
      </c>
      <c r="CR1882" s="96">
        <v>0.81536142219999996</v>
      </c>
      <c r="CS1882" s="95">
        <v>4660</v>
      </c>
      <c r="CT1882" s="95">
        <v>4497</v>
      </c>
      <c r="CU1882" s="95">
        <v>4316</v>
      </c>
      <c r="CV1882" s="95">
        <v>4187</v>
      </c>
      <c r="CW1882" s="95">
        <v>4116</v>
      </c>
      <c r="CX1882" s="96">
        <v>0.92180088900000001</v>
      </c>
      <c r="CY1882" s="96">
        <v>0.92326373799999994</v>
      </c>
      <c r="CZ1882" s="96">
        <v>0.91710583300000004</v>
      </c>
      <c r="DA1882" s="96">
        <v>0.91071065799999995</v>
      </c>
      <c r="DB1882" s="96">
        <v>0.91207243199999999</v>
      </c>
      <c r="DC1882">
        <v>2013</v>
      </c>
      <c r="DD1882" s="6">
        <v>4689.8</v>
      </c>
      <c r="DE1882" s="96">
        <v>1.17619995E-2</v>
      </c>
      <c r="DF1882" s="72">
        <v>618.82000000000005</v>
      </c>
      <c r="DG1882" s="96">
        <v>1</v>
      </c>
      <c r="DH1882" s="72">
        <v>618.82000000000005</v>
      </c>
      <c r="DI1882" s="72">
        <v>589.91718863999995</v>
      </c>
      <c r="DJ1882" s="96">
        <v>1</v>
      </c>
      <c r="DK1882" s="72">
        <v>618.82000000000005</v>
      </c>
      <c r="DL1882" s="96">
        <v>1</v>
      </c>
      <c r="DM1882" s="72">
        <v>618.82000000000005</v>
      </c>
      <c r="DN1882" s="96">
        <v>0.75516818220000004</v>
      </c>
      <c r="DO1882" s="96">
        <v>3.1780999999999997E-2</v>
      </c>
      <c r="DP1882" s="72">
        <v>14.85</v>
      </c>
      <c r="DQ1882" s="72">
        <v>603.97</v>
      </c>
      <c r="DR1882" t="s">
        <v>1195</v>
      </c>
      <c r="DT1882" t="s">
        <v>1174</v>
      </c>
    </row>
    <row r="1883" spans="1:124" x14ac:dyDescent="0.3">
      <c r="A1883" t="s">
        <v>529</v>
      </c>
      <c r="B1883">
        <v>33670</v>
      </c>
      <c r="C1883" s="95">
        <v>2514</v>
      </c>
      <c r="D1883" s="95">
        <v>8340333</v>
      </c>
      <c r="E1883" s="95">
        <v>2426</v>
      </c>
      <c r="F1883" s="95">
        <v>6928471</v>
      </c>
      <c r="G1883" s="95">
        <v>589</v>
      </c>
      <c r="H1883" s="95">
        <v>1036374</v>
      </c>
      <c r="I1883" s="95">
        <v>510</v>
      </c>
      <c r="J1883" s="95">
        <v>1304047</v>
      </c>
      <c r="K1883" s="95">
        <v>2409</v>
      </c>
      <c r="L1883" s="95">
        <v>7754696</v>
      </c>
      <c r="M1883" s="95">
        <v>2302</v>
      </c>
      <c r="N1883" s="95">
        <v>7036347</v>
      </c>
      <c r="O1883" s="95">
        <v>586</v>
      </c>
      <c r="P1883" s="95">
        <v>1332577</v>
      </c>
      <c r="Q1883" s="95">
        <v>500</v>
      </c>
      <c r="R1883" s="95">
        <v>1372558</v>
      </c>
      <c r="S1883" s="95">
        <v>2362</v>
      </c>
      <c r="T1883" s="95">
        <v>8295185</v>
      </c>
      <c r="U1883" s="95">
        <v>2240</v>
      </c>
      <c r="V1883" s="95">
        <v>7306213</v>
      </c>
      <c r="W1883" s="95">
        <v>598</v>
      </c>
      <c r="X1883" s="95">
        <v>1041613</v>
      </c>
      <c r="Y1883" s="95">
        <v>504</v>
      </c>
      <c r="Z1883" s="95">
        <v>1365474</v>
      </c>
      <c r="AA1883" s="95">
        <v>2327</v>
      </c>
      <c r="AB1883" s="95">
        <v>8326894</v>
      </c>
      <c r="AC1883" s="95">
        <v>2191</v>
      </c>
      <c r="AD1883" s="95">
        <v>7380641</v>
      </c>
      <c r="AE1883" s="95">
        <v>595</v>
      </c>
      <c r="AF1883" s="95">
        <v>1038675</v>
      </c>
      <c r="AG1883" s="95">
        <v>504</v>
      </c>
      <c r="AH1883" s="95">
        <v>1403100</v>
      </c>
      <c r="AI1883" s="95">
        <v>2268</v>
      </c>
      <c r="AJ1883" s="95">
        <v>8573257</v>
      </c>
      <c r="AK1883" s="95">
        <v>2135</v>
      </c>
      <c r="AL1883" s="95">
        <v>7313033</v>
      </c>
      <c r="AM1883" s="95">
        <v>602</v>
      </c>
      <c r="AN1883" s="95">
        <v>1460445</v>
      </c>
      <c r="AO1883" s="95">
        <v>523</v>
      </c>
      <c r="AP1883" s="95">
        <v>1706009</v>
      </c>
      <c r="AQ1883" s="72">
        <v>251.82</v>
      </c>
      <c r="AR1883" s="72">
        <v>233.67</v>
      </c>
      <c r="AS1883" s="72">
        <v>485.49</v>
      </c>
      <c r="AT1883" s="95">
        <v>9376707</v>
      </c>
      <c r="AU1883" s="95">
        <v>8232518</v>
      </c>
      <c r="AV1883" s="95">
        <v>3103</v>
      </c>
      <c r="AW1883" s="95">
        <v>2936</v>
      </c>
      <c r="AX1883" s="72">
        <v>252.85</v>
      </c>
      <c r="AY1883" s="72">
        <v>250.09</v>
      </c>
      <c r="AZ1883" s="72">
        <v>502.94</v>
      </c>
      <c r="BA1883" s="95">
        <v>9087273</v>
      </c>
      <c r="BB1883" s="95">
        <v>8408905</v>
      </c>
      <c r="BC1883" s="95">
        <v>2995</v>
      </c>
      <c r="BD1883" s="95">
        <v>2802</v>
      </c>
      <c r="BE1883" s="72">
        <v>262.86</v>
      </c>
      <c r="BF1883" s="72">
        <v>263.35000000000002</v>
      </c>
      <c r="BG1883" s="72">
        <v>526.21</v>
      </c>
      <c r="BH1883" s="95">
        <v>9336798</v>
      </c>
      <c r="BI1883" s="95">
        <v>8671687</v>
      </c>
      <c r="BJ1883" s="95">
        <v>2960</v>
      </c>
      <c r="BK1883" s="95">
        <v>2744</v>
      </c>
      <c r="BL1883" s="72">
        <v>267.10000000000002</v>
      </c>
      <c r="BM1883" s="72">
        <v>271.61</v>
      </c>
      <c r="BN1883" s="72">
        <v>538.71</v>
      </c>
      <c r="BO1883" s="95">
        <v>9365569</v>
      </c>
      <c r="BP1883" s="95">
        <v>8783741</v>
      </c>
      <c r="BQ1883" s="95">
        <v>2922</v>
      </c>
      <c r="BR1883" s="95">
        <v>2695</v>
      </c>
      <c r="BS1883" s="72">
        <v>291.33999999999997</v>
      </c>
      <c r="BT1883" s="72">
        <v>282.76</v>
      </c>
      <c r="BU1883" s="72">
        <v>574.1</v>
      </c>
      <c r="BV1883" s="95">
        <v>10033702</v>
      </c>
      <c r="BW1883" s="95">
        <v>9019042</v>
      </c>
      <c r="BX1883" s="95">
        <v>2870</v>
      </c>
      <c r="BY1883" s="95">
        <v>2658</v>
      </c>
      <c r="BZ1883" s="95">
        <v>3023</v>
      </c>
      <c r="CA1883" s="95">
        <v>2902</v>
      </c>
      <c r="CB1883" s="95">
        <v>2856</v>
      </c>
      <c r="CC1883" s="95">
        <v>2814</v>
      </c>
      <c r="CD1883" s="95">
        <v>2766</v>
      </c>
      <c r="CE1883" s="72">
        <v>650.75523149000003</v>
      </c>
      <c r="CF1883" s="72">
        <v>676.59346364999999</v>
      </c>
      <c r="CG1883" s="72">
        <v>712.40329333</v>
      </c>
      <c r="CH1883" s="72">
        <v>716.50152150999998</v>
      </c>
      <c r="CI1883" s="72">
        <v>731.52548966999996</v>
      </c>
      <c r="CJ1883" s="96">
        <v>0.74604087149999998</v>
      </c>
      <c r="CK1883" s="96">
        <v>0.74334149979999997</v>
      </c>
      <c r="CL1883" s="96">
        <v>0.7386406056</v>
      </c>
      <c r="CM1883" s="96">
        <v>0.75186162739999995</v>
      </c>
      <c r="CN1883" s="96">
        <v>0.78479835369999995</v>
      </c>
      <c r="CO1883" s="96">
        <v>0.9815185823</v>
      </c>
      <c r="CP1883" s="96">
        <v>0.76711394479999995</v>
      </c>
      <c r="CQ1883" s="96">
        <v>0.99584056389999998</v>
      </c>
      <c r="CR1883" s="96">
        <v>0.77031792349999995</v>
      </c>
      <c r="CS1883" s="95">
        <v>3213</v>
      </c>
      <c r="CT1883" s="95">
        <v>3103</v>
      </c>
      <c r="CU1883" s="95">
        <v>3035</v>
      </c>
      <c r="CV1883" s="95">
        <v>2980</v>
      </c>
      <c r="CW1883" s="95">
        <v>2961</v>
      </c>
      <c r="CX1883" s="96">
        <v>0.97163436999999997</v>
      </c>
      <c r="CY1883" s="96">
        <v>0.96998568799999996</v>
      </c>
      <c r="CZ1883" s="96">
        <v>0.98857733599999997</v>
      </c>
      <c r="DA1883" s="96">
        <v>0.99356440999999995</v>
      </c>
      <c r="DB1883" s="96">
        <v>0.98497169299999998</v>
      </c>
      <c r="DC1883">
        <v>2013</v>
      </c>
      <c r="DD1883" s="6">
        <v>2767</v>
      </c>
      <c r="DE1883" s="96">
        <v>3.5590946999999999E-3</v>
      </c>
      <c r="DF1883" s="72">
        <v>589.49</v>
      </c>
      <c r="DG1883" s="96">
        <v>1</v>
      </c>
      <c r="DH1883" s="72">
        <v>589.49</v>
      </c>
      <c r="DI1883" s="72">
        <v>611.75154658999998</v>
      </c>
      <c r="DJ1883" s="96">
        <v>1</v>
      </c>
      <c r="DK1883" s="72">
        <v>589.49</v>
      </c>
      <c r="DL1883" s="96">
        <v>1</v>
      </c>
      <c r="DM1883" s="72">
        <v>589.49</v>
      </c>
      <c r="DN1883" s="96">
        <v>1</v>
      </c>
      <c r="DO1883" s="96">
        <v>1.2569E-2</v>
      </c>
      <c r="DP1883" s="72">
        <v>7.41</v>
      </c>
      <c r="DQ1883" s="72">
        <v>582.08000000000004</v>
      </c>
      <c r="DR1883" t="s">
        <v>529</v>
      </c>
      <c r="DT1883" t="s">
        <v>1174</v>
      </c>
    </row>
    <row r="1884" spans="1:124" x14ac:dyDescent="0.3">
      <c r="A1884" t="s">
        <v>1196</v>
      </c>
      <c r="B1884">
        <v>33680</v>
      </c>
      <c r="C1884" s="95">
        <v>3283</v>
      </c>
      <c r="D1884" s="95">
        <v>12818571</v>
      </c>
      <c r="E1884" s="95">
        <v>3061</v>
      </c>
      <c r="F1884" s="95">
        <v>8582758</v>
      </c>
      <c r="G1884" s="95">
        <v>928</v>
      </c>
      <c r="H1884" s="95">
        <v>2124551</v>
      </c>
      <c r="I1884" s="95">
        <v>744</v>
      </c>
      <c r="J1884" s="95">
        <v>1985550</v>
      </c>
      <c r="K1884" s="95">
        <v>3139</v>
      </c>
      <c r="L1884" s="95">
        <v>11637370</v>
      </c>
      <c r="M1884" s="95">
        <v>2889</v>
      </c>
      <c r="N1884" s="95">
        <v>8466841</v>
      </c>
      <c r="O1884" s="95">
        <v>937</v>
      </c>
      <c r="P1884" s="95">
        <v>1801358</v>
      </c>
      <c r="Q1884" s="95">
        <v>751</v>
      </c>
      <c r="R1884" s="95">
        <v>2035273</v>
      </c>
      <c r="S1884" s="95">
        <v>3001</v>
      </c>
      <c r="T1884" s="95">
        <v>10675271</v>
      </c>
      <c r="U1884" s="95">
        <v>2729</v>
      </c>
      <c r="V1884" s="95">
        <v>7912814</v>
      </c>
      <c r="W1884" s="95">
        <v>940</v>
      </c>
      <c r="X1884" s="95">
        <v>1723397</v>
      </c>
      <c r="Y1884" s="95">
        <v>750</v>
      </c>
      <c r="Z1884" s="95">
        <v>2048591</v>
      </c>
      <c r="AA1884" s="95">
        <v>2849</v>
      </c>
      <c r="AB1884" s="95">
        <v>9678208</v>
      </c>
      <c r="AC1884" s="95">
        <v>2566</v>
      </c>
      <c r="AD1884" s="95">
        <v>7980613</v>
      </c>
      <c r="AE1884" s="95">
        <v>927</v>
      </c>
      <c r="AF1884" s="95">
        <v>2733128</v>
      </c>
      <c r="AG1884" s="95">
        <v>747</v>
      </c>
      <c r="AH1884" s="95">
        <v>2367967</v>
      </c>
      <c r="AI1884" s="95">
        <v>2777</v>
      </c>
      <c r="AJ1884" s="95">
        <v>9957036.6699999999</v>
      </c>
      <c r="AK1884" s="95">
        <v>2490</v>
      </c>
      <c r="AL1884" s="95">
        <v>8200741.9800000004</v>
      </c>
      <c r="AM1884" s="95">
        <v>940</v>
      </c>
      <c r="AN1884" s="95">
        <v>2006049</v>
      </c>
      <c r="AO1884" s="95">
        <v>772</v>
      </c>
      <c r="AP1884" s="95">
        <v>2452245.63</v>
      </c>
      <c r="AQ1884" s="72">
        <v>295.72000000000003</v>
      </c>
      <c r="AR1884" s="72">
        <v>231.46</v>
      </c>
      <c r="AS1884" s="72">
        <v>527.17999999999995</v>
      </c>
      <c r="AT1884" s="95">
        <v>14943122</v>
      </c>
      <c r="AU1884" s="95">
        <v>10568308</v>
      </c>
      <c r="AV1884" s="95">
        <v>4211</v>
      </c>
      <c r="AW1884" s="95">
        <v>3805</v>
      </c>
      <c r="AX1884" s="72">
        <v>274.75</v>
      </c>
      <c r="AY1884" s="72">
        <v>240.43</v>
      </c>
      <c r="AZ1884" s="72">
        <v>515.17999999999995</v>
      </c>
      <c r="BA1884" s="95">
        <v>13438728</v>
      </c>
      <c r="BB1884" s="95">
        <v>10502114</v>
      </c>
      <c r="BC1884" s="95">
        <v>4076</v>
      </c>
      <c r="BD1884" s="95">
        <v>3640</v>
      </c>
      <c r="BE1884" s="72">
        <v>262.17</v>
      </c>
      <c r="BF1884" s="72">
        <v>238.61</v>
      </c>
      <c r="BG1884" s="72">
        <v>500.78</v>
      </c>
      <c r="BH1884" s="95">
        <v>12398668</v>
      </c>
      <c r="BI1884" s="95">
        <v>9961405</v>
      </c>
      <c r="BJ1884" s="95">
        <v>3941</v>
      </c>
      <c r="BK1884" s="95">
        <v>3479</v>
      </c>
      <c r="BL1884" s="72">
        <v>273.91000000000003</v>
      </c>
      <c r="BM1884" s="72">
        <v>260.3</v>
      </c>
      <c r="BN1884" s="72">
        <v>534.21</v>
      </c>
      <c r="BO1884" s="95">
        <v>12411336</v>
      </c>
      <c r="BP1884" s="95">
        <v>10348580</v>
      </c>
      <c r="BQ1884" s="95">
        <v>3776</v>
      </c>
      <c r="BR1884" s="95">
        <v>3313</v>
      </c>
      <c r="BS1884" s="72">
        <v>268.20999999999998</v>
      </c>
      <c r="BT1884" s="72">
        <v>272.14999999999998</v>
      </c>
      <c r="BU1884" s="72">
        <v>540.36</v>
      </c>
      <c r="BV1884" s="95">
        <v>11963085.67</v>
      </c>
      <c r="BW1884" s="95">
        <v>10652987.609999999</v>
      </c>
      <c r="BX1884" s="95">
        <v>3717</v>
      </c>
      <c r="BY1884" s="95">
        <v>3262</v>
      </c>
      <c r="BZ1884" s="95">
        <v>4018</v>
      </c>
      <c r="CA1884" s="95">
        <v>3866</v>
      </c>
      <c r="CB1884" s="95">
        <v>3718</v>
      </c>
      <c r="CC1884" s="95">
        <v>3556</v>
      </c>
      <c r="CD1884" s="95">
        <v>3494</v>
      </c>
      <c r="CE1884" s="72">
        <v>650.75523149000003</v>
      </c>
      <c r="CF1884" s="72">
        <v>676.59346364999999</v>
      </c>
      <c r="CG1884" s="72">
        <v>712.40329333</v>
      </c>
      <c r="CH1884" s="72">
        <v>716.50152150999998</v>
      </c>
      <c r="CI1884" s="72">
        <v>731.52548966999996</v>
      </c>
      <c r="CJ1884" s="96">
        <v>0.81010489730000002</v>
      </c>
      <c r="CK1884" s="96">
        <v>0.76143212680000005</v>
      </c>
      <c r="CL1884" s="96">
        <v>0.7029445325</v>
      </c>
      <c r="CM1884" s="96">
        <v>0.74558111039999997</v>
      </c>
      <c r="CN1884" s="96">
        <v>0.73867555900000004</v>
      </c>
      <c r="CO1884" s="96">
        <v>0.97208964210000004</v>
      </c>
      <c r="CP1884" s="96">
        <v>0.77333160720000005</v>
      </c>
      <c r="CQ1884" s="96">
        <v>0.99584056389999998</v>
      </c>
      <c r="CR1884" s="96">
        <v>0.77656155490000001</v>
      </c>
      <c r="CS1884" s="95">
        <v>4014</v>
      </c>
      <c r="CT1884" s="95">
        <v>3815</v>
      </c>
      <c r="CU1884" s="95">
        <v>3665</v>
      </c>
      <c r="CV1884" s="95">
        <v>3567</v>
      </c>
      <c r="CW1884" s="95">
        <v>3483</v>
      </c>
      <c r="CX1884" s="96">
        <v>0.98742828000000005</v>
      </c>
      <c r="CY1884" s="96">
        <v>0.97591062500000003</v>
      </c>
      <c r="CZ1884" s="96">
        <v>0.98308279300000001</v>
      </c>
      <c r="DA1884" s="96">
        <v>0.96090469999999994</v>
      </c>
      <c r="DB1884" s="96">
        <v>0.95011446200000005</v>
      </c>
      <c r="DC1884">
        <v>2013</v>
      </c>
      <c r="DD1884" s="6">
        <v>3499.8</v>
      </c>
      <c r="DE1884" s="96">
        <v>8.2602429000000008E-3</v>
      </c>
      <c r="DF1884" s="72">
        <v>591.47</v>
      </c>
      <c r="DG1884" s="96">
        <v>1</v>
      </c>
      <c r="DH1884" s="72">
        <v>591.47</v>
      </c>
      <c r="DI1884" s="72">
        <v>611.75154658999998</v>
      </c>
      <c r="DJ1884" s="96">
        <v>1</v>
      </c>
      <c r="DK1884" s="72">
        <v>591.47</v>
      </c>
      <c r="DL1884" s="96">
        <v>1</v>
      </c>
      <c r="DM1884" s="72">
        <v>591.47</v>
      </c>
      <c r="DN1884" s="96">
        <v>0.99103935249999997</v>
      </c>
      <c r="DO1884" s="96">
        <v>2.4216999999999999E-2</v>
      </c>
      <c r="DP1884" s="72">
        <v>14.2</v>
      </c>
      <c r="DQ1884" s="72">
        <v>577.27</v>
      </c>
      <c r="DR1884" t="s">
        <v>1196</v>
      </c>
      <c r="DT1884" t="s">
        <v>1174</v>
      </c>
    </row>
    <row r="1885" spans="1:124" x14ac:dyDescent="0.3">
      <c r="A1885" t="s">
        <v>571</v>
      </c>
      <c r="B1885">
        <v>33690</v>
      </c>
      <c r="C1885" s="95">
        <v>13521</v>
      </c>
      <c r="D1885" s="95">
        <v>44944285</v>
      </c>
      <c r="E1885" s="95">
        <v>12991</v>
      </c>
      <c r="F1885" s="95">
        <v>36124653</v>
      </c>
      <c r="G1885" s="95">
        <v>3203</v>
      </c>
      <c r="H1885" s="95">
        <v>6238706</v>
      </c>
      <c r="I1885" s="95">
        <v>2697</v>
      </c>
      <c r="J1885" s="95">
        <v>6535467</v>
      </c>
      <c r="K1885" s="95">
        <v>12749</v>
      </c>
      <c r="L1885" s="95">
        <v>43509872</v>
      </c>
      <c r="M1885" s="95">
        <v>12182</v>
      </c>
      <c r="N1885" s="95">
        <v>35407815</v>
      </c>
      <c r="O1885" s="95">
        <v>3303</v>
      </c>
      <c r="P1885" s="95">
        <v>6563710</v>
      </c>
      <c r="Q1885" s="95">
        <v>2742</v>
      </c>
      <c r="R1885" s="95">
        <v>6967530</v>
      </c>
      <c r="S1885" s="95">
        <v>12120</v>
      </c>
      <c r="T1885" s="95">
        <v>44747749</v>
      </c>
      <c r="U1885" s="95">
        <v>11519</v>
      </c>
      <c r="V1885" s="95">
        <v>34024239</v>
      </c>
      <c r="W1885" s="95">
        <v>3378</v>
      </c>
      <c r="X1885" s="95">
        <v>7830429</v>
      </c>
      <c r="Y1885" s="95">
        <v>2809</v>
      </c>
      <c r="Z1885" s="95">
        <v>7972578</v>
      </c>
      <c r="AA1885" s="95">
        <v>11801</v>
      </c>
      <c r="AB1885" s="95">
        <v>43062368</v>
      </c>
      <c r="AC1885" s="95">
        <v>11146</v>
      </c>
      <c r="AD1885" s="95">
        <v>33616644</v>
      </c>
      <c r="AE1885" s="95">
        <v>3445</v>
      </c>
      <c r="AF1885" s="95">
        <v>7052349</v>
      </c>
      <c r="AG1885" s="95">
        <v>2875</v>
      </c>
      <c r="AH1885" s="95">
        <v>7563541</v>
      </c>
      <c r="AI1885" s="95">
        <v>11634</v>
      </c>
      <c r="AJ1885" s="95">
        <v>43820388.460000001</v>
      </c>
      <c r="AK1885" s="95">
        <v>10954</v>
      </c>
      <c r="AL1885" s="95">
        <v>35108428.090000004</v>
      </c>
      <c r="AM1885" s="95">
        <v>3569</v>
      </c>
      <c r="AN1885" s="95">
        <v>8095690</v>
      </c>
      <c r="AO1885" s="95">
        <v>3011</v>
      </c>
      <c r="AP1885" s="95">
        <v>8219125</v>
      </c>
      <c r="AQ1885" s="72">
        <v>255.04</v>
      </c>
      <c r="AR1885" s="72">
        <v>226.61</v>
      </c>
      <c r="AS1885" s="72">
        <v>481.65</v>
      </c>
      <c r="AT1885" s="95">
        <v>51182991</v>
      </c>
      <c r="AU1885" s="95">
        <v>42660120</v>
      </c>
      <c r="AV1885" s="95">
        <v>16724</v>
      </c>
      <c r="AW1885" s="95">
        <v>15688</v>
      </c>
      <c r="AX1885" s="72">
        <v>259.95999999999998</v>
      </c>
      <c r="AY1885" s="72">
        <v>236.62</v>
      </c>
      <c r="AZ1885" s="72">
        <v>496.58</v>
      </c>
      <c r="BA1885" s="95">
        <v>50073582</v>
      </c>
      <c r="BB1885" s="95">
        <v>42375345</v>
      </c>
      <c r="BC1885" s="95">
        <v>16052</v>
      </c>
      <c r="BD1885" s="95">
        <v>14924</v>
      </c>
      <c r="BE1885" s="72">
        <v>282.70999999999998</v>
      </c>
      <c r="BF1885" s="72">
        <v>244.26</v>
      </c>
      <c r="BG1885" s="72">
        <v>526.97</v>
      </c>
      <c r="BH1885" s="95">
        <v>52578178</v>
      </c>
      <c r="BI1885" s="95">
        <v>41996817</v>
      </c>
      <c r="BJ1885" s="95">
        <v>15498</v>
      </c>
      <c r="BK1885" s="95">
        <v>14328</v>
      </c>
      <c r="BL1885" s="72">
        <v>273.92</v>
      </c>
      <c r="BM1885" s="72">
        <v>244.75</v>
      </c>
      <c r="BN1885" s="72">
        <v>518.66999999999996</v>
      </c>
      <c r="BO1885" s="95">
        <v>50114717</v>
      </c>
      <c r="BP1885" s="95">
        <v>41180185</v>
      </c>
      <c r="BQ1885" s="95">
        <v>15246</v>
      </c>
      <c r="BR1885" s="95">
        <v>14021</v>
      </c>
      <c r="BS1885" s="72">
        <v>284.57</v>
      </c>
      <c r="BT1885" s="72">
        <v>258.55</v>
      </c>
      <c r="BU1885" s="72">
        <v>543.12</v>
      </c>
      <c r="BV1885" s="95">
        <v>51916078.460000001</v>
      </c>
      <c r="BW1885" s="95">
        <v>43327553.090000004</v>
      </c>
      <c r="BX1885" s="95">
        <v>15203</v>
      </c>
      <c r="BY1885" s="95">
        <v>13965</v>
      </c>
      <c r="BZ1885" s="95">
        <v>16230</v>
      </c>
      <c r="CA1885" s="95">
        <v>15508</v>
      </c>
      <c r="CB1885" s="95">
        <v>14934</v>
      </c>
      <c r="CC1885" s="95">
        <v>14664</v>
      </c>
      <c r="CD1885" s="95">
        <v>14597</v>
      </c>
      <c r="CE1885" s="72">
        <v>650.75523149000003</v>
      </c>
      <c r="CF1885" s="72">
        <v>676.59346364999999</v>
      </c>
      <c r="CG1885" s="72">
        <v>712.40329333</v>
      </c>
      <c r="CH1885" s="72">
        <v>716.50152150999998</v>
      </c>
      <c r="CI1885" s="72">
        <v>731.52548966999996</v>
      </c>
      <c r="CJ1885" s="96">
        <v>0.74014003530000005</v>
      </c>
      <c r="CK1885" s="96">
        <v>0.73394146810000005</v>
      </c>
      <c r="CL1885" s="96">
        <v>0.73970741699999998</v>
      </c>
      <c r="CM1885" s="96">
        <v>0.72389239159999996</v>
      </c>
      <c r="CN1885" s="96">
        <v>0.74244849660000001</v>
      </c>
      <c r="CO1885" s="96">
        <v>0.99097847380000004</v>
      </c>
      <c r="CP1885" s="96">
        <v>0.74272648819999998</v>
      </c>
      <c r="CQ1885" s="96">
        <v>0.99584056389999998</v>
      </c>
      <c r="CR1885" s="96">
        <v>0.7458286086</v>
      </c>
      <c r="CS1885" s="95">
        <v>15440</v>
      </c>
      <c r="CT1885" s="95">
        <v>14767</v>
      </c>
      <c r="CU1885" s="95">
        <v>14188</v>
      </c>
      <c r="CV1885" s="95">
        <v>13868</v>
      </c>
      <c r="CW1885" s="95">
        <v>13769</v>
      </c>
      <c r="CX1885" s="96">
        <v>1.004958421</v>
      </c>
      <c r="CY1885" s="96">
        <v>0.99669983100000004</v>
      </c>
      <c r="CZ1885" s="96">
        <v>0.99286582099999998</v>
      </c>
      <c r="DA1885" s="96">
        <v>0.97096805200000003</v>
      </c>
      <c r="DB1885" s="96">
        <v>0.98737539299999999</v>
      </c>
      <c r="DC1885">
        <v>2013</v>
      </c>
      <c r="DD1885" s="6">
        <v>14585.2</v>
      </c>
      <c r="DE1885" s="96">
        <v>6.9049115999999999E-3</v>
      </c>
      <c r="DF1885" s="72">
        <v>568.83000000000004</v>
      </c>
      <c r="DG1885" s="96">
        <v>1</v>
      </c>
      <c r="DH1885" s="72">
        <v>568.83000000000004</v>
      </c>
      <c r="DI1885" s="72">
        <v>611.75154658999998</v>
      </c>
      <c r="DJ1885" s="96">
        <v>1</v>
      </c>
      <c r="DK1885" s="72">
        <v>568.83000000000004</v>
      </c>
      <c r="DL1885" s="96">
        <v>1</v>
      </c>
      <c r="DM1885" s="72">
        <v>568.83000000000004</v>
      </c>
      <c r="DN1885" s="96">
        <v>1</v>
      </c>
      <c r="DO1885" s="96">
        <v>2.1537000000000001E-2</v>
      </c>
      <c r="DP1885" s="72">
        <v>12.25</v>
      </c>
      <c r="DQ1885" s="72">
        <v>556.58000000000004</v>
      </c>
      <c r="DR1885" t="s">
        <v>571</v>
      </c>
      <c r="DT1885" t="s">
        <v>1174</v>
      </c>
    </row>
    <row r="1886" spans="1:124" x14ac:dyDescent="0.3">
      <c r="A1886" t="s">
        <v>839</v>
      </c>
      <c r="B1886">
        <v>33700</v>
      </c>
      <c r="C1886" s="95">
        <v>151289</v>
      </c>
      <c r="D1886" s="95">
        <v>750275484</v>
      </c>
      <c r="E1886" s="95">
        <v>139981</v>
      </c>
      <c r="F1886" s="95">
        <v>654998495</v>
      </c>
      <c r="G1886" s="95">
        <v>31864</v>
      </c>
      <c r="H1886" s="95">
        <v>116131207</v>
      </c>
      <c r="I1886" s="95">
        <v>26570</v>
      </c>
      <c r="J1886" s="95">
        <v>105319781</v>
      </c>
      <c r="K1886" s="95">
        <v>153109</v>
      </c>
      <c r="L1886" s="95">
        <v>776968972</v>
      </c>
      <c r="M1886" s="95">
        <v>140740</v>
      </c>
      <c r="N1886" s="95">
        <v>680104708</v>
      </c>
      <c r="O1886" s="95">
        <v>32060</v>
      </c>
      <c r="P1886" s="95">
        <v>117501997</v>
      </c>
      <c r="Q1886" s="95">
        <v>26773</v>
      </c>
      <c r="R1886" s="95">
        <v>109661845</v>
      </c>
      <c r="S1886" s="95">
        <v>156070</v>
      </c>
      <c r="T1886" s="95">
        <v>836076972</v>
      </c>
      <c r="U1886" s="95">
        <v>142304</v>
      </c>
      <c r="V1886" s="95">
        <v>723226644</v>
      </c>
      <c r="W1886" s="95">
        <v>32288</v>
      </c>
      <c r="X1886" s="95">
        <v>126470642</v>
      </c>
      <c r="Y1886" s="95">
        <v>26803</v>
      </c>
      <c r="Z1886" s="95">
        <v>117204608</v>
      </c>
      <c r="AA1886" s="95">
        <v>158342</v>
      </c>
      <c r="AB1886" s="95">
        <v>861096181</v>
      </c>
      <c r="AC1886" s="95">
        <v>143231</v>
      </c>
      <c r="AD1886" s="95">
        <v>756175168</v>
      </c>
      <c r="AE1886" s="95">
        <v>32648</v>
      </c>
      <c r="AF1886" s="95">
        <v>142343777</v>
      </c>
      <c r="AG1886" s="95">
        <v>27283</v>
      </c>
      <c r="AH1886" s="95">
        <v>127704210</v>
      </c>
      <c r="AI1886" s="95">
        <v>160339</v>
      </c>
      <c r="AJ1886" s="95">
        <v>847102276.11000001</v>
      </c>
      <c r="AK1886" s="95">
        <v>144537</v>
      </c>
      <c r="AL1886" s="95">
        <v>782865044.87</v>
      </c>
      <c r="AM1886" s="95">
        <v>33099</v>
      </c>
      <c r="AN1886" s="95">
        <v>145582109.11000001</v>
      </c>
      <c r="AO1886" s="95">
        <v>27784</v>
      </c>
      <c r="AP1886" s="95">
        <v>135955812.11000001</v>
      </c>
      <c r="AQ1886" s="72">
        <v>394.21</v>
      </c>
      <c r="AR1886" s="72">
        <v>380.42</v>
      </c>
      <c r="AS1886" s="72">
        <v>774.63</v>
      </c>
      <c r="AT1886" s="95">
        <v>866406691</v>
      </c>
      <c r="AU1886" s="95">
        <v>760318276</v>
      </c>
      <c r="AV1886" s="95">
        <v>183153</v>
      </c>
      <c r="AW1886" s="95">
        <v>166551</v>
      </c>
      <c r="AX1886" s="72">
        <v>402.55</v>
      </c>
      <c r="AY1886" s="72">
        <v>392.89</v>
      </c>
      <c r="AZ1886" s="72">
        <v>795.44</v>
      </c>
      <c r="BA1886" s="95">
        <v>894470969</v>
      </c>
      <c r="BB1886" s="95">
        <v>789766553</v>
      </c>
      <c r="BC1886" s="95">
        <v>185169</v>
      </c>
      <c r="BD1886" s="95">
        <v>167513</v>
      </c>
      <c r="BE1886" s="72">
        <v>425.85</v>
      </c>
      <c r="BF1886" s="72">
        <v>414.15</v>
      </c>
      <c r="BG1886" s="72">
        <v>840</v>
      </c>
      <c r="BH1886" s="95">
        <v>962547614</v>
      </c>
      <c r="BI1886" s="95">
        <v>840431252</v>
      </c>
      <c r="BJ1886" s="95">
        <v>188358</v>
      </c>
      <c r="BK1886" s="95">
        <v>169107</v>
      </c>
      <c r="BL1886" s="72">
        <v>437.82</v>
      </c>
      <c r="BM1886" s="72">
        <v>431.97</v>
      </c>
      <c r="BN1886" s="72">
        <v>869.79</v>
      </c>
      <c r="BO1886" s="95">
        <v>1003439958</v>
      </c>
      <c r="BP1886" s="95">
        <v>883879378</v>
      </c>
      <c r="BQ1886" s="95">
        <v>190990</v>
      </c>
      <c r="BR1886" s="95">
        <v>170514</v>
      </c>
      <c r="BS1886" s="72">
        <v>427.65</v>
      </c>
      <c r="BT1886" s="72">
        <v>444.34</v>
      </c>
      <c r="BU1886" s="72">
        <v>871.99</v>
      </c>
      <c r="BV1886" s="95">
        <v>992684385.22000003</v>
      </c>
      <c r="BW1886" s="95">
        <v>918820856.98000002</v>
      </c>
      <c r="BX1886" s="95">
        <v>193438</v>
      </c>
      <c r="BY1886" s="95">
        <v>172321</v>
      </c>
      <c r="BZ1886" s="95">
        <v>175240</v>
      </c>
      <c r="CA1886" s="95">
        <v>176661</v>
      </c>
      <c r="CB1886" s="95">
        <v>179079</v>
      </c>
      <c r="CC1886" s="95">
        <v>181270</v>
      </c>
      <c r="CD1886" s="95">
        <v>183108</v>
      </c>
      <c r="CE1886" s="72">
        <v>650.75523149000003</v>
      </c>
      <c r="CF1886" s="72">
        <v>676.59346364999999</v>
      </c>
      <c r="CG1886" s="72">
        <v>712.40329333</v>
      </c>
      <c r="CH1886" s="72">
        <v>716.50152150999998</v>
      </c>
      <c r="CI1886" s="72">
        <v>731.52548966999996</v>
      </c>
      <c r="CJ1886" s="96">
        <v>1.190355394</v>
      </c>
      <c r="CK1886" s="96">
        <v>1.1756542780000001</v>
      </c>
      <c r="CL1886" s="96">
        <v>1.1791074071000001</v>
      </c>
      <c r="CM1886" s="96">
        <v>1.2139401995000001</v>
      </c>
      <c r="CN1886" s="96">
        <v>1.1920158796</v>
      </c>
      <c r="CO1886" s="96">
        <v>1.0571551401999999</v>
      </c>
      <c r="CP1886" s="96">
        <v>1.125865624</v>
      </c>
      <c r="CQ1886" s="96">
        <v>0.99584056389999998</v>
      </c>
      <c r="CR1886" s="96">
        <v>1.1305679885</v>
      </c>
      <c r="CS1886" s="95">
        <v>165759</v>
      </c>
      <c r="CT1886" s="95">
        <v>167251</v>
      </c>
      <c r="CU1886" s="95">
        <v>168854</v>
      </c>
      <c r="CV1886" s="95">
        <v>170506</v>
      </c>
      <c r="CW1886" s="95">
        <v>171875</v>
      </c>
      <c r="CX1886" s="96">
        <v>1.039768743</v>
      </c>
      <c r="CY1886" s="96">
        <v>1.0443976770000001</v>
      </c>
      <c r="CZ1886" s="96">
        <v>1.064617752</v>
      </c>
      <c r="DA1886" s="96">
        <v>1.06927284</v>
      </c>
      <c r="DB1886" s="96">
        <v>1.066984481</v>
      </c>
      <c r="DC1886">
        <v>2013</v>
      </c>
      <c r="DD1886" s="6">
        <v>169201.2</v>
      </c>
      <c r="DE1886" s="96">
        <v>1.35039138E-2</v>
      </c>
      <c r="DF1886" s="72">
        <v>856.54</v>
      </c>
      <c r="DG1886" s="96">
        <v>1.0004144627</v>
      </c>
      <c r="DH1886" s="72">
        <v>856.89500387999999</v>
      </c>
      <c r="DI1886" s="72">
        <v>868.13568463000001</v>
      </c>
      <c r="DJ1886" s="96">
        <v>1</v>
      </c>
      <c r="DK1886" s="72">
        <v>856.89500387999999</v>
      </c>
      <c r="DL1886" s="96">
        <v>1</v>
      </c>
      <c r="DM1886" s="72">
        <v>856.89500387999999</v>
      </c>
      <c r="DN1886" s="96">
        <v>0.78125</v>
      </c>
      <c r="DO1886" s="96">
        <v>3.0720000000000001E-2</v>
      </c>
      <c r="DP1886" s="72">
        <v>20.57</v>
      </c>
      <c r="DQ1886" s="72">
        <v>836.33</v>
      </c>
      <c r="DR1886" t="s">
        <v>839</v>
      </c>
      <c r="DT1886" t="s">
        <v>1174</v>
      </c>
    </row>
    <row r="1887" spans="1:124" x14ac:dyDescent="0.3">
      <c r="A1887" t="s">
        <v>572</v>
      </c>
      <c r="B1887">
        <v>33710</v>
      </c>
      <c r="C1887" s="95">
        <v>10240</v>
      </c>
      <c r="D1887" s="95">
        <v>48340565</v>
      </c>
      <c r="E1887" s="95">
        <v>9763</v>
      </c>
      <c r="F1887" s="95">
        <v>37313402</v>
      </c>
      <c r="G1887" s="95">
        <v>2775</v>
      </c>
      <c r="H1887" s="95">
        <v>9479999</v>
      </c>
      <c r="I1887" s="95">
        <v>2456</v>
      </c>
      <c r="J1887" s="95">
        <v>8051660</v>
      </c>
      <c r="K1887" s="95">
        <v>10291</v>
      </c>
      <c r="L1887" s="95">
        <v>49015449</v>
      </c>
      <c r="M1887" s="95">
        <v>9752</v>
      </c>
      <c r="N1887" s="95">
        <v>35508045</v>
      </c>
      <c r="O1887" s="95">
        <v>2742</v>
      </c>
      <c r="P1887" s="95">
        <v>9164723</v>
      </c>
      <c r="Q1887" s="95">
        <v>2418</v>
      </c>
      <c r="R1887" s="95">
        <v>8520596</v>
      </c>
      <c r="S1887" s="95">
        <v>10341</v>
      </c>
      <c r="T1887" s="95">
        <v>51163691</v>
      </c>
      <c r="U1887" s="95">
        <v>9744</v>
      </c>
      <c r="V1887" s="95">
        <v>37091992</v>
      </c>
      <c r="W1887" s="95">
        <v>2759</v>
      </c>
      <c r="X1887" s="95">
        <v>10927909</v>
      </c>
      <c r="Y1887" s="95">
        <v>2428</v>
      </c>
      <c r="Z1887" s="95">
        <v>8836562</v>
      </c>
      <c r="AA1887" s="95">
        <v>10335</v>
      </c>
      <c r="AB1887" s="95">
        <v>51458144</v>
      </c>
      <c r="AC1887" s="95">
        <v>9683</v>
      </c>
      <c r="AD1887" s="95">
        <v>40508027</v>
      </c>
      <c r="AE1887" s="95">
        <v>2764</v>
      </c>
      <c r="AF1887" s="95">
        <v>9539853</v>
      </c>
      <c r="AG1887" s="95">
        <v>2423</v>
      </c>
      <c r="AH1887" s="95">
        <v>10138349</v>
      </c>
      <c r="AI1887" s="95">
        <v>10265</v>
      </c>
      <c r="AJ1887" s="95">
        <v>52464584.729999997</v>
      </c>
      <c r="AK1887" s="95">
        <v>9631</v>
      </c>
      <c r="AL1887" s="95">
        <v>41580574.380000003</v>
      </c>
      <c r="AM1887" s="95">
        <v>2900</v>
      </c>
      <c r="AN1887" s="95">
        <v>11749667</v>
      </c>
      <c r="AO1887" s="95">
        <v>2562</v>
      </c>
      <c r="AP1887" s="95">
        <v>11166608</v>
      </c>
      <c r="AQ1887" s="72">
        <v>370.22</v>
      </c>
      <c r="AR1887" s="72">
        <v>309.39</v>
      </c>
      <c r="AS1887" s="72">
        <v>679.61</v>
      </c>
      <c r="AT1887" s="95">
        <v>57820564</v>
      </c>
      <c r="AU1887" s="95">
        <v>45365062</v>
      </c>
      <c r="AV1887" s="95">
        <v>13015</v>
      </c>
      <c r="AW1887" s="95">
        <v>12219</v>
      </c>
      <c r="AX1887" s="72">
        <v>372.01</v>
      </c>
      <c r="AY1887" s="72">
        <v>301.48</v>
      </c>
      <c r="AZ1887" s="72">
        <v>673.49</v>
      </c>
      <c r="BA1887" s="95">
        <v>58180172</v>
      </c>
      <c r="BB1887" s="95">
        <v>44028641</v>
      </c>
      <c r="BC1887" s="95">
        <v>13033</v>
      </c>
      <c r="BD1887" s="95">
        <v>12170</v>
      </c>
      <c r="BE1887" s="72">
        <v>394.98</v>
      </c>
      <c r="BF1887" s="72">
        <v>314.44</v>
      </c>
      <c r="BG1887" s="72">
        <v>709.42</v>
      </c>
      <c r="BH1887" s="95">
        <v>62091600</v>
      </c>
      <c r="BI1887" s="95">
        <v>45928554</v>
      </c>
      <c r="BJ1887" s="95">
        <v>13100</v>
      </c>
      <c r="BK1887" s="95">
        <v>12172</v>
      </c>
      <c r="BL1887" s="72">
        <v>388.06</v>
      </c>
      <c r="BM1887" s="72">
        <v>348.63</v>
      </c>
      <c r="BN1887" s="72">
        <v>736.69</v>
      </c>
      <c r="BO1887" s="95">
        <v>60997997</v>
      </c>
      <c r="BP1887" s="95">
        <v>50646376</v>
      </c>
      <c r="BQ1887" s="95">
        <v>13099</v>
      </c>
      <c r="BR1887" s="95">
        <v>12106</v>
      </c>
      <c r="BS1887" s="72">
        <v>406.47</v>
      </c>
      <c r="BT1887" s="72">
        <v>360.5</v>
      </c>
      <c r="BU1887" s="72">
        <v>766.97</v>
      </c>
      <c r="BV1887" s="95">
        <v>64214251.729999997</v>
      </c>
      <c r="BW1887" s="95">
        <v>52747182.380000003</v>
      </c>
      <c r="BX1887" s="95">
        <v>13165</v>
      </c>
      <c r="BY1887" s="95">
        <v>12193</v>
      </c>
      <c r="BZ1887" s="95">
        <v>12636</v>
      </c>
      <c r="CA1887" s="95">
        <v>12617</v>
      </c>
      <c r="CB1887" s="95">
        <v>12653</v>
      </c>
      <c r="CC1887" s="95">
        <v>12628</v>
      </c>
      <c r="CD1887" s="95">
        <v>12689</v>
      </c>
      <c r="CE1887" s="72">
        <v>650.75523149000003</v>
      </c>
      <c r="CF1887" s="72">
        <v>676.59346364999999</v>
      </c>
      <c r="CG1887" s="72">
        <v>712.40329333</v>
      </c>
      <c r="CH1887" s="72">
        <v>716.50152150999998</v>
      </c>
      <c r="CI1887" s="72">
        <v>731.52548966999996</v>
      </c>
      <c r="CJ1887" s="96">
        <v>1.0443404327000001</v>
      </c>
      <c r="CK1887" s="96">
        <v>0.99541310429999996</v>
      </c>
      <c r="CL1887" s="96">
        <v>0.99581235329999995</v>
      </c>
      <c r="CM1887" s="96">
        <v>1.0281764628000001</v>
      </c>
      <c r="CN1887" s="96">
        <v>1.0484528712000001</v>
      </c>
      <c r="CO1887" s="96">
        <v>1.0288380684</v>
      </c>
      <c r="CP1887" s="96">
        <v>0.9937803395</v>
      </c>
      <c r="CQ1887" s="96">
        <v>0.99584056389999998</v>
      </c>
      <c r="CR1887" s="96">
        <v>0.99793102789999999</v>
      </c>
      <c r="CS1887" s="95">
        <v>12351</v>
      </c>
      <c r="CT1887" s="95">
        <v>12390</v>
      </c>
      <c r="CU1887" s="95">
        <v>12368</v>
      </c>
      <c r="CV1887" s="95">
        <v>12307</v>
      </c>
      <c r="CW1887" s="95">
        <v>12374</v>
      </c>
      <c r="CX1887" s="96">
        <v>1.0324234240000001</v>
      </c>
      <c r="CY1887" s="96">
        <v>1.0360096270000001</v>
      </c>
      <c r="CZ1887" s="96">
        <v>1.0322635609999999</v>
      </c>
      <c r="DA1887" s="96">
        <v>1.026731171</v>
      </c>
      <c r="DB1887" s="96">
        <v>1.016750203</v>
      </c>
      <c r="DC1887">
        <v>2013</v>
      </c>
      <c r="DD1887" s="6">
        <v>12172</v>
      </c>
      <c r="DE1887" s="96">
        <v>7.4726725999999999E-3</v>
      </c>
      <c r="DF1887" s="72">
        <v>760.67</v>
      </c>
      <c r="DG1887" s="96">
        <v>1</v>
      </c>
      <c r="DH1887" s="72">
        <v>760.67</v>
      </c>
      <c r="DI1887" s="72">
        <v>611.75154658999998</v>
      </c>
      <c r="DJ1887" s="96">
        <v>1</v>
      </c>
      <c r="DK1887" s="72">
        <v>760.67</v>
      </c>
      <c r="DL1887" s="96">
        <v>1</v>
      </c>
      <c r="DM1887" s="72">
        <v>760.67</v>
      </c>
      <c r="DN1887" s="96">
        <v>1</v>
      </c>
      <c r="DO1887" s="96">
        <v>1.7967E-2</v>
      </c>
      <c r="DP1887" s="72">
        <v>13.67</v>
      </c>
      <c r="DQ1887" s="72">
        <v>747</v>
      </c>
      <c r="DR1887" t="s">
        <v>572</v>
      </c>
      <c r="DT1887" t="s">
        <v>1174</v>
      </c>
    </row>
    <row r="1888" spans="1:124" x14ac:dyDescent="0.3">
      <c r="A1888" t="s">
        <v>1197</v>
      </c>
      <c r="B1888">
        <v>33720</v>
      </c>
      <c r="C1888" s="95">
        <v>6519</v>
      </c>
      <c r="D1888" s="95">
        <v>18419964</v>
      </c>
      <c r="E1888" s="95">
        <v>6281</v>
      </c>
      <c r="F1888" s="95">
        <v>17726017</v>
      </c>
      <c r="G1888" s="95">
        <v>1241</v>
      </c>
      <c r="H1888" s="95">
        <v>2547327</v>
      </c>
      <c r="I1888" s="95">
        <v>1040</v>
      </c>
      <c r="J1888" s="95">
        <v>2869641</v>
      </c>
      <c r="K1888" s="95">
        <v>6167</v>
      </c>
      <c r="L1888" s="95">
        <v>19509968</v>
      </c>
      <c r="M1888" s="95">
        <v>5901</v>
      </c>
      <c r="N1888" s="95">
        <v>18251825</v>
      </c>
      <c r="O1888" s="95">
        <v>1276</v>
      </c>
      <c r="P1888" s="95">
        <v>2745114</v>
      </c>
      <c r="Q1888" s="95">
        <v>1067</v>
      </c>
      <c r="R1888" s="95">
        <v>3055174</v>
      </c>
      <c r="S1888" s="95">
        <v>5790</v>
      </c>
      <c r="T1888" s="95">
        <v>18999690</v>
      </c>
      <c r="U1888" s="95">
        <v>5487</v>
      </c>
      <c r="V1888" s="95">
        <v>18584853</v>
      </c>
      <c r="W1888" s="95">
        <v>1277</v>
      </c>
      <c r="X1888" s="95">
        <v>3034281</v>
      </c>
      <c r="Y1888" s="95">
        <v>1069</v>
      </c>
      <c r="Z1888" s="95">
        <v>3014354</v>
      </c>
      <c r="AA1888" s="95">
        <v>5560</v>
      </c>
      <c r="AB1888" s="95">
        <v>20105908</v>
      </c>
      <c r="AC1888" s="95">
        <v>5228</v>
      </c>
      <c r="AD1888" s="95">
        <v>20301865</v>
      </c>
      <c r="AE1888" s="95">
        <v>1280</v>
      </c>
      <c r="AF1888" s="95">
        <v>3947621</v>
      </c>
      <c r="AG1888" s="95">
        <v>1077</v>
      </c>
      <c r="AH1888" s="95">
        <v>3442332</v>
      </c>
      <c r="AI1888" s="95">
        <v>5422</v>
      </c>
      <c r="AJ1888" s="95">
        <v>19627953</v>
      </c>
      <c r="AK1888" s="95">
        <v>5062</v>
      </c>
      <c r="AL1888" s="95">
        <v>19513598</v>
      </c>
      <c r="AM1888" s="95">
        <v>1298</v>
      </c>
      <c r="AN1888" s="95">
        <v>3357490</v>
      </c>
      <c r="AO1888" s="95">
        <v>1077</v>
      </c>
      <c r="AP1888" s="95">
        <v>3555835</v>
      </c>
      <c r="AQ1888" s="72">
        <v>225.16</v>
      </c>
      <c r="AR1888" s="72">
        <v>234.44</v>
      </c>
      <c r="AS1888" s="72">
        <v>459.6</v>
      </c>
      <c r="AT1888" s="95">
        <v>20967291</v>
      </c>
      <c r="AU1888" s="95">
        <v>20595658</v>
      </c>
      <c r="AV1888" s="95">
        <v>7760</v>
      </c>
      <c r="AW1888" s="95">
        <v>7321</v>
      </c>
      <c r="AX1888" s="72">
        <v>249.17</v>
      </c>
      <c r="AY1888" s="72">
        <v>254.82</v>
      </c>
      <c r="AZ1888" s="72">
        <v>503.99</v>
      </c>
      <c r="BA1888" s="95">
        <v>22255082</v>
      </c>
      <c r="BB1888" s="95">
        <v>21306999</v>
      </c>
      <c r="BC1888" s="95">
        <v>7443</v>
      </c>
      <c r="BD1888" s="95">
        <v>6968</v>
      </c>
      <c r="BE1888" s="72">
        <v>259.82</v>
      </c>
      <c r="BF1888" s="72">
        <v>274.55</v>
      </c>
      <c r="BG1888" s="72">
        <v>534.37</v>
      </c>
      <c r="BH1888" s="95">
        <v>22033971</v>
      </c>
      <c r="BI1888" s="95">
        <v>21599207</v>
      </c>
      <c r="BJ1888" s="95">
        <v>7067</v>
      </c>
      <c r="BK1888" s="95">
        <v>6556</v>
      </c>
      <c r="BL1888" s="72">
        <v>293.05</v>
      </c>
      <c r="BM1888" s="72">
        <v>313.83</v>
      </c>
      <c r="BN1888" s="72">
        <v>606.88</v>
      </c>
      <c r="BO1888" s="95">
        <v>24053529</v>
      </c>
      <c r="BP1888" s="95">
        <v>23744197</v>
      </c>
      <c r="BQ1888" s="95">
        <v>6840</v>
      </c>
      <c r="BR1888" s="95">
        <v>6305</v>
      </c>
      <c r="BS1888" s="72">
        <v>285.04000000000002</v>
      </c>
      <c r="BT1888" s="72">
        <v>313.14999999999998</v>
      </c>
      <c r="BU1888" s="72">
        <v>598.19000000000005</v>
      </c>
      <c r="BV1888" s="95">
        <v>22985443</v>
      </c>
      <c r="BW1888" s="95">
        <v>23069433</v>
      </c>
      <c r="BX1888" s="95">
        <v>6720</v>
      </c>
      <c r="BY1888" s="95">
        <v>6139</v>
      </c>
      <c r="BZ1888" s="95">
        <v>7551</v>
      </c>
      <c r="CA1888" s="95">
        <v>7214</v>
      </c>
      <c r="CB1888" s="95">
        <v>6821</v>
      </c>
      <c r="CC1888" s="95">
        <v>6586</v>
      </c>
      <c r="CD1888" s="95">
        <v>6436</v>
      </c>
      <c r="CE1888" s="72">
        <v>650.75523149000003</v>
      </c>
      <c r="CF1888" s="72">
        <v>676.59346364999999</v>
      </c>
      <c r="CG1888" s="72">
        <v>712.40329333</v>
      </c>
      <c r="CH1888" s="72">
        <v>716.50152150999998</v>
      </c>
      <c r="CI1888" s="72">
        <v>731.52548966999996</v>
      </c>
      <c r="CJ1888" s="96">
        <v>0.70625632770000002</v>
      </c>
      <c r="CK1888" s="96">
        <v>0.74489339180000003</v>
      </c>
      <c r="CL1888" s="96">
        <v>0.75009479180000005</v>
      </c>
      <c r="CM1888" s="96">
        <v>0.84700448189999999</v>
      </c>
      <c r="CN1888" s="96">
        <v>0.81772953699999995</v>
      </c>
      <c r="CO1888" s="96">
        <v>0.92111522290000003</v>
      </c>
      <c r="CP1888" s="96">
        <v>0.83941258029999999</v>
      </c>
      <c r="CQ1888" s="96">
        <v>0.99584056389999998</v>
      </c>
      <c r="CR1888" s="96">
        <v>0.84291852619999996</v>
      </c>
      <c r="CS1888" s="95">
        <v>7684</v>
      </c>
      <c r="CT1888" s="95">
        <v>7330</v>
      </c>
      <c r="CU1888" s="95">
        <v>6940</v>
      </c>
      <c r="CV1888" s="95">
        <v>6685</v>
      </c>
      <c r="CW1888" s="95">
        <v>6498</v>
      </c>
      <c r="CX1888" s="96">
        <v>0.88852343199999995</v>
      </c>
      <c r="CY1888" s="96">
        <v>0.90190659299999998</v>
      </c>
      <c r="CZ1888" s="96">
        <v>0.91251370899999995</v>
      </c>
      <c r="DA1888" s="96">
        <v>0.94518136900000005</v>
      </c>
      <c r="DB1888" s="96">
        <v>0.96575155700000004</v>
      </c>
      <c r="DC1888">
        <v>2013</v>
      </c>
      <c r="DD1888" s="6">
        <v>6657.8</v>
      </c>
      <c r="DE1888" s="96">
        <v>1.44722306E-2</v>
      </c>
      <c r="DF1888" s="72">
        <v>637.98</v>
      </c>
      <c r="DG1888" s="96">
        <v>1</v>
      </c>
      <c r="DH1888" s="72">
        <v>637.98</v>
      </c>
      <c r="DI1888" s="72">
        <v>594.14359830000001</v>
      </c>
      <c r="DJ1888" s="96">
        <v>1</v>
      </c>
      <c r="DK1888" s="72">
        <v>637.98</v>
      </c>
      <c r="DL1888" s="96">
        <v>1</v>
      </c>
      <c r="DM1888" s="72">
        <v>637.98</v>
      </c>
      <c r="DN1888" s="96">
        <v>0.67911714769999998</v>
      </c>
      <c r="DO1888" s="96">
        <v>3.5340000000000003E-2</v>
      </c>
      <c r="DP1888" s="72">
        <v>15.31</v>
      </c>
      <c r="DQ1888" s="72">
        <v>622.66999999999996</v>
      </c>
      <c r="DR1888" t="s">
        <v>1197</v>
      </c>
      <c r="DT1888" t="s">
        <v>1174</v>
      </c>
    </row>
    <row r="1889" spans="1:124" x14ac:dyDescent="0.3">
      <c r="A1889" t="s">
        <v>1198</v>
      </c>
      <c r="B1889">
        <v>33730</v>
      </c>
      <c r="C1889" s="95">
        <v>9413</v>
      </c>
      <c r="D1889" s="95">
        <v>26591947</v>
      </c>
      <c r="E1889" s="95">
        <v>8798</v>
      </c>
      <c r="F1889" s="95">
        <v>23352953</v>
      </c>
      <c r="G1889" s="95">
        <v>1724</v>
      </c>
      <c r="H1889" s="95">
        <v>4185672</v>
      </c>
      <c r="I1889" s="95">
        <v>1505</v>
      </c>
      <c r="J1889" s="95">
        <v>4077360</v>
      </c>
      <c r="K1889" s="95">
        <v>9240</v>
      </c>
      <c r="L1889" s="95">
        <v>26554849</v>
      </c>
      <c r="M1889" s="95">
        <v>8532</v>
      </c>
      <c r="N1889" s="95">
        <v>23932368</v>
      </c>
      <c r="O1889" s="95">
        <v>1716</v>
      </c>
      <c r="P1889" s="95">
        <v>4651939</v>
      </c>
      <c r="Q1889" s="95">
        <v>1493</v>
      </c>
      <c r="R1889" s="95">
        <v>4292880</v>
      </c>
      <c r="S1889" s="95">
        <v>9154</v>
      </c>
      <c r="T1889" s="95">
        <v>26499256</v>
      </c>
      <c r="U1889" s="95">
        <v>8371</v>
      </c>
      <c r="V1889" s="95">
        <v>25312126</v>
      </c>
      <c r="W1889" s="95">
        <v>1753</v>
      </c>
      <c r="X1889" s="95">
        <v>3864029</v>
      </c>
      <c r="Y1889" s="95">
        <v>1516</v>
      </c>
      <c r="Z1889" s="95">
        <v>4099425</v>
      </c>
      <c r="AA1889" s="95">
        <v>9145</v>
      </c>
      <c r="AB1889" s="95">
        <v>25696785</v>
      </c>
      <c r="AC1889" s="95">
        <v>8275</v>
      </c>
      <c r="AD1889" s="95">
        <v>25387382</v>
      </c>
      <c r="AE1889" s="95">
        <v>1796</v>
      </c>
      <c r="AF1889" s="95">
        <v>3376201</v>
      </c>
      <c r="AG1889" s="95">
        <v>1552</v>
      </c>
      <c r="AH1889" s="95">
        <v>4674686</v>
      </c>
      <c r="AI1889" s="95">
        <v>9150</v>
      </c>
      <c r="AJ1889" s="95">
        <v>23655631.899999999</v>
      </c>
      <c r="AK1889" s="95">
        <v>8220</v>
      </c>
      <c r="AL1889" s="95">
        <v>26446260.109999999</v>
      </c>
      <c r="AM1889" s="95">
        <v>1820</v>
      </c>
      <c r="AN1889" s="95">
        <v>4789974</v>
      </c>
      <c r="AO1889" s="95">
        <v>1576</v>
      </c>
      <c r="AP1889" s="95">
        <v>5039662</v>
      </c>
      <c r="AQ1889" s="72">
        <v>230.3</v>
      </c>
      <c r="AR1889" s="72">
        <v>221.86</v>
      </c>
      <c r="AS1889" s="72">
        <v>452.16</v>
      </c>
      <c r="AT1889" s="95">
        <v>30777619</v>
      </c>
      <c r="AU1889" s="95">
        <v>27430313</v>
      </c>
      <c r="AV1889" s="95">
        <v>11137</v>
      </c>
      <c r="AW1889" s="95">
        <v>10303</v>
      </c>
      <c r="AX1889" s="72">
        <v>237.36</v>
      </c>
      <c r="AY1889" s="72">
        <v>234.62</v>
      </c>
      <c r="AZ1889" s="72">
        <v>471.98</v>
      </c>
      <c r="BA1889" s="95">
        <v>31206788</v>
      </c>
      <c r="BB1889" s="95">
        <v>28225248</v>
      </c>
      <c r="BC1889" s="95">
        <v>10956</v>
      </c>
      <c r="BD1889" s="95">
        <v>10025</v>
      </c>
      <c r="BE1889" s="72">
        <v>231.99</v>
      </c>
      <c r="BF1889" s="72">
        <v>247.9</v>
      </c>
      <c r="BG1889" s="72">
        <v>479.89</v>
      </c>
      <c r="BH1889" s="95">
        <v>30363285</v>
      </c>
      <c r="BI1889" s="95">
        <v>29411551</v>
      </c>
      <c r="BJ1889" s="95">
        <v>10907</v>
      </c>
      <c r="BK1889" s="95">
        <v>9887</v>
      </c>
      <c r="BL1889" s="72">
        <v>221.44</v>
      </c>
      <c r="BM1889" s="72">
        <v>254.93</v>
      </c>
      <c r="BN1889" s="72">
        <v>476.37</v>
      </c>
      <c r="BO1889" s="95">
        <v>29072986</v>
      </c>
      <c r="BP1889" s="95">
        <v>30062068</v>
      </c>
      <c r="BQ1889" s="95">
        <v>10941</v>
      </c>
      <c r="BR1889" s="95">
        <v>9827</v>
      </c>
      <c r="BS1889" s="72">
        <v>216.09</v>
      </c>
      <c r="BT1889" s="72">
        <v>267.85000000000002</v>
      </c>
      <c r="BU1889" s="72">
        <v>483.94</v>
      </c>
      <c r="BV1889" s="95">
        <v>28445605.899999999</v>
      </c>
      <c r="BW1889" s="95">
        <v>31485922.109999999</v>
      </c>
      <c r="BX1889" s="95">
        <v>10970</v>
      </c>
      <c r="BY1889" s="95">
        <v>9796</v>
      </c>
      <c r="BZ1889" s="95">
        <v>10740</v>
      </c>
      <c r="CA1889" s="95">
        <v>10507</v>
      </c>
      <c r="CB1889" s="95">
        <v>10415</v>
      </c>
      <c r="CC1889" s="95">
        <v>10412</v>
      </c>
      <c r="CD1889" s="95">
        <v>10396</v>
      </c>
      <c r="CE1889" s="72">
        <v>650.75523149000003</v>
      </c>
      <c r="CF1889" s="72">
        <v>676.59346364999999</v>
      </c>
      <c r="CG1889" s="72">
        <v>712.40329333</v>
      </c>
      <c r="CH1889" s="72">
        <v>716.50152150999998</v>
      </c>
      <c r="CI1889" s="72">
        <v>731.52548966999996</v>
      </c>
      <c r="CJ1889" s="96">
        <v>0.69482345759999997</v>
      </c>
      <c r="CK1889" s="96">
        <v>0.69758285490000005</v>
      </c>
      <c r="CL1889" s="96">
        <v>0.67362125429999997</v>
      </c>
      <c r="CM1889" s="96">
        <v>0.66485553159999999</v>
      </c>
      <c r="CN1889" s="96">
        <v>0.66154905990000001</v>
      </c>
      <c r="CO1889" s="96">
        <v>0.93532114929999999</v>
      </c>
      <c r="CP1889" s="96">
        <v>0.725404779</v>
      </c>
      <c r="CQ1889" s="96">
        <v>0.99584056389999998</v>
      </c>
      <c r="CR1889" s="96">
        <v>0.72843455239999999</v>
      </c>
      <c r="CS1889" s="95">
        <v>10220</v>
      </c>
      <c r="CT1889" s="95">
        <v>9982</v>
      </c>
      <c r="CU1889" s="95">
        <v>9949</v>
      </c>
      <c r="CV1889" s="95">
        <v>9899</v>
      </c>
      <c r="CW1889" s="95">
        <v>9890</v>
      </c>
      <c r="CX1889" s="96">
        <v>0.93945708400000005</v>
      </c>
      <c r="CY1889" s="96">
        <v>0.94517009600000002</v>
      </c>
      <c r="CZ1889" s="96">
        <v>0.93274357100000005</v>
      </c>
      <c r="DA1889" s="96">
        <v>0.92667790500000002</v>
      </c>
      <c r="DB1889" s="96">
        <v>0.932350711</v>
      </c>
      <c r="DC1889">
        <v>2013</v>
      </c>
      <c r="DD1889" s="6">
        <v>9967.6</v>
      </c>
      <c r="DE1889" s="96">
        <v>5.1850506000000003E-3</v>
      </c>
      <c r="DF1889" s="72">
        <v>556.53</v>
      </c>
      <c r="DG1889" s="96">
        <v>1</v>
      </c>
      <c r="DH1889" s="72">
        <v>556.53</v>
      </c>
      <c r="DI1889" s="72">
        <v>556.53</v>
      </c>
      <c r="DJ1889" s="96">
        <v>1</v>
      </c>
      <c r="DK1889" s="72">
        <v>556.53</v>
      </c>
      <c r="DL1889" s="96">
        <v>1</v>
      </c>
      <c r="DM1889" s="72">
        <v>556.53</v>
      </c>
      <c r="DN1889" s="96">
        <v>1</v>
      </c>
      <c r="DO1889" s="96">
        <v>1.7205999999999999E-2</v>
      </c>
      <c r="DP1889" s="72">
        <v>9.58</v>
      </c>
      <c r="DQ1889" s="72">
        <v>546.95000000000005</v>
      </c>
      <c r="DR1889" t="s">
        <v>1198</v>
      </c>
      <c r="DT1889" t="s">
        <v>1174</v>
      </c>
    </row>
    <row r="1890" spans="1:124" x14ac:dyDescent="0.3">
      <c r="A1890" t="s">
        <v>1199</v>
      </c>
      <c r="B1890">
        <v>33740</v>
      </c>
      <c r="C1890" s="95">
        <v>22368</v>
      </c>
      <c r="D1890" s="95">
        <v>89505592</v>
      </c>
      <c r="E1890" s="95">
        <v>21364</v>
      </c>
      <c r="F1890" s="95">
        <v>72796923</v>
      </c>
      <c r="G1890" s="95">
        <v>5096</v>
      </c>
      <c r="H1890" s="95">
        <v>17212535</v>
      </c>
      <c r="I1890" s="95">
        <v>4321</v>
      </c>
      <c r="J1890" s="95">
        <v>14143102</v>
      </c>
      <c r="K1890" s="95">
        <v>21869</v>
      </c>
      <c r="L1890" s="95">
        <v>92358682</v>
      </c>
      <c r="M1890" s="95">
        <v>20758</v>
      </c>
      <c r="N1890" s="95">
        <v>72146076</v>
      </c>
      <c r="O1890" s="95">
        <v>5041</v>
      </c>
      <c r="P1890" s="95">
        <v>16786084</v>
      </c>
      <c r="Q1890" s="95">
        <v>4259</v>
      </c>
      <c r="R1890" s="95">
        <v>14341385</v>
      </c>
      <c r="S1890" s="95">
        <v>21912</v>
      </c>
      <c r="T1890" s="95">
        <v>95800838</v>
      </c>
      <c r="U1890" s="95">
        <v>20633</v>
      </c>
      <c r="V1890" s="95">
        <v>78146593</v>
      </c>
      <c r="W1890" s="95">
        <v>4980</v>
      </c>
      <c r="X1890" s="95">
        <v>17474640</v>
      </c>
      <c r="Y1890" s="95">
        <v>4200</v>
      </c>
      <c r="Z1890" s="95">
        <v>15854584</v>
      </c>
      <c r="AA1890" s="95">
        <v>21756</v>
      </c>
      <c r="AB1890" s="95">
        <v>97150840</v>
      </c>
      <c r="AC1890" s="95">
        <v>20315</v>
      </c>
      <c r="AD1890" s="95">
        <v>79669411</v>
      </c>
      <c r="AE1890" s="95">
        <v>4958</v>
      </c>
      <c r="AF1890" s="95">
        <v>20329293</v>
      </c>
      <c r="AG1890" s="95">
        <v>4185</v>
      </c>
      <c r="AH1890" s="95">
        <v>17257277</v>
      </c>
      <c r="AI1890" s="95">
        <v>21633</v>
      </c>
      <c r="AJ1890" s="95">
        <v>96901961.450000003</v>
      </c>
      <c r="AK1890" s="95">
        <v>20118</v>
      </c>
      <c r="AL1890" s="95">
        <v>82087776.810000002</v>
      </c>
      <c r="AM1890" s="95">
        <v>5054</v>
      </c>
      <c r="AN1890" s="95">
        <v>19084852</v>
      </c>
      <c r="AO1890" s="95">
        <v>4322</v>
      </c>
      <c r="AP1890" s="95">
        <v>18512980</v>
      </c>
      <c r="AQ1890" s="72">
        <v>323.81</v>
      </c>
      <c r="AR1890" s="72">
        <v>282.07</v>
      </c>
      <c r="AS1890" s="72">
        <v>605.88</v>
      </c>
      <c r="AT1890" s="95">
        <v>106718127</v>
      </c>
      <c r="AU1890" s="95">
        <v>86940025</v>
      </c>
      <c r="AV1890" s="95">
        <v>27464</v>
      </c>
      <c r="AW1890" s="95">
        <v>25685</v>
      </c>
      <c r="AX1890" s="72">
        <v>337.99</v>
      </c>
      <c r="AY1890" s="72">
        <v>288.10000000000002</v>
      </c>
      <c r="AZ1890" s="72">
        <v>626.09</v>
      </c>
      <c r="BA1890" s="95">
        <v>109144766</v>
      </c>
      <c r="BB1890" s="95">
        <v>86487461</v>
      </c>
      <c r="BC1890" s="95">
        <v>26910</v>
      </c>
      <c r="BD1890" s="95">
        <v>25017</v>
      </c>
      <c r="BE1890" s="72">
        <v>351.02</v>
      </c>
      <c r="BF1890" s="72">
        <v>315.44</v>
      </c>
      <c r="BG1890" s="72">
        <v>666.46</v>
      </c>
      <c r="BH1890" s="95">
        <v>113275478</v>
      </c>
      <c r="BI1890" s="95">
        <v>94001177</v>
      </c>
      <c r="BJ1890" s="95">
        <v>26892</v>
      </c>
      <c r="BK1890" s="95">
        <v>24833</v>
      </c>
      <c r="BL1890" s="72">
        <v>366.47</v>
      </c>
      <c r="BM1890" s="72">
        <v>329.68</v>
      </c>
      <c r="BN1890" s="72">
        <v>696.15</v>
      </c>
      <c r="BO1890" s="95">
        <v>117480133</v>
      </c>
      <c r="BP1890" s="95">
        <v>96926688</v>
      </c>
      <c r="BQ1890" s="95">
        <v>26714</v>
      </c>
      <c r="BR1890" s="95">
        <v>24500</v>
      </c>
      <c r="BS1890" s="72">
        <v>362.18</v>
      </c>
      <c r="BT1890" s="72">
        <v>343.02</v>
      </c>
      <c r="BU1890" s="72">
        <v>705.2</v>
      </c>
      <c r="BV1890" s="95">
        <v>115986813.45</v>
      </c>
      <c r="BW1890" s="95">
        <v>100600756.81</v>
      </c>
      <c r="BX1890" s="95">
        <v>26687</v>
      </c>
      <c r="BY1890" s="95">
        <v>24440</v>
      </c>
      <c r="BZ1890" s="95">
        <v>26616</v>
      </c>
      <c r="CA1890" s="95">
        <v>25997</v>
      </c>
      <c r="CB1890" s="95">
        <v>25900</v>
      </c>
      <c r="CC1890" s="95">
        <v>25663</v>
      </c>
      <c r="CD1890" s="95">
        <v>25588</v>
      </c>
      <c r="CE1890" s="72">
        <v>650.75523149000003</v>
      </c>
      <c r="CF1890" s="72">
        <v>676.59346364999999</v>
      </c>
      <c r="CG1890" s="72">
        <v>712.40329333</v>
      </c>
      <c r="CH1890" s="72">
        <v>716.50152150999998</v>
      </c>
      <c r="CI1890" s="72">
        <v>731.52548966999996</v>
      </c>
      <c r="CJ1890" s="96">
        <v>0.93104130510000005</v>
      </c>
      <c r="CK1890" s="96">
        <v>0.92535626429999995</v>
      </c>
      <c r="CL1890" s="96">
        <v>0.9355094316</v>
      </c>
      <c r="CM1890" s="96">
        <v>0.97159598280000004</v>
      </c>
      <c r="CN1890" s="96">
        <v>0.96401288809999996</v>
      </c>
      <c r="CO1890" s="96">
        <v>1.0271722684</v>
      </c>
      <c r="CP1890" s="96">
        <v>0.92049133679999995</v>
      </c>
      <c r="CQ1890" s="96">
        <v>0.99584056389999998</v>
      </c>
      <c r="CR1890" s="96">
        <v>0.92433592149999999</v>
      </c>
      <c r="CS1890" s="95">
        <v>25806</v>
      </c>
      <c r="CT1890" s="95">
        <v>25242</v>
      </c>
      <c r="CU1890" s="95">
        <v>25006</v>
      </c>
      <c r="CV1890" s="95">
        <v>24601</v>
      </c>
      <c r="CW1890" s="95">
        <v>24586</v>
      </c>
      <c r="CX1890" s="96">
        <v>1.032672247</v>
      </c>
      <c r="CY1890" s="96">
        <v>1.021234789</v>
      </c>
      <c r="CZ1890" s="96">
        <v>1.0264368399999999</v>
      </c>
      <c r="DA1890" s="96">
        <v>1.025071791</v>
      </c>
      <c r="DB1890" s="96">
        <v>1.0303450240000001</v>
      </c>
      <c r="DC1890">
        <v>2013</v>
      </c>
      <c r="DD1890" s="6">
        <v>24895</v>
      </c>
      <c r="DE1890" s="96">
        <v>8.7761889000000006E-3</v>
      </c>
      <c r="DF1890" s="72">
        <v>703.65</v>
      </c>
      <c r="DG1890" s="96">
        <v>1</v>
      </c>
      <c r="DH1890" s="72">
        <v>703.65</v>
      </c>
      <c r="DI1890" s="72">
        <v>703.65</v>
      </c>
      <c r="DJ1890" s="96">
        <v>1</v>
      </c>
      <c r="DK1890" s="72">
        <v>703.65</v>
      </c>
      <c r="DL1890" s="96">
        <v>1</v>
      </c>
      <c r="DM1890" s="72">
        <v>703.65</v>
      </c>
      <c r="DN1890" s="96">
        <v>1</v>
      </c>
      <c r="DO1890" s="96">
        <v>1.5488E-2</v>
      </c>
      <c r="DP1890" s="72">
        <v>10.9</v>
      </c>
      <c r="DQ1890" s="72">
        <v>692.75</v>
      </c>
      <c r="DR1890" t="s">
        <v>1199</v>
      </c>
      <c r="DT1890" t="s">
        <v>1174</v>
      </c>
    </row>
    <row r="1891" spans="1:124" x14ac:dyDescent="0.3">
      <c r="A1891" t="s">
        <v>439</v>
      </c>
      <c r="B1891">
        <v>33750</v>
      </c>
      <c r="C1891" s="95">
        <v>8309</v>
      </c>
      <c r="D1891" s="95">
        <v>25633729</v>
      </c>
      <c r="E1891" s="95">
        <v>7814</v>
      </c>
      <c r="F1891" s="95">
        <v>25238612</v>
      </c>
      <c r="G1891" s="95">
        <v>2084</v>
      </c>
      <c r="H1891" s="95">
        <v>4571213</v>
      </c>
      <c r="I1891" s="95">
        <v>1755</v>
      </c>
      <c r="J1891" s="95">
        <v>5232918</v>
      </c>
      <c r="K1891" s="95">
        <v>8153</v>
      </c>
      <c r="L1891" s="95">
        <v>27633463</v>
      </c>
      <c r="M1891" s="95">
        <v>7615</v>
      </c>
      <c r="N1891" s="95">
        <v>25508434</v>
      </c>
      <c r="O1891" s="95">
        <v>2133</v>
      </c>
      <c r="P1891" s="95">
        <v>5098294</v>
      </c>
      <c r="Q1891" s="95">
        <v>1782</v>
      </c>
      <c r="R1891" s="95">
        <v>5647473</v>
      </c>
      <c r="S1891" s="95">
        <v>7878</v>
      </c>
      <c r="T1891" s="95">
        <v>25950933</v>
      </c>
      <c r="U1891" s="95">
        <v>7318</v>
      </c>
      <c r="V1891" s="95">
        <v>25534871</v>
      </c>
      <c r="W1891" s="95">
        <v>2097</v>
      </c>
      <c r="X1891" s="95">
        <v>4688240</v>
      </c>
      <c r="Y1891" s="95">
        <v>1771</v>
      </c>
      <c r="Z1891" s="95">
        <v>5765167</v>
      </c>
      <c r="AA1891" s="95">
        <v>7576</v>
      </c>
      <c r="AB1891" s="95">
        <v>25895512</v>
      </c>
      <c r="AC1891" s="95">
        <v>6980</v>
      </c>
      <c r="AD1891" s="95">
        <v>26846625</v>
      </c>
      <c r="AE1891" s="95">
        <v>2161</v>
      </c>
      <c r="AF1891" s="95">
        <v>5765146</v>
      </c>
      <c r="AG1891" s="95">
        <v>1838</v>
      </c>
      <c r="AH1891" s="95">
        <v>7021970</v>
      </c>
      <c r="AI1891" s="95">
        <v>7403</v>
      </c>
      <c r="AJ1891" s="95">
        <v>26207776</v>
      </c>
      <c r="AK1891" s="95">
        <v>6788</v>
      </c>
      <c r="AL1891" s="95">
        <v>26244106.82</v>
      </c>
      <c r="AM1891" s="95">
        <v>2296</v>
      </c>
      <c r="AN1891" s="95">
        <v>6445775</v>
      </c>
      <c r="AO1891" s="95">
        <v>1980</v>
      </c>
      <c r="AP1891" s="95">
        <v>7984509</v>
      </c>
      <c r="AQ1891" s="72">
        <v>242.19</v>
      </c>
      <c r="AR1891" s="72">
        <v>265.37</v>
      </c>
      <c r="AS1891" s="72">
        <v>507.56</v>
      </c>
      <c r="AT1891" s="95">
        <v>30204942</v>
      </c>
      <c r="AU1891" s="95">
        <v>30471530</v>
      </c>
      <c r="AV1891" s="95">
        <v>10393</v>
      </c>
      <c r="AW1891" s="95">
        <v>9569</v>
      </c>
      <c r="AX1891" s="72">
        <v>265.18</v>
      </c>
      <c r="AY1891" s="72">
        <v>276.29000000000002</v>
      </c>
      <c r="AZ1891" s="72">
        <v>541.47</v>
      </c>
      <c r="BA1891" s="95">
        <v>32731757</v>
      </c>
      <c r="BB1891" s="95">
        <v>31155907</v>
      </c>
      <c r="BC1891" s="95">
        <v>10286</v>
      </c>
      <c r="BD1891" s="95">
        <v>9397</v>
      </c>
      <c r="BE1891" s="72">
        <v>255.97</v>
      </c>
      <c r="BF1891" s="72">
        <v>286.98</v>
      </c>
      <c r="BG1891" s="72">
        <v>542.95000000000005</v>
      </c>
      <c r="BH1891" s="95">
        <v>30639173</v>
      </c>
      <c r="BI1891" s="95">
        <v>31300038</v>
      </c>
      <c r="BJ1891" s="95">
        <v>9975</v>
      </c>
      <c r="BK1891" s="95">
        <v>9089</v>
      </c>
      <c r="BL1891" s="72">
        <v>270.97000000000003</v>
      </c>
      <c r="BM1891" s="72">
        <v>320.07</v>
      </c>
      <c r="BN1891" s="72">
        <v>591.04</v>
      </c>
      <c r="BO1891" s="95">
        <v>31660658</v>
      </c>
      <c r="BP1891" s="95">
        <v>33868595</v>
      </c>
      <c r="BQ1891" s="95">
        <v>9737</v>
      </c>
      <c r="BR1891" s="95">
        <v>8818</v>
      </c>
      <c r="BS1891" s="72">
        <v>280.56</v>
      </c>
      <c r="BT1891" s="72">
        <v>325.32</v>
      </c>
      <c r="BU1891" s="72">
        <v>605.88</v>
      </c>
      <c r="BV1891" s="95">
        <v>32653551</v>
      </c>
      <c r="BW1891" s="95">
        <v>34228615.82</v>
      </c>
      <c r="BX1891" s="95">
        <v>9699</v>
      </c>
      <c r="BY1891" s="95">
        <v>8768</v>
      </c>
      <c r="BZ1891" s="95">
        <v>10000</v>
      </c>
      <c r="CA1891" s="95">
        <v>9858</v>
      </c>
      <c r="CB1891" s="95">
        <v>9548</v>
      </c>
      <c r="CC1891" s="95">
        <v>9301</v>
      </c>
      <c r="CD1891" s="95">
        <v>9244</v>
      </c>
      <c r="CE1891" s="72">
        <v>650.75523149000003</v>
      </c>
      <c r="CF1891" s="72">
        <v>676.59346364999999</v>
      </c>
      <c r="CG1891" s="72">
        <v>712.40329333</v>
      </c>
      <c r="CH1891" s="72">
        <v>716.50152150999998</v>
      </c>
      <c r="CI1891" s="72">
        <v>731.52548966999996</v>
      </c>
      <c r="CJ1891" s="96">
        <v>0.77995531259999995</v>
      </c>
      <c r="CK1891" s="96">
        <v>0.80028854709999997</v>
      </c>
      <c r="CL1891" s="96">
        <v>0.76213853180000002</v>
      </c>
      <c r="CM1891" s="96">
        <v>0.82489706200000001</v>
      </c>
      <c r="CN1891" s="96">
        <v>0.82824181600000002</v>
      </c>
      <c r="CO1891" s="96">
        <v>1.0186476965</v>
      </c>
      <c r="CP1891" s="96">
        <v>0.78447559119999999</v>
      </c>
      <c r="CQ1891" s="96">
        <v>0.99584056389999998</v>
      </c>
      <c r="CR1891" s="96">
        <v>0.78775208360000004</v>
      </c>
      <c r="CS1891" s="95">
        <v>9318</v>
      </c>
      <c r="CT1891" s="95">
        <v>9297</v>
      </c>
      <c r="CU1891" s="95">
        <v>8956</v>
      </c>
      <c r="CV1891" s="95">
        <v>8647</v>
      </c>
      <c r="CW1891" s="95">
        <v>8461</v>
      </c>
      <c r="CX1891" s="96">
        <v>1.0139737280000001</v>
      </c>
      <c r="CY1891" s="96">
        <v>1.0039980129999999</v>
      </c>
      <c r="CZ1891" s="96">
        <v>1.012341443</v>
      </c>
      <c r="DA1891" s="96">
        <v>1.043730863</v>
      </c>
      <c r="DB1891" s="96">
        <v>1.020932865</v>
      </c>
      <c r="DC1891">
        <v>2013</v>
      </c>
      <c r="DD1891" s="6">
        <v>9128.2000000000007</v>
      </c>
      <c r="DE1891" s="96">
        <v>3.7399709999999999E-3</v>
      </c>
      <c r="DF1891" s="72">
        <v>602.72</v>
      </c>
      <c r="DG1891" s="96">
        <v>1</v>
      </c>
      <c r="DH1891" s="72">
        <v>602.72</v>
      </c>
      <c r="DI1891" s="72">
        <v>598.72018847000004</v>
      </c>
      <c r="DJ1891" s="96">
        <v>1</v>
      </c>
      <c r="DK1891" s="72">
        <v>602.72</v>
      </c>
      <c r="DL1891" s="96">
        <v>1</v>
      </c>
      <c r="DM1891" s="72">
        <v>602.72</v>
      </c>
      <c r="DN1891" s="96">
        <v>1</v>
      </c>
      <c r="DO1891" s="96">
        <v>1.2244E-2</v>
      </c>
      <c r="DP1891" s="72">
        <v>7.38</v>
      </c>
      <c r="DQ1891" s="72">
        <v>595.34</v>
      </c>
      <c r="DR1891" t="s">
        <v>439</v>
      </c>
      <c r="DT1891" t="s">
        <v>1174</v>
      </c>
    </row>
    <row r="1892" spans="1:124" x14ac:dyDescent="0.3">
      <c r="A1892" t="s">
        <v>65</v>
      </c>
      <c r="B1892">
        <v>33760</v>
      </c>
      <c r="C1892" s="95">
        <v>7208</v>
      </c>
      <c r="D1892" s="95">
        <v>22889539</v>
      </c>
      <c r="E1892" s="95">
        <v>6818</v>
      </c>
      <c r="F1892" s="95">
        <v>21063315</v>
      </c>
      <c r="G1892" s="95">
        <v>1845</v>
      </c>
      <c r="H1892" s="95">
        <v>4343299</v>
      </c>
      <c r="I1892" s="95">
        <v>1510</v>
      </c>
      <c r="J1892" s="95">
        <v>4628329</v>
      </c>
      <c r="K1892" s="95">
        <v>6975</v>
      </c>
      <c r="L1892" s="95">
        <v>23588490</v>
      </c>
      <c r="M1892" s="95">
        <v>6536</v>
      </c>
      <c r="N1892" s="95">
        <v>21823056</v>
      </c>
      <c r="O1892" s="95">
        <v>1828</v>
      </c>
      <c r="P1892" s="95">
        <v>3994520</v>
      </c>
      <c r="Q1892" s="95">
        <v>1505</v>
      </c>
      <c r="R1892" s="95">
        <v>4821555</v>
      </c>
      <c r="S1892" s="95">
        <v>6553</v>
      </c>
      <c r="T1892" s="95">
        <v>23421216</v>
      </c>
      <c r="U1892" s="95">
        <v>6092</v>
      </c>
      <c r="V1892" s="95">
        <v>21278127</v>
      </c>
      <c r="W1892" s="95">
        <v>1814</v>
      </c>
      <c r="X1892" s="95">
        <v>4571249</v>
      </c>
      <c r="Y1892" s="95">
        <v>1497</v>
      </c>
      <c r="Z1892" s="95">
        <v>4954990</v>
      </c>
      <c r="AA1892" s="95">
        <v>6252</v>
      </c>
      <c r="AB1892" s="95">
        <v>23363073</v>
      </c>
      <c r="AC1892" s="95">
        <v>5761</v>
      </c>
      <c r="AD1892" s="95">
        <v>22299171</v>
      </c>
      <c r="AE1892" s="95">
        <v>1799</v>
      </c>
      <c r="AF1892" s="95">
        <v>4885345</v>
      </c>
      <c r="AG1892" s="95">
        <v>1482</v>
      </c>
      <c r="AH1892" s="95">
        <v>5506707</v>
      </c>
      <c r="AI1892" s="95">
        <v>6029</v>
      </c>
      <c r="AJ1892" s="95">
        <v>23447521</v>
      </c>
      <c r="AK1892" s="95">
        <v>5527</v>
      </c>
      <c r="AL1892" s="95">
        <v>21610666</v>
      </c>
      <c r="AM1892" s="95">
        <v>1760</v>
      </c>
      <c r="AN1892" s="95">
        <v>4508962</v>
      </c>
      <c r="AO1892" s="95">
        <v>1462</v>
      </c>
      <c r="AP1892" s="95">
        <v>5107398</v>
      </c>
      <c r="AQ1892" s="72">
        <v>250.68</v>
      </c>
      <c r="AR1892" s="72">
        <v>257.08</v>
      </c>
      <c r="AS1892" s="72">
        <v>507.76</v>
      </c>
      <c r="AT1892" s="95">
        <v>27232838</v>
      </c>
      <c r="AU1892" s="95">
        <v>25691644</v>
      </c>
      <c r="AV1892" s="95">
        <v>9053</v>
      </c>
      <c r="AW1892" s="95">
        <v>8328</v>
      </c>
      <c r="AX1892" s="72">
        <v>261.11</v>
      </c>
      <c r="AY1892" s="72">
        <v>276.13</v>
      </c>
      <c r="AZ1892" s="72">
        <v>537.24</v>
      </c>
      <c r="BA1892" s="95">
        <v>27583010</v>
      </c>
      <c r="BB1892" s="95">
        <v>26644611</v>
      </c>
      <c r="BC1892" s="95">
        <v>8803</v>
      </c>
      <c r="BD1892" s="95">
        <v>8041</v>
      </c>
      <c r="BE1892" s="72">
        <v>278.8</v>
      </c>
      <c r="BF1892" s="72">
        <v>288.06</v>
      </c>
      <c r="BG1892" s="72">
        <v>566.86</v>
      </c>
      <c r="BH1892" s="95">
        <v>27992465</v>
      </c>
      <c r="BI1892" s="95">
        <v>26233117</v>
      </c>
      <c r="BJ1892" s="95">
        <v>8367</v>
      </c>
      <c r="BK1892" s="95">
        <v>7589</v>
      </c>
      <c r="BL1892" s="72">
        <v>292.39</v>
      </c>
      <c r="BM1892" s="72">
        <v>319.92</v>
      </c>
      <c r="BN1892" s="72">
        <v>612.30999999999995</v>
      </c>
      <c r="BO1892" s="95">
        <v>28248418</v>
      </c>
      <c r="BP1892" s="95">
        <v>27805878</v>
      </c>
      <c r="BQ1892" s="95">
        <v>8051</v>
      </c>
      <c r="BR1892" s="95">
        <v>7243</v>
      </c>
      <c r="BS1892" s="72">
        <v>299.10000000000002</v>
      </c>
      <c r="BT1892" s="72">
        <v>318.57</v>
      </c>
      <c r="BU1892" s="72">
        <v>617.66999999999996</v>
      </c>
      <c r="BV1892" s="95">
        <v>27956483</v>
      </c>
      <c r="BW1892" s="95">
        <v>26718064</v>
      </c>
      <c r="BX1892" s="95">
        <v>7789</v>
      </c>
      <c r="BY1892" s="95">
        <v>6989</v>
      </c>
      <c r="BZ1892" s="95">
        <v>8707</v>
      </c>
      <c r="CA1892" s="95">
        <v>8436</v>
      </c>
      <c r="CB1892" s="95">
        <v>7992</v>
      </c>
      <c r="CC1892" s="95">
        <v>7667</v>
      </c>
      <c r="CD1892" s="95">
        <v>7398</v>
      </c>
      <c r="CE1892" s="72">
        <v>650.75523149000003</v>
      </c>
      <c r="CF1892" s="72">
        <v>676.59346364999999</v>
      </c>
      <c r="CG1892" s="72">
        <v>712.40329333</v>
      </c>
      <c r="CH1892" s="72">
        <v>716.50152150999998</v>
      </c>
      <c r="CI1892" s="72">
        <v>731.52548966999996</v>
      </c>
      <c r="CJ1892" s="96">
        <v>0.78026264779999999</v>
      </c>
      <c r="CK1892" s="96">
        <v>0.79403663920000001</v>
      </c>
      <c r="CL1892" s="96">
        <v>0.79570098190000005</v>
      </c>
      <c r="CM1892" s="96">
        <v>0.85458297240000003</v>
      </c>
      <c r="CN1892" s="96">
        <v>0.84435882100000004</v>
      </c>
      <c r="CO1892" s="96">
        <v>1.0528167911999999</v>
      </c>
      <c r="CP1892" s="96">
        <v>0.77296298779999995</v>
      </c>
      <c r="CQ1892" s="96">
        <v>0.99584056389999998</v>
      </c>
      <c r="CR1892" s="96">
        <v>0.77619139589999997</v>
      </c>
      <c r="CS1892" s="95">
        <v>7874</v>
      </c>
      <c r="CT1892" s="95">
        <v>7655</v>
      </c>
      <c r="CU1892" s="95">
        <v>7159</v>
      </c>
      <c r="CV1892" s="95">
        <v>6881</v>
      </c>
      <c r="CW1892" s="95">
        <v>6741</v>
      </c>
      <c r="CX1892" s="96">
        <v>1.023101848</v>
      </c>
      <c r="CY1892" s="96">
        <v>1.033038047</v>
      </c>
      <c r="CZ1892" s="96">
        <v>1.061597903</v>
      </c>
      <c r="DA1892" s="96">
        <v>1.0813005019999999</v>
      </c>
      <c r="DB1892" s="96">
        <v>1.0715857209999999</v>
      </c>
      <c r="DC1892">
        <v>2013</v>
      </c>
      <c r="DD1892" s="6">
        <v>7638</v>
      </c>
      <c r="DE1892" s="96">
        <v>3.6301187000000001E-3</v>
      </c>
      <c r="DF1892" s="72">
        <v>593.94000000000005</v>
      </c>
      <c r="DG1892" s="96">
        <v>1</v>
      </c>
      <c r="DH1892" s="72">
        <v>593.94000000000005</v>
      </c>
      <c r="DI1892" s="72">
        <v>598.72018847000004</v>
      </c>
      <c r="DJ1892" s="96">
        <v>1</v>
      </c>
      <c r="DK1892" s="72">
        <v>593.94000000000005</v>
      </c>
      <c r="DL1892" s="96">
        <v>1</v>
      </c>
      <c r="DM1892" s="72">
        <v>593.94000000000005</v>
      </c>
      <c r="DN1892" s="96">
        <v>1</v>
      </c>
      <c r="DO1892" s="96">
        <v>1.3317000000000001E-2</v>
      </c>
      <c r="DP1892" s="72">
        <v>7.91</v>
      </c>
      <c r="DQ1892" s="72">
        <v>586.03</v>
      </c>
      <c r="DR1892" t="s">
        <v>65</v>
      </c>
      <c r="DT1892" t="s">
        <v>1174</v>
      </c>
    </row>
    <row r="1893" spans="1:124" x14ac:dyDescent="0.3">
      <c r="A1893" t="s">
        <v>440</v>
      </c>
      <c r="B1893">
        <v>33770</v>
      </c>
      <c r="C1893" s="95">
        <v>6720</v>
      </c>
      <c r="D1893" s="95">
        <v>27705241</v>
      </c>
      <c r="E1893" s="95">
        <v>6116</v>
      </c>
      <c r="F1893" s="95">
        <v>15932983</v>
      </c>
      <c r="G1893" s="95">
        <v>3033</v>
      </c>
      <c r="H1893" s="95">
        <v>6323483</v>
      </c>
      <c r="I1893" s="95">
        <v>2562</v>
      </c>
      <c r="J1893" s="95">
        <v>5078152</v>
      </c>
      <c r="K1893" s="95">
        <v>6415</v>
      </c>
      <c r="L1893" s="95">
        <v>26213982</v>
      </c>
      <c r="M1893" s="95">
        <v>5753</v>
      </c>
      <c r="N1893" s="95">
        <v>16087211</v>
      </c>
      <c r="O1893" s="95">
        <v>3125</v>
      </c>
      <c r="P1893" s="95">
        <v>6609637</v>
      </c>
      <c r="Q1893" s="95">
        <v>2614</v>
      </c>
      <c r="R1893" s="95">
        <v>5771280</v>
      </c>
      <c r="S1893" s="95">
        <v>6017</v>
      </c>
      <c r="T1893" s="95">
        <v>26855377</v>
      </c>
      <c r="U1893" s="95">
        <v>5306</v>
      </c>
      <c r="V1893" s="95">
        <v>16127416</v>
      </c>
      <c r="W1893" s="95">
        <v>3169</v>
      </c>
      <c r="X1893" s="95">
        <v>6879902</v>
      </c>
      <c r="Y1893" s="95">
        <v>2633</v>
      </c>
      <c r="Z1893" s="95">
        <v>6513003</v>
      </c>
      <c r="AA1893" s="95">
        <v>5802</v>
      </c>
      <c r="AB1893" s="95">
        <v>21912687</v>
      </c>
      <c r="AC1893" s="95">
        <v>5068</v>
      </c>
      <c r="AD1893" s="95">
        <v>16198963</v>
      </c>
      <c r="AE1893" s="95">
        <v>3186</v>
      </c>
      <c r="AF1893" s="95">
        <v>8638042</v>
      </c>
      <c r="AG1893" s="95">
        <v>2662</v>
      </c>
      <c r="AH1893" s="95">
        <v>7214574</v>
      </c>
      <c r="AI1893" s="95">
        <v>5639</v>
      </c>
      <c r="AJ1893" s="95">
        <v>22766277.23</v>
      </c>
      <c r="AK1893" s="95">
        <v>4908</v>
      </c>
      <c r="AL1893" s="95">
        <v>16151717.189999999</v>
      </c>
      <c r="AM1893" s="95">
        <v>3166</v>
      </c>
      <c r="AN1893" s="95">
        <v>9574555.4499999993</v>
      </c>
      <c r="AO1893" s="95">
        <v>2675</v>
      </c>
      <c r="AP1893" s="95">
        <v>7865997.9100000001</v>
      </c>
      <c r="AQ1893" s="72">
        <v>290.75</v>
      </c>
      <c r="AR1893" s="72">
        <v>201.77</v>
      </c>
      <c r="AS1893" s="72">
        <v>492.52</v>
      </c>
      <c r="AT1893" s="95">
        <v>34028724</v>
      </c>
      <c r="AU1893" s="95">
        <v>21011135</v>
      </c>
      <c r="AV1893" s="95">
        <v>9753</v>
      </c>
      <c r="AW1893" s="95">
        <v>8678</v>
      </c>
      <c r="AX1893" s="72">
        <v>286.72000000000003</v>
      </c>
      <c r="AY1893" s="72">
        <v>217.71</v>
      </c>
      <c r="AZ1893" s="72">
        <v>504.43</v>
      </c>
      <c r="BA1893" s="95">
        <v>32823619</v>
      </c>
      <c r="BB1893" s="95">
        <v>21858491</v>
      </c>
      <c r="BC1893" s="95">
        <v>9540</v>
      </c>
      <c r="BD1893" s="95">
        <v>8367</v>
      </c>
      <c r="BE1893" s="72">
        <v>306.04000000000002</v>
      </c>
      <c r="BF1893" s="72">
        <v>237.65</v>
      </c>
      <c r="BG1893" s="72">
        <v>543.69000000000005</v>
      </c>
      <c r="BH1893" s="95">
        <v>33735279</v>
      </c>
      <c r="BI1893" s="95">
        <v>22640419</v>
      </c>
      <c r="BJ1893" s="95">
        <v>9186</v>
      </c>
      <c r="BK1893" s="95">
        <v>7939</v>
      </c>
      <c r="BL1893" s="72">
        <v>283.25</v>
      </c>
      <c r="BM1893" s="72">
        <v>252.41</v>
      </c>
      <c r="BN1893" s="72">
        <v>535.66</v>
      </c>
      <c r="BO1893" s="95">
        <v>30550729</v>
      </c>
      <c r="BP1893" s="95">
        <v>23413537</v>
      </c>
      <c r="BQ1893" s="95">
        <v>8988</v>
      </c>
      <c r="BR1893" s="95">
        <v>7730</v>
      </c>
      <c r="BS1893" s="72">
        <v>306.08</v>
      </c>
      <c r="BT1893" s="72">
        <v>263.94</v>
      </c>
      <c r="BU1893" s="72">
        <v>570.02</v>
      </c>
      <c r="BV1893" s="95">
        <v>32340832.68</v>
      </c>
      <c r="BW1893" s="95">
        <v>24017715.100000001</v>
      </c>
      <c r="BX1893" s="95">
        <v>8805</v>
      </c>
      <c r="BY1893" s="95">
        <v>7583</v>
      </c>
      <c r="BZ1893" s="95">
        <v>9241</v>
      </c>
      <c r="CA1893" s="95">
        <v>8975</v>
      </c>
      <c r="CB1893" s="95">
        <v>8585</v>
      </c>
      <c r="CC1893" s="95">
        <v>8391</v>
      </c>
      <c r="CD1893" s="95">
        <v>8207</v>
      </c>
      <c r="CE1893" s="72">
        <v>650.75523149000003</v>
      </c>
      <c r="CF1893" s="72">
        <v>676.59346364999999</v>
      </c>
      <c r="CG1893" s="72">
        <v>712.40329333</v>
      </c>
      <c r="CH1893" s="72">
        <v>716.50152150999998</v>
      </c>
      <c r="CI1893" s="72">
        <v>731.52548966999996</v>
      </c>
      <c r="CJ1893" s="96">
        <v>0.75684370430000003</v>
      </c>
      <c r="CK1893" s="96">
        <v>0.74554370839999995</v>
      </c>
      <c r="CL1893" s="96">
        <v>0.76317726919999995</v>
      </c>
      <c r="CM1893" s="96">
        <v>0.74760483249999998</v>
      </c>
      <c r="CN1893" s="96">
        <v>0.77922096780000005</v>
      </c>
      <c r="CO1893" s="96">
        <v>0.98637846500000004</v>
      </c>
      <c r="CP1893" s="96">
        <v>0.76895240860000003</v>
      </c>
      <c r="CQ1893" s="96">
        <v>0.99584056389999998</v>
      </c>
      <c r="CR1893" s="96">
        <v>0.77216406589999997</v>
      </c>
      <c r="CS1893" s="95">
        <v>8468</v>
      </c>
      <c r="CT1893" s="95">
        <v>8198</v>
      </c>
      <c r="CU1893" s="95">
        <v>7900</v>
      </c>
      <c r="CV1893" s="95">
        <v>7728</v>
      </c>
      <c r="CW1893" s="95">
        <v>7582</v>
      </c>
      <c r="CX1893" s="96">
        <v>0.98317718399999998</v>
      </c>
      <c r="CY1893" s="96">
        <v>0.96944342100000003</v>
      </c>
      <c r="CZ1893" s="96">
        <v>0.98036693200000002</v>
      </c>
      <c r="DA1893" s="96">
        <v>0.99646074100000004</v>
      </c>
      <c r="DB1893" s="96">
        <v>1.0042520100000001</v>
      </c>
      <c r="DC1893">
        <v>2013</v>
      </c>
      <c r="DD1893" s="6">
        <v>8059.4</v>
      </c>
      <c r="DE1893" s="96">
        <v>1.44811704E-2</v>
      </c>
      <c r="DF1893" s="72">
        <v>584.42999999999995</v>
      </c>
      <c r="DG1893" s="96">
        <v>1</v>
      </c>
      <c r="DH1893" s="72">
        <v>584.42999999999995</v>
      </c>
      <c r="DI1893" s="72">
        <v>590.93782854999995</v>
      </c>
      <c r="DJ1893" s="96">
        <v>1</v>
      </c>
      <c r="DK1893" s="72">
        <v>584.42999999999995</v>
      </c>
      <c r="DL1893" s="96">
        <v>1</v>
      </c>
      <c r="DM1893" s="72">
        <v>584.42999999999995</v>
      </c>
      <c r="DN1893" s="96">
        <v>0.7177892092</v>
      </c>
      <c r="DO1893" s="96">
        <v>3.3436E-2</v>
      </c>
      <c r="DP1893" s="72">
        <v>14.03</v>
      </c>
      <c r="DQ1893" s="72">
        <v>570.4</v>
      </c>
      <c r="DR1893" t="s">
        <v>440</v>
      </c>
      <c r="DT1893" t="s">
        <v>1174</v>
      </c>
    </row>
    <row r="1894" spans="1:124" x14ac:dyDescent="0.3">
      <c r="A1894" t="s">
        <v>1200</v>
      </c>
      <c r="B1894">
        <v>33800</v>
      </c>
      <c r="C1894" s="95">
        <v>105236</v>
      </c>
      <c r="D1894" s="95">
        <v>544155554</v>
      </c>
      <c r="E1894" s="95">
        <v>96409</v>
      </c>
      <c r="F1894" s="95">
        <v>426473775</v>
      </c>
      <c r="G1894" s="95">
        <v>12847</v>
      </c>
      <c r="H1894" s="95">
        <v>63223811</v>
      </c>
      <c r="I1894" s="95">
        <v>11078</v>
      </c>
      <c r="J1894" s="95">
        <v>49598875</v>
      </c>
      <c r="K1894" s="95">
        <v>105609</v>
      </c>
      <c r="L1894" s="95">
        <v>556886873</v>
      </c>
      <c r="M1894" s="95">
        <v>95973</v>
      </c>
      <c r="N1894" s="95">
        <v>433432434</v>
      </c>
      <c r="O1894" s="95">
        <v>12944</v>
      </c>
      <c r="P1894" s="95">
        <v>63366313</v>
      </c>
      <c r="Q1894" s="95">
        <v>11148</v>
      </c>
      <c r="R1894" s="95">
        <v>50596802</v>
      </c>
      <c r="S1894" s="95">
        <v>105986</v>
      </c>
      <c r="T1894" s="95">
        <v>587065641</v>
      </c>
      <c r="U1894" s="95">
        <v>95384</v>
      </c>
      <c r="V1894" s="95">
        <v>456860967</v>
      </c>
      <c r="W1894" s="95">
        <v>12868</v>
      </c>
      <c r="X1894" s="95">
        <v>66731876</v>
      </c>
      <c r="Y1894" s="95">
        <v>11059</v>
      </c>
      <c r="Z1894" s="95">
        <v>54265748</v>
      </c>
      <c r="AA1894" s="95">
        <v>106225</v>
      </c>
      <c r="AB1894" s="95">
        <v>582570826</v>
      </c>
      <c r="AC1894" s="95">
        <v>94659</v>
      </c>
      <c r="AD1894" s="95">
        <v>474799853</v>
      </c>
      <c r="AE1894" s="95">
        <v>12844</v>
      </c>
      <c r="AF1894" s="95">
        <v>73222663</v>
      </c>
      <c r="AG1894" s="95">
        <v>10990</v>
      </c>
      <c r="AH1894" s="95">
        <v>57403849</v>
      </c>
      <c r="AI1894" s="95">
        <v>107165</v>
      </c>
      <c r="AJ1894" s="95">
        <v>591671801.87</v>
      </c>
      <c r="AK1894" s="95">
        <v>95130</v>
      </c>
      <c r="AL1894" s="95">
        <v>489618980.13</v>
      </c>
      <c r="AM1894" s="95">
        <v>12954</v>
      </c>
      <c r="AN1894" s="95">
        <v>73069231</v>
      </c>
      <c r="AO1894" s="95">
        <v>11116</v>
      </c>
      <c r="AP1894" s="95">
        <v>59875040</v>
      </c>
      <c r="AQ1894" s="72">
        <v>428.64</v>
      </c>
      <c r="AR1894" s="72">
        <v>369.09</v>
      </c>
      <c r="AS1894" s="72">
        <v>797.73</v>
      </c>
      <c r="AT1894" s="95">
        <v>607379365</v>
      </c>
      <c r="AU1894" s="95">
        <v>476072650</v>
      </c>
      <c r="AV1894" s="95">
        <v>118083</v>
      </c>
      <c r="AW1894" s="95">
        <v>107487</v>
      </c>
      <c r="AX1894" s="72">
        <v>435.99</v>
      </c>
      <c r="AY1894" s="72">
        <v>376.54</v>
      </c>
      <c r="AZ1894" s="72">
        <v>812.53</v>
      </c>
      <c r="BA1894" s="95">
        <v>620253186</v>
      </c>
      <c r="BB1894" s="95">
        <v>484029236</v>
      </c>
      <c r="BC1894" s="95">
        <v>118553</v>
      </c>
      <c r="BD1894" s="95">
        <v>107121</v>
      </c>
      <c r="BE1894" s="72">
        <v>458.4</v>
      </c>
      <c r="BF1894" s="72">
        <v>400.16</v>
      </c>
      <c r="BG1894" s="72">
        <v>858.56</v>
      </c>
      <c r="BH1894" s="95">
        <v>653797517</v>
      </c>
      <c r="BI1894" s="95">
        <v>511126715</v>
      </c>
      <c r="BJ1894" s="95">
        <v>118854</v>
      </c>
      <c r="BK1894" s="95">
        <v>106443</v>
      </c>
      <c r="BL1894" s="72">
        <v>458.97</v>
      </c>
      <c r="BM1894" s="72">
        <v>419.79</v>
      </c>
      <c r="BN1894" s="72">
        <v>878.76</v>
      </c>
      <c r="BO1894" s="95">
        <v>655793489</v>
      </c>
      <c r="BP1894" s="95">
        <v>532203702</v>
      </c>
      <c r="BQ1894" s="95">
        <v>119069</v>
      </c>
      <c r="BR1894" s="95">
        <v>105649</v>
      </c>
      <c r="BS1894" s="72">
        <v>461.17</v>
      </c>
      <c r="BT1894" s="72">
        <v>430.99</v>
      </c>
      <c r="BU1894" s="72">
        <v>892.16</v>
      </c>
      <c r="BV1894" s="95">
        <v>664741032.87</v>
      </c>
      <c r="BW1894" s="95">
        <v>549494020.13</v>
      </c>
      <c r="BX1894" s="95">
        <v>120119</v>
      </c>
      <c r="BY1894" s="95">
        <v>106246</v>
      </c>
      <c r="BZ1894" s="95">
        <v>113033</v>
      </c>
      <c r="CA1894" s="95">
        <v>113045</v>
      </c>
      <c r="CB1894" s="95">
        <v>112872</v>
      </c>
      <c r="CC1894" s="95">
        <v>112699</v>
      </c>
      <c r="CD1894" s="95">
        <v>113332</v>
      </c>
      <c r="CE1894" s="72">
        <v>650.75523149000003</v>
      </c>
      <c r="CF1894" s="72">
        <v>676.59346364999999</v>
      </c>
      <c r="CG1894" s="72">
        <v>712.40329333</v>
      </c>
      <c r="CH1894" s="72">
        <v>716.50152150999998</v>
      </c>
      <c r="CI1894" s="72">
        <v>731.52548966999996</v>
      </c>
      <c r="CJ1894" s="96">
        <v>1.2258526115999999</v>
      </c>
      <c r="CK1894" s="96">
        <v>1.2009131682</v>
      </c>
      <c r="CL1894" s="96">
        <v>1.2051600659999999</v>
      </c>
      <c r="CM1894" s="96">
        <v>1.2264593635000001</v>
      </c>
      <c r="CN1894" s="96">
        <v>1.2195883979</v>
      </c>
      <c r="CO1894" s="96">
        <v>1.0704540093999999</v>
      </c>
      <c r="CP1894" s="96">
        <v>1.1355879942</v>
      </c>
      <c r="CQ1894" s="96">
        <v>0.99584056389999998</v>
      </c>
      <c r="CR1894" s="96">
        <v>1.1403309659</v>
      </c>
      <c r="CS1894" s="95">
        <v>106453</v>
      </c>
      <c r="CT1894" s="95">
        <v>106681</v>
      </c>
      <c r="CU1894" s="95">
        <v>105739</v>
      </c>
      <c r="CV1894" s="95">
        <v>105122</v>
      </c>
      <c r="CW1894" s="95">
        <v>105579</v>
      </c>
      <c r="CX1894" s="96">
        <v>1.073292731</v>
      </c>
      <c r="CY1894" s="96">
        <v>1.0663557210000001</v>
      </c>
      <c r="CZ1894" s="96">
        <v>1.0715782519999999</v>
      </c>
      <c r="DA1894" s="96">
        <v>1.073080925</v>
      </c>
      <c r="DB1894" s="96">
        <v>1.0679913620000001</v>
      </c>
      <c r="DC1894">
        <v>2013</v>
      </c>
      <c r="DD1894" s="6">
        <v>106589.2</v>
      </c>
      <c r="DE1894" s="96">
        <v>1.5515000399999999E-2</v>
      </c>
      <c r="DF1894" s="72">
        <v>862.18</v>
      </c>
      <c r="DG1894" s="96">
        <v>1.0000490473999999</v>
      </c>
      <c r="DH1894" s="72">
        <v>862.22228771000005</v>
      </c>
      <c r="DI1894" s="72">
        <v>881.11907291</v>
      </c>
      <c r="DJ1894" s="96">
        <v>1</v>
      </c>
      <c r="DK1894" s="72">
        <v>862.22228771000005</v>
      </c>
      <c r="DL1894" s="96">
        <v>1</v>
      </c>
      <c r="DM1894" s="72">
        <v>862.22228771000005</v>
      </c>
      <c r="DN1894" s="96">
        <v>0.80184424180000002</v>
      </c>
      <c r="DO1894" s="96">
        <v>2.9930999999999999E-2</v>
      </c>
      <c r="DP1894" s="72">
        <v>20.69</v>
      </c>
      <c r="DQ1894" s="72">
        <v>841.53</v>
      </c>
      <c r="DR1894" t="s">
        <v>1200</v>
      </c>
      <c r="DT1894" t="s">
        <v>1174</v>
      </c>
    </row>
    <row r="1895" spans="1:124" x14ac:dyDescent="0.3">
      <c r="A1895" t="s">
        <v>1201</v>
      </c>
      <c r="B1895">
        <v>33900</v>
      </c>
      <c r="C1895" s="95">
        <v>3240</v>
      </c>
      <c r="D1895" s="95">
        <v>11573579</v>
      </c>
      <c r="E1895" s="95">
        <v>2966</v>
      </c>
      <c r="F1895" s="95">
        <v>7823855</v>
      </c>
      <c r="G1895" s="95">
        <v>974</v>
      </c>
      <c r="H1895" s="95">
        <v>1982346</v>
      </c>
      <c r="I1895" s="95">
        <v>725</v>
      </c>
      <c r="J1895" s="95">
        <v>1867360</v>
      </c>
      <c r="K1895" s="95">
        <v>2954</v>
      </c>
      <c r="L1895" s="95">
        <v>10729497</v>
      </c>
      <c r="M1895" s="95">
        <v>2661</v>
      </c>
      <c r="N1895" s="95">
        <v>7213287</v>
      </c>
      <c r="O1895" s="95">
        <v>972</v>
      </c>
      <c r="P1895" s="95">
        <v>1889430</v>
      </c>
      <c r="Q1895" s="95">
        <v>711</v>
      </c>
      <c r="R1895" s="95">
        <v>1611582</v>
      </c>
      <c r="S1895" s="95">
        <v>2772</v>
      </c>
      <c r="T1895" s="95">
        <v>11158102</v>
      </c>
      <c r="U1895" s="95">
        <v>2459</v>
      </c>
      <c r="V1895" s="95">
        <v>7055999</v>
      </c>
      <c r="W1895" s="95">
        <v>991</v>
      </c>
      <c r="X1895" s="95">
        <v>2566881</v>
      </c>
      <c r="Y1895" s="95">
        <v>732</v>
      </c>
      <c r="Z1895" s="95">
        <v>1762336</v>
      </c>
      <c r="AA1895" s="95">
        <v>2615</v>
      </c>
      <c r="AB1895" s="95">
        <v>10220154</v>
      </c>
      <c r="AC1895" s="95">
        <v>2284</v>
      </c>
      <c r="AD1895" s="95">
        <v>6962827</v>
      </c>
      <c r="AE1895" s="95">
        <v>986</v>
      </c>
      <c r="AF1895" s="95">
        <v>2539947</v>
      </c>
      <c r="AG1895" s="95">
        <v>731</v>
      </c>
      <c r="AH1895" s="95">
        <v>1984375</v>
      </c>
      <c r="AI1895" s="95">
        <v>2584</v>
      </c>
      <c r="AJ1895" s="95">
        <v>10393175.869999999</v>
      </c>
      <c r="AK1895" s="95">
        <v>2250</v>
      </c>
      <c r="AL1895" s="95">
        <v>7264670.9699999997</v>
      </c>
      <c r="AM1895" s="95">
        <v>986</v>
      </c>
      <c r="AN1895" s="95">
        <v>2520756</v>
      </c>
      <c r="AO1895" s="95">
        <v>736</v>
      </c>
      <c r="AP1895" s="95">
        <v>2335414</v>
      </c>
      <c r="AQ1895" s="72">
        <v>268.07</v>
      </c>
      <c r="AR1895" s="72">
        <v>218.8</v>
      </c>
      <c r="AS1895" s="72">
        <v>486.87</v>
      </c>
      <c r="AT1895" s="95">
        <v>13555925</v>
      </c>
      <c r="AU1895" s="95">
        <v>9691215</v>
      </c>
      <c r="AV1895" s="95">
        <v>4214</v>
      </c>
      <c r="AW1895" s="95">
        <v>3691</v>
      </c>
      <c r="AX1895" s="72">
        <v>267.85000000000002</v>
      </c>
      <c r="AY1895" s="72">
        <v>218.09</v>
      </c>
      <c r="AZ1895" s="72">
        <v>485.94</v>
      </c>
      <c r="BA1895" s="95">
        <v>12618927</v>
      </c>
      <c r="BB1895" s="95">
        <v>8824869</v>
      </c>
      <c r="BC1895" s="95">
        <v>3926</v>
      </c>
      <c r="BD1895" s="95">
        <v>3372</v>
      </c>
      <c r="BE1895" s="72">
        <v>303.95</v>
      </c>
      <c r="BF1895" s="72">
        <v>230.29</v>
      </c>
      <c r="BG1895" s="72">
        <v>534.24</v>
      </c>
      <c r="BH1895" s="95">
        <v>13724983</v>
      </c>
      <c r="BI1895" s="95">
        <v>8818335</v>
      </c>
      <c r="BJ1895" s="95">
        <v>3763</v>
      </c>
      <c r="BK1895" s="95">
        <v>3191</v>
      </c>
      <c r="BL1895" s="72">
        <v>295.29000000000002</v>
      </c>
      <c r="BM1895" s="72">
        <v>247.3</v>
      </c>
      <c r="BN1895" s="72">
        <v>542.59</v>
      </c>
      <c r="BO1895" s="95">
        <v>12760101</v>
      </c>
      <c r="BP1895" s="95">
        <v>8947202</v>
      </c>
      <c r="BQ1895" s="95">
        <v>3601</v>
      </c>
      <c r="BR1895" s="95">
        <v>3015</v>
      </c>
      <c r="BS1895" s="72">
        <v>301.45</v>
      </c>
      <c r="BT1895" s="72">
        <v>267.92</v>
      </c>
      <c r="BU1895" s="72">
        <v>569.37</v>
      </c>
      <c r="BV1895" s="95">
        <v>12913931.869999999</v>
      </c>
      <c r="BW1895" s="95">
        <v>9600084.9700000007</v>
      </c>
      <c r="BX1895" s="95">
        <v>3570</v>
      </c>
      <c r="BY1895" s="95">
        <v>2986</v>
      </c>
      <c r="BZ1895" s="95">
        <v>3965</v>
      </c>
      <c r="CA1895" s="95">
        <v>3659</v>
      </c>
      <c r="CB1895" s="95">
        <v>3487</v>
      </c>
      <c r="CC1895" s="95">
        <v>3323</v>
      </c>
      <c r="CD1895" s="95">
        <v>3284</v>
      </c>
      <c r="CE1895" s="72">
        <v>650.75523149000003</v>
      </c>
      <c r="CF1895" s="72">
        <v>676.59346364999999</v>
      </c>
      <c r="CG1895" s="72">
        <v>712.40329333</v>
      </c>
      <c r="CH1895" s="72">
        <v>716.50152150999998</v>
      </c>
      <c r="CI1895" s="72">
        <v>731.52548966999996</v>
      </c>
      <c r="CJ1895" s="96">
        <v>0.74816148439999997</v>
      </c>
      <c r="CK1895" s="96">
        <v>0.71821562890000001</v>
      </c>
      <c r="CL1895" s="96">
        <v>0.74991231089999999</v>
      </c>
      <c r="CM1895" s="96">
        <v>0.75727682870000002</v>
      </c>
      <c r="CN1895" s="96">
        <v>0.77833241360000005</v>
      </c>
      <c r="CO1895" s="96">
        <v>0.97127367009999999</v>
      </c>
      <c r="CP1895" s="96">
        <v>0.77257291780000004</v>
      </c>
      <c r="CQ1895" s="96">
        <v>0.99584056389999998</v>
      </c>
      <c r="CR1895" s="96">
        <v>0.77579969680000005</v>
      </c>
      <c r="CS1895" s="95">
        <v>3666</v>
      </c>
      <c r="CT1895" s="95">
        <v>3400</v>
      </c>
      <c r="CU1895" s="95">
        <v>3268</v>
      </c>
      <c r="CV1895" s="95">
        <v>3107</v>
      </c>
      <c r="CW1895" s="95">
        <v>3086</v>
      </c>
      <c r="CX1895" s="96">
        <v>1.005158556</v>
      </c>
      <c r="CY1895" s="96">
        <v>0.962374128</v>
      </c>
      <c r="CZ1895" s="96">
        <v>0.96563517600000004</v>
      </c>
      <c r="DA1895" s="96">
        <v>0.95435394600000001</v>
      </c>
      <c r="DB1895" s="96">
        <v>0.96383123100000001</v>
      </c>
      <c r="DC1895">
        <v>2013</v>
      </c>
      <c r="DD1895" s="6">
        <v>3251</v>
      </c>
      <c r="DE1895" s="96">
        <v>1.43248904E-2</v>
      </c>
      <c r="DF1895" s="72">
        <v>587.27</v>
      </c>
      <c r="DG1895" s="96">
        <v>1</v>
      </c>
      <c r="DH1895" s="72">
        <v>587.27</v>
      </c>
      <c r="DI1895" s="72">
        <v>611.75154658999998</v>
      </c>
      <c r="DJ1895" s="96">
        <v>1</v>
      </c>
      <c r="DK1895" s="72">
        <v>587.27</v>
      </c>
      <c r="DL1895" s="96">
        <v>1</v>
      </c>
      <c r="DM1895" s="72">
        <v>587.27</v>
      </c>
      <c r="DN1895" s="96">
        <v>0.73079382479999999</v>
      </c>
      <c r="DO1895" s="96">
        <v>3.2841000000000002E-2</v>
      </c>
      <c r="DP1895" s="72">
        <v>14.09</v>
      </c>
      <c r="DQ1895" s="72">
        <v>573.17999999999995</v>
      </c>
      <c r="DR1895" t="s">
        <v>1201</v>
      </c>
      <c r="DT1895" t="s">
        <v>1174</v>
      </c>
    </row>
    <row r="1896" spans="1:124" x14ac:dyDescent="0.3">
      <c r="A1896" t="s">
        <v>1202</v>
      </c>
      <c r="B1896">
        <v>33910</v>
      </c>
      <c r="C1896" s="95">
        <v>2600</v>
      </c>
      <c r="D1896" s="95">
        <v>8687678</v>
      </c>
      <c r="E1896" s="95">
        <v>2391</v>
      </c>
      <c r="F1896" s="95">
        <v>6622773</v>
      </c>
      <c r="G1896" s="95">
        <v>640</v>
      </c>
      <c r="H1896" s="95">
        <v>1659955</v>
      </c>
      <c r="I1896" s="95">
        <v>515</v>
      </c>
      <c r="J1896" s="95">
        <v>1472207</v>
      </c>
      <c r="K1896" s="95">
        <v>2469</v>
      </c>
      <c r="L1896" s="95">
        <v>7533436</v>
      </c>
      <c r="M1896" s="95">
        <v>2222</v>
      </c>
      <c r="N1896" s="95">
        <v>6048960</v>
      </c>
      <c r="O1896" s="95">
        <v>646</v>
      </c>
      <c r="P1896" s="95">
        <v>1384144</v>
      </c>
      <c r="Q1896" s="95">
        <v>518</v>
      </c>
      <c r="R1896" s="95">
        <v>1251847</v>
      </c>
      <c r="S1896" s="95">
        <v>2318</v>
      </c>
      <c r="T1896" s="95">
        <v>7978131</v>
      </c>
      <c r="U1896" s="95">
        <v>2060</v>
      </c>
      <c r="V1896" s="95">
        <v>6323376</v>
      </c>
      <c r="W1896" s="95">
        <v>661</v>
      </c>
      <c r="X1896" s="95">
        <v>1391642</v>
      </c>
      <c r="Y1896" s="95">
        <v>521</v>
      </c>
      <c r="Z1896" s="95">
        <v>1499824</v>
      </c>
      <c r="AA1896" s="95">
        <v>2269</v>
      </c>
      <c r="AB1896" s="95">
        <v>7224493</v>
      </c>
      <c r="AC1896" s="95">
        <v>2005</v>
      </c>
      <c r="AD1896" s="95">
        <v>6138050</v>
      </c>
      <c r="AE1896" s="95">
        <v>633</v>
      </c>
      <c r="AF1896" s="95">
        <v>1661315</v>
      </c>
      <c r="AG1896" s="95">
        <v>507</v>
      </c>
      <c r="AH1896" s="95">
        <v>1720859</v>
      </c>
      <c r="AI1896" s="95">
        <v>2223</v>
      </c>
      <c r="AJ1896" s="95">
        <v>6140485.1299999999</v>
      </c>
      <c r="AK1896" s="95">
        <v>1949</v>
      </c>
      <c r="AL1896" s="95">
        <v>6538518.1399999997</v>
      </c>
      <c r="AM1896" s="95">
        <v>656</v>
      </c>
      <c r="AN1896" s="95">
        <v>1505602.57</v>
      </c>
      <c r="AO1896" s="95">
        <v>534</v>
      </c>
      <c r="AP1896" s="95">
        <v>1747205.56</v>
      </c>
      <c r="AQ1896" s="72">
        <v>266.14</v>
      </c>
      <c r="AR1896" s="72">
        <v>232.13</v>
      </c>
      <c r="AS1896" s="72">
        <v>498.27</v>
      </c>
      <c r="AT1896" s="95">
        <v>10347633</v>
      </c>
      <c r="AU1896" s="95">
        <v>8094980</v>
      </c>
      <c r="AV1896" s="95">
        <v>3240</v>
      </c>
      <c r="AW1896" s="95">
        <v>2906</v>
      </c>
      <c r="AX1896" s="72">
        <v>238.57</v>
      </c>
      <c r="AY1896" s="72">
        <v>222.04</v>
      </c>
      <c r="AZ1896" s="72">
        <v>460.61</v>
      </c>
      <c r="BA1896" s="95">
        <v>8917580</v>
      </c>
      <c r="BB1896" s="95">
        <v>7300807</v>
      </c>
      <c r="BC1896" s="95">
        <v>3115</v>
      </c>
      <c r="BD1896" s="95">
        <v>2740</v>
      </c>
      <c r="BE1896" s="72">
        <v>262.11</v>
      </c>
      <c r="BF1896" s="72">
        <v>252.59</v>
      </c>
      <c r="BG1896" s="72">
        <v>514.70000000000005</v>
      </c>
      <c r="BH1896" s="95">
        <v>9369773</v>
      </c>
      <c r="BI1896" s="95">
        <v>7823200</v>
      </c>
      <c r="BJ1896" s="95">
        <v>2979</v>
      </c>
      <c r="BK1896" s="95">
        <v>2581</v>
      </c>
      <c r="BL1896" s="72">
        <v>255.16</v>
      </c>
      <c r="BM1896" s="72">
        <v>260.70999999999998</v>
      </c>
      <c r="BN1896" s="72">
        <v>515.87</v>
      </c>
      <c r="BO1896" s="95">
        <v>8885808</v>
      </c>
      <c r="BP1896" s="95">
        <v>7858909</v>
      </c>
      <c r="BQ1896" s="95">
        <v>2902</v>
      </c>
      <c r="BR1896" s="95">
        <v>2512</v>
      </c>
      <c r="BS1896" s="72">
        <v>221.32</v>
      </c>
      <c r="BT1896" s="72">
        <v>278.08</v>
      </c>
      <c r="BU1896" s="72">
        <v>499.4</v>
      </c>
      <c r="BV1896" s="95">
        <v>7646087.7000000002</v>
      </c>
      <c r="BW1896" s="95">
        <v>8285723.7000000002</v>
      </c>
      <c r="BX1896" s="95">
        <v>2879</v>
      </c>
      <c r="BY1896" s="95">
        <v>2483</v>
      </c>
      <c r="BZ1896" s="95">
        <v>3081</v>
      </c>
      <c r="CA1896" s="95">
        <v>2934</v>
      </c>
      <c r="CB1896" s="95">
        <v>2787</v>
      </c>
      <c r="CC1896" s="95">
        <v>2717</v>
      </c>
      <c r="CD1896" s="95">
        <v>2685</v>
      </c>
      <c r="CE1896" s="72">
        <v>650.75523149000003</v>
      </c>
      <c r="CF1896" s="72">
        <v>676.59346364999999</v>
      </c>
      <c r="CG1896" s="72">
        <v>712.40329333</v>
      </c>
      <c r="CH1896" s="72">
        <v>716.50152150999998</v>
      </c>
      <c r="CI1896" s="72">
        <v>731.52548966999996</v>
      </c>
      <c r="CJ1896" s="96">
        <v>0.7656795918</v>
      </c>
      <c r="CK1896" s="96">
        <v>0.68077808129999995</v>
      </c>
      <c r="CL1896" s="96">
        <v>0.7224840267</v>
      </c>
      <c r="CM1896" s="96">
        <v>0.7199845144</v>
      </c>
      <c r="CN1896" s="96">
        <v>0.68268297830000002</v>
      </c>
      <c r="CO1896" s="96">
        <v>0.96580015500000005</v>
      </c>
      <c r="CP1896" s="96">
        <v>0.73961661199999995</v>
      </c>
      <c r="CQ1896" s="96">
        <v>0.99584056389999998</v>
      </c>
      <c r="CR1896" s="96">
        <v>0.74270574339999995</v>
      </c>
      <c r="CS1896" s="95">
        <v>2658</v>
      </c>
      <c r="CT1896" s="95">
        <v>2566</v>
      </c>
      <c r="CU1896" s="95">
        <v>2451</v>
      </c>
      <c r="CV1896" s="95">
        <v>2380</v>
      </c>
      <c r="CW1896" s="95">
        <v>2362</v>
      </c>
      <c r="CX1896" s="96">
        <v>0.97503051500000004</v>
      </c>
      <c r="CY1896" s="96">
        <v>0.961788227</v>
      </c>
      <c r="CZ1896" s="96">
        <v>0.96938487500000003</v>
      </c>
      <c r="DA1896" s="96">
        <v>0.96733326600000002</v>
      </c>
      <c r="DB1896" s="96">
        <v>0.95450691099999996</v>
      </c>
      <c r="DC1896">
        <v>2013</v>
      </c>
      <c r="DD1896" s="6">
        <v>2644.4</v>
      </c>
      <c r="DE1896" s="96">
        <v>1.1019071E-2</v>
      </c>
      <c r="DF1896" s="72">
        <v>564.11</v>
      </c>
      <c r="DG1896" s="96">
        <v>1</v>
      </c>
      <c r="DH1896" s="72">
        <v>564.11</v>
      </c>
      <c r="DI1896" s="72">
        <v>611.75154658999998</v>
      </c>
      <c r="DJ1896" s="96">
        <v>1</v>
      </c>
      <c r="DK1896" s="72">
        <v>564.11</v>
      </c>
      <c r="DL1896" s="96">
        <v>1</v>
      </c>
      <c r="DM1896" s="72">
        <v>564.11</v>
      </c>
      <c r="DN1896" s="96">
        <v>0.78523753439999999</v>
      </c>
      <c r="DO1896" s="96">
        <v>3.0564000000000001E-2</v>
      </c>
      <c r="DP1896" s="72">
        <v>13.54</v>
      </c>
      <c r="DQ1896" s="72">
        <v>550.57000000000005</v>
      </c>
      <c r="DR1896" t="s">
        <v>1202</v>
      </c>
      <c r="DT1896" t="s">
        <v>1174</v>
      </c>
    </row>
    <row r="1897" spans="1:124" x14ac:dyDescent="0.3">
      <c r="A1897" t="s">
        <v>1203</v>
      </c>
      <c r="B1897">
        <v>34000</v>
      </c>
      <c r="C1897" s="95">
        <v>15039</v>
      </c>
      <c r="D1897" s="95">
        <v>58919619</v>
      </c>
      <c r="E1897" s="95">
        <v>14359</v>
      </c>
      <c r="F1897" s="95">
        <v>43009986</v>
      </c>
      <c r="G1897" s="95">
        <v>3443</v>
      </c>
      <c r="H1897" s="95">
        <v>13080709</v>
      </c>
      <c r="I1897" s="95">
        <v>3109</v>
      </c>
      <c r="J1897" s="95">
        <v>9919799</v>
      </c>
      <c r="K1897" s="95">
        <v>14235</v>
      </c>
      <c r="L1897" s="95">
        <v>54268113</v>
      </c>
      <c r="M1897" s="95">
        <v>13494</v>
      </c>
      <c r="N1897" s="95">
        <v>43544686</v>
      </c>
      <c r="O1897" s="95">
        <v>3254</v>
      </c>
      <c r="P1897" s="95">
        <v>12584551</v>
      </c>
      <c r="Q1897" s="95">
        <v>2901</v>
      </c>
      <c r="R1897" s="95">
        <v>9997276</v>
      </c>
      <c r="S1897" s="95">
        <v>13667</v>
      </c>
      <c r="T1897" s="95">
        <v>57568574</v>
      </c>
      <c r="U1897" s="95">
        <v>12856</v>
      </c>
      <c r="V1897" s="95">
        <v>44052407</v>
      </c>
      <c r="W1897" s="95">
        <v>3175</v>
      </c>
      <c r="X1897" s="95">
        <v>12172832</v>
      </c>
      <c r="Y1897" s="95">
        <v>2821</v>
      </c>
      <c r="Z1897" s="95">
        <v>10088526</v>
      </c>
      <c r="AA1897" s="95">
        <v>12538</v>
      </c>
      <c r="AB1897" s="95">
        <v>47749909</v>
      </c>
      <c r="AC1897" s="95">
        <v>11686</v>
      </c>
      <c r="AD1897" s="95">
        <v>42438125</v>
      </c>
      <c r="AE1897" s="95">
        <v>3215</v>
      </c>
      <c r="AF1897" s="95">
        <v>12223777</v>
      </c>
      <c r="AG1897" s="95">
        <v>2844</v>
      </c>
      <c r="AH1897" s="95">
        <v>10802964</v>
      </c>
      <c r="AI1897" s="95">
        <v>12648</v>
      </c>
      <c r="AJ1897" s="95">
        <v>46727523.640000001</v>
      </c>
      <c r="AK1897" s="95">
        <v>11721</v>
      </c>
      <c r="AL1897" s="95">
        <v>44361371.880000003</v>
      </c>
      <c r="AM1897" s="95">
        <v>3381</v>
      </c>
      <c r="AN1897" s="95">
        <v>12926263</v>
      </c>
      <c r="AO1897" s="95">
        <v>3028</v>
      </c>
      <c r="AP1897" s="95">
        <v>11872395</v>
      </c>
      <c r="AQ1897" s="72">
        <v>324.64</v>
      </c>
      <c r="AR1897" s="72">
        <v>252.51</v>
      </c>
      <c r="AS1897" s="72">
        <v>577.15</v>
      </c>
      <c r="AT1897" s="95">
        <v>72000328</v>
      </c>
      <c r="AU1897" s="95">
        <v>52929785</v>
      </c>
      <c r="AV1897" s="95">
        <v>18482</v>
      </c>
      <c r="AW1897" s="95">
        <v>17468</v>
      </c>
      <c r="AX1897" s="72">
        <v>318.55</v>
      </c>
      <c r="AY1897" s="72">
        <v>272.14999999999998</v>
      </c>
      <c r="AZ1897" s="72">
        <v>590.70000000000005</v>
      </c>
      <c r="BA1897" s="95">
        <v>66852664</v>
      </c>
      <c r="BB1897" s="95">
        <v>53541962</v>
      </c>
      <c r="BC1897" s="95">
        <v>17489</v>
      </c>
      <c r="BD1897" s="95">
        <v>16395</v>
      </c>
      <c r="BE1897" s="72">
        <v>345.08</v>
      </c>
      <c r="BF1897" s="72">
        <v>287.79000000000002</v>
      </c>
      <c r="BG1897" s="72">
        <v>632.87</v>
      </c>
      <c r="BH1897" s="95">
        <v>69741406</v>
      </c>
      <c r="BI1897" s="95">
        <v>54140933</v>
      </c>
      <c r="BJ1897" s="95">
        <v>16842</v>
      </c>
      <c r="BK1897" s="95">
        <v>15677</v>
      </c>
      <c r="BL1897" s="72">
        <v>317.26</v>
      </c>
      <c r="BM1897" s="72">
        <v>305.35000000000002</v>
      </c>
      <c r="BN1897" s="72">
        <v>622.61</v>
      </c>
      <c r="BO1897" s="95">
        <v>59973686</v>
      </c>
      <c r="BP1897" s="95">
        <v>53241089</v>
      </c>
      <c r="BQ1897" s="95">
        <v>15753</v>
      </c>
      <c r="BR1897" s="95">
        <v>14530</v>
      </c>
      <c r="BS1897" s="72">
        <v>310.13</v>
      </c>
      <c r="BT1897" s="72">
        <v>317.73</v>
      </c>
      <c r="BU1897" s="72">
        <v>627.86</v>
      </c>
      <c r="BV1897" s="95">
        <v>59653786.640000001</v>
      </c>
      <c r="BW1897" s="95">
        <v>56233766.880000003</v>
      </c>
      <c r="BX1897" s="95">
        <v>16029</v>
      </c>
      <c r="BY1897" s="95">
        <v>14749</v>
      </c>
      <c r="BZ1897" s="95">
        <v>17999</v>
      </c>
      <c r="CA1897" s="95">
        <v>16961</v>
      </c>
      <c r="CB1897" s="95">
        <v>16280</v>
      </c>
      <c r="CC1897" s="95">
        <v>15172</v>
      </c>
      <c r="CD1897" s="95">
        <v>15403</v>
      </c>
      <c r="CE1897" s="72">
        <v>650.75523149000003</v>
      </c>
      <c r="CF1897" s="72">
        <v>676.59346364999999</v>
      </c>
      <c r="CG1897" s="72">
        <v>712.40329333</v>
      </c>
      <c r="CH1897" s="72">
        <v>716.50152150999998</v>
      </c>
      <c r="CI1897" s="72">
        <v>731.52548966999996</v>
      </c>
      <c r="CJ1897" s="96">
        <v>0.88689260120000002</v>
      </c>
      <c r="CK1897" s="96">
        <v>0.87305011320000003</v>
      </c>
      <c r="CL1897" s="96">
        <v>0.88835917230000006</v>
      </c>
      <c r="CM1897" s="96">
        <v>0.86895837799999998</v>
      </c>
      <c r="CN1897" s="96">
        <v>0.85828861590000005</v>
      </c>
      <c r="CO1897" s="96">
        <v>0.95664402339999999</v>
      </c>
      <c r="CP1897" s="96">
        <v>0.9147705465</v>
      </c>
      <c r="CQ1897" s="96">
        <v>0.99584056389999998</v>
      </c>
      <c r="CR1897" s="96">
        <v>0.91859123750000005</v>
      </c>
      <c r="CS1897" s="95">
        <v>16362</v>
      </c>
      <c r="CT1897" s="95">
        <v>15676</v>
      </c>
      <c r="CU1897" s="95">
        <v>14954</v>
      </c>
      <c r="CV1897" s="95">
        <v>13978</v>
      </c>
      <c r="CW1897" s="95">
        <v>14134</v>
      </c>
      <c r="CX1897" s="96">
        <v>0.98864735299999995</v>
      </c>
      <c r="CY1897" s="96">
        <v>0.96949112699999995</v>
      </c>
      <c r="CZ1897" s="96">
        <v>0.95228431000000002</v>
      </c>
      <c r="DA1897" s="96">
        <v>0.92860732599999996</v>
      </c>
      <c r="DB1897" s="96">
        <v>0.93768707100000004</v>
      </c>
      <c r="DC1897">
        <v>2013</v>
      </c>
      <c r="DD1897" s="6">
        <v>15763.8</v>
      </c>
      <c r="DE1897" s="96">
        <v>9.8403701000000007E-3</v>
      </c>
      <c r="DF1897" s="72">
        <v>698.53</v>
      </c>
      <c r="DG1897" s="96">
        <v>1</v>
      </c>
      <c r="DH1897" s="72">
        <v>698.53</v>
      </c>
      <c r="DI1897" s="72">
        <v>698.53</v>
      </c>
      <c r="DJ1897" s="96">
        <v>1</v>
      </c>
      <c r="DK1897" s="72">
        <v>698.53</v>
      </c>
      <c r="DL1897" s="96">
        <v>1</v>
      </c>
      <c r="DM1897" s="72">
        <v>698.53</v>
      </c>
      <c r="DN1897" s="96">
        <v>0.79338842980000002</v>
      </c>
      <c r="DO1897" s="96">
        <v>3.0249999999999999E-2</v>
      </c>
      <c r="DP1897" s="72">
        <v>16.760000000000002</v>
      </c>
      <c r="DQ1897" s="72">
        <v>681.77</v>
      </c>
      <c r="DR1897" t="s">
        <v>1203</v>
      </c>
      <c r="DT1897" t="s">
        <v>1204</v>
      </c>
    </row>
    <row r="1898" spans="1:124" x14ac:dyDescent="0.3">
      <c r="A1898" t="s">
        <v>486</v>
      </c>
      <c r="B1898">
        <v>34010</v>
      </c>
      <c r="C1898" s="95">
        <v>4075</v>
      </c>
      <c r="D1898" s="95">
        <v>13844125</v>
      </c>
      <c r="E1898" s="95">
        <v>3920</v>
      </c>
      <c r="F1898" s="95">
        <v>12224242</v>
      </c>
      <c r="G1898" s="95">
        <v>965</v>
      </c>
      <c r="H1898" s="95">
        <v>2991086</v>
      </c>
      <c r="I1898" s="95">
        <v>893</v>
      </c>
      <c r="J1898" s="95">
        <v>3105323</v>
      </c>
      <c r="K1898" s="95">
        <v>4019</v>
      </c>
      <c r="L1898" s="95">
        <v>15953800</v>
      </c>
      <c r="M1898" s="95">
        <v>3852</v>
      </c>
      <c r="N1898" s="95">
        <v>12781087</v>
      </c>
      <c r="O1898" s="95">
        <v>957</v>
      </c>
      <c r="P1898" s="95">
        <v>3003978</v>
      </c>
      <c r="Q1898" s="95">
        <v>864</v>
      </c>
      <c r="R1898" s="95">
        <v>3094541</v>
      </c>
      <c r="S1898" s="95">
        <v>4068</v>
      </c>
      <c r="T1898" s="95">
        <v>15507393</v>
      </c>
      <c r="U1898" s="95">
        <v>3882</v>
      </c>
      <c r="V1898" s="95">
        <v>13437626</v>
      </c>
      <c r="W1898" s="95">
        <v>961</v>
      </c>
      <c r="X1898" s="95">
        <v>3908864</v>
      </c>
      <c r="Y1898" s="95">
        <v>863</v>
      </c>
      <c r="Z1898" s="95">
        <v>3579049</v>
      </c>
      <c r="AA1898" s="95">
        <v>4101</v>
      </c>
      <c r="AB1898" s="95">
        <v>15105261</v>
      </c>
      <c r="AC1898" s="95">
        <v>3915</v>
      </c>
      <c r="AD1898" s="95">
        <v>15063922</v>
      </c>
      <c r="AE1898" s="95">
        <v>975</v>
      </c>
      <c r="AF1898" s="95">
        <v>3303252</v>
      </c>
      <c r="AG1898" s="95">
        <v>885</v>
      </c>
      <c r="AH1898" s="95">
        <v>4410981</v>
      </c>
      <c r="AI1898" s="95">
        <v>4239</v>
      </c>
      <c r="AJ1898" s="95">
        <v>13645743.689999999</v>
      </c>
      <c r="AK1898" s="95">
        <v>4047</v>
      </c>
      <c r="AL1898" s="95">
        <v>16174130.880000001</v>
      </c>
      <c r="AM1898" s="95">
        <v>1008</v>
      </c>
      <c r="AN1898" s="95">
        <v>3902212</v>
      </c>
      <c r="AO1898" s="95">
        <v>932</v>
      </c>
      <c r="AP1898" s="95">
        <v>4490732</v>
      </c>
      <c r="AQ1898" s="72">
        <v>278.36</v>
      </c>
      <c r="AR1898" s="72">
        <v>265.42</v>
      </c>
      <c r="AS1898" s="72">
        <v>543.78</v>
      </c>
      <c r="AT1898" s="95">
        <v>16835211</v>
      </c>
      <c r="AU1898" s="95">
        <v>15329565</v>
      </c>
      <c r="AV1898" s="95">
        <v>5040</v>
      </c>
      <c r="AW1898" s="95">
        <v>4813</v>
      </c>
      <c r="AX1898" s="72">
        <v>317.49</v>
      </c>
      <c r="AY1898" s="72">
        <v>280.52999999999997</v>
      </c>
      <c r="AZ1898" s="72">
        <v>598.02</v>
      </c>
      <c r="BA1898" s="95">
        <v>18957778</v>
      </c>
      <c r="BB1898" s="95">
        <v>15875628</v>
      </c>
      <c r="BC1898" s="95">
        <v>4976</v>
      </c>
      <c r="BD1898" s="95">
        <v>4716</v>
      </c>
      <c r="BE1898" s="72">
        <v>321.74</v>
      </c>
      <c r="BF1898" s="72">
        <v>298.85000000000002</v>
      </c>
      <c r="BG1898" s="72">
        <v>620.59</v>
      </c>
      <c r="BH1898" s="95">
        <v>19416257</v>
      </c>
      <c r="BI1898" s="95">
        <v>17016675</v>
      </c>
      <c r="BJ1898" s="95">
        <v>5029</v>
      </c>
      <c r="BK1898" s="95">
        <v>4745</v>
      </c>
      <c r="BL1898" s="72">
        <v>302.20999999999998</v>
      </c>
      <c r="BM1898" s="72">
        <v>338.11</v>
      </c>
      <c r="BN1898" s="72">
        <v>640.32000000000005</v>
      </c>
      <c r="BO1898" s="95">
        <v>18408513</v>
      </c>
      <c r="BP1898" s="95">
        <v>19474903</v>
      </c>
      <c r="BQ1898" s="95">
        <v>5076</v>
      </c>
      <c r="BR1898" s="95">
        <v>4800</v>
      </c>
      <c r="BS1898" s="72">
        <v>278.7</v>
      </c>
      <c r="BT1898" s="72">
        <v>345.87</v>
      </c>
      <c r="BU1898" s="72">
        <v>624.57000000000005</v>
      </c>
      <c r="BV1898" s="95">
        <v>17547955.690000001</v>
      </c>
      <c r="BW1898" s="95">
        <v>20664862.879999999</v>
      </c>
      <c r="BX1898" s="95">
        <v>5247</v>
      </c>
      <c r="BY1898" s="95">
        <v>4979</v>
      </c>
      <c r="BZ1898" s="95">
        <v>4932</v>
      </c>
      <c r="CA1898" s="95">
        <v>4850</v>
      </c>
      <c r="CB1898" s="95">
        <v>4892</v>
      </c>
      <c r="CC1898" s="95">
        <v>4945</v>
      </c>
      <c r="CD1898" s="95">
        <v>5116</v>
      </c>
      <c r="CE1898" s="72">
        <v>650.75523149000003</v>
      </c>
      <c r="CF1898" s="72">
        <v>676.59346364999999</v>
      </c>
      <c r="CG1898" s="72">
        <v>712.40329333</v>
      </c>
      <c r="CH1898" s="72">
        <v>716.50152150999998</v>
      </c>
      <c r="CI1898" s="72">
        <v>731.52548966999996</v>
      </c>
      <c r="CJ1898" s="96">
        <v>0.83561372030000003</v>
      </c>
      <c r="CK1898" s="96">
        <v>0.88386901760000003</v>
      </c>
      <c r="CL1898" s="96">
        <v>0.87112174499999995</v>
      </c>
      <c r="CM1898" s="96">
        <v>0.89367570169999999</v>
      </c>
      <c r="CN1898" s="96">
        <v>0.85379116489999995</v>
      </c>
      <c r="CO1898" s="96">
        <v>0.96010386749999999</v>
      </c>
      <c r="CP1898" s="96">
        <v>0.90366709190000005</v>
      </c>
      <c r="CQ1898" s="96">
        <v>0.99584056389999998</v>
      </c>
      <c r="CR1898" s="96">
        <v>0.90744140740000001</v>
      </c>
      <c r="CS1898" s="95">
        <v>4658</v>
      </c>
      <c r="CT1898" s="95">
        <v>4687</v>
      </c>
      <c r="CU1898" s="95">
        <v>4733</v>
      </c>
      <c r="CV1898" s="95">
        <v>4799</v>
      </c>
      <c r="CW1898" s="95">
        <v>5007</v>
      </c>
      <c r="CX1898" s="96">
        <v>0.96962690600000001</v>
      </c>
      <c r="CY1898" s="96">
        <v>0.95071132199999997</v>
      </c>
      <c r="CZ1898" s="96">
        <v>0.94316179700000002</v>
      </c>
      <c r="DA1898" s="96">
        <v>0.96007206199999995</v>
      </c>
      <c r="DB1898" s="96">
        <v>0.97608229800000001</v>
      </c>
      <c r="DC1898">
        <v>2013</v>
      </c>
      <c r="DD1898" s="6">
        <v>4810.6000000000004</v>
      </c>
      <c r="DE1898" s="96">
        <v>3.8575682000000001E-3</v>
      </c>
      <c r="DF1898" s="72">
        <v>694.22</v>
      </c>
      <c r="DG1898" s="96">
        <v>1</v>
      </c>
      <c r="DH1898" s="72">
        <v>694.22</v>
      </c>
      <c r="DI1898" s="72">
        <v>692.32615807000002</v>
      </c>
      <c r="DJ1898" s="96">
        <v>1</v>
      </c>
      <c r="DK1898" s="72">
        <v>694.22</v>
      </c>
      <c r="DL1898" s="96">
        <v>1</v>
      </c>
      <c r="DM1898" s="72">
        <v>694.22</v>
      </c>
      <c r="DN1898" s="96">
        <v>1</v>
      </c>
      <c r="DO1898" s="96">
        <v>1.0134000000000001E-2</v>
      </c>
      <c r="DP1898" s="72">
        <v>7.04</v>
      </c>
      <c r="DQ1898" s="72">
        <v>687.18</v>
      </c>
      <c r="DR1898" t="s">
        <v>486</v>
      </c>
      <c r="DT1898" t="s">
        <v>1204</v>
      </c>
    </row>
    <row r="1899" spans="1:124" x14ac:dyDescent="0.3">
      <c r="A1899" t="s">
        <v>1205</v>
      </c>
      <c r="B1899">
        <v>34020</v>
      </c>
      <c r="C1899" s="95">
        <v>1888</v>
      </c>
      <c r="D1899" s="95">
        <v>6777372</v>
      </c>
      <c r="E1899" s="95">
        <v>1862</v>
      </c>
      <c r="F1899" s="95">
        <v>5614984</v>
      </c>
      <c r="G1899" s="95">
        <v>411</v>
      </c>
      <c r="H1899" s="95">
        <v>745548</v>
      </c>
      <c r="I1899" s="95">
        <v>382</v>
      </c>
      <c r="J1899" s="95">
        <v>1255972</v>
      </c>
      <c r="K1899" s="95">
        <v>1846</v>
      </c>
      <c r="L1899" s="95">
        <v>7389829</v>
      </c>
      <c r="M1899" s="95">
        <v>1816</v>
      </c>
      <c r="N1899" s="95">
        <v>5797110</v>
      </c>
      <c r="O1899" s="95">
        <v>410</v>
      </c>
      <c r="P1899" s="95">
        <v>1033491</v>
      </c>
      <c r="Q1899" s="95">
        <v>382</v>
      </c>
      <c r="R1899" s="95">
        <v>1349715</v>
      </c>
      <c r="S1899" s="95">
        <v>1800</v>
      </c>
      <c r="T1899" s="95">
        <v>7042659</v>
      </c>
      <c r="U1899" s="95">
        <v>1764</v>
      </c>
      <c r="V1899" s="95">
        <v>6032210</v>
      </c>
      <c r="W1899" s="95">
        <v>406</v>
      </c>
      <c r="X1899" s="95">
        <v>962494</v>
      </c>
      <c r="Y1899" s="95">
        <v>376</v>
      </c>
      <c r="Z1899" s="95">
        <v>1433121</v>
      </c>
      <c r="AA1899" s="95">
        <v>1785</v>
      </c>
      <c r="AB1899" s="95">
        <v>6996460</v>
      </c>
      <c r="AC1899" s="95">
        <v>1743</v>
      </c>
      <c r="AD1899" s="95">
        <v>6290925</v>
      </c>
      <c r="AE1899" s="95">
        <v>422</v>
      </c>
      <c r="AF1899" s="95">
        <v>1687381</v>
      </c>
      <c r="AG1899" s="95">
        <v>393</v>
      </c>
      <c r="AH1899" s="95">
        <v>1952071</v>
      </c>
      <c r="AI1899" s="95">
        <v>1817</v>
      </c>
      <c r="AJ1899" s="95">
        <v>7469760</v>
      </c>
      <c r="AK1899" s="95">
        <v>1778</v>
      </c>
      <c r="AL1899" s="95">
        <v>6523505</v>
      </c>
      <c r="AM1899" s="95">
        <v>415</v>
      </c>
      <c r="AN1899" s="95">
        <v>1159974</v>
      </c>
      <c r="AO1899" s="95">
        <v>389</v>
      </c>
      <c r="AP1899" s="95">
        <v>1892059.45</v>
      </c>
      <c r="AQ1899" s="72">
        <v>272.69</v>
      </c>
      <c r="AR1899" s="72">
        <v>255.16</v>
      </c>
      <c r="AS1899" s="72">
        <v>527.85</v>
      </c>
      <c r="AT1899" s="95">
        <v>7522920</v>
      </c>
      <c r="AU1899" s="95">
        <v>6870956</v>
      </c>
      <c r="AV1899" s="95">
        <v>2299</v>
      </c>
      <c r="AW1899" s="95">
        <v>2244</v>
      </c>
      <c r="AX1899" s="72">
        <v>311.14999999999998</v>
      </c>
      <c r="AY1899" s="72">
        <v>270.95999999999998</v>
      </c>
      <c r="AZ1899" s="72">
        <v>582.11</v>
      </c>
      <c r="BA1899" s="95">
        <v>8423320</v>
      </c>
      <c r="BB1899" s="95">
        <v>7146825</v>
      </c>
      <c r="BC1899" s="95">
        <v>2256</v>
      </c>
      <c r="BD1899" s="95">
        <v>2198</v>
      </c>
      <c r="BE1899" s="72">
        <v>302.39999999999998</v>
      </c>
      <c r="BF1899" s="72">
        <v>290.70999999999998</v>
      </c>
      <c r="BG1899" s="72">
        <v>593.11</v>
      </c>
      <c r="BH1899" s="95">
        <v>8005153</v>
      </c>
      <c r="BI1899" s="95">
        <v>7465331</v>
      </c>
      <c r="BJ1899" s="95">
        <v>2206</v>
      </c>
      <c r="BK1899" s="95">
        <v>2140</v>
      </c>
      <c r="BL1899" s="72">
        <v>327.89</v>
      </c>
      <c r="BM1899" s="72">
        <v>321.58999999999997</v>
      </c>
      <c r="BN1899" s="72">
        <v>649.48</v>
      </c>
      <c r="BO1899" s="95">
        <v>8683841</v>
      </c>
      <c r="BP1899" s="95">
        <v>8242996</v>
      </c>
      <c r="BQ1899" s="95">
        <v>2207</v>
      </c>
      <c r="BR1899" s="95">
        <v>2136</v>
      </c>
      <c r="BS1899" s="72">
        <v>322.2</v>
      </c>
      <c r="BT1899" s="72">
        <v>323.63</v>
      </c>
      <c r="BU1899" s="72">
        <v>645.83000000000004</v>
      </c>
      <c r="BV1899" s="95">
        <v>8629734</v>
      </c>
      <c r="BW1899" s="95">
        <v>8415564.4499999993</v>
      </c>
      <c r="BX1899" s="95">
        <v>2232</v>
      </c>
      <c r="BY1899" s="95">
        <v>2167</v>
      </c>
      <c r="BZ1899" s="95">
        <v>2273</v>
      </c>
      <c r="CA1899" s="95">
        <v>2228</v>
      </c>
      <c r="CB1899" s="95">
        <v>2174</v>
      </c>
      <c r="CC1899" s="95">
        <v>2173</v>
      </c>
      <c r="CD1899" s="95">
        <v>2200</v>
      </c>
      <c r="CE1899" s="72">
        <v>650.75523149000003</v>
      </c>
      <c r="CF1899" s="72">
        <v>676.59346364999999</v>
      </c>
      <c r="CG1899" s="72">
        <v>712.40329333</v>
      </c>
      <c r="CH1899" s="72">
        <v>716.50152150999998</v>
      </c>
      <c r="CI1899" s="72">
        <v>731.52548966999996</v>
      </c>
      <c r="CJ1899" s="96">
        <v>0.81113447029999997</v>
      </c>
      <c r="CK1899" s="96">
        <v>0.86035415839999996</v>
      </c>
      <c r="CL1899" s="96">
        <v>0.83254808840000005</v>
      </c>
      <c r="CM1899" s="96">
        <v>0.90646004300000005</v>
      </c>
      <c r="CN1899" s="96">
        <v>0.88285372019999997</v>
      </c>
      <c r="CO1899" s="96">
        <v>0.97571302780000002</v>
      </c>
      <c r="CP1899" s="96">
        <v>0.88004369280000005</v>
      </c>
      <c r="CQ1899" s="96">
        <v>0.99584056389999998</v>
      </c>
      <c r="CR1899" s="96">
        <v>0.88371934119999995</v>
      </c>
      <c r="CS1899" s="95">
        <v>2083</v>
      </c>
      <c r="CT1899" s="95">
        <v>2084</v>
      </c>
      <c r="CU1899" s="95">
        <v>2070</v>
      </c>
      <c r="CV1899" s="95">
        <v>2047</v>
      </c>
      <c r="CW1899" s="95">
        <v>2096</v>
      </c>
      <c r="CX1899" s="96">
        <v>0.99285688299999997</v>
      </c>
      <c r="CY1899" s="96">
        <v>0.97004693900000005</v>
      </c>
      <c r="CZ1899" s="96">
        <v>0.97827488100000004</v>
      </c>
      <c r="DA1899" s="96">
        <v>0.95919640699999997</v>
      </c>
      <c r="DB1899" s="96">
        <v>0.97790957599999995</v>
      </c>
      <c r="DC1899">
        <v>2013</v>
      </c>
      <c r="DD1899" s="6">
        <v>2177</v>
      </c>
      <c r="DE1899" s="96">
        <v>9.3481725999999994E-3</v>
      </c>
      <c r="DF1899" s="72">
        <v>672.34</v>
      </c>
      <c r="DG1899" s="96">
        <v>1</v>
      </c>
      <c r="DH1899" s="72">
        <v>672.34</v>
      </c>
      <c r="DI1899" s="72">
        <v>709.14020688999994</v>
      </c>
      <c r="DJ1899" s="96">
        <v>1</v>
      </c>
      <c r="DK1899" s="72">
        <v>672.34</v>
      </c>
      <c r="DL1899" s="96">
        <v>1</v>
      </c>
      <c r="DM1899" s="72">
        <v>672.34</v>
      </c>
      <c r="DN1899" s="96">
        <v>1</v>
      </c>
      <c r="DO1899" s="96">
        <v>2.0785999999999999E-2</v>
      </c>
      <c r="DP1899" s="72">
        <v>13.98</v>
      </c>
      <c r="DQ1899" s="72">
        <v>658.36</v>
      </c>
      <c r="DR1899" t="s">
        <v>1205</v>
      </c>
      <c r="DT1899" t="s">
        <v>1204</v>
      </c>
    </row>
    <row r="1900" spans="1:124" x14ac:dyDescent="0.3">
      <c r="A1900" t="s">
        <v>1206</v>
      </c>
      <c r="B1900">
        <v>34030</v>
      </c>
      <c r="C1900" s="95">
        <v>3312</v>
      </c>
      <c r="D1900" s="95">
        <v>15689789</v>
      </c>
      <c r="E1900" s="95">
        <v>3223</v>
      </c>
      <c r="F1900" s="95">
        <v>11072635</v>
      </c>
      <c r="G1900" s="95">
        <v>1039</v>
      </c>
      <c r="H1900" s="95">
        <v>4404202</v>
      </c>
      <c r="I1900" s="95">
        <v>974</v>
      </c>
      <c r="J1900" s="95">
        <v>3102080</v>
      </c>
      <c r="K1900" s="95">
        <v>3252</v>
      </c>
      <c r="L1900" s="95">
        <v>14944137</v>
      </c>
      <c r="M1900" s="95">
        <v>3149</v>
      </c>
      <c r="N1900" s="95">
        <v>10716534</v>
      </c>
      <c r="O1900" s="95">
        <v>1043</v>
      </c>
      <c r="P1900" s="95">
        <v>3273847</v>
      </c>
      <c r="Q1900" s="95">
        <v>966</v>
      </c>
      <c r="R1900" s="95">
        <v>3265715</v>
      </c>
      <c r="S1900" s="95">
        <v>3322</v>
      </c>
      <c r="T1900" s="95">
        <v>16141695</v>
      </c>
      <c r="U1900" s="95">
        <v>3209</v>
      </c>
      <c r="V1900" s="95">
        <v>11963132</v>
      </c>
      <c r="W1900" s="95">
        <v>1068</v>
      </c>
      <c r="X1900" s="95">
        <v>4685503</v>
      </c>
      <c r="Y1900" s="95">
        <v>992</v>
      </c>
      <c r="Z1900" s="95">
        <v>3852924</v>
      </c>
      <c r="AA1900" s="95">
        <v>3362</v>
      </c>
      <c r="AB1900" s="95">
        <v>15900820</v>
      </c>
      <c r="AC1900" s="95">
        <v>3246</v>
      </c>
      <c r="AD1900" s="95">
        <v>13411114</v>
      </c>
      <c r="AE1900" s="95">
        <v>1072</v>
      </c>
      <c r="AF1900" s="95">
        <v>3802527</v>
      </c>
      <c r="AG1900" s="95">
        <v>1003</v>
      </c>
      <c r="AH1900" s="95">
        <v>3986388</v>
      </c>
      <c r="AI1900" s="95">
        <v>3410</v>
      </c>
      <c r="AJ1900" s="95">
        <v>16410636</v>
      </c>
      <c r="AK1900" s="95">
        <v>3286</v>
      </c>
      <c r="AL1900" s="95">
        <v>14657639</v>
      </c>
      <c r="AM1900" s="95">
        <v>1075</v>
      </c>
      <c r="AN1900" s="95">
        <v>4460706</v>
      </c>
      <c r="AO1900" s="95">
        <v>1014</v>
      </c>
      <c r="AP1900" s="95">
        <v>4171226</v>
      </c>
      <c r="AQ1900" s="72">
        <v>384.85</v>
      </c>
      <c r="AR1900" s="72">
        <v>281.45</v>
      </c>
      <c r="AS1900" s="72">
        <v>666.3</v>
      </c>
      <c r="AT1900" s="95">
        <v>20093991</v>
      </c>
      <c r="AU1900" s="95">
        <v>14174715</v>
      </c>
      <c r="AV1900" s="95">
        <v>4351</v>
      </c>
      <c r="AW1900" s="95">
        <v>4197</v>
      </c>
      <c r="AX1900" s="72">
        <v>353.47</v>
      </c>
      <c r="AY1900" s="72">
        <v>283.16000000000003</v>
      </c>
      <c r="AZ1900" s="72">
        <v>636.63</v>
      </c>
      <c r="BA1900" s="95">
        <v>18217984</v>
      </c>
      <c r="BB1900" s="95">
        <v>13982249</v>
      </c>
      <c r="BC1900" s="95">
        <v>4295</v>
      </c>
      <c r="BD1900" s="95">
        <v>4115</v>
      </c>
      <c r="BE1900" s="72">
        <v>395.35</v>
      </c>
      <c r="BF1900" s="72">
        <v>313.74</v>
      </c>
      <c r="BG1900" s="72">
        <v>709.09</v>
      </c>
      <c r="BH1900" s="95">
        <v>20827198</v>
      </c>
      <c r="BI1900" s="95">
        <v>15816056</v>
      </c>
      <c r="BJ1900" s="95">
        <v>4390</v>
      </c>
      <c r="BK1900" s="95">
        <v>4201</v>
      </c>
      <c r="BL1900" s="72">
        <v>370.31</v>
      </c>
      <c r="BM1900" s="72">
        <v>341.21</v>
      </c>
      <c r="BN1900" s="72">
        <v>711.52</v>
      </c>
      <c r="BO1900" s="95">
        <v>19703347</v>
      </c>
      <c r="BP1900" s="95">
        <v>17397502</v>
      </c>
      <c r="BQ1900" s="95">
        <v>4434</v>
      </c>
      <c r="BR1900" s="95">
        <v>4249</v>
      </c>
      <c r="BS1900" s="72">
        <v>387.8</v>
      </c>
      <c r="BT1900" s="72">
        <v>364.9</v>
      </c>
      <c r="BU1900" s="72">
        <v>752.7</v>
      </c>
      <c r="BV1900" s="95">
        <v>20871342</v>
      </c>
      <c r="BW1900" s="95">
        <v>18828865</v>
      </c>
      <c r="BX1900" s="95">
        <v>4485</v>
      </c>
      <c r="BY1900" s="95">
        <v>4300</v>
      </c>
      <c r="BZ1900" s="95">
        <v>4278</v>
      </c>
      <c r="CA1900" s="95">
        <v>4208</v>
      </c>
      <c r="CB1900" s="95">
        <v>4299</v>
      </c>
      <c r="CC1900" s="95">
        <v>4346</v>
      </c>
      <c r="CD1900" s="95">
        <v>4394</v>
      </c>
      <c r="CE1900" s="72">
        <v>650.75523149000003</v>
      </c>
      <c r="CF1900" s="72">
        <v>676.59346364999999</v>
      </c>
      <c r="CG1900" s="72">
        <v>712.40329333</v>
      </c>
      <c r="CH1900" s="72">
        <v>716.50152150999998</v>
      </c>
      <c r="CI1900" s="72">
        <v>731.52548966999996</v>
      </c>
      <c r="CJ1900" s="96">
        <v>1.023887274</v>
      </c>
      <c r="CK1900" s="96">
        <v>0.94093430430000002</v>
      </c>
      <c r="CL1900" s="96">
        <v>0.99534913250000001</v>
      </c>
      <c r="CM1900" s="96">
        <v>0.99304743760000003</v>
      </c>
      <c r="CN1900" s="96">
        <v>1.0289456904000001</v>
      </c>
      <c r="CO1900" s="96">
        <v>1.0766387868</v>
      </c>
      <c r="CP1900" s="96">
        <v>0.92550331640000005</v>
      </c>
      <c r="CQ1900" s="96">
        <v>0.99584056389999998</v>
      </c>
      <c r="CR1900" s="96">
        <v>0.92936883449999996</v>
      </c>
      <c r="CS1900" s="95">
        <v>4180</v>
      </c>
      <c r="CT1900" s="95">
        <v>4073</v>
      </c>
      <c r="CU1900" s="95">
        <v>4227</v>
      </c>
      <c r="CV1900" s="95">
        <v>4312</v>
      </c>
      <c r="CW1900" s="95">
        <v>4373</v>
      </c>
      <c r="CX1900" s="96">
        <v>1.0915177819999999</v>
      </c>
      <c r="CY1900" s="96">
        <v>1.0819819530000001</v>
      </c>
      <c r="CZ1900" s="96">
        <v>1.065148958</v>
      </c>
      <c r="DA1900" s="96">
        <v>1.082761538</v>
      </c>
      <c r="DB1900" s="96">
        <v>1.0625087360000001</v>
      </c>
      <c r="DC1900">
        <v>2013</v>
      </c>
      <c r="DD1900" s="6">
        <v>4212.3999999999996</v>
      </c>
      <c r="DE1900" s="96">
        <v>3.9534330999999997E-3</v>
      </c>
      <c r="DF1900" s="72">
        <v>710.92</v>
      </c>
      <c r="DG1900" s="96">
        <v>1</v>
      </c>
      <c r="DH1900" s="72">
        <v>710.92</v>
      </c>
      <c r="DI1900" s="72">
        <v>721.24968682999997</v>
      </c>
      <c r="DJ1900" s="96">
        <v>1</v>
      </c>
      <c r="DK1900" s="72">
        <v>710.92</v>
      </c>
      <c r="DL1900" s="96">
        <v>1</v>
      </c>
      <c r="DM1900" s="72">
        <v>710.92</v>
      </c>
      <c r="DN1900" s="96">
        <v>1</v>
      </c>
      <c r="DO1900" s="96">
        <v>1.2168E-2</v>
      </c>
      <c r="DP1900" s="72">
        <v>8.65</v>
      </c>
      <c r="DQ1900" s="72">
        <v>702.27</v>
      </c>
      <c r="DR1900" t="s">
        <v>1206</v>
      </c>
      <c r="DT1900" t="s">
        <v>1204</v>
      </c>
    </row>
    <row r="1901" spans="1:124" x14ac:dyDescent="0.3">
      <c r="A1901" t="s">
        <v>1207</v>
      </c>
      <c r="B1901">
        <v>34040</v>
      </c>
      <c r="C1901" s="95">
        <v>4291</v>
      </c>
      <c r="D1901" s="95">
        <v>14378805</v>
      </c>
      <c r="E1901" s="95">
        <v>4203</v>
      </c>
      <c r="F1901" s="95">
        <v>11439307</v>
      </c>
      <c r="G1901" s="95">
        <v>869</v>
      </c>
      <c r="H1901" s="95">
        <v>2388615</v>
      </c>
      <c r="I1901" s="95">
        <v>825</v>
      </c>
      <c r="J1901" s="95">
        <v>2377222</v>
      </c>
      <c r="K1901" s="95">
        <v>4221</v>
      </c>
      <c r="L1901" s="95">
        <v>14640188</v>
      </c>
      <c r="M1901" s="95">
        <v>4112</v>
      </c>
      <c r="N1901" s="95">
        <v>12522763</v>
      </c>
      <c r="O1901" s="95">
        <v>873</v>
      </c>
      <c r="P1901" s="95">
        <v>2260397</v>
      </c>
      <c r="Q1901" s="95">
        <v>818</v>
      </c>
      <c r="R1901" s="95">
        <v>2438859</v>
      </c>
      <c r="S1901" s="95">
        <v>4190</v>
      </c>
      <c r="T1901" s="95">
        <v>14066036</v>
      </c>
      <c r="U1901" s="95">
        <v>4071</v>
      </c>
      <c r="V1901" s="95">
        <v>14153933</v>
      </c>
      <c r="W1901" s="95">
        <v>872</v>
      </c>
      <c r="X1901" s="95">
        <v>2627430</v>
      </c>
      <c r="Y1901" s="95">
        <v>808</v>
      </c>
      <c r="Z1901" s="95">
        <v>3037301</v>
      </c>
      <c r="AA1901" s="95">
        <v>4188</v>
      </c>
      <c r="AB1901" s="95">
        <v>14449885</v>
      </c>
      <c r="AC1901" s="95">
        <v>4057</v>
      </c>
      <c r="AD1901" s="95">
        <v>14518343</v>
      </c>
      <c r="AE1901" s="95">
        <v>859</v>
      </c>
      <c r="AF1901" s="95">
        <v>2623340</v>
      </c>
      <c r="AG1901" s="95">
        <v>798</v>
      </c>
      <c r="AH1901" s="95">
        <v>3141538</v>
      </c>
      <c r="AI1901" s="95">
        <v>4323</v>
      </c>
      <c r="AJ1901" s="95">
        <v>15002813.140000001</v>
      </c>
      <c r="AK1901" s="95">
        <v>4188</v>
      </c>
      <c r="AL1901" s="95">
        <v>15057423.07</v>
      </c>
      <c r="AM1901" s="95">
        <v>875</v>
      </c>
      <c r="AN1901" s="95">
        <v>2567537</v>
      </c>
      <c r="AO1901" s="95">
        <v>820</v>
      </c>
      <c r="AP1901" s="95">
        <v>3162495</v>
      </c>
      <c r="AQ1901" s="72">
        <v>270.79000000000002</v>
      </c>
      <c r="AR1901" s="72">
        <v>228.99</v>
      </c>
      <c r="AS1901" s="72">
        <v>499.78</v>
      </c>
      <c r="AT1901" s="95">
        <v>16767420</v>
      </c>
      <c r="AU1901" s="95">
        <v>13816529</v>
      </c>
      <c r="AV1901" s="95">
        <v>5160</v>
      </c>
      <c r="AW1901" s="95">
        <v>5028</v>
      </c>
      <c r="AX1901" s="72">
        <v>276.48</v>
      </c>
      <c r="AY1901" s="72">
        <v>252.9</v>
      </c>
      <c r="AZ1901" s="72">
        <v>529.38</v>
      </c>
      <c r="BA1901" s="95">
        <v>16900585</v>
      </c>
      <c r="BB1901" s="95">
        <v>14961622</v>
      </c>
      <c r="BC1901" s="95">
        <v>5094</v>
      </c>
      <c r="BD1901" s="95">
        <v>4930</v>
      </c>
      <c r="BE1901" s="72">
        <v>274.82</v>
      </c>
      <c r="BF1901" s="72">
        <v>293.63</v>
      </c>
      <c r="BG1901" s="72">
        <v>568.45000000000005</v>
      </c>
      <c r="BH1901" s="95">
        <v>16693466</v>
      </c>
      <c r="BI1901" s="95">
        <v>17191234</v>
      </c>
      <c r="BJ1901" s="95">
        <v>5062</v>
      </c>
      <c r="BK1901" s="95">
        <v>4879</v>
      </c>
      <c r="BL1901" s="72">
        <v>281.89999999999998</v>
      </c>
      <c r="BM1901" s="72">
        <v>303.12</v>
      </c>
      <c r="BN1901" s="72">
        <v>585.02</v>
      </c>
      <c r="BO1901" s="95">
        <v>17073225</v>
      </c>
      <c r="BP1901" s="95">
        <v>17659881</v>
      </c>
      <c r="BQ1901" s="95">
        <v>5047</v>
      </c>
      <c r="BR1901" s="95">
        <v>4855</v>
      </c>
      <c r="BS1901" s="72">
        <v>281.68</v>
      </c>
      <c r="BT1901" s="72">
        <v>303.18</v>
      </c>
      <c r="BU1901" s="72">
        <v>584.86</v>
      </c>
      <c r="BV1901" s="95">
        <v>17570350.140000001</v>
      </c>
      <c r="BW1901" s="95">
        <v>18219918.07</v>
      </c>
      <c r="BX1901" s="95">
        <v>5198</v>
      </c>
      <c r="BY1901" s="95">
        <v>5008</v>
      </c>
      <c r="BZ1901" s="95">
        <v>5097</v>
      </c>
      <c r="CA1901" s="95">
        <v>5015</v>
      </c>
      <c r="CB1901" s="95">
        <v>4974</v>
      </c>
      <c r="CC1901" s="95">
        <v>4956</v>
      </c>
      <c r="CD1901" s="95">
        <v>5105</v>
      </c>
      <c r="CE1901" s="72">
        <v>650.75523149000003</v>
      </c>
      <c r="CF1901" s="72">
        <v>676.59346364999999</v>
      </c>
      <c r="CG1901" s="72">
        <v>712.40329333</v>
      </c>
      <c r="CH1901" s="72">
        <v>716.50152150999998</v>
      </c>
      <c r="CI1901" s="72">
        <v>731.52548966999996</v>
      </c>
      <c r="CJ1901" s="96">
        <v>0.76799997269999998</v>
      </c>
      <c r="CK1901" s="96">
        <v>0.7824196189</v>
      </c>
      <c r="CL1901" s="96">
        <v>0.79793286379999995</v>
      </c>
      <c r="CM1901" s="96">
        <v>0.81649512589999995</v>
      </c>
      <c r="CN1901" s="96">
        <v>0.79950734219999997</v>
      </c>
      <c r="CO1901" s="96">
        <v>0.95401615250000005</v>
      </c>
      <c r="CP1901" s="96">
        <v>0.83108758969999996</v>
      </c>
      <c r="CQ1901" s="96">
        <v>0.99584056389999998</v>
      </c>
      <c r="CR1901" s="96">
        <v>0.83455876480000002</v>
      </c>
      <c r="CS1901" s="95">
        <v>4976</v>
      </c>
      <c r="CT1901" s="95">
        <v>4969</v>
      </c>
      <c r="CU1901" s="95">
        <v>4928</v>
      </c>
      <c r="CV1901" s="95">
        <v>4920</v>
      </c>
      <c r="CW1901" s="95">
        <v>5093</v>
      </c>
      <c r="CX1901" s="96">
        <v>0.94659501300000004</v>
      </c>
      <c r="CY1901" s="96">
        <v>0.96215669000000004</v>
      </c>
      <c r="CZ1901" s="96">
        <v>0.94668738500000005</v>
      </c>
      <c r="DA1901" s="96">
        <v>0.96109487299999996</v>
      </c>
      <c r="DB1901" s="96">
        <v>0.95357753499999998</v>
      </c>
      <c r="DC1901">
        <v>2013</v>
      </c>
      <c r="DD1901" s="6">
        <v>4940</v>
      </c>
      <c r="DE1901" s="96">
        <v>6.5519345000000003E-3</v>
      </c>
      <c r="DF1901" s="72">
        <v>636.73</v>
      </c>
      <c r="DG1901" s="96">
        <v>1</v>
      </c>
      <c r="DH1901" s="72">
        <v>636.73</v>
      </c>
      <c r="DI1901" s="72">
        <v>709.14020688999994</v>
      </c>
      <c r="DJ1901" s="96">
        <v>1</v>
      </c>
      <c r="DK1901" s="72">
        <v>636.73</v>
      </c>
      <c r="DL1901" s="96">
        <v>1</v>
      </c>
      <c r="DM1901" s="72">
        <v>636.73</v>
      </c>
      <c r="DN1901" s="96">
        <v>1</v>
      </c>
      <c r="DO1901" s="96">
        <v>1.6695000000000002E-2</v>
      </c>
      <c r="DP1901" s="72">
        <v>10.63</v>
      </c>
      <c r="DQ1901" s="72">
        <v>626.1</v>
      </c>
      <c r="DR1901" t="s">
        <v>1207</v>
      </c>
      <c r="DT1901" t="s">
        <v>1204</v>
      </c>
    </row>
    <row r="1902" spans="1:124" x14ac:dyDescent="0.3">
      <c r="A1902" t="s">
        <v>1208</v>
      </c>
      <c r="B1902">
        <v>34050</v>
      </c>
      <c r="C1902" s="95">
        <v>2936</v>
      </c>
      <c r="D1902" s="95">
        <v>9687092</v>
      </c>
      <c r="E1902" s="95">
        <v>2865</v>
      </c>
      <c r="F1902" s="95">
        <v>8668928</v>
      </c>
      <c r="G1902" s="95">
        <v>574</v>
      </c>
      <c r="H1902" s="95">
        <v>1718479</v>
      </c>
      <c r="I1902" s="95">
        <v>532</v>
      </c>
      <c r="J1902" s="95">
        <v>1899477</v>
      </c>
      <c r="K1902" s="95">
        <v>2899</v>
      </c>
      <c r="L1902" s="95">
        <v>10441613</v>
      </c>
      <c r="M1902" s="95">
        <v>2813</v>
      </c>
      <c r="N1902" s="95">
        <v>9393054</v>
      </c>
      <c r="O1902" s="95">
        <v>555</v>
      </c>
      <c r="P1902" s="95">
        <v>2011231</v>
      </c>
      <c r="Q1902" s="95">
        <v>515</v>
      </c>
      <c r="R1902" s="95">
        <v>1972708</v>
      </c>
      <c r="S1902" s="95">
        <v>2955</v>
      </c>
      <c r="T1902" s="95">
        <v>11463227</v>
      </c>
      <c r="U1902" s="95">
        <v>2859</v>
      </c>
      <c r="V1902" s="95">
        <v>9715241</v>
      </c>
      <c r="W1902" s="95">
        <v>540</v>
      </c>
      <c r="X1902" s="95">
        <v>1371717</v>
      </c>
      <c r="Y1902" s="95">
        <v>496</v>
      </c>
      <c r="Z1902" s="95">
        <v>1950684</v>
      </c>
      <c r="AA1902" s="95">
        <v>2904</v>
      </c>
      <c r="AB1902" s="95">
        <v>12238729</v>
      </c>
      <c r="AC1902" s="95">
        <v>2798</v>
      </c>
      <c r="AD1902" s="95">
        <v>10466100</v>
      </c>
      <c r="AE1902" s="95">
        <v>534</v>
      </c>
      <c r="AF1902" s="95">
        <v>1808716</v>
      </c>
      <c r="AG1902" s="95">
        <v>493</v>
      </c>
      <c r="AH1902" s="95">
        <v>1946845</v>
      </c>
      <c r="AI1902" s="95">
        <v>2929</v>
      </c>
      <c r="AJ1902" s="95">
        <v>11847284</v>
      </c>
      <c r="AK1902" s="95">
        <v>2822</v>
      </c>
      <c r="AL1902" s="95">
        <v>10593873.939999999</v>
      </c>
      <c r="AM1902" s="95">
        <v>527</v>
      </c>
      <c r="AN1902" s="95">
        <v>2026142</v>
      </c>
      <c r="AO1902" s="95">
        <v>490</v>
      </c>
      <c r="AP1902" s="95">
        <v>1977259</v>
      </c>
      <c r="AQ1902" s="72">
        <v>270.79000000000002</v>
      </c>
      <c r="AR1902" s="72">
        <v>259.26</v>
      </c>
      <c r="AS1902" s="72">
        <v>530.04999999999995</v>
      </c>
      <c r="AT1902" s="95">
        <v>11405571</v>
      </c>
      <c r="AU1902" s="95">
        <v>10568405</v>
      </c>
      <c r="AV1902" s="95">
        <v>3510</v>
      </c>
      <c r="AW1902" s="95">
        <v>3397</v>
      </c>
      <c r="AX1902" s="72">
        <v>300.44</v>
      </c>
      <c r="AY1902" s="72">
        <v>284.60000000000002</v>
      </c>
      <c r="AZ1902" s="72">
        <v>585.04</v>
      </c>
      <c r="BA1902" s="95">
        <v>12452844</v>
      </c>
      <c r="BB1902" s="95">
        <v>11365762</v>
      </c>
      <c r="BC1902" s="95">
        <v>3454</v>
      </c>
      <c r="BD1902" s="95">
        <v>3328</v>
      </c>
      <c r="BE1902" s="72">
        <v>306.02999999999997</v>
      </c>
      <c r="BF1902" s="72">
        <v>289.76</v>
      </c>
      <c r="BG1902" s="72">
        <v>595.79</v>
      </c>
      <c r="BH1902" s="95">
        <v>12834944</v>
      </c>
      <c r="BI1902" s="95">
        <v>11665925</v>
      </c>
      <c r="BJ1902" s="95">
        <v>3495</v>
      </c>
      <c r="BK1902" s="95">
        <v>3355</v>
      </c>
      <c r="BL1902" s="72">
        <v>340.49</v>
      </c>
      <c r="BM1902" s="72">
        <v>314.32</v>
      </c>
      <c r="BN1902" s="72">
        <v>654.80999999999995</v>
      </c>
      <c r="BO1902" s="95">
        <v>14047445</v>
      </c>
      <c r="BP1902" s="95">
        <v>12412945</v>
      </c>
      <c r="BQ1902" s="95">
        <v>3438</v>
      </c>
      <c r="BR1902" s="95">
        <v>3291</v>
      </c>
      <c r="BS1902" s="72">
        <v>334.53</v>
      </c>
      <c r="BT1902" s="72">
        <v>316.3</v>
      </c>
      <c r="BU1902" s="72">
        <v>650.83000000000004</v>
      </c>
      <c r="BV1902" s="95">
        <v>13873426</v>
      </c>
      <c r="BW1902" s="95">
        <v>12571132.939999999</v>
      </c>
      <c r="BX1902" s="95">
        <v>3456</v>
      </c>
      <c r="BY1902" s="95">
        <v>3312</v>
      </c>
      <c r="BZ1902" s="95">
        <v>3456</v>
      </c>
      <c r="CA1902" s="95">
        <v>3393</v>
      </c>
      <c r="CB1902" s="95">
        <v>3428</v>
      </c>
      <c r="CC1902" s="95">
        <v>3368</v>
      </c>
      <c r="CD1902" s="95">
        <v>3386</v>
      </c>
      <c r="CE1902" s="72">
        <v>650.75523149000003</v>
      </c>
      <c r="CF1902" s="72">
        <v>676.59346364999999</v>
      </c>
      <c r="CG1902" s="72">
        <v>712.40329333</v>
      </c>
      <c r="CH1902" s="72">
        <v>716.50152150999998</v>
      </c>
      <c r="CI1902" s="72">
        <v>731.52548966999996</v>
      </c>
      <c r="CJ1902" s="96">
        <v>0.81451515770000005</v>
      </c>
      <c r="CK1902" s="96">
        <v>0.86468467609999999</v>
      </c>
      <c r="CL1902" s="96">
        <v>0.83631000249999998</v>
      </c>
      <c r="CM1902" s="96">
        <v>0.91389896650000002</v>
      </c>
      <c r="CN1902" s="96">
        <v>0.88968875209999998</v>
      </c>
      <c r="CO1902" s="96">
        <v>0.95309347749999995</v>
      </c>
      <c r="CP1902" s="96">
        <v>0.90633241269999998</v>
      </c>
      <c r="CQ1902" s="96">
        <v>0.99584056389999998</v>
      </c>
      <c r="CR1902" s="96">
        <v>0.91011786029999997</v>
      </c>
      <c r="CS1902" s="95">
        <v>2983</v>
      </c>
      <c r="CT1902" s="95">
        <v>2937</v>
      </c>
      <c r="CU1902" s="95">
        <v>2986</v>
      </c>
      <c r="CV1902" s="95">
        <v>2917</v>
      </c>
      <c r="CW1902" s="95">
        <v>2886</v>
      </c>
      <c r="CX1902" s="96">
        <v>0.94281705800000004</v>
      </c>
      <c r="CY1902" s="96">
        <v>0.96570926899999998</v>
      </c>
      <c r="CZ1902" s="96">
        <v>0.95499918800000005</v>
      </c>
      <c r="DA1902" s="96">
        <v>0.95352817899999998</v>
      </c>
      <c r="DB1902" s="96">
        <v>0.94846544700000002</v>
      </c>
      <c r="DC1902">
        <v>2013</v>
      </c>
      <c r="DD1902" s="6">
        <v>3336.6</v>
      </c>
      <c r="DE1902" s="96">
        <v>3.2988982999999999E-3</v>
      </c>
      <c r="DF1902" s="72">
        <v>696.66</v>
      </c>
      <c r="DG1902" s="96">
        <v>1</v>
      </c>
      <c r="DH1902" s="72">
        <v>696.66</v>
      </c>
      <c r="DI1902" s="72">
        <v>709.14020688999994</v>
      </c>
      <c r="DJ1902" s="96">
        <v>1</v>
      </c>
      <c r="DK1902" s="72">
        <v>696.66</v>
      </c>
      <c r="DL1902" s="96">
        <v>1</v>
      </c>
      <c r="DM1902" s="72">
        <v>696.66</v>
      </c>
      <c r="DN1902" s="96">
        <v>1</v>
      </c>
      <c r="DO1902" s="96">
        <v>1.059E-2</v>
      </c>
      <c r="DP1902" s="72">
        <v>7.38</v>
      </c>
      <c r="DQ1902" s="72">
        <v>689.28</v>
      </c>
      <c r="DR1902" t="s">
        <v>1208</v>
      </c>
      <c r="DT1902" t="s">
        <v>1204</v>
      </c>
    </row>
    <row r="1903" spans="1:124" x14ac:dyDescent="0.3">
      <c r="A1903" t="s">
        <v>1209</v>
      </c>
      <c r="B1903">
        <v>34060</v>
      </c>
      <c r="C1903" s="95">
        <v>7410</v>
      </c>
      <c r="D1903" s="95">
        <v>26193447</v>
      </c>
      <c r="E1903" s="95">
        <v>7253</v>
      </c>
      <c r="F1903" s="95">
        <v>20981594</v>
      </c>
      <c r="G1903" s="95">
        <v>1982</v>
      </c>
      <c r="H1903" s="95">
        <v>7669167</v>
      </c>
      <c r="I1903" s="95">
        <v>1881</v>
      </c>
      <c r="J1903" s="95">
        <v>6011632</v>
      </c>
      <c r="K1903" s="95">
        <v>7577</v>
      </c>
      <c r="L1903" s="95">
        <v>24384964</v>
      </c>
      <c r="M1903" s="95">
        <v>7400</v>
      </c>
      <c r="N1903" s="95">
        <v>22628163</v>
      </c>
      <c r="O1903" s="95">
        <v>2032</v>
      </c>
      <c r="P1903" s="95">
        <v>6162900</v>
      </c>
      <c r="Q1903" s="95">
        <v>1911</v>
      </c>
      <c r="R1903" s="95">
        <v>6002070</v>
      </c>
      <c r="S1903" s="95">
        <v>7709</v>
      </c>
      <c r="T1903" s="95">
        <v>26727507</v>
      </c>
      <c r="U1903" s="95">
        <v>7493</v>
      </c>
      <c r="V1903" s="95">
        <v>24522931</v>
      </c>
      <c r="W1903" s="95">
        <v>2014</v>
      </c>
      <c r="X1903" s="95">
        <v>5759880</v>
      </c>
      <c r="Y1903" s="95">
        <v>1892</v>
      </c>
      <c r="Z1903" s="95">
        <v>6114514</v>
      </c>
      <c r="AA1903" s="95">
        <v>7967</v>
      </c>
      <c r="AB1903" s="95">
        <v>26211919</v>
      </c>
      <c r="AC1903" s="95">
        <v>7708</v>
      </c>
      <c r="AD1903" s="95">
        <v>26763195</v>
      </c>
      <c r="AE1903" s="95">
        <v>2071</v>
      </c>
      <c r="AF1903" s="95">
        <v>6941337</v>
      </c>
      <c r="AG1903" s="95">
        <v>1941</v>
      </c>
      <c r="AH1903" s="95">
        <v>7020263</v>
      </c>
      <c r="AI1903" s="95">
        <v>8277</v>
      </c>
      <c r="AJ1903" s="95">
        <v>29637094</v>
      </c>
      <c r="AK1903" s="95">
        <v>8008</v>
      </c>
      <c r="AL1903" s="95">
        <v>28462114.359999999</v>
      </c>
      <c r="AM1903" s="95">
        <v>2081</v>
      </c>
      <c r="AN1903" s="95">
        <v>7841072</v>
      </c>
      <c r="AO1903" s="95">
        <v>1962</v>
      </c>
      <c r="AP1903" s="95">
        <v>7487154</v>
      </c>
      <c r="AQ1903" s="72">
        <v>300.45999999999998</v>
      </c>
      <c r="AR1903" s="72">
        <v>246.27</v>
      </c>
      <c r="AS1903" s="72">
        <v>546.73</v>
      </c>
      <c r="AT1903" s="95">
        <v>33862614</v>
      </c>
      <c r="AU1903" s="95">
        <v>26993226</v>
      </c>
      <c r="AV1903" s="95">
        <v>9392</v>
      </c>
      <c r="AW1903" s="95">
        <v>9134</v>
      </c>
      <c r="AX1903" s="72">
        <v>264.92</v>
      </c>
      <c r="AY1903" s="72">
        <v>256.24</v>
      </c>
      <c r="AZ1903" s="72">
        <v>521.16</v>
      </c>
      <c r="BA1903" s="95">
        <v>30547864</v>
      </c>
      <c r="BB1903" s="95">
        <v>28630233</v>
      </c>
      <c r="BC1903" s="95">
        <v>9609</v>
      </c>
      <c r="BD1903" s="95">
        <v>9311</v>
      </c>
      <c r="BE1903" s="72">
        <v>278.44</v>
      </c>
      <c r="BF1903" s="72">
        <v>272.04000000000002</v>
      </c>
      <c r="BG1903" s="72">
        <v>550.48</v>
      </c>
      <c r="BH1903" s="95">
        <v>32487387</v>
      </c>
      <c r="BI1903" s="95">
        <v>30637445</v>
      </c>
      <c r="BJ1903" s="95">
        <v>9723</v>
      </c>
      <c r="BK1903" s="95">
        <v>9385</v>
      </c>
      <c r="BL1903" s="72">
        <v>275.23</v>
      </c>
      <c r="BM1903" s="72">
        <v>291.77</v>
      </c>
      <c r="BN1903" s="72">
        <v>567</v>
      </c>
      <c r="BO1903" s="95">
        <v>33153256</v>
      </c>
      <c r="BP1903" s="95">
        <v>33783458</v>
      </c>
      <c r="BQ1903" s="95">
        <v>10038</v>
      </c>
      <c r="BR1903" s="95">
        <v>9649</v>
      </c>
      <c r="BS1903" s="72">
        <v>301.52</v>
      </c>
      <c r="BT1903" s="72">
        <v>300.48</v>
      </c>
      <c r="BU1903" s="72">
        <v>602</v>
      </c>
      <c r="BV1903" s="95">
        <v>37478166</v>
      </c>
      <c r="BW1903" s="95">
        <v>35949268.359999999</v>
      </c>
      <c r="BX1903" s="95">
        <v>10358</v>
      </c>
      <c r="BY1903" s="95">
        <v>9970</v>
      </c>
      <c r="BZ1903" s="95">
        <v>9269</v>
      </c>
      <c r="CA1903" s="95">
        <v>9465</v>
      </c>
      <c r="CB1903" s="95">
        <v>9560</v>
      </c>
      <c r="CC1903" s="95">
        <v>9853</v>
      </c>
      <c r="CD1903" s="95">
        <v>10168</v>
      </c>
      <c r="CE1903" s="72">
        <v>650.75523149000003</v>
      </c>
      <c r="CF1903" s="72">
        <v>676.59346364999999</v>
      </c>
      <c r="CG1903" s="72">
        <v>712.40329333</v>
      </c>
      <c r="CH1903" s="72">
        <v>716.50152150999998</v>
      </c>
      <c r="CI1903" s="72">
        <v>731.52548966999996</v>
      </c>
      <c r="CJ1903" s="96">
        <v>0.84014691480000003</v>
      </c>
      <c r="CK1903" s="96">
        <v>0.77027052139999996</v>
      </c>
      <c r="CL1903" s="96">
        <v>0.77270838740000003</v>
      </c>
      <c r="CM1903" s="96">
        <v>0.79134514440000003</v>
      </c>
      <c r="CN1903" s="96">
        <v>0.82293783129999998</v>
      </c>
      <c r="CO1903" s="96">
        <v>0.90571771879999996</v>
      </c>
      <c r="CP1903" s="96">
        <v>0.8827052218</v>
      </c>
      <c r="CQ1903" s="96">
        <v>0.99584056389999998</v>
      </c>
      <c r="CR1903" s="96">
        <v>0.88639198659999996</v>
      </c>
      <c r="CS1903" s="95">
        <v>9034</v>
      </c>
      <c r="CT1903" s="95">
        <v>9220</v>
      </c>
      <c r="CU1903" s="95">
        <v>9301</v>
      </c>
      <c r="CV1903" s="95">
        <v>9502</v>
      </c>
      <c r="CW1903" s="95">
        <v>9823</v>
      </c>
      <c r="CX1903" s="96">
        <v>0.92542956499999995</v>
      </c>
      <c r="CY1903" s="96">
        <v>0.91904339999999995</v>
      </c>
      <c r="CZ1903" s="96">
        <v>0.91058468199999998</v>
      </c>
      <c r="DA1903" s="96">
        <v>0.89013766000000005</v>
      </c>
      <c r="DB1903" s="96">
        <v>0.88554409499999998</v>
      </c>
      <c r="DC1903">
        <v>2013</v>
      </c>
      <c r="DD1903" s="6">
        <v>9489.7999999999993</v>
      </c>
      <c r="DE1903" s="96">
        <v>1.2681082999999999E-2</v>
      </c>
      <c r="DF1903" s="72">
        <v>672.11</v>
      </c>
      <c r="DG1903" s="96">
        <v>1</v>
      </c>
      <c r="DH1903" s="72">
        <v>672.11</v>
      </c>
      <c r="DI1903" s="72">
        <v>709.14020688999994</v>
      </c>
      <c r="DJ1903" s="96">
        <v>1</v>
      </c>
      <c r="DK1903" s="72">
        <v>672.11</v>
      </c>
      <c r="DL1903" s="96">
        <v>1</v>
      </c>
      <c r="DM1903" s="72">
        <v>672.11</v>
      </c>
      <c r="DN1903" s="96">
        <v>1</v>
      </c>
      <c r="DO1903" s="96">
        <v>2.0929E-2</v>
      </c>
      <c r="DP1903" s="72">
        <v>14.07</v>
      </c>
      <c r="DQ1903" s="72">
        <v>658.04</v>
      </c>
      <c r="DR1903" t="s">
        <v>1209</v>
      </c>
      <c r="DT1903" t="s">
        <v>1204</v>
      </c>
    </row>
    <row r="1904" spans="1:124" x14ac:dyDescent="0.3">
      <c r="A1904" t="s">
        <v>1210</v>
      </c>
      <c r="B1904">
        <v>34070</v>
      </c>
      <c r="C1904" s="95">
        <v>3140</v>
      </c>
      <c r="D1904" s="95">
        <v>13622999</v>
      </c>
      <c r="E1904" s="95">
        <v>3087</v>
      </c>
      <c r="F1904" s="95">
        <v>11028559</v>
      </c>
      <c r="G1904" s="95">
        <v>1174</v>
      </c>
      <c r="H1904" s="95">
        <v>3937090</v>
      </c>
      <c r="I1904" s="95">
        <v>1105</v>
      </c>
      <c r="J1904" s="95">
        <v>3986840</v>
      </c>
      <c r="K1904" s="95">
        <v>3104</v>
      </c>
      <c r="L1904" s="95">
        <v>15304352</v>
      </c>
      <c r="M1904" s="95">
        <v>3050</v>
      </c>
      <c r="N1904" s="95">
        <v>11144173</v>
      </c>
      <c r="O1904" s="95">
        <v>1181</v>
      </c>
      <c r="P1904" s="95">
        <v>4081776</v>
      </c>
      <c r="Q1904" s="95">
        <v>1106</v>
      </c>
      <c r="R1904" s="95">
        <v>3901035</v>
      </c>
      <c r="S1904" s="95">
        <v>3143</v>
      </c>
      <c r="T1904" s="95">
        <v>14019058</v>
      </c>
      <c r="U1904" s="95">
        <v>3082</v>
      </c>
      <c r="V1904" s="95">
        <v>11067208</v>
      </c>
      <c r="W1904" s="95">
        <v>1206</v>
      </c>
      <c r="X1904" s="95">
        <v>4057450</v>
      </c>
      <c r="Y1904" s="95">
        <v>1130</v>
      </c>
      <c r="Z1904" s="95">
        <v>4276953</v>
      </c>
      <c r="AA1904" s="95">
        <v>3188</v>
      </c>
      <c r="AB1904" s="95">
        <v>14755794</v>
      </c>
      <c r="AC1904" s="95">
        <v>3118</v>
      </c>
      <c r="AD1904" s="95">
        <v>12079566</v>
      </c>
      <c r="AE1904" s="95">
        <v>1177</v>
      </c>
      <c r="AF1904" s="95">
        <v>3839980</v>
      </c>
      <c r="AG1904" s="95">
        <v>1096</v>
      </c>
      <c r="AH1904" s="95">
        <v>4394366</v>
      </c>
      <c r="AI1904" s="95">
        <v>3248</v>
      </c>
      <c r="AJ1904" s="95">
        <v>14161163</v>
      </c>
      <c r="AK1904" s="95">
        <v>3164</v>
      </c>
      <c r="AL1904" s="95">
        <v>12522364</v>
      </c>
      <c r="AM1904" s="95">
        <v>1188</v>
      </c>
      <c r="AN1904" s="95">
        <v>4260406</v>
      </c>
      <c r="AO1904" s="95">
        <v>1114</v>
      </c>
      <c r="AP1904" s="95">
        <v>4836187</v>
      </c>
      <c r="AQ1904" s="72">
        <v>339.21</v>
      </c>
      <c r="AR1904" s="72">
        <v>298.49</v>
      </c>
      <c r="AS1904" s="72">
        <v>637.70000000000005</v>
      </c>
      <c r="AT1904" s="95">
        <v>17560089</v>
      </c>
      <c r="AU1904" s="95">
        <v>15015399</v>
      </c>
      <c r="AV1904" s="95">
        <v>4314</v>
      </c>
      <c r="AW1904" s="95">
        <v>4192</v>
      </c>
      <c r="AX1904" s="72">
        <v>377.02</v>
      </c>
      <c r="AY1904" s="72">
        <v>301.68</v>
      </c>
      <c r="AZ1904" s="72">
        <v>678.7</v>
      </c>
      <c r="BA1904" s="95">
        <v>19386128</v>
      </c>
      <c r="BB1904" s="95">
        <v>15045208</v>
      </c>
      <c r="BC1904" s="95">
        <v>4285</v>
      </c>
      <c r="BD1904" s="95">
        <v>4156</v>
      </c>
      <c r="BE1904" s="72">
        <v>346.37</v>
      </c>
      <c r="BF1904" s="72">
        <v>303.58</v>
      </c>
      <c r="BG1904" s="72">
        <v>649.95000000000005</v>
      </c>
      <c r="BH1904" s="95">
        <v>18076508</v>
      </c>
      <c r="BI1904" s="95">
        <v>15344161</v>
      </c>
      <c r="BJ1904" s="95">
        <v>4349</v>
      </c>
      <c r="BK1904" s="95">
        <v>4212</v>
      </c>
      <c r="BL1904" s="72">
        <v>355.02</v>
      </c>
      <c r="BM1904" s="72">
        <v>325.77999999999997</v>
      </c>
      <c r="BN1904" s="72">
        <v>680.8</v>
      </c>
      <c r="BO1904" s="95">
        <v>18595774</v>
      </c>
      <c r="BP1904" s="95">
        <v>16473932</v>
      </c>
      <c r="BQ1904" s="95">
        <v>4365</v>
      </c>
      <c r="BR1904" s="95">
        <v>4214</v>
      </c>
      <c r="BS1904" s="72">
        <v>346.06</v>
      </c>
      <c r="BT1904" s="72">
        <v>338.14</v>
      </c>
      <c r="BU1904" s="72">
        <v>684.2</v>
      </c>
      <c r="BV1904" s="95">
        <v>18421569</v>
      </c>
      <c r="BW1904" s="95">
        <v>17358551</v>
      </c>
      <c r="BX1904" s="95">
        <v>4436</v>
      </c>
      <c r="BY1904" s="95">
        <v>4278</v>
      </c>
      <c r="BZ1904" s="95">
        <v>4256</v>
      </c>
      <c r="CA1904" s="95">
        <v>4223</v>
      </c>
      <c r="CB1904" s="95">
        <v>4283</v>
      </c>
      <c r="CC1904" s="95">
        <v>4293</v>
      </c>
      <c r="CD1904" s="95">
        <v>4359</v>
      </c>
      <c r="CE1904" s="72">
        <v>650.75523149000003</v>
      </c>
      <c r="CF1904" s="72">
        <v>676.59346364999999</v>
      </c>
      <c r="CG1904" s="72">
        <v>712.40329333</v>
      </c>
      <c r="CH1904" s="72">
        <v>716.50152150999998</v>
      </c>
      <c r="CI1904" s="72">
        <v>731.52548966999996</v>
      </c>
      <c r="CJ1904" s="96">
        <v>0.97993833799999996</v>
      </c>
      <c r="CK1904" s="96">
        <v>1.0031134447000001</v>
      </c>
      <c r="CL1904" s="96">
        <v>0.91233435620000003</v>
      </c>
      <c r="CM1904" s="96">
        <v>0.95017244140000001</v>
      </c>
      <c r="CN1904" s="96">
        <v>0.93530575439999997</v>
      </c>
      <c r="CO1904" s="96">
        <v>0.97084849350000002</v>
      </c>
      <c r="CP1904" s="96">
        <v>0.98488371090000004</v>
      </c>
      <c r="CQ1904" s="96">
        <v>0.99584056389999998</v>
      </c>
      <c r="CR1904" s="96">
        <v>0.98899724099999997</v>
      </c>
      <c r="CS1904" s="95">
        <v>4206</v>
      </c>
      <c r="CT1904" s="95">
        <v>4184</v>
      </c>
      <c r="CU1904" s="95">
        <v>4255</v>
      </c>
      <c r="CV1904" s="95">
        <v>4325</v>
      </c>
      <c r="CW1904" s="95">
        <v>4425</v>
      </c>
      <c r="CX1904" s="96">
        <v>0.99799917999999999</v>
      </c>
      <c r="CY1904" s="96">
        <v>0.98038124500000001</v>
      </c>
      <c r="CZ1904" s="96">
        <v>0.96112786299999997</v>
      </c>
      <c r="DA1904" s="96">
        <v>0.96803333700000005</v>
      </c>
      <c r="DB1904" s="96">
        <v>0.94812668899999997</v>
      </c>
      <c r="DC1904">
        <v>2013</v>
      </c>
      <c r="DD1904" s="6">
        <v>4210.3999999999996</v>
      </c>
      <c r="DE1904" s="96">
        <v>1.05428669E-2</v>
      </c>
      <c r="DF1904" s="72">
        <v>751.53</v>
      </c>
      <c r="DG1904" s="96">
        <v>1</v>
      </c>
      <c r="DH1904" s="72">
        <v>751.53</v>
      </c>
      <c r="DI1904" s="72">
        <v>709.14020688999994</v>
      </c>
      <c r="DJ1904" s="96">
        <v>1</v>
      </c>
      <c r="DK1904" s="72">
        <v>751.53</v>
      </c>
      <c r="DL1904" s="96">
        <v>1</v>
      </c>
      <c r="DM1904" s="72">
        <v>751.53</v>
      </c>
      <c r="DN1904" s="96">
        <v>1</v>
      </c>
      <c r="DO1904" s="96">
        <v>1.8353000000000001E-2</v>
      </c>
      <c r="DP1904" s="72">
        <v>13.79</v>
      </c>
      <c r="DQ1904" s="72">
        <v>737.74</v>
      </c>
      <c r="DR1904" t="s">
        <v>1210</v>
      </c>
      <c r="DT1904" t="s">
        <v>1204</v>
      </c>
    </row>
    <row r="1905" spans="1:124" x14ac:dyDescent="0.3">
      <c r="A1905" t="s">
        <v>1211</v>
      </c>
      <c r="B1905">
        <v>34080</v>
      </c>
      <c r="C1905" s="95">
        <v>4027</v>
      </c>
      <c r="D1905" s="95">
        <v>18556529</v>
      </c>
      <c r="E1905" s="95">
        <v>3926</v>
      </c>
      <c r="F1905" s="95">
        <v>13666732</v>
      </c>
      <c r="G1905" s="95">
        <v>1620</v>
      </c>
      <c r="H1905" s="95">
        <v>4771803</v>
      </c>
      <c r="I1905" s="95">
        <v>1543</v>
      </c>
      <c r="J1905" s="95">
        <v>5252073</v>
      </c>
      <c r="K1905" s="95">
        <v>3872</v>
      </c>
      <c r="L1905" s="95">
        <v>18105217</v>
      </c>
      <c r="M1905" s="95">
        <v>3772</v>
      </c>
      <c r="N1905" s="95">
        <v>14108747</v>
      </c>
      <c r="O1905" s="95">
        <v>1583</v>
      </c>
      <c r="P1905" s="95">
        <v>4678141</v>
      </c>
      <c r="Q1905" s="95">
        <v>1498</v>
      </c>
      <c r="R1905" s="95">
        <v>5583333</v>
      </c>
      <c r="S1905" s="95">
        <v>3892</v>
      </c>
      <c r="T1905" s="95">
        <v>18761404</v>
      </c>
      <c r="U1905" s="95">
        <v>3782</v>
      </c>
      <c r="V1905" s="95">
        <v>14684293</v>
      </c>
      <c r="W1905" s="95">
        <v>1577</v>
      </c>
      <c r="X1905" s="95">
        <v>5001026</v>
      </c>
      <c r="Y1905" s="95">
        <v>1492</v>
      </c>
      <c r="Z1905" s="95">
        <v>5580884</v>
      </c>
      <c r="AA1905" s="95">
        <v>3982</v>
      </c>
      <c r="AB1905" s="95">
        <v>18094012</v>
      </c>
      <c r="AC1905" s="95">
        <v>3860</v>
      </c>
      <c r="AD1905" s="95">
        <v>16688844</v>
      </c>
      <c r="AE1905" s="95">
        <v>1522</v>
      </c>
      <c r="AF1905" s="95">
        <v>6064355</v>
      </c>
      <c r="AG1905" s="95">
        <v>1424</v>
      </c>
      <c r="AH1905" s="95">
        <v>5934645</v>
      </c>
      <c r="AI1905" s="95">
        <v>4077</v>
      </c>
      <c r="AJ1905" s="95">
        <v>20168245</v>
      </c>
      <c r="AK1905" s="95">
        <v>3929</v>
      </c>
      <c r="AL1905" s="95">
        <v>17355798.41</v>
      </c>
      <c r="AM1905" s="95">
        <v>1506</v>
      </c>
      <c r="AN1905" s="95">
        <v>5154032</v>
      </c>
      <c r="AO1905" s="95">
        <v>1417</v>
      </c>
      <c r="AP1905" s="95">
        <v>5974349.2400000002</v>
      </c>
      <c r="AQ1905" s="72">
        <v>344.26</v>
      </c>
      <c r="AR1905" s="72">
        <v>288.27</v>
      </c>
      <c r="AS1905" s="72">
        <v>632.53</v>
      </c>
      <c r="AT1905" s="95">
        <v>23328332</v>
      </c>
      <c r="AU1905" s="95">
        <v>18918805</v>
      </c>
      <c r="AV1905" s="95">
        <v>5647</v>
      </c>
      <c r="AW1905" s="95">
        <v>5469</v>
      </c>
      <c r="AX1905" s="72">
        <v>348.05</v>
      </c>
      <c r="AY1905" s="72">
        <v>311.39</v>
      </c>
      <c r="AZ1905" s="72">
        <v>659.44</v>
      </c>
      <c r="BA1905" s="95">
        <v>22783358</v>
      </c>
      <c r="BB1905" s="95">
        <v>19692080</v>
      </c>
      <c r="BC1905" s="95">
        <v>5455</v>
      </c>
      <c r="BD1905" s="95">
        <v>5270</v>
      </c>
      <c r="BE1905" s="72">
        <v>362.08</v>
      </c>
      <c r="BF1905" s="72">
        <v>320.20999999999998</v>
      </c>
      <c r="BG1905" s="72">
        <v>682.29</v>
      </c>
      <c r="BH1905" s="95">
        <v>23762430</v>
      </c>
      <c r="BI1905" s="95">
        <v>20265177</v>
      </c>
      <c r="BJ1905" s="95">
        <v>5469</v>
      </c>
      <c r="BK1905" s="95">
        <v>5274</v>
      </c>
      <c r="BL1905" s="72">
        <v>365.77</v>
      </c>
      <c r="BM1905" s="72">
        <v>356.79</v>
      </c>
      <c r="BN1905" s="72">
        <v>722.56</v>
      </c>
      <c r="BO1905" s="95">
        <v>24158367</v>
      </c>
      <c r="BP1905" s="95">
        <v>22623489</v>
      </c>
      <c r="BQ1905" s="95">
        <v>5504</v>
      </c>
      <c r="BR1905" s="95">
        <v>5284</v>
      </c>
      <c r="BS1905" s="72">
        <v>377.97</v>
      </c>
      <c r="BT1905" s="72">
        <v>363.67</v>
      </c>
      <c r="BU1905" s="72">
        <v>741.64</v>
      </c>
      <c r="BV1905" s="95">
        <v>25322277</v>
      </c>
      <c r="BW1905" s="95">
        <v>23330147.649999999</v>
      </c>
      <c r="BX1905" s="95">
        <v>5583</v>
      </c>
      <c r="BY1905" s="95">
        <v>5346</v>
      </c>
      <c r="BZ1905" s="95">
        <v>5562</v>
      </c>
      <c r="CA1905" s="95">
        <v>5366</v>
      </c>
      <c r="CB1905" s="95">
        <v>5375</v>
      </c>
      <c r="CC1905" s="95">
        <v>5400</v>
      </c>
      <c r="CD1905" s="95">
        <v>5467</v>
      </c>
      <c r="CE1905" s="72">
        <v>650.75523149000003</v>
      </c>
      <c r="CF1905" s="72">
        <v>676.59346364999999</v>
      </c>
      <c r="CG1905" s="72">
        <v>712.40329333</v>
      </c>
      <c r="CH1905" s="72">
        <v>716.50152150999998</v>
      </c>
      <c r="CI1905" s="72">
        <v>731.52548966999996</v>
      </c>
      <c r="CJ1905" s="96">
        <v>0.97199372269999995</v>
      </c>
      <c r="CK1905" s="96">
        <v>0.97464731100000002</v>
      </c>
      <c r="CL1905" s="96">
        <v>0.95772999140000004</v>
      </c>
      <c r="CM1905" s="96">
        <v>1.0084556393999999</v>
      </c>
      <c r="CN1905" s="96">
        <v>1.0138266</v>
      </c>
      <c r="CO1905" s="96">
        <v>1.0156576919</v>
      </c>
      <c r="CP1905" s="96">
        <v>0.97014049199999997</v>
      </c>
      <c r="CQ1905" s="96">
        <v>0.99584056389999998</v>
      </c>
      <c r="CR1905" s="96">
        <v>0.97419244469999999</v>
      </c>
      <c r="CS1905" s="95">
        <v>5726</v>
      </c>
      <c r="CT1905" s="95">
        <v>5627</v>
      </c>
      <c r="CU1905" s="95">
        <v>5676</v>
      </c>
      <c r="CV1905" s="95">
        <v>5830</v>
      </c>
      <c r="CW1905" s="95">
        <v>5912</v>
      </c>
      <c r="CX1905" s="96">
        <v>1.01553563</v>
      </c>
      <c r="CY1905" s="96">
        <v>0.99955324899999998</v>
      </c>
      <c r="CZ1905" s="96">
        <v>1.0197606699999999</v>
      </c>
      <c r="DA1905" s="96">
        <v>1.0221965209999999</v>
      </c>
      <c r="DB1905" s="96">
        <v>1.020716682</v>
      </c>
      <c r="DC1905">
        <v>2013</v>
      </c>
      <c r="DD1905" s="6">
        <v>5328.6</v>
      </c>
      <c r="DE1905" s="96">
        <v>3.5628427999999999E-3</v>
      </c>
      <c r="DF1905" s="72">
        <v>745.5</v>
      </c>
      <c r="DG1905" s="96">
        <v>1</v>
      </c>
      <c r="DH1905" s="72">
        <v>745.5</v>
      </c>
      <c r="DI1905" s="72">
        <v>709.14020688999994</v>
      </c>
      <c r="DJ1905" s="96">
        <v>1</v>
      </c>
      <c r="DK1905" s="72">
        <v>745.5</v>
      </c>
      <c r="DL1905" s="96">
        <v>1</v>
      </c>
      <c r="DM1905" s="72">
        <v>745.5</v>
      </c>
      <c r="DN1905" s="96">
        <v>1</v>
      </c>
      <c r="DO1905" s="96">
        <v>1.4409999999999999E-2</v>
      </c>
      <c r="DP1905" s="72">
        <v>10.74</v>
      </c>
      <c r="DQ1905" s="72">
        <v>734.76</v>
      </c>
      <c r="DR1905" t="s">
        <v>1211</v>
      </c>
      <c r="DT1905" t="s">
        <v>1204</v>
      </c>
    </row>
    <row r="1906" spans="1:124" x14ac:dyDescent="0.3">
      <c r="A1906" t="s">
        <v>1212</v>
      </c>
      <c r="B1906">
        <v>34090</v>
      </c>
      <c r="C1906" s="95">
        <v>15514</v>
      </c>
      <c r="D1906" s="95">
        <v>50075624</v>
      </c>
      <c r="E1906" s="95">
        <v>15161</v>
      </c>
      <c r="F1906" s="95">
        <v>52508513</v>
      </c>
      <c r="G1906" s="95">
        <v>3073</v>
      </c>
      <c r="H1906" s="95">
        <v>9474515</v>
      </c>
      <c r="I1906" s="95">
        <v>2841</v>
      </c>
      <c r="J1906" s="95">
        <v>10446994</v>
      </c>
      <c r="K1906" s="95">
        <v>16196</v>
      </c>
      <c r="L1906" s="95">
        <v>51319164</v>
      </c>
      <c r="M1906" s="95">
        <v>15777</v>
      </c>
      <c r="N1906" s="95">
        <v>55196544</v>
      </c>
      <c r="O1906" s="95">
        <v>3051</v>
      </c>
      <c r="P1906" s="95">
        <v>9619919</v>
      </c>
      <c r="Q1906" s="95">
        <v>2815</v>
      </c>
      <c r="R1906" s="95">
        <v>11467352</v>
      </c>
      <c r="S1906" s="95">
        <v>17210</v>
      </c>
      <c r="T1906" s="95">
        <v>56306232</v>
      </c>
      <c r="U1906" s="95">
        <v>16707</v>
      </c>
      <c r="V1906" s="95">
        <v>62640548</v>
      </c>
      <c r="W1906" s="95">
        <v>3062</v>
      </c>
      <c r="X1906" s="95">
        <v>9207706</v>
      </c>
      <c r="Y1906" s="95">
        <v>2813</v>
      </c>
      <c r="Z1906" s="95">
        <v>11529714</v>
      </c>
      <c r="AA1906" s="95">
        <v>17999</v>
      </c>
      <c r="AB1906" s="95">
        <v>55698368</v>
      </c>
      <c r="AC1906" s="95">
        <v>17421</v>
      </c>
      <c r="AD1906" s="95">
        <v>69956058</v>
      </c>
      <c r="AE1906" s="95">
        <v>2984</v>
      </c>
      <c r="AF1906" s="95">
        <v>10046273</v>
      </c>
      <c r="AG1906" s="95">
        <v>2746</v>
      </c>
      <c r="AH1906" s="95">
        <v>11978146</v>
      </c>
      <c r="AI1906" s="95">
        <v>19085</v>
      </c>
      <c r="AJ1906" s="95">
        <v>57061419.899999999</v>
      </c>
      <c r="AK1906" s="95">
        <v>18462</v>
      </c>
      <c r="AL1906" s="95">
        <v>75325127.379999995</v>
      </c>
      <c r="AM1906" s="95">
        <v>3051</v>
      </c>
      <c r="AN1906" s="95">
        <v>9606928.2200000007</v>
      </c>
      <c r="AO1906" s="95">
        <v>2804</v>
      </c>
      <c r="AP1906" s="95">
        <v>12178045.6</v>
      </c>
      <c r="AQ1906" s="72">
        <v>266.99</v>
      </c>
      <c r="AR1906" s="72">
        <v>291.43</v>
      </c>
      <c r="AS1906" s="72">
        <v>558.41999999999996</v>
      </c>
      <c r="AT1906" s="95">
        <v>59550139</v>
      </c>
      <c r="AU1906" s="95">
        <v>62955507</v>
      </c>
      <c r="AV1906" s="95">
        <v>18587</v>
      </c>
      <c r="AW1906" s="95">
        <v>18002</v>
      </c>
      <c r="AX1906" s="72">
        <v>263.85000000000002</v>
      </c>
      <c r="AY1906" s="72">
        <v>298.8</v>
      </c>
      <c r="AZ1906" s="72">
        <v>562.65</v>
      </c>
      <c r="BA1906" s="95">
        <v>60939083</v>
      </c>
      <c r="BB1906" s="95">
        <v>66663896</v>
      </c>
      <c r="BC1906" s="95">
        <v>19247</v>
      </c>
      <c r="BD1906" s="95">
        <v>18592</v>
      </c>
      <c r="BE1906" s="72">
        <v>269.31</v>
      </c>
      <c r="BF1906" s="72">
        <v>316.64</v>
      </c>
      <c r="BG1906" s="72">
        <v>585.95000000000005</v>
      </c>
      <c r="BH1906" s="95">
        <v>65513938</v>
      </c>
      <c r="BI1906" s="95">
        <v>74170262</v>
      </c>
      <c r="BJ1906" s="95">
        <v>20272</v>
      </c>
      <c r="BK1906" s="95">
        <v>19520</v>
      </c>
      <c r="BL1906" s="72">
        <v>261.10000000000002</v>
      </c>
      <c r="BM1906" s="72">
        <v>338.57</v>
      </c>
      <c r="BN1906" s="72">
        <v>599.66999999999996</v>
      </c>
      <c r="BO1906" s="95">
        <v>65744641</v>
      </c>
      <c r="BP1906" s="95">
        <v>81934204</v>
      </c>
      <c r="BQ1906" s="95">
        <v>20983</v>
      </c>
      <c r="BR1906" s="95">
        <v>20167</v>
      </c>
      <c r="BS1906" s="72">
        <v>250.98</v>
      </c>
      <c r="BT1906" s="72">
        <v>342.89</v>
      </c>
      <c r="BU1906" s="72">
        <v>593.87</v>
      </c>
      <c r="BV1906" s="95">
        <v>66668348.119999997</v>
      </c>
      <c r="BW1906" s="95">
        <v>87503172.980000004</v>
      </c>
      <c r="BX1906" s="95">
        <v>22136</v>
      </c>
      <c r="BY1906" s="95">
        <v>21266</v>
      </c>
      <c r="BZ1906" s="95">
        <v>18308</v>
      </c>
      <c r="CA1906" s="95">
        <v>18930</v>
      </c>
      <c r="CB1906" s="95">
        <v>19910</v>
      </c>
      <c r="CC1906" s="95">
        <v>20596</v>
      </c>
      <c r="CD1906" s="95">
        <v>21710</v>
      </c>
      <c r="CE1906" s="72">
        <v>650.75523149000003</v>
      </c>
      <c r="CF1906" s="72">
        <v>676.59346364999999</v>
      </c>
      <c r="CG1906" s="72">
        <v>712.40329333</v>
      </c>
      <c r="CH1906" s="72">
        <v>716.50152150999998</v>
      </c>
      <c r="CI1906" s="72">
        <v>731.52548966999996</v>
      </c>
      <c r="CJ1906" s="96">
        <v>0.85811065819999999</v>
      </c>
      <c r="CK1906" s="96">
        <v>0.83159242619999996</v>
      </c>
      <c r="CL1906" s="96">
        <v>0.82249760139999994</v>
      </c>
      <c r="CM1906" s="96">
        <v>0.83694169789999995</v>
      </c>
      <c r="CN1906" s="96">
        <v>0.81182406949999997</v>
      </c>
      <c r="CO1906" s="96">
        <v>0.87764381179999995</v>
      </c>
      <c r="CP1906" s="96">
        <v>0.94821302159999998</v>
      </c>
      <c r="CQ1906" s="96">
        <v>0.99584056389999998</v>
      </c>
      <c r="CR1906" s="96">
        <v>0.95217339059999995</v>
      </c>
      <c r="CS1906" s="95">
        <v>17770</v>
      </c>
      <c r="CT1906" s="95">
        <v>18607</v>
      </c>
      <c r="CU1906" s="95">
        <v>19689</v>
      </c>
      <c r="CV1906" s="95">
        <v>20456</v>
      </c>
      <c r="CW1906" s="95">
        <v>21621</v>
      </c>
      <c r="CX1906" s="96">
        <v>0.89734596099999997</v>
      </c>
      <c r="CY1906" s="96">
        <v>0.89296793299999999</v>
      </c>
      <c r="CZ1906" s="96">
        <v>0.86504334100000002</v>
      </c>
      <c r="DA1906" s="96">
        <v>0.86822488499999995</v>
      </c>
      <c r="DB1906" s="96">
        <v>0.86864890500000003</v>
      </c>
      <c r="DC1906">
        <v>2013</v>
      </c>
      <c r="DD1906" s="6">
        <v>19509.400000000001</v>
      </c>
      <c r="DE1906" s="96">
        <v>3.3526044000000001E-3</v>
      </c>
      <c r="DF1906" s="72">
        <v>728.81</v>
      </c>
      <c r="DG1906" s="96">
        <v>1</v>
      </c>
      <c r="DH1906" s="72">
        <v>728.81</v>
      </c>
      <c r="DI1906" s="72">
        <v>729.53363062000005</v>
      </c>
      <c r="DJ1906" s="96">
        <v>1</v>
      </c>
      <c r="DK1906" s="72">
        <v>728.81</v>
      </c>
      <c r="DL1906" s="96">
        <v>1</v>
      </c>
      <c r="DM1906" s="72">
        <v>728.81</v>
      </c>
      <c r="DN1906" s="96">
        <v>1</v>
      </c>
      <c r="DO1906" s="96">
        <v>1.3668E-2</v>
      </c>
      <c r="DP1906" s="72">
        <v>9.9600000000000009</v>
      </c>
      <c r="DQ1906" s="72">
        <v>718.85</v>
      </c>
      <c r="DR1906" t="s">
        <v>1212</v>
      </c>
      <c r="DT1906" t="s">
        <v>1204</v>
      </c>
    </row>
    <row r="1907" spans="1:124" x14ac:dyDescent="0.3">
      <c r="A1907" t="s">
        <v>1213</v>
      </c>
      <c r="B1907">
        <v>34100</v>
      </c>
      <c r="C1907" s="95">
        <v>31197</v>
      </c>
      <c r="D1907" s="95">
        <v>107041197</v>
      </c>
      <c r="E1907" s="95">
        <v>30122</v>
      </c>
      <c r="F1907" s="95">
        <v>92549836</v>
      </c>
      <c r="G1907" s="95">
        <v>6731</v>
      </c>
      <c r="H1907" s="95">
        <v>19113995</v>
      </c>
      <c r="I1907" s="95">
        <v>6151</v>
      </c>
      <c r="J1907" s="95">
        <v>19923860</v>
      </c>
      <c r="K1907" s="95">
        <v>30131</v>
      </c>
      <c r="L1907" s="95">
        <v>107495004</v>
      </c>
      <c r="M1907" s="95">
        <v>28900</v>
      </c>
      <c r="N1907" s="95">
        <v>94177908</v>
      </c>
      <c r="O1907" s="95">
        <v>6731</v>
      </c>
      <c r="P1907" s="95">
        <v>19263312</v>
      </c>
      <c r="Q1907" s="95">
        <v>6116</v>
      </c>
      <c r="R1907" s="95">
        <v>21478221</v>
      </c>
      <c r="S1907" s="95">
        <v>29902</v>
      </c>
      <c r="T1907" s="95">
        <v>111976291</v>
      </c>
      <c r="U1907" s="95">
        <v>28476</v>
      </c>
      <c r="V1907" s="95">
        <v>96057979</v>
      </c>
      <c r="W1907" s="95">
        <v>6787</v>
      </c>
      <c r="X1907" s="95">
        <v>22106389</v>
      </c>
      <c r="Y1907" s="95">
        <v>6130</v>
      </c>
      <c r="Z1907" s="95">
        <v>22651385</v>
      </c>
      <c r="AA1907" s="95">
        <v>29972</v>
      </c>
      <c r="AB1907" s="95">
        <v>109680357</v>
      </c>
      <c r="AC1907" s="95">
        <v>28404</v>
      </c>
      <c r="AD1907" s="95">
        <v>98593378</v>
      </c>
      <c r="AE1907" s="95">
        <v>6985</v>
      </c>
      <c r="AF1907" s="95">
        <v>24294658</v>
      </c>
      <c r="AG1907" s="95">
        <v>6366</v>
      </c>
      <c r="AH1907" s="95">
        <v>25043310</v>
      </c>
      <c r="AI1907" s="95">
        <v>30496</v>
      </c>
      <c r="AJ1907" s="95">
        <v>108331560</v>
      </c>
      <c r="AK1907" s="95">
        <v>28774</v>
      </c>
      <c r="AL1907" s="95">
        <v>104321073.14</v>
      </c>
      <c r="AM1907" s="95">
        <v>7160</v>
      </c>
      <c r="AN1907" s="95">
        <v>25041257</v>
      </c>
      <c r="AO1907" s="95">
        <v>6544</v>
      </c>
      <c r="AP1907" s="95">
        <v>26208914</v>
      </c>
      <c r="AQ1907" s="72">
        <v>277.18</v>
      </c>
      <c r="AR1907" s="72">
        <v>258.39999999999998</v>
      </c>
      <c r="AS1907" s="72">
        <v>535.58000000000004</v>
      </c>
      <c r="AT1907" s="95">
        <v>126155192</v>
      </c>
      <c r="AU1907" s="95">
        <v>112473696</v>
      </c>
      <c r="AV1907" s="95">
        <v>37928</v>
      </c>
      <c r="AW1907" s="95">
        <v>36273</v>
      </c>
      <c r="AX1907" s="72">
        <v>286.56</v>
      </c>
      <c r="AY1907" s="72">
        <v>275.25</v>
      </c>
      <c r="AZ1907" s="72">
        <v>561.80999999999995</v>
      </c>
      <c r="BA1907" s="95">
        <v>126758316</v>
      </c>
      <c r="BB1907" s="95">
        <v>115656129</v>
      </c>
      <c r="BC1907" s="95">
        <v>36862</v>
      </c>
      <c r="BD1907" s="95">
        <v>35016</v>
      </c>
      <c r="BE1907" s="72">
        <v>304.55</v>
      </c>
      <c r="BF1907" s="72">
        <v>285.86</v>
      </c>
      <c r="BG1907" s="72">
        <v>590.41</v>
      </c>
      <c r="BH1907" s="95">
        <v>134082680</v>
      </c>
      <c r="BI1907" s="95">
        <v>118709364</v>
      </c>
      <c r="BJ1907" s="95">
        <v>36689</v>
      </c>
      <c r="BK1907" s="95">
        <v>34606</v>
      </c>
      <c r="BL1907" s="72">
        <v>302.10000000000002</v>
      </c>
      <c r="BM1907" s="72">
        <v>296.32</v>
      </c>
      <c r="BN1907" s="72">
        <v>598.41999999999996</v>
      </c>
      <c r="BO1907" s="95">
        <v>133975015</v>
      </c>
      <c r="BP1907" s="95">
        <v>123636688</v>
      </c>
      <c r="BQ1907" s="95">
        <v>36957</v>
      </c>
      <c r="BR1907" s="95">
        <v>34770</v>
      </c>
      <c r="BS1907" s="72">
        <v>295.16000000000003</v>
      </c>
      <c r="BT1907" s="72">
        <v>307.99</v>
      </c>
      <c r="BU1907" s="72">
        <v>603.15</v>
      </c>
      <c r="BV1907" s="95">
        <v>133372817</v>
      </c>
      <c r="BW1907" s="95">
        <v>130529987.14</v>
      </c>
      <c r="BX1907" s="95">
        <v>37656</v>
      </c>
      <c r="BY1907" s="95">
        <v>35318</v>
      </c>
      <c r="BZ1907" s="95">
        <v>37139</v>
      </c>
      <c r="CA1907" s="95">
        <v>35971</v>
      </c>
      <c r="CB1907" s="95">
        <v>35685</v>
      </c>
      <c r="CC1907" s="95">
        <v>35919</v>
      </c>
      <c r="CD1907" s="95">
        <v>36512</v>
      </c>
      <c r="CE1907" s="72">
        <v>650.75523149000003</v>
      </c>
      <c r="CF1907" s="72">
        <v>676.59346364999999</v>
      </c>
      <c r="CG1907" s="72">
        <v>712.40329333</v>
      </c>
      <c r="CH1907" s="72">
        <v>716.50152150999998</v>
      </c>
      <c r="CI1907" s="72">
        <v>731.52548966999996</v>
      </c>
      <c r="CJ1907" s="96">
        <v>0.82301297640000004</v>
      </c>
      <c r="CK1907" s="96">
        <v>0.83035091260000005</v>
      </c>
      <c r="CL1907" s="96">
        <v>0.82875810029999997</v>
      </c>
      <c r="CM1907" s="96">
        <v>0.83519710989999996</v>
      </c>
      <c r="CN1907" s="96">
        <v>0.82450988859999996</v>
      </c>
      <c r="CO1907" s="96">
        <v>0.93644539989999998</v>
      </c>
      <c r="CP1907" s="96">
        <v>0.88458526000000004</v>
      </c>
      <c r="CQ1907" s="96">
        <v>0.99584056389999998</v>
      </c>
      <c r="CR1907" s="96">
        <v>0.8882798771</v>
      </c>
      <c r="CS1907" s="95">
        <v>34933</v>
      </c>
      <c r="CT1907" s="95">
        <v>34109</v>
      </c>
      <c r="CU1907" s="95">
        <v>33935</v>
      </c>
      <c r="CV1907" s="95">
        <v>33911</v>
      </c>
      <c r="CW1907" s="95">
        <v>34423</v>
      </c>
      <c r="CX1907" s="96">
        <v>0.94830262200000004</v>
      </c>
      <c r="CY1907" s="96">
        <v>0.93960489800000002</v>
      </c>
      <c r="CZ1907" s="96">
        <v>0.93269702600000004</v>
      </c>
      <c r="DA1907" s="96">
        <v>0.93117720000000004</v>
      </c>
      <c r="DB1907" s="96">
        <v>0.93016690400000002</v>
      </c>
      <c r="DC1907">
        <v>2013</v>
      </c>
      <c r="DD1907" s="6">
        <v>35196.6</v>
      </c>
      <c r="DE1907" s="96">
        <v>3.3575419999999998E-3</v>
      </c>
      <c r="DF1907" s="72">
        <v>679.9</v>
      </c>
      <c r="DG1907" s="96">
        <v>1</v>
      </c>
      <c r="DH1907" s="72">
        <v>679.9</v>
      </c>
      <c r="DI1907" s="72">
        <v>680.58511347000001</v>
      </c>
      <c r="DJ1907" s="96">
        <v>1</v>
      </c>
      <c r="DK1907" s="72">
        <v>679.9</v>
      </c>
      <c r="DL1907" s="96">
        <v>1</v>
      </c>
      <c r="DM1907" s="72">
        <v>679.9</v>
      </c>
      <c r="DN1907" s="96">
        <v>1</v>
      </c>
      <c r="DO1907" s="96">
        <v>1.0215E-2</v>
      </c>
      <c r="DP1907" s="72">
        <v>6.95</v>
      </c>
      <c r="DQ1907" s="72">
        <v>672.95</v>
      </c>
      <c r="DR1907" t="s">
        <v>1213</v>
      </c>
      <c r="DT1907" t="s">
        <v>1204</v>
      </c>
    </row>
    <row r="1908" spans="1:124" x14ac:dyDescent="0.3">
      <c r="A1908" t="s">
        <v>352</v>
      </c>
      <c r="B1908">
        <v>34110</v>
      </c>
      <c r="C1908" s="95">
        <v>11353</v>
      </c>
      <c r="D1908" s="95">
        <v>44326801</v>
      </c>
      <c r="E1908" s="95">
        <v>11051</v>
      </c>
      <c r="F1908" s="95">
        <v>33109255</v>
      </c>
      <c r="G1908" s="95">
        <v>3223</v>
      </c>
      <c r="H1908" s="95">
        <v>10740297</v>
      </c>
      <c r="I1908" s="95">
        <v>3020</v>
      </c>
      <c r="J1908" s="95">
        <v>9309441</v>
      </c>
      <c r="K1908" s="95">
        <v>10974</v>
      </c>
      <c r="L1908" s="95">
        <v>41636222</v>
      </c>
      <c r="M1908" s="95">
        <v>10612</v>
      </c>
      <c r="N1908" s="95">
        <v>32781171</v>
      </c>
      <c r="O1908" s="95">
        <v>3187</v>
      </c>
      <c r="P1908" s="95">
        <v>9563684</v>
      </c>
      <c r="Q1908" s="95">
        <v>2976</v>
      </c>
      <c r="R1908" s="95">
        <v>9484323</v>
      </c>
      <c r="S1908" s="95">
        <v>10734</v>
      </c>
      <c r="T1908" s="95">
        <v>43055914</v>
      </c>
      <c r="U1908" s="95">
        <v>10349</v>
      </c>
      <c r="V1908" s="95">
        <v>34382009</v>
      </c>
      <c r="W1908" s="95">
        <v>3205</v>
      </c>
      <c r="X1908" s="95">
        <v>10136883</v>
      </c>
      <c r="Y1908" s="95">
        <v>2962</v>
      </c>
      <c r="Z1908" s="95">
        <v>9707327</v>
      </c>
      <c r="AA1908" s="95">
        <v>10643</v>
      </c>
      <c r="AB1908" s="95">
        <v>42051895</v>
      </c>
      <c r="AC1908" s="95">
        <v>10258</v>
      </c>
      <c r="AD1908" s="95">
        <v>37055241</v>
      </c>
      <c r="AE1908" s="95">
        <v>3180</v>
      </c>
      <c r="AF1908" s="95">
        <v>11465410</v>
      </c>
      <c r="AG1908" s="95">
        <v>2947</v>
      </c>
      <c r="AH1908" s="95">
        <v>11412277</v>
      </c>
      <c r="AI1908" s="95">
        <v>10649</v>
      </c>
      <c r="AJ1908" s="95">
        <v>39125227.950000003</v>
      </c>
      <c r="AK1908" s="95">
        <v>10245</v>
      </c>
      <c r="AL1908" s="95">
        <v>38908991.049999997</v>
      </c>
      <c r="AM1908" s="95">
        <v>3152</v>
      </c>
      <c r="AN1908" s="95">
        <v>11155758</v>
      </c>
      <c r="AO1908" s="95">
        <v>2951</v>
      </c>
      <c r="AP1908" s="95">
        <v>11977526.630000001</v>
      </c>
      <c r="AQ1908" s="72">
        <v>314.83</v>
      </c>
      <c r="AR1908" s="72">
        <v>251.22</v>
      </c>
      <c r="AS1908" s="72">
        <v>566.04999999999995</v>
      </c>
      <c r="AT1908" s="95">
        <v>55067098</v>
      </c>
      <c r="AU1908" s="95">
        <v>42418696</v>
      </c>
      <c r="AV1908" s="95">
        <v>14576</v>
      </c>
      <c r="AW1908" s="95">
        <v>14071</v>
      </c>
      <c r="AX1908" s="72">
        <v>301.3</v>
      </c>
      <c r="AY1908" s="72">
        <v>259.20999999999998</v>
      </c>
      <c r="AZ1908" s="72">
        <v>560.51</v>
      </c>
      <c r="BA1908" s="95">
        <v>51199906</v>
      </c>
      <c r="BB1908" s="95">
        <v>42265494</v>
      </c>
      <c r="BC1908" s="95">
        <v>14161</v>
      </c>
      <c r="BD1908" s="95">
        <v>13588</v>
      </c>
      <c r="BE1908" s="72">
        <v>318.01</v>
      </c>
      <c r="BF1908" s="72">
        <v>276.02</v>
      </c>
      <c r="BG1908" s="72">
        <v>594.03</v>
      </c>
      <c r="BH1908" s="95">
        <v>53192797</v>
      </c>
      <c r="BI1908" s="95">
        <v>44089336</v>
      </c>
      <c r="BJ1908" s="95">
        <v>13939</v>
      </c>
      <c r="BK1908" s="95">
        <v>13311</v>
      </c>
      <c r="BL1908" s="72">
        <v>322.63</v>
      </c>
      <c r="BM1908" s="72">
        <v>305.87</v>
      </c>
      <c r="BN1908" s="72">
        <v>628.5</v>
      </c>
      <c r="BO1908" s="95">
        <v>53517305</v>
      </c>
      <c r="BP1908" s="95">
        <v>48467518</v>
      </c>
      <c r="BQ1908" s="95">
        <v>13823</v>
      </c>
      <c r="BR1908" s="95">
        <v>13205</v>
      </c>
      <c r="BS1908" s="72">
        <v>303.61</v>
      </c>
      <c r="BT1908" s="72">
        <v>321.35000000000002</v>
      </c>
      <c r="BU1908" s="72">
        <v>624.96</v>
      </c>
      <c r="BV1908" s="95">
        <v>50280985.950000003</v>
      </c>
      <c r="BW1908" s="95">
        <v>50886517.68</v>
      </c>
      <c r="BX1908" s="95">
        <v>13801</v>
      </c>
      <c r="BY1908" s="95">
        <v>13196</v>
      </c>
      <c r="BZ1908" s="95">
        <v>14335</v>
      </c>
      <c r="CA1908" s="95">
        <v>13884</v>
      </c>
      <c r="CB1908" s="95">
        <v>13636</v>
      </c>
      <c r="CC1908" s="95">
        <v>13530</v>
      </c>
      <c r="CD1908" s="95">
        <v>13505</v>
      </c>
      <c r="CE1908" s="72">
        <v>650.75523149000003</v>
      </c>
      <c r="CF1908" s="72">
        <v>676.59346364999999</v>
      </c>
      <c r="CG1908" s="72">
        <v>712.40329333</v>
      </c>
      <c r="CH1908" s="72">
        <v>716.50152150999998</v>
      </c>
      <c r="CI1908" s="72">
        <v>731.52548966999996</v>
      </c>
      <c r="CJ1908" s="96">
        <v>0.86983549670000004</v>
      </c>
      <c r="CK1908" s="96">
        <v>0.82842952250000002</v>
      </c>
      <c r="CL1908" s="96">
        <v>0.83383949170000005</v>
      </c>
      <c r="CM1908" s="96">
        <v>0.87717887699999997</v>
      </c>
      <c r="CN1908" s="96">
        <v>0.85432429740000004</v>
      </c>
      <c r="CO1908" s="96">
        <v>0.96129267959999998</v>
      </c>
      <c r="CP1908" s="96">
        <v>0.88705714209999997</v>
      </c>
      <c r="CQ1908" s="96">
        <v>0.99584056389999998</v>
      </c>
      <c r="CR1908" s="96">
        <v>0.89076208339999996</v>
      </c>
      <c r="CS1908" s="95">
        <v>14317</v>
      </c>
      <c r="CT1908" s="95">
        <v>13896</v>
      </c>
      <c r="CU1908" s="95">
        <v>13814</v>
      </c>
      <c r="CV1908" s="95">
        <v>13820</v>
      </c>
      <c r="CW1908" s="95">
        <v>13841</v>
      </c>
      <c r="CX1908" s="96">
        <v>0.96266173300000002</v>
      </c>
      <c r="CY1908" s="96">
        <v>0.97248047699999995</v>
      </c>
      <c r="CZ1908" s="96">
        <v>0.95358223200000003</v>
      </c>
      <c r="DA1908" s="96">
        <v>0.95547982600000003</v>
      </c>
      <c r="DB1908" s="96">
        <v>0.96214372999999997</v>
      </c>
      <c r="DC1908">
        <v>2013</v>
      </c>
      <c r="DD1908" s="6">
        <v>13474.2</v>
      </c>
      <c r="DE1908" s="96">
        <v>2.7137137000000002E-3</v>
      </c>
      <c r="DF1908" s="72">
        <v>682.24</v>
      </c>
      <c r="DG1908" s="96">
        <v>1</v>
      </c>
      <c r="DH1908" s="72">
        <v>682.24</v>
      </c>
      <c r="DI1908" s="72">
        <v>692.32615807000002</v>
      </c>
      <c r="DJ1908" s="96">
        <v>1</v>
      </c>
      <c r="DK1908" s="72">
        <v>682.24</v>
      </c>
      <c r="DL1908" s="96">
        <v>1</v>
      </c>
      <c r="DM1908" s="72">
        <v>682.24</v>
      </c>
      <c r="DN1908" s="96">
        <v>1</v>
      </c>
      <c r="DO1908" s="96">
        <v>8.1759999999999992E-3</v>
      </c>
      <c r="DP1908" s="72">
        <v>5.58</v>
      </c>
      <c r="DQ1908" s="72">
        <v>676.66</v>
      </c>
      <c r="DR1908" t="s">
        <v>352</v>
      </c>
      <c r="DT1908" t="s">
        <v>1204</v>
      </c>
    </row>
    <row r="1909" spans="1:124" x14ac:dyDescent="0.3">
      <c r="A1909" t="s">
        <v>1214</v>
      </c>
      <c r="B1909">
        <v>34120</v>
      </c>
      <c r="C1909" s="95">
        <v>17175</v>
      </c>
      <c r="D1909" s="95">
        <v>70160969</v>
      </c>
      <c r="E1909" s="95">
        <v>16615</v>
      </c>
      <c r="F1909" s="95">
        <v>55528761</v>
      </c>
      <c r="G1909" s="95">
        <v>3622</v>
      </c>
      <c r="H1909" s="95">
        <v>13375586</v>
      </c>
      <c r="I1909" s="95">
        <v>3241</v>
      </c>
      <c r="J1909" s="95">
        <v>11943570</v>
      </c>
      <c r="K1909" s="95">
        <v>16660</v>
      </c>
      <c r="L1909" s="95">
        <v>69715136</v>
      </c>
      <c r="M1909" s="95">
        <v>16028</v>
      </c>
      <c r="N1909" s="95">
        <v>55119811</v>
      </c>
      <c r="O1909" s="95">
        <v>3574</v>
      </c>
      <c r="P1909" s="95">
        <v>13291145</v>
      </c>
      <c r="Q1909" s="95">
        <v>3172</v>
      </c>
      <c r="R1909" s="95">
        <v>11813211</v>
      </c>
      <c r="S1909" s="95">
        <v>16687</v>
      </c>
      <c r="T1909" s="95">
        <v>73244923</v>
      </c>
      <c r="U1909" s="95">
        <v>15949</v>
      </c>
      <c r="V1909" s="95">
        <v>57056570</v>
      </c>
      <c r="W1909" s="95">
        <v>3637</v>
      </c>
      <c r="X1909" s="95">
        <v>14784880</v>
      </c>
      <c r="Y1909" s="95">
        <v>3253</v>
      </c>
      <c r="Z1909" s="95">
        <v>14227034</v>
      </c>
      <c r="AA1909" s="95">
        <v>17025</v>
      </c>
      <c r="AB1909" s="95">
        <v>71565328</v>
      </c>
      <c r="AC1909" s="95">
        <v>16215</v>
      </c>
      <c r="AD1909" s="95">
        <v>62871882</v>
      </c>
      <c r="AE1909" s="95">
        <v>3689</v>
      </c>
      <c r="AF1909" s="95">
        <v>13956460</v>
      </c>
      <c r="AG1909" s="95">
        <v>3301</v>
      </c>
      <c r="AH1909" s="95">
        <v>14839863</v>
      </c>
      <c r="AI1909" s="95">
        <v>17410</v>
      </c>
      <c r="AJ1909" s="95">
        <v>74190025.489999995</v>
      </c>
      <c r="AK1909" s="95">
        <v>16542</v>
      </c>
      <c r="AL1909" s="95">
        <v>67764064.829999998</v>
      </c>
      <c r="AM1909" s="95">
        <v>3819</v>
      </c>
      <c r="AN1909" s="95">
        <v>13790160</v>
      </c>
      <c r="AO1909" s="95">
        <v>3432</v>
      </c>
      <c r="AP1909" s="95">
        <v>15244224.130000001</v>
      </c>
      <c r="AQ1909" s="72">
        <v>334.73</v>
      </c>
      <c r="AR1909" s="72">
        <v>283.17</v>
      </c>
      <c r="AS1909" s="72">
        <v>617.9</v>
      </c>
      <c r="AT1909" s="95">
        <v>83536555</v>
      </c>
      <c r="AU1909" s="95">
        <v>67472331</v>
      </c>
      <c r="AV1909" s="95">
        <v>20797</v>
      </c>
      <c r="AW1909" s="95">
        <v>19856</v>
      </c>
      <c r="AX1909" s="72">
        <v>341.86</v>
      </c>
      <c r="AY1909" s="72">
        <v>290.51</v>
      </c>
      <c r="AZ1909" s="72">
        <v>632.37</v>
      </c>
      <c r="BA1909" s="95">
        <v>83006281</v>
      </c>
      <c r="BB1909" s="95">
        <v>66933022</v>
      </c>
      <c r="BC1909" s="95">
        <v>20234</v>
      </c>
      <c r="BD1909" s="95">
        <v>19200</v>
      </c>
      <c r="BE1909" s="72">
        <v>360.94</v>
      </c>
      <c r="BF1909" s="72">
        <v>309.36</v>
      </c>
      <c r="BG1909" s="72">
        <v>670.3</v>
      </c>
      <c r="BH1909" s="95">
        <v>88029803</v>
      </c>
      <c r="BI1909" s="95">
        <v>71283604</v>
      </c>
      <c r="BJ1909" s="95">
        <v>20324</v>
      </c>
      <c r="BK1909" s="95">
        <v>19202</v>
      </c>
      <c r="BL1909" s="72">
        <v>344.06</v>
      </c>
      <c r="BM1909" s="72">
        <v>331.83</v>
      </c>
      <c r="BN1909" s="72">
        <v>675.89</v>
      </c>
      <c r="BO1909" s="95">
        <v>85521788</v>
      </c>
      <c r="BP1909" s="95">
        <v>77711745</v>
      </c>
      <c r="BQ1909" s="95">
        <v>20714</v>
      </c>
      <c r="BR1909" s="95">
        <v>19516</v>
      </c>
      <c r="BS1909" s="72">
        <v>345.36</v>
      </c>
      <c r="BT1909" s="72">
        <v>346.32</v>
      </c>
      <c r="BU1909" s="72">
        <v>691.68</v>
      </c>
      <c r="BV1909" s="95">
        <v>87980185.489999995</v>
      </c>
      <c r="BW1909" s="95">
        <v>83008288.959999993</v>
      </c>
      <c r="BX1909" s="95">
        <v>21229</v>
      </c>
      <c r="BY1909" s="95">
        <v>19974</v>
      </c>
      <c r="BZ1909" s="95">
        <v>20349</v>
      </c>
      <c r="CA1909" s="95">
        <v>19735</v>
      </c>
      <c r="CB1909" s="95">
        <v>19783</v>
      </c>
      <c r="CC1909" s="95">
        <v>20145</v>
      </c>
      <c r="CD1909" s="95">
        <v>20615</v>
      </c>
      <c r="CE1909" s="72">
        <v>650.75523149000003</v>
      </c>
      <c r="CF1909" s="72">
        <v>676.59346364999999</v>
      </c>
      <c r="CG1909" s="72">
        <v>712.40329333</v>
      </c>
      <c r="CH1909" s="72">
        <v>716.50152150999998</v>
      </c>
      <c r="CI1909" s="72">
        <v>731.52548966999996</v>
      </c>
      <c r="CJ1909" s="96">
        <v>0.94951215160000002</v>
      </c>
      <c r="CK1909" s="96">
        <v>0.93463805659999999</v>
      </c>
      <c r="CL1909" s="96">
        <v>0.9408996369</v>
      </c>
      <c r="CM1909" s="96">
        <v>0.94331969950000005</v>
      </c>
      <c r="CN1909" s="96">
        <v>0.94553096199999997</v>
      </c>
      <c r="CO1909" s="96">
        <v>1.0034395953999999</v>
      </c>
      <c r="CP1909" s="96">
        <v>0.93954843480000005</v>
      </c>
      <c r="CQ1909" s="96">
        <v>0.99584056389999998</v>
      </c>
      <c r="CR1909" s="96">
        <v>0.94347261469999999</v>
      </c>
      <c r="CS1909" s="95">
        <v>17874</v>
      </c>
      <c r="CT1909" s="95">
        <v>17493</v>
      </c>
      <c r="CU1909" s="95">
        <v>17619</v>
      </c>
      <c r="CV1909" s="95">
        <v>17886</v>
      </c>
      <c r="CW1909" s="95">
        <v>18426</v>
      </c>
      <c r="CX1909" s="96">
        <v>1.018835951</v>
      </c>
      <c r="CY1909" s="96">
        <v>1.0088031770000001</v>
      </c>
      <c r="CZ1909" s="96">
        <v>0.998244888</v>
      </c>
      <c r="DA1909" s="96">
        <v>0.99848354100000003</v>
      </c>
      <c r="DB1909" s="96">
        <v>0.99319048799999998</v>
      </c>
      <c r="DC1909">
        <v>2013</v>
      </c>
      <c r="DD1909" s="6">
        <v>19549.599999999999</v>
      </c>
      <c r="DE1909" s="96">
        <v>4.7063390000000004E-3</v>
      </c>
      <c r="DF1909" s="72">
        <v>721.17</v>
      </c>
      <c r="DG1909" s="96">
        <v>1</v>
      </c>
      <c r="DH1909" s="72">
        <v>721.17</v>
      </c>
      <c r="DI1909" s="72">
        <v>721.24968682999997</v>
      </c>
      <c r="DJ1909" s="96">
        <v>1</v>
      </c>
      <c r="DK1909" s="72">
        <v>721.17</v>
      </c>
      <c r="DL1909" s="96">
        <v>1</v>
      </c>
      <c r="DM1909" s="72">
        <v>721.17</v>
      </c>
      <c r="DN1909" s="96">
        <v>1</v>
      </c>
      <c r="DO1909" s="96">
        <v>1.2024999999999999E-2</v>
      </c>
      <c r="DP1909" s="72">
        <v>8.67</v>
      </c>
      <c r="DQ1909" s="72">
        <v>712.5</v>
      </c>
      <c r="DR1909" t="s">
        <v>1214</v>
      </c>
      <c r="DT1909" t="s">
        <v>1204</v>
      </c>
    </row>
    <row r="1910" spans="1:124" x14ac:dyDescent="0.3">
      <c r="A1910" t="s">
        <v>706</v>
      </c>
      <c r="B1910">
        <v>34130</v>
      </c>
      <c r="C1910" s="95">
        <v>10108</v>
      </c>
      <c r="D1910" s="95">
        <v>39511909</v>
      </c>
      <c r="E1910" s="95">
        <v>9787</v>
      </c>
      <c r="F1910" s="95">
        <v>28979281</v>
      </c>
      <c r="G1910" s="95">
        <v>2470</v>
      </c>
      <c r="H1910" s="95">
        <v>9280303</v>
      </c>
      <c r="I1910" s="95">
        <v>2290</v>
      </c>
      <c r="J1910" s="95">
        <v>7562622</v>
      </c>
      <c r="K1910" s="95">
        <v>9520</v>
      </c>
      <c r="L1910" s="95">
        <v>38717215</v>
      </c>
      <c r="M1910" s="95">
        <v>9178</v>
      </c>
      <c r="N1910" s="95">
        <v>30541142</v>
      </c>
      <c r="O1910" s="95">
        <v>2398</v>
      </c>
      <c r="P1910" s="95">
        <v>9230257</v>
      </c>
      <c r="Q1910" s="95">
        <v>2226</v>
      </c>
      <c r="R1910" s="95">
        <v>8151795</v>
      </c>
      <c r="S1910" s="95">
        <v>9253</v>
      </c>
      <c r="T1910" s="95">
        <v>37713068</v>
      </c>
      <c r="U1910" s="95">
        <v>8870</v>
      </c>
      <c r="V1910" s="95">
        <v>30837398</v>
      </c>
      <c r="W1910" s="95">
        <v>2454</v>
      </c>
      <c r="X1910" s="95">
        <v>9367060</v>
      </c>
      <c r="Y1910" s="95">
        <v>2257</v>
      </c>
      <c r="Z1910" s="95">
        <v>8661387</v>
      </c>
      <c r="AA1910" s="95">
        <v>9116</v>
      </c>
      <c r="AB1910" s="95">
        <v>34724761</v>
      </c>
      <c r="AC1910" s="95">
        <v>8726</v>
      </c>
      <c r="AD1910" s="95">
        <v>32764122</v>
      </c>
      <c r="AE1910" s="95">
        <v>2530</v>
      </c>
      <c r="AF1910" s="95">
        <v>9443476</v>
      </c>
      <c r="AG1910" s="95">
        <v>2313</v>
      </c>
      <c r="AH1910" s="95">
        <v>9690074</v>
      </c>
      <c r="AI1910" s="95">
        <v>9070</v>
      </c>
      <c r="AJ1910" s="95">
        <v>34844595.149999999</v>
      </c>
      <c r="AK1910" s="95">
        <v>8673</v>
      </c>
      <c r="AL1910" s="95">
        <v>34413196.490000002</v>
      </c>
      <c r="AM1910" s="95">
        <v>2568</v>
      </c>
      <c r="AN1910" s="95">
        <v>9117942</v>
      </c>
      <c r="AO1910" s="95">
        <v>2367</v>
      </c>
      <c r="AP1910" s="95">
        <v>9756465.4100000001</v>
      </c>
      <c r="AQ1910" s="72">
        <v>323.26</v>
      </c>
      <c r="AR1910" s="72">
        <v>252.15</v>
      </c>
      <c r="AS1910" s="72">
        <v>575.41</v>
      </c>
      <c r="AT1910" s="95">
        <v>48792212</v>
      </c>
      <c r="AU1910" s="95">
        <v>36541903</v>
      </c>
      <c r="AV1910" s="95">
        <v>12578</v>
      </c>
      <c r="AW1910" s="95">
        <v>12077</v>
      </c>
      <c r="AX1910" s="72">
        <v>335.26</v>
      </c>
      <c r="AY1910" s="72">
        <v>282.74</v>
      </c>
      <c r="AZ1910" s="72">
        <v>618</v>
      </c>
      <c r="BA1910" s="95">
        <v>47947472</v>
      </c>
      <c r="BB1910" s="95">
        <v>38692937</v>
      </c>
      <c r="BC1910" s="95">
        <v>11918</v>
      </c>
      <c r="BD1910" s="95">
        <v>11404</v>
      </c>
      <c r="BE1910" s="72">
        <v>335.13</v>
      </c>
      <c r="BF1910" s="72">
        <v>295.82</v>
      </c>
      <c r="BG1910" s="72">
        <v>630.95000000000005</v>
      </c>
      <c r="BH1910" s="95">
        <v>47080128</v>
      </c>
      <c r="BI1910" s="95">
        <v>39498785</v>
      </c>
      <c r="BJ1910" s="95">
        <v>11707</v>
      </c>
      <c r="BK1910" s="95">
        <v>11127</v>
      </c>
      <c r="BL1910" s="72">
        <v>316.05</v>
      </c>
      <c r="BM1910" s="72">
        <v>320.49</v>
      </c>
      <c r="BN1910" s="72">
        <v>636.54</v>
      </c>
      <c r="BO1910" s="95">
        <v>44168237</v>
      </c>
      <c r="BP1910" s="95">
        <v>42454196</v>
      </c>
      <c r="BQ1910" s="95">
        <v>11646</v>
      </c>
      <c r="BR1910" s="95">
        <v>11039</v>
      </c>
      <c r="BS1910" s="72">
        <v>314.79000000000002</v>
      </c>
      <c r="BT1910" s="72">
        <v>333.41</v>
      </c>
      <c r="BU1910" s="72">
        <v>648.20000000000005</v>
      </c>
      <c r="BV1910" s="95">
        <v>43962537.149999999</v>
      </c>
      <c r="BW1910" s="95">
        <v>44169661.899999999</v>
      </c>
      <c r="BX1910" s="95">
        <v>11638</v>
      </c>
      <c r="BY1910" s="95">
        <v>11040</v>
      </c>
      <c r="BZ1910" s="95">
        <v>12339</v>
      </c>
      <c r="CA1910" s="95">
        <v>11670</v>
      </c>
      <c r="CB1910" s="95">
        <v>11427</v>
      </c>
      <c r="CC1910" s="95">
        <v>11358</v>
      </c>
      <c r="CD1910" s="95">
        <v>11345</v>
      </c>
      <c r="CE1910" s="72">
        <v>650.75523149000003</v>
      </c>
      <c r="CF1910" s="72">
        <v>676.59346364999999</v>
      </c>
      <c r="CG1910" s="72">
        <v>712.40329333</v>
      </c>
      <c r="CH1910" s="72">
        <v>716.50152150999998</v>
      </c>
      <c r="CI1910" s="72">
        <v>731.52548966999996</v>
      </c>
      <c r="CJ1910" s="96">
        <v>0.88421878480000005</v>
      </c>
      <c r="CK1910" s="96">
        <v>0.91339930579999995</v>
      </c>
      <c r="CL1910" s="96">
        <v>0.88566406959999999</v>
      </c>
      <c r="CM1910" s="96">
        <v>0.88840006739999999</v>
      </c>
      <c r="CN1910" s="96">
        <v>0.88609352529999996</v>
      </c>
      <c r="CO1910" s="96">
        <v>0.9680139687</v>
      </c>
      <c r="CP1910" s="96">
        <v>0.92101475749999995</v>
      </c>
      <c r="CQ1910" s="96">
        <v>0.99584056389999998</v>
      </c>
      <c r="CR1910" s="96">
        <v>0.92486152840000002</v>
      </c>
      <c r="CS1910" s="95">
        <v>11802</v>
      </c>
      <c r="CT1910" s="95">
        <v>11330</v>
      </c>
      <c r="CU1910" s="95">
        <v>11169</v>
      </c>
      <c r="CV1910" s="95">
        <v>11158</v>
      </c>
      <c r="CW1910" s="95">
        <v>11204</v>
      </c>
      <c r="CX1910" s="96">
        <v>0.96149624099999997</v>
      </c>
      <c r="CY1910" s="96">
        <v>0.97351222299999995</v>
      </c>
      <c r="CZ1910" s="96">
        <v>0.97506569499999995</v>
      </c>
      <c r="DA1910" s="96">
        <v>0.96549359099999998</v>
      </c>
      <c r="DB1910" s="96">
        <v>0.96479981699999995</v>
      </c>
      <c r="DC1910">
        <v>2013</v>
      </c>
      <c r="DD1910" s="6">
        <v>11337.4</v>
      </c>
      <c r="DE1910" s="96">
        <v>3.2731608000000001E-3</v>
      </c>
      <c r="DF1910" s="72">
        <v>707.96</v>
      </c>
      <c r="DG1910" s="96">
        <v>1</v>
      </c>
      <c r="DH1910" s="72">
        <v>707.96</v>
      </c>
      <c r="DI1910" s="72">
        <v>692.32615807000002</v>
      </c>
      <c r="DJ1910" s="96">
        <v>1</v>
      </c>
      <c r="DK1910" s="72">
        <v>707.96</v>
      </c>
      <c r="DL1910" s="96">
        <v>1</v>
      </c>
      <c r="DM1910" s="72">
        <v>707.96</v>
      </c>
      <c r="DN1910" s="96">
        <v>1</v>
      </c>
      <c r="DO1910" s="96">
        <v>9.2720000000000007E-3</v>
      </c>
      <c r="DP1910" s="72">
        <v>6.56</v>
      </c>
      <c r="DQ1910" s="72">
        <v>701.4</v>
      </c>
      <c r="DR1910" t="s">
        <v>706</v>
      </c>
      <c r="DT1910" t="s">
        <v>1204</v>
      </c>
    </row>
    <row r="1911" spans="1:124" x14ac:dyDescent="0.3">
      <c r="A1911" t="s">
        <v>354</v>
      </c>
      <c r="B1911">
        <v>34140</v>
      </c>
      <c r="C1911" s="95">
        <v>1007</v>
      </c>
      <c r="D1911" s="95">
        <v>3428206</v>
      </c>
      <c r="E1911" s="95">
        <v>976</v>
      </c>
      <c r="F1911" s="95">
        <v>2800053</v>
      </c>
      <c r="G1911" s="95">
        <v>190</v>
      </c>
      <c r="H1911" s="95">
        <v>440519</v>
      </c>
      <c r="I1911" s="95">
        <v>170</v>
      </c>
      <c r="J1911" s="95">
        <v>613827</v>
      </c>
      <c r="K1911" s="95">
        <v>1008</v>
      </c>
      <c r="L1911" s="95">
        <v>3644889</v>
      </c>
      <c r="M1911" s="95">
        <v>974</v>
      </c>
      <c r="N1911" s="95">
        <v>3320987</v>
      </c>
      <c r="O1911" s="95">
        <v>186</v>
      </c>
      <c r="P1911" s="95">
        <v>536037</v>
      </c>
      <c r="Q1911" s="95">
        <v>167</v>
      </c>
      <c r="R1911" s="95">
        <v>665030</v>
      </c>
      <c r="S1911" s="95">
        <v>1036</v>
      </c>
      <c r="T1911" s="95">
        <v>3125946</v>
      </c>
      <c r="U1911" s="95">
        <v>998</v>
      </c>
      <c r="V1911" s="95">
        <v>3122791</v>
      </c>
      <c r="W1911" s="95">
        <v>199</v>
      </c>
      <c r="X1911" s="95">
        <v>446302</v>
      </c>
      <c r="Y1911" s="95">
        <v>174</v>
      </c>
      <c r="Z1911" s="95">
        <v>721360</v>
      </c>
      <c r="AA1911" s="95">
        <v>1079</v>
      </c>
      <c r="AB1911" s="95">
        <v>3349119</v>
      </c>
      <c r="AC1911" s="95">
        <v>1033</v>
      </c>
      <c r="AD1911" s="95">
        <v>3821006</v>
      </c>
      <c r="AE1911" s="95">
        <v>198</v>
      </c>
      <c r="AF1911" s="95">
        <v>540235</v>
      </c>
      <c r="AG1911" s="95">
        <v>172</v>
      </c>
      <c r="AH1911" s="95">
        <v>882664</v>
      </c>
      <c r="AI1911" s="95">
        <v>1114</v>
      </c>
      <c r="AJ1911" s="95">
        <v>3776494</v>
      </c>
      <c r="AK1911" s="95">
        <v>1059</v>
      </c>
      <c r="AL1911" s="95">
        <v>4096125</v>
      </c>
      <c r="AM1911" s="95">
        <v>212</v>
      </c>
      <c r="AN1911" s="95">
        <v>582569</v>
      </c>
      <c r="AO1911" s="95">
        <v>183</v>
      </c>
      <c r="AP1911" s="95">
        <v>861065</v>
      </c>
      <c r="AQ1911" s="72">
        <v>269.33</v>
      </c>
      <c r="AR1911" s="72">
        <v>248.25</v>
      </c>
      <c r="AS1911" s="72">
        <v>517.58000000000004</v>
      </c>
      <c r="AT1911" s="95">
        <v>3868725</v>
      </c>
      <c r="AU1911" s="95">
        <v>3413880</v>
      </c>
      <c r="AV1911" s="95">
        <v>1197</v>
      </c>
      <c r="AW1911" s="95">
        <v>1146</v>
      </c>
      <c r="AX1911" s="72">
        <v>291.8</v>
      </c>
      <c r="AY1911" s="72">
        <v>291.12</v>
      </c>
      <c r="AZ1911" s="72">
        <v>582.91999999999996</v>
      </c>
      <c r="BA1911" s="95">
        <v>4180926</v>
      </c>
      <c r="BB1911" s="95">
        <v>3986017</v>
      </c>
      <c r="BC1911" s="95">
        <v>1194</v>
      </c>
      <c r="BD1911" s="95">
        <v>1141</v>
      </c>
      <c r="BE1911" s="72">
        <v>241.04</v>
      </c>
      <c r="BF1911" s="72">
        <v>273.33</v>
      </c>
      <c r="BG1911" s="72">
        <v>514.37</v>
      </c>
      <c r="BH1911" s="95">
        <v>3572248</v>
      </c>
      <c r="BI1911" s="95">
        <v>3844151</v>
      </c>
      <c r="BJ1911" s="95">
        <v>1235</v>
      </c>
      <c r="BK1911" s="95">
        <v>1172</v>
      </c>
      <c r="BL1911" s="72">
        <v>253.81</v>
      </c>
      <c r="BM1911" s="72">
        <v>325.29000000000002</v>
      </c>
      <c r="BN1911" s="72">
        <v>579.1</v>
      </c>
      <c r="BO1911" s="95">
        <v>3889354</v>
      </c>
      <c r="BP1911" s="95">
        <v>4703670</v>
      </c>
      <c r="BQ1911" s="95">
        <v>1277</v>
      </c>
      <c r="BR1911" s="95">
        <v>1205</v>
      </c>
      <c r="BS1911" s="72">
        <v>273.95</v>
      </c>
      <c r="BT1911" s="72">
        <v>332.61</v>
      </c>
      <c r="BU1911" s="72">
        <v>606.55999999999995</v>
      </c>
      <c r="BV1911" s="95">
        <v>4359063</v>
      </c>
      <c r="BW1911" s="95">
        <v>4957190</v>
      </c>
      <c r="BX1911" s="95">
        <v>1326</v>
      </c>
      <c r="BY1911" s="95">
        <v>1242</v>
      </c>
      <c r="BZ1911" s="95">
        <v>1173</v>
      </c>
      <c r="CA1911" s="95">
        <v>1168</v>
      </c>
      <c r="CB1911" s="95">
        <v>1205</v>
      </c>
      <c r="CC1911" s="95">
        <v>1243</v>
      </c>
      <c r="CD1911" s="95">
        <v>1285</v>
      </c>
      <c r="CE1911" s="72">
        <v>650.75523149000003</v>
      </c>
      <c r="CF1911" s="72">
        <v>676.59346364999999</v>
      </c>
      <c r="CG1911" s="72">
        <v>712.40329333</v>
      </c>
      <c r="CH1911" s="72">
        <v>716.50152150999998</v>
      </c>
      <c r="CI1911" s="72">
        <v>731.52548966999996</v>
      </c>
      <c r="CJ1911" s="96">
        <v>0.79535280689999999</v>
      </c>
      <c r="CK1911" s="96">
        <v>0.86155133230000003</v>
      </c>
      <c r="CL1911" s="96">
        <v>0.72202080589999995</v>
      </c>
      <c r="CM1911" s="96">
        <v>0.80823275679999995</v>
      </c>
      <c r="CN1911" s="96">
        <v>0.82917138030000004</v>
      </c>
      <c r="CO1911" s="96">
        <v>0.91960474479999998</v>
      </c>
      <c r="CP1911" s="96">
        <v>0.87349029140000001</v>
      </c>
      <c r="CQ1911" s="96">
        <v>0.99584056389999998</v>
      </c>
      <c r="CR1911" s="96">
        <v>0.87713856850000005</v>
      </c>
      <c r="CS1911" s="95">
        <v>1255</v>
      </c>
      <c r="CT1911" s="95">
        <v>1254</v>
      </c>
      <c r="CU1911" s="95">
        <v>1293</v>
      </c>
      <c r="CV1911" s="95">
        <v>1352</v>
      </c>
      <c r="CW1911" s="95">
        <v>1404</v>
      </c>
      <c r="CX1911" s="96">
        <v>0.90291565900000004</v>
      </c>
      <c r="CY1911" s="96">
        <v>0.91023969699999996</v>
      </c>
      <c r="CZ1911" s="96">
        <v>0.92139308600000003</v>
      </c>
      <c r="DA1911" s="96">
        <v>0.92370036700000002</v>
      </c>
      <c r="DB1911" s="96">
        <v>0.93729631599999996</v>
      </c>
      <c r="DC1911">
        <v>2013</v>
      </c>
      <c r="DD1911" s="6">
        <v>1181.2</v>
      </c>
      <c r="DE1911" s="96">
        <v>2.7289117999999999E-3</v>
      </c>
      <c r="DF1911" s="72">
        <v>671.8</v>
      </c>
      <c r="DG1911" s="96">
        <v>1</v>
      </c>
      <c r="DH1911" s="72">
        <v>671.8</v>
      </c>
      <c r="DI1911" s="72">
        <v>709.14020688999994</v>
      </c>
      <c r="DJ1911" s="96">
        <v>1</v>
      </c>
      <c r="DK1911" s="72">
        <v>671.8</v>
      </c>
      <c r="DL1911" s="96">
        <v>1</v>
      </c>
      <c r="DM1911" s="72">
        <v>671.8</v>
      </c>
      <c r="DN1911" s="96">
        <v>1</v>
      </c>
      <c r="DO1911" s="96">
        <v>8.9390000000000008E-3</v>
      </c>
      <c r="DP1911" s="72">
        <v>6.01</v>
      </c>
      <c r="DQ1911" s="72">
        <v>665.79</v>
      </c>
      <c r="DR1911" t="s">
        <v>354</v>
      </c>
      <c r="DT1911" t="s">
        <v>1204</v>
      </c>
    </row>
    <row r="1912" spans="1:124" x14ac:dyDescent="0.3">
      <c r="A1912" t="s">
        <v>1215</v>
      </c>
      <c r="B1912">
        <v>34150</v>
      </c>
      <c r="C1912" s="95">
        <v>9575</v>
      </c>
      <c r="D1912" s="95">
        <v>34286283</v>
      </c>
      <c r="E1912" s="95">
        <v>9378</v>
      </c>
      <c r="F1912" s="95">
        <v>28474137</v>
      </c>
      <c r="G1912" s="95">
        <v>1815</v>
      </c>
      <c r="H1912" s="95">
        <v>5981040</v>
      </c>
      <c r="I1912" s="95">
        <v>1681</v>
      </c>
      <c r="J1912" s="95">
        <v>5790229</v>
      </c>
      <c r="K1912" s="95">
        <v>9716</v>
      </c>
      <c r="L1912" s="95">
        <v>35032466</v>
      </c>
      <c r="M1912" s="95">
        <v>9485</v>
      </c>
      <c r="N1912" s="95">
        <v>29983997</v>
      </c>
      <c r="O1912" s="95">
        <v>1846</v>
      </c>
      <c r="P1912" s="95">
        <v>6528685</v>
      </c>
      <c r="Q1912" s="95">
        <v>1698</v>
      </c>
      <c r="R1912" s="95">
        <v>6396729</v>
      </c>
      <c r="S1912" s="95">
        <v>9900</v>
      </c>
      <c r="T1912" s="95">
        <v>37818038</v>
      </c>
      <c r="U1912" s="95">
        <v>9619</v>
      </c>
      <c r="V1912" s="95">
        <v>32721479</v>
      </c>
      <c r="W1912" s="95">
        <v>1860</v>
      </c>
      <c r="X1912" s="95">
        <v>6428839</v>
      </c>
      <c r="Y1912" s="95">
        <v>1717</v>
      </c>
      <c r="Z1912" s="95">
        <v>7276830</v>
      </c>
      <c r="AA1912" s="95">
        <v>10071</v>
      </c>
      <c r="AB1912" s="95">
        <v>39190983</v>
      </c>
      <c r="AC1912" s="95">
        <v>9742</v>
      </c>
      <c r="AD1912" s="95">
        <v>35254547</v>
      </c>
      <c r="AE1912" s="95">
        <v>1847</v>
      </c>
      <c r="AF1912" s="95">
        <v>6366930</v>
      </c>
      <c r="AG1912" s="95">
        <v>1699</v>
      </c>
      <c r="AH1912" s="95">
        <v>7282475</v>
      </c>
      <c r="AI1912" s="95">
        <v>10360</v>
      </c>
      <c r="AJ1912" s="95">
        <v>43825926</v>
      </c>
      <c r="AK1912" s="95">
        <v>9999</v>
      </c>
      <c r="AL1912" s="95">
        <v>38937134</v>
      </c>
      <c r="AM1912" s="95">
        <v>1849</v>
      </c>
      <c r="AN1912" s="95">
        <v>7277298</v>
      </c>
      <c r="AO1912" s="95">
        <v>1710</v>
      </c>
      <c r="AP1912" s="95">
        <v>7317349</v>
      </c>
      <c r="AQ1912" s="72">
        <v>294.61</v>
      </c>
      <c r="AR1912" s="72">
        <v>258.19</v>
      </c>
      <c r="AS1912" s="72">
        <v>552.79999999999995</v>
      </c>
      <c r="AT1912" s="95">
        <v>40267323</v>
      </c>
      <c r="AU1912" s="95">
        <v>34264366</v>
      </c>
      <c r="AV1912" s="95">
        <v>11390</v>
      </c>
      <c r="AW1912" s="95">
        <v>11059</v>
      </c>
      <c r="AX1912" s="72">
        <v>299.55</v>
      </c>
      <c r="AY1912" s="72">
        <v>271.10000000000002</v>
      </c>
      <c r="AZ1912" s="72">
        <v>570.65</v>
      </c>
      <c r="BA1912" s="95">
        <v>41561151</v>
      </c>
      <c r="BB1912" s="95">
        <v>36380726</v>
      </c>
      <c r="BC1912" s="95">
        <v>11562</v>
      </c>
      <c r="BD1912" s="95">
        <v>11183</v>
      </c>
      <c r="BE1912" s="72">
        <v>313.54000000000002</v>
      </c>
      <c r="BF1912" s="72">
        <v>294.04000000000002</v>
      </c>
      <c r="BG1912" s="72">
        <v>607.58000000000004</v>
      </c>
      <c r="BH1912" s="95">
        <v>44246877</v>
      </c>
      <c r="BI1912" s="95">
        <v>39998309</v>
      </c>
      <c r="BJ1912" s="95">
        <v>11760</v>
      </c>
      <c r="BK1912" s="95">
        <v>11336</v>
      </c>
      <c r="BL1912" s="72">
        <v>318.55</v>
      </c>
      <c r="BM1912" s="72">
        <v>309.83</v>
      </c>
      <c r="BN1912" s="72">
        <v>628.38</v>
      </c>
      <c r="BO1912" s="95">
        <v>45557913</v>
      </c>
      <c r="BP1912" s="95">
        <v>42537022</v>
      </c>
      <c r="BQ1912" s="95">
        <v>11918</v>
      </c>
      <c r="BR1912" s="95">
        <v>11441</v>
      </c>
      <c r="BS1912" s="72">
        <v>348.81</v>
      </c>
      <c r="BT1912" s="72">
        <v>329.19</v>
      </c>
      <c r="BU1912" s="72">
        <v>678</v>
      </c>
      <c r="BV1912" s="95">
        <v>51103224</v>
      </c>
      <c r="BW1912" s="95">
        <v>46254483</v>
      </c>
      <c r="BX1912" s="95">
        <v>12209</v>
      </c>
      <c r="BY1912" s="95">
        <v>11709</v>
      </c>
      <c r="BZ1912" s="95">
        <v>11232</v>
      </c>
      <c r="CA1912" s="95">
        <v>11379</v>
      </c>
      <c r="CB1912" s="95">
        <v>11556</v>
      </c>
      <c r="CC1912" s="95">
        <v>11692</v>
      </c>
      <c r="CD1912" s="95">
        <v>11964</v>
      </c>
      <c r="CE1912" s="72">
        <v>650.75523149000003</v>
      </c>
      <c r="CF1912" s="72">
        <v>676.59346364999999</v>
      </c>
      <c r="CG1912" s="72">
        <v>712.40329333</v>
      </c>
      <c r="CH1912" s="72">
        <v>716.50152150999998</v>
      </c>
      <c r="CI1912" s="72">
        <v>731.52548966999996</v>
      </c>
      <c r="CJ1912" s="96">
        <v>0.8494745386</v>
      </c>
      <c r="CK1912" s="96">
        <v>0.84341636549999999</v>
      </c>
      <c r="CL1912" s="96">
        <v>0.85285961710000002</v>
      </c>
      <c r="CM1912" s="96">
        <v>0.87701139650000004</v>
      </c>
      <c r="CN1912" s="96">
        <v>0.92683031500000002</v>
      </c>
      <c r="CO1912" s="96">
        <v>0.9294149169</v>
      </c>
      <c r="CP1912" s="96">
        <v>0.93598502750000001</v>
      </c>
      <c r="CQ1912" s="96">
        <v>0.99584056389999998</v>
      </c>
      <c r="CR1912" s="96">
        <v>0.93989432419999996</v>
      </c>
      <c r="CS1912" s="95">
        <v>11819</v>
      </c>
      <c r="CT1912" s="95">
        <v>12011</v>
      </c>
      <c r="CU1912" s="95">
        <v>12175</v>
      </c>
      <c r="CV1912" s="95">
        <v>12365</v>
      </c>
      <c r="CW1912" s="95">
        <v>12712</v>
      </c>
      <c r="CX1912" s="96">
        <v>0.91932548599999997</v>
      </c>
      <c r="CY1912" s="96">
        <v>0.91615914200000004</v>
      </c>
      <c r="CZ1912" s="96">
        <v>0.93536327200000002</v>
      </c>
      <c r="DA1912" s="96">
        <v>0.94009553899999998</v>
      </c>
      <c r="DB1912" s="96">
        <v>0.93523422</v>
      </c>
      <c r="DC1912">
        <v>2013</v>
      </c>
      <c r="DD1912" s="6">
        <v>11345.6</v>
      </c>
      <c r="DE1912" s="96">
        <v>5.1271522000000003E-3</v>
      </c>
      <c r="DF1912" s="72">
        <v>718.13</v>
      </c>
      <c r="DG1912" s="96">
        <v>1</v>
      </c>
      <c r="DH1912" s="72">
        <v>718.13</v>
      </c>
      <c r="DI1912" s="72">
        <v>709.14020688999994</v>
      </c>
      <c r="DJ1912" s="96">
        <v>1</v>
      </c>
      <c r="DK1912" s="72">
        <v>718.13</v>
      </c>
      <c r="DL1912" s="96">
        <v>1</v>
      </c>
      <c r="DM1912" s="72">
        <v>718.13</v>
      </c>
      <c r="DN1912" s="96">
        <v>1</v>
      </c>
      <c r="DO1912" s="96">
        <v>1.3377E-2</v>
      </c>
      <c r="DP1912" s="72">
        <v>9.61</v>
      </c>
      <c r="DQ1912" s="72">
        <v>708.52</v>
      </c>
      <c r="DR1912" t="s">
        <v>1215</v>
      </c>
      <c r="DT1912" t="s">
        <v>1204</v>
      </c>
    </row>
    <row r="1913" spans="1:124" x14ac:dyDescent="0.3">
      <c r="A1913" t="s">
        <v>1216</v>
      </c>
      <c r="B1913">
        <v>34160</v>
      </c>
      <c r="C1913" s="95">
        <v>2406</v>
      </c>
      <c r="D1913" s="95">
        <v>9082471</v>
      </c>
      <c r="E1913" s="95">
        <v>2329</v>
      </c>
      <c r="F1913" s="95">
        <v>6706548</v>
      </c>
      <c r="G1913" s="95">
        <v>794</v>
      </c>
      <c r="H1913" s="95">
        <v>2490021</v>
      </c>
      <c r="I1913" s="95">
        <v>741</v>
      </c>
      <c r="J1913" s="95">
        <v>1979429</v>
      </c>
      <c r="K1913" s="95">
        <v>2177</v>
      </c>
      <c r="L1913" s="95">
        <v>8260361</v>
      </c>
      <c r="M1913" s="95">
        <v>2101</v>
      </c>
      <c r="N1913" s="95">
        <v>6541860</v>
      </c>
      <c r="O1913" s="95">
        <v>751</v>
      </c>
      <c r="P1913" s="95">
        <v>1838533</v>
      </c>
      <c r="Q1913" s="95">
        <v>693</v>
      </c>
      <c r="R1913" s="95">
        <v>1882144</v>
      </c>
      <c r="S1913" s="95">
        <v>2143</v>
      </c>
      <c r="T1913" s="95">
        <v>8690944</v>
      </c>
      <c r="U1913" s="95">
        <v>2055</v>
      </c>
      <c r="V1913" s="95">
        <v>6688146</v>
      </c>
      <c r="W1913" s="95">
        <v>726</v>
      </c>
      <c r="X1913" s="95">
        <v>1760529</v>
      </c>
      <c r="Y1913" s="95">
        <v>659</v>
      </c>
      <c r="Z1913" s="95">
        <v>1894714</v>
      </c>
      <c r="AA1913" s="95">
        <v>2099</v>
      </c>
      <c r="AB1913" s="95">
        <v>7692896</v>
      </c>
      <c r="AC1913" s="95">
        <v>2007</v>
      </c>
      <c r="AD1913" s="95">
        <v>7156507</v>
      </c>
      <c r="AE1913" s="95">
        <v>725</v>
      </c>
      <c r="AF1913" s="95">
        <v>2964426</v>
      </c>
      <c r="AG1913" s="95">
        <v>659</v>
      </c>
      <c r="AH1913" s="95">
        <v>2492934</v>
      </c>
      <c r="AI1913" s="95">
        <v>2156</v>
      </c>
      <c r="AJ1913" s="95">
        <v>8274432</v>
      </c>
      <c r="AK1913" s="95">
        <v>2050</v>
      </c>
      <c r="AL1913" s="95">
        <v>7354624.4900000002</v>
      </c>
      <c r="AM1913" s="95">
        <v>728</v>
      </c>
      <c r="AN1913" s="95">
        <v>3221373</v>
      </c>
      <c r="AO1913" s="95">
        <v>673</v>
      </c>
      <c r="AP1913" s="95">
        <v>2732791</v>
      </c>
      <c r="AQ1913" s="72">
        <v>301.37</v>
      </c>
      <c r="AR1913" s="72">
        <v>235.78</v>
      </c>
      <c r="AS1913" s="72">
        <v>537.15</v>
      </c>
      <c r="AT1913" s="95">
        <v>11572492</v>
      </c>
      <c r="AU1913" s="95">
        <v>8685977</v>
      </c>
      <c r="AV1913" s="95">
        <v>3200</v>
      </c>
      <c r="AW1913" s="95">
        <v>3070</v>
      </c>
      <c r="AX1913" s="72">
        <v>287.42</v>
      </c>
      <c r="AY1913" s="72">
        <v>251.25</v>
      </c>
      <c r="AZ1913" s="72">
        <v>538.66999999999996</v>
      </c>
      <c r="BA1913" s="95">
        <v>10098894</v>
      </c>
      <c r="BB1913" s="95">
        <v>8424004</v>
      </c>
      <c r="BC1913" s="95">
        <v>2928</v>
      </c>
      <c r="BD1913" s="95">
        <v>2794</v>
      </c>
      <c r="BE1913" s="72">
        <v>303.57</v>
      </c>
      <c r="BF1913" s="72">
        <v>263.54000000000002</v>
      </c>
      <c r="BG1913" s="72">
        <v>567.11</v>
      </c>
      <c r="BH1913" s="95">
        <v>10451473</v>
      </c>
      <c r="BI1913" s="95">
        <v>8582860</v>
      </c>
      <c r="BJ1913" s="95">
        <v>2869</v>
      </c>
      <c r="BK1913" s="95">
        <v>2714</v>
      </c>
      <c r="BL1913" s="72">
        <v>314.49</v>
      </c>
      <c r="BM1913" s="72">
        <v>301.62</v>
      </c>
      <c r="BN1913" s="72">
        <v>616.11</v>
      </c>
      <c r="BO1913" s="95">
        <v>10657322</v>
      </c>
      <c r="BP1913" s="95">
        <v>9649441</v>
      </c>
      <c r="BQ1913" s="95">
        <v>2824</v>
      </c>
      <c r="BR1913" s="95">
        <v>2666</v>
      </c>
      <c r="BS1913" s="72">
        <v>332.17</v>
      </c>
      <c r="BT1913" s="72">
        <v>308.70999999999998</v>
      </c>
      <c r="BU1913" s="72">
        <v>640.88</v>
      </c>
      <c r="BV1913" s="95">
        <v>11495805</v>
      </c>
      <c r="BW1913" s="95">
        <v>10087415.49</v>
      </c>
      <c r="BX1913" s="95">
        <v>2884</v>
      </c>
      <c r="BY1913" s="95">
        <v>2723</v>
      </c>
      <c r="BZ1913" s="95">
        <v>3138</v>
      </c>
      <c r="CA1913" s="95">
        <v>2863</v>
      </c>
      <c r="CB1913" s="95">
        <v>2794</v>
      </c>
      <c r="CC1913" s="95">
        <v>2749</v>
      </c>
      <c r="CD1913" s="95">
        <v>2805</v>
      </c>
      <c r="CE1913" s="72">
        <v>650.75523149000003</v>
      </c>
      <c r="CF1913" s="72">
        <v>676.59346364999999</v>
      </c>
      <c r="CG1913" s="72">
        <v>712.40329333</v>
      </c>
      <c r="CH1913" s="72">
        <v>716.50152150999998</v>
      </c>
      <c r="CI1913" s="72">
        <v>731.52548966999996</v>
      </c>
      <c r="CJ1913" s="96">
        <v>0.82542555790000005</v>
      </c>
      <c r="CK1913" s="96">
        <v>0.79615016839999997</v>
      </c>
      <c r="CL1913" s="96">
        <v>0.79605190670000003</v>
      </c>
      <c r="CM1913" s="96">
        <v>0.8598865201</v>
      </c>
      <c r="CN1913" s="96">
        <v>0.87608703870000004</v>
      </c>
      <c r="CO1913" s="96">
        <v>1.0052196126999999</v>
      </c>
      <c r="CP1913" s="96">
        <v>0.82640671539999999</v>
      </c>
      <c r="CQ1913" s="96">
        <v>0.99584056389999998</v>
      </c>
      <c r="CR1913" s="96">
        <v>0.82985834010000004</v>
      </c>
      <c r="CS1913" s="95">
        <v>3099</v>
      </c>
      <c r="CT1913" s="95">
        <v>2896</v>
      </c>
      <c r="CU1913" s="95">
        <v>2823</v>
      </c>
      <c r="CV1913" s="95">
        <v>2821</v>
      </c>
      <c r="CW1913" s="95">
        <v>2952</v>
      </c>
      <c r="CX1913" s="96">
        <v>1.031055976</v>
      </c>
      <c r="CY1913" s="96">
        <v>1.0288169279999999</v>
      </c>
      <c r="CZ1913" s="96">
        <v>0.97719059799999997</v>
      </c>
      <c r="DA1913" s="96">
        <v>0.98796478899999995</v>
      </c>
      <c r="DB1913" s="96">
        <v>0.99824029400000003</v>
      </c>
      <c r="DC1913">
        <v>2013</v>
      </c>
      <c r="DD1913" s="6">
        <v>2793.4</v>
      </c>
      <c r="DE1913" s="96">
        <v>9.4885763000000008E-3</v>
      </c>
      <c r="DF1913" s="72">
        <v>631.28</v>
      </c>
      <c r="DG1913" s="96">
        <v>1</v>
      </c>
      <c r="DH1913" s="72">
        <v>631.28</v>
      </c>
      <c r="DI1913" s="72">
        <v>709.14020688999994</v>
      </c>
      <c r="DJ1913" s="96">
        <v>1</v>
      </c>
      <c r="DK1913" s="72">
        <v>631.28</v>
      </c>
      <c r="DL1913" s="96">
        <v>1</v>
      </c>
      <c r="DM1913" s="72">
        <v>631.28</v>
      </c>
      <c r="DN1913" s="96">
        <v>0.7808687164</v>
      </c>
      <c r="DO1913" s="96">
        <v>3.0734999999999998E-2</v>
      </c>
      <c r="DP1913" s="72">
        <v>15.15</v>
      </c>
      <c r="DQ1913" s="72">
        <v>616.13</v>
      </c>
      <c r="DR1913" t="s">
        <v>1216</v>
      </c>
      <c r="DT1913" t="s">
        <v>1204</v>
      </c>
    </row>
    <row r="1914" spans="1:124" x14ac:dyDescent="0.3">
      <c r="A1914" t="s">
        <v>1217</v>
      </c>
      <c r="B1914">
        <v>34170</v>
      </c>
      <c r="C1914" s="95">
        <v>19003</v>
      </c>
      <c r="D1914" s="95">
        <v>62473286</v>
      </c>
      <c r="E1914" s="95">
        <v>18329</v>
      </c>
      <c r="F1914" s="95">
        <v>54901274</v>
      </c>
      <c r="G1914" s="95">
        <v>3720</v>
      </c>
      <c r="H1914" s="95">
        <v>11973448</v>
      </c>
      <c r="I1914" s="95">
        <v>3409</v>
      </c>
      <c r="J1914" s="95">
        <v>11769029</v>
      </c>
      <c r="K1914" s="95">
        <v>18748</v>
      </c>
      <c r="L1914" s="95">
        <v>66904045</v>
      </c>
      <c r="M1914" s="95">
        <v>17974</v>
      </c>
      <c r="N1914" s="95">
        <v>58021851</v>
      </c>
      <c r="O1914" s="95">
        <v>3842</v>
      </c>
      <c r="P1914" s="95">
        <v>12381365</v>
      </c>
      <c r="Q1914" s="95">
        <v>3518</v>
      </c>
      <c r="R1914" s="95">
        <v>12645177</v>
      </c>
      <c r="S1914" s="95">
        <v>18816</v>
      </c>
      <c r="T1914" s="95">
        <v>66355413</v>
      </c>
      <c r="U1914" s="95">
        <v>17974</v>
      </c>
      <c r="V1914" s="95">
        <v>60453562</v>
      </c>
      <c r="W1914" s="95">
        <v>3857</v>
      </c>
      <c r="X1914" s="95">
        <v>13128936</v>
      </c>
      <c r="Y1914" s="95">
        <v>3527</v>
      </c>
      <c r="Z1914" s="95">
        <v>14485071</v>
      </c>
      <c r="AA1914" s="95">
        <v>19006</v>
      </c>
      <c r="AB1914" s="95">
        <v>61152332</v>
      </c>
      <c r="AC1914" s="95">
        <v>18160</v>
      </c>
      <c r="AD1914" s="95">
        <v>66487832</v>
      </c>
      <c r="AE1914" s="95">
        <v>4076</v>
      </c>
      <c r="AF1914" s="95">
        <v>13927294</v>
      </c>
      <c r="AG1914" s="95">
        <v>3732</v>
      </c>
      <c r="AH1914" s="95">
        <v>16236492</v>
      </c>
      <c r="AI1914" s="95">
        <v>19282</v>
      </c>
      <c r="AJ1914" s="95">
        <v>63116774.170000002</v>
      </c>
      <c r="AK1914" s="95">
        <v>18393</v>
      </c>
      <c r="AL1914" s="95">
        <v>71346464.950000003</v>
      </c>
      <c r="AM1914" s="95">
        <v>4215</v>
      </c>
      <c r="AN1914" s="95">
        <v>14781972.09</v>
      </c>
      <c r="AO1914" s="95">
        <v>3903</v>
      </c>
      <c r="AP1914" s="95">
        <v>17586924.5</v>
      </c>
      <c r="AQ1914" s="72">
        <v>273.02</v>
      </c>
      <c r="AR1914" s="72">
        <v>255.58</v>
      </c>
      <c r="AS1914" s="72">
        <v>528.6</v>
      </c>
      <c r="AT1914" s="95">
        <v>74446734</v>
      </c>
      <c r="AU1914" s="95">
        <v>66670303</v>
      </c>
      <c r="AV1914" s="95">
        <v>22723</v>
      </c>
      <c r="AW1914" s="95">
        <v>21738</v>
      </c>
      <c r="AX1914" s="72">
        <v>292.48</v>
      </c>
      <c r="AY1914" s="72">
        <v>274.01</v>
      </c>
      <c r="AZ1914" s="72">
        <v>566.49</v>
      </c>
      <c r="BA1914" s="95">
        <v>79285410</v>
      </c>
      <c r="BB1914" s="95">
        <v>70667028</v>
      </c>
      <c r="BC1914" s="95">
        <v>22590</v>
      </c>
      <c r="BD1914" s="95">
        <v>21492</v>
      </c>
      <c r="BE1914" s="72">
        <v>292.14</v>
      </c>
      <c r="BF1914" s="72">
        <v>290.45</v>
      </c>
      <c r="BG1914" s="72">
        <v>582.59</v>
      </c>
      <c r="BH1914" s="95">
        <v>79484349</v>
      </c>
      <c r="BI1914" s="95">
        <v>74938633</v>
      </c>
      <c r="BJ1914" s="95">
        <v>22673</v>
      </c>
      <c r="BK1914" s="95">
        <v>21501</v>
      </c>
      <c r="BL1914" s="72">
        <v>271.06</v>
      </c>
      <c r="BM1914" s="72">
        <v>314.89999999999998</v>
      </c>
      <c r="BN1914" s="72">
        <v>585.96</v>
      </c>
      <c r="BO1914" s="95">
        <v>75079626</v>
      </c>
      <c r="BP1914" s="95">
        <v>82724324</v>
      </c>
      <c r="BQ1914" s="95">
        <v>23082</v>
      </c>
      <c r="BR1914" s="95">
        <v>21892</v>
      </c>
      <c r="BS1914" s="72">
        <v>276.27</v>
      </c>
      <c r="BT1914" s="72">
        <v>332.4</v>
      </c>
      <c r="BU1914" s="72">
        <v>608.66999999999996</v>
      </c>
      <c r="BV1914" s="95">
        <v>77898746.260000005</v>
      </c>
      <c r="BW1914" s="95">
        <v>88933389.450000003</v>
      </c>
      <c r="BX1914" s="95">
        <v>23497</v>
      </c>
      <c r="BY1914" s="95">
        <v>22296</v>
      </c>
      <c r="BZ1914" s="95">
        <v>22254</v>
      </c>
      <c r="CA1914" s="95">
        <v>22060</v>
      </c>
      <c r="CB1914" s="95">
        <v>22108</v>
      </c>
      <c r="CC1914" s="95">
        <v>22517</v>
      </c>
      <c r="CD1914" s="95">
        <v>22909</v>
      </c>
      <c r="CE1914" s="72">
        <v>650.75523149000003</v>
      </c>
      <c r="CF1914" s="72">
        <v>676.59346364999999</v>
      </c>
      <c r="CG1914" s="72">
        <v>712.40329333</v>
      </c>
      <c r="CH1914" s="72">
        <v>716.50152150999998</v>
      </c>
      <c r="CI1914" s="72">
        <v>731.52548966999996</v>
      </c>
      <c r="CJ1914" s="96">
        <v>0.8122869774</v>
      </c>
      <c r="CK1914" s="96">
        <v>0.83726791710000004</v>
      </c>
      <c r="CL1914" s="96">
        <v>0.81778117179999998</v>
      </c>
      <c r="CM1914" s="96">
        <v>0.81780705610000004</v>
      </c>
      <c r="CN1914" s="96">
        <v>0.83205576370000001</v>
      </c>
      <c r="CO1914" s="96">
        <v>0.91747800130000001</v>
      </c>
      <c r="CP1914" s="96">
        <v>0.89750356529999997</v>
      </c>
      <c r="CQ1914" s="96">
        <v>0.99584056389999998</v>
      </c>
      <c r="CR1914" s="96">
        <v>0.90125213780000002</v>
      </c>
      <c r="CS1914" s="95">
        <v>21185</v>
      </c>
      <c r="CT1914" s="95">
        <v>21130</v>
      </c>
      <c r="CU1914" s="95">
        <v>21321</v>
      </c>
      <c r="CV1914" s="95">
        <v>21413</v>
      </c>
      <c r="CW1914" s="95">
        <v>21726</v>
      </c>
      <c r="CX1914" s="96">
        <v>0.92504597200000005</v>
      </c>
      <c r="CY1914" s="96">
        <v>0.91969280099999995</v>
      </c>
      <c r="CZ1914" s="96">
        <v>0.91685480100000005</v>
      </c>
      <c r="DA1914" s="96">
        <v>0.90249579899999999</v>
      </c>
      <c r="DB1914" s="96">
        <v>0.92332238</v>
      </c>
      <c r="DC1914">
        <v>2013</v>
      </c>
      <c r="DD1914" s="6">
        <v>21783.8</v>
      </c>
      <c r="DE1914" s="96">
        <v>3.0979104999999999E-3</v>
      </c>
      <c r="DF1914" s="72">
        <v>690.01</v>
      </c>
      <c r="DG1914" s="96">
        <v>1</v>
      </c>
      <c r="DH1914" s="72">
        <v>690.01</v>
      </c>
      <c r="DI1914" s="72">
        <v>692.32615807000002</v>
      </c>
      <c r="DJ1914" s="96">
        <v>1</v>
      </c>
      <c r="DK1914" s="72">
        <v>690.01</v>
      </c>
      <c r="DL1914" s="96">
        <v>1</v>
      </c>
      <c r="DM1914" s="72">
        <v>690.01</v>
      </c>
      <c r="DN1914" s="96">
        <v>1</v>
      </c>
      <c r="DO1914" s="96">
        <v>8.8889999999999993E-3</v>
      </c>
      <c r="DP1914" s="72">
        <v>6.13</v>
      </c>
      <c r="DQ1914" s="72">
        <v>683.88</v>
      </c>
      <c r="DR1914" t="s">
        <v>1217</v>
      </c>
      <c r="DT1914" t="s">
        <v>1204</v>
      </c>
    </row>
    <row r="1915" spans="1:124" x14ac:dyDescent="0.3">
      <c r="A1915" t="s">
        <v>358</v>
      </c>
      <c r="B1915">
        <v>34180</v>
      </c>
      <c r="C1915" s="95">
        <v>5661</v>
      </c>
      <c r="D1915" s="95">
        <v>23697531</v>
      </c>
      <c r="E1915" s="95">
        <v>5446</v>
      </c>
      <c r="F1915" s="95">
        <v>15431651</v>
      </c>
      <c r="G1915" s="95">
        <v>973</v>
      </c>
      <c r="H1915" s="95">
        <v>4213185</v>
      </c>
      <c r="I1915" s="95">
        <v>870</v>
      </c>
      <c r="J1915" s="95">
        <v>2925601</v>
      </c>
      <c r="K1915" s="95">
        <v>5337</v>
      </c>
      <c r="L1915" s="95">
        <v>23222189</v>
      </c>
      <c r="M1915" s="95">
        <v>5104</v>
      </c>
      <c r="N1915" s="95">
        <v>15942708</v>
      </c>
      <c r="O1915" s="95">
        <v>944</v>
      </c>
      <c r="P1915" s="95">
        <v>4157550</v>
      </c>
      <c r="Q1915" s="95">
        <v>844</v>
      </c>
      <c r="R1915" s="95">
        <v>2867187</v>
      </c>
      <c r="S1915" s="95">
        <v>5300</v>
      </c>
      <c r="T1915" s="95">
        <v>24842237</v>
      </c>
      <c r="U1915" s="95">
        <v>5037</v>
      </c>
      <c r="V1915" s="95">
        <v>16689580</v>
      </c>
      <c r="W1915" s="95">
        <v>899</v>
      </c>
      <c r="X1915" s="95">
        <v>3799108</v>
      </c>
      <c r="Y1915" s="95">
        <v>801</v>
      </c>
      <c r="Z1915" s="95">
        <v>3015352</v>
      </c>
      <c r="AA1915" s="95">
        <v>5283</v>
      </c>
      <c r="AB1915" s="95">
        <v>20811851</v>
      </c>
      <c r="AC1915" s="95">
        <v>4993</v>
      </c>
      <c r="AD1915" s="95">
        <v>16864311</v>
      </c>
      <c r="AE1915" s="95">
        <v>878</v>
      </c>
      <c r="AF1915" s="95">
        <v>3623925</v>
      </c>
      <c r="AG1915" s="95">
        <v>776</v>
      </c>
      <c r="AH1915" s="95">
        <v>2942613</v>
      </c>
      <c r="AI1915" s="95">
        <v>5347</v>
      </c>
      <c r="AJ1915" s="95">
        <v>22360448.579999998</v>
      </c>
      <c r="AK1915" s="95">
        <v>5047</v>
      </c>
      <c r="AL1915" s="95">
        <v>18351266.129999999</v>
      </c>
      <c r="AM1915" s="95">
        <v>875</v>
      </c>
      <c r="AN1915" s="95">
        <v>4038648</v>
      </c>
      <c r="AO1915" s="95">
        <v>777</v>
      </c>
      <c r="AP1915" s="95">
        <v>3123499</v>
      </c>
      <c r="AQ1915" s="72">
        <v>350.6</v>
      </c>
      <c r="AR1915" s="72">
        <v>242.21</v>
      </c>
      <c r="AS1915" s="72">
        <v>592.80999999999995</v>
      </c>
      <c r="AT1915" s="95">
        <v>27910716</v>
      </c>
      <c r="AU1915" s="95">
        <v>18357252</v>
      </c>
      <c r="AV1915" s="95">
        <v>6634</v>
      </c>
      <c r="AW1915" s="95">
        <v>6316</v>
      </c>
      <c r="AX1915" s="72">
        <v>363.26</v>
      </c>
      <c r="AY1915" s="72">
        <v>263.52999999999997</v>
      </c>
      <c r="AZ1915" s="72">
        <v>626.79</v>
      </c>
      <c r="BA1915" s="95">
        <v>27379739</v>
      </c>
      <c r="BB1915" s="95">
        <v>18809895</v>
      </c>
      <c r="BC1915" s="95">
        <v>6281</v>
      </c>
      <c r="BD1915" s="95">
        <v>5948</v>
      </c>
      <c r="BE1915" s="72">
        <v>385.03</v>
      </c>
      <c r="BF1915" s="72">
        <v>281.27</v>
      </c>
      <c r="BG1915" s="72">
        <v>666.3</v>
      </c>
      <c r="BH1915" s="95">
        <v>28641345</v>
      </c>
      <c r="BI1915" s="95">
        <v>19704932</v>
      </c>
      <c r="BJ1915" s="95">
        <v>6199</v>
      </c>
      <c r="BK1915" s="95">
        <v>5838</v>
      </c>
      <c r="BL1915" s="72">
        <v>330.52</v>
      </c>
      <c r="BM1915" s="72">
        <v>286.11</v>
      </c>
      <c r="BN1915" s="72">
        <v>616.63</v>
      </c>
      <c r="BO1915" s="95">
        <v>24435776</v>
      </c>
      <c r="BP1915" s="95">
        <v>19806924</v>
      </c>
      <c r="BQ1915" s="95">
        <v>6161</v>
      </c>
      <c r="BR1915" s="95">
        <v>5769</v>
      </c>
      <c r="BS1915" s="72">
        <v>353.57</v>
      </c>
      <c r="BT1915" s="72">
        <v>307.27</v>
      </c>
      <c r="BU1915" s="72">
        <v>660.84</v>
      </c>
      <c r="BV1915" s="95">
        <v>26399096.579999998</v>
      </c>
      <c r="BW1915" s="95">
        <v>21474765.129999999</v>
      </c>
      <c r="BX1915" s="95">
        <v>6222</v>
      </c>
      <c r="BY1915" s="95">
        <v>5824</v>
      </c>
      <c r="BZ1915" s="95">
        <v>6482</v>
      </c>
      <c r="CA1915" s="95">
        <v>6120</v>
      </c>
      <c r="CB1915" s="95">
        <v>6025</v>
      </c>
      <c r="CC1915" s="95">
        <v>5975</v>
      </c>
      <c r="CD1915" s="95">
        <v>6027</v>
      </c>
      <c r="CE1915" s="72">
        <v>650.75523149000003</v>
      </c>
      <c r="CF1915" s="72">
        <v>676.59346364999999</v>
      </c>
      <c r="CG1915" s="72">
        <v>712.40329333</v>
      </c>
      <c r="CH1915" s="72">
        <v>716.50152150999998</v>
      </c>
      <c r="CI1915" s="72">
        <v>731.52548966999996</v>
      </c>
      <c r="CJ1915" s="96">
        <v>0.91095694869999999</v>
      </c>
      <c r="CK1915" s="96">
        <v>0.92639085899999996</v>
      </c>
      <c r="CL1915" s="96">
        <v>0.93528483969999998</v>
      </c>
      <c r="CM1915" s="96">
        <v>0.86061226879999997</v>
      </c>
      <c r="CN1915" s="96">
        <v>0.90337248579999996</v>
      </c>
      <c r="CO1915" s="96">
        <v>0.92210923119999999</v>
      </c>
      <c r="CP1915" s="96">
        <v>0.98396529359999996</v>
      </c>
      <c r="CQ1915" s="96">
        <v>0.99584056389999998</v>
      </c>
      <c r="CR1915" s="96">
        <v>0.98807498790000003</v>
      </c>
      <c r="CS1915" s="95">
        <v>7647</v>
      </c>
      <c r="CT1915" s="95">
        <v>7628</v>
      </c>
      <c r="CU1915" s="95">
        <v>7860</v>
      </c>
      <c r="CV1915" s="95">
        <v>7988</v>
      </c>
      <c r="CW1915" s="95">
        <v>8336</v>
      </c>
      <c r="CX1915" s="96">
        <v>0.94114724999999999</v>
      </c>
      <c r="CY1915" s="96">
        <v>0.95658907299999996</v>
      </c>
      <c r="CZ1915" s="96">
        <v>0.92437122699999996</v>
      </c>
      <c r="DA1915" s="96">
        <v>0.89162996900000002</v>
      </c>
      <c r="DB1915" s="96">
        <v>0.90016742400000005</v>
      </c>
      <c r="DC1915">
        <v>2013</v>
      </c>
      <c r="DD1915" s="6">
        <v>5939</v>
      </c>
      <c r="DE1915" s="96">
        <v>2.0709886800000001E-2</v>
      </c>
      <c r="DF1915" s="72">
        <v>743.12</v>
      </c>
      <c r="DG1915" s="96">
        <v>1</v>
      </c>
      <c r="DH1915" s="72">
        <v>743.12</v>
      </c>
      <c r="DI1915" s="72">
        <v>718.71153443000003</v>
      </c>
      <c r="DJ1915" s="96">
        <v>1</v>
      </c>
      <c r="DK1915" s="72">
        <v>743.12</v>
      </c>
      <c r="DL1915" s="96">
        <v>1</v>
      </c>
      <c r="DM1915" s="72">
        <v>743.12</v>
      </c>
      <c r="DN1915" s="96">
        <v>0.46138762329999999</v>
      </c>
      <c r="DO1915" s="96">
        <v>5.2017000000000001E-2</v>
      </c>
      <c r="DP1915" s="72">
        <v>17.829999999999998</v>
      </c>
      <c r="DQ1915" s="72">
        <v>725.29</v>
      </c>
      <c r="DR1915" t="s">
        <v>358</v>
      </c>
      <c r="DT1915" t="s">
        <v>1204</v>
      </c>
    </row>
    <row r="1916" spans="1:124" x14ac:dyDescent="0.3">
      <c r="A1916" t="s">
        <v>10</v>
      </c>
      <c r="B1916">
        <v>34190</v>
      </c>
      <c r="C1916" s="95">
        <v>4859</v>
      </c>
      <c r="D1916" s="95">
        <v>15331628</v>
      </c>
      <c r="E1916" s="95">
        <v>4769</v>
      </c>
      <c r="F1916" s="95">
        <v>14763017</v>
      </c>
      <c r="G1916" s="95">
        <v>1181</v>
      </c>
      <c r="H1916" s="95">
        <v>2919809</v>
      </c>
      <c r="I1916" s="95">
        <v>1117</v>
      </c>
      <c r="J1916" s="95">
        <v>3612501</v>
      </c>
      <c r="K1916" s="95">
        <v>4853</v>
      </c>
      <c r="L1916" s="95">
        <v>15140472</v>
      </c>
      <c r="M1916" s="95">
        <v>4740</v>
      </c>
      <c r="N1916" s="95">
        <v>15052400</v>
      </c>
      <c r="O1916" s="95">
        <v>1152</v>
      </c>
      <c r="P1916" s="95">
        <v>3008536</v>
      </c>
      <c r="Q1916" s="95">
        <v>1081</v>
      </c>
      <c r="R1916" s="95">
        <v>3774153</v>
      </c>
      <c r="S1916" s="95">
        <v>4840</v>
      </c>
      <c r="T1916" s="95">
        <v>15634624</v>
      </c>
      <c r="U1916" s="95">
        <v>4686</v>
      </c>
      <c r="V1916" s="95">
        <v>16458903</v>
      </c>
      <c r="W1916" s="95">
        <v>1143</v>
      </c>
      <c r="X1916" s="95">
        <v>3151980</v>
      </c>
      <c r="Y1916" s="95">
        <v>1060</v>
      </c>
      <c r="Z1916" s="95">
        <v>3972657</v>
      </c>
      <c r="AA1916" s="95">
        <v>4837</v>
      </c>
      <c r="AB1916" s="95">
        <v>17750858</v>
      </c>
      <c r="AC1916" s="95">
        <v>4676</v>
      </c>
      <c r="AD1916" s="95">
        <v>17502104</v>
      </c>
      <c r="AE1916" s="95">
        <v>1112</v>
      </c>
      <c r="AF1916" s="95">
        <v>3232252</v>
      </c>
      <c r="AG1916" s="95">
        <v>1041</v>
      </c>
      <c r="AH1916" s="95">
        <v>3878779</v>
      </c>
      <c r="AI1916" s="95">
        <v>4877</v>
      </c>
      <c r="AJ1916" s="95">
        <v>16861252</v>
      </c>
      <c r="AK1916" s="95">
        <v>4703</v>
      </c>
      <c r="AL1916" s="95">
        <v>17049594</v>
      </c>
      <c r="AM1916" s="95">
        <v>1123</v>
      </c>
      <c r="AN1916" s="95">
        <v>2860777</v>
      </c>
      <c r="AO1916" s="95">
        <v>1057</v>
      </c>
      <c r="AP1916" s="95">
        <v>4088332</v>
      </c>
      <c r="AQ1916" s="72">
        <v>251.81</v>
      </c>
      <c r="AR1916" s="72">
        <v>260.16000000000003</v>
      </c>
      <c r="AS1916" s="72">
        <v>511.97</v>
      </c>
      <c r="AT1916" s="95">
        <v>18251437</v>
      </c>
      <c r="AU1916" s="95">
        <v>18375518</v>
      </c>
      <c r="AV1916" s="95">
        <v>6040</v>
      </c>
      <c r="AW1916" s="95">
        <v>5886</v>
      </c>
      <c r="AX1916" s="72">
        <v>251.86</v>
      </c>
      <c r="AY1916" s="72">
        <v>269.52</v>
      </c>
      <c r="AZ1916" s="72">
        <v>521.38</v>
      </c>
      <c r="BA1916" s="95">
        <v>18149008</v>
      </c>
      <c r="BB1916" s="95">
        <v>18826553</v>
      </c>
      <c r="BC1916" s="95">
        <v>6005</v>
      </c>
      <c r="BD1916" s="95">
        <v>5821</v>
      </c>
      <c r="BE1916" s="72">
        <v>261.67</v>
      </c>
      <c r="BF1916" s="72">
        <v>296.32</v>
      </c>
      <c r="BG1916" s="72">
        <v>557.99</v>
      </c>
      <c r="BH1916" s="95">
        <v>18786604</v>
      </c>
      <c r="BI1916" s="95">
        <v>20431560</v>
      </c>
      <c r="BJ1916" s="95">
        <v>5983</v>
      </c>
      <c r="BK1916" s="95">
        <v>5746</v>
      </c>
      <c r="BL1916" s="72">
        <v>293.93</v>
      </c>
      <c r="BM1916" s="72">
        <v>311.66000000000003</v>
      </c>
      <c r="BN1916" s="72">
        <v>605.59</v>
      </c>
      <c r="BO1916" s="95">
        <v>20983110</v>
      </c>
      <c r="BP1916" s="95">
        <v>21380883</v>
      </c>
      <c r="BQ1916" s="95">
        <v>5949</v>
      </c>
      <c r="BR1916" s="95">
        <v>5717</v>
      </c>
      <c r="BS1916" s="72">
        <v>273.92</v>
      </c>
      <c r="BT1916" s="72">
        <v>305.81</v>
      </c>
      <c r="BU1916" s="72">
        <v>579.73</v>
      </c>
      <c r="BV1916" s="95">
        <v>19722029</v>
      </c>
      <c r="BW1916" s="95">
        <v>21137926</v>
      </c>
      <c r="BX1916" s="95">
        <v>6000</v>
      </c>
      <c r="BY1916" s="95">
        <v>5760</v>
      </c>
      <c r="BZ1916" s="95">
        <v>5967</v>
      </c>
      <c r="CA1916" s="95">
        <v>5916</v>
      </c>
      <c r="CB1916" s="95">
        <v>5869</v>
      </c>
      <c r="CC1916" s="95">
        <v>5839</v>
      </c>
      <c r="CD1916" s="95">
        <v>5883</v>
      </c>
      <c r="CE1916" s="72">
        <v>650.75523149000003</v>
      </c>
      <c r="CF1916" s="72">
        <v>676.59346364999999</v>
      </c>
      <c r="CG1916" s="72">
        <v>712.40329333</v>
      </c>
      <c r="CH1916" s="72">
        <v>716.50152150999998</v>
      </c>
      <c r="CI1916" s="72">
        <v>731.52548966999996</v>
      </c>
      <c r="CJ1916" s="96">
        <v>0.78673205410000002</v>
      </c>
      <c r="CK1916" s="96">
        <v>0.77059567969999998</v>
      </c>
      <c r="CL1916" s="96">
        <v>0.7832501691</v>
      </c>
      <c r="CM1916" s="96">
        <v>0.84520406699999995</v>
      </c>
      <c r="CN1916" s="96">
        <v>0.79249459960000002</v>
      </c>
      <c r="CO1916" s="96">
        <v>0.95856767480000005</v>
      </c>
      <c r="CP1916" s="96">
        <v>0.83004605190000003</v>
      </c>
      <c r="CQ1916" s="96">
        <v>0.99584056389999998</v>
      </c>
      <c r="CR1916" s="96">
        <v>0.83351287689999998</v>
      </c>
      <c r="CS1916" s="95">
        <v>5768</v>
      </c>
      <c r="CT1916" s="95">
        <v>5802</v>
      </c>
      <c r="CU1916" s="95">
        <v>5763</v>
      </c>
      <c r="CV1916" s="95">
        <v>5713</v>
      </c>
      <c r="CW1916" s="95">
        <v>5838</v>
      </c>
      <c r="CX1916" s="96">
        <v>0.95243817900000005</v>
      </c>
      <c r="CY1916" s="96">
        <v>0.95271321499999995</v>
      </c>
      <c r="CZ1916" s="96">
        <v>0.96013439099999998</v>
      </c>
      <c r="DA1916" s="96">
        <v>0.96686297099999996</v>
      </c>
      <c r="DB1916" s="96">
        <v>0.96077776299999995</v>
      </c>
      <c r="DC1916">
        <v>2013</v>
      </c>
      <c r="DD1916" s="6">
        <v>5786</v>
      </c>
      <c r="DE1916" s="96">
        <v>2.1855022999999999E-3</v>
      </c>
      <c r="DF1916" s="72">
        <v>638.73</v>
      </c>
      <c r="DG1916" s="96">
        <v>1</v>
      </c>
      <c r="DH1916" s="72">
        <v>638.73</v>
      </c>
      <c r="DI1916" s="72">
        <v>709.14020688999994</v>
      </c>
      <c r="DJ1916" s="96">
        <v>1</v>
      </c>
      <c r="DK1916" s="72">
        <v>638.73</v>
      </c>
      <c r="DL1916" s="96">
        <v>1</v>
      </c>
      <c r="DM1916" s="72">
        <v>638.73</v>
      </c>
      <c r="DN1916" s="96">
        <v>1</v>
      </c>
      <c r="DO1916" s="96">
        <v>8.0909999999999992E-3</v>
      </c>
      <c r="DP1916" s="72">
        <v>5.17</v>
      </c>
      <c r="DQ1916" s="72">
        <v>633.55999999999995</v>
      </c>
      <c r="DR1916" t="s">
        <v>10</v>
      </c>
      <c r="DT1916" t="s">
        <v>1204</v>
      </c>
    </row>
    <row r="1917" spans="1:124" x14ac:dyDescent="0.3">
      <c r="A1917" t="s">
        <v>1218</v>
      </c>
      <c r="B1917">
        <v>34200</v>
      </c>
      <c r="C1917" s="95">
        <v>2547</v>
      </c>
      <c r="D1917" s="95">
        <v>8287283</v>
      </c>
      <c r="E1917" s="95">
        <v>2491</v>
      </c>
      <c r="F1917" s="95">
        <v>7502945</v>
      </c>
      <c r="G1917" s="95">
        <v>456</v>
      </c>
      <c r="H1917" s="95">
        <v>1648955</v>
      </c>
      <c r="I1917" s="95">
        <v>428</v>
      </c>
      <c r="J1917" s="95">
        <v>1148354</v>
      </c>
      <c r="K1917" s="95">
        <v>2579</v>
      </c>
      <c r="L1917" s="95">
        <v>8817994</v>
      </c>
      <c r="M1917" s="95">
        <v>2518</v>
      </c>
      <c r="N1917" s="95">
        <v>7697796</v>
      </c>
      <c r="O1917" s="95">
        <v>464</v>
      </c>
      <c r="P1917" s="95">
        <v>1620375</v>
      </c>
      <c r="Q1917" s="95">
        <v>434</v>
      </c>
      <c r="R1917" s="95">
        <v>1199919</v>
      </c>
      <c r="S1917" s="95">
        <v>2581</v>
      </c>
      <c r="T1917" s="95">
        <v>9149813</v>
      </c>
      <c r="U1917" s="95">
        <v>2515</v>
      </c>
      <c r="V1917" s="95">
        <v>7859115</v>
      </c>
      <c r="W1917" s="95">
        <v>478</v>
      </c>
      <c r="X1917" s="95">
        <v>1600362</v>
      </c>
      <c r="Y1917" s="95">
        <v>443</v>
      </c>
      <c r="Z1917" s="95">
        <v>1380228</v>
      </c>
      <c r="AA1917" s="95">
        <v>2613</v>
      </c>
      <c r="AB1917" s="95">
        <v>9764781</v>
      </c>
      <c r="AC1917" s="95">
        <v>2531</v>
      </c>
      <c r="AD1917" s="95">
        <v>9050602</v>
      </c>
      <c r="AE1917" s="95">
        <v>477</v>
      </c>
      <c r="AF1917" s="95">
        <v>2328107</v>
      </c>
      <c r="AG1917" s="95">
        <v>445</v>
      </c>
      <c r="AH1917" s="95">
        <v>2083326</v>
      </c>
      <c r="AI1917" s="95">
        <v>2640</v>
      </c>
      <c r="AJ1917" s="95">
        <v>11672923</v>
      </c>
      <c r="AK1917" s="95">
        <v>2555</v>
      </c>
      <c r="AL1917" s="95">
        <v>10327903.98</v>
      </c>
      <c r="AM1917" s="95">
        <v>497</v>
      </c>
      <c r="AN1917" s="95">
        <v>1651892</v>
      </c>
      <c r="AO1917" s="95">
        <v>464</v>
      </c>
      <c r="AP1917" s="95">
        <v>2104128.2200000002</v>
      </c>
      <c r="AQ1917" s="72">
        <v>275.73</v>
      </c>
      <c r="AR1917" s="72">
        <v>246.98</v>
      </c>
      <c r="AS1917" s="72">
        <v>522.71</v>
      </c>
      <c r="AT1917" s="95">
        <v>9936238</v>
      </c>
      <c r="AU1917" s="95">
        <v>8651299</v>
      </c>
      <c r="AV1917" s="95">
        <v>3003</v>
      </c>
      <c r="AW1917" s="95">
        <v>2919</v>
      </c>
      <c r="AX1917" s="72">
        <v>285.86</v>
      </c>
      <c r="AY1917" s="72">
        <v>251.18</v>
      </c>
      <c r="AZ1917" s="72">
        <v>537.04</v>
      </c>
      <c r="BA1917" s="95">
        <v>10438369</v>
      </c>
      <c r="BB1917" s="95">
        <v>8897715</v>
      </c>
      <c r="BC1917" s="95">
        <v>3043</v>
      </c>
      <c r="BD1917" s="95">
        <v>2952</v>
      </c>
      <c r="BE1917" s="72">
        <v>292.86</v>
      </c>
      <c r="BF1917" s="72">
        <v>260.29000000000002</v>
      </c>
      <c r="BG1917" s="72">
        <v>553.15</v>
      </c>
      <c r="BH1917" s="95">
        <v>10750175</v>
      </c>
      <c r="BI1917" s="95">
        <v>9239343</v>
      </c>
      <c r="BJ1917" s="95">
        <v>3059</v>
      </c>
      <c r="BK1917" s="95">
        <v>2958</v>
      </c>
      <c r="BL1917" s="72">
        <v>326.13</v>
      </c>
      <c r="BM1917" s="72">
        <v>311.77</v>
      </c>
      <c r="BN1917" s="72">
        <v>637.9</v>
      </c>
      <c r="BO1917" s="95">
        <v>12092888</v>
      </c>
      <c r="BP1917" s="95">
        <v>11133928</v>
      </c>
      <c r="BQ1917" s="95">
        <v>3090</v>
      </c>
      <c r="BR1917" s="95">
        <v>2976</v>
      </c>
      <c r="BS1917" s="72">
        <v>353.97</v>
      </c>
      <c r="BT1917" s="72">
        <v>343.16</v>
      </c>
      <c r="BU1917" s="72">
        <v>697.13</v>
      </c>
      <c r="BV1917" s="95">
        <v>13324815</v>
      </c>
      <c r="BW1917" s="95">
        <v>12432032.199999999</v>
      </c>
      <c r="BX1917" s="95">
        <v>3137</v>
      </c>
      <c r="BY1917" s="95">
        <v>3019</v>
      </c>
      <c r="BZ1917" s="95">
        <v>2963</v>
      </c>
      <c r="CA1917" s="95">
        <v>2999</v>
      </c>
      <c r="CB1917" s="95">
        <v>3010</v>
      </c>
      <c r="CC1917" s="95">
        <v>3036</v>
      </c>
      <c r="CD1917" s="95">
        <v>3079</v>
      </c>
      <c r="CE1917" s="72">
        <v>650.75523149000003</v>
      </c>
      <c r="CF1917" s="72">
        <v>676.59346364999999</v>
      </c>
      <c r="CG1917" s="72">
        <v>712.40329333</v>
      </c>
      <c r="CH1917" s="72">
        <v>716.50152150999998</v>
      </c>
      <c r="CI1917" s="72">
        <v>731.52548966999996</v>
      </c>
      <c r="CJ1917" s="96">
        <v>0.80323595530000003</v>
      </c>
      <c r="CK1917" s="96">
        <v>0.79374104069999996</v>
      </c>
      <c r="CL1917" s="96">
        <v>0.77645626459999995</v>
      </c>
      <c r="CM1917" s="96">
        <v>0.89029817919999998</v>
      </c>
      <c r="CN1917" s="96">
        <v>0.9529811467</v>
      </c>
      <c r="CO1917" s="96">
        <v>0.94325058149999996</v>
      </c>
      <c r="CP1917" s="96">
        <v>0.89408109979999995</v>
      </c>
      <c r="CQ1917" s="96">
        <v>0.99584056389999998</v>
      </c>
      <c r="CR1917" s="96">
        <v>0.89781537789999999</v>
      </c>
      <c r="CS1917" s="95">
        <v>2889</v>
      </c>
      <c r="CT1917" s="95">
        <v>2939</v>
      </c>
      <c r="CU1917" s="95">
        <v>2969</v>
      </c>
      <c r="CV1917" s="95">
        <v>3042</v>
      </c>
      <c r="CW1917" s="95">
        <v>3101</v>
      </c>
      <c r="CX1917" s="96">
        <v>0.923690177</v>
      </c>
      <c r="CY1917" s="96">
        <v>0.94067161700000002</v>
      </c>
      <c r="CZ1917" s="96">
        <v>0.94692562700000005</v>
      </c>
      <c r="DA1917" s="96">
        <v>0.94597034099999999</v>
      </c>
      <c r="DB1917" s="96">
        <v>0.95773135099999995</v>
      </c>
      <c r="DC1917">
        <v>2013</v>
      </c>
      <c r="DD1917" s="6">
        <v>2964.8</v>
      </c>
      <c r="DE1917" s="96">
        <v>8.8872252999999991E-3</v>
      </c>
      <c r="DF1917" s="72">
        <v>683.39</v>
      </c>
      <c r="DG1917" s="96">
        <v>1</v>
      </c>
      <c r="DH1917" s="72">
        <v>683.39</v>
      </c>
      <c r="DI1917" s="72">
        <v>709.14020688999994</v>
      </c>
      <c r="DJ1917" s="96">
        <v>1</v>
      </c>
      <c r="DK1917" s="72">
        <v>683.39</v>
      </c>
      <c r="DL1917" s="96">
        <v>1</v>
      </c>
      <c r="DM1917" s="72">
        <v>683.39</v>
      </c>
      <c r="DN1917" s="96">
        <v>1</v>
      </c>
      <c r="DO1917" s="96">
        <v>1.7850999999999999E-2</v>
      </c>
      <c r="DP1917" s="72">
        <v>12.2</v>
      </c>
      <c r="DQ1917" s="72">
        <v>671.19</v>
      </c>
      <c r="DR1917" t="s">
        <v>1218</v>
      </c>
      <c r="DT1917" t="s">
        <v>1204</v>
      </c>
    </row>
    <row r="1918" spans="1:124" x14ac:dyDescent="0.3">
      <c r="A1918" t="s">
        <v>14</v>
      </c>
      <c r="B1918">
        <v>34210</v>
      </c>
      <c r="C1918" s="95">
        <v>1977</v>
      </c>
      <c r="D1918" s="95">
        <v>6028449</v>
      </c>
      <c r="E1918" s="95">
        <v>1936</v>
      </c>
      <c r="F1918" s="95">
        <v>5905639</v>
      </c>
      <c r="G1918" s="95">
        <v>391</v>
      </c>
      <c r="H1918" s="95">
        <v>1474051</v>
      </c>
      <c r="I1918" s="95">
        <v>369</v>
      </c>
      <c r="J1918" s="95">
        <v>1163662</v>
      </c>
      <c r="K1918" s="95">
        <v>1968</v>
      </c>
      <c r="L1918" s="95">
        <v>6261698</v>
      </c>
      <c r="M1918" s="95">
        <v>1932</v>
      </c>
      <c r="N1918" s="95">
        <v>6419900</v>
      </c>
      <c r="O1918" s="95">
        <v>382</v>
      </c>
      <c r="P1918" s="95">
        <v>804561</v>
      </c>
      <c r="Q1918" s="95">
        <v>363</v>
      </c>
      <c r="R1918" s="95">
        <v>1232718</v>
      </c>
      <c r="S1918" s="95">
        <v>1982</v>
      </c>
      <c r="T1918" s="95">
        <v>7152882</v>
      </c>
      <c r="U1918" s="95">
        <v>1939</v>
      </c>
      <c r="V1918" s="95">
        <v>7138800</v>
      </c>
      <c r="W1918" s="95">
        <v>397</v>
      </c>
      <c r="X1918" s="95">
        <v>1088466</v>
      </c>
      <c r="Y1918" s="95">
        <v>371</v>
      </c>
      <c r="Z1918" s="95">
        <v>1461453</v>
      </c>
      <c r="AA1918" s="95">
        <v>1977</v>
      </c>
      <c r="AB1918" s="95">
        <v>6452212</v>
      </c>
      <c r="AC1918" s="95">
        <v>1919</v>
      </c>
      <c r="AD1918" s="95">
        <v>7289363</v>
      </c>
      <c r="AE1918" s="95">
        <v>396</v>
      </c>
      <c r="AF1918" s="95">
        <v>1511785</v>
      </c>
      <c r="AG1918" s="95">
        <v>369</v>
      </c>
      <c r="AH1918" s="95">
        <v>1564093</v>
      </c>
      <c r="AI1918" s="95">
        <v>2028</v>
      </c>
      <c r="AJ1918" s="95">
        <v>6476217</v>
      </c>
      <c r="AK1918" s="95">
        <v>1969</v>
      </c>
      <c r="AL1918" s="95">
        <v>7779961</v>
      </c>
      <c r="AM1918" s="95">
        <v>379</v>
      </c>
      <c r="AN1918" s="95">
        <v>1221337</v>
      </c>
      <c r="AO1918" s="95">
        <v>363</v>
      </c>
      <c r="AP1918" s="95">
        <v>1596098</v>
      </c>
      <c r="AQ1918" s="72">
        <v>264.02</v>
      </c>
      <c r="AR1918" s="72">
        <v>255.58</v>
      </c>
      <c r="AS1918" s="72">
        <v>519.6</v>
      </c>
      <c r="AT1918" s="95">
        <v>7502500</v>
      </c>
      <c r="AU1918" s="95">
        <v>7069301</v>
      </c>
      <c r="AV1918" s="95">
        <v>2368</v>
      </c>
      <c r="AW1918" s="95">
        <v>2305</v>
      </c>
      <c r="AX1918" s="72">
        <v>250.58</v>
      </c>
      <c r="AY1918" s="72">
        <v>277.87</v>
      </c>
      <c r="AZ1918" s="72">
        <v>528.45000000000005</v>
      </c>
      <c r="BA1918" s="95">
        <v>7066259</v>
      </c>
      <c r="BB1918" s="95">
        <v>7652618</v>
      </c>
      <c r="BC1918" s="95">
        <v>2350</v>
      </c>
      <c r="BD1918" s="95">
        <v>2295</v>
      </c>
      <c r="BE1918" s="72">
        <v>288.68</v>
      </c>
      <c r="BF1918" s="72">
        <v>310.25</v>
      </c>
      <c r="BG1918" s="72">
        <v>598.92999999999995</v>
      </c>
      <c r="BH1918" s="95">
        <v>8241348</v>
      </c>
      <c r="BI1918" s="95">
        <v>8600253</v>
      </c>
      <c r="BJ1918" s="95">
        <v>2379</v>
      </c>
      <c r="BK1918" s="95">
        <v>2310</v>
      </c>
      <c r="BL1918" s="72">
        <v>279.67</v>
      </c>
      <c r="BM1918" s="72">
        <v>322.45999999999998</v>
      </c>
      <c r="BN1918" s="72">
        <v>602.13</v>
      </c>
      <c r="BO1918" s="95">
        <v>7963997</v>
      </c>
      <c r="BP1918" s="95">
        <v>8853456</v>
      </c>
      <c r="BQ1918" s="95">
        <v>2373</v>
      </c>
      <c r="BR1918" s="95">
        <v>2288</v>
      </c>
      <c r="BS1918" s="72">
        <v>266.5</v>
      </c>
      <c r="BT1918" s="72">
        <v>335.05</v>
      </c>
      <c r="BU1918" s="72">
        <v>601.54999999999995</v>
      </c>
      <c r="BV1918" s="95">
        <v>7697554</v>
      </c>
      <c r="BW1918" s="95">
        <v>9376059</v>
      </c>
      <c r="BX1918" s="95">
        <v>2407</v>
      </c>
      <c r="BY1918" s="95">
        <v>2332</v>
      </c>
      <c r="BZ1918" s="95">
        <v>2338</v>
      </c>
      <c r="CA1918" s="95">
        <v>2323</v>
      </c>
      <c r="CB1918" s="95">
        <v>2346</v>
      </c>
      <c r="CC1918" s="95">
        <v>2333</v>
      </c>
      <c r="CD1918" s="95">
        <v>2370</v>
      </c>
      <c r="CE1918" s="72">
        <v>650.75523149000003</v>
      </c>
      <c r="CF1918" s="72">
        <v>676.59346364999999</v>
      </c>
      <c r="CG1918" s="72">
        <v>712.40329333</v>
      </c>
      <c r="CH1918" s="72">
        <v>716.50152150999998</v>
      </c>
      <c r="CI1918" s="72">
        <v>731.52548966999996</v>
      </c>
      <c r="CJ1918" s="96">
        <v>0.79845689259999997</v>
      </c>
      <c r="CK1918" s="96">
        <v>0.781045086</v>
      </c>
      <c r="CL1918" s="96">
        <v>0.84071761830000002</v>
      </c>
      <c r="CM1918" s="96">
        <v>0.84037504730000001</v>
      </c>
      <c r="CN1918" s="96">
        <v>0.82232267839999995</v>
      </c>
      <c r="CO1918" s="96">
        <v>0.93797187459999998</v>
      </c>
      <c r="CP1918" s="96">
        <v>0.87058416849999998</v>
      </c>
      <c r="CQ1918" s="96">
        <v>0.99584056389999998</v>
      </c>
      <c r="CR1918" s="96">
        <v>0.87422030770000003</v>
      </c>
      <c r="CS1918" s="95">
        <v>2310</v>
      </c>
      <c r="CT1918" s="95">
        <v>2287</v>
      </c>
      <c r="CU1918" s="95">
        <v>2310</v>
      </c>
      <c r="CV1918" s="95">
        <v>2329</v>
      </c>
      <c r="CW1918" s="95">
        <v>2383</v>
      </c>
      <c r="CX1918" s="96">
        <v>0.93450652199999995</v>
      </c>
      <c r="CY1918" s="96">
        <v>0.92445480599999996</v>
      </c>
      <c r="CZ1918" s="96">
        <v>0.93887436000000002</v>
      </c>
      <c r="DA1918" s="96">
        <v>0.94979349099999999</v>
      </c>
      <c r="DB1918" s="96">
        <v>0.941875028</v>
      </c>
      <c r="DC1918">
        <v>2013</v>
      </c>
      <c r="DD1918" s="6">
        <v>2306</v>
      </c>
      <c r="DE1918" s="96">
        <v>2.8119043000000002E-3</v>
      </c>
      <c r="DF1918" s="72">
        <v>669.5</v>
      </c>
      <c r="DG1918" s="96">
        <v>1</v>
      </c>
      <c r="DH1918" s="72">
        <v>669.5</v>
      </c>
      <c r="DI1918" s="72">
        <v>709.14020688999994</v>
      </c>
      <c r="DJ1918" s="96">
        <v>1</v>
      </c>
      <c r="DK1918" s="72">
        <v>669.5</v>
      </c>
      <c r="DL1918" s="96">
        <v>1</v>
      </c>
      <c r="DM1918" s="72">
        <v>669.5</v>
      </c>
      <c r="DN1918" s="96">
        <v>1</v>
      </c>
      <c r="DO1918" s="96">
        <v>1.1168000000000001E-2</v>
      </c>
      <c r="DP1918" s="72">
        <v>7.48</v>
      </c>
      <c r="DQ1918" s="72">
        <v>662.02</v>
      </c>
      <c r="DR1918" t="s">
        <v>14</v>
      </c>
      <c r="DT1918" t="s">
        <v>1204</v>
      </c>
    </row>
    <row r="1919" spans="1:124" x14ac:dyDescent="0.3">
      <c r="A1919" t="s">
        <v>112</v>
      </c>
      <c r="B1919">
        <v>34220</v>
      </c>
      <c r="C1919" s="95">
        <v>13986</v>
      </c>
      <c r="D1919" s="95">
        <v>57852994</v>
      </c>
      <c r="E1919" s="95">
        <v>13719</v>
      </c>
      <c r="F1919" s="95">
        <v>41470219</v>
      </c>
      <c r="G1919" s="95">
        <v>3988</v>
      </c>
      <c r="H1919" s="95">
        <v>12736071</v>
      </c>
      <c r="I1919" s="95">
        <v>3692</v>
      </c>
      <c r="J1919" s="95">
        <v>13145306</v>
      </c>
      <c r="K1919" s="95">
        <v>13923</v>
      </c>
      <c r="L1919" s="95">
        <v>55341132</v>
      </c>
      <c r="M1919" s="95">
        <v>13606</v>
      </c>
      <c r="N1919" s="95">
        <v>43614039</v>
      </c>
      <c r="O1919" s="95">
        <v>4145</v>
      </c>
      <c r="P1919" s="95">
        <v>13590734</v>
      </c>
      <c r="Q1919" s="95">
        <v>3810</v>
      </c>
      <c r="R1919" s="95">
        <v>13585840</v>
      </c>
      <c r="S1919" s="95">
        <v>14136</v>
      </c>
      <c r="T1919" s="95">
        <v>59006451</v>
      </c>
      <c r="U1919" s="95">
        <v>13770</v>
      </c>
      <c r="V1919" s="95">
        <v>46087069</v>
      </c>
      <c r="W1919" s="95">
        <v>4173</v>
      </c>
      <c r="X1919" s="95">
        <v>12968483</v>
      </c>
      <c r="Y1919" s="95">
        <v>3877</v>
      </c>
      <c r="Z1919" s="95">
        <v>14036796</v>
      </c>
      <c r="AA1919" s="95">
        <v>14283</v>
      </c>
      <c r="AB1919" s="95">
        <v>56255817</v>
      </c>
      <c r="AC1919" s="95">
        <v>13895</v>
      </c>
      <c r="AD1919" s="95">
        <v>50738980</v>
      </c>
      <c r="AE1919" s="95">
        <v>4179</v>
      </c>
      <c r="AF1919" s="95">
        <v>13477905</v>
      </c>
      <c r="AG1919" s="95">
        <v>3886</v>
      </c>
      <c r="AH1919" s="95">
        <v>15543086</v>
      </c>
      <c r="AI1919" s="95">
        <v>14631</v>
      </c>
      <c r="AJ1919" s="95">
        <v>58691774</v>
      </c>
      <c r="AK1919" s="95">
        <v>14235</v>
      </c>
      <c r="AL1919" s="95">
        <v>54094629.07</v>
      </c>
      <c r="AM1919" s="95">
        <v>4352</v>
      </c>
      <c r="AN1919" s="95">
        <v>15699023</v>
      </c>
      <c r="AO1919" s="95">
        <v>4083</v>
      </c>
      <c r="AP1919" s="95">
        <v>18007670</v>
      </c>
      <c r="AQ1919" s="72">
        <v>327.27</v>
      </c>
      <c r="AR1919" s="72">
        <v>261.39999999999998</v>
      </c>
      <c r="AS1919" s="72">
        <v>588.66999999999996</v>
      </c>
      <c r="AT1919" s="95">
        <v>70589065</v>
      </c>
      <c r="AU1919" s="95">
        <v>54615525</v>
      </c>
      <c r="AV1919" s="95">
        <v>17974</v>
      </c>
      <c r="AW1919" s="95">
        <v>17411</v>
      </c>
      <c r="AX1919" s="72">
        <v>317.93</v>
      </c>
      <c r="AY1919" s="72">
        <v>273.69</v>
      </c>
      <c r="AZ1919" s="72">
        <v>591.62</v>
      </c>
      <c r="BA1919" s="95">
        <v>68931866</v>
      </c>
      <c r="BB1919" s="95">
        <v>57199879</v>
      </c>
      <c r="BC1919" s="95">
        <v>18068</v>
      </c>
      <c r="BD1919" s="95">
        <v>17416</v>
      </c>
      <c r="BE1919" s="72">
        <v>327.58999999999997</v>
      </c>
      <c r="BF1919" s="72">
        <v>283.92</v>
      </c>
      <c r="BG1919" s="72">
        <v>611.51</v>
      </c>
      <c r="BH1919" s="95">
        <v>71974934</v>
      </c>
      <c r="BI1919" s="95">
        <v>60123865</v>
      </c>
      <c r="BJ1919" s="95">
        <v>18309</v>
      </c>
      <c r="BK1919" s="95">
        <v>17647</v>
      </c>
      <c r="BL1919" s="72">
        <v>314.76</v>
      </c>
      <c r="BM1919" s="72">
        <v>310.64</v>
      </c>
      <c r="BN1919" s="72">
        <v>625.4</v>
      </c>
      <c r="BO1919" s="95">
        <v>69733722</v>
      </c>
      <c r="BP1919" s="95">
        <v>66282066</v>
      </c>
      <c r="BQ1919" s="95">
        <v>18462</v>
      </c>
      <c r="BR1919" s="95">
        <v>17781</v>
      </c>
      <c r="BS1919" s="72">
        <v>326.57</v>
      </c>
      <c r="BT1919" s="72">
        <v>328.01</v>
      </c>
      <c r="BU1919" s="72">
        <v>654.58000000000004</v>
      </c>
      <c r="BV1919" s="95">
        <v>74390797</v>
      </c>
      <c r="BW1919" s="95">
        <v>72102299.069999993</v>
      </c>
      <c r="BX1919" s="95">
        <v>18983</v>
      </c>
      <c r="BY1919" s="95">
        <v>18318</v>
      </c>
      <c r="BZ1919" s="95">
        <v>17706</v>
      </c>
      <c r="CA1919" s="95">
        <v>17753</v>
      </c>
      <c r="CB1919" s="95">
        <v>17990</v>
      </c>
      <c r="CC1919" s="95">
        <v>18139</v>
      </c>
      <c r="CD1919" s="95">
        <v>18658</v>
      </c>
      <c r="CE1919" s="72">
        <v>650.75523149000003</v>
      </c>
      <c r="CF1919" s="72">
        <v>676.59346364999999</v>
      </c>
      <c r="CG1919" s="72">
        <v>712.40329333</v>
      </c>
      <c r="CH1919" s="72">
        <v>716.50152150999998</v>
      </c>
      <c r="CI1919" s="72">
        <v>731.52548966999996</v>
      </c>
      <c r="CJ1919" s="96">
        <v>0.90459510970000001</v>
      </c>
      <c r="CK1919" s="96">
        <v>0.87440986620000005</v>
      </c>
      <c r="CL1919" s="96">
        <v>0.85837615540000001</v>
      </c>
      <c r="CM1919" s="96">
        <v>0.87285229860000002</v>
      </c>
      <c r="CN1919" s="96">
        <v>0.89481502589999995</v>
      </c>
      <c r="CO1919" s="96">
        <v>0.96961612610000003</v>
      </c>
      <c r="CP1919" s="96">
        <v>0.90861699539999996</v>
      </c>
      <c r="CQ1919" s="96">
        <v>0.99584056389999998</v>
      </c>
      <c r="CR1919" s="96">
        <v>0.91241198499999998</v>
      </c>
      <c r="CS1919" s="95">
        <v>16825</v>
      </c>
      <c r="CT1919" s="95">
        <v>16911</v>
      </c>
      <c r="CU1919" s="95">
        <v>17157</v>
      </c>
      <c r="CV1919" s="95">
        <v>17251</v>
      </c>
      <c r="CW1919" s="95">
        <v>17647</v>
      </c>
      <c r="CX1919" s="96">
        <v>0.97822374300000003</v>
      </c>
      <c r="CY1919" s="96">
        <v>0.98283331299999999</v>
      </c>
      <c r="CZ1919" s="96">
        <v>0.96197361199999998</v>
      </c>
      <c r="DA1919" s="96">
        <v>0.965163628</v>
      </c>
      <c r="DB1919" s="96">
        <v>0.96052640300000003</v>
      </c>
      <c r="DC1919">
        <v>2013</v>
      </c>
      <c r="DD1919" s="6">
        <v>17714.599999999999</v>
      </c>
      <c r="DE1919" s="96">
        <v>2.8383421999999998E-3</v>
      </c>
      <c r="DF1919" s="72">
        <v>698.73</v>
      </c>
      <c r="DG1919" s="96">
        <v>1</v>
      </c>
      <c r="DH1919" s="72">
        <v>698.73</v>
      </c>
      <c r="DI1919" s="72">
        <v>709.14020688999994</v>
      </c>
      <c r="DJ1919" s="96">
        <v>1</v>
      </c>
      <c r="DK1919" s="72">
        <v>698.73</v>
      </c>
      <c r="DL1919" s="96">
        <v>1</v>
      </c>
      <c r="DM1919" s="72">
        <v>698.73</v>
      </c>
      <c r="DN1919" s="96">
        <v>1</v>
      </c>
      <c r="DO1919" s="96">
        <v>1.0340999999999999E-2</v>
      </c>
      <c r="DP1919" s="72">
        <v>7.23</v>
      </c>
      <c r="DQ1919" s="72">
        <v>691.5</v>
      </c>
      <c r="DR1919" t="s">
        <v>112</v>
      </c>
      <c r="DT1919" t="s">
        <v>1204</v>
      </c>
    </row>
    <row r="1920" spans="1:124" x14ac:dyDescent="0.3">
      <c r="A1920" t="s">
        <v>1219</v>
      </c>
      <c r="B1920">
        <v>34230</v>
      </c>
      <c r="C1920" s="95">
        <v>7704</v>
      </c>
      <c r="D1920" s="95">
        <v>41487923</v>
      </c>
      <c r="E1920" s="95">
        <v>7559</v>
      </c>
      <c r="F1920" s="95">
        <v>30386004</v>
      </c>
      <c r="G1920" s="95">
        <v>3180</v>
      </c>
      <c r="H1920" s="95">
        <v>10633270</v>
      </c>
      <c r="I1920" s="95">
        <v>3039</v>
      </c>
      <c r="J1920" s="95">
        <v>10990319</v>
      </c>
      <c r="K1920" s="95">
        <v>7652</v>
      </c>
      <c r="L1920" s="95">
        <v>39195027</v>
      </c>
      <c r="M1920" s="95">
        <v>7484</v>
      </c>
      <c r="N1920" s="95">
        <v>30990133</v>
      </c>
      <c r="O1920" s="95">
        <v>3218</v>
      </c>
      <c r="P1920" s="95">
        <v>12721796</v>
      </c>
      <c r="Q1920" s="95">
        <v>3072</v>
      </c>
      <c r="R1920" s="95">
        <v>11931379</v>
      </c>
      <c r="S1920" s="95">
        <v>7838</v>
      </c>
      <c r="T1920" s="95">
        <v>38661645</v>
      </c>
      <c r="U1920" s="95">
        <v>7655</v>
      </c>
      <c r="V1920" s="95">
        <v>32642459</v>
      </c>
      <c r="W1920" s="95">
        <v>3187</v>
      </c>
      <c r="X1920" s="95">
        <v>12182465</v>
      </c>
      <c r="Y1920" s="95">
        <v>3032</v>
      </c>
      <c r="Z1920" s="95">
        <v>12332177</v>
      </c>
      <c r="AA1920" s="95">
        <v>8024</v>
      </c>
      <c r="AB1920" s="95">
        <v>35826350</v>
      </c>
      <c r="AC1920" s="95">
        <v>7826</v>
      </c>
      <c r="AD1920" s="95">
        <v>34634286</v>
      </c>
      <c r="AE1920" s="95">
        <v>3193</v>
      </c>
      <c r="AF1920" s="95">
        <v>11692360</v>
      </c>
      <c r="AG1920" s="95">
        <v>3037</v>
      </c>
      <c r="AH1920" s="95">
        <v>13260210</v>
      </c>
      <c r="AI1920" s="95">
        <v>8215</v>
      </c>
      <c r="AJ1920" s="95">
        <v>41310736</v>
      </c>
      <c r="AK1920" s="95">
        <v>7986</v>
      </c>
      <c r="AL1920" s="95">
        <v>37579851</v>
      </c>
      <c r="AM1920" s="95">
        <v>3258</v>
      </c>
      <c r="AN1920" s="95">
        <v>12901397</v>
      </c>
      <c r="AO1920" s="95">
        <v>3094</v>
      </c>
      <c r="AP1920" s="95">
        <v>13518426</v>
      </c>
      <c r="AQ1920" s="72">
        <v>399.07</v>
      </c>
      <c r="AR1920" s="72">
        <v>325.35000000000002</v>
      </c>
      <c r="AS1920" s="72">
        <v>724.42</v>
      </c>
      <c r="AT1920" s="95">
        <v>52121193</v>
      </c>
      <c r="AU1920" s="95">
        <v>41376323</v>
      </c>
      <c r="AV1920" s="95">
        <v>10884</v>
      </c>
      <c r="AW1920" s="95">
        <v>10598</v>
      </c>
      <c r="AX1920" s="72">
        <v>398.01</v>
      </c>
      <c r="AY1920" s="72">
        <v>338.84</v>
      </c>
      <c r="AZ1920" s="72">
        <v>736.85</v>
      </c>
      <c r="BA1920" s="95">
        <v>51916823</v>
      </c>
      <c r="BB1920" s="95">
        <v>42921512</v>
      </c>
      <c r="BC1920" s="95">
        <v>10870</v>
      </c>
      <c r="BD1920" s="95">
        <v>10556</v>
      </c>
      <c r="BE1920" s="72">
        <v>384.31</v>
      </c>
      <c r="BF1920" s="72">
        <v>350.7</v>
      </c>
      <c r="BG1920" s="72">
        <v>735.01</v>
      </c>
      <c r="BH1920" s="95">
        <v>50844110</v>
      </c>
      <c r="BI1920" s="95">
        <v>44974636</v>
      </c>
      <c r="BJ1920" s="95">
        <v>11025</v>
      </c>
      <c r="BK1920" s="95">
        <v>10687</v>
      </c>
      <c r="BL1920" s="72">
        <v>353.03</v>
      </c>
      <c r="BM1920" s="72">
        <v>367.41</v>
      </c>
      <c r="BN1920" s="72">
        <v>720.44</v>
      </c>
      <c r="BO1920" s="95">
        <v>47518710</v>
      </c>
      <c r="BP1920" s="95">
        <v>47894496</v>
      </c>
      <c r="BQ1920" s="95">
        <v>11217</v>
      </c>
      <c r="BR1920" s="95">
        <v>10863</v>
      </c>
      <c r="BS1920" s="72">
        <v>393.77</v>
      </c>
      <c r="BT1920" s="72">
        <v>384.31</v>
      </c>
      <c r="BU1920" s="72">
        <v>778.08</v>
      </c>
      <c r="BV1920" s="95">
        <v>54212133</v>
      </c>
      <c r="BW1920" s="95">
        <v>51098277</v>
      </c>
      <c r="BX1920" s="95">
        <v>11473</v>
      </c>
      <c r="BY1920" s="95">
        <v>11080</v>
      </c>
      <c r="BZ1920" s="95">
        <v>10748</v>
      </c>
      <c r="CA1920" s="95">
        <v>10718</v>
      </c>
      <c r="CB1920" s="95">
        <v>10862</v>
      </c>
      <c r="CC1920" s="95">
        <v>11049</v>
      </c>
      <c r="CD1920" s="95">
        <v>11281</v>
      </c>
      <c r="CE1920" s="72">
        <v>650.75523149000003</v>
      </c>
      <c r="CF1920" s="72">
        <v>676.59346364999999</v>
      </c>
      <c r="CG1920" s="72">
        <v>712.40329333</v>
      </c>
      <c r="CH1920" s="72">
        <v>716.50152150999998</v>
      </c>
      <c r="CI1920" s="72">
        <v>731.52548966999996</v>
      </c>
      <c r="CJ1920" s="96">
        <v>1.1131988879000001</v>
      </c>
      <c r="CK1920" s="96">
        <v>1.0890587030000001</v>
      </c>
      <c r="CL1920" s="96">
        <v>1.0317330182</v>
      </c>
      <c r="CM1920" s="96">
        <v>1.0054968179999999</v>
      </c>
      <c r="CN1920" s="96">
        <v>1.0636403119</v>
      </c>
      <c r="CO1920" s="96">
        <v>1.0506257507000001</v>
      </c>
      <c r="CP1920" s="96">
        <v>1.0095179439999999</v>
      </c>
      <c r="CQ1920" s="96">
        <v>0.99584056389999998</v>
      </c>
      <c r="CR1920" s="96">
        <v>1.0137343632</v>
      </c>
      <c r="CS1920" s="95">
        <v>10231</v>
      </c>
      <c r="CT1920" s="95">
        <v>10283</v>
      </c>
      <c r="CU1920" s="95">
        <v>10514</v>
      </c>
      <c r="CV1920" s="95">
        <v>10643</v>
      </c>
      <c r="CW1920" s="95">
        <v>10785</v>
      </c>
      <c r="CX1920" s="96">
        <v>1.058870572</v>
      </c>
      <c r="CY1920" s="96">
        <v>1.0395165630000001</v>
      </c>
      <c r="CZ1920" s="96">
        <v>1.0428603869999999</v>
      </c>
      <c r="DA1920" s="96">
        <v>1.065948594</v>
      </c>
      <c r="DB1920" s="96">
        <v>1.045845688</v>
      </c>
      <c r="DC1920">
        <v>2013</v>
      </c>
      <c r="DD1920" s="6">
        <v>10756.8</v>
      </c>
      <c r="DE1920" s="96">
        <v>2.9526115000000001E-3</v>
      </c>
      <c r="DF1920" s="72">
        <v>776.24</v>
      </c>
      <c r="DG1920" s="96">
        <v>1</v>
      </c>
      <c r="DH1920" s="72">
        <v>776.24</v>
      </c>
      <c r="DI1920" s="72">
        <v>709.14020688999994</v>
      </c>
      <c r="DJ1920" s="96">
        <v>1</v>
      </c>
      <c r="DK1920" s="72">
        <v>776.24</v>
      </c>
      <c r="DL1920" s="96">
        <v>1</v>
      </c>
      <c r="DM1920" s="72">
        <v>776.24</v>
      </c>
      <c r="DN1920" s="96">
        <v>1</v>
      </c>
      <c r="DO1920" s="96">
        <v>1.3367E-2</v>
      </c>
      <c r="DP1920" s="72">
        <v>10.38</v>
      </c>
      <c r="DQ1920" s="72">
        <v>765.86</v>
      </c>
      <c r="DR1920" t="s">
        <v>1219</v>
      </c>
      <c r="DT1920" t="s">
        <v>1204</v>
      </c>
    </row>
    <row r="1921" spans="1:124" x14ac:dyDescent="0.3">
      <c r="A1921" t="s">
        <v>1220</v>
      </c>
      <c r="B1921">
        <v>34240</v>
      </c>
      <c r="C1921" s="95">
        <v>14081</v>
      </c>
      <c r="D1921" s="95">
        <v>48552989</v>
      </c>
      <c r="E1921" s="95">
        <v>13749</v>
      </c>
      <c r="F1921" s="95">
        <v>45072847</v>
      </c>
      <c r="G1921" s="95">
        <v>2846</v>
      </c>
      <c r="H1921" s="95">
        <v>9044473</v>
      </c>
      <c r="I1921" s="95">
        <v>2633</v>
      </c>
      <c r="J1921" s="95">
        <v>9539500</v>
      </c>
      <c r="K1921" s="95">
        <v>14513</v>
      </c>
      <c r="L1921" s="95">
        <v>55668602</v>
      </c>
      <c r="M1921" s="95">
        <v>14130</v>
      </c>
      <c r="N1921" s="95">
        <v>47730921</v>
      </c>
      <c r="O1921" s="95">
        <v>3017</v>
      </c>
      <c r="P1921" s="95">
        <v>10707065</v>
      </c>
      <c r="Q1921" s="95">
        <v>2768</v>
      </c>
      <c r="R1921" s="95">
        <v>9875243</v>
      </c>
      <c r="S1921" s="95">
        <v>14908</v>
      </c>
      <c r="T1921" s="95">
        <v>57526648</v>
      </c>
      <c r="U1921" s="95">
        <v>14469</v>
      </c>
      <c r="V1921" s="95">
        <v>49953238</v>
      </c>
      <c r="W1921" s="95">
        <v>3028</v>
      </c>
      <c r="X1921" s="95">
        <v>10978591</v>
      </c>
      <c r="Y1921" s="95">
        <v>2787</v>
      </c>
      <c r="Z1921" s="95">
        <v>10550255</v>
      </c>
      <c r="AA1921" s="95">
        <v>15340</v>
      </c>
      <c r="AB1921" s="95">
        <v>56103204</v>
      </c>
      <c r="AC1921" s="95">
        <v>14869</v>
      </c>
      <c r="AD1921" s="95">
        <v>55050657</v>
      </c>
      <c r="AE1921" s="95">
        <v>3154</v>
      </c>
      <c r="AF1921" s="95">
        <v>11746090</v>
      </c>
      <c r="AG1921" s="95">
        <v>2903</v>
      </c>
      <c r="AH1921" s="95">
        <v>12014129</v>
      </c>
      <c r="AI1921" s="95">
        <v>15705</v>
      </c>
      <c r="AJ1921" s="95">
        <v>64195245.829999998</v>
      </c>
      <c r="AK1921" s="95">
        <v>15179</v>
      </c>
      <c r="AL1921" s="95">
        <v>59699142.359999999</v>
      </c>
      <c r="AM1921" s="95">
        <v>3292</v>
      </c>
      <c r="AN1921" s="95">
        <v>13450900</v>
      </c>
      <c r="AO1921" s="95">
        <v>3057</v>
      </c>
      <c r="AP1921" s="95">
        <v>13136979</v>
      </c>
      <c r="AQ1921" s="72">
        <v>283.56</v>
      </c>
      <c r="AR1921" s="72">
        <v>277.81</v>
      </c>
      <c r="AS1921" s="72">
        <v>561.37</v>
      </c>
      <c r="AT1921" s="95">
        <v>57597462</v>
      </c>
      <c r="AU1921" s="95">
        <v>54612347</v>
      </c>
      <c r="AV1921" s="95">
        <v>16927</v>
      </c>
      <c r="AW1921" s="95">
        <v>16382</v>
      </c>
      <c r="AX1921" s="72">
        <v>315.52999999999997</v>
      </c>
      <c r="AY1921" s="72">
        <v>284.08999999999997</v>
      </c>
      <c r="AZ1921" s="72">
        <v>599.62</v>
      </c>
      <c r="BA1921" s="95">
        <v>66375667</v>
      </c>
      <c r="BB1921" s="95">
        <v>57606164</v>
      </c>
      <c r="BC1921" s="95">
        <v>17530</v>
      </c>
      <c r="BD1921" s="95">
        <v>16898</v>
      </c>
      <c r="BE1921" s="72">
        <v>318.29000000000002</v>
      </c>
      <c r="BF1921" s="72">
        <v>292.19</v>
      </c>
      <c r="BG1921" s="72">
        <v>610.48</v>
      </c>
      <c r="BH1921" s="95">
        <v>68505239</v>
      </c>
      <c r="BI1921" s="95">
        <v>60503493</v>
      </c>
      <c r="BJ1921" s="95">
        <v>17936</v>
      </c>
      <c r="BK1921" s="95">
        <v>17256</v>
      </c>
      <c r="BL1921" s="72">
        <v>305.73</v>
      </c>
      <c r="BM1921" s="72">
        <v>314.47000000000003</v>
      </c>
      <c r="BN1921" s="72">
        <v>620.20000000000005</v>
      </c>
      <c r="BO1921" s="95">
        <v>67849294</v>
      </c>
      <c r="BP1921" s="95">
        <v>67064786</v>
      </c>
      <c r="BQ1921" s="95">
        <v>18494</v>
      </c>
      <c r="BR1921" s="95">
        <v>17772</v>
      </c>
      <c r="BS1921" s="72">
        <v>340.61</v>
      </c>
      <c r="BT1921" s="72">
        <v>332.84</v>
      </c>
      <c r="BU1921" s="72">
        <v>673.45</v>
      </c>
      <c r="BV1921" s="95">
        <v>77646145.829999998</v>
      </c>
      <c r="BW1921" s="95">
        <v>72836121.359999999</v>
      </c>
      <c r="BX1921" s="95">
        <v>18997</v>
      </c>
      <c r="BY1921" s="95">
        <v>18236</v>
      </c>
      <c r="BZ1921" s="95">
        <v>16667</v>
      </c>
      <c r="CA1921" s="95">
        <v>17224</v>
      </c>
      <c r="CB1921" s="95">
        <v>17608</v>
      </c>
      <c r="CC1921" s="95">
        <v>18151</v>
      </c>
      <c r="CD1921" s="95">
        <v>18625</v>
      </c>
      <c r="CE1921" s="72">
        <v>650.75523149000003</v>
      </c>
      <c r="CF1921" s="72">
        <v>676.59346364999999</v>
      </c>
      <c r="CG1921" s="72">
        <v>712.40329333</v>
      </c>
      <c r="CH1921" s="72">
        <v>716.50152150999998</v>
      </c>
      <c r="CI1921" s="72">
        <v>731.52548966999996</v>
      </c>
      <c r="CJ1921" s="96">
        <v>0.86264385259999998</v>
      </c>
      <c r="CK1921" s="96">
        <v>0.88623380539999996</v>
      </c>
      <c r="CL1921" s="96">
        <v>0.85693034509999999</v>
      </c>
      <c r="CM1921" s="96">
        <v>0.86559481230000002</v>
      </c>
      <c r="CN1921" s="96">
        <v>0.92061043600000003</v>
      </c>
      <c r="CO1921" s="96">
        <v>0.94443242699999996</v>
      </c>
      <c r="CP1921" s="96">
        <v>0.93008522920000003</v>
      </c>
      <c r="CQ1921" s="96">
        <v>0.99584056389999998</v>
      </c>
      <c r="CR1921" s="96">
        <v>0.93396988439999995</v>
      </c>
      <c r="CS1921" s="95">
        <v>15627</v>
      </c>
      <c r="CT1921" s="95">
        <v>16080</v>
      </c>
      <c r="CU1921" s="95">
        <v>16387</v>
      </c>
      <c r="CV1921" s="95">
        <v>16798</v>
      </c>
      <c r="CW1921" s="95">
        <v>17149</v>
      </c>
      <c r="CX1921" s="96">
        <v>0.95422582</v>
      </c>
      <c r="CY1921" s="96">
        <v>0.95241847099999999</v>
      </c>
      <c r="CZ1921" s="96">
        <v>0.94677786100000005</v>
      </c>
      <c r="DA1921" s="96">
        <v>0.93189232300000002</v>
      </c>
      <c r="DB1921" s="96">
        <v>0.93806220699999998</v>
      </c>
      <c r="DC1921">
        <v>2013</v>
      </c>
      <c r="DD1921" s="6">
        <v>17308.8</v>
      </c>
      <c r="DE1921" s="96">
        <v>3.6662619E-3</v>
      </c>
      <c r="DF1921" s="72">
        <v>714.65</v>
      </c>
      <c r="DG1921" s="96">
        <v>1</v>
      </c>
      <c r="DH1921" s="72">
        <v>714.65</v>
      </c>
      <c r="DI1921" s="72">
        <v>709.14020688999994</v>
      </c>
      <c r="DJ1921" s="96">
        <v>1</v>
      </c>
      <c r="DK1921" s="72">
        <v>714.65</v>
      </c>
      <c r="DL1921" s="96">
        <v>1</v>
      </c>
      <c r="DM1921" s="72">
        <v>714.65</v>
      </c>
      <c r="DN1921" s="96">
        <v>1</v>
      </c>
      <c r="DO1921" s="96">
        <v>9.3220000000000004E-3</v>
      </c>
      <c r="DP1921" s="72">
        <v>6.66</v>
      </c>
      <c r="DQ1921" s="72">
        <v>707.99</v>
      </c>
      <c r="DR1921" t="s">
        <v>1220</v>
      </c>
      <c r="DT1921" t="s">
        <v>1204</v>
      </c>
    </row>
    <row r="1922" spans="1:124" x14ac:dyDescent="0.3">
      <c r="A1922" t="s">
        <v>495</v>
      </c>
      <c r="B1922">
        <v>34250</v>
      </c>
      <c r="C1922" s="95">
        <v>24624</v>
      </c>
      <c r="D1922" s="95">
        <v>109338911</v>
      </c>
      <c r="E1922" s="95">
        <v>23788</v>
      </c>
      <c r="F1922" s="95">
        <v>72768827</v>
      </c>
      <c r="G1922" s="95">
        <v>7947</v>
      </c>
      <c r="H1922" s="95">
        <v>27704434</v>
      </c>
      <c r="I1922" s="95">
        <v>7180</v>
      </c>
      <c r="J1922" s="95">
        <v>22321890</v>
      </c>
      <c r="K1922" s="95">
        <v>24483</v>
      </c>
      <c r="L1922" s="95">
        <v>109372808</v>
      </c>
      <c r="M1922" s="95">
        <v>23583</v>
      </c>
      <c r="N1922" s="95">
        <v>77128532</v>
      </c>
      <c r="O1922" s="95">
        <v>8125</v>
      </c>
      <c r="P1922" s="95">
        <v>27688096</v>
      </c>
      <c r="Q1922" s="95">
        <v>7287</v>
      </c>
      <c r="R1922" s="95">
        <v>24827777</v>
      </c>
      <c r="S1922" s="95">
        <v>24818</v>
      </c>
      <c r="T1922" s="95">
        <v>119692088</v>
      </c>
      <c r="U1922" s="95">
        <v>23819</v>
      </c>
      <c r="V1922" s="95">
        <v>81716597</v>
      </c>
      <c r="W1922" s="95">
        <v>8151</v>
      </c>
      <c r="X1922" s="95">
        <v>26642431</v>
      </c>
      <c r="Y1922" s="95">
        <v>7303</v>
      </c>
      <c r="Z1922" s="95">
        <v>26563211</v>
      </c>
      <c r="AA1922" s="95">
        <v>25239</v>
      </c>
      <c r="AB1922" s="95">
        <v>105801584</v>
      </c>
      <c r="AC1922" s="95">
        <v>24093</v>
      </c>
      <c r="AD1922" s="95">
        <v>84426343</v>
      </c>
      <c r="AE1922" s="95">
        <v>8398</v>
      </c>
      <c r="AF1922" s="95">
        <v>28483590</v>
      </c>
      <c r="AG1922" s="95">
        <v>7541</v>
      </c>
      <c r="AH1922" s="95">
        <v>28245203</v>
      </c>
      <c r="AI1922" s="95">
        <v>26055</v>
      </c>
      <c r="AJ1922" s="95">
        <v>111795704.48</v>
      </c>
      <c r="AK1922" s="95">
        <v>24838</v>
      </c>
      <c r="AL1922" s="95">
        <v>92195752.790000007</v>
      </c>
      <c r="AM1922" s="95">
        <v>8767</v>
      </c>
      <c r="AN1922" s="95">
        <v>35231427</v>
      </c>
      <c r="AO1922" s="95">
        <v>7927</v>
      </c>
      <c r="AP1922" s="95">
        <v>31240848.469999999</v>
      </c>
      <c r="AQ1922" s="72">
        <v>350.63</v>
      </c>
      <c r="AR1922" s="72">
        <v>255.88</v>
      </c>
      <c r="AS1922" s="72">
        <v>606.51</v>
      </c>
      <c r="AT1922" s="95">
        <v>137043345</v>
      </c>
      <c r="AU1922" s="95">
        <v>95090717</v>
      </c>
      <c r="AV1922" s="95">
        <v>32571</v>
      </c>
      <c r="AW1922" s="95">
        <v>30968</v>
      </c>
      <c r="AX1922" s="72">
        <v>350.27</v>
      </c>
      <c r="AY1922" s="72">
        <v>275.23</v>
      </c>
      <c r="AZ1922" s="72">
        <v>625.5</v>
      </c>
      <c r="BA1922" s="95">
        <v>137060904</v>
      </c>
      <c r="BB1922" s="95">
        <v>101956309</v>
      </c>
      <c r="BC1922" s="95">
        <v>32608</v>
      </c>
      <c r="BD1922" s="95">
        <v>30870</v>
      </c>
      <c r="BE1922" s="72">
        <v>369.88</v>
      </c>
      <c r="BF1922" s="72">
        <v>289.93</v>
      </c>
      <c r="BG1922" s="72">
        <v>659.81</v>
      </c>
      <c r="BH1922" s="95">
        <v>146334519</v>
      </c>
      <c r="BI1922" s="95">
        <v>108279808</v>
      </c>
      <c r="BJ1922" s="95">
        <v>32969</v>
      </c>
      <c r="BK1922" s="95">
        <v>31122</v>
      </c>
      <c r="BL1922" s="72">
        <v>332.68</v>
      </c>
      <c r="BM1922" s="72">
        <v>296.81</v>
      </c>
      <c r="BN1922" s="72">
        <v>629.49</v>
      </c>
      <c r="BO1922" s="95">
        <v>134285174</v>
      </c>
      <c r="BP1922" s="95">
        <v>112671546</v>
      </c>
      <c r="BQ1922" s="95">
        <v>33637</v>
      </c>
      <c r="BR1922" s="95">
        <v>31634</v>
      </c>
      <c r="BS1922" s="72">
        <v>351.85</v>
      </c>
      <c r="BT1922" s="72">
        <v>313.94</v>
      </c>
      <c r="BU1922" s="72">
        <v>665.79</v>
      </c>
      <c r="BV1922" s="95">
        <v>147027131.47999999</v>
      </c>
      <c r="BW1922" s="95">
        <v>123436601.26000001</v>
      </c>
      <c r="BX1922" s="95">
        <v>34822</v>
      </c>
      <c r="BY1922" s="95">
        <v>32765</v>
      </c>
      <c r="BZ1922" s="95">
        <v>31807</v>
      </c>
      <c r="CA1922" s="95">
        <v>31769</v>
      </c>
      <c r="CB1922" s="95">
        <v>32079</v>
      </c>
      <c r="CC1922" s="95">
        <v>32686</v>
      </c>
      <c r="CD1922" s="95">
        <v>33816</v>
      </c>
      <c r="CE1922" s="72">
        <v>650.75523149000003</v>
      </c>
      <c r="CF1922" s="72">
        <v>676.59346364999999</v>
      </c>
      <c r="CG1922" s="72">
        <v>712.40329333</v>
      </c>
      <c r="CH1922" s="72">
        <v>716.50152150999998</v>
      </c>
      <c r="CI1922" s="72">
        <v>731.52548966999996</v>
      </c>
      <c r="CJ1922" s="96">
        <v>0.93200941100000001</v>
      </c>
      <c r="CK1922" s="96">
        <v>0.92448424880000002</v>
      </c>
      <c r="CL1922" s="96">
        <v>0.9261748313</v>
      </c>
      <c r="CM1922" s="96">
        <v>0.87856059070000003</v>
      </c>
      <c r="CN1922" s="96">
        <v>0.9101391673</v>
      </c>
      <c r="CO1922" s="96">
        <v>0.96893959650000006</v>
      </c>
      <c r="CP1922" s="96">
        <v>0.94358167749999999</v>
      </c>
      <c r="CQ1922" s="96">
        <v>0.99584056389999998</v>
      </c>
      <c r="CR1922" s="96">
        <v>0.94752270279999995</v>
      </c>
      <c r="CS1922" s="95">
        <v>29097</v>
      </c>
      <c r="CT1922" s="95">
        <v>29637</v>
      </c>
      <c r="CU1922" s="95">
        <v>29859</v>
      </c>
      <c r="CV1922" s="95">
        <v>30121</v>
      </c>
      <c r="CW1922" s="95">
        <v>31164</v>
      </c>
      <c r="CX1922" s="96">
        <v>0.97226723699999995</v>
      </c>
      <c r="CY1922" s="96">
        <v>0.96023753899999997</v>
      </c>
      <c r="CZ1922" s="96">
        <v>0.96530363200000002</v>
      </c>
      <c r="DA1922" s="96">
        <v>0.97782005999999999</v>
      </c>
      <c r="DB1922" s="96">
        <v>0.96900878999999995</v>
      </c>
      <c r="DC1922">
        <v>2013</v>
      </c>
      <c r="DD1922" s="6">
        <v>31471.8</v>
      </c>
      <c r="DE1922" s="96">
        <v>4.1655242000000004E-3</v>
      </c>
      <c r="DF1922" s="72">
        <v>724.66</v>
      </c>
      <c r="DG1922" s="96">
        <v>1</v>
      </c>
      <c r="DH1922" s="72">
        <v>724.66</v>
      </c>
      <c r="DI1922" s="72">
        <v>725.34101357999998</v>
      </c>
      <c r="DJ1922" s="96">
        <v>1</v>
      </c>
      <c r="DK1922" s="72">
        <v>724.66</v>
      </c>
      <c r="DL1922" s="96">
        <v>1</v>
      </c>
      <c r="DM1922" s="72">
        <v>724.66</v>
      </c>
      <c r="DN1922" s="96">
        <v>1</v>
      </c>
      <c r="DO1922" s="96">
        <v>1.5221999999999999E-2</v>
      </c>
      <c r="DP1922" s="72">
        <v>11.03</v>
      </c>
      <c r="DQ1922" s="72">
        <v>713.63</v>
      </c>
      <c r="DR1922" t="s">
        <v>495</v>
      </c>
      <c r="DT1922" t="s">
        <v>1204</v>
      </c>
    </row>
    <row r="1923" spans="1:124" x14ac:dyDescent="0.3">
      <c r="A1923" t="s">
        <v>1221</v>
      </c>
      <c r="B1923">
        <v>34251</v>
      </c>
      <c r="C1923" s="95">
        <v>2450</v>
      </c>
      <c r="D1923" s="95">
        <v>8371669</v>
      </c>
      <c r="E1923" s="95">
        <v>2373</v>
      </c>
      <c r="F1923" s="95">
        <v>7375225</v>
      </c>
      <c r="G1923" s="95">
        <v>482</v>
      </c>
      <c r="H1923" s="95">
        <v>1417060</v>
      </c>
      <c r="I1923" s="95">
        <v>435</v>
      </c>
      <c r="J1923" s="95">
        <v>1423625</v>
      </c>
      <c r="K1923" s="95">
        <v>2507</v>
      </c>
      <c r="L1923" s="95">
        <v>8670104</v>
      </c>
      <c r="M1923" s="95">
        <v>2410</v>
      </c>
      <c r="N1923" s="95">
        <v>7889068</v>
      </c>
      <c r="O1923" s="95">
        <v>471</v>
      </c>
      <c r="P1923" s="95">
        <v>1290317</v>
      </c>
      <c r="Q1923" s="95">
        <v>426</v>
      </c>
      <c r="R1923" s="95">
        <v>1314780</v>
      </c>
      <c r="S1923" s="95">
        <v>2590</v>
      </c>
      <c r="T1923" s="95">
        <v>9529002</v>
      </c>
      <c r="U1923" s="95">
        <v>2482</v>
      </c>
      <c r="V1923" s="95">
        <v>8571132</v>
      </c>
      <c r="W1923" s="95">
        <v>481</v>
      </c>
      <c r="X1923" s="95">
        <v>1436980</v>
      </c>
      <c r="Y1923" s="95">
        <v>423</v>
      </c>
      <c r="Z1923" s="95">
        <v>1470558</v>
      </c>
      <c r="AA1923" s="95">
        <v>2691</v>
      </c>
      <c r="AB1923" s="95">
        <v>8314989</v>
      </c>
      <c r="AC1923" s="95">
        <v>2575</v>
      </c>
      <c r="AD1923" s="95">
        <v>9089454</v>
      </c>
      <c r="AE1923" s="95">
        <v>471</v>
      </c>
      <c r="AF1923" s="95">
        <v>1272449</v>
      </c>
      <c r="AG1923" s="95">
        <v>420</v>
      </c>
      <c r="AH1923" s="95">
        <v>1508252</v>
      </c>
      <c r="AI1923" s="95">
        <v>2775</v>
      </c>
      <c r="AJ1923" s="95">
        <v>10001134</v>
      </c>
      <c r="AK1923" s="95">
        <v>2634</v>
      </c>
      <c r="AL1923" s="95">
        <v>10210239</v>
      </c>
      <c r="AM1923" s="95">
        <v>498</v>
      </c>
      <c r="AN1923" s="95">
        <v>1323635</v>
      </c>
      <c r="AO1923" s="95">
        <v>450</v>
      </c>
      <c r="AP1923" s="95">
        <v>1680191</v>
      </c>
      <c r="AQ1923" s="72">
        <v>278.22000000000003</v>
      </c>
      <c r="AR1923" s="72">
        <v>261.12</v>
      </c>
      <c r="AS1923" s="72">
        <v>539.34</v>
      </c>
      <c r="AT1923" s="95">
        <v>9788729</v>
      </c>
      <c r="AU1923" s="95">
        <v>8798850</v>
      </c>
      <c r="AV1923" s="95">
        <v>2932</v>
      </c>
      <c r="AW1923" s="95">
        <v>2808</v>
      </c>
      <c r="AX1923" s="72">
        <v>278.72000000000003</v>
      </c>
      <c r="AY1923" s="72">
        <v>270.45</v>
      </c>
      <c r="AZ1923" s="72">
        <v>549.16999999999996</v>
      </c>
      <c r="BA1923" s="95">
        <v>9960421</v>
      </c>
      <c r="BB1923" s="95">
        <v>9203848</v>
      </c>
      <c r="BC1923" s="95">
        <v>2978</v>
      </c>
      <c r="BD1923" s="95">
        <v>2836</v>
      </c>
      <c r="BE1923" s="72">
        <v>297.57</v>
      </c>
      <c r="BF1923" s="72">
        <v>288.06</v>
      </c>
      <c r="BG1923" s="72">
        <v>585.63</v>
      </c>
      <c r="BH1923" s="95">
        <v>10965982</v>
      </c>
      <c r="BI1923" s="95">
        <v>10041690</v>
      </c>
      <c r="BJ1923" s="95">
        <v>3071</v>
      </c>
      <c r="BK1923" s="95">
        <v>2905</v>
      </c>
      <c r="BL1923" s="72">
        <v>252.67</v>
      </c>
      <c r="BM1923" s="72">
        <v>294.87</v>
      </c>
      <c r="BN1923" s="72">
        <v>547.54</v>
      </c>
      <c r="BO1923" s="95">
        <v>9587438</v>
      </c>
      <c r="BP1923" s="95">
        <v>10597706</v>
      </c>
      <c r="BQ1923" s="95">
        <v>3162</v>
      </c>
      <c r="BR1923" s="95">
        <v>2995</v>
      </c>
      <c r="BS1923" s="72">
        <v>288.33999999999997</v>
      </c>
      <c r="BT1923" s="72">
        <v>321.29000000000002</v>
      </c>
      <c r="BU1923" s="72">
        <v>609.63</v>
      </c>
      <c r="BV1923" s="95">
        <v>11324769</v>
      </c>
      <c r="BW1923" s="95">
        <v>11890430</v>
      </c>
      <c r="BX1923" s="95">
        <v>3273</v>
      </c>
      <c r="BY1923" s="95">
        <v>3084</v>
      </c>
      <c r="BZ1923" s="95">
        <v>2873</v>
      </c>
      <c r="CA1923" s="95">
        <v>2909</v>
      </c>
      <c r="CB1923" s="95">
        <v>2991</v>
      </c>
      <c r="CC1923" s="95">
        <v>3083</v>
      </c>
      <c r="CD1923" s="95">
        <v>3181</v>
      </c>
      <c r="CE1923" s="72">
        <v>650.75523149000003</v>
      </c>
      <c r="CF1923" s="72">
        <v>676.59346364999999</v>
      </c>
      <c r="CG1923" s="72">
        <v>712.40329333</v>
      </c>
      <c r="CH1923" s="72">
        <v>716.50152150999998</v>
      </c>
      <c r="CI1923" s="72">
        <v>731.52548966999996</v>
      </c>
      <c r="CJ1923" s="96">
        <v>0.82879087849999999</v>
      </c>
      <c r="CK1923" s="96">
        <v>0.81166908859999998</v>
      </c>
      <c r="CL1923" s="96">
        <v>0.82204841760000003</v>
      </c>
      <c r="CM1923" s="96">
        <v>0.76418539750000003</v>
      </c>
      <c r="CN1923" s="96">
        <v>0.8333680899</v>
      </c>
      <c r="CO1923" s="96">
        <v>0.92671303019999995</v>
      </c>
      <c r="CP1923" s="96">
        <v>0.87622850649999995</v>
      </c>
      <c r="CQ1923" s="96">
        <v>0.99584056389999998</v>
      </c>
      <c r="CR1923" s="96">
        <v>0.87988822020000002</v>
      </c>
      <c r="CS1923" s="95">
        <v>2709</v>
      </c>
      <c r="CT1923" s="95">
        <v>2775</v>
      </c>
      <c r="CU1923" s="95">
        <v>2832</v>
      </c>
      <c r="CV1923" s="95">
        <v>2905</v>
      </c>
      <c r="CW1923" s="95">
        <v>3004</v>
      </c>
      <c r="CX1923" s="96">
        <v>0.96946107699999995</v>
      </c>
      <c r="CY1923" s="96">
        <v>0.92873473200000001</v>
      </c>
      <c r="CZ1923" s="96">
        <v>0.91804191700000004</v>
      </c>
      <c r="DA1923" s="96">
        <v>0.92530699100000002</v>
      </c>
      <c r="DB1923" s="96">
        <v>0.89582969300000004</v>
      </c>
      <c r="DC1923">
        <v>2013</v>
      </c>
      <c r="DD1923" s="6">
        <v>2925.6</v>
      </c>
      <c r="DE1923" s="96">
        <v>3.3576101000000001E-3</v>
      </c>
      <c r="DF1923" s="72">
        <v>673.48</v>
      </c>
      <c r="DG1923" s="96">
        <v>1</v>
      </c>
      <c r="DH1923" s="72">
        <v>673.48</v>
      </c>
      <c r="DI1923" s="72">
        <v>673.48</v>
      </c>
      <c r="DJ1923" s="96">
        <v>1</v>
      </c>
      <c r="DK1923" s="72">
        <v>673.48</v>
      </c>
      <c r="DL1923" s="96">
        <v>1</v>
      </c>
      <c r="DM1923" s="72">
        <v>673.48</v>
      </c>
      <c r="DN1923" s="96">
        <v>1</v>
      </c>
      <c r="DO1923" s="96">
        <v>1.057E-2</v>
      </c>
      <c r="DP1923" s="72">
        <v>7.12</v>
      </c>
      <c r="DQ1923" s="72">
        <v>666.36</v>
      </c>
      <c r="DR1923" t="s">
        <v>1221</v>
      </c>
      <c r="DT1923" t="s">
        <v>1204</v>
      </c>
    </row>
    <row r="1924" spans="1:124" x14ac:dyDescent="0.3">
      <c r="A1924" t="s">
        <v>1222</v>
      </c>
      <c r="B1924">
        <v>34270</v>
      </c>
      <c r="C1924" s="95">
        <v>4204</v>
      </c>
      <c r="D1924" s="95">
        <v>12705954</v>
      </c>
      <c r="E1924" s="95">
        <v>4100</v>
      </c>
      <c r="F1924" s="95">
        <v>14099489</v>
      </c>
      <c r="G1924" s="95">
        <v>534</v>
      </c>
      <c r="H1924" s="95">
        <v>1807772</v>
      </c>
      <c r="I1924" s="95">
        <v>474</v>
      </c>
      <c r="J1924" s="95">
        <v>2481782</v>
      </c>
      <c r="K1924" s="95">
        <v>4323</v>
      </c>
      <c r="L1924" s="95">
        <v>11608598</v>
      </c>
      <c r="M1924" s="95">
        <v>4197</v>
      </c>
      <c r="N1924" s="95">
        <v>15410984</v>
      </c>
      <c r="O1924" s="95">
        <v>527</v>
      </c>
      <c r="P1924" s="95">
        <v>1552131</v>
      </c>
      <c r="Q1924" s="95">
        <v>468</v>
      </c>
      <c r="R1924" s="95">
        <v>2297477</v>
      </c>
      <c r="S1924" s="95">
        <v>4480</v>
      </c>
      <c r="T1924" s="95">
        <v>13539844</v>
      </c>
      <c r="U1924" s="95">
        <v>4334</v>
      </c>
      <c r="V1924" s="95">
        <v>16121103</v>
      </c>
      <c r="W1924" s="95">
        <v>543</v>
      </c>
      <c r="X1924" s="95">
        <v>1279489</v>
      </c>
      <c r="Y1924" s="95">
        <v>484</v>
      </c>
      <c r="Z1924" s="95">
        <v>2179767</v>
      </c>
      <c r="AA1924" s="95">
        <v>4662</v>
      </c>
      <c r="AB1924" s="95">
        <v>14211163</v>
      </c>
      <c r="AC1924" s="95">
        <v>4488</v>
      </c>
      <c r="AD1924" s="95">
        <v>16458554</v>
      </c>
      <c r="AE1924" s="95">
        <v>565</v>
      </c>
      <c r="AF1924" s="95">
        <v>1498613</v>
      </c>
      <c r="AG1924" s="95">
        <v>500</v>
      </c>
      <c r="AH1924" s="95">
        <v>2323409</v>
      </c>
      <c r="AI1924" s="95">
        <v>4865</v>
      </c>
      <c r="AJ1924" s="95">
        <v>15497298</v>
      </c>
      <c r="AK1924" s="95">
        <v>4664</v>
      </c>
      <c r="AL1924" s="95">
        <v>18119444</v>
      </c>
      <c r="AM1924" s="95">
        <v>597</v>
      </c>
      <c r="AN1924" s="95">
        <v>1901666</v>
      </c>
      <c r="AO1924" s="95">
        <v>534</v>
      </c>
      <c r="AP1924" s="95">
        <v>2421071.77</v>
      </c>
      <c r="AQ1924" s="72">
        <v>255.27</v>
      </c>
      <c r="AR1924" s="72">
        <v>302.08999999999997</v>
      </c>
      <c r="AS1924" s="72">
        <v>557.36</v>
      </c>
      <c r="AT1924" s="95">
        <v>14513726</v>
      </c>
      <c r="AU1924" s="95">
        <v>16581271</v>
      </c>
      <c r="AV1924" s="95">
        <v>4738</v>
      </c>
      <c r="AW1924" s="95">
        <v>4574</v>
      </c>
      <c r="AX1924" s="72">
        <v>226.13</v>
      </c>
      <c r="AY1924" s="72">
        <v>316.33999999999997</v>
      </c>
      <c r="AZ1924" s="72">
        <v>542.47</v>
      </c>
      <c r="BA1924" s="95">
        <v>13160729</v>
      </c>
      <c r="BB1924" s="95">
        <v>17708461</v>
      </c>
      <c r="BC1924" s="95">
        <v>4850</v>
      </c>
      <c r="BD1924" s="95">
        <v>4665</v>
      </c>
      <c r="BE1924" s="72">
        <v>245.86</v>
      </c>
      <c r="BF1924" s="72">
        <v>316.54000000000002</v>
      </c>
      <c r="BG1924" s="72">
        <v>562.4</v>
      </c>
      <c r="BH1924" s="95">
        <v>14819333</v>
      </c>
      <c r="BI1924" s="95">
        <v>18300870</v>
      </c>
      <c r="BJ1924" s="95">
        <v>5023</v>
      </c>
      <c r="BK1924" s="95">
        <v>4818</v>
      </c>
      <c r="BL1924" s="72">
        <v>250.46</v>
      </c>
      <c r="BM1924" s="72">
        <v>313.79000000000002</v>
      </c>
      <c r="BN1924" s="72">
        <v>564.25</v>
      </c>
      <c r="BO1924" s="95">
        <v>15709776</v>
      </c>
      <c r="BP1924" s="95">
        <v>18781963</v>
      </c>
      <c r="BQ1924" s="95">
        <v>5227</v>
      </c>
      <c r="BR1924" s="95">
        <v>4988</v>
      </c>
      <c r="BS1924" s="72">
        <v>265.45</v>
      </c>
      <c r="BT1924" s="72">
        <v>329.3</v>
      </c>
      <c r="BU1924" s="72">
        <v>594.75</v>
      </c>
      <c r="BV1924" s="95">
        <v>17398964</v>
      </c>
      <c r="BW1924" s="95">
        <v>20540515.77</v>
      </c>
      <c r="BX1924" s="95">
        <v>5462</v>
      </c>
      <c r="BY1924" s="95">
        <v>5198</v>
      </c>
      <c r="BZ1924" s="95">
        <v>4660</v>
      </c>
      <c r="CA1924" s="95">
        <v>4761</v>
      </c>
      <c r="CB1924" s="95">
        <v>4924</v>
      </c>
      <c r="CC1924" s="95">
        <v>5114</v>
      </c>
      <c r="CD1924" s="95">
        <v>5333</v>
      </c>
      <c r="CE1924" s="72">
        <v>650.75523149000003</v>
      </c>
      <c r="CF1924" s="72">
        <v>676.59346364999999</v>
      </c>
      <c r="CG1924" s="72">
        <v>712.40329333</v>
      </c>
      <c r="CH1924" s="72">
        <v>716.50152150999998</v>
      </c>
      <c r="CI1924" s="72">
        <v>731.52548966999996</v>
      </c>
      <c r="CJ1924" s="96">
        <v>0.85648178149999998</v>
      </c>
      <c r="CK1924" s="96">
        <v>0.80176653949999999</v>
      </c>
      <c r="CL1924" s="96">
        <v>0.78944048300000003</v>
      </c>
      <c r="CM1924" s="96">
        <v>0.78750705070000004</v>
      </c>
      <c r="CN1924" s="96">
        <v>0.81302703509999996</v>
      </c>
      <c r="CO1924" s="96">
        <v>0.86918963890000001</v>
      </c>
      <c r="CP1924" s="96">
        <v>0.93149359089999995</v>
      </c>
      <c r="CQ1924" s="96">
        <v>0.99584056389999998</v>
      </c>
      <c r="CR1924" s="96">
        <v>0.93538412839999996</v>
      </c>
      <c r="CS1924" s="95">
        <v>4635</v>
      </c>
      <c r="CT1924" s="95">
        <v>4743</v>
      </c>
      <c r="CU1924" s="95">
        <v>4877</v>
      </c>
      <c r="CV1924" s="95">
        <v>5024</v>
      </c>
      <c r="CW1924" s="95">
        <v>5252</v>
      </c>
      <c r="CX1924" s="96">
        <v>0.891919986</v>
      </c>
      <c r="CY1924" s="96">
        <v>0.874184611</v>
      </c>
      <c r="CZ1924" s="96">
        <v>0.867343851</v>
      </c>
      <c r="DA1924" s="96">
        <v>0.85015181500000003</v>
      </c>
      <c r="DB1924" s="96">
        <v>0.86454409899999995</v>
      </c>
      <c r="DC1924">
        <v>2013</v>
      </c>
      <c r="DD1924" s="6">
        <v>4848.6000000000004</v>
      </c>
      <c r="DE1924" s="96">
        <v>4.7763846E-3</v>
      </c>
      <c r="DF1924" s="72">
        <v>714.93</v>
      </c>
      <c r="DG1924" s="96">
        <v>1</v>
      </c>
      <c r="DH1924" s="72">
        <v>714.93</v>
      </c>
      <c r="DI1924" s="72">
        <v>709.14020688999994</v>
      </c>
      <c r="DJ1924" s="96">
        <v>1</v>
      </c>
      <c r="DK1924" s="72">
        <v>714.93</v>
      </c>
      <c r="DL1924" s="96">
        <v>1</v>
      </c>
      <c r="DM1924" s="72">
        <v>714.93</v>
      </c>
      <c r="DN1924" s="96">
        <v>1</v>
      </c>
      <c r="DO1924" s="96">
        <v>1.3504E-2</v>
      </c>
      <c r="DP1924" s="72">
        <v>9.65</v>
      </c>
      <c r="DQ1924" s="72">
        <v>705.28</v>
      </c>
      <c r="DR1924" t="s">
        <v>1222</v>
      </c>
      <c r="DT1924" t="s">
        <v>1204</v>
      </c>
    </row>
    <row r="1925" spans="1:124" x14ac:dyDescent="0.3">
      <c r="A1925" t="s">
        <v>1223</v>
      </c>
      <c r="B1925">
        <v>34280</v>
      </c>
      <c r="C1925" s="95">
        <v>12788</v>
      </c>
      <c r="D1925" s="95">
        <v>50033111</v>
      </c>
      <c r="E1925" s="95">
        <v>12304</v>
      </c>
      <c r="F1925" s="95">
        <v>38710285</v>
      </c>
      <c r="G1925" s="95">
        <v>3291</v>
      </c>
      <c r="H1925" s="95">
        <v>10512606</v>
      </c>
      <c r="I1925" s="95">
        <v>2991</v>
      </c>
      <c r="J1925" s="95">
        <v>9663503</v>
      </c>
      <c r="K1925" s="95">
        <v>12117</v>
      </c>
      <c r="L1925" s="95">
        <v>49754773</v>
      </c>
      <c r="M1925" s="95">
        <v>11596</v>
      </c>
      <c r="N1925" s="95">
        <v>39501250</v>
      </c>
      <c r="O1925" s="95">
        <v>3268</v>
      </c>
      <c r="P1925" s="95">
        <v>11635784</v>
      </c>
      <c r="Q1925" s="95">
        <v>2917</v>
      </c>
      <c r="R1925" s="95">
        <v>10851665</v>
      </c>
      <c r="S1925" s="95">
        <v>11124</v>
      </c>
      <c r="T1925" s="95">
        <v>47693137</v>
      </c>
      <c r="U1925" s="95">
        <v>10579</v>
      </c>
      <c r="V1925" s="95">
        <v>38025385</v>
      </c>
      <c r="W1925" s="95">
        <v>3249</v>
      </c>
      <c r="X1925" s="95">
        <v>11580956</v>
      </c>
      <c r="Y1925" s="95">
        <v>2904</v>
      </c>
      <c r="Z1925" s="95">
        <v>11449152</v>
      </c>
      <c r="AA1925" s="95">
        <v>10815</v>
      </c>
      <c r="AB1925" s="95">
        <v>44964530</v>
      </c>
      <c r="AC1925" s="95">
        <v>10263</v>
      </c>
      <c r="AD1925" s="95">
        <v>39505749</v>
      </c>
      <c r="AE1925" s="95">
        <v>3196</v>
      </c>
      <c r="AF1925" s="95">
        <v>10985236</v>
      </c>
      <c r="AG1925" s="95">
        <v>2863</v>
      </c>
      <c r="AH1925" s="95">
        <v>12126567</v>
      </c>
      <c r="AI1925" s="95">
        <v>10812</v>
      </c>
      <c r="AJ1925" s="95">
        <v>45881939.399999999</v>
      </c>
      <c r="AK1925" s="95">
        <v>10225</v>
      </c>
      <c r="AL1925" s="95">
        <v>40807263.729999997</v>
      </c>
      <c r="AM1925" s="95">
        <v>3262</v>
      </c>
      <c r="AN1925" s="95">
        <v>12236162.17</v>
      </c>
      <c r="AO1925" s="95">
        <v>2951</v>
      </c>
      <c r="AP1925" s="95">
        <v>12928342.710000001</v>
      </c>
      <c r="AQ1925" s="72">
        <v>313.79000000000002</v>
      </c>
      <c r="AR1925" s="72">
        <v>263.56</v>
      </c>
      <c r="AS1925" s="72">
        <v>577.35</v>
      </c>
      <c r="AT1925" s="95">
        <v>60545717</v>
      </c>
      <c r="AU1925" s="95">
        <v>48373788</v>
      </c>
      <c r="AV1925" s="95">
        <v>16079</v>
      </c>
      <c r="AW1925" s="95">
        <v>15295</v>
      </c>
      <c r="AX1925" s="72">
        <v>332.52</v>
      </c>
      <c r="AY1925" s="72">
        <v>289.13</v>
      </c>
      <c r="AZ1925" s="72">
        <v>621.65</v>
      </c>
      <c r="BA1925" s="95">
        <v>61390557</v>
      </c>
      <c r="BB1925" s="95">
        <v>50352915</v>
      </c>
      <c r="BC1925" s="95">
        <v>15385</v>
      </c>
      <c r="BD1925" s="95">
        <v>14513</v>
      </c>
      <c r="BE1925" s="72">
        <v>343.67</v>
      </c>
      <c r="BF1925" s="72">
        <v>305.77999999999997</v>
      </c>
      <c r="BG1925" s="72">
        <v>649.45000000000005</v>
      </c>
      <c r="BH1925" s="95">
        <v>59274093</v>
      </c>
      <c r="BI1925" s="95">
        <v>49474537</v>
      </c>
      <c r="BJ1925" s="95">
        <v>14373</v>
      </c>
      <c r="BK1925" s="95">
        <v>13483</v>
      </c>
      <c r="BL1925" s="72">
        <v>332.77</v>
      </c>
      <c r="BM1925" s="72">
        <v>327.8</v>
      </c>
      <c r="BN1925" s="72">
        <v>660.57</v>
      </c>
      <c r="BO1925" s="95">
        <v>55949766</v>
      </c>
      <c r="BP1925" s="95">
        <v>51632316</v>
      </c>
      <c r="BQ1925" s="95">
        <v>14011</v>
      </c>
      <c r="BR1925" s="95">
        <v>13126</v>
      </c>
      <c r="BS1925" s="72">
        <v>344.12</v>
      </c>
      <c r="BT1925" s="72">
        <v>339.86</v>
      </c>
      <c r="BU1925" s="72">
        <v>683.98</v>
      </c>
      <c r="BV1925" s="95">
        <v>58118101.57</v>
      </c>
      <c r="BW1925" s="95">
        <v>53735606.439999998</v>
      </c>
      <c r="BX1925" s="95">
        <v>14074</v>
      </c>
      <c r="BY1925" s="95">
        <v>13176</v>
      </c>
      <c r="BZ1925" s="95">
        <v>15705</v>
      </c>
      <c r="CA1925" s="95">
        <v>14964</v>
      </c>
      <c r="CB1925" s="95">
        <v>13944</v>
      </c>
      <c r="CC1925" s="95">
        <v>13591</v>
      </c>
      <c r="CD1925" s="95">
        <v>13635</v>
      </c>
      <c r="CE1925" s="72">
        <v>650.75523149000003</v>
      </c>
      <c r="CF1925" s="72">
        <v>676.59346364999999</v>
      </c>
      <c r="CG1925" s="72">
        <v>712.40329333</v>
      </c>
      <c r="CH1925" s="72">
        <v>716.50152150999998</v>
      </c>
      <c r="CI1925" s="72">
        <v>731.52548966999996</v>
      </c>
      <c r="CJ1925" s="96">
        <v>0.88719993640000006</v>
      </c>
      <c r="CK1925" s="96">
        <v>0.91879397809999996</v>
      </c>
      <c r="CL1925" s="96">
        <v>0.91163250659999995</v>
      </c>
      <c r="CM1925" s="96">
        <v>0.92193802830000005</v>
      </c>
      <c r="CN1925" s="96">
        <v>0.93500501300000005</v>
      </c>
      <c r="CO1925" s="96">
        <v>0.98705570529999997</v>
      </c>
      <c r="CP1925" s="96">
        <v>0.92691211610000002</v>
      </c>
      <c r="CQ1925" s="96">
        <v>0.99584056389999998</v>
      </c>
      <c r="CR1925" s="96">
        <v>0.93078351829999995</v>
      </c>
      <c r="CS1925" s="95">
        <v>16519</v>
      </c>
      <c r="CT1925" s="95">
        <v>16017</v>
      </c>
      <c r="CU1925" s="95">
        <v>15174</v>
      </c>
      <c r="CV1925" s="95">
        <v>14920</v>
      </c>
      <c r="CW1925" s="95">
        <v>14985</v>
      </c>
      <c r="CX1925" s="96">
        <v>1.0030827680000001</v>
      </c>
      <c r="CY1925" s="96">
        <v>0.999929128</v>
      </c>
      <c r="CZ1925" s="96">
        <v>0.98270830799999997</v>
      </c>
      <c r="DA1925" s="96">
        <v>0.97803280299999995</v>
      </c>
      <c r="DB1925" s="96">
        <v>0.96901395999999995</v>
      </c>
      <c r="DC1925">
        <v>2013</v>
      </c>
      <c r="DD1925" s="6">
        <v>13918.6</v>
      </c>
      <c r="DE1925" s="96">
        <v>8.3168155999999993E-3</v>
      </c>
      <c r="DF1925" s="72">
        <v>708.89</v>
      </c>
      <c r="DG1925" s="96">
        <v>1</v>
      </c>
      <c r="DH1925" s="72">
        <v>708.89</v>
      </c>
      <c r="DI1925" s="72">
        <v>709.14020688999994</v>
      </c>
      <c r="DJ1925" s="96">
        <v>1</v>
      </c>
      <c r="DK1925" s="72">
        <v>708.89</v>
      </c>
      <c r="DL1925" s="96">
        <v>1</v>
      </c>
      <c r="DM1925" s="72">
        <v>708.89</v>
      </c>
      <c r="DN1925" s="96">
        <v>1</v>
      </c>
      <c r="DO1925" s="96">
        <v>1.6730999999999999E-2</v>
      </c>
      <c r="DP1925" s="72">
        <v>11.86</v>
      </c>
      <c r="DQ1925" s="72">
        <v>697.03</v>
      </c>
      <c r="DR1925" t="s">
        <v>1223</v>
      </c>
      <c r="DT1925" t="s">
        <v>1204</v>
      </c>
    </row>
    <row r="1926" spans="1:124" x14ac:dyDescent="0.3">
      <c r="A1926" t="s">
        <v>1224</v>
      </c>
      <c r="B1926">
        <v>34290</v>
      </c>
      <c r="C1926" s="95">
        <v>3817</v>
      </c>
      <c r="D1926" s="95">
        <v>16365516</v>
      </c>
      <c r="E1926" s="95">
        <v>3675</v>
      </c>
      <c r="F1926" s="95">
        <v>12599403</v>
      </c>
      <c r="G1926" s="95">
        <v>780</v>
      </c>
      <c r="H1926" s="95">
        <v>2272733</v>
      </c>
      <c r="I1926" s="95">
        <v>689</v>
      </c>
      <c r="J1926" s="95">
        <v>2575002</v>
      </c>
      <c r="K1926" s="95">
        <v>3786</v>
      </c>
      <c r="L1926" s="95">
        <v>15838012</v>
      </c>
      <c r="M1926" s="95">
        <v>3616</v>
      </c>
      <c r="N1926" s="95">
        <v>13074197</v>
      </c>
      <c r="O1926" s="95">
        <v>773</v>
      </c>
      <c r="P1926" s="95">
        <v>3212171</v>
      </c>
      <c r="Q1926" s="95">
        <v>672</v>
      </c>
      <c r="R1926" s="95">
        <v>2943079</v>
      </c>
      <c r="S1926" s="95">
        <v>3738</v>
      </c>
      <c r="T1926" s="95">
        <v>15444144</v>
      </c>
      <c r="U1926" s="95">
        <v>3548</v>
      </c>
      <c r="V1926" s="95">
        <v>14100046</v>
      </c>
      <c r="W1926" s="95">
        <v>773</v>
      </c>
      <c r="X1926" s="95">
        <v>2731239</v>
      </c>
      <c r="Y1926" s="95">
        <v>674</v>
      </c>
      <c r="Z1926" s="95">
        <v>2898754</v>
      </c>
      <c r="AA1926" s="95">
        <v>3654</v>
      </c>
      <c r="AB1926" s="95">
        <v>14648478</v>
      </c>
      <c r="AC1926" s="95">
        <v>3453</v>
      </c>
      <c r="AD1926" s="95">
        <v>13978094</v>
      </c>
      <c r="AE1926" s="95">
        <v>785</v>
      </c>
      <c r="AF1926" s="95">
        <v>1924520</v>
      </c>
      <c r="AG1926" s="95">
        <v>691</v>
      </c>
      <c r="AH1926" s="95">
        <v>3066558</v>
      </c>
      <c r="AI1926" s="95">
        <v>3742</v>
      </c>
      <c r="AJ1926" s="95">
        <v>15866483.550000001</v>
      </c>
      <c r="AK1926" s="95">
        <v>3522</v>
      </c>
      <c r="AL1926" s="95">
        <v>14702145</v>
      </c>
      <c r="AM1926" s="95">
        <v>813</v>
      </c>
      <c r="AN1926" s="95">
        <v>2548730</v>
      </c>
      <c r="AO1926" s="95">
        <v>722</v>
      </c>
      <c r="AP1926" s="95">
        <v>3340484</v>
      </c>
      <c r="AQ1926" s="72">
        <v>337.87</v>
      </c>
      <c r="AR1926" s="72">
        <v>289.76</v>
      </c>
      <c r="AS1926" s="72">
        <v>627.63</v>
      </c>
      <c r="AT1926" s="95">
        <v>18638249</v>
      </c>
      <c r="AU1926" s="95">
        <v>15174405</v>
      </c>
      <c r="AV1926" s="95">
        <v>4597</v>
      </c>
      <c r="AW1926" s="95">
        <v>4364</v>
      </c>
      <c r="AX1926" s="72">
        <v>348.22</v>
      </c>
      <c r="AY1926" s="72">
        <v>311.27999999999997</v>
      </c>
      <c r="AZ1926" s="72">
        <v>659.5</v>
      </c>
      <c r="BA1926" s="95">
        <v>19050183</v>
      </c>
      <c r="BB1926" s="95">
        <v>16017276</v>
      </c>
      <c r="BC1926" s="95">
        <v>4559</v>
      </c>
      <c r="BD1926" s="95">
        <v>4288</v>
      </c>
      <c r="BE1926" s="72">
        <v>335.76</v>
      </c>
      <c r="BF1926" s="72">
        <v>335.52</v>
      </c>
      <c r="BG1926" s="72">
        <v>671.28</v>
      </c>
      <c r="BH1926" s="95">
        <v>18175383</v>
      </c>
      <c r="BI1926" s="95">
        <v>16998800</v>
      </c>
      <c r="BJ1926" s="95">
        <v>4511</v>
      </c>
      <c r="BK1926" s="95">
        <v>4222</v>
      </c>
      <c r="BL1926" s="72">
        <v>311.12</v>
      </c>
      <c r="BM1926" s="72">
        <v>342.76</v>
      </c>
      <c r="BN1926" s="72">
        <v>653.88</v>
      </c>
      <c r="BO1926" s="95">
        <v>16572998</v>
      </c>
      <c r="BP1926" s="95">
        <v>17044652</v>
      </c>
      <c r="BQ1926" s="95">
        <v>4439</v>
      </c>
      <c r="BR1926" s="95">
        <v>4144</v>
      </c>
      <c r="BS1926" s="72">
        <v>336.9</v>
      </c>
      <c r="BT1926" s="72">
        <v>354.28</v>
      </c>
      <c r="BU1926" s="72">
        <v>691.18</v>
      </c>
      <c r="BV1926" s="95">
        <v>18415213.550000001</v>
      </c>
      <c r="BW1926" s="95">
        <v>18042629</v>
      </c>
      <c r="BX1926" s="95">
        <v>4555</v>
      </c>
      <c r="BY1926" s="95">
        <v>4244</v>
      </c>
      <c r="BZ1926" s="95">
        <v>4486</v>
      </c>
      <c r="CA1926" s="95">
        <v>4428</v>
      </c>
      <c r="CB1926" s="95">
        <v>4372</v>
      </c>
      <c r="CC1926" s="95">
        <v>4299</v>
      </c>
      <c r="CD1926" s="95">
        <v>4403</v>
      </c>
      <c r="CE1926" s="72">
        <v>650.75523149000003</v>
      </c>
      <c r="CF1926" s="72">
        <v>676.59346364999999</v>
      </c>
      <c r="CG1926" s="72">
        <v>712.40329333</v>
      </c>
      <c r="CH1926" s="72">
        <v>716.50152150999998</v>
      </c>
      <c r="CI1926" s="72">
        <v>731.52548966999996</v>
      </c>
      <c r="CJ1926" s="96">
        <v>0.96446400990000003</v>
      </c>
      <c r="CK1926" s="96">
        <v>0.97473599060000005</v>
      </c>
      <c r="CL1926" s="96">
        <v>0.94227526220000002</v>
      </c>
      <c r="CM1926" s="96">
        <v>0.91260099299999997</v>
      </c>
      <c r="CN1926" s="96">
        <v>0.94484745889999999</v>
      </c>
      <c r="CO1926" s="96">
        <v>0.96401988329999999</v>
      </c>
      <c r="CP1926" s="96">
        <v>0.9831589154</v>
      </c>
      <c r="CQ1926" s="96">
        <v>0.99584056389999998</v>
      </c>
      <c r="CR1926" s="96">
        <v>0.98726524169999996</v>
      </c>
      <c r="CS1926" s="95">
        <v>4323</v>
      </c>
      <c r="CT1926" s="95">
        <v>4274</v>
      </c>
      <c r="CU1926" s="95">
        <v>4281</v>
      </c>
      <c r="CV1926" s="95">
        <v>4195</v>
      </c>
      <c r="CW1926" s="95">
        <v>4293</v>
      </c>
      <c r="CX1926" s="96">
        <v>0.97900088200000002</v>
      </c>
      <c r="CY1926" s="96">
        <v>0.97776845400000001</v>
      </c>
      <c r="CZ1926" s="96">
        <v>0.97408497800000005</v>
      </c>
      <c r="DA1926" s="96">
        <v>0.95682220500000004</v>
      </c>
      <c r="DB1926" s="96">
        <v>0.93224288399999999</v>
      </c>
      <c r="DC1926">
        <v>2013</v>
      </c>
      <c r="DD1926" s="6">
        <v>4252.3999999999996</v>
      </c>
      <c r="DE1926" s="96">
        <v>1.36864268E-2</v>
      </c>
      <c r="DF1926" s="72">
        <v>747.83</v>
      </c>
      <c r="DG1926" s="96">
        <v>1</v>
      </c>
      <c r="DH1926" s="72">
        <v>747.83</v>
      </c>
      <c r="DI1926" s="72">
        <v>733.74904173000004</v>
      </c>
      <c r="DJ1926" s="96">
        <v>1</v>
      </c>
      <c r="DK1926" s="72">
        <v>747.83</v>
      </c>
      <c r="DL1926" s="96">
        <v>1</v>
      </c>
      <c r="DM1926" s="72">
        <v>747.83</v>
      </c>
      <c r="DN1926" s="96">
        <v>0.99700897310000003</v>
      </c>
      <c r="DO1926" s="96">
        <v>2.4072E-2</v>
      </c>
      <c r="DP1926" s="72">
        <v>17.95</v>
      </c>
      <c r="DQ1926" s="72">
        <v>729.88</v>
      </c>
      <c r="DR1926" t="s">
        <v>1224</v>
      </c>
      <c r="DT1926" t="s">
        <v>1204</v>
      </c>
    </row>
    <row r="1927" spans="1:124" x14ac:dyDescent="0.3">
      <c r="A1927" t="s">
        <v>1225</v>
      </c>
      <c r="B1927">
        <v>34300</v>
      </c>
      <c r="C1927" s="95">
        <v>5958</v>
      </c>
      <c r="D1927" s="95">
        <v>25352749</v>
      </c>
      <c r="E1927" s="95">
        <v>5798</v>
      </c>
      <c r="F1927" s="95">
        <v>19627017</v>
      </c>
      <c r="G1927" s="95">
        <v>1773</v>
      </c>
      <c r="H1927" s="95">
        <v>5902763</v>
      </c>
      <c r="I1927" s="95">
        <v>1663</v>
      </c>
      <c r="J1927" s="95">
        <v>4925619</v>
      </c>
      <c r="K1927" s="95">
        <v>5850</v>
      </c>
      <c r="L1927" s="95">
        <v>27798414</v>
      </c>
      <c r="M1927" s="95">
        <v>5671</v>
      </c>
      <c r="N1927" s="95">
        <v>20093695</v>
      </c>
      <c r="O1927" s="95">
        <v>1763</v>
      </c>
      <c r="P1927" s="95">
        <v>6282454</v>
      </c>
      <c r="Q1927" s="95">
        <v>1643</v>
      </c>
      <c r="R1927" s="95">
        <v>5006794</v>
      </c>
      <c r="S1927" s="95">
        <v>5944</v>
      </c>
      <c r="T1927" s="95">
        <v>26864063</v>
      </c>
      <c r="U1927" s="95">
        <v>5737</v>
      </c>
      <c r="V1927" s="95">
        <v>22170469</v>
      </c>
      <c r="W1927" s="95">
        <v>1762</v>
      </c>
      <c r="X1927" s="95">
        <v>5985716</v>
      </c>
      <c r="Y1927" s="95">
        <v>1658</v>
      </c>
      <c r="Z1927" s="95">
        <v>5718376</v>
      </c>
      <c r="AA1927" s="95">
        <v>6055</v>
      </c>
      <c r="AB1927" s="95">
        <v>26065474</v>
      </c>
      <c r="AC1927" s="95">
        <v>5826</v>
      </c>
      <c r="AD1927" s="95">
        <v>23598815</v>
      </c>
      <c r="AE1927" s="95">
        <v>1708</v>
      </c>
      <c r="AF1927" s="95">
        <v>5731931</v>
      </c>
      <c r="AG1927" s="95">
        <v>1597</v>
      </c>
      <c r="AH1927" s="95">
        <v>5976001</v>
      </c>
      <c r="AI1927" s="95">
        <v>6202</v>
      </c>
      <c r="AJ1927" s="95">
        <v>26716353</v>
      </c>
      <c r="AK1927" s="95">
        <v>5963</v>
      </c>
      <c r="AL1927" s="95">
        <v>25359582.489999998</v>
      </c>
      <c r="AM1927" s="95">
        <v>1725</v>
      </c>
      <c r="AN1927" s="95">
        <v>5980265</v>
      </c>
      <c r="AO1927" s="95">
        <v>1609</v>
      </c>
      <c r="AP1927" s="95">
        <v>6288047.9199999999</v>
      </c>
      <c r="AQ1927" s="72">
        <v>336.91</v>
      </c>
      <c r="AR1927" s="72">
        <v>274.23</v>
      </c>
      <c r="AS1927" s="72">
        <v>611.14</v>
      </c>
      <c r="AT1927" s="95">
        <v>31255512</v>
      </c>
      <c r="AU1927" s="95">
        <v>24552636</v>
      </c>
      <c r="AV1927" s="95">
        <v>7731</v>
      </c>
      <c r="AW1927" s="95">
        <v>7461</v>
      </c>
      <c r="AX1927" s="72">
        <v>373.06</v>
      </c>
      <c r="AY1927" s="72">
        <v>285.99</v>
      </c>
      <c r="AZ1927" s="72">
        <v>659.05</v>
      </c>
      <c r="BA1927" s="95">
        <v>34080868</v>
      </c>
      <c r="BB1927" s="95">
        <v>25100489</v>
      </c>
      <c r="BC1927" s="95">
        <v>7613</v>
      </c>
      <c r="BD1927" s="95">
        <v>7314</v>
      </c>
      <c r="BE1927" s="72">
        <v>355.24</v>
      </c>
      <c r="BF1927" s="72">
        <v>314.27999999999997</v>
      </c>
      <c r="BG1927" s="72">
        <v>669.52</v>
      </c>
      <c r="BH1927" s="95">
        <v>32849779</v>
      </c>
      <c r="BI1927" s="95">
        <v>27888845</v>
      </c>
      <c r="BJ1927" s="95">
        <v>7706</v>
      </c>
      <c r="BK1927" s="95">
        <v>7395</v>
      </c>
      <c r="BL1927" s="72">
        <v>341.34</v>
      </c>
      <c r="BM1927" s="72">
        <v>332.02</v>
      </c>
      <c r="BN1927" s="72">
        <v>673.36</v>
      </c>
      <c r="BO1927" s="95">
        <v>31797405</v>
      </c>
      <c r="BP1927" s="95">
        <v>29574816</v>
      </c>
      <c r="BQ1927" s="95">
        <v>7763</v>
      </c>
      <c r="BR1927" s="95">
        <v>7423</v>
      </c>
      <c r="BS1927" s="72">
        <v>343.73</v>
      </c>
      <c r="BT1927" s="72">
        <v>348.3</v>
      </c>
      <c r="BU1927" s="72">
        <v>692.03</v>
      </c>
      <c r="BV1927" s="95">
        <v>32696618</v>
      </c>
      <c r="BW1927" s="95">
        <v>31647630.41</v>
      </c>
      <c r="BX1927" s="95">
        <v>7927</v>
      </c>
      <c r="BY1927" s="95">
        <v>7572</v>
      </c>
      <c r="BZ1927" s="95">
        <v>7602</v>
      </c>
      <c r="CA1927" s="95">
        <v>7468</v>
      </c>
      <c r="CB1927" s="95">
        <v>7556</v>
      </c>
      <c r="CC1927" s="95">
        <v>7602</v>
      </c>
      <c r="CD1927" s="95">
        <v>7753</v>
      </c>
      <c r="CE1927" s="72">
        <v>650.75523149000003</v>
      </c>
      <c r="CF1927" s="72">
        <v>676.59346364999999</v>
      </c>
      <c r="CG1927" s="72">
        <v>712.40329333</v>
      </c>
      <c r="CH1927" s="72">
        <v>716.50152150999998</v>
      </c>
      <c r="CI1927" s="72">
        <v>731.52548966999996</v>
      </c>
      <c r="CJ1927" s="96">
        <v>0.93912422129999995</v>
      </c>
      <c r="CK1927" s="96">
        <v>0.97407089400000002</v>
      </c>
      <c r="CL1927" s="96">
        <v>0.93980475139999997</v>
      </c>
      <c r="CM1927" s="96">
        <v>0.93978865330000005</v>
      </c>
      <c r="CN1927" s="96">
        <v>0.94600941429999996</v>
      </c>
      <c r="CO1927" s="96">
        <v>0.97290938839999996</v>
      </c>
      <c r="CP1927" s="96">
        <v>0.97414990349999997</v>
      </c>
      <c r="CQ1927" s="96">
        <v>0.99584056389999998</v>
      </c>
      <c r="CR1927" s="96">
        <v>0.97821860220000001</v>
      </c>
      <c r="CS1927" s="95">
        <v>7638</v>
      </c>
      <c r="CT1927" s="95">
        <v>7503</v>
      </c>
      <c r="CU1927" s="95">
        <v>7747</v>
      </c>
      <c r="CV1927" s="95">
        <v>7835</v>
      </c>
      <c r="CW1927" s="95">
        <v>8030</v>
      </c>
      <c r="CX1927" s="96">
        <v>0.98992049400000004</v>
      </c>
      <c r="CY1927" s="96">
        <v>0.97584458299999999</v>
      </c>
      <c r="CZ1927" s="96">
        <v>0.95411050399999997</v>
      </c>
      <c r="DA1927" s="96">
        <v>0.95729896699999995</v>
      </c>
      <c r="DB1927" s="96">
        <v>0.98735384900000001</v>
      </c>
      <c r="DC1927">
        <v>2013</v>
      </c>
      <c r="DD1927" s="6">
        <v>7433</v>
      </c>
      <c r="DE1927" s="96">
        <v>6.1684998999999999E-3</v>
      </c>
      <c r="DF1927" s="72">
        <v>746.63</v>
      </c>
      <c r="DG1927" s="96">
        <v>1</v>
      </c>
      <c r="DH1927" s="72">
        <v>746.63</v>
      </c>
      <c r="DI1927" s="72">
        <v>709.14020688999994</v>
      </c>
      <c r="DJ1927" s="96">
        <v>1</v>
      </c>
      <c r="DK1927" s="72">
        <v>746.63</v>
      </c>
      <c r="DL1927" s="96">
        <v>1</v>
      </c>
      <c r="DM1927" s="72">
        <v>746.63</v>
      </c>
      <c r="DN1927" s="96">
        <v>1</v>
      </c>
      <c r="DO1927" s="96">
        <v>1.6229E-2</v>
      </c>
      <c r="DP1927" s="72">
        <v>12.12</v>
      </c>
      <c r="DQ1927" s="72">
        <v>734.51</v>
      </c>
      <c r="DR1927" t="s">
        <v>1225</v>
      </c>
      <c r="DT1927" t="s">
        <v>1204</v>
      </c>
    </row>
    <row r="1928" spans="1:124" x14ac:dyDescent="0.3">
      <c r="A1928" t="s">
        <v>1226</v>
      </c>
      <c r="B1928">
        <v>34310</v>
      </c>
      <c r="C1928" s="95">
        <v>20579</v>
      </c>
      <c r="D1928" s="95">
        <v>82145252</v>
      </c>
      <c r="E1928" s="95">
        <v>19361</v>
      </c>
      <c r="F1928" s="95">
        <v>59744339</v>
      </c>
      <c r="G1928" s="95">
        <v>5022</v>
      </c>
      <c r="H1928" s="95">
        <v>22058474</v>
      </c>
      <c r="I1928" s="95">
        <v>4431</v>
      </c>
      <c r="J1928" s="95">
        <v>14572727</v>
      </c>
      <c r="K1928" s="95">
        <v>20062</v>
      </c>
      <c r="L1928" s="95">
        <v>83574841</v>
      </c>
      <c r="M1928" s="95">
        <v>18700</v>
      </c>
      <c r="N1928" s="95">
        <v>60569217</v>
      </c>
      <c r="O1928" s="95">
        <v>5039</v>
      </c>
      <c r="P1928" s="95">
        <v>21100096</v>
      </c>
      <c r="Q1928" s="95">
        <v>4428</v>
      </c>
      <c r="R1928" s="95">
        <v>15443003</v>
      </c>
      <c r="S1928" s="95">
        <v>20142</v>
      </c>
      <c r="T1928" s="95">
        <v>91585654</v>
      </c>
      <c r="U1928" s="95">
        <v>18626</v>
      </c>
      <c r="V1928" s="95">
        <v>62385512</v>
      </c>
      <c r="W1928" s="95">
        <v>5103</v>
      </c>
      <c r="X1928" s="95">
        <v>23315257</v>
      </c>
      <c r="Y1928" s="95">
        <v>4478</v>
      </c>
      <c r="Z1928" s="95">
        <v>16418262</v>
      </c>
      <c r="AA1928" s="95">
        <v>20539</v>
      </c>
      <c r="AB1928" s="95">
        <v>86177340</v>
      </c>
      <c r="AC1928" s="95">
        <v>18875</v>
      </c>
      <c r="AD1928" s="95">
        <v>65715273</v>
      </c>
      <c r="AE1928" s="95">
        <v>5197</v>
      </c>
      <c r="AF1928" s="95">
        <v>26802843</v>
      </c>
      <c r="AG1928" s="95">
        <v>4587</v>
      </c>
      <c r="AH1928" s="95">
        <v>18051424</v>
      </c>
      <c r="AI1928" s="95">
        <v>21357</v>
      </c>
      <c r="AJ1928" s="95">
        <v>93484202.5</v>
      </c>
      <c r="AK1928" s="95">
        <v>19572</v>
      </c>
      <c r="AL1928" s="95">
        <v>73785564.680000007</v>
      </c>
      <c r="AM1928" s="95">
        <v>5478</v>
      </c>
      <c r="AN1928" s="95">
        <v>25927461</v>
      </c>
      <c r="AO1928" s="95">
        <v>4873</v>
      </c>
      <c r="AP1928" s="95">
        <v>20228468.420000002</v>
      </c>
      <c r="AQ1928" s="72">
        <v>339.19</v>
      </c>
      <c r="AR1928" s="72">
        <v>260.3</v>
      </c>
      <c r="AS1928" s="72">
        <v>599.49</v>
      </c>
      <c r="AT1928" s="95">
        <v>104203726</v>
      </c>
      <c r="AU1928" s="95">
        <v>74317066</v>
      </c>
      <c r="AV1928" s="95">
        <v>25601</v>
      </c>
      <c r="AW1928" s="95">
        <v>23792</v>
      </c>
      <c r="AX1928" s="72">
        <v>347.51</v>
      </c>
      <c r="AY1928" s="72">
        <v>273.88</v>
      </c>
      <c r="AZ1928" s="72">
        <v>621.39</v>
      </c>
      <c r="BA1928" s="95">
        <v>104674937</v>
      </c>
      <c r="BB1928" s="95">
        <v>76012220</v>
      </c>
      <c r="BC1928" s="95">
        <v>25101</v>
      </c>
      <c r="BD1928" s="95">
        <v>23128</v>
      </c>
      <c r="BE1928" s="72">
        <v>379.29</v>
      </c>
      <c r="BF1928" s="72">
        <v>284.24</v>
      </c>
      <c r="BG1928" s="72">
        <v>663.53</v>
      </c>
      <c r="BH1928" s="95">
        <v>114900911</v>
      </c>
      <c r="BI1928" s="95">
        <v>78803774</v>
      </c>
      <c r="BJ1928" s="95">
        <v>25245</v>
      </c>
      <c r="BK1928" s="95">
        <v>23104</v>
      </c>
      <c r="BL1928" s="72">
        <v>365.83</v>
      </c>
      <c r="BM1928" s="72">
        <v>297.52999999999997</v>
      </c>
      <c r="BN1928" s="72">
        <v>663.36</v>
      </c>
      <c r="BO1928" s="95">
        <v>112980183</v>
      </c>
      <c r="BP1928" s="95">
        <v>83766697</v>
      </c>
      <c r="BQ1928" s="95">
        <v>25736</v>
      </c>
      <c r="BR1928" s="95">
        <v>23462</v>
      </c>
      <c r="BS1928" s="72">
        <v>370.82</v>
      </c>
      <c r="BT1928" s="72">
        <v>320.5</v>
      </c>
      <c r="BU1928" s="72">
        <v>691.32</v>
      </c>
      <c r="BV1928" s="95">
        <v>119411663.5</v>
      </c>
      <c r="BW1928" s="95">
        <v>94014033.099999994</v>
      </c>
      <c r="BX1928" s="95">
        <v>26835</v>
      </c>
      <c r="BY1928" s="95">
        <v>24445</v>
      </c>
      <c r="BZ1928" s="95">
        <v>24739</v>
      </c>
      <c r="CA1928" s="95">
        <v>24150</v>
      </c>
      <c r="CB1928" s="95">
        <v>24213</v>
      </c>
      <c r="CC1928" s="95">
        <v>24657</v>
      </c>
      <c r="CD1928" s="95">
        <v>25666</v>
      </c>
      <c r="CE1928" s="72">
        <v>650.75523149000003</v>
      </c>
      <c r="CF1928" s="72">
        <v>676.59346364999999</v>
      </c>
      <c r="CG1928" s="72">
        <v>712.40329333</v>
      </c>
      <c r="CH1928" s="72">
        <v>716.50152150999998</v>
      </c>
      <c r="CI1928" s="72">
        <v>731.52548966999996</v>
      </c>
      <c r="CJ1928" s="96">
        <v>0.92122194489999998</v>
      </c>
      <c r="CK1928" s="96">
        <v>0.9184097</v>
      </c>
      <c r="CL1928" s="96">
        <v>0.93139659269999997</v>
      </c>
      <c r="CM1928" s="96">
        <v>0.92583194879999997</v>
      </c>
      <c r="CN1928" s="96">
        <v>0.94503883970000002</v>
      </c>
      <c r="CO1928" s="96">
        <v>0.96952463040000003</v>
      </c>
      <c r="CP1928" s="96">
        <v>0.95756185670000005</v>
      </c>
      <c r="CQ1928" s="96">
        <v>0.99584056389999998</v>
      </c>
      <c r="CR1928" s="96">
        <v>0.96156127270000002</v>
      </c>
      <c r="CS1928" s="95">
        <v>22626</v>
      </c>
      <c r="CT1928" s="95">
        <v>22304</v>
      </c>
      <c r="CU1928" s="95">
        <v>22494</v>
      </c>
      <c r="CV1928" s="95">
        <v>22715</v>
      </c>
      <c r="CW1928" s="95">
        <v>23556</v>
      </c>
      <c r="CX1928" s="96">
        <v>0.988181647</v>
      </c>
      <c r="CY1928" s="96">
        <v>0.96904852900000005</v>
      </c>
      <c r="CZ1928" s="96">
        <v>0.96959534599999997</v>
      </c>
      <c r="DA1928" s="96">
        <v>0.96279944500000003</v>
      </c>
      <c r="DB1928" s="96">
        <v>0.95847255099999995</v>
      </c>
      <c r="DC1928">
        <v>2013</v>
      </c>
      <c r="DD1928" s="6">
        <v>23586.2</v>
      </c>
      <c r="DE1928" s="96">
        <v>1.6200675099999999E-2</v>
      </c>
      <c r="DF1928" s="72">
        <v>726.51</v>
      </c>
      <c r="DG1928" s="96">
        <v>1</v>
      </c>
      <c r="DH1928" s="72">
        <v>726.51</v>
      </c>
      <c r="DI1928" s="72">
        <v>718.71153443000003</v>
      </c>
      <c r="DJ1928" s="96">
        <v>1</v>
      </c>
      <c r="DK1928" s="72">
        <v>726.51</v>
      </c>
      <c r="DL1928" s="96">
        <v>1</v>
      </c>
      <c r="DM1928" s="72">
        <v>726.51</v>
      </c>
      <c r="DN1928" s="96">
        <v>0.46033450970000001</v>
      </c>
      <c r="DO1928" s="96">
        <v>5.2136000000000002E-2</v>
      </c>
      <c r="DP1928" s="72">
        <v>17.440000000000001</v>
      </c>
      <c r="DQ1928" s="72">
        <v>709.07</v>
      </c>
      <c r="DR1928" t="s">
        <v>1226</v>
      </c>
      <c r="DT1928" t="s">
        <v>1204</v>
      </c>
    </row>
    <row r="1929" spans="1:124" x14ac:dyDescent="0.3">
      <c r="A1929" t="s">
        <v>1227</v>
      </c>
      <c r="B1929">
        <v>34320</v>
      </c>
      <c r="C1929" s="95">
        <v>6364</v>
      </c>
      <c r="D1929" s="95">
        <v>30618837</v>
      </c>
      <c r="E1929" s="95">
        <v>6197</v>
      </c>
      <c r="F1929" s="95">
        <v>19403548</v>
      </c>
      <c r="G1929" s="95">
        <v>2083</v>
      </c>
      <c r="H1929" s="95">
        <v>8891867</v>
      </c>
      <c r="I1929" s="95">
        <v>1922</v>
      </c>
      <c r="J1929" s="95">
        <v>5840533</v>
      </c>
      <c r="K1929" s="95">
        <v>6033</v>
      </c>
      <c r="L1929" s="95">
        <v>30089376</v>
      </c>
      <c r="M1929" s="95">
        <v>5867</v>
      </c>
      <c r="N1929" s="95">
        <v>20408062</v>
      </c>
      <c r="O1929" s="95">
        <v>2015</v>
      </c>
      <c r="P1929" s="95">
        <v>7334832</v>
      </c>
      <c r="Q1929" s="95">
        <v>1854</v>
      </c>
      <c r="R1929" s="95">
        <v>6147539</v>
      </c>
      <c r="S1929" s="95">
        <v>5764</v>
      </c>
      <c r="T1929" s="95">
        <v>31341438</v>
      </c>
      <c r="U1929" s="95">
        <v>5597</v>
      </c>
      <c r="V1929" s="95">
        <v>19866083</v>
      </c>
      <c r="W1929" s="95">
        <v>1986</v>
      </c>
      <c r="X1929" s="95">
        <v>9064153</v>
      </c>
      <c r="Y1929" s="95">
        <v>1840</v>
      </c>
      <c r="Z1929" s="95">
        <v>6325337</v>
      </c>
      <c r="AA1929" s="95">
        <v>5699</v>
      </c>
      <c r="AB1929" s="95">
        <v>30852324</v>
      </c>
      <c r="AC1929" s="95">
        <v>5522</v>
      </c>
      <c r="AD1929" s="95">
        <v>20879123</v>
      </c>
      <c r="AE1929" s="95">
        <v>1972</v>
      </c>
      <c r="AF1929" s="95">
        <v>8211285</v>
      </c>
      <c r="AG1929" s="95">
        <v>1844</v>
      </c>
      <c r="AH1929" s="95">
        <v>6723346</v>
      </c>
      <c r="AI1929" s="95">
        <v>5746</v>
      </c>
      <c r="AJ1929" s="95">
        <v>26289929</v>
      </c>
      <c r="AK1929" s="95">
        <v>5558</v>
      </c>
      <c r="AL1929" s="95">
        <v>20716113</v>
      </c>
      <c r="AM1929" s="95">
        <v>1983</v>
      </c>
      <c r="AN1929" s="95">
        <v>9223318</v>
      </c>
      <c r="AO1929" s="95">
        <v>1870</v>
      </c>
      <c r="AP1929" s="95">
        <v>7223183</v>
      </c>
      <c r="AQ1929" s="72">
        <v>389.79</v>
      </c>
      <c r="AR1929" s="72">
        <v>259.10000000000002</v>
      </c>
      <c r="AS1929" s="72">
        <v>648.89</v>
      </c>
      <c r="AT1929" s="95">
        <v>39510704</v>
      </c>
      <c r="AU1929" s="95">
        <v>25244081</v>
      </c>
      <c r="AV1929" s="95">
        <v>8447</v>
      </c>
      <c r="AW1929" s="95">
        <v>8119</v>
      </c>
      <c r="AX1929" s="72">
        <v>387.51</v>
      </c>
      <c r="AY1929" s="72">
        <v>286.62</v>
      </c>
      <c r="AZ1929" s="72">
        <v>674.13</v>
      </c>
      <c r="BA1929" s="95">
        <v>37424208</v>
      </c>
      <c r="BB1929" s="95">
        <v>26555601</v>
      </c>
      <c r="BC1929" s="95">
        <v>8048</v>
      </c>
      <c r="BD1929" s="95">
        <v>7721</v>
      </c>
      <c r="BE1929" s="72">
        <v>434.47</v>
      </c>
      <c r="BF1929" s="72">
        <v>293.48</v>
      </c>
      <c r="BG1929" s="72">
        <v>727.95</v>
      </c>
      <c r="BH1929" s="95">
        <v>40405591</v>
      </c>
      <c r="BI1929" s="95">
        <v>26191420</v>
      </c>
      <c r="BJ1929" s="95">
        <v>7750</v>
      </c>
      <c r="BK1929" s="95">
        <v>7437</v>
      </c>
      <c r="BL1929" s="72">
        <v>424.36</v>
      </c>
      <c r="BM1929" s="72">
        <v>312.27</v>
      </c>
      <c r="BN1929" s="72">
        <v>736.63</v>
      </c>
      <c r="BO1929" s="95">
        <v>39063609</v>
      </c>
      <c r="BP1929" s="95">
        <v>27602469</v>
      </c>
      <c r="BQ1929" s="95">
        <v>7671</v>
      </c>
      <c r="BR1929" s="95">
        <v>7366</v>
      </c>
      <c r="BS1929" s="72">
        <v>382.9</v>
      </c>
      <c r="BT1929" s="72">
        <v>313.45</v>
      </c>
      <c r="BU1929" s="72">
        <v>696.35</v>
      </c>
      <c r="BV1929" s="95">
        <v>35513247</v>
      </c>
      <c r="BW1929" s="95">
        <v>27939296</v>
      </c>
      <c r="BX1929" s="95">
        <v>7729</v>
      </c>
      <c r="BY1929" s="95">
        <v>7428</v>
      </c>
      <c r="BZ1929" s="95">
        <v>8291</v>
      </c>
      <c r="CA1929" s="95">
        <v>7890</v>
      </c>
      <c r="CB1929" s="95">
        <v>7599</v>
      </c>
      <c r="CC1929" s="95">
        <v>7526</v>
      </c>
      <c r="CD1929" s="95">
        <v>7582</v>
      </c>
      <c r="CE1929" s="72">
        <v>650.75523149000003</v>
      </c>
      <c r="CF1929" s="72">
        <v>676.59346364999999</v>
      </c>
      <c r="CG1929" s="72">
        <v>712.40329333</v>
      </c>
      <c r="CH1929" s="72">
        <v>716.50152150999998</v>
      </c>
      <c r="CI1929" s="72">
        <v>731.52548966999996</v>
      </c>
      <c r="CJ1929" s="96">
        <v>0.99713374340000005</v>
      </c>
      <c r="CK1929" s="96">
        <v>0.99635901940000005</v>
      </c>
      <c r="CL1929" s="96">
        <v>1.0218229012</v>
      </c>
      <c r="CM1929" s="96">
        <v>1.0280927226000001</v>
      </c>
      <c r="CN1929" s="96">
        <v>0.95191488179999995</v>
      </c>
      <c r="CO1929" s="96">
        <v>1.0298808907999999</v>
      </c>
      <c r="CP1929" s="96">
        <v>0.97007786299999998</v>
      </c>
      <c r="CQ1929" s="96">
        <v>0.99584056389999998</v>
      </c>
      <c r="CR1929" s="96">
        <v>0.97412955410000002</v>
      </c>
      <c r="CS1929" s="95">
        <v>8544</v>
      </c>
      <c r="CT1929" s="95">
        <v>8548</v>
      </c>
      <c r="CU1929" s="95">
        <v>8518</v>
      </c>
      <c r="CV1929" s="95">
        <v>8702</v>
      </c>
      <c r="CW1929" s="95">
        <v>8981</v>
      </c>
      <c r="CX1929" s="96">
        <v>1.031205481</v>
      </c>
      <c r="CY1929" s="96">
        <v>1.042879616</v>
      </c>
      <c r="CZ1929" s="96">
        <v>1.028712225</v>
      </c>
      <c r="DA1929" s="96">
        <v>1.0314744250000001</v>
      </c>
      <c r="DB1929" s="96">
        <v>1.0158131210000001</v>
      </c>
      <c r="DC1929">
        <v>2013</v>
      </c>
      <c r="DD1929" s="6">
        <v>7614.2</v>
      </c>
      <c r="DE1929" s="96">
        <v>8.6896943999999997E-3</v>
      </c>
      <c r="DF1929" s="72">
        <v>741.62</v>
      </c>
      <c r="DG1929" s="96">
        <v>1</v>
      </c>
      <c r="DH1929" s="72">
        <v>741.62</v>
      </c>
      <c r="DI1929" s="72">
        <v>730.53937281000003</v>
      </c>
      <c r="DJ1929" s="96">
        <v>1</v>
      </c>
      <c r="DK1929" s="72">
        <v>741.62</v>
      </c>
      <c r="DL1929" s="96">
        <v>1</v>
      </c>
      <c r="DM1929" s="72">
        <v>741.62</v>
      </c>
      <c r="DN1929" s="96">
        <v>1</v>
      </c>
      <c r="DO1929" s="96">
        <v>1.5101E-2</v>
      </c>
      <c r="DP1929" s="72">
        <v>11.2</v>
      </c>
      <c r="DQ1929" s="72">
        <v>730.42</v>
      </c>
      <c r="DR1929" t="s">
        <v>1227</v>
      </c>
      <c r="DT1929" t="s">
        <v>1204</v>
      </c>
    </row>
    <row r="1930" spans="1:124" x14ac:dyDescent="0.3">
      <c r="A1930" t="s">
        <v>381</v>
      </c>
      <c r="B1930">
        <v>34330</v>
      </c>
      <c r="C1930" s="95">
        <v>25853</v>
      </c>
      <c r="D1930" s="95">
        <v>102480648</v>
      </c>
      <c r="E1930" s="95">
        <v>24526</v>
      </c>
      <c r="F1930" s="95">
        <v>77515103</v>
      </c>
      <c r="G1930" s="95">
        <v>6277</v>
      </c>
      <c r="H1930" s="95">
        <v>24876081</v>
      </c>
      <c r="I1930" s="95">
        <v>5550</v>
      </c>
      <c r="J1930" s="95">
        <v>17989390</v>
      </c>
      <c r="K1930" s="95">
        <v>25038</v>
      </c>
      <c r="L1930" s="95">
        <v>103492828</v>
      </c>
      <c r="M1930" s="95">
        <v>23555</v>
      </c>
      <c r="N1930" s="95">
        <v>79132899</v>
      </c>
      <c r="O1930" s="95">
        <v>6274</v>
      </c>
      <c r="P1930" s="95">
        <v>26131373</v>
      </c>
      <c r="Q1930" s="95">
        <v>5517</v>
      </c>
      <c r="R1930" s="95">
        <v>19232730</v>
      </c>
      <c r="S1930" s="95">
        <v>24772</v>
      </c>
      <c r="T1930" s="95">
        <v>107151098</v>
      </c>
      <c r="U1930" s="95">
        <v>23122</v>
      </c>
      <c r="V1930" s="95">
        <v>81644270</v>
      </c>
      <c r="W1930" s="95">
        <v>6346</v>
      </c>
      <c r="X1930" s="95">
        <v>28347764</v>
      </c>
      <c r="Y1930" s="95">
        <v>5554</v>
      </c>
      <c r="Z1930" s="95">
        <v>20273810</v>
      </c>
      <c r="AA1930" s="95">
        <v>23701</v>
      </c>
      <c r="AB1930" s="95">
        <v>97011097</v>
      </c>
      <c r="AC1930" s="95">
        <v>21929</v>
      </c>
      <c r="AD1930" s="95">
        <v>81293745</v>
      </c>
      <c r="AE1930" s="95">
        <v>6508</v>
      </c>
      <c r="AF1930" s="95">
        <v>29107527</v>
      </c>
      <c r="AG1930" s="95">
        <v>5701</v>
      </c>
      <c r="AH1930" s="95">
        <v>22560221</v>
      </c>
      <c r="AI1930" s="95">
        <v>24297</v>
      </c>
      <c r="AJ1930" s="95">
        <v>107204898.27</v>
      </c>
      <c r="AK1930" s="95">
        <v>22315</v>
      </c>
      <c r="AL1930" s="95">
        <v>87077042.409999996</v>
      </c>
      <c r="AM1930" s="95">
        <v>6722</v>
      </c>
      <c r="AN1930" s="95">
        <v>29492732</v>
      </c>
      <c r="AO1930" s="95">
        <v>5952</v>
      </c>
      <c r="AP1930" s="95">
        <v>23593536.039999999</v>
      </c>
      <c r="AQ1930" s="72">
        <v>330.32</v>
      </c>
      <c r="AR1930" s="72">
        <v>264.62</v>
      </c>
      <c r="AS1930" s="72">
        <v>594.94000000000005</v>
      </c>
      <c r="AT1930" s="95">
        <v>127356729</v>
      </c>
      <c r="AU1930" s="95">
        <v>95504493</v>
      </c>
      <c r="AV1930" s="95">
        <v>32130</v>
      </c>
      <c r="AW1930" s="95">
        <v>30076</v>
      </c>
      <c r="AX1930" s="72">
        <v>344.98</v>
      </c>
      <c r="AY1930" s="72">
        <v>281.95999999999998</v>
      </c>
      <c r="AZ1930" s="72">
        <v>626.94000000000005</v>
      </c>
      <c r="BA1930" s="95">
        <v>129624201</v>
      </c>
      <c r="BB1930" s="95">
        <v>98365629</v>
      </c>
      <c r="BC1930" s="95">
        <v>31312</v>
      </c>
      <c r="BD1930" s="95">
        <v>29072</v>
      </c>
      <c r="BE1930" s="72">
        <v>362.86</v>
      </c>
      <c r="BF1930" s="72">
        <v>296.18</v>
      </c>
      <c r="BG1930" s="72">
        <v>659.04</v>
      </c>
      <c r="BH1930" s="95">
        <v>135498862</v>
      </c>
      <c r="BI1930" s="95">
        <v>101918080</v>
      </c>
      <c r="BJ1930" s="95">
        <v>31118</v>
      </c>
      <c r="BK1930" s="95">
        <v>28676</v>
      </c>
      <c r="BL1930" s="72">
        <v>347.91</v>
      </c>
      <c r="BM1930" s="72">
        <v>313.23</v>
      </c>
      <c r="BN1930" s="72">
        <v>661.14</v>
      </c>
      <c r="BO1930" s="95">
        <v>126118624</v>
      </c>
      <c r="BP1930" s="95">
        <v>103853966</v>
      </c>
      <c r="BQ1930" s="95">
        <v>30209</v>
      </c>
      <c r="BR1930" s="95">
        <v>27630</v>
      </c>
      <c r="BS1930" s="72">
        <v>367.24</v>
      </c>
      <c r="BT1930" s="72">
        <v>326.27</v>
      </c>
      <c r="BU1930" s="72">
        <v>693.51</v>
      </c>
      <c r="BV1930" s="95">
        <v>136697630.27000001</v>
      </c>
      <c r="BW1930" s="95">
        <v>110670578.45</v>
      </c>
      <c r="BX1930" s="95">
        <v>31019</v>
      </c>
      <c r="BY1930" s="95">
        <v>28267</v>
      </c>
      <c r="BZ1930" s="95">
        <v>31151</v>
      </c>
      <c r="CA1930" s="95">
        <v>30232</v>
      </c>
      <c r="CB1930" s="95">
        <v>29941</v>
      </c>
      <c r="CC1930" s="95">
        <v>28985</v>
      </c>
      <c r="CD1930" s="95">
        <v>29673</v>
      </c>
      <c r="CE1930" s="72">
        <v>650.75523149000003</v>
      </c>
      <c r="CF1930" s="72">
        <v>676.59346364999999</v>
      </c>
      <c r="CG1930" s="72">
        <v>712.40329333</v>
      </c>
      <c r="CH1930" s="72">
        <v>716.50152150999998</v>
      </c>
      <c r="CI1930" s="72">
        <v>731.52548966999996</v>
      </c>
      <c r="CJ1930" s="96">
        <v>0.91423006870000001</v>
      </c>
      <c r="CK1930" s="96">
        <v>0.92661255789999997</v>
      </c>
      <c r="CL1930" s="96">
        <v>0.92509398279999999</v>
      </c>
      <c r="CM1930" s="96">
        <v>0.92273356039999999</v>
      </c>
      <c r="CN1930" s="96">
        <v>0.94803258369999999</v>
      </c>
      <c r="CO1930" s="96">
        <v>0.97805337390000002</v>
      </c>
      <c r="CP1930" s="96">
        <v>0.94814922729999995</v>
      </c>
      <c r="CQ1930" s="96">
        <v>0.99584056389999998</v>
      </c>
      <c r="CR1930" s="96">
        <v>0.95210932979999996</v>
      </c>
      <c r="CS1930" s="95">
        <v>27447</v>
      </c>
      <c r="CT1930" s="95">
        <v>27035</v>
      </c>
      <c r="CU1930" s="95">
        <v>26627</v>
      </c>
      <c r="CV1930" s="95">
        <v>25507</v>
      </c>
      <c r="CW1930" s="95">
        <v>26004</v>
      </c>
      <c r="CX1930" s="96">
        <v>0.99154999399999999</v>
      </c>
      <c r="CY1930" s="96">
        <v>0.99183539099999996</v>
      </c>
      <c r="CZ1930" s="96">
        <v>0.98162164100000004</v>
      </c>
      <c r="DA1930" s="96">
        <v>0.96385066900000005</v>
      </c>
      <c r="DB1930" s="96">
        <v>0.95975686500000001</v>
      </c>
      <c r="DC1930">
        <v>2013</v>
      </c>
      <c r="DD1930" s="6">
        <v>28744.2</v>
      </c>
      <c r="DE1930" s="96">
        <v>2.05646645E-2</v>
      </c>
      <c r="DF1930" s="72">
        <v>716.17</v>
      </c>
      <c r="DG1930" s="96">
        <v>1</v>
      </c>
      <c r="DH1930" s="72">
        <v>716.17</v>
      </c>
      <c r="DI1930" s="72">
        <v>733.74904173000004</v>
      </c>
      <c r="DJ1930" s="96">
        <v>1</v>
      </c>
      <c r="DK1930" s="72">
        <v>716.17</v>
      </c>
      <c r="DL1930" s="96">
        <v>1</v>
      </c>
      <c r="DM1930" s="72">
        <v>716.17</v>
      </c>
      <c r="DN1930" s="96">
        <v>0.72617246599999996</v>
      </c>
      <c r="DO1930" s="96">
        <v>3.3050000000000003E-2</v>
      </c>
      <c r="DP1930" s="72">
        <v>17.190000000000001</v>
      </c>
      <c r="DQ1930" s="72">
        <v>698.98</v>
      </c>
      <c r="DR1930" t="s">
        <v>381</v>
      </c>
      <c r="DT1930" t="s">
        <v>1204</v>
      </c>
    </row>
    <row r="1931" spans="1:124" x14ac:dyDescent="0.3">
      <c r="A1931" t="s">
        <v>30</v>
      </c>
      <c r="B1931">
        <v>34340</v>
      </c>
      <c r="C1931" s="95">
        <v>4471</v>
      </c>
      <c r="D1931" s="95">
        <v>20513448</v>
      </c>
      <c r="E1931" s="95">
        <v>4323</v>
      </c>
      <c r="F1931" s="95">
        <v>13490932</v>
      </c>
      <c r="G1931" s="95">
        <v>1463</v>
      </c>
      <c r="H1931" s="95">
        <v>5905202</v>
      </c>
      <c r="I1931" s="95">
        <v>1325</v>
      </c>
      <c r="J1931" s="95">
        <v>4357038</v>
      </c>
      <c r="K1931" s="95">
        <v>4289</v>
      </c>
      <c r="L1931" s="95">
        <v>19326469</v>
      </c>
      <c r="M1931" s="95">
        <v>4110</v>
      </c>
      <c r="N1931" s="95">
        <v>14023558</v>
      </c>
      <c r="O1931" s="95">
        <v>1442</v>
      </c>
      <c r="P1931" s="95">
        <v>5615020</v>
      </c>
      <c r="Q1931" s="95">
        <v>1285</v>
      </c>
      <c r="R1931" s="95">
        <v>4459316</v>
      </c>
      <c r="S1931" s="95">
        <v>4404</v>
      </c>
      <c r="T1931" s="95">
        <v>19011357</v>
      </c>
      <c r="U1931" s="95">
        <v>4202</v>
      </c>
      <c r="V1931" s="95">
        <v>14856552</v>
      </c>
      <c r="W1931" s="95">
        <v>1464</v>
      </c>
      <c r="X1931" s="95">
        <v>5419757</v>
      </c>
      <c r="Y1931" s="95">
        <v>1299</v>
      </c>
      <c r="Z1931" s="95">
        <v>4647118</v>
      </c>
      <c r="AA1931" s="95">
        <v>4576</v>
      </c>
      <c r="AB1931" s="95">
        <v>19212232</v>
      </c>
      <c r="AC1931" s="95">
        <v>4347</v>
      </c>
      <c r="AD1931" s="95">
        <v>16466774</v>
      </c>
      <c r="AE1931" s="95">
        <v>1458</v>
      </c>
      <c r="AF1931" s="95">
        <v>5261392</v>
      </c>
      <c r="AG1931" s="95">
        <v>1296</v>
      </c>
      <c r="AH1931" s="95">
        <v>5201399</v>
      </c>
      <c r="AI1931" s="95">
        <v>4869</v>
      </c>
      <c r="AJ1931" s="95">
        <v>20406327</v>
      </c>
      <c r="AK1931" s="95">
        <v>4608</v>
      </c>
      <c r="AL1931" s="95">
        <v>18921298.010000002</v>
      </c>
      <c r="AM1931" s="95">
        <v>1563</v>
      </c>
      <c r="AN1931" s="95">
        <v>5595047</v>
      </c>
      <c r="AO1931" s="95">
        <v>1394</v>
      </c>
      <c r="AP1931" s="95">
        <v>5810964</v>
      </c>
      <c r="AQ1931" s="72">
        <v>371.01</v>
      </c>
      <c r="AR1931" s="72">
        <v>263.33999999999997</v>
      </c>
      <c r="AS1931" s="72">
        <v>634.35</v>
      </c>
      <c r="AT1931" s="95">
        <v>26418650</v>
      </c>
      <c r="AU1931" s="95">
        <v>17847970</v>
      </c>
      <c r="AV1931" s="95">
        <v>5934</v>
      </c>
      <c r="AW1931" s="95">
        <v>5648</v>
      </c>
      <c r="AX1931" s="72">
        <v>362.67</v>
      </c>
      <c r="AY1931" s="72">
        <v>285.49</v>
      </c>
      <c r="AZ1931" s="72">
        <v>648.16</v>
      </c>
      <c r="BA1931" s="95">
        <v>24941489</v>
      </c>
      <c r="BB1931" s="95">
        <v>18482874</v>
      </c>
      <c r="BC1931" s="95">
        <v>5731</v>
      </c>
      <c r="BD1931" s="95">
        <v>5395</v>
      </c>
      <c r="BE1931" s="72">
        <v>346.95</v>
      </c>
      <c r="BF1931" s="72">
        <v>295.45999999999998</v>
      </c>
      <c r="BG1931" s="72">
        <v>642.41</v>
      </c>
      <c r="BH1931" s="95">
        <v>24431114</v>
      </c>
      <c r="BI1931" s="95">
        <v>19503670</v>
      </c>
      <c r="BJ1931" s="95">
        <v>5868</v>
      </c>
      <c r="BK1931" s="95">
        <v>5501</v>
      </c>
      <c r="BL1931" s="72">
        <v>338</v>
      </c>
      <c r="BM1931" s="72">
        <v>319.99</v>
      </c>
      <c r="BN1931" s="72">
        <v>657.99</v>
      </c>
      <c r="BO1931" s="95">
        <v>24473624</v>
      </c>
      <c r="BP1931" s="95">
        <v>21668173</v>
      </c>
      <c r="BQ1931" s="95">
        <v>6034</v>
      </c>
      <c r="BR1931" s="95">
        <v>5643</v>
      </c>
      <c r="BS1931" s="72">
        <v>336.88</v>
      </c>
      <c r="BT1931" s="72">
        <v>343.39</v>
      </c>
      <c r="BU1931" s="72">
        <v>680.27</v>
      </c>
      <c r="BV1931" s="95">
        <v>26001374</v>
      </c>
      <c r="BW1931" s="95">
        <v>24732262.010000002</v>
      </c>
      <c r="BX1931" s="95">
        <v>6432</v>
      </c>
      <c r="BY1931" s="95">
        <v>6002</v>
      </c>
      <c r="BZ1931" s="95">
        <v>5798</v>
      </c>
      <c r="CA1931" s="95">
        <v>5569</v>
      </c>
      <c r="CB1931" s="95">
        <v>5691</v>
      </c>
      <c r="CC1931" s="95">
        <v>5848</v>
      </c>
      <c r="CD1931" s="95">
        <v>6222</v>
      </c>
      <c r="CE1931" s="72">
        <v>650.75523149000003</v>
      </c>
      <c r="CF1931" s="72">
        <v>676.59346364999999</v>
      </c>
      <c r="CG1931" s="72">
        <v>712.40329333</v>
      </c>
      <c r="CH1931" s="72">
        <v>716.50152150999998</v>
      </c>
      <c r="CI1931" s="72">
        <v>731.52548966999996</v>
      </c>
      <c r="CJ1931" s="96">
        <v>0.9747904731</v>
      </c>
      <c r="CK1931" s="96">
        <v>0.95797555670000001</v>
      </c>
      <c r="CL1931" s="96">
        <v>0.9017504636</v>
      </c>
      <c r="CM1931" s="96">
        <v>0.91833719849999995</v>
      </c>
      <c r="CN1931" s="96">
        <v>0.92993341939999996</v>
      </c>
      <c r="CO1931" s="96">
        <v>0.99136163479999995</v>
      </c>
      <c r="CP1931" s="96">
        <v>0.9447182435</v>
      </c>
      <c r="CQ1931" s="96">
        <v>0.99584056389999998</v>
      </c>
      <c r="CR1931" s="96">
        <v>0.94866401590000005</v>
      </c>
      <c r="CS1931" s="95">
        <v>5635</v>
      </c>
      <c r="CT1931" s="95">
        <v>5516</v>
      </c>
      <c r="CU1931" s="95">
        <v>5807</v>
      </c>
      <c r="CV1931" s="95">
        <v>6002</v>
      </c>
      <c r="CW1931" s="95">
        <v>6402</v>
      </c>
      <c r="CX1931" s="96">
        <v>1.00025604</v>
      </c>
      <c r="CY1931" s="96">
        <v>0.99082937299999996</v>
      </c>
      <c r="CZ1931" s="96">
        <v>0.99505997999999996</v>
      </c>
      <c r="DA1931" s="96">
        <v>0.98347136099999999</v>
      </c>
      <c r="DB1931" s="96">
        <v>0.98803409900000005</v>
      </c>
      <c r="DC1931">
        <v>2013</v>
      </c>
      <c r="DD1931" s="6">
        <v>5637.8</v>
      </c>
      <c r="DE1931" s="96">
        <v>5.2358149E-3</v>
      </c>
      <c r="DF1931" s="72">
        <v>724.75</v>
      </c>
      <c r="DG1931" s="96">
        <v>1</v>
      </c>
      <c r="DH1931" s="72">
        <v>724.75</v>
      </c>
      <c r="DI1931" s="72">
        <v>724.66228417000002</v>
      </c>
      <c r="DJ1931" s="96">
        <v>1</v>
      </c>
      <c r="DK1931" s="72">
        <v>724.75</v>
      </c>
      <c r="DL1931" s="96">
        <v>1</v>
      </c>
      <c r="DM1931" s="72">
        <v>724.75</v>
      </c>
      <c r="DN1931" s="96">
        <v>1</v>
      </c>
      <c r="DO1931" s="96">
        <v>1.7003000000000001E-2</v>
      </c>
      <c r="DP1931" s="72">
        <v>12.32</v>
      </c>
      <c r="DQ1931" s="72">
        <v>712.43</v>
      </c>
      <c r="DR1931" t="s">
        <v>30</v>
      </c>
      <c r="DT1931" t="s">
        <v>1204</v>
      </c>
    </row>
    <row r="1932" spans="1:124" x14ac:dyDescent="0.3">
      <c r="A1932" t="s">
        <v>1228</v>
      </c>
      <c r="B1932">
        <v>34350</v>
      </c>
      <c r="C1932" s="95">
        <v>22591</v>
      </c>
      <c r="D1932" s="95">
        <v>91639399</v>
      </c>
      <c r="E1932" s="95">
        <v>21986</v>
      </c>
      <c r="F1932" s="95">
        <v>79298515</v>
      </c>
      <c r="G1932" s="95">
        <v>6416</v>
      </c>
      <c r="H1932" s="95">
        <v>21521845</v>
      </c>
      <c r="I1932" s="95">
        <v>5825</v>
      </c>
      <c r="J1932" s="95">
        <v>23094397</v>
      </c>
      <c r="K1932" s="95">
        <v>21912</v>
      </c>
      <c r="L1932" s="95">
        <v>92439618</v>
      </c>
      <c r="M1932" s="95">
        <v>21189</v>
      </c>
      <c r="N1932" s="95">
        <v>80793179</v>
      </c>
      <c r="O1932" s="95">
        <v>6479</v>
      </c>
      <c r="P1932" s="95">
        <v>24811379</v>
      </c>
      <c r="Q1932" s="95">
        <v>5854</v>
      </c>
      <c r="R1932" s="95">
        <v>24314553</v>
      </c>
      <c r="S1932" s="95">
        <v>21839</v>
      </c>
      <c r="T1932" s="95">
        <v>94318270</v>
      </c>
      <c r="U1932" s="95">
        <v>20983</v>
      </c>
      <c r="V1932" s="95">
        <v>85725574</v>
      </c>
      <c r="W1932" s="95">
        <v>6517</v>
      </c>
      <c r="X1932" s="95">
        <v>27558936</v>
      </c>
      <c r="Y1932" s="95">
        <v>5943</v>
      </c>
      <c r="Z1932" s="95">
        <v>27092583</v>
      </c>
      <c r="AA1932" s="95">
        <v>21882</v>
      </c>
      <c r="AB1932" s="95">
        <v>94507260</v>
      </c>
      <c r="AC1932" s="95">
        <v>20959</v>
      </c>
      <c r="AD1932" s="95">
        <v>89882263</v>
      </c>
      <c r="AE1932" s="95">
        <v>6563</v>
      </c>
      <c r="AF1932" s="95">
        <v>28637867</v>
      </c>
      <c r="AG1932" s="95">
        <v>6042</v>
      </c>
      <c r="AH1932" s="95">
        <v>30437125</v>
      </c>
      <c r="AI1932" s="95">
        <v>22437</v>
      </c>
      <c r="AJ1932" s="95">
        <v>99803912.75</v>
      </c>
      <c r="AK1932" s="95">
        <v>21432</v>
      </c>
      <c r="AL1932" s="95">
        <v>95584909.239999995</v>
      </c>
      <c r="AM1932" s="95">
        <v>6779</v>
      </c>
      <c r="AN1932" s="95">
        <v>29861552</v>
      </c>
      <c r="AO1932" s="95">
        <v>6268</v>
      </c>
      <c r="AP1932" s="95">
        <v>33833977</v>
      </c>
      <c r="AQ1932" s="72">
        <v>325.10000000000002</v>
      </c>
      <c r="AR1932" s="72">
        <v>306.81</v>
      </c>
      <c r="AS1932" s="72">
        <v>631.91</v>
      </c>
      <c r="AT1932" s="95">
        <v>113161244</v>
      </c>
      <c r="AU1932" s="95">
        <v>102392912</v>
      </c>
      <c r="AV1932" s="95">
        <v>29007</v>
      </c>
      <c r="AW1932" s="95">
        <v>27811</v>
      </c>
      <c r="AX1932" s="72">
        <v>344.16</v>
      </c>
      <c r="AY1932" s="72">
        <v>323.89</v>
      </c>
      <c r="AZ1932" s="72">
        <v>668.05</v>
      </c>
      <c r="BA1932" s="95">
        <v>117250997</v>
      </c>
      <c r="BB1932" s="95">
        <v>105107732</v>
      </c>
      <c r="BC1932" s="95">
        <v>28391</v>
      </c>
      <c r="BD1932" s="95">
        <v>27043</v>
      </c>
      <c r="BE1932" s="72">
        <v>358.18</v>
      </c>
      <c r="BF1932" s="72">
        <v>349.16</v>
      </c>
      <c r="BG1932" s="72">
        <v>707.34</v>
      </c>
      <c r="BH1932" s="95">
        <v>121877206</v>
      </c>
      <c r="BI1932" s="95">
        <v>112818157</v>
      </c>
      <c r="BJ1932" s="95">
        <v>28356</v>
      </c>
      <c r="BK1932" s="95">
        <v>26926</v>
      </c>
      <c r="BL1932" s="72">
        <v>360.77</v>
      </c>
      <c r="BM1932" s="72">
        <v>371.34</v>
      </c>
      <c r="BN1932" s="72">
        <v>732.11</v>
      </c>
      <c r="BO1932" s="95">
        <v>123145127</v>
      </c>
      <c r="BP1932" s="95">
        <v>120319388</v>
      </c>
      <c r="BQ1932" s="95">
        <v>28445</v>
      </c>
      <c r="BR1932" s="95">
        <v>27001</v>
      </c>
      <c r="BS1932" s="72">
        <v>369.85</v>
      </c>
      <c r="BT1932" s="72">
        <v>389.35</v>
      </c>
      <c r="BU1932" s="72">
        <v>759.2</v>
      </c>
      <c r="BV1932" s="95">
        <v>129665464.75</v>
      </c>
      <c r="BW1932" s="95">
        <v>129418886.23999999</v>
      </c>
      <c r="BX1932" s="95">
        <v>29216</v>
      </c>
      <c r="BY1932" s="95">
        <v>27700</v>
      </c>
      <c r="BZ1932" s="95">
        <v>28437</v>
      </c>
      <c r="CA1932" s="95">
        <v>27740</v>
      </c>
      <c r="CB1932" s="95">
        <v>27667</v>
      </c>
      <c r="CC1932" s="95">
        <v>27760</v>
      </c>
      <c r="CD1932" s="95">
        <v>28474</v>
      </c>
      <c r="CE1932" s="72">
        <v>650.75523149000003</v>
      </c>
      <c r="CF1932" s="72">
        <v>676.59346364999999</v>
      </c>
      <c r="CG1932" s="72">
        <v>712.40329333</v>
      </c>
      <c r="CH1932" s="72">
        <v>716.50152150999998</v>
      </c>
      <c r="CI1932" s="72">
        <v>731.52548966999996</v>
      </c>
      <c r="CJ1932" s="96">
        <v>0.97104098350000001</v>
      </c>
      <c r="CK1932" s="96">
        <v>0.98737282559999995</v>
      </c>
      <c r="CL1932" s="96">
        <v>0.99289265869999999</v>
      </c>
      <c r="CM1932" s="96">
        <v>1.0217842922</v>
      </c>
      <c r="CN1932" s="96">
        <v>1.0378312318</v>
      </c>
      <c r="CO1932" s="96">
        <v>1.0260007413000001</v>
      </c>
      <c r="CP1932" s="96">
        <v>0.97678720689999998</v>
      </c>
      <c r="CQ1932" s="96">
        <v>0.99584056389999998</v>
      </c>
      <c r="CR1932" s="96">
        <v>0.98086692070000003</v>
      </c>
      <c r="CS1932" s="95">
        <v>26635</v>
      </c>
      <c r="CT1932" s="95">
        <v>26028</v>
      </c>
      <c r="CU1932" s="95">
        <v>26078</v>
      </c>
      <c r="CV1932" s="95">
        <v>26138</v>
      </c>
      <c r="CW1932" s="95">
        <v>26758</v>
      </c>
      <c r="CX1932" s="96">
        <v>1.034618899</v>
      </c>
      <c r="CY1932" s="96">
        <v>1.025855878</v>
      </c>
      <c r="CZ1932" s="96">
        <v>1.0241460250000001</v>
      </c>
      <c r="DA1932" s="96">
        <v>1.0223396440000001</v>
      </c>
      <c r="DB1932" s="96">
        <v>1.0229469600000001</v>
      </c>
      <c r="DC1932">
        <v>2013</v>
      </c>
      <c r="DD1932" s="6">
        <v>27296.2</v>
      </c>
      <c r="DE1932" s="96">
        <v>1.9118746E-3</v>
      </c>
      <c r="DF1932" s="72">
        <v>751.86</v>
      </c>
      <c r="DG1932" s="96">
        <v>1</v>
      </c>
      <c r="DH1932" s="72">
        <v>751.86</v>
      </c>
      <c r="DI1932" s="72">
        <v>721.24968682999997</v>
      </c>
      <c r="DJ1932" s="96">
        <v>1</v>
      </c>
      <c r="DK1932" s="72">
        <v>751.86</v>
      </c>
      <c r="DL1932" s="96">
        <v>1</v>
      </c>
      <c r="DM1932" s="72">
        <v>751.86</v>
      </c>
      <c r="DN1932" s="96">
        <v>1</v>
      </c>
      <c r="DO1932" s="96">
        <v>7.3899999999999999E-3</v>
      </c>
      <c r="DP1932" s="72">
        <v>5.56</v>
      </c>
      <c r="DQ1932" s="72">
        <v>746.3</v>
      </c>
      <c r="DR1932" t="s">
        <v>1228</v>
      </c>
      <c r="DT1932" t="s">
        <v>1204</v>
      </c>
    </row>
    <row r="1933" spans="1:124" x14ac:dyDescent="0.3">
      <c r="A1933" t="s">
        <v>1229</v>
      </c>
      <c r="B1933">
        <v>34360</v>
      </c>
      <c r="C1933" s="95">
        <v>1447</v>
      </c>
      <c r="D1933" s="95">
        <v>6167484</v>
      </c>
      <c r="E1933" s="95">
        <v>1409</v>
      </c>
      <c r="F1933" s="95">
        <v>4153645</v>
      </c>
      <c r="G1933" s="95">
        <v>333</v>
      </c>
      <c r="H1933" s="95">
        <v>1120779</v>
      </c>
      <c r="I1933" s="95">
        <v>297</v>
      </c>
      <c r="J1933" s="95">
        <v>857160</v>
      </c>
      <c r="K1933" s="95">
        <v>1430</v>
      </c>
      <c r="L1933" s="95">
        <v>5455508</v>
      </c>
      <c r="M1933" s="95">
        <v>1379</v>
      </c>
      <c r="N1933" s="95">
        <v>4407661</v>
      </c>
      <c r="O1933" s="95">
        <v>334</v>
      </c>
      <c r="P1933" s="95">
        <v>961037</v>
      </c>
      <c r="Q1933" s="95">
        <v>296</v>
      </c>
      <c r="R1933" s="95">
        <v>853849</v>
      </c>
      <c r="S1933" s="95">
        <v>1440</v>
      </c>
      <c r="T1933" s="95">
        <v>5132098</v>
      </c>
      <c r="U1933" s="95">
        <v>1382</v>
      </c>
      <c r="V1933" s="95">
        <v>4818515</v>
      </c>
      <c r="W1933" s="95">
        <v>350</v>
      </c>
      <c r="X1933" s="95">
        <v>882823</v>
      </c>
      <c r="Y1933" s="95">
        <v>312</v>
      </c>
      <c r="Z1933" s="95">
        <v>854289</v>
      </c>
      <c r="AA1933" s="95">
        <v>1462</v>
      </c>
      <c r="AB1933" s="95">
        <v>5270924</v>
      </c>
      <c r="AC1933" s="95">
        <v>1397</v>
      </c>
      <c r="AD1933" s="95">
        <v>4863618</v>
      </c>
      <c r="AE1933" s="95">
        <v>354</v>
      </c>
      <c r="AF1933" s="95">
        <v>949230</v>
      </c>
      <c r="AG1933" s="95">
        <v>313</v>
      </c>
      <c r="AH1933" s="95">
        <v>929028</v>
      </c>
      <c r="AI1933" s="95">
        <v>1494</v>
      </c>
      <c r="AJ1933" s="95">
        <v>6278761</v>
      </c>
      <c r="AK1933" s="95">
        <v>1430</v>
      </c>
      <c r="AL1933" s="95">
        <v>5257392</v>
      </c>
      <c r="AM1933" s="95">
        <v>361</v>
      </c>
      <c r="AN1933" s="95">
        <v>743534</v>
      </c>
      <c r="AO1933" s="95">
        <v>318</v>
      </c>
      <c r="AP1933" s="95">
        <v>1010072</v>
      </c>
      <c r="AQ1933" s="72">
        <v>341.21</v>
      </c>
      <c r="AR1933" s="72">
        <v>244.76</v>
      </c>
      <c r="AS1933" s="72">
        <v>585.97</v>
      </c>
      <c r="AT1933" s="95">
        <v>7288263</v>
      </c>
      <c r="AU1933" s="95">
        <v>5010805</v>
      </c>
      <c r="AV1933" s="95">
        <v>1780</v>
      </c>
      <c r="AW1933" s="95">
        <v>1706</v>
      </c>
      <c r="AX1933" s="72">
        <v>303.12</v>
      </c>
      <c r="AY1933" s="72">
        <v>261.77</v>
      </c>
      <c r="AZ1933" s="72">
        <v>564.89</v>
      </c>
      <c r="BA1933" s="95">
        <v>6416545</v>
      </c>
      <c r="BB1933" s="95">
        <v>5261510</v>
      </c>
      <c r="BC1933" s="95">
        <v>1764</v>
      </c>
      <c r="BD1933" s="95">
        <v>1675</v>
      </c>
      <c r="BE1933" s="72">
        <v>280.02</v>
      </c>
      <c r="BF1933" s="72">
        <v>279.06</v>
      </c>
      <c r="BG1933" s="72">
        <v>559.08000000000004</v>
      </c>
      <c r="BH1933" s="95">
        <v>6014921</v>
      </c>
      <c r="BI1933" s="95">
        <v>5672804</v>
      </c>
      <c r="BJ1933" s="95">
        <v>1790</v>
      </c>
      <c r="BK1933" s="95">
        <v>1694</v>
      </c>
      <c r="BL1933" s="72">
        <v>285.43</v>
      </c>
      <c r="BM1933" s="72">
        <v>282.29000000000002</v>
      </c>
      <c r="BN1933" s="72">
        <v>567.72</v>
      </c>
      <c r="BO1933" s="95">
        <v>6220154</v>
      </c>
      <c r="BP1933" s="95">
        <v>5792646</v>
      </c>
      <c r="BQ1933" s="95">
        <v>1816</v>
      </c>
      <c r="BR1933" s="95">
        <v>1710</v>
      </c>
      <c r="BS1933" s="72">
        <v>315.47000000000003</v>
      </c>
      <c r="BT1933" s="72">
        <v>298.79000000000002</v>
      </c>
      <c r="BU1933" s="72">
        <v>614.26</v>
      </c>
      <c r="BV1933" s="95">
        <v>7022295</v>
      </c>
      <c r="BW1933" s="95">
        <v>6267464</v>
      </c>
      <c r="BX1933" s="95">
        <v>1855</v>
      </c>
      <c r="BY1933" s="95">
        <v>1748</v>
      </c>
      <c r="BZ1933" s="95">
        <v>1745</v>
      </c>
      <c r="CA1933" s="95">
        <v>1721</v>
      </c>
      <c r="CB1933" s="95">
        <v>1744</v>
      </c>
      <c r="CC1933" s="95">
        <v>1766</v>
      </c>
      <c r="CD1933" s="95">
        <v>1803</v>
      </c>
      <c r="CE1933" s="72">
        <v>650.75523149000003</v>
      </c>
      <c r="CF1933" s="72">
        <v>676.59346364999999</v>
      </c>
      <c r="CG1933" s="72">
        <v>712.40329333</v>
      </c>
      <c r="CH1933" s="72">
        <v>716.50152150999998</v>
      </c>
      <c r="CI1933" s="72">
        <v>731.52548966999996</v>
      </c>
      <c r="CJ1933" s="96">
        <v>0.90044608429999995</v>
      </c>
      <c r="CK1933" s="96">
        <v>0.83490312919999998</v>
      </c>
      <c r="CL1933" s="96">
        <v>0.78478020140000004</v>
      </c>
      <c r="CM1933" s="96">
        <v>0.79235002710000002</v>
      </c>
      <c r="CN1933" s="96">
        <v>0.83969732929999996</v>
      </c>
      <c r="CO1933" s="96">
        <v>0.97921642279999999</v>
      </c>
      <c r="CP1933" s="96">
        <v>0.84806109760000004</v>
      </c>
      <c r="CQ1933" s="96">
        <v>0.99584056389999998</v>
      </c>
      <c r="CR1933" s="96">
        <v>0.85160316540000003</v>
      </c>
      <c r="CS1933" s="95">
        <v>1680</v>
      </c>
      <c r="CT1933" s="95">
        <v>1647</v>
      </c>
      <c r="CU1933" s="95">
        <v>1674</v>
      </c>
      <c r="CV1933" s="95">
        <v>1699</v>
      </c>
      <c r="CW1933" s="95">
        <v>1750</v>
      </c>
      <c r="CX1933" s="96">
        <v>1.0171969329999999</v>
      </c>
      <c r="CY1933" s="96">
        <v>0.99725165599999999</v>
      </c>
      <c r="CZ1933" s="96">
        <v>0.97323545</v>
      </c>
      <c r="DA1933" s="96">
        <v>0.96172227499999996</v>
      </c>
      <c r="DB1933" s="96">
        <v>0.948486948</v>
      </c>
      <c r="DC1933">
        <v>2013</v>
      </c>
      <c r="DD1933" s="6">
        <v>1706.6</v>
      </c>
      <c r="DE1933" s="96">
        <v>4.0152436000000001E-3</v>
      </c>
      <c r="DF1933" s="72">
        <v>651.4</v>
      </c>
      <c r="DG1933" s="96">
        <v>1</v>
      </c>
      <c r="DH1933" s="72">
        <v>651.4</v>
      </c>
      <c r="DI1933" s="72">
        <v>709.14020688999994</v>
      </c>
      <c r="DJ1933" s="96">
        <v>1</v>
      </c>
      <c r="DK1933" s="72">
        <v>651.4</v>
      </c>
      <c r="DL1933" s="96">
        <v>1</v>
      </c>
      <c r="DM1933" s="72">
        <v>651.4</v>
      </c>
      <c r="DN1933" s="96">
        <v>1</v>
      </c>
      <c r="DO1933" s="96">
        <v>1.1743999999999999E-2</v>
      </c>
      <c r="DP1933" s="72">
        <v>7.65</v>
      </c>
      <c r="DQ1933" s="72">
        <v>643.75</v>
      </c>
      <c r="DR1933" t="s">
        <v>1229</v>
      </c>
      <c r="DT1933" t="s">
        <v>1204</v>
      </c>
    </row>
    <row r="1934" spans="1:124" x14ac:dyDescent="0.3">
      <c r="A1934" t="s">
        <v>92</v>
      </c>
      <c r="B1934">
        <v>34370</v>
      </c>
      <c r="C1934" s="95">
        <v>1262</v>
      </c>
      <c r="D1934" s="95">
        <v>3483339</v>
      </c>
      <c r="E1934" s="95">
        <v>1224</v>
      </c>
      <c r="F1934" s="95">
        <v>3420511</v>
      </c>
      <c r="G1934" s="95">
        <v>368</v>
      </c>
      <c r="H1934" s="95">
        <v>1168126</v>
      </c>
      <c r="I1934" s="95">
        <v>354</v>
      </c>
      <c r="J1934" s="95">
        <v>1409792</v>
      </c>
      <c r="K1934" s="95">
        <v>1234</v>
      </c>
      <c r="L1934" s="95">
        <v>3794037</v>
      </c>
      <c r="M1934" s="95">
        <v>1197</v>
      </c>
      <c r="N1934" s="95">
        <v>3746984</v>
      </c>
      <c r="O1934" s="95">
        <v>379</v>
      </c>
      <c r="P1934" s="95">
        <v>888785</v>
      </c>
      <c r="Q1934" s="95">
        <v>360</v>
      </c>
      <c r="R1934" s="95">
        <v>1355873</v>
      </c>
      <c r="S1934" s="95">
        <v>1275</v>
      </c>
      <c r="T1934" s="95">
        <v>4601603</v>
      </c>
      <c r="U1934" s="95">
        <v>1225</v>
      </c>
      <c r="V1934" s="95">
        <v>3859302</v>
      </c>
      <c r="W1934" s="95">
        <v>361</v>
      </c>
      <c r="X1934" s="95">
        <v>1143378</v>
      </c>
      <c r="Y1934" s="95">
        <v>344</v>
      </c>
      <c r="Z1934" s="95">
        <v>1520003</v>
      </c>
      <c r="AA1934" s="95">
        <v>1269</v>
      </c>
      <c r="AB1934" s="95">
        <v>4531101</v>
      </c>
      <c r="AC1934" s="95">
        <v>1217</v>
      </c>
      <c r="AD1934" s="95">
        <v>4252984</v>
      </c>
      <c r="AE1934" s="95">
        <v>360</v>
      </c>
      <c r="AF1934" s="95">
        <v>1128521</v>
      </c>
      <c r="AG1934" s="95">
        <v>340</v>
      </c>
      <c r="AH1934" s="95">
        <v>1526513</v>
      </c>
      <c r="AI1934" s="95">
        <v>1270</v>
      </c>
      <c r="AJ1934" s="95">
        <v>4491595</v>
      </c>
      <c r="AK1934" s="95">
        <v>1218</v>
      </c>
      <c r="AL1934" s="95">
        <v>4437867</v>
      </c>
      <c r="AM1934" s="95">
        <v>357</v>
      </c>
      <c r="AN1934" s="95">
        <v>1015157</v>
      </c>
      <c r="AO1934" s="95">
        <v>339</v>
      </c>
      <c r="AP1934" s="95">
        <v>1508078</v>
      </c>
      <c r="AQ1934" s="72">
        <v>237.8</v>
      </c>
      <c r="AR1934" s="72">
        <v>255.09</v>
      </c>
      <c r="AS1934" s="72">
        <v>492.89</v>
      </c>
      <c r="AT1934" s="95">
        <v>4651465</v>
      </c>
      <c r="AU1934" s="95">
        <v>4830303</v>
      </c>
      <c r="AV1934" s="95">
        <v>1630</v>
      </c>
      <c r="AW1934" s="95">
        <v>1578</v>
      </c>
      <c r="AX1934" s="72">
        <v>241.93</v>
      </c>
      <c r="AY1934" s="72">
        <v>273.11</v>
      </c>
      <c r="AZ1934" s="72">
        <v>515.04</v>
      </c>
      <c r="BA1934" s="95">
        <v>4682822</v>
      </c>
      <c r="BB1934" s="95">
        <v>5102857</v>
      </c>
      <c r="BC1934" s="95">
        <v>1613</v>
      </c>
      <c r="BD1934" s="95">
        <v>1557</v>
      </c>
      <c r="BE1934" s="72">
        <v>292.63</v>
      </c>
      <c r="BF1934" s="72">
        <v>285.70999999999998</v>
      </c>
      <c r="BG1934" s="72">
        <v>578.34</v>
      </c>
      <c r="BH1934" s="95">
        <v>5744981</v>
      </c>
      <c r="BI1934" s="95">
        <v>5379305</v>
      </c>
      <c r="BJ1934" s="95">
        <v>1636</v>
      </c>
      <c r="BK1934" s="95">
        <v>1569</v>
      </c>
      <c r="BL1934" s="72">
        <v>289.52</v>
      </c>
      <c r="BM1934" s="72">
        <v>309.33</v>
      </c>
      <c r="BN1934" s="72">
        <v>598.85</v>
      </c>
      <c r="BO1934" s="95">
        <v>5659622</v>
      </c>
      <c r="BP1934" s="95">
        <v>5779497</v>
      </c>
      <c r="BQ1934" s="95">
        <v>1629</v>
      </c>
      <c r="BR1934" s="95">
        <v>1557</v>
      </c>
      <c r="BS1934" s="72">
        <v>282.05</v>
      </c>
      <c r="BT1934" s="72">
        <v>318.24</v>
      </c>
      <c r="BU1934" s="72">
        <v>600.29</v>
      </c>
      <c r="BV1934" s="95">
        <v>5506752</v>
      </c>
      <c r="BW1934" s="95">
        <v>5945945</v>
      </c>
      <c r="BX1934" s="95">
        <v>1627</v>
      </c>
      <c r="BY1934" s="95">
        <v>1557</v>
      </c>
      <c r="BZ1934" s="95">
        <v>1605</v>
      </c>
      <c r="CA1934" s="95">
        <v>1586</v>
      </c>
      <c r="CB1934" s="95">
        <v>1604</v>
      </c>
      <c r="CC1934" s="95">
        <v>1595</v>
      </c>
      <c r="CD1934" s="95">
        <v>1593</v>
      </c>
      <c r="CE1934" s="72">
        <v>650.75523149000003</v>
      </c>
      <c r="CF1934" s="72">
        <v>676.59346364999999</v>
      </c>
      <c r="CG1934" s="72">
        <v>712.40329333</v>
      </c>
      <c r="CH1934" s="72">
        <v>716.50152150999998</v>
      </c>
      <c r="CI1934" s="72">
        <v>731.52548966999996</v>
      </c>
      <c r="CJ1934" s="96">
        <v>0.75741227450000004</v>
      </c>
      <c r="CK1934" s="96">
        <v>0.76122520790000003</v>
      </c>
      <c r="CL1934" s="96">
        <v>0.81181544979999998</v>
      </c>
      <c r="CM1934" s="96">
        <v>0.83579724820000001</v>
      </c>
      <c r="CN1934" s="96">
        <v>0.82060025039999995</v>
      </c>
      <c r="CO1934" s="96">
        <v>0.97442483980000005</v>
      </c>
      <c r="CP1934" s="96">
        <v>0.81829819349999999</v>
      </c>
      <c r="CQ1934" s="96">
        <v>0.99584056389999998</v>
      </c>
      <c r="CR1934" s="96">
        <v>0.8217159517</v>
      </c>
      <c r="CS1934" s="95">
        <v>1585</v>
      </c>
      <c r="CT1934" s="95">
        <v>1554</v>
      </c>
      <c r="CU1934" s="95">
        <v>1580</v>
      </c>
      <c r="CV1934" s="95">
        <v>1565</v>
      </c>
      <c r="CW1934" s="95">
        <v>1592</v>
      </c>
      <c r="CX1934" s="96">
        <v>0.96019954500000004</v>
      </c>
      <c r="CY1934" s="96">
        <v>0.95503622399999999</v>
      </c>
      <c r="CZ1934" s="96">
        <v>0.96323079300000003</v>
      </c>
      <c r="DA1934" s="96">
        <v>0.98185914299999999</v>
      </c>
      <c r="DB1934" s="96">
        <v>1.0113148590000001</v>
      </c>
      <c r="DC1934">
        <v>2013</v>
      </c>
      <c r="DD1934" s="6">
        <v>1563.6</v>
      </c>
      <c r="DE1934" s="96">
        <v>2.5618975000000002E-3</v>
      </c>
      <c r="DF1934" s="72">
        <v>629.45000000000005</v>
      </c>
      <c r="DG1934" s="96">
        <v>1</v>
      </c>
      <c r="DH1934" s="72">
        <v>629.45000000000005</v>
      </c>
      <c r="DI1934" s="72">
        <v>709.14020688999994</v>
      </c>
      <c r="DJ1934" s="96">
        <v>1</v>
      </c>
      <c r="DK1934" s="72">
        <v>629.45000000000005</v>
      </c>
      <c r="DL1934" s="96">
        <v>1</v>
      </c>
      <c r="DM1934" s="72">
        <v>629.45000000000005</v>
      </c>
      <c r="DN1934" s="96">
        <v>1</v>
      </c>
      <c r="DO1934" s="96">
        <v>7.809E-3</v>
      </c>
      <c r="DP1934" s="72">
        <v>4.92</v>
      </c>
      <c r="DQ1934" s="72">
        <v>624.53</v>
      </c>
      <c r="DR1934" t="s">
        <v>92</v>
      </c>
      <c r="DT1934" t="s">
        <v>1204</v>
      </c>
    </row>
    <row r="1935" spans="1:124" x14ac:dyDescent="0.3">
      <c r="A1935" t="s">
        <v>1230</v>
      </c>
      <c r="B1935">
        <v>34380</v>
      </c>
      <c r="C1935" s="95">
        <v>4889</v>
      </c>
      <c r="D1935" s="95">
        <v>17322044</v>
      </c>
      <c r="E1935" s="95">
        <v>4717</v>
      </c>
      <c r="F1935" s="95">
        <v>13301303</v>
      </c>
      <c r="G1935" s="95">
        <v>1813</v>
      </c>
      <c r="H1935" s="95">
        <v>5425502</v>
      </c>
      <c r="I1935" s="95">
        <v>1657</v>
      </c>
      <c r="J1935" s="95">
        <v>4381622</v>
      </c>
      <c r="K1935" s="95">
        <v>4805</v>
      </c>
      <c r="L1935" s="95">
        <v>17502580</v>
      </c>
      <c r="M1935" s="95">
        <v>4600</v>
      </c>
      <c r="N1935" s="95">
        <v>13650650</v>
      </c>
      <c r="O1935" s="95">
        <v>1781</v>
      </c>
      <c r="P1935" s="95">
        <v>5632730</v>
      </c>
      <c r="Q1935" s="95">
        <v>1615</v>
      </c>
      <c r="R1935" s="95">
        <v>4283935</v>
      </c>
      <c r="S1935" s="95">
        <v>4951</v>
      </c>
      <c r="T1935" s="95">
        <v>19878372</v>
      </c>
      <c r="U1935" s="95">
        <v>4709</v>
      </c>
      <c r="V1935" s="95">
        <v>14006921</v>
      </c>
      <c r="W1935" s="95">
        <v>1826</v>
      </c>
      <c r="X1935" s="95">
        <v>6874996</v>
      </c>
      <c r="Y1935" s="95">
        <v>1673</v>
      </c>
      <c r="Z1935" s="95">
        <v>5035349</v>
      </c>
      <c r="AA1935" s="95">
        <v>4987</v>
      </c>
      <c r="AB1935" s="95">
        <v>19784444</v>
      </c>
      <c r="AC1935" s="95">
        <v>4717</v>
      </c>
      <c r="AD1935" s="95">
        <v>15485190</v>
      </c>
      <c r="AE1935" s="95">
        <v>1772</v>
      </c>
      <c r="AF1935" s="95">
        <v>6429998</v>
      </c>
      <c r="AG1935" s="95">
        <v>1624</v>
      </c>
      <c r="AH1935" s="95">
        <v>5395693</v>
      </c>
      <c r="AI1935" s="95">
        <v>5276</v>
      </c>
      <c r="AJ1935" s="95">
        <v>22251430</v>
      </c>
      <c r="AK1935" s="95">
        <v>4979</v>
      </c>
      <c r="AL1935" s="95">
        <v>17404722.920000002</v>
      </c>
      <c r="AM1935" s="95">
        <v>1790</v>
      </c>
      <c r="AN1935" s="95">
        <v>6363799</v>
      </c>
      <c r="AO1935" s="95">
        <v>1640</v>
      </c>
      <c r="AP1935" s="95">
        <v>5538542</v>
      </c>
      <c r="AQ1935" s="72">
        <v>282.85000000000002</v>
      </c>
      <c r="AR1935" s="72">
        <v>231.19</v>
      </c>
      <c r="AS1935" s="72">
        <v>514.04</v>
      </c>
      <c r="AT1935" s="95">
        <v>22747546</v>
      </c>
      <c r="AU1935" s="95">
        <v>17682925</v>
      </c>
      <c r="AV1935" s="95">
        <v>6702</v>
      </c>
      <c r="AW1935" s="95">
        <v>6374</v>
      </c>
      <c r="AX1935" s="72">
        <v>292.73</v>
      </c>
      <c r="AY1935" s="72">
        <v>240.47</v>
      </c>
      <c r="AZ1935" s="72">
        <v>533.20000000000005</v>
      </c>
      <c r="BA1935" s="95">
        <v>23135310</v>
      </c>
      <c r="BB1935" s="95">
        <v>17934585</v>
      </c>
      <c r="BC1935" s="95">
        <v>6586</v>
      </c>
      <c r="BD1935" s="95">
        <v>6215</v>
      </c>
      <c r="BE1935" s="72">
        <v>328.97</v>
      </c>
      <c r="BF1935" s="72">
        <v>248.65</v>
      </c>
      <c r="BG1935" s="72">
        <v>577.62</v>
      </c>
      <c r="BH1935" s="95">
        <v>26753368</v>
      </c>
      <c r="BI1935" s="95">
        <v>19042270</v>
      </c>
      <c r="BJ1935" s="95">
        <v>6777</v>
      </c>
      <c r="BK1935" s="95">
        <v>6382</v>
      </c>
      <c r="BL1935" s="72">
        <v>323.2</v>
      </c>
      <c r="BM1935" s="72">
        <v>274.42</v>
      </c>
      <c r="BN1935" s="72">
        <v>597.62</v>
      </c>
      <c r="BO1935" s="95">
        <v>26214442</v>
      </c>
      <c r="BP1935" s="95">
        <v>20880883</v>
      </c>
      <c r="BQ1935" s="95">
        <v>6759</v>
      </c>
      <c r="BR1935" s="95">
        <v>6341</v>
      </c>
      <c r="BS1935" s="72">
        <v>337.48</v>
      </c>
      <c r="BT1935" s="72">
        <v>288.86</v>
      </c>
      <c r="BU1935" s="72">
        <v>626.34</v>
      </c>
      <c r="BV1935" s="95">
        <v>28615229</v>
      </c>
      <c r="BW1935" s="95">
        <v>22943264.920000002</v>
      </c>
      <c r="BX1935" s="95">
        <v>7066</v>
      </c>
      <c r="BY1935" s="95">
        <v>6619</v>
      </c>
      <c r="BZ1935" s="95">
        <v>6546</v>
      </c>
      <c r="CA1935" s="95">
        <v>6407</v>
      </c>
      <c r="CB1935" s="95">
        <v>6587</v>
      </c>
      <c r="CC1935" s="95">
        <v>6561</v>
      </c>
      <c r="CD1935" s="95">
        <v>6847</v>
      </c>
      <c r="CE1935" s="72">
        <v>650.75523149000003</v>
      </c>
      <c r="CF1935" s="72">
        <v>676.59346364999999</v>
      </c>
      <c r="CG1935" s="72">
        <v>712.40329333</v>
      </c>
      <c r="CH1935" s="72">
        <v>716.50152150999998</v>
      </c>
      <c r="CI1935" s="72">
        <v>731.52548966999996</v>
      </c>
      <c r="CJ1935" s="96">
        <v>0.78991297360000001</v>
      </c>
      <c r="CK1935" s="96">
        <v>0.7880655499</v>
      </c>
      <c r="CL1935" s="96">
        <v>0.81080478629999997</v>
      </c>
      <c r="CM1935" s="96">
        <v>0.83408057349999998</v>
      </c>
      <c r="CN1935" s="96">
        <v>0.85621076620000003</v>
      </c>
      <c r="CO1935" s="96">
        <v>0.94572367369999999</v>
      </c>
      <c r="CP1935" s="96">
        <v>0.86263562240000002</v>
      </c>
      <c r="CQ1935" s="96">
        <v>0.99584056389999998</v>
      </c>
      <c r="CR1935" s="96">
        <v>0.86623856320000003</v>
      </c>
      <c r="CS1935" s="95">
        <v>6523</v>
      </c>
      <c r="CT1935" s="95">
        <v>6530</v>
      </c>
      <c r="CU1935" s="95">
        <v>6745</v>
      </c>
      <c r="CV1935" s="95">
        <v>6770</v>
      </c>
      <c r="CW1935" s="95">
        <v>7157</v>
      </c>
      <c r="CX1935" s="96">
        <v>0.95905872199999997</v>
      </c>
      <c r="CY1935" s="96">
        <v>0.94175957399999999</v>
      </c>
      <c r="CZ1935" s="96">
        <v>0.94350282299999999</v>
      </c>
      <c r="DA1935" s="96">
        <v>0.93877352599999997</v>
      </c>
      <c r="DB1935" s="96">
        <v>0.945854062</v>
      </c>
      <c r="DC1935">
        <v>2013</v>
      </c>
      <c r="DD1935" s="6">
        <v>6386.2</v>
      </c>
      <c r="DE1935" s="96">
        <v>9.5081065000000003E-3</v>
      </c>
      <c r="DF1935" s="72">
        <v>658.94</v>
      </c>
      <c r="DG1935" s="96">
        <v>1</v>
      </c>
      <c r="DH1935" s="72">
        <v>658.94</v>
      </c>
      <c r="DI1935" s="72">
        <v>709.14020688999994</v>
      </c>
      <c r="DJ1935" s="96">
        <v>1</v>
      </c>
      <c r="DK1935" s="72">
        <v>658.94</v>
      </c>
      <c r="DL1935" s="96">
        <v>1</v>
      </c>
      <c r="DM1935" s="72">
        <v>658.94</v>
      </c>
      <c r="DN1935" s="96">
        <v>0.70115983520000003</v>
      </c>
      <c r="DO1935" s="96">
        <v>3.4229000000000002E-2</v>
      </c>
      <c r="DP1935" s="72">
        <v>15.81</v>
      </c>
      <c r="DQ1935" s="72">
        <v>643.13</v>
      </c>
      <c r="DR1935" t="s">
        <v>1230</v>
      </c>
      <c r="DT1935" t="s">
        <v>1204</v>
      </c>
    </row>
    <row r="1936" spans="1:124" x14ac:dyDescent="0.3">
      <c r="A1936" t="s">
        <v>32</v>
      </c>
      <c r="B1936">
        <v>34390</v>
      </c>
      <c r="C1936" s="95">
        <v>1854</v>
      </c>
      <c r="D1936" s="95">
        <v>8121883</v>
      </c>
      <c r="E1936" s="95">
        <v>1812</v>
      </c>
      <c r="F1936" s="95">
        <v>6020177</v>
      </c>
      <c r="G1936" s="95">
        <v>527</v>
      </c>
      <c r="H1936" s="95">
        <v>2142412</v>
      </c>
      <c r="I1936" s="95">
        <v>486</v>
      </c>
      <c r="J1936" s="95">
        <v>1671614</v>
      </c>
      <c r="K1936" s="95">
        <v>1869</v>
      </c>
      <c r="L1936" s="95">
        <v>8900767</v>
      </c>
      <c r="M1936" s="95">
        <v>1821</v>
      </c>
      <c r="N1936" s="95">
        <v>6298091</v>
      </c>
      <c r="O1936" s="95">
        <v>555</v>
      </c>
      <c r="P1936" s="95">
        <v>2052261</v>
      </c>
      <c r="Q1936" s="95">
        <v>513</v>
      </c>
      <c r="R1936" s="95">
        <v>1743865</v>
      </c>
      <c r="S1936" s="95">
        <v>1835</v>
      </c>
      <c r="T1936" s="95">
        <v>8820197</v>
      </c>
      <c r="U1936" s="95">
        <v>1788</v>
      </c>
      <c r="V1936" s="95">
        <v>6092578</v>
      </c>
      <c r="W1936" s="95">
        <v>550</v>
      </c>
      <c r="X1936" s="95">
        <v>3259151</v>
      </c>
      <c r="Y1936" s="95">
        <v>508</v>
      </c>
      <c r="Z1936" s="95">
        <v>1956776</v>
      </c>
      <c r="AA1936" s="95">
        <v>1856</v>
      </c>
      <c r="AB1936" s="95">
        <v>9351281</v>
      </c>
      <c r="AC1936" s="95">
        <v>1806</v>
      </c>
      <c r="AD1936" s="95">
        <v>6798019</v>
      </c>
      <c r="AE1936" s="95">
        <v>580</v>
      </c>
      <c r="AF1936" s="95">
        <v>2815844</v>
      </c>
      <c r="AG1936" s="95">
        <v>533</v>
      </c>
      <c r="AH1936" s="95">
        <v>2265848</v>
      </c>
      <c r="AI1936" s="95">
        <v>1850</v>
      </c>
      <c r="AJ1936" s="95">
        <v>8939105</v>
      </c>
      <c r="AK1936" s="95">
        <v>1792</v>
      </c>
      <c r="AL1936" s="95">
        <v>6751147</v>
      </c>
      <c r="AM1936" s="95">
        <v>579</v>
      </c>
      <c r="AN1936" s="95">
        <v>2635013</v>
      </c>
      <c r="AO1936" s="95">
        <v>536</v>
      </c>
      <c r="AP1936" s="95">
        <v>2459507</v>
      </c>
      <c r="AQ1936" s="72">
        <v>359.24</v>
      </c>
      <c r="AR1936" s="72">
        <v>278.93</v>
      </c>
      <c r="AS1936" s="72">
        <v>638.16999999999996</v>
      </c>
      <c r="AT1936" s="95">
        <v>10264295</v>
      </c>
      <c r="AU1936" s="95">
        <v>7691791</v>
      </c>
      <c r="AV1936" s="95">
        <v>2381</v>
      </c>
      <c r="AW1936" s="95">
        <v>2298</v>
      </c>
      <c r="AX1936" s="72">
        <v>376.55</v>
      </c>
      <c r="AY1936" s="72">
        <v>287.13</v>
      </c>
      <c r="AZ1936" s="72">
        <v>663.68</v>
      </c>
      <c r="BA1936" s="95">
        <v>10953028</v>
      </c>
      <c r="BB1936" s="95">
        <v>8041956</v>
      </c>
      <c r="BC1936" s="95">
        <v>2424</v>
      </c>
      <c r="BD1936" s="95">
        <v>2334</v>
      </c>
      <c r="BE1936" s="72">
        <v>422.06</v>
      </c>
      <c r="BF1936" s="72">
        <v>292.14999999999998</v>
      </c>
      <c r="BG1936" s="72">
        <v>714.21</v>
      </c>
      <c r="BH1936" s="95">
        <v>12079348</v>
      </c>
      <c r="BI1936" s="95">
        <v>8049354</v>
      </c>
      <c r="BJ1936" s="95">
        <v>2385</v>
      </c>
      <c r="BK1936" s="95">
        <v>2296</v>
      </c>
      <c r="BL1936" s="72">
        <v>416.23</v>
      </c>
      <c r="BM1936" s="72">
        <v>322.93</v>
      </c>
      <c r="BN1936" s="72">
        <v>739.16</v>
      </c>
      <c r="BO1936" s="95">
        <v>12167125</v>
      </c>
      <c r="BP1936" s="95">
        <v>9063867</v>
      </c>
      <c r="BQ1936" s="95">
        <v>2436</v>
      </c>
      <c r="BR1936" s="95">
        <v>2339</v>
      </c>
      <c r="BS1936" s="72">
        <v>397.08</v>
      </c>
      <c r="BT1936" s="72">
        <v>329.71</v>
      </c>
      <c r="BU1936" s="72">
        <v>726.79</v>
      </c>
      <c r="BV1936" s="95">
        <v>11574118</v>
      </c>
      <c r="BW1936" s="95">
        <v>9210654</v>
      </c>
      <c r="BX1936" s="95">
        <v>2429</v>
      </c>
      <c r="BY1936" s="95">
        <v>2328</v>
      </c>
      <c r="BZ1936" s="95">
        <v>2341</v>
      </c>
      <c r="CA1936" s="95">
        <v>2380</v>
      </c>
      <c r="CB1936" s="95">
        <v>2342</v>
      </c>
      <c r="CC1936" s="95">
        <v>2390</v>
      </c>
      <c r="CD1936" s="95">
        <v>2380</v>
      </c>
      <c r="CE1936" s="72">
        <v>650.75523149000003</v>
      </c>
      <c r="CF1936" s="72">
        <v>676.59346364999999</v>
      </c>
      <c r="CG1936" s="72">
        <v>712.40329333</v>
      </c>
      <c r="CH1936" s="72">
        <v>716.50152150999998</v>
      </c>
      <c r="CI1936" s="72">
        <v>731.52548966999996</v>
      </c>
      <c r="CJ1936" s="96">
        <v>0.98066057579999999</v>
      </c>
      <c r="CK1936" s="96">
        <v>0.98091399879999996</v>
      </c>
      <c r="CL1936" s="96">
        <v>1.0025360728999999</v>
      </c>
      <c r="CM1936" s="96">
        <v>1.0316237688000001</v>
      </c>
      <c r="CN1936" s="96">
        <v>0.99352655550000002</v>
      </c>
      <c r="CO1936" s="96">
        <v>0.98727024080000003</v>
      </c>
      <c r="CP1936" s="96">
        <v>1.0107183961999999</v>
      </c>
      <c r="CQ1936" s="96">
        <v>0.99584056389999998</v>
      </c>
      <c r="CR1936" s="96">
        <v>1.0149398292</v>
      </c>
      <c r="CS1936" s="95">
        <v>2496</v>
      </c>
      <c r="CT1936" s="95">
        <v>2588</v>
      </c>
      <c r="CU1936" s="95">
        <v>2579</v>
      </c>
      <c r="CV1936" s="95">
        <v>2631</v>
      </c>
      <c r="CW1936" s="95">
        <v>2671</v>
      </c>
      <c r="CX1936" s="96">
        <v>0.98766022099999995</v>
      </c>
      <c r="CY1936" s="96">
        <v>0.97398343600000004</v>
      </c>
      <c r="CZ1936" s="96">
        <v>0.99200064300000002</v>
      </c>
      <c r="DA1936" s="96">
        <v>0.98373530499999995</v>
      </c>
      <c r="DB1936" s="96">
        <v>0.99869426500000003</v>
      </c>
      <c r="DC1936">
        <v>2013</v>
      </c>
      <c r="DD1936" s="6">
        <v>2319</v>
      </c>
      <c r="DE1936" s="96">
        <v>2.16680491E-2</v>
      </c>
      <c r="DF1936" s="72">
        <v>762.57</v>
      </c>
      <c r="DG1936" s="96">
        <v>1</v>
      </c>
      <c r="DH1936" s="72">
        <v>762.57</v>
      </c>
      <c r="DI1936" s="72">
        <v>747.80263173000003</v>
      </c>
      <c r="DJ1936" s="96">
        <v>1</v>
      </c>
      <c r="DK1936" s="72">
        <v>762.57</v>
      </c>
      <c r="DL1936" s="96">
        <v>1</v>
      </c>
      <c r="DM1936" s="72">
        <v>762.57</v>
      </c>
      <c r="DN1936" s="96">
        <v>0.81254020380000003</v>
      </c>
      <c r="DO1936" s="96">
        <v>2.9537000000000001E-2</v>
      </c>
      <c r="DP1936" s="72">
        <v>18.3</v>
      </c>
      <c r="DQ1936" s="72">
        <v>744.27</v>
      </c>
      <c r="DR1936" t="s">
        <v>32</v>
      </c>
      <c r="DT1936" t="s">
        <v>1204</v>
      </c>
    </row>
    <row r="1937" spans="1:124" x14ac:dyDescent="0.3">
      <c r="A1937" t="s">
        <v>1231</v>
      </c>
      <c r="B1937">
        <v>34400</v>
      </c>
      <c r="C1937" s="95">
        <v>39637</v>
      </c>
      <c r="D1937" s="95">
        <v>137592761</v>
      </c>
      <c r="E1937" s="95">
        <v>37602</v>
      </c>
      <c r="F1937" s="95">
        <v>114982505</v>
      </c>
      <c r="G1937" s="95">
        <v>8272</v>
      </c>
      <c r="H1937" s="95">
        <v>28075118</v>
      </c>
      <c r="I1937" s="95">
        <v>7377</v>
      </c>
      <c r="J1937" s="95">
        <v>22623129</v>
      </c>
      <c r="K1937" s="95">
        <v>38286</v>
      </c>
      <c r="L1937" s="95">
        <v>137674397</v>
      </c>
      <c r="M1937" s="95">
        <v>36065</v>
      </c>
      <c r="N1937" s="95">
        <v>116284032</v>
      </c>
      <c r="O1937" s="95">
        <v>8351</v>
      </c>
      <c r="P1937" s="95">
        <v>29794853</v>
      </c>
      <c r="Q1937" s="95">
        <v>7363</v>
      </c>
      <c r="R1937" s="95">
        <v>23955192</v>
      </c>
      <c r="S1937" s="95">
        <v>37804</v>
      </c>
      <c r="T1937" s="95">
        <v>142413567</v>
      </c>
      <c r="U1937" s="95">
        <v>35290</v>
      </c>
      <c r="V1937" s="95">
        <v>118105923</v>
      </c>
      <c r="W1937" s="95">
        <v>8319</v>
      </c>
      <c r="X1937" s="95">
        <v>33850747</v>
      </c>
      <c r="Y1937" s="95">
        <v>7329</v>
      </c>
      <c r="Z1937" s="95">
        <v>25981429</v>
      </c>
      <c r="AA1937" s="95">
        <v>36842</v>
      </c>
      <c r="AB1937" s="95">
        <v>135336323</v>
      </c>
      <c r="AC1937" s="95">
        <v>34191</v>
      </c>
      <c r="AD1937" s="95">
        <v>121096246</v>
      </c>
      <c r="AE1937" s="95">
        <v>8517</v>
      </c>
      <c r="AF1937" s="95">
        <v>32996287</v>
      </c>
      <c r="AG1937" s="95">
        <v>7501</v>
      </c>
      <c r="AH1937" s="95">
        <v>28028139</v>
      </c>
      <c r="AI1937" s="95">
        <v>37257</v>
      </c>
      <c r="AJ1937" s="95">
        <v>139321490.38</v>
      </c>
      <c r="AK1937" s="95">
        <v>34327</v>
      </c>
      <c r="AL1937" s="95">
        <v>127958456.61</v>
      </c>
      <c r="AM1937" s="95">
        <v>8734</v>
      </c>
      <c r="AN1937" s="95">
        <v>34237451</v>
      </c>
      <c r="AO1937" s="95">
        <v>7775</v>
      </c>
      <c r="AP1937" s="95">
        <v>30194603.359999999</v>
      </c>
      <c r="AQ1937" s="72">
        <v>288.16000000000003</v>
      </c>
      <c r="AR1937" s="72">
        <v>254.94</v>
      </c>
      <c r="AS1937" s="72">
        <v>543.1</v>
      </c>
      <c r="AT1937" s="95">
        <v>165667879</v>
      </c>
      <c r="AU1937" s="95">
        <v>137605634</v>
      </c>
      <c r="AV1937" s="95">
        <v>47909</v>
      </c>
      <c r="AW1937" s="95">
        <v>44979</v>
      </c>
      <c r="AX1937" s="72">
        <v>299.24</v>
      </c>
      <c r="AY1937" s="72">
        <v>269.10000000000002</v>
      </c>
      <c r="AZ1937" s="72">
        <v>568.34</v>
      </c>
      <c r="BA1937" s="95">
        <v>167469250</v>
      </c>
      <c r="BB1937" s="95">
        <v>140239224</v>
      </c>
      <c r="BC1937" s="95">
        <v>46637</v>
      </c>
      <c r="BD1937" s="95">
        <v>43428</v>
      </c>
      <c r="BE1937" s="72">
        <v>318.47000000000003</v>
      </c>
      <c r="BF1937" s="72">
        <v>281.74</v>
      </c>
      <c r="BG1937" s="72">
        <v>600.21</v>
      </c>
      <c r="BH1937" s="95">
        <v>176264314</v>
      </c>
      <c r="BI1937" s="95">
        <v>144087352</v>
      </c>
      <c r="BJ1937" s="95">
        <v>46123</v>
      </c>
      <c r="BK1937" s="95">
        <v>42619</v>
      </c>
      <c r="BL1937" s="72">
        <v>309.26</v>
      </c>
      <c r="BM1937" s="72">
        <v>298.07</v>
      </c>
      <c r="BN1937" s="72">
        <v>607.33000000000004</v>
      </c>
      <c r="BO1937" s="95">
        <v>168332610</v>
      </c>
      <c r="BP1937" s="95">
        <v>149124385</v>
      </c>
      <c r="BQ1937" s="95">
        <v>45359</v>
      </c>
      <c r="BR1937" s="95">
        <v>41692</v>
      </c>
      <c r="BS1937" s="72">
        <v>314.48</v>
      </c>
      <c r="BT1937" s="72">
        <v>313.04000000000002</v>
      </c>
      <c r="BU1937" s="72">
        <v>627.52</v>
      </c>
      <c r="BV1937" s="95">
        <v>173558941.38</v>
      </c>
      <c r="BW1937" s="95">
        <v>158153059.97</v>
      </c>
      <c r="BX1937" s="95">
        <v>45991</v>
      </c>
      <c r="BY1937" s="95">
        <v>42102</v>
      </c>
      <c r="BZ1937" s="95">
        <v>46513</v>
      </c>
      <c r="CA1937" s="95">
        <v>45089</v>
      </c>
      <c r="CB1937" s="95">
        <v>44434</v>
      </c>
      <c r="CC1937" s="95">
        <v>43618</v>
      </c>
      <c r="CD1937" s="95">
        <v>44089</v>
      </c>
      <c r="CE1937" s="72">
        <v>650.75523149000003</v>
      </c>
      <c r="CF1937" s="72">
        <v>676.59346364999999</v>
      </c>
      <c r="CG1937" s="72">
        <v>712.40329333</v>
      </c>
      <c r="CH1937" s="72">
        <v>716.50152150999998</v>
      </c>
      <c r="CI1937" s="72">
        <v>731.52548966999996</v>
      </c>
      <c r="CJ1937" s="96">
        <v>0.83456878059999995</v>
      </c>
      <c r="CK1937" s="96">
        <v>0.84000220299999995</v>
      </c>
      <c r="CL1937" s="96">
        <v>0.84251435330000002</v>
      </c>
      <c r="CM1937" s="96">
        <v>0.84763253360000002</v>
      </c>
      <c r="CN1937" s="96">
        <v>0.85782383370000004</v>
      </c>
      <c r="CO1937" s="96">
        <v>0.96432764709999996</v>
      </c>
      <c r="CP1937" s="96">
        <v>0.87574834489999998</v>
      </c>
      <c r="CQ1937" s="96">
        <v>0.99584056389999998</v>
      </c>
      <c r="CR1937" s="96">
        <v>0.87940605309999997</v>
      </c>
      <c r="CS1937" s="95">
        <v>43030</v>
      </c>
      <c r="CT1937" s="95">
        <v>42252</v>
      </c>
      <c r="CU1937" s="95">
        <v>41696</v>
      </c>
      <c r="CV1937" s="95">
        <v>40641</v>
      </c>
      <c r="CW1937" s="95">
        <v>40886</v>
      </c>
      <c r="CX1937" s="96">
        <v>0.98187842299999994</v>
      </c>
      <c r="CY1937" s="96">
        <v>0.97530918499999997</v>
      </c>
      <c r="CZ1937" s="96">
        <v>0.96073047099999997</v>
      </c>
      <c r="DA1937" s="96">
        <v>0.95532192900000001</v>
      </c>
      <c r="DB1937" s="96">
        <v>0.94712829799999998</v>
      </c>
      <c r="DC1937">
        <v>2013</v>
      </c>
      <c r="DD1937" s="6">
        <v>42964</v>
      </c>
      <c r="DE1937" s="96">
        <v>6.4507128000000002E-3</v>
      </c>
      <c r="DF1937" s="72">
        <v>671.02</v>
      </c>
      <c r="DG1937" s="96">
        <v>1</v>
      </c>
      <c r="DH1937" s="72">
        <v>671.02</v>
      </c>
      <c r="DI1937" s="72">
        <v>673.31978347999996</v>
      </c>
      <c r="DJ1937" s="96">
        <v>1</v>
      </c>
      <c r="DK1937" s="72">
        <v>671.02</v>
      </c>
      <c r="DL1937" s="96">
        <v>1</v>
      </c>
      <c r="DM1937" s="72">
        <v>671.02</v>
      </c>
      <c r="DN1937" s="96">
        <v>1</v>
      </c>
      <c r="DO1937" s="96">
        <v>1.3261999999999999E-2</v>
      </c>
      <c r="DP1937" s="72">
        <v>8.9</v>
      </c>
      <c r="DQ1937" s="72">
        <v>662.12</v>
      </c>
      <c r="DR1937" t="s">
        <v>1231</v>
      </c>
      <c r="DT1937" t="s">
        <v>1204</v>
      </c>
    </row>
    <row r="1938" spans="1:124" x14ac:dyDescent="0.3">
      <c r="A1938" t="s">
        <v>1232</v>
      </c>
      <c r="B1938">
        <v>34410</v>
      </c>
      <c r="C1938" s="95">
        <v>8191</v>
      </c>
      <c r="D1938" s="95">
        <v>35276803</v>
      </c>
      <c r="E1938" s="95">
        <v>7975</v>
      </c>
      <c r="F1938" s="95">
        <v>25038819</v>
      </c>
      <c r="G1938" s="95">
        <v>3156</v>
      </c>
      <c r="H1938" s="95">
        <v>10330096</v>
      </c>
      <c r="I1938" s="95">
        <v>2980</v>
      </c>
      <c r="J1938" s="95">
        <v>7598852</v>
      </c>
      <c r="K1938" s="95">
        <v>7928</v>
      </c>
      <c r="L1938" s="95">
        <v>36276149</v>
      </c>
      <c r="M1938" s="95">
        <v>7683</v>
      </c>
      <c r="N1938" s="95">
        <v>25216156</v>
      </c>
      <c r="O1938" s="95">
        <v>3138</v>
      </c>
      <c r="P1938" s="95">
        <v>10309272</v>
      </c>
      <c r="Q1938" s="95">
        <v>2954</v>
      </c>
      <c r="R1938" s="95">
        <v>8467448</v>
      </c>
      <c r="S1938" s="95">
        <v>7846</v>
      </c>
      <c r="T1938" s="95">
        <v>36790761</v>
      </c>
      <c r="U1938" s="95">
        <v>7596</v>
      </c>
      <c r="V1938" s="95">
        <v>25154419</v>
      </c>
      <c r="W1938" s="95">
        <v>3083</v>
      </c>
      <c r="X1938" s="95">
        <v>11250324</v>
      </c>
      <c r="Y1938" s="95">
        <v>2899</v>
      </c>
      <c r="Z1938" s="95">
        <v>8746099</v>
      </c>
      <c r="AA1938" s="95">
        <v>7890</v>
      </c>
      <c r="AB1938" s="95">
        <v>39385558</v>
      </c>
      <c r="AC1938" s="95">
        <v>7626</v>
      </c>
      <c r="AD1938" s="95">
        <v>27134366</v>
      </c>
      <c r="AE1938" s="95">
        <v>3134</v>
      </c>
      <c r="AF1938" s="95">
        <v>12314499</v>
      </c>
      <c r="AG1938" s="95">
        <v>2958</v>
      </c>
      <c r="AH1938" s="95">
        <v>9469567</v>
      </c>
      <c r="AI1938" s="95">
        <v>8235</v>
      </c>
      <c r="AJ1938" s="95">
        <v>41914107</v>
      </c>
      <c r="AK1938" s="95">
        <v>7965</v>
      </c>
      <c r="AL1938" s="95">
        <v>30318154.449999999</v>
      </c>
      <c r="AM1938" s="95">
        <v>3233</v>
      </c>
      <c r="AN1938" s="95">
        <v>11770322</v>
      </c>
      <c r="AO1938" s="95">
        <v>3059</v>
      </c>
      <c r="AP1938" s="95">
        <v>10426488</v>
      </c>
      <c r="AQ1938" s="72">
        <v>334.94</v>
      </c>
      <c r="AR1938" s="72">
        <v>248.27</v>
      </c>
      <c r="AS1938" s="72">
        <v>583.21</v>
      </c>
      <c r="AT1938" s="95">
        <v>45606899</v>
      </c>
      <c r="AU1938" s="95">
        <v>32637671</v>
      </c>
      <c r="AV1938" s="95">
        <v>11347</v>
      </c>
      <c r="AW1938" s="95">
        <v>10955</v>
      </c>
      <c r="AX1938" s="72">
        <v>350.81</v>
      </c>
      <c r="AY1938" s="72">
        <v>263.89</v>
      </c>
      <c r="AZ1938" s="72">
        <v>614.70000000000005</v>
      </c>
      <c r="BA1938" s="95">
        <v>46585421</v>
      </c>
      <c r="BB1938" s="95">
        <v>33683604</v>
      </c>
      <c r="BC1938" s="95">
        <v>11066</v>
      </c>
      <c r="BD1938" s="95">
        <v>10637</v>
      </c>
      <c r="BE1938" s="72">
        <v>366.31</v>
      </c>
      <c r="BF1938" s="72">
        <v>269.18</v>
      </c>
      <c r="BG1938" s="72">
        <v>635.49</v>
      </c>
      <c r="BH1938" s="95">
        <v>48041085</v>
      </c>
      <c r="BI1938" s="95">
        <v>33900518</v>
      </c>
      <c r="BJ1938" s="95">
        <v>10929</v>
      </c>
      <c r="BK1938" s="95">
        <v>10495</v>
      </c>
      <c r="BL1938" s="72">
        <v>390.81</v>
      </c>
      <c r="BM1938" s="72">
        <v>288.2</v>
      </c>
      <c r="BN1938" s="72">
        <v>679.01</v>
      </c>
      <c r="BO1938" s="95">
        <v>51700057</v>
      </c>
      <c r="BP1938" s="95">
        <v>36603933</v>
      </c>
      <c r="BQ1938" s="95">
        <v>11024</v>
      </c>
      <c r="BR1938" s="95">
        <v>10584</v>
      </c>
      <c r="BS1938" s="72">
        <v>390.1</v>
      </c>
      <c r="BT1938" s="72">
        <v>308</v>
      </c>
      <c r="BU1938" s="72">
        <v>698.1</v>
      </c>
      <c r="BV1938" s="95">
        <v>53684429</v>
      </c>
      <c r="BW1938" s="95">
        <v>40744642.450000003</v>
      </c>
      <c r="BX1938" s="95">
        <v>11468</v>
      </c>
      <c r="BY1938" s="95">
        <v>11024</v>
      </c>
      <c r="BZ1938" s="95">
        <v>11160</v>
      </c>
      <c r="CA1938" s="95">
        <v>10859</v>
      </c>
      <c r="CB1938" s="95">
        <v>10720</v>
      </c>
      <c r="CC1938" s="95">
        <v>10815</v>
      </c>
      <c r="CD1938" s="95">
        <v>11251</v>
      </c>
      <c r="CE1938" s="72">
        <v>650.75523149000003</v>
      </c>
      <c r="CF1938" s="72">
        <v>676.59346364999999</v>
      </c>
      <c r="CG1938" s="72">
        <v>712.40329333</v>
      </c>
      <c r="CH1938" s="72">
        <v>716.50152150999998</v>
      </c>
      <c r="CI1938" s="72">
        <v>731.52548966999996</v>
      </c>
      <c r="CJ1938" s="96">
        <v>0.89620485829999996</v>
      </c>
      <c r="CK1938" s="96">
        <v>0.9085219309</v>
      </c>
      <c r="CL1938" s="96">
        <v>0.89203686439999996</v>
      </c>
      <c r="CM1938" s="96">
        <v>0.94767419129999997</v>
      </c>
      <c r="CN1938" s="96">
        <v>0.95430714289999996</v>
      </c>
      <c r="CO1938" s="96">
        <v>1.0149078378</v>
      </c>
      <c r="CP1938" s="96">
        <v>0.90623893450000004</v>
      </c>
      <c r="CQ1938" s="96">
        <v>0.99584056389999998</v>
      </c>
      <c r="CR1938" s="96">
        <v>0.91002399180000004</v>
      </c>
      <c r="CS1938" s="95">
        <v>10671</v>
      </c>
      <c r="CT1938" s="95">
        <v>10406</v>
      </c>
      <c r="CU1938" s="95">
        <v>10398</v>
      </c>
      <c r="CV1938" s="95">
        <v>10392</v>
      </c>
      <c r="CW1938" s="95">
        <v>10815</v>
      </c>
      <c r="CX1938" s="96">
        <v>1.027551187</v>
      </c>
      <c r="CY1938" s="96">
        <v>1.025569945</v>
      </c>
      <c r="CZ1938" s="96">
        <v>1.0103297330000001</v>
      </c>
      <c r="DA1938" s="96">
        <v>0.99782685000000004</v>
      </c>
      <c r="DB1938" s="96">
        <v>1.012988438</v>
      </c>
      <c r="DC1938">
        <v>2013</v>
      </c>
      <c r="DD1938" s="6">
        <v>10739</v>
      </c>
      <c r="DE1938" s="96">
        <v>6.9380965000000001E-3</v>
      </c>
      <c r="DF1938" s="72">
        <v>694.04</v>
      </c>
      <c r="DG1938" s="96">
        <v>1</v>
      </c>
      <c r="DH1938" s="72">
        <v>694.04</v>
      </c>
      <c r="DI1938" s="72">
        <v>709.14020688999994</v>
      </c>
      <c r="DJ1938" s="96">
        <v>1</v>
      </c>
      <c r="DK1938" s="72">
        <v>694.04</v>
      </c>
      <c r="DL1938" s="96">
        <v>1</v>
      </c>
      <c r="DM1938" s="72">
        <v>694.04</v>
      </c>
      <c r="DN1938" s="96">
        <v>1</v>
      </c>
      <c r="DO1938" s="96">
        <v>1.6076E-2</v>
      </c>
      <c r="DP1938" s="72">
        <v>11.16</v>
      </c>
      <c r="DQ1938" s="72">
        <v>682.88</v>
      </c>
      <c r="DR1938" t="s">
        <v>1232</v>
      </c>
      <c r="DT1938" t="s">
        <v>1204</v>
      </c>
    </row>
    <row r="1939" spans="1:124" x14ac:dyDescent="0.3">
      <c r="A1939" t="s">
        <v>1233</v>
      </c>
      <c r="B1939">
        <v>34420</v>
      </c>
      <c r="C1939" s="95">
        <v>8433</v>
      </c>
      <c r="D1939" s="95">
        <v>44183146</v>
      </c>
      <c r="E1939" s="95">
        <v>8197</v>
      </c>
      <c r="F1939" s="95">
        <v>29057843</v>
      </c>
      <c r="G1939" s="95">
        <v>2498</v>
      </c>
      <c r="H1939" s="95">
        <v>10538707</v>
      </c>
      <c r="I1939" s="95">
        <v>2304</v>
      </c>
      <c r="J1939" s="95">
        <v>9020860</v>
      </c>
      <c r="K1939" s="95">
        <v>8158</v>
      </c>
      <c r="L1939" s="95">
        <v>41766159</v>
      </c>
      <c r="M1939" s="95">
        <v>7874</v>
      </c>
      <c r="N1939" s="95">
        <v>29536939</v>
      </c>
      <c r="O1939" s="95">
        <v>2524</v>
      </c>
      <c r="P1939" s="95">
        <v>9192252</v>
      </c>
      <c r="Q1939" s="95">
        <v>2310</v>
      </c>
      <c r="R1939" s="95">
        <v>9117047</v>
      </c>
      <c r="S1939" s="95">
        <v>8211</v>
      </c>
      <c r="T1939" s="95">
        <v>41306407</v>
      </c>
      <c r="U1939" s="95">
        <v>7906</v>
      </c>
      <c r="V1939" s="95">
        <v>31800418</v>
      </c>
      <c r="W1939" s="95">
        <v>2546</v>
      </c>
      <c r="X1939" s="95">
        <v>12093965</v>
      </c>
      <c r="Y1939" s="95">
        <v>2335</v>
      </c>
      <c r="Z1939" s="95">
        <v>10850564</v>
      </c>
      <c r="AA1939" s="95">
        <v>8371</v>
      </c>
      <c r="AB1939" s="95">
        <v>42664446</v>
      </c>
      <c r="AC1939" s="95">
        <v>8041</v>
      </c>
      <c r="AD1939" s="95">
        <v>34187038</v>
      </c>
      <c r="AE1939" s="95">
        <v>2507</v>
      </c>
      <c r="AF1939" s="95">
        <v>11273166</v>
      </c>
      <c r="AG1939" s="95">
        <v>2295</v>
      </c>
      <c r="AH1939" s="95">
        <v>11114267</v>
      </c>
      <c r="AI1939" s="95">
        <v>8533</v>
      </c>
      <c r="AJ1939" s="95">
        <v>43567029.719999999</v>
      </c>
      <c r="AK1939" s="95">
        <v>8187</v>
      </c>
      <c r="AL1939" s="95">
        <v>36143833.539999999</v>
      </c>
      <c r="AM1939" s="95">
        <v>2545</v>
      </c>
      <c r="AN1939" s="95">
        <v>11476118</v>
      </c>
      <c r="AO1939" s="95">
        <v>2351</v>
      </c>
      <c r="AP1939" s="95">
        <v>12358964</v>
      </c>
      <c r="AQ1939" s="72">
        <v>417.18</v>
      </c>
      <c r="AR1939" s="72">
        <v>302.18</v>
      </c>
      <c r="AS1939" s="72">
        <v>719.36</v>
      </c>
      <c r="AT1939" s="95">
        <v>54721853</v>
      </c>
      <c r="AU1939" s="95">
        <v>38078703</v>
      </c>
      <c r="AV1939" s="95">
        <v>10931</v>
      </c>
      <c r="AW1939" s="95">
        <v>10501</v>
      </c>
      <c r="AX1939" s="72">
        <v>397.54</v>
      </c>
      <c r="AY1939" s="72">
        <v>316.3</v>
      </c>
      <c r="AZ1939" s="72">
        <v>713.84</v>
      </c>
      <c r="BA1939" s="95">
        <v>50958411</v>
      </c>
      <c r="BB1939" s="95">
        <v>38653986</v>
      </c>
      <c r="BC1939" s="95">
        <v>10682</v>
      </c>
      <c r="BD1939" s="95">
        <v>10184</v>
      </c>
      <c r="BE1939" s="72">
        <v>413.69</v>
      </c>
      <c r="BF1939" s="72">
        <v>347.06</v>
      </c>
      <c r="BG1939" s="72">
        <v>760.75</v>
      </c>
      <c r="BH1939" s="95">
        <v>53400372</v>
      </c>
      <c r="BI1939" s="95">
        <v>42650982</v>
      </c>
      <c r="BJ1939" s="95">
        <v>10757</v>
      </c>
      <c r="BK1939" s="95">
        <v>10241</v>
      </c>
      <c r="BL1939" s="72">
        <v>413.2</v>
      </c>
      <c r="BM1939" s="72">
        <v>365.24</v>
      </c>
      <c r="BN1939" s="72">
        <v>778.44</v>
      </c>
      <c r="BO1939" s="95">
        <v>53937612</v>
      </c>
      <c r="BP1939" s="95">
        <v>45301305</v>
      </c>
      <c r="BQ1939" s="95">
        <v>10878</v>
      </c>
      <c r="BR1939" s="95">
        <v>10336</v>
      </c>
      <c r="BS1939" s="72">
        <v>414.06</v>
      </c>
      <c r="BT1939" s="72">
        <v>383.55</v>
      </c>
      <c r="BU1939" s="72">
        <v>797.61</v>
      </c>
      <c r="BV1939" s="95">
        <v>55043147.719999999</v>
      </c>
      <c r="BW1939" s="95">
        <v>48502797.539999999</v>
      </c>
      <c r="BX1939" s="95">
        <v>11078</v>
      </c>
      <c r="BY1939" s="95">
        <v>10538</v>
      </c>
      <c r="BZ1939" s="95">
        <v>10726</v>
      </c>
      <c r="CA1939" s="95">
        <v>10441</v>
      </c>
      <c r="CB1939" s="95">
        <v>10508</v>
      </c>
      <c r="CC1939" s="95">
        <v>10621</v>
      </c>
      <c r="CD1939" s="95">
        <v>10814</v>
      </c>
      <c r="CE1939" s="72">
        <v>650.75523149000003</v>
      </c>
      <c r="CF1939" s="72">
        <v>676.59346364999999</v>
      </c>
      <c r="CG1939" s="72">
        <v>712.40329333</v>
      </c>
      <c r="CH1939" s="72">
        <v>716.50152150999998</v>
      </c>
      <c r="CI1939" s="72">
        <v>731.52548966999996</v>
      </c>
      <c r="CJ1939" s="96">
        <v>1.1054233068999999</v>
      </c>
      <c r="CK1939" s="96">
        <v>1.0550500977999999</v>
      </c>
      <c r="CL1939" s="96">
        <v>1.0678642380000001</v>
      </c>
      <c r="CM1939" s="96">
        <v>1.0864457041</v>
      </c>
      <c r="CN1939" s="96">
        <v>1.0903379462</v>
      </c>
      <c r="CO1939" s="96">
        <v>1.0251971879999999</v>
      </c>
      <c r="CP1939" s="96">
        <v>1.0544549587000001</v>
      </c>
      <c r="CQ1939" s="96">
        <v>0.99584056389999998</v>
      </c>
      <c r="CR1939" s="96">
        <v>1.0588590648</v>
      </c>
      <c r="CS1939" s="95">
        <v>11640</v>
      </c>
      <c r="CT1939" s="95">
        <v>11418</v>
      </c>
      <c r="CU1939" s="95">
        <v>11877</v>
      </c>
      <c r="CV1939" s="95">
        <v>12193</v>
      </c>
      <c r="CW1939" s="95">
        <v>12587</v>
      </c>
      <c r="CX1939" s="96">
        <v>1.0358878979999999</v>
      </c>
      <c r="CY1939" s="96">
        <v>1.0245445440000001</v>
      </c>
      <c r="CZ1939" s="96">
        <v>1.01994959</v>
      </c>
      <c r="DA1939" s="96">
        <v>1.015880237</v>
      </c>
      <c r="DB1939" s="96">
        <v>1.029879744</v>
      </c>
      <c r="DC1939">
        <v>2013</v>
      </c>
      <c r="DD1939" s="6">
        <v>10360</v>
      </c>
      <c r="DE1939" s="96">
        <v>4.6431644000000001E-3</v>
      </c>
      <c r="DF1939" s="72">
        <v>809.42</v>
      </c>
      <c r="DG1939" s="96">
        <v>1</v>
      </c>
      <c r="DH1939" s="72">
        <v>809.42</v>
      </c>
      <c r="DI1939" s="72">
        <v>709.14020688999994</v>
      </c>
      <c r="DJ1939" s="96">
        <v>1</v>
      </c>
      <c r="DK1939" s="72">
        <v>809.42</v>
      </c>
      <c r="DL1939" s="96">
        <v>1</v>
      </c>
      <c r="DM1939" s="72">
        <v>809.42</v>
      </c>
      <c r="DN1939" s="96">
        <v>1</v>
      </c>
      <c r="DO1939" s="96">
        <v>1.3969000000000001E-2</v>
      </c>
      <c r="DP1939" s="72">
        <v>11.31</v>
      </c>
      <c r="DQ1939" s="72">
        <v>798.11</v>
      </c>
      <c r="DR1939" t="s">
        <v>1233</v>
      </c>
      <c r="DT1939" t="s">
        <v>1204</v>
      </c>
    </row>
    <row r="1940" spans="1:124" x14ac:dyDescent="0.3">
      <c r="A1940" t="s">
        <v>1234</v>
      </c>
      <c r="B1940">
        <v>34430</v>
      </c>
      <c r="C1940" s="95">
        <v>9574</v>
      </c>
      <c r="D1940" s="95">
        <v>34948616</v>
      </c>
      <c r="E1940" s="95">
        <v>9382</v>
      </c>
      <c r="F1940" s="95">
        <v>27433543</v>
      </c>
      <c r="G1940" s="95">
        <v>1882</v>
      </c>
      <c r="H1940" s="95">
        <v>5961463</v>
      </c>
      <c r="I1940" s="95">
        <v>1739</v>
      </c>
      <c r="J1940" s="95">
        <v>6193528</v>
      </c>
      <c r="K1940" s="95">
        <v>8836</v>
      </c>
      <c r="L1940" s="95">
        <v>34408680</v>
      </c>
      <c r="M1940" s="95">
        <v>8610</v>
      </c>
      <c r="N1940" s="95">
        <v>28046807</v>
      </c>
      <c r="O1940" s="95">
        <v>1816</v>
      </c>
      <c r="P1940" s="95">
        <v>5497406</v>
      </c>
      <c r="Q1940" s="95">
        <v>1673</v>
      </c>
      <c r="R1940" s="95">
        <v>6189804</v>
      </c>
      <c r="S1940" s="95">
        <v>8538</v>
      </c>
      <c r="T1940" s="95">
        <v>31340945</v>
      </c>
      <c r="U1940" s="95">
        <v>8287</v>
      </c>
      <c r="V1940" s="95">
        <v>27583614</v>
      </c>
      <c r="W1940" s="95">
        <v>1807</v>
      </c>
      <c r="X1940" s="95">
        <v>5390671</v>
      </c>
      <c r="Y1940" s="95">
        <v>1643</v>
      </c>
      <c r="Z1940" s="95">
        <v>6394750</v>
      </c>
      <c r="AA1940" s="95">
        <v>8385</v>
      </c>
      <c r="AB1940" s="95">
        <v>30133842</v>
      </c>
      <c r="AC1940" s="95">
        <v>8106</v>
      </c>
      <c r="AD1940" s="95">
        <v>28521026</v>
      </c>
      <c r="AE1940" s="95">
        <v>1838</v>
      </c>
      <c r="AF1940" s="95">
        <v>5782582</v>
      </c>
      <c r="AG1940" s="95">
        <v>1690</v>
      </c>
      <c r="AH1940" s="95">
        <v>6816254</v>
      </c>
      <c r="AI1940" s="95">
        <v>8444</v>
      </c>
      <c r="AJ1940" s="95">
        <v>30367655</v>
      </c>
      <c r="AK1940" s="95">
        <v>8106</v>
      </c>
      <c r="AL1940" s="95">
        <v>30026363</v>
      </c>
      <c r="AM1940" s="95">
        <v>1844</v>
      </c>
      <c r="AN1940" s="95">
        <v>5433675</v>
      </c>
      <c r="AO1940" s="95">
        <v>1707</v>
      </c>
      <c r="AP1940" s="95">
        <v>6739916</v>
      </c>
      <c r="AQ1940" s="72">
        <v>297.58999999999997</v>
      </c>
      <c r="AR1940" s="72">
        <v>251.98</v>
      </c>
      <c r="AS1940" s="72">
        <v>549.57000000000005</v>
      </c>
      <c r="AT1940" s="95">
        <v>40910079</v>
      </c>
      <c r="AU1940" s="95">
        <v>33627071</v>
      </c>
      <c r="AV1940" s="95">
        <v>11456</v>
      </c>
      <c r="AW1940" s="95">
        <v>11121</v>
      </c>
      <c r="AX1940" s="72">
        <v>312.2</v>
      </c>
      <c r="AY1940" s="72">
        <v>277.45</v>
      </c>
      <c r="AZ1940" s="72">
        <v>589.65</v>
      </c>
      <c r="BA1940" s="95">
        <v>39906086</v>
      </c>
      <c r="BB1940" s="95">
        <v>34236611</v>
      </c>
      <c r="BC1940" s="95">
        <v>10652</v>
      </c>
      <c r="BD1940" s="95">
        <v>10283</v>
      </c>
      <c r="BE1940" s="72">
        <v>295.89</v>
      </c>
      <c r="BF1940" s="72">
        <v>285.14999999999998</v>
      </c>
      <c r="BG1940" s="72">
        <v>581.04</v>
      </c>
      <c r="BH1940" s="95">
        <v>36731616</v>
      </c>
      <c r="BI1940" s="95">
        <v>33978364</v>
      </c>
      <c r="BJ1940" s="95">
        <v>10345</v>
      </c>
      <c r="BK1940" s="95">
        <v>9930</v>
      </c>
      <c r="BL1940" s="72">
        <v>292.77</v>
      </c>
      <c r="BM1940" s="72">
        <v>300.61</v>
      </c>
      <c r="BN1940" s="72">
        <v>593.38</v>
      </c>
      <c r="BO1940" s="95">
        <v>35916424</v>
      </c>
      <c r="BP1940" s="95">
        <v>35337280</v>
      </c>
      <c r="BQ1940" s="95">
        <v>10223</v>
      </c>
      <c r="BR1940" s="95">
        <v>9796</v>
      </c>
      <c r="BS1940" s="72">
        <v>289.99</v>
      </c>
      <c r="BT1940" s="72">
        <v>312.22000000000003</v>
      </c>
      <c r="BU1940" s="72">
        <v>602.21</v>
      </c>
      <c r="BV1940" s="95">
        <v>35801330</v>
      </c>
      <c r="BW1940" s="95">
        <v>36766279</v>
      </c>
      <c r="BX1940" s="95">
        <v>10288</v>
      </c>
      <c r="BY1940" s="95">
        <v>9813</v>
      </c>
      <c r="BZ1940" s="95">
        <v>11296</v>
      </c>
      <c r="CA1940" s="95">
        <v>10474</v>
      </c>
      <c r="CB1940" s="95">
        <v>10145</v>
      </c>
      <c r="CC1940" s="95">
        <v>10020</v>
      </c>
      <c r="CD1940" s="95">
        <v>10056</v>
      </c>
      <c r="CE1940" s="72">
        <v>650.75523149000003</v>
      </c>
      <c r="CF1940" s="72">
        <v>676.59346364999999</v>
      </c>
      <c r="CG1940" s="72">
        <v>712.40329333</v>
      </c>
      <c r="CH1940" s="72">
        <v>716.50152150999998</v>
      </c>
      <c r="CI1940" s="72">
        <v>731.52548966999996</v>
      </c>
      <c r="CJ1940" s="96">
        <v>0.84451107479999998</v>
      </c>
      <c r="CK1940" s="96">
        <v>0.87149822109999997</v>
      </c>
      <c r="CL1940" s="96">
        <v>0.81560543789999995</v>
      </c>
      <c r="CM1940" s="96">
        <v>0.82816293080000003</v>
      </c>
      <c r="CN1940" s="96">
        <v>0.82322490260000003</v>
      </c>
      <c r="CO1940" s="96">
        <v>0.96287191090000002</v>
      </c>
      <c r="CP1940" s="96">
        <v>0.86885961050000005</v>
      </c>
      <c r="CQ1940" s="96">
        <v>0.99584056389999998</v>
      </c>
      <c r="CR1940" s="96">
        <v>0.87248854679999999</v>
      </c>
      <c r="CS1940" s="95">
        <v>11108</v>
      </c>
      <c r="CT1940" s="95">
        <v>10496</v>
      </c>
      <c r="CU1940" s="95">
        <v>10264</v>
      </c>
      <c r="CV1940" s="95">
        <v>10147</v>
      </c>
      <c r="CW1940" s="95">
        <v>10193</v>
      </c>
      <c r="CX1940" s="96">
        <v>0.96545456600000001</v>
      </c>
      <c r="CY1940" s="96">
        <v>0.97643611600000002</v>
      </c>
      <c r="CZ1940" s="96">
        <v>0.96611139199999996</v>
      </c>
      <c r="DA1940" s="96">
        <v>0.93800411100000003</v>
      </c>
      <c r="DB1940" s="96">
        <v>0.96758352700000005</v>
      </c>
      <c r="DC1940">
        <v>2013</v>
      </c>
      <c r="DD1940" s="6">
        <v>10188.6</v>
      </c>
      <c r="DE1940" s="96">
        <v>1.6842985E-3</v>
      </c>
      <c r="DF1940" s="72">
        <v>668.93</v>
      </c>
      <c r="DG1940" s="96">
        <v>1</v>
      </c>
      <c r="DH1940" s="72">
        <v>668.93</v>
      </c>
      <c r="DI1940" s="72">
        <v>680.58511347000001</v>
      </c>
      <c r="DJ1940" s="96">
        <v>1</v>
      </c>
      <c r="DK1940" s="72">
        <v>668.93</v>
      </c>
      <c r="DL1940" s="96">
        <v>1</v>
      </c>
      <c r="DM1940" s="72">
        <v>668.93</v>
      </c>
      <c r="DN1940" s="96">
        <v>1</v>
      </c>
      <c r="DO1940" s="96">
        <v>5.9249999999999997E-3</v>
      </c>
      <c r="DP1940" s="72">
        <v>3.96</v>
      </c>
      <c r="DQ1940" s="72">
        <v>664.97</v>
      </c>
      <c r="DR1940" t="s">
        <v>1234</v>
      </c>
      <c r="DT1940" t="s">
        <v>1204</v>
      </c>
    </row>
    <row r="1941" spans="1:124" x14ac:dyDescent="0.3">
      <c r="A1941" t="s">
        <v>504</v>
      </c>
      <c r="B1941">
        <v>34440</v>
      </c>
      <c r="C1941" s="95">
        <v>19575</v>
      </c>
      <c r="D1941" s="95">
        <v>68765443</v>
      </c>
      <c r="E1941" s="95">
        <v>19119</v>
      </c>
      <c r="F1941" s="95">
        <v>60023572</v>
      </c>
      <c r="G1941" s="95">
        <v>2867</v>
      </c>
      <c r="H1941" s="95">
        <v>8744227</v>
      </c>
      <c r="I1941" s="95">
        <v>2610</v>
      </c>
      <c r="J1941" s="95">
        <v>9966957</v>
      </c>
      <c r="K1941" s="95">
        <v>18992</v>
      </c>
      <c r="L1941" s="95">
        <v>67448489</v>
      </c>
      <c r="M1941" s="95">
        <v>18495</v>
      </c>
      <c r="N1941" s="95">
        <v>59033240</v>
      </c>
      <c r="O1941" s="95">
        <v>2784</v>
      </c>
      <c r="P1941" s="95">
        <v>8441253</v>
      </c>
      <c r="Q1941" s="95">
        <v>2505</v>
      </c>
      <c r="R1941" s="95">
        <v>9322951</v>
      </c>
      <c r="S1941" s="95">
        <v>18810</v>
      </c>
      <c r="T1941" s="95">
        <v>68725439</v>
      </c>
      <c r="U1941" s="95">
        <v>18246</v>
      </c>
      <c r="V1941" s="95">
        <v>61707584</v>
      </c>
      <c r="W1941" s="95">
        <v>2796</v>
      </c>
      <c r="X1941" s="95">
        <v>9005543</v>
      </c>
      <c r="Y1941" s="95">
        <v>2500</v>
      </c>
      <c r="Z1941" s="95">
        <v>9831490</v>
      </c>
      <c r="AA1941" s="95">
        <v>18788</v>
      </c>
      <c r="AB1941" s="95">
        <v>60582713</v>
      </c>
      <c r="AC1941" s="95">
        <v>18180</v>
      </c>
      <c r="AD1941" s="95">
        <v>66139715</v>
      </c>
      <c r="AE1941" s="95">
        <v>2901</v>
      </c>
      <c r="AF1941" s="95">
        <v>9327993</v>
      </c>
      <c r="AG1941" s="95">
        <v>2635</v>
      </c>
      <c r="AH1941" s="95">
        <v>11223732</v>
      </c>
      <c r="AI1941" s="95">
        <v>19078</v>
      </c>
      <c r="AJ1941" s="95">
        <v>63418274.409999996</v>
      </c>
      <c r="AK1941" s="95">
        <v>18418</v>
      </c>
      <c r="AL1941" s="95">
        <v>70093353.849999994</v>
      </c>
      <c r="AM1941" s="95">
        <v>2990</v>
      </c>
      <c r="AN1941" s="95">
        <v>10148223</v>
      </c>
      <c r="AO1941" s="95">
        <v>2735</v>
      </c>
      <c r="AP1941" s="95">
        <v>12850707</v>
      </c>
      <c r="AQ1941" s="72">
        <v>287.81</v>
      </c>
      <c r="AR1941" s="72">
        <v>268.42</v>
      </c>
      <c r="AS1941" s="72">
        <v>556.23</v>
      </c>
      <c r="AT1941" s="95">
        <v>77509670</v>
      </c>
      <c r="AU1941" s="95">
        <v>69990529</v>
      </c>
      <c r="AV1941" s="95">
        <v>22442</v>
      </c>
      <c r="AW1941" s="95">
        <v>21729</v>
      </c>
      <c r="AX1941" s="72">
        <v>290.42</v>
      </c>
      <c r="AY1941" s="72">
        <v>271.25</v>
      </c>
      <c r="AZ1941" s="72">
        <v>561.66999999999996</v>
      </c>
      <c r="BA1941" s="95">
        <v>75889742</v>
      </c>
      <c r="BB1941" s="95">
        <v>68356191</v>
      </c>
      <c r="BC1941" s="95">
        <v>21776</v>
      </c>
      <c r="BD1941" s="95">
        <v>21000</v>
      </c>
      <c r="BE1941" s="72">
        <v>299.8</v>
      </c>
      <c r="BF1941" s="72">
        <v>287.36</v>
      </c>
      <c r="BG1941" s="72">
        <v>587.16</v>
      </c>
      <c r="BH1941" s="95">
        <v>77730982</v>
      </c>
      <c r="BI1941" s="95">
        <v>71539074</v>
      </c>
      <c r="BJ1941" s="95">
        <v>21606</v>
      </c>
      <c r="BK1941" s="95">
        <v>20746</v>
      </c>
      <c r="BL1941" s="72">
        <v>268.61</v>
      </c>
      <c r="BM1941" s="72">
        <v>309.73</v>
      </c>
      <c r="BN1941" s="72">
        <v>578.34</v>
      </c>
      <c r="BO1941" s="95">
        <v>69910706</v>
      </c>
      <c r="BP1941" s="95">
        <v>77363447</v>
      </c>
      <c r="BQ1941" s="95">
        <v>21689</v>
      </c>
      <c r="BR1941" s="95">
        <v>20815</v>
      </c>
      <c r="BS1941" s="72">
        <v>277.8</v>
      </c>
      <c r="BT1941" s="72">
        <v>326.76</v>
      </c>
      <c r="BU1941" s="72">
        <v>604.55999999999995</v>
      </c>
      <c r="BV1941" s="95">
        <v>73566497.409999996</v>
      </c>
      <c r="BW1941" s="95">
        <v>82944060.849999994</v>
      </c>
      <c r="BX1941" s="95">
        <v>22068</v>
      </c>
      <c r="BY1941" s="95">
        <v>21153</v>
      </c>
      <c r="BZ1941" s="95">
        <v>22102</v>
      </c>
      <c r="CA1941" s="95">
        <v>21401</v>
      </c>
      <c r="CB1941" s="95">
        <v>21191</v>
      </c>
      <c r="CC1941" s="95">
        <v>21274</v>
      </c>
      <c r="CD1941" s="95">
        <v>21620</v>
      </c>
      <c r="CE1941" s="72">
        <v>650.75523149000003</v>
      </c>
      <c r="CF1941" s="72">
        <v>676.59346364999999</v>
      </c>
      <c r="CG1941" s="72">
        <v>712.40329333</v>
      </c>
      <c r="CH1941" s="72">
        <v>716.50152150999998</v>
      </c>
      <c r="CI1941" s="72">
        <v>731.52548966999996</v>
      </c>
      <c r="CJ1941" s="96">
        <v>0.85474533760000004</v>
      </c>
      <c r="CK1941" s="96">
        <v>0.83014399370000003</v>
      </c>
      <c r="CL1941" s="96">
        <v>0.82419607760000002</v>
      </c>
      <c r="CM1941" s="96">
        <v>0.80717204730000003</v>
      </c>
      <c r="CN1941" s="96">
        <v>0.82643736759999997</v>
      </c>
      <c r="CO1941" s="96">
        <v>0.92216834960000005</v>
      </c>
      <c r="CP1941" s="96">
        <v>0.89846822989999997</v>
      </c>
      <c r="CQ1941" s="96">
        <v>0.99584056389999998</v>
      </c>
      <c r="CR1941" s="96">
        <v>0.90222083149999999</v>
      </c>
      <c r="CS1941" s="95">
        <v>20869</v>
      </c>
      <c r="CT1941" s="95">
        <v>20346</v>
      </c>
      <c r="CU1941" s="95">
        <v>20201</v>
      </c>
      <c r="CV1941" s="95">
        <v>20017</v>
      </c>
      <c r="CW1941" s="95">
        <v>20424</v>
      </c>
      <c r="CX1941" s="96">
        <v>0.92210088300000004</v>
      </c>
      <c r="CY1941" s="96">
        <v>0.925577926</v>
      </c>
      <c r="CZ1941" s="96">
        <v>0.91505819200000005</v>
      </c>
      <c r="DA1941" s="96">
        <v>0.92313582100000002</v>
      </c>
      <c r="DB1941" s="96">
        <v>0.92492506399999996</v>
      </c>
      <c r="DC1941">
        <v>2013</v>
      </c>
      <c r="DD1941" s="6">
        <v>21088.6</v>
      </c>
      <c r="DE1941" s="96">
        <v>2.5598330000000001E-3</v>
      </c>
      <c r="DF1941" s="72">
        <v>691.12</v>
      </c>
      <c r="DG1941" s="96">
        <v>1</v>
      </c>
      <c r="DH1941" s="72">
        <v>691.12</v>
      </c>
      <c r="DI1941" s="72">
        <v>680.58511347000001</v>
      </c>
      <c r="DJ1941" s="96">
        <v>1</v>
      </c>
      <c r="DK1941" s="72">
        <v>691.12</v>
      </c>
      <c r="DL1941" s="96">
        <v>1</v>
      </c>
      <c r="DM1941" s="72">
        <v>691.12</v>
      </c>
      <c r="DN1941" s="96">
        <v>1</v>
      </c>
      <c r="DO1941" s="96">
        <v>7.1630000000000001E-3</v>
      </c>
      <c r="DP1941" s="72">
        <v>4.95</v>
      </c>
      <c r="DQ1941" s="72">
        <v>686.17</v>
      </c>
      <c r="DR1941" t="s">
        <v>504</v>
      </c>
      <c r="DT1941" t="s">
        <v>1204</v>
      </c>
    </row>
    <row r="1942" spans="1:124" x14ac:dyDescent="0.3">
      <c r="A1942" t="s">
        <v>1235</v>
      </c>
      <c r="B1942">
        <v>34450</v>
      </c>
      <c r="C1942" s="95">
        <v>3138</v>
      </c>
      <c r="D1942" s="95">
        <v>13927421</v>
      </c>
      <c r="E1942" s="95">
        <v>3075</v>
      </c>
      <c r="F1942" s="95">
        <v>9171576</v>
      </c>
      <c r="G1942" s="95">
        <v>1053</v>
      </c>
      <c r="H1942" s="95">
        <v>4183288</v>
      </c>
      <c r="I1942" s="95">
        <v>983</v>
      </c>
      <c r="J1942" s="95">
        <v>3097915</v>
      </c>
      <c r="K1942" s="95">
        <v>3107</v>
      </c>
      <c r="L1942" s="95">
        <v>13873974</v>
      </c>
      <c r="M1942" s="95">
        <v>3035</v>
      </c>
      <c r="N1942" s="95">
        <v>9425042</v>
      </c>
      <c r="O1942" s="95">
        <v>1066</v>
      </c>
      <c r="P1942" s="95">
        <v>3719860</v>
      </c>
      <c r="Q1942" s="95">
        <v>990</v>
      </c>
      <c r="R1942" s="95">
        <v>2872400</v>
      </c>
      <c r="S1942" s="95">
        <v>3163</v>
      </c>
      <c r="T1942" s="95">
        <v>14286541</v>
      </c>
      <c r="U1942" s="95">
        <v>3083</v>
      </c>
      <c r="V1942" s="95">
        <v>9701985</v>
      </c>
      <c r="W1942" s="95">
        <v>1073</v>
      </c>
      <c r="X1942" s="95">
        <v>3152540</v>
      </c>
      <c r="Y1942" s="95">
        <v>992</v>
      </c>
      <c r="Z1942" s="95">
        <v>3107988</v>
      </c>
      <c r="AA1942" s="95">
        <v>3235</v>
      </c>
      <c r="AB1942" s="95">
        <v>14126861</v>
      </c>
      <c r="AC1942" s="95">
        <v>3148</v>
      </c>
      <c r="AD1942" s="95">
        <v>10405215</v>
      </c>
      <c r="AE1942" s="95">
        <v>1148</v>
      </c>
      <c r="AF1942" s="95">
        <v>3866156</v>
      </c>
      <c r="AG1942" s="95">
        <v>1063</v>
      </c>
      <c r="AH1942" s="95">
        <v>3423204</v>
      </c>
      <c r="AI1942" s="95">
        <v>3375</v>
      </c>
      <c r="AJ1942" s="95">
        <v>15238266.26</v>
      </c>
      <c r="AK1942" s="95">
        <v>3280</v>
      </c>
      <c r="AL1942" s="95">
        <v>11606338.9</v>
      </c>
      <c r="AM1942" s="95">
        <v>1193</v>
      </c>
      <c r="AN1942" s="95">
        <v>4465436</v>
      </c>
      <c r="AO1942" s="95">
        <v>1111</v>
      </c>
      <c r="AP1942" s="95">
        <v>3897238</v>
      </c>
      <c r="AQ1942" s="72">
        <v>360.11</v>
      </c>
      <c r="AR1942" s="72">
        <v>251.96</v>
      </c>
      <c r="AS1942" s="72">
        <v>612.07000000000005</v>
      </c>
      <c r="AT1942" s="95">
        <v>18110709</v>
      </c>
      <c r="AU1942" s="95">
        <v>12269491</v>
      </c>
      <c r="AV1942" s="95">
        <v>4191</v>
      </c>
      <c r="AW1942" s="95">
        <v>4058</v>
      </c>
      <c r="AX1942" s="72">
        <v>351.34</v>
      </c>
      <c r="AY1942" s="72">
        <v>254.61</v>
      </c>
      <c r="AZ1942" s="72">
        <v>605.95000000000005</v>
      </c>
      <c r="BA1942" s="95">
        <v>17593834</v>
      </c>
      <c r="BB1942" s="95">
        <v>12297442</v>
      </c>
      <c r="BC1942" s="95">
        <v>4173</v>
      </c>
      <c r="BD1942" s="95">
        <v>4025</v>
      </c>
      <c r="BE1942" s="72">
        <v>343.07</v>
      </c>
      <c r="BF1942" s="72">
        <v>261.95999999999998</v>
      </c>
      <c r="BG1942" s="72">
        <v>605.03</v>
      </c>
      <c r="BH1942" s="95">
        <v>17439081</v>
      </c>
      <c r="BI1942" s="95">
        <v>12809973</v>
      </c>
      <c r="BJ1942" s="95">
        <v>4236</v>
      </c>
      <c r="BK1942" s="95">
        <v>4075</v>
      </c>
      <c r="BL1942" s="72">
        <v>342.1</v>
      </c>
      <c r="BM1942" s="72">
        <v>273.66000000000003</v>
      </c>
      <c r="BN1942" s="72">
        <v>615.76</v>
      </c>
      <c r="BO1942" s="95">
        <v>17993017</v>
      </c>
      <c r="BP1942" s="95">
        <v>13828419</v>
      </c>
      <c r="BQ1942" s="95">
        <v>4383</v>
      </c>
      <c r="BR1942" s="95">
        <v>4211</v>
      </c>
      <c r="BS1942" s="72">
        <v>359.45</v>
      </c>
      <c r="BT1942" s="72">
        <v>294.23</v>
      </c>
      <c r="BU1942" s="72">
        <v>653.67999999999995</v>
      </c>
      <c r="BV1942" s="95">
        <v>19703702.260000002</v>
      </c>
      <c r="BW1942" s="95">
        <v>15503576.9</v>
      </c>
      <c r="BX1942" s="95">
        <v>4568</v>
      </c>
      <c r="BY1942" s="95">
        <v>4391</v>
      </c>
      <c r="BZ1942" s="95">
        <v>4128</v>
      </c>
      <c r="CA1942" s="95">
        <v>4101</v>
      </c>
      <c r="CB1942" s="95">
        <v>4158</v>
      </c>
      <c r="CC1942" s="95">
        <v>4301</v>
      </c>
      <c r="CD1942" s="95">
        <v>4481</v>
      </c>
      <c r="CE1942" s="72">
        <v>650.75523149000003</v>
      </c>
      <c r="CF1942" s="72">
        <v>676.59346364999999</v>
      </c>
      <c r="CG1942" s="72">
        <v>712.40329333</v>
      </c>
      <c r="CH1942" s="72">
        <v>716.50152150999998</v>
      </c>
      <c r="CI1942" s="72">
        <v>731.52548966999996</v>
      </c>
      <c r="CJ1942" s="96">
        <v>0.94055332999999997</v>
      </c>
      <c r="CK1942" s="96">
        <v>0.89558949730000004</v>
      </c>
      <c r="CL1942" s="96">
        <v>0.84928018390000004</v>
      </c>
      <c r="CM1942" s="96">
        <v>0.85939803550000005</v>
      </c>
      <c r="CN1942" s="96">
        <v>0.89358472020000002</v>
      </c>
      <c r="CO1942" s="96">
        <v>0.9814795489</v>
      </c>
      <c r="CP1942" s="96">
        <v>0.90443163530000004</v>
      </c>
      <c r="CQ1942" s="96">
        <v>0.99584056389999998</v>
      </c>
      <c r="CR1942" s="96">
        <v>0.90820914399999997</v>
      </c>
      <c r="CS1942" s="95">
        <v>3943</v>
      </c>
      <c r="CT1942" s="95">
        <v>3889</v>
      </c>
      <c r="CU1942" s="95">
        <v>3984</v>
      </c>
      <c r="CV1942" s="95">
        <v>4070</v>
      </c>
      <c r="CW1942" s="95">
        <v>4220</v>
      </c>
      <c r="CX1942" s="96">
        <v>0.994177651</v>
      </c>
      <c r="CY1942" s="96">
        <v>1.0029114029999999</v>
      </c>
      <c r="CZ1942" s="96">
        <v>0.98454120599999995</v>
      </c>
      <c r="DA1942" s="96">
        <v>0.95469933399999996</v>
      </c>
      <c r="DB1942" s="96">
        <v>0.972801998</v>
      </c>
      <c r="DC1942">
        <v>2013</v>
      </c>
      <c r="DD1942" s="6">
        <v>4152</v>
      </c>
      <c r="DE1942" s="96">
        <v>8.5759978000000004E-3</v>
      </c>
      <c r="DF1942" s="72">
        <v>691.51</v>
      </c>
      <c r="DG1942" s="96">
        <v>1</v>
      </c>
      <c r="DH1942" s="72">
        <v>691.51</v>
      </c>
      <c r="DI1942" s="72">
        <v>709.14020688999994</v>
      </c>
      <c r="DJ1942" s="96">
        <v>1</v>
      </c>
      <c r="DK1942" s="72">
        <v>691.51</v>
      </c>
      <c r="DL1942" s="96">
        <v>1</v>
      </c>
      <c r="DM1942" s="72">
        <v>691.51</v>
      </c>
      <c r="DN1942" s="96">
        <v>1</v>
      </c>
      <c r="DO1942" s="96">
        <v>1.6400000000000001E-2</v>
      </c>
      <c r="DP1942" s="72">
        <v>11.34</v>
      </c>
      <c r="DQ1942" s="72">
        <v>680.17</v>
      </c>
      <c r="DR1942" t="s">
        <v>1235</v>
      </c>
      <c r="DT1942" t="s">
        <v>1204</v>
      </c>
    </row>
    <row r="1943" spans="1:124" x14ac:dyDescent="0.3">
      <c r="A1943" t="s">
        <v>1236</v>
      </c>
      <c r="B1943">
        <v>34460</v>
      </c>
      <c r="C1943" s="95">
        <v>1855</v>
      </c>
      <c r="D1943" s="95">
        <v>8703016</v>
      </c>
      <c r="E1943" s="95">
        <v>1786</v>
      </c>
      <c r="F1943" s="95">
        <v>6476300</v>
      </c>
      <c r="G1943" s="95">
        <v>789</v>
      </c>
      <c r="H1943" s="95">
        <v>2615093</v>
      </c>
      <c r="I1943" s="95">
        <v>726</v>
      </c>
      <c r="J1943" s="95">
        <v>2430805</v>
      </c>
      <c r="K1943" s="95">
        <v>1740</v>
      </c>
      <c r="L1943" s="95">
        <v>8924103</v>
      </c>
      <c r="M1943" s="95">
        <v>1669</v>
      </c>
      <c r="N1943" s="95">
        <v>6219616</v>
      </c>
      <c r="O1943" s="95">
        <v>762</v>
      </c>
      <c r="P1943" s="95">
        <v>2311613</v>
      </c>
      <c r="Q1943" s="95">
        <v>691</v>
      </c>
      <c r="R1943" s="95">
        <v>2199582</v>
      </c>
      <c r="S1943" s="95">
        <v>1747</v>
      </c>
      <c r="T1943" s="95">
        <v>8872872</v>
      </c>
      <c r="U1943" s="95">
        <v>1667</v>
      </c>
      <c r="V1943" s="95">
        <v>6418548</v>
      </c>
      <c r="W1943" s="95">
        <v>809</v>
      </c>
      <c r="X1943" s="95">
        <v>2605007</v>
      </c>
      <c r="Y1943" s="95">
        <v>727</v>
      </c>
      <c r="Z1943" s="95">
        <v>2573709</v>
      </c>
      <c r="AA1943" s="95">
        <v>1795</v>
      </c>
      <c r="AB1943" s="95">
        <v>7285684</v>
      </c>
      <c r="AC1943" s="95">
        <v>1699</v>
      </c>
      <c r="AD1943" s="95">
        <v>7103835</v>
      </c>
      <c r="AE1943" s="95">
        <v>811</v>
      </c>
      <c r="AF1943" s="95">
        <v>2708504</v>
      </c>
      <c r="AG1943" s="95">
        <v>731</v>
      </c>
      <c r="AH1943" s="95">
        <v>3128753</v>
      </c>
      <c r="AI1943" s="95">
        <v>1965</v>
      </c>
      <c r="AJ1943" s="95">
        <v>9106658.75</v>
      </c>
      <c r="AK1943" s="95">
        <v>1865</v>
      </c>
      <c r="AL1943" s="95">
        <v>7925729.6900000004</v>
      </c>
      <c r="AM1943" s="95">
        <v>901</v>
      </c>
      <c r="AN1943" s="95">
        <v>4051250</v>
      </c>
      <c r="AO1943" s="95">
        <v>815</v>
      </c>
      <c r="AP1943" s="95">
        <v>3591905</v>
      </c>
      <c r="AQ1943" s="72">
        <v>356.72</v>
      </c>
      <c r="AR1943" s="72">
        <v>295.49</v>
      </c>
      <c r="AS1943" s="72">
        <v>652.21</v>
      </c>
      <c r="AT1943" s="95">
        <v>11318109</v>
      </c>
      <c r="AU1943" s="95">
        <v>8907105</v>
      </c>
      <c r="AV1943" s="95">
        <v>2644</v>
      </c>
      <c r="AW1943" s="95">
        <v>2512</v>
      </c>
      <c r="AX1943" s="72">
        <v>374.22</v>
      </c>
      <c r="AY1943" s="72">
        <v>297.29000000000002</v>
      </c>
      <c r="AZ1943" s="72">
        <v>671.51</v>
      </c>
      <c r="BA1943" s="95">
        <v>11235716</v>
      </c>
      <c r="BB1943" s="95">
        <v>8419198</v>
      </c>
      <c r="BC1943" s="95">
        <v>2502</v>
      </c>
      <c r="BD1943" s="95">
        <v>2360</v>
      </c>
      <c r="BE1943" s="72">
        <v>374.21</v>
      </c>
      <c r="BF1943" s="72">
        <v>313.01</v>
      </c>
      <c r="BG1943" s="72">
        <v>687.22</v>
      </c>
      <c r="BH1943" s="95">
        <v>11477879</v>
      </c>
      <c r="BI1943" s="95">
        <v>8992257</v>
      </c>
      <c r="BJ1943" s="95">
        <v>2556</v>
      </c>
      <c r="BK1943" s="95">
        <v>2394</v>
      </c>
      <c r="BL1943" s="72">
        <v>319.58999999999997</v>
      </c>
      <c r="BM1943" s="72">
        <v>350.91</v>
      </c>
      <c r="BN1943" s="72">
        <v>670.5</v>
      </c>
      <c r="BO1943" s="95">
        <v>9994188</v>
      </c>
      <c r="BP1943" s="95">
        <v>10232588</v>
      </c>
      <c r="BQ1943" s="95">
        <v>2606</v>
      </c>
      <c r="BR1943" s="95">
        <v>2430</v>
      </c>
      <c r="BS1943" s="72">
        <v>382.59</v>
      </c>
      <c r="BT1943" s="72">
        <v>358.14</v>
      </c>
      <c r="BU1943" s="72">
        <v>740.73</v>
      </c>
      <c r="BV1943" s="95">
        <v>13157908.75</v>
      </c>
      <c r="BW1943" s="95">
        <v>11517634.689999999</v>
      </c>
      <c r="BX1943" s="95">
        <v>2866</v>
      </c>
      <c r="BY1943" s="95">
        <v>2680</v>
      </c>
      <c r="BZ1943" s="95">
        <v>2581</v>
      </c>
      <c r="CA1943" s="95">
        <v>2433</v>
      </c>
      <c r="CB1943" s="95">
        <v>2478</v>
      </c>
      <c r="CC1943" s="95">
        <v>2522</v>
      </c>
      <c r="CD1943" s="95">
        <v>2775</v>
      </c>
      <c r="CE1943" s="72">
        <v>650.75523149000003</v>
      </c>
      <c r="CF1943" s="72">
        <v>676.59346364999999</v>
      </c>
      <c r="CG1943" s="72">
        <v>712.40329333</v>
      </c>
      <c r="CH1943" s="72">
        <v>716.50152150999998</v>
      </c>
      <c r="CI1943" s="72">
        <v>731.52548966999996</v>
      </c>
      <c r="CJ1943" s="96">
        <v>1.0022355080000001</v>
      </c>
      <c r="CK1943" s="96">
        <v>0.99248667930000001</v>
      </c>
      <c r="CL1943" s="96">
        <v>0.96465022889999996</v>
      </c>
      <c r="CM1943" s="96">
        <v>0.93579703579999995</v>
      </c>
      <c r="CN1943" s="96">
        <v>1.0125826242</v>
      </c>
      <c r="CO1943" s="96">
        <v>1.0284397359999999</v>
      </c>
      <c r="CP1943" s="96">
        <v>0.95440732289999997</v>
      </c>
      <c r="CQ1943" s="96">
        <v>0.99584056389999998</v>
      </c>
      <c r="CR1943" s="96">
        <v>0.95839356340000004</v>
      </c>
      <c r="CS1943" s="95">
        <v>3035</v>
      </c>
      <c r="CT1943" s="95">
        <v>2948</v>
      </c>
      <c r="CU1943" s="95">
        <v>3032</v>
      </c>
      <c r="CV1943" s="95">
        <v>3092</v>
      </c>
      <c r="CW1943" s="95">
        <v>3470</v>
      </c>
      <c r="CX1943" s="96">
        <v>1.0201214860000001</v>
      </c>
      <c r="CY1943" s="96">
        <v>1.0180921359999999</v>
      </c>
      <c r="CZ1943" s="96">
        <v>1.013547062</v>
      </c>
      <c r="DA1943" s="96">
        <v>1.022898386</v>
      </c>
      <c r="DB1943" s="96">
        <v>1.0624567549999999</v>
      </c>
      <c r="DC1943">
        <v>2013</v>
      </c>
      <c r="DD1943" s="6">
        <v>2475.1999999999998</v>
      </c>
      <c r="DE1943" s="96">
        <v>2.7642932000000002E-3</v>
      </c>
      <c r="DF1943" s="72">
        <v>734</v>
      </c>
      <c r="DG1943" s="96">
        <v>1</v>
      </c>
      <c r="DH1943" s="72">
        <v>734</v>
      </c>
      <c r="DI1943" s="72">
        <v>725.34101357999998</v>
      </c>
      <c r="DJ1943" s="96">
        <v>1</v>
      </c>
      <c r="DK1943" s="72">
        <v>734</v>
      </c>
      <c r="DL1943" s="96">
        <v>1</v>
      </c>
      <c r="DM1943" s="72">
        <v>734</v>
      </c>
      <c r="DN1943" s="96">
        <v>1</v>
      </c>
      <c r="DO1943" s="96">
        <v>9.4310000000000001E-3</v>
      </c>
      <c r="DP1943" s="72">
        <v>6.92</v>
      </c>
      <c r="DQ1943" s="72">
        <v>727.08</v>
      </c>
      <c r="DR1943" t="s">
        <v>1236</v>
      </c>
      <c r="DT1943" t="s">
        <v>1204</v>
      </c>
    </row>
    <row r="1944" spans="1:124" x14ac:dyDescent="0.3">
      <c r="A1944" t="s">
        <v>1237</v>
      </c>
      <c r="B1944">
        <v>34470</v>
      </c>
      <c r="C1944" s="95">
        <v>757</v>
      </c>
      <c r="D1944" s="95">
        <v>2347126</v>
      </c>
      <c r="E1944" s="95">
        <v>736</v>
      </c>
      <c r="F1944" s="95">
        <v>2277264</v>
      </c>
      <c r="G1944" s="95">
        <v>169</v>
      </c>
      <c r="H1944" s="95">
        <v>375726</v>
      </c>
      <c r="I1944" s="95">
        <v>160</v>
      </c>
      <c r="J1944" s="95">
        <v>454043</v>
      </c>
      <c r="K1944" s="95">
        <v>746</v>
      </c>
      <c r="L1944" s="95">
        <v>3165439</v>
      </c>
      <c r="M1944" s="95">
        <v>722</v>
      </c>
      <c r="N1944" s="95">
        <v>2444123</v>
      </c>
      <c r="O1944" s="95">
        <v>165</v>
      </c>
      <c r="P1944" s="95">
        <v>568249</v>
      </c>
      <c r="Q1944" s="95">
        <v>158</v>
      </c>
      <c r="R1944" s="95">
        <v>412849</v>
      </c>
      <c r="S1944" s="95">
        <v>726</v>
      </c>
      <c r="T1944" s="95">
        <v>3488028</v>
      </c>
      <c r="U1944" s="95">
        <v>701</v>
      </c>
      <c r="V1944" s="95">
        <v>2091932</v>
      </c>
      <c r="W1944" s="95">
        <v>170</v>
      </c>
      <c r="X1944" s="95">
        <v>449689</v>
      </c>
      <c r="Y1944" s="95">
        <v>163</v>
      </c>
      <c r="Z1944" s="95">
        <v>446174</v>
      </c>
      <c r="AA1944" s="95">
        <v>723</v>
      </c>
      <c r="AB1944" s="95">
        <v>2949875</v>
      </c>
      <c r="AC1944" s="95">
        <v>688</v>
      </c>
      <c r="AD1944" s="95">
        <v>2429823</v>
      </c>
      <c r="AE1944" s="95">
        <v>161</v>
      </c>
      <c r="AF1944" s="95">
        <v>432407</v>
      </c>
      <c r="AG1944" s="95">
        <v>156</v>
      </c>
      <c r="AH1944" s="95">
        <v>529237</v>
      </c>
      <c r="AI1944" s="95">
        <v>725</v>
      </c>
      <c r="AJ1944" s="95">
        <v>2582477</v>
      </c>
      <c r="AK1944" s="95">
        <v>687</v>
      </c>
      <c r="AL1944" s="95">
        <v>2484581.2799999998</v>
      </c>
      <c r="AM1944" s="95">
        <v>159</v>
      </c>
      <c r="AN1944" s="95">
        <v>258675</v>
      </c>
      <c r="AO1944" s="95">
        <v>152</v>
      </c>
      <c r="AP1944" s="95">
        <v>504451</v>
      </c>
      <c r="AQ1944" s="72">
        <v>245.04</v>
      </c>
      <c r="AR1944" s="72">
        <v>254.03</v>
      </c>
      <c r="AS1944" s="72">
        <v>499.07</v>
      </c>
      <c r="AT1944" s="95">
        <v>2722852</v>
      </c>
      <c r="AU1944" s="95">
        <v>2731307</v>
      </c>
      <c r="AV1944" s="95">
        <v>926</v>
      </c>
      <c r="AW1944" s="95">
        <v>896</v>
      </c>
      <c r="AX1944" s="72">
        <v>341.54</v>
      </c>
      <c r="AY1944" s="72">
        <v>270.55</v>
      </c>
      <c r="AZ1944" s="72">
        <v>612.09</v>
      </c>
      <c r="BA1944" s="95">
        <v>3733688</v>
      </c>
      <c r="BB1944" s="95">
        <v>2856972</v>
      </c>
      <c r="BC1944" s="95">
        <v>911</v>
      </c>
      <c r="BD1944" s="95">
        <v>880</v>
      </c>
      <c r="BE1944" s="72">
        <v>366.23</v>
      </c>
      <c r="BF1944" s="72">
        <v>244.8</v>
      </c>
      <c r="BG1944" s="72">
        <v>611.03</v>
      </c>
      <c r="BH1944" s="95">
        <v>3937717</v>
      </c>
      <c r="BI1944" s="95">
        <v>2538106</v>
      </c>
      <c r="BJ1944" s="95">
        <v>896</v>
      </c>
      <c r="BK1944" s="95">
        <v>864</v>
      </c>
      <c r="BL1944" s="72">
        <v>318.83999999999997</v>
      </c>
      <c r="BM1944" s="72">
        <v>292.17</v>
      </c>
      <c r="BN1944" s="72">
        <v>611.01</v>
      </c>
      <c r="BO1944" s="95">
        <v>3382282</v>
      </c>
      <c r="BP1944" s="95">
        <v>2959060</v>
      </c>
      <c r="BQ1944" s="95">
        <v>884</v>
      </c>
      <c r="BR1944" s="95">
        <v>844</v>
      </c>
      <c r="BS1944" s="72">
        <v>267.83</v>
      </c>
      <c r="BT1944" s="72">
        <v>296.88</v>
      </c>
      <c r="BU1944" s="72">
        <v>564.71</v>
      </c>
      <c r="BV1944" s="95">
        <v>2841152</v>
      </c>
      <c r="BW1944" s="95">
        <v>2989032.28</v>
      </c>
      <c r="BX1944" s="95">
        <v>884</v>
      </c>
      <c r="BY1944" s="95">
        <v>839</v>
      </c>
      <c r="BZ1944" s="95">
        <v>912</v>
      </c>
      <c r="CA1944" s="95">
        <v>896</v>
      </c>
      <c r="CB1944" s="95">
        <v>881</v>
      </c>
      <c r="CC1944" s="95">
        <v>865</v>
      </c>
      <c r="CD1944" s="95">
        <v>862</v>
      </c>
      <c r="CE1944" s="72">
        <v>650.75523149000003</v>
      </c>
      <c r="CF1944" s="72">
        <v>676.59346364999999</v>
      </c>
      <c r="CG1944" s="72">
        <v>712.40329333</v>
      </c>
      <c r="CH1944" s="72">
        <v>716.50152150999998</v>
      </c>
      <c r="CI1944" s="72">
        <v>731.52548966999996</v>
      </c>
      <c r="CJ1944" s="96">
        <v>0.76690893270000005</v>
      </c>
      <c r="CK1944" s="96">
        <v>0.90466437070000005</v>
      </c>
      <c r="CL1944" s="96">
        <v>0.85770237969999996</v>
      </c>
      <c r="CM1944" s="96">
        <v>0.85276860080000005</v>
      </c>
      <c r="CN1944" s="96">
        <v>0.77196216399999995</v>
      </c>
      <c r="CO1944" s="96">
        <v>0.96989876470000003</v>
      </c>
      <c r="CP1944" s="96">
        <v>0.85658557339999997</v>
      </c>
      <c r="CQ1944" s="96">
        <v>0.99584056389999998</v>
      </c>
      <c r="CR1944" s="96">
        <v>0.86016324519999998</v>
      </c>
      <c r="CS1944" s="95">
        <v>890</v>
      </c>
      <c r="CT1944" s="95">
        <v>856</v>
      </c>
      <c r="CU1944" s="95">
        <v>847</v>
      </c>
      <c r="CV1944" s="95">
        <v>838</v>
      </c>
      <c r="CW1944" s="95">
        <v>854</v>
      </c>
      <c r="CX1944" s="96">
        <v>1.0053515909999999</v>
      </c>
      <c r="CY1944" s="96">
        <v>0.98784121899999999</v>
      </c>
      <c r="CZ1944" s="96">
        <v>0.992136872</v>
      </c>
      <c r="DA1944" s="96">
        <v>0.95362281199999999</v>
      </c>
      <c r="DB1944" s="96">
        <v>0.90888215500000002</v>
      </c>
      <c r="DC1944">
        <v>2013</v>
      </c>
      <c r="DD1944" s="6">
        <v>864.6</v>
      </c>
      <c r="DE1944" s="96">
        <v>9.5833558999999999E-3</v>
      </c>
      <c r="DF1944" s="72">
        <v>654.27</v>
      </c>
      <c r="DG1944" s="96">
        <v>1</v>
      </c>
      <c r="DH1944" s="72">
        <v>654.27</v>
      </c>
      <c r="DI1944" s="72">
        <v>709.14020688999994</v>
      </c>
      <c r="DJ1944" s="96">
        <v>0.9298386957</v>
      </c>
      <c r="DK1944" s="72">
        <v>658.11976528000002</v>
      </c>
      <c r="DL1944" s="96">
        <v>1.0014018698</v>
      </c>
      <c r="DM1944" s="72">
        <v>659.04236349999996</v>
      </c>
      <c r="DN1944" s="96">
        <v>1</v>
      </c>
      <c r="DO1944" s="96">
        <v>1.6624E-2</v>
      </c>
      <c r="DP1944" s="72">
        <v>10.96</v>
      </c>
      <c r="DQ1944" s="72">
        <v>648.08000000000004</v>
      </c>
      <c r="DR1944" t="s">
        <v>1237</v>
      </c>
      <c r="DT1944" t="s">
        <v>1204</v>
      </c>
    </row>
    <row r="1945" spans="1:124" x14ac:dyDescent="0.3">
      <c r="A1945" t="s">
        <v>1238</v>
      </c>
      <c r="B1945">
        <v>34480</v>
      </c>
      <c r="C1945" s="95">
        <v>16500</v>
      </c>
      <c r="D1945" s="95">
        <v>65615619</v>
      </c>
      <c r="E1945" s="95">
        <v>15965</v>
      </c>
      <c r="F1945" s="95">
        <v>51138920</v>
      </c>
      <c r="G1945" s="95">
        <v>3504</v>
      </c>
      <c r="H1945" s="95">
        <v>13237563</v>
      </c>
      <c r="I1945" s="95">
        <v>3206</v>
      </c>
      <c r="J1945" s="95">
        <v>12201930</v>
      </c>
      <c r="K1945" s="95">
        <v>16082</v>
      </c>
      <c r="L1945" s="95">
        <v>65746204</v>
      </c>
      <c r="M1945" s="95">
        <v>15478</v>
      </c>
      <c r="N1945" s="95">
        <v>54226789</v>
      </c>
      <c r="O1945" s="95">
        <v>3484</v>
      </c>
      <c r="P1945" s="95">
        <v>13072052</v>
      </c>
      <c r="Q1945" s="95">
        <v>3150</v>
      </c>
      <c r="R1945" s="95">
        <v>13114922</v>
      </c>
      <c r="S1945" s="95">
        <v>16355</v>
      </c>
      <c r="T1945" s="95">
        <v>70042234</v>
      </c>
      <c r="U1945" s="95">
        <v>15637</v>
      </c>
      <c r="V1945" s="95">
        <v>57732816</v>
      </c>
      <c r="W1945" s="95">
        <v>3513</v>
      </c>
      <c r="X1945" s="95">
        <v>12677849</v>
      </c>
      <c r="Y1945" s="95">
        <v>3166</v>
      </c>
      <c r="Z1945" s="95">
        <v>14449365</v>
      </c>
      <c r="AA1945" s="95">
        <v>16438</v>
      </c>
      <c r="AB1945" s="95">
        <v>64355742</v>
      </c>
      <c r="AC1945" s="95">
        <v>15650</v>
      </c>
      <c r="AD1945" s="95">
        <v>62954157</v>
      </c>
      <c r="AE1945" s="95">
        <v>3527</v>
      </c>
      <c r="AF1945" s="95">
        <v>12878321</v>
      </c>
      <c r="AG1945" s="95">
        <v>3186</v>
      </c>
      <c r="AH1945" s="95">
        <v>15511430</v>
      </c>
      <c r="AI1945" s="95">
        <v>16737</v>
      </c>
      <c r="AJ1945" s="95">
        <v>64238553.009999998</v>
      </c>
      <c r="AK1945" s="95">
        <v>15942</v>
      </c>
      <c r="AL1945" s="95">
        <v>66371076.609999999</v>
      </c>
      <c r="AM1945" s="95">
        <v>3548</v>
      </c>
      <c r="AN1945" s="95">
        <v>12713554.41</v>
      </c>
      <c r="AO1945" s="95">
        <v>3239</v>
      </c>
      <c r="AP1945" s="95">
        <v>16033684.34</v>
      </c>
      <c r="AQ1945" s="72">
        <v>328.49</v>
      </c>
      <c r="AR1945" s="72">
        <v>275.33</v>
      </c>
      <c r="AS1945" s="72">
        <v>603.82000000000005</v>
      </c>
      <c r="AT1945" s="95">
        <v>78853182</v>
      </c>
      <c r="AU1945" s="95">
        <v>63340850</v>
      </c>
      <c r="AV1945" s="95">
        <v>20004</v>
      </c>
      <c r="AW1945" s="95">
        <v>19171</v>
      </c>
      <c r="AX1945" s="72">
        <v>335.69</v>
      </c>
      <c r="AY1945" s="72">
        <v>301.26</v>
      </c>
      <c r="AZ1945" s="72">
        <v>636.95000000000005</v>
      </c>
      <c r="BA1945" s="95">
        <v>78818256</v>
      </c>
      <c r="BB1945" s="95">
        <v>67341711</v>
      </c>
      <c r="BC1945" s="95">
        <v>19566</v>
      </c>
      <c r="BD1945" s="95">
        <v>18628</v>
      </c>
      <c r="BE1945" s="72">
        <v>346.96</v>
      </c>
      <c r="BF1945" s="72">
        <v>319.91000000000003</v>
      </c>
      <c r="BG1945" s="72">
        <v>666.87</v>
      </c>
      <c r="BH1945" s="95">
        <v>82720083</v>
      </c>
      <c r="BI1945" s="95">
        <v>72182181</v>
      </c>
      <c r="BJ1945" s="95">
        <v>19868</v>
      </c>
      <c r="BK1945" s="95">
        <v>18803</v>
      </c>
      <c r="BL1945" s="72">
        <v>322.37</v>
      </c>
      <c r="BM1945" s="72">
        <v>347.14</v>
      </c>
      <c r="BN1945" s="72">
        <v>669.51</v>
      </c>
      <c r="BO1945" s="95">
        <v>77234063</v>
      </c>
      <c r="BP1945" s="95">
        <v>78465587</v>
      </c>
      <c r="BQ1945" s="95">
        <v>19965</v>
      </c>
      <c r="BR1945" s="95">
        <v>18836</v>
      </c>
      <c r="BS1945" s="72">
        <v>316.13</v>
      </c>
      <c r="BT1945" s="72">
        <v>358.01</v>
      </c>
      <c r="BU1945" s="72">
        <v>674.14</v>
      </c>
      <c r="BV1945" s="95">
        <v>76952107.420000002</v>
      </c>
      <c r="BW1945" s="95">
        <v>82404760.950000003</v>
      </c>
      <c r="BX1945" s="95">
        <v>20285</v>
      </c>
      <c r="BY1945" s="95">
        <v>19181</v>
      </c>
      <c r="BZ1945" s="95">
        <v>19607</v>
      </c>
      <c r="CA1945" s="95">
        <v>19113</v>
      </c>
      <c r="CB1945" s="95">
        <v>19355</v>
      </c>
      <c r="CC1945" s="95">
        <v>19429</v>
      </c>
      <c r="CD1945" s="95">
        <v>19745</v>
      </c>
      <c r="CE1945" s="72">
        <v>650.75523149000003</v>
      </c>
      <c r="CF1945" s="72">
        <v>676.59346364999999</v>
      </c>
      <c r="CG1945" s="72">
        <v>712.40329333</v>
      </c>
      <c r="CH1945" s="72">
        <v>716.50152150999998</v>
      </c>
      <c r="CI1945" s="72">
        <v>731.52548966999996</v>
      </c>
      <c r="CJ1945" s="96">
        <v>0.92787575229999997</v>
      </c>
      <c r="CK1945" s="96">
        <v>0.94140726190000001</v>
      </c>
      <c r="CL1945" s="96">
        <v>0.9360849483</v>
      </c>
      <c r="CM1945" s="96">
        <v>0.9344153221</v>
      </c>
      <c r="CN1945" s="96">
        <v>0.92155367040000002</v>
      </c>
      <c r="CO1945" s="96">
        <v>0.99230258969999996</v>
      </c>
      <c r="CP1945" s="96">
        <v>0.939499101</v>
      </c>
      <c r="CQ1945" s="96">
        <v>0.99584056389999998</v>
      </c>
      <c r="CR1945" s="96">
        <v>0.94342307489999999</v>
      </c>
      <c r="CS1945" s="95">
        <v>18824</v>
      </c>
      <c r="CT1945" s="95">
        <v>18308</v>
      </c>
      <c r="CU1945" s="95">
        <v>18636</v>
      </c>
      <c r="CV1945" s="95">
        <v>18650</v>
      </c>
      <c r="CW1945" s="95">
        <v>18904</v>
      </c>
      <c r="CX1945" s="96">
        <v>1.000899531</v>
      </c>
      <c r="CY1945" s="96">
        <v>0.99257319300000002</v>
      </c>
      <c r="CZ1945" s="96">
        <v>0.99412328699999997</v>
      </c>
      <c r="DA1945" s="96">
        <v>0.99016015999999996</v>
      </c>
      <c r="DB1945" s="96">
        <v>0.98379871600000002</v>
      </c>
      <c r="DC1945">
        <v>2013</v>
      </c>
      <c r="DD1945" s="6">
        <v>18923.8</v>
      </c>
      <c r="DE1945" s="96">
        <v>3.7887571999999999E-3</v>
      </c>
      <c r="DF1945" s="72">
        <v>721.79</v>
      </c>
      <c r="DG1945" s="96">
        <v>1</v>
      </c>
      <c r="DH1945" s="72">
        <v>721.79</v>
      </c>
      <c r="DI1945" s="72">
        <v>709.14020688999994</v>
      </c>
      <c r="DJ1945" s="96">
        <v>1</v>
      </c>
      <c r="DK1945" s="72">
        <v>721.79</v>
      </c>
      <c r="DL1945" s="96">
        <v>1</v>
      </c>
      <c r="DM1945" s="72">
        <v>721.79</v>
      </c>
      <c r="DN1945" s="96">
        <v>1</v>
      </c>
      <c r="DO1945" s="96">
        <v>1.1279000000000001E-2</v>
      </c>
      <c r="DP1945" s="72">
        <v>8.14</v>
      </c>
      <c r="DQ1945" s="72">
        <v>713.65</v>
      </c>
      <c r="DR1945" t="s">
        <v>1238</v>
      </c>
      <c r="DT1945" t="s">
        <v>1204</v>
      </c>
    </row>
    <row r="1946" spans="1:124" x14ac:dyDescent="0.3">
      <c r="A1946" t="s">
        <v>36</v>
      </c>
      <c r="B1946">
        <v>34490</v>
      </c>
      <c r="C1946" s="95">
        <v>4446</v>
      </c>
      <c r="D1946" s="95">
        <v>14294043</v>
      </c>
      <c r="E1946" s="95">
        <v>4336</v>
      </c>
      <c r="F1946" s="95">
        <v>11254950</v>
      </c>
      <c r="G1946" s="95">
        <v>888</v>
      </c>
      <c r="H1946" s="95">
        <v>2706397</v>
      </c>
      <c r="I1946" s="95">
        <v>832</v>
      </c>
      <c r="J1946" s="95">
        <v>2711387</v>
      </c>
      <c r="K1946" s="95">
        <v>4375</v>
      </c>
      <c r="L1946" s="95">
        <v>15932682</v>
      </c>
      <c r="M1946" s="95">
        <v>4261</v>
      </c>
      <c r="N1946" s="95">
        <v>12170977</v>
      </c>
      <c r="O1946" s="95">
        <v>838</v>
      </c>
      <c r="P1946" s="95">
        <v>3111239</v>
      </c>
      <c r="Q1946" s="95">
        <v>777</v>
      </c>
      <c r="R1946" s="95">
        <v>2894895</v>
      </c>
      <c r="S1946" s="95">
        <v>4418</v>
      </c>
      <c r="T1946" s="95">
        <v>15503788</v>
      </c>
      <c r="U1946" s="95">
        <v>4294</v>
      </c>
      <c r="V1946" s="95">
        <v>13456419</v>
      </c>
      <c r="W1946" s="95">
        <v>857</v>
      </c>
      <c r="X1946" s="95">
        <v>2844296</v>
      </c>
      <c r="Y1946" s="95">
        <v>789</v>
      </c>
      <c r="Z1946" s="95">
        <v>3010962</v>
      </c>
      <c r="AA1946" s="95">
        <v>4520</v>
      </c>
      <c r="AB1946" s="95">
        <v>13672555</v>
      </c>
      <c r="AC1946" s="95">
        <v>4382</v>
      </c>
      <c r="AD1946" s="95">
        <v>14594460</v>
      </c>
      <c r="AE1946" s="95">
        <v>861</v>
      </c>
      <c r="AF1946" s="95">
        <v>2482568</v>
      </c>
      <c r="AG1946" s="95">
        <v>802</v>
      </c>
      <c r="AH1946" s="95">
        <v>3164239</v>
      </c>
      <c r="AI1946" s="95">
        <v>4583</v>
      </c>
      <c r="AJ1946" s="95">
        <v>15268542</v>
      </c>
      <c r="AK1946" s="95">
        <v>4425</v>
      </c>
      <c r="AL1946" s="95">
        <v>15867734.73</v>
      </c>
      <c r="AM1946" s="95">
        <v>865</v>
      </c>
      <c r="AN1946" s="95">
        <v>3058975</v>
      </c>
      <c r="AO1946" s="95">
        <v>809</v>
      </c>
      <c r="AP1946" s="95">
        <v>3993935</v>
      </c>
      <c r="AQ1946" s="72">
        <v>265.60000000000002</v>
      </c>
      <c r="AR1946" s="72">
        <v>225.21</v>
      </c>
      <c r="AS1946" s="72">
        <v>490.81</v>
      </c>
      <c r="AT1946" s="95">
        <v>17000440</v>
      </c>
      <c r="AU1946" s="95">
        <v>13966337</v>
      </c>
      <c r="AV1946" s="95">
        <v>5334</v>
      </c>
      <c r="AW1946" s="95">
        <v>5168</v>
      </c>
      <c r="AX1946" s="72">
        <v>304.43</v>
      </c>
      <c r="AY1946" s="72">
        <v>249.2</v>
      </c>
      <c r="AZ1946" s="72">
        <v>553.63</v>
      </c>
      <c r="BA1946" s="95">
        <v>19043921</v>
      </c>
      <c r="BB1946" s="95">
        <v>15065872</v>
      </c>
      <c r="BC1946" s="95">
        <v>5213</v>
      </c>
      <c r="BD1946" s="95">
        <v>5038</v>
      </c>
      <c r="BE1946" s="72">
        <v>289.86</v>
      </c>
      <c r="BF1946" s="72">
        <v>269.97000000000003</v>
      </c>
      <c r="BG1946" s="72">
        <v>559.83000000000004</v>
      </c>
      <c r="BH1946" s="95">
        <v>18348084</v>
      </c>
      <c r="BI1946" s="95">
        <v>16467381</v>
      </c>
      <c r="BJ1946" s="95">
        <v>5275</v>
      </c>
      <c r="BK1946" s="95">
        <v>5083</v>
      </c>
      <c r="BL1946" s="72">
        <v>250.19</v>
      </c>
      <c r="BM1946" s="72">
        <v>285.47000000000003</v>
      </c>
      <c r="BN1946" s="72">
        <v>535.66</v>
      </c>
      <c r="BO1946" s="95">
        <v>16155123</v>
      </c>
      <c r="BP1946" s="95">
        <v>17758699</v>
      </c>
      <c r="BQ1946" s="95">
        <v>5381</v>
      </c>
      <c r="BR1946" s="95">
        <v>5184</v>
      </c>
      <c r="BS1946" s="72">
        <v>280.33999999999997</v>
      </c>
      <c r="BT1946" s="72">
        <v>316.23</v>
      </c>
      <c r="BU1946" s="72">
        <v>596.57000000000005</v>
      </c>
      <c r="BV1946" s="95">
        <v>18327517</v>
      </c>
      <c r="BW1946" s="95">
        <v>19861669.73</v>
      </c>
      <c r="BX1946" s="95">
        <v>5448</v>
      </c>
      <c r="BY1946" s="95">
        <v>5234</v>
      </c>
      <c r="BZ1946" s="95">
        <v>5255</v>
      </c>
      <c r="CA1946" s="95">
        <v>5128</v>
      </c>
      <c r="CB1946" s="95">
        <v>5182</v>
      </c>
      <c r="CC1946" s="95">
        <v>5287</v>
      </c>
      <c r="CD1946" s="95">
        <v>5343</v>
      </c>
      <c r="CE1946" s="72">
        <v>650.75523149000003</v>
      </c>
      <c r="CF1946" s="72">
        <v>676.59346364999999</v>
      </c>
      <c r="CG1946" s="72">
        <v>712.40329333</v>
      </c>
      <c r="CH1946" s="72">
        <v>716.50152150999998</v>
      </c>
      <c r="CI1946" s="72">
        <v>731.52548966999996</v>
      </c>
      <c r="CJ1946" s="96">
        <v>0.75421598820000002</v>
      </c>
      <c r="CK1946" s="96">
        <v>0.81826093470000005</v>
      </c>
      <c r="CL1946" s="96">
        <v>0.7858329758</v>
      </c>
      <c r="CM1946" s="96">
        <v>0.74760483249999998</v>
      </c>
      <c r="CN1946" s="96">
        <v>0.8155149867</v>
      </c>
      <c r="CO1946" s="96">
        <v>0.90909800139999997</v>
      </c>
      <c r="CP1946" s="96">
        <v>0.86270780759999999</v>
      </c>
      <c r="CQ1946" s="96">
        <v>0.99584056389999998</v>
      </c>
      <c r="CR1946" s="96">
        <v>0.86631104979999995</v>
      </c>
      <c r="CS1946" s="95">
        <v>5150</v>
      </c>
      <c r="CT1946" s="95">
        <v>5152</v>
      </c>
      <c r="CU1946" s="95">
        <v>5216</v>
      </c>
      <c r="CV1946" s="95">
        <v>5324</v>
      </c>
      <c r="CW1946" s="95">
        <v>5435</v>
      </c>
      <c r="CX1946" s="96">
        <v>0.91425129800000005</v>
      </c>
      <c r="CY1946" s="96">
        <v>0.901088483</v>
      </c>
      <c r="CZ1946" s="96">
        <v>0.89741552300000005</v>
      </c>
      <c r="DA1946" s="96">
        <v>0.91821707100000005</v>
      </c>
      <c r="DB1946" s="96">
        <v>0.91408630700000004</v>
      </c>
      <c r="DC1946">
        <v>2013</v>
      </c>
      <c r="DD1946" s="6">
        <v>5141.3999999999996</v>
      </c>
      <c r="DE1946" s="96">
        <v>1.7558878000000001E-3</v>
      </c>
      <c r="DF1946" s="72">
        <v>664.15</v>
      </c>
      <c r="DG1946" s="96">
        <v>1</v>
      </c>
      <c r="DH1946" s="72">
        <v>664.15</v>
      </c>
      <c r="DI1946" s="72">
        <v>709.14020688999994</v>
      </c>
      <c r="DJ1946" s="96">
        <v>1</v>
      </c>
      <c r="DK1946" s="72">
        <v>664.15</v>
      </c>
      <c r="DL1946" s="96">
        <v>1</v>
      </c>
      <c r="DM1946" s="72">
        <v>664.15</v>
      </c>
      <c r="DN1946" s="96">
        <v>1</v>
      </c>
      <c r="DO1946" s="96">
        <v>6.4570000000000001E-3</v>
      </c>
      <c r="DP1946" s="72">
        <v>4.29</v>
      </c>
      <c r="DQ1946" s="72">
        <v>659.86</v>
      </c>
      <c r="DR1946" t="s">
        <v>36</v>
      </c>
      <c r="DT1946" t="s">
        <v>1204</v>
      </c>
    </row>
    <row r="1947" spans="1:124" x14ac:dyDescent="0.3">
      <c r="A1947" t="s">
        <v>1239</v>
      </c>
      <c r="B1947">
        <v>34500</v>
      </c>
      <c r="C1947" s="95">
        <v>12041</v>
      </c>
      <c r="D1947" s="95">
        <v>64861402</v>
      </c>
      <c r="E1947" s="95">
        <v>11690</v>
      </c>
      <c r="F1947" s="95">
        <v>42319852</v>
      </c>
      <c r="G1947" s="95">
        <v>3758</v>
      </c>
      <c r="H1947" s="95">
        <v>15820317</v>
      </c>
      <c r="I1947" s="95">
        <v>3462</v>
      </c>
      <c r="J1947" s="95">
        <v>13256939</v>
      </c>
      <c r="K1947" s="95">
        <v>11957</v>
      </c>
      <c r="L1947" s="95">
        <v>62122159</v>
      </c>
      <c r="M1947" s="95">
        <v>11558</v>
      </c>
      <c r="N1947" s="95">
        <v>45061777</v>
      </c>
      <c r="O1947" s="95">
        <v>3724</v>
      </c>
      <c r="P1947" s="95">
        <v>15859291</v>
      </c>
      <c r="Q1947" s="95">
        <v>3389</v>
      </c>
      <c r="R1947" s="95">
        <v>13398562</v>
      </c>
      <c r="S1947" s="95">
        <v>12260</v>
      </c>
      <c r="T1947" s="95">
        <v>65021627</v>
      </c>
      <c r="U1947" s="95">
        <v>11814</v>
      </c>
      <c r="V1947" s="95">
        <v>49260975</v>
      </c>
      <c r="W1947" s="95">
        <v>3819</v>
      </c>
      <c r="X1947" s="95">
        <v>18203973</v>
      </c>
      <c r="Y1947" s="95">
        <v>3457</v>
      </c>
      <c r="Z1947" s="95">
        <v>15838377</v>
      </c>
      <c r="AA1947" s="95">
        <v>12696</v>
      </c>
      <c r="AB1947" s="95">
        <v>62179350</v>
      </c>
      <c r="AC1947" s="95">
        <v>12194</v>
      </c>
      <c r="AD1947" s="95">
        <v>52954944</v>
      </c>
      <c r="AE1947" s="95">
        <v>3930</v>
      </c>
      <c r="AF1947" s="95">
        <v>18253794</v>
      </c>
      <c r="AG1947" s="95">
        <v>3577</v>
      </c>
      <c r="AH1947" s="95">
        <v>17549921</v>
      </c>
      <c r="AI1947" s="95">
        <v>13424</v>
      </c>
      <c r="AJ1947" s="95">
        <v>66187099.229999997</v>
      </c>
      <c r="AK1947" s="95">
        <v>12875</v>
      </c>
      <c r="AL1947" s="95">
        <v>58128887.189999998</v>
      </c>
      <c r="AM1947" s="95">
        <v>4120</v>
      </c>
      <c r="AN1947" s="95">
        <v>18507444</v>
      </c>
      <c r="AO1947" s="95">
        <v>3775</v>
      </c>
      <c r="AP1947" s="95">
        <v>18835960.280000001</v>
      </c>
      <c r="AQ1947" s="72">
        <v>425.56</v>
      </c>
      <c r="AR1947" s="72">
        <v>305.66000000000003</v>
      </c>
      <c r="AS1947" s="72">
        <v>731.22</v>
      </c>
      <c r="AT1947" s="95">
        <v>80681719</v>
      </c>
      <c r="AU1947" s="95">
        <v>55576791</v>
      </c>
      <c r="AV1947" s="95">
        <v>15799</v>
      </c>
      <c r="AW1947" s="95">
        <v>15152</v>
      </c>
      <c r="AX1947" s="72">
        <v>414.42</v>
      </c>
      <c r="AY1947" s="72">
        <v>325.93</v>
      </c>
      <c r="AZ1947" s="72">
        <v>740.35</v>
      </c>
      <c r="BA1947" s="95">
        <v>77981450</v>
      </c>
      <c r="BB1947" s="95">
        <v>58460339</v>
      </c>
      <c r="BC1947" s="95">
        <v>15681</v>
      </c>
      <c r="BD1947" s="95">
        <v>14947</v>
      </c>
      <c r="BE1947" s="72">
        <v>431.34</v>
      </c>
      <c r="BF1947" s="72">
        <v>355.24</v>
      </c>
      <c r="BG1947" s="72">
        <v>786.58</v>
      </c>
      <c r="BH1947" s="95">
        <v>83225600</v>
      </c>
      <c r="BI1947" s="95">
        <v>65099352</v>
      </c>
      <c r="BJ1947" s="95">
        <v>16079</v>
      </c>
      <c r="BK1947" s="95">
        <v>15271</v>
      </c>
      <c r="BL1947" s="72">
        <v>403.15</v>
      </c>
      <c r="BM1947" s="72">
        <v>372.54</v>
      </c>
      <c r="BN1947" s="72">
        <v>775.69</v>
      </c>
      <c r="BO1947" s="95">
        <v>80433144</v>
      </c>
      <c r="BP1947" s="95">
        <v>70504865</v>
      </c>
      <c r="BQ1947" s="95">
        <v>16626</v>
      </c>
      <c r="BR1947" s="95">
        <v>15771</v>
      </c>
      <c r="BS1947" s="72">
        <v>402.3</v>
      </c>
      <c r="BT1947" s="72">
        <v>385.21</v>
      </c>
      <c r="BU1947" s="72">
        <v>787.51</v>
      </c>
      <c r="BV1947" s="95">
        <v>84694543.230000004</v>
      </c>
      <c r="BW1947" s="95">
        <v>76964847.469999999</v>
      </c>
      <c r="BX1947" s="95">
        <v>17544</v>
      </c>
      <c r="BY1947" s="95">
        <v>16650</v>
      </c>
      <c r="BZ1947" s="95">
        <v>15491</v>
      </c>
      <c r="CA1947" s="95">
        <v>15327</v>
      </c>
      <c r="CB1947" s="95">
        <v>15690</v>
      </c>
      <c r="CC1947" s="95">
        <v>16220</v>
      </c>
      <c r="CD1947" s="95">
        <v>17107</v>
      </c>
      <c r="CE1947" s="72">
        <v>650.75523149000003</v>
      </c>
      <c r="CF1947" s="72">
        <v>676.59346364999999</v>
      </c>
      <c r="CG1947" s="72">
        <v>712.40329333</v>
      </c>
      <c r="CH1947" s="72">
        <v>716.50152150999998</v>
      </c>
      <c r="CI1947" s="72">
        <v>731.52548966999996</v>
      </c>
      <c r="CJ1947" s="96">
        <v>1.1236482853</v>
      </c>
      <c r="CK1947" s="96">
        <v>1.0942316764</v>
      </c>
      <c r="CL1947" s="96">
        <v>1.1041217908000001</v>
      </c>
      <c r="CM1947" s="96">
        <v>1.0826076103</v>
      </c>
      <c r="CN1947" s="96">
        <v>1.0765311819000001</v>
      </c>
      <c r="CO1947" s="96">
        <v>1.0651822487</v>
      </c>
      <c r="CP1947" s="96">
        <v>1.0291460548</v>
      </c>
      <c r="CQ1947" s="96">
        <v>0.99584056389999998</v>
      </c>
      <c r="CR1947" s="96">
        <v>1.0334444540000001</v>
      </c>
      <c r="CS1947" s="95">
        <v>15993</v>
      </c>
      <c r="CT1947" s="95">
        <v>15931</v>
      </c>
      <c r="CU1947" s="95">
        <v>16504</v>
      </c>
      <c r="CV1947" s="95">
        <v>17167</v>
      </c>
      <c r="CW1947" s="95">
        <v>18240</v>
      </c>
      <c r="CX1947" s="96">
        <v>1.08014806</v>
      </c>
      <c r="CY1947" s="96">
        <v>1.068669045</v>
      </c>
      <c r="CZ1947" s="96">
        <v>1.077416581</v>
      </c>
      <c r="DA1947" s="96">
        <v>1.0447253169999999</v>
      </c>
      <c r="DB1947" s="96">
        <v>1.0571982769999999</v>
      </c>
      <c r="DC1947">
        <v>2013</v>
      </c>
      <c r="DD1947" s="6">
        <v>15558.2</v>
      </c>
      <c r="DE1947" s="96">
        <v>3.9047213E-3</v>
      </c>
      <c r="DF1947" s="72">
        <v>790.58</v>
      </c>
      <c r="DG1947" s="96">
        <v>1</v>
      </c>
      <c r="DH1947" s="72">
        <v>790.58</v>
      </c>
      <c r="DI1947" s="72">
        <v>724.66228417000002</v>
      </c>
      <c r="DJ1947" s="96">
        <v>1</v>
      </c>
      <c r="DK1947" s="72">
        <v>790.58</v>
      </c>
      <c r="DL1947" s="96">
        <v>1</v>
      </c>
      <c r="DM1947" s="72">
        <v>790.58</v>
      </c>
      <c r="DN1947" s="96">
        <v>1</v>
      </c>
      <c r="DO1947" s="96">
        <v>1.1736E-2</v>
      </c>
      <c r="DP1947" s="72">
        <v>9.2799999999999994</v>
      </c>
      <c r="DQ1947" s="72">
        <v>781.3</v>
      </c>
      <c r="DR1947" t="s">
        <v>1239</v>
      </c>
      <c r="DT1947" t="s">
        <v>1204</v>
      </c>
    </row>
    <row r="1948" spans="1:124" x14ac:dyDescent="0.3">
      <c r="A1948" t="s">
        <v>399</v>
      </c>
      <c r="B1948">
        <v>34510</v>
      </c>
      <c r="C1948" s="95">
        <v>1567</v>
      </c>
      <c r="D1948" s="95">
        <v>6799104</v>
      </c>
      <c r="E1948" s="95">
        <v>1515</v>
      </c>
      <c r="F1948" s="95">
        <v>5049531</v>
      </c>
      <c r="G1948" s="95">
        <v>413</v>
      </c>
      <c r="H1948" s="95">
        <v>1260663</v>
      </c>
      <c r="I1948" s="95">
        <v>385</v>
      </c>
      <c r="J1948" s="95">
        <v>1312089</v>
      </c>
      <c r="K1948" s="95">
        <v>1448</v>
      </c>
      <c r="L1948" s="95">
        <v>6535536</v>
      </c>
      <c r="M1948" s="95">
        <v>1391</v>
      </c>
      <c r="N1948" s="95">
        <v>5048530</v>
      </c>
      <c r="O1948" s="95">
        <v>416</v>
      </c>
      <c r="P1948" s="95">
        <v>1395239</v>
      </c>
      <c r="Q1948" s="95">
        <v>384</v>
      </c>
      <c r="R1948" s="95">
        <v>1221348</v>
      </c>
      <c r="S1948" s="95">
        <v>1438</v>
      </c>
      <c r="T1948" s="95">
        <v>6259075</v>
      </c>
      <c r="U1948" s="95">
        <v>1385</v>
      </c>
      <c r="V1948" s="95">
        <v>5138881</v>
      </c>
      <c r="W1948" s="95">
        <v>415</v>
      </c>
      <c r="X1948" s="95">
        <v>1274817</v>
      </c>
      <c r="Y1948" s="95">
        <v>382</v>
      </c>
      <c r="Z1948" s="95">
        <v>1401726</v>
      </c>
      <c r="AA1948" s="95">
        <v>1505</v>
      </c>
      <c r="AB1948" s="95">
        <v>6080006</v>
      </c>
      <c r="AC1948" s="95">
        <v>1450</v>
      </c>
      <c r="AD1948" s="95">
        <v>5569594</v>
      </c>
      <c r="AE1948" s="95">
        <v>432</v>
      </c>
      <c r="AF1948" s="95">
        <v>1641482</v>
      </c>
      <c r="AG1948" s="95">
        <v>390</v>
      </c>
      <c r="AH1948" s="95">
        <v>1574503</v>
      </c>
      <c r="AI1948" s="95">
        <v>1576</v>
      </c>
      <c r="AJ1948" s="95">
        <v>7507885</v>
      </c>
      <c r="AK1948" s="95">
        <v>1515</v>
      </c>
      <c r="AL1948" s="95">
        <v>6096866</v>
      </c>
      <c r="AM1948" s="95">
        <v>444</v>
      </c>
      <c r="AN1948" s="95">
        <v>1621097</v>
      </c>
      <c r="AO1948" s="95">
        <v>408</v>
      </c>
      <c r="AP1948" s="95">
        <v>1782556</v>
      </c>
      <c r="AQ1948" s="72">
        <v>339.22</v>
      </c>
      <c r="AR1948" s="72">
        <v>279.02</v>
      </c>
      <c r="AS1948" s="72">
        <v>618.24</v>
      </c>
      <c r="AT1948" s="95">
        <v>8059767</v>
      </c>
      <c r="AU1948" s="95">
        <v>6361620</v>
      </c>
      <c r="AV1948" s="95">
        <v>1980</v>
      </c>
      <c r="AW1948" s="95">
        <v>1900</v>
      </c>
      <c r="AX1948" s="72">
        <v>354.56</v>
      </c>
      <c r="AY1948" s="72">
        <v>294.36</v>
      </c>
      <c r="AZ1948" s="72">
        <v>648.91999999999996</v>
      </c>
      <c r="BA1948" s="95">
        <v>7930775</v>
      </c>
      <c r="BB1948" s="95">
        <v>6269878</v>
      </c>
      <c r="BC1948" s="95">
        <v>1864</v>
      </c>
      <c r="BD1948" s="95">
        <v>1775</v>
      </c>
      <c r="BE1948" s="72">
        <v>338.82</v>
      </c>
      <c r="BF1948" s="72">
        <v>308.45999999999998</v>
      </c>
      <c r="BG1948" s="72">
        <v>647.28</v>
      </c>
      <c r="BH1948" s="95">
        <v>7533892</v>
      </c>
      <c r="BI1948" s="95">
        <v>6540607</v>
      </c>
      <c r="BJ1948" s="95">
        <v>1853</v>
      </c>
      <c r="BK1948" s="95">
        <v>1767</v>
      </c>
      <c r="BL1948" s="72">
        <v>332.19</v>
      </c>
      <c r="BM1948" s="72">
        <v>323.56</v>
      </c>
      <c r="BN1948" s="72">
        <v>655.75</v>
      </c>
      <c r="BO1948" s="95">
        <v>7721488</v>
      </c>
      <c r="BP1948" s="95">
        <v>7144097</v>
      </c>
      <c r="BQ1948" s="95">
        <v>1937</v>
      </c>
      <c r="BR1948" s="95">
        <v>1840</v>
      </c>
      <c r="BS1948" s="72">
        <v>376.61</v>
      </c>
      <c r="BT1948" s="72">
        <v>341.46</v>
      </c>
      <c r="BU1948" s="72">
        <v>718.07</v>
      </c>
      <c r="BV1948" s="95">
        <v>9128982</v>
      </c>
      <c r="BW1948" s="95">
        <v>7879422</v>
      </c>
      <c r="BX1948" s="95">
        <v>2020</v>
      </c>
      <c r="BY1948" s="95">
        <v>1923</v>
      </c>
      <c r="BZ1948" s="95">
        <v>1942</v>
      </c>
      <c r="CA1948" s="95">
        <v>1821</v>
      </c>
      <c r="CB1948" s="95">
        <v>1812</v>
      </c>
      <c r="CC1948" s="95">
        <v>1891</v>
      </c>
      <c r="CD1948" s="95">
        <v>1973</v>
      </c>
      <c r="CE1948" s="72">
        <v>650.75523149000003</v>
      </c>
      <c r="CF1948" s="72">
        <v>676.59346364999999</v>
      </c>
      <c r="CG1948" s="72">
        <v>712.40329333</v>
      </c>
      <c r="CH1948" s="72">
        <v>716.50152150999998</v>
      </c>
      <c r="CI1948" s="72">
        <v>731.52548966999996</v>
      </c>
      <c r="CJ1948" s="96">
        <v>0.95003462139999995</v>
      </c>
      <c r="CK1948" s="96">
        <v>0.95909883090000003</v>
      </c>
      <c r="CL1948" s="96">
        <v>0.90858647910000001</v>
      </c>
      <c r="CM1948" s="96">
        <v>0.9152108967</v>
      </c>
      <c r="CN1948" s="96">
        <v>0.98160625999999995</v>
      </c>
      <c r="CO1948" s="96">
        <v>1.0259721381</v>
      </c>
      <c r="CP1948" s="96">
        <v>0.91903803490000002</v>
      </c>
      <c r="CQ1948" s="96">
        <v>0.99584056389999998</v>
      </c>
      <c r="CR1948" s="96">
        <v>0.92287654969999999</v>
      </c>
      <c r="CS1948" s="95">
        <v>1794</v>
      </c>
      <c r="CT1948" s="95">
        <v>1638</v>
      </c>
      <c r="CU1948" s="95">
        <v>1708</v>
      </c>
      <c r="CV1948" s="95">
        <v>1754</v>
      </c>
      <c r="CW1948" s="95">
        <v>1830</v>
      </c>
      <c r="CX1948" s="96">
        <v>1.0421155129999999</v>
      </c>
      <c r="CY1948" s="96">
        <v>1.0298555629999999</v>
      </c>
      <c r="CZ1948" s="96">
        <v>1.0336793040000001</v>
      </c>
      <c r="DA1948" s="96">
        <v>1.0170267770000001</v>
      </c>
      <c r="DB1948" s="96">
        <v>1.0080508589999999</v>
      </c>
      <c r="DC1948">
        <v>2013</v>
      </c>
      <c r="DD1948" s="6">
        <v>1841</v>
      </c>
      <c r="DE1948" s="96">
        <v>3.8005093000000002E-3</v>
      </c>
      <c r="DF1948" s="72">
        <v>706.07</v>
      </c>
      <c r="DG1948" s="96">
        <v>1</v>
      </c>
      <c r="DH1948" s="72">
        <v>706.07</v>
      </c>
      <c r="DI1948" s="72">
        <v>709.14020688999994</v>
      </c>
      <c r="DJ1948" s="96">
        <v>1</v>
      </c>
      <c r="DK1948" s="72">
        <v>706.07</v>
      </c>
      <c r="DL1948" s="96">
        <v>1</v>
      </c>
      <c r="DM1948" s="72">
        <v>706.07</v>
      </c>
      <c r="DN1948" s="96">
        <v>1</v>
      </c>
      <c r="DO1948" s="96">
        <v>1.0305E-2</v>
      </c>
      <c r="DP1948" s="72">
        <v>7.28</v>
      </c>
      <c r="DQ1948" s="72">
        <v>698.79</v>
      </c>
      <c r="DR1948" t="s">
        <v>399</v>
      </c>
      <c r="DT1948" t="s">
        <v>1204</v>
      </c>
    </row>
    <row r="1949" spans="1:124" x14ac:dyDescent="0.3">
      <c r="A1949" t="s">
        <v>41</v>
      </c>
      <c r="B1949">
        <v>34520</v>
      </c>
      <c r="C1949" s="95">
        <v>7694</v>
      </c>
      <c r="D1949" s="95">
        <v>27980486</v>
      </c>
      <c r="E1949" s="95">
        <v>7438</v>
      </c>
      <c r="F1949" s="95">
        <v>22574650</v>
      </c>
      <c r="G1949" s="95">
        <v>1819</v>
      </c>
      <c r="H1949" s="95">
        <v>5842814</v>
      </c>
      <c r="I1949" s="95">
        <v>1653</v>
      </c>
      <c r="J1949" s="95">
        <v>5272085</v>
      </c>
      <c r="K1949" s="95">
        <v>7638</v>
      </c>
      <c r="L1949" s="95">
        <v>29575014</v>
      </c>
      <c r="M1949" s="95">
        <v>7348</v>
      </c>
      <c r="N1949" s="95">
        <v>24440216</v>
      </c>
      <c r="O1949" s="95">
        <v>1798</v>
      </c>
      <c r="P1949" s="95">
        <v>6602762</v>
      </c>
      <c r="Q1949" s="95">
        <v>1615</v>
      </c>
      <c r="R1949" s="95">
        <v>5484919</v>
      </c>
      <c r="S1949" s="95">
        <v>7815</v>
      </c>
      <c r="T1949" s="95">
        <v>28598279</v>
      </c>
      <c r="U1949" s="95">
        <v>7492</v>
      </c>
      <c r="V1949" s="95">
        <v>25667333</v>
      </c>
      <c r="W1949" s="95">
        <v>1819</v>
      </c>
      <c r="X1949" s="95">
        <v>5807763</v>
      </c>
      <c r="Y1949" s="95">
        <v>1616</v>
      </c>
      <c r="Z1949" s="95">
        <v>6269790</v>
      </c>
      <c r="AA1949" s="95">
        <v>7910</v>
      </c>
      <c r="AB1949" s="95">
        <v>29018832</v>
      </c>
      <c r="AC1949" s="95">
        <v>7558</v>
      </c>
      <c r="AD1949" s="95">
        <v>28870914</v>
      </c>
      <c r="AE1949" s="95">
        <v>1935</v>
      </c>
      <c r="AF1949" s="95">
        <v>5730195</v>
      </c>
      <c r="AG1949" s="95">
        <v>1733</v>
      </c>
      <c r="AH1949" s="95">
        <v>6932833</v>
      </c>
      <c r="AI1949" s="95">
        <v>8086</v>
      </c>
      <c r="AJ1949" s="95">
        <v>29680834</v>
      </c>
      <c r="AK1949" s="95">
        <v>7721</v>
      </c>
      <c r="AL1949" s="95">
        <v>31658868.719999999</v>
      </c>
      <c r="AM1949" s="95">
        <v>2075</v>
      </c>
      <c r="AN1949" s="95">
        <v>7882559.5599999996</v>
      </c>
      <c r="AO1949" s="95">
        <v>1893</v>
      </c>
      <c r="AP1949" s="95">
        <v>8249179.4699999997</v>
      </c>
      <c r="AQ1949" s="72">
        <v>296.29000000000002</v>
      </c>
      <c r="AR1949" s="72">
        <v>255.26</v>
      </c>
      <c r="AS1949" s="72">
        <v>551.54999999999995</v>
      </c>
      <c r="AT1949" s="95">
        <v>33823300</v>
      </c>
      <c r="AU1949" s="95">
        <v>27846735</v>
      </c>
      <c r="AV1949" s="95">
        <v>9513</v>
      </c>
      <c r="AW1949" s="95">
        <v>9091</v>
      </c>
      <c r="AX1949" s="72">
        <v>319.5</v>
      </c>
      <c r="AY1949" s="72">
        <v>278.23</v>
      </c>
      <c r="AZ1949" s="72">
        <v>597.73</v>
      </c>
      <c r="BA1949" s="95">
        <v>36177776</v>
      </c>
      <c r="BB1949" s="95">
        <v>29925135</v>
      </c>
      <c r="BC1949" s="95">
        <v>9436</v>
      </c>
      <c r="BD1949" s="95">
        <v>8963</v>
      </c>
      <c r="BE1949" s="72">
        <v>297.61</v>
      </c>
      <c r="BF1949" s="72">
        <v>292.20999999999998</v>
      </c>
      <c r="BG1949" s="72">
        <v>589.82000000000005</v>
      </c>
      <c r="BH1949" s="95">
        <v>34406042</v>
      </c>
      <c r="BI1949" s="95">
        <v>31937123</v>
      </c>
      <c r="BJ1949" s="95">
        <v>9634</v>
      </c>
      <c r="BK1949" s="95">
        <v>9108</v>
      </c>
      <c r="BL1949" s="72">
        <v>294.13</v>
      </c>
      <c r="BM1949" s="72">
        <v>321.13</v>
      </c>
      <c r="BN1949" s="72">
        <v>615.26</v>
      </c>
      <c r="BO1949" s="95">
        <v>34749027</v>
      </c>
      <c r="BP1949" s="95">
        <v>35803747</v>
      </c>
      <c r="BQ1949" s="95">
        <v>9845</v>
      </c>
      <c r="BR1949" s="95">
        <v>9291</v>
      </c>
      <c r="BS1949" s="72">
        <v>308.07</v>
      </c>
      <c r="BT1949" s="72">
        <v>345.92</v>
      </c>
      <c r="BU1949" s="72">
        <v>653.99</v>
      </c>
      <c r="BV1949" s="95">
        <v>37563393.560000002</v>
      </c>
      <c r="BW1949" s="95">
        <v>39908048.189999998</v>
      </c>
      <c r="BX1949" s="95">
        <v>10161</v>
      </c>
      <c r="BY1949" s="95">
        <v>9614</v>
      </c>
      <c r="BZ1949" s="95">
        <v>9312</v>
      </c>
      <c r="CA1949" s="95">
        <v>9208</v>
      </c>
      <c r="CB1949" s="95">
        <v>9380</v>
      </c>
      <c r="CC1949" s="95">
        <v>9582</v>
      </c>
      <c r="CD1949" s="95">
        <v>9893</v>
      </c>
      <c r="CE1949" s="72">
        <v>650.75523149000003</v>
      </c>
      <c r="CF1949" s="72">
        <v>676.59346364999999</v>
      </c>
      <c r="CG1949" s="72">
        <v>712.40329333</v>
      </c>
      <c r="CH1949" s="72">
        <v>716.50152150999998</v>
      </c>
      <c r="CI1949" s="72">
        <v>731.52548966999996</v>
      </c>
      <c r="CJ1949" s="96">
        <v>0.84755369349999998</v>
      </c>
      <c r="CK1949" s="96">
        <v>0.8834403998</v>
      </c>
      <c r="CL1949" s="96">
        <v>0.82792991770000002</v>
      </c>
      <c r="CM1949" s="96">
        <v>0.85870020020000004</v>
      </c>
      <c r="CN1949" s="96">
        <v>0.8940084922</v>
      </c>
      <c r="CO1949" s="96">
        <v>0.9428066759</v>
      </c>
      <c r="CP1949" s="96">
        <v>0.91463771169999997</v>
      </c>
      <c r="CQ1949" s="96">
        <v>0.99584056389999998</v>
      </c>
      <c r="CR1949" s="96">
        <v>0.91845784779999995</v>
      </c>
      <c r="CS1949" s="95">
        <v>7826</v>
      </c>
      <c r="CT1949" s="95">
        <v>7635</v>
      </c>
      <c r="CU1949" s="95">
        <v>7804</v>
      </c>
      <c r="CV1949" s="95">
        <v>7900</v>
      </c>
      <c r="CW1949" s="95">
        <v>8063</v>
      </c>
      <c r="CX1949" s="96">
        <v>0.93624955399999998</v>
      </c>
      <c r="CY1949" s="96">
        <v>0.93083093400000005</v>
      </c>
      <c r="CZ1949" s="96">
        <v>0.93133711299999999</v>
      </c>
      <c r="DA1949" s="96">
        <v>0.94335906999999997</v>
      </c>
      <c r="DB1949" s="96">
        <v>0.97107101699999998</v>
      </c>
      <c r="DC1949">
        <v>2013</v>
      </c>
      <c r="DD1949" s="6">
        <v>9213.4</v>
      </c>
      <c r="DE1949" s="96">
        <v>6.2549344000000003E-3</v>
      </c>
      <c r="DF1949" s="72">
        <v>700.95</v>
      </c>
      <c r="DG1949" s="96">
        <v>1</v>
      </c>
      <c r="DH1949" s="72">
        <v>700.95</v>
      </c>
      <c r="DI1949" s="72">
        <v>709.14020688999994</v>
      </c>
      <c r="DJ1949" s="96">
        <v>1</v>
      </c>
      <c r="DK1949" s="72">
        <v>700.95</v>
      </c>
      <c r="DL1949" s="96">
        <v>1</v>
      </c>
      <c r="DM1949" s="72">
        <v>700.95</v>
      </c>
      <c r="DN1949" s="96">
        <v>1</v>
      </c>
      <c r="DO1949" s="96">
        <v>1.9314999999999999E-2</v>
      </c>
      <c r="DP1949" s="72">
        <v>13.54</v>
      </c>
      <c r="DQ1949" s="72">
        <v>687.41</v>
      </c>
      <c r="DR1949" t="s">
        <v>41</v>
      </c>
      <c r="DT1949" t="s">
        <v>1204</v>
      </c>
    </row>
    <row r="1950" spans="1:124" x14ac:dyDescent="0.3">
      <c r="A1950" t="s">
        <v>1240</v>
      </c>
      <c r="B1950">
        <v>34530</v>
      </c>
      <c r="C1950" s="95">
        <v>9273</v>
      </c>
      <c r="D1950" s="95">
        <v>41450888</v>
      </c>
      <c r="E1950" s="95">
        <v>9085</v>
      </c>
      <c r="F1950" s="95">
        <v>31099430</v>
      </c>
      <c r="G1950" s="95">
        <v>2696</v>
      </c>
      <c r="H1950" s="95">
        <v>9550982</v>
      </c>
      <c r="I1950" s="95">
        <v>2560</v>
      </c>
      <c r="J1950" s="95">
        <v>8208226</v>
      </c>
      <c r="K1950" s="95">
        <v>9140</v>
      </c>
      <c r="L1950" s="95">
        <v>42022156</v>
      </c>
      <c r="M1950" s="95">
        <v>8922</v>
      </c>
      <c r="N1950" s="95">
        <v>32609786</v>
      </c>
      <c r="O1950" s="95">
        <v>2788</v>
      </c>
      <c r="P1950" s="95">
        <v>9491786</v>
      </c>
      <c r="Q1950" s="95">
        <v>2627</v>
      </c>
      <c r="R1950" s="95">
        <v>8942397</v>
      </c>
      <c r="S1950" s="95">
        <v>9106</v>
      </c>
      <c r="T1950" s="95">
        <v>46014538</v>
      </c>
      <c r="U1950" s="95">
        <v>8865</v>
      </c>
      <c r="V1950" s="95">
        <v>33141884</v>
      </c>
      <c r="W1950" s="95">
        <v>2804</v>
      </c>
      <c r="X1950" s="95">
        <v>11927250</v>
      </c>
      <c r="Y1950" s="95">
        <v>2649</v>
      </c>
      <c r="Z1950" s="95">
        <v>10158874</v>
      </c>
      <c r="AA1950" s="95">
        <v>9341</v>
      </c>
      <c r="AB1950" s="95">
        <v>43433622</v>
      </c>
      <c r="AC1950" s="95">
        <v>9067</v>
      </c>
      <c r="AD1950" s="95">
        <v>35245838</v>
      </c>
      <c r="AE1950" s="95">
        <v>2853</v>
      </c>
      <c r="AF1950" s="95">
        <v>11547652</v>
      </c>
      <c r="AG1950" s="95">
        <v>2690</v>
      </c>
      <c r="AH1950" s="95">
        <v>10802443</v>
      </c>
      <c r="AI1950" s="95">
        <v>9591</v>
      </c>
      <c r="AJ1950" s="95">
        <v>43462675.049999997</v>
      </c>
      <c r="AK1950" s="95">
        <v>9280</v>
      </c>
      <c r="AL1950" s="95">
        <v>36698044.390000001</v>
      </c>
      <c r="AM1950" s="95">
        <v>2953</v>
      </c>
      <c r="AN1950" s="95">
        <v>12101809</v>
      </c>
      <c r="AO1950" s="95">
        <v>2788</v>
      </c>
      <c r="AP1950" s="95">
        <v>11294596</v>
      </c>
      <c r="AQ1950" s="72">
        <v>355.1</v>
      </c>
      <c r="AR1950" s="72">
        <v>281.29000000000002</v>
      </c>
      <c r="AS1950" s="72">
        <v>636.39</v>
      </c>
      <c r="AT1950" s="95">
        <v>51001870</v>
      </c>
      <c r="AU1950" s="95">
        <v>39307656</v>
      </c>
      <c r="AV1950" s="95">
        <v>11969</v>
      </c>
      <c r="AW1950" s="95">
        <v>11645</v>
      </c>
      <c r="AX1950" s="72">
        <v>359.9</v>
      </c>
      <c r="AY1950" s="72">
        <v>299.83</v>
      </c>
      <c r="AZ1950" s="72">
        <v>659.73</v>
      </c>
      <c r="BA1950" s="95">
        <v>51513942</v>
      </c>
      <c r="BB1950" s="95">
        <v>41552183</v>
      </c>
      <c r="BC1950" s="95">
        <v>11928</v>
      </c>
      <c r="BD1950" s="95">
        <v>11549</v>
      </c>
      <c r="BE1950" s="72">
        <v>405.41</v>
      </c>
      <c r="BF1950" s="72">
        <v>313.39</v>
      </c>
      <c r="BG1950" s="72">
        <v>718.8</v>
      </c>
      <c r="BH1950" s="95">
        <v>57941788</v>
      </c>
      <c r="BI1950" s="95">
        <v>43300758</v>
      </c>
      <c r="BJ1950" s="95">
        <v>11910</v>
      </c>
      <c r="BK1950" s="95">
        <v>11514</v>
      </c>
      <c r="BL1950" s="72">
        <v>375.74</v>
      </c>
      <c r="BM1950" s="72">
        <v>326.39</v>
      </c>
      <c r="BN1950" s="72">
        <v>702.13</v>
      </c>
      <c r="BO1950" s="95">
        <v>54981274</v>
      </c>
      <c r="BP1950" s="95">
        <v>46048281</v>
      </c>
      <c r="BQ1950" s="95">
        <v>12194</v>
      </c>
      <c r="BR1950" s="95">
        <v>11757</v>
      </c>
      <c r="BS1950" s="72">
        <v>369.13</v>
      </c>
      <c r="BT1950" s="72">
        <v>331.4</v>
      </c>
      <c r="BU1950" s="72">
        <v>700.53</v>
      </c>
      <c r="BV1950" s="95">
        <v>55564484.049999997</v>
      </c>
      <c r="BW1950" s="95">
        <v>47992640.390000001</v>
      </c>
      <c r="BX1950" s="95">
        <v>12544</v>
      </c>
      <c r="BY1950" s="95">
        <v>12068</v>
      </c>
      <c r="BZ1950" s="95">
        <v>11815</v>
      </c>
      <c r="CA1950" s="95">
        <v>11745</v>
      </c>
      <c r="CB1950" s="95">
        <v>11719</v>
      </c>
      <c r="CC1950" s="95">
        <v>11987</v>
      </c>
      <c r="CD1950" s="95">
        <v>12311</v>
      </c>
      <c r="CE1950" s="72">
        <v>650.75523149000003</v>
      </c>
      <c r="CF1950" s="72">
        <v>676.59346364999999</v>
      </c>
      <c r="CG1950" s="72">
        <v>712.40329333</v>
      </c>
      <c r="CH1950" s="72">
        <v>716.50152150999998</v>
      </c>
      <c r="CI1950" s="72">
        <v>731.52548966999996</v>
      </c>
      <c r="CJ1950" s="96">
        <v>0.97792529240000003</v>
      </c>
      <c r="CK1950" s="96">
        <v>0.97507592880000005</v>
      </c>
      <c r="CL1950" s="96">
        <v>1.0089790526</v>
      </c>
      <c r="CM1950" s="96">
        <v>0.97994209210000005</v>
      </c>
      <c r="CN1950" s="96">
        <v>0.9576289684</v>
      </c>
      <c r="CO1950" s="96">
        <v>1.0122659399</v>
      </c>
      <c r="CP1950" s="96">
        <v>0.96803639060000002</v>
      </c>
      <c r="CQ1950" s="96">
        <v>0.99584056389999998</v>
      </c>
      <c r="CR1950" s="96">
        <v>0.9720795552</v>
      </c>
      <c r="CS1950" s="95">
        <v>11143</v>
      </c>
      <c r="CT1950" s="95">
        <v>11009</v>
      </c>
      <c r="CU1950" s="95">
        <v>11082</v>
      </c>
      <c r="CV1950" s="95">
        <v>11216</v>
      </c>
      <c r="CW1950" s="95">
        <v>11411</v>
      </c>
      <c r="CX1950" s="96">
        <v>1.0152278029999999</v>
      </c>
      <c r="CY1950" s="96">
        <v>1.0097629349999999</v>
      </c>
      <c r="CZ1950" s="96">
        <v>1.004923174</v>
      </c>
      <c r="DA1950" s="96">
        <v>1.021429897</v>
      </c>
      <c r="DB1950" s="96">
        <v>1.00991217</v>
      </c>
      <c r="DC1950">
        <v>2013</v>
      </c>
      <c r="DD1950" s="6">
        <v>11706.6</v>
      </c>
      <c r="DE1950" s="96">
        <v>7.3766528000000003E-3</v>
      </c>
      <c r="DF1950" s="72">
        <v>741.04</v>
      </c>
      <c r="DG1950" s="96">
        <v>1</v>
      </c>
      <c r="DH1950" s="72">
        <v>741.04</v>
      </c>
      <c r="DI1950" s="72">
        <v>709.14020688999994</v>
      </c>
      <c r="DJ1950" s="96">
        <v>1</v>
      </c>
      <c r="DK1950" s="72">
        <v>741.04</v>
      </c>
      <c r="DL1950" s="96">
        <v>1</v>
      </c>
      <c r="DM1950" s="72">
        <v>741.04</v>
      </c>
      <c r="DN1950" s="96">
        <v>1</v>
      </c>
      <c r="DO1950" s="96">
        <v>1.3809E-2</v>
      </c>
      <c r="DP1950" s="72">
        <v>10.23</v>
      </c>
      <c r="DQ1950" s="72">
        <v>730.81</v>
      </c>
      <c r="DR1950" t="s">
        <v>1240</v>
      </c>
      <c r="DT1950" t="s">
        <v>1204</v>
      </c>
    </row>
    <row r="1951" spans="1:124" x14ac:dyDescent="0.3">
      <c r="A1951" t="s">
        <v>132</v>
      </c>
      <c r="B1951">
        <v>34540</v>
      </c>
      <c r="C1951" s="95">
        <v>8425</v>
      </c>
      <c r="D1951" s="95">
        <v>32444711</v>
      </c>
      <c r="E1951" s="95">
        <v>8213</v>
      </c>
      <c r="F1951" s="95">
        <v>27849797</v>
      </c>
      <c r="G1951" s="95">
        <v>2048</v>
      </c>
      <c r="H1951" s="95">
        <v>5952690</v>
      </c>
      <c r="I1951" s="95">
        <v>1855</v>
      </c>
      <c r="J1951" s="95">
        <v>6753043</v>
      </c>
      <c r="K1951" s="95">
        <v>8529</v>
      </c>
      <c r="L1951" s="95">
        <v>34166092</v>
      </c>
      <c r="M1951" s="95">
        <v>8268</v>
      </c>
      <c r="N1951" s="95">
        <v>28906999</v>
      </c>
      <c r="O1951" s="95">
        <v>2083</v>
      </c>
      <c r="P1951" s="95">
        <v>7326272</v>
      </c>
      <c r="Q1951" s="95">
        <v>1890</v>
      </c>
      <c r="R1951" s="95">
        <v>7306393</v>
      </c>
      <c r="S1951" s="95">
        <v>8709</v>
      </c>
      <c r="T1951" s="95">
        <v>35764061</v>
      </c>
      <c r="U1951" s="95">
        <v>8408</v>
      </c>
      <c r="V1951" s="95">
        <v>31035450</v>
      </c>
      <c r="W1951" s="95">
        <v>2102</v>
      </c>
      <c r="X1951" s="95">
        <v>6968342</v>
      </c>
      <c r="Y1951" s="95">
        <v>1916</v>
      </c>
      <c r="Z1951" s="95">
        <v>7829995</v>
      </c>
      <c r="AA1951" s="95">
        <v>8894</v>
      </c>
      <c r="AB1951" s="95">
        <v>35548977</v>
      </c>
      <c r="AC1951" s="95">
        <v>8569</v>
      </c>
      <c r="AD1951" s="95">
        <v>33929783</v>
      </c>
      <c r="AE1951" s="95">
        <v>2113</v>
      </c>
      <c r="AF1951" s="95">
        <v>8300382</v>
      </c>
      <c r="AG1951" s="95">
        <v>1945</v>
      </c>
      <c r="AH1951" s="95">
        <v>9040274</v>
      </c>
      <c r="AI1951" s="95">
        <v>9060</v>
      </c>
      <c r="AJ1951" s="95">
        <v>33694349.899999999</v>
      </c>
      <c r="AK1951" s="95">
        <v>8734</v>
      </c>
      <c r="AL1951" s="95">
        <v>36966118.200000003</v>
      </c>
      <c r="AM1951" s="95">
        <v>2101</v>
      </c>
      <c r="AN1951" s="95">
        <v>7871957</v>
      </c>
      <c r="AO1951" s="95">
        <v>1938</v>
      </c>
      <c r="AP1951" s="95">
        <v>9543664</v>
      </c>
      <c r="AQ1951" s="72">
        <v>305.52999999999997</v>
      </c>
      <c r="AR1951" s="72">
        <v>286.41000000000003</v>
      </c>
      <c r="AS1951" s="72">
        <v>591.94000000000005</v>
      </c>
      <c r="AT1951" s="95">
        <v>38397401</v>
      </c>
      <c r="AU1951" s="95">
        <v>34602840</v>
      </c>
      <c r="AV1951" s="95">
        <v>10473</v>
      </c>
      <c r="AW1951" s="95">
        <v>10068</v>
      </c>
      <c r="AX1951" s="72">
        <v>325.83</v>
      </c>
      <c r="AY1951" s="72">
        <v>297.08</v>
      </c>
      <c r="AZ1951" s="72">
        <v>622.91</v>
      </c>
      <c r="BA1951" s="95">
        <v>41492364</v>
      </c>
      <c r="BB1951" s="95">
        <v>36213392</v>
      </c>
      <c r="BC1951" s="95">
        <v>10612</v>
      </c>
      <c r="BD1951" s="95">
        <v>10158</v>
      </c>
      <c r="BE1951" s="72">
        <v>329.39</v>
      </c>
      <c r="BF1951" s="72">
        <v>313.70999999999998</v>
      </c>
      <c r="BG1951" s="72">
        <v>643.1</v>
      </c>
      <c r="BH1951" s="95">
        <v>42732403</v>
      </c>
      <c r="BI1951" s="95">
        <v>38865445</v>
      </c>
      <c r="BJ1951" s="95">
        <v>10811</v>
      </c>
      <c r="BK1951" s="95">
        <v>10324</v>
      </c>
      <c r="BL1951" s="72">
        <v>331.98</v>
      </c>
      <c r="BM1951" s="72">
        <v>340.58</v>
      </c>
      <c r="BN1951" s="72">
        <v>672.56</v>
      </c>
      <c r="BO1951" s="95">
        <v>43849359</v>
      </c>
      <c r="BP1951" s="95">
        <v>42970057</v>
      </c>
      <c r="BQ1951" s="95">
        <v>11007</v>
      </c>
      <c r="BR1951" s="95">
        <v>10514</v>
      </c>
      <c r="BS1951" s="72">
        <v>310.35000000000002</v>
      </c>
      <c r="BT1951" s="72">
        <v>363.18</v>
      </c>
      <c r="BU1951" s="72">
        <v>673.53</v>
      </c>
      <c r="BV1951" s="95">
        <v>41566306.899999999</v>
      </c>
      <c r="BW1951" s="95">
        <v>46509782.200000003</v>
      </c>
      <c r="BX1951" s="95">
        <v>11161</v>
      </c>
      <c r="BY1951" s="95">
        <v>10672</v>
      </c>
      <c r="BZ1951" s="95">
        <v>10280</v>
      </c>
      <c r="CA1951" s="95">
        <v>10393</v>
      </c>
      <c r="CB1951" s="95">
        <v>10576</v>
      </c>
      <c r="CC1951" s="95">
        <v>10773</v>
      </c>
      <c r="CD1951" s="95">
        <v>10922</v>
      </c>
      <c r="CE1951" s="72">
        <v>650.75523149000003</v>
      </c>
      <c r="CF1951" s="72">
        <v>676.59346364999999</v>
      </c>
      <c r="CG1951" s="72">
        <v>712.40329333</v>
      </c>
      <c r="CH1951" s="72">
        <v>716.50152150999998</v>
      </c>
      <c r="CI1951" s="72">
        <v>731.52548966999996</v>
      </c>
      <c r="CJ1951" s="96">
        <v>0.9096200405</v>
      </c>
      <c r="CK1951" s="96">
        <v>0.92065624850000005</v>
      </c>
      <c r="CL1951" s="96">
        <v>0.90271901610000005</v>
      </c>
      <c r="CM1951" s="96">
        <v>0.93867211699999997</v>
      </c>
      <c r="CN1951" s="96">
        <v>0.92071979650000002</v>
      </c>
      <c r="CO1951" s="96">
        <v>0.95147868000000002</v>
      </c>
      <c r="CP1951" s="96">
        <v>0.96531584260000003</v>
      </c>
      <c r="CQ1951" s="96">
        <v>0.99584056389999998</v>
      </c>
      <c r="CR1951" s="96">
        <v>0.96934764439999999</v>
      </c>
      <c r="CS1951" s="95">
        <v>9441</v>
      </c>
      <c r="CT1951" s="95">
        <v>9673</v>
      </c>
      <c r="CU1951" s="95">
        <v>9913</v>
      </c>
      <c r="CV1951" s="95">
        <v>10103</v>
      </c>
      <c r="CW1951" s="95">
        <v>10261</v>
      </c>
      <c r="CX1951" s="96">
        <v>0.95348950700000001</v>
      </c>
      <c r="CY1951" s="96">
        <v>0.96077354000000004</v>
      </c>
      <c r="CZ1951" s="96">
        <v>0.94671810000000001</v>
      </c>
      <c r="DA1951" s="96">
        <v>0.94686803100000005</v>
      </c>
      <c r="DB1951" s="96">
        <v>0.95000510199999999</v>
      </c>
      <c r="DC1951">
        <v>2013</v>
      </c>
      <c r="DD1951" s="6">
        <v>10347.200000000001</v>
      </c>
      <c r="DE1951" s="96">
        <v>3.1715201999999998E-3</v>
      </c>
      <c r="DF1951" s="72">
        <v>742.09</v>
      </c>
      <c r="DG1951" s="96">
        <v>1</v>
      </c>
      <c r="DH1951" s="72">
        <v>742.09</v>
      </c>
      <c r="DI1951" s="72">
        <v>709.14020688999994</v>
      </c>
      <c r="DJ1951" s="96">
        <v>1</v>
      </c>
      <c r="DK1951" s="72">
        <v>742.09</v>
      </c>
      <c r="DL1951" s="96">
        <v>1</v>
      </c>
      <c r="DM1951" s="72">
        <v>742.09</v>
      </c>
      <c r="DN1951" s="96">
        <v>1</v>
      </c>
      <c r="DO1951" s="96">
        <v>1.0515E-2</v>
      </c>
      <c r="DP1951" s="72">
        <v>7.8</v>
      </c>
      <c r="DQ1951" s="72">
        <v>734.29</v>
      </c>
      <c r="DR1951" t="s">
        <v>132</v>
      </c>
      <c r="DT1951" t="s">
        <v>1204</v>
      </c>
    </row>
    <row r="1952" spans="1:124" x14ac:dyDescent="0.3">
      <c r="A1952" t="s">
        <v>1241</v>
      </c>
      <c r="B1952">
        <v>34550</v>
      </c>
      <c r="C1952" s="95">
        <v>5971</v>
      </c>
      <c r="D1952" s="95">
        <v>20140596</v>
      </c>
      <c r="E1952" s="95">
        <v>5803</v>
      </c>
      <c r="F1952" s="95">
        <v>15172620</v>
      </c>
      <c r="G1952" s="95">
        <v>1620</v>
      </c>
      <c r="H1952" s="95">
        <v>3833684</v>
      </c>
      <c r="I1952" s="95">
        <v>1472</v>
      </c>
      <c r="J1952" s="95">
        <v>4228874</v>
      </c>
      <c r="K1952" s="95">
        <v>5674</v>
      </c>
      <c r="L1952" s="95">
        <v>18478880</v>
      </c>
      <c r="M1952" s="95">
        <v>5483</v>
      </c>
      <c r="N1952" s="95">
        <v>14993096</v>
      </c>
      <c r="O1952" s="95">
        <v>1631</v>
      </c>
      <c r="P1952" s="95">
        <v>4889056</v>
      </c>
      <c r="Q1952" s="95">
        <v>1460</v>
      </c>
      <c r="R1952" s="95">
        <v>4680653</v>
      </c>
      <c r="S1952" s="95">
        <v>5581</v>
      </c>
      <c r="T1952" s="95">
        <v>19688435</v>
      </c>
      <c r="U1952" s="95">
        <v>5366</v>
      </c>
      <c r="V1952" s="95">
        <v>16408202</v>
      </c>
      <c r="W1952" s="95">
        <v>1707</v>
      </c>
      <c r="X1952" s="95">
        <v>5549840</v>
      </c>
      <c r="Y1952" s="95">
        <v>1513</v>
      </c>
      <c r="Z1952" s="95">
        <v>5221173</v>
      </c>
      <c r="AA1952" s="95">
        <v>5574</v>
      </c>
      <c r="AB1952" s="95">
        <v>18597075</v>
      </c>
      <c r="AC1952" s="95">
        <v>5335</v>
      </c>
      <c r="AD1952" s="95">
        <v>16401172</v>
      </c>
      <c r="AE1952" s="95">
        <v>1718</v>
      </c>
      <c r="AF1952" s="95">
        <v>5387455</v>
      </c>
      <c r="AG1952" s="95">
        <v>1539</v>
      </c>
      <c r="AH1952" s="95">
        <v>5768146</v>
      </c>
      <c r="AI1952" s="95">
        <v>5696</v>
      </c>
      <c r="AJ1952" s="95">
        <v>17450109.239999998</v>
      </c>
      <c r="AK1952" s="95">
        <v>5416</v>
      </c>
      <c r="AL1952" s="95">
        <v>17773765.920000002</v>
      </c>
      <c r="AM1952" s="95">
        <v>1748</v>
      </c>
      <c r="AN1952" s="95">
        <v>5123451</v>
      </c>
      <c r="AO1952" s="95">
        <v>1591</v>
      </c>
      <c r="AP1952" s="95">
        <v>6103047</v>
      </c>
      <c r="AQ1952" s="72">
        <v>263.19</v>
      </c>
      <c r="AR1952" s="72">
        <v>222.24</v>
      </c>
      <c r="AS1952" s="72">
        <v>485.43</v>
      </c>
      <c r="AT1952" s="95">
        <v>23974280</v>
      </c>
      <c r="AU1952" s="95">
        <v>19401494</v>
      </c>
      <c r="AV1952" s="95">
        <v>7591</v>
      </c>
      <c r="AW1952" s="95">
        <v>7275</v>
      </c>
      <c r="AX1952" s="72">
        <v>266.57</v>
      </c>
      <c r="AY1952" s="72">
        <v>236.13</v>
      </c>
      <c r="AZ1952" s="72">
        <v>502.7</v>
      </c>
      <c r="BA1952" s="95">
        <v>23367936</v>
      </c>
      <c r="BB1952" s="95">
        <v>19673749</v>
      </c>
      <c r="BC1952" s="95">
        <v>7305</v>
      </c>
      <c r="BD1952" s="95">
        <v>6943</v>
      </c>
      <c r="BE1952" s="72">
        <v>288.58</v>
      </c>
      <c r="BF1952" s="72">
        <v>262.02</v>
      </c>
      <c r="BG1952" s="72">
        <v>550.6</v>
      </c>
      <c r="BH1952" s="95">
        <v>25238275</v>
      </c>
      <c r="BI1952" s="95">
        <v>21629375</v>
      </c>
      <c r="BJ1952" s="95">
        <v>7288</v>
      </c>
      <c r="BK1952" s="95">
        <v>6879</v>
      </c>
      <c r="BL1952" s="72">
        <v>274.10000000000002</v>
      </c>
      <c r="BM1952" s="72">
        <v>268.76</v>
      </c>
      <c r="BN1952" s="72">
        <v>542.86</v>
      </c>
      <c r="BO1952" s="95">
        <v>23984530</v>
      </c>
      <c r="BP1952" s="95">
        <v>22169318</v>
      </c>
      <c r="BQ1952" s="95">
        <v>7292</v>
      </c>
      <c r="BR1952" s="95">
        <v>6874</v>
      </c>
      <c r="BS1952" s="72">
        <v>252.7</v>
      </c>
      <c r="BT1952" s="72">
        <v>283.95999999999998</v>
      </c>
      <c r="BU1952" s="72">
        <v>536.66</v>
      </c>
      <c r="BV1952" s="95">
        <v>22573560.239999998</v>
      </c>
      <c r="BW1952" s="95">
        <v>23876812.920000002</v>
      </c>
      <c r="BX1952" s="95">
        <v>7444</v>
      </c>
      <c r="BY1952" s="95">
        <v>7007</v>
      </c>
      <c r="BZ1952" s="95">
        <v>7440</v>
      </c>
      <c r="CA1952" s="95">
        <v>7130</v>
      </c>
      <c r="CB1952" s="95">
        <v>7091</v>
      </c>
      <c r="CC1952" s="95">
        <v>7094</v>
      </c>
      <c r="CD1952" s="95">
        <v>7230</v>
      </c>
      <c r="CE1952" s="72">
        <v>650.75523149000003</v>
      </c>
      <c r="CF1952" s="72">
        <v>676.59346364999999</v>
      </c>
      <c r="CG1952" s="72">
        <v>712.40329333</v>
      </c>
      <c r="CH1952" s="72">
        <v>716.50152150999998</v>
      </c>
      <c r="CI1952" s="72">
        <v>731.52548966999996</v>
      </c>
      <c r="CJ1952" s="96">
        <v>0.74594867090000005</v>
      </c>
      <c r="CK1952" s="96">
        <v>0.74298678159999998</v>
      </c>
      <c r="CL1952" s="96">
        <v>0.77287683139999996</v>
      </c>
      <c r="CM1952" s="96">
        <v>0.75765365979999999</v>
      </c>
      <c r="CN1952" s="96">
        <v>0.73361763540000002</v>
      </c>
      <c r="CO1952" s="96">
        <v>0.92550464389999998</v>
      </c>
      <c r="CP1952" s="96">
        <v>0.81103506150000004</v>
      </c>
      <c r="CQ1952" s="96">
        <v>0.99584056389999998</v>
      </c>
      <c r="CR1952" s="96">
        <v>0.81442248390000005</v>
      </c>
      <c r="CS1952" s="95">
        <v>7049</v>
      </c>
      <c r="CT1952" s="95">
        <v>6799</v>
      </c>
      <c r="CU1952" s="95">
        <v>6849</v>
      </c>
      <c r="CV1952" s="95">
        <v>6829</v>
      </c>
      <c r="CW1952" s="95">
        <v>7003</v>
      </c>
      <c r="CX1952" s="96">
        <v>0.91378232000000004</v>
      </c>
      <c r="CY1952" s="96">
        <v>0.916516365</v>
      </c>
      <c r="CZ1952" s="96">
        <v>0.92802352600000004</v>
      </c>
      <c r="DA1952" s="96">
        <v>0.93257840199999997</v>
      </c>
      <c r="DB1952" s="96">
        <v>0.93666892400000001</v>
      </c>
      <c r="DC1952">
        <v>2013</v>
      </c>
      <c r="DD1952" s="6">
        <v>6995.6</v>
      </c>
      <c r="DE1952" s="96">
        <v>2.4086219E-3</v>
      </c>
      <c r="DF1952" s="72">
        <v>623.96</v>
      </c>
      <c r="DG1952" s="96">
        <v>1</v>
      </c>
      <c r="DH1952" s="72">
        <v>623.96</v>
      </c>
      <c r="DI1952" s="72">
        <v>709.14020688999994</v>
      </c>
      <c r="DJ1952" s="96">
        <v>1</v>
      </c>
      <c r="DK1952" s="72">
        <v>623.96</v>
      </c>
      <c r="DL1952" s="96">
        <v>1</v>
      </c>
      <c r="DM1952" s="72">
        <v>623.96</v>
      </c>
      <c r="DN1952" s="96">
        <v>1</v>
      </c>
      <c r="DO1952" s="96">
        <v>8.7519999999999994E-3</v>
      </c>
      <c r="DP1952" s="72">
        <v>5.46</v>
      </c>
      <c r="DQ1952" s="72">
        <v>618.5</v>
      </c>
      <c r="DR1952" t="s">
        <v>1241</v>
      </c>
      <c r="DT1952" t="s">
        <v>1204</v>
      </c>
    </row>
    <row r="1953" spans="1:124" x14ac:dyDescent="0.3">
      <c r="A1953" t="s">
        <v>44</v>
      </c>
      <c r="B1953">
        <v>34560</v>
      </c>
      <c r="C1953" s="95">
        <v>6922</v>
      </c>
      <c r="D1953" s="95">
        <v>18786001</v>
      </c>
      <c r="E1953" s="95">
        <v>6785</v>
      </c>
      <c r="F1953" s="95">
        <v>20213561</v>
      </c>
      <c r="G1953" s="95">
        <v>1013</v>
      </c>
      <c r="H1953" s="95">
        <v>2509942</v>
      </c>
      <c r="I1953" s="95">
        <v>946</v>
      </c>
      <c r="J1953" s="95">
        <v>3424960</v>
      </c>
      <c r="K1953" s="95">
        <v>6897</v>
      </c>
      <c r="L1953" s="95">
        <v>20700746</v>
      </c>
      <c r="M1953" s="95">
        <v>6734</v>
      </c>
      <c r="N1953" s="95">
        <v>20824819</v>
      </c>
      <c r="O1953" s="95">
        <v>1046</v>
      </c>
      <c r="P1953" s="95">
        <v>2523468</v>
      </c>
      <c r="Q1953" s="95">
        <v>971</v>
      </c>
      <c r="R1953" s="95">
        <v>3523612</v>
      </c>
      <c r="S1953" s="95">
        <v>7007</v>
      </c>
      <c r="T1953" s="95">
        <v>19803640</v>
      </c>
      <c r="U1953" s="95">
        <v>6815</v>
      </c>
      <c r="V1953" s="95">
        <v>21814568</v>
      </c>
      <c r="W1953" s="95">
        <v>1028</v>
      </c>
      <c r="X1953" s="95">
        <v>2889654</v>
      </c>
      <c r="Y1953" s="95">
        <v>958</v>
      </c>
      <c r="Z1953" s="95">
        <v>3869347</v>
      </c>
      <c r="AA1953" s="95">
        <v>7181</v>
      </c>
      <c r="AB1953" s="95">
        <v>19644259</v>
      </c>
      <c r="AC1953" s="95">
        <v>6950</v>
      </c>
      <c r="AD1953" s="95">
        <v>23072773</v>
      </c>
      <c r="AE1953" s="95">
        <v>1082</v>
      </c>
      <c r="AF1953" s="95">
        <v>2886590</v>
      </c>
      <c r="AG1953" s="95">
        <v>1008</v>
      </c>
      <c r="AH1953" s="95">
        <v>3995551</v>
      </c>
      <c r="AI1953" s="95">
        <v>7390</v>
      </c>
      <c r="AJ1953" s="95">
        <v>22565861</v>
      </c>
      <c r="AK1953" s="95">
        <v>7154</v>
      </c>
      <c r="AL1953" s="95">
        <v>25886234</v>
      </c>
      <c r="AM1953" s="95">
        <v>1168</v>
      </c>
      <c r="AN1953" s="95">
        <v>3240121</v>
      </c>
      <c r="AO1953" s="95">
        <v>1094</v>
      </c>
      <c r="AP1953" s="95">
        <v>4427037</v>
      </c>
      <c r="AQ1953" s="72">
        <v>223.65</v>
      </c>
      <c r="AR1953" s="72">
        <v>254.8</v>
      </c>
      <c r="AS1953" s="72">
        <v>478.45</v>
      </c>
      <c r="AT1953" s="95">
        <v>21295943</v>
      </c>
      <c r="AU1953" s="95">
        <v>23638521</v>
      </c>
      <c r="AV1953" s="95">
        <v>7935</v>
      </c>
      <c r="AW1953" s="95">
        <v>7731</v>
      </c>
      <c r="AX1953" s="72">
        <v>243.65</v>
      </c>
      <c r="AY1953" s="72">
        <v>263.33999999999997</v>
      </c>
      <c r="AZ1953" s="72">
        <v>506.99</v>
      </c>
      <c r="BA1953" s="95">
        <v>23224214</v>
      </c>
      <c r="BB1953" s="95">
        <v>24348431</v>
      </c>
      <c r="BC1953" s="95">
        <v>7943</v>
      </c>
      <c r="BD1953" s="95">
        <v>7705</v>
      </c>
      <c r="BE1953" s="72">
        <v>235.36</v>
      </c>
      <c r="BF1953" s="72">
        <v>275.35000000000002</v>
      </c>
      <c r="BG1953" s="72">
        <v>510.71</v>
      </c>
      <c r="BH1953" s="95">
        <v>22693294</v>
      </c>
      <c r="BI1953" s="95">
        <v>25683915</v>
      </c>
      <c r="BJ1953" s="95">
        <v>8035</v>
      </c>
      <c r="BK1953" s="95">
        <v>7773</v>
      </c>
      <c r="BL1953" s="72">
        <v>227.23</v>
      </c>
      <c r="BM1953" s="72">
        <v>283.45</v>
      </c>
      <c r="BN1953" s="72">
        <v>510.68</v>
      </c>
      <c r="BO1953" s="95">
        <v>22530849</v>
      </c>
      <c r="BP1953" s="95">
        <v>27068324</v>
      </c>
      <c r="BQ1953" s="95">
        <v>8263</v>
      </c>
      <c r="BR1953" s="95">
        <v>7958</v>
      </c>
      <c r="BS1953" s="72">
        <v>251.29</v>
      </c>
      <c r="BT1953" s="72">
        <v>306.27</v>
      </c>
      <c r="BU1953" s="72">
        <v>557.55999999999995</v>
      </c>
      <c r="BV1953" s="95">
        <v>25805982</v>
      </c>
      <c r="BW1953" s="95">
        <v>30313271</v>
      </c>
      <c r="BX1953" s="95">
        <v>8558</v>
      </c>
      <c r="BY1953" s="95">
        <v>8248</v>
      </c>
      <c r="BZ1953" s="95">
        <v>7838</v>
      </c>
      <c r="CA1953" s="95">
        <v>7828</v>
      </c>
      <c r="CB1953" s="95">
        <v>7909</v>
      </c>
      <c r="CC1953" s="95">
        <v>8118</v>
      </c>
      <c r="CD1953" s="95">
        <v>8406</v>
      </c>
      <c r="CE1953" s="72">
        <v>650.75523149000003</v>
      </c>
      <c r="CF1953" s="72">
        <v>676.59346364999999</v>
      </c>
      <c r="CG1953" s="72">
        <v>712.40329333</v>
      </c>
      <c r="CH1953" s="72">
        <v>716.50152150999998</v>
      </c>
      <c r="CI1953" s="72">
        <v>731.52548966999996</v>
      </c>
      <c r="CJ1953" s="96">
        <v>0.7352226718</v>
      </c>
      <c r="CK1953" s="96">
        <v>0.74932736899999997</v>
      </c>
      <c r="CL1953" s="96">
        <v>0.7168832665</v>
      </c>
      <c r="CM1953" s="96">
        <v>0.71274098470000002</v>
      </c>
      <c r="CN1953" s="96">
        <v>0.76218806849999998</v>
      </c>
      <c r="CO1953" s="96">
        <v>0.9044650045</v>
      </c>
      <c r="CP1953" s="96">
        <v>0.81293634189999997</v>
      </c>
      <c r="CQ1953" s="96">
        <v>0.99584056389999998</v>
      </c>
      <c r="CR1953" s="96">
        <v>0.81633170529999999</v>
      </c>
      <c r="CS1953" s="95">
        <v>7547</v>
      </c>
      <c r="CT1953" s="95">
        <v>7571</v>
      </c>
      <c r="CU1953" s="95">
        <v>7619</v>
      </c>
      <c r="CV1953" s="95">
        <v>7745</v>
      </c>
      <c r="CW1953" s="95">
        <v>7940</v>
      </c>
      <c r="CX1953" s="96">
        <v>0.92483941300000005</v>
      </c>
      <c r="CY1953" s="96">
        <v>0.90998378999999996</v>
      </c>
      <c r="CZ1953" s="96">
        <v>0.896694506</v>
      </c>
      <c r="DA1953" s="96">
        <v>0.89022117700000003</v>
      </c>
      <c r="DB1953" s="96">
        <v>0.90118710599999996</v>
      </c>
      <c r="DC1953">
        <v>2013</v>
      </c>
      <c r="DD1953" s="6">
        <v>7883</v>
      </c>
      <c r="DE1953" s="96">
        <v>1.7947042999999999E-3</v>
      </c>
      <c r="DF1953" s="72">
        <v>625.80999999999995</v>
      </c>
      <c r="DG1953" s="96">
        <v>1</v>
      </c>
      <c r="DH1953" s="72">
        <v>625.80999999999995</v>
      </c>
      <c r="DI1953" s="72">
        <v>709.14020688999994</v>
      </c>
      <c r="DJ1953" s="96">
        <v>1</v>
      </c>
      <c r="DK1953" s="72">
        <v>625.80999999999995</v>
      </c>
      <c r="DL1953" s="96">
        <v>1</v>
      </c>
      <c r="DM1953" s="72">
        <v>625.80999999999995</v>
      </c>
      <c r="DN1953" s="96">
        <v>1</v>
      </c>
      <c r="DO1953" s="96">
        <v>6.888E-3</v>
      </c>
      <c r="DP1953" s="72">
        <v>4.3099999999999996</v>
      </c>
      <c r="DQ1953" s="72">
        <v>621.5</v>
      </c>
      <c r="DR1953" t="s">
        <v>44</v>
      </c>
      <c r="DT1953" t="s">
        <v>1204</v>
      </c>
    </row>
    <row r="1954" spans="1:124" x14ac:dyDescent="0.3">
      <c r="A1954" t="s">
        <v>45</v>
      </c>
      <c r="B1954">
        <v>34570</v>
      </c>
      <c r="C1954" s="95">
        <v>3019</v>
      </c>
      <c r="D1954" s="95">
        <v>10492917</v>
      </c>
      <c r="E1954" s="95">
        <v>2918</v>
      </c>
      <c r="F1954" s="95">
        <v>9300722</v>
      </c>
      <c r="G1954" s="95">
        <v>794</v>
      </c>
      <c r="H1954" s="95">
        <v>1942536</v>
      </c>
      <c r="I1954" s="95">
        <v>745</v>
      </c>
      <c r="J1954" s="95">
        <v>2408443</v>
      </c>
      <c r="K1954" s="95">
        <v>2921</v>
      </c>
      <c r="L1954" s="95">
        <v>10422329</v>
      </c>
      <c r="M1954" s="95">
        <v>2813</v>
      </c>
      <c r="N1954" s="95">
        <v>9253553</v>
      </c>
      <c r="O1954" s="95">
        <v>791</v>
      </c>
      <c r="P1954" s="95">
        <v>1636409</v>
      </c>
      <c r="Q1954" s="95">
        <v>737</v>
      </c>
      <c r="R1954" s="95">
        <v>2349167</v>
      </c>
      <c r="S1954" s="95">
        <v>2898</v>
      </c>
      <c r="T1954" s="95">
        <v>9986325</v>
      </c>
      <c r="U1954" s="95">
        <v>2784</v>
      </c>
      <c r="V1954" s="95">
        <v>9129761</v>
      </c>
      <c r="W1954" s="95">
        <v>802</v>
      </c>
      <c r="X1954" s="95">
        <v>2279799</v>
      </c>
      <c r="Y1954" s="95">
        <v>730</v>
      </c>
      <c r="Z1954" s="95">
        <v>2366859</v>
      </c>
      <c r="AA1954" s="95">
        <v>2888</v>
      </c>
      <c r="AB1954" s="95">
        <v>10946347</v>
      </c>
      <c r="AC1954" s="95">
        <v>2769</v>
      </c>
      <c r="AD1954" s="95">
        <v>9325702</v>
      </c>
      <c r="AE1954" s="95">
        <v>806</v>
      </c>
      <c r="AF1954" s="95">
        <v>1992627</v>
      </c>
      <c r="AG1954" s="95">
        <v>737</v>
      </c>
      <c r="AH1954" s="95">
        <v>2663298</v>
      </c>
      <c r="AI1954" s="95">
        <v>2917</v>
      </c>
      <c r="AJ1954" s="95">
        <v>11303997</v>
      </c>
      <c r="AK1954" s="95">
        <v>2795</v>
      </c>
      <c r="AL1954" s="95">
        <v>9489563</v>
      </c>
      <c r="AM1954" s="95">
        <v>791</v>
      </c>
      <c r="AN1954" s="95">
        <v>2061450</v>
      </c>
      <c r="AO1954" s="95">
        <v>725</v>
      </c>
      <c r="AP1954" s="95">
        <v>2468555</v>
      </c>
      <c r="AQ1954" s="72">
        <v>271.77999999999997</v>
      </c>
      <c r="AR1954" s="72">
        <v>266.38</v>
      </c>
      <c r="AS1954" s="72">
        <v>538.16</v>
      </c>
      <c r="AT1954" s="95">
        <v>12435453</v>
      </c>
      <c r="AU1954" s="95">
        <v>11709165</v>
      </c>
      <c r="AV1954" s="95">
        <v>3813</v>
      </c>
      <c r="AW1954" s="95">
        <v>3663</v>
      </c>
      <c r="AX1954" s="72">
        <v>270.72000000000003</v>
      </c>
      <c r="AY1954" s="72">
        <v>272.36</v>
      </c>
      <c r="AZ1954" s="72">
        <v>543.08000000000004</v>
      </c>
      <c r="BA1954" s="95">
        <v>12058738</v>
      </c>
      <c r="BB1954" s="95">
        <v>11602720</v>
      </c>
      <c r="BC1954" s="95">
        <v>3712</v>
      </c>
      <c r="BD1954" s="95">
        <v>3550</v>
      </c>
      <c r="BE1954" s="72">
        <v>276.26</v>
      </c>
      <c r="BF1954" s="72">
        <v>272.64</v>
      </c>
      <c r="BG1954" s="72">
        <v>548.9</v>
      </c>
      <c r="BH1954" s="95">
        <v>12266124</v>
      </c>
      <c r="BI1954" s="95">
        <v>11496620</v>
      </c>
      <c r="BJ1954" s="95">
        <v>3700</v>
      </c>
      <c r="BK1954" s="95">
        <v>3514</v>
      </c>
      <c r="BL1954" s="72">
        <v>291.89</v>
      </c>
      <c r="BM1954" s="72">
        <v>284.95999999999998</v>
      </c>
      <c r="BN1954" s="72">
        <v>576.85</v>
      </c>
      <c r="BO1954" s="95">
        <v>12938974</v>
      </c>
      <c r="BP1954" s="95">
        <v>11989000</v>
      </c>
      <c r="BQ1954" s="95">
        <v>3694</v>
      </c>
      <c r="BR1954" s="95">
        <v>3506</v>
      </c>
      <c r="BS1954" s="72">
        <v>300.37</v>
      </c>
      <c r="BT1954" s="72">
        <v>283.10000000000002</v>
      </c>
      <c r="BU1954" s="72">
        <v>583.47</v>
      </c>
      <c r="BV1954" s="95">
        <v>13365447</v>
      </c>
      <c r="BW1954" s="95">
        <v>11958118</v>
      </c>
      <c r="BX1954" s="95">
        <v>3708</v>
      </c>
      <c r="BY1954" s="95">
        <v>3520</v>
      </c>
      <c r="BZ1954" s="95">
        <v>3742</v>
      </c>
      <c r="CA1954" s="95">
        <v>3634</v>
      </c>
      <c r="CB1954" s="95">
        <v>3610</v>
      </c>
      <c r="CC1954" s="95">
        <v>3605</v>
      </c>
      <c r="CD1954" s="95">
        <v>3616</v>
      </c>
      <c r="CE1954" s="72">
        <v>650.75523149000003</v>
      </c>
      <c r="CF1954" s="72">
        <v>676.59346364999999</v>
      </c>
      <c r="CG1954" s="72">
        <v>712.40329333</v>
      </c>
      <c r="CH1954" s="72">
        <v>716.50152150999998</v>
      </c>
      <c r="CI1954" s="72">
        <v>731.52548966999996</v>
      </c>
      <c r="CJ1954" s="96">
        <v>0.82697760070000004</v>
      </c>
      <c r="CK1954" s="96">
        <v>0.80266811490000001</v>
      </c>
      <c r="CL1954" s="96">
        <v>0.77049054260000005</v>
      </c>
      <c r="CM1954" s="96">
        <v>0.80509249829999996</v>
      </c>
      <c r="CN1954" s="96">
        <v>0.79760720340000002</v>
      </c>
      <c r="CO1954" s="96">
        <v>0.93465883360000002</v>
      </c>
      <c r="CP1954" s="96">
        <v>0.85653413109999998</v>
      </c>
      <c r="CQ1954" s="96">
        <v>0.99584056389999998</v>
      </c>
      <c r="CR1954" s="96">
        <v>0.86011158799999998</v>
      </c>
      <c r="CS1954" s="95">
        <v>3623</v>
      </c>
      <c r="CT1954" s="95">
        <v>3559</v>
      </c>
      <c r="CU1954" s="95">
        <v>3558</v>
      </c>
      <c r="CV1954" s="95">
        <v>3589</v>
      </c>
      <c r="CW1954" s="95">
        <v>3632</v>
      </c>
      <c r="CX1954" s="96">
        <v>0.95449397199999997</v>
      </c>
      <c r="CY1954" s="96">
        <v>0.95206892200000004</v>
      </c>
      <c r="CZ1954" s="96">
        <v>0.92404353800000005</v>
      </c>
      <c r="DA1954" s="96">
        <v>0.92180021899999998</v>
      </c>
      <c r="DB1954" s="96">
        <v>0.920918079</v>
      </c>
      <c r="DC1954">
        <v>2013</v>
      </c>
      <c r="DD1954" s="6">
        <v>3550.6</v>
      </c>
      <c r="DE1954" s="96">
        <v>3.4920024999999999E-3</v>
      </c>
      <c r="DF1954" s="72">
        <v>658.25</v>
      </c>
      <c r="DG1954" s="96">
        <v>1</v>
      </c>
      <c r="DH1954" s="72">
        <v>658.25</v>
      </c>
      <c r="DI1954" s="72">
        <v>680.58511347000001</v>
      </c>
      <c r="DJ1954" s="96">
        <v>1</v>
      </c>
      <c r="DK1954" s="72">
        <v>658.25</v>
      </c>
      <c r="DL1954" s="96">
        <v>1</v>
      </c>
      <c r="DM1954" s="72">
        <v>658.25</v>
      </c>
      <c r="DN1954" s="96">
        <v>1</v>
      </c>
      <c r="DO1954" s="96">
        <v>1.0446E-2</v>
      </c>
      <c r="DP1954" s="72">
        <v>6.88</v>
      </c>
      <c r="DQ1954" s="72">
        <v>651.37</v>
      </c>
      <c r="DR1954" t="s">
        <v>45</v>
      </c>
      <c r="DT1954" t="s">
        <v>1204</v>
      </c>
    </row>
    <row r="1955" spans="1:124" x14ac:dyDescent="0.3">
      <c r="A1955" t="s">
        <v>319</v>
      </c>
      <c r="B1955">
        <v>34580</v>
      </c>
      <c r="C1955" s="95">
        <v>3848</v>
      </c>
      <c r="D1955" s="95">
        <v>16175149</v>
      </c>
      <c r="E1955" s="95">
        <v>3772</v>
      </c>
      <c r="F1955" s="95">
        <v>11796861</v>
      </c>
      <c r="G1955" s="95">
        <v>1144</v>
      </c>
      <c r="H1955" s="95">
        <v>4380509</v>
      </c>
      <c r="I1955" s="95">
        <v>1081</v>
      </c>
      <c r="J1955" s="95">
        <v>3317160</v>
      </c>
      <c r="K1955" s="95">
        <v>3865</v>
      </c>
      <c r="L1955" s="95">
        <v>17854049</v>
      </c>
      <c r="M1955" s="95">
        <v>3784</v>
      </c>
      <c r="N1955" s="95">
        <v>12666661</v>
      </c>
      <c r="O1955" s="95">
        <v>1153</v>
      </c>
      <c r="P1955" s="95">
        <v>4506973</v>
      </c>
      <c r="Q1955" s="95">
        <v>1081</v>
      </c>
      <c r="R1955" s="95">
        <v>3967103</v>
      </c>
      <c r="S1955" s="95">
        <v>3893</v>
      </c>
      <c r="T1955" s="95">
        <v>19106950</v>
      </c>
      <c r="U1955" s="95">
        <v>3802</v>
      </c>
      <c r="V1955" s="95">
        <v>13349142</v>
      </c>
      <c r="W1955" s="95">
        <v>1181</v>
      </c>
      <c r="X1955" s="95">
        <v>3891451</v>
      </c>
      <c r="Y1955" s="95">
        <v>1115</v>
      </c>
      <c r="Z1955" s="95">
        <v>3956953</v>
      </c>
      <c r="AA1955" s="95">
        <v>3982</v>
      </c>
      <c r="AB1955" s="95">
        <v>19564255</v>
      </c>
      <c r="AC1955" s="95">
        <v>3889</v>
      </c>
      <c r="AD1955" s="95">
        <v>14880210</v>
      </c>
      <c r="AE1955" s="95">
        <v>1188</v>
      </c>
      <c r="AF1955" s="95">
        <v>5145187</v>
      </c>
      <c r="AG1955" s="95">
        <v>1110</v>
      </c>
      <c r="AH1955" s="95">
        <v>4313123</v>
      </c>
      <c r="AI1955" s="95">
        <v>4062</v>
      </c>
      <c r="AJ1955" s="95">
        <v>21055367</v>
      </c>
      <c r="AK1955" s="95">
        <v>3950</v>
      </c>
      <c r="AL1955" s="95">
        <v>15923749</v>
      </c>
      <c r="AM1955" s="95">
        <v>1172</v>
      </c>
      <c r="AN1955" s="95">
        <v>3676607</v>
      </c>
      <c r="AO1955" s="95">
        <v>1104</v>
      </c>
      <c r="AP1955" s="95">
        <v>4273805</v>
      </c>
      <c r="AQ1955" s="72">
        <v>343.14</v>
      </c>
      <c r="AR1955" s="72">
        <v>259.52999999999997</v>
      </c>
      <c r="AS1955" s="72">
        <v>602.66999999999996</v>
      </c>
      <c r="AT1955" s="95">
        <v>20555658</v>
      </c>
      <c r="AU1955" s="95">
        <v>15114021</v>
      </c>
      <c r="AV1955" s="95">
        <v>4992</v>
      </c>
      <c r="AW1955" s="95">
        <v>4853</v>
      </c>
      <c r="AX1955" s="72">
        <v>371.35</v>
      </c>
      <c r="AY1955" s="72">
        <v>284.92</v>
      </c>
      <c r="AZ1955" s="72">
        <v>656.27</v>
      </c>
      <c r="BA1955" s="95">
        <v>22361022</v>
      </c>
      <c r="BB1955" s="95">
        <v>16633764</v>
      </c>
      <c r="BC1955" s="95">
        <v>5018</v>
      </c>
      <c r="BD1955" s="95">
        <v>4865</v>
      </c>
      <c r="BE1955" s="72">
        <v>377.72</v>
      </c>
      <c r="BF1955" s="72">
        <v>293.3</v>
      </c>
      <c r="BG1955" s="72">
        <v>671.02</v>
      </c>
      <c r="BH1955" s="95">
        <v>22998401</v>
      </c>
      <c r="BI1955" s="95">
        <v>17306095</v>
      </c>
      <c r="BJ1955" s="95">
        <v>5074</v>
      </c>
      <c r="BK1955" s="95">
        <v>4917</v>
      </c>
      <c r="BL1955" s="72">
        <v>398.28</v>
      </c>
      <c r="BM1955" s="72">
        <v>319.95</v>
      </c>
      <c r="BN1955" s="72">
        <v>718.23</v>
      </c>
      <c r="BO1955" s="95">
        <v>24709442</v>
      </c>
      <c r="BP1955" s="95">
        <v>19193333</v>
      </c>
      <c r="BQ1955" s="95">
        <v>5170</v>
      </c>
      <c r="BR1955" s="95">
        <v>4999</v>
      </c>
      <c r="BS1955" s="72">
        <v>393.77</v>
      </c>
      <c r="BT1955" s="72">
        <v>333.03</v>
      </c>
      <c r="BU1955" s="72">
        <v>726.8</v>
      </c>
      <c r="BV1955" s="95">
        <v>24731974</v>
      </c>
      <c r="BW1955" s="95">
        <v>20197554</v>
      </c>
      <c r="BX1955" s="95">
        <v>5234</v>
      </c>
      <c r="BY1955" s="95">
        <v>5054</v>
      </c>
      <c r="BZ1955" s="95">
        <v>4926</v>
      </c>
      <c r="CA1955" s="95">
        <v>4944</v>
      </c>
      <c r="CB1955" s="95">
        <v>4998</v>
      </c>
      <c r="CC1955" s="95">
        <v>5089</v>
      </c>
      <c r="CD1955" s="95">
        <v>5146</v>
      </c>
      <c r="CE1955" s="72">
        <v>650.75523149000003</v>
      </c>
      <c r="CF1955" s="72">
        <v>676.59346364999999</v>
      </c>
      <c r="CG1955" s="72">
        <v>712.40329333</v>
      </c>
      <c r="CH1955" s="72">
        <v>716.50152150999998</v>
      </c>
      <c r="CI1955" s="72">
        <v>731.52548966999996</v>
      </c>
      <c r="CJ1955" s="96">
        <v>0.92610857479999997</v>
      </c>
      <c r="CK1955" s="96">
        <v>0.96996207509999999</v>
      </c>
      <c r="CL1955" s="96">
        <v>0.94191030040000001</v>
      </c>
      <c r="CM1955" s="96">
        <v>1.0024123863000001</v>
      </c>
      <c r="CN1955" s="96">
        <v>0.99354022559999999</v>
      </c>
      <c r="CO1955" s="96">
        <v>1.0298188234000001</v>
      </c>
      <c r="CP1955" s="96">
        <v>0.9387930095</v>
      </c>
      <c r="CQ1955" s="96">
        <v>0.99584056389999998</v>
      </c>
      <c r="CR1955" s="96">
        <v>0.9427140342</v>
      </c>
      <c r="CS1955" s="95">
        <v>4551</v>
      </c>
      <c r="CT1955" s="95">
        <v>4603</v>
      </c>
      <c r="CU1955" s="95">
        <v>4654</v>
      </c>
      <c r="CV1955" s="95">
        <v>4716</v>
      </c>
      <c r="CW1955" s="95">
        <v>4752</v>
      </c>
      <c r="CX1955" s="96">
        <v>1.02152602</v>
      </c>
      <c r="CY1955" s="96">
        <v>1.039202414</v>
      </c>
      <c r="CZ1955" s="96">
        <v>1.018949844</v>
      </c>
      <c r="DA1955" s="96">
        <v>1.0196251540000001</v>
      </c>
      <c r="DB1955" s="96">
        <v>1.049432766</v>
      </c>
      <c r="DC1955">
        <v>2013</v>
      </c>
      <c r="DD1955" s="6">
        <v>4937.6000000000004</v>
      </c>
      <c r="DE1955" s="96">
        <v>1.30823573E-2</v>
      </c>
      <c r="DF1955" s="72">
        <v>714.52</v>
      </c>
      <c r="DG1955" s="96">
        <v>1</v>
      </c>
      <c r="DH1955" s="72">
        <v>714.52</v>
      </c>
      <c r="DI1955" s="72">
        <v>709.14020688999994</v>
      </c>
      <c r="DJ1955" s="96">
        <v>1</v>
      </c>
      <c r="DK1955" s="72">
        <v>714.52</v>
      </c>
      <c r="DL1955" s="96">
        <v>1</v>
      </c>
      <c r="DM1955" s="72">
        <v>714.52</v>
      </c>
      <c r="DN1955" s="96">
        <v>1</v>
      </c>
      <c r="DO1955" s="96">
        <v>2.1021000000000001E-2</v>
      </c>
      <c r="DP1955" s="72">
        <v>15.02</v>
      </c>
      <c r="DQ1955" s="72">
        <v>699.5</v>
      </c>
      <c r="DR1955" t="s">
        <v>319</v>
      </c>
      <c r="DT1955" t="s">
        <v>1204</v>
      </c>
    </row>
    <row r="1956" spans="1:124" x14ac:dyDescent="0.3">
      <c r="A1956" t="s">
        <v>1242</v>
      </c>
      <c r="B1956">
        <v>34590</v>
      </c>
      <c r="C1956" s="95">
        <v>62216</v>
      </c>
      <c r="D1956" s="95">
        <v>230238030</v>
      </c>
      <c r="E1956" s="95">
        <v>59115</v>
      </c>
      <c r="F1956" s="95">
        <v>194891956</v>
      </c>
      <c r="G1956" s="95">
        <v>12309</v>
      </c>
      <c r="H1956" s="95">
        <v>46134302</v>
      </c>
      <c r="I1956" s="95">
        <v>11012</v>
      </c>
      <c r="J1956" s="95">
        <v>40289375</v>
      </c>
      <c r="K1956" s="95">
        <v>63248</v>
      </c>
      <c r="L1956" s="95">
        <v>240514034</v>
      </c>
      <c r="M1956" s="95">
        <v>59701</v>
      </c>
      <c r="N1956" s="95">
        <v>208224940</v>
      </c>
      <c r="O1956" s="95">
        <v>12755</v>
      </c>
      <c r="P1956" s="95">
        <v>48226005</v>
      </c>
      <c r="Q1956" s="95">
        <v>11375</v>
      </c>
      <c r="R1956" s="95">
        <v>45880990</v>
      </c>
      <c r="S1956" s="95">
        <v>64640</v>
      </c>
      <c r="T1956" s="95">
        <v>244302813</v>
      </c>
      <c r="U1956" s="95">
        <v>60613</v>
      </c>
      <c r="V1956" s="95">
        <v>217926471</v>
      </c>
      <c r="W1956" s="95">
        <v>13096</v>
      </c>
      <c r="X1956" s="95">
        <v>48024324</v>
      </c>
      <c r="Y1956" s="95">
        <v>11676</v>
      </c>
      <c r="Z1956" s="95">
        <v>50482151</v>
      </c>
      <c r="AA1956" s="95">
        <v>66280</v>
      </c>
      <c r="AB1956" s="95">
        <v>235681007</v>
      </c>
      <c r="AC1956" s="95">
        <v>61785</v>
      </c>
      <c r="AD1956" s="95">
        <v>233737498</v>
      </c>
      <c r="AE1956" s="95">
        <v>13400</v>
      </c>
      <c r="AF1956" s="95">
        <v>52458908</v>
      </c>
      <c r="AG1956" s="95">
        <v>11993</v>
      </c>
      <c r="AH1956" s="95">
        <v>55091706</v>
      </c>
      <c r="AI1956" s="95">
        <v>68064</v>
      </c>
      <c r="AJ1956" s="95">
        <v>243340790.58000001</v>
      </c>
      <c r="AK1956" s="95">
        <v>63172</v>
      </c>
      <c r="AL1956" s="95">
        <v>251939483.62</v>
      </c>
      <c r="AM1956" s="95">
        <v>13961</v>
      </c>
      <c r="AN1956" s="95">
        <v>55966709</v>
      </c>
      <c r="AO1956" s="95">
        <v>12560</v>
      </c>
      <c r="AP1956" s="95">
        <v>59397782</v>
      </c>
      <c r="AQ1956" s="72">
        <v>309.04000000000002</v>
      </c>
      <c r="AR1956" s="72">
        <v>279.47000000000003</v>
      </c>
      <c r="AS1956" s="72">
        <v>588.51</v>
      </c>
      <c r="AT1956" s="95">
        <v>276372332</v>
      </c>
      <c r="AU1956" s="95">
        <v>235181331</v>
      </c>
      <c r="AV1956" s="95">
        <v>74525</v>
      </c>
      <c r="AW1956" s="95">
        <v>70127</v>
      </c>
      <c r="AX1956" s="72">
        <v>316.58999999999997</v>
      </c>
      <c r="AY1956" s="72">
        <v>297.93</v>
      </c>
      <c r="AZ1956" s="72">
        <v>614.52</v>
      </c>
      <c r="BA1956" s="95">
        <v>288740039</v>
      </c>
      <c r="BB1956" s="95">
        <v>254105930</v>
      </c>
      <c r="BC1956" s="95">
        <v>76003</v>
      </c>
      <c r="BD1956" s="95">
        <v>71076</v>
      </c>
      <c r="BE1956" s="72">
        <v>313.38</v>
      </c>
      <c r="BF1956" s="72">
        <v>309.42</v>
      </c>
      <c r="BG1956" s="72">
        <v>622.79999999999995</v>
      </c>
      <c r="BH1956" s="95">
        <v>292327137</v>
      </c>
      <c r="BI1956" s="95">
        <v>268408622</v>
      </c>
      <c r="BJ1956" s="95">
        <v>77736</v>
      </c>
      <c r="BK1956" s="95">
        <v>72289</v>
      </c>
      <c r="BL1956" s="72">
        <v>301.35000000000002</v>
      </c>
      <c r="BM1956" s="72">
        <v>326.24</v>
      </c>
      <c r="BN1956" s="72">
        <v>627.59</v>
      </c>
      <c r="BO1956" s="95">
        <v>288139915</v>
      </c>
      <c r="BP1956" s="95">
        <v>288829204</v>
      </c>
      <c r="BQ1956" s="95">
        <v>79680</v>
      </c>
      <c r="BR1956" s="95">
        <v>73778</v>
      </c>
      <c r="BS1956" s="72">
        <v>304.08</v>
      </c>
      <c r="BT1956" s="72">
        <v>342.59</v>
      </c>
      <c r="BU1956" s="72">
        <v>646.66999999999996</v>
      </c>
      <c r="BV1956" s="95">
        <v>299307499.57999998</v>
      </c>
      <c r="BW1956" s="95">
        <v>311337265.62</v>
      </c>
      <c r="BX1956" s="95">
        <v>82025</v>
      </c>
      <c r="BY1956" s="95">
        <v>75732</v>
      </c>
      <c r="BZ1956" s="95">
        <v>72429</v>
      </c>
      <c r="CA1956" s="95">
        <v>73626</v>
      </c>
      <c r="CB1956" s="95">
        <v>75111</v>
      </c>
      <c r="CC1956" s="95">
        <v>76878</v>
      </c>
      <c r="CD1956" s="95">
        <v>78946</v>
      </c>
      <c r="CE1956" s="72">
        <v>650.75523149000003</v>
      </c>
      <c r="CF1956" s="72">
        <v>676.59346364999999</v>
      </c>
      <c r="CG1956" s="72">
        <v>712.40329333</v>
      </c>
      <c r="CH1956" s="72">
        <v>716.50152150999998</v>
      </c>
      <c r="CI1956" s="72">
        <v>731.52548966999996</v>
      </c>
      <c r="CJ1956" s="96">
        <v>0.90434924149999996</v>
      </c>
      <c r="CK1956" s="96">
        <v>0.90825589220000003</v>
      </c>
      <c r="CL1956" s="96">
        <v>0.87422392039999997</v>
      </c>
      <c r="CM1956" s="96">
        <v>0.8759088169</v>
      </c>
      <c r="CN1956" s="96">
        <v>0.88400200559999997</v>
      </c>
      <c r="CO1956" s="96">
        <v>0.95675268739999997</v>
      </c>
      <c r="CP1956" s="96">
        <v>0.9295484477</v>
      </c>
      <c r="CQ1956" s="96">
        <v>0.99584056389999998</v>
      </c>
      <c r="CR1956" s="96">
        <v>0.93343086090000005</v>
      </c>
      <c r="CS1956" s="95">
        <v>66755</v>
      </c>
      <c r="CT1956" s="95">
        <v>67962</v>
      </c>
      <c r="CU1956" s="95">
        <v>68795</v>
      </c>
      <c r="CV1956" s="95">
        <v>69911</v>
      </c>
      <c r="CW1956" s="95">
        <v>71690</v>
      </c>
      <c r="CX1956" s="96">
        <v>0.97176772300000003</v>
      </c>
      <c r="CY1956" s="96">
        <v>0.96586146799999995</v>
      </c>
      <c r="CZ1956" s="96">
        <v>0.95336866300000001</v>
      </c>
      <c r="DA1956" s="96">
        <v>0.94440926999999997</v>
      </c>
      <c r="DB1956" s="96">
        <v>0.94942063200000004</v>
      </c>
      <c r="DC1956">
        <v>2013</v>
      </c>
      <c r="DD1956" s="6">
        <v>72600.399999999994</v>
      </c>
      <c r="DE1956" s="96">
        <v>5.5175835000000001E-3</v>
      </c>
      <c r="DF1956" s="72">
        <v>712.91</v>
      </c>
      <c r="DG1956" s="96">
        <v>1</v>
      </c>
      <c r="DH1956" s="72">
        <v>712.91</v>
      </c>
      <c r="DI1956" s="72">
        <v>721.24968682999997</v>
      </c>
      <c r="DJ1956" s="96">
        <v>1</v>
      </c>
      <c r="DK1956" s="72">
        <v>712.91</v>
      </c>
      <c r="DL1956" s="96">
        <v>1</v>
      </c>
      <c r="DM1956" s="72">
        <v>712.91</v>
      </c>
      <c r="DN1956" s="96">
        <v>1</v>
      </c>
      <c r="DO1956" s="96">
        <v>1.4996000000000001E-2</v>
      </c>
      <c r="DP1956" s="72">
        <v>10.69</v>
      </c>
      <c r="DQ1956" s="72">
        <v>702.22</v>
      </c>
      <c r="DR1956" t="s">
        <v>1242</v>
      </c>
      <c r="DT1956" t="s">
        <v>1204</v>
      </c>
    </row>
    <row r="1957" spans="1:124" x14ac:dyDescent="0.3">
      <c r="A1957" t="s">
        <v>407</v>
      </c>
      <c r="B1957">
        <v>34600</v>
      </c>
      <c r="C1957" s="95">
        <v>2591</v>
      </c>
      <c r="D1957" s="95">
        <v>8935340</v>
      </c>
      <c r="E1957" s="95">
        <v>2518</v>
      </c>
      <c r="F1957" s="95">
        <v>6829958</v>
      </c>
      <c r="G1957" s="95">
        <v>690</v>
      </c>
      <c r="H1957" s="95">
        <v>1846893</v>
      </c>
      <c r="I1957" s="95">
        <v>640</v>
      </c>
      <c r="J1957" s="95">
        <v>1840096</v>
      </c>
      <c r="K1957" s="95">
        <v>2487</v>
      </c>
      <c r="L1957" s="95">
        <v>9057251</v>
      </c>
      <c r="M1957" s="95">
        <v>2407</v>
      </c>
      <c r="N1957" s="95">
        <v>6696374</v>
      </c>
      <c r="O1957" s="95">
        <v>657</v>
      </c>
      <c r="P1957" s="95">
        <v>2248706</v>
      </c>
      <c r="Q1957" s="95">
        <v>601</v>
      </c>
      <c r="R1957" s="95">
        <v>2038969</v>
      </c>
      <c r="S1957" s="95">
        <v>2469</v>
      </c>
      <c r="T1957" s="95">
        <v>8805130</v>
      </c>
      <c r="U1957" s="95">
        <v>2387</v>
      </c>
      <c r="V1957" s="95">
        <v>6840505</v>
      </c>
      <c r="W1957" s="95">
        <v>636</v>
      </c>
      <c r="X1957" s="95">
        <v>1776649</v>
      </c>
      <c r="Y1957" s="95">
        <v>583</v>
      </c>
      <c r="Z1957" s="95">
        <v>1883104</v>
      </c>
      <c r="AA1957" s="95">
        <v>2481</v>
      </c>
      <c r="AB1957" s="95">
        <v>8802099</v>
      </c>
      <c r="AC1957" s="95">
        <v>2390</v>
      </c>
      <c r="AD1957" s="95">
        <v>7610114</v>
      </c>
      <c r="AE1957" s="95">
        <v>616</v>
      </c>
      <c r="AF1957" s="95">
        <v>2062616</v>
      </c>
      <c r="AG1957" s="95">
        <v>571</v>
      </c>
      <c r="AH1957" s="95">
        <v>2221664</v>
      </c>
      <c r="AI1957" s="95">
        <v>2506</v>
      </c>
      <c r="AJ1957" s="95">
        <v>9529190</v>
      </c>
      <c r="AK1957" s="95">
        <v>2403</v>
      </c>
      <c r="AL1957" s="95">
        <v>7996680</v>
      </c>
      <c r="AM1957" s="95">
        <v>619</v>
      </c>
      <c r="AN1957" s="95">
        <v>1564323</v>
      </c>
      <c r="AO1957" s="95">
        <v>581</v>
      </c>
      <c r="AP1957" s="95">
        <v>2161659</v>
      </c>
      <c r="AQ1957" s="72">
        <v>273.86</v>
      </c>
      <c r="AR1957" s="72">
        <v>228.79</v>
      </c>
      <c r="AS1957" s="72">
        <v>502.65</v>
      </c>
      <c r="AT1957" s="95">
        <v>10782233</v>
      </c>
      <c r="AU1957" s="95">
        <v>8670054</v>
      </c>
      <c r="AV1957" s="95">
        <v>3281</v>
      </c>
      <c r="AW1957" s="95">
        <v>3158</v>
      </c>
      <c r="AX1957" s="72">
        <v>299.67</v>
      </c>
      <c r="AY1957" s="72">
        <v>242</v>
      </c>
      <c r="AZ1957" s="72">
        <v>541.66999999999996</v>
      </c>
      <c r="BA1957" s="95">
        <v>11305957</v>
      </c>
      <c r="BB1957" s="95">
        <v>8735343</v>
      </c>
      <c r="BC1957" s="95">
        <v>3144</v>
      </c>
      <c r="BD1957" s="95">
        <v>3008</v>
      </c>
      <c r="BE1957" s="72">
        <v>284</v>
      </c>
      <c r="BF1957" s="72">
        <v>244.77</v>
      </c>
      <c r="BG1957" s="72">
        <v>528.77</v>
      </c>
      <c r="BH1957" s="95">
        <v>10581779</v>
      </c>
      <c r="BI1957" s="95">
        <v>8723609</v>
      </c>
      <c r="BJ1957" s="95">
        <v>3105</v>
      </c>
      <c r="BK1957" s="95">
        <v>2970</v>
      </c>
      <c r="BL1957" s="72">
        <v>292.35000000000002</v>
      </c>
      <c r="BM1957" s="72">
        <v>276.7</v>
      </c>
      <c r="BN1957" s="72">
        <v>569.04999999999995</v>
      </c>
      <c r="BO1957" s="95">
        <v>10864715</v>
      </c>
      <c r="BP1957" s="95">
        <v>9831778</v>
      </c>
      <c r="BQ1957" s="95">
        <v>3097</v>
      </c>
      <c r="BR1957" s="95">
        <v>2961</v>
      </c>
      <c r="BS1957" s="72">
        <v>295.83</v>
      </c>
      <c r="BT1957" s="72">
        <v>283.69</v>
      </c>
      <c r="BU1957" s="72">
        <v>579.52</v>
      </c>
      <c r="BV1957" s="95">
        <v>11093513</v>
      </c>
      <c r="BW1957" s="95">
        <v>10158339</v>
      </c>
      <c r="BX1957" s="95">
        <v>3125</v>
      </c>
      <c r="BY1957" s="95">
        <v>2984</v>
      </c>
      <c r="BZ1957" s="95">
        <v>3222</v>
      </c>
      <c r="CA1957" s="95">
        <v>3078</v>
      </c>
      <c r="CB1957" s="95">
        <v>3040</v>
      </c>
      <c r="CC1957" s="95">
        <v>3032</v>
      </c>
      <c r="CD1957" s="95">
        <v>3056</v>
      </c>
      <c r="CE1957" s="72">
        <v>650.75523149000003</v>
      </c>
      <c r="CF1957" s="72">
        <v>676.59346364999999</v>
      </c>
      <c r="CG1957" s="72">
        <v>712.40329333</v>
      </c>
      <c r="CH1957" s="72">
        <v>716.50152150999998</v>
      </c>
      <c r="CI1957" s="72">
        <v>731.52548966999996</v>
      </c>
      <c r="CJ1957" s="96">
        <v>0.772410233</v>
      </c>
      <c r="CK1957" s="96">
        <v>0.80058414560000002</v>
      </c>
      <c r="CL1957" s="96">
        <v>0.7422340758</v>
      </c>
      <c r="CM1957" s="96">
        <v>0.7942062688</v>
      </c>
      <c r="CN1957" s="96">
        <v>0.79220752819999996</v>
      </c>
      <c r="CO1957" s="96">
        <v>0.93511539369999996</v>
      </c>
      <c r="CP1957" s="96">
        <v>0.83447289560000004</v>
      </c>
      <c r="CQ1957" s="96">
        <v>0.99584056389999998</v>
      </c>
      <c r="CR1957" s="96">
        <v>0.83795821010000004</v>
      </c>
      <c r="CS1957" s="95">
        <v>3061</v>
      </c>
      <c r="CT1957" s="95">
        <v>2975</v>
      </c>
      <c r="CU1957" s="95">
        <v>2984</v>
      </c>
      <c r="CV1957" s="95">
        <v>2945</v>
      </c>
      <c r="CW1957" s="95">
        <v>2990</v>
      </c>
      <c r="CX1957" s="96">
        <v>0.95331210700000002</v>
      </c>
      <c r="CY1957" s="96">
        <v>0.95314096299999995</v>
      </c>
      <c r="CZ1957" s="96">
        <v>0.94145990800000001</v>
      </c>
      <c r="DA1957" s="96">
        <v>0.91207762599999997</v>
      </c>
      <c r="DB1957" s="96">
        <v>0.91491070699999999</v>
      </c>
      <c r="DC1957">
        <v>2013</v>
      </c>
      <c r="DD1957" s="6">
        <v>3016.2</v>
      </c>
      <c r="DE1957" s="96">
        <v>2.6048931000000001E-3</v>
      </c>
      <c r="DF1957" s="72">
        <v>641.87</v>
      </c>
      <c r="DG1957" s="96">
        <v>1</v>
      </c>
      <c r="DH1957" s="72">
        <v>641.87</v>
      </c>
      <c r="DI1957" s="72">
        <v>709.14020688999994</v>
      </c>
      <c r="DJ1957" s="96">
        <v>1</v>
      </c>
      <c r="DK1957" s="72">
        <v>641.87</v>
      </c>
      <c r="DL1957" s="96">
        <v>1</v>
      </c>
      <c r="DM1957" s="72">
        <v>641.87</v>
      </c>
      <c r="DN1957" s="96">
        <v>1</v>
      </c>
      <c r="DO1957" s="96">
        <v>8.4480000000000006E-3</v>
      </c>
      <c r="DP1957" s="72">
        <v>5.42</v>
      </c>
      <c r="DQ1957" s="72">
        <v>636.45000000000005</v>
      </c>
      <c r="DR1957" t="s">
        <v>407</v>
      </c>
      <c r="DT1957" t="s">
        <v>1204</v>
      </c>
    </row>
    <row r="1958" spans="1:124" x14ac:dyDescent="0.3">
      <c r="A1958" t="s">
        <v>51</v>
      </c>
      <c r="B1958">
        <v>34610</v>
      </c>
      <c r="C1958" s="95">
        <v>3129</v>
      </c>
      <c r="D1958" s="95">
        <v>12107955</v>
      </c>
      <c r="E1958" s="95">
        <v>3060</v>
      </c>
      <c r="F1958" s="95">
        <v>10285832</v>
      </c>
      <c r="G1958" s="95">
        <v>916</v>
      </c>
      <c r="H1958" s="95">
        <v>3071484</v>
      </c>
      <c r="I1958" s="95">
        <v>872</v>
      </c>
      <c r="J1958" s="95">
        <v>3009220</v>
      </c>
      <c r="K1958" s="95">
        <v>2956</v>
      </c>
      <c r="L1958" s="95">
        <v>12072435</v>
      </c>
      <c r="M1958" s="95">
        <v>2878</v>
      </c>
      <c r="N1958" s="95">
        <v>10509772</v>
      </c>
      <c r="O1958" s="95">
        <v>902</v>
      </c>
      <c r="P1958" s="95">
        <v>2977887</v>
      </c>
      <c r="Q1958" s="95">
        <v>843</v>
      </c>
      <c r="R1958" s="95">
        <v>3106781</v>
      </c>
      <c r="S1958" s="95">
        <v>3001</v>
      </c>
      <c r="T1958" s="95">
        <v>10769085</v>
      </c>
      <c r="U1958" s="95">
        <v>2913</v>
      </c>
      <c r="V1958" s="95">
        <v>10050754</v>
      </c>
      <c r="W1958" s="95">
        <v>910</v>
      </c>
      <c r="X1958" s="95">
        <v>4093399</v>
      </c>
      <c r="Y1958" s="95">
        <v>853</v>
      </c>
      <c r="Z1958" s="95">
        <v>3594145</v>
      </c>
      <c r="AA1958" s="95">
        <v>3047</v>
      </c>
      <c r="AB1958" s="95">
        <v>12883966</v>
      </c>
      <c r="AC1958" s="95">
        <v>2946</v>
      </c>
      <c r="AD1958" s="95">
        <v>11449716</v>
      </c>
      <c r="AE1958" s="95">
        <v>908</v>
      </c>
      <c r="AF1958" s="95">
        <v>3412824</v>
      </c>
      <c r="AG1958" s="95">
        <v>850</v>
      </c>
      <c r="AH1958" s="95">
        <v>3474023</v>
      </c>
      <c r="AI1958" s="95">
        <v>3254</v>
      </c>
      <c r="AJ1958" s="95">
        <v>14048727</v>
      </c>
      <c r="AK1958" s="95">
        <v>3145</v>
      </c>
      <c r="AL1958" s="95">
        <v>12793637</v>
      </c>
      <c r="AM1958" s="95">
        <v>959</v>
      </c>
      <c r="AN1958" s="95">
        <v>2828109</v>
      </c>
      <c r="AO1958" s="95">
        <v>908</v>
      </c>
      <c r="AP1958" s="95">
        <v>3594306</v>
      </c>
      <c r="AQ1958" s="72">
        <v>312.72000000000003</v>
      </c>
      <c r="AR1958" s="72">
        <v>281.77</v>
      </c>
      <c r="AS1958" s="72">
        <v>594.49</v>
      </c>
      <c r="AT1958" s="95">
        <v>15179439</v>
      </c>
      <c r="AU1958" s="95">
        <v>13295052</v>
      </c>
      <c r="AV1958" s="95">
        <v>4045</v>
      </c>
      <c r="AW1958" s="95">
        <v>3932</v>
      </c>
      <c r="AX1958" s="72">
        <v>325.08999999999997</v>
      </c>
      <c r="AY1958" s="72">
        <v>304.95</v>
      </c>
      <c r="AZ1958" s="72">
        <v>630.04</v>
      </c>
      <c r="BA1958" s="95">
        <v>15050322</v>
      </c>
      <c r="BB1958" s="95">
        <v>13616553</v>
      </c>
      <c r="BC1958" s="95">
        <v>3858</v>
      </c>
      <c r="BD1958" s="95">
        <v>3721</v>
      </c>
      <c r="BE1958" s="72">
        <v>316.68</v>
      </c>
      <c r="BF1958" s="72">
        <v>301.93</v>
      </c>
      <c r="BG1958" s="72">
        <v>618.61</v>
      </c>
      <c r="BH1958" s="95">
        <v>14862484</v>
      </c>
      <c r="BI1958" s="95">
        <v>13644899</v>
      </c>
      <c r="BJ1958" s="95">
        <v>3911</v>
      </c>
      <c r="BK1958" s="95">
        <v>3766</v>
      </c>
      <c r="BL1958" s="72">
        <v>343.38</v>
      </c>
      <c r="BM1958" s="72">
        <v>327.62</v>
      </c>
      <c r="BN1958" s="72">
        <v>671</v>
      </c>
      <c r="BO1958" s="95">
        <v>16296790</v>
      </c>
      <c r="BP1958" s="95">
        <v>14923739</v>
      </c>
      <c r="BQ1958" s="95">
        <v>3955</v>
      </c>
      <c r="BR1958" s="95">
        <v>3796</v>
      </c>
      <c r="BS1958" s="72">
        <v>333.82</v>
      </c>
      <c r="BT1958" s="72">
        <v>336.95</v>
      </c>
      <c r="BU1958" s="72">
        <v>670.77</v>
      </c>
      <c r="BV1958" s="95">
        <v>16876836</v>
      </c>
      <c r="BW1958" s="95">
        <v>16387943</v>
      </c>
      <c r="BX1958" s="95">
        <v>4213</v>
      </c>
      <c r="BY1958" s="95">
        <v>4053</v>
      </c>
      <c r="BZ1958" s="95">
        <v>3991</v>
      </c>
      <c r="CA1958" s="95">
        <v>3792</v>
      </c>
      <c r="CB1958" s="95">
        <v>3841</v>
      </c>
      <c r="CC1958" s="95">
        <v>3880</v>
      </c>
      <c r="CD1958" s="95">
        <v>4135</v>
      </c>
      <c r="CE1958" s="72">
        <v>650.75523149000003</v>
      </c>
      <c r="CF1958" s="72">
        <v>676.59346364999999</v>
      </c>
      <c r="CG1958" s="72">
        <v>712.40329333</v>
      </c>
      <c r="CH1958" s="72">
        <v>716.50152150999998</v>
      </c>
      <c r="CI1958" s="72">
        <v>731.52548966999996</v>
      </c>
      <c r="CJ1958" s="96">
        <v>0.91353856450000004</v>
      </c>
      <c r="CK1958" s="96">
        <v>0.93119433429999998</v>
      </c>
      <c r="CL1958" s="96">
        <v>0.86834242039999998</v>
      </c>
      <c r="CM1958" s="96">
        <v>0.93649487109999996</v>
      </c>
      <c r="CN1958" s="96">
        <v>0.91694685899999995</v>
      </c>
      <c r="CO1958" s="96">
        <v>0.9911777799</v>
      </c>
      <c r="CP1958" s="96">
        <v>0.92143249009999995</v>
      </c>
      <c r="CQ1958" s="96">
        <v>0.99584056389999998</v>
      </c>
      <c r="CR1958" s="96">
        <v>0.92528100570000005</v>
      </c>
      <c r="CS1958" s="95">
        <v>3669</v>
      </c>
      <c r="CT1958" s="95">
        <v>3624</v>
      </c>
      <c r="CU1958" s="95">
        <v>3698</v>
      </c>
      <c r="CV1958" s="95">
        <v>3749</v>
      </c>
      <c r="CW1958" s="95">
        <v>3997</v>
      </c>
      <c r="CX1958" s="96">
        <v>1.0094615810000001</v>
      </c>
      <c r="CY1958" s="96">
        <v>0.99031708399999996</v>
      </c>
      <c r="CZ1958" s="96">
        <v>0.984253445</v>
      </c>
      <c r="DA1958" s="96">
        <v>0.97654768400000003</v>
      </c>
      <c r="DB1958" s="96">
        <v>0.995303453</v>
      </c>
      <c r="DC1958">
        <v>2013</v>
      </c>
      <c r="DD1958" s="6">
        <v>3853.6</v>
      </c>
      <c r="DE1958" s="96">
        <v>2.7343495999999998E-3</v>
      </c>
      <c r="DF1958" s="72">
        <v>708.66</v>
      </c>
      <c r="DG1958" s="96">
        <v>1</v>
      </c>
      <c r="DH1958" s="72">
        <v>708.66</v>
      </c>
      <c r="DI1958" s="72">
        <v>709.14020688999994</v>
      </c>
      <c r="DJ1958" s="96">
        <v>1</v>
      </c>
      <c r="DK1958" s="72">
        <v>708.66</v>
      </c>
      <c r="DL1958" s="96">
        <v>1</v>
      </c>
      <c r="DM1958" s="72">
        <v>708.66</v>
      </c>
      <c r="DN1958" s="96">
        <v>1</v>
      </c>
      <c r="DO1958" s="96">
        <v>8.4189999999999994E-3</v>
      </c>
      <c r="DP1958" s="72">
        <v>5.97</v>
      </c>
      <c r="DQ1958" s="72">
        <v>702.69</v>
      </c>
      <c r="DR1958" t="s">
        <v>51</v>
      </c>
      <c r="DT1958" t="s">
        <v>1204</v>
      </c>
    </row>
    <row r="1959" spans="1:124" x14ac:dyDescent="0.3">
      <c r="A1959" t="s">
        <v>1243</v>
      </c>
      <c r="B1959">
        <v>34620</v>
      </c>
      <c r="C1959" s="95">
        <v>16522</v>
      </c>
      <c r="D1959" s="95">
        <v>57621526</v>
      </c>
      <c r="E1959" s="95">
        <v>16213</v>
      </c>
      <c r="F1959" s="95">
        <v>51416233</v>
      </c>
      <c r="G1959" s="95">
        <v>2174</v>
      </c>
      <c r="H1959" s="95">
        <v>7232552</v>
      </c>
      <c r="I1959" s="95">
        <v>2007</v>
      </c>
      <c r="J1959" s="95">
        <v>6559282</v>
      </c>
      <c r="K1959" s="95">
        <v>16226</v>
      </c>
      <c r="L1959" s="95">
        <v>58629676</v>
      </c>
      <c r="M1959" s="95">
        <v>15874</v>
      </c>
      <c r="N1959" s="95">
        <v>52468992</v>
      </c>
      <c r="O1959" s="95">
        <v>2124</v>
      </c>
      <c r="P1959" s="95">
        <v>6690666</v>
      </c>
      <c r="Q1959" s="95">
        <v>1957</v>
      </c>
      <c r="R1959" s="95">
        <v>6608571</v>
      </c>
      <c r="S1959" s="95">
        <v>16095</v>
      </c>
      <c r="T1959" s="95">
        <v>58286928</v>
      </c>
      <c r="U1959" s="95">
        <v>15688</v>
      </c>
      <c r="V1959" s="95">
        <v>56202762</v>
      </c>
      <c r="W1959" s="95">
        <v>2148</v>
      </c>
      <c r="X1959" s="95">
        <v>6736337</v>
      </c>
      <c r="Y1959" s="95">
        <v>1976</v>
      </c>
      <c r="Z1959" s="95">
        <v>7264130</v>
      </c>
      <c r="AA1959" s="95">
        <v>16144</v>
      </c>
      <c r="AB1959" s="95">
        <v>56812905</v>
      </c>
      <c r="AC1959" s="95">
        <v>15663</v>
      </c>
      <c r="AD1959" s="95">
        <v>60770794</v>
      </c>
      <c r="AE1959" s="95">
        <v>2145</v>
      </c>
      <c r="AF1959" s="95">
        <v>8079094</v>
      </c>
      <c r="AG1959" s="95">
        <v>1972</v>
      </c>
      <c r="AH1959" s="95">
        <v>7841541</v>
      </c>
      <c r="AI1959" s="95">
        <v>16541</v>
      </c>
      <c r="AJ1959" s="95">
        <v>55968607.479999997</v>
      </c>
      <c r="AK1959" s="95">
        <v>15991</v>
      </c>
      <c r="AL1959" s="95">
        <v>64988678.460000001</v>
      </c>
      <c r="AM1959" s="95">
        <v>2211</v>
      </c>
      <c r="AN1959" s="95">
        <v>7200610</v>
      </c>
      <c r="AO1959" s="95">
        <v>2048</v>
      </c>
      <c r="AP1959" s="95">
        <v>8611215</v>
      </c>
      <c r="AQ1959" s="72">
        <v>289.07</v>
      </c>
      <c r="AR1959" s="72">
        <v>265.16000000000003</v>
      </c>
      <c r="AS1959" s="72">
        <v>554.23</v>
      </c>
      <c r="AT1959" s="95">
        <v>64854078</v>
      </c>
      <c r="AU1959" s="95">
        <v>57975515</v>
      </c>
      <c r="AV1959" s="95">
        <v>18696</v>
      </c>
      <c r="AW1959" s="95">
        <v>18220</v>
      </c>
      <c r="AX1959" s="72">
        <v>296.64</v>
      </c>
      <c r="AY1959" s="72">
        <v>276.10000000000002</v>
      </c>
      <c r="AZ1959" s="72">
        <v>572.74</v>
      </c>
      <c r="BA1959" s="95">
        <v>65320342</v>
      </c>
      <c r="BB1959" s="95">
        <v>59077563</v>
      </c>
      <c r="BC1959" s="95">
        <v>18350</v>
      </c>
      <c r="BD1959" s="95">
        <v>17831</v>
      </c>
      <c r="BE1959" s="72">
        <v>297.02</v>
      </c>
      <c r="BF1959" s="72">
        <v>299.42</v>
      </c>
      <c r="BG1959" s="72">
        <v>596.44000000000005</v>
      </c>
      <c r="BH1959" s="95">
        <v>65023265</v>
      </c>
      <c r="BI1959" s="95">
        <v>63466892</v>
      </c>
      <c r="BJ1959" s="95">
        <v>18243</v>
      </c>
      <c r="BK1959" s="95">
        <v>17664</v>
      </c>
      <c r="BL1959" s="72">
        <v>295.68</v>
      </c>
      <c r="BM1959" s="72">
        <v>324.22000000000003</v>
      </c>
      <c r="BN1959" s="72">
        <v>619.9</v>
      </c>
      <c r="BO1959" s="95">
        <v>64891999</v>
      </c>
      <c r="BP1959" s="95">
        <v>68612335</v>
      </c>
      <c r="BQ1959" s="95">
        <v>18289</v>
      </c>
      <c r="BR1959" s="95">
        <v>17635</v>
      </c>
      <c r="BS1959" s="72">
        <v>280.72000000000003</v>
      </c>
      <c r="BT1959" s="72">
        <v>340</v>
      </c>
      <c r="BU1959" s="72">
        <v>620.72</v>
      </c>
      <c r="BV1959" s="95">
        <v>63169217.479999997</v>
      </c>
      <c r="BW1959" s="95">
        <v>73599893.459999993</v>
      </c>
      <c r="BX1959" s="95">
        <v>18752</v>
      </c>
      <c r="BY1959" s="95">
        <v>18039</v>
      </c>
      <c r="BZ1959" s="95">
        <v>18469</v>
      </c>
      <c r="CA1959" s="95">
        <v>18099</v>
      </c>
      <c r="CB1959" s="95">
        <v>17964</v>
      </c>
      <c r="CC1959" s="95">
        <v>17979</v>
      </c>
      <c r="CD1959" s="95">
        <v>18403</v>
      </c>
      <c r="CE1959" s="72">
        <v>650.75523149000003</v>
      </c>
      <c r="CF1959" s="72">
        <v>676.59346364999999</v>
      </c>
      <c r="CG1959" s="72">
        <v>712.40329333</v>
      </c>
      <c r="CH1959" s="72">
        <v>716.50152150999998</v>
      </c>
      <c r="CI1959" s="72">
        <v>731.52548966999996</v>
      </c>
      <c r="CJ1959" s="96">
        <v>0.8516719854</v>
      </c>
      <c r="CK1959" s="96">
        <v>0.8465053696</v>
      </c>
      <c r="CL1959" s="96">
        <v>0.83722240699999995</v>
      </c>
      <c r="CM1959" s="96">
        <v>0.86517611110000003</v>
      </c>
      <c r="CN1959" s="96">
        <v>0.84852819040000005</v>
      </c>
      <c r="CO1959" s="96">
        <v>0.92638157399999999</v>
      </c>
      <c r="CP1959" s="96">
        <v>0.91735504739999996</v>
      </c>
      <c r="CQ1959" s="96">
        <v>0.99584056389999998</v>
      </c>
      <c r="CR1959" s="96">
        <v>0.92118653289999997</v>
      </c>
      <c r="CS1959" s="95">
        <v>17444</v>
      </c>
      <c r="CT1959" s="95">
        <v>17395</v>
      </c>
      <c r="CU1959" s="95">
        <v>17243</v>
      </c>
      <c r="CV1959" s="95">
        <v>17275</v>
      </c>
      <c r="CW1959" s="95">
        <v>17741</v>
      </c>
      <c r="CX1959" s="96">
        <v>0.93307611499999998</v>
      </c>
      <c r="CY1959" s="96">
        <v>0.92726598800000004</v>
      </c>
      <c r="CZ1959" s="96">
        <v>0.92555531000000002</v>
      </c>
      <c r="DA1959" s="96">
        <v>0.91839781300000001</v>
      </c>
      <c r="DB1959" s="96">
        <v>0.92750906300000002</v>
      </c>
      <c r="DC1959">
        <v>2013</v>
      </c>
      <c r="DD1959" s="6">
        <v>17877.8</v>
      </c>
      <c r="DE1959" s="96">
        <v>2.2170753999999999E-3</v>
      </c>
      <c r="DF1959" s="72">
        <v>705.89</v>
      </c>
      <c r="DG1959" s="96">
        <v>1</v>
      </c>
      <c r="DH1959" s="72">
        <v>705.89</v>
      </c>
      <c r="DI1959" s="72">
        <v>709.14020688999994</v>
      </c>
      <c r="DJ1959" s="96">
        <v>1</v>
      </c>
      <c r="DK1959" s="72">
        <v>705.89</v>
      </c>
      <c r="DL1959" s="96">
        <v>1</v>
      </c>
      <c r="DM1959" s="72">
        <v>705.89</v>
      </c>
      <c r="DN1959" s="96">
        <v>1</v>
      </c>
      <c r="DO1959" s="96">
        <v>7.4970000000000002E-3</v>
      </c>
      <c r="DP1959" s="72">
        <v>5.29</v>
      </c>
      <c r="DQ1959" s="72">
        <v>700.6</v>
      </c>
      <c r="DR1959" t="s">
        <v>1243</v>
      </c>
      <c r="DT1959" t="s">
        <v>1204</v>
      </c>
    </row>
    <row r="1960" spans="1:124" x14ac:dyDescent="0.3">
      <c r="A1960" t="s">
        <v>1244</v>
      </c>
      <c r="B1960">
        <v>34630</v>
      </c>
      <c r="C1960" s="95">
        <v>11679</v>
      </c>
      <c r="D1960" s="95">
        <v>57223021</v>
      </c>
      <c r="E1960" s="95">
        <v>11262</v>
      </c>
      <c r="F1960" s="95">
        <v>35658708</v>
      </c>
      <c r="G1960" s="95">
        <v>3585</v>
      </c>
      <c r="H1960" s="95">
        <v>14061527</v>
      </c>
      <c r="I1960" s="95">
        <v>3270</v>
      </c>
      <c r="J1960" s="95">
        <v>10413632</v>
      </c>
      <c r="K1960" s="95">
        <v>11912</v>
      </c>
      <c r="L1960" s="95">
        <v>53866898</v>
      </c>
      <c r="M1960" s="95">
        <v>11452</v>
      </c>
      <c r="N1960" s="95">
        <v>36279708</v>
      </c>
      <c r="O1960" s="95">
        <v>3726</v>
      </c>
      <c r="P1960" s="95">
        <v>14315576</v>
      </c>
      <c r="Q1960" s="95">
        <v>3402</v>
      </c>
      <c r="R1960" s="95">
        <v>11171418</v>
      </c>
      <c r="S1960" s="95">
        <v>12391</v>
      </c>
      <c r="T1960" s="95">
        <v>59319934</v>
      </c>
      <c r="U1960" s="95">
        <v>11898</v>
      </c>
      <c r="V1960" s="95">
        <v>39474089</v>
      </c>
      <c r="W1960" s="95">
        <v>3877</v>
      </c>
      <c r="X1960" s="95">
        <v>17466361</v>
      </c>
      <c r="Y1960" s="95">
        <v>3547</v>
      </c>
      <c r="Z1960" s="95">
        <v>12756997</v>
      </c>
      <c r="AA1960" s="95">
        <v>12896</v>
      </c>
      <c r="AB1960" s="95">
        <v>56607679</v>
      </c>
      <c r="AC1960" s="95">
        <v>12353</v>
      </c>
      <c r="AD1960" s="95">
        <v>43508028</v>
      </c>
      <c r="AE1960" s="95">
        <v>4015</v>
      </c>
      <c r="AF1960" s="95">
        <v>18089474</v>
      </c>
      <c r="AG1960" s="95">
        <v>3675</v>
      </c>
      <c r="AH1960" s="95">
        <v>14254182</v>
      </c>
      <c r="AI1960" s="95">
        <v>13368</v>
      </c>
      <c r="AJ1960" s="95">
        <v>61999518.920000002</v>
      </c>
      <c r="AK1960" s="95">
        <v>12791</v>
      </c>
      <c r="AL1960" s="95">
        <v>46835155.829999998</v>
      </c>
      <c r="AM1960" s="95">
        <v>4225</v>
      </c>
      <c r="AN1960" s="95">
        <v>19468519</v>
      </c>
      <c r="AO1960" s="95">
        <v>3905</v>
      </c>
      <c r="AP1960" s="95">
        <v>15628658</v>
      </c>
      <c r="AQ1960" s="72">
        <v>389.18</v>
      </c>
      <c r="AR1960" s="72">
        <v>264.2</v>
      </c>
      <c r="AS1960" s="72">
        <v>653.38</v>
      </c>
      <c r="AT1960" s="95">
        <v>71284548</v>
      </c>
      <c r="AU1960" s="95">
        <v>46072340</v>
      </c>
      <c r="AV1960" s="95">
        <v>15264</v>
      </c>
      <c r="AW1960" s="95">
        <v>14532</v>
      </c>
      <c r="AX1960" s="72">
        <v>363.34</v>
      </c>
      <c r="AY1960" s="72">
        <v>266.20999999999998</v>
      </c>
      <c r="AZ1960" s="72">
        <v>629.54999999999995</v>
      </c>
      <c r="BA1960" s="95">
        <v>68182474</v>
      </c>
      <c r="BB1960" s="95">
        <v>47451126</v>
      </c>
      <c r="BC1960" s="95">
        <v>15638</v>
      </c>
      <c r="BD1960" s="95">
        <v>14854</v>
      </c>
      <c r="BE1960" s="72">
        <v>393.34</v>
      </c>
      <c r="BF1960" s="72">
        <v>281.81</v>
      </c>
      <c r="BG1960" s="72">
        <v>675.15</v>
      </c>
      <c r="BH1960" s="95">
        <v>76786295</v>
      </c>
      <c r="BI1960" s="95">
        <v>52231086</v>
      </c>
      <c r="BJ1960" s="95">
        <v>16268</v>
      </c>
      <c r="BK1960" s="95">
        <v>15445</v>
      </c>
      <c r="BL1960" s="72">
        <v>368.09</v>
      </c>
      <c r="BM1960" s="72">
        <v>300.32</v>
      </c>
      <c r="BN1960" s="72">
        <v>668.41</v>
      </c>
      <c r="BO1960" s="95">
        <v>74697153</v>
      </c>
      <c r="BP1960" s="95">
        <v>57762210</v>
      </c>
      <c r="BQ1960" s="95">
        <v>16911</v>
      </c>
      <c r="BR1960" s="95">
        <v>16028</v>
      </c>
      <c r="BS1960" s="72">
        <v>385.89</v>
      </c>
      <c r="BT1960" s="72">
        <v>311.77</v>
      </c>
      <c r="BU1960" s="72">
        <v>697.66</v>
      </c>
      <c r="BV1960" s="95">
        <v>81468037.920000002</v>
      </c>
      <c r="BW1960" s="95">
        <v>62463813.829999998</v>
      </c>
      <c r="BX1960" s="95">
        <v>17593</v>
      </c>
      <c r="BY1960" s="95">
        <v>16696</v>
      </c>
      <c r="BZ1960" s="95">
        <v>14915</v>
      </c>
      <c r="CA1960" s="95">
        <v>15259</v>
      </c>
      <c r="CB1960" s="95">
        <v>15871</v>
      </c>
      <c r="CC1960" s="95">
        <v>16492</v>
      </c>
      <c r="CD1960" s="95">
        <v>17154</v>
      </c>
      <c r="CE1960" s="72">
        <v>650.75523149000003</v>
      </c>
      <c r="CF1960" s="72">
        <v>676.59346364999999</v>
      </c>
      <c r="CG1960" s="72">
        <v>712.40329333</v>
      </c>
      <c r="CH1960" s="72">
        <v>716.50152150999998</v>
      </c>
      <c r="CI1960" s="72">
        <v>731.52548966999996</v>
      </c>
      <c r="CJ1960" s="96">
        <v>1.004033419</v>
      </c>
      <c r="CK1960" s="96">
        <v>0.93047011810000002</v>
      </c>
      <c r="CL1960" s="96">
        <v>0.94770757849999998</v>
      </c>
      <c r="CM1960" s="96">
        <v>0.93288008460000005</v>
      </c>
      <c r="CN1960" s="96">
        <v>0.95370566010000002</v>
      </c>
      <c r="CO1960" s="96">
        <v>1.0090579001</v>
      </c>
      <c r="CP1960" s="96">
        <v>0.94519786419999996</v>
      </c>
      <c r="CQ1960" s="96">
        <v>0.99584056389999998</v>
      </c>
      <c r="CR1960" s="96">
        <v>0.9491456398</v>
      </c>
      <c r="CS1960" s="95">
        <v>13406</v>
      </c>
      <c r="CT1960" s="95">
        <v>13416</v>
      </c>
      <c r="CU1960" s="95">
        <v>13893</v>
      </c>
      <c r="CV1960" s="95">
        <v>14130</v>
      </c>
      <c r="CW1960" s="95">
        <v>14597</v>
      </c>
      <c r="CX1960" s="96">
        <v>1.020782648</v>
      </c>
      <c r="CY1960" s="96">
        <v>1.032793512</v>
      </c>
      <c r="CZ1960" s="96">
        <v>1.0046466679999999</v>
      </c>
      <c r="DA1960" s="96">
        <v>1.0030537530000001</v>
      </c>
      <c r="DB1960" s="96">
        <v>0.98648510499999997</v>
      </c>
      <c r="DC1960">
        <v>2013</v>
      </c>
      <c r="DD1960" s="6">
        <v>15511</v>
      </c>
      <c r="DE1960" s="96">
        <v>5.2555770999999996E-3</v>
      </c>
      <c r="DF1960" s="72">
        <v>725.1</v>
      </c>
      <c r="DG1960" s="96">
        <v>1</v>
      </c>
      <c r="DH1960" s="72">
        <v>725.1</v>
      </c>
      <c r="DI1960" s="72">
        <v>730.53937281000003</v>
      </c>
      <c r="DJ1960" s="96">
        <v>1</v>
      </c>
      <c r="DK1960" s="72">
        <v>725.1</v>
      </c>
      <c r="DL1960" s="96">
        <v>1</v>
      </c>
      <c r="DM1960" s="72">
        <v>725.1</v>
      </c>
      <c r="DN1960" s="96">
        <v>1</v>
      </c>
      <c r="DO1960" s="96">
        <v>1.2858E-2</v>
      </c>
      <c r="DP1960" s="72">
        <v>9.32</v>
      </c>
      <c r="DQ1960" s="72">
        <v>715.78</v>
      </c>
      <c r="DR1960" t="s">
        <v>1244</v>
      </c>
      <c r="DT1960" t="s">
        <v>1204</v>
      </c>
    </row>
    <row r="1961" spans="1:124" x14ac:dyDescent="0.3">
      <c r="A1961" t="s">
        <v>1245</v>
      </c>
      <c r="B1961">
        <v>34640</v>
      </c>
      <c r="C1961" s="95">
        <v>22874</v>
      </c>
      <c r="D1961" s="95">
        <v>83876129</v>
      </c>
      <c r="E1961" s="95">
        <v>22292</v>
      </c>
      <c r="F1961" s="95">
        <v>82834674</v>
      </c>
      <c r="G1961" s="95">
        <v>4697</v>
      </c>
      <c r="H1961" s="95">
        <v>14740530</v>
      </c>
      <c r="I1961" s="95">
        <v>4279</v>
      </c>
      <c r="J1961" s="95">
        <v>16125077</v>
      </c>
      <c r="K1961" s="95">
        <v>22842</v>
      </c>
      <c r="L1961" s="95">
        <v>86230355</v>
      </c>
      <c r="M1961" s="95">
        <v>22209</v>
      </c>
      <c r="N1961" s="95">
        <v>84286742</v>
      </c>
      <c r="O1961" s="95">
        <v>4635</v>
      </c>
      <c r="P1961" s="95">
        <v>14154957</v>
      </c>
      <c r="Q1961" s="95">
        <v>4186</v>
      </c>
      <c r="R1961" s="95">
        <v>15682865</v>
      </c>
      <c r="S1961" s="95">
        <v>23573</v>
      </c>
      <c r="T1961" s="95">
        <v>88257155</v>
      </c>
      <c r="U1961" s="95">
        <v>22807</v>
      </c>
      <c r="V1961" s="95">
        <v>90828858</v>
      </c>
      <c r="W1961" s="95">
        <v>4600</v>
      </c>
      <c r="X1961" s="95">
        <v>15266482</v>
      </c>
      <c r="Y1961" s="95">
        <v>4151</v>
      </c>
      <c r="Z1961" s="95">
        <v>16746115</v>
      </c>
      <c r="AA1961" s="95">
        <v>24401</v>
      </c>
      <c r="AB1961" s="95">
        <v>87811058</v>
      </c>
      <c r="AC1961" s="95">
        <v>23462</v>
      </c>
      <c r="AD1961" s="95">
        <v>97828032</v>
      </c>
      <c r="AE1961" s="95">
        <v>4768</v>
      </c>
      <c r="AF1961" s="95">
        <v>15846940</v>
      </c>
      <c r="AG1961" s="95">
        <v>4339</v>
      </c>
      <c r="AH1961" s="95">
        <v>18685958</v>
      </c>
      <c r="AI1961" s="95">
        <v>25492</v>
      </c>
      <c r="AJ1961" s="95">
        <v>90570125.430000007</v>
      </c>
      <c r="AK1961" s="95">
        <v>24449</v>
      </c>
      <c r="AL1961" s="95">
        <v>102294082.45</v>
      </c>
      <c r="AM1961" s="95">
        <v>5108</v>
      </c>
      <c r="AN1961" s="95">
        <v>16740031</v>
      </c>
      <c r="AO1961" s="95">
        <v>4685</v>
      </c>
      <c r="AP1961" s="95">
        <v>20322793</v>
      </c>
      <c r="AQ1961" s="72">
        <v>298.07</v>
      </c>
      <c r="AR1961" s="72">
        <v>310.36</v>
      </c>
      <c r="AS1961" s="72">
        <v>608.42999999999995</v>
      </c>
      <c r="AT1961" s="95">
        <v>98616659</v>
      </c>
      <c r="AU1961" s="95">
        <v>98959751</v>
      </c>
      <c r="AV1961" s="95">
        <v>27571</v>
      </c>
      <c r="AW1961" s="95">
        <v>26571</v>
      </c>
      <c r="AX1961" s="72">
        <v>304.45</v>
      </c>
      <c r="AY1961" s="72">
        <v>315.62</v>
      </c>
      <c r="AZ1961" s="72">
        <v>620.07000000000005</v>
      </c>
      <c r="BA1961" s="95">
        <v>100385312</v>
      </c>
      <c r="BB1961" s="95">
        <v>99969607</v>
      </c>
      <c r="BC1961" s="95">
        <v>27477</v>
      </c>
      <c r="BD1961" s="95">
        <v>26395</v>
      </c>
      <c r="BE1961" s="72">
        <v>306.20999999999998</v>
      </c>
      <c r="BF1961" s="72">
        <v>332.54</v>
      </c>
      <c r="BG1961" s="72">
        <v>638.75</v>
      </c>
      <c r="BH1961" s="95">
        <v>103523637</v>
      </c>
      <c r="BI1961" s="95">
        <v>107574973</v>
      </c>
      <c r="BJ1961" s="95">
        <v>28173</v>
      </c>
      <c r="BK1961" s="95">
        <v>26958</v>
      </c>
      <c r="BL1961" s="72">
        <v>296.14</v>
      </c>
      <c r="BM1961" s="72">
        <v>349.25</v>
      </c>
      <c r="BN1961" s="72">
        <v>645.39</v>
      </c>
      <c r="BO1961" s="95">
        <v>103657998</v>
      </c>
      <c r="BP1961" s="95">
        <v>116513990</v>
      </c>
      <c r="BQ1961" s="95">
        <v>29169</v>
      </c>
      <c r="BR1961" s="95">
        <v>27801</v>
      </c>
      <c r="BS1961" s="72">
        <v>292.24</v>
      </c>
      <c r="BT1961" s="72">
        <v>350.73</v>
      </c>
      <c r="BU1961" s="72">
        <v>642.97</v>
      </c>
      <c r="BV1961" s="95">
        <v>107310156.43000001</v>
      </c>
      <c r="BW1961" s="95">
        <v>122616875.45</v>
      </c>
      <c r="BX1961" s="95">
        <v>30600</v>
      </c>
      <c r="BY1961" s="95">
        <v>29134</v>
      </c>
      <c r="BZ1961" s="95">
        <v>27094</v>
      </c>
      <c r="CA1961" s="95">
        <v>26954</v>
      </c>
      <c r="CB1961" s="95">
        <v>27587</v>
      </c>
      <c r="CC1961" s="95">
        <v>28520</v>
      </c>
      <c r="CD1961" s="95">
        <v>29883</v>
      </c>
      <c r="CE1961" s="72">
        <v>650.75523149000003</v>
      </c>
      <c r="CF1961" s="72">
        <v>676.59346364999999</v>
      </c>
      <c r="CG1961" s="72">
        <v>712.40329333</v>
      </c>
      <c r="CH1961" s="72">
        <v>716.50152150999998</v>
      </c>
      <c r="CI1961" s="72">
        <v>731.52548966999996</v>
      </c>
      <c r="CJ1961" s="96">
        <v>0.93495982909999997</v>
      </c>
      <c r="CK1961" s="96">
        <v>0.9164587501</v>
      </c>
      <c r="CL1961" s="96">
        <v>0.89661292410000004</v>
      </c>
      <c r="CM1961" s="96">
        <v>0.90075175090000004</v>
      </c>
      <c r="CN1961" s="96">
        <v>0.87894408199999996</v>
      </c>
      <c r="CO1961" s="96">
        <v>0.94865554240000005</v>
      </c>
      <c r="CP1961" s="96">
        <v>0.95455666130000005</v>
      </c>
      <c r="CQ1961" s="96">
        <v>0.99584056389999998</v>
      </c>
      <c r="CR1961" s="96">
        <v>0.95854352549999999</v>
      </c>
      <c r="CS1961" s="95">
        <v>25767</v>
      </c>
      <c r="CT1961" s="95">
        <v>25600</v>
      </c>
      <c r="CU1961" s="95">
        <v>26172</v>
      </c>
      <c r="CV1961" s="95">
        <v>26780</v>
      </c>
      <c r="CW1961" s="95">
        <v>27953</v>
      </c>
      <c r="CX1961" s="96">
        <v>0.97165014699999996</v>
      </c>
      <c r="CY1961" s="96">
        <v>0.95644905199999997</v>
      </c>
      <c r="CZ1961" s="96">
        <v>0.93784635199999999</v>
      </c>
      <c r="DA1961" s="96">
        <v>0.93256239500000004</v>
      </c>
      <c r="DB1961" s="96">
        <v>0.945860021</v>
      </c>
      <c r="DC1961">
        <v>2013</v>
      </c>
      <c r="DD1961" s="6">
        <v>27371.8</v>
      </c>
      <c r="DE1961" s="96">
        <v>5.0446425E-3</v>
      </c>
      <c r="DF1961" s="72">
        <v>732.44</v>
      </c>
      <c r="DG1961" s="96">
        <v>1</v>
      </c>
      <c r="DH1961" s="72">
        <v>732.44</v>
      </c>
      <c r="DI1961" s="72">
        <v>729.53363062000005</v>
      </c>
      <c r="DJ1961" s="96">
        <v>1</v>
      </c>
      <c r="DK1961" s="72">
        <v>732.44</v>
      </c>
      <c r="DL1961" s="96">
        <v>1</v>
      </c>
      <c r="DM1961" s="72">
        <v>732.44</v>
      </c>
      <c r="DN1961" s="96">
        <v>1</v>
      </c>
      <c r="DO1961" s="96">
        <v>1.8593999999999999E-2</v>
      </c>
      <c r="DP1961" s="72">
        <v>13.62</v>
      </c>
      <c r="DQ1961" s="72">
        <v>718.82</v>
      </c>
      <c r="DR1961" t="s">
        <v>1245</v>
      </c>
      <c r="DT1961" t="s">
        <v>1204</v>
      </c>
    </row>
    <row r="1962" spans="1:124" x14ac:dyDescent="0.3">
      <c r="A1962" t="s">
        <v>1246</v>
      </c>
      <c r="B1962">
        <v>34650</v>
      </c>
      <c r="C1962" s="95">
        <v>3287</v>
      </c>
      <c r="D1962" s="95">
        <v>14234652</v>
      </c>
      <c r="E1962" s="95">
        <v>3209</v>
      </c>
      <c r="F1962" s="95">
        <v>9676909</v>
      </c>
      <c r="G1962" s="95">
        <v>1093</v>
      </c>
      <c r="H1962" s="95">
        <v>3415036</v>
      </c>
      <c r="I1962" s="95">
        <v>1034</v>
      </c>
      <c r="J1962" s="95">
        <v>2766080</v>
      </c>
      <c r="K1962" s="95">
        <v>3235</v>
      </c>
      <c r="L1962" s="95">
        <v>14927599</v>
      </c>
      <c r="M1962" s="95">
        <v>3149</v>
      </c>
      <c r="N1962" s="95">
        <v>9832577</v>
      </c>
      <c r="O1962" s="95">
        <v>1063</v>
      </c>
      <c r="P1962" s="95">
        <v>3537423</v>
      </c>
      <c r="Q1962" s="95">
        <v>999</v>
      </c>
      <c r="R1962" s="95">
        <v>2686110</v>
      </c>
      <c r="S1962" s="95">
        <v>3236</v>
      </c>
      <c r="T1962" s="95">
        <v>16619396</v>
      </c>
      <c r="U1962" s="95">
        <v>3132</v>
      </c>
      <c r="V1962" s="95">
        <v>10816023</v>
      </c>
      <c r="W1962" s="95">
        <v>1045</v>
      </c>
      <c r="X1962" s="95">
        <v>3658403</v>
      </c>
      <c r="Y1962" s="95">
        <v>979</v>
      </c>
      <c r="Z1962" s="95">
        <v>3214873</v>
      </c>
      <c r="AA1962" s="95">
        <v>3259</v>
      </c>
      <c r="AB1962" s="95">
        <v>15712577</v>
      </c>
      <c r="AC1962" s="95">
        <v>3145</v>
      </c>
      <c r="AD1962" s="95">
        <v>11433924</v>
      </c>
      <c r="AE1962" s="95">
        <v>1019</v>
      </c>
      <c r="AF1962" s="95">
        <v>4449237</v>
      </c>
      <c r="AG1962" s="95">
        <v>951</v>
      </c>
      <c r="AH1962" s="95">
        <v>3101775</v>
      </c>
      <c r="AI1962" s="95">
        <v>3387</v>
      </c>
      <c r="AJ1962" s="95">
        <v>16227760.66</v>
      </c>
      <c r="AK1962" s="95">
        <v>3266</v>
      </c>
      <c r="AL1962" s="95">
        <v>12454646.51</v>
      </c>
      <c r="AM1962" s="95">
        <v>1022</v>
      </c>
      <c r="AN1962" s="95">
        <v>3500315</v>
      </c>
      <c r="AO1962" s="95">
        <v>961</v>
      </c>
      <c r="AP1962" s="95">
        <v>3317719</v>
      </c>
      <c r="AQ1962" s="72">
        <v>335.8</v>
      </c>
      <c r="AR1962" s="72">
        <v>244.38</v>
      </c>
      <c r="AS1962" s="72">
        <v>580.17999999999995</v>
      </c>
      <c r="AT1962" s="95">
        <v>17649688</v>
      </c>
      <c r="AU1962" s="95">
        <v>12442989</v>
      </c>
      <c r="AV1962" s="95">
        <v>4380</v>
      </c>
      <c r="AW1962" s="95">
        <v>4243</v>
      </c>
      <c r="AX1962" s="72">
        <v>358.02</v>
      </c>
      <c r="AY1962" s="72">
        <v>251.5</v>
      </c>
      <c r="AZ1962" s="72">
        <v>609.52</v>
      </c>
      <c r="BA1962" s="95">
        <v>18465022</v>
      </c>
      <c r="BB1962" s="95">
        <v>12518687</v>
      </c>
      <c r="BC1962" s="95">
        <v>4298</v>
      </c>
      <c r="BD1962" s="95">
        <v>4148</v>
      </c>
      <c r="BE1962" s="72">
        <v>394.72</v>
      </c>
      <c r="BF1962" s="72">
        <v>284.42</v>
      </c>
      <c r="BG1962" s="72">
        <v>679.14</v>
      </c>
      <c r="BH1962" s="95">
        <v>20277799</v>
      </c>
      <c r="BI1962" s="95">
        <v>14030896</v>
      </c>
      <c r="BJ1962" s="95">
        <v>4281</v>
      </c>
      <c r="BK1962" s="95">
        <v>4111</v>
      </c>
      <c r="BL1962" s="72">
        <v>392.74</v>
      </c>
      <c r="BM1962" s="72">
        <v>295.73</v>
      </c>
      <c r="BN1962" s="72">
        <v>688.47</v>
      </c>
      <c r="BO1962" s="95">
        <v>20161814</v>
      </c>
      <c r="BP1962" s="95">
        <v>14535699</v>
      </c>
      <c r="BQ1962" s="95">
        <v>4278</v>
      </c>
      <c r="BR1962" s="95">
        <v>4096</v>
      </c>
      <c r="BS1962" s="72">
        <v>372.88</v>
      </c>
      <c r="BT1962" s="72">
        <v>310.94</v>
      </c>
      <c r="BU1962" s="72">
        <v>683.82</v>
      </c>
      <c r="BV1962" s="95">
        <v>19728075.66</v>
      </c>
      <c r="BW1962" s="95">
        <v>15772365.51</v>
      </c>
      <c r="BX1962" s="95">
        <v>4409</v>
      </c>
      <c r="BY1962" s="95">
        <v>4227</v>
      </c>
      <c r="BZ1962" s="95">
        <v>4315</v>
      </c>
      <c r="CA1962" s="95">
        <v>4225</v>
      </c>
      <c r="CB1962" s="95">
        <v>4199</v>
      </c>
      <c r="CC1962" s="95">
        <v>4192</v>
      </c>
      <c r="CD1962" s="95">
        <v>4320</v>
      </c>
      <c r="CE1962" s="72">
        <v>650.75523149000003</v>
      </c>
      <c r="CF1962" s="72">
        <v>676.59346364999999</v>
      </c>
      <c r="CG1962" s="72">
        <v>712.40329333</v>
      </c>
      <c r="CH1962" s="72">
        <v>716.50152150999998</v>
      </c>
      <c r="CI1962" s="72">
        <v>731.52548966999996</v>
      </c>
      <c r="CJ1962" s="96">
        <v>0.89154872969999999</v>
      </c>
      <c r="CK1962" s="96">
        <v>0.90086593020000005</v>
      </c>
      <c r="CL1962" s="96">
        <v>0.95330833859999997</v>
      </c>
      <c r="CM1962" s="96">
        <v>0.96087723380000001</v>
      </c>
      <c r="CN1962" s="96">
        <v>0.93478629199999996</v>
      </c>
      <c r="CO1962" s="96">
        <v>0.99926012060000002</v>
      </c>
      <c r="CP1962" s="96">
        <v>0.92896462660000001</v>
      </c>
      <c r="CQ1962" s="96">
        <v>0.99584056389999998</v>
      </c>
      <c r="CR1962" s="96">
        <v>0.93284460150000004</v>
      </c>
      <c r="CS1962" s="95">
        <v>4122</v>
      </c>
      <c r="CT1962" s="95">
        <v>4112</v>
      </c>
      <c r="CU1962" s="95">
        <v>4103</v>
      </c>
      <c r="CV1962" s="95">
        <v>4144</v>
      </c>
      <c r="CW1962" s="95">
        <v>4331</v>
      </c>
      <c r="CX1962" s="96">
        <v>0.99408792400000001</v>
      </c>
      <c r="CY1962" s="96">
        <v>1.012705653</v>
      </c>
      <c r="CZ1962" s="96">
        <v>0.99284266099999996</v>
      </c>
      <c r="DA1962" s="96">
        <v>0.99785258300000002</v>
      </c>
      <c r="DB1962" s="96">
        <v>0.99884345900000004</v>
      </c>
      <c r="DC1962">
        <v>2013</v>
      </c>
      <c r="DD1962" s="6">
        <v>4165</v>
      </c>
      <c r="DE1962" s="96">
        <v>7.1466257E-3</v>
      </c>
      <c r="DF1962" s="72">
        <v>711.3</v>
      </c>
      <c r="DG1962" s="96">
        <v>1</v>
      </c>
      <c r="DH1962" s="72">
        <v>711.3</v>
      </c>
      <c r="DI1962" s="72">
        <v>709.14020688999994</v>
      </c>
      <c r="DJ1962" s="96">
        <v>1</v>
      </c>
      <c r="DK1962" s="72">
        <v>711.3</v>
      </c>
      <c r="DL1962" s="96">
        <v>1</v>
      </c>
      <c r="DM1962" s="72">
        <v>711.3</v>
      </c>
      <c r="DN1962" s="96">
        <v>1</v>
      </c>
      <c r="DO1962" s="96">
        <v>1.5800999999999999E-2</v>
      </c>
      <c r="DP1962" s="72">
        <v>11.24</v>
      </c>
      <c r="DQ1962" s="72">
        <v>700.06</v>
      </c>
      <c r="DR1962" t="s">
        <v>1246</v>
      </c>
      <c r="DT1962" t="s">
        <v>1204</v>
      </c>
    </row>
    <row r="1963" spans="1:124" x14ac:dyDescent="0.3">
      <c r="A1963" t="s">
        <v>1247</v>
      </c>
      <c r="B1963">
        <v>34660</v>
      </c>
      <c r="C1963" s="95">
        <v>11557</v>
      </c>
      <c r="D1963" s="95">
        <v>40650351</v>
      </c>
      <c r="E1963" s="95">
        <v>11287</v>
      </c>
      <c r="F1963" s="95">
        <v>36640639</v>
      </c>
      <c r="G1963" s="95">
        <v>2710</v>
      </c>
      <c r="H1963" s="95">
        <v>9051741</v>
      </c>
      <c r="I1963" s="95">
        <v>2450</v>
      </c>
      <c r="J1963" s="95">
        <v>8083242</v>
      </c>
      <c r="K1963" s="95">
        <v>11790</v>
      </c>
      <c r="L1963" s="95">
        <v>41814920</v>
      </c>
      <c r="M1963" s="95">
        <v>11508</v>
      </c>
      <c r="N1963" s="95">
        <v>38937168</v>
      </c>
      <c r="O1963" s="95">
        <v>2835</v>
      </c>
      <c r="P1963" s="95">
        <v>9272987</v>
      </c>
      <c r="Q1963" s="95">
        <v>2551</v>
      </c>
      <c r="R1963" s="95">
        <v>8868605</v>
      </c>
      <c r="S1963" s="95">
        <v>11841</v>
      </c>
      <c r="T1963" s="95">
        <v>43932587</v>
      </c>
      <c r="U1963" s="95">
        <v>11530</v>
      </c>
      <c r="V1963" s="95">
        <v>41682672</v>
      </c>
      <c r="W1963" s="95">
        <v>2915</v>
      </c>
      <c r="X1963" s="95">
        <v>10003274</v>
      </c>
      <c r="Y1963" s="95">
        <v>2636</v>
      </c>
      <c r="Z1963" s="95">
        <v>9090559</v>
      </c>
      <c r="AA1963" s="95">
        <v>12028</v>
      </c>
      <c r="AB1963" s="95">
        <v>46478274</v>
      </c>
      <c r="AC1963" s="95">
        <v>11683</v>
      </c>
      <c r="AD1963" s="95">
        <v>45382381</v>
      </c>
      <c r="AE1963" s="95">
        <v>2962</v>
      </c>
      <c r="AF1963" s="95">
        <v>10581299</v>
      </c>
      <c r="AG1963" s="95">
        <v>2654</v>
      </c>
      <c r="AH1963" s="95">
        <v>10215178</v>
      </c>
      <c r="AI1963" s="95">
        <v>12248</v>
      </c>
      <c r="AJ1963" s="95">
        <v>48397547</v>
      </c>
      <c r="AK1963" s="95">
        <v>11866</v>
      </c>
      <c r="AL1963" s="95">
        <v>47941642.829999998</v>
      </c>
      <c r="AM1963" s="95">
        <v>3030</v>
      </c>
      <c r="AN1963" s="95">
        <v>11260012.99</v>
      </c>
      <c r="AO1963" s="95">
        <v>2722</v>
      </c>
      <c r="AP1963" s="95">
        <v>11364333.59</v>
      </c>
      <c r="AQ1963" s="72">
        <v>290.31</v>
      </c>
      <c r="AR1963" s="72">
        <v>271.31</v>
      </c>
      <c r="AS1963" s="72">
        <v>561.62</v>
      </c>
      <c r="AT1963" s="95">
        <v>49702092</v>
      </c>
      <c r="AU1963" s="95">
        <v>44723881</v>
      </c>
      <c r="AV1963" s="95">
        <v>14267</v>
      </c>
      <c r="AW1963" s="95">
        <v>13737</v>
      </c>
      <c r="AX1963" s="72">
        <v>291.10000000000002</v>
      </c>
      <c r="AY1963" s="72">
        <v>283.36</v>
      </c>
      <c r="AZ1963" s="72">
        <v>574.46</v>
      </c>
      <c r="BA1963" s="95">
        <v>51087907</v>
      </c>
      <c r="BB1963" s="95">
        <v>47805773</v>
      </c>
      <c r="BC1963" s="95">
        <v>14625</v>
      </c>
      <c r="BD1963" s="95">
        <v>14059</v>
      </c>
      <c r="BE1963" s="72">
        <v>304.60000000000002</v>
      </c>
      <c r="BF1963" s="72">
        <v>298.68</v>
      </c>
      <c r="BG1963" s="72">
        <v>603.28</v>
      </c>
      <c r="BH1963" s="95">
        <v>53935861</v>
      </c>
      <c r="BI1963" s="95">
        <v>50773231</v>
      </c>
      <c r="BJ1963" s="95">
        <v>14756</v>
      </c>
      <c r="BK1963" s="95">
        <v>14166</v>
      </c>
      <c r="BL1963" s="72">
        <v>317.20999999999998</v>
      </c>
      <c r="BM1963" s="72">
        <v>323.16000000000003</v>
      </c>
      <c r="BN1963" s="72">
        <v>640.37</v>
      </c>
      <c r="BO1963" s="95">
        <v>57059573</v>
      </c>
      <c r="BP1963" s="95">
        <v>55597559</v>
      </c>
      <c r="BQ1963" s="95">
        <v>14990</v>
      </c>
      <c r="BR1963" s="95">
        <v>14337</v>
      </c>
      <c r="BS1963" s="72">
        <v>325.39999999999998</v>
      </c>
      <c r="BT1963" s="72">
        <v>338.78</v>
      </c>
      <c r="BU1963" s="72">
        <v>664.18</v>
      </c>
      <c r="BV1963" s="95">
        <v>59657559.990000002</v>
      </c>
      <c r="BW1963" s="95">
        <v>59305976.420000002</v>
      </c>
      <c r="BX1963" s="95">
        <v>15278</v>
      </c>
      <c r="BY1963" s="95">
        <v>14588</v>
      </c>
      <c r="BZ1963" s="95">
        <v>14014</v>
      </c>
      <c r="CA1963" s="95">
        <v>14351</v>
      </c>
      <c r="CB1963" s="95">
        <v>14472</v>
      </c>
      <c r="CC1963" s="95">
        <v>14680</v>
      </c>
      <c r="CD1963" s="95">
        <v>14940</v>
      </c>
      <c r="CE1963" s="72">
        <v>650.75523149000003</v>
      </c>
      <c r="CF1963" s="72">
        <v>676.59346364999999</v>
      </c>
      <c r="CG1963" s="72">
        <v>712.40329333</v>
      </c>
      <c r="CH1963" s="72">
        <v>716.50152150999998</v>
      </c>
      <c r="CI1963" s="72">
        <v>731.52548966999996</v>
      </c>
      <c r="CJ1963" s="96">
        <v>0.86302802160000003</v>
      </c>
      <c r="CK1963" s="96">
        <v>0.84904751649999999</v>
      </c>
      <c r="CL1963" s="96">
        <v>0.84682371020000002</v>
      </c>
      <c r="CM1963" s="96">
        <v>0.89374548519999997</v>
      </c>
      <c r="CN1963" s="96">
        <v>0.90793828700000001</v>
      </c>
      <c r="CO1963" s="96">
        <v>0.93444313779999999</v>
      </c>
      <c r="CP1963" s="96">
        <v>0.9333008814</v>
      </c>
      <c r="CQ1963" s="96">
        <v>0.99584056389999998</v>
      </c>
      <c r="CR1963" s="96">
        <v>0.93719896729999996</v>
      </c>
      <c r="CS1963" s="95">
        <v>13617</v>
      </c>
      <c r="CT1963" s="95">
        <v>14091</v>
      </c>
      <c r="CU1963" s="95">
        <v>14314</v>
      </c>
      <c r="CV1963" s="95">
        <v>14659</v>
      </c>
      <c r="CW1963" s="95">
        <v>15065</v>
      </c>
      <c r="CX1963" s="96">
        <v>0.94149582099999995</v>
      </c>
      <c r="CY1963" s="96">
        <v>0.93900889300000001</v>
      </c>
      <c r="CZ1963" s="96">
        <v>0.92822414399999997</v>
      </c>
      <c r="DA1963" s="96">
        <v>0.93581983700000004</v>
      </c>
      <c r="DB1963" s="96">
        <v>0.928367147</v>
      </c>
      <c r="DC1963">
        <v>2013</v>
      </c>
      <c r="DD1963" s="6">
        <v>14177.4</v>
      </c>
      <c r="DE1963" s="96">
        <v>5.248806E-3</v>
      </c>
      <c r="DF1963" s="72">
        <v>715.98</v>
      </c>
      <c r="DG1963" s="96">
        <v>1</v>
      </c>
      <c r="DH1963" s="72">
        <v>715.98</v>
      </c>
      <c r="DI1963" s="72">
        <v>715.98</v>
      </c>
      <c r="DJ1963" s="96">
        <v>1</v>
      </c>
      <c r="DK1963" s="72">
        <v>715.98</v>
      </c>
      <c r="DL1963" s="96">
        <v>1</v>
      </c>
      <c r="DM1963" s="72">
        <v>715.98</v>
      </c>
      <c r="DN1963" s="96">
        <v>1</v>
      </c>
      <c r="DO1963" s="96">
        <v>1.4238000000000001E-2</v>
      </c>
      <c r="DP1963" s="72">
        <v>10.19</v>
      </c>
      <c r="DQ1963" s="72">
        <v>705.79</v>
      </c>
      <c r="DR1963" t="s">
        <v>1247</v>
      </c>
      <c r="DT1963" t="s">
        <v>1204</v>
      </c>
    </row>
    <row r="1964" spans="1:124" x14ac:dyDescent="0.3">
      <c r="A1964" t="s">
        <v>189</v>
      </c>
      <c r="B1964">
        <v>34670</v>
      </c>
      <c r="C1964" s="95">
        <v>10950</v>
      </c>
      <c r="D1964" s="95">
        <v>40355150</v>
      </c>
      <c r="E1964" s="95">
        <v>10297</v>
      </c>
      <c r="F1964" s="95">
        <v>29349321</v>
      </c>
      <c r="G1964" s="95">
        <v>1632</v>
      </c>
      <c r="H1964" s="95">
        <v>7567895</v>
      </c>
      <c r="I1964" s="95">
        <v>1449</v>
      </c>
      <c r="J1964" s="95">
        <v>4720080</v>
      </c>
      <c r="K1964" s="95">
        <v>10989</v>
      </c>
      <c r="L1964" s="95">
        <v>42967439</v>
      </c>
      <c r="M1964" s="95">
        <v>10218</v>
      </c>
      <c r="N1964" s="95">
        <v>31634035</v>
      </c>
      <c r="O1964" s="95">
        <v>1670</v>
      </c>
      <c r="P1964" s="95">
        <v>7183782</v>
      </c>
      <c r="Q1964" s="95">
        <v>1490</v>
      </c>
      <c r="R1964" s="95">
        <v>5405571</v>
      </c>
      <c r="S1964" s="95">
        <v>11329</v>
      </c>
      <c r="T1964" s="95">
        <v>44583702</v>
      </c>
      <c r="U1964" s="95">
        <v>10421</v>
      </c>
      <c r="V1964" s="95">
        <v>32725816</v>
      </c>
      <c r="W1964" s="95">
        <v>1670</v>
      </c>
      <c r="X1964" s="95">
        <v>8289135</v>
      </c>
      <c r="Y1964" s="95">
        <v>1487</v>
      </c>
      <c r="Z1964" s="95">
        <v>5360117</v>
      </c>
      <c r="AA1964" s="95">
        <v>11641</v>
      </c>
      <c r="AB1964" s="95">
        <v>42518503</v>
      </c>
      <c r="AC1964" s="95">
        <v>10530</v>
      </c>
      <c r="AD1964" s="95">
        <v>35580255</v>
      </c>
      <c r="AE1964" s="95">
        <v>1633</v>
      </c>
      <c r="AF1964" s="95">
        <v>8134325</v>
      </c>
      <c r="AG1964" s="95">
        <v>1462</v>
      </c>
      <c r="AH1964" s="95">
        <v>5917005</v>
      </c>
      <c r="AI1964" s="95">
        <v>12155</v>
      </c>
      <c r="AJ1964" s="95">
        <v>42546337.5</v>
      </c>
      <c r="AK1964" s="95">
        <v>10883</v>
      </c>
      <c r="AL1964" s="95">
        <v>37466946.270000003</v>
      </c>
      <c r="AM1964" s="95">
        <v>1579</v>
      </c>
      <c r="AN1964" s="95">
        <v>7770301</v>
      </c>
      <c r="AO1964" s="95">
        <v>1413</v>
      </c>
      <c r="AP1964" s="95">
        <v>6193467</v>
      </c>
      <c r="AQ1964" s="72">
        <v>317.39999999999998</v>
      </c>
      <c r="AR1964" s="72">
        <v>241.71</v>
      </c>
      <c r="AS1964" s="72">
        <v>559.11</v>
      </c>
      <c r="AT1964" s="95">
        <v>47923045</v>
      </c>
      <c r="AU1964" s="95">
        <v>34069401</v>
      </c>
      <c r="AV1964" s="95">
        <v>12582</v>
      </c>
      <c r="AW1964" s="95">
        <v>11746</v>
      </c>
      <c r="AX1964" s="72">
        <v>330.14</v>
      </c>
      <c r="AY1964" s="72">
        <v>263.63</v>
      </c>
      <c r="AZ1964" s="72">
        <v>593.77</v>
      </c>
      <c r="BA1964" s="95">
        <v>50151221</v>
      </c>
      <c r="BB1964" s="95">
        <v>37039606</v>
      </c>
      <c r="BC1964" s="95">
        <v>12659</v>
      </c>
      <c r="BD1964" s="95">
        <v>11708</v>
      </c>
      <c r="BE1964" s="72">
        <v>338.95</v>
      </c>
      <c r="BF1964" s="72">
        <v>266.52999999999997</v>
      </c>
      <c r="BG1964" s="72">
        <v>605.48</v>
      </c>
      <c r="BH1964" s="95">
        <v>52872837</v>
      </c>
      <c r="BI1964" s="95">
        <v>38085933</v>
      </c>
      <c r="BJ1964" s="95">
        <v>12999</v>
      </c>
      <c r="BK1964" s="95">
        <v>11908</v>
      </c>
      <c r="BL1964" s="72">
        <v>318</v>
      </c>
      <c r="BM1964" s="72">
        <v>288.37</v>
      </c>
      <c r="BN1964" s="72">
        <v>606.37</v>
      </c>
      <c r="BO1964" s="95">
        <v>50652828</v>
      </c>
      <c r="BP1964" s="95">
        <v>41497260</v>
      </c>
      <c r="BQ1964" s="95">
        <v>13274</v>
      </c>
      <c r="BR1964" s="95">
        <v>11992</v>
      </c>
      <c r="BS1964" s="72">
        <v>305.3</v>
      </c>
      <c r="BT1964" s="72">
        <v>295.89999999999998</v>
      </c>
      <c r="BU1964" s="72">
        <v>601.20000000000005</v>
      </c>
      <c r="BV1964" s="95">
        <v>50316638.5</v>
      </c>
      <c r="BW1964" s="95">
        <v>43660413.270000003</v>
      </c>
      <c r="BX1964" s="95">
        <v>13734</v>
      </c>
      <c r="BY1964" s="95">
        <v>12296</v>
      </c>
      <c r="BZ1964" s="95">
        <v>12184</v>
      </c>
      <c r="CA1964" s="95">
        <v>12200</v>
      </c>
      <c r="CB1964" s="95">
        <v>12473</v>
      </c>
      <c r="CC1964" s="95">
        <v>12665</v>
      </c>
      <c r="CD1964" s="95">
        <v>13031</v>
      </c>
      <c r="CE1964" s="72">
        <v>650.75523149000003</v>
      </c>
      <c r="CF1964" s="72">
        <v>676.59346364999999</v>
      </c>
      <c r="CG1964" s="72">
        <v>712.40329333</v>
      </c>
      <c r="CH1964" s="72">
        <v>716.50152150999998</v>
      </c>
      <c r="CI1964" s="72">
        <v>731.52548966999996</v>
      </c>
      <c r="CJ1964" s="96">
        <v>0.85917096469999998</v>
      </c>
      <c r="CK1964" s="96">
        <v>0.87758754979999998</v>
      </c>
      <c r="CL1964" s="96">
        <v>0.84991184860000002</v>
      </c>
      <c r="CM1964" s="96">
        <v>0.84629268999999996</v>
      </c>
      <c r="CN1964" s="96">
        <v>0.82184422619999997</v>
      </c>
      <c r="CO1964" s="96">
        <v>0.91295459540000001</v>
      </c>
      <c r="CP1964" s="96">
        <v>0.93209614159999998</v>
      </c>
      <c r="CQ1964" s="96">
        <v>0.99584056389999998</v>
      </c>
      <c r="CR1964" s="96">
        <v>0.93598919579999995</v>
      </c>
      <c r="CS1964" s="95">
        <v>10403</v>
      </c>
      <c r="CT1964" s="95">
        <v>10471</v>
      </c>
      <c r="CU1964" s="95">
        <v>10567</v>
      </c>
      <c r="CV1964" s="95">
        <v>10624</v>
      </c>
      <c r="CW1964" s="95">
        <v>10823</v>
      </c>
      <c r="CX1964" s="96">
        <v>0.93142664500000005</v>
      </c>
      <c r="CY1964" s="96">
        <v>0.92555851300000003</v>
      </c>
      <c r="CZ1964" s="96">
        <v>0.92215690400000005</v>
      </c>
      <c r="DA1964" s="96">
        <v>0.89436402699999995</v>
      </c>
      <c r="DB1964" s="96">
        <v>0.89226948500000003</v>
      </c>
      <c r="DC1964">
        <v>2013</v>
      </c>
      <c r="DD1964" s="6">
        <v>11930</v>
      </c>
      <c r="DE1964" s="96">
        <v>2.9861199099999999E-2</v>
      </c>
      <c r="DF1964" s="72">
        <v>697.37</v>
      </c>
      <c r="DG1964" s="96">
        <v>1</v>
      </c>
      <c r="DH1964" s="72">
        <v>697.37</v>
      </c>
      <c r="DI1964" s="72">
        <v>718.71153443000003</v>
      </c>
      <c r="DJ1964" s="96">
        <v>1</v>
      </c>
      <c r="DK1964" s="72">
        <v>697.37</v>
      </c>
      <c r="DL1964" s="96">
        <v>1</v>
      </c>
      <c r="DM1964" s="72">
        <v>697.37</v>
      </c>
      <c r="DN1964" s="96">
        <v>0.3285330997</v>
      </c>
      <c r="DO1964" s="96">
        <v>7.3052000000000006E-2</v>
      </c>
      <c r="DP1964" s="72">
        <v>16.739999999999998</v>
      </c>
      <c r="DQ1964" s="72">
        <v>680.63</v>
      </c>
      <c r="DR1964" t="s">
        <v>189</v>
      </c>
      <c r="DT1964" t="s">
        <v>1204</v>
      </c>
    </row>
    <row r="1965" spans="1:124" x14ac:dyDescent="0.3">
      <c r="A1965" t="s">
        <v>1248</v>
      </c>
      <c r="B1965">
        <v>34680</v>
      </c>
      <c r="C1965" s="95">
        <v>2212</v>
      </c>
      <c r="D1965" s="95">
        <v>8113844</v>
      </c>
      <c r="E1965" s="95">
        <v>2161</v>
      </c>
      <c r="F1965" s="95">
        <v>7014286</v>
      </c>
      <c r="G1965" s="95">
        <v>362</v>
      </c>
      <c r="H1965" s="95">
        <v>1121533</v>
      </c>
      <c r="I1965" s="95">
        <v>347</v>
      </c>
      <c r="J1965" s="95">
        <v>1229155</v>
      </c>
      <c r="K1965" s="95">
        <v>2227</v>
      </c>
      <c r="L1965" s="95">
        <v>8836066</v>
      </c>
      <c r="M1965" s="95">
        <v>2168</v>
      </c>
      <c r="N1965" s="95">
        <v>7294251</v>
      </c>
      <c r="O1965" s="95">
        <v>358</v>
      </c>
      <c r="P1965" s="95">
        <v>1019938</v>
      </c>
      <c r="Q1965" s="95">
        <v>337</v>
      </c>
      <c r="R1965" s="95">
        <v>1138105</v>
      </c>
      <c r="S1965" s="95">
        <v>2259</v>
      </c>
      <c r="T1965" s="95">
        <v>8252521</v>
      </c>
      <c r="U1965" s="95">
        <v>2197</v>
      </c>
      <c r="V1965" s="95">
        <v>7421021</v>
      </c>
      <c r="W1965" s="95">
        <v>365</v>
      </c>
      <c r="X1965" s="95">
        <v>900494</v>
      </c>
      <c r="Y1965" s="95">
        <v>343</v>
      </c>
      <c r="Z1965" s="95">
        <v>1204847</v>
      </c>
      <c r="AA1965" s="95">
        <v>2281</v>
      </c>
      <c r="AB1965" s="95">
        <v>7299102</v>
      </c>
      <c r="AC1965" s="95">
        <v>2212</v>
      </c>
      <c r="AD1965" s="95">
        <v>7976420</v>
      </c>
      <c r="AE1965" s="95">
        <v>371</v>
      </c>
      <c r="AF1965" s="95">
        <v>1532396</v>
      </c>
      <c r="AG1965" s="95">
        <v>349</v>
      </c>
      <c r="AH1965" s="95">
        <v>1253676</v>
      </c>
      <c r="AI1965" s="95">
        <v>2335</v>
      </c>
      <c r="AJ1965" s="95">
        <v>7780026</v>
      </c>
      <c r="AK1965" s="95">
        <v>2258</v>
      </c>
      <c r="AL1965" s="95">
        <v>8389821</v>
      </c>
      <c r="AM1965" s="95">
        <v>385</v>
      </c>
      <c r="AN1965" s="95">
        <v>1329858</v>
      </c>
      <c r="AO1965" s="95">
        <v>362</v>
      </c>
      <c r="AP1965" s="95">
        <v>1348397</v>
      </c>
      <c r="AQ1965" s="72">
        <v>299</v>
      </c>
      <c r="AR1965" s="72">
        <v>273.89999999999998</v>
      </c>
      <c r="AS1965" s="72">
        <v>572.9</v>
      </c>
      <c r="AT1965" s="95">
        <v>9235377</v>
      </c>
      <c r="AU1965" s="95">
        <v>8243441</v>
      </c>
      <c r="AV1965" s="95">
        <v>2574</v>
      </c>
      <c r="AW1965" s="95">
        <v>2508</v>
      </c>
      <c r="AX1965" s="72">
        <v>317.73</v>
      </c>
      <c r="AY1965" s="72">
        <v>280.52</v>
      </c>
      <c r="AZ1965" s="72">
        <v>598.25</v>
      </c>
      <c r="BA1965" s="95">
        <v>9856004</v>
      </c>
      <c r="BB1965" s="95">
        <v>8432356</v>
      </c>
      <c r="BC1965" s="95">
        <v>2585</v>
      </c>
      <c r="BD1965" s="95">
        <v>2505</v>
      </c>
      <c r="BE1965" s="72">
        <v>290.68</v>
      </c>
      <c r="BF1965" s="72">
        <v>283</v>
      </c>
      <c r="BG1965" s="72">
        <v>573.67999999999995</v>
      </c>
      <c r="BH1965" s="95">
        <v>9153015</v>
      </c>
      <c r="BI1965" s="95">
        <v>8625868</v>
      </c>
      <c r="BJ1965" s="95">
        <v>2624</v>
      </c>
      <c r="BK1965" s="95">
        <v>2540</v>
      </c>
      <c r="BL1965" s="72">
        <v>277.51</v>
      </c>
      <c r="BM1965" s="72">
        <v>300.33999999999997</v>
      </c>
      <c r="BN1965" s="72">
        <v>577.85</v>
      </c>
      <c r="BO1965" s="95">
        <v>8831498</v>
      </c>
      <c r="BP1965" s="95">
        <v>9230096</v>
      </c>
      <c r="BQ1965" s="95">
        <v>2652</v>
      </c>
      <c r="BR1965" s="95">
        <v>2561</v>
      </c>
      <c r="BS1965" s="72">
        <v>279.10000000000002</v>
      </c>
      <c r="BT1965" s="72">
        <v>309.74</v>
      </c>
      <c r="BU1965" s="72">
        <v>588.84</v>
      </c>
      <c r="BV1965" s="95">
        <v>9109884</v>
      </c>
      <c r="BW1965" s="95">
        <v>9738218</v>
      </c>
      <c r="BX1965" s="95">
        <v>2720</v>
      </c>
      <c r="BY1965" s="95">
        <v>2620</v>
      </c>
      <c r="BZ1965" s="95">
        <v>2543</v>
      </c>
      <c r="CA1965" s="95">
        <v>2546</v>
      </c>
      <c r="CB1965" s="95">
        <v>2584</v>
      </c>
      <c r="CC1965" s="95">
        <v>2609</v>
      </c>
      <c r="CD1965" s="95">
        <v>2671</v>
      </c>
      <c r="CE1965" s="72">
        <v>650.75523149000003</v>
      </c>
      <c r="CF1965" s="72">
        <v>676.59346364999999</v>
      </c>
      <c r="CG1965" s="72">
        <v>712.40329333</v>
      </c>
      <c r="CH1965" s="72">
        <v>716.50152150999998</v>
      </c>
      <c r="CI1965" s="72">
        <v>731.52548966999996</v>
      </c>
      <c r="CJ1965" s="96">
        <v>0.8803617279</v>
      </c>
      <c r="CK1965" s="96">
        <v>0.88420895580000003</v>
      </c>
      <c r="CL1965" s="96">
        <v>0.80527421109999997</v>
      </c>
      <c r="CM1965" s="96">
        <v>0.80648816879999996</v>
      </c>
      <c r="CN1965" s="96">
        <v>0.80494802750000005</v>
      </c>
      <c r="CO1965" s="96">
        <v>0.90746416139999997</v>
      </c>
      <c r="CP1965" s="96">
        <v>0.92153084799999996</v>
      </c>
      <c r="CQ1965" s="96">
        <v>0.99584056389999998</v>
      </c>
      <c r="CR1965" s="96">
        <v>0.92537977449999997</v>
      </c>
      <c r="CS1965" s="95">
        <v>2773</v>
      </c>
      <c r="CT1965" s="95">
        <v>2776</v>
      </c>
      <c r="CU1965" s="95">
        <v>2823</v>
      </c>
      <c r="CV1965" s="95">
        <v>2887</v>
      </c>
      <c r="CW1965" s="95">
        <v>2935</v>
      </c>
      <c r="CX1965" s="96">
        <v>0.95305537600000001</v>
      </c>
      <c r="CY1965" s="96">
        <v>0.91959977500000001</v>
      </c>
      <c r="CZ1965" s="96">
        <v>0.89452214200000002</v>
      </c>
      <c r="DA1965" s="96">
        <v>0.89589455799999995</v>
      </c>
      <c r="DB1965" s="96">
        <v>0.87673975400000004</v>
      </c>
      <c r="DC1965">
        <v>2013</v>
      </c>
      <c r="DD1965" s="6">
        <v>2546.8000000000002</v>
      </c>
      <c r="DE1965" s="96">
        <v>3.4949018000000002E-3</v>
      </c>
      <c r="DF1965" s="72">
        <v>708.2</v>
      </c>
      <c r="DG1965" s="96">
        <v>1</v>
      </c>
      <c r="DH1965" s="72">
        <v>708.2</v>
      </c>
      <c r="DI1965" s="72">
        <v>709.14020688999994</v>
      </c>
      <c r="DJ1965" s="96">
        <v>1</v>
      </c>
      <c r="DK1965" s="72">
        <v>708.2</v>
      </c>
      <c r="DL1965" s="96">
        <v>1</v>
      </c>
      <c r="DM1965" s="72">
        <v>708.2</v>
      </c>
      <c r="DN1965" s="96">
        <v>1</v>
      </c>
      <c r="DO1965" s="96">
        <v>8.9200000000000008E-3</v>
      </c>
      <c r="DP1965" s="72">
        <v>6.32</v>
      </c>
      <c r="DQ1965" s="72">
        <v>701.88</v>
      </c>
      <c r="DR1965" t="s">
        <v>1248</v>
      </c>
      <c r="DT1965" t="s">
        <v>1204</v>
      </c>
    </row>
    <row r="1966" spans="1:124" x14ac:dyDescent="0.3">
      <c r="A1966" t="s">
        <v>1249</v>
      </c>
      <c r="B1966">
        <v>34690</v>
      </c>
      <c r="C1966" s="95">
        <v>4683</v>
      </c>
      <c r="D1966" s="95">
        <v>15850374</v>
      </c>
      <c r="E1966" s="95">
        <v>4549</v>
      </c>
      <c r="F1966" s="95">
        <v>13738646</v>
      </c>
      <c r="G1966" s="95">
        <v>1038</v>
      </c>
      <c r="H1966" s="95">
        <v>3311274</v>
      </c>
      <c r="I1966" s="95">
        <v>952</v>
      </c>
      <c r="J1966" s="95">
        <v>3042580</v>
      </c>
      <c r="K1966" s="95">
        <v>4777</v>
      </c>
      <c r="L1966" s="95">
        <v>16256031</v>
      </c>
      <c r="M1966" s="95">
        <v>4626</v>
      </c>
      <c r="N1966" s="95">
        <v>14373578</v>
      </c>
      <c r="O1966" s="95">
        <v>1040</v>
      </c>
      <c r="P1966" s="95">
        <v>3674878</v>
      </c>
      <c r="Q1966" s="95">
        <v>951</v>
      </c>
      <c r="R1966" s="95">
        <v>3305248</v>
      </c>
      <c r="S1966" s="95">
        <v>4916</v>
      </c>
      <c r="T1966" s="95">
        <v>16038673</v>
      </c>
      <c r="U1966" s="95">
        <v>4730</v>
      </c>
      <c r="V1966" s="95">
        <v>14760150</v>
      </c>
      <c r="W1966" s="95">
        <v>1068</v>
      </c>
      <c r="X1966" s="95">
        <v>3005823</v>
      </c>
      <c r="Y1966" s="95">
        <v>971</v>
      </c>
      <c r="Z1966" s="95">
        <v>3611494</v>
      </c>
      <c r="AA1966" s="95">
        <v>5029</v>
      </c>
      <c r="AB1966" s="95">
        <v>17272926</v>
      </c>
      <c r="AC1966" s="95">
        <v>4845</v>
      </c>
      <c r="AD1966" s="95">
        <v>16787755</v>
      </c>
      <c r="AE1966" s="95">
        <v>1111</v>
      </c>
      <c r="AF1966" s="95">
        <v>3263120</v>
      </c>
      <c r="AG1966" s="95">
        <v>1007</v>
      </c>
      <c r="AH1966" s="95">
        <v>3860513</v>
      </c>
      <c r="AI1966" s="95">
        <v>5290</v>
      </c>
      <c r="AJ1966" s="95">
        <v>19303719</v>
      </c>
      <c r="AK1966" s="95">
        <v>5085</v>
      </c>
      <c r="AL1966" s="95">
        <v>18678753.649999999</v>
      </c>
      <c r="AM1966" s="95">
        <v>1169</v>
      </c>
      <c r="AN1966" s="95">
        <v>3789830</v>
      </c>
      <c r="AO1966" s="95">
        <v>1070</v>
      </c>
      <c r="AP1966" s="95">
        <v>4276167</v>
      </c>
      <c r="AQ1966" s="72">
        <v>279.11</v>
      </c>
      <c r="AR1966" s="72">
        <v>254.21</v>
      </c>
      <c r="AS1966" s="72">
        <v>533.32000000000005</v>
      </c>
      <c r="AT1966" s="95">
        <v>19161648</v>
      </c>
      <c r="AU1966" s="95">
        <v>16781226</v>
      </c>
      <c r="AV1966" s="95">
        <v>5721</v>
      </c>
      <c r="AW1966" s="95">
        <v>5501</v>
      </c>
      <c r="AX1966" s="72">
        <v>285.52999999999997</v>
      </c>
      <c r="AY1966" s="72">
        <v>264.16000000000003</v>
      </c>
      <c r="AZ1966" s="72">
        <v>549.69000000000005</v>
      </c>
      <c r="BA1966" s="95">
        <v>19930909</v>
      </c>
      <c r="BB1966" s="95">
        <v>17678826</v>
      </c>
      <c r="BC1966" s="95">
        <v>5817</v>
      </c>
      <c r="BD1966" s="95">
        <v>5577</v>
      </c>
      <c r="BE1966" s="72">
        <v>265.20999999999998</v>
      </c>
      <c r="BF1966" s="72">
        <v>268.54000000000002</v>
      </c>
      <c r="BG1966" s="72">
        <v>533.75</v>
      </c>
      <c r="BH1966" s="95">
        <v>19044496</v>
      </c>
      <c r="BI1966" s="95">
        <v>18371644</v>
      </c>
      <c r="BJ1966" s="95">
        <v>5984</v>
      </c>
      <c r="BK1966" s="95">
        <v>5701</v>
      </c>
      <c r="BL1966" s="72">
        <v>278.72000000000003</v>
      </c>
      <c r="BM1966" s="72">
        <v>294.02999999999997</v>
      </c>
      <c r="BN1966" s="72">
        <v>572.75</v>
      </c>
      <c r="BO1966" s="95">
        <v>20536046</v>
      </c>
      <c r="BP1966" s="95">
        <v>20648268</v>
      </c>
      <c r="BQ1966" s="95">
        <v>6140</v>
      </c>
      <c r="BR1966" s="95">
        <v>5852</v>
      </c>
      <c r="BS1966" s="72">
        <v>297.95</v>
      </c>
      <c r="BT1966" s="72">
        <v>310.79000000000002</v>
      </c>
      <c r="BU1966" s="72">
        <v>608.74</v>
      </c>
      <c r="BV1966" s="95">
        <v>23093549</v>
      </c>
      <c r="BW1966" s="95">
        <v>22954920.649999999</v>
      </c>
      <c r="BX1966" s="95">
        <v>6459</v>
      </c>
      <c r="BY1966" s="95">
        <v>6155</v>
      </c>
      <c r="BZ1966" s="95">
        <v>5616</v>
      </c>
      <c r="CA1966" s="95">
        <v>5701</v>
      </c>
      <c r="CB1966" s="95">
        <v>5848</v>
      </c>
      <c r="CC1966" s="95">
        <v>6003</v>
      </c>
      <c r="CD1966" s="95">
        <v>6310</v>
      </c>
      <c r="CE1966" s="72">
        <v>650.75523149000003</v>
      </c>
      <c r="CF1966" s="72">
        <v>676.59346364999999</v>
      </c>
      <c r="CG1966" s="72">
        <v>712.40329333</v>
      </c>
      <c r="CH1966" s="72">
        <v>716.50152150999998</v>
      </c>
      <c r="CI1966" s="72">
        <v>731.52548966999996</v>
      </c>
      <c r="CJ1966" s="96">
        <v>0.81954008850000004</v>
      </c>
      <c r="CK1966" s="96">
        <v>0.81243764470000002</v>
      </c>
      <c r="CL1966" s="96">
        <v>0.74922449830000004</v>
      </c>
      <c r="CM1966" s="96">
        <v>0.79937024950000002</v>
      </c>
      <c r="CN1966" s="96">
        <v>0.83215145420000003</v>
      </c>
      <c r="CO1966" s="96">
        <v>0.96825507340000005</v>
      </c>
      <c r="CP1966" s="96">
        <v>0.82885678480000002</v>
      </c>
      <c r="CQ1966" s="96">
        <v>0.99584056389999998</v>
      </c>
      <c r="CR1966" s="96">
        <v>0.8323186427</v>
      </c>
      <c r="CS1966" s="95">
        <v>5310</v>
      </c>
      <c r="CT1966" s="95">
        <v>5362</v>
      </c>
      <c r="CU1966" s="95">
        <v>5450</v>
      </c>
      <c r="CV1966" s="95">
        <v>5574</v>
      </c>
      <c r="CW1966" s="95">
        <v>5759</v>
      </c>
      <c r="CX1966" s="96">
        <v>0.98961655100000001</v>
      </c>
      <c r="CY1966" s="96">
        <v>0.96672141599999994</v>
      </c>
      <c r="CZ1966" s="96">
        <v>0.96354204200000004</v>
      </c>
      <c r="DA1966" s="96">
        <v>0.96644550799999995</v>
      </c>
      <c r="DB1966" s="96">
        <v>0.95619856400000003</v>
      </c>
      <c r="DC1966">
        <v>2013</v>
      </c>
      <c r="DD1966" s="6">
        <v>5757.2</v>
      </c>
      <c r="DE1966" s="96">
        <v>3.1608232000000002E-3</v>
      </c>
      <c r="DF1966" s="72">
        <v>637.19000000000005</v>
      </c>
      <c r="DG1966" s="96">
        <v>1</v>
      </c>
      <c r="DH1966" s="72">
        <v>637.19000000000005</v>
      </c>
      <c r="DI1966" s="72">
        <v>709.14020688999994</v>
      </c>
      <c r="DJ1966" s="96">
        <v>1</v>
      </c>
      <c r="DK1966" s="72">
        <v>637.19000000000005</v>
      </c>
      <c r="DL1966" s="96">
        <v>1</v>
      </c>
      <c r="DM1966" s="72">
        <v>637.19000000000005</v>
      </c>
      <c r="DN1966" s="96">
        <v>1</v>
      </c>
      <c r="DO1966" s="96">
        <v>8.9870000000000002E-3</v>
      </c>
      <c r="DP1966" s="72">
        <v>5.73</v>
      </c>
      <c r="DQ1966" s="72">
        <v>631.46</v>
      </c>
      <c r="DR1966" t="s">
        <v>1249</v>
      </c>
      <c r="DT1966" t="s">
        <v>1204</v>
      </c>
    </row>
    <row r="1967" spans="1:124" x14ac:dyDescent="0.3">
      <c r="A1967" t="s">
        <v>1250</v>
      </c>
      <c r="B1967">
        <v>34700</v>
      </c>
      <c r="C1967" s="95">
        <v>5758</v>
      </c>
      <c r="D1967" s="95">
        <v>19898669</v>
      </c>
      <c r="E1967" s="95">
        <v>5630</v>
      </c>
      <c r="F1967" s="95">
        <v>20276165</v>
      </c>
      <c r="G1967" s="95">
        <v>1565</v>
      </c>
      <c r="H1967" s="95">
        <v>4925983</v>
      </c>
      <c r="I1967" s="95">
        <v>1444</v>
      </c>
      <c r="J1967" s="95">
        <v>4609513</v>
      </c>
      <c r="K1967" s="95">
        <v>5807</v>
      </c>
      <c r="L1967" s="95">
        <v>22360965</v>
      </c>
      <c r="M1967" s="95">
        <v>5665</v>
      </c>
      <c r="N1967" s="95">
        <v>21190530</v>
      </c>
      <c r="O1967" s="95">
        <v>1541</v>
      </c>
      <c r="P1967" s="95">
        <v>4533492</v>
      </c>
      <c r="Q1967" s="95">
        <v>1416</v>
      </c>
      <c r="R1967" s="95">
        <v>5036704</v>
      </c>
      <c r="S1967" s="95">
        <v>5950</v>
      </c>
      <c r="T1967" s="95">
        <v>22487436</v>
      </c>
      <c r="U1967" s="95">
        <v>5785</v>
      </c>
      <c r="V1967" s="95">
        <v>22643281</v>
      </c>
      <c r="W1967" s="95">
        <v>1584</v>
      </c>
      <c r="X1967" s="95">
        <v>4550926</v>
      </c>
      <c r="Y1967" s="95">
        <v>1454</v>
      </c>
      <c r="Z1967" s="95">
        <v>5605805</v>
      </c>
      <c r="AA1967" s="95">
        <v>6172</v>
      </c>
      <c r="AB1967" s="95">
        <v>21263778</v>
      </c>
      <c r="AC1967" s="95">
        <v>5989</v>
      </c>
      <c r="AD1967" s="95">
        <v>24807418</v>
      </c>
      <c r="AE1967" s="95">
        <v>1599</v>
      </c>
      <c r="AF1967" s="95">
        <v>4642876</v>
      </c>
      <c r="AG1967" s="95">
        <v>1469</v>
      </c>
      <c r="AH1967" s="95">
        <v>5784937</v>
      </c>
      <c r="AI1967" s="95">
        <v>6551</v>
      </c>
      <c r="AJ1967" s="95">
        <v>23266069.300000001</v>
      </c>
      <c r="AK1967" s="95">
        <v>6347</v>
      </c>
      <c r="AL1967" s="95">
        <v>26864853.239999998</v>
      </c>
      <c r="AM1967" s="95">
        <v>1635</v>
      </c>
      <c r="AN1967" s="95">
        <v>4543830</v>
      </c>
      <c r="AO1967" s="95">
        <v>1506</v>
      </c>
      <c r="AP1967" s="95">
        <v>6254099</v>
      </c>
      <c r="AQ1967" s="72">
        <v>282.5</v>
      </c>
      <c r="AR1967" s="72">
        <v>293.16000000000003</v>
      </c>
      <c r="AS1967" s="72">
        <v>575.66</v>
      </c>
      <c r="AT1967" s="95">
        <v>24824652</v>
      </c>
      <c r="AU1967" s="95">
        <v>24885678</v>
      </c>
      <c r="AV1967" s="95">
        <v>7323</v>
      </c>
      <c r="AW1967" s="95">
        <v>7074</v>
      </c>
      <c r="AX1967" s="72">
        <v>305.01</v>
      </c>
      <c r="AY1967" s="72">
        <v>308.66000000000003</v>
      </c>
      <c r="AZ1967" s="72">
        <v>613.66999999999996</v>
      </c>
      <c r="BA1967" s="95">
        <v>26894457</v>
      </c>
      <c r="BB1967" s="95">
        <v>26227234</v>
      </c>
      <c r="BC1967" s="95">
        <v>7348</v>
      </c>
      <c r="BD1967" s="95">
        <v>7081</v>
      </c>
      <c r="BE1967" s="72">
        <v>299.07</v>
      </c>
      <c r="BF1967" s="72">
        <v>325.2</v>
      </c>
      <c r="BG1967" s="72">
        <v>624.27</v>
      </c>
      <c r="BH1967" s="95">
        <v>27038362</v>
      </c>
      <c r="BI1967" s="95">
        <v>28249086</v>
      </c>
      <c r="BJ1967" s="95">
        <v>7534</v>
      </c>
      <c r="BK1967" s="95">
        <v>7239</v>
      </c>
      <c r="BL1967" s="72">
        <v>277.81</v>
      </c>
      <c r="BM1967" s="72">
        <v>341.83</v>
      </c>
      <c r="BN1967" s="72">
        <v>619.64</v>
      </c>
      <c r="BO1967" s="95">
        <v>25906654</v>
      </c>
      <c r="BP1967" s="95">
        <v>30592355</v>
      </c>
      <c r="BQ1967" s="95">
        <v>7771</v>
      </c>
      <c r="BR1967" s="95">
        <v>7458</v>
      </c>
      <c r="BS1967" s="72">
        <v>283.10000000000002</v>
      </c>
      <c r="BT1967" s="72">
        <v>351.45</v>
      </c>
      <c r="BU1967" s="72">
        <v>634.54999999999995</v>
      </c>
      <c r="BV1967" s="95">
        <v>27809899.300000001</v>
      </c>
      <c r="BW1967" s="95">
        <v>33118952.239999998</v>
      </c>
      <c r="BX1967" s="95">
        <v>8186</v>
      </c>
      <c r="BY1967" s="95">
        <v>7853</v>
      </c>
      <c r="BZ1967" s="95">
        <v>7204</v>
      </c>
      <c r="CA1967" s="95">
        <v>7219</v>
      </c>
      <c r="CB1967" s="95">
        <v>7392</v>
      </c>
      <c r="CC1967" s="95">
        <v>7622</v>
      </c>
      <c r="CD1967" s="95">
        <v>8023</v>
      </c>
      <c r="CE1967" s="72">
        <v>650.75523149000003</v>
      </c>
      <c r="CF1967" s="72">
        <v>676.59346364999999</v>
      </c>
      <c r="CG1967" s="72">
        <v>712.40329333</v>
      </c>
      <c r="CH1967" s="72">
        <v>716.50152150999998</v>
      </c>
      <c r="CI1967" s="72">
        <v>731.52548966999996</v>
      </c>
      <c r="CJ1967" s="96">
        <v>0.88460295379999998</v>
      </c>
      <c r="CK1967" s="96">
        <v>0.90699959870000002</v>
      </c>
      <c r="CL1967" s="96">
        <v>0.87628735840000005</v>
      </c>
      <c r="CM1967" s="96">
        <v>0.8648132368</v>
      </c>
      <c r="CN1967" s="96">
        <v>0.86743388840000002</v>
      </c>
      <c r="CO1967" s="96">
        <v>0.93752399580000001</v>
      </c>
      <c r="CP1967" s="96">
        <v>0.93867187519999995</v>
      </c>
      <c r="CQ1967" s="96">
        <v>0.99584056389999998</v>
      </c>
      <c r="CR1967" s="96">
        <v>0.94259239399999994</v>
      </c>
      <c r="CS1967" s="95">
        <v>6876</v>
      </c>
      <c r="CT1967" s="95">
        <v>7020</v>
      </c>
      <c r="CU1967" s="95">
        <v>7250</v>
      </c>
      <c r="CV1967" s="95">
        <v>7483</v>
      </c>
      <c r="CW1967" s="95">
        <v>7931</v>
      </c>
      <c r="CX1967" s="96">
        <v>0.95009204999999997</v>
      </c>
      <c r="CY1967" s="96">
        <v>0.94029162200000005</v>
      </c>
      <c r="CZ1967" s="96">
        <v>0.93270478199999995</v>
      </c>
      <c r="DA1967" s="96">
        <v>0.92749573100000005</v>
      </c>
      <c r="DB1967" s="96">
        <v>0.93804525800000005</v>
      </c>
      <c r="DC1967">
        <v>2013</v>
      </c>
      <c r="DD1967" s="6">
        <v>7341</v>
      </c>
      <c r="DE1967" s="96">
        <v>4.5306625999999997E-3</v>
      </c>
      <c r="DF1967" s="72">
        <v>720.62</v>
      </c>
      <c r="DG1967" s="96">
        <v>1</v>
      </c>
      <c r="DH1967" s="72">
        <v>720.62</v>
      </c>
      <c r="DI1967" s="72">
        <v>729.53363062000005</v>
      </c>
      <c r="DJ1967" s="96">
        <v>1</v>
      </c>
      <c r="DK1967" s="72">
        <v>720.62</v>
      </c>
      <c r="DL1967" s="96">
        <v>1</v>
      </c>
      <c r="DM1967" s="72">
        <v>720.62</v>
      </c>
      <c r="DN1967" s="96">
        <v>1</v>
      </c>
      <c r="DO1967" s="96">
        <v>1.6753000000000001E-2</v>
      </c>
      <c r="DP1967" s="72">
        <v>12.07</v>
      </c>
      <c r="DQ1967" s="72">
        <v>708.55</v>
      </c>
      <c r="DR1967" t="s">
        <v>1250</v>
      </c>
      <c r="DT1967" t="s">
        <v>1204</v>
      </c>
    </row>
    <row r="1968" spans="1:124" x14ac:dyDescent="0.3">
      <c r="A1968" t="s">
        <v>1251</v>
      </c>
      <c r="B1968">
        <v>34710</v>
      </c>
      <c r="C1968" s="95">
        <v>2245</v>
      </c>
      <c r="D1968" s="95">
        <v>7937178</v>
      </c>
      <c r="E1968" s="95">
        <v>2179</v>
      </c>
      <c r="F1968" s="95">
        <v>6365537</v>
      </c>
      <c r="G1968" s="95">
        <v>400</v>
      </c>
      <c r="H1968" s="95">
        <v>1018622</v>
      </c>
      <c r="I1968" s="95">
        <v>379</v>
      </c>
      <c r="J1968" s="95">
        <v>1191437</v>
      </c>
      <c r="K1968" s="95">
        <v>2262</v>
      </c>
      <c r="L1968" s="95">
        <v>7495459</v>
      </c>
      <c r="M1968" s="95">
        <v>2193</v>
      </c>
      <c r="N1968" s="95">
        <v>7036101</v>
      </c>
      <c r="O1968" s="95">
        <v>390</v>
      </c>
      <c r="P1968" s="95">
        <v>1383326</v>
      </c>
      <c r="Q1968" s="95">
        <v>364</v>
      </c>
      <c r="R1968" s="95">
        <v>1202710</v>
      </c>
      <c r="S1968" s="95">
        <v>2297</v>
      </c>
      <c r="T1968" s="95">
        <v>8016361</v>
      </c>
      <c r="U1968" s="95">
        <v>2220</v>
      </c>
      <c r="V1968" s="95">
        <v>7041143</v>
      </c>
      <c r="W1968" s="95">
        <v>381</v>
      </c>
      <c r="X1968" s="95">
        <v>1147524</v>
      </c>
      <c r="Y1968" s="95">
        <v>358</v>
      </c>
      <c r="Z1968" s="95">
        <v>1336704</v>
      </c>
      <c r="AA1968" s="95">
        <v>2351</v>
      </c>
      <c r="AB1968" s="95">
        <v>8437856</v>
      </c>
      <c r="AC1968" s="95">
        <v>2281</v>
      </c>
      <c r="AD1968" s="95">
        <v>8025856</v>
      </c>
      <c r="AE1968" s="95">
        <v>387</v>
      </c>
      <c r="AF1968" s="95">
        <v>1463221</v>
      </c>
      <c r="AG1968" s="95">
        <v>367</v>
      </c>
      <c r="AH1968" s="95">
        <v>1535926</v>
      </c>
      <c r="AI1968" s="95">
        <v>2447</v>
      </c>
      <c r="AJ1968" s="95">
        <v>9160726.5999999996</v>
      </c>
      <c r="AK1968" s="95">
        <v>2375</v>
      </c>
      <c r="AL1968" s="95">
        <v>9257633.5399999991</v>
      </c>
      <c r="AM1968" s="95">
        <v>402</v>
      </c>
      <c r="AN1968" s="95">
        <v>2030298</v>
      </c>
      <c r="AO1968" s="95">
        <v>380</v>
      </c>
      <c r="AP1968" s="95">
        <v>1717641</v>
      </c>
      <c r="AQ1968" s="72">
        <v>282.16000000000003</v>
      </c>
      <c r="AR1968" s="72">
        <v>246.19</v>
      </c>
      <c r="AS1968" s="72">
        <v>528.35</v>
      </c>
      <c r="AT1968" s="95">
        <v>8955800</v>
      </c>
      <c r="AU1968" s="95">
        <v>7556974</v>
      </c>
      <c r="AV1968" s="95">
        <v>2645</v>
      </c>
      <c r="AW1968" s="95">
        <v>2558</v>
      </c>
      <c r="AX1968" s="72">
        <v>279</v>
      </c>
      <c r="AY1968" s="72">
        <v>268.51</v>
      </c>
      <c r="AZ1968" s="72">
        <v>547.51</v>
      </c>
      <c r="BA1968" s="95">
        <v>8878785</v>
      </c>
      <c r="BB1968" s="95">
        <v>8238811</v>
      </c>
      <c r="BC1968" s="95">
        <v>2652</v>
      </c>
      <c r="BD1968" s="95">
        <v>2557</v>
      </c>
      <c r="BE1968" s="72">
        <v>285.16000000000003</v>
      </c>
      <c r="BF1968" s="72">
        <v>270.81</v>
      </c>
      <c r="BG1968" s="72">
        <v>555.97</v>
      </c>
      <c r="BH1968" s="95">
        <v>9163885</v>
      </c>
      <c r="BI1968" s="95">
        <v>8377847</v>
      </c>
      <c r="BJ1968" s="95">
        <v>2678</v>
      </c>
      <c r="BK1968" s="95">
        <v>2578</v>
      </c>
      <c r="BL1968" s="72">
        <v>301.35000000000002</v>
      </c>
      <c r="BM1968" s="72">
        <v>300.91000000000003</v>
      </c>
      <c r="BN1968" s="72">
        <v>602.26</v>
      </c>
      <c r="BO1968" s="95">
        <v>9901077</v>
      </c>
      <c r="BP1968" s="95">
        <v>9561782</v>
      </c>
      <c r="BQ1968" s="95">
        <v>2738</v>
      </c>
      <c r="BR1968" s="95">
        <v>2648</v>
      </c>
      <c r="BS1968" s="72">
        <v>327.33999999999997</v>
      </c>
      <c r="BT1968" s="72">
        <v>331.98</v>
      </c>
      <c r="BU1968" s="72">
        <v>659.32</v>
      </c>
      <c r="BV1968" s="95">
        <v>11191024.6</v>
      </c>
      <c r="BW1968" s="95">
        <v>10975274.539999999</v>
      </c>
      <c r="BX1968" s="95">
        <v>2849</v>
      </c>
      <c r="BY1968" s="95">
        <v>2755</v>
      </c>
      <c r="BZ1968" s="95">
        <v>2604</v>
      </c>
      <c r="CA1968" s="95">
        <v>2606</v>
      </c>
      <c r="CB1968" s="95">
        <v>2630</v>
      </c>
      <c r="CC1968" s="95">
        <v>2695</v>
      </c>
      <c r="CD1968" s="95">
        <v>2803</v>
      </c>
      <c r="CE1968" s="72">
        <v>650.75523149000003</v>
      </c>
      <c r="CF1968" s="72">
        <v>676.59346364999999</v>
      </c>
      <c r="CG1968" s="72">
        <v>712.40329333</v>
      </c>
      <c r="CH1968" s="72">
        <v>716.50152150999998</v>
      </c>
      <c r="CI1968" s="72">
        <v>731.52548966999996</v>
      </c>
      <c r="CJ1968" s="96">
        <v>0.81190280839999995</v>
      </c>
      <c r="CK1968" s="96">
        <v>0.80921562120000001</v>
      </c>
      <c r="CL1968" s="96">
        <v>0.78041469659999996</v>
      </c>
      <c r="CM1968" s="96">
        <v>0.84055648439999997</v>
      </c>
      <c r="CN1968" s="96">
        <v>0.90129463610000005</v>
      </c>
      <c r="CO1968" s="96">
        <v>0.89529600750000005</v>
      </c>
      <c r="CP1968" s="96">
        <v>0.92558979649999995</v>
      </c>
      <c r="CQ1968" s="96">
        <v>0.99584056389999998</v>
      </c>
      <c r="CR1968" s="96">
        <v>0.92945567579999999</v>
      </c>
      <c r="CS1968" s="95">
        <v>2550</v>
      </c>
      <c r="CT1968" s="95">
        <v>2580</v>
      </c>
      <c r="CU1968" s="95">
        <v>2603</v>
      </c>
      <c r="CV1968" s="95">
        <v>2694</v>
      </c>
      <c r="CW1968" s="95">
        <v>2812</v>
      </c>
      <c r="CX1968" s="96">
        <v>0.90300967499999996</v>
      </c>
      <c r="CY1968" s="96">
        <v>0.88647285200000003</v>
      </c>
      <c r="CZ1968" s="96">
        <v>0.89267823300000004</v>
      </c>
      <c r="DA1968" s="96">
        <v>0.90007287800000002</v>
      </c>
      <c r="DB1968" s="96">
        <v>0.89424304399999999</v>
      </c>
      <c r="DC1968">
        <v>2013</v>
      </c>
      <c r="DD1968" s="6">
        <v>2619.1999999999998</v>
      </c>
      <c r="DE1968" s="96">
        <v>5.2814469000000003E-3</v>
      </c>
      <c r="DF1968" s="72">
        <v>710.04</v>
      </c>
      <c r="DG1968" s="96">
        <v>1</v>
      </c>
      <c r="DH1968" s="72">
        <v>710.04</v>
      </c>
      <c r="DI1968" s="72">
        <v>709.14020688999994</v>
      </c>
      <c r="DJ1968" s="96">
        <v>1</v>
      </c>
      <c r="DK1968" s="72">
        <v>710.04</v>
      </c>
      <c r="DL1968" s="96">
        <v>1</v>
      </c>
      <c r="DM1968" s="72">
        <v>710.04</v>
      </c>
      <c r="DN1968" s="96">
        <v>1</v>
      </c>
      <c r="DO1968" s="96">
        <v>1.3728000000000001E-2</v>
      </c>
      <c r="DP1968" s="72">
        <v>9.75</v>
      </c>
      <c r="DQ1968" s="72">
        <v>700.29</v>
      </c>
      <c r="DR1968" t="s">
        <v>1251</v>
      </c>
      <c r="DT1968" t="s">
        <v>1204</v>
      </c>
    </row>
    <row r="1969" spans="1:124" x14ac:dyDescent="0.3">
      <c r="A1969" t="s">
        <v>1252</v>
      </c>
      <c r="B1969">
        <v>34720</v>
      </c>
      <c r="C1969" s="95">
        <v>4012</v>
      </c>
      <c r="D1969" s="95">
        <v>13923744</v>
      </c>
      <c r="E1969" s="95">
        <v>3876</v>
      </c>
      <c r="F1969" s="95">
        <v>11473004</v>
      </c>
      <c r="G1969" s="95">
        <v>1083</v>
      </c>
      <c r="H1969" s="95">
        <v>4348028</v>
      </c>
      <c r="I1969" s="95">
        <v>985</v>
      </c>
      <c r="J1969" s="95">
        <v>3289407</v>
      </c>
      <c r="K1969" s="95">
        <v>3725</v>
      </c>
      <c r="L1969" s="95">
        <v>14423636</v>
      </c>
      <c r="M1969" s="95">
        <v>3584</v>
      </c>
      <c r="N1969" s="95">
        <v>11159225</v>
      </c>
      <c r="O1969" s="95">
        <v>1027</v>
      </c>
      <c r="P1969" s="95">
        <v>4067552</v>
      </c>
      <c r="Q1969" s="95">
        <v>918</v>
      </c>
      <c r="R1969" s="95">
        <v>3445307</v>
      </c>
      <c r="S1969" s="95">
        <v>3689</v>
      </c>
      <c r="T1969" s="95">
        <v>15929636</v>
      </c>
      <c r="U1969" s="95">
        <v>3517</v>
      </c>
      <c r="V1969" s="95">
        <v>11294751</v>
      </c>
      <c r="W1969" s="95">
        <v>1001</v>
      </c>
      <c r="X1969" s="95">
        <v>3883137</v>
      </c>
      <c r="Y1969" s="95">
        <v>891</v>
      </c>
      <c r="Z1969" s="95">
        <v>3138649</v>
      </c>
      <c r="AA1969" s="95">
        <v>3663</v>
      </c>
      <c r="AB1969" s="95">
        <v>16602089</v>
      </c>
      <c r="AC1969" s="95">
        <v>3483</v>
      </c>
      <c r="AD1969" s="95">
        <v>12537277</v>
      </c>
      <c r="AE1969" s="95">
        <v>979</v>
      </c>
      <c r="AF1969" s="95">
        <v>3129168</v>
      </c>
      <c r="AG1969" s="95">
        <v>871</v>
      </c>
      <c r="AH1969" s="95">
        <v>3367767</v>
      </c>
      <c r="AI1969" s="95">
        <v>3767</v>
      </c>
      <c r="AJ1969" s="95">
        <v>17359843</v>
      </c>
      <c r="AK1969" s="95">
        <v>3583</v>
      </c>
      <c r="AL1969" s="95">
        <v>13452789</v>
      </c>
      <c r="AM1969" s="95">
        <v>999</v>
      </c>
      <c r="AN1969" s="95">
        <v>4102206</v>
      </c>
      <c r="AO1969" s="95">
        <v>899</v>
      </c>
      <c r="AP1969" s="95">
        <v>3641367</v>
      </c>
      <c r="AQ1969" s="72">
        <v>298.85000000000002</v>
      </c>
      <c r="AR1969" s="72">
        <v>253.08</v>
      </c>
      <c r="AS1969" s="72">
        <v>551.92999999999995</v>
      </c>
      <c r="AT1969" s="95">
        <v>18271772</v>
      </c>
      <c r="AU1969" s="95">
        <v>14762411</v>
      </c>
      <c r="AV1969" s="95">
        <v>5095</v>
      </c>
      <c r="AW1969" s="95">
        <v>4861</v>
      </c>
      <c r="AX1969" s="72">
        <v>324.27</v>
      </c>
      <c r="AY1969" s="72">
        <v>270.33</v>
      </c>
      <c r="AZ1969" s="72">
        <v>594.6</v>
      </c>
      <c r="BA1969" s="95">
        <v>18491188</v>
      </c>
      <c r="BB1969" s="95">
        <v>14604532</v>
      </c>
      <c r="BC1969" s="95">
        <v>4752</v>
      </c>
      <c r="BD1969" s="95">
        <v>4502</v>
      </c>
      <c r="BE1969" s="72">
        <v>352.04</v>
      </c>
      <c r="BF1969" s="72">
        <v>272.86</v>
      </c>
      <c r="BG1969" s="72">
        <v>624.9</v>
      </c>
      <c r="BH1969" s="95">
        <v>19812773</v>
      </c>
      <c r="BI1969" s="95">
        <v>14433400</v>
      </c>
      <c r="BJ1969" s="95">
        <v>4690</v>
      </c>
      <c r="BK1969" s="95">
        <v>4408</v>
      </c>
      <c r="BL1969" s="72">
        <v>354.22</v>
      </c>
      <c r="BM1969" s="72">
        <v>304.41000000000003</v>
      </c>
      <c r="BN1969" s="72">
        <v>658.63</v>
      </c>
      <c r="BO1969" s="95">
        <v>19731257</v>
      </c>
      <c r="BP1969" s="95">
        <v>15905044</v>
      </c>
      <c r="BQ1969" s="95">
        <v>4642</v>
      </c>
      <c r="BR1969" s="95">
        <v>4354</v>
      </c>
      <c r="BS1969" s="72">
        <v>375.26</v>
      </c>
      <c r="BT1969" s="72">
        <v>317.83</v>
      </c>
      <c r="BU1969" s="72">
        <v>693.09</v>
      </c>
      <c r="BV1969" s="95">
        <v>21462049</v>
      </c>
      <c r="BW1969" s="95">
        <v>17094156</v>
      </c>
      <c r="BX1969" s="95">
        <v>4766</v>
      </c>
      <c r="BY1969" s="95">
        <v>4482</v>
      </c>
      <c r="BZ1969" s="95">
        <v>4983</v>
      </c>
      <c r="CA1969" s="95">
        <v>4631</v>
      </c>
      <c r="CB1969" s="95">
        <v>4554</v>
      </c>
      <c r="CC1969" s="95">
        <v>4505</v>
      </c>
      <c r="CD1969" s="95">
        <v>4627</v>
      </c>
      <c r="CE1969" s="72">
        <v>650.75523149000003</v>
      </c>
      <c r="CF1969" s="72">
        <v>676.59346364999999</v>
      </c>
      <c r="CG1969" s="72">
        <v>712.40329333</v>
      </c>
      <c r="CH1969" s="72">
        <v>716.50152150999998</v>
      </c>
      <c r="CI1969" s="72">
        <v>731.52548966999996</v>
      </c>
      <c r="CJ1969" s="96">
        <v>0.84813763040000001</v>
      </c>
      <c r="CK1969" s="96">
        <v>0.87881428350000002</v>
      </c>
      <c r="CL1969" s="96">
        <v>0.87717168889999997</v>
      </c>
      <c r="CM1969" s="96">
        <v>0.91923042759999996</v>
      </c>
      <c r="CN1969" s="96">
        <v>0.94745844099999998</v>
      </c>
      <c r="CO1969" s="96">
        <v>0.97107674180000003</v>
      </c>
      <c r="CP1969" s="96">
        <v>0.92079488239999996</v>
      </c>
      <c r="CQ1969" s="96">
        <v>0.99584056389999998</v>
      </c>
      <c r="CR1969" s="96">
        <v>0.92464073499999999</v>
      </c>
      <c r="CS1969" s="95">
        <v>5327</v>
      </c>
      <c r="CT1969" s="95">
        <v>5051</v>
      </c>
      <c r="CU1969" s="95">
        <v>4963</v>
      </c>
      <c r="CV1969" s="95">
        <v>4955</v>
      </c>
      <c r="CW1969" s="95">
        <v>5120</v>
      </c>
      <c r="CX1969" s="96">
        <v>0.98855830600000005</v>
      </c>
      <c r="CY1969" s="96">
        <v>0.97376845999999995</v>
      </c>
      <c r="CZ1969" s="96">
        <v>0.96167212300000005</v>
      </c>
      <c r="DA1969" s="96">
        <v>0.95920560300000002</v>
      </c>
      <c r="DB1969" s="96">
        <v>0.97083776799999999</v>
      </c>
      <c r="DC1969">
        <v>2013</v>
      </c>
      <c r="DD1969" s="6">
        <v>4521.3999999999996</v>
      </c>
      <c r="DE1969" s="96">
        <v>1.103698E-2</v>
      </c>
      <c r="DF1969" s="72">
        <v>702.28</v>
      </c>
      <c r="DG1969" s="96">
        <v>1</v>
      </c>
      <c r="DH1969" s="72">
        <v>702.28</v>
      </c>
      <c r="DI1969" s="72">
        <v>718.71153443000003</v>
      </c>
      <c r="DJ1969" s="96">
        <v>1</v>
      </c>
      <c r="DK1969" s="72">
        <v>702.28</v>
      </c>
      <c r="DL1969" s="96">
        <v>1</v>
      </c>
      <c r="DM1969" s="72">
        <v>702.28</v>
      </c>
      <c r="DN1969" s="96">
        <v>0.58790387769999997</v>
      </c>
      <c r="DO1969" s="96">
        <v>4.0822999999999998E-2</v>
      </c>
      <c r="DP1969" s="72">
        <v>16.850000000000001</v>
      </c>
      <c r="DQ1969" s="72">
        <v>685.43</v>
      </c>
      <c r="DR1969" t="s">
        <v>1252</v>
      </c>
      <c r="DT1969" t="s">
        <v>1204</v>
      </c>
    </row>
    <row r="1970" spans="1:124" x14ac:dyDescent="0.3">
      <c r="A1970" t="s">
        <v>1253</v>
      </c>
      <c r="B1970">
        <v>34730</v>
      </c>
      <c r="C1970" s="95">
        <v>14164</v>
      </c>
      <c r="D1970" s="95">
        <v>66405110</v>
      </c>
      <c r="E1970" s="95">
        <v>13691</v>
      </c>
      <c r="F1970" s="95">
        <v>42479789</v>
      </c>
      <c r="G1970" s="95">
        <v>4455</v>
      </c>
      <c r="H1970" s="95">
        <v>18385236</v>
      </c>
      <c r="I1970" s="95">
        <v>4112</v>
      </c>
      <c r="J1970" s="95">
        <v>11888616</v>
      </c>
      <c r="K1970" s="95">
        <v>14419</v>
      </c>
      <c r="L1970" s="95">
        <v>66346621</v>
      </c>
      <c r="M1970" s="95">
        <v>13900</v>
      </c>
      <c r="N1970" s="95">
        <v>43346857</v>
      </c>
      <c r="O1970" s="95">
        <v>4647</v>
      </c>
      <c r="P1970" s="95">
        <v>17884317</v>
      </c>
      <c r="Q1970" s="95">
        <v>4286</v>
      </c>
      <c r="R1970" s="95">
        <v>12910500</v>
      </c>
      <c r="S1970" s="95">
        <v>14493</v>
      </c>
      <c r="T1970" s="95">
        <v>71386832</v>
      </c>
      <c r="U1970" s="95">
        <v>13906</v>
      </c>
      <c r="V1970" s="95">
        <v>46078930</v>
      </c>
      <c r="W1970" s="95">
        <v>4692</v>
      </c>
      <c r="X1970" s="95">
        <v>18040541</v>
      </c>
      <c r="Y1970" s="95">
        <v>4327</v>
      </c>
      <c r="Z1970" s="95">
        <v>14003091</v>
      </c>
      <c r="AA1970" s="95">
        <v>14912</v>
      </c>
      <c r="AB1970" s="95">
        <v>69645025</v>
      </c>
      <c r="AC1970" s="95">
        <v>14265</v>
      </c>
      <c r="AD1970" s="95">
        <v>50823491</v>
      </c>
      <c r="AE1970" s="95">
        <v>4855</v>
      </c>
      <c r="AF1970" s="95">
        <v>19690953</v>
      </c>
      <c r="AG1970" s="95">
        <v>4471</v>
      </c>
      <c r="AH1970" s="95">
        <v>15794434</v>
      </c>
      <c r="AI1970" s="95">
        <v>15416</v>
      </c>
      <c r="AJ1970" s="95">
        <v>72223016</v>
      </c>
      <c r="AK1970" s="95">
        <v>14735</v>
      </c>
      <c r="AL1970" s="95">
        <v>53318333.009999998</v>
      </c>
      <c r="AM1970" s="95">
        <v>5107</v>
      </c>
      <c r="AN1970" s="95">
        <v>22634731</v>
      </c>
      <c r="AO1970" s="95">
        <v>4731</v>
      </c>
      <c r="AP1970" s="95">
        <v>18072249.280000001</v>
      </c>
      <c r="AQ1970" s="72">
        <v>379.5</v>
      </c>
      <c r="AR1970" s="72">
        <v>254.49</v>
      </c>
      <c r="AS1970" s="72">
        <v>633.99</v>
      </c>
      <c r="AT1970" s="95">
        <v>84790346</v>
      </c>
      <c r="AU1970" s="95">
        <v>54368405</v>
      </c>
      <c r="AV1970" s="95">
        <v>18619</v>
      </c>
      <c r="AW1970" s="95">
        <v>17803</v>
      </c>
      <c r="AX1970" s="72">
        <v>368.16</v>
      </c>
      <c r="AY1970" s="72">
        <v>257.79000000000002</v>
      </c>
      <c r="AZ1970" s="72">
        <v>625.95000000000005</v>
      </c>
      <c r="BA1970" s="95">
        <v>84230938</v>
      </c>
      <c r="BB1970" s="95">
        <v>56257357</v>
      </c>
      <c r="BC1970" s="95">
        <v>19066</v>
      </c>
      <c r="BD1970" s="95">
        <v>18186</v>
      </c>
      <c r="BE1970" s="72">
        <v>388.44</v>
      </c>
      <c r="BF1970" s="72">
        <v>274.60000000000002</v>
      </c>
      <c r="BG1970" s="72">
        <v>663.04</v>
      </c>
      <c r="BH1970" s="95">
        <v>89427373</v>
      </c>
      <c r="BI1970" s="95">
        <v>60082021</v>
      </c>
      <c r="BJ1970" s="95">
        <v>19185</v>
      </c>
      <c r="BK1970" s="95">
        <v>18233</v>
      </c>
      <c r="BL1970" s="72">
        <v>376.62</v>
      </c>
      <c r="BM1970" s="72">
        <v>296.3</v>
      </c>
      <c r="BN1970" s="72">
        <v>672.92</v>
      </c>
      <c r="BO1970" s="95">
        <v>89335978</v>
      </c>
      <c r="BP1970" s="95">
        <v>66617925</v>
      </c>
      <c r="BQ1970" s="95">
        <v>19767</v>
      </c>
      <c r="BR1970" s="95">
        <v>18736</v>
      </c>
      <c r="BS1970" s="72">
        <v>385.17</v>
      </c>
      <c r="BT1970" s="72">
        <v>305.62</v>
      </c>
      <c r="BU1970" s="72">
        <v>690.79</v>
      </c>
      <c r="BV1970" s="95">
        <v>94857747</v>
      </c>
      <c r="BW1970" s="95">
        <v>71390582.290000007</v>
      </c>
      <c r="BX1970" s="95">
        <v>20523</v>
      </c>
      <c r="BY1970" s="95">
        <v>19466</v>
      </c>
      <c r="BZ1970" s="95">
        <v>18230</v>
      </c>
      <c r="CA1970" s="95">
        <v>18641</v>
      </c>
      <c r="CB1970" s="95">
        <v>18726</v>
      </c>
      <c r="CC1970" s="95">
        <v>19278</v>
      </c>
      <c r="CD1970" s="95">
        <v>20006</v>
      </c>
      <c r="CE1970" s="72">
        <v>650.75523149000003</v>
      </c>
      <c r="CF1970" s="72">
        <v>676.59346364999999</v>
      </c>
      <c r="CG1970" s="72">
        <v>712.40329333</v>
      </c>
      <c r="CH1970" s="72">
        <v>716.50152150999998</v>
      </c>
      <c r="CI1970" s="72">
        <v>731.52548966999996</v>
      </c>
      <c r="CJ1970" s="96">
        <v>0.97423726980000003</v>
      </c>
      <c r="CK1970" s="96">
        <v>0.92514934540000004</v>
      </c>
      <c r="CL1970" s="96">
        <v>0.93070878000000001</v>
      </c>
      <c r="CM1970" s="96">
        <v>0.93917455829999996</v>
      </c>
      <c r="CN1970" s="96">
        <v>0.94431432640000001</v>
      </c>
      <c r="CO1970" s="96">
        <v>0.94251505940000002</v>
      </c>
      <c r="CP1970" s="96">
        <v>1.0002141043999999</v>
      </c>
      <c r="CQ1970" s="96">
        <v>0.99584056389999998</v>
      </c>
      <c r="CR1970" s="96">
        <v>1.0043916644999999</v>
      </c>
      <c r="CS1970" s="95">
        <v>17043</v>
      </c>
      <c r="CT1970" s="95">
        <v>17505</v>
      </c>
      <c r="CU1970" s="95">
        <v>17628</v>
      </c>
      <c r="CV1970" s="95">
        <v>18162</v>
      </c>
      <c r="CW1970" s="95">
        <v>18848</v>
      </c>
      <c r="CX1970" s="96">
        <v>0.96066762999999999</v>
      </c>
      <c r="CY1970" s="96">
        <v>0.95444511200000004</v>
      </c>
      <c r="CZ1970" s="96">
        <v>0.93817645599999999</v>
      </c>
      <c r="DA1970" s="96">
        <v>0.93265924499999997</v>
      </c>
      <c r="DB1970" s="96">
        <v>0.92857577499999999</v>
      </c>
      <c r="DC1970">
        <v>2013</v>
      </c>
      <c r="DD1970" s="6">
        <v>18484.8</v>
      </c>
      <c r="DE1970" s="96">
        <v>3.2946161100000003E-2</v>
      </c>
      <c r="DF1970" s="72">
        <v>745.95</v>
      </c>
      <c r="DG1970" s="96">
        <v>1</v>
      </c>
      <c r="DH1970" s="72">
        <v>745.95</v>
      </c>
      <c r="DI1970" s="72">
        <v>747.80263173000003</v>
      </c>
      <c r="DJ1970" s="96">
        <v>1</v>
      </c>
      <c r="DK1970" s="72">
        <v>745.95</v>
      </c>
      <c r="DL1970" s="96">
        <v>1</v>
      </c>
      <c r="DM1970" s="72">
        <v>745.95</v>
      </c>
      <c r="DN1970" s="96">
        <v>0.58646726780000002</v>
      </c>
      <c r="DO1970" s="96">
        <v>4.0923000000000001E-2</v>
      </c>
      <c r="DP1970" s="72">
        <v>17.899999999999999</v>
      </c>
      <c r="DQ1970" s="72">
        <v>728.05</v>
      </c>
      <c r="DR1970" t="s">
        <v>1253</v>
      </c>
      <c r="DT1970" t="s">
        <v>1204</v>
      </c>
    </row>
    <row r="1971" spans="1:124" x14ac:dyDescent="0.3">
      <c r="A1971" t="s">
        <v>143</v>
      </c>
      <c r="B1971">
        <v>34740</v>
      </c>
      <c r="C1971" s="95">
        <v>4144</v>
      </c>
      <c r="D1971" s="95">
        <v>13735361</v>
      </c>
      <c r="E1971" s="95">
        <v>4060</v>
      </c>
      <c r="F1971" s="95">
        <v>11875936</v>
      </c>
      <c r="G1971" s="95">
        <v>528</v>
      </c>
      <c r="H1971" s="95">
        <v>1372923</v>
      </c>
      <c r="I1971" s="95">
        <v>492</v>
      </c>
      <c r="J1971" s="95">
        <v>1674901</v>
      </c>
      <c r="K1971" s="95">
        <v>4019</v>
      </c>
      <c r="L1971" s="95">
        <v>13817162</v>
      </c>
      <c r="M1971" s="95">
        <v>3921</v>
      </c>
      <c r="N1971" s="95">
        <v>12373929</v>
      </c>
      <c r="O1971" s="95">
        <v>505</v>
      </c>
      <c r="P1971" s="95">
        <v>1252220</v>
      </c>
      <c r="Q1971" s="95">
        <v>468</v>
      </c>
      <c r="R1971" s="95">
        <v>1630707</v>
      </c>
      <c r="S1971" s="95">
        <v>3919</v>
      </c>
      <c r="T1971" s="95">
        <v>14937717</v>
      </c>
      <c r="U1971" s="95">
        <v>3813</v>
      </c>
      <c r="V1971" s="95">
        <v>13243195</v>
      </c>
      <c r="W1971" s="95">
        <v>505</v>
      </c>
      <c r="X1971" s="95">
        <v>1320265</v>
      </c>
      <c r="Y1971" s="95">
        <v>458</v>
      </c>
      <c r="Z1971" s="95">
        <v>2006433</v>
      </c>
      <c r="AA1971" s="95">
        <v>3890</v>
      </c>
      <c r="AB1971" s="95">
        <v>14783751</v>
      </c>
      <c r="AC1971" s="95">
        <v>3778</v>
      </c>
      <c r="AD1971" s="95">
        <v>14306042</v>
      </c>
      <c r="AE1971" s="95">
        <v>498</v>
      </c>
      <c r="AF1971" s="95">
        <v>1749341</v>
      </c>
      <c r="AG1971" s="95">
        <v>445</v>
      </c>
      <c r="AH1971" s="95">
        <v>2116279</v>
      </c>
      <c r="AI1971" s="95">
        <v>3940</v>
      </c>
      <c r="AJ1971" s="95">
        <v>14889432</v>
      </c>
      <c r="AK1971" s="95">
        <v>3816</v>
      </c>
      <c r="AL1971" s="95">
        <v>14177318</v>
      </c>
      <c r="AM1971" s="95">
        <v>515</v>
      </c>
      <c r="AN1971" s="95">
        <v>1470751</v>
      </c>
      <c r="AO1971" s="95">
        <v>475</v>
      </c>
      <c r="AP1971" s="95">
        <v>2281918</v>
      </c>
      <c r="AQ1971" s="72">
        <v>269.48</v>
      </c>
      <c r="AR1971" s="72">
        <v>248.07</v>
      </c>
      <c r="AS1971" s="72">
        <v>517.54999999999995</v>
      </c>
      <c r="AT1971" s="95">
        <v>15108284</v>
      </c>
      <c r="AU1971" s="95">
        <v>13550837</v>
      </c>
      <c r="AV1971" s="95">
        <v>4672</v>
      </c>
      <c r="AW1971" s="95">
        <v>4552</v>
      </c>
      <c r="AX1971" s="72">
        <v>277.58</v>
      </c>
      <c r="AY1971" s="72">
        <v>265.89999999999998</v>
      </c>
      <c r="AZ1971" s="72">
        <v>543.48</v>
      </c>
      <c r="BA1971" s="95">
        <v>15069382</v>
      </c>
      <c r="BB1971" s="95">
        <v>14004636</v>
      </c>
      <c r="BC1971" s="95">
        <v>4524</v>
      </c>
      <c r="BD1971" s="95">
        <v>4389</v>
      </c>
      <c r="BE1971" s="72">
        <v>306.25</v>
      </c>
      <c r="BF1971" s="72">
        <v>297.54000000000002</v>
      </c>
      <c r="BG1971" s="72">
        <v>603.79</v>
      </c>
      <c r="BH1971" s="95">
        <v>16257982</v>
      </c>
      <c r="BI1971" s="95">
        <v>15249628</v>
      </c>
      <c r="BJ1971" s="95">
        <v>4424</v>
      </c>
      <c r="BK1971" s="95">
        <v>4271</v>
      </c>
      <c r="BL1971" s="72">
        <v>313.98</v>
      </c>
      <c r="BM1971" s="72">
        <v>324.07</v>
      </c>
      <c r="BN1971" s="72">
        <v>638.04999999999995</v>
      </c>
      <c r="BO1971" s="95">
        <v>16533092</v>
      </c>
      <c r="BP1971" s="95">
        <v>16422321</v>
      </c>
      <c r="BQ1971" s="95">
        <v>4388</v>
      </c>
      <c r="BR1971" s="95">
        <v>4223</v>
      </c>
      <c r="BS1971" s="72">
        <v>306.02999999999997</v>
      </c>
      <c r="BT1971" s="72">
        <v>319.64999999999998</v>
      </c>
      <c r="BU1971" s="72">
        <v>625.67999999999995</v>
      </c>
      <c r="BV1971" s="95">
        <v>16360183</v>
      </c>
      <c r="BW1971" s="95">
        <v>16459236</v>
      </c>
      <c r="BX1971" s="95">
        <v>4455</v>
      </c>
      <c r="BY1971" s="95">
        <v>4291</v>
      </c>
      <c r="BZ1971" s="95">
        <v>4615</v>
      </c>
      <c r="CA1971" s="95">
        <v>4459</v>
      </c>
      <c r="CB1971" s="95">
        <v>4350</v>
      </c>
      <c r="CC1971" s="95">
        <v>4310</v>
      </c>
      <c r="CD1971" s="95">
        <v>4375</v>
      </c>
      <c r="CE1971" s="72">
        <v>650.75523149000003</v>
      </c>
      <c r="CF1971" s="72">
        <v>676.59346364999999</v>
      </c>
      <c r="CG1971" s="72">
        <v>712.40329333</v>
      </c>
      <c r="CH1971" s="72">
        <v>716.50152150999998</v>
      </c>
      <c r="CI1971" s="72">
        <v>731.52548966999996</v>
      </c>
      <c r="CJ1971" s="96">
        <v>0.79530670670000003</v>
      </c>
      <c r="CK1971" s="96">
        <v>0.80325931179999999</v>
      </c>
      <c r="CL1971" s="96">
        <v>0.84753959680000002</v>
      </c>
      <c r="CM1971" s="96">
        <v>0.89050752980000003</v>
      </c>
      <c r="CN1971" s="96">
        <v>0.85530854199999995</v>
      </c>
      <c r="CO1971" s="96">
        <v>0.93058023469999995</v>
      </c>
      <c r="CP1971" s="96">
        <v>0.90092643939999995</v>
      </c>
      <c r="CQ1971" s="96">
        <v>0.99584056389999998</v>
      </c>
      <c r="CR1971" s="96">
        <v>0.90468930810000003</v>
      </c>
      <c r="CS1971" s="95">
        <v>4400</v>
      </c>
      <c r="CT1971" s="95">
        <v>4265</v>
      </c>
      <c r="CU1971" s="95">
        <v>4186</v>
      </c>
      <c r="CV1971" s="95">
        <v>4185</v>
      </c>
      <c r="CW1971" s="95">
        <v>4266</v>
      </c>
      <c r="CX1971" s="96">
        <v>0.92911782300000001</v>
      </c>
      <c r="CY1971" s="96">
        <v>0.93667951199999999</v>
      </c>
      <c r="CZ1971" s="96">
        <v>0.93258117399999996</v>
      </c>
      <c r="DA1971" s="96">
        <v>0.93401495599999995</v>
      </c>
      <c r="DB1971" s="96">
        <v>0.92065781400000002</v>
      </c>
      <c r="DC1971">
        <v>2013</v>
      </c>
      <c r="DD1971" s="6">
        <v>4345.2</v>
      </c>
      <c r="DE1971" s="96">
        <v>3.0038915E-3</v>
      </c>
      <c r="DF1971" s="72">
        <v>692.71</v>
      </c>
      <c r="DG1971" s="96">
        <v>1</v>
      </c>
      <c r="DH1971" s="72">
        <v>692.71</v>
      </c>
      <c r="DI1971" s="72">
        <v>709.14020688999994</v>
      </c>
      <c r="DJ1971" s="96">
        <v>1</v>
      </c>
      <c r="DK1971" s="72">
        <v>692.71</v>
      </c>
      <c r="DL1971" s="96">
        <v>1</v>
      </c>
      <c r="DM1971" s="72">
        <v>692.71</v>
      </c>
      <c r="DN1971" s="96">
        <v>1</v>
      </c>
      <c r="DO1971" s="96">
        <v>8.3250000000000008E-3</v>
      </c>
      <c r="DP1971" s="72">
        <v>5.77</v>
      </c>
      <c r="DQ1971" s="72">
        <v>686.94</v>
      </c>
      <c r="DR1971" t="s">
        <v>143</v>
      </c>
      <c r="DT1971" t="s">
        <v>1204</v>
      </c>
    </row>
    <row r="1972" spans="1:124" x14ac:dyDescent="0.3">
      <c r="A1972" t="s">
        <v>56</v>
      </c>
      <c r="B1972">
        <v>34750</v>
      </c>
      <c r="C1972" s="95">
        <v>13222</v>
      </c>
      <c r="D1972" s="95">
        <v>48240029</v>
      </c>
      <c r="E1972" s="95">
        <v>12703</v>
      </c>
      <c r="F1972" s="95">
        <v>39049174</v>
      </c>
      <c r="G1972" s="95">
        <v>3199</v>
      </c>
      <c r="H1972" s="95">
        <v>9474098</v>
      </c>
      <c r="I1972" s="95">
        <v>2907</v>
      </c>
      <c r="J1972" s="95">
        <v>9240737</v>
      </c>
      <c r="K1972" s="95">
        <v>12315</v>
      </c>
      <c r="L1972" s="95">
        <v>48713986</v>
      </c>
      <c r="M1972" s="95">
        <v>11708</v>
      </c>
      <c r="N1972" s="95">
        <v>38630370</v>
      </c>
      <c r="O1972" s="95">
        <v>3150</v>
      </c>
      <c r="P1972" s="95">
        <v>10700816</v>
      </c>
      <c r="Q1972" s="95">
        <v>2817</v>
      </c>
      <c r="R1972" s="95">
        <v>9796347</v>
      </c>
      <c r="S1972" s="95">
        <v>11918</v>
      </c>
      <c r="T1972" s="95">
        <v>53489510</v>
      </c>
      <c r="U1972" s="95">
        <v>11231</v>
      </c>
      <c r="V1972" s="95">
        <v>39303784</v>
      </c>
      <c r="W1972" s="95">
        <v>3089</v>
      </c>
      <c r="X1972" s="95">
        <v>10774098</v>
      </c>
      <c r="Y1972" s="95">
        <v>2745</v>
      </c>
      <c r="Z1972" s="95">
        <v>10558992</v>
      </c>
      <c r="AA1972" s="95">
        <v>11697</v>
      </c>
      <c r="AB1972" s="95">
        <v>45442931</v>
      </c>
      <c r="AC1972" s="95">
        <v>10986</v>
      </c>
      <c r="AD1972" s="95">
        <v>41562140</v>
      </c>
      <c r="AE1972" s="95">
        <v>3146</v>
      </c>
      <c r="AF1972" s="95">
        <v>10361475</v>
      </c>
      <c r="AG1972" s="95">
        <v>2791</v>
      </c>
      <c r="AH1972" s="95">
        <v>11687740</v>
      </c>
      <c r="AI1972" s="95">
        <v>11793</v>
      </c>
      <c r="AJ1972" s="95">
        <v>45630950.049999997</v>
      </c>
      <c r="AK1972" s="95">
        <v>11058</v>
      </c>
      <c r="AL1972" s="95">
        <v>42740750.850000001</v>
      </c>
      <c r="AM1972" s="95">
        <v>3209</v>
      </c>
      <c r="AN1972" s="95">
        <v>12039926.99</v>
      </c>
      <c r="AO1972" s="95">
        <v>2895</v>
      </c>
      <c r="AP1972" s="95">
        <v>12478567.039999999</v>
      </c>
      <c r="AQ1972" s="72">
        <v>292.89</v>
      </c>
      <c r="AR1972" s="72">
        <v>257.79000000000002</v>
      </c>
      <c r="AS1972" s="72">
        <v>550.67999999999995</v>
      </c>
      <c r="AT1972" s="95">
        <v>57714127</v>
      </c>
      <c r="AU1972" s="95">
        <v>48289911</v>
      </c>
      <c r="AV1972" s="95">
        <v>16421</v>
      </c>
      <c r="AW1972" s="95">
        <v>15610</v>
      </c>
      <c r="AX1972" s="72">
        <v>320.16000000000003</v>
      </c>
      <c r="AY1972" s="72">
        <v>277.83999999999997</v>
      </c>
      <c r="AZ1972" s="72">
        <v>598</v>
      </c>
      <c r="BA1972" s="95">
        <v>59414802</v>
      </c>
      <c r="BB1972" s="95">
        <v>48426717</v>
      </c>
      <c r="BC1972" s="95">
        <v>15465</v>
      </c>
      <c r="BD1972" s="95">
        <v>14525</v>
      </c>
      <c r="BE1972" s="72">
        <v>356.85</v>
      </c>
      <c r="BF1972" s="72">
        <v>297.31</v>
      </c>
      <c r="BG1972" s="72">
        <v>654.16</v>
      </c>
      <c r="BH1972" s="95">
        <v>64263608</v>
      </c>
      <c r="BI1972" s="95">
        <v>49862776</v>
      </c>
      <c r="BJ1972" s="95">
        <v>15007</v>
      </c>
      <c r="BK1972" s="95">
        <v>13976</v>
      </c>
      <c r="BL1972" s="72">
        <v>313.3</v>
      </c>
      <c r="BM1972" s="72">
        <v>322.08999999999997</v>
      </c>
      <c r="BN1972" s="72">
        <v>635.39</v>
      </c>
      <c r="BO1972" s="95">
        <v>55804406</v>
      </c>
      <c r="BP1972" s="95">
        <v>53249880</v>
      </c>
      <c r="BQ1972" s="95">
        <v>14843</v>
      </c>
      <c r="BR1972" s="95">
        <v>13777</v>
      </c>
      <c r="BS1972" s="72">
        <v>320.35000000000002</v>
      </c>
      <c r="BT1972" s="72">
        <v>329.79</v>
      </c>
      <c r="BU1972" s="72">
        <v>650.14</v>
      </c>
      <c r="BV1972" s="95">
        <v>57670877.039999999</v>
      </c>
      <c r="BW1972" s="95">
        <v>55219317.890000001</v>
      </c>
      <c r="BX1972" s="95">
        <v>15002</v>
      </c>
      <c r="BY1972" s="95">
        <v>13953</v>
      </c>
      <c r="BZ1972" s="95">
        <v>16034</v>
      </c>
      <c r="CA1972" s="95">
        <v>15012</v>
      </c>
      <c r="CB1972" s="95">
        <v>14510</v>
      </c>
      <c r="CC1972" s="95">
        <v>14337</v>
      </c>
      <c r="CD1972" s="95">
        <v>14489</v>
      </c>
      <c r="CE1972" s="72">
        <v>650.75523149000003</v>
      </c>
      <c r="CF1972" s="72">
        <v>676.59346364999999</v>
      </c>
      <c r="CG1972" s="72">
        <v>712.40329333</v>
      </c>
      <c r="CH1972" s="72">
        <v>716.50152150999998</v>
      </c>
      <c r="CI1972" s="72">
        <v>731.52548966999996</v>
      </c>
      <c r="CJ1972" s="96">
        <v>0.8462167853</v>
      </c>
      <c r="CK1972" s="96">
        <v>0.88383945770000005</v>
      </c>
      <c r="CL1972" s="96">
        <v>0.91824393029999996</v>
      </c>
      <c r="CM1972" s="96">
        <v>0.88679504639999995</v>
      </c>
      <c r="CN1972" s="96">
        <v>0.88874551769999999</v>
      </c>
      <c r="CO1972" s="96">
        <v>0.98734672469999996</v>
      </c>
      <c r="CP1972" s="96">
        <v>0.89610683400000002</v>
      </c>
      <c r="CQ1972" s="96">
        <v>0.99584056389999998</v>
      </c>
      <c r="CR1972" s="96">
        <v>0.8998495728</v>
      </c>
      <c r="CS1972" s="95">
        <v>14601</v>
      </c>
      <c r="CT1972" s="95">
        <v>13933</v>
      </c>
      <c r="CU1972" s="95">
        <v>13509</v>
      </c>
      <c r="CV1972" s="95">
        <v>13273</v>
      </c>
      <c r="CW1972" s="95">
        <v>13508</v>
      </c>
      <c r="CX1972" s="96">
        <v>0.98875047299999996</v>
      </c>
      <c r="CY1972" s="96">
        <v>0.99227329399999997</v>
      </c>
      <c r="CZ1972" s="96">
        <v>0.97590237700000004</v>
      </c>
      <c r="DA1972" s="96">
        <v>0.98894547600000005</v>
      </c>
      <c r="DB1972" s="96">
        <v>0.99062207599999996</v>
      </c>
      <c r="DC1972">
        <v>2013</v>
      </c>
      <c r="DD1972" s="6">
        <v>14368.2</v>
      </c>
      <c r="DE1972" s="96">
        <v>4.4338792E-3</v>
      </c>
      <c r="DF1972" s="72">
        <v>688.01</v>
      </c>
      <c r="DG1972" s="96">
        <v>1</v>
      </c>
      <c r="DH1972" s="72">
        <v>688.01</v>
      </c>
      <c r="DI1972" s="72">
        <v>673.31978347999996</v>
      </c>
      <c r="DJ1972" s="96">
        <v>1</v>
      </c>
      <c r="DK1972" s="72">
        <v>688.01</v>
      </c>
      <c r="DL1972" s="96">
        <v>1</v>
      </c>
      <c r="DM1972" s="72">
        <v>688.01</v>
      </c>
      <c r="DN1972" s="96">
        <v>1</v>
      </c>
      <c r="DO1972" s="96">
        <v>1.1032E-2</v>
      </c>
      <c r="DP1972" s="72">
        <v>7.59</v>
      </c>
      <c r="DQ1972" s="72">
        <v>680.42</v>
      </c>
      <c r="DR1972" t="s">
        <v>56</v>
      </c>
      <c r="DT1972" t="s">
        <v>1204</v>
      </c>
    </row>
    <row r="1973" spans="1:124" x14ac:dyDescent="0.3">
      <c r="A1973" t="s">
        <v>417</v>
      </c>
      <c r="B1973">
        <v>34760</v>
      </c>
      <c r="C1973" s="95">
        <v>6189</v>
      </c>
      <c r="D1973" s="95">
        <v>28778668</v>
      </c>
      <c r="E1973" s="95">
        <v>6046</v>
      </c>
      <c r="F1973" s="95">
        <v>19081251</v>
      </c>
      <c r="G1973" s="95">
        <v>2692</v>
      </c>
      <c r="H1973" s="95">
        <v>9814132</v>
      </c>
      <c r="I1973" s="95">
        <v>2532</v>
      </c>
      <c r="J1973" s="95">
        <v>7968351</v>
      </c>
      <c r="K1973" s="95">
        <v>5961</v>
      </c>
      <c r="L1973" s="95">
        <v>28655653</v>
      </c>
      <c r="M1973" s="95">
        <v>5804</v>
      </c>
      <c r="N1973" s="95">
        <v>19522210</v>
      </c>
      <c r="O1973" s="95">
        <v>2623</v>
      </c>
      <c r="P1973" s="95">
        <v>8351655</v>
      </c>
      <c r="Q1973" s="95">
        <v>2429</v>
      </c>
      <c r="R1973" s="95">
        <v>8333141</v>
      </c>
      <c r="S1973" s="95">
        <v>5966</v>
      </c>
      <c r="T1973" s="95">
        <v>29255579</v>
      </c>
      <c r="U1973" s="95">
        <v>5802</v>
      </c>
      <c r="V1973" s="95">
        <v>20544187</v>
      </c>
      <c r="W1973" s="95">
        <v>2608</v>
      </c>
      <c r="X1973" s="95">
        <v>9905249</v>
      </c>
      <c r="Y1973" s="95">
        <v>2418</v>
      </c>
      <c r="Z1973" s="95">
        <v>9098771</v>
      </c>
      <c r="AA1973" s="95">
        <v>6036</v>
      </c>
      <c r="AB1973" s="95">
        <v>28715601</v>
      </c>
      <c r="AC1973" s="95">
        <v>5863</v>
      </c>
      <c r="AD1973" s="95">
        <v>22660094</v>
      </c>
      <c r="AE1973" s="95">
        <v>2676</v>
      </c>
      <c r="AF1973" s="95">
        <v>9966183</v>
      </c>
      <c r="AG1973" s="95">
        <v>2517</v>
      </c>
      <c r="AH1973" s="95">
        <v>9640417</v>
      </c>
      <c r="AI1973" s="95">
        <v>6285</v>
      </c>
      <c r="AJ1973" s="95">
        <v>28513954.07</v>
      </c>
      <c r="AK1973" s="95">
        <v>6094</v>
      </c>
      <c r="AL1973" s="95">
        <v>24713984.739999998</v>
      </c>
      <c r="AM1973" s="95">
        <v>2745</v>
      </c>
      <c r="AN1973" s="95">
        <v>9960229.0999999996</v>
      </c>
      <c r="AO1973" s="95">
        <v>2601</v>
      </c>
      <c r="AP1973" s="95">
        <v>10243460.949999999</v>
      </c>
      <c r="AQ1973" s="72">
        <v>362.13</v>
      </c>
      <c r="AR1973" s="72">
        <v>262.77999999999997</v>
      </c>
      <c r="AS1973" s="72">
        <v>624.91</v>
      </c>
      <c r="AT1973" s="95">
        <v>38592800</v>
      </c>
      <c r="AU1973" s="95">
        <v>27049602</v>
      </c>
      <c r="AV1973" s="95">
        <v>8881</v>
      </c>
      <c r="AW1973" s="95">
        <v>8578</v>
      </c>
      <c r="AX1973" s="72">
        <v>359.27</v>
      </c>
      <c r="AY1973" s="72">
        <v>281.95</v>
      </c>
      <c r="AZ1973" s="72">
        <v>641.22</v>
      </c>
      <c r="BA1973" s="95">
        <v>37007308</v>
      </c>
      <c r="BB1973" s="95">
        <v>27855351</v>
      </c>
      <c r="BC1973" s="95">
        <v>8584</v>
      </c>
      <c r="BD1973" s="95">
        <v>8233</v>
      </c>
      <c r="BE1973" s="72">
        <v>380.62</v>
      </c>
      <c r="BF1973" s="72">
        <v>300.52</v>
      </c>
      <c r="BG1973" s="72">
        <v>681.14</v>
      </c>
      <c r="BH1973" s="95">
        <v>39160828</v>
      </c>
      <c r="BI1973" s="95">
        <v>29642958</v>
      </c>
      <c r="BJ1973" s="95">
        <v>8574</v>
      </c>
      <c r="BK1973" s="95">
        <v>8220</v>
      </c>
      <c r="BL1973" s="72">
        <v>370</v>
      </c>
      <c r="BM1973" s="72">
        <v>321.20999999999998</v>
      </c>
      <c r="BN1973" s="72">
        <v>691.21</v>
      </c>
      <c r="BO1973" s="95">
        <v>38681784</v>
      </c>
      <c r="BP1973" s="95">
        <v>32300511</v>
      </c>
      <c r="BQ1973" s="95">
        <v>8712</v>
      </c>
      <c r="BR1973" s="95">
        <v>8380</v>
      </c>
      <c r="BS1973" s="72">
        <v>355.06</v>
      </c>
      <c r="BT1973" s="72">
        <v>335.03</v>
      </c>
      <c r="BU1973" s="72">
        <v>690.09</v>
      </c>
      <c r="BV1973" s="95">
        <v>38474183.170000002</v>
      </c>
      <c r="BW1973" s="95">
        <v>34957445.689999998</v>
      </c>
      <c r="BX1973" s="95">
        <v>9030</v>
      </c>
      <c r="BY1973" s="95">
        <v>8695</v>
      </c>
      <c r="BZ1973" s="95">
        <v>8737</v>
      </c>
      <c r="CA1973" s="95">
        <v>8414</v>
      </c>
      <c r="CB1973" s="95">
        <v>8403</v>
      </c>
      <c r="CC1973" s="95">
        <v>8554</v>
      </c>
      <c r="CD1973" s="95">
        <v>8866</v>
      </c>
      <c r="CE1973" s="72">
        <v>650.75523149000003</v>
      </c>
      <c r="CF1973" s="72">
        <v>676.59346364999999</v>
      </c>
      <c r="CG1973" s="72">
        <v>712.40329333</v>
      </c>
      <c r="CH1973" s="72">
        <v>716.50152150999998</v>
      </c>
      <c r="CI1973" s="72">
        <v>731.52548966999996</v>
      </c>
      <c r="CJ1973" s="96">
        <v>0.96028425090000002</v>
      </c>
      <c r="CK1973" s="96">
        <v>0.94771828940000002</v>
      </c>
      <c r="CL1973" s="96">
        <v>0.95611573719999998</v>
      </c>
      <c r="CM1973" s="96">
        <v>0.96470137079999996</v>
      </c>
      <c r="CN1973" s="96">
        <v>0.94335742190000005</v>
      </c>
      <c r="CO1973" s="96">
        <v>1.0193037899999999</v>
      </c>
      <c r="CP1973" s="96">
        <v>0.93636011500000005</v>
      </c>
      <c r="CQ1973" s="96">
        <v>0.99584056389999998</v>
      </c>
      <c r="CR1973" s="96">
        <v>0.94027097839999996</v>
      </c>
      <c r="CS1973" s="95">
        <v>8667</v>
      </c>
      <c r="CT1973" s="95">
        <v>8223</v>
      </c>
      <c r="CU1973" s="95">
        <v>8301</v>
      </c>
      <c r="CV1973" s="95">
        <v>8431</v>
      </c>
      <c r="CW1973" s="95">
        <v>8744</v>
      </c>
      <c r="CX1973" s="96">
        <v>1.0232747360000001</v>
      </c>
      <c r="CY1973" s="96">
        <v>1.0165352940000001</v>
      </c>
      <c r="CZ1973" s="96">
        <v>1.0141879970000001</v>
      </c>
      <c r="DA1973" s="96">
        <v>1.0183629860000001</v>
      </c>
      <c r="DB1973" s="96">
        <v>1.023735088</v>
      </c>
      <c r="DC1973">
        <v>2013</v>
      </c>
      <c r="DD1973" s="6">
        <v>8421.2000000000007</v>
      </c>
      <c r="DE1973" s="96">
        <v>2.7435657000000001E-3</v>
      </c>
      <c r="DF1973" s="72">
        <v>720.14</v>
      </c>
      <c r="DG1973" s="96">
        <v>1</v>
      </c>
      <c r="DH1973" s="72">
        <v>720.14</v>
      </c>
      <c r="DI1973" s="72">
        <v>709.14020688999994</v>
      </c>
      <c r="DJ1973" s="96">
        <v>1</v>
      </c>
      <c r="DK1973" s="72">
        <v>720.14</v>
      </c>
      <c r="DL1973" s="96">
        <v>1</v>
      </c>
      <c r="DM1973" s="72">
        <v>720.14</v>
      </c>
      <c r="DN1973" s="96">
        <v>1</v>
      </c>
      <c r="DO1973" s="96">
        <v>9.4050000000000002E-3</v>
      </c>
      <c r="DP1973" s="72">
        <v>6.77</v>
      </c>
      <c r="DQ1973" s="72">
        <v>713.37</v>
      </c>
      <c r="DR1973" t="s">
        <v>417</v>
      </c>
      <c r="DT1973" t="s">
        <v>1204</v>
      </c>
    </row>
    <row r="1974" spans="1:124" x14ac:dyDescent="0.3">
      <c r="A1974" t="s">
        <v>1254</v>
      </c>
      <c r="B1974">
        <v>34770</v>
      </c>
      <c r="C1974" s="95">
        <v>13251</v>
      </c>
      <c r="D1974" s="95">
        <v>73621681</v>
      </c>
      <c r="E1974" s="95">
        <v>12915</v>
      </c>
      <c r="F1974" s="95">
        <v>43880622</v>
      </c>
      <c r="G1974" s="95">
        <v>6298</v>
      </c>
      <c r="H1974" s="95">
        <v>25505003</v>
      </c>
      <c r="I1974" s="95">
        <v>5957</v>
      </c>
      <c r="J1974" s="95">
        <v>20060362</v>
      </c>
      <c r="K1974" s="95">
        <v>13029</v>
      </c>
      <c r="L1974" s="95">
        <v>74618580</v>
      </c>
      <c r="M1974" s="95">
        <v>12659</v>
      </c>
      <c r="N1974" s="95">
        <v>44679837</v>
      </c>
      <c r="O1974" s="95">
        <v>6262</v>
      </c>
      <c r="P1974" s="95">
        <v>25057322</v>
      </c>
      <c r="Q1974" s="95">
        <v>5885</v>
      </c>
      <c r="R1974" s="95">
        <v>20384096</v>
      </c>
      <c r="S1974" s="95">
        <v>13277</v>
      </c>
      <c r="T1974" s="95">
        <v>78881946</v>
      </c>
      <c r="U1974" s="95">
        <v>12874</v>
      </c>
      <c r="V1974" s="95">
        <v>48590235</v>
      </c>
      <c r="W1974" s="95">
        <v>6348</v>
      </c>
      <c r="X1974" s="95">
        <v>26117688</v>
      </c>
      <c r="Y1974" s="95">
        <v>5976</v>
      </c>
      <c r="Z1974" s="95">
        <v>22322115</v>
      </c>
      <c r="AA1974" s="95">
        <v>13630</v>
      </c>
      <c r="AB1974" s="95">
        <v>69360484</v>
      </c>
      <c r="AC1974" s="95">
        <v>13202</v>
      </c>
      <c r="AD1974" s="95">
        <v>52953548</v>
      </c>
      <c r="AE1974" s="95">
        <v>6429</v>
      </c>
      <c r="AF1974" s="95">
        <v>24948707</v>
      </c>
      <c r="AG1974" s="95">
        <v>6086</v>
      </c>
      <c r="AH1974" s="95">
        <v>25059431</v>
      </c>
      <c r="AI1974" s="95">
        <v>13998</v>
      </c>
      <c r="AJ1974" s="95">
        <v>72395317</v>
      </c>
      <c r="AK1974" s="95">
        <v>13555</v>
      </c>
      <c r="AL1974" s="95">
        <v>57315184</v>
      </c>
      <c r="AM1974" s="95">
        <v>6541</v>
      </c>
      <c r="AN1974" s="95">
        <v>28350425</v>
      </c>
      <c r="AO1974" s="95">
        <v>6202</v>
      </c>
      <c r="AP1974" s="95">
        <v>26654832</v>
      </c>
      <c r="AQ1974" s="72">
        <v>422.56</v>
      </c>
      <c r="AR1974" s="72">
        <v>282.35000000000002</v>
      </c>
      <c r="AS1974" s="72">
        <v>704.91</v>
      </c>
      <c r="AT1974" s="95">
        <v>99126684</v>
      </c>
      <c r="AU1974" s="95">
        <v>63940984</v>
      </c>
      <c r="AV1974" s="95">
        <v>19549</v>
      </c>
      <c r="AW1974" s="95">
        <v>18872</v>
      </c>
      <c r="AX1974" s="72">
        <v>430.58</v>
      </c>
      <c r="AY1974" s="72">
        <v>292.39</v>
      </c>
      <c r="AZ1974" s="72">
        <v>722.97</v>
      </c>
      <c r="BA1974" s="95">
        <v>99675902</v>
      </c>
      <c r="BB1974" s="95">
        <v>65063933</v>
      </c>
      <c r="BC1974" s="95">
        <v>19291</v>
      </c>
      <c r="BD1974" s="95">
        <v>18544</v>
      </c>
      <c r="BE1974" s="72">
        <v>445.86</v>
      </c>
      <c r="BF1974" s="72">
        <v>313.49</v>
      </c>
      <c r="BG1974" s="72">
        <v>759.35</v>
      </c>
      <c r="BH1974" s="95">
        <v>104999634</v>
      </c>
      <c r="BI1974" s="95">
        <v>70912350</v>
      </c>
      <c r="BJ1974" s="95">
        <v>19625</v>
      </c>
      <c r="BK1974" s="95">
        <v>18850</v>
      </c>
      <c r="BL1974" s="72">
        <v>391.8</v>
      </c>
      <c r="BM1974" s="72">
        <v>337.05</v>
      </c>
      <c r="BN1974" s="72">
        <v>728.85</v>
      </c>
      <c r="BO1974" s="95">
        <v>94309191</v>
      </c>
      <c r="BP1974" s="95">
        <v>78012979</v>
      </c>
      <c r="BQ1974" s="95">
        <v>20059</v>
      </c>
      <c r="BR1974" s="95">
        <v>19288</v>
      </c>
      <c r="BS1974" s="72">
        <v>408.76</v>
      </c>
      <c r="BT1974" s="72">
        <v>354.18</v>
      </c>
      <c r="BU1974" s="72">
        <v>762.94</v>
      </c>
      <c r="BV1974" s="95">
        <v>100745742</v>
      </c>
      <c r="BW1974" s="95">
        <v>83970016</v>
      </c>
      <c r="BX1974" s="95">
        <v>20539</v>
      </c>
      <c r="BY1974" s="95">
        <v>19757</v>
      </c>
      <c r="BZ1974" s="95">
        <v>19226</v>
      </c>
      <c r="CA1974" s="95">
        <v>18930</v>
      </c>
      <c r="CB1974" s="95">
        <v>19251</v>
      </c>
      <c r="CC1974" s="95">
        <v>19693</v>
      </c>
      <c r="CD1974" s="95">
        <v>20156</v>
      </c>
      <c r="CE1974" s="72">
        <v>650.75523149000003</v>
      </c>
      <c r="CF1974" s="72">
        <v>676.59346364999999</v>
      </c>
      <c r="CG1974" s="72">
        <v>712.40329333</v>
      </c>
      <c r="CH1974" s="72">
        <v>716.50152150999998</v>
      </c>
      <c r="CI1974" s="72">
        <v>731.52548966999996</v>
      </c>
      <c r="CJ1974" s="96">
        <v>1.0832183375</v>
      </c>
      <c r="CK1974" s="96">
        <v>1.0685441684999999</v>
      </c>
      <c r="CL1974" s="96">
        <v>1.0658990589999999</v>
      </c>
      <c r="CM1974" s="96">
        <v>1.0172344065000001</v>
      </c>
      <c r="CN1974" s="96">
        <v>1.0429438356</v>
      </c>
      <c r="CO1974" s="96">
        <v>1.0392145779999999</v>
      </c>
      <c r="CP1974" s="96">
        <v>1.0157362913000001</v>
      </c>
      <c r="CQ1974" s="96">
        <v>0.99584056389999998</v>
      </c>
      <c r="CR1974" s="96">
        <v>1.0199786824999999</v>
      </c>
      <c r="CS1974" s="95">
        <v>17277</v>
      </c>
      <c r="CT1974" s="95">
        <v>16875</v>
      </c>
      <c r="CU1974" s="95">
        <v>17564</v>
      </c>
      <c r="CV1974" s="95">
        <v>17899</v>
      </c>
      <c r="CW1974" s="95">
        <v>18201</v>
      </c>
      <c r="CX1974" s="96">
        <v>1.021817014</v>
      </c>
      <c r="CY1974" s="96">
        <v>1.0224782109999999</v>
      </c>
      <c r="CZ1974" s="96">
        <v>1.039639089</v>
      </c>
      <c r="DA1974" s="96">
        <v>1.0539105600000001</v>
      </c>
      <c r="DB1974" s="96">
        <v>1.056384207</v>
      </c>
      <c r="DC1974">
        <v>2013</v>
      </c>
      <c r="DD1974" s="6">
        <v>19062.2</v>
      </c>
      <c r="DE1974" s="96">
        <v>3.0156603E-3</v>
      </c>
      <c r="DF1974" s="72">
        <v>780.97</v>
      </c>
      <c r="DG1974" s="96">
        <v>1</v>
      </c>
      <c r="DH1974" s="72">
        <v>780.97</v>
      </c>
      <c r="DI1974" s="72">
        <v>709.14020688999994</v>
      </c>
      <c r="DJ1974" s="96">
        <v>1</v>
      </c>
      <c r="DK1974" s="72">
        <v>780.97</v>
      </c>
      <c r="DL1974" s="96">
        <v>1</v>
      </c>
      <c r="DM1974" s="72">
        <v>780.97</v>
      </c>
      <c r="DN1974" s="96">
        <v>1</v>
      </c>
      <c r="DO1974" s="96">
        <v>1.3668E-2</v>
      </c>
      <c r="DP1974" s="72">
        <v>10.67</v>
      </c>
      <c r="DQ1974" s="72">
        <v>770.3</v>
      </c>
      <c r="DR1974" t="s">
        <v>1254</v>
      </c>
      <c r="DT1974" t="s">
        <v>1204</v>
      </c>
    </row>
    <row r="1975" spans="1:124" x14ac:dyDescent="0.3">
      <c r="A1975" t="s">
        <v>1134</v>
      </c>
      <c r="B1975">
        <v>34780</v>
      </c>
      <c r="C1975" s="95">
        <v>10183</v>
      </c>
      <c r="D1975" s="95">
        <v>43327428</v>
      </c>
      <c r="E1975" s="95">
        <v>9889</v>
      </c>
      <c r="F1975" s="95">
        <v>28783139</v>
      </c>
      <c r="G1975" s="95">
        <v>3031</v>
      </c>
      <c r="H1975" s="95">
        <v>10166457</v>
      </c>
      <c r="I1975" s="95">
        <v>2751</v>
      </c>
      <c r="J1975" s="95">
        <v>8215518</v>
      </c>
      <c r="K1975" s="95">
        <v>9481</v>
      </c>
      <c r="L1975" s="95">
        <v>42556112</v>
      </c>
      <c r="M1975" s="95">
        <v>9138</v>
      </c>
      <c r="N1975" s="95">
        <v>27235615</v>
      </c>
      <c r="O1975" s="95">
        <v>3049</v>
      </c>
      <c r="P1975" s="95">
        <v>11797656</v>
      </c>
      <c r="Q1975" s="95">
        <v>2743</v>
      </c>
      <c r="R1975" s="95">
        <v>8564450</v>
      </c>
      <c r="S1975" s="95">
        <v>9080</v>
      </c>
      <c r="T1975" s="95">
        <v>39472257</v>
      </c>
      <c r="U1975" s="95">
        <v>8693</v>
      </c>
      <c r="V1975" s="95">
        <v>27637435</v>
      </c>
      <c r="W1975" s="95">
        <v>3009</v>
      </c>
      <c r="X1975" s="95">
        <v>10852881</v>
      </c>
      <c r="Y1975" s="95">
        <v>2700</v>
      </c>
      <c r="Z1975" s="95">
        <v>8603193</v>
      </c>
      <c r="AA1975" s="95">
        <v>8837</v>
      </c>
      <c r="AB1975" s="95">
        <v>34763078</v>
      </c>
      <c r="AC1975" s="95">
        <v>8397</v>
      </c>
      <c r="AD1975" s="95">
        <v>28530126</v>
      </c>
      <c r="AE1975" s="95">
        <v>3056</v>
      </c>
      <c r="AF1975" s="95">
        <v>10795685</v>
      </c>
      <c r="AG1975" s="95">
        <v>2733</v>
      </c>
      <c r="AH1975" s="95">
        <v>9338749</v>
      </c>
      <c r="AI1975" s="95">
        <v>8781</v>
      </c>
      <c r="AJ1975" s="95">
        <v>35391125.020000003</v>
      </c>
      <c r="AK1975" s="95">
        <v>8316</v>
      </c>
      <c r="AL1975" s="95">
        <v>28707716.059999999</v>
      </c>
      <c r="AM1975" s="95">
        <v>3047</v>
      </c>
      <c r="AN1975" s="95">
        <v>12432878</v>
      </c>
      <c r="AO1975" s="95">
        <v>2749</v>
      </c>
      <c r="AP1975" s="95">
        <v>9810718.9100000001</v>
      </c>
      <c r="AQ1975" s="72">
        <v>337.36</v>
      </c>
      <c r="AR1975" s="72">
        <v>243.93</v>
      </c>
      <c r="AS1975" s="72">
        <v>581.29</v>
      </c>
      <c r="AT1975" s="95">
        <v>53493885</v>
      </c>
      <c r="AU1975" s="95">
        <v>36998657</v>
      </c>
      <c r="AV1975" s="95">
        <v>13214</v>
      </c>
      <c r="AW1975" s="95">
        <v>12640</v>
      </c>
      <c r="AX1975" s="72">
        <v>361.49</v>
      </c>
      <c r="AY1975" s="72">
        <v>251.1</v>
      </c>
      <c r="AZ1975" s="72">
        <v>612.59</v>
      </c>
      <c r="BA1975" s="95">
        <v>54353768</v>
      </c>
      <c r="BB1975" s="95">
        <v>35800065</v>
      </c>
      <c r="BC1975" s="95">
        <v>12530</v>
      </c>
      <c r="BD1975" s="95">
        <v>11881</v>
      </c>
      <c r="BE1975" s="72">
        <v>346.91</v>
      </c>
      <c r="BF1975" s="72">
        <v>265.08</v>
      </c>
      <c r="BG1975" s="72">
        <v>611.99</v>
      </c>
      <c r="BH1975" s="95">
        <v>50325138</v>
      </c>
      <c r="BI1975" s="95">
        <v>36240628</v>
      </c>
      <c r="BJ1975" s="95">
        <v>12089</v>
      </c>
      <c r="BK1975" s="95">
        <v>11393</v>
      </c>
      <c r="BL1975" s="72">
        <v>319.23</v>
      </c>
      <c r="BM1975" s="72">
        <v>283.52999999999997</v>
      </c>
      <c r="BN1975" s="72">
        <v>602.76</v>
      </c>
      <c r="BO1975" s="95">
        <v>45558763</v>
      </c>
      <c r="BP1975" s="95">
        <v>37868875</v>
      </c>
      <c r="BQ1975" s="95">
        <v>11893</v>
      </c>
      <c r="BR1975" s="95">
        <v>11130</v>
      </c>
      <c r="BS1975" s="72">
        <v>336.94</v>
      </c>
      <c r="BT1975" s="72">
        <v>290.08999999999997</v>
      </c>
      <c r="BU1975" s="72">
        <v>627.03</v>
      </c>
      <c r="BV1975" s="95">
        <v>47824003.020000003</v>
      </c>
      <c r="BW1975" s="95">
        <v>38518434.969999999</v>
      </c>
      <c r="BX1975" s="95">
        <v>11828</v>
      </c>
      <c r="BY1975" s="95">
        <v>11065</v>
      </c>
      <c r="BZ1975" s="95">
        <v>12940</v>
      </c>
      <c r="CA1975" s="95">
        <v>12217</v>
      </c>
      <c r="CB1975" s="95">
        <v>11754</v>
      </c>
      <c r="CC1975" s="95">
        <v>11531</v>
      </c>
      <c r="CD1975" s="95">
        <v>11455</v>
      </c>
      <c r="CE1975" s="72">
        <v>650.75523149000003</v>
      </c>
      <c r="CF1975" s="72">
        <v>676.59346364999999</v>
      </c>
      <c r="CG1975" s="72">
        <v>712.40329333</v>
      </c>
      <c r="CH1975" s="72">
        <v>716.50152150999998</v>
      </c>
      <c r="CI1975" s="72">
        <v>731.52548966999996</v>
      </c>
      <c r="CJ1975" s="96">
        <v>0.8932544402</v>
      </c>
      <c r="CK1975" s="96">
        <v>0.90540336690000001</v>
      </c>
      <c r="CL1975" s="96">
        <v>0.85904993100000004</v>
      </c>
      <c r="CM1975" s="96">
        <v>0.84125431959999997</v>
      </c>
      <c r="CN1975" s="96">
        <v>0.85715400060000002</v>
      </c>
      <c r="CO1975" s="96">
        <v>1.0052090572000001</v>
      </c>
      <c r="CP1975" s="96">
        <v>0.86670847760000003</v>
      </c>
      <c r="CQ1975" s="96">
        <v>0.99584056389999998</v>
      </c>
      <c r="CR1975" s="96">
        <v>0.87032842929999998</v>
      </c>
      <c r="CS1975" s="95">
        <v>12262</v>
      </c>
      <c r="CT1975" s="95">
        <v>11723</v>
      </c>
      <c r="CU1975" s="95">
        <v>11425</v>
      </c>
      <c r="CV1975" s="95">
        <v>11156</v>
      </c>
      <c r="CW1975" s="95">
        <v>11059</v>
      </c>
      <c r="CX1975" s="96">
        <v>1.0140879469999999</v>
      </c>
      <c r="CY1975" s="96">
        <v>1.0167962829999999</v>
      </c>
      <c r="CZ1975" s="96">
        <v>0.98944879399999996</v>
      </c>
      <c r="DA1975" s="96">
        <v>1.011412443</v>
      </c>
      <c r="DB1975" s="96">
        <v>0.99310543500000004</v>
      </c>
      <c r="DC1975">
        <v>2013</v>
      </c>
      <c r="DD1975" s="6">
        <v>11621.8</v>
      </c>
      <c r="DE1975" s="96">
        <v>7.098048E-3</v>
      </c>
      <c r="DF1975" s="72">
        <v>663.66</v>
      </c>
      <c r="DG1975" s="96">
        <v>1</v>
      </c>
      <c r="DH1975" s="72">
        <v>663.66</v>
      </c>
      <c r="DI1975" s="72">
        <v>673.31978347999996</v>
      </c>
      <c r="DJ1975" s="96">
        <v>1</v>
      </c>
      <c r="DK1975" s="72">
        <v>663.66</v>
      </c>
      <c r="DL1975" s="96">
        <v>1</v>
      </c>
      <c r="DM1975" s="72">
        <v>663.66</v>
      </c>
      <c r="DN1975" s="96">
        <v>1</v>
      </c>
      <c r="DO1975" s="96">
        <v>1.4444E-2</v>
      </c>
      <c r="DP1975" s="72">
        <v>9.59</v>
      </c>
      <c r="DQ1975" s="72">
        <v>654.07000000000005</v>
      </c>
      <c r="DR1975" t="s">
        <v>1134</v>
      </c>
      <c r="DT1975" t="s">
        <v>1204</v>
      </c>
    </row>
    <row r="1976" spans="1:124" x14ac:dyDescent="0.3">
      <c r="A1976" t="s">
        <v>745</v>
      </c>
      <c r="B1976">
        <v>34790</v>
      </c>
      <c r="C1976" s="95">
        <v>14241</v>
      </c>
      <c r="D1976" s="95">
        <v>53840860</v>
      </c>
      <c r="E1976" s="95">
        <v>13692</v>
      </c>
      <c r="F1976" s="95">
        <v>42742703</v>
      </c>
      <c r="G1976" s="95">
        <v>3732</v>
      </c>
      <c r="H1976" s="95">
        <v>12600839</v>
      </c>
      <c r="I1976" s="95">
        <v>3312</v>
      </c>
      <c r="J1976" s="95">
        <v>12729630</v>
      </c>
      <c r="K1976" s="95">
        <v>13915</v>
      </c>
      <c r="L1976" s="95">
        <v>55952467</v>
      </c>
      <c r="M1976" s="95">
        <v>13315</v>
      </c>
      <c r="N1976" s="95">
        <v>44771370</v>
      </c>
      <c r="O1976" s="95">
        <v>3712</v>
      </c>
      <c r="P1976" s="95">
        <v>12585087</v>
      </c>
      <c r="Q1976" s="95">
        <v>3249</v>
      </c>
      <c r="R1976" s="95">
        <v>13744019</v>
      </c>
      <c r="S1976" s="95">
        <v>13820</v>
      </c>
      <c r="T1976" s="95">
        <v>56975800</v>
      </c>
      <c r="U1976" s="95">
        <v>13125</v>
      </c>
      <c r="V1976" s="95">
        <v>46846334</v>
      </c>
      <c r="W1976" s="95">
        <v>3639</v>
      </c>
      <c r="X1976" s="95">
        <v>13855606</v>
      </c>
      <c r="Y1976" s="95">
        <v>3215</v>
      </c>
      <c r="Z1976" s="95">
        <v>14347530</v>
      </c>
      <c r="AA1976" s="95">
        <v>13775</v>
      </c>
      <c r="AB1976" s="95">
        <v>52270042</v>
      </c>
      <c r="AC1976" s="95">
        <v>13040</v>
      </c>
      <c r="AD1976" s="95">
        <v>48289473</v>
      </c>
      <c r="AE1976" s="95">
        <v>3692</v>
      </c>
      <c r="AF1976" s="95">
        <v>12289524</v>
      </c>
      <c r="AG1976" s="95">
        <v>3270</v>
      </c>
      <c r="AH1976" s="95">
        <v>15543879</v>
      </c>
      <c r="AI1976" s="95">
        <v>13915</v>
      </c>
      <c r="AJ1976" s="95">
        <v>55290689.369999997</v>
      </c>
      <c r="AK1976" s="95">
        <v>13120</v>
      </c>
      <c r="AL1976" s="95">
        <v>52098185.030000001</v>
      </c>
      <c r="AM1976" s="95">
        <v>3867</v>
      </c>
      <c r="AN1976" s="95">
        <v>14233841</v>
      </c>
      <c r="AO1976" s="95">
        <v>3442</v>
      </c>
      <c r="AP1976" s="95">
        <v>16370273.65</v>
      </c>
      <c r="AQ1976" s="72">
        <v>308.06</v>
      </c>
      <c r="AR1976" s="72">
        <v>271.86</v>
      </c>
      <c r="AS1976" s="72">
        <v>579.91999999999996</v>
      </c>
      <c r="AT1976" s="95">
        <v>66441699</v>
      </c>
      <c r="AU1976" s="95">
        <v>55472333</v>
      </c>
      <c r="AV1976" s="95">
        <v>17973</v>
      </c>
      <c r="AW1976" s="95">
        <v>17004</v>
      </c>
      <c r="AX1976" s="72">
        <v>324.02</v>
      </c>
      <c r="AY1976" s="72">
        <v>294.39</v>
      </c>
      <c r="AZ1976" s="72">
        <v>618.41</v>
      </c>
      <c r="BA1976" s="95">
        <v>68537554</v>
      </c>
      <c r="BB1976" s="95">
        <v>58515389</v>
      </c>
      <c r="BC1976" s="95">
        <v>17627</v>
      </c>
      <c r="BD1976" s="95">
        <v>16564</v>
      </c>
      <c r="BE1976" s="72">
        <v>338.08</v>
      </c>
      <c r="BF1976" s="72">
        <v>312.08999999999997</v>
      </c>
      <c r="BG1976" s="72">
        <v>650.16999999999996</v>
      </c>
      <c r="BH1976" s="95">
        <v>70831406</v>
      </c>
      <c r="BI1976" s="95">
        <v>61193864</v>
      </c>
      <c r="BJ1976" s="95">
        <v>17459</v>
      </c>
      <c r="BK1976" s="95">
        <v>16340</v>
      </c>
      <c r="BL1976" s="72">
        <v>308.01</v>
      </c>
      <c r="BM1976" s="72">
        <v>326.14999999999998</v>
      </c>
      <c r="BN1976" s="72">
        <v>634.16</v>
      </c>
      <c r="BO1976" s="95">
        <v>64559566</v>
      </c>
      <c r="BP1976" s="95">
        <v>63833352</v>
      </c>
      <c r="BQ1976" s="95">
        <v>17467</v>
      </c>
      <c r="BR1976" s="95">
        <v>16310</v>
      </c>
      <c r="BS1976" s="72">
        <v>325.82</v>
      </c>
      <c r="BT1976" s="72">
        <v>344.51</v>
      </c>
      <c r="BU1976" s="72">
        <v>670.33</v>
      </c>
      <c r="BV1976" s="95">
        <v>69524530.370000005</v>
      </c>
      <c r="BW1976" s="95">
        <v>68468458.680000007</v>
      </c>
      <c r="BX1976" s="95">
        <v>17782</v>
      </c>
      <c r="BY1976" s="95">
        <v>16562</v>
      </c>
      <c r="BZ1976" s="95">
        <v>17511</v>
      </c>
      <c r="CA1976" s="95">
        <v>17114</v>
      </c>
      <c r="CB1976" s="95">
        <v>16920</v>
      </c>
      <c r="CC1976" s="95">
        <v>16918</v>
      </c>
      <c r="CD1976" s="95">
        <v>17185</v>
      </c>
      <c r="CE1976" s="72">
        <v>650.75523149000003</v>
      </c>
      <c r="CF1976" s="72">
        <v>676.59346364999999</v>
      </c>
      <c r="CG1976" s="72">
        <v>712.40329333</v>
      </c>
      <c r="CH1976" s="72">
        <v>716.50152150999998</v>
      </c>
      <c r="CI1976" s="72">
        <v>731.52548966999996</v>
      </c>
      <c r="CJ1976" s="96">
        <v>0.89114919400000003</v>
      </c>
      <c r="CK1976" s="96">
        <v>0.91400528270000003</v>
      </c>
      <c r="CL1976" s="96">
        <v>0.91264317009999996</v>
      </c>
      <c r="CM1976" s="96">
        <v>0.88507837170000003</v>
      </c>
      <c r="CN1976" s="96">
        <v>0.91634537620000001</v>
      </c>
      <c r="CO1976" s="96">
        <v>1.0028955609000001</v>
      </c>
      <c r="CP1976" s="96">
        <v>0.90123469899999997</v>
      </c>
      <c r="CQ1976" s="96">
        <v>0.99584056389999998</v>
      </c>
      <c r="CR1976" s="96">
        <v>0.90499885520000001</v>
      </c>
      <c r="CS1976" s="95">
        <v>18228</v>
      </c>
      <c r="CT1976" s="95">
        <v>17864</v>
      </c>
      <c r="CU1976" s="95">
        <v>17715</v>
      </c>
      <c r="CV1976" s="95">
        <v>17689</v>
      </c>
      <c r="CW1976" s="95">
        <v>17934</v>
      </c>
      <c r="CX1976" s="96">
        <v>0.99716817800000002</v>
      </c>
      <c r="CY1976" s="96">
        <v>1.0044227080000001</v>
      </c>
      <c r="CZ1976" s="96">
        <v>1.0094877579999999</v>
      </c>
      <c r="DA1976" s="96">
        <v>0.999650543</v>
      </c>
      <c r="DB1976" s="96">
        <v>1.003884639</v>
      </c>
      <c r="DC1976">
        <v>2013</v>
      </c>
      <c r="DD1976" s="6">
        <v>16556</v>
      </c>
      <c r="DE1976" s="96">
        <v>3.6255582000000001E-3</v>
      </c>
      <c r="DF1976" s="72">
        <v>692.51</v>
      </c>
      <c r="DG1976" s="96">
        <v>1</v>
      </c>
      <c r="DH1976" s="72">
        <v>692.51</v>
      </c>
      <c r="DI1976" s="72">
        <v>709.14020688999994</v>
      </c>
      <c r="DJ1976" s="96">
        <v>1</v>
      </c>
      <c r="DK1976" s="72">
        <v>692.51</v>
      </c>
      <c r="DL1976" s="96">
        <v>1</v>
      </c>
      <c r="DM1976" s="72">
        <v>692.51</v>
      </c>
      <c r="DN1976" s="96">
        <v>1</v>
      </c>
      <c r="DO1976" s="96">
        <v>8.8889999999999993E-3</v>
      </c>
      <c r="DP1976" s="72">
        <v>6.16</v>
      </c>
      <c r="DQ1976" s="72">
        <v>686.35</v>
      </c>
      <c r="DR1976" t="s">
        <v>745</v>
      </c>
      <c r="DT1976" t="s">
        <v>1204</v>
      </c>
    </row>
    <row r="1977" spans="1:124" x14ac:dyDescent="0.3">
      <c r="A1977" t="s">
        <v>1255</v>
      </c>
      <c r="B1977">
        <v>34800</v>
      </c>
      <c r="C1977" s="95">
        <v>9381</v>
      </c>
      <c r="D1977" s="95">
        <v>37219425</v>
      </c>
      <c r="E1977" s="95">
        <v>9179</v>
      </c>
      <c r="F1977" s="95">
        <v>26136782</v>
      </c>
      <c r="G1977" s="95">
        <v>2346</v>
      </c>
      <c r="H1977" s="95">
        <v>7651136</v>
      </c>
      <c r="I1977" s="95">
        <v>2194</v>
      </c>
      <c r="J1977" s="95">
        <v>7567497</v>
      </c>
      <c r="K1977" s="95">
        <v>9173</v>
      </c>
      <c r="L1977" s="95">
        <v>38962598</v>
      </c>
      <c r="M1977" s="95">
        <v>8935</v>
      </c>
      <c r="N1977" s="95">
        <v>26904974</v>
      </c>
      <c r="O1977" s="95">
        <v>2389</v>
      </c>
      <c r="P1977" s="95">
        <v>7176848</v>
      </c>
      <c r="Q1977" s="95">
        <v>2204</v>
      </c>
      <c r="R1977" s="95">
        <v>7262661</v>
      </c>
      <c r="S1977" s="95">
        <v>9086</v>
      </c>
      <c r="T1977" s="95">
        <v>39338661</v>
      </c>
      <c r="U1977" s="95">
        <v>8810</v>
      </c>
      <c r="V1977" s="95">
        <v>27453297</v>
      </c>
      <c r="W1977" s="95">
        <v>2406</v>
      </c>
      <c r="X1977" s="95">
        <v>6946933</v>
      </c>
      <c r="Y1977" s="95">
        <v>2233</v>
      </c>
      <c r="Z1977" s="95">
        <v>7538316</v>
      </c>
      <c r="AA1977" s="95">
        <v>9031</v>
      </c>
      <c r="AB1977" s="95">
        <v>32908033</v>
      </c>
      <c r="AC1977" s="95">
        <v>8747</v>
      </c>
      <c r="AD1977" s="95">
        <v>29245519</v>
      </c>
      <c r="AE1977" s="95">
        <v>2364</v>
      </c>
      <c r="AF1977" s="95">
        <v>7911358</v>
      </c>
      <c r="AG1977" s="95">
        <v>2202</v>
      </c>
      <c r="AH1977" s="95">
        <v>8380529</v>
      </c>
      <c r="AI1977" s="95">
        <v>9201</v>
      </c>
      <c r="AJ1977" s="95">
        <v>36595983</v>
      </c>
      <c r="AK1977" s="95">
        <v>8894</v>
      </c>
      <c r="AL1977" s="95">
        <v>30800659.800000001</v>
      </c>
      <c r="AM1977" s="95">
        <v>2448</v>
      </c>
      <c r="AN1977" s="95">
        <v>8352846</v>
      </c>
      <c r="AO1977" s="95">
        <v>2302</v>
      </c>
      <c r="AP1977" s="95">
        <v>9125506</v>
      </c>
      <c r="AQ1977" s="72">
        <v>318.86</v>
      </c>
      <c r="AR1977" s="72">
        <v>246.96</v>
      </c>
      <c r="AS1977" s="72">
        <v>565.82000000000005</v>
      </c>
      <c r="AT1977" s="95">
        <v>44870561</v>
      </c>
      <c r="AU1977" s="95">
        <v>33704279</v>
      </c>
      <c r="AV1977" s="95">
        <v>11727</v>
      </c>
      <c r="AW1977" s="95">
        <v>11373</v>
      </c>
      <c r="AX1977" s="72">
        <v>332.55</v>
      </c>
      <c r="AY1977" s="72">
        <v>255.62</v>
      </c>
      <c r="AZ1977" s="72">
        <v>588.16999999999996</v>
      </c>
      <c r="BA1977" s="95">
        <v>46139446</v>
      </c>
      <c r="BB1977" s="95">
        <v>34167635</v>
      </c>
      <c r="BC1977" s="95">
        <v>11562</v>
      </c>
      <c r="BD1977" s="95">
        <v>11139</v>
      </c>
      <c r="BE1977" s="72">
        <v>335.64</v>
      </c>
      <c r="BF1977" s="72">
        <v>264.06</v>
      </c>
      <c r="BG1977" s="72">
        <v>599.70000000000005</v>
      </c>
      <c r="BH1977" s="95">
        <v>46285594</v>
      </c>
      <c r="BI1977" s="95">
        <v>34991613</v>
      </c>
      <c r="BJ1977" s="95">
        <v>11492</v>
      </c>
      <c r="BK1977" s="95">
        <v>11043</v>
      </c>
      <c r="BL1977" s="72">
        <v>298.52</v>
      </c>
      <c r="BM1977" s="72">
        <v>286.37</v>
      </c>
      <c r="BN1977" s="72">
        <v>584.89</v>
      </c>
      <c r="BO1977" s="95">
        <v>40819391</v>
      </c>
      <c r="BP1977" s="95">
        <v>37626048</v>
      </c>
      <c r="BQ1977" s="95">
        <v>11395</v>
      </c>
      <c r="BR1977" s="95">
        <v>10949</v>
      </c>
      <c r="BS1977" s="72">
        <v>321.55</v>
      </c>
      <c r="BT1977" s="72">
        <v>297.18</v>
      </c>
      <c r="BU1977" s="72">
        <v>618.73</v>
      </c>
      <c r="BV1977" s="95">
        <v>44948829</v>
      </c>
      <c r="BW1977" s="95">
        <v>39926165.799999997</v>
      </c>
      <c r="BX1977" s="95">
        <v>11649</v>
      </c>
      <c r="BY1977" s="95">
        <v>11196</v>
      </c>
      <c r="BZ1977" s="95">
        <v>11558</v>
      </c>
      <c r="CA1977" s="95">
        <v>11357</v>
      </c>
      <c r="CB1977" s="95">
        <v>11276</v>
      </c>
      <c r="CC1977" s="95">
        <v>11183</v>
      </c>
      <c r="CD1977" s="95">
        <v>11427</v>
      </c>
      <c r="CE1977" s="72">
        <v>650.75523149000003</v>
      </c>
      <c r="CF1977" s="72">
        <v>676.59346364999999</v>
      </c>
      <c r="CG1977" s="72">
        <v>712.40329333</v>
      </c>
      <c r="CH1977" s="72">
        <v>716.50152150999998</v>
      </c>
      <c r="CI1977" s="72">
        <v>731.52548966999996</v>
      </c>
      <c r="CJ1977" s="96">
        <v>0.86948206120000004</v>
      </c>
      <c r="CK1977" s="96">
        <v>0.86931079239999998</v>
      </c>
      <c r="CL1977" s="96">
        <v>0.84179846670000003</v>
      </c>
      <c r="CM1977" s="96">
        <v>0.81631368869999998</v>
      </c>
      <c r="CN1977" s="96">
        <v>0.84580784779999996</v>
      </c>
      <c r="CO1977" s="96">
        <v>0.94039457540000004</v>
      </c>
      <c r="CP1977" s="96">
        <v>0.90232610170000005</v>
      </c>
      <c r="CQ1977" s="96">
        <v>0.99584056389999998</v>
      </c>
      <c r="CR1977" s="96">
        <v>0.9060948164</v>
      </c>
      <c r="CS1977" s="95">
        <v>11402</v>
      </c>
      <c r="CT1977" s="95">
        <v>11347</v>
      </c>
      <c r="CU1977" s="95">
        <v>11343</v>
      </c>
      <c r="CV1977" s="95">
        <v>11238</v>
      </c>
      <c r="CW1977" s="95">
        <v>11689</v>
      </c>
      <c r="CX1977" s="96">
        <v>0.95773762399999995</v>
      </c>
      <c r="CY1977" s="96">
        <v>0.94822806800000004</v>
      </c>
      <c r="CZ1977" s="96">
        <v>0.93975950100000005</v>
      </c>
      <c r="DA1977" s="96">
        <v>0.93139109099999995</v>
      </c>
      <c r="DB1977" s="96">
        <v>0.92514542899999996</v>
      </c>
      <c r="DC1977">
        <v>2013</v>
      </c>
      <c r="DD1977" s="6">
        <v>11140</v>
      </c>
      <c r="DE1977" s="96">
        <v>2.8187351000000002E-3</v>
      </c>
      <c r="DF1977" s="72">
        <v>693.91</v>
      </c>
      <c r="DG1977" s="96">
        <v>1</v>
      </c>
      <c r="DH1977" s="72">
        <v>693.91</v>
      </c>
      <c r="DI1977" s="72">
        <v>709.14020688999994</v>
      </c>
      <c r="DJ1977" s="96">
        <v>1</v>
      </c>
      <c r="DK1977" s="72">
        <v>693.91</v>
      </c>
      <c r="DL1977" s="96">
        <v>1</v>
      </c>
      <c r="DM1977" s="72">
        <v>693.91</v>
      </c>
      <c r="DN1977" s="96">
        <v>1</v>
      </c>
      <c r="DO1977" s="96">
        <v>9.0609999999999996E-3</v>
      </c>
      <c r="DP1977" s="72">
        <v>6.29</v>
      </c>
      <c r="DQ1977" s="72">
        <v>687.62</v>
      </c>
      <c r="DR1977" t="s">
        <v>1255</v>
      </c>
      <c r="DT1977" t="s">
        <v>1204</v>
      </c>
    </row>
    <row r="1978" spans="1:124" x14ac:dyDescent="0.3">
      <c r="A1978" t="s">
        <v>1256</v>
      </c>
      <c r="B1978">
        <v>34810</v>
      </c>
      <c r="C1978" s="95">
        <v>6687</v>
      </c>
      <c r="D1978" s="95">
        <v>32152186</v>
      </c>
      <c r="E1978" s="95">
        <v>6492</v>
      </c>
      <c r="F1978" s="95">
        <v>21086602</v>
      </c>
      <c r="G1978" s="95">
        <v>2197</v>
      </c>
      <c r="H1978" s="95">
        <v>7871807</v>
      </c>
      <c r="I1978" s="95">
        <v>2047</v>
      </c>
      <c r="J1978" s="95">
        <v>6680505</v>
      </c>
      <c r="K1978" s="95">
        <v>6445</v>
      </c>
      <c r="L1978" s="95">
        <v>31558344</v>
      </c>
      <c r="M1978" s="95">
        <v>6230</v>
      </c>
      <c r="N1978" s="95">
        <v>21678382</v>
      </c>
      <c r="O1978" s="95">
        <v>2107</v>
      </c>
      <c r="P1978" s="95">
        <v>8729682</v>
      </c>
      <c r="Q1978" s="95">
        <v>1957</v>
      </c>
      <c r="R1978" s="95">
        <v>6755557</v>
      </c>
      <c r="S1978" s="95">
        <v>6592</v>
      </c>
      <c r="T1978" s="95">
        <v>31339402</v>
      </c>
      <c r="U1978" s="95">
        <v>6353</v>
      </c>
      <c r="V1978" s="95">
        <v>23632615</v>
      </c>
      <c r="W1978" s="95">
        <v>2137</v>
      </c>
      <c r="X1978" s="95">
        <v>7376845</v>
      </c>
      <c r="Y1978" s="95">
        <v>1984</v>
      </c>
      <c r="Z1978" s="95">
        <v>6521058</v>
      </c>
      <c r="AA1978" s="95">
        <v>6769</v>
      </c>
      <c r="AB1978" s="95">
        <v>33952987</v>
      </c>
      <c r="AC1978" s="95">
        <v>6509</v>
      </c>
      <c r="AD1978" s="95">
        <v>25937410</v>
      </c>
      <c r="AE1978" s="95">
        <v>2098</v>
      </c>
      <c r="AF1978" s="95">
        <v>7669393</v>
      </c>
      <c r="AG1978" s="95">
        <v>1951</v>
      </c>
      <c r="AH1978" s="95">
        <v>7311526</v>
      </c>
      <c r="AI1978" s="95">
        <v>7079</v>
      </c>
      <c r="AJ1978" s="95">
        <v>35343245</v>
      </c>
      <c r="AK1978" s="95">
        <v>6796</v>
      </c>
      <c r="AL1978" s="95">
        <v>28074915.699999999</v>
      </c>
      <c r="AM1978" s="95">
        <v>2120</v>
      </c>
      <c r="AN1978" s="95">
        <v>8871637</v>
      </c>
      <c r="AO1978" s="95">
        <v>1993</v>
      </c>
      <c r="AP1978" s="95">
        <v>8136330</v>
      </c>
      <c r="AQ1978" s="72">
        <v>375.43</v>
      </c>
      <c r="AR1978" s="72">
        <v>270.98</v>
      </c>
      <c r="AS1978" s="72">
        <v>646.41</v>
      </c>
      <c r="AT1978" s="95">
        <v>40023993</v>
      </c>
      <c r="AU1978" s="95">
        <v>27767107</v>
      </c>
      <c r="AV1978" s="95">
        <v>8884</v>
      </c>
      <c r="AW1978" s="95">
        <v>8539</v>
      </c>
      <c r="AX1978" s="72">
        <v>392.58</v>
      </c>
      <c r="AY1978" s="72">
        <v>289.42</v>
      </c>
      <c r="AZ1978" s="72">
        <v>682</v>
      </c>
      <c r="BA1978" s="95">
        <v>40288026</v>
      </c>
      <c r="BB1978" s="95">
        <v>28433939</v>
      </c>
      <c r="BC1978" s="95">
        <v>8552</v>
      </c>
      <c r="BD1978" s="95">
        <v>8187</v>
      </c>
      <c r="BE1978" s="72">
        <v>369.61</v>
      </c>
      <c r="BF1978" s="72">
        <v>301.39999999999998</v>
      </c>
      <c r="BG1978" s="72">
        <v>671.01</v>
      </c>
      <c r="BH1978" s="95">
        <v>38716247</v>
      </c>
      <c r="BI1978" s="95">
        <v>30153673</v>
      </c>
      <c r="BJ1978" s="95">
        <v>8729</v>
      </c>
      <c r="BK1978" s="95">
        <v>8337</v>
      </c>
      <c r="BL1978" s="72">
        <v>391.17</v>
      </c>
      <c r="BM1978" s="72">
        <v>327.51</v>
      </c>
      <c r="BN1978" s="72">
        <v>718.68</v>
      </c>
      <c r="BO1978" s="95">
        <v>41622380</v>
      </c>
      <c r="BP1978" s="95">
        <v>33248936</v>
      </c>
      <c r="BQ1978" s="95">
        <v>8867</v>
      </c>
      <c r="BR1978" s="95">
        <v>8460</v>
      </c>
      <c r="BS1978" s="72">
        <v>400.54</v>
      </c>
      <c r="BT1978" s="72">
        <v>343.34</v>
      </c>
      <c r="BU1978" s="72">
        <v>743.88</v>
      </c>
      <c r="BV1978" s="95">
        <v>44214882</v>
      </c>
      <c r="BW1978" s="95">
        <v>36211245.700000003</v>
      </c>
      <c r="BX1978" s="95">
        <v>9199</v>
      </c>
      <c r="BY1978" s="95">
        <v>8789</v>
      </c>
      <c r="BZ1978" s="95">
        <v>8720</v>
      </c>
      <c r="CA1978" s="95">
        <v>8376</v>
      </c>
      <c r="CB1978" s="95">
        <v>8540</v>
      </c>
      <c r="CC1978" s="95">
        <v>8674</v>
      </c>
      <c r="CD1978" s="95">
        <v>8998</v>
      </c>
      <c r="CE1978" s="72">
        <v>650.75523149000003</v>
      </c>
      <c r="CF1978" s="72">
        <v>676.59346364999999</v>
      </c>
      <c r="CG1978" s="72">
        <v>712.40329333</v>
      </c>
      <c r="CH1978" s="72">
        <v>716.50152150999998</v>
      </c>
      <c r="CI1978" s="72">
        <v>731.52548966999996</v>
      </c>
      <c r="CJ1978" s="96">
        <v>0.99332278669999996</v>
      </c>
      <c r="CK1978" s="96">
        <v>1.0079908197</v>
      </c>
      <c r="CL1978" s="96">
        <v>0.94189626339999999</v>
      </c>
      <c r="CM1978" s="96">
        <v>1.003040438</v>
      </c>
      <c r="CN1978" s="96">
        <v>1.0168886943</v>
      </c>
      <c r="CO1978" s="96">
        <v>1.0366283062999999</v>
      </c>
      <c r="CP1978" s="96">
        <v>0.95755421149999997</v>
      </c>
      <c r="CQ1978" s="96">
        <v>0.99584056389999998</v>
      </c>
      <c r="CR1978" s="96">
        <v>0.96155359549999997</v>
      </c>
      <c r="CS1978" s="95">
        <v>9143</v>
      </c>
      <c r="CT1978" s="95">
        <v>9010</v>
      </c>
      <c r="CU1978" s="95">
        <v>9279</v>
      </c>
      <c r="CV1978" s="95">
        <v>9434</v>
      </c>
      <c r="CW1978" s="95">
        <v>9869</v>
      </c>
      <c r="CX1978" s="96">
        <v>1.0483025399999999</v>
      </c>
      <c r="CY1978" s="96">
        <v>1.033373372</v>
      </c>
      <c r="CZ1978" s="96">
        <v>1.0187451430000001</v>
      </c>
      <c r="DA1978" s="96">
        <v>1.0243663169999999</v>
      </c>
      <c r="DB1978" s="96">
        <v>1.0573200599999999</v>
      </c>
      <c r="DC1978">
        <v>2013</v>
      </c>
      <c r="DD1978" s="6">
        <v>8462.4</v>
      </c>
      <c r="DE1978" s="96">
        <v>4.8812213000000004E-3</v>
      </c>
      <c r="DF1978" s="72">
        <v>734.86</v>
      </c>
      <c r="DG1978" s="96">
        <v>1</v>
      </c>
      <c r="DH1978" s="72">
        <v>734.86</v>
      </c>
      <c r="DI1978" s="72">
        <v>709.14020688999994</v>
      </c>
      <c r="DJ1978" s="96">
        <v>1</v>
      </c>
      <c r="DK1978" s="72">
        <v>734.86</v>
      </c>
      <c r="DL1978" s="96">
        <v>1</v>
      </c>
      <c r="DM1978" s="72">
        <v>734.86</v>
      </c>
      <c r="DN1978" s="96">
        <v>1</v>
      </c>
      <c r="DO1978" s="96">
        <v>1.5959000000000001E-2</v>
      </c>
      <c r="DP1978" s="72">
        <v>11.73</v>
      </c>
      <c r="DQ1978" s="72">
        <v>723.13</v>
      </c>
      <c r="DR1978" t="s">
        <v>1256</v>
      </c>
      <c r="DT1978" t="s">
        <v>1204</v>
      </c>
    </row>
    <row r="1979" spans="1:124" x14ac:dyDescent="0.3">
      <c r="A1979" t="s">
        <v>1034</v>
      </c>
      <c r="B1979">
        <v>34820</v>
      </c>
      <c r="C1979" s="95">
        <v>4074</v>
      </c>
      <c r="D1979" s="95">
        <v>17574659</v>
      </c>
      <c r="E1979" s="95">
        <v>3985</v>
      </c>
      <c r="F1979" s="95">
        <v>12827643</v>
      </c>
      <c r="G1979" s="95">
        <v>1817</v>
      </c>
      <c r="H1979" s="95">
        <v>6941489</v>
      </c>
      <c r="I1979" s="95">
        <v>1714</v>
      </c>
      <c r="J1979" s="95">
        <v>5753168</v>
      </c>
      <c r="K1979" s="95">
        <v>3938</v>
      </c>
      <c r="L1979" s="95">
        <v>18162903</v>
      </c>
      <c r="M1979" s="95">
        <v>3835</v>
      </c>
      <c r="N1979" s="95">
        <v>13510690</v>
      </c>
      <c r="O1979" s="95">
        <v>1774</v>
      </c>
      <c r="P1979" s="95">
        <v>5864708</v>
      </c>
      <c r="Q1979" s="95">
        <v>1662</v>
      </c>
      <c r="R1979" s="95">
        <v>5645800</v>
      </c>
      <c r="S1979" s="95">
        <v>3931</v>
      </c>
      <c r="T1979" s="95">
        <v>18412396</v>
      </c>
      <c r="U1979" s="95">
        <v>3812</v>
      </c>
      <c r="V1979" s="95">
        <v>13522355</v>
      </c>
      <c r="W1979" s="95">
        <v>1821</v>
      </c>
      <c r="X1979" s="95">
        <v>7537650</v>
      </c>
      <c r="Y1979" s="95">
        <v>1709</v>
      </c>
      <c r="Z1979" s="95">
        <v>6424436</v>
      </c>
      <c r="AA1979" s="95">
        <v>4028</v>
      </c>
      <c r="AB1979" s="95">
        <v>15975019</v>
      </c>
      <c r="AC1979" s="95">
        <v>3911</v>
      </c>
      <c r="AD1979" s="95">
        <v>14481259</v>
      </c>
      <c r="AE1979" s="95">
        <v>1784</v>
      </c>
      <c r="AF1979" s="95">
        <v>7796933</v>
      </c>
      <c r="AG1979" s="95">
        <v>1685</v>
      </c>
      <c r="AH1979" s="95">
        <v>7255454</v>
      </c>
      <c r="AI1979" s="95">
        <v>4197</v>
      </c>
      <c r="AJ1979" s="95">
        <v>17072738</v>
      </c>
      <c r="AK1979" s="95">
        <v>4072</v>
      </c>
      <c r="AL1979" s="95">
        <v>16145302.33</v>
      </c>
      <c r="AM1979" s="95">
        <v>1825</v>
      </c>
      <c r="AN1979" s="95">
        <v>6693056</v>
      </c>
      <c r="AO1979" s="95">
        <v>1736</v>
      </c>
      <c r="AP1979" s="95">
        <v>7140120</v>
      </c>
      <c r="AQ1979" s="72">
        <v>346.8</v>
      </c>
      <c r="AR1979" s="72">
        <v>271.7</v>
      </c>
      <c r="AS1979" s="72">
        <v>618.5</v>
      </c>
      <c r="AT1979" s="95">
        <v>24516148</v>
      </c>
      <c r="AU1979" s="95">
        <v>18580811</v>
      </c>
      <c r="AV1979" s="95">
        <v>5891</v>
      </c>
      <c r="AW1979" s="95">
        <v>5699</v>
      </c>
      <c r="AX1979" s="72">
        <v>350.54</v>
      </c>
      <c r="AY1979" s="72">
        <v>290.41000000000003</v>
      </c>
      <c r="AZ1979" s="72">
        <v>640.95000000000005</v>
      </c>
      <c r="BA1979" s="95">
        <v>24027611</v>
      </c>
      <c r="BB1979" s="95">
        <v>19156490</v>
      </c>
      <c r="BC1979" s="95">
        <v>5712</v>
      </c>
      <c r="BD1979" s="95">
        <v>5497</v>
      </c>
      <c r="BE1979" s="72">
        <v>375.96</v>
      </c>
      <c r="BF1979" s="72">
        <v>301.07</v>
      </c>
      <c r="BG1979" s="72">
        <v>677.03</v>
      </c>
      <c r="BH1979" s="95">
        <v>25950046</v>
      </c>
      <c r="BI1979" s="95">
        <v>19946791</v>
      </c>
      <c r="BJ1979" s="95">
        <v>5752</v>
      </c>
      <c r="BK1979" s="95">
        <v>5521</v>
      </c>
      <c r="BL1979" s="72">
        <v>340.85</v>
      </c>
      <c r="BM1979" s="72">
        <v>323.69</v>
      </c>
      <c r="BN1979" s="72">
        <v>664.54</v>
      </c>
      <c r="BO1979" s="95">
        <v>23771952</v>
      </c>
      <c r="BP1979" s="95">
        <v>21736713</v>
      </c>
      <c r="BQ1979" s="95">
        <v>5812</v>
      </c>
      <c r="BR1979" s="95">
        <v>5596</v>
      </c>
      <c r="BS1979" s="72">
        <v>328.87</v>
      </c>
      <c r="BT1979" s="72">
        <v>334.1</v>
      </c>
      <c r="BU1979" s="72">
        <v>662.97</v>
      </c>
      <c r="BV1979" s="95">
        <v>23765794</v>
      </c>
      <c r="BW1979" s="95">
        <v>23285422.329999998</v>
      </c>
      <c r="BX1979" s="95">
        <v>6022</v>
      </c>
      <c r="BY1979" s="95">
        <v>5808</v>
      </c>
      <c r="BZ1979" s="95">
        <v>5799</v>
      </c>
      <c r="CA1979" s="95">
        <v>5608</v>
      </c>
      <c r="CB1979" s="95">
        <v>5641</v>
      </c>
      <c r="CC1979" s="95">
        <v>5709</v>
      </c>
      <c r="CD1979" s="95">
        <v>5917</v>
      </c>
      <c r="CE1979" s="72">
        <v>650.75523149000003</v>
      </c>
      <c r="CF1979" s="72">
        <v>676.59346364999999</v>
      </c>
      <c r="CG1979" s="72">
        <v>712.40329333</v>
      </c>
      <c r="CH1979" s="72">
        <v>716.50152150999998</v>
      </c>
      <c r="CI1979" s="72">
        <v>731.52548966999996</v>
      </c>
      <c r="CJ1979" s="96">
        <v>0.95043415720000002</v>
      </c>
      <c r="CK1979" s="96">
        <v>0.94731923149999997</v>
      </c>
      <c r="CL1979" s="96">
        <v>0.95034653309999995</v>
      </c>
      <c r="CM1979" s="96">
        <v>0.92747884000000003</v>
      </c>
      <c r="CN1979" s="96">
        <v>0.90628420929999998</v>
      </c>
      <c r="CO1979" s="96">
        <v>1.0321569162999999</v>
      </c>
      <c r="CP1979" s="96">
        <v>0.90719984480000004</v>
      </c>
      <c r="CQ1979" s="96">
        <v>0.99584056389999998</v>
      </c>
      <c r="CR1979" s="96">
        <v>0.91098891540000004</v>
      </c>
      <c r="CS1979" s="95">
        <v>6181</v>
      </c>
      <c r="CT1979" s="95">
        <v>5936</v>
      </c>
      <c r="CU1979" s="95">
        <v>6071</v>
      </c>
      <c r="CV1979" s="95">
        <v>6243</v>
      </c>
      <c r="CW1979" s="95">
        <v>6504</v>
      </c>
      <c r="CX1979" s="96">
        <v>1.024045764</v>
      </c>
      <c r="CY1979" s="96">
        <v>1.0342669819999999</v>
      </c>
      <c r="CZ1979" s="96">
        <v>1.056806294</v>
      </c>
      <c r="DA1979" s="96">
        <v>1.0348255449999999</v>
      </c>
      <c r="DB1979" s="96">
        <v>1.0123695640000001</v>
      </c>
      <c r="DC1979">
        <v>2013</v>
      </c>
      <c r="DD1979" s="6">
        <v>5624.2</v>
      </c>
      <c r="DE1979" s="96">
        <v>2.5938584999999998E-3</v>
      </c>
      <c r="DF1979" s="72">
        <v>697.82</v>
      </c>
      <c r="DG1979" s="96">
        <v>1</v>
      </c>
      <c r="DH1979" s="72">
        <v>697.82</v>
      </c>
      <c r="DI1979" s="72">
        <v>709.14020688999994</v>
      </c>
      <c r="DJ1979" s="96">
        <v>1</v>
      </c>
      <c r="DK1979" s="72">
        <v>697.82</v>
      </c>
      <c r="DL1979" s="96">
        <v>1</v>
      </c>
      <c r="DM1979" s="72">
        <v>697.82</v>
      </c>
      <c r="DN1979" s="96">
        <v>1</v>
      </c>
      <c r="DO1979" s="96">
        <v>8.6979999999999991E-3</v>
      </c>
      <c r="DP1979" s="72">
        <v>6.07</v>
      </c>
      <c r="DQ1979" s="72">
        <v>691.75</v>
      </c>
      <c r="DR1979" t="s">
        <v>1034</v>
      </c>
      <c r="DT1979" t="s">
        <v>1204</v>
      </c>
    </row>
    <row r="1980" spans="1:124" x14ac:dyDescent="0.3">
      <c r="A1980" t="s">
        <v>1257</v>
      </c>
      <c r="B1980">
        <v>34830</v>
      </c>
      <c r="C1980" s="95">
        <v>8666</v>
      </c>
      <c r="D1980" s="95">
        <v>31465350</v>
      </c>
      <c r="E1980" s="95">
        <v>8449</v>
      </c>
      <c r="F1980" s="95">
        <v>26554979</v>
      </c>
      <c r="G1980" s="95">
        <v>1909</v>
      </c>
      <c r="H1980" s="95">
        <v>7025542</v>
      </c>
      <c r="I1980" s="95">
        <v>1779</v>
      </c>
      <c r="J1980" s="95">
        <v>6225817</v>
      </c>
      <c r="K1980" s="95">
        <v>8470</v>
      </c>
      <c r="L1980" s="95">
        <v>31166227</v>
      </c>
      <c r="M1980" s="95">
        <v>8222</v>
      </c>
      <c r="N1980" s="95">
        <v>26857531</v>
      </c>
      <c r="O1980" s="95">
        <v>1905</v>
      </c>
      <c r="P1980" s="95">
        <v>5500436</v>
      </c>
      <c r="Q1980" s="95">
        <v>1771</v>
      </c>
      <c r="R1980" s="95">
        <v>5861029</v>
      </c>
      <c r="S1980" s="95">
        <v>8550</v>
      </c>
      <c r="T1980" s="95">
        <v>33493447</v>
      </c>
      <c r="U1980" s="95">
        <v>8271</v>
      </c>
      <c r="V1980" s="95">
        <v>28454195</v>
      </c>
      <c r="W1980" s="95">
        <v>1936</v>
      </c>
      <c r="X1980" s="95">
        <v>5727318</v>
      </c>
      <c r="Y1980" s="95">
        <v>1800</v>
      </c>
      <c r="Z1980" s="95">
        <v>6431018</v>
      </c>
      <c r="AA1980" s="95">
        <v>8732</v>
      </c>
      <c r="AB1980" s="95">
        <v>35207435</v>
      </c>
      <c r="AC1980" s="95">
        <v>8441</v>
      </c>
      <c r="AD1980" s="95">
        <v>31843308</v>
      </c>
      <c r="AE1980" s="95">
        <v>1976</v>
      </c>
      <c r="AF1980" s="95">
        <v>6659399</v>
      </c>
      <c r="AG1980" s="95">
        <v>1848</v>
      </c>
      <c r="AH1980" s="95">
        <v>7405937</v>
      </c>
      <c r="AI1980" s="95">
        <v>8912</v>
      </c>
      <c r="AJ1980" s="95">
        <v>37729918</v>
      </c>
      <c r="AK1980" s="95">
        <v>8608</v>
      </c>
      <c r="AL1980" s="95">
        <v>34793766.509999998</v>
      </c>
      <c r="AM1980" s="95">
        <v>2108</v>
      </c>
      <c r="AN1980" s="95">
        <v>6470899</v>
      </c>
      <c r="AO1980" s="95">
        <v>1979</v>
      </c>
      <c r="AP1980" s="95">
        <v>8052955.3899999997</v>
      </c>
      <c r="AQ1980" s="72">
        <v>303.32</v>
      </c>
      <c r="AR1980" s="72">
        <v>267.08</v>
      </c>
      <c r="AS1980" s="72">
        <v>570.4</v>
      </c>
      <c r="AT1980" s="95">
        <v>38490892</v>
      </c>
      <c r="AU1980" s="95">
        <v>32780796</v>
      </c>
      <c r="AV1980" s="95">
        <v>10575</v>
      </c>
      <c r="AW1980" s="95">
        <v>10228</v>
      </c>
      <c r="AX1980" s="72">
        <v>294.51</v>
      </c>
      <c r="AY1980" s="72">
        <v>272.85000000000002</v>
      </c>
      <c r="AZ1980" s="72">
        <v>567.36</v>
      </c>
      <c r="BA1980" s="95">
        <v>36666663</v>
      </c>
      <c r="BB1980" s="95">
        <v>32718560</v>
      </c>
      <c r="BC1980" s="95">
        <v>10375</v>
      </c>
      <c r="BD1980" s="95">
        <v>9993</v>
      </c>
      <c r="BE1980" s="72">
        <v>311.69</v>
      </c>
      <c r="BF1980" s="72">
        <v>288.66000000000003</v>
      </c>
      <c r="BG1980" s="72">
        <v>600.35</v>
      </c>
      <c r="BH1980" s="95">
        <v>39220765</v>
      </c>
      <c r="BI1980" s="95">
        <v>34885213</v>
      </c>
      <c r="BJ1980" s="95">
        <v>10486</v>
      </c>
      <c r="BK1980" s="95">
        <v>10071</v>
      </c>
      <c r="BL1980" s="72">
        <v>325.82</v>
      </c>
      <c r="BM1980" s="72">
        <v>317.89</v>
      </c>
      <c r="BN1980" s="72">
        <v>643.71</v>
      </c>
      <c r="BO1980" s="95">
        <v>41866834</v>
      </c>
      <c r="BP1980" s="95">
        <v>39249245</v>
      </c>
      <c r="BQ1980" s="95">
        <v>10708</v>
      </c>
      <c r="BR1980" s="95">
        <v>10289</v>
      </c>
      <c r="BS1980" s="72">
        <v>334.25</v>
      </c>
      <c r="BT1980" s="72">
        <v>337.26</v>
      </c>
      <c r="BU1980" s="72">
        <v>671.51</v>
      </c>
      <c r="BV1980" s="95">
        <v>44200817</v>
      </c>
      <c r="BW1980" s="95">
        <v>42846721.899999999</v>
      </c>
      <c r="BX1980" s="95">
        <v>11020</v>
      </c>
      <c r="BY1980" s="95">
        <v>10587</v>
      </c>
      <c r="BZ1980" s="95">
        <v>10410</v>
      </c>
      <c r="CA1980" s="95">
        <v>10190</v>
      </c>
      <c r="CB1980" s="95">
        <v>10286</v>
      </c>
      <c r="CC1980" s="95">
        <v>10509</v>
      </c>
      <c r="CD1980" s="95">
        <v>10808</v>
      </c>
      <c r="CE1980" s="72">
        <v>650.75523149000003</v>
      </c>
      <c r="CF1980" s="72">
        <v>676.59346364999999</v>
      </c>
      <c r="CG1980" s="72">
        <v>712.40329333</v>
      </c>
      <c r="CH1980" s="72">
        <v>716.50152150999998</v>
      </c>
      <c r="CI1980" s="72">
        <v>731.52548966999996</v>
      </c>
      <c r="CJ1980" s="96">
        <v>0.87652003759999997</v>
      </c>
      <c r="CK1980" s="96">
        <v>0.83855377040000001</v>
      </c>
      <c r="CL1980" s="96">
        <v>0.84271087119999999</v>
      </c>
      <c r="CM1980" s="96">
        <v>0.89840702449999998</v>
      </c>
      <c r="CN1980" s="96">
        <v>0.91795844370000002</v>
      </c>
      <c r="CO1980" s="96">
        <v>0.98521198450000003</v>
      </c>
      <c r="CP1980" s="96">
        <v>0.88796121370000003</v>
      </c>
      <c r="CQ1980" s="96">
        <v>0.99584056389999998</v>
      </c>
      <c r="CR1980" s="96">
        <v>0.89166993100000003</v>
      </c>
      <c r="CS1980" s="95">
        <v>9844</v>
      </c>
      <c r="CT1980" s="95">
        <v>9522</v>
      </c>
      <c r="CU1980" s="95">
        <v>9677</v>
      </c>
      <c r="CV1980" s="95">
        <v>9903</v>
      </c>
      <c r="CW1980" s="95">
        <v>10150</v>
      </c>
      <c r="CX1980" s="96">
        <v>1.0019019069999999</v>
      </c>
      <c r="CY1980" s="96">
        <v>0.97237145400000002</v>
      </c>
      <c r="CZ1980" s="96">
        <v>0.97690175700000004</v>
      </c>
      <c r="DA1980" s="96">
        <v>0.98102777699999999</v>
      </c>
      <c r="DB1980" s="96">
        <v>0.99307663599999996</v>
      </c>
      <c r="DC1980">
        <v>2013</v>
      </c>
      <c r="DD1980" s="6">
        <v>10233.6</v>
      </c>
      <c r="DE1980" s="96">
        <v>3.0935414000000001E-3</v>
      </c>
      <c r="DF1980" s="72">
        <v>682.68</v>
      </c>
      <c r="DG1980" s="96">
        <v>1</v>
      </c>
      <c r="DH1980" s="72">
        <v>682.68</v>
      </c>
      <c r="DI1980" s="72">
        <v>721.24968682999997</v>
      </c>
      <c r="DJ1980" s="96">
        <v>1</v>
      </c>
      <c r="DK1980" s="72">
        <v>682.68</v>
      </c>
      <c r="DL1980" s="96">
        <v>1</v>
      </c>
      <c r="DM1980" s="72">
        <v>682.68</v>
      </c>
      <c r="DN1980" s="96">
        <v>1</v>
      </c>
      <c r="DO1980" s="96">
        <v>8.7639999999999992E-3</v>
      </c>
      <c r="DP1980" s="72">
        <v>5.98</v>
      </c>
      <c r="DQ1980" s="72">
        <v>676.7</v>
      </c>
      <c r="DR1980" t="s">
        <v>1257</v>
      </c>
      <c r="DT1980" t="s">
        <v>1204</v>
      </c>
    </row>
    <row r="1981" spans="1:124" x14ac:dyDescent="0.3">
      <c r="A1981" t="s">
        <v>1258</v>
      </c>
      <c r="B1981">
        <v>34840</v>
      </c>
      <c r="C1981" s="95">
        <v>3144</v>
      </c>
      <c r="D1981" s="95">
        <v>14799473</v>
      </c>
      <c r="E1981" s="95">
        <v>3015</v>
      </c>
      <c r="F1981" s="95">
        <v>9618603</v>
      </c>
      <c r="G1981" s="95">
        <v>1017</v>
      </c>
      <c r="H1981" s="95">
        <v>3975869</v>
      </c>
      <c r="I1981" s="95">
        <v>884</v>
      </c>
      <c r="J1981" s="95">
        <v>2947951</v>
      </c>
      <c r="K1981" s="95">
        <v>2994</v>
      </c>
      <c r="L1981" s="95">
        <v>14634323</v>
      </c>
      <c r="M1981" s="95">
        <v>2845</v>
      </c>
      <c r="N1981" s="95">
        <v>10014878</v>
      </c>
      <c r="O1981" s="95">
        <v>1017</v>
      </c>
      <c r="P1981" s="95">
        <v>3388855</v>
      </c>
      <c r="Q1981" s="95">
        <v>875</v>
      </c>
      <c r="R1981" s="95">
        <v>3022892</v>
      </c>
      <c r="S1981" s="95">
        <v>2990</v>
      </c>
      <c r="T1981" s="95">
        <v>14427746</v>
      </c>
      <c r="U1981" s="95">
        <v>2816</v>
      </c>
      <c r="V1981" s="95">
        <v>10307533</v>
      </c>
      <c r="W1981" s="95">
        <v>1000</v>
      </c>
      <c r="X1981" s="95">
        <v>4026709</v>
      </c>
      <c r="Y1981" s="95">
        <v>860</v>
      </c>
      <c r="Z1981" s="95">
        <v>3386671</v>
      </c>
      <c r="AA1981" s="95">
        <v>2867</v>
      </c>
      <c r="AB1981" s="95">
        <v>13398886</v>
      </c>
      <c r="AC1981" s="95">
        <v>2685</v>
      </c>
      <c r="AD1981" s="95">
        <v>10456470</v>
      </c>
      <c r="AE1981" s="95">
        <v>982</v>
      </c>
      <c r="AF1981" s="95">
        <v>3053391</v>
      </c>
      <c r="AG1981" s="95">
        <v>842</v>
      </c>
      <c r="AH1981" s="95">
        <v>3435165</v>
      </c>
      <c r="AI1981" s="95">
        <v>2947</v>
      </c>
      <c r="AJ1981" s="95">
        <v>13867267.77</v>
      </c>
      <c r="AK1981" s="95">
        <v>2745</v>
      </c>
      <c r="AL1981" s="95">
        <v>10826396.48</v>
      </c>
      <c r="AM1981" s="95">
        <v>988</v>
      </c>
      <c r="AN1981" s="95">
        <v>3856908</v>
      </c>
      <c r="AO1981" s="95">
        <v>862</v>
      </c>
      <c r="AP1981" s="95">
        <v>3672060.39</v>
      </c>
      <c r="AQ1981" s="72">
        <v>376.02</v>
      </c>
      <c r="AR1981" s="72">
        <v>268.58</v>
      </c>
      <c r="AS1981" s="72">
        <v>644.6</v>
      </c>
      <c r="AT1981" s="95">
        <v>18775342</v>
      </c>
      <c r="AU1981" s="95">
        <v>12566554</v>
      </c>
      <c r="AV1981" s="95">
        <v>4161</v>
      </c>
      <c r="AW1981" s="95">
        <v>3899</v>
      </c>
      <c r="AX1981" s="72">
        <v>374.45</v>
      </c>
      <c r="AY1981" s="72">
        <v>292.06</v>
      </c>
      <c r="AZ1981" s="72">
        <v>666.51</v>
      </c>
      <c r="BA1981" s="95">
        <v>18023178</v>
      </c>
      <c r="BB1981" s="95">
        <v>13037770</v>
      </c>
      <c r="BC1981" s="95">
        <v>4011</v>
      </c>
      <c r="BD1981" s="95">
        <v>3720</v>
      </c>
      <c r="BE1981" s="72">
        <v>385.43</v>
      </c>
      <c r="BF1981" s="72">
        <v>310.44</v>
      </c>
      <c r="BG1981" s="72">
        <v>695.87</v>
      </c>
      <c r="BH1981" s="95">
        <v>18454455</v>
      </c>
      <c r="BI1981" s="95">
        <v>13694204</v>
      </c>
      <c r="BJ1981" s="95">
        <v>3990</v>
      </c>
      <c r="BK1981" s="95">
        <v>3676</v>
      </c>
      <c r="BL1981" s="72">
        <v>356.2</v>
      </c>
      <c r="BM1981" s="72">
        <v>328.22</v>
      </c>
      <c r="BN1981" s="72">
        <v>684.42</v>
      </c>
      <c r="BO1981" s="95">
        <v>16452277</v>
      </c>
      <c r="BP1981" s="95">
        <v>13891635</v>
      </c>
      <c r="BQ1981" s="95">
        <v>3849</v>
      </c>
      <c r="BR1981" s="95">
        <v>3527</v>
      </c>
      <c r="BS1981" s="72">
        <v>375.35</v>
      </c>
      <c r="BT1981" s="72">
        <v>334.96</v>
      </c>
      <c r="BU1981" s="72">
        <v>710.31</v>
      </c>
      <c r="BV1981" s="95">
        <v>17724175.77</v>
      </c>
      <c r="BW1981" s="95">
        <v>14498456.869999999</v>
      </c>
      <c r="BX1981" s="95">
        <v>3935</v>
      </c>
      <c r="BY1981" s="95">
        <v>3607</v>
      </c>
      <c r="BZ1981" s="95">
        <v>4036</v>
      </c>
      <c r="CA1981" s="95">
        <v>3871</v>
      </c>
      <c r="CB1981" s="95">
        <v>3839</v>
      </c>
      <c r="CC1981" s="95">
        <v>3696</v>
      </c>
      <c r="CD1981" s="95">
        <v>3775</v>
      </c>
      <c r="CE1981" s="72">
        <v>650.75523149000003</v>
      </c>
      <c r="CF1981" s="72">
        <v>676.59346364999999</v>
      </c>
      <c r="CG1981" s="72">
        <v>712.40329333</v>
      </c>
      <c r="CH1981" s="72">
        <v>716.50152150999998</v>
      </c>
      <c r="CI1981" s="72">
        <v>731.52548966999996</v>
      </c>
      <c r="CJ1981" s="96">
        <v>0.99054140300000004</v>
      </c>
      <c r="CK1981" s="96">
        <v>0.98509671730000004</v>
      </c>
      <c r="CL1981" s="96">
        <v>0.97679222779999997</v>
      </c>
      <c r="CM1981" s="96">
        <v>0.95522476850000004</v>
      </c>
      <c r="CN1981" s="96">
        <v>0.97099829059999998</v>
      </c>
      <c r="CO1981" s="96">
        <v>0.96327000350000003</v>
      </c>
      <c r="CP1981" s="96">
        <v>1.0129358101999999</v>
      </c>
      <c r="CQ1981" s="96">
        <v>0.99584056389999998</v>
      </c>
      <c r="CR1981" s="96">
        <v>1.0171665046</v>
      </c>
      <c r="CS1981" s="95">
        <v>3960</v>
      </c>
      <c r="CT1981" s="95">
        <v>3835</v>
      </c>
      <c r="CU1981" s="95">
        <v>3739</v>
      </c>
      <c r="CV1981" s="95">
        <v>3728</v>
      </c>
      <c r="CW1981" s="95">
        <v>3794</v>
      </c>
      <c r="CX1981" s="96">
        <v>0.98173477099999995</v>
      </c>
      <c r="CY1981" s="96">
        <v>0.98363384099999995</v>
      </c>
      <c r="CZ1981" s="96">
        <v>0.96427735400000003</v>
      </c>
      <c r="DA1981" s="96">
        <v>0.93671707299999996</v>
      </c>
      <c r="DB1981" s="96">
        <v>0.94851171300000003</v>
      </c>
      <c r="DC1981">
        <v>2013</v>
      </c>
      <c r="DD1981" s="6">
        <v>3685.8</v>
      </c>
      <c r="DE1981" s="96">
        <v>1.6769626400000001E-2</v>
      </c>
      <c r="DF1981" s="72">
        <v>768.07</v>
      </c>
      <c r="DG1981" s="96">
        <v>1</v>
      </c>
      <c r="DH1981" s="72">
        <v>768.07</v>
      </c>
      <c r="DI1981" s="72">
        <v>733.74904173000004</v>
      </c>
      <c r="DJ1981" s="96">
        <v>1</v>
      </c>
      <c r="DK1981" s="72">
        <v>768.07</v>
      </c>
      <c r="DL1981" s="96">
        <v>1</v>
      </c>
      <c r="DM1981" s="72">
        <v>768.07</v>
      </c>
      <c r="DN1981" s="96">
        <v>0.87177624409999999</v>
      </c>
      <c r="DO1981" s="96">
        <v>2.7529999999999999E-2</v>
      </c>
      <c r="DP1981" s="72">
        <v>18.43</v>
      </c>
      <c r="DQ1981" s="72">
        <v>749.64</v>
      </c>
      <c r="DR1981" t="s">
        <v>1258</v>
      </c>
      <c r="DT1981" t="s">
        <v>1204</v>
      </c>
    </row>
    <row r="1982" spans="1:124" x14ac:dyDescent="0.3">
      <c r="A1982" t="s">
        <v>1259</v>
      </c>
      <c r="B1982">
        <v>34850</v>
      </c>
      <c r="C1982" s="95">
        <v>8351</v>
      </c>
      <c r="D1982" s="95">
        <v>41349189</v>
      </c>
      <c r="E1982" s="95">
        <v>8099</v>
      </c>
      <c r="F1982" s="95">
        <v>26920415</v>
      </c>
      <c r="G1982" s="95">
        <v>2359</v>
      </c>
      <c r="H1982" s="95">
        <v>8914076</v>
      </c>
      <c r="I1982" s="95">
        <v>2166</v>
      </c>
      <c r="J1982" s="95">
        <v>8004254</v>
      </c>
      <c r="K1982" s="95">
        <v>7954</v>
      </c>
      <c r="L1982" s="95">
        <v>40516515</v>
      </c>
      <c r="M1982" s="95">
        <v>7688</v>
      </c>
      <c r="N1982" s="95">
        <v>27671435</v>
      </c>
      <c r="O1982" s="95">
        <v>2333</v>
      </c>
      <c r="P1982" s="95">
        <v>7953972</v>
      </c>
      <c r="Q1982" s="95">
        <v>2121</v>
      </c>
      <c r="R1982" s="95">
        <v>8394475</v>
      </c>
      <c r="S1982" s="95">
        <v>7703</v>
      </c>
      <c r="T1982" s="95">
        <v>40725464</v>
      </c>
      <c r="U1982" s="95">
        <v>7426</v>
      </c>
      <c r="V1982" s="95">
        <v>28155573</v>
      </c>
      <c r="W1982" s="95">
        <v>2353</v>
      </c>
      <c r="X1982" s="95">
        <v>7899936</v>
      </c>
      <c r="Y1982" s="95">
        <v>2104</v>
      </c>
      <c r="Z1982" s="95">
        <v>8552290</v>
      </c>
      <c r="AA1982" s="95">
        <v>7532</v>
      </c>
      <c r="AB1982" s="95">
        <v>31927201</v>
      </c>
      <c r="AC1982" s="95">
        <v>7260</v>
      </c>
      <c r="AD1982" s="95">
        <v>29086582</v>
      </c>
      <c r="AE1982" s="95">
        <v>2414</v>
      </c>
      <c r="AF1982" s="95">
        <v>9910127</v>
      </c>
      <c r="AG1982" s="95">
        <v>2177</v>
      </c>
      <c r="AH1982" s="95">
        <v>8909976</v>
      </c>
      <c r="AI1982" s="95">
        <v>7654</v>
      </c>
      <c r="AJ1982" s="95">
        <v>35625851.57</v>
      </c>
      <c r="AK1982" s="95">
        <v>7363</v>
      </c>
      <c r="AL1982" s="95">
        <v>30503707.440000001</v>
      </c>
      <c r="AM1982" s="95">
        <v>2483</v>
      </c>
      <c r="AN1982" s="95">
        <v>11555162.33</v>
      </c>
      <c r="AO1982" s="95">
        <v>2280</v>
      </c>
      <c r="AP1982" s="95">
        <v>10107372.83</v>
      </c>
      <c r="AQ1982" s="72">
        <v>391.09</v>
      </c>
      <c r="AR1982" s="72">
        <v>283.52999999999997</v>
      </c>
      <c r="AS1982" s="72">
        <v>674.62</v>
      </c>
      <c r="AT1982" s="95">
        <v>50263265</v>
      </c>
      <c r="AU1982" s="95">
        <v>34924669</v>
      </c>
      <c r="AV1982" s="95">
        <v>10710</v>
      </c>
      <c r="AW1982" s="95">
        <v>10265</v>
      </c>
      <c r="AX1982" s="72">
        <v>392.65</v>
      </c>
      <c r="AY1982" s="72">
        <v>306.39999999999998</v>
      </c>
      <c r="AZ1982" s="72">
        <v>699.05</v>
      </c>
      <c r="BA1982" s="95">
        <v>48470487</v>
      </c>
      <c r="BB1982" s="95">
        <v>36065910</v>
      </c>
      <c r="BC1982" s="95">
        <v>10287</v>
      </c>
      <c r="BD1982" s="95">
        <v>9809</v>
      </c>
      <c r="BE1982" s="72">
        <v>402.96</v>
      </c>
      <c r="BF1982" s="72">
        <v>320.99</v>
      </c>
      <c r="BG1982" s="72">
        <v>723.95</v>
      </c>
      <c r="BH1982" s="95">
        <v>48625400</v>
      </c>
      <c r="BI1982" s="95">
        <v>36707863</v>
      </c>
      <c r="BJ1982" s="95">
        <v>10056</v>
      </c>
      <c r="BK1982" s="95">
        <v>9530</v>
      </c>
      <c r="BL1982" s="72">
        <v>350.54</v>
      </c>
      <c r="BM1982" s="72">
        <v>335.53</v>
      </c>
      <c r="BN1982" s="72">
        <v>686.07</v>
      </c>
      <c r="BO1982" s="95">
        <v>41837328</v>
      </c>
      <c r="BP1982" s="95">
        <v>37996558</v>
      </c>
      <c r="BQ1982" s="95">
        <v>9946</v>
      </c>
      <c r="BR1982" s="95">
        <v>9437</v>
      </c>
      <c r="BS1982" s="72">
        <v>387.86</v>
      </c>
      <c r="BT1982" s="72">
        <v>350.95</v>
      </c>
      <c r="BU1982" s="72">
        <v>738.81</v>
      </c>
      <c r="BV1982" s="95">
        <v>47181013.899999999</v>
      </c>
      <c r="BW1982" s="95">
        <v>40611080.270000003</v>
      </c>
      <c r="BX1982" s="95">
        <v>10137</v>
      </c>
      <c r="BY1982" s="95">
        <v>9643</v>
      </c>
      <c r="BZ1982" s="95">
        <v>10498</v>
      </c>
      <c r="CA1982" s="95">
        <v>10056</v>
      </c>
      <c r="CB1982" s="95">
        <v>9802</v>
      </c>
      <c r="CC1982" s="95">
        <v>9704</v>
      </c>
      <c r="CD1982" s="95">
        <v>9895</v>
      </c>
      <c r="CE1982" s="72">
        <v>650.75523149000003</v>
      </c>
      <c r="CF1982" s="72">
        <v>676.59346364999999</v>
      </c>
      <c r="CG1982" s="72">
        <v>712.40329333</v>
      </c>
      <c r="CH1982" s="72">
        <v>716.50152150999998</v>
      </c>
      <c r="CI1982" s="72">
        <v>731.52548966999996</v>
      </c>
      <c r="CJ1982" s="96">
        <v>1.0366724190000001</v>
      </c>
      <c r="CK1982" s="96">
        <v>1.0331905902</v>
      </c>
      <c r="CL1982" s="96">
        <v>1.0162081039999999</v>
      </c>
      <c r="CM1982" s="96">
        <v>0.95752762469999997</v>
      </c>
      <c r="CN1982" s="96">
        <v>1.009957972</v>
      </c>
      <c r="CO1982" s="96">
        <v>1.062953883</v>
      </c>
      <c r="CP1982" s="96">
        <v>0.95085154500000002</v>
      </c>
      <c r="CQ1982" s="96">
        <v>0.99584056389999998</v>
      </c>
      <c r="CR1982" s="96">
        <v>0.95482293419999997</v>
      </c>
      <c r="CS1982" s="95">
        <v>9153</v>
      </c>
      <c r="CT1982" s="95">
        <v>8850</v>
      </c>
      <c r="CU1982" s="95">
        <v>8582</v>
      </c>
      <c r="CV1982" s="95">
        <v>8462</v>
      </c>
      <c r="CW1982" s="95">
        <v>8654</v>
      </c>
      <c r="CX1982" s="96">
        <v>1.0733880099999999</v>
      </c>
      <c r="CY1982" s="96">
        <v>1.07527489</v>
      </c>
      <c r="CZ1982" s="96">
        <v>1.057173954</v>
      </c>
      <c r="DA1982" s="96">
        <v>1.055546216</v>
      </c>
      <c r="DB1982" s="96">
        <v>1.0522932119999999</v>
      </c>
      <c r="DC1982">
        <v>2013</v>
      </c>
      <c r="DD1982" s="6">
        <v>9736.7999999999993</v>
      </c>
      <c r="DE1982" s="96">
        <v>9.7781910000000003E-3</v>
      </c>
      <c r="DF1982" s="72">
        <v>726.12</v>
      </c>
      <c r="DG1982" s="96">
        <v>1</v>
      </c>
      <c r="DH1982" s="72">
        <v>726.12</v>
      </c>
      <c r="DI1982" s="72">
        <v>709.14020688999994</v>
      </c>
      <c r="DJ1982" s="96">
        <v>1</v>
      </c>
      <c r="DK1982" s="72">
        <v>726.12</v>
      </c>
      <c r="DL1982" s="96">
        <v>1</v>
      </c>
      <c r="DM1982" s="72">
        <v>726.12</v>
      </c>
      <c r="DN1982" s="96">
        <v>1</v>
      </c>
      <c r="DO1982" s="96">
        <v>1.9345999999999999E-2</v>
      </c>
      <c r="DP1982" s="72">
        <v>14.05</v>
      </c>
      <c r="DQ1982" s="72">
        <v>712.07</v>
      </c>
      <c r="DR1982" t="s">
        <v>1259</v>
      </c>
      <c r="DT1982" t="s">
        <v>1204</v>
      </c>
    </row>
    <row r="1983" spans="1:124" x14ac:dyDescent="0.3">
      <c r="A1983" t="s">
        <v>1260</v>
      </c>
      <c r="B1983">
        <v>34860</v>
      </c>
      <c r="C1983" s="95">
        <v>2102</v>
      </c>
      <c r="D1983" s="95">
        <v>7193517</v>
      </c>
      <c r="E1983" s="95">
        <v>2050</v>
      </c>
      <c r="F1983" s="95">
        <v>6366547</v>
      </c>
      <c r="G1983" s="95">
        <v>544</v>
      </c>
      <c r="H1983" s="95">
        <v>2020251</v>
      </c>
      <c r="I1983" s="95">
        <v>517</v>
      </c>
      <c r="J1983" s="95">
        <v>2016544</v>
      </c>
      <c r="K1983" s="95">
        <v>2084</v>
      </c>
      <c r="L1983" s="95">
        <v>7596231</v>
      </c>
      <c r="M1983" s="95">
        <v>2022</v>
      </c>
      <c r="N1983" s="95">
        <v>6940066</v>
      </c>
      <c r="O1983" s="95">
        <v>523</v>
      </c>
      <c r="P1983" s="95">
        <v>2243015</v>
      </c>
      <c r="Q1983" s="95">
        <v>496</v>
      </c>
      <c r="R1983" s="95">
        <v>2217673</v>
      </c>
      <c r="S1983" s="95">
        <v>2091</v>
      </c>
      <c r="T1983" s="95">
        <v>8684006</v>
      </c>
      <c r="U1983" s="95">
        <v>2021</v>
      </c>
      <c r="V1983" s="95">
        <v>7642267</v>
      </c>
      <c r="W1983" s="95">
        <v>539</v>
      </c>
      <c r="X1983" s="95">
        <v>2356588</v>
      </c>
      <c r="Y1983" s="95">
        <v>509</v>
      </c>
      <c r="Z1983" s="95">
        <v>2290313</v>
      </c>
      <c r="AA1983" s="95">
        <v>2132</v>
      </c>
      <c r="AB1983" s="95">
        <v>7276716</v>
      </c>
      <c r="AC1983" s="95">
        <v>2047</v>
      </c>
      <c r="AD1983" s="95">
        <v>7784921</v>
      </c>
      <c r="AE1983" s="95">
        <v>537</v>
      </c>
      <c r="AF1983" s="95">
        <v>2114755</v>
      </c>
      <c r="AG1983" s="95">
        <v>506</v>
      </c>
      <c r="AH1983" s="95">
        <v>2441725</v>
      </c>
      <c r="AI1983" s="95">
        <v>2217</v>
      </c>
      <c r="AJ1983" s="95">
        <v>7357392</v>
      </c>
      <c r="AK1983" s="95">
        <v>2121</v>
      </c>
      <c r="AL1983" s="95">
        <v>8189139</v>
      </c>
      <c r="AM1983" s="95">
        <v>566</v>
      </c>
      <c r="AN1983" s="95">
        <v>2160779</v>
      </c>
      <c r="AO1983" s="95">
        <v>539</v>
      </c>
      <c r="AP1983" s="95">
        <v>2800537</v>
      </c>
      <c r="AQ1983" s="72">
        <v>290.18</v>
      </c>
      <c r="AR1983" s="72">
        <v>272.14</v>
      </c>
      <c r="AS1983" s="72">
        <v>562.32000000000005</v>
      </c>
      <c r="AT1983" s="95">
        <v>9213768</v>
      </c>
      <c r="AU1983" s="95">
        <v>8383091</v>
      </c>
      <c r="AV1983" s="95">
        <v>2646</v>
      </c>
      <c r="AW1983" s="95">
        <v>2567</v>
      </c>
      <c r="AX1983" s="72">
        <v>314.51</v>
      </c>
      <c r="AY1983" s="72">
        <v>303.08</v>
      </c>
      <c r="AZ1983" s="72">
        <v>617.59</v>
      </c>
      <c r="BA1983" s="95">
        <v>9839246</v>
      </c>
      <c r="BB1983" s="95">
        <v>9157739</v>
      </c>
      <c r="BC1983" s="95">
        <v>2607</v>
      </c>
      <c r="BD1983" s="95">
        <v>2518</v>
      </c>
      <c r="BE1983" s="72">
        <v>349.83</v>
      </c>
      <c r="BF1983" s="72">
        <v>327.16000000000003</v>
      </c>
      <c r="BG1983" s="72">
        <v>676.99</v>
      </c>
      <c r="BH1983" s="95">
        <v>11040594</v>
      </c>
      <c r="BI1983" s="95">
        <v>9932580</v>
      </c>
      <c r="BJ1983" s="95">
        <v>2630</v>
      </c>
      <c r="BK1983" s="95">
        <v>2530</v>
      </c>
      <c r="BL1983" s="72">
        <v>293.23</v>
      </c>
      <c r="BM1983" s="72">
        <v>333.81</v>
      </c>
      <c r="BN1983" s="72">
        <v>627.04</v>
      </c>
      <c r="BO1983" s="95">
        <v>9391471</v>
      </c>
      <c r="BP1983" s="95">
        <v>10226646</v>
      </c>
      <c r="BQ1983" s="95">
        <v>2669</v>
      </c>
      <c r="BR1983" s="95">
        <v>2553</v>
      </c>
      <c r="BS1983" s="72">
        <v>285.01</v>
      </c>
      <c r="BT1983" s="72">
        <v>344.29</v>
      </c>
      <c r="BU1983" s="72">
        <v>629.29999999999995</v>
      </c>
      <c r="BV1983" s="95">
        <v>9518171</v>
      </c>
      <c r="BW1983" s="95">
        <v>10989676</v>
      </c>
      <c r="BX1983" s="95">
        <v>2783</v>
      </c>
      <c r="BY1983" s="95">
        <v>2660</v>
      </c>
      <c r="BZ1983" s="95">
        <v>2608</v>
      </c>
      <c r="CA1983" s="95">
        <v>2564</v>
      </c>
      <c r="CB1983" s="95">
        <v>2582</v>
      </c>
      <c r="CC1983" s="95">
        <v>2614</v>
      </c>
      <c r="CD1983" s="95">
        <v>2723</v>
      </c>
      <c r="CE1983" s="72">
        <v>650.75523149000003</v>
      </c>
      <c r="CF1983" s="72">
        <v>676.59346364999999</v>
      </c>
      <c r="CG1983" s="72">
        <v>712.40329333</v>
      </c>
      <c r="CH1983" s="72">
        <v>716.50152150999998</v>
      </c>
      <c r="CI1983" s="72">
        <v>731.52548966999996</v>
      </c>
      <c r="CJ1983" s="96">
        <v>0.86410369490000005</v>
      </c>
      <c r="CK1983" s="96">
        <v>0.91279332889999998</v>
      </c>
      <c r="CL1983" s="96">
        <v>0.95029038519999998</v>
      </c>
      <c r="CM1983" s="96">
        <v>0.87514119810000002</v>
      </c>
      <c r="CN1983" s="96">
        <v>0.86025710499999997</v>
      </c>
      <c r="CO1983" s="96">
        <v>0.98348543089999996</v>
      </c>
      <c r="CP1983" s="96">
        <v>0.90750418290000001</v>
      </c>
      <c r="CQ1983" s="96">
        <v>0.99584056389999998</v>
      </c>
      <c r="CR1983" s="96">
        <v>0.91129452470000005</v>
      </c>
      <c r="CS1983" s="95">
        <v>2564</v>
      </c>
      <c r="CT1983" s="95">
        <v>2552</v>
      </c>
      <c r="CU1983" s="95">
        <v>2590</v>
      </c>
      <c r="CV1983" s="95">
        <v>2636</v>
      </c>
      <c r="CW1983" s="95">
        <v>2765</v>
      </c>
      <c r="CX1983" s="96">
        <v>0.97718827699999999</v>
      </c>
      <c r="CY1983" s="96">
        <v>0.97343443900000004</v>
      </c>
      <c r="CZ1983" s="96">
        <v>0.98125513399999997</v>
      </c>
      <c r="DA1983" s="96">
        <v>1.0065263019999999</v>
      </c>
      <c r="DB1983" s="96">
        <v>0.97872476799999997</v>
      </c>
      <c r="DC1983">
        <v>2013</v>
      </c>
      <c r="DD1983" s="6">
        <v>2565.6</v>
      </c>
      <c r="DE1983" s="96">
        <v>1.4511890999999999E-3</v>
      </c>
      <c r="DF1983" s="72">
        <v>698.85</v>
      </c>
      <c r="DG1983" s="96">
        <v>1</v>
      </c>
      <c r="DH1983" s="72">
        <v>698.85</v>
      </c>
      <c r="DI1983" s="72">
        <v>709.14020688999994</v>
      </c>
      <c r="DJ1983" s="96">
        <v>1</v>
      </c>
      <c r="DK1983" s="72">
        <v>698.85</v>
      </c>
      <c r="DL1983" s="96">
        <v>1</v>
      </c>
      <c r="DM1983" s="72">
        <v>698.85</v>
      </c>
      <c r="DN1983" s="96">
        <v>1</v>
      </c>
      <c r="DO1983" s="96">
        <v>5.372E-3</v>
      </c>
      <c r="DP1983" s="72">
        <v>3.75</v>
      </c>
      <c r="DQ1983" s="72">
        <v>695.1</v>
      </c>
      <c r="DR1983" t="s">
        <v>1260</v>
      </c>
      <c r="DT1983" t="s">
        <v>1204</v>
      </c>
    </row>
    <row r="1984" spans="1:124" x14ac:dyDescent="0.3">
      <c r="A1984" t="s">
        <v>1261</v>
      </c>
      <c r="B1984">
        <v>34870</v>
      </c>
      <c r="C1984" s="95">
        <v>6436</v>
      </c>
      <c r="D1984" s="95">
        <v>19174023</v>
      </c>
      <c r="E1984" s="95">
        <v>6321</v>
      </c>
      <c r="F1984" s="95">
        <v>19275492</v>
      </c>
      <c r="G1984" s="95">
        <v>881</v>
      </c>
      <c r="H1984" s="95">
        <v>2139802</v>
      </c>
      <c r="I1984" s="95">
        <v>816</v>
      </c>
      <c r="J1984" s="95">
        <v>2893057</v>
      </c>
      <c r="K1984" s="95">
        <v>6280</v>
      </c>
      <c r="L1984" s="95">
        <v>19936677</v>
      </c>
      <c r="M1984" s="95">
        <v>6141</v>
      </c>
      <c r="N1984" s="95">
        <v>20590834</v>
      </c>
      <c r="O1984" s="95">
        <v>874</v>
      </c>
      <c r="P1984" s="95">
        <v>2598583</v>
      </c>
      <c r="Q1984" s="95">
        <v>811</v>
      </c>
      <c r="R1984" s="95">
        <v>2989566</v>
      </c>
      <c r="S1984" s="95">
        <v>6196</v>
      </c>
      <c r="T1984" s="95">
        <v>19224894</v>
      </c>
      <c r="U1984" s="95">
        <v>6041</v>
      </c>
      <c r="V1984" s="95">
        <v>20909459</v>
      </c>
      <c r="W1984" s="95">
        <v>875</v>
      </c>
      <c r="X1984" s="95">
        <v>2059503</v>
      </c>
      <c r="Y1984" s="95">
        <v>795</v>
      </c>
      <c r="Z1984" s="95">
        <v>3140998</v>
      </c>
      <c r="AA1984" s="95">
        <v>6203</v>
      </c>
      <c r="AB1984" s="95">
        <v>18049973</v>
      </c>
      <c r="AC1984" s="95">
        <v>6036</v>
      </c>
      <c r="AD1984" s="95">
        <v>22554485</v>
      </c>
      <c r="AE1984" s="95">
        <v>885</v>
      </c>
      <c r="AF1984" s="95">
        <v>2310729</v>
      </c>
      <c r="AG1984" s="95">
        <v>816</v>
      </c>
      <c r="AH1984" s="95">
        <v>3406615</v>
      </c>
      <c r="AI1984" s="95">
        <v>6382</v>
      </c>
      <c r="AJ1984" s="95">
        <v>19705685</v>
      </c>
      <c r="AK1984" s="95">
        <v>6195</v>
      </c>
      <c r="AL1984" s="95">
        <v>24336670.469999999</v>
      </c>
      <c r="AM1984" s="95">
        <v>890</v>
      </c>
      <c r="AN1984" s="95">
        <v>2779916</v>
      </c>
      <c r="AO1984" s="95">
        <v>820</v>
      </c>
      <c r="AP1984" s="95">
        <v>3583298</v>
      </c>
      <c r="AQ1984" s="72">
        <v>242.74</v>
      </c>
      <c r="AR1984" s="72">
        <v>258.85000000000002</v>
      </c>
      <c r="AS1984" s="72">
        <v>501.59</v>
      </c>
      <c r="AT1984" s="95">
        <v>21313825</v>
      </c>
      <c r="AU1984" s="95">
        <v>22168549</v>
      </c>
      <c r="AV1984" s="95">
        <v>7317</v>
      </c>
      <c r="AW1984" s="95">
        <v>7137</v>
      </c>
      <c r="AX1984" s="72">
        <v>262.5</v>
      </c>
      <c r="AY1984" s="72">
        <v>282.66000000000003</v>
      </c>
      <c r="AZ1984" s="72">
        <v>545.16</v>
      </c>
      <c r="BA1984" s="95">
        <v>22535260</v>
      </c>
      <c r="BB1984" s="95">
        <v>23580400</v>
      </c>
      <c r="BC1984" s="95">
        <v>7154</v>
      </c>
      <c r="BD1984" s="95">
        <v>6952</v>
      </c>
      <c r="BE1984" s="72">
        <v>250.84</v>
      </c>
      <c r="BF1984" s="72">
        <v>293.18</v>
      </c>
      <c r="BG1984" s="72">
        <v>544.02</v>
      </c>
      <c r="BH1984" s="95">
        <v>21284397</v>
      </c>
      <c r="BI1984" s="95">
        <v>24050457</v>
      </c>
      <c r="BJ1984" s="95">
        <v>7071</v>
      </c>
      <c r="BK1984" s="95">
        <v>6836</v>
      </c>
      <c r="BL1984" s="72">
        <v>239.38</v>
      </c>
      <c r="BM1984" s="72">
        <v>315.74</v>
      </c>
      <c r="BN1984" s="72">
        <v>555.12</v>
      </c>
      <c r="BO1984" s="95">
        <v>20360702</v>
      </c>
      <c r="BP1984" s="95">
        <v>25961100</v>
      </c>
      <c r="BQ1984" s="95">
        <v>7088</v>
      </c>
      <c r="BR1984" s="95">
        <v>6852</v>
      </c>
      <c r="BS1984" s="72">
        <v>257.67</v>
      </c>
      <c r="BT1984" s="72">
        <v>331.67</v>
      </c>
      <c r="BU1984" s="72">
        <v>589.34</v>
      </c>
      <c r="BV1984" s="95">
        <v>22485601</v>
      </c>
      <c r="BW1984" s="95">
        <v>27919968.469999999</v>
      </c>
      <c r="BX1984" s="95">
        <v>7272</v>
      </c>
      <c r="BY1984" s="95">
        <v>7015</v>
      </c>
      <c r="BZ1984" s="95">
        <v>7231</v>
      </c>
      <c r="CA1984" s="95">
        <v>7056</v>
      </c>
      <c r="CB1984" s="95">
        <v>6958</v>
      </c>
      <c r="CC1984" s="95">
        <v>6976</v>
      </c>
      <c r="CD1984" s="95">
        <v>7146</v>
      </c>
      <c r="CE1984" s="72">
        <v>650.75523149000003</v>
      </c>
      <c r="CF1984" s="72">
        <v>676.59346364999999</v>
      </c>
      <c r="CG1984" s="72">
        <v>712.40329333</v>
      </c>
      <c r="CH1984" s="72">
        <v>716.50152150999998</v>
      </c>
      <c r="CI1984" s="72">
        <v>731.52548966999996</v>
      </c>
      <c r="CJ1984" s="96">
        <v>0.77078135640000001</v>
      </c>
      <c r="CK1984" s="96">
        <v>0.80574233910000004</v>
      </c>
      <c r="CL1984" s="96">
        <v>0.76364049000000001</v>
      </c>
      <c r="CM1984" s="96">
        <v>0.77476457949999999</v>
      </c>
      <c r="CN1984" s="96">
        <v>0.80563153070000004</v>
      </c>
      <c r="CO1984" s="96">
        <v>0.87725393019999998</v>
      </c>
      <c r="CP1984" s="96">
        <v>0.89382564399999997</v>
      </c>
      <c r="CQ1984" s="96">
        <v>0.99584056389999998</v>
      </c>
      <c r="CR1984" s="96">
        <v>0.8975588551</v>
      </c>
      <c r="CS1984" s="95">
        <v>7021</v>
      </c>
      <c r="CT1984" s="95">
        <v>6902</v>
      </c>
      <c r="CU1984" s="95">
        <v>6799</v>
      </c>
      <c r="CV1984" s="95">
        <v>6772</v>
      </c>
      <c r="CW1984" s="95">
        <v>6919</v>
      </c>
      <c r="CX1984" s="96">
        <v>0.88260824500000001</v>
      </c>
      <c r="CY1984" s="96">
        <v>0.87116249700000004</v>
      </c>
      <c r="CZ1984" s="96">
        <v>0.88584785300000002</v>
      </c>
      <c r="DA1984" s="96">
        <v>0.87833885099999998</v>
      </c>
      <c r="DB1984" s="96">
        <v>0.868390404</v>
      </c>
      <c r="DC1984">
        <v>2013</v>
      </c>
      <c r="DD1984" s="6">
        <v>6958.4</v>
      </c>
      <c r="DE1984" s="96">
        <v>2.1021515999999998E-3</v>
      </c>
      <c r="DF1984" s="72">
        <v>687.87</v>
      </c>
      <c r="DG1984" s="96">
        <v>1</v>
      </c>
      <c r="DH1984" s="72">
        <v>687.87</v>
      </c>
      <c r="DI1984" s="72">
        <v>709.14020688999994</v>
      </c>
      <c r="DJ1984" s="96">
        <v>1</v>
      </c>
      <c r="DK1984" s="72">
        <v>687.87</v>
      </c>
      <c r="DL1984" s="96">
        <v>1</v>
      </c>
      <c r="DM1984" s="72">
        <v>687.87</v>
      </c>
      <c r="DN1984" s="96">
        <v>1</v>
      </c>
      <c r="DO1984" s="96">
        <v>7.4130000000000003E-3</v>
      </c>
      <c r="DP1984" s="72">
        <v>5.0999999999999996</v>
      </c>
      <c r="DQ1984" s="72">
        <v>682.77</v>
      </c>
      <c r="DR1984" t="s">
        <v>1261</v>
      </c>
      <c r="DT1984" t="s">
        <v>1204</v>
      </c>
    </row>
    <row r="1985" spans="1:124" x14ac:dyDescent="0.3">
      <c r="A1985" t="s">
        <v>1262</v>
      </c>
      <c r="B1985">
        <v>34880</v>
      </c>
      <c r="C1985" s="95">
        <v>573</v>
      </c>
      <c r="D1985" s="95">
        <v>1926491</v>
      </c>
      <c r="E1985" s="95">
        <v>559</v>
      </c>
      <c r="F1985" s="95">
        <v>1644216</v>
      </c>
      <c r="G1985" s="95">
        <v>116</v>
      </c>
      <c r="H1985" s="95">
        <v>442807</v>
      </c>
      <c r="I1985" s="95">
        <v>114</v>
      </c>
      <c r="J1985" s="95">
        <v>389842</v>
      </c>
      <c r="K1985" s="95">
        <v>588</v>
      </c>
      <c r="L1985" s="95">
        <v>1924154</v>
      </c>
      <c r="M1985" s="95">
        <v>573</v>
      </c>
      <c r="N1985" s="95">
        <v>1761339</v>
      </c>
      <c r="O1985" s="95">
        <v>118</v>
      </c>
      <c r="P1985" s="95">
        <v>712470</v>
      </c>
      <c r="Q1985" s="95">
        <v>112</v>
      </c>
      <c r="R1985" s="95">
        <v>420817</v>
      </c>
      <c r="S1985" s="95">
        <v>589</v>
      </c>
      <c r="T1985" s="95">
        <v>2042220</v>
      </c>
      <c r="U1985" s="95">
        <v>575</v>
      </c>
      <c r="V1985" s="95">
        <v>1966121</v>
      </c>
      <c r="W1985" s="95">
        <v>112</v>
      </c>
      <c r="X1985" s="95">
        <v>470106</v>
      </c>
      <c r="Y1985" s="95">
        <v>107</v>
      </c>
      <c r="Z1985" s="95">
        <v>435623</v>
      </c>
      <c r="AA1985" s="95">
        <v>578</v>
      </c>
      <c r="AB1985" s="95">
        <v>2697870</v>
      </c>
      <c r="AC1985" s="95">
        <v>565</v>
      </c>
      <c r="AD1985" s="95">
        <v>2066347</v>
      </c>
      <c r="AE1985" s="95">
        <v>116</v>
      </c>
      <c r="AF1985" s="95">
        <v>563644</v>
      </c>
      <c r="AG1985" s="95">
        <v>111</v>
      </c>
      <c r="AH1985" s="95">
        <v>378609</v>
      </c>
      <c r="AI1985" s="95">
        <v>570</v>
      </c>
      <c r="AJ1985" s="95">
        <v>2964318</v>
      </c>
      <c r="AK1985" s="95">
        <v>554</v>
      </c>
      <c r="AL1985" s="95">
        <v>2409484</v>
      </c>
      <c r="AM1985" s="95">
        <v>121</v>
      </c>
      <c r="AN1985" s="95">
        <v>505305</v>
      </c>
      <c r="AO1985" s="95">
        <v>114</v>
      </c>
      <c r="AP1985" s="95">
        <v>514305</v>
      </c>
      <c r="AQ1985" s="72">
        <v>286.56</v>
      </c>
      <c r="AR1985" s="72">
        <v>251.86</v>
      </c>
      <c r="AS1985" s="72">
        <v>538.41999999999996</v>
      </c>
      <c r="AT1985" s="95">
        <v>2369298</v>
      </c>
      <c r="AU1985" s="95">
        <v>2034058</v>
      </c>
      <c r="AV1985" s="95">
        <v>689</v>
      </c>
      <c r="AW1985" s="95">
        <v>673</v>
      </c>
      <c r="AX1985" s="72">
        <v>311.22000000000003</v>
      </c>
      <c r="AY1985" s="72">
        <v>265.47000000000003</v>
      </c>
      <c r="AZ1985" s="72">
        <v>576.69000000000005</v>
      </c>
      <c r="BA1985" s="95">
        <v>2636624</v>
      </c>
      <c r="BB1985" s="95">
        <v>2182156</v>
      </c>
      <c r="BC1985" s="95">
        <v>706</v>
      </c>
      <c r="BD1985" s="95">
        <v>685</v>
      </c>
      <c r="BE1985" s="72">
        <v>298.66000000000003</v>
      </c>
      <c r="BF1985" s="72">
        <v>293.47000000000003</v>
      </c>
      <c r="BG1985" s="72">
        <v>592.13</v>
      </c>
      <c r="BH1985" s="95">
        <v>2512326</v>
      </c>
      <c r="BI1985" s="95">
        <v>2401744</v>
      </c>
      <c r="BJ1985" s="95">
        <v>701</v>
      </c>
      <c r="BK1985" s="95">
        <v>682</v>
      </c>
      <c r="BL1985" s="72">
        <v>391.63</v>
      </c>
      <c r="BM1985" s="72">
        <v>301.39999999999998</v>
      </c>
      <c r="BN1985" s="72">
        <v>693.03</v>
      </c>
      <c r="BO1985" s="95">
        <v>3261514</v>
      </c>
      <c r="BP1985" s="95">
        <v>2444956</v>
      </c>
      <c r="BQ1985" s="95">
        <v>694</v>
      </c>
      <c r="BR1985" s="95">
        <v>676</v>
      </c>
      <c r="BS1985" s="72">
        <v>418.43</v>
      </c>
      <c r="BT1985" s="72">
        <v>364.74</v>
      </c>
      <c r="BU1985" s="72">
        <v>783.17</v>
      </c>
      <c r="BV1985" s="95">
        <v>3469623</v>
      </c>
      <c r="BW1985" s="95">
        <v>2923789</v>
      </c>
      <c r="BX1985" s="95">
        <v>691</v>
      </c>
      <c r="BY1985" s="95">
        <v>668</v>
      </c>
      <c r="BZ1985" s="95">
        <v>681</v>
      </c>
      <c r="CA1985" s="95">
        <v>696</v>
      </c>
      <c r="CB1985" s="95">
        <v>692</v>
      </c>
      <c r="CC1985" s="95">
        <v>685</v>
      </c>
      <c r="CD1985" s="95">
        <v>680</v>
      </c>
      <c r="CE1985" s="72">
        <v>650.75523149000003</v>
      </c>
      <c r="CF1985" s="72">
        <v>676.59346364999999</v>
      </c>
      <c r="CG1985" s="72">
        <v>712.40329333</v>
      </c>
      <c r="CH1985" s="72">
        <v>716.50152150999998</v>
      </c>
      <c r="CI1985" s="72">
        <v>731.52548966999996</v>
      </c>
      <c r="CJ1985" s="96">
        <v>0.8273771365</v>
      </c>
      <c r="CK1985" s="96">
        <v>0.85234343960000003</v>
      </c>
      <c r="CL1985" s="96">
        <v>0.83117246310000004</v>
      </c>
      <c r="CM1985" s="96">
        <v>0.96724149100000001</v>
      </c>
      <c r="CN1985" s="96">
        <v>1.0705983743</v>
      </c>
      <c r="CO1985" s="96">
        <v>0.92644274849999997</v>
      </c>
      <c r="CP1985" s="96">
        <v>0.98197819809999998</v>
      </c>
      <c r="CQ1985" s="96">
        <v>0.99584056389999998</v>
      </c>
      <c r="CR1985" s="96">
        <v>0.98607959300000003</v>
      </c>
      <c r="CS1985" s="95">
        <v>688</v>
      </c>
      <c r="CT1985" s="95">
        <v>696</v>
      </c>
      <c r="CU1985" s="95">
        <v>696</v>
      </c>
      <c r="CV1985" s="95">
        <v>706</v>
      </c>
      <c r="CW1985" s="95">
        <v>695</v>
      </c>
      <c r="CX1985" s="96">
        <v>0.88331936200000005</v>
      </c>
      <c r="CY1985" s="96">
        <v>0.91591806499999995</v>
      </c>
      <c r="CZ1985" s="96">
        <v>0.94857450700000001</v>
      </c>
      <c r="DA1985" s="96">
        <v>0.93307510800000004</v>
      </c>
      <c r="DB1985" s="96">
        <v>0.950770691</v>
      </c>
      <c r="DC1985">
        <v>2013</v>
      </c>
      <c r="DD1985" s="6">
        <v>676.8</v>
      </c>
      <c r="DE1985" s="96">
        <v>1.04376826E-2</v>
      </c>
      <c r="DF1985" s="72">
        <v>749.39</v>
      </c>
      <c r="DG1985" s="96">
        <v>1</v>
      </c>
      <c r="DH1985" s="72">
        <v>749.39</v>
      </c>
      <c r="DI1985" s="72">
        <v>709.14020688999994</v>
      </c>
      <c r="DJ1985" s="96">
        <v>0.82267855199999995</v>
      </c>
      <c r="DK1985" s="72">
        <v>742.25284840999996</v>
      </c>
      <c r="DL1985" s="96">
        <v>1.0014018698</v>
      </c>
      <c r="DM1985" s="72">
        <v>743.29339025000002</v>
      </c>
      <c r="DN1985" s="96">
        <v>1</v>
      </c>
      <c r="DO1985" s="96">
        <v>1.8100999999999999E-2</v>
      </c>
      <c r="DP1985" s="72">
        <v>13.45</v>
      </c>
      <c r="DQ1985" s="72">
        <v>729.84</v>
      </c>
      <c r="DR1985" t="s">
        <v>1262</v>
      </c>
      <c r="DT1985" t="s">
        <v>1204</v>
      </c>
    </row>
    <row r="1986" spans="1:124" x14ac:dyDescent="0.3">
      <c r="A1986" t="s">
        <v>155</v>
      </c>
      <c r="B1986">
        <v>34890</v>
      </c>
      <c r="C1986" s="95">
        <v>12530</v>
      </c>
      <c r="D1986" s="95">
        <v>48189331</v>
      </c>
      <c r="E1986" s="95">
        <v>12038</v>
      </c>
      <c r="F1986" s="95">
        <v>40431299</v>
      </c>
      <c r="G1986" s="95">
        <v>2447</v>
      </c>
      <c r="H1986" s="95">
        <v>8124947</v>
      </c>
      <c r="I1986" s="95">
        <v>2189</v>
      </c>
      <c r="J1986" s="95">
        <v>8157876</v>
      </c>
      <c r="K1986" s="95">
        <v>13190</v>
      </c>
      <c r="L1986" s="95">
        <v>49810711</v>
      </c>
      <c r="M1986" s="95">
        <v>12611</v>
      </c>
      <c r="N1986" s="95">
        <v>44994754</v>
      </c>
      <c r="O1986" s="95">
        <v>2535</v>
      </c>
      <c r="P1986" s="95">
        <v>8008738</v>
      </c>
      <c r="Q1986" s="95">
        <v>2236</v>
      </c>
      <c r="R1986" s="95">
        <v>8817854</v>
      </c>
      <c r="S1986" s="95">
        <v>13788</v>
      </c>
      <c r="T1986" s="95">
        <v>53269853</v>
      </c>
      <c r="U1986" s="95">
        <v>13107</v>
      </c>
      <c r="V1986" s="95">
        <v>47414049</v>
      </c>
      <c r="W1986" s="95">
        <v>2589</v>
      </c>
      <c r="X1986" s="95">
        <v>9297431</v>
      </c>
      <c r="Y1986" s="95">
        <v>2298</v>
      </c>
      <c r="Z1986" s="95">
        <v>9452937</v>
      </c>
      <c r="AA1986" s="95">
        <v>14376</v>
      </c>
      <c r="AB1986" s="95">
        <v>55446598</v>
      </c>
      <c r="AC1986" s="95">
        <v>13633</v>
      </c>
      <c r="AD1986" s="95">
        <v>54286975</v>
      </c>
      <c r="AE1986" s="95">
        <v>2559</v>
      </c>
      <c r="AF1986" s="95">
        <v>9915157</v>
      </c>
      <c r="AG1986" s="95">
        <v>2287</v>
      </c>
      <c r="AH1986" s="95">
        <v>9896512</v>
      </c>
      <c r="AI1986" s="95">
        <v>14844</v>
      </c>
      <c r="AJ1986" s="95">
        <v>59808788.039999999</v>
      </c>
      <c r="AK1986" s="95">
        <v>14060</v>
      </c>
      <c r="AL1986" s="95">
        <v>58542341.600000001</v>
      </c>
      <c r="AM1986" s="95">
        <v>2568</v>
      </c>
      <c r="AN1986" s="95">
        <v>10432223</v>
      </c>
      <c r="AO1986" s="95">
        <v>2295</v>
      </c>
      <c r="AP1986" s="95">
        <v>11046022</v>
      </c>
      <c r="AQ1986" s="72">
        <v>313.33999999999997</v>
      </c>
      <c r="AR1986" s="72">
        <v>284.61</v>
      </c>
      <c r="AS1986" s="72">
        <v>597.95000000000005</v>
      </c>
      <c r="AT1986" s="95">
        <v>56314278</v>
      </c>
      <c r="AU1986" s="95">
        <v>48589175</v>
      </c>
      <c r="AV1986" s="95">
        <v>14977</v>
      </c>
      <c r="AW1986" s="95">
        <v>14227</v>
      </c>
      <c r="AX1986" s="72">
        <v>306.41000000000003</v>
      </c>
      <c r="AY1986" s="72">
        <v>302.04000000000002</v>
      </c>
      <c r="AZ1986" s="72">
        <v>608.45000000000005</v>
      </c>
      <c r="BA1986" s="95">
        <v>57819449</v>
      </c>
      <c r="BB1986" s="95">
        <v>53812608</v>
      </c>
      <c r="BC1986" s="95">
        <v>15725</v>
      </c>
      <c r="BD1986" s="95">
        <v>14847</v>
      </c>
      <c r="BE1986" s="72">
        <v>318.37</v>
      </c>
      <c r="BF1986" s="72">
        <v>307.62</v>
      </c>
      <c r="BG1986" s="72">
        <v>625.99</v>
      </c>
      <c r="BH1986" s="95">
        <v>62567284</v>
      </c>
      <c r="BI1986" s="95">
        <v>56866986</v>
      </c>
      <c r="BJ1986" s="95">
        <v>16377</v>
      </c>
      <c r="BK1986" s="95">
        <v>15405</v>
      </c>
      <c r="BL1986" s="72">
        <v>321.63</v>
      </c>
      <c r="BM1986" s="72">
        <v>335.97</v>
      </c>
      <c r="BN1986" s="72">
        <v>657.6</v>
      </c>
      <c r="BO1986" s="95">
        <v>65361755</v>
      </c>
      <c r="BP1986" s="95">
        <v>64183487</v>
      </c>
      <c r="BQ1986" s="95">
        <v>16935</v>
      </c>
      <c r="BR1986" s="95">
        <v>15920</v>
      </c>
      <c r="BS1986" s="72">
        <v>336.17</v>
      </c>
      <c r="BT1986" s="72">
        <v>354.57</v>
      </c>
      <c r="BU1986" s="72">
        <v>690.74</v>
      </c>
      <c r="BV1986" s="95">
        <v>70241011.040000007</v>
      </c>
      <c r="BW1986" s="95">
        <v>69588363.599999994</v>
      </c>
      <c r="BX1986" s="95">
        <v>17412</v>
      </c>
      <c r="BY1986" s="95">
        <v>16355</v>
      </c>
      <c r="BZ1986" s="95">
        <v>14620</v>
      </c>
      <c r="CA1986" s="95">
        <v>15301</v>
      </c>
      <c r="CB1986" s="95">
        <v>15908</v>
      </c>
      <c r="CC1986" s="95">
        <v>16453</v>
      </c>
      <c r="CD1986" s="95">
        <v>16895</v>
      </c>
      <c r="CE1986" s="72">
        <v>650.75523149000003</v>
      </c>
      <c r="CF1986" s="72">
        <v>676.59346364999999</v>
      </c>
      <c r="CG1986" s="72">
        <v>712.40329333</v>
      </c>
      <c r="CH1986" s="72">
        <v>716.50152150999998</v>
      </c>
      <c r="CI1986" s="72">
        <v>731.52548966999996</v>
      </c>
      <c r="CJ1986" s="96">
        <v>0.91885546370000004</v>
      </c>
      <c r="CK1986" s="96">
        <v>0.89928447830000002</v>
      </c>
      <c r="CL1986" s="96">
        <v>0.87870172120000001</v>
      </c>
      <c r="CM1986" s="96">
        <v>0.91779288699999995</v>
      </c>
      <c r="CN1986" s="96">
        <v>0.94424597610000005</v>
      </c>
      <c r="CO1986" s="96">
        <v>0.9532577713</v>
      </c>
      <c r="CP1986" s="96">
        <v>0.95648431379999999</v>
      </c>
      <c r="CQ1986" s="96">
        <v>0.99584056389999998</v>
      </c>
      <c r="CR1986" s="96">
        <v>0.96047922919999995</v>
      </c>
      <c r="CS1986" s="95">
        <v>15954</v>
      </c>
      <c r="CT1986" s="95">
        <v>16855</v>
      </c>
      <c r="CU1986" s="95">
        <v>17788</v>
      </c>
      <c r="CV1986" s="95">
        <v>18382</v>
      </c>
      <c r="CW1986" s="95">
        <v>19057</v>
      </c>
      <c r="CX1986" s="96">
        <v>0.96748633299999998</v>
      </c>
      <c r="CY1986" s="96">
        <v>0.97875534900000005</v>
      </c>
      <c r="CZ1986" s="96">
        <v>0.94900667999999999</v>
      </c>
      <c r="DA1986" s="96">
        <v>0.93412848100000001</v>
      </c>
      <c r="DB1986" s="96">
        <v>0.941214369</v>
      </c>
      <c r="DC1986">
        <v>2013</v>
      </c>
      <c r="DD1986" s="6">
        <v>15350.8</v>
      </c>
      <c r="DE1986" s="96">
        <v>3.7044996000000002E-3</v>
      </c>
      <c r="DF1986" s="72">
        <v>734.91</v>
      </c>
      <c r="DG1986" s="96">
        <v>1</v>
      </c>
      <c r="DH1986" s="72">
        <v>734.91</v>
      </c>
      <c r="DI1986" s="72">
        <v>721.24968682999997</v>
      </c>
      <c r="DJ1986" s="96">
        <v>1</v>
      </c>
      <c r="DK1986" s="72">
        <v>734.91</v>
      </c>
      <c r="DL1986" s="96">
        <v>1</v>
      </c>
      <c r="DM1986" s="72">
        <v>734.91</v>
      </c>
      <c r="DN1986" s="96">
        <v>1</v>
      </c>
      <c r="DO1986" s="96">
        <v>1.0836999999999999E-2</v>
      </c>
      <c r="DP1986" s="72">
        <v>7.96</v>
      </c>
      <c r="DQ1986" s="72">
        <v>726.95</v>
      </c>
      <c r="DR1986" t="s">
        <v>155</v>
      </c>
      <c r="DT1986" t="s">
        <v>1204</v>
      </c>
    </row>
    <row r="1987" spans="1:124" x14ac:dyDescent="0.3">
      <c r="A1987" t="s">
        <v>1263</v>
      </c>
      <c r="B1987">
        <v>34900</v>
      </c>
      <c r="C1987" s="95">
        <v>4913</v>
      </c>
      <c r="D1987" s="95">
        <v>19806864</v>
      </c>
      <c r="E1987" s="95">
        <v>4713</v>
      </c>
      <c r="F1987" s="95">
        <v>12685659</v>
      </c>
      <c r="G1987" s="95">
        <v>1939</v>
      </c>
      <c r="H1987" s="95">
        <v>6784189</v>
      </c>
      <c r="I1987" s="95">
        <v>1771</v>
      </c>
      <c r="J1987" s="95">
        <v>5444227</v>
      </c>
      <c r="K1987" s="95">
        <v>4589</v>
      </c>
      <c r="L1987" s="95">
        <v>19519122</v>
      </c>
      <c r="M1987" s="95">
        <v>4379</v>
      </c>
      <c r="N1987" s="95">
        <v>13361279</v>
      </c>
      <c r="O1987" s="95">
        <v>1905</v>
      </c>
      <c r="P1987" s="95">
        <v>5815042</v>
      </c>
      <c r="Q1987" s="95">
        <v>1724</v>
      </c>
      <c r="R1987" s="95">
        <v>5846706</v>
      </c>
      <c r="S1987" s="95">
        <v>4617</v>
      </c>
      <c r="T1987" s="95">
        <v>18093505</v>
      </c>
      <c r="U1987" s="95">
        <v>4359</v>
      </c>
      <c r="V1987" s="95">
        <v>12778913</v>
      </c>
      <c r="W1987" s="95">
        <v>1890</v>
      </c>
      <c r="X1987" s="95">
        <v>6270792</v>
      </c>
      <c r="Y1987" s="95">
        <v>1711</v>
      </c>
      <c r="Z1987" s="95">
        <v>6136060</v>
      </c>
      <c r="AA1987" s="95">
        <v>4674</v>
      </c>
      <c r="AB1987" s="95">
        <v>18931923</v>
      </c>
      <c r="AC1987" s="95">
        <v>4395</v>
      </c>
      <c r="AD1987" s="95">
        <v>13596241</v>
      </c>
      <c r="AE1987" s="95">
        <v>1978</v>
      </c>
      <c r="AF1987" s="95">
        <v>6617264</v>
      </c>
      <c r="AG1987" s="95">
        <v>1798</v>
      </c>
      <c r="AH1987" s="95">
        <v>6277623</v>
      </c>
      <c r="AI1987" s="95">
        <v>4957</v>
      </c>
      <c r="AJ1987" s="95">
        <v>19114433.940000001</v>
      </c>
      <c r="AK1987" s="95">
        <v>4670</v>
      </c>
      <c r="AL1987" s="95">
        <v>15391792.65</v>
      </c>
      <c r="AM1987" s="95">
        <v>2140</v>
      </c>
      <c r="AN1987" s="95">
        <v>7409438</v>
      </c>
      <c r="AO1987" s="95">
        <v>1972</v>
      </c>
      <c r="AP1987" s="95">
        <v>7239293</v>
      </c>
      <c r="AQ1987" s="72">
        <v>323.39999999999998</v>
      </c>
      <c r="AR1987" s="72">
        <v>233.01</v>
      </c>
      <c r="AS1987" s="72">
        <v>556.41</v>
      </c>
      <c r="AT1987" s="95">
        <v>26591053</v>
      </c>
      <c r="AU1987" s="95">
        <v>18129886</v>
      </c>
      <c r="AV1987" s="95">
        <v>6852</v>
      </c>
      <c r="AW1987" s="95">
        <v>6484</v>
      </c>
      <c r="AX1987" s="72">
        <v>325.10000000000002</v>
      </c>
      <c r="AY1987" s="72">
        <v>262.27999999999997</v>
      </c>
      <c r="AZ1987" s="72">
        <v>587.38</v>
      </c>
      <c r="BA1987" s="95">
        <v>25334164</v>
      </c>
      <c r="BB1987" s="95">
        <v>19207985</v>
      </c>
      <c r="BC1987" s="95">
        <v>6494</v>
      </c>
      <c r="BD1987" s="95">
        <v>6103</v>
      </c>
      <c r="BE1987" s="72">
        <v>312.02999999999997</v>
      </c>
      <c r="BF1987" s="72">
        <v>259.68</v>
      </c>
      <c r="BG1987" s="72">
        <v>571.71</v>
      </c>
      <c r="BH1987" s="95">
        <v>24364297</v>
      </c>
      <c r="BI1987" s="95">
        <v>18914973</v>
      </c>
      <c r="BJ1987" s="95">
        <v>6507</v>
      </c>
      <c r="BK1987" s="95">
        <v>6070</v>
      </c>
      <c r="BL1987" s="72">
        <v>320.07</v>
      </c>
      <c r="BM1987" s="72">
        <v>267.42</v>
      </c>
      <c r="BN1987" s="72">
        <v>587.49</v>
      </c>
      <c r="BO1987" s="95">
        <v>25549187</v>
      </c>
      <c r="BP1987" s="95">
        <v>19873864</v>
      </c>
      <c r="BQ1987" s="95">
        <v>6652</v>
      </c>
      <c r="BR1987" s="95">
        <v>6193</v>
      </c>
      <c r="BS1987" s="72">
        <v>311.44</v>
      </c>
      <c r="BT1987" s="72">
        <v>283.94</v>
      </c>
      <c r="BU1987" s="72">
        <v>595.38</v>
      </c>
      <c r="BV1987" s="95">
        <v>26523871.940000001</v>
      </c>
      <c r="BW1987" s="95">
        <v>22631085.649999999</v>
      </c>
      <c r="BX1987" s="95">
        <v>7097</v>
      </c>
      <c r="BY1987" s="95">
        <v>6642</v>
      </c>
      <c r="BZ1987" s="95">
        <v>6677</v>
      </c>
      <c r="CA1987" s="95">
        <v>6305</v>
      </c>
      <c r="CB1987" s="95">
        <v>6296</v>
      </c>
      <c r="CC1987" s="95">
        <v>6434</v>
      </c>
      <c r="CD1987" s="95">
        <v>6874</v>
      </c>
      <c r="CE1987" s="72">
        <v>650.75523149000003</v>
      </c>
      <c r="CF1987" s="72">
        <v>676.59346364999999</v>
      </c>
      <c r="CG1987" s="72">
        <v>712.40329333</v>
      </c>
      <c r="CH1987" s="72">
        <v>716.50152150999998</v>
      </c>
      <c r="CI1987" s="72">
        <v>731.52548966999996</v>
      </c>
      <c r="CJ1987" s="96">
        <v>0.85502193920000003</v>
      </c>
      <c r="CK1987" s="96">
        <v>0.86814317839999999</v>
      </c>
      <c r="CL1987" s="96">
        <v>0.80250892350000003</v>
      </c>
      <c r="CM1987" s="96">
        <v>0.81994243190000005</v>
      </c>
      <c r="CN1987" s="96">
        <v>0.81388824920000002</v>
      </c>
      <c r="CO1987" s="96">
        <v>0.94721129199999998</v>
      </c>
      <c r="CP1987" s="96">
        <v>0.87826333099999998</v>
      </c>
      <c r="CQ1987" s="96">
        <v>0.99584056389999998</v>
      </c>
      <c r="CR1987" s="96">
        <v>0.88193154350000003</v>
      </c>
      <c r="CS1987" s="95">
        <v>6279</v>
      </c>
      <c r="CT1987" s="95">
        <v>5869</v>
      </c>
      <c r="CU1987" s="95">
        <v>5909</v>
      </c>
      <c r="CV1987" s="95">
        <v>5891</v>
      </c>
      <c r="CW1987" s="95">
        <v>6255</v>
      </c>
      <c r="CX1987" s="96">
        <v>0.92321243900000005</v>
      </c>
      <c r="CY1987" s="96">
        <v>0.94613508700000004</v>
      </c>
      <c r="CZ1987" s="96">
        <v>0.95892895600000005</v>
      </c>
      <c r="DA1987" s="96">
        <v>0.94634695499999999</v>
      </c>
      <c r="DB1987" s="96">
        <v>0.96205656399999995</v>
      </c>
      <c r="DC1987">
        <v>2013</v>
      </c>
      <c r="DD1987" s="6">
        <v>6298.4</v>
      </c>
      <c r="DE1987" s="96">
        <v>6.3900917999999999E-3</v>
      </c>
      <c r="DF1987" s="72">
        <v>672.99</v>
      </c>
      <c r="DG1987" s="96">
        <v>1</v>
      </c>
      <c r="DH1987" s="72">
        <v>672.99</v>
      </c>
      <c r="DI1987" s="72">
        <v>709.14020688999994</v>
      </c>
      <c r="DJ1987" s="96">
        <v>1</v>
      </c>
      <c r="DK1987" s="72">
        <v>672.99</v>
      </c>
      <c r="DL1987" s="96">
        <v>1</v>
      </c>
      <c r="DM1987" s="72">
        <v>672.99</v>
      </c>
      <c r="DN1987" s="96">
        <v>0.92049246350000002</v>
      </c>
      <c r="DO1987" s="96">
        <v>2.6072999999999999E-2</v>
      </c>
      <c r="DP1987" s="72">
        <v>16.149999999999999</v>
      </c>
      <c r="DQ1987" s="72">
        <v>656.84</v>
      </c>
      <c r="DR1987" t="s">
        <v>1263</v>
      </c>
      <c r="DT1987" t="s">
        <v>1204</v>
      </c>
    </row>
    <row r="1988" spans="1:124" x14ac:dyDescent="0.3">
      <c r="A1988" t="s">
        <v>1264</v>
      </c>
      <c r="B1988">
        <v>34910</v>
      </c>
      <c r="C1988" s="95">
        <v>55752</v>
      </c>
      <c r="D1988" s="95">
        <v>202413146</v>
      </c>
      <c r="E1988" s="95">
        <v>52961</v>
      </c>
      <c r="F1988" s="95">
        <v>171326771</v>
      </c>
      <c r="G1988" s="95">
        <v>11280</v>
      </c>
      <c r="H1988" s="95">
        <v>37187339</v>
      </c>
      <c r="I1988" s="95">
        <v>9814</v>
      </c>
      <c r="J1988" s="95">
        <v>30897462</v>
      </c>
      <c r="K1988" s="95">
        <v>57372</v>
      </c>
      <c r="L1988" s="95">
        <v>205583901</v>
      </c>
      <c r="M1988" s="95">
        <v>54103</v>
      </c>
      <c r="N1988" s="95">
        <v>182997946</v>
      </c>
      <c r="O1988" s="95">
        <v>11482</v>
      </c>
      <c r="P1988" s="95">
        <v>37752210</v>
      </c>
      <c r="Q1988" s="95">
        <v>9880</v>
      </c>
      <c r="R1988" s="95">
        <v>33025901</v>
      </c>
      <c r="S1988" s="95">
        <v>59851</v>
      </c>
      <c r="T1988" s="95">
        <v>215063681</v>
      </c>
      <c r="U1988" s="95">
        <v>55928</v>
      </c>
      <c r="V1988" s="95">
        <v>199068972</v>
      </c>
      <c r="W1988" s="95">
        <v>11607</v>
      </c>
      <c r="X1988" s="95">
        <v>38160366</v>
      </c>
      <c r="Y1988" s="95">
        <v>9955</v>
      </c>
      <c r="Z1988" s="95">
        <v>36492816</v>
      </c>
      <c r="AA1988" s="95">
        <v>62228</v>
      </c>
      <c r="AB1988" s="95">
        <v>208035705</v>
      </c>
      <c r="AC1988" s="95">
        <v>57734</v>
      </c>
      <c r="AD1988" s="95">
        <v>218969239</v>
      </c>
      <c r="AE1988" s="95">
        <v>11803</v>
      </c>
      <c r="AF1988" s="95">
        <v>39717226</v>
      </c>
      <c r="AG1988" s="95">
        <v>10127</v>
      </c>
      <c r="AH1988" s="95">
        <v>40330371</v>
      </c>
      <c r="AI1988" s="95">
        <v>65689</v>
      </c>
      <c r="AJ1988" s="95">
        <v>216060808.33000001</v>
      </c>
      <c r="AK1988" s="95">
        <v>60656</v>
      </c>
      <c r="AL1988" s="95">
        <v>242712903.34999999</v>
      </c>
      <c r="AM1988" s="95">
        <v>12322</v>
      </c>
      <c r="AN1988" s="95">
        <v>42921106</v>
      </c>
      <c r="AO1988" s="95">
        <v>10635</v>
      </c>
      <c r="AP1988" s="95">
        <v>45734776.850000001</v>
      </c>
      <c r="AQ1988" s="72">
        <v>297.87</v>
      </c>
      <c r="AR1988" s="72">
        <v>268.45</v>
      </c>
      <c r="AS1988" s="72">
        <v>566.32000000000005</v>
      </c>
      <c r="AT1988" s="95">
        <v>239600485</v>
      </c>
      <c r="AU1988" s="95">
        <v>202224233</v>
      </c>
      <c r="AV1988" s="95">
        <v>67032</v>
      </c>
      <c r="AW1988" s="95">
        <v>62775</v>
      </c>
      <c r="AX1988" s="72">
        <v>294.51</v>
      </c>
      <c r="AY1988" s="72">
        <v>281.36</v>
      </c>
      <c r="AZ1988" s="72">
        <v>575.87</v>
      </c>
      <c r="BA1988" s="95">
        <v>243336111</v>
      </c>
      <c r="BB1988" s="95">
        <v>216023847</v>
      </c>
      <c r="BC1988" s="95">
        <v>68854</v>
      </c>
      <c r="BD1988" s="95">
        <v>63983</v>
      </c>
      <c r="BE1988" s="72">
        <v>295.31</v>
      </c>
      <c r="BF1988" s="72">
        <v>297.95</v>
      </c>
      <c r="BG1988" s="72">
        <v>593.26</v>
      </c>
      <c r="BH1988" s="95">
        <v>253224047</v>
      </c>
      <c r="BI1988" s="95">
        <v>235561788</v>
      </c>
      <c r="BJ1988" s="95">
        <v>71458</v>
      </c>
      <c r="BK1988" s="95">
        <v>65883</v>
      </c>
      <c r="BL1988" s="72">
        <v>278.88</v>
      </c>
      <c r="BM1988" s="72">
        <v>318.42</v>
      </c>
      <c r="BN1988" s="72">
        <v>597.29999999999995</v>
      </c>
      <c r="BO1988" s="95">
        <v>247752931</v>
      </c>
      <c r="BP1988" s="95">
        <v>259299610</v>
      </c>
      <c r="BQ1988" s="95">
        <v>74031</v>
      </c>
      <c r="BR1988" s="95">
        <v>67861</v>
      </c>
      <c r="BS1988" s="72">
        <v>276.64999999999998</v>
      </c>
      <c r="BT1988" s="72">
        <v>337.17</v>
      </c>
      <c r="BU1988" s="72">
        <v>613.82000000000005</v>
      </c>
      <c r="BV1988" s="95">
        <v>258981914.33000001</v>
      </c>
      <c r="BW1988" s="95">
        <v>288447680.19999999</v>
      </c>
      <c r="BX1988" s="95">
        <v>78011</v>
      </c>
      <c r="BY1988" s="95">
        <v>71291</v>
      </c>
      <c r="BZ1988" s="95">
        <v>65003</v>
      </c>
      <c r="CA1988" s="95">
        <v>66505</v>
      </c>
      <c r="CB1988" s="95">
        <v>68771</v>
      </c>
      <c r="CC1988" s="95">
        <v>71102</v>
      </c>
      <c r="CD1988" s="95">
        <v>74724</v>
      </c>
      <c r="CE1988" s="72">
        <v>650.75523149000003</v>
      </c>
      <c r="CF1988" s="72">
        <v>676.59346364999999</v>
      </c>
      <c r="CG1988" s="72">
        <v>712.40329333</v>
      </c>
      <c r="CH1988" s="72">
        <v>716.50152150999998</v>
      </c>
      <c r="CI1988" s="72">
        <v>731.52548966999996</v>
      </c>
      <c r="CJ1988" s="96">
        <v>0.87025039920000002</v>
      </c>
      <c r="CK1988" s="96">
        <v>0.85113148579999998</v>
      </c>
      <c r="CL1988" s="96">
        <v>0.83275864330000005</v>
      </c>
      <c r="CM1988" s="96">
        <v>0.83363395900000004</v>
      </c>
      <c r="CN1988" s="96">
        <v>0.83909584650000002</v>
      </c>
      <c r="CO1988" s="96">
        <v>0.91494716170000001</v>
      </c>
      <c r="CP1988" s="96">
        <v>0.92395943950000003</v>
      </c>
      <c r="CQ1988" s="96">
        <v>0.99584056389999998</v>
      </c>
      <c r="CR1988" s="96">
        <v>0.92781850939999999</v>
      </c>
      <c r="CS1988" s="95">
        <v>57990</v>
      </c>
      <c r="CT1988" s="95">
        <v>59823</v>
      </c>
      <c r="CU1988" s="95">
        <v>61724</v>
      </c>
      <c r="CV1988" s="95">
        <v>63343</v>
      </c>
      <c r="CW1988" s="95">
        <v>66469</v>
      </c>
      <c r="CX1988" s="96">
        <v>0.93744691800000002</v>
      </c>
      <c r="CY1988" s="96">
        <v>0.92783378699999997</v>
      </c>
      <c r="CZ1988" s="96">
        <v>0.90890901000000002</v>
      </c>
      <c r="DA1988" s="96">
        <v>0.90415144199999997</v>
      </c>
      <c r="DB1988" s="96">
        <v>0.89961452099999994</v>
      </c>
      <c r="DC1988">
        <v>2013</v>
      </c>
      <c r="DD1988" s="6">
        <v>66358.600000000006</v>
      </c>
      <c r="DE1988" s="96">
        <v>4.7032352000000001E-3</v>
      </c>
      <c r="DF1988" s="72">
        <v>709.2</v>
      </c>
      <c r="DG1988" s="96">
        <v>1</v>
      </c>
      <c r="DH1988" s="72">
        <v>709.2</v>
      </c>
      <c r="DI1988" s="72">
        <v>724.66228417000002</v>
      </c>
      <c r="DJ1988" s="96">
        <v>1</v>
      </c>
      <c r="DK1988" s="72">
        <v>709.2</v>
      </c>
      <c r="DL1988" s="96">
        <v>1</v>
      </c>
      <c r="DM1988" s="72">
        <v>709.2</v>
      </c>
      <c r="DN1988" s="96">
        <v>1</v>
      </c>
      <c r="DO1988" s="96">
        <v>1.3275E-2</v>
      </c>
      <c r="DP1988" s="72">
        <v>9.41</v>
      </c>
      <c r="DQ1988" s="72">
        <v>699.79</v>
      </c>
      <c r="DR1988" t="s">
        <v>1264</v>
      </c>
      <c r="DT1988" t="s">
        <v>1204</v>
      </c>
    </row>
    <row r="1989" spans="1:124" x14ac:dyDescent="0.3">
      <c r="A1989" t="s">
        <v>439</v>
      </c>
      <c r="B1989">
        <v>34920</v>
      </c>
      <c r="C1989" s="95">
        <v>2299</v>
      </c>
      <c r="D1989" s="95">
        <v>9295494</v>
      </c>
      <c r="E1989" s="95">
        <v>2219</v>
      </c>
      <c r="F1989" s="95">
        <v>6495152</v>
      </c>
      <c r="G1989" s="95">
        <v>804</v>
      </c>
      <c r="H1989" s="95">
        <v>2624560</v>
      </c>
      <c r="I1989" s="95">
        <v>759</v>
      </c>
      <c r="J1989" s="95">
        <v>2217768</v>
      </c>
      <c r="K1989" s="95">
        <v>2222</v>
      </c>
      <c r="L1989" s="95">
        <v>8693229</v>
      </c>
      <c r="M1989" s="95">
        <v>2135</v>
      </c>
      <c r="N1989" s="95">
        <v>7054696</v>
      </c>
      <c r="O1989" s="95">
        <v>766</v>
      </c>
      <c r="P1989" s="95">
        <v>1880658</v>
      </c>
      <c r="Q1989" s="95">
        <v>716</v>
      </c>
      <c r="R1989" s="95">
        <v>2287782</v>
      </c>
      <c r="S1989" s="95">
        <v>2215</v>
      </c>
      <c r="T1989" s="95">
        <v>8670286</v>
      </c>
      <c r="U1989" s="95">
        <v>2117</v>
      </c>
      <c r="V1989" s="95">
        <v>6794216</v>
      </c>
      <c r="W1989" s="95">
        <v>742</v>
      </c>
      <c r="X1989" s="95">
        <v>3398738</v>
      </c>
      <c r="Y1989" s="95">
        <v>695</v>
      </c>
      <c r="Z1989" s="95">
        <v>2139227</v>
      </c>
      <c r="AA1989" s="95">
        <v>2202</v>
      </c>
      <c r="AB1989" s="95">
        <v>9150783</v>
      </c>
      <c r="AC1989" s="95">
        <v>2097</v>
      </c>
      <c r="AD1989" s="95">
        <v>7238995</v>
      </c>
      <c r="AE1989" s="95">
        <v>699</v>
      </c>
      <c r="AF1989" s="95">
        <v>2257844</v>
      </c>
      <c r="AG1989" s="95">
        <v>649</v>
      </c>
      <c r="AH1989" s="95">
        <v>2183985</v>
      </c>
      <c r="AI1989" s="95">
        <v>2301</v>
      </c>
      <c r="AJ1989" s="95">
        <v>9706033</v>
      </c>
      <c r="AK1989" s="95">
        <v>2185</v>
      </c>
      <c r="AL1989" s="95">
        <v>7559710</v>
      </c>
      <c r="AM1989" s="95">
        <v>734</v>
      </c>
      <c r="AN1989" s="95">
        <v>1815222</v>
      </c>
      <c r="AO1989" s="95">
        <v>689</v>
      </c>
      <c r="AP1989" s="95">
        <v>2154775</v>
      </c>
      <c r="AQ1989" s="72">
        <v>320.12</v>
      </c>
      <c r="AR1989" s="72">
        <v>243.81</v>
      </c>
      <c r="AS1989" s="72">
        <v>563.92999999999995</v>
      </c>
      <c r="AT1989" s="95">
        <v>11920054</v>
      </c>
      <c r="AU1989" s="95">
        <v>8712920</v>
      </c>
      <c r="AV1989" s="95">
        <v>3103</v>
      </c>
      <c r="AW1989" s="95">
        <v>2978</v>
      </c>
      <c r="AX1989" s="72">
        <v>294.89999999999998</v>
      </c>
      <c r="AY1989" s="72">
        <v>273.08</v>
      </c>
      <c r="AZ1989" s="72">
        <v>567.98</v>
      </c>
      <c r="BA1989" s="95">
        <v>10573887</v>
      </c>
      <c r="BB1989" s="95">
        <v>9342478</v>
      </c>
      <c r="BC1989" s="95">
        <v>2988</v>
      </c>
      <c r="BD1989" s="95">
        <v>2851</v>
      </c>
      <c r="BE1989" s="72">
        <v>340.13</v>
      </c>
      <c r="BF1989" s="72">
        <v>264.74</v>
      </c>
      <c r="BG1989" s="72">
        <v>604.87</v>
      </c>
      <c r="BH1989" s="95">
        <v>12069024</v>
      </c>
      <c r="BI1989" s="95">
        <v>8933443</v>
      </c>
      <c r="BJ1989" s="95">
        <v>2957</v>
      </c>
      <c r="BK1989" s="95">
        <v>2812</v>
      </c>
      <c r="BL1989" s="72">
        <v>327.72</v>
      </c>
      <c r="BM1989" s="72">
        <v>285.95999999999998</v>
      </c>
      <c r="BN1989" s="72">
        <v>613.67999999999995</v>
      </c>
      <c r="BO1989" s="95">
        <v>11408627</v>
      </c>
      <c r="BP1989" s="95">
        <v>9422980</v>
      </c>
      <c r="BQ1989" s="95">
        <v>2901</v>
      </c>
      <c r="BR1989" s="95">
        <v>2746</v>
      </c>
      <c r="BS1989" s="72">
        <v>316.33999999999997</v>
      </c>
      <c r="BT1989" s="72">
        <v>281.68</v>
      </c>
      <c r="BU1989" s="72">
        <v>598.02</v>
      </c>
      <c r="BV1989" s="95">
        <v>11521255</v>
      </c>
      <c r="BW1989" s="95">
        <v>9714485</v>
      </c>
      <c r="BX1989" s="95">
        <v>3035</v>
      </c>
      <c r="BY1989" s="95">
        <v>2874</v>
      </c>
      <c r="BZ1989" s="95">
        <v>3043</v>
      </c>
      <c r="CA1989" s="95">
        <v>2922</v>
      </c>
      <c r="CB1989" s="95">
        <v>2887</v>
      </c>
      <c r="CC1989" s="95">
        <v>2827</v>
      </c>
      <c r="CD1989" s="95">
        <v>2956</v>
      </c>
      <c r="CE1989" s="72">
        <v>650.75523149000003</v>
      </c>
      <c r="CF1989" s="72">
        <v>676.59346364999999</v>
      </c>
      <c r="CG1989" s="72">
        <v>712.40329333</v>
      </c>
      <c r="CH1989" s="72">
        <v>716.50152150999998</v>
      </c>
      <c r="CI1989" s="72">
        <v>731.52548966999996</v>
      </c>
      <c r="CJ1989" s="96">
        <v>0.86657774340000004</v>
      </c>
      <c r="CK1989" s="96">
        <v>0.83947012570000001</v>
      </c>
      <c r="CL1989" s="96">
        <v>0.84905559210000003</v>
      </c>
      <c r="CM1989" s="96">
        <v>0.85649504089999995</v>
      </c>
      <c r="CN1989" s="96">
        <v>0.81749714600000001</v>
      </c>
      <c r="CO1989" s="96">
        <v>1.0155066303</v>
      </c>
      <c r="CP1989" s="96">
        <v>0.83290360139999997</v>
      </c>
      <c r="CQ1989" s="96">
        <v>0.99584056389999998</v>
      </c>
      <c r="CR1989" s="96">
        <v>0.8363823614</v>
      </c>
      <c r="CS1989" s="95">
        <v>2897</v>
      </c>
      <c r="CT1989" s="95">
        <v>2869</v>
      </c>
      <c r="CU1989" s="95">
        <v>2854</v>
      </c>
      <c r="CV1989" s="95">
        <v>2831</v>
      </c>
      <c r="CW1989" s="95">
        <v>2958</v>
      </c>
      <c r="CX1989" s="96">
        <v>1.0091161900000001</v>
      </c>
      <c r="CY1989" s="96">
        <v>1.0497118459999999</v>
      </c>
      <c r="CZ1989" s="96">
        <v>1.0202069970000001</v>
      </c>
      <c r="DA1989" s="96">
        <v>0.99095727199999994</v>
      </c>
      <c r="DB1989" s="96">
        <v>1.0075494730000001</v>
      </c>
      <c r="DC1989">
        <v>2013</v>
      </c>
      <c r="DD1989" s="6">
        <v>2852.2</v>
      </c>
      <c r="DE1989" s="96">
        <v>6.5773070999999997E-3</v>
      </c>
      <c r="DF1989" s="72">
        <v>638.11</v>
      </c>
      <c r="DG1989" s="96">
        <v>1</v>
      </c>
      <c r="DH1989" s="72">
        <v>638.11</v>
      </c>
      <c r="DI1989" s="72">
        <v>709.14020688999994</v>
      </c>
      <c r="DJ1989" s="96">
        <v>1</v>
      </c>
      <c r="DK1989" s="72">
        <v>638.11</v>
      </c>
      <c r="DL1989" s="96">
        <v>1</v>
      </c>
      <c r="DM1989" s="72">
        <v>638.11</v>
      </c>
      <c r="DN1989" s="96">
        <v>0.98380815740000005</v>
      </c>
      <c r="DO1989" s="96">
        <v>2.4395E-2</v>
      </c>
      <c r="DP1989" s="72">
        <v>15.31</v>
      </c>
      <c r="DQ1989" s="72">
        <v>622.79999999999995</v>
      </c>
      <c r="DR1989" t="s">
        <v>439</v>
      </c>
      <c r="DT1989" t="s">
        <v>1204</v>
      </c>
    </row>
    <row r="1990" spans="1:124" x14ac:dyDescent="0.3">
      <c r="A1990" t="s">
        <v>65</v>
      </c>
      <c r="B1990">
        <v>34930</v>
      </c>
      <c r="C1990" s="95">
        <v>2069</v>
      </c>
      <c r="D1990" s="95">
        <v>8716371</v>
      </c>
      <c r="E1990" s="95">
        <v>2037</v>
      </c>
      <c r="F1990" s="95">
        <v>6977386</v>
      </c>
      <c r="G1990" s="95">
        <v>552</v>
      </c>
      <c r="H1990" s="95">
        <v>1642297</v>
      </c>
      <c r="I1990" s="95">
        <v>518</v>
      </c>
      <c r="J1990" s="95">
        <v>2777861</v>
      </c>
      <c r="K1990" s="95">
        <v>2098</v>
      </c>
      <c r="L1990" s="95">
        <v>6903129</v>
      </c>
      <c r="M1990" s="95">
        <v>2056</v>
      </c>
      <c r="N1990" s="95">
        <v>7223188</v>
      </c>
      <c r="O1990" s="95">
        <v>550</v>
      </c>
      <c r="P1990" s="95">
        <v>1204145</v>
      </c>
      <c r="Q1990" s="95">
        <v>516</v>
      </c>
      <c r="R1990" s="95">
        <v>2326937</v>
      </c>
      <c r="S1990" s="95">
        <v>2116</v>
      </c>
      <c r="T1990" s="95">
        <v>7793085</v>
      </c>
      <c r="U1990" s="95">
        <v>2069</v>
      </c>
      <c r="V1990" s="95">
        <v>6718760</v>
      </c>
      <c r="W1990" s="95">
        <v>556</v>
      </c>
      <c r="X1990" s="95">
        <v>1581011</v>
      </c>
      <c r="Y1990" s="95">
        <v>519</v>
      </c>
      <c r="Z1990" s="95">
        <v>2412294</v>
      </c>
      <c r="AA1990" s="95">
        <v>2148</v>
      </c>
      <c r="AB1990" s="95">
        <v>9141409</v>
      </c>
      <c r="AC1990" s="95">
        <v>2096</v>
      </c>
      <c r="AD1990" s="95">
        <v>7796030</v>
      </c>
      <c r="AE1990" s="95">
        <v>562</v>
      </c>
      <c r="AF1990" s="95">
        <v>1878133</v>
      </c>
      <c r="AG1990" s="95">
        <v>520</v>
      </c>
      <c r="AH1990" s="95">
        <v>1824669</v>
      </c>
      <c r="AI1990" s="95">
        <v>2166</v>
      </c>
      <c r="AJ1990" s="95">
        <v>9547815</v>
      </c>
      <c r="AK1990" s="95">
        <v>2115</v>
      </c>
      <c r="AL1990" s="95">
        <v>7854119</v>
      </c>
      <c r="AM1990" s="95">
        <v>561</v>
      </c>
      <c r="AN1990" s="95">
        <v>2172436</v>
      </c>
      <c r="AO1990" s="95">
        <v>524</v>
      </c>
      <c r="AP1990" s="95">
        <v>1771820</v>
      </c>
      <c r="AQ1990" s="72">
        <v>329.35</v>
      </c>
      <c r="AR1990" s="72">
        <v>318.18</v>
      </c>
      <c r="AS1990" s="72">
        <v>647.53</v>
      </c>
      <c r="AT1990" s="95">
        <v>10358668</v>
      </c>
      <c r="AU1990" s="95">
        <v>9755247</v>
      </c>
      <c r="AV1990" s="95">
        <v>2621</v>
      </c>
      <c r="AW1990" s="95">
        <v>2555</v>
      </c>
      <c r="AX1990" s="72">
        <v>255.14</v>
      </c>
      <c r="AY1990" s="72">
        <v>309.43</v>
      </c>
      <c r="AZ1990" s="72">
        <v>564.57000000000005</v>
      </c>
      <c r="BA1990" s="95">
        <v>8107274</v>
      </c>
      <c r="BB1990" s="95">
        <v>9550125</v>
      </c>
      <c r="BC1990" s="95">
        <v>2648</v>
      </c>
      <c r="BD1990" s="95">
        <v>2572</v>
      </c>
      <c r="BE1990" s="72">
        <v>292.36</v>
      </c>
      <c r="BF1990" s="72">
        <v>294.02</v>
      </c>
      <c r="BG1990" s="72">
        <v>586.38</v>
      </c>
      <c r="BH1990" s="95">
        <v>9374096</v>
      </c>
      <c r="BI1990" s="95">
        <v>9131054</v>
      </c>
      <c r="BJ1990" s="95">
        <v>2672</v>
      </c>
      <c r="BK1990" s="95">
        <v>2588</v>
      </c>
      <c r="BL1990" s="72">
        <v>338.85</v>
      </c>
      <c r="BM1990" s="72">
        <v>306.47000000000003</v>
      </c>
      <c r="BN1990" s="72">
        <v>645.32000000000005</v>
      </c>
      <c r="BO1990" s="95">
        <v>11019542</v>
      </c>
      <c r="BP1990" s="95">
        <v>9620699</v>
      </c>
      <c r="BQ1990" s="95">
        <v>2710</v>
      </c>
      <c r="BR1990" s="95">
        <v>2616</v>
      </c>
      <c r="BS1990" s="72">
        <v>358.15</v>
      </c>
      <c r="BT1990" s="72">
        <v>303.95999999999998</v>
      </c>
      <c r="BU1990" s="72">
        <v>662.11</v>
      </c>
      <c r="BV1990" s="95">
        <v>11720251</v>
      </c>
      <c r="BW1990" s="95">
        <v>9625939</v>
      </c>
      <c r="BX1990" s="95">
        <v>2727</v>
      </c>
      <c r="BY1990" s="95">
        <v>2639</v>
      </c>
      <c r="BZ1990" s="95">
        <v>2590</v>
      </c>
      <c r="CA1990" s="95">
        <v>2611</v>
      </c>
      <c r="CB1990" s="95">
        <v>2632</v>
      </c>
      <c r="CC1990" s="95">
        <v>2665</v>
      </c>
      <c r="CD1990" s="95">
        <v>2684</v>
      </c>
      <c r="CE1990" s="72">
        <v>650.75523149000003</v>
      </c>
      <c r="CF1990" s="72">
        <v>676.59346364999999</v>
      </c>
      <c r="CG1990" s="72">
        <v>712.40329333</v>
      </c>
      <c r="CH1990" s="72">
        <v>716.50152150999998</v>
      </c>
      <c r="CI1990" s="72">
        <v>731.52548966999996</v>
      </c>
      <c r="CJ1990" s="96">
        <v>0.99504386389999999</v>
      </c>
      <c r="CK1990" s="96">
        <v>0.83443017159999999</v>
      </c>
      <c r="CL1990" s="96">
        <v>0.82310119209999999</v>
      </c>
      <c r="CM1990" s="96">
        <v>0.90065405389999997</v>
      </c>
      <c r="CN1990" s="96">
        <v>0.90510858380000003</v>
      </c>
      <c r="CO1990" s="96">
        <v>0.90340778479999995</v>
      </c>
      <c r="CP1990" s="96">
        <v>0.98700452670000005</v>
      </c>
      <c r="CQ1990" s="96">
        <v>0.99584056389999998</v>
      </c>
      <c r="CR1990" s="96">
        <v>0.99112691490000004</v>
      </c>
      <c r="CS1990" s="95">
        <v>2578</v>
      </c>
      <c r="CT1990" s="95">
        <v>2610</v>
      </c>
      <c r="CU1990" s="95">
        <v>2629</v>
      </c>
      <c r="CV1990" s="95">
        <v>2675</v>
      </c>
      <c r="CW1990" s="95">
        <v>2695</v>
      </c>
      <c r="CX1990" s="96">
        <v>0.92473123400000001</v>
      </c>
      <c r="CY1990" s="96">
        <v>0.91180200899999997</v>
      </c>
      <c r="CZ1990" s="96">
        <v>0.88938315599999995</v>
      </c>
      <c r="DA1990" s="96">
        <v>0.89388229699999999</v>
      </c>
      <c r="DB1990" s="96">
        <v>0.89801656100000005</v>
      </c>
      <c r="DC1990">
        <v>2013</v>
      </c>
      <c r="DD1990" s="6">
        <v>2594</v>
      </c>
      <c r="DE1990" s="96">
        <v>1.16919613E-2</v>
      </c>
      <c r="DF1990" s="72">
        <v>752.28</v>
      </c>
      <c r="DG1990" s="96">
        <v>1</v>
      </c>
      <c r="DH1990" s="72">
        <v>752.28</v>
      </c>
      <c r="DI1990" s="72">
        <v>709.14020688999994</v>
      </c>
      <c r="DJ1990" s="96">
        <v>1</v>
      </c>
      <c r="DK1990" s="72">
        <v>752.28</v>
      </c>
      <c r="DL1990" s="96">
        <v>1</v>
      </c>
      <c r="DM1990" s="72">
        <v>752.28</v>
      </c>
      <c r="DN1990" s="96">
        <v>1</v>
      </c>
      <c r="DO1990" s="96">
        <v>2.0410999999999999E-2</v>
      </c>
      <c r="DP1990" s="72">
        <v>15.35</v>
      </c>
      <c r="DQ1990" s="72">
        <v>736.93</v>
      </c>
      <c r="DR1990" t="s">
        <v>65</v>
      </c>
      <c r="DT1990" t="s">
        <v>1204</v>
      </c>
    </row>
    <row r="1991" spans="1:124" x14ac:dyDescent="0.3">
      <c r="A1991" t="s">
        <v>1265</v>
      </c>
      <c r="B1991">
        <v>34940</v>
      </c>
      <c r="C1991" s="95">
        <v>4778</v>
      </c>
      <c r="D1991" s="95">
        <v>16447752</v>
      </c>
      <c r="E1991" s="95">
        <v>4644</v>
      </c>
      <c r="F1991" s="95">
        <v>13200375</v>
      </c>
      <c r="G1991" s="95">
        <v>726</v>
      </c>
      <c r="H1991" s="95">
        <v>2625365</v>
      </c>
      <c r="I1991" s="95">
        <v>685</v>
      </c>
      <c r="J1991" s="95">
        <v>2506099</v>
      </c>
      <c r="K1991" s="95">
        <v>4742</v>
      </c>
      <c r="L1991" s="95">
        <v>16871526</v>
      </c>
      <c r="M1991" s="95">
        <v>4581</v>
      </c>
      <c r="N1991" s="95">
        <v>13943925</v>
      </c>
      <c r="O1991" s="95">
        <v>702</v>
      </c>
      <c r="P1991" s="95">
        <v>2363992</v>
      </c>
      <c r="Q1991" s="95">
        <v>656</v>
      </c>
      <c r="R1991" s="95">
        <v>2556268</v>
      </c>
      <c r="S1991" s="95">
        <v>4824</v>
      </c>
      <c r="T1991" s="95">
        <v>18053176</v>
      </c>
      <c r="U1991" s="95">
        <v>4628</v>
      </c>
      <c r="V1991" s="95">
        <v>15870992</v>
      </c>
      <c r="W1991" s="95">
        <v>730</v>
      </c>
      <c r="X1991" s="95">
        <v>2753352</v>
      </c>
      <c r="Y1991" s="95">
        <v>681</v>
      </c>
      <c r="Z1991" s="95">
        <v>2696953</v>
      </c>
      <c r="AA1991" s="95">
        <v>4887</v>
      </c>
      <c r="AB1991" s="95">
        <v>19693998</v>
      </c>
      <c r="AC1991" s="95">
        <v>4660</v>
      </c>
      <c r="AD1991" s="95">
        <v>17150776</v>
      </c>
      <c r="AE1991" s="95">
        <v>714</v>
      </c>
      <c r="AF1991" s="95">
        <v>3182729</v>
      </c>
      <c r="AG1991" s="95">
        <v>666</v>
      </c>
      <c r="AH1991" s="95">
        <v>3127826</v>
      </c>
      <c r="AI1991" s="95">
        <v>4974</v>
      </c>
      <c r="AJ1991" s="95">
        <v>20973906</v>
      </c>
      <c r="AK1991" s="95">
        <v>4742</v>
      </c>
      <c r="AL1991" s="95">
        <v>17251140</v>
      </c>
      <c r="AM1991" s="95">
        <v>734</v>
      </c>
      <c r="AN1991" s="95">
        <v>3236158</v>
      </c>
      <c r="AO1991" s="95">
        <v>697</v>
      </c>
      <c r="AP1991" s="95">
        <v>3019511</v>
      </c>
      <c r="AQ1991" s="72">
        <v>288.77999999999997</v>
      </c>
      <c r="AR1991" s="72">
        <v>245.61</v>
      </c>
      <c r="AS1991" s="72">
        <v>534.39</v>
      </c>
      <c r="AT1991" s="95">
        <v>19073117</v>
      </c>
      <c r="AU1991" s="95">
        <v>15706474</v>
      </c>
      <c r="AV1991" s="95">
        <v>5504</v>
      </c>
      <c r="AW1991" s="95">
        <v>5329</v>
      </c>
      <c r="AX1991" s="72">
        <v>294.45</v>
      </c>
      <c r="AY1991" s="72">
        <v>262.56</v>
      </c>
      <c r="AZ1991" s="72">
        <v>557.01</v>
      </c>
      <c r="BA1991" s="95">
        <v>19235518</v>
      </c>
      <c r="BB1991" s="95">
        <v>16500193</v>
      </c>
      <c r="BC1991" s="95">
        <v>5444</v>
      </c>
      <c r="BD1991" s="95">
        <v>5237</v>
      </c>
      <c r="BE1991" s="72">
        <v>312.19</v>
      </c>
      <c r="BF1991" s="72">
        <v>291.45</v>
      </c>
      <c r="BG1991" s="72">
        <v>603.64</v>
      </c>
      <c r="BH1991" s="95">
        <v>20806528</v>
      </c>
      <c r="BI1991" s="95">
        <v>18567945</v>
      </c>
      <c r="BJ1991" s="95">
        <v>5554</v>
      </c>
      <c r="BK1991" s="95">
        <v>5309</v>
      </c>
      <c r="BL1991" s="72">
        <v>340.37</v>
      </c>
      <c r="BM1991" s="72">
        <v>317.29000000000002</v>
      </c>
      <c r="BN1991" s="72">
        <v>657.66</v>
      </c>
      <c r="BO1991" s="95">
        <v>22876727</v>
      </c>
      <c r="BP1991" s="95">
        <v>20278602</v>
      </c>
      <c r="BQ1991" s="95">
        <v>5601</v>
      </c>
      <c r="BR1991" s="95">
        <v>5326</v>
      </c>
      <c r="BS1991" s="72">
        <v>353.45</v>
      </c>
      <c r="BT1991" s="72">
        <v>310.58</v>
      </c>
      <c r="BU1991" s="72">
        <v>664.03</v>
      </c>
      <c r="BV1991" s="95">
        <v>24210064</v>
      </c>
      <c r="BW1991" s="95">
        <v>20270651</v>
      </c>
      <c r="BX1991" s="95">
        <v>5708</v>
      </c>
      <c r="BY1991" s="95">
        <v>5439</v>
      </c>
      <c r="BZ1991" s="95">
        <v>5421</v>
      </c>
      <c r="CA1991" s="95">
        <v>5344</v>
      </c>
      <c r="CB1991" s="95">
        <v>5436</v>
      </c>
      <c r="CC1991" s="95">
        <v>5470</v>
      </c>
      <c r="CD1991" s="95">
        <v>5576</v>
      </c>
      <c r="CE1991" s="72">
        <v>650.75523149000003</v>
      </c>
      <c r="CF1991" s="72">
        <v>676.59346364999999</v>
      </c>
      <c r="CG1991" s="72">
        <v>712.40329333</v>
      </c>
      <c r="CH1991" s="72">
        <v>716.50152150999998</v>
      </c>
      <c r="CI1991" s="72">
        <v>731.52548966999996</v>
      </c>
      <c r="CJ1991" s="96">
        <v>0.82118433189999995</v>
      </c>
      <c r="CK1991" s="96">
        <v>0.82325654910000001</v>
      </c>
      <c r="CL1991" s="96">
        <v>0.84732904190000002</v>
      </c>
      <c r="CM1991" s="96">
        <v>0.91787662729999997</v>
      </c>
      <c r="CN1991" s="96">
        <v>0.90773323610000001</v>
      </c>
      <c r="CO1991" s="96">
        <v>0.92771154889999996</v>
      </c>
      <c r="CP1991" s="96">
        <v>0.93075909020000003</v>
      </c>
      <c r="CQ1991" s="96">
        <v>0.99584056389999998</v>
      </c>
      <c r="CR1991" s="96">
        <v>0.93464655990000001</v>
      </c>
      <c r="CS1991" s="95">
        <v>5735</v>
      </c>
      <c r="CT1991" s="95">
        <v>5765</v>
      </c>
      <c r="CU1991" s="95">
        <v>5851</v>
      </c>
      <c r="CV1991" s="95">
        <v>5874</v>
      </c>
      <c r="CW1991" s="95">
        <v>6046</v>
      </c>
      <c r="CX1991" s="96">
        <v>0.909068247</v>
      </c>
      <c r="CY1991" s="96">
        <v>0.92878936499999998</v>
      </c>
      <c r="CZ1991" s="96">
        <v>0.92818884300000004</v>
      </c>
      <c r="DA1991" s="96">
        <v>0.92833365199999995</v>
      </c>
      <c r="DB1991" s="96">
        <v>0.94330183099999998</v>
      </c>
      <c r="DC1991">
        <v>2013</v>
      </c>
      <c r="DD1991" s="6">
        <v>5328</v>
      </c>
      <c r="DE1991" s="96">
        <v>5.1519946999999998E-3</v>
      </c>
      <c r="DF1991" s="72">
        <v>714.1</v>
      </c>
      <c r="DG1991" s="96">
        <v>1</v>
      </c>
      <c r="DH1991" s="72">
        <v>714.1</v>
      </c>
      <c r="DI1991" s="72">
        <v>709.14020688999994</v>
      </c>
      <c r="DJ1991" s="96">
        <v>1</v>
      </c>
      <c r="DK1991" s="72">
        <v>714.1</v>
      </c>
      <c r="DL1991" s="96">
        <v>1</v>
      </c>
      <c r="DM1991" s="72">
        <v>714.1</v>
      </c>
      <c r="DN1991" s="96">
        <v>1</v>
      </c>
      <c r="DO1991" s="96">
        <v>1.4454E-2</v>
      </c>
      <c r="DP1991" s="72">
        <v>10.32</v>
      </c>
      <c r="DQ1991" s="72">
        <v>703.78</v>
      </c>
      <c r="DR1991" t="s">
        <v>1265</v>
      </c>
      <c r="DT1991" t="s">
        <v>1204</v>
      </c>
    </row>
    <row r="1992" spans="1:124" x14ac:dyDescent="0.3">
      <c r="A1992" t="s">
        <v>440</v>
      </c>
      <c r="B1992">
        <v>34950</v>
      </c>
      <c r="C1992" s="95">
        <v>13722</v>
      </c>
      <c r="D1992" s="95">
        <v>63279469</v>
      </c>
      <c r="E1992" s="95">
        <v>13388</v>
      </c>
      <c r="F1992" s="95">
        <v>43721481</v>
      </c>
      <c r="G1992" s="95">
        <v>4384</v>
      </c>
      <c r="H1992" s="95">
        <v>12889437</v>
      </c>
      <c r="I1992" s="95">
        <v>4090</v>
      </c>
      <c r="J1992" s="95">
        <v>11498154</v>
      </c>
      <c r="K1992" s="95">
        <v>13372</v>
      </c>
      <c r="L1992" s="95">
        <v>59394902</v>
      </c>
      <c r="M1992" s="95">
        <v>12989</v>
      </c>
      <c r="N1992" s="95">
        <v>44845697</v>
      </c>
      <c r="O1992" s="95">
        <v>4504</v>
      </c>
      <c r="P1992" s="95">
        <v>15574994</v>
      </c>
      <c r="Q1992" s="95">
        <v>4195</v>
      </c>
      <c r="R1992" s="95">
        <v>13052068</v>
      </c>
      <c r="S1992" s="95">
        <v>13312</v>
      </c>
      <c r="T1992" s="95">
        <v>58714954</v>
      </c>
      <c r="U1992" s="95">
        <v>12883</v>
      </c>
      <c r="V1992" s="95">
        <v>46708582</v>
      </c>
      <c r="W1992" s="95">
        <v>4509</v>
      </c>
      <c r="X1992" s="95">
        <v>16051461</v>
      </c>
      <c r="Y1992" s="95">
        <v>4202</v>
      </c>
      <c r="Z1992" s="95">
        <v>13516794</v>
      </c>
      <c r="AA1992" s="95">
        <v>13639</v>
      </c>
      <c r="AB1992" s="95">
        <v>63831256</v>
      </c>
      <c r="AC1992" s="95">
        <v>13186</v>
      </c>
      <c r="AD1992" s="95">
        <v>50755638</v>
      </c>
      <c r="AE1992" s="95">
        <v>4626</v>
      </c>
      <c r="AF1992" s="95">
        <v>18493183</v>
      </c>
      <c r="AG1992" s="95">
        <v>4307</v>
      </c>
      <c r="AH1992" s="95">
        <v>15051681</v>
      </c>
      <c r="AI1992" s="95">
        <v>14164</v>
      </c>
      <c r="AJ1992" s="95">
        <v>65081475.520000003</v>
      </c>
      <c r="AK1992" s="95">
        <v>13672</v>
      </c>
      <c r="AL1992" s="95">
        <v>54063463.810000002</v>
      </c>
      <c r="AM1992" s="95">
        <v>4743</v>
      </c>
      <c r="AN1992" s="95">
        <v>18613430</v>
      </c>
      <c r="AO1992" s="95">
        <v>4446</v>
      </c>
      <c r="AP1992" s="95">
        <v>16473519</v>
      </c>
      <c r="AQ1992" s="72">
        <v>350.57</v>
      </c>
      <c r="AR1992" s="72">
        <v>263.27999999999997</v>
      </c>
      <c r="AS1992" s="72">
        <v>613.85</v>
      </c>
      <c r="AT1992" s="95">
        <v>76168906</v>
      </c>
      <c r="AU1992" s="95">
        <v>55219635</v>
      </c>
      <c r="AV1992" s="95">
        <v>18106</v>
      </c>
      <c r="AW1992" s="95">
        <v>17478</v>
      </c>
      <c r="AX1992" s="72">
        <v>349.49</v>
      </c>
      <c r="AY1992" s="72">
        <v>280.77</v>
      </c>
      <c r="AZ1992" s="72">
        <v>630.26</v>
      </c>
      <c r="BA1992" s="95">
        <v>74969896</v>
      </c>
      <c r="BB1992" s="95">
        <v>57897765</v>
      </c>
      <c r="BC1992" s="95">
        <v>17876</v>
      </c>
      <c r="BD1992" s="95">
        <v>17184</v>
      </c>
      <c r="BE1992" s="72">
        <v>349.62</v>
      </c>
      <c r="BF1992" s="72">
        <v>293.75</v>
      </c>
      <c r="BG1992" s="72">
        <v>643.37</v>
      </c>
      <c r="BH1992" s="95">
        <v>74766415</v>
      </c>
      <c r="BI1992" s="95">
        <v>60225376</v>
      </c>
      <c r="BJ1992" s="95">
        <v>17821</v>
      </c>
      <c r="BK1992" s="95">
        <v>17085</v>
      </c>
      <c r="BL1992" s="72">
        <v>375.6</v>
      </c>
      <c r="BM1992" s="72">
        <v>313.49</v>
      </c>
      <c r="BN1992" s="72">
        <v>689.09</v>
      </c>
      <c r="BO1992" s="95">
        <v>82324439</v>
      </c>
      <c r="BP1992" s="95">
        <v>65807319</v>
      </c>
      <c r="BQ1992" s="95">
        <v>18265</v>
      </c>
      <c r="BR1992" s="95">
        <v>17493</v>
      </c>
      <c r="BS1992" s="72">
        <v>368.89</v>
      </c>
      <c r="BT1992" s="72">
        <v>324.43</v>
      </c>
      <c r="BU1992" s="72">
        <v>693.32</v>
      </c>
      <c r="BV1992" s="95">
        <v>83694905.519999996</v>
      </c>
      <c r="BW1992" s="95">
        <v>70536982.810000002</v>
      </c>
      <c r="BX1992" s="95">
        <v>18907</v>
      </c>
      <c r="BY1992" s="95">
        <v>18118</v>
      </c>
      <c r="BZ1992" s="95">
        <v>17807</v>
      </c>
      <c r="CA1992" s="95">
        <v>17541</v>
      </c>
      <c r="CB1992" s="95">
        <v>17466</v>
      </c>
      <c r="CC1992" s="95">
        <v>17899</v>
      </c>
      <c r="CD1992" s="95">
        <v>18521</v>
      </c>
      <c r="CE1992" s="72">
        <v>650.75523149000003</v>
      </c>
      <c r="CF1992" s="72">
        <v>676.59346364999999</v>
      </c>
      <c r="CG1992" s="72">
        <v>712.40329333</v>
      </c>
      <c r="CH1992" s="72">
        <v>716.50152150999998</v>
      </c>
      <c r="CI1992" s="72">
        <v>731.52548966999996</v>
      </c>
      <c r="CJ1992" s="96">
        <v>0.94328861340000003</v>
      </c>
      <c r="CK1992" s="96">
        <v>0.93151949270000001</v>
      </c>
      <c r="CL1992" s="96">
        <v>0.90309801489999997</v>
      </c>
      <c r="CM1992" s="96">
        <v>0.96174254950000004</v>
      </c>
      <c r="CN1992" s="96">
        <v>0.94777285249999998</v>
      </c>
      <c r="CO1992" s="96">
        <v>0.97315807899999995</v>
      </c>
      <c r="CP1992" s="96">
        <v>0.96334226150000002</v>
      </c>
      <c r="CQ1992" s="96">
        <v>0.99584056389999998</v>
      </c>
      <c r="CR1992" s="96">
        <v>0.96736582019999995</v>
      </c>
      <c r="CS1992" s="95">
        <v>16906</v>
      </c>
      <c r="CT1992" s="95">
        <v>16657</v>
      </c>
      <c r="CU1992" s="95">
        <v>16760</v>
      </c>
      <c r="CV1992" s="95">
        <v>17026</v>
      </c>
      <c r="CW1992" s="95">
        <v>17645</v>
      </c>
      <c r="CX1992" s="96">
        <v>0.97442828999999997</v>
      </c>
      <c r="CY1992" s="96">
        <v>0.96958315100000003</v>
      </c>
      <c r="CZ1992" s="96">
        <v>0.97299488999999995</v>
      </c>
      <c r="DA1992" s="96">
        <v>0.97339211699999995</v>
      </c>
      <c r="DB1992" s="96">
        <v>0.97524499899999995</v>
      </c>
      <c r="DC1992">
        <v>2013</v>
      </c>
      <c r="DD1992" s="6">
        <v>17471.599999999999</v>
      </c>
      <c r="DE1992" s="96">
        <v>4.4281622000000003E-3</v>
      </c>
      <c r="DF1992" s="72">
        <v>739.64</v>
      </c>
      <c r="DG1992" s="96">
        <v>1</v>
      </c>
      <c r="DH1992" s="72">
        <v>739.64</v>
      </c>
      <c r="DI1992" s="72">
        <v>739.64</v>
      </c>
      <c r="DJ1992" s="96">
        <v>1</v>
      </c>
      <c r="DK1992" s="72">
        <v>739.64</v>
      </c>
      <c r="DL1992" s="96">
        <v>1</v>
      </c>
      <c r="DM1992" s="72">
        <v>739.64</v>
      </c>
      <c r="DN1992" s="96">
        <v>1</v>
      </c>
      <c r="DO1992" s="96">
        <v>1.1162E-2</v>
      </c>
      <c r="DP1992" s="72">
        <v>8.26</v>
      </c>
      <c r="DQ1992" s="72">
        <v>731.38</v>
      </c>
      <c r="DR1992" t="s">
        <v>440</v>
      </c>
      <c r="DT1992" t="s">
        <v>1204</v>
      </c>
    </row>
    <row r="1993" spans="1:124" x14ac:dyDescent="0.3">
      <c r="A1993" t="s">
        <v>444</v>
      </c>
      <c r="B1993">
        <v>34960</v>
      </c>
      <c r="C1993" s="95">
        <v>7661</v>
      </c>
      <c r="D1993" s="95">
        <v>32927833</v>
      </c>
      <c r="E1993" s="95">
        <v>7429</v>
      </c>
      <c r="F1993" s="95">
        <v>23086998</v>
      </c>
      <c r="G1993" s="95">
        <v>2204</v>
      </c>
      <c r="H1993" s="95">
        <v>8349933</v>
      </c>
      <c r="I1993" s="95">
        <v>2067</v>
      </c>
      <c r="J1993" s="95">
        <v>7463896</v>
      </c>
      <c r="K1993" s="95">
        <v>7473</v>
      </c>
      <c r="L1993" s="95">
        <v>32389879</v>
      </c>
      <c r="M1993" s="95">
        <v>7219</v>
      </c>
      <c r="N1993" s="95">
        <v>23710533</v>
      </c>
      <c r="O1993" s="95">
        <v>2196</v>
      </c>
      <c r="P1993" s="95">
        <v>7811752</v>
      </c>
      <c r="Q1993" s="95">
        <v>2046</v>
      </c>
      <c r="R1993" s="95">
        <v>7567284</v>
      </c>
      <c r="S1993" s="95">
        <v>7488</v>
      </c>
      <c r="T1993" s="95">
        <v>34769587</v>
      </c>
      <c r="U1993" s="95">
        <v>7213</v>
      </c>
      <c r="V1993" s="95">
        <v>25088305</v>
      </c>
      <c r="W1993" s="95">
        <v>2268</v>
      </c>
      <c r="X1993" s="95">
        <v>8350077</v>
      </c>
      <c r="Y1993" s="95">
        <v>2100</v>
      </c>
      <c r="Z1993" s="95">
        <v>8448618</v>
      </c>
      <c r="AA1993" s="95">
        <v>7435</v>
      </c>
      <c r="AB1993" s="95">
        <v>34137766</v>
      </c>
      <c r="AC1993" s="95">
        <v>7146</v>
      </c>
      <c r="AD1993" s="95">
        <v>25773195</v>
      </c>
      <c r="AE1993" s="95">
        <v>2295</v>
      </c>
      <c r="AF1993" s="95">
        <v>10449574</v>
      </c>
      <c r="AG1993" s="95">
        <v>2138</v>
      </c>
      <c r="AH1993" s="95">
        <v>9627810</v>
      </c>
      <c r="AI1993" s="95">
        <v>7532</v>
      </c>
      <c r="AJ1993" s="95">
        <v>35477124.82</v>
      </c>
      <c r="AK1993" s="95">
        <v>7243</v>
      </c>
      <c r="AL1993" s="95">
        <v>27985565.699999999</v>
      </c>
      <c r="AM1993" s="95">
        <v>2390</v>
      </c>
      <c r="AN1993" s="95">
        <v>9201591</v>
      </c>
      <c r="AO1993" s="95">
        <v>2256</v>
      </c>
      <c r="AP1993" s="95">
        <v>10282210.359999999</v>
      </c>
      <c r="AQ1993" s="72">
        <v>348.69</v>
      </c>
      <c r="AR1993" s="72">
        <v>268.10000000000002</v>
      </c>
      <c r="AS1993" s="72">
        <v>616.79</v>
      </c>
      <c r="AT1993" s="95">
        <v>41277766</v>
      </c>
      <c r="AU1993" s="95">
        <v>30550894</v>
      </c>
      <c r="AV1993" s="95">
        <v>9865</v>
      </c>
      <c r="AW1993" s="95">
        <v>9496</v>
      </c>
      <c r="AX1993" s="72">
        <v>346.48</v>
      </c>
      <c r="AY1993" s="72">
        <v>281.33</v>
      </c>
      <c r="AZ1993" s="72">
        <v>627.80999999999995</v>
      </c>
      <c r="BA1993" s="95">
        <v>40201631</v>
      </c>
      <c r="BB1993" s="95">
        <v>31277817</v>
      </c>
      <c r="BC1993" s="95">
        <v>9669</v>
      </c>
      <c r="BD1993" s="95">
        <v>9265</v>
      </c>
      <c r="BE1993" s="72">
        <v>368.32</v>
      </c>
      <c r="BF1993" s="72">
        <v>300.08999999999997</v>
      </c>
      <c r="BG1993" s="72">
        <v>668.41</v>
      </c>
      <c r="BH1993" s="95">
        <v>43119664</v>
      </c>
      <c r="BI1993" s="95">
        <v>33536923</v>
      </c>
      <c r="BJ1993" s="95">
        <v>9756</v>
      </c>
      <c r="BK1993" s="95">
        <v>9313</v>
      </c>
      <c r="BL1993" s="72">
        <v>381.87</v>
      </c>
      <c r="BM1993" s="72">
        <v>317.76</v>
      </c>
      <c r="BN1993" s="72">
        <v>699.63</v>
      </c>
      <c r="BO1993" s="95">
        <v>44587340</v>
      </c>
      <c r="BP1993" s="95">
        <v>35401005</v>
      </c>
      <c r="BQ1993" s="95">
        <v>9730</v>
      </c>
      <c r="BR1993" s="95">
        <v>9284</v>
      </c>
      <c r="BS1993" s="72">
        <v>375.25</v>
      </c>
      <c r="BT1993" s="72">
        <v>335.72</v>
      </c>
      <c r="BU1993" s="72">
        <v>710.97</v>
      </c>
      <c r="BV1993" s="95">
        <v>44678715.82</v>
      </c>
      <c r="BW1993" s="95">
        <v>38267776.060000002</v>
      </c>
      <c r="BX1993" s="95">
        <v>9922</v>
      </c>
      <c r="BY1993" s="95">
        <v>9499</v>
      </c>
      <c r="BZ1993" s="95">
        <v>9689</v>
      </c>
      <c r="CA1993" s="95">
        <v>9474</v>
      </c>
      <c r="CB1993" s="95">
        <v>9542</v>
      </c>
      <c r="CC1993" s="95">
        <v>9518</v>
      </c>
      <c r="CD1993" s="95">
        <v>9715</v>
      </c>
      <c r="CE1993" s="72">
        <v>650.75523149000003</v>
      </c>
      <c r="CF1993" s="72">
        <v>676.59346364999999</v>
      </c>
      <c r="CG1993" s="72">
        <v>712.40329333</v>
      </c>
      <c r="CH1993" s="72">
        <v>716.50152150999998</v>
      </c>
      <c r="CI1993" s="72">
        <v>731.52548966999996</v>
      </c>
      <c r="CJ1993" s="96">
        <v>0.94780644110000001</v>
      </c>
      <c r="CK1993" s="96">
        <v>0.92789841129999995</v>
      </c>
      <c r="CL1993" s="96">
        <v>0.93824664520000001</v>
      </c>
      <c r="CM1993" s="96">
        <v>0.97645291599999995</v>
      </c>
      <c r="CN1993" s="96">
        <v>0.97190051479999995</v>
      </c>
      <c r="CO1993" s="96">
        <v>0.98883584570000005</v>
      </c>
      <c r="CP1993" s="96">
        <v>0.96321446050000004</v>
      </c>
      <c r="CQ1993" s="96">
        <v>0.99584056389999998</v>
      </c>
      <c r="CR1993" s="96">
        <v>0.96723748549999999</v>
      </c>
      <c r="CS1993" s="95">
        <v>10008</v>
      </c>
      <c r="CT1993" s="95">
        <v>9910</v>
      </c>
      <c r="CU1993" s="95">
        <v>9957</v>
      </c>
      <c r="CV1993" s="95">
        <v>9823</v>
      </c>
      <c r="CW1993" s="95">
        <v>9990</v>
      </c>
      <c r="CX1993" s="96">
        <v>0.98634302799999996</v>
      </c>
      <c r="CY1993" s="96">
        <v>0.98668632999999994</v>
      </c>
      <c r="CZ1993" s="96">
        <v>0.98898119900000003</v>
      </c>
      <c r="DA1993" s="96">
        <v>1.000746796</v>
      </c>
      <c r="DB1993" s="96">
        <v>0.98160874600000003</v>
      </c>
      <c r="DC1993">
        <v>2013</v>
      </c>
      <c r="DD1993" s="6">
        <v>9371.4</v>
      </c>
      <c r="DE1993" s="96">
        <v>1.05018018E-2</v>
      </c>
      <c r="DF1993" s="72">
        <v>735.03</v>
      </c>
      <c r="DG1993" s="96">
        <v>1</v>
      </c>
      <c r="DH1993" s="72">
        <v>735.03</v>
      </c>
      <c r="DI1993" s="72">
        <v>709.14020688999994</v>
      </c>
      <c r="DJ1993" s="96">
        <v>1</v>
      </c>
      <c r="DK1993" s="72">
        <v>735.03</v>
      </c>
      <c r="DL1993" s="96">
        <v>1</v>
      </c>
      <c r="DM1993" s="72">
        <v>735.03</v>
      </c>
      <c r="DN1993" s="96">
        <v>1</v>
      </c>
      <c r="DO1993" s="96">
        <v>2.1861999999999999E-2</v>
      </c>
      <c r="DP1993" s="72">
        <v>16.07</v>
      </c>
      <c r="DQ1993" s="72">
        <v>718.96</v>
      </c>
      <c r="DR1993" t="s">
        <v>444</v>
      </c>
      <c r="DT1993" t="s">
        <v>1204</v>
      </c>
    </row>
    <row r="1994" spans="1:124" x14ac:dyDescent="0.3">
      <c r="A1994" t="s">
        <v>692</v>
      </c>
      <c r="B1994">
        <v>34970</v>
      </c>
      <c r="C1994" s="95">
        <v>9853</v>
      </c>
      <c r="D1994" s="95">
        <v>47065040</v>
      </c>
      <c r="E1994" s="95">
        <v>9600</v>
      </c>
      <c r="F1994" s="95">
        <v>31547884</v>
      </c>
      <c r="G1994" s="95">
        <v>2793</v>
      </c>
      <c r="H1994" s="95">
        <v>10788526</v>
      </c>
      <c r="I1994" s="95">
        <v>2551</v>
      </c>
      <c r="J1994" s="95">
        <v>7906492</v>
      </c>
      <c r="K1994" s="95">
        <v>9871</v>
      </c>
      <c r="L1994" s="95">
        <v>46403928</v>
      </c>
      <c r="M1994" s="95">
        <v>9584</v>
      </c>
      <c r="N1994" s="95">
        <v>33052711</v>
      </c>
      <c r="O1994" s="95">
        <v>2912</v>
      </c>
      <c r="P1994" s="95">
        <v>9718096</v>
      </c>
      <c r="Q1994" s="95">
        <v>2644</v>
      </c>
      <c r="R1994" s="95">
        <v>8468864</v>
      </c>
      <c r="S1994" s="95">
        <v>10164</v>
      </c>
      <c r="T1994" s="95">
        <v>46714732</v>
      </c>
      <c r="U1994" s="95">
        <v>9840</v>
      </c>
      <c r="V1994" s="95">
        <v>35275599</v>
      </c>
      <c r="W1994" s="95">
        <v>2926</v>
      </c>
      <c r="X1994" s="95">
        <v>10069304</v>
      </c>
      <c r="Y1994" s="95">
        <v>2664</v>
      </c>
      <c r="Z1994" s="95">
        <v>9553898</v>
      </c>
      <c r="AA1994" s="95">
        <v>10400</v>
      </c>
      <c r="AB1994" s="95">
        <v>50414788</v>
      </c>
      <c r="AC1994" s="95">
        <v>10028</v>
      </c>
      <c r="AD1994" s="95">
        <v>38760453</v>
      </c>
      <c r="AE1994" s="95">
        <v>2974</v>
      </c>
      <c r="AF1994" s="95">
        <v>10488701</v>
      </c>
      <c r="AG1994" s="95">
        <v>2717</v>
      </c>
      <c r="AH1994" s="95">
        <v>9959591</v>
      </c>
      <c r="AI1994" s="95">
        <v>10627</v>
      </c>
      <c r="AJ1994" s="95">
        <v>49742817</v>
      </c>
      <c r="AK1994" s="95">
        <v>10214</v>
      </c>
      <c r="AL1994" s="95">
        <v>41937849</v>
      </c>
      <c r="AM1994" s="95">
        <v>3049</v>
      </c>
      <c r="AN1994" s="95">
        <v>12103097</v>
      </c>
      <c r="AO1994" s="95">
        <v>2805</v>
      </c>
      <c r="AP1994" s="95">
        <v>10572953</v>
      </c>
      <c r="AQ1994" s="72">
        <v>381.24</v>
      </c>
      <c r="AR1994" s="72">
        <v>270.58</v>
      </c>
      <c r="AS1994" s="72">
        <v>651.82000000000005</v>
      </c>
      <c r="AT1994" s="95">
        <v>57853566</v>
      </c>
      <c r="AU1994" s="95">
        <v>39454376</v>
      </c>
      <c r="AV1994" s="95">
        <v>12646</v>
      </c>
      <c r="AW1994" s="95">
        <v>12151</v>
      </c>
      <c r="AX1994" s="72">
        <v>365.86</v>
      </c>
      <c r="AY1994" s="72">
        <v>282.97000000000003</v>
      </c>
      <c r="AZ1994" s="72">
        <v>648.83000000000004</v>
      </c>
      <c r="BA1994" s="95">
        <v>56122024</v>
      </c>
      <c r="BB1994" s="95">
        <v>41521575</v>
      </c>
      <c r="BC1994" s="95">
        <v>12783</v>
      </c>
      <c r="BD1994" s="95">
        <v>12228</v>
      </c>
      <c r="BE1994" s="72">
        <v>361.5</v>
      </c>
      <c r="BF1994" s="72">
        <v>298.77</v>
      </c>
      <c r="BG1994" s="72">
        <v>660.27</v>
      </c>
      <c r="BH1994" s="95">
        <v>56784036</v>
      </c>
      <c r="BI1994" s="95">
        <v>44829497</v>
      </c>
      <c r="BJ1994" s="95">
        <v>13090</v>
      </c>
      <c r="BK1994" s="95">
        <v>12504</v>
      </c>
      <c r="BL1994" s="72">
        <v>379.49</v>
      </c>
      <c r="BM1994" s="72">
        <v>318.56</v>
      </c>
      <c r="BN1994" s="72">
        <v>698.05</v>
      </c>
      <c r="BO1994" s="95">
        <v>60903489</v>
      </c>
      <c r="BP1994" s="95">
        <v>48720044</v>
      </c>
      <c r="BQ1994" s="95">
        <v>13374</v>
      </c>
      <c r="BR1994" s="95">
        <v>12745</v>
      </c>
      <c r="BS1994" s="72">
        <v>376.85</v>
      </c>
      <c r="BT1994" s="72">
        <v>336.12</v>
      </c>
      <c r="BU1994" s="72">
        <v>712.97</v>
      </c>
      <c r="BV1994" s="95">
        <v>61845914</v>
      </c>
      <c r="BW1994" s="95">
        <v>52510802</v>
      </c>
      <c r="BX1994" s="95">
        <v>13676</v>
      </c>
      <c r="BY1994" s="95">
        <v>13019</v>
      </c>
      <c r="BZ1994" s="95">
        <v>12410</v>
      </c>
      <c r="CA1994" s="95">
        <v>12515</v>
      </c>
      <c r="CB1994" s="95">
        <v>12808</v>
      </c>
      <c r="CC1994" s="95">
        <v>13075</v>
      </c>
      <c r="CD1994" s="95">
        <v>13355</v>
      </c>
      <c r="CE1994" s="72">
        <v>650.75523149000003</v>
      </c>
      <c r="CF1994" s="72">
        <v>676.59346364999999</v>
      </c>
      <c r="CG1994" s="72">
        <v>712.40329333</v>
      </c>
      <c r="CH1994" s="72">
        <v>716.50152150999998</v>
      </c>
      <c r="CI1994" s="72">
        <v>731.52548966999996</v>
      </c>
      <c r="CJ1994" s="96">
        <v>1.0016362043</v>
      </c>
      <c r="CK1994" s="96">
        <v>0.95896581160000005</v>
      </c>
      <c r="CL1994" s="96">
        <v>0.926820533</v>
      </c>
      <c r="CM1994" s="96">
        <v>0.97424775669999997</v>
      </c>
      <c r="CN1994" s="96">
        <v>0.97463452750000001</v>
      </c>
      <c r="CO1994" s="96">
        <v>0.99135263740000001</v>
      </c>
      <c r="CP1994" s="96">
        <v>0.97569818259999996</v>
      </c>
      <c r="CQ1994" s="96">
        <v>0.99584056389999998</v>
      </c>
      <c r="CR1994" s="96">
        <v>0.97977334790000004</v>
      </c>
      <c r="CS1994" s="95">
        <v>12615</v>
      </c>
      <c r="CT1994" s="95">
        <v>12700</v>
      </c>
      <c r="CU1994" s="95">
        <v>13199</v>
      </c>
      <c r="CV1994" s="95">
        <v>13418</v>
      </c>
      <c r="CW1994" s="95">
        <v>13757</v>
      </c>
      <c r="CX1994" s="96">
        <v>0.98973109400000003</v>
      </c>
      <c r="CY1994" s="96">
        <v>0.992737541</v>
      </c>
      <c r="CZ1994" s="96">
        <v>0.99069422500000004</v>
      </c>
      <c r="DA1994" s="96">
        <v>0.98301272299999998</v>
      </c>
      <c r="DB1994" s="96">
        <v>1.000327185</v>
      </c>
      <c r="DC1994">
        <v>2013</v>
      </c>
      <c r="DD1994" s="6">
        <v>12529.4</v>
      </c>
      <c r="DE1994" s="96">
        <v>6.0127117999999998E-3</v>
      </c>
      <c r="DF1994" s="72">
        <v>747.93</v>
      </c>
      <c r="DG1994" s="96">
        <v>1</v>
      </c>
      <c r="DH1994" s="72">
        <v>747.93</v>
      </c>
      <c r="DI1994" s="72">
        <v>709.14020688999994</v>
      </c>
      <c r="DJ1994" s="96">
        <v>1</v>
      </c>
      <c r="DK1994" s="72">
        <v>747.93</v>
      </c>
      <c r="DL1994" s="96">
        <v>1</v>
      </c>
      <c r="DM1994" s="72">
        <v>747.93</v>
      </c>
      <c r="DN1994" s="96">
        <v>1</v>
      </c>
      <c r="DO1994" s="96">
        <v>1.2984000000000001E-2</v>
      </c>
      <c r="DP1994" s="72">
        <v>9.7100000000000009</v>
      </c>
      <c r="DQ1994" s="72">
        <v>738.22</v>
      </c>
      <c r="DR1994" t="s">
        <v>692</v>
      </c>
      <c r="DT1994" t="s">
        <v>1204</v>
      </c>
    </row>
    <row r="1995" spans="1:124" x14ac:dyDescent="0.3">
      <c r="A1995" t="s">
        <v>1266</v>
      </c>
      <c r="B1995">
        <v>34980</v>
      </c>
      <c r="C1995" s="95">
        <v>3327</v>
      </c>
      <c r="D1995" s="95">
        <v>15325727</v>
      </c>
      <c r="E1995" s="95">
        <v>3211</v>
      </c>
      <c r="F1995" s="95">
        <v>11067863</v>
      </c>
      <c r="G1995" s="95">
        <v>951</v>
      </c>
      <c r="H1995" s="95">
        <v>3064199</v>
      </c>
      <c r="I1995" s="95">
        <v>849</v>
      </c>
      <c r="J1995" s="95">
        <v>3802183</v>
      </c>
      <c r="K1995" s="95">
        <v>3186</v>
      </c>
      <c r="L1995" s="95">
        <v>14879296</v>
      </c>
      <c r="M1995" s="95">
        <v>3059</v>
      </c>
      <c r="N1995" s="95">
        <v>10767227</v>
      </c>
      <c r="O1995" s="95">
        <v>919</v>
      </c>
      <c r="P1995" s="95">
        <v>3494354</v>
      </c>
      <c r="Q1995" s="95">
        <v>818</v>
      </c>
      <c r="R1995" s="95">
        <v>4546194</v>
      </c>
      <c r="S1995" s="95">
        <v>3126</v>
      </c>
      <c r="T1995" s="95">
        <v>16118145</v>
      </c>
      <c r="U1995" s="95">
        <v>2976</v>
      </c>
      <c r="V1995" s="95">
        <v>10826646</v>
      </c>
      <c r="W1995" s="95">
        <v>892</v>
      </c>
      <c r="X1995" s="95">
        <v>4569889</v>
      </c>
      <c r="Y1995" s="95">
        <v>794</v>
      </c>
      <c r="Z1995" s="95">
        <v>5639680</v>
      </c>
      <c r="AA1995" s="95">
        <v>3043</v>
      </c>
      <c r="AB1995" s="95">
        <v>14372641</v>
      </c>
      <c r="AC1995" s="95">
        <v>2879</v>
      </c>
      <c r="AD1995" s="95">
        <v>11456186</v>
      </c>
      <c r="AE1995" s="95">
        <v>930</v>
      </c>
      <c r="AF1995" s="95">
        <v>4089463</v>
      </c>
      <c r="AG1995" s="95">
        <v>827</v>
      </c>
      <c r="AH1995" s="95">
        <v>5455200</v>
      </c>
      <c r="AI1995" s="95">
        <v>3060</v>
      </c>
      <c r="AJ1995" s="95">
        <v>15034077.220000001</v>
      </c>
      <c r="AK1995" s="95">
        <v>2890</v>
      </c>
      <c r="AL1995" s="95">
        <v>11907097.720000001</v>
      </c>
      <c r="AM1995" s="95">
        <v>926</v>
      </c>
      <c r="AN1995" s="95">
        <v>4248964</v>
      </c>
      <c r="AO1995" s="95">
        <v>828</v>
      </c>
      <c r="AP1995" s="95">
        <v>5584356</v>
      </c>
      <c r="AQ1995" s="72">
        <v>358.23</v>
      </c>
      <c r="AR1995" s="72">
        <v>305.20999999999998</v>
      </c>
      <c r="AS1995" s="72">
        <v>663.44</v>
      </c>
      <c r="AT1995" s="95">
        <v>18389926</v>
      </c>
      <c r="AU1995" s="95">
        <v>14870046</v>
      </c>
      <c r="AV1995" s="95">
        <v>4278</v>
      </c>
      <c r="AW1995" s="95">
        <v>4060</v>
      </c>
      <c r="AX1995" s="72">
        <v>372.99</v>
      </c>
      <c r="AY1995" s="72">
        <v>329.15</v>
      </c>
      <c r="AZ1995" s="72">
        <v>702.14</v>
      </c>
      <c r="BA1995" s="95">
        <v>18373650</v>
      </c>
      <c r="BB1995" s="95">
        <v>15313421</v>
      </c>
      <c r="BC1995" s="95">
        <v>4105</v>
      </c>
      <c r="BD1995" s="95">
        <v>3877</v>
      </c>
      <c r="BE1995" s="72">
        <v>429.07</v>
      </c>
      <c r="BF1995" s="72">
        <v>363.98</v>
      </c>
      <c r="BG1995" s="72">
        <v>793.05</v>
      </c>
      <c r="BH1995" s="95">
        <v>20688034</v>
      </c>
      <c r="BI1995" s="95">
        <v>16466326</v>
      </c>
      <c r="BJ1995" s="95">
        <v>4018</v>
      </c>
      <c r="BK1995" s="95">
        <v>3770</v>
      </c>
      <c r="BL1995" s="72">
        <v>387.24</v>
      </c>
      <c r="BM1995" s="72">
        <v>380.27</v>
      </c>
      <c r="BN1995" s="72">
        <v>767.51</v>
      </c>
      <c r="BO1995" s="95">
        <v>18462104</v>
      </c>
      <c r="BP1995" s="95">
        <v>16911386</v>
      </c>
      <c r="BQ1995" s="95">
        <v>3973</v>
      </c>
      <c r="BR1995" s="95">
        <v>3706</v>
      </c>
      <c r="BS1995" s="72">
        <v>403.14</v>
      </c>
      <c r="BT1995" s="72">
        <v>392.04</v>
      </c>
      <c r="BU1995" s="72">
        <v>795.18</v>
      </c>
      <c r="BV1995" s="95">
        <v>19283041.219999999</v>
      </c>
      <c r="BW1995" s="95">
        <v>17491453.719999999</v>
      </c>
      <c r="BX1995" s="95">
        <v>3986</v>
      </c>
      <c r="BY1995" s="95">
        <v>3718</v>
      </c>
      <c r="BZ1995" s="95">
        <v>4174</v>
      </c>
      <c r="CA1995" s="95">
        <v>3995</v>
      </c>
      <c r="CB1995" s="95">
        <v>3898</v>
      </c>
      <c r="CC1995" s="95">
        <v>3846</v>
      </c>
      <c r="CD1995" s="95">
        <v>3855</v>
      </c>
      <c r="CE1995" s="72">
        <v>650.75523149000003</v>
      </c>
      <c r="CF1995" s="72">
        <v>676.59346364999999</v>
      </c>
      <c r="CG1995" s="72">
        <v>712.40329333</v>
      </c>
      <c r="CH1995" s="72">
        <v>716.50152150999998</v>
      </c>
      <c r="CI1995" s="72">
        <v>731.52548966999996</v>
      </c>
      <c r="CJ1995" s="96">
        <v>1.0194923804</v>
      </c>
      <c r="CK1995" s="96">
        <v>1.0377575867</v>
      </c>
      <c r="CL1995" s="96">
        <v>1.1132037252</v>
      </c>
      <c r="CM1995" s="96">
        <v>1.0711910260999999</v>
      </c>
      <c r="CN1995" s="96">
        <v>1.0870161207</v>
      </c>
      <c r="CO1995" s="96">
        <v>0.99471447120000001</v>
      </c>
      <c r="CP1995" s="96">
        <v>1.0713950571999999</v>
      </c>
      <c r="CQ1995" s="96">
        <v>0.99584056389999998</v>
      </c>
      <c r="CR1995" s="96">
        <v>1.0758699164000001</v>
      </c>
      <c r="CS1995" s="95">
        <v>3854</v>
      </c>
      <c r="CT1995" s="95">
        <v>3748</v>
      </c>
      <c r="CU1995" s="95">
        <v>3643</v>
      </c>
      <c r="CV1995" s="95">
        <v>3619</v>
      </c>
      <c r="CW1995" s="95">
        <v>3637</v>
      </c>
      <c r="CX1995" s="96">
        <v>1.0123578849999999</v>
      </c>
      <c r="CY1995" s="96">
        <v>1.0047482059999999</v>
      </c>
      <c r="CZ1995" s="96">
        <v>0.99444454000000004</v>
      </c>
      <c r="DA1995" s="96">
        <v>0.98658924999999997</v>
      </c>
      <c r="DB1995" s="96">
        <v>0.97403379499999998</v>
      </c>
      <c r="DC1995">
        <v>2013</v>
      </c>
      <c r="DD1995" s="6">
        <v>3826.2</v>
      </c>
      <c r="DE1995" s="96">
        <v>1.10855339E-2</v>
      </c>
      <c r="DF1995" s="72">
        <v>817.1</v>
      </c>
      <c r="DG1995" s="96">
        <v>1</v>
      </c>
      <c r="DH1995" s="72">
        <v>817.1</v>
      </c>
      <c r="DI1995" s="72">
        <v>733.74904173000004</v>
      </c>
      <c r="DJ1995" s="96">
        <v>1</v>
      </c>
      <c r="DK1995" s="72">
        <v>817.1</v>
      </c>
      <c r="DL1995" s="96">
        <v>1</v>
      </c>
      <c r="DM1995" s="72">
        <v>817.1</v>
      </c>
      <c r="DN1995" s="96">
        <v>1</v>
      </c>
      <c r="DO1995" s="96">
        <v>1.9835999999999999E-2</v>
      </c>
      <c r="DP1995" s="72">
        <v>16.21</v>
      </c>
      <c r="DQ1995" s="72">
        <v>800.89</v>
      </c>
      <c r="DR1995" t="s">
        <v>1266</v>
      </c>
      <c r="DT1995" t="s">
        <v>1204</v>
      </c>
    </row>
    <row r="1996" spans="1:124" x14ac:dyDescent="0.3">
      <c r="A1996" t="s">
        <v>1267</v>
      </c>
      <c r="B1996">
        <v>34981</v>
      </c>
      <c r="C1996" s="95">
        <v>3156</v>
      </c>
      <c r="D1996" s="95">
        <v>10937270</v>
      </c>
      <c r="E1996" s="95">
        <v>3067</v>
      </c>
      <c r="F1996" s="95">
        <v>8119336</v>
      </c>
      <c r="G1996" s="95">
        <v>704</v>
      </c>
      <c r="H1996" s="95">
        <v>1467765</v>
      </c>
      <c r="I1996" s="95">
        <v>651</v>
      </c>
      <c r="J1996" s="95">
        <v>1720526</v>
      </c>
      <c r="K1996" s="95">
        <v>3053</v>
      </c>
      <c r="L1996" s="95">
        <v>11028923</v>
      </c>
      <c r="M1996" s="95">
        <v>2959</v>
      </c>
      <c r="N1996" s="95">
        <v>8347726</v>
      </c>
      <c r="O1996" s="95">
        <v>709</v>
      </c>
      <c r="P1996" s="95">
        <v>1903367</v>
      </c>
      <c r="Q1996" s="95">
        <v>651</v>
      </c>
      <c r="R1996" s="95">
        <v>1775194</v>
      </c>
      <c r="S1996" s="95">
        <v>3038</v>
      </c>
      <c r="T1996" s="95">
        <v>11747428</v>
      </c>
      <c r="U1996" s="95">
        <v>2946</v>
      </c>
      <c r="V1996" s="95">
        <v>8732476</v>
      </c>
      <c r="W1996" s="95">
        <v>724</v>
      </c>
      <c r="X1996" s="95">
        <v>1611553</v>
      </c>
      <c r="Y1996" s="95">
        <v>655</v>
      </c>
      <c r="Z1996" s="95">
        <v>1973007</v>
      </c>
      <c r="AA1996" s="95">
        <v>3021</v>
      </c>
      <c r="AB1996" s="95">
        <v>9951853</v>
      </c>
      <c r="AC1996" s="95">
        <v>2923</v>
      </c>
      <c r="AD1996" s="95">
        <v>9192489</v>
      </c>
      <c r="AE1996" s="95">
        <v>726</v>
      </c>
      <c r="AF1996" s="95">
        <v>1957382</v>
      </c>
      <c r="AG1996" s="95">
        <v>659</v>
      </c>
      <c r="AH1996" s="95">
        <v>2403056</v>
      </c>
      <c r="AI1996" s="95">
        <v>3016</v>
      </c>
      <c r="AJ1996" s="95">
        <v>9398734</v>
      </c>
      <c r="AK1996" s="95">
        <v>2910</v>
      </c>
      <c r="AL1996" s="95">
        <v>9482553</v>
      </c>
      <c r="AM1996" s="95">
        <v>740</v>
      </c>
      <c r="AN1996" s="95">
        <v>2039583</v>
      </c>
      <c r="AO1996" s="95">
        <v>673</v>
      </c>
      <c r="AP1996" s="95">
        <v>2410982.86</v>
      </c>
      <c r="AQ1996" s="72">
        <v>267.81</v>
      </c>
      <c r="AR1996" s="72">
        <v>220.55</v>
      </c>
      <c r="AS1996" s="72">
        <v>488.36</v>
      </c>
      <c r="AT1996" s="95">
        <v>12405035</v>
      </c>
      <c r="AU1996" s="95">
        <v>9839862</v>
      </c>
      <c r="AV1996" s="95">
        <v>3860</v>
      </c>
      <c r="AW1996" s="95">
        <v>3718</v>
      </c>
      <c r="AX1996" s="72">
        <v>286.47000000000003</v>
      </c>
      <c r="AY1996" s="72">
        <v>233.68</v>
      </c>
      <c r="AZ1996" s="72">
        <v>520.15</v>
      </c>
      <c r="BA1996" s="95">
        <v>12932290</v>
      </c>
      <c r="BB1996" s="95">
        <v>10122920</v>
      </c>
      <c r="BC1996" s="95">
        <v>3762</v>
      </c>
      <c r="BD1996" s="95">
        <v>3610</v>
      </c>
      <c r="BE1996" s="72">
        <v>295.92</v>
      </c>
      <c r="BF1996" s="72">
        <v>247.74</v>
      </c>
      <c r="BG1996" s="72">
        <v>543.66</v>
      </c>
      <c r="BH1996" s="95">
        <v>13358981</v>
      </c>
      <c r="BI1996" s="95">
        <v>10705483</v>
      </c>
      <c r="BJ1996" s="95">
        <v>3762</v>
      </c>
      <c r="BK1996" s="95">
        <v>3601</v>
      </c>
      <c r="BL1996" s="72">
        <v>264.86</v>
      </c>
      <c r="BM1996" s="72">
        <v>269.76</v>
      </c>
      <c r="BN1996" s="72">
        <v>534.62</v>
      </c>
      <c r="BO1996" s="95">
        <v>11909235</v>
      </c>
      <c r="BP1996" s="95">
        <v>11595545</v>
      </c>
      <c r="BQ1996" s="95">
        <v>3747</v>
      </c>
      <c r="BR1996" s="95">
        <v>3582</v>
      </c>
      <c r="BS1996" s="72">
        <v>253.78</v>
      </c>
      <c r="BT1996" s="72">
        <v>276.62</v>
      </c>
      <c r="BU1996" s="72">
        <v>530.4</v>
      </c>
      <c r="BV1996" s="95">
        <v>11438317</v>
      </c>
      <c r="BW1996" s="95">
        <v>11893535.859999999</v>
      </c>
      <c r="BX1996" s="95">
        <v>3756</v>
      </c>
      <c r="BY1996" s="95">
        <v>3583</v>
      </c>
      <c r="BZ1996" s="95">
        <v>3792</v>
      </c>
      <c r="CA1996" s="95">
        <v>3689</v>
      </c>
      <c r="CB1996" s="95">
        <v>3684</v>
      </c>
      <c r="CC1996" s="95">
        <v>3669</v>
      </c>
      <c r="CD1996" s="95">
        <v>3671</v>
      </c>
      <c r="CE1996" s="72">
        <v>650.75523149000003</v>
      </c>
      <c r="CF1996" s="72">
        <v>676.59346364999999</v>
      </c>
      <c r="CG1996" s="72">
        <v>712.40329333</v>
      </c>
      <c r="CH1996" s="72">
        <v>716.50152150999998</v>
      </c>
      <c r="CI1996" s="72">
        <v>731.52548966999996</v>
      </c>
      <c r="CJ1996" s="96">
        <v>0.7504511318</v>
      </c>
      <c r="CK1996" s="96">
        <v>0.76877774899999995</v>
      </c>
      <c r="CL1996" s="96">
        <v>0.7631351583</v>
      </c>
      <c r="CM1996" s="96">
        <v>0.74615333530000005</v>
      </c>
      <c r="CN1996" s="96">
        <v>0.72506017560000002</v>
      </c>
      <c r="CO1996" s="96">
        <v>0.90479025420000003</v>
      </c>
      <c r="CP1996" s="96">
        <v>0.82971219740000002</v>
      </c>
      <c r="CQ1996" s="96">
        <v>0.99584056389999998</v>
      </c>
      <c r="CR1996" s="96">
        <v>0.83317762799999995</v>
      </c>
      <c r="CS1996" s="95">
        <v>3699</v>
      </c>
      <c r="CT1996" s="95">
        <v>3648</v>
      </c>
      <c r="CU1996" s="95">
        <v>3674</v>
      </c>
      <c r="CV1996" s="95">
        <v>3648</v>
      </c>
      <c r="CW1996" s="95">
        <v>3681</v>
      </c>
      <c r="CX1996" s="96">
        <v>0.91917731300000005</v>
      </c>
      <c r="CY1996" s="96">
        <v>0.89141725599999999</v>
      </c>
      <c r="CZ1996" s="96">
        <v>0.90097852899999997</v>
      </c>
      <c r="DA1996" s="96">
        <v>0.89814951499999995</v>
      </c>
      <c r="DB1996" s="96">
        <v>0.913971635</v>
      </c>
      <c r="DC1996">
        <v>2013</v>
      </c>
      <c r="DD1996" s="6">
        <v>3618.8</v>
      </c>
      <c r="DE1996" s="96">
        <v>2.4102847999999998E-3</v>
      </c>
      <c r="DF1996" s="72">
        <v>638.33000000000004</v>
      </c>
      <c r="DG1996" s="96">
        <v>1</v>
      </c>
      <c r="DH1996" s="72">
        <v>638.33000000000004</v>
      </c>
      <c r="DI1996" s="72">
        <v>709.14020688999994</v>
      </c>
      <c r="DJ1996" s="96">
        <v>1</v>
      </c>
      <c r="DK1996" s="72">
        <v>638.33000000000004</v>
      </c>
      <c r="DL1996" s="96">
        <v>1</v>
      </c>
      <c r="DM1996" s="72">
        <v>638.33000000000004</v>
      </c>
      <c r="DN1996" s="96">
        <v>1</v>
      </c>
      <c r="DO1996" s="96">
        <v>7.8180000000000003E-3</v>
      </c>
      <c r="DP1996" s="72">
        <v>4.99</v>
      </c>
      <c r="DQ1996" s="72">
        <v>633.34</v>
      </c>
      <c r="DR1996" t="s">
        <v>1267</v>
      </c>
      <c r="DT1996" t="s">
        <v>1204</v>
      </c>
    </row>
    <row r="1997" spans="1:124" x14ac:dyDescent="0.3">
      <c r="A1997" t="s">
        <v>217</v>
      </c>
      <c r="B1997">
        <v>35000</v>
      </c>
      <c r="C1997" s="95">
        <v>538</v>
      </c>
      <c r="D1997" s="95">
        <v>1889797</v>
      </c>
      <c r="E1997" s="95">
        <v>521</v>
      </c>
      <c r="F1997" s="95">
        <v>1799338</v>
      </c>
      <c r="G1997" s="95">
        <v>57</v>
      </c>
      <c r="H1997" s="95">
        <v>65887</v>
      </c>
      <c r="I1997" s="95">
        <v>47</v>
      </c>
      <c r="J1997" s="95">
        <v>116070</v>
      </c>
      <c r="K1997" s="95">
        <v>524</v>
      </c>
      <c r="L1997" s="95">
        <v>1853042</v>
      </c>
      <c r="M1997" s="95">
        <v>503</v>
      </c>
      <c r="N1997" s="95">
        <v>1840028</v>
      </c>
      <c r="O1997" s="95">
        <v>52</v>
      </c>
      <c r="P1997" s="95">
        <v>101857</v>
      </c>
      <c r="Q1997" s="95">
        <v>41</v>
      </c>
      <c r="R1997" s="95">
        <v>142103</v>
      </c>
      <c r="S1997" s="95">
        <v>527</v>
      </c>
      <c r="T1997" s="95">
        <v>1850635</v>
      </c>
      <c r="U1997" s="95">
        <v>510</v>
      </c>
      <c r="V1997" s="95">
        <v>1749852</v>
      </c>
      <c r="W1997" s="95">
        <v>46</v>
      </c>
      <c r="X1997" s="95">
        <v>45319</v>
      </c>
      <c r="Y1997" s="95">
        <v>36</v>
      </c>
      <c r="Z1997" s="95">
        <v>121336</v>
      </c>
      <c r="AA1997" s="95">
        <v>530</v>
      </c>
      <c r="AB1997" s="95">
        <v>2255703</v>
      </c>
      <c r="AC1997" s="95">
        <v>510</v>
      </c>
      <c r="AD1997" s="95">
        <v>2208659</v>
      </c>
      <c r="AE1997" s="95">
        <v>47</v>
      </c>
      <c r="AF1997" s="95">
        <v>100156</v>
      </c>
      <c r="AG1997" s="95">
        <v>37</v>
      </c>
      <c r="AH1997" s="95">
        <v>123829</v>
      </c>
      <c r="AI1997" s="95">
        <v>533</v>
      </c>
      <c r="AJ1997" s="95">
        <v>1917238</v>
      </c>
      <c r="AK1997" s="95">
        <v>513</v>
      </c>
      <c r="AL1997" s="95">
        <v>2125321</v>
      </c>
      <c r="AM1997" s="95">
        <v>54</v>
      </c>
      <c r="AN1997" s="95">
        <v>229986</v>
      </c>
      <c r="AO1997" s="95">
        <v>45</v>
      </c>
      <c r="AP1997" s="95">
        <v>118448</v>
      </c>
      <c r="AQ1997" s="72">
        <v>273.91000000000003</v>
      </c>
      <c r="AR1997" s="72">
        <v>281.02</v>
      </c>
      <c r="AS1997" s="72">
        <v>554.92999999999995</v>
      </c>
      <c r="AT1997" s="95">
        <v>1955684</v>
      </c>
      <c r="AU1997" s="95">
        <v>1915408</v>
      </c>
      <c r="AV1997" s="95">
        <v>595</v>
      </c>
      <c r="AW1997" s="95">
        <v>568</v>
      </c>
      <c r="AX1997" s="72">
        <v>282.83</v>
      </c>
      <c r="AY1997" s="72">
        <v>303.64</v>
      </c>
      <c r="AZ1997" s="72">
        <v>586.47</v>
      </c>
      <c r="BA1997" s="95">
        <v>1954899</v>
      </c>
      <c r="BB1997" s="95">
        <v>1982131</v>
      </c>
      <c r="BC1997" s="95">
        <v>576</v>
      </c>
      <c r="BD1997" s="95">
        <v>544</v>
      </c>
      <c r="BE1997" s="72">
        <v>275.74</v>
      </c>
      <c r="BF1997" s="72">
        <v>285.58999999999997</v>
      </c>
      <c r="BG1997" s="72">
        <v>561.33000000000004</v>
      </c>
      <c r="BH1997" s="95">
        <v>1895954</v>
      </c>
      <c r="BI1997" s="95">
        <v>1871188</v>
      </c>
      <c r="BJ1997" s="95">
        <v>573</v>
      </c>
      <c r="BK1997" s="95">
        <v>546</v>
      </c>
      <c r="BL1997" s="72">
        <v>340.25</v>
      </c>
      <c r="BM1997" s="72">
        <v>355.35</v>
      </c>
      <c r="BN1997" s="72">
        <v>695.6</v>
      </c>
      <c r="BO1997" s="95">
        <v>2355859</v>
      </c>
      <c r="BP1997" s="95">
        <v>2332488</v>
      </c>
      <c r="BQ1997" s="95">
        <v>577</v>
      </c>
      <c r="BR1997" s="95">
        <v>547</v>
      </c>
      <c r="BS1997" s="72">
        <v>304.83</v>
      </c>
      <c r="BT1997" s="72">
        <v>335.09</v>
      </c>
      <c r="BU1997" s="72">
        <v>639.91999999999996</v>
      </c>
      <c r="BV1997" s="95">
        <v>2147224</v>
      </c>
      <c r="BW1997" s="95">
        <v>2243769</v>
      </c>
      <c r="BX1997" s="95">
        <v>587</v>
      </c>
      <c r="BY1997" s="95">
        <v>558</v>
      </c>
      <c r="BZ1997" s="95">
        <v>582</v>
      </c>
      <c r="CA1997" s="95">
        <v>561</v>
      </c>
      <c r="CB1997" s="95">
        <v>560</v>
      </c>
      <c r="CC1997" s="95">
        <v>563</v>
      </c>
      <c r="CD1997" s="95">
        <v>573</v>
      </c>
      <c r="CE1997" s="72">
        <v>650.75523149000003</v>
      </c>
      <c r="CF1997" s="72">
        <v>676.59346364999999</v>
      </c>
      <c r="CG1997" s="72">
        <v>712.40329333</v>
      </c>
      <c r="CH1997" s="72">
        <v>716.50152150999998</v>
      </c>
      <c r="CI1997" s="72">
        <v>731.52548966999996</v>
      </c>
      <c r="CJ1997" s="96">
        <v>0.85274765860000001</v>
      </c>
      <c r="CK1997" s="96">
        <v>0.86679820529999996</v>
      </c>
      <c r="CL1997" s="96">
        <v>0.78793852480000004</v>
      </c>
      <c r="CM1997" s="96">
        <v>0.97082836409999995</v>
      </c>
      <c r="CN1997" s="96">
        <v>0.87477471259999995</v>
      </c>
      <c r="CO1997" s="96">
        <v>1.0404691052999999</v>
      </c>
      <c r="CP1997" s="96">
        <v>0.83675477590000003</v>
      </c>
      <c r="CQ1997" s="96">
        <v>0.99584056389999998</v>
      </c>
      <c r="CR1997" s="96">
        <v>0.840249621</v>
      </c>
      <c r="CS1997" s="95">
        <v>572</v>
      </c>
      <c r="CT1997" s="95">
        <v>559</v>
      </c>
      <c r="CU1997" s="95">
        <v>554</v>
      </c>
      <c r="CV1997" s="95">
        <v>565</v>
      </c>
      <c r="CW1997" s="95">
        <v>573</v>
      </c>
      <c r="CX1997" s="96">
        <v>1.06955928</v>
      </c>
      <c r="CY1997" s="96">
        <v>1.084404315</v>
      </c>
      <c r="CZ1997" s="96">
        <v>1.0412124629999999</v>
      </c>
      <c r="DA1997" s="96">
        <v>1.040563127</v>
      </c>
      <c r="DB1997" s="96">
        <v>0.967756532</v>
      </c>
      <c r="DC1997">
        <v>2013</v>
      </c>
      <c r="DD1997" s="6">
        <v>552.6</v>
      </c>
      <c r="DE1997" s="96">
        <v>1.2835877999999999E-3</v>
      </c>
      <c r="DF1997" s="72">
        <v>644.48</v>
      </c>
      <c r="DG1997" s="96">
        <v>1</v>
      </c>
      <c r="DH1997" s="72">
        <v>644.48</v>
      </c>
      <c r="DI1997" s="72">
        <v>643.00114846999998</v>
      </c>
      <c r="DJ1997" s="96">
        <v>0.74337070159999996</v>
      </c>
      <c r="DK1997" s="72">
        <v>644.10048337000001</v>
      </c>
      <c r="DL1997" s="96">
        <v>1.0094877960999999</v>
      </c>
      <c r="DM1997" s="72">
        <v>650.21157743000003</v>
      </c>
      <c r="DN1997" s="96">
        <v>1</v>
      </c>
      <c r="DO1997" s="96">
        <v>5.5579999999999996E-3</v>
      </c>
      <c r="DP1997" s="72">
        <v>3.61</v>
      </c>
      <c r="DQ1997" s="72">
        <v>646.6</v>
      </c>
      <c r="DR1997" t="s">
        <v>217</v>
      </c>
      <c r="DT1997" t="s">
        <v>1268</v>
      </c>
    </row>
    <row r="1998" spans="1:124" x14ac:dyDescent="0.3">
      <c r="A1998" t="s">
        <v>1269</v>
      </c>
      <c r="B1998">
        <v>35010</v>
      </c>
      <c r="C1998" s="95">
        <v>2026</v>
      </c>
      <c r="D1998" s="95">
        <v>7865007</v>
      </c>
      <c r="E1998" s="95">
        <v>1939</v>
      </c>
      <c r="F1998" s="95">
        <v>5777818</v>
      </c>
      <c r="G1998" s="95">
        <v>227</v>
      </c>
      <c r="H1998" s="95">
        <v>475809</v>
      </c>
      <c r="I1998" s="95">
        <v>201</v>
      </c>
      <c r="J1998" s="95">
        <v>480081</v>
      </c>
      <c r="K1998" s="95">
        <v>1955</v>
      </c>
      <c r="L1998" s="95">
        <v>7621950</v>
      </c>
      <c r="M1998" s="95">
        <v>1871</v>
      </c>
      <c r="N1998" s="95">
        <v>6277922</v>
      </c>
      <c r="O1998" s="95">
        <v>229</v>
      </c>
      <c r="P1998" s="95">
        <v>587655</v>
      </c>
      <c r="Q1998" s="95">
        <v>201</v>
      </c>
      <c r="R1998" s="95">
        <v>576707</v>
      </c>
      <c r="S1998" s="95">
        <v>1940</v>
      </c>
      <c r="T1998" s="95">
        <v>8092376</v>
      </c>
      <c r="U1998" s="95">
        <v>1846</v>
      </c>
      <c r="V1998" s="95">
        <v>6254070</v>
      </c>
      <c r="W1998" s="95">
        <v>228</v>
      </c>
      <c r="X1998" s="95">
        <v>461308</v>
      </c>
      <c r="Y1998" s="95">
        <v>199</v>
      </c>
      <c r="Z1998" s="95">
        <v>434493</v>
      </c>
      <c r="AA1998" s="95">
        <v>1922</v>
      </c>
      <c r="AB1998" s="95">
        <v>5727231</v>
      </c>
      <c r="AC1998" s="95">
        <v>1822</v>
      </c>
      <c r="AD1998" s="95">
        <v>5742439</v>
      </c>
      <c r="AE1998" s="95">
        <v>220</v>
      </c>
      <c r="AF1998" s="95">
        <v>480954</v>
      </c>
      <c r="AG1998" s="95">
        <v>190</v>
      </c>
      <c r="AH1998" s="95">
        <v>427092</v>
      </c>
      <c r="AI1998" s="95">
        <v>1911</v>
      </c>
      <c r="AJ1998" s="95">
        <v>6482540.1799999997</v>
      </c>
      <c r="AK1998" s="95">
        <v>1811</v>
      </c>
      <c r="AL1998" s="95">
        <v>6293758.8399999999</v>
      </c>
      <c r="AM1998" s="95">
        <v>174</v>
      </c>
      <c r="AN1998" s="95">
        <v>442868</v>
      </c>
      <c r="AO1998" s="95">
        <v>145</v>
      </c>
      <c r="AP1998" s="95">
        <v>480756.47999999998</v>
      </c>
      <c r="AQ1998" s="72">
        <v>308.51</v>
      </c>
      <c r="AR1998" s="72">
        <v>243.69</v>
      </c>
      <c r="AS1998" s="72">
        <v>552.20000000000005</v>
      </c>
      <c r="AT1998" s="95">
        <v>8340816</v>
      </c>
      <c r="AU1998" s="95">
        <v>6257899</v>
      </c>
      <c r="AV1998" s="95">
        <v>2253</v>
      </c>
      <c r="AW1998" s="95">
        <v>2140</v>
      </c>
      <c r="AX1998" s="72">
        <v>313.25</v>
      </c>
      <c r="AY1998" s="72">
        <v>275.68</v>
      </c>
      <c r="AZ1998" s="72">
        <v>588.92999999999995</v>
      </c>
      <c r="BA1998" s="95">
        <v>8209605</v>
      </c>
      <c r="BB1998" s="95">
        <v>6854629</v>
      </c>
      <c r="BC1998" s="95">
        <v>2184</v>
      </c>
      <c r="BD1998" s="95">
        <v>2072</v>
      </c>
      <c r="BE1998" s="72">
        <v>328.79</v>
      </c>
      <c r="BF1998" s="72">
        <v>272.56</v>
      </c>
      <c r="BG1998" s="72">
        <v>601.35</v>
      </c>
      <c r="BH1998" s="95">
        <v>8553684</v>
      </c>
      <c r="BI1998" s="95">
        <v>6688563</v>
      </c>
      <c r="BJ1998" s="95">
        <v>2168</v>
      </c>
      <c r="BK1998" s="95">
        <v>2045</v>
      </c>
      <c r="BL1998" s="72">
        <v>241.53</v>
      </c>
      <c r="BM1998" s="72">
        <v>255.53</v>
      </c>
      <c r="BN1998" s="72">
        <v>497.06</v>
      </c>
      <c r="BO1998" s="95">
        <v>6208185</v>
      </c>
      <c r="BP1998" s="95">
        <v>6169531</v>
      </c>
      <c r="BQ1998" s="95">
        <v>2142</v>
      </c>
      <c r="BR1998" s="95">
        <v>2012</v>
      </c>
      <c r="BS1998" s="72">
        <v>276.79000000000002</v>
      </c>
      <c r="BT1998" s="72">
        <v>288.62</v>
      </c>
      <c r="BU1998" s="72">
        <v>565.41</v>
      </c>
      <c r="BV1998" s="95">
        <v>6925408.1799999997</v>
      </c>
      <c r="BW1998" s="95">
        <v>6774515.3200000003</v>
      </c>
      <c r="BX1998" s="95">
        <v>2085</v>
      </c>
      <c r="BY1998" s="95">
        <v>1956</v>
      </c>
      <c r="BZ1998" s="95">
        <v>2199</v>
      </c>
      <c r="CA1998" s="95">
        <v>2130</v>
      </c>
      <c r="CB1998" s="95">
        <v>2109</v>
      </c>
      <c r="CC1998" s="95">
        <v>2080</v>
      </c>
      <c r="CD1998" s="95">
        <v>2022</v>
      </c>
      <c r="CE1998" s="72">
        <v>650.75523149000003</v>
      </c>
      <c r="CF1998" s="72">
        <v>676.59346364999999</v>
      </c>
      <c r="CG1998" s="72">
        <v>712.40329333</v>
      </c>
      <c r="CH1998" s="72">
        <v>716.50152150999998</v>
      </c>
      <c r="CI1998" s="72">
        <v>731.52548966999996</v>
      </c>
      <c r="CJ1998" s="96">
        <v>0.84855253289999999</v>
      </c>
      <c r="CK1998" s="96">
        <v>0.8704340666</v>
      </c>
      <c r="CL1998" s="96">
        <v>0.84411457050000005</v>
      </c>
      <c r="CM1998" s="96">
        <v>0.69373195320000003</v>
      </c>
      <c r="CN1998" s="96">
        <v>0.77291906840000002</v>
      </c>
      <c r="CO1998" s="96">
        <v>0.94962990120000002</v>
      </c>
      <c r="CP1998" s="96">
        <v>0.84869951690000001</v>
      </c>
      <c r="CQ1998" s="96">
        <v>0.99584056389999998</v>
      </c>
      <c r="CR1998" s="96">
        <v>0.85224425120000002</v>
      </c>
      <c r="CS1998" s="95">
        <v>2108</v>
      </c>
      <c r="CT1998" s="95">
        <v>2061</v>
      </c>
      <c r="CU1998" s="95">
        <v>2043</v>
      </c>
      <c r="CV1998" s="95">
        <v>2038</v>
      </c>
      <c r="CW1998" s="95">
        <v>2030</v>
      </c>
      <c r="CX1998" s="96">
        <v>0.96875992600000005</v>
      </c>
      <c r="CY1998" s="96">
        <v>0.959053567</v>
      </c>
      <c r="CZ1998" s="96">
        <v>0.95054905000000001</v>
      </c>
      <c r="DA1998" s="96">
        <v>0.94210955100000005</v>
      </c>
      <c r="DB1998" s="96">
        <v>0.92682220900000001</v>
      </c>
      <c r="DC1998">
        <v>2013</v>
      </c>
      <c r="DD1998" s="6">
        <v>2045</v>
      </c>
      <c r="DE1998" s="96">
        <v>2.4816789000000001E-3</v>
      </c>
      <c r="DF1998" s="72">
        <v>652.89</v>
      </c>
      <c r="DG1998" s="96">
        <v>1</v>
      </c>
      <c r="DH1998" s="72">
        <v>652.89</v>
      </c>
      <c r="DI1998" s="72">
        <v>643.00114846999998</v>
      </c>
      <c r="DJ1998" s="96">
        <v>1</v>
      </c>
      <c r="DK1998" s="72">
        <v>652.89</v>
      </c>
      <c r="DL1998" s="96">
        <v>1</v>
      </c>
      <c r="DM1998" s="72">
        <v>652.89</v>
      </c>
      <c r="DN1998" s="96">
        <v>1</v>
      </c>
      <c r="DO1998" s="96">
        <v>8.9160000000000003E-3</v>
      </c>
      <c r="DP1998" s="72">
        <v>5.82</v>
      </c>
      <c r="DQ1998" s="72">
        <v>647.07000000000005</v>
      </c>
      <c r="DR1998" t="s">
        <v>1269</v>
      </c>
      <c r="DT1998" t="s">
        <v>1268</v>
      </c>
    </row>
    <row r="1999" spans="1:124" x14ac:dyDescent="0.3">
      <c r="A1999" t="s">
        <v>1270</v>
      </c>
      <c r="B1999">
        <v>35020</v>
      </c>
      <c r="C1999" s="95">
        <v>759</v>
      </c>
      <c r="D1999" s="95">
        <v>2825055</v>
      </c>
      <c r="E1999" s="95">
        <v>709</v>
      </c>
      <c r="F1999" s="95">
        <v>1876362</v>
      </c>
      <c r="G1999" s="95">
        <v>113</v>
      </c>
      <c r="H1999" s="95">
        <v>356961</v>
      </c>
      <c r="I1999" s="95">
        <v>96</v>
      </c>
      <c r="J1999" s="95">
        <v>265469</v>
      </c>
      <c r="K1999" s="95">
        <v>752</v>
      </c>
      <c r="L1999" s="95">
        <v>2711006</v>
      </c>
      <c r="M1999" s="95">
        <v>692</v>
      </c>
      <c r="N1999" s="95">
        <v>2155350</v>
      </c>
      <c r="O1999" s="95">
        <v>116</v>
      </c>
      <c r="P1999" s="95">
        <v>632379</v>
      </c>
      <c r="Q1999" s="95">
        <v>102</v>
      </c>
      <c r="R1999" s="95">
        <v>351067</v>
      </c>
      <c r="S1999" s="95">
        <v>749</v>
      </c>
      <c r="T1999" s="95">
        <v>2213075</v>
      </c>
      <c r="U1999" s="95">
        <v>689</v>
      </c>
      <c r="V1999" s="95">
        <v>2110677</v>
      </c>
      <c r="W1999" s="95">
        <v>119</v>
      </c>
      <c r="X1999" s="95">
        <v>452530</v>
      </c>
      <c r="Y1999" s="95">
        <v>110</v>
      </c>
      <c r="Z1999" s="95">
        <v>409120</v>
      </c>
      <c r="AA1999" s="95">
        <v>740</v>
      </c>
      <c r="AB1999" s="95">
        <v>2116926</v>
      </c>
      <c r="AC1999" s="95">
        <v>683</v>
      </c>
      <c r="AD1999" s="95">
        <v>1944542</v>
      </c>
      <c r="AE1999" s="95">
        <v>117</v>
      </c>
      <c r="AF1999" s="95">
        <v>637303</v>
      </c>
      <c r="AG1999" s="95">
        <v>106</v>
      </c>
      <c r="AH1999" s="95">
        <v>379989</v>
      </c>
      <c r="AI1999" s="95">
        <v>747</v>
      </c>
      <c r="AJ1999" s="95">
        <v>2852917.96</v>
      </c>
      <c r="AK1999" s="95">
        <v>682</v>
      </c>
      <c r="AL1999" s="95">
        <v>2331120.09</v>
      </c>
      <c r="AM1999" s="95">
        <v>111</v>
      </c>
      <c r="AN1999" s="95">
        <v>597086</v>
      </c>
      <c r="AO1999" s="95">
        <v>102</v>
      </c>
      <c r="AP1999" s="95">
        <v>402346.27</v>
      </c>
      <c r="AQ1999" s="72">
        <v>304.08999999999997</v>
      </c>
      <c r="AR1999" s="72">
        <v>221.72</v>
      </c>
      <c r="AS1999" s="72">
        <v>525.80999999999995</v>
      </c>
      <c r="AT1999" s="95">
        <v>3182016</v>
      </c>
      <c r="AU1999" s="95">
        <v>2141831</v>
      </c>
      <c r="AV1999" s="95">
        <v>872</v>
      </c>
      <c r="AW1999" s="95">
        <v>805</v>
      </c>
      <c r="AX1999" s="72">
        <v>320.99</v>
      </c>
      <c r="AY1999" s="72">
        <v>263.06</v>
      </c>
      <c r="AZ1999" s="72">
        <v>584.04999999999995</v>
      </c>
      <c r="BA1999" s="95">
        <v>3343385</v>
      </c>
      <c r="BB1999" s="95">
        <v>2506417</v>
      </c>
      <c r="BC1999" s="95">
        <v>868</v>
      </c>
      <c r="BD1999" s="95">
        <v>794</v>
      </c>
      <c r="BE1999" s="72">
        <v>255.91</v>
      </c>
      <c r="BF1999" s="72">
        <v>262.81</v>
      </c>
      <c r="BG1999" s="72">
        <v>518.72</v>
      </c>
      <c r="BH1999" s="95">
        <v>2665605</v>
      </c>
      <c r="BI1999" s="95">
        <v>2519797</v>
      </c>
      <c r="BJ1999" s="95">
        <v>868</v>
      </c>
      <c r="BK1999" s="95">
        <v>799</v>
      </c>
      <c r="BL1999" s="72">
        <v>267.82</v>
      </c>
      <c r="BM1999" s="72">
        <v>245.51</v>
      </c>
      <c r="BN1999" s="72">
        <v>513.33000000000004</v>
      </c>
      <c r="BO1999" s="95">
        <v>2754229</v>
      </c>
      <c r="BP1999" s="95">
        <v>2324531</v>
      </c>
      <c r="BQ1999" s="95">
        <v>857</v>
      </c>
      <c r="BR1999" s="95">
        <v>789</v>
      </c>
      <c r="BS1999" s="72">
        <v>335.08</v>
      </c>
      <c r="BT1999" s="72">
        <v>290.55</v>
      </c>
      <c r="BU1999" s="72">
        <v>625.63</v>
      </c>
      <c r="BV1999" s="95">
        <v>3450003.96</v>
      </c>
      <c r="BW1999" s="95">
        <v>2733466.36</v>
      </c>
      <c r="BX1999" s="95">
        <v>858</v>
      </c>
      <c r="BY1999" s="95">
        <v>784</v>
      </c>
      <c r="BZ1999" s="95">
        <v>840</v>
      </c>
      <c r="CA1999" s="95">
        <v>832</v>
      </c>
      <c r="CB1999" s="95">
        <v>835</v>
      </c>
      <c r="CC1999" s="95">
        <v>825</v>
      </c>
      <c r="CD1999" s="95">
        <v>822</v>
      </c>
      <c r="CE1999" s="72">
        <v>650.75523149000003</v>
      </c>
      <c r="CF1999" s="72">
        <v>676.59346364999999</v>
      </c>
      <c r="CG1999" s="72">
        <v>712.40329333</v>
      </c>
      <c r="CH1999" s="72">
        <v>716.50152150999998</v>
      </c>
      <c r="CI1999" s="72">
        <v>731.52548966999996</v>
      </c>
      <c r="CJ1999" s="96">
        <v>0.80799965110000005</v>
      </c>
      <c r="CK1999" s="96">
        <v>0.86322146369999997</v>
      </c>
      <c r="CL1999" s="96">
        <v>0.72812689789999996</v>
      </c>
      <c r="CM1999" s="96">
        <v>0.71643951139999995</v>
      </c>
      <c r="CN1999" s="96">
        <v>0.85524019169999999</v>
      </c>
      <c r="CO1999" s="96">
        <v>0.92112429659999995</v>
      </c>
      <c r="CP1999" s="96">
        <v>0.86221321719999999</v>
      </c>
      <c r="CQ1999" s="96">
        <v>0.99584056389999998</v>
      </c>
      <c r="CR1999" s="96">
        <v>0.86581439370000002</v>
      </c>
      <c r="CS1999" s="95">
        <v>797</v>
      </c>
      <c r="CT1999" s="95">
        <v>815</v>
      </c>
      <c r="CU1999" s="95">
        <v>813</v>
      </c>
      <c r="CV1999" s="95">
        <v>820</v>
      </c>
      <c r="CW1999" s="95">
        <v>827</v>
      </c>
      <c r="CX1999" s="96">
        <v>0.96872013000000001</v>
      </c>
      <c r="CY1999" s="96">
        <v>0.91995249899999998</v>
      </c>
      <c r="CZ1999" s="96">
        <v>0.92070397299999995</v>
      </c>
      <c r="DA1999" s="96">
        <v>0.89794890400000005</v>
      </c>
      <c r="DB1999" s="96">
        <v>0.89980226600000002</v>
      </c>
      <c r="DC1999">
        <v>2013</v>
      </c>
      <c r="DD1999" s="6">
        <v>794.2</v>
      </c>
      <c r="DE1999" s="96">
        <v>3.2183957E-3</v>
      </c>
      <c r="DF1999" s="72">
        <v>662.8</v>
      </c>
      <c r="DG1999" s="96">
        <v>1</v>
      </c>
      <c r="DH1999" s="72">
        <v>662.8</v>
      </c>
      <c r="DI1999" s="72">
        <v>643.00114846999998</v>
      </c>
      <c r="DJ1999" s="96">
        <v>0.89117899440000004</v>
      </c>
      <c r="DK1999" s="72">
        <v>660.64546906999999</v>
      </c>
      <c r="DL1999" s="96">
        <v>1.0094877960999999</v>
      </c>
      <c r="DM1999" s="72">
        <v>666.91353858000002</v>
      </c>
      <c r="DN1999" s="96">
        <v>1</v>
      </c>
      <c r="DO1999" s="96">
        <v>1.3145E-2</v>
      </c>
      <c r="DP1999" s="72">
        <v>8.77</v>
      </c>
      <c r="DQ1999" s="72">
        <v>658.14</v>
      </c>
      <c r="DR1999" t="s">
        <v>1270</v>
      </c>
      <c r="DT1999" t="s">
        <v>1268</v>
      </c>
    </row>
    <row r="2000" spans="1:124" x14ac:dyDescent="0.3">
      <c r="A2000" t="s">
        <v>1271</v>
      </c>
      <c r="B2000">
        <v>35030</v>
      </c>
      <c r="C2000" s="95">
        <v>59</v>
      </c>
      <c r="D2000" s="95">
        <v>71248</v>
      </c>
      <c r="E2000" s="95">
        <v>56</v>
      </c>
      <c r="F2000" s="95">
        <v>118856</v>
      </c>
      <c r="G2000" s="95">
        <v>4</v>
      </c>
      <c r="H2000" s="95">
        <v>2196</v>
      </c>
      <c r="I2000" s="95">
        <v>3</v>
      </c>
      <c r="J2000" s="95">
        <v>21983</v>
      </c>
      <c r="K2000" s="95">
        <v>63</v>
      </c>
      <c r="L2000" s="95">
        <v>181532</v>
      </c>
      <c r="M2000" s="95">
        <v>61</v>
      </c>
      <c r="N2000" s="95">
        <v>183659</v>
      </c>
      <c r="O2000" s="95">
        <v>3</v>
      </c>
      <c r="P2000" s="95">
        <v>1</v>
      </c>
      <c r="Q2000" s="95">
        <v>2</v>
      </c>
      <c r="R2000" s="95">
        <v>16677</v>
      </c>
      <c r="S2000" s="95">
        <v>65</v>
      </c>
      <c r="T2000" s="95">
        <v>112939</v>
      </c>
      <c r="U2000" s="95">
        <v>64</v>
      </c>
      <c r="V2000" s="95">
        <v>205272</v>
      </c>
      <c r="W2000" s="95">
        <v>3</v>
      </c>
      <c r="X2000" s="95">
        <v>1</v>
      </c>
      <c r="Y2000" s="95">
        <v>2</v>
      </c>
      <c r="Z2000" s="95">
        <v>11795</v>
      </c>
      <c r="AA2000" s="95">
        <v>67</v>
      </c>
      <c r="AB2000" s="95">
        <v>151855</v>
      </c>
      <c r="AC2000" s="95">
        <v>64</v>
      </c>
      <c r="AD2000" s="95">
        <v>178824</v>
      </c>
      <c r="AE2000" s="95">
        <v>5</v>
      </c>
      <c r="AF2000" s="95">
        <v>16366</v>
      </c>
      <c r="AG2000" s="95">
        <v>3</v>
      </c>
      <c r="AH2000" s="95">
        <v>14200</v>
      </c>
      <c r="AI2000" s="95">
        <v>62</v>
      </c>
      <c r="AJ2000" s="95">
        <v>109086</v>
      </c>
      <c r="AK2000" s="95">
        <v>58</v>
      </c>
      <c r="AL2000" s="95">
        <v>151620</v>
      </c>
      <c r="AM2000" s="95">
        <v>7</v>
      </c>
      <c r="AN2000" s="95">
        <v>0</v>
      </c>
      <c r="AO2000" s="95">
        <v>6</v>
      </c>
      <c r="AP2000" s="95">
        <v>12394</v>
      </c>
      <c r="AQ2000" s="72">
        <v>97.15</v>
      </c>
      <c r="AR2000" s="72">
        <v>198.93</v>
      </c>
      <c r="AS2000" s="72">
        <v>296.08</v>
      </c>
      <c r="AT2000" s="95">
        <v>73444</v>
      </c>
      <c r="AU2000" s="95">
        <v>140839</v>
      </c>
      <c r="AV2000" s="95">
        <v>63</v>
      </c>
      <c r="AW2000" s="95">
        <v>59</v>
      </c>
      <c r="AX2000" s="72">
        <v>229.21</v>
      </c>
      <c r="AY2000" s="72">
        <v>264.99</v>
      </c>
      <c r="AZ2000" s="72">
        <v>494.2</v>
      </c>
      <c r="BA2000" s="95">
        <v>181533</v>
      </c>
      <c r="BB2000" s="95">
        <v>200336</v>
      </c>
      <c r="BC2000" s="95">
        <v>66</v>
      </c>
      <c r="BD2000" s="95">
        <v>63</v>
      </c>
      <c r="BE2000" s="72">
        <v>138.41</v>
      </c>
      <c r="BF2000" s="72">
        <v>274.07</v>
      </c>
      <c r="BG2000" s="72">
        <v>412.48</v>
      </c>
      <c r="BH2000" s="95">
        <v>112940</v>
      </c>
      <c r="BI2000" s="95">
        <v>217067</v>
      </c>
      <c r="BJ2000" s="95">
        <v>68</v>
      </c>
      <c r="BK2000" s="95">
        <v>66</v>
      </c>
      <c r="BL2000" s="72">
        <v>194.7</v>
      </c>
      <c r="BM2000" s="72">
        <v>240.08</v>
      </c>
      <c r="BN2000" s="72">
        <v>434.78</v>
      </c>
      <c r="BO2000" s="95">
        <v>168221</v>
      </c>
      <c r="BP2000" s="95">
        <v>193024</v>
      </c>
      <c r="BQ2000" s="95">
        <v>72</v>
      </c>
      <c r="BR2000" s="95">
        <v>67</v>
      </c>
      <c r="BS2000" s="72">
        <v>131.75</v>
      </c>
      <c r="BT2000" s="72">
        <v>213.56</v>
      </c>
      <c r="BU2000" s="72">
        <v>345.31</v>
      </c>
      <c r="BV2000" s="95">
        <v>109086</v>
      </c>
      <c r="BW2000" s="95">
        <v>164014</v>
      </c>
      <c r="BX2000" s="95">
        <v>69</v>
      </c>
      <c r="BY2000" s="95">
        <v>64</v>
      </c>
      <c r="BZ2000" s="95">
        <v>61</v>
      </c>
      <c r="CA2000" s="95">
        <v>65</v>
      </c>
      <c r="CB2000" s="95">
        <v>67</v>
      </c>
      <c r="CC2000" s="95">
        <v>70</v>
      </c>
      <c r="CD2000" s="95">
        <v>67</v>
      </c>
      <c r="CE2000" s="72">
        <v>650.75523149000003</v>
      </c>
      <c r="CF2000" s="72">
        <v>676.59346364999999</v>
      </c>
      <c r="CG2000" s="72">
        <v>712.40329333</v>
      </c>
      <c r="CH2000" s="72">
        <v>716.50152150999998</v>
      </c>
      <c r="CI2000" s="72">
        <v>731.52548966999996</v>
      </c>
      <c r="CJ2000" s="96">
        <v>0.45497905459999999</v>
      </c>
      <c r="CK2000" s="96">
        <v>0.7304238462</v>
      </c>
      <c r="CL2000" s="96">
        <v>0.57899788490000004</v>
      </c>
      <c r="CM2000" s="96">
        <v>0.60680959769999998</v>
      </c>
      <c r="CN2000" s="96">
        <v>0.47204096760000003</v>
      </c>
      <c r="CO2000" s="96">
        <v>0.82900469710000002</v>
      </c>
      <c r="CP2000" s="96">
        <v>0.68594336339999995</v>
      </c>
      <c r="CQ2000" s="96">
        <v>0.99584056389999998</v>
      </c>
      <c r="CR2000" s="96">
        <v>0.6888083196</v>
      </c>
      <c r="CS2000" s="95">
        <v>130</v>
      </c>
      <c r="CT2000" s="95">
        <v>124</v>
      </c>
      <c r="CU2000" s="95">
        <v>126</v>
      </c>
      <c r="CV2000" s="95">
        <v>136</v>
      </c>
      <c r="CW2000" s="95">
        <v>124</v>
      </c>
      <c r="CX2000" s="96">
        <v>0.81204316799999998</v>
      </c>
      <c r="CY2000" s="96">
        <v>0.82759151099999995</v>
      </c>
      <c r="CZ2000" s="96">
        <v>0.87219265400000001</v>
      </c>
      <c r="DA2000" s="96">
        <v>0.84081707900000002</v>
      </c>
      <c r="DB2000" s="96">
        <v>0.79136007900000005</v>
      </c>
      <c r="DC2000">
        <v>2013</v>
      </c>
      <c r="DD2000" s="6">
        <v>63.8</v>
      </c>
      <c r="DE2000" s="96">
        <v>2.4472878000000001E-3</v>
      </c>
      <c r="DF2000" s="72">
        <v>527.70000000000005</v>
      </c>
      <c r="DG2000" s="96">
        <v>1</v>
      </c>
      <c r="DH2000" s="72">
        <v>527.70000000000005</v>
      </c>
      <c r="DI2000" s="72">
        <v>643.00114846999998</v>
      </c>
      <c r="DJ2000" s="96">
        <v>0.2525866188</v>
      </c>
      <c r="DK2000" s="72">
        <v>613.87762123000005</v>
      </c>
      <c r="DL2000" s="96">
        <v>1.0094877960999999</v>
      </c>
      <c r="DM2000" s="72">
        <v>619.70196694000003</v>
      </c>
      <c r="DN2000" s="96">
        <v>1</v>
      </c>
      <c r="DO2000" s="96">
        <v>7.0330000000000002E-3</v>
      </c>
      <c r="DP2000" s="72">
        <v>4.3600000000000003</v>
      </c>
      <c r="DQ2000" s="72">
        <v>615.34</v>
      </c>
      <c r="DR2000" t="s">
        <v>1271</v>
      </c>
      <c r="DT2000" t="s">
        <v>1268</v>
      </c>
    </row>
    <row r="2001" spans="1:124" x14ac:dyDescent="0.3">
      <c r="A2001" t="s">
        <v>1272</v>
      </c>
      <c r="B2001">
        <v>35040</v>
      </c>
      <c r="C2001" s="95">
        <v>1302</v>
      </c>
      <c r="D2001" s="95">
        <v>4805065</v>
      </c>
      <c r="E2001" s="95">
        <v>1271</v>
      </c>
      <c r="F2001" s="95">
        <v>4038314</v>
      </c>
      <c r="G2001" s="95">
        <v>106</v>
      </c>
      <c r="H2001" s="95">
        <v>181883</v>
      </c>
      <c r="I2001" s="95">
        <v>96</v>
      </c>
      <c r="J2001" s="95">
        <v>348686</v>
      </c>
      <c r="K2001" s="95">
        <v>1269</v>
      </c>
      <c r="L2001" s="95">
        <v>4491405</v>
      </c>
      <c r="M2001" s="95">
        <v>1235</v>
      </c>
      <c r="N2001" s="95">
        <v>3970812</v>
      </c>
      <c r="O2001" s="95">
        <v>109</v>
      </c>
      <c r="P2001" s="95">
        <v>323393</v>
      </c>
      <c r="Q2001" s="95">
        <v>99</v>
      </c>
      <c r="R2001" s="95">
        <v>320278</v>
      </c>
      <c r="S2001" s="95">
        <v>1259</v>
      </c>
      <c r="T2001" s="95">
        <v>4934677</v>
      </c>
      <c r="U2001" s="95">
        <v>1211</v>
      </c>
      <c r="V2001" s="95">
        <v>3710149</v>
      </c>
      <c r="W2001" s="95">
        <v>111</v>
      </c>
      <c r="X2001" s="95">
        <v>379397</v>
      </c>
      <c r="Y2001" s="95">
        <v>94</v>
      </c>
      <c r="Z2001" s="95">
        <v>350638</v>
      </c>
      <c r="AA2001" s="95">
        <v>1245</v>
      </c>
      <c r="AB2001" s="95">
        <v>4558196</v>
      </c>
      <c r="AC2001" s="95">
        <v>1195</v>
      </c>
      <c r="AD2001" s="95">
        <v>3886658</v>
      </c>
      <c r="AE2001" s="95">
        <v>105</v>
      </c>
      <c r="AF2001" s="95">
        <v>176722</v>
      </c>
      <c r="AG2001" s="95">
        <v>91</v>
      </c>
      <c r="AH2001" s="95">
        <v>451873</v>
      </c>
      <c r="AI2001" s="95">
        <v>1257</v>
      </c>
      <c r="AJ2001" s="95">
        <v>5181323.99</v>
      </c>
      <c r="AK2001" s="95">
        <v>1196</v>
      </c>
      <c r="AL2001" s="95">
        <v>4330252.5</v>
      </c>
      <c r="AM2001" s="95">
        <v>108</v>
      </c>
      <c r="AN2001" s="95">
        <v>423921</v>
      </c>
      <c r="AO2001" s="95">
        <v>96</v>
      </c>
      <c r="AP2001" s="95">
        <v>320321.74</v>
      </c>
      <c r="AQ2001" s="72">
        <v>295.16000000000003</v>
      </c>
      <c r="AR2001" s="72">
        <v>267.43</v>
      </c>
      <c r="AS2001" s="72">
        <v>562.59</v>
      </c>
      <c r="AT2001" s="95">
        <v>4986948</v>
      </c>
      <c r="AU2001" s="95">
        <v>4387000</v>
      </c>
      <c r="AV2001" s="95">
        <v>1408</v>
      </c>
      <c r="AW2001" s="95">
        <v>1367</v>
      </c>
      <c r="AX2001" s="72">
        <v>291.17</v>
      </c>
      <c r="AY2001" s="72">
        <v>268.06</v>
      </c>
      <c r="AZ2001" s="72">
        <v>559.23</v>
      </c>
      <c r="BA2001" s="95">
        <v>4814798</v>
      </c>
      <c r="BB2001" s="95">
        <v>4291090</v>
      </c>
      <c r="BC2001" s="95">
        <v>1378</v>
      </c>
      <c r="BD2001" s="95">
        <v>1334</v>
      </c>
      <c r="BE2001" s="72">
        <v>323.24</v>
      </c>
      <c r="BF2001" s="72">
        <v>259.31</v>
      </c>
      <c r="BG2001" s="72">
        <v>582.54999999999995</v>
      </c>
      <c r="BH2001" s="95">
        <v>5314074</v>
      </c>
      <c r="BI2001" s="95">
        <v>4060787</v>
      </c>
      <c r="BJ2001" s="95">
        <v>1370</v>
      </c>
      <c r="BK2001" s="95">
        <v>1305</v>
      </c>
      <c r="BL2001" s="72">
        <v>292.27999999999997</v>
      </c>
      <c r="BM2001" s="72">
        <v>281.14</v>
      </c>
      <c r="BN2001" s="72">
        <v>573.41999999999996</v>
      </c>
      <c r="BO2001" s="95">
        <v>4734918</v>
      </c>
      <c r="BP2001" s="95">
        <v>4338531</v>
      </c>
      <c r="BQ2001" s="95">
        <v>1350</v>
      </c>
      <c r="BR2001" s="95">
        <v>1286</v>
      </c>
      <c r="BS2001" s="72">
        <v>342.2</v>
      </c>
      <c r="BT2001" s="72">
        <v>299.95999999999998</v>
      </c>
      <c r="BU2001" s="72">
        <v>642.16</v>
      </c>
      <c r="BV2001" s="95">
        <v>5605244.9900000002</v>
      </c>
      <c r="BW2001" s="95">
        <v>4650574.24</v>
      </c>
      <c r="BX2001" s="95">
        <v>1365</v>
      </c>
      <c r="BY2001" s="95">
        <v>1292</v>
      </c>
      <c r="BZ2001" s="95">
        <v>1388</v>
      </c>
      <c r="CA2001" s="95">
        <v>1357</v>
      </c>
      <c r="CB2001" s="95">
        <v>1339</v>
      </c>
      <c r="CC2001" s="95">
        <v>1320</v>
      </c>
      <c r="CD2001" s="95">
        <v>1329</v>
      </c>
      <c r="CE2001" s="72">
        <v>650.75523149000003</v>
      </c>
      <c r="CF2001" s="72">
        <v>676.59346364999999</v>
      </c>
      <c r="CG2001" s="72">
        <v>712.40329333</v>
      </c>
      <c r="CH2001" s="72">
        <v>716.50152150999998</v>
      </c>
      <c r="CI2001" s="72">
        <v>731.52548966999996</v>
      </c>
      <c r="CJ2001" s="96">
        <v>0.86451859740000003</v>
      </c>
      <c r="CK2001" s="96">
        <v>0.82653769219999995</v>
      </c>
      <c r="CL2001" s="96">
        <v>0.81772502380000001</v>
      </c>
      <c r="CM2001" s="96">
        <v>0.80030534870000003</v>
      </c>
      <c r="CN2001" s="96">
        <v>0.87783680689999999</v>
      </c>
      <c r="CO2001" s="96">
        <v>0.88160870790000001</v>
      </c>
      <c r="CP2001" s="96">
        <v>0.94983714009999998</v>
      </c>
      <c r="CQ2001" s="96">
        <v>0.99584056389999998</v>
      </c>
      <c r="CR2001" s="96">
        <v>0.95380429249999998</v>
      </c>
      <c r="CS2001" s="95">
        <v>1375</v>
      </c>
      <c r="CT2001" s="95">
        <v>1362</v>
      </c>
      <c r="CU2001" s="95">
        <v>1334</v>
      </c>
      <c r="CV2001" s="95">
        <v>1325</v>
      </c>
      <c r="CW2001" s="95">
        <v>1318</v>
      </c>
      <c r="CX2001" s="96">
        <v>0.91479442600000005</v>
      </c>
      <c r="CY2001" s="96">
        <v>0.90489928600000002</v>
      </c>
      <c r="CZ2001" s="96">
        <v>0.88561828799999998</v>
      </c>
      <c r="DA2001" s="96">
        <v>0.83820356900000004</v>
      </c>
      <c r="DB2001" s="96">
        <v>0.86249709900000004</v>
      </c>
      <c r="DC2001">
        <v>2013</v>
      </c>
      <c r="DD2001" s="6">
        <v>1316.8</v>
      </c>
      <c r="DE2001" s="96">
        <v>2.5884796000000001E-3</v>
      </c>
      <c r="DF2001" s="72">
        <v>730.62</v>
      </c>
      <c r="DG2001" s="96">
        <v>1</v>
      </c>
      <c r="DH2001" s="72">
        <v>730.62</v>
      </c>
      <c r="DI2001" s="72">
        <v>643.00114846999998</v>
      </c>
      <c r="DJ2001" s="96">
        <v>1</v>
      </c>
      <c r="DK2001" s="72">
        <v>730.62</v>
      </c>
      <c r="DL2001" s="96">
        <v>1</v>
      </c>
      <c r="DM2001" s="72">
        <v>730.62</v>
      </c>
      <c r="DN2001" s="96">
        <v>1</v>
      </c>
      <c r="DO2001" s="96">
        <v>7.9670000000000001E-3</v>
      </c>
      <c r="DP2001" s="72">
        <v>5.82</v>
      </c>
      <c r="DQ2001" s="72">
        <v>724.8</v>
      </c>
      <c r="DR2001" t="s">
        <v>1272</v>
      </c>
      <c r="DT2001" t="s">
        <v>1268</v>
      </c>
    </row>
    <row r="2002" spans="1:124" x14ac:dyDescent="0.3">
      <c r="A2002" t="s">
        <v>1273</v>
      </c>
      <c r="B2002">
        <v>35050</v>
      </c>
      <c r="C2002" s="95">
        <v>662</v>
      </c>
      <c r="D2002" s="95">
        <v>2533764</v>
      </c>
      <c r="E2002" s="95">
        <v>645</v>
      </c>
      <c r="F2002" s="95">
        <v>2166530</v>
      </c>
      <c r="G2002" s="95">
        <v>37</v>
      </c>
      <c r="H2002" s="95">
        <v>78282</v>
      </c>
      <c r="I2002" s="95">
        <v>35</v>
      </c>
      <c r="J2002" s="95">
        <v>102546</v>
      </c>
      <c r="K2002" s="95">
        <v>661</v>
      </c>
      <c r="L2002" s="95">
        <v>1981361</v>
      </c>
      <c r="M2002" s="95">
        <v>644</v>
      </c>
      <c r="N2002" s="95">
        <v>2190876</v>
      </c>
      <c r="O2002" s="95">
        <v>37</v>
      </c>
      <c r="P2002" s="95">
        <v>34564</v>
      </c>
      <c r="Q2002" s="95">
        <v>35</v>
      </c>
      <c r="R2002" s="95">
        <v>160694</v>
      </c>
      <c r="S2002" s="95">
        <v>685</v>
      </c>
      <c r="T2002" s="95">
        <v>2288777</v>
      </c>
      <c r="U2002" s="95">
        <v>660</v>
      </c>
      <c r="V2002" s="95">
        <v>2439974</v>
      </c>
      <c r="W2002" s="95">
        <v>37</v>
      </c>
      <c r="X2002" s="95">
        <v>183656</v>
      </c>
      <c r="Y2002" s="95">
        <v>35</v>
      </c>
      <c r="Z2002" s="95">
        <v>104581</v>
      </c>
      <c r="AA2002" s="95">
        <v>684</v>
      </c>
      <c r="AB2002" s="95">
        <v>2632009</v>
      </c>
      <c r="AC2002" s="95">
        <v>660</v>
      </c>
      <c r="AD2002" s="95">
        <v>2426989</v>
      </c>
      <c r="AE2002" s="95">
        <v>44</v>
      </c>
      <c r="AF2002" s="95">
        <v>76429</v>
      </c>
      <c r="AG2002" s="95">
        <v>37</v>
      </c>
      <c r="AH2002" s="95">
        <v>181009</v>
      </c>
      <c r="AI2002" s="95">
        <v>664</v>
      </c>
      <c r="AJ2002" s="95">
        <v>2551152</v>
      </c>
      <c r="AK2002" s="95">
        <v>636</v>
      </c>
      <c r="AL2002" s="95">
        <v>2416004</v>
      </c>
      <c r="AM2002" s="95">
        <v>46</v>
      </c>
      <c r="AN2002" s="95">
        <v>358968</v>
      </c>
      <c r="AO2002" s="95">
        <v>40</v>
      </c>
      <c r="AP2002" s="95">
        <v>197051</v>
      </c>
      <c r="AQ2002" s="72">
        <v>311.39999999999998</v>
      </c>
      <c r="AR2002" s="72">
        <v>278.07</v>
      </c>
      <c r="AS2002" s="72">
        <v>589.47</v>
      </c>
      <c r="AT2002" s="95">
        <v>2612046</v>
      </c>
      <c r="AU2002" s="95">
        <v>2269076</v>
      </c>
      <c r="AV2002" s="95">
        <v>699</v>
      </c>
      <c r="AW2002" s="95">
        <v>680</v>
      </c>
      <c r="AX2002" s="72">
        <v>240.68</v>
      </c>
      <c r="AY2002" s="72">
        <v>288.61</v>
      </c>
      <c r="AZ2002" s="72">
        <v>529.29</v>
      </c>
      <c r="BA2002" s="95">
        <v>2015925</v>
      </c>
      <c r="BB2002" s="95">
        <v>2351570</v>
      </c>
      <c r="BC2002" s="95">
        <v>698</v>
      </c>
      <c r="BD2002" s="95">
        <v>679</v>
      </c>
      <c r="BE2002" s="72">
        <v>285.37</v>
      </c>
      <c r="BF2002" s="72">
        <v>305.10000000000002</v>
      </c>
      <c r="BG2002" s="72">
        <v>590.47</v>
      </c>
      <c r="BH2002" s="95">
        <v>2472433</v>
      </c>
      <c r="BI2002" s="95">
        <v>2544555</v>
      </c>
      <c r="BJ2002" s="95">
        <v>722</v>
      </c>
      <c r="BK2002" s="95">
        <v>695</v>
      </c>
      <c r="BL2002" s="72">
        <v>310.02999999999997</v>
      </c>
      <c r="BM2002" s="72">
        <v>311.81</v>
      </c>
      <c r="BN2002" s="72">
        <v>621.84</v>
      </c>
      <c r="BO2002" s="95">
        <v>2708438</v>
      </c>
      <c r="BP2002" s="95">
        <v>2607998</v>
      </c>
      <c r="BQ2002" s="95">
        <v>728</v>
      </c>
      <c r="BR2002" s="95">
        <v>697</v>
      </c>
      <c r="BS2002" s="72">
        <v>341.56</v>
      </c>
      <c r="BT2002" s="72">
        <v>322.12</v>
      </c>
      <c r="BU2002" s="72">
        <v>663.68</v>
      </c>
      <c r="BV2002" s="95">
        <v>2910120</v>
      </c>
      <c r="BW2002" s="95">
        <v>2613055</v>
      </c>
      <c r="BX2002" s="95">
        <v>710</v>
      </c>
      <c r="BY2002" s="95">
        <v>676</v>
      </c>
      <c r="BZ2002" s="95">
        <v>690</v>
      </c>
      <c r="CA2002" s="95">
        <v>689</v>
      </c>
      <c r="CB2002" s="95">
        <v>709</v>
      </c>
      <c r="CC2002" s="95">
        <v>713</v>
      </c>
      <c r="CD2002" s="95">
        <v>693</v>
      </c>
      <c r="CE2002" s="72">
        <v>650.75523149000003</v>
      </c>
      <c r="CF2002" s="72">
        <v>676.59346364999999</v>
      </c>
      <c r="CG2002" s="72">
        <v>712.40329333</v>
      </c>
      <c r="CH2002" s="72">
        <v>716.50152150999998</v>
      </c>
      <c r="CI2002" s="72">
        <v>731.52548966999996</v>
      </c>
      <c r="CJ2002" s="96">
        <v>0.90582445050000004</v>
      </c>
      <c r="CK2002" s="96">
        <v>0.78228659960000002</v>
      </c>
      <c r="CL2002" s="96">
        <v>0.82884232219999998</v>
      </c>
      <c r="CM2002" s="96">
        <v>0.86788371180000001</v>
      </c>
      <c r="CN2002" s="96">
        <v>0.90725478380000002</v>
      </c>
      <c r="CO2002" s="96">
        <v>0.86189856460000003</v>
      </c>
      <c r="CP2002" s="96">
        <v>0.99596218030000006</v>
      </c>
      <c r="CQ2002" s="96">
        <v>0.99584056389999998</v>
      </c>
      <c r="CR2002" s="96">
        <v>1.0001219815</v>
      </c>
      <c r="CS2002" s="95">
        <v>675</v>
      </c>
      <c r="CT2002" s="95">
        <v>664</v>
      </c>
      <c r="CU2002" s="95">
        <v>672</v>
      </c>
      <c r="CV2002" s="95">
        <v>686</v>
      </c>
      <c r="CW2002" s="95">
        <v>659</v>
      </c>
      <c r="CX2002" s="96">
        <v>0.88801498000000001</v>
      </c>
      <c r="CY2002" s="96">
        <v>0.89364108200000003</v>
      </c>
      <c r="CZ2002" s="96">
        <v>0.85032257300000003</v>
      </c>
      <c r="DA2002" s="96">
        <v>0.86014944699999996</v>
      </c>
      <c r="DB2002" s="96">
        <v>0.81678983800000005</v>
      </c>
      <c r="DC2002">
        <v>2013</v>
      </c>
      <c r="DD2002" s="6">
        <v>685.4</v>
      </c>
      <c r="DE2002" s="96">
        <v>1.7796299999999999E-3</v>
      </c>
      <c r="DF2002" s="72">
        <v>766.72</v>
      </c>
      <c r="DG2002" s="96">
        <v>1</v>
      </c>
      <c r="DH2002" s="72">
        <v>766.72</v>
      </c>
      <c r="DI2002" s="72">
        <v>643.00114846999998</v>
      </c>
      <c r="DJ2002" s="96">
        <v>0.82788888140000005</v>
      </c>
      <c r="DK2002" s="72">
        <v>745.42661007000004</v>
      </c>
      <c r="DL2002" s="96">
        <v>1.0094877960999999</v>
      </c>
      <c r="DM2002" s="72">
        <v>752.49906577000002</v>
      </c>
      <c r="DN2002" s="96">
        <v>1</v>
      </c>
      <c r="DO2002" s="96">
        <v>5.2490000000000002E-3</v>
      </c>
      <c r="DP2002" s="72">
        <v>3.95</v>
      </c>
      <c r="DQ2002" s="72">
        <v>748.55</v>
      </c>
      <c r="DR2002" t="s">
        <v>1273</v>
      </c>
      <c r="DT2002" t="s">
        <v>1268</v>
      </c>
    </row>
    <row r="2003" spans="1:124" x14ac:dyDescent="0.3">
      <c r="A2003" t="s">
        <v>352</v>
      </c>
      <c r="B2003">
        <v>35060</v>
      </c>
      <c r="C2003" s="95">
        <v>490</v>
      </c>
      <c r="D2003" s="95">
        <v>1649476</v>
      </c>
      <c r="E2003" s="95">
        <v>484</v>
      </c>
      <c r="F2003" s="95">
        <v>1334035</v>
      </c>
      <c r="G2003" s="95">
        <v>30</v>
      </c>
      <c r="H2003" s="95">
        <v>76511</v>
      </c>
      <c r="I2003" s="95">
        <v>25</v>
      </c>
      <c r="J2003" s="95">
        <v>68251</v>
      </c>
      <c r="K2003" s="95">
        <v>443</v>
      </c>
      <c r="L2003" s="95">
        <v>1444501</v>
      </c>
      <c r="M2003" s="95">
        <v>438</v>
      </c>
      <c r="N2003" s="95">
        <v>1346277</v>
      </c>
      <c r="O2003" s="95">
        <v>37</v>
      </c>
      <c r="P2003" s="95">
        <v>132520</v>
      </c>
      <c r="Q2003" s="95">
        <v>29</v>
      </c>
      <c r="R2003" s="95">
        <v>142730</v>
      </c>
      <c r="S2003" s="95">
        <v>424</v>
      </c>
      <c r="T2003" s="95">
        <v>1133463</v>
      </c>
      <c r="U2003" s="95">
        <v>417</v>
      </c>
      <c r="V2003" s="95">
        <v>1372276</v>
      </c>
      <c r="W2003" s="95">
        <v>34</v>
      </c>
      <c r="X2003" s="95">
        <v>39742</v>
      </c>
      <c r="Y2003" s="95">
        <v>26</v>
      </c>
      <c r="Z2003" s="95">
        <v>68525</v>
      </c>
      <c r="AA2003" s="95">
        <v>423</v>
      </c>
      <c r="AB2003" s="95">
        <v>1538471</v>
      </c>
      <c r="AC2003" s="95">
        <v>412</v>
      </c>
      <c r="AD2003" s="95">
        <v>1380565</v>
      </c>
      <c r="AE2003" s="95">
        <v>25</v>
      </c>
      <c r="AF2003" s="95">
        <v>102404</v>
      </c>
      <c r="AG2003" s="95">
        <v>18</v>
      </c>
      <c r="AH2003" s="95">
        <v>56236</v>
      </c>
      <c r="AI2003" s="95">
        <v>418</v>
      </c>
      <c r="AJ2003" s="95">
        <v>1544069</v>
      </c>
      <c r="AK2003" s="95">
        <v>405</v>
      </c>
      <c r="AL2003" s="95">
        <v>1513611</v>
      </c>
      <c r="AM2003" s="95">
        <v>24</v>
      </c>
      <c r="AN2003" s="95">
        <v>1748</v>
      </c>
      <c r="AO2003" s="95">
        <v>18</v>
      </c>
      <c r="AP2003" s="95">
        <v>25375</v>
      </c>
      <c r="AQ2003" s="72">
        <v>276.60000000000002</v>
      </c>
      <c r="AR2003" s="72">
        <v>229.58</v>
      </c>
      <c r="AS2003" s="72">
        <v>506.18</v>
      </c>
      <c r="AT2003" s="95">
        <v>1725987</v>
      </c>
      <c r="AU2003" s="95">
        <v>1402286</v>
      </c>
      <c r="AV2003" s="95">
        <v>520</v>
      </c>
      <c r="AW2003" s="95">
        <v>509</v>
      </c>
      <c r="AX2003" s="72">
        <v>273.79000000000002</v>
      </c>
      <c r="AY2003" s="72">
        <v>265.7</v>
      </c>
      <c r="AZ2003" s="72">
        <v>539.49</v>
      </c>
      <c r="BA2003" s="95">
        <v>1577021</v>
      </c>
      <c r="BB2003" s="95">
        <v>1489007</v>
      </c>
      <c r="BC2003" s="95">
        <v>480</v>
      </c>
      <c r="BD2003" s="95">
        <v>467</v>
      </c>
      <c r="BE2003" s="72">
        <v>213.47</v>
      </c>
      <c r="BF2003" s="72">
        <v>271.02999999999997</v>
      </c>
      <c r="BG2003" s="72">
        <v>484.5</v>
      </c>
      <c r="BH2003" s="95">
        <v>1173205</v>
      </c>
      <c r="BI2003" s="95">
        <v>1440801</v>
      </c>
      <c r="BJ2003" s="95">
        <v>458</v>
      </c>
      <c r="BK2003" s="95">
        <v>443</v>
      </c>
      <c r="BL2003" s="72">
        <v>305.22000000000003</v>
      </c>
      <c r="BM2003" s="72">
        <v>278.45</v>
      </c>
      <c r="BN2003" s="72">
        <v>583.66999999999996</v>
      </c>
      <c r="BO2003" s="95">
        <v>1640875</v>
      </c>
      <c r="BP2003" s="95">
        <v>1436801</v>
      </c>
      <c r="BQ2003" s="95">
        <v>448</v>
      </c>
      <c r="BR2003" s="95">
        <v>430</v>
      </c>
      <c r="BS2003" s="72">
        <v>291.44</v>
      </c>
      <c r="BT2003" s="72">
        <v>303.19</v>
      </c>
      <c r="BU2003" s="72">
        <v>594.63</v>
      </c>
      <c r="BV2003" s="95">
        <v>1545817</v>
      </c>
      <c r="BW2003" s="95">
        <v>1538986</v>
      </c>
      <c r="BX2003" s="95">
        <v>442</v>
      </c>
      <c r="BY2003" s="95">
        <v>423</v>
      </c>
      <c r="BZ2003" s="95">
        <v>515</v>
      </c>
      <c r="CA2003" s="95">
        <v>474</v>
      </c>
      <c r="CB2003" s="95">
        <v>451</v>
      </c>
      <c r="CC2003" s="95">
        <v>439</v>
      </c>
      <c r="CD2003" s="95">
        <v>433</v>
      </c>
      <c r="CE2003" s="72">
        <v>650.75523149000003</v>
      </c>
      <c r="CF2003" s="72">
        <v>676.59346364999999</v>
      </c>
      <c r="CG2003" s="72">
        <v>712.40329333</v>
      </c>
      <c r="CH2003" s="72">
        <v>716.50152150999998</v>
      </c>
      <c r="CI2003" s="72">
        <v>731.52548966999996</v>
      </c>
      <c r="CJ2003" s="96">
        <v>0.77783469959999996</v>
      </c>
      <c r="CK2003" s="96">
        <v>0.79736212210000001</v>
      </c>
      <c r="CL2003" s="96">
        <v>0.68009230799999998</v>
      </c>
      <c r="CM2003" s="96">
        <v>0.8146109708</v>
      </c>
      <c r="CN2003" s="96">
        <v>0.81286299439999998</v>
      </c>
      <c r="CO2003" s="96">
        <v>0.87118130199999999</v>
      </c>
      <c r="CP2003" s="96">
        <v>0.89137888659999998</v>
      </c>
      <c r="CQ2003" s="96">
        <v>0.99584056389999998</v>
      </c>
      <c r="CR2003" s="96">
        <v>0.89510187829999999</v>
      </c>
      <c r="CS2003" s="95">
        <v>522</v>
      </c>
      <c r="CT2003" s="95">
        <v>490</v>
      </c>
      <c r="CU2003" s="95">
        <v>476</v>
      </c>
      <c r="CV2003" s="95">
        <v>448</v>
      </c>
      <c r="CW2003" s="95">
        <v>438</v>
      </c>
      <c r="CX2003" s="96">
        <v>0.85623205300000005</v>
      </c>
      <c r="CY2003" s="96">
        <v>0.88559600900000002</v>
      </c>
      <c r="CZ2003" s="96">
        <v>0.88030096999999996</v>
      </c>
      <c r="DA2003" s="96">
        <v>0.89034691799999999</v>
      </c>
      <c r="DB2003" s="96">
        <v>0.84335742899999999</v>
      </c>
      <c r="DC2003">
        <v>2013</v>
      </c>
      <c r="DD2003" s="6">
        <v>454.4</v>
      </c>
      <c r="DE2003" s="96">
        <v>2.6551706999999999E-3</v>
      </c>
      <c r="DF2003" s="72">
        <v>685.6</v>
      </c>
      <c r="DG2003" s="96">
        <v>1</v>
      </c>
      <c r="DH2003" s="72">
        <v>685.6</v>
      </c>
      <c r="DI2003" s="72">
        <v>643.00114846999998</v>
      </c>
      <c r="DJ2003" s="96">
        <v>0.67409198189999997</v>
      </c>
      <c r="DK2003" s="72">
        <v>671.71669271999997</v>
      </c>
      <c r="DL2003" s="96">
        <v>1.0094877960999999</v>
      </c>
      <c r="DM2003" s="72">
        <v>678.08980374999999</v>
      </c>
      <c r="DN2003" s="96">
        <v>1</v>
      </c>
      <c r="DO2003" s="96">
        <v>5.7470000000000004E-3</v>
      </c>
      <c r="DP2003" s="72">
        <v>3.9</v>
      </c>
      <c r="DQ2003" s="72">
        <v>674.19</v>
      </c>
      <c r="DR2003" t="s">
        <v>352</v>
      </c>
      <c r="DT2003" t="s">
        <v>1268</v>
      </c>
    </row>
    <row r="2004" spans="1:124" x14ac:dyDescent="0.3">
      <c r="A2004" t="s">
        <v>1274</v>
      </c>
      <c r="B2004">
        <v>35070</v>
      </c>
      <c r="C2004" s="95">
        <v>9170</v>
      </c>
      <c r="D2004" s="95">
        <v>25556961</v>
      </c>
      <c r="E2004" s="95">
        <v>8776</v>
      </c>
      <c r="F2004" s="95">
        <v>26156602</v>
      </c>
      <c r="G2004" s="95">
        <v>1487</v>
      </c>
      <c r="H2004" s="95">
        <v>3171306</v>
      </c>
      <c r="I2004" s="95">
        <v>1259</v>
      </c>
      <c r="J2004" s="95">
        <v>5068675</v>
      </c>
      <c r="K2004" s="95">
        <v>9198</v>
      </c>
      <c r="L2004" s="95">
        <v>25160313</v>
      </c>
      <c r="M2004" s="95">
        <v>8764</v>
      </c>
      <c r="N2004" s="95">
        <v>27090544</v>
      </c>
      <c r="O2004" s="95">
        <v>1560</v>
      </c>
      <c r="P2004" s="95">
        <v>3280307</v>
      </c>
      <c r="Q2004" s="95">
        <v>1328</v>
      </c>
      <c r="R2004" s="95">
        <v>5109051</v>
      </c>
      <c r="S2004" s="95">
        <v>9325</v>
      </c>
      <c r="T2004" s="95">
        <v>26677232</v>
      </c>
      <c r="U2004" s="95">
        <v>8814</v>
      </c>
      <c r="V2004" s="95">
        <v>27975735</v>
      </c>
      <c r="W2004" s="95">
        <v>1525</v>
      </c>
      <c r="X2004" s="95">
        <v>4687796</v>
      </c>
      <c r="Y2004" s="95">
        <v>1291</v>
      </c>
      <c r="Z2004" s="95">
        <v>6784296</v>
      </c>
      <c r="AA2004" s="95">
        <v>9520</v>
      </c>
      <c r="AB2004" s="95">
        <v>26147052</v>
      </c>
      <c r="AC2004" s="95">
        <v>8943</v>
      </c>
      <c r="AD2004" s="95">
        <v>29381592</v>
      </c>
      <c r="AE2004" s="95">
        <v>1556</v>
      </c>
      <c r="AF2004" s="95">
        <v>4101186</v>
      </c>
      <c r="AG2004" s="95">
        <v>1338</v>
      </c>
      <c r="AH2004" s="95">
        <v>7020236</v>
      </c>
      <c r="AI2004" s="95">
        <v>9782</v>
      </c>
      <c r="AJ2004" s="95">
        <v>27226122.469999999</v>
      </c>
      <c r="AK2004" s="95">
        <v>9146</v>
      </c>
      <c r="AL2004" s="95">
        <v>32502892.23</v>
      </c>
      <c r="AM2004" s="95">
        <v>1680</v>
      </c>
      <c r="AN2004" s="95">
        <v>4474127</v>
      </c>
      <c r="AO2004" s="95">
        <v>1461</v>
      </c>
      <c r="AP2004" s="95">
        <v>5701712.6399999997</v>
      </c>
      <c r="AQ2004" s="72">
        <v>224.64</v>
      </c>
      <c r="AR2004" s="72">
        <v>259.3</v>
      </c>
      <c r="AS2004" s="72">
        <v>483.94</v>
      </c>
      <c r="AT2004" s="95">
        <v>28728267</v>
      </c>
      <c r="AU2004" s="95">
        <v>31225277</v>
      </c>
      <c r="AV2004" s="95">
        <v>10657</v>
      </c>
      <c r="AW2004" s="95">
        <v>10035</v>
      </c>
      <c r="AX2004" s="72">
        <v>220.31</v>
      </c>
      <c r="AY2004" s="72">
        <v>265.88</v>
      </c>
      <c r="AZ2004" s="72">
        <v>486.19</v>
      </c>
      <c r="BA2004" s="95">
        <v>28440620</v>
      </c>
      <c r="BB2004" s="95">
        <v>32199595</v>
      </c>
      <c r="BC2004" s="95">
        <v>10758</v>
      </c>
      <c r="BD2004" s="95">
        <v>10092</v>
      </c>
      <c r="BE2004" s="72">
        <v>240.9</v>
      </c>
      <c r="BF2004" s="72">
        <v>286.66000000000003</v>
      </c>
      <c r="BG2004" s="72">
        <v>527.55999999999995</v>
      </c>
      <c r="BH2004" s="95">
        <v>31365028</v>
      </c>
      <c r="BI2004" s="95">
        <v>34760031</v>
      </c>
      <c r="BJ2004" s="95">
        <v>10850</v>
      </c>
      <c r="BK2004" s="95">
        <v>10105</v>
      </c>
      <c r="BL2004" s="72">
        <v>227.58</v>
      </c>
      <c r="BM2004" s="72">
        <v>295.06</v>
      </c>
      <c r="BN2004" s="72">
        <v>522.64</v>
      </c>
      <c r="BO2004" s="95">
        <v>30248238</v>
      </c>
      <c r="BP2004" s="95">
        <v>36401828</v>
      </c>
      <c r="BQ2004" s="95">
        <v>11076</v>
      </c>
      <c r="BR2004" s="95">
        <v>10281</v>
      </c>
      <c r="BS2004" s="72">
        <v>230.47</v>
      </c>
      <c r="BT2004" s="72">
        <v>300.14999999999998</v>
      </c>
      <c r="BU2004" s="72">
        <v>530.62</v>
      </c>
      <c r="BV2004" s="95">
        <v>31700249.469999999</v>
      </c>
      <c r="BW2004" s="95">
        <v>38204604.869999997</v>
      </c>
      <c r="BX2004" s="95">
        <v>11462</v>
      </c>
      <c r="BY2004" s="95">
        <v>10607</v>
      </c>
      <c r="BZ2004" s="95">
        <v>10361</v>
      </c>
      <c r="CA2004" s="95">
        <v>10437</v>
      </c>
      <c r="CB2004" s="95">
        <v>10491</v>
      </c>
      <c r="CC2004" s="95">
        <v>10699</v>
      </c>
      <c r="CD2004" s="95">
        <v>11044</v>
      </c>
      <c r="CE2004" s="72">
        <v>650.75523149000003</v>
      </c>
      <c r="CF2004" s="72">
        <v>676.59346364999999</v>
      </c>
      <c r="CG2004" s="72">
        <v>712.40329333</v>
      </c>
      <c r="CH2004" s="72">
        <v>716.50152150999998</v>
      </c>
      <c r="CI2004" s="72">
        <v>731.52548966999996</v>
      </c>
      <c r="CJ2004" s="96">
        <v>0.74365902350000002</v>
      </c>
      <c r="CK2004" s="96">
        <v>0.71858512699999999</v>
      </c>
      <c r="CL2004" s="96">
        <v>0.74053559960000004</v>
      </c>
      <c r="CM2004" s="96">
        <v>0.72943320330000005</v>
      </c>
      <c r="CN2004" s="96">
        <v>0.72536091700000005</v>
      </c>
      <c r="CO2004" s="96">
        <v>0.9467377293</v>
      </c>
      <c r="CP2004" s="96">
        <v>0.77266887279999996</v>
      </c>
      <c r="CQ2004" s="96">
        <v>0.99584056389999998</v>
      </c>
      <c r="CR2004" s="96">
        <v>0.77589605250000004</v>
      </c>
      <c r="CS2004" s="95">
        <v>9729</v>
      </c>
      <c r="CT2004" s="95">
        <v>9910</v>
      </c>
      <c r="CU2004" s="95">
        <v>9975</v>
      </c>
      <c r="CV2004" s="95">
        <v>10025</v>
      </c>
      <c r="CW2004" s="95">
        <v>10215</v>
      </c>
      <c r="CX2004" s="96">
        <v>0.96803079000000003</v>
      </c>
      <c r="CY2004" s="96">
        <v>0.96138660799999998</v>
      </c>
      <c r="CZ2004" s="96">
        <v>0.940692415</v>
      </c>
      <c r="DA2004" s="96">
        <v>0.93593206799999995</v>
      </c>
      <c r="DB2004" s="96">
        <v>0.92875419400000003</v>
      </c>
      <c r="DC2004">
        <v>2013</v>
      </c>
      <c r="DD2004" s="6">
        <v>10224</v>
      </c>
      <c r="DE2004" s="96">
        <v>3.9181284999999996E-3</v>
      </c>
      <c r="DF2004" s="72">
        <v>593.54999999999995</v>
      </c>
      <c r="DG2004" s="96">
        <v>1</v>
      </c>
      <c r="DH2004" s="72">
        <v>593.54999999999995</v>
      </c>
      <c r="DI2004" s="72">
        <v>592.84261965999997</v>
      </c>
      <c r="DJ2004" s="96">
        <v>1</v>
      </c>
      <c r="DK2004" s="72">
        <v>593.54999999999995</v>
      </c>
      <c r="DL2004" s="96">
        <v>1</v>
      </c>
      <c r="DM2004" s="72">
        <v>593.54999999999995</v>
      </c>
      <c r="DN2004" s="96">
        <v>1</v>
      </c>
      <c r="DO2004" s="96">
        <v>9.0430000000000007E-3</v>
      </c>
      <c r="DP2004" s="72">
        <v>5.37</v>
      </c>
      <c r="DQ2004" s="72">
        <v>588.17999999999995</v>
      </c>
      <c r="DR2004" t="s">
        <v>1274</v>
      </c>
      <c r="DT2004" t="s">
        <v>1268</v>
      </c>
    </row>
    <row r="2005" spans="1:124" x14ac:dyDescent="0.3">
      <c r="A2005" t="s">
        <v>490</v>
      </c>
      <c r="B2005">
        <v>35080</v>
      </c>
      <c r="C2005" s="95">
        <v>12014</v>
      </c>
      <c r="D2005" s="95">
        <v>35825527</v>
      </c>
      <c r="E2005" s="95">
        <v>11258</v>
      </c>
      <c r="F2005" s="95">
        <v>29815837</v>
      </c>
      <c r="G2005" s="95">
        <v>2089</v>
      </c>
      <c r="H2005" s="95">
        <v>6192084</v>
      </c>
      <c r="I2005" s="95">
        <v>1756</v>
      </c>
      <c r="J2005" s="95">
        <v>5138468</v>
      </c>
      <c r="K2005" s="95">
        <v>11931</v>
      </c>
      <c r="L2005" s="95">
        <v>35871871</v>
      </c>
      <c r="M2005" s="95">
        <v>11050</v>
      </c>
      <c r="N2005" s="95">
        <v>30458589</v>
      </c>
      <c r="O2005" s="95">
        <v>2181</v>
      </c>
      <c r="P2005" s="95">
        <v>5603819</v>
      </c>
      <c r="Q2005" s="95">
        <v>1822</v>
      </c>
      <c r="R2005" s="95">
        <v>5370927</v>
      </c>
      <c r="S2005" s="95">
        <v>12024</v>
      </c>
      <c r="T2005" s="95">
        <v>40324974</v>
      </c>
      <c r="U2005" s="95">
        <v>11051</v>
      </c>
      <c r="V2005" s="95">
        <v>32644402</v>
      </c>
      <c r="W2005" s="95">
        <v>2312</v>
      </c>
      <c r="X2005" s="95">
        <v>6093545</v>
      </c>
      <c r="Y2005" s="95">
        <v>1955</v>
      </c>
      <c r="Z2005" s="95">
        <v>5846705</v>
      </c>
      <c r="AA2005" s="95">
        <v>12198</v>
      </c>
      <c r="AB2005" s="95">
        <v>39491662</v>
      </c>
      <c r="AC2005" s="95">
        <v>11124</v>
      </c>
      <c r="AD2005" s="95">
        <v>35855397</v>
      </c>
      <c r="AE2005" s="95">
        <v>2400</v>
      </c>
      <c r="AF2005" s="95">
        <v>8355180</v>
      </c>
      <c r="AG2005" s="95">
        <v>2045</v>
      </c>
      <c r="AH2005" s="95">
        <v>6759129</v>
      </c>
      <c r="AI2005" s="95">
        <v>12485</v>
      </c>
      <c r="AJ2005" s="95">
        <v>40445607</v>
      </c>
      <c r="AK2005" s="95">
        <v>11343</v>
      </c>
      <c r="AL2005" s="95">
        <v>37834119.159999996</v>
      </c>
      <c r="AM2005" s="95">
        <v>2552</v>
      </c>
      <c r="AN2005" s="95">
        <v>8159604.3499999996</v>
      </c>
      <c r="AO2005" s="95">
        <v>2183</v>
      </c>
      <c r="AP2005" s="95">
        <v>8001145.6100000003</v>
      </c>
      <c r="AQ2005" s="72">
        <v>248.28</v>
      </c>
      <c r="AR2005" s="72">
        <v>223.83</v>
      </c>
      <c r="AS2005" s="72">
        <v>472.11</v>
      </c>
      <c r="AT2005" s="95">
        <v>42017611</v>
      </c>
      <c r="AU2005" s="95">
        <v>34954305</v>
      </c>
      <c r="AV2005" s="95">
        <v>14103</v>
      </c>
      <c r="AW2005" s="95">
        <v>13014</v>
      </c>
      <c r="AX2005" s="72">
        <v>244.92</v>
      </c>
      <c r="AY2005" s="72">
        <v>231.96</v>
      </c>
      <c r="AZ2005" s="72">
        <v>476.88</v>
      </c>
      <c r="BA2005" s="95">
        <v>41475690</v>
      </c>
      <c r="BB2005" s="95">
        <v>35829516</v>
      </c>
      <c r="BC2005" s="95">
        <v>14112</v>
      </c>
      <c r="BD2005" s="95">
        <v>12872</v>
      </c>
      <c r="BE2005" s="72">
        <v>269.82</v>
      </c>
      <c r="BF2005" s="72">
        <v>246.62</v>
      </c>
      <c r="BG2005" s="72">
        <v>516.44000000000005</v>
      </c>
      <c r="BH2005" s="95">
        <v>46418519</v>
      </c>
      <c r="BI2005" s="95">
        <v>38491107</v>
      </c>
      <c r="BJ2005" s="95">
        <v>14336</v>
      </c>
      <c r="BK2005" s="95">
        <v>13006</v>
      </c>
      <c r="BL2005" s="72">
        <v>273.14</v>
      </c>
      <c r="BM2005" s="72">
        <v>269.66000000000003</v>
      </c>
      <c r="BN2005" s="72">
        <v>542.79999999999995</v>
      </c>
      <c r="BO2005" s="95">
        <v>47846842</v>
      </c>
      <c r="BP2005" s="95">
        <v>42614526</v>
      </c>
      <c r="BQ2005" s="95">
        <v>14598</v>
      </c>
      <c r="BR2005" s="95">
        <v>13169</v>
      </c>
      <c r="BS2005" s="72">
        <v>269.36</v>
      </c>
      <c r="BT2005" s="72">
        <v>282.39</v>
      </c>
      <c r="BU2005" s="72">
        <v>551.75</v>
      </c>
      <c r="BV2005" s="95">
        <v>48605211.350000001</v>
      </c>
      <c r="BW2005" s="95">
        <v>45835264.770000003</v>
      </c>
      <c r="BX2005" s="95">
        <v>15037</v>
      </c>
      <c r="BY2005" s="95">
        <v>13526</v>
      </c>
      <c r="BZ2005" s="95">
        <v>13584</v>
      </c>
      <c r="CA2005" s="95">
        <v>13514</v>
      </c>
      <c r="CB2005" s="95">
        <v>13695</v>
      </c>
      <c r="CC2005" s="95">
        <v>13920</v>
      </c>
      <c r="CD2005" s="95">
        <v>14298</v>
      </c>
      <c r="CE2005" s="72">
        <v>650.75523149000003</v>
      </c>
      <c r="CF2005" s="72">
        <v>676.59346364999999</v>
      </c>
      <c r="CG2005" s="72">
        <v>712.40329333</v>
      </c>
      <c r="CH2005" s="72">
        <v>716.50152150999998</v>
      </c>
      <c r="CI2005" s="72">
        <v>731.52548966999996</v>
      </c>
      <c r="CJ2005" s="96">
        <v>0.72548014549999995</v>
      </c>
      <c r="CK2005" s="96">
        <v>0.70482501769999995</v>
      </c>
      <c r="CL2005" s="96">
        <v>0.72492646350000001</v>
      </c>
      <c r="CM2005" s="96">
        <v>0.75756991949999997</v>
      </c>
      <c r="CN2005" s="96">
        <v>0.7542457615</v>
      </c>
      <c r="CO2005" s="96">
        <v>0.93129962639999997</v>
      </c>
      <c r="CP2005" s="96">
        <v>0.7875118176</v>
      </c>
      <c r="CQ2005" s="96">
        <v>0.99584056389999998</v>
      </c>
      <c r="CR2005" s="96">
        <v>0.79080099140000004</v>
      </c>
      <c r="CS2005" s="95">
        <v>12500</v>
      </c>
      <c r="CT2005" s="95">
        <v>12490</v>
      </c>
      <c r="CU2005" s="95">
        <v>12564</v>
      </c>
      <c r="CV2005" s="95">
        <v>12826</v>
      </c>
      <c r="CW2005" s="95">
        <v>13115</v>
      </c>
      <c r="CX2005" s="96">
        <v>0.92561989300000003</v>
      </c>
      <c r="CY2005" s="96">
        <v>0.92839678400000003</v>
      </c>
      <c r="CZ2005" s="96">
        <v>0.92808074900000004</v>
      </c>
      <c r="DA2005" s="96">
        <v>0.93214473399999997</v>
      </c>
      <c r="DB2005" s="96">
        <v>0.94173468500000002</v>
      </c>
      <c r="DC2005">
        <v>2013</v>
      </c>
      <c r="DD2005" s="6">
        <v>13117.4</v>
      </c>
      <c r="DE2005" s="96">
        <v>4.0484225E-3</v>
      </c>
      <c r="DF2005" s="72">
        <v>604.87</v>
      </c>
      <c r="DG2005" s="96">
        <v>1</v>
      </c>
      <c r="DH2005" s="72">
        <v>604.87</v>
      </c>
      <c r="DI2005" s="72">
        <v>604.87</v>
      </c>
      <c r="DJ2005" s="96">
        <v>1</v>
      </c>
      <c r="DK2005" s="72">
        <v>604.87</v>
      </c>
      <c r="DL2005" s="96">
        <v>1</v>
      </c>
      <c r="DM2005" s="72">
        <v>604.87</v>
      </c>
      <c r="DN2005" s="96">
        <v>1</v>
      </c>
      <c r="DO2005" s="96">
        <v>1.1901999999999999E-2</v>
      </c>
      <c r="DP2005" s="72">
        <v>7.2</v>
      </c>
      <c r="DQ2005" s="72">
        <v>597.66999999999996</v>
      </c>
      <c r="DR2005" t="s">
        <v>490</v>
      </c>
      <c r="DT2005" t="s">
        <v>1268</v>
      </c>
    </row>
    <row r="2006" spans="1:124" x14ac:dyDescent="0.3">
      <c r="A2006" t="s">
        <v>1275</v>
      </c>
      <c r="B2006">
        <v>35090</v>
      </c>
      <c r="C2006" s="95">
        <v>967</v>
      </c>
      <c r="D2006" s="95">
        <v>3739110</v>
      </c>
      <c r="E2006" s="95">
        <v>943</v>
      </c>
      <c r="F2006" s="95">
        <v>2823357</v>
      </c>
      <c r="G2006" s="95">
        <v>47</v>
      </c>
      <c r="H2006" s="95">
        <v>178282</v>
      </c>
      <c r="I2006" s="95">
        <v>43</v>
      </c>
      <c r="J2006" s="95">
        <v>143879</v>
      </c>
      <c r="K2006" s="95">
        <v>935</v>
      </c>
      <c r="L2006" s="95">
        <v>3476918</v>
      </c>
      <c r="M2006" s="95">
        <v>911</v>
      </c>
      <c r="N2006" s="95">
        <v>2843968</v>
      </c>
      <c r="O2006" s="95">
        <v>47</v>
      </c>
      <c r="P2006" s="95">
        <v>256315</v>
      </c>
      <c r="Q2006" s="95">
        <v>42</v>
      </c>
      <c r="R2006" s="95">
        <v>178707</v>
      </c>
      <c r="S2006" s="95">
        <v>918</v>
      </c>
      <c r="T2006" s="95">
        <v>3720649</v>
      </c>
      <c r="U2006" s="95">
        <v>891</v>
      </c>
      <c r="V2006" s="95">
        <v>3015931</v>
      </c>
      <c r="W2006" s="95">
        <v>54</v>
      </c>
      <c r="X2006" s="95">
        <v>70623</v>
      </c>
      <c r="Y2006" s="95">
        <v>47</v>
      </c>
      <c r="Z2006" s="95">
        <v>153121</v>
      </c>
      <c r="AA2006" s="95">
        <v>917</v>
      </c>
      <c r="AB2006" s="95">
        <v>4121988</v>
      </c>
      <c r="AC2006" s="95">
        <v>883</v>
      </c>
      <c r="AD2006" s="95">
        <v>3188916</v>
      </c>
      <c r="AE2006" s="95">
        <v>52</v>
      </c>
      <c r="AF2006" s="95">
        <v>91187</v>
      </c>
      <c r="AG2006" s="95">
        <v>47</v>
      </c>
      <c r="AH2006" s="95">
        <v>167966</v>
      </c>
      <c r="AI2006" s="95">
        <v>904</v>
      </c>
      <c r="AJ2006" s="95">
        <v>3166717</v>
      </c>
      <c r="AK2006" s="95">
        <v>863</v>
      </c>
      <c r="AL2006" s="95">
        <v>3134579.76</v>
      </c>
      <c r="AM2006" s="95">
        <v>51</v>
      </c>
      <c r="AN2006" s="95">
        <v>206859</v>
      </c>
      <c r="AO2006" s="95">
        <v>46</v>
      </c>
      <c r="AP2006" s="95">
        <v>167446</v>
      </c>
      <c r="AQ2006" s="72">
        <v>321.94</v>
      </c>
      <c r="AR2006" s="72">
        <v>250.78</v>
      </c>
      <c r="AS2006" s="72">
        <v>572.72</v>
      </c>
      <c r="AT2006" s="95">
        <v>3917392</v>
      </c>
      <c r="AU2006" s="95">
        <v>2967236</v>
      </c>
      <c r="AV2006" s="95">
        <v>1014</v>
      </c>
      <c r="AW2006" s="95">
        <v>986</v>
      </c>
      <c r="AX2006" s="72">
        <v>316.81</v>
      </c>
      <c r="AY2006" s="72">
        <v>264.31</v>
      </c>
      <c r="AZ2006" s="72">
        <v>581.12</v>
      </c>
      <c r="BA2006" s="95">
        <v>3733233</v>
      </c>
      <c r="BB2006" s="95">
        <v>3022675</v>
      </c>
      <c r="BC2006" s="95">
        <v>982</v>
      </c>
      <c r="BD2006" s="95">
        <v>953</v>
      </c>
      <c r="BE2006" s="72">
        <v>325.04000000000002</v>
      </c>
      <c r="BF2006" s="72">
        <v>281.54000000000002</v>
      </c>
      <c r="BG2006" s="72">
        <v>606.58000000000004</v>
      </c>
      <c r="BH2006" s="95">
        <v>3791272</v>
      </c>
      <c r="BI2006" s="95">
        <v>3169052</v>
      </c>
      <c r="BJ2006" s="95">
        <v>972</v>
      </c>
      <c r="BK2006" s="95">
        <v>938</v>
      </c>
      <c r="BL2006" s="72">
        <v>362.33</v>
      </c>
      <c r="BM2006" s="72">
        <v>300.8</v>
      </c>
      <c r="BN2006" s="72">
        <v>663.13</v>
      </c>
      <c r="BO2006" s="95">
        <v>4213175</v>
      </c>
      <c r="BP2006" s="95">
        <v>3356882</v>
      </c>
      <c r="BQ2006" s="95">
        <v>969</v>
      </c>
      <c r="BR2006" s="95">
        <v>930</v>
      </c>
      <c r="BS2006" s="72">
        <v>294.38</v>
      </c>
      <c r="BT2006" s="72">
        <v>302.72000000000003</v>
      </c>
      <c r="BU2006" s="72">
        <v>597.1</v>
      </c>
      <c r="BV2006" s="95">
        <v>3373576</v>
      </c>
      <c r="BW2006" s="95">
        <v>3302025.76</v>
      </c>
      <c r="BX2006" s="95">
        <v>955</v>
      </c>
      <c r="BY2006" s="95">
        <v>909</v>
      </c>
      <c r="BZ2006" s="95">
        <v>1001</v>
      </c>
      <c r="CA2006" s="95">
        <v>968</v>
      </c>
      <c r="CB2006" s="95">
        <v>956</v>
      </c>
      <c r="CC2006" s="95">
        <v>950</v>
      </c>
      <c r="CD2006" s="95">
        <v>932</v>
      </c>
      <c r="CE2006" s="72">
        <v>650.75523149000003</v>
      </c>
      <c r="CF2006" s="72">
        <v>676.59346364999999</v>
      </c>
      <c r="CG2006" s="72">
        <v>712.40329333</v>
      </c>
      <c r="CH2006" s="72">
        <v>716.50152150999998</v>
      </c>
      <c r="CI2006" s="72">
        <v>731.52548966999996</v>
      </c>
      <c r="CJ2006" s="96">
        <v>0.88008512620000001</v>
      </c>
      <c r="CK2006" s="96">
        <v>0.85889094590000004</v>
      </c>
      <c r="CL2006" s="96">
        <v>0.85145591789999997</v>
      </c>
      <c r="CM2006" s="96">
        <v>0.92551094460000005</v>
      </c>
      <c r="CN2006" s="96">
        <v>0.81623950010000001</v>
      </c>
      <c r="CO2006" s="96">
        <v>0.93357098530000004</v>
      </c>
      <c r="CP2006" s="96">
        <v>0.92808849100000002</v>
      </c>
      <c r="CQ2006" s="96">
        <v>0.99584056389999998</v>
      </c>
      <c r="CR2006" s="96">
        <v>0.93196480650000002</v>
      </c>
      <c r="CS2006" s="95">
        <v>1035</v>
      </c>
      <c r="CT2006" s="95">
        <v>1015</v>
      </c>
      <c r="CU2006" s="95">
        <v>1003</v>
      </c>
      <c r="CV2006" s="95">
        <v>992</v>
      </c>
      <c r="CW2006" s="95">
        <v>972</v>
      </c>
      <c r="CX2006" s="96">
        <v>0.93869898799999996</v>
      </c>
      <c r="CY2006" s="96">
        <v>0.944467269</v>
      </c>
      <c r="CZ2006" s="96">
        <v>0.96792595800000003</v>
      </c>
      <c r="DA2006" s="96">
        <v>0.91375157900000004</v>
      </c>
      <c r="DB2006" s="96">
        <v>0.90150884799999997</v>
      </c>
      <c r="DC2006">
        <v>2013</v>
      </c>
      <c r="DD2006" s="6">
        <v>943.2</v>
      </c>
      <c r="DE2006" s="96">
        <v>3.0007586999999999E-3</v>
      </c>
      <c r="DF2006" s="72">
        <v>713.59</v>
      </c>
      <c r="DG2006" s="96">
        <v>1</v>
      </c>
      <c r="DH2006" s="72">
        <v>713.59</v>
      </c>
      <c r="DI2006" s="72">
        <v>643.00114846999998</v>
      </c>
      <c r="DJ2006" s="96">
        <v>0.9711848434</v>
      </c>
      <c r="DK2006" s="72">
        <v>711.55597119000004</v>
      </c>
      <c r="DL2006" s="96">
        <v>1.0094877960999999</v>
      </c>
      <c r="DM2006" s="72">
        <v>718.30706916999998</v>
      </c>
      <c r="DN2006" s="96">
        <v>1</v>
      </c>
      <c r="DO2006" s="96">
        <v>1.1705E-2</v>
      </c>
      <c r="DP2006" s="72">
        <v>8.41</v>
      </c>
      <c r="DQ2006" s="72">
        <v>709.9</v>
      </c>
      <c r="DR2006" t="s">
        <v>1275</v>
      </c>
      <c r="DT2006" t="s">
        <v>1268</v>
      </c>
    </row>
    <row r="2007" spans="1:124" x14ac:dyDescent="0.3">
      <c r="A2007" t="s">
        <v>1276</v>
      </c>
      <c r="B2007">
        <v>35100</v>
      </c>
      <c r="C2007" s="95">
        <v>1043</v>
      </c>
      <c r="D2007" s="95">
        <v>2977265</v>
      </c>
      <c r="E2007" s="95">
        <v>1023</v>
      </c>
      <c r="F2007" s="95">
        <v>3297790</v>
      </c>
      <c r="G2007" s="95">
        <v>58</v>
      </c>
      <c r="H2007" s="95">
        <v>127669</v>
      </c>
      <c r="I2007" s="95">
        <v>55</v>
      </c>
      <c r="J2007" s="95">
        <v>142650</v>
      </c>
      <c r="K2007" s="95">
        <v>1026</v>
      </c>
      <c r="L2007" s="95">
        <v>3416232</v>
      </c>
      <c r="M2007" s="95">
        <v>1003</v>
      </c>
      <c r="N2007" s="95">
        <v>3288071</v>
      </c>
      <c r="O2007" s="95">
        <v>53</v>
      </c>
      <c r="P2007" s="95">
        <v>119335</v>
      </c>
      <c r="Q2007" s="95">
        <v>50</v>
      </c>
      <c r="R2007" s="95">
        <v>120262</v>
      </c>
      <c r="S2007" s="95">
        <v>1028</v>
      </c>
      <c r="T2007" s="95">
        <v>4562581</v>
      </c>
      <c r="U2007" s="95">
        <v>1002</v>
      </c>
      <c r="V2007" s="95">
        <v>3552159</v>
      </c>
      <c r="W2007" s="95">
        <v>57</v>
      </c>
      <c r="X2007" s="95">
        <v>194760</v>
      </c>
      <c r="Y2007" s="95">
        <v>56</v>
      </c>
      <c r="Z2007" s="95">
        <v>162133</v>
      </c>
      <c r="AA2007" s="95">
        <v>1034</v>
      </c>
      <c r="AB2007" s="95">
        <v>3335209</v>
      </c>
      <c r="AC2007" s="95">
        <v>1001</v>
      </c>
      <c r="AD2007" s="95">
        <v>3209958</v>
      </c>
      <c r="AE2007" s="95">
        <v>65</v>
      </c>
      <c r="AF2007" s="95">
        <v>187263</v>
      </c>
      <c r="AG2007" s="95">
        <v>64</v>
      </c>
      <c r="AH2007" s="95">
        <v>195368</v>
      </c>
      <c r="AI2007" s="95">
        <v>1025</v>
      </c>
      <c r="AJ2007" s="95">
        <v>4176448.98</v>
      </c>
      <c r="AK2007" s="95">
        <v>986</v>
      </c>
      <c r="AL2007" s="95">
        <v>3527923.95</v>
      </c>
      <c r="AM2007" s="95">
        <v>67</v>
      </c>
      <c r="AN2007" s="95">
        <v>208176</v>
      </c>
      <c r="AO2007" s="95">
        <v>64</v>
      </c>
      <c r="AP2007" s="95">
        <v>208117</v>
      </c>
      <c r="AQ2007" s="72">
        <v>235.01</v>
      </c>
      <c r="AR2007" s="72">
        <v>265.95999999999998</v>
      </c>
      <c r="AS2007" s="72">
        <v>500.97</v>
      </c>
      <c r="AT2007" s="95">
        <v>3104934</v>
      </c>
      <c r="AU2007" s="95">
        <v>3440440</v>
      </c>
      <c r="AV2007" s="95">
        <v>1101</v>
      </c>
      <c r="AW2007" s="95">
        <v>1078</v>
      </c>
      <c r="AX2007" s="72">
        <v>273.06</v>
      </c>
      <c r="AY2007" s="72">
        <v>269.73</v>
      </c>
      <c r="AZ2007" s="72">
        <v>542.79</v>
      </c>
      <c r="BA2007" s="95">
        <v>3535567</v>
      </c>
      <c r="BB2007" s="95">
        <v>3408333</v>
      </c>
      <c r="BC2007" s="95">
        <v>1079</v>
      </c>
      <c r="BD2007" s="95">
        <v>1053</v>
      </c>
      <c r="BE2007" s="72">
        <v>365.39</v>
      </c>
      <c r="BF2007" s="72">
        <v>292.56</v>
      </c>
      <c r="BG2007" s="72">
        <v>657.95</v>
      </c>
      <c r="BH2007" s="95">
        <v>4757341</v>
      </c>
      <c r="BI2007" s="95">
        <v>3714292</v>
      </c>
      <c r="BJ2007" s="95">
        <v>1085</v>
      </c>
      <c r="BK2007" s="95">
        <v>1058</v>
      </c>
      <c r="BL2007" s="72">
        <v>267.10000000000002</v>
      </c>
      <c r="BM2007" s="72">
        <v>266.45999999999998</v>
      </c>
      <c r="BN2007" s="72">
        <v>533.55999999999995</v>
      </c>
      <c r="BO2007" s="95">
        <v>3522472</v>
      </c>
      <c r="BP2007" s="95">
        <v>3405326</v>
      </c>
      <c r="BQ2007" s="95">
        <v>1099</v>
      </c>
      <c r="BR2007" s="95">
        <v>1065</v>
      </c>
      <c r="BS2007" s="72">
        <v>334.6</v>
      </c>
      <c r="BT2007" s="72">
        <v>296.51</v>
      </c>
      <c r="BU2007" s="72">
        <v>631.11</v>
      </c>
      <c r="BV2007" s="95">
        <v>4384624.9800000004</v>
      </c>
      <c r="BW2007" s="95">
        <v>3736040.95</v>
      </c>
      <c r="BX2007" s="95">
        <v>1092</v>
      </c>
      <c r="BY2007" s="95">
        <v>1050</v>
      </c>
      <c r="BZ2007" s="95">
        <v>1090</v>
      </c>
      <c r="CA2007" s="95">
        <v>1066</v>
      </c>
      <c r="CB2007" s="95">
        <v>1072</v>
      </c>
      <c r="CC2007" s="95">
        <v>1083</v>
      </c>
      <c r="CD2007" s="95">
        <v>1071</v>
      </c>
      <c r="CE2007" s="72">
        <v>650.75523149000003</v>
      </c>
      <c r="CF2007" s="72">
        <v>676.59346364999999</v>
      </c>
      <c r="CG2007" s="72">
        <v>712.40329333</v>
      </c>
      <c r="CH2007" s="72">
        <v>716.50152150999998</v>
      </c>
      <c r="CI2007" s="72">
        <v>731.52548966999996</v>
      </c>
      <c r="CJ2007" s="96">
        <v>0.76982861719999995</v>
      </c>
      <c r="CK2007" s="96">
        <v>0.80223949709999998</v>
      </c>
      <c r="CL2007" s="96">
        <v>0.92356395059999996</v>
      </c>
      <c r="CM2007" s="96">
        <v>0.74467392460000004</v>
      </c>
      <c r="CN2007" s="96">
        <v>0.86273138660000004</v>
      </c>
      <c r="CO2007" s="96">
        <v>0.91519952849999997</v>
      </c>
      <c r="CP2007" s="96">
        <v>0.89664324520000005</v>
      </c>
      <c r="CQ2007" s="96">
        <v>0.99584056389999998</v>
      </c>
      <c r="CR2007" s="96">
        <v>0.90038822439999999</v>
      </c>
      <c r="CS2007" s="95">
        <v>1050</v>
      </c>
      <c r="CT2007" s="95">
        <v>1032</v>
      </c>
      <c r="CU2007" s="95">
        <v>1042</v>
      </c>
      <c r="CV2007" s="95">
        <v>1053</v>
      </c>
      <c r="CW2007" s="95">
        <v>1050</v>
      </c>
      <c r="CX2007" s="96">
        <v>0.927299498</v>
      </c>
      <c r="CY2007" s="96">
        <v>0.90100139999999995</v>
      </c>
      <c r="CZ2007" s="96">
        <v>0.92889940500000001</v>
      </c>
      <c r="DA2007" s="96">
        <v>0.91079297800000003</v>
      </c>
      <c r="DB2007" s="96">
        <v>0.90787793500000002</v>
      </c>
      <c r="DC2007">
        <v>2013</v>
      </c>
      <c r="DD2007" s="6">
        <v>1060.8</v>
      </c>
      <c r="DE2007" s="96">
        <v>1.329528E-3</v>
      </c>
      <c r="DF2007" s="72">
        <v>690.57</v>
      </c>
      <c r="DG2007" s="96">
        <v>1</v>
      </c>
      <c r="DH2007" s="72">
        <v>690.57</v>
      </c>
      <c r="DI2007" s="72">
        <v>643.00114846999998</v>
      </c>
      <c r="DJ2007" s="96">
        <v>1</v>
      </c>
      <c r="DK2007" s="72">
        <v>690.57</v>
      </c>
      <c r="DL2007" s="96">
        <v>1</v>
      </c>
      <c r="DM2007" s="72">
        <v>690.57</v>
      </c>
      <c r="DN2007" s="96">
        <v>1</v>
      </c>
      <c r="DO2007" s="96">
        <v>4.3880000000000004E-3</v>
      </c>
      <c r="DP2007" s="72">
        <v>3.03</v>
      </c>
      <c r="DQ2007" s="72">
        <v>687.54</v>
      </c>
      <c r="DR2007" t="s">
        <v>1276</v>
      </c>
      <c r="DT2007" t="s">
        <v>1268</v>
      </c>
    </row>
    <row r="2008" spans="1:124" x14ac:dyDescent="0.3">
      <c r="A2008" t="s">
        <v>1277</v>
      </c>
      <c r="B2008">
        <v>35110</v>
      </c>
      <c r="C2008" s="95">
        <v>452</v>
      </c>
      <c r="D2008" s="95">
        <v>1707085</v>
      </c>
      <c r="E2008" s="95">
        <v>442</v>
      </c>
      <c r="F2008" s="95">
        <v>1320491</v>
      </c>
      <c r="G2008" s="95">
        <v>28</v>
      </c>
      <c r="H2008" s="95">
        <v>92116</v>
      </c>
      <c r="I2008" s="95">
        <v>23</v>
      </c>
      <c r="J2008" s="95">
        <v>88639</v>
      </c>
      <c r="K2008" s="95">
        <v>419</v>
      </c>
      <c r="L2008" s="95">
        <v>1516876</v>
      </c>
      <c r="M2008" s="95">
        <v>409</v>
      </c>
      <c r="N2008" s="95">
        <v>1418653</v>
      </c>
      <c r="O2008" s="95">
        <v>28</v>
      </c>
      <c r="P2008" s="95">
        <v>86351</v>
      </c>
      <c r="Q2008" s="95">
        <v>24</v>
      </c>
      <c r="R2008" s="95">
        <v>77280</v>
      </c>
      <c r="S2008" s="95">
        <v>398</v>
      </c>
      <c r="T2008" s="95">
        <v>1268395</v>
      </c>
      <c r="U2008" s="95">
        <v>389</v>
      </c>
      <c r="V2008" s="95">
        <v>1298156</v>
      </c>
      <c r="W2008" s="95">
        <v>27</v>
      </c>
      <c r="X2008" s="95">
        <v>106027</v>
      </c>
      <c r="Y2008" s="95">
        <v>24</v>
      </c>
      <c r="Z2008" s="95">
        <v>86342</v>
      </c>
      <c r="AA2008" s="95">
        <v>404</v>
      </c>
      <c r="AB2008" s="95">
        <v>1537641</v>
      </c>
      <c r="AC2008" s="95">
        <v>392</v>
      </c>
      <c r="AD2008" s="95">
        <v>1376802</v>
      </c>
      <c r="AE2008" s="95">
        <v>24</v>
      </c>
      <c r="AF2008" s="95">
        <v>45627</v>
      </c>
      <c r="AG2008" s="95">
        <v>22</v>
      </c>
      <c r="AH2008" s="95">
        <v>56029</v>
      </c>
      <c r="AI2008" s="95">
        <v>396</v>
      </c>
      <c r="AJ2008" s="95">
        <v>1698696</v>
      </c>
      <c r="AK2008" s="95">
        <v>380</v>
      </c>
      <c r="AL2008" s="95">
        <v>1491526</v>
      </c>
      <c r="AM2008" s="95">
        <v>25</v>
      </c>
      <c r="AN2008" s="95">
        <v>16832</v>
      </c>
      <c r="AO2008" s="95">
        <v>21</v>
      </c>
      <c r="AP2008" s="95">
        <v>32588</v>
      </c>
      <c r="AQ2008" s="72">
        <v>312.36</v>
      </c>
      <c r="AR2008" s="72">
        <v>252.53</v>
      </c>
      <c r="AS2008" s="72">
        <v>564.89</v>
      </c>
      <c r="AT2008" s="95">
        <v>1799201</v>
      </c>
      <c r="AU2008" s="95">
        <v>1409130</v>
      </c>
      <c r="AV2008" s="95">
        <v>480</v>
      </c>
      <c r="AW2008" s="95">
        <v>465</v>
      </c>
      <c r="AX2008" s="72">
        <v>298.89</v>
      </c>
      <c r="AY2008" s="72">
        <v>287.89999999999998</v>
      </c>
      <c r="AZ2008" s="72">
        <v>586.79</v>
      </c>
      <c r="BA2008" s="95">
        <v>1603227</v>
      </c>
      <c r="BB2008" s="95">
        <v>1495933</v>
      </c>
      <c r="BC2008" s="95">
        <v>447</v>
      </c>
      <c r="BD2008" s="95">
        <v>433</v>
      </c>
      <c r="BE2008" s="72">
        <v>269.49</v>
      </c>
      <c r="BF2008" s="72">
        <v>279.36</v>
      </c>
      <c r="BG2008" s="72">
        <v>548.85</v>
      </c>
      <c r="BH2008" s="95">
        <v>1374422</v>
      </c>
      <c r="BI2008" s="95">
        <v>1384498</v>
      </c>
      <c r="BJ2008" s="95">
        <v>425</v>
      </c>
      <c r="BK2008" s="95">
        <v>413</v>
      </c>
      <c r="BL2008" s="72">
        <v>308.27</v>
      </c>
      <c r="BM2008" s="72">
        <v>288.41000000000003</v>
      </c>
      <c r="BN2008" s="72">
        <v>596.67999999999995</v>
      </c>
      <c r="BO2008" s="95">
        <v>1583268</v>
      </c>
      <c r="BP2008" s="95">
        <v>1432831</v>
      </c>
      <c r="BQ2008" s="95">
        <v>428</v>
      </c>
      <c r="BR2008" s="95">
        <v>414</v>
      </c>
      <c r="BS2008" s="72">
        <v>339.57</v>
      </c>
      <c r="BT2008" s="72">
        <v>316.73</v>
      </c>
      <c r="BU2008" s="72">
        <v>656.3</v>
      </c>
      <c r="BV2008" s="95">
        <v>1715528</v>
      </c>
      <c r="BW2008" s="95">
        <v>1524114</v>
      </c>
      <c r="BX2008" s="95">
        <v>421</v>
      </c>
      <c r="BY2008" s="95">
        <v>401</v>
      </c>
      <c r="BZ2008" s="95">
        <v>473</v>
      </c>
      <c r="CA2008" s="95">
        <v>440</v>
      </c>
      <c r="CB2008" s="95">
        <v>419</v>
      </c>
      <c r="CC2008" s="95">
        <v>421</v>
      </c>
      <c r="CD2008" s="95">
        <v>411</v>
      </c>
      <c r="CE2008" s="72">
        <v>650.75523149000003</v>
      </c>
      <c r="CF2008" s="72">
        <v>676.59346364999999</v>
      </c>
      <c r="CG2008" s="72">
        <v>712.40329333</v>
      </c>
      <c r="CH2008" s="72">
        <v>716.50152150999998</v>
      </c>
      <c r="CI2008" s="72">
        <v>731.52548966999996</v>
      </c>
      <c r="CJ2008" s="96">
        <v>0.86805295240000002</v>
      </c>
      <c r="CK2008" s="96">
        <v>0.86727116289999995</v>
      </c>
      <c r="CL2008" s="96">
        <v>0.77042035760000005</v>
      </c>
      <c r="CM2008" s="96">
        <v>0.8327686433</v>
      </c>
      <c r="CN2008" s="96">
        <v>0.89716627689999995</v>
      </c>
      <c r="CO2008" s="96">
        <v>0.8709098609</v>
      </c>
      <c r="CP2008" s="96">
        <v>0.97270213210000001</v>
      </c>
      <c r="CQ2008" s="96">
        <v>0.99584056389999998</v>
      </c>
      <c r="CR2008" s="96">
        <v>0.97676478389999999</v>
      </c>
      <c r="CS2008" s="95">
        <v>522</v>
      </c>
      <c r="CT2008" s="95">
        <v>505</v>
      </c>
      <c r="CU2008" s="95">
        <v>497</v>
      </c>
      <c r="CV2008" s="95">
        <v>487</v>
      </c>
      <c r="CW2008" s="95">
        <v>478</v>
      </c>
      <c r="CX2008" s="96">
        <v>0.84316755200000004</v>
      </c>
      <c r="CY2008" s="96">
        <v>0.88302325999999998</v>
      </c>
      <c r="CZ2008" s="96">
        <v>0.89022617199999998</v>
      </c>
      <c r="DA2008" s="96">
        <v>0.87781782399999997</v>
      </c>
      <c r="DB2008" s="96">
        <v>0.86128608299999998</v>
      </c>
      <c r="DC2008">
        <v>2013</v>
      </c>
      <c r="DD2008" s="6">
        <v>425.2</v>
      </c>
      <c r="DE2008" s="96">
        <v>1.7703776E-3</v>
      </c>
      <c r="DF2008" s="72">
        <v>748.82</v>
      </c>
      <c r="DG2008" s="96">
        <v>1</v>
      </c>
      <c r="DH2008" s="72">
        <v>748.82</v>
      </c>
      <c r="DI2008" s="72">
        <v>643.00114846999998</v>
      </c>
      <c r="DJ2008" s="96">
        <v>0.65207361549999998</v>
      </c>
      <c r="DK2008" s="72">
        <v>712.00282957000002</v>
      </c>
      <c r="DL2008" s="96">
        <v>1.0094877960999999</v>
      </c>
      <c r="DM2008" s="72">
        <v>718.75816725000004</v>
      </c>
      <c r="DN2008" s="96">
        <v>1</v>
      </c>
      <c r="DO2008" s="96">
        <v>3.9649999999999998E-3</v>
      </c>
      <c r="DP2008" s="72">
        <v>2.85</v>
      </c>
      <c r="DQ2008" s="72">
        <v>715.91</v>
      </c>
      <c r="DR2008" t="s">
        <v>1277</v>
      </c>
      <c r="DT2008" t="s">
        <v>1268</v>
      </c>
    </row>
    <row r="2009" spans="1:124" x14ac:dyDescent="0.3">
      <c r="A2009" t="s">
        <v>1278</v>
      </c>
      <c r="B2009">
        <v>35120</v>
      </c>
      <c r="C2009" s="95">
        <v>482</v>
      </c>
      <c r="D2009" s="95">
        <v>1362281</v>
      </c>
      <c r="E2009" s="95">
        <v>453</v>
      </c>
      <c r="F2009" s="95">
        <v>1187413</v>
      </c>
      <c r="G2009" s="95">
        <v>37</v>
      </c>
      <c r="H2009" s="95">
        <v>78025</v>
      </c>
      <c r="I2009" s="95">
        <v>30</v>
      </c>
      <c r="J2009" s="95">
        <v>58240</v>
      </c>
      <c r="K2009" s="95">
        <v>477</v>
      </c>
      <c r="L2009" s="95">
        <v>1361195</v>
      </c>
      <c r="M2009" s="95">
        <v>445</v>
      </c>
      <c r="N2009" s="95">
        <v>1170714</v>
      </c>
      <c r="O2009" s="95">
        <v>35</v>
      </c>
      <c r="P2009" s="95">
        <v>49630</v>
      </c>
      <c r="Q2009" s="95">
        <v>30</v>
      </c>
      <c r="R2009" s="95">
        <v>84876</v>
      </c>
      <c r="S2009" s="95">
        <v>474</v>
      </c>
      <c r="T2009" s="95">
        <v>1380555</v>
      </c>
      <c r="U2009" s="95">
        <v>438</v>
      </c>
      <c r="V2009" s="95">
        <v>1142602</v>
      </c>
      <c r="W2009" s="95">
        <v>39</v>
      </c>
      <c r="X2009" s="95">
        <v>43857</v>
      </c>
      <c r="Y2009" s="95">
        <v>32</v>
      </c>
      <c r="Z2009" s="95">
        <v>92885</v>
      </c>
      <c r="AA2009" s="95">
        <v>466</v>
      </c>
      <c r="AB2009" s="95">
        <v>1221150</v>
      </c>
      <c r="AC2009" s="95">
        <v>427</v>
      </c>
      <c r="AD2009" s="95">
        <v>1269140</v>
      </c>
      <c r="AE2009" s="95">
        <v>43</v>
      </c>
      <c r="AF2009" s="95">
        <v>15757</v>
      </c>
      <c r="AG2009" s="95">
        <v>33</v>
      </c>
      <c r="AH2009" s="95">
        <v>108548</v>
      </c>
      <c r="AI2009" s="95">
        <v>455</v>
      </c>
      <c r="AJ2009" s="95">
        <v>1104454</v>
      </c>
      <c r="AK2009" s="95">
        <v>419</v>
      </c>
      <c r="AL2009" s="95">
        <v>1467859.2</v>
      </c>
      <c r="AM2009" s="95">
        <v>41</v>
      </c>
      <c r="AN2009" s="95">
        <v>194981</v>
      </c>
      <c r="AO2009" s="95">
        <v>32</v>
      </c>
      <c r="AP2009" s="95">
        <v>146697</v>
      </c>
      <c r="AQ2009" s="72">
        <v>231.26</v>
      </c>
      <c r="AR2009" s="72">
        <v>214.92</v>
      </c>
      <c r="AS2009" s="72">
        <v>446.18</v>
      </c>
      <c r="AT2009" s="95">
        <v>1440306</v>
      </c>
      <c r="AU2009" s="95">
        <v>1245653</v>
      </c>
      <c r="AV2009" s="95">
        <v>519</v>
      </c>
      <c r="AW2009" s="95">
        <v>483</v>
      </c>
      <c r="AX2009" s="72">
        <v>229.63</v>
      </c>
      <c r="AY2009" s="72">
        <v>220.28</v>
      </c>
      <c r="AZ2009" s="72">
        <v>449.91</v>
      </c>
      <c r="BA2009" s="95">
        <v>1410825</v>
      </c>
      <c r="BB2009" s="95">
        <v>1255590</v>
      </c>
      <c r="BC2009" s="95">
        <v>512</v>
      </c>
      <c r="BD2009" s="95">
        <v>475</v>
      </c>
      <c r="BE2009" s="72">
        <v>231.39</v>
      </c>
      <c r="BF2009" s="72">
        <v>219.06</v>
      </c>
      <c r="BG2009" s="72">
        <v>450.45</v>
      </c>
      <c r="BH2009" s="95">
        <v>1424412</v>
      </c>
      <c r="BI2009" s="95">
        <v>1235487</v>
      </c>
      <c r="BJ2009" s="95">
        <v>513</v>
      </c>
      <c r="BK2009" s="95">
        <v>470</v>
      </c>
      <c r="BL2009" s="72">
        <v>202.51</v>
      </c>
      <c r="BM2009" s="72">
        <v>249.58</v>
      </c>
      <c r="BN2009" s="72">
        <v>452.09</v>
      </c>
      <c r="BO2009" s="95">
        <v>1236907</v>
      </c>
      <c r="BP2009" s="95">
        <v>1377688</v>
      </c>
      <c r="BQ2009" s="95">
        <v>509</v>
      </c>
      <c r="BR2009" s="95">
        <v>460</v>
      </c>
      <c r="BS2009" s="72">
        <v>218.32</v>
      </c>
      <c r="BT2009" s="72">
        <v>298.33</v>
      </c>
      <c r="BU2009" s="72">
        <v>516.65</v>
      </c>
      <c r="BV2009" s="95">
        <v>1299435</v>
      </c>
      <c r="BW2009" s="95">
        <v>1614556.2</v>
      </c>
      <c r="BX2009" s="95">
        <v>496</v>
      </c>
      <c r="BY2009" s="95">
        <v>451</v>
      </c>
      <c r="BZ2009" s="95">
        <v>502</v>
      </c>
      <c r="CA2009" s="95">
        <v>494</v>
      </c>
      <c r="CB2009" s="95">
        <v>492</v>
      </c>
      <c r="CC2009" s="95">
        <v>486</v>
      </c>
      <c r="CD2009" s="95">
        <v>474</v>
      </c>
      <c r="CE2009" s="72">
        <v>650.75523149000003</v>
      </c>
      <c r="CF2009" s="72">
        <v>676.59346364999999</v>
      </c>
      <c r="CG2009" s="72">
        <v>712.40329333</v>
      </c>
      <c r="CH2009" s="72">
        <v>716.50152150999998</v>
      </c>
      <c r="CI2009" s="72">
        <v>731.52548966999996</v>
      </c>
      <c r="CJ2009" s="96">
        <v>0.6856341346</v>
      </c>
      <c r="CK2009" s="96">
        <v>0.6649635626</v>
      </c>
      <c r="CL2009" s="96">
        <v>0.63229634710000004</v>
      </c>
      <c r="CM2009" s="96">
        <v>0.63096865310000005</v>
      </c>
      <c r="CN2009" s="96">
        <v>0.70626383810000004</v>
      </c>
      <c r="CO2009" s="96">
        <v>0.89464495570000002</v>
      </c>
      <c r="CP2009" s="96">
        <v>0.7422221551</v>
      </c>
      <c r="CQ2009" s="96">
        <v>0.99584056389999998</v>
      </c>
      <c r="CR2009" s="96">
        <v>0.74532216910000004</v>
      </c>
      <c r="CS2009" s="95">
        <v>546</v>
      </c>
      <c r="CT2009" s="95">
        <v>532</v>
      </c>
      <c r="CU2009" s="95">
        <v>545</v>
      </c>
      <c r="CV2009" s="95">
        <v>552</v>
      </c>
      <c r="CW2009" s="95">
        <v>552</v>
      </c>
      <c r="CX2009" s="96">
        <v>0.922699186</v>
      </c>
      <c r="CY2009" s="96">
        <v>0.86889950500000002</v>
      </c>
      <c r="CZ2009" s="96">
        <v>0.86805380099999996</v>
      </c>
      <c r="DA2009" s="96">
        <v>0.89472594800000005</v>
      </c>
      <c r="DB2009" s="96">
        <v>0.91788126299999995</v>
      </c>
      <c r="DC2009">
        <v>2013</v>
      </c>
      <c r="DD2009" s="6">
        <v>467.8</v>
      </c>
      <c r="DE2009" s="96">
        <v>2.2742271999999998E-3</v>
      </c>
      <c r="DF2009" s="72">
        <v>571.1</v>
      </c>
      <c r="DG2009" s="96">
        <v>1</v>
      </c>
      <c r="DH2009" s="72">
        <v>571.1</v>
      </c>
      <c r="DI2009" s="72">
        <v>643.00114846999998</v>
      </c>
      <c r="DJ2009" s="96">
        <v>0.68395906309999999</v>
      </c>
      <c r="DK2009" s="72">
        <v>593.82370633000005</v>
      </c>
      <c r="DL2009" s="96">
        <v>1.0094877960999999</v>
      </c>
      <c r="DM2009" s="72">
        <v>599.45778457999995</v>
      </c>
      <c r="DN2009" s="96">
        <v>1</v>
      </c>
      <c r="DO2009" s="96">
        <v>6.914E-3</v>
      </c>
      <c r="DP2009" s="72">
        <v>4.1399999999999997</v>
      </c>
      <c r="DQ2009" s="72">
        <v>595.32000000000005</v>
      </c>
      <c r="DR2009" t="s">
        <v>1278</v>
      </c>
      <c r="DT2009" t="s">
        <v>1268</v>
      </c>
    </row>
    <row r="2010" spans="1:124" x14ac:dyDescent="0.3">
      <c r="A2010" t="s">
        <v>1156</v>
      </c>
      <c r="B2010">
        <v>35130</v>
      </c>
      <c r="C2010" s="95">
        <v>544</v>
      </c>
      <c r="D2010" s="95">
        <v>2411990</v>
      </c>
      <c r="E2010" s="95">
        <v>528</v>
      </c>
      <c r="F2010" s="95">
        <v>1692278</v>
      </c>
      <c r="G2010" s="95">
        <v>63</v>
      </c>
      <c r="H2010" s="95">
        <v>149872</v>
      </c>
      <c r="I2010" s="95">
        <v>57</v>
      </c>
      <c r="J2010" s="95">
        <v>111234</v>
      </c>
      <c r="K2010" s="95">
        <v>504</v>
      </c>
      <c r="L2010" s="95">
        <v>1817701</v>
      </c>
      <c r="M2010" s="95">
        <v>491</v>
      </c>
      <c r="N2010" s="95">
        <v>1430610</v>
      </c>
      <c r="O2010" s="95">
        <v>66</v>
      </c>
      <c r="P2010" s="95">
        <v>134561</v>
      </c>
      <c r="Q2010" s="95">
        <v>63</v>
      </c>
      <c r="R2010" s="95">
        <v>95057</v>
      </c>
      <c r="S2010" s="95">
        <v>494</v>
      </c>
      <c r="T2010" s="95">
        <v>1639430</v>
      </c>
      <c r="U2010" s="95">
        <v>479</v>
      </c>
      <c r="V2010" s="95">
        <v>1796102</v>
      </c>
      <c r="W2010" s="95">
        <v>62</v>
      </c>
      <c r="X2010" s="95">
        <v>246705</v>
      </c>
      <c r="Y2010" s="95">
        <v>59</v>
      </c>
      <c r="Z2010" s="95">
        <v>155464</v>
      </c>
      <c r="AA2010" s="95">
        <v>504</v>
      </c>
      <c r="AB2010" s="95">
        <v>1900776</v>
      </c>
      <c r="AC2010" s="95">
        <v>485</v>
      </c>
      <c r="AD2010" s="95">
        <v>1754563</v>
      </c>
      <c r="AE2010" s="95">
        <v>42</v>
      </c>
      <c r="AF2010" s="95">
        <v>103996</v>
      </c>
      <c r="AG2010" s="95">
        <v>38</v>
      </c>
      <c r="AH2010" s="95">
        <v>139811</v>
      </c>
      <c r="AI2010" s="95">
        <v>496</v>
      </c>
      <c r="AJ2010" s="95">
        <v>1839773</v>
      </c>
      <c r="AK2010" s="95">
        <v>478</v>
      </c>
      <c r="AL2010" s="95">
        <v>1845082.99</v>
      </c>
      <c r="AM2010" s="95">
        <v>43</v>
      </c>
      <c r="AN2010" s="95">
        <v>107123</v>
      </c>
      <c r="AO2010" s="95">
        <v>37</v>
      </c>
      <c r="AP2010" s="95">
        <v>115380</v>
      </c>
      <c r="AQ2010" s="72">
        <v>351.71</v>
      </c>
      <c r="AR2010" s="72">
        <v>256.91000000000003</v>
      </c>
      <c r="AS2010" s="72">
        <v>608.62</v>
      </c>
      <c r="AT2010" s="95">
        <v>2561862</v>
      </c>
      <c r="AU2010" s="95">
        <v>1803512</v>
      </c>
      <c r="AV2010" s="95">
        <v>607</v>
      </c>
      <c r="AW2010" s="95">
        <v>585</v>
      </c>
      <c r="AX2010" s="72">
        <v>285.42</v>
      </c>
      <c r="AY2010" s="72">
        <v>229.49</v>
      </c>
      <c r="AZ2010" s="72">
        <v>514.91</v>
      </c>
      <c r="BA2010" s="95">
        <v>1952262</v>
      </c>
      <c r="BB2010" s="95">
        <v>1525667</v>
      </c>
      <c r="BC2010" s="95">
        <v>570</v>
      </c>
      <c r="BD2010" s="95">
        <v>554</v>
      </c>
      <c r="BE2010" s="72">
        <v>282.69</v>
      </c>
      <c r="BF2010" s="72">
        <v>302.29000000000002</v>
      </c>
      <c r="BG2010" s="72">
        <v>584.98</v>
      </c>
      <c r="BH2010" s="95">
        <v>1886135</v>
      </c>
      <c r="BI2010" s="95">
        <v>1951566</v>
      </c>
      <c r="BJ2010" s="95">
        <v>556</v>
      </c>
      <c r="BK2010" s="95">
        <v>538</v>
      </c>
      <c r="BL2010" s="72">
        <v>305.98</v>
      </c>
      <c r="BM2010" s="72">
        <v>301.83999999999997</v>
      </c>
      <c r="BN2010" s="72">
        <v>607.82000000000005</v>
      </c>
      <c r="BO2010" s="95">
        <v>2004772</v>
      </c>
      <c r="BP2010" s="95">
        <v>1894374</v>
      </c>
      <c r="BQ2010" s="95">
        <v>546</v>
      </c>
      <c r="BR2010" s="95">
        <v>523</v>
      </c>
      <c r="BS2010" s="72">
        <v>301</v>
      </c>
      <c r="BT2010" s="72">
        <v>317.23</v>
      </c>
      <c r="BU2010" s="72">
        <v>618.23</v>
      </c>
      <c r="BV2010" s="95">
        <v>1946896</v>
      </c>
      <c r="BW2010" s="95">
        <v>1960462.99</v>
      </c>
      <c r="BX2010" s="95">
        <v>539</v>
      </c>
      <c r="BY2010" s="95">
        <v>515</v>
      </c>
      <c r="BZ2010" s="95">
        <v>597</v>
      </c>
      <c r="CA2010" s="95">
        <v>562</v>
      </c>
      <c r="CB2010" s="95">
        <v>547</v>
      </c>
      <c r="CC2010" s="95">
        <v>535</v>
      </c>
      <c r="CD2010" s="95">
        <v>527</v>
      </c>
      <c r="CE2010" s="72">
        <v>650.75523149000003</v>
      </c>
      <c r="CF2010" s="72">
        <v>676.59346364999999</v>
      </c>
      <c r="CG2010" s="72">
        <v>712.40329333</v>
      </c>
      <c r="CH2010" s="72">
        <v>716.50152150999998</v>
      </c>
      <c r="CI2010" s="72">
        <v>731.52548966999996</v>
      </c>
      <c r="CJ2010" s="96">
        <v>0.93525179749999998</v>
      </c>
      <c r="CK2010" s="96">
        <v>0.76103306879999999</v>
      </c>
      <c r="CL2010" s="96">
        <v>0.82113601309999995</v>
      </c>
      <c r="CM2010" s="96">
        <v>0.84831641209999997</v>
      </c>
      <c r="CN2010" s="96">
        <v>0.84512434459999997</v>
      </c>
      <c r="CO2010" s="96">
        <v>0.88430281529999999</v>
      </c>
      <c r="CP2010" s="96">
        <v>0.95235739689999999</v>
      </c>
      <c r="CQ2010" s="96">
        <v>0.99584056389999998</v>
      </c>
      <c r="CR2010" s="96">
        <v>0.95633507549999996</v>
      </c>
      <c r="CS2010" s="95">
        <v>588</v>
      </c>
      <c r="CT2010" s="95">
        <v>552</v>
      </c>
      <c r="CU2010" s="95">
        <v>543</v>
      </c>
      <c r="CV2010" s="95">
        <v>556</v>
      </c>
      <c r="CW2010" s="95">
        <v>554</v>
      </c>
      <c r="CX2010" s="96">
        <v>0.93520120900000003</v>
      </c>
      <c r="CY2010" s="96">
        <v>0.89993240299999999</v>
      </c>
      <c r="CZ2010" s="96">
        <v>0.87175133000000005</v>
      </c>
      <c r="DA2010" s="96">
        <v>0.87706499999999998</v>
      </c>
      <c r="DB2010" s="96">
        <v>0.83427374300000001</v>
      </c>
      <c r="DC2010">
        <v>2013</v>
      </c>
      <c r="DD2010" s="6">
        <v>543</v>
      </c>
      <c r="DE2010" s="96">
        <v>2.3655148999999999E-3</v>
      </c>
      <c r="DF2010" s="72">
        <v>732.72</v>
      </c>
      <c r="DG2010" s="96">
        <v>1</v>
      </c>
      <c r="DH2010" s="72">
        <v>732.72</v>
      </c>
      <c r="DI2010" s="72">
        <v>643.00114846999998</v>
      </c>
      <c r="DJ2010" s="96">
        <v>0.73688533710000004</v>
      </c>
      <c r="DK2010" s="72">
        <v>709.11365462000003</v>
      </c>
      <c r="DL2010" s="96">
        <v>1.0094877960999999</v>
      </c>
      <c r="DM2010" s="72">
        <v>715.8415804</v>
      </c>
      <c r="DN2010" s="96">
        <v>1</v>
      </c>
      <c r="DO2010" s="96">
        <v>9.8449999999999996E-3</v>
      </c>
      <c r="DP2010" s="72">
        <v>7.05</v>
      </c>
      <c r="DQ2010" s="72">
        <v>708.79</v>
      </c>
      <c r="DR2010" t="s">
        <v>1156</v>
      </c>
      <c r="DT2010" t="s">
        <v>1268</v>
      </c>
    </row>
    <row r="2011" spans="1:124" x14ac:dyDescent="0.3">
      <c r="A2011" t="s">
        <v>1279</v>
      </c>
      <c r="B2011">
        <v>35140</v>
      </c>
      <c r="C2011" s="95">
        <v>912</v>
      </c>
      <c r="D2011" s="95">
        <v>3246755</v>
      </c>
      <c r="E2011" s="95">
        <v>882</v>
      </c>
      <c r="F2011" s="95">
        <v>2898631</v>
      </c>
      <c r="G2011" s="95">
        <v>59</v>
      </c>
      <c r="H2011" s="95">
        <v>164848</v>
      </c>
      <c r="I2011" s="95">
        <v>52</v>
      </c>
      <c r="J2011" s="95">
        <v>191709</v>
      </c>
      <c r="K2011" s="95">
        <v>879</v>
      </c>
      <c r="L2011" s="95">
        <v>2199723</v>
      </c>
      <c r="M2011" s="95">
        <v>851</v>
      </c>
      <c r="N2011" s="95">
        <v>2841400</v>
      </c>
      <c r="O2011" s="95">
        <v>66</v>
      </c>
      <c r="P2011" s="95">
        <v>244148</v>
      </c>
      <c r="Q2011" s="95">
        <v>61</v>
      </c>
      <c r="R2011" s="95">
        <v>264638</v>
      </c>
      <c r="S2011" s="95">
        <v>858</v>
      </c>
      <c r="T2011" s="95">
        <v>1981370</v>
      </c>
      <c r="U2011" s="95">
        <v>830</v>
      </c>
      <c r="V2011" s="95">
        <v>2867506</v>
      </c>
      <c r="W2011" s="95">
        <v>54</v>
      </c>
      <c r="X2011" s="95">
        <v>134919</v>
      </c>
      <c r="Y2011" s="95">
        <v>52</v>
      </c>
      <c r="Z2011" s="95">
        <v>182912</v>
      </c>
      <c r="AA2011" s="95">
        <v>842</v>
      </c>
      <c r="AB2011" s="95">
        <v>2129736</v>
      </c>
      <c r="AC2011" s="95">
        <v>819</v>
      </c>
      <c r="AD2011" s="95">
        <v>3076536</v>
      </c>
      <c r="AE2011" s="95">
        <v>54</v>
      </c>
      <c r="AF2011" s="95">
        <v>114365</v>
      </c>
      <c r="AG2011" s="95">
        <v>49</v>
      </c>
      <c r="AH2011" s="95">
        <v>160637</v>
      </c>
      <c r="AI2011" s="95">
        <v>815</v>
      </c>
      <c r="AJ2011" s="95">
        <v>2648116.06</v>
      </c>
      <c r="AK2011" s="95">
        <v>792</v>
      </c>
      <c r="AL2011" s="95">
        <v>3082411.26</v>
      </c>
      <c r="AM2011" s="95">
        <v>56</v>
      </c>
      <c r="AN2011" s="95">
        <v>54377</v>
      </c>
      <c r="AO2011" s="95">
        <v>53</v>
      </c>
      <c r="AP2011" s="95">
        <v>185284</v>
      </c>
      <c r="AQ2011" s="72">
        <v>292.79000000000002</v>
      </c>
      <c r="AR2011" s="72">
        <v>275.73</v>
      </c>
      <c r="AS2011" s="72">
        <v>568.52</v>
      </c>
      <c r="AT2011" s="95">
        <v>3411603</v>
      </c>
      <c r="AU2011" s="95">
        <v>3090340</v>
      </c>
      <c r="AV2011" s="95">
        <v>971</v>
      </c>
      <c r="AW2011" s="95">
        <v>934</v>
      </c>
      <c r="AX2011" s="72">
        <v>215.51</v>
      </c>
      <c r="AY2011" s="72">
        <v>283.81</v>
      </c>
      <c r="AZ2011" s="72">
        <v>499.32</v>
      </c>
      <c r="BA2011" s="95">
        <v>2443871</v>
      </c>
      <c r="BB2011" s="95">
        <v>3106038</v>
      </c>
      <c r="BC2011" s="95">
        <v>945</v>
      </c>
      <c r="BD2011" s="95">
        <v>912</v>
      </c>
      <c r="BE2011" s="72">
        <v>193.37</v>
      </c>
      <c r="BF2011" s="72">
        <v>288.20999999999998</v>
      </c>
      <c r="BG2011" s="72">
        <v>481.58</v>
      </c>
      <c r="BH2011" s="95">
        <v>2116289</v>
      </c>
      <c r="BI2011" s="95">
        <v>3050418</v>
      </c>
      <c r="BJ2011" s="95">
        <v>912</v>
      </c>
      <c r="BK2011" s="95">
        <v>882</v>
      </c>
      <c r="BL2011" s="72">
        <v>208.71</v>
      </c>
      <c r="BM2011" s="72">
        <v>310.79000000000002</v>
      </c>
      <c r="BN2011" s="72">
        <v>519.5</v>
      </c>
      <c r="BO2011" s="95">
        <v>2244101</v>
      </c>
      <c r="BP2011" s="95">
        <v>3237173</v>
      </c>
      <c r="BQ2011" s="95">
        <v>896</v>
      </c>
      <c r="BR2011" s="95">
        <v>868</v>
      </c>
      <c r="BS2011" s="72">
        <v>258.56</v>
      </c>
      <c r="BT2011" s="72">
        <v>322.26</v>
      </c>
      <c r="BU2011" s="72">
        <v>580.82000000000005</v>
      </c>
      <c r="BV2011" s="95">
        <v>2702493.06</v>
      </c>
      <c r="BW2011" s="95">
        <v>3267695.26</v>
      </c>
      <c r="BX2011" s="95">
        <v>871</v>
      </c>
      <c r="BY2011" s="95">
        <v>845</v>
      </c>
      <c r="BZ2011" s="95">
        <v>953</v>
      </c>
      <c r="CA2011" s="95">
        <v>929</v>
      </c>
      <c r="CB2011" s="95">
        <v>898</v>
      </c>
      <c r="CC2011" s="95">
        <v>883</v>
      </c>
      <c r="CD2011" s="95">
        <v>858</v>
      </c>
      <c r="CE2011" s="72">
        <v>650.75523149000003</v>
      </c>
      <c r="CF2011" s="72">
        <v>676.59346364999999</v>
      </c>
      <c r="CG2011" s="72">
        <v>712.40329333</v>
      </c>
      <c r="CH2011" s="72">
        <v>716.50152150999998</v>
      </c>
      <c r="CI2011" s="72">
        <v>731.52548966999996</v>
      </c>
      <c r="CJ2011" s="96">
        <v>0.8736310866</v>
      </c>
      <c r="CK2011" s="96">
        <v>0.73799116730000003</v>
      </c>
      <c r="CL2011" s="96">
        <v>0.67599350609999997</v>
      </c>
      <c r="CM2011" s="96">
        <v>0.72505079809999995</v>
      </c>
      <c r="CN2011" s="96">
        <v>0.79398463649999995</v>
      </c>
      <c r="CO2011" s="96">
        <v>0.8960215829</v>
      </c>
      <c r="CP2011" s="96">
        <v>0.84967846020000004</v>
      </c>
      <c r="CQ2011" s="96">
        <v>0.99584056389999998</v>
      </c>
      <c r="CR2011" s="96">
        <v>0.85322728329999997</v>
      </c>
      <c r="CS2011" s="95">
        <v>912</v>
      </c>
      <c r="CT2011" s="95">
        <v>923</v>
      </c>
      <c r="CU2011" s="95">
        <v>892</v>
      </c>
      <c r="CV2011" s="95">
        <v>866</v>
      </c>
      <c r="CW2011" s="95">
        <v>861</v>
      </c>
      <c r="CX2011" s="96">
        <v>0.92526448800000005</v>
      </c>
      <c r="CY2011" s="96">
        <v>0.92509069499999996</v>
      </c>
      <c r="CZ2011" s="96">
        <v>0.90781781399999995</v>
      </c>
      <c r="DA2011" s="96">
        <v>0.86122222100000001</v>
      </c>
      <c r="DB2011" s="96">
        <v>0.85666465999999997</v>
      </c>
      <c r="DC2011">
        <v>2013</v>
      </c>
      <c r="DD2011" s="6">
        <v>888.2</v>
      </c>
      <c r="DE2011" s="96">
        <v>2.9151543000000002E-3</v>
      </c>
      <c r="DF2011" s="72">
        <v>653.36</v>
      </c>
      <c r="DG2011" s="96">
        <v>1</v>
      </c>
      <c r="DH2011" s="72">
        <v>653.36</v>
      </c>
      <c r="DI2011" s="72">
        <v>643.00114846999998</v>
      </c>
      <c r="DJ2011" s="96">
        <v>0.94244363229999994</v>
      </c>
      <c r="DK2011" s="72">
        <v>652.76378212999998</v>
      </c>
      <c r="DL2011" s="96">
        <v>1.0094877960999999</v>
      </c>
      <c r="DM2011" s="72">
        <v>658.95707181</v>
      </c>
      <c r="DN2011" s="96">
        <v>1</v>
      </c>
      <c r="DO2011" s="96">
        <v>7.1650000000000004E-3</v>
      </c>
      <c r="DP2011" s="72">
        <v>4.72</v>
      </c>
      <c r="DQ2011" s="72">
        <v>654.24</v>
      </c>
      <c r="DR2011" t="s">
        <v>1279</v>
      </c>
      <c r="DT2011" t="s">
        <v>1268</v>
      </c>
    </row>
    <row r="2012" spans="1:124" x14ac:dyDescent="0.3">
      <c r="A2012" t="s">
        <v>1280</v>
      </c>
      <c r="B2012">
        <v>35150</v>
      </c>
      <c r="C2012" s="95">
        <v>783</v>
      </c>
      <c r="D2012" s="95">
        <v>2566300</v>
      </c>
      <c r="E2012" s="95">
        <v>762</v>
      </c>
      <c r="F2012" s="95">
        <v>2666336</v>
      </c>
      <c r="G2012" s="95">
        <v>47</v>
      </c>
      <c r="H2012" s="95">
        <v>165039</v>
      </c>
      <c r="I2012" s="95">
        <v>39</v>
      </c>
      <c r="J2012" s="95">
        <v>155812</v>
      </c>
      <c r="K2012" s="95">
        <v>760</v>
      </c>
      <c r="L2012" s="95">
        <v>2832186</v>
      </c>
      <c r="M2012" s="95">
        <v>737</v>
      </c>
      <c r="N2012" s="95">
        <v>2529308</v>
      </c>
      <c r="O2012" s="95">
        <v>52</v>
      </c>
      <c r="P2012" s="95">
        <v>87875</v>
      </c>
      <c r="Q2012" s="95">
        <v>45</v>
      </c>
      <c r="R2012" s="95">
        <v>171651</v>
      </c>
      <c r="S2012" s="95">
        <v>733</v>
      </c>
      <c r="T2012" s="95">
        <v>2340982</v>
      </c>
      <c r="U2012" s="95">
        <v>709</v>
      </c>
      <c r="V2012" s="95">
        <v>2872239</v>
      </c>
      <c r="W2012" s="95">
        <v>50</v>
      </c>
      <c r="X2012" s="95">
        <v>85524</v>
      </c>
      <c r="Y2012" s="95">
        <v>41</v>
      </c>
      <c r="Z2012" s="95">
        <v>208889</v>
      </c>
      <c r="AA2012" s="95">
        <v>717</v>
      </c>
      <c r="AB2012" s="95">
        <v>2840509</v>
      </c>
      <c r="AC2012" s="95">
        <v>696</v>
      </c>
      <c r="AD2012" s="95">
        <v>2966834</v>
      </c>
      <c r="AE2012" s="95">
        <v>49</v>
      </c>
      <c r="AF2012" s="95">
        <v>58106</v>
      </c>
      <c r="AG2012" s="95">
        <v>42</v>
      </c>
      <c r="AH2012" s="95">
        <v>197711</v>
      </c>
      <c r="AI2012" s="95">
        <v>693</v>
      </c>
      <c r="AJ2012" s="95">
        <v>2189868</v>
      </c>
      <c r="AK2012" s="95">
        <v>667</v>
      </c>
      <c r="AL2012" s="95">
        <v>2591554.7599999998</v>
      </c>
      <c r="AM2012" s="95">
        <v>50</v>
      </c>
      <c r="AN2012" s="95">
        <v>74400</v>
      </c>
      <c r="AO2012" s="95">
        <v>41</v>
      </c>
      <c r="AP2012" s="95">
        <v>159327</v>
      </c>
      <c r="AQ2012" s="72">
        <v>274.23</v>
      </c>
      <c r="AR2012" s="72">
        <v>293.61</v>
      </c>
      <c r="AS2012" s="72">
        <v>567.84</v>
      </c>
      <c r="AT2012" s="95">
        <v>2731339</v>
      </c>
      <c r="AU2012" s="95">
        <v>2822148</v>
      </c>
      <c r="AV2012" s="95">
        <v>830</v>
      </c>
      <c r="AW2012" s="95">
        <v>801</v>
      </c>
      <c r="AX2012" s="72">
        <v>299.68</v>
      </c>
      <c r="AY2012" s="72">
        <v>287.83</v>
      </c>
      <c r="AZ2012" s="72">
        <v>587.51</v>
      </c>
      <c r="BA2012" s="95">
        <v>2920061</v>
      </c>
      <c r="BB2012" s="95">
        <v>2700959</v>
      </c>
      <c r="BC2012" s="95">
        <v>812</v>
      </c>
      <c r="BD2012" s="95">
        <v>782</v>
      </c>
      <c r="BE2012" s="72">
        <v>258.25</v>
      </c>
      <c r="BF2012" s="72">
        <v>342.35</v>
      </c>
      <c r="BG2012" s="72">
        <v>600.6</v>
      </c>
      <c r="BH2012" s="95">
        <v>2426506</v>
      </c>
      <c r="BI2012" s="95">
        <v>3081128</v>
      </c>
      <c r="BJ2012" s="95">
        <v>783</v>
      </c>
      <c r="BK2012" s="95">
        <v>750</v>
      </c>
      <c r="BL2012" s="72">
        <v>315.33999999999997</v>
      </c>
      <c r="BM2012" s="72">
        <v>357.33</v>
      </c>
      <c r="BN2012" s="72">
        <v>672.67</v>
      </c>
      <c r="BO2012" s="95">
        <v>2898615</v>
      </c>
      <c r="BP2012" s="95">
        <v>3164545</v>
      </c>
      <c r="BQ2012" s="95">
        <v>766</v>
      </c>
      <c r="BR2012" s="95">
        <v>738</v>
      </c>
      <c r="BS2012" s="72">
        <v>253.96</v>
      </c>
      <c r="BT2012" s="72">
        <v>323.79000000000002</v>
      </c>
      <c r="BU2012" s="72">
        <v>577.75</v>
      </c>
      <c r="BV2012" s="95">
        <v>2264268</v>
      </c>
      <c r="BW2012" s="95">
        <v>2750881.76</v>
      </c>
      <c r="BX2012" s="95">
        <v>743</v>
      </c>
      <c r="BY2012" s="95">
        <v>708</v>
      </c>
      <c r="BZ2012" s="95">
        <v>816</v>
      </c>
      <c r="CA2012" s="95">
        <v>797</v>
      </c>
      <c r="CB2012" s="95">
        <v>767</v>
      </c>
      <c r="CC2012" s="95">
        <v>753</v>
      </c>
      <c r="CD2012" s="95">
        <v>726</v>
      </c>
      <c r="CE2012" s="72">
        <v>650.75523149000003</v>
      </c>
      <c r="CF2012" s="72">
        <v>676.59346364999999</v>
      </c>
      <c r="CG2012" s="72">
        <v>712.40329333</v>
      </c>
      <c r="CH2012" s="72">
        <v>716.50152150999998</v>
      </c>
      <c r="CI2012" s="72">
        <v>731.52548966999996</v>
      </c>
      <c r="CJ2012" s="96">
        <v>0.87258614690000003</v>
      </c>
      <c r="CK2012" s="96">
        <v>0.86833531740000003</v>
      </c>
      <c r="CL2012" s="96">
        <v>0.84306179609999998</v>
      </c>
      <c r="CM2012" s="96">
        <v>0.93882564069999996</v>
      </c>
      <c r="CN2012" s="96">
        <v>0.789787927</v>
      </c>
      <c r="CO2012" s="96">
        <v>0.87076496790000002</v>
      </c>
      <c r="CP2012" s="96">
        <v>0.9905306224</v>
      </c>
      <c r="CQ2012" s="96">
        <v>0.99584056389999998</v>
      </c>
      <c r="CR2012" s="96">
        <v>0.99466773779999995</v>
      </c>
      <c r="CS2012" s="95">
        <v>773</v>
      </c>
      <c r="CT2012" s="95">
        <v>769</v>
      </c>
      <c r="CU2012" s="95">
        <v>744</v>
      </c>
      <c r="CV2012" s="95">
        <v>726</v>
      </c>
      <c r="CW2012" s="95">
        <v>693</v>
      </c>
      <c r="CX2012" s="96">
        <v>0.91819414700000002</v>
      </c>
      <c r="CY2012" s="96">
        <v>0.89558318000000003</v>
      </c>
      <c r="CZ2012" s="96">
        <v>0.84299412399999996</v>
      </c>
      <c r="DA2012" s="96">
        <v>0.86272900399999997</v>
      </c>
      <c r="DB2012" s="96">
        <v>0.82855379500000004</v>
      </c>
      <c r="DC2012">
        <v>2013</v>
      </c>
      <c r="DD2012" s="6">
        <v>755.8</v>
      </c>
      <c r="DE2012" s="96">
        <v>1.9184485000000001E-3</v>
      </c>
      <c r="DF2012" s="72">
        <v>762.43</v>
      </c>
      <c r="DG2012" s="96">
        <v>1</v>
      </c>
      <c r="DH2012" s="72">
        <v>762.43</v>
      </c>
      <c r="DI2012" s="72">
        <v>643.00114846999998</v>
      </c>
      <c r="DJ2012" s="96">
        <v>0.86936758619999999</v>
      </c>
      <c r="DK2012" s="72">
        <v>746.82872084999997</v>
      </c>
      <c r="DL2012" s="96">
        <v>1.0094877960999999</v>
      </c>
      <c r="DM2012" s="72">
        <v>753.91447948999996</v>
      </c>
      <c r="DN2012" s="96">
        <v>1</v>
      </c>
      <c r="DO2012" s="96">
        <v>6.5329999999999997E-3</v>
      </c>
      <c r="DP2012" s="72">
        <v>4.93</v>
      </c>
      <c r="DQ2012" s="72">
        <v>748.98</v>
      </c>
      <c r="DR2012" t="s">
        <v>1280</v>
      </c>
      <c r="DT2012" t="s">
        <v>1268</v>
      </c>
    </row>
    <row r="2013" spans="1:124" x14ac:dyDescent="0.3">
      <c r="A2013" t="s">
        <v>1052</v>
      </c>
      <c r="B2013">
        <v>35160</v>
      </c>
      <c r="C2013" s="95">
        <v>375</v>
      </c>
      <c r="D2013" s="95">
        <v>1363921</v>
      </c>
      <c r="E2013" s="95">
        <v>364</v>
      </c>
      <c r="F2013" s="95">
        <v>1127453</v>
      </c>
      <c r="G2013" s="95">
        <v>29</v>
      </c>
      <c r="H2013" s="95">
        <v>38321</v>
      </c>
      <c r="I2013" s="95">
        <v>27</v>
      </c>
      <c r="J2013" s="95">
        <v>86662</v>
      </c>
      <c r="K2013" s="95">
        <v>350</v>
      </c>
      <c r="L2013" s="95">
        <v>1211463</v>
      </c>
      <c r="M2013" s="95">
        <v>338</v>
      </c>
      <c r="N2013" s="95">
        <v>978253</v>
      </c>
      <c r="O2013" s="95">
        <v>27</v>
      </c>
      <c r="P2013" s="95">
        <v>199179</v>
      </c>
      <c r="Q2013" s="95">
        <v>26</v>
      </c>
      <c r="R2013" s="95">
        <v>120082</v>
      </c>
      <c r="S2013" s="95">
        <v>343</v>
      </c>
      <c r="T2013" s="95">
        <v>839265</v>
      </c>
      <c r="U2013" s="95">
        <v>331</v>
      </c>
      <c r="V2013" s="95">
        <v>891877</v>
      </c>
      <c r="W2013" s="95">
        <v>26</v>
      </c>
      <c r="X2013" s="95">
        <v>109517</v>
      </c>
      <c r="Y2013" s="95">
        <v>25</v>
      </c>
      <c r="Z2013" s="95">
        <v>117934</v>
      </c>
      <c r="AA2013" s="95">
        <v>357</v>
      </c>
      <c r="AB2013" s="95">
        <v>983286</v>
      </c>
      <c r="AC2013" s="95">
        <v>343</v>
      </c>
      <c r="AD2013" s="95">
        <v>1094181</v>
      </c>
      <c r="AE2013" s="95">
        <v>32</v>
      </c>
      <c r="AF2013" s="95">
        <v>65524</v>
      </c>
      <c r="AG2013" s="95">
        <v>31</v>
      </c>
      <c r="AH2013" s="95">
        <v>96297</v>
      </c>
      <c r="AI2013" s="95">
        <v>358</v>
      </c>
      <c r="AJ2013" s="95">
        <v>1447190</v>
      </c>
      <c r="AK2013" s="95">
        <v>348</v>
      </c>
      <c r="AL2013" s="95">
        <v>1126631</v>
      </c>
      <c r="AM2013" s="95">
        <v>25</v>
      </c>
      <c r="AN2013" s="95">
        <v>4998</v>
      </c>
      <c r="AO2013" s="95">
        <v>22</v>
      </c>
      <c r="AP2013" s="95">
        <v>63638</v>
      </c>
      <c r="AQ2013" s="72">
        <v>289.24</v>
      </c>
      <c r="AR2013" s="72">
        <v>258.76</v>
      </c>
      <c r="AS2013" s="72">
        <v>548</v>
      </c>
      <c r="AT2013" s="95">
        <v>1402242</v>
      </c>
      <c r="AU2013" s="95">
        <v>1214115</v>
      </c>
      <c r="AV2013" s="95">
        <v>404</v>
      </c>
      <c r="AW2013" s="95">
        <v>391</v>
      </c>
      <c r="AX2013" s="72">
        <v>311.81</v>
      </c>
      <c r="AY2013" s="72">
        <v>251.45</v>
      </c>
      <c r="AZ2013" s="72">
        <v>563.26</v>
      </c>
      <c r="BA2013" s="95">
        <v>1410642</v>
      </c>
      <c r="BB2013" s="95">
        <v>1098335</v>
      </c>
      <c r="BC2013" s="95">
        <v>377</v>
      </c>
      <c r="BD2013" s="95">
        <v>364</v>
      </c>
      <c r="BE2013" s="72">
        <v>214.27</v>
      </c>
      <c r="BF2013" s="72">
        <v>236.38</v>
      </c>
      <c r="BG2013" s="72">
        <v>450.65</v>
      </c>
      <c r="BH2013" s="95">
        <v>948782</v>
      </c>
      <c r="BI2013" s="95">
        <v>1009811</v>
      </c>
      <c r="BJ2013" s="95">
        <v>369</v>
      </c>
      <c r="BK2013" s="95">
        <v>356</v>
      </c>
      <c r="BL2013" s="72">
        <v>224.68</v>
      </c>
      <c r="BM2013" s="72">
        <v>265.26</v>
      </c>
      <c r="BN2013" s="72">
        <v>489.94</v>
      </c>
      <c r="BO2013" s="95">
        <v>1048810</v>
      </c>
      <c r="BP2013" s="95">
        <v>1190478</v>
      </c>
      <c r="BQ2013" s="95">
        <v>389</v>
      </c>
      <c r="BR2013" s="95">
        <v>374</v>
      </c>
      <c r="BS2013" s="72">
        <v>315.97000000000003</v>
      </c>
      <c r="BT2013" s="72">
        <v>268.08</v>
      </c>
      <c r="BU2013" s="72">
        <v>584.04999999999995</v>
      </c>
      <c r="BV2013" s="95">
        <v>1452188</v>
      </c>
      <c r="BW2013" s="95">
        <v>1190269</v>
      </c>
      <c r="BX2013" s="95">
        <v>383</v>
      </c>
      <c r="BY2013" s="95">
        <v>370</v>
      </c>
      <c r="BZ2013" s="95">
        <v>398</v>
      </c>
      <c r="CA2013" s="95">
        <v>371</v>
      </c>
      <c r="CB2013" s="95">
        <v>363</v>
      </c>
      <c r="CC2013" s="95">
        <v>382</v>
      </c>
      <c r="CD2013" s="95">
        <v>377</v>
      </c>
      <c r="CE2013" s="72">
        <v>650.75523149000003</v>
      </c>
      <c r="CF2013" s="72">
        <v>676.59346364999999</v>
      </c>
      <c r="CG2013" s="72">
        <v>712.40329333</v>
      </c>
      <c r="CH2013" s="72">
        <v>716.50152150999998</v>
      </c>
      <c r="CI2013" s="72">
        <v>731.52548966999996</v>
      </c>
      <c r="CJ2013" s="96">
        <v>0.84209849339999998</v>
      </c>
      <c r="CK2013" s="96">
        <v>0.83249400159999998</v>
      </c>
      <c r="CL2013" s="96">
        <v>0.63257708690000003</v>
      </c>
      <c r="CM2013" s="96">
        <v>0.68379477960000001</v>
      </c>
      <c r="CN2013" s="96">
        <v>0.7984000671</v>
      </c>
      <c r="CO2013" s="96">
        <v>0.95100011529999995</v>
      </c>
      <c r="CP2013" s="96">
        <v>0.7969219703</v>
      </c>
      <c r="CQ2013" s="96">
        <v>0.99584056389999998</v>
      </c>
      <c r="CR2013" s="96">
        <v>0.80025044710000004</v>
      </c>
      <c r="CS2013" s="95">
        <v>389</v>
      </c>
      <c r="CT2013" s="95">
        <v>366</v>
      </c>
      <c r="CU2013" s="95">
        <v>356</v>
      </c>
      <c r="CV2013" s="95">
        <v>359</v>
      </c>
      <c r="CW2013" s="95">
        <v>361</v>
      </c>
      <c r="CX2013" s="96">
        <v>0.97116750100000004</v>
      </c>
      <c r="CY2013" s="96">
        <v>0.95914741000000003</v>
      </c>
      <c r="CZ2013" s="96">
        <v>0.96795268700000003</v>
      </c>
      <c r="DA2013" s="96">
        <v>0.92943125999999998</v>
      </c>
      <c r="DB2013" s="96">
        <v>0.92573995099999995</v>
      </c>
      <c r="DC2013">
        <v>2013</v>
      </c>
      <c r="DD2013" s="6">
        <v>371</v>
      </c>
      <c r="DE2013" s="96">
        <v>1.8222123E-3</v>
      </c>
      <c r="DF2013" s="72">
        <v>613.46</v>
      </c>
      <c r="DG2013" s="96">
        <v>1</v>
      </c>
      <c r="DH2013" s="72">
        <v>613.46</v>
      </c>
      <c r="DI2013" s="72">
        <v>643.00114846999998</v>
      </c>
      <c r="DJ2013" s="96">
        <v>0.60909769329999996</v>
      </c>
      <c r="DK2013" s="72">
        <v>625.00770308000006</v>
      </c>
      <c r="DL2013" s="96">
        <v>1.0094877960999999</v>
      </c>
      <c r="DM2013" s="72">
        <v>630.93764872999998</v>
      </c>
      <c r="DN2013" s="96">
        <v>1</v>
      </c>
      <c r="DO2013" s="96">
        <v>5.7239999999999999E-3</v>
      </c>
      <c r="DP2013" s="72">
        <v>3.61</v>
      </c>
      <c r="DQ2013" s="72">
        <v>627.33000000000004</v>
      </c>
      <c r="DR2013" t="s">
        <v>1052</v>
      </c>
      <c r="DT2013" t="s">
        <v>1268</v>
      </c>
    </row>
    <row r="2014" spans="1:124" x14ac:dyDescent="0.3">
      <c r="A2014" t="s">
        <v>1281</v>
      </c>
      <c r="B2014">
        <v>35170</v>
      </c>
      <c r="C2014" s="95">
        <v>6216</v>
      </c>
      <c r="D2014" s="95">
        <v>24235266</v>
      </c>
      <c r="E2014" s="95">
        <v>5852</v>
      </c>
      <c r="F2014" s="95">
        <v>17588865</v>
      </c>
      <c r="G2014" s="95">
        <v>942</v>
      </c>
      <c r="H2014" s="95">
        <v>2714795</v>
      </c>
      <c r="I2014" s="95">
        <v>812</v>
      </c>
      <c r="J2014" s="95">
        <v>2575814</v>
      </c>
      <c r="K2014" s="95">
        <v>6151</v>
      </c>
      <c r="L2014" s="95">
        <v>21352215</v>
      </c>
      <c r="M2014" s="95">
        <v>5745</v>
      </c>
      <c r="N2014" s="95">
        <v>18011553</v>
      </c>
      <c r="O2014" s="95">
        <v>986</v>
      </c>
      <c r="P2014" s="95">
        <v>2694349</v>
      </c>
      <c r="Q2014" s="95">
        <v>865</v>
      </c>
      <c r="R2014" s="95">
        <v>2684679</v>
      </c>
      <c r="S2014" s="95">
        <v>6234</v>
      </c>
      <c r="T2014" s="95">
        <v>24554755</v>
      </c>
      <c r="U2014" s="95">
        <v>5786</v>
      </c>
      <c r="V2014" s="95">
        <v>18500552</v>
      </c>
      <c r="W2014" s="95">
        <v>1016</v>
      </c>
      <c r="X2014" s="95">
        <v>3195135</v>
      </c>
      <c r="Y2014" s="95">
        <v>902</v>
      </c>
      <c r="Z2014" s="95">
        <v>3124500</v>
      </c>
      <c r="AA2014" s="95">
        <v>6274</v>
      </c>
      <c r="AB2014" s="95">
        <v>23633441</v>
      </c>
      <c r="AC2014" s="95">
        <v>5803</v>
      </c>
      <c r="AD2014" s="95">
        <v>18876902</v>
      </c>
      <c r="AE2014" s="95">
        <v>1259</v>
      </c>
      <c r="AF2014" s="95">
        <v>4029055</v>
      </c>
      <c r="AG2014" s="95">
        <v>1141</v>
      </c>
      <c r="AH2014" s="95">
        <v>3725415</v>
      </c>
      <c r="AI2014" s="95">
        <v>6298</v>
      </c>
      <c r="AJ2014" s="95">
        <v>22202524.550000001</v>
      </c>
      <c r="AK2014" s="95">
        <v>5812</v>
      </c>
      <c r="AL2014" s="95">
        <v>20841709.739999998</v>
      </c>
      <c r="AM2014" s="95">
        <v>1389</v>
      </c>
      <c r="AN2014" s="95">
        <v>4650423.21</v>
      </c>
      <c r="AO2014" s="95">
        <v>1266</v>
      </c>
      <c r="AP2014" s="95">
        <v>4501772.46</v>
      </c>
      <c r="AQ2014" s="72">
        <v>313.75</v>
      </c>
      <c r="AR2014" s="72">
        <v>252.16</v>
      </c>
      <c r="AS2014" s="72">
        <v>565.91</v>
      </c>
      <c r="AT2014" s="95">
        <v>26950061</v>
      </c>
      <c r="AU2014" s="95">
        <v>20164679</v>
      </c>
      <c r="AV2014" s="95">
        <v>7158</v>
      </c>
      <c r="AW2014" s="95">
        <v>6664</v>
      </c>
      <c r="AX2014" s="72">
        <v>280.77</v>
      </c>
      <c r="AY2014" s="72">
        <v>260.92</v>
      </c>
      <c r="AZ2014" s="72">
        <v>541.69000000000005</v>
      </c>
      <c r="BA2014" s="95">
        <v>24046564</v>
      </c>
      <c r="BB2014" s="95">
        <v>20696232</v>
      </c>
      <c r="BC2014" s="95">
        <v>7137</v>
      </c>
      <c r="BD2014" s="95">
        <v>6610</v>
      </c>
      <c r="BE2014" s="72">
        <v>318.95999999999998</v>
      </c>
      <c r="BF2014" s="72">
        <v>269.45</v>
      </c>
      <c r="BG2014" s="72">
        <v>588.41</v>
      </c>
      <c r="BH2014" s="95">
        <v>27749890</v>
      </c>
      <c r="BI2014" s="95">
        <v>21625052</v>
      </c>
      <c r="BJ2014" s="95">
        <v>7250</v>
      </c>
      <c r="BK2014" s="95">
        <v>6688</v>
      </c>
      <c r="BL2014" s="72">
        <v>306.01</v>
      </c>
      <c r="BM2014" s="72">
        <v>271.25</v>
      </c>
      <c r="BN2014" s="72">
        <v>577.26</v>
      </c>
      <c r="BO2014" s="95">
        <v>27662496</v>
      </c>
      <c r="BP2014" s="95">
        <v>22602317</v>
      </c>
      <c r="BQ2014" s="95">
        <v>7533</v>
      </c>
      <c r="BR2014" s="95">
        <v>6944</v>
      </c>
      <c r="BS2014" s="72">
        <v>291.11</v>
      </c>
      <c r="BT2014" s="72">
        <v>298.38</v>
      </c>
      <c r="BU2014" s="72">
        <v>589.49</v>
      </c>
      <c r="BV2014" s="95">
        <v>26852947.760000002</v>
      </c>
      <c r="BW2014" s="95">
        <v>25343482.199999999</v>
      </c>
      <c r="BX2014" s="95">
        <v>7687</v>
      </c>
      <c r="BY2014" s="95">
        <v>7078</v>
      </c>
      <c r="BZ2014" s="95">
        <v>6923</v>
      </c>
      <c r="CA2014" s="95">
        <v>6883</v>
      </c>
      <c r="CB2014" s="95">
        <v>6979</v>
      </c>
      <c r="CC2014" s="95">
        <v>7253</v>
      </c>
      <c r="CD2014" s="95">
        <v>7389</v>
      </c>
      <c r="CE2014" s="72">
        <v>650.75523149000003</v>
      </c>
      <c r="CF2014" s="72">
        <v>676.59346364999999</v>
      </c>
      <c r="CG2014" s="72">
        <v>712.40329333</v>
      </c>
      <c r="CH2014" s="72">
        <v>716.50152150999998</v>
      </c>
      <c r="CI2014" s="72">
        <v>731.52548966999996</v>
      </c>
      <c r="CJ2014" s="96">
        <v>0.86962036200000004</v>
      </c>
      <c r="CK2014" s="96">
        <v>0.80061370539999999</v>
      </c>
      <c r="CL2014" s="96">
        <v>0.82595070169999996</v>
      </c>
      <c r="CM2014" s="96">
        <v>0.80566472320000004</v>
      </c>
      <c r="CN2014" s="96">
        <v>0.80583658170000005</v>
      </c>
      <c r="CO2014" s="96">
        <v>0.91844612449999996</v>
      </c>
      <c r="CP2014" s="96">
        <v>0.89448601599999999</v>
      </c>
      <c r="CQ2014" s="96">
        <v>0.99584056389999998</v>
      </c>
      <c r="CR2014" s="96">
        <v>0.89822198519999996</v>
      </c>
      <c r="CS2014" s="95">
        <v>6449</v>
      </c>
      <c r="CT2014" s="95">
        <v>6437</v>
      </c>
      <c r="CU2014" s="95">
        <v>6472</v>
      </c>
      <c r="CV2014" s="95">
        <v>6489</v>
      </c>
      <c r="CW2014" s="95">
        <v>6496</v>
      </c>
      <c r="CX2014" s="96">
        <v>0.930997293</v>
      </c>
      <c r="CY2014" s="96">
        <v>0.927904073</v>
      </c>
      <c r="CZ2014" s="96">
        <v>0.91583017799999999</v>
      </c>
      <c r="DA2014" s="96">
        <v>0.90589133600000005</v>
      </c>
      <c r="DB2014" s="96">
        <v>0.91176126099999999</v>
      </c>
      <c r="DC2014">
        <v>2013</v>
      </c>
      <c r="DD2014" s="6">
        <v>6796.8</v>
      </c>
      <c r="DE2014" s="96">
        <v>5.6809644999999999E-3</v>
      </c>
      <c r="DF2014" s="72">
        <v>685.91</v>
      </c>
      <c r="DG2014" s="96">
        <v>1</v>
      </c>
      <c r="DH2014" s="72">
        <v>685.91</v>
      </c>
      <c r="DI2014" s="72">
        <v>685.91</v>
      </c>
      <c r="DJ2014" s="96">
        <v>1</v>
      </c>
      <c r="DK2014" s="72">
        <v>685.91</v>
      </c>
      <c r="DL2014" s="96">
        <v>1</v>
      </c>
      <c r="DM2014" s="72">
        <v>685.91</v>
      </c>
      <c r="DN2014" s="96">
        <v>1</v>
      </c>
      <c r="DO2014" s="96">
        <v>1.9323E-2</v>
      </c>
      <c r="DP2014" s="72">
        <v>13.25</v>
      </c>
      <c r="DQ2014" s="72">
        <v>672.66</v>
      </c>
      <c r="DR2014" t="s">
        <v>1281</v>
      </c>
      <c r="DT2014" t="s">
        <v>1268</v>
      </c>
    </row>
    <row r="2015" spans="1:124" x14ac:dyDescent="0.3">
      <c r="A2015" t="s">
        <v>124</v>
      </c>
      <c r="B2015">
        <v>35180</v>
      </c>
      <c r="C2015" s="95">
        <v>596</v>
      </c>
      <c r="D2015" s="95">
        <v>1757316</v>
      </c>
      <c r="E2015" s="95">
        <v>579</v>
      </c>
      <c r="F2015" s="95">
        <v>1684818</v>
      </c>
      <c r="G2015" s="95">
        <v>38</v>
      </c>
      <c r="H2015" s="95">
        <v>85335</v>
      </c>
      <c r="I2015" s="95">
        <v>29</v>
      </c>
      <c r="J2015" s="95">
        <v>75151</v>
      </c>
      <c r="K2015" s="95">
        <v>578</v>
      </c>
      <c r="L2015" s="95">
        <v>1730614</v>
      </c>
      <c r="M2015" s="95">
        <v>561</v>
      </c>
      <c r="N2015" s="95">
        <v>1765136</v>
      </c>
      <c r="O2015" s="95">
        <v>40</v>
      </c>
      <c r="P2015" s="95">
        <v>68088</v>
      </c>
      <c r="Q2015" s="95">
        <v>31</v>
      </c>
      <c r="R2015" s="95">
        <v>78215</v>
      </c>
      <c r="S2015" s="95">
        <v>569</v>
      </c>
      <c r="T2015" s="95">
        <v>1649946</v>
      </c>
      <c r="U2015" s="95">
        <v>550</v>
      </c>
      <c r="V2015" s="95">
        <v>1718838</v>
      </c>
      <c r="W2015" s="95">
        <v>36</v>
      </c>
      <c r="X2015" s="95">
        <v>65233</v>
      </c>
      <c r="Y2015" s="95">
        <v>26</v>
      </c>
      <c r="Z2015" s="95">
        <v>87111</v>
      </c>
      <c r="AA2015" s="95">
        <v>555</v>
      </c>
      <c r="AB2015" s="95">
        <v>1557618</v>
      </c>
      <c r="AC2015" s="95">
        <v>532</v>
      </c>
      <c r="AD2015" s="95">
        <v>1884242</v>
      </c>
      <c r="AE2015" s="95">
        <v>30</v>
      </c>
      <c r="AF2015" s="95">
        <v>205459</v>
      </c>
      <c r="AG2015" s="95">
        <v>24</v>
      </c>
      <c r="AH2015" s="95">
        <v>122326</v>
      </c>
      <c r="AI2015" s="95">
        <v>546</v>
      </c>
      <c r="AJ2015" s="95">
        <v>1997205</v>
      </c>
      <c r="AK2015" s="95">
        <v>520</v>
      </c>
      <c r="AL2015" s="95">
        <v>1852256</v>
      </c>
      <c r="AM2015" s="95">
        <v>34</v>
      </c>
      <c r="AN2015" s="95">
        <v>97335</v>
      </c>
      <c r="AO2015" s="95">
        <v>25</v>
      </c>
      <c r="AP2015" s="95">
        <v>119146</v>
      </c>
      <c r="AQ2015" s="72">
        <v>242.2</v>
      </c>
      <c r="AR2015" s="72">
        <v>241.22</v>
      </c>
      <c r="AS2015" s="72">
        <v>483.42</v>
      </c>
      <c r="AT2015" s="95">
        <v>1842651</v>
      </c>
      <c r="AU2015" s="95">
        <v>1759969</v>
      </c>
      <c r="AV2015" s="95">
        <v>634</v>
      </c>
      <c r="AW2015" s="95">
        <v>608</v>
      </c>
      <c r="AX2015" s="72">
        <v>242.54</v>
      </c>
      <c r="AY2015" s="72">
        <v>259.48</v>
      </c>
      <c r="AZ2015" s="72">
        <v>502.02</v>
      </c>
      <c r="BA2015" s="95">
        <v>1798702</v>
      </c>
      <c r="BB2015" s="95">
        <v>1843351</v>
      </c>
      <c r="BC2015" s="95">
        <v>618</v>
      </c>
      <c r="BD2015" s="95">
        <v>592</v>
      </c>
      <c r="BE2015" s="72">
        <v>236.25</v>
      </c>
      <c r="BF2015" s="72">
        <v>261.27999999999997</v>
      </c>
      <c r="BG2015" s="72">
        <v>497.53</v>
      </c>
      <c r="BH2015" s="95">
        <v>1715179</v>
      </c>
      <c r="BI2015" s="95">
        <v>1805949</v>
      </c>
      <c r="BJ2015" s="95">
        <v>605</v>
      </c>
      <c r="BK2015" s="95">
        <v>576</v>
      </c>
      <c r="BL2015" s="72">
        <v>251.15</v>
      </c>
      <c r="BM2015" s="72">
        <v>300.74</v>
      </c>
      <c r="BN2015" s="72">
        <v>551.89</v>
      </c>
      <c r="BO2015" s="95">
        <v>1763077</v>
      </c>
      <c r="BP2015" s="95">
        <v>2006568</v>
      </c>
      <c r="BQ2015" s="95">
        <v>585</v>
      </c>
      <c r="BR2015" s="95">
        <v>556</v>
      </c>
      <c r="BS2015" s="72">
        <v>300.94</v>
      </c>
      <c r="BT2015" s="72">
        <v>301.44</v>
      </c>
      <c r="BU2015" s="72">
        <v>602.38</v>
      </c>
      <c r="BV2015" s="95">
        <v>2094540</v>
      </c>
      <c r="BW2015" s="95">
        <v>1971402</v>
      </c>
      <c r="BX2015" s="95">
        <v>580</v>
      </c>
      <c r="BY2015" s="95">
        <v>545</v>
      </c>
      <c r="BZ2015" s="95">
        <v>622</v>
      </c>
      <c r="CA2015" s="95">
        <v>605</v>
      </c>
      <c r="CB2015" s="95">
        <v>591</v>
      </c>
      <c r="CC2015" s="95">
        <v>571</v>
      </c>
      <c r="CD2015" s="95">
        <v>563</v>
      </c>
      <c r="CE2015" s="72">
        <v>650.75523149000003</v>
      </c>
      <c r="CF2015" s="72">
        <v>676.59346364999999</v>
      </c>
      <c r="CG2015" s="72">
        <v>712.40329333</v>
      </c>
      <c r="CH2015" s="72">
        <v>716.50152150999998</v>
      </c>
      <c r="CI2015" s="72">
        <v>731.52548966999996</v>
      </c>
      <c r="CJ2015" s="96">
        <v>0.74285995199999999</v>
      </c>
      <c r="CK2015" s="96">
        <v>0.74198174679999995</v>
      </c>
      <c r="CL2015" s="96">
        <v>0.69838250980000005</v>
      </c>
      <c r="CM2015" s="96">
        <v>0.77025656389999997</v>
      </c>
      <c r="CN2015" s="96">
        <v>0.82345729369999998</v>
      </c>
      <c r="CO2015" s="96">
        <v>0.87747489280000002</v>
      </c>
      <c r="CP2015" s="96">
        <v>0.86086521620000001</v>
      </c>
      <c r="CQ2015" s="96">
        <v>0.99584056389999998</v>
      </c>
      <c r="CR2015" s="96">
        <v>0.86446076250000004</v>
      </c>
      <c r="CS2015" s="95">
        <v>634</v>
      </c>
      <c r="CT2015" s="95">
        <v>627</v>
      </c>
      <c r="CU2015" s="95">
        <v>606</v>
      </c>
      <c r="CV2015" s="95">
        <v>584</v>
      </c>
      <c r="CW2015" s="95">
        <v>583</v>
      </c>
      <c r="CX2015" s="96">
        <v>0.90165525199999996</v>
      </c>
      <c r="CY2015" s="96">
        <v>0.89681032000000005</v>
      </c>
      <c r="CZ2015" s="96">
        <v>0.88971163799999997</v>
      </c>
      <c r="DA2015" s="96">
        <v>0.83372137599999996</v>
      </c>
      <c r="DB2015" s="96">
        <v>0.86149363300000004</v>
      </c>
      <c r="DC2015">
        <v>2013</v>
      </c>
      <c r="DD2015" s="6">
        <v>575.4</v>
      </c>
      <c r="DE2015" s="96">
        <v>2.7993069E-3</v>
      </c>
      <c r="DF2015" s="72">
        <v>662.04</v>
      </c>
      <c r="DG2015" s="96">
        <v>1</v>
      </c>
      <c r="DH2015" s="72">
        <v>662.04</v>
      </c>
      <c r="DI2015" s="72">
        <v>643.00114846999998</v>
      </c>
      <c r="DJ2015" s="96">
        <v>0.75855125069999996</v>
      </c>
      <c r="DK2015" s="72">
        <v>657.44309310999995</v>
      </c>
      <c r="DL2015" s="96">
        <v>1.0094877960999999</v>
      </c>
      <c r="DM2015" s="72">
        <v>663.68077913000002</v>
      </c>
      <c r="DN2015" s="96">
        <v>1</v>
      </c>
      <c r="DO2015" s="96">
        <v>7.6940000000000003E-3</v>
      </c>
      <c r="DP2015" s="72">
        <v>5.1100000000000003</v>
      </c>
      <c r="DQ2015" s="72">
        <v>658.57</v>
      </c>
      <c r="DR2015" t="s">
        <v>124</v>
      </c>
      <c r="DT2015" t="s">
        <v>1268</v>
      </c>
    </row>
    <row r="2016" spans="1:124" x14ac:dyDescent="0.3">
      <c r="A2016" t="s">
        <v>1282</v>
      </c>
      <c r="B2016">
        <v>35190</v>
      </c>
      <c r="C2016" s="95">
        <v>560</v>
      </c>
      <c r="D2016" s="95">
        <v>1633699</v>
      </c>
      <c r="E2016" s="95">
        <v>550</v>
      </c>
      <c r="F2016" s="95">
        <v>1631493</v>
      </c>
      <c r="G2016" s="95">
        <v>30</v>
      </c>
      <c r="H2016" s="95">
        <v>101124</v>
      </c>
      <c r="I2016" s="95">
        <v>28</v>
      </c>
      <c r="J2016" s="95">
        <v>167670</v>
      </c>
      <c r="K2016" s="95">
        <v>543</v>
      </c>
      <c r="L2016" s="95">
        <v>1788965</v>
      </c>
      <c r="M2016" s="95">
        <v>529</v>
      </c>
      <c r="N2016" s="95">
        <v>1747628</v>
      </c>
      <c r="O2016" s="95">
        <v>32</v>
      </c>
      <c r="P2016" s="95">
        <v>100604</v>
      </c>
      <c r="Q2016" s="95">
        <v>31</v>
      </c>
      <c r="R2016" s="95">
        <v>123332</v>
      </c>
      <c r="S2016" s="95">
        <v>537</v>
      </c>
      <c r="T2016" s="95">
        <v>2026920</v>
      </c>
      <c r="U2016" s="95">
        <v>516</v>
      </c>
      <c r="V2016" s="95">
        <v>1730719</v>
      </c>
      <c r="W2016" s="95">
        <v>28</v>
      </c>
      <c r="X2016" s="95">
        <v>129989</v>
      </c>
      <c r="Y2016" s="95">
        <v>27</v>
      </c>
      <c r="Z2016" s="95">
        <v>111881</v>
      </c>
      <c r="AA2016" s="95">
        <v>540</v>
      </c>
      <c r="AB2016" s="95">
        <v>2489923</v>
      </c>
      <c r="AC2016" s="95">
        <v>517</v>
      </c>
      <c r="AD2016" s="95">
        <v>1596132</v>
      </c>
      <c r="AE2016" s="95">
        <v>30</v>
      </c>
      <c r="AF2016" s="95">
        <v>261027</v>
      </c>
      <c r="AG2016" s="95">
        <v>28</v>
      </c>
      <c r="AH2016" s="95">
        <v>97492</v>
      </c>
      <c r="AI2016" s="95">
        <v>539</v>
      </c>
      <c r="AJ2016" s="95">
        <v>1635977.27</v>
      </c>
      <c r="AK2016" s="95">
        <v>518</v>
      </c>
      <c r="AL2016" s="95">
        <v>1891226.53</v>
      </c>
      <c r="AM2016" s="95">
        <v>31</v>
      </c>
      <c r="AN2016" s="95">
        <v>241292</v>
      </c>
      <c r="AO2016" s="95">
        <v>29</v>
      </c>
      <c r="AP2016" s="95">
        <v>170123.58</v>
      </c>
      <c r="AQ2016" s="72">
        <v>245.03</v>
      </c>
      <c r="AR2016" s="72">
        <v>259.39</v>
      </c>
      <c r="AS2016" s="72">
        <v>504.42</v>
      </c>
      <c r="AT2016" s="95">
        <v>1734823</v>
      </c>
      <c r="AU2016" s="95">
        <v>1799163</v>
      </c>
      <c r="AV2016" s="95">
        <v>590</v>
      </c>
      <c r="AW2016" s="95">
        <v>578</v>
      </c>
      <c r="AX2016" s="72">
        <v>273.85000000000002</v>
      </c>
      <c r="AY2016" s="72">
        <v>278.42</v>
      </c>
      <c r="AZ2016" s="72">
        <v>552.27</v>
      </c>
      <c r="BA2016" s="95">
        <v>1889569</v>
      </c>
      <c r="BB2016" s="95">
        <v>1870960</v>
      </c>
      <c r="BC2016" s="95">
        <v>575</v>
      </c>
      <c r="BD2016" s="95">
        <v>560</v>
      </c>
      <c r="BE2016" s="72">
        <v>318.13</v>
      </c>
      <c r="BF2016" s="72">
        <v>282.77999999999997</v>
      </c>
      <c r="BG2016" s="72">
        <v>600.91</v>
      </c>
      <c r="BH2016" s="95">
        <v>2156909</v>
      </c>
      <c r="BI2016" s="95">
        <v>1842600</v>
      </c>
      <c r="BJ2016" s="95">
        <v>565</v>
      </c>
      <c r="BK2016" s="95">
        <v>543</v>
      </c>
      <c r="BL2016" s="72">
        <v>402.19</v>
      </c>
      <c r="BM2016" s="72">
        <v>258.95999999999998</v>
      </c>
      <c r="BN2016" s="72">
        <v>661.15</v>
      </c>
      <c r="BO2016" s="95">
        <v>2750950</v>
      </c>
      <c r="BP2016" s="95">
        <v>1693624</v>
      </c>
      <c r="BQ2016" s="95">
        <v>570</v>
      </c>
      <c r="BR2016" s="95">
        <v>545</v>
      </c>
      <c r="BS2016" s="72">
        <v>274.45</v>
      </c>
      <c r="BT2016" s="72">
        <v>314.04000000000002</v>
      </c>
      <c r="BU2016" s="72">
        <v>588.49</v>
      </c>
      <c r="BV2016" s="95">
        <v>1877269.27</v>
      </c>
      <c r="BW2016" s="95">
        <v>2061350.11</v>
      </c>
      <c r="BX2016" s="95">
        <v>570</v>
      </c>
      <c r="BY2016" s="95">
        <v>547</v>
      </c>
      <c r="BZ2016" s="95">
        <v>584</v>
      </c>
      <c r="CA2016" s="95">
        <v>568</v>
      </c>
      <c r="CB2016" s="95">
        <v>554</v>
      </c>
      <c r="CC2016" s="95">
        <v>558</v>
      </c>
      <c r="CD2016" s="95">
        <v>559</v>
      </c>
      <c r="CE2016" s="72">
        <v>650.75523149000003</v>
      </c>
      <c r="CF2016" s="72">
        <v>676.59346364999999</v>
      </c>
      <c r="CG2016" s="72">
        <v>712.40329333</v>
      </c>
      <c r="CH2016" s="72">
        <v>716.50152150999998</v>
      </c>
      <c r="CI2016" s="72">
        <v>731.52548966999996</v>
      </c>
      <c r="CJ2016" s="96">
        <v>0.77513014970000005</v>
      </c>
      <c r="CK2016" s="96">
        <v>0.8162508651</v>
      </c>
      <c r="CL2016" s="96">
        <v>0.84349694289999999</v>
      </c>
      <c r="CM2016" s="96">
        <v>0.92274751710000003</v>
      </c>
      <c r="CN2016" s="96">
        <v>0.80446957529999996</v>
      </c>
      <c r="CO2016" s="96">
        <v>0.86107789720000005</v>
      </c>
      <c r="CP2016" s="96">
        <v>0.96671742790000004</v>
      </c>
      <c r="CQ2016" s="96">
        <v>0.99584056389999998</v>
      </c>
      <c r="CR2016" s="96">
        <v>0.97075508359999996</v>
      </c>
      <c r="CS2016" s="95">
        <v>591</v>
      </c>
      <c r="CT2016" s="95">
        <v>563</v>
      </c>
      <c r="CU2016" s="95">
        <v>562</v>
      </c>
      <c r="CV2016" s="95">
        <v>567</v>
      </c>
      <c r="CW2016" s="95">
        <v>570</v>
      </c>
      <c r="CX2016" s="96">
        <v>0.89820575700000005</v>
      </c>
      <c r="CY2016" s="96">
        <v>0.84628506100000001</v>
      </c>
      <c r="CZ2016" s="96">
        <v>0.85175406399999998</v>
      </c>
      <c r="DA2016" s="96">
        <v>0.84538844000000002</v>
      </c>
      <c r="DB2016" s="96">
        <v>0.86199319200000002</v>
      </c>
      <c r="DC2016">
        <v>2013</v>
      </c>
      <c r="DD2016" s="6">
        <v>554.6</v>
      </c>
      <c r="DE2016" s="96">
        <v>2.4981973999999999E-3</v>
      </c>
      <c r="DF2016" s="72">
        <v>743.67</v>
      </c>
      <c r="DG2016" s="96">
        <v>1</v>
      </c>
      <c r="DH2016" s="72">
        <v>743.67</v>
      </c>
      <c r="DI2016" s="72">
        <v>643.00114846999998</v>
      </c>
      <c r="DJ2016" s="96">
        <v>0.74471471050000004</v>
      </c>
      <c r="DK2016" s="72">
        <v>717.97072308999998</v>
      </c>
      <c r="DL2016" s="96">
        <v>1.0094877960999999</v>
      </c>
      <c r="DM2016" s="72">
        <v>724.78268292999996</v>
      </c>
      <c r="DN2016" s="96">
        <v>1</v>
      </c>
      <c r="DO2016" s="96">
        <v>9.129E-3</v>
      </c>
      <c r="DP2016" s="72">
        <v>6.62</v>
      </c>
      <c r="DQ2016" s="72">
        <v>718.16</v>
      </c>
      <c r="DR2016" t="s">
        <v>1282</v>
      </c>
      <c r="DT2016" t="s">
        <v>1268</v>
      </c>
    </row>
    <row r="2017" spans="1:124" x14ac:dyDescent="0.3">
      <c r="A2017" t="s">
        <v>1283</v>
      </c>
      <c r="B2017">
        <v>35200</v>
      </c>
      <c r="C2017" s="95">
        <v>668</v>
      </c>
      <c r="D2017" s="95">
        <v>1775863</v>
      </c>
      <c r="E2017" s="95">
        <v>645</v>
      </c>
      <c r="F2017" s="95">
        <v>1931278</v>
      </c>
      <c r="G2017" s="95">
        <v>43</v>
      </c>
      <c r="H2017" s="95">
        <v>25887</v>
      </c>
      <c r="I2017" s="95">
        <v>38</v>
      </c>
      <c r="J2017" s="95">
        <v>57054</v>
      </c>
      <c r="K2017" s="95">
        <v>656</v>
      </c>
      <c r="L2017" s="95">
        <v>1603998</v>
      </c>
      <c r="M2017" s="95">
        <v>639</v>
      </c>
      <c r="N2017" s="95">
        <v>2098083</v>
      </c>
      <c r="O2017" s="95">
        <v>42</v>
      </c>
      <c r="P2017" s="95">
        <v>48892</v>
      </c>
      <c r="Q2017" s="95">
        <v>38</v>
      </c>
      <c r="R2017" s="95">
        <v>75373</v>
      </c>
      <c r="S2017" s="95">
        <v>641</v>
      </c>
      <c r="T2017" s="95">
        <v>2011585</v>
      </c>
      <c r="U2017" s="95">
        <v>622</v>
      </c>
      <c r="V2017" s="95">
        <v>2017604</v>
      </c>
      <c r="W2017" s="95">
        <v>43</v>
      </c>
      <c r="X2017" s="95">
        <v>184120</v>
      </c>
      <c r="Y2017" s="95">
        <v>38</v>
      </c>
      <c r="Z2017" s="95">
        <v>114099</v>
      </c>
      <c r="AA2017" s="95">
        <v>620</v>
      </c>
      <c r="AB2017" s="95">
        <v>1530575</v>
      </c>
      <c r="AC2017" s="95">
        <v>599</v>
      </c>
      <c r="AD2017" s="95">
        <v>2053484</v>
      </c>
      <c r="AE2017" s="95">
        <v>44</v>
      </c>
      <c r="AF2017" s="95">
        <v>126173</v>
      </c>
      <c r="AG2017" s="95">
        <v>39</v>
      </c>
      <c r="AH2017" s="95">
        <v>101831</v>
      </c>
      <c r="AI2017" s="95">
        <v>627</v>
      </c>
      <c r="AJ2017" s="95">
        <v>1953107</v>
      </c>
      <c r="AK2017" s="95">
        <v>605</v>
      </c>
      <c r="AL2017" s="95">
        <v>2230473</v>
      </c>
      <c r="AM2017" s="95">
        <v>40</v>
      </c>
      <c r="AN2017" s="95">
        <v>107521</v>
      </c>
      <c r="AO2017" s="95">
        <v>35</v>
      </c>
      <c r="AP2017" s="95">
        <v>146683</v>
      </c>
      <c r="AQ2017" s="72">
        <v>211.18</v>
      </c>
      <c r="AR2017" s="72">
        <v>242.6</v>
      </c>
      <c r="AS2017" s="72">
        <v>453.78</v>
      </c>
      <c r="AT2017" s="95">
        <v>1801750</v>
      </c>
      <c r="AU2017" s="95">
        <v>1988332</v>
      </c>
      <c r="AV2017" s="95">
        <v>711</v>
      </c>
      <c r="AW2017" s="95">
        <v>683</v>
      </c>
      <c r="AX2017" s="72">
        <v>197.34</v>
      </c>
      <c r="AY2017" s="72">
        <v>267.54000000000002</v>
      </c>
      <c r="AZ2017" s="72">
        <v>464.88</v>
      </c>
      <c r="BA2017" s="95">
        <v>1652890</v>
      </c>
      <c r="BB2017" s="95">
        <v>2173456</v>
      </c>
      <c r="BC2017" s="95">
        <v>698</v>
      </c>
      <c r="BD2017" s="95">
        <v>677</v>
      </c>
      <c r="BE2017" s="72">
        <v>267.51</v>
      </c>
      <c r="BF2017" s="72">
        <v>269.14999999999998</v>
      </c>
      <c r="BG2017" s="72">
        <v>536.66</v>
      </c>
      <c r="BH2017" s="95">
        <v>2195705</v>
      </c>
      <c r="BI2017" s="95">
        <v>2131703</v>
      </c>
      <c r="BJ2017" s="95">
        <v>684</v>
      </c>
      <c r="BK2017" s="95">
        <v>660</v>
      </c>
      <c r="BL2017" s="72">
        <v>207.93</v>
      </c>
      <c r="BM2017" s="72">
        <v>281.52</v>
      </c>
      <c r="BN2017" s="72">
        <v>489.45</v>
      </c>
      <c r="BO2017" s="95">
        <v>1656748</v>
      </c>
      <c r="BP2017" s="95">
        <v>2155315</v>
      </c>
      <c r="BQ2017" s="95">
        <v>664</v>
      </c>
      <c r="BR2017" s="95">
        <v>638</v>
      </c>
      <c r="BS2017" s="72">
        <v>257.45</v>
      </c>
      <c r="BT2017" s="72">
        <v>309.52999999999997</v>
      </c>
      <c r="BU2017" s="72">
        <v>566.98</v>
      </c>
      <c r="BV2017" s="95">
        <v>2060628</v>
      </c>
      <c r="BW2017" s="95">
        <v>2377156</v>
      </c>
      <c r="BX2017" s="95">
        <v>667</v>
      </c>
      <c r="BY2017" s="95">
        <v>640</v>
      </c>
      <c r="BZ2017" s="95">
        <v>698</v>
      </c>
      <c r="CA2017" s="95">
        <v>688</v>
      </c>
      <c r="CB2017" s="95">
        <v>672</v>
      </c>
      <c r="CC2017" s="95">
        <v>652</v>
      </c>
      <c r="CD2017" s="95">
        <v>654</v>
      </c>
      <c r="CE2017" s="72">
        <v>650.75523149000003</v>
      </c>
      <c r="CF2017" s="72">
        <v>676.59346364999999</v>
      </c>
      <c r="CG2017" s="72">
        <v>712.40329333</v>
      </c>
      <c r="CH2017" s="72">
        <v>716.50152150999998</v>
      </c>
      <c r="CI2017" s="72">
        <v>731.52548966999996</v>
      </c>
      <c r="CJ2017" s="96">
        <v>0.69731287289999999</v>
      </c>
      <c r="CK2017" s="96">
        <v>0.68708910889999997</v>
      </c>
      <c r="CL2017" s="96">
        <v>0.75330926320000002</v>
      </c>
      <c r="CM2017" s="96">
        <v>0.68311090109999995</v>
      </c>
      <c r="CN2017" s="96">
        <v>0.77506526840000001</v>
      </c>
      <c r="CO2017" s="96">
        <v>0.85755898880000003</v>
      </c>
      <c r="CP2017" s="96">
        <v>0.83863325119999999</v>
      </c>
      <c r="CQ2017" s="96">
        <v>0.99584056389999998</v>
      </c>
      <c r="CR2017" s="96">
        <v>0.84213594209999998</v>
      </c>
      <c r="CS2017" s="95">
        <v>666</v>
      </c>
      <c r="CT2017" s="95">
        <v>655</v>
      </c>
      <c r="CU2017" s="95">
        <v>642</v>
      </c>
      <c r="CV2017" s="95">
        <v>622</v>
      </c>
      <c r="CW2017" s="95">
        <v>620</v>
      </c>
      <c r="CX2017" s="96">
        <v>0.82649520200000004</v>
      </c>
      <c r="CY2017" s="96">
        <v>0.86928960600000005</v>
      </c>
      <c r="CZ2017" s="96">
        <v>0.84882789999999997</v>
      </c>
      <c r="DA2017" s="96">
        <v>0.87931107799999997</v>
      </c>
      <c r="DB2017" s="96">
        <v>0.86575332299999996</v>
      </c>
      <c r="DC2017">
        <v>2013</v>
      </c>
      <c r="DD2017" s="6">
        <v>659.6</v>
      </c>
      <c r="DE2017" s="96">
        <v>1.6724038000000001E-3</v>
      </c>
      <c r="DF2017" s="72">
        <v>645.66999999999996</v>
      </c>
      <c r="DG2017" s="96">
        <v>1</v>
      </c>
      <c r="DH2017" s="72">
        <v>645.66999999999996</v>
      </c>
      <c r="DI2017" s="72">
        <v>643.00114846999998</v>
      </c>
      <c r="DJ2017" s="96">
        <v>0.81215762020000004</v>
      </c>
      <c r="DK2017" s="72">
        <v>645.16867658000001</v>
      </c>
      <c r="DL2017" s="96">
        <v>1.0094877960999999</v>
      </c>
      <c r="DM2017" s="72">
        <v>651.28990543999998</v>
      </c>
      <c r="DN2017" s="96">
        <v>1</v>
      </c>
      <c r="DO2017" s="96">
        <v>4.8999999999999998E-3</v>
      </c>
      <c r="DP2017" s="72">
        <v>3.19</v>
      </c>
      <c r="DQ2017" s="72">
        <v>648.1</v>
      </c>
      <c r="DR2017" t="s">
        <v>1283</v>
      </c>
      <c r="DT2017" t="s">
        <v>1268</v>
      </c>
    </row>
    <row r="2018" spans="1:124" x14ac:dyDescent="0.3">
      <c r="A2018" t="s">
        <v>1284</v>
      </c>
      <c r="B2018">
        <v>35210</v>
      </c>
      <c r="C2018" s="95">
        <v>508</v>
      </c>
      <c r="D2018" s="95">
        <v>1764197</v>
      </c>
      <c r="E2018" s="95">
        <v>497</v>
      </c>
      <c r="F2018" s="95">
        <v>1368520</v>
      </c>
      <c r="G2018" s="95">
        <v>29</v>
      </c>
      <c r="H2018" s="95">
        <v>60522</v>
      </c>
      <c r="I2018" s="95">
        <v>25</v>
      </c>
      <c r="J2018" s="95">
        <v>38012</v>
      </c>
      <c r="K2018" s="95">
        <v>464</v>
      </c>
      <c r="L2018" s="95">
        <v>1884868</v>
      </c>
      <c r="M2018" s="95">
        <v>455</v>
      </c>
      <c r="N2018" s="95">
        <v>1267475</v>
      </c>
      <c r="O2018" s="95">
        <v>30</v>
      </c>
      <c r="P2018" s="95">
        <v>39584</v>
      </c>
      <c r="Q2018" s="95">
        <v>25</v>
      </c>
      <c r="R2018" s="95">
        <v>43690</v>
      </c>
      <c r="S2018" s="95">
        <v>434</v>
      </c>
      <c r="T2018" s="95">
        <v>1371157</v>
      </c>
      <c r="U2018" s="95">
        <v>422</v>
      </c>
      <c r="V2018" s="95">
        <v>1138129</v>
      </c>
      <c r="W2018" s="95">
        <v>28</v>
      </c>
      <c r="X2018" s="95">
        <v>56055</v>
      </c>
      <c r="Y2018" s="95">
        <v>25</v>
      </c>
      <c r="Z2018" s="95">
        <v>46179</v>
      </c>
      <c r="AA2018" s="95">
        <v>423</v>
      </c>
      <c r="AB2018" s="95">
        <v>1261792</v>
      </c>
      <c r="AC2018" s="95">
        <v>406</v>
      </c>
      <c r="AD2018" s="95">
        <v>1154625</v>
      </c>
      <c r="AE2018" s="95">
        <v>28</v>
      </c>
      <c r="AF2018" s="95">
        <v>118879</v>
      </c>
      <c r="AG2018" s="95">
        <v>25</v>
      </c>
      <c r="AH2018" s="95">
        <v>124563</v>
      </c>
      <c r="AI2018" s="95">
        <v>416</v>
      </c>
      <c r="AJ2018" s="95">
        <v>1624688.73</v>
      </c>
      <c r="AK2018" s="95">
        <v>398</v>
      </c>
      <c r="AL2018" s="95">
        <v>1438283.06</v>
      </c>
      <c r="AM2018" s="95">
        <v>36</v>
      </c>
      <c r="AN2018" s="95">
        <v>136668</v>
      </c>
      <c r="AO2018" s="95">
        <v>34</v>
      </c>
      <c r="AP2018" s="95">
        <v>112477.74</v>
      </c>
      <c r="AQ2018" s="72">
        <v>283.17</v>
      </c>
      <c r="AR2018" s="72">
        <v>224.54</v>
      </c>
      <c r="AS2018" s="72">
        <v>507.71</v>
      </c>
      <c r="AT2018" s="95">
        <v>1824719</v>
      </c>
      <c r="AU2018" s="95">
        <v>1406532</v>
      </c>
      <c r="AV2018" s="95">
        <v>537</v>
      </c>
      <c r="AW2018" s="95">
        <v>522</v>
      </c>
      <c r="AX2018" s="72">
        <v>324.64</v>
      </c>
      <c r="AY2018" s="72">
        <v>227.63</v>
      </c>
      <c r="AZ2018" s="72">
        <v>552.27</v>
      </c>
      <c r="BA2018" s="95">
        <v>1924452</v>
      </c>
      <c r="BB2018" s="95">
        <v>1311165</v>
      </c>
      <c r="BC2018" s="95">
        <v>494</v>
      </c>
      <c r="BD2018" s="95">
        <v>480</v>
      </c>
      <c r="BE2018" s="72">
        <v>257.43</v>
      </c>
      <c r="BF2018" s="72">
        <v>220.79</v>
      </c>
      <c r="BG2018" s="72">
        <v>478.22</v>
      </c>
      <c r="BH2018" s="95">
        <v>1427212</v>
      </c>
      <c r="BI2018" s="95">
        <v>1184308</v>
      </c>
      <c r="BJ2018" s="95">
        <v>462</v>
      </c>
      <c r="BK2018" s="95">
        <v>447</v>
      </c>
      <c r="BL2018" s="72">
        <v>255.11</v>
      </c>
      <c r="BM2018" s="72">
        <v>247.33</v>
      </c>
      <c r="BN2018" s="72">
        <v>502.44</v>
      </c>
      <c r="BO2018" s="95">
        <v>1380671</v>
      </c>
      <c r="BP2018" s="95">
        <v>1279188</v>
      </c>
      <c r="BQ2018" s="95">
        <v>451</v>
      </c>
      <c r="BR2018" s="95">
        <v>431</v>
      </c>
      <c r="BS2018" s="72">
        <v>324.73</v>
      </c>
      <c r="BT2018" s="72">
        <v>299.14</v>
      </c>
      <c r="BU2018" s="72">
        <v>623.87</v>
      </c>
      <c r="BV2018" s="95">
        <v>1761356.73</v>
      </c>
      <c r="BW2018" s="95">
        <v>1550760.8</v>
      </c>
      <c r="BX2018" s="95">
        <v>452</v>
      </c>
      <c r="BY2018" s="95">
        <v>432</v>
      </c>
      <c r="BZ2018" s="95">
        <v>530</v>
      </c>
      <c r="CA2018" s="95">
        <v>487</v>
      </c>
      <c r="CB2018" s="95">
        <v>455</v>
      </c>
      <c r="CC2018" s="95">
        <v>442</v>
      </c>
      <c r="CD2018" s="95">
        <v>442</v>
      </c>
      <c r="CE2018" s="72">
        <v>650.75523149000003</v>
      </c>
      <c r="CF2018" s="72">
        <v>676.59346364999999</v>
      </c>
      <c r="CG2018" s="72">
        <v>712.40329333</v>
      </c>
      <c r="CH2018" s="72">
        <v>716.50152150999998</v>
      </c>
      <c r="CI2018" s="72">
        <v>731.52548966999996</v>
      </c>
      <c r="CJ2018" s="96">
        <v>0.78018581399999998</v>
      </c>
      <c r="CK2018" s="96">
        <v>0.8162508651</v>
      </c>
      <c r="CL2018" s="96">
        <v>0.67127707650000001</v>
      </c>
      <c r="CM2018" s="96">
        <v>0.70124066019999998</v>
      </c>
      <c r="CN2018" s="96">
        <v>0.8528342605</v>
      </c>
      <c r="CO2018" s="96">
        <v>0.91547732299999995</v>
      </c>
      <c r="CP2018" s="96">
        <v>0.83492809280000002</v>
      </c>
      <c r="CQ2018" s="96">
        <v>0.99584056389999998</v>
      </c>
      <c r="CR2018" s="96">
        <v>0.83841530850000001</v>
      </c>
      <c r="CS2018" s="95">
        <v>546</v>
      </c>
      <c r="CT2018" s="95">
        <v>512</v>
      </c>
      <c r="CU2018" s="95">
        <v>497</v>
      </c>
      <c r="CV2018" s="95">
        <v>469</v>
      </c>
      <c r="CW2018" s="95">
        <v>468</v>
      </c>
      <c r="CX2018" s="96">
        <v>0.96955951500000004</v>
      </c>
      <c r="CY2018" s="96">
        <v>0.93368618199999998</v>
      </c>
      <c r="CZ2018" s="96">
        <v>0.91800551600000002</v>
      </c>
      <c r="DA2018" s="96">
        <v>0.85553239000000003</v>
      </c>
      <c r="DB2018" s="96">
        <v>0.88984879500000003</v>
      </c>
      <c r="DC2018">
        <v>2013</v>
      </c>
      <c r="DD2018" s="6">
        <v>462.4</v>
      </c>
      <c r="DE2018" s="96">
        <v>4.4158664999999998E-3</v>
      </c>
      <c r="DF2018" s="72">
        <v>641.04999999999995</v>
      </c>
      <c r="DG2018" s="96">
        <v>1</v>
      </c>
      <c r="DH2018" s="72">
        <v>641.04999999999995</v>
      </c>
      <c r="DI2018" s="72">
        <v>643.00114846999998</v>
      </c>
      <c r="DJ2018" s="96">
        <v>0.68</v>
      </c>
      <c r="DK2018" s="72">
        <v>641.67436751000002</v>
      </c>
      <c r="DL2018" s="96">
        <v>1.0094877960999999</v>
      </c>
      <c r="DM2018" s="72">
        <v>647.76244308000003</v>
      </c>
      <c r="DN2018" s="96">
        <v>1</v>
      </c>
      <c r="DO2018" s="96">
        <v>1.1412E-2</v>
      </c>
      <c r="DP2018" s="72">
        <v>7.39</v>
      </c>
      <c r="DQ2018" s="72">
        <v>640.37</v>
      </c>
      <c r="DR2018" t="s">
        <v>1284</v>
      </c>
      <c r="DT2018" t="s">
        <v>1268</v>
      </c>
    </row>
    <row r="2019" spans="1:124" x14ac:dyDescent="0.3">
      <c r="A2019" t="s">
        <v>1285</v>
      </c>
      <c r="B2019">
        <v>35220</v>
      </c>
      <c r="C2019" s="95">
        <v>987</v>
      </c>
      <c r="D2019" s="95">
        <v>2698777</v>
      </c>
      <c r="E2019" s="95">
        <v>958</v>
      </c>
      <c r="F2019" s="95">
        <v>2584245</v>
      </c>
      <c r="G2019" s="95">
        <v>54</v>
      </c>
      <c r="H2019" s="95">
        <v>54885</v>
      </c>
      <c r="I2019" s="95">
        <v>44</v>
      </c>
      <c r="J2019" s="95">
        <v>108685</v>
      </c>
      <c r="K2019" s="95">
        <v>942</v>
      </c>
      <c r="L2019" s="95">
        <v>2633594</v>
      </c>
      <c r="M2019" s="95">
        <v>912</v>
      </c>
      <c r="N2019" s="95">
        <v>2593910</v>
      </c>
      <c r="O2019" s="95">
        <v>58</v>
      </c>
      <c r="P2019" s="95">
        <v>62448</v>
      </c>
      <c r="Q2019" s="95">
        <v>47</v>
      </c>
      <c r="R2019" s="95">
        <v>150733</v>
      </c>
      <c r="S2019" s="95">
        <v>918</v>
      </c>
      <c r="T2019" s="95">
        <v>2874466</v>
      </c>
      <c r="U2019" s="95">
        <v>884</v>
      </c>
      <c r="V2019" s="95">
        <v>2727878</v>
      </c>
      <c r="W2019" s="95">
        <v>63</v>
      </c>
      <c r="X2019" s="95">
        <v>176767</v>
      </c>
      <c r="Y2019" s="95">
        <v>50</v>
      </c>
      <c r="Z2019" s="95">
        <v>169510</v>
      </c>
      <c r="AA2019" s="95">
        <v>897</v>
      </c>
      <c r="AB2019" s="95">
        <v>2606522</v>
      </c>
      <c r="AC2019" s="95">
        <v>867</v>
      </c>
      <c r="AD2019" s="95">
        <v>2893478</v>
      </c>
      <c r="AE2019" s="95">
        <v>59</v>
      </c>
      <c r="AF2019" s="95">
        <v>89070</v>
      </c>
      <c r="AG2019" s="95">
        <v>50</v>
      </c>
      <c r="AH2019" s="95">
        <v>102856</v>
      </c>
      <c r="AI2019" s="95">
        <v>873</v>
      </c>
      <c r="AJ2019" s="95">
        <v>2502197.88</v>
      </c>
      <c r="AK2019" s="95">
        <v>844</v>
      </c>
      <c r="AL2019" s="95">
        <v>3130981.14</v>
      </c>
      <c r="AM2019" s="95">
        <v>61</v>
      </c>
      <c r="AN2019" s="95">
        <v>118432</v>
      </c>
      <c r="AO2019" s="95">
        <v>52</v>
      </c>
      <c r="AP2019" s="95">
        <v>216589.71</v>
      </c>
      <c r="AQ2019" s="72">
        <v>220.43</v>
      </c>
      <c r="AR2019" s="72">
        <v>223.96</v>
      </c>
      <c r="AS2019" s="72">
        <v>444.39</v>
      </c>
      <c r="AT2019" s="95">
        <v>2753662</v>
      </c>
      <c r="AU2019" s="95">
        <v>2692930</v>
      </c>
      <c r="AV2019" s="95">
        <v>1041</v>
      </c>
      <c r="AW2019" s="95">
        <v>1002</v>
      </c>
      <c r="AX2019" s="72">
        <v>224.67</v>
      </c>
      <c r="AY2019" s="72">
        <v>238.5</v>
      </c>
      <c r="AZ2019" s="72">
        <v>463.17</v>
      </c>
      <c r="BA2019" s="95">
        <v>2696042</v>
      </c>
      <c r="BB2019" s="95">
        <v>2744643</v>
      </c>
      <c r="BC2019" s="95">
        <v>1000</v>
      </c>
      <c r="BD2019" s="95">
        <v>959</v>
      </c>
      <c r="BE2019" s="72">
        <v>259.19</v>
      </c>
      <c r="BF2019" s="72">
        <v>258.51</v>
      </c>
      <c r="BG2019" s="72">
        <v>517.70000000000005</v>
      </c>
      <c r="BH2019" s="95">
        <v>3051233</v>
      </c>
      <c r="BI2019" s="95">
        <v>2897388</v>
      </c>
      <c r="BJ2019" s="95">
        <v>981</v>
      </c>
      <c r="BK2019" s="95">
        <v>934</v>
      </c>
      <c r="BL2019" s="72">
        <v>234.97</v>
      </c>
      <c r="BM2019" s="72">
        <v>272.29000000000002</v>
      </c>
      <c r="BN2019" s="72">
        <v>507.26</v>
      </c>
      <c r="BO2019" s="95">
        <v>2695592</v>
      </c>
      <c r="BP2019" s="95">
        <v>2996334</v>
      </c>
      <c r="BQ2019" s="95">
        <v>956</v>
      </c>
      <c r="BR2019" s="95">
        <v>917</v>
      </c>
      <c r="BS2019" s="72">
        <v>233.82</v>
      </c>
      <c r="BT2019" s="72">
        <v>311.33999999999997</v>
      </c>
      <c r="BU2019" s="72">
        <v>545.16</v>
      </c>
      <c r="BV2019" s="95">
        <v>2620629.88</v>
      </c>
      <c r="BW2019" s="95">
        <v>3347570.85</v>
      </c>
      <c r="BX2019" s="95">
        <v>934</v>
      </c>
      <c r="BY2019" s="95">
        <v>896</v>
      </c>
      <c r="BZ2019" s="95">
        <v>1022</v>
      </c>
      <c r="CA2019" s="95">
        <v>980</v>
      </c>
      <c r="CB2019" s="95">
        <v>958</v>
      </c>
      <c r="CC2019" s="95">
        <v>937</v>
      </c>
      <c r="CD2019" s="95">
        <v>915</v>
      </c>
      <c r="CE2019" s="72">
        <v>650.75523149000003</v>
      </c>
      <c r="CF2019" s="72">
        <v>676.59346364999999</v>
      </c>
      <c r="CG2019" s="72">
        <v>712.40329333</v>
      </c>
      <c r="CH2019" s="72">
        <v>716.50152150999998</v>
      </c>
      <c r="CI2019" s="72">
        <v>731.52548966999996</v>
      </c>
      <c r="CJ2019" s="96">
        <v>0.68288348440000002</v>
      </c>
      <c r="CK2019" s="96">
        <v>0.68456174189999996</v>
      </c>
      <c r="CL2019" s="96">
        <v>0.72669512459999996</v>
      </c>
      <c r="CM2019" s="96">
        <v>0.70796779180000002</v>
      </c>
      <c r="CN2019" s="96">
        <v>0.74523718949999995</v>
      </c>
      <c r="CO2019" s="96">
        <v>0.880975493</v>
      </c>
      <c r="CP2019" s="96">
        <v>0.80532213669999997</v>
      </c>
      <c r="CQ2019" s="96">
        <v>0.99584056389999998</v>
      </c>
      <c r="CR2019" s="96">
        <v>0.80868569820000002</v>
      </c>
      <c r="CS2019" s="95">
        <v>979</v>
      </c>
      <c r="CT2019" s="95">
        <v>943</v>
      </c>
      <c r="CU2019" s="95">
        <v>920</v>
      </c>
      <c r="CV2019" s="95">
        <v>921</v>
      </c>
      <c r="CW2019" s="95">
        <v>903</v>
      </c>
      <c r="CX2019" s="96">
        <v>0.90422759699999999</v>
      </c>
      <c r="CY2019" s="96">
        <v>0.86729643199999995</v>
      </c>
      <c r="CZ2019" s="96">
        <v>0.88040760100000004</v>
      </c>
      <c r="DA2019" s="96">
        <v>0.87387901499999998</v>
      </c>
      <c r="DB2019" s="96">
        <v>0.87786792000000002</v>
      </c>
      <c r="DC2019">
        <v>2013</v>
      </c>
      <c r="DD2019" s="6">
        <v>941.6</v>
      </c>
      <c r="DE2019" s="96">
        <v>2.3163227999999998E-3</v>
      </c>
      <c r="DF2019" s="72">
        <v>619.62</v>
      </c>
      <c r="DG2019" s="96">
        <v>1</v>
      </c>
      <c r="DH2019" s="72">
        <v>619.62</v>
      </c>
      <c r="DI2019" s="72">
        <v>643.00114846999998</v>
      </c>
      <c r="DJ2019" s="96">
        <v>0.97036075769999997</v>
      </c>
      <c r="DK2019" s="72">
        <v>620.31299952999996</v>
      </c>
      <c r="DL2019" s="96">
        <v>1.0094877960999999</v>
      </c>
      <c r="DM2019" s="72">
        <v>626.19840279000005</v>
      </c>
      <c r="DN2019" s="96">
        <v>1</v>
      </c>
      <c r="DO2019" s="96">
        <v>7.3330000000000001E-3</v>
      </c>
      <c r="DP2019" s="72">
        <v>4.59</v>
      </c>
      <c r="DQ2019" s="72">
        <v>621.61</v>
      </c>
      <c r="DR2019" t="s">
        <v>1285</v>
      </c>
      <c r="DT2019" t="s">
        <v>1268</v>
      </c>
    </row>
    <row r="2020" spans="1:124" x14ac:dyDescent="0.3">
      <c r="A2020" t="s">
        <v>134</v>
      </c>
      <c r="B2020">
        <v>35230</v>
      </c>
      <c r="C2020" s="95">
        <v>481</v>
      </c>
      <c r="D2020" s="95">
        <v>1384761</v>
      </c>
      <c r="E2020" s="95">
        <v>472</v>
      </c>
      <c r="F2020" s="95">
        <v>1280249</v>
      </c>
      <c r="G2020" s="95">
        <v>35</v>
      </c>
      <c r="H2020" s="95">
        <v>19829</v>
      </c>
      <c r="I2020" s="95">
        <v>32</v>
      </c>
      <c r="J2020" s="95">
        <v>52753</v>
      </c>
      <c r="K2020" s="95">
        <v>457</v>
      </c>
      <c r="L2020" s="95">
        <v>1175637</v>
      </c>
      <c r="M2020" s="95">
        <v>446</v>
      </c>
      <c r="N2020" s="95">
        <v>1328463</v>
      </c>
      <c r="O2020" s="95">
        <v>37</v>
      </c>
      <c r="P2020" s="95">
        <v>53690</v>
      </c>
      <c r="Q2020" s="95">
        <v>33</v>
      </c>
      <c r="R2020" s="95">
        <v>119462</v>
      </c>
      <c r="S2020" s="95">
        <v>437</v>
      </c>
      <c r="T2020" s="95">
        <v>1058679</v>
      </c>
      <c r="U2020" s="95">
        <v>425</v>
      </c>
      <c r="V2020" s="95">
        <v>1230427</v>
      </c>
      <c r="W2020" s="95">
        <v>40</v>
      </c>
      <c r="X2020" s="95">
        <v>97129</v>
      </c>
      <c r="Y2020" s="95">
        <v>35</v>
      </c>
      <c r="Z2020" s="95">
        <v>95916</v>
      </c>
      <c r="AA2020" s="95">
        <v>416</v>
      </c>
      <c r="AB2020" s="95">
        <v>1513417</v>
      </c>
      <c r="AC2020" s="95">
        <v>407</v>
      </c>
      <c r="AD2020" s="95">
        <v>1316147</v>
      </c>
      <c r="AE2020" s="95">
        <v>34</v>
      </c>
      <c r="AF2020" s="95">
        <v>115306</v>
      </c>
      <c r="AG2020" s="95">
        <v>28</v>
      </c>
      <c r="AH2020" s="95">
        <v>83012</v>
      </c>
      <c r="AI2020" s="95">
        <v>408</v>
      </c>
      <c r="AJ2020" s="95">
        <v>1206281</v>
      </c>
      <c r="AK2020" s="95">
        <v>395</v>
      </c>
      <c r="AL2020" s="95">
        <v>1373117</v>
      </c>
      <c r="AM2020" s="95">
        <v>31</v>
      </c>
      <c r="AN2020" s="95">
        <v>155456.16</v>
      </c>
      <c r="AO2020" s="95">
        <v>25</v>
      </c>
      <c r="AP2020" s="95">
        <v>93685.06</v>
      </c>
      <c r="AQ2020" s="72">
        <v>226.84</v>
      </c>
      <c r="AR2020" s="72">
        <v>220.4</v>
      </c>
      <c r="AS2020" s="72">
        <v>447.24</v>
      </c>
      <c r="AT2020" s="95">
        <v>1404590</v>
      </c>
      <c r="AU2020" s="95">
        <v>1333002</v>
      </c>
      <c r="AV2020" s="95">
        <v>516</v>
      </c>
      <c r="AW2020" s="95">
        <v>504</v>
      </c>
      <c r="AX2020" s="72">
        <v>207.38</v>
      </c>
      <c r="AY2020" s="72">
        <v>251.9</v>
      </c>
      <c r="AZ2020" s="72">
        <v>459.28</v>
      </c>
      <c r="BA2020" s="95">
        <v>1229327</v>
      </c>
      <c r="BB2020" s="95">
        <v>1447925</v>
      </c>
      <c r="BC2020" s="95">
        <v>494</v>
      </c>
      <c r="BD2020" s="95">
        <v>479</v>
      </c>
      <c r="BE2020" s="72">
        <v>201.92</v>
      </c>
      <c r="BF2020" s="72">
        <v>240.28</v>
      </c>
      <c r="BG2020" s="72">
        <v>442.2</v>
      </c>
      <c r="BH2020" s="95">
        <v>1155808</v>
      </c>
      <c r="BI2020" s="95">
        <v>1326343</v>
      </c>
      <c r="BJ2020" s="95">
        <v>477</v>
      </c>
      <c r="BK2020" s="95">
        <v>460</v>
      </c>
      <c r="BL2020" s="72">
        <v>301.62</v>
      </c>
      <c r="BM2020" s="72">
        <v>268.04000000000002</v>
      </c>
      <c r="BN2020" s="72">
        <v>569.66</v>
      </c>
      <c r="BO2020" s="95">
        <v>1628723</v>
      </c>
      <c r="BP2020" s="95">
        <v>1399159</v>
      </c>
      <c r="BQ2020" s="95">
        <v>450</v>
      </c>
      <c r="BR2020" s="95">
        <v>435</v>
      </c>
      <c r="BS2020" s="72">
        <v>258.49</v>
      </c>
      <c r="BT2020" s="72">
        <v>291.02999999999997</v>
      </c>
      <c r="BU2020" s="72">
        <v>549.52</v>
      </c>
      <c r="BV2020" s="95">
        <v>1361737.16</v>
      </c>
      <c r="BW2020" s="95">
        <v>1466802.06</v>
      </c>
      <c r="BX2020" s="95">
        <v>439</v>
      </c>
      <c r="BY2020" s="95">
        <v>420</v>
      </c>
      <c r="BZ2020" s="95">
        <v>510</v>
      </c>
      <c r="CA2020" s="95">
        <v>487</v>
      </c>
      <c r="CB2020" s="95">
        <v>469</v>
      </c>
      <c r="CC2020" s="95">
        <v>443</v>
      </c>
      <c r="CD2020" s="95">
        <v>430</v>
      </c>
      <c r="CE2020" s="72">
        <v>650.75523149000003</v>
      </c>
      <c r="CF2020" s="72">
        <v>676.59346364999999</v>
      </c>
      <c r="CG2020" s="72">
        <v>712.40329333</v>
      </c>
      <c r="CH2020" s="72">
        <v>716.50152150999998</v>
      </c>
      <c r="CI2020" s="72">
        <v>731.52548966999996</v>
      </c>
      <c r="CJ2020" s="96">
        <v>0.6872630113</v>
      </c>
      <c r="CK2020" s="96">
        <v>0.67881235139999996</v>
      </c>
      <c r="CL2020" s="96">
        <v>0.62071582790000002</v>
      </c>
      <c r="CM2020" s="96">
        <v>0.7950576278</v>
      </c>
      <c r="CN2020" s="96">
        <v>0.75119733730000005</v>
      </c>
      <c r="CO2020" s="96">
        <v>0.88564917229999995</v>
      </c>
      <c r="CP2020" s="96">
        <v>0.79784326930000005</v>
      </c>
      <c r="CQ2020" s="96">
        <v>0.99584056389999998</v>
      </c>
      <c r="CR2020" s="96">
        <v>0.80117559410000005</v>
      </c>
      <c r="CS2020" s="95">
        <v>510</v>
      </c>
      <c r="CT2020" s="95">
        <v>509</v>
      </c>
      <c r="CU2020" s="95">
        <v>487</v>
      </c>
      <c r="CV2020" s="95">
        <v>473</v>
      </c>
      <c r="CW2020" s="95">
        <v>469</v>
      </c>
      <c r="CX2020" s="96">
        <v>0.88255141199999998</v>
      </c>
      <c r="CY2020" s="96">
        <v>0.89712577400000004</v>
      </c>
      <c r="CZ2020" s="96">
        <v>0.866743665</v>
      </c>
      <c r="DA2020" s="96">
        <v>0.86272958499999997</v>
      </c>
      <c r="DB2020" s="96">
        <v>0.91930847800000004</v>
      </c>
      <c r="DC2020">
        <v>2013</v>
      </c>
      <c r="DD2020" s="6">
        <v>459.6</v>
      </c>
      <c r="DE2020" s="96">
        <v>2.3976764999999998E-3</v>
      </c>
      <c r="DF2020" s="72">
        <v>613.82000000000005</v>
      </c>
      <c r="DG2020" s="96">
        <v>1</v>
      </c>
      <c r="DH2020" s="72">
        <v>613.82000000000005</v>
      </c>
      <c r="DI2020" s="72">
        <v>643.00114846999998</v>
      </c>
      <c r="DJ2020" s="96">
        <v>0.67793805029999998</v>
      </c>
      <c r="DK2020" s="72">
        <v>623.21813756999995</v>
      </c>
      <c r="DL2020" s="96">
        <v>1.0094877960999999</v>
      </c>
      <c r="DM2020" s="72">
        <v>629.13110418999997</v>
      </c>
      <c r="DN2020" s="96">
        <v>1</v>
      </c>
      <c r="DO2020" s="96">
        <v>5.7060000000000001E-3</v>
      </c>
      <c r="DP2020" s="72">
        <v>3.59</v>
      </c>
      <c r="DQ2020" s="72">
        <v>625.54</v>
      </c>
      <c r="DR2020" t="s">
        <v>134</v>
      </c>
      <c r="DT2020" t="s">
        <v>1268</v>
      </c>
    </row>
    <row r="2021" spans="1:124" x14ac:dyDescent="0.3">
      <c r="A2021" t="s">
        <v>515</v>
      </c>
      <c r="B2021">
        <v>35240</v>
      </c>
      <c r="C2021" s="95">
        <v>1109</v>
      </c>
      <c r="D2021" s="95">
        <v>3822090</v>
      </c>
      <c r="E2021" s="95">
        <v>1076</v>
      </c>
      <c r="F2021" s="95">
        <v>2732352</v>
      </c>
      <c r="G2021" s="95">
        <v>122</v>
      </c>
      <c r="H2021" s="95">
        <v>166399</v>
      </c>
      <c r="I2021" s="95">
        <v>108</v>
      </c>
      <c r="J2021" s="95">
        <v>248859</v>
      </c>
      <c r="K2021" s="95">
        <v>1064</v>
      </c>
      <c r="L2021" s="95">
        <v>3870371</v>
      </c>
      <c r="M2021" s="95">
        <v>1030</v>
      </c>
      <c r="N2021" s="95">
        <v>2821606</v>
      </c>
      <c r="O2021" s="95">
        <v>113</v>
      </c>
      <c r="P2021" s="95">
        <v>307792</v>
      </c>
      <c r="Q2021" s="95">
        <v>99</v>
      </c>
      <c r="R2021" s="95">
        <v>318640</v>
      </c>
      <c r="S2021" s="95">
        <v>1047</v>
      </c>
      <c r="T2021" s="95">
        <v>3478991</v>
      </c>
      <c r="U2021" s="95">
        <v>1008</v>
      </c>
      <c r="V2021" s="95">
        <v>2894975</v>
      </c>
      <c r="W2021" s="95">
        <v>118</v>
      </c>
      <c r="X2021" s="95">
        <v>318480</v>
      </c>
      <c r="Y2021" s="95">
        <v>105</v>
      </c>
      <c r="Z2021" s="95">
        <v>415125</v>
      </c>
      <c r="AA2021" s="95">
        <v>1052</v>
      </c>
      <c r="AB2021" s="95">
        <v>3730414</v>
      </c>
      <c r="AC2021" s="95">
        <v>1010</v>
      </c>
      <c r="AD2021" s="95">
        <v>3058348</v>
      </c>
      <c r="AE2021" s="95">
        <v>108</v>
      </c>
      <c r="AF2021" s="95">
        <v>225051</v>
      </c>
      <c r="AG2021" s="95">
        <v>97</v>
      </c>
      <c r="AH2021" s="95">
        <v>359903</v>
      </c>
      <c r="AI2021" s="95">
        <v>1063</v>
      </c>
      <c r="AJ2021" s="95">
        <v>4188014.74</v>
      </c>
      <c r="AK2021" s="95">
        <v>1016</v>
      </c>
      <c r="AL2021" s="95">
        <v>3675367.37</v>
      </c>
      <c r="AM2021" s="95">
        <v>110</v>
      </c>
      <c r="AN2021" s="95">
        <v>311997.46000000002</v>
      </c>
      <c r="AO2021" s="95">
        <v>98</v>
      </c>
      <c r="AP2021" s="95">
        <v>364405.2</v>
      </c>
      <c r="AQ2021" s="72">
        <v>270</v>
      </c>
      <c r="AR2021" s="72">
        <v>209.83</v>
      </c>
      <c r="AS2021" s="72">
        <v>479.83</v>
      </c>
      <c r="AT2021" s="95">
        <v>3988489</v>
      </c>
      <c r="AU2021" s="95">
        <v>2981211</v>
      </c>
      <c r="AV2021" s="95">
        <v>1231</v>
      </c>
      <c r="AW2021" s="95">
        <v>1184</v>
      </c>
      <c r="AX2021" s="72">
        <v>295.82</v>
      </c>
      <c r="AY2021" s="72">
        <v>231.79</v>
      </c>
      <c r="AZ2021" s="72">
        <v>527.61</v>
      </c>
      <c r="BA2021" s="95">
        <v>4178163</v>
      </c>
      <c r="BB2021" s="95">
        <v>3140246</v>
      </c>
      <c r="BC2021" s="95">
        <v>1177</v>
      </c>
      <c r="BD2021" s="95">
        <v>1129</v>
      </c>
      <c r="BE2021" s="72">
        <v>271.64</v>
      </c>
      <c r="BF2021" s="72">
        <v>247.84</v>
      </c>
      <c r="BG2021" s="72">
        <v>519.48</v>
      </c>
      <c r="BH2021" s="95">
        <v>3797471</v>
      </c>
      <c r="BI2021" s="95">
        <v>3310100</v>
      </c>
      <c r="BJ2021" s="95">
        <v>1165</v>
      </c>
      <c r="BK2021" s="95">
        <v>1113</v>
      </c>
      <c r="BL2021" s="72">
        <v>284.16000000000003</v>
      </c>
      <c r="BM2021" s="72">
        <v>257.32</v>
      </c>
      <c r="BN2021" s="72">
        <v>541.48</v>
      </c>
      <c r="BO2021" s="95">
        <v>3955465</v>
      </c>
      <c r="BP2021" s="95">
        <v>3418251</v>
      </c>
      <c r="BQ2021" s="95">
        <v>1160</v>
      </c>
      <c r="BR2021" s="95">
        <v>1107</v>
      </c>
      <c r="BS2021" s="72">
        <v>319.69</v>
      </c>
      <c r="BT2021" s="72">
        <v>302.2</v>
      </c>
      <c r="BU2021" s="72">
        <v>621.89</v>
      </c>
      <c r="BV2021" s="95">
        <v>4500012.2</v>
      </c>
      <c r="BW2021" s="95">
        <v>4039772.57</v>
      </c>
      <c r="BX2021" s="95">
        <v>1173</v>
      </c>
      <c r="BY2021" s="95">
        <v>1114</v>
      </c>
      <c r="BZ2021" s="95">
        <v>1209</v>
      </c>
      <c r="CA2021" s="95">
        <v>1154</v>
      </c>
      <c r="CB2021" s="95">
        <v>1140</v>
      </c>
      <c r="CC2021" s="95">
        <v>1135</v>
      </c>
      <c r="CD2021" s="95">
        <v>1144</v>
      </c>
      <c r="CE2021" s="72">
        <v>650.75523149000003</v>
      </c>
      <c r="CF2021" s="72">
        <v>676.59346364999999</v>
      </c>
      <c r="CG2021" s="72">
        <v>712.40329333</v>
      </c>
      <c r="CH2021" s="72">
        <v>716.50152150999998</v>
      </c>
      <c r="CI2021" s="72">
        <v>731.52548966999996</v>
      </c>
      <c r="CJ2021" s="96">
        <v>0.7373432848</v>
      </c>
      <c r="CK2021" s="96">
        <v>0.77980357239999998</v>
      </c>
      <c r="CL2021" s="96">
        <v>0.72919370930000005</v>
      </c>
      <c r="CM2021" s="96">
        <v>0.75572763450000002</v>
      </c>
      <c r="CN2021" s="96">
        <v>0.85012758789999998</v>
      </c>
      <c r="CO2021" s="96">
        <v>0.91873295300000002</v>
      </c>
      <c r="CP2021" s="96">
        <v>0.83858879259999997</v>
      </c>
      <c r="CQ2021" s="96">
        <v>0.99584056389999998</v>
      </c>
      <c r="CR2021" s="96">
        <v>0.84209129780000003</v>
      </c>
      <c r="CS2021" s="95">
        <v>1128</v>
      </c>
      <c r="CT2021" s="95">
        <v>1094</v>
      </c>
      <c r="CU2021" s="95">
        <v>1070</v>
      </c>
      <c r="CV2021" s="95">
        <v>1064</v>
      </c>
      <c r="CW2021" s="95">
        <v>1083</v>
      </c>
      <c r="CX2021" s="96">
        <v>0.89684692200000005</v>
      </c>
      <c r="CY2021" s="96">
        <v>0.90032139</v>
      </c>
      <c r="CZ2021" s="96">
        <v>0.95127677099999997</v>
      </c>
      <c r="DA2021" s="96">
        <v>0.92009783599999995</v>
      </c>
      <c r="DB2021" s="96">
        <v>0.92663283500000004</v>
      </c>
      <c r="DC2021">
        <v>2013</v>
      </c>
      <c r="DD2021" s="6">
        <v>1129.4000000000001</v>
      </c>
      <c r="DE2021" s="96">
        <v>2.9348553999999998E-3</v>
      </c>
      <c r="DF2021" s="72">
        <v>644.82000000000005</v>
      </c>
      <c r="DG2021" s="96">
        <v>1</v>
      </c>
      <c r="DH2021" s="72">
        <v>644.82000000000005</v>
      </c>
      <c r="DI2021" s="72">
        <v>643.00114846999998</v>
      </c>
      <c r="DJ2021" s="96">
        <v>1</v>
      </c>
      <c r="DK2021" s="72">
        <v>644.82000000000005</v>
      </c>
      <c r="DL2021" s="96">
        <v>1</v>
      </c>
      <c r="DM2021" s="72">
        <v>644.82000000000005</v>
      </c>
      <c r="DN2021" s="96">
        <v>1</v>
      </c>
      <c r="DO2021" s="96">
        <v>7.9030000000000003E-3</v>
      </c>
      <c r="DP2021" s="72">
        <v>5.0999999999999996</v>
      </c>
      <c r="DQ2021" s="72">
        <v>639.72</v>
      </c>
      <c r="DR2021" t="s">
        <v>515</v>
      </c>
      <c r="DT2021" t="s">
        <v>1268</v>
      </c>
    </row>
    <row r="2022" spans="1:124" x14ac:dyDescent="0.3">
      <c r="A2022" t="s">
        <v>405</v>
      </c>
      <c r="B2022">
        <v>35250</v>
      </c>
      <c r="C2022" s="95">
        <v>955</v>
      </c>
      <c r="D2022" s="95">
        <v>2697814</v>
      </c>
      <c r="E2022" s="95">
        <v>935</v>
      </c>
      <c r="F2022" s="95">
        <v>2815745</v>
      </c>
      <c r="G2022" s="95">
        <v>48</v>
      </c>
      <c r="H2022" s="95">
        <v>55018</v>
      </c>
      <c r="I2022" s="95">
        <v>43</v>
      </c>
      <c r="J2022" s="95">
        <v>120891</v>
      </c>
      <c r="K2022" s="95">
        <v>927</v>
      </c>
      <c r="L2022" s="95">
        <v>2235343</v>
      </c>
      <c r="M2022" s="95">
        <v>902</v>
      </c>
      <c r="N2022" s="95">
        <v>3085400</v>
      </c>
      <c r="O2022" s="95">
        <v>49</v>
      </c>
      <c r="P2022" s="95">
        <v>163703</v>
      </c>
      <c r="Q2022" s="95">
        <v>42</v>
      </c>
      <c r="R2022" s="95">
        <v>152737</v>
      </c>
      <c r="S2022" s="95">
        <v>911</v>
      </c>
      <c r="T2022" s="95">
        <v>2409967</v>
      </c>
      <c r="U2022" s="95">
        <v>879</v>
      </c>
      <c r="V2022" s="95">
        <v>3150696</v>
      </c>
      <c r="W2022" s="95">
        <v>45</v>
      </c>
      <c r="X2022" s="95">
        <v>123861</v>
      </c>
      <c r="Y2022" s="95">
        <v>40</v>
      </c>
      <c r="Z2022" s="95">
        <v>118997</v>
      </c>
      <c r="AA2022" s="95">
        <v>896</v>
      </c>
      <c r="AB2022" s="95">
        <v>3177041</v>
      </c>
      <c r="AC2022" s="95">
        <v>862</v>
      </c>
      <c r="AD2022" s="95">
        <v>3181956</v>
      </c>
      <c r="AE2022" s="95">
        <v>42</v>
      </c>
      <c r="AF2022" s="95">
        <v>46800</v>
      </c>
      <c r="AG2022" s="95">
        <v>38</v>
      </c>
      <c r="AH2022" s="95">
        <v>133917</v>
      </c>
      <c r="AI2022" s="95">
        <v>873</v>
      </c>
      <c r="AJ2022" s="95">
        <v>2803386</v>
      </c>
      <c r="AK2022" s="95">
        <v>840</v>
      </c>
      <c r="AL2022" s="95">
        <v>3150377.71</v>
      </c>
      <c r="AM2022" s="95">
        <v>46</v>
      </c>
      <c r="AN2022" s="95">
        <v>39497</v>
      </c>
      <c r="AO2022" s="95">
        <v>42</v>
      </c>
      <c r="AP2022" s="95">
        <v>176872</v>
      </c>
      <c r="AQ2022" s="72">
        <v>228.72</v>
      </c>
      <c r="AR2022" s="72">
        <v>250.22</v>
      </c>
      <c r="AS2022" s="72">
        <v>478.94</v>
      </c>
      <c r="AT2022" s="95">
        <v>2752832</v>
      </c>
      <c r="AU2022" s="95">
        <v>2936636</v>
      </c>
      <c r="AV2022" s="95">
        <v>1003</v>
      </c>
      <c r="AW2022" s="95">
        <v>978</v>
      </c>
      <c r="AX2022" s="72">
        <v>204.84</v>
      </c>
      <c r="AY2022" s="72">
        <v>285.85000000000002</v>
      </c>
      <c r="AZ2022" s="72">
        <v>490.69</v>
      </c>
      <c r="BA2022" s="95">
        <v>2399046</v>
      </c>
      <c r="BB2022" s="95">
        <v>3238137</v>
      </c>
      <c r="BC2022" s="95">
        <v>976</v>
      </c>
      <c r="BD2022" s="95">
        <v>944</v>
      </c>
      <c r="BE2022" s="72">
        <v>220.87</v>
      </c>
      <c r="BF2022" s="72">
        <v>296.49</v>
      </c>
      <c r="BG2022" s="72">
        <v>517.36</v>
      </c>
      <c r="BH2022" s="95">
        <v>2533828</v>
      </c>
      <c r="BI2022" s="95">
        <v>3269693</v>
      </c>
      <c r="BJ2022" s="95">
        <v>956</v>
      </c>
      <c r="BK2022" s="95">
        <v>919</v>
      </c>
      <c r="BL2022" s="72">
        <v>286.41000000000003</v>
      </c>
      <c r="BM2022" s="72">
        <v>307.02999999999997</v>
      </c>
      <c r="BN2022" s="72">
        <v>593.44000000000005</v>
      </c>
      <c r="BO2022" s="95">
        <v>3223841</v>
      </c>
      <c r="BP2022" s="95">
        <v>3315873</v>
      </c>
      <c r="BQ2022" s="95">
        <v>938</v>
      </c>
      <c r="BR2022" s="95">
        <v>900</v>
      </c>
      <c r="BS2022" s="72">
        <v>257.79000000000002</v>
      </c>
      <c r="BT2022" s="72">
        <v>314.37</v>
      </c>
      <c r="BU2022" s="72">
        <v>572.16</v>
      </c>
      <c r="BV2022" s="95">
        <v>2842883</v>
      </c>
      <c r="BW2022" s="95">
        <v>3327249.71</v>
      </c>
      <c r="BX2022" s="95">
        <v>919</v>
      </c>
      <c r="BY2022" s="95">
        <v>882</v>
      </c>
      <c r="BZ2022" s="95">
        <v>991</v>
      </c>
      <c r="CA2022" s="95">
        <v>961</v>
      </c>
      <c r="CB2022" s="95">
        <v>938</v>
      </c>
      <c r="CC2022" s="95">
        <v>920</v>
      </c>
      <c r="CD2022" s="95">
        <v>901</v>
      </c>
      <c r="CE2022" s="72">
        <v>650.75523149000003</v>
      </c>
      <c r="CF2022" s="72">
        <v>676.59346364999999</v>
      </c>
      <c r="CG2022" s="72">
        <v>712.40329333</v>
      </c>
      <c r="CH2022" s="72">
        <v>716.50152150999998</v>
      </c>
      <c r="CI2022" s="72">
        <v>731.52548966999996</v>
      </c>
      <c r="CJ2022" s="96">
        <v>0.73597564309999997</v>
      </c>
      <c r="CK2022" s="96">
        <v>0.72523609280000001</v>
      </c>
      <c r="CL2022" s="96">
        <v>0.7262178668</v>
      </c>
      <c r="CM2022" s="96">
        <v>0.82824667110000005</v>
      </c>
      <c r="CN2022" s="96">
        <v>0.78214636140000005</v>
      </c>
      <c r="CO2022" s="96">
        <v>0.88075288039999999</v>
      </c>
      <c r="CP2022" s="96">
        <v>0.86240368199999995</v>
      </c>
      <c r="CQ2022" s="96">
        <v>0.99584056389999998</v>
      </c>
      <c r="CR2022" s="96">
        <v>0.86600565409999997</v>
      </c>
      <c r="CS2022" s="95">
        <v>971</v>
      </c>
      <c r="CT2022" s="95">
        <v>947</v>
      </c>
      <c r="CU2022" s="95">
        <v>914</v>
      </c>
      <c r="CV2022" s="95">
        <v>899</v>
      </c>
      <c r="CW2022" s="95">
        <v>855</v>
      </c>
      <c r="CX2022" s="96">
        <v>0.91132354599999998</v>
      </c>
      <c r="CY2022" s="96">
        <v>0.875488767</v>
      </c>
      <c r="CZ2022" s="96">
        <v>0.86636506099999999</v>
      </c>
      <c r="DA2022" s="96">
        <v>0.87327482899999997</v>
      </c>
      <c r="DB2022" s="96">
        <v>0.87510871000000001</v>
      </c>
      <c r="DC2022">
        <v>2013</v>
      </c>
      <c r="DD2022" s="6">
        <v>924.6</v>
      </c>
      <c r="DE2022" s="96">
        <v>1.5417549000000001E-3</v>
      </c>
      <c r="DF2022" s="72">
        <v>664.06</v>
      </c>
      <c r="DG2022" s="96">
        <v>1</v>
      </c>
      <c r="DH2022" s="72">
        <v>664.06</v>
      </c>
      <c r="DI2022" s="72">
        <v>643.00114846999998</v>
      </c>
      <c r="DJ2022" s="96">
        <v>0.96156123049999997</v>
      </c>
      <c r="DK2022" s="72">
        <v>663.25052366</v>
      </c>
      <c r="DL2022" s="96">
        <v>1.0094877960999999</v>
      </c>
      <c r="DM2022" s="72">
        <v>669.5433094</v>
      </c>
      <c r="DN2022" s="96">
        <v>1</v>
      </c>
      <c r="DO2022" s="96">
        <v>3.8570000000000002E-3</v>
      </c>
      <c r="DP2022" s="72">
        <v>2.58</v>
      </c>
      <c r="DQ2022" s="72">
        <v>666.96</v>
      </c>
      <c r="DR2022" t="s">
        <v>405</v>
      </c>
      <c r="DT2022" t="s">
        <v>1268</v>
      </c>
    </row>
    <row r="2023" spans="1:124" x14ac:dyDescent="0.3">
      <c r="A2023" t="s">
        <v>1286</v>
      </c>
      <c r="B2023">
        <v>35260</v>
      </c>
      <c r="C2023" s="95">
        <v>689</v>
      </c>
      <c r="D2023" s="95">
        <v>2783743</v>
      </c>
      <c r="E2023" s="95">
        <v>672</v>
      </c>
      <c r="F2023" s="95">
        <v>2077919</v>
      </c>
      <c r="G2023" s="95">
        <v>66</v>
      </c>
      <c r="H2023" s="95">
        <v>190084</v>
      </c>
      <c r="I2023" s="95">
        <v>57</v>
      </c>
      <c r="J2023" s="95">
        <v>187399</v>
      </c>
      <c r="K2023" s="95">
        <v>671</v>
      </c>
      <c r="L2023" s="95">
        <v>1960551</v>
      </c>
      <c r="M2023" s="95">
        <v>648</v>
      </c>
      <c r="N2023" s="95">
        <v>2012794</v>
      </c>
      <c r="O2023" s="95">
        <v>69</v>
      </c>
      <c r="P2023" s="95">
        <v>197044</v>
      </c>
      <c r="Q2023" s="95">
        <v>64</v>
      </c>
      <c r="R2023" s="95">
        <v>204833</v>
      </c>
      <c r="S2023" s="95">
        <v>686</v>
      </c>
      <c r="T2023" s="95">
        <v>1982743</v>
      </c>
      <c r="U2023" s="95">
        <v>655</v>
      </c>
      <c r="V2023" s="95">
        <v>2204817</v>
      </c>
      <c r="W2023" s="95">
        <v>65</v>
      </c>
      <c r="X2023" s="95">
        <v>246132</v>
      </c>
      <c r="Y2023" s="95">
        <v>60</v>
      </c>
      <c r="Z2023" s="95">
        <v>249011</v>
      </c>
      <c r="AA2023" s="95">
        <v>698</v>
      </c>
      <c r="AB2023" s="95">
        <v>2150875</v>
      </c>
      <c r="AC2023" s="95">
        <v>661</v>
      </c>
      <c r="AD2023" s="95">
        <v>2264145</v>
      </c>
      <c r="AE2023" s="95">
        <v>62</v>
      </c>
      <c r="AF2023" s="95">
        <v>387795</v>
      </c>
      <c r="AG2023" s="95">
        <v>57</v>
      </c>
      <c r="AH2023" s="95">
        <v>242122</v>
      </c>
      <c r="AI2023" s="95">
        <v>715</v>
      </c>
      <c r="AJ2023" s="95">
        <v>2765721</v>
      </c>
      <c r="AK2023" s="95">
        <v>667</v>
      </c>
      <c r="AL2023" s="95">
        <v>2716529</v>
      </c>
      <c r="AM2023" s="95">
        <v>64</v>
      </c>
      <c r="AN2023" s="95">
        <v>150297</v>
      </c>
      <c r="AO2023" s="95">
        <v>56</v>
      </c>
      <c r="AP2023" s="95">
        <v>179794</v>
      </c>
      <c r="AQ2023" s="72">
        <v>328.24</v>
      </c>
      <c r="AR2023" s="72">
        <v>258.95</v>
      </c>
      <c r="AS2023" s="72">
        <v>587.19000000000005</v>
      </c>
      <c r="AT2023" s="95">
        <v>2973827</v>
      </c>
      <c r="AU2023" s="95">
        <v>2265318</v>
      </c>
      <c r="AV2023" s="95">
        <v>755</v>
      </c>
      <c r="AW2023" s="95">
        <v>729</v>
      </c>
      <c r="AX2023" s="72">
        <v>242.97</v>
      </c>
      <c r="AY2023" s="72">
        <v>259.55</v>
      </c>
      <c r="AZ2023" s="72">
        <v>502.52</v>
      </c>
      <c r="BA2023" s="95">
        <v>2157595</v>
      </c>
      <c r="BB2023" s="95">
        <v>2217627</v>
      </c>
      <c r="BC2023" s="95">
        <v>740</v>
      </c>
      <c r="BD2023" s="95">
        <v>712</v>
      </c>
      <c r="BE2023" s="72">
        <v>247.32</v>
      </c>
      <c r="BF2023" s="72">
        <v>285.99</v>
      </c>
      <c r="BG2023" s="72">
        <v>533.30999999999995</v>
      </c>
      <c r="BH2023" s="95">
        <v>2228875</v>
      </c>
      <c r="BI2023" s="95">
        <v>2453828</v>
      </c>
      <c r="BJ2023" s="95">
        <v>751</v>
      </c>
      <c r="BK2023" s="95">
        <v>715</v>
      </c>
      <c r="BL2023" s="72">
        <v>278.36</v>
      </c>
      <c r="BM2023" s="72">
        <v>290.89</v>
      </c>
      <c r="BN2023" s="72">
        <v>569.25</v>
      </c>
      <c r="BO2023" s="95">
        <v>2538670</v>
      </c>
      <c r="BP2023" s="95">
        <v>2506267</v>
      </c>
      <c r="BQ2023" s="95">
        <v>760</v>
      </c>
      <c r="BR2023" s="95">
        <v>718</v>
      </c>
      <c r="BS2023" s="72">
        <v>311.94</v>
      </c>
      <c r="BT2023" s="72">
        <v>333.83</v>
      </c>
      <c r="BU2023" s="72">
        <v>645.77</v>
      </c>
      <c r="BV2023" s="95">
        <v>2916018</v>
      </c>
      <c r="BW2023" s="95">
        <v>2896323</v>
      </c>
      <c r="BX2023" s="95">
        <v>779</v>
      </c>
      <c r="BY2023" s="95">
        <v>723</v>
      </c>
      <c r="BZ2023" s="95">
        <v>743</v>
      </c>
      <c r="CA2023" s="95">
        <v>726</v>
      </c>
      <c r="CB2023" s="95">
        <v>734</v>
      </c>
      <c r="CC2023" s="95">
        <v>740</v>
      </c>
      <c r="CD2023" s="95">
        <v>752</v>
      </c>
      <c r="CE2023" s="72">
        <v>650.75523149000003</v>
      </c>
      <c r="CF2023" s="72">
        <v>676.59346364999999</v>
      </c>
      <c r="CG2023" s="72">
        <v>712.40329333</v>
      </c>
      <c r="CH2023" s="72">
        <v>716.50152150999998</v>
      </c>
      <c r="CI2023" s="72">
        <v>731.52548966999996</v>
      </c>
      <c r="CJ2023" s="96">
        <v>0.9023208291</v>
      </c>
      <c r="CK2023" s="96">
        <v>0.74272074300000002</v>
      </c>
      <c r="CL2023" s="96">
        <v>0.74860687059999997</v>
      </c>
      <c r="CM2023" s="96">
        <v>0.79448540290000003</v>
      </c>
      <c r="CN2023" s="96">
        <v>0.88277169990000004</v>
      </c>
      <c r="CO2023" s="96">
        <v>0.84524606099999999</v>
      </c>
      <c r="CP2023" s="96">
        <v>0.96324744549999997</v>
      </c>
      <c r="CQ2023" s="96">
        <v>0.99584056389999998</v>
      </c>
      <c r="CR2023" s="96">
        <v>0.96727060819999999</v>
      </c>
      <c r="CS2023" s="95">
        <v>794</v>
      </c>
      <c r="CT2023" s="95">
        <v>794</v>
      </c>
      <c r="CU2023" s="95">
        <v>797</v>
      </c>
      <c r="CV2023" s="95">
        <v>820</v>
      </c>
      <c r="CW2023" s="95">
        <v>824</v>
      </c>
      <c r="CX2023" s="96">
        <v>0.87865544799999995</v>
      </c>
      <c r="CY2023" s="96">
        <v>0.89897003600000003</v>
      </c>
      <c r="CZ2023" s="96">
        <v>0.78817007400000005</v>
      </c>
      <c r="DA2023" s="96">
        <v>0.81846073200000002</v>
      </c>
      <c r="DB2023" s="96">
        <v>0.843146112</v>
      </c>
      <c r="DC2023">
        <v>2013</v>
      </c>
      <c r="DD2023" s="6">
        <v>719.4</v>
      </c>
      <c r="DE2023" s="96">
        <v>1.9651072999999999E-3</v>
      </c>
      <c r="DF2023" s="72">
        <v>741.39</v>
      </c>
      <c r="DG2023" s="96">
        <v>1</v>
      </c>
      <c r="DH2023" s="72">
        <v>741.39</v>
      </c>
      <c r="DI2023" s="72">
        <v>643.00114846999998</v>
      </c>
      <c r="DJ2023" s="96">
        <v>0.84817451030000002</v>
      </c>
      <c r="DK2023" s="72">
        <v>726.45206443999996</v>
      </c>
      <c r="DL2023" s="96">
        <v>1.0094877960999999</v>
      </c>
      <c r="DM2023" s="72">
        <v>733.34449351000001</v>
      </c>
      <c r="DN2023" s="96">
        <v>1</v>
      </c>
      <c r="DO2023" s="96">
        <v>5.6540000000000002E-3</v>
      </c>
      <c r="DP2023" s="72">
        <v>4.1500000000000004</v>
      </c>
      <c r="DQ2023" s="72">
        <v>729.19</v>
      </c>
      <c r="DR2023" t="s">
        <v>1286</v>
      </c>
      <c r="DT2023" t="s">
        <v>1268</v>
      </c>
    </row>
    <row r="2024" spans="1:124" x14ac:dyDescent="0.3">
      <c r="A2024" t="s">
        <v>516</v>
      </c>
      <c r="B2024">
        <v>35270</v>
      </c>
      <c r="C2024" s="95">
        <v>1747</v>
      </c>
      <c r="D2024" s="95">
        <v>5134604</v>
      </c>
      <c r="E2024" s="95">
        <v>1699</v>
      </c>
      <c r="F2024" s="95">
        <v>5095539</v>
      </c>
      <c r="G2024" s="95">
        <v>196</v>
      </c>
      <c r="H2024" s="95">
        <v>714455</v>
      </c>
      <c r="I2024" s="95">
        <v>180</v>
      </c>
      <c r="J2024" s="95">
        <v>725102</v>
      </c>
      <c r="K2024" s="95">
        <v>1720</v>
      </c>
      <c r="L2024" s="95">
        <v>5125506</v>
      </c>
      <c r="M2024" s="95">
        <v>1660</v>
      </c>
      <c r="N2024" s="95">
        <v>5242949</v>
      </c>
      <c r="O2024" s="95">
        <v>194</v>
      </c>
      <c r="P2024" s="95">
        <v>276477</v>
      </c>
      <c r="Q2024" s="95">
        <v>174</v>
      </c>
      <c r="R2024" s="95">
        <v>490063</v>
      </c>
      <c r="S2024" s="95">
        <v>1722</v>
      </c>
      <c r="T2024" s="95">
        <v>5131852</v>
      </c>
      <c r="U2024" s="95">
        <v>1655</v>
      </c>
      <c r="V2024" s="95">
        <v>5184912</v>
      </c>
      <c r="W2024" s="95">
        <v>199</v>
      </c>
      <c r="X2024" s="95">
        <v>389211</v>
      </c>
      <c r="Y2024" s="95">
        <v>175</v>
      </c>
      <c r="Z2024" s="95">
        <v>528386</v>
      </c>
      <c r="AA2024" s="95">
        <v>1731</v>
      </c>
      <c r="AB2024" s="95">
        <v>5614303</v>
      </c>
      <c r="AC2024" s="95">
        <v>1663</v>
      </c>
      <c r="AD2024" s="95">
        <v>5695877</v>
      </c>
      <c r="AE2024" s="95">
        <v>186</v>
      </c>
      <c r="AF2024" s="95">
        <v>490121</v>
      </c>
      <c r="AG2024" s="95">
        <v>161</v>
      </c>
      <c r="AH2024" s="95">
        <v>558170</v>
      </c>
      <c r="AI2024" s="95">
        <v>1745</v>
      </c>
      <c r="AJ2024" s="95">
        <v>6526907</v>
      </c>
      <c r="AK2024" s="95">
        <v>1665</v>
      </c>
      <c r="AL2024" s="95">
        <v>6017475.1100000003</v>
      </c>
      <c r="AM2024" s="95">
        <v>172</v>
      </c>
      <c r="AN2024" s="95">
        <v>576823</v>
      </c>
      <c r="AO2024" s="95">
        <v>146</v>
      </c>
      <c r="AP2024" s="95">
        <v>580404</v>
      </c>
      <c r="AQ2024" s="72">
        <v>250.86</v>
      </c>
      <c r="AR2024" s="72">
        <v>258.14</v>
      </c>
      <c r="AS2024" s="72">
        <v>509</v>
      </c>
      <c r="AT2024" s="95">
        <v>5849059</v>
      </c>
      <c r="AU2024" s="95">
        <v>5820641</v>
      </c>
      <c r="AV2024" s="95">
        <v>1943</v>
      </c>
      <c r="AW2024" s="95">
        <v>1879</v>
      </c>
      <c r="AX2024" s="72">
        <v>235.2</v>
      </c>
      <c r="AY2024" s="72">
        <v>260.5</v>
      </c>
      <c r="AZ2024" s="72">
        <v>495.7</v>
      </c>
      <c r="BA2024" s="95">
        <v>5401983</v>
      </c>
      <c r="BB2024" s="95">
        <v>5733012</v>
      </c>
      <c r="BC2024" s="95">
        <v>1914</v>
      </c>
      <c r="BD2024" s="95">
        <v>1834</v>
      </c>
      <c r="BE2024" s="72">
        <v>239.5</v>
      </c>
      <c r="BF2024" s="72">
        <v>260.17</v>
      </c>
      <c r="BG2024" s="72">
        <v>499.67</v>
      </c>
      <c r="BH2024" s="95">
        <v>5521063</v>
      </c>
      <c r="BI2024" s="95">
        <v>5713298</v>
      </c>
      <c r="BJ2024" s="95">
        <v>1921</v>
      </c>
      <c r="BK2024" s="95">
        <v>1830</v>
      </c>
      <c r="BL2024" s="72">
        <v>265.36</v>
      </c>
      <c r="BM2024" s="72">
        <v>285.73</v>
      </c>
      <c r="BN2024" s="72">
        <v>551.09</v>
      </c>
      <c r="BO2024" s="95">
        <v>6104424</v>
      </c>
      <c r="BP2024" s="95">
        <v>6254047</v>
      </c>
      <c r="BQ2024" s="95">
        <v>1917</v>
      </c>
      <c r="BR2024" s="95">
        <v>1824</v>
      </c>
      <c r="BS2024" s="72">
        <v>308.8</v>
      </c>
      <c r="BT2024" s="72">
        <v>303.60000000000002</v>
      </c>
      <c r="BU2024" s="72">
        <v>612.4</v>
      </c>
      <c r="BV2024" s="95">
        <v>7103730</v>
      </c>
      <c r="BW2024" s="95">
        <v>6597879.1100000003</v>
      </c>
      <c r="BX2024" s="95">
        <v>1917</v>
      </c>
      <c r="BY2024" s="95">
        <v>1811</v>
      </c>
      <c r="BZ2024" s="95">
        <v>1912</v>
      </c>
      <c r="CA2024" s="95">
        <v>1875</v>
      </c>
      <c r="CB2024" s="95">
        <v>1877</v>
      </c>
      <c r="CC2024" s="95">
        <v>1873</v>
      </c>
      <c r="CD2024" s="95">
        <v>1865</v>
      </c>
      <c r="CE2024" s="72">
        <v>650.75523149000003</v>
      </c>
      <c r="CF2024" s="72">
        <v>676.59346364999999</v>
      </c>
      <c r="CG2024" s="72">
        <v>712.40329333</v>
      </c>
      <c r="CH2024" s="72">
        <v>716.50152150999998</v>
      </c>
      <c r="CI2024" s="72">
        <v>731.52548966999996</v>
      </c>
      <c r="CJ2024" s="96">
        <v>0.78216812619999998</v>
      </c>
      <c r="CK2024" s="96">
        <v>0.73264083479999997</v>
      </c>
      <c r="CL2024" s="96">
        <v>0.70138642630000003</v>
      </c>
      <c r="CM2024" s="96">
        <v>0.7691400276</v>
      </c>
      <c r="CN2024" s="96">
        <v>0.83715469750000004</v>
      </c>
      <c r="CO2024" s="96">
        <v>0.90829576239999998</v>
      </c>
      <c r="CP2024" s="96">
        <v>0.84168401309999996</v>
      </c>
      <c r="CQ2024" s="96">
        <v>0.99584056389999998</v>
      </c>
      <c r="CR2024" s="96">
        <v>0.84519944599999997</v>
      </c>
      <c r="CS2024" s="95">
        <v>1769</v>
      </c>
      <c r="CT2024" s="95">
        <v>1770</v>
      </c>
      <c r="CU2024" s="95">
        <v>1786</v>
      </c>
      <c r="CV2024" s="95">
        <v>1769</v>
      </c>
      <c r="CW2024" s="95">
        <v>1790</v>
      </c>
      <c r="CX2024" s="96">
        <v>0.95551898400000002</v>
      </c>
      <c r="CY2024" s="96">
        <v>0.92179052100000003</v>
      </c>
      <c r="CZ2024" s="96">
        <v>0.90883573299999998</v>
      </c>
      <c r="DA2024" s="96">
        <v>0.88051464800000001</v>
      </c>
      <c r="DB2024" s="96">
        <v>0.87519900399999995</v>
      </c>
      <c r="DC2024">
        <v>2013</v>
      </c>
      <c r="DD2024" s="6">
        <v>1835.6</v>
      </c>
      <c r="DE2024" s="96">
        <v>2.9015556999999999E-3</v>
      </c>
      <c r="DF2024" s="72">
        <v>647.22</v>
      </c>
      <c r="DG2024" s="96">
        <v>1</v>
      </c>
      <c r="DH2024" s="72">
        <v>647.22</v>
      </c>
      <c r="DI2024" s="72">
        <v>643.00114846999998</v>
      </c>
      <c r="DJ2024" s="96">
        <v>1</v>
      </c>
      <c r="DK2024" s="72">
        <v>647.22</v>
      </c>
      <c r="DL2024" s="96">
        <v>1</v>
      </c>
      <c r="DM2024" s="72">
        <v>647.22</v>
      </c>
      <c r="DN2024" s="96">
        <v>1</v>
      </c>
      <c r="DO2024" s="96">
        <v>6.6039999999999996E-3</v>
      </c>
      <c r="DP2024" s="72">
        <v>4.2699999999999996</v>
      </c>
      <c r="DQ2024" s="72">
        <v>642.95000000000005</v>
      </c>
      <c r="DR2024" t="s">
        <v>516</v>
      </c>
      <c r="DT2024" t="s">
        <v>1268</v>
      </c>
    </row>
    <row r="2025" spans="1:124" x14ac:dyDescent="0.3">
      <c r="A2025" t="s">
        <v>521</v>
      </c>
      <c r="B2025">
        <v>35280</v>
      </c>
      <c r="C2025" s="95">
        <v>1202</v>
      </c>
      <c r="D2025" s="95">
        <v>3294646</v>
      </c>
      <c r="E2025" s="95">
        <v>1151</v>
      </c>
      <c r="F2025" s="95">
        <v>3559339</v>
      </c>
      <c r="G2025" s="95">
        <v>119</v>
      </c>
      <c r="H2025" s="95">
        <v>177709</v>
      </c>
      <c r="I2025" s="95">
        <v>106</v>
      </c>
      <c r="J2025" s="95">
        <v>324403</v>
      </c>
      <c r="K2025" s="95">
        <v>1188</v>
      </c>
      <c r="L2025" s="95">
        <v>3085725</v>
      </c>
      <c r="M2025" s="95">
        <v>1145</v>
      </c>
      <c r="N2025" s="95">
        <v>4111643</v>
      </c>
      <c r="O2025" s="95">
        <v>107</v>
      </c>
      <c r="P2025" s="95">
        <v>226412</v>
      </c>
      <c r="Q2025" s="95">
        <v>98</v>
      </c>
      <c r="R2025" s="95">
        <v>290849</v>
      </c>
      <c r="S2025" s="95">
        <v>1172</v>
      </c>
      <c r="T2025" s="95">
        <v>2670003</v>
      </c>
      <c r="U2025" s="95">
        <v>1138</v>
      </c>
      <c r="V2025" s="95">
        <v>3813820</v>
      </c>
      <c r="W2025" s="95">
        <v>104</v>
      </c>
      <c r="X2025" s="95">
        <v>165580</v>
      </c>
      <c r="Y2025" s="95">
        <v>91</v>
      </c>
      <c r="Z2025" s="95">
        <v>281307</v>
      </c>
      <c r="AA2025" s="95">
        <v>1214</v>
      </c>
      <c r="AB2025" s="95">
        <v>4121010</v>
      </c>
      <c r="AC2025" s="95">
        <v>1180</v>
      </c>
      <c r="AD2025" s="95">
        <v>4469049</v>
      </c>
      <c r="AE2025" s="95">
        <v>110</v>
      </c>
      <c r="AF2025" s="95">
        <v>123582</v>
      </c>
      <c r="AG2025" s="95">
        <v>96</v>
      </c>
      <c r="AH2025" s="95">
        <v>330250</v>
      </c>
      <c r="AI2025" s="95">
        <v>1215</v>
      </c>
      <c r="AJ2025" s="95">
        <v>4212728</v>
      </c>
      <c r="AK2025" s="95">
        <v>1186</v>
      </c>
      <c r="AL2025" s="95">
        <v>4503345</v>
      </c>
      <c r="AM2025" s="95">
        <v>116</v>
      </c>
      <c r="AN2025" s="95">
        <v>162187</v>
      </c>
      <c r="AO2025" s="95">
        <v>103</v>
      </c>
      <c r="AP2025" s="95">
        <v>524131</v>
      </c>
      <c r="AQ2025" s="72">
        <v>219.05</v>
      </c>
      <c r="AR2025" s="72">
        <v>257.47000000000003</v>
      </c>
      <c r="AS2025" s="72">
        <v>476.52</v>
      </c>
      <c r="AT2025" s="95">
        <v>3472355</v>
      </c>
      <c r="AU2025" s="95">
        <v>3883742</v>
      </c>
      <c r="AV2025" s="95">
        <v>1321</v>
      </c>
      <c r="AW2025" s="95">
        <v>1257</v>
      </c>
      <c r="AX2025" s="72">
        <v>213.14</v>
      </c>
      <c r="AY2025" s="72">
        <v>295.14999999999998</v>
      </c>
      <c r="AZ2025" s="72">
        <v>508.29</v>
      </c>
      <c r="BA2025" s="95">
        <v>3312137</v>
      </c>
      <c r="BB2025" s="95">
        <v>4402492</v>
      </c>
      <c r="BC2025" s="95">
        <v>1295</v>
      </c>
      <c r="BD2025" s="95">
        <v>1243</v>
      </c>
      <c r="BE2025" s="72">
        <v>185.19</v>
      </c>
      <c r="BF2025" s="72">
        <v>277.67</v>
      </c>
      <c r="BG2025" s="72">
        <v>462.86</v>
      </c>
      <c r="BH2025" s="95">
        <v>2835583</v>
      </c>
      <c r="BI2025" s="95">
        <v>4095127</v>
      </c>
      <c r="BJ2025" s="95">
        <v>1276</v>
      </c>
      <c r="BK2025" s="95">
        <v>1229</v>
      </c>
      <c r="BL2025" s="72">
        <v>267.16000000000003</v>
      </c>
      <c r="BM2025" s="72">
        <v>313.43</v>
      </c>
      <c r="BN2025" s="72">
        <v>580.59</v>
      </c>
      <c r="BO2025" s="95">
        <v>4244592</v>
      </c>
      <c r="BP2025" s="95">
        <v>4799299</v>
      </c>
      <c r="BQ2025" s="95">
        <v>1324</v>
      </c>
      <c r="BR2025" s="95">
        <v>1276</v>
      </c>
      <c r="BS2025" s="72">
        <v>273.91000000000003</v>
      </c>
      <c r="BT2025" s="72">
        <v>325.02</v>
      </c>
      <c r="BU2025" s="72">
        <v>598.92999999999995</v>
      </c>
      <c r="BV2025" s="95">
        <v>4374915</v>
      </c>
      <c r="BW2025" s="95">
        <v>5027476</v>
      </c>
      <c r="BX2025" s="95">
        <v>1331</v>
      </c>
      <c r="BY2025" s="95">
        <v>1289</v>
      </c>
      <c r="BZ2025" s="95">
        <v>1290</v>
      </c>
      <c r="CA2025" s="95">
        <v>1270</v>
      </c>
      <c r="CB2025" s="95">
        <v>1253</v>
      </c>
      <c r="CC2025" s="95">
        <v>1301</v>
      </c>
      <c r="CD2025" s="95">
        <v>1310</v>
      </c>
      <c r="CE2025" s="72">
        <v>650.75523149000003</v>
      </c>
      <c r="CF2025" s="72">
        <v>676.59346364999999</v>
      </c>
      <c r="CG2025" s="72">
        <v>712.40329333</v>
      </c>
      <c r="CH2025" s="72">
        <v>716.50152150999998</v>
      </c>
      <c r="CI2025" s="72">
        <v>731.52548966999996</v>
      </c>
      <c r="CJ2025" s="96">
        <v>0.73225688700000002</v>
      </c>
      <c r="CK2025" s="96">
        <v>0.7512487591</v>
      </c>
      <c r="CL2025" s="96">
        <v>0.64971625529999999</v>
      </c>
      <c r="CM2025" s="96">
        <v>0.81031230580000002</v>
      </c>
      <c r="CN2025" s="96">
        <v>0.81874112180000003</v>
      </c>
      <c r="CO2025" s="96">
        <v>0.88429995260000005</v>
      </c>
      <c r="CP2025" s="96">
        <v>0.8509047904</v>
      </c>
      <c r="CQ2025" s="96">
        <v>0.99584056389999998</v>
      </c>
      <c r="CR2025" s="96">
        <v>0.85445873539999995</v>
      </c>
      <c r="CS2025" s="95">
        <v>1214</v>
      </c>
      <c r="CT2025" s="95">
        <v>1211</v>
      </c>
      <c r="CU2025" s="95">
        <v>1218</v>
      </c>
      <c r="CV2025" s="95">
        <v>1251</v>
      </c>
      <c r="CW2025" s="95">
        <v>1265</v>
      </c>
      <c r="CX2025" s="96">
        <v>0.90161076399999995</v>
      </c>
      <c r="CY2025" s="96">
        <v>0.89733564200000004</v>
      </c>
      <c r="CZ2025" s="96">
        <v>0.87239486700000002</v>
      </c>
      <c r="DA2025" s="96">
        <v>0.86605260900000003</v>
      </c>
      <c r="DB2025" s="96">
        <v>0.88471598100000004</v>
      </c>
      <c r="DC2025">
        <v>2013</v>
      </c>
      <c r="DD2025" s="6">
        <v>1258.8</v>
      </c>
      <c r="DE2025" s="96">
        <v>2.4471342000000002E-3</v>
      </c>
      <c r="DF2025" s="72">
        <v>654.61</v>
      </c>
      <c r="DG2025" s="96">
        <v>1</v>
      </c>
      <c r="DH2025" s="72">
        <v>654.61</v>
      </c>
      <c r="DI2025" s="72">
        <v>643.00114846999998</v>
      </c>
      <c r="DJ2025" s="96">
        <v>1</v>
      </c>
      <c r="DK2025" s="72">
        <v>654.61</v>
      </c>
      <c r="DL2025" s="96">
        <v>1</v>
      </c>
      <c r="DM2025" s="72">
        <v>654.61</v>
      </c>
      <c r="DN2025" s="96">
        <v>1</v>
      </c>
      <c r="DO2025" s="96">
        <v>6.7590000000000003E-3</v>
      </c>
      <c r="DP2025" s="72">
        <v>4.42</v>
      </c>
      <c r="DQ2025" s="72">
        <v>650.19000000000005</v>
      </c>
      <c r="DR2025" t="s">
        <v>521</v>
      </c>
      <c r="DT2025" t="s">
        <v>1268</v>
      </c>
    </row>
    <row r="2026" spans="1:124" x14ac:dyDescent="0.3">
      <c r="A2026" t="s">
        <v>663</v>
      </c>
      <c r="B2026">
        <v>35290</v>
      </c>
      <c r="C2026" s="95">
        <v>3586</v>
      </c>
      <c r="D2026" s="95">
        <v>10600011</v>
      </c>
      <c r="E2026" s="95">
        <v>3489</v>
      </c>
      <c r="F2026" s="95">
        <v>10303705</v>
      </c>
      <c r="G2026" s="95">
        <v>579</v>
      </c>
      <c r="H2026" s="95">
        <v>1618789</v>
      </c>
      <c r="I2026" s="95">
        <v>509</v>
      </c>
      <c r="J2026" s="95">
        <v>1354363</v>
      </c>
      <c r="K2026" s="95">
        <v>3551</v>
      </c>
      <c r="L2026" s="95">
        <v>10292564</v>
      </c>
      <c r="M2026" s="95">
        <v>3435</v>
      </c>
      <c r="N2026" s="95">
        <v>10954259</v>
      </c>
      <c r="O2026" s="95">
        <v>560</v>
      </c>
      <c r="P2026" s="95">
        <v>1226701</v>
      </c>
      <c r="Q2026" s="95">
        <v>486</v>
      </c>
      <c r="R2026" s="95">
        <v>1305292</v>
      </c>
      <c r="S2026" s="95">
        <v>3529</v>
      </c>
      <c r="T2026" s="95">
        <v>9860914</v>
      </c>
      <c r="U2026" s="95">
        <v>3389</v>
      </c>
      <c r="V2026" s="95">
        <v>10764054</v>
      </c>
      <c r="W2026" s="95">
        <v>569</v>
      </c>
      <c r="X2026" s="95">
        <v>1431522</v>
      </c>
      <c r="Y2026" s="95">
        <v>492</v>
      </c>
      <c r="Z2026" s="95">
        <v>1460953</v>
      </c>
      <c r="AA2026" s="95">
        <v>3554</v>
      </c>
      <c r="AB2026" s="95">
        <v>9868213</v>
      </c>
      <c r="AC2026" s="95">
        <v>3403</v>
      </c>
      <c r="AD2026" s="95">
        <v>11067533</v>
      </c>
      <c r="AE2026" s="95">
        <v>563</v>
      </c>
      <c r="AF2026" s="95">
        <v>1530353</v>
      </c>
      <c r="AG2026" s="95">
        <v>489</v>
      </c>
      <c r="AH2026" s="95">
        <v>1577664</v>
      </c>
      <c r="AI2026" s="95">
        <v>3579</v>
      </c>
      <c r="AJ2026" s="95">
        <v>12143891.279999999</v>
      </c>
      <c r="AK2026" s="95">
        <v>3391</v>
      </c>
      <c r="AL2026" s="95">
        <v>12171977.17</v>
      </c>
      <c r="AM2026" s="95">
        <v>512</v>
      </c>
      <c r="AN2026" s="95">
        <v>1562723.32</v>
      </c>
      <c r="AO2026" s="95">
        <v>436</v>
      </c>
      <c r="AP2026" s="95">
        <v>1458189.93</v>
      </c>
      <c r="AQ2026" s="72">
        <v>244.47</v>
      </c>
      <c r="AR2026" s="72">
        <v>243</v>
      </c>
      <c r="AS2026" s="72">
        <v>487.47</v>
      </c>
      <c r="AT2026" s="95">
        <v>12218800</v>
      </c>
      <c r="AU2026" s="95">
        <v>11658068</v>
      </c>
      <c r="AV2026" s="95">
        <v>4165</v>
      </c>
      <c r="AW2026" s="95">
        <v>3998</v>
      </c>
      <c r="AX2026" s="72">
        <v>233.5</v>
      </c>
      <c r="AY2026" s="72">
        <v>260.55</v>
      </c>
      <c r="AZ2026" s="72">
        <v>494.05</v>
      </c>
      <c r="BA2026" s="95">
        <v>11519265</v>
      </c>
      <c r="BB2026" s="95">
        <v>12259551</v>
      </c>
      <c r="BC2026" s="95">
        <v>4111</v>
      </c>
      <c r="BD2026" s="95">
        <v>3921</v>
      </c>
      <c r="BE2026" s="72">
        <v>229.63</v>
      </c>
      <c r="BF2026" s="72">
        <v>262.5</v>
      </c>
      <c r="BG2026" s="72">
        <v>492.13</v>
      </c>
      <c r="BH2026" s="95">
        <v>11292436</v>
      </c>
      <c r="BI2026" s="95">
        <v>12225007</v>
      </c>
      <c r="BJ2026" s="95">
        <v>4098</v>
      </c>
      <c r="BK2026" s="95">
        <v>3881</v>
      </c>
      <c r="BL2026" s="72">
        <v>230.72</v>
      </c>
      <c r="BM2026" s="72">
        <v>270.75</v>
      </c>
      <c r="BN2026" s="72">
        <v>501.47</v>
      </c>
      <c r="BO2026" s="95">
        <v>11398566</v>
      </c>
      <c r="BP2026" s="95">
        <v>12645197</v>
      </c>
      <c r="BQ2026" s="95">
        <v>4117</v>
      </c>
      <c r="BR2026" s="95">
        <v>3892</v>
      </c>
      <c r="BS2026" s="72">
        <v>279.2</v>
      </c>
      <c r="BT2026" s="72">
        <v>296.8</v>
      </c>
      <c r="BU2026" s="72">
        <v>576</v>
      </c>
      <c r="BV2026" s="95">
        <v>13706614.6</v>
      </c>
      <c r="BW2026" s="95">
        <v>13630167.1</v>
      </c>
      <c r="BX2026" s="95">
        <v>4091</v>
      </c>
      <c r="BY2026" s="95">
        <v>3827</v>
      </c>
      <c r="BZ2026" s="95">
        <v>4085</v>
      </c>
      <c r="CA2026" s="95">
        <v>4019</v>
      </c>
      <c r="CB2026" s="95">
        <v>3993</v>
      </c>
      <c r="CC2026" s="95">
        <v>4010</v>
      </c>
      <c r="CD2026" s="95">
        <v>3962</v>
      </c>
      <c r="CE2026" s="72">
        <v>650.75523149000003</v>
      </c>
      <c r="CF2026" s="72">
        <v>676.59346364999999</v>
      </c>
      <c r="CG2026" s="72">
        <v>712.40329333</v>
      </c>
      <c r="CH2026" s="72">
        <v>716.50152150999998</v>
      </c>
      <c r="CI2026" s="72">
        <v>731.52548966999996</v>
      </c>
      <c r="CJ2026" s="96">
        <v>0.74908349009999997</v>
      </c>
      <c r="CK2026" s="96">
        <v>0.73020214729999999</v>
      </c>
      <c r="CL2026" s="96">
        <v>0.69080253359999999</v>
      </c>
      <c r="CM2026" s="96">
        <v>0.69988685989999999</v>
      </c>
      <c r="CN2026" s="96">
        <v>0.78739566579999998</v>
      </c>
      <c r="CO2026" s="96">
        <v>0.95024535619999995</v>
      </c>
      <c r="CP2026" s="96">
        <v>0.76977396899999995</v>
      </c>
      <c r="CQ2026" s="96">
        <v>0.99584056389999998</v>
      </c>
      <c r="CR2026" s="96">
        <v>0.77298905760000003</v>
      </c>
      <c r="CS2026" s="95">
        <v>3811</v>
      </c>
      <c r="CT2026" s="95">
        <v>3859</v>
      </c>
      <c r="CU2026" s="95">
        <v>3841</v>
      </c>
      <c r="CV2026" s="95">
        <v>3829</v>
      </c>
      <c r="CW2026" s="95">
        <v>3815</v>
      </c>
      <c r="CX2026" s="96">
        <v>0.98191990500000004</v>
      </c>
      <c r="CY2026" s="96">
        <v>0.96743167100000005</v>
      </c>
      <c r="CZ2026" s="96">
        <v>0.94057221999999996</v>
      </c>
      <c r="DA2026" s="96">
        <v>0.93773324899999999</v>
      </c>
      <c r="DB2026" s="96">
        <v>0.92351656999999998</v>
      </c>
      <c r="DC2026">
        <v>2013</v>
      </c>
      <c r="DD2026" s="6">
        <v>3903.8</v>
      </c>
      <c r="DE2026" s="96">
        <v>4.4805562999999998E-3</v>
      </c>
      <c r="DF2026" s="72">
        <v>590.99</v>
      </c>
      <c r="DG2026" s="96">
        <v>1</v>
      </c>
      <c r="DH2026" s="72">
        <v>590.99</v>
      </c>
      <c r="DI2026" s="72">
        <v>592.84261965999997</v>
      </c>
      <c r="DJ2026" s="96">
        <v>1</v>
      </c>
      <c r="DK2026" s="72">
        <v>590.99</v>
      </c>
      <c r="DL2026" s="96">
        <v>1</v>
      </c>
      <c r="DM2026" s="72">
        <v>590.99</v>
      </c>
      <c r="DN2026" s="96">
        <v>1</v>
      </c>
      <c r="DO2026" s="96">
        <v>1.0548E-2</v>
      </c>
      <c r="DP2026" s="72">
        <v>6.23</v>
      </c>
      <c r="DQ2026" s="72">
        <v>584.76</v>
      </c>
      <c r="DR2026" t="s">
        <v>663</v>
      </c>
      <c r="DT2026" t="s">
        <v>1268</v>
      </c>
    </row>
    <row r="2027" spans="1:124" x14ac:dyDescent="0.3">
      <c r="A2027" t="s">
        <v>1287</v>
      </c>
      <c r="B2027">
        <v>35300</v>
      </c>
      <c r="C2027" s="95">
        <v>1027</v>
      </c>
      <c r="D2027" s="95">
        <v>3109287</v>
      </c>
      <c r="E2027" s="95">
        <v>961</v>
      </c>
      <c r="F2027" s="95">
        <v>2789346</v>
      </c>
      <c r="G2027" s="95">
        <v>129</v>
      </c>
      <c r="H2027" s="95">
        <v>256115</v>
      </c>
      <c r="I2027" s="95">
        <v>115</v>
      </c>
      <c r="J2027" s="95">
        <v>254033</v>
      </c>
      <c r="K2027" s="95">
        <v>1001</v>
      </c>
      <c r="L2027" s="95">
        <v>2933456</v>
      </c>
      <c r="M2027" s="95">
        <v>928</v>
      </c>
      <c r="N2027" s="95">
        <v>2486062</v>
      </c>
      <c r="O2027" s="95">
        <v>133</v>
      </c>
      <c r="P2027" s="95">
        <v>161988</v>
      </c>
      <c r="Q2027" s="95">
        <v>115</v>
      </c>
      <c r="R2027" s="95">
        <v>218817</v>
      </c>
      <c r="S2027" s="95">
        <v>1000</v>
      </c>
      <c r="T2027" s="95">
        <v>2975627</v>
      </c>
      <c r="U2027" s="95">
        <v>920</v>
      </c>
      <c r="V2027" s="95">
        <v>2645707</v>
      </c>
      <c r="W2027" s="95">
        <v>131</v>
      </c>
      <c r="X2027" s="95">
        <v>541954</v>
      </c>
      <c r="Y2027" s="95">
        <v>112</v>
      </c>
      <c r="Z2027" s="95">
        <v>317452</v>
      </c>
      <c r="AA2027" s="95">
        <v>1005</v>
      </c>
      <c r="AB2027" s="95">
        <v>3064125</v>
      </c>
      <c r="AC2027" s="95">
        <v>910</v>
      </c>
      <c r="AD2027" s="95">
        <v>2805441</v>
      </c>
      <c r="AE2027" s="95">
        <v>128</v>
      </c>
      <c r="AF2027" s="95">
        <v>346238</v>
      </c>
      <c r="AG2027" s="95">
        <v>112</v>
      </c>
      <c r="AH2027" s="95">
        <v>329907</v>
      </c>
      <c r="AI2027" s="95">
        <v>997</v>
      </c>
      <c r="AJ2027" s="95">
        <v>3413386</v>
      </c>
      <c r="AK2027" s="95">
        <v>906</v>
      </c>
      <c r="AL2027" s="95">
        <v>2895636</v>
      </c>
      <c r="AM2027" s="95">
        <v>139</v>
      </c>
      <c r="AN2027" s="95">
        <v>334488</v>
      </c>
      <c r="AO2027" s="95">
        <v>119</v>
      </c>
      <c r="AP2027" s="95">
        <v>256900</v>
      </c>
      <c r="AQ2027" s="72">
        <v>242.6</v>
      </c>
      <c r="AR2027" s="72">
        <v>235.7</v>
      </c>
      <c r="AS2027" s="72">
        <v>478.3</v>
      </c>
      <c r="AT2027" s="95">
        <v>3365402</v>
      </c>
      <c r="AU2027" s="95">
        <v>3043379</v>
      </c>
      <c r="AV2027" s="95">
        <v>1156</v>
      </c>
      <c r="AW2027" s="95">
        <v>1076</v>
      </c>
      <c r="AX2027" s="72">
        <v>227.47</v>
      </c>
      <c r="AY2027" s="72">
        <v>216.11</v>
      </c>
      <c r="AZ2027" s="72">
        <v>443.58</v>
      </c>
      <c r="BA2027" s="95">
        <v>3095444</v>
      </c>
      <c r="BB2027" s="95">
        <v>2704879</v>
      </c>
      <c r="BC2027" s="95">
        <v>1134</v>
      </c>
      <c r="BD2027" s="95">
        <v>1043</v>
      </c>
      <c r="BE2027" s="72">
        <v>259.18</v>
      </c>
      <c r="BF2027" s="72">
        <v>239.27</v>
      </c>
      <c r="BG2027" s="72">
        <v>498.45</v>
      </c>
      <c r="BH2027" s="95">
        <v>3517581</v>
      </c>
      <c r="BI2027" s="95">
        <v>2963159</v>
      </c>
      <c r="BJ2027" s="95">
        <v>1131</v>
      </c>
      <c r="BK2027" s="95">
        <v>1032</v>
      </c>
      <c r="BL2027" s="72">
        <v>250.84</v>
      </c>
      <c r="BM2027" s="72">
        <v>255.65</v>
      </c>
      <c r="BN2027" s="72">
        <v>506.49</v>
      </c>
      <c r="BO2027" s="95">
        <v>3410363</v>
      </c>
      <c r="BP2027" s="95">
        <v>3135348</v>
      </c>
      <c r="BQ2027" s="95">
        <v>1133</v>
      </c>
      <c r="BR2027" s="95">
        <v>1022</v>
      </c>
      <c r="BS2027" s="72">
        <v>274.93</v>
      </c>
      <c r="BT2027" s="72">
        <v>256.3</v>
      </c>
      <c r="BU2027" s="72">
        <v>531.23</v>
      </c>
      <c r="BV2027" s="95">
        <v>3747874</v>
      </c>
      <c r="BW2027" s="95">
        <v>3152536</v>
      </c>
      <c r="BX2027" s="95">
        <v>1136</v>
      </c>
      <c r="BY2027" s="95">
        <v>1025</v>
      </c>
      <c r="BZ2027" s="95">
        <v>1118</v>
      </c>
      <c r="CA2027" s="95">
        <v>1090</v>
      </c>
      <c r="CB2027" s="95">
        <v>1083</v>
      </c>
      <c r="CC2027" s="95">
        <v>1080</v>
      </c>
      <c r="CD2027" s="95">
        <v>1082</v>
      </c>
      <c r="CE2027" s="72">
        <v>650.75523149000003</v>
      </c>
      <c r="CF2027" s="72">
        <v>676.59346364999999</v>
      </c>
      <c r="CG2027" s="72">
        <v>712.40329333</v>
      </c>
      <c r="CH2027" s="72">
        <v>716.50152150999998</v>
      </c>
      <c r="CI2027" s="72">
        <v>731.52548966999996</v>
      </c>
      <c r="CJ2027" s="96">
        <v>0.73499217039999998</v>
      </c>
      <c r="CK2027" s="96">
        <v>0.65560787070000004</v>
      </c>
      <c r="CL2027" s="96">
        <v>0.69967391320000005</v>
      </c>
      <c r="CM2027" s="96">
        <v>0.70689312550000005</v>
      </c>
      <c r="CN2027" s="96">
        <v>0.72619479090000005</v>
      </c>
      <c r="CO2027" s="96">
        <v>0.95063284869999998</v>
      </c>
      <c r="CP2027" s="96">
        <v>0.74126659419999996</v>
      </c>
      <c r="CQ2027" s="96">
        <v>0.99584056389999998</v>
      </c>
      <c r="CR2027" s="96">
        <v>0.74436261709999996</v>
      </c>
      <c r="CS2027" s="95">
        <v>1081</v>
      </c>
      <c r="CT2027" s="95">
        <v>1047</v>
      </c>
      <c r="CU2027" s="95">
        <v>1073</v>
      </c>
      <c r="CV2027" s="95">
        <v>1070</v>
      </c>
      <c r="CW2027" s="95">
        <v>1082</v>
      </c>
      <c r="CX2027" s="96">
        <v>0.94837474700000002</v>
      </c>
      <c r="CY2027" s="96">
        <v>0.98767218800000001</v>
      </c>
      <c r="CZ2027" s="96">
        <v>0.93889126199999995</v>
      </c>
      <c r="DA2027" s="96">
        <v>0.96495002900000004</v>
      </c>
      <c r="DB2027" s="96">
        <v>0.91453318100000003</v>
      </c>
      <c r="DC2027">
        <v>2013</v>
      </c>
      <c r="DD2027" s="6">
        <v>1039.5999999999999</v>
      </c>
      <c r="DE2027" s="96">
        <v>3.2688294000000001E-3</v>
      </c>
      <c r="DF2027" s="72">
        <v>569.79</v>
      </c>
      <c r="DG2027" s="96">
        <v>1</v>
      </c>
      <c r="DH2027" s="72">
        <v>569.79</v>
      </c>
      <c r="DI2027" s="72">
        <v>643.00114846999998</v>
      </c>
      <c r="DJ2027" s="96">
        <v>1</v>
      </c>
      <c r="DK2027" s="72">
        <v>569.79</v>
      </c>
      <c r="DL2027" s="96">
        <v>1</v>
      </c>
      <c r="DM2027" s="72">
        <v>569.79</v>
      </c>
      <c r="DN2027" s="96">
        <v>1</v>
      </c>
      <c r="DO2027" s="96">
        <v>6.5979999999999997E-3</v>
      </c>
      <c r="DP2027" s="72">
        <v>3.76</v>
      </c>
      <c r="DQ2027" s="72">
        <v>566.03</v>
      </c>
      <c r="DR2027" t="s">
        <v>1287</v>
      </c>
      <c r="DT2027" t="s">
        <v>1268</v>
      </c>
    </row>
    <row r="2028" spans="1:124" x14ac:dyDescent="0.3">
      <c r="A2028" t="s">
        <v>737</v>
      </c>
      <c r="B2028">
        <v>35310</v>
      </c>
      <c r="C2028" s="95">
        <v>957</v>
      </c>
      <c r="D2028" s="95">
        <v>3661445</v>
      </c>
      <c r="E2028" s="95">
        <v>942</v>
      </c>
      <c r="F2028" s="95">
        <v>2843635</v>
      </c>
      <c r="G2028" s="95">
        <v>57</v>
      </c>
      <c r="H2028" s="95">
        <v>214902</v>
      </c>
      <c r="I2028" s="95">
        <v>53</v>
      </c>
      <c r="J2028" s="95">
        <v>177499</v>
      </c>
      <c r="K2028" s="95">
        <v>941</v>
      </c>
      <c r="L2028" s="95">
        <v>3845083</v>
      </c>
      <c r="M2028" s="95">
        <v>921</v>
      </c>
      <c r="N2028" s="95">
        <v>2816334</v>
      </c>
      <c r="O2028" s="95">
        <v>58</v>
      </c>
      <c r="P2028" s="95">
        <v>171214</v>
      </c>
      <c r="Q2028" s="95">
        <v>55</v>
      </c>
      <c r="R2028" s="95">
        <v>198279</v>
      </c>
      <c r="S2028" s="95">
        <v>934</v>
      </c>
      <c r="T2028" s="95">
        <v>3852185</v>
      </c>
      <c r="U2028" s="95">
        <v>912</v>
      </c>
      <c r="V2028" s="95">
        <v>2760658</v>
      </c>
      <c r="W2028" s="95">
        <v>60</v>
      </c>
      <c r="X2028" s="95">
        <v>131736</v>
      </c>
      <c r="Y2028" s="95">
        <v>55</v>
      </c>
      <c r="Z2028" s="95">
        <v>211831</v>
      </c>
      <c r="AA2028" s="95">
        <v>922</v>
      </c>
      <c r="AB2028" s="95">
        <v>3681703</v>
      </c>
      <c r="AC2028" s="95">
        <v>896</v>
      </c>
      <c r="AD2028" s="95">
        <v>2908705</v>
      </c>
      <c r="AE2028" s="95">
        <v>72</v>
      </c>
      <c r="AF2028" s="95">
        <v>142359</v>
      </c>
      <c r="AG2028" s="95">
        <v>67</v>
      </c>
      <c r="AH2028" s="95">
        <v>266266</v>
      </c>
      <c r="AI2028" s="95">
        <v>891</v>
      </c>
      <c r="AJ2028" s="95">
        <v>3483896</v>
      </c>
      <c r="AK2028" s="95">
        <v>865</v>
      </c>
      <c r="AL2028" s="95">
        <v>3147453</v>
      </c>
      <c r="AM2028" s="95">
        <v>68</v>
      </c>
      <c r="AN2028" s="95">
        <v>157817</v>
      </c>
      <c r="AO2028" s="95">
        <v>62</v>
      </c>
      <c r="AP2028" s="95">
        <v>325042</v>
      </c>
      <c r="AQ2028" s="72">
        <v>318.57</v>
      </c>
      <c r="AR2028" s="72">
        <v>253.03</v>
      </c>
      <c r="AS2028" s="72">
        <v>571.6</v>
      </c>
      <c r="AT2028" s="95">
        <v>3876347</v>
      </c>
      <c r="AU2028" s="95">
        <v>3021134</v>
      </c>
      <c r="AV2028" s="95">
        <v>1014</v>
      </c>
      <c r="AW2028" s="95">
        <v>995</v>
      </c>
      <c r="AX2028" s="72">
        <v>335.03</v>
      </c>
      <c r="AY2028" s="72">
        <v>257.39999999999998</v>
      </c>
      <c r="AZ2028" s="72">
        <v>592.42999999999995</v>
      </c>
      <c r="BA2028" s="95">
        <v>4016297</v>
      </c>
      <c r="BB2028" s="95">
        <v>3014613</v>
      </c>
      <c r="BC2028" s="95">
        <v>999</v>
      </c>
      <c r="BD2028" s="95">
        <v>976</v>
      </c>
      <c r="BE2028" s="72">
        <v>334</v>
      </c>
      <c r="BF2028" s="72">
        <v>256.16000000000003</v>
      </c>
      <c r="BG2028" s="72">
        <v>590.16</v>
      </c>
      <c r="BH2028" s="95">
        <v>3983921</v>
      </c>
      <c r="BI2028" s="95">
        <v>2972489</v>
      </c>
      <c r="BJ2028" s="95">
        <v>994</v>
      </c>
      <c r="BK2028" s="95">
        <v>967</v>
      </c>
      <c r="BL2028" s="72">
        <v>320.60000000000002</v>
      </c>
      <c r="BM2028" s="72">
        <v>274.75</v>
      </c>
      <c r="BN2028" s="72">
        <v>595.35</v>
      </c>
      <c r="BO2028" s="95">
        <v>3824062</v>
      </c>
      <c r="BP2028" s="95">
        <v>3174971</v>
      </c>
      <c r="BQ2028" s="95">
        <v>994</v>
      </c>
      <c r="BR2028" s="95">
        <v>963</v>
      </c>
      <c r="BS2028" s="72">
        <v>316.45</v>
      </c>
      <c r="BT2028" s="72">
        <v>312.16000000000003</v>
      </c>
      <c r="BU2028" s="72">
        <v>628.61</v>
      </c>
      <c r="BV2028" s="95">
        <v>3641713</v>
      </c>
      <c r="BW2028" s="95">
        <v>3472495</v>
      </c>
      <c r="BX2028" s="95">
        <v>959</v>
      </c>
      <c r="BY2028" s="95">
        <v>927</v>
      </c>
      <c r="BZ2028" s="95">
        <v>1005</v>
      </c>
      <c r="CA2028" s="95">
        <v>988</v>
      </c>
      <c r="CB2028" s="95">
        <v>981</v>
      </c>
      <c r="CC2028" s="95">
        <v>979</v>
      </c>
      <c r="CD2028" s="95">
        <v>943</v>
      </c>
      <c r="CE2028" s="72">
        <v>650.75523149000003</v>
      </c>
      <c r="CF2028" s="72">
        <v>676.59346364999999</v>
      </c>
      <c r="CG2028" s="72">
        <v>712.40329333</v>
      </c>
      <c r="CH2028" s="72">
        <v>716.50152150999998</v>
      </c>
      <c r="CI2028" s="72">
        <v>731.52548966999996</v>
      </c>
      <c r="CJ2028" s="96">
        <v>0.87836404889999997</v>
      </c>
      <c r="CK2028" s="96">
        <v>0.87560704</v>
      </c>
      <c r="CL2028" s="96">
        <v>0.82840717539999997</v>
      </c>
      <c r="CM2028" s="96">
        <v>0.83091240160000002</v>
      </c>
      <c r="CN2028" s="96">
        <v>0.85931387059999997</v>
      </c>
      <c r="CO2028" s="96">
        <v>0.91568192100000001</v>
      </c>
      <c r="CP2028" s="96">
        <v>0.9332071408</v>
      </c>
      <c r="CQ2028" s="96">
        <v>0.99584056389999998</v>
      </c>
      <c r="CR2028" s="96">
        <v>0.93710483519999999</v>
      </c>
      <c r="CS2028" s="95">
        <v>936</v>
      </c>
      <c r="CT2028" s="95">
        <v>922</v>
      </c>
      <c r="CU2028" s="95">
        <v>911</v>
      </c>
      <c r="CV2028" s="95">
        <v>905</v>
      </c>
      <c r="CW2028" s="95">
        <v>882</v>
      </c>
      <c r="CX2028" s="96">
        <v>0.90457506499999996</v>
      </c>
      <c r="CY2028" s="96">
        <v>0.91291118299999996</v>
      </c>
      <c r="CZ2028" s="96">
        <v>0.92345305700000002</v>
      </c>
      <c r="DA2028" s="96">
        <v>0.92980496599999995</v>
      </c>
      <c r="DB2028" s="96">
        <v>0.90784720100000005</v>
      </c>
      <c r="DC2028">
        <v>2013</v>
      </c>
      <c r="DD2028" s="6">
        <v>965.6</v>
      </c>
      <c r="DE2028" s="96">
        <v>3.7069783999999998E-3</v>
      </c>
      <c r="DF2028" s="72">
        <v>717.02</v>
      </c>
      <c r="DG2028" s="96">
        <v>1</v>
      </c>
      <c r="DH2028" s="72">
        <v>717.02</v>
      </c>
      <c r="DI2028" s="72">
        <v>643.00114846999998</v>
      </c>
      <c r="DJ2028" s="96">
        <v>0.98264947970000005</v>
      </c>
      <c r="DK2028" s="72">
        <v>715.73573441999997</v>
      </c>
      <c r="DL2028" s="96">
        <v>1.0094877960999999</v>
      </c>
      <c r="DM2028" s="72">
        <v>722.52648913999997</v>
      </c>
      <c r="DN2028" s="96">
        <v>1</v>
      </c>
      <c r="DO2028" s="96">
        <v>1.3885E-2</v>
      </c>
      <c r="DP2028" s="72">
        <v>10.029999999999999</v>
      </c>
      <c r="DQ2028" s="72">
        <v>712.5</v>
      </c>
      <c r="DR2028" t="s">
        <v>737</v>
      </c>
      <c r="DT2028" t="s">
        <v>1268</v>
      </c>
    </row>
    <row r="2029" spans="1:124" x14ac:dyDescent="0.3">
      <c r="A2029" t="s">
        <v>1288</v>
      </c>
      <c r="B2029">
        <v>35320</v>
      </c>
      <c r="C2029" s="95">
        <v>183</v>
      </c>
      <c r="D2029" s="95">
        <v>483034</v>
      </c>
      <c r="E2029" s="95">
        <v>182</v>
      </c>
      <c r="F2029" s="95">
        <v>803611</v>
      </c>
      <c r="G2029" s="95">
        <v>19</v>
      </c>
      <c r="H2029" s="95">
        <v>17150</v>
      </c>
      <c r="I2029" s="95">
        <v>12</v>
      </c>
      <c r="J2029" s="95">
        <v>38442</v>
      </c>
      <c r="K2029" s="95">
        <v>185</v>
      </c>
      <c r="L2029" s="95">
        <v>492439</v>
      </c>
      <c r="M2029" s="95">
        <v>184</v>
      </c>
      <c r="N2029" s="95">
        <v>671154</v>
      </c>
      <c r="O2029" s="95">
        <v>20</v>
      </c>
      <c r="P2029" s="95">
        <v>41505</v>
      </c>
      <c r="Q2029" s="95">
        <v>13</v>
      </c>
      <c r="R2029" s="95">
        <v>60493</v>
      </c>
      <c r="S2029" s="95">
        <v>186</v>
      </c>
      <c r="T2029" s="95">
        <v>766167</v>
      </c>
      <c r="U2029" s="95">
        <v>183</v>
      </c>
      <c r="V2029" s="95">
        <v>763040</v>
      </c>
      <c r="W2029" s="95">
        <v>18</v>
      </c>
      <c r="X2029" s="95">
        <v>28608</v>
      </c>
      <c r="Y2029" s="95">
        <v>12</v>
      </c>
      <c r="Z2029" s="95">
        <v>46163</v>
      </c>
      <c r="AA2029" s="95">
        <v>188</v>
      </c>
      <c r="AB2029" s="95">
        <v>663571</v>
      </c>
      <c r="AC2029" s="95">
        <v>184</v>
      </c>
      <c r="AD2029" s="95">
        <v>762495</v>
      </c>
      <c r="AE2029" s="95">
        <v>19</v>
      </c>
      <c r="AF2029" s="95">
        <v>65776</v>
      </c>
      <c r="AG2029" s="95">
        <v>14</v>
      </c>
      <c r="AH2029" s="95">
        <v>74465</v>
      </c>
      <c r="AI2029" s="95">
        <v>179</v>
      </c>
      <c r="AJ2029" s="95">
        <v>666505.56999999995</v>
      </c>
      <c r="AK2029" s="95">
        <v>173</v>
      </c>
      <c r="AL2029" s="95">
        <v>733050.54</v>
      </c>
      <c r="AM2029" s="95">
        <v>21</v>
      </c>
      <c r="AN2029" s="95">
        <v>67400</v>
      </c>
      <c r="AO2029" s="95">
        <v>17</v>
      </c>
      <c r="AP2029" s="95">
        <v>66190.8</v>
      </c>
      <c r="AQ2029" s="72">
        <v>206.35</v>
      </c>
      <c r="AR2029" s="72">
        <v>361.71</v>
      </c>
      <c r="AS2029" s="72">
        <v>568.05999999999995</v>
      </c>
      <c r="AT2029" s="95">
        <v>500184</v>
      </c>
      <c r="AU2029" s="95">
        <v>842053</v>
      </c>
      <c r="AV2029" s="95">
        <v>202</v>
      </c>
      <c r="AW2029" s="95">
        <v>194</v>
      </c>
      <c r="AX2029" s="72">
        <v>217.05</v>
      </c>
      <c r="AY2029" s="72">
        <v>309.5</v>
      </c>
      <c r="AZ2029" s="72">
        <v>526.54999999999995</v>
      </c>
      <c r="BA2029" s="95">
        <v>533944</v>
      </c>
      <c r="BB2029" s="95">
        <v>731647</v>
      </c>
      <c r="BC2029" s="95">
        <v>205</v>
      </c>
      <c r="BD2029" s="95">
        <v>197</v>
      </c>
      <c r="BE2029" s="72">
        <v>324.66000000000003</v>
      </c>
      <c r="BF2029" s="72">
        <v>345.81</v>
      </c>
      <c r="BG2029" s="72">
        <v>670.47</v>
      </c>
      <c r="BH2029" s="95">
        <v>794775</v>
      </c>
      <c r="BI2029" s="95">
        <v>809203</v>
      </c>
      <c r="BJ2029" s="95">
        <v>204</v>
      </c>
      <c r="BK2029" s="95">
        <v>195</v>
      </c>
      <c r="BL2029" s="72">
        <v>293.62</v>
      </c>
      <c r="BM2029" s="72">
        <v>352.26</v>
      </c>
      <c r="BN2029" s="72">
        <v>645.88</v>
      </c>
      <c r="BO2029" s="95">
        <v>729347</v>
      </c>
      <c r="BP2029" s="95">
        <v>836960</v>
      </c>
      <c r="BQ2029" s="95">
        <v>207</v>
      </c>
      <c r="BR2029" s="95">
        <v>198</v>
      </c>
      <c r="BS2029" s="72">
        <v>305.79000000000002</v>
      </c>
      <c r="BT2029" s="72">
        <v>350.54</v>
      </c>
      <c r="BU2029" s="72">
        <v>656.33</v>
      </c>
      <c r="BV2029" s="95">
        <v>733905.57</v>
      </c>
      <c r="BW2029" s="95">
        <v>799241.34</v>
      </c>
      <c r="BX2029" s="95">
        <v>200</v>
      </c>
      <c r="BY2029" s="95">
        <v>190</v>
      </c>
      <c r="BZ2029" s="95">
        <v>198</v>
      </c>
      <c r="CA2029" s="95">
        <v>201</v>
      </c>
      <c r="CB2029" s="95">
        <v>200</v>
      </c>
      <c r="CC2029" s="95">
        <v>203</v>
      </c>
      <c r="CD2029" s="95">
        <v>195</v>
      </c>
      <c r="CE2029" s="72">
        <v>650.75523149000003</v>
      </c>
      <c r="CF2029" s="72">
        <v>676.59346364999999</v>
      </c>
      <c r="CG2029" s="72">
        <v>712.40329333</v>
      </c>
      <c r="CH2029" s="72">
        <v>716.50152150999998</v>
      </c>
      <c r="CI2029" s="72">
        <v>731.52548966999996</v>
      </c>
      <c r="CJ2029" s="96">
        <v>0.8729242156</v>
      </c>
      <c r="CK2029" s="96">
        <v>0.77823690040000004</v>
      </c>
      <c r="CL2029" s="96">
        <v>0.94113826580000004</v>
      </c>
      <c r="CM2029" s="96">
        <v>0.90143562939999999</v>
      </c>
      <c r="CN2029" s="96">
        <v>0.89720728709999997</v>
      </c>
      <c r="CO2029" s="96">
        <v>0.95878823079999997</v>
      </c>
      <c r="CP2029" s="96">
        <v>0.91593579420000004</v>
      </c>
      <c r="CQ2029" s="96">
        <v>0.99584056389999998</v>
      </c>
      <c r="CR2029" s="96">
        <v>0.91976135189999997</v>
      </c>
      <c r="CS2029" s="95">
        <v>278</v>
      </c>
      <c r="CT2029" s="95">
        <v>285</v>
      </c>
      <c r="CU2029" s="95">
        <v>295</v>
      </c>
      <c r="CV2029" s="95">
        <v>304</v>
      </c>
      <c r="CW2029" s="95">
        <v>300</v>
      </c>
      <c r="CX2029" s="96">
        <v>0.97036894100000004</v>
      </c>
      <c r="CY2029" s="96">
        <v>0.983610396</v>
      </c>
      <c r="CZ2029" s="96">
        <v>0.98966858800000002</v>
      </c>
      <c r="DA2029" s="96">
        <v>0.951242119</v>
      </c>
      <c r="DB2029" s="96">
        <v>0.90175675799999999</v>
      </c>
      <c r="DC2029">
        <v>2013</v>
      </c>
      <c r="DD2029" s="6">
        <v>194.8</v>
      </c>
      <c r="DE2029" s="96">
        <v>3.7445874999999999E-3</v>
      </c>
      <c r="DF2029" s="72">
        <v>703.72</v>
      </c>
      <c r="DG2029" s="96">
        <v>1</v>
      </c>
      <c r="DH2029" s="72">
        <v>703.72</v>
      </c>
      <c r="DI2029" s="72">
        <v>643.00114846999998</v>
      </c>
      <c r="DJ2029" s="96">
        <v>0.44136152979999999</v>
      </c>
      <c r="DK2029" s="72">
        <v>669.80011366999997</v>
      </c>
      <c r="DL2029" s="96">
        <v>1.0094877960999999</v>
      </c>
      <c r="DM2029" s="72">
        <v>676.15504057999999</v>
      </c>
      <c r="DN2029" s="96">
        <v>1</v>
      </c>
      <c r="DO2029" s="96">
        <v>7.8150000000000008E-3</v>
      </c>
      <c r="DP2029" s="72">
        <v>5.28</v>
      </c>
      <c r="DQ2029" s="72">
        <v>670.88</v>
      </c>
      <c r="DR2029" t="s">
        <v>1288</v>
      </c>
      <c r="DT2029" t="s">
        <v>1268</v>
      </c>
    </row>
    <row r="2030" spans="1:124" x14ac:dyDescent="0.3">
      <c r="A2030" t="s">
        <v>1289</v>
      </c>
      <c r="B2030">
        <v>35330</v>
      </c>
      <c r="C2030" s="95">
        <v>1451</v>
      </c>
      <c r="D2030" s="95">
        <v>5116155</v>
      </c>
      <c r="E2030" s="95">
        <v>1403</v>
      </c>
      <c r="F2030" s="95">
        <v>3953904</v>
      </c>
      <c r="G2030" s="95">
        <v>108</v>
      </c>
      <c r="H2030" s="95">
        <v>491922</v>
      </c>
      <c r="I2030" s="95">
        <v>101</v>
      </c>
      <c r="J2030" s="95">
        <v>355623</v>
      </c>
      <c r="K2030" s="95">
        <v>1410</v>
      </c>
      <c r="L2030" s="95">
        <v>4927878</v>
      </c>
      <c r="M2030" s="95">
        <v>1355</v>
      </c>
      <c r="N2030" s="95">
        <v>4185485</v>
      </c>
      <c r="O2030" s="95">
        <v>108</v>
      </c>
      <c r="P2030" s="95">
        <v>491278</v>
      </c>
      <c r="Q2030" s="95">
        <v>97</v>
      </c>
      <c r="R2030" s="95">
        <v>539338</v>
      </c>
      <c r="S2030" s="95">
        <v>1391</v>
      </c>
      <c r="T2030" s="95">
        <v>5677471</v>
      </c>
      <c r="U2030" s="95">
        <v>1330</v>
      </c>
      <c r="V2030" s="95">
        <v>4094208</v>
      </c>
      <c r="W2030" s="95">
        <v>116</v>
      </c>
      <c r="X2030" s="95">
        <v>282564</v>
      </c>
      <c r="Y2030" s="95">
        <v>105</v>
      </c>
      <c r="Z2030" s="95">
        <v>359390</v>
      </c>
      <c r="AA2030" s="95">
        <v>1398</v>
      </c>
      <c r="AB2030" s="95">
        <v>4546016</v>
      </c>
      <c r="AC2030" s="95">
        <v>1337</v>
      </c>
      <c r="AD2030" s="95">
        <v>4424274</v>
      </c>
      <c r="AE2030" s="95">
        <v>120</v>
      </c>
      <c r="AF2030" s="95">
        <v>201538</v>
      </c>
      <c r="AG2030" s="95">
        <v>110</v>
      </c>
      <c r="AH2030" s="95">
        <v>451531</v>
      </c>
      <c r="AI2030" s="95">
        <v>1370</v>
      </c>
      <c r="AJ2030" s="95">
        <v>4994106</v>
      </c>
      <c r="AK2030" s="95">
        <v>1307</v>
      </c>
      <c r="AL2030" s="95">
        <v>5343115.47</v>
      </c>
      <c r="AM2030" s="95">
        <v>129</v>
      </c>
      <c r="AN2030" s="95">
        <v>316152</v>
      </c>
      <c r="AO2030" s="95">
        <v>120</v>
      </c>
      <c r="AP2030" s="95">
        <v>459397</v>
      </c>
      <c r="AQ2030" s="72">
        <v>299.77</v>
      </c>
      <c r="AR2030" s="72">
        <v>238.78</v>
      </c>
      <c r="AS2030" s="72">
        <v>538.54999999999995</v>
      </c>
      <c r="AT2030" s="95">
        <v>5608077</v>
      </c>
      <c r="AU2030" s="95">
        <v>4309527</v>
      </c>
      <c r="AV2030" s="95">
        <v>1559</v>
      </c>
      <c r="AW2030" s="95">
        <v>1504</v>
      </c>
      <c r="AX2030" s="72">
        <v>297.49</v>
      </c>
      <c r="AY2030" s="72">
        <v>271.17</v>
      </c>
      <c r="AZ2030" s="72">
        <v>568.66</v>
      </c>
      <c r="BA2030" s="95">
        <v>5419156</v>
      </c>
      <c r="BB2030" s="95">
        <v>4724823</v>
      </c>
      <c r="BC2030" s="95">
        <v>1518</v>
      </c>
      <c r="BD2030" s="95">
        <v>1452</v>
      </c>
      <c r="BE2030" s="72">
        <v>329.58</v>
      </c>
      <c r="BF2030" s="72">
        <v>258.63</v>
      </c>
      <c r="BG2030" s="72">
        <v>588.21</v>
      </c>
      <c r="BH2030" s="95">
        <v>5960035</v>
      </c>
      <c r="BI2030" s="95">
        <v>4453598</v>
      </c>
      <c r="BJ2030" s="95">
        <v>1507</v>
      </c>
      <c r="BK2030" s="95">
        <v>1435</v>
      </c>
      <c r="BL2030" s="72">
        <v>260.63</v>
      </c>
      <c r="BM2030" s="72">
        <v>280.8</v>
      </c>
      <c r="BN2030" s="72">
        <v>541.42999999999995</v>
      </c>
      <c r="BO2030" s="95">
        <v>4747554</v>
      </c>
      <c r="BP2030" s="95">
        <v>4875805</v>
      </c>
      <c r="BQ2030" s="95">
        <v>1518</v>
      </c>
      <c r="BR2030" s="95">
        <v>1447</v>
      </c>
      <c r="BS2030" s="72">
        <v>295.20999999999998</v>
      </c>
      <c r="BT2030" s="72">
        <v>338.85</v>
      </c>
      <c r="BU2030" s="72">
        <v>634.05999999999995</v>
      </c>
      <c r="BV2030" s="95">
        <v>5310258</v>
      </c>
      <c r="BW2030" s="95">
        <v>5802512.4699999997</v>
      </c>
      <c r="BX2030" s="95">
        <v>1499</v>
      </c>
      <c r="BY2030" s="95">
        <v>1427</v>
      </c>
      <c r="BZ2030" s="95">
        <v>1533</v>
      </c>
      <c r="CA2030" s="95">
        <v>1486</v>
      </c>
      <c r="CB2030" s="95">
        <v>1472</v>
      </c>
      <c r="CC2030" s="95">
        <v>1484</v>
      </c>
      <c r="CD2030" s="95">
        <v>1464</v>
      </c>
      <c r="CE2030" s="72">
        <v>650.75523149000003</v>
      </c>
      <c r="CF2030" s="72">
        <v>676.59346364999999</v>
      </c>
      <c r="CG2030" s="72">
        <v>712.40329333</v>
      </c>
      <c r="CH2030" s="72">
        <v>716.50152150999998</v>
      </c>
      <c r="CI2030" s="72">
        <v>731.52548966999996</v>
      </c>
      <c r="CJ2030" s="96">
        <v>0.82757690439999998</v>
      </c>
      <c r="CK2030" s="96">
        <v>0.84047516060000005</v>
      </c>
      <c r="CL2030" s="96">
        <v>0.82566996179999996</v>
      </c>
      <c r="CM2030" s="96">
        <v>0.75565785100000005</v>
      </c>
      <c r="CN2030" s="96">
        <v>0.8667640553</v>
      </c>
      <c r="CO2030" s="96">
        <v>0.93269423600000001</v>
      </c>
      <c r="CP2030" s="96">
        <v>0.88263522480000001</v>
      </c>
      <c r="CQ2030" s="96">
        <v>0.99584056389999998</v>
      </c>
      <c r="CR2030" s="96">
        <v>0.88632169719999998</v>
      </c>
      <c r="CS2030" s="95">
        <v>1488</v>
      </c>
      <c r="CT2030" s="95">
        <v>1445</v>
      </c>
      <c r="CU2030" s="95">
        <v>1441</v>
      </c>
      <c r="CV2030" s="95">
        <v>1446</v>
      </c>
      <c r="CW2030" s="95">
        <v>1429</v>
      </c>
      <c r="CX2030" s="96">
        <v>0.977981451</v>
      </c>
      <c r="CY2030" s="96">
        <v>0.94824283700000001</v>
      </c>
      <c r="CZ2030" s="96">
        <v>0.936413783</v>
      </c>
      <c r="DA2030" s="96">
        <v>0.90213506700000001</v>
      </c>
      <c r="DB2030" s="96">
        <v>0.89698645899999996</v>
      </c>
      <c r="DC2030">
        <v>2013</v>
      </c>
      <c r="DD2030" s="6">
        <v>1453</v>
      </c>
      <c r="DE2030" s="96">
        <v>3.9465081000000001E-3</v>
      </c>
      <c r="DF2030" s="72">
        <v>678</v>
      </c>
      <c r="DG2030" s="96">
        <v>1</v>
      </c>
      <c r="DH2030" s="72">
        <v>678</v>
      </c>
      <c r="DI2030" s="72">
        <v>643.00114846999998</v>
      </c>
      <c r="DJ2030" s="96">
        <v>1</v>
      </c>
      <c r="DK2030" s="72">
        <v>678</v>
      </c>
      <c r="DL2030" s="96">
        <v>1</v>
      </c>
      <c r="DM2030" s="72">
        <v>678</v>
      </c>
      <c r="DN2030" s="96">
        <v>1</v>
      </c>
      <c r="DO2030" s="96">
        <v>1.6931999999999999E-2</v>
      </c>
      <c r="DP2030" s="72">
        <v>11.48</v>
      </c>
      <c r="DQ2030" s="72">
        <v>666.52</v>
      </c>
      <c r="DR2030" t="s">
        <v>1289</v>
      </c>
      <c r="DT2030" t="s">
        <v>1268</v>
      </c>
    </row>
    <row r="2031" spans="1:124" x14ac:dyDescent="0.3">
      <c r="A2031" t="s">
        <v>414</v>
      </c>
      <c r="B2031">
        <v>35340</v>
      </c>
      <c r="C2031" s="95">
        <v>670</v>
      </c>
      <c r="D2031" s="95">
        <v>2855647</v>
      </c>
      <c r="E2031" s="95">
        <v>649</v>
      </c>
      <c r="F2031" s="95">
        <v>2114427</v>
      </c>
      <c r="G2031" s="95">
        <v>64</v>
      </c>
      <c r="H2031" s="95">
        <v>339614</v>
      </c>
      <c r="I2031" s="95">
        <v>54</v>
      </c>
      <c r="J2031" s="95">
        <v>233180</v>
      </c>
      <c r="K2031" s="95">
        <v>671</v>
      </c>
      <c r="L2031" s="95">
        <v>2362462</v>
      </c>
      <c r="M2031" s="95">
        <v>647</v>
      </c>
      <c r="N2031" s="95">
        <v>2292133</v>
      </c>
      <c r="O2031" s="95">
        <v>57</v>
      </c>
      <c r="P2031" s="95">
        <v>92389</v>
      </c>
      <c r="Q2031" s="95">
        <v>49</v>
      </c>
      <c r="R2031" s="95">
        <v>142425</v>
      </c>
      <c r="S2031" s="95">
        <v>654</v>
      </c>
      <c r="T2031" s="95">
        <v>2788668</v>
      </c>
      <c r="U2031" s="95">
        <v>630</v>
      </c>
      <c r="V2031" s="95">
        <v>2545891</v>
      </c>
      <c r="W2031" s="95">
        <v>63</v>
      </c>
      <c r="X2031" s="95">
        <v>83304</v>
      </c>
      <c r="Y2031" s="95">
        <v>55</v>
      </c>
      <c r="Z2031" s="95">
        <v>154601</v>
      </c>
      <c r="AA2031" s="95">
        <v>641</v>
      </c>
      <c r="AB2031" s="95">
        <v>1830692</v>
      </c>
      <c r="AC2031" s="95">
        <v>610</v>
      </c>
      <c r="AD2031" s="95">
        <v>1926034</v>
      </c>
      <c r="AE2031" s="95">
        <v>62</v>
      </c>
      <c r="AF2031" s="95">
        <v>101309</v>
      </c>
      <c r="AG2031" s="95">
        <v>53</v>
      </c>
      <c r="AH2031" s="95">
        <v>167972</v>
      </c>
      <c r="AI2031" s="95">
        <v>661</v>
      </c>
      <c r="AJ2031" s="95">
        <v>2096268.37</v>
      </c>
      <c r="AK2031" s="95">
        <v>628</v>
      </c>
      <c r="AL2031" s="95">
        <v>2300495.73</v>
      </c>
      <c r="AM2031" s="95">
        <v>65</v>
      </c>
      <c r="AN2031" s="95">
        <v>283893.24</v>
      </c>
      <c r="AO2031" s="95">
        <v>54</v>
      </c>
      <c r="AP2031" s="95">
        <v>213366.66</v>
      </c>
      <c r="AQ2031" s="72">
        <v>362.77</v>
      </c>
      <c r="AR2031" s="72">
        <v>278.27999999999997</v>
      </c>
      <c r="AS2031" s="72">
        <v>641.04999999999995</v>
      </c>
      <c r="AT2031" s="95">
        <v>3195261</v>
      </c>
      <c r="AU2031" s="95">
        <v>2347607</v>
      </c>
      <c r="AV2031" s="95">
        <v>734</v>
      </c>
      <c r="AW2031" s="95">
        <v>703</v>
      </c>
      <c r="AX2031" s="72">
        <v>281</v>
      </c>
      <c r="AY2031" s="72">
        <v>291.49</v>
      </c>
      <c r="AZ2031" s="72">
        <v>572.49</v>
      </c>
      <c r="BA2031" s="95">
        <v>2454851</v>
      </c>
      <c r="BB2031" s="95">
        <v>2434558</v>
      </c>
      <c r="BC2031" s="95">
        <v>728</v>
      </c>
      <c r="BD2031" s="95">
        <v>696</v>
      </c>
      <c r="BE2031" s="72">
        <v>333.79</v>
      </c>
      <c r="BF2031" s="72">
        <v>328.53</v>
      </c>
      <c r="BG2031" s="72">
        <v>662.32</v>
      </c>
      <c r="BH2031" s="95">
        <v>2871972</v>
      </c>
      <c r="BI2031" s="95">
        <v>2700492</v>
      </c>
      <c r="BJ2031" s="95">
        <v>717</v>
      </c>
      <c r="BK2031" s="95">
        <v>685</v>
      </c>
      <c r="BL2031" s="72">
        <v>229.02</v>
      </c>
      <c r="BM2031" s="72">
        <v>263.2</v>
      </c>
      <c r="BN2031" s="72">
        <v>492.22</v>
      </c>
      <c r="BO2031" s="95">
        <v>1932001</v>
      </c>
      <c r="BP2031" s="95">
        <v>2094006</v>
      </c>
      <c r="BQ2031" s="95">
        <v>703</v>
      </c>
      <c r="BR2031" s="95">
        <v>663</v>
      </c>
      <c r="BS2031" s="72">
        <v>273.2</v>
      </c>
      <c r="BT2031" s="72">
        <v>307.17</v>
      </c>
      <c r="BU2031" s="72">
        <v>580.37</v>
      </c>
      <c r="BV2031" s="95">
        <v>2380161.61</v>
      </c>
      <c r="BW2031" s="95">
        <v>2513862.39</v>
      </c>
      <c r="BX2031" s="95">
        <v>726</v>
      </c>
      <c r="BY2031" s="95">
        <v>682</v>
      </c>
      <c r="BZ2031" s="95">
        <v>719</v>
      </c>
      <c r="CA2031" s="95">
        <v>713</v>
      </c>
      <c r="CB2031" s="95">
        <v>702</v>
      </c>
      <c r="CC2031" s="95">
        <v>684</v>
      </c>
      <c r="CD2031" s="95">
        <v>704</v>
      </c>
      <c r="CE2031" s="72">
        <v>650.75523149000003</v>
      </c>
      <c r="CF2031" s="72">
        <v>676.59346364999999</v>
      </c>
      <c r="CG2031" s="72">
        <v>712.40329333</v>
      </c>
      <c r="CH2031" s="72">
        <v>716.50152150999998</v>
      </c>
      <c r="CI2031" s="72">
        <v>731.52548966999996</v>
      </c>
      <c r="CJ2031" s="96">
        <v>0.98508620290000004</v>
      </c>
      <c r="CK2031" s="96">
        <v>0.84613587150000003</v>
      </c>
      <c r="CL2031" s="96">
        <v>0.9296981165</v>
      </c>
      <c r="CM2031" s="96">
        <v>0.68697690820000001</v>
      </c>
      <c r="CN2031" s="96">
        <v>0.79336948360000004</v>
      </c>
      <c r="CO2031" s="96">
        <v>0.88835631699999995</v>
      </c>
      <c r="CP2031" s="96">
        <v>0.95485707740000003</v>
      </c>
      <c r="CQ2031" s="96">
        <v>0.99584056389999998</v>
      </c>
      <c r="CR2031" s="96">
        <v>0.95884519629999998</v>
      </c>
      <c r="CS2031" s="95">
        <v>744</v>
      </c>
      <c r="CT2031" s="95">
        <v>752</v>
      </c>
      <c r="CU2031" s="95">
        <v>733</v>
      </c>
      <c r="CV2031" s="95">
        <v>726</v>
      </c>
      <c r="CW2031" s="95">
        <v>739</v>
      </c>
      <c r="CX2031" s="96">
        <v>0.86321888800000002</v>
      </c>
      <c r="CY2031" s="96">
        <v>0.893329598</v>
      </c>
      <c r="CZ2031" s="96">
        <v>0.92813871800000003</v>
      </c>
      <c r="DA2031" s="96">
        <v>0.88110278799999997</v>
      </c>
      <c r="DB2031" s="96">
        <v>0.87626958099999996</v>
      </c>
      <c r="DC2031">
        <v>2013</v>
      </c>
      <c r="DD2031" s="6">
        <v>685.8</v>
      </c>
      <c r="DE2031" s="96">
        <v>2.4617350000000001E-3</v>
      </c>
      <c r="DF2031" s="72">
        <v>734.57</v>
      </c>
      <c r="DG2031" s="96">
        <v>1</v>
      </c>
      <c r="DH2031" s="72">
        <v>734.57</v>
      </c>
      <c r="DI2031" s="72">
        <v>643.00114846999998</v>
      </c>
      <c r="DJ2031" s="96">
        <v>0.82813042449999996</v>
      </c>
      <c r="DK2031" s="72">
        <v>718.83210036000003</v>
      </c>
      <c r="DL2031" s="96">
        <v>1.0094877960999999</v>
      </c>
      <c r="DM2031" s="72">
        <v>725.65223276999996</v>
      </c>
      <c r="DN2031" s="96">
        <v>1</v>
      </c>
      <c r="DO2031" s="96">
        <v>8.8419999999999992E-3</v>
      </c>
      <c r="DP2031" s="72">
        <v>6.42</v>
      </c>
      <c r="DQ2031" s="72">
        <v>719.23</v>
      </c>
      <c r="DR2031" t="s">
        <v>414</v>
      </c>
      <c r="DT2031" t="s">
        <v>1268</v>
      </c>
    </row>
    <row r="2032" spans="1:124" x14ac:dyDescent="0.3">
      <c r="A2032" t="s">
        <v>945</v>
      </c>
      <c r="B2032">
        <v>35350</v>
      </c>
      <c r="C2032" s="95">
        <v>2025</v>
      </c>
      <c r="D2032" s="95">
        <v>7739507</v>
      </c>
      <c r="E2032" s="95">
        <v>1946</v>
      </c>
      <c r="F2032" s="95">
        <v>5427997</v>
      </c>
      <c r="G2032" s="95">
        <v>254</v>
      </c>
      <c r="H2032" s="95">
        <v>587917</v>
      </c>
      <c r="I2032" s="95">
        <v>220</v>
      </c>
      <c r="J2032" s="95">
        <v>588229</v>
      </c>
      <c r="K2032" s="95">
        <v>2000</v>
      </c>
      <c r="L2032" s="95">
        <v>6971670</v>
      </c>
      <c r="M2032" s="95">
        <v>1915</v>
      </c>
      <c r="N2032" s="95">
        <v>5542361</v>
      </c>
      <c r="O2032" s="95">
        <v>270</v>
      </c>
      <c r="P2032" s="95">
        <v>687802</v>
      </c>
      <c r="Q2032" s="95">
        <v>233</v>
      </c>
      <c r="R2032" s="95">
        <v>684586</v>
      </c>
      <c r="S2032" s="95">
        <v>2006</v>
      </c>
      <c r="T2032" s="95">
        <v>6654437</v>
      </c>
      <c r="U2032" s="95">
        <v>1910</v>
      </c>
      <c r="V2032" s="95">
        <v>5849255</v>
      </c>
      <c r="W2032" s="95">
        <v>268</v>
      </c>
      <c r="X2032" s="95">
        <v>696591</v>
      </c>
      <c r="Y2032" s="95">
        <v>233</v>
      </c>
      <c r="Z2032" s="95">
        <v>688000</v>
      </c>
      <c r="AA2032" s="95">
        <v>2003</v>
      </c>
      <c r="AB2032" s="95">
        <v>6184302</v>
      </c>
      <c r="AC2032" s="95">
        <v>1912</v>
      </c>
      <c r="AD2032" s="95">
        <v>5807967</v>
      </c>
      <c r="AE2032" s="95">
        <v>293</v>
      </c>
      <c r="AF2032" s="95">
        <v>1152847</v>
      </c>
      <c r="AG2032" s="95">
        <v>257</v>
      </c>
      <c r="AH2032" s="95">
        <v>728766</v>
      </c>
      <c r="AI2032" s="95">
        <v>2020</v>
      </c>
      <c r="AJ2032" s="95">
        <v>7588438</v>
      </c>
      <c r="AK2032" s="95">
        <v>1922</v>
      </c>
      <c r="AL2032" s="95">
        <v>6810125</v>
      </c>
      <c r="AM2032" s="95">
        <v>321</v>
      </c>
      <c r="AN2032" s="95">
        <v>819744</v>
      </c>
      <c r="AO2032" s="95">
        <v>286</v>
      </c>
      <c r="AP2032" s="95">
        <v>940037</v>
      </c>
      <c r="AQ2032" s="72">
        <v>304.5</v>
      </c>
      <c r="AR2032" s="72">
        <v>231.46</v>
      </c>
      <c r="AS2032" s="72">
        <v>535.96</v>
      </c>
      <c r="AT2032" s="95">
        <v>8327424</v>
      </c>
      <c r="AU2032" s="95">
        <v>6016226</v>
      </c>
      <c r="AV2032" s="95">
        <v>2279</v>
      </c>
      <c r="AW2032" s="95">
        <v>2166</v>
      </c>
      <c r="AX2032" s="72">
        <v>281.18</v>
      </c>
      <c r="AY2032" s="72">
        <v>241.58</v>
      </c>
      <c r="AZ2032" s="72">
        <v>522.76</v>
      </c>
      <c r="BA2032" s="95">
        <v>7659472</v>
      </c>
      <c r="BB2032" s="95">
        <v>6226947</v>
      </c>
      <c r="BC2032" s="95">
        <v>2270</v>
      </c>
      <c r="BD2032" s="95">
        <v>2148</v>
      </c>
      <c r="BE2032" s="72">
        <v>269.39</v>
      </c>
      <c r="BF2032" s="72">
        <v>254.21</v>
      </c>
      <c r="BG2032" s="72">
        <v>523.6</v>
      </c>
      <c r="BH2032" s="95">
        <v>7351028</v>
      </c>
      <c r="BI2032" s="95">
        <v>6537255</v>
      </c>
      <c r="BJ2032" s="95">
        <v>2274</v>
      </c>
      <c r="BK2032" s="95">
        <v>2143</v>
      </c>
      <c r="BL2032" s="72">
        <v>266.3</v>
      </c>
      <c r="BM2032" s="72">
        <v>251.14</v>
      </c>
      <c r="BN2032" s="72">
        <v>517.44000000000005</v>
      </c>
      <c r="BO2032" s="95">
        <v>7337149</v>
      </c>
      <c r="BP2032" s="95">
        <v>6536733</v>
      </c>
      <c r="BQ2032" s="95">
        <v>2296</v>
      </c>
      <c r="BR2032" s="95">
        <v>2169</v>
      </c>
      <c r="BS2032" s="72">
        <v>299.31</v>
      </c>
      <c r="BT2032" s="72">
        <v>292.5</v>
      </c>
      <c r="BU2032" s="72">
        <v>591.80999999999995</v>
      </c>
      <c r="BV2032" s="95">
        <v>8408182</v>
      </c>
      <c r="BW2032" s="95">
        <v>7750162</v>
      </c>
      <c r="BX2032" s="95">
        <v>2341</v>
      </c>
      <c r="BY2032" s="95">
        <v>2208</v>
      </c>
      <c r="BZ2032" s="95">
        <v>2225</v>
      </c>
      <c r="CA2032" s="95">
        <v>2211</v>
      </c>
      <c r="CB2032" s="95">
        <v>2211</v>
      </c>
      <c r="CC2032" s="95">
        <v>2236</v>
      </c>
      <c r="CD2032" s="95">
        <v>2276</v>
      </c>
      <c r="CE2032" s="72">
        <v>650.75523149000003</v>
      </c>
      <c r="CF2032" s="72">
        <v>676.59346364999999</v>
      </c>
      <c r="CG2032" s="72">
        <v>712.40329333</v>
      </c>
      <c r="CH2032" s="72">
        <v>716.50152150999998</v>
      </c>
      <c r="CI2032" s="72">
        <v>731.52548966999996</v>
      </c>
      <c r="CJ2032" s="96">
        <v>0.82359691339999996</v>
      </c>
      <c r="CK2032" s="96">
        <v>0.77263530920000001</v>
      </c>
      <c r="CL2032" s="96">
        <v>0.7349769504</v>
      </c>
      <c r="CM2032" s="96">
        <v>0.72217571700000005</v>
      </c>
      <c r="CN2032" s="96">
        <v>0.80900803639999996</v>
      </c>
      <c r="CO2032" s="96">
        <v>0.94729748599999997</v>
      </c>
      <c r="CP2032" s="96">
        <v>0.81545512009999999</v>
      </c>
      <c r="CQ2032" s="96">
        <v>0.99584056389999998</v>
      </c>
      <c r="CR2032" s="96">
        <v>0.81886100370000003</v>
      </c>
      <c r="CS2032" s="95">
        <v>2073</v>
      </c>
      <c r="CT2032" s="95">
        <v>2054</v>
      </c>
      <c r="CU2032" s="95">
        <v>2051</v>
      </c>
      <c r="CV2032" s="95">
        <v>2059</v>
      </c>
      <c r="CW2032" s="95">
        <v>2061</v>
      </c>
      <c r="CX2032" s="96">
        <v>0.97122803899999999</v>
      </c>
      <c r="CY2032" s="96">
        <v>0.98105186799999999</v>
      </c>
      <c r="CZ2032" s="96">
        <v>0.94414353100000004</v>
      </c>
      <c r="DA2032" s="96">
        <v>0.931764547</v>
      </c>
      <c r="DB2032" s="96">
        <v>0.90824437899999999</v>
      </c>
      <c r="DC2032">
        <v>2013</v>
      </c>
      <c r="DD2032" s="6">
        <v>2166.8000000000002</v>
      </c>
      <c r="DE2032" s="96">
        <v>3.3202089000000001E-3</v>
      </c>
      <c r="DF2032" s="72">
        <v>626.79</v>
      </c>
      <c r="DG2032" s="96">
        <v>1</v>
      </c>
      <c r="DH2032" s="72">
        <v>626.79</v>
      </c>
      <c r="DI2032" s="72">
        <v>643.00114846999998</v>
      </c>
      <c r="DJ2032" s="96">
        <v>1</v>
      </c>
      <c r="DK2032" s="72">
        <v>626.79</v>
      </c>
      <c r="DL2032" s="96">
        <v>1</v>
      </c>
      <c r="DM2032" s="72">
        <v>626.79</v>
      </c>
      <c r="DN2032" s="96">
        <v>1</v>
      </c>
      <c r="DO2032" s="96">
        <v>1.4057999999999999E-2</v>
      </c>
      <c r="DP2032" s="72">
        <v>8.81</v>
      </c>
      <c r="DQ2032" s="72">
        <v>617.98</v>
      </c>
      <c r="DR2032" t="s">
        <v>945</v>
      </c>
      <c r="DT2032" t="s">
        <v>1268</v>
      </c>
    </row>
    <row r="2033" spans="1:124" x14ac:dyDescent="0.3">
      <c r="A2033" t="s">
        <v>1290</v>
      </c>
      <c r="B2033">
        <v>35360</v>
      </c>
      <c r="C2033" s="95">
        <v>1011</v>
      </c>
      <c r="D2033" s="95">
        <v>4184890</v>
      </c>
      <c r="E2033" s="95">
        <v>980</v>
      </c>
      <c r="F2033" s="95">
        <v>2873037</v>
      </c>
      <c r="G2033" s="95">
        <v>100</v>
      </c>
      <c r="H2033" s="95">
        <v>288832</v>
      </c>
      <c r="I2033" s="95">
        <v>86</v>
      </c>
      <c r="J2033" s="95">
        <v>305037</v>
      </c>
      <c r="K2033" s="95">
        <v>995</v>
      </c>
      <c r="L2033" s="95">
        <v>4971176</v>
      </c>
      <c r="M2033" s="95">
        <v>961</v>
      </c>
      <c r="N2033" s="95">
        <v>3333377</v>
      </c>
      <c r="O2033" s="95">
        <v>103</v>
      </c>
      <c r="P2033" s="95">
        <v>489128</v>
      </c>
      <c r="Q2033" s="95">
        <v>90</v>
      </c>
      <c r="R2033" s="95">
        <v>337666</v>
      </c>
      <c r="S2033" s="95">
        <v>973</v>
      </c>
      <c r="T2033" s="95">
        <v>5138923</v>
      </c>
      <c r="U2033" s="95">
        <v>935</v>
      </c>
      <c r="V2033" s="95">
        <v>3162900</v>
      </c>
      <c r="W2033" s="95">
        <v>109</v>
      </c>
      <c r="X2033" s="95">
        <v>529840</v>
      </c>
      <c r="Y2033" s="95">
        <v>93</v>
      </c>
      <c r="Z2033" s="95">
        <v>345630</v>
      </c>
      <c r="AA2033" s="95">
        <v>958</v>
      </c>
      <c r="AB2033" s="95">
        <v>4673824</v>
      </c>
      <c r="AC2033" s="95">
        <v>914</v>
      </c>
      <c r="AD2033" s="95">
        <v>3093703</v>
      </c>
      <c r="AE2033" s="95">
        <v>102</v>
      </c>
      <c r="AF2033" s="95">
        <v>325278</v>
      </c>
      <c r="AG2033" s="95">
        <v>88</v>
      </c>
      <c r="AH2033" s="95">
        <v>303891</v>
      </c>
      <c r="AI2033" s="95">
        <v>945</v>
      </c>
      <c r="AJ2033" s="95">
        <v>4263525</v>
      </c>
      <c r="AK2033" s="95">
        <v>900</v>
      </c>
      <c r="AL2033" s="95">
        <v>3239089.33</v>
      </c>
      <c r="AM2033" s="95">
        <v>95</v>
      </c>
      <c r="AN2033" s="95">
        <v>333824.55</v>
      </c>
      <c r="AO2033" s="95">
        <v>83</v>
      </c>
      <c r="AP2033" s="95">
        <v>365439.72</v>
      </c>
      <c r="AQ2033" s="72">
        <v>335.56</v>
      </c>
      <c r="AR2033" s="72">
        <v>248.44</v>
      </c>
      <c r="AS2033" s="72">
        <v>584</v>
      </c>
      <c r="AT2033" s="95">
        <v>4473722</v>
      </c>
      <c r="AU2033" s="95">
        <v>3178074</v>
      </c>
      <c r="AV2033" s="95">
        <v>1111</v>
      </c>
      <c r="AW2033" s="95">
        <v>1066</v>
      </c>
      <c r="AX2033" s="72">
        <v>414.41</v>
      </c>
      <c r="AY2033" s="72">
        <v>291.08</v>
      </c>
      <c r="AZ2033" s="72">
        <v>705.49</v>
      </c>
      <c r="BA2033" s="95">
        <v>5460304</v>
      </c>
      <c r="BB2033" s="95">
        <v>3671043</v>
      </c>
      <c r="BC2033" s="95">
        <v>1098</v>
      </c>
      <c r="BD2033" s="95">
        <v>1051</v>
      </c>
      <c r="BE2033" s="72">
        <v>436.6</v>
      </c>
      <c r="BF2033" s="72">
        <v>284.41000000000003</v>
      </c>
      <c r="BG2033" s="72">
        <v>721.01</v>
      </c>
      <c r="BH2033" s="95">
        <v>5668763</v>
      </c>
      <c r="BI2033" s="95">
        <v>3508530</v>
      </c>
      <c r="BJ2033" s="95">
        <v>1082</v>
      </c>
      <c r="BK2033" s="95">
        <v>1028</v>
      </c>
      <c r="BL2033" s="72">
        <v>393.01</v>
      </c>
      <c r="BM2033" s="72">
        <v>282.57</v>
      </c>
      <c r="BN2033" s="72">
        <v>675.58</v>
      </c>
      <c r="BO2033" s="95">
        <v>4999102</v>
      </c>
      <c r="BP2033" s="95">
        <v>3397594</v>
      </c>
      <c r="BQ2033" s="95">
        <v>1060</v>
      </c>
      <c r="BR2033" s="95">
        <v>1002</v>
      </c>
      <c r="BS2033" s="72">
        <v>368.38</v>
      </c>
      <c r="BT2033" s="72">
        <v>305.57</v>
      </c>
      <c r="BU2033" s="72">
        <v>673.95</v>
      </c>
      <c r="BV2033" s="95">
        <v>4597349.55</v>
      </c>
      <c r="BW2033" s="95">
        <v>3604529.05</v>
      </c>
      <c r="BX2033" s="95">
        <v>1040</v>
      </c>
      <c r="BY2033" s="95">
        <v>983</v>
      </c>
      <c r="BZ2033" s="95">
        <v>1090</v>
      </c>
      <c r="CA2033" s="95">
        <v>1075</v>
      </c>
      <c r="CB2033" s="95">
        <v>1056</v>
      </c>
      <c r="CC2033" s="95">
        <v>1032</v>
      </c>
      <c r="CD2033" s="95">
        <v>1012</v>
      </c>
      <c r="CE2033" s="72">
        <v>650.75523149000003</v>
      </c>
      <c r="CF2033" s="72">
        <v>676.59346364999999</v>
      </c>
      <c r="CG2033" s="72">
        <v>712.40329333</v>
      </c>
      <c r="CH2033" s="72">
        <v>716.50152150999998</v>
      </c>
      <c r="CI2033" s="72">
        <v>731.52548966999996</v>
      </c>
      <c r="CJ2033" s="96">
        <v>0.89741883239999998</v>
      </c>
      <c r="CK2033" s="96">
        <v>1.0427088611999999</v>
      </c>
      <c r="CL2033" s="96">
        <v>1.0120812281</v>
      </c>
      <c r="CM2033" s="96">
        <v>0.94288704170000004</v>
      </c>
      <c r="CN2033" s="96">
        <v>0.92129393920000002</v>
      </c>
      <c r="CO2033" s="96">
        <v>1.0909349975</v>
      </c>
      <c r="CP2033" s="96">
        <v>0.88298384659999996</v>
      </c>
      <c r="CQ2033" s="96">
        <v>0.99584056389999998</v>
      </c>
      <c r="CR2033" s="96">
        <v>0.88667177509999995</v>
      </c>
      <c r="CS2033" s="95">
        <v>1048</v>
      </c>
      <c r="CT2033" s="95">
        <v>1046</v>
      </c>
      <c r="CU2033" s="95">
        <v>1026</v>
      </c>
      <c r="CV2033" s="95">
        <v>993</v>
      </c>
      <c r="CW2033" s="95">
        <v>982</v>
      </c>
      <c r="CX2033" s="96">
        <v>1.1334979510000001</v>
      </c>
      <c r="CY2033" s="96">
        <v>1.0967372339999999</v>
      </c>
      <c r="CZ2033" s="96">
        <v>1.092314902</v>
      </c>
      <c r="DA2033" s="96">
        <v>1.070169208</v>
      </c>
      <c r="DB2033" s="96">
        <v>1.0588876780000001</v>
      </c>
      <c r="DC2033">
        <v>2013</v>
      </c>
      <c r="DD2033" s="6">
        <v>1026</v>
      </c>
      <c r="DE2033" s="96">
        <v>1.8235384999999999E-3</v>
      </c>
      <c r="DF2033" s="72">
        <v>679.71</v>
      </c>
      <c r="DG2033" s="96">
        <v>1</v>
      </c>
      <c r="DH2033" s="72">
        <v>679.71</v>
      </c>
      <c r="DI2033" s="72">
        <v>643.00114846999998</v>
      </c>
      <c r="DJ2033" s="96">
        <v>1</v>
      </c>
      <c r="DK2033" s="72">
        <v>679.71</v>
      </c>
      <c r="DL2033" s="96">
        <v>1</v>
      </c>
      <c r="DM2033" s="72">
        <v>679.71</v>
      </c>
      <c r="DN2033" s="96">
        <v>1</v>
      </c>
      <c r="DO2033" s="96">
        <v>5.5319999999999996E-3</v>
      </c>
      <c r="DP2033" s="72">
        <v>3.76</v>
      </c>
      <c r="DQ2033" s="72">
        <v>675.95</v>
      </c>
      <c r="DR2033" t="s">
        <v>1290</v>
      </c>
      <c r="DT2033" t="s">
        <v>1268</v>
      </c>
    </row>
    <row r="2034" spans="1:124" x14ac:dyDescent="0.3">
      <c r="A2034" t="s">
        <v>948</v>
      </c>
      <c r="B2034">
        <v>35370</v>
      </c>
      <c r="C2034" s="95">
        <v>457</v>
      </c>
      <c r="D2034" s="95">
        <v>1655726</v>
      </c>
      <c r="E2034" s="95">
        <v>444</v>
      </c>
      <c r="F2034" s="95">
        <v>1120388</v>
      </c>
      <c r="G2034" s="95">
        <v>33</v>
      </c>
      <c r="H2034" s="95">
        <v>75947</v>
      </c>
      <c r="I2034" s="95">
        <v>33</v>
      </c>
      <c r="J2034" s="95">
        <v>81037</v>
      </c>
      <c r="K2034" s="95">
        <v>431</v>
      </c>
      <c r="L2034" s="95">
        <v>1503418</v>
      </c>
      <c r="M2034" s="95">
        <v>417</v>
      </c>
      <c r="N2034" s="95">
        <v>1180192</v>
      </c>
      <c r="O2034" s="95">
        <v>34</v>
      </c>
      <c r="P2034" s="95">
        <v>160016</v>
      </c>
      <c r="Q2034" s="95">
        <v>33</v>
      </c>
      <c r="R2034" s="95">
        <v>88799</v>
      </c>
      <c r="S2034" s="95">
        <v>431</v>
      </c>
      <c r="T2034" s="95">
        <v>1185140</v>
      </c>
      <c r="U2034" s="95">
        <v>413</v>
      </c>
      <c r="V2034" s="95">
        <v>1145305</v>
      </c>
      <c r="W2034" s="95">
        <v>40</v>
      </c>
      <c r="X2034" s="95">
        <v>127160</v>
      </c>
      <c r="Y2034" s="95">
        <v>38</v>
      </c>
      <c r="Z2034" s="95">
        <v>135176</v>
      </c>
      <c r="AA2034" s="95">
        <v>426</v>
      </c>
      <c r="AB2034" s="95">
        <v>1789115</v>
      </c>
      <c r="AC2034" s="95">
        <v>407</v>
      </c>
      <c r="AD2034" s="95">
        <v>1189117</v>
      </c>
      <c r="AE2034" s="95">
        <v>37</v>
      </c>
      <c r="AF2034" s="95">
        <v>169148</v>
      </c>
      <c r="AG2034" s="95">
        <v>35</v>
      </c>
      <c r="AH2034" s="95">
        <v>164250</v>
      </c>
      <c r="AI2034" s="95">
        <v>428</v>
      </c>
      <c r="AJ2034" s="95">
        <v>1462301</v>
      </c>
      <c r="AK2034" s="95">
        <v>403</v>
      </c>
      <c r="AL2034" s="95">
        <v>1377950</v>
      </c>
      <c r="AM2034" s="95">
        <v>36</v>
      </c>
      <c r="AN2034" s="95">
        <v>195753</v>
      </c>
      <c r="AO2034" s="95">
        <v>33</v>
      </c>
      <c r="AP2034" s="95">
        <v>172966</v>
      </c>
      <c r="AQ2034" s="72">
        <v>294.5</v>
      </c>
      <c r="AR2034" s="72">
        <v>209.89</v>
      </c>
      <c r="AS2034" s="72">
        <v>504.39</v>
      </c>
      <c r="AT2034" s="95">
        <v>1731673</v>
      </c>
      <c r="AU2034" s="95">
        <v>1201425</v>
      </c>
      <c r="AV2034" s="95">
        <v>490</v>
      </c>
      <c r="AW2034" s="95">
        <v>477</v>
      </c>
      <c r="AX2034" s="72">
        <v>298.11</v>
      </c>
      <c r="AY2034" s="72">
        <v>235</v>
      </c>
      <c r="AZ2034" s="72">
        <v>533.11</v>
      </c>
      <c r="BA2034" s="95">
        <v>1663434</v>
      </c>
      <c r="BB2034" s="95">
        <v>1268991</v>
      </c>
      <c r="BC2034" s="95">
        <v>465</v>
      </c>
      <c r="BD2034" s="95">
        <v>450</v>
      </c>
      <c r="BE2034" s="72">
        <v>232.18</v>
      </c>
      <c r="BF2034" s="72">
        <v>236.6</v>
      </c>
      <c r="BG2034" s="72">
        <v>468.78</v>
      </c>
      <c r="BH2034" s="95">
        <v>1312300</v>
      </c>
      <c r="BI2034" s="95">
        <v>1280481</v>
      </c>
      <c r="BJ2034" s="95">
        <v>471</v>
      </c>
      <c r="BK2034" s="95">
        <v>451</v>
      </c>
      <c r="BL2034" s="72">
        <v>352.46</v>
      </c>
      <c r="BM2034" s="72">
        <v>255.16</v>
      </c>
      <c r="BN2034" s="72">
        <v>607.62</v>
      </c>
      <c r="BO2034" s="95">
        <v>1958263</v>
      </c>
      <c r="BP2034" s="95">
        <v>1353367</v>
      </c>
      <c r="BQ2034" s="95">
        <v>463</v>
      </c>
      <c r="BR2034" s="95">
        <v>442</v>
      </c>
      <c r="BS2034" s="72">
        <v>297.77999999999997</v>
      </c>
      <c r="BT2034" s="72">
        <v>296.43</v>
      </c>
      <c r="BU2034" s="72">
        <v>594.21</v>
      </c>
      <c r="BV2034" s="95">
        <v>1658054</v>
      </c>
      <c r="BW2034" s="95">
        <v>1550916</v>
      </c>
      <c r="BX2034" s="95">
        <v>464</v>
      </c>
      <c r="BY2034" s="95">
        <v>436</v>
      </c>
      <c r="BZ2034" s="95">
        <v>484</v>
      </c>
      <c r="CA2034" s="95">
        <v>458</v>
      </c>
      <c r="CB2034" s="95">
        <v>461</v>
      </c>
      <c r="CC2034" s="95">
        <v>453</v>
      </c>
      <c r="CD2034" s="95">
        <v>450</v>
      </c>
      <c r="CE2034" s="72">
        <v>650.75523149000003</v>
      </c>
      <c r="CF2034" s="72">
        <v>676.59346364999999</v>
      </c>
      <c r="CG2034" s="72">
        <v>712.40329333</v>
      </c>
      <c r="CH2034" s="72">
        <v>716.50152150999998</v>
      </c>
      <c r="CI2034" s="72">
        <v>731.52548966999996</v>
      </c>
      <c r="CJ2034" s="96">
        <v>0.77508404939999997</v>
      </c>
      <c r="CK2034" s="96">
        <v>0.78793253060000001</v>
      </c>
      <c r="CL2034" s="96">
        <v>0.65802615509999995</v>
      </c>
      <c r="CM2034" s="96">
        <v>0.84803727799999995</v>
      </c>
      <c r="CN2034" s="96">
        <v>0.81228885169999998</v>
      </c>
      <c r="CO2034" s="96">
        <v>0.92126462519999996</v>
      </c>
      <c r="CP2034" s="96">
        <v>0.8426175843</v>
      </c>
      <c r="CQ2034" s="96">
        <v>0.99584056389999998</v>
      </c>
      <c r="CR2034" s="96">
        <v>0.84613691639999999</v>
      </c>
      <c r="CS2034" s="95">
        <v>511</v>
      </c>
      <c r="CT2034" s="95">
        <v>493</v>
      </c>
      <c r="CU2034" s="95">
        <v>490</v>
      </c>
      <c r="CV2034" s="95">
        <v>486</v>
      </c>
      <c r="CW2034" s="95">
        <v>489</v>
      </c>
      <c r="CX2034" s="96">
        <v>0.96437177600000001</v>
      </c>
      <c r="CY2034" s="96">
        <v>0.90555463599999997</v>
      </c>
      <c r="CZ2034" s="96">
        <v>0.89885215500000004</v>
      </c>
      <c r="DA2034" s="96">
        <v>0.91025831000000001</v>
      </c>
      <c r="DB2034" s="96">
        <v>0.92545368500000003</v>
      </c>
      <c r="DC2034">
        <v>2013</v>
      </c>
      <c r="DD2034" s="6">
        <v>451.2</v>
      </c>
      <c r="DE2034" s="96">
        <v>3.5496583999999999E-3</v>
      </c>
      <c r="DF2034" s="72">
        <v>647.52</v>
      </c>
      <c r="DG2034" s="96">
        <v>1</v>
      </c>
      <c r="DH2034" s="72">
        <v>647.52</v>
      </c>
      <c r="DI2034" s="72">
        <v>643.00114846999998</v>
      </c>
      <c r="DJ2034" s="96">
        <v>0.67171422489999999</v>
      </c>
      <c r="DK2034" s="72">
        <v>646.03652532000001</v>
      </c>
      <c r="DL2034" s="96">
        <v>1.0094877960999999</v>
      </c>
      <c r="DM2034" s="72">
        <v>652.16598815999998</v>
      </c>
      <c r="DN2034" s="96">
        <v>1</v>
      </c>
      <c r="DO2034" s="96">
        <v>8.9239999999999996E-3</v>
      </c>
      <c r="DP2034" s="72">
        <v>5.82</v>
      </c>
      <c r="DQ2034" s="72">
        <v>646.35</v>
      </c>
      <c r="DR2034" t="s">
        <v>948</v>
      </c>
      <c r="DT2034" t="s">
        <v>1268</v>
      </c>
    </row>
    <row r="2035" spans="1:124" x14ac:dyDescent="0.3">
      <c r="A2035" t="s">
        <v>526</v>
      </c>
      <c r="B2035">
        <v>35380</v>
      </c>
      <c r="C2035" s="95">
        <v>2131</v>
      </c>
      <c r="D2035" s="95">
        <v>6089177</v>
      </c>
      <c r="E2035" s="95">
        <v>2059</v>
      </c>
      <c r="F2035" s="95">
        <v>5457699</v>
      </c>
      <c r="G2035" s="95">
        <v>216</v>
      </c>
      <c r="H2035" s="95">
        <v>526756</v>
      </c>
      <c r="I2035" s="95">
        <v>187</v>
      </c>
      <c r="J2035" s="95">
        <v>583562</v>
      </c>
      <c r="K2035" s="95">
        <v>2026</v>
      </c>
      <c r="L2035" s="95">
        <v>5984888</v>
      </c>
      <c r="M2035" s="95">
        <v>1955</v>
      </c>
      <c r="N2035" s="95">
        <v>5294983</v>
      </c>
      <c r="O2035" s="95">
        <v>221</v>
      </c>
      <c r="P2035" s="95">
        <v>360867</v>
      </c>
      <c r="Q2035" s="95">
        <v>187</v>
      </c>
      <c r="R2035" s="95">
        <v>520188</v>
      </c>
      <c r="S2035" s="95">
        <v>1968</v>
      </c>
      <c r="T2035" s="95">
        <v>6766656</v>
      </c>
      <c r="U2035" s="95">
        <v>1884</v>
      </c>
      <c r="V2035" s="95">
        <v>5335449</v>
      </c>
      <c r="W2035" s="95">
        <v>214</v>
      </c>
      <c r="X2035" s="95">
        <v>550590</v>
      </c>
      <c r="Y2035" s="95">
        <v>178</v>
      </c>
      <c r="Z2035" s="95">
        <v>486484</v>
      </c>
      <c r="AA2035" s="95">
        <v>1936</v>
      </c>
      <c r="AB2035" s="95">
        <v>6522508</v>
      </c>
      <c r="AC2035" s="95">
        <v>1840</v>
      </c>
      <c r="AD2035" s="95">
        <v>5531507</v>
      </c>
      <c r="AE2035" s="95">
        <v>222</v>
      </c>
      <c r="AF2035" s="95">
        <v>440957</v>
      </c>
      <c r="AG2035" s="95">
        <v>188</v>
      </c>
      <c r="AH2035" s="95">
        <v>562038</v>
      </c>
      <c r="AI2035" s="95">
        <v>1912</v>
      </c>
      <c r="AJ2035" s="95">
        <v>6674847.8300000001</v>
      </c>
      <c r="AK2035" s="95">
        <v>1807</v>
      </c>
      <c r="AL2035" s="95">
        <v>6042066.6600000001</v>
      </c>
      <c r="AM2035" s="95">
        <v>217</v>
      </c>
      <c r="AN2035" s="95">
        <v>433109.48</v>
      </c>
      <c r="AO2035" s="95">
        <v>187</v>
      </c>
      <c r="AP2035" s="95">
        <v>595577.53</v>
      </c>
      <c r="AQ2035" s="72">
        <v>234.91</v>
      </c>
      <c r="AR2035" s="72">
        <v>224.15</v>
      </c>
      <c r="AS2035" s="72">
        <v>459.06</v>
      </c>
      <c r="AT2035" s="95">
        <v>6615933</v>
      </c>
      <c r="AU2035" s="95">
        <v>6041261</v>
      </c>
      <c r="AV2035" s="95">
        <v>2347</v>
      </c>
      <c r="AW2035" s="95">
        <v>2246</v>
      </c>
      <c r="AX2035" s="72">
        <v>235.34</v>
      </c>
      <c r="AY2035" s="72">
        <v>226.24</v>
      </c>
      <c r="AZ2035" s="72">
        <v>461.58</v>
      </c>
      <c r="BA2035" s="95">
        <v>6345755</v>
      </c>
      <c r="BB2035" s="95">
        <v>5815171</v>
      </c>
      <c r="BC2035" s="95">
        <v>2247</v>
      </c>
      <c r="BD2035" s="95">
        <v>2142</v>
      </c>
      <c r="BE2035" s="72">
        <v>279.45</v>
      </c>
      <c r="BF2035" s="72">
        <v>235.29</v>
      </c>
      <c r="BG2035" s="72">
        <v>514.74</v>
      </c>
      <c r="BH2035" s="95">
        <v>7317246</v>
      </c>
      <c r="BI2035" s="95">
        <v>5821933</v>
      </c>
      <c r="BJ2035" s="95">
        <v>2182</v>
      </c>
      <c r="BK2035" s="95">
        <v>2062</v>
      </c>
      <c r="BL2035" s="72">
        <v>268.89999999999998</v>
      </c>
      <c r="BM2035" s="72">
        <v>250.39</v>
      </c>
      <c r="BN2035" s="72">
        <v>519.29</v>
      </c>
      <c r="BO2035" s="95">
        <v>6963465</v>
      </c>
      <c r="BP2035" s="95">
        <v>6093545</v>
      </c>
      <c r="BQ2035" s="95">
        <v>2158</v>
      </c>
      <c r="BR2035" s="95">
        <v>2028</v>
      </c>
      <c r="BS2035" s="72">
        <v>278.22000000000003</v>
      </c>
      <c r="BT2035" s="72">
        <v>277.39999999999998</v>
      </c>
      <c r="BU2035" s="72">
        <v>555.62</v>
      </c>
      <c r="BV2035" s="95">
        <v>7107957.3099999996</v>
      </c>
      <c r="BW2035" s="95">
        <v>6637644.1900000004</v>
      </c>
      <c r="BX2035" s="95">
        <v>2129</v>
      </c>
      <c r="BY2035" s="95">
        <v>1994</v>
      </c>
      <c r="BZ2035" s="95">
        <v>2299</v>
      </c>
      <c r="CA2035" s="95">
        <v>2196</v>
      </c>
      <c r="CB2035" s="95">
        <v>2124</v>
      </c>
      <c r="CC2035" s="95">
        <v>2096</v>
      </c>
      <c r="CD2035" s="95">
        <v>2063</v>
      </c>
      <c r="CE2035" s="72">
        <v>650.75523149000003</v>
      </c>
      <c r="CF2035" s="72">
        <v>676.59346364999999</v>
      </c>
      <c r="CG2035" s="72">
        <v>712.40329333</v>
      </c>
      <c r="CH2035" s="72">
        <v>716.50152150999998</v>
      </c>
      <c r="CI2035" s="72">
        <v>731.52548966999996</v>
      </c>
      <c r="CJ2035" s="96">
        <v>0.70542652260000005</v>
      </c>
      <c r="CK2035" s="96">
        <v>0.68221173390000001</v>
      </c>
      <c r="CL2035" s="96">
        <v>0.72254017469999998</v>
      </c>
      <c r="CM2035" s="96">
        <v>0.7247577073</v>
      </c>
      <c r="CN2035" s="96">
        <v>0.75953607609999996</v>
      </c>
      <c r="CO2035" s="96">
        <v>0.8939801705</v>
      </c>
      <c r="CP2035" s="96">
        <v>0.80415032310000001</v>
      </c>
      <c r="CQ2035" s="96">
        <v>0.99584056389999998</v>
      </c>
      <c r="CR2035" s="96">
        <v>0.80750899030000001</v>
      </c>
      <c r="CS2035" s="95">
        <v>2345</v>
      </c>
      <c r="CT2035" s="95">
        <v>2284</v>
      </c>
      <c r="CU2035" s="95">
        <v>2220</v>
      </c>
      <c r="CV2035" s="95">
        <v>2178</v>
      </c>
      <c r="CW2035" s="95">
        <v>2155</v>
      </c>
      <c r="CX2035" s="96">
        <v>0.903951214</v>
      </c>
      <c r="CY2035" s="96">
        <v>0.87873874299999999</v>
      </c>
      <c r="CZ2035" s="96">
        <v>0.88118787899999995</v>
      </c>
      <c r="DA2035" s="96">
        <v>0.90741089100000005</v>
      </c>
      <c r="DB2035" s="96">
        <v>0.89888787400000003</v>
      </c>
      <c r="DC2035">
        <v>2013</v>
      </c>
      <c r="DD2035" s="6">
        <v>2094.4</v>
      </c>
      <c r="DE2035" s="96">
        <v>2.6892818999999998E-3</v>
      </c>
      <c r="DF2035" s="72">
        <v>618.49</v>
      </c>
      <c r="DG2035" s="96">
        <v>1</v>
      </c>
      <c r="DH2035" s="72">
        <v>618.49</v>
      </c>
      <c r="DI2035" s="72">
        <v>643.00114846999998</v>
      </c>
      <c r="DJ2035" s="96">
        <v>1</v>
      </c>
      <c r="DK2035" s="72">
        <v>618.49</v>
      </c>
      <c r="DL2035" s="96">
        <v>1</v>
      </c>
      <c r="DM2035" s="72">
        <v>618.49</v>
      </c>
      <c r="DN2035" s="96">
        <v>1</v>
      </c>
      <c r="DO2035" s="96">
        <v>1.0082000000000001E-2</v>
      </c>
      <c r="DP2035" s="72">
        <v>6.24</v>
      </c>
      <c r="DQ2035" s="72">
        <v>612.25</v>
      </c>
      <c r="DR2035" t="s">
        <v>526</v>
      </c>
      <c r="DT2035" t="s">
        <v>1268</v>
      </c>
    </row>
    <row r="2036" spans="1:124" x14ac:dyDescent="0.3">
      <c r="A2036" t="s">
        <v>1291</v>
      </c>
      <c r="B2036">
        <v>35390</v>
      </c>
      <c r="C2036" s="95">
        <v>1175</v>
      </c>
      <c r="D2036" s="95">
        <v>5682691</v>
      </c>
      <c r="E2036" s="95">
        <v>1006</v>
      </c>
      <c r="F2036" s="95">
        <v>3441028</v>
      </c>
      <c r="G2036" s="95">
        <v>359</v>
      </c>
      <c r="H2036" s="95">
        <v>1014978</v>
      </c>
      <c r="I2036" s="95">
        <v>296</v>
      </c>
      <c r="J2036" s="95">
        <v>727395</v>
      </c>
      <c r="K2036" s="95">
        <v>1168</v>
      </c>
      <c r="L2036" s="95">
        <v>5595229</v>
      </c>
      <c r="M2036" s="95">
        <v>997</v>
      </c>
      <c r="N2036" s="95">
        <v>3624472</v>
      </c>
      <c r="O2036" s="95">
        <v>373</v>
      </c>
      <c r="P2036" s="95">
        <v>1147893</v>
      </c>
      <c r="Q2036" s="95">
        <v>312</v>
      </c>
      <c r="R2036" s="95">
        <v>815452</v>
      </c>
      <c r="S2036" s="95">
        <v>1174</v>
      </c>
      <c r="T2036" s="95">
        <v>6265102</v>
      </c>
      <c r="U2036" s="95">
        <v>1004</v>
      </c>
      <c r="V2036" s="95">
        <v>3812382</v>
      </c>
      <c r="W2036" s="95">
        <v>385</v>
      </c>
      <c r="X2036" s="95">
        <v>1498718</v>
      </c>
      <c r="Y2036" s="95">
        <v>322</v>
      </c>
      <c r="Z2036" s="95">
        <v>1002351</v>
      </c>
      <c r="AA2036" s="95">
        <v>1169</v>
      </c>
      <c r="AB2036" s="95">
        <v>6216492</v>
      </c>
      <c r="AC2036" s="95">
        <v>992</v>
      </c>
      <c r="AD2036" s="95">
        <v>3749705</v>
      </c>
      <c r="AE2036" s="95">
        <v>393</v>
      </c>
      <c r="AF2036" s="95">
        <v>1422157</v>
      </c>
      <c r="AG2036" s="95">
        <v>334</v>
      </c>
      <c r="AH2036" s="95">
        <v>1065790</v>
      </c>
      <c r="AI2036" s="95">
        <v>1198</v>
      </c>
      <c r="AJ2036" s="95">
        <v>5719722.2699999996</v>
      </c>
      <c r="AK2036" s="95">
        <v>1003</v>
      </c>
      <c r="AL2036" s="95">
        <v>4202997.46</v>
      </c>
      <c r="AM2036" s="95">
        <v>381</v>
      </c>
      <c r="AN2036" s="95">
        <v>1499277</v>
      </c>
      <c r="AO2036" s="95">
        <v>327</v>
      </c>
      <c r="AP2036" s="95">
        <v>1305030</v>
      </c>
      <c r="AQ2036" s="72">
        <v>363.85</v>
      </c>
      <c r="AR2036" s="72">
        <v>266.8</v>
      </c>
      <c r="AS2036" s="72">
        <v>630.65</v>
      </c>
      <c r="AT2036" s="95">
        <v>6697669</v>
      </c>
      <c r="AU2036" s="95">
        <v>4168423</v>
      </c>
      <c r="AV2036" s="95">
        <v>1534</v>
      </c>
      <c r="AW2036" s="95">
        <v>1302</v>
      </c>
      <c r="AX2036" s="72">
        <v>364.65</v>
      </c>
      <c r="AY2036" s="72">
        <v>282.64999999999998</v>
      </c>
      <c r="AZ2036" s="72">
        <v>647.29999999999995</v>
      </c>
      <c r="BA2036" s="95">
        <v>6743122</v>
      </c>
      <c r="BB2036" s="95">
        <v>4439924</v>
      </c>
      <c r="BC2036" s="95">
        <v>1541</v>
      </c>
      <c r="BD2036" s="95">
        <v>1309</v>
      </c>
      <c r="BE2036" s="72">
        <v>415</v>
      </c>
      <c r="BF2036" s="72">
        <v>302.58999999999997</v>
      </c>
      <c r="BG2036" s="72">
        <v>717.59</v>
      </c>
      <c r="BH2036" s="95">
        <v>7763820</v>
      </c>
      <c r="BI2036" s="95">
        <v>4814733</v>
      </c>
      <c r="BJ2036" s="95">
        <v>1559</v>
      </c>
      <c r="BK2036" s="95">
        <v>1326</v>
      </c>
      <c r="BL2036" s="72">
        <v>407.53</v>
      </c>
      <c r="BM2036" s="72">
        <v>302.63</v>
      </c>
      <c r="BN2036" s="72">
        <v>710.16</v>
      </c>
      <c r="BO2036" s="95">
        <v>7638649</v>
      </c>
      <c r="BP2036" s="95">
        <v>4815495</v>
      </c>
      <c r="BQ2036" s="95">
        <v>1562</v>
      </c>
      <c r="BR2036" s="95">
        <v>1326</v>
      </c>
      <c r="BS2036" s="72">
        <v>380.99</v>
      </c>
      <c r="BT2036" s="72">
        <v>345.11</v>
      </c>
      <c r="BU2036" s="72">
        <v>726.1</v>
      </c>
      <c r="BV2036" s="95">
        <v>7218999.2699999996</v>
      </c>
      <c r="BW2036" s="95">
        <v>5508027.46</v>
      </c>
      <c r="BX2036" s="95">
        <v>1579</v>
      </c>
      <c r="BY2036" s="95">
        <v>1330</v>
      </c>
      <c r="BZ2036" s="95">
        <v>1423</v>
      </c>
      <c r="CA2036" s="95">
        <v>1429</v>
      </c>
      <c r="CB2036" s="95">
        <v>1447</v>
      </c>
      <c r="CC2036" s="95">
        <v>1450</v>
      </c>
      <c r="CD2036" s="95">
        <v>1457</v>
      </c>
      <c r="CE2036" s="72">
        <v>650.75523149000003</v>
      </c>
      <c r="CF2036" s="72">
        <v>676.59346364999999</v>
      </c>
      <c r="CG2036" s="72">
        <v>712.40329333</v>
      </c>
      <c r="CH2036" s="72">
        <v>716.50152150999998</v>
      </c>
      <c r="CI2036" s="72">
        <v>731.52548966999996</v>
      </c>
      <c r="CJ2036" s="96">
        <v>0.96910477159999997</v>
      </c>
      <c r="CK2036" s="96">
        <v>0.95670448320000001</v>
      </c>
      <c r="CL2036" s="96">
        <v>1.0072805764999999</v>
      </c>
      <c r="CM2036" s="96">
        <v>0.99114932580000004</v>
      </c>
      <c r="CN2036" s="96">
        <v>0.99258332110000003</v>
      </c>
      <c r="CO2036" s="96">
        <v>1.0348772773999999</v>
      </c>
      <c r="CP2036" s="96">
        <v>0.95022329419999996</v>
      </c>
      <c r="CQ2036" s="96">
        <v>0.99584056389999998</v>
      </c>
      <c r="CR2036" s="96">
        <v>0.95419205939999996</v>
      </c>
      <c r="CS2036" s="95">
        <v>1263</v>
      </c>
      <c r="CT2036" s="95">
        <v>1269</v>
      </c>
      <c r="CU2036" s="95">
        <v>1289</v>
      </c>
      <c r="CV2036" s="95">
        <v>1297</v>
      </c>
      <c r="CW2036" s="95">
        <v>1325</v>
      </c>
      <c r="CX2036" s="96">
        <v>1.093866716</v>
      </c>
      <c r="CY2036" s="96">
        <v>1.0188242080000001</v>
      </c>
      <c r="CZ2036" s="96">
        <v>1.0444226560000001</v>
      </c>
      <c r="DA2036" s="96">
        <v>1.032913083</v>
      </c>
      <c r="DB2036" s="96">
        <v>0.98665935400000004</v>
      </c>
      <c r="DC2036">
        <v>2013</v>
      </c>
      <c r="DD2036" s="6">
        <v>1318.6</v>
      </c>
      <c r="DE2036" s="96">
        <v>2.2571584000000001E-3</v>
      </c>
      <c r="DF2036" s="72">
        <v>731.16</v>
      </c>
      <c r="DG2036" s="96">
        <v>1</v>
      </c>
      <c r="DH2036" s="72">
        <v>731.16</v>
      </c>
      <c r="DI2036" s="72">
        <v>643.00114846999998</v>
      </c>
      <c r="DJ2036" s="96">
        <v>1</v>
      </c>
      <c r="DK2036" s="72">
        <v>731.16</v>
      </c>
      <c r="DL2036" s="96">
        <v>1</v>
      </c>
      <c r="DM2036" s="72">
        <v>731.16</v>
      </c>
      <c r="DN2036" s="96">
        <v>1</v>
      </c>
      <c r="DO2036" s="96">
        <v>5.744E-3</v>
      </c>
      <c r="DP2036" s="72">
        <v>4.2</v>
      </c>
      <c r="DQ2036" s="72">
        <v>726.96</v>
      </c>
      <c r="DR2036" t="s">
        <v>1291</v>
      </c>
      <c r="DT2036" t="s">
        <v>1268</v>
      </c>
    </row>
    <row r="2037" spans="1:124" x14ac:dyDescent="0.3">
      <c r="A2037" t="s">
        <v>1292</v>
      </c>
      <c r="B2037">
        <v>35400</v>
      </c>
      <c r="C2037" s="95">
        <v>746</v>
      </c>
      <c r="D2037" s="95">
        <v>2258218</v>
      </c>
      <c r="E2037" s="95">
        <v>719</v>
      </c>
      <c r="F2037" s="95">
        <v>2398946</v>
      </c>
      <c r="G2037" s="95">
        <v>64</v>
      </c>
      <c r="H2037" s="95">
        <v>221563</v>
      </c>
      <c r="I2037" s="95">
        <v>46</v>
      </c>
      <c r="J2037" s="95">
        <v>191981</v>
      </c>
      <c r="K2037" s="95">
        <v>736</v>
      </c>
      <c r="L2037" s="95">
        <v>3322031</v>
      </c>
      <c r="M2037" s="95">
        <v>713</v>
      </c>
      <c r="N2037" s="95">
        <v>2283547</v>
      </c>
      <c r="O2037" s="95">
        <v>70</v>
      </c>
      <c r="P2037" s="95">
        <v>187317</v>
      </c>
      <c r="Q2037" s="95">
        <v>49</v>
      </c>
      <c r="R2037" s="95">
        <v>140990</v>
      </c>
      <c r="S2037" s="95">
        <v>738</v>
      </c>
      <c r="T2037" s="95">
        <v>3118103</v>
      </c>
      <c r="U2037" s="95">
        <v>710</v>
      </c>
      <c r="V2037" s="95">
        <v>2359762</v>
      </c>
      <c r="W2037" s="95">
        <v>73</v>
      </c>
      <c r="X2037" s="95">
        <v>194575</v>
      </c>
      <c r="Y2037" s="95">
        <v>54</v>
      </c>
      <c r="Z2037" s="95">
        <v>203766</v>
      </c>
      <c r="AA2037" s="95">
        <v>732</v>
      </c>
      <c r="AB2037" s="95">
        <v>2892605</v>
      </c>
      <c r="AC2037" s="95">
        <v>697</v>
      </c>
      <c r="AD2037" s="95">
        <v>2411592</v>
      </c>
      <c r="AE2037" s="95">
        <v>73</v>
      </c>
      <c r="AF2037" s="95">
        <v>182678</v>
      </c>
      <c r="AG2037" s="95">
        <v>54</v>
      </c>
      <c r="AH2037" s="95">
        <v>193707</v>
      </c>
      <c r="AI2037" s="95">
        <v>743</v>
      </c>
      <c r="AJ2037" s="95">
        <v>2543828.2000000002</v>
      </c>
      <c r="AK2037" s="95">
        <v>714</v>
      </c>
      <c r="AL2037" s="95">
        <v>2358609.89</v>
      </c>
      <c r="AM2037" s="95">
        <v>73</v>
      </c>
      <c r="AN2037" s="95">
        <v>211659</v>
      </c>
      <c r="AO2037" s="95">
        <v>58</v>
      </c>
      <c r="AP2037" s="95">
        <v>236010.68</v>
      </c>
      <c r="AQ2037" s="72">
        <v>255.12</v>
      </c>
      <c r="AR2037" s="72">
        <v>282.24</v>
      </c>
      <c r="AS2037" s="72">
        <v>537.36</v>
      </c>
      <c r="AT2037" s="95">
        <v>2479781</v>
      </c>
      <c r="AU2037" s="95">
        <v>2590927</v>
      </c>
      <c r="AV2037" s="95">
        <v>810</v>
      </c>
      <c r="AW2037" s="95">
        <v>765</v>
      </c>
      <c r="AX2037" s="72">
        <v>362.84</v>
      </c>
      <c r="AY2037" s="72">
        <v>265.14999999999998</v>
      </c>
      <c r="AZ2037" s="72">
        <v>627.99</v>
      </c>
      <c r="BA2037" s="95">
        <v>3509348</v>
      </c>
      <c r="BB2037" s="95">
        <v>2424537</v>
      </c>
      <c r="BC2037" s="95">
        <v>806</v>
      </c>
      <c r="BD2037" s="95">
        <v>762</v>
      </c>
      <c r="BE2037" s="72">
        <v>340.39</v>
      </c>
      <c r="BF2037" s="72">
        <v>279.62</v>
      </c>
      <c r="BG2037" s="72">
        <v>620.01</v>
      </c>
      <c r="BH2037" s="95">
        <v>3312678</v>
      </c>
      <c r="BI2037" s="95">
        <v>2563528</v>
      </c>
      <c r="BJ2037" s="95">
        <v>811</v>
      </c>
      <c r="BK2037" s="95">
        <v>764</v>
      </c>
      <c r="BL2037" s="72">
        <v>318.35000000000002</v>
      </c>
      <c r="BM2037" s="72">
        <v>289.08999999999997</v>
      </c>
      <c r="BN2037" s="72">
        <v>607.44000000000005</v>
      </c>
      <c r="BO2037" s="95">
        <v>3075283</v>
      </c>
      <c r="BP2037" s="95">
        <v>2605299</v>
      </c>
      <c r="BQ2037" s="95">
        <v>805</v>
      </c>
      <c r="BR2037" s="95">
        <v>751</v>
      </c>
      <c r="BS2037" s="72">
        <v>281.39999999999998</v>
      </c>
      <c r="BT2037" s="72">
        <v>280.08</v>
      </c>
      <c r="BU2037" s="72">
        <v>561.48</v>
      </c>
      <c r="BV2037" s="95">
        <v>2755487.2</v>
      </c>
      <c r="BW2037" s="95">
        <v>2594620.5699999998</v>
      </c>
      <c r="BX2037" s="95">
        <v>816</v>
      </c>
      <c r="BY2037" s="95">
        <v>772</v>
      </c>
      <c r="BZ2037" s="95">
        <v>789</v>
      </c>
      <c r="CA2037" s="95">
        <v>785</v>
      </c>
      <c r="CB2037" s="95">
        <v>788</v>
      </c>
      <c r="CC2037" s="95">
        <v>779</v>
      </c>
      <c r="CD2037" s="95">
        <v>794</v>
      </c>
      <c r="CE2037" s="72">
        <v>650.75523149000003</v>
      </c>
      <c r="CF2037" s="72">
        <v>676.59346364999999</v>
      </c>
      <c r="CG2037" s="72">
        <v>712.40329333</v>
      </c>
      <c r="CH2037" s="72">
        <v>716.50152150999998</v>
      </c>
      <c r="CI2037" s="72">
        <v>731.52548966999996</v>
      </c>
      <c r="CJ2037" s="96">
        <v>0.8257482599</v>
      </c>
      <c r="CK2037" s="96">
        <v>0.92816444990000002</v>
      </c>
      <c r="CL2037" s="96">
        <v>0.87030759940000002</v>
      </c>
      <c r="CM2037" s="96">
        <v>0.84778605730000001</v>
      </c>
      <c r="CN2037" s="96">
        <v>0.76754673340000001</v>
      </c>
      <c r="CO2037" s="96">
        <v>0.89811970419999998</v>
      </c>
      <c r="CP2037" s="96">
        <v>0.94409533160000003</v>
      </c>
      <c r="CQ2037" s="96">
        <v>0.99584056389999998</v>
      </c>
      <c r="CR2037" s="96">
        <v>0.94803850229999997</v>
      </c>
      <c r="CS2037" s="95">
        <v>718</v>
      </c>
      <c r="CT2037" s="95">
        <v>707</v>
      </c>
      <c r="CU2037" s="95">
        <v>693</v>
      </c>
      <c r="CV2037" s="95">
        <v>678</v>
      </c>
      <c r="CW2037" s="95">
        <v>700</v>
      </c>
      <c r="CX2037" s="96">
        <v>0.92475665600000001</v>
      </c>
      <c r="CY2037" s="96">
        <v>0.91056603899999999</v>
      </c>
      <c r="CZ2037" s="96">
        <v>0.90897905999999995</v>
      </c>
      <c r="DA2037" s="96">
        <v>0.90837011400000001</v>
      </c>
      <c r="DB2037" s="96">
        <v>0.83754798799999997</v>
      </c>
      <c r="DC2037">
        <v>2013</v>
      </c>
      <c r="DD2037" s="6">
        <v>762.8</v>
      </c>
      <c r="DE2037" s="96">
        <v>2.2231450000000002E-3</v>
      </c>
      <c r="DF2037" s="72">
        <v>726.47</v>
      </c>
      <c r="DG2037" s="96">
        <v>1</v>
      </c>
      <c r="DH2037" s="72">
        <v>726.47</v>
      </c>
      <c r="DI2037" s="72">
        <v>643.00114846999998</v>
      </c>
      <c r="DJ2037" s="96">
        <v>0.87338422240000002</v>
      </c>
      <c r="DK2037" s="72">
        <v>715.90152646000001</v>
      </c>
      <c r="DL2037" s="96">
        <v>1.0094877960999999</v>
      </c>
      <c r="DM2037" s="72">
        <v>722.69385418000002</v>
      </c>
      <c r="DN2037" s="96">
        <v>1</v>
      </c>
      <c r="DO2037" s="96">
        <v>8.0859999999999994E-3</v>
      </c>
      <c r="DP2037" s="72">
        <v>5.84</v>
      </c>
      <c r="DQ2037" s="72">
        <v>716.85</v>
      </c>
      <c r="DR2037" t="s">
        <v>1292</v>
      </c>
      <c r="DT2037" t="s">
        <v>1268</v>
      </c>
    </row>
    <row r="2038" spans="1:124" x14ac:dyDescent="0.3">
      <c r="A2038" t="s">
        <v>681</v>
      </c>
      <c r="B2038">
        <v>35410</v>
      </c>
      <c r="C2038" s="95">
        <v>357</v>
      </c>
      <c r="D2038" s="95">
        <v>1217076</v>
      </c>
      <c r="E2038" s="95">
        <v>350</v>
      </c>
      <c r="F2038" s="95">
        <v>1019025</v>
      </c>
      <c r="G2038" s="95">
        <v>20</v>
      </c>
      <c r="H2038" s="95">
        <v>80162</v>
      </c>
      <c r="I2038" s="95">
        <v>17</v>
      </c>
      <c r="J2038" s="95">
        <v>101412</v>
      </c>
      <c r="K2038" s="95">
        <v>346</v>
      </c>
      <c r="L2038" s="95">
        <v>919060</v>
      </c>
      <c r="M2038" s="95">
        <v>334</v>
      </c>
      <c r="N2038" s="95">
        <v>957267</v>
      </c>
      <c r="O2038" s="95">
        <v>19</v>
      </c>
      <c r="P2038" s="95">
        <v>74308</v>
      </c>
      <c r="Q2038" s="95">
        <v>14</v>
      </c>
      <c r="R2038" s="95">
        <v>49021</v>
      </c>
      <c r="S2038" s="95">
        <v>338</v>
      </c>
      <c r="T2038" s="95">
        <v>980257</v>
      </c>
      <c r="U2038" s="95">
        <v>324</v>
      </c>
      <c r="V2038" s="95">
        <v>1068485</v>
      </c>
      <c r="W2038" s="95">
        <v>16</v>
      </c>
      <c r="X2038" s="95">
        <v>71053</v>
      </c>
      <c r="Y2038" s="95">
        <v>12</v>
      </c>
      <c r="Z2038" s="95">
        <v>40993</v>
      </c>
      <c r="AA2038" s="95">
        <v>330</v>
      </c>
      <c r="AB2038" s="95">
        <v>872869</v>
      </c>
      <c r="AC2038" s="95">
        <v>318</v>
      </c>
      <c r="AD2038" s="95">
        <v>1085780</v>
      </c>
      <c r="AE2038" s="95">
        <v>15</v>
      </c>
      <c r="AF2038" s="95">
        <v>59696</v>
      </c>
      <c r="AG2038" s="95">
        <v>13</v>
      </c>
      <c r="AH2038" s="95">
        <v>61025</v>
      </c>
      <c r="AI2038" s="95">
        <v>336</v>
      </c>
      <c r="AJ2038" s="95">
        <v>1107306</v>
      </c>
      <c r="AK2038" s="95">
        <v>321</v>
      </c>
      <c r="AL2038" s="95">
        <v>929899</v>
      </c>
      <c r="AM2038" s="95">
        <v>13</v>
      </c>
      <c r="AN2038" s="95">
        <v>8985</v>
      </c>
      <c r="AO2038" s="95">
        <v>12</v>
      </c>
      <c r="AP2038" s="95">
        <v>58149</v>
      </c>
      <c r="AQ2038" s="72">
        <v>286.75</v>
      </c>
      <c r="AR2038" s="72">
        <v>254.41</v>
      </c>
      <c r="AS2038" s="72">
        <v>541.16</v>
      </c>
      <c r="AT2038" s="95">
        <v>1297238</v>
      </c>
      <c r="AU2038" s="95">
        <v>1120437</v>
      </c>
      <c r="AV2038" s="95">
        <v>377</v>
      </c>
      <c r="AW2038" s="95">
        <v>367</v>
      </c>
      <c r="AX2038" s="72">
        <v>226.8</v>
      </c>
      <c r="AY2038" s="72">
        <v>240.97</v>
      </c>
      <c r="AZ2038" s="72">
        <v>467.77</v>
      </c>
      <c r="BA2038" s="95">
        <v>993368</v>
      </c>
      <c r="BB2038" s="95">
        <v>1006288</v>
      </c>
      <c r="BC2038" s="95">
        <v>365</v>
      </c>
      <c r="BD2038" s="95">
        <v>348</v>
      </c>
      <c r="BE2038" s="72">
        <v>247.48</v>
      </c>
      <c r="BF2038" s="72">
        <v>275.17</v>
      </c>
      <c r="BG2038" s="72">
        <v>522.65</v>
      </c>
      <c r="BH2038" s="95">
        <v>1051310</v>
      </c>
      <c r="BI2038" s="95">
        <v>1109478</v>
      </c>
      <c r="BJ2038" s="95">
        <v>354</v>
      </c>
      <c r="BK2038" s="95">
        <v>336</v>
      </c>
      <c r="BL2038" s="72">
        <v>225.26</v>
      </c>
      <c r="BM2038" s="72">
        <v>288.72000000000003</v>
      </c>
      <c r="BN2038" s="72">
        <v>513.98</v>
      </c>
      <c r="BO2038" s="95">
        <v>932565</v>
      </c>
      <c r="BP2038" s="95">
        <v>1146805</v>
      </c>
      <c r="BQ2038" s="95">
        <v>345</v>
      </c>
      <c r="BR2038" s="95">
        <v>331</v>
      </c>
      <c r="BS2038" s="72">
        <v>266.55</v>
      </c>
      <c r="BT2038" s="72">
        <v>247.26</v>
      </c>
      <c r="BU2038" s="72">
        <v>513.80999999999995</v>
      </c>
      <c r="BV2038" s="95">
        <v>1116291</v>
      </c>
      <c r="BW2038" s="95">
        <v>988048</v>
      </c>
      <c r="BX2038" s="95">
        <v>349</v>
      </c>
      <c r="BY2038" s="95">
        <v>333</v>
      </c>
      <c r="BZ2038" s="95">
        <v>372</v>
      </c>
      <c r="CA2038" s="95">
        <v>357</v>
      </c>
      <c r="CB2038" s="95">
        <v>345</v>
      </c>
      <c r="CC2038" s="95">
        <v>338</v>
      </c>
      <c r="CD2038" s="95">
        <v>341</v>
      </c>
      <c r="CE2038" s="72">
        <v>650.75523149000003</v>
      </c>
      <c r="CF2038" s="72">
        <v>676.59346364999999</v>
      </c>
      <c r="CG2038" s="72">
        <v>712.40329333</v>
      </c>
      <c r="CH2038" s="72">
        <v>716.50152150999998</v>
      </c>
      <c r="CI2038" s="72">
        <v>731.52548966999996</v>
      </c>
      <c r="CJ2038" s="96">
        <v>0.83158762900000005</v>
      </c>
      <c r="CK2038" s="96">
        <v>0.69136050689999995</v>
      </c>
      <c r="CL2038" s="96">
        <v>0.73364343610000005</v>
      </c>
      <c r="CM2038" s="96">
        <v>0.71734669719999999</v>
      </c>
      <c r="CN2038" s="96">
        <v>0.70238153999999997</v>
      </c>
      <c r="CO2038" s="96">
        <v>0.9492806922</v>
      </c>
      <c r="CP2038" s="96">
        <v>0.77454852699999999</v>
      </c>
      <c r="CQ2038" s="96">
        <v>0.99584056389999998</v>
      </c>
      <c r="CR2038" s="96">
        <v>0.77778355740000005</v>
      </c>
      <c r="CS2038" s="95">
        <v>387</v>
      </c>
      <c r="CT2038" s="95">
        <v>359</v>
      </c>
      <c r="CU2038" s="95">
        <v>363</v>
      </c>
      <c r="CV2038" s="95">
        <v>351</v>
      </c>
      <c r="CW2038" s="95">
        <v>364</v>
      </c>
      <c r="CX2038" s="96">
        <v>0.94766965400000003</v>
      </c>
      <c r="CY2038" s="96">
        <v>0.97600999499999996</v>
      </c>
      <c r="CZ2038" s="96">
        <v>0.98441126599999995</v>
      </c>
      <c r="DA2038" s="96">
        <v>0.90984726999999999</v>
      </c>
      <c r="DB2038" s="96">
        <v>0.92762240900000004</v>
      </c>
      <c r="DC2038">
        <v>2013</v>
      </c>
      <c r="DD2038" s="6">
        <v>343</v>
      </c>
      <c r="DE2038" s="96">
        <v>2.7852139999999998E-3</v>
      </c>
      <c r="DF2038" s="72">
        <v>595.66999999999996</v>
      </c>
      <c r="DG2038" s="96">
        <v>1</v>
      </c>
      <c r="DH2038" s="72">
        <v>595.66999999999996</v>
      </c>
      <c r="DI2038" s="72">
        <v>643.00114846999998</v>
      </c>
      <c r="DJ2038" s="96">
        <v>0.5856620186</v>
      </c>
      <c r="DK2038" s="72">
        <v>615.28109251000001</v>
      </c>
      <c r="DL2038" s="96">
        <v>1.0094877960999999</v>
      </c>
      <c r="DM2038" s="72">
        <v>621.11875407000002</v>
      </c>
      <c r="DN2038" s="96">
        <v>1</v>
      </c>
      <c r="DO2038" s="96">
        <v>6.5519999999999997E-3</v>
      </c>
      <c r="DP2038" s="72">
        <v>4.07</v>
      </c>
      <c r="DQ2038" s="72">
        <v>617.04999999999995</v>
      </c>
      <c r="DR2038" t="s">
        <v>681</v>
      </c>
      <c r="DT2038" t="s">
        <v>1268</v>
      </c>
    </row>
    <row r="2039" spans="1:124" x14ac:dyDescent="0.3">
      <c r="A2039" t="s">
        <v>621</v>
      </c>
      <c r="B2039">
        <v>35420</v>
      </c>
      <c r="C2039" s="95">
        <v>221</v>
      </c>
      <c r="D2039" s="95">
        <v>889898</v>
      </c>
      <c r="E2039" s="95">
        <v>183</v>
      </c>
      <c r="F2039" s="95">
        <v>391162</v>
      </c>
      <c r="G2039" s="95">
        <v>62</v>
      </c>
      <c r="H2039" s="95">
        <v>169783</v>
      </c>
      <c r="I2039" s="95">
        <v>51</v>
      </c>
      <c r="J2039" s="95">
        <v>141536</v>
      </c>
      <c r="K2039" s="95">
        <v>221</v>
      </c>
      <c r="L2039" s="95">
        <v>885592</v>
      </c>
      <c r="M2039" s="95">
        <v>180</v>
      </c>
      <c r="N2039" s="95">
        <v>526586</v>
      </c>
      <c r="O2039" s="95">
        <v>67</v>
      </c>
      <c r="P2039" s="95">
        <v>320049</v>
      </c>
      <c r="Q2039" s="95">
        <v>57</v>
      </c>
      <c r="R2039" s="95">
        <v>158967</v>
      </c>
      <c r="S2039" s="95">
        <v>222</v>
      </c>
      <c r="T2039" s="95">
        <v>724162</v>
      </c>
      <c r="U2039" s="95">
        <v>179</v>
      </c>
      <c r="V2039" s="95">
        <v>589984</v>
      </c>
      <c r="W2039" s="95">
        <v>74</v>
      </c>
      <c r="X2039" s="95">
        <v>383088</v>
      </c>
      <c r="Y2039" s="95">
        <v>67</v>
      </c>
      <c r="Z2039" s="95">
        <v>308667</v>
      </c>
      <c r="AA2039" s="95">
        <v>228</v>
      </c>
      <c r="AB2039" s="95">
        <v>877972</v>
      </c>
      <c r="AC2039" s="95">
        <v>185</v>
      </c>
      <c r="AD2039" s="95">
        <v>652946</v>
      </c>
      <c r="AE2039" s="95">
        <v>74</v>
      </c>
      <c r="AF2039" s="95">
        <v>334199</v>
      </c>
      <c r="AG2039" s="95">
        <v>69</v>
      </c>
      <c r="AH2039" s="95">
        <v>363493</v>
      </c>
      <c r="AI2039" s="95">
        <v>233</v>
      </c>
      <c r="AJ2039" s="95">
        <v>724564.7</v>
      </c>
      <c r="AK2039" s="95">
        <v>182</v>
      </c>
      <c r="AL2039" s="95">
        <v>712835.97</v>
      </c>
      <c r="AM2039" s="95">
        <v>77</v>
      </c>
      <c r="AN2039" s="95">
        <v>454095</v>
      </c>
      <c r="AO2039" s="95">
        <v>71</v>
      </c>
      <c r="AP2039" s="95">
        <v>364793</v>
      </c>
      <c r="AQ2039" s="72">
        <v>312.04000000000002</v>
      </c>
      <c r="AR2039" s="72">
        <v>189.71</v>
      </c>
      <c r="AS2039" s="72">
        <v>501.75</v>
      </c>
      <c r="AT2039" s="95">
        <v>1059681</v>
      </c>
      <c r="AU2039" s="95">
        <v>532698</v>
      </c>
      <c r="AV2039" s="95">
        <v>283</v>
      </c>
      <c r="AW2039" s="95">
        <v>234</v>
      </c>
      <c r="AX2039" s="72">
        <v>348.85</v>
      </c>
      <c r="AY2039" s="72">
        <v>241.05</v>
      </c>
      <c r="AZ2039" s="72">
        <v>589.9</v>
      </c>
      <c r="BA2039" s="95">
        <v>1205641</v>
      </c>
      <c r="BB2039" s="95">
        <v>685553</v>
      </c>
      <c r="BC2039" s="95">
        <v>288</v>
      </c>
      <c r="BD2039" s="95">
        <v>237</v>
      </c>
      <c r="BE2039" s="72">
        <v>311.73</v>
      </c>
      <c r="BF2039" s="72">
        <v>304.42</v>
      </c>
      <c r="BG2039" s="72">
        <v>616.15</v>
      </c>
      <c r="BH2039" s="95">
        <v>1107250</v>
      </c>
      <c r="BI2039" s="95">
        <v>898651</v>
      </c>
      <c r="BJ2039" s="95">
        <v>296</v>
      </c>
      <c r="BK2039" s="95">
        <v>246</v>
      </c>
      <c r="BL2039" s="72">
        <v>334.48</v>
      </c>
      <c r="BM2039" s="72">
        <v>333.48</v>
      </c>
      <c r="BN2039" s="72">
        <v>667.96</v>
      </c>
      <c r="BO2039" s="95">
        <v>1212171</v>
      </c>
      <c r="BP2039" s="95">
        <v>1016439</v>
      </c>
      <c r="BQ2039" s="95">
        <v>302</v>
      </c>
      <c r="BR2039" s="95">
        <v>254</v>
      </c>
      <c r="BS2039" s="72">
        <v>316.83999999999997</v>
      </c>
      <c r="BT2039" s="72">
        <v>354.95</v>
      </c>
      <c r="BU2039" s="72">
        <v>671.79</v>
      </c>
      <c r="BV2039" s="95">
        <v>1178659.7</v>
      </c>
      <c r="BW2039" s="95">
        <v>1077628.97</v>
      </c>
      <c r="BX2039" s="95">
        <v>310</v>
      </c>
      <c r="BY2039" s="95">
        <v>253</v>
      </c>
      <c r="BZ2039" s="95">
        <v>260</v>
      </c>
      <c r="CA2039" s="95">
        <v>263</v>
      </c>
      <c r="CB2039" s="95">
        <v>272</v>
      </c>
      <c r="CC2039" s="95">
        <v>279</v>
      </c>
      <c r="CD2039" s="95">
        <v>282</v>
      </c>
      <c r="CE2039" s="72">
        <v>650.75523149000003</v>
      </c>
      <c r="CF2039" s="72">
        <v>676.59346364999999</v>
      </c>
      <c r="CG2039" s="72">
        <v>712.40329333</v>
      </c>
      <c r="CH2039" s="72">
        <v>716.50152150999998</v>
      </c>
      <c r="CI2039" s="72">
        <v>731.52548966999996</v>
      </c>
      <c r="CJ2039" s="96">
        <v>0.77102722459999995</v>
      </c>
      <c r="CK2039" s="96">
        <v>0.87186771919999995</v>
      </c>
      <c r="CL2039" s="96">
        <v>0.86488932009999997</v>
      </c>
      <c r="CM2039" s="96">
        <v>0.93225203290000003</v>
      </c>
      <c r="CN2039" s="96">
        <v>0.91834120549999998</v>
      </c>
      <c r="CO2039" s="96">
        <v>0.93705000130000005</v>
      </c>
      <c r="CP2039" s="96">
        <v>0.9302337114</v>
      </c>
      <c r="CQ2039" s="96">
        <v>0.99584056389999998</v>
      </c>
      <c r="CR2039" s="96">
        <v>0.93411898670000004</v>
      </c>
      <c r="CS2039" s="95">
        <v>215</v>
      </c>
      <c r="CT2039" s="95">
        <v>228</v>
      </c>
      <c r="CU2039" s="95">
        <v>242</v>
      </c>
      <c r="CV2039" s="95">
        <v>255</v>
      </c>
      <c r="CW2039" s="95">
        <v>260</v>
      </c>
      <c r="CX2039" s="96">
        <v>0.96434496999999997</v>
      </c>
      <c r="CY2039" s="96">
        <v>0.89270494499999997</v>
      </c>
      <c r="CZ2039" s="96">
        <v>0.961051973</v>
      </c>
      <c r="DA2039" s="96">
        <v>0.95994041900000004</v>
      </c>
      <c r="DB2039" s="96">
        <v>0.90857585100000005</v>
      </c>
      <c r="DC2039">
        <v>2013</v>
      </c>
      <c r="DD2039" s="6">
        <v>244.8</v>
      </c>
      <c r="DE2039" s="96">
        <v>5.3116607999999996E-3</v>
      </c>
      <c r="DF2039" s="72">
        <v>713.58</v>
      </c>
      <c r="DG2039" s="96">
        <v>1</v>
      </c>
      <c r="DH2039" s="72">
        <v>713.58</v>
      </c>
      <c r="DI2039" s="72">
        <v>643.00114846999998</v>
      </c>
      <c r="DJ2039" s="96">
        <v>0.4947726751</v>
      </c>
      <c r="DK2039" s="72">
        <v>677.92163563999998</v>
      </c>
      <c r="DL2039" s="96">
        <v>1.0094877960999999</v>
      </c>
      <c r="DM2039" s="72">
        <v>684.35361790000002</v>
      </c>
      <c r="DN2039" s="96">
        <v>1</v>
      </c>
      <c r="DO2039" s="96">
        <v>1.2135999999999999E-2</v>
      </c>
      <c r="DP2039" s="72">
        <v>8.31</v>
      </c>
      <c r="DQ2039" s="72">
        <v>676.04</v>
      </c>
      <c r="DR2039" t="s">
        <v>621</v>
      </c>
      <c r="DT2039" t="s">
        <v>1268</v>
      </c>
    </row>
    <row r="2040" spans="1:124" x14ac:dyDescent="0.3">
      <c r="A2040" t="s">
        <v>1293</v>
      </c>
      <c r="B2040">
        <v>35430</v>
      </c>
      <c r="C2040" s="95">
        <v>74</v>
      </c>
      <c r="D2040" s="95">
        <v>301072</v>
      </c>
      <c r="E2040" s="95">
        <v>68</v>
      </c>
      <c r="F2040" s="95">
        <v>258590</v>
      </c>
      <c r="G2040" s="95">
        <v>8</v>
      </c>
      <c r="H2040" s="95">
        <v>3890</v>
      </c>
      <c r="I2040" s="95">
        <v>7</v>
      </c>
      <c r="J2040" s="95">
        <v>17361</v>
      </c>
      <c r="K2040" s="95">
        <v>69</v>
      </c>
      <c r="L2040" s="95">
        <v>178883</v>
      </c>
      <c r="M2040" s="95">
        <v>65</v>
      </c>
      <c r="N2040" s="95">
        <v>243870</v>
      </c>
      <c r="O2040" s="95">
        <v>6</v>
      </c>
      <c r="P2040" s="95">
        <v>1</v>
      </c>
      <c r="Q2040" s="95">
        <v>4</v>
      </c>
      <c r="R2040" s="95">
        <v>8225</v>
      </c>
      <c r="S2040" s="95">
        <v>66</v>
      </c>
      <c r="T2040" s="95">
        <v>210809</v>
      </c>
      <c r="U2040" s="95">
        <v>62</v>
      </c>
      <c r="V2040" s="95">
        <v>183709</v>
      </c>
      <c r="W2040" s="95">
        <v>7</v>
      </c>
      <c r="X2040" s="95">
        <v>1</v>
      </c>
      <c r="Y2040" s="95">
        <v>5</v>
      </c>
      <c r="Z2040" s="95">
        <v>2277</v>
      </c>
      <c r="AA2040" s="95">
        <v>61</v>
      </c>
      <c r="AB2040" s="95">
        <v>154193</v>
      </c>
      <c r="AC2040" s="95">
        <v>59</v>
      </c>
      <c r="AD2040" s="95">
        <v>230461</v>
      </c>
      <c r="AE2040" s="95">
        <v>6</v>
      </c>
      <c r="AF2040" s="95">
        <v>1</v>
      </c>
      <c r="AG2040" s="95">
        <v>4</v>
      </c>
      <c r="AH2040" s="95">
        <v>3026</v>
      </c>
      <c r="AI2040" s="95">
        <v>63</v>
      </c>
      <c r="AJ2040" s="95">
        <v>262210</v>
      </c>
      <c r="AK2040" s="95">
        <v>60</v>
      </c>
      <c r="AL2040" s="95">
        <v>375896</v>
      </c>
      <c r="AM2040" s="95">
        <v>6</v>
      </c>
      <c r="AN2040" s="95">
        <v>0</v>
      </c>
      <c r="AO2040" s="95">
        <v>4</v>
      </c>
      <c r="AP2040" s="95">
        <v>2235</v>
      </c>
      <c r="AQ2040" s="72">
        <v>309.92</v>
      </c>
      <c r="AR2040" s="72">
        <v>306.61</v>
      </c>
      <c r="AS2040" s="72">
        <v>616.53</v>
      </c>
      <c r="AT2040" s="95">
        <v>304962</v>
      </c>
      <c r="AU2040" s="95">
        <v>275951</v>
      </c>
      <c r="AV2040" s="95">
        <v>82</v>
      </c>
      <c r="AW2040" s="95">
        <v>75</v>
      </c>
      <c r="AX2040" s="72">
        <v>198.76</v>
      </c>
      <c r="AY2040" s="72">
        <v>304.45999999999998</v>
      </c>
      <c r="AZ2040" s="72">
        <v>503.22</v>
      </c>
      <c r="BA2040" s="95">
        <v>178884</v>
      </c>
      <c r="BB2040" s="95">
        <v>252095</v>
      </c>
      <c r="BC2040" s="95">
        <v>75</v>
      </c>
      <c r="BD2040" s="95">
        <v>69</v>
      </c>
      <c r="BE2040" s="72">
        <v>240.65</v>
      </c>
      <c r="BF2040" s="72">
        <v>231.33</v>
      </c>
      <c r="BG2040" s="72">
        <v>471.98</v>
      </c>
      <c r="BH2040" s="95">
        <v>210810</v>
      </c>
      <c r="BI2040" s="95">
        <v>185986</v>
      </c>
      <c r="BJ2040" s="95">
        <v>73</v>
      </c>
      <c r="BK2040" s="95">
        <v>67</v>
      </c>
      <c r="BL2040" s="72">
        <v>191.78</v>
      </c>
      <c r="BM2040" s="72">
        <v>308.85000000000002</v>
      </c>
      <c r="BN2040" s="72">
        <v>500.63</v>
      </c>
      <c r="BO2040" s="95">
        <v>154194</v>
      </c>
      <c r="BP2040" s="95">
        <v>233487</v>
      </c>
      <c r="BQ2040" s="95">
        <v>67</v>
      </c>
      <c r="BR2040" s="95">
        <v>63</v>
      </c>
      <c r="BS2040" s="72">
        <v>316.68</v>
      </c>
      <c r="BT2040" s="72">
        <v>492.36</v>
      </c>
      <c r="BU2040" s="72">
        <v>809.04</v>
      </c>
      <c r="BV2040" s="95">
        <v>262210</v>
      </c>
      <c r="BW2040" s="95">
        <v>378131</v>
      </c>
      <c r="BX2040" s="95">
        <v>69</v>
      </c>
      <c r="BY2040" s="95">
        <v>64</v>
      </c>
      <c r="BZ2040" s="95">
        <v>79</v>
      </c>
      <c r="CA2040" s="95">
        <v>72</v>
      </c>
      <c r="CB2040" s="95">
        <v>70</v>
      </c>
      <c r="CC2040" s="95">
        <v>65</v>
      </c>
      <c r="CD2040" s="95">
        <v>67</v>
      </c>
      <c r="CE2040" s="72">
        <v>650.75523149000003</v>
      </c>
      <c r="CF2040" s="72">
        <v>676.59346364999999</v>
      </c>
      <c r="CG2040" s="72">
        <v>712.40329333</v>
      </c>
      <c r="CH2040" s="72">
        <v>716.50152150999998</v>
      </c>
      <c r="CI2040" s="72">
        <v>731.52548966999996</v>
      </c>
      <c r="CJ2040" s="96">
        <v>0.94740690530000005</v>
      </c>
      <c r="CK2040" s="96">
        <v>0.74375533760000001</v>
      </c>
      <c r="CL2040" s="96">
        <v>0.66251799290000002</v>
      </c>
      <c r="CM2040" s="96">
        <v>0.69871449669999997</v>
      </c>
      <c r="CN2040" s="96">
        <v>1.1059628289000001</v>
      </c>
      <c r="CO2040" s="96">
        <v>0.86734738769999997</v>
      </c>
      <c r="CP2040" s="96">
        <v>0.95886783549999999</v>
      </c>
      <c r="CQ2040" s="96">
        <v>0.99584056389999998</v>
      </c>
      <c r="CR2040" s="96">
        <v>0.96287270609999998</v>
      </c>
      <c r="CS2040" s="95">
        <v>112</v>
      </c>
      <c r="CT2040" s="95">
        <v>109</v>
      </c>
      <c r="CU2040" s="95">
        <v>117</v>
      </c>
      <c r="CV2040" s="95">
        <v>116</v>
      </c>
      <c r="CW2040" s="95">
        <v>120</v>
      </c>
      <c r="CX2040" s="96">
        <v>0.91540688199999998</v>
      </c>
      <c r="CY2040" s="96">
        <v>0.95067270100000001</v>
      </c>
      <c r="CZ2040" s="96">
        <v>0.80482000099999995</v>
      </c>
      <c r="DA2040" s="96">
        <v>0.79100176799999999</v>
      </c>
      <c r="DB2040" s="96">
        <v>0.88156966800000003</v>
      </c>
      <c r="DC2040">
        <v>2013</v>
      </c>
      <c r="DD2040" s="6">
        <v>67.599999999999994</v>
      </c>
      <c r="DE2040" s="96">
        <v>1.2980623000000001E-3</v>
      </c>
      <c r="DF2040" s="72">
        <v>738.52</v>
      </c>
      <c r="DG2040" s="96">
        <v>1</v>
      </c>
      <c r="DH2040" s="72">
        <v>738.52</v>
      </c>
      <c r="DI2040" s="72">
        <v>643.00114846999998</v>
      </c>
      <c r="DJ2040" s="96">
        <v>0.26</v>
      </c>
      <c r="DK2040" s="72">
        <v>667.83604986</v>
      </c>
      <c r="DL2040" s="96">
        <v>1.0094877960999999</v>
      </c>
      <c r="DM2040" s="72">
        <v>674.17234213999996</v>
      </c>
      <c r="DN2040" s="96">
        <v>1</v>
      </c>
      <c r="DO2040" s="96">
        <v>3.0850000000000001E-3</v>
      </c>
      <c r="DP2040" s="72">
        <v>2.08</v>
      </c>
      <c r="DQ2040" s="72">
        <v>672.09</v>
      </c>
      <c r="DR2040" t="s">
        <v>1293</v>
      </c>
      <c r="DT2040" t="s">
        <v>1268</v>
      </c>
    </row>
    <row r="2041" spans="1:124" x14ac:dyDescent="0.3">
      <c r="A2041" t="s">
        <v>530</v>
      </c>
      <c r="B2041">
        <v>35440</v>
      </c>
      <c r="C2041" s="95">
        <v>3541</v>
      </c>
      <c r="D2041" s="95">
        <v>10417015</v>
      </c>
      <c r="E2041" s="95">
        <v>3386</v>
      </c>
      <c r="F2041" s="95">
        <v>9691394</v>
      </c>
      <c r="G2041" s="95">
        <v>501</v>
      </c>
      <c r="H2041" s="95">
        <v>1171593</v>
      </c>
      <c r="I2041" s="95">
        <v>449</v>
      </c>
      <c r="J2041" s="95">
        <v>951377</v>
      </c>
      <c r="K2041" s="95">
        <v>3518</v>
      </c>
      <c r="L2041" s="95">
        <v>9102053</v>
      </c>
      <c r="M2041" s="95">
        <v>3356</v>
      </c>
      <c r="N2041" s="95">
        <v>9310746</v>
      </c>
      <c r="O2041" s="95">
        <v>480</v>
      </c>
      <c r="P2041" s="95">
        <v>1352580</v>
      </c>
      <c r="Q2041" s="95">
        <v>420</v>
      </c>
      <c r="R2041" s="95">
        <v>1108431</v>
      </c>
      <c r="S2041" s="95">
        <v>3531</v>
      </c>
      <c r="T2041" s="95">
        <v>10482587</v>
      </c>
      <c r="U2041" s="95">
        <v>3382</v>
      </c>
      <c r="V2041" s="95">
        <v>10138581</v>
      </c>
      <c r="W2041" s="95">
        <v>482</v>
      </c>
      <c r="X2041" s="95">
        <v>1107793</v>
      </c>
      <c r="Y2041" s="95">
        <v>425</v>
      </c>
      <c r="Z2041" s="95">
        <v>1070189</v>
      </c>
      <c r="AA2041" s="95">
        <v>3556</v>
      </c>
      <c r="AB2041" s="95">
        <v>10064963</v>
      </c>
      <c r="AC2041" s="95">
        <v>3405</v>
      </c>
      <c r="AD2041" s="95">
        <v>10300802</v>
      </c>
      <c r="AE2041" s="95">
        <v>483</v>
      </c>
      <c r="AF2041" s="95">
        <v>1246144</v>
      </c>
      <c r="AG2041" s="95">
        <v>423</v>
      </c>
      <c r="AH2041" s="95">
        <v>1166535</v>
      </c>
      <c r="AI2041" s="95">
        <v>3539</v>
      </c>
      <c r="AJ2041" s="95">
        <v>11935362</v>
      </c>
      <c r="AK2041" s="95">
        <v>3373</v>
      </c>
      <c r="AL2041" s="95">
        <v>10670957.210000001</v>
      </c>
      <c r="AM2041" s="95">
        <v>463</v>
      </c>
      <c r="AN2041" s="95">
        <v>1363406</v>
      </c>
      <c r="AO2041" s="95">
        <v>400</v>
      </c>
      <c r="AP2041" s="95">
        <v>1269959</v>
      </c>
      <c r="AQ2041" s="72">
        <v>238.92</v>
      </c>
      <c r="AR2041" s="72">
        <v>231.26</v>
      </c>
      <c r="AS2041" s="72">
        <v>470.18</v>
      </c>
      <c r="AT2041" s="95">
        <v>11588608</v>
      </c>
      <c r="AU2041" s="95">
        <v>10642771</v>
      </c>
      <c r="AV2041" s="95">
        <v>4042</v>
      </c>
      <c r="AW2041" s="95">
        <v>3835</v>
      </c>
      <c r="AX2041" s="72">
        <v>217.91</v>
      </c>
      <c r="AY2041" s="72">
        <v>229.94</v>
      </c>
      <c r="AZ2041" s="72">
        <v>447.85</v>
      </c>
      <c r="BA2041" s="95">
        <v>10454633</v>
      </c>
      <c r="BB2041" s="95">
        <v>10419177</v>
      </c>
      <c r="BC2041" s="95">
        <v>3998</v>
      </c>
      <c r="BD2041" s="95">
        <v>3776</v>
      </c>
      <c r="BE2041" s="72">
        <v>240.68</v>
      </c>
      <c r="BF2041" s="72">
        <v>245.35</v>
      </c>
      <c r="BG2041" s="72">
        <v>486.03</v>
      </c>
      <c r="BH2041" s="95">
        <v>11590380</v>
      </c>
      <c r="BI2041" s="95">
        <v>11208770</v>
      </c>
      <c r="BJ2041" s="95">
        <v>4013</v>
      </c>
      <c r="BK2041" s="95">
        <v>3807</v>
      </c>
      <c r="BL2041" s="72">
        <v>233.37</v>
      </c>
      <c r="BM2041" s="72">
        <v>249.64</v>
      </c>
      <c r="BN2041" s="72">
        <v>483.01</v>
      </c>
      <c r="BO2041" s="95">
        <v>11311107</v>
      </c>
      <c r="BP2041" s="95">
        <v>11467337</v>
      </c>
      <c r="BQ2041" s="95">
        <v>4039</v>
      </c>
      <c r="BR2041" s="95">
        <v>3828</v>
      </c>
      <c r="BS2041" s="72">
        <v>276.92</v>
      </c>
      <c r="BT2041" s="72">
        <v>263.74</v>
      </c>
      <c r="BU2041" s="72">
        <v>540.66</v>
      </c>
      <c r="BV2041" s="95">
        <v>13298768</v>
      </c>
      <c r="BW2041" s="95">
        <v>11940916.210000001</v>
      </c>
      <c r="BX2041" s="95">
        <v>4002</v>
      </c>
      <c r="BY2041" s="95">
        <v>3773</v>
      </c>
      <c r="BZ2041" s="95">
        <v>3943</v>
      </c>
      <c r="CA2041" s="95">
        <v>3891</v>
      </c>
      <c r="CB2041" s="95">
        <v>3914</v>
      </c>
      <c r="CC2041" s="95">
        <v>3939</v>
      </c>
      <c r="CD2041" s="95">
        <v>3890</v>
      </c>
      <c r="CE2041" s="72">
        <v>650.75523149000003</v>
      </c>
      <c r="CF2041" s="72">
        <v>676.59346364999999</v>
      </c>
      <c r="CG2041" s="72">
        <v>712.40329333</v>
      </c>
      <c r="CH2041" s="72">
        <v>716.50152150999998</v>
      </c>
      <c r="CI2041" s="72">
        <v>731.52548966999996</v>
      </c>
      <c r="CJ2041" s="96">
        <v>0.72251436059999996</v>
      </c>
      <c r="CK2041" s="96">
        <v>0.66191889820000005</v>
      </c>
      <c r="CL2041" s="96">
        <v>0.68223996789999997</v>
      </c>
      <c r="CM2041" s="96">
        <v>0.67412278339999998</v>
      </c>
      <c r="CN2041" s="96">
        <v>0.73908566090000005</v>
      </c>
      <c r="CO2041" s="96">
        <v>0.91983891480000002</v>
      </c>
      <c r="CP2041" s="96">
        <v>0.7566284955</v>
      </c>
      <c r="CQ2041" s="96">
        <v>0.99584056389999998</v>
      </c>
      <c r="CR2041" s="96">
        <v>0.75978867989999999</v>
      </c>
      <c r="CS2041" s="95">
        <v>3644</v>
      </c>
      <c r="CT2041" s="95">
        <v>3655</v>
      </c>
      <c r="CU2041" s="95">
        <v>3699</v>
      </c>
      <c r="CV2041" s="95">
        <v>3728</v>
      </c>
      <c r="CW2041" s="95">
        <v>3757</v>
      </c>
      <c r="CX2041" s="96">
        <v>0.92683279600000001</v>
      </c>
      <c r="CY2041" s="96">
        <v>0.93360422399999998</v>
      </c>
      <c r="CZ2041" s="96">
        <v>0.91514880799999998</v>
      </c>
      <c r="DA2041" s="96">
        <v>0.90922981800000002</v>
      </c>
      <c r="DB2041" s="96">
        <v>0.91480870700000005</v>
      </c>
      <c r="DC2041">
        <v>2013</v>
      </c>
      <c r="DD2041" s="6">
        <v>3803.8</v>
      </c>
      <c r="DE2041" s="96">
        <v>1.9401353000000001E-3</v>
      </c>
      <c r="DF2041" s="72">
        <v>582.38</v>
      </c>
      <c r="DG2041" s="96">
        <v>1</v>
      </c>
      <c r="DH2041" s="72">
        <v>582.38</v>
      </c>
      <c r="DI2041" s="72">
        <v>643.00114846999998</v>
      </c>
      <c r="DJ2041" s="96">
        <v>1</v>
      </c>
      <c r="DK2041" s="72">
        <v>582.38</v>
      </c>
      <c r="DL2041" s="96">
        <v>1</v>
      </c>
      <c r="DM2041" s="72">
        <v>582.38</v>
      </c>
      <c r="DN2041" s="96">
        <v>1</v>
      </c>
      <c r="DO2041" s="96">
        <v>6.7499999999999999E-3</v>
      </c>
      <c r="DP2041" s="72">
        <v>3.93</v>
      </c>
      <c r="DQ2041" s="72">
        <v>578.45000000000005</v>
      </c>
      <c r="DR2041" t="s">
        <v>530</v>
      </c>
      <c r="DT2041" t="s">
        <v>1268</v>
      </c>
    </row>
    <row r="2042" spans="1:124" x14ac:dyDescent="0.3">
      <c r="A2042" t="s">
        <v>955</v>
      </c>
      <c r="B2042">
        <v>35450</v>
      </c>
      <c r="C2042" s="95">
        <v>362</v>
      </c>
      <c r="D2042" s="95">
        <v>1035668</v>
      </c>
      <c r="E2042" s="95">
        <v>353</v>
      </c>
      <c r="F2042" s="95">
        <v>997218</v>
      </c>
      <c r="G2042" s="95">
        <v>19</v>
      </c>
      <c r="H2042" s="95">
        <v>2666</v>
      </c>
      <c r="I2042" s="95">
        <v>16</v>
      </c>
      <c r="J2042" s="95">
        <v>20335</v>
      </c>
      <c r="K2042" s="95">
        <v>351</v>
      </c>
      <c r="L2042" s="95">
        <v>1160841</v>
      </c>
      <c r="M2042" s="95">
        <v>342</v>
      </c>
      <c r="N2042" s="95">
        <v>1002503</v>
      </c>
      <c r="O2042" s="95">
        <v>17</v>
      </c>
      <c r="P2042" s="95">
        <v>16687</v>
      </c>
      <c r="Q2042" s="95">
        <v>15</v>
      </c>
      <c r="R2042" s="95">
        <v>26910</v>
      </c>
      <c r="S2042" s="95">
        <v>344</v>
      </c>
      <c r="T2042" s="95">
        <v>1076234</v>
      </c>
      <c r="U2042" s="95">
        <v>332</v>
      </c>
      <c r="V2042" s="95">
        <v>1033553</v>
      </c>
      <c r="W2042" s="95">
        <v>18</v>
      </c>
      <c r="X2042" s="95">
        <v>25217</v>
      </c>
      <c r="Y2042" s="95">
        <v>16</v>
      </c>
      <c r="Z2042" s="95">
        <v>33554</v>
      </c>
      <c r="AA2042" s="95">
        <v>348</v>
      </c>
      <c r="AB2042" s="95">
        <v>988600</v>
      </c>
      <c r="AC2042" s="95">
        <v>336</v>
      </c>
      <c r="AD2042" s="95">
        <v>1038874</v>
      </c>
      <c r="AE2042" s="95">
        <v>18</v>
      </c>
      <c r="AF2042" s="95">
        <v>4486</v>
      </c>
      <c r="AG2042" s="95">
        <v>16</v>
      </c>
      <c r="AH2042" s="95">
        <v>47885</v>
      </c>
      <c r="AI2042" s="95">
        <v>354</v>
      </c>
      <c r="AJ2042" s="95">
        <v>1130923</v>
      </c>
      <c r="AK2042" s="95">
        <v>345</v>
      </c>
      <c r="AL2042" s="95">
        <v>1159423.57</v>
      </c>
      <c r="AM2042" s="95">
        <v>18</v>
      </c>
      <c r="AN2042" s="95">
        <v>34395</v>
      </c>
      <c r="AO2042" s="95">
        <v>17</v>
      </c>
      <c r="AP2042" s="95">
        <v>75824</v>
      </c>
      <c r="AQ2042" s="72">
        <v>227.11</v>
      </c>
      <c r="AR2042" s="72">
        <v>229.8</v>
      </c>
      <c r="AS2042" s="72">
        <v>456.91</v>
      </c>
      <c r="AT2042" s="95">
        <v>1038334</v>
      </c>
      <c r="AU2042" s="95">
        <v>1017553</v>
      </c>
      <c r="AV2042" s="95">
        <v>381</v>
      </c>
      <c r="AW2042" s="95">
        <v>369</v>
      </c>
      <c r="AX2042" s="72">
        <v>266.64999999999998</v>
      </c>
      <c r="AY2042" s="72">
        <v>240.29</v>
      </c>
      <c r="AZ2042" s="72">
        <v>506.94</v>
      </c>
      <c r="BA2042" s="95">
        <v>1177528</v>
      </c>
      <c r="BB2042" s="95">
        <v>1029413</v>
      </c>
      <c r="BC2042" s="95">
        <v>368</v>
      </c>
      <c r="BD2042" s="95">
        <v>357</v>
      </c>
      <c r="BE2042" s="72">
        <v>253.56</v>
      </c>
      <c r="BF2042" s="72">
        <v>255.53</v>
      </c>
      <c r="BG2042" s="72">
        <v>509.09</v>
      </c>
      <c r="BH2042" s="95">
        <v>1101451</v>
      </c>
      <c r="BI2042" s="95">
        <v>1067107</v>
      </c>
      <c r="BJ2042" s="95">
        <v>362</v>
      </c>
      <c r="BK2042" s="95">
        <v>348</v>
      </c>
      <c r="BL2042" s="72">
        <v>226.11</v>
      </c>
      <c r="BM2042" s="72">
        <v>257.27999999999997</v>
      </c>
      <c r="BN2042" s="72">
        <v>483.39</v>
      </c>
      <c r="BO2042" s="95">
        <v>993086</v>
      </c>
      <c r="BP2042" s="95">
        <v>1086759</v>
      </c>
      <c r="BQ2042" s="95">
        <v>366</v>
      </c>
      <c r="BR2042" s="95">
        <v>352</v>
      </c>
      <c r="BS2042" s="72">
        <v>261.05</v>
      </c>
      <c r="BT2042" s="72">
        <v>284.36</v>
      </c>
      <c r="BU2042" s="72">
        <v>545.41</v>
      </c>
      <c r="BV2042" s="95">
        <v>1165318</v>
      </c>
      <c r="BW2042" s="95">
        <v>1235247.57</v>
      </c>
      <c r="BX2042" s="95">
        <v>372</v>
      </c>
      <c r="BY2042" s="95">
        <v>362</v>
      </c>
      <c r="BZ2042" s="95">
        <v>375</v>
      </c>
      <c r="CA2042" s="95">
        <v>363</v>
      </c>
      <c r="CB2042" s="95">
        <v>355</v>
      </c>
      <c r="CC2042" s="95">
        <v>359</v>
      </c>
      <c r="CD2042" s="95">
        <v>367</v>
      </c>
      <c r="CE2042" s="72">
        <v>650.75523149000003</v>
      </c>
      <c r="CF2042" s="72">
        <v>676.59346364999999</v>
      </c>
      <c r="CG2042" s="72">
        <v>712.40329333</v>
      </c>
      <c r="CH2042" s="72">
        <v>716.50152150999998</v>
      </c>
      <c r="CI2042" s="72">
        <v>731.52548966999996</v>
      </c>
      <c r="CJ2042" s="96">
        <v>0.70212266899999998</v>
      </c>
      <c r="CK2042" s="96">
        <v>0.74925346940000004</v>
      </c>
      <c r="CL2042" s="96">
        <v>0.71460927370000005</v>
      </c>
      <c r="CM2042" s="96">
        <v>0.67465313819999995</v>
      </c>
      <c r="CN2042" s="96">
        <v>0.7455789411</v>
      </c>
      <c r="CO2042" s="96">
        <v>0.86204612449999996</v>
      </c>
      <c r="CP2042" s="96">
        <v>0.83202450299999997</v>
      </c>
      <c r="CQ2042" s="96">
        <v>0.99584056389999998</v>
      </c>
      <c r="CR2042" s="96">
        <v>0.83549959139999996</v>
      </c>
      <c r="CS2042" s="95">
        <v>410</v>
      </c>
      <c r="CT2042" s="95">
        <v>396</v>
      </c>
      <c r="CU2042" s="95">
        <v>338</v>
      </c>
      <c r="CV2042" s="95">
        <v>350</v>
      </c>
      <c r="CW2042" s="95">
        <v>366</v>
      </c>
      <c r="CX2042" s="96">
        <v>0.88729831100000001</v>
      </c>
      <c r="CY2042" s="96">
        <v>0.87206409799999995</v>
      </c>
      <c r="CZ2042" s="96">
        <v>0.87253120399999995</v>
      </c>
      <c r="DA2042" s="96">
        <v>0.83789851599999998</v>
      </c>
      <c r="DB2042" s="96">
        <v>0.83632806999999998</v>
      </c>
      <c r="DC2042">
        <v>2013</v>
      </c>
      <c r="DD2042" s="6">
        <v>357.6</v>
      </c>
      <c r="DE2042" s="96">
        <v>3.1535584E-3</v>
      </c>
      <c r="DF2042" s="72">
        <v>639.63</v>
      </c>
      <c r="DG2042" s="96">
        <v>1</v>
      </c>
      <c r="DH2042" s="72">
        <v>639.63</v>
      </c>
      <c r="DI2042" s="72">
        <v>643.00114846999998</v>
      </c>
      <c r="DJ2042" s="96">
        <v>0.59799665550000003</v>
      </c>
      <c r="DK2042" s="72">
        <v>640.98521296000001</v>
      </c>
      <c r="DL2042" s="96">
        <v>1.0094877960999999</v>
      </c>
      <c r="DM2042" s="72">
        <v>647.06674997000005</v>
      </c>
      <c r="DN2042" s="96">
        <v>1</v>
      </c>
      <c r="DO2042" s="96">
        <v>9.9129999999999999E-3</v>
      </c>
      <c r="DP2042" s="72">
        <v>6.41</v>
      </c>
      <c r="DQ2042" s="72">
        <v>640.66</v>
      </c>
      <c r="DR2042" t="s">
        <v>955</v>
      </c>
      <c r="DT2042" t="s">
        <v>1268</v>
      </c>
    </row>
    <row r="2043" spans="1:124" x14ac:dyDescent="0.3">
      <c r="A2043" t="s">
        <v>1294</v>
      </c>
      <c r="B2043">
        <v>35460</v>
      </c>
      <c r="C2043" s="95">
        <v>3428</v>
      </c>
      <c r="D2043" s="95">
        <v>8636897</v>
      </c>
      <c r="E2043" s="95">
        <v>3298</v>
      </c>
      <c r="F2043" s="95">
        <v>8256613</v>
      </c>
      <c r="G2043" s="95">
        <v>511</v>
      </c>
      <c r="H2043" s="95">
        <v>912102</v>
      </c>
      <c r="I2043" s="95">
        <v>433</v>
      </c>
      <c r="J2043" s="95">
        <v>920318</v>
      </c>
      <c r="K2043" s="95">
        <v>3285</v>
      </c>
      <c r="L2043" s="95">
        <v>8707384</v>
      </c>
      <c r="M2043" s="95">
        <v>3157</v>
      </c>
      <c r="N2043" s="95">
        <v>8261516</v>
      </c>
      <c r="O2043" s="95">
        <v>526</v>
      </c>
      <c r="P2043" s="95">
        <v>1200528</v>
      </c>
      <c r="Q2043" s="95">
        <v>449</v>
      </c>
      <c r="R2043" s="95">
        <v>954007</v>
      </c>
      <c r="S2043" s="95">
        <v>3209</v>
      </c>
      <c r="T2043" s="95">
        <v>8657407</v>
      </c>
      <c r="U2043" s="95">
        <v>3068</v>
      </c>
      <c r="V2043" s="95">
        <v>8345681</v>
      </c>
      <c r="W2043" s="95">
        <v>543</v>
      </c>
      <c r="X2043" s="95">
        <v>1727550</v>
      </c>
      <c r="Y2043" s="95">
        <v>464</v>
      </c>
      <c r="Z2043" s="95">
        <v>1054103</v>
      </c>
      <c r="AA2043" s="95">
        <v>3217</v>
      </c>
      <c r="AB2043" s="95">
        <v>9031319</v>
      </c>
      <c r="AC2043" s="95">
        <v>3040</v>
      </c>
      <c r="AD2043" s="95">
        <v>9085171</v>
      </c>
      <c r="AE2043" s="95">
        <v>551</v>
      </c>
      <c r="AF2043" s="95">
        <v>1580580</v>
      </c>
      <c r="AG2043" s="95">
        <v>479</v>
      </c>
      <c r="AH2043" s="95">
        <v>1199200</v>
      </c>
      <c r="AI2043" s="95">
        <v>3151</v>
      </c>
      <c r="AJ2043" s="95">
        <v>8748004.7100000009</v>
      </c>
      <c r="AK2043" s="95">
        <v>2963</v>
      </c>
      <c r="AL2043" s="95">
        <v>9365840.4600000009</v>
      </c>
      <c r="AM2043" s="95">
        <v>553</v>
      </c>
      <c r="AN2043" s="95">
        <v>1817307</v>
      </c>
      <c r="AO2043" s="95">
        <v>490</v>
      </c>
      <c r="AP2043" s="95">
        <v>1532325.74</v>
      </c>
      <c r="AQ2043" s="72">
        <v>202.02</v>
      </c>
      <c r="AR2043" s="72">
        <v>204.97</v>
      </c>
      <c r="AS2043" s="72">
        <v>406.99</v>
      </c>
      <c r="AT2043" s="95">
        <v>9548999</v>
      </c>
      <c r="AU2043" s="95">
        <v>9176931</v>
      </c>
      <c r="AV2043" s="95">
        <v>3939</v>
      </c>
      <c r="AW2043" s="95">
        <v>3731</v>
      </c>
      <c r="AX2043" s="72">
        <v>216.65</v>
      </c>
      <c r="AY2043" s="72">
        <v>212.97</v>
      </c>
      <c r="AZ2043" s="72">
        <v>429.62</v>
      </c>
      <c r="BA2043" s="95">
        <v>9907912</v>
      </c>
      <c r="BB2043" s="95">
        <v>9215523</v>
      </c>
      <c r="BC2043" s="95">
        <v>3811</v>
      </c>
      <c r="BD2043" s="95">
        <v>3606</v>
      </c>
      <c r="BE2043" s="72">
        <v>230.65</v>
      </c>
      <c r="BF2043" s="72">
        <v>221.78</v>
      </c>
      <c r="BG2043" s="72">
        <v>452.43</v>
      </c>
      <c r="BH2043" s="95">
        <v>10384957</v>
      </c>
      <c r="BI2043" s="95">
        <v>9399784</v>
      </c>
      <c r="BJ2043" s="95">
        <v>3752</v>
      </c>
      <c r="BK2043" s="95">
        <v>3532</v>
      </c>
      <c r="BL2043" s="72">
        <v>234.69</v>
      </c>
      <c r="BM2043" s="72">
        <v>243.54</v>
      </c>
      <c r="BN2043" s="72">
        <v>478.23</v>
      </c>
      <c r="BO2043" s="95">
        <v>10611899</v>
      </c>
      <c r="BP2043" s="95">
        <v>10284371</v>
      </c>
      <c r="BQ2043" s="95">
        <v>3768</v>
      </c>
      <c r="BR2043" s="95">
        <v>3519</v>
      </c>
      <c r="BS2043" s="72">
        <v>237.7</v>
      </c>
      <c r="BT2043" s="72">
        <v>263.01</v>
      </c>
      <c r="BU2043" s="72">
        <v>500.71</v>
      </c>
      <c r="BV2043" s="95">
        <v>10565311.710000001</v>
      </c>
      <c r="BW2043" s="95">
        <v>10898166.199999999</v>
      </c>
      <c r="BX2043" s="95">
        <v>3704</v>
      </c>
      <c r="BY2043" s="95">
        <v>3453</v>
      </c>
      <c r="BZ2043" s="95">
        <v>3840</v>
      </c>
      <c r="CA2043" s="95">
        <v>3712</v>
      </c>
      <c r="CB2043" s="95">
        <v>3646</v>
      </c>
      <c r="CC2043" s="95">
        <v>3650</v>
      </c>
      <c r="CD2043" s="95">
        <v>3581</v>
      </c>
      <c r="CE2043" s="72">
        <v>650.75523149000003</v>
      </c>
      <c r="CF2043" s="72">
        <v>676.59346364999999</v>
      </c>
      <c r="CG2043" s="72">
        <v>712.40329333</v>
      </c>
      <c r="CH2043" s="72">
        <v>716.50152150999998</v>
      </c>
      <c r="CI2043" s="72">
        <v>731.52548966999996</v>
      </c>
      <c r="CJ2043" s="96">
        <v>0.62541179889999998</v>
      </c>
      <c r="CK2043" s="96">
        <v>0.63497509669999996</v>
      </c>
      <c r="CL2043" s="96">
        <v>0.63507567170000001</v>
      </c>
      <c r="CM2043" s="96">
        <v>0.66745147869999999</v>
      </c>
      <c r="CN2043" s="96">
        <v>0.68447375669999999</v>
      </c>
      <c r="CO2043" s="96">
        <v>0.92841282950000004</v>
      </c>
      <c r="CP2043" s="96">
        <v>0.69955685649999999</v>
      </c>
      <c r="CQ2043" s="96">
        <v>0.99584056389999998</v>
      </c>
      <c r="CR2043" s="96">
        <v>0.7024786717</v>
      </c>
      <c r="CS2043" s="95">
        <v>3574</v>
      </c>
      <c r="CT2043" s="95">
        <v>3519</v>
      </c>
      <c r="CU2043" s="95">
        <v>3459</v>
      </c>
      <c r="CV2043" s="95">
        <v>3438</v>
      </c>
      <c r="CW2043" s="95">
        <v>3405</v>
      </c>
      <c r="CX2043" s="96">
        <v>0.939193218</v>
      </c>
      <c r="CY2043" s="96">
        <v>0.92307259500000005</v>
      </c>
      <c r="CZ2043" s="96">
        <v>0.92910772500000005</v>
      </c>
      <c r="DA2043" s="96">
        <v>0.92758874499999999</v>
      </c>
      <c r="DB2043" s="96">
        <v>0.92274256099999996</v>
      </c>
      <c r="DC2043">
        <v>2013</v>
      </c>
      <c r="DD2043" s="6">
        <v>3568.2</v>
      </c>
      <c r="DE2043" s="96">
        <v>2.4572690999999998E-3</v>
      </c>
      <c r="DF2043" s="72">
        <v>538.16999999999996</v>
      </c>
      <c r="DG2043" s="96">
        <v>1</v>
      </c>
      <c r="DH2043" s="72">
        <v>538.16999999999996</v>
      </c>
      <c r="DI2043" s="72">
        <v>643.00114846999998</v>
      </c>
      <c r="DJ2043" s="96">
        <v>1</v>
      </c>
      <c r="DK2043" s="72">
        <v>538.16999999999996</v>
      </c>
      <c r="DL2043" s="96">
        <v>1</v>
      </c>
      <c r="DM2043" s="72">
        <v>538.16999999999996</v>
      </c>
      <c r="DN2043" s="96">
        <v>1</v>
      </c>
      <c r="DO2043" s="96">
        <v>8.4480000000000006E-3</v>
      </c>
      <c r="DP2043" s="72">
        <v>4.55</v>
      </c>
      <c r="DQ2043" s="72">
        <v>533.62</v>
      </c>
      <c r="DR2043" t="s">
        <v>1294</v>
      </c>
      <c r="DT2043" t="s">
        <v>1268</v>
      </c>
    </row>
    <row r="2044" spans="1:124" x14ac:dyDescent="0.3">
      <c r="A2044" t="s">
        <v>1295</v>
      </c>
      <c r="B2044">
        <v>35470</v>
      </c>
      <c r="C2044" s="95">
        <v>528</v>
      </c>
      <c r="D2044" s="95">
        <v>1592882</v>
      </c>
      <c r="E2044" s="95">
        <v>512</v>
      </c>
      <c r="F2044" s="95">
        <v>1403690</v>
      </c>
      <c r="G2044" s="95">
        <v>34</v>
      </c>
      <c r="H2044" s="95">
        <v>46273</v>
      </c>
      <c r="I2044" s="95">
        <v>31</v>
      </c>
      <c r="J2044" s="95">
        <v>77246</v>
      </c>
      <c r="K2044" s="95">
        <v>512</v>
      </c>
      <c r="L2044" s="95">
        <v>1534720</v>
      </c>
      <c r="M2044" s="95">
        <v>491</v>
      </c>
      <c r="N2044" s="95">
        <v>1764243</v>
      </c>
      <c r="O2044" s="95">
        <v>39</v>
      </c>
      <c r="P2044" s="95">
        <v>53958</v>
      </c>
      <c r="Q2044" s="95">
        <v>34</v>
      </c>
      <c r="R2044" s="95">
        <v>78958</v>
      </c>
      <c r="S2044" s="95">
        <v>511</v>
      </c>
      <c r="T2044" s="95">
        <v>1798556</v>
      </c>
      <c r="U2044" s="95">
        <v>486</v>
      </c>
      <c r="V2044" s="95">
        <v>1926601</v>
      </c>
      <c r="W2044" s="95">
        <v>33</v>
      </c>
      <c r="X2044" s="95">
        <v>38736</v>
      </c>
      <c r="Y2044" s="95">
        <v>27</v>
      </c>
      <c r="Z2044" s="95">
        <v>60041</v>
      </c>
      <c r="AA2044" s="95">
        <v>503</v>
      </c>
      <c r="AB2044" s="95">
        <v>2028022</v>
      </c>
      <c r="AC2044" s="95">
        <v>477</v>
      </c>
      <c r="AD2044" s="95">
        <v>1671343</v>
      </c>
      <c r="AE2044" s="95">
        <v>42</v>
      </c>
      <c r="AF2044" s="95">
        <v>53992</v>
      </c>
      <c r="AG2044" s="95">
        <v>34</v>
      </c>
      <c r="AH2044" s="95">
        <v>48092</v>
      </c>
      <c r="AI2044" s="95">
        <v>488</v>
      </c>
      <c r="AJ2044" s="95">
        <v>1279170</v>
      </c>
      <c r="AK2044" s="95">
        <v>458</v>
      </c>
      <c r="AL2044" s="95">
        <v>1715562.37</v>
      </c>
      <c r="AM2044" s="95">
        <v>38</v>
      </c>
      <c r="AN2044" s="95">
        <v>68281</v>
      </c>
      <c r="AO2044" s="95">
        <v>32</v>
      </c>
      <c r="AP2044" s="95">
        <v>84034</v>
      </c>
      <c r="AQ2044" s="72">
        <v>243.05</v>
      </c>
      <c r="AR2044" s="72">
        <v>227.28</v>
      </c>
      <c r="AS2044" s="72">
        <v>470.33</v>
      </c>
      <c r="AT2044" s="95">
        <v>1639155</v>
      </c>
      <c r="AU2044" s="95">
        <v>1480936</v>
      </c>
      <c r="AV2044" s="95">
        <v>562</v>
      </c>
      <c r="AW2044" s="95">
        <v>543</v>
      </c>
      <c r="AX2044" s="72">
        <v>240.27</v>
      </c>
      <c r="AY2044" s="72">
        <v>292.57</v>
      </c>
      <c r="AZ2044" s="72">
        <v>532.84</v>
      </c>
      <c r="BA2044" s="95">
        <v>1588678</v>
      </c>
      <c r="BB2044" s="95">
        <v>1843201</v>
      </c>
      <c r="BC2044" s="95">
        <v>551</v>
      </c>
      <c r="BD2044" s="95">
        <v>525</v>
      </c>
      <c r="BE2044" s="72">
        <v>281.45</v>
      </c>
      <c r="BF2044" s="72">
        <v>322.72000000000003</v>
      </c>
      <c r="BG2044" s="72">
        <v>604.16999999999996</v>
      </c>
      <c r="BH2044" s="95">
        <v>1837292</v>
      </c>
      <c r="BI2044" s="95">
        <v>1986642</v>
      </c>
      <c r="BJ2044" s="95">
        <v>544</v>
      </c>
      <c r="BK2044" s="95">
        <v>513</v>
      </c>
      <c r="BL2044" s="72">
        <v>318.35000000000002</v>
      </c>
      <c r="BM2044" s="72">
        <v>280.39999999999998</v>
      </c>
      <c r="BN2044" s="72">
        <v>598.75</v>
      </c>
      <c r="BO2044" s="95">
        <v>2082014</v>
      </c>
      <c r="BP2044" s="95">
        <v>1719435</v>
      </c>
      <c r="BQ2044" s="95">
        <v>545</v>
      </c>
      <c r="BR2044" s="95">
        <v>511</v>
      </c>
      <c r="BS2044" s="72">
        <v>213.47</v>
      </c>
      <c r="BT2044" s="72">
        <v>306.05</v>
      </c>
      <c r="BU2044" s="72">
        <v>519.52</v>
      </c>
      <c r="BV2044" s="95">
        <v>1347451</v>
      </c>
      <c r="BW2044" s="95">
        <v>1799596.37</v>
      </c>
      <c r="BX2044" s="95">
        <v>526</v>
      </c>
      <c r="BY2044" s="95">
        <v>490</v>
      </c>
      <c r="BZ2044" s="95">
        <v>553</v>
      </c>
      <c r="CA2044" s="95">
        <v>538</v>
      </c>
      <c r="CB2044" s="95">
        <v>529</v>
      </c>
      <c r="CC2044" s="95">
        <v>529</v>
      </c>
      <c r="CD2044" s="95">
        <v>508</v>
      </c>
      <c r="CE2044" s="72">
        <v>650.75523149000003</v>
      </c>
      <c r="CF2044" s="72">
        <v>676.59346364999999</v>
      </c>
      <c r="CG2044" s="72">
        <v>712.40329333</v>
      </c>
      <c r="CH2044" s="72">
        <v>716.50152150999998</v>
      </c>
      <c r="CI2044" s="72">
        <v>731.52548966999996</v>
      </c>
      <c r="CJ2044" s="96">
        <v>0.72274486199999999</v>
      </c>
      <c r="CK2044" s="96">
        <v>0.78753347269999996</v>
      </c>
      <c r="CL2044" s="96">
        <v>0.84807300259999996</v>
      </c>
      <c r="CM2044" s="96">
        <v>0.83565768110000005</v>
      </c>
      <c r="CN2044" s="96">
        <v>0.71018714640000002</v>
      </c>
      <c r="CO2044" s="96">
        <v>0.87796550449999999</v>
      </c>
      <c r="CP2044" s="96">
        <v>0.88937347649999998</v>
      </c>
      <c r="CQ2044" s="96">
        <v>0.99584056389999998</v>
      </c>
      <c r="CR2044" s="96">
        <v>0.89308809229999997</v>
      </c>
      <c r="CS2044" s="95">
        <v>562</v>
      </c>
      <c r="CT2044" s="95">
        <v>566</v>
      </c>
      <c r="CU2044" s="95">
        <v>554</v>
      </c>
      <c r="CV2044" s="95">
        <v>550</v>
      </c>
      <c r="CW2044" s="95">
        <v>538</v>
      </c>
      <c r="CX2044" s="96">
        <v>0.88023494599999996</v>
      </c>
      <c r="CY2044" s="96">
        <v>0.84313647199999997</v>
      </c>
      <c r="CZ2044" s="96">
        <v>0.89957945900000003</v>
      </c>
      <c r="DA2044" s="96">
        <v>0.89152998699999997</v>
      </c>
      <c r="DB2044" s="96">
        <v>0.87611273499999998</v>
      </c>
      <c r="DC2044">
        <v>2013</v>
      </c>
      <c r="DD2044" s="6">
        <v>516.4</v>
      </c>
      <c r="DE2044" s="96">
        <v>2.8213381000000001E-3</v>
      </c>
      <c r="DF2044" s="72">
        <v>683.95</v>
      </c>
      <c r="DG2044" s="96">
        <v>1</v>
      </c>
      <c r="DH2044" s="72">
        <v>683.95</v>
      </c>
      <c r="DI2044" s="72">
        <v>643.00114846999998</v>
      </c>
      <c r="DJ2044" s="96">
        <v>0.71860976889999995</v>
      </c>
      <c r="DK2044" s="72">
        <v>672.42739319999998</v>
      </c>
      <c r="DL2044" s="96">
        <v>1.0094877960999999</v>
      </c>
      <c r="DM2044" s="72">
        <v>678.80724721000001</v>
      </c>
      <c r="DN2044" s="96">
        <v>1</v>
      </c>
      <c r="DO2044" s="96">
        <v>9.2130000000000007E-3</v>
      </c>
      <c r="DP2044" s="72">
        <v>6.25</v>
      </c>
      <c r="DQ2044" s="72">
        <v>672.56</v>
      </c>
      <c r="DR2044" t="s">
        <v>1295</v>
      </c>
      <c r="DT2044" t="s">
        <v>1268</v>
      </c>
    </row>
    <row r="2045" spans="1:124" x14ac:dyDescent="0.3">
      <c r="A2045" t="s">
        <v>1296</v>
      </c>
      <c r="B2045">
        <v>35480</v>
      </c>
      <c r="C2045" s="95">
        <v>1388</v>
      </c>
      <c r="D2045" s="95">
        <v>4952828</v>
      </c>
      <c r="E2045" s="95">
        <v>1321</v>
      </c>
      <c r="F2045" s="95">
        <v>3656658</v>
      </c>
      <c r="G2045" s="95">
        <v>107</v>
      </c>
      <c r="H2045" s="95">
        <v>175343</v>
      </c>
      <c r="I2045" s="95">
        <v>89</v>
      </c>
      <c r="J2045" s="95">
        <v>143851</v>
      </c>
      <c r="K2045" s="95">
        <v>1360</v>
      </c>
      <c r="L2045" s="95">
        <v>4715340</v>
      </c>
      <c r="M2045" s="95">
        <v>1287</v>
      </c>
      <c r="N2045" s="95">
        <v>3400692</v>
      </c>
      <c r="O2045" s="95">
        <v>108</v>
      </c>
      <c r="P2045" s="95">
        <v>277420</v>
      </c>
      <c r="Q2045" s="95">
        <v>89</v>
      </c>
      <c r="R2045" s="95">
        <v>193558</v>
      </c>
      <c r="S2045" s="95">
        <v>1352</v>
      </c>
      <c r="T2045" s="95">
        <v>4904447</v>
      </c>
      <c r="U2045" s="95">
        <v>1276</v>
      </c>
      <c r="V2045" s="95">
        <v>3582620</v>
      </c>
      <c r="W2045" s="95">
        <v>114</v>
      </c>
      <c r="X2045" s="95">
        <v>341065</v>
      </c>
      <c r="Y2045" s="95">
        <v>95</v>
      </c>
      <c r="Z2045" s="95">
        <v>332788</v>
      </c>
      <c r="AA2045" s="95">
        <v>1324</v>
      </c>
      <c r="AB2045" s="95">
        <v>4616297</v>
      </c>
      <c r="AC2045" s="95">
        <v>1247</v>
      </c>
      <c r="AD2045" s="95">
        <v>3834555</v>
      </c>
      <c r="AE2045" s="95">
        <v>114</v>
      </c>
      <c r="AF2045" s="95">
        <v>80393</v>
      </c>
      <c r="AG2045" s="95">
        <v>92</v>
      </c>
      <c r="AH2045" s="95">
        <v>209653</v>
      </c>
      <c r="AI2045" s="95">
        <v>1322</v>
      </c>
      <c r="AJ2045" s="95">
        <v>4357720.38</v>
      </c>
      <c r="AK2045" s="95">
        <v>1250</v>
      </c>
      <c r="AL2045" s="95">
        <v>4094953.83</v>
      </c>
      <c r="AM2045" s="95">
        <v>124</v>
      </c>
      <c r="AN2045" s="95">
        <v>243870</v>
      </c>
      <c r="AO2045" s="95">
        <v>102</v>
      </c>
      <c r="AP2045" s="95">
        <v>243939.35</v>
      </c>
      <c r="AQ2045" s="72">
        <v>285.85000000000002</v>
      </c>
      <c r="AR2045" s="72">
        <v>224.62</v>
      </c>
      <c r="AS2045" s="72">
        <v>510.47</v>
      </c>
      <c r="AT2045" s="95">
        <v>5128171</v>
      </c>
      <c r="AU2045" s="95">
        <v>3800509</v>
      </c>
      <c r="AV2045" s="95">
        <v>1495</v>
      </c>
      <c r="AW2045" s="95">
        <v>1410</v>
      </c>
      <c r="AX2045" s="72">
        <v>283.42</v>
      </c>
      <c r="AY2045" s="72">
        <v>217.68</v>
      </c>
      <c r="AZ2045" s="72">
        <v>501.1</v>
      </c>
      <c r="BA2045" s="95">
        <v>4992760</v>
      </c>
      <c r="BB2045" s="95">
        <v>3594250</v>
      </c>
      <c r="BC2045" s="95">
        <v>1468</v>
      </c>
      <c r="BD2045" s="95">
        <v>1376</v>
      </c>
      <c r="BE2045" s="72">
        <v>298.18</v>
      </c>
      <c r="BF2045" s="72">
        <v>237.99</v>
      </c>
      <c r="BG2045" s="72">
        <v>536.16999999999996</v>
      </c>
      <c r="BH2045" s="95">
        <v>5245512</v>
      </c>
      <c r="BI2045" s="95">
        <v>3915408</v>
      </c>
      <c r="BJ2045" s="95">
        <v>1466</v>
      </c>
      <c r="BK2045" s="95">
        <v>1371</v>
      </c>
      <c r="BL2045" s="72">
        <v>272.18</v>
      </c>
      <c r="BM2045" s="72">
        <v>251.69</v>
      </c>
      <c r="BN2045" s="72">
        <v>523.87</v>
      </c>
      <c r="BO2045" s="95">
        <v>4696690</v>
      </c>
      <c r="BP2045" s="95">
        <v>4044208</v>
      </c>
      <c r="BQ2045" s="95">
        <v>1438</v>
      </c>
      <c r="BR2045" s="95">
        <v>1339</v>
      </c>
      <c r="BS2045" s="72">
        <v>265.19</v>
      </c>
      <c r="BT2045" s="72">
        <v>267.44</v>
      </c>
      <c r="BU2045" s="72">
        <v>532.63</v>
      </c>
      <c r="BV2045" s="95">
        <v>4601590.38</v>
      </c>
      <c r="BW2045" s="95">
        <v>4338893.18</v>
      </c>
      <c r="BX2045" s="95">
        <v>1446</v>
      </c>
      <c r="BY2045" s="95">
        <v>1352</v>
      </c>
      <c r="BZ2045" s="95">
        <v>1454</v>
      </c>
      <c r="CA2045" s="95">
        <v>1424</v>
      </c>
      <c r="CB2045" s="95">
        <v>1420</v>
      </c>
      <c r="CC2045" s="95">
        <v>1391</v>
      </c>
      <c r="CD2045" s="95">
        <v>1400</v>
      </c>
      <c r="CE2045" s="72">
        <v>650.75523149000003</v>
      </c>
      <c r="CF2045" s="72">
        <v>676.59346364999999</v>
      </c>
      <c r="CG2045" s="72">
        <v>712.40329333</v>
      </c>
      <c r="CH2045" s="72">
        <v>716.50152150999998</v>
      </c>
      <c r="CI2045" s="72">
        <v>731.52548966999996</v>
      </c>
      <c r="CJ2045" s="96">
        <v>0.78442703999999996</v>
      </c>
      <c r="CK2045" s="96">
        <v>0.74062199370000004</v>
      </c>
      <c r="CL2045" s="96">
        <v>0.75262145049999996</v>
      </c>
      <c r="CM2045" s="96">
        <v>0.73114987789999997</v>
      </c>
      <c r="CN2045" s="96">
        <v>0.72810859979999998</v>
      </c>
      <c r="CO2045" s="96">
        <v>0.90475664300000003</v>
      </c>
      <c r="CP2045" s="96">
        <v>0.82606278519999998</v>
      </c>
      <c r="CQ2045" s="96">
        <v>0.99584056389999998</v>
      </c>
      <c r="CR2045" s="96">
        <v>0.82951297339999996</v>
      </c>
      <c r="CS2045" s="95">
        <v>1369</v>
      </c>
      <c r="CT2045" s="95">
        <v>1338</v>
      </c>
      <c r="CU2045" s="95">
        <v>1364</v>
      </c>
      <c r="CV2045" s="95">
        <v>1358</v>
      </c>
      <c r="CW2045" s="95">
        <v>1376</v>
      </c>
      <c r="CX2045" s="96">
        <v>0.91029777199999995</v>
      </c>
      <c r="CY2045" s="96">
        <v>0.90017204900000003</v>
      </c>
      <c r="CZ2045" s="96">
        <v>0.92230958900000004</v>
      </c>
      <c r="DA2045" s="96">
        <v>0.90625164599999997</v>
      </c>
      <c r="DB2045" s="96">
        <v>0.884826373</v>
      </c>
      <c r="DC2045">
        <v>2013</v>
      </c>
      <c r="DD2045" s="6">
        <v>1369.6</v>
      </c>
      <c r="DE2045" s="96">
        <v>2.9488202000000001E-3</v>
      </c>
      <c r="DF2045" s="72">
        <v>635.17999999999995</v>
      </c>
      <c r="DG2045" s="96">
        <v>1</v>
      </c>
      <c r="DH2045" s="72">
        <v>635.17999999999995</v>
      </c>
      <c r="DI2045" s="72">
        <v>643.00114846999998</v>
      </c>
      <c r="DJ2045" s="96">
        <v>1</v>
      </c>
      <c r="DK2045" s="72">
        <v>635.17999999999995</v>
      </c>
      <c r="DL2045" s="96">
        <v>1</v>
      </c>
      <c r="DM2045" s="72">
        <v>635.17999999999995</v>
      </c>
      <c r="DN2045" s="96">
        <v>1</v>
      </c>
      <c r="DO2045" s="96">
        <v>1.1051999999999999E-2</v>
      </c>
      <c r="DP2045" s="72">
        <v>7.02</v>
      </c>
      <c r="DQ2045" s="72">
        <v>628.16</v>
      </c>
      <c r="DR2045" t="s">
        <v>1296</v>
      </c>
      <c r="DT2045" t="s">
        <v>1268</v>
      </c>
    </row>
    <row r="2046" spans="1:124" x14ac:dyDescent="0.3">
      <c r="A2046" t="s">
        <v>1297</v>
      </c>
      <c r="B2046">
        <v>35490</v>
      </c>
      <c r="C2046" s="95">
        <v>2113</v>
      </c>
      <c r="D2046" s="95">
        <v>6668755</v>
      </c>
      <c r="E2046" s="95">
        <v>2033</v>
      </c>
      <c r="F2046" s="95">
        <v>6884984</v>
      </c>
      <c r="G2046" s="95">
        <v>292</v>
      </c>
      <c r="H2046" s="95">
        <v>669877</v>
      </c>
      <c r="I2046" s="95">
        <v>275</v>
      </c>
      <c r="J2046" s="95">
        <v>556164</v>
      </c>
      <c r="K2046" s="95">
        <v>2063</v>
      </c>
      <c r="L2046" s="95">
        <v>7010173</v>
      </c>
      <c r="M2046" s="95">
        <v>1968</v>
      </c>
      <c r="N2046" s="95">
        <v>6027194</v>
      </c>
      <c r="O2046" s="95">
        <v>282</v>
      </c>
      <c r="P2046" s="95">
        <v>711370</v>
      </c>
      <c r="Q2046" s="95">
        <v>260</v>
      </c>
      <c r="R2046" s="95">
        <v>662410</v>
      </c>
      <c r="S2046" s="95">
        <v>2050</v>
      </c>
      <c r="T2046" s="95">
        <v>7444471</v>
      </c>
      <c r="U2046" s="95">
        <v>1949</v>
      </c>
      <c r="V2046" s="95">
        <v>6130550</v>
      </c>
      <c r="W2046" s="95">
        <v>282</v>
      </c>
      <c r="X2046" s="95">
        <v>845677</v>
      </c>
      <c r="Y2046" s="95">
        <v>262</v>
      </c>
      <c r="Z2046" s="95">
        <v>666834</v>
      </c>
      <c r="AA2046" s="95">
        <v>2004</v>
      </c>
      <c r="AB2046" s="95">
        <v>7025541</v>
      </c>
      <c r="AC2046" s="95">
        <v>1899</v>
      </c>
      <c r="AD2046" s="95">
        <v>6384668</v>
      </c>
      <c r="AE2046" s="95">
        <v>220</v>
      </c>
      <c r="AF2046" s="95">
        <v>940345</v>
      </c>
      <c r="AG2046" s="95">
        <v>201</v>
      </c>
      <c r="AH2046" s="95">
        <v>720701</v>
      </c>
      <c r="AI2046" s="95">
        <v>1992</v>
      </c>
      <c r="AJ2046" s="95">
        <v>6616902.5599999996</v>
      </c>
      <c r="AK2046" s="95">
        <v>1886</v>
      </c>
      <c r="AL2046" s="95">
        <v>7259485.1799999997</v>
      </c>
      <c r="AM2046" s="95">
        <v>186</v>
      </c>
      <c r="AN2046" s="95">
        <v>788943</v>
      </c>
      <c r="AO2046" s="95">
        <v>164</v>
      </c>
      <c r="AP2046" s="95">
        <v>799470.59</v>
      </c>
      <c r="AQ2046" s="72">
        <v>254.28</v>
      </c>
      <c r="AR2046" s="72">
        <v>268.67</v>
      </c>
      <c r="AS2046" s="72">
        <v>522.95000000000005</v>
      </c>
      <c r="AT2046" s="95">
        <v>7338632</v>
      </c>
      <c r="AU2046" s="95">
        <v>7441148</v>
      </c>
      <c r="AV2046" s="95">
        <v>2405</v>
      </c>
      <c r="AW2046" s="95">
        <v>2308</v>
      </c>
      <c r="AX2046" s="72">
        <v>274.39999999999998</v>
      </c>
      <c r="AY2046" s="72">
        <v>250.21</v>
      </c>
      <c r="AZ2046" s="72">
        <v>524.61</v>
      </c>
      <c r="BA2046" s="95">
        <v>7721543</v>
      </c>
      <c r="BB2046" s="95">
        <v>6689604</v>
      </c>
      <c r="BC2046" s="95">
        <v>2345</v>
      </c>
      <c r="BD2046" s="95">
        <v>2228</v>
      </c>
      <c r="BE2046" s="72">
        <v>296.25</v>
      </c>
      <c r="BF2046" s="72">
        <v>256.2</v>
      </c>
      <c r="BG2046" s="72">
        <v>552.45000000000005</v>
      </c>
      <c r="BH2046" s="95">
        <v>8290148</v>
      </c>
      <c r="BI2046" s="95">
        <v>6797384</v>
      </c>
      <c r="BJ2046" s="95">
        <v>2332</v>
      </c>
      <c r="BK2046" s="95">
        <v>2211</v>
      </c>
      <c r="BL2046" s="72">
        <v>298.48</v>
      </c>
      <c r="BM2046" s="72">
        <v>281.95999999999998</v>
      </c>
      <c r="BN2046" s="72">
        <v>580.44000000000005</v>
      </c>
      <c r="BO2046" s="95">
        <v>7965886</v>
      </c>
      <c r="BP2046" s="95">
        <v>7105369</v>
      </c>
      <c r="BQ2046" s="95">
        <v>2224</v>
      </c>
      <c r="BR2046" s="95">
        <v>2100</v>
      </c>
      <c r="BS2046" s="72">
        <v>283.36</v>
      </c>
      <c r="BT2046" s="72">
        <v>327.60000000000002</v>
      </c>
      <c r="BU2046" s="72">
        <v>610.96</v>
      </c>
      <c r="BV2046" s="95">
        <v>7405845.5599999996</v>
      </c>
      <c r="BW2046" s="95">
        <v>8058955.7699999996</v>
      </c>
      <c r="BX2046" s="95">
        <v>2178</v>
      </c>
      <c r="BY2046" s="95">
        <v>2050</v>
      </c>
      <c r="BZ2046" s="95">
        <v>2359</v>
      </c>
      <c r="CA2046" s="95">
        <v>2289</v>
      </c>
      <c r="CB2046" s="95">
        <v>2274</v>
      </c>
      <c r="CC2046" s="95">
        <v>2165</v>
      </c>
      <c r="CD2046" s="95">
        <v>2115</v>
      </c>
      <c r="CE2046" s="72">
        <v>650.75523149000003</v>
      </c>
      <c r="CF2046" s="72">
        <v>676.59346364999999</v>
      </c>
      <c r="CG2046" s="72">
        <v>712.40329333</v>
      </c>
      <c r="CH2046" s="72">
        <v>716.50152150999998</v>
      </c>
      <c r="CI2046" s="72">
        <v>731.52548966999996</v>
      </c>
      <c r="CJ2046" s="96">
        <v>0.80360475750000004</v>
      </c>
      <c r="CK2046" s="96">
        <v>0.77536959520000004</v>
      </c>
      <c r="CL2046" s="96">
        <v>0.77547367509999998</v>
      </c>
      <c r="CM2046" s="96">
        <v>0.81010295519999997</v>
      </c>
      <c r="CN2046" s="96">
        <v>0.83518620830000001</v>
      </c>
      <c r="CO2046" s="96">
        <v>0.84582110629999996</v>
      </c>
      <c r="CP2046" s="96">
        <v>0.9457643375</v>
      </c>
      <c r="CQ2046" s="96">
        <v>0.99584056389999998</v>
      </c>
      <c r="CR2046" s="96">
        <v>0.94971447909999995</v>
      </c>
      <c r="CS2046" s="95">
        <v>2261</v>
      </c>
      <c r="CT2046" s="95">
        <v>2210</v>
      </c>
      <c r="CU2046" s="95">
        <v>2206</v>
      </c>
      <c r="CV2046" s="95">
        <v>2183</v>
      </c>
      <c r="CW2046" s="95">
        <v>2166</v>
      </c>
      <c r="CX2046" s="96">
        <v>0.86394194800000002</v>
      </c>
      <c r="CY2046" s="96">
        <v>0.84749862300000001</v>
      </c>
      <c r="CZ2046" s="96">
        <v>0.83735837800000001</v>
      </c>
      <c r="DA2046" s="96">
        <v>0.82541866100000005</v>
      </c>
      <c r="DB2046" s="96">
        <v>0.85437548399999996</v>
      </c>
      <c r="DC2046">
        <v>2013</v>
      </c>
      <c r="DD2046" s="6">
        <v>2179.4</v>
      </c>
      <c r="DE2046" s="96">
        <v>3.7490414E-3</v>
      </c>
      <c r="DF2046" s="72">
        <v>726.64</v>
      </c>
      <c r="DG2046" s="96">
        <v>1</v>
      </c>
      <c r="DH2046" s="72">
        <v>726.64</v>
      </c>
      <c r="DI2046" s="72">
        <v>643.00114846999998</v>
      </c>
      <c r="DJ2046" s="96">
        <v>1</v>
      </c>
      <c r="DK2046" s="72">
        <v>726.64</v>
      </c>
      <c r="DL2046" s="96">
        <v>1</v>
      </c>
      <c r="DM2046" s="72">
        <v>726.64</v>
      </c>
      <c r="DN2046" s="96">
        <v>1</v>
      </c>
      <c r="DO2046" s="96">
        <v>1.4784E-2</v>
      </c>
      <c r="DP2046" s="72">
        <v>10.74</v>
      </c>
      <c r="DQ2046" s="72">
        <v>715.9</v>
      </c>
      <c r="DR2046" t="s">
        <v>1297</v>
      </c>
      <c r="DT2046" t="s">
        <v>1268</v>
      </c>
    </row>
    <row r="2047" spans="1:124" x14ac:dyDescent="0.3">
      <c r="A2047" t="s">
        <v>1298</v>
      </c>
      <c r="B2047">
        <v>35500</v>
      </c>
      <c r="C2047" s="95">
        <v>7253</v>
      </c>
      <c r="D2047" s="95">
        <v>20663596</v>
      </c>
      <c r="E2047" s="95">
        <v>7043</v>
      </c>
      <c r="F2047" s="95">
        <v>21018975</v>
      </c>
      <c r="G2047" s="95">
        <v>1066</v>
      </c>
      <c r="H2047" s="95">
        <v>2608393</v>
      </c>
      <c r="I2047" s="95">
        <v>956</v>
      </c>
      <c r="J2047" s="95">
        <v>2767029</v>
      </c>
      <c r="K2047" s="95">
        <v>7151</v>
      </c>
      <c r="L2047" s="95">
        <v>22685725</v>
      </c>
      <c r="M2047" s="95">
        <v>6912</v>
      </c>
      <c r="N2047" s="95">
        <v>22590358</v>
      </c>
      <c r="O2047" s="95">
        <v>1068</v>
      </c>
      <c r="P2047" s="95">
        <v>2303386</v>
      </c>
      <c r="Q2047" s="95">
        <v>958</v>
      </c>
      <c r="R2047" s="95">
        <v>2994809</v>
      </c>
      <c r="S2047" s="95">
        <v>7218</v>
      </c>
      <c r="T2047" s="95">
        <v>23804970</v>
      </c>
      <c r="U2047" s="95">
        <v>6955</v>
      </c>
      <c r="V2047" s="95">
        <v>22150853</v>
      </c>
      <c r="W2047" s="95">
        <v>1086</v>
      </c>
      <c r="X2047" s="95">
        <v>3409672</v>
      </c>
      <c r="Y2047" s="95">
        <v>966</v>
      </c>
      <c r="Z2047" s="95">
        <v>3121021</v>
      </c>
      <c r="AA2047" s="95">
        <v>7349</v>
      </c>
      <c r="AB2047" s="95">
        <v>25288776</v>
      </c>
      <c r="AC2047" s="95">
        <v>7060</v>
      </c>
      <c r="AD2047" s="95">
        <v>23831103</v>
      </c>
      <c r="AE2047" s="95">
        <v>1118</v>
      </c>
      <c r="AF2047" s="95">
        <v>3411248</v>
      </c>
      <c r="AG2047" s="95">
        <v>998</v>
      </c>
      <c r="AH2047" s="95">
        <v>3260305</v>
      </c>
      <c r="AI2047" s="95">
        <v>7422</v>
      </c>
      <c r="AJ2047" s="95">
        <v>27078318.399999999</v>
      </c>
      <c r="AK2047" s="95">
        <v>7082</v>
      </c>
      <c r="AL2047" s="95">
        <v>24720748.620000001</v>
      </c>
      <c r="AM2047" s="95">
        <v>1127</v>
      </c>
      <c r="AN2047" s="95">
        <v>2887112</v>
      </c>
      <c r="AO2047" s="95">
        <v>1024</v>
      </c>
      <c r="AP2047" s="95">
        <v>3571334.29</v>
      </c>
      <c r="AQ2047" s="72">
        <v>233.12</v>
      </c>
      <c r="AR2047" s="72">
        <v>247.8</v>
      </c>
      <c r="AS2047" s="72">
        <v>480.92</v>
      </c>
      <c r="AT2047" s="95">
        <v>23271989</v>
      </c>
      <c r="AU2047" s="95">
        <v>23786004</v>
      </c>
      <c r="AV2047" s="95">
        <v>8319</v>
      </c>
      <c r="AW2047" s="95">
        <v>7999</v>
      </c>
      <c r="AX2047" s="72">
        <v>253.37</v>
      </c>
      <c r="AY2047" s="72">
        <v>270.91000000000003</v>
      </c>
      <c r="AZ2047" s="72">
        <v>524.28</v>
      </c>
      <c r="BA2047" s="95">
        <v>24989111</v>
      </c>
      <c r="BB2047" s="95">
        <v>25585167</v>
      </c>
      <c r="BC2047" s="95">
        <v>8219</v>
      </c>
      <c r="BD2047" s="95">
        <v>7870</v>
      </c>
      <c r="BE2047" s="72">
        <v>273.11</v>
      </c>
      <c r="BF2047" s="72">
        <v>265.87</v>
      </c>
      <c r="BG2047" s="72">
        <v>538.98</v>
      </c>
      <c r="BH2047" s="95">
        <v>27214642</v>
      </c>
      <c r="BI2047" s="95">
        <v>25271874</v>
      </c>
      <c r="BJ2047" s="95">
        <v>8304</v>
      </c>
      <c r="BK2047" s="95">
        <v>7921</v>
      </c>
      <c r="BL2047" s="72">
        <v>282.47000000000003</v>
      </c>
      <c r="BM2047" s="72">
        <v>280.17</v>
      </c>
      <c r="BN2047" s="72">
        <v>562.64</v>
      </c>
      <c r="BO2047" s="95">
        <v>28700024</v>
      </c>
      <c r="BP2047" s="95">
        <v>27091408</v>
      </c>
      <c r="BQ2047" s="95">
        <v>8467</v>
      </c>
      <c r="BR2047" s="95">
        <v>8058</v>
      </c>
      <c r="BS2047" s="72">
        <v>292.08999999999997</v>
      </c>
      <c r="BT2047" s="72">
        <v>290.86</v>
      </c>
      <c r="BU2047" s="72">
        <v>582.95000000000005</v>
      </c>
      <c r="BV2047" s="95">
        <v>29965430.399999999</v>
      </c>
      <c r="BW2047" s="95">
        <v>28292082.91</v>
      </c>
      <c r="BX2047" s="95">
        <v>8549</v>
      </c>
      <c r="BY2047" s="95">
        <v>8106</v>
      </c>
      <c r="BZ2047" s="95">
        <v>8166</v>
      </c>
      <c r="CA2047" s="95">
        <v>8050</v>
      </c>
      <c r="CB2047" s="95">
        <v>8119</v>
      </c>
      <c r="CC2047" s="95">
        <v>8273</v>
      </c>
      <c r="CD2047" s="95">
        <v>8332</v>
      </c>
      <c r="CE2047" s="72">
        <v>650.75523149000003</v>
      </c>
      <c r="CF2047" s="72">
        <v>676.59346364999999</v>
      </c>
      <c r="CG2047" s="72">
        <v>712.40329333</v>
      </c>
      <c r="CH2047" s="72">
        <v>716.50152150999998</v>
      </c>
      <c r="CI2047" s="72">
        <v>731.52548966999996</v>
      </c>
      <c r="CJ2047" s="96">
        <v>0.73901826179999996</v>
      </c>
      <c r="CK2047" s="96">
        <v>0.77488185769999995</v>
      </c>
      <c r="CL2047" s="96">
        <v>0.75656584559999995</v>
      </c>
      <c r="CM2047" s="96">
        <v>0.78526002120000005</v>
      </c>
      <c r="CN2047" s="96">
        <v>0.79689636009999998</v>
      </c>
      <c r="CO2047" s="96">
        <v>0.9529627141</v>
      </c>
      <c r="CP2047" s="96">
        <v>0.80855678600000003</v>
      </c>
      <c r="CQ2047" s="96">
        <v>0.99584056389999998</v>
      </c>
      <c r="CR2047" s="96">
        <v>0.81193385750000002</v>
      </c>
      <c r="CS2047" s="95">
        <v>7778</v>
      </c>
      <c r="CT2047" s="95">
        <v>7719</v>
      </c>
      <c r="CU2047" s="95">
        <v>7736</v>
      </c>
      <c r="CV2047" s="95">
        <v>7887</v>
      </c>
      <c r="CW2047" s="95">
        <v>7896</v>
      </c>
      <c r="CX2047" s="96">
        <v>0.93381370100000005</v>
      </c>
      <c r="CY2047" s="96">
        <v>0.94621411</v>
      </c>
      <c r="CZ2047" s="96">
        <v>0.96583823800000002</v>
      </c>
      <c r="DA2047" s="96">
        <v>0.96740197900000002</v>
      </c>
      <c r="DB2047" s="96">
        <v>0.95138545500000005</v>
      </c>
      <c r="DC2047">
        <v>2013</v>
      </c>
      <c r="DD2047" s="6">
        <v>7990.8</v>
      </c>
      <c r="DE2047" s="96">
        <v>3.2538645000000001E-3</v>
      </c>
      <c r="DF2047" s="72">
        <v>621.53</v>
      </c>
      <c r="DG2047" s="96">
        <v>1</v>
      </c>
      <c r="DH2047" s="72">
        <v>621.53</v>
      </c>
      <c r="DI2047" s="72">
        <v>643.00114846999998</v>
      </c>
      <c r="DJ2047" s="96">
        <v>1</v>
      </c>
      <c r="DK2047" s="72">
        <v>621.53</v>
      </c>
      <c r="DL2047" s="96">
        <v>1</v>
      </c>
      <c r="DM2047" s="72">
        <v>621.53</v>
      </c>
      <c r="DN2047" s="96">
        <v>1</v>
      </c>
      <c r="DO2047" s="96">
        <v>7.4060000000000003E-3</v>
      </c>
      <c r="DP2047" s="72">
        <v>4.5999999999999996</v>
      </c>
      <c r="DQ2047" s="72">
        <v>616.92999999999995</v>
      </c>
      <c r="DR2047" t="s">
        <v>1298</v>
      </c>
      <c r="DT2047" t="s">
        <v>1268</v>
      </c>
    </row>
    <row r="2048" spans="1:124" x14ac:dyDescent="0.3">
      <c r="A2048" t="s">
        <v>580</v>
      </c>
      <c r="B2048">
        <v>35510</v>
      </c>
      <c r="C2048" s="95">
        <v>1137</v>
      </c>
      <c r="D2048" s="95">
        <v>3302472</v>
      </c>
      <c r="E2048" s="95">
        <v>1110</v>
      </c>
      <c r="F2048" s="95">
        <v>3136066</v>
      </c>
      <c r="G2048" s="95">
        <v>100</v>
      </c>
      <c r="H2048" s="95">
        <v>303416</v>
      </c>
      <c r="I2048" s="95">
        <v>91</v>
      </c>
      <c r="J2048" s="95">
        <v>211218</v>
      </c>
      <c r="K2048" s="95">
        <v>1082</v>
      </c>
      <c r="L2048" s="95">
        <v>2997034</v>
      </c>
      <c r="M2048" s="95">
        <v>1059</v>
      </c>
      <c r="N2048" s="95">
        <v>3210304</v>
      </c>
      <c r="O2048" s="95">
        <v>99</v>
      </c>
      <c r="P2048" s="95">
        <v>214540</v>
      </c>
      <c r="Q2048" s="95">
        <v>88</v>
      </c>
      <c r="R2048" s="95">
        <v>228993</v>
      </c>
      <c r="S2048" s="95">
        <v>1073</v>
      </c>
      <c r="T2048" s="95">
        <v>3581419</v>
      </c>
      <c r="U2048" s="95">
        <v>1047</v>
      </c>
      <c r="V2048" s="95">
        <v>3577109</v>
      </c>
      <c r="W2048" s="95">
        <v>99</v>
      </c>
      <c r="X2048" s="95">
        <v>185342</v>
      </c>
      <c r="Y2048" s="95">
        <v>86</v>
      </c>
      <c r="Z2048" s="95">
        <v>245956</v>
      </c>
      <c r="AA2048" s="95">
        <v>1069</v>
      </c>
      <c r="AB2048" s="95">
        <v>3270541</v>
      </c>
      <c r="AC2048" s="95">
        <v>1045</v>
      </c>
      <c r="AD2048" s="95">
        <v>3624840</v>
      </c>
      <c r="AE2048" s="95">
        <v>107</v>
      </c>
      <c r="AF2048" s="95">
        <v>252326</v>
      </c>
      <c r="AG2048" s="95">
        <v>94</v>
      </c>
      <c r="AH2048" s="95">
        <v>197261</v>
      </c>
      <c r="AI2048" s="95">
        <v>1076</v>
      </c>
      <c r="AJ2048" s="95">
        <v>4368761.9400000004</v>
      </c>
      <c r="AK2048" s="95">
        <v>1059</v>
      </c>
      <c r="AL2048" s="95">
        <v>3778496.91</v>
      </c>
      <c r="AM2048" s="95">
        <v>95</v>
      </c>
      <c r="AN2048" s="95">
        <v>184031</v>
      </c>
      <c r="AO2048" s="95">
        <v>85</v>
      </c>
      <c r="AP2048" s="95">
        <v>277731</v>
      </c>
      <c r="AQ2048" s="72">
        <v>242.92</v>
      </c>
      <c r="AR2048" s="72">
        <v>232.26</v>
      </c>
      <c r="AS2048" s="72">
        <v>475.18</v>
      </c>
      <c r="AT2048" s="95">
        <v>3605888</v>
      </c>
      <c r="AU2048" s="95">
        <v>3347284</v>
      </c>
      <c r="AV2048" s="95">
        <v>1237</v>
      </c>
      <c r="AW2048" s="95">
        <v>1201</v>
      </c>
      <c r="AX2048" s="72">
        <v>226.61</v>
      </c>
      <c r="AY2048" s="72">
        <v>249.88</v>
      </c>
      <c r="AZ2048" s="72">
        <v>476.49</v>
      </c>
      <c r="BA2048" s="95">
        <v>3211574</v>
      </c>
      <c r="BB2048" s="95">
        <v>3439297</v>
      </c>
      <c r="BC2048" s="95">
        <v>1181</v>
      </c>
      <c r="BD2048" s="95">
        <v>1147</v>
      </c>
      <c r="BE2048" s="72">
        <v>267.83</v>
      </c>
      <c r="BF2048" s="72">
        <v>281.19</v>
      </c>
      <c r="BG2048" s="72">
        <v>549.02</v>
      </c>
      <c r="BH2048" s="95">
        <v>3766761</v>
      </c>
      <c r="BI2048" s="95">
        <v>3823065</v>
      </c>
      <c r="BJ2048" s="95">
        <v>1172</v>
      </c>
      <c r="BK2048" s="95">
        <v>1133</v>
      </c>
      <c r="BL2048" s="72">
        <v>249.64</v>
      </c>
      <c r="BM2048" s="72">
        <v>279.64</v>
      </c>
      <c r="BN2048" s="72">
        <v>529.28</v>
      </c>
      <c r="BO2048" s="95">
        <v>3522867</v>
      </c>
      <c r="BP2048" s="95">
        <v>3822101</v>
      </c>
      <c r="BQ2048" s="95">
        <v>1176</v>
      </c>
      <c r="BR2048" s="95">
        <v>1139</v>
      </c>
      <c r="BS2048" s="72">
        <v>324</v>
      </c>
      <c r="BT2048" s="72">
        <v>295.47000000000003</v>
      </c>
      <c r="BU2048" s="72">
        <v>619.47</v>
      </c>
      <c r="BV2048" s="95">
        <v>4552792.9400000004</v>
      </c>
      <c r="BW2048" s="95">
        <v>4056227.91</v>
      </c>
      <c r="BX2048" s="95">
        <v>1171</v>
      </c>
      <c r="BY2048" s="95">
        <v>1144</v>
      </c>
      <c r="BZ2048" s="95">
        <v>1220</v>
      </c>
      <c r="CA2048" s="95">
        <v>1165</v>
      </c>
      <c r="CB2048" s="95">
        <v>1153</v>
      </c>
      <c r="CC2048" s="95">
        <v>1158</v>
      </c>
      <c r="CD2048" s="95">
        <v>1158</v>
      </c>
      <c r="CE2048" s="72">
        <v>650.75523149000003</v>
      </c>
      <c r="CF2048" s="72">
        <v>676.59346364999999</v>
      </c>
      <c r="CG2048" s="72">
        <v>712.40329333</v>
      </c>
      <c r="CH2048" s="72">
        <v>716.50152150999998</v>
      </c>
      <c r="CI2048" s="72">
        <v>731.52548966999996</v>
      </c>
      <c r="CJ2048" s="96">
        <v>0.73019774100000001</v>
      </c>
      <c r="CK2048" s="96">
        <v>0.70424860069999995</v>
      </c>
      <c r="CL2048" s="96">
        <v>0.77065898649999998</v>
      </c>
      <c r="CM2048" s="96">
        <v>0.73870045510000004</v>
      </c>
      <c r="CN2048" s="96">
        <v>0.84681943250000002</v>
      </c>
      <c r="CO2048" s="96">
        <v>0.89459883179999999</v>
      </c>
      <c r="CP2048" s="96">
        <v>0.84744694070000004</v>
      </c>
      <c r="CQ2048" s="96">
        <v>0.99584056389999998</v>
      </c>
      <c r="CR2048" s="96">
        <v>0.85098644339999996</v>
      </c>
      <c r="CS2048" s="95">
        <v>1175</v>
      </c>
      <c r="CT2048" s="95">
        <v>1153</v>
      </c>
      <c r="CU2048" s="95">
        <v>1141</v>
      </c>
      <c r="CV2048" s="95">
        <v>1158</v>
      </c>
      <c r="CW2048" s="95">
        <v>1151</v>
      </c>
      <c r="CX2048" s="96">
        <v>0.91290247999999996</v>
      </c>
      <c r="CY2048" s="96">
        <v>0.861941438</v>
      </c>
      <c r="CZ2048" s="96">
        <v>0.89721515299999999</v>
      </c>
      <c r="DA2048" s="96">
        <v>0.92171848000000001</v>
      </c>
      <c r="DB2048" s="96">
        <v>0.87874949499999999</v>
      </c>
      <c r="DC2048">
        <v>2013</v>
      </c>
      <c r="DD2048" s="6">
        <v>1152.8</v>
      </c>
      <c r="DE2048" s="96">
        <v>1.9369958E-3</v>
      </c>
      <c r="DF2048" s="72">
        <v>652.28</v>
      </c>
      <c r="DG2048" s="96">
        <v>1</v>
      </c>
      <c r="DH2048" s="72">
        <v>652.28</v>
      </c>
      <c r="DI2048" s="72">
        <v>643.00114846999998</v>
      </c>
      <c r="DJ2048" s="96">
        <v>1</v>
      </c>
      <c r="DK2048" s="72">
        <v>652.28</v>
      </c>
      <c r="DL2048" s="96">
        <v>1</v>
      </c>
      <c r="DM2048" s="72">
        <v>652.28</v>
      </c>
      <c r="DN2048" s="96">
        <v>1</v>
      </c>
      <c r="DO2048" s="96">
        <v>6.1739999999999998E-3</v>
      </c>
      <c r="DP2048" s="72">
        <v>4.03</v>
      </c>
      <c r="DQ2048" s="72">
        <v>648.25</v>
      </c>
      <c r="DR2048" t="s">
        <v>580</v>
      </c>
      <c r="DT2048" t="s">
        <v>1268</v>
      </c>
    </row>
    <row r="2049" spans="1:124" x14ac:dyDescent="0.3">
      <c r="A2049" t="s">
        <v>1299</v>
      </c>
      <c r="B2049">
        <v>35520</v>
      </c>
      <c r="C2049" s="95">
        <v>3159</v>
      </c>
      <c r="D2049" s="95">
        <v>7522048</v>
      </c>
      <c r="E2049" s="95">
        <v>3073</v>
      </c>
      <c r="F2049" s="95">
        <v>7712056</v>
      </c>
      <c r="G2049" s="95">
        <v>472</v>
      </c>
      <c r="H2049" s="95">
        <v>1078135</v>
      </c>
      <c r="I2049" s="95">
        <v>426</v>
      </c>
      <c r="J2049" s="95">
        <v>1027194</v>
      </c>
      <c r="K2049" s="95">
        <v>3070</v>
      </c>
      <c r="L2049" s="95">
        <v>8238354</v>
      </c>
      <c r="M2049" s="95">
        <v>2972</v>
      </c>
      <c r="N2049" s="95">
        <v>8010530</v>
      </c>
      <c r="O2049" s="95">
        <v>465</v>
      </c>
      <c r="P2049" s="95">
        <v>681335</v>
      </c>
      <c r="Q2049" s="95">
        <v>423</v>
      </c>
      <c r="R2049" s="95">
        <v>962499</v>
      </c>
      <c r="S2049" s="95">
        <v>3019</v>
      </c>
      <c r="T2049" s="95">
        <v>8703622</v>
      </c>
      <c r="U2049" s="95">
        <v>2911</v>
      </c>
      <c r="V2049" s="95">
        <v>8038583</v>
      </c>
      <c r="W2049" s="95">
        <v>464</v>
      </c>
      <c r="X2049" s="95">
        <v>1168642</v>
      </c>
      <c r="Y2049" s="95">
        <v>422</v>
      </c>
      <c r="Z2049" s="95">
        <v>993165</v>
      </c>
      <c r="AA2049" s="95">
        <v>2959</v>
      </c>
      <c r="AB2049" s="95">
        <v>8853889</v>
      </c>
      <c r="AC2049" s="95">
        <v>2829</v>
      </c>
      <c r="AD2049" s="95">
        <v>7851745</v>
      </c>
      <c r="AE2049" s="95">
        <v>455</v>
      </c>
      <c r="AF2049" s="95">
        <v>1144936</v>
      </c>
      <c r="AG2049" s="95">
        <v>413</v>
      </c>
      <c r="AH2049" s="95">
        <v>1100858</v>
      </c>
      <c r="AI2049" s="95">
        <v>2997</v>
      </c>
      <c r="AJ2049" s="95">
        <v>8129212</v>
      </c>
      <c r="AK2049" s="95">
        <v>2851</v>
      </c>
      <c r="AL2049" s="95">
        <v>8523802</v>
      </c>
      <c r="AM2049" s="95">
        <v>447</v>
      </c>
      <c r="AN2049" s="95">
        <v>1327737</v>
      </c>
      <c r="AO2049" s="95">
        <v>402</v>
      </c>
      <c r="AP2049" s="95">
        <v>1101942</v>
      </c>
      <c r="AQ2049" s="72">
        <v>197.38</v>
      </c>
      <c r="AR2049" s="72">
        <v>208.14</v>
      </c>
      <c r="AS2049" s="72">
        <v>405.52</v>
      </c>
      <c r="AT2049" s="95">
        <v>8600183</v>
      </c>
      <c r="AU2049" s="95">
        <v>8739250</v>
      </c>
      <c r="AV2049" s="95">
        <v>3631</v>
      </c>
      <c r="AW2049" s="95">
        <v>3499</v>
      </c>
      <c r="AX2049" s="72">
        <v>210.27</v>
      </c>
      <c r="AY2049" s="72">
        <v>220.25</v>
      </c>
      <c r="AZ2049" s="72">
        <v>430.52</v>
      </c>
      <c r="BA2049" s="95">
        <v>8919689</v>
      </c>
      <c r="BB2049" s="95">
        <v>8973029</v>
      </c>
      <c r="BC2049" s="95">
        <v>3535</v>
      </c>
      <c r="BD2049" s="95">
        <v>3395</v>
      </c>
      <c r="BE2049" s="72">
        <v>236.2</v>
      </c>
      <c r="BF2049" s="72">
        <v>225.82</v>
      </c>
      <c r="BG2049" s="72">
        <v>462.02</v>
      </c>
      <c r="BH2049" s="95">
        <v>9872264</v>
      </c>
      <c r="BI2049" s="95">
        <v>9031748</v>
      </c>
      <c r="BJ2049" s="95">
        <v>3483</v>
      </c>
      <c r="BK2049" s="95">
        <v>3333</v>
      </c>
      <c r="BL2049" s="72">
        <v>244.06</v>
      </c>
      <c r="BM2049" s="72">
        <v>230.12</v>
      </c>
      <c r="BN2049" s="72">
        <v>474.18</v>
      </c>
      <c r="BO2049" s="95">
        <v>9998825</v>
      </c>
      <c r="BP2049" s="95">
        <v>8952603</v>
      </c>
      <c r="BQ2049" s="95">
        <v>3414</v>
      </c>
      <c r="BR2049" s="95">
        <v>3242</v>
      </c>
      <c r="BS2049" s="72">
        <v>228.83</v>
      </c>
      <c r="BT2049" s="72">
        <v>246.59</v>
      </c>
      <c r="BU2049" s="72">
        <v>475.42</v>
      </c>
      <c r="BV2049" s="95">
        <v>9456949</v>
      </c>
      <c r="BW2049" s="95">
        <v>9625744</v>
      </c>
      <c r="BX2049" s="95">
        <v>3444</v>
      </c>
      <c r="BY2049" s="95">
        <v>3253</v>
      </c>
      <c r="BZ2049" s="95">
        <v>3568</v>
      </c>
      <c r="CA2049" s="95">
        <v>3467</v>
      </c>
      <c r="CB2049" s="95">
        <v>3411</v>
      </c>
      <c r="CC2049" s="95">
        <v>3332</v>
      </c>
      <c r="CD2049" s="95">
        <v>3351</v>
      </c>
      <c r="CE2049" s="72">
        <v>650.75523149000003</v>
      </c>
      <c r="CF2049" s="72">
        <v>676.59346364999999</v>
      </c>
      <c r="CG2049" s="72">
        <v>712.40329333</v>
      </c>
      <c r="CH2049" s="72">
        <v>716.50152150999998</v>
      </c>
      <c r="CI2049" s="72">
        <v>731.52548966999996</v>
      </c>
      <c r="CJ2049" s="96">
        <v>0.6231528851</v>
      </c>
      <c r="CK2049" s="96">
        <v>0.63630528990000002</v>
      </c>
      <c r="CL2049" s="96">
        <v>0.64853714790000005</v>
      </c>
      <c r="CM2049" s="96">
        <v>0.66179901330000002</v>
      </c>
      <c r="CN2049" s="96">
        <v>0.64990216570000003</v>
      </c>
      <c r="CO2049" s="96">
        <v>0.92025199400000002</v>
      </c>
      <c r="CP2049" s="96">
        <v>0.69974235819999997</v>
      </c>
      <c r="CQ2049" s="96">
        <v>0.99584056389999998</v>
      </c>
      <c r="CR2049" s="96">
        <v>0.70266494820000003</v>
      </c>
      <c r="CS2049" s="95">
        <v>3335</v>
      </c>
      <c r="CT2049" s="95">
        <v>3293</v>
      </c>
      <c r="CU2049" s="95">
        <v>3229</v>
      </c>
      <c r="CV2049" s="95">
        <v>3110</v>
      </c>
      <c r="CW2049" s="95">
        <v>3152</v>
      </c>
      <c r="CX2049" s="96">
        <v>0.94639207000000003</v>
      </c>
      <c r="CY2049" s="96">
        <v>0.92995265000000005</v>
      </c>
      <c r="CZ2049" s="96">
        <v>0.92812133900000005</v>
      </c>
      <c r="DA2049" s="96">
        <v>0.91089247100000004</v>
      </c>
      <c r="DB2049" s="96">
        <v>0.88363289099999998</v>
      </c>
      <c r="DC2049">
        <v>2013</v>
      </c>
      <c r="DD2049" s="6">
        <v>3344.4</v>
      </c>
      <c r="DE2049" s="96">
        <v>1.8048875E-3</v>
      </c>
      <c r="DF2049" s="72">
        <v>538.66999999999996</v>
      </c>
      <c r="DG2049" s="96">
        <v>1</v>
      </c>
      <c r="DH2049" s="72">
        <v>538.66999999999996</v>
      </c>
      <c r="DI2049" s="72">
        <v>643.00114846999998</v>
      </c>
      <c r="DJ2049" s="96">
        <v>1</v>
      </c>
      <c r="DK2049" s="72">
        <v>538.66999999999996</v>
      </c>
      <c r="DL2049" s="96">
        <v>1</v>
      </c>
      <c r="DM2049" s="72">
        <v>538.66999999999996</v>
      </c>
      <c r="DN2049" s="96">
        <v>1</v>
      </c>
      <c r="DO2049" s="96">
        <v>5.921E-3</v>
      </c>
      <c r="DP2049" s="72">
        <v>3.19</v>
      </c>
      <c r="DQ2049" s="72">
        <v>535.48</v>
      </c>
      <c r="DR2049" t="s">
        <v>1299</v>
      </c>
      <c r="DT2049" t="s">
        <v>1268</v>
      </c>
    </row>
    <row r="2050" spans="1:124" x14ac:dyDescent="0.3">
      <c r="A2050" t="s">
        <v>217</v>
      </c>
      <c r="B2050">
        <v>36000</v>
      </c>
      <c r="C2050" s="95">
        <v>4054</v>
      </c>
      <c r="D2050" s="95">
        <v>18786659</v>
      </c>
      <c r="E2050" s="95">
        <v>3963</v>
      </c>
      <c r="F2050" s="95">
        <v>14048152</v>
      </c>
      <c r="G2050" s="95">
        <v>1215</v>
      </c>
      <c r="H2050" s="95">
        <v>3757796</v>
      </c>
      <c r="I2050" s="95">
        <v>1075</v>
      </c>
      <c r="J2050" s="95">
        <v>3785708</v>
      </c>
      <c r="K2050" s="95">
        <v>4036</v>
      </c>
      <c r="L2050" s="95">
        <v>17311345</v>
      </c>
      <c r="M2050" s="95">
        <v>3927</v>
      </c>
      <c r="N2050" s="95">
        <v>14921722</v>
      </c>
      <c r="O2050" s="95">
        <v>1210</v>
      </c>
      <c r="P2050" s="95">
        <v>2725571</v>
      </c>
      <c r="Q2050" s="95">
        <v>1075</v>
      </c>
      <c r="R2050" s="95">
        <v>3661883</v>
      </c>
      <c r="S2050" s="95">
        <v>3655</v>
      </c>
      <c r="T2050" s="95">
        <v>18338803</v>
      </c>
      <c r="U2050" s="95">
        <v>3522</v>
      </c>
      <c r="V2050" s="95">
        <v>15392595</v>
      </c>
      <c r="W2050" s="95">
        <v>1221</v>
      </c>
      <c r="X2050" s="95">
        <v>3039340</v>
      </c>
      <c r="Y2050" s="95">
        <v>1076</v>
      </c>
      <c r="Z2050" s="95">
        <v>4272392</v>
      </c>
      <c r="AA2050" s="95">
        <v>3621</v>
      </c>
      <c r="AB2050" s="95">
        <v>17420947</v>
      </c>
      <c r="AC2050" s="95">
        <v>3478</v>
      </c>
      <c r="AD2050" s="95">
        <v>15532612</v>
      </c>
      <c r="AE2050" s="95">
        <v>1251</v>
      </c>
      <c r="AF2050" s="95">
        <v>3105025</v>
      </c>
      <c r="AG2050" s="95">
        <v>1109</v>
      </c>
      <c r="AH2050" s="95">
        <v>4617105</v>
      </c>
      <c r="AI2050" s="95">
        <v>3192</v>
      </c>
      <c r="AJ2050" s="95">
        <v>12552398.640000001</v>
      </c>
      <c r="AK2050" s="95">
        <v>3024</v>
      </c>
      <c r="AL2050" s="95">
        <v>13994211.550000001</v>
      </c>
      <c r="AM2050" s="95">
        <v>1272</v>
      </c>
      <c r="AN2050" s="95">
        <v>3041457</v>
      </c>
      <c r="AO2050" s="95">
        <v>1129</v>
      </c>
      <c r="AP2050" s="95">
        <v>5098709</v>
      </c>
      <c r="AQ2050" s="72">
        <v>356.56</v>
      </c>
      <c r="AR2050" s="72">
        <v>294.99</v>
      </c>
      <c r="AS2050" s="72">
        <v>651.54999999999995</v>
      </c>
      <c r="AT2050" s="95">
        <v>22544455</v>
      </c>
      <c r="AU2050" s="95">
        <v>17833860</v>
      </c>
      <c r="AV2050" s="95">
        <v>5269</v>
      </c>
      <c r="AW2050" s="95">
        <v>5038</v>
      </c>
      <c r="AX2050" s="72">
        <v>318.29000000000002</v>
      </c>
      <c r="AY2050" s="72">
        <v>309.60000000000002</v>
      </c>
      <c r="AZ2050" s="72">
        <v>627.89</v>
      </c>
      <c r="BA2050" s="95">
        <v>20036916</v>
      </c>
      <c r="BB2050" s="95">
        <v>18583605</v>
      </c>
      <c r="BC2050" s="95">
        <v>5246</v>
      </c>
      <c r="BD2050" s="95">
        <v>5002</v>
      </c>
      <c r="BE2050" s="72">
        <v>365.36</v>
      </c>
      <c r="BF2050" s="72">
        <v>356.4</v>
      </c>
      <c r="BG2050" s="72">
        <v>721.76</v>
      </c>
      <c r="BH2050" s="95">
        <v>21378143</v>
      </c>
      <c r="BI2050" s="95">
        <v>19664987</v>
      </c>
      <c r="BJ2050" s="95">
        <v>4876</v>
      </c>
      <c r="BK2050" s="95">
        <v>4598</v>
      </c>
      <c r="BL2050" s="72">
        <v>351.09</v>
      </c>
      <c r="BM2050" s="72">
        <v>366.07</v>
      </c>
      <c r="BN2050" s="72">
        <v>717.16</v>
      </c>
      <c r="BO2050" s="95">
        <v>20525972</v>
      </c>
      <c r="BP2050" s="95">
        <v>20149717</v>
      </c>
      <c r="BQ2050" s="95">
        <v>4872</v>
      </c>
      <c r="BR2050" s="95">
        <v>4587</v>
      </c>
      <c r="BS2050" s="72">
        <v>291.10000000000002</v>
      </c>
      <c r="BT2050" s="72">
        <v>383.12</v>
      </c>
      <c r="BU2050" s="72">
        <v>674.22</v>
      </c>
      <c r="BV2050" s="95">
        <v>15593855.640000001</v>
      </c>
      <c r="BW2050" s="95">
        <v>19092920.550000001</v>
      </c>
      <c r="BX2050" s="95">
        <v>4464</v>
      </c>
      <c r="BY2050" s="95">
        <v>4153</v>
      </c>
      <c r="BZ2050" s="95">
        <v>5159</v>
      </c>
      <c r="CA2050" s="95">
        <v>5128</v>
      </c>
      <c r="CB2050" s="95">
        <v>4742</v>
      </c>
      <c r="CC2050" s="95">
        <v>4737</v>
      </c>
      <c r="CD2050" s="95">
        <v>4312</v>
      </c>
      <c r="CE2050" s="72">
        <v>650.75523149000003</v>
      </c>
      <c r="CF2050" s="72">
        <v>676.59346364999999</v>
      </c>
      <c r="CG2050" s="72">
        <v>712.40329333</v>
      </c>
      <c r="CH2050" s="72">
        <v>716.50152150999998</v>
      </c>
      <c r="CI2050" s="72">
        <v>731.52548966999996</v>
      </c>
      <c r="CJ2050" s="96">
        <v>1.0012213018</v>
      </c>
      <c r="CK2050" s="96">
        <v>0.92801665069999995</v>
      </c>
      <c r="CL2050" s="96">
        <v>1.0131340026</v>
      </c>
      <c r="CM2050" s="96">
        <v>1.0009190189999999</v>
      </c>
      <c r="CN2050" s="96">
        <v>0.92166303090000001</v>
      </c>
      <c r="CO2050" s="96">
        <v>1.0657588152999999</v>
      </c>
      <c r="CP2050" s="96">
        <v>0.91295590240000002</v>
      </c>
      <c r="CQ2050" s="96">
        <v>0.99584056389999998</v>
      </c>
      <c r="CR2050" s="96">
        <v>0.91676901420000001</v>
      </c>
      <c r="CS2050" s="95">
        <v>4573</v>
      </c>
      <c r="CT2050" s="95">
        <v>4624</v>
      </c>
      <c r="CU2050" s="95">
        <v>4223</v>
      </c>
      <c r="CV2050" s="95">
        <v>4230</v>
      </c>
      <c r="CW2050" s="95">
        <v>3898</v>
      </c>
      <c r="CX2050" s="96">
        <v>1.068009327</v>
      </c>
      <c r="CY2050" s="96">
        <v>1.0691102130000001</v>
      </c>
      <c r="CZ2050" s="96">
        <v>1.0483580939999999</v>
      </c>
      <c r="DA2050" s="96">
        <v>1.058944399</v>
      </c>
      <c r="DB2050" s="96">
        <v>1.0853893370000001</v>
      </c>
      <c r="DC2050">
        <v>2013</v>
      </c>
      <c r="DD2050" s="6">
        <v>4675.6000000000004</v>
      </c>
      <c r="DE2050" s="96">
        <v>5.0794476999999998E-3</v>
      </c>
      <c r="DF2050" s="72">
        <v>700.49</v>
      </c>
      <c r="DG2050" s="96">
        <v>1</v>
      </c>
      <c r="DH2050" s="72">
        <v>700.49</v>
      </c>
      <c r="DI2050" s="72">
        <v>724.35825947000001</v>
      </c>
      <c r="DJ2050" s="96">
        <v>1</v>
      </c>
      <c r="DK2050" s="72">
        <v>700.49</v>
      </c>
      <c r="DL2050" s="96">
        <v>1</v>
      </c>
      <c r="DM2050" s="72">
        <v>700.49</v>
      </c>
      <c r="DN2050" s="96">
        <v>1</v>
      </c>
      <c r="DO2050" s="96">
        <v>1.8529E-2</v>
      </c>
      <c r="DP2050" s="72">
        <v>12.98</v>
      </c>
      <c r="DQ2050" s="72">
        <v>687.51</v>
      </c>
      <c r="DR2050" t="s">
        <v>217</v>
      </c>
      <c r="DT2050" t="s">
        <v>561</v>
      </c>
    </row>
    <row r="2051" spans="1:124" x14ac:dyDescent="0.3">
      <c r="A2051" t="s">
        <v>541</v>
      </c>
      <c r="B2051">
        <v>36010</v>
      </c>
      <c r="C2051" s="95">
        <v>14433</v>
      </c>
      <c r="D2051" s="95">
        <v>62851871</v>
      </c>
      <c r="E2051" s="95">
        <v>14055</v>
      </c>
      <c r="F2051" s="95">
        <v>49815054</v>
      </c>
      <c r="G2051" s="95">
        <v>2372</v>
      </c>
      <c r="H2051" s="95">
        <v>10344893</v>
      </c>
      <c r="I2051" s="95">
        <v>2049</v>
      </c>
      <c r="J2051" s="95">
        <v>7341150</v>
      </c>
      <c r="K2051" s="95">
        <v>14250</v>
      </c>
      <c r="L2051" s="95">
        <v>62043889</v>
      </c>
      <c r="M2051" s="95">
        <v>13847</v>
      </c>
      <c r="N2051" s="95">
        <v>50261180</v>
      </c>
      <c r="O2051" s="95">
        <v>2451</v>
      </c>
      <c r="P2051" s="95">
        <v>8995108</v>
      </c>
      <c r="Q2051" s="95">
        <v>2113</v>
      </c>
      <c r="R2051" s="95">
        <v>7899529</v>
      </c>
      <c r="S2051" s="95">
        <v>13123</v>
      </c>
      <c r="T2051" s="95">
        <v>61261601</v>
      </c>
      <c r="U2051" s="95">
        <v>12678</v>
      </c>
      <c r="V2051" s="95">
        <v>48304927</v>
      </c>
      <c r="W2051" s="95">
        <v>2471</v>
      </c>
      <c r="X2051" s="95">
        <v>10762120</v>
      </c>
      <c r="Y2051" s="95">
        <v>2129</v>
      </c>
      <c r="Z2051" s="95">
        <v>8715329</v>
      </c>
      <c r="AA2051" s="95">
        <v>12775</v>
      </c>
      <c r="AB2051" s="95">
        <v>56403814</v>
      </c>
      <c r="AC2051" s="95">
        <v>12322</v>
      </c>
      <c r="AD2051" s="95">
        <v>51485178</v>
      </c>
      <c r="AE2051" s="95">
        <v>2575</v>
      </c>
      <c r="AF2051" s="95">
        <v>10106026</v>
      </c>
      <c r="AG2051" s="95">
        <v>2271</v>
      </c>
      <c r="AH2051" s="95">
        <v>9304366</v>
      </c>
      <c r="AI2051" s="95">
        <v>11789</v>
      </c>
      <c r="AJ2051" s="95">
        <v>52843211.100000001</v>
      </c>
      <c r="AK2051" s="95">
        <v>11264</v>
      </c>
      <c r="AL2051" s="95">
        <v>47607042.670000002</v>
      </c>
      <c r="AM2051" s="95">
        <v>2731</v>
      </c>
      <c r="AN2051" s="95">
        <v>10569441</v>
      </c>
      <c r="AO2051" s="95">
        <v>2409</v>
      </c>
      <c r="AP2051" s="95">
        <v>10420121</v>
      </c>
      <c r="AQ2051" s="72">
        <v>362.97</v>
      </c>
      <c r="AR2051" s="72">
        <v>295.77</v>
      </c>
      <c r="AS2051" s="72">
        <v>658.74</v>
      </c>
      <c r="AT2051" s="95">
        <v>73196764</v>
      </c>
      <c r="AU2051" s="95">
        <v>57156204</v>
      </c>
      <c r="AV2051" s="95">
        <v>16805</v>
      </c>
      <c r="AW2051" s="95">
        <v>16104</v>
      </c>
      <c r="AX2051" s="72">
        <v>354.46</v>
      </c>
      <c r="AY2051" s="72">
        <v>303.68</v>
      </c>
      <c r="AZ2051" s="72">
        <v>658.14</v>
      </c>
      <c r="BA2051" s="95">
        <v>71038997</v>
      </c>
      <c r="BB2051" s="95">
        <v>58160709</v>
      </c>
      <c r="BC2051" s="95">
        <v>16701</v>
      </c>
      <c r="BD2051" s="95">
        <v>15960</v>
      </c>
      <c r="BE2051" s="72">
        <v>384.89</v>
      </c>
      <c r="BF2051" s="72">
        <v>320.91000000000003</v>
      </c>
      <c r="BG2051" s="72">
        <v>705.8</v>
      </c>
      <c r="BH2051" s="95">
        <v>72023721</v>
      </c>
      <c r="BI2051" s="95">
        <v>57020256</v>
      </c>
      <c r="BJ2051" s="95">
        <v>15594</v>
      </c>
      <c r="BK2051" s="95">
        <v>14807</v>
      </c>
      <c r="BL2051" s="72">
        <v>361.07</v>
      </c>
      <c r="BM2051" s="72">
        <v>347.14</v>
      </c>
      <c r="BN2051" s="72">
        <v>708.21</v>
      </c>
      <c r="BO2051" s="95">
        <v>66509840</v>
      </c>
      <c r="BP2051" s="95">
        <v>60789544</v>
      </c>
      <c r="BQ2051" s="95">
        <v>15350</v>
      </c>
      <c r="BR2051" s="95">
        <v>14593</v>
      </c>
      <c r="BS2051" s="72">
        <v>363.94</v>
      </c>
      <c r="BT2051" s="72">
        <v>353.66</v>
      </c>
      <c r="BU2051" s="72">
        <v>717.6</v>
      </c>
      <c r="BV2051" s="95">
        <v>63412652.100000001</v>
      </c>
      <c r="BW2051" s="95">
        <v>58027163.670000002</v>
      </c>
      <c r="BX2051" s="95">
        <v>14520</v>
      </c>
      <c r="BY2051" s="95">
        <v>13673</v>
      </c>
      <c r="BZ2051" s="95">
        <v>16471</v>
      </c>
      <c r="CA2051" s="95">
        <v>16343</v>
      </c>
      <c r="CB2051" s="95">
        <v>15215</v>
      </c>
      <c r="CC2051" s="95">
        <v>14991</v>
      </c>
      <c r="CD2051" s="95">
        <v>14106</v>
      </c>
      <c r="CE2051" s="72">
        <v>650.75523149000003</v>
      </c>
      <c r="CF2051" s="72">
        <v>676.59346364999999</v>
      </c>
      <c r="CG2051" s="72">
        <v>712.40329333</v>
      </c>
      <c r="CH2051" s="72">
        <v>716.50152150999998</v>
      </c>
      <c r="CI2051" s="72">
        <v>731.52548966999996</v>
      </c>
      <c r="CJ2051" s="96">
        <v>1.0122700028</v>
      </c>
      <c r="CK2051" s="96">
        <v>0.97272592089999999</v>
      </c>
      <c r="CL2051" s="96">
        <v>0.99073096179999998</v>
      </c>
      <c r="CM2051" s="96">
        <v>0.98842776840000002</v>
      </c>
      <c r="CN2051" s="96">
        <v>0.98096376699999999</v>
      </c>
      <c r="CO2051" s="96">
        <v>0.99403666700000004</v>
      </c>
      <c r="CP2051" s="96">
        <v>0.99495694379999999</v>
      </c>
      <c r="CQ2051" s="96">
        <v>0.99584056389999998</v>
      </c>
      <c r="CR2051" s="96">
        <v>0.99911254650000003</v>
      </c>
      <c r="CS2051" s="95">
        <v>16381</v>
      </c>
      <c r="CT2051" s="95">
        <v>16374</v>
      </c>
      <c r="CU2051" s="95">
        <v>15039</v>
      </c>
      <c r="CV2051" s="95">
        <v>14792</v>
      </c>
      <c r="CW2051" s="95">
        <v>13737</v>
      </c>
      <c r="CX2051" s="96">
        <v>0.99126835099999999</v>
      </c>
      <c r="CY2051" s="96">
        <v>1.0012878599999999</v>
      </c>
      <c r="CZ2051" s="96">
        <v>0.99122706500000002</v>
      </c>
      <c r="DA2051" s="96">
        <v>0.98466583699999999</v>
      </c>
      <c r="DB2051" s="96">
        <v>1.0018610590000001</v>
      </c>
      <c r="DC2051">
        <v>2013</v>
      </c>
      <c r="DD2051" s="6">
        <v>15027.4</v>
      </c>
      <c r="DE2051" s="96">
        <v>1.628595E-3</v>
      </c>
      <c r="DF2051" s="72">
        <v>766.06</v>
      </c>
      <c r="DG2051" s="96">
        <v>1</v>
      </c>
      <c r="DH2051" s="72">
        <v>766.06</v>
      </c>
      <c r="DI2051" s="72">
        <v>766.06</v>
      </c>
      <c r="DJ2051" s="96">
        <v>1</v>
      </c>
      <c r="DK2051" s="72">
        <v>766.06</v>
      </c>
      <c r="DL2051" s="96">
        <v>1</v>
      </c>
      <c r="DM2051" s="72">
        <v>766.06</v>
      </c>
      <c r="DN2051" s="96">
        <v>1</v>
      </c>
      <c r="DO2051" s="96">
        <v>6.0850000000000001E-3</v>
      </c>
      <c r="DP2051" s="72">
        <v>4.66</v>
      </c>
      <c r="DQ2051" s="72">
        <v>761.4</v>
      </c>
      <c r="DR2051" t="s">
        <v>541</v>
      </c>
      <c r="DT2051" t="s">
        <v>561</v>
      </c>
    </row>
    <row r="2052" spans="1:124" x14ac:dyDescent="0.3">
      <c r="A2052" t="s">
        <v>1300</v>
      </c>
      <c r="B2052">
        <v>36020</v>
      </c>
      <c r="C2052" s="95">
        <v>6903</v>
      </c>
      <c r="D2052" s="95">
        <v>23009834</v>
      </c>
      <c r="E2052" s="95">
        <v>6723</v>
      </c>
      <c r="F2052" s="95">
        <v>18630901</v>
      </c>
      <c r="G2052" s="95">
        <v>862</v>
      </c>
      <c r="H2052" s="95">
        <v>2526020</v>
      </c>
      <c r="I2052" s="95">
        <v>735</v>
      </c>
      <c r="J2052" s="95">
        <v>1996396</v>
      </c>
      <c r="K2052" s="95">
        <v>6771</v>
      </c>
      <c r="L2052" s="95">
        <v>26268884</v>
      </c>
      <c r="M2052" s="95">
        <v>6578</v>
      </c>
      <c r="N2052" s="95">
        <v>19176088</v>
      </c>
      <c r="O2052" s="95">
        <v>896</v>
      </c>
      <c r="P2052" s="95">
        <v>2661315</v>
      </c>
      <c r="Q2052" s="95">
        <v>749</v>
      </c>
      <c r="R2052" s="95">
        <v>2067136</v>
      </c>
      <c r="S2052" s="95">
        <v>6014</v>
      </c>
      <c r="T2052" s="95">
        <v>23567932</v>
      </c>
      <c r="U2052" s="95">
        <v>5787</v>
      </c>
      <c r="V2052" s="95">
        <v>17657868</v>
      </c>
      <c r="W2052" s="95">
        <v>867</v>
      </c>
      <c r="X2052" s="95">
        <v>2794182</v>
      </c>
      <c r="Y2052" s="95">
        <v>724</v>
      </c>
      <c r="Z2052" s="95">
        <v>2241122</v>
      </c>
      <c r="AA2052" s="95">
        <v>5935</v>
      </c>
      <c r="AB2052" s="95">
        <v>20814202</v>
      </c>
      <c r="AC2052" s="95">
        <v>5680</v>
      </c>
      <c r="AD2052" s="95">
        <v>19051065</v>
      </c>
      <c r="AE2052" s="95">
        <v>873</v>
      </c>
      <c r="AF2052" s="95">
        <v>2981607</v>
      </c>
      <c r="AG2052" s="95">
        <v>750</v>
      </c>
      <c r="AH2052" s="95">
        <v>2841583</v>
      </c>
      <c r="AI2052" s="95">
        <v>5216</v>
      </c>
      <c r="AJ2052" s="95">
        <v>18671719.84</v>
      </c>
      <c r="AK2052" s="95">
        <v>4942</v>
      </c>
      <c r="AL2052" s="95">
        <v>18167347.190000001</v>
      </c>
      <c r="AM2052" s="95">
        <v>909</v>
      </c>
      <c r="AN2052" s="95">
        <v>2740556</v>
      </c>
      <c r="AO2052" s="95">
        <v>800</v>
      </c>
      <c r="AP2052" s="95">
        <v>2985715</v>
      </c>
      <c r="AQ2052" s="72">
        <v>274.05</v>
      </c>
      <c r="AR2052" s="72">
        <v>230.48</v>
      </c>
      <c r="AS2052" s="72">
        <v>504.53</v>
      </c>
      <c r="AT2052" s="95">
        <v>25535854</v>
      </c>
      <c r="AU2052" s="95">
        <v>20627297</v>
      </c>
      <c r="AV2052" s="95">
        <v>7765</v>
      </c>
      <c r="AW2052" s="95">
        <v>7458</v>
      </c>
      <c r="AX2052" s="72">
        <v>314.45</v>
      </c>
      <c r="AY2052" s="72">
        <v>241.61</v>
      </c>
      <c r="AZ2052" s="72">
        <v>556.05999999999995</v>
      </c>
      <c r="BA2052" s="95">
        <v>28930199</v>
      </c>
      <c r="BB2052" s="95">
        <v>21243224</v>
      </c>
      <c r="BC2052" s="95">
        <v>7667</v>
      </c>
      <c r="BD2052" s="95">
        <v>7327</v>
      </c>
      <c r="BE2052" s="72">
        <v>319.26</v>
      </c>
      <c r="BF2052" s="72">
        <v>254.68</v>
      </c>
      <c r="BG2052" s="72">
        <v>573.94000000000005</v>
      </c>
      <c r="BH2052" s="95">
        <v>26362114</v>
      </c>
      <c r="BI2052" s="95">
        <v>19898990</v>
      </c>
      <c r="BJ2052" s="95">
        <v>6881</v>
      </c>
      <c r="BK2052" s="95">
        <v>6511</v>
      </c>
      <c r="BL2052" s="72">
        <v>291.27</v>
      </c>
      <c r="BM2052" s="72">
        <v>283.73</v>
      </c>
      <c r="BN2052" s="72">
        <v>575</v>
      </c>
      <c r="BO2052" s="95">
        <v>23795809</v>
      </c>
      <c r="BP2052" s="95">
        <v>21892648</v>
      </c>
      <c r="BQ2052" s="95">
        <v>6808</v>
      </c>
      <c r="BR2052" s="95">
        <v>6430</v>
      </c>
      <c r="BS2052" s="72">
        <v>291.32</v>
      </c>
      <c r="BT2052" s="72">
        <v>306.99</v>
      </c>
      <c r="BU2052" s="72">
        <v>598.30999999999995</v>
      </c>
      <c r="BV2052" s="95">
        <v>21412275.84</v>
      </c>
      <c r="BW2052" s="95">
        <v>21153062.190000001</v>
      </c>
      <c r="BX2052" s="95">
        <v>6125</v>
      </c>
      <c r="BY2052" s="95">
        <v>5742</v>
      </c>
      <c r="BZ2052" s="95">
        <v>7619</v>
      </c>
      <c r="CA2052" s="95">
        <v>7503</v>
      </c>
      <c r="CB2052" s="95">
        <v>6703</v>
      </c>
      <c r="CC2052" s="95">
        <v>6629</v>
      </c>
      <c r="CD2052" s="95">
        <v>5938</v>
      </c>
      <c r="CE2052" s="72">
        <v>650.75523149000003</v>
      </c>
      <c r="CF2052" s="72">
        <v>676.59346364999999</v>
      </c>
      <c r="CG2052" s="72">
        <v>712.40329333</v>
      </c>
      <c r="CH2052" s="72">
        <v>716.50152150999998</v>
      </c>
      <c r="CI2052" s="72">
        <v>731.52548966999996</v>
      </c>
      <c r="CJ2052" s="96">
        <v>0.77529918409999998</v>
      </c>
      <c r="CK2052" s="96">
        <v>0.82185245630000003</v>
      </c>
      <c r="CL2052" s="96">
        <v>0.80563917289999998</v>
      </c>
      <c r="CM2052" s="96">
        <v>0.80251050800000001</v>
      </c>
      <c r="CN2052" s="96">
        <v>0.81789357780000005</v>
      </c>
      <c r="CO2052" s="96">
        <v>0.92729593219999995</v>
      </c>
      <c r="CP2052" s="96">
        <v>0.86772620469999995</v>
      </c>
      <c r="CQ2052" s="96">
        <v>0.99584056389999998</v>
      </c>
      <c r="CR2052" s="96">
        <v>0.8713504071</v>
      </c>
      <c r="CS2052" s="95">
        <v>7385</v>
      </c>
      <c r="CT2052" s="95">
        <v>7336</v>
      </c>
      <c r="CU2052" s="95">
        <v>6583</v>
      </c>
      <c r="CV2052" s="95">
        <v>6545</v>
      </c>
      <c r="CW2052" s="95">
        <v>5913</v>
      </c>
      <c r="CX2052" s="96">
        <v>0.92493809900000001</v>
      </c>
      <c r="CY2052" s="96">
        <v>0.92248463999999997</v>
      </c>
      <c r="CZ2052" s="96">
        <v>0.93461098200000003</v>
      </c>
      <c r="DA2052" s="96">
        <v>0.92580124600000002</v>
      </c>
      <c r="DB2052" s="96">
        <v>0.92972041800000005</v>
      </c>
      <c r="DC2052">
        <v>2013</v>
      </c>
      <c r="DD2052" s="6">
        <v>6693.6</v>
      </c>
      <c r="DE2052" s="96">
        <v>4.8037632E-3</v>
      </c>
      <c r="DF2052" s="72">
        <v>665.97</v>
      </c>
      <c r="DG2052" s="96">
        <v>1</v>
      </c>
      <c r="DH2052" s="72">
        <v>665.97</v>
      </c>
      <c r="DI2052" s="72">
        <v>724.35825947000001</v>
      </c>
      <c r="DJ2052" s="96">
        <v>1</v>
      </c>
      <c r="DK2052" s="72">
        <v>665.97</v>
      </c>
      <c r="DL2052" s="96">
        <v>1</v>
      </c>
      <c r="DM2052" s="72">
        <v>665.97</v>
      </c>
      <c r="DN2052" s="96">
        <v>1</v>
      </c>
      <c r="DO2052" s="96">
        <v>1.5975E-2</v>
      </c>
      <c r="DP2052" s="72">
        <v>10.64</v>
      </c>
      <c r="DQ2052" s="72">
        <v>655.33000000000004</v>
      </c>
      <c r="DR2052" t="s">
        <v>1300</v>
      </c>
      <c r="DT2052" t="s">
        <v>561</v>
      </c>
    </row>
    <row r="2053" spans="1:124" x14ac:dyDescent="0.3">
      <c r="A2053" t="s">
        <v>1301</v>
      </c>
      <c r="B2053">
        <v>36030</v>
      </c>
      <c r="C2053" s="95">
        <v>14441</v>
      </c>
      <c r="D2053" s="95">
        <v>68088427</v>
      </c>
      <c r="E2053" s="95">
        <v>14014</v>
      </c>
      <c r="F2053" s="95">
        <v>51249536</v>
      </c>
      <c r="G2053" s="95">
        <v>3029</v>
      </c>
      <c r="H2053" s="95">
        <v>10345765</v>
      </c>
      <c r="I2053" s="95">
        <v>2626</v>
      </c>
      <c r="J2053" s="95">
        <v>9682785</v>
      </c>
      <c r="K2053" s="95">
        <v>13940</v>
      </c>
      <c r="L2053" s="95">
        <v>69332068</v>
      </c>
      <c r="M2053" s="95">
        <v>13481</v>
      </c>
      <c r="N2053" s="95">
        <v>52450486</v>
      </c>
      <c r="O2053" s="95">
        <v>3057</v>
      </c>
      <c r="P2053" s="95">
        <v>11438238</v>
      </c>
      <c r="Q2053" s="95">
        <v>2661</v>
      </c>
      <c r="R2053" s="95">
        <v>10611798</v>
      </c>
      <c r="S2053" s="95">
        <v>12548</v>
      </c>
      <c r="T2053" s="95">
        <v>69972684</v>
      </c>
      <c r="U2053" s="95">
        <v>12026</v>
      </c>
      <c r="V2053" s="95">
        <v>49552920</v>
      </c>
      <c r="W2053" s="95">
        <v>3102</v>
      </c>
      <c r="X2053" s="95">
        <v>12285553</v>
      </c>
      <c r="Y2053" s="95">
        <v>2687</v>
      </c>
      <c r="Z2053" s="95">
        <v>11525398</v>
      </c>
      <c r="AA2053" s="95">
        <v>12273</v>
      </c>
      <c r="AB2053" s="95">
        <v>66069648</v>
      </c>
      <c r="AC2053" s="95">
        <v>11700</v>
      </c>
      <c r="AD2053" s="95">
        <v>53813648</v>
      </c>
      <c r="AE2053" s="95">
        <v>3154</v>
      </c>
      <c r="AF2053" s="95">
        <v>13502634</v>
      </c>
      <c r="AG2053" s="95">
        <v>2790</v>
      </c>
      <c r="AH2053" s="95">
        <v>13027593</v>
      </c>
      <c r="AI2053" s="95">
        <v>11632</v>
      </c>
      <c r="AJ2053" s="95">
        <v>59024550.299999997</v>
      </c>
      <c r="AK2053" s="95">
        <v>11021</v>
      </c>
      <c r="AL2053" s="95">
        <v>51844698.259999998</v>
      </c>
      <c r="AM2053" s="95">
        <v>3326</v>
      </c>
      <c r="AN2053" s="95">
        <v>15344829</v>
      </c>
      <c r="AO2053" s="95">
        <v>2978</v>
      </c>
      <c r="AP2053" s="95">
        <v>15154324.140000001</v>
      </c>
      <c r="AQ2053" s="72">
        <v>374.14</v>
      </c>
      <c r="AR2053" s="72">
        <v>305.14999999999998</v>
      </c>
      <c r="AS2053" s="72">
        <v>679.29</v>
      </c>
      <c r="AT2053" s="95">
        <v>78434192</v>
      </c>
      <c r="AU2053" s="95">
        <v>60932321</v>
      </c>
      <c r="AV2053" s="95">
        <v>17470</v>
      </c>
      <c r="AW2053" s="95">
        <v>16640</v>
      </c>
      <c r="AX2053" s="72">
        <v>396</v>
      </c>
      <c r="AY2053" s="72">
        <v>325.56</v>
      </c>
      <c r="AZ2053" s="72">
        <v>721.56</v>
      </c>
      <c r="BA2053" s="95">
        <v>80770306</v>
      </c>
      <c r="BB2053" s="95">
        <v>63062284</v>
      </c>
      <c r="BC2053" s="95">
        <v>16997</v>
      </c>
      <c r="BD2053" s="95">
        <v>16142</v>
      </c>
      <c r="BE2053" s="72">
        <v>438.01</v>
      </c>
      <c r="BF2053" s="72">
        <v>345.94</v>
      </c>
      <c r="BG2053" s="72">
        <v>783.95</v>
      </c>
      <c r="BH2053" s="95">
        <v>82258237</v>
      </c>
      <c r="BI2053" s="95">
        <v>61078318</v>
      </c>
      <c r="BJ2053" s="95">
        <v>15650</v>
      </c>
      <c r="BK2053" s="95">
        <v>14713</v>
      </c>
      <c r="BL2053" s="72">
        <v>429.83</v>
      </c>
      <c r="BM2053" s="72">
        <v>384.41</v>
      </c>
      <c r="BN2053" s="72">
        <v>814.24</v>
      </c>
      <c r="BO2053" s="95">
        <v>79572282</v>
      </c>
      <c r="BP2053" s="95">
        <v>66841241</v>
      </c>
      <c r="BQ2053" s="95">
        <v>15427</v>
      </c>
      <c r="BR2053" s="95">
        <v>14490</v>
      </c>
      <c r="BS2053" s="72">
        <v>414.32</v>
      </c>
      <c r="BT2053" s="72">
        <v>398.83</v>
      </c>
      <c r="BU2053" s="72">
        <v>813.15</v>
      </c>
      <c r="BV2053" s="95">
        <v>74369379.299999997</v>
      </c>
      <c r="BW2053" s="95">
        <v>66999022.399999999</v>
      </c>
      <c r="BX2053" s="95">
        <v>14958</v>
      </c>
      <c r="BY2053" s="95">
        <v>13999</v>
      </c>
      <c r="BZ2053" s="95">
        <v>17074</v>
      </c>
      <c r="CA2053" s="95">
        <v>16584</v>
      </c>
      <c r="CB2053" s="95">
        <v>15198</v>
      </c>
      <c r="CC2053" s="95">
        <v>14982</v>
      </c>
      <c r="CD2053" s="95">
        <v>14489</v>
      </c>
      <c r="CE2053" s="72">
        <v>650.75523149000003</v>
      </c>
      <c r="CF2053" s="72">
        <v>676.59346364999999</v>
      </c>
      <c r="CG2053" s="72">
        <v>712.40329333</v>
      </c>
      <c r="CH2053" s="72">
        <v>716.50152150999998</v>
      </c>
      <c r="CI2053" s="72">
        <v>731.52548966999996</v>
      </c>
      <c r="CJ2053" s="96">
        <v>1.0438486963</v>
      </c>
      <c r="CK2053" s="96">
        <v>1.0664601992</v>
      </c>
      <c r="CL2053" s="96">
        <v>1.1004300617</v>
      </c>
      <c r="CM2053" s="96">
        <v>1.1364107060999999</v>
      </c>
      <c r="CN2053" s="96">
        <v>1.1115812250999999</v>
      </c>
      <c r="CO2053" s="96">
        <v>1.0865148413000001</v>
      </c>
      <c r="CP2053" s="96">
        <v>1.0048147860000001</v>
      </c>
      <c r="CQ2053" s="96">
        <v>0.99584056389999998</v>
      </c>
      <c r="CR2053" s="96">
        <v>1.0090115615999999</v>
      </c>
      <c r="CS2053" s="95">
        <v>16343</v>
      </c>
      <c r="CT2053" s="95">
        <v>15801</v>
      </c>
      <c r="CU2053" s="95">
        <v>14466</v>
      </c>
      <c r="CV2053" s="95">
        <v>14261</v>
      </c>
      <c r="CW2053" s="95">
        <v>13771</v>
      </c>
      <c r="CX2053" s="96">
        <v>1.07502735</v>
      </c>
      <c r="CY2053" s="96">
        <v>1.077906977</v>
      </c>
      <c r="CZ2053" s="96">
        <v>1.0948871950000001</v>
      </c>
      <c r="DA2053" s="96">
        <v>1.088951512</v>
      </c>
      <c r="DB2053" s="96">
        <v>1.0987063379999999</v>
      </c>
      <c r="DC2053">
        <v>2013</v>
      </c>
      <c r="DD2053" s="6">
        <v>15196.8</v>
      </c>
      <c r="DE2053" s="96">
        <v>8.2150671000000008E-3</v>
      </c>
      <c r="DF2053" s="72">
        <v>768.54</v>
      </c>
      <c r="DG2053" s="96">
        <v>1</v>
      </c>
      <c r="DH2053" s="72">
        <v>768.54</v>
      </c>
      <c r="DI2053" s="72">
        <v>724.35825947000001</v>
      </c>
      <c r="DJ2053" s="96">
        <v>1</v>
      </c>
      <c r="DK2053" s="72">
        <v>768.54</v>
      </c>
      <c r="DL2053" s="96">
        <v>1</v>
      </c>
      <c r="DM2053" s="72">
        <v>768.54</v>
      </c>
      <c r="DN2053" s="96">
        <v>0.86024588690000003</v>
      </c>
      <c r="DO2053" s="96">
        <v>2.7899E-2</v>
      </c>
      <c r="DP2053" s="72">
        <v>18.440000000000001</v>
      </c>
      <c r="DQ2053" s="72">
        <v>750.1</v>
      </c>
      <c r="DR2053" t="s">
        <v>1301</v>
      </c>
      <c r="DT2053" t="s">
        <v>561</v>
      </c>
    </row>
    <row r="2054" spans="1:124" x14ac:dyDescent="0.3">
      <c r="A2054" t="s">
        <v>1302</v>
      </c>
      <c r="B2054">
        <v>36040</v>
      </c>
      <c r="C2054" s="95">
        <v>6161</v>
      </c>
      <c r="D2054" s="95">
        <v>31954354</v>
      </c>
      <c r="E2054" s="95">
        <v>6207</v>
      </c>
      <c r="F2054" s="95">
        <v>21079398</v>
      </c>
      <c r="G2054" s="95">
        <v>1482</v>
      </c>
      <c r="H2054" s="95">
        <v>4481633</v>
      </c>
      <c r="I2054" s="95">
        <v>1308</v>
      </c>
      <c r="J2054" s="95">
        <v>4260476</v>
      </c>
      <c r="K2054" s="95">
        <v>6200</v>
      </c>
      <c r="L2054" s="95">
        <v>30014267</v>
      </c>
      <c r="M2054" s="95">
        <v>6231</v>
      </c>
      <c r="N2054" s="95">
        <v>21230471</v>
      </c>
      <c r="O2054" s="95">
        <v>1496</v>
      </c>
      <c r="P2054" s="95">
        <v>5698592</v>
      </c>
      <c r="Q2054" s="95">
        <v>1337</v>
      </c>
      <c r="R2054" s="95">
        <v>4619098</v>
      </c>
      <c r="S2054" s="95">
        <v>5585</v>
      </c>
      <c r="T2054" s="95">
        <v>28104598</v>
      </c>
      <c r="U2054" s="95">
        <v>5563</v>
      </c>
      <c r="V2054" s="95">
        <v>19775924</v>
      </c>
      <c r="W2054" s="95">
        <v>1583</v>
      </c>
      <c r="X2054" s="95">
        <v>5795996</v>
      </c>
      <c r="Y2054" s="95">
        <v>1377</v>
      </c>
      <c r="Z2054" s="95">
        <v>5122042</v>
      </c>
      <c r="AA2054" s="95">
        <v>5629</v>
      </c>
      <c r="AB2054" s="95">
        <v>30012918</v>
      </c>
      <c r="AC2054" s="95">
        <v>5588</v>
      </c>
      <c r="AD2054" s="95">
        <v>21424775</v>
      </c>
      <c r="AE2054" s="95">
        <v>1668</v>
      </c>
      <c r="AF2054" s="95">
        <v>6911044</v>
      </c>
      <c r="AG2054" s="95">
        <v>1462</v>
      </c>
      <c r="AH2054" s="95">
        <v>5786016</v>
      </c>
      <c r="AI2054" s="95">
        <v>4484</v>
      </c>
      <c r="AJ2054" s="95">
        <v>24253761.52</v>
      </c>
      <c r="AK2054" s="95">
        <v>4321</v>
      </c>
      <c r="AL2054" s="95">
        <v>17901545.34</v>
      </c>
      <c r="AM2054" s="95">
        <v>1775</v>
      </c>
      <c r="AN2054" s="95">
        <v>9006231</v>
      </c>
      <c r="AO2054" s="95">
        <v>1575</v>
      </c>
      <c r="AP2054" s="95">
        <v>6508555</v>
      </c>
      <c r="AQ2054" s="72">
        <v>397.27</v>
      </c>
      <c r="AR2054" s="72">
        <v>280.99</v>
      </c>
      <c r="AS2054" s="72">
        <v>678.26</v>
      </c>
      <c r="AT2054" s="95">
        <v>36435987</v>
      </c>
      <c r="AU2054" s="95">
        <v>25339874</v>
      </c>
      <c r="AV2054" s="95">
        <v>7643</v>
      </c>
      <c r="AW2054" s="95">
        <v>7515</v>
      </c>
      <c r="AX2054" s="72">
        <v>386.7</v>
      </c>
      <c r="AY2054" s="72">
        <v>284.64</v>
      </c>
      <c r="AZ2054" s="72">
        <v>671.34</v>
      </c>
      <c r="BA2054" s="95">
        <v>35712859</v>
      </c>
      <c r="BB2054" s="95">
        <v>25849569</v>
      </c>
      <c r="BC2054" s="95">
        <v>7696</v>
      </c>
      <c r="BD2054" s="95">
        <v>7568</v>
      </c>
      <c r="BE2054" s="72">
        <v>394.12</v>
      </c>
      <c r="BF2054" s="72">
        <v>298.97000000000003</v>
      </c>
      <c r="BG2054" s="72">
        <v>693.09</v>
      </c>
      <c r="BH2054" s="95">
        <v>33900594</v>
      </c>
      <c r="BI2054" s="95">
        <v>24897966</v>
      </c>
      <c r="BJ2054" s="95">
        <v>7168</v>
      </c>
      <c r="BK2054" s="95">
        <v>6940</v>
      </c>
      <c r="BL2054" s="72">
        <v>421.68</v>
      </c>
      <c r="BM2054" s="72">
        <v>321.64</v>
      </c>
      <c r="BN2054" s="72">
        <v>743.32</v>
      </c>
      <c r="BO2054" s="95">
        <v>36923962</v>
      </c>
      <c r="BP2054" s="95">
        <v>27210791</v>
      </c>
      <c r="BQ2054" s="95">
        <v>7297</v>
      </c>
      <c r="BR2054" s="95">
        <v>7050</v>
      </c>
      <c r="BS2054" s="72">
        <v>442.83</v>
      </c>
      <c r="BT2054" s="72">
        <v>345.01</v>
      </c>
      <c r="BU2054" s="72">
        <v>787.84</v>
      </c>
      <c r="BV2054" s="95">
        <v>33259992.52</v>
      </c>
      <c r="BW2054" s="95">
        <v>24410100.34</v>
      </c>
      <c r="BX2054" s="95">
        <v>6259</v>
      </c>
      <c r="BY2054" s="95">
        <v>5896</v>
      </c>
      <c r="BZ2054" s="95">
        <v>7582</v>
      </c>
      <c r="CA2054" s="95">
        <v>7634</v>
      </c>
      <c r="CB2054" s="95">
        <v>7058</v>
      </c>
      <c r="CC2054" s="95">
        <v>7180</v>
      </c>
      <c r="CD2054" s="95">
        <v>6081</v>
      </c>
      <c r="CE2054" s="72">
        <v>650.75523149000003</v>
      </c>
      <c r="CF2054" s="72">
        <v>676.59346364999999</v>
      </c>
      <c r="CG2054" s="72">
        <v>712.40329333</v>
      </c>
      <c r="CH2054" s="72">
        <v>716.50152150999998</v>
      </c>
      <c r="CI2054" s="72">
        <v>731.52548966999996</v>
      </c>
      <c r="CJ2054" s="96">
        <v>1.0422659198999999</v>
      </c>
      <c r="CK2054" s="96">
        <v>0.99223542060000003</v>
      </c>
      <c r="CL2054" s="96">
        <v>0.97288994380000005</v>
      </c>
      <c r="CM2054" s="96">
        <v>1.0374297579</v>
      </c>
      <c r="CN2054" s="96">
        <v>1.076982294</v>
      </c>
      <c r="CO2054" s="96">
        <v>0.98548325160000005</v>
      </c>
      <c r="CP2054" s="96">
        <v>1.0394501028000001</v>
      </c>
      <c r="CQ2054" s="96">
        <v>0.99584056389999998</v>
      </c>
      <c r="CR2054" s="96">
        <v>1.0437915386000001</v>
      </c>
      <c r="CS2054" s="95">
        <v>6849</v>
      </c>
      <c r="CT2054" s="95">
        <v>6886</v>
      </c>
      <c r="CU2054" s="95">
        <v>6245</v>
      </c>
      <c r="CV2054" s="95">
        <v>6310</v>
      </c>
      <c r="CW2054" s="95">
        <v>5321</v>
      </c>
      <c r="CX2054" s="96">
        <v>0.99790844400000001</v>
      </c>
      <c r="CY2054" s="96">
        <v>0.99533100100000005</v>
      </c>
      <c r="CZ2054" s="96">
        <v>0.97190103299999997</v>
      </c>
      <c r="DA2054" s="96">
        <v>0.960381916</v>
      </c>
      <c r="DB2054" s="96">
        <v>1.0024534899999999</v>
      </c>
      <c r="DC2054">
        <v>2013</v>
      </c>
      <c r="DD2054" s="6">
        <v>6993.8</v>
      </c>
      <c r="DE2054" s="96">
        <v>9.7938068000000007E-3</v>
      </c>
      <c r="DF2054" s="72">
        <v>793.77</v>
      </c>
      <c r="DG2054" s="96">
        <v>1</v>
      </c>
      <c r="DH2054" s="72">
        <v>793.77</v>
      </c>
      <c r="DI2054" s="72">
        <v>724.35825947000001</v>
      </c>
      <c r="DJ2054" s="96">
        <v>1</v>
      </c>
      <c r="DK2054" s="72">
        <v>793.77</v>
      </c>
      <c r="DL2054" s="96">
        <v>1</v>
      </c>
      <c r="DM2054" s="72">
        <v>793.77</v>
      </c>
      <c r="DN2054" s="96">
        <v>1</v>
      </c>
      <c r="DO2054" s="96">
        <v>2.3369999999999998E-2</v>
      </c>
      <c r="DP2054" s="72">
        <v>18.55</v>
      </c>
      <c r="DQ2054" s="72">
        <v>775.22</v>
      </c>
      <c r="DR2054" t="s">
        <v>1302</v>
      </c>
      <c r="DT2054" t="s">
        <v>561</v>
      </c>
    </row>
    <row r="2055" spans="1:124" x14ac:dyDescent="0.3">
      <c r="A2055" t="s">
        <v>1303</v>
      </c>
      <c r="B2055">
        <v>36050</v>
      </c>
      <c r="C2055" s="95">
        <v>7597</v>
      </c>
      <c r="D2055" s="95">
        <v>31171841</v>
      </c>
      <c r="E2055" s="95">
        <v>7430</v>
      </c>
      <c r="F2055" s="95">
        <v>25161561</v>
      </c>
      <c r="G2055" s="95">
        <v>918</v>
      </c>
      <c r="H2055" s="95">
        <v>2448051</v>
      </c>
      <c r="I2055" s="95">
        <v>784</v>
      </c>
      <c r="J2055" s="95">
        <v>2905695</v>
      </c>
      <c r="K2055" s="95">
        <v>7552</v>
      </c>
      <c r="L2055" s="95">
        <v>32415153</v>
      </c>
      <c r="M2055" s="95">
        <v>7349</v>
      </c>
      <c r="N2055" s="95">
        <v>25932322</v>
      </c>
      <c r="O2055" s="95">
        <v>901</v>
      </c>
      <c r="P2055" s="95">
        <v>3134676</v>
      </c>
      <c r="Q2055" s="95">
        <v>785</v>
      </c>
      <c r="R2055" s="95">
        <v>3300318</v>
      </c>
      <c r="S2055" s="95">
        <v>6947</v>
      </c>
      <c r="T2055" s="95">
        <v>28569683</v>
      </c>
      <c r="U2055" s="95">
        <v>6696</v>
      </c>
      <c r="V2055" s="95">
        <v>24826918</v>
      </c>
      <c r="W2055" s="95">
        <v>911</v>
      </c>
      <c r="X2055" s="95">
        <v>3367493</v>
      </c>
      <c r="Y2055" s="95">
        <v>790</v>
      </c>
      <c r="Z2055" s="95">
        <v>3499493</v>
      </c>
      <c r="AA2055" s="95">
        <v>6930</v>
      </c>
      <c r="AB2055" s="95">
        <v>27486163</v>
      </c>
      <c r="AC2055" s="95">
        <v>6657</v>
      </c>
      <c r="AD2055" s="95">
        <v>26596263</v>
      </c>
      <c r="AE2055" s="95">
        <v>911</v>
      </c>
      <c r="AF2055" s="95">
        <v>3874218</v>
      </c>
      <c r="AG2055" s="95">
        <v>801</v>
      </c>
      <c r="AH2055" s="95">
        <v>4145964</v>
      </c>
      <c r="AI2055" s="95">
        <v>6382</v>
      </c>
      <c r="AJ2055" s="95">
        <v>24492485</v>
      </c>
      <c r="AK2055" s="95">
        <v>6086</v>
      </c>
      <c r="AL2055" s="95">
        <v>24221751</v>
      </c>
      <c r="AM2055" s="95">
        <v>927</v>
      </c>
      <c r="AN2055" s="95">
        <v>3666835</v>
      </c>
      <c r="AO2055" s="95">
        <v>808</v>
      </c>
      <c r="AP2055" s="95">
        <v>4158159</v>
      </c>
      <c r="AQ2055" s="72">
        <v>329.03</v>
      </c>
      <c r="AR2055" s="72">
        <v>284.75</v>
      </c>
      <c r="AS2055" s="72">
        <v>613.78</v>
      </c>
      <c r="AT2055" s="95">
        <v>33619892</v>
      </c>
      <c r="AU2055" s="95">
        <v>28067256</v>
      </c>
      <c r="AV2055" s="95">
        <v>8515</v>
      </c>
      <c r="AW2055" s="95">
        <v>8214</v>
      </c>
      <c r="AX2055" s="72">
        <v>350.47</v>
      </c>
      <c r="AY2055" s="72">
        <v>299.49</v>
      </c>
      <c r="AZ2055" s="72">
        <v>649.96</v>
      </c>
      <c r="BA2055" s="95">
        <v>35549829</v>
      </c>
      <c r="BB2055" s="95">
        <v>29232640</v>
      </c>
      <c r="BC2055" s="95">
        <v>8453</v>
      </c>
      <c r="BD2055" s="95">
        <v>8134</v>
      </c>
      <c r="BE2055" s="72">
        <v>338.69</v>
      </c>
      <c r="BF2055" s="72">
        <v>315.33</v>
      </c>
      <c r="BG2055" s="72">
        <v>654.02</v>
      </c>
      <c r="BH2055" s="95">
        <v>31937176</v>
      </c>
      <c r="BI2055" s="95">
        <v>28326411</v>
      </c>
      <c r="BJ2055" s="95">
        <v>7858</v>
      </c>
      <c r="BK2055" s="95">
        <v>7486</v>
      </c>
      <c r="BL2055" s="72">
        <v>333.29</v>
      </c>
      <c r="BM2055" s="72">
        <v>343.5</v>
      </c>
      <c r="BN2055" s="72">
        <v>676.79</v>
      </c>
      <c r="BO2055" s="95">
        <v>31360381</v>
      </c>
      <c r="BP2055" s="95">
        <v>30742227</v>
      </c>
      <c r="BQ2055" s="95">
        <v>7841</v>
      </c>
      <c r="BR2055" s="95">
        <v>7458</v>
      </c>
      <c r="BS2055" s="72">
        <v>321.06</v>
      </c>
      <c r="BT2055" s="72">
        <v>343.05</v>
      </c>
      <c r="BU2055" s="72">
        <v>664.11</v>
      </c>
      <c r="BV2055" s="95">
        <v>28159320</v>
      </c>
      <c r="BW2055" s="95">
        <v>28379910</v>
      </c>
      <c r="BX2055" s="95">
        <v>7309</v>
      </c>
      <c r="BY2055" s="95">
        <v>6894</v>
      </c>
      <c r="BZ2055" s="95">
        <v>8372</v>
      </c>
      <c r="CA2055" s="95">
        <v>8299</v>
      </c>
      <c r="CB2055" s="95">
        <v>7679</v>
      </c>
      <c r="CC2055" s="95">
        <v>7659</v>
      </c>
      <c r="CD2055" s="95">
        <v>7106</v>
      </c>
      <c r="CE2055" s="72">
        <v>650.75523149000003</v>
      </c>
      <c r="CF2055" s="72">
        <v>676.59346364999999</v>
      </c>
      <c r="CG2055" s="72">
        <v>712.40329333</v>
      </c>
      <c r="CH2055" s="72">
        <v>716.50152150999998</v>
      </c>
      <c r="CI2055" s="72">
        <v>731.52548966999996</v>
      </c>
      <c r="CJ2055" s="96">
        <v>0.94318104609999998</v>
      </c>
      <c r="CK2055" s="96">
        <v>0.96063594299999999</v>
      </c>
      <c r="CL2055" s="96">
        <v>0.91804741239999998</v>
      </c>
      <c r="CM2055" s="96">
        <v>0.94457580299999999</v>
      </c>
      <c r="CN2055" s="96">
        <v>0.9078425966</v>
      </c>
      <c r="CO2055" s="96">
        <v>0.9956304856</v>
      </c>
      <c r="CP2055" s="96">
        <v>0.93895935659999996</v>
      </c>
      <c r="CQ2055" s="96">
        <v>0.99584056389999998</v>
      </c>
      <c r="CR2055" s="96">
        <v>0.94288107610000005</v>
      </c>
      <c r="CS2055" s="95">
        <v>6776</v>
      </c>
      <c r="CT2055" s="95">
        <v>6710</v>
      </c>
      <c r="CU2055" s="95">
        <v>6152</v>
      </c>
      <c r="CV2055" s="95">
        <v>6066</v>
      </c>
      <c r="CW2055" s="95">
        <v>5594</v>
      </c>
      <c r="CX2055" s="96">
        <v>1.0125387619999999</v>
      </c>
      <c r="CY2055" s="96">
        <v>0.98840184499999995</v>
      </c>
      <c r="CZ2055" s="96">
        <v>0.99420982400000002</v>
      </c>
      <c r="DA2055" s="96">
        <v>0.98467407600000001</v>
      </c>
      <c r="DB2055" s="96">
        <v>0.99726351899999999</v>
      </c>
      <c r="DC2055">
        <v>2013</v>
      </c>
      <c r="DD2055" s="6">
        <v>7637.2</v>
      </c>
      <c r="DE2055" s="96">
        <v>1.8276281E-3</v>
      </c>
      <c r="DF2055" s="72">
        <v>722.8</v>
      </c>
      <c r="DG2055" s="96">
        <v>1</v>
      </c>
      <c r="DH2055" s="72">
        <v>722.8</v>
      </c>
      <c r="DI2055" s="72">
        <v>724.35825947000001</v>
      </c>
      <c r="DJ2055" s="96">
        <v>1</v>
      </c>
      <c r="DK2055" s="72">
        <v>722.8</v>
      </c>
      <c r="DL2055" s="96">
        <v>1</v>
      </c>
      <c r="DM2055" s="72">
        <v>722.8</v>
      </c>
      <c r="DN2055" s="96">
        <v>1</v>
      </c>
      <c r="DO2055" s="96">
        <v>6.43E-3</v>
      </c>
      <c r="DP2055" s="72">
        <v>4.6500000000000004</v>
      </c>
      <c r="DQ2055" s="72">
        <v>718.15</v>
      </c>
      <c r="DR2055" t="s">
        <v>1303</v>
      </c>
      <c r="DT2055" t="s">
        <v>561</v>
      </c>
    </row>
    <row r="2056" spans="1:124" x14ac:dyDescent="0.3">
      <c r="A2056" t="s">
        <v>1304</v>
      </c>
      <c r="B2056">
        <v>36060</v>
      </c>
      <c r="C2056" s="95">
        <v>7295</v>
      </c>
      <c r="D2056" s="95">
        <v>38260682</v>
      </c>
      <c r="E2056" s="95">
        <v>7063</v>
      </c>
      <c r="F2056" s="95">
        <v>25180254</v>
      </c>
      <c r="G2056" s="95">
        <v>1747</v>
      </c>
      <c r="H2056" s="95">
        <v>5163413</v>
      </c>
      <c r="I2056" s="95">
        <v>1505</v>
      </c>
      <c r="J2056" s="95">
        <v>4671152</v>
      </c>
      <c r="K2056" s="95">
        <v>6950</v>
      </c>
      <c r="L2056" s="95">
        <v>37790069</v>
      </c>
      <c r="M2056" s="95">
        <v>6684</v>
      </c>
      <c r="N2056" s="95">
        <v>24917511</v>
      </c>
      <c r="O2056" s="95">
        <v>1756</v>
      </c>
      <c r="P2056" s="95">
        <v>6221664</v>
      </c>
      <c r="Q2056" s="95">
        <v>1505</v>
      </c>
      <c r="R2056" s="95">
        <v>4963771</v>
      </c>
      <c r="S2056" s="95">
        <v>6248</v>
      </c>
      <c r="T2056" s="95">
        <v>30528901</v>
      </c>
      <c r="U2056" s="95">
        <v>5946</v>
      </c>
      <c r="V2056" s="95">
        <v>22243659</v>
      </c>
      <c r="W2056" s="95">
        <v>1810</v>
      </c>
      <c r="X2056" s="95">
        <v>4995506</v>
      </c>
      <c r="Y2056" s="95">
        <v>1560</v>
      </c>
      <c r="Z2056" s="95">
        <v>4946877</v>
      </c>
      <c r="AA2056" s="95">
        <v>6043</v>
      </c>
      <c r="AB2056" s="95">
        <v>27437011</v>
      </c>
      <c r="AC2056" s="95">
        <v>5694</v>
      </c>
      <c r="AD2056" s="95">
        <v>21921626</v>
      </c>
      <c r="AE2056" s="95">
        <v>1771</v>
      </c>
      <c r="AF2056" s="95">
        <v>6942495</v>
      </c>
      <c r="AG2056" s="95">
        <v>1526</v>
      </c>
      <c r="AH2056" s="95">
        <v>6154279</v>
      </c>
      <c r="AI2056" s="95">
        <v>5576</v>
      </c>
      <c r="AJ2056" s="95">
        <v>27834094.59</v>
      </c>
      <c r="AK2056" s="95">
        <v>5192</v>
      </c>
      <c r="AL2056" s="95">
        <v>20992131.440000001</v>
      </c>
      <c r="AM2056" s="95">
        <v>1850</v>
      </c>
      <c r="AN2056" s="95">
        <v>6213976.0499999998</v>
      </c>
      <c r="AO2056" s="95">
        <v>1622</v>
      </c>
      <c r="AP2056" s="95">
        <v>6551592.5700000003</v>
      </c>
      <c r="AQ2056" s="72">
        <v>400.21</v>
      </c>
      <c r="AR2056" s="72">
        <v>290.33999999999997</v>
      </c>
      <c r="AS2056" s="72">
        <v>690.55</v>
      </c>
      <c r="AT2056" s="95">
        <v>43424095</v>
      </c>
      <c r="AU2056" s="95">
        <v>29851406</v>
      </c>
      <c r="AV2056" s="95">
        <v>9042</v>
      </c>
      <c r="AW2056" s="95">
        <v>8568</v>
      </c>
      <c r="AX2056" s="72">
        <v>421.28</v>
      </c>
      <c r="AY2056" s="72">
        <v>304.08</v>
      </c>
      <c r="AZ2056" s="72">
        <v>725.36</v>
      </c>
      <c r="BA2056" s="95">
        <v>44011733</v>
      </c>
      <c r="BB2056" s="95">
        <v>29881282</v>
      </c>
      <c r="BC2056" s="95">
        <v>8706</v>
      </c>
      <c r="BD2056" s="95">
        <v>8189</v>
      </c>
      <c r="BE2056" s="72">
        <v>367.38</v>
      </c>
      <c r="BF2056" s="72">
        <v>301.88</v>
      </c>
      <c r="BG2056" s="72">
        <v>669.26</v>
      </c>
      <c r="BH2056" s="95">
        <v>35524407</v>
      </c>
      <c r="BI2056" s="95">
        <v>27190536</v>
      </c>
      <c r="BJ2056" s="95">
        <v>8058</v>
      </c>
      <c r="BK2056" s="95">
        <v>7506</v>
      </c>
      <c r="BL2056" s="72">
        <v>366.64</v>
      </c>
      <c r="BM2056" s="72">
        <v>324.05</v>
      </c>
      <c r="BN2056" s="72">
        <v>690.69</v>
      </c>
      <c r="BO2056" s="95">
        <v>34379506</v>
      </c>
      <c r="BP2056" s="95">
        <v>28075905</v>
      </c>
      <c r="BQ2056" s="95">
        <v>7814</v>
      </c>
      <c r="BR2056" s="95">
        <v>7220</v>
      </c>
      <c r="BS2056" s="72">
        <v>382.08</v>
      </c>
      <c r="BT2056" s="72">
        <v>336.85</v>
      </c>
      <c r="BU2056" s="72">
        <v>718.93</v>
      </c>
      <c r="BV2056" s="95">
        <v>34048070.640000001</v>
      </c>
      <c r="BW2056" s="95">
        <v>27543724.010000002</v>
      </c>
      <c r="BX2056" s="95">
        <v>7426</v>
      </c>
      <c r="BY2056" s="95">
        <v>6814</v>
      </c>
      <c r="BZ2056" s="95">
        <v>8816</v>
      </c>
      <c r="CA2056" s="95">
        <v>8457</v>
      </c>
      <c r="CB2056" s="95">
        <v>7792</v>
      </c>
      <c r="CC2056" s="95">
        <v>7532</v>
      </c>
      <c r="CD2056" s="95">
        <v>7127</v>
      </c>
      <c r="CE2056" s="72">
        <v>650.75523149000003</v>
      </c>
      <c r="CF2056" s="72">
        <v>676.59346364999999</v>
      </c>
      <c r="CG2056" s="72">
        <v>712.40329333</v>
      </c>
      <c r="CH2056" s="72">
        <v>716.50152150999998</v>
      </c>
      <c r="CI2056" s="72">
        <v>731.52548966999996</v>
      </c>
      <c r="CJ2056" s="96">
        <v>1.061151669</v>
      </c>
      <c r="CK2056" s="96">
        <v>1.0720765702999999</v>
      </c>
      <c r="CL2056" s="96">
        <v>0.93943978959999996</v>
      </c>
      <c r="CM2056" s="96">
        <v>0.96397562219999999</v>
      </c>
      <c r="CN2056" s="96">
        <v>0.98278188550000001</v>
      </c>
      <c r="CO2056" s="96">
        <v>1.0627304606000001</v>
      </c>
      <c r="CP2056" s="96">
        <v>0.94462814849999999</v>
      </c>
      <c r="CQ2056" s="96">
        <v>0.99584056389999998</v>
      </c>
      <c r="CR2056" s="96">
        <v>0.94857354459999998</v>
      </c>
      <c r="CS2056" s="95">
        <v>8624</v>
      </c>
      <c r="CT2056" s="95">
        <v>8282</v>
      </c>
      <c r="CU2056" s="95">
        <v>7549</v>
      </c>
      <c r="CV2056" s="95">
        <v>7398</v>
      </c>
      <c r="CW2056" s="95">
        <v>7085</v>
      </c>
      <c r="CX2056" s="96">
        <v>1.0545050840000001</v>
      </c>
      <c r="CY2056" s="96">
        <v>1.054934048</v>
      </c>
      <c r="CZ2056" s="96">
        <v>1.045530072</v>
      </c>
      <c r="DA2056" s="96">
        <v>1.066669442</v>
      </c>
      <c r="DB2056" s="96">
        <v>1.096070007</v>
      </c>
      <c r="DC2056">
        <v>2013</v>
      </c>
      <c r="DD2056" s="6">
        <v>7659.4</v>
      </c>
      <c r="DE2056" s="96">
        <v>7.9349468999999999E-3</v>
      </c>
      <c r="DF2056" s="72">
        <v>722.71</v>
      </c>
      <c r="DG2056" s="96">
        <v>1</v>
      </c>
      <c r="DH2056" s="72">
        <v>722.71</v>
      </c>
      <c r="DI2056" s="72">
        <v>722.71</v>
      </c>
      <c r="DJ2056" s="96">
        <v>1</v>
      </c>
      <c r="DK2056" s="72">
        <v>722.71</v>
      </c>
      <c r="DL2056" s="96">
        <v>1</v>
      </c>
      <c r="DM2056" s="72">
        <v>722.71</v>
      </c>
      <c r="DN2056" s="96">
        <v>1</v>
      </c>
      <c r="DO2056" s="96">
        <v>1.7486999999999999E-2</v>
      </c>
      <c r="DP2056" s="72">
        <v>12.64</v>
      </c>
      <c r="DQ2056" s="72">
        <v>710.07</v>
      </c>
      <c r="DR2056" t="s">
        <v>1304</v>
      </c>
      <c r="DT2056" t="s">
        <v>561</v>
      </c>
    </row>
    <row r="2057" spans="1:124" x14ac:dyDescent="0.3">
      <c r="A2057" t="s">
        <v>488</v>
      </c>
      <c r="B2057">
        <v>36070</v>
      </c>
      <c r="C2057" s="95">
        <v>4424</v>
      </c>
      <c r="D2057" s="95">
        <v>18394137</v>
      </c>
      <c r="E2057" s="95">
        <v>4270</v>
      </c>
      <c r="F2057" s="95">
        <v>13985127</v>
      </c>
      <c r="G2057" s="95">
        <v>1182</v>
      </c>
      <c r="H2057" s="95">
        <v>2845666</v>
      </c>
      <c r="I2057" s="95">
        <v>1014</v>
      </c>
      <c r="J2057" s="95">
        <v>3211959</v>
      </c>
      <c r="K2057" s="95">
        <v>4215</v>
      </c>
      <c r="L2057" s="95">
        <v>17486999</v>
      </c>
      <c r="M2057" s="95">
        <v>4048</v>
      </c>
      <c r="N2057" s="95">
        <v>14069424</v>
      </c>
      <c r="O2057" s="95">
        <v>1206</v>
      </c>
      <c r="P2057" s="95">
        <v>2919147</v>
      </c>
      <c r="Q2057" s="95">
        <v>1038</v>
      </c>
      <c r="R2057" s="95">
        <v>3299734</v>
      </c>
      <c r="S2057" s="95">
        <v>3786</v>
      </c>
      <c r="T2057" s="95">
        <v>17967040</v>
      </c>
      <c r="U2057" s="95">
        <v>3585</v>
      </c>
      <c r="V2057" s="95">
        <v>13726503</v>
      </c>
      <c r="W2057" s="95">
        <v>1260</v>
      </c>
      <c r="X2057" s="95">
        <v>4131957</v>
      </c>
      <c r="Y2057" s="95">
        <v>1087</v>
      </c>
      <c r="Z2057" s="95">
        <v>4156648</v>
      </c>
      <c r="AA2057" s="95">
        <v>3788</v>
      </c>
      <c r="AB2057" s="95">
        <v>17378778</v>
      </c>
      <c r="AC2057" s="95">
        <v>3568</v>
      </c>
      <c r="AD2057" s="95">
        <v>14612314</v>
      </c>
      <c r="AE2057" s="95">
        <v>1279</v>
      </c>
      <c r="AF2057" s="95">
        <v>4662791</v>
      </c>
      <c r="AG2057" s="95">
        <v>1105</v>
      </c>
      <c r="AH2057" s="95">
        <v>4807501</v>
      </c>
      <c r="AI2057" s="95">
        <v>3359</v>
      </c>
      <c r="AJ2057" s="95">
        <v>13773797.220000001</v>
      </c>
      <c r="AK2057" s="95">
        <v>3136</v>
      </c>
      <c r="AL2057" s="95">
        <v>13652597.75</v>
      </c>
      <c r="AM2057" s="95">
        <v>1264</v>
      </c>
      <c r="AN2057" s="95">
        <v>4089318</v>
      </c>
      <c r="AO2057" s="95">
        <v>1113</v>
      </c>
      <c r="AP2057" s="95">
        <v>5158846</v>
      </c>
      <c r="AQ2057" s="72">
        <v>315.73</v>
      </c>
      <c r="AR2057" s="72">
        <v>271.20999999999998</v>
      </c>
      <c r="AS2057" s="72">
        <v>586.94000000000005</v>
      </c>
      <c r="AT2057" s="95">
        <v>21239803</v>
      </c>
      <c r="AU2057" s="95">
        <v>17197086</v>
      </c>
      <c r="AV2057" s="95">
        <v>5606</v>
      </c>
      <c r="AW2057" s="95">
        <v>5284</v>
      </c>
      <c r="AX2057" s="72">
        <v>313.69</v>
      </c>
      <c r="AY2057" s="72">
        <v>284.58999999999997</v>
      </c>
      <c r="AZ2057" s="72">
        <v>598.28</v>
      </c>
      <c r="BA2057" s="95">
        <v>20406146</v>
      </c>
      <c r="BB2057" s="95">
        <v>17369158</v>
      </c>
      <c r="BC2057" s="95">
        <v>5421</v>
      </c>
      <c r="BD2057" s="95">
        <v>5086</v>
      </c>
      <c r="BE2057" s="72">
        <v>364.96</v>
      </c>
      <c r="BF2057" s="72">
        <v>318.98</v>
      </c>
      <c r="BG2057" s="72">
        <v>683.94</v>
      </c>
      <c r="BH2057" s="95">
        <v>22098997</v>
      </c>
      <c r="BI2057" s="95">
        <v>17883151</v>
      </c>
      <c r="BJ2057" s="95">
        <v>5046</v>
      </c>
      <c r="BK2057" s="95">
        <v>4672</v>
      </c>
      <c r="BL2057" s="72">
        <v>362.5</v>
      </c>
      <c r="BM2057" s="72">
        <v>346.31</v>
      </c>
      <c r="BN2057" s="72">
        <v>708.81</v>
      </c>
      <c r="BO2057" s="95">
        <v>22041569</v>
      </c>
      <c r="BP2057" s="95">
        <v>19419815</v>
      </c>
      <c r="BQ2057" s="95">
        <v>5067</v>
      </c>
      <c r="BR2057" s="95">
        <v>4673</v>
      </c>
      <c r="BS2057" s="72">
        <v>322</v>
      </c>
      <c r="BT2057" s="72">
        <v>368.94</v>
      </c>
      <c r="BU2057" s="72">
        <v>690.94</v>
      </c>
      <c r="BV2057" s="95">
        <v>17863115.219999999</v>
      </c>
      <c r="BW2057" s="95">
        <v>18811443.75</v>
      </c>
      <c r="BX2057" s="95">
        <v>4623</v>
      </c>
      <c r="BY2057" s="95">
        <v>4249</v>
      </c>
      <c r="BZ2057" s="95">
        <v>5453</v>
      </c>
      <c r="CA2057" s="95">
        <v>5259</v>
      </c>
      <c r="CB2057" s="95">
        <v>4866</v>
      </c>
      <c r="CC2057" s="95">
        <v>4880</v>
      </c>
      <c r="CD2057" s="95">
        <v>4440</v>
      </c>
      <c r="CE2057" s="72">
        <v>650.75523149000003</v>
      </c>
      <c r="CF2057" s="72">
        <v>676.59346364999999</v>
      </c>
      <c r="CG2057" s="72">
        <v>712.40329333</v>
      </c>
      <c r="CH2057" s="72">
        <v>716.50152150999998</v>
      </c>
      <c r="CI2057" s="72">
        <v>731.52548966999996</v>
      </c>
      <c r="CJ2057" s="96">
        <v>0.90193666009999995</v>
      </c>
      <c r="CK2057" s="96">
        <v>0.88425329559999999</v>
      </c>
      <c r="CL2057" s="96">
        <v>0.96004609519999995</v>
      </c>
      <c r="CM2057" s="96">
        <v>0.98926517069999997</v>
      </c>
      <c r="CN2057" s="96">
        <v>0.94451937730000002</v>
      </c>
      <c r="CO2057" s="96">
        <v>0.99204231249999997</v>
      </c>
      <c r="CP2057" s="96">
        <v>0.94351229579999996</v>
      </c>
      <c r="CQ2057" s="96">
        <v>0.99584056389999998</v>
      </c>
      <c r="CR2057" s="96">
        <v>0.94745303140000003</v>
      </c>
      <c r="CS2057" s="95">
        <v>5495</v>
      </c>
      <c r="CT2057" s="95">
        <v>5403</v>
      </c>
      <c r="CU2057" s="95">
        <v>4969</v>
      </c>
      <c r="CV2057" s="95">
        <v>4995</v>
      </c>
      <c r="CW2057" s="95">
        <v>4622</v>
      </c>
      <c r="CX2057" s="96">
        <v>0.99668887100000003</v>
      </c>
      <c r="CY2057" s="96">
        <v>0.99539423299999996</v>
      </c>
      <c r="CZ2057" s="96">
        <v>0.97309535999999996</v>
      </c>
      <c r="DA2057" s="96">
        <v>0.98395322100000004</v>
      </c>
      <c r="DB2057" s="96">
        <v>1.011711104</v>
      </c>
      <c r="DC2057">
        <v>2013</v>
      </c>
      <c r="DD2057" s="6">
        <v>4792.8</v>
      </c>
      <c r="DE2057" s="96">
        <v>4.7130532999999997E-3</v>
      </c>
      <c r="DF2057" s="72">
        <v>724.21</v>
      </c>
      <c r="DG2057" s="96">
        <v>1</v>
      </c>
      <c r="DH2057" s="72">
        <v>724.21</v>
      </c>
      <c r="DI2057" s="72">
        <v>741.57924648000005</v>
      </c>
      <c r="DJ2057" s="96">
        <v>1</v>
      </c>
      <c r="DK2057" s="72">
        <v>724.21</v>
      </c>
      <c r="DL2057" s="96">
        <v>1</v>
      </c>
      <c r="DM2057" s="72">
        <v>724.21</v>
      </c>
      <c r="DN2057" s="96">
        <v>1</v>
      </c>
      <c r="DO2057" s="96">
        <v>1.6077999999999999E-2</v>
      </c>
      <c r="DP2057" s="72">
        <v>11.64</v>
      </c>
      <c r="DQ2057" s="72">
        <v>712.57</v>
      </c>
      <c r="DR2057" t="s">
        <v>488</v>
      </c>
      <c r="DT2057" t="s">
        <v>561</v>
      </c>
    </row>
    <row r="2058" spans="1:124" x14ac:dyDescent="0.3">
      <c r="A2058" t="s">
        <v>7</v>
      </c>
      <c r="B2058">
        <v>36080</v>
      </c>
      <c r="C2058" s="95">
        <v>31153</v>
      </c>
      <c r="D2058" s="95">
        <v>137257914</v>
      </c>
      <c r="E2058" s="95">
        <v>30021</v>
      </c>
      <c r="F2058" s="95">
        <v>106028942</v>
      </c>
      <c r="G2058" s="95">
        <v>6862</v>
      </c>
      <c r="H2058" s="95">
        <v>22803043</v>
      </c>
      <c r="I2058" s="95">
        <v>5741</v>
      </c>
      <c r="J2058" s="95">
        <v>19652262</v>
      </c>
      <c r="K2058" s="95">
        <v>30718</v>
      </c>
      <c r="L2058" s="95">
        <v>142743254</v>
      </c>
      <c r="M2058" s="95">
        <v>29463</v>
      </c>
      <c r="N2058" s="95">
        <v>108943250</v>
      </c>
      <c r="O2058" s="95">
        <v>6796</v>
      </c>
      <c r="P2058" s="95">
        <v>24357155</v>
      </c>
      <c r="Q2058" s="95">
        <v>5628</v>
      </c>
      <c r="R2058" s="95">
        <v>21287566</v>
      </c>
      <c r="S2058" s="95">
        <v>28253</v>
      </c>
      <c r="T2058" s="95">
        <v>137848417</v>
      </c>
      <c r="U2058" s="95">
        <v>26791</v>
      </c>
      <c r="V2058" s="95">
        <v>103261155</v>
      </c>
      <c r="W2058" s="95">
        <v>6730</v>
      </c>
      <c r="X2058" s="95">
        <v>26524259</v>
      </c>
      <c r="Y2058" s="95">
        <v>5556</v>
      </c>
      <c r="Z2058" s="95">
        <v>23789600</v>
      </c>
      <c r="AA2058" s="95">
        <v>28230</v>
      </c>
      <c r="AB2058" s="95">
        <v>124535913</v>
      </c>
      <c r="AC2058" s="95">
        <v>26659</v>
      </c>
      <c r="AD2058" s="95">
        <v>109313401</v>
      </c>
      <c r="AE2058" s="95">
        <v>6918</v>
      </c>
      <c r="AF2058" s="95">
        <v>25297950</v>
      </c>
      <c r="AG2058" s="95">
        <v>5750</v>
      </c>
      <c r="AH2058" s="95">
        <v>24453371</v>
      </c>
      <c r="AI2058" s="95">
        <v>25844</v>
      </c>
      <c r="AJ2058" s="95">
        <v>121031812.81</v>
      </c>
      <c r="AK2058" s="95">
        <v>24110</v>
      </c>
      <c r="AL2058" s="95">
        <v>104006648.88</v>
      </c>
      <c r="AM2058" s="95">
        <v>7304</v>
      </c>
      <c r="AN2058" s="95">
        <v>27776914</v>
      </c>
      <c r="AO2058" s="95">
        <v>6257</v>
      </c>
      <c r="AP2058" s="95">
        <v>28105696</v>
      </c>
      <c r="AQ2058" s="72">
        <v>350.87</v>
      </c>
      <c r="AR2058" s="72">
        <v>292.86</v>
      </c>
      <c r="AS2058" s="72">
        <v>643.73</v>
      </c>
      <c r="AT2058" s="95">
        <v>160060957</v>
      </c>
      <c r="AU2058" s="95">
        <v>125681204</v>
      </c>
      <c r="AV2058" s="95">
        <v>38015</v>
      </c>
      <c r="AW2058" s="95">
        <v>35762</v>
      </c>
      <c r="AX2058" s="72">
        <v>371.2</v>
      </c>
      <c r="AY2058" s="72">
        <v>309.27</v>
      </c>
      <c r="AZ2058" s="72">
        <v>680.47</v>
      </c>
      <c r="BA2058" s="95">
        <v>167100409</v>
      </c>
      <c r="BB2058" s="95">
        <v>130230816</v>
      </c>
      <c r="BC2058" s="95">
        <v>37514</v>
      </c>
      <c r="BD2058" s="95">
        <v>35091</v>
      </c>
      <c r="BE2058" s="72">
        <v>391.55</v>
      </c>
      <c r="BF2058" s="72">
        <v>327.31</v>
      </c>
      <c r="BG2058" s="72">
        <v>718.86</v>
      </c>
      <c r="BH2058" s="95">
        <v>164372676</v>
      </c>
      <c r="BI2058" s="95">
        <v>127050755</v>
      </c>
      <c r="BJ2058" s="95">
        <v>34983</v>
      </c>
      <c r="BK2058" s="95">
        <v>32347</v>
      </c>
      <c r="BL2058" s="72">
        <v>355.25</v>
      </c>
      <c r="BM2058" s="72">
        <v>343.95</v>
      </c>
      <c r="BN2058" s="72">
        <v>699.2</v>
      </c>
      <c r="BO2058" s="95">
        <v>149833863</v>
      </c>
      <c r="BP2058" s="95">
        <v>133766772</v>
      </c>
      <c r="BQ2058" s="95">
        <v>35148</v>
      </c>
      <c r="BR2058" s="95">
        <v>32409</v>
      </c>
      <c r="BS2058" s="72">
        <v>374.1</v>
      </c>
      <c r="BT2058" s="72">
        <v>362.54</v>
      </c>
      <c r="BU2058" s="72">
        <v>736.64</v>
      </c>
      <c r="BV2058" s="95">
        <v>148808726.81</v>
      </c>
      <c r="BW2058" s="95">
        <v>132112344.88</v>
      </c>
      <c r="BX2058" s="95">
        <v>33148</v>
      </c>
      <c r="BY2058" s="95">
        <v>30367</v>
      </c>
      <c r="BZ2058" s="95">
        <v>36941</v>
      </c>
      <c r="CA2058" s="95">
        <v>36345</v>
      </c>
      <c r="CB2058" s="95">
        <v>33712</v>
      </c>
      <c r="CC2058" s="95">
        <v>33848</v>
      </c>
      <c r="CD2058" s="95">
        <v>31788</v>
      </c>
      <c r="CE2058" s="72">
        <v>650.75523149000003</v>
      </c>
      <c r="CF2058" s="72">
        <v>676.59346364999999</v>
      </c>
      <c r="CG2058" s="72">
        <v>712.40329333</v>
      </c>
      <c r="CH2058" s="72">
        <v>716.50152150999998</v>
      </c>
      <c r="CI2058" s="72">
        <v>731.52548966999996</v>
      </c>
      <c r="CJ2058" s="96">
        <v>0.98920449479999994</v>
      </c>
      <c r="CK2058" s="96">
        <v>1.0057294912999999</v>
      </c>
      <c r="CL2058" s="96">
        <v>1.0090632745999999</v>
      </c>
      <c r="CM2058" s="96">
        <v>0.97585277770000001</v>
      </c>
      <c r="CN2058" s="96">
        <v>1.0069915681999999</v>
      </c>
      <c r="CO2058" s="96">
        <v>0.99925242800000003</v>
      </c>
      <c r="CP2058" s="96">
        <v>0.99811448380000001</v>
      </c>
      <c r="CQ2058" s="96">
        <v>0.99584056389999998</v>
      </c>
      <c r="CR2058" s="96">
        <v>1.0022832745000001</v>
      </c>
      <c r="CS2058" s="95">
        <v>34975</v>
      </c>
      <c r="CT2058" s="95">
        <v>34598</v>
      </c>
      <c r="CU2058" s="95">
        <v>32002</v>
      </c>
      <c r="CV2058" s="95">
        <v>31962</v>
      </c>
      <c r="CW2058" s="95">
        <v>29809</v>
      </c>
      <c r="CX2058" s="96">
        <v>0.99792689000000001</v>
      </c>
      <c r="CY2058" s="96">
        <v>0.99330010700000004</v>
      </c>
      <c r="CZ2058" s="96">
        <v>0.99421460100000003</v>
      </c>
      <c r="DA2058" s="96">
        <v>0.994430696</v>
      </c>
      <c r="DB2058" s="96">
        <v>1.0182947250000001</v>
      </c>
      <c r="DC2058">
        <v>2013</v>
      </c>
      <c r="DD2058" s="6">
        <v>33195.199999999997</v>
      </c>
      <c r="DE2058" s="96">
        <v>3.6798544999999999E-3</v>
      </c>
      <c r="DF2058" s="72">
        <v>766.91</v>
      </c>
      <c r="DG2058" s="96">
        <v>1</v>
      </c>
      <c r="DH2058" s="72">
        <v>766.91</v>
      </c>
      <c r="DI2058" s="72">
        <v>741.57924648000005</v>
      </c>
      <c r="DJ2058" s="96">
        <v>1</v>
      </c>
      <c r="DK2058" s="72">
        <v>766.91</v>
      </c>
      <c r="DL2058" s="96">
        <v>1</v>
      </c>
      <c r="DM2058" s="72">
        <v>766.91</v>
      </c>
      <c r="DN2058" s="96">
        <v>1</v>
      </c>
      <c r="DO2058" s="96">
        <v>1.2145E-2</v>
      </c>
      <c r="DP2058" s="72">
        <v>9.31</v>
      </c>
      <c r="DQ2058" s="72">
        <v>757.6</v>
      </c>
      <c r="DR2058" t="s">
        <v>7</v>
      </c>
      <c r="DT2058" t="s">
        <v>561</v>
      </c>
    </row>
    <row r="2059" spans="1:124" x14ac:dyDescent="0.3">
      <c r="A2059" t="s">
        <v>109</v>
      </c>
      <c r="B2059">
        <v>36090</v>
      </c>
      <c r="C2059" s="95">
        <v>2268</v>
      </c>
      <c r="D2059" s="95">
        <v>8919916</v>
      </c>
      <c r="E2059" s="95">
        <v>2180</v>
      </c>
      <c r="F2059" s="95">
        <v>7240489</v>
      </c>
      <c r="G2059" s="95">
        <v>465</v>
      </c>
      <c r="H2059" s="95">
        <v>1224374</v>
      </c>
      <c r="I2059" s="95">
        <v>419</v>
      </c>
      <c r="J2059" s="95">
        <v>1569534</v>
      </c>
      <c r="K2059" s="95">
        <v>2236</v>
      </c>
      <c r="L2059" s="95">
        <v>8416276</v>
      </c>
      <c r="M2059" s="95">
        <v>2132</v>
      </c>
      <c r="N2059" s="95">
        <v>7246645</v>
      </c>
      <c r="O2059" s="95">
        <v>443</v>
      </c>
      <c r="P2059" s="95">
        <v>1879057</v>
      </c>
      <c r="Q2059" s="95">
        <v>400</v>
      </c>
      <c r="R2059" s="95">
        <v>1662855</v>
      </c>
      <c r="S2059" s="95">
        <v>1959</v>
      </c>
      <c r="T2059" s="95">
        <v>7638770</v>
      </c>
      <c r="U2059" s="95">
        <v>1838</v>
      </c>
      <c r="V2059" s="95">
        <v>6809178</v>
      </c>
      <c r="W2059" s="95">
        <v>444</v>
      </c>
      <c r="X2059" s="95">
        <v>1398597</v>
      </c>
      <c r="Y2059" s="95">
        <v>394</v>
      </c>
      <c r="Z2059" s="95">
        <v>1778712</v>
      </c>
      <c r="AA2059" s="95">
        <v>1939</v>
      </c>
      <c r="AB2059" s="95">
        <v>6936906</v>
      </c>
      <c r="AC2059" s="95">
        <v>1806</v>
      </c>
      <c r="AD2059" s="95">
        <v>6863510</v>
      </c>
      <c r="AE2059" s="95">
        <v>438</v>
      </c>
      <c r="AF2059" s="95">
        <v>970406</v>
      </c>
      <c r="AG2059" s="95">
        <v>394</v>
      </c>
      <c r="AH2059" s="95">
        <v>2309552</v>
      </c>
      <c r="AI2059" s="95">
        <v>1793</v>
      </c>
      <c r="AJ2059" s="95">
        <v>6003329.7400000002</v>
      </c>
      <c r="AK2059" s="95">
        <v>1646</v>
      </c>
      <c r="AL2059" s="95">
        <v>6487918.1299999999</v>
      </c>
      <c r="AM2059" s="95">
        <v>463</v>
      </c>
      <c r="AN2059" s="95">
        <v>950481</v>
      </c>
      <c r="AO2059" s="95">
        <v>415</v>
      </c>
      <c r="AP2059" s="95">
        <v>2309823.5099999998</v>
      </c>
      <c r="AQ2059" s="72">
        <v>309.31</v>
      </c>
      <c r="AR2059" s="72">
        <v>282.48</v>
      </c>
      <c r="AS2059" s="72">
        <v>591.79</v>
      </c>
      <c r="AT2059" s="95">
        <v>10144290</v>
      </c>
      <c r="AU2059" s="95">
        <v>8810023</v>
      </c>
      <c r="AV2059" s="95">
        <v>2733</v>
      </c>
      <c r="AW2059" s="95">
        <v>2599</v>
      </c>
      <c r="AX2059" s="72">
        <v>320.25</v>
      </c>
      <c r="AY2059" s="72">
        <v>293.23</v>
      </c>
      <c r="AZ2059" s="72">
        <v>613.48</v>
      </c>
      <c r="BA2059" s="95">
        <v>10295333</v>
      </c>
      <c r="BB2059" s="95">
        <v>8909500</v>
      </c>
      <c r="BC2059" s="95">
        <v>2679</v>
      </c>
      <c r="BD2059" s="95">
        <v>2532</v>
      </c>
      <c r="BE2059" s="72">
        <v>313.41000000000003</v>
      </c>
      <c r="BF2059" s="72">
        <v>320.64</v>
      </c>
      <c r="BG2059" s="72">
        <v>634.04999999999995</v>
      </c>
      <c r="BH2059" s="95">
        <v>9037367</v>
      </c>
      <c r="BI2059" s="95">
        <v>8587890</v>
      </c>
      <c r="BJ2059" s="95">
        <v>2403</v>
      </c>
      <c r="BK2059" s="95">
        <v>2232</v>
      </c>
      <c r="BL2059" s="72">
        <v>277.22000000000003</v>
      </c>
      <c r="BM2059" s="72">
        <v>347.46</v>
      </c>
      <c r="BN2059" s="72">
        <v>624.67999999999995</v>
      </c>
      <c r="BO2059" s="95">
        <v>7907312</v>
      </c>
      <c r="BP2059" s="95">
        <v>9173062</v>
      </c>
      <c r="BQ2059" s="95">
        <v>2377</v>
      </c>
      <c r="BR2059" s="95">
        <v>2200</v>
      </c>
      <c r="BS2059" s="72">
        <v>256.86</v>
      </c>
      <c r="BT2059" s="72">
        <v>355.72</v>
      </c>
      <c r="BU2059" s="72">
        <v>612.58000000000004</v>
      </c>
      <c r="BV2059" s="95">
        <v>6953810.7400000002</v>
      </c>
      <c r="BW2059" s="95">
        <v>8797741.6400000006</v>
      </c>
      <c r="BX2059" s="95">
        <v>2256</v>
      </c>
      <c r="BY2059" s="95">
        <v>2061</v>
      </c>
      <c r="BZ2059" s="95">
        <v>2669</v>
      </c>
      <c r="CA2059" s="95">
        <v>2608</v>
      </c>
      <c r="CB2059" s="95">
        <v>2321</v>
      </c>
      <c r="CC2059" s="95">
        <v>2293</v>
      </c>
      <c r="CD2059" s="95">
        <v>2161</v>
      </c>
      <c r="CE2059" s="72">
        <v>650.75523149000003</v>
      </c>
      <c r="CF2059" s="72">
        <v>676.59346364999999</v>
      </c>
      <c r="CG2059" s="72">
        <v>712.40329333</v>
      </c>
      <c r="CH2059" s="72">
        <v>716.50152150999998</v>
      </c>
      <c r="CI2059" s="72">
        <v>731.52548966999996</v>
      </c>
      <c r="CJ2059" s="96">
        <v>0.90938953909999998</v>
      </c>
      <c r="CK2059" s="96">
        <v>0.90671878009999995</v>
      </c>
      <c r="CL2059" s="96">
        <v>0.89001553749999995</v>
      </c>
      <c r="CM2059" s="96">
        <v>0.87184741590000003</v>
      </c>
      <c r="CN2059" s="96">
        <v>0.83740075859999996</v>
      </c>
      <c r="CO2059" s="96">
        <v>0.99804760800000003</v>
      </c>
      <c r="CP2059" s="96">
        <v>0.88480188630000001</v>
      </c>
      <c r="CQ2059" s="96">
        <v>0.99584056389999998</v>
      </c>
      <c r="CR2059" s="96">
        <v>0.88849740820000001</v>
      </c>
      <c r="CS2059" s="95">
        <v>3396</v>
      </c>
      <c r="CT2059" s="95">
        <v>3315</v>
      </c>
      <c r="CU2059" s="95">
        <v>2963</v>
      </c>
      <c r="CV2059" s="95">
        <v>2978</v>
      </c>
      <c r="CW2059" s="95">
        <v>2825</v>
      </c>
      <c r="CX2059" s="96">
        <v>0.98053447800000004</v>
      </c>
      <c r="CY2059" s="96">
        <v>1.0227345640000001</v>
      </c>
      <c r="CZ2059" s="96">
        <v>0.99457233599999995</v>
      </c>
      <c r="DA2059" s="96">
        <v>1.0007753479999999</v>
      </c>
      <c r="DB2059" s="96">
        <v>0.99090118400000005</v>
      </c>
      <c r="DC2059">
        <v>2013</v>
      </c>
      <c r="DD2059" s="6">
        <v>2324.8000000000002</v>
      </c>
      <c r="DE2059" s="96">
        <v>1.00592428E-2</v>
      </c>
      <c r="DF2059" s="72">
        <v>675.49</v>
      </c>
      <c r="DG2059" s="96">
        <v>1</v>
      </c>
      <c r="DH2059" s="72">
        <v>675.49</v>
      </c>
      <c r="DI2059" s="72">
        <v>688.90812082000002</v>
      </c>
      <c r="DJ2059" s="96">
        <v>1</v>
      </c>
      <c r="DK2059" s="72">
        <v>675.49</v>
      </c>
      <c r="DL2059" s="96">
        <v>1</v>
      </c>
      <c r="DM2059" s="72">
        <v>675.49</v>
      </c>
      <c r="DN2059" s="96">
        <v>1</v>
      </c>
      <c r="DO2059" s="96">
        <v>1.8714000000000001E-2</v>
      </c>
      <c r="DP2059" s="72">
        <v>12.64</v>
      </c>
      <c r="DQ2059" s="72">
        <v>662.85</v>
      </c>
      <c r="DR2059" t="s">
        <v>109</v>
      </c>
      <c r="DT2059" t="s">
        <v>561</v>
      </c>
    </row>
    <row r="2060" spans="1:124" x14ac:dyDescent="0.3">
      <c r="A2060" t="s">
        <v>491</v>
      </c>
      <c r="B2060">
        <v>36100</v>
      </c>
      <c r="C2060" s="95">
        <v>4587</v>
      </c>
      <c r="D2060" s="95">
        <v>17891957</v>
      </c>
      <c r="E2060" s="95">
        <v>4434</v>
      </c>
      <c r="F2060" s="95">
        <v>14102721</v>
      </c>
      <c r="G2060" s="95">
        <v>809</v>
      </c>
      <c r="H2060" s="95">
        <v>2793739</v>
      </c>
      <c r="I2060" s="95">
        <v>680</v>
      </c>
      <c r="J2060" s="95">
        <v>2527787</v>
      </c>
      <c r="K2060" s="95">
        <v>3945</v>
      </c>
      <c r="L2060" s="95">
        <v>17372952</v>
      </c>
      <c r="M2060" s="95">
        <v>3773</v>
      </c>
      <c r="N2060" s="95">
        <v>13402429</v>
      </c>
      <c r="O2060" s="95">
        <v>751</v>
      </c>
      <c r="P2060" s="95">
        <v>2837352</v>
      </c>
      <c r="Q2060" s="95">
        <v>624</v>
      </c>
      <c r="R2060" s="95">
        <v>2286218</v>
      </c>
      <c r="S2060" s="95">
        <v>3612</v>
      </c>
      <c r="T2060" s="95">
        <v>14548380</v>
      </c>
      <c r="U2060" s="95">
        <v>3426</v>
      </c>
      <c r="V2060" s="95">
        <v>12426181</v>
      </c>
      <c r="W2060" s="95">
        <v>789</v>
      </c>
      <c r="X2060" s="95">
        <v>2098695</v>
      </c>
      <c r="Y2060" s="95">
        <v>661</v>
      </c>
      <c r="Z2060" s="95">
        <v>2391121</v>
      </c>
      <c r="AA2060" s="95">
        <v>3589</v>
      </c>
      <c r="AB2060" s="95">
        <v>14440949</v>
      </c>
      <c r="AC2060" s="95">
        <v>3410</v>
      </c>
      <c r="AD2060" s="95">
        <v>12908583</v>
      </c>
      <c r="AE2060" s="95">
        <v>791</v>
      </c>
      <c r="AF2060" s="95">
        <v>2699377</v>
      </c>
      <c r="AG2060" s="95">
        <v>677</v>
      </c>
      <c r="AH2060" s="95">
        <v>2691619</v>
      </c>
      <c r="AI2060" s="95">
        <v>3168</v>
      </c>
      <c r="AJ2060" s="95">
        <v>13304073</v>
      </c>
      <c r="AK2060" s="95">
        <v>2981</v>
      </c>
      <c r="AL2060" s="95">
        <v>12109872</v>
      </c>
      <c r="AM2060" s="95">
        <v>819</v>
      </c>
      <c r="AN2060" s="95">
        <v>3174474</v>
      </c>
      <c r="AO2060" s="95">
        <v>706</v>
      </c>
      <c r="AP2060" s="95">
        <v>2893291</v>
      </c>
      <c r="AQ2060" s="72">
        <v>319.45999999999998</v>
      </c>
      <c r="AR2060" s="72">
        <v>271</v>
      </c>
      <c r="AS2060" s="72">
        <v>590.46</v>
      </c>
      <c r="AT2060" s="95">
        <v>20685696</v>
      </c>
      <c r="AU2060" s="95">
        <v>16630508</v>
      </c>
      <c r="AV2060" s="95">
        <v>5396</v>
      </c>
      <c r="AW2060" s="95">
        <v>5114</v>
      </c>
      <c r="AX2060" s="72">
        <v>358.64</v>
      </c>
      <c r="AY2060" s="72">
        <v>297.33999999999997</v>
      </c>
      <c r="AZ2060" s="72">
        <v>655.98</v>
      </c>
      <c r="BA2060" s="95">
        <v>20210304</v>
      </c>
      <c r="BB2060" s="95">
        <v>15688647</v>
      </c>
      <c r="BC2060" s="95">
        <v>4696</v>
      </c>
      <c r="BD2060" s="95">
        <v>4397</v>
      </c>
      <c r="BE2060" s="72">
        <v>315.20999999999998</v>
      </c>
      <c r="BF2060" s="72">
        <v>302.12</v>
      </c>
      <c r="BG2060" s="72">
        <v>617.33000000000004</v>
      </c>
      <c r="BH2060" s="95">
        <v>16647075</v>
      </c>
      <c r="BI2060" s="95">
        <v>14817302</v>
      </c>
      <c r="BJ2060" s="95">
        <v>4401</v>
      </c>
      <c r="BK2060" s="95">
        <v>4087</v>
      </c>
      <c r="BL2060" s="72">
        <v>326.11</v>
      </c>
      <c r="BM2060" s="72">
        <v>318.08999999999997</v>
      </c>
      <c r="BN2060" s="72">
        <v>644.20000000000005</v>
      </c>
      <c r="BO2060" s="95">
        <v>17140326</v>
      </c>
      <c r="BP2060" s="95">
        <v>15600202</v>
      </c>
      <c r="BQ2060" s="95">
        <v>4380</v>
      </c>
      <c r="BR2060" s="95">
        <v>4087</v>
      </c>
      <c r="BS2060" s="72">
        <v>344.42</v>
      </c>
      <c r="BT2060" s="72">
        <v>339.1</v>
      </c>
      <c r="BU2060" s="72">
        <v>683.52</v>
      </c>
      <c r="BV2060" s="95">
        <v>16478547</v>
      </c>
      <c r="BW2060" s="95">
        <v>15003163</v>
      </c>
      <c r="BX2060" s="95">
        <v>3987</v>
      </c>
      <c r="BY2060" s="95">
        <v>3687</v>
      </c>
      <c r="BZ2060" s="95">
        <v>5262</v>
      </c>
      <c r="CA2060" s="95">
        <v>4552</v>
      </c>
      <c r="CB2060" s="95">
        <v>4250</v>
      </c>
      <c r="CC2060" s="95">
        <v>4241</v>
      </c>
      <c r="CD2060" s="95">
        <v>3840</v>
      </c>
      <c r="CE2060" s="72">
        <v>650.75523149000003</v>
      </c>
      <c r="CF2060" s="72">
        <v>676.59346364999999</v>
      </c>
      <c r="CG2060" s="72">
        <v>712.40329333</v>
      </c>
      <c r="CH2060" s="72">
        <v>716.50152150999998</v>
      </c>
      <c r="CI2060" s="72">
        <v>731.52548966999996</v>
      </c>
      <c r="CJ2060" s="96">
        <v>0.90734575989999999</v>
      </c>
      <c r="CK2060" s="96">
        <v>0.96953345729999996</v>
      </c>
      <c r="CL2060" s="96">
        <v>0.86654568529999998</v>
      </c>
      <c r="CM2060" s="96">
        <v>0.89909090300000005</v>
      </c>
      <c r="CN2060" s="96">
        <v>0.93437619009999995</v>
      </c>
      <c r="CO2060" s="96">
        <v>1.0052985154</v>
      </c>
      <c r="CP2060" s="96">
        <v>0.91055381570000005</v>
      </c>
      <c r="CQ2060" s="96">
        <v>0.99584056389999998</v>
      </c>
      <c r="CR2060" s="96">
        <v>0.91435689480000004</v>
      </c>
      <c r="CS2060" s="95">
        <v>5099</v>
      </c>
      <c r="CT2060" s="95">
        <v>4538</v>
      </c>
      <c r="CU2060" s="95">
        <v>4222</v>
      </c>
      <c r="CV2060" s="95">
        <v>4230</v>
      </c>
      <c r="CW2060" s="95">
        <v>3855</v>
      </c>
      <c r="CX2060" s="96">
        <v>1.0113437830000001</v>
      </c>
      <c r="CY2060" s="96">
        <v>1.019063767</v>
      </c>
      <c r="CZ2060" s="96">
        <v>0.99169785099999996</v>
      </c>
      <c r="DA2060" s="96">
        <v>0.99361647399999997</v>
      </c>
      <c r="DB2060" s="96">
        <v>1.0088122660000001</v>
      </c>
      <c r="DC2060">
        <v>2013</v>
      </c>
      <c r="DD2060" s="6">
        <v>4274.3999999999996</v>
      </c>
      <c r="DE2060" s="96">
        <v>3.4604314000000001E-3</v>
      </c>
      <c r="DF2060" s="72">
        <v>699.79</v>
      </c>
      <c r="DG2060" s="96">
        <v>1</v>
      </c>
      <c r="DH2060" s="72">
        <v>699.79</v>
      </c>
      <c r="DI2060" s="72">
        <v>724.35825947000001</v>
      </c>
      <c r="DJ2060" s="96">
        <v>1</v>
      </c>
      <c r="DK2060" s="72">
        <v>699.79</v>
      </c>
      <c r="DL2060" s="96">
        <v>1</v>
      </c>
      <c r="DM2060" s="72">
        <v>699.79</v>
      </c>
      <c r="DN2060" s="96">
        <v>1</v>
      </c>
      <c r="DO2060" s="96">
        <v>1.1343000000000001E-2</v>
      </c>
      <c r="DP2060" s="72">
        <v>7.94</v>
      </c>
      <c r="DQ2060" s="72">
        <v>691.85</v>
      </c>
      <c r="DR2060" t="s">
        <v>491</v>
      </c>
      <c r="DT2060" t="s">
        <v>561</v>
      </c>
    </row>
    <row r="2061" spans="1:124" x14ac:dyDescent="0.3">
      <c r="A2061" t="s">
        <v>111</v>
      </c>
      <c r="B2061">
        <v>36110</v>
      </c>
      <c r="C2061" s="95">
        <v>18091</v>
      </c>
      <c r="D2061" s="95">
        <v>78751631</v>
      </c>
      <c r="E2061" s="95">
        <v>17390</v>
      </c>
      <c r="F2061" s="95">
        <v>58985394</v>
      </c>
      <c r="G2061" s="95">
        <v>3463</v>
      </c>
      <c r="H2061" s="95">
        <v>12639956</v>
      </c>
      <c r="I2061" s="95">
        <v>3009</v>
      </c>
      <c r="J2061" s="95">
        <v>10916551</v>
      </c>
      <c r="K2061" s="95">
        <v>15083</v>
      </c>
      <c r="L2061" s="95">
        <v>71568331</v>
      </c>
      <c r="M2061" s="95">
        <v>14268</v>
      </c>
      <c r="N2061" s="95">
        <v>52004223</v>
      </c>
      <c r="O2061" s="95">
        <v>3237</v>
      </c>
      <c r="P2061" s="95">
        <v>12675764</v>
      </c>
      <c r="Q2061" s="95">
        <v>2775</v>
      </c>
      <c r="R2061" s="95">
        <v>10233103</v>
      </c>
      <c r="S2061" s="95">
        <v>13771</v>
      </c>
      <c r="T2061" s="95">
        <v>61684890</v>
      </c>
      <c r="U2061" s="95">
        <v>12849</v>
      </c>
      <c r="V2061" s="95">
        <v>49013570</v>
      </c>
      <c r="W2061" s="95">
        <v>3195</v>
      </c>
      <c r="X2061" s="95">
        <v>11874633</v>
      </c>
      <c r="Y2061" s="95">
        <v>2740</v>
      </c>
      <c r="Z2061" s="95">
        <v>10798415</v>
      </c>
      <c r="AA2061" s="95">
        <v>13403</v>
      </c>
      <c r="AB2061" s="95">
        <v>58565960</v>
      </c>
      <c r="AC2061" s="95">
        <v>12463</v>
      </c>
      <c r="AD2061" s="95">
        <v>51451077</v>
      </c>
      <c r="AE2061" s="95">
        <v>3204</v>
      </c>
      <c r="AF2061" s="95">
        <v>13554131</v>
      </c>
      <c r="AG2061" s="95">
        <v>2772</v>
      </c>
      <c r="AH2061" s="95">
        <v>12130131</v>
      </c>
      <c r="AI2061" s="95">
        <v>11858</v>
      </c>
      <c r="AJ2061" s="95">
        <v>57141085.649999999</v>
      </c>
      <c r="AK2061" s="95">
        <v>10889</v>
      </c>
      <c r="AL2061" s="95">
        <v>48396799.119999997</v>
      </c>
      <c r="AM2061" s="95">
        <v>3367</v>
      </c>
      <c r="AN2061" s="95">
        <v>13522095</v>
      </c>
      <c r="AO2061" s="95">
        <v>2961</v>
      </c>
      <c r="AP2061" s="95">
        <v>14006098</v>
      </c>
      <c r="AQ2061" s="72">
        <v>353.34</v>
      </c>
      <c r="AR2061" s="72">
        <v>285.56</v>
      </c>
      <c r="AS2061" s="72">
        <v>638.9</v>
      </c>
      <c r="AT2061" s="95">
        <v>91391587</v>
      </c>
      <c r="AU2061" s="95">
        <v>69901945</v>
      </c>
      <c r="AV2061" s="95">
        <v>21554</v>
      </c>
      <c r="AW2061" s="95">
        <v>20399</v>
      </c>
      <c r="AX2061" s="72">
        <v>383.21</v>
      </c>
      <c r="AY2061" s="72">
        <v>304.32</v>
      </c>
      <c r="AZ2061" s="72">
        <v>687.53</v>
      </c>
      <c r="BA2061" s="95">
        <v>84244095</v>
      </c>
      <c r="BB2061" s="95">
        <v>62237326</v>
      </c>
      <c r="BC2061" s="95">
        <v>18320</v>
      </c>
      <c r="BD2061" s="95">
        <v>17043</v>
      </c>
      <c r="BE2061" s="72">
        <v>361.31</v>
      </c>
      <c r="BF2061" s="72">
        <v>319.73</v>
      </c>
      <c r="BG2061" s="72">
        <v>681.04</v>
      </c>
      <c r="BH2061" s="95">
        <v>73559523</v>
      </c>
      <c r="BI2061" s="95">
        <v>59811985</v>
      </c>
      <c r="BJ2061" s="95">
        <v>16966</v>
      </c>
      <c r="BK2061" s="95">
        <v>15589</v>
      </c>
      <c r="BL2061" s="72">
        <v>361.9</v>
      </c>
      <c r="BM2061" s="72">
        <v>347.78</v>
      </c>
      <c r="BN2061" s="72">
        <v>709.68</v>
      </c>
      <c r="BO2061" s="95">
        <v>72120091</v>
      </c>
      <c r="BP2061" s="95">
        <v>63581208</v>
      </c>
      <c r="BQ2061" s="95">
        <v>16607</v>
      </c>
      <c r="BR2061" s="95">
        <v>15235</v>
      </c>
      <c r="BS2061" s="72">
        <v>386.77</v>
      </c>
      <c r="BT2061" s="72">
        <v>375.47</v>
      </c>
      <c r="BU2061" s="72">
        <v>762.24</v>
      </c>
      <c r="BV2061" s="95">
        <v>70663180.650000006</v>
      </c>
      <c r="BW2061" s="95">
        <v>62402897.119999997</v>
      </c>
      <c r="BX2061" s="95">
        <v>15225</v>
      </c>
      <c r="BY2061" s="95">
        <v>13850</v>
      </c>
      <c r="BZ2061" s="95">
        <v>21004</v>
      </c>
      <c r="CA2061" s="95">
        <v>17704</v>
      </c>
      <c r="CB2061" s="95">
        <v>16302</v>
      </c>
      <c r="CC2061" s="95">
        <v>15956</v>
      </c>
      <c r="CD2061" s="95">
        <v>14552</v>
      </c>
      <c r="CE2061" s="72">
        <v>650.75523149000003</v>
      </c>
      <c r="CF2061" s="72">
        <v>676.59346364999999</v>
      </c>
      <c r="CG2061" s="72">
        <v>712.40329333</v>
      </c>
      <c r="CH2061" s="72">
        <v>716.50152150999998</v>
      </c>
      <c r="CI2061" s="72">
        <v>731.52548966999996</v>
      </c>
      <c r="CJ2061" s="96">
        <v>0.98178234929999997</v>
      </c>
      <c r="CK2061" s="96">
        <v>1.0161641177</v>
      </c>
      <c r="CL2061" s="96">
        <v>0.95597536729999999</v>
      </c>
      <c r="CM2061" s="96">
        <v>0.99047940400000001</v>
      </c>
      <c r="CN2061" s="96">
        <v>1.0419869311000001</v>
      </c>
      <c r="CO2061" s="96">
        <v>1.0900885629999999</v>
      </c>
      <c r="CP2061" s="96">
        <v>0.91485927629999997</v>
      </c>
      <c r="CQ2061" s="96">
        <v>0.99584056389999998</v>
      </c>
      <c r="CR2061" s="96">
        <v>0.91868033780000002</v>
      </c>
      <c r="CS2061" s="95">
        <v>19776</v>
      </c>
      <c r="CT2061" s="95">
        <v>16525</v>
      </c>
      <c r="CU2061" s="95">
        <v>15153</v>
      </c>
      <c r="CV2061" s="95">
        <v>14795</v>
      </c>
      <c r="CW2061" s="95">
        <v>13307</v>
      </c>
      <c r="CX2061" s="96">
        <v>1.109130731</v>
      </c>
      <c r="CY2061" s="96">
        <v>1.0896896330000001</v>
      </c>
      <c r="CZ2061" s="96">
        <v>1.098351122</v>
      </c>
      <c r="DA2061" s="96">
        <v>1.06692389</v>
      </c>
      <c r="DB2061" s="96">
        <v>1.078630923</v>
      </c>
      <c r="DC2061">
        <v>2013</v>
      </c>
      <c r="DD2061" s="6">
        <v>16423.2</v>
      </c>
      <c r="DE2061" s="96">
        <v>3.8491279999999998E-3</v>
      </c>
      <c r="DF2061" s="72">
        <v>702.82</v>
      </c>
      <c r="DG2061" s="96">
        <v>1</v>
      </c>
      <c r="DH2061" s="72">
        <v>702.82</v>
      </c>
      <c r="DI2061" s="72">
        <v>702.82</v>
      </c>
      <c r="DJ2061" s="96">
        <v>1</v>
      </c>
      <c r="DK2061" s="72">
        <v>702.82</v>
      </c>
      <c r="DL2061" s="96">
        <v>1</v>
      </c>
      <c r="DM2061" s="72">
        <v>702.82</v>
      </c>
      <c r="DN2061" s="96">
        <v>1</v>
      </c>
      <c r="DO2061" s="96">
        <v>9.6249999999999999E-3</v>
      </c>
      <c r="DP2061" s="72">
        <v>6.76</v>
      </c>
      <c r="DQ2061" s="72">
        <v>696.06</v>
      </c>
      <c r="DR2061" t="s">
        <v>111</v>
      </c>
      <c r="DT2061" t="s">
        <v>561</v>
      </c>
    </row>
    <row r="2062" spans="1:124" x14ac:dyDescent="0.3">
      <c r="A2062" t="s">
        <v>1305</v>
      </c>
      <c r="B2062">
        <v>36120</v>
      </c>
      <c r="C2062" s="95">
        <v>12721</v>
      </c>
      <c r="D2062" s="95">
        <v>49287600</v>
      </c>
      <c r="E2062" s="95">
        <v>12020</v>
      </c>
      <c r="F2062" s="95">
        <v>38783820</v>
      </c>
      <c r="G2062" s="95">
        <v>3289</v>
      </c>
      <c r="H2062" s="95">
        <v>10522176</v>
      </c>
      <c r="I2062" s="95">
        <v>2754</v>
      </c>
      <c r="J2062" s="95">
        <v>8868171</v>
      </c>
      <c r="K2062" s="95">
        <v>12702</v>
      </c>
      <c r="L2062" s="95">
        <v>48505001</v>
      </c>
      <c r="M2062" s="95">
        <v>11951</v>
      </c>
      <c r="N2062" s="95">
        <v>40806680</v>
      </c>
      <c r="O2062" s="95">
        <v>3348</v>
      </c>
      <c r="P2062" s="95">
        <v>11627886</v>
      </c>
      <c r="Q2062" s="95">
        <v>2791</v>
      </c>
      <c r="R2062" s="95">
        <v>9828188</v>
      </c>
      <c r="S2062" s="95">
        <v>11837</v>
      </c>
      <c r="T2062" s="95">
        <v>49494369</v>
      </c>
      <c r="U2062" s="95">
        <v>11021</v>
      </c>
      <c r="V2062" s="95">
        <v>40210020</v>
      </c>
      <c r="W2062" s="95">
        <v>3367</v>
      </c>
      <c r="X2062" s="95">
        <v>13056557</v>
      </c>
      <c r="Y2062" s="95">
        <v>2796</v>
      </c>
      <c r="Z2062" s="95">
        <v>11137788</v>
      </c>
      <c r="AA2062" s="95">
        <v>11806</v>
      </c>
      <c r="AB2062" s="95">
        <v>50104421</v>
      </c>
      <c r="AC2062" s="95">
        <v>10956</v>
      </c>
      <c r="AD2062" s="95">
        <v>44309263</v>
      </c>
      <c r="AE2062" s="95">
        <v>3437</v>
      </c>
      <c r="AF2062" s="95">
        <v>13105287</v>
      </c>
      <c r="AG2062" s="95">
        <v>2857</v>
      </c>
      <c r="AH2062" s="95">
        <v>12505466</v>
      </c>
      <c r="AI2062" s="95">
        <v>10779</v>
      </c>
      <c r="AJ2062" s="95">
        <v>44028719.560000002</v>
      </c>
      <c r="AK2062" s="95">
        <v>9883</v>
      </c>
      <c r="AL2062" s="95">
        <v>40592210.210000001</v>
      </c>
      <c r="AM2062" s="95">
        <v>3631</v>
      </c>
      <c r="AN2062" s="95">
        <v>13115308</v>
      </c>
      <c r="AO2062" s="95">
        <v>3094</v>
      </c>
      <c r="AP2062" s="95">
        <v>13300766</v>
      </c>
      <c r="AQ2062" s="72">
        <v>311.31</v>
      </c>
      <c r="AR2062" s="72">
        <v>268.77999999999997</v>
      </c>
      <c r="AS2062" s="72">
        <v>580.09</v>
      </c>
      <c r="AT2062" s="95">
        <v>59809776</v>
      </c>
      <c r="AU2062" s="95">
        <v>47651991</v>
      </c>
      <c r="AV2062" s="95">
        <v>16010</v>
      </c>
      <c r="AW2062" s="95">
        <v>14774</v>
      </c>
      <c r="AX2062" s="72">
        <v>312.22000000000003</v>
      </c>
      <c r="AY2062" s="72">
        <v>286.23</v>
      </c>
      <c r="AZ2062" s="72">
        <v>598.45000000000005</v>
      </c>
      <c r="BA2062" s="95">
        <v>60132887</v>
      </c>
      <c r="BB2062" s="95">
        <v>50634868</v>
      </c>
      <c r="BC2062" s="95">
        <v>16050</v>
      </c>
      <c r="BD2062" s="95">
        <v>14742</v>
      </c>
      <c r="BE2062" s="72">
        <v>342.84</v>
      </c>
      <c r="BF2062" s="72">
        <v>309.69</v>
      </c>
      <c r="BG2062" s="72">
        <v>652.53</v>
      </c>
      <c r="BH2062" s="95">
        <v>62550926</v>
      </c>
      <c r="BI2062" s="95">
        <v>51347808</v>
      </c>
      <c r="BJ2062" s="95">
        <v>15204</v>
      </c>
      <c r="BK2062" s="95">
        <v>13817</v>
      </c>
      <c r="BL2062" s="72">
        <v>345.57</v>
      </c>
      <c r="BM2062" s="72">
        <v>342.76</v>
      </c>
      <c r="BN2062" s="72">
        <v>688.33</v>
      </c>
      <c r="BO2062" s="95">
        <v>63209708</v>
      </c>
      <c r="BP2062" s="95">
        <v>56814729</v>
      </c>
      <c r="BQ2062" s="95">
        <v>15243</v>
      </c>
      <c r="BR2062" s="95">
        <v>13813</v>
      </c>
      <c r="BS2062" s="72">
        <v>330.47</v>
      </c>
      <c r="BT2062" s="72">
        <v>346.08</v>
      </c>
      <c r="BU2062" s="72">
        <v>676.55</v>
      </c>
      <c r="BV2062" s="95">
        <v>57144027.560000002</v>
      </c>
      <c r="BW2062" s="95">
        <v>53892976.210000001</v>
      </c>
      <c r="BX2062" s="95">
        <v>14410</v>
      </c>
      <c r="BY2062" s="95">
        <v>12977</v>
      </c>
      <c r="BZ2062" s="95">
        <v>15421</v>
      </c>
      <c r="CA2062" s="95">
        <v>15420</v>
      </c>
      <c r="CB2062" s="95">
        <v>14535</v>
      </c>
      <c r="CC2062" s="95">
        <v>14564</v>
      </c>
      <c r="CD2062" s="95">
        <v>13709</v>
      </c>
      <c r="CE2062" s="72">
        <v>650.75523149000003</v>
      </c>
      <c r="CF2062" s="72">
        <v>676.59346364999999</v>
      </c>
      <c r="CG2062" s="72">
        <v>712.40329333</v>
      </c>
      <c r="CH2062" s="72">
        <v>716.50152150999998</v>
      </c>
      <c r="CI2062" s="72">
        <v>731.52548966999996</v>
      </c>
      <c r="CJ2062" s="96">
        <v>0.8914104289</v>
      </c>
      <c r="CK2062" s="96">
        <v>0.88450455429999997</v>
      </c>
      <c r="CL2062" s="96">
        <v>0.91595590039999997</v>
      </c>
      <c r="CM2062" s="96">
        <v>0.9606818399</v>
      </c>
      <c r="CN2062" s="96">
        <v>0.92484815570000001</v>
      </c>
      <c r="CO2062" s="96">
        <v>0.97376606229999996</v>
      </c>
      <c r="CP2062" s="96">
        <v>0.94014385099999997</v>
      </c>
      <c r="CQ2062" s="96">
        <v>0.99584056389999998</v>
      </c>
      <c r="CR2062" s="96">
        <v>0.94407051779999995</v>
      </c>
      <c r="CS2062" s="95">
        <v>17194</v>
      </c>
      <c r="CT2062" s="95">
        <v>17410</v>
      </c>
      <c r="CU2062" s="95">
        <v>16452</v>
      </c>
      <c r="CV2062" s="95">
        <v>16604</v>
      </c>
      <c r="CW2062" s="95">
        <v>15495</v>
      </c>
      <c r="CX2062" s="96">
        <v>0.96840781399999998</v>
      </c>
      <c r="CY2062" s="96">
        <v>0.96934575999999995</v>
      </c>
      <c r="CZ2062" s="96">
        <v>0.96697587299999999</v>
      </c>
      <c r="DA2062" s="96">
        <v>0.97343406499999996</v>
      </c>
      <c r="DB2062" s="96">
        <v>0.99224375600000003</v>
      </c>
      <c r="DC2062">
        <v>2013</v>
      </c>
      <c r="DD2062" s="6">
        <v>14024.6</v>
      </c>
      <c r="DE2062" s="96">
        <v>6.293005E-3</v>
      </c>
      <c r="DF2062" s="72">
        <v>720.47</v>
      </c>
      <c r="DG2062" s="96">
        <v>1</v>
      </c>
      <c r="DH2062" s="72">
        <v>720.47</v>
      </c>
      <c r="DI2062" s="72">
        <v>741.57924648000005</v>
      </c>
      <c r="DJ2062" s="96">
        <v>1</v>
      </c>
      <c r="DK2062" s="72">
        <v>720.47</v>
      </c>
      <c r="DL2062" s="96">
        <v>1</v>
      </c>
      <c r="DM2062" s="72">
        <v>720.47</v>
      </c>
      <c r="DN2062" s="96">
        <v>1</v>
      </c>
      <c r="DO2062" s="96">
        <v>1.8107999999999999E-2</v>
      </c>
      <c r="DP2062" s="72">
        <v>13.05</v>
      </c>
      <c r="DQ2062" s="72">
        <v>707.42</v>
      </c>
      <c r="DR2062" t="s">
        <v>1305</v>
      </c>
      <c r="DT2062" t="s">
        <v>561</v>
      </c>
    </row>
    <row r="2063" spans="1:124" x14ac:dyDescent="0.3">
      <c r="A2063" t="s">
        <v>493</v>
      </c>
      <c r="B2063">
        <v>36130</v>
      </c>
      <c r="C2063" s="95">
        <v>5307</v>
      </c>
      <c r="D2063" s="95">
        <v>22599510</v>
      </c>
      <c r="E2063" s="95">
        <v>5120</v>
      </c>
      <c r="F2063" s="95">
        <v>16900652</v>
      </c>
      <c r="G2063" s="95">
        <v>1107</v>
      </c>
      <c r="H2063" s="95">
        <v>4022398</v>
      </c>
      <c r="I2063" s="95">
        <v>935</v>
      </c>
      <c r="J2063" s="95">
        <v>3625412</v>
      </c>
      <c r="K2063" s="95">
        <v>5275</v>
      </c>
      <c r="L2063" s="95">
        <v>23340466</v>
      </c>
      <c r="M2063" s="95">
        <v>5036</v>
      </c>
      <c r="N2063" s="95">
        <v>17924925</v>
      </c>
      <c r="O2063" s="95">
        <v>1113</v>
      </c>
      <c r="P2063" s="95">
        <v>3876756</v>
      </c>
      <c r="Q2063" s="95">
        <v>949</v>
      </c>
      <c r="R2063" s="95">
        <v>3693503</v>
      </c>
      <c r="S2063" s="95">
        <v>4829</v>
      </c>
      <c r="T2063" s="95">
        <v>23534724</v>
      </c>
      <c r="U2063" s="95">
        <v>4568</v>
      </c>
      <c r="V2063" s="95">
        <v>17733479</v>
      </c>
      <c r="W2063" s="95">
        <v>1106</v>
      </c>
      <c r="X2063" s="95">
        <v>4504091</v>
      </c>
      <c r="Y2063" s="95">
        <v>958</v>
      </c>
      <c r="Z2063" s="95">
        <v>4107995</v>
      </c>
      <c r="AA2063" s="95">
        <v>4816</v>
      </c>
      <c r="AB2063" s="95">
        <v>24895529</v>
      </c>
      <c r="AC2063" s="95">
        <v>4521</v>
      </c>
      <c r="AD2063" s="95">
        <v>19024591</v>
      </c>
      <c r="AE2063" s="95">
        <v>1130</v>
      </c>
      <c r="AF2063" s="95">
        <v>4367409</v>
      </c>
      <c r="AG2063" s="95">
        <v>965</v>
      </c>
      <c r="AH2063" s="95">
        <v>4383094</v>
      </c>
      <c r="AI2063" s="95">
        <v>4085</v>
      </c>
      <c r="AJ2063" s="95">
        <v>18341192</v>
      </c>
      <c r="AK2063" s="95">
        <v>3765</v>
      </c>
      <c r="AL2063" s="95">
        <v>16973142.460000001</v>
      </c>
      <c r="AM2063" s="95">
        <v>1125</v>
      </c>
      <c r="AN2063" s="95">
        <v>4258674</v>
      </c>
      <c r="AO2063" s="95">
        <v>998</v>
      </c>
      <c r="AP2063" s="95">
        <v>4763757</v>
      </c>
      <c r="AQ2063" s="72">
        <v>345.88</v>
      </c>
      <c r="AR2063" s="72">
        <v>282.49</v>
      </c>
      <c r="AS2063" s="72">
        <v>628.37</v>
      </c>
      <c r="AT2063" s="95">
        <v>26621908</v>
      </c>
      <c r="AU2063" s="95">
        <v>20526064</v>
      </c>
      <c r="AV2063" s="95">
        <v>6414</v>
      </c>
      <c r="AW2063" s="95">
        <v>6055</v>
      </c>
      <c r="AX2063" s="72">
        <v>355.06</v>
      </c>
      <c r="AY2063" s="72">
        <v>301.01</v>
      </c>
      <c r="AZ2063" s="72">
        <v>656.07</v>
      </c>
      <c r="BA2063" s="95">
        <v>27217222</v>
      </c>
      <c r="BB2063" s="95">
        <v>21618428</v>
      </c>
      <c r="BC2063" s="95">
        <v>6388</v>
      </c>
      <c r="BD2063" s="95">
        <v>5985</v>
      </c>
      <c r="BE2063" s="72">
        <v>393.69</v>
      </c>
      <c r="BF2063" s="72">
        <v>329.37</v>
      </c>
      <c r="BG2063" s="72">
        <v>723.06</v>
      </c>
      <c r="BH2063" s="95">
        <v>28038815</v>
      </c>
      <c r="BI2063" s="95">
        <v>21841474</v>
      </c>
      <c r="BJ2063" s="95">
        <v>5935</v>
      </c>
      <c r="BK2063" s="95">
        <v>5526</v>
      </c>
      <c r="BL2063" s="72">
        <v>410.12</v>
      </c>
      <c r="BM2063" s="72">
        <v>355.57</v>
      </c>
      <c r="BN2063" s="72">
        <v>765.69</v>
      </c>
      <c r="BO2063" s="95">
        <v>29262938</v>
      </c>
      <c r="BP2063" s="95">
        <v>23407685</v>
      </c>
      <c r="BQ2063" s="95">
        <v>5946</v>
      </c>
      <c r="BR2063" s="95">
        <v>5486</v>
      </c>
      <c r="BS2063" s="72">
        <v>361.48</v>
      </c>
      <c r="BT2063" s="72">
        <v>380.31</v>
      </c>
      <c r="BU2063" s="72">
        <v>741.79</v>
      </c>
      <c r="BV2063" s="95">
        <v>22599866</v>
      </c>
      <c r="BW2063" s="95">
        <v>21736899.460000001</v>
      </c>
      <c r="BX2063" s="95">
        <v>5210</v>
      </c>
      <c r="BY2063" s="95">
        <v>4763</v>
      </c>
      <c r="BZ2063" s="95">
        <v>6243</v>
      </c>
      <c r="CA2063" s="95">
        <v>6194</v>
      </c>
      <c r="CB2063" s="95">
        <v>5738</v>
      </c>
      <c r="CC2063" s="95">
        <v>5728</v>
      </c>
      <c r="CD2063" s="95">
        <v>4991</v>
      </c>
      <c r="CE2063" s="72">
        <v>650.75523149000003</v>
      </c>
      <c r="CF2063" s="72">
        <v>676.59346364999999</v>
      </c>
      <c r="CG2063" s="72">
        <v>712.40329333</v>
      </c>
      <c r="CH2063" s="72">
        <v>716.50152150999998</v>
      </c>
      <c r="CI2063" s="72">
        <v>731.52548966999996</v>
      </c>
      <c r="CJ2063" s="96">
        <v>0.96560115020000004</v>
      </c>
      <c r="CK2063" s="96">
        <v>0.96966647660000005</v>
      </c>
      <c r="CL2063" s="96">
        <v>1.0149588115999999</v>
      </c>
      <c r="CM2063" s="96">
        <v>1.0686509058</v>
      </c>
      <c r="CN2063" s="96">
        <v>1.014031651</v>
      </c>
      <c r="CO2063" s="96">
        <v>1.0306757826999999</v>
      </c>
      <c r="CP2063" s="96">
        <v>0.97662312039999999</v>
      </c>
      <c r="CQ2063" s="96">
        <v>0.99584056389999998</v>
      </c>
      <c r="CR2063" s="96">
        <v>0.98070214879999995</v>
      </c>
      <c r="CS2063" s="95">
        <v>5676</v>
      </c>
      <c r="CT2063" s="95">
        <v>5594</v>
      </c>
      <c r="CU2063" s="95">
        <v>5192</v>
      </c>
      <c r="CV2063" s="95">
        <v>5135</v>
      </c>
      <c r="CW2063" s="95">
        <v>4456</v>
      </c>
      <c r="CX2063" s="96">
        <v>1.0321078779999999</v>
      </c>
      <c r="CY2063" s="96">
        <v>1.021528073</v>
      </c>
      <c r="CZ2063" s="96">
        <v>1.0266724819999999</v>
      </c>
      <c r="DA2063" s="96">
        <v>1.0247722349999999</v>
      </c>
      <c r="DB2063" s="96">
        <v>1.051803155</v>
      </c>
      <c r="DC2063">
        <v>2013</v>
      </c>
      <c r="DD2063" s="6">
        <v>5563</v>
      </c>
      <c r="DE2063" s="96">
        <v>9.9744389999999999E-3</v>
      </c>
      <c r="DF2063" s="72">
        <v>745.66</v>
      </c>
      <c r="DG2063" s="96">
        <v>1</v>
      </c>
      <c r="DH2063" s="72">
        <v>745.66</v>
      </c>
      <c r="DI2063" s="72">
        <v>724.35825947000001</v>
      </c>
      <c r="DJ2063" s="96">
        <v>1</v>
      </c>
      <c r="DK2063" s="72">
        <v>745.66</v>
      </c>
      <c r="DL2063" s="96">
        <v>1</v>
      </c>
      <c r="DM2063" s="72">
        <v>745.66</v>
      </c>
      <c r="DN2063" s="96">
        <v>0.80977123959999997</v>
      </c>
      <c r="DO2063" s="96">
        <v>2.9638000000000001E-2</v>
      </c>
      <c r="DP2063" s="72">
        <v>17.899999999999999</v>
      </c>
      <c r="DQ2063" s="72">
        <v>727.76</v>
      </c>
      <c r="DR2063" t="s">
        <v>493</v>
      </c>
      <c r="DT2063" t="s">
        <v>561</v>
      </c>
    </row>
    <row r="2064" spans="1:124" x14ac:dyDescent="0.3">
      <c r="A2064" t="s">
        <v>1306</v>
      </c>
      <c r="B2064">
        <v>36140</v>
      </c>
      <c r="C2064" s="95">
        <v>15153</v>
      </c>
      <c r="D2064" s="95">
        <v>59895350</v>
      </c>
      <c r="E2064" s="95">
        <v>14655</v>
      </c>
      <c r="F2064" s="95">
        <v>50757825</v>
      </c>
      <c r="G2064" s="95">
        <v>2709</v>
      </c>
      <c r="H2064" s="95">
        <v>8903046</v>
      </c>
      <c r="I2064" s="95">
        <v>2398</v>
      </c>
      <c r="J2064" s="95">
        <v>8115326</v>
      </c>
      <c r="K2064" s="95">
        <v>14713</v>
      </c>
      <c r="L2064" s="95">
        <v>63097391</v>
      </c>
      <c r="M2064" s="95">
        <v>14164</v>
      </c>
      <c r="N2064" s="95">
        <v>52350843</v>
      </c>
      <c r="O2064" s="95">
        <v>2670</v>
      </c>
      <c r="P2064" s="95">
        <v>8923055</v>
      </c>
      <c r="Q2064" s="95">
        <v>2334</v>
      </c>
      <c r="R2064" s="95">
        <v>8629151</v>
      </c>
      <c r="S2064" s="95">
        <v>13344</v>
      </c>
      <c r="T2064" s="95">
        <v>62063058</v>
      </c>
      <c r="U2064" s="95">
        <v>12684</v>
      </c>
      <c r="V2064" s="95">
        <v>49207634</v>
      </c>
      <c r="W2064" s="95">
        <v>2681</v>
      </c>
      <c r="X2064" s="95">
        <v>9257117</v>
      </c>
      <c r="Y2064" s="95">
        <v>2333</v>
      </c>
      <c r="Z2064" s="95">
        <v>8868959</v>
      </c>
      <c r="AA2064" s="95">
        <v>13100</v>
      </c>
      <c r="AB2064" s="95">
        <v>56406395</v>
      </c>
      <c r="AC2064" s="95">
        <v>12395</v>
      </c>
      <c r="AD2064" s="95">
        <v>50227599</v>
      </c>
      <c r="AE2064" s="95">
        <v>2685</v>
      </c>
      <c r="AF2064" s="95">
        <v>9807254</v>
      </c>
      <c r="AG2064" s="95">
        <v>2351</v>
      </c>
      <c r="AH2064" s="95">
        <v>10163360</v>
      </c>
      <c r="AI2064" s="95">
        <v>12400</v>
      </c>
      <c r="AJ2064" s="95">
        <v>54592136.439999998</v>
      </c>
      <c r="AK2064" s="95">
        <v>11653</v>
      </c>
      <c r="AL2064" s="95">
        <v>49764372.780000001</v>
      </c>
      <c r="AM2064" s="95">
        <v>2856</v>
      </c>
      <c r="AN2064" s="95">
        <v>9945065</v>
      </c>
      <c r="AO2064" s="95">
        <v>2508</v>
      </c>
      <c r="AP2064" s="95">
        <v>10840876</v>
      </c>
      <c r="AQ2064" s="72">
        <v>320.97000000000003</v>
      </c>
      <c r="AR2064" s="72">
        <v>287.7</v>
      </c>
      <c r="AS2064" s="72">
        <v>608.66999999999996</v>
      </c>
      <c r="AT2064" s="95">
        <v>68798396</v>
      </c>
      <c r="AU2064" s="95">
        <v>58873151</v>
      </c>
      <c r="AV2064" s="95">
        <v>17862</v>
      </c>
      <c r="AW2064" s="95">
        <v>17053</v>
      </c>
      <c r="AX2064" s="72">
        <v>345.26</v>
      </c>
      <c r="AY2064" s="72">
        <v>308.02</v>
      </c>
      <c r="AZ2064" s="72">
        <v>653.28</v>
      </c>
      <c r="BA2064" s="95">
        <v>72020446</v>
      </c>
      <c r="BB2064" s="95">
        <v>60979994</v>
      </c>
      <c r="BC2064" s="95">
        <v>17383</v>
      </c>
      <c r="BD2064" s="95">
        <v>16498</v>
      </c>
      <c r="BE2064" s="72">
        <v>370.88</v>
      </c>
      <c r="BF2064" s="72">
        <v>322.27999999999997</v>
      </c>
      <c r="BG2064" s="72">
        <v>693.16</v>
      </c>
      <c r="BH2064" s="95">
        <v>71320175</v>
      </c>
      <c r="BI2064" s="95">
        <v>58076593</v>
      </c>
      <c r="BJ2064" s="95">
        <v>16025</v>
      </c>
      <c r="BK2064" s="95">
        <v>15017</v>
      </c>
      <c r="BL2064" s="72">
        <v>349.56</v>
      </c>
      <c r="BM2064" s="72">
        <v>341.28</v>
      </c>
      <c r="BN2064" s="72">
        <v>690.84</v>
      </c>
      <c r="BO2064" s="95">
        <v>66213649</v>
      </c>
      <c r="BP2064" s="95">
        <v>60390959</v>
      </c>
      <c r="BQ2064" s="95">
        <v>15785</v>
      </c>
      <c r="BR2064" s="95">
        <v>14746</v>
      </c>
      <c r="BS2064" s="72">
        <v>352.52</v>
      </c>
      <c r="BT2064" s="72">
        <v>356.64</v>
      </c>
      <c r="BU2064" s="72">
        <v>709.16</v>
      </c>
      <c r="BV2064" s="95">
        <v>64537201.439999998</v>
      </c>
      <c r="BW2064" s="95">
        <v>60605248.780000001</v>
      </c>
      <c r="BX2064" s="95">
        <v>15256</v>
      </c>
      <c r="BY2064" s="95">
        <v>14161</v>
      </c>
      <c r="BZ2064" s="95">
        <v>17476</v>
      </c>
      <c r="CA2064" s="95">
        <v>16956</v>
      </c>
      <c r="CB2064" s="95">
        <v>15539</v>
      </c>
      <c r="CC2064" s="95">
        <v>15292</v>
      </c>
      <c r="CD2064" s="95">
        <v>14720</v>
      </c>
      <c r="CE2064" s="72">
        <v>650.75523149000003</v>
      </c>
      <c r="CF2064" s="72">
        <v>676.59346364999999</v>
      </c>
      <c r="CG2064" s="72">
        <v>712.40329333</v>
      </c>
      <c r="CH2064" s="72">
        <v>716.50152150999998</v>
      </c>
      <c r="CI2064" s="72">
        <v>731.52548966999996</v>
      </c>
      <c r="CJ2064" s="96">
        <v>0.93532863129999999</v>
      </c>
      <c r="CK2064" s="96">
        <v>0.96554287780000003</v>
      </c>
      <c r="CL2064" s="96">
        <v>0.97298820269999997</v>
      </c>
      <c r="CM2064" s="96">
        <v>0.96418497280000004</v>
      </c>
      <c r="CN2064" s="96">
        <v>0.9694262333</v>
      </c>
      <c r="CO2064" s="96">
        <v>1.0530199829</v>
      </c>
      <c r="CP2064" s="96">
        <v>0.91308256180000003</v>
      </c>
      <c r="CQ2064" s="96">
        <v>0.99584056389999998</v>
      </c>
      <c r="CR2064" s="96">
        <v>0.91689620250000003</v>
      </c>
      <c r="CS2064" s="95">
        <v>16438</v>
      </c>
      <c r="CT2064" s="95">
        <v>15826</v>
      </c>
      <c r="CU2064" s="95">
        <v>14449</v>
      </c>
      <c r="CV2064" s="95">
        <v>14181</v>
      </c>
      <c r="CW2064" s="95">
        <v>13611</v>
      </c>
      <c r="CX2064" s="96">
        <v>1.0455596250000001</v>
      </c>
      <c r="CY2064" s="96">
        <v>1.049325209</v>
      </c>
      <c r="CZ2064" s="96">
        <v>1.045977178</v>
      </c>
      <c r="DA2064" s="96">
        <v>1.054914503</v>
      </c>
      <c r="DB2064" s="96">
        <v>1.0718284579999999</v>
      </c>
      <c r="DC2064">
        <v>2013</v>
      </c>
      <c r="DD2064" s="6">
        <v>15495</v>
      </c>
      <c r="DE2064" s="96">
        <v>7.2058551000000002E-3</v>
      </c>
      <c r="DF2064" s="72">
        <v>699.09</v>
      </c>
      <c r="DG2064" s="96">
        <v>1</v>
      </c>
      <c r="DH2064" s="72">
        <v>699.09</v>
      </c>
      <c r="DI2064" s="72">
        <v>724.35825947000001</v>
      </c>
      <c r="DJ2064" s="96">
        <v>1</v>
      </c>
      <c r="DK2064" s="72">
        <v>699.09</v>
      </c>
      <c r="DL2064" s="96">
        <v>1</v>
      </c>
      <c r="DM2064" s="72">
        <v>699.09</v>
      </c>
      <c r="DN2064" s="96">
        <v>1</v>
      </c>
      <c r="DO2064" s="96">
        <v>1.7748E-2</v>
      </c>
      <c r="DP2064" s="72">
        <v>12.41</v>
      </c>
      <c r="DQ2064" s="72">
        <v>686.68</v>
      </c>
      <c r="DR2064" t="s">
        <v>1306</v>
      </c>
      <c r="DT2064" t="s">
        <v>561</v>
      </c>
    </row>
    <row r="2065" spans="1:124" x14ac:dyDescent="0.3">
      <c r="A2065" t="s">
        <v>1307</v>
      </c>
      <c r="B2065">
        <v>36150</v>
      </c>
      <c r="C2065" s="95">
        <v>5063</v>
      </c>
      <c r="D2065" s="95">
        <v>21556420</v>
      </c>
      <c r="E2065" s="95">
        <v>4960</v>
      </c>
      <c r="F2065" s="95">
        <v>14623826</v>
      </c>
      <c r="G2065" s="95">
        <v>952</v>
      </c>
      <c r="H2065" s="95">
        <v>2707396</v>
      </c>
      <c r="I2065" s="95">
        <v>857</v>
      </c>
      <c r="J2065" s="95">
        <v>2860018</v>
      </c>
      <c r="K2065" s="95">
        <v>5008</v>
      </c>
      <c r="L2065" s="95">
        <v>23178314</v>
      </c>
      <c r="M2065" s="95">
        <v>4886</v>
      </c>
      <c r="N2065" s="95">
        <v>15401379</v>
      </c>
      <c r="O2065" s="95">
        <v>972</v>
      </c>
      <c r="P2065" s="95">
        <v>3953176</v>
      </c>
      <c r="Q2065" s="95">
        <v>862</v>
      </c>
      <c r="R2065" s="95">
        <v>3269894</v>
      </c>
      <c r="S2065" s="95">
        <v>4567</v>
      </c>
      <c r="T2065" s="95">
        <v>22076241</v>
      </c>
      <c r="U2065" s="95">
        <v>4420</v>
      </c>
      <c r="V2065" s="95">
        <v>14982487</v>
      </c>
      <c r="W2065" s="95">
        <v>950</v>
      </c>
      <c r="X2065" s="95">
        <v>3398338</v>
      </c>
      <c r="Y2065" s="95">
        <v>845</v>
      </c>
      <c r="Z2065" s="95">
        <v>3306552</v>
      </c>
      <c r="AA2065" s="95">
        <v>4453</v>
      </c>
      <c r="AB2065" s="95">
        <v>21478703</v>
      </c>
      <c r="AC2065" s="95">
        <v>4302</v>
      </c>
      <c r="AD2065" s="95">
        <v>16939793</v>
      </c>
      <c r="AE2065" s="95">
        <v>955</v>
      </c>
      <c r="AF2065" s="95">
        <v>3936828</v>
      </c>
      <c r="AG2065" s="95">
        <v>854</v>
      </c>
      <c r="AH2065" s="95">
        <v>3696865</v>
      </c>
      <c r="AI2065" s="95">
        <v>4177</v>
      </c>
      <c r="AJ2065" s="95">
        <v>18147695.050000001</v>
      </c>
      <c r="AK2065" s="95">
        <v>4009</v>
      </c>
      <c r="AL2065" s="95">
        <v>16311251.859999999</v>
      </c>
      <c r="AM2065" s="95">
        <v>1022</v>
      </c>
      <c r="AN2065" s="95">
        <v>3454508</v>
      </c>
      <c r="AO2065" s="95">
        <v>925</v>
      </c>
      <c r="AP2065" s="95">
        <v>4209208</v>
      </c>
      <c r="AQ2065" s="72">
        <v>336.16</v>
      </c>
      <c r="AR2065" s="72">
        <v>250.47</v>
      </c>
      <c r="AS2065" s="72">
        <v>586.63</v>
      </c>
      <c r="AT2065" s="95">
        <v>24263816</v>
      </c>
      <c r="AU2065" s="95">
        <v>17483844</v>
      </c>
      <c r="AV2065" s="95">
        <v>6015</v>
      </c>
      <c r="AW2065" s="95">
        <v>5817</v>
      </c>
      <c r="AX2065" s="72">
        <v>378.09</v>
      </c>
      <c r="AY2065" s="72">
        <v>270.69</v>
      </c>
      <c r="AZ2065" s="72">
        <v>648.78</v>
      </c>
      <c r="BA2065" s="95">
        <v>27131490</v>
      </c>
      <c r="BB2065" s="95">
        <v>18671273</v>
      </c>
      <c r="BC2065" s="95">
        <v>5980</v>
      </c>
      <c r="BD2065" s="95">
        <v>5748</v>
      </c>
      <c r="BE2065" s="72">
        <v>384.79</v>
      </c>
      <c r="BF2065" s="72">
        <v>289.48</v>
      </c>
      <c r="BG2065" s="72">
        <v>674.27</v>
      </c>
      <c r="BH2065" s="95">
        <v>25474579</v>
      </c>
      <c r="BI2065" s="95">
        <v>18289039</v>
      </c>
      <c r="BJ2065" s="95">
        <v>5517</v>
      </c>
      <c r="BK2065" s="95">
        <v>5265</v>
      </c>
      <c r="BL2065" s="72">
        <v>391.63</v>
      </c>
      <c r="BM2065" s="72">
        <v>333.54</v>
      </c>
      <c r="BN2065" s="72">
        <v>725.17</v>
      </c>
      <c r="BO2065" s="95">
        <v>25415531</v>
      </c>
      <c r="BP2065" s="95">
        <v>20636658</v>
      </c>
      <c r="BQ2065" s="95">
        <v>5408</v>
      </c>
      <c r="BR2065" s="95">
        <v>5156</v>
      </c>
      <c r="BS2065" s="72">
        <v>346.26</v>
      </c>
      <c r="BT2065" s="72">
        <v>346.58</v>
      </c>
      <c r="BU2065" s="72">
        <v>692.84</v>
      </c>
      <c r="BV2065" s="95">
        <v>21602203.050000001</v>
      </c>
      <c r="BW2065" s="95">
        <v>20520459.859999999</v>
      </c>
      <c r="BX2065" s="95">
        <v>5199</v>
      </c>
      <c r="BY2065" s="95">
        <v>4934</v>
      </c>
      <c r="BZ2065" s="95">
        <v>5921</v>
      </c>
      <c r="CA2065" s="95">
        <v>5868</v>
      </c>
      <c r="CB2065" s="95">
        <v>5396</v>
      </c>
      <c r="CC2065" s="95">
        <v>5288</v>
      </c>
      <c r="CD2065" s="95">
        <v>5069</v>
      </c>
      <c r="CE2065" s="72">
        <v>650.75523149000003</v>
      </c>
      <c r="CF2065" s="72">
        <v>676.59346364999999</v>
      </c>
      <c r="CG2065" s="72">
        <v>712.40329333</v>
      </c>
      <c r="CH2065" s="72">
        <v>716.50152150999998</v>
      </c>
      <c r="CI2065" s="72">
        <v>731.52548966999996</v>
      </c>
      <c r="CJ2065" s="96">
        <v>0.90146029049999998</v>
      </c>
      <c r="CK2065" s="96">
        <v>0.95889191200000001</v>
      </c>
      <c r="CL2065" s="96">
        <v>0.94647232309999996</v>
      </c>
      <c r="CM2065" s="96">
        <v>1.0120983393</v>
      </c>
      <c r="CN2065" s="96">
        <v>0.94711668940000004</v>
      </c>
      <c r="CO2065" s="96">
        <v>1.0158403525999999</v>
      </c>
      <c r="CP2065" s="96">
        <v>0.93834420770000004</v>
      </c>
      <c r="CQ2065" s="96">
        <v>0.99584056389999998</v>
      </c>
      <c r="CR2065" s="96">
        <v>0.94226335790000004</v>
      </c>
      <c r="CS2065" s="95">
        <v>5928</v>
      </c>
      <c r="CT2065" s="95">
        <v>5882</v>
      </c>
      <c r="CU2065" s="95">
        <v>5414</v>
      </c>
      <c r="CV2065" s="95">
        <v>5380</v>
      </c>
      <c r="CW2065" s="95">
        <v>5202</v>
      </c>
      <c r="CX2065" s="96">
        <v>1.0116585730000001</v>
      </c>
      <c r="CY2065" s="96">
        <v>1.0270741649999999</v>
      </c>
      <c r="CZ2065" s="96">
        <v>1.017346986</v>
      </c>
      <c r="DA2065" s="96">
        <v>1.0131056389999999</v>
      </c>
      <c r="DB2065" s="96">
        <v>1.009163719</v>
      </c>
      <c r="DC2065">
        <v>2013</v>
      </c>
      <c r="DD2065" s="6">
        <v>5384</v>
      </c>
      <c r="DE2065" s="96">
        <v>4.6384557000000003E-3</v>
      </c>
      <c r="DF2065" s="72">
        <v>720.29</v>
      </c>
      <c r="DG2065" s="96">
        <v>1</v>
      </c>
      <c r="DH2065" s="72">
        <v>720.29</v>
      </c>
      <c r="DI2065" s="72">
        <v>724.35825947000001</v>
      </c>
      <c r="DJ2065" s="96">
        <v>1</v>
      </c>
      <c r="DK2065" s="72">
        <v>720.29</v>
      </c>
      <c r="DL2065" s="96">
        <v>1</v>
      </c>
      <c r="DM2065" s="72">
        <v>720.29</v>
      </c>
      <c r="DN2065" s="96">
        <v>1</v>
      </c>
      <c r="DO2065" s="96">
        <v>1.4486000000000001E-2</v>
      </c>
      <c r="DP2065" s="72">
        <v>10.43</v>
      </c>
      <c r="DQ2065" s="72">
        <v>709.86</v>
      </c>
      <c r="DR2065" t="s">
        <v>1307</v>
      </c>
      <c r="DT2065" t="s">
        <v>561</v>
      </c>
    </row>
    <row r="2066" spans="1:124" x14ac:dyDescent="0.3">
      <c r="A2066" t="s">
        <v>116</v>
      </c>
      <c r="B2066">
        <v>36160</v>
      </c>
      <c r="C2066" s="95">
        <v>7321</v>
      </c>
      <c r="D2066" s="95">
        <v>29665558</v>
      </c>
      <c r="E2066" s="95">
        <v>7151</v>
      </c>
      <c r="F2066" s="95">
        <v>25074873</v>
      </c>
      <c r="G2066" s="95">
        <v>1112</v>
      </c>
      <c r="H2066" s="95">
        <v>3175141</v>
      </c>
      <c r="I2066" s="95">
        <v>992</v>
      </c>
      <c r="J2066" s="95">
        <v>3659877</v>
      </c>
      <c r="K2066" s="95">
        <v>7261</v>
      </c>
      <c r="L2066" s="95">
        <v>29074888</v>
      </c>
      <c r="M2066" s="95">
        <v>7078</v>
      </c>
      <c r="N2066" s="95">
        <v>25287392</v>
      </c>
      <c r="O2066" s="95">
        <v>1124</v>
      </c>
      <c r="P2066" s="95">
        <v>3947803</v>
      </c>
      <c r="Q2066" s="95">
        <v>1002</v>
      </c>
      <c r="R2066" s="95">
        <v>3971187</v>
      </c>
      <c r="S2066" s="95">
        <v>6619</v>
      </c>
      <c r="T2066" s="95">
        <v>27902515</v>
      </c>
      <c r="U2066" s="95">
        <v>6400</v>
      </c>
      <c r="V2066" s="95">
        <v>23664520</v>
      </c>
      <c r="W2066" s="95">
        <v>1136</v>
      </c>
      <c r="X2066" s="95">
        <v>4388736</v>
      </c>
      <c r="Y2066" s="95">
        <v>1004</v>
      </c>
      <c r="Z2066" s="95">
        <v>4173145</v>
      </c>
      <c r="AA2066" s="95">
        <v>6451</v>
      </c>
      <c r="AB2066" s="95">
        <v>25390839</v>
      </c>
      <c r="AC2066" s="95">
        <v>6226</v>
      </c>
      <c r="AD2066" s="95">
        <v>24502800</v>
      </c>
      <c r="AE2066" s="95">
        <v>1189</v>
      </c>
      <c r="AF2066" s="95">
        <v>3859116</v>
      </c>
      <c r="AG2066" s="95">
        <v>1066</v>
      </c>
      <c r="AH2066" s="95">
        <v>4675547</v>
      </c>
      <c r="AI2066" s="95">
        <v>5832</v>
      </c>
      <c r="AJ2066" s="95">
        <v>23817235.370000001</v>
      </c>
      <c r="AK2066" s="95">
        <v>5611</v>
      </c>
      <c r="AL2066" s="95">
        <v>24094288.550000001</v>
      </c>
      <c r="AM2066" s="95">
        <v>1234</v>
      </c>
      <c r="AN2066" s="95">
        <v>5321717</v>
      </c>
      <c r="AO2066" s="95">
        <v>1107</v>
      </c>
      <c r="AP2066" s="95">
        <v>5157818</v>
      </c>
      <c r="AQ2066" s="72">
        <v>324.52999999999997</v>
      </c>
      <c r="AR2066" s="72">
        <v>294.06</v>
      </c>
      <c r="AS2066" s="72">
        <v>618.59</v>
      </c>
      <c r="AT2066" s="95">
        <v>32840699</v>
      </c>
      <c r="AU2066" s="95">
        <v>28734750</v>
      </c>
      <c r="AV2066" s="95">
        <v>8433</v>
      </c>
      <c r="AW2066" s="95">
        <v>8143</v>
      </c>
      <c r="AX2066" s="72">
        <v>328.19</v>
      </c>
      <c r="AY2066" s="72">
        <v>301.76</v>
      </c>
      <c r="AZ2066" s="72">
        <v>629.95000000000005</v>
      </c>
      <c r="BA2066" s="95">
        <v>33022691</v>
      </c>
      <c r="BB2066" s="95">
        <v>29258579</v>
      </c>
      <c r="BC2066" s="95">
        <v>8385</v>
      </c>
      <c r="BD2066" s="95">
        <v>8080</v>
      </c>
      <c r="BE2066" s="72">
        <v>346.99</v>
      </c>
      <c r="BF2066" s="72">
        <v>313.32</v>
      </c>
      <c r="BG2066" s="72">
        <v>660.31</v>
      </c>
      <c r="BH2066" s="95">
        <v>32291251</v>
      </c>
      <c r="BI2066" s="95">
        <v>27837665</v>
      </c>
      <c r="BJ2066" s="95">
        <v>7755</v>
      </c>
      <c r="BK2066" s="95">
        <v>7404</v>
      </c>
      <c r="BL2066" s="72">
        <v>319.04000000000002</v>
      </c>
      <c r="BM2066" s="72">
        <v>333.45</v>
      </c>
      <c r="BN2066" s="72">
        <v>652.49</v>
      </c>
      <c r="BO2066" s="95">
        <v>29249955</v>
      </c>
      <c r="BP2066" s="95">
        <v>29178347</v>
      </c>
      <c r="BQ2066" s="95">
        <v>7640</v>
      </c>
      <c r="BR2066" s="95">
        <v>7292</v>
      </c>
      <c r="BS2066" s="72">
        <v>343.65</v>
      </c>
      <c r="BT2066" s="72">
        <v>362.86</v>
      </c>
      <c r="BU2066" s="72">
        <v>706.51</v>
      </c>
      <c r="BV2066" s="95">
        <v>29138952.370000001</v>
      </c>
      <c r="BW2066" s="95">
        <v>29252106.550000001</v>
      </c>
      <c r="BX2066" s="95">
        <v>7066</v>
      </c>
      <c r="BY2066" s="95">
        <v>6718</v>
      </c>
      <c r="BZ2066" s="95">
        <v>8295</v>
      </c>
      <c r="CA2066" s="95">
        <v>8238</v>
      </c>
      <c r="CB2066" s="95">
        <v>7586</v>
      </c>
      <c r="CC2066" s="95">
        <v>7475</v>
      </c>
      <c r="CD2066" s="95">
        <v>6896</v>
      </c>
      <c r="CE2066" s="72">
        <v>650.75523149000003</v>
      </c>
      <c r="CF2066" s="72">
        <v>676.59346364999999</v>
      </c>
      <c r="CG2066" s="72">
        <v>712.40329333</v>
      </c>
      <c r="CH2066" s="72">
        <v>716.50152150999998</v>
      </c>
      <c r="CI2066" s="72">
        <v>731.52548966999996</v>
      </c>
      <c r="CJ2066" s="96">
        <v>0.95057245810000002</v>
      </c>
      <c r="CK2066" s="96">
        <v>0.931061315</v>
      </c>
      <c r="CL2066" s="96">
        <v>0.92687668089999997</v>
      </c>
      <c r="CM2066" s="96">
        <v>0.91066101099999996</v>
      </c>
      <c r="CN2066" s="96">
        <v>0.96580366640000004</v>
      </c>
      <c r="CO2066" s="96">
        <v>0.98911666629999995</v>
      </c>
      <c r="CP2066" s="96">
        <v>0.94730486120000001</v>
      </c>
      <c r="CQ2066" s="96">
        <v>0.99584056389999998</v>
      </c>
      <c r="CR2066" s="96">
        <v>0.9512614371</v>
      </c>
      <c r="CS2066" s="95">
        <v>7898</v>
      </c>
      <c r="CT2066" s="95">
        <v>7881</v>
      </c>
      <c r="CU2066" s="95">
        <v>7245</v>
      </c>
      <c r="CV2066" s="95">
        <v>7169</v>
      </c>
      <c r="CW2066" s="95">
        <v>6631</v>
      </c>
      <c r="CX2066" s="96">
        <v>0.98419962400000005</v>
      </c>
      <c r="CY2066" s="96">
        <v>0.98479445399999999</v>
      </c>
      <c r="CZ2066" s="96">
        <v>0.98340799300000004</v>
      </c>
      <c r="DA2066" s="96">
        <v>0.98860004800000001</v>
      </c>
      <c r="DB2066" s="96">
        <v>1.0069060089999999</v>
      </c>
      <c r="DC2066">
        <v>2013</v>
      </c>
      <c r="DD2066" s="6">
        <v>7527.4</v>
      </c>
      <c r="DE2066" s="96">
        <v>3.128432E-3</v>
      </c>
      <c r="DF2066" s="72">
        <v>728.27</v>
      </c>
      <c r="DG2066" s="96">
        <v>1</v>
      </c>
      <c r="DH2066" s="72">
        <v>728.27</v>
      </c>
      <c r="DI2066" s="72">
        <v>724.35825947000001</v>
      </c>
      <c r="DJ2066" s="96">
        <v>1</v>
      </c>
      <c r="DK2066" s="72">
        <v>728.27</v>
      </c>
      <c r="DL2066" s="96">
        <v>1</v>
      </c>
      <c r="DM2066" s="72">
        <v>728.27</v>
      </c>
      <c r="DN2066" s="96">
        <v>1</v>
      </c>
      <c r="DO2066" s="96">
        <v>1.0591E-2</v>
      </c>
      <c r="DP2066" s="72">
        <v>7.71</v>
      </c>
      <c r="DQ2066" s="72">
        <v>720.56</v>
      </c>
      <c r="DR2066" t="s">
        <v>116</v>
      </c>
      <c r="DT2066" t="s">
        <v>561</v>
      </c>
    </row>
    <row r="2067" spans="1:124" x14ac:dyDescent="0.3">
      <c r="A2067" t="s">
        <v>1308</v>
      </c>
      <c r="B2067">
        <v>36170</v>
      </c>
      <c r="C2067" s="95">
        <v>147062</v>
      </c>
      <c r="D2067" s="95">
        <v>777573529</v>
      </c>
      <c r="E2067" s="95">
        <v>138557</v>
      </c>
      <c r="F2067" s="95">
        <v>498182016</v>
      </c>
      <c r="G2067" s="95">
        <v>26535</v>
      </c>
      <c r="H2067" s="95">
        <v>120091654</v>
      </c>
      <c r="I2067" s="95">
        <v>22229</v>
      </c>
      <c r="J2067" s="95">
        <v>76013984</v>
      </c>
      <c r="K2067" s="95">
        <v>142840</v>
      </c>
      <c r="L2067" s="95">
        <v>783025523</v>
      </c>
      <c r="M2067" s="95">
        <v>133596</v>
      </c>
      <c r="N2067" s="95">
        <v>506087513</v>
      </c>
      <c r="O2067" s="95">
        <v>26510</v>
      </c>
      <c r="P2067" s="95">
        <v>119028062</v>
      </c>
      <c r="Q2067" s="95">
        <v>22241</v>
      </c>
      <c r="R2067" s="95">
        <v>80976213</v>
      </c>
      <c r="S2067" s="95">
        <v>129561</v>
      </c>
      <c r="T2067" s="95">
        <v>752199887</v>
      </c>
      <c r="U2067" s="95">
        <v>119146</v>
      </c>
      <c r="V2067" s="95">
        <v>474352953</v>
      </c>
      <c r="W2067" s="95">
        <v>26601</v>
      </c>
      <c r="X2067" s="95">
        <v>131289196</v>
      </c>
      <c r="Y2067" s="95">
        <v>22207</v>
      </c>
      <c r="Z2067" s="95">
        <v>86595550</v>
      </c>
      <c r="AA2067" s="95">
        <v>127146</v>
      </c>
      <c r="AB2067" s="95">
        <v>644100501</v>
      </c>
      <c r="AC2067" s="95">
        <v>116310</v>
      </c>
      <c r="AD2067" s="95">
        <v>476353130</v>
      </c>
      <c r="AE2067" s="95">
        <v>26824</v>
      </c>
      <c r="AF2067" s="95">
        <v>140177861</v>
      </c>
      <c r="AG2067" s="95">
        <v>22692</v>
      </c>
      <c r="AH2067" s="95">
        <v>96013914</v>
      </c>
      <c r="AI2067" s="95">
        <v>116702</v>
      </c>
      <c r="AJ2067" s="95">
        <v>597020961.28999996</v>
      </c>
      <c r="AK2067" s="95">
        <v>105298</v>
      </c>
      <c r="AL2067" s="95">
        <v>450582164.5</v>
      </c>
      <c r="AM2067" s="95">
        <v>28554</v>
      </c>
      <c r="AN2067" s="95">
        <v>143523416.36000001</v>
      </c>
      <c r="AO2067" s="95">
        <v>24533</v>
      </c>
      <c r="AP2067" s="95">
        <v>107832563.88</v>
      </c>
      <c r="AQ2067" s="72">
        <v>430.91</v>
      </c>
      <c r="AR2067" s="72">
        <v>297.60000000000002</v>
      </c>
      <c r="AS2067" s="72">
        <v>728.51</v>
      </c>
      <c r="AT2067" s="95">
        <v>897665183</v>
      </c>
      <c r="AU2067" s="95">
        <v>574196000</v>
      </c>
      <c r="AV2067" s="95">
        <v>173597</v>
      </c>
      <c r="AW2067" s="95">
        <v>160786</v>
      </c>
      <c r="AX2067" s="72">
        <v>443.88</v>
      </c>
      <c r="AY2067" s="72">
        <v>313.93</v>
      </c>
      <c r="AZ2067" s="72">
        <v>757.81</v>
      </c>
      <c r="BA2067" s="95">
        <v>902053585</v>
      </c>
      <c r="BB2067" s="95">
        <v>587063726</v>
      </c>
      <c r="BC2067" s="95">
        <v>169350</v>
      </c>
      <c r="BD2067" s="95">
        <v>155837</v>
      </c>
      <c r="BE2067" s="72">
        <v>471.46</v>
      </c>
      <c r="BF2067" s="72">
        <v>330.7</v>
      </c>
      <c r="BG2067" s="72">
        <v>802.16</v>
      </c>
      <c r="BH2067" s="95">
        <v>883489083</v>
      </c>
      <c r="BI2067" s="95">
        <v>560948503</v>
      </c>
      <c r="BJ2067" s="95">
        <v>156162</v>
      </c>
      <c r="BK2067" s="95">
        <v>141353</v>
      </c>
      <c r="BL2067" s="72">
        <v>424.48</v>
      </c>
      <c r="BM2067" s="72">
        <v>343.14</v>
      </c>
      <c r="BN2067" s="72">
        <v>767.62</v>
      </c>
      <c r="BO2067" s="95">
        <v>784278362</v>
      </c>
      <c r="BP2067" s="95">
        <v>572367044</v>
      </c>
      <c r="BQ2067" s="95">
        <v>153970</v>
      </c>
      <c r="BR2067" s="95">
        <v>139002</v>
      </c>
      <c r="BS2067" s="72">
        <v>424.85</v>
      </c>
      <c r="BT2067" s="72">
        <v>358.42</v>
      </c>
      <c r="BU2067" s="72">
        <v>783.27</v>
      </c>
      <c r="BV2067" s="95">
        <v>740544377.64999998</v>
      </c>
      <c r="BW2067" s="95">
        <v>558414728.38</v>
      </c>
      <c r="BX2067" s="95">
        <v>145256</v>
      </c>
      <c r="BY2067" s="95">
        <v>129831</v>
      </c>
      <c r="BZ2067" s="95">
        <v>167491</v>
      </c>
      <c r="CA2067" s="95">
        <v>162836</v>
      </c>
      <c r="CB2067" s="95">
        <v>149024</v>
      </c>
      <c r="CC2067" s="95">
        <v>146865</v>
      </c>
      <c r="CD2067" s="95">
        <v>137710</v>
      </c>
      <c r="CE2067" s="72">
        <v>650.75523149000003</v>
      </c>
      <c r="CF2067" s="72">
        <v>676.59346364999999</v>
      </c>
      <c r="CG2067" s="72">
        <v>712.40329333</v>
      </c>
      <c r="CH2067" s="72">
        <v>716.50152150999998</v>
      </c>
      <c r="CI2067" s="72">
        <v>731.52548966999996</v>
      </c>
      <c r="CJ2067" s="96">
        <v>1.1194838931</v>
      </c>
      <c r="CK2067" s="96">
        <v>1.1200374237999999</v>
      </c>
      <c r="CL2067" s="96">
        <v>1.1259914257999999</v>
      </c>
      <c r="CM2067" s="96">
        <v>1.0713445498</v>
      </c>
      <c r="CN2067" s="96">
        <v>1.0707350749</v>
      </c>
      <c r="CO2067" s="96">
        <v>1.1083284333000001</v>
      </c>
      <c r="CP2067" s="96">
        <v>0.99385564820000005</v>
      </c>
      <c r="CQ2067" s="96">
        <v>0.99584056389999998</v>
      </c>
      <c r="CR2067" s="96">
        <v>0.99800665109999998</v>
      </c>
      <c r="CS2067" s="95">
        <v>156235</v>
      </c>
      <c r="CT2067" s="95">
        <v>151852</v>
      </c>
      <c r="CU2067" s="95">
        <v>138002</v>
      </c>
      <c r="CV2067" s="95">
        <v>135474</v>
      </c>
      <c r="CW2067" s="95">
        <v>126664</v>
      </c>
      <c r="CX2067" s="96">
        <v>1.1169419039999999</v>
      </c>
      <c r="CY2067" s="96">
        <v>1.1122993880000001</v>
      </c>
      <c r="CZ2067" s="96">
        <v>1.103217331</v>
      </c>
      <c r="DA2067" s="96">
        <v>1.099963662</v>
      </c>
      <c r="DB2067" s="96">
        <v>1.1074586390000001</v>
      </c>
      <c r="DC2067">
        <v>2013</v>
      </c>
      <c r="DD2067" s="6">
        <v>145361.79999999999</v>
      </c>
      <c r="DE2067" s="96">
        <v>1.6726009699999999E-2</v>
      </c>
      <c r="DF2067" s="72">
        <v>753.64</v>
      </c>
      <c r="DG2067" s="96">
        <v>1</v>
      </c>
      <c r="DH2067" s="72">
        <v>753.64</v>
      </c>
      <c r="DI2067" s="72">
        <v>751.43618903000004</v>
      </c>
      <c r="DJ2067" s="96">
        <v>1</v>
      </c>
      <c r="DK2067" s="72">
        <v>753.64</v>
      </c>
      <c r="DL2067" s="96">
        <v>1</v>
      </c>
      <c r="DM2067" s="72">
        <v>753.64</v>
      </c>
      <c r="DN2067" s="96">
        <v>0.61078027180000005</v>
      </c>
      <c r="DO2067" s="96">
        <v>3.9294000000000003E-2</v>
      </c>
      <c r="DP2067" s="72">
        <v>18.09</v>
      </c>
      <c r="DQ2067" s="72">
        <v>735.55</v>
      </c>
      <c r="DR2067" t="s">
        <v>1308</v>
      </c>
      <c r="DT2067" t="s">
        <v>561</v>
      </c>
    </row>
    <row r="2068" spans="1:124" x14ac:dyDescent="0.3">
      <c r="A2068" t="s">
        <v>1309</v>
      </c>
      <c r="B2068">
        <v>36190</v>
      </c>
      <c r="C2068" s="95">
        <v>7461</v>
      </c>
      <c r="D2068" s="95">
        <v>26682365</v>
      </c>
      <c r="E2068" s="95">
        <v>7276</v>
      </c>
      <c r="F2068" s="95">
        <v>22890358</v>
      </c>
      <c r="G2068" s="95">
        <v>998</v>
      </c>
      <c r="H2068" s="95">
        <v>2748645</v>
      </c>
      <c r="I2068" s="95">
        <v>889</v>
      </c>
      <c r="J2068" s="95">
        <v>2749677</v>
      </c>
      <c r="K2068" s="95">
        <v>7338</v>
      </c>
      <c r="L2068" s="95">
        <v>27805942</v>
      </c>
      <c r="M2068" s="95">
        <v>7118</v>
      </c>
      <c r="N2068" s="95">
        <v>23615527</v>
      </c>
      <c r="O2068" s="95">
        <v>986</v>
      </c>
      <c r="P2068" s="95">
        <v>3360435</v>
      </c>
      <c r="Q2068" s="95">
        <v>866</v>
      </c>
      <c r="R2068" s="95">
        <v>2893803</v>
      </c>
      <c r="S2068" s="95">
        <v>6727</v>
      </c>
      <c r="T2068" s="95">
        <v>28119379</v>
      </c>
      <c r="U2068" s="95">
        <v>6474</v>
      </c>
      <c r="V2068" s="95">
        <v>24397945</v>
      </c>
      <c r="W2068" s="95">
        <v>1010</v>
      </c>
      <c r="X2068" s="95">
        <v>4281174</v>
      </c>
      <c r="Y2068" s="95">
        <v>887</v>
      </c>
      <c r="Z2068" s="95">
        <v>3524404</v>
      </c>
      <c r="AA2068" s="95">
        <v>6654</v>
      </c>
      <c r="AB2068" s="95">
        <v>27587191</v>
      </c>
      <c r="AC2068" s="95">
        <v>6377</v>
      </c>
      <c r="AD2068" s="95">
        <v>25080847</v>
      </c>
      <c r="AE2068" s="95">
        <v>1015</v>
      </c>
      <c r="AF2068" s="95">
        <v>3656282</v>
      </c>
      <c r="AG2068" s="95">
        <v>898</v>
      </c>
      <c r="AH2068" s="95">
        <v>3608237</v>
      </c>
      <c r="AI2068" s="95">
        <v>6089</v>
      </c>
      <c r="AJ2068" s="95">
        <v>24238708.859999999</v>
      </c>
      <c r="AK2068" s="95">
        <v>5822</v>
      </c>
      <c r="AL2068" s="95">
        <v>24191784.079999998</v>
      </c>
      <c r="AM2068" s="95">
        <v>1015</v>
      </c>
      <c r="AN2068" s="95">
        <v>3899206</v>
      </c>
      <c r="AO2068" s="95">
        <v>903</v>
      </c>
      <c r="AP2068" s="95">
        <v>4169200</v>
      </c>
      <c r="AQ2068" s="72">
        <v>289.94</v>
      </c>
      <c r="AR2068" s="72">
        <v>261.69</v>
      </c>
      <c r="AS2068" s="72">
        <v>551.63</v>
      </c>
      <c r="AT2068" s="95">
        <v>29431010</v>
      </c>
      <c r="AU2068" s="95">
        <v>25640035</v>
      </c>
      <c r="AV2068" s="95">
        <v>8459</v>
      </c>
      <c r="AW2068" s="95">
        <v>8165</v>
      </c>
      <c r="AX2068" s="72">
        <v>312.01</v>
      </c>
      <c r="AY2068" s="72">
        <v>276.69</v>
      </c>
      <c r="AZ2068" s="72">
        <v>588.70000000000005</v>
      </c>
      <c r="BA2068" s="95">
        <v>31166377</v>
      </c>
      <c r="BB2068" s="95">
        <v>26509330</v>
      </c>
      <c r="BC2068" s="95">
        <v>8324</v>
      </c>
      <c r="BD2068" s="95">
        <v>7984</v>
      </c>
      <c r="BE2068" s="72">
        <v>348.98</v>
      </c>
      <c r="BF2068" s="72">
        <v>316.11</v>
      </c>
      <c r="BG2068" s="72">
        <v>665.09</v>
      </c>
      <c r="BH2068" s="95">
        <v>32400553</v>
      </c>
      <c r="BI2068" s="95">
        <v>27922349</v>
      </c>
      <c r="BJ2068" s="95">
        <v>7737</v>
      </c>
      <c r="BK2068" s="95">
        <v>7361</v>
      </c>
      <c r="BL2068" s="72">
        <v>339.5</v>
      </c>
      <c r="BM2068" s="72">
        <v>328.63</v>
      </c>
      <c r="BN2068" s="72">
        <v>668.13</v>
      </c>
      <c r="BO2068" s="95">
        <v>31243473</v>
      </c>
      <c r="BP2068" s="95">
        <v>28689084</v>
      </c>
      <c r="BQ2068" s="95">
        <v>7669</v>
      </c>
      <c r="BR2068" s="95">
        <v>7275</v>
      </c>
      <c r="BS2068" s="72">
        <v>330.07</v>
      </c>
      <c r="BT2068" s="72">
        <v>351.44</v>
      </c>
      <c r="BU2068" s="72">
        <v>681.51</v>
      </c>
      <c r="BV2068" s="95">
        <v>28137914.859999999</v>
      </c>
      <c r="BW2068" s="95">
        <v>28360984.079999998</v>
      </c>
      <c r="BX2068" s="95">
        <v>7104</v>
      </c>
      <c r="BY2068" s="95">
        <v>6725</v>
      </c>
      <c r="BZ2068" s="95">
        <v>8319</v>
      </c>
      <c r="CA2068" s="95">
        <v>8160</v>
      </c>
      <c r="CB2068" s="95">
        <v>7556</v>
      </c>
      <c r="CC2068" s="95">
        <v>7482</v>
      </c>
      <c r="CD2068" s="95">
        <v>6919</v>
      </c>
      <c r="CE2068" s="72">
        <v>650.75523149000003</v>
      </c>
      <c r="CF2068" s="72">
        <v>676.59346364999999</v>
      </c>
      <c r="CG2068" s="72">
        <v>712.40329333</v>
      </c>
      <c r="CH2068" s="72">
        <v>716.50152150999998</v>
      </c>
      <c r="CI2068" s="72">
        <v>731.52548966999996</v>
      </c>
      <c r="CJ2068" s="96">
        <v>0.84767662759999995</v>
      </c>
      <c r="CK2068" s="96">
        <v>0.87009412829999999</v>
      </c>
      <c r="CL2068" s="96">
        <v>0.93358636360000002</v>
      </c>
      <c r="CM2068" s="96">
        <v>0.93248929690000004</v>
      </c>
      <c r="CN2068" s="96">
        <v>0.93162850730000002</v>
      </c>
      <c r="CO2068" s="96">
        <v>0.96389766750000005</v>
      </c>
      <c r="CP2068" s="96">
        <v>0.93691998139999999</v>
      </c>
      <c r="CQ2068" s="96">
        <v>0.99584056389999998</v>
      </c>
      <c r="CR2068" s="96">
        <v>0.94083318309999997</v>
      </c>
      <c r="CS2068" s="95">
        <v>8509</v>
      </c>
      <c r="CT2068" s="95">
        <v>8363</v>
      </c>
      <c r="CU2068" s="95">
        <v>7754</v>
      </c>
      <c r="CV2068" s="95">
        <v>7678</v>
      </c>
      <c r="CW2068" s="95">
        <v>7136</v>
      </c>
      <c r="CX2068" s="96">
        <v>0.95513098500000004</v>
      </c>
      <c r="CY2068" s="96">
        <v>0.95643998699999999</v>
      </c>
      <c r="CZ2068" s="96">
        <v>0.96957032700000001</v>
      </c>
      <c r="DA2068" s="96">
        <v>0.97277293899999995</v>
      </c>
      <c r="DB2068" s="96">
        <v>0.96737778900000004</v>
      </c>
      <c r="DC2068">
        <v>2013</v>
      </c>
      <c r="DD2068" s="6">
        <v>7502</v>
      </c>
      <c r="DE2068" s="96">
        <v>4.8479329999999996E-3</v>
      </c>
      <c r="DF2068" s="72">
        <v>719.05</v>
      </c>
      <c r="DG2068" s="96">
        <v>1</v>
      </c>
      <c r="DH2068" s="72">
        <v>719.05</v>
      </c>
      <c r="DI2068" s="72">
        <v>724.35825947000001</v>
      </c>
      <c r="DJ2068" s="96">
        <v>1</v>
      </c>
      <c r="DK2068" s="72">
        <v>719.05</v>
      </c>
      <c r="DL2068" s="96">
        <v>1</v>
      </c>
      <c r="DM2068" s="72">
        <v>719.05</v>
      </c>
      <c r="DN2068" s="96">
        <v>1</v>
      </c>
      <c r="DO2068" s="96">
        <v>1.1512E-2</v>
      </c>
      <c r="DP2068" s="72">
        <v>8.2799999999999994</v>
      </c>
      <c r="DQ2068" s="72">
        <v>710.77</v>
      </c>
      <c r="DR2068" t="s">
        <v>1309</v>
      </c>
      <c r="DT2068" t="s">
        <v>561</v>
      </c>
    </row>
    <row r="2069" spans="1:124" x14ac:dyDescent="0.3">
      <c r="A2069" t="s">
        <v>1310</v>
      </c>
      <c r="B2069">
        <v>36200</v>
      </c>
      <c r="C2069" s="95">
        <v>5335</v>
      </c>
      <c r="D2069" s="95">
        <v>23393300</v>
      </c>
      <c r="E2069" s="95">
        <v>5193</v>
      </c>
      <c r="F2069" s="95">
        <v>17766341</v>
      </c>
      <c r="G2069" s="95">
        <v>992</v>
      </c>
      <c r="H2069" s="95">
        <v>3630268</v>
      </c>
      <c r="I2069" s="95">
        <v>876</v>
      </c>
      <c r="J2069" s="95">
        <v>2980953</v>
      </c>
      <c r="K2069" s="95">
        <v>5304</v>
      </c>
      <c r="L2069" s="95">
        <v>24134837</v>
      </c>
      <c r="M2069" s="95">
        <v>5135</v>
      </c>
      <c r="N2069" s="95">
        <v>18611064</v>
      </c>
      <c r="O2069" s="95">
        <v>1041</v>
      </c>
      <c r="P2069" s="95">
        <v>3650488</v>
      </c>
      <c r="Q2069" s="95">
        <v>909</v>
      </c>
      <c r="R2069" s="95">
        <v>3491741</v>
      </c>
      <c r="S2069" s="95">
        <v>4995</v>
      </c>
      <c r="T2069" s="95">
        <v>23114987</v>
      </c>
      <c r="U2069" s="95">
        <v>4819</v>
      </c>
      <c r="V2069" s="95">
        <v>18247824</v>
      </c>
      <c r="W2069" s="95">
        <v>1091</v>
      </c>
      <c r="X2069" s="95">
        <v>3234649</v>
      </c>
      <c r="Y2069" s="95">
        <v>953</v>
      </c>
      <c r="Z2069" s="95">
        <v>3725997</v>
      </c>
      <c r="AA2069" s="95">
        <v>4940</v>
      </c>
      <c r="AB2069" s="95">
        <v>20708832</v>
      </c>
      <c r="AC2069" s="95">
        <v>4781</v>
      </c>
      <c r="AD2069" s="95">
        <v>19540184</v>
      </c>
      <c r="AE2069" s="95">
        <v>1163</v>
      </c>
      <c r="AF2069" s="95">
        <v>4045615</v>
      </c>
      <c r="AG2069" s="95">
        <v>1038</v>
      </c>
      <c r="AH2069" s="95">
        <v>4164522</v>
      </c>
      <c r="AI2069" s="95">
        <v>4646</v>
      </c>
      <c r="AJ2069" s="95">
        <v>20430330</v>
      </c>
      <c r="AK2069" s="95">
        <v>4480</v>
      </c>
      <c r="AL2069" s="95">
        <v>19292872.68</v>
      </c>
      <c r="AM2069" s="95">
        <v>1239</v>
      </c>
      <c r="AN2069" s="95">
        <v>5137062</v>
      </c>
      <c r="AO2069" s="95">
        <v>1117</v>
      </c>
      <c r="AP2069" s="95">
        <v>4920056.38</v>
      </c>
      <c r="AQ2069" s="72">
        <v>355.93</v>
      </c>
      <c r="AR2069" s="72">
        <v>284.88</v>
      </c>
      <c r="AS2069" s="72">
        <v>640.80999999999995</v>
      </c>
      <c r="AT2069" s="95">
        <v>27023568</v>
      </c>
      <c r="AU2069" s="95">
        <v>20747294</v>
      </c>
      <c r="AV2069" s="95">
        <v>6327</v>
      </c>
      <c r="AW2069" s="95">
        <v>6069</v>
      </c>
      <c r="AX2069" s="72">
        <v>364.92</v>
      </c>
      <c r="AY2069" s="72">
        <v>304.75</v>
      </c>
      <c r="AZ2069" s="72">
        <v>669.67</v>
      </c>
      <c r="BA2069" s="95">
        <v>27785325</v>
      </c>
      <c r="BB2069" s="95">
        <v>22102805</v>
      </c>
      <c r="BC2069" s="95">
        <v>6345</v>
      </c>
      <c r="BD2069" s="95">
        <v>6044</v>
      </c>
      <c r="BE2069" s="72">
        <v>360.8</v>
      </c>
      <c r="BF2069" s="72">
        <v>317.25</v>
      </c>
      <c r="BG2069" s="72">
        <v>678.05</v>
      </c>
      <c r="BH2069" s="95">
        <v>26349636</v>
      </c>
      <c r="BI2069" s="95">
        <v>21973821</v>
      </c>
      <c r="BJ2069" s="95">
        <v>6086</v>
      </c>
      <c r="BK2069" s="95">
        <v>5772</v>
      </c>
      <c r="BL2069" s="72">
        <v>338.01</v>
      </c>
      <c r="BM2069" s="72">
        <v>339.47</v>
      </c>
      <c r="BN2069" s="72">
        <v>677.48</v>
      </c>
      <c r="BO2069" s="95">
        <v>24754447</v>
      </c>
      <c r="BP2069" s="95">
        <v>23704706</v>
      </c>
      <c r="BQ2069" s="95">
        <v>6103</v>
      </c>
      <c r="BR2069" s="95">
        <v>5819</v>
      </c>
      <c r="BS2069" s="72">
        <v>362.04</v>
      </c>
      <c r="BT2069" s="72">
        <v>360.5</v>
      </c>
      <c r="BU2069" s="72">
        <v>722.54</v>
      </c>
      <c r="BV2069" s="95">
        <v>25567392</v>
      </c>
      <c r="BW2069" s="95">
        <v>24212929.059999999</v>
      </c>
      <c r="BX2069" s="95">
        <v>5885</v>
      </c>
      <c r="BY2069" s="95">
        <v>5597</v>
      </c>
      <c r="BZ2069" s="95">
        <v>6204</v>
      </c>
      <c r="CA2069" s="95">
        <v>6200</v>
      </c>
      <c r="CB2069" s="95">
        <v>5935</v>
      </c>
      <c r="CC2069" s="95">
        <v>5968</v>
      </c>
      <c r="CD2069" s="95">
        <v>5744</v>
      </c>
      <c r="CE2069" s="72">
        <v>650.75523149000003</v>
      </c>
      <c r="CF2069" s="72">
        <v>676.59346364999999</v>
      </c>
      <c r="CG2069" s="72">
        <v>712.40329333</v>
      </c>
      <c r="CH2069" s="72">
        <v>716.50152150999998</v>
      </c>
      <c r="CI2069" s="72">
        <v>731.52548966999996</v>
      </c>
      <c r="CJ2069" s="96">
        <v>0.98471740060000001</v>
      </c>
      <c r="CK2069" s="96">
        <v>0.98976717329999997</v>
      </c>
      <c r="CL2069" s="96">
        <v>0.95177830640000005</v>
      </c>
      <c r="CM2069" s="96">
        <v>0.94553881559999997</v>
      </c>
      <c r="CN2069" s="96">
        <v>0.98771677840000005</v>
      </c>
      <c r="CO2069" s="96">
        <v>0.96184878939999996</v>
      </c>
      <c r="CP2069" s="96">
        <v>1.0104537278000001</v>
      </c>
      <c r="CQ2069" s="96">
        <v>0.99584056389999998</v>
      </c>
      <c r="CR2069" s="96">
        <v>1.0146740554</v>
      </c>
      <c r="CS2069" s="95">
        <v>5988</v>
      </c>
      <c r="CT2069" s="95">
        <v>5954</v>
      </c>
      <c r="CU2069" s="95">
        <v>5600</v>
      </c>
      <c r="CV2069" s="95">
        <v>5595</v>
      </c>
      <c r="CW2069" s="95">
        <v>5289</v>
      </c>
      <c r="CX2069" s="96">
        <v>0.96439615499999998</v>
      </c>
      <c r="CY2069" s="96">
        <v>0.97645968800000005</v>
      </c>
      <c r="CZ2069" s="96">
        <v>0.95436810500000002</v>
      </c>
      <c r="DA2069" s="96">
        <v>0.94477564599999997</v>
      </c>
      <c r="DB2069" s="96">
        <v>0.96849828000000004</v>
      </c>
      <c r="DC2069">
        <v>2013</v>
      </c>
      <c r="DD2069" s="6">
        <v>5860.2</v>
      </c>
      <c r="DE2069" s="96">
        <v>6.1634146999999997E-3</v>
      </c>
      <c r="DF2069" s="72">
        <v>774.46</v>
      </c>
      <c r="DG2069" s="96">
        <v>1</v>
      </c>
      <c r="DH2069" s="72">
        <v>774.46</v>
      </c>
      <c r="DI2069" s="72">
        <v>724.35825947000001</v>
      </c>
      <c r="DJ2069" s="96">
        <v>1</v>
      </c>
      <c r="DK2069" s="72">
        <v>774.46</v>
      </c>
      <c r="DL2069" s="96">
        <v>1</v>
      </c>
      <c r="DM2069" s="72">
        <v>774.46</v>
      </c>
      <c r="DN2069" s="96">
        <v>1</v>
      </c>
      <c r="DO2069" s="96">
        <v>1.6181000000000001E-2</v>
      </c>
      <c r="DP2069" s="72">
        <v>12.53</v>
      </c>
      <c r="DQ2069" s="72">
        <v>761.93</v>
      </c>
      <c r="DR2069" t="s">
        <v>1310</v>
      </c>
      <c r="DT2069" t="s">
        <v>561</v>
      </c>
    </row>
    <row r="2070" spans="1:124" x14ac:dyDescent="0.3">
      <c r="A2070" t="s">
        <v>283</v>
      </c>
      <c r="B2070">
        <v>36210</v>
      </c>
      <c r="C2070" s="95">
        <v>8917</v>
      </c>
      <c r="D2070" s="95">
        <v>33800293</v>
      </c>
      <c r="E2070" s="95">
        <v>8526</v>
      </c>
      <c r="F2070" s="95">
        <v>26723220</v>
      </c>
      <c r="G2070" s="95">
        <v>1284</v>
      </c>
      <c r="H2070" s="95">
        <v>4309060</v>
      </c>
      <c r="I2070" s="95">
        <v>1069</v>
      </c>
      <c r="J2070" s="95">
        <v>3596241</v>
      </c>
      <c r="K2070" s="95">
        <v>9086</v>
      </c>
      <c r="L2070" s="95">
        <v>36608939</v>
      </c>
      <c r="M2070" s="95">
        <v>8604</v>
      </c>
      <c r="N2070" s="95">
        <v>27962340</v>
      </c>
      <c r="O2070" s="95">
        <v>1325</v>
      </c>
      <c r="P2070" s="95">
        <v>4513526</v>
      </c>
      <c r="Q2070" s="95">
        <v>1093</v>
      </c>
      <c r="R2070" s="95">
        <v>4000963</v>
      </c>
      <c r="S2070" s="95">
        <v>8192</v>
      </c>
      <c r="T2070" s="95">
        <v>33580352</v>
      </c>
      <c r="U2070" s="95">
        <v>7604</v>
      </c>
      <c r="V2070" s="95">
        <v>27175729</v>
      </c>
      <c r="W2070" s="95">
        <v>1313</v>
      </c>
      <c r="X2070" s="95">
        <v>5320948</v>
      </c>
      <c r="Y2070" s="95">
        <v>1093</v>
      </c>
      <c r="Z2070" s="95">
        <v>4626441</v>
      </c>
      <c r="AA2070" s="95">
        <v>8372</v>
      </c>
      <c r="AB2070" s="95">
        <v>29386587</v>
      </c>
      <c r="AC2070" s="95">
        <v>7736</v>
      </c>
      <c r="AD2070" s="95">
        <v>29509824</v>
      </c>
      <c r="AE2070" s="95">
        <v>1352</v>
      </c>
      <c r="AF2070" s="95">
        <v>5720784</v>
      </c>
      <c r="AG2070" s="95">
        <v>1123</v>
      </c>
      <c r="AH2070" s="95">
        <v>4948905</v>
      </c>
      <c r="AI2070" s="95">
        <v>7783</v>
      </c>
      <c r="AJ2070" s="95">
        <v>28926458.690000001</v>
      </c>
      <c r="AK2070" s="95">
        <v>7067</v>
      </c>
      <c r="AL2070" s="95">
        <v>26831839.640000001</v>
      </c>
      <c r="AM2070" s="95">
        <v>1359</v>
      </c>
      <c r="AN2070" s="95">
        <v>5897124</v>
      </c>
      <c r="AO2070" s="95">
        <v>1146</v>
      </c>
      <c r="AP2070" s="95">
        <v>5094814</v>
      </c>
      <c r="AQ2070" s="72">
        <v>311.32</v>
      </c>
      <c r="AR2070" s="72">
        <v>263.33</v>
      </c>
      <c r="AS2070" s="72">
        <v>574.65</v>
      </c>
      <c r="AT2070" s="95">
        <v>38109353</v>
      </c>
      <c r="AU2070" s="95">
        <v>30319461</v>
      </c>
      <c r="AV2070" s="95">
        <v>10201</v>
      </c>
      <c r="AW2070" s="95">
        <v>9595</v>
      </c>
      <c r="AX2070" s="72">
        <v>329.16</v>
      </c>
      <c r="AY2070" s="72">
        <v>274.68</v>
      </c>
      <c r="AZ2070" s="72">
        <v>603.84</v>
      </c>
      <c r="BA2070" s="95">
        <v>41122465</v>
      </c>
      <c r="BB2070" s="95">
        <v>31963303</v>
      </c>
      <c r="BC2070" s="95">
        <v>10411</v>
      </c>
      <c r="BD2070" s="95">
        <v>9697</v>
      </c>
      <c r="BE2070" s="72">
        <v>341.06</v>
      </c>
      <c r="BF2070" s="72">
        <v>304.72000000000003</v>
      </c>
      <c r="BG2070" s="72">
        <v>645.78</v>
      </c>
      <c r="BH2070" s="95">
        <v>38901300</v>
      </c>
      <c r="BI2070" s="95">
        <v>31802170</v>
      </c>
      <c r="BJ2070" s="95">
        <v>9505</v>
      </c>
      <c r="BK2070" s="95">
        <v>8697</v>
      </c>
      <c r="BL2070" s="72">
        <v>300.87</v>
      </c>
      <c r="BM2070" s="72">
        <v>324.14</v>
      </c>
      <c r="BN2070" s="72">
        <v>625.01</v>
      </c>
      <c r="BO2070" s="95">
        <v>35107371</v>
      </c>
      <c r="BP2070" s="95">
        <v>34458729</v>
      </c>
      <c r="BQ2070" s="95">
        <v>9724</v>
      </c>
      <c r="BR2070" s="95">
        <v>8859</v>
      </c>
      <c r="BS2070" s="72">
        <v>317.43</v>
      </c>
      <c r="BT2070" s="72">
        <v>323.94</v>
      </c>
      <c r="BU2070" s="72">
        <v>641.37</v>
      </c>
      <c r="BV2070" s="95">
        <v>34823582.689999998</v>
      </c>
      <c r="BW2070" s="95">
        <v>31926653.640000001</v>
      </c>
      <c r="BX2070" s="95">
        <v>9142</v>
      </c>
      <c r="BY2070" s="95">
        <v>8213</v>
      </c>
      <c r="BZ2070" s="95">
        <v>9912</v>
      </c>
      <c r="CA2070" s="95">
        <v>10067</v>
      </c>
      <c r="CB2070" s="95">
        <v>9116</v>
      </c>
      <c r="CC2070" s="95">
        <v>9313</v>
      </c>
      <c r="CD2070" s="95">
        <v>8688</v>
      </c>
      <c r="CE2070" s="72">
        <v>650.75523149000003</v>
      </c>
      <c r="CF2070" s="72">
        <v>676.59346364999999</v>
      </c>
      <c r="CG2070" s="72">
        <v>712.40329333</v>
      </c>
      <c r="CH2070" s="72">
        <v>716.50152150999998</v>
      </c>
      <c r="CI2070" s="72">
        <v>731.52548966999996</v>
      </c>
      <c r="CJ2070" s="96">
        <v>0.88305091099999999</v>
      </c>
      <c r="CK2070" s="96">
        <v>0.89247093330000005</v>
      </c>
      <c r="CL2070" s="96">
        <v>0.90648093019999998</v>
      </c>
      <c r="CM2070" s="96">
        <v>0.87230798710000002</v>
      </c>
      <c r="CN2070" s="96">
        <v>0.87675687189999996</v>
      </c>
      <c r="CO2070" s="96">
        <v>0.92520831930000003</v>
      </c>
      <c r="CP2070" s="96">
        <v>0.95785295940000004</v>
      </c>
      <c r="CQ2070" s="96">
        <v>0.99584056389999998</v>
      </c>
      <c r="CR2070" s="96">
        <v>0.96185359120000002</v>
      </c>
      <c r="CS2070" s="95">
        <v>11346</v>
      </c>
      <c r="CT2070" s="95">
        <v>11655</v>
      </c>
      <c r="CU2070" s="95">
        <v>10708</v>
      </c>
      <c r="CV2070" s="95">
        <v>10860</v>
      </c>
      <c r="CW2070" s="95">
        <v>10146</v>
      </c>
      <c r="CX2070" s="96">
        <v>0.92088419799999999</v>
      </c>
      <c r="CY2070" s="96">
        <v>0.93058437800000005</v>
      </c>
      <c r="CZ2070" s="96">
        <v>0.92087579799999997</v>
      </c>
      <c r="DA2070" s="96">
        <v>0.92242088899999997</v>
      </c>
      <c r="DB2070" s="96">
        <v>0.93142433000000002</v>
      </c>
      <c r="DC2070">
        <v>2013</v>
      </c>
      <c r="DD2070" s="6">
        <v>9012.2000000000007</v>
      </c>
      <c r="DE2070" s="96">
        <v>5.8370586000000002E-3</v>
      </c>
      <c r="DF2070" s="72">
        <v>734.38</v>
      </c>
      <c r="DG2070" s="96">
        <v>1</v>
      </c>
      <c r="DH2070" s="72">
        <v>734.38</v>
      </c>
      <c r="DI2070" s="72">
        <v>750.26413190999995</v>
      </c>
      <c r="DJ2070" s="96">
        <v>1</v>
      </c>
      <c r="DK2070" s="72">
        <v>734.38</v>
      </c>
      <c r="DL2070" s="96">
        <v>1</v>
      </c>
      <c r="DM2070" s="72">
        <v>734.38</v>
      </c>
      <c r="DN2070" s="96">
        <v>1</v>
      </c>
      <c r="DO2070" s="96">
        <v>1.8568999999999999E-2</v>
      </c>
      <c r="DP2070" s="72">
        <v>13.64</v>
      </c>
      <c r="DQ2070" s="72">
        <v>720.74</v>
      </c>
      <c r="DR2070" t="s">
        <v>283</v>
      </c>
      <c r="DT2070" t="s">
        <v>561</v>
      </c>
    </row>
    <row r="2071" spans="1:124" x14ac:dyDescent="0.3">
      <c r="A2071" t="s">
        <v>1183</v>
      </c>
      <c r="B2071">
        <v>36220</v>
      </c>
      <c r="C2071" s="95">
        <v>12324</v>
      </c>
      <c r="D2071" s="95">
        <v>51442111</v>
      </c>
      <c r="E2071" s="95">
        <v>12007</v>
      </c>
      <c r="F2071" s="95">
        <v>44709806</v>
      </c>
      <c r="G2071" s="95">
        <v>1863</v>
      </c>
      <c r="H2071" s="95">
        <v>6449145</v>
      </c>
      <c r="I2071" s="95">
        <v>1618</v>
      </c>
      <c r="J2071" s="95">
        <v>6835740</v>
      </c>
      <c r="K2071" s="95">
        <v>12456</v>
      </c>
      <c r="L2071" s="95">
        <v>56325963</v>
      </c>
      <c r="M2071" s="95">
        <v>12105</v>
      </c>
      <c r="N2071" s="95">
        <v>44236607</v>
      </c>
      <c r="O2071" s="95">
        <v>1933</v>
      </c>
      <c r="P2071" s="95">
        <v>7795894</v>
      </c>
      <c r="Q2071" s="95">
        <v>1674</v>
      </c>
      <c r="R2071" s="95">
        <v>6941882</v>
      </c>
      <c r="S2071" s="95">
        <v>11683</v>
      </c>
      <c r="T2071" s="95">
        <v>60294376</v>
      </c>
      <c r="U2071" s="95">
        <v>11270</v>
      </c>
      <c r="V2071" s="95">
        <v>42788064</v>
      </c>
      <c r="W2071" s="95">
        <v>1997</v>
      </c>
      <c r="X2071" s="95">
        <v>7363438</v>
      </c>
      <c r="Y2071" s="95">
        <v>1728</v>
      </c>
      <c r="Z2071" s="95">
        <v>7285412</v>
      </c>
      <c r="AA2071" s="95">
        <v>11636</v>
      </c>
      <c r="AB2071" s="95">
        <v>54980622</v>
      </c>
      <c r="AC2071" s="95">
        <v>11209</v>
      </c>
      <c r="AD2071" s="95">
        <v>45690555</v>
      </c>
      <c r="AE2071" s="95">
        <v>2144</v>
      </c>
      <c r="AF2071" s="95">
        <v>9142442</v>
      </c>
      <c r="AG2071" s="95">
        <v>1885</v>
      </c>
      <c r="AH2071" s="95">
        <v>8387253</v>
      </c>
      <c r="AI2071" s="95">
        <v>10842</v>
      </c>
      <c r="AJ2071" s="95">
        <v>50763694.090000004</v>
      </c>
      <c r="AK2071" s="95">
        <v>10354</v>
      </c>
      <c r="AL2071" s="95">
        <v>43704300.420000002</v>
      </c>
      <c r="AM2071" s="95">
        <v>2263</v>
      </c>
      <c r="AN2071" s="95">
        <v>8535198</v>
      </c>
      <c r="AO2071" s="95">
        <v>2016</v>
      </c>
      <c r="AP2071" s="95">
        <v>9586210.8399999999</v>
      </c>
      <c r="AQ2071" s="72">
        <v>340.05</v>
      </c>
      <c r="AR2071" s="72">
        <v>315.26</v>
      </c>
      <c r="AS2071" s="72">
        <v>655.30999999999995</v>
      </c>
      <c r="AT2071" s="95">
        <v>57891256</v>
      </c>
      <c r="AU2071" s="95">
        <v>51545546</v>
      </c>
      <c r="AV2071" s="95">
        <v>14187</v>
      </c>
      <c r="AW2071" s="95">
        <v>13625</v>
      </c>
      <c r="AX2071" s="72">
        <v>371.36</v>
      </c>
      <c r="AY2071" s="72">
        <v>309.52</v>
      </c>
      <c r="AZ2071" s="72">
        <v>680.88</v>
      </c>
      <c r="BA2071" s="95">
        <v>64121857</v>
      </c>
      <c r="BB2071" s="95">
        <v>51178489</v>
      </c>
      <c r="BC2071" s="95">
        <v>14389</v>
      </c>
      <c r="BD2071" s="95">
        <v>13779</v>
      </c>
      <c r="BE2071" s="72">
        <v>412.15</v>
      </c>
      <c r="BF2071" s="72">
        <v>321.02999999999997</v>
      </c>
      <c r="BG2071" s="72">
        <v>733.18</v>
      </c>
      <c r="BH2071" s="95">
        <v>67657814</v>
      </c>
      <c r="BI2071" s="95">
        <v>50073476</v>
      </c>
      <c r="BJ2071" s="95">
        <v>13680</v>
      </c>
      <c r="BK2071" s="95">
        <v>12998</v>
      </c>
      <c r="BL2071" s="72">
        <v>387.78</v>
      </c>
      <c r="BM2071" s="72">
        <v>344.16</v>
      </c>
      <c r="BN2071" s="72">
        <v>731.94</v>
      </c>
      <c r="BO2071" s="95">
        <v>64123064</v>
      </c>
      <c r="BP2071" s="95">
        <v>54077808</v>
      </c>
      <c r="BQ2071" s="95">
        <v>13780</v>
      </c>
      <c r="BR2071" s="95">
        <v>13094</v>
      </c>
      <c r="BS2071" s="72">
        <v>377.08</v>
      </c>
      <c r="BT2071" s="72">
        <v>359</v>
      </c>
      <c r="BU2071" s="72">
        <v>736.08</v>
      </c>
      <c r="BV2071" s="95">
        <v>59298892.090000004</v>
      </c>
      <c r="BW2071" s="95">
        <v>53290511.259999998</v>
      </c>
      <c r="BX2071" s="95">
        <v>13105</v>
      </c>
      <c r="BY2071" s="95">
        <v>12370</v>
      </c>
      <c r="BZ2071" s="95">
        <v>13919</v>
      </c>
      <c r="CA2071" s="95">
        <v>14094</v>
      </c>
      <c r="CB2071" s="95">
        <v>13351</v>
      </c>
      <c r="CC2071" s="95">
        <v>13454</v>
      </c>
      <c r="CD2071" s="95">
        <v>12745</v>
      </c>
      <c r="CE2071" s="72">
        <v>650.75523149000003</v>
      </c>
      <c r="CF2071" s="72">
        <v>676.59346364999999</v>
      </c>
      <c r="CG2071" s="72">
        <v>712.40329333</v>
      </c>
      <c r="CH2071" s="72">
        <v>716.50152150999998</v>
      </c>
      <c r="CI2071" s="72">
        <v>731.52548966999996</v>
      </c>
      <c r="CJ2071" s="96">
        <v>1.0069992038</v>
      </c>
      <c r="CK2071" s="96">
        <v>1.0063354682000001</v>
      </c>
      <c r="CL2071" s="96">
        <v>1.0291642485000001</v>
      </c>
      <c r="CM2071" s="96">
        <v>1.0215470282000001</v>
      </c>
      <c r="CN2071" s="96">
        <v>1.0062260446</v>
      </c>
      <c r="CO2071" s="96">
        <v>1.0544475414000001</v>
      </c>
      <c r="CP2071" s="96">
        <v>0.96169260099999998</v>
      </c>
      <c r="CQ2071" s="96">
        <v>0.99584056389999998</v>
      </c>
      <c r="CR2071" s="96">
        <v>0.96570926960000003</v>
      </c>
      <c r="CS2071" s="95">
        <v>12814</v>
      </c>
      <c r="CT2071" s="95">
        <v>12956</v>
      </c>
      <c r="CU2071" s="95">
        <v>12084</v>
      </c>
      <c r="CV2071" s="95">
        <v>12086</v>
      </c>
      <c r="CW2071" s="95">
        <v>11376</v>
      </c>
      <c r="CX2071" s="96">
        <v>1.056376787</v>
      </c>
      <c r="CY2071" s="96">
        <v>1.0546311159999999</v>
      </c>
      <c r="CZ2071" s="96">
        <v>1.044962486</v>
      </c>
      <c r="DA2071" s="96">
        <v>1.0513838870000001</v>
      </c>
      <c r="DB2071" s="96">
        <v>1.065395589</v>
      </c>
      <c r="DC2071">
        <v>2013</v>
      </c>
      <c r="DD2071" s="6">
        <v>13173.2</v>
      </c>
      <c r="DE2071" s="96">
        <v>6.9641290000000003E-3</v>
      </c>
      <c r="DF2071" s="72">
        <v>736.49</v>
      </c>
      <c r="DG2071" s="96">
        <v>1</v>
      </c>
      <c r="DH2071" s="72">
        <v>736.49</v>
      </c>
      <c r="DI2071" s="72">
        <v>736.49</v>
      </c>
      <c r="DJ2071" s="96">
        <v>1</v>
      </c>
      <c r="DK2071" s="72">
        <v>736.49</v>
      </c>
      <c r="DL2071" s="96">
        <v>1</v>
      </c>
      <c r="DM2071" s="72">
        <v>736.49</v>
      </c>
      <c r="DN2071" s="96">
        <v>1</v>
      </c>
      <c r="DO2071" s="96">
        <v>1.5944E-2</v>
      </c>
      <c r="DP2071" s="72">
        <v>11.74</v>
      </c>
      <c r="DQ2071" s="72">
        <v>724.75</v>
      </c>
      <c r="DR2071" t="s">
        <v>1183</v>
      </c>
      <c r="DT2071" t="s">
        <v>561</v>
      </c>
    </row>
    <row r="2072" spans="1:124" x14ac:dyDescent="0.3">
      <c r="A2072" t="s">
        <v>273</v>
      </c>
      <c r="B2072">
        <v>36230</v>
      </c>
      <c r="C2072" s="95">
        <v>12505</v>
      </c>
      <c r="D2072" s="95">
        <v>58575446</v>
      </c>
      <c r="E2072" s="95">
        <v>12095</v>
      </c>
      <c r="F2072" s="95">
        <v>38337390</v>
      </c>
      <c r="G2072" s="95">
        <v>2461</v>
      </c>
      <c r="H2072" s="95">
        <v>7978249</v>
      </c>
      <c r="I2072" s="95">
        <v>2074</v>
      </c>
      <c r="J2072" s="95">
        <v>7317887</v>
      </c>
      <c r="K2072" s="95">
        <v>12441</v>
      </c>
      <c r="L2072" s="95">
        <v>57973855</v>
      </c>
      <c r="M2072" s="95">
        <v>11930</v>
      </c>
      <c r="N2072" s="95">
        <v>40493957</v>
      </c>
      <c r="O2072" s="95">
        <v>2504</v>
      </c>
      <c r="P2072" s="95">
        <v>8711602</v>
      </c>
      <c r="Q2072" s="95">
        <v>2096</v>
      </c>
      <c r="R2072" s="95">
        <v>8019675</v>
      </c>
      <c r="S2072" s="95">
        <v>11021</v>
      </c>
      <c r="T2072" s="95">
        <v>54979324</v>
      </c>
      <c r="U2072" s="95">
        <v>10397</v>
      </c>
      <c r="V2072" s="95">
        <v>36957681</v>
      </c>
      <c r="W2072" s="95">
        <v>2540</v>
      </c>
      <c r="X2072" s="95">
        <v>7907245</v>
      </c>
      <c r="Y2072" s="95">
        <v>2148</v>
      </c>
      <c r="Z2072" s="95">
        <v>8370995</v>
      </c>
      <c r="AA2072" s="95">
        <v>10730</v>
      </c>
      <c r="AB2072" s="95">
        <v>48604050</v>
      </c>
      <c r="AC2072" s="95">
        <v>10053</v>
      </c>
      <c r="AD2072" s="95">
        <v>38515181</v>
      </c>
      <c r="AE2072" s="95">
        <v>2613</v>
      </c>
      <c r="AF2072" s="95">
        <v>9083186</v>
      </c>
      <c r="AG2072" s="95">
        <v>2222</v>
      </c>
      <c r="AH2072" s="95">
        <v>9278025</v>
      </c>
      <c r="AI2072" s="95">
        <v>9741</v>
      </c>
      <c r="AJ2072" s="95">
        <v>44862269.130000003</v>
      </c>
      <c r="AK2072" s="95">
        <v>8996</v>
      </c>
      <c r="AL2072" s="95">
        <v>37195995.200000003</v>
      </c>
      <c r="AM2072" s="95">
        <v>2812</v>
      </c>
      <c r="AN2072" s="95">
        <v>10847029</v>
      </c>
      <c r="AO2072" s="95">
        <v>2418</v>
      </c>
      <c r="AP2072" s="95">
        <v>10290447</v>
      </c>
      <c r="AQ2072" s="72">
        <v>370.58</v>
      </c>
      <c r="AR2072" s="72">
        <v>268.52</v>
      </c>
      <c r="AS2072" s="72">
        <v>639.1</v>
      </c>
      <c r="AT2072" s="95">
        <v>66553695</v>
      </c>
      <c r="AU2072" s="95">
        <v>45655277</v>
      </c>
      <c r="AV2072" s="95">
        <v>14966</v>
      </c>
      <c r="AW2072" s="95">
        <v>14169</v>
      </c>
      <c r="AX2072" s="72">
        <v>371.84</v>
      </c>
      <c r="AY2072" s="72">
        <v>288.24</v>
      </c>
      <c r="AZ2072" s="72">
        <v>660.08</v>
      </c>
      <c r="BA2072" s="95">
        <v>66685457</v>
      </c>
      <c r="BB2072" s="95">
        <v>48513632</v>
      </c>
      <c r="BC2072" s="95">
        <v>14945</v>
      </c>
      <c r="BD2072" s="95">
        <v>14026</v>
      </c>
      <c r="BE2072" s="72">
        <v>386.44</v>
      </c>
      <c r="BF2072" s="72">
        <v>301.11</v>
      </c>
      <c r="BG2072" s="72">
        <v>687.55</v>
      </c>
      <c r="BH2072" s="95">
        <v>62886569</v>
      </c>
      <c r="BI2072" s="95">
        <v>45328676</v>
      </c>
      <c r="BJ2072" s="95">
        <v>13561</v>
      </c>
      <c r="BK2072" s="95">
        <v>12545</v>
      </c>
      <c r="BL2072" s="72">
        <v>360.28</v>
      </c>
      <c r="BM2072" s="72">
        <v>324.45999999999998</v>
      </c>
      <c r="BN2072" s="72">
        <v>684.74</v>
      </c>
      <c r="BO2072" s="95">
        <v>57687236</v>
      </c>
      <c r="BP2072" s="95">
        <v>47793206</v>
      </c>
      <c r="BQ2072" s="95">
        <v>13343</v>
      </c>
      <c r="BR2072" s="95">
        <v>12275</v>
      </c>
      <c r="BS2072" s="72">
        <v>369.83</v>
      </c>
      <c r="BT2072" s="72">
        <v>346.7</v>
      </c>
      <c r="BU2072" s="72">
        <v>716.53</v>
      </c>
      <c r="BV2072" s="95">
        <v>55709298.130000003</v>
      </c>
      <c r="BW2072" s="95">
        <v>47486442.200000003</v>
      </c>
      <c r="BX2072" s="95">
        <v>12553</v>
      </c>
      <c r="BY2072" s="95">
        <v>11414</v>
      </c>
      <c r="BZ2072" s="95">
        <v>14586</v>
      </c>
      <c r="CA2072" s="95">
        <v>14502</v>
      </c>
      <c r="CB2072" s="95">
        <v>13071</v>
      </c>
      <c r="CC2072" s="95">
        <v>12836</v>
      </c>
      <c r="CD2072" s="95">
        <v>11996</v>
      </c>
      <c r="CE2072" s="72">
        <v>650.75523149000003</v>
      </c>
      <c r="CF2072" s="72">
        <v>676.59346364999999</v>
      </c>
      <c r="CG2072" s="72">
        <v>712.40329333</v>
      </c>
      <c r="CH2072" s="72">
        <v>716.50152150999998</v>
      </c>
      <c r="CI2072" s="72">
        <v>731.52548966999996</v>
      </c>
      <c r="CJ2072" s="96">
        <v>0.9820896845</v>
      </c>
      <c r="CK2072" s="96">
        <v>0.9755932262</v>
      </c>
      <c r="CL2072" s="96">
        <v>0.96511344970000001</v>
      </c>
      <c r="CM2072" s="96">
        <v>0.95567138299999999</v>
      </c>
      <c r="CN2072" s="96">
        <v>0.97950107019999999</v>
      </c>
      <c r="CO2072" s="96">
        <v>1.0096452580999999</v>
      </c>
      <c r="CP2072" s="96">
        <v>0.96231201499999997</v>
      </c>
      <c r="CQ2072" s="96">
        <v>0.99584056389999998</v>
      </c>
      <c r="CR2072" s="96">
        <v>0.96633127070000002</v>
      </c>
      <c r="CS2072" s="95">
        <v>14122</v>
      </c>
      <c r="CT2072" s="95">
        <v>14103</v>
      </c>
      <c r="CU2072" s="95">
        <v>12647</v>
      </c>
      <c r="CV2072" s="95">
        <v>12352</v>
      </c>
      <c r="CW2072" s="95">
        <v>11510</v>
      </c>
      <c r="CX2072" s="96">
        <v>1.0015849999999999</v>
      </c>
      <c r="CY2072" s="96">
        <v>1.0210133830000001</v>
      </c>
      <c r="CZ2072" s="96">
        <v>1.0068887019999999</v>
      </c>
      <c r="DA2072" s="96">
        <v>1.0035076999999999</v>
      </c>
      <c r="DB2072" s="96">
        <v>1.0152208949999999</v>
      </c>
      <c r="DC2072">
        <v>2013</v>
      </c>
      <c r="DD2072" s="6">
        <v>12885.8</v>
      </c>
      <c r="DE2072" s="96">
        <v>3.9614593999999998E-3</v>
      </c>
      <c r="DF2072" s="72">
        <v>739.19</v>
      </c>
      <c r="DG2072" s="96">
        <v>1</v>
      </c>
      <c r="DH2072" s="72">
        <v>739.19</v>
      </c>
      <c r="DI2072" s="72">
        <v>750.26413190999995</v>
      </c>
      <c r="DJ2072" s="96">
        <v>1</v>
      </c>
      <c r="DK2072" s="72">
        <v>739.19</v>
      </c>
      <c r="DL2072" s="96">
        <v>1</v>
      </c>
      <c r="DM2072" s="72">
        <v>739.19</v>
      </c>
      <c r="DN2072" s="96">
        <v>1</v>
      </c>
      <c r="DO2072" s="96">
        <v>1.1181999999999999E-2</v>
      </c>
      <c r="DP2072" s="72">
        <v>8.27</v>
      </c>
      <c r="DQ2072" s="72">
        <v>730.92</v>
      </c>
      <c r="DR2072" t="s">
        <v>273</v>
      </c>
      <c r="DT2072" t="s">
        <v>561</v>
      </c>
    </row>
    <row r="2073" spans="1:124" x14ac:dyDescent="0.3">
      <c r="A2073" t="s">
        <v>29</v>
      </c>
      <c r="B2073">
        <v>36240</v>
      </c>
      <c r="C2073" s="95">
        <v>3371</v>
      </c>
      <c r="D2073" s="95">
        <v>12964138</v>
      </c>
      <c r="E2073" s="95">
        <v>3246</v>
      </c>
      <c r="F2073" s="95">
        <v>10460446</v>
      </c>
      <c r="G2073" s="95">
        <v>699</v>
      </c>
      <c r="H2073" s="95">
        <v>2886697</v>
      </c>
      <c r="I2073" s="95">
        <v>601</v>
      </c>
      <c r="J2073" s="95">
        <v>2507257</v>
      </c>
      <c r="K2073" s="95">
        <v>3231</v>
      </c>
      <c r="L2073" s="95">
        <v>12363262</v>
      </c>
      <c r="M2073" s="95">
        <v>3104</v>
      </c>
      <c r="N2073" s="95">
        <v>10701745</v>
      </c>
      <c r="O2073" s="95">
        <v>701</v>
      </c>
      <c r="P2073" s="95">
        <v>3164915</v>
      </c>
      <c r="Q2073" s="95">
        <v>610</v>
      </c>
      <c r="R2073" s="95">
        <v>2564036</v>
      </c>
      <c r="S2073" s="95">
        <v>2779</v>
      </c>
      <c r="T2073" s="95">
        <v>13049600</v>
      </c>
      <c r="U2073" s="95">
        <v>2657</v>
      </c>
      <c r="V2073" s="95">
        <v>9550289</v>
      </c>
      <c r="W2073" s="95">
        <v>705</v>
      </c>
      <c r="X2073" s="95">
        <v>2571983</v>
      </c>
      <c r="Y2073" s="95">
        <v>620</v>
      </c>
      <c r="Z2073" s="95">
        <v>2573378</v>
      </c>
      <c r="AA2073" s="95">
        <v>2676</v>
      </c>
      <c r="AB2073" s="95">
        <v>11195141</v>
      </c>
      <c r="AC2073" s="95">
        <v>2548</v>
      </c>
      <c r="AD2073" s="95">
        <v>9587656</v>
      </c>
      <c r="AE2073" s="95">
        <v>731</v>
      </c>
      <c r="AF2073" s="95">
        <v>3451843</v>
      </c>
      <c r="AG2073" s="95">
        <v>641</v>
      </c>
      <c r="AH2073" s="95">
        <v>2883066</v>
      </c>
      <c r="AI2073" s="95">
        <v>2281</v>
      </c>
      <c r="AJ2073" s="95">
        <v>9054171</v>
      </c>
      <c r="AK2073" s="95">
        <v>2155</v>
      </c>
      <c r="AL2073" s="95">
        <v>8547250</v>
      </c>
      <c r="AM2073" s="95">
        <v>768</v>
      </c>
      <c r="AN2073" s="95">
        <v>3192493</v>
      </c>
      <c r="AO2073" s="95">
        <v>680</v>
      </c>
      <c r="AP2073" s="95">
        <v>3204080</v>
      </c>
      <c r="AQ2073" s="72">
        <v>324.55</v>
      </c>
      <c r="AR2073" s="72">
        <v>280.91000000000003</v>
      </c>
      <c r="AS2073" s="72">
        <v>605.46</v>
      </c>
      <c r="AT2073" s="95">
        <v>15850835</v>
      </c>
      <c r="AU2073" s="95">
        <v>12967703</v>
      </c>
      <c r="AV2073" s="95">
        <v>4070</v>
      </c>
      <c r="AW2073" s="95">
        <v>3847</v>
      </c>
      <c r="AX2073" s="72">
        <v>329.1</v>
      </c>
      <c r="AY2073" s="72">
        <v>297.64999999999998</v>
      </c>
      <c r="AZ2073" s="72">
        <v>626.75</v>
      </c>
      <c r="BA2073" s="95">
        <v>15528177</v>
      </c>
      <c r="BB2073" s="95">
        <v>13265781</v>
      </c>
      <c r="BC2073" s="95">
        <v>3932</v>
      </c>
      <c r="BD2073" s="95">
        <v>3714</v>
      </c>
      <c r="BE2073" s="72">
        <v>373.65</v>
      </c>
      <c r="BF2073" s="72">
        <v>308.3</v>
      </c>
      <c r="BG2073" s="72">
        <v>681.95</v>
      </c>
      <c r="BH2073" s="95">
        <v>15621583</v>
      </c>
      <c r="BI2073" s="95">
        <v>12123667</v>
      </c>
      <c r="BJ2073" s="95">
        <v>3484</v>
      </c>
      <c r="BK2073" s="95">
        <v>3277</v>
      </c>
      <c r="BL2073" s="72">
        <v>358.26</v>
      </c>
      <c r="BM2073" s="72">
        <v>325.88</v>
      </c>
      <c r="BN2073" s="72">
        <v>684.14</v>
      </c>
      <c r="BO2073" s="95">
        <v>14646984</v>
      </c>
      <c r="BP2073" s="95">
        <v>12470722</v>
      </c>
      <c r="BQ2073" s="95">
        <v>3407</v>
      </c>
      <c r="BR2073" s="95">
        <v>3189</v>
      </c>
      <c r="BS2073" s="72">
        <v>334.72</v>
      </c>
      <c r="BT2073" s="72">
        <v>345.42</v>
      </c>
      <c r="BU2073" s="72">
        <v>680.14</v>
      </c>
      <c r="BV2073" s="95">
        <v>12246664</v>
      </c>
      <c r="BW2073" s="95">
        <v>11751330</v>
      </c>
      <c r="BX2073" s="95">
        <v>3049</v>
      </c>
      <c r="BY2073" s="95">
        <v>2835</v>
      </c>
      <c r="BZ2073" s="95">
        <v>3964</v>
      </c>
      <c r="CA2073" s="95">
        <v>3827</v>
      </c>
      <c r="CB2073" s="95">
        <v>3384</v>
      </c>
      <c r="CC2073" s="95">
        <v>3304</v>
      </c>
      <c r="CD2073" s="95">
        <v>2944</v>
      </c>
      <c r="CE2073" s="72">
        <v>650.75523149000003</v>
      </c>
      <c r="CF2073" s="72">
        <v>676.59346364999999</v>
      </c>
      <c r="CG2073" s="72">
        <v>712.40329333</v>
      </c>
      <c r="CH2073" s="72">
        <v>716.50152150999998</v>
      </c>
      <c r="CI2073" s="72">
        <v>731.52548966999996</v>
      </c>
      <c r="CJ2073" s="96">
        <v>0.93039590110000003</v>
      </c>
      <c r="CK2073" s="96">
        <v>0.92633173930000001</v>
      </c>
      <c r="CL2073" s="96">
        <v>0.95725273369999997</v>
      </c>
      <c r="CM2073" s="96">
        <v>0.95483398070000003</v>
      </c>
      <c r="CN2073" s="96">
        <v>0.92975570860000001</v>
      </c>
      <c r="CO2073" s="96">
        <v>1.0254223725</v>
      </c>
      <c r="CP2073" s="96">
        <v>0.91641653030000003</v>
      </c>
      <c r="CQ2073" s="96">
        <v>0.99584056389999998</v>
      </c>
      <c r="CR2073" s="96">
        <v>0.9202440959</v>
      </c>
      <c r="CS2073" s="95">
        <v>3881</v>
      </c>
      <c r="CT2073" s="95">
        <v>3880</v>
      </c>
      <c r="CU2073" s="95">
        <v>3397</v>
      </c>
      <c r="CV2073" s="95">
        <v>3373</v>
      </c>
      <c r="CW2073" s="95">
        <v>3004</v>
      </c>
      <c r="CX2073" s="96">
        <v>1.020808462</v>
      </c>
      <c r="CY2073" s="96">
        <v>1.0350712070000001</v>
      </c>
      <c r="CZ2073" s="96">
        <v>1.0024380239999999</v>
      </c>
      <c r="DA2073" s="96">
        <v>1.016572603</v>
      </c>
      <c r="DB2073" s="96">
        <v>1.054848875</v>
      </c>
      <c r="DC2073">
        <v>2013</v>
      </c>
      <c r="DD2073" s="6">
        <v>3372.4</v>
      </c>
      <c r="DE2073" s="96">
        <v>6.7959005999999999E-3</v>
      </c>
      <c r="DF2073" s="72">
        <v>701.94</v>
      </c>
      <c r="DG2073" s="96">
        <v>1</v>
      </c>
      <c r="DH2073" s="72">
        <v>701.94</v>
      </c>
      <c r="DI2073" s="72">
        <v>724.35825947000001</v>
      </c>
      <c r="DJ2073" s="96">
        <v>1</v>
      </c>
      <c r="DK2073" s="72">
        <v>701.94</v>
      </c>
      <c r="DL2073" s="96">
        <v>1</v>
      </c>
      <c r="DM2073" s="72">
        <v>701.94</v>
      </c>
      <c r="DN2073" s="96">
        <v>1</v>
      </c>
      <c r="DO2073" s="96">
        <v>1.8998000000000001E-2</v>
      </c>
      <c r="DP2073" s="72">
        <v>13.34</v>
      </c>
      <c r="DQ2073" s="72">
        <v>688.6</v>
      </c>
      <c r="DR2073" t="s">
        <v>29</v>
      </c>
      <c r="DT2073" t="s">
        <v>561</v>
      </c>
    </row>
    <row r="2074" spans="1:124" x14ac:dyDescent="0.3">
      <c r="A2074" t="s">
        <v>30</v>
      </c>
      <c r="B2074">
        <v>36250</v>
      </c>
      <c r="C2074" s="95">
        <v>86276</v>
      </c>
      <c r="D2074" s="95">
        <v>403632953</v>
      </c>
      <c r="E2074" s="95">
        <v>81752</v>
      </c>
      <c r="F2074" s="95">
        <v>274185683</v>
      </c>
      <c r="G2074" s="95">
        <v>19880</v>
      </c>
      <c r="H2074" s="95">
        <v>86751306</v>
      </c>
      <c r="I2074" s="95">
        <v>16591</v>
      </c>
      <c r="J2074" s="95">
        <v>58660163</v>
      </c>
      <c r="K2074" s="95">
        <v>85143</v>
      </c>
      <c r="L2074" s="95">
        <v>413145341</v>
      </c>
      <c r="M2074" s="95">
        <v>80139</v>
      </c>
      <c r="N2074" s="95">
        <v>284901850</v>
      </c>
      <c r="O2074" s="95">
        <v>20232</v>
      </c>
      <c r="P2074" s="95">
        <v>90185204</v>
      </c>
      <c r="Q2074" s="95">
        <v>16828</v>
      </c>
      <c r="R2074" s="95">
        <v>63278686</v>
      </c>
      <c r="S2074" s="95">
        <v>75671</v>
      </c>
      <c r="T2074" s="95">
        <v>384810455</v>
      </c>
      <c r="U2074" s="95">
        <v>69895</v>
      </c>
      <c r="V2074" s="95">
        <v>266072867</v>
      </c>
      <c r="W2074" s="95">
        <v>20093</v>
      </c>
      <c r="X2074" s="95">
        <v>92555264</v>
      </c>
      <c r="Y2074" s="95">
        <v>16762</v>
      </c>
      <c r="Z2074" s="95">
        <v>67185158</v>
      </c>
      <c r="AA2074" s="95">
        <v>74499</v>
      </c>
      <c r="AB2074" s="95">
        <v>348359394</v>
      </c>
      <c r="AC2074" s="95">
        <v>68419</v>
      </c>
      <c r="AD2074" s="95">
        <v>278646351</v>
      </c>
      <c r="AE2074" s="95">
        <v>20379</v>
      </c>
      <c r="AF2074" s="95">
        <v>102445109</v>
      </c>
      <c r="AG2074" s="95">
        <v>17052</v>
      </c>
      <c r="AH2074" s="95">
        <v>75666379</v>
      </c>
      <c r="AI2074" s="95">
        <v>65920</v>
      </c>
      <c r="AJ2074" s="95">
        <v>309801291.38</v>
      </c>
      <c r="AK2074" s="95">
        <v>59053</v>
      </c>
      <c r="AL2074" s="95">
        <v>247531060.31</v>
      </c>
      <c r="AM2074" s="95">
        <v>21488</v>
      </c>
      <c r="AN2074" s="95">
        <v>110226829.98</v>
      </c>
      <c r="AO2074" s="95">
        <v>18207</v>
      </c>
      <c r="AP2074" s="95">
        <v>83527444.239999995</v>
      </c>
      <c r="AQ2074" s="72">
        <v>384.96</v>
      </c>
      <c r="AR2074" s="72">
        <v>282.05</v>
      </c>
      <c r="AS2074" s="72">
        <v>667.01</v>
      </c>
      <c r="AT2074" s="95">
        <v>490384259</v>
      </c>
      <c r="AU2074" s="95">
        <v>332845846</v>
      </c>
      <c r="AV2074" s="95">
        <v>106156</v>
      </c>
      <c r="AW2074" s="95">
        <v>98343</v>
      </c>
      <c r="AX2074" s="72">
        <v>398.05</v>
      </c>
      <c r="AY2074" s="72">
        <v>299.23</v>
      </c>
      <c r="AZ2074" s="72">
        <v>697.28</v>
      </c>
      <c r="BA2074" s="95">
        <v>503330545</v>
      </c>
      <c r="BB2074" s="95">
        <v>348180536</v>
      </c>
      <c r="BC2074" s="95">
        <v>105375</v>
      </c>
      <c r="BD2074" s="95">
        <v>96967</v>
      </c>
      <c r="BE2074" s="72">
        <v>415.4</v>
      </c>
      <c r="BF2074" s="72">
        <v>320.48</v>
      </c>
      <c r="BG2074" s="72">
        <v>735.88</v>
      </c>
      <c r="BH2074" s="95">
        <v>477365719</v>
      </c>
      <c r="BI2074" s="95">
        <v>333258025</v>
      </c>
      <c r="BJ2074" s="95">
        <v>95764</v>
      </c>
      <c r="BK2074" s="95">
        <v>86657</v>
      </c>
      <c r="BL2074" s="72">
        <v>395.95</v>
      </c>
      <c r="BM2074" s="72">
        <v>345.45</v>
      </c>
      <c r="BN2074" s="72">
        <v>741.4</v>
      </c>
      <c r="BO2074" s="95">
        <v>450804503</v>
      </c>
      <c r="BP2074" s="95">
        <v>354312730</v>
      </c>
      <c r="BQ2074" s="95">
        <v>94878</v>
      </c>
      <c r="BR2074" s="95">
        <v>85471</v>
      </c>
      <c r="BS2074" s="72">
        <v>400.45</v>
      </c>
      <c r="BT2074" s="72">
        <v>357.08</v>
      </c>
      <c r="BU2074" s="72">
        <v>757.53</v>
      </c>
      <c r="BV2074" s="95">
        <v>420028121.36000001</v>
      </c>
      <c r="BW2074" s="95">
        <v>331058504.55000001</v>
      </c>
      <c r="BX2074" s="95">
        <v>87408</v>
      </c>
      <c r="BY2074" s="95">
        <v>77260</v>
      </c>
      <c r="BZ2074" s="95">
        <v>102432</v>
      </c>
      <c r="CA2074" s="95">
        <v>101322</v>
      </c>
      <c r="CB2074" s="95">
        <v>91374</v>
      </c>
      <c r="CC2074" s="95">
        <v>90412</v>
      </c>
      <c r="CD2074" s="95">
        <v>82444</v>
      </c>
      <c r="CE2074" s="72">
        <v>650.75523149000003</v>
      </c>
      <c r="CF2074" s="72">
        <v>676.59346364999999</v>
      </c>
      <c r="CG2074" s="72">
        <v>712.40329333</v>
      </c>
      <c r="CH2074" s="72">
        <v>716.50152150999998</v>
      </c>
      <c r="CI2074" s="72">
        <v>731.52548966999996</v>
      </c>
      <c r="CJ2074" s="96">
        <v>1.0249783139999999</v>
      </c>
      <c r="CK2074" s="96">
        <v>1.0305745436</v>
      </c>
      <c r="CL2074" s="96">
        <v>1.0329542366</v>
      </c>
      <c r="CM2074" s="96">
        <v>1.0347500705999999</v>
      </c>
      <c r="CN2074" s="96">
        <v>1.0355483311</v>
      </c>
      <c r="CO2074" s="96">
        <v>1.0289653034999999</v>
      </c>
      <c r="CP2074" s="96">
        <v>1.0027170942999999</v>
      </c>
      <c r="CQ2074" s="96">
        <v>0.99584056389999998</v>
      </c>
      <c r="CR2074" s="96">
        <v>1.0069051085</v>
      </c>
      <c r="CS2074" s="95">
        <v>91676</v>
      </c>
      <c r="CT2074" s="95">
        <v>90737</v>
      </c>
      <c r="CU2074" s="95">
        <v>80709</v>
      </c>
      <c r="CV2074" s="95">
        <v>79678</v>
      </c>
      <c r="CW2074" s="95">
        <v>71967</v>
      </c>
      <c r="CX2074" s="96">
        <v>1.0316421259999999</v>
      </c>
      <c r="CY2074" s="96">
        <v>1.0372045729999999</v>
      </c>
      <c r="CZ2074" s="96">
        <v>1.0254765880000001</v>
      </c>
      <c r="DA2074" s="96">
        <v>1.0229561009999999</v>
      </c>
      <c r="DB2074" s="96">
        <v>1.02573278</v>
      </c>
      <c r="DC2074">
        <v>2013</v>
      </c>
      <c r="DD2074" s="6">
        <v>88939.6</v>
      </c>
      <c r="DE2074" s="96">
        <v>1.26125527E-2</v>
      </c>
      <c r="DF2074" s="72">
        <v>763.54</v>
      </c>
      <c r="DG2074" s="96">
        <v>1</v>
      </c>
      <c r="DH2074" s="72">
        <v>763.54</v>
      </c>
      <c r="DI2074" s="72">
        <v>750.26413190999995</v>
      </c>
      <c r="DJ2074" s="96">
        <v>1</v>
      </c>
      <c r="DK2074" s="72">
        <v>763.54</v>
      </c>
      <c r="DL2074" s="96">
        <v>1</v>
      </c>
      <c r="DM2074" s="72">
        <v>763.54</v>
      </c>
      <c r="DN2074" s="96">
        <v>0.80002666759999996</v>
      </c>
      <c r="DO2074" s="96">
        <v>2.9999000000000001E-2</v>
      </c>
      <c r="DP2074" s="72">
        <v>18.32</v>
      </c>
      <c r="DQ2074" s="72">
        <v>745.22</v>
      </c>
      <c r="DR2074" t="s">
        <v>30</v>
      </c>
      <c r="DT2074" t="s">
        <v>561</v>
      </c>
    </row>
    <row r="2075" spans="1:124" x14ac:dyDescent="0.3">
      <c r="A2075" t="s">
        <v>122</v>
      </c>
      <c r="B2075">
        <v>36260</v>
      </c>
      <c r="C2075" s="95">
        <v>5793</v>
      </c>
      <c r="D2075" s="95">
        <v>24773001</v>
      </c>
      <c r="E2075" s="95">
        <v>5585</v>
      </c>
      <c r="F2075" s="95">
        <v>17925130</v>
      </c>
      <c r="G2075" s="95">
        <v>831</v>
      </c>
      <c r="H2075" s="95">
        <v>2277667</v>
      </c>
      <c r="I2075" s="95">
        <v>694</v>
      </c>
      <c r="J2075" s="95">
        <v>2231597</v>
      </c>
      <c r="K2075" s="95">
        <v>5707</v>
      </c>
      <c r="L2075" s="95">
        <v>26723878</v>
      </c>
      <c r="M2075" s="95">
        <v>5488</v>
      </c>
      <c r="N2075" s="95">
        <v>18920849</v>
      </c>
      <c r="O2075" s="95">
        <v>815</v>
      </c>
      <c r="P2075" s="95">
        <v>2327714</v>
      </c>
      <c r="Q2075" s="95">
        <v>676</v>
      </c>
      <c r="R2075" s="95">
        <v>2352270</v>
      </c>
      <c r="S2075" s="95">
        <v>5151</v>
      </c>
      <c r="T2075" s="95">
        <v>21685734</v>
      </c>
      <c r="U2075" s="95">
        <v>4923</v>
      </c>
      <c r="V2075" s="95">
        <v>17137677</v>
      </c>
      <c r="W2075" s="95">
        <v>830</v>
      </c>
      <c r="X2075" s="95">
        <v>2195551</v>
      </c>
      <c r="Y2075" s="95">
        <v>688</v>
      </c>
      <c r="Z2075" s="95">
        <v>2395924</v>
      </c>
      <c r="AA2075" s="95">
        <v>5049</v>
      </c>
      <c r="AB2075" s="95">
        <v>20306290</v>
      </c>
      <c r="AC2075" s="95">
        <v>4808</v>
      </c>
      <c r="AD2075" s="95">
        <v>18796786</v>
      </c>
      <c r="AE2075" s="95">
        <v>834</v>
      </c>
      <c r="AF2075" s="95">
        <v>2686422</v>
      </c>
      <c r="AG2075" s="95">
        <v>695</v>
      </c>
      <c r="AH2075" s="95">
        <v>2643007</v>
      </c>
      <c r="AI2075" s="95">
        <v>4772</v>
      </c>
      <c r="AJ2075" s="95">
        <v>20112451</v>
      </c>
      <c r="AK2075" s="95">
        <v>4515</v>
      </c>
      <c r="AL2075" s="95">
        <v>18648524.109999999</v>
      </c>
      <c r="AM2075" s="95">
        <v>877</v>
      </c>
      <c r="AN2075" s="95">
        <v>2867294</v>
      </c>
      <c r="AO2075" s="95">
        <v>747</v>
      </c>
      <c r="AP2075" s="95">
        <v>3090786.41</v>
      </c>
      <c r="AQ2075" s="72">
        <v>340.31</v>
      </c>
      <c r="AR2075" s="72">
        <v>267.52</v>
      </c>
      <c r="AS2075" s="72">
        <v>607.83000000000004</v>
      </c>
      <c r="AT2075" s="95">
        <v>27050668</v>
      </c>
      <c r="AU2075" s="95">
        <v>20156727</v>
      </c>
      <c r="AV2075" s="95">
        <v>6624</v>
      </c>
      <c r="AW2075" s="95">
        <v>6279</v>
      </c>
      <c r="AX2075" s="72">
        <v>371.2</v>
      </c>
      <c r="AY2075" s="72">
        <v>287.60000000000002</v>
      </c>
      <c r="AZ2075" s="72">
        <v>658.8</v>
      </c>
      <c r="BA2075" s="95">
        <v>29051592</v>
      </c>
      <c r="BB2075" s="95">
        <v>21273119</v>
      </c>
      <c r="BC2075" s="95">
        <v>6522</v>
      </c>
      <c r="BD2075" s="95">
        <v>6164</v>
      </c>
      <c r="BE2075" s="72">
        <v>332.74</v>
      </c>
      <c r="BF2075" s="72">
        <v>290.11</v>
      </c>
      <c r="BG2075" s="72">
        <v>622.85</v>
      </c>
      <c r="BH2075" s="95">
        <v>23881285</v>
      </c>
      <c r="BI2075" s="95">
        <v>19533601</v>
      </c>
      <c r="BJ2075" s="95">
        <v>5981</v>
      </c>
      <c r="BK2075" s="95">
        <v>5611</v>
      </c>
      <c r="BL2075" s="72">
        <v>325.69</v>
      </c>
      <c r="BM2075" s="72">
        <v>324.67</v>
      </c>
      <c r="BN2075" s="72">
        <v>650.36</v>
      </c>
      <c r="BO2075" s="95">
        <v>22992712</v>
      </c>
      <c r="BP2075" s="95">
        <v>21439793</v>
      </c>
      <c r="BQ2075" s="95">
        <v>5883</v>
      </c>
      <c r="BR2075" s="95">
        <v>5503</v>
      </c>
      <c r="BS2075" s="72">
        <v>338.99</v>
      </c>
      <c r="BT2075" s="72">
        <v>344.28</v>
      </c>
      <c r="BU2075" s="72">
        <v>683.27</v>
      </c>
      <c r="BV2075" s="95">
        <v>22979745</v>
      </c>
      <c r="BW2075" s="95">
        <v>21739310.52</v>
      </c>
      <c r="BX2075" s="95">
        <v>5649</v>
      </c>
      <c r="BY2075" s="95">
        <v>5262</v>
      </c>
      <c r="BZ2075" s="95">
        <v>6460</v>
      </c>
      <c r="CA2075" s="95">
        <v>6349</v>
      </c>
      <c r="CB2075" s="95">
        <v>5803</v>
      </c>
      <c r="CC2075" s="95">
        <v>5703</v>
      </c>
      <c r="CD2075" s="95">
        <v>5460</v>
      </c>
      <c r="CE2075" s="72">
        <v>650.75523149000003</v>
      </c>
      <c r="CF2075" s="72">
        <v>676.59346364999999</v>
      </c>
      <c r="CG2075" s="72">
        <v>712.40329333</v>
      </c>
      <c r="CH2075" s="72">
        <v>716.50152150999998</v>
      </c>
      <c r="CI2075" s="72">
        <v>731.52548966999996</v>
      </c>
      <c r="CJ2075" s="96">
        <v>0.93403782339999997</v>
      </c>
      <c r="CK2075" s="96">
        <v>0.97370139590000004</v>
      </c>
      <c r="CL2075" s="96">
        <v>0.87429410539999997</v>
      </c>
      <c r="CM2075" s="96">
        <v>0.90768823300000001</v>
      </c>
      <c r="CN2075" s="96">
        <v>0.93403443850000001</v>
      </c>
      <c r="CO2075" s="96">
        <v>0.9653346572</v>
      </c>
      <c r="CP2075" s="96">
        <v>0.95795918270000002</v>
      </c>
      <c r="CQ2075" s="96">
        <v>0.99584056389999998</v>
      </c>
      <c r="CR2075" s="96">
        <v>0.96196025809999997</v>
      </c>
      <c r="CS2075" s="95">
        <v>5852</v>
      </c>
      <c r="CT2075" s="95">
        <v>5687</v>
      </c>
      <c r="CU2075" s="95">
        <v>5195</v>
      </c>
      <c r="CV2075" s="95">
        <v>5115</v>
      </c>
      <c r="CW2075" s="95">
        <v>4867</v>
      </c>
      <c r="CX2075" s="96">
        <v>0.96546221799999998</v>
      </c>
      <c r="CY2075" s="96">
        <v>0.96940128400000003</v>
      </c>
      <c r="CZ2075" s="96">
        <v>0.95927454499999998</v>
      </c>
      <c r="DA2075" s="96">
        <v>0.94874562299999998</v>
      </c>
      <c r="DB2075" s="96">
        <v>0.98433235600000002</v>
      </c>
      <c r="DC2075">
        <v>2013</v>
      </c>
      <c r="DD2075" s="6">
        <v>5763.8</v>
      </c>
      <c r="DE2075" s="96">
        <v>9.0464367000000004E-3</v>
      </c>
      <c r="DF2075" s="72">
        <v>732.09</v>
      </c>
      <c r="DG2075" s="96">
        <v>1</v>
      </c>
      <c r="DH2075" s="72">
        <v>732.09</v>
      </c>
      <c r="DI2075" s="72">
        <v>762.49853225000004</v>
      </c>
      <c r="DJ2075" s="96">
        <v>1</v>
      </c>
      <c r="DK2075" s="72">
        <v>732.09</v>
      </c>
      <c r="DL2075" s="96">
        <v>1</v>
      </c>
      <c r="DM2075" s="72">
        <v>732.09</v>
      </c>
      <c r="DN2075" s="96">
        <v>0.96455268869999999</v>
      </c>
      <c r="DO2075" s="96">
        <v>2.4882000000000001E-2</v>
      </c>
      <c r="DP2075" s="72">
        <v>17.57</v>
      </c>
      <c r="DQ2075" s="72">
        <v>714.52</v>
      </c>
      <c r="DR2075" t="s">
        <v>122</v>
      </c>
      <c r="DT2075" t="s">
        <v>561</v>
      </c>
    </row>
    <row r="2076" spans="1:124" x14ac:dyDescent="0.3">
      <c r="A2076" t="s">
        <v>1311</v>
      </c>
      <c r="B2076">
        <v>36270</v>
      </c>
      <c r="C2076" s="95">
        <v>4478</v>
      </c>
      <c r="D2076" s="95">
        <v>21235255</v>
      </c>
      <c r="E2076" s="95">
        <v>4408</v>
      </c>
      <c r="F2076" s="95">
        <v>15714302</v>
      </c>
      <c r="G2076" s="95">
        <v>1315</v>
      </c>
      <c r="H2076" s="95">
        <v>4563678</v>
      </c>
      <c r="I2076" s="95">
        <v>1184</v>
      </c>
      <c r="J2076" s="95">
        <v>4160571</v>
      </c>
      <c r="K2076" s="95">
        <v>4505</v>
      </c>
      <c r="L2076" s="95">
        <v>21062384</v>
      </c>
      <c r="M2076" s="95">
        <v>4408</v>
      </c>
      <c r="N2076" s="95">
        <v>16455698</v>
      </c>
      <c r="O2076" s="95">
        <v>1310</v>
      </c>
      <c r="P2076" s="95">
        <v>3968445</v>
      </c>
      <c r="Q2076" s="95">
        <v>1193</v>
      </c>
      <c r="R2076" s="95">
        <v>4263770</v>
      </c>
      <c r="S2076" s="95">
        <v>4064</v>
      </c>
      <c r="T2076" s="95">
        <v>18997350</v>
      </c>
      <c r="U2076" s="95">
        <v>3932</v>
      </c>
      <c r="V2076" s="95">
        <v>14408342</v>
      </c>
      <c r="W2076" s="95">
        <v>1319</v>
      </c>
      <c r="X2076" s="95">
        <v>3795267</v>
      </c>
      <c r="Y2076" s="95">
        <v>1177</v>
      </c>
      <c r="Z2076" s="95">
        <v>4429516</v>
      </c>
      <c r="AA2076" s="95">
        <v>4142</v>
      </c>
      <c r="AB2076" s="95">
        <v>18349356</v>
      </c>
      <c r="AC2076" s="95">
        <v>4004</v>
      </c>
      <c r="AD2076" s="95">
        <v>15223128</v>
      </c>
      <c r="AE2076" s="95">
        <v>1353</v>
      </c>
      <c r="AF2076" s="95">
        <v>4662786</v>
      </c>
      <c r="AG2076" s="95">
        <v>1226</v>
      </c>
      <c r="AH2076" s="95">
        <v>5228507</v>
      </c>
      <c r="AI2076" s="95">
        <v>3751</v>
      </c>
      <c r="AJ2076" s="95">
        <v>16983462.969999999</v>
      </c>
      <c r="AK2076" s="95">
        <v>3586</v>
      </c>
      <c r="AL2076" s="95">
        <v>14663761.77</v>
      </c>
      <c r="AM2076" s="95">
        <v>1399</v>
      </c>
      <c r="AN2076" s="95">
        <v>4549856</v>
      </c>
      <c r="AO2076" s="95">
        <v>1269</v>
      </c>
      <c r="AP2076" s="95">
        <v>5620190.1200000001</v>
      </c>
      <c r="AQ2076" s="72">
        <v>371.12</v>
      </c>
      <c r="AR2076" s="72">
        <v>296.18</v>
      </c>
      <c r="AS2076" s="72">
        <v>667.3</v>
      </c>
      <c r="AT2076" s="95">
        <v>25798933</v>
      </c>
      <c r="AU2076" s="95">
        <v>19874873</v>
      </c>
      <c r="AV2076" s="95">
        <v>5793</v>
      </c>
      <c r="AW2076" s="95">
        <v>5592</v>
      </c>
      <c r="AX2076" s="72">
        <v>358.71</v>
      </c>
      <c r="AY2076" s="72">
        <v>308.27</v>
      </c>
      <c r="AZ2076" s="72">
        <v>666.98</v>
      </c>
      <c r="BA2076" s="95">
        <v>25030829</v>
      </c>
      <c r="BB2076" s="95">
        <v>20719468</v>
      </c>
      <c r="BC2076" s="95">
        <v>5815</v>
      </c>
      <c r="BD2076" s="95">
        <v>5601</v>
      </c>
      <c r="BE2076" s="72">
        <v>352.85</v>
      </c>
      <c r="BF2076" s="72">
        <v>307.27</v>
      </c>
      <c r="BG2076" s="72">
        <v>660.12</v>
      </c>
      <c r="BH2076" s="95">
        <v>22792617</v>
      </c>
      <c r="BI2076" s="95">
        <v>18837858</v>
      </c>
      <c r="BJ2076" s="95">
        <v>5383</v>
      </c>
      <c r="BK2076" s="95">
        <v>5109</v>
      </c>
      <c r="BL2076" s="72">
        <v>348.99</v>
      </c>
      <c r="BM2076" s="72">
        <v>325.87</v>
      </c>
      <c r="BN2076" s="72">
        <v>674.86</v>
      </c>
      <c r="BO2076" s="95">
        <v>23012142</v>
      </c>
      <c r="BP2076" s="95">
        <v>20451635</v>
      </c>
      <c r="BQ2076" s="95">
        <v>5495</v>
      </c>
      <c r="BR2076" s="95">
        <v>5230</v>
      </c>
      <c r="BS2076" s="72">
        <v>348.44</v>
      </c>
      <c r="BT2076" s="72">
        <v>348.16</v>
      </c>
      <c r="BU2076" s="72">
        <v>696.6</v>
      </c>
      <c r="BV2076" s="95">
        <v>21533318.969999999</v>
      </c>
      <c r="BW2076" s="95">
        <v>20283951.890000001</v>
      </c>
      <c r="BX2076" s="95">
        <v>5150</v>
      </c>
      <c r="BY2076" s="95">
        <v>4855</v>
      </c>
      <c r="BZ2076" s="95">
        <v>5697</v>
      </c>
      <c r="CA2076" s="95">
        <v>5712</v>
      </c>
      <c r="CB2076" s="95">
        <v>5251</v>
      </c>
      <c r="CC2076" s="95">
        <v>5369</v>
      </c>
      <c r="CD2076" s="95">
        <v>5006</v>
      </c>
      <c r="CE2076" s="72">
        <v>650.75523149000003</v>
      </c>
      <c r="CF2076" s="72">
        <v>676.59346364999999</v>
      </c>
      <c r="CG2076" s="72">
        <v>712.40329333</v>
      </c>
      <c r="CH2076" s="72">
        <v>716.50152150999998</v>
      </c>
      <c r="CI2076" s="72">
        <v>731.52548966999996</v>
      </c>
      <c r="CJ2076" s="96">
        <v>1.0254239501</v>
      </c>
      <c r="CK2076" s="96">
        <v>0.98579137370000003</v>
      </c>
      <c r="CL2076" s="96">
        <v>0.92660997810000001</v>
      </c>
      <c r="CM2076" s="96">
        <v>0.94188215900000005</v>
      </c>
      <c r="CN2076" s="96">
        <v>0.9522566334</v>
      </c>
      <c r="CO2076" s="96">
        <v>1.0139370283</v>
      </c>
      <c r="CP2076" s="96">
        <v>0.95310930739999999</v>
      </c>
      <c r="CQ2076" s="96">
        <v>0.99584056389999998</v>
      </c>
      <c r="CR2076" s="96">
        <v>0.95709012650000003</v>
      </c>
      <c r="CS2076" s="95">
        <v>5226</v>
      </c>
      <c r="CT2076" s="95">
        <v>5245</v>
      </c>
      <c r="CU2076" s="95">
        <v>4851</v>
      </c>
      <c r="CV2076" s="95">
        <v>4904</v>
      </c>
      <c r="CW2076" s="95">
        <v>4528</v>
      </c>
      <c r="CX2076" s="96">
        <v>1.0263995130000001</v>
      </c>
      <c r="CY2076" s="96">
        <v>1.033237811</v>
      </c>
      <c r="CZ2076" s="96">
        <v>1.0075309649999999</v>
      </c>
      <c r="DA2076" s="96">
        <v>0.99438448099999999</v>
      </c>
      <c r="DB2076" s="96">
        <v>1.005235605</v>
      </c>
      <c r="DC2076">
        <v>2013</v>
      </c>
      <c r="DD2076" s="6">
        <v>5277.4</v>
      </c>
      <c r="DE2076" s="96">
        <v>2.5259891999999998E-3</v>
      </c>
      <c r="DF2076" s="72">
        <v>733.18</v>
      </c>
      <c r="DG2076" s="96">
        <v>1</v>
      </c>
      <c r="DH2076" s="72">
        <v>733.18</v>
      </c>
      <c r="DI2076" s="72">
        <v>724.35825947000001</v>
      </c>
      <c r="DJ2076" s="96">
        <v>1</v>
      </c>
      <c r="DK2076" s="72">
        <v>733.18</v>
      </c>
      <c r="DL2076" s="96">
        <v>1</v>
      </c>
      <c r="DM2076" s="72">
        <v>733.18</v>
      </c>
      <c r="DN2076" s="96">
        <v>1</v>
      </c>
      <c r="DO2076" s="96">
        <v>8.6140000000000001E-3</v>
      </c>
      <c r="DP2076" s="72">
        <v>6.32</v>
      </c>
      <c r="DQ2076" s="72">
        <v>726.86</v>
      </c>
      <c r="DR2076" t="s">
        <v>1311</v>
      </c>
      <c r="DT2076" t="s">
        <v>561</v>
      </c>
    </row>
    <row r="2077" spans="1:124" x14ac:dyDescent="0.3">
      <c r="A2077" t="s">
        <v>1312</v>
      </c>
      <c r="B2077">
        <v>36280</v>
      </c>
      <c r="C2077" s="95">
        <v>9580</v>
      </c>
      <c r="D2077" s="95">
        <v>39021594</v>
      </c>
      <c r="E2077" s="95">
        <v>9076</v>
      </c>
      <c r="F2077" s="95">
        <v>30456214</v>
      </c>
      <c r="G2077" s="95">
        <v>909</v>
      </c>
      <c r="H2077" s="95">
        <v>2720345</v>
      </c>
      <c r="I2077" s="95">
        <v>761</v>
      </c>
      <c r="J2077" s="95">
        <v>2449572</v>
      </c>
      <c r="K2077" s="95">
        <v>9597</v>
      </c>
      <c r="L2077" s="95">
        <v>39473416</v>
      </c>
      <c r="M2077" s="95">
        <v>9014</v>
      </c>
      <c r="N2077" s="95">
        <v>30695415</v>
      </c>
      <c r="O2077" s="95">
        <v>902</v>
      </c>
      <c r="P2077" s="95">
        <v>3090921</v>
      </c>
      <c r="Q2077" s="95">
        <v>754</v>
      </c>
      <c r="R2077" s="95">
        <v>2804669</v>
      </c>
      <c r="S2077" s="95">
        <v>8947</v>
      </c>
      <c r="T2077" s="95">
        <v>40673632</v>
      </c>
      <c r="U2077" s="95">
        <v>8280</v>
      </c>
      <c r="V2077" s="95">
        <v>29872712</v>
      </c>
      <c r="W2077" s="95">
        <v>891</v>
      </c>
      <c r="X2077" s="95">
        <v>3293756</v>
      </c>
      <c r="Y2077" s="95">
        <v>736</v>
      </c>
      <c r="Z2077" s="95">
        <v>2789386</v>
      </c>
      <c r="AA2077" s="95">
        <v>9126</v>
      </c>
      <c r="AB2077" s="95">
        <v>33998695</v>
      </c>
      <c r="AC2077" s="95">
        <v>8392</v>
      </c>
      <c r="AD2077" s="95">
        <v>31718037</v>
      </c>
      <c r="AE2077" s="95">
        <v>900</v>
      </c>
      <c r="AF2077" s="95">
        <v>2759174</v>
      </c>
      <c r="AG2077" s="95">
        <v>740</v>
      </c>
      <c r="AH2077" s="95">
        <v>3033826</v>
      </c>
      <c r="AI2077" s="95">
        <v>8461</v>
      </c>
      <c r="AJ2077" s="95">
        <v>35189962.509999998</v>
      </c>
      <c r="AK2077" s="95">
        <v>7687</v>
      </c>
      <c r="AL2077" s="95">
        <v>30380040.449999999</v>
      </c>
      <c r="AM2077" s="95">
        <v>946</v>
      </c>
      <c r="AN2077" s="95">
        <v>3386973.95</v>
      </c>
      <c r="AO2077" s="95">
        <v>785</v>
      </c>
      <c r="AP2077" s="95">
        <v>3295234.36</v>
      </c>
      <c r="AQ2077" s="72">
        <v>331.63</v>
      </c>
      <c r="AR2077" s="72">
        <v>278.76</v>
      </c>
      <c r="AS2077" s="72">
        <v>610.39</v>
      </c>
      <c r="AT2077" s="95">
        <v>41741939</v>
      </c>
      <c r="AU2077" s="95">
        <v>32905786</v>
      </c>
      <c r="AV2077" s="95">
        <v>10489</v>
      </c>
      <c r="AW2077" s="95">
        <v>9837</v>
      </c>
      <c r="AX2077" s="72">
        <v>337.84</v>
      </c>
      <c r="AY2077" s="72">
        <v>285.8</v>
      </c>
      <c r="AZ2077" s="72">
        <v>623.64</v>
      </c>
      <c r="BA2077" s="95">
        <v>42564337</v>
      </c>
      <c r="BB2077" s="95">
        <v>33500084</v>
      </c>
      <c r="BC2077" s="95">
        <v>10499</v>
      </c>
      <c r="BD2077" s="95">
        <v>9768</v>
      </c>
      <c r="BE2077" s="72">
        <v>372.43</v>
      </c>
      <c r="BF2077" s="72">
        <v>301.89</v>
      </c>
      <c r="BG2077" s="72">
        <v>674.32</v>
      </c>
      <c r="BH2077" s="95">
        <v>43967388</v>
      </c>
      <c r="BI2077" s="95">
        <v>32662098</v>
      </c>
      <c r="BJ2077" s="95">
        <v>9838</v>
      </c>
      <c r="BK2077" s="95">
        <v>9016</v>
      </c>
      <c r="BL2077" s="72">
        <v>305.52</v>
      </c>
      <c r="BM2077" s="72">
        <v>317.13</v>
      </c>
      <c r="BN2077" s="72">
        <v>622.65</v>
      </c>
      <c r="BO2077" s="95">
        <v>36757869</v>
      </c>
      <c r="BP2077" s="95">
        <v>34751863</v>
      </c>
      <c r="BQ2077" s="95">
        <v>10026</v>
      </c>
      <c r="BR2077" s="95">
        <v>9132</v>
      </c>
      <c r="BS2077" s="72">
        <v>341.74</v>
      </c>
      <c r="BT2077" s="72">
        <v>331.24</v>
      </c>
      <c r="BU2077" s="72">
        <v>672.98</v>
      </c>
      <c r="BV2077" s="95">
        <v>38576936.460000001</v>
      </c>
      <c r="BW2077" s="95">
        <v>33675274.810000002</v>
      </c>
      <c r="BX2077" s="95">
        <v>9407</v>
      </c>
      <c r="BY2077" s="95">
        <v>8472</v>
      </c>
      <c r="BZ2077" s="95">
        <v>10178</v>
      </c>
      <c r="CA2077" s="95">
        <v>10146</v>
      </c>
      <c r="CB2077" s="95">
        <v>9442</v>
      </c>
      <c r="CC2077" s="95">
        <v>9602</v>
      </c>
      <c r="CD2077" s="95">
        <v>8950</v>
      </c>
      <c r="CE2077" s="72">
        <v>650.75523149000003</v>
      </c>
      <c r="CF2077" s="72">
        <v>676.59346364999999</v>
      </c>
      <c r="CG2077" s="72">
        <v>712.40329333</v>
      </c>
      <c r="CH2077" s="72">
        <v>716.50152150999998</v>
      </c>
      <c r="CI2077" s="72">
        <v>731.52548966999996</v>
      </c>
      <c r="CJ2077" s="96">
        <v>0.93797171420000003</v>
      </c>
      <c r="CK2077" s="96">
        <v>0.92173518300000001</v>
      </c>
      <c r="CL2077" s="96">
        <v>0.94654250799999995</v>
      </c>
      <c r="CM2077" s="96">
        <v>0.86901420490000003</v>
      </c>
      <c r="CN2077" s="96">
        <v>0.91996794299999995</v>
      </c>
      <c r="CO2077" s="96">
        <v>0.9877939563</v>
      </c>
      <c r="CP2077" s="96">
        <v>0.93040284839999998</v>
      </c>
      <c r="CQ2077" s="96">
        <v>0.99584056389999998</v>
      </c>
      <c r="CR2077" s="96">
        <v>0.93428883029999998</v>
      </c>
      <c r="CS2077" s="95">
        <v>10946</v>
      </c>
      <c r="CT2077" s="95">
        <v>10864</v>
      </c>
      <c r="CU2077" s="95">
        <v>10135</v>
      </c>
      <c r="CV2077" s="95">
        <v>10194</v>
      </c>
      <c r="CW2077" s="95">
        <v>9434</v>
      </c>
      <c r="CX2077" s="96">
        <v>0.99553272400000004</v>
      </c>
      <c r="CY2077" s="96">
        <v>0.994498671</v>
      </c>
      <c r="CZ2077" s="96">
        <v>0.97704467900000003</v>
      </c>
      <c r="DA2077" s="96">
        <v>0.99129939099999997</v>
      </c>
      <c r="DB2077" s="96">
        <v>0.97885405299999995</v>
      </c>
      <c r="DC2077">
        <v>2013</v>
      </c>
      <c r="DD2077" s="6">
        <v>9245</v>
      </c>
      <c r="DE2077" s="96">
        <v>8.2481358000000005E-3</v>
      </c>
      <c r="DF2077" s="72">
        <v>711.61</v>
      </c>
      <c r="DG2077" s="96">
        <v>1</v>
      </c>
      <c r="DH2077" s="72">
        <v>711.61</v>
      </c>
      <c r="DI2077" s="72">
        <v>751.43618903000004</v>
      </c>
      <c r="DJ2077" s="96">
        <v>1</v>
      </c>
      <c r="DK2077" s="72">
        <v>711.61</v>
      </c>
      <c r="DL2077" s="96">
        <v>1</v>
      </c>
      <c r="DM2077" s="72">
        <v>711.61</v>
      </c>
      <c r="DN2077" s="96">
        <v>0.85257548849999998</v>
      </c>
      <c r="DO2077" s="96">
        <v>2.8150000000000001E-2</v>
      </c>
      <c r="DP2077" s="72">
        <v>17.079999999999998</v>
      </c>
      <c r="DQ2077" s="72">
        <v>694.53</v>
      </c>
      <c r="DR2077" t="s">
        <v>1312</v>
      </c>
      <c r="DT2077" t="s">
        <v>561</v>
      </c>
    </row>
    <row r="2078" spans="1:124" x14ac:dyDescent="0.3">
      <c r="A2078" t="s">
        <v>32</v>
      </c>
      <c r="B2078">
        <v>36290</v>
      </c>
      <c r="C2078" s="95">
        <v>12418</v>
      </c>
      <c r="D2078" s="95">
        <v>48110052</v>
      </c>
      <c r="E2078" s="95">
        <v>11929</v>
      </c>
      <c r="F2078" s="95">
        <v>38924931</v>
      </c>
      <c r="G2078" s="95">
        <v>2103</v>
      </c>
      <c r="H2078" s="95">
        <v>7075987</v>
      </c>
      <c r="I2078" s="95">
        <v>1792</v>
      </c>
      <c r="J2078" s="95">
        <v>6345816</v>
      </c>
      <c r="K2078" s="95">
        <v>12289</v>
      </c>
      <c r="L2078" s="95">
        <v>49005557</v>
      </c>
      <c r="M2078" s="95">
        <v>11732</v>
      </c>
      <c r="N2078" s="95">
        <v>39796985</v>
      </c>
      <c r="O2078" s="95">
        <v>2011</v>
      </c>
      <c r="P2078" s="95">
        <v>7112960</v>
      </c>
      <c r="Q2078" s="95">
        <v>1722</v>
      </c>
      <c r="R2078" s="95">
        <v>6290771</v>
      </c>
      <c r="S2078" s="95">
        <v>11313</v>
      </c>
      <c r="T2078" s="95">
        <v>49481996</v>
      </c>
      <c r="U2078" s="95">
        <v>10698</v>
      </c>
      <c r="V2078" s="95">
        <v>40602688</v>
      </c>
      <c r="W2078" s="95">
        <v>1980</v>
      </c>
      <c r="X2078" s="95">
        <v>7931242</v>
      </c>
      <c r="Y2078" s="95">
        <v>1694</v>
      </c>
      <c r="Z2078" s="95">
        <v>7211236</v>
      </c>
      <c r="AA2078" s="95">
        <v>11272</v>
      </c>
      <c r="AB2078" s="95">
        <v>46476823</v>
      </c>
      <c r="AC2078" s="95">
        <v>10615</v>
      </c>
      <c r="AD2078" s="95">
        <v>42620875</v>
      </c>
      <c r="AE2078" s="95">
        <v>1984</v>
      </c>
      <c r="AF2078" s="95">
        <v>7892792</v>
      </c>
      <c r="AG2078" s="95">
        <v>1721</v>
      </c>
      <c r="AH2078" s="95">
        <v>7960781</v>
      </c>
      <c r="AI2078" s="95">
        <v>9591</v>
      </c>
      <c r="AJ2078" s="95">
        <v>40353071.890000001</v>
      </c>
      <c r="AK2078" s="95">
        <v>8849</v>
      </c>
      <c r="AL2078" s="95">
        <v>37347625.07</v>
      </c>
      <c r="AM2078" s="95">
        <v>2056</v>
      </c>
      <c r="AN2078" s="95">
        <v>7613646</v>
      </c>
      <c r="AO2078" s="95">
        <v>1787</v>
      </c>
      <c r="AP2078" s="95">
        <v>8027403</v>
      </c>
      <c r="AQ2078" s="72">
        <v>316.7</v>
      </c>
      <c r="AR2078" s="72">
        <v>274.95</v>
      </c>
      <c r="AS2078" s="72">
        <v>591.65</v>
      </c>
      <c r="AT2078" s="95">
        <v>55186039</v>
      </c>
      <c r="AU2078" s="95">
        <v>45270747</v>
      </c>
      <c r="AV2078" s="95">
        <v>14521</v>
      </c>
      <c r="AW2078" s="95">
        <v>13721</v>
      </c>
      <c r="AX2078" s="72">
        <v>327.02999999999997</v>
      </c>
      <c r="AY2078" s="72">
        <v>285.47000000000003</v>
      </c>
      <c r="AZ2078" s="72">
        <v>612.5</v>
      </c>
      <c r="BA2078" s="95">
        <v>56118517</v>
      </c>
      <c r="BB2078" s="95">
        <v>46087756</v>
      </c>
      <c r="BC2078" s="95">
        <v>14300</v>
      </c>
      <c r="BD2078" s="95">
        <v>13454</v>
      </c>
      <c r="BE2078" s="72">
        <v>359.92</v>
      </c>
      <c r="BF2078" s="72">
        <v>321.54000000000002</v>
      </c>
      <c r="BG2078" s="72">
        <v>681.46</v>
      </c>
      <c r="BH2078" s="95">
        <v>57413238</v>
      </c>
      <c r="BI2078" s="95">
        <v>47813924</v>
      </c>
      <c r="BJ2078" s="95">
        <v>13293</v>
      </c>
      <c r="BK2078" s="95">
        <v>12392</v>
      </c>
      <c r="BL2078" s="72">
        <v>341.79</v>
      </c>
      <c r="BM2078" s="72">
        <v>341.69</v>
      </c>
      <c r="BN2078" s="72">
        <v>683.48</v>
      </c>
      <c r="BO2078" s="95">
        <v>54369615</v>
      </c>
      <c r="BP2078" s="95">
        <v>50581656</v>
      </c>
      <c r="BQ2078" s="95">
        <v>13256</v>
      </c>
      <c r="BR2078" s="95">
        <v>12336</v>
      </c>
      <c r="BS2078" s="72">
        <v>343.2</v>
      </c>
      <c r="BT2078" s="72">
        <v>355.51</v>
      </c>
      <c r="BU2078" s="72">
        <v>698.71</v>
      </c>
      <c r="BV2078" s="95">
        <v>47966717.890000001</v>
      </c>
      <c r="BW2078" s="95">
        <v>45375028.07</v>
      </c>
      <c r="BX2078" s="95">
        <v>11647</v>
      </c>
      <c r="BY2078" s="95">
        <v>10636</v>
      </c>
      <c r="BZ2078" s="95">
        <v>14140</v>
      </c>
      <c r="CA2078" s="95">
        <v>13892</v>
      </c>
      <c r="CB2078" s="95">
        <v>12859</v>
      </c>
      <c r="CC2078" s="95">
        <v>12819</v>
      </c>
      <c r="CD2078" s="95">
        <v>11152</v>
      </c>
      <c r="CE2078" s="72">
        <v>650.75523149000003</v>
      </c>
      <c r="CF2078" s="72">
        <v>676.59346364999999</v>
      </c>
      <c r="CG2078" s="72">
        <v>712.40329333</v>
      </c>
      <c r="CH2078" s="72">
        <v>716.50152150999998</v>
      </c>
      <c r="CI2078" s="72">
        <v>731.52548966999996</v>
      </c>
      <c r="CJ2078" s="96">
        <v>0.90917440439999997</v>
      </c>
      <c r="CK2078" s="96">
        <v>0.90527034760000002</v>
      </c>
      <c r="CL2078" s="96">
        <v>0.95656492100000001</v>
      </c>
      <c r="CM2078" s="96">
        <v>0.95391283829999995</v>
      </c>
      <c r="CN2078" s="96">
        <v>0.95514101679999996</v>
      </c>
      <c r="CO2078" s="96">
        <v>0.97808388619999997</v>
      </c>
      <c r="CP2078" s="96">
        <v>0.95698612230000002</v>
      </c>
      <c r="CQ2078" s="96">
        <v>0.99584056389999998</v>
      </c>
      <c r="CR2078" s="96">
        <v>0.96098313359999998</v>
      </c>
      <c r="CS2078" s="95">
        <v>17519</v>
      </c>
      <c r="CT2078" s="95">
        <v>17462</v>
      </c>
      <c r="CU2078" s="95">
        <v>16396</v>
      </c>
      <c r="CV2078" s="95">
        <v>16317</v>
      </c>
      <c r="CW2078" s="95">
        <v>14081</v>
      </c>
      <c r="CX2078" s="96">
        <v>0.97059763899999996</v>
      </c>
      <c r="CY2078" s="96">
        <v>0.97064249199999997</v>
      </c>
      <c r="CZ2078" s="96">
        <v>0.97272339699999999</v>
      </c>
      <c r="DA2078" s="96">
        <v>0.98136867299999997</v>
      </c>
      <c r="DB2078" s="96">
        <v>0.99906150900000001</v>
      </c>
      <c r="DC2078">
        <v>2013</v>
      </c>
      <c r="DD2078" s="6">
        <v>12507.8</v>
      </c>
      <c r="DE2078" s="96">
        <v>9.3591661999999996E-3</v>
      </c>
      <c r="DF2078" s="72">
        <v>731.12</v>
      </c>
      <c r="DG2078" s="96">
        <v>1</v>
      </c>
      <c r="DH2078" s="72">
        <v>731.12</v>
      </c>
      <c r="DI2078" s="72">
        <v>742.37735216999999</v>
      </c>
      <c r="DJ2078" s="96">
        <v>1</v>
      </c>
      <c r="DK2078" s="72">
        <v>731.12</v>
      </c>
      <c r="DL2078" s="96">
        <v>1</v>
      </c>
      <c r="DM2078" s="72">
        <v>731.12</v>
      </c>
      <c r="DN2078" s="96">
        <v>1</v>
      </c>
      <c r="DO2078" s="96">
        <v>1.9361E-2</v>
      </c>
      <c r="DP2078" s="72">
        <v>14.16</v>
      </c>
      <c r="DQ2078" s="72">
        <v>716.96</v>
      </c>
      <c r="DR2078" t="s">
        <v>32</v>
      </c>
      <c r="DT2078" t="s">
        <v>561</v>
      </c>
    </row>
    <row r="2079" spans="1:124" x14ac:dyDescent="0.3">
      <c r="A2079" t="s">
        <v>1313</v>
      </c>
      <c r="B2079">
        <v>36300</v>
      </c>
      <c r="C2079" s="95">
        <v>6076</v>
      </c>
      <c r="D2079" s="95">
        <v>26991708</v>
      </c>
      <c r="E2079" s="95">
        <v>5946</v>
      </c>
      <c r="F2079" s="95">
        <v>17568544</v>
      </c>
      <c r="G2079" s="95">
        <v>1348</v>
      </c>
      <c r="H2079" s="95">
        <v>4134516</v>
      </c>
      <c r="I2079" s="95">
        <v>1211</v>
      </c>
      <c r="J2079" s="95">
        <v>3672941</v>
      </c>
      <c r="K2079" s="95">
        <v>5987</v>
      </c>
      <c r="L2079" s="95">
        <v>27636162</v>
      </c>
      <c r="M2079" s="95">
        <v>5825</v>
      </c>
      <c r="N2079" s="95">
        <v>18173161</v>
      </c>
      <c r="O2079" s="95">
        <v>1336</v>
      </c>
      <c r="P2079" s="95">
        <v>3925197</v>
      </c>
      <c r="Q2079" s="95">
        <v>1204</v>
      </c>
      <c r="R2079" s="95">
        <v>3784812</v>
      </c>
      <c r="S2079" s="95">
        <v>5228</v>
      </c>
      <c r="T2079" s="95">
        <v>24096243</v>
      </c>
      <c r="U2079" s="95">
        <v>5017</v>
      </c>
      <c r="V2079" s="95">
        <v>16208583</v>
      </c>
      <c r="W2079" s="95">
        <v>1319</v>
      </c>
      <c r="X2079" s="95">
        <v>4465686</v>
      </c>
      <c r="Y2079" s="95">
        <v>1153</v>
      </c>
      <c r="Z2079" s="95">
        <v>4282306</v>
      </c>
      <c r="AA2079" s="95">
        <v>5229</v>
      </c>
      <c r="AB2079" s="95">
        <v>22161595</v>
      </c>
      <c r="AC2079" s="95">
        <v>5030</v>
      </c>
      <c r="AD2079" s="95">
        <v>17266686</v>
      </c>
      <c r="AE2079" s="95">
        <v>1367</v>
      </c>
      <c r="AF2079" s="95">
        <v>5811995</v>
      </c>
      <c r="AG2079" s="95">
        <v>1209</v>
      </c>
      <c r="AH2079" s="95">
        <v>4849333</v>
      </c>
      <c r="AI2079" s="95">
        <v>4911</v>
      </c>
      <c r="AJ2079" s="95">
        <v>23560096.129999999</v>
      </c>
      <c r="AK2079" s="95">
        <v>4688</v>
      </c>
      <c r="AL2079" s="95">
        <v>17736741.77</v>
      </c>
      <c r="AM2079" s="95">
        <v>1433</v>
      </c>
      <c r="AN2079" s="95">
        <v>6790622</v>
      </c>
      <c r="AO2079" s="95">
        <v>1282</v>
      </c>
      <c r="AP2079" s="95">
        <v>5672277</v>
      </c>
      <c r="AQ2079" s="72">
        <v>349.39</v>
      </c>
      <c r="AR2079" s="72">
        <v>247.33</v>
      </c>
      <c r="AS2079" s="72">
        <v>596.72</v>
      </c>
      <c r="AT2079" s="95">
        <v>31126224</v>
      </c>
      <c r="AU2079" s="95">
        <v>21241485</v>
      </c>
      <c r="AV2079" s="95">
        <v>7424</v>
      </c>
      <c r="AW2079" s="95">
        <v>7157</v>
      </c>
      <c r="AX2079" s="72">
        <v>359.16</v>
      </c>
      <c r="AY2079" s="72">
        <v>260.33</v>
      </c>
      <c r="AZ2079" s="72">
        <v>619.49</v>
      </c>
      <c r="BA2079" s="95">
        <v>31561359</v>
      </c>
      <c r="BB2079" s="95">
        <v>21957973</v>
      </c>
      <c r="BC2079" s="95">
        <v>7323</v>
      </c>
      <c r="BD2079" s="95">
        <v>7029</v>
      </c>
      <c r="BE2079" s="72">
        <v>363.55</v>
      </c>
      <c r="BF2079" s="72">
        <v>276.75</v>
      </c>
      <c r="BG2079" s="72">
        <v>640.29999999999995</v>
      </c>
      <c r="BH2079" s="95">
        <v>28561929</v>
      </c>
      <c r="BI2079" s="95">
        <v>20490889</v>
      </c>
      <c r="BJ2079" s="95">
        <v>6547</v>
      </c>
      <c r="BK2079" s="95">
        <v>6170</v>
      </c>
      <c r="BL2079" s="72">
        <v>353.42</v>
      </c>
      <c r="BM2079" s="72">
        <v>295.39999999999998</v>
      </c>
      <c r="BN2079" s="72">
        <v>648.82000000000005</v>
      </c>
      <c r="BO2079" s="95">
        <v>27973590</v>
      </c>
      <c r="BP2079" s="95">
        <v>22116019</v>
      </c>
      <c r="BQ2079" s="95">
        <v>6596</v>
      </c>
      <c r="BR2079" s="95">
        <v>6239</v>
      </c>
      <c r="BS2079" s="72">
        <v>398.68</v>
      </c>
      <c r="BT2079" s="72">
        <v>326.76</v>
      </c>
      <c r="BU2079" s="72">
        <v>725.44</v>
      </c>
      <c r="BV2079" s="95">
        <v>30350718.129999999</v>
      </c>
      <c r="BW2079" s="95">
        <v>23409018.77</v>
      </c>
      <c r="BX2079" s="95">
        <v>6344</v>
      </c>
      <c r="BY2079" s="95">
        <v>5970</v>
      </c>
      <c r="BZ2079" s="95">
        <v>7297</v>
      </c>
      <c r="CA2079" s="95">
        <v>7181</v>
      </c>
      <c r="CB2079" s="95">
        <v>6365</v>
      </c>
      <c r="CC2079" s="95">
        <v>6427</v>
      </c>
      <c r="CD2079" s="95">
        <v>6161</v>
      </c>
      <c r="CE2079" s="72">
        <v>650.75523149000003</v>
      </c>
      <c r="CF2079" s="72">
        <v>676.59346364999999</v>
      </c>
      <c r="CG2079" s="72">
        <v>712.40329333</v>
      </c>
      <c r="CH2079" s="72">
        <v>716.50152150999998</v>
      </c>
      <c r="CI2079" s="72">
        <v>731.52548966999996</v>
      </c>
      <c r="CJ2079" s="96">
        <v>0.91696535209999996</v>
      </c>
      <c r="CK2079" s="96">
        <v>0.91560151450000005</v>
      </c>
      <c r="CL2079" s="96">
        <v>0.89878865799999996</v>
      </c>
      <c r="CM2079" s="96">
        <v>0.90553890049999997</v>
      </c>
      <c r="CN2079" s="96">
        <v>0.99168109689999995</v>
      </c>
      <c r="CO2079" s="96">
        <v>1.0159354250999999</v>
      </c>
      <c r="CP2079" s="96">
        <v>0.91119482750000003</v>
      </c>
      <c r="CQ2079" s="96">
        <v>0.99584056389999998</v>
      </c>
      <c r="CR2079" s="96">
        <v>0.91500058380000004</v>
      </c>
      <c r="CS2079" s="95">
        <v>6953</v>
      </c>
      <c r="CT2079" s="95">
        <v>6849</v>
      </c>
      <c r="CU2079" s="95">
        <v>6069</v>
      </c>
      <c r="CV2079" s="95">
        <v>6121</v>
      </c>
      <c r="CW2079" s="95">
        <v>5865</v>
      </c>
      <c r="CX2079" s="96">
        <v>1.027876649</v>
      </c>
      <c r="CY2079" s="96">
        <v>1.0280044800000001</v>
      </c>
      <c r="CZ2079" s="96">
        <v>0.99748580499999995</v>
      </c>
      <c r="DA2079" s="96">
        <v>1.0149445619999999</v>
      </c>
      <c r="DB2079" s="96">
        <v>1.0078105369999999</v>
      </c>
      <c r="DC2079">
        <v>2013</v>
      </c>
      <c r="DD2079" s="6">
        <v>6513</v>
      </c>
      <c r="DE2079" s="96">
        <v>4.3717130000000002E-3</v>
      </c>
      <c r="DF2079" s="72">
        <v>699.64</v>
      </c>
      <c r="DG2079" s="96">
        <v>1</v>
      </c>
      <c r="DH2079" s="72">
        <v>699.64</v>
      </c>
      <c r="DI2079" s="72">
        <v>724.35825947000001</v>
      </c>
      <c r="DJ2079" s="96">
        <v>1</v>
      </c>
      <c r="DK2079" s="72">
        <v>699.64</v>
      </c>
      <c r="DL2079" s="96">
        <v>1</v>
      </c>
      <c r="DM2079" s="72">
        <v>699.64</v>
      </c>
      <c r="DN2079" s="96">
        <v>1</v>
      </c>
      <c r="DO2079" s="96">
        <v>1.6538000000000001E-2</v>
      </c>
      <c r="DP2079" s="72">
        <v>11.57</v>
      </c>
      <c r="DQ2079" s="72">
        <v>688.07</v>
      </c>
      <c r="DR2079" t="s">
        <v>1313</v>
      </c>
      <c r="DT2079" t="s">
        <v>561</v>
      </c>
    </row>
    <row r="2080" spans="1:124" x14ac:dyDescent="0.3">
      <c r="A2080" t="s">
        <v>307</v>
      </c>
      <c r="B2080">
        <v>36310</v>
      </c>
      <c r="C2080" s="95">
        <v>83656</v>
      </c>
      <c r="D2080" s="95">
        <v>372677163</v>
      </c>
      <c r="E2080" s="95">
        <v>78666</v>
      </c>
      <c r="F2080" s="95">
        <v>266642943</v>
      </c>
      <c r="G2080" s="95">
        <v>17552</v>
      </c>
      <c r="H2080" s="95">
        <v>70201983</v>
      </c>
      <c r="I2080" s="95">
        <v>14601</v>
      </c>
      <c r="J2080" s="95">
        <v>45249938</v>
      </c>
      <c r="K2080" s="95">
        <v>81533</v>
      </c>
      <c r="L2080" s="95">
        <v>377735573</v>
      </c>
      <c r="M2080" s="95">
        <v>75961</v>
      </c>
      <c r="N2080" s="95">
        <v>266894940</v>
      </c>
      <c r="O2080" s="95">
        <v>17407</v>
      </c>
      <c r="P2080" s="95">
        <v>71421992</v>
      </c>
      <c r="Q2080" s="95">
        <v>14499</v>
      </c>
      <c r="R2080" s="95">
        <v>49169892</v>
      </c>
      <c r="S2080" s="95">
        <v>75846</v>
      </c>
      <c r="T2080" s="95">
        <v>366590790</v>
      </c>
      <c r="U2080" s="95">
        <v>69691</v>
      </c>
      <c r="V2080" s="95">
        <v>256389475</v>
      </c>
      <c r="W2080" s="95">
        <v>17183</v>
      </c>
      <c r="X2080" s="95">
        <v>77268998</v>
      </c>
      <c r="Y2080" s="95">
        <v>14320</v>
      </c>
      <c r="Z2080" s="95">
        <v>53045838</v>
      </c>
      <c r="AA2080" s="95">
        <v>75560</v>
      </c>
      <c r="AB2080" s="95">
        <v>332708590</v>
      </c>
      <c r="AC2080" s="95">
        <v>69126</v>
      </c>
      <c r="AD2080" s="95">
        <v>271178646</v>
      </c>
      <c r="AE2080" s="95">
        <v>17379</v>
      </c>
      <c r="AF2080" s="95">
        <v>80725774</v>
      </c>
      <c r="AG2080" s="95">
        <v>14592</v>
      </c>
      <c r="AH2080" s="95">
        <v>57490951</v>
      </c>
      <c r="AI2080" s="95">
        <v>69948</v>
      </c>
      <c r="AJ2080" s="95">
        <v>310830336.06</v>
      </c>
      <c r="AK2080" s="95">
        <v>63103</v>
      </c>
      <c r="AL2080" s="95">
        <v>257297456.30000001</v>
      </c>
      <c r="AM2080" s="95">
        <v>17840</v>
      </c>
      <c r="AN2080" s="95">
        <v>86480649</v>
      </c>
      <c r="AO2080" s="95">
        <v>15279</v>
      </c>
      <c r="AP2080" s="95">
        <v>64462493</v>
      </c>
      <c r="AQ2080" s="72">
        <v>364.66</v>
      </c>
      <c r="AR2080" s="72">
        <v>278.67</v>
      </c>
      <c r="AS2080" s="72">
        <v>643.33000000000004</v>
      </c>
      <c r="AT2080" s="95">
        <v>442879146</v>
      </c>
      <c r="AU2080" s="95">
        <v>311892881</v>
      </c>
      <c r="AV2080" s="95">
        <v>101208</v>
      </c>
      <c r="AW2080" s="95">
        <v>93267</v>
      </c>
      <c r="AX2080" s="72">
        <v>378.31</v>
      </c>
      <c r="AY2080" s="72">
        <v>291.16000000000003</v>
      </c>
      <c r="AZ2080" s="72">
        <v>669.47</v>
      </c>
      <c r="BA2080" s="95">
        <v>449157565</v>
      </c>
      <c r="BB2080" s="95">
        <v>316064832</v>
      </c>
      <c r="BC2080" s="95">
        <v>98940</v>
      </c>
      <c r="BD2080" s="95">
        <v>90460</v>
      </c>
      <c r="BE2080" s="72">
        <v>397.6</v>
      </c>
      <c r="BF2080" s="72">
        <v>306.94</v>
      </c>
      <c r="BG2080" s="72">
        <v>704.54</v>
      </c>
      <c r="BH2080" s="95">
        <v>443859788</v>
      </c>
      <c r="BI2080" s="95">
        <v>309435313</v>
      </c>
      <c r="BJ2080" s="95">
        <v>93029</v>
      </c>
      <c r="BK2080" s="95">
        <v>84011</v>
      </c>
      <c r="BL2080" s="72">
        <v>370.7</v>
      </c>
      <c r="BM2080" s="72">
        <v>327.16000000000003</v>
      </c>
      <c r="BN2080" s="72">
        <v>697.86</v>
      </c>
      <c r="BO2080" s="95">
        <v>413434364</v>
      </c>
      <c r="BP2080" s="95">
        <v>328669597</v>
      </c>
      <c r="BQ2080" s="95">
        <v>92939</v>
      </c>
      <c r="BR2080" s="95">
        <v>83718</v>
      </c>
      <c r="BS2080" s="72">
        <v>377.15</v>
      </c>
      <c r="BT2080" s="72">
        <v>342.09</v>
      </c>
      <c r="BU2080" s="72">
        <v>719.24</v>
      </c>
      <c r="BV2080" s="95">
        <v>397310985.06</v>
      </c>
      <c r="BW2080" s="95">
        <v>321759949.30000001</v>
      </c>
      <c r="BX2080" s="95">
        <v>87788</v>
      </c>
      <c r="BY2080" s="95">
        <v>78382</v>
      </c>
      <c r="BZ2080" s="95">
        <v>97423</v>
      </c>
      <c r="CA2080" s="95">
        <v>94853</v>
      </c>
      <c r="CB2080" s="95">
        <v>88682</v>
      </c>
      <c r="CC2080" s="95">
        <v>88562</v>
      </c>
      <c r="CD2080" s="95">
        <v>83187</v>
      </c>
      <c r="CE2080" s="72">
        <v>650.75523149000003</v>
      </c>
      <c r="CF2080" s="72">
        <v>676.59346364999999</v>
      </c>
      <c r="CG2080" s="72">
        <v>712.40329333</v>
      </c>
      <c r="CH2080" s="72">
        <v>716.50152150999998</v>
      </c>
      <c r="CI2080" s="72">
        <v>731.52548966999996</v>
      </c>
      <c r="CJ2080" s="96">
        <v>0.98858982439999998</v>
      </c>
      <c r="CK2080" s="96">
        <v>0.98947157480000003</v>
      </c>
      <c r="CL2080" s="96">
        <v>0.98896230070000002</v>
      </c>
      <c r="CM2080" s="96">
        <v>0.97398257929999998</v>
      </c>
      <c r="CN2080" s="96">
        <v>0.98320565739999999</v>
      </c>
      <c r="CO2080" s="96">
        <v>1.0193902882000001</v>
      </c>
      <c r="CP2080" s="96">
        <v>0.96610925049999996</v>
      </c>
      <c r="CQ2080" s="96">
        <v>0.99584056389999998</v>
      </c>
      <c r="CR2080" s="96">
        <v>0.97014436609999999</v>
      </c>
      <c r="CS2080" s="95">
        <v>86303</v>
      </c>
      <c r="CT2080" s="95">
        <v>84065</v>
      </c>
      <c r="CU2080" s="95">
        <v>78044</v>
      </c>
      <c r="CV2080" s="95">
        <v>77424</v>
      </c>
      <c r="CW2080" s="95">
        <v>72336</v>
      </c>
      <c r="CX2080" s="96">
        <v>1.0183366760000001</v>
      </c>
      <c r="CY2080" s="96">
        <v>1.0173061050000001</v>
      </c>
      <c r="CZ2080" s="96">
        <v>1.0168927539999999</v>
      </c>
      <c r="DA2080" s="96">
        <v>1.0160307340000001</v>
      </c>
      <c r="DB2080" s="96">
        <v>1.0293599360000001</v>
      </c>
      <c r="DC2080">
        <v>2013</v>
      </c>
      <c r="DD2080" s="6">
        <v>85967.6</v>
      </c>
      <c r="DE2080" s="96">
        <v>1.1815809199999999E-2</v>
      </c>
      <c r="DF2080" s="72">
        <v>736.26</v>
      </c>
      <c r="DG2080" s="96">
        <v>1</v>
      </c>
      <c r="DH2080" s="72">
        <v>736.26</v>
      </c>
      <c r="DI2080" s="72">
        <v>741.57924648000005</v>
      </c>
      <c r="DJ2080" s="96">
        <v>1</v>
      </c>
      <c r="DK2080" s="72">
        <v>736.26</v>
      </c>
      <c r="DL2080" s="96">
        <v>1</v>
      </c>
      <c r="DM2080" s="72">
        <v>736.26</v>
      </c>
      <c r="DN2080" s="96">
        <v>0.79223608639999998</v>
      </c>
      <c r="DO2080" s="96">
        <v>3.0294000000000001E-2</v>
      </c>
      <c r="DP2080" s="72">
        <v>17.670000000000002</v>
      </c>
      <c r="DQ2080" s="72">
        <v>718.59</v>
      </c>
      <c r="DR2080" t="s">
        <v>307</v>
      </c>
      <c r="DT2080" t="s">
        <v>561</v>
      </c>
    </row>
    <row r="2081" spans="1:124" x14ac:dyDescent="0.3">
      <c r="A2081" t="s">
        <v>390</v>
      </c>
      <c r="B2081">
        <v>36330</v>
      </c>
      <c r="C2081" s="95">
        <v>8616</v>
      </c>
      <c r="D2081" s="95">
        <v>27423347</v>
      </c>
      <c r="E2081" s="95">
        <v>8405</v>
      </c>
      <c r="F2081" s="95">
        <v>26987099</v>
      </c>
      <c r="G2081" s="95">
        <v>1176</v>
      </c>
      <c r="H2081" s="95">
        <v>3318802</v>
      </c>
      <c r="I2081" s="95">
        <v>1028</v>
      </c>
      <c r="J2081" s="95">
        <v>3555648</v>
      </c>
      <c r="K2081" s="95">
        <v>8465</v>
      </c>
      <c r="L2081" s="95">
        <v>29030782</v>
      </c>
      <c r="M2081" s="95">
        <v>8213</v>
      </c>
      <c r="N2081" s="95">
        <v>26935033</v>
      </c>
      <c r="O2081" s="95">
        <v>1228</v>
      </c>
      <c r="P2081" s="95">
        <v>3609368</v>
      </c>
      <c r="Q2081" s="95">
        <v>1035</v>
      </c>
      <c r="R2081" s="95">
        <v>3707012</v>
      </c>
      <c r="S2081" s="95">
        <v>7776</v>
      </c>
      <c r="T2081" s="95">
        <v>27745197</v>
      </c>
      <c r="U2081" s="95">
        <v>7476</v>
      </c>
      <c r="V2081" s="95">
        <v>26164501</v>
      </c>
      <c r="W2081" s="95">
        <v>1273</v>
      </c>
      <c r="X2081" s="95">
        <v>3881642</v>
      </c>
      <c r="Y2081" s="95">
        <v>1094</v>
      </c>
      <c r="Z2081" s="95">
        <v>4389287</v>
      </c>
      <c r="AA2081" s="95">
        <v>7750</v>
      </c>
      <c r="AB2081" s="95">
        <v>22125781</v>
      </c>
      <c r="AC2081" s="95">
        <v>7413</v>
      </c>
      <c r="AD2081" s="95">
        <v>27393123</v>
      </c>
      <c r="AE2081" s="95">
        <v>1331</v>
      </c>
      <c r="AF2081" s="95">
        <v>3602202</v>
      </c>
      <c r="AG2081" s="95">
        <v>1167</v>
      </c>
      <c r="AH2081" s="95">
        <v>5107814</v>
      </c>
      <c r="AI2081" s="95">
        <v>7266</v>
      </c>
      <c r="AJ2081" s="95">
        <v>19959957</v>
      </c>
      <c r="AK2081" s="95">
        <v>6900</v>
      </c>
      <c r="AL2081" s="95">
        <v>26852339.09</v>
      </c>
      <c r="AM2081" s="95">
        <v>1510</v>
      </c>
      <c r="AN2081" s="95">
        <v>4854841</v>
      </c>
      <c r="AO2081" s="95">
        <v>1342</v>
      </c>
      <c r="AP2081" s="95">
        <v>6014170</v>
      </c>
      <c r="AQ2081" s="72">
        <v>261.63</v>
      </c>
      <c r="AR2081" s="72">
        <v>269.82</v>
      </c>
      <c r="AS2081" s="72">
        <v>531.45000000000005</v>
      </c>
      <c r="AT2081" s="95">
        <v>30742149</v>
      </c>
      <c r="AU2081" s="95">
        <v>30542747</v>
      </c>
      <c r="AV2081" s="95">
        <v>9792</v>
      </c>
      <c r="AW2081" s="95">
        <v>9433</v>
      </c>
      <c r="AX2081" s="72">
        <v>280.62</v>
      </c>
      <c r="AY2081" s="72">
        <v>276.11</v>
      </c>
      <c r="AZ2081" s="72">
        <v>556.73</v>
      </c>
      <c r="BA2081" s="95">
        <v>32640150</v>
      </c>
      <c r="BB2081" s="95">
        <v>30642045</v>
      </c>
      <c r="BC2081" s="95">
        <v>9693</v>
      </c>
      <c r="BD2081" s="95">
        <v>9248</v>
      </c>
      <c r="BE2081" s="72">
        <v>291.26</v>
      </c>
      <c r="BF2081" s="72">
        <v>297.10000000000002</v>
      </c>
      <c r="BG2081" s="72">
        <v>588.36</v>
      </c>
      <c r="BH2081" s="95">
        <v>31626839</v>
      </c>
      <c r="BI2081" s="95">
        <v>30553788</v>
      </c>
      <c r="BJ2081" s="95">
        <v>9049</v>
      </c>
      <c r="BK2081" s="95">
        <v>8570</v>
      </c>
      <c r="BL2081" s="72">
        <v>236.1</v>
      </c>
      <c r="BM2081" s="72">
        <v>315.67</v>
      </c>
      <c r="BN2081" s="72">
        <v>551.77</v>
      </c>
      <c r="BO2081" s="95">
        <v>25727983</v>
      </c>
      <c r="BP2081" s="95">
        <v>32500937</v>
      </c>
      <c r="BQ2081" s="95">
        <v>9081</v>
      </c>
      <c r="BR2081" s="95">
        <v>8580</v>
      </c>
      <c r="BS2081" s="72">
        <v>235.63</v>
      </c>
      <c r="BT2081" s="72">
        <v>332.31</v>
      </c>
      <c r="BU2081" s="72">
        <v>567.94000000000005</v>
      </c>
      <c r="BV2081" s="95">
        <v>24814798</v>
      </c>
      <c r="BW2081" s="95">
        <v>32866509.09</v>
      </c>
      <c r="BX2081" s="95">
        <v>8776</v>
      </c>
      <c r="BY2081" s="95">
        <v>8242</v>
      </c>
      <c r="BZ2081" s="95">
        <v>9621</v>
      </c>
      <c r="CA2081" s="95">
        <v>9478</v>
      </c>
      <c r="CB2081" s="95">
        <v>8818</v>
      </c>
      <c r="CC2081" s="95">
        <v>8843</v>
      </c>
      <c r="CD2081" s="95">
        <v>8515</v>
      </c>
      <c r="CE2081" s="72">
        <v>650.75523149000003</v>
      </c>
      <c r="CF2081" s="72">
        <v>676.59346364999999</v>
      </c>
      <c r="CG2081" s="72">
        <v>712.40329333</v>
      </c>
      <c r="CH2081" s="72">
        <v>716.50152150999998</v>
      </c>
      <c r="CI2081" s="72">
        <v>731.52548966999996</v>
      </c>
      <c r="CJ2081" s="96">
        <v>0.81666650419999998</v>
      </c>
      <c r="CK2081" s="96">
        <v>0.82284271119999997</v>
      </c>
      <c r="CL2081" s="96">
        <v>0.82588051669999996</v>
      </c>
      <c r="CM2081" s="96">
        <v>0.77008908350000005</v>
      </c>
      <c r="CN2081" s="96">
        <v>0.77637759449999999</v>
      </c>
      <c r="CO2081" s="96">
        <v>0.93941603890000003</v>
      </c>
      <c r="CP2081" s="96">
        <v>0.85411707780000001</v>
      </c>
      <c r="CQ2081" s="96">
        <v>0.99584056389999998</v>
      </c>
      <c r="CR2081" s="96">
        <v>0.85768443949999995</v>
      </c>
      <c r="CS2081" s="95">
        <v>9673</v>
      </c>
      <c r="CT2081" s="95">
        <v>9598</v>
      </c>
      <c r="CU2081" s="95">
        <v>8928</v>
      </c>
      <c r="CV2081" s="95">
        <v>8950</v>
      </c>
      <c r="CW2081" s="95">
        <v>8441</v>
      </c>
      <c r="CX2081" s="96">
        <v>0.94836043199999998</v>
      </c>
      <c r="CY2081" s="96">
        <v>0.95302200000000004</v>
      </c>
      <c r="CZ2081" s="96">
        <v>0.93384878599999999</v>
      </c>
      <c r="DA2081" s="96">
        <v>0.930375069</v>
      </c>
      <c r="DB2081" s="96">
        <v>0.92916985799999996</v>
      </c>
      <c r="DC2081">
        <v>2013</v>
      </c>
      <c r="DD2081" s="6">
        <v>8814.6</v>
      </c>
      <c r="DE2081" s="96">
        <v>3.1094971000000002E-3</v>
      </c>
      <c r="DF2081" s="72">
        <v>656.64</v>
      </c>
      <c r="DG2081" s="96">
        <v>1</v>
      </c>
      <c r="DH2081" s="72">
        <v>656.64</v>
      </c>
      <c r="DI2081" s="72">
        <v>724.35825947000001</v>
      </c>
      <c r="DJ2081" s="96">
        <v>1</v>
      </c>
      <c r="DK2081" s="72">
        <v>656.64</v>
      </c>
      <c r="DL2081" s="96">
        <v>1</v>
      </c>
      <c r="DM2081" s="72">
        <v>656.64</v>
      </c>
      <c r="DN2081" s="96">
        <v>1</v>
      </c>
      <c r="DO2081" s="96">
        <v>9.75E-3</v>
      </c>
      <c r="DP2081" s="72">
        <v>6.4</v>
      </c>
      <c r="DQ2081" s="72">
        <v>650.24</v>
      </c>
      <c r="DR2081" t="s">
        <v>390</v>
      </c>
      <c r="DT2081" t="s">
        <v>561</v>
      </c>
    </row>
    <row r="2082" spans="1:124" x14ac:dyDescent="0.3">
      <c r="A2082" t="s">
        <v>503</v>
      </c>
      <c r="B2082">
        <v>36340</v>
      </c>
      <c r="C2082" s="95">
        <v>4073</v>
      </c>
      <c r="D2082" s="95">
        <v>19019807</v>
      </c>
      <c r="E2082" s="95">
        <v>3970</v>
      </c>
      <c r="F2082" s="95">
        <v>13487816</v>
      </c>
      <c r="G2082" s="95">
        <v>653</v>
      </c>
      <c r="H2082" s="95">
        <v>2651751</v>
      </c>
      <c r="I2082" s="95">
        <v>572</v>
      </c>
      <c r="J2082" s="95">
        <v>2119061</v>
      </c>
      <c r="K2082" s="95">
        <v>4045</v>
      </c>
      <c r="L2082" s="95">
        <v>20206518</v>
      </c>
      <c r="M2082" s="95">
        <v>3926</v>
      </c>
      <c r="N2082" s="95">
        <v>14030154</v>
      </c>
      <c r="O2082" s="95">
        <v>665</v>
      </c>
      <c r="P2082" s="95">
        <v>2211360</v>
      </c>
      <c r="Q2082" s="95">
        <v>578</v>
      </c>
      <c r="R2082" s="95">
        <v>2043028</v>
      </c>
      <c r="S2082" s="95">
        <v>3685</v>
      </c>
      <c r="T2082" s="95">
        <v>17193268</v>
      </c>
      <c r="U2082" s="95">
        <v>3552</v>
      </c>
      <c r="V2082" s="95">
        <v>12954542</v>
      </c>
      <c r="W2082" s="95">
        <v>695</v>
      </c>
      <c r="X2082" s="95">
        <v>3279643</v>
      </c>
      <c r="Y2082" s="95">
        <v>593</v>
      </c>
      <c r="Z2082" s="95">
        <v>2462838</v>
      </c>
      <c r="AA2082" s="95">
        <v>3631</v>
      </c>
      <c r="AB2082" s="95">
        <v>18144827</v>
      </c>
      <c r="AC2082" s="95">
        <v>3504</v>
      </c>
      <c r="AD2082" s="95">
        <v>13875150</v>
      </c>
      <c r="AE2082" s="95">
        <v>726</v>
      </c>
      <c r="AF2082" s="95">
        <v>2999164</v>
      </c>
      <c r="AG2082" s="95">
        <v>632</v>
      </c>
      <c r="AH2082" s="95">
        <v>2643632</v>
      </c>
      <c r="AI2082" s="95">
        <v>3341</v>
      </c>
      <c r="AJ2082" s="95">
        <v>15085074</v>
      </c>
      <c r="AK2082" s="95">
        <v>3200</v>
      </c>
      <c r="AL2082" s="95">
        <v>12930661.960000001</v>
      </c>
      <c r="AM2082" s="95">
        <v>742</v>
      </c>
      <c r="AN2082" s="95">
        <v>2667513</v>
      </c>
      <c r="AO2082" s="95">
        <v>644</v>
      </c>
      <c r="AP2082" s="95">
        <v>2677172</v>
      </c>
      <c r="AQ2082" s="72">
        <v>382.13</v>
      </c>
      <c r="AR2082" s="72">
        <v>286.33999999999997</v>
      </c>
      <c r="AS2082" s="72">
        <v>668.47</v>
      </c>
      <c r="AT2082" s="95">
        <v>21671558</v>
      </c>
      <c r="AU2082" s="95">
        <v>15606877</v>
      </c>
      <c r="AV2082" s="95">
        <v>4726</v>
      </c>
      <c r="AW2082" s="95">
        <v>4542</v>
      </c>
      <c r="AX2082" s="72">
        <v>396.64</v>
      </c>
      <c r="AY2082" s="72">
        <v>297.39</v>
      </c>
      <c r="AZ2082" s="72">
        <v>694.03</v>
      </c>
      <c r="BA2082" s="95">
        <v>22417878</v>
      </c>
      <c r="BB2082" s="95">
        <v>16073182</v>
      </c>
      <c r="BC2082" s="95">
        <v>4710</v>
      </c>
      <c r="BD2082" s="95">
        <v>4504</v>
      </c>
      <c r="BE2082" s="72">
        <v>389.52</v>
      </c>
      <c r="BF2082" s="72">
        <v>309.95999999999998</v>
      </c>
      <c r="BG2082" s="72">
        <v>699.48</v>
      </c>
      <c r="BH2082" s="95">
        <v>20472911</v>
      </c>
      <c r="BI2082" s="95">
        <v>15417380</v>
      </c>
      <c r="BJ2082" s="95">
        <v>4380</v>
      </c>
      <c r="BK2082" s="95">
        <v>4145</v>
      </c>
      <c r="BL2082" s="72">
        <v>404.41</v>
      </c>
      <c r="BM2082" s="72">
        <v>332.83</v>
      </c>
      <c r="BN2082" s="72">
        <v>737.24</v>
      </c>
      <c r="BO2082" s="95">
        <v>21143991</v>
      </c>
      <c r="BP2082" s="95">
        <v>16518782</v>
      </c>
      <c r="BQ2082" s="95">
        <v>4357</v>
      </c>
      <c r="BR2082" s="95">
        <v>4136</v>
      </c>
      <c r="BS2082" s="72">
        <v>362.33</v>
      </c>
      <c r="BT2082" s="72">
        <v>338.36</v>
      </c>
      <c r="BU2082" s="72">
        <v>700.69</v>
      </c>
      <c r="BV2082" s="95">
        <v>17752587</v>
      </c>
      <c r="BW2082" s="95">
        <v>15607833.960000001</v>
      </c>
      <c r="BX2082" s="95">
        <v>4083</v>
      </c>
      <c r="BY2082" s="95">
        <v>3844</v>
      </c>
      <c r="BZ2082" s="95">
        <v>4638</v>
      </c>
      <c r="CA2082" s="95">
        <v>4610</v>
      </c>
      <c r="CB2082" s="95">
        <v>4267</v>
      </c>
      <c r="CC2082" s="95">
        <v>4252</v>
      </c>
      <c r="CD2082" s="95">
        <v>3966</v>
      </c>
      <c r="CE2082" s="72">
        <v>650.75523149000003</v>
      </c>
      <c r="CF2082" s="72">
        <v>676.59346364999999</v>
      </c>
      <c r="CG2082" s="72">
        <v>712.40329333</v>
      </c>
      <c r="CH2082" s="72">
        <v>716.50152150999998</v>
      </c>
      <c r="CI2082" s="72">
        <v>731.52548966999996</v>
      </c>
      <c r="CJ2082" s="96">
        <v>1.0272218610999999</v>
      </c>
      <c r="CK2082" s="96">
        <v>1.0257710683000001</v>
      </c>
      <c r="CL2082" s="96">
        <v>0.98185958230000003</v>
      </c>
      <c r="CM2082" s="96">
        <v>1.0289440815999999</v>
      </c>
      <c r="CN2082" s="96">
        <v>0.95784768939999998</v>
      </c>
      <c r="CO2082" s="96">
        <v>0.98209050760000005</v>
      </c>
      <c r="CP2082" s="96">
        <v>1.0226438895000001</v>
      </c>
      <c r="CQ2082" s="96">
        <v>0.99584056389999998</v>
      </c>
      <c r="CR2082" s="96">
        <v>1.0269151313</v>
      </c>
      <c r="CS2082" s="95">
        <v>4546</v>
      </c>
      <c r="CT2082" s="95">
        <v>4575</v>
      </c>
      <c r="CU2082" s="95">
        <v>4231</v>
      </c>
      <c r="CV2082" s="95">
        <v>4158</v>
      </c>
      <c r="CW2082" s="95">
        <v>3874</v>
      </c>
      <c r="CX2082" s="96">
        <v>0.99722861399999996</v>
      </c>
      <c r="CY2082" s="96">
        <v>0.99467488699999995</v>
      </c>
      <c r="CZ2082" s="96">
        <v>0.98493347499999995</v>
      </c>
      <c r="DA2082" s="96">
        <v>0.94910913699999999</v>
      </c>
      <c r="DB2082" s="96">
        <v>0.98175921600000005</v>
      </c>
      <c r="DC2082">
        <v>2013</v>
      </c>
      <c r="DD2082" s="6">
        <v>4234.2</v>
      </c>
      <c r="DE2082" s="96">
        <v>2.1764205999999999E-3</v>
      </c>
      <c r="DF2082" s="72">
        <v>786.94</v>
      </c>
      <c r="DG2082" s="96">
        <v>1</v>
      </c>
      <c r="DH2082" s="72">
        <v>786.94</v>
      </c>
      <c r="DI2082" s="72">
        <v>724.35825947000001</v>
      </c>
      <c r="DJ2082" s="96">
        <v>1</v>
      </c>
      <c r="DK2082" s="72">
        <v>786.94</v>
      </c>
      <c r="DL2082" s="96">
        <v>1</v>
      </c>
      <c r="DM2082" s="72">
        <v>786.94</v>
      </c>
      <c r="DN2082" s="96">
        <v>1</v>
      </c>
      <c r="DO2082" s="96">
        <v>8.5760000000000003E-3</v>
      </c>
      <c r="DP2082" s="72">
        <v>6.75</v>
      </c>
      <c r="DQ2082" s="72">
        <v>780.19</v>
      </c>
      <c r="DR2082" t="s">
        <v>503</v>
      </c>
      <c r="DT2082" t="s">
        <v>561</v>
      </c>
    </row>
    <row r="2083" spans="1:124" x14ac:dyDescent="0.3">
      <c r="A2083" t="s">
        <v>551</v>
      </c>
      <c r="B2083">
        <v>36350</v>
      </c>
      <c r="C2083" s="95">
        <v>2370</v>
      </c>
      <c r="D2083" s="95">
        <v>11812335</v>
      </c>
      <c r="E2083" s="95">
        <v>2308</v>
      </c>
      <c r="F2083" s="95">
        <v>8379036</v>
      </c>
      <c r="G2083" s="95">
        <v>491</v>
      </c>
      <c r="H2083" s="95">
        <v>1952669</v>
      </c>
      <c r="I2083" s="95">
        <v>442</v>
      </c>
      <c r="J2083" s="95">
        <v>1621107</v>
      </c>
      <c r="K2083" s="95">
        <v>2355</v>
      </c>
      <c r="L2083" s="95">
        <v>11410242</v>
      </c>
      <c r="M2083" s="95">
        <v>2288</v>
      </c>
      <c r="N2083" s="95">
        <v>8894304</v>
      </c>
      <c r="O2083" s="95">
        <v>505</v>
      </c>
      <c r="P2083" s="95">
        <v>1949534</v>
      </c>
      <c r="Q2083" s="95">
        <v>454</v>
      </c>
      <c r="R2083" s="95">
        <v>1521353</v>
      </c>
      <c r="S2083" s="95">
        <v>2095</v>
      </c>
      <c r="T2083" s="95">
        <v>11200113</v>
      </c>
      <c r="U2083" s="95">
        <v>2017</v>
      </c>
      <c r="V2083" s="95">
        <v>7563344</v>
      </c>
      <c r="W2083" s="95">
        <v>495</v>
      </c>
      <c r="X2083" s="95">
        <v>2172813</v>
      </c>
      <c r="Y2083" s="95">
        <v>440</v>
      </c>
      <c r="Z2083" s="95">
        <v>1764787</v>
      </c>
      <c r="AA2083" s="95">
        <v>2099</v>
      </c>
      <c r="AB2083" s="95">
        <v>10350881</v>
      </c>
      <c r="AC2083" s="95">
        <v>2012</v>
      </c>
      <c r="AD2083" s="95">
        <v>8360636</v>
      </c>
      <c r="AE2083" s="95">
        <v>500</v>
      </c>
      <c r="AF2083" s="95">
        <v>2238972</v>
      </c>
      <c r="AG2083" s="95">
        <v>450</v>
      </c>
      <c r="AH2083" s="95">
        <v>1851851</v>
      </c>
      <c r="AI2083" s="95">
        <v>1913</v>
      </c>
      <c r="AJ2083" s="95">
        <v>8773662.4600000009</v>
      </c>
      <c r="AK2083" s="95">
        <v>1813</v>
      </c>
      <c r="AL2083" s="95">
        <v>7836975.7599999998</v>
      </c>
      <c r="AM2083" s="95">
        <v>514</v>
      </c>
      <c r="AN2083" s="95">
        <v>2463938.7000000002</v>
      </c>
      <c r="AO2083" s="95">
        <v>454</v>
      </c>
      <c r="AP2083" s="95">
        <v>2158009.61</v>
      </c>
      <c r="AQ2083" s="72">
        <v>400.94</v>
      </c>
      <c r="AR2083" s="72">
        <v>303.02999999999997</v>
      </c>
      <c r="AS2083" s="72">
        <v>703.97</v>
      </c>
      <c r="AT2083" s="95">
        <v>13765004</v>
      </c>
      <c r="AU2083" s="95">
        <v>10000143</v>
      </c>
      <c r="AV2083" s="95">
        <v>2861</v>
      </c>
      <c r="AW2083" s="95">
        <v>2750</v>
      </c>
      <c r="AX2083" s="72">
        <v>389.27</v>
      </c>
      <c r="AY2083" s="72">
        <v>316.55</v>
      </c>
      <c r="AZ2083" s="72">
        <v>705.82</v>
      </c>
      <c r="BA2083" s="95">
        <v>13359776</v>
      </c>
      <c r="BB2083" s="95">
        <v>10415657</v>
      </c>
      <c r="BC2083" s="95">
        <v>2860</v>
      </c>
      <c r="BD2083" s="95">
        <v>2742</v>
      </c>
      <c r="BE2083" s="72">
        <v>430.27</v>
      </c>
      <c r="BF2083" s="72">
        <v>316.38</v>
      </c>
      <c r="BG2083" s="72">
        <v>746.65</v>
      </c>
      <c r="BH2083" s="95">
        <v>13372926</v>
      </c>
      <c r="BI2083" s="95">
        <v>9328131</v>
      </c>
      <c r="BJ2083" s="95">
        <v>2590</v>
      </c>
      <c r="BK2083" s="95">
        <v>2457</v>
      </c>
      <c r="BL2083" s="72">
        <v>403.68</v>
      </c>
      <c r="BM2083" s="72">
        <v>345.67</v>
      </c>
      <c r="BN2083" s="72">
        <v>749.35</v>
      </c>
      <c r="BO2083" s="95">
        <v>12589853</v>
      </c>
      <c r="BP2083" s="95">
        <v>10212487</v>
      </c>
      <c r="BQ2083" s="95">
        <v>2599</v>
      </c>
      <c r="BR2083" s="95">
        <v>2462</v>
      </c>
      <c r="BS2083" s="72">
        <v>385.85</v>
      </c>
      <c r="BT2083" s="72">
        <v>367.41</v>
      </c>
      <c r="BU2083" s="72">
        <v>753.26</v>
      </c>
      <c r="BV2083" s="95">
        <v>11237601.16</v>
      </c>
      <c r="BW2083" s="95">
        <v>9994985.3699999992</v>
      </c>
      <c r="BX2083" s="95">
        <v>2427</v>
      </c>
      <c r="BY2083" s="95">
        <v>2267</v>
      </c>
      <c r="BZ2083" s="95">
        <v>2808</v>
      </c>
      <c r="CA2083" s="95">
        <v>2803</v>
      </c>
      <c r="CB2083" s="95">
        <v>2526</v>
      </c>
      <c r="CC2083" s="95">
        <v>2534</v>
      </c>
      <c r="CD2083" s="95">
        <v>2349</v>
      </c>
      <c r="CE2083" s="72">
        <v>650.75523149000003</v>
      </c>
      <c r="CF2083" s="72">
        <v>676.59346364999999</v>
      </c>
      <c r="CG2083" s="72">
        <v>712.40329333</v>
      </c>
      <c r="CH2083" s="72">
        <v>716.50152150999998</v>
      </c>
      <c r="CI2083" s="72">
        <v>731.52548966999996</v>
      </c>
      <c r="CJ2083" s="96">
        <v>1.0817738619999999</v>
      </c>
      <c r="CK2083" s="96">
        <v>1.0431965987</v>
      </c>
      <c r="CL2083" s="96">
        <v>1.0480720779999999</v>
      </c>
      <c r="CM2083" s="96">
        <v>1.0458456507</v>
      </c>
      <c r="CN2083" s="96">
        <v>1.029711214</v>
      </c>
      <c r="CO2083" s="96">
        <v>1.0439087894000001</v>
      </c>
      <c r="CP2083" s="96">
        <v>1.0055666658</v>
      </c>
      <c r="CQ2083" s="96">
        <v>0.99584056389999998</v>
      </c>
      <c r="CR2083" s="96">
        <v>1.0097665817000001</v>
      </c>
      <c r="CS2083" s="95">
        <v>2502</v>
      </c>
      <c r="CT2083" s="95">
        <v>2563</v>
      </c>
      <c r="CU2083" s="95">
        <v>2314</v>
      </c>
      <c r="CV2083" s="95">
        <v>2268</v>
      </c>
      <c r="CW2083" s="95">
        <v>2107</v>
      </c>
      <c r="CX2083" s="96">
        <v>1.0591557920000001</v>
      </c>
      <c r="CY2083" s="96">
        <v>1.0468609929999999</v>
      </c>
      <c r="CZ2083" s="96">
        <v>1.035549329</v>
      </c>
      <c r="DA2083" s="96">
        <v>1.0287556280000001</v>
      </c>
      <c r="DB2083" s="96">
        <v>1.047704073</v>
      </c>
      <c r="DC2083">
        <v>2013</v>
      </c>
      <c r="DD2083" s="6">
        <v>2535.6</v>
      </c>
      <c r="DE2083" s="96">
        <v>6.1350116000000003E-3</v>
      </c>
      <c r="DF2083" s="72">
        <v>770.73</v>
      </c>
      <c r="DG2083" s="96">
        <v>1</v>
      </c>
      <c r="DH2083" s="72">
        <v>770.73</v>
      </c>
      <c r="DI2083" s="72">
        <v>724.35825947000001</v>
      </c>
      <c r="DJ2083" s="96">
        <v>1</v>
      </c>
      <c r="DK2083" s="72">
        <v>770.73</v>
      </c>
      <c r="DL2083" s="96">
        <v>1</v>
      </c>
      <c r="DM2083" s="72">
        <v>770.73</v>
      </c>
      <c r="DN2083" s="96">
        <v>1</v>
      </c>
      <c r="DO2083" s="96">
        <v>1.4053E-2</v>
      </c>
      <c r="DP2083" s="72">
        <v>10.83</v>
      </c>
      <c r="DQ2083" s="72">
        <v>759.9</v>
      </c>
      <c r="DR2083" t="s">
        <v>551</v>
      </c>
      <c r="DT2083" t="s">
        <v>561</v>
      </c>
    </row>
    <row r="2084" spans="1:124" x14ac:dyDescent="0.3">
      <c r="A2084" t="s">
        <v>34</v>
      </c>
      <c r="B2084">
        <v>36360</v>
      </c>
      <c r="C2084" s="95">
        <v>4027</v>
      </c>
      <c r="D2084" s="95">
        <v>15162426</v>
      </c>
      <c r="E2084" s="95">
        <v>3920</v>
      </c>
      <c r="F2084" s="95">
        <v>13049825</v>
      </c>
      <c r="G2084" s="95">
        <v>559</v>
      </c>
      <c r="H2084" s="95">
        <v>1485131</v>
      </c>
      <c r="I2084" s="95">
        <v>477</v>
      </c>
      <c r="J2084" s="95">
        <v>1643488</v>
      </c>
      <c r="K2084" s="95">
        <v>3972</v>
      </c>
      <c r="L2084" s="95">
        <v>15746703</v>
      </c>
      <c r="M2084" s="95">
        <v>3860</v>
      </c>
      <c r="N2084" s="95">
        <v>13572195</v>
      </c>
      <c r="O2084" s="95">
        <v>568</v>
      </c>
      <c r="P2084" s="95">
        <v>2057946</v>
      </c>
      <c r="Q2084" s="95">
        <v>491</v>
      </c>
      <c r="R2084" s="95">
        <v>2057296</v>
      </c>
      <c r="S2084" s="95">
        <v>3587</v>
      </c>
      <c r="T2084" s="95">
        <v>15013092</v>
      </c>
      <c r="U2084" s="95">
        <v>3485</v>
      </c>
      <c r="V2084" s="95">
        <v>12727095</v>
      </c>
      <c r="W2084" s="95">
        <v>579</v>
      </c>
      <c r="X2084" s="95">
        <v>1689015</v>
      </c>
      <c r="Y2084" s="95">
        <v>504</v>
      </c>
      <c r="Z2084" s="95">
        <v>2288214</v>
      </c>
      <c r="AA2084" s="95">
        <v>3594</v>
      </c>
      <c r="AB2084" s="95">
        <v>15454360</v>
      </c>
      <c r="AC2084" s="95">
        <v>3479</v>
      </c>
      <c r="AD2084" s="95">
        <v>14257380</v>
      </c>
      <c r="AE2084" s="95">
        <v>553</v>
      </c>
      <c r="AF2084" s="95">
        <v>1424538</v>
      </c>
      <c r="AG2084" s="95">
        <v>485</v>
      </c>
      <c r="AH2084" s="95">
        <v>2045119</v>
      </c>
      <c r="AI2084" s="95">
        <v>3255</v>
      </c>
      <c r="AJ2084" s="95">
        <v>15608560</v>
      </c>
      <c r="AK2084" s="95">
        <v>3124</v>
      </c>
      <c r="AL2084" s="95">
        <v>13426267.15</v>
      </c>
      <c r="AM2084" s="95">
        <v>594</v>
      </c>
      <c r="AN2084" s="95">
        <v>2053765</v>
      </c>
      <c r="AO2084" s="95">
        <v>532</v>
      </c>
      <c r="AP2084" s="95">
        <v>2468155.5699999998</v>
      </c>
      <c r="AQ2084" s="72">
        <v>302.51</v>
      </c>
      <c r="AR2084" s="72">
        <v>278.47000000000003</v>
      </c>
      <c r="AS2084" s="72">
        <v>580.98</v>
      </c>
      <c r="AT2084" s="95">
        <v>16647557</v>
      </c>
      <c r="AU2084" s="95">
        <v>14693313</v>
      </c>
      <c r="AV2084" s="95">
        <v>4586</v>
      </c>
      <c r="AW2084" s="95">
        <v>4397</v>
      </c>
      <c r="AX2084" s="72">
        <v>326.81</v>
      </c>
      <c r="AY2084" s="72">
        <v>299.35000000000002</v>
      </c>
      <c r="AZ2084" s="72">
        <v>626.16</v>
      </c>
      <c r="BA2084" s="95">
        <v>17804649</v>
      </c>
      <c r="BB2084" s="95">
        <v>15629491</v>
      </c>
      <c r="BC2084" s="95">
        <v>4540</v>
      </c>
      <c r="BD2084" s="95">
        <v>4351</v>
      </c>
      <c r="BE2084" s="72">
        <v>334.1</v>
      </c>
      <c r="BF2084" s="72">
        <v>313.68</v>
      </c>
      <c r="BG2084" s="72">
        <v>647.78</v>
      </c>
      <c r="BH2084" s="95">
        <v>16702107</v>
      </c>
      <c r="BI2084" s="95">
        <v>15015309</v>
      </c>
      <c r="BJ2084" s="95">
        <v>4166</v>
      </c>
      <c r="BK2084" s="95">
        <v>3989</v>
      </c>
      <c r="BL2084" s="72">
        <v>339.18</v>
      </c>
      <c r="BM2084" s="72">
        <v>342.72</v>
      </c>
      <c r="BN2084" s="72">
        <v>681.9</v>
      </c>
      <c r="BO2084" s="95">
        <v>16878898</v>
      </c>
      <c r="BP2084" s="95">
        <v>16302499</v>
      </c>
      <c r="BQ2084" s="95">
        <v>4147</v>
      </c>
      <c r="BR2084" s="95">
        <v>3964</v>
      </c>
      <c r="BS2084" s="72">
        <v>382.4</v>
      </c>
      <c r="BT2084" s="72">
        <v>362.29</v>
      </c>
      <c r="BU2084" s="72">
        <v>744.69</v>
      </c>
      <c r="BV2084" s="95">
        <v>17662325</v>
      </c>
      <c r="BW2084" s="95">
        <v>15894422.720000001</v>
      </c>
      <c r="BX2084" s="95">
        <v>3849</v>
      </c>
      <c r="BY2084" s="95">
        <v>3656</v>
      </c>
      <c r="BZ2084" s="95">
        <v>4496</v>
      </c>
      <c r="CA2084" s="95">
        <v>4449</v>
      </c>
      <c r="CB2084" s="95">
        <v>4081</v>
      </c>
      <c r="CC2084" s="95">
        <v>4060</v>
      </c>
      <c r="CD2084" s="95">
        <v>3755</v>
      </c>
      <c r="CE2084" s="72">
        <v>650.75523149000003</v>
      </c>
      <c r="CF2084" s="72">
        <v>676.59346364999999</v>
      </c>
      <c r="CG2084" s="72">
        <v>712.40329333</v>
      </c>
      <c r="CH2084" s="72">
        <v>716.50152150999998</v>
      </c>
      <c r="CI2084" s="72">
        <v>731.52548966999996</v>
      </c>
      <c r="CJ2084" s="96">
        <v>0.89277807060000003</v>
      </c>
      <c r="CK2084" s="96">
        <v>0.92545972379999997</v>
      </c>
      <c r="CL2084" s="96">
        <v>0.90928832879999999</v>
      </c>
      <c r="CM2084" s="96">
        <v>0.95170767889999996</v>
      </c>
      <c r="CN2084" s="96">
        <v>1.0179959694</v>
      </c>
      <c r="CO2084" s="96">
        <v>0.95172694570000005</v>
      </c>
      <c r="CP2084" s="96">
        <v>0.98709609779999996</v>
      </c>
      <c r="CQ2084" s="96">
        <v>0.99584056389999998</v>
      </c>
      <c r="CR2084" s="96">
        <v>0.99121886839999995</v>
      </c>
      <c r="CS2084" s="95">
        <v>4234</v>
      </c>
      <c r="CT2084" s="95">
        <v>4253</v>
      </c>
      <c r="CU2084" s="95">
        <v>3914</v>
      </c>
      <c r="CV2084" s="95">
        <v>3878</v>
      </c>
      <c r="CW2084" s="95">
        <v>3609</v>
      </c>
      <c r="CX2084" s="96">
        <v>0.96006943700000003</v>
      </c>
      <c r="CY2084" s="96">
        <v>0.95612089600000005</v>
      </c>
      <c r="CZ2084" s="96">
        <v>0.94018369099999999</v>
      </c>
      <c r="DA2084" s="96">
        <v>0.93299962999999997</v>
      </c>
      <c r="DB2084" s="96">
        <v>0.96940365699999997</v>
      </c>
      <c r="DC2084">
        <v>2013</v>
      </c>
      <c r="DD2084" s="6">
        <v>4071.4</v>
      </c>
      <c r="DE2084" s="96">
        <v>7.1272002999999999E-3</v>
      </c>
      <c r="DF2084" s="72">
        <v>755.82</v>
      </c>
      <c r="DG2084" s="96">
        <v>1</v>
      </c>
      <c r="DH2084" s="72">
        <v>755.82</v>
      </c>
      <c r="DI2084" s="72">
        <v>724.35825947000001</v>
      </c>
      <c r="DJ2084" s="96">
        <v>1</v>
      </c>
      <c r="DK2084" s="72">
        <v>755.82</v>
      </c>
      <c r="DL2084" s="96">
        <v>1</v>
      </c>
      <c r="DM2084" s="72">
        <v>755.82</v>
      </c>
      <c r="DN2084" s="96">
        <v>1</v>
      </c>
      <c r="DO2084" s="96">
        <v>2.0187E-2</v>
      </c>
      <c r="DP2084" s="72">
        <v>15.26</v>
      </c>
      <c r="DQ2084" s="72">
        <v>740.56</v>
      </c>
      <c r="DR2084" t="s">
        <v>34</v>
      </c>
      <c r="DT2084" t="s">
        <v>561</v>
      </c>
    </row>
    <row r="2085" spans="1:124" x14ac:dyDescent="0.3">
      <c r="A2085" t="s">
        <v>1314</v>
      </c>
      <c r="B2085">
        <v>36370</v>
      </c>
      <c r="C2085" s="95">
        <v>5434</v>
      </c>
      <c r="D2085" s="95">
        <v>22399555</v>
      </c>
      <c r="E2085" s="95">
        <v>5248</v>
      </c>
      <c r="F2085" s="95">
        <v>18522320</v>
      </c>
      <c r="G2085" s="95">
        <v>1184</v>
      </c>
      <c r="H2085" s="95">
        <v>3020688</v>
      </c>
      <c r="I2085" s="95">
        <v>1036</v>
      </c>
      <c r="J2085" s="95">
        <v>3511835</v>
      </c>
      <c r="K2085" s="95">
        <v>5330</v>
      </c>
      <c r="L2085" s="95">
        <v>22562652</v>
      </c>
      <c r="M2085" s="95">
        <v>5133</v>
      </c>
      <c r="N2085" s="95">
        <v>18776971</v>
      </c>
      <c r="O2085" s="95">
        <v>1172</v>
      </c>
      <c r="P2085" s="95">
        <v>3203025</v>
      </c>
      <c r="Q2085" s="95">
        <v>1028</v>
      </c>
      <c r="R2085" s="95">
        <v>3485376</v>
      </c>
      <c r="S2085" s="95">
        <v>4820</v>
      </c>
      <c r="T2085" s="95">
        <v>23932278</v>
      </c>
      <c r="U2085" s="95">
        <v>4612</v>
      </c>
      <c r="V2085" s="95">
        <v>17557600</v>
      </c>
      <c r="W2085" s="95">
        <v>1177</v>
      </c>
      <c r="X2085" s="95">
        <v>2959608</v>
      </c>
      <c r="Y2085" s="95">
        <v>1032</v>
      </c>
      <c r="Z2085" s="95">
        <v>3769896</v>
      </c>
      <c r="AA2085" s="95">
        <v>4766</v>
      </c>
      <c r="AB2085" s="95">
        <v>21948233</v>
      </c>
      <c r="AC2085" s="95">
        <v>4571</v>
      </c>
      <c r="AD2085" s="95">
        <v>17613778</v>
      </c>
      <c r="AE2085" s="95">
        <v>1194</v>
      </c>
      <c r="AF2085" s="95">
        <v>3548287</v>
      </c>
      <c r="AG2085" s="95">
        <v>1054</v>
      </c>
      <c r="AH2085" s="95">
        <v>4177486</v>
      </c>
      <c r="AI2085" s="95">
        <v>4155</v>
      </c>
      <c r="AJ2085" s="95">
        <v>18280328.899999999</v>
      </c>
      <c r="AK2085" s="95">
        <v>3951</v>
      </c>
      <c r="AL2085" s="95">
        <v>15847266.970000001</v>
      </c>
      <c r="AM2085" s="95">
        <v>1244</v>
      </c>
      <c r="AN2085" s="95">
        <v>3847030</v>
      </c>
      <c r="AO2085" s="95">
        <v>1102</v>
      </c>
      <c r="AP2085" s="95">
        <v>4783336</v>
      </c>
      <c r="AQ2085" s="72">
        <v>320.08999999999997</v>
      </c>
      <c r="AR2085" s="72">
        <v>292.2</v>
      </c>
      <c r="AS2085" s="72">
        <v>612.29</v>
      </c>
      <c r="AT2085" s="95">
        <v>25420243</v>
      </c>
      <c r="AU2085" s="95">
        <v>22034155</v>
      </c>
      <c r="AV2085" s="95">
        <v>6618</v>
      </c>
      <c r="AW2085" s="95">
        <v>6284</v>
      </c>
      <c r="AX2085" s="72">
        <v>330.23</v>
      </c>
      <c r="AY2085" s="72">
        <v>301.12</v>
      </c>
      <c r="AZ2085" s="72">
        <v>631.35</v>
      </c>
      <c r="BA2085" s="95">
        <v>25765677</v>
      </c>
      <c r="BB2085" s="95">
        <v>22262347</v>
      </c>
      <c r="BC2085" s="95">
        <v>6502</v>
      </c>
      <c r="BD2085" s="95">
        <v>6161</v>
      </c>
      <c r="BE2085" s="72">
        <v>373.69</v>
      </c>
      <c r="BF2085" s="72">
        <v>314.89999999999998</v>
      </c>
      <c r="BG2085" s="72">
        <v>688.59</v>
      </c>
      <c r="BH2085" s="95">
        <v>26891886</v>
      </c>
      <c r="BI2085" s="95">
        <v>21327496</v>
      </c>
      <c r="BJ2085" s="95">
        <v>5997</v>
      </c>
      <c r="BK2085" s="95">
        <v>5644</v>
      </c>
      <c r="BL2085" s="72">
        <v>356.49</v>
      </c>
      <c r="BM2085" s="72">
        <v>322.83</v>
      </c>
      <c r="BN2085" s="72">
        <v>679.32</v>
      </c>
      <c r="BO2085" s="95">
        <v>25496520</v>
      </c>
      <c r="BP2085" s="95">
        <v>21791264</v>
      </c>
      <c r="BQ2085" s="95">
        <v>5960</v>
      </c>
      <c r="BR2085" s="95">
        <v>5625</v>
      </c>
      <c r="BS2085" s="72">
        <v>341.53</v>
      </c>
      <c r="BT2085" s="72">
        <v>340.24</v>
      </c>
      <c r="BU2085" s="72">
        <v>681.77</v>
      </c>
      <c r="BV2085" s="95">
        <v>22127358.899999999</v>
      </c>
      <c r="BW2085" s="95">
        <v>20630602.969999999</v>
      </c>
      <c r="BX2085" s="95">
        <v>5399</v>
      </c>
      <c r="BY2085" s="95">
        <v>5053</v>
      </c>
      <c r="BZ2085" s="95">
        <v>6459</v>
      </c>
      <c r="CA2085" s="95">
        <v>6337</v>
      </c>
      <c r="CB2085" s="95">
        <v>5827</v>
      </c>
      <c r="CC2085" s="95">
        <v>5801</v>
      </c>
      <c r="CD2085" s="95">
        <v>5230</v>
      </c>
      <c r="CE2085" s="72">
        <v>650.75523149000003</v>
      </c>
      <c r="CF2085" s="72">
        <v>676.59346364999999</v>
      </c>
      <c r="CG2085" s="72">
        <v>712.40329333</v>
      </c>
      <c r="CH2085" s="72">
        <v>716.50152150999998</v>
      </c>
      <c r="CI2085" s="72">
        <v>731.52548966999996</v>
      </c>
      <c r="CJ2085" s="96">
        <v>0.94089139879999995</v>
      </c>
      <c r="CK2085" s="96">
        <v>0.9331305044</v>
      </c>
      <c r="CL2085" s="96">
        <v>0.96657329700000005</v>
      </c>
      <c r="CM2085" s="96">
        <v>0.94810684919999999</v>
      </c>
      <c r="CN2085" s="96">
        <v>0.93198392900000004</v>
      </c>
      <c r="CO2085" s="96">
        <v>0.96255987949999999</v>
      </c>
      <c r="CP2085" s="96">
        <v>0.9808607399</v>
      </c>
      <c r="CQ2085" s="96">
        <v>0.99584056389999998</v>
      </c>
      <c r="CR2085" s="96">
        <v>0.98495746750000002</v>
      </c>
      <c r="CS2085" s="95">
        <v>6355</v>
      </c>
      <c r="CT2085" s="95">
        <v>6429</v>
      </c>
      <c r="CU2085" s="95">
        <v>6001</v>
      </c>
      <c r="CV2085" s="95">
        <v>6012</v>
      </c>
      <c r="CW2085" s="95">
        <v>5457</v>
      </c>
      <c r="CX2085" s="96">
        <v>0.97311378999999998</v>
      </c>
      <c r="CY2085" s="96">
        <v>0.97849667399999996</v>
      </c>
      <c r="CZ2085" s="96">
        <v>0.94883048599999997</v>
      </c>
      <c r="DA2085" s="96">
        <v>0.95419315299999996</v>
      </c>
      <c r="DB2085" s="96">
        <v>0.95580948499999996</v>
      </c>
      <c r="DC2085">
        <v>2013</v>
      </c>
      <c r="DD2085" s="6">
        <v>5753.4</v>
      </c>
      <c r="DE2085" s="96">
        <v>5.9135463999999997E-3</v>
      </c>
      <c r="DF2085" s="72">
        <v>751.96</v>
      </c>
      <c r="DG2085" s="96">
        <v>1</v>
      </c>
      <c r="DH2085" s="72">
        <v>751.96</v>
      </c>
      <c r="DI2085" s="72">
        <v>724.35825947000001</v>
      </c>
      <c r="DJ2085" s="96">
        <v>1</v>
      </c>
      <c r="DK2085" s="72">
        <v>751.96</v>
      </c>
      <c r="DL2085" s="96">
        <v>1</v>
      </c>
      <c r="DM2085" s="72">
        <v>751.96</v>
      </c>
      <c r="DN2085" s="96">
        <v>1</v>
      </c>
      <c r="DO2085" s="96">
        <v>1.8966E-2</v>
      </c>
      <c r="DP2085" s="72">
        <v>14.26</v>
      </c>
      <c r="DQ2085" s="72">
        <v>737.7</v>
      </c>
      <c r="DR2085" t="s">
        <v>1314</v>
      </c>
      <c r="DT2085" t="s">
        <v>561</v>
      </c>
    </row>
    <row r="2086" spans="1:124" x14ac:dyDescent="0.3">
      <c r="A2086" t="s">
        <v>1315</v>
      </c>
      <c r="B2086">
        <v>36380</v>
      </c>
      <c r="C2086" s="95">
        <v>3462</v>
      </c>
      <c r="D2086" s="95">
        <v>14794333</v>
      </c>
      <c r="E2086" s="95">
        <v>3397</v>
      </c>
      <c r="F2086" s="95">
        <v>11003999</v>
      </c>
      <c r="G2086" s="95">
        <v>864</v>
      </c>
      <c r="H2086" s="95">
        <v>2965289</v>
      </c>
      <c r="I2086" s="95">
        <v>769</v>
      </c>
      <c r="J2086" s="95">
        <v>2566868</v>
      </c>
      <c r="K2086" s="95">
        <v>3515</v>
      </c>
      <c r="L2086" s="95">
        <v>15167164</v>
      </c>
      <c r="M2086" s="95">
        <v>3428</v>
      </c>
      <c r="N2086" s="95">
        <v>11381724</v>
      </c>
      <c r="O2086" s="95">
        <v>868</v>
      </c>
      <c r="P2086" s="95">
        <v>2548819</v>
      </c>
      <c r="Q2086" s="95">
        <v>762</v>
      </c>
      <c r="R2086" s="95">
        <v>2393964</v>
      </c>
      <c r="S2086" s="95">
        <v>3191</v>
      </c>
      <c r="T2086" s="95">
        <v>16045004</v>
      </c>
      <c r="U2086" s="95">
        <v>3083</v>
      </c>
      <c r="V2086" s="95">
        <v>11114149</v>
      </c>
      <c r="W2086" s="95">
        <v>869</v>
      </c>
      <c r="X2086" s="95">
        <v>3056015</v>
      </c>
      <c r="Y2086" s="95">
        <v>773</v>
      </c>
      <c r="Z2086" s="95">
        <v>2748070</v>
      </c>
      <c r="AA2086" s="95">
        <v>3134</v>
      </c>
      <c r="AB2086" s="95">
        <v>13781348</v>
      </c>
      <c r="AC2086" s="95">
        <v>3018</v>
      </c>
      <c r="AD2086" s="95">
        <v>11075978</v>
      </c>
      <c r="AE2086" s="95">
        <v>890</v>
      </c>
      <c r="AF2086" s="95">
        <v>3280092</v>
      </c>
      <c r="AG2086" s="95">
        <v>786</v>
      </c>
      <c r="AH2086" s="95">
        <v>2901075</v>
      </c>
      <c r="AI2086" s="95">
        <v>2887</v>
      </c>
      <c r="AJ2086" s="95">
        <v>14296916.460000001</v>
      </c>
      <c r="AK2086" s="95">
        <v>2761</v>
      </c>
      <c r="AL2086" s="95">
        <v>9949062.3300000001</v>
      </c>
      <c r="AM2086" s="95">
        <v>913</v>
      </c>
      <c r="AN2086" s="95">
        <v>3087261</v>
      </c>
      <c r="AO2086" s="95">
        <v>816</v>
      </c>
      <c r="AP2086" s="95">
        <v>3344694</v>
      </c>
      <c r="AQ2086" s="72">
        <v>342.11</v>
      </c>
      <c r="AR2086" s="72">
        <v>271.45999999999998</v>
      </c>
      <c r="AS2086" s="72">
        <v>613.57000000000005</v>
      </c>
      <c r="AT2086" s="95">
        <v>17759622</v>
      </c>
      <c r="AU2086" s="95">
        <v>13570867</v>
      </c>
      <c r="AV2086" s="95">
        <v>4326</v>
      </c>
      <c r="AW2086" s="95">
        <v>4166</v>
      </c>
      <c r="AX2086" s="72">
        <v>336.83</v>
      </c>
      <c r="AY2086" s="72">
        <v>273.98</v>
      </c>
      <c r="AZ2086" s="72">
        <v>610.80999999999995</v>
      </c>
      <c r="BA2086" s="95">
        <v>17715983</v>
      </c>
      <c r="BB2086" s="95">
        <v>13775688</v>
      </c>
      <c r="BC2086" s="95">
        <v>4383</v>
      </c>
      <c r="BD2086" s="95">
        <v>4190</v>
      </c>
      <c r="BE2086" s="72">
        <v>392.06</v>
      </c>
      <c r="BF2086" s="72">
        <v>299.58</v>
      </c>
      <c r="BG2086" s="72">
        <v>691.64</v>
      </c>
      <c r="BH2086" s="95">
        <v>19101019</v>
      </c>
      <c r="BI2086" s="95">
        <v>13862219</v>
      </c>
      <c r="BJ2086" s="95">
        <v>4060</v>
      </c>
      <c r="BK2086" s="95">
        <v>3856</v>
      </c>
      <c r="BL2086" s="72">
        <v>353.33</v>
      </c>
      <c r="BM2086" s="72">
        <v>306.19</v>
      </c>
      <c r="BN2086" s="72">
        <v>659.52</v>
      </c>
      <c r="BO2086" s="95">
        <v>17061440</v>
      </c>
      <c r="BP2086" s="95">
        <v>13977053</v>
      </c>
      <c r="BQ2086" s="95">
        <v>4024</v>
      </c>
      <c r="BR2086" s="95">
        <v>3804</v>
      </c>
      <c r="BS2086" s="72">
        <v>381.23</v>
      </c>
      <c r="BT2086" s="72">
        <v>309.7</v>
      </c>
      <c r="BU2086" s="72">
        <v>690.93</v>
      </c>
      <c r="BV2086" s="95">
        <v>17384177.460000001</v>
      </c>
      <c r="BW2086" s="95">
        <v>13293756.33</v>
      </c>
      <c r="BX2086" s="95">
        <v>3800</v>
      </c>
      <c r="BY2086" s="95">
        <v>3577</v>
      </c>
      <c r="BZ2086" s="95">
        <v>4250</v>
      </c>
      <c r="CA2086" s="95">
        <v>4290</v>
      </c>
      <c r="CB2086" s="95">
        <v>3962</v>
      </c>
      <c r="CC2086" s="95">
        <v>3920</v>
      </c>
      <c r="CD2086" s="95">
        <v>3691</v>
      </c>
      <c r="CE2086" s="72">
        <v>650.75523149000003</v>
      </c>
      <c r="CF2086" s="72">
        <v>676.59346364999999</v>
      </c>
      <c r="CG2086" s="72">
        <v>712.40329333</v>
      </c>
      <c r="CH2086" s="72">
        <v>716.50152150999998</v>
      </c>
      <c r="CI2086" s="72">
        <v>731.52548966999996</v>
      </c>
      <c r="CJ2086" s="96">
        <v>0.94285834410000002</v>
      </c>
      <c r="CK2086" s="96">
        <v>0.90277254039999999</v>
      </c>
      <c r="CL2086" s="96">
        <v>0.97085457980000001</v>
      </c>
      <c r="CM2086" s="96">
        <v>0.92047257429999996</v>
      </c>
      <c r="CN2086" s="96">
        <v>0.94450570730000005</v>
      </c>
      <c r="CO2086" s="96">
        <v>0.96830657949999999</v>
      </c>
      <c r="CP2086" s="96">
        <v>0.96693833230000004</v>
      </c>
      <c r="CQ2086" s="96">
        <v>0.99584056389999998</v>
      </c>
      <c r="CR2086" s="96">
        <v>0.97097691070000003</v>
      </c>
      <c r="CS2086" s="95">
        <v>4292</v>
      </c>
      <c r="CT2086" s="95">
        <v>4366</v>
      </c>
      <c r="CU2086" s="95">
        <v>4087</v>
      </c>
      <c r="CV2086" s="95">
        <v>3992</v>
      </c>
      <c r="CW2086" s="95">
        <v>3773</v>
      </c>
      <c r="CX2086" s="96">
        <v>0.96872610199999998</v>
      </c>
      <c r="CY2086" s="96">
        <v>0.98232722800000005</v>
      </c>
      <c r="CZ2086" s="96">
        <v>0.96869798399999996</v>
      </c>
      <c r="DA2086" s="96">
        <v>0.95657231700000001</v>
      </c>
      <c r="DB2086" s="96">
        <v>0.96359647199999998</v>
      </c>
      <c r="DC2086">
        <v>2013</v>
      </c>
      <c r="DD2086" s="6">
        <v>3918.6</v>
      </c>
      <c r="DE2086" s="96">
        <v>4.0867272000000001E-3</v>
      </c>
      <c r="DF2086" s="72">
        <v>742.65</v>
      </c>
      <c r="DG2086" s="96">
        <v>1</v>
      </c>
      <c r="DH2086" s="72">
        <v>742.65</v>
      </c>
      <c r="DI2086" s="72">
        <v>724.35825947000001</v>
      </c>
      <c r="DJ2086" s="96">
        <v>1</v>
      </c>
      <c r="DK2086" s="72">
        <v>742.65</v>
      </c>
      <c r="DL2086" s="96">
        <v>1</v>
      </c>
      <c r="DM2086" s="72">
        <v>742.65</v>
      </c>
      <c r="DN2086" s="96">
        <v>1</v>
      </c>
      <c r="DO2086" s="96">
        <v>1.2834999999999999E-2</v>
      </c>
      <c r="DP2086" s="72">
        <v>9.5299999999999994</v>
      </c>
      <c r="DQ2086" s="72">
        <v>733.12</v>
      </c>
      <c r="DR2086" t="s">
        <v>1315</v>
      </c>
      <c r="DT2086" t="s">
        <v>561</v>
      </c>
    </row>
    <row r="2087" spans="1:124" x14ac:dyDescent="0.3">
      <c r="A2087" t="s">
        <v>313</v>
      </c>
      <c r="B2087">
        <v>36390</v>
      </c>
      <c r="C2087" s="95">
        <v>2371</v>
      </c>
      <c r="D2087" s="95">
        <v>8734943</v>
      </c>
      <c r="E2087" s="95">
        <v>2188</v>
      </c>
      <c r="F2087" s="95">
        <v>5927521</v>
      </c>
      <c r="G2087" s="95">
        <v>333</v>
      </c>
      <c r="H2087" s="95">
        <v>875973</v>
      </c>
      <c r="I2087" s="95">
        <v>289</v>
      </c>
      <c r="J2087" s="95">
        <v>838922</v>
      </c>
      <c r="K2087" s="95">
        <v>2285</v>
      </c>
      <c r="L2087" s="95">
        <v>7894953</v>
      </c>
      <c r="M2087" s="95">
        <v>2094</v>
      </c>
      <c r="N2087" s="95">
        <v>5630408</v>
      </c>
      <c r="O2087" s="95">
        <v>326</v>
      </c>
      <c r="P2087" s="95">
        <v>1755292</v>
      </c>
      <c r="Q2087" s="95">
        <v>279</v>
      </c>
      <c r="R2087" s="95">
        <v>1007546</v>
      </c>
      <c r="S2087" s="95">
        <v>2037</v>
      </c>
      <c r="T2087" s="95">
        <v>8392464</v>
      </c>
      <c r="U2087" s="95">
        <v>1845</v>
      </c>
      <c r="V2087" s="95">
        <v>5588851</v>
      </c>
      <c r="W2087" s="95">
        <v>331</v>
      </c>
      <c r="X2087" s="95">
        <v>1581589</v>
      </c>
      <c r="Y2087" s="95">
        <v>288</v>
      </c>
      <c r="Z2087" s="95">
        <v>1116447</v>
      </c>
      <c r="AA2087" s="95">
        <v>1945</v>
      </c>
      <c r="AB2087" s="95">
        <v>8399080</v>
      </c>
      <c r="AC2087" s="95">
        <v>1725</v>
      </c>
      <c r="AD2087" s="95">
        <v>5804129</v>
      </c>
      <c r="AE2087" s="95">
        <v>282</v>
      </c>
      <c r="AF2087" s="95">
        <v>1739466</v>
      </c>
      <c r="AG2087" s="95">
        <v>238</v>
      </c>
      <c r="AH2087" s="95">
        <v>1282395</v>
      </c>
      <c r="AI2087" s="95">
        <v>1697</v>
      </c>
      <c r="AJ2087" s="95">
        <v>5678090</v>
      </c>
      <c r="AK2087" s="95">
        <v>1454</v>
      </c>
      <c r="AL2087" s="95">
        <v>4663140</v>
      </c>
      <c r="AM2087" s="95">
        <v>271</v>
      </c>
      <c r="AN2087" s="95">
        <v>1068211</v>
      </c>
      <c r="AO2087" s="95">
        <v>239</v>
      </c>
      <c r="AP2087" s="95">
        <v>1110315</v>
      </c>
      <c r="AQ2087" s="72">
        <v>296.19</v>
      </c>
      <c r="AR2087" s="72">
        <v>227.64</v>
      </c>
      <c r="AS2087" s="72">
        <v>523.83000000000004</v>
      </c>
      <c r="AT2087" s="95">
        <v>9610916</v>
      </c>
      <c r="AU2087" s="95">
        <v>6766443</v>
      </c>
      <c r="AV2087" s="95">
        <v>2704</v>
      </c>
      <c r="AW2087" s="95">
        <v>2477</v>
      </c>
      <c r="AX2087" s="72">
        <v>308</v>
      </c>
      <c r="AY2087" s="72">
        <v>233.11</v>
      </c>
      <c r="AZ2087" s="72">
        <v>541.11</v>
      </c>
      <c r="BA2087" s="95">
        <v>9650245</v>
      </c>
      <c r="BB2087" s="95">
        <v>6637954</v>
      </c>
      <c r="BC2087" s="95">
        <v>2611</v>
      </c>
      <c r="BD2087" s="95">
        <v>2373</v>
      </c>
      <c r="BE2087" s="72">
        <v>351</v>
      </c>
      <c r="BF2087" s="72">
        <v>261.97000000000003</v>
      </c>
      <c r="BG2087" s="72">
        <v>612.97</v>
      </c>
      <c r="BH2087" s="95">
        <v>9974053</v>
      </c>
      <c r="BI2087" s="95">
        <v>6705298</v>
      </c>
      <c r="BJ2087" s="95">
        <v>2368</v>
      </c>
      <c r="BK2087" s="95">
        <v>2133</v>
      </c>
      <c r="BL2087" s="72">
        <v>379.38</v>
      </c>
      <c r="BM2087" s="72">
        <v>300.83999999999997</v>
      </c>
      <c r="BN2087" s="72">
        <v>680.22</v>
      </c>
      <c r="BO2087" s="95">
        <v>10138546</v>
      </c>
      <c r="BP2087" s="95">
        <v>7086524</v>
      </c>
      <c r="BQ2087" s="95">
        <v>2227</v>
      </c>
      <c r="BR2087" s="95">
        <v>1963</v>
      </c>
      <c r="BS2087" s="72">
        <v>285.67</v>
      </c>
      <c r="BT2087" s="72">
        <v>284.18</v>
      </c>
      <c r="BU2087" s="72">
        <v>569.85</v>
      </c>
      <c r="BV2087" s="95">
        <v>6746301</v>
      </c>
      <c r="BW2087" s="95">
        <v>5773455</v>
      </c>
      <c r="BX2087" s="95">
        <v>1968</v>
      </c>
      <c r="BY2087" s="95">
        <v>1693</v>
      </c>
      <c r="BZ2087" s="95">
        <v>2596</v>
      </c>
      <c r="CA2087" s="95">
        <v>2496</v>
      </c>
      <c r="CB2087" s="95">
        <v>2255</v>
      </c>
      <c r="CC2087" s="95">
        <v>2102</v>
      </c>
      <c r="CD2087" s="95">
        <v>1833</v>
      </c>
      <c r="CE2087" s="72">
        <v>650.75523149000003</v>
      </c>
      <c r="CF2087" s="72">
        <v>676.59346364999999</v>
      </c>
      <c r="CG2087" s="72">
        <v>712.40329333</v>
      </c>
      <c r="CH2087" s="72">
        <v>716.50152150999998</v>
      </c>
      <c r="CI2087" s="72">
        <v>731.52548966999996</v>
      </c>
      <c r="CJ2087" s="96">
        <v>0.80495703249999995</v>
      </c>
      <c r="CK2087" s="96">
        <v>0.79975646980000004</v>
      </c>
      <c r="CL2087" s="96">
        <v>0.86042555629999995</v>
      </c>
      <c r="CM2087" s="96">
        <v>0.94936295260000003</v>
      </c>
      <c r="CN2087" s="96">
        <v>0.77898857669999999</v>
      </c>
      <c r="CO2087" s="96">
        <v>1.0213183176</v>
      </c>
      <c r="CP2087" s="96">
        <v>0.8211916923</v>
      </c>
      <c r="CQ2087" s="96">
        <v>0.99584056389999998</v>
      </c>
      <c r="CR2087" s="96">
        <v>0.82462153559999996</v>
      </c>
      <c r="CS2087" s="95">
        <v>2632</v>
      </c>
      <c r="CT2087" s="95">
        <v>2588</v>
      </c>
      <c r="CU2087" s="95">
        <v>2335</v>
      </c>
      <c r="CV2087" s="95">
        <v>2327</v>
      </c>
      <c r="CW2087" s="95">
        <v>2074</v>
      </c>
      <c r="CX2087" s="96">
        <v>1.0191313369999999</v>
      </c>
      <c r="CY2087" s="96">
        <v>1.0213633710000001</v>
      </c>
      <c r="CZ2087" s="96">
        <v>1.0264131839999999</v>
      </c>
      <c r="DA2087" s="96">
        <v>1.0196776030000001</v>
      </c>
      <c r="DB2087" s="96">
        <v>1.0201423119999999</v>
      </c>
      <c r="DC2087">
        <v>2013</v>
      </c>
      <c r="DD2087" s="6">
        <v>2127.8000000000002</v>
      </c>
      <c r="DE2087" s="96">
        <v>6.1587763E-3</v>
      </c>
      <c r="DF2087" s="72">
        <v>629.4</v>
      </c>
      <c r="DG2087" s="96">
        <v>1</v>
      </c>
      <c r="DH2087" s="72">
        <v>629.4</v>
      </c>
      <c r="DI2087" s="72">
        <v>724.35825947000001</v>
      </c>
      <c r="DJ2087" s="96">
        <v>1</v>
      </c>
      <c r="DK2087" s="72">
        <v>629.4</v>
      </c>
      <c r="DL2087" s="96">
        <v>1</v>
      </c>
      <c r="DM2087" s="72">
        <v>629.4</v>
      </c>
      <c r="DN2087" s="96">
        <v>1</v>
      </c>
      <c r="DO2087" s="96">
        <v>1.7817E-2</v>
      </c>
      <c r="DP2087" s="72">
        <v>11.21</v>
      </c>
      <c r="DQ2087" s="72">
        <v>618.19000000000005</v>
      </c>
      <c r="DR2087" t="s">
        <v>313</v>
      </c>
      <c r="DT2087" t="s">
        <v>561</v>
      </c>
    </row>
    <row r="2088" spans="1:124" x14ac:dyDescent="0.3">
      <c r="A2088" t="s">
        <v>863</v>
      </c>
      <c r="B2088">
        <v>36400</v>
      </c>
      <c r="C2088" s="95">
        <v>8837</v>
      </c>
      <c r="D2088" s="95">
        <v>36175702</v>
      </c>
      <c r="E2088" s="95">
        <v>8607</v>
      </c>
      <c r="F2088" s="95">
        <v>28699936</v>
      </c>
      <c r="G2088" s="95">
        <v>1400</v>
      </c>
      <c r="H2088" s="95">
        <v>5142099</v>
      </c>
      <c r="I2088" s="95">
        <v>1205</v>
      </c>
      <c r="J2088" s="95">
        <v>4292615</v>
      </c>
      <c r="K2088" s="95">
        <v>8810</v>
      </c>
      <c r="L2088" s="95">
        <v>39905787</v>
      </c>
      <c r="M2088" s="95">
        <v>8564</v>
      </c>
      <c r="N2088" s="95">
        <v>29642076</v>
      </c>
      <c r="O2088" s="95">
        <v>1402</v>
      </c>
      <c r="P2088" s="95">
        <v>4916339</v>
      </c>
      <c r="Q2088" s="95">
        <v>1196</v>
      </c>
      <c r="R2088" s="95">
        <v>4303350</v>
      </c>
      <c r="S2088" s="95">
        <v>8162</v>
      </c>
      <c r="T2088" s="95">
        <v>40489841</v>
      </c>
      <c r="U2088" s="95">
        <v>7880</v>
      </c>
      <c r="V2088" s="95">
        <v>29832486</v>
      </c>
      <c r="W2088" s="95">
        <v>1474</v>
      </c>
      <c r="X2088" s="95">
        <v>4577566</v>
      </c>
      <c r="Y2088" s="95">
        <v>1255</v>
      </c>
      <c r="Z2088" s="95">
        <v>4665690</v>
      </c>
      <c r="AA2088" s="95">
        <v>8136</v>
      </c>
      <c r="AB2088" s="95">
        <v>37495166</v>
      </c>
      <c r="AC2088" s="95">
        <v>7835</v>
      </c>
      <c r="AD2088" s="95">
        <v>30760143</v>
      </c>
      <c r="AE2088" s="95">
        <v>1528</v>
      </c>
      <c r="AF2088" s="95">
        <v>4538623</v>
      </c>
      <c r="AG2088" s="95">
        <v>1316</v>
      </c>
      <c r="AH2088" s="95">
        <v>5561888</v>
      </c>
      <c r="AI2088" s="95">
        <v>7676</v>
      </c>
      <c r="AJ2088" s="95">
        <v>34800405.939999998</v>
      </c>
      <c r="AK2088" s="95">
        <v>7372</v>
      </c>
      <c r="AL2088" s="95">
        <v>30626114.68</v>
      </c>
      <c r="AM2088" s="95">
        <v>1585</v>
      </c>
      <c r="AN2088" s="95">
        <v>6205608</v>
      </c>
      <c r="AO2088" s="95">
        <v>1380</v>
      </c>
      <c r="AP2088" s="95">
        <v>6237898</v>
      </c>
      <c r="AQ2088" s="72">
        <v>336.34</v>
      </c>
      <c r="AR2088" s="72">
        <v>280.20999999999998</v>
      </c>
      <c r="AS2088" s="72">
        <v>616.54999999999995</v>
      </c>
      <c r="AT2088" s="95">
        <v>41317801</v>
      </c>
      <c r="AU2088" s="95">
        <v>32992551</v>
      </c>
      <c r="AV2088" s="95">
        <v>10237</v>
      </c>
      <c r="AW2088" s="95">
        <v>9812</v>
      </c>
      <c r="AX2088" s="72">
        <v>365.76</v>
      </c>
      <c r="AY2088" s="72">
        <v>289.83</v>
      </c>
      <c r="AZ2088" s="72">
        <v>655.59</v>
      </c>
      <c r="BA2088" s="95">
        <v>44822126</v>
      </c>
      <c r="BB2088" s="95">
        <v>33945426</v>
      </c>
      <c r="BC2088" s="95">
        <v>10212</v>
      </c>
      <c r="BD2088" s="95">
        <v>9760</v>
      </c>
      <c r="BE2088" s="72">
        <v>389.75</v>
      </c>
      <c r="BF2088" s="72">
        <v>314.70999999999998</v>
      </c>
      <c r="BG2088" s="72">
        <v>704.46</v>
      </c>
      <c r="BH2088" s="95">
        <v>45067407</v>
      </c>
      <c r="BI2088" s="95">
        <v>34498176</v>
      </c>
      <c r="BJ2088" s="95">
        <v>9636</v>
      </c>
      <c r="BK2088" s="95">
        <v>9135</v>
      </c>
      <c r="BL2088" s="72">
        <v>362.46</v>
      </c>
      <c r="BM2088" s="72">
        <v>330.77</v>
      </c>
      <c r="BN2088" s="72">
        <v>693.23</v>
      </c>
      <c r="BO2088" s="95">
        <v>42033789</v>
      </c>
      <c r="BP2088" s="95">
        <v>36322031</v>
      </c>
      <c r="BQ2088" s="95">
        <v>9664</v>
      </c>
      <c r="BR2088" s="95">
        <v>9151</v>
      </c>
      <c r="BS2088" s="72">
        <v>368.98</v>
      </c>
      <c r="BT2088" s="72">
        <v>351.01</v>
      </c>
      <c r="BU2088" s="72">
        <v>719.99</v>
      </c>
      <c r="BV2088" s="95">
        <v>41006013.939999998</v>
      </c>
      <c r="BW2088" s="95">
        <v>36864012.68</v>
      </c>
      <c r="BX2088" s="95">
        <v>9261</v>
      </c>
      <c r="BY2088" s="95">
        <v>8752</v>
      </c>
      <c r="BZ2088" s="95">
        <v>10034</v>
      </c>
      <c r="CA2088" s="95">
        <v>9994</v>
      </c>
      <c r="CB2088" s="95">
        <v>9395</v>
      </c>
      <c r="CC2088" s="95">
        <v>9420</v>
      </c>
      <c r="CD2088" s="95">
        <v>9012</v>
      </c>
      <c r="CE2088" s="72">
        <v>650.75523149000003</v>
      </c>
      <c r="CF2088" s="72">
        <v>676.59346364999999</v>
      </c>
      <c r="CG2088" s="72">
        <v>712.40329333</v>
      </c>
      <c r="CH2088" s="72">
        <v>716.50152150999998</v>
      </c>
      <c r="CI2088" s="72">
        <v>731.52548966999996</v>
      </c>
      <c r="CJ2088" s="96">
        <v>0.94743763889999999</v>
      </c>
      <c r="CK2088" s="96">
        <v>0.96895704029999996</v>
      </c>
      <c r="CL2088" s="96">
        <v>0.98885000479999996</v>
      </c>
      <c r="CM2088" s="96">
        <v>0.96752062510000003</v>
      </c>
      <c r="CN2088" s="96">
        <v>0.98423091220000003</v>
      </c>
      <c r="CO2088" s="96">
        <v>0.99052636220000001</v>
      </c>
      <c r="CP2088" s="96">
        <v>0.9806899456</v>
      </c>
      <c r="CQ2088" s="96">
        <v>0.99584056389999998</v>
      </c>
      <c r="CR2088" s="96">
        <v>0.98478595989999995</v>
      </c>
      <c r="CS2088" s="95">
        <v>8408</v>
      </c>
      <c r="CT2088" s="95">
        <v>8358</v>
      </c>
      <c r="CU2088" s="95">
        <v>7872</v>
      </c>
      <c r="CV2088" s="95">
        <v>7823</v>
      </c>
      <c r="CW2088" s="95">
        <v>7511</v>
      </c>
      <c r="CX2088" s="96">
        <v>0.97836910300000002</v>
      </c>
      <c r="CY2088" s="96">
        <v>0.98857695599999995</v>
      </c>
      <c r="CZ2088" s="96">
        <v>0.99761438000000002</v>
      </c>
      <c r="DA2088" s="96">
        <v>0.99296206300000001</v>
      </c>
      <c r="DB2088" s="96">
        <v>0.99633917100000002</v>
      </c>
      <c r="DC2088">
        <v>2013</v>
      </c>
      <c r="DD2088" s="6">
        <v>9322</v>
      </c>
      <c r="DE2088" s="96">
        <v>5.6364433000000002E-3</v>
      </c>
      <c r="DF2088" s="72">
        <v>752.04</v>
      </c>
      <c r="DG2088" s="96">
        <v>1</v>
      </c>
      <c r="DH2088" s="72">
        <v>752.04</v>
      </c>
      <c r="DI2088" s="72">
        <v>724.35825947000001</v>
      </c>
      <c r="DJ2088" s="96">
        <v>1</v>
      </c>
      <c r="DK2088" s="72">
        <v>752.04</v>
      </c>
      <c r="DL2088" s="96">
        <v>1</v>
      </c>
      <c r="DM2088" s="72">
        <v>752.04</v>
      </c>
      <c r="DN2088" s="96">
        <v>1</v>
      </c>
      <c r="DO2088" s="96">
        <v>1.8223E-2</v>
      </c>
      <c r="DP2088" s="72">
        <v>13.7</v>
      </c>
      <c r="DQ2088" s="72">
        <v>738.34</v>
      </c>
      <c r="DR2088" t="s">
        <v>863</v>
      </c>
      <c r="DT2088" t="s">
        <v>561</v>
      </c>
    </row>
    <row r="2089" spans="1:124" x14ac:dyDescent="0.3">
      <c r="A2089" t="s">
        <v>36</v>
      </c>
      <c r="B2089">
        <v>36410</v>
      </c>
      <c r="C2089" s="95">
        <v>4126</v>
      </c>
      <c r="D2089" s="95">
        <v>19236073</v>
      </c>
      <c r="E2089" s="95">
        <v>4059</v>
      </c>
      <c r="F2089" s="95">
        <v>15271404</v>
      </c>
      <c r="G2089" s="95">
        <v>1326</v>
      </c>
      <c r="H2089" s="95">
        <v>3578338</v>
      </c>
      <c r="I2089" s="95">
        <v>1193</v>
      </c>
      <c r="J2089" s="95">
        <v>3936294</v>
      </c>
      <c r="K2089" s="95">
        <v>4134</v>
      </c>
      <c r="L2089" s="95">
        <v>19403263</v>
      </c>
      <c r="M2089" s="95">
        <v>4048</v>
      </c>
      <c r="N2089" s="95">
        <v>15750556</v>
      </c>
      <c r="O2089" s="95">
        <v>1334</v>
      </c>
      <c r="P2089" s="95">
        <v>4504433</v>
      </c>
      <c r="Q2089" s="95">
        <v>1195</v>
      </c>
      <c r="R2089" s="95">
        <v>4206156</v>
      </c>
      <c r="S2089" s="95">
        <v>3819</v>
      </c>
      <c r="T2089" s="95">
        <v>20297200</v>
      </c>
      <c r="U2089" s="95">
        <v>3714</v>
      </c>
      <c r="V2089" s="95">
        <v>15526270</v>
      </c>
      <c r="W2089" s="95">
        <v>1379</v>
      </c>
      <c r="X2089" s="95">
        <v>4924849</v>
      </c>
      <c r="Y2089" s="95">
        <v>1229</v>
      </c>
      <c r="Z2089" s="95">
        <v>4512512</v>
      </c>
      <c r="AA2089" s="95">
        <v>3838</v>
      </c>
      <c r="AB2089" s="95">
        <v>18221009</v>
      </c>
      <c r="AC2089" s="95">
        <v>3724</v>
      </c>
      <c r="AD2089" s="95">
        <v>16198419</v>
      </c>
      <c r="AE2089" s="95">
        <v>1397</v>
      </c>
      <c r="AF2089" s="95">
        <v>4883522</v>
      </c>
      <c r="AG2089" s="95">
        <v>1264</v>
      </c>
      <c r="AH2089" s="95">
        <v>5035807</v>
      </c>
      <c r="AI2089" s="95">
        <v>3419</v>
      </c>
      <c r="AJ2089" s="95">
        <v>17834366.109999999</v>
      </c>
      <c r="AK2089" s="95">
        <v>3284</v>
      </c>
      <c r="AL2089" s="95">
        <v>14845196.75</v>
      </c>
      <c r="AM2089" s="95">
        <v>1415</v>
      </c>
      <c r="AN2089" s="95">
        <v>4960063</v>
      </c>
      <c r="AO2089" s="95">
        <v>1283</v>
      </c>
      <c r="AP2089" s="95">
        <v>5690249</v>
      </c>
      <c r="AQ2089" s="72">
        <v>348.72</v>
      </c>
      <c r="AR2089" s="72">
        <v>304.77</v>
      </c>
      <c r="AS2089" s="72">
        <v>653.49</v>
      </c>
      <c r="AT2089" s="95">
        <v>22814411</v>
      </c>
      <c r="AU2089" s="95">
        <v>19207698</v>
      </c>
      <c r="AV2089" s="95">
        <v>5452</v>
      </c>
      <c r="AW2089" s="95">
        <v>5252</v>
      </c>
      <c r="AX2089" s="72">
        <v>364.36</v>
      </c>
      <c r="AY2089" s="72">
        <v>317.2</v>
      </c>
      <c r="AZ2089" s="72">
        <v>681.56</v>
      </c>
      <c r="BA2089" s="95">
        <v>23907696</v>
      </c>
      <c r="BB2089" s="95">
        <v>19956712</v>
      </c>
      <c r="BC2089" s="95">
        <v>5468</v>
      </c>
      <c r="BD2089" s="95">
        <v>5243</v>
      </c>
      <c r="BE2089" s="72">
        <v>404.36</v>
      </c>
      <c r="BF2089" s="72">
        <v>337.83</v>
      </c>
      <c r="BG2089" s="72">
        <v>742.19</v>
      </c>
      <c r="BH2089" s="95">
        <v>25222049</v>
      </c>
      <c r="BI2089" s="95">
        <v>20038782</v>
      </c>
      <c r="BJ2089" s="95">
        <v>5198</v>
      </c>
      <c r="BK2089" s="95">
        <v>4943</v>
      </c>
      <c r="BL2089" s="72">
        <v>367.79</v>
      </c>
      <c r="BM2089" s="72">
        <v>354.76</v>
      </c>
      <c r="BN2089" s="72">
        <v>722.55</v>
      </c>
      <c r="BO2089" s="95">
        <v>23104531</v>
      </c>
      <c r="BP2089" s="95">
        <v>21234226</v>
      </c>
      <c r="BQ2089" s="95">
        <v>5235</v>
      </c>
      <c r="BR2089" s="95">
        <v>4988</v>
      </c>
      <c r="BS2089" s="72">
        <v>392.95</v>
      </c>
      <c r="BT2089" s="72">
        <v>374.71</v>
      </c>
      <c r="BU2089" s="72">
        <v>767.66</v>
      </c>
      <c r="BV2089" s="95">
        <v>22794429.109999999</v>
      </c>
      <c r="BW2089" s="95">
        <v>20535445.75</v>
      </c>
      <c r="BX2089" s="95">
        <v>4834</v>
      </c>
      <c r="BY2089" s="95">
        <v>4567</v>
      </c>
      <c r="BZ2089" s="95">
        <v>5357</v>
      </c>
      <c r="CA2089" s="95">
        <v>5359</v>
      </c>
      <c r="CB2089" s="95">
        <v>5075</v>
      </c>
      <c r="CC2089" s="95">
        <v>5118</v>
      </c>
      <c r="CD2089" s="95">
        <v>4703</v>
      </c>
      <c r="CE2089" s="72">
        <v>650.75523149000003</v>
      </c>
      <c r="CF2089" s="72">
        <v>676.59346364999999</v>
      </c>
      <c r="CG2089" s="72">
        <v>712.40329333</v>
      </c>
      <c r="CH2089" s="72">
        <v>716.50152150999998</v>
      </c>
      <c r="CI2089" s="72">
        <v>731.52548966999996</v>
      </c>
      <c r="CJ2089" s="96">
        <v>1.0042024534</v>
      </c>
      <c r="CK2089" s="96">
        <v>1.007340503</v>
      </c>
      <c r="CL2089" s="96">
        <v>1.0418115791</v>
      </c>
      <c r="CM2089" s="96">
        <v>1.0084416827</v>
      </c>
      <c r="CN2089" s="96">
        <v>1.0493961056000001</v>
      </c>
      <c r="CO2089" s="96">
        <v>0.99727805110000001</v>
      </c>
      <c r="CP2089" s="96">
        <v>1.0250285400000001</v>
      </c>
      <c r="CQ2089" s="96">
        <v>0.99584056389999998</v>
      </c>
      <c r="CR2089" s="96">
        <v>1.0293097416999999</v>
      </c>
      <c r="CS2089" s="95">
        <v>5357</v>
      </c>
      <c r="CT2089" s="95">
        <v>5384</v>
      </c>
      <c r="CU2089" s="95">
        <v>5056</v>
      </c>
      <c r="CV2089" s="95">
        <v>5178</v>
      </c>
      <c r="CW2089" s="95">
        <v>4770</v>
      </c>
      <c r="CX2089" s="96">
        <v>0.96896795300000005</v>
      </c>
      <c r="CY2089" s="96">
        <v>0.99803650399999999</v>
      </c>
      <c r="CZ2089" s="96">
        <v>0.99193260999999999</v>
      </c>
      <c r="DA2089" s="96">
        <v>1.0104799069999999</v>
      </c>
      <c r="DB2089" s="96">
        <v>1.019550803</v>
      </c>
      <c r="DC2089">
        <v>2013</v>
      </c>
      <c r="DD2089" s="6">
        <v>4998.6000000000004</v>
      </c>
      <c r="DE2089" s="96">
        <v>3.0798939000000001E-3</v>
      </c>
      <c r="DF2089" s="72">
        <v>788.07</v>
      </c>
      <c r="DG2089" s="96">
        <v>1</v>
      </c>
      <c r="DH2089" s="72">
        <v>788.07</v>
      </c>
      <c r="DI2089" s="72">
        <v>724.35825947000001</v>
      </c>
      <c r="DJ2089" s="96">
        <v>1</v>
      </c>
      <c r="DK2089" s="72">
        <v>788.07</v>
      </c>
      <c r="DL2089" s="96">
        <v>1</v>
      </c>
      <c r="DM2089" s="72">
        <v>788.07</v>
      </c>
      <c r="DN2089" s="96">
        <v>1</v>
      </c>
      <c r="DO2089" s="96">
        <v>1.06E-2</v>
      </c>
      <c r="DP2089" s="72">
        <v>8.35</v>
      </c>
      <c r="DQ2089" s="72">
        <v>779.72</v>
      </c>
      <c r="DR2089" t="s">
        <v>36</v>
      </c>
      <c r="DT2089" t="s">
        <v>561</v>
      </c>
    </row>
    <row r="2090" spans="1:124" x14ac:dyDescent="0.3">
      <c r="A2090" t="s">
        <v>37</v>
      </c>
      <c r="B2090">
        <v>36420</v>
      </c>
      <c r="C2090" s="95">
        <v>9962</v>
      </c>
      <c r="D2090" s="95">
        <v>52406626</v>
      </c>
      <c r="E2090" s="95">
        <v>9727</v>
      </c>
      <c r="F2090" s="95">
        <v>35188314</v>
      </c>
      <c r="G2090" s="95">
        <v>2187</v>
      </c>
      <c r="H2090" s="95">
        <v>9645949</v>
      </c>
      <c r="I2090" s="95">
        <v>1974</v>
      </c>
      <c r="J2090" s="95">
        <v>6924649</v>
      </c>
      <c r="K2090" s="95">
        <v>9629</v>
      </c>
      <c r="L2090" s="95">
        <v>52748159</v>
      </c>
      <c r="M2090" s="95">
        <v>9355</v>
      </c>
      <c r="N2090" s="95">
        <v>35424206</v>
      </c>
      <c r="O2090" s="95">
        <v>2244</v>
      </c>
      <c r="P2090" s="95">
        <v>8358857</v>
      </c>
      <c r="Q2090" s="95">
        <v>2010</v>
      </c>
      <c r="R2090" s="95">
        <v>7115059</v>
      </c>
      <c r="S2090" s="95">
        <v>8691</v>
      </c>
      <c r="T2090" s="95">
        <v>49652313</v>
      </c>
      <c r="U2090" s="95">
        <v>8371</v>
      </c>
      <c r="V2090" s="95">
        <v>32702472</v>
      </c>
      <c r="W2090" s="95">
        <v>2250</v>
      </c>
      <c r="X2090" s="95">
        <v>9335998</v>
      </c>
      <c r="Y2090" s="95">
        <v>2018</v>
      </c>
      <c r="Z2090" s="95">
        <v>7699922</v>
      </c>
      <c r="AA2090" s="95">
        <v>8612</v>
      </c>
      <c r="AB2090" s="95">
        <v>47618810</v>
      </c>
      <c r="AC2090" s="95">
        <v>8235</v>
      </c>
      <c r="AD2090" s="95">
        <v>34468731</v>
      </c>
      <c r="AE2090" s="95">
        <v>2286</v>
      </c>
      <c r="AF2090" s="95">
        <v>10900534</v>
      </c>
      <c r="AG2090" s="95">
        <v>2073</v>
      </c>
      <c r="AH2090" s="95">
        <v>9036699</v>
      </c>
      <c r="AI2090" s="95">
        <v>8142</v>
      </c>
      <c r="AJ2090" s="95">
        <v>46009642.840000004</v>
      </c>
      <c r="AK2090" s="95">
        <v>7740</v>
      </c>
      <c r="AL2090" s="95">
        <v>33631992.130000003</v>
      </c>
      <c r="AM2090" s="95">
        <v>2361</v>
      </c>
      <c r="AN2090" s="95">
        <v>10064404.939999999</v>
      </c>
      <c r="AO2090" s="95">
        <v>2141</v>
      </c>
      <c r="AP2090" s="95">
        <v>9599022.6199999992</v>
      </c>
      <c r="AQ2090" s="72">
        <v>425.64</v>
      </c>
      <c r="AR2090" s="72">
        <v>299.92</v>
      </c>
      <c r="AS2090" s="72">
        <v>725.56</v>
      </c>
      <c r="AT2090" s="95">
        <v>62052575</v>
      </c>
      <c r="AU2090" s="95">
        <v>42112963</v>
      </c>
      <c r="AV2090" s="95">
        <v>12149</v>
      </c>
      <c r="AW2090" s="95">
        <v>11701</v>
      </c>
      <c r="AX2090" s="72">
        <v>428.89</v>
      </c>
      <c r="AY2090" s="72">
        <v>311.92</v>
      </c>
      <c r="AZ2090" s="72">
        <v>740.81</v>
      </c>
      <c r="BA2090" s="95">
        <v>61107016</v>
      </c>
      <c r="BB2090" s="95">
        <v>42539265</v>
      </c>
      <c r="BC2090" s="95">
        <v>11873</v>
      </c>
      <c r="BD2090" s="95">
        <v>11365</v>
      </c>
      <c r="BE2090" s="72">
        <v>449.29</v>
      </c>
      <c r="BF2090" s="72">
        <v>324.08</v>
      </c>
      <c r="BG2090" s="72">
        <v>773.37</v>
      </c>
      <c r="BH2090" s="95">
        <v>58988311</v>
      </c>
      <c r="BI2090" s="95">
        <v>40402394</v>
      </c>
      <c r="BJ2090" s="95">
        <v>10941</v>
      </c>
      <c r="BK2090" s="95">
        <v>10389</v>
      </c>
      <c r="BL2090" s="72">
        <v>447.48</v>
      </c>
      <c r="BM2090" s="72">
        <v>351.71</v>
      </c>
      <c r="BN2090" s="72">
        <v>799.19</v>
      </c>
      <c r="BO2090" s="95">
        <v>58519344</v>
      </c>
      <c r="BP2090" s="95">
        <v>43505430</v>
      </c>
      <c r="BQ2090" s="95">
        <v>10898</v>
      </c>
      <c r="BR2090" s="95">
        <v>10308</v>
      </c>
      <c r="BS2090" s="72">
        <v>444.91</v>
      </c>
      <c r="BT2090" s="72">
        <v>364.6</v>
      </c>
      <c r="BU2090" s="72">
        <v>809.51</v>
      </c>
      <c r="BV2090" s="95">
        <v>56074047.780000001</v>
      </c>
      <c r="BW2090" s="95">
        <v>43231014.75</v>
      </c>
      <c r="BX2090" s="95">
        <v>10503</v>
      </c>
      <c r="BY2090" s="95">
        <v>9881</v>
      </c>
      <c r="BZ2090" s="95">
        <v>11935</v>
      </c>
      <c r="CA2090" s="95">
        <v>11628</v>
      </c>
      <c r="CB2090" s="95">
        <v>10675</v>
      </c>
      <c r="CC2090" s="95">
        <v>10618</v>
      </c>
      <c r="CD2090" s="95">
        <v>10199</v>
      </c>
      <c r="CE2090" s="72">
        <v>650.75523149000003</v>
      </c>
      <c r="CF2090" s="72">
        <v>676.59346364999999</v>
      </c>
      <c r="CG2090" s="72">
        <v>712.40329333</v>
      </c>
      <c r="CH2090" s="72">
        <v>716.50152150999998</v>
      </c>
      <c r="CI2090" s="72">
        <v>731.52548966999996</v>
      </c>
      <c r="CJ2090" s="96">
        <v>1.1149506987</v>
      </c>
      <c r="CK2090" s="96">
        <v>1.094911553</v>
      </c>
      <c r="CL2090" s="96">
        <v>1.0855789230999999</v>
      </c>
      <c r="CM2090" s="96">
        <v>1.1154058658999999</v>
      </c>
      <c r="CN2090" s="96">
        <v>1.1066053219</v>
      </c>
      <c r="CO2090" s="96">
        <v>1.0753810186999999</v>
      </c>
      <c r="CP2090" s="96">
        <v>1.0261390644999999</v>
      </c>
      <c r="CQ2090" s="96">
        <v>0.99584056389999998</v>
      </c>
      <c r="CR2090" s="96">
        <v>1.0304249045</v>
      </c>
      <c r="CS2090" s="95">
        <v>11244</v>
      </c>
      <c r="CT2090" s="95">
        <v>10921</v>
      </c>
      <c r="CU2090" s="95">
        <v>9942</v>
      </c>
      <c r="CV2090" s="95">
        <v>9902</v>
      </c>
      <c r="CW2090" s="95">
        <v>9441</v>
      </c>
      <c r="CX2090" s="96">
        <v>1.0949343890000001</v>
      </c>
      <c r="CY2090" s="96">
        <v>1.0762392599999999</v>
      </c>
      <c r="CZ2090" s="96">
        <v>1.0622077329999999</v>
      </c>
      <c r="DA2090" s="96">
        <v>1.0687453039999999</v>
      </c>
      <c r="DB2090" s="96">
        <v>1.0719327299999999</v>
      </c>
      <c r="DC2090">
        <v>2013</v>
      </c>
      <c r="DD2090" s="6">
        <v>10728.8</v>
      </c>
      <c r="DE2090" s="96">
        <v>6.2485858999999999E-3</v>
      </c>
      <c r="DF2090" s="72">
        <v>786.41</v>
      </c>
      <c r="DG2090" s="96">
        <v>1</v>
      </c>
      <c r="DH2090" s="72">
        <v>786.41</v>
      </c>
      <c r="DI2090" s="72">
        <v>786.41</v>
      </c>
      <c r="DJ2090" s="96">
        <v>1</v>
      </c>
      <c r="DK2090" s="72">
        <v>786.41</v>
      </c>
      <c r="DL2090" s="96">
        <v>1</v>
      </c>
      <c r="DM2090" s="72">
        <v>786.41</v>
      </c>
      <c r="DN2090" s="96">
        <v>1</v>
      </c>
      <c r="DO2090" s="96">
        <v>1.2871E-2</v>
      </c>
      <c r="DP2090" s="72">
        <v>10.119999999999999</v>
      </c>
      <c r="DQ2090" s="72">
        <v>776.29</v>
      </c>
      <c r="DR2090" t="s">
        <v>37</v>
      </c>
      <c r="DT2090" t="s">
        <v>561</v>
      </c>
    </row>
    <row r="2091" spans="1:124" x14ac:dyDescent="0.3">
      <c r="A2091" t="s">
        <v>511</v>
      </c>
      <c r="B2091">
        <v>36430</v>
      </c>
      <c r="C2091" s="95">
        <v>7520</v>
      </c>
      <c r="D2091" s="95">
        <v>28734574</v>
      </c>
      <c r="E2091" s="95">
        <v>7295</v>
      </c>
      <c r="F2091" s="95">
        <v>22328153</v>
      </c>
      <c r="G2091" s="95">
        <v>1371</v>
      </c>
      <c r="H2091" s="95">
        <v>4364579</v>
      </c>
      <c r="I2091" s="95">
        <v>1219</v>
      </c>
      <c r="J2091" s="95">
        <v>3963500</v>
      </c>
      <c r="K2091" s="95">
        <v>7432</v>
      </c>
      <c r="L2091" s="95">
        <v>29993643</v>
      </c>
      <c r="M2091" s="95">
        <v>7173</v>
      </c>
      <c r="N2091" s="95">
        <v>23225839</v>
      </c>
      <c r="O2091" s="95">
        <v>1373</v>
      </c>
      <c r="P2091" s="95">
        <v>4317749</v>
      </c>
      <c r="Q2091" s="95">
        <v>1202</v>
      </c>
      <c r="R2091" s="95">
        <v>3845743</v>
      </c>
      <c r="S2091" s="95">
        <v>6819</v>
      </c>
      <c r="T2091" s="95">
        <v>28714948</v>
      </c>
      <c r="U2091" s="95">
        <v>6521</v>
      </c>
      <c r="V2091" s="95">
        <v>22713923</v>
      </c>
      <c r="W2091" s="95">
        <v>1390</v>
      </c>
      <c r="X2091" s="95">
        <v>4393821</v>
      </c>
      <c r="Y2091" s="95">
        <v>1217</v>
      </c>
      <c r="Z2091" s="95">
        <v>4326706</v>
      </c>
      <c r="AA2091" s="95">
        <v>6768</v>
      </c>
      <c r="AB2091" s="95">
        <v>26218959</v>
      </c>
      <c r="AC2091" s="95">
        <v>6450</v>
      </c>
      <c r="AD2091" s="95">
        <v>24246728</v>
      </c>
      <c r="AE2091" s="95">
        <v>1348</v>
      </c>
      <c r="AF2091" s="95">
        <v>5894493</v>
      </c>
      <c r="AG2091" s="95">
        <v>1196</v>
      </c>
      <c r="AH2091" s="95">
        <v>5254201</v>
      </c>
      <c r="AI2091" s="95">
        <v>5967</v>
      </c>
      <c r="AJ2091" s="95">
        <v>24887885.48</v>
      </c>
      <c r="AK2091" s="95">
        <v>5635</v>
      </c>
      <c r="AL2091" s="95">
        <v>22785022.510000002</v>
      </c>
      <c r="AM2091" s="95">
        <v>1366</v>
      </c>
      <c r="AN2091" s="95">
        <v>6728205</v>
      </c>
      <c r="AO2091" s="95">
        <v>1205</v>
      </c>
      <c r="AP2091" s="95">
        <v>5454633</v>
      </c>
      <c r="AQ2091" s="72">
        <v>310.23</v>
      </c>
      <c r="AR2091" s="72">
        <v>257.33999999999997</v>
      </c>
      <c r="AS2091" s="72">
        <v>567.57000000000005</v>
      </c>
      <c r="AT2091" s="95">
        <v>33099153</v>
      </c>
      <c r="AU2091" s="95">
        <v>26291653</v>
      </c>
      <c r="AV2091" s="95">
        <v>8891</v>
      </c>
      <c r="AW2091" s="95">
        <v>8514</v>
      </c>
      <c r="AX2091" s="72">
        <v>324.73</v>
      </c>
      <c r="AY2091" s="72">
        <v>269.37</v>
      </c>
      <c r="AZ2091" s="72">
        <v>594.1</v>
      </c>
      <c r="BA2091" s="95">
        <v>34311392</v>
      </c>
      <c r="BB2091" s="95">
        <v>27071582</v>
      </c>
      <c r="BC2091" s="95">
        <v>8805</v>
      </c>
      <c r="BD2091" s="95">
        <v>8375</v>
      </c>
      <c r="BE2091" s="72">
        <v>336.1</v>
      </c>
      <c r="BF2091" s="72">
        <v>291.20999999999998</v>
      </c>
      <c r="BG2091" s="72">
        <v>627.30999999999995</v>
      </c>
      <c r="BH2091" s="95">
        <v>33108769</v>
      </c>
      <c r="BI2091" s="95">
        <v>27040629</v>
      </c>
      <c r="BJ2091" s="95">
        <v>8209</v>
      </c>
      <c r="BK2091" s="95">
        <v>7738</v>
      </c>
      <c r="BL2091" s="72">
        <v>329.73</v>
      </c>
      <c r="BM2091" s="72">
        <v>321.52999999999997</v>
      </c>
      <c r="BN2091" s="72">
        <v>651.26</v>
      </c>
      <c r="BO2091" s="95">
        <v>32113452</v>
      </c>
      <c r="BP2091" s="95">
        <v>29500929</v>
      </c>
      <c r="BQ2091" s="95">
        <v>8116</v>
      </c>
      <c r="BR2091" s="95">
        <v>7646</v>
      </c>
      <c r="BS2091" s="72">
        <v>359.29</v>
      </c>
      <c r="BT2091" s="72">
        <v>344.05</v>
      </c>
      <c r="BU2091" s="72">
        <v>703.34</v>
      </c>
      <c r="BV2091" s="95">
        <v>31616090.48</v>
      </c>
      <c r="BW2091" s="95">
        <v>28239655.510000002</v>
      </c>
      <c r="BX2091" s="95">
        <v>7333</v>
      </c>
      <c r="BY2091" s="95">
        <v>6840</v>
      </c>
      <c r="BZ2091" s="95">
        <v>8711</v>
      </c>
      <c r="CA2091" s="95">
        <v>8597</v>
      </c>
      <c r="CB2091" s="95">
        <v>7982</v>
      </c>
      <c r="CC2091" s="95">
        <v>7893</v>
      </c>
      <c r="CD2091" s="95">
        <v>7092</v>
      </c>
      <c r="CE2091" s="72">
        <v>650.75523149000003</v>
      </c>
      <c r="CF2091" s="72">
        <v>676.59346364999999</v>
      </c>
      <c r="CG2091" s="72">
        <v>712.40329333</v>
      </c>
      <c r="CH2091" s="72">
        <v>716.50152150999998</v>
      </c>
      <c r="CI2091" s="72">
        <v>731.52548966999996</v>
      </c>
      <c r="CJ2091" s="96">
        <v>0.87217124430000004</v>
      </c>
      <c r="CK2091" s="96">
        <v>0.87807528729999995</v>
      </c>
      <c r="CL2091" s="96">
        <v>0.88055460419999998</v>
      </c>
      <c r="CM2091" s="96">
        <v>0.90894433640000005</v>
      </c>
      <c r="CN2091" s="96">
        <v>0.96147025620000004</v>
      </c>
      <c r="CO2091" s="96">
        <v>0.9748673739</v>
      </c>
      <c r="CP2091" s="96">
        <v>0.9234519175</v>
      </c>
      <c r="CQ2091" s="96">
        <v>0.99584056389999998</v>
      </c>
      <c r="CR2091" s="96">
        <v>0.92730886759999998</v>
      </c>
      <c r="CS2091" s="95">
        <v>8363</v>
      </c>
      <c r="CT2091" s="95">
        <v>8333</v>
      </c>
      <c r="CU2091" s="95">
        <v>7716</v>
      </c>
      <c r="CV2091" s="95">
        <v>7690</v>
      </c>
      <c r="CW2091" s="95">
        <v>6999</v>
      </c>
      <c r="CX2091" s="96">
        <v>1.0029607890000001</v>
      </c>
      <c r="CY2091" s="96">
        <v>0.99371549599999998</v>
      </c>
      <c r="CZ2091" s="96">
        <v>0.94756058899999995</v>
      </c>
      <c r="DA2091" s="96">
        <v>0.94998640000000001</v>
      </c>
      <c r="DB2091" s="96">
        <v>0.97630003700000001</v>
      </c>
      <c r="DC2091">
        <v>2013</v>
      </c>
      <c r="DD2091" s="6">
        <v>7822.6</v>
      </c>
      <c r="DE2091" s="96">
        <v>4.0884652000000004E-3</v>
      </c>
      <c r="DF2091" s="72">
        <v>709.25</v>
      </c>
      <c r="DG2091" s="96">
        <v>1</v>
      </c>
      <c r="DH2091" s="72">
        <v>709.25</v>
      </c>
      <c r="DI2091" s="72">
        <v>724.35825947000001</v>
      </c>
      <c r="DJ2091" s="96">
        <v>1</v>
      </c>
      <c r="DK2091" s="72">
        <v>709.25</v>
      </c>
      <c r="DL2091" s="96">
        <v>1</v>
      </c>
      <c r="DM2091" s="72">
        <v>709.25</v>
      </c>
      <c r="DN2091" s="96">
        <v>1</v>
      </c>
      <c r="DO2091" s="96">
        <v>1.5637999999999999E-2</v>
      </c>
      <c r="DP2091" s="72">
        <v>11.09</v>
      </c>
      <c r="DQ2091" s="72">
        <v>698.16</v>
      </c>
      <c r="DR2091" t="s">
        <v>511</v>
      </c>
      <c r="DT2091" t="s">
        <v>561</v>
      </c>
    </row>
    <row r="2092" spans="1:124" x14ac:dyDescent="0.3">
      <c r="A2092" t="s">
        <v>177</v>
      </c>
      <c r="B2092">
        <v>36440</v>
      </c>
      <c r="C2092" s="95">
        <v>28446</v>
      </c>
      <c r="D2092" s="95">
        <v>127715086</v>
      </c>
      <c r="E2092" s="95">
        <v>27121</v>
      </c>
      <c r="F2092" s="95">
        <v>91600732</v>
      </c>
      <c r="G2092" s="95">
        <v>3984</v>
      </c>
      <c r="H2092" s="95">
        <v>14162838</v>
      </c>
      <c r="I2092" s="95">
        <v>3328</v>
      </c>
      <c r="J2092" s="95">
        <v>12884034</v>
      </c>
      <c r="K2092" s="95">
        <v>27818</v>
      </c>
      <c r="L2092" s="95">
        <v>130359658</v>
      </c>
      <c r="M2092" s="95">
        <v>26273</v>
      </c>
      <c r="N2092" s="95">
        <v>95893316</v>
      </c>
      <c r="O2092" s="95">
        <v>4026</v>
      </c>
      <c r="P2092" s="95">
        <v>14605713</v>
      </c>
      <c r="Q2092" s="95">
        <v>3330</v>
      </c>
      <c r="R2092" s="95">
        <v>13935348</v>
      </c>
      <c r="S2092" s="95">
        <v>25216</v>
      </c>
      <c r="T2092" s="95">
        <v>128517862</v>
      </c>
      <c r="U2092" s="95">
        <v>23415</v>
      </c>
      <c r="V2092" s="95">
        <v>89246140</v>
      </c>
      <c r="W2092" s="95">
        <v>4022</v>
      </c>
      <c r="X2092" s="95">
        <v>14926420</v>
      </c>
      <c r="Y2092" s="95">
        <v>3277</v>
      </c>
      <c r="Z2092" s="95">
        <v>14428166</v>
      </c>
      <c r="AA2092" s="95">
        <v>24911</v>
      </c>
      <c r="AB2092" s="95">
        <v>109202691</v>
      </c>
      <c r="AC2092" s="95">
        <v>23006</v>
      </c>
      <c r="AD2092" s="95">
        <v>90783069</v>
      </c>
      <c r="AE2092" s="95">
        <v>4036</v>
      </c>
      <c r="AF2092" s="95">
        <v>14617563</v>
      </c>
      <c r="AG2092" s="95">
        <v>3325</v>
      </c>
      <c r="AH2092" s="95">
        <v>15478682</v>
      </c>
      <c r="AI2092" s="95">
        <v>23284</v>
      </c>
      <c r="AJ2092" s="95">
        <v>105575401.84</v>
      </c>
      <c r="AK2092" s="95">
        <v>21323</v>
      </c>
      <c r="AL2092" s="95">
        <v>88749430.560000002</v>
      </c>
      <c r="AM2092" s="95">
        <v>4377</v>
      </c>
      <c r="AN2092" s="95">
        <v>18587175.890000001</v>
      </c>
      <c r="AO2092" s="95">
        <v>3657</v>
      </c>
      <c r="AP2092" s="95">
        <v>18326553.23</v>
      </c>
      <c r="AQ2092" s="72">
        <v>364.57</v>
      </c>
      <c r="AR2092" s="72">
        <v>285.95999999999998</v>
      </c>
      <c r="AS2092" s="72">
        <v>650.53</v>
      </c>
      <c r="AT2092" s="95">
        <v>141877924</v>
      </c>
      <c r="AU2092" s="95">
        <v>104484766</v>
      </c>
      <c r="AV2092" s="95">
        <v>32430</v>
      </c>
      <c r="AW2092" s="95">
        <v>30449</v>
      </c>
      <c r="AX2092" s="72">
        <v>379.36</v>
      </c>
      <c r="AY2092" s="72">
        <v>309.17</v>
      </c>
      <c r="AZ2092" s="72">
        <v>688.53</v>
      </c>
      <c r="BA2092" s="95">
        <v>144965371</v>
      </c>
      <c r="BB2092" s="95">
        <v>109828664</v>
      </c>
      <c r="BC2092" s="95">
        <v>31844</v>
      </c>
      <c r="BD2092" s="95">
        <v>29603</v>
      </c>
      <c r="BE2092" s="72">
        <v>408.84</v>
      </c>
      <c r="BF2092" s="72">
        <v>323.67</v>
      </c>
      <c r="BG2092" s="72">
        <v>732.51</v>
      </c>
      <c r="BH2092" s="95">
        <v>143444282</v>
      </c>
      <c r="BI2092" s="95">
        <v>103674306</v>
      </c>
      <c r="BJ2092" s="95">
        <v>29238</v>
      </c>
      <c r="BK2092" s="95">
        <v>26692</v>
      </c>
      <c r="BL2092" s="72">
        <v>356.46</v>
      </c>
      <c r="BM2092" s="72">
        <v>336.3</v>
      </c>
      <c r="BN2092" s="72">
        <v>692.76</v>
      </c>
      <c r="BO2092" s="95">
        <v>123820254</v>
      </c>
      <c r="BP2092" s="95">
        <v>106261751</v>
      </c>
      <c r="BQ2092" s="95">
        <v>28947</v>
      </c>
      <c r="BR2092" s="95">
        <v>26331</v>
      </c>
      <c r="BS2092" s="72">
        <v>374.06</v>
      </c>
      <c r="BT2092" s="72">
        <v>357.21</v>
      </c>
      <c r="BU2092" s="72">
        <v>731.27</v>
      </c>
      <c r="BV2092" s="95">
        <v>124162577.73</v>
      </c>
      <c r="BW2092" s="95">
        <v>107075983.79000001</v>
      </c>
      <c r="BX2092" s="95">
        <v>27661</v>
      </c>
      <c r="BY2092" s="95">
        <v>24980</v>
      </c>
      <c r="BZ2092" s="95">
        <v>31486</v>
      </c>
      <c r="CA2092" s="95">
        <v>30763</v>
      </c>
      <c r="CB2092" s="95">
        <v>28011</v>
      </c>
      <c r="CC2092" s="95">
        <v>27705</v>
      </c>
      <c r="CD2092" s="95">
        <v>26349</v>
      </c>
      <c r="CE2092" s="72">
        <v>650.75523149000003</v>
      </c>
      <c r="CF2092" s="72">
        <v>676.59346364999999</v>
      </c>
      <c r="CG2092" s="72">
        <v>712.40329333</v>
      </c>
      <c r="CH2092" s="72">
        <v>716.50152150999998</v>
      </c>
      <c r="CI2092" s="72">
        <v>731.52548966999996</v>
      </c>
      <c r="CJ2092" s="96">
        <v>0.9996538922</v>
      </c>
      <c r="CK2092" s="96">
        <v>1.0176421100999999</v>
      </c>
      <c r="CL2092" s="96">
        <v>1.0282237700000001</v>
      </c>
      <c r="CM2092" s="96">
        <v>0.96686466000000004</v>
      </c>
      <c r="CN2092" s="96">
        <v>0.99965074399999998</v>
      </c>
      <c r="CO2092" s="96">
        <v>1.0232466156</v>
      </c>
      <c r="CP2092" s="96">
        <v>0.97963386340000003</v>
      </c>
      <c r="CQ2092" s="96">
        <v>0.99584056389999998</v>
      </c>
      <c r="CR2092" s="96">
        <v>0.98372546670000005</v>
      </c>
      <c r="CS2092" s="95">
        <v>29580</v>
      </c>
      <c r="CT2092" s="95">
        <v>28878</v>
      </c>
      <c r="CU2092" s="95">
        <v>25954</v>
      </c>
      <c r="CV2092" s="95">
        <v>25691</v>
      </c>
      <c r="CW2092" s="95">
        <v>24224</v>
      </c>
      <c r="CX2092" s="96">
        <v>1.030139117</v>
      </c>
      <c r="CY2092" s="96">
        <v>1.028088216</v>
      </c>
      <c r="CZ2092" s="96">
        <v>1.0186364539999999</v>
      </c>
      <c r="DA2092" s="96">
        <v>1.011538423</v>
      </c>
      <c r="DB2092" s="96">
        <v>1.026415018</v>
      </c>
      <c r="DC2092">
        <v>2013</v>
      </c>
      <c r="DD2092" s="6">
        <v>27611</v>
      </c>
      <c r="DE2092" s="96">
        <v>7.4690403000000002E-3</v>
      </c>
      <c r="DF2092" s="72">
        <v>749.85</v>
      </c>
      <c r="DG2092" s="96">
        <v>1</v>
      </c>
      <c r="DH2092" s="72">
        <v>749.85</v>
      </c>
      <c r="DI2092" s="72">
        <v>751.43618903000004</v>
      </c>
      <c r="DJ2092" s="96">
        <v>1</v>
      </c>
      <c r="DK2092" s="72">
        <v>749.85</v>
      </c>
      <c r="DL2092" s="96">
        <v>1</v>
      </c>
      <c r="DM2092" s="72">
        <v>749.85</v>
      </c>
      <c r="DN2092" s="96">
        <v>1</v>
      </c>
      <c r="DO2092" s="96">
        <v>2.2824000000000001E-2</v>
      </c>
      <c r="DP2092" s="72">
        <v>17.11</v>
      </c>
      <c r="DQ2092" s="72">
        <v>732.74</v>
      </c>
      <c r="DR2092" t="s">
        <v>177</v>
      </c>
      <c r="DT2092" t="s">
        <v>561</v>
      </c>
    </row>
    <row r="2093" spans="1:124" x14ac:dyDescent="0.3">
      <c r="A2093" t="s">
        <v>40</v>
      </c>
      <c r="B2093">
        <v>36450</v>
      </c>
      <c r="C2093" s="95">
        <v>8745</v>
      </c>
      <c r="D2093" s="95">
        <v>40201479</v>
      </c>
      <c r="E2093" s="95">
        <v>8560</v>
      </c>
      <c r="F2093" s="95">
        <v>29968957</v>
      </c>
      <c r="G2093" s="95">
        <v>3101</v>
      </c>
      <c r="H2093" s="95">
        <v>9060745</v>
      </c>
      <c r="I2093" s="95">
        <v>2790</v>
      </c>
      <c r="J2093" s="95">
        <v>9070940</v>
      </c>
      <c r="K2093" s="95">
        <v>8651</v>
      </c>
      <c r="L2093" s="95">
        <v>41424254</v>
      </c>
      <c r="M2093" s="95">
        <v>8436</v>
      </c>
      <c r="N2093" s="95">
        <v>30937048</v>
      </c>
      <c r="O2093" s="95">
        <v>3061</v>
      </c>
      <c r="P2093" s="95">
        <v>8910405</v>
      </c>
      <c r="Q2093" s="95">
        <v>2766</v>
      </c>
      <c r="R2093" s="95">
        <v>9248803</v>
      </c>
      <c r="S2093" s="95">
        <v>7955</v>
      </c>
      <c r="T2093" s="95">
        <v>38342883</v>
      </c>
      <c r="U2093" s="95">
        <v>7671</v>
      </c>
      <c r="V2093" s="95">
        <v>29363795</v>
      </c>
      <c r="W2093" s="95">
        <v>3025</v>
      </c>
      <c r="X2093" s="95">
        <v>9416270</v>
      </c>
      <c r="Y2093" s="95">
        <v>2720</v>
      </c>
      <c r="Z2093" s="95">
        <v>10555916</v>
      </c>
      <c r="AA2093" s="95">
        <v>7941</v>
      </c>
      <c r="AB2093" s="95">
        <v>37108890</v>
      </c>
      <c r="AC2093" s="95">
        <v>7616</v>
      </c>
      <c r="AD2093" s="95">
        <v>31517184</v>
      </c>
      <c r="AE2093" s="95">
        <v>3070</v>
      </c>
      <c r="AF2093" s="95">
        <v>9999180</v>
      </c>
      <c r="AG2093" s="95">
        <v>2766</v>
      </c>
      <c r="AH2093" s="95">
        <v>11473915</v>
      </c>
      <c r="AI2093" s="95">
        <v>7597</v>
      </c>
      <c r="AJ2093" s="95">
        <v>34988921.670000002</v>
      </c>
      <c r="AK2093" s="95">
        <v>7250</v>
      </c>
      <c r="AL2093" s="95">
        <v>31978581.52</v>
      </c>
      <c r="AM2093" s="95">
        <v>3156</v>
      </c>
      <c r="AN2093" s="95">
        <v>11194667.43</v>
      </c>
      <c r="AO2093" s="95">
        <v>2868</v>
      </c>
      <c r="AP2093" s="95">
        <v>12496318.59</v>
      </c>
      <c r="AQ2093" s="72">
        <v>346.55</v>
      </c>
      <c r="AR2093" s="72">
        <v>286.64</v>
      </c>
      <c r="AS2093" s="72">
        <v>633.19000000000005</v>
      </c>
      <c r="AT2093" s="95">
        <v>49262224</v>
      </c>
      <c r="AU2093" s="95">
        <v>39039897</v>
      </c>
      <c r="AV2093" s="95">
        <v>11846</v>
      </c>
      <c r="AW2093" s="95">
        <v>11350</v>
      </c>
      <c r="AX2093" s="72">
        <v>358.14</v>
      </c>
      <c r="AY2093" s="72">
        <v>298.95</v>
      </c>
      <c r="AZ2093" s="72">
        <v>657.09</v>
      </c>
      <c r="BA2093" s="95">
        <v>50334659</v>
      </c>
      <c r="BB2093" s="95">
        <v>40185851</v>
      </c>
      <c r="BC2093" s="95">
        <v>11712</v>
      </c>
      <c r="BD2093" s="95">
        <v>11202</v>
      </c>
      <c r="BE2093" s="72">
        <v>362.47</v>
      </c>
      <c r="BF2093" s="72">
        <v>320.14999999999998</v>
      </c>
      <c r="BG2093" s="72">
        <v>682.62</v>
      </c>
      <c r="BH2093" s="95">
        <v>47759153</v>
      </c>
      <c r="BI2093" s="95">
        <v>39919711</v>
      </c>
      <c r="BJ2093" s="95">
        <v>10980</v>
      </c>
      <c r="BK2093" s="95">
        <v>10391</v>
      </c>
      <c r="BL2093" s="72">
        <v>356.52</v>
      </c>
      <c r="BM2093" s="72">
        <v>345.08</v>
      </c>
      <c r="BN2093" s="72">
        <v>701.6</v>
      </c>
      <c r="BO2093" s="95">
        <v>47108070</v>
      </c>
      <c r="BP2093" s="95">
        <v>42991099</v>
      </c>
      <c r="BQ2093" s="95">
        <v>11011</v>
      </c>
      <c r="BR2093" s="95">
        <v>10382</v>
      </c>
      <c r="BS2093" s="72">
        <v>357.91</v>
      </c>
      <c r="BT2093" s="72">
        <v>366.3</v>
      </c>
      <c r="BU2093" s="72">
        <v>724.21</v>
      </c>
      <c r="BV2093" s="95">
        <v>46183589.100000001</v>
      </c>
      <c r="BW2093" s="95">
        <v>44474900.109999999</v>
      </c>
      <c r="BX2093" s="95">
        <v>10753</v>
      </c>
      <c r="BY2093" s="95">
        <v>10118</v>
      </c>
      <c r="BZ2093" s="95">
        <v>11610</v>
      </c>
      <c r="CA2093" s="95">
        <v>11466</v>
      </c>
      <c r="CB2093" s="95">
        <v>10696</v>
      </c>
      <c r="CC2093" s="95">
        <v>10712</v>
      </c>
      <c r="CD2093" s="95">
        <v>10442</v>
      </c>
      <c r="CE2093" s="72">
        <v>650.75523149000003</v>
      </c>
      <c r="CF2093" s="72">
        <v>676.59346364999999</v>
      </c>
      <c r="CG2093" s="72">
        <v>712.40329333</v>
      </c>
      <c r="CH2093" s="72">
        <v>716.50152150999998</v>
      </c>
      <c r="CI2093" s="72">
        <v>731.52548966999996</v>
      </c>
      <c r="CJ2093" s="96">
        <v>0.97300792889999999</v>
      </c>
      <c r="CK2093" s="96">
        <v>0.97117402890000004</v>
      </c>
      <c r="CL2093" s="96">
        <v>0.95819321219999998</v>
      </c>
      <c r="CM2093" s="96">
        <v>0.97920238680000005</v>
      </c>
      <c r="CN2093" s="96">
        <v>0.98999967909999997</v>
      </c>
      <c r="CO2093" s="96">
        <v>1.0284353318999999</v>
      </c>
      <c r="CP2093" s="96">
        <v>0.94737648240000005</v>
      </c>
      <c r="CQ2093" s="96">
        <v>0.99584056389999998</v>
      </c>
      <c r="CR2093" s="96">
        <v>0.95133335740000002</v>
      </c>
      <c r="CS2093" s="95">
        <v>11084</v>
      </c>
      <c r="CT2093" s="95">
        <v>10937</v>
      </c>
      <c r="CU2093" s="95">
        <v>10190</v>
      </c>
      <c r="CV2093" s="95">
        <v>10235</v>
      </c>
      <c r="CW2093" s="95">
        <v>9992</v>
      </c>
      <c r="CX2093" s="96">
        <v>1.024613056</v>
      </c>
      <c r="CY2093" s="96">
        <v>1.038064903</v>
      </c>
      <c r="CZ2093" s="96">
        <v>1.034531394</v>
      </c>
      <c r="DA2093" s="96">
        <v>1.0169679570000001</v>
      </c>
      <c r="DB2093" s="96">
        <v>1.0276644349999999</v>
      </c>
      <c r="DC2093">
        <v>2013</v>
      </c>
      <c r="DD2093" s="6">
        <v>10688.6</v>
      </c>
      <c r="DE2093" s="96">
        <v>3.1462441999999999E-3</v>
      </c>
      <c r="DF2093" s="72">
        <v>728.32</v>
      </c>
      <c r="DG2093" s="96">
        <v>1</v>
      </c>
      <c r="DH2093" s="72">
        <v>728.32</v>
      </c>
      <c r="DI2093" s="72">
        <v>728.32</v>
      </c>
      <c r="DJ2093" s="96">
        <v>1</v>
      </c>
      <c r="DK2093" s="72">
        <v>728.32</v>
      </c>
      <c r="DL2093" s="96">
        <v>1</v>
      </c>
      <c r="DM2093" s="72">
        <v>728.32</v>
      </c>
      <c r="DN2093" s="96">
        <v>1</v>
      </c>
      <c r="DO2093" s="96">
        <v>8.7679999999999998E-3</v>
      </c>
      <c r="DP2093" s="72">
        <v>6.39</v>
      </c>
      <c r="DQ2093" s="72">
        <v>721.93</v>
      </c>
      <c r="DR2093" t="s">
        <v>40</v>
      </c>
      <c r="DT2093" t="s">
        <v>561</v>
      </c>
    </row>
    <row r="2094" spans="1:124" x14ac:dyDescent="0.3">
      <c r="A2094" t="s">
        <v>1316</v>
      </c>
      <c r="B2094">
        <v>36460</v>
      </c>
      <c r="C2094" s="95">
        <v>15759</v>
      </c>
      <c r="D2094" s="95">
        <v>66038898</v>
      </c>
      <c r="E2094" s="95">
        <v>15095</v>
      </c>
      <c r="F2094" s="95">
        <v>47534127</v>
      </c>
      <c r="G2094" s="95">
        <v>2985</v>
      </c>
      <c r="H2094" s="95">
        <v>9722833</v>
      </c>
      <c r="I2094" s="95">
        <v>2516</v>
      </c>
      <c r="J2094" s="95">
        <v>8694234</v>
      </c>
      <c r="K2094" s="95">
        <v>15434</v>
      </c>
      <c r="L2094" s="95">
        <v>63766129</v>
      </c>
      <c r="M2094" s="95">
        <v>14671</v>
      </c>
      <c r="N2094" s="95">
        <v>47296541</v>
      </c>
      <c r="O2094" s="95">
        <v>3031</v>
      </c>
      <c r="P2094" s="95">
        <v>10905466</v>
      </c>
      <c r="Q2094" s="95">
        <v>2560</v>
      </c>
      <c r="R2094" s="95">
        <v>9673472</v>
      </c>
      <c r="S2094" s="95">
        <v>14349</v>
      </c>
      <c r="T2094" s="95">
        <v>61203951</v>
      </c>
      <c r="U2094" s="95">
        <v>13472</v>
      </c>
      <c r="V2094" s="95">
        <v>47499607</v>
      </c>
      <c r="W2094" s="95">
        <v>3050</v>
      </c>
      <c r="X2094" s="95">
        <v>10288795</v>
      </c>
      <c r="Y2094" s="95">
        <v>2583</v>
      </c>
      <c r="Z2094" s="95">
        <v>10212270</v>
      </c>
      <c r="AA2094" s="95">
        <v>14204</v>
      </c>
      <c r="AB2094" s="95">
        <v>55450279</v>
      </c>
      <c r="AC2094" s="95">
        <v>13280</v>
      </c>
      <c r="AD2094" s="95">
        <v>50024123</v>
      </c>
      <c r="AE2094" s="95">
        <v>3184</v>
      </c>
      <c r="AF2094" s="95">
        <v>11351804</v>
      </c>
      <c r="AG2094" s="95">
        <v>2719</v>
      </c>
      <c r="AH2094" s="95">
        <v>11709487</v>
      </c>
      <c r="AI2094" s="95">
        <v>13011</v>
      </c>
      <c r="AJ2094" s="95">
        <v>51194883.420000002</v>
      </c>
      <c r="AK2094" s="95">
        <v>11982</v>
      </c>
      <c r="AL2094" s="95">
        <v>47945234.920000002</v>
      </c>
      <c r="AM2094" s="95">
        <v>3479</v>
      </c>
      <c r="AN2094" s="95">
        <v>12012421</v>
      </c>
      <c r="AO2094" s="95">
        <v>2996</v>
      </c>
      <c r="AP2094" s="95">
        <v>13407941</v>
      </c>
      <c r="AQ2094" s="72">
        <v>336.83</v>
      </c>
      <c r="AR2094" s="72">
        <v>266.07</v>
      </c>
      <c r="AS2094" s="72">
        <v>602.9</v>
      </c>
      <c r="AT2094" s="95">
        <v>75761731</v>
      </c>
      <c r="AU2094" s="95">
        <v>56228361</v>
      </c>
      <c r="AV2094" s="95">
        <v>18744</v>
      </c>
      <c r="AW2094" s="95">
        <v>17611</v>
      </c>
      <c r="AX2094" s="72">
        <v>337</v>
      </c>
      <c r="AY2094" s="72">
        <v>275.52</v>
      </c>
      <c r="AZ2094" s="72">
        <v>612.52</v>
      </c>
      <c r="BA2094" s="95">
        <v>74671595</v>
      </c>
      <c r="BB2094" s="95">
        <v>56970013</v>
      </c>
      <c r="BC2094" s="95">
        <v>18465</v>
      </c>
      <c r="BD2094" s="95">
        <v>17231</v>
      </c>
      <c r="BE2094" s="72">
        <v>342.42</v>
      </c>
      <c r="BF2094" s="72">
        <v>299.55</v>
      </c>
      <c r="BG2094" s="72">
        <v>641.97</v>
      </c>
      <c r="BH2094" s="95">
        <v>71492746</v>
      </c>
      <c r="BI2094" s="95">
        <v>57711877</v>
      </c>
      <c r="BJ2094" s="95">
        <v>17399</v>
      </c>
      <c r="BK2094" s="95">
        <v>16055</v>
      </c>
      <c r="BL2094" s="72">
        <v>320.14999999999998</v>
      </c>
      <c r="BM2094" s="72">
        <v>321.55</v>
      </c>
      <c r="BN2094" s="72">
        <v>641.70000000000005</v>
      </c>
      <c r="BO2094" s="95">
        <v>66802083</v>
      </c>
      <c r="BP2094" s="95">
        <v>61733610</v>
      </c>
      <c r="BQ2094" s="95">
        <v>17388</v>
      </c>
      <c r="BR2094" s="95">
        <v>15999</v>
      </c>
      <c r="BS2094" s="72">
        <v>319.42</v>
      </c>
      <c r="BT2094" s="72">
        <v>341.35</v>
      </c>
      <c r="BU2094" s="72">
        <v>660.77</v>
      </c>
      <c r="BV2094" s="95">
        <v>63207304.420000002</v>
      </c>
      <c r="BW2094" s="95">
        <v>61353175.920000002</v>
      </c>
      <c r="BX2094" s="95">
        <v>16490</v>
      </c>
      <c r="BY2094" s="95">
        <v>14978</v>
      </c>
      <c r="BZ2094" s="95">
        <v>18204</v>
      </c>
      <c r="CA2094" s="95">
        <v>17870</v>
      </c>
      <c r="CB2094" s="95">
        <v>16751</v>
      </c>
      <c r="CC2094" s="95">
        <v>16729</v>
      </c>
      <c r="CD2094" s="95">
        <v>15750</v>
      </c>
      <c r="CE2094" s="72">
        <v>650.75523149000003</v>
      </c>
      <c r="CF2094" s="72">
        <v>676.59346364999999</v>
      </c>
      <c r="CG2094" s="72">
        <v>712.40329333</v>
      </c>
      <c r="CH2094" s="72">
        <v>716.50152150999998</v>
      </c>
      <c r="CI2094" s="72">
        <v>731.52548966999996</v>
      </c>
      <c r="CJ2094" s="96">
        <v>0.92646201029999997</v>
      </c>
      <c r="CK2094" s="96">
        <v>0.90529990739999999</v>
      </c>
      <c r="CL2094" s="96">
        <v>0.90113283590000004</v>
      </c>
      <c r="CM2094" s="96">
        <v>0.89560172689999995</v>
      </c>
      <c r="CN2094" s="96">
        <v>0.90327679530000005</v>
      </c>
      <c r="CO2094" s="96">
        <v>0.99582576450000004</v>
      </c>
      <c r="CP2094" s="96">
        <v>0.91015385169999996</v>
      </c>
      <c r="CQ2094" s="96">
        <v>0.99584056389999998</v>
      </c>
      <c r="CR2094" s="96">
        <v>0.91395526019999995</v>
      </c>
      <c r="CS2094" s="95">
        <v>17714</v>
      </c>
      <c r="CT2094" s="95">
        <v>17555</v>
      </c>
      <c r="CU2094" s="95">
        <v>16522</v>
      </c>
      <c r="CV2094" s="95">
        <v>16329</v>
      </c>
      <c r="CW2094" s="95">
        <v>15262</v>
      </c>
      <c r="CX2094" s="96">
        <v>1.0062537760000001</v>
      </c>
      <c r="CY2094" s="96">
        <v>0.99868605499999996</v>
      </c>
      <c r="CZ2094" s="96">
        <v>0.99093726100000001</v>
      </c>
      <c r="DA2094" s="96">
        <v>0.98814998300000001</v>
      </c>
      <c r="DB2094" s="96">
        <v>0.99393685700000001</v>
      </c>
      <c r="DC2094">
        <v>2013</v>
      </c>
      <c r="DD2094" s="6">
        <v>16374.8</v>
      </c>
      <c r="DE2094" s="96">
        <v>4.424122E-3</v>
      </c>
      <c r="DF2094" s="72">
        <v>698.8</v>
      </c>
      <c r="DG2094" s="96">
        <v>1</v>
      </c>
      <c r="DH2094" s="72">
        <v>698.8</v>
      </c>
      <c r="DI2094" s="72">
        <v>750.26413190999995</v>
      </c>
      <c r="DJ2094" s="96">
        <v>1</v>
      </c>
      <c r="DK2094" s="72">
        <v>698.8</v>
      </c>
      <c r="DL2094" s="96">
        <v>1</v>
      </c>
      <c r="DM2094" s="72">
        <v>698.8</v>
      </c>
      <c r="DN2094" s="96">
        <v>1</v>
      </c>
      <c r="DO2094" s="96">
        <v>1.3604E-2</v>
      </c>
      <c r="DP2094" s="72">
        <v>9.51</v>
      </c>
      <c r="DQ2094" s="72">
        <v>689.29</v>
      </c>
      <c r="DR2094" t="s">
        <v>1316</v>
      </c>
      <c r="DT2094" t="s">
        <v>561</v>
      </c>
    </row>
    <row r="2095" spans="1:124" x14ac:dyDescent="0.3">
      <c r="A2095" t="s">
        <v>134</v>
      </c>
      <c r="B2095">
        <v>36470</v>
      </c>
      <c r="C2095" s="95">
        <v>6398</v>
      </c>
      <c r="D2095" s="95">
        <v>26525253</v>
      </c>
      <c r="E2095" s="95">
        <v>6208</v>
      </c>
      <c r="F2095" s="95">
        <v>19406344</v>
      </c>
      <c r="G2095" s="95">
        <v>902</v>
      </c>
      <c r="H2095" s="95">
        <v>3894476</v>
      </c>
      <c r="I2095" s="95">
        <v>789</v>
      </c>
      <c r="J2095" s="95">
        <v>2617448</v>
      </c>
      <c r="K2095" s="95">
        <v>6260</v>
      </c>
      <c r="L2095" s="95">
        <v>26803442</v>
      </c>
      <c r="M2095" s="95">
        <v>6061</v>
      </c>
      <c r="N2095" s="95">
        <v>20150531</v>
      </c>
      <c r="O2095" s="95">
        <v>913</v>
      </c>
      <c r="P2095" s="95">
        <v>3061851</v>
      </c>
      <c r="Q2095" s="95">
        <v>779</v>
      </c>
      <c r="R2095" s="95">
        <v>2583916</v>
      </c>
      <c r="S2095" s="95">
        <v>5749</v>
      </c>
      <c r="T2095" s="95">
        <v>24726707</v>
      </c>
      <c r="U2095" s="95">
        <v>5526</v>
      </c>
      <c r="V2095" s="95">
        <v>19597460</v>
      </c>
      <c r="W2095" s="95">
        <v>956</v>
      </c>
      <c r="X2095" s="95">
        <v>3934033</v>
      </c>
      <c r="Y2095" s="95">
        <v>820</v>
      </c>
      <c r="Z2095" s="95">
        <v>3040340</v>
      </c>
      <c r="AA2095" s="95">
        <v>5782</v>
      </c>
      <c r="AB2095" s="95">
        <v>22967150</v>
      </c>
      <c r="AC2095" s="95">
        <v>5551</v>
      </c>
      <c r="AD2095" s="95">
        <v>21058357</v>
      </c>
      <c r="AE2095" s="95">
        <v>968</v>
      </c>
      <c r="AF2095" s="95">
        <v>3777767</v>
      </c>
      <c r="AG2095" s="95">
        <v>842</v>
      </c>
      <c r="AH2095" s="95">
        <v>3627252</v>
      </c>
      <c r="AI2095" s="95">
        <v>5212</v>
      </c>
      <c r="AJ2095" s="95">
        <v>21606736</v>
      </c>
      <c r="AK2095" s="95">
        <v>4957</v>
      </c>
      <c r="AL2095" s="95">
        <v>19085610.710000001</v>
      </c>
      <c r="AM2095" s="95">
        <v>989</v>
      </c>
      <c r="AN2095" s="95">
        <v>3341687</v>
      </c>
      <c r="AO2095" s="95">
        <v>867</v>
      </c>
      <c r="AP2095" s="95">
        <v>3667445</v>
      </c>
      <c r="AQ2095" s="72">
        <v>347.26</v>
      </c>
      <c r="AR2095" s="72">
        <v>262.3</v>
      </c>
      <c r="AS2095" s="72">
        <v>609.55999999999995</v>
      </c>
      <c r="AT2095" s="95">
        <v>30419729</v>
      </c>
      <c r="AU2095" s="95">
        <v>22023792</v>
      </c>
      <c r="AV2095" s="95">
        <v>7300</v>
      </c>
      <c r="AW2095" s="95">
        <v>6997</v>
      </c>
      <c r="AX2095" s="72">
        <v>346.96</v>
      </c>
      <c r="AY2095" s="72">
        <v>276.98</v>
      </c>
      <c r="AZ2095" s="72">
        <v>623.94000000000005</v>
      </c>
      <c r="BA2095" s="95">
        <v>29865293</v>
      </c>
      <c r="BB2095" s="95">
        <v>22734447</v>
      </c>
      <c r="BC2095" s="95">
        <v>7173</v>
      </c>
      <c r="BD2095" s="95">
        <v>6840</v>
      </c>
      <c r="BE2095" s="72">
        <v>356.21</v>
      </c>
      <c r="BF2095" s="72">
        <v>297.27</v>
      </c>
      <c r="BG2095" s="72">
        <v>653.48</v>
      </c>
      <c r="BH2095" s="95">
        <v>28660740</v>
      </c>
      <c r="BI2095" s="95">
        <v>22637800</v>
      </c>
      <c r="BJ2095" s="95">
        <v>6705</v>
      </c>
      <c r="BK2095" s="95">
        <v>6346</v>
      </c>
      <c r="BL2095" s="72">
        <v>330.18</v>
      </c>
      <c r="BM2095" s="72">
        <v>321.77999999999997</v>
      </c>
      <c r="BN2095" s="72">
        <v>651.96</v>
      </c>
      <c r="BO2095" s="95">
        <v>26744917</v>
      </c>
      <c r="BP2095" s="95">
        <v>24685609</v>
      </c>
      <c r="BQ2095" s="95">
        <v>6750</v>
      </c>
      <c r="BR2095" s="95">
        <v>6393</v>
      </c>
      <c r="BS2095" s="72">
        <v>335.27</v>
      </c>
      <c r="BT2095" s="72">
        <v>325.56</v>
      </c>
      <c r="BU2095" s="72">
        <v>660.83</v>
      </c>
      <c r="BV2095" s="95">
        <v>24948423</v>
      </c>
      <c r="BW2095" s="95">
        <v>22753055.710000001</v>
      </c>
      <c r="BX2095" s="95">
        <v>6201</v>
      </c>
      <c r="BY2095" s="95">
        <v>5824</v>
      </c>
      <c r="BZ2095" s="95">
        <v>7156</v>
      </c>
      <c r="CA2095" s="95">
        <v>7012</v>
      </c>
      <c r="CB2095" s="95">
        <v>6532</v>
      </c>
      <c r="CC2095" s="95">
        <v>6581</v>
      </c>
      <c r="CD2095" s="95">
        <v>6017</v>
      </c>
      <c r="CE2095" s="72">
        <v>650.75523149000003</v>
      </c>
      <c r="CF2095" s="72">
        <v>676.59346364999999</v>
      </c>
      <c r="CG2095" s="72">
        <v>712.40329333</v>
      </c>
      <c r="CH2095" s="72">
        <v>716.50152150999998</v>
      </c>
      <c r="CI2095" s="72">
        <v>731.52548966999996</v>
      </c>
      <c r="CJ2095" s="96">
        <v>0.93669627300000002</v>
      </c>
      <c r="CK2095" s="96">
        <v>0.92217858070000003</v>
      </c>
      <c r="CL2095" s="96">
        <v>0.91728941470000003</v>
      </c>
      <c r="CM2095" s="96">
        <v>0.90992130569999996</v>
      </c>
      <c r="CN2095" s="96">
        <v>0.90335881569999998</v>
      </c>
      <c r="CO2095" s="96">
        <v>0.95667772110000004</v>
      </c>
      <c r="CP2095" s="96">
        <v>0.95945463949999998</v>
      </c>
      <c r="CQ2095" s="96">
        <v>0.99584056389999998</v>
      </c>
      <c r="CR2095" s="96">
        <v>0.96346196090000003</v>
      </c>
      <c r="CS2095" s="95">
        <v>6724</v>
      </c>
      <c r="CT2095" s="95">
        <v>6609</v>
      </c>
      <c r="CU2095" s="95">
        <v>6152</v>
      </c>
      <c r="CV2095" s="95">
        <v>6163</v>
      </c>
      <c r="CW2095" s="95">
        <v>5616</v>
      </c>
      <c r="CX2095" s="96">
        <v>0.95213097000000002</v>
      </c>
      <c r="CY2095" s="96">
        <v>0.96044914699999995</v>
      </c>
      <c r="CZ2095" s="96">
        <v>0.95278885700000004</v>
      </c>
      <c r="DA2095" s="96">
        <v>0.95029531300000003</v>
      </c>
      <c r="DB2095" s="96">
        <v>0.96894732100000003</v>
      </c>
      <c r="DC2095">
        <v>2013</v>
      </c>
      <c r="DD2095" s="6">
        <v>6480</v>
      </c>
      <c r="DE2095" s="96">
        <v>4.7392490000000001E-3</v>
      </c>
      <c r="DF2095" s="72">
        <v>736.42</v>
      </c>
      <c r="DG2095" s="96">
        <v>1</v>
      </c>
      <c r="DH2095" s="72">
        <v>736.42</v>
      </c>
      <c r="DI2095" s="72">
        <v>724.35825947000001</v>
      </c>
      <c r="DJ2095" s="96">
        <v>1</v>
      </c>
      <c r="DK2095" s="72">
        <v>736.42</v>
      </c>
      <c r="DL2095" s="96">
        <v>1</v>
      </c>
      <c r="DM2095" s="72">
        <v>736.42</v>
      </c>
      <c r="DN2095" s="96">
        <v>1</v>
      </c>
      <c r="DO2095" s="96">
        <v>1.6669E-2</v>
      </c>
      <c r="DP2095" s="72">
        <v>12.28</v>
      </c>
      <c r="DQ2095" s="72">
        <v>724.14</v>
      </c>
      <c r="DR2095" t="s">
        <v>134</v>
      </c>
      <c r="DT2095" t="s">
        <v>561</v>
      </c>
    </row>
    <row r="2096" spans="1:124" x14ac:dyDescent="0.3">
      <c r="A2096" t="s">
        <v>1317</v>
      </c>
      <c r="B2096">
        <v>36480</v>
      </c>
      <c r="C2096" s="95">
        <v>33033</v>
      </c>
      <c r="D2096" s="95">
        <v>167016705</v>
      </c>
      <c r="E2096" s="95">
        <v>31874</v>
      </c>
      <c r="F2096" s="95">
        <v>116681718</v>
      </c>
      <c r="G2096" s="95">
        <v>5590</v>
      </c>
      <c r="H2096" s="95">
        <v>21909789</v>
      </c>
      <c r="I2096" s="95">
        <v>4733</v>
      </c>
      <c r="J2096" s="95">
        <v>17219627</v>
      </c>
      <c r="K2096" s="95">
        <v>33186</v>
      </c>
      <c r="L2096" s="95">
        <v>173946334</v>
      </c>
      <c r="M2096" s="95">
        <v>31840</v>
      </c>
      <c r="N2096" s="95">
        <v>122658133</v>
      </c>
      <c r="O2096" s="95">
        <v>5730</v>
      </c>
      <c r="P2096" s="95">
        <v>22553859</v>
      </c>
      <c r="Q2096" s="95">
        <v>4840</v>
      </c>
      <c r="R2096" s="95">
        <v>18188880</v>
      </c>
      <c r="S2096" s="95">
        <v>31274</v>
      </c>
      <c r="T2096" s="95">
        <v>169957898</v>
      </c>
      <c r="U2096" s="95">
        <v>29701</v>
      </c>
      <c r="V2096" s="95">
        <v>118709865</v>
      </c>
      <c r="W2096" s="95">
        <v>5943</v>
      </c>
      <c r="X2096" s="95">
        <v>25111910</v>
      </c>
      <c r="Y2096" s="95">
        <v>5021</v>
      </c>
      <c r="Z2096" s="95">
        <v>19843496</v>
      </c>
      <c r="AA2096" s="95">
        <v>31147</v>
      </c>
      <c r="AB2096" s="95">
        <v>157647837</v>
      </c>
      <c r="AC2096" s="95">
        <v>29494</v>
      </c>
      <c r="AD2096" s="95">
        <v>123288834</v>
      </c>
      <c r="AE2096" s="95">
        <v>6199</v>
      </c>
      <c r="AF2096" s="95">
        <v>26819626</v>
      </c>
      <c r="AG2096" s="95">
        <v>5335</v>
      </c>
      <c r="AH2096" s="95">
        <v>23644481</v>
      </c>
      <c r="AI2096" s="95">
        <v>28801</v>
      </c>
      <c r="AJ2096" s="95">
        <v>147218331.41999999</v>
      </c>
      <c r="AK2096" s="95">
        <v>26998</v>
      </c>
      <c r="AL2096" s="95">
        <v>115935645.52</v>
      </c>
      <c r="AM2096" s="95">
        <v>6485</v>
      </c>
      <c r="AN2096" s="95">
        <v>27885396.379999999</v>
      </c>
      <c r="AO2096" s="95">
        <v>5667</v>
      </c>
      <c r="AP2096" s="95">
        <v>25670319.960000001</v>
      </c>
      <c r="AQ2096" s="72">
        <v>407.63</v>
      </c>
      <c r="AR2096" s="72">
        <v>304.82</v>
      </c>
      <c r="AS2096" s="72">
        <v>712.45</v>
      </c>
      <c r="AT2096" s="95">
        <v>188926494</v>
      </c>
      <c r="AU2096" s="95">
        <v>133901345</v>
      </c>
      <c r="AV2096" s="95">
        <v>38623</v>
      </c>
      <c r="AW2096" s="95">
        <v>36607</v>
      </c>
      <c r="AX2096" s="72">
        <v>420.78</v>
      </c>
      <c r="AY2096" s="72">
        <v>319.99</v>
      </c>
      <c r="AZ2096" s="72">
        <v>740.77</v>
      </c>
      <c r="BA2096" s="95">
        <v>196500193</v>
      </c>
      <c r="BB2096" s="95">
        <v>140847013</v>
      </c>
      <c r="BC2096" s="95">
        <v>38916</v>
      </c>
      <c r="BD2096" s="95">
        <v>36680</v>
      </c>
      <c r="BE2096" s="72">
        <v>436.78</v>
      </c>
      <c r="BF2096" s="72">
        <v>332.53</v>
      </c>
      <c r="BG2096" s="72">
        <v>769.31</v>
      </c>
      <c r="BH2096" s="95">
        <v>195069808</v>
      </c>
      <c r="BI2096" s="95">
        <v>138553361</v>
      </c>
      <c r="BJ2096" s="95">
        <v>37217</v>
      </c>
      <c r="BK2096" s="95">
        <v>34722</v>
      </c>
      <c r="BL2096" s="72">
        <v>411.62</v>
      </c>
      <c r="BM2096" s="72">
        <v>351.56</v>
      </c>
      <c r="BN2096" s="72">
        <v>763.18</v>
      </c>
      <c r="BO2096" s="95">
        <v>184467463</v>
      </c>
      <c r="BP2096" s="95">
        <v>146933315</v>
      </c>
      <c r="BQ2096" s="95">
        <v>37346</v>
      </c>
      <c r="BR2096" s="95">
        <v>34829</v>
      </c>
      <c r="BS2096" s="72">
        <v>413.53</v>
      </c>
      <c r="BT2096" s="72">
        <v>361.26</v>
      </c>
      <c r="BU2096" s="72">
        <v>774.79</v>
      </c>
      <c r="BV2096" s="95">
        <v>175103727.80000001</v>
      </c>
      <c r="BW2096" s="95">
        <v>141605965.47999999</v>
      </c>
      <c r="BX2096" s="95">
        <v>35286</v>
      </c>
      <c r="BY2096" s="95">
        <v>32665</v>
      </c>
      <c r="BZ2096" s="95">
        <v>37662</v>
      </c>
      <c r="CA2096" s="95">
        <v>37837</v>
      </c>
      <c r="CB2096" s="95">
        <v>36014</v>
      </c>
      <c r="CC2096" s="95">
        <v>36151</v>
      </c>
      <c r="CD2096" s="95">
        <v>34004</v>
      </c>
      <c r="CE2096" s="72">
        <v>650.75523149000003</v>
      </c>
      <c r="CF2096" s="72">
        <v>676.59346364999999</v>
      </c>
      <c r="CG2096" s="72">
        <v>712.40329333</v>
      </c>
      <c r="CH2096" s="72">
        <v>716.50152150999998</v>
      </c>
      <c r="CI2096" s="72">
        <v>731.52548966999996</v>
      </c>
      <c r="CJ2096" s="96">
        <v>1.0948048751999999</v>
      </c>
      <c r="CK2096" s="96">
        <v>1.0948524333</v>
      </c>
      <c r="CL2096" s="96">
        <v>1.079879904</v>
      </c>
      <c r="CM2096" s="96">
        <v>1.0651477730000001</v>
      </c>
      <c r="CN2096" s="96">
        <v>1.059142861</v>
      </c>
      <c r="CO2096" s="96">
        <v>1.0821023756999999</v>
      </c>
      <c r="CP2096" s="96">
        <v>0.99691636719999999</v>
      </c>
      <c r="CQ2096" s="96">
        <v>0.99584056389999998</v>
      </c>
      <c r="CR2096" s="96">
        <v>1.0010801538</v>
      </c>
      <c r="CS2096" s="95">
        <v>36807</v>
      </c>
      <c r="CT2096" s="95">
        <v>37248</v>
      </c>
      <c r="CU2096" s="95">
        <v>35309</v>
      </c>
      <c r="CV2096" s="95">
        <v>35532</v>
      </c>
      <c r="CW2096" s="95">
        <v>33239</v>
      </c>
      <c r="CX2096" s="96">
        <v>1.0857755760000001</v>
      </c>
      <c r="CY2096" s="96">
        <v>1.089478575</v>
      </c>
      <c r="CZ2096" s="96">
        <v>1.079019497</v>
      </c>
      <c r="DA2096" s="96">
        <v>1.082683863</v>
      </c>
      <c r="DB2096" s="96">
        <v>1.072422295</v>
      </c>
      <c r="DC2096">
        <v>2013</v>
      </c>
      <c r="DD2096" s="6">
        <v>35100.6</v>
      </c>
      <c r="DE2096" s="96">
        <v>5.8295795999999999E-3</v>
      </c>
      <c r="DF2096" s="72">
        <v>764.34</v>
      </c>
      <c r="DG2096" s="96">
        <v>1</v>
      </c>
      <c r="DH2096" s="72">
        <v>764.34</v>
      </c>
      <c r="DI2096" s="72">
        <v>751.43618903000004</v>
      </c>
      <c r="DJ2096" s="96">
        <v>1</v>
      </c>
      <c r="DK2096" s="72">
        <v>764.34</v>
      </c>
      <c r="DL2096" s="96">
        <v>1</v>
      </c>
      <c r="DM2096" s="72">
        <v>764.34</v>
      </c>
      <c r="DN2096" s="96">
        <v>1</v>
      </c>
      <c r="DO2096" s="96">
        <v>1.6893999999999999E-2</v>
      </c>
      <c r="DP2096" s="72">
        <v>12.91</v>
      </c>
      <c r="DQ2096" s="72">
        <v>751.43</v>
      </c>
      <c r="DR2096" t="s">
        <v>1317</v>
      </c>
      <c r="DT2096" t="s">
        <v>561</v>
      </c>
    </row>
    <row r="2097" spans="1:124" x14ac:dyDescent="0.3">
      <c r="A2097" t="s">
        <v>605</v>
      </c>
      <c r="B2097">
        <v>36490</v>
      </c>
      <c r="C2097" s="95">
        <v>41320</v>
      </c>
      <c r="D2097" s="95">
        <v>218549745</v>
      </c>
      <c r="E2097" s="95">
        <v>39562</v>
      </c>
      <c r="F2097" s="95">
        <v>135926008</v>
      </c>
      <c r="G2097" s="95">
        <v>10824</v>
      </c>
      <c r="H2097" s="95">
        <v>47003041</v>
      </c>
      <c r="I2097" s="95">
        <v>9345</v>
      </c>
      <c r="J2097" s="95">
        <v>32043946</v>
      </c>
      <c r="K2097" s="95">
        <v>41086</v>
      </c>
      <c r="L2097" s="95">
        <v>224511529</v>
      </c>
      <c r="M2097" s="95">
        <v>39252</v>
      </c>
      <c r="N2097" s="95">
        <v>140006344</v>
      </c>
      <c r="O2097" s="95">
        <v>11165</v>
      </c>
      <c r="P2097" s="95">
        <v>50710155</v>
      </c>
      <c r="Q2097" s="95">
        <v>9671</v>
      </c>
      <c r="R2097" s="95">
        <v>34552837</v>
      </c>
      <c r="S2097" s="95">
        <v>37503</v>
      </c>
      <c r="T2097" s="95">
        <v>215764648</v>
      </c>
      <c r="U2097" s="95">
        <v>35392</v>
      </c>
      <c r="V2097" s="95">
        <v>135531624</v>
      </c>
      <c r="W2097" s="95">
        <v>11430</v>
      </c>
      <c r="X2097" s="95">
        <v>53422190</v>
      </c>
      <c r="Y2097" s="95">
        <v>9925</v>
      </c>
      <c r="Z2097" s="95">
        <v>38229279</v>
      </c>
      <c r="AA2097" s="95">
        <v>36659</v>
      </c>
      <c r="AB2097" s="95">
        <v>199423882</v>
      </c>
      <c r="AC2097" s="95">
        <v>34482</v>
      </c>
      <c r="AD2097" s="95">
        <v>141794248</v>
      </c>
      <c r="AE2097" s="95">
        <v>11935</v>
      </c>
      <c r="AF2097" s="95">
        <v>64817946</v>
      </c>
      <c r="AG2097" s="95">
        <v>10505</v>
      </c>
      <c r="AH2097" s="95">
        <v>44749251</v>
      </c>
      <c r="AI2097" s="95">
        <v>33985</v>
      </c>
      <c r="AJ2097" s="95">
        <v>192047463.43000001</v>
      </c>
      <c r="AK2097" s="95">
        <v>31665</v>
      </c>
      <c r="AL2097" s="95">
        <v>136805446.25</v>
      </c>
      <c r="AM2097" s="95">
        <v>12444</v>
      </c>
      <c r="AN2097" s="95">
        <v>66860860</v>
      </c>
      <c r="AO2097" s="95">
        <v>11160</v>
      </c>
      <c r="AP2097" s="95">
        <v>50378669.969999999</v>
      </c>
      <c r="AQ2097" s="72">
        <v>424.39</v>
      </c>
      <c r="AR2097" s="72">
        <v>286.20999999999998</v>
      </c>
      <c r="AS2097" s="72">
        <v>710.6</v>
      </c>
      <c r="AT2097" s="95">
        <v>265552786</v>
      </c>
      <c r="AU2097" s="95">
        <v>167969954</v>
      </c>
      <c r="AV2097" s="95">
        <v>52144</v>
      </c>
      <c r="AW2097" s="95">
        <v>48907</v>
      </c>
      <c r="AX2097" s="72">
        <v>438.94</v>
      </c>
      <c r="AY2097" s="72">
        <v>297.33999999999997</v>
      </c>
      <c r="AZ2097" s="72">
        <v>736.28</v>
      </c>
      <c r="BA2097" s="95">
        <v>275221684</v>
      </c>
      <c r="BB2097" s="95">
        <v>174559181</v>
      </c>
      <c r="BC2097" s="95">
        <v>52251</v>
      </c>
      <c r="BD2097" s="95">
        <v>48923</v>
      </c>
      <c r="BE2097" s="72">
        <v>458.43</v>
      </c>
      <c r="BF2097" s="72">
        <v>319.52999999999997</v>
      </c>
      <c r="BG2097" s="72">
        <v>777.96</v>
      </c>
      <c r="BH2097" s="95">
        <v>269186838</v>
      </c>
      <c r="BI2097" s="95">
        <v>173760903</v>
      </c>
      <c r="BJ2097" s="95">
        <v>48933</v>
      </c>
      <c r="BK2097" s="95">
        <v>45317</v>
      </c>
      <c r="BL2097" s="72">
        <v>453.15</v>
      </c>
      <c r="BM2097" s="72">
        <v>345.55</v>
      </c>
      <c r="BN2097" s="72">
        <v>798.7</v>
      </c>
      <c r="BO2097" s="95">
        <v>264241828</v>
      </c>
      <c r="BP2097" s="95">
        <v>186543499</v>
      </c>
      <c r="BQ2097" s="95">
        <v>48594</v>
      </c>
      <c r="BR2097" s="95">
        <v>44987</v>
      </c>
      <c r="BS2097" s="72">
        <v>464.7</v>
      </c>
      <c r="BT2097" s="72">
        <v>364.24</v>
      </c>
      <c r="BU2097" s="72">
        <v>828.94</v>
      </c>
      <c r="BV2097" s="95">
        <v>258908323.43000001</v>
      </c>
      <c r="BW2097" s="95">
        <v>187184116.22</v>
      </c>
      <c r="BX2097" s="95">
        <v>46429</v>
      </c>
      <c r="BY2097" s="95">
        <v>42825</v>
      </c>
      <c r="BZ2097" s="95">
        <v>50601</v>
      </c>
      <c r="CA2097" s="95">
        <v>50646</v>
      </c>
      <c r="CB2097" s="95">
        <v>47190</v>
      </c>
      <c r="CC2097" s="95">
        <v>46882</v>
      </c>
      <c r="CD2097" s="95">
        <v>44666</v>
      </c>
      <c r="CE2097" s="72">
        <v>650.75523149000003</v>
      </c>
      <c r="CF2097" s="72">
        <v>676.59346364999999</v>
      </c>
      <c r="CG2097" s="72">
        <v>712.40329333</v>
      </c>
      <c r="CH2097" s="72">
        <v>716.50152150999998</v>
      </c>
      <c r="CI2097" s="72">
        <v>731.52548966999996</v>
      </c>
      <c r="CJ2097" s="96">
        <v>1.0919620244999999</v>
      </c>
      <c r="CK2097" s="96">
        <v>1.0882162473999999</v>
      </c>
      <c r="CL2097" s="96">
        <v>1.0920219029</v>
      </c>
      <c r="CM2097" s="96">
        <v>1.1147219873000001</v>
      </c>
      <c r="CN2097" s="96">
        <v>1.1331662555999999</v>
      </c>
      <c r="CO2097" s="96">
        <v>1.0849424918999999</v>
      </c>
      <c r="CP2097" s="96">
        <v>1.0175817537</v>
      </c>
      <c r="CQ2097" s="96">
        <v>0.99584056389999998</v>
      </c>
      <c r="CR2097" s="96">
        <v>1.0218318527000001</v>
      </c>
      <c r="CS2097" s="95">
        <v>48427</v>
      </c>
      <c r="CT2097" s="95">
        <v>48752</v>
      </c>
      <c r="CU2097" s="95">
        <v>45130</v>
      </c>
      <c r="CV2097" s="95">
        <v>44925</v>
      </c>
      <c r="CW2097" s="95">
        <v>42652</v>
      </c>
      <c r="CX2097" s="96">
        <v>1.073180021</v>
      </c>
      <c r="CY2097" s="96">
        <v>1.071919396</v>
      </c>
      <c r="CZ2097" s="96">
        <v>1.0765315360000001</v>
      </c>
      <c r="DA2097" s="96">
        <v>1.077702371</v>
      </c>
      <c r="DB2097" s="96">
        <v>1.129708787</v>
      </c>
      <c r="DC2097">
        <v>2013</v>
      </c>
      <c r="DD2097" s="6">
        <v>46191.8</v>
      </c>
      <c r="DE2097" s="96">
        <v>1.6872630699999999E-2</v>
      </c>
      <c r="DF2097" s="72">
        <v>771.52</v>
      </c>
      <c r="DG2097" s="96">
        <v>1</v>
      </c>
      <c r="DH2097" s="72">
        <v>771.52</v>
      </c>
      <c r="DI2097" s="72">
        <v>762.49853225000004</v>
      </c>
      <c r="DJ2097" s="96">
        <v>1</v>
      </c>
      <c r="DK2097" s="72">
        <v>771.52</v>
      </c>
      <c r="DL2097" s="96">
        <v>1</v>
      </c>
      <c r="DM2097" s="72">
        <v>771.52</v>
      </c>
      <c r="DN2097" s="96">
        <v>0.70746374249999999</v>
      </c>
      <c r="DO2097" s="96">
        <v>3.3924000000000003E-2</v>
      </c>
      <c r="DP2097" s="72">
        <v>18.52</v>
      </c>
      <c r="DQ2097" s="72">
        <v>753</v>
      </c>
      <c r="DR2097" t="s">
        <v>605</v>
      </c>
      <c r="DT2097" t="s">
        <v>561</v>
      </c>
    </row>
    <row r="2098" spans="1:124" x14ac:dyDescent="0.3">
      <c r="A2098" t="s">
        <v>45</v>
      </c>
      <c r="B2098">
        <v>36500</v>
      </c>
      <c r="C2098" s="95">
        <v>4188</v>
      </c>
      <c r="D2098" s="95">
        <v>19473235</v>
      </c>
      <c r="E2098" s="95">
        <v>4022</v>
      </c>
      <c r="F2098" s="95">
        <v>13630130</v>
      </c>
      <c r="G2098" s="95">
        <v>820</v>
      </c>
      <c r="H2098" s="95">
        <v>2357665</v>
      </c>
      <c r="I2098" s="95">
        <v>702</v>
      </c>
      <c r="J2098" s="95">
        <v>2377596</v>
      </c>
      <c r="K2098" s="95">
        <v>4079</v>
      </c>
      <c r="L2098" s="95">
        <v>18191272</v>
      </c>
      <c r="M2098" s="95">
        <v>3874</v>
      </c>
      <c r="N2098" s="95">
        <v>13040363</v>
      </c>
      <c r="O2098" s="95">
        <v>827</v>
      </c>
      <c r="P2098" s="95">
        <v>2617207</v>
      </c>
      <c r="Q2098" s="95">
        <v>709</v>
      </c>
      <c r="R2098" s="95">
        <v>2389263</v>
      </c>
      <c r="S2098" s="95">
        <v>3467</v>
      </c>
      <c r="T2098" s="95">
        <v>15686329</v>
      </c>
      <c r="U2098" s="95">
        <v>3251</v>
      </c>
      <c r="V2098" s="95">
        <v>11514985</v>
      </c>
      <c r="W2098" s="95">
        <v>808</v>
      </c>
      <c r="X2098" s="95">
        <v>2762638</v>
      </c>
      <c r="Y2098" s="95">
        <v>690</v>
      </c>
      <c r="Z2098" s="95">
        <v>2501302</v>
      </c>
      <c r="AA2098" s="95">
        <v>3428</v>
      </c>
      <c r="AB2098" s="95">
        <v>14221599</v>
      </c>
      <c r="AC2098" s="95">
        <v>3215</v>
      </c>
      <c r="AD2098" s="95">
        <v>12112902</v>
      </c>
      <c r="AE2098" s="95">
        <v>816</v>
      </c>
      <c r="AF2098" s="95">
        <v>3128557</v>
      </c>
      <c r="AG2098" s="95">
        <v>696</v>
      </c>
      <c r="AH2098" s="95">
        <v>2811297</v>
      </c>
      <c r="AI2098" s="95">
        <v>2872</v>
      </c>
      <c r="AJ2098" s="95">
        <v>12607627.51</v>
      </c>
      <c r="AK2098" s="95">
        <v>2636</v>
      </c>
      <c r="AL2098" s="95">
        <v>10331753.439999999</v>
      </c>
      <c r="AM2098" s="95">
        <v>833</v>
      </c>
      <c r="AN2098" s="95">
        <v>3232392</v>
      </c>
      <c r="AO2098" s="95">
        <v>705</v>
      </c>
      <c r="AP2098" s="95">
        <v>3047450.27</v>
      </c>
      <c r="AQ2098" s="72">
        <v>363.27</v>
      </c>
      <c r="AR2098" s="72">
        <v>282.38</v>
      </c>
      <c r="AS2098" s="72">
        <v>645.65</v>
      </c>
      <c r="AT2098" s="95">
        <v>21830900</v>
      </c>
      <c r="AU2098" s="95">
        <v>16007726</v>
      </c>
      <c r="AV2098" s="95">
        <v>5008</v>
      </c>
      <c r="AW2098" s="95">
        <v>4724</v>
      </c>
      <c r="AX2098" s="72">
        <v>353.45</v>
      </c>
      <c r="AY2098" s="72">
        <v>280.56</v>
      </c>
      <c r="AZ2098" s="72">
        <v>634.01</v>
      </c>
      <c r="BA2098" s="95">
        <v>20808479</v>
      </c>
      <c r="BB2098" s="95">
        <v>15429626</v>
      </c>
      <c r="BC2098" s="95">
        <v>4906</v>
      </c>
      <c r="BD2098" s="95">
        <v>4583</v>
      </c>
      <c r="BE2098" s="72">
        <v>359.63</v>
      </c>
      <c r="BF2098" s="72">
        <v>296.38</v>
      </c>
      <c r="BG2098" s="72">
        <v>656.01</v>
      </c>
      <c r="BH2098" s="95">
        <v>18448967</v>
      </c>
      <c r="BI2098" s="95">
        <v>14016287</v>
      </c>
      <c r="BJ2098" s="95">
        <v>4275</v>
      </c>
      <c r="BK2098" s="95">
        <v>3941</v>
      </c>
      <c r="BL2098" s="72">
        <v>340.68</v>
      </c>
      <c r="BM2098" s="72">
        <v>318</v>
      </c>
      <c r="BN2098" s="72">
        <v>658.68</v>
      </c>
      <c r="BO2098" s="95">
        <v>17350156</v>
      </c>
      <c r="BP2098" s="95">
        <v>14924199</v>
      </c>
      <c r="BQ2098" s="95">
        <v>4244</v>
      </c>
      <c r="BR2098" s="95">
        <v>3911</v>
      </c>
      <c r="BS2098" s="72">
        <v>356.28</v>
      </c>
      <c r="BT2098" s="72">
        <v>333.71</v>
      </c>
      <c r="BU2098" s="72">
        <v>689.99</v>
      </c>
      <c r="BV2098" s="95">
        <v>15840019.51</v>
      </c>
      <c r="BW2098" s="95">
        <v>13379203.710000001</v>
      </c>
      <c r="BX2098" s="95">
        <v>3705</v>
      </c>
      <c r="BY2098" s="95">
        <v>3341</v>
      </c>
      <c r="BZ2098" s="95">
        <v>4873</v>
      </c>
      <c r="CA2098" s="95">
        <v>4750</v>
      </c>
      <c r="CB2098" s="95">
        <v>4114</v>
      </c>
      <c r="CC2098" s="95">
        <v>4086</v>
      </c>
      <c r="CD2098" s="95">
        <v>3527</v>
      </c>
      <c r="CE2098" s="72">
        <v>650.75523149000003</v>
      </c>
      <c r="CF2098" s="72">
        <v>676.59346364999999</v>
      </c>
      <c r="CG2098" s="72">
        <v>712.40329333</v>
      </c>
      <c r="CH2098" s="72">
        <v>716.50152150999998</v>
      </c>
      <c r="CI2098" s="72">
        <v>731.52548966999996</v>
      </c>
      <c r="CJ2098" s="96">
        <v>0.99215491290000002</v>
      </c>
      <c r="CK2098" s="96">
        <v>0.93706196419999999</v>
      </c>
      <c r="CL2098" s="96">
        <v>0.92084077399999997</v>
      </c>
      <c r="CM2098" s="96">
        <v>0.91930021110000004</v>
      </c>
      <c r="CN2098" s="96">
        <v>0.94322072130000001</v>
      </c>
      <c r="CO2098" s="96">
        <v>1.0157857409</v>
      </c>
      <c r="CP2098" s="96">
        <v>0.92786862299999995</v>
      </c>
      <c r="CQ2098" s="96">
        <v>0.99584056389999998</v>
      </c>
      <c r="CR2098" s="96">
        <v>0.93174402030000003</v>
      </c>
      <c r="CS2098" s="95">
        <v>4111</v>
      </c>
      <c r="CT2098" s="95">
        <v>3977</v>
      </c>
      <c r="CU2098" s="95">
        <v>3388</v>
      </c>
      <c r="CV2098" s="95">
        <v>3375</v>
      </c>
      <c r="CW2098" s="95">
        <v>2859</v>
      </c>
      <c r="CX2098" s="96">
        <v>1.0285114799999999</v>
      </c>
      <c r="CY2098" s="96">
        <v>1.0297379010000001</v>
      </c>
      <c r="CZ2098" s="96">
        <v>1.0015980069999999</v>
      </c>
      <c r="DA2098" s="96">
        <v>0.99788583799999997</v>
      </c>
      <c r="DB2098" s="96">
        <v>1.016022523</v>
      </c>
      <c r="DC2098">
        <v>2013</v>
      </c>
      <c r="DD2098" s="6">
        <v>4100</v>
      </c>
      <c r="DE2098" s="96">
        <v>1.20923388E-2</v>
      </c>
      <c r="DF2098" s="72">
        <v>706.92</v>
      </c>
      <c r="DG2098" s="96">
        <v>1</v>
      </c>
      <c r="DH2098" s="72">
        <v>706.92</v>
      </c>
      <c r="DI2098" s="72">
        <v>750.26413190999995</v>
      </c>
      <c r="DJ2098" s="96">
        <v>1</v>
      </c>
      <c r="DK2098" s="72">
        <v>706.92</v>
      </c>
      <c r="DL2098" s="96">
        <v>1</v>
      </c>
      <c r="DM2098" s="72">
        <v>706.92</v>
      </c>
      <c r="DN2098" s="96">
        <v>0.80887061439999997</v>
      </c>
      <c r="DO2098" s="96">
        <v>2.9670999999999999E-2</v>
      </c>
      <c r="DP2098" s="72">
        <v>16.97</v>
      </c>
      <c r="DQ2098" s="72">
        <v>689.95</v>
      </c>
      <c r="DR2098" t="s">
        <v>45</v>
      </c>
      <c r="DT2098" t="s">
        <v>561</v>
      </c>
    </row>
    <row r="2099" spans="1:124" x14ac:dyDescent="0.3">
      <c r="A2099" t="s">
        <v>1318</v>
      </c>
      <c r="B2099">
        <v>36510</v>
      </c>
      <c r="C2099" s="95">
        <v>30552</v>
      </c>
      <c r="D2099" s="95">
        <v>143999100</v>
      </c>
      <c r="E2099" s="95">
        <v>29533</v>
      </c>
      <c r="F2099" s="95">
        <v>103910105</v>
      </c>
      <c r="G2099" s="95">
        <v>5680</v>
      </c>
      <c r="H2099" s="95">
        <v>18913231</v>
      </c>
      <c r="I2099" s="95">
        <v>4925</v>
      </c>
      <c r="J2099" s="95">
        <v>16533449</v>
      </c>
      <c r="K2099" s="95">
        <v>29734</v>
      </c>
      <c r="L2099" s="95">
        <v>142300672</v>
      </c>
      <c r="M2099" s="95">
        <v>28604</v>
      </c>
      <c r="N2099" s="95">
        <v>104954270</v>
      </c>
      <c r="O2099" s="95">
        <v>5624</v>
      </c>
      <c r="P2099" s="95">
        <v>19341326</v>
      </c>
      <c r="Q2099" s="95">
        <v>4876</v>
      </c>
      <c r="R2099" s="95">
        <v>17191447</v>
      </c>
      <c r="S2099" s="95">
        <v>26676</v>
      </c>
      <c r="T2099" s="95">
        <v>142260734</v>
      </c>
      <c r="U2099" s="95">
        <v>25459</v>
      </c>
      <c r="V2099" s="95">
        <v>100170967</v>
      </c>
      <c r="W2099" s="95">
        <v>5575</v>
      </c>
      <c r="X2099" s="95">
        <v>19342998</v>
      </c>
      <c r="Y2099" s="95">
        <v>4801</v>
      </c>
      <c r="Z2099" s="95">
        <v>17297882</v>
      </c>
      <c r="AA2099" s="95">
        <v>25800</v>
      </c>
      <c r="AB2099" s="95">
        <v>135030964</v>
      </c>
      <c r="AC2099" s="95">
        <v>24540</v>
      </c>
      <c r="AD2099" s="95">
        <v>104583218</v>
      </c>
      <c r="AE2099" s="95">
        <v>5731</v>
      </c>
      <c r="AF2099" s="95">
        <v>21632092</v>
      </c>
      <c r="AG2099" s="95">
        <v>5002</v>
      </c>
      <c r="AH2099" s="95">
        <v>19164899</v>
      </c>
      <c r="AI2099" s="95">
        <v>22374</v>
      </c>
      <c r="AJ2099" s="95">
        <v>116409759.90000001</v>
      </c>
      <c r="AK2099" s="95">
        <v>21014</v>
      </c>
      <c r="AL2099" s="95">
        <v>91315593.090000004</v>
      </c>
      <c r="AM2099" s="95">
        <v>5892</v>
      </c>
      <c r="AN2099" s="95">
        <v>25853460</v>
      </c>
      <c r="AO2099" s="95">
        <v>5226</v>
      </c>
      <c r="AP2099" s="95">
        <v>21974430</v>
      </c>
      <c r="AQ2099" s="72">
        <v>374.7</v>
      </c>
      <c r="AR2099" s="72">
        <v>291.27999999999997</v>
      </c>
      <c r="AS2099" s="72">
        <v>665.98</v>
      </c>
      <c r="AT2099" s="95">
        <v>162912331</v>
      </c>
      <c r="AU2099" s="95">
        <v>120443554</v>
      </c>
      <c r="AV2099" s="95">
        <v>36232</v>
      </c>
      <c r="AW2099" s="95">
        <v>34458</v>
      </c>
      <c r="AX2099" s="72">
        <v>380.97</v>
      </c>
      <c r="AY2099" s="72">
        <v>304.02999999999997</v>
      </c>
      <c r="AZ2099" s="72">
        <v>685</v>
      </c>
      <c r="BA2099" s="95">
        <v>161641998</v>
      </c>
      <c r="BB2099" s="95">
        <v>122145717</v>
      </c>
      <c r="BC2099" s="95">
        <v>35358</v>
      </c>
      <c r="BD2099" s="95">
        <v>33480</v>
      </c>
      <c r="BE2099" s="72">
        <v>417.57</v>
      </c>
      <c r="BF2099" s="72">
        <v>323.5</v>
      </c>
      <c r="BG2099" s="72">
        <v>741.07</v>
      </c>
      <c r="BH2099" s="95">
        <v>161603732</v>
      </c>
      <c r="BI2099" s="95">
        <v>117468849</v>
      </c>
      <c r="BJ2099" s="95">
        <v>32251</v>
      </c>
      <c r="BK2099" s="95">
        <v>30260</v>
      </c>
      <c r="BL2099" s="72">
        <v>414.05</v>
      </c>
      <c r="BM2099" s="72">
        <v>349.07</v>
      </c>
      <c r="BN2099" s="72">
        <v>763.12</v>
      </c>
      <c r="BO2099" s="95">
        <v>156663056</v>
      </c>
      <c r="BP2099" s="95">
        <v>123748117</v>
      </c>
      <c r="BQ2099" s="95">
        <v>31531</v>
      </c>
      <c r="BR2099" s="95">
        <v>29542</v>
      </c>
      <c r="BS2099" s="72">
        <v>419.42</v>
      </c>
      <c r="BT2099" s="72">
        <v>359.79</v>
      </c>
      <c r="BU2099" s="72">
        <v>779.21</v>
      </c>
      <c r="BV2099" s="95">
        <v>142263219.90000001</v>
      </c>
      <c r="BW2099" s="95">
        <v>113290023.09</v>
      </c>
      <c r="BX2099" s="95">
        <v>28266</v>
      </c>
      <c r="BY2099" s="95">
        <v>26240</v>
      </c>
      <c r="BZ2099" s="95">
        <v>35387</v>
      </c>
      <c r="CA2099" s="95">
        <v>34452</v>
      </c>
      <c r="CB2099" s="95">
        <v>31291</v>
      </c>
      <c r="CC2099" s="95">
        <v>30587</v>
      </c>
      <c r="CD2099" s="95">
        <v>27275</v>
      </c>
      <c r="CE2099" s="72">
        <v>650.75523149000003</v>
      </c>
      <c r="CF2099" s="72">
        <v>676.59346364999999</v>
      </c>
      <c r="CG2099" s="72">
        <v>712.40329333</v>
      </c>
      <c r="CH2099" s="72">
        <v>716.50152150999998</v>
      </c>
      <c r="CI2099" s="72">
        <v>731.52548966999996</v>
      </c>
      <c r="CJ2099" s="96">
        <v>1.0233955375999999</v>
      </c>
      <c r="CK2099" s="96">
        <v>1.0124247969</v>
      </c>
      <c r="CL2099" s="96">
        <v>1.0402394359</v>
      </c>
      <c r="CM2099" s="96">
        <v>1.0650640328000001</v>
      </c>
      <c r="CN2099" s="96">
        <v>1.0651850291</v>
      </c>
      <c r="CO2099" s="96">
        <v>1.0874607305999999</v>
      </c>
      <c r="CP2099" s="96">
        <v>0.9575166598</v>
      </c>
      <c r="CQ2099" s="96">
        <v>0.99584056389999998</v>
      </c>
      <c r="CR2099" s="96">
        <v>0.96151588700000001</v>
      </c>
      <c r="CS2099" s="95">
        <v>33546</v>
      </c>
      <c r="CT2099" s="95">
        <v>32964</v>
      </c>
      <c r="CU2099" s="95">
        <v>29668</v>
      </c>
      <c r="CV2099" s="95">
        <v>29039</v>
      </c>
      <c r="CW2099" s="95">
        <v>25889</v>
      </c>
      <c r="CX2099" s="96">
        <v>1.0799622449999999</v>
      </c>
      <c r="CY2099" s="96">
        <v>1.0956777980000001</v>
      </c>
      <c r="CZ2099" s="96">
        <v>1.075860313</v>
      </c>
      <c r="DA2099" s="96">
        <v>1.086646682</v>
      </c>
      <c r="DB2099" s="96">
        <v>1.100921163</v>
      </c>
      <c r="DC2099">
        <v>2013</v>
      </c>
      <c r="DD2099" s="6">
        <v>30796</v>
      </c>
      <c r="DE2099" s="96">
        <v>1.18300807E-2</v>
      </c>
      <c r="DF2099" s="72">
        <v>729.7</v>
      </c>
      <c r="DG2099" s="96">
        <v>1</v>
      </c>
      <c r="DH2099" s="72">
        <v>729.7</v>
      </c>
      <c r="DI2099" s="72">
        <v>727.24673810000002</v>
      </c>
      <c r="DJ2099" s="96">
        <v>1</v>
      </c>
      <c r="DK2099" s="72">
        <v>729.7</v>
      </c>
      <c r="DL2099" s="96">
        <v>1</v>
      </c>
      <c r="DM2099" s="72">
        <v>729.7</v>
      </c>
      <c r="DN2099" s="96">
        <v>0.83266835510000003</v>
      </c>
      <c r="DO2099" s="96">
        <v>2.8823000000000001E-2</v>
      </c>
      <c r="DP2099" s="72">
        <v>17.510000000000002</v>
      </c>
      <c r="DQ2099" s="72">
        <v>712.19</v>
      </c>
      <c r="DR2099" t="s">
        <v>1318</v>
      </c>
      <c r="DT2099" t="s">
        <v>561</v>
      </c>
    </row>
    <row r="2100" spans="1:124" x14ac:dyDescent="0.3">
      <c r="A2100" t="s">
        <v>47</v>
      </c>
      <c r="B2100">
        <v>36520</v>
      </c>
      <c r="C2100" s="95">
        <v>8620</v>
      </c>
      <c r="D2100" s="95">
        <v>41303361</v>
      </c>
      <c r="E2100" s="95">
        <v>8361</v>
      </c>
      <c r="F2100" s="95">
        <v>30544268</v>
      </c>
      <c r="G2100" s="95">
        <v>1962</v>
      </c>
      <c r="H2100" s="95">
        <v>6694697</v>
      </c>
      <c r="I2100" s="95">
        <v>1668</v>
      </c>
      <c r="J2100" s="95">
        <v>5893606</v>
      </c>
      <c r="K2100" s="95">
        <v>8290</v>
      </c>
      <c r="L2100" s="95">
        <v>43461146</v>
      </c>
      <c r="M2100" s="95">
        <v>7984</v>
      </c>
      <c r="N2100" s="95">
        <v>30603031</v>
      </c>
      <c r="O2100" s="95">
        <v>2013</v>
      </c>
      <c r="P2100" s="95">
        <v>7218699</v>
      </c>
      <c r="Q2100" s="95">
        <v>1701</v>
      </c>
      <c r="R2100" s="95">
        <v>5954818</v>
      </c>
      <c r="S2100" s="95">
        <v>7299</v>
      </c>
      <c r="T2100" s="95">
        <v>38677589</v>
      </c>
      <c r="U2100" s="95">
        <v>6943</v>
      </c>
      <c r="V2100" s="95">
        <v>27938282</v>
      </c>
      <c r="W2100" s="95">
        <v>2009</v>
      </c>
      <c r="X2100" s="95">
        <v>8541524</v>
      </c>
      <c r="Y2100" s="95">
        <v>1706</v>
      </c>
      <c r="Z2100" s="95">
        <v>7054230</v>
      </c>
      <c r="AA2100" s="95">
        <v>7008</v>
      </c>
      <c r="AB2100" s="95">
        <v>34788408</v>
      </c>
      <c r="AC2100" s="95">
        <v>6650</v>
      </c>
      <c r="AD2100" s="95">
        <v>28406419</v>
      </c>
      <c r="AE2100" s="95">
        <v>2060</v>
      </c>
      <c r="AF2100" s="95">
        <v>9077500</v>
      </c>
      <c r="AG2100" s="95">
        <v>1758</v>
      </c>
      <c r="AH2100" s="95">
        <v>7955563</v>
      </c>
      <c r="AI2100" s="95">
        <v>6469</v>
      </c>
      <c r="AJ2100" s="95">
        <v>30948130.620000001</v>
      </c>
      <c r="AK2100" s="95">
        <v>6111</v>
      </c>
      <c r="AL2100" s="95">
        <v>27833002.890000001</v>
      </c>
      <c r="AM2100" s="95">
        <v>2211</v>
      </c>
      <c r="AN2100" s="95">
        <v>7737911</v>
      </c>
      <c r="AO2100" s="95">
        <v>1929</v>
      </c>
      <c r="AP2100" s="95">
        <v>8999254</v>
      </c>
      <c r="AQ2100" s="72">
        <v>377.99</v>
      </c>
      <c r="AR2100" s="72">
        <v>302.77</v>
      </c>
      <c r="AS2100" s="72">
        <v>680.76</v>
      </c>
      <c r="AT2100" s="95">
        <v>47998058</v>
      </c>
      <c r="AU2100" s="95">
        <v>36437874</v>
      </c>
      <c r="AV2100" s="95">
        <v>10582</v>
      </c>
      <c r="AW2100" s="95">
        <v>10029</v>
      </c>
      <c r="AX2100" s="72">
        <v>409.91</v>
      </c>
      <c r="AY2100" s="72">
        <v>314.56</v>
      </c>
      <c r="AZ2100" s="72">
        <v>724.47</v>
      </c>
      <c r="BA2100" s="95">
        <v>50679845</v>
      </c>
      <c r="BB2100" s="95">
        <v>36557849</v>
      </c>
      <c r="BC2100" s="95">
        <v>10303</v>
      </c>
      <c r="BD2100" s="95">
        <v>9685</v>
      </c>
      <c r="BE2100" s="72">
        <v>422.75</v>
      </c>
      <c r="BF2100" s="72">
        <v>337.15</v>
      </c>
      <c r="BG2100" s="72">
        <v>759.9</v>
      </c>
      <c r="BH2100" s="95">
        <v>47219113</v>
      </c>
      <c r="BI2100" s="95">
        <v>34992512</v>
      </c>
      <c r="BJ2100" s="95">
        <v>9308</v>
      </c>
      <c r="BK2100" s="95">
        <v>8649</v>
      </c>
      <c r="BL2100" s="72">
        <v>403.12</v>
      </c>
      <c r="BM2100" s="72">
        <v>360.39</v>
      </c>
      <c r="BN2100" s="72">
        <v>763.51</v>
      </c>
      <c r="BO2100" s="95">
        <v>43865908</v>
      </c>
      <c r="BP2100" s="95">
        <v>36361982</v>
      </c>
      <c r="BQ2100" s="95">
        <v>9068</v>
      </c>
      <c r="BR2100" s="95">
        <v>8408</v>
      </c>
      <c r="BS2100" s="72">
        <v>371.41</v>
      </c>
      <c r="BT2100" s="72">
        <v>381.76</v>
      </c>
      <c r="BU2100" s="72">
        <v>753.17</v>
      </c>
      <c r="BV2100" s="95">
        <v>38686041.619999997</v>
      </c>
      <c r="BW2100" s="95">
        <v>36832256.890000001</v>
      </c>
      <c r="BX2100" s="95">
        <v>8680</v>
      </c>
      <c r="BY2100" s="95">
        <v>8040</v>
      </c>
      <c r="BZ2100" s="95">
        <v>10318</v>
      </c>
      <c r="CA2100" s="95">
        <v>10005</v>
      </c>
      <c r="CB2100" s="95">
        <v>8990</v>
      </c>
      <c r="CC2100" s="95">
        <v>8755</v>
      </c>
      <c r="CD2100" s="95">
        <v>8367</v>
      </c>
      <c r="CE2100" s="72">
        <v>650.75523149000003</v>
      </c>
      <c r="CF2100" s="72">
        <v>676.59346364999999</v>
      </c>
      <c r="CG2100" s="72">
        <v>712.40329333</v>
      </c>
      <c r="CH2100" s="72">
        <v>716.50152150999998</v>
      </c>
      <c r="CI2100" s="72">
        <v>731.52548966999996</v>
      </c>
      <c r="CJ2100" s="96">
        <v>1.0461076101</v>
      </c>
      <c r="CK2100" s="96">
        <v>1.0707611571</v>
      </c>
      <c r="CL2100" s="96">
        <v>1.0666710935999999</v>
      </c>
      <c r="CM2100" s="96">
        <v>1.0656083443</v>
      </c>
      <c r="CN2100" s="96">
        <v>1.0295881834</v>
      </c>
      <c r="CO2100" s="96">
        <v>1.0446329477</v>
      </c>
      <c r="CP2100" s="96">
        <v>1.0106394595999999</v>
      </c>
      <c r="CQ2100" s="96">
        <v>0.99584056389999998</v>
      </c>
      <c r="CR2100" s="96">
        <v>1.0148605629</v>
      </c>
      <c r="CS2100" s="95">
        <v>9697</v>
      </c>
      <c r="CT2100" s="95">
        <v>9269</v>
      </c>
      <c r="CU2100" s="95">
        <v>8314</v>
      </c>
      <c r="CV2100" s="95">
        <v>7966</v>
      </c>
      <c r="CW2100" s="95">
        <v>7546</v>
      </c>
      <c r="CX2100" s="96">
        <v>1.0323399289999999</v>
      </c>
      <c r="CY2100" s="96">
        <v>1.0319210839999999</v>
      </c>
      <c r="CZ2100" s="96">
        <v>1.0456987609999999</v>
      </c>
      <c r="DA2100" s="96">
        <v>1.048615179</v>
      </c>
      <c r="DB2100" s="96">
        <v>1.070666348</v>
      </c>
      <c r="DC2100">
        <v>2013</v>
      </c>
      <c r="DD2100" s="6">
        <v>8962.2000000000007</v>
      </c>
      <c r="DE2100" s="96">
        <v>2.8847630999999999E-3</v>
      </c>
      <c r="DF2100" s="72">
        <v>777.15</v>
      </c>
      <c r="DG2100" s="96">
        <v>1</v>
      </c>
      <c r="DH2100" s="72">
        <v>777.15</v>
      </c>
      <c r="DI2100" s="72">
        <v>724.35825947000001</v>
      </c>
      <c r="DJ2100" s="96">
        <v>1</v>
      </c>
      <c r="DK2100" s="72">
        <v>777.15</v>
      </c>
      <c r="DL2100" s="96">
        <v>1</v>
      </c>
      <c r="DM2100" s="72">
        <v>777.15</v>
      </c>
      <c r="DN2100" s="96">
        <v>1</v>
      </c>
      <c r="DO2100" s="96">
        <v>1.0019999999999999E-2</v>
      </c>
      <c r="DP2100" s="72">
        <v>7.79</v>
      </c>
      <c r="DQ2100" s="72">
        <v>769.36</v>
      </c>
      <c r="DR2100" t="s">
        <v>47</v>
      </c>
      <c r="DT2100" t="s">
        <v>561</v>
      </c>
    </row>
    <row r="2101" spans="1:124" x14ac:dyDescent="0.3">
      <c r="A2101" t="s">
        <v>1319</v>
      </c>
      <c r="B2101">
        <v>36530</v>
      </c>
      <c r="C2101" s="95">
        <v>15481</v>
      </c>
      <c r="D2101" s="95">
        <v>63878134</v>
      </c>
      <c r="E2101" s="95">
        <v>14733</v>
      </c>
      <c r="F2101" s="95">
        <v>50954190</v>
      </c>
      <c r="G2101" s="95">
        <v>1997</v>
      </c>
      <c r="H2101" s="95">
        <v>6105078</v>
      </c>
      <c r="I2101" s="95">
        <v>1658</v>
      </c>
      <c r="J2101" s="95">
        <v>5572300</v>
      </c>
      <c r="K2101" s="95">
        <v>15891</v>
      </c>
      <c r="L2101" s="95">
        <v>68142953</v>
      </c>
      <c r="M2101" s="95">
        <v>15000</v>
      </c>
      <c r="N2101" s="95">
        <v>55326423</v>
      </c>
      <c r="O2101" s="95">
        <v>2041</v>
      </c>
      <c r="P2101" s="95">
        <v>7325306</v>
      </c>
      <c r="Q2101" s="95">
        <v>1690</v>
      </c>
      <c r="R2101" s="95">
        <v>6457400</v>
      </c>
      <c r="S2101" s="95">
        <v>14896</v>
      </c>
      <c r="T2101" s="95">
        <v>67638712</v>
      </c>
      <c r="U2101" s="95">
        <v>13865</v>
      </c>
      <c r="V2101" s="95">
        <v>52690066</v>
      </c>
      <c r="W2101" s="95">
        <v>2098</v>
      </c>
      <c r="X2101" s="95">
        <v>8230955</v>
      </c>
      <c r="Y2101" s="95">
        <v>1706</v>
      </c>
      <c r="Z2101" s="95">
        <v>7271027</v>
      </c>
      <c r="AA2101" s="95">
        <v>15016</v>
      </c>
      <c r="AB2101" s="95">
        <v>57886862</v>
      </c>
      <c r="AC2101" s="95">
        <v>13888</v>
      </c>
      <c r="AD2101" s="95">
        <v>54572844</v>
      </c>
      <c r="AE2101" s="95">
        <v>2169</v>
      </c>
      <c r="AF2101" s="95">
        <v>8502665</v>
      </c>
      <c r="AG2101" s="95">
        <v>1791</v>
      </c>
      <c r="AH2101" s="95">
        <v>7606747</v>
      </c>
      <c r="AI2101" s="95">
        <v>13822</v>
      </c>
      <c r="AJ2101" s="95">
        <v>53273450.770000003</v>
      </c>
      <c r="AK2101" s="95">
        <v>12613</v>
      </c>
      <c r="AL2101" s="95">
        <v>51948408.159999996</v>
      </c>
      <c r="AM2101" s="95">
        <v>2283</v>
      </c>
      <c r="AN2101" s="95">
        <v>8082228.2000000002</v>
      </c>
      <c r="AO2101" s="95">
        <v>1885</v>
      </c>
      <c r="AP2101" s="95">
        <v>8233368.4400000004</v>
      </c>
      <c r="AQ2101" s="72">
        <v>333.67</v>
      </c>
      <c r="AR2101" s="72">
        <v>287.39</v>
      </c>
      <c r="AS2101" s="72">
        <v>621.05999999999995</v>
      </c>
      <c r="AT2101" s="95">
        <v>69983212</v>
      </c>
      <c r="AU2101" s="95">
        <v>56526490</v>
      </c>
      <c r="AV2101" s="95">
        <v>17478</v>
      </c>
      <c r="AW2101" s="95">
        <v>16391</v>
      </c>
      <c r="AX2101" s="72">
        <v>350.72</v>
      </c>
      <c r="AY2101" s="72">
        <v>308.49</v>
      </c>
      <c r="AZ2101" s="72">
        <v>659.21</v>
      </c>
      <c r="BA2101" s="95">
        <v>75468259</v>
      </c>
      <c r="BB2101" s="95">
        <v>61783823</v>
      </c>
      <c r="BC2101" s="95">
        <v>17932</v>
      </c>
      <c r="BD2101" s="95">
        <v>16690</v>
      </c>
      <c r="BE2101" s="72">
        <v>372.04</v>
      </c>
      <c r="BF2101" s="72">
        <v>320.89999999999998</v>
      </c>
      <c r="BG2101" s="72">
        <v>692.94</v>
      </c>
      <c r="BH2101" s="95">
        <v>75869667</v>
      </c>
      <c r="BI2101" s="95">
        <v>59961093</v>
      </c>
      <c r="BJ2101" s="95">
        <v>16994</v>
      </c>
      <c r="BK2101" s="95">
        <v>15571</v>
      </c>
      <c r="BL2101" s="72">
        <v>321.94</v>
      </c>
      <c r="BM2101" s="72">
        <v>330.48</v>
      </c>
      <c r="BN2101" s="72">
        <v>652.41999999999996</v>
      </c>
      <c r="BO2101" s="95">
        <v>66389527</v>
      </c>
      <c r="BP2101" s="95">
        <v>62179591</v>
      </c>
      <c r="BQ2101" s="95">
        <v>17185</v>
      </c>
      <c r="BR2101" s="95">
        <v>15679</v>
      </c>
      <c r="BS2101" s="72">
        <v>317.48</v>
      </c>
      <c r="BT2101" s="72">
        <v>345.92</v>
      </c>
      <c r="BU2101" s="72">
        <v>663.4</v>
      </c>
      <c r="BV2101" s="95">
        <v>61355678.969999999</v>
      </c>
      <c r="BW2101" s="95">
        <v>60181776.600000001</v>
      </c>
      <c r="BX2101" s="95">
        <v>16105</v>
      </c>
      <c r="BY2101" s="95">
        <v>14498</v>
      </c>
      <c r="BZ2101" s="95">
        <v>16960</v>
      </c>
      <c r="CA2101" s="95">
        <v>17333</v>
      </c>
      <c r="CB2101" s="95">
        <v>16308</v>
      </c>
      <c r="CC2101" s="95">
        <v>16470</v>
      </c>
      <c r="CD2101" s="95">
        <v>15319</v>
      </c>
      <c r="CE2101" s="72">
        <v>650.75523149000003</v>
      </c>
      <c r="CF2101" s="72">
        <v>676.59346364999999</v>
      </c>
      <c r="CG2101" s="72">
        <v>712.40329333</v>
      </c>
      <c r="CH2101" s="72">
        <v>716.50152150999998</v>
      </c>
      <c r="CI2101" s="72">
        <v>731.52548966999996</v>
      </c>
      <c r="CJ2101" s="96">
        <v>0.95436804799999997</v>
      </c>
      <c r="CK2101" s="96">
        <v>0.97430737280000002</v>
      </c>
      <c r="CL2101" s="96">
        <v>0.97267938890000005</v>
      </c>
      <c r="CM2101" s="96">
        <v>0.91056331410000002</v>
      </c>
      <c r="CN2101" s="96">
        <v>0.90687202209999995</v>
      </c>
      <c r="CO2101" s="96">
        <v>0.99221398559999996</v>
      </c>
      <c r="CP2101" s="96">
        <v>0.95116380420000002</v>
      </c>
      <c r="CQ2101" s="96">
        <v>0.99584056389999998</v>
      </c>
      <c r="CR2101" s="96">
        <v>0.95513649759999997</v>
      </c>
      <c r="CS2101" s="95">
        <v>16117</v>
      </c>
      <c r="CT2101" s="95">
        <v>16479</v>
      </c>
      <c r="CU2101" s="95">
        <v>15334</v>
      </c>
      <c r="CV2101" s="95">
        <v>15488</v>
      </c>
      <c r="CW2101" s="95">
        <v>14291</v>
      </c>
      <c r="CX2101" s="96">
        <v>0.993600908</v>
      </c>
      <c r="CY2101" s="96">
        <v>0.996853816</v>
      </c>
      <c r="CZ2101" s="96">
        <v>0.99294788599999995</v>
      </c>
      <c r="DA2101" s="96">
        <v>0.99715777999999999</v>
      </c>
      <c r="DB2101" s="96">
        <v>0.97915430400000003</v>
      </c>
      <c r="DC2101">
        <v>2013</v>
      </c>
      <c r="DD2101" s="6">
        <v>15765.8</v>
      </c>
      <c r="DE2101" s="96">
        <v>6.8371146999999998E-3</v>
      </c>
      <c r="DF2101" s="72">
        <v>728.52</v>
      </c>
      <c r="DG2101" s="96">
        <v>1</v>
      </c>
      <c r="DH2101" s="72">
        <v>728.52</v>
      </c>
      <c r="DI2101" s="72">
        <v>751.43618903000004</v>
      </c>
      <c r="DJ2101" s="96">
        <v>1</v>
      </c>
      <c r="DK2101" s="72">
        <v>728.52</v>
      </c>
      <c r="DL2101" s="96">
        <v>1</v>
      </c>
      <c r="DM2101" s="72">
        <v>728.52</v>
      </c>
      <c r="DN2101" s="96">
        <v>1</v>
      </c>
      <c r="DO2101" s="96">
        <v>2.0220999999999999E-2</v>
      </c>
      <c r="DP2101" s="72">
        <v>14.73</v>
      </c>
      <c r="DQ2101" s="72">
        <v>713.79</v>
      </c>
      <c r="DR2101" t="s">
        <v>1319</v>
      </c>
      <c r="DT2101" t="s">
        <v>561</v>
      </c>
    </row>
    <row r="2102" spans="1:124" x14ac:dyDescent="0.3">
      <c r="A2102" t="s">
        <v>1320</v>
      </c>
      <c r="B2102">
        <v>36540</v>
      </c>
      <c r="C2102" s="95">
        <v>3142</v>
      </c>
      <c r="D2102" s="95">
        <v>15106604</v>
      </c>
      <c r="E2102" s="95">
        <v>3105</v>
      </c>
      <c r="F2102" s="95">
        <v>10775318</v>
      </c>
      <c r="G2102" s="95">
        <v>762</v>
      </c>
      <c r="H2102" s="95">
        <v>2032598</v>
      </c>
      <c r="I2102" s="95">
        <v>679</v>
      </c>
      <c r="J2102" s="95">
        <v>2120228</v>
      </c>
      <c r="K2102" s="95">
        <v>3143</v>
      </c>
      <c r="L2102" s="95">
        <v>14843792</v>
      </c>
      <c r="M2102" s="95">
        <v>3097</v>
      </c>
      <c r="N2102" s="95">
        <v>10906240</v>
      </c>
      <c r="O2102" s="95">
        <v>755</v>
      </c>
      <c r="P2102" s="95">
        <v>2316528</v>
      </c>
      <c r="Q2102" s="95">
        <v>682</v>
      </c>
      <c r="R2102" s="95">
        <v>2214120</v>
      </c>
      <c r="S2102" s="95">
        <v>2851</v>
      </c>
      <c r="T2102" s="95">
        <v>13830275</v>
      </c>
      <c r="U2102" s="95">
        <v>2791</v>
      </c>
      <c r="V2102" s="95">
        <v>9990750</v>
      </c>
      <c r="W2102" s="95">
        <v>757</v>
      </c>
      <c r="X2102" s="95">
        <v>3445672</v>
      </c>
      <c r="Y2102" s="95">
        <v>673</v>
      </c>
      <c r="Z2102" s="95">
        <v>2676283</v>
      </c>
      <c r="AA2102" s="95">
        <v>2874</v>
      </c>
      <c r="AB2102" s="95">
        <v>14559117</v>
      </c>
      <c r="AC2102" s="95">
        <v>2811</v>
      </c>
      <c r="AD2102" s="95">
        <v>10140848</v>
      </c>
      <c r="AE2102" s="95">
        <v>765</v>
      </c>
      <c r="AF2102" s="95">
        <v>2808529</v>
      </c>
      <c r="AG2102" s="95">
        <v>682</v>
      </c>
      <c r="AH2102" s="95">
        <v>3038951</v>
      </c>
      <c r="AI2102" s="95">
        <v>2625</v>
      </c>
      <c r="AJ2102" s="95">
        <v>13491374.880000001</v>
      </c>
      <c r="AK2102" s="95">
        <v>2547</v>
      </c>
      <c r="AL2102" s="95">
        <v>9909957.0099999998</v>
      </c>
      <c r="AM2102" s="95">
        <v>799</v>
      </c>
      <c r="AN2102" s="95">
        <v>3549768</v>
      </c>
      <c r="AO2102" s="95">
        <v>730</v>
      </c>
      <c r="AP2102" s="95">
        <v>3372207.04</v>
      </c>
      <c r="AQ2102" s="72">
        <v>365.85</v>
      </c>
      <c r="AR2102" s="72">
        <v>283.99</v>
      </c>
      <c r="AS2102" s="72">
        <v>649.84</v>
      </c>
      <c r="AT2102" s="95">
        <v>17139202</v>
      </c>
      <c r="AU2102" s="95">
        <v>12895546</v>
      </c>
      <c r="AV2102" s="95">
        <v>3904</v>
      </c>
      <c r="AW2102" s="95">
        <v>3784</v>
      </c>
      <c r="AX2102" s="72">
        <v>366.86</v>
      </c>
      <c r="AY2102" s="72">
        <v>289.33</v>
      </c>
      <c r="AZ2102" s="72">
        <v>656.19</v>
      </c>
      <c r="BA2102" s="95">
        <v>17160320</v>
      </c>
      <c r="BB2102" s="95">
        <v>13120360</v>
      </c>
      <c r="BC2102" s="95">
        <v>3898</v>
      </c>
      <c r="BD2102" s="95">
        <v>3779</v>
      </c>
      <c r="BE2102" s="72">
        <v>399.02</v>
      </c>
      <c r="BF2102" s="72">
        <v>304.73</v>
      </c>
      <c r="BG2102" s="72">
        <v>703.75</v>
      </c>
      <c r="BH2102" s="95">
        <v>17275947</v>
      </c>
      <c r="BI2102" s="95">
        <v>12667033</v>
      </c>
      <c r="BJ2102" s="95">
        <v>3608</v>
      </c>
      <c r="BK2102" s="95">
        <v>3464</v>
      </c>
      <c r="BL2102" s="72">
        <v>397.72</v>
      </c>
      <c r="BM2102" s="72">
        <v>314.43</v>
      </c>
      <c r="BN2102" s="72">
        <v>712.15</v>
      </c>
      <c r="BO2102" s="95">
        <v>17367646</v>
      </c>
      <c r="BP2102" s="95">
        <v>13179799</v>
      </c>
      <c r="BQ2102" s="95">
        <v>3639</v>
      </c>
      <c r="BR2102" s="95">
        <v>3493</v>
      </c>
      <c r="BS2102" s="72">
        <v>414.75</v>
      </c>
      <c r="BT2102" s="72">
        <v>337.76</v>
      </c>
      <c r="BU2102" s="72">
        <v>752.51</v>
      </c>
      <c r="BV2102" s="95">
        <v>17041142.879999999</v>
      </c>
      <c r="BW2102" s="95">
        <v>13282164.050000001</v>
      </c>
      <c r="BX2102" s="95">
        <v>3424</v>
      </c>
      <c r="BY2102" s="95">
        <v>3277</v>
      </c>
      <c r="BZ2102" s="95">
        <v>3847</v>
      </c>
      <c r="CA2102" s="95">
        <v>3840</v>
      </c>
      <c r="CB2102" s="95">
        <v>3539</v>
      </c>
      <c r="CC2102" s="95">
        <v>3570</v>
      </c>
      <c r="CD2102" s="95">
        <v>3352</v>
      </c>
      <c r="CE2102" s="72">
        <v>650.75523149000003</v>
      </c>
      <c r="CF2102" s="72">
        <v>676.59346364999999</v>
      </c>
      <c r="CG2102" s="72">
        <v>712.40329333</v>
      </c>
      <c r="CH2102" s="72">
        <v>716.50152150999998</v>
      </c>
      <c r="CI2102" s="72">
        <v>731.52548966999996</v>
      </c>
      <c r="CJ2102" s="96">
        <v>0.99859358570000001</v>
      </c>
      <c r="CK2102" s="96">
        <v>0.96984383569999999</v>
      </c>
      <c r="CL2102" s="96">
        <v>0.98785337829999997</v>
      </c>
      <c r="CM2102" s="96">
        <v>0.99392670999999999</v>
      </c>
      <c r="CN2102" s="96">
        <v>1.0286859591999999</v>
      </c>
      <c r="CO2102" s="96">
        <v>1.0078495888000001</v>
      </c>
      <c r="CP2102" s="96">
        <v>0.98802510300000002</v>
      </c>
      <c r="CQ2102" s="96">
        <v>0.99584056389999998</v>
      </c>
      <c r="CR2102" s="96">
        <v>0.99215175369999997</v>
      </c>
      <c r="CS2102" s="95">
        <v>3884</v>
      </c>
      <c r="CT2102" s="95">
        <v>3931</v>
      </c>
      <c r="CU2102" s="95">
        <v>3624</v>
      </c>
      <c r="CV2102" s="95">
        <v>3703</v>
      </c>
      <c r="CW2102" s="95">
        <v>3496</v>
      </c>
      <c r="CX2102" s="96">
        <v>1.0215200010000001</v>
      </c>
      <c r="CY2102" s="96">
        <v>1.001919633</v>
      </c>
      <c r="CZ2102" s="96">
        <v>0.99421443300000001</v>
      </c>
      <c r="DA2102" s="96">
        <v>1.002562535</v>
      </c>
      <c r="DB2102" s="96">
        <v>1.019064274</v>
      </c>
      <c r="DC2102">
        <v>2013</v>
      </c>
      <c r="DD2102" s="6">
        <v>3559.4</v>
      </c>
      <c r="DE2102" s="96">
        <v>3.6876867000000002E-3</v>
      </c>
      <c r="DF2102" s="72">
        <v>759.15</v>
      </c>
      <c r="DG2102" s="96">
        <v>1</v>
      </c>
      <c r="DH2102" s="72">
        <v>759.15</v>
      </c>
      <c r="DI2102" s="72">
        <v>724.35825947000001</v>
      </c>
      <c r="DJ2102" s="96">
        <v>1</v>
      </c>
      <c r="DK2102" s="72">
        <v>759.15</v>
      </c>
      <c r="DL2102" s="96">
        <v>1</v>
      </c>
      <c r="DM2102" s="72">
        <v>759.15</v>
      </c>
      <c r="DN2102" s="96">
        <v>1</v>
      </c>
      <c r="DO2102" s="96">
        <v>1.0843999999999999E-2</v>
      </c>
      <c r="DP2102" s="72">
        <v>8.23</v>
      </c>
      <c r="DQ2102" s="72">
        <v>750.92</v>
      </c>
      <c r="DR2102" t="s">
        <v>1320</v>
      </c>
      <c r="DT2102" t="s">
        <v>561</v>
      </c>
    </row>
    <row r="2103" spans="1:124" x14ac:dyDescent="0.3">
      <c r="A2103" t="s">
        <v>521</v>
      </c>
      <c r="B2103">
        <v>36550</v>
      </c>
      <c r="C2103" s="95">
        <v>5799</v>
      </c>
      <c r="D2103" s="95">
        <v>21234408</v>
      </c>
      <c r="E2103" s="95">
        <v>5679</v>
      </c>
      <c r="F2103" s="95">
        <v>17869539</v>
      </c>
      <c r="G2103" s="95">
        <v>703</v>
      </c>
      <c r="H2103" s="95">
        <v>1519967</v>
      </c>
      <c r="I2103" s="95">
        <v>621</v>
      </c>
      <c r="J2103" s="95">
        <v>1994090</v>
      </c>
      <c r="K2103" s="95">
        <v>5522</v>
      </c>
      <c r="L2103" s="95">
        <v>20138086</v>
      </c>
      <c r="M2103" s="95">
        <v>5391</v>
      </c>
      <c r="N2103" s="95">
        <v>18062497</v>
      </c>
      <c r="O2103" s="95">
        <v>713</v>
      </c>
      <c r="P2103" s="95">
        <v>2336397</v>
      </c>
      <c r="Q2103" s="95">
        <v>625</v>
      </c>
      <c r="R2103" s="95">
        <v>1909204</v>
      </c>
      <c r="S2103" s="95">
        <v>4894</v>
      </c>
      <c r="T2103" s="95">
        <v>17695281</v>
      </c>
      <c r="U2103" s="95">
        <v>4740</v>
      </c>
      <c r="V2103" s="95">
        <v>15880253</v>
      </c>
      <c r="W2103" s="95">
        <v>694</v>
      </c>
      <c r="X2103" s="95">
        <v>2151929</v>
      </c>
      <c r="Y2103" s="95">
        <v>615</v>
      </c>
      <c r="Z2103" s="95">
        <v>1900081</v>
      </c>
      <c r="AA2103" s="95">
        <v>4621</v>
      </c>
      <c r="AB2103" s="95">
        <v>17443099</v>
      </c>
      <c r="AC2103" s="95">
        <v>4449</v>
      </c>
      <c r="AD2103" s="95">
        <v>16510694</v>
      </c>
      <c r="AE2103" s="95">
        <v>686</v>
      </c>
      <c r="AF2103" s="95">
        <v>2343772</v>
      </c>
      <c r="AG2103" s="95">
        <v>588</v>
      </c>
      <c r="AH2103" s="95">
        <v>2287557</v>
      </c>
      <c r="AI2103" s="95">
        <v>4405</v>
      </c>
      <c r="AJ2103" s="95">
        <v>14756901.279999999</v>
      </c>
      <c r="AK2103" s="95">
        <v>4202</v>
      </c>
      <c r="AL2103" s="95">
        <v>15566120.57</v>
      </c>
      <c r="AM2103" s="95">
        <v>699</v>
      </c>
      <c r="AN2103" s="95">
        <v>4181873</v>
      </c>
      <c r="AO2103" s="95">
        <v>597</v>
      </c>
      <c r="AP2103" s="95">
        <v>2845995</v>
      </c>
      <c r="AQ2103" s="72">
        <v>291.63</v>
      </c>
      <c r="AR2103" s="72">
        <v>262.75</v>
      </c>
      <c r="AS2103" s="72">
        <v>554.38</v>
      </c>
      <c r="AT2103" s="95">
        <v>22754375</v>
      </c>
      <c r="AU2103" s="95">
        <v>19863629</v>
      </c>
      <c r="AV2103" s="95">
        <v>6502</v>
      </c>
      <c r="AW2103" s="95">
        <v>6300</v>
      </c>
      <c r="AX2103" s="72">
        <v>300.38</v>
      </c>
      <c r="AY2103" s="72">
        <v>276.64999999999998</v>
      </c>
      <c r="AZ2103" s="72">
        <v>577.03</v>
      </c>
      <c r="BA2103" s="95">
        <v>22474483</v>
      </c>
      <c r="BB2103" s="95">
        <v>19971701</v>
      </c>
      <c r="BC2103" s="95">
        <v>6235</v>
      </c>
      <c r="BD2103" s="95">
        <v>6016</v>
      </c>
      <c r="BE2103" s="72">
        <v>295.98</v>
      </c>
      <c r="BF2103" s="72">
        <v>276.69</v>
      </c>
      <c r="BG2103" s="72">
        <v>572.66999999999996</v>
      </c>
      <c r="BH2103" s="95">
        <v>19847210</v>
      </c>
      <c r="BI2103" s="95">
        <v>17780334</v>
      </c>
      <c r="BJ2103" s="95">
        <v>5588</v>
      </c>
      <c r="BK2103" s="95">
        <v>5355</v>
      </c>
      <c r="BL2103" s="72">
        <v>310.7</v>
      </c>
      <c r="BM2103" s="72">
        <v>311</v>
      </c>
      <c r="BN2103" s="72">
        <v>621.70000000000005</v>
      </c>
      <c r="BO2103" s="95">
        <v>19786871</v>
      </c>
      <c r="BP2103" s="95">
        <v>18798251</v>
      </c>
      <c r="BQ2103" s="95">
        <v>5307</v>
      </c>
      <c r="BR2103" s="95">
        <v>5037</v>
      </c>
      <c r="BS2103" s="72">
        <v>309.20999999999998</v>
      </c>
      <c r="BT2103" s="72">
        <v>319.72000000000003</v>
      </c>
      <c r="BU2103" s="72">
        <v>628.92999999999995</v>
      </c>
      <c r="BV2103" s="95">
        <v>18938774.280000001</v>
      </c>
      <c r="BW2103" s="95">
        <v>18412115.57</v>
      </c>
      <c r="BX2103" s="95">
        <v>5104</v>
      </c>
      <c r="BY2103" s="95">
        <v>4799</v>
      </c>
      <c r="BZ2103" s="95">
        <v>6406</v>
      </c>
      <c r="CA2103" s="95">
        <v>6129</v>
      </c>
      <c r="CB2103" s="95">
        <v>5476</v>
      </c>
      <c r="CC2103" s="95">
        <v>5179</v>
      </c>
      <c r="CD2103" s="95">
        <v>4955</v>
      </c>
      <c r="CE2103" s="72">
        <v>650.75523149000003</v>
      </c>
      <c r="CF2103" s="72">
        <v>676.59346364999999</v>
      </c>
      <c r="CG2103" s="72">
        <v>712.40329333</v>
      </c>
      <c r="CH2103" s="72">
        <v>716.50152150999998</v>
      </c>
      <c r="CI2103" s="72">
        <v>731.52548966999996</v>
      </c>
      <c r="CJ2103" s="96">
        <v>0.85190248680000003</v>
      </c>
      <c r="CK2103" s="96">
        <v>0.85284595699999999</v>
      </c>
      <c r="CL2103" s="96">
        <v>0.8038564748</v>
      </c>
      <c r="CM2103" s="96">
        <v>0.86768831790000001</v>
      </c>
      <c r="CN2103" s="96">
        <v>0.85975131270000005</v>
      </c>
      <c r="CO2103" s="96">
        <v>0.95079800000000003</v>
      </c>
      <c r="CP2103" s="96">
        <v>0.89105037009999999</v>
      </c>
      <c r="CQ2103" s="96">
        <v>0.99584056389999998</v>
      </c>
      <c r="CR2103" s="96">
        <v>0.89477198979999994</v>
      </c>
      <c r="CS2103" s="95">
        <v>6170</v>
      </c>
      <c r="CT2103" s="95">
        <v>5998</v>
      </c>
      <c r="CU2103" s="95">
        <v>5351</v>
      </c>
      <c r="CV2103" s="95">
        <v>5111</v>
      </c>
      <c r="CW2103" s="95">
        <v>4876</v>
      </c>
      <c r="CX2103" s="96">
        <v>0.95883766000000004</v>
      </c>
      <c r="CY2103" s="96">
        <v>0.954843412</v>
      </c>
      <c r="CZ2103" s="96">
        <v>0.95121628999999996</v>
      </c>
      <c r="DA2103" s="96">
        <v>0.93027014799999996</v>
      </c>
      <c r="DB2103" s="96">
        <v>0.956706634</v>
      </c>
      <c r="DC2103">
        <v>2013</v>
      </c>
      <c r="DD2103" s="6">
        <v>5501.4</v>
      </c>
      <c r="DE2103" s="96">
        <v>2.3467717999999999E-3</v>
      </c>
      <c r="DF2103" s="72">
        <v>685.56</v>
      </c>
      <c r="DG2103" s="96">
        <v>1</v>
      </c>
      <c r="DH2103" s="72">
        <v>685.56</v>
      </c>
      <c r="DI2103" s="72">
        <v>724.35825947000001</v>
      </c>
      <c r="DJ2103" s="96">
        <v>1</v>
      </c>
      <c r="DK2103" s="72">
        <v>685.56</v>
      </c>
      <c r="DL2103" s="96">
        <v>1</v>
      </c>
      <c r="DM2103" s="72">
        <v>685.56</v>
      </c>
      <c r="DN2103" s="96">
        <v>1</v>
      </c>
      <c r="DO2103" s="96">
        <v>8.0099999999999998E-3</v>
      </c>
      <c r="DP2103" s="72">
        <v>5.49</v>
      </c>
      <c r="DQ2103" s="72">
        <v>680.07</v>
      </c>
      <c r="DR2103" t="s">
        <v>521</v>
      </c>
      <c r="DT2103" t="s">
        <v>561</v>
      </c>
    </row>
    <row r="2104" spans="1:124" x14ac:dyDescent="0.3">
      <c r="A2104" t="s">
        <v>559</v>
      </c>
      <c r="B2104">
        <v>36560</v>
      </c>
      <c r="C2104" s="95">
        <v>12774</v>
      </c>
      <c r="D2104" s="95">
        <v>50704034</v>
      </c>
      <c r="E2104" s="95">
        <v>12270</v>
      </c>
      <c r="F2104" s="95">
        <v>40262167</v>
      </c>
      <c r="G2104" s="95">
        <v>2087</v>
      </c>
      <c r="H2104" s="95">
        <v>6752473</v>
      </c>
      <c r="I2104" s="95">
        <v>1766</v>
      </c>
      <c r="J2104" s="95">
        <v>6074260</v>
      </c>
      <c r="K2104" s="95">
        <v>12585</v>
      </c>
      <c r="L2104" s="95">
        <v>53786352</v>
      </c>
      <c r="M2104" s="95">
        <v>11990</v>
      </c>
      <c r="N2104" s="95">
        <v>41584858</v>
      </c>
      <c r="O2104" s="95">
        <v>2092</v>
      </c>
      <c r="P2104" s="95">
        <v>8062599</v>
      </c>
      <c r="Q2104" s="95">
        <v>1757</v>
      </c>
      <c r="R2104" s="95">
        <v>6486168</v>
      </c>
      <c r="S2104" s="95">
        <v>11621</v>
      </c>
      <c r="T2104" s="95">
        <v>50698642</v>
      </c>
      <c r="U2104" s="95">
        <v>10914</v>
      </c>
      <c r="V2104" s="95">
        <v>39926833</v>
      </c>
      <c r="W2104" s="95">
        <v>2030</v>
      </c>
      <c r="X2104" s="95">
        <v>7341690</v>
      </c>
      <c r="Y2104" s="95">
        <v>1704</v>
      </c>
      <c r="Z2104" s="95">
        <v>6970768</v>
      </c>
      <c r="AA2104" s="95">
        <v>11614</v>
      </c>
      <c r="AB2104" s="95">
        <v>47576897</v>
      </c>
      <c r="AC2104" s="95">
        <v>10895</v>
      </c>
      <c r="AD2104" s="95">
        <v>42938069</v>
      </c>
      <c r="AE2104" s="95">
        <v>2070</v>
      </c>
      <c r="AF2104" s="95">
        <v>6650534</v>
      </c>
      <c r="AG2104" s="95">
        <v>1740</v>
      </c>
      <c r="AH2104" s="95">
        <v>7713790</v>
      </c>
      <c r="AI2104" s="95">
        <v>10661</v>
      </c>
      <c r="AJ2104" s="95">
        <v>44349312.979999997</v>
      </c>
      <c r="AK2104" s="95">
        <v>9915</v>
      </c>
      <c r="AL2104" s="95">
        <v>39809592.270000003</v>
      </c>
      <c r="AM2104" s="95">
        <v>2181</v>
      </c>
      <c r="AN2104" s="95">
        <v>7494003</v>
      </c>
      <c r="AO2104" s="95">
        <v>1866</v>
      </c>
      <c r="AP2104" s="95">
        <v>8419848</v>
      </c>
      <c r="AQ2104" s="72">
        <v>322.19</v>
      </c>
      <c r="AR2104" s="72">
        <v>275.10000000000002</v>
      </c>
      <c r="AS2104" s="72">
        <v>597.29</v>
      </c>
      <c r="AT2104" s="95">
        <v>57456507</v>
      </c>
      <c r="AU2104" s="95">
        <v>46336427</v>
      </c>
      <c r="AV2104" s="95">
        <v>14861</v>
      </c>
      <c r="AW2104" s="95">
        <v>14036</v>
      </c>
      <c r="AX2104" s="72">
        <v>351.17</v>
      </c>
      <c r="AY2104" s="72">
        <v>291.39999999999998</v>
      </c>
      <c r="AZ2104" s="72">
        <v>642.57000000000005</v>
      </c>
      <c r="BA2104" s="95">
        <v>61848951</v>
      </c>
      <c r="BB2104" s="95">
        <v>48071026</v>
      </c>
      <c r="BC2104" s="95">
        <v>14677</v>
      </c>
      <c r="BD2104" s="95">
        <v>13747</v>
      </c>
      <c r="BE2104" s="72">
        <v>354.31</v>
      </c>
      <c r="BF2104" s="72">
        <v>309.73</v>
      </c>
      <c r="BG2104" s="72">
        <v>664.04</v>
      </c>
      <c r="BH2104" s="95">
        <v>58040332</v>
      </c>
      <c r="BI2104" s="95">
        <v>46897601</v>
      </c>
      <c r="BJ2104" s="95">
        <v>13651</v>
      </c>
      <c r="BK2104" s="95">
        <v>12618</v>
      </c>
      <c r="BL2104" s="72">
        <v>330.24</v>
      </c>
      <c r="BM2104" s="72">
        <v>334.07</v>
      </c>
      <c r="BN2104" s="72">
        <v>664.31</v>
      </c>
      <c r="BO2104" s="95">
        <v>54227431</v>
      </c>
      <c r="BP2104" s="95">
        <v>50651859</v>
      </c>
      <c r="BQ2104" s="95">
        <v>13684</v>
      </c>
      <c r="BR2104" s="95">
        <v>12635</v>
      </c>
      <c r="BS2104" s="72">
        <v>336.42</v>
      </c>
      <c r="BT2104" s="72">
        <v>341.15</v>
      </c>
      <c r="BU2104" s="72">
        <v>677.57</v>
      </c>
      <c r="BV2104" s="95">
        <v>51843315.979999997</v>
      </c>
      <c r="BW2104" s="95">
        <v>48229440.270000003</v>
      </c>
      <c r="BX2104" s="95">
        <v>12842</v>
      </c>
      <c r="BY2104" s="95">
        <v>11781</v>
      </c>
      <c r="BZ2104" s="95">
        <v>14468</v>
      </c>
      <c r="CA2104" s="95">
        <v>14228</v>
      </c>
      <c r="CB2104" s="95">
        <v>13153</v>
      </c>
      <c r="CC2104" s="95">
        <v>13186</v>
      </c>
      <c r="CD2104" s="95">
        <v>12323</v>
      </c>
      <c r="CE2104" s="72">
        <v>650.75523149000003</v>
      </c>
      <c r="CF2104" s="72">
        <v>676.59346364999999</v>
      </c>
      <c r="CG2104" s="72">
        <v>712.40329333</v>
      </c>
      <c r="CH2104" s="72">
        <v>716.50152150999998</v>
      </c>
      <c r="CI2104" s="72">
        <v>731.52548966999996</v>
      </c>
      <c r="CJ2104" s="96">
        <v>0.91784125750000001</v>
      </c>
      <c r="CK2104" s="96">
        <v>0.94971357919999999</v>
      </c>
      <c r="CL2104" s="96">
        <v>0.93211247929999996</v>
      </c>
      <c r="CM2104" s="96">
        <v>0.9271578358</v>
      </c>
      <c r="CN2104" s="96">
        <v>0.92624250220000004</v>
      </c>
      <c r="CO2104" s="96">
        <v>1.0003934538999999</v>
      </c>
      <c r="CP2104" s="96">
        <v>0.93024752129999999</v>
      </c>
      <c r="CQ2104" s="96">
        <v>0.99584056389999998</v>
      </c>
      <c r="CR2104" s="96">
        <v>0.93413285440000005</v>
      </c>
      <c r="CS2104" s="95">
        <v>13349</v>
      </c>
      <c r="CT2104" s="95">
        <v>13140</v>
      </c>
      <c r="CU2104" s="95">
        <v>12101</v>
      </c>
      <c r="CV2104" s="95">
        <v>12026</v>
      </c>
      <c r="CW2104" s="95">
        <v>11167</v>
      </c>
      <c r="CX2104" s="96">
        <v>0.98999128199999997</v>
      </c>
      <c r="CY2104" s="96">
        <v>0.99878976900000005</v>
      </c>
      <c r="CZ2104" s="96">
        <v>1.0073633289999999</v>
      </c>
      <c r="DA2104" s="96">
        <v>0.99492858799999995</v>
      </c>
      <c r="DB2104" s="96">
        <v>1.0130476159999999</v>
      </c>
      <c r="DC2104">
        <v>2013</v>
      </c>
      <c r="DD2104" s="6">
        <v>12963.4</v>
      </c>
      <c r="DE2104" s="96">
        <v>5.8245857999999996E-3</v>
      </c>
      <c r="DF2104" s="72">
        <v>713.23</v>
      </c>
      <c r="DG2104" s="96">
        <v>1</v>
      </c>
      <c r="DH2104" s="72">
        <v>713.23</v>
      </c>
      <c r="DI2104" s="72">
        <v>742.37735216999999</v>
      </c>
      <c r="DJ2104" s="96">
        <v>1</v>
      </c>
      <c r="DK2104" s="72">
        <v>713.23</v>
      </c>
      <c r="DL2104" s="96">
        <v>1</v>
      </c>
      <c r="DM2104" s="72">
        <v>713.23</v>
      </c>
      <c r="DN2104" s="96">
        <v>1</v>
      </c>
      <c r="DO2104" s="96">
        <v>1.3701E-2</v>
      </c>
      <c r="DP2104" s="72">
        <v>9.77</v>
      </c>
      <c r="DQ2104" s="72">
        <v>703.46</v>
      </c>
      <c r="DR2104" t="s">
        <v>559</v>
      </c>
      <c r="DT2104" t="s">
        <v>561</v>
      </c>
    </row>
    <row r="2105" spans="1:124" x14ac:dyDescent="0.3">
      <c r="A2105" t="s">
        <v>50</v>
      </c>
      <c r="B2105">
        <v>36570</v>
      </c>
      <c r="C2105" s="95">
        <v>2054</v>
      </c>
      <c r="D2105" s="95">
        <v>8166442</v>
      </c>
      <c r="E2105" s="95">
        <v>2018</v>
      </c>
      <c r="F2105" s="95">
        <v>6290928</v>
      </c>
      <c r="G2105" s="95">
        <v>365</v>
      </c>
      <c r="H2105" s="95">
        <v>939777</v>
      </c>
      <c r="I2105" s="95">
        <v>321</v>
      </c>
      <c r="J2105" s="95">
        <v>967468</v>
      </c>
      <c r="K2105" s="95">
        <v>1994</v>
      </c>
      <c r="L2105" s="95">
        <v>8850270</v>
      </c>
      <c r="M2105" s="95">
        <v>1956</v>
      </c>
      <c r="N2105" s="95">
        <v>6510682</v>
      </c>
      <c r="O2105" s="95">
        <v>364</v>
      </c>
      <c r="P2105" s="95">
        <v>923059</v>
      </c>
      <c r="Q2105" s="95">
        <v>320</v>
      </c>
      <c r="R2105" s="95">
        <v>1045319</v>
      </c>
      <c r="S2105" s="95">
        <v>1662</v>
      </c>
      <c r="T2105" s="95">
        <v>7441066</v>
      </c>
      <c r="U2105" s="95">
        <v>1609</v>
      </c>
      <c r="V2105" s="95">
        <v>5737855</v>
      </c>
      <c r="W2105" s="95">
        <v>391</v>
      </c>
      <c r="X2105" s="95">
        <v>1049942</v>
      </c>
      <c r="Y2105" s="95">
        <v>341</v>
      </c>
      <c r="Z2105" s="95">
        <v>1094833</v>
      </c>
      <c r="AA2105" s="95">
        <v>1596</v>
      </c>
      <c r="AB2105" s="95">
        <v>7247839</v>
      </c>
      <c r="AC2105" s="95">
        <v>1541</v>
      </c>
      <c r="AD2105" s="95">
        <v>5873358</v>
      </c>
      <c r="AE2105" s="95">
        <v>396</v>
      </c>
      <c r="AF2105" s="95">
        <v>1095031</v>
      </c>
      <c r="AG2105" s="95">
        <v>346</v>
      </c>
      <c r="AH2105" s="95">
        <v>1196274</v>
      </c>
      <c r="AI2105" s="95">
        <v>1438</v>
      </c>
      <c r="AJ2105" s="95">
        <v>5523833.2000000002</v>
      </c>
      <c r="AK2105" s="95">
        <v>1377</v>
      </c>
      <c r="AL2105" s="95">
        <v>5316320.7300000004</v>
      </c>
      <c r="AM2105" s="95">
        <v>392</v>
      </c>
      <c r="AN2105" s="95">
        <v>1325706</v>
      </c>
      <c r="AO2105" s="95">
        <v>348</v>
      </c>
      <c r="AP2105" s="95">
        <v>1280972</v>
      </c>
      <c r="AQ2105" s="72">
        <v>313.7</v>
      </c>
      <c r="AR2105" s="72">
        <v>258.60000000000002</v>
      </c>
      <c r="AS2105" s="72">
        <v>572.29999999999995</v>
      </c>
      <c r="AT2105" s="95">
        <v>9106219</v>
      </c>
      <c r="AU2105" s="95">
        <v>7258396</v>
      </c>
      <c r="AV2105" s="95">
        <v>2419</v>
      </c>
      <c r="AW2105" s="95">
        <v>2339</v>
      </c>
      <c r="AX2105" s="72">
        <v>345.4</v>
      </c>
      <c r="AY2105" s="72">
        <v>276.64999999999998</v>
      </c>
      <c r="AZ2105" s="72">
        <v>622.04999999999995</v>
      </c>
      <c r="BA2105" s="95">
        <v>9773329</v>
      </c>
      <c r="BB2105" s="95">
        <v>7556001</v>
      </c>
      <c r="BC2105" s="95">
        <v>2358</v>
      </c>
      <c r="BD2105" s="95">
        <v>2276</v>
      </c>
      <c r="BE2105" s="72">
        <v>344.66</v>
      </c>
      <c r="BF2105" s="72">
        <v>292</v>
      </c>
      <c r="BG2105" s="72">
        <v>636.66</v>
      </c>
      <c r="BH2105" s="95">
        <v>8491008</v>
      </c>
      <c r="BI2105" s="95">
        <v>6832688</v>
      </c>
      <c r="BJ2105" s="95">
        <v>2053</v>
      </c>
      <c r="BK2105" s="95">
        <v>1950</v>
      </c>
      <c r="BL2105" s="72">
        <v>349.02</v>
      </c>
      <c r="BM2105" s="72">
        <v>312.20999999999998</v>
      </c>
      <c r="BN2105" s="72">
        <v>661.23</v>
      </c>
      <c r="BO2105" s="95">
        <v>8342870</v>
      </c>
      <c r="BP2105" s="95">
        <v>7069632</v>
      </c>
      <c r="BQ2105" s="95">
        <v>1992</v>
      </c>
      <c r="BR2105" s="95">
        <v>1887</v>
      </c>
      <c r="BS2105" s="72">
        <v>311.91000000000003</v>
      </c>
      <c r="BT2105" s="72">
        <v>318.70999999999998</v>
      </c>
      <c r="BU2105" s="72">
        <v>630.62</v>
      </c>
      <c r="BV2105" s="95">
        <v>6849539.2000000002</v>
      </c>
      <c r="BW2105" s="95">
        <v>6597292.7300000004</v>
      </c>
      <c r="BX2105" s="95">
        <v>1830</v>
      </c>
      <c r="BY2105" s="95">
        <v>1725</v>
      </c>
      <c r="BZ2105" s="95">
        <v>2381</v>
      </c>
      <c r="CA2105" s="95">
        <v>2318</v>
      </c>
      <c r="CB2105" s="95">
        <v>2003</v>
      </c>
      <c r="CC2105" s="95">
        <v>1942</v>
      </c>
      <c r="CD2105" s="95">
        <v>1779</v>
      </c>
      <c r="CE2105" s="72">
        <v>650.75523149000003</v>
      </c>
      <c r="CF2105" s="72">
        <v>676.59346364999999</v>
      </c>
      <c r="CG2105" s="72">
        <v>712.40329333</v>
      </c>
      <c r="CH2105" s="72">
        <v>716.50152150999998</v>
      </c>
      <c r="CI2105" s="72">
        <v>731.52548966999996</v>
      </c>
      <c r="CJ2105" s="96">
        <v>0.8794397222</v>
      </c>
      <c r="CK2105" s="96">
        <v>0.91938517500000005</v>
      </c>
      <c r="CL2105" s="96">
        <v>0.89367919259999995</v>
      </c>
      <c r="CM2105" s="96">
        <v>0.92285917080000002</v>
      </c>
      <c r="CN2105" s="96">
        <v>0.86206155340000001</v>
      </c>
      <c r="CO2105" s="96">
        <v>0.9953332238</v>
      </c>
      <c r="CP2105" s="96">
        <v>0.89968358479999999</v>
      </c>
      <c r="CQ2105" s="96">
        <v>0.99584056389999998</v>
      </c>
      <c r="CR2105" s="96">
        <v>0.90344126250000001</v>
      </c>
      <c r="CS2105" s="95">
        <v>2455</v>
      </c>
      <c r="CT2105" s="95">
        <v>2442</v>
      </c>
      <c r="CU2105" s="95">
        <v>2125</v>
      </c>
      <c r="CV2105" s="95">
        <v>2076</v>
      </c>
      <c r="CW2105" s="95">
        <v>1948</v>
      </c>
      <c r="CX2105" s="96">
        <v>1.0040852280000001</v>
      </c>
      <c r="CY2105" s="96">
        <v>0.991361308</v>
      </c>
      <c r="CZ2105" s="96">
        <v>0.97457508999999998</v>
      </c>
      <c r="DA2105" s="96">
        <v>1.005173326</v>
      </c>
      <c r="DB2105" s="96">
        <v>1.0014401180000001</v>
      </c>
      <c r="DC2105">
        <v>2013</v>
      </c>
      <c r="DD2105" s="6">
        <v>2035.4</v>
      </c>
      <c r="DE2105" s="96">
        <v>6.2195690999999999E-3</v>
      </c>
      <c r="DF2105" s="72">
        <v>689.52</v>
      </c>
      <c r="DG2105" s="96">
        <v>1</v>
      </c>
      <c r="DH2105" s="72">
        <v>689.52</v>
      </c>
      <c r="DI2105" s="72">
        <v>724.35825947000001</v>
      </c>
      <c r="DJ2105" s="96">
        <v>1</v>
      </c>
      <c r="DK2105" s="72">
        <v>689.52</v>
      </c>
      <c r="DL2105" s="96">
        <v>1</v>
      </c>
      <c r="DM2105" s="72">
        <v>689.52</v>
      </c>
      <c r="DN2105" s="96">
        <v>1</v>
      </c>
      <c r="DO2105" s="96">
        <v>1.6492E-2</v>
      </c>
      <c r="DP2105" s="72">
        <v>11.37</v>
      </c>
      <c r="DQ2105" s="72">
        <v>678.15</v>
      </c>
      <c r="DR2105" t="s">
        <v>50</v>
      </c>
      <c r="DT2105" t="s">
        <v>561</v>
      </c>
    </row>
    <row r="2106" spans="1:124" x14ac:dyDescent="0.3">
      <c r="A2106" t="s">
        <v>51</v>
      </c>
      <c r="B2106">
        <v>36580</v>
      </c>
      <c r="C2106" s="95">
        <v>64437</v>
      </c>
      <c r="D2106" s="95">
        <v>280504175</v>
      </c>
      <c r="E2106" s="95">
        <v>61160</v>
      </c>
      <c r="F2106" s="95">
        <v>216734797</v>
      </c>
      <c r="G2106" s="95">
        <v>12739</v>
      </c>
      <c r="H2106" s="95">
        <v>46281945</v>
      </c>
      <c r="I2106" s="95">
        <v>10620</v>
      </c>
      <c r="J2106" s="95">
        <v>36994586</v>
      </c>
      <c r="K2106" s="95">
        <v>63018</v>
      </c>
      <c r="L2106" s="95">
        <v>299647910</v>
      </c>
      <c r="M2106" s="95">
        <v>59456</v>
      </c>
      <c r="N2106" s="95">
        <v>221374183</v>
      </c>
      <c r="O2106" s="95">
        <v>12189</v>
      </c>
      <c r="P2106" s="95">
        <v>44484557</v>
      </c>
      <c r="Q2106" s="95">
        <v>10162</v>
      </c>
      <c r="R2106" s="95">
        <v>37953396</v>
      </c>
      <c r="S2106" s="95">
        <v>58870</v>
      </c>
      <c r="T2106" s="95">
        <v>303304394</v>
      </c>
      <c r="U2106" s="95">
        <v>54912</v>
      </c>
      <c r="V2106" s="95">
        <v>219618377</v>
      </c>
      <c r="W2106" s="95">
        <v>11837</v>
      </c>
      <c r="X2106" s="95">
        <v>49405459</v>
      </c>
      <c r="Y2106" s="95">
        <v>9939</v>
      </c>
      <c r="Z2106" s="95">
        <v>39657945</v>
      </c>
      <c r="AA2106" s="95">
        <v>57629</v>
      </c>
      <c r="AB2106" s="95">
        <v>267628445</v>
      </c>
      <c r="AC2106" s="95">
        <v>53395</v>
      </c>
      <c r="AD2106" s="95">
        <v>231694388</v>
      </c>
      <c r="AE2106" s="95">
        <v>11830</v>
      </c>
      <c r="AF2106" s="95">
        <v>51657600</v>
      </c>
      <c r="AG2106" s="95">
        <v>9997</v>
      </c>
      <c r="AH2106" s="95">
        <v>45493079</v>
      </c>
      <c r="AI2106" s="95">
        <v>47745</v>
      </c>
      <c r="AJ2106" s="95">
        <v>226897730.11000001</v>
      </c>
      <c r="AK2106" s="95">
        <v>43214</v>
      </c>
      <c r="AL2106" s="95">
        <v>194111099.18000001</v>
      </c>
      <c r="AM2106" s="95">
        <v>11814</v>
      </c>
      <c r="AN2106" s="95">
        <v>49652277.969999999</v>
      </c>
      <c r="AO2106" s="95">
        <v>10059</v>
      </c>
      <c r="AP2106" s="95">
        <v>47113410.710000001</v>
      </c>
      <c r="AQ2106" s="72">
        <v>352.86</v>
      </c>
      <c r="AR2106" s="72">
        <v>294.57</v>
      </c>
      <c r="AS2106" s="72">
        <v>647.42999999999995</v>
      </c>
      <c r="AT2106" s="95">
        <v>326786120</v>
      </c>
      <c r="AU2106" s="95">
        <v>253729383</v>
      </c>
      <c r="AV2106" s="95">
        <v>77176</v>
      </c>
      <c r="AW2106" s="95">
        <v>71780</v>
      </c>
      <c r="AX2106" s="72">
        <v>381.32</v>
      </c>
      <c r="AY2106" s="72">
        <v>310.42</v>
      </c>
      <c r="AZ2106" s="72">
        <v>691.74</v>
      </c>
      <c r="BA2106" s="95">
        <v>344132467</v>
      </c>
      <c r="BB2106" s="95">
        <v>259327579</v>
      </c>
      <c r="BC2106" s="95">
        <v>75207</v>
      </c>
      <c r="BD2106" s="95">
        <v>69618</v>
      </c>
      <c r="BE2106" s="72">
        <v>415.69</v>
      </c>
      <c r="BF2106" s="72">
        <v>333.17</v>
      </c>
      <c r="BG2106" s="72">
        <v>748.86</v>
      </c>
      <c r="BH2106" s="95">
        <v>352709853</v>
      </c>
      <c r="BI2106" s="95">
        <v>259276322</v>
      </c>
      <c r="BJ2106" s="95">
        <v>70707</v>
      </c>
      <c r="BK2106" s="95">
        <v>64851</v>
      </c>
      <c r="BL2106" s="72">
        <v>383.06</v>
      </c>
      <c r="BM2106" s="72">
        <v>364.38</v>
      </c>
      <c r="BN2106" s="72">
        <v>747.44</v>
      </c>
      <c r="BO2106" s="95">
        <v>319286045</v>
      </c>
      <c r="BP2106" s="95">
        <v>277187467</v>
      </c>
      <c r="BQ2106" s="95">
        <v>69459</v>
      </c>
      <c r="BR2106" s="95">
        <v>63392</v>
      </c>
      <c r="BS2106" s="72">
        <v>386.94</v>
      </c>
      <c r="BT2106" s="72">
        <v>377.34</v>
      </c>
      <c r="BU2106" s="72">
        <v>764.28</v>
      </c>
      <c r="BV2106" s="95">
        <v>276550008.07999998</v>
      </c>
      <c r="BW2106" s="95">
        <v>241224509.88999999</v>
      </c>
      <c r="BX2106" s="95">
        <v>59559</v>
      </c>
      <c r="BY2106" s="95">
        <v>53273</v>
      </c>
      <c r="BZ2106" s="95">
        <v>74604</v>
      </c>
      <c r="CA2106" s="95">
        <v>72512</v>
      </c>
      <c r="CB2106" s="95">
        <v>67884</v>
      </c>
      <c r="CC2106" s="95">
        <v>66579</v>
      </c>
      <c r="CD2106" s="95">
        <v>56484</v>
      </c>
      <c r="CE2106" s="72">
        <v>650.75523149000003</v>
      </c>
      <c r="CF2106" s="72">
        <v>676.59346364999999</v>
      </c>
      <c r="CG2106" s="72">
        <v>712.40329333</v>
      </c>
      <c r="CH2106" s="72">
        <v>716.50152150999998</v>
      </c>
      <c r="CI2106" s="72">
        <v>731.52548966999996</v>
      </c>
      <c r="CJ2106" s="96">
        <v>0.99489019629999997</v>
      </c>
      <c r="CK2106" s="96">
        <v>1.0223864656999999</v>
      </c>
      <c r="CL2106" s="96">
        <v>1.0511742533999999</v>
      </c>
      <c r="CM2106" s="96">
        <v>1.0431799201</v>
      </c>
      <c r="CN2106" s="96">
        <v>1.0447756240999999</v>
      </c>
      <c r="CO2106" s="96">
        <v>1.0463075233000001</v>
      </c>
      <c r="CP2106" s="96">
        <v>0.98563880020000005</v>
      </c>
      <c r="CQ2106" s="96">
        <v>0.99584056389999998</v>
      </c>
      <c r="CR2106" s="96">
        <v>0.98975548410000003</v>
      </c>
      <c r="CS2106" s="95">
        <v>64790</v>
      </c>
      <c r="CT2106" s="95">
        <v>63101</v>
      </c>
      <c r="CU2106" s="95">
        <v>58624</v>
      </c>
      <c r="CV2106" s="95">
        <v>57137</v>
      </c>
      <c r="CW2106" s="95">
        <v>47594</v>
      </c>
      <c r="CX2106" s="96">
        <v>1.038667837</v>
      </c>
      <c r="CY2106" s="96">
        <v>1.043927109</v>
      </c>
      <c r="CZ2106" s="96">
        <v>1.040268325</v>
      </c>
      <c r="DA2106" s="96">
        <v>1.049380924</v>
      </c>
      <c r="DB2106" s="96">
        <v>1.063612622</v>
      </c>
      <c r="DC2106">
        <v>2013</v>
      </c>
      <c r="DD2106" s="6">
        <v>64582.8</v>
      </c>
      <c r="DE2106" s="96">
        <v>1.47543111E-2</v>
      </c>
      <c r="DF2106" s="72">
        <v>748.91</v>
      </c>
      <c r="DG2106" s="96">
        <v>1</v>
      </c>
      <c r="DH2106" s="72">
        <v>748.91</v>
      </c>
      <c r="DI2106" s="72">
        <v>742.37735216999999</v>
      </c>
      <c r="DJ2106" s="96">
        <v>1</v>
      </c>
      <c r="DK2106" s="72">
        <v>748.91</v>
      </c>
      <c r="DL2106" s="96">
        <v>1</v>
      </c>
      <c r="DM2106" s="72">
        <v>748.91</v>
      </c>
      <c r="DN2106" s="96">
        <v>0.88678687560000002</v>
      </c>
      <c r="DO2106" s="96">
        <v>2.7064000000000001E-2</v>
      </c>
      <c r="DP2106" s="72">
        <v>17.97</v>
      </c>
      <c r="DQ2106" s="72">
        <v>730.94</v>
      </c>
      <c r="DR2106" t="s">
        <v>51</v>
      </c>
      <c r="DT2106" t="s">
        <v>561</v>
      </c>
    </row>
    <row r="2107" spans="1:124" x14ac:dyDescent="0.3">
      <c r="A2107" t="s">
        <v>52</v>
      </c>
      <c r="B2107">
        <v>36590</v>
      </c>
      <c r="C2107" s="95">
        <v>1854</v>
      </c>
      <c r="D2107" s="95">
        <v>7104918</v>
      </c>
      <c r="E2107" s="95">
        <v>1821</v>
      </c>
      <c r="F2107" s="95">
        <v>5295047</v>
      </c>
      <c r="G2107" s="95">
        <v>363</v>
      </c>
      <c r="H2107" s="95">
        <v>875533</v>
      </c>
      <c r="I2107" s="95">
        <v>320</v>
      </c>
      <c r="J2107" s="95">
        <v>901572</v>
      </c>
      <c r="K2107" s="95">
        <v>1825</v>
      </c>
      <c r="L2107" s="95">
        <v>6665117</v>
      </c>
      <c r="M2107" s="95">
        <v>1787</v>
      </c>
      <c r="N2107" s="95">
        <v>5400048</v>
      </c>
      <c r="O2107" s="95">
        <v>364</v>
      </c>
      <c r="P2107" s="95">
        <v>772892</v>
      </c>
      <c r="Q2107" s="95">
        <v>322</v>
      </c>
      <c r="R2107" s="95">
        <v>897539</v>
      </c>
      <c r="S2107" s="95">
        <v>1646</v>
      </c>
      <c r="T2107" s="95">
        <v>7999437</v>
      </c>
      <c r="U2107" s="95">
        <v>1594</v>
      </c>
      <c r="V2107" s="95">
        <v>4875749</v>
      </c>
      <c r="W2107" s="95">
        <v>379</v>
      </c>
      <c r="X2107" s="95">
        <v>799721</v>
      </c>
      <c r="Y2107" s="95">
        <v>328</v>
      </c>
      <c r="Z2107" s="95">
        <v>974929</v>
      </c>
      <c r="AA2107" s="95">
        <v>1631</v>
      </c>
      <c r="AB2107" s="95">
        <v>6811307</v>
      </c>
      <c r="AC2107" s="95">
        <v>1576</v>
      </c>
      <c r="AD2107" s="95">
        <v>5169209</v>
      </c>
      <c r="AE2107" s="95">
        <v>374</v>
      </c>
      <c r="AF2107" s="95">
        <v>1284340</v>
      </c>
      <c r="AG2107" s="95">
        <v>334</v>
      </c>
      <c r="AH2107" s="95">
        <v>1042109</v>
      </c>
      <c r="AI2107" s="95">
        <v>1486</v>
      </c>
      <c r="AJ2107" s="95">
        <v>5839313.2199999997</v>
      </c>
      <c r="AK2107" s="95">
        <v>1424</v>
      </c>
      <c r="AL2107" s="95">
        <v>4781238.9800000004</v>
      </c>
      <c r="AM2107" s="95">
        <v>419</v>
      </c>
      <c r="AN2107" s="95">
        <v>1278085</v>
      </c>
      <c r="AO2107" s="95">
        <v>370</v>
      </c>
      <c r="AP2107" s="95">
        <v>1361182</v>
      </c>
      <c r="AQ2107" s="72">
        <v>299.97000000000003</v>
      </c>
      <c r="AR2107" s="72">
        <v>241.19</v>
      </c>
      <c r="AS2107" s="72">
        <v>541.16</v>
      </c>
      <c r="AT2107" s="95">
        <v>7980451</v>
      </c>
      <c r="AU2107" s="95">
        <v>6196619</v>
      </c>
      <c r="AV2107" s="95">
        <v>2217</v>
      </c>
      <c r="AW2107" s="95">
        <v>2141</v>
      </c>
      <c r="AX2107" s="72">
        <v>283.16000000000003</v>
      </c>
      <c r="AY2107" s="72">
        <v>248.84</v>
      </c>
      <c r="AZ2107" s="72">
        <v>532</v>
      </c>
      <c r="BA2107" s="95">
        <v>7438009</v>
      </c>
      <c r="BB2107" s="95">
        <v>6297587</v>
      </c>
      <c r="BC2107" s="95">
        <v>2189</v>
      </c>
      <c r="BD2107" s="95">
        <v>2109</v>
      </c>
      <c r="BE2107" s="72">
        <v>362.11</v>
      </c>
      <c r="BF2107" s="72">
        <v>253.67</v>
      </c>
      <c r="BG2107" s="72">
        <v>615.78</v>
      </c>
      <c r="BH2107" s="95">
        <v>8799158</v>
      </c>
      <c r="BI2107" s="95">
        <v>5850678</v>
      </c>
      <c r="BJ2107" s="95">
        <v>2025</v>
      </c>
      <c r="BK2107" s="95">
        <v>1922</v>
      </c>
      <c r="BL2107" s="72">
        <v>336.48</v>
      </c>
      <c r="BM2107" s="72">
        <v>271</v>
      </c>
      <c r="BN2107" s="72">
        <v>607.48</v>
      </c>
      <c r="BO2107" s="95">
        <v>8095647</v>
      </c>
      <c r="BP2107" s="95">
        <v>6211318</v>
      </c>
      <c r="BQ2107" s="95">
        <v>2005</v>
      </c>
      <c r="BR2107" s="95">
        <v>1910</v>
      </c>
      <c r="BS2107" s="72">
        <v>311.35000000000002</v>
      </c>
      <c r="BT2107" s="72">
        <v>285.32</v>
      </c>
      <c r="BU2107" s="72">
        <v>596.66999999999996</v>
      </c>
      <c r="BV2107" s="95">
        <v>7117398.2199999997</v>
      </c>
      <c r="BW2107" s="95">
        <v>6142420.9800000004</v>
      </c>
      <c r="BX2107" s="95">
        <v>1905</v>
      </c>
      <c r="BY2107" s="95">
        <v>1794</v>
      </c>
      <c r="BZ2107" s="95">
        <v>2181</v>
      </c>
      <c r="CA2107" s="95">
        <v>2150</v>
      </c>
      <c r="CB2107" s="95">
        <v>1975</v>
      </c>
      <c r="CC2107" s="95">
        <v>1960</v>
      </c>
      <c r="CD2107" s="95">
        <v>1851</v>
      </c>
      <c r="CE2107" s="72">
        <v>650.75523149000003</v>
      </c>
      <c r="CF2107" s="72">
        <v>676.59346364999999</v>
      </c>
      <c r="CG2107" s="72">
        <v>712.40329333</v>
      </c>
      <c r="CH2107" s="72">
        <v>716.50152150999998</v>
      </c>
      <c r="CI2107" s="72">
        <v>731.52548966999996</v>
      </c>
      <c r="CJ2107" s="96">
        <v>0.83158762900000005</v>
      </c>
      <c r="CK2107" s="96">
        <v>0.78629195900000004</v>
      </c>
      <c r="CL2107" s="96">
        <v>0.86436995139999995</v>
      </c>
      <c r="CM2107" s="96">
        <v>0.84784188419999995</v>
      </c>
      <c r="CN2107" s="96">
        <v>0.81565168740000005</v>
      </c>
      <c r="CO2107" s="96">
        <v>0.98333398090000002</v>
      </c>
      <c r="CP2107" s="96">
        <v>0.84320143329999997</v>
      </c>
      <c r="CQ2107" s="96">
        <v>0.99584056389999998</v>
      </c>
      <c r="CR2107" s="96">
        <v>0.84672320400000001</v>
      </c>
      <c r="CS2107" s="95">
        <v>2261</v>
      </c>
      <c r="CT2107" s="95">
        <v>2266</v>
      </c>
      <c r="CU2107" s="95">
        <v>2071</v>
      </c>
      <c r="CV2107" s="95">
        <v>2059</v>
      </c>
      <c r="CW2107" s="95">
        <v>1946</v>
      </c>
      <c r="CX2107" s="96">
        <v>0.98222033200000003</v>
      </c>
      <c r="CY2107" s="96">
        <v>0.985767116</v>
      </c>
      <c r="CZ2107" s="96">
        <v>0.98786127999999995</v>
      </c>
      <c r="DA2107" s="96">
        <v>0.96896909399999998</v>
      </c>
      <c r="DB2107" s="96">
        <v>0.99217557499999998</v>
      </c>
      <c r="DC2107">
        <v>2013</v>
      </c>
      <c r="DD2107" s="6">
        <v>1975.2</v>
      </c>
      <c r="DE2107" s="96">
        <v>2.5158391000000002E-3</v>
      </c>
      <c r="DF2107" s="72">
        <v>648.64</v>
      </c>
      <c r="DG2107" s="96">
        <v>1</v>
      </c>
      <c r="DH2107" s="72">
        <v>648.64</v>
      </c>
      <c r="DI2107" s="72">
        <v>724.35825947000001</v>
      </c>
      <c r="DJ2107" s="96">
        <v>1</v>
      </c>
      <c r="DK2107" s="72">
        <v>648.64</v>
      </c>
      <c r="DL2107" s="96">
        <v>1</v>
      </c>
      <c r="DM2107" s="72">
        <v>648.64</v>
      </c>
      <c r="DN2107" s="96">
        <v>1</v>
      </c>
      <c r="DO2107" s="96">
        <v>8.5470000000000008E-3</v>
      </c>
      <c r="DP2107" s="72">
        <v>5.54</v>
      </c>
      <c r="DQ2107" s="72">
        <v>643.1</v>
      </c>
      <c r="DR2107" t="s">
        <v>52</v>
      </c>
      <c r="DT2107" t="s">
        <v>561</v>
      </c>
    </row>
    <row r="2108" spans="1:124" x14ac:dyDescent="0.3">
      <c r="A2108" t="s">
        <v>1321</v>
      </c>
      <c r="B2108">
        <v>36600</v>
      </c>
      <c r="C2108" s="95">
        <v>3017</v>
      </c>
      <c r="D2108" s="95">
        <v>14027705</v>
      </c>
      <c r="E2108" s="95">
        <v>2930</v>
      </c>
      <c r="F2108" s="95">
        <v>10382892</v>
      </c>
      <c r="G2108" s="95">
        <v>618</v>
      </c>
      <c r="H2108" s="95">
        <v>2270857</v>
      </c>
      <c r="I2108" s="95">
        <v>535</v>
      </c>
      <c r="J2108" s="95">
        <v>2187403</v>
      </c>
      <c r="K2108" s="95">
        <v>2944</v>
      </c>
      <c r="L2108" s="95">
        <v>12836838</v>
      </c>
      <c r="M2108" s="95">
        <v>2833</v>
      </c>
      <c r="N2108" s="95">
        <v>10514441</v>
      </c>
      <c r="O2108" s="95">
        <v>621</v>
      </c>
      <c r="P2108" s="95">
        <v>1675797</v>
      </c>
      <c r="Q2108" s="95">
        <v>537</v>
      </c>
      <c r="R2108" s="95">
        <v>1883909</v>
      </c>
      <c r="S2108" s="95">
        <v>2531</v>
      </c>
      <c r="T2108" s="95">
        <v>11639022</v>
      </c>
      <c r="U2108" s="95">
        <v>2405</v>
      </c>
      <c r="V2108" s="95">
        <v>9015127</v>
      </c>
      <c r="W2108" s="95">
        <v>622</v>
      </c>
      <c r="X2108" s="95">
        <v>1981033</v>
      </c>
      <c r="Y2108" s="95">
        <v>537</v>
      </c>
      <c r="Z2108" s="95">
        <v>2116245</v>
      </c>
      <c r="AA2108" s="95">
        <v>2533</v>
      </c>
      <c r="AB2108" s="95">
        <v>11453599</v>
      </c>
      <c r="AC2108" s="95">
        <v>2396</v>
      </c>
      <c r="AD2108" s="95">
        <v>9355023</v>
      </c>
      <c r="AE2108" s="95">
        <v>622</v>
      </c>
      <c r="AF2108" s="95">
        <v>2125257</v>
      </c>
      <c r="AG2108" s="95">
        <v>545</v>
      </c>
      <c r="AH2108" s="95">
        <v>2256583</v>
      </c>
      <c r="AI2108" s="95">
        <v>2359</v>
      </c>
      <c r="AJ2108" s="95">
        <v>10938949.58</v>
      </c>
      <c r="AK2108" s="95">
        <v>2219</v>
      </c>
      <c r="AL2108" s="95">
        <v>9645220</v>
      </c>
      <c r="AM2108" s="95">
        <v>642</v>
      </c>
      <c r="AN2108" s="95">
        <v>2698567</v>
      </c>
      <c r="AO2108" s="95">
        <v>557</v>
      </c>
      <c r="AP2108" s="95">
        <v>2495375</v>
      </c>
      <c r="AQ2108" s="72">
        <v>373.65</v>
      </c>
      <c r="AR2108" s="72">
        <v>302.32</v>
      </c>
      <c r="AS2108" s="72">
        <v>675.97</v>
      </c>
      <c r="AT2108" s="95">
        <v>16298562</v>
      </c>
      <c r="AU2108" s="95">
        <v>12570295</v>
      </c>
      <c r="AV2108" s="95">
        <v>3635</v>
      </c>
      <c r="AW2108" s="95">
        <v>3465</v>
      </c>
      <c r="AX2108" s="72">
        <v>339.24</v>
      </c>
      <c r="AY2108" s="72">
        <v>306.58999999999997</v>
      </c>
      <c r="AZ2108" s="72">
        <v>645.83000000000004</v>
      </c>
      <c r="BA2108" s="95">
        <v>14512635</v>
      </c>
      <c r="BB2108" s="95">
        <v>12398350</v>
      </c>
      <c r="BC2108" s="95">
        <v>3565</v>
      </c>
      <c r="BD2108" s="95">
        <v>3370</v>
      </c>
      <c r="BE2108" s="72">
        <v>359.98</v>
      </c>
      <c r="BF2108" s="72">
        <v>315.3</v>
      </c>
      <c r="BG2108" s="72">
        <v>675.28</v>
      </c>
      <c r="BH2108" s="95">
        <v>13620055</v>
      </c>
      <c r="BI2108" s="95">
        <v>11131372</v>
      </c>
      <c r="BJ2108" s="95">
        <v>3153</v>
      </c>
      <c r="BK2108" s="95">
        <v>2942</v>
      </c>
      <c r="BL2108" s="72">
        <v>358.66</v>
      </c>
      <c r="BM2108" s="72">
        <v>329.02</v>
      </c>
      <c r="BN2108" s="72">
        <v>687.68</v>
      </c>
      <c r="BO2108" s="95">
        <v>13578856</v>
      </c>
      <c r="BP2108" s="95">
        <v>11611606</v>
      </c>
      <c r="BQ2108" s="95">
        <v>3155</v>
      </c>
      <c r="BR2108" s="95">
        <v>2941</v>
      </c>
      <c r="BS2108" s="72">
        <v>378.69</v>
      </c>
      <c r="BT2108" s="72">
        <v>364.45</v>
      </c>
      <c r="BU2108" s="72">
        <v>743.14</v>
      </c>
      <c r="BV2108" s="95">
        <v>13637516.58</v>
      </c>
      <c r="BW2108" s="95">
        <v>12140595</v>
      </c>
      <c r="BX2108" s="95">
        <v>3001</v>
      </c>
      <c r="BY2108" s="95">
        <v>2776</v>
      </c>
      <c r="BZ2108" s="95">
        <v>3554</v>
      </c>
      <c r="CA2108" s="95">
        <v>3471</v>
      </c>
      <c r="CB2108" s="95">
        <v>3051</v>
      </c>
      <c r="CC2108" s="95">
        <v>3053</v>
      </c>
      <c r="CD2108" s="95">
        <v>2891</v>
      </c>
      <c r="CE2108" s="72">
        <v>650.75523149000003</v>
      </c>
      <c r="CF2108" s="72">
        <v>676.59346364999999</v>
      </c>
      <c r="CG2108" s="72">
        <v>712.40329333</v>
      </c>
      <c r="CH2108" s="72">
        <v>716.50152150999998</v>
      </c>
      <c r="CI2108" s="72">
        <v>731.52548966999996</v>
      </c>
      <c r="CJ2108" s="96">
        <v>1.0387469317</v>
      </c>
      <c r="CK2108" s="96">
        <v>0.9545318344</v>
      </c>
      <c r="CL2108" s="96">
        <v>0.94789005940000004</v>
      </c>
      <c r="CM2108" s="96">
        <v>0.95977465409999996</v>
      </c>
      <c r="CN2108" s="96">
        <v>1.0158771095000001</v>
      </c>
      <c r="CO2108" s="96">
        <v>0.98908234859999999</v>
      </c>
      <c r="CP2108" s="96">
        <v>0.99421865050000002</v>
      </c>
      <c r="CQ2108" s="96">
        <v>0.99584056389999998</v>
      </c>
      <c r="CR2108" s="96">
        <v>0.99837116960000005</v>
      </c>
      <c r="CS2108" s="95">
        <v>4003</v>
      </c>
      <c r="CT2108" s="95">
        <v>3977</v>
      </c>
      <c r="CU2108" s="95">
        <v>3557</v>
      </c>
      <c r="CV2108" s="95">
        <v>3639</v>
      </c>
      <c r="CW2108" s="95">
        <v>3465</v>
      </c>
      <c r="CX2108" s="96">
        <v>0.988559309</v>
      </c>
      <c r="CY2108" s="96">
        <v>0.99199372600000002</v>
      </c>
      <c r="CZ2108" s="96">
        <v>0.967520661</v>
      </c>
      <c r="DA2108" s="96">
        <v>0.99044746299999997</v>
      </c>
      <c r="DB2108" s="96">
        <v>1.0070455380000001</v>
      </c>
      <c r="DC2108">
        <v>2013</v>
      </c>
      <c r="DD2108" s="6">
        <v>3098.8</v>
      </c>
      <c r="DE2108" s="96">
        <v>3.9802403999999996E-3</v>
      </c>
      <c r="DF2108" s="72">
        <v>763.69</v>
      </c>
      <c r="DG2108" s="96">
        <v>1</v>
      </c>
      <c r="DH2108" s="72">
        <v>763.69</v>
      </c>
      <c r="DI2108" s="72">
        <v>750.26413190999995</v>
      </c>
      <c r="DJ2108" s="96">
        <v>1</v>
      </c>
      <c r="DK2108" s="72">
        <v>763.69</v>
      </c>
      <c r="DL2108" s="96">
        <v>1</v>
      </c>
      <c r="DM2108" s="72">
        <v>763.69</v>
      </c>
      <c r="DN2108" s="96">
        <v>1</v>
      </c>
      <c r="DO2108" s="96">
        <v>1.3504E-2</v>
      </c>
      <c r="DP2108" s="72">
        <v>10.31</v>
      </c>
      <c r="DQ2108" s="72">
        <v>753.38</v>
      </c>
      <c r="DR2108" t="s">
        <v>1321</v>
      </c>
      <c r="DT2108" t="s">
        <v>561</v>
      </c>
    </row>
    <row r="2109" spans="1:124" x14ac:dyDescent="0.3">
      <c r="A2109" t="s">
        <v>1322</v>
      </c>
      <c r="B2109">
        <v>36610</v>
      </c>
      <c r="C2109" s="95">
        <v>12184</v>
      </c>
      <c r="D2109" s="95">
        <v>52432423</v>
      </c>
      <c r="E2109" s="95">
        <v>11846</v>
      </c>
      <c r="F2109" s="95">
        <v>36480780</v>
      </c>
      <c r="G2109" s="95">
        <v>2746</v>
      </c>
      <c r="H2109" s="95">
        <v>8484354</v>
      </c>
      <c r="I2109" s="95">
        <v>2389</v>
      </c>
      <c r="J2109" s="95">
        <v>6955542</v>
      </c>
      <c r="K2109" s="95">
        <v>11954</v>
      </c>
      <c r="L2109" s="95">
        <v>49558853</v>
      </c>
      <c r="M2109" s="95">
        <v>11581</v>
      </c>
      <c r="N2109" s="95">
        <v>36213998</v>
      </c>
      <c r="O2109" s="95">
        <v>2807</v>
      </c>
      <c r="P2109" s="95">
        <v>9483723</v>
      </c>
      <c r="Q2109" s="95">
        <v>2451</v>
      </c>
      <c r="R2109" s="95">
        <v>7889367</v>
      </c>
      <c r="S2109" s="95">
        <v>10929</v>
      </c>
      <c r="T2109" s="95">
        <v>50210913</v>
      </c>
      <c r="U2109" s="95">
        <v>10528</v>
      </c>
      <c r="V2109" s="95">
        <v>35270706</v>
      </c>
      <c r="W2109" s="95">
        <v>2947</v>
      </c>
      <c r="X2109" s="95">
        <v>12123595</v>
      </c>
      <c r="Y2109" s="95">
        <v>2610</v>
      </c>
      <c r="Z2109" s="95">
        <v>9119135</v>
      </c>
      <c r="AA2109" s="95">
        <v>10925</v>
      </c>
      <c r="AB2109" s="95">
        <v>45569502</v>
      </c>
      <c r="AC2109" s="95">
        <v>10500</v>
      </c>
      <c r="AD2109" s="95">
        <v>37202756</v>
      </c>
      <c r="AE2109" s="95">
        <v>3099</v>
      </c>
      <c r="AF2109" s="95">
        <v>12412848</v>
      </c>
      <c r="AG2109" s="95">
        <v>2756</v>
      </c>
      <c r="AH2109" s="95">
        <v>10228507</v>
      </c>
      <c r="AI2109" s="95">
        <v>10278</v>
      </c>
      <c r="AJ2109" s="95">
        <v>45148177.590000004</v>
      </c>
      <c r="AK2109" s="95">
        <v>9842</v>
      </c>
      <c r="AL2109" s="95">
        <v>37016307.390000001</v>
      </c>
      <c r="AM2109" s="95">
        <v>3398</v>
      </c>
      <c r="AN2109" s="95">
        <v>12170183</v>
      </c>
      <c r="AO2109" s="95">
        <v>3045</v>
      </c>
      <c r="AP2109" s="95">
        <v>11901527.4</v>
      </c>
      <c r="AQ2109" s="72">
        <v>340.01</v>
      </c>
      <c r="AR2109" s="72">
        <v>254.28</v>
      </c>
      <c r="AS2109" s="72">
        <v>594.29</v>
      </c>
      <c r="AT2109" s="95">
        <v>60916777</v>
      </c>
      <c r="AU2109" s="95">
        <v>43436322</v>
      </c>
      <c r="AV2109" s="95">
        <v>14930</v>
      </c>
      <c r="AW2109" s="95">
        <v>14235</v>
      </c>
      <c r="AX2109" s="72">
        <v>333.33</v>
      </c>
      <c r="AY2109" s="72">
        <v>261.92</v>
      </c>
      <c r="AZ2109" s="72">
        <v>595.25</v>
      </c>
      <c r="BA2109" s="95">
        <v>59042576</v>
      </c>
      <c r="BB2109" s="95">
        <v>44103365</v>
      </c>
      <c r="BC2109" s="95">
        <v>14761</v>
      </c>
      <c r="BD2109" s="95">
        <v>14032</v>
      </c>
      <c r="BE2109" s="72">
        <v>374.35</v>
      </c>
      <c r="BF2109" s="72">
        <v>281.56</v>
      </c>
      <c r="BG2109" s="72">
        <v>655.91</v>
      </c>
      <c r="BH2109" s="95">
        <v>62334508</v>
      </c>
      <c r="BI2109" s="95">
        <v>44389841</v>
      </c>
      <c r="BJ2109" s="95">
        <v>13876</v>
      </c>
      <c r="BK2109" s="95">
        <v>13138</v>
      </c>
      <c r="BL2109" s="72">
        <v>344.54</v>
      </c>
      <c r="BM2109" s="72">
        <v>298.17</v>
      </c>
      <c r="BN2109" s="72">
        <v>642.71</v>
      </c>
      <c r="BO2109" s="95">
        <v>57982350</v>
      </c>
      <c r="BP2109" s="95">
        <v>47431263</v>
      </c>
      <c r="BQ2109" s="95">
        <v>14024</v>
      </c>
      <c r="BR2109" s="95">
        <v>13256</v>
      </c>
      <c r="BS2109" s="72">
        <v>349.26</v>
      </c>
      <c r="BT2109" s="72">
        <v>316.33</v>
      </c>
      <c r="BU2109" s="72">
        <v>665.59</v>
      </c>
      <c r="BV2109" s="95">
        <v>57318360.590000004</v>
      </c>
      <c r="BW2109" s="95">
        <v>48917834.789999999</v>
      </c>
      <c r="BX2109" s="95">
        <v>13676</v>
      </c>
      <c r="BY2109" s="95">
        <v>12887</v>
      </c>
      <c r="BZ2109" s="95">
        <v>14599</v>
      </c>
      <c r="CA2109" s="95">
        <v>14409</v>
      </c>
      <c r="CB2109" s="95">
        <v>13520</v>
      </c>
      <c r="CC2109" s="95">
        <v>13659</v>
      </c>
      <c r="CD2109" s="95">
        <v>13290</v>
      </c>
      <c r="CE2109" s="72">
        <v>650.75523149000003</v>
      </c>
      <c r="CF2109" s="72">
        <v>676.59346364999999</v>
      </c>
      <c r="CG2109" s="72">
        <v>712.40329333</v>
      </c>
      <c r="CH2109" s="72">
        <v>716.50152150999998</v>
      </c>
      <c r="CI2109" s="72">
        <v>731.52548966999996</v>
      </c>
      <c r="CJ2109" s="96">
        <v>0.9132312293</v>
      </c>
      <c r="CK2109" s="96">
        <v>0.87977497859999998</v>
      </c>
      <c r="CL2109" s="96">
        <v>0.92070040399999997</v>
      </c>
      <c r="CM2109" s="96">
        <v>0.89701135409999999</v>
      </c>
      <c r="CN2109" s="96">
        <v>0.90986576600000002</v>
      </c>
      <c r="CO2109" s="96">
        <v>1.0548855939999999</v>
      </c>
      <c r="CP2109" s="96">
        <v>0.85707564079999998</v>
      </c>
      <c r="CQ2109" s="96">
        <v>0.99584056389999998</v>
      </c>
      <c r="CR2109" s="96">
        <v>0.86065535930000003</v>
      </c>
      <c r="CS2109" s="95">
        <v>13275</v>
      </c>
      <c r="CT2109" s="95">
        <v>13183</v>
      </c>
      <c r="CU2109" s="95">
        <v>12195</v>
      </c>
      <c r="CV2109" s="95">
        <v>12362</v>
      </c>
      <c r="CW2109" s="95">
        <v>11980</v>
      </c>
      <c r="CX2109" s="96">
        <v>1.0560306420000001</v>
      </c>
      <c r="CY2109" s="96">
        <v>1.0509683329999999</v>
      </c>
      <c r="CZ2109" s="96">
        <v>1.03279824</v>
      </c>
      <c r="DA2109" s="96">
        <v>1.065911091</v>
      </c>
      <c r="DB2109" s="96">
        <v>1.069034077</v>
      </c>
      <c r="DC2109">
        <v>2013</v>
      </c>
      <c r="DD2109" s="6">
        <v>13509.6</v>
      </c>
      <c r="DE2109" s="96">
        <v>2.4210493999999999E-3</v>
      </c>
      <c r="DF2109" s="72">
        <v>659.37</v>
      </c>
      <c r="DG2109" s="96">
        <v>1</v>
      </c>
      <c r="DH2109" s="72">
        <v>659.37</v>
      </c>
      <c r="DI2109" s="72">
        <v>724.35825947000001</v>
      </c>
      <c r="DJ2109" s="96">
        <v>1</v>
      </c>
      <c r="DK2109" s="72">
        <v>659.37</v>
      </c>
      <c r="DL2109" s="96">
        <v>1</v>
      </c>
      <c r="DM2109" s="72">
        <v>659.37</v>
      </c>
      <c r="DN2109" s="96">
        <v>1</v>
      </c>
      <c r="DO2109" s="96">
        <v>8.9910000000000007E-3</v>
      </c>
      <c r="DP2109" s="72">
        <v>5.93</v>
      </c>
      <c r="DQ2109" s="72">
        <v>653.44000000000005</v>
      </c>
      <c r="DR2109" t="s">
        <v>1322</v>
      </c>
      <c r="DT2109" t="s">
        <v>561</v>
      </c>
    </row>
    <row r="2110" spans="1:124" x14ac:dyDescent="0.3">
      <c r="A2110" t="s">
        <v>560</v>
      </c>
      <c r="B2110">
        <v>36620</v>
      </c>
      <c r="C2110" s="95">
        <v>1453</v>
      </c>
      <c r="D2110" s="95">
        <v>6467975</v>
      </c>
      <c r="E2110" s="95">
        <v>1419</v>
      </c>
      <c r="F2110" s="95">
        <v>4293983</v>
      </c>
      <c r="G2110" s="95">
        <v>216</v>
      </c>
      <c r="H2110" s="95">
        <v>817369</v>
      </c>
      <c r="I2110" s="95">
        <v>196</v>
      </c>
      <c r="J2110" s="95">
        <v>734207</v>
      </c>
      <c r="K2110" s="95">
        <v>1431</v>
      </c>
      <c r="L2110" s="95">
        <v>5651233</v>
      </c>
      <c r="M2110" s="95">
        <v>1400</v>
      </c>
      <c r="N2110" s="95">
        <v>4066072</v>
      </c>
      <c r="O2110" s="95">
        <v>211</v>
      </c>
      <c r="P2110" s="95">
        <v>1407150</v>
      </c>
      <c r="Q2110" s="95">
        <v>188</v>
      </c>
      <c r="R2110" s="95">
        <v>758620</v>
      </c>
      <c r="S2110" s="95">
        <v>1226</v>
      </c>
      <c r="T2110" s="95">
        <v>6359290</v>
      </c>
      <c r="U2110" s="95">
        <v>1191</v>
      </c>
      <c r="V2110" s="95">
        <v>4111261</v>
      </c>
      <c r="W2110" s="95">
        <v>195</v>
      </c>
      <c r="X2110" s="95">
        <v>661236</v>
      </c>
      <c r="Y2110" s="95">
        <v>173</v>
      </c>
      <c r="Z2110" s="95">
        <v>586817</v>
      </c>
      <c r="AA2110" s="95">
        <v>1198</v>
      </c>
      <c r="AB2110" s="95">
        <v>5589543</v>
      </c>
      <c r="AC2110" s="95">
        <v>1168</v>
      </c>
      <c r="AD2110" s="95">
        <v>4128262</v>
      </c>
      <c r="AE2110" s="95">
        <v>210</v>
      </c>
      <c r="AF2110" s="95">
        <v>1079037</v>
      </c>
      <c r="AG2110" s="95">
        <v>185</v>
      </c>
      <c r="AH2110" s="95">
        <v>814886</v>
      </c>
      <c r="AI2110" s="95">
        <v>1101</v>
      </c>
      <c r="AJ2110" s="95">
        <v>5510840</v>
      </c>
      <c r="AK2110" s="95">
        <v>1071</v>
      </c>
      <c r="AL2110" s="95">
        <v>3914979.19</v>
      </c>
      <c r="AM2110" s="95">
        <v>213</v>
      </c>
      <c r="AN2110" s="95">
        <v>859617</v>
      </c>
      <c r="AO2110" s="95">
        <v>190</v>
      </c>
      <c r="AP2110" s="95">
        <v>793982</v>
      </c>
      <c r="AQ2110" s="72">
        <v>363.76</v>
      </c>
      <c r="AR2110" s="72">
        <v>259.45</v>
      </c>
      <c r="AS2110" s="72">
        <v>623.21</v>
      </c>
      <c r="AT2110" s="95">
        <v>7285344</v>
      </c>
      <c r="AU2110" s="95">
        <v>5028190</v>
      </c>
      <c r="AV2110" s="95">
        <v>1669</v>
      </c>
      <c r="AW2110" s="95">
        <v>1615</v>
      </c>
      <c r="AX2110" s="72">
        <v>358.22</v>
      </c>
      <c r="AY2110" s="72">
        <v>253.18</v>
      </c>
      <c r="AZ2110" s="72">
        <v>611.4</v>
      </c>
      <c r="BA2110" s="95">
        <v>7058383</v>
      </c>
      <c r="BB2110" s="95">
        <v>4824692</v>
      </c>
      <c r="BC2110" s="95">
        <v>1642</v>
      </c>
      <c r="BD2110" s="95">
        <v>1588</v>
      </c>
      <c r="BE2110" s="72">
        <v>411.71</v>
      </c>
      <c r="BF2110" s="72">
        <v>287.02999999999997</v>
      </c>
      <c r="BG2110" s="72">
        <v>698.74</v>
      </c>
      <c r="BH2110" s="95">
        <v>7020526</v>
      </c>
      <c r="BI2110" s="95">
        <v>4698078</v>
      </c>
      <c r="BJ2110" s="95">
        <v>1421</v>
      </c>
      <c r="BK2110" s="95">
        <v>1364</v>
      </c>
      <c r="BL2110" s="72">
        <v>394.68</v>
      </c>
      <c r="BM2110" s="72">
        <v>304.45999999999998</v>
      </c>
      <c r="BN2110" s="72">
        <v>699.14</v>
      </c>
      <c r="BO2110" s="95">
        <v>6668580</v>
      </c>
      <c r="BP2110" s="95">
        <v>4943148</v>
      </c>
      <c r="BQ2110" s="95">
        <v>1408</v>
      </c>
      <c r="BR2110" s="95">
        <v>1353</v>
      </c>
      <c r="BS2110" s="72">
        <v>404.01</v>
      </c>
      <c r="BT2110" s="72">
        <v>311.19</v>
      </c>
      <c r="BU2110" s="72">
        <v>715.2</v>
      </c>
      <c r="BV2110" s="95">
        <v>6370457</v>
      </c>
      <c r="BW2110" s="95">
        <v>4708961.1900000004</v>
      </c>
      <c r="BX2110" s="95">
        <v>1314</v>
      </c>
      <c r="BY2110" s="95">
        <v>1261</v>
      </c>
      <c r="BZ2110" s="95">
        <v>1643</v>
      </c>
      <c r="CA2110" s="95">
        <v>1616</v>
      </c>
      <c r="CB2110" s="95">
        <v>1394</v>
      </c>
      <c r="CC2110" s="95">
        <v>1382</v>
      </c>
      <c r="CD2110" s="95">
        <v>1288</v>
      </c>
      <c r="CE2110" s="72">
        <v>650.75523149000003</v>
      </c>
      <c r="CF2110" s="72">
        <v>676.59346364999999</v>
      </c>
      <c r="CG2110" s="72">
        <v>712.40329333</v>
      </c>
      <c r="CH2110" s="72">
        <v>716.50152150999998</v>
      </c>
      <c r="CI2110" s="72">
        <v>731.52548966999996</v>
      </c>
      <c r="CJ2110" s="96">
        <v>0.95767190160000004</v>
      </c>
      <c r="CK2110" s="96">
        <v>0.90364455590000003</v>
      </c>
      <c r="CL2110" s="96">
        <v>0.98082084479999998</v>
      </c>
      <c r="CM2110" s="96">
        <v>0.97576903749999999</v>
      </c>
      <c r="CN2110" s="96">
        <v>0.97768295169999997</v>
      </c>
      <c r="CO2110" s="96">
        <v>1.0228239103000001</v>
      </c>
      <c r="CP2110" s="96">
        <v>0.93771552329999996</v>
      </c>
      <c r="CQ2110" s="96">
        <v>0.99584056389999998</v>
      </c>
      <c r="CR2110" s="96">
        <v>0.94163204779999998</v>
      </c>
      <c r="CS2110" s="95">
        <v>1877</v>
      </c>
      <c r="CT2110" s="95">
        <v>1872</v>
      </c>
      <c r="CU2110" s="95">
        <v>1623</v>
      </c>
      <c r="CV2110" s="95">
        <v>1625</v>
      </c>
      <c r="CW2110" s="95">
        <v>1542</v>
      </c>
      <c r="CX2110" s="96">
        <v>1.0381915580000001</v>
      </c>
      <c r="CY2110" s="96">
        <v>1.0619865850000001</v>
      </c>
      <c r="CZ2110" s="96">
        <v>1.014590294</v>
      </c>
      <c r="DA2110" s="96">
        <v>1.0070021899999999</v>
      </c>
      <c r="DB2110" s="96">
        <v>0.98191330899999996</v>
      </c>
      <c r="DC2110">
        <v>2013</v>
      </c>
      <c r="DD2110" s="6">
        <v>1436.2</v>
      </c>
      <c r="DE2110" s="96">
        <v>3.7203980999999998E-3</v>
      </c>
      <c r="DF2110" s="72">
        <v>720.47</v>
      </c>
      <c r="DG2110" s="96">
        <v>1</v>
      </c>
      <c r="DH2110" s="72">
        <v>720.47</v>
      </c>
      <c r="DI2110" s="72">
        <v>724.35825947000001</v>
      </c>
      <c r="DJ2110" s="96">
        <v>1</v>
      </c>
      <c r="DK2110" s="72">
        <v>720.47</v>
      </c>
      <c r="DL2110" s="96">
        <v>1</v>
      </c>
      <c r="DM2110" s="72">
        <v>720.47</v>
      </c>
      <c r="DN2110" s="96">
        <v>1</v>
      </c>
      <c r="DO2110" s="96">
        <v>1.3827000000000001E-2</v>
      </c>
      <c r="DP2110" s="72">
        <v>9.9600000000000009</v>
      </c>
      <c r="DQ2110" s="72">
        <v>710.51</v>
      </c>
      <c r="DR2110" t="s">
        <v>560</v>
      </c>
      <c r="DT2110" t="s">
        <v>561</v>
      </c>
    </row>
    <row r="2111" spans="1:124" x14ac:dyDescent="0.3">
      <c r="A2111" t="s">
        <v>670</v>
      </c>
      <c r="B2111">
        <v>36630</v>
      </c>
      <c r="C2111" s="95">
        <v>7084</v>
      </c>
      <c r="D2111" s="95">
        <v>32814521</v>
      </c>
      <c r="E2111" s="95">
        <v>6934</v>
      </c>
      <c r="F2111" s="95">
        <v>24801951</v>
      </c>
      <c r="G2111" s="95">
        <v>901</v>
      </c>
      <c r="H2111" s="95">
        <v>2634903</v>
      </c>
      <c r="I2111" s="95">
        <v>780</v>
      </c>
      <c r="J2111" s="95">
        <v>2579862</v>
      </c>
      <c r="K2111" s="95">
        <v>7031</v>
      </c>
      <c r="L2111" s="95">
        <v>35483755</v>
      </c>
      <c r="M2111" s="95">
        <v>6847</v>
      </c>
      <c r="N2111" s="95">
        <v>25569407</v>
      </c>
      <c r="O2111" s="95">
        <v>905</v>
      </c>
      <c r="P2111" s="95">
        <v>2544985</v>
      </c>
      <c r="Q2111" s="95">
        <v>781</v>
      </c>
      <c r="R2111" s="95">
        <v>2682459</v>
      </c>
      <c r="S2111" s="95">
        <v>6432</v>
      </c>
      <c r="T2111" s="95">
        <v>32833351</v>
      </c>
      <c r="U2111" s="95">
        <v>6242</v>
      </c>
      <c r="V2111" s="95">
        <v>25321730</v>
      </c>
      <c r="W2111" s="95">
        <v>934</v>
      </c>
      <c r="X2111" s="95">
        <v>2796033</v>
      </c>
      <c r="Y2111" s="95">
        <v>809</v>
      </c>
      <c r="Z2111" s="95">
        <v>3092992</v>
      </c>
      <c r="AA2111" s="95">
        <v>6351</v>
      </c>
      <c r="AB2111" s="95">
        <v>31199607</v>
      </c>
      <c r="AC2111" s="95">
        <v>6158</v>
      </c>
      <c r="AD2111" s="95">
        <v>26574607</v>
      </c>
      <c r="AE2111" s="95">
        <v>959</v>
      </c>
      <c r="AF2111" s="95">
        <v>3485414</v>
      </c>
      <c r="AG2111" s="95">
        <v>834</v>
      </c>
      <c r="AH2111" s="95">
        <v>3591988</v>
      </c>
      <c r="AI2111" s="95">
        <v>5713</v>
      </c>
      <c r="AJ2111" s="95">
        <v>26533055.550000001</v>
      </c>
      <c r="AK2111" s="95">
        <v>5482</v>
      </c>
      <c r="AL2111" s="95">
        <v>24442217.239999998</v>
      </c>
      <c r="AM2111" s="95">
        <v>994</v>
      </c>
      <c r="AN2111" s="95">
        <v>4148025</v>
      </c>
      <c r="AO2111" s="95">
        <v>879</v>
      </c>
      <c r="AP2111" s="95">
        <v>3993619</v>
      </c>
      <c r="AQ2111" s="72">
        <v>369.96</v>
      </c>
      <c r="AR2111" s="72">
        <v>295.8</v>
      </c>
      <c r="AS2111" s="72">
        <v>665.76</v>
      </c>
      <c r="AT2111" s="95">
        <v>35449424</v>
      </c>
      <c r="AU2111" s="95">
        <v>27381813</v>
      </c>
      <c r="AV2111" s="95">
        <v>7985</v>
      </c>
      <c r="AW2111" s="95">
        <v>7714</v>
      </c>
      <c r="AX2111" s="72">
        <v>399.33</v>
      </c>
      <c r="AY2111" s="72">
        <v>308.64</v>
      </c>
      <c r="AZ2111" s="72">
        <v>707.97</v>
      </c>
      <c r="BA2111" s="95">
        <v>38028740</v>
      </c>
      <c r="BB2111" s="95">
        <v>28251866</v>
      </c>
      <c r="BC2111" s="95">
        <v>7936</v>
      </c>
      <c r="BD2111" s="95">
        <v>7628</v>
      </c>
      <c r="BE2111" s="72">
        <v>403.08</v>
      </c>
      <c r="BF2111" s="72">
        <v>335.82</v>
      </c>
      <c r="BG2111" s="72">
        <v>738.9</v>
      </c>
      <c r="BH2111" s="95">
        <v>35629384</v>
      </c>
      <c r="BI2111" s="95">
        <v>28414722</v>
      </c>
      <c r="BJ2111" s="95">
        <v>7366</v>
      </c>
      <c r="BK2111" s="95">
        <v>7051</v>
      </c>
      <c r="BL2111" s="72">
        <v>395.41</v>
      </c>
      <c r="BM2111" s="72">
        <v>359.54</v>
      </c>
      <c r="BN2111" s="72">
        <v>754.95</v>
      </c>
      <c r="BO2111" s="95">
        <v>34685021</v>
      </c>
      <c r="BP2111" s="95">
        <v>30166595</v>
      </c>
      <c r="BQ2111" s="95">
        <v>7310</v>
      </c>
      <c r="BR2111" s="95">
        <v>6992</v>
      </c>
      <c r="BS2111" s="72">
        <v>381.21</v>
      </c>
      <c r="BT2111" s="72">
        <v>372.53</v>
      </c>
      <c r="BU2111" s="72">
        <v>753.74</v>
      </c>
      <c r="BV2111" s="95">
        <v>30681080.550000001</v>
      </c>
      <c r="BW2111" s="95">
        <v>28435836.239999998</v>
      </c>
      <c r="BX2111" s="95">
        <v>6707</v>
      </c>
      <c r="BY2111" s="95">
        <v>6361</v>
      </c>
      <c r="BZ2111" s="95">
        <v>7856</v>
      </c>
      <c r="CA2111" s="95">
        <v>7787</v>
      </c>
      <c r="CB2111" s="95">
        <v>7214</v>
      </c>
      <c r="CC2111" s="95">
        <v>7159</v>
      </c>
      <c r="CD2111" s="95">
        <v>6538</v>
      </c>
      <c r="CE2111" s="72">
        <v>650.75523149000003</v>
      </c>
      <c r="CF2111" s="72">
        <v>676.59346364999999</v>
      </c>
      <c r="CG2111" s="72">
        <v>712.40329333</v>
      </c>
      <c r="CH2111" s="72">
        <v>716.50152150999998</v>
      </c>
      <c r="CI2111" s="72">
        <v>731.52548966999996</v>
      </c>
      <c r="CJ2111" s="96">
        <v>1.0230574689</v>
      </c>
      <c r="CK2111" s="96">
        <v>1.0463742824</v>
      </c>
      <c r="CL2111" s="96">
        <v>1.0371934085000001</v>
      </c>
      <c r="CM2111" s="96">
        <v>1.0536614052</v>
      </c>
      <c r="CN2111" s="96">
        <v>1.0303673769999999</v>
      </c>
      <c r="CO2111" s="96">
        <v>0.99406956879999997</v>
      </c>
      <c r="CP2111" s="96">
        <v>1.0443240805</v>
      </c>
      <c r="CQ2111" s="96">
        <v>0.99584056389999998</v>
      </c>
      <c r="CR2111" s="96">
        <v>1.0486858732</v>
      </c>
      <c r="CS2111" s="95">
        <v>7503</v>
      </c>
      <c r="CT2111" s="95">
        <v>7458</v>
      </c>
      <c r="CU2111" s="95">
        <v>6922</v>
      </c>
      <c r="CV2111" s="95">
        <v>6883</v>
      </c>
      <c r="CW2111" s="95">
        <v>6253</v>
      </c>
      <c r="CX2111" s="96">
        <v>1.000305226</v>
      </c>
      <c r="CY2111" s="96">
        <v>0.99595645099999996</v>
      </c>
      <c r="CZ2111" s="96">
        <v>1.0008869840000001</v>
      </c>
      <c r="DA2111" s="96">
        <v>0.97273267299999999</v>
      </c>
      <c r="DB2111" s="96">
        <v>1.0002767020000001</v>
      </c>
      <c r="DC2111">
        <v>2013</v>
      </c>
      <c r="DD2111" s="6">
        <v>7149.2</v>
      </c>
      <c r="DE2111" s="96">
        <v>9.0231979E-3</v>
      </c>
      <c r="DF2111" s="72">
        <v>798.11</v>
      </c>
      <c r="DG2111" s="96">
        <v>1</v>
      </c>
      <c r="DH2111" s="72">
        <v>798.11</v>
      </c>
      <c r="DI2111" s="72">
        <v>762.49853225000004</v>
      </c>
      <c r="DJ2111" s="96">
        <v>1</v>
      </c>
      <c r="DK2111" s="72">
        <v>798.11</v>
      </c>
      <c r="DL2111" s="96">
        <v>1</v>
      </c>
      <c r="DM2111" s="72">
        <v>798.11</v>
      </c>
      <c r="DN2111" s="96">
        <v>1</v>
      </c>
      <c r="DO2111" s="96">
        <v>2.222E-2</v>
      </c>
      <c r="DP2111" s="72">
        <v>17.73</v>
      </c>
      <c r="DQ2111" s="72">
        <v>780.38</v>
      </c>
      <c r="DR2111" t="s">
        <v>670</v>
      </c>
      <c r="DT2111" t="s">
        <v>561</v>
      </c>
    </row>
    <row r="2112" spans="1:124" x14ac:dyDescent="0.3">
      <c r="A2112" t="s">
        <v>412</v>
      </c>
      <c r="B2112">
        <v>36640</v>
      </c>
      <c r="C2112" s="95">
        <v>2567</v>
      </c>
      <c r="D2112" s="95">
        <v>11315623</v>
      </c>
      <c r="E2112" s="95">
        <v>2508</v>
      </c>
      <c r="F2112" s="95">
        <v>8993959</v>
      </c>
      <c r="G2112" s="95">
        <v>495</v>
      </c>
      <c r="H2112" s="95">
        <v>1223697</v>
      </c>
      <c r="I2112" s="95">
        <v>434</v>
      </c>
      <c r="J2112" s="95">
        <v>1533122</v>
      </c>
      <c r="K2112" s="95">
        <v>2461</v>
      </c>
      <c r="L2112" s="95">
        <v>11400784</v>
      </c>
      <c r="M2112" s="95">
        <v>2402</v>
      </c>
      <c r="N2112" s="95">
        <v>9268157</v>
      </c>
      <c r="O2112" s="95">
        <v>501</v>
      </c>
      <c r="P2112" s="95">
        <v>1059178</v>
      </c>
      <c r="Q2112" s="95">
        <v>444</v>
      </c>
      <c r="R2112" s="95">
        <v>1421721</v>
      </c>
      <c r="S2112" s="95">
        <v>2186</v>
      </c>
      <c r="T2112" s="95">
        <v>9361934</v>
      </c>
      <c r="U2112" s="95">
        <v>2123</v>
      </c>
      <c r="V2112" s="95">
        <v>8601222</v>
      </c>
      <c r="W2112" s="95">
        <v>503</v>
      </c>
      <c r="X2112" s="95">
        <v>1417027</v>
      </c>
      <c r="Y2112" s="95">
        <v>438</v>
      </c>
      <c r="Z2112" s="95">
        <v>1540413</v>
      </c>
      <c r="AA2112" s="95">
        <v>2103</v>
      </c>
      <c r="AB2112" s="95">
        <v>8125049</v>
      </c>
      <c r="AC2112" s="95">
        <v>2037</v>
      </c>
      <c r="AD2112" s="95">
        <v>8705142</v>
      </c>
      <c r="AE2112" s="95">
        <v>499</v>
      </c>
      <c r="AF2112" s="95">
        <v>1479763</v>
      </c>
      <c r="AG2112" s="95">
        <v>439</v>
      </c>
      <c r="AH2112" s="95">
        <v>1716744</v>
      </c>
      <c r="AI2112" s="95">
        <v>1970</v>
      </c>
      <c r="AJ2112" s="95">
        <v>8024629</v>
      </c>
      <c r="AK2112" s="95">
        <v>1895</v>
      </c>
      <c r="AL2112" s="95">
        <v>8392894.3800000008</v>
      </c>
      <c r="AM2112" s="95">
        <v>507</v>
      </c>
      <c r="AN2112" s="95">
        <v>1184971</v>
      </c>
      <c r="AO2112" s="95">
        <v>453</v>
      </c>
      <c r="AP2112" s="95">
        <v>1753549</v>
      </c>
      <c r="AQ2112" s="72">
        <v>341.26</v>
      </c>
      <c r="AR2112" s="72">
        <v>298.18</v>
      </c>
      <c r="AS2112" s="72">
        <v>639.44000000000005</v>
      </c>
      <c r="AT2112" s="95">
        <v>12539320</v>
      </c>
      <c r="AU2112" s="95">
        <v>10527081</v>
      </c>
      <c r="AV2112" s="95">
        <v>3062</v>
      </c>
      <c r="AW2112" s="95">
        <v>2942</v>
      </c>
      <c r="AX2112" s="72">
        <v>350.55</v>
      </c>
      <c r="AY2112" s="72">
        <v>313.01</v>
      </c>
      <c r="AZ2112" s="72">
        <v>663.56</v>
      </c>
      <c r="BA2112" s="95">
        <v>12459962</v>
      </c>
      <c r="BB2112" s="95">
        <v>10689878</v>
      </c>
      <c r="BC2112" s="95">
        <v>2962</v>
      </c>
      <c r="BD2112" s="95">
        <v>2846</v>
      </c>
      <c r="BE2112" s="72">
        <v>334.04</v>
      </c>
      <c r="BF2112" s="72">
        <v>330</v>
      </c>
      <c r="BG2112" s="72">
        <v>664.04</v>
      </c>
      <c r="BH2112" s="95">
        <v>10778961</v>
      </c>
      <c r="BI2112" s="95">
        <v>10141635</v>
      </c>
      <c r="BJ2112" s="95">
        <v>2689</v>
      </c>
      <c r="BK2112" s="95">
        <v>2561</v>
      </c>
      <c r="BL2112" s="72">
        <v>307.61</v>
      </c>
      <c r="BM2112" s="72">
        <v>350.76</v>
      </c>
      <c r="BN2112" s="72">
        <v>658.37</v>
      </c>
      <c r="BO2112" s="95">
        <v>9604812</v>
      </c>
      <c r="BP2112" s="95">
        <v>10421886</v>
      </c>
      <c r="BQ2112" s="95">
        <v>2602</v>
      </c>
      <c r="BR2112" s="95">
        <v>2476</v>
      </c>
      <c r="BS2112" s="72">
        <v>309.83999999999997</v>
      </c>
      <c r="BT2112" s="72">
        <v>360.11</v>
      </c>
      <c r="BU2112" s="72">
        <v>669.95</v>
      </c>
      <c r="BV2112" s="95">
        <v>9209600</v>
      </c>
      <c r="BW2112" s="95">
        <v>10146443.380000001</v>
      </c>
      <c r="BX2112" s="95">
        <v>2477</v>
      </c>
      <c r="BY2112" s="95">
        <v>2348</v>
      </c>
      <c r="BZ2112" s="95">
        <v>3005</v>
      </c>
      <c r="CA2112" s="95">
        <v>2906</v>
      </c>
      <c r="CB2112" s="95">
        <v>2627</v>
      </c>
      <c r="CC2112" s="95">
        <v>2542</v>
      </c>
      <c r="CD2112" s="95">
        <v>2414</v>
      </c>
      <c r="CE2112" s="72">
        <v>650.75523149000003</v>
      </c>
      <c r="CF2112" s="72">
        <v>676.59346364999999</v>
      </c>
      <c r="CG2112" s="72">
        <v>712.40329333</v>
      </c>
      <c r="CH2112" s="72">
        <v>716.50152150999998</v>
      </c>
      <c r="CI2112" s="72">
        <v>731.52548966999996</v>
      </c>
      <c r="CJ2112" s="96">
        <v>0.98261215440000005</v>
      </c>
      <c r="CK2112" s="96">
        <v>0.98073663970000002</v>
      </c>
      <c r="CL2112" s="96">
        <v>0.93211247929999996</v>
      </c>
      <c r="CM2112" s="96">
        <v>0.91886755330000003</v>
      </c>
      <c r="CN2112" s="96">
        <v>0.91582591369999999</v>
      </c>
      <c r="CO2112" s="96">
        <v>0.95059323659999995</v>
      </c>
      <c r="CP2112" s="96">
        <v>0.99520058810000001</v>
      </c>
      <c r="CQ2112" s="96">
        <v>0.99584056389999998</v>
      </c>
      <c r="CR2112" s="96">
        <v>0.99935720839999997</v>
      </c>
      <c r="CS2112" s="95">
        <v>2992</v>
      </c>
      <c r="CT2112" s="95">
        <v>2929</v>
      </c>
      <c r="CU2112" s="95">
        <v>2663</v>
      </c>
      <c r="CV2112" s="95">
        <v>2592</v>
      </c>
      <c r="CW2112" s="95">
        <v>2486</v>
      </c>
      <c r="CX2112" s="96">
        <v>0.96134777900000001</v>
      </c>
      <c r="CY2112" s="96">
        <v>0.97504073000000002</v>
      </c>
      <c r="CZ2112" s="96">
        <v>0.952021585</v>
      </c>
      <c r="DA2112" s="96">
        <v>0.92024139299999996</v>
      </c>
      <c r="DB2112" s="96">
        <v>0.93896169500000004</v>
      </c>
      <c r="DC2112">
        <v>2013</v>
      </c>
      <c r="DD2112" s="6">
        <v>2634.6</v>
      </c>
      <c r="DE2112" s="96">
        <v>2.5557930000000002E-3</v>
      </c>
      <c r="DF2112" s="72">
        <v>765.53</v>
      </c>
      <c r="DG2112" s="96">
        <v>1</v>
      </c>
      <c r="DH2112" s="72">
        <v>765.53</v>
      </c>
      <c r="DI2112" s="72">
        <v>724.35825947000001</v>
      </c>
      <c r="DJ2112" s="96">
        <v>1</v>
      </c>
      <c r="DK2112" s="72">
        <v>765.53</v>
      </c>
      <c r="DL2112" s="96">
        <v>1</v>
      </c>
      <c r="DM2112" s="72">
        <v>765.53</v>
      </c>
      <c r="DN2112" s="96">
        <v>1</v>
      </c>
      <c r="DO2112" s="96">
        <v>7.6550000000000003E-3</v>
      </c>
      <c r="DP2112" s="72">
        <v>5.86</v>
      </c>
      <c r="DQ2112" s="72">
        <v>759.67</v>
      </c>
      <c r="DR2112" t="s">
        <v>412</v>
      </c>
      <c r="DT2112" t="s">
        <v>561</v>
      </c>
    </row>
    <row r="2113" spans="1:124" x14ac:dyDescent="0.3">
      <c r="A2113" t="s">
        <v>53</v>
      </c>
      <c r="B2113">
        <v>36650</v>
      </c>
      <c r="C2113" s="95">
        <v>4421</v>
      </c>
      <c r="D2113" s="95">
        <v>18282471</v>
      </c>
      <c r="E2113" s="95">
        <v>4304</v>
      </c>
      <c r="F2113" s="95">
        <v>12909305</v>
      </c>
      <c r="G2113" s="95">
        <v>1155</v>
      </c>
      <c r="H2113" s="95">
        <v>3437201</v>
      </c>
      <c r="I2113" s="95">
        <v>1025</v>
      </c>
      <c r="J2113" s="95">
        <v>2893792</v>
      </c>
      <c r="K2113" s="95">
        <v>4389</v>
      </c>
      <c r="L2113" s="95">
        <v>19420982</v>
      </c>
      <c r="M2113" s="95">
        <v>4257</v>
      </c>
      <c r="N2113" s="95">
        <v>14163378</v>
      </c>
      <c r="O2113" s="95">
        <v>1206</v>
      </c>
      <c r="P2113" s="95">
        <v>3326470</v>
      </c>
      <c r="Q2113" s="95">
        <v>1066</v>
      </c>
      <c r="R2113" s="95">
        <v>3128029</v>
      </c>
      <c r="S2113" s="95">
        <v>4010</v>
      </c>
      <c r="T2113" s="95">
        <v>19025384</v>
      </c>
      <c r="U2113" s="95">
        <v>3863</v>
      </c>
      <c r="V2113" s="95">
        <v>13388445</v>
      </c>
      <c r="W2113" s="95">
        <v>1247</v>
      </c>
      <c r="X2113" s="95">
        <v>4619609</v>
      </c>
      <c r="Y2113" s="95">
        <v>1093</v>
      </c>
      <c r="Z2113" s="95">
        <v>3438741</v>
      </c>
      <c r="AA2113" s="95">
        <v>3995</v>
      </c>
      <c r="AB2113" s="95">
        <v>16436928</v>
      </c>
      <c r="AC2113" s="95">
        <v>3840</v>
      </c>
      <c r="AD2113" s="95">
        <v>14231021</v>
      </c>
      <c r="AE2113" s="95">
        <v>1271</v>
      </c>
      <c r="AF2113" s="95">
        <v>3947357</v>
      </c>
      <c r="AG2113" s="95">
        <v>1126</v>
      </c>
      <c r="AH2113" s="95">
        <v>3898591</v>
      </c>
      <c r="AI2113" s="95">
        <v>3779</v>
      </c>
      <c r="AJ2113" s="95">
        <v>15197321.289999999</v>
      </c>
      <c r="AK2113" s="95">
        <v>3608</v>
      </c>
      <c r="AL2113" s="95">
        <v>13588230.49</v>
      </c>
      <c r="AM2113" s="95">
        <v>1322</v>
      </c>
      <c r="AN2113" s="95">
        <v>3799752</v>
      </c>
      <c r="AO2113" s="95">
        <v>1188</v>
      </c>
      <c r="AP2113" s="95">
        <v>4424299.3600000003</v>
      </c>
      <c r="AQ2113" s="72">
        <v>324.60000000000002</v>
      </c>
      <c r="AR2113" s="72">
        <v>247.12</v>
      </c>
      <c r="AS2113" s="72">
        <v>571.72</v>
      </c>
      <c r="AT2113" s="95">
        <v>21719672</v>
      </c>
      <c r="AU2113" s="95">
        <v>15803097</v>
      </c>
      <c r="AV2113" s="95">
        <v>5576</v>
      </c>
      <c r="AW2113" s="95">
        <v>5329</v>
      </c>
      <c r="AX2113" s="72">
        <v>338.81</v>
      </c>
      <c r="AY2113" s="72">
        <v>270.7</v>
      </c>
      <c r="AZ2113" s="72">
        <v>609.51</v>
      </c>
      <c r="BA2113" s="95">
        <v>22747452</v>
      </c>
      <c r="BB2113" s="95">
        <v>17291407</v>
      </c>
      <c r="BC2113" s="95">
        <v>5595</v>
      </c>
      <c r="BD2113" s="95">
        <v>5323</v>
      </c>
      <c r="BE2113" s="72">
        <v>374.82</v>
      </c>
      <c r="BF2113" s="72">
        <v>282.94</v>
      </c>
      <c r="BG2113" s="72">
        <v>657.76</v>
      </c>
      <c r="BH2113" s="95">
        <v>23644993</v>
      </c>
      <c r="BI2113" s="95">
        <v>16827186</v>
      </c>
      <c r="BJ2113" s="95">
        <v>5257</v>
      </c>
      <c r="BK2113" s="95">
        <v>4956</v>
      </c>
      <c r="BL2113" s="72">
        <v>322.58</v>
      </c>
      <c r="BM2113" s="72">
        <v>304.23</v>
      </c>
      <c r="BN2113" s="72">
        <v>626.80999999999995</v>
      </c>
      <c r="BO2113" s="95">
        <v>20384285</v>
      </c>
      <c r="BP2113" s="95">
        <v>18129612</v>
      </c>
      <c r="BQ2113" s="95">
        <v>5266</v>
      </c>
      <c r="BR2113" s="95">
        <v>4966</v>
      </c>
      <c r="BS2113" s="72">
        <v>310.35000000000002</v>
      </c>
      <c r="BT2113" s="72">
        <v>312.98</v>
      </c>
      <c r="BU2113" s="72">
        <v>623.33000000000004</v>
      </c>
      <c r="BV2113" s="95">
        <v>18997073.289999999</v>
      </c>
      <c r="BW2113" s="95">
        <v>18012529.850000001</v>
      </c>
      <c r="BX2113" s="95">
        <v>5101</v>
      </c>
      <c r="BY2113" s="95">
        <v>4796</v>
      </c>
      <c r="BZ2113" s="95">
        <v>5458</v>
      </c>
      <c r="CA2113" s="95">
        <v>5464</v>
      </c>
      <c r="CB2113" s="95">
        <v>5112</v>
      </c>
      <c r="CC2113" s="95">
        <v>5124</v>
      </c>
      <c r="CD2113" s="95">
        <v>4952</v>
      </c>
      <c r="CE2113" s="72">
        <v>650.75523149000003</v>
      </c>
      <c r="CF2113" s="72">
        <v>676.59346364999999</v>
      </c>
      <c r="CG2113" s="72">
        <v>712.40329333</v>
      </c>
      <c r="CH2113" s="72">
        <v>716.50152150999998</v>
      </c>
      <c r="CI2113" s="72">
        <v>731.52548966999996</v>
      </c>
      <c r="CJ2113" s="96">
        <v>0.87854845010000004</v>
      </c>
      <c r="CK2113" s="96">
        <v>0.90085115029999996</v>
      </c>
      <c r="CL2113" s="96">
        <v>0.92329724769999999</v>
      </c>
      <c r="CM2113" s="96">
        <v>0.87482019389999999</v>
      </c>
      <c r="CN2113" s="96">
        <v>0.85209607700000001</v>
      </c>
      <c r="CO2113" s="96">
        <v>1.0009570213000001</v>
      </c>
      <c r="CP2113" s="96">
        <v>0.88507558760000005</v>
      </c>
      <c r="CQ2113" s="96">
        <v>0.99584056389999998</v>
      </c>
      <c r="CR2113" s="96">
        <v>0.88877225260000003</v>
      </c>
      <c r="CS2113" s="95">
        <v>4909</v>
      </c>
      <c r="CT2113" s="95">
        <v>4902</v>
      </c>
      <c r="CU2113" s="95">
        <v>4619</v>
      </c>
      <c r="CV2113" s="95">
        <v>4654</v>
      </c>
      <c r="CW2113" s="95">
        <v>4519</v>
      </c>
      <c r="CX2113" s="96">
        <v>0.98054651100000001</v>
      </c>
      <c r="CY2113" s="96">
        <v>1.0044971119999999</v>
      </c>
      <c r="CZ2113" s="96">
        <v>1.020030639</v>
      </c>
      <c r="DA2113" s="96">
        <v>1.000093321</v>
      </c>
      <c r="DB2113" s="96">
        <v>1.000682689</v>
      </c>
      <c r="DC2113">
        <v>2013</v>
      </c>
      <c r="DD2113" s="6">
        <v>5074</v>
      </c>
      <c r="DE2113" s="96">
        <v>2.8513259999999999E-3</v>
      </c>
      <c r="DF2113" s="72">
        <v>680.62</v>
      </c>
      <c r="DG2113" s="96">
        <v>1</v>
      </c>
      <c r="DH2113" s="72">
        <v>680.62</v>
      </c>
      <c r="DI2113" s="72">
        <v>724.35825947000001</v>
      </c>
      <c r="DJ2113" s="96">
        <v>1</v>
      </c>
      <c r="DK2113" s="72">
        <v>680.62</v>
      </c>
      <c r="DL2113" s="96">
        <v>1</v>
      </c>
      <c r="DM2113" s="72">
        <v>680.62</v>
      </c>
      <c r="DN2113" s="96">
        <v>1</v>
      </c>
      <c r="DO2113" s="96">
        <v>9.4319999999999994E-3</v>
      </c>
      <c r="DP2113" s="72">
        <v>6.42</v>
      </c>
      <c r="DQ2113" s="72">
        <v>674.2</v>
      </c>
      <c r="DR2113" t="s">
        <v>53</v>
      </c>
      <c r="DT2113" t="s">
        <v>561</v>
      </c>
    </row>
    <row r="2114" spans="1:124" x14ac:dyDescent="0.3">
      <c r="A2114" t="s">
        <v>1323</v>
      </c>
      <c r="B2114">
        <v>36660</v>
      </c>
      <c r="C2114" s="95">
        <v>5111</v>
      </c>
      <c r="D2114" s="95">
        <v>24791678</v>
      </c>
      <c r="E2114" s="95">
        <v>4948</v>
      </c>
      <c r="F2114" s="95">
        <v>17243195</v>
      </c>
      <c r="G2114" s="95">
        <v>1062</v>
      </c>
      <c r="H2114" s="95">
        <v>3740154</v>
      </c>
      <c r="I2114" s="95">
        <v>893</v>
      </c>
      <c r="J2114" s="95">
        <v>3134698</v>
      </c>
      <c r="K2114" s="95">
        <v>5085</v>
      </c>
      <c r="L2114" s="95">
        <v>22043133</v>
      </c>
      <c r="M2114" s="95">
        <v>4898</v>
      </c>
      <c r="N2114" s="95">
        <v>17250732</v>
      </c>
      <c r="O2114" s="95">
        <v>1079</v>
      </c>
      <c r="P2114" s="95">
        <v>3271132</v>
      </c>
      <c r="Q2114" s="95">
        <v>917</v>
      </c>
      <c r="R2114" s="95">
        <v>3405215</v>
      </c>
      <c r="S2114" s="95">
        <v>4470</v>
      </c>
      <c r="T2114" s="95">
        <v>20101111</v>
      </c>
      <c r="U2114" s="95">
        <v>4251</v>
      </c>
      <c r="V2114" s="95">
        <v>14961338</v>
      </c>
      <c r="W2114" s="95">
        <v>1085</v>
      </c>
      <c r="X2114" s="95">
        <v>4090491</v>
      </c>
      <c r="Y2114" s="95">
        <v>922</v>
      </c>
      <c r="Z2114" s="95">
        <v>4194607</v>
      </c>
      <c r="AA2114" s="95">
        <v>4429</v>
      </c>
      <c r="AB2114" s="95">
        <v>20251029</v>
      </c>
      <c r="AC2114" s="95">
        <v>4193</v>
      </c>
      <c r="AD2114" s="95">
        <v>16083926</v>
      </c>
      <c r="AE2114" s="95">
        <v>1112</v>
      </c>
      <c r="AF2114" s="95">
        <v>4297555</v>
      </c>
      <c r="AG2114" s="95">
        <v>941</v>
      </c>
      <c r="AH2114" s="95">
        <v>4200202</v>
      </c>
      <c r="AI2114" s="95">
        <v>3921</v>
      </c>
      <c r="AJ2114" s="95">
        <v>19322007.129999999</v>
      </c>
      <c r="AK2114" s="95">
        <v>3656</v>
      </c>
      <c r="AL2114" s="95">
        <v>15191154.779999999</v>
      </c>
      <c r="AM2114" s="95">
        <v>1131</v>
      </c>
      <c r="AN2114" s="95">
        <v>4368898</v>
      </c>
      <c r="AO2114" s="95">
        <v>975</v>
      </c>
      <c r="AP2114" s="95">
        <v>4010338</v>
      </c>
      <c r="AQ2114" s="72">
        <v>385.17</v>
      </c>
      <c r="AR2114" s="72">
        <v>290.73</v>
      </c>
      <c r="AS2114" s="72">
        <v>675.9</v>
      </c>
      <c r="AT2114" s="95">
        <v>28531832</v>
      </c>
      <c r="AU2114" s="95">
        <v>20377893</v>
      </c>
      <c r="AV2114" s="95">
        <v>6173</v>
      </c>
      <c r="AW2114" s="95">
        <v>5841</v>
      </c>
      <c r="AX2114" s="72">
        <v>342.23</v>
      </c>
      <c r="AY2114" s="72">
        <v>296.02</v>
      </c>
      <c r="AZ2114" s="72">
        <v>638.25</v>
      </c>
      <c r="BA2114" s="95">
        <v>25314265</v>
      </c>
      <c r="BB2114" s="95">
        <v>20655947</v>
      </c>
      <c r="BC2114" s="95">
        <v>6164</v>
      </c>
      <c r="BD2114" s="95">
        <v>5815</v>
      </c>
      <c r="BE2114" s="72">
        <v>362.91</v>
      </c>
      <c r="BF2114" s="72">
        <v>308.58999999999997</v>
      </c>
      <c r="BG2114" s="72">
        <v>671.5</v>
      </c>
      <c r="BH2114" s="95">
        <v>24191602</v>
      </c>
      <c r="BI2114" s="95">
        <v>19155945</v>
      </c>
      <c r="BJ2114" s="95">
        <v>5555</v>
      </c>
      <c r="BK2114" s="95">
        <v>5173</v>
      </c>
      <c r="BL2114" s="72">
        <v>369.2</v>
      </c>
      <c r="BM2114" s="72">
        <v>329.25</v>
      </c>
      <c r="BN2114" s="72">
        <v>698.45</v>
      </c>
      <c r="BO2114" s="95">
        <v>24548584</v>
      </c>
      <c r="BP2114" s="95">
        <v>20284128</v>
      </c>
      <c r="BQ2114" s="95">
        <v>5541</v>
      </c>
      <c r="BR2114" s="95">
        <v>5134</v>
      </c>
      <c r="BS2114" s="72">
        <v>390.78</v>
      </c>
      <c r="BT2114" s="72">
        <v>345.52</v>
      </c>
      <c r="BU2114" s="72">
        <v>736.3</v>
      </c>
      <c r="BV2114" s="95">
        <v>23690905.129999999</v>
      </c>
      <c r="BW2114" s="95">
        <v>19201492.780000001</v>
      </c>
      <c r="BX2114" s="95">
        <v>5052</v>
      </c>
      <c r="BY2114" s="95">
        <v>4631</v>
      </c>
      <c r="BZ2114" s="95">
        <v>6015</v>
      </c>
      <c r="CA2114" s="95">
        <v>5996</v>
      </c>
      <c r="CB2114" s="95">
        <v>5371</v>
      </c>
      <c r="CC2114" s="95">
        <v>5348</v>
      </c>
      <c r="CD2114" s="95">
        <v>4846</v>
      </c>
      <c r="CE2114" s="72">
        <v>650.75523149000003</v>
      </c>
      <c r="CF2114" s="72">
        <v>676.59346364999999</v>
      </c>
      <c r="CG2114" s="72">
        <v>712.40329333</v>
      </c>
      <c r="CH2114" s="72">
        <v>716.50152150999998</v>
      </c>
      <c r="CI2114" s="72">
        <v>731.52548966999996</v>
      </c>
      <c r="CJ2114" s="96">
        <v>1.0386393644</v>
      </c>
      <c r="CK2114" s="96">
        <v>0.94332865200000005</v>
      </c>
      <c r="CL2114" s="96">
        <v>0.94258407600000005</v>
      </c>
      <c r="CM2114" s="96">
        <v>0.97480602490000001</v>
      </c>
      <c r="CN2114" s="96">
        <v>1.006526786</v>
      </c>
      <c r="CO2114" s="96">
        <v>0.99115838649999999</v>
      </c>
      <c r="CP2114" s="96">
        <v>0.98992955520000003</v>
      </c>
      <c r="CQ2114" s="96">
        <v>0.99584056389999998</v>
      </c>
      <c r="CR2114" s="96">
        <v>0.99406416019999999</v>
      </c>
      <c r="CS2114" s="95">
        <v>5892</v>
      </c>
      <c r="CT2114" s="95">
        <v>5916</v>
      </c>
      <c r="CU2114" s="95">
        <v>5261</v>
      </c>
      <c r="CV2114" s="95">
        <v>5280</v>
      </c>
      <c r="CW2114" s="95">
        <v>4854</v>
      </c>
      <c r="CX2114" s="96">
        <v>0.98589985899999999</v>
      </c>
      <c r="CY2114" s="96">
        <v>0.99169303499999995</v>
      </c>
      <c r="CZ2114" s="96">
        <v>0.97634317500000001</v>
      </c>
      <c r="DA2114" s="96">
        <v>0.99492902800000005</v>
      </c>
      <c r="DB2114" s="96">
        <v>1.008845676</v>
      </c>
      <c r="DC2114">
        <v>2013</v>
      </c>
      <c r="DD2114" s="6">
        <v>5318.8</v>
      </c>
      <c r="DE2114" s="96">
        <v>7.2229041999999997E-3</v>
      </c>
      <c r="DF2114" s="72">
        <v>757.92</v>
      </c>
      <c r="DG2114" s="96">
        <v>1</v>
      </c>
      <c r="DH2114" s="72">
        <v>757.92</v>
      </c>
      <c r="DI2114" s="72">
        <v>750.26413190999995</v>
      </c>
      <c r="DJ2114" s="96">
        <v>1</v>
      </c>
      <c r="DK2114" s="72">
        <v>757.92</v>
      </c>
      <c r="DL2114" s="96">
        <v>1</v>
      </c>
      <c r="DM2114" s="72">
        <v>757.92</v>
      </c>
      <c r="DN2114" s="96">
        <v>1</v>
      </c>
      <c r="DO2114" s="96">
        <v>1.9473000000000001E-2</v>
      </c>
      <c r="DP2114" s="72">
        <v>14.76</v>
      </c>
      <c r="DQ2114" s="72">
        <v>743.16</v>
      </c>
      <c r="DR2114" t="s">
        <v>1323</v>
      </c>
      <c r="DT2114" t="s">
        <v>561</v>
      </c>
    </row>
    <row r="2115" spans="1:124" x14ac:dyDescent="0.3">
      <c r="A2115" t="s">
        <v>55</v>
      </c>
      <c r="B2115">
        <v>36670</v>
      </c>
      <c r="C2115" s="95">
        <v>3477</v>
      </c>
      <c r="D2115" s="95">
        <v>17102468</v>
      </c>
      <c r="E2115" s="95">
        <v>3385</v>
      </c>
      <c r="F2115" s="95">
        <v>13247477</v>
      </c>
      <c r="G2115" s="95">
        <v>954</v>
      </c>
      <c r="H2115" s="95">
        <v>2963487</v>
      </c>
      <c r="I2115" s="95">
        <v>839</v>
      </c>
      <c r="J2115" s="95">
        <v>2960686</v>
      </c>
      <c r="K2115" s="95">
        <v>3489</v>
      </c>
      <c r="L2115" s="95">
        <v>16760517</v>
      </c>
      <c r="M2115" s="95">
        <v>3387</v>
      </c>
      <c r="N2115" s="95">
        <v>13960039</v>
      </c>
      <c r="O2115" s="95">
        <v>999</v>
      </c>
      <c r="P2115" s="95">
        <v>3295721</v>
      </c>
      <c r="Q2115" s="95">
        <v>869</v>
      </c>
      <c r="R2115" s="95">
        <v>3631397</v>
      </c>
      <c r="S2115" s="95">
        <v>3181</v>
      </c>
      <c r="T2115" s="95">
        <v>15663183</v>
      </c>
      <c r="U2115" s="95">
        <v>3056</v>
      </c>
      <c r="V2115" s="95">
        <v>12828601</v>
      </c>
      <c r="W2115" s="95">
        <v>984</v>
      </c>
      <c r="X2115" s="95">
        <v>3310564</v>
      </c>
      <c r="Y2115" s="95">
        <v>860</v>
      </c>
      <c r="Z2115" s="95">
        <v>3692432</v>
      </c>
      <c r="AA2115" s="95">
        <v>3162</v>
      </c>
      <c r="AB2115" s="95">
        <v>15470905</v>
      </c>
      <c r="AC2115" s="95">
        <v>3023</v>
      </c>
      <c r="AD2115" s="95">
        <v>13812495</v>
      </c>
      <c r="AE2115" s="95">
        <v>982</v>
      </c>
      <c r="AF2115" s="95">
        <v>4035550</v>
      </c>
      <c r="AG2115" s="95">
        <v>866</v>
      </c>
      <c r="AH2115" s="95">
        <v>3811238</v>
      </c>
      <c r="AI2115" s="95">
        <v>2812</v>
      </c>
      <c r="AJ2115" s="95">
        <v>13761559</v>
      </c>
      <c r="AK2115" s="95">
        <v>2651</v>
      </c>
      <c r="AL2115" s="95">
        <v>12668332.789999999</v>
      </c>
      <c r="AM2115" s="95">
        <v>973</v>
      </c>
      <c r="AN2115" s="95">
        <v>3635838</v>
      </c>
      <c r="AO2115" s="95">
        <v>850</v>
      </c>
      <c r="AP2115" s="95">
        <v>3979677</v>
      </c>
      <c r="AQ2115" s="72">
        <v>377.38</v>
      </c>
      <c r="AR2115" s="72">
        <v>319.76</v>
      </c>
      <c r="AS2115" s="72">
        <v>697.14</v>
      </c>
      <c r="AT2115" s="95">
        <v>20065955</v>
      </c>
      <c r="AU2115" s="95">
        <v>16208163</v>
      </c>
      <c r="AV2115" s="95">
        <v>4431</v>
      </c>
      <c r="AW2115" s="95">
        <v>4224</v>
      </c>
      <c r="AX2115" s="72">
        <v>372.4</v>
      </c>
      <c r="AY2115" s="72">
        <v>344.44</v>
      </c>
      <c r="AZ2115" s="72">
        <v>716.84</v>
      </c>
      <c r="BA2115" s="95">
        <v>20056238</v>
      </c>
      <c r="BB2115" s="95">
        <v>17591436</v>
      </c>
      <c r="BC2115" s="95">
        <v>4488</v>
      </c>
      <c r="BD2115" s="95">
        <v>4256</v>
      </c>
      <c r="BE2115" s="72">
        <v>379.63</v>
      </c>
      <c r="BF2115" s="72">
        <v>351.57</v>
      </c>
      <c r="BG2115" s="72">
        <v>731.2</v>
      </c>
      <c r="BH2115" s="95">
        <v>18973747</v>
      </c>
      <c r="BI2115" s="95">
        <v>16521033</v>
      </c>
      <c r="BJ2115" s="95">
        <v>4165</v>
      </c>
      <c r="BK2115" s="95">
        <v>3916</v>
      </c>
      <c r="BL2115" s="72">
        <v>392.26</v>
      </c>
      <c r="BM2115" s="72">
        <v>377.64</v>
      </c>
      <c r="BN2115" s="72">
        <v>769.9</v>
      </c>
      <c r="BO2115" s="95">
        <v>19506455</v>
      </c>
      <c r="BP2115" s="95">
        <v>17623733</v>
      </c>
      <c r="BQ2115" s="95">
        <v>4144</v>
      </c>
      <c r="BR2115" s="95">
        <v>3889</v>
      </c>
      <c r="BS2115" s="72">
        <v>383.03</v>
      </c>
      <c r="BT2115" s="72">
        <v>396.27</v>
      </c>
      <c r="BU2115" s="72">
        <v>779.3</v>
      </c>
      <c r="BV2115" s="95">
        <v>17397397</v>
      </c>
      <c r="BW2115" s="95">
        <v>16648009.789999999</v>
      </c>
      <c r="BX2115" s="95">
        <v>3785</v>
      </c>
      <c r="BY2115" s="95">
        <v>3501</v>
      </c>
      <c r="BZ2115" s="95">
        <v>4332</v>
      </c>
      <c r="CA2115" s="95">
        <v>4376</v>
      </c>
      <c r="CB2115" s="95">
        <v>4045</v>
      </c>
      <c r="CC2115" s="95">
        <v>4023</v>
      </c>
      <c r="CD2115" s="95">
        <v>3646</v>
      </c>
      <c r="CE2115" s="72">
        <v>650.75523149000003</v>
      </c>
      <c r="CF2115" s="72">
        <v>676.59346364999999</v>
      </c>
      <c r="CG2115" s="72">
        <v>712.40329333</v>
      </c>
      <c r="CH2115" s="72">
        <v>716.50152150999998</v>
      </c>
      <c r="CI2115" s="72">
        <v>731.52548966999996</v>
      </c>
      <c r="CJ2115" s="96">
        <v>1.0712783643999999</v>
      </c>
      <c r="CK2115" s="96">
        <v>1.0594840750000001</v>
      </c>
      <c r="CL2115" s="96">
        <v>1.0263849239</v>
      </c>
      <c r="CM2115" s="96">
        <v>1.0745266784</v>
      </c>
      <c r="CN2115" s="96">
        <v>1.0653080597</v>
      </c>
      <c r="CO2115" s="96">
        <v>1.0187757212999999</v>
      </c>
      <c r="CP2115" s="96">
        <v>1.0398720721000001</v>
      </c>
      <c r="CQ2115" s="96">
        <v>0.99584056389999998</v>
      </c>
      <c r="CR2115" s="96">
        <v>1.0442152703000001</v>
      </c>
      <c r="CS2115" s="95">
        <v>4690</v>
      </c>
      <c r="CT2115" s="95">
        <v>4722</v>
      </c>
      <c r="CU2115" s="95">
        <v>4323</v>
      </c>
      <c r="CV2115" s="95">
        <v>4380</v>
      </c>
      <c r="CW2115" s="95">
        <v>4061</v>
      </c>
      <c r="CX2115" s="96">
        <v>1.0131999009999999</v>
      </c>
      <c r="CY2115" s="96">
        <v>1.0282157620000001</v>
      </c>
      <c r="CZ2115" s="96">
        <v>1.0414619839999999</v>
      </c>
      <c r="DA2115" s="96">
        <v>1.005220096</v>
      </c>
      <c r="DB2115" s="96">
        <v>1.004709149</v>
      </c>
      <c r="DC2115">
        <v>2013</v>
      </c>
      <c r="DD2115" s="6">
        <v>3957.2</v>
      </c>
      <c r="DE2115" s="96">
        <v>3.1862676999999998E-3</v>
      </c>
      <c r="DF2115" s="72">
        <v>799.39</v>
      </c>
      <c r="DG2115" s="96">
        <v>1</v>
      </c>
      <c r="DH2115" s="72">
        <v>799.39</v>
      </c>
      <c r="DI2115" s="72">
        <v>724.35825947000001</v>
      </c>
      <c r="DJ2115" s="96">
        <v>1</v>
      </c>
      <c r="DK2115" s="72">
        <v>799.39</v>
      </c>
      <c r="DL2115" s="96">
        <v>1</v>
      </c>
      <c r="DM2115" s="72">
        <v>799.39</v>
      </c>
      <c r="DN2115" s="96">
        <v>1</v>
      </c>
      <c r="DO2115" s="96">
        <v>1.0137999999999999E-2</v>
      </c>
      <c r="DP2115" s="72">
        <v>8.1</v>
      </c>
      <c r="DQ2115" s="72">
        <v>791.29</v>
      </c>
      <c r="DR2115" t="s">
        <v>55</v>
      </c>
      <c r="DT2115" t="s">
        <v>561</v>
      </c>
    </row>
    <row r="2116" spans="1:124" x14ac:dyDescent="0.3">
      <c r="A2116" t="s">
        <v>1324</v>
      </c>
      <c r="B2116">
        <v>36680</v>
      </c>
      <c r="C2116" s="95">
        <v>14096</v>
      </c>
      <c r="D2116" s="95">
        <v>62472182</v>
      </c>
      <c r="E2116" s="95">
        <v>13485</v>
      </c>
      <c r="F2116" s="95">
        <v>46653876</v>
      </c>
      <c r="G2116" s="95">
        <v>2436</v>
      </c>
      <c r="H2116" s="95">
        <v>9042953</v>
      </c>
      <c r="I2116" s="95">
        <v>2057</v>
      </c>
      <c r="J2116" s="95">
        <v>7068989</v>
      </c>
      <c r="K2116" s="95">
        <v>14190</v>
      </c>
      <c r="L2116" s="95">
        <v>64650672</v>
      </c>
      <c r="M2116" s="95">
        <v>13506</v>
      </c>
      <c r="N2116" s="95">
        <v>48910483</v>
      </c>
      <c r="O2116" s="95">
        <v>2460</v>
      </c>
      <c r="P2116" s="95">
        <v>9629451</v>
      </c>
      <c r="Q2116" s="95">
        <v>2068</v>
      </c>
      <c r="R2116" s="95">
        <v>7424250</v>
      </c>
      <c r="S2116" s="95">
        <v>12643</v>
      </c>
      <c r="T2116" s="95">
        <v>62613985</v>
      </c>
      <c r="U2116" s="95">
        <v>11832</v>
      </c>
      <c r="V2116" s="95">
        <v>44496229</v>
      </c>
      <c r="W2116" s="95">
        <v>2489</v>
      </c>
      <c r="X2116" s="95">
        <v>9103834</v>
      </c>
      <c r="Y2116" s="95">
        <v>2092</v>
      </c>
      <c r="Z2116" s="95">
        <v>7739295</v>
      </c>
      <c r="AA2116" s="95">
        <v>12695</v>
      </c>
      <c r="AB2116" s="95">
        <v>54809517</v>
      </c>
      <c r="AC2116" s="95">
        <v>11802</v>
      </c>
      <c r="AD2116" s="95">
        <v>46124605</v>
      </c>
      <c r="AE2116" s="95">
        <v>2582</v>
      </c>
      <c r="AF2116" s="95">
        <v>11010448</v>
      </c>
      <c r="AG2116" s="95">
        <v>2191</v>
      </c>
      <c r="AH2116" s="95">
        <v>9375899</v>
      </c>
      <c r="AI2116" s="95">
        <v>11202</v>
      </c>
      <c r="AJ2116" s="95">
        <v>49532689</v>
      </c>
      <c r="AK2116" s="95">
        <v>10210</v>
      </c>
      <c r="AL2116" s="95">
        <v>40579390.649999999</v>
      </c>
      <c r="AM2116" s="95">
        <v>2695</v>
      </c>
      <c r="AN2116" s="95">
        <v>10077084.59</v>
      </c>
      <c r="AO2116" s="95">
        <v>2296</v>
      </c>
      <c r="AP2116" s="95">
        <v>9758706.9600000009</v>
      </c>
      <c r="AQ2116" s="72">
        <v>360.49</v>
      </c>
      <c r="AR2116" s="72">
        <v>288.05</v>
      </c>
      <c r="AS2116" s="72">
        <v>648.54</v>
      </c>
      <c r="AT2116" s="95">
        <v>71515135</v>
      </c>
      <c r="AU2116" s="95">
        <v>53722865</v>
      </c>
      <c r="AV2116" s="95">
        <v>16532</v>
      </c>
      <c r="AW2116" s="95">
        <v>15542</v>
      </c>
      <c r="AX2116" s="72">
        <v>371.77</v>
      </c>
      <c r="AY2116" s="72">
        <v>301.44</v>
      </c>
      <c r="AZ2116" s="72">
        <v>673.21</v>
      </c>
      <c r="BA2116" s="95">
        <v>74280123</v>
      </c>
      <c r="BB2116" s="95">
        <v>56334733</v>
      </c>
      <c r="BC2116" s="95">
        <v>16650</v>
      </c>
      <c r="BD2116" s="95">
        <v>15574</v>
      </c>
      <c r="BE2116" s="72">
        <v>394.96</v>
      </c>
      <c r="BF2116" s="72">
        <v>312.62</v>
      </c>
      <c r="BG2116" s="72">
        <v>707.58</v>
      </c>
      <c r="BH2116" s="95">
        <v>71717819</v>
      </c>
      <c r="BI2116" s="95">
        <v>52235524</v>
      </c>
      <c r="BJ2116" s="95">
        <v>15132</v>
      </c>
      <c r="BK2116" s="95">
        <v>13924</v>
      </c>
      <c r="BL2116" s="72">
        <v>359.04</v>
      </c>
      <c r="BM2116" s="72">
        <v>330.53</v>
      </c>
      <c r="BN2116" s="72">
        <v>689.57</v>
      </c>
      <c r="BO2116" s="95">
        <v>65819965</v>
      </c>
      <c r="BP2116" s="95">
        <v>55500504</v>
      </c>
      <c r="BQ2116" s="95">
        <v>15277</v>
      </c>
      <c r="BR2116" s="95">
        <v>13993</v>
      </c>
      <c r="BS2116" s="72">
        <v>357.45</v>
      </c>
      <c r="BT2116" s="72">
        <v>335.43</v>
      </c>
      <c r="BU2116" s="72">
        <v>692.88</v>
      </c>
      <c r="BV2116" s="95">
        <v>59609773.590000004</v>
      </c>
      <c r="BW2116" s="95">
        <v>50338097.609999999</v>
      </c>
      <c r="BX2116" s="95">
        <v>13897</v>
      </c>
      <c r="BY2116" s="95">
        <v>12506</v>
      </c>
      <c r="BZ2116" s="95">
        <v>16060</v>
      </c>
      <c r="CA2116" s="95">
        <v>16131</v>
      </c>
      <c r="CB2116" s="95">
        <v>14550</v>
      </c>
      <c r="CC2116" s="95">
        <v>14667</v>
      </c>
      <c r="CD2116" s="95">
        <v>13217</v>
      </c>
      <c r="CE2116" s="72">
        <v>650.75523149000003</v>
      </c>
      <c r="CF2116" s="72">
        <v>676.59346364999999</v>
      </c>
      <c r="CG2116" s="72">
        <v>712.40329333</v>
      </c>
      <c r="CH2116" s="72">
        <v>716.50152150999998</v>
      </c>
      <c r="CI2116" s="72">
        <v>731.52548966999996</v>
      </c>
      <c r="CJ2116" s="96">
        <v>0.99659590679999999</v>
      </c>
      <c r="CK2116" s="96">
        <v>0.99499926640000003</v>
      </c>
      <c r="CL2116" s="96">
        <v>0.99322954659999996</v>
      </c>
      <c r="CM2116" s="96">
        <v>0.96241247129999996</v>
      </c>
      <c r="CN2116" s="96">
        <v>0.94717136970000004</v>
      </c>
      <c r="CO2116" s="96">
        <v>1.0280977803</v>
      </c>
      <c r="CP2116" s="96">
        <v>0.95212900069999995</v>
      </c>
      <c r="CQ2116" s="96">
        <v>0.99584056389999998</v>
      </c>
      <c r="CR2116" s="96">
        <v>0.95610572540000005</v>
      </c>
      <c r="CS2116" s="95">
        <v>15521</v>
      </c>
      <c r="CT2116" s="95">
        <v>15640</v>
      </c>
      <c r="CU2116" s="95">
        <v>13994</v>
      </c>
      <c r="CV2116" s="95">
        <v>14052</v>
      </c>
      <c r="CW2116" s="95">
        <v>12526</v>
      </c>
      <c r="CX2116" s="96">
        <v>1.0151055259999999</v>
      </c>
      <c r="CY2116" s="96">
        <v>1.031688194</v>
      </c>
      <c r="CZ2116" s="96">
        <v>1.0145600370000001</v>
      </c>
      <c r="DA2116" s="96">
        <v>1.025462249</v>
      </c>
      <c r="DB2116" s="96">
        <v>1.057794441</v>
      </c>
      <c r="DC2116">
        <v>2013</v>
      </c>
      <c r="DD2116" s="6">
        <v>14307.8</v>
      </c>
      <c r="DE2116" s="96">
        <v>9.4069510000000002E-3</v>
      </c>
      <c r="DF2116" s="72">
        <v>727.37</v>
      </c>
      <c r="DG2116" s="96">
        <v>1</v>
      </c>
      <c r="DH2116" s="72">
        <v>727.37</v>
      </c>
      <c r="DI2116" s="72">
        <v>728.64403131999995</v>
      </c>
      <c r="DJ2116" s="96">
        <v>1</v>
      </c>
      <c r="DK2116" s="72">
        <v>727.37</v>
      </c>
      <c r="DL2116" s="96">
        <v>1</v>
      </c>
      <c r="DM2116" s="72">
        <v>727.37</v>
      </c>
      <c r="DN2116" s="96">
        <v>0.92056307770000001</v>
      </c>
      <c r="DO2116" s="96">
        <v>2.6071E-2</v>
      </c>
      <c r="DP2116" s="72">
        <v>17.46</v>
      </c>
      <c r="DQ2116" s="72">
        <v>709.91</v>
      </c>
      <c r="DR2116" t="s">
        <v>1324</v>
      </c>
      <c r="DT2116" t="s">
        <v>561</v>
      </c>
    </row>
    <row r="2117" spans="1:124" x14ac:dyDescent="0.3">
      <c r="A2117" t="s">
        <v>1325</v>
      </c>
      <c r="B2117">
        <v>36690</v>
      </c>
      <c r="C2117" s="95">
        <v>5092</v>
      </c>
      <c r="D2117" s="95">
        <v>22009079</v>
      </c>
      <c r="E2117" s="95">
        <v>4953</v>
      </c>
      <c r="F2117" s="95">
        <v>16416594</v>
      </c>
      <c r="G2117" s="95">
        <v>914</v>
      </c>
      <c r="H2117" s="95">
        <v>3479511</v>
      </c>
      <c r="I2117" s="95">
        <v>782</v>
      </c>
      <c r="J2117" s="95">
        <v>2813696</v>
      </c>
      <c r="K2117" s="95">
        <v>5022</v>
      </c>
      <c r="L2117" s="95">
        <v>22713539</v>
      </c>
      <c r="M2117" s="95">
        <v>4876</v>
      </c>
      <c r="N2117" s="95">
        <v>17147354</v>
      </c>
      <c r="O2117" s="95">
        <v>892</v>
      </c>
      <c r="P2117" s="95">
        <v>3627610</v>
      </c>
      <c r="Q2117" s="95">
        <v>759</v>
      </c>
      <c r="R2117" s="95">
        <v>3006512</v>
      </c>
      <c r="S2117" s="95">
        <v>4533</v>
      </c>
      <c r="T2117" s="95">
        <v>21794661</v>
      </c>
      <c r="U2117" s="95">
        <v>4352</v>
      </c>
      <c r="V2117" s="95">
        <v>16416882</v>
      </c>
      <c r="W2117" s="95">
        <v>876</v>
      </c>
      <c r="X2117" s="95">
        <v>3367793</v>
      </c>
      <c r="Y2117" s="95">
        <v>728</v>
      </c>
      <c r="Z2117" s="95">
        <v>3152929</v>
      </c>
      <c r="AA2117" s="95">
        <v>4407</v>
      </c>
      <c r="AB2117" s="95">
        <v>21130023</v>
      </c>
      <c r="AC2117" s="95">
        <v>4202</v>
      </c>
      <c r="AD2117" s="95">
        <v>17385343</v>
      </c>
      <c r="AE2117" s="95">
        <v>843</v>
      </c>
      <c r="AF2117" s="95">
        <v>4411294</v>
      </c>
      <c r="AG2117" s="95">
        <v>709</v>
      </c>
      <c r="AH2117" s="95">
        <v>3632030</v>
      </c>
      <c r="AI2117" s="95">
        <v>3722</v>
      </c>
      <c r="AJ2117" s="95">
        <v>17208471.050000001</v>
      </c>
      <c r="AK2117" s="95">
        <v>3504</v>
      </c>
      <c r="AL2117" s="95">
        <v>14657342.08</v>
      </c>
      <c r="AM2117" s="95">
        <v>874</v>
      </c>
      <c r="AN2117" s="95">
        <v>3909766</v>
      </c>
      <c r="AO2117" s="95">
        <v>742</v>
      </c>
      <c r="AP2117" s="95">
        <v>3972381</v>
      </c>
      <c r="AQ2117" s="72">
        <v>353.65</v>
      </c>
      <c r="AR2117" s="72">
        <v>279.43</v>
      </c>
      <c r="AS2117" s="72">
        <v>633.08000000000004</v>
      </c>
      <c r="AT2117" s="95">
        <v>25488590</v>
      </c>
      <c r="AU2117" s="95">
        <v>19230290</v>
      </c>
      <c r="AV2117" s="95">
        <v>6006</v>
      </c>
      <c r="AW2117" s="95">
        <v>5735</v>
      </c>
      <c r="AX2117" s="72">
        <v>371.17</v>
      </c>
      <c r="AY2117" s="72">
        <v>298.05</v>
      </c>
      <c r="AZ2117" s="72">
        <v>669.22</v>
      </c>
      <c r="BA2117" s="95">
        <v>26341149</v>
      </c>
      <c r="BB2117" s="95">
        <v>20153866</v>
      </c>
      <c r="BC2117" s="95">
        <v>5914</v>
      </c>
      <c r="BD2117" s="95">
        <v>5635</v>
      </c>
      <c r="BE2117" s="72">
        <v>387.66</v>
      </c>
      <c r="BF2117" s="72">
        <v>321.02999999999997</v>
      </c>
      <c r="BG2117" s="72">
        <v>708.69</v>
      </c>
      <c r="BH2117" s="95">
        <v>25162454</v>
      </c>
      <c r="BI2117" s="95">
        <v>19569811</v>
      </c>
      <c r="BJ2117" s="95">
        <v>5409</v>
      </c>
      <c r="BK2117" s="95">
        <v>5080</v>
      </c>
      <c r="BL2117" s="72">
        <v>405.42</v>
      </c>
      <c r="BM2117" s="72">
        <v>356.64</v>
      </c>
      <c r="BN2117" s="72">
        <v>762.06</v>
      </c>
      <c r="BO2117" s="95">
        <v>25541317</v>
      </c>
      <c r="BP2117" s="95">
        <v>21017373</v>
      </c>
      <c r="BQ2117" s="95">
        <v>5250</v>
      </c>
      <c r="BR2117" s="95">
        <v>4911</v>
      </c>
      <c r="BS2117" s="72">
        <v>382.91</v>
      </c>
      <c r="BT2117" s="72">
        <v>365.63</v>
      </c>
      <c r="BU2117" s="72">
        <v>748.54</v>
      </c>
      <c r="BV2117" s="95">
        <v>21118237.050000001</v>
      </c>
      <c r="BW2117" s="95">
        <v>18629723.079999998</v>
      </c>
      <c r="BX2117" s="95">
        <v>4596</v>
      </c>
      <c r="BY2117" s="95">
        <v>4246</v>
      </c>
      <c r="BZ2117" s="95">
        <v>5877</v>
      </c>
      <c r="CA2117" s="95">
        <v>5779</v>
      </c>
      <c r="CB2117" s="95">
        <v>5250</v>
      </c>
      <c r="CC2117" s="95">
        <v>5089</v>
      </c>
      <c r="CD2117" s="95">
        <v>4425</v>
      </c>
      <c r="CE2117" s="72">
        <v>650.75523149000003</v>
      </c>
      <c r="CF2117" s="72">
        <v>676.59346364999999</v>
      </c>
      <c r="CG2117" s="72">
        <v>712.40329333</v>
      </c>
      <c r="CH2117" s="72">
        <v>716.50152150999998</v>
      </c>
      <c r="CI2117" s="72">
        <v>731.52548966999996</v>
      </c>
      <c r="CJ2117" s="96">
        <v>0.97283889450000005</v>
      </c>
      <c r="CK2117" s="96">
        <v>0.98910207670000005</v>
      </c>
      <c r="CL2117" s="96">
        <v>0.99478765280000003</v>
      </c>
      <c r="CM2117" s="96">
        <v>1.0635846221</v>
      </c>
      <c r="CN2117" s="96">
        <v>1.0232589438999999</v>
      </c>
      <c r="CO2117" s="96">
        <v>1.0120788832000001</v>
      </c>
      <c r="CP2117" s="96">
        <v>0.99667570849999998</v>
      </c>
      <c r="CQ2117" s="96">
        <v>0.99584056389999998</v>
      </c>
      <c r="CR2117" s="96">
        <v>1.0008384899</v>
      </c>
      <c r="CS2117" s="95">
        <v>5632</v>
      </c>
      <c r="CT2117" s="95">
        <v>5571</v>
      </c>
      <c r="CU2117" s="95">
        <v>5078</v>
      </c>
      <c r="CV2117" s="95">
        <v>4905</v>
      </c>
      <c r="CW2117" s="95">
        <v>4225</v>
      </c>
      <c r="CX2117" s="96">
        <v>0.98690588199999996</v>
      </c>
      <c r="CY2117" s="96">
        <v>1.003166188</v>
      </c>
      <c r="CZ2117" s="96">
        <v>1.0193857980000001</v>
      </c>
      <c r="DA2117" s="96">
        <v>1.0170585130000001</v>
      </c>
      <c r="DB2117" s="96">
        <v>1.042823823</v>
      </c>
      <c r="DC2117">
        <v>2013</v>
      </c>
      <c r="DD2117" s="6">
        <v>5121.3999999999996</v>
      </c>
      <c r="DE2117" s="96">
        <v>9.5793082000000009E-3</v>
      </c>
      <c r="DF2117" s="72">
        <v>761.27</v>
      </c>
      <c r="DG2117" s="96">
        <v>1</v>
      </c>
      <c r="DH2117" s="72">
        <v>761.27</v>
      </c>
      <c r="DI2117" s="72">
        <v>742.37735216999999</v>
      </c>
      <c r="DJ2117" s="96">
        <v>1</v>
      </c>
      <c r="DK2117" s="72">
        <v>761.27</v>
      </c>
      <c r="DL2117" s="96">
        <v>1</v>
      </c>
      <c r="DM2117" s="72">
        <v>761.27</v>
      </c>
      <c r="DN2117" s="96">
        <v>1</v>
      </c>
      <c r="DO2117" s="96">
        <v>1.9793999999999999E-2</v>
      </c>
      <c r="DP2117" s="72">
        <v>15.07</v>
      </c>
      <c r="DQ2117" s="72">
        <v>746.2</v>
      </c>
      <c r="DR2117" t="s">
        <v>1325</v>
      </c>
      <c r="DT2117" t="s">
        <v>561</v>
      </c>
    </row>
    <row r="2118" spans="1:124" x14ac:dyDescent="0.3">
      <c r="A2118" t="s">
        <v>327</v>
      </c>
      <c r="B2118">
        <v>36700</v>
      </c>
      <c r="C2118" s="95">
        <v>4793</v>
      </c>
      <c r="D2118" s="95">
        <v>17170169</v>
      </c>
      <c r="E2118" s="95">
        <v>4705</v>
      </c>
      <c r="F2118" s="95">
        <v>15353315</v>
      </c>
      <c r="G2118" s="95">
        <v>458</v>
      </c>
      <c r="H2118" s="95">
        <v>1239644</v>
      </c>
      <c r="I2118" s="95">
        <v>391</v>
      </c>
      <c r="J2118" s="95">
        <v>1516695</v>
      </c>
      <c r="K2118" s="95">
        <v>4725</v>
      </c>
      <c r="L2118" s="95">
        <v>17118145</v>
      </c>
      <c r="M2118" s="95">
        <v>4633</v>
      </c>
      <c r="N2118" s="95">
        <v>15671860</v>
      </c>
      <c r="O2118" s="95">
        <v>459</v>
      </c>
      <c r="P2118" s="95">
        <v>1220563</v>
      </c>
      <c r="Q2118" s="95">
        <v>393</v>
      </c>
      <c r="R2118" s="95">
        <v>1989404</v>
      </c>
      <c r="S2118" s="95">
        <v>4297</v>
      </c>
      <c r="T2118" s="95">
        <v>16262904</v>
      </c>
      <c r="U2118" s="95">
        <v>4189</v>
      </c>
      <c r="V2118" s="95">
        <v>14715528</v>
      </c>
      <c r="W2118" s="95">
        <v>460</v>
      </c>
      <c r="X2118" s="95">
        <v>1310099</v>
      </c>
      <c r="Y2118" s="95">
        <v>399</v>
      </c>
      <c r="Z2118" s="95">
        <v>2014732</v>
      </c>
      <c r="AA2118" s="95">
        <v>4288</v>
      </c>
      <c r="AB2118" s="95">
        <v>16964172</v>
      </c>
      <c r="AC2118" s="95">
        <v>4176</v>
      </c>
      <c r="AD2118" s="95">
        <v>16122632</v>
      </c>
      <c r="AE2118" s="95">
        <v>476</v>
      </c>
      <c r="AF2118" s="95">
        <v>1741455</v>
      </c>
      <c r="AG2118" s="95">
        <v>411</v>
      </c>
      <c r="AH2118" s="95">
        <v>2231342</v>
      </c>
      <c r="AI2118" s="95">
        <v>3901</v>
      </c>
      <c r="AJ2118" s="95">
        <v>15486480.619999999</v>
      </c>
      <c r="AK2118" s="95">
        <v>3788</v>
      </c>
      <c r="AL2118" s="95">
        <v>14948373.26</v>
      </c>
      <c r="AM2118" s="95">
        <v>482</v>
      </c>
      <c r="AN2118" s="95">
        <v>1828469</v>
      </c>
      <c r="AO2118" s="95">
        <v>415</v>
      </c>
      <c r="AP2118" s="95">
        <v>2333510</v>
      </c>
      <c r="AQ2118" s="72">
        <v>292.16000000000003</v>
      </c>
      <c r="AR2118" s="72">
        <v>275.87</v>
      </c>
      <c r="AS2118" s="72">
        <v>568.03</v>
      </c>
      <c r="AT2118" s="95">
        <v>18409813</v>
      </c>
      <c r="AU2118" s="95">
        <v>16870010</v>
      </c>
      <c r="AV2118" s="95">
        <v>5251</v>
      </c>
      <c r="AW2118" s="95">
        <v>5096</v>
      </c>
      <c r="AX2118" s="72">
        <v>294.8</v>
      </c>
      <c r="AY2118" s="72">
        <v>292.83</v>
      </c>
      <c r="AZ2118" s="72">
        <v>587.63</v>
      </c>
      <c r="BA2118" s="95">
        <v>18338708</v>
      </c>
      <c r="BB2118" s="95">
        <v>17661264</v>
      </c>
      <c r="BC2118" s="95">
        <v>5184</v>
      </c>
      <c r="BD2118" s="95">
        <v>5026</v>
      </c>
      <c r="BE2118" s="72">
        <v>307.83999999999997</v>
      </c>
      <c r="BF2118" s="72">
        <v>303.88</v>
      </c>
      <c r="BG2118" s="72">
        <v>611.72</v>
      </c>
      <c r="BH2118" s="95">
        <v>17573003</v>
      </c>
      <c r="BI2118" s="95">
        <v>16730260</v>
      </c>
      <c r="BJ2118" s="95">
        <v>4757</v>
      </c>
      <c r="BK2118" s="95">
        <v>4588</v>
      </c>
      <c r="BL2118" s="72">
        <v>327.2</v>
      </c>
      <c r="BM2118" s="72">
        <v>333.44</v>
      </c>
      <c r="BN2118" s="72">
        <v>660.64</v>
      </c>
      <c r="BO2118" s="95">
        <v>18705627</v>
      </c>
      <c r="BP2118" s="95">
        <v>18353974</v>
      </c>
      <c r="BQ2118" s="95">
        <v>4764</v>
      </c>
      <c r="BR2118" s="95">
        <v>4587</v>
      </c>
      <c r="BS2118" s="72">
        <v>329.21</v>
      </c>
      <c r="BT2118" s="72">
        <v>342.65</v>
      </c>
      <c r="BU2118" s="72">
        <v>671.86</v>
      </c>
      <c r="BV2118" s="95">
        <v>17314949.620000001</v>
      </c>
      <c r="BW2118" s="95">
        <v>17281883.260000002</v>
      </c>
      <c r="BX2118" s="95">
        <v>4383</v>
      </c>
      <c r="BY2118" s="95">
        <v>4203</v>
      </c>
      <c r="BZ2118" s="95">
        <v>5177</v>
      </c>
      <c r="CA2118" s="95">
        <v>5108</v>
      </c>
      <c r="CB2118" s="95">
        <v>4676</v>
      </c>
      <c r="CC2118" s="95">
        <v>4680</v>
      </c>
      <c r="CD2118" s="95">
        <v>4295</v>
      </c>
      <c r="CE2118" s="72">
        <v>650.75523149000003</v>
      </c>
      <c r="CF2118" s="72">
        <v>676.59346364999999</v>
      </c>
      <c r="CG2118" s="72">
        <v>712.40329333</v>
      </c>
      <c r="CH2118" s="72">
        <v>716.50152150999998</v>
      </c>
      <c r="CI2118" s="72">
        <v>731.52548966999996</v>
      </c>
      <c r="CJ2118" s="96">
        <v>0.87287811530000003</v>
      </c>
      <c r="CK2118" s="96">
        <v>0.86851267649999997</v>
      </c>
      <c r="CL2118" s="96">
        <v>0.85867093220000001</v>
      </c>
      <c r="CM2118" s="96">
        <v>0.92203572519999999</v>
      </c>
      <c r="CN2118" s="96">
        <v>0.91843689589999999</v>
      </c>
      <c r="CO2118" s="96">
        <v>0.91583975090000003</v>
      </c>
      <c r="CP2118" s="96">
        <v>0.96971863049999996</v>
      </c>
      <c r="CQ2118" s="96">
        <v>0.99584056389999998</v>
      </c>
      <c r="CR2118" s="96">
        <v>0.97376882119999997</v>
      </c>
      <c r="CS2118" s="95">
        <v>4980</v>
      </c>
      <c r="CT2118" s="95">
        <v>4936</v>
      </c>
      <c r="CU2118" s="95">
        <v>4492</v>
      </c>
      <c r="CV2118" s="95">
        <v>4503</v>
      </c>
      <c r="CW2118" s="95">
        <v>4121</v>
      </c>
      <c r="CX2118" s="96">
        <v>0.91876327400000002</v>
      </c>
      <c r="CY2118" s="96">
        <v>0.93177381599999998</v>
      </c>
      <c r="CZ2118" s="96">
        <v>0.907095082</v>
      </c>
      <c r="DA2118" s="96">
        <v>0.90768285900000001</v>
      </c>
      <c r="DB2118" s="96">
        <v>0.91166645499999999</v>
      </c>
      <c r="DC2118">
        <v>2013</v>
      </c>
      <c r="DD2118" s="6">
        <v>4700</v>
      </c>
      <c r="DE2118" s="96">
        <v>2.2339879000000001E-3</v>
      </c>
      <c r="DF2118" s="72">
        <v>746.17</v>
      </c>
      <c r="DG2118" s="96">
        <v>1</v>
      </c>
      <c r="DH2118" s="72">
        <v>746.17</v>
      </c>
      <c r="DI2118" s="72">
        <v>724.35825947000001</v>
      </c>
      <c r="DJ2118" s="96">
        <v>1</v>
      </c>
      <c r="DK2118" s="72">
        <v>746.17</v>
      </c>
      <c r="DL2118" s="96">
        <v>1</v>
      </c>
      <c r="DM2118" s="72">
        <v>746.17</v>
      </c>
      <c r="DN2118" s="96">
        <v>1</v>
      </c>
      <c r="DO2118" s="96">
        <v>7.3709999999999999E-3</v>
      </c>
      <c r="DP2118" s="72">
        <v>5.5</v>
      </c>
      <c r="DQ2118" s="72">
        <v>740.67</v>
      </c>
      <c r="DR2118" t="s">
        <v>327</v>
      </c>
      <c r="DT2118" t="s">
        <v>561</v>
      </c>
    </row>
    <row r="2119" spans="1:124" x14ac:dyDescent="0.3">
      <c r="A2119" t="s">
        <v>526</v>
      </c>
      <c r="B2119">
        <v>36710</v>
      </c>
      <c r="C2119" s="95">
        <v>19028</v>
      </c>
      <c r="D2119" s="95">
        <v>74576168</v>
      </c>
      <c r="E2119" s="95">
        <v>18504</v>
      </c>
      <c r="F2119" s="95">
        <v>61704805</v>
      </c>
      <c r="G2119" s="95">
        <v>3211</v>
      </c>
      <c r="H2119" s="95">
        <v>9936336</v>
      </c>
      <c r="I2119" s="95">
        <v>2820</v>
      </c>
      <c r="J2119" s="95">
        <v>9550515</v>
      </c>
      <c r="K2119" s="95">
        <v>18925</v>
      </c>
      <c r="L2119" s="95">
        <v>76132944</v>
      </c>
      <c r="M2119" s="95">
        <v>18319</v>
      </c>
      <c r="N2119" s="95">
        <v>63806517</v>
      </c>
      <c r="O2119" s="95">
        <v>3250</v>
      </c>
      <c r="P2119" s="95">
        <v>10159389</v>
      </c>
      <c r="Q2119" s="95">
        <v>2843</v>
      </c>
      <c r="R2119" s="95">
        <v>9943509</v>
      </c>
      <c r="S2119" s="95">
        <v>17616</v>
      </c>
      <c r="T2119" s="95">
        <v>70983820</v>
      </c>
      <c r="U2119" s="95">
        <v>16971</v>
      </c>
      <c r="V2119" s="95">
        <v>60541802</v>
      </c>
      <c r="W2119" s="95">
        <v>3399</v>
      </c>
      <c r="X2119" s="95">
        <v>11596922</v>
      </c>
      <c r="Y2119" s="95">
        <v>2982</v>
      </c>
      <c r="Z2119" s="95">
        <v>10482921</v>
      </c>
      <c r="AA2119" s="95">
        <v>17546</v>
      </c>
      <c r="AB2119" s="95">
        <v>71645953</v>
      </c>
      <c r="AC2119" s="95">
        <v>16910</v>
      </c>
      <c r="AD2119" s="95">
        <v>64823070</v>
      </c>
      <c r="AE2119" s="95">
        <v>3477</v>
      </c>
      <c r="AF2119" s="95">
        <v>13194071</v>
      </c>
      <c r="AG2119" s="95">
        <v>3072</v>
      </c>
      <c r="AH2119" s="95">
        <v>12417877</v>
      </c>
      <c r="AI2119" s="95">
        <v>16338</v>
      </c>
      <c r="AJ2119" s="95">
        <v>64758412.409999996</v>
      </c>
      <c r="AK2119" s="95">
        <v>15707</v>
      </c>
      <c r="AL2119" s="95">
        <v>63186196.25</v>
      </c>
      <c r="AM2119" s="95">
        <v>3592</v>
      </c>
      <c r="AN2119" s="95">
        <v>13019589</v>
      </c>
      <c r="AO2119" s="95">
        <v>3204</v>
      </c>
      <c r="AP2119" s="95">
        <v>13974386</v>
      </c>
      <c r="AQ2119" s="72">
        <v>316.68</v>
      </c>
      <c r="AR2119" s="72">
        <v>278.45999999999998</v>
      </c>
      <c r="AS2119" s="72">
        <v>595.14</v>
      </c>
      <c r="AT2119" s="95">
        <v>84512504</v>
      </c>
      <c r="AU2119" s="95">
        <v>71255320</v>
      </c>
      <c r="AV2119" s="95">
        <v>22239</v>
      </c>
      <c r="AW2119" s="95">
        <v>21324</v>
      </c>
      <c r="AX2119" s="72">
        <v>324.29000000000002</v>
      </c>
      <c r="AY2119" s="72">
        <v>290.42</v>
      </c>
      <c r="AZ2119" s="72">
        <v>614.71</v>
      </c>
      <c r="BA2119" s="95">
        <v>86292333</v>
      </c>
      <c r="BB2119" s="95">
        <v>73750026</v>
      </c>
      <c r="BC2119" s="95">
        <v>22175</v>
      </c>
      <c r="BD2119" s="95">
        <v>21162</v>
      </c>
      <c r="BE2119" s="72">
        <v>327.47000000000003</v>
      </c>
      <c r="BF2119" s="72">
        <v>296.63</v>
      </c>
      <c r="BG2119" s="72">
        <v>624.1</v>
      </c>
      <c r="BH2119" s="95">
        <v>82580742</v>
      </c>
      <c r="BI2119" s="95">
        <v>71024723</v>
      </c>
      <c r="BJ2119" s="95">
        <v>21015</v>
      </c>
      <c r="BK2119" s="95">
        <v>19953</v>
      </c>
      <c r="BL2119" s="72">
        <v>336.3</v>
      </c>
      <c r="BM2119" s="72">
        <v>322.13</v>
      </c>
      <c r="BN2119" s="72">
        <v>658.43</v>
      </c>
      <c r="BO2119" s="95">
        <v>84840024</v>
      </c>
      <c r="BP2119" s="95">
        <v>77240947</v>
      </c>
      <c r="BQ2119" s="95">
        <v>21023</v>
      </c>
      <c r="BR2119" s="95">
        <v>19982</v>
      </c>
      <c r="BS2119" s="72">
        <v>325.20999999999998</v>
      </c>
      <c r="BT2119" s="72">
        <v>340.02</v>
      </c>
      <c r="BU2119" s="72">
        <v>665.23</v>
      </c>
      <c r="BV2119" s="95">
        <v>77778001.409999996</v>
      </c>
      <c r="BW2119" s="95">
        <v>77160582.25</v>
      </c>
      <c r="BX2119" s="95">
        <v>19930</v>
      </c>
      <c r="BY2119" s="95">
        <v>18911</v>
      </c>
      <c r="BZ2119" s="95">
        <v>21803</v>
      </c>
      <c r="CA2119" s="95">
        <v>21686</v>
      </c>
      <c r="CB2119" s="95">
        <v>20503</v>
      </c>
      <c r="CC2119" s="95">
        <v>20529</v>
      </c>
      <c r="CD2119" s="95">
        <v>19432</v>
      </c>
      <c r="CE2119" s="72">
        <v>650.75523149000003</v>
      </c>
      <c r="CF2119" s="72">
        <v>676.59346364999999</v>
      </c>
      <c r="CG2119" s="72">
        <v>712.40329333</v>
      </c>
      <c r="CH2119" s="72">
        <v>716.50152150999998</v>
      </c>
      <c r="CI2119" s="72">
        <v>731.52548966999996</v>
      </c>
      <c r="CJ2119" s="96">
        <v>0.91453740390000005</v>
      </c>
      <c r="CK2119" s="96">
        <v>0.90853671079999998</v>
      </c>
      <c r="CL2119" s="96">
        <v>0.87604872950000001</v>
      </c>
      <c r="CM2119" s="96">
        <v>0.91895129350000004</v>
      </c>
      <c r="CN2119" s="96">
        <v>0.90937364369999996</v>
      </c>
      <c r="CO2119" s="96">
        <v>0.96154478470000004</v>
      </c>
      <c r="CP2119" s="96">
        <v>0.94170294580000002</v>
      </c>
      <c r="CQ2119" s="96">
        <v>0.99584056389999998</v>
      </c>
      <c r="CR2119" s="96">
        <v>0.9456361244</v>
      </c>
      <c r="CS2119" s="95">
        <v>20627</v>
      </c>
      <c r="CT2119" s="95">
        <v>20592</v>
      </c>
      <c r="CU2119" s="95">
        <v>19322</v>
      </c>
      <c r="CV2119" s="95">
        <v>19277</v>
      </c>
      <c r="CW2119" s="95">
        <v>18063</v>
      </c>
      <c r="CX2119" s="96">
        <v>0.969480495</v>
      </c>
      <c r="CY2119" s="96">
        <v>0.956492597</v>
      </c>
      <c r="CZ2119" s="96">
        <v>0.96154285699999997</v>
      </c>
      <c r="DA2119" s="96">
        <v>0.948929672</v>
      </c>
      <c r="DB2119" s="96">
        <v>0.97170719000000005</v>
      </c>
      <c r="DC2119">
        <v>2013</v>
      </c>
      <c r="DD2119" s="6">
        <v>20266.400000000001</v>
      </c>
      <c r="DE2119" s="96">
        <v>2.2158022999999999E-3</v>
      </c>
      <c r="DF2119" s="72">
        <v>724.63</v>
      </c>
      <c r="DG2119" s="96">
        <v>1</v>
      </c>
      <c r="DH2119" s="72">
        <v>724.63</v>
      </c>
      <c r="DI2119" s="72">
        <v>724.63</v>
      </c>
      <c r="DJ2119" s="96">
        <v>1</v>
      </c>
      <c r="DK2119" s="72">
        <v>724.63</v>
      </c>
      <c r="DL2119" s="96">
        <v>1</v>
      </c>
      <c r="DM2119" s="72">
        <v>724.63</v>
      </c>
      <c r="DN2119" s="96">
        <v>1</v>
      </c>
      <c r="DO2119" s="96">
        <v>7.4139999999999996E-3</v>
      </c>
      <c r="DP2119" s="72">
        <v>5.37</v>
      </c>
      <c r="DQ2119" s="72">
        <v>719.26</v>
      </c>
      <c r="DR2119" t="s">
        <v>526</v>
      </c>
      <c r="DT2119" t="s">
        <v>561</v>
      </c>
    </row>
    <row r="2120" spans="1:124" x14ac:dyDescent="0.3">
      <c r="A2120" t="s">
        <v>1326</v>
      </c>
      <c r="B2120">
        <v>36720</v>
      </c>
      <c r="C2120" s="95">
        <v>9011</v>
      </c>
      <c r="D2120" s="95">
        <v>40751217</v>
      </c>
      <c r="E2120" s="95">
        <v>8712</v>
      </c>
      <c r="F2120" s="95">
        <v>27754490</v>
      </c>
      <c r="G2120" s="95">
        <v>2274</v>
      </c>
      <c r="H2120" s="95">
        <v>7003109</v>
      </c>
      <c r="I2120" s="95">
        <v>1910</v>
      </c>
      <c r="J2120" s="95">
        <v>6068683</v>
      </c>
      <c r="K2120" s="95">
        <v>9073</v>
      </c>
      <c r="L2120" s="95">
        <v>43569576</v>
      </c>
      <c r="M2120" s="95">
        <v>8730</v>
      </c>
      <c r="N2120" s="95">
        <v>29909145</v>
      </c>
      <c r="O2120" s="95">
        <v>2443</v>
      </c>
      <c r="P2120" s="95">
        <v>8444555</v>
      </c>
      <c r="Q2120" s="95">
        <v>2045</v>
      </c>
      <c r="R2120" s="95">
        <v>6550392</v>
      </c>
      <c r="S2120" s="95">
        <v>8136</v>
      </c>
      <c r="T2120" s="95">
        <v>42098340</v>
      </c>
      <c r="U2120" s="95">
        <v>7728</v>
      </c>
      <c r="V2120" s="95">
        <v>29068784</v>
      </c>
      <c r="W2120" s="95">
        <v>2533</v>
      </c>
      <c r="X2120" s="95">
        <v>8715763</v>
      </c>
      <c r="Y2120" s="95">
        <v>2130</v>
      </c>
      <c r="Z2120" s="95">
        <v>7466363</v>
      </c>
      <c r="AA2120" s="95">
        <v>8089</v>
      </c>
      <c r="AB2120" s="95">
        <v>38597750</v>
      </c>
      <c r="AC2120" s="95">
        <v>7660</v>
      </c>
      <c r="AD2120" s="95">
        <v>29965955</v>
      </c>
      <c r="AE2120" s="95">
        <v>2667</v>
      </c>
      <c r="AF2120" s="95">
        <v>8182071</v>
      </c>
      <c r="AG2120" s="95">
        <v>2276</v>
      </c>
      <c r="AH2120" s="95">
        <v>8438997</v>
      </c>
      <c r="AI2120" s="95">
        <v>7300</v>
      </c>
      <c r="AJ2120" s="95">
        <v>38537523.350000001</v>
      </c>
      <c r="AK2120" s="95">
        <v>6825</v>
      </c>
      <c r="AL2120" s="95">
        <v>29318976.420000002</v>
      </c>
      <c r="AM2120" s="95">
        <v>2796</v>
      </c>
      <c r="AN2120" s="95">
        <v>9417781</v>
      </c>
      <c r="AO2120" s="95">
        <v>2406</v>
      </c>
      <c r="AP2120" s="95">
        <v>10115406</v>
      </c>
      <c r="AQ2120" s="72">
        <v>352.64</v>
      </c>
      <c r="AR2120" s="72">
        <v>265.35000000000002</v>
      </c>
      <c r="AS2120" s="72">
        <v>617.99</v>
      </c>
      <c r="AT2120" s="95">
        <v>47754326</v>
      </c>
      <c r="AU2120" s="95">
        <v>33823173</v>
      </c>
      <c r="AV2120" s="95">
        <v>11285</v>
      </c>
      <c r="AW2120" s="95">
        <v>10622</v>
      </c>
      <c r="AX2120" s="72">
        <v>376.39</v>
      </c>
      <c r="AY2120" s="72">
        <v>281.98</v>
      </c>
      <c r="AZ2120" s="72">
        <v>658.37</v>
      </c>
      <c r="BA2120" s="95">
        <v>52014131</v>
      </c>
      <c r="BB2120" s="95">
        <v>36459537</v>
      </c>
      <c r="BC2120" s="95">
        <v>11516</v>
      </c>
      <c r="BD2120" s="95">
        <v>10775</v>
      </c>
      <c r="BE2120" s="72">
        <v>396.9</v>
      </c>
      <c r="BF2120" s="72">
        <v>308.85000000000002</v>
      </c>
      <c r="BG2120" s="72">
        <v>705.75</v>
      </c>
      <c r="BH2120" s="95">
        <v>50814103</v>
      </c>
      <c r="BI2120" s="95">
        <v>36535147</v>
      </c>
      <c r="BJ2120" s="95">
        <v>10669</v>
      </c>
      <c r="BK2120" s="95">
        <v>9858</v>
      </c>
      <c r="BL2120" s="72">
        <v>362.43</v>
      </c>
      <c r="BM2120" s="72">
        <v>322.10000000000002</v>
      </c>
      <c r="BN2120" s="72">
        <v>684.53</v>
      </c>
      <c r="BO2120" s="95">
        <v>46779821</v>
      </c>
      <c r="BP2120" s="95">
        <v>38404952</v>
      </c>
      <c r="BQ2120" s="95">
        <v>10756</v>
      </c>
      <c r="BR2120" s="95">
        <v>9936</v>
      </c>
      <c r="BS2120" s="72">
        <v>395.83</v>
      </c>
      <c r="BT2120" s="72">
        <v>356</v>
      </c>
      <c r="BU2120" s="72">
        <v>751.83</v>
      </c>
      <c r="BV2120" s="95">
        <v>47955304.350000001</v>
      </c>
      <c r="BW2120" s="95">
        <v>39434382.420000002</v>
      </c>
      <c r="BX2120" s="95">
        <v>10096</v>
      </c>
      <c r="BY2120" s="95">
        <v>9231</v>
      </c>
      <c r="BZ2120" s="95">
        <v>10969</v>
      </c>
      <c r="CA2120" s="95">
        <v>11159</v>
      </c>
      <c r="CB2120" s="95">
        <v>10278</v>
      </c>
      <c r="CC2120" s="95">
        <v>10367</v>
      </c>
      <c r="CD2120" s="95">
        <v>9673</v>
      </c>
      <c r="CE2120" s="72">
        <v>650.75523149000003</v>
      </c>
      <c r="CF2120" s="72">
        <v>676.59346364999999</v>
      </c>
      <c r="CG2120" s="72">
        <v>712.40329333</v>
      </c>
      <c r="CH2120" s="72">
        <v>716.50152150999998</v>
      </c>
      <c r="CI2120" s="72">
        <v>731.52548966999996</v>
      </c>
      <c r="CJ2120" s="96">
        <v>0.94965045240000001</v>
      </c>
      <c r="CK2120" s="96">
        <v>0.97306585909999999</v>
      </c>
      <c r="CL2120" s="96">
        <v>0.99066077689999998</v>
      </c>
      <c r="CM2120" s="96">
        <v>0.95537829220000003</v>
      </c>
      <c r="CN2120" s="96">
        <v>1.0277563947999999</v>
      </c>
      <c r="CO2120" s="96">
        <v>0.98324956249999995</v>
      </c>
      <c r="CP2120" s="96">
        <v>0.9959855487</v>
      </c>
      <c r="CQ2120" s="96">
        <v>0.99584056389999998</v>
      </c>
      <c r="CR2120" s="96">
        <v>1.0001454476</v>
      </c>
      <c r="CS2120" s="95">
        <v>10064</v>
      </c>
      <c r="CT2120" s="95">
        <v>10146</v>
      </c>
      <c r="CU2120" s="95">
        <v>9217</v>
      </c>
      <c r="CV2120" s="95">
        <v>9033</v>
      </c>
      <c r="CW2120" s="95">
        <v>8362</v>
      </c>
      <c r="CX2120" s="96">
        <v>0.97542288099999996</v>
      </c>
      <c r="CY2120" s="96">
        <v>0.98011360000000003</v>
      </c>
      <c r="CZ2120" s="96">
        <v>0.98773422799999999</v>
      </c>
      <c r="DA2120" s="96">
        <v>0.98273490900000005</v>
      </c>
      <c r="DB2120" s="96">
        <v>0.99208702999999998</v>
      </c>
      <c r="DC2120">
        <v>2013</v>
      </c>
      <c r="DD2120" s="6">
        <v>10084.4</v>
      </c>
      <c r="DE2120" s="96">
        <v>2.7681849999999998E-3</v>
      </c>
      <c r="DF2120" s="72">
        <v>765.98</v>
      </c>
      <c r="DG2120" s="96">
        <v>1</v>
      </c>
      <c r="DH2120" s="72">
        <v>765.98</v>
      </c>
      <c r="DI2120" s="72">
        <v>724.35825947000001</v>
      </c>
      <c r="DJ2120" s="96">
        <v>1</v>
      </c>
      <c r="DK2120" s="72">
        <v>765.98</v>
      </c>
      <c r="DL2120" s="96">
        <v>1</v>
      </c>
      <c r="DM2120" s="72">
        <v>765.98</v>
      </c>
      <c r="DN2120" s="96">
        <v>1</v>
      </c>
      <c r="DO2120" s="96">
        <v>9.1800000000000007E-3</v>
      </c>
      <c r="DP2120" s="72">
        <v>7.03</v>
      </c>
      <c r="DQ2120" s="72">
        <v>758.95</v>
      </c>
      <c r="DR2120" t="s">
        <v>1326</v>
      </c>
      <c r="DT2120" t="s">
        <v>561</v>
      </c>
    </row>
    <row r="2121" spans="1:124" x14ac:dyDescent="0.3">
      <c r="A2121" t="s">
        <v>1327</v>
      </c>
      <c r="B2121">
        <v>36730</v>
      </c>
      <c r="C2121" s="95">
        <v>7601</v>
      </c>
      <c r="D2121" s="95">
        <v>32173475</v>
      </c>
      <c r="E2121" s="95">
        <v>7418</v>
      </c>
      <c r="F2121" s="95">
        <v>22836868</v>
      </c>
      <c r="G2121" s="95">
        <v>1180</v>
      </c>
      <c r="H2121" s="95">
        <v>4280650</v>
      </c>
      <c r="I2121" s="95">
        <v>1014</v>
      </c>
      <c r="J2121" s="95">
        <v>3479778</v>
      </c>
      <c r="K2121" s="95">
        <v>7399</v>
      </c>
      <c r="L2121" s="95">
        <v>31722161</v>
      </c>
      <c r="M2121" s="95">
        <v>7194</v>
      </c>
      <c r="N2121" s="95">
        <v>22410200</v>
      </c>
      <c r="O2121" s="95">
        <v>1210</v>
      </c>
      <c r="P2121" s="95">
        <v>4545978</v>
      </c>
      <c r="Q2121" s="95">
        <v>1034</v>
      </c>
      <c r="R2121" s="95">
        <v>3677171</v>
      </c>
      <c r="S2121" s="95">
        <v>6837</v>
      </c>
      <c r="T2121" s="95">
        <v>31373976</v>
      </c>
      <c r="U2121" s="95">
        <v>6614</v>
      </c>
      <c r="V2121" s="95">
        <v>23096053</v>
      </c>
      <c r="W2121" s="95">
        <v>1238</v>
      </c>
      <c r="X2121" s="95">
        <v>4553064</v>
      </c>
      <c r="Y2121" s="95">
        <v>1059</v>
      </c>
      <c r="Z2121" s="95">
        <v>4021219</v>
      </c>
      <c r="AA2121" s="95">
        <v>6756</v>
      </c>
      <c r="AB2121" s="95">
        <v>28032851</v>
      </c>
      <c r="AC2121" s="95">
        <v>6531</v>
      </c>
      <c r="AD2121" s="95">
        <v>24869546</v>
      </c>
      <c r="AE2121" s="95">
        <v>1272</v>
      </c>
      <c r="AF2121" s="95">
        <v>4897708</v>
      </c>
      <c r="AG2121" s="95">
        <v>1088</v>
      </c>
      <c r="AH2121" s="95">
        <v>5010829</v>
      </c>
      <c r="AI2121" s="95">
        <v>6187</v>
      </c>
      <c r="AJ2121" s="95">
        <v>27392726.98</v>
      </c>
      <c r="AK2121" s="95">
        <v>5921</v>
      </c>
      <c r="AL2121" s="95">
        <v>24140655.489999998</v>
      </c>
      <c r="AM2121" s="95">
        <v>1333</v>
      </c>
      <c r="AN2121" s="95">
        <v>4550725</v>
      </c>
      <c r="AO2121" s="95">
        <v>1155</v>
      </c>
      <c r="AP2121" s="95">
        <v>5074467.8099999996</v>
      </c>
      <c r="AQ2121" s="72">
        <v>345.96</v>
      </c>
      <c r="AR2121" s="72">
        <v>260.08999999999997</v>
      </c>
      <c r="AS2121" s="72">
        <v>606.04999999999995</v>
      </c>
      <c r="AT2121" s="95">
        <v>36454125</v>
      </c>
      <c r="AU2121" s="95">
        <v>26316646</v>
      </c>
      <c r="AV2121" s="95">
        <v>8781</v>
      </c>
      <c r="AW2121" s="95">
        <v>8432</v>
      </c>
      <c r="AX2121" s="72">
        <v>351.07</v>
      </c>
      <c r="AY2121" s="72">
        <v>264.20999999999998</v>
      </c>
      <c r="AZ2121" s="72">
        <v>615.28</v>
      </c>
      <c r="BA2121" s="95">
        <v>36268139</v>
      </c>
      <c r="BB2121" s="95">
        <v>26087371</v>
      </c>
      <c r="BC2121" s="95">
        <v>8609</v>
      </c>
      <c r="BD2121" s="95">
        <v>8228</v>
      </c>
      <c r="BE2121" s="72">
        <v>370.76</v>
      </c>
      <c r="BF2121" s="72">
        <v>294.51</v>
      </c>
      <c r="BG2121" s="72">
        <v>665.27</v>
      </c>
      <c r="BH2121" s="95">
        <v>35927040</v>
      </c>
      <c r="BI2121" s="95">
        <v>27117272</v>
      </c>
      <c r="BJ2121" s="95">
        <v>8075</v>
      </c>
      <c r="BK2121" s="95">
        <v>7673</v>
      </c>
      <c r="BL2121" s="72">
        <v>341.83</v>
      </c>
      <c r="BM2121" s="72">
        <v>326.82</v>
      </c>
      <c r="BN2121" s="72">
        <v>668.65</v>
      </c>
      <c r="BO2121" s="95">
        <v>32930559</v>
      </c>
      <c r="BP2121" s="95">
        <v>29880375</v>
      </c>
      <c r="BQ2121" s="95">
        <v>8028</v>
      </c>
      <c r="BR2121" s="95">
        <v>7619</v>
      </c>
      <c r="BS2121" s="72">
        <v>353.98</v>
      </c>
      <c r="BT2121" s="72">
        <v>344.06</v>
      </c>
      <c r="BU2121" s="72">
        <v>698.04</v>
      </c>
      <c r="BV2121" s="95">
        <v>31943451.98</v>
      </c>
      <c r="BW2121" s="95">
        <v>29215123.300000001</v>
      </c>
      <c r="BX2121" s="95">
        <v>7520</v>
      </c>
      <c r="BY2121" s="95">
        <v>7076</v>
      </c>
      <c r="BZ2121" s="95">
        <v>8615</v>
      </c>
      <c r="CA2121" s="95">
        <v>8425</v>
      </c>
      <c r="CB2121" s="95">
        <v>7881</v>
      </c>
      <c r="CC2121" s="95">
        <v>7834</v>
      </c>
      <c r="CD2121" s="95">
        <v>7303</v>
      </c>
      <c r="CE2121" s="72">
        <v>650.75523149000003</v>
      </c>
      <c r="CF2121" s="72">
        <v>676.59346364999999</v>
      </c>
      <c r="CG2121" s="72">
        <v>712.40329333</v>
      </c>
      <c r="CH2121" s="72">
        <v>716.50152150999998</v>
      </c>
      <c r="CI2121" s="72">
        <v>731.52548966999996</v>
      </c>
      <c r="CJ2121" s="96">
        <v>0.93130254000000001</v>
      </c>
      <c r="CK2121" s="96">
        <v>0.90937916649999995</v>
      </c>
      <c r="CL2121" s="96">
        <v>0.93383902939999996</v>
      </c>
      <c r="CM2121" s="96">
        <v>0.93321504550000001</v>
      </c>
      <c r="CN2121" s="96">
        <v>0.95422512250000002</v>
      </c>
      <c r="CO2121" s="96">
        <v>0.98156264439999996</v>
      </c>
      <c r="CP2121" s="96">
        <v>0.94990593430000003</v>
      </c>
      <c r="CQ2121" s="96">
        <v>0.99584056389999998</v>
      </c>
      <c r="CR2121" s="96">
        <v>0.95387337400000005</v>
      </c>
      <c r="CS2121" s="95">
        <v>9305</v>
      </c>
      <c r="CT2121" s="95">
        <v>9113</v>
      </c>
      <c r="CU2121" s="95">
        <v>8520</v>
      </c>
      <c r="CV2121" s="95">
        <v>8472</v>
      </c>
      <c r="CW2121" s="95">
        <v>7925</v>
      </c>
      <c r="CX2121" s="96">
        <v>0.97706711999999996</v>
      </c>
      <c r="CY2121" s="96">
        <v>0.98535958199999996</v>
      </c>
      <c r="CZ2121" s="96">
        <v>0.98233659600000001</v>
      </c>
      <c r="DA2121" s="96">
        <v>0.96895394000000001</v>
      </c>
      <c r="DB2121" s="96">
        <v>0.99512179099999998</v>
      </c>
      <c r="DC2121">
        <v>2013</v>
      </c>
      <c r="DD2121" s="6">
        <v>7805.6</v>
      </c>
      <c r="DE2121" s="96">
        <v>8.8507792000000005E-3</v>
      </c>
      <c r="DF2121" s="72">
        <v>726.08</v>
      </c>
      <c r="DG2121" s="96">
        <v>1</v>
      </c>
      <c r="DH2121" s="72">
        <v>726.08</v>
      </c>
      <c r="DI2121" s="72">
        <v>724.35825947000001</v>
      </c>
      <c r="DJ2121" s="96">
        <v>1</v>
      </c>
      <c r="DK2121" s="72">
        <v>726.08</v>
      </c>
      <c r="DL2121" s="96">
        <v>1</v>
      </c>
      <c r="DM2121" s="72">
        <v>726.08</v>
      </c>
      <c r="DN2121" s="96">
        <v>0.91067769600000004</v>
      </c>
      <c r="DO2121" s="96">
        <v>2.6353999999999999E-2</v>
      </c>
      <c r="DP2121" s="72">
        <v>17.43</v>
      </c>
      <c r="DQ2121" s="72">
        <v>708.65</v>
      </c>
      <c r="DR2121" t="s">
        <v>1327</v>
      </c>
      <c r="DT2121" t="s">
        <v>561</v>
      </c>
    </row>
    <row r="2122" spans="1:124" x14ac:dyDescent="0.3">
      <c r="A2122" t="s">
        <v>1328</v>
      </c>
      <c r="B2122">
        <v>36740</v>
      </c>
      <c r="C2122" s="95">
        <v>11283</v>
      </c>
      <c r="D2122" s="95">
        <v>64956436</v>
      </c>
      <c r="E2122" s="95">
        <v>11114</v>
      </c>
      <c r="F2122" s="95">
        <v>46714184</v>
      </c>
      <c r="G2122" s="95">
        <v>3561</v>
      </c>
      <c r="H2122" s="95">
        <v>11862371</v>
      </c>
      <c r="I2122" s="95">
        <v>3207</v>
      </c>
      <c r="J2122" s="95">
        <v>11826108</v>
      </c>
      <c r="K2122" s="95">
        <v>11176</v>
      </c>
      <c r="L2122" s="95">
        <v>65192440</v>
      </c>
      <c r="M2122" s="95">
        <v>10985</v>
      </c>
      <c r="N2122" s="95">
        <v>47321364</v>
      </c>
      <c r="O2122" s="95">
        <v>3546</v>
      </c>
      <c r="P2122" s="95">
        <v>11293700</v>
      </c>
      <c r="Q2122" s="95">
        <v>3205</v>
      </c>
      <c r="R2122" s="95">
        <v>12684362</v>
      </c>
      <c r="S2122" s="95">
        <v>10139</v>
      </c>
      <c r="T2122" s="95">
        <v>64032450</v>
      </c>
      <c r="U2122" s="95">
        <v>9883</v>
      </c>
      <c r="V2122" s="95">
        <v>45556049</v>
      </c>
      <c r="W2122" s="95">
        <v>3532</v>
      </c>
      <c r="X2122" s="95">
        <v>12672524</v>
      </c>
      <c r="Y2122" s="95">
        <v>3172</v>
      </c>
      <c r="Z2122" s="95">
        <v>13391074</v>
      </c>
      <c r="AA2122" s="95">
        <v>10138</v>
      </c>
      <c r="AB2122" s="95">
        <v>59152166</v>
      </c>
      <c r="AC2122" s="95">
        <v>9850</v>
      </c>
      <c r="AD2122" s="95">
        <v>47321052</v>
      </c>
      <c r="AE2122" s="95">
        <v>3550</v>
      </c>
      <c r="AF2122" s="95">
        <v>14280064</v>
      </c>
      <c r="AG2122" s="95">
        <v>3201</v>
      </c>
      <c r="AH2122" s="95">
        <v>14269801</v>
      </c>
      <c r="AI2122" s="95">
        <v>9275</v>
      </c>
      <c r="AJ2122" s="95">
        <v>56814941.259999998</v>
      </c>
      <c r="AK2122" s="95">
        <v>8980</v>
      </c>
      <c r="AL2122" s="95">
        <v>45173382</v>
      </c>
      <c r="AM2122" s="95">
        <v>3663</v>
      </c>
      <c r="AN2122" s="95">
        <v>13951691</v>
      </c>
      <c r="AO2122" s="95">
        <v>3319</v>
      </c>
      <c r="AP2122" s="95">
        <v>14245020.310000001</v>
      </c>
      <c r="AQ2122" s="72">
        <v>431.26</v>
      </c>
      <c r="AR2122" s="72">
        <v>340.64</v>
      </c>
      <c r="AS2122" s="72">
        <v>771.9</v>
      </c>
      <c r="AT2122" s="95">
        <v>76818807</v>
      </c>
      <c r="AU2122" s="95">
        <v>58540292</v>
      </c>
      <c r="AV2122" s="95">
        <v>14844</v>
      </c>
      <c r="AW2122" s="95">
        <v>14321</v>
      </c>
      <c r="AX2122" s="72">
        <v>432.95</v>
      </c>
      <c r="AY2122" s="72">
        <v>352.39</v>
      </c>
      <c r="AZ2122" s="72">
        <v>785.34</v>
      </c>
      <c r="BA2122" s="95">
        <v>76486140</v>
      </c>
      <c r="BB2122" s="95">
        <v>60005726</v>
      </c>
      <c r="BC2122" s="95">
        <v>14722</v>
      </c>
      <c r="BD2122" s="95">
        <v>14190</v>
      </c>
      <c r="BE2122" s="72">
        <v>467.57</v>
      </c>
      <c r="BF2122" s="72">
        <v>376.27</v>
      </c>
      <c r="BG2122" s="72">
        <v>843.84</v>
      </c>
      <c r="BH2122" s="95">
        <v>76704974</v>
      </c>
      <c r="BI2122" s="95">
        <v>58947123</v>
      </c>
      <c r="BJ2122" s="95">
        <v>13671</v>
      </c>
      <c r="BK2122" s="95">
        <v>13055</v>
      </c>
      <c r="BL2122" s="72">
        <v>447.06</v>
      </c>
      <c r="BM2122" s="72">
        <v>393.27</v>
      </c>
      <c r="BN2122" s="72">
        <v>840.33</v>
      </c>
      <c r="BO2122" s="95">
        <v>73432230</v>
      </c>
      <c r="BP2122" s="95">
        <v>61590853</v>
      </c>
      <c r="BQ2122" s="95">
        <v>13688</v>
      </c>
      <c r="BR2122" s="95">
        <v>13051</v>
      </c>
      <c r="BS2122" s="72">
        <v>455.81</v>
      </c>
      <c r="BT2122" s="72">
        <v>402.6</v>
      </c>
      <c r="BU2122" s="72">
        <v>858.41</v>
      </c>
      <c r="BV2122" s="95">
        <v>70766632.260000005</v>
      </c>
      <c r="BW2122" s="95">
        <v>59418402.310000002</v>
      </c>
      <c r="BX2122" s="95">
        <v>12938</v>
      </c>
      <c r="BY2122" s="95">
        <v>12299</v>
      </c>
      <c r="BZ2122" s="95">
        <v>14595</v>
      </c>
      <c r="CA2122" s="95">
        <v>14465</v>
      </c>
      <c r="CB2122" s="95">
        <v>13374</v>
      </c>
      <c r="CC2122" s="95">
        <v>13386</v>
      </c>
      <c r="CD2122" s="95">
        <v>12625</v>
      </c>
      <c r="CE2122" s="72">
        <v>650.75523149000003</v>
      </c>
      <c r="CF2122" s="72">
        <v>676.59346364999999</v>
      </c>
      <c r="CG2122" s="72">
        <v>712.40329333</v>
      </c>
      <c r="CH2122" s="72">
        <v>716.50152150999998</v>
      </c>
      <c r="CI2122" s="72">
        <v>731.52548966999996</v>
      </c>
      <c r="CJ2122" s="96">
        <v>1.1861602683000001</v>
      </c>
      <c r="CK2122" s="96">
        <v>1.1607265547000001</v>
      </c>
      <c r="CL2122" s="96">
        <v>1.1844976124</v>
      </c>
      <c r="CM2122" s="96">
        <v>1.1728237480999999</v>
      </c>
      <c r="CN2122" s="96">
        <v>1.1734519332</v>
      </c>
      <c r="CO2122" s="96">
        <v>1.0891738261999999</v>
      </c>
      <c r="CP2122" s="96">
        <v>1.0792878006</v>
      </c>
      <c r="CQ2122" s="96">
        <v>0.99584056389999998</v>
      </c>
      <c r="CR2122" s="96">
        <v>1.0837956251</v>
      </c>
      <c r="CS2122" s="95">
        <v>13698</v>
      </c>
      <c r="CT2122" s="95">
        <v>13663</v>
      </c>
      <c r="CU2122" s="95">
        <v>12648</v>
      </c>
      <c r="CV2122" s="95">
        <v>12531</v>
      </c>
      <c r="CW2122" s="95">
        <v>11630</v>
      </c>
      <c r="CX2122" s="96">
        <v>1.092902584</v>
      </c>
      <c r="CY2122" s="96">
        <v>1.099237907</v>
      </c>
      <c r="CZ2122" s="96">
        <v>1.0866680529999999</v>
      </c>
      <c r="DA2122" s="96">
        <v>1.0852907629999999</v>
      </c>
      <c r="DB2122" s="96">
        <v>1.0798676890000001</v>
      </c>
      <c r="DC2122">
        <v>2013</v>
      </c>
      <c r="DD2122" s="6">
        <v>13383.2</v>
      </c>
      <c r="DE2122" s="96">
        <v>3.8032567999999999E-3</v>
      </c>
      <c r="DF2122" s="72">
        <v>829.18</v>
      </c>
      <c r="DG2122" s="96">
        <v>1</v>
      </c>
      <c r="DH2122" s="72">
        <v>829.18</v>
      </c>
      <c r="DI2122" s="72">
        <v>724.35825947000001</v>
      </c>
      <c r="DJ2122" s="96">
        <v>1</v>
      </c>
      <c r="DK2122" s="72">
        <v>829.18</v>
      </c>
      <c r="DL2122" s="96">
        <v>1</v>
      </c>
      <c r="DM2122" s="72">
        <v>829.18</v>
      </c>
      <c r="DN2122" s="96">
        <v>1</v>
      </c>
      <c r="DO2122" s="96">
        <v>1.0887000000000001E-2</v>
      </c>
      <c r="DP2122" s="72">
        <v>9.0299999999999994</v>
      </c>
      <c r="DQ2122" s="72">
        <v>820.15</v>
      </c>
      <c r="DR2122" t="s">
        <v>1328</v>
      </c>
      <c r="DT2122" t="s">
        <v>561</v>
      </c>
    </row>
    <row r="2123" spans="1:124" x14ac:dyDescent="0.3">
      <c r="A2123" t="s">
        <v>1196</v>
      </c>
      <c r="B2123">
        <v>36750</v>
      </c>
      <c r="C2123" s="95">
        <v>9053</v>
      </c>
      <c r="D2123" s="95">
        <v>37095273</v>
      </c>
      <c r="E2123" s="95">
        <v>8875</v>
      </c>
      <c r="F2123" s="95">
        <v>28898879</v>
      </c>
      <c r="G2123" s="95">
        <v>1650</v>
      </c>
      <c r="H2123" s="95">
        <v>4351861</v>
      </c>
      <c r="I2123" s="95">
        <v>1488</v>
      </c>
      <c r="J2123" s="95">
        <v>4082410</v>
      </c>
      <c r="K2123" s="95">
        <v>8866</v>
      </c>
      <c r="L2123" s="95">
        <v>35688232</v>
      </c>
      <c r="M2123" s="95">
        <v>8653</v>
      </c>
      <c r="N2123" s="95">
        <v>28265738</v>
      </c>
      <c r="O2123" s="95">
        <v>1637</v>
      </c>
      <c r="P2123" s="95">
        <v>5040859</v>
      </c>
      <c r="Q2123" s="95">
        <v>1471</v>
      </c>
      <c r="R2123" s="95">
        <v>5039018</v>
      </c>
      <c r="S2123" s="95">
        <v>8091</v>
      </c>
      <c r="T2123" s="95">
        <v>34624522</v>
      </c>
      <c r="U2123" s="95">
        <v>7848</v>
      </c>
      <c r="V2123" s="95">
        <v>26066234</v>
      </c>
      <c r="W2123" s="95">
        <v>1646</v>
      </c>
      <c r="X2123" s="95">
        <v>5459857</v>
      </c>
      <c r="Y2123" s="95">
        <v>1469</v>
      </c>
      <c r="Z2123" s="95">
        <v>4932339</v>
      </c>
      <c r="AA2123" s="95">
        <v>8006</v>
      </c>
      <c r="AB2123" s="95">
        <v>31214962</v>
      </c>
      <c r="AC2123" s="95">
        <v>7779</v>
      </c>
      <c r="AD2123" s="95">
        <v>27601804</v>
      </c>
      <c r="AE2123" s="95">
        <v>1632</v>
      </c>
      <c r="AF2123" s="95">
        <v>5290133</v>
      </c>
      <c r="AG2123" s="95">
        <v>1459</v>
      </c>
      <c r="AH2123" s="95">
        <v>5507686</v>
      </c>
      <c r="AI2123" s="95">
        <v>7520</v>
      </c>
      <c r="AJ2123" s="95">
        <v>28523860</v>
      </c>
      <c r="AK2123" s="95">
        <v>7266</v>
      </c>
      <c r="AL2123" s="95">
        <v>26807159.600000001</v>
      </c>
      <c r="AM2123" s="95">
        <v>1605</v>
      </c>
      <c r="AN2123" s="95">
        <v>5752789</v>
      </c>
      <c r="AO2123" s="95">
        <v>1428</v>
      </c>
      <c r="AP2123" s="95">
        <v>5808378.6200000001</v>
      </c>
      <c r="AQ2123" s="72">
        <v>322.70999999999998</v>
      </c>
      <c r="AR2123" s="72">
        <v>265.22000000000003</v>
      </c>
      <c r="AS2123" s="72">
        <v>587.92999999999995</v>
      </c>
      <c r="AT2123" s="95">
        <v>41447134</v>
      </c>
      <c r="AU2123" s="95">
        <v>32981289</v>
      </c>
      <c r="AV2123" s="95">
        <v>10703</v>
      </c>
      <c r="AW2123" s="95">
        <v>10363</v>
      </c>
      <c r="AX2123" s="72">
        <v>323.14999999999998</v>
      </c>
      <c r="AY2123" s="72">
        <v>274.14</v>
      </c>
      <c r="AZ2123" s="72">
        <v>597.29</v>
      </c>
      <c r="BA2123" s="95">
        <v>40729091</v>
      </c>
      <c r="BB2123" s="95">
        <v>33304756</v>
      </c>
      <c r="BC2123" s="95">
        <v>10503</v>
      </c>
      <c r="BD2123" s="95">
        <v>10124</v>
      </c>
      <c r="BE2123" s="72">
        <v>343.06</v>
      </c>
      <c r="BF2123" s="72">
        <v>277.26</v>
      </c>
      <c r="BG2123" s="72">
        <v>620.32000000000005</v>
      </c>
      <c r="BH2123" s="95">
        <v>40084379</v>
      </c>
      <c r="BI2123" s="95">
        <v>30998573</v>
      </c>
      <c r="BJ2123" s="95">
        <v>9737</v>
      </c>
      <c r="BK2123" s="95">
        <v>9317</v>
      </c>
      <c r="BL2123" s="72">
        <v>315.64</v>
      </c>
      <c r="BM2123" s="72">
        <v>298.67</v>
      </c>
      <c r="BN2123" s="72">
        <v>614.30999999999995</v>
      </c>
      <c r="BO2123" s="95">
        <v>36505095</v>
      </c>
      <c r="BP2123" s="95">
        <v>33109490</v>
      </c>
      <c r="BQ2123" s="95">
        <v>9638</v>
      </c>
      <c r="BR2123" s="95">
        <v>9238</v>
      </c>
      <c r="BS2123" s="72">
        <v>313.02999999999997</v>
      </c>
      <c r="BT2123" s="72">
        <v>312.62</v>
      </c>
      <c r="BU2123" s="72">
        <v>625.65</v>
      </c>
      <c r="BV2123" s="95">
        <v>34276649</v>
      </c>
      <c r="BW2123" s="95">
        <v>32615538.219999999</v>
      </c>
      <c r="BX2123" s="95">
        <v>9125</v>
      </c>
      <c r="BY2123" s="95">
        <v>8694</v>
      </c>
      <c r="BZ2123" s="95">
        <v>10541</v>
      </c>
      <c r="CA2123" s="95">
        <v>10320</v>
      </c>
      <c r="CB2123" s="95">
        <v>9535</v>
      </c>
      <c r="CC2123" s="95">
        <v>9448</v>
      </c>
      <c r="CD2123" s="95">
        <v>8914</v>
      </c>
      <c r="CE2123" s="72">
        <v>650.75523149000003</v>
      </c>
      <c r="CF2123" s="72">
        <v>676.59346364999999</v>
      </c>
      <c r="CG2123" s="72">
        <v>712.40329333</v>
      </c>
      <c r="CH2123" s="72">
        <v>716.50152150999998</v>
      </c>
      <c r="CI2123" s="72">
        <v>731.52548966999996</v>
      </c>
      <c r="CJ2123" s="96">
        <v>0.9034579694</v>
      </c>
      <c r="CK2123" s="96">
        <v>0.88279008309999996</v>
      </c>
      <c r="CL2123" s="96">
        <v>0.87074274620000003</v>
      </c>
      <c r="CM2123" s="96">
        <v>0.85737431330000002</v>
      </c>
      <c r="CN2123" s="96">
        <v>0.85526753180000004</v>
      </c>
      <c r="CO2123" s="96">
        <v>1.0533408533999999</v>
      </c>
      <c r="CP2123" s="96">
        <v>0.82967116100000005</v>
      </c>
      <c r="CQ2123" s="96">
        <v>0.99584056389999998</v>
      </c>
      <c r="CR2123" s="96">
        <v>0.83313642020000001</v>
      </c>
      <c r="CS2123" s="95">
        <v>9294</v>
      </c>
      <c r="CT2123" s="95">
        <v>9105</v>
      </c>
      <c r="CU2123" s="95">
        <v>8374</v>
      </c>
      <c r="CV2123" s="95">
        <v>8376</v>
      </c>
      <c r="CW2123" s="95">
        <v>7949</v>
      </c>
      <c r="CX2123" s="96">
        <v>1.0815166620000001</v>
      </c>
      <c r="CY2123" s="96">
        <v>1.066384741</v>
      </c>
      <c r="CZ2123" s="96">
        <v>1.048200654</v>
      </c>
      <c r="DA2123" s="96">
        <v>1.0271371869999999</v>
      </c>
      <c r="DB2123" s="96">
        <v>1.0384830570000001</v>
      </c>
      <c r="DC2123">
        <v>2013</v>
      </c>
      <c r="DD2123" s="6">
        <v>9547.2000000000007</v>
      </c>
      <c r="DE2123" s="96">
        <v>8.5804911000000005E-3</v>
      </c>
      <c r="DF2123" s="72">
        <v>634.35</v>
      </c>
      <c r="DG2123" s="96">
        <v>1</v>
      </c>
      <c r="DH2123" s="72">
        <v>634.35</v>
      </c>
      <c r="DI2123" s="72">
        <v>724.35825947000001</v>
      </c>
      <c r="DJ2123" s="96">
        <v>1</v>
      </c>
      <c r="DK2123" s="72">
        <v>634.35</v>
      </c>
      <c r="DL2123" s="96">
        <v>1</v>
      </c>
      <c r="DM2123" s="72">
        <v>634.35</v>
      </c>
      <c r="DN2123" s="96">
        <v>1</v>
      </c>
      <c r="DO2123" s="96">
        <v>2.3453999999999999E-2</v>
      </c>
      <c r="DP2123" s="72">
        <v>14.88</v>
      </c>
      <c r="DQ2123" s="72">
        <v>619.47</v>
      </c>
      <c r="DR2123" t="s">
        <v>1196</v>
      </c>
      <c r="DT2123" t="s">
        <v>561</v>
      </c>
    </row>
    <row r="2124" spans="1:124" x14ac:dyDescent="0.3">
      <c r="A2124" t="s">
        <v>59</v>
      </c>
      <c r="B2124">
        <v>36760</v>
      </c>
      <c r="C2124" s="95">
        <v>5057</v>
      </c>
      <c r="D2124" s="95">
        <v>19487545</v>
      </c>
      <c r="E2124" s="95">
        <v>4887</v>
      </c>
      <c r="F2124" s="95">
        <v>15535353</v>
      </c>
      <c r="G2124" s="95">
        <v>836</v>
      </c>
      <c r="H2124" s="95">
        <v>3075548</v>
      </c>
      <c r="I2124" s="95">
        <v>708</v>
      </c>
      <c r="J2124" s="95">
        <v>2273744</v>
      </c>
      <c r="K2124" s="95">
        <v>4965</v>
      </c>
      <c r="L2124" s="95">
        <v>19393230</v>
      </c>
      <c r="M2124" s="95">
        <v>4773</v>
      </c>
      <c r="N2124" s="95">
        <v>15836424</v>
      </c>
      <c r="O2124" s="95">
        <v>816</v>
      </c>
      <c r="P2124" s="95">
        <v>2785331</v>
      </c>
      <c r="Q2124" s="95">
        <v>691</v>
      </c>
      <c r="R2124" s="95">
        <v>2420261</v>
      </c>
      <c r="S2124" s="95">
        <v>4428</v>
      </c>
      <c r="T2124" s="95">
        <v>17133058</v>
      </c>
      <c r="U2124" s="95">
        <v>4202</v>
      </c>
      <c r="V2124" s="95">
        <v>14459292</v>
      </c>
      <c r="W2124" s="95">
        <v>863</v>
      </c>
      <c r="X2124" s="95">
        <v>2766741</v>
      </c>
      <c r="Y2124" s="95">
        <v>729</v>
      </c>
      <c r="Z2124" s="95">
        <v>2824048</v>
      </c>
      <c r="AA2124" s="95">
        <v>4495</v>
      </c>
      <c r="AB2124" s="95">
        <v>16224399</v>
      </c>
      <c r="AC2124" s="95">
        <v>4265</v>
      </c>
      <c r="AD2124" s="95">
        <v>16208147</v>
      </c>
      <c r="AE2124" s="95">
        <v>853</v>
      </c>
      <c r="AF2124" s="95">
        <v>3885669</v>
      </c>
      <c r="AG2124" s="95">
        <v>718</v>
      </c>
      <c r="AH2124" s="95">
        <v>3234087</v>
      </c>
      <c r="AI2124" s="95">
        <v>4201</v>
      </c>
      <c r="AJ2124" s="95">
        <v>14882198.25</v>
      </c>
      <c r="AK2124" s="95">
        <v>3966</v>
      </c>
      <c r="AL2124" s="95">
        <v>16316576.949999999</v>
      </c>
      <c r="AM2124" s="95">
        <v>902</v>
      </c>
      <c r="AN2124" s="95">
        <v>2515751</v>
      </c>
      <c r="AO2124" s="95">
        <v>771</v>
      </c>
      <c r="AP2124" s="95">
        <v>3228680</v>
      </c>
      <c r="AQ2124" s="72">
        <v>319.07</v>
      </c>
      <c r="AR2124" s="72">
        <v>265.25</v>
      </c>
      <c r="AS2124" s="72">
        <v>584.32000000000005</v>
      </c>
      <c r="AT2124" s="95">
        <v>22563093</v>
      </c>
      <c r="AU2124" s="95">
        <v>17809097</v>
      </c>
      <c r="AV2124" s="95">
        <v>5893</v>
      </c>
      <c r="AW2124" s="95">
        <v>5595</v>
      </c>
      <c r="AX2124" s="72">
        <v>319.7</v>
      </c>
      <c r="AY2124" s="72">
        <v>278.44</v>
      </c>
      <c r="AZ2124" s="72">
        <v>598.14</v>
      </c>
      <c r="BA2124" s="95">
        <v>22178561</v>
      </c>
      <c r="BB2124" s="95">
        <v>18256685</v>
      </c>
      <c r="BC2124" s="95">
        <v>5781</v>
      </c>
      <c r="BD2124" s="95">
        <v>5464</v>
      </c>
      <c r="BE2124" s="72">
        <v>313.42</v>
      </c>
      <c r="BF2124" s="72">
        <v>292.08999999999997</v>
      </c>
      <c r="BG2124" s="72">
        <v>605.51</v>
      </c>
      <c r="BH2124" s="95">
        <v>19899799</v>
      </c>
      <c r="BI2124" s="95">
        <v>17283340</v>
      </c>
      <c r="BJ2124" s="95">
        <v>5291</v>
      </c>
      <c r="BK2124" s="95">
        <v>4931</v>
      </c>
      <c r="BL2124" s="72">
        <v>313.36</v>
      </c>
      <c r="BM2124" s="72">
        <v>325.14</v>
      </c>
      <c r="BN2124" s="72">
        <v>638.5</v>
      </c>
      <c r="BO2124" s="95">
        <v>20110068</v>
      </c>
      <c r="BP2124" s="95">
        <v>19442234</v>
      </c>
      <c r="BQ2124" s="95">
        <v>5348</v>
      </c>
      <c r="BR2124" s="95">
        <v>4983</v>
      </c>
      <c r="BS2124" s="72">
        <v>284.11</v>
      </c>
      <c r="BT2124" s="72">
        <v>343.84</v>
      </c>
      <c r="BU2124" s="72">
        <v>627.95000000000005</v>
      </c>
      <c r="BV2124" s="95">
        <v>17397949.25</v>
      </c>
      <c r="BW2124" s="95">
        <v>19545256.949999999</v>
      </c>
      <c r="BX2124" s="95">
        <v>5103</v>
      </c>
      <c r="BY2124" s="95">
        <v>4737</v>
      </c>
      <c r="BZ2124" s="95">
        <v>5751</v>
      </c>
      <c r="CA2124" s="95">
        <v>5628</v>
      </c>
      <c r="CB2124" s="95">
        <v>5117</v>
      </c>
      <c r="CC2124" s="95">
        <v>5175</v>
      </c>
      <c r="CD2124" s="95">
        <v>4924</v>
      </c>
      <c r="CE2124" s="72">
        <v>650.75523149000003</v>
      </c>
      <c r="CF2124" s="72">
        <v>676.59346364999999</v>
      </c>
      <c r="CG2124" s="72">
        <v>712.40329333</v>
      </c>
      <c r="CH2124" s="72">
        <v>716.50152150999998</v>
      </c>
      <c r="CI2124" s="72">
        <v>731.52548966999996</v>
      </c>
      <c r="CJ2124" s="96">
        <v>0.89791056869999997</v>
      </c>
      <c r="CK2124" s="96">
        <v>0.88404637659999996</v>
      </c>
      <c r="CL2124" s="96">
        <v>0.84995395959999998</v>
      </c>
      <c r="CM2124" s="96">
        <v>0.89113558150000005</v>
      </c>
      <c r="CN2124" s="96">
        <v>0.85841164640000001</v>
      </c>
      <c r="CO2124" s="96">
        <v>0.94156131929999998</v>
      </c>
      <c r="CP2124" s="96">
        <v>0.93067929680000006</v>
      </c>
      <c r="CQ2124" s="96">
        <v>0.99584056389999998</v>
      </c>
      <c r="CR2124" s="96">
        <v>0.9345664333</v>
      </c>
      <c r="CS2124" s="95">
        <v>5739</v>
      </c>
      <c r="CT2124" s="95">
        <v>5673</v>
      </c>
      <c r="CU2124" s="95">
        <v>5143</v>
      </c>
      <c r="CV2124" s="95">
        <v>5248</v>
      </c>
      <c r="CW2124" s="95">
        <v>4993</v>
      </c>
      <c r="CX2124" s="96">
        <v>0.93711227399999997</v>
      </c>
      <c r="CY2124" s="96">
        <v>0.93615867799999997</v>
      </c>
      <c r="CZ2124" s="96">
        <v>0.92586842700000005</v>
      </c>
      <c r="DA2124" s="96">
        <v>0.94368132500000002</v>
      </c>
      <c r="DB2124" s="96">
        <v>0.96674958499999997</v>
      </c>
      <c r="DC2124">
        <v>2013</v>
      </c>
      <c r="DD2124" s="6">
        <v>5142</v>
      </c>
      <c r="DE2124" s="96">
        <v>2.8825661000000001E-3</v>
      </c>
      <c r="DF2124" s="72">
        <v>715.67</v>
      </c>
      <c r="DG2124" s="96">
        <v>1</v>
      </c>
      <c r="DH2124" s="72">
        <v>715.67</v>
      </c>
      <c r="DI2124" s="72">
        <v>724.35825947000001</v>
      </c>
      <c r="DJ2124" s="96">
        <v>1</v>
      </c>
      <c r="DK2124" s="72">
        <v>715.67</v>
      </c>
      <c r="DL2124" s="96">
        <v>1</v>
      </c>
      <c r="DM2124" s="72">
        <v>715.67</v>
      </c>
      <c r="DN2124" s="96">
        <v>1</v>
      </c>
      <c r="DO2124" s="96">
        <v>8.7189999999999993E-3</v>
      </c>
      <c r="DP2124" s="72">
        <v>6.24</v>
      </c>
      <c r="DQ2124" s="72">
        <v>709.43</v>
      </c>
      <c r="DR2124" t="s">
        <v>59</v>
      </c>
      <c r="DT2124" t="s">
        <v>561</v>
      </c>
    </row>
    <row r="2125" spans="1:124" x14ac:dyDescent="0.3">
      <c r="A2125" t="s">
        <v>530</v>
      </c>
      <c r="B2125">
        <v>36770</v>
      </c>
      <c r="C2125" s="95">
        <v>43442</v>
      </c>
      <c r="D2125" s="95">
        <v>187416331</v>
      </c>
      <c r="E2125" s="95">
        <v>41786</v>
      </c>
      <c r="F2125" s="95">
        <v>141530040</v>
      </c>
      <c r="G2125" s="95">
        <v>7744</v>
      </c>
      <c r="H2125" s="95">
        <v>27317836</v>
      </c>
      <c r="I2125" s="95">
        <v>6621</v>
      </c>
      <c r="J2125" s="95">
        <v>23049753</v>
      </c>
      <c r="K2125" s="95">
        <v>41683</v>
      </c>
      <c r="L2125" s="95">
        <v>187634726</v>
      </c>
      <c r="M2125" s="95">
        <v>39701</v>
      </c>
      <c r="N2125" s="95">
        <v>141898401</v>
      </c>
      <c r="O2125" s="95">
        <v>7699</v>
      </c>
      <c r="P2125" s="95">
        <v>26466751</v>
      </c>
      <c r="Q2125" s="95">
        <v>6577</v>
      </c>
      <c r="R2125" s="95">
        <v>23780049</v>
      </c>
      <c r="S2125" s="95">
        <v>37170</v>
      </c>
      <c r="T2125" s="95">
        <v>174174958</v>
      </c>
      <c r="U2125" s="95">
        <v>34848</v>
      </c>
      <c r="V2125" s="95">
        <v>128877001</v>
      </c>
      <c r="W2125" s="95">
        <v>7833</v>
      </c>
      <c r="X2125" s="95">
        <v>28432512</v>
      </c>
      <c r="Y2125" s="95">
        <v>6637</v>
      </c>
      <c r="Z2125" s="95">
        <v>24938533</v>
      </c>
      <c r="AA2125" s="95">
        <v>35289</v>
      </c>
      <c r="AB2125" s="95">
        <v>153520250</v>
      </c>
      <c r="AC2125" s="95">
        <v>32811</v>
      </c>
      <c r="AD2125" s="95">
        <v>129560326</v>
      </c>
      <c r="AE2125" s="95">
        <v>8009</v>
      </c>
      <c r="AF2125" s="95">
        <v>30164304</v>
      </c>
      <c r="AG2125" s="95">
        <v>6840</v>
      </c>
      <c r="AH2125" s="95">
        <v>28715427</v>
      </c>
      <c r="AI2125" s="95">
        <v>32524</v>
      </c>
      <c r="AJ2125" s="95">
        <v>144866195.52000001</v>
      </c>
      <c r="AK2125" s="95">
        <v>29935</v>
      </c>
      <c r="AL2125" s="95">
        <v>123288306.61</v>
      </c>
      <c r="AM2125" s="95">
        <v>8562</v>
      </c>
      <c r="AN2125" s="95">
        <v>29677000.93</v>
      </c>
      <c r="AO2125" s="95">
        <v>7356</v>
      </c>
      <c r="AP2125" s="95">
        <v>31214371.27</v>
      </c>
      <c r="AQ2125" s="72">
        <v>349.6</v>
      </c>
      <c r="AR2125" s="72">
        <v>283.33</v>
      </c>
      <c r="AS2125" s="72">
        <v>632.92999999999995</v>
      </c>
      <c r="AT2125" s="95">
        <v>214734167</v>
      </c>
      <c r="AU2125" s="95">
        <v>164579793</v>
      </c>
      <c r="AV2125" s="95">
        <v>51186</v>
      </c>
      <c r="AW2125" s="95">
        <v>48407</v>
      </c>
      <c r="AX2125" s="72">
        <v>361.3</v>
      </c>
      <c r="AY2125" s="72">
        <v>298.33999999999997</v>
      </c>
      <c r="AZ2125" s="72">
        <v>659.64</v>
      </c>
      <c r="BA2125" s="95">
        <v>214101477</v>
      </c>
      <c r="BB2125" s="95">
        <v>165678450</v>
      </c>
      <c r="BC2125" s="95">
        <v>49382</v>
      </c>
      <c r="BD2125" s="95">
        <v>46278</v>
      </c>
      <c r="BE2125" s="72">
        <v>375.17</v>
      </c>
      <c r="BF2125" s="72">
        <v>308.98</v>
      </c>
      <c r="BG2125" s="72">
        <v>684.15</v>
      </c>
      <c r="BH2125" s="95">
        <v>202607470</v>
      </c>
      <c r="BI2125" s="95">
        <v>153815534</v>
      </c>
      <c r="BJ2125" s="95">
        <v>45003</v>
      </c>
      <c r="BK2125" s="95">
        <v>41485</v>
      </c>
      <c r="BL2125" s="72">
        <v>353.53</v>
      </c>
      <c r="BM2125" s="72">
        <v>332.64</v>
      </c>
      <c r="BN2125" s="72">
        <v>686.17</v>
      </c>
      <c r="BO2125" s="95">
        <v>183684554</v>
      </c>
      <c r="BP2125" s="95">
        <v>158275753</v>
      </c>
      <c r="BQ2125" s="95">
        <v>43298</v>
      </c>
      <c r="BR2125" s="95">
        <v>39651</v>
      </c>
      <c r="BS2125" s="72">
        <v>354.02</v>
      </c>
      <c r="BT2125" s="72">
        <v>345.26</v>
      </c>
      <c r="BU2125" s="72">
        <v>699.28</v>
      </c>
      <c r="BV2125" s="95">
        <v>174543196.44999999</v>
      </c>
      <c r="BW2125" s="95">
        <v>154502677.88</v>
      </c>
      <c r="BX2125" s="95">
        <v>41086</v>
      </c>
      <c r="BY2125" s="95">
        <v>37291</v>
      </c>
      <c r="BZ2125" s="95">
        <v>49862</v>
      </c>
      <c r="CA2125" s="95">
        <v>47885</v>
      </c>
      <c r="CB2125" s="95">
        <v>43307</v>
      </c>
      <c r="CC2125" s="95">
        <v>41567</v>
      </c>
      <c r="CD2125" s="95">
        <v>39229</v>
      </c>
      <c r="CE2125" s="72">
        <v>650.75523149000003</v>
      </c>
      <c r="CF2125" s="72">
        <v>676.59346364999999</v>
      </c>
      <c r="CG2125" s="72">
        <v>712.40329333</v>
      </c>
      <c r="CH2125" s="72">
        <v>716.50152150999998</v>
      </c>
      <c r="CI2125" s="72">
        <v>731.52548966999996</v>
      </c>
      <c r="CJ2125" s="96">
        <v>0.97260839310000002</v>
      </c>
      <c r="CK2125" s="96">
        <v>0.97494290949999995</v>
      </c>
      <c r="CL2125" s="96">
        <v>0.96034087209999996</v>
      </c>
      <c r="CM2125" s="96">
        <v>0.95766719180000004</v>
      </c>
      <c r="CN2125" s="96">
        <v>0.95592021039999997</v>
      </c>
      <c r="CO2125" s="96">
        <v>1.0654819366999999</v>
      </c>
      <c r="CP2125" s="96">
        <v>0.90503262620000002</v>
      </c>
      <c r="CQ2125" s="96">
        <v>0.99584056389999998</v>
      </c>
      <c r="CR2125" s="96">
        <v>0.90881264510000004</v>
      </c>
      <c r="CS2125" s="95">
        <v>44306</v>
      </c>
      <c r="CT2125" s="95">
        <v>42825</v>
      </c>
      <c r="CU2125" s="95">
        <v>38346</v>
      </c>
      <c r="CV2125" s="95">
        <v>36497</v>
      </c>
      <c r="CW2125" s="95">
        <v>34133</v>
      </c>
      <c r="CX2125" s="96">
        <v>1.0637464640000001</v>
      </c>
      <c r="CY2125" s="96">
        <v>1.0678550280000001</v>
      </c>
      <c r="CZ2125" s="96">
        <v>1.060393693</v>
      </c>
      <c r="DA2125" s="96">
        <v>1.0654901139999999</v>
      </c>
      <c r="DB2125" s="96">
        <v>1.070464785</v>
      </c>
      <c r="DC2125">
        <v>2013</v>
      </c>
      <c r="DD2125" s="6">
        <v>42622.400000000001</v>
      </c>
      <c r="DE2125" s="96">
        <v>1.19173148E-2</v>
      </c>
      <c r="DF2125" s="72">
        <v>689.64</v>
      </c>
      <c r="DG2125" s="96">
        <v>1</v>
      </c>
      <c r="DH2125" s="72">
        <v>689.64</v>
      </c>
      <c r="DI2125" s="72">
        <v>688.90812082000002</v>
      </c>
      <c r="DJ2125" s="96">
        <v>1</v>
      </c>
      <c r="DK2125" s="72">
        <v>689.64</v>
      </c>
      <c r="DL2125" s="96">
        <v>1</v>
      </c>
      <c r="DM2125" s="72">
        <v>689.64</v>
      </c>
      <c r="DN2125" s="96">
        <v>1</v>
      </c>
      <c r="DO2125" s="96">
        <v>2.1857999999999999E-2</v>
      </c>
      <c r="DP2125" s="72">
        <v>15.07</v>
      </c>
      <c r="DQ2125" s="72">
        <v>674.57</v>
      </c>
      <c r="DR2125" t="s">
        <v>530</v>
      </c>
      <c r="DT2125" t="s">
        <v>561</v>
      </c>
    </row>
    <row r="2126" spans="1:124" x14ac:dyDescent="0.3">
      <c r="A2126" t="s">
        <v>269</v>
      </c>
      <c r="B2126">
        <v>36780</v>
      </c>
      <c r="C2126" s="95">
        <v>52914</v>
      </c>
      <c r="D2126" s="95">
        <v>250543651</v>
      </c>
      <c r="E2126" s="95">
        <v>50550</v>
      </c>
      <c r="F2126" s="95">
        <v>171422631</v>
      </c>
      <c r="G2126" s="95">
        <v>10238</v>
      </c>
      <c r="H2126" s="95">
        <v>36818556</v>
      </c>
      <c r="I2126" s="95">
        <v>8827</v>
      </c>
      <c r="J2126" s="95">
        <v>28975482</v>
      </c>
      <c r="K2126" s="95">
        <v>52897</v>
      </c>
      <c r="L2126" s="95">
        <v>258281942</v>
      </c>
      <c r="M2126" s="95">
        <v>50272</v>
      </c>
      <c r="N2126" s="95">
        <v>178133223</v>
      </c>
      <c r="O2126" s="95">
        <v>10219</v>
      </c>
      <c r="P2126" s="95">
        <v>37491459</v>
      </c>
      <c r="Q2126" s="95">
        <v>8843</v>
      </c>
      <c r="R2126" s="95">
        <v>29926418</v>
      </c>
      <c r="S2126" s="95">
        <v>47638</v>
      </c>
      <c r="T2126" s="95">
        <v>253548639</v>
      </c>
      <c r="U2126" s="95">
        <v>44591</v>
      </c>
      <c r="V2126" s="95">
        <v>167335574</v>
      </c>
      <c r="W2126" s="95">
        <v>10323</v>
      </c>
      <c r="X2126" s="95">
        <v>44987865</v>
      </c>
      <c r="Y2126" s="95">
        <v>8856</v>
      </c>
      <c r="Z2126" s="95">
        <v>32755052</v>
      </c>
      <c r="AA2126" s="95">
        <v>46219</v>
      </c>
      <c r="AB2126" s="95">
        <v>229765277</v>
      </c>
      <c r="AC2126" s="95">
        <v>42930</v>
      </c>
      <c r="AD2126" s="95">
        <v>169263471</v>
      </c>
      <c r="AE2126" s="95">
        <v>10464</v>
      </c>
      <c r="AF2126" s="95">
        <v>50465611</v>
      </c>
      <c r="AG2126" s="95">
        <v>9070</v>
      </c>
      <c r="AH2126" s="95">
        <v>37298832</v>
      </c>
      <c r="AI2126" s="95">
        <v>41565</v>
      </c>
      <c r="AJ2126" s="95">
        <v>212286728.00999999</v>
      </c>
      <c r="AK2126" s="95">
        <v>38012</v>
      </c>
      <c r="AL2126" s="95">
        <v>155285797.03999999</v>
      </c>
      <c r="AM2126" s="95">
        <v>10683</v>
      </c>
      <c r="AN2126" s="95">
        <v>49369944.829999998</v>
      </c>
      <c r="AO2126" s="95">
        <v>9333</v>
      </c>
      <c r="AP2126" s="95">
        <v>40124473.979999997</v>
      </c>
      <c r="AQ2126" s="72">
        <v>379.19</v>
      </c>
      <c r="AR2126" s="72">
        <v>281.25</v>
      </c>
      <c r="AS2126" s="72">
        <v>660.44</v>
      </c>
      <c r="AT2126" s="95">
        <v>287362207</v>
      </c>
      <c r="AU2126" s="95">
        <v>200398113</v>
      </c>
      <c r="AV2126" s="95">
        <v>63152</v>
      </c>
      <c r="AW2126" s="95">
        <v>59377</v>
      </c>
      <c r="AX2126" s="72">
        <v>390.52</v>
      </c>
      <c r="AY2126" s="72">
        <v>293.3</v>
      </c>
      <c r="AZ2126" s="72">
        <v>683.82</v>
      </c>
      <c r="BA2126" s="95">
        <v>295773401</v>
      </c>
      <c r="BB2126" s="95">
        <v>208059641</v>
      </c>
      <c r="BC2126" s="95">
        <v>63116</v>
      </c>
      <c r="BD2126" s="95">
        <v>59115</v>
      </c>
      <c r="BE2126" s="72">
        <v>429.22</v>
      </c>
      <c r="BF2126" s="72">
        <v>311.98</v>
      </c>
      <c r="BG2126" s="72">
        <v>741.2</v>
      </c>
      <c r="BH2126" s="95">
        <v>298536504</v>
      </c>
      <c r="BI2126" s="95">
        <v>200090626</v>
      </c>
      <c r="BJ2126" s="95">
        <v>57961</v>
      </c>
      <c r="BK2126" s="95">
        <v>53447</v>
      </c>
      <c r="BL2126" s="72">
        <v>411.99</v>
      </c>
      <c r="BM2126" s="72">
        <v>331.03</v>
      </c>
      <c r="BN2126" s="72">
        <v>743.02</v>
      </c>
      <c r="BO2126" s="95">
        <v>280230888</v>
      </c>
      <c r="BP2126" s="95">
        <v>206562303</v>
      </c>
      <c r="BQ2126" s="95">
        <v>56683</v>
      </c>
      <c r="BR2126" s="95">
        <v>52000</v>
      </c>
      <c r="BS2126" s="72">
        <v>417.33</v>
      </c>
      <c r="BT2126" s="72">
        <v>343.95</v>
      </c>
      <c r="BU2126" s="72">
        <v>761.28</v>
      </c>
      <c r="BV2126" s="95">
        <v>261656672.84</v>
      </c>
      <c r="BW2126" s="95">
        <v>195410271.02000001</v>
      </c>
      <c r="BX2126" s="95">
        <v>52248</v>
      </c>
      <c r="BY2126" s="95">
        <v>47345</v>
      </c>
      <c r="BZ2126" s="95">
        <v>61353</v>
      </c>
      <c r="CA2126" s="95">
        <v>61186</v>
      </c>
      <c r="CB2126" s="95">
        <v>55785</v>
      </c>
      <c r="CC2126" s="95">
        <v>54460</v>
      </c>
      <c r="CD2126" s="95">
        <v>49849</v>
      </c>
      <c r="CE2126" s="72">
        <v>650.75523149000003</v>
      </c>
      <c r="CF2126" s="72">
        <v>676.59346364999999</v>
      </c>
      <c r="CG2126" s="72">
        <v>712.40329333</v>
      </c>
      <c r="CH2126" s="72">
        <v>716.50152150999998</v>
      </c>
      <c r="CI2126" s="72">
        <v>731.52548966999996</v>
      </c>
      <c r="CJ2126" s="96">
        <v>1.0148823521000001</v>
      </c>
      <c r="CK2126" s="96">
        <v>1.0106807658000001</v>
      </c>
      <c r="CL2126" s="96">
        <v>1.0404219168</v>
      </c>
      <c r="CM2126" s="96">
        <v>1.0370110567999999</v>
      </c>
      <c r="CN2126" s="96">
        <v>1.040674605</v>
      </c>
      <c r="CO2126" s="96">
        <v>1.0663250100999999</v>
      </c>
      <c r="CP2126" s="96">
        <v>0.96474726710000003</v>
      </c>
      <c r="CQ2126" s="96">
        <v>0.99584056389999998</v>
      </c>
      <c r="CR2126" s="96">
        <v>0.96877669399999999</v>
      </c>
      <c r="CS2126" s="95">
        <v>58885</v>
      </c>
      <c r="CT2126" s="95">
        <v>58991</v>
      </c>
      <c r="CU2126" s="95">
        <v>53382</v>
      </c>
      <c r="CV2126" s="95">
        <v>51763</v>
      </c>
      <c r="CW2126" s="95">
        <v>47118</v>
      </c>
      <c r="CX2126" s="96">
        <v>1.0609316820000001</v>
      </c>
      <c r="CY2126" s="96">
        <v>1.062853284</v>
      </c>
      <c r="CZ2126" s="96">
        <v>1.0511103500000001</v>
      </c>
      <c r="DA2126" s="96">
        <v>1.0660841809999999</v>
      </c>
      <c r="DB2126" s="96">
        <v>1.094913697</v>
      </c>
      <c r="DC2126">
        <v>2013</v>
      </c>
      <c r="DD2126" s="6">
        <v>54256.800000000003</v>
      </c>
      <c r="DE2126" s="96">
        <v>2.02027657E-2</v>
      </c>
      <c r="DF2126" s="72">
        <v>728.98</v>
      </c>
      <c r="DG2126" s="96">
        <v>1</v>
      </c>
      <c r="DH2126" s="72">
        <v>728.98</v>
      </c>
      <c r="DI2126" s="72">
        <v>728.64403131999995</v>
      </c>
      <c r="DJ2126" s="96">
        <v>1</v>
      </c>
      <c r="DK2126" s="72">
        <v>728.98</v>
      </c>
      <c r="DL2126" s="96">
        <v>1</v>
      </c>
      <c r="DM2126" s="72">
        <v>728.98</v>
      </c>
      <c r="DN2126" s="96">
        <v>0.58406950430000004</v>
      </c>
      <c r="DO2126" s="96">
        <v>4.1091000000000003E-2</v>
      </c>
      <c r="DP2126" s="72">
        <v>17.5</v>
      </c>
      <c r="DQ2126" s="72">
        <v>711.48</v>
      </c>
      <c r="DR2126" t="s">
        <v>269</v>
      </c>
      <c r="DT2126" t="s">
        <v>561</v>
      </c>
    </row>
    <row r="2127" spans="1:124" x14ac:dyDescent="0.3">
      <c r="A2127" t="s">
        <v>1329</v>
      </c>
      <c r="B2127">
        <v>36790</v>
      </c>
      <c r="C2127" s="95">
        <v>26045</v>
      </c>
      <c r="D2127" s="95">
        <v>124203888</v>
      </c>
      <c r="E2127" s="95">
        <v>25148</v>
      </c>
      <c r="F2127" s="95">
        <v>88754695</v>
      </c>
      <c r="G2127" s="95">
        <v>4925</v>
      </c>
      <c r="H2127" s="95">
        <v>16826727</v>
      </c>
      <c r="I2127" s="95">
        <v>4236</v>
      </c>
      <c r="J2127" s="95">
        <v>14109308</v>
      </c>
      <c r="K2127" s="95">
        <v>25454</v>
      </c>
      <c r="L2127" s="95">
        <v>125686135</v>
      </c>
      <c r="M2127" s="95">
        <v>24600</v>
      </c>
      <c r="N2127" s="95">
        <v>90876435</v>
      </c>
      <c r="O2127" s="95">
        <v>5003</v>
      </c>
      <c r="P2127" s="95">
        <v>17276470</v>
      </c>
      <c r="Q2127" s="95">
        <v>4325</v>
      </c>
      <c r="R2127" s="95">
        <v>14867616</v>
      </c>
      <c r="S2127" s="95">
        <v>23465</v>
      </c>
      <c r="T2127" s="95">
        <v>122205423</v>
      </c>
      <c r="U2127" s="95">
        <v>22513</v>
      </c>
      <c r="V2127" s="95">
        <v>89248607</v>
      </c>
      <c r="W2127" s="95">
        <v>5171</v>
      </c>
      <c r="X2127" s="95">
        <v>20511893</v>
      </c>
      <c r="Y2127" s="95">
        <v>4435</v>
      </c>
      <c r="Z2127" s="95">
        <v>17554378</v>
      </c>
      <c r="AA2127" s="95">
        <v>23280</v>
      </c>
      <c r="AB2127" s="95">
        <v>118374811</v>
      </c>
      <c r="AC2127" s="95">
        <v>22293</v>
      </c>
      <c r="AD2127" s="95">
        <v>92932785</v>
      </c>
      <c r="AE2127" s="95">
        <v>5371</v>
      </c>
      <c r="AF2127" s="95">
        <v>20715792</v>
      </c>
      <c r="AG2127" s="95">
        <v>4691</v>
      </c>
      <c r="AH2127" s="95">
        <v>19693500</v>
      </c>
      <c r="AI2127" s="95">
        <v>18691</v>
      </c>
      <c r="AJ2127" s="95">
        <v>92486542.390000001</v>
      </c>
      <c r="AK2127" s="95">
        <v>17615</v>
      </c>
      <c r="AL2127" s="95">
        <v>76150802.049999997</v>
      </c>
      <c r="AM2127" s="95">
        <v>5349</v>
      </c>
      <c r="AN2127" s="95">
        <v>20596994.949999999</v>
      </c>
      <c r="AO2127" s="95">
        <v>4732</v>
      </c>
      <c r="AP2127" s="95">
        <v>19961007.550000001</v>
      </c>
      <c r="AQ2127" s="72">
        <v>379.48</v>
      </c>
      <c r="AR2127" s="72">
        <v>291.72000000000003</v>
      </c>
      <c r="AS2127" s="72">
        <v>671.2</v>
      </c>
      <c r="AT2127" s="95">
        <v>141030615</v>
      </c>
      <c r="AU2127" s="95">
        <v>102864003</v>
      </c>
      <c r="AV2127" s="95">
        <v>30970</v>
      </c>
      <c r="AW2127" s="95">
        <v>29384</v>
      </c>
      <c r="AX2127" s="72">
        <v>391.16</v>
      </c>
      <c r="AY2127" s="72">
        <v>304.64999999999998</v>
      </c>
      <c r="AZ2127" s="72">
        <v>695.81</v>
      </c>
      <c r="BA2127" s="95">
        <v>142962605</v>
      </c>
      <c r="BB2127" s="95">
        <v>105744051</v>
      </c>
      <c r="BC2127" s="95">
        <v>30457</v>
      </c>
      <c r="BD2127" s="95">
        <v>28925</v>
      </c>
      <c r="BE2127" s="72">
        <v>415.32</v>
      </c>
      <c r="BF2127" s="72">
        <v>330.27</v>
      </c>
      <c r="BG2127" s="72">
        <v>745.59</v>
      </c>
      <c r="BH2127" s="95">
        <v>142717316</v>
      </c>
      <c r="BI2127" s="95">
        <v>106802985</v>
      </c>
      <c r="BJ2127" s="95">
        <v>28636</v>
      </c>
      <c r="BK2127" s="95">
        <v>26948</v>
      </c>
      <c r="BL2127" s="72">
        <v>404.55</v>
      </c>
      <c r="BM2127" s="72">
        <v>347.82</v>
      </c>
      <c r="BN2127" s="72">
        <v>752.37</v>
      </c>
      <c r="BO2127" s="95">
        <v>139090603</v>
      </c>
      <c r="BP2127" s="95">
        <v>112626285</v>
      </c>
      <c r="BQ2127" s="95">
        <v>28651</v>
      </c>
      <c r="BR2127" s="95">
        <v>26984</v>
      </c>
      <c r="BS2127" s="72">
        <v>392</v>
      </c>
      <c r="BT2127" s="72">
        <v>358.41</v>
      </c>
      <c r="BU2127" s="72">
        <v>750.41</v>
      </c>
      <c r="BV2127" s="95">
        <v>113083537.34</v>
      </c>
      <c r="BW2127" s="95">
        <v>96111809.599999994</v>
      </c>
      <c r="BX2127" s="95">
        <v>24040</v>
      </c>
      <c r="BY2127" s="95">
        <v>22347</v>
      </c>
      <c r="BZ2127" s="95">
        <v>30214</v>
      </c>
      <c r="CA2127" s="95">
        <v>29717</v>
      </c>
      <c r="CB2127" s="95">
        <v>27822</v>
      </c>
      <c r="CC2127" s="95">
        <v>27860</v>
      </c>
      <c r="CD2127" s="95">
        <v>23212</v>
      </c>
      <c r="CE2127" s="72">
        <v>650.75523149000003</v>
      </c>
      <c r="CF2127" s="72">
        <v>676.59346364999999</v>
      </c>
      <c r="CG2127" s="72">
        <v>712.40329333</v>
      </c>
      <c r="CH2127" s="72">
        <v>716.50152150999998</v>
      </c>
      <c r="CI2127" s="72">
        <v>731.52548966999996</v>
      </c>
      <c r="CJ2127" s="96">
        <v>1.0314169868</v>
      </c>
      <c r="CK2127" s="96">
        <v>1.0284018948</v>
      </c>
      <c r="CL2127" s="96">
        <v>1.0465841567</v>
      </c>
      <c r="CM2127" s="96">
        <v>1.0500605755000001</v>
      </c>
      <c r="CN2127" s="96">
        <v>1.0258152458000001</v>
      </c>
      <c r="CO2127" s="96">
        <v>1.0942997363</v>
      </c>
      <c r="CP2127" s="96">
        <v>0.94714065759999999</v>
      </c>
      <c r="CQ2127" s="96">
        <v>0.99584056389999998</v>
      </c>
      <c r="CR2127" s="96">
        <v>0.95109654769999996</v>
      </c>
      <c r="CS2127" s="95">
        <v>29710</v>
      </c>
      <c r="CT2127" s="95">
        <v>29417</v>
      </c>
      <c r="CU2127" s="95">
        <v>27383</v>
      </c>
      <c r="CV2127" s="95">
        <v>27505</v>
      </c>
      <c r="CW2127" s="95">
        <v>22660</v>
      </c>
      <c r="CX2127" s="96">
        <v>1.099617705</v>
      </c>
      <c r="CY2127" s="96">
        <v>1.107088002</v>
      </c>
      <c r="CZ2127" s="96">
        <v>1.0865714660000001</v>
      </c>
      <c r="DA2127" s="96">
        <v>1.083573594</v>
      </c>
      <c r="DB2127" s="96">
        <v>1.0930842249999999</v>
      </c>
      <c r="DC2127">
        <v>2013</v>
      </c>
      <c r="DD2127" s="6">
        <v>26917.599999999999</v>
      </c>
      <c r="DE2127" s="96">
        <v>8.2072937999999995E-3</v>
      </c>
      <c r="DF2127" s="72">
        <v>724.44</v>
      </c>
      <c r="DG2127" s="96">
        <v>1</v>
      </c>
      <c r="DH2127" s="72">
        <v>724.44</v>
      </c>
      <c r="DI2127" s="72">
        <v>727.24673810000002</v>
      </c>
      <c r="DJ2127" s="96">
        <v>1</v>
      </c>
      <c r="DK2127" s="72">
        <v>724.44</v>
      </c>
      <c r="DL2127" s="96">
        <v>1</v>
      </c>
      <c r="DM2127" s="72">
        <v>724.44</v>
      </c>
      <c r="DN2127" s="96">
        <v>1</v>
      </c>
      <c r="DO2127" s="96">
        <v>2.2335000000000001E-2</v>
      </c>
      <c r="DP2127" s="72">
        <v>16.18</v>
      </c>
      <c r="DQ2127" s="72">
        <v>708.26</v>
      </c>
      <c r="DR2127" t="s">
        <v>1329</v>
      </c>
      <c r="DT2127" t="s">
        <v>561</v>
      </c>
    </row>
    <row r="2128" spans="1:124" x14ac:dyDescent="0.3">
      <c r="A2128" t="s">
        <v>1330</v>
      </c>
      <c r="B2128">
        <v>36800</v>
      </c>
      <c r="C2128" s="95">
        <v>11545</v>
      </c>
      <c r="D2128" s="95">
        <v>45891371</v>
      </c>
      <c r="E2128" s="95">
        <v>11158</v>
      </c>
      <c r="F2128" s="95">
        <v>35390957</v>
      </c>
      <c r="G2128" s="95">
        <v>1748</v>
      </c>
      <c r="H2128" s="95">
        <v>5310792</v>
      </c>
      <c r="I2128" s="95">
        <v>1546</v>
      </c>
      <c r="J2128" s="95">
        <v>5701579</v>
      </c>
      <c r="K2128" s="95">
        <v>11028</v>
      </c>
      <c r="L2128" s="95">
        <v>44166152</v>
      </c>
      <c r="M2128" s="95">
        <v>10597</v>
      </c>
      <c r="N2128" s="95">
        <v>33603800</v>
      </c>
      <c r="O2128" s="95">
        <v>1781</v>
      </c>
      <c r="P2128" s="95">
        <v>5130391</v>
      </c>
      <c r="Q2128" s="95">
        <v>1575</v>
      </c>
      <c r="R2128" s="95">
        <v>6066591</v>
      </c>
      <c r="S2128" s="95">
        <v>9831</v>
      </c>
      <c r="T2128" s="95">
        <v>43153689</v>
      </c>
      <c r="U2128" s="95">
        <v>9363</v>
      </c>
      <c r="V2128" s="95">
        <v>31738458</v>
      </c>
      <c r="W2128" s="95">
        <v>1803</v>
      </c>
      <c r="X2128" s="95">
        <v>6750663</v>
      </c>
      <c r="Y2128" s="95">
        <v>1562</v>
      </c>
      <c r="Z2128" s="95">
        <v>6952458</v>
      </c>
      <c r="AA2128" s="95">
        <v>9525</v>
      </c>
      <c r="AB2128" s="95">
        <v>39528928</v>
      </c>
      <c r="AC2128" s="95">
        <v>9012</v>
      </c>
      <c r="AD2128" s="95">
        <v>32177801</v>
      </c>
      <c r="AE2128" s="95">
        <v>1874</v>
      </c>
      <c r="AF2128" s="95">
        <v>7094275</v>
      </c>
      <c r="AG2128" s="95">
        <v>1639</v>
      </c>
      <c r="AH2128" s="95">
        <v>7343761</v>
      </c>
      <c r="AI2128" s="95">
        <v>8717</v>
      </c>
      <c r="AJ2128" s="95">
        <v>35766636.740000002</v>
      </c>
      <c r="AK2128" s="95">
        <v>8134</v>
      </c>
      <c r="AL2128" s="95">
        <v>30171836.23</v>
      </c>
      <c r="AM2128" s="95">
        <v>1998</v>
      </c>
      <c r="AN2128" s="95">
        <v>6041626.1200000001</v>
      </c>
      <c r="AO2128" s="95">
        <v>1764</v>
      </c>
      <c r="AP2128" s="95">
        <v>7992073.2699999996</v>
      </c>
      <c r="AQ2128" s="72">
        <v>320.98</v>
      </c>
      <c r="AR2128" s="72">
        <v>269.55</v>
      </c>
      <c r="AS2128" s="72">
        <v>590.53</v>
      </c>
      <c r="AT2128" s="95">
        <v>51202163</v>
      </c>
      <c r="AU2128" s="95">
        <v>41092536</v>
      </c>
      <c r="AV2128" s="95">
        <v>13293</v>
      </c>
      <c r="AW2128" s="95">
        <v>12704</v>
      </c>
      <c r="AX2128" s="72">
        <v>320.72000000000003</v>
      </c>
      <c r="AY2128" s="72">
        <v>271.60000000000002</v>
      </c>
      <c r="AZ2128" s="72">
        <v>592.32000000000005</v>
      </c>
      <c r="BA2128" s="95">
        <v>49296543</v>
      </c>
      <c r="BB2128" s="95">
        <v>39670391</v>
      </c>
      <c r="BC2128" s="95">
        <v>12809</v>
      </c>
      <c r="BD2128" s="95">
        <v>12172</v>
      </c>
      <c r="BE2128" s="72">
        <v>357.46</v>
      </c>
      <c r="BF2128" s="72">
        <v>295.13</v>
      </c>
      <c r="BG2128" s="72">
        <v>652.59</v>
      </c>
      <c r="BH2128" s="95">
        <v>49904352</v>
      </c>
      <c r="BI2128" s="95">
        <v>38690916</v>
      </c>
      <c r="BJ2128" s="95">
        <v>11634</v>
      </c>
      <c r="BK2128" s="95">
        <v>10925</v>
      </c>
      <c r="BL2128" s="72">
        <v>340.84</v>
      </c>
      <c r="BM2128" s="72">
        <v>309.22000000000003</v>
      </c>
      <c r="BN2128" s="72">
        <v>650.05999999999995</v>
      </c>
      <c r="BO2128" s="95">
        <v>46623203</v>
      </c>
      <c r="BP2128" s="95">
        <v>39521562</v>
      </c>
      <c r="BQ2128" s="95">
        <v>11399</v>
      </c>
      <c r="BR2128" s="95">
        <v>10651</v>
      </c>
      <c r="BS2128" s="72">
        <v>325.14999999999998</v>
      </c>
      <c r="BT2128" s="72">
        <v>321.31</v>
      </c>
      <c r="BU2128" s="72">
        <v>646.46</v>
      </c>
      <c r="BV2128" s="95">
        <v>41808262.859999999</v>
      </c>
      <c r="BW2128" s="95">
        <v>38163909.5</v>
      </c>
      <c r="BX2128" s="95">
        <v>10715</v>
      </c>
      <c r="BY2128" s="95">
        <v>9898</v>
      </c>
      <c r="BZ2128" s="95">
        <v>13012</v>
      </c>
      <c r="CA2128" s="95">
        <v>12501</v>
      </c>
      <c r="CB2128" s="95">
        <v>11292</v>
      </c>
      <c r="CC2128" s="95">
        <v>11044</v>
      </c>
      <c r="CD2128" s="95">
        <v>10315</v>
      </c>
      <c r="CE2128" s="72">
        <v>650.75523149000003</v>
      </c>
      <c r="CF2128" s="72">
        <v>676.59346364999999</v>
      </c>
      <c r="CG2128" s="72">
        <v>712.40329333</v>
      </c>
      <c r="CH2128" s="72">
        <v>716.50152150999998</v>
      </c>
      <c r="CI2128" s="72">
        <v>731.52548966999996</v>
      </c>
      <c r="CJ2128" s="96">
        <v>0.90745332720000005</v>
      </c>
      <c r="CK2128" s="96">
        <v>0.87544446090000005</v>
      </c>
      <c r="CL2128" s="96">
        <v>0.91604012239999999</v>
      </c>
      <c r="CM2128" s="96">
        <v>0.90726953190000004</v>
      </c>
      <c r="CN2128" s="96">
        <v>0.88371493420000002</v>
      </c>
      <c r="CO2128" s="96">
        <v>1.0248531685</v>
      </c>
      <c r="CP2128" s="96">
        <v>0.87620793190000001</v>
      </c>
      <c r="CQ2128" s="96">
        <v>0.99584056389999998</v>
      </c>
      <c r="CR2128" s="96">
        <v>0.87986755969999997</v>
      </c>
      <c r="CS2128" s="95">
        <v>12170</v>
      </c>
      <c r="CT2128" s="95">
        <v>11785</v>
      </c>
      <c r="CU2128" s="95">
        <v>10580</v>
      </c>
      <c r="CV2128" s="95">
        <v>10321</v>
      </c>
      <c r="CW2128" s="95">
        <v>9525</v>
      </c>
      <c r="CX2128" s="96">
        <v>1.015394734</v>
      </c>
      <c r="CY2128" s="96">
        <v>1.03328774</v>
      </c>
      <c r="CZ2128" s="96">
        <v>1.0269385200000001</v>
      </c>
      <c r="DA2128" s="96">
        <v>1.0239351969999999</v>
      </c>
      <c r="DB2128" s="96">
        <v>1.0251806320000001</v>
      </c>
      <c r="DC2128">
        <v>2013</v>
      </c>
      <c r="DD2128" s="6">
        <v>11270</v>
      </c>
      <c r="DE2128" s="96">
        <v>4.7976648000000004E-3</v>
      </c>
      <c r="DF2128" s="72">
        <v>672.49</v>
      </c>
      <c r="DG2128" s="96">
        <v>1</v>
      </c>
      <c r="DH2128" s="72">
        <v>672.49</v>
      </c>
      <c r="DI2128" s="72">
        <v>724.35825947000001</v>
      </c>
      <c r="DJ2128" s="96">
        <v>1</v>
      </c>
      <c r="DK2128" s="72">
        <v>672.49</v>
      </c>
      <c r="DL2128" s="96">
        <v>1</v>
      </c>
      <c r="DM2128" s="72">
        <v>672.49</v>
      </c>
      <c r="DN2128" s="96">
        <v>1</v>
      </c>
      <c r="DO2128" s="96">
        <v>1.1394E-2</v>
      </c>
      <c r="DP2128" s="72">
        <v>7.66</v>
      </c>
      <c r="DQ2128" s="72">
        <v>664.83</v>
      </c>
      <c r="DR2128" t="s">
        <v>1330</v>
      </c>
      <c r="DT2128" t="s">
        <v>561</v>
      </c>
    </row>
    <row r="2129" spans="1:124" x14ac:dyDescent="0.3">
      <c r="A2129" t="s">
        <v>155</v>
      </c>
      <c r="B2129">
        <v>36810</v>
      </c>
      <c r="C2129" s="95">
        <v>3107</v>
      </c>
      <c r="D2129" s="95">
        <v>14739424</v>
      </c>
      <c r="E2129" s="95">
        <v>3007</v>
      </c>
      <c r="F2129" s="95">
        <v>10210605</v>
      </c>
      <c r="G2129" s="95">
        <v>595</v>
      </c>
      <c r="H2129" s="95">
        <v>2121393</v>
      </c>
      <c r="I2129" s="95">
        <v>481</v>
      </c>
      <c r="J2129" s="95">
        <v>1818116</v>
      </c>
      <c r="K2129" s="95">
        <v>3064</v>
      </c>
      <c r="L2129" s="95">
        <v>14468980</v>
      </c>
      <c r="M2129" s="95">
        <v>2948</v>
      </c>
      <c r="N2129" s="95">
        <v>10920453</v>
      </c>
      <c r="O2129" s="95">
        <v>623</v>
      </c>
      <c r="P2129" s="95">
        <v>2298203</v>
      </c>
      <c r="Q2129" s="95">
        <v>497</v>
      </c>
      <c r="R2129" s="95">
        <v>1962437</v>
      </c>
      <c r="S2129" s="95">
        <v>2658</v>
      </c>
      <c r="T2129" s="95">
        <v>13080851</v>
      </c>
      <c r="U2129" s="95">
        <v>2521</v>
      </c>
      <c r="V2129" s="95">
        <v>9980757</v>
      </c>
      <c r="W2129" s="95">
        <v>624</v>
      </c>
      <c r="X2129" s="95">
        <v>2512469</v>
      </c>
      <c r="Y2129" s="95">
        <v>505</v>
      </c>
      <c r="Z2129" s="95">
        <v>2204646</v>
      </c>
      <c r="AA2129" s="95">
        <v>2678</v>
      </c>
      <c r="AB2129" s="95">
        <v>11619768</v>
      </c>
      <c r="AC2129" s="95">
        <v>2530</v>
      </c>
      <c r="AD2129" s="95">
        <v>10136596</v>
      </c>
      <c r="AE2129" s="95">
        <v>611</v>
      </c>
      <c r="AF2129" s="95">
        <v>1905073</v>
      </c>
      <c r="AG2129" s="95">
        <v>496</v>
      </c>
      <c r="AH2129" s="95">
        <v>2195636</v>
      </c>
      <c r="AI2129" s="95">
        <v>2347</v>
      </c>
      <c r="AJ2129" s="95">
        <v>9319541</v>
      </c>
      <c r="AK2129" s="95">
        <v>2183</v>
      </c>
      <c r="AL2129" s="95">
        <v>9425979.6199999992</v>
      </c>
      <c r="AM2129" s="95">
        <v>580</v>
      </c>
      <c r="AN2129" s="95">
        <v>2317225</v>
      </c>
      <c r="AO2129" s="95">
        <v>478</v>
      </c>
      <c r="AP2129" s="95">
        <v>2185498</v>
      </c>
      <c r="AQ2129" s="72">
        <v>379.54</v>
      </c>
      <c r="AR2129" s="72">
        <v>287.38</v>
      </c>
      <c r="AS2129" s="72">
        <v>666.92</v>
      </c>
      <c r="AT2129" s="95">
        <v>16860817</v>
      </c>
      <c r="AU2129" s="95">
        <v>12028721</v>
      </c>
      <c r="AV2129" s="95">
        <v>3702</v>
      </c>
      <c r="AW2129" s="95">
        <v>3488</v>
      </c>
      <c r="AX2129" s="72">
        <v>378.97</v>
      </c>
      <c r="AY2129" s="72">
        <v>311.63</v>
      </c>
      <c r="AZ2129" s="72">
        <v>690.6</v>
      </c>
      <c r="BA2129" s="95">
        <v>16767183</v>
      </c>
      <c r="BB2129" s="95">
        <v>12882890</v>
      </c>
      <c r="BC2129" s="95">
        <v>3687</v>
      </c>
      <c r="BD2129" s="95">
        <v>3445</v>
      </c>
      <c r="BE2129" s="72">
        <v>395.93</v>
      </c>
      <c r="BF2129" s="72">
        <v>335.58</v>
      </c>
      <c r="BG2129" s="72">
        <v>731.51</v>
      </c>
      <c r="BH2129" s="95">
        <v>15593320</v>
      </c>
      <c r="BI2129" s="95">
        <v>12185403</v>
      </c>
      <c r="BJ2129" s="95">
        <v>3282</v>
      </c>
      <c r="BK2129" s="95">
        <v>3026</v>
      </c>
      <c r="BL2129" s="72">
        <v>342.68</v>
      </c>
      <c r="BM2129" s="72">
        <v>339.62</v>
      </c>
      <c r="BN2129" s="72">
        <v>682.3</v>
      </c>
      <c r="BO2129" s="95">
        <v>13524841</v>
      </c>
      <c r="BP2129" s="95">
        <v>12332232</v>
      </c>
      <c r="BQ2129" s="95">
        <v>3289</v>
      </c>
      <c r="BR2129" s="95">
        <v>3026</v>
      </c>
      <c r="BS2129" s="72">
        <v>331.31</v>
      </c>
      <c r="BT2129" s="72">
        <v>363.63</v>
      </c>
      <c r="BU2129" s="72">
        <v>694.94</v>
      </c>
      <c r="BV2129" s="95">
        <v>11636766</v>
      </c>
      <c r="BW2129" s="95">
        <v>11611477.619999999</v>
      </c>
      <c r="BX2129" s="95">
        <v>2927</v>
      </c>
      <c r="BY2129" s="95">
        <v>2661</v>
      </c>
      <c r="BZ2129" s="95">
        <v>3600</v>
      </c>
      <c r="CA2129" s="95">
        <v>3570</v>
      </c>
      <c r="CB2129" s="95">
        <v>3159</v>
      </c>
      <c r="CC2129" s="95">
        <v>3164</v>
      </c>
      <c r="CD2129" s="95">
        <v>2797</v>
      </c>
      <c r="CE2129" s="72">
        <v>650.75523149000003</v>
      </c>
      <c r="CF2129" s="72">
        <v>676.59346364999999</v>
      </c>
      <c r="CG2129" s="72">
        <v>712.40329333</v>
      </c>
      <c r="CH2129" s="72">
        <v>716.50152150999998</v>
      </c>
      <c r="CI2129" s="72">
        <v>731.52548966999996</v>
      </c>
      <c r="CJ2129" s="96">
        <v>1.0248400132</v>
      </c>
      <c r="CK2129" s="96">
        <v>1.0207015543</v>
      </c>
      <c r="CL2129" s="96">
        <v>1.0268200706999999</v>
      </c>
      <c r="CM2129" s="96">
        <v>0.95226594710000001</v>
      </c>
      <c r="CN2129" s="96">
        <v>0.94998740280000005</v>
      </c>
      <c r="CO2129" s="96">
        <v>0.99721353629999998</v>
      </c>
      <c r="CP2129" s="96">
        <v>0.99770306099999995</v>
      </c>
      <c r="CQ2129" s="96">
        <v>0.99584056389999998</v>
      </c>
      <c r="CR2129" s="96">
        <v>1.0018701333</v>
      </c>
      <c r="CS2129" s="95">
        <v>4005</v>
      </c>
      <c r="CT2129" s="95">
        <v>4050</v>
      </c>
      <c r="CU2129" s="95">
        <v>3604</v>
      </c>
      <c r="CV2129" s="95">
        <v>3644</v>
      </c>
      <c r="CW2129" s="95">
        <v>3253</v>
      </c>
      <c r="CX2129" s="96">
        <v>1.0018901600000001</v>
      </c>
      <c r="CY2129" s="96">
        <v>0.99176916699999995</v>
      </c>
      <c r="CZ2129" s="96">
        <v>0.99746960200000001</v>
      </c>
      <c r="DA2129" s="96">
        <v>0.99697316899999999</v>
      </c>
      <c r="DB2129" s="96">
        <v>0.99821963999999996</v>
      </c>
      <c r="DC2129">
        <v>2013</v>
      </c>
      <c r="DD2129" s="6">
        <v>3129.2</v>
      </c>
      <c r="DE2129" s="96">
        <v>6.9667962999999996E-3</v>
      </c>
      <c r="DF2129" s="72">
        <v>764.07</v>
      </c>
      <c r="DG2129" s="96">
        <v>1</v>
      </c>
      <c r="DH2129" s="72">
        <v>764.07</v>
      </c>
      <c r="DI2129" s="72">
        <v>750.26413190999995</v>
      </c>
      <c r="DJ2129" s="96">
        <v>1</v>
      </c>
      <c r="DK2129" s="72">
        <v>764.07</v>
      </c>
      <c r="DL2129" s="96">
        <v>1</v>
      </c>
      <c r="DM2129" s="72">
        <v>764.07</v>
      </c>
      <c r="DN2129" s="96">
        <v>1</v>
      </c>
      <c r="DO2129" s="96">
        <v>2.2934E-2</v>
      </c>
      <c r="DP2129" s="72">
        <v>17.52</v>
      </c>
      <c r="DQ2129" s="72">
        <v>746.55</v>
      </c>
      <c r="DR2129" t="s">
        <v>155</v>
      </c>
      <c r="DT2129" t="s">
        <v>561</v>
      </c>
    </row>
    <row r="2130" spans="1:124" x14ac:dyDescent="0.3">
      <c r="A2130" t="s">
        <v>1331</v>
      </c>
      <c r="B2130">
        <v>36820</v>
      </c>
      <c r="C2130" s="95">
        <v>3711</v>
      </c>
      <c r="D2130" s="95">
        <v>13722757</v>
      </c>
      <c r="E2130" s="95">
        <v>3609</v>
      </c>
      <c r="F2130" s="95">
        <v>11815754</v>
      </c>
      <c r="G2130" s="95">
        <v>532</v>
      </c>
      <c r="H2130" s="95">
        <v>1425426</v>
      </c>
      <c r="I2130" s="95">
        <v>456</v>
      </c>
      <c r="J2130" s="95">
        <v>1396766</v>
      </c>
      <c r="K2130" s="95">
        <v>3231</v>
      </c>
      <c r="L2130" s="95">
        <v>12500515</v>
      </c>
      <c r="M2130" s="95">
        <v>3124</v>
      </c>
      <c r="N2130" s="95">
        <v>10462750</v>
      </c>
      <c r="O2130" s="95">
        <v>519</v>
      </c>
      <c r="P2130" s="95">
        <v>1329688</v>
      </c>
      <c r="Q2130" s="95">
        <v>439</v>
      </c>
      <c r="R2130" s="95">
        <v>1616169</v>
      </c>
      <c r="S2130" s="95">
        <v>2959</v>
      </c>
      <c r="T2130" s="95">
        <v>12605541</v>
      </c>
      <c r="U2130" s="95">
        <v>2841</v>
      </c>
      <c r="V2130" s="95">
        <v>10808525</v>
      </c>
      <c r="W2130" s="95">
        <v>536</v>
      </c>
      <c r="X2130" s="95">
        <v>1804605</v>
      </c>
      <c r="Y2130" s="95">
        <v>446</v>
      </c>
      <c r="Z2130" s="95">
        <v>2061921</v>
      </c>
      <c r="AA2130" s="95">
        <v>2913</v>
      </c>
      <c r="AB2130" s="95">
        <v>10388445</v>
      </c>
      <c r="AC2130" s="95">
        <v>2796</v>
      </c>
      <c r="AD2130" s="95">
        <v>11165779</v>
      </c>
      <c r="AE2130" s="95">
        <v>539</v>
      </c>
      <c r="AF2130" s="95">
        <v>1874640</v>
      </c>
      <c r="AG2130" s="95">
        <v>463</v>
      </c>
      <c r="AH2130" s="95">
        <v>2181927</v>
      </c>
      <c r="AI2130" s="95">
        <v>2921</v>
      </c>
      <c r="AJ2130" s="95">
        <v>11024864</v>
      </c>
      <c r="AK2130" s="95">
        <v>2793</v>
      </c>
      <c r="AL2130" s="95">
        <v>12186526</v>
      </c>
      <c r="AM2130" s="95">
        <v>576</v>
      </c>
      <c r="AN2130" s="95">
        <v>2248696</v>
      </c>
      <c r="AO2130" s="95">
        <v>511</v>
      </c>
      <c r="AP2130" s="95">
        <v>2268388</v>
      </c>
      <c r="AQ2130" s="72">
        <v>297.51</v>
      </c>
      <c r="AR2130" s="72">
        <v>270.86</v>
      </c>
      <c r="AS2130" s="72">
        <v>568.37</v>
      </c>
      <c r="AT2130" s="95">
        <v>15148183</v>
      </c>
      <c r="AU2130" s="95">
        <v>13212520</v>
      </c>
      <c r="AV2130" s="95">
        <v>4243</v>
      </c>
      <c r="AW2130" s="95">
        <v>4065</v>
      </c>
      <c r="AX2130" s="72">
        <v>307.33999999999997</v>
      </c>
      <c r="AY2130" s="72">
        <v>282.51</v>
      </c>
      <c r="AZ2130" s="72">
        <v>589.85</v>
      </c>
      <c r="BA2130" s="95">
        <v>13830203</v>
      </c>
      <c r="BB2130" s="95">
        <v>12078919</v>
      </c>
      <c r="BC2130" s="95">
        <v>3750</v>
      </c>
      <c r="BD2130" s="95">
        <v>3563</v>
      </c>
      <c r="BE2130" s="72">
        <v>343.59</v>
      </c>
      <c r="BF2130" s="72">
        <v>326.3</v>
      </c>
      <c r="BG2130" s="72">
        <v>669.89</v>
      </c>
      <c r="BH2130" s="95">
        <v>14410146</v>
      </c>
      <c r="BI2130" s="95">
        <v>12870446</v>
      </c>
      <c r="BJ2130" s="95">
        <v>3495</v>
      </c>
      <c r="BK2130" s="95">
        <v>3287</v>
      </c>
      <c r="BL2130" s="72">
        <v>296.04000000000002</v>
      </c>
      <c r="BM2130" s="72">
        <v>341.3</v>
      </c>
      <c r="BN2130" s="72">
        <v>637.34</v>
      </c>
      <c r="BO2130" s="95">
        <v>12263085</v>
      </c>
      <c r="BP2130" s="95">
        <v>13347706</v>
      </c>
      <c r="BQ2130" s="95">
        <v>3452</v>
      </c>
      <c r="BR2130" s="95">
        <v>3259</v>
      </c>
      <c r="BS2130" s="72">
        <v>316.31</v>
      </c>
      <c r="BT2130" s="72">
        <v>364.58</v>
      </c>
      <c r="BU2130" s="72">
        <v>680.89</v>
      </c>
      <c r="BV2130" s="95">
        <v>13273560</v>
      </c>
      <c r="BW2130" s="95">
        <v>14454914</v>
      </c>
      <c r="BX2130" s="95">
        <v>3497</v>
      </c>
      <c r="BY2130" s="95">
        <v>3304</v>
      </c>
      <c r="BZ2130" s="95">
        <v>4158</v>
      </c>
      <c r="CA2130" s="95">
        <v>3660</v>
      </c>
      <c r="CB2130" s="95">
        <v>3395</v>
      </c>
      <c r="CC2130" s="95">
        <v>3360</v>
      </c>
      <c r="CD2130" s="95">
        <v>3403</v>
      </c>
      <c r="CE2130" s="72">
        <v>650.75523149000003</v>
      </c>
      <c r="CF2130" s="72">
        <v>676.59346364999999</v>
      </c>
      <c r="CG2130" s="72">
        <v>712.40329333</v>
      </c>
      <c r="CH2130" s="72">
        <v>716.50152150999998</v>
      </c>
      <c r="CI2130" s="72">
        <v>731.52548966999996</v>
      </c>
      <c r="CJ2130" s="96">
        <v>0.87340058519999997</v>
      </c>
      <c r="CK2130" s="96">
        <v>0.87179381960000002</v>
      </c>
      <c r="CL2130" s="96">
        <v>0.9403241202</v>
      </c>
      <c r="CM2130" s="96">
        <v>0.88951660379999997</v>
      </c>
      <c r="CN2130" s="96">
        <v>0.93078096340000005</v>
      </c>
      <c r="CO2130" s="96">
        <v>0.93877792950000005</v>
      </c>
      <c r="CP2130" s="96">
        <v>0.9599322589</v>
      </c>
      <c r="CQ2130" s="96">
        <v>0.99584056389999998</v>
      </c>
      <c r="CR2130" s="96">
        <v>0.96394157520000001</v>
      </c>
      <c r="CS2130" s="95">
        <v>4610</v>
      </c>
      <c r="CT2130" s="95">
        <v>4150</v>
      </c>
      <c r="CU2130" s="95">
        <v>3857</v>
      </c>
      <c r="CV2130" s="95">
        <v>3852</v>
      </c>
      <c r="CW2130" s="95">
        <v>3875</v>
      </c>
      <c r="CX2130" s="96">
        <v>0.92575779300000005</v>
      </c>
      <c r="CY2130" s="96">
        <v>0.93866850700000004</v>
      </c>
      <c r="CZ2130" s="96">
        <v>0.91635072500000003</v>
      </c>
      <c r="DA2130" s="96">
        <v>0.948789459</v>
      </c>
      <c r="DB2130" s="96">
        <v>0.96675580000000005</v>
      </c>
      <c r="DC2130">
        <v>2013</v>
      </c>
      <c r="DD2130" s="6">
        <v>3495.6</v>
      </c>
      <c r="DE2130" s="96">
        <v>1.2074532999999999E-3</v>
      </c>
      <c r="DF2130" s="72">
        <v>739.4</v>
      </c>
      <c r="DG2130" s="96">
        <v>1</v>
      </c>
      <c r="DH2130" s="72">
        <v>739.4</v>
      </c>
      <c r="DI2130" s="72">
        <v>724.35825947000001</v>
      </c>
      <c r="DJ2130" s="96">
        <v>1</v>
      </c>
      <c r="DK2130" s="72">
        <v>739.4</v>
      </c>
      <c r="DL2130" s="96">
        <v>1</v>
      </c>
      <c r="DM2130" s="72">
        <v>739.4</v>
      </c>
      <c r="DN2130" s="96">
        <v>1</v>
      </c>
      <c r="DO2130" s="96">
        <v>4.0049999999999999E-3</v>
      </c>
      <c r="DP2130" s="72">
        <v>2.96</v>
      </c>
      <c r="DQ2130" s="72">
        <v>736.44</v>
      </c>
      <c r="DR2130" t="s">
        <v>1331</v>
      </c>
      <c r="DT2130" t="s">
        <v>561</v>
      </c>
    </row>
    <row r="2131" spans="1:124" x14ac:dyDescent="0.3">
      <c r="A2131" t="s">
        <v>1332</v>
      </c>
      <c r="B2131">
        <v>36830</v>
      </c>
      <c r="C2131" s="95">
        <v>1464</v>
      </c>
      <c r="D2131" s="95">
        <v>6230799</v>
      </c>
      <c r="E2131" s="95">
        <v>1429</v>
      </c>
      <c r="F2131" s="95">
        <v>4696840</v>
      </c>
      <c r="G2131" s="95">
        <v>457</v>
      </c>
      <c r="H2131" s="95">
        <v>1242388</v>
      </c>
      <c r="I2131" s="95">
        <v>413</v>
      </c>
      <c r="J2131" s="95">
        <v>1310188</v>
      </c>
      <c r="K2131" s="95">
        <v>1477</v>
      </c>
      <c r="L2131" s="95">
        <v>6947134</v>
      </c>
      <c r="M2131" s="95">
        <v>1434</v>
      </c>
      <c r="N2131" s="95">
        <v>5225925</v>
      </c>
      <c r="O2131" s="95">
        <v>449</v>
      </c>
      <c r="P2131" s="95">
        <v>1739689</v>
      </c>
      <c r="Q2131" s="95">
        <v>410</v>
      </c>
      <c r="R2131" s="95">
        <v>1555150</v>
      </c>
      <c r="S2131" s="95">
        <v>1313</v>
      </c>
      <c r="T2131" s="95">
        <v>6622467</v>
      </c>
      <c r="U2131" s="95">
        <v>1264</v>
      </c>
      <c r="V2131" s="95">
        <v>4973375</v>
      </c>
      <c r="W2131" s="95">
        <v>458</v>
      </c>
      <c r="X2131" s="95">
        <v>1213840</v>
      </c>
      <c r="Y2131" s="95">
        <v>418</v>
      </c>
      <c r="Z2131" s="95">
        <v>1621938</v>
      </c>
      <c r="AA2131" s="95">
        <v>1307</v>
      </c>
      <c r="AB2131" s="95">
        <v>6279719</v>
      </c>
      <c r="AC2131" s="95">
        <v>1258</v>
      </c>
      <c r="AD2131" s="95">
        <v>5170078</v>
      </c>
      <c r="AE2131" s="95">
        <v>462</v>
      </c>
      <c r="AF2131" s="95">
        <v>2020236</v>
      </c>
      <c r="AG2131" s="95">
        <v>415</v>
      </c>
      <c r="AH2131" s="95">
        <v>1698961</v>
      </c>
      <c r="AI2131" s="95">
        <v>1154</v>
      </c>
      <c r="AJ2131" s="95">
        <v>5391903.25</v>
      </c>
      <c r="AK2131" s="95">
        <v>1099</v>
      </c>
      <c r="AL2131" s="95">
        <v>4614796.1100000003</v>
      </c>
      <c r="AM2131" s="95">
        <v>457</v>
      </c>
      <c r="AN2131" s="95">
        <v>1717010</v>
      </c>
      <c r="AO2131" s="95">
        <v>412</v>
      </c>
      <c r="AP2131" s="95">
        <v>1642631</v>
      </c>
      <c r="AQ2131" s="72">
        <v>324.19</v>
      </c>
      <c r="AR2131" s="72">
        <v>271.76</v>
      </c>
      <c r="AS2131" s="72">
        <v>595.95000000000005</v>
      </c>
      <c r="AT2131" s="95">
        <v>7473187</v>
      </c>
      <c r="AU2131" s="95">
        <v>6007028</v>
      </c>
      <c r="AV2131" s="95">
        <v>1921</v>
      </c>
      <c r="AW2131" s="95">
        <v>1842</v>
      </c>
      <c r="AX2131" s="72">
        <v>375.86</v>
      </c>
      <c r="AY2131" s="72">
        <v>306.45</v>
      </c>
      <c r="AZ2131" s="72">
        <v>682.31</v>
      </c>
      <c r="BA2131" s="95">
        <v>8686823</v>
      </c>
      <c r="BB2131" s="95">
        <v>6781075</v>
      </c>
      <c r="BC2131" s="95">
        <v>1926</v>
      </c>
      <c r="BD2131" s="95">
        <v>1844</v>
      </c>
      <c r="BE2131" s="72">
        <v>368.73</v>
      </c>
      <c r="BF2131" s="72">
        <v>326.76</v>
      </c>
      <c r="BG2131" s="72">
        <v>695.49</v>
      </c>
      <c r="BH2131" s="95">
        <v>7836307</v>
      </c>
      <c r="BI2131" s="95">
        <v>6595313</v>
      </c>
      <c r="BJ2131" s="95">
        <v>1771</v>
      </c>
      <c r="BK2131" s="95">
        <v>1682</v>
      </c>
      <c r="BL2131" s="72">
        <v>390.99</v>
      </c>
      <c r="BM2131" s="72">
        <v>342.15</v>
      </c>
      <c r="BN2131" s="72">
        <v>733.14</v>
      </c>
      <c r="BO2131" s="95">
        <v>8299955</v>
      </c>
      <c r="BP2131" s="95">
        <v>6869039</v>
      </c>
      <c r="BQ2131" s="95">
        <v>1769</v>
      </c>
      <c r="BR2131" s="95">
        <v>1673</v>
      </c>
      <c r="BS2131" s="72">
        <v>367.73</v>
      </c>
      <c r="BT2131" s="72">
        <v>345.1</v>
      </c>
      <c r="BU2131" s="72">
        <v>712.83</v>
      </c>
      <c r="BV2131" s="95">
        <v>7108913.25</v>
      </c>
      <c r="BW2131" s="95">
        <v>6257427.1100000003</v>
      </c>
      <c r="BX2131" s="95">
        <v>1611</v>
      </c>
      <c r="BY2131" s="95">
        <v>1511</v>
      </c>
      <c r="BZ2131" s="95">
        <v>1883</v>
      </c>
      <c r="CA2131" s="95">
        <v>1886</v>
      </c>
      <c r="CB2131" s="95">
        <v>1728</v>
      </c>
      <c r="CC2131" s="95">
        <v>1723</v>
      </c>
      <c r="CD2131" s="95">
        <v>1562</v>
      </c>
      <c r="CE2131" s="72">
        <v>650.75523149000003</v>
      </c>
      <c r="CF2131" s="72">
        <v>676.59346364999999</v>
      </c>
      <c r="CG2131" s="72">
        <v>712.40329333</v>
      </c>
      <c r="CH2131" s="72">
        <v>716.50152150999998</v>
      </c>
      <c r="CI2131" s="72">
        <v>731.52548966999996</v>
      </c>
      <c r="CJ2131" s="96">
        <v>0.9157821116</v>
      </c>
      <c r="CK2131" s="96">
        <v>1.0084489972999999</v>
      </c>
      <c r="CL2131" s="96">
        <v>0.97625882210000003</v>
      </c>
      <c r="CM2131" s="96">
        <v>1.0232218327</v>
      </c>
      <c r="CN2131" s="96">
        <v>0.97444314659999998</v>
      </c>
      <c r="CO2131" s="96">
        <v>0.99244952269999998</v>
      </c>
      <c r="CP2131" s="96">
        <v>0.98708393689999996</v>
      </c>
      <c r="CQ2131" s="96">
        <v>0.99584056389999998</v>
      </c>
      <c r="CR2131" s="96">
        <v>0.99120665669999997</v>
      </c>
      <c r="CS2131" s="95">
        <v>1861</v>
      </c>
      <c r="CT2131" s="95">
        <v>1893</v>
      </c>
      <c r="CU2131" s="95">
        <v>1723</v>
      </c>
      <c r="CV2131" s="95">
        <v>1747</v>
      </c>
      <c r="CW2131" s="95">
        <v>1599</v>
      </c>
      <c r="CX2131" s="96">
        <v>0.97523250500000003</v>
      </c>
      <c r="CY2131" s="96">
        <v>0.99907664500000004</v>
      </c>
      <c r="CZ2131" s="96">
        <v>1.021256561</v>
      </c>
      <c r="DA2131" s="96">
        <v>0.99170257799999995</v>
      </c>
      <c r="DB2131" s="96">
        <v>0.97441707300000002</v>
      </c>
      <c r="DC2131">
        <v>2013</v>
      </c>
      <c r="DD2131" s="6">
        <v>1710.4</v>
      </c>
      <c r="DE2131" s="96">
        <v>5.3824741000000004E-3</v>
      </c>
      <c r="DF2131" s="72">
        <v>757.14</v>
      </c>
      <c r="DG2131" s="96">
        <v>1</v>
      </c>
      <c r="DH2131" s="72">
        <v>757.14</v>
      </c>
      <c r="DI2131" s="72">
        <v>724.35825947000001</v>
      </c>
      <c r="DJ2131" s="96">
        <v>1</v>
      </c>
      <c r="DK2131" s="72">
        <v>757.14</v>
      </c>
      <c r="DL2131" s="96">
        <v>1</v>
      </c>
      <c r="DM2131" s="72">
        <v>757.14</v>
      </c>
      <c r="DN2131" s="96">
        <v>1</v>
      </c>
      <c r="DO2131" s="96">
        <v>1.5178000000000001E-2</v>
      </c>
      <c r="DP2131" s="72">
        <v>11.49</v>
      </c>
      <c r="DQ2131" s="72">
        <v>745.65</v>
      </c>
      <c r="DR2131" t="s">
        <v>1332</v>
      </c>
      <c r="DT2131" t="s">
        <v>561</v>
      </c>
    </row>
    <row r="2132" spans="1:124" x14ac:dyDescent="0.3">
      <c r="A2132" t="s">
        <v>439</v>
      </c>
      <c r="B2132">
        <v>36840</v>
      </c>
      <c r="C2132" s="95">
        <v>14817</v>
      </c>
      <c r="D2132" s="95">
        <v>57571287</v>
      </c>
      <c r="E2132" s="95">
        <v>14176</v>
      </c>
      <c r="F2132" s="95">
        <v>49411452</v>
      </c>
      <c r="G2132" s="95">
        <v>2399</v>
      </c>
      <c r="H2132" s="95">
        <v>8014223</v>
      </c>
      <c r="I2132" s="95">
        <v>2029</v>
      </c>
      <c r="J2132" s="95">
        <v>7166755</v>
      </c>
      <c r="K2132" s="95">
        <v>14903</v>
      </c>
      <c r="L2132" s="95">
        <v>61066602</v>
      </c>
      <c r="M2132" s="95">
        <v>14205</v>
      </c>
      <c r="N2132" s="95">
        <v>50692542</v>
      </c>
      <c r="O2132" s="95">
        <v>2387</v>
      </c>
      <c r="P2132" s="95">
        <v>8051566</v>
      </c>
      <c r="Q2132" s="95">
        <v>2016</v>
      </c>
      <c r="R2132" s="95">
        <v>7303987</v>
      </c>
      <c r="S2132" s="95">
        <v>14124</v>
      </c>
      <c r="T2132" s="95">
        <v>64265719</v>
      </c>
      <c r="U2132" s="95">
        <v>13314</v>
      </c>
      <c r="V2132" s="95">
        <v>51412753</v>
      </c>
      <c r="W2132" s="95">
        <v>2370</v>
      </c>
      <c r="X2132" s="95">
        <v>8690747</v>
      </c>
      <c r="Y2132" s="95">
        <v>1986</v>
      </c>
      <c r="Z2132" s="95">
        <v>7551645</v>
      </c>
      <c r="AA2132" s="95">
        <v>14313</v>
      </c>
      <c r="AB2132" s="95">
        <v>60364946</v>
      </c>
      <c r="AC2132" s="95">
        <v>13390</v>
      </c>
      <c r="AD2132" s="95">
        <v>54184612</v>
      </c>
      <c r="AE2132" s="95">
        <v>2383</v>
      </c>
      <c r="AF2132" s="95">
        <v>8180060</v>
      </c>
      <c r="AG2132" s="95">
        <v>2007</v>
      </c>
      <c r="AH2132" s="95">
        <v>8975867</v>
      </c>
      <c r="AI2132" s="95">
        <v>12533</v>
      </c>
      <c r="AJ2132" s="95">
        <v>52635317.060000002</v>
      </c>
      <c r="AK2132" s="95">
        <v>11510</v>
      </c>
      <c r="AL2132" s="95">
        <v>48351832.200000003</v>
      </c>
      <c r="AM2132" s="95">
        <v>2367</v>
      </c>
      <c r="AN2132" s="95">
        <v>9276363</v>
      </c>
      <c r="AO2132" s="95">
        <v>2011</v>
      </c>
      <c r="AP2132" s="95">
        <v>9699303</v>
      </c>
      <c r="AQ2132" s="72">
        <v>317.45999999999998</v>
      </c>
      <c r="AR2132" s="72">
        <v>290.95</v>
      </c>
      <c r="AS2132" s="72">
        <v>608.41</v>
      </c>
      <c r="AT2132" s="95">
        <v>65585510</v>
      </c>
      <c r="AU2132" s="95">
        <v>56578207</v>
      </c>
      <c r="AV2132" s="95">
        <v>17216</v>
      </c>
      <c r="AW2132" s="95">
        <v>16205</v>
      </c>
      <c r="AX2132" s="72">
        <v>333.13</v>
      </c>
      <c r="AY2132" s="72">
        <v>297.95</v>
      </c>
      <c r="AZ2132" s="72">
        <v>631.08000000000004</v>
      </c>
      <c r="BA2132" s="95">
        <v>69118168</v>
      </c>
      <c r="BB2132" s="95">
        <v>57996529</v>
      </c>
      <c r="BC2132" s="95">
        <v>17290</v>
      </c>
      <c r="BD2132" s="95">
        <v>16221</v>
      </c>
      <c r="BE2132" s="72">
        <v>368.6</v>
      </c>
      <c r="BF2132" s="72">
        <v>321.16000000000003</v>
      </c>
      <c r="BG2132" s="72">
        <v>689.76</v>
      </c>
      <c r="BH2132" s="95">
        <v>72956466</v>
      </c>
      <c r="BI2132" s="95">
        <v>58964398</v>
      </c>
      <c r="BJ2132" s="95">
        <v>16494</v>
      </c>
      <c r="BK2132" s="95">
        <v>15300</v>
      </c>
      <c r="BL2132" s="72">
        <v>342.12</v>
      </c>
      <c r="BM2132" s="72">
        <v>341.84</v>
      </c>
      <c r="BN2132" s="72">
        <v>683.96</v>
      </c>
      <c r="BO2132" s="95">
        <v>68545006</v>
      </c>
      <c r="BP2132" s="95">
        <v>63160479</v>
      </c>
      <c r="BQ2132" s="95">
        <v>16696</v>
      </c>
      <c r="BR2132" s="95">
        <v>15397</v>
      </c>
      <c r="BS2132" s="72">
        <v>346.26</v>
      </c>
      <c r="BT2132" s="72">
        <v>357.78</v>
      </c>
      <c r="BU2132" s="72">
        <v>704.04</v>
      </c>
      <c r="BV2132" s="95">
        <v>61911680.060000002</v>
      </c>
      <c r="BW2132" s="95">
        <v>58051135.200000003</v>
      </c>
      <c r="BX2132" s="95">
        <v>14900</v>
      </c>
      <c r="BY2132" s="95">
        <v>13521</v>
      </c>
      <c r="BZ2132" s="95">
        <v>16734</v>
      </c>
      <c r="CA2132" s="95">
        <v>16774</v>
      </c>
      <c r="CB2132" s="95">
        <v>15918</v>
      </c>
      <c r="CC2132" s="95">
        <v>16079</v>
      </c>
      <c r="CD2132" s="95">
        <v>14225</v>
      </c>
      <c r="CE2132" s="72">
        <v>650.75523149000003</v>
      </c>
      <c r="CF2132" s="72">
        <v>676.59346364999999</v>
      </c>
      <c r="CG2132" s="72">
        <v>712.40329333</v>
      </c>
      <c r="CH2132" s="72">
        <v>716.50152150999998</v>
      </c>
      <c r="CI2132" s="72">
        <v>731.52548966999996</v>
      </c>
      <c r="CJ2132" s="96">
        <v>0.93492909560000004</v>
      </c>
      <c r="CK2132" s="96">
        <v>0.93273144640000005</v>
      </c>
      <c r="CL2132" s="96">
        <v>0.96821562510000003</v>
      </c>
      <c r="CM2132" s="96">
        <v>0.95458276009999998</v>
      </c>
      <c r="CN2132" s="96">
        <v>0.96242716070000001</v>
      </c>
      <c r="CO2132" s="96">
        <v>0.98029090900000004</v>
      </c>
      <c r="CP2132" s="96">
        <v>0.9696889044</v>
      </c>
      <c r="CQ2132" s="96">
        <v>0.99584056389999998</v>
      </c>
      <c r="CR2132" s="96">
        <v>0.97373897099999995</v>
      </c>
      <c r="CS2132" s="95">
        <v>16718</v>
      </c>
      <c r="CT2132" s="95">
        <v>17145</v>
      </c>
      <c r="CU2132" s="95">
        <v>16366</v>
      </c>
      <c r="CV2132" s="95">
        <v>16460</v>
      </c>
      <c r="CW2132" s="95">
        <v>14533</v>
      </c>
      <c r="CX2132" s="96">
        <v>0.97555527799999997</v>
      </c>
      <c r="CY2132" s="96">
        <v>0.97869847799999998</v>
      </c>
      <c r="CZ2132" s="96">
        <v>0.972801476</v>
      </c>
      <c r="DA2132" s="96">
        <v>0.98079802500000002</v>
      </c>
      <c r="DB2132" s="96">
        <v>0.99547686099999999</v>
      </c>
      <c r="DC2132">
        <v>2013</v>
      </c>
      <c r="DD2132" s="6">
        <v>15328.8</v>
      </c>
      <c r="DE2132" s="96">
        <v>8.7148764E-3</v>
      </c>
      <c r="DF2132" s="72">
        <v>741.3</v>
      </c>
      <c r="DG2132" s="96">
        <v>1</v>
      </c>
      <c r="DH2132" s="72">
        <v>741.3</v>
      </c>
      <c r="DI2132" s="72">
        <v>741.57924648000005</v>
      </c>
      <c r="DJ2132" s="96">
        <v>1</v>
      </c>
      <c r="DK2132" s="72">
        <v>741.3</v>
      </c>
      <c r="DL2132" s="96">
        <v>1</v>
      </c>
      <c r="DM2132" s="72">
        <v>741.3</v>
      </c>
      <c r="DN2132" s="96">
        <v>1</v>
      </c>
      <c r="DO2132" s="96">
        <v>2.0896999999999999E-2</v>
      </c>
      <c r="DP2132" s="72">
        <v>15.49</v>
      </c>
      <c r="DQ2132" s="72">
        <v>725.81</v>
      </c>
      <c r="DR2132" t="s">
        <v>439</v>
      </c>
      <c r="DT2132" t="s">
        <v>561</v>
      </c>
    </row>
    <row r="2133" spans="1:124" x14ac:dyDescent="0.3">
      <c r="A2133" t="s">
        <v>65</v>
      </c>
      <c r="B2133">
        <v>36850</v>
      </c>
      <c r="C2133" s="95">
        <v>9862</v>
      </c>
      <c r="D2133" s="95">
        <v>41051547</v>
      </c>
      <c r="E2133" s="95">
        <v>9670</v>
      </c>
      <c r="F2133" s="95">
        <v>30005535</v>
      </c>
      <c r="G2133" s="95">
        <v>1831</v>
      </c>
      <c r="H2133" s="95">
        <v>5510652</v>
      </c>
      <c r="I2133" s="95">
        <v>1607</v>
      </c>
      <c r="J2133" s="95">
        <v>5461674</v>
      </c>
      <c r="K2133" s="95">
        <v>9831</v>
      </c>
      <c r="L2133" s="95">
        <v>43562183</v>
      </c>
      <c r="M2133" s="95">
        <v>9605</v>
      </c>
      <c r="N2133" s="95">
        <v>31241552</v>
      </c>
      <c r="O2133" s="95">
        <v>1862</v>
      </c>
      <c r="P2133" s="95">
        <v>6181856</v>
      </c>
      <c r="Q2133" s="95">
        <v>1633</v>
      </c>
      <c r="R2133" s="95">
        <v>5577575</v>
      </c>
      <c r="S2133" s="95">
        <v>9197</v>
      </c>
      <c r="T2133" s="95">
        <v>40665225</v>
      </c>
      <c r="U2133" s="95">
        <v>8922</v>
      </c>
      <c r="V2133" s="95">
        <v>29838163</v>
      </c>
      <c r="W2133" s="95">
        <v>1997</v>
      </c>
      <c r="X2133" s="95">
        <v>6688949</v>
      </c>
      <c r="Y2133" s="95">
        <v>1728</v>
      </c>
      <c r="Z2133" s="95">
        <v>6129231</v>
      </c>
      <c r="AA2133" s="95">
        <v>9306</v>
      </c>
      <c r="AB2133" s="95">
        <v>40604357</v>
      </c>
      <c r="AC2133" s="95">
        <v>8996</v>
      </c>
      <c r="AD2133" s="95">
        <v>32767793</v>
      </c>
      <c r="AE2133" s="95">
        <v>2109</v>
      </c>
      <c r="AF2133" s="95">
        <v>7719607</v>
      </c>
      <c r="AG2133" s="95">
        <v>1858</v>
      </c>
      <c r="AH2133" s="95">
        <v>6958601</v>
      </c>
      <c r="AI2133" s="95">
        <v>8934</v>
      </c>
      <c r="AJ2133" s="95">
        <v>42571606.25</v>
      </c>
      <c r="AK2133" s="95">
        <v>8583</v>
      </c>
      <c r="AL2133" s="95">
        <v>33000565.640000001</v>
      </c>
      <c r="AM2133" s="95">
        <v>2158</v>
      </c>
      <c r="AN2133" s="95">
        <v>7754099.4400000004</v>
      </c>
      <c r="AO2133" s="95">
        <v>1939</v>
      </c>
      <c r="AP2133" s="95">
        <v>7898743.4299999997</v>
      </c>
      <c r="AQ2133" s="72">
        <v>331.84</v>
      </c>
      <c r="AR2133" s="72">
        <v>262.08999999999997</v>
      </c>
      <c r="AS2133" s="72">
        <v>593.92999999999995</v>
      </c>
      <c r="AT2133" s="95">
        <v>46562199</v>
      </c>
      <c r="AU2133" s="95">
        <v>35467209</v>
      </c>
      <c r="AV2133" s="95">
        <v>11693</v>
      </c>
      <c r="AW2133" s="95">
        <v>11277</v>
      </c>
      <c r="AX2133" s="72">
        <v>354.51</v>
      </c>
      <c r="AY2133" s="72">
        <v>273.02999999999997</v>
      </c>
      <c r="AZ2133" s="72">
        <v>627.54</v>
      </c>
      <c r="BA2133" s="95">
        <v>49744039</v>
      </c>
      <c r="BB2133" s="95">
        <v>36819127</v>
      </c>
      <c r="BC2133" s="95">
        <v>11693</v>
      </c>
      <c r="BD2133" s="95">
        <v>11238</v>
      </c>
      <c r="BE2133" s="72">
        <v>352.53</v>
      </c>
      <c r="BF2133" s="72">
        <v>281.44</v>
      </c>
      <c r="BG2133" s="72">
        <v>633.97</v>
      </c>
      <c r="BH2133" s="95">
        <v>47354174</v>
      </c>
      <c r="BI2133" s="95">
        <v>35967394</v>
      </c>
      <c r="BJ2133" s="95">
        <v>11194</v>
      </c>
      <c r="BK2133" s="95">
        <v>10650</v>
      </c>
      <c r="BL2133" s="72">
        <v>352.78</v>
      </c>
      <c r="BM2133" s="72">
        <v>305.01</v>
      </c>
      <c r="BN2133" s="72">
        <v>657.79</v>
      </c>
      <c r="BO2133" s="95">
        <v>48323964</v>
      </c>
      <c r="BP2133" s="95">
        <v>39726394</v>
      </c>
      <c r="BQ2133" s="95">
        <v>11415</v>
      </c>
      <c r="BR2133" s="95">
        <v>10854</v>
      </c>
      <c r="BS2133" s="72">
        <v>378.09</v>
      </c>
      <c r="BT2133" s="72">
        <v>323.92</v>
      </c>
      <c r="BU2133" s="72">
        <v>702.01</v>
      </c>
      <c r="BV2133" s="95">
        <v>50325705.689999998</v>
      </c>
      <c r="BW2133" s="95">
        <v>40899309.07</v>
      </c>
      <c r="BX2133" s="95">
        <v>11092</v>
      </c>
      <c r="BY2133" s="95">
        <v>10522</v>
      </c>
      <c r="BZ2133" s="95">
        <v>11495</v>
      </c>
      <c r="CA2133" s="95">
        <v>11473</v>
      </c>
      <c r="CB2133" s="95">
        <v>10932</v>
      </c>
      <c r="CC2133" s="95">
        <v>11149</v>
      </c>
      <c r="CD2133" s="95">
        <v>10813</v>
      </c>
      <c r="CE2133" s="72">
        <v>650.75523149000003</v>
      </c>
      <c r="CF2133" s="72">
        <v>676.59346364999999</v>
      </c>
      <c r="CG2133" s="72">
        <v>712.40329333</v>
      </c>
      <c r="CH2133" s="72">
        <v>716.50152150999998</v>
      </c>
      <c r="CI2133" s="72">
        <v>731.52548966999996</v>
      </c>
      <c r="CJ2133" s="96">
        <v>0.91267802590000002</v>
      </c>
      <c r="CK2133" s="96">
        <v>0.9274993533</v>
      </c>
      <c r="CL2133" s="96">
        <v>0.8899032415</v>
      </c>
      <c r="CM2133" s="96">
        <v>0.91805806440000004</v>
      </c>
      <c r="CN2133" s="96">
        <v>0.95965213780000003</v>
      </c>
      <c r="CO2133" s="96">
        <v>0.99838621760000001</v>
      </c>
      <c r="CP2133" s="96">
        <v>0.9230477628</v>
      </c>
      <c r="CQ2133" s="96">
        <v>0.99584056389999998</v>
      </c>
      <c r="CR2133" s="96">
        <v>0.92690302489999998</v>
      </c>
      <c r="CS2133" s="95">
        <v>10806</v>
      </c>
      <c r="CT2133" s="95">
        <v>10772</v>
      </c>
      <c r="CU2133" s="95">
        <v>10245</v>
      </c>
      <c r="CV2133" s="95">
        <v>10423</v>
      </c>
      <c r="CW2133" s="95">
        <v>10063</v>
      </c>
      <c r="CX2133" s="96">
        <v>0.98497444199999995</v>
      </c>
      <c r="CY2133" s="96">
        <v>0.99691428900000001</v>
      </c>
      <c r="CZ2133" s="96">
        <v>1.0028719690000001</v>
      </c>
      <c r="DA2133" s="96">
        <v>1.006917437</v>
      </c>
      <c r="DB2133" s="96">
        <v>1.0009605829999999</v>
      </c>
      <c r="DC2133">
        <v>2013</v>
      </c>
      <c r="DD2133" s="6">
        <v>10908.2</v>
      </c>
      <c r="DE2133" s="96">
        <v>2.6524369000000001E-3</v>
      </c>
      <c r="DF2133" s="72">
        <v>709.96</v>
      </c>
      <c r="DG2133" s="96">
        <v>1</v>
      </c>
      <c r="DH2133" s="72">
        <v>709.96</v>
      </c>
      <c r="DI2133" s="72">
        <v>709.96</v>
      </c>
      <c r="DJ2133" s="96">
        <v>1</v>
      </c>
      <c r="DK2133" s="72">
        <v>709.96</v>
      </c>
      <c r="DL2133" s="96">
        <v>1</v>
      </c>
      <c r="DM2133" s="72">
        <v>709.96</v>
      </c>
      <c r="DN2133" s="96">
        <v>1</v>
      </c>
      <c r="DO2133" s="96">
        <v>1.0484E-2</v>
      </c>
      <c r="DP2133" s="72">
        <v>7.44</v>
      </c>
      <c r="DQ2133" s="72">
        <v>702.52</v>
      </c>
      <c r="DR2133" t="s">
        <v>65</v>
      </c>
      <c r="DT2133" t="s">
        <v>561</v>
      </c>
    </row>
    <row r="2134" spans="1:124" x14ac:dyDescent="0.3">
      <c r="A2134" t="s">
        <v>440</v>
      </c>
      <c r="B2134">
        <v>36860</v>
      </c>
      <c r="C2134" s="95">
        <v>13035</v>
      </c>
      <c r="D2134" s="95">
        <v>49706652</v>
      </c>
      <c r="E2134" s="95">
        <v>12528</v>
      </c>
      <c r="F2134" s="95">
        <v>38502780</v>
      </c>
      <c r="G2134" s="95">
        <v>2005</v>
      </c>
      <c r="H2134" s="95">
        <v>6519986</v>
      </c>
      <c r="I2134" s="95">
        <v>1693</v>
      </c>
      <c r="J2134" s="95">
        <v>6257300</v>
      </c>
      <c r="K2134" s="95">
        <v>12890</v>
      </c>
      <c r="L2134" s="95">
        <v>52811068</v>
      </c>
      <c r="M2134" s="95">
        <v>12300</v>
      </c>
      <c r="N2134" s="95">
        <v>39789225</v>
      </c>
      <c r="O2134" s="95">
        <v>2052</v>
      </c>
      <c r="P2134" s="95">
        <v>6418619</v>
      </c>
      <c r="Q2134" s="95">
        <v>1730</v>
      </c>
      <c r="R2134" s="95">
        <v>6629403</v>
      </c>
      <c r="S2134" s="95">
        <v>11604</v>
      </c>
      <c r="T2134" s="95">
        <v>48716590</v>
      </c>
      <c r="U2134" s="95">
        <v>10916</v>
      </c>
      <c r="V2134" s="95">
        <v>37143896</v>
      </c>
      <c r="W2134" s="95">
        <v>2147</v>
      </c>
      <c r="X2134" s="95">
        <v>8338236</v>
      </c>
      <c r="Y2134" s="95">
        <v>1787</v>
      </c>
      <c r="Z2134" s="95">
        <v>6914194</v>
      </c>
      <c r="AA2134" s="95">
        <v>11588</v>
      </c>
      <c r="AB2134" s="95">
        <v>43106789</v>
      </c>
      <c r="AC2134" s="95">
        <v>10880</v>
      </c>
      <c r="AD2134" s="95">
        <v>38824140</v>
      </c>
      <c r="AE2134" s="95">
        <v>2301</v>
      </c>
      <c r="AF2134" s="95">
        <v>8389242</v>
      </c>
      <c r="AG2134" s="95">
        <v>1961</v>
      </c>
      <c r="AH2134" s="95">
        <v>8048592</v>
      </c>
      <c r="AI2134" s="95">
        <v>10178</v>
      </c>
      <c r="AJ2134" s="95">
        <v>40140683.909999996</v>
      </c>
      <c r="AK2134" s="95">
        <v>9432</v>
      </c>
      <c r="AL2134" s="95">
        <v>35461265.880000003</v>
      </c>
      <c r="AM2134" s="95">
        <v>2292</v>
      </c>
      <c r="AN2134" s="95">
        <v>8651601.6999999993</v>
      </c>
      <c r="AO2134" s="95">
        <v>1960</v>
      </c>
      <c r="AP2134" s="95">
        <v>8480440.1899999995</v>
      </c>
      <c r="AQ2134" s="72">
        <v>311.54000000000002</v>
      </c>
      <c r="AR2134" s="72">
        <v>262.29000000000002</v>
      </c>
      <c r="AS2134" s="72">
        <v>573.83000000000004</v>
      </c>
      <c r="AT2134" s="95">
        <v>56226638</v>
      </c>
      <c r="AU2134" s="95">
        <v>44760080</v>
      </c>
      <c r="AV2134" s="95">
        <v>15040</v>
      </c>
      <c r="AW2134" s="95">
        <v>14221</v>
      </c>
      <c r="AX2134" s="72">
        <v>330.33</v>
      </c>
      <c r="AY2134" s="72">
        <v>275.70999999999998</v>
      </c>
      <c r="AZ2134" s="72">
        <v>606.04</v>
      </c>
      <c r="BA2134" s="95">
        <v>59229687</v>
      </c>
      <c r="BB2134" s="95">
        <v>46418628</v>
      </c>
      <c r="BC2134" s="95">
        <v>14942</v>
      </c>
      <c r="BD2134" s="95">
        <v>14030</v>
      </c>
      <c r="BE2134" s="72">
        <v>345.76</v>
      </c>
      <c r="BF2134" s="72">
        <v>289.02999999999997</v>
      </c>
      <c r="BG2134" s="72">
        <v>634.79</v>
      </c>
      <c r="BH2134" s="95">
        <v>57054826</v>
      </c>
      <c r="BI2134" s="95">
        <v>44058090</v>
      </c>
      <c r="BJ2134" s="95">
        <v>13751</v>
      </c>
      <c r="BK2134" s="95">
        <v>12703</v>
      </c>
      <c r="BL2134" s="72">
        <v>308.97000000000003</v>
      </c>
      <c r="BM2134" s="72">
        <v>304.19</v>
      </c>
      <c r="BN2134" s="72">
        <v>613.16</v>
      </c>
      <c r="BO2134" s="95">
        <v>51496031</v>
      </c>
      <c r="BP2134" s="95">
        <v>46872732</v>
      </c>
      <c r="BQ2134" s="95">
        <v>13889</v>
      </c>
      <c r="BR2134" s="95">
        <v>12841</v>
      </c>
      <c r="BS2134" s="72">
        <v>326.06</v>
      </c>
      <c r="BT2134" s="72">
        <v>321.44</v>
      </c>
      <c r="BU2134" s="72">
        <v>647.5</v>
      </c>
      <c r="BV2134" s="95">
        <v>48792285.609999999</v>
      </c>
      <c r="BW2134" s="95">
        <v>43941706.07</v>
      </c>
      <c r="BX2134" s="95">
        <v>12470</v>
      </c>
      <c r="BY2134" s="95">
        <v>11392</v>
      </c>
      <c r="BZ2134" s="95">
        <v>14650</v>
      </c>
      <c r="CA2134" s="95">
        <v>14502</v>
      </c>
      <c r="CB2134" s="95">
        <v>13246</v>
      </c>
      <c r="CC2134" s="95">
        <v>13392</v>
      </c>
      <c r="CD2134" s="95">
        <v>11943</v>
      </c>
      <c r="CE2134" s="72">
        <v>650.75523149000003</v>
      </c>
      <c r="CF2134" s="72">
        <v>676.59346364999999</v>
      </c>
      <c r="CG2134" s="72">
        <v>712.40329333</v>
      </c>
      <c r="CH2134" s="72">
        <v>716.50152150999998</v>
      </c>
      <c r="CI2134" s="72">
        <v>731.52548966999996</v>
      </c>
      <c r="CJ2134" s="96">
        <v>0.88179083660000002</v>
      </c>
      <c r="CK2134" s="96">
        <v>0.89572251660000002</v>
      </c>
      <c r="CL2134" s="96">
        <v>0.8910542749</v>
      </c>
      <c r="CM2134" s="96">
        <v>0.85576929229999998</v>
      </c>
      <c r="CN2134" s="96">
        <v>0.8851366209</v>
      </c>
      <c r="CO2134" s="96">
        <v>1.0026379997999999</v>
      </c>
      <c r="CP2134" s="96">
        <v>0.87957439120000003</v>
      </c>
      <c r="CQ2134" s="96">
        <v>0.99584056389999998</v>
      </c>
      <c r="CR2134" s="96">
        <v>0.88324807949999995</v>
      </c>
      <c r="CS2134" s="95">
        <v>13324</v>
      </c>
      <c r="CT2134" s="95">
        <v>13288</v>
      </c>
      <c r="CU2134" s="95">
        <v>11983</v>
      </c>
      <c r="CV2134" s="95">
        <v>11966</v>
      </c>
      <c r="CW2134" s="95">
        <v>10688</v>
      </c>
      <c r="CX2134" s="96">
        <v>1.008334608</v>
      </c>
      <c r="CY2134" s="96">
        <v>1.0098495359999999</v>
      </c>
      <c r="CZ2134" s="96">
        <v>0.99414207899999996</v>
      </c>
      <c r="DA2134" s="96">
        <v>0.99467290100000005</v>
      </c>
      <c r="DB2134" s="96">
        <v>1.00501342</v>
      </c>
      <c r="DC2134">
        <v>2013</v>
      </c>
      <c r="DD2134" s="6">
        <v>13037.4</v>
      </c>
      <c r="DE2134" s="96">
        <v>7.7125752000000002E-3</v>
      </c>
      <c r="DF2134" s="72">
        <v>673.09</v>
      </c>
      <c r="DG2134" s="96">
        <v>1</v>
      </c>
      <c r="DH2134" s="72">
        <v>673.09</v>
      </c>
      <c r="DI2134" s="72">
        <v>724.35825947000001</v>
      </c>
      <c r="DJ2134" s="96">
        <v>1</v>
      </c>
      <c r="DK2134" s="72">
        <v>673.09</v>
      </c>
      <c r="DL2134" s="96">
        <v>1</v>
      </c>
      <c r="DM2134" s="72">
        <v>673.09</v>
      </c>
      <c r="DN2134" s="96">
        <v>1</v>
      </c>
      <c r="DO2134" s="96">
        <v>2.3019000000000001E-2</v>
      </c>
      <c r="DP2134" s="72">
        <v>15.49</v>
      </c>
      <c r="DQ2134" s="72">
        <v>657.6</v>
      </c>
      <c r="DR2134" t="s">
        <v>440</v>
      </c>
      <c r="DT2134" t="s">
        <v>561</v>
      </c>
    </row>
    <row r="2135" spans="1:124" x14ac:dyDescent="0.3">
      <c r="A2135" t="s">
        <v>1299</v>
      </c>
      <c r="B2135">
        <v>36870</v>
      </c>
      <c r="C2135" s="95">
        <v>5452</v>
      </c>
      <c r="D2135" s="95">
        <v>20927097</v>
      </c>
      <c r="E2135" s="95">
        <v>5212</v>
      </c>
      <c r="F2135" s="95">
        <v>16218352</v>
      </c>
      <c r="G2135" s="95">
        <v>725</v>
      </c>
      <c r="H2135" s="95">
        <v>1512763</v>
      </c>
      <c r="I2135" s="95">
        <v>613</v>
      </c>
      <c r="J2135" s="95">
        <v>1932242</v>
      </c>
      <c r="K2135" s="95">
        <v>5268</v>
      </c>
      <c r="L2135" s="95">
        <v>22236626</v>
      </c>
      <c r="M2135" s="95">
        <v>4991</v>
      </c>
      <c r="N2135" s="95">
        <v>16330892</v>
      </c>
      <c r="O2135" s="95">
        <v>736</v>
      </c>
      <c r="P2135" s="95">
        <v>2340416</v>
      </c>
      <c r="Q2135" s="95">
        <v>624</v>
      </c>
      <c r="R2135" s="95">
        <v>2186476</v>
      </c>
      <c r="S2135" s="95">
        <v>4657</v>
      </c>
      <c r="T2135" s="95">
        <v>21693510</v>
      </c>
      <c r="U2135" s="95">
        <v>4374</v>
      </c>
      <c r="V2135" s="95">
        <v>15679592</v>
      </c>
      <c r="W2135" s="95">
        <v>753</v>
      </c>
      <c r="X2135" s="95">
        <v>2030292</v>
      </c>
      <c r="Y2135" s="95">
        <v>640</v>
      </c>
      <c r="Z2135" s="95">
        <v>2146058</v>
      </c>
      <c r="AA2135" s="95">
        <v>4553</v>
      </c>
      <c r="AB2135" s="95">
        <v>18112836</v>
      </c>
      <c r="AC2135" s="95">
        <v>4293</v>
      </c>
      <c r="AD2135" s="95">
        <v>16890746</v>
      </c>
      <c r="AE2135" s="95">
        <v>786</v>
      </c>
      <c r="AF2135" s="95">
        <v>2552684</v>
      </c>
      <c r="AG2135" s="95">
        <v>670</v>
      </c>
      <c r="AH2135" s="95">
        <v>2873397</v>
      </c>
      <c r="AI2135" s="95">
        <v>4326</v>
      </c>
      <c r="AJ2135" s="95">
        <v>18180771.170000002</v>
      </c>
      <c r="AK2135" s="95">
        <v>4071</v>
      </c>
      <c r="AL2135" s="95">
        <v>16421979.949999999</v>
      </c>
      <c r="AM2135" s="95">
        <v>862</v>
      </c>
      <c r="AN2135" s="95">
        <v>2666166</v>
      </c>
      <c r="AO2135" s="95">
        <v>744</v>
      </c>
      <c r="AP2135" s="95">
        <v>3230694.17</v>
      </c>
      <c r="AQ2135" s="72">
        <v>302.73</v>
      </c>
      <c r="AR2135" s="72">
        <v>259.67</v>
      </c>
      <c r="AS2135" s="72">
        <v>562.4</v>
      </c>
      <c r="AT2135" s="95">
        <v>22439860</v>
      </c>
      <c r="AU2135" s="95">
        <v>18150594</v>
      </c>
      <c r="AV2135" s="95">
        <v>6177</v>
      </c>
      <c r="AW2135" s="95">
        <v>5825</v>
      </c>
      <c r="AX2135" s="72">
        <v>341.12</v>
      </c>
      <c r="AY2135" s="72">
        <v>274.82</v>
      </c>
      <c r="AZ2135" s="72">
        <v>615.94000000000005</v>
      </c>
      <c r="BA2135" s="95">
        <v>24577042</v>
      </c>
      <c r="BB2135" s="95">
        <v>18517368</v>
      </c>
      <c r="BC2135" s="95">
        <v>6004</v>
      </c>
      <c r="BD2135" s="95">
        <v>5615</v>
      </c>
      <c r="BE2135" s="72">
        <v>365.43</v>
      </c>
      <c r="BF2135" s="72">
        <v>296.26</v>
      </c>
      <c r="BG2135" s="72">
        <v>661.69</v>
      </c>
      <c r="BH2135" s="95">
        <v>23723802</v>
      </c>
      <c r="BI2135" s="95">
        <v>17825650</v>
      </c>
      <c r="BJ2135" s="95">
        <v>5410</v>
      </c>
      <c r="BK2135" s="95">
        <v>5014</v>
      </c>
      <c r="BL2135" s="72">
        <v>322.56</v>
      </c>
      <c r="BM2135" s="72">
        <v>331.86</v>
      </c>
      <c r="BN2135" s="72">
        <v>654.41999999999996</v>
      </c>
      <c r="BO2135" s="95">
        <v>20665520</v>
      </c>
      <c r="BP2135" s="95">
        <v>19764143</v>
      </c>
      <c r="BQ2135" s="95">
        <v>5339</v>
      </c>
      <c r="BR2135" s="95">
        <v>4963</v>
      </c>
      <c r="BS2135" s="72">
        <v>334.86</v>
      </c>
      <c r="BT2135" s="72">
        <v>340.13</v>
      </c>
      <c r="BU2135" s="72">
        <v>674.99</v>
      </c>
      <c r="BV2135" s="95">
        <v>20846937.170000002</v>
      </c>
      <c r="BW2135" s="95">
        <v>19652674.120000001</v>
      </c>
      <c r="BX2135" s="95">
        <v>5188</v>
      </c>
      <c r="BY2135" s="95">
        <v>4815</v>
      </c>
      <c r="BZ2135" s="95">
        <v>6009</v>
      </c>
      <c r="CA2135" s="95">
        <v>5816</v>
      </c>
      <c r="CB2135" s="95">
        <v>5219</v>
      </c>
      <c r="CC2135" s="95">
        <v>5161</v>
      </c>
      <c r="CD2135" s="95">
        <v>5006</v>
      </c>
      <c r="CE2135" s="72">
        <v>650.75523149000003</v>
      </c>
      <c r="CF2135" s="72">
        <v>676.59346364999999</v>
      </c>
      <c r="CG2135" s="72">
        <v>712.40329333</v>
      </c>
      <c r="CH2135" s="72">
        <v>716.50152150999998</v>
      </c>
      <c r="CI2135" s="72">
        <v>731.52548966999996</v>
      </c>
      <c r="CJ2135" s="96">
        <v>0.86422662900000002</v>
      </c>
      <c r="CK2135" s="96">
        <v>0.9103546414</v>
      </c>
      <c r="CL2135" s="96">
        <v>0.92881378599999997</v>
      </c>
      <c r="CM2135" s="96">
        <v>0.91335465500000002</v>
      </c>
      <c r="CN2135" s="96">
        <v>0.92271562579999999</v>
      </c>
      <c r="CO2135" s="96">
        <v>0.96284378810000004</v>
      </c>
      <c r="CP2135" s="96">
        <v>0.94292872709999997</v>
      </c>
      <c r="CQ2135" s="96">
        <v>0.99584056389999998</v>
      </c>
      <c r="CR2135" s="96">
        <v>0.9468670253</v>
      </c>
      <c r="CS2135" s="95">
        <v>5565</v>
      </c>
      <c r="CT2135" s="95">
        <v>5459</v>
      </c>
      <c r="CU2135" s="95">
        <v>4870</v>
      </c>
      <c r="CV2135" s="95">
        <v>4864</v>
      </c>
      <c r="CW2135" s="95">
        <v>4685</v>
      </c>
      <c r="CX2135" s="96">
        <v>0.94360974099999995</v>
      </c>
      <c r="CY2135" s="96">
        <v>0.96882922400000004</v>
      </c>
      <c r="CZ2135" s="96">
        <v>0.96216554499999996</v>
      </c>
      <c r="DA2135" s="96">
        <v>0.97044501900000002</v>
      </c>
      <c r="DB2135" s="96">
        <v>0.97152972900000001</v>
      </c>
      <c r="DC2135">
        <v>2013</v>
      </c>
      <c r="DD2135" s="6">
        <v>5246.4</v>
      </c>
      <c r="DE2135" s="96">
        <v>4.4130098999999997E-3</v>
      </c>
      <c r="DF2135" s="72">
        <v>723.98</v>
      </c>
      <c r="DG2135" s="96">
        <v>1</v>
      </c>
      <c r="DH2135" s="72">
        <v>723.98</v>
      </c>
      <c r="DI2135" s="72">
        <v>724.35825947000001</v>
      </c>
      <c r="DJ2135" s="96">
        <v>1</v>
      </c>
      <c r="DK2135" s="72">
        <v>723.98</v>
      </c>
      <c r="DL2135" s="96">
        <v>1</v>
      </c>
      <c r="DM2135" s="72">
        <v>723.98</v>
      </c>
      <c r="DN2135" s="96">
        <v>1</v>
      </c>
      <c r="DO2135" s="96">
        <v>1.3676000000000001E-2</v>
      </c>
      <c r="DP2135" s="72">
        <v>9.9</v>
      </c>
      <c r="DQ2135" s="72">
        <v>714.08</v>
      </c>
      <c r="DR2135" t="s">
        <v>1299</v>
      </c>
      <c r="DT2135" t="s">
        <v>561</v>
      </c>
    </row>
    <row r="2136" spans="1:124" x14ac:dyDescent="0.3">
      <c r="A2136" t="s">
        <v>1333</v>
      </c>
      <c r="B2136">
        <v>36880</v>
      </c>
      <c r="C2136" s="95">
        <v>11786</v>
      </c>
      <c r="D2136" s="95">
        <v>54464979</v>
      </c>
      <c r="E2136" s="95">
        <v>11415</v>
      </c>
      <c r="F2136" s="95">
        <v>36195618</v>
      </c>
      <c r="G2136" s="95">
        <v>1712</v>
      </c>
      <c r="H2136" s="95">
        <v>4972912</v>
      </c>
      <c r="I2136" s="95">
        <v>1441</v>
      </c>
      <c r="J2136" s="95">
        <v>4626006</v>
      </c>
      <c r="K2136" s="95">
        <v>11846</v>
      </c>
      <c r="L2136" s="95">
        <v>52923563</v>
      </c>
      <c r="M2136" s="95">
        <v>11399</v>
      </c>
      <c r="N2136" s="95">
        <v>36878223</v>
      </c>
      <c r="O2136" s="95">
        <v>1772</v>
      </c>
      <c r="P2136" s="95">
        <v>5790901</v>
      </c>
      <c r="Q2136" s="95">
        <v>1476</v>
      </c>
      <c r="R2136" s="95">
        <v>5274801</v>
      </c>
      <c r="S2136" s="95">
        <v>10726</v>
      </c>
      <c r="T2136" s="95">
        <v>47904076</v>
      </c>
      <c r="U2136" s="95">
        <v>10204</v>
      </c>
      <c r="V2136" s="95">
        <v>35813604</v>
      </c>
      <c r="W2136" s="95">
        <v>1793</v>
      </c>
      <c r="X2136" s="95">
        <v>5749143</v>
      </c>
      <c r="Y2136" s="95">
        <v>1482</v>
      </c>
      <c r="Z2136" s="95">
        <v>5538013</v>
      </c>
      <c r="AA2136" s="95">
        <v>10684</v>
      </c>
      <c r="AB2136" s="95">
        <v>46151239</v>
      </c>
      <c r="AC2136" s="95">
        <v>10155</v>
      </c>
      <c r="AD2136" s="95">
        <v>38617411</v>
      </c>
      <c r="AE2136" s="95">
        <v>1897</v>
      </c>
      <c r="AF2136" s="95">
        <v>6270934</v>
      </c>
      <c r="AG2136" s="95">
        <v>1590</v>
      </c>
      <c r="AH2136" s="95">
        <v>5935657</v>
      </c>
      <c r="AI2136" s="95">
        <v>9356</v>
      </c>
      <c r="AJ2136" s="95">
        <v>40895454</v>
      </c>
      <c r="AK2136" s="95">
        <v>8775</v>
      </c>
      <c r="AL2136" s="95">
        <v>35748459.850000001</v>
      </c>
      <c r="AM2136" s="95">
        <v>2028</v>
      </c>
      <c r="AN2136" s="95">
        <v>7997280</v>
      </c>
      <c r="AO2136" s="95">
        <v>1743</v>
      </c>
      <c r="AP2136" s="95">
        <v>7019035</v>
      </c>
      <c r="AQ2136" s="72">
        <v>366.95</v>
      </c>
      <c r="AR2136" s="72">
        <v>264.61</v>
      </c>
      <c r="AS2136" s="72">
        <v>631.55999999999995</v>
      </c>
      <c r="AT2136" s="95">
        <v>59437891</v>
      </c>
      <c r="AU2136" s="95">
        <v>40821624</v>
      </c>
      <c r="AV2136" s="95">
        <v>13498</v>
      </c>
      <c r="AW2136" s="95">
        <v>12856</v>
      </c>
      <c r="AX2136" s="72">
        <v>359.29</v>
      </c>
      <c r="AY2136" s="72">
        <v>272.83999999999997</v>
      </c>
      <c r="AZ2136" s="72">
        <v>632.13</v>
      </c>
      <c r="BA2136" s="95">
        <v>58714464</v>
      </c>
      <c r="BB2136" s="95">
        <v>42153024</v>
      </c>
      <c r="BC2136" s="95">
        <v>13618</v>
      </c>
      <c r="BD2136" s="95">
        <v>12875</v>
      </c>
      <c r="BE2136" s="72">
        <v>357.15</v>
      </c>
      <c r="BF2136" s="72">
        <v>294.88</v>
      </c>
      <c r="BG2136" s="72">
        <v>652.03</v>
      </c>
      <c r="BH2136" s="95">
        <v>53653219</v>
      </c>
      <c r="BI2136" s="95">
        <v>41351617</v>
      </c>
      <c r="BJ2136" s="95">
        <v>12519</v>
      </c>
      <c r="BK2136" s="95">
        <v>11686</v>
      </c>
      <c r="BL2136" s="72">
        <v>347.23</v>
      </c>
      <c r="BM2136" s="72">
        <v>316.11</v>
      </c>
      <c r="BN2136" s="72">
        <v>663.34</v>
      </c>
      <c r="BO2136" s="95">
        <v>52422173</v>
      </c>
      <c r="BP2136" s="95">
        <v>44553068</v>
      </c>
      <c r="BQ2136" s="95">
        <v>12581</v>
      </c>
      <c r="BR2136" s="95">
        <v>11745</v>
      </c>
      <c r="BS2136" s="72">
        <v>357.91</v>
      </c>
      <c r="BT2136" s="72">
        <v>338.84</v>
      </c>
      <c r="BU2136" s="72">
        <v>696.75</v>
      </c>
      <c r="BV2136" s="95">
        <v>48892734</v>
      </c>
      <c r="BW2136" s="95">
        <v>42767494.850000001</v>
      </c>
      <c r="BX2136" s="95">
        <v>11384</v>
      </c>
      <c r="BY2136" s="95">
        <v>10518</v>
      </c>
      <c r="BZ2136" s="95">
        <v>13192</v>
      </c>
      <c r="CA2136" s="95">
        <v>13259</v>
      </c>
      <c r="CB2136" s="95">
        <v>12117</v>
      </c>
      <c r="CC2136" s="95">
        <v>12184</v>
      </c>
      <c r="CD2136" s="95">
        <v>10960</v>
      </c>
      <c r="CE2136" s="72">
        <v>650.75523149000003</v>
      </c>
      <c r="CF2136" s="72">
        <v>676.59346364999999</v>
      </c>
      <c r="CG2136" s="72">
        <v>712.40329333</v>
      </c>
      <c r="CH2136" s="72">
        <v>716.50152150999998</v>
      </c>
      <c r="CI2136" s="72">
        <v>731.52548966999996</v>
      </c>
      <c r="CJ2136" s="96">
        <v>0.97050314689999995</v>
      </c>
      <c r="CK2136" s="96">
        <v>0.9342833385</v>
      </c>
      <c r="CL2136" s="96">
        <v>0.9152540508</v>
      </c>
      <c r="CM2136" s="96">
        <v>0.9258040354</v>
      </c>
      <c r="CN2136" s="96">
        <v>0.9524616843</v>
      </c>
      <c r="CO2136" s="96">
        <v>0.99706831220000003</v>
      </c>
      <c r="CP2136" s="96">
        <v>0.94242414450000001</v>
      </c>
      <c r="CQ2136" s="96">
        <v>0.99584056389999998</v>
      </c>
      <c r="CR2136" s="96">
        <v>0.94636033529999997</v>
      </c>
      <c r="CS2136" s="95">
        <v>12772</v>
      </c>
      <c r="CT2136" s="95">
        <v>12924</v>
      </c>
      <c r="CU2136" s="95">
        <v>11802</v>
      </c>
      <c r="CV2136" s="95">
        <v>11760</v>
      </c>
      <c r="CW2136" s="95">
        <v>10542</v>
      </c>
      <c r="CX2136" s="96">
        <v>0.99685498400000006</v>
      </c>
      <c r="CY2136" s="96">
        <v>0.99671246300000005</v>
      </c>
      <c r="CZ2136" s="96">
        <v>0.98223519299999995</v>
      </c>
      <c r="DA2136" s="96">
        <v>0.98878997400000002</v>
      </c>
      <c r="DB2136" s="96">
        <v>1.023603823</v>
      </c>
      <c r="DC2136">
        <v>2013</v>
      </c>
      <c r="DD2136" s="6">
        <v>11936</v>
      </c>
      <c r="DE2136" s="96">
        <v>8.0545035000000008E-3</v>
      </c>
      <c r="DF2136" s="72">
        <v>720.94</v>
      </c>
      <c r="DG2136" s="96">
        <v>1</v>
      </c>
      <c r="DH2136" s="72">
        <v>720.94</v>
      </c>
      <c r="DI2136" s="72">
        <v>762.49853225000004</v>
      </c>
      <c r="DJ2136" s="96">
        <v>1</v>
      </c>
      <c r="DK2136" s="72">
        <v>720.94</v>
      </c>
      <c r="DL2136" s="96">
        <v>1</v>
      </c>
      <c r="DM2136" s="72">
        <v>720.94</v>
      </c>
      <c r="DN2136" s="96">
        <v>1</v>
      </c>
      <c r="DO2136" s="96">
        <v>1.9899E-2</v>
      </c>
      <c r="DP2136" s="72">
        <v>14.35</v>
      </c>
      <c r="DQ2136" s="72">
        <v>706.59</v>
      </c>
      <c r="DR2136" t="s">
        <v>1333</v>
      </c>
      <c r="DT2136" t="s">
        <v>561</v>
      </c>
    </row>
    <row r="2137" spans="1:124" x14ac:dyDescent="0.3">
      <c r="A2137" t="s">
        <v>1334</v>
      </c>
      <c r="B2137">
        <v>36890</v>
      </c>
      <c r="C2137" s="95">
        <v>3396</v>
      </c>
      <c r="D2137" s="95">
        <v>12830022</v>
      </c>
      <c r="E2137" s="95">
        <v>3318</v>
      </c>
      <c r="F2137" s="95">
        <v>10640364</v>
      </c>
      <c r="G2137" s="95">
        <v>410</v>
      </c>
      <c r="H2137" s="95">
        <v>1286907</v>
      </c>
      <c r="I2137" s="95">
        <v>363</v>
      </c>
      <c r="J2137" s="95">
        <v>1271544</v>
      </c>
      <c r="K2137" s="95">
        <v>3326</v>
      </c>
      <c r="L2137" s="95">
        <v>12761940</v>
      </c>
      <c r="M2137" s="95">
        <v>3242</v>
      </c>
      <c r="N2137" s="95">
        <v>10791560</v>
      </c>
      <c r="O2137" s="95">
        <v>424</v>
      </c>
      <c r="P2137" s="95">
        <v>1401757</v>
      </c>
      <c r="Q2137" s="95">
        <v>367</v>
      </c>
      <c r="R2137" s="95">
        <v>1289897</v>
      </c>
      <c r="S2137" s="95">
        <v>2913</v>
      </c>
      <c r="T2137" s="95">
        <v>11428134</v>
      </c>
      <c r="U2137" s="95">
        <v>2810</v>
      </c>
      <c r="V2137" s="95">
        <v>9955345</v>
      </c>
      <c r="W2137" s="95">
        <v>431</v>
      </c>
      <c r="X2137" s="95">
        <v>1817971</v>
      </c>
      <c r="Y2137" s="95">
        <v>372</v>
      </c>
      <c r="Z2137" s="95">
        <v>1824813</v>
      </c>
      <c r="AA2137" s="95">
        <v>2888</v>
      </c>
      <c r="AB2137" s="95">
        <v>12482558</v>
      </c>
      <c r="AC2137" s="95">
        <v>2788</v>
      </c>
      <c r="AD2137" s="95">
        <v>11112990</v>
      </c>
      <c r="AE2137" s="95">
        <v>437</v>
      </c>
      <c r="AF2137" s="95">
        <v>1073257</v>
      </c>
      <c r="AG2137" s="95">
        <v>388</v>
      </c>
      <c r="AH2137" s="95">
        <v>1711047</v>
      </c>
      <c r="AI2137" s="95">
        <v>2636</v>
      </c>
      <c r="AJ2137" s="95">
        <v>9454738</v>
      </c>
      <c r="AK2137" s="95">
        <v>2528</v>
      </c>
      <c r="AL2137" s="95">
        <v>10289125.99</v>
      </c>
      <c r="AM2137" s="95">
        <v>459</v>
      </c>
      <c r="AN2137" s="95">
        <v>1473228</v>
      </c>
      <c r="AO2137" s="95">
        <v>404</v>
      </c>
      <c r="AP2137" s="95">
        <v>1705036</v>
      </c>
      <c r="AQ2137" s="72">
        <v>309.08999999999997</v>
      </c>
      <c r="AR2137" s="72">
        <v>269.67</v>
      </c>
      <c r="AS2137" s="72">
        <v>578.76</v>
      </c>
      <c r="AT2137" s="95">
        <v>14116929</v>
      </c>
      <c r="AU2137" s="95">
        <v>11911908</v>
      </c>
      <c r="AV2137" s="95">
        <v>3806</v>
      </c>
      <c r="AW2137" s="95">
        <v>3681</v>
      </c>
      <c r="AX2137" s="72">
        <v>314.75</v>
      </c>
      <c r="AY2137" s="72">
        <v>278.97000000000003</v>
      </c>
      <c r="AZ2137" s="72">
        <v>593.72</v>
      </c>
      <c r="BA2137" s="95">
        <v>14163697</v>
      </c>
      <c r="BB2137" s="95">
        <v>12081457</v>
      </c>
      <c r="BC2137" s="95">
        <v>3750</v>
      </c>
      <c r="BD2137" s="95">
        <v>3609</v>
      </c>
      <c r="BE2137" s="72">
        <v>330.1</v>
      </c>
      <c r="BF2137" s="72">
        <v>308.51</v>
      </c>
      <c r="BG2137" s="72">
        <v>638.61</v>
      </c>
      <c r="BH2137" s="95">
        <v>13246105</v>
      </c>
      <c r="BI2137" s="95">
        <v>11780158</v>
      </c>
      <c r="BJ2137" s="95">
        <v>3344</v>
      </c>
      <c r="BK2137" s="95">
        <v>3182</v>
      </c>
      <c r="BL2137" s="72">
        <v>339.74</v>
      </c>
      <c r="BM2137" s="72">
        <v>336.48</v>
      </c>
      <c r="BN2137" s="72">
        <v>676.22</v>
      </c>
      <c r="BO2137" s="95">
        <v>13555815</v>
      </c>
      <c r="BP2137" s="95">
        <v>12824037</v>
      </c>
      <c r="BQ2137" s="95">
        <v>3325</v>
      </c>
      <c r="BR2137" s="95">
        <v>3176</v>
      </c>
      <c r="BS2137" s="72">
        <v>294.24</v>
      </c>
      <c r="BT2137" s="72">
        <v>340.9</v>
      </c>
      <c r="BU2137" s="72">
        <v>635.14</v>
      </c>
      <c r="BV2137" s="95">
        <v>10927966</v>
      </c>
      <c r="BW2137" s="95">
        <v>11994161.99</v>
      </c>
      <c r="BX2137" s="95">
        <v>3095</v>
      </c>
      <c r="BY2137" s="95">
        <v>2932</v>
      </c>
      <c r="BZ2137" s="95">
        <v>3746</v>
      </c>
      <c r="CA2137" s="95">
        <v>3682</v>
      </c>
      <c r="CB2137" s="95">
        <v>3266</v>
      </c>
      <c r="CC2137" s="95">
        <v>3254</v>
      </c>
      <c r="CD2137" s="95">
        <v>3015</v>
      </c>
      <c r="CE2137" s="72">
        <v>650.75523149000003</v>
      </c>
      <c r="CF2137" s="72">
        <v>676.59346364999999</v>
      </c>
      <c r="CG2137" s="72">
        <v>712.40329333</v>
      </c>
      <c r="CH2137" s="72">
        <v>716.50152150999998</v>
      </c>
      <c r="CI2137" s="72">
        <v>731.52548966999996</v>
      </c>
      <c r="CJ2137" s="96">
        <v>0.88936664970000001</v>
      </c>
      <c r="CK2137" s="96">
        <v>0.87751365020000005</v>
      </c>
      <c r="CL2137" s="96">
        <v>0.89641640619999996</v>
      </c>
      <c r="CM2137" s="96">
        <v>0.94378027080000004</v>
      </c>
      <c r="CN2137" s="96">
        <v>0.86824042219999997</v>
      </c>
      <c r="CO2137" s="96">
        <v>1.0188269921999999</v>
      </c>
      <c r="CP2137" s="96">
        <v>0.87852352430000002</v>
      </c>
      <c r="CQ2137" s="96">
        <v>0.99584056389999998</v>
      </c>
      <c r="CR2137" s="96">
        <v>0.88219282359999995</v>
      </c>
      <c r="CS2137" s="95">
        <v>3485</v>
      </c>
      <c r="CT2137" s="95">
        <v>3470</v>
      </c>
      <c r="CU2137" s="95">
        <v>3052</v>
      </c>
      <c r="CV2137" s="95">
        <v>3045</v>
      </c>
      <c r="CW2137" s="95">
        <v>2806</v>
      </c>
      <c r="CX2137" s="96">
        <v>1.02046346</v>
      </c>
      <c r="CY2137" s="96">
        <v>1.027970147</v>
      </c>
      <c r="CZ2137" s="96">
        <v>1.0027254219999999</v>
      </c>
      <c r="DA2137" s="96">
        <v>1.0213667200000001</v>
      </c>
      <c r="DB2137" s="96">
        <v>1.0202449119999999</v>
      </c>
      <c r="DC2137">
        <v>2013</v>
      </c>
      <c r="DD2137" s="6">
        <v>3316</v>
      </c>
      <c r="DE2137" s="96">
        <v>4.5943421999999996E-3</v>
      </c>
      <c r="DF2137" s="72">
        <v>674.4</v>
      </c>
      <c r="DG2137" s="96">
        <v>1</v>
      </c>
      <c r="DH2137" s="72">
        <v>674.4</v>
      </c>
      <c r="DI2137" s="72">
        <v>724.35825947000001</v>
      </c>
      <c r="DJ2137" s="96">
        <v>1</v>
      </c>
      <c r="DK2137" s="72">
        <v>674.4</v>
      </c>
      <c r="DL2137" s="96">
        <v>1</v>
      </c>
      <c r="DM2137" s="72">
        <v>674.4</v>
      </c>
      <c r="DN2137" s="96">
        <v>1</v>
      </c>
      <c r="DO2137" s="96">
        <v>1.5207E-2</v>
      </c>
      <c r="DP2137" s="72">
        <v>10.26</v>
      </c>
      <c r="DQ2137" s="72">
        <v>664.14</v>
      </c>
      <c r="DR2137" t="s">
        <v>1334</v>
      </c>
      <c r="DT2137" t="s">
        <v>561</v>
      </c>
    </row>
    <row r="2138" spans="1:124" x14ac:dyDescent="0.3">
      <c r="A2138" t="s">
        <v>582</v>
      </c>
      <c r="B2138">
        <v>37000</v>
      </c>
      <c r="C2138" s="95">
        <v>2423</v>
      </c>
      <c r="D2138" s="95">
        <v>11120909</v>
      </c>
      <c r="E2138" s="95">
        <v>2288</v>
      </c>
      <c r="F2138" s="95">
        <v>8363888</v>
      </c>
      <c r="G2138" s="95">
        <v>835</v>
      </c>
      <c r="H2138" s="95">
        <v>3515580</v>
      </c>
      <c r="I2138" s="95">
        <v>752</v>
      </c>
      <c r="J2138" s="95">
        <v>2456224</v>
      </c>
      <c r="K2138" s="95">
        <v>2541</v>
      </c>
      <c r="L2138" s="95">
        <v>12235444</v>
      </c>
      <c r="M2138" s="95">
        <v>2395</v>
      </c>
      <c r="N2138" s="95">
        <v>8559833</v>
      </c>
      <c r="O2138" s="95">
        <v>880</v>
      </c>
      <c r="P2138" s="95">
        <v>3014726</v>
      </c>
      <c r="Q2138" s="95">
        <v>791</v>
      </c>
      <c r="R2138" s="95">
        <v>2619664</v>
      </c>
      <c r="S2138" s="95">
        <v>2507</v>
      </c>
      <c r="T2138" s="95">
        <v>12201511</v>
      </c>
      <c r="U2138" s="95">
        <v>2356</v>
      </c>
      <c r="V2138" s="95">
        <v>8573840</v>
      </c>
      <c r="W2138" s="95">
        <v>917</v>
      </c>
      <c r="X2138" s="95">
        <v>3256710</v>
      </c>
      <c r="Y2138" s="95">
        <v>815</v>
      </c>
      <c r="Z2138" s="95">
        <v>2862066</v>
      </c>
      <c r="AA2138" s="95">
        <v>2514</v>
      </c>
      <c r="AB2138" s="95">
        <v>11868112</v>
      </c>
      <c r="AC2138" s="95">
        <v>2352</v>
      </c>
      <c r="AD2138" s="95">
        <v>9633472</v>
      </c>
      <c r="AE2138" s="95">
        <v>888</v>
      </c>
      <c r="AF2138" s="95">
        <v>3960677</v>
      </c>
      <c r="AG2138" s="95">
        <v>783</v>
      </c>
      <c r="AH2138" s="95">
        <v>3168014</v>
      </c>
      <c r="AI2138" s="95">
        <v>2552</v>
      </c>
      <c r="AJ2138" s="95">
        <v>11551410</v>
      </c>
      <c r="AK2138" s="95">
        <v>2366</v>
      </c>
      <c r="AL2138" s="95">
        <v>10215406</v>
      </c>
      <c r="AM2138" s="95">
        <v>934</v>
      </c>
      <c r="AN2138" s="95">
        <v>3317704</v>
      </c>
      <c r="AO2138" s="95">
        <v>828</v>
      </c>
      <c r="AP2138" s="95">
        <v>3338357</v>
      </c>
      <c r="AQ2138" s="72">
        <v>374.37</v>
      </c>
      <c r="AR2138" s="72">
        <v>296.60000000000002</v>
      </c>
      <c r="AS2138" s="72">
        <v>670.97</v>
      </c>
      <c r="AT2138" s="95">
        <v>14636489</v>
      </c>
      <c r="AU2138" s="95">
        <v>10820112</v>
      </c>
      <c r="AV2138" s="95">
        <v>3258</v>
      </c>
      <c r="AW2138" s="95">
        <v>3040</v>
      </c>
      <c r="AX2138" s="72">
        <v>371.48</v>
      </c>
      <c r="AY2138" s="72">
        <v>292.41000000000003</v>
      </c>
      <c r="AZ2138" s="72">
        <v>663.89</v>
      </c>
      <c r="BA2138" s="95">
        <v>15250170</v>
      </c>
      <c r="BB2138" s="95">
        <v>11179497</v>
      </c>
      <c r="BC2138" s="95">
        <v>3421</v>
      </c>
      <c r="BD2138" s="95">
        <v>3186</v>
      </c>
      <c r="BE2138" s="72">
        <v>376.22</v>
      </c>
      <c r="BF2138" s="72">
        <v>300.52999999999997</v>
      </c>
      <c r="BG2138" s="72">
        <v>676.75</v>
      </c>
      <c r="BH2138" s="95">
        <v>15458221</v>
      </c>
      <c r="BI2138" s="95">
        <v>11435906</v>
      </c>
      <c r="BJ2138" s="95">
        <v>3424</v>
      </c>
      <c r="BK2138" s="95">
        <v>3171</v>
      </c>
      <c r="BL2138" s="72">
        <v>387.73</v>
      </c>
      <c r="BM2138" s="72">
        <v>340.28</v>
      </c>
      <c r="BN2138" s="72">
        <v>728.01</v>
      </c>
      <c r="BO2138" s="95">
        <v>15828789</v>
      </c>
      <c r="BP2138" s="95">
        <v>12801486</v>
      </c>
      <c r="BQ2138" s="95">
        <v>3402</v>
      </c>
      <c r="BR2138" s="95">
        <v>3135</v>
      </c>
      <c r="BS2138" s="72">
        <v>355.45</v>
      </c>
      <c r="BT2138" s="72">
        <v>353.63</v>
      </c>
      <c r="BU2138" s="72">
        <v>709.08</v>
      </c>
      <c r="BV2138" s="95">
        <v>14869114</v>
      </c>
      <c r="BW2138" s="95">
        <v>13553763</v>
      </c>
      <c r="BX2138" s="95">
        <v>3486</v>
      </c>
      <c r="BY2138" s="95">
        <v>3194</v>
      </c>
      <c r="BZ2138" s="95">
        <v>3154</v>
      </c>
      <c r="CA2138" s="95">
        <v>3308</v>
      </c>
      <c r="CB2138" s="95">
        <v>3302</v>
      </c>
      <c r="CC2138" s="95">
        <v>3275</v>
      </c>
      <c r="CD2138" s="95">
        <v>3343</v>
      </c>
      <c r="CE2138" s="72">
        <v>650.75523149000003</v>
      </c>
      <c r="CF2138" s="72">
        <v>676.59346364999999</v>
      </c>
      <c r="CG2138" s="72">
        <v>712.40329333</v>
      </c>
      <c r="CH2138" s="72">
        <v>716.50152150999998</v>
      </c>
      <c r="CI2138" s="72">
        <v>731.52548966999996</v>
      </c>
      <c r="CJ2138" s="96">
        <v>1.0310635512999999</v>
      </c>
      <c r="CK2138" s="96">
        <v>0.9812243772</v>
      </c>
      <c r="CL2138" s="96">
        <v>0.9499534973</v>
      </c>
      <c r="CM2138" s="96">
        <v>1.0160620433000001</v>
      </c>
      <c r="CN2138" s="96">
        <v>0.96931687280000001</v>
      </c>
      <c r="CO2138" s="96">
        <v>1.0036827668999999</v>
      </c>
      <c r="CP2138" s="96">
        <v>0.98589325329999999</v>
      </c>
      <c r="CQ2138" s="96">
        <v>0.99584056389999998</v>
      </c>
      <c r="CR2138" s="96">
        <v>0.99001099999999997</v>
      </c>
      <c r="CS2138" s="95">
        <v>2976</v>
      </c>
      <c r="CT2138" s="95">
        <v>3154</v>
      </c>
      <c r="CU2138" s="95">
        <v>3161</v>
      </c>
      <c r="CV2138" s="95">
        <v>3142</v>
      </c>
      <c r="CW2138" s="95">
        <v>3206</v>
      </c>
      <c r="CX2138" s="96">
        <v>0.97394468700000003</v>
      </c>
      <c r="CY2138" s="96">
        <v>0.98183753299999998</v>
      </c>
      <c r="CZ2138" s="96">
        <v>1.0295468860000001</v>
      </c>
      <c r="DA2138" s="96">
        <v>1.0039256190000001</v>
      </c>
      <c r="DB2138" s="96">
        <v>1.027039246</v>
      </c>
      <c r="DC2138">
        <v>2013</v>
      </c>
      <c r="DD2138" s="6">
        <v>3145.2</v>
      </c>
      <c r="DE2138" s="96">
        <v>1.5956735000000001E-3</v>
      </c>
      <c r="DF2138" s="72">
        <v>759.11</v>
      </c>
      <c r="DG2138" s="96">
        <v>1</v>
      </c>
      <c r="DH2138" s="72">
        <v>759.11</v>
      </c>
      <c r="DI2138" s="72">
        <v>798.48253765000004</v>
      </c>
      <c r="DJ2138" s="96">
        <v>1</v>
      </c>
      <c r="DK2138" s="72">
        <v>759.11</v>
      </c>
      <c r="DL2138" s="96">
        <v>1</v>
      </c>
      <c r="DM2138" s="72">
        <v>759.11</v>
      </c>
      <c r="DN2138" s="96">
        <v>1</v>
      </c>
      <c r="DO2138" s="96">
        <v>5.1060000000000003E-3</v>
      </c>
      <c r="DP2138" s="72">
        <v>3.88</v>
      </c>
      <c r="DQ2138" s="72">
        <v>755.23</v>
      </c>
      <c r="DR2138" t="s">
        <v>582</v>
      </c>
      <c r="DT2138" t="s">
        <v>1335</v>
      </c>
    </row>
    <row r="2139" spans="1:124" x14ac:dyDescent="0.3">
      <c r="A2139" t="s">
        <v>1336</v>
      </c>
      <c r="B2139">
        <v>37010</v>
      </c>
      <c r="C2139" s="95">
        <v>1096</v>
      </c>
      <c r="D2139" s="95">
        <v>4474415</v>
      </c>
      <c r="E2139" s="95">
        <v>1071</v>
      </c>
      <c r="F2139" s="95">
        <v>3503431</v>
      </c>
      <c r="G2139" s="95">
        <v>116</v>
      </c>
      <c r="H2139" s="95">
        <v>457850</v>
      </c>
      <c r="I2139" s="95">
        <v>104</v>
      </c>
      <c r="J2139" s="95">
        <v>360148</v>
      </c>
      <c r="K2139" s="95">
        <v>1120</v>
      </c>
      <c r="L2139" s="95">
        <v>4669819</v>
      </c>
      <c r="M2139" s="95">
        <v>1094</v>
      </c>
      <c r="N2139" s="95">
        <v>4057071</v>
      </c>
      <c r="O2139" s="95">
        <v>115</v>
      </c>
      <c r="P2139" s="95">
        <v>439556</v>
      </c>
      <c r="Q2139" s="95">
        <v>100</v>
      </c>
      <c r="R2139" s="95">
        <v>281964</v>
      </c>
      <c r="S2139" s="95">
        <v>1094</v>
      </c>
      <c r="T2139" s="95">
        <v>4581847</v>
      </c>
      <c r="U2139" s="95">
        <v>1068</v>
      </c>
      <c r="V2139" s="95">
        <v>4367715</v>
      </c>
      <c r="W2139" s="95">
        <v>114</v>
      </c>
      <c r="X2139" s="95">
        <v>330448</v>
      </c>
      <c r="Y2139" s="95">
        <v>99</v>
      </c>
      <c r="Z2139" s="95">
        <v>323108</v>
      </c>
      <c r="AA2139" s="95">
        <v>1094</v>
      </c>
      <c r="AB2139" s="95">
        <v>4751173</v>
      </c>
      <c r="AC2139" s="95">
        <v>1065</v>
      </c>
      <c r="AD2139" s="95">
        <v>4728242</v>
      </c>
      <c r="AE2139" s="95">
        <v>105</v>
      </c>
      <c r="AF2139" s="95">
        <v>414030</v>
      </c>
      <c r="AG2139" s="95">
        <v>91</v>
      </c>
      <c r="AH2139" s="95">
        <v>357620</v>
      </c>
      <c r="AI2139" s="95">
        <v>1072</v>
      </c>
      <c r="AJ2139" s="95">
        <v>4321501</v>
      </c>
      <c r="AK2139" s="95">
        <v>1040</v>
      </c>
      <c r="AL2139" s="95">
        <v>4340772</v>
      </c>
      <c r="AM2139" s="95">
        <v>115</v>
      </c>
      <c r="AN2139" s="95">
        <v>281382</v>
      </c>
      <c r="AO2139" s="95">
        <v>99</v>
      </c>
      <c r="AP2139" s="95">
        <v>358714</v>
      </c>
      <c r="AQ2139" s="72">
        <v>339.13</v>
      </c>
      <c r="AR2139" s="72">
        <v>274.01</v>
      </c>
      <c r="AS2139" s="72">
        <v>613.14</v>
      </c>
      <c r="AT2139" s="95">
        <v>4932265</v>
      </c>
      <c r="AU2139" s="95">
        <v>3863579</v>
      </c>
      <c r="AV2139" s="95">
        <v>1212</v>
      </c>
      <c r="AW2139" s="95">
        <v>1175</v>
      </c>
      <c r="AX2139" s="72">
        <v>344.76</v>
      </c>
      <c r="AY2139" s="72">
        <v>302.83999999999997</v>
      </c>
      <c r="AZ2139" s="72">
        <v>647.6</v>
      </c>
      <c r="BA2139" s="95">
        <v>5109375</v>
      </c>
      <c r="BB2139" s="95">
        <v>4339035</v>
      </c>
      <c r="BC2139" s="95">
        <v>1235</v>
      </c>
      <c r="BD2139" s="95">
        <v>1194</v>
      </c>
      <c r="BE2139" s="72">
        <v>338.87</v>
      </c>
      <c r="BF2139" s="72">
        <v>334.96</v>
      </c>
      <c r="BG2139" s="72">
        <v>673.83</v>
      </c>
      <c r="BH2139" s="95">
        <v>4912295</v>
      </c>
      <c r="BI2139" s="95">
        <v>4690823</v>
      </c>
      <c r="BJ2139" s="95">
        <v>1208</v>
      </c>
      <c r="BK2139" s="95">
        <v>1167</v>
      </c>
      <c r="BL2139" s="72">
        <v>358.99</v>
      </c>
      <c r="BM2139" s="72">
        <v>366.63</v>
      </c>
      <c r="BN2139" s="72">
        <v>725.62</v>
      </c>
      <c r="BO2139" s="95">
        <v>5165203</v>
      </c>
      <c r="BP2139" s="95">
        <v>5085862</v>
      </c>
      <c r="BQ2139" s="95">
        <v>1199</v>
      </c>
      <c r="BR2139" s="95">
        <v>1156</v>
      </c>
      <c r="BS2139" s="72">
        <v>323.14999999999998</v>
      </c>
      <c r="BT2139" s="72">
        <v>343.83</v>
      </c>
      <c r="BU2139" s="72">
        <v>666.98</v>
      </c>
      <c r="BV2139" s="95">
        <v>4602883</v>
      </c>
      <c r="BW2139" s="95">
        <v>4699486</v>
      </c>
      <c r="BX2139" s="95">
        <v>1187</v>
      </c>
      <c r="BY2139" s="95">
        <v>1139</v>
      </c>
      <c r="BZ2139" s="95">
        <v>1194</v>
      </c>
      <c r="CA2139" s="95">
        <v>1215</v>
      </c>
      <c r="CB2139" s="95">
        <v>1188</v>
      </c>
      <c r="CC2139" s="95">
        <v>1179</v>
      </c>
      <c r="CD2139" s="95">
        <v>1164</v>
      </c>
      <c r="CE2139" s="72">
        <v>650.75523149000003</v>
      </c>
      <c r="CF2139" s="72">
        <v>676.59346364999999</v>
      </c>
      <c r="CG2139" s="72">
        <v>712.40329333</v>
      </c>
      <c r="CH2139" s="72">
        <v>716.50152150999998</v>
      </c>
      <c r="CI2139" s="72">
        <v>731.52548966999996</v>
      </c>
      <c r="CJ2139" s="96">
        <v>0.94219757339999999</v>
      </c>
      <c r="CK2139" s="96">
        <v>0.95714788100000003</v>
      </c>
      <c r="CL2139" s="96">
        <v>0.9458546954</v>
      </c>
      <c r="CM2139" s="96">
        <v>1.0127263909999999</v>
      </c>
      <c r="CN2139" s="96">
        <v>0.91176590479999997</v>
      </c>
      <c r="CO2139" s="96">
        <v>0.92721895249999997</v>
      </c>
      <c r="CP2139" s="96">
        <v>1.0288168577000001</v>
      </c>
      <c r="CQ2139" s="96">
        <v>0.99584056389999998</v>
      </c>
      <c r="CR2139" s="96">
        <v>1.0331138820000001</v>
      </c>
      <c r="CS2139" s="95">
        <v>1143</v>
      </c>
      <c r="CT2139" s="95">
        <v>1175</v>
      </c>
      <c r="CU2139" s="95">
        <v>1169</v>
      </c>
      <c r="CV2139" s="95">
        <v>1152</v>
      </c>
      <c r="CW2139" s="95">
        <v>1127</v>
      </c>
      <c r="CX2139" s="96">
        <v>0.89306519399999995</v>
      </c>
      <c r="CY2139" s="96">
        <v>0.90920001800000005</v>
      </c>
      <c r="CZ2139" s="96">
        <v>0.94974533400000005</v>
      </c>
      <c r="DA2139" s="96">
        <v>0.95053955300000004</v>
      </c>
      <c r="DB2139" s="96">
        <v>0.93344017899999998</v>
      </c>
      <c r="DC2139">
        <v>2013</v>
      </c>
      <c r="DD2139" s="6">
        <v>1166.2</v>
      </c>
      <c r="DE2139" s="96">
        <v>8.8333940000000005E-4</v>
      </c>
      <c r="DF2139" s="72">
        <v>792.72</v>
      </c>
      <c r="DG2139" s="96">
        <v>1</v>
      </c>
      <c r="DH2139" s="72">
        <v>792.72</v>
      </c>
      <c r="DI2139" s="72">
        <v>798.48253765000004</v>
      </c>
      <c r="DJ2139" s="96">
        <v>1</v>
      </c>
      <c r="DK2139" s="72">
        <v>792.72</v>
      </c>
      <c r="DL2139" s="96">
        <v>1</v>
      </c>
      <c r="DM2139" s="72">
        <v>792.72</v>
      </c>
      <c r="DN2139" s="96">
        <v>1</v>
      </c>
      <c r="DO2139" s="96">
        <v>2.1489999999999999E-3</v>
      </c>
      <c r="DP2139" s="72">
        <v>1.7</v>
      </c>
      <c r="DQ2139" s="72">
        <v>791.02</v>
      </c>
      <c r="DR2139" t="s">
        <v>1336</v>
      </c>
      <c r="DT2139" t="s">
        <v>1335</v>
      </c>
    </row>
    <row r="2140" spans="1:124" x14ac:dyDescent="0.3">
      <c r="A2140" t="s">
        <v>1337</v>
      </c>
      <c r="B2140">
        <v>37020</v>
      </c>
      <c r="C2140" s="95">
        <v>1738</v>
      </c>
      <c r="D2140" s="95">
        <v>9429645</v>
      </c>
      <c r="E2140" s="95">
        <v>1657</v>
      </c>
      <c r="F2140" s="95">
        <v>7645552</v>
      </c>
      <c r="G2140" s="95">
        <v>410</v>
      </c>
      <c r="H2140" s="95">
        <v>1607117</v>
      </c>
      <c r="I2140" s="95">
        <v>369</v>
      </c>
      <c r="J2140" s="95">
        <v>1278002</v>
      </c>
      <c r="K2140" s="95">
        <v>1799</v>
      </c>
      <c r="L2140" s="95">
        <v>8996063</v>
      </c>
      <c r="M2140" s="95">
        <v>1716</v>
      </c>
      <c r="N2140" s="95">
        <v>8550540</v>
      </c>
      <c r="O2140" s="95">
        <v>441</v>
      </c>
      <c r="P2140" s="95">
        <v>1727131</v>
      </c>
      <c r="Q2140" s="95">
        <v>396</v>
      </c>
      <c r="R2140" s="95">
        <v>1554765</v>
      </c>
      <c r="S2140" s="95">
        <v>1786</v>
      </c>
      <c r="T2140" s="95">
        <v>7864131</v>
      </c>
      <c r="U2140" s="95">
        <v>1693</v>
      </c>
      <c r="V2140" s="95">
        <v>8746169</v>
      </c>
      <c r="W2140" s="95">
        <v>461</v>
      </c>
      <c r="X2140" s="95">
        <v>1618010</v>
      </c>
      <c r="Y2140" s="95">
        <v>411</v>
      </c>
      <c r="Z2140" s="95">
        <v>1723625</v>
      </c>
      <c r="AA2140" s="95">
        <v>1775</v>
      </c>
      <c r="AB2140" s="95">
        <v>9055801</v>
      </c>
      <c r="AC2140" s="95">
        <v>1683</v>
      </c>
      <c r="AD2140" s="95">
        <v>10819642</v>
      </c>
      <c r="AE2140" s="95">
        <v>461</v>
      </c>
      <c r="AF2140" s="95">
        <v>1599005</v>
      </c>
      <c r="AG2140" s="95">
        <v>421</v>
      </c>
      <c r="AH2140" s="95">
        <v>2359354</v>
      </c>
      <c r="AI2140" s="95">
        <v>1783</v>
      </c>
      <c r="AJ2140" s="95">
        <v>7986719</v>
      </c>
      <c r="AK2140" s="95">
        <v>1693</v>
      </c>
      <c r="AL2140" s="95">
        <v>10935441</v>
      </c>
      <c r="AM2140" s="95">
        <v>461</v>
      </c>
      <c r="AN2140" s="95">
        <v>1850760</v>
      </c>
      <c r="AO2140" s="95">
        <v>421</v>
      </c>
      <c r="AP2140" s="95">
        <v>2462737</v>
      </c>
      <c r="AQ2140" s="72">
        <v>428.18</v>
      </c>
      <c r="AR2140" s="72">
        <v>367.04</v>
      </c>
      <c r="AS2140" s="72">
        <v>795.22</v>
      </c>
      <c r="AT2140" s="95">
        <v>11036762</v>
      </c>
      <c r="AU2140" s="95">
        <v>8923554</v>
      </c>
      <c r="AV2140" s="95">
        <v>2148</v>
      </c>
      <c r="AW2140" s="95">
        <v>2026</v>
      </c>
      <c r="AX2140" s="72">
        <v>398.93</v>
      </c>
      <c r="AY2140" s="72">
        <v>398.73</v>
      </c>
      <c r="AZ2140" s="72">
        <v>797.66</v>
      </c>
      <c r="BA2140" s="95">
        <v>10723194</v>
      </c>
      <c r="BB2140" s="95">
        <v>10105305</v>
      </c>
      <c r="BC2140" s="95">
        <v>2240</v>
      </c>
      <c r="BD2140" s="95">
        <v>2112</v>
      </c>
      <c r="BE2140" s="72">
        <v>351.66</v>
      </c>
      <c r="BF2140" s="72">
        <v>414.68</v>
      </c>
      <c r="BG2140" s="72">
        <v>766.34</v>
      </c>
      <c r="BH2140" s="95">
        <v>9482141</v>
      </c>
      <c r="BI2140" s="95">
        <v>10469794</v>
      </c>
      <c r="BJ2140" s="95">
        <v>2247</v>
      </c>
      <c r="BK2140" s="95">
        <v>2104</v>
      </c>
      <c r="BL2140" s="72">
        <v>397.09</v>
      </c>
      <c r="BM2140" s="72">
        <v>521.98</v>
      </c>
      <c r="BN2140" s="72">
        <v>919.07</v>
      </c>
      <c r="BO2140" s="95">
        <v>10654806</v>
      </c>
      <c r="BP2140" s="95">
        <v>13178996</v>
      </c>
      <c r="BQ2140" s="95">
        <v>2236</v>
      </c>
      <c r="BR2140" s="95">
        <v>2104</v>
      </c>
      <c r="BS2140" s="72">
        <v>365.33</v>
      </c>
      <c r="BT2140" s="72">
        <v>528.15</v>
      </c>
      <c r="BU2140" s="72">
        <v>893.48</v>
      </c>
      <c r="BV2140" s="95">
        <v>9837479</v>
      </c>
      <c r="BW2140" s="95">
        <v>13398178</v>
      </c>
      <c r="BX2140" s="95">
        <v>2244</v>
      </c>
      <c r="BY2140" s="95">
        <v>2114</v>
      </c>
      <c r="BZ2140" s="95">
        <v>2090</v>
      </c>
      <c r="CA2140" s="95">
        <v>2178</v>
      </c>
      <c r="CB2140" s="95">
        <v>2178</v>
      </c>
      <c r="CC2140" s="95">
        <v>2173</v>
      </c>
      <c r="CD2140" s="95">
        <v>2180</v>
      </c>
      <c r="CE2140" s="72">
        <v>650.75523149000003</v>
      </c>
      <c r="CF2140" s="72">
        <v>676.59346364999999</v>
      </c>
      <c r="CG2140" s="72">
        <v>712.40329333</v>
      </c>
      <c r="CH2140" s="72">
        <v>716.50152150999998</v>
      </c>
      <c r="CI2140" s="72">
        <v>731.52548966999996</v>
      </c>
      <c r="CJ2140" s="96">
        <v>1.2219955546000001</v>
      </c>
      <c r="CK2140" s="96">
        <v>1.1789354211</v>
      </c>
      <c r="CL2140" s="96">
        <v>1.0757109171000001</v>
      </c>
      <c r="CM2140" s="96">
        <v>1.2827188393</v>
      </c>
      <c r="CN2140" s="96">
        <v>1.2213928462999999</v>
      </c>
      <c r="CO2140" s="96">
        <v>0.97600968690000001</v>
      </c>
      <c r="CP2140" s="96">
        <v>1.2255520942</v>
      </c>
      <c r="CQ2140" s="96">
        <v>0.99584056389999998</v>
      </c>
      <c r="CR2140" s="96">
        <v>1.2306708157999999</v>
      </c>
      <c r="CS2140" s="95">
        <v>2371</v>
      </c>
      <c r="CT2140" s="95">
        <v>2504</v>
      </c>
      <c r="CU2140" s="95">
        <v>2506</v>
      </c>
      <c r="CV2140" s="95">
        <v>2542</v>
      </c>
      <c r="CW2140" s="95">
        <v>2594</v>
      </c>
      <c r="CX2140" s="96">
        <v>0.88452160599999996</v>
      </c>
      <c r="CY2140" s="96">
        <v>0.92660510799999996</v>
      </c>
      <c r="CZ2140" s="96">
        <v>0.98171752099999998</v>
      </c>
      <c r="DA2140" s="96">
        <v>0.99386708199999996</v>
      </c>
      <c r="DB2140" s="96">
        <v>1.0843096000000001</v>
      </c>
      <c r="DC2140">
        <v>2013</v>
      </c>
      <c r="DD2140" s="6">
        <v>2092</v>
      </c>
      <c r="DE2140" s="96">
        <v>2.4046238000000001E-3</v>
      </c>
      <c r="DF2140" s="72">
        <v>942.87</v>
      </c>
      <c r="DG2140" s="96">
        <v>1</v>
      </c>
      <c r="DH2140" s="72">
        <v>942.87</v>
      </c>
      <c r="DI2140" s="72">
        <v>798.48253765000004</v>
      </c>
      <c r="DJ2140" s="96">
        <v>1</v>
      </c>
      <c r="DK2140" s="72">
        <v>942.87</v>
      </c>
      <c r="DL2140" s="96">
        <v>1</v>
      </c>
      <c r="DM2140" s="72">
        <v>942.87</v>
      </c>
      <c r="DN2140" s="96">
        <v>1</v>
      </c>
      <c r="DO2140" s="96">
        <v>6.3899999999999998E-3</v>
      </c>
      <c r="DP2140" s="72">
        <v>6.02</v>
      </c>
      <c r="DQ2140" s="72">
        <v>936.85</v>
      </c>
      <c r="DR2140" t="s">
        <v>1337</v>
      </c>
      <c r="DT2140" t="s">
        <v>1335</v>
      </c>
    </row>
    <row r="2141" spans="1:124" x14ac:dyDescent="0.3">
      <c r="A2141" t="s">
        <v>1338</v>
      </c>
      <c r="B2141">
        <v>37030</v>
      </c>
      <c r="C2141" s="95">
        <v>803</v>
      </c>
      <c r="D2141" s="95">
        <v>2740152</v>
      </c>
      <c r="E2141" s="95">
        <v>782</v>
      </c>
      <c r="F2141" s="95">
        <v>2428509</v>
      </c>
      <c r="G2141" s="95">
        <v>68</v>
      </c>
      <c r="H2141" s="95">
        <v>163158</v>
      </c>
      <c r="I2141" s="95">
        <v>63</v>
      </c>
      <c r="J2141" s="95">
        <v>270911</v>
      </c>
      <c r="K2141" s="95">
        <v>794</v>
      </c>
      <c r="L2141" s="95">
        <v>3352729</v>
      </c>
      <c r="M2141" s="95">
        <v>766</v>
      </c>
      <c r="N2141" s="95">
        <v>2676088</v>
      </c>
      <c r="O2141" s="95">
        <v>72</v>
      </c>
      <c r="P2141" s="95">
        <v>311325</v>
      </c>
      <c r="Q2141" s="95">
        <v>66</v>
      </c>
      <c r="R2141" s="95">
        <v>284678</v>
      </c>
      <c r="S2141" s="95">
        <v>785</v>
      </c>
      <c r="T2141" s="95">
        <v>2914281</v>
      </c>
      <c r="U2141" s="95">
        <v>747</v>
      </c>
      <c r="V2141" s="95">
        <v>2625490</v>
      </c>
      <c r="W2141" s="95">
        <v>67</v>
      </c>
      <c r="X2141" s="95">
        <v>201245</v>
      </c>
      <c r="Y2141" s="95">
        <v>60</v>
      </c>
      <c r="Z2141" s="95">
        <v>222395</v>
      </c>
      <c r="AA2141" s="95">
        <v>764</v>
      </c>
      <c r="AB2141" s="95">
        <v>3321567</v>
      </c>
      <c r="AC2141" s="95">
        <v>720</v>
      </c>
      <c r="AD2141" s="95">
        <v>2623890</v>
      </c>
      <c r="AE2141" s="95">
        <v>69</v>
      </c>
      <c r="AF2141" s="95">
        <v>182555</v>
      </c>
      <c r="AG2141" s="95">
        <v>63</v>
      </c>
      <c r="AH2141" s="95">
        <v>273201</v>
      </c>
      <c r="AI2141" s="95">
        <v>775</v>
      </c>
      <c r="AJ2141" s="95">
        <v>3754863</v>
      </c>
      <c r="AK2141" s="95">
        <v>729</v>
      </c>
      <c r="AL2141" s="95">
        <v>2853629</v>
      </c>
      <c r="AM2141" s="95">
        <v>68</v>
      </c>
      <c r="AN2141" s="95">
        <v>179244</v>
      </c>
      <c r="AO2141" s="95">
        <v>63</v>
      </c>
      <c r="AP2141" s="95">
        <v>313536</v>
      </c>
      <c r="AQ2141" s="72">
        <v>277.77999999999997</v>
      </c>
      <c r="AR2141" s="72">
        <v>266.20999999999998</v>
      </c>
      <c r="AS2141" s="72">
        <v>543.99</v>
      </c>
      <c r="AT2141" s="95">
        <v>2903310</v>
      </c>
      <c r="AU2141" s="95">
        <v>2699420</v>
      </c>
      <c r="AV2141" s="95">
        <v>871</v>
      </c>
      <c r="AW2141" s="95">
        <v>845</v>
      </c>
      <c r="AX2141" s="72">
        <v>352.58</v>
      </c>
      <c r="AY2141" s="72">
        <v>296.55</v>
      </c>
      <c r="AZ2141" s="72">
        <v>649.13</v>
      </c>
      <c r="BA2141" s="95">
        <v>3664054</v>
      </c>
      <c r="BB2141" s="95">
        <v>2960766</v>
      </c>
      <c r="BC2141" s="95">
        <v>866</v>
      </c>
      <c r="BD2141" s="95">
        <v>832</v>
      </c>
      <c r="BE2141" s="72">
        <v>304.73</v>
      </c>
      <c r="BF2141" s="72">
        <v>294.08</v>
      </c>
      <c r="BG2141" s="72">
        <v>598.80999999999995</v>
      </c>
      <c r="BH2141" s="95">
        <v>3115526</v>
      </c>
      <c r="BI2141" s="95">
        <v>2847885</v>
      </c>
      <c r="BJ2141" s="95">
        <v>852</v>
      </c>
      <c r="BK2141" s="95">
        <v>807</v>
      </c>
      <c r="BL2141" s="72">
        <v>350.55</v>
      </c>
      <c r="BM2141" s="72">
        <v>308.33</v>
      </c>
      <c r="BN2141" s="72">
        <v>658.88</v>
      </c>
      <c r="BO2141" s="95">
        <v>3504122</v>
      </c>
      <c r="BP2141" s="95">
        <v>2897091</v>
      </c>
      <c r="BQ2141" s="95">
        <v>833</v>
      </c>
      <c r="BR2141" s="95">
        <v>783</v>
      </c>
      <c r="BS2141" s="72">
        <v>388.9</v>
      </c>
      <c r="BT2141" s="72">
        <v>333.25</v>
      </c>
      <c r="BU2141" s="72">
        <v>722.15</v>
      </c>
      <c r="BV2141" s="95">
        <v>3934107</v>
      </c>
      <c r="BW2141" s="95">
        <v>3167165</v>
      </c>
      <c r="BX2141" s="95">
        <v>843</v>
      </c>
      <c r="BY2141" s="95">
        <v>792</v>
      </c>
      <c r="BZ2141" s="95">
        <v>859</v>
      </c>
      <c r="CA2141" s="95">
        <v>850</v>
      </c>
      <c r="CB2141" s="95">
        <v>830</v>
      </c>
      <c r="CC2141" s="95">
        <v>809</v>
      </c>
      <c r="CD2141" s="95">
        <v>818</v>
      </c>
      <c r="CE2141" s="72">
        <v>650.75523149000003</v>
      </c>
      <c r="CF2141" s="72">
        <v>676.59346364999999</v>
      </c>
      <c r="CG2141" s="72">
        <v>712.40329333</v>
      </c>
      <c r="CH2141" s="72">
        <v>716.50152150999998</v>
      </c>
      <c r="CI2141" s="72">
        <v>731.52548966999996</v>
      </c>
      <c r="CJ2141" s="96">
        <v>0.83593642229999998</v>
      </c>
      <c r="CK2141" s="96">
        <v>0.95940920929999995</v>
      </c>
      <c r="CL2141" s="96">
        <v>0.84054917429999998</v>
      </c>
      <c r="CM2141" s="96">
        <v>0.91957934519999995</v>
      </c>
      <c r="CN2141" s="96">
        <v>0.98718364599999997</v>
      </c>
      <c r="CO2141" s="96">
        <v>0.88166862329999995</v>
      </c>
      <c r="CP2141" s="96">
        <v>1.0304682909</v>
      </c>
      <c r="CQ2141" s="96">
        <v>0.99584056389999998</v>
      </c>
      <c r="CR2141" s="96">
        <v>1.0347722127000001</v>
      </c>
      <c r="CS2141" s="95">
        <v>872</v>
      </c>
      <c r="CT2141" s="95">
        <v>869</v>
      </c>
      <c r="CU2141" s="95">
        <v>844</v>
      </c>
      <c r="CV2141" s="95">
        <v>824</v>
      </c>
      <c r="CW2141" s="95">
        <v>833</v>
      </c>
      <c r="CX2141" s="96">
        <v>0.88725699800000002</v>
      </c>
      <c r="CY2141" s="96">
        <v>0.87929109000000005</v>
      </c>
      <c r="CZ2141" s="96">
        <v>0.88042323099999997</v>
      </c>
      <c r="DA2141" s="96">
        <v>0.89887032899999997</v>
      </c>
      <c r="DB2141" s="96">
        <v>0.86254487700000004</v>
      </c>
      <c r="DC2141">
        <v>2013</v>
      </c>
      <c r="DD2141" s="6">
        <v>811.8</v>
      </c>
      <c r="DE2141" s="96">
        <v>2.4580789000000001E-3</v>
      </c>
      <c r="DF2141" s="72">
        <v>792.74</v>
      </c>
      <c r="DG2141" s="96">
        <v>1</v>
      </c>
      <c r="DH2141" s="72">
        <v>792.74</v>
      </c>
      <c r="DI2141" s="72">
        <v>798.48253765000004</v>
      </c>
      <c r="DJ2141" s="96">
        <v>0.90099944509999996</v>
      </c>
      <c r="DK2141" s="72">
        <v>793.30851441000004</v>
      </c>
      <c r="DL2141" s="96">
        <v>1.0059660478000001</v>
      </c>
      <c r="DM2141" s="72">
        <v>798.04143090000002</v>
      </c>
      <c r="DN2141" s="96">
        <v>1</v>
      </c>
      <c r="DO2141" s="96">
        <v>6.3280000000000003E-3</v>
      </c>
      <c r="DP2141" s="72">
        <v>5.05</v>
      </c>
      <c r="DQ2141" s="72">
        <v>792.99</v>
      </c>
      <c r="DR2141" t="s">
        <v>1338</v>
      </c>
      <c r="DT2141" t="s">
        <v>1335</v>
      </c>
    </row>
    <row r="2142" spans="1:124" x14ac:dyDescent="0.3">
      <c r="A2142" t="s">
        <v>1339</v>
      </c>
      <c r="B2142">
        <v>37040</v>
      </c>
      <c r="C2142" s="95">
        <v>2491</v>
      </c>
      <c r="D2142" s="95">
        <v>12677362</v>
      </c>
      <c r="E2142" s="95">
        <v>2430</v>
      </c>
      <c r="F2142" s="95">
        <v>8464852</v>
      </c>
      <c r="G2142" s="95">
        <v>469</v>
      </c>
      <c r="H2142" s="95">
        <v>1917274</v>
      </c>
      <c r="I2142" s="95">
        <v>432</v>
      </c>
      <c r="J2142" s="95">
        <v>1735593</v>
      </c>
      <c r="K2142" s="95">
        <v>2529</v>
      </c>
      <c r="L2142" s="95">
        <v>13236383</v>
      </c>
      <c r="M2142" s="95">
        <v>2460</v>
      </c>
      <c r="N2142" s="95">
        <v>9205720</v>
      </c>
      <c r="O2142" s="95">
        <v>485</v>
      </c>
      <c r="P2142" s="95">
        <v>1831875</v>
      </c>
      <c r="Q2142" s="95">
        <v>452</v>
      </c>
      <c r="R2142" s="95">
        <v>1745908</v>
      </c>
      <c r="S2142" s="95">
        <v>2518</v>
      </c>
      <c r="T2142" s="95">
        <v>12333056</v>
      </c>
      <c r="U2142" s="95">
        <v>2438</v>
      </c>
      <c r="V2142" s="95">
        <v>9840255</v>
      </c>
      <c r="W2142" s="95">
        <v>490</v>
      </c>
      <c r="X2142" s="95">
        <v>1773457</v>
      </c>
      <c r="Y2142" s="95">
        <v>460</v>
      </c>
      <c r="Z2142" s="95">
        <v>1793834</v>
      </c>
      <c r="AA2142" s="95">
        <v>2483</v>
      </c>
      <c r="AB2142" s="95">
        <v>11450089</v>
      </c>
      <c r="AC2142" s="95">
        <v>2398</v>
      </c>
      <c r="AD2142" s="95">
        <v>10193382</v>
      </c>
      <c r="AE2142" s="95">
        <v>477</v>
      </c>
      <c r="AF2142" s="95">
        <v>2047681</v>
      </c>
      <c r="AG2142" s="95">
        <v>448</v>
      </c>
      <c r="AH2142" s="95">
        <v>2147609</v>
      </c>
      <c r="AI2142" s="95">
        <v>2449</v>
      </c>
      <c r="AJ2142" s="95">
        <v>10852312</v>
      </c>
      <c r="AK2142" s="95">
        <v>2348</v>
      </c>
      <c r="AL2142" s="95">
        <v>10385963.619999999</v>
      </c>
      <c r="AM2142" s="95">
        <v>491</v>
      </c>
      <c r="AN2142" s="95">
        <v>2116309</v>
      </c>
      <c r="AO2142" s="95">
        <v>460</v>
      </c>
      <c r="AP2142" s="95">
        <v>2189527</v>
      </c>
      <c r="AQ2142" s="72">
        <v>410.89</v>
      </c>
      <c r="AR2142" s="72">
        <v>297.01</v>
      </c>
      <c r="AS2142" s="72">
        <v>707.9</v>
      </c>
      <c r="AT2142" s="95">
        <v>14594636</v>
      </c>
      <c r="AU2142" s="95">
        <v>10200445</v>
      </c>
      <c r="AV2142" s="95">
        <v>2960</v>
      </c>
      <c r="AW2142" s="95">
        <v>2862</v>
      </c>
      <c r="AX2142" s="72">
        <v>416.62</v>
      </c>
      <c r="AY2142" s="72">
        <v>313.41000000000003</v>
      </c>
      <c r="AZ2142" s="72">
        <v>730.03</v>
      </c>
      <c r="BA2142" s="95">
        <v>15068258</v>
      </c>
      <c r="BB2142" s="95">
        <v>10951628</v>
      </c>
      <c r="BC2142" s="95">
        <v>3014</v>
      </c>
      <c r="BD2142" s="95">
        <v>2912</v>
      </c>
      <c r="BE2142" s="72">
        <v>390.81</v>
      </c>
      <c r="BF2142" s="72">
        <v>334.54</v>
      </c>
      <c r="BG2142" s="72">
        <v>725.35</v>
      </c>
      <c r="BH2142" s="95">
        <v>14106513</v>
      </c>
      <c r="BI2142" s="95">
        <v>11634089</v>
      </c>
      <c r="BJ2142" s="95">
        <v>3008</v>
      </c>
      <c r="BK2142" s="95">
        <v>2898</v>
      </c>
      <c r="BL2142" s="72">
        <v>380</v>
      </c>
      <c r="BM2142" s="72">
        <v>361.35</v>
      </c>
      <c r="BN2142" s="72">
        <v>741.35</v>
      </c>
      <c r="BO2142" s="95">
        <v>13497770</v>
      </c>
      <c r="BP2142" s="95">
        <v>12340991</v>
      </c>
      <c r="BQ2142" s="95">
        <v>2960</v>
      </c>
      <c r="BR2142" s="95">
        <v>2846</v>
      </c>
      <c r="BS2142" s="72">
        <v>367.59</v>
      </c>
      <c r="BT2142" s="72">
        <v>373.2</v>
      </c>
      <c r="BU2142" s="72">
        <v>740.79</v>
      </c>
      <c r="BV2142" s="95">
        <v>12968621</v>
      </c>
      <c r="BW2142" s="95">
        <v>12575490.619999999</v>
      </c>
      <c r="BX2142" s="95">
        <v>2940</v>
      </c>
      <c r="BY2142" s="95">
        <v>2808</v>
      </c>
      <c r="BZ2142" s="95">
        <v>2913</v>
      </c>
      <c r="CA2142" s="95">
        <v>2965</v>
      </c>
      <c r="CB2142" s="95">
        <v>2955</v>
      </c>
      <c r="CC2142" s="95">
        <v>2906</v>
      </c>
      <c r="CD2142" s="95">
        <v>2875</v>
      </c>
      <c r="CE2142" s="72">
        <v>650.75523149000003</v>
      </c>
      <c r="CF2142" s="72">
        <v>676.59346364999999</v>
      </c>
      <c r="CG2142" s="72">
        <v>712.40329333</v>
      </c>
      <c r="CH2142" s="72">
        <v>716.50152150999998</v>
      </c>
      <c r="CI2142" s="72">
        <v>731.52548966999996</v>
      </c>
      <c r="CJ2142" s="96">
        <v>1.0878129990000001</v>
      </c>
      <c r="CK2142" s="96">
        <v>1.0789787948</v>
      </c>
      <c r="CL2142" s="96">
        <v>1.0181732830000001</v>
      </c>
      <c r="CM2142" s="96">
        <v>1.0346802871</v>
      </c>
      <c r="CN2142" s="96">
        <v>1.0126646446000001</v>
      </c>
      <c r="CO2142" s="96">
        <v>1.0138663081999999</v>
      </c>
      <c r="CP2142" s="96">
        <v>1.0321498931999999</v>
      </c>
      <c r="CQ2142" s="96">
        <v>0.99584056389999998</v>
      </c>
      <c r="CR2142" s="96">
        <v>1.0364608384</v>
      </c>
      <c r="CS2142" s="95">
        <v>2973</v>
      </c>
      <c r="CT2142" s="95">
        <v>3037</v>
      </c>
      <c r="CU2142" s="95">
        <v>3091</v>
      </c>
      <c r="CV2142" s="95">
        <v>3077</v>
      </c>
      <c r="CW2142" s="95">
        <v>3089</v>
      </c>
      <c r="CX2142" s="96">
        <v>1.014133392</v>
      </c>
      <c r="CY2142" s="96">
        <v>0.98017090600000001</v>
      </c>
      <c r="CZ2142" s="96">
        <v>1.0354521560000001</v>
      </c>
      <c r="DA2142" s="96">
        <v>1.0217690420000001</v>
      </c>
      <c r="DB2142" s="96">
        <v>1.017265573</v>
      </c>
      <c r="DC2142">
        <v>2013</v>
      </c>
      <c r="DD2142" s="6">
        <v>2865.2</v>
      </c>
      <c r="DE2142" s="96">
        <v>1.7882193000000001E-3</v>
      </c>
      <c r="DF2142" s="72">
        <v>794.57</v>
      </c>
      <c r="DG2142" s="96">
        <v>1</v>
      </c>
      <c r="DH2142" s="72">
        <v>794.57</v>
      </c>
      <c r="DI2142" s="72">
        <v>798.48253765000004</v>
      </c>
      <c r="DJ2142" s="96">
        <v>1</v>
      </c>
      <c r="DK2142" s="72">
        <v>794.57</v>
      </c>
      <c r="DL2142" s="96">
        <v>1</v>
      </c>
      <c r="DM2142" s="72">
        <v>794.57</v>
      </c>
      <c r="DN2142" s="96">
        <v>1</v>
      </c>
      <c r="DO2142" s="96">
        <v>5.9789999999999999E-3</v>
      </c>
      <c r="DP2142" s="72">
        <v>4.75</v>
      </c>
      <c r="DQ2142" s="72">
        <v>789.82</v>
      </c>
      <c r="DR2142" t="s">
        <v>1339</v>
      </c>
      <c r="DT2142" t="s">
        <v>1335</v>
      </c>
    </row>
    <row r="2143" spans="1:124" x14ac:dyDescent="0.3">
      <c r="A2143" t="s">
        <v>458</v>
      </c>
      <c r="B2143">
        <v>37050</v>
      </c>
      <c r="C2143" s="95">
        <v>1659</v>
      </c>
      <c r="D2143" s="95">
        <v>7092495</v>
      </c>
      <c r="E2143" s="95">
        <v>1607</v>
      </c>
      <c r="F2143" s="95">
        <v>5237966</v>
      </c>
      <c r="G2143" s="95">
        <v>255</v>
      </c>
      <c r="H2143" s="95">
        <v>961892</v>
      </c>
      <c r="I2143" s="95">
        <v>233</v>
      </c>
      <c r="J2143" s="95">
        <v>806886</v>
      </c>
      <c r="K2143" s="95">
        <v>1658</v>
      </c>
      <c r="L2143" s="95">
        <v>7846085</v>
      </c>
      <c r="M2143" s="95">
        <v>1605</v>
      </c>
      <c r="N2143" s="95">
        <v>5335022</v>
      </c>
      <c r="O2143" s="95">
        <v>268</v>
      </c>
      <c r="P2143" s="95">
        <v>711062</v>
      </c>
      <c r="Q2143" s="95">
        <v>243</v>
      </c>
      <c r="R2143" s="95">
        <v>760534</v>
      </c>
      <c r="S2143" s="95">
        <v>1617</v>
      </c>
      <c r="T2143" s="95">
        <v>7776277</v>
      </c>
      <c r="U2143" s="95">
        <v>1558</v>
      </c>
      <c r="V2143" s="95">
        <v>5335064</v>
      </c>
      <c r="W2143" s="95">
        <v>283</v>
      </c>
      <c r="X2143" s="95">
        <v>1004009</v>
      </c>
      <c r="Y2143" s="95">
        <v>257</v>
      </c>
      <c r="Z2143" s="95">
        <v>990828</v>
      </c>
      <c r="AA2143" s="95">
        <v>1621</v>
      </c>
      <c r="AB2143" s="95">
        <v>7161522</v>
      </c>
      <c r="AC2143" s="95">
        <v>1560</v>
      </c>
      <c r="AD2143" s="95">
        <v>5961519</v>
      </c>
      <c r="AE2143" s="95">
        <v>279</v>
      </c>
      <c r="AF2143" s="95">
        <v>1134179</v>
      </c>
      <c r="AG2143" s="95">
        <v>250</v>
      </c>
      <c r="AH2143" s="95">
        <v>1010149</v>
      </c>
      <c r="AI2143" s="95">
        <v>1627</v>
      </c>
      <c r="AJ2143" s="95">
        <v>7180291</v>
      </c>
      <c r="AK2143" s="95">
        <v>1561</v>
      </c>
      <c r="AL2143" s="95">
        <v>6752123.1699999999</v>
      </c>
      <c r="AM2143" s="95">
        <v>295</v>
      </c>
      <c r="AN2143" s="95">
        <v>825532</v>
      </c>
      <c r="AO2143" s="95">
        <v>259</v>
      </c>
      <c r="AP2143" s="95">
        <v>1167662</v>
      </c>
      <c r="AQ2143" s="72">
        <v>350.68</v>
      </c>
      <c r="AR2143" s="72">
        <v>273.77</v>
      </c>
      <c r="AS2143" s="72">
        <v>624.45000000000005</v>
      </c>
      <c r="AT2143" s="95">
        <v>8054387</v>
      </c>
      <c r="AU2143" s="95">
        <v>6044852</v>
      </c>
      <c r="AV2143" s="95">
        <v>1914</v>
      </c>
      <c r="AW2143" s="95">
        <v>1840</v>
      </c>
      <c r="AX2143" s="72">
        <v>370.25</v>
      </c>
      <c r="AY2143" s="72">
        <v>274.87</v>
      </c>
      <c r="AZ2143" s="72">
        <v>645.12</v>
      </c>
      <c r="BA2143" s="95">
        <v>8557147</v>
      </c>
      <c r="BB2143" s="95">
        <v>6095556</v>
      </c>
      <c r="BC2143" s="95">
        <v>1926</v>
      </c>
      <c r="BD2143" s="95">
        <v>1848</v>
      </c>
      <c r="BE2143" s="72">
        <v>385.1</v>
      </c>
      <c r="BF2143" s="72">
        <v>290.44</v>
      </c>
      <c r="BG2143" s="72">
        <v>675.54</v>
      </c>
      <c r="BH2143" s="95">
        <v>8780286</v>
      </c>
      <c r="BI2143" s="95">
        <v>6325892</v>
      </c>
      <c r="BJ2143" s="95">
        <v>1900</v>
      </c>
      <c r="BK2143" s="95">
        <v>1815</v>
      </c>
      <c r="BL2143" s="72">
        <v>363.85</v>
      </c>
      <c r="BM2143" s="72">
        <v>320.98</v>
      </c>
      <c r="BN2143" s="72">
        <v>684.83</v>
      </c>
      <c r="BO2143" s="95">
        <v>8295701</v>
      </c>
      <c r="BP2143" s="95">
        <v>6971668</v>
      </c>
      <c r="BQ2143" s="95">
        <v>1900</v>
      </c>
      <c r="BR2143" s="95">
        <v>1810</v>
      </c>
      <c r="BS2143" s="72">
        <v>347.11</v>
      </c>
      <c r="BT2143" s="72">
        <v>362.63</v>
      </c>
      <c r="BU2143" s="72">
        <v>709.74</v>
      </c>
      <c r="BV2143" s="95">
        <v>8005823</v>
      </c>
      <c r="BW2143" s="95">
        <v>7919785.1699999999</v>
      </c>
      <c r="BX2143" s="95">
        <v>1922</v>
      </c>
      <c r="BY2143" s="95">
        <v>1820</v>
      </c>
      <c r="BZ2143" s="95">
        <v>1879</v>
      </c>
      <c r="CA2143" s="95">
        <v>1888</v>
      </c>
      <c r="CB2143" s="95">
        <v>1859</v>
      </c>
      <c r="CC2143" s="95">
        <v>1857</v>
      </c>
      <c r="CD2143" s="95">
        <v>1872</v>
      </c>
      <c r="CE2143" s="72">
        <v>650.75523149000003</v>
      </c>
      <c r="CF2143" s="72">
        <v>676.59346364999999</v>
      </c>
      <c r="CG2143" s="72">
        <v>712.40329333</v>
      </c>
      <c r="CH2143" s="72">
        <v>716.50152150999998</v>
      </c>
      <c r="CI2143" s="72">
        <v>731.52548966999996</v>
      </c>
      <c r="CJ2143" s="96">
        <v>0.95957737990000003</v>
      </c>
      <c r="CK2143" s="96">
        <v>0.95348245980000002</v>
      </c>
      <c r="CL2143" s="96">
        <v>0.94825502120000005</v>
      </c>
      <c r="CM2143" s="96">
        <v>0.95579699340000002</v>
      </c>
      <c r="CN2143" s="96">
        <v>0.97021909699999997</v>
      </c>
      <c r="CO2143" s="96">
        <v>0.87558937930000003</v>
      </c>
      <c r="CP2143" s="96">
        <v>1.0935105116999999</v>
      </c>
      <c r="CQ2143" s="96">
        <v>0.99584056389999998</v>
      </c>
      <c r="CR2143" s="96">
        <v>1.0980777397999999</v>
      </c>
      <c r="CS2143" s="95">
        <v>1804</v>
      </c>
      <c r="CT2143" s="95">
        <v>1805</v>
      </c>
      <c r="CU2143" s="95">
        <v>1776</v>
      </c>
      <c r="CV2143" s="95">
        <v>1762</v>
      </c>
      <c r="CW2143" s="95">
        <v>1796</v>
      </c>
      <c r="CX2143" s="96">
        <v>0.85584811400000005</v>
      </c>
      <c r="CY2143" s="96">
        <v>0.845122606</v>
      </c>
      <c r="CZ2143" s="96">
        <v>0.87667704099999999</v>
      </c>
      <c r="DA2143" s="96">
        <v>0.88478922299999996</v>
      </c>
      <c r="DB2143" s="96">
        <v>0.91593679400000005</v>
      </c>
      <c r="DC2143">
        <v>2013</v>
      </c>
      <c r="DD2143" s="6">
        <v>1826.6</v>
      </c>
      <c r="DE2143" s="96">
        <v>1.559684E-3</v>
      </c>
      <c r="DF2143" s="72">
        <v>842</v>
      </c>
      <c r="DG2143" s="96">
        <v>1</v>
      </c>
      <c r="DH2143" s="72">
        <v>842</v>
      </c>
      <c r="DI2143" s="72">
        <v>798.48253765000004</v>
      </c>
      <c r="DJ2143" s="96">
        <v>1</v>
      </c>
      <c r="DK2143" s="72">
        <v>842</v>
      </c>
      <c r="DL2143" s="96">
        <v>1</v>
      </c>
      <c r="DM2143" s="72">
        <v>842</v>
      </c>
      <c r="DN2143" s="96">
        <v>1</v>
      </c>
      <c r="DO2143" s="96">
        <v>4.6109999999999996E-3</v>
      </c>
      <c r="DP2143" s="72">
        <v>3.88</v>
      </c>
      <c r="DQ2143" s="72">
        <v>838.12</v>
      </c>
      <c r="DR2143" t="s">
        <v>458</v>
      </c>
      <c r="DT2143" t="s">
        <v>1335</v>
      </c>
    </row>
    <row r="2144" spans="1:124" x14ac:dyDescent="0.3">
      <c r="A2144" t="s">
        <v>350</v>
      </c>
      <c r="B2144">
        <v>37060</v>
      </c>
      <c r="C2144" s="95">
        <v>5437</v>
      </c>
      <c r="D2144" s="95">
        <v>31894812</v>
      </c>
      <c r="E2144" s="95">
        <v>5242</v>
      </c>
      <c r="F2144" s="95">
        <v>22033908</v>
      </c>
      <c r="G2144" s="95">
        <v>1289</v>
      </c>
      <c r="H2144" s="95">
        <v>7125705</v>
      </c>
      <c r="I2144" s="95">
        <v>1148</v>
      </c>
      <c r="J2144" s="95">
        <v>4872726</v>
      </c>
      <c r="K2144" s="95">
        <v>5736</v>
      </c>
      <c r="L2144" s="95">
        <v>34240730</v>
      </c>
      <c r="M2144" s="95">
        <v>5523</v>
      </c>
      <c r="N2144" s="95">
        <v>23972387</v>
      </c>
      <c r="O2144" s="95">
        <v>1381</v>
      </c>
      <c r="P2144" s="95">
        <v>6895712</v>
      </c>
      <c r="Q2144" s="95">
        <v>1219</v>
      </c>
      <c r="R2144" s="95">
        <v>4815408</v>
      </c>
      <c r="S2144" s="95">
        <v>5780</v>
      </c>
      <c r="T2144" s="95">
        <v>35277090</v>
      </c>
      <c r="U2144" s="95">
        <v>5537</v>
      </c>
      <c r="V2144" s="95">
        <v>26133208</v>
      </c>
      <c r="W2144" s="95">
        <v>1430</v>
      </c>
      <c r="X2144" s="95">
        <v>7717637</v>
      </c>
      <c r="Y2144" s="95">
        <v>1262</v>
      </c>
      <c r="Z2144" s="95">
        <v>5715369</v>
      </c>
      <c r="AA2144" s="95">
        <v>5831</v>
      </c>
      <c r="AB2144" s="95">
        <v>35076165</v>
      </c>
      <c r="AC2144" s="95">
        <v>5568</v>
      </c>
      <c r="AD2144" s="95">
        <v>28855220</v>
      </c>
      <c r="AE2144" s="95">
        <v>1463</v>
      </c>
      <c r="AF2144" s="95">
        <v>9154551</v>
      </c>
      <c r="AG2144" s="95">
        <v>1303</v>
      </c>
      <c r="AH2144" s="95">
        <v>6705767</v>
      </c>
      <c r="AI2144" s="95">
        <v>5920</v>
      </c>
      <c r="AJ2144" s="95">
        <v>34937327</v>
      </c>
      <c r="AK2144" s="95">
        <v>5649</v>
      </c>
      <c r="AL2144" s="95">
        <v>31434649.32</v>
      </c>
      <c r="AM2144" s="95">
        <v>1527</v>
      </c>
      <c r="AN2144" s="95">
        <v>8952588.8599999994</v>
      </c>
      <c r="AO2144" s="95">
        <v>1378</v>
      </c>
      <c r="AP2144" s="95">
        <v>7154827.4800000004</v>
      </c>
      <c r="AQ2144" s="72">
        <v>483.45</v>
      </c>
      <c r="AR2144" s="72">
        <v>350.9</v>
      </c>
      <c r="AS2144" s="72">
        <v>834.35</v>
      </c>
      <c r="AT2144" s="95">
        <v>39020517</v>
      </c>
      <c r="AU2144" s="95">
        <v>26906634</v>
      </c>
      <c r="AV2144" s="95">
        <v>6726</v>
      </c>
      <c r="AW2144" s="95">
        <v>6390</v>
      </c>
      <c r="AX2144" s="72">
        <v>481.67</v>
      </c>
      <c r="AY2144" s="72">
        <v>355.83</v>
      </c>
      <c r="AZ2144" s="72">
        <v>837.5</v>
      </c>
      <c r="BA2144" s="95">
        <v>41136442</v>
      </c>
      <c r="BB2144" s="95">
        <v>28787795</v>
      </c>
      <c r="BC2144" s="95">
        <v>7117</v>
      </c>
      <c r="BD2144" s="95">
        <v>6742</v>
      </c>
      <c r="BE2144" s="72">
        <v>496.93</v>
      </c>
      <c r="BF2144" s="72">
        <v>390.36</v>
      </c>
      <c r="BG2144" s="72">
        <v>887.29</v>
      </c>
      <c r="BH2144" s="95">
        <v>42994727</v>
      </c>
      <c r="BI2144" s="95">
        <v>31848577</v>
      </c>
      <c r="BJ2144" s="95">
        <v>7210</v>
      </c>
      <c r="BK2144" s="95">
        <v>6799</v>
      </c>
      <c r="BL2144" s="72">
        <v>505.33</v>
      </c>
      <c r="BM2144" s="72">
        <v>431.29</v>
      </c>
      <c r="BN2144" s="72">
        <v>936.62</v>
      </c>
      <c r="BO2144" s="95">
        <v>44230716</v>
      </c>
      <c r="BP2144" s="95">
        <v>35560987</v>
      </c>
      <c r="BQ2144" s="95">
        <v>7294</v>
      </c>
      <c r="BR2144" s="95">
        <v>6871</v>
      </c>
      <c r="BS2144" s="72">
        <v>491.14</v>
      </c>
      <c r="BT2144" s="72">
        <v>457.63</v>
      </c>
      <c r="BU2144" s="72">
        <v>948.77</v>
      </c>
      <c r="BV2144" s="95">
        <v>43889915.859999999</v>
      </c>
      <c r="BW2144" s="95">
        <v>38589476.799999997</v>
      </c>
      <c r="BX2144" s="95">
        <v>7447</v>
      </c>
      <c r="BY2144" s="95">
        <v>7027</v>
      </c>
      <c r="BZ2144" s="95">
        <v>6566</v>
      </c>
      <c r="CA2144" s="95">
        <v>6936</v>
      </c>
      <c r="CB2144" s="95">
        <v>7012</v>
      </c>
      <c r="CC2144" s="95">
        <v>7093</v>
      </c>
      <c r="CD2144" s="95">
        <v>7242</v>
      </c>
      <c r="CE2144" s="72">
        <v>650.75523149000003</v>
      </c>
      <c r="CF2144" s="72">
        <v>676.59346364999999</v>
      </c>
      <c r="CG2144" s="72">
        <v>712.40329333</v>
      </c>
      <c r="CH2144" s="72">
        <v>716.50152150999998</v>
      </c>
      <c r="CI2144" s="72">
        <v>731.52548966999996</v>
      </c>
      <c r="CJ2144" s="96">
        <v>1.2821256897</v>
      </c>
      <c r="CK2144" s="96">
        <v>1.2378186385000001</v>
      </c>
      <c r="CL2144" s="96">
        <v>1.2454883467</v>
      </c>
      <c r="CM2144" s="96">
        <v>1.3072128556</v>
      </c>
      <c r="CN2144" s="96">
        <v>1.2969746282000001</v>
      </c>
      <c r="CO2144" s="96">
        <v>1.0579878286</v>
      </c>
      <c r="CP2144" s="96">
        <v>1.2041008387000001</v>
      </c>
      <c r="CQ2144" s="96">
        <v>0.99584056389999998</v>
      </c>
      <c r="CR2144" s="96">
        <v>1.2091299655000001</v>
      </c>
      <c r="CS2144" s="95">
        <v>5810</v>
      </c>
      <c r="CT2144" s="95">
        <v>6192</v>
      </c>
      <c r="CU2144" s="95">
        <v>6333</v>
      </c>
      <c r="CV2144" s="95">
        <v>6413</v>
      </c>
      <c r="CW2144" s="95">
        <v>6529</v>
      </c>
      <c r="CX2144" s="96">
        <v>1.0047511739999999</v>
      </c>
      <c r="CY2144" s="96">
        <v>1.0227546300000001</v>
      </c>
      <c r="CZ2144" s="96">
        <v>1.0919183859999999</v>
      </c>
      <c r="DA2144" s="96">
        <v>1.0847390130000001</v>
      </c>
      <c r="DB2144" s="96">
        <v>1.0795885890000001</v>
      </c>
      <c r="DC2144">
        <v>2013</v>
      </c>
      <c r="DD2144" s="6">
        <v>6765.8</v>
      </c>
      <c r="DE2144" s="96">
        <v>3.6221177E-3</v>
      </c>
      <c r="DF2144" s="72">
        <v>925.24</v>
      </c>
      <c r="DG2144" s="96">
        <v>1</v>
      </c>
      <c r="DH2144" s="72">
        <v>925.24</v>
      </c>
      <c r="DI2144" s="72">
        <v>798.48253765000004</v>
      </c>
      <c r="DJ2144" s="96">
        <v>1</v>
      </c>
      <c r="DK2144" s="72">
        <v>925.24</v>
      </c>
      <c r="DL2144" s="96">
        <v>1</v>
      </c>
      <c r="DM2144" s="72">
        <v>925.24</v>
      </c>
      <c r="DN2144" s="96">
        <v>1</v>
      </c>
      <c r="DO2144" s="96">
        <v>8.6739999999999994E-3</v>
      </c>
      <c r="DP2144" s="72">
        <v>8.0299999999999994</v>
      </c>
      <c r="DQ2144" s="72">
        <v>917.21</v>
      </c>
      <c r="DR2144" t="s">
        <v>350</v>
      </c>
      <c r="DT2144" t="s">
        <v>1335</v>
      </c>
    </row>
    <row r="2145" spans="1:124" x14ac:dyDescent="0.3">
      <c r="A2145" t="s">
        <v>759</v>
      </c>
      <c r="B2145">
        <v>37070</v>
      </c>
      <c r="C2145" s="95">
        <v>4337</v>
      </c>
      <c r="D2145" s="95">
        <v>18706431</v>
      </c>
      <c r="E2145" s="95">
        <v>4136</v>
      </c>
      <c r="F2145" s="95">
        <v>16488276</v>
      </c>
      <c r="G2145" s="95">
        <v>741</v>
      </c>
      <c r="H2145" s="95">
        <v>3396368</v>
      </c>
      <c r="I2145" s="95">
        <v>681</v>
      </c>
      <c r="J2145" s="95">
        <v>2508796</v>
      </c>
      <c r="K2145" s="95">
        <v>4388</v>
      </c>
      <c r="L2145" s="95">
        <v>19906472</v>
      </c>
      <c r="M2145" s="95">
        <v>4177</v>
      </c>
      <c r="N2145" s="95">
        <v>17193621</v>
      </c>
      <c r="O2145" s="95">
        <v>791</v>
      </c>
      <c r="P2145" s="95">
        <v>3280774</v>
      </c>
      <c r="Q2145" s="95">
        <v>727</v>
      </c>
      <c r="R2145" s="95">
        <v>2580126</v>
      </c>
      <c r="S2145" s="95">
        <v>4375</v>
      </c>
      <c r="T2145" s="95">
        <v>21118199</v>
      </c>
      <c r="U2145" s="95">
        <v>4158</v>
      </c>
      <c r="V2145" s="95">
        <v>17392455</v>
      </c>
      <c r="W2145" s="95">
        <v>804</v>
      </c>
      <c r="X2145" s="95">
        <v>2873319</v>
      </c>
      <c r="Y2145" s="95">
        <v>742</v>
      </c>
      <c r="Z2145" s="95">
        <v>2609406</v>
      </c>
      <c r="AA2145" s="95">
        <v>4392</v>
      </c>
      <c r="AB2145" s="95">
        <v>17755969</v>
      </c>
      <c r="AC2145" s="95">
        <v>4168</v>
      </c>
      <c r="AD2145" s="95">
        <v>18451867</v>
      </c>
      <c r="AE2145" s="95">
        <v>818</v>
      </c>
      <c r="AF2145" s="95">
        <v>3503365</v>
      </c>
      <c r="AG2145" s="95">
        <v>753</v>
      </c>
      <c r="AH2145" s="95">
        <v>3145624</v>
      </c>
      <c r="AI2145" s="95">
        <v>4440</v>
      </c>
      <c r="AJ2145" s="95">
        <v>18876786</v>
      </c>
      <c r="AK2145" s="95">
        <v>4194</v>
      </c>
      <c r="AL2145" s="95">
        <v>19808460.579999998</v>
      </c>
      <c r="AM2145" s="95">
        <v>856</v>
      </c>
      <c r="AN2145" s="95">
        <v>2727597</v>
      </c>
      <c r="AO2145" s="95">
        <v>785</v>
      </c>
      <c r="AP2145" s="95">
        <v>3395518</v>
      </c>
      <c r="AQ2145" s="72">
        <v>362.72</v>
      </c>
      <c r="AR2145" s="72">
        <v>328.65</v>
      </c>
      <c r="AS2145" s="72">
        <v>691.37</v>
      </c>
      <c r="AT2145" s="95">
        <v>22102799</v>
      </c>
      <c r="AU2145" s="95">
        <v>18997072</v>
      </c>
      <c r="AV2145" s="95">
        <v>5078</v>
      </c>
      <c r="AW2145" s="95">
        <v>4817</v>
      </c>
      <c r="AX2145" s="72">
        <v>373.1</v>
      </c>
      <c r="AY2145" s="72">
        <v>336.01</v>
      </c>
      <c r="AZ2145" s="72">
        <v>709.11</v>
      </c>
      <c r="BA2145" s="95">
        <v>23187246</v>
      </c>
      <c r="BB2145" s="95">
        <v>19773747</v>
      </c>
      <c r="BC2145" s="95">
        <v>5179</v>
      </c>
      <c r="BD2145" s="95">
        <v>4904</v>
      </c>
      <c r="BE2145" s="72">
        <v>386.04</v>
      </c>
      <c r="BF2145" s="72">
        <v>340.17</v>
      </c>
      <c r="BG2145" s="72">
        <v>726.21</v>
      </c>
      <c r="BH2145" s="95">
        <v>23991518</v>
      </c>
      <c r="BI2145" s="95">
        <v>20001861</v>
      </c>
      <c r="BJ2145" s="95">
        <v>5179</v>
      </c>
      <c r="BK2145" s="95">
        <v>4900</v>
      </c>
      <c r="BL2145" s="72">
        <v>340.04</v>
      </c>
      <c r="BM2145" s="72">
        <v>365.74</v>
      </c>
      <c r="BN2145" s="72">
        <v>705.78</v>
      </c>
      <c r="BO2145" s="95">
        <v>21259334</v>
      </c>
      <c r="BP2145" s="95">
        <v>21597491</v>
      </c>
      <c r="BQ2145" s="95">
        <v>5210</v>
      </c>
      <c r="BR2145" s="95">
        <v>4921</v>
      </c>
      <c r="BS2145" s="72">
        <v>339.95</v>
      </c>
      <c r="BT2145" s="72">
        <v>388.36</v>
      </c>
      <c r="BU2145" s="72">
        <v>728.31</v>
      </c>
      <c r="BV2145" s="95">
        <v>21604383</v>
      </c>
      <c r="BW2145" s="95">
        <v>23203978.579999998</v>
      </c>
      <c r="BX2145" s="95">
        <v>5296</v>
      </c>
      <c r="BY2145" s="95">
        <v>4979</v>
      </c>
      <c r="BZ2145" s="95">
        <v>4954</v>
      </c>
      <c r="CA2145" s="95">
        <v>5046</v>
      </c>
      <c r="CB2145" s="95">
        <v>5045</v>
      </c>
      <c r="CC2145" s="95">
        <v>5073</v>
      </c>
      <c r="CD2145" s="95">
        <v>5141</v>
      </c>
      <c r="CE2145" s="72">
        <v>650.75523149000003</v>
      </c>
      <c r="CF2145" s="72">
        <v>676.59346364999999</v>
      </c>
      <c r="CG2145" s="72">
        <v>712.40329333</v>
      </c>
      <c r="CH2145" s="72">
        <v>716.50152150999998</v>
      </c>
      <c r="CI2145" s="72">
        <v>731.52548966999996</v>
      </c>
      <c r="CJ2145" s="96">
        <v>1.0624117434</v>
      </c>
      <c r="CK2145" s="96">
        <v>1.0480591936999999</v>
      </c>
      <c r="CL2145" s="96">
        <v>1.0193804644</v>
      </c>
      <c r="CM2145" s="96">
        <v>0.98503628929999998</v>
      </c>
      <c r="CN2145" s="96">
        <v>0.99560440520000004</v>
      </c>
      <c r="CO2145" s="96">
        <v>0.95117916270000002</v>
      </c>
      <c r="CP2145" s="96">
        <v>1.0745593040999999</v>
      </c>
      <c r="CQ2145" s="96">
        <v>0.99584056389999998</v>
      </c>
      <c r="CR2145" s="96">
        <v>1.0790473792999999</v>
      </c>
      <c r="CS2145" s="95">
        <v>4605</v>
      </c>
      <c r="CT2145" s="95">
        <v>4729</v>
      </c>
      <c r="CU2145" s="95">
        <v>4775</v>
      </c>
      <c r="CV2145" s="95">
        <v>4799</v>
      </c>
      <c r="CW2145" s="95">
        <v>4847</v>
      </c>
      <c r="CX2145" s="96">
        <v>0.92186236700000002</v>
      </c>
      <c r="CY2145" s="96">
        <v>0.930629865</v>
      </c>
      <c r="CZ2145" s="96">
        <v>0.96493947000000002</v>
      </c>
      <c r="DA2145" s="96">
        <v>0.95740055899999998</v>
      </c>
      <c r="DB2145" s="96">
        <v>0.97936557199999996</v>
      </c>
      <c r="DC2145">
        <v>2013</v>
      </c>
      <c r="DD2145" s="6">
        <v>4904.2</v>
      </c>
      <c r="DE2145" s="96">
        <v>1.5198492000000001E-3</v>
      </c>
      <c r="DF2145" s="72">
        <v>827.44</v>
      </c>
      <c r="DG2145" s="96">
        <v>1</v>
      </c>
      <c r="DH2145" s="72">
        <v>827.44</v>
      </c>
      <c r="DI2145" s="72">
        <v>798.48253765000004</v>
      </c>
      <c r="DJ2145" s="96">
        <v>1</v>
      </c>
      <c r="DK2145" s="72">
        <v>827.44</v>
      </c>
      <c r="DL2145" s="96">
        <v>1</v>
      </c>
      <c r="DM2145" s="72">
        <v>827.44</v>
      </c>
      <c r="DN2145" s="96">
        <v>1</v>
      </c>
      <c r="DO2145" s="96">
        <v>5.0049999999999999E-3</v>
      </c>
      <c r="DP2145" s="72">
        <v>4.1399999999999997</v>
      </c>
      <c r="DQ2145" s="72">
        <v>823.3</v>
      </c>
      <c r="DR2145" t="s">
        <v>759</v>
      </c>
      <c r="DT2145" t="s">
        <v>1335</v>
      </c>
    </row>
    <row r="2146" spans="1:124" x14ac:dyDescent="0.3">
      <c r="A2146" t="s">
        <v>1340</v>
      </c>
      <c r="B2146">
        <v>37080</v>
      </c>
      <c r="C2146" s="95">
        <v>7950</v>
      </c>
      <c r="D2146" s="95">
        <v>34728708</v>
      </c>
      <c r="E2146" s="95">
        <v>7509</v>
      </c>
      <c r="F2146" s="95">
        <v>26242925</v>
      </c>
      <c r="G2146" s="95">
        <v>1242</v>
      </c>
      <c r="H2146" s="95">
        <v>5070873</v>
      </c>
      <c r="I2146" s="95">
        <v>1067</v>
      </c>
      <c r="J2146" s="95">
        <v>4830466</v>
      </c>
      <c r="K2146" s="95">
        <v>8380</v>
      </c>
      <c r="L2146" s="95">
        <v>36024101</v>
      </c>
      <c r="M2146" s="95">
        <v>7871</v>
      </c>
      <c r="N2146" s="95">
        <v>28469699</v>
      </c>
      <c r="O2146" s="95">
        <v>1343</v>
      </c>
      <c r="P2146" s="95">
        <v>4638813</v>
      </c>
      <c r="Q2146" s="95">
        <v>1153</v>
      </c>
      <c r="R2146" s="95">
        <v>4754401</v>
      </c>
      <c r="S2146" s="95">
        <v>8619</v>
      </c>
      <c r="T2146" s="95">
        <v>40123639</v>
      </c>
      <c r="U2146" s="95">
        <v>8019</v>
      </c>
      <c r="V2146" s="95">
        <v>31332077</v>
      </c>
      <c r="W2146" s="95">
        <v>1421</v>
      </c>
      <c r="X2146" s="95">
        <v>4834047</v>
      </c>
      <c r="Y2146" s="95">
        <v>1215</v>
      </c>
      <c r="Z2146" s="95">
        <v>5364025</v>
      </c>
      <c r="AA2146" s="95">
        <v>8765</v>
      </c>
      <c r="AB2146" s="95">
        <v>35688864</v>
      </c>
      <c r="AC2146" s="95">
        <v>8097</v>
      </c>
      <c r="AD2146" s="95">
        <v>32430825</v>
      </c>
      <c r="AE2146" s="95">
        <v>1476</v>
      </c>
      <c r="AF2146" s="95">
        <v>5142160</v>
      </c>
      <c r="AG2146" s="95">
        <v>1270</v>
      </c>
      <c r="AH2146" s="95">
        <v>5470393</v>
      </c>
      <c r="AI2146" s="95">
        <v>9001</v>
      </c>
      <c r="AJ2146" s="95">
        <v>33755535.140000001</v>
      </c>
      <c r="AK2146" s="95">
        <v>8270</v>
      </c>
      <c r="AL2146" s="95">
        <v>34376237.189999998</v>
      </c>
      <c r="AM2146" s="95">
        <v>1498</v>
      </c>
      <c r="AN2146" s="95">
        <v>6147307</v>
      </c>
      <c r="AO2146" s="95">
        <v>1285</v>
      </c>
      <c r="AP2146" s="95">
        <v>6684085.5999999996</v>
      </c>
      <c r="AQ2146" s="72">
        <v>360.82</v>
      </c>
      <c r="AR2146" s="72">
        <v>301.94</v>
      </c>
      <c r="AS2146" s="72">
        <v>662.76</v>
      </c>
      <c r="AT2146" s="95">
        <v>39799581</v>
      </c>
      <c r="AU2146" s="95">
        <v>31073391</v>
      </c>
      <c r="AV2146" s="95">
        <v>9192</v>
      </c>
      <c r="AW2146" s="95">
        <v>8576</v>
      </c>
      <c r="AX2146" s="72">
        <v>348.51</v>
      </c>
      <c r="AY2146" s="72">
        <v>306.81</v>
      </c>
      <c r="AZ2146" s="72">
        <v>655.32000000000005</v>
      </c>
      <c r="BA2146" s="95">
        <v>40662914</v>
      </c>
      <c r="BB2146" s="95">
        <v>33224100</v>
      </c>
      <c r="BC2146" s="95">
        <v>9723</v>
      </c>
      <c r="BD2146" s="95">
        <v>9024</v>
      </c>
      <c r="BE2146" s="72">
        <v>373.15</v>
      </c>
      <c r="BF2146" s="72">
        <v>331.17</v>
      </c>
      <c r="BG2146" s="72">
        <v>704.32</v>
      </c>
      <c r="BH2146" s="95">
        <v>44957686</v>
      </c>
      <c r="BI2146" s="95">
        <v>36696102</v>
      </c>
      <c r="BJ2146" s="95">
        <v>10040</v>
      </c>
      <c r="BK2146" s="95">
        <v>9234</v>
      </c>
      <c r="BL2146" s="72">
        <v>332.25</v>
      </c>
      <c r="BM2146" s="72">
        <v>337.19</v>
      </c>
      <c r="BN2146" s="72">
        <v>669.44</v>
      </c>
      <c r="BO2146" s="95">
        <v>40831024</v>
      </c>
      <c r="BP2146" s="95">
        <v>37901218</v>
      </c>
      <c r="BQ2146" s="95">
        <v>10241</v>
      </c>
      <c r="BR2146" s="95">
        <v>9367</v>
      </c>
      <c r="BS2146" s="72">
        <v>316.72000000000003</v>
      </c>
      <c r="BT2146" s="72">
        <v>358.11</v>
      </c>
      <c r="BU2146" s="72">
        <v>674.83</v>
      </c>
      <c r="BV2146" s="95">
        <v>39902842.140000001</v>
      </c>
      <c r="BW2146" s="95">
        <v>41060322.789999999</v>
      </c>
      <c r="BX2146" s="95">
        <v>10499</v>
      </c>
      <c r="BY2146" s="95">
        <v>9555</v>
      </c>
      <c r="BZ2146" s="95">
        <v>8898</v>
      </c>
      <c r="CA2146" s="95">
        <v>9386</v>
      </c>
      <c r="CB2146" s="95">
        <v>9652</v>
      </c>
      <c r="CC2146" s="95">
        <v>9826</v>
      </c>
      <c r="CD2146" s="95">
        <v>10037</v>
      </c>
      <c r="CE2146" s="72">
        <v>650.75523149000003</v>
      </c>
      <c r="CF2146" s="72">
        <v>676.59346364999999</v>
      </c>
      <c r="CG2146" s="72">
        <v>712.40329333</v>
      </c>
      <c r="CH2146" s="72">
        <v>716.50152150999998</v>
      </c>
      <c r="CI2146" s="72">
        <v>731.52548966999996</v>
      </c>
      <c r="CJ2146" s="96">
        <v>1.0184474406999999</v>
      </c>
      <c r="CK2146" s="96">
        <v>0.96855798230000001</v>
      </c>
      <c r="CL2146" s="96">
        <v>0.98865348689999999</v>
      </c>
      <c r="CM2146" s="96">
        <v>0.93431762519999995</v>
      </c>
      <c r="CN2146" s="96">
        <v>0.92249690480000002</v>
      </c>
      <c r="CO2146" s="96">
        <v>0.89928531089999997</v>
      </c>
      <c r="CP2146" s="96">
        <v>1.0747364338000001</v>
      </c>
      <c r="CQ2146" s="96">
        <v>0.99584056389999998</v>
      </c>
      <c r="CR2146" s="96">
        <v>1.0792252488</v>
      </c>
      <c r="CS2146" s="95">
        <v>8756</v>
      </c>
      <c r="CT2146" s="95">
        <v>9311</v>
      </c>
      <c r="CU2146" s="95">
        <v>9650</v>
      </c>
      <c r="CV2146" s="95">
        <v>9814</v>
      </c>
      <c r="CW2146" s="95">
        <v>10059</v>
      </c>
      <c r="CX2146" s="96">
        <v>0.86619699699999997</v>
      </c>
      <c r="CY2146" s="96">
        <v>0.88399205400000003</v>
      </c>
      <c r="CZ2146" s="96">
        <v>0.91733714499999996</v>
      </c>
      <c r="DA2146" s="96">
        <v>0.91140001599999998</v>
      </c>
      <c r="DB2146" s="96">
        <v>0.91310605600000005</v>
      </c>
      <c r="DC2146">
        <v>2013</v>
      </c>
      <c r="DD2146" s="6">
        <v>9151.2000000000007</v>
      </c>
      <c r="DE2146" s="96">
        <v>2.0733171999999999E-3</v>
      </c>
      <c r="DF2146" s="72">
        <v>827.12</v>
      </c>
      <c r="DG2146" s="96">
        <v>1</v>
      </c>
      <c r="DH2146" s="72">
        <v>827.12</v>
      </c>
      <c r="DI2146" s="72">
        <v>815.57040460999997</v>
      </c>
      <c r="DJ2146" s="96">
        <v>1</v>
      </c>
      <c r="DK2146" s="72">
        <v>827.12</v>
      </c>
      <c r="DL2146" s="96">
        <v>1</v>
      </c>
      <c r="DM2146" s="72">
        <v>827.12</v>
      </c>
      <c r="DN2146" s="96">
        <v>1</v>
      </c>
      <c r="DO2146" s="96">
        <v>6.0229999999999997E-3</v>
      </c>
      <c r="DP2146" s="72">
        <v>4.9800000000000004</v>
      </c>
      <c r="DQ2146" s="72">
        <v>822.14</v>
      </c>
      <c r="DR2146" t="s">
        <v>1340</v>
      </c>
      <c r="DT2146" t="s">
        <v>1335</v>
      </c>
    </row>
    <row r="2147" spans="1:124" x14ac:dyDescent="0.3">
      <c r="A2147" t="s">
        <v>710</v>
      </c>
      <c r="B2147">
        <v>37090</v>
      </c>
      <c r="C2147" s="95">
        <v>7193</v>
      </c>
      <c r="D2147" s="95">
        <v>30782050</v>
      </c>
      <c r="E2147" s="95">
        <v>7016</v>
      </c>
      <c r="F2147" s="95">
        <v>25817543</v>
      </c>
      <c r="G2147" s="95">
        <v>1563</v>
      </c>
      <c r="H2147" s="95">
        <v>6095833</v>
      </c>
      <c r="I2147" s="95">
        <v>1427</v>
      </c>
      <c r="J2147" s="95">
        <v>4985405</v>
      </c>
      <c r="K2147" s="95">
        <v>7262</v>
      </c>
      <c r="L2147" s="95">
        <v>30777094</v>
      </c>
      <c r="M2147" s="95">
        <v>7055</v>
      </c>
      <c r="N2147" s="95">
        <v>26355043</v>
      </c>
      <c r="O2147" s="95">
        <v>1623</v>
      </c>
      <c r="P2147" s="95">
        <v>6517734</v>
      </c>
      <c r="Q2147" s="95">
        <v>1473</v>
      </c>
      <c r="R2147" s="95">
        <v>5459672</v>
      </c>
      <c r="S2147" s="95">
        <v>7221</v>
      </c>
      <c r="T2147" s="95">
        <v>32185799</v>
      </c>
      <c r="U2147" s="95">
        <v>6993</v>
      </c>
      <c r="V2147" s="95">
        <v>28320889</v>
      </c>
      <c r="W2147" s="95">
        <v>1710</v>
      </c>
      <c r="X2147" s="95">
        <v>6408555</v>
      </c>
      <c r="Y2147" s="95">
        <v>1557</v>
      </c>
      <c r="Z2147" s="95">
        <v>6321907</v>
      </c>
      <c r="AA2147" s="95">
        <v>7248</v>
      </c>
      <c r="AB2147" s="95">
        <v>29733426</v>
      </c>
      <c r="AC2147" s="95">
        <v>6994</v>
      </c>
      <c r="AD2147" s="95">
        <v>31022183</v>
      </c>
      <c r="AE2147" s="95">
        <v>1759</v>
      </c>
      <c r="AF2147" s="95">
        <v>6742209</v>
      </c>
      <c r="AG2147" s="95">
        <v>1593</v>
      </c>
      <c r="AH2147" s="95">
        <v>6812223</v>
      </c>
      <c r="AI2147" s="95">
        <v>7257</v>
      </c>
      <c r="AJ2147" s="95">
        <v>30836068.420000002</v>
      </c>
      <c r="AK2147" s="95">
        <v>6967</v>
      </c>
      <c r="AL2147" s="95">
        <v>32544393.059999999</v>
      </c>
      <c r="AM2147" s="95">
        <v>1895</v>
      </c>
      <c r="AN2147" s="95">
        <v>6324814</v>
      </c>
      <c r="AO2147" s="95">
        <v>1742</v>
      </c>
      <c r="AP2147" s="95">
        <v>7740251</v>
      </c>
      <c r="AQ2147" s="72">
        <v>350.98</v>
      </c>
      <c r="AR2147" s="72">
        <v>304.02999999999997</v>
      </c>
      <c r="AS2147" s="72">
        <v>655.01</v>
      </c>
      <c r="AT2147" s="95">
        <v>36877883</v>
      </c>
      <c r="AU2147" s="95">
        <v>30802948</v>
      </c>
      <c r="AV2147" s="95">
        <v>8756</v>
      </c>
      <c r="AW2147" s="95">
        <v>8443</v>
      </c>
      <c r="AX2147" s="72">
        <v>349.79</v>
      </c>
      <c r="AY2147" s="72">
        <v>310.88</v>
      </c>
      <c r="AZ2147" s="72">
        <v>660.67</v>
      </c>
      <c r="BA2147" s="95">
        <v>37294828</v>
      </c>
      <c r="BB2147" s="95">
        <v>31814715</v>
      </c>
      <c r="BC2147" s="95">
        <v>8885</v>
      </c>
      <c r="BD2147" s="95">
        <v>8528</v>
      </c>
      <c r="BE2147" s="72">
        <v>360.12</v>
      </c>
      <c r="BF2147" s="72">
        <v>337.65</v>
      </c>
      <c r="BG2147" s="72">
        <v>697.77</v>
      </c>
      <c r="BH2147" s="95">
        <v>38594354</v>
      </c>
      <c r="BI2147" s="95">
        <v>34642796</v>
      </c>
      <c r="BJ2147" s="95">
        <v>8931</v>
      </c>
      <c r="BK2147" s="95">
        <v>8550</v>
      </c>
      <c r="BL2147" s="72">
        <v>337.47</v>
      </c>
      <c r="BM2147" s="72">
        <v>367.17</v>
      </c>
      <c r="BN2147" s="72">
        <v>704.64</v>
      </c>
      <c r="BO2147" s="95">
        <v>36475635</v>
      </c>
      <c r="BP2147" s="95">
        <v>37834406</v>
      </c>
      <c r="BQ2147" s="95">
        <v>9007</v>
      </c>
      <c r="BR2147" s="95">
        <v>8587</v>
      </c>
      <c r="BS2147" s="72">
        <v>338.37</v>
      </c>
      <c r="BT2147" s="72">
        <v>385.47</v>
      </c>
      <c r="BU2147" s="72">
        <v>723.84</v>
      </c>
      <c r="BV2147" s="95">
        <v>37160882.420000002</v>
      </c>
      <c r="BW2147" s="95">
        <v>40284644.060000002</v>
      </c>
      <c r="BX2147" s="95">
        <v>9152</v>
      </c>
      <c r="BY2147" s="95">
        <v>8709</v>
      </c>
      <c r="BZ2147" s="95">
        <v>8607</v>
      </c>
      <c r="CA2147" s="95">
        <v>8712</v>
      </c>
      <c r="CB2147" s="95">
        <v>8747</v>
      </c>
      <c r="CC2147" s="95">
        <v>8808</v>
      </c>
      <c r="CD2147" s="95">
        <v>8935</v>
      </c>
      <c r="CE2147" s="72">
        <v>650.75523149000003</v>
      </c>
      <c r="CF2147" s="72">
        <v>676.59346364999999</v>
      </c>
      <c r="CG2147" s="72">
        <v>712.40329333</v>
      </c>
      <c r="CH2147" s="72">
        <v>716.50152150999998</v>
      </c>
      <c r="CI2147" s="72">
        <v>731.52548966999996</v>
      </c>
      <c r="CJ2147" s="96">
        <v>1.0065382009999999</v>
      </c>
      <c r="CK2147" s="96">
        <v>0.97646524170000004</v>
      </c>
      <c r="CL2147" s="96">
        <v>0.97945925649999999</v>
      </c>
      <c r="CM2147" s="96">
        <v>0.98344522489999997</v>
      </c>
      <c r="CN2147" s="96">
        <v>0.98949388670000005</v>
      </c>
      <c r="CO2147" s="96">
        <v>0.94190492790000002</v>
      </c>
      <c r="CP2147" s="96">
        <v>1.0479617771</v>
      </c>
      <c r="CQ2147" s="96">
        <v>0.99584056389999998</v>
      </c>
      <c r="CR2147" s="96">
        <v>1.0523387633000001</v>
      </c>
      <c r="CS2147" s="95">
        <v>7563</v>
      </c>
      <c r="CT2147" s="95">
        <v>7671</v>
      </c>
      <c r="CU2147" s="95">
        <v>7712</v>
      </c>
      <c r="CV2147" s="95">
        <v>7685</v>
      </c>
      <c r="CW2147" s="95">
        <v>7811</v>
      </c>
      <c r="CX2147" s="96">
        <v>0.92054298300000004</v>
      </c>
      <c r="CY2147" s="96">
        <v>0.91581352299999996</v>
      </c>
      <c r="CZ2147" s="96">
        <v>0.95675462300000003</v>
      </c>
      <c r="DA2147" s="96">
        <v>0.95579018900000001</v>
      </c>
      <c r="DB2147" s="96">
        <v>0.95988962600000005</v>
      </c>
      <c r="DC2147">
        <v>2013</v>
      </c>
      <c r="DD2147" s="6">
        <v>8563.4</v>
      </c>
      <c r="DE2147" s="96">
        <v>1.0023216E-3</v>
      </c>
      <c r="DF2147" s="72">
        <v>807.38</v>
      </c>
      <c r="DG2147" s="96">
        <v>1</v>
      </c>
      <c r="DH2147" s="72">
        <v>807.38</v>
      </c>
      <c r="DI2147" s="72">
        <v>798.48253765000004</v>
      </c>
      <c r="DJ2147" s="96">
        <v>1</v>
      </c>
      <c r="DK2147" s="72">
        <v>807.38</v>
      </c>
      <c r="DL2147" s="96">
        <v>1</v>
      </c>
      <c r="DM2147" s="72">
        <v>807.38</v>
      </c>
      <c r="DN2147" s="96">
        <v>1</v>
      </c>
      <c r="DO2147" s="96">
        <v>3.8180000000000002E-3</v>
      </c>
      <c r="DP2147" s="72">
        <v>3.08</v>
      </c>
      <c r="DQ2147" s="72">
        <v>804.3</v>
      </c>
      <c r="DR2147" t="s">
        <v>710</v>
      </c>
      <c r="DT2147" t="s">
        <v>1335</v>
      </c>
    </row>
    <row r="2148" spans="1:124" x14ac:dyDescent="0.3">
      <c r="A2148" t="s">
        <v>10</v>
      </c>
      <c r="B2148">
        <v>37100</v>
      </c>
      <c r="C2148" s="95">
        <v>4757</v>
      </c>
      <c r="D2148" s="95">
        <v>19904255</v>
      </c>
      <c r="E2148" s="95">
        <v>4457</v>
      </c>
      <c r="F2148" s="95">
        <v>15464133</v>
      </c>
      <c r="G2148" s="95">
        <v>1223</v>
      </c>
      <c r="H2148" s="95">
        <v>5368173</v>
      </c>
      <c r="I2148" s="95">
        <v>1088</v>
      </c>
      <c r="J2148" s="95">
        <v>3722617</v>
      </c>
      <c r="K2148" s="95">
        <v>4823</v>
      </c>
      <c r="L2148" s="95">
        <v>20950331</v>
      </c>
      <c r="M2148" s="95">
        <v>4516</v>
      </c>
      <c r="N2148" s="95">
        <v>16706863</v>
      </c>
      <c r="O2148" s="95">
        <v>1302</v>
      </c>
      <c r="P2148" s="95">
        <v>4987436</v>
      </c>
      <c r="Q2148" s="95">
        <v>1145</v>
      </c>
      <c r="R2148" s="95">
        <v>4099962</v>
      </c>
      <c r="S2148" s="95">
        <v>4812</v>
      </c>
      <c r="T2148" s="95">
        <v>23820272</v>
      </c>
      <c r="U2148" s="95">
        <v>4488</v>
      </c>
      <c r="V2148" s="95">
        <v>17698480</v>
      </c>
      <c r="W2148" s="95">
        <v>1349</v>
      </c>
      <c r="X2148" s="95">
        <v>5009518</v>
      </c>
      <c r="Y2148" s="95">
        <v>1193</v>
      </c>
      <c r="Z2148" s="95">
        <v>4232658</v>
      </c>
      <c r="AA2148" s="95">
        <v>4839</v>
      </c>
      <c r="AB2148" s="95">
        <v>19176690</v>
      </c>
      <c r="AC2148" s="95">
        <v>4494</v>
      </c>
      <c r="AD2148" s="95">
        <v>19304627</v>
      </c>
      <c r="AE2148" s="95">
        <v>1353</v>
      </c>
      <c r="AF2148" s="95">
        <v>5083401</v>
      </c>
      <c r="AG2148" s="95">
        <v>1197</v>
      </c>
      <c r="AH2148" s="95">
        <v>5096164</v>
      </c>
      <c r="AI2148" s="95">
        <v>4951</v>
      </c>
      <c r="AJ2148" s="95">
        <v>19216915</v>
      </c>
      <c r="AK2148" s="95">
        <v>4577</v>
      </c>
      <c r="AL2148" s="95">
        <v>20146709.129999999</v>
      </c>
      <c r="AM2148" s="95">
        <v>1406</v>
      </c>
      <c r="AN2148" s="95">
        <v>4760229</v>
      </c>
      <c r="AO2148" s="95">
        <v>1245</v>
      </c>
      <c r="AP2148" s="95">
        <v>5581326</v>
      </c>
      <c r="AQ2148" s="72">
        <v>352.18</v>
      </c>
      <c r="AR2148" s="72">
        <v>288.35000000000002</v>
      </c>
      <c r="AS2148" s="72">
        <v>640.53</v>
      </c>
      <c r="AT2148" s="95">
        <v>25272428</v>
      </c>
      <c r="AU2148" s="95">
        <v>19186750</v>
      </c>
      <c r="AV2148" s="95">
        <v>5980</v>
      </c>
      <c r="AW2148" s="95">
        <v>5545</v>
      </c>
      <c r="AX2148" s="72">
        <v>352.89</v>
      </c>
      <c r="AY2148" s="72">
        <v>306.29000000000002</v>
      </c>
      <c r="AZ2148" s="72">
        <v>659.18</v>
      </c>
      <c r="BA2148" s="95">
        <v>25937767</v>
      </c>
      <c r="BB2148" s="95">
        <v>20806825</v>
      </c>
      <c r="BC2148" s="95">
        <v>6125</v>
      </c>
      <c r="BD2148" s="95">
        <v>5661</v>
      </c>
      <c r="BE2148" s="72">
        <v>389.95</v>
      </c>
      <c r="BF2148" s="72">
        <v>321.7</v>
      </c>
      <c r="BG2148" s="72">
        <v>711.65</v>
      </c>
      <c r="BH2148" s="95">
        <v>28829790</v>
      </c>
      <c r="BI2148" s="95">
        <v>21931138</v>
      </c>
      <c r="BJ2148" s="95">
        <v>6161</v>
      </c>
      <c r="BK2148" s="95">
        <v>5681</v>
      </c>
      <c r="BL2148" s="72">
        <v>326.5</v>
      </c>
      <c r="BM2148" s="72">
        <v>357.3</v>
      </c>
      <c r="BN2148" s="72">
        <v>683.8</v>
      </c>
      <c r="BO2148" s="95">
        <v>24260091</v>
      </c>
      <c r="BP2148" s="95">
        <v>24400791</v>
      </c>
      <c r="BQ2148" s="95">
        <v>6192</v>
      </c>
      <c r="BR2148" s="95">
        <v>5691</v>
      </c>
      <c r="BS2148" s="72">
        <v>314.31</v>
      </c>
      <c r="BT2148" s="72">
        <v>368.26</v>
      </c>
      <c r="BU2148" s="72">
        <v>682.57</v>
      </c>
      <c r="BV2148" s="95">
        <v>23977144</v>
      </c>
      <c r="BW2148" s="95">
        <v>25728035.129999999</v>
      </c>
      <c r="BX2148" s="95">
        <v>6357</v>
      </c>
      <c r="BY2148" s="95">
        <v>5822</v>
      </c>
      <c r="BZ2148" s="95">
        <v>5773</v>
      </c>
      <c r="CA2148" s="95">
        <v>5901</v>
      </c>
      <c r="CB2148" s="95">
        <v>5930</v>
      </c>
      <c r="CC2148" s="95">
        <v>5954</v>
      </c>
      <c r="CD2148" s="95">
        <v>6095</v>
      </c>
      <c r="CE2148" s="72">
        <v>650.75523149000003</v>
      </c>
      <c r="CF2148" s="72">
        <v>676.59346364999999</v>
      </c>
      <c r="CG2148" s="72">
        <v>712.40329333</v>
      </c>
      <c r="CH2148" s="72">
        <v>716.50152150999998</v>
      </c>
      <c r="CI2148" s="72">
        <v>731.52548966999996</v>
      </c>
      <c r="CJ2148" s="96">
        <v>0.98428713130000001</v>
      </c>
      <c r="CK2148" s="96">
        <v>0.97426303299999995</v>
      </c>
      <c r="CL2148" s="96">
        <v>0.99894260270000002</v>
      </c>
      <c r="CM2148" s="96">
        <v>0.95435945280000001</v>
      </c>
      <c r="CN2148" s="96">
        <v>0.93307753410000005</v>
      </c>
      <c r="CO2148" s="96">
        <v>0.94081129770000005</v>
      </c>
      <c r="CP2148" s="96">
        <v>1.0299471883</v>
      </c>
      <c r="CQ2148" s="96">
        <v>0.99584056389999998</v>
      </c>
      <c r="CR2148" s="96">
        <v>1.0342489336</v>
      </c>
      <c r="CS2148" s="95">
        <v>5699</v>
      </c>
      <c r="CT2148" s="95">
        <v>5893</v>
      </c>
      <c r="CU2148" s="95">
        <v>5942</v>
      </c>
      <c r="CV2148" s="95">
        <v>5980</v>
      </c>
      <c r="CW2148" s="95">
        <v>6204</v>
      </c>
      <c r="CX2148" s="96">
        <v>0.91460495900000005</v>
      </c>
      <c r="CY2148" s="96">
        <v>0.91531987500000001</v>
      </c>
      <c r="CZ2148" s="96">
        <v>0.96174313099999997</v>
      </c>
      <c r="DA2148" s="96">
        <v>0.95043684699999997</v>
      </c>
      <c r="DB2148" s="96">
        <v>0.95977215199999999</v>
      </c>
      <c r="DC2148">
        <v>2013</v>
      </c>
      <c r="DD2148" s="6">
        <v>5680</v>
      </c>
      <c r="DE2148" s="96">
        <v>1.8301859999999999E-3</v>
      </c>
      <c r="DF2148" s="72">
        <v>792.84</v>
      </c>
      <c r="DG2148" s="96">
        <v>1</v>
      </c>
      <c r="DH2148" s="72">
        <v>792.84</v>
      </c>
      <c r="DI2148" s="72">
        <v>798.48253765000004</v>
      </c>
      <c r="DJ2148" s="96">
        <v>1</v>
      </c>
      <c r="DK2148" s="72">
        <v>792.84</v>
      </c>
      <c r="DL2148" s="96">
        <v>1</v>
      </c>
      <c r="DM2148" s="72">
        <v>792.84</v>
      </c>
      <c r="DN2148" s="96">
        <v>1</v>
      </c>
      <c r="DO2148" s="96">
        <v>5.2630000000000003E-3</v>
      </c>
      <c r="DP2148" s="72">
        <v>4.17</v>
      </c>
      <c r="DQ2148" s="72">
        <v>788.67</v>
      </c>
      <c r="DR2148" t="s">
        <v>10</v>
      </c>
      <c r="DT2148" t="s">
        <v>1335</v>
      </c>
    </row>
    <row r="2149" spans="1:124" x14ac:dyDescent="0.3">
      <c r="A2149" t="s">
        <v>12</v>
      </c>
      <c r="B2149">
        <v>37110</v>
      </c>
      <c r="C2149" s="95">
        <v>2490</v>
      </c>
      <c r="D2149" s="95">
        <v>16855924</v>
      </c>
      <c r="E2149" s="95">
        <v>2390</v>
      </c>
      <c r="F2149" s="95">
        <v>13516971</v>
      </c>
      <c r="G2149" s="95">
        <v>708</v>
      </c>
      <c r="H2149" s="95">
        <v>3798218</v>
      </c>
      <c r="I2149" s="95">
        <v>652</v>
      </c>
      <c r="J2149" s="95">
        <v>2957671</v>
      </c>
      <c r="K2149" s="95">
        <v>2582</v>
      </c>
      <c r="L2149" s="95">
        <v>16381801</v>
      </c>
      <c r="M2149" s="95">
        <v>2485</v>
      </c>
      <c r="N2149" s="95">
        <v>14212689</v>
      </c>
      <c r="O2149" s="95">
        <v>734</v>
      </c>
      <c r="P2149" s="95">
        <v>3998838</v>
      </c>
      <c r="Q2149" s="95">
        <v>678</v>
      </c>
      <c r="R2149" s="95">
        <v>3168320</v>
      </c>
      <c r="S2149" s="95">
        <v>2590</v>
      </c>
      <c r="T2149" s="95">
        <v>18545156</v>
      </c>
      <c r="U2149" s="95">
        <v>2490</v>
      </c>
      <c r="V2149" s="95">
        <v>14764731</v>
      </c>
      <c r="W2149" s="95">
        <v>745</v>
      </c>
      <c r="X2149" s="95">
        <v>3928315</v>
      </c>
      <c r="Y2149" s="95">
        <v>690</v>
      </c>
      <c r="Z2149" s="95">
        <v>3298822</v>
      </c>
      <c r="AA2149" s="95">
        <v>2612</v>
      </c>
      <c r="AB2149" s="95">
        <v>15606650</v>
      </c>
      <c r="AC2149" s="95">
        <v>2508</v>
      </c>
      <c r="AD2149" s="95">
        <v>15949564</v>
      </c>
      <c r="AE2149" s="95">
        <v>754</v>
      </c>
      <c r="AF2149" s="95">
        <v>3321677</v>
      </c>
      <c r="AG2149" s="95">
        <v>703</v>
      </c>
      <c r="AH2149" s="95">
        <v>3567488</v>
      </c>
      <c r="AI2149" s="95">
        <v>2624</v>
      </c>
      <c r="AJ2149" s="95">
        <v>15080259.27</v>
      </c>
      <c r="AK2149" s="95">
        <v>2506</v>
      </c>
      <c r="AL2149" s="95">
        <v>16169255.02</v>
      </c>
      <c r="AM2149" s="95">
        <v>763</v>
      </c>
      <c r="AN2149" s="95">
        <v>3651278</v>
      </c>
      <c r="AO2149" s="95">
        <v>722</v>
      </c>
      <c r="AP2149" s="95">
        <v>3610544</v>
      </c>
      <c r="AQ2149" s="72">
        <v>538.20000000000005</v>
      </c>
      <c r="AR2149" s="72">
        <v>451.31</v>
      </c>
      <c r="AS2149" s="72">
        <v>989.51</v>
      </c>
      <c r="AT2149" s="95">
        <v>20654142</v>
      </c>
      <c r="AU2149" s="95">
        <v>16474642</v>
      </c>
      <c r="AV2149" s="95">
        <v>3198</v>
      </c>
      <c r="AW2149" s="95">
        <v>3042</v>
      </c>
      <c r="AX2149" s="72">
        <v>512.17999999999995</v>
      </c>
      <c r="AY2149" s="72">
        <v>457.93</v>
      </c>
      <c r="AZ2149" s="72">
        <v>970.11</v>
      </c>
      <c r="BA2149" s="95">
        <v>20380639</v>
      </c>
      <c r="BB2149" s="95">
        <v>17381009</v>
      </c>
      <c r="BC2149" s="95">
        <v>3316</v>
      </c>
      <c r="BD2149" s="95">
        <v>3163</v>
      </c>
      <c r="BE2149" s="72">
        <v>561.55999999999995</v>
      </c>
      <c r="BF2149" s="72">
        <v>473.36</v>
      </c>
      <c r="BG2149" s="72">
        <v>1034.92</v>
      </c>
      <c r="BH2149" s="95">
        <v>22473471</v>
      </c>
      <c r="BI2149" s="95">
        <v>18063553</v>
      </c>
      <c r="BJ2149" s="95">
        <v>3335</v>
      </c>
      <c r="BK2149" s="95">
        <v>3180</v>
      </c>
      <c r="BL2149" s="72">
        <v>468.62</v>
      </c>
      <c r="BM2149" s="72">
        <v>506.52</v>
      </c>
      <c r="BN2149" s="72">
        <v>975.14</v>
      </c>
      <c r="BO2149" s="95">
        <v>18928327</v>
      </c>
      <c r="BP2149" s="95">
        <v>19517052</v>
      </c>
      <c r="BQ2149" s="95">
        <v>3366</v>
      </c>
      <c r="BR2149" s="95">
        <v>3211</v>
      </c>
      <c r="BS2149" s="72">
        <v>460.87</v>
      </c>
      <c r="BT2149" s="72">
        <v>510.63</v>
      </c>
      <c r="BU2149" s="72">
        <v>971.5</v>
      </c>
      <c r="BV2149" s="95">
        <v>18731537.27</v>
      </c>
      <c r="BW2149" s="95">
        <v>19779799.02</v>
      </c>
      <c r="BX2149" s="95">
        <v>3387</v>
      </c>
      <c r="BY2149" s="95">
        <v>3228</v>
      </c>
      <c r="BZ2149" s="95">
        <v>3124</v>
      </c>
      <c r="CA2149" s="95">
        <v>3242</v>
      </c>
      <c r="CB2149" s="95">
        <v>3260</v>
      </c>
      <c r="CC2149" s="95">
        <v>3292</v>
      </c>
      <c r="CD2149" s="95">
        <v>3309</v>
      </c>
      <c r="CE2149" s="72">
        <v>650.75523149000003</v>
      </c>
      <c r="CF2149" s="72">
        <v>676.59346364999999</v>
      </c>
      <c r="CG2149" s="72">
        <v>712.40329333</v>
      </c>
      <c r="CH2149" s="72">
        <v>716.50152150999998</v>
      </c>
      <c r="CI2149" s="72">
        <v>731.52548966999996</v>
      </c>
      <c r="CJ2149" s="96">
        <v>1.5205563506999999</v>
      </c>
      <c r="CK2149" s="96">
        <v>1.4338152112</v>
      </c>
      <c r="CL2149" s="96">
        <v>1.4527164735</v>
      </c>
      <c r="CM2149" s="96">
        <v>1.3609740813</v>
      </c>
      <c r="CN2149" s="96">
        <v>1.3280466828999999</v>
      </c>
      <c r="CO2149" s="96">
        <v>1.061792042</v>
      </c>
      <c r="CP2149" s="96">
        <v>1.3366287406999999</v>
      </c>
      <c r="CQ2149" s="96">
        <v>0.99584056389999998</v>
      </c>
      <c r="CR2149" s="96">
        <v>1.3422113923000001</v>
      </c>
      <c r="CS2149" s="95">
        <v>2865</v>
      </c>
      <c r="CT2149" s="95">
        <v>2986</v>
      </c>
      <c r="CU2149" s="95">
        <v>2988</v>
      </c>
      <c r="CV2149" s="95">
        <v>2994</v>
      </c>
      <c r="CW2149" s="95">
        <v>3028</v>
      </c>
      <c r="CX2149" s="96">
        <v>1.025713919</v>
      </c>
      <c r="CY2149" s="96">
        <v>1.035228705</v>
      </c>
      <c r="CZ2149" s="96">
        <v>1.0751563980000001</v>
      </c>
      <c r="DA2149" s="96">
        <v>1.0962529510000001</v>
      </c>
      <c r="DB2149" s="96">
        <v>1.07486116</v>
      </c>
      <c r="DC2149">
        <v>2013</v>
      </c>
      <c r="DD2149" s="6">
        <v>3164.8</v>
      </c>
      <c r="DE2149" s="96">
        <v>1.4277214E-3</v>
      </c>
      <c r="DF2149" s="72">
        <v>1029.33</v>
      </c>
      <c r="DG2149" s="96">
        <v>1</v>
      </c>
      <c r="DH2149" s="72">
        <v>1029.33</v>
      </c>
      <c r="DI2149" s="72">
        <v>798.48253765000004</v>
      </c>
      <c r="DJ2149" s="96">
        <v>1</v>
      </c>
      <c r="DK2149" s="72">
        <v>1029.33</v>
      </c>
      <c r="DL2149" s="96">
        <v>1</v>
      </c>
      <c r="DM2149" s="72">
        <v>1029.33</v>
      </c>
      <c r="DN2149" s="96">
        <v>1</v>
      </c>
      <c r="DO2149" s="96">
        <v>4.1749999999999999E-3</v>
      </c>
      <c r="DP2149" s="72">
        <v>4.3</v>
      </c>
      <c r="DQ2149" s="72">
        <v>1025.03</v>
      </c>
      <c r="DR2149" t="s">
        <v>12</v>
      </c>
      <c r="DT2149" t="s">
        <v>1335</v>
      </c>
    </row>
    <row r="2150" spans="1:124" x14ac:dyDescent="0.3">
      <c r="A2150" t="s">
        <v>1341</v>
      </c>
      <c r="B2150">
        <v>37120</v>
      </c>
      <c r="C2150" s="95">
        <v>507</v>
      </c>
      <c r="D2150" s="95">
        <v>2426142</v>
      </c>
      <c r="E2150" s="95">
        <v>487</v>
      </c>
      <c r="F2150" s="95">
        <v>1621362</v>
      </c>
      <c r="G2150" s="95">
        <v>46</v>
      </c>
      <c r="H2150" s="95">
        <v>157223</v>
      </c>
      <c r="I2150" s="95">
        <v>42</v>
      </c>
      <c r="J2150" s="95">
        <v>87230</v>
      </c>
      <c r="K2150" s="95">
        <v>505</v>
      </c>
      <c r="L2150" s="95">
        <v>2784295</v>
      </c>
      <c r="M2150" s="95">
        <v>483</v>
      </c>
      <c r="N2150" s="95">
        <v>1574199</v>
      </c>
      <c r="O2150" s="95">
        <v>50</v>
      </c>
      <c r="P2150" s="95">
        <v>337760</v>
      </c>
      <c r="Q2150" s="95">
        <v>47</v>
      </c>
      <c r="R2150" s="95">
        <v>154540</v>
      </c>
      <c r="S2150" s="95">
        <v>500</v>
      </c>
      <c r="T2150" s="95">
        <v>2584411</v>
      </c>
      <c r="U2150" s="95">
        <v>480</v>
      </c>
      <c r="V2150" s="95">
        <v>1757430</v>
      </c>
      <c r="W2150" s="95">
        <v>48</v>
      </c>
      <c r="X2150" s="95">
        <v>277090</v>
      </c>
      <c r="Y2150" s="95">
        <v>44</v>
      </c>
      <c r="Z2150" s="95">
        <v>140430</v>
      </c>
      <c r="AA2150" s="95">
        <v>504</v>
      </c>
      <c r="AB2150" s="95">
        <v>1902781</v>
      </c>
      <c r="AC2150" s="95">
        <v>481</v>
      </c>
      <c r="AD2150" s="95">
        <v>1859249</v>
      </c>
      <c r="AE2150" s="95">
        <v>48</v>
      </c>
      <c r="AF2150" s="95">
        <v>288760</v>
      </c>
      <c r="AG2150" s="95">
        <v>44</v>
      </c>
      <c r="AH2150" s="95">
        <v>195367</v>
      </c>
      <c r="AI2150" s="95">
        <v>499</v>
      </c>
      <c r="AJ2150" s="95">
        <v>2171840</v>
      </c>
      <c r="AK2150" s="95">
        <v>475</v>
      </c>
      <c r="AL2150" s="95">
        <v>2300656</v>
      </c>
      <c r="AM2150" s="95">
        <v>48</v>
      </c>
      <c r="AN2150" s="95">
        <v>199643</v>
      </c>
      <c r="AO2150" s="95">
        <v>45</v>
      </c>
      <c r="AP2150" s="95">
        <v>140556</v>
      </c>
      <c r="AQ2150" s="72">
        <v>389.3</v>
      </c>
      <c r="AR2150" s="72">
        <v>269.14999999999998</v>
      </c>
      <c r="AS2150" s="72">
        <v>658.45</v>
      </c>
      <c r="AT2150" s="95">
        <v>2583365</v>
      </c>
      <c r="AU2150" s="95">
        <v>1708592</v>
      </c>
      <c r="AV2150" s="95">
        <v>553</v>
      </c>
      <c r="AW2150" s="95">
        <v>529</v>
      </c>
      <c r="AX2150" s="72">
        <v>468.78</v>
      </c>
      <c r="AY2150" s="72">
        <v>271.81</v>
      </c>
      <c r="AZ2150" s="72">
        <v>740.59</v>
      </c>
      <c r="BA2150" s="95">
        <v>3122055</v>
      </c>
      <c r="BB2150" s="95">
        <v>1728739</v>
      </c>
      <c r="BC2150" s="95">
        <v>555</v>
      </c>
      <c r="BD2150" s="95">
        <v>530</v>
      </c>
      <c r="BE2150" s="72">
        <v>435.14</v>
      </c>
      <c r="BF2150" s="72">
        <v>301.82</v>
      </c>
      <c r="BG2150" s="72">
        <v>736.96</v>
      </c>
      <c r="BH2150" s="95">
        <v>2861501</v>
      </c>
      <c r="BI2150" s="95">
        <v>1897860</v>
      </c>
      <c r="BJ2150" s="95">
        <v>548</v>
      </c>
      <c r="BK2150" s="95">
        <v>524</v>
      </c>
      <c r="BL2150" s="72">
        <v>330.85</v>
      </c>
      <c r="BM2150" s="72">
        <v>326.13</v>
      </c>
      <c r="BN2150" s="72">
        <v>656.98</v>
      </c>
      <c r="BO2150" s="95">
        <v>2191541</v>
      </c>
      <c r="BP2150" s="95">
        <v>2054616</v>
      </c>
      <c r="BQ2150" s="95">
        <v>552</v>
      </c>
      <c r="BR2150" s="95">
        <v>525</v>
      </c>
      <c r="BS2150" s="72">
        <v>361.29</v>
      </c>
      <c r="BT2150" s="72">
        <v>391.22</v>
      </c>
      <c r="BU2150" s="72">
        <v>752.51</v>
      </c>
      <c r="BV2150" s="95">
        <v>2371483</v>
      </c>
      <c r="BW2150" s="95">
        <v>2441212</v>
      </c>
      <c r="BX2150" s="95">
        <v>547</v>
      </c>
      <c r="BY2150" s="95">
        <v>520</v>
      </c>
      <c r="BZ2150" s="95">
        <v>542</v>
      </c>
      <c r="CA2150" s="95">
        <v>543</v>
      </c>
      <c r="CB2150" s="95">
        <v>536</v>
      </c>
      <c r="CC2150" s="95">
        <v>539</v>
      </c>
      <c r="CD2150" s="95">
        <v>534</v>
      </c>
      <c r="CE2150" s="72">
        <v>650.75523149000003</v>
      </c>
      <c r="CF2150" s="72">
        <v>676.59346364999999</v>
      </c>
      <c r="CG2150" s="72">
        <v>712.40329333</v>
      </c>
      <c r="CH2150" s="72">
        <v>716.50152150999998</v>
      </c>
      <c r="CI2150" s="72">
        <v>731.52548966999996</v>
      </c>
      <c r="CJ2150" s="96">
        <v>1.0118243667</v>
      </c>
      <c r="CK2150" s="96">
        <v>1.0945863946000001</v>
      </c>
      <c r="CL2150" s="96">
        <v>1.0344702318000001</v>
      </c>
      <c r="CM2150" s="96">
        <v>0.91692757140000003</v>
      </c>
      <c r="CN2150" s="96">
        <v>1.0286859591999999</v>
      </c>
      <c r="CO2150" s="96">
        <v>0.91420282809999998</v>
      </c>
      <c r="CP2150" s="96">
        <v>1.1127715573000001</v>
      </c>
      <c r="CQ2150" s="96">
        <v>0.99584056389999998</v>
      </c>
      <c r="CR2150" s="96">
        <v>1.1174192323000001</v>
      </c>
      <c r="CS2150" s="95">
        <v>556</v>
      </c>
      <c r="CT2150" s="95">
        <v>565</v>
      </c>
      <c r="CU2150" s="95">
        <v>548</v>
      </c>
      <c r="CV2150" s="95">
        <v>558</v>
      </c>
      <c r="CW2150" s="95">
        <v>563</v>
      </c>
      <c r="CX2150" s="96">
        <v>0.93765159899999995</v>
      </c>
      <c r="CY2150" s="96">
        <v>0.90351129500000005</v>
      </c>
      <c r="CZ2150" s="96">
        <v>0.90926001199999995</v>
      </c>
      <c r="DA2150" s="96">
        <v>0.90938157399999997</v>
      </c>
      <c r="DB2150" s="96">
        <v>0.91136468000000004</v>
      </c>
      <c r="DC2150">
        <v>2013</v>
      </c>
      <c r="DD2150" s="6">
        <v>525.6</v>
      </c>
      <c r="DE2150" s="96">
        <v>2.2612725000000001E-3</v>
      </c>
      <c r="DF2150" s="72">
        <v>856.23</v>
      </c>
      <c r="DG2150" s="96">
        <v>1</v>
      </c>
      <c r="DH2150" s="72">
        <v>856.23</v>
      </c>
      <c r="DI2150" s="72">
        <v>798.48253765000004</v>
      </c>
      <c r="DJ2150" s="96">
        <v>0.72498275840000004</v>
      </c>
      <c r="DK2150" s="72">
        <v>840.3484522</v>
      </c>
      <c r="DL2150" s="96">
        <v>1.0059660478000001</v>
      </c>
      <c r="DM2150" s="72">
        <v>845.36201119999998</v>
      </c>
      <c r="DN2150" s="96">
        <v>1</v>
      </c>
      <c r="DO2150" s="96">
        <v>6.5859999999999998E-3</v>
      </c>
      <c r="DP2150" s="72">
        <v>5.57</v>
      </c>
      <c r="DQ2150" s="72">
        <v>839.79</v>
      </c>
      <c r="DR2150" t="s">
        <v>1341</v>
      </c>
      <c r="DT2150" t="s">
        <v>1335</v>
      </c>
    </row>
    <row r="2151" spans="1:124" x14ac:dyDescent="0.3">
      <c r="A2151" t="s">
        <v>112</v>
      </c>
      <c r="B2151">
        <v>37130</v>
      </c>
      <c r="C2151" s="95">
        <v>15075</v>
      </c>
      <c r="D2151" s="95">
        <v>65734193</v>
      </c>
      <c r="E2151" s="95">
        <v>14202</v>
      </c>
      <c r="F2151" s="95">
        <v>52773008</v>
      </c>
      <c r="G2151" s="95">
        <v>3006</v>
      </c>
      <c r="H2151" s="95">
        <v>13000513</v>
      </c>
      <c r="I2151" s="95">
        <v>2645</v>
      </c>
      <c r="J2151" s="95">
        <v>10091589</v>
      </c>
      <c r="K2151" s="95">
        <v>15841</v>
      </c>
      <c r="L2151" s="95">
        <v>69294464</v>
      </c>
      <c r="M2151" s="95">
        <v>14836</v>
      </c>
      <c r="N2151" s="95">
        <v>55745520</v>
      </c>
      <c r="O2151" s="95">
        <v>3197</v>
      </c>
      <c r="P2151" s="95">
        <v>13032865</v>
      </c>
      <c r="Q2151" s="95">
        <v>2811</v>
      </c>
      <c r="R2151" s="95">
        <v>11131188</v>
      </c>
      <c r="S2151" s="95">
        <v>16236</v>
      </c>
      <c r="T2151" s="95">
        <v>70625051</v>
      </c>
      <c r="U2151" s="95">
        <v>15144</v>
      </c>
      <c r="V2151" s="95">
        <v>60046851</v>
      </c>
      <c r="W2151" s="95">
        <v>3376</v>
      </c>
      <c r="X2151" s="95">
        <v>12451787</v>
      </c>
      <c r="Y2151" s="95">
        <v>2963</v>
      </c>
      <c r="Z2151" s="95">
        <v>11900580</v>
      </c>
      <c r="AA2151" s="95">
        <v>16797</v>
      </c>
      <c r="AB2151" s="95">
        <v>63945028</v>
      </c>
      <c r="AC2151" s="95">
        <v>15591</v>
      </c>
      <c r="AD2151" s="95">
        <v>65873298</v>
      </c>
      <c r="AE2151" s="95">
        <v>3553</v>
      </c>
      <c r="AF2151" s="95">
        <v>14609494</v>
      </c>
      <c r="AG2151" s="95">
        <v>3102</v>
      </c>
      <c r="AH2151" s="95">
        <v>13494524</v>
      </c>
      <c r="AI2151" s="95">
        <v>17146</v>
      </c>
      <c r="AJ2151" s="95">
        <v>66485578.460000001</v>
      </c>
      <c r="AK2151" s="95">
        <v>15825</v>
      </c>
      <c r="AL2151" s="95">
        <v>71388820.680000007</v>
      </c>
      <c r="AM2151" s="95">
        <v>3697</v>
      </c>
      <c r="AN2151" s="95">
        <v>14970614</v>
      </c>
      <c r="AO2151" s="95">
        <v>3239</v>
      </c>
      <c r="AP2151" s="95">
        <v>15015371.390000001</v>
      </c>
      <c r="AQ2151" s="72">
        <v>362.88</v>
      </c>
      <c r="AR2151" s="72">
        <v>310.95999999999998</v>
      </c>
      <c r="AS2151" s="72">
        <v>673.84</v>
      </c>
      <c r="AT2151" s="95">
        <v>78734706</v>
      </c>
      <c r="AU2151" s="95">
        <v>62864597</v>
      </c>
      <c r="AV2151" s="95">
        <v>18081</v>
      </c>
      <c r="AW2151" s="95">
        <v>16847</v>
      </c>
      <c r="AX2151" s="72">
        <v>360.36</v>
      </c>
      <c r="AY2151" s="72">
        <v>315.81</v>
      </c>
      <c r="AZ2151" s="72">
        <v>676.17</v>
      </c>
      <c r="BA2151" s="95">
        <v>82327329</v>
      </c>
      <c r="BB2151" s="95">
        <v>66876708</v>
      </c>
      <c r="BC2151" s="95">
        <v>19038</v>
      </c>
      <c r="BD2151" s="95">
        <v>17647</v>
      </c>
      <c r="BE2151" s="72">
        <v>353</v>
      </c>
      <c r="BF2151" s="72">
        <v>331.12</v>
      </c>
      <c r="BG2151" s="72">
        <v>684.12</v>
      </c>
      <c r="BH2151" s="95">
        <v>83076838</v>
      </c>
      <c r="BI2151" s="95">
        <v>71947431</v>
      </c>
      <c r="BJ2151" s="95">
        <v>19612</v>
      </c>
      <c r="BK2151" s="95">
        <v>18107</v>
      </c>
      <c r="BL2151" s="72">
        <v>321.68</v>
      </c>
      <c r="BM2151" s="72">
        <v>353.82</v>
      </c>
      <c r="BN2151" s="72">
        <v>675.5</v>
      </c>
      <c r="BO2151" s="95">
        <v>78554522</v>
      </c>
      <c r="BP2151" s="95">
        <v>79367822</v>
      </c>
      <c r="BQ2151" s="95">
        <v>20350</v>
      </c>
      <c r="BR2151" s="95">
        <v>18693</v>
      </c>
      <c r="BS2151" s="72">
        <v>325.67</v>
      </c>
      <c r="BT2151" s="72">
        <v>377.69</v>
      </c>
      <c r="BU2151" s="72">
        <v>703.36</v>
      </c>
      <c r="BV2151" s="95">
        <v>81456192.459999993</v>
      </c>
      <c r="BW2151" s="95">
        <v>86404192.069999993</v>
      </c>
      <c r="BX2151" s="95">
        <v>20843</v>
      </c>
      <c r="BY2151" s="95">
        <v>19064</v>
      </c>
      <c r="BZ2151" s="95">
        <v>17493</v>
      </c>
      <c r="CA2151" s="95">
        <v>18367</v>
      </c>
      <c r="CB2151" s="95">
        <v>18887</v>
      </c>
      <c r="CC2151" s="95">
        <v>19563</v>
      </c>
      <c r="CD2151" s="95">
        <v>19973</v>
      </c>
      <c r="CE2151" s="72">
        <v>650.75523149000003</v>
      </c>
      <c r="CF2151" s="72">
        <v>676.59346364999999</v>
      </c>
      <c r="CG2151" s="72">
        <v>712.40329333</v>
      </c>
      <c r="CH2151" s="72">
        <v>716.50152150999998</v>
      </c>
      <c r="CI2151" s="72">
        <v>731.52548966999996</v>
      </c>
      <c r="CJ2151" s="96">
        <v>1.0354738117</v>
      </c>
      <c r="CK2151" s="96">
        <v>0.99937412390000002</v>
      </c>
      <c r="CL2151" s="96">
        <v>0.96029876110000001</v>
      </c>
      <c r="CM2151" s="96">
        <v>0.94277538809999994</v>
      </c>
      <c r="CN2151" s="96">
        <v>0.96149759639999999</v>
      </c>
      <c r="CO2151" s="96">
        <v>0.92501600949999996</v>
      </c>
      <c r="CP2151" s="96">
        <v>1.0593156509999999</v>
      </c>
      <c r="CQ2151" s="96">
        <v>0.99584056389999998</v>
      </c>
      <c r="CR2151" s="96">
        <v>1.0637400585000001</v>
      </c>
      <c r="CS2151" s="95">
        <v>20076</v>
      </c>
      <c r="CT2151" s="95">
        <v>21280</v>
      </c>
      <c r="CU2151" s="95">
        <v>22127</v>
      </c>
      <c r="CV2151" s="95">
        <v>22709</v>
      </c>
      <c r="CW2151" s="95">
        <v>23348</v>
      </c>
      <c r="CX2151" s="96">
        <v>0.91242324900000005</v>
      </c>
      <c r="CY2151" s="96">
        <v>0.90448206499999995</v>
      </c>
      <c r="CZ2151" s="96">
        <v>0.93642239699999996</v>
      </c>
      <c r="DA2151" s="96">
        <v>0.93684219300000005</v>
      </c>
      <c r="DB2151" s="96">
        <v>0.93224680699999996</v>
      </c>
      <c r="DC2151">
        <v>2013</v>
      </c>
      <c r="DD2151" s="6">
        <v>18071.599999999999</v>
      </c>
      <c r="DE2151" s="96">
        <v>2.2083710999999998E-3</v>
      </c>
      <c r="DF2151" s="72">
        <v>815.14</v>
      </c>
      <c r="DG2151" s="96">
        <v>1</v>
      </c>
      <c r="DH2151" s="72">
        <v>815.14</v>
      </c>
      <c r="DI2151" s="72">
        <v>815.57040460999997</v>
      </c>
      <c r="DJ2151" s="96">
        <v>1</v>
      </c>
      <c r="DK2151" s="72">
        <v>815.14</v>
      </c>
      <c r="DL2151" s="96">
        <v>1</v>
      </c>
      <c r="DM2151" s="72">
        <v>815.14</v>
      </c>
      <c r="DN2151" s="96">
        <v>1</v>
      </c>
      <c r="DO2151" s="96">
        <v>5.8989999999999997E-3</v>
      </c>
      <c r="DP2151" s="72">
        <v>4.8099999999999996</v>
      </c>
      <c r="DQ2151" s="72">
        <v>810.33</v>
      </c>
      <c r="DR2151" t="s">
        <v>112</v>
      </c>
      <c r="DT2151" t="s">
        <v>1335</v>
      </c>
    </row>
    <row r="2152" spans="1:124" x14ac:dyDescent="0.3">
      <c r="A2152" t="s">
        <v>1342</v>
      </c>
      <c r="B2152">
        <v>37140</v>
      </c>
      <c r="C2152" s="95">
        <v>904</v>
      </c>
      <c r="D2152" s="95">
        <v>5044215</v>
      </c>
      <c r="E2152" s="95">
        <v>867</v>
      </c>
      <c r="F2152" s="95">
        <v>3506167</v>
      </c>
      <c r="G2152" s="95">
        <v>237</v>
      </c>
      <c r="H2152" s="95">
        <v>641180</v>
      </c>
      <c r="I2152" s="95">
        <v>224</v>
      </c>
      <c r="J2152" s="95">
        <v>759356</v>
      </c>
      <c r="K2152" s="95">
        <v>889</v>
      </c>
      <c r="L2152" s="95">
        <v>5027863</v>
      </c>
      <c r="M2152" s="95">
        <v>855</v>
      </c>
      <c r="N2152" s="95">
        <v>3787439</v>
      </c>
      <c r="O2152" s="95">
        <v>242</v>
      </c>
      <c r="P2152" s="95">
        <v>704276</v>
      </c>
      <c r="Q2152" s="95">
        <v>225</v>
      </c>
      <c r="R2152" s="95">
        <v>993461</v>
      </c>
      <c r="S2152" s="95">
        <v>869</v>
      </c>
      <c r="T2152" s="95">
        <v>4576130</v>
      </c>
      <c r="U2152" s="95">
        <v>838</v>
      </c>
      <c r="V2152" s="95">
        <v>3906978</v>
      </c>
      <c r="W2152" s="95">
        <v>240</v>
      </c>
      <c r="X2152" s="95">
        <v>636116</v>
      </c>
      <c r="Y2152" s="95">
        <v>225</v>
      </c>
      <c r="Z2152" s="95">
        <v>1112367</v>
      </c>
      <c r="AA2152" s="95">
        <v>858</v>
      </c>
      <c r="AB2152" s="95">
        <v>4094797</v>
      </c>
      <c r="AC2152" s="95">
        <v>827</v>
      </c>
      <c r="AD2152" s="95">
        <v>4137985</v>
      </c>
      <c r="AE2152" s="95">
        <v>232</v>
      </c>
      <c r="AF2152" s="95">
        <v>494204</v>
      </c>
      <c r="AG2152" s="95">
        <v>214</v>
      </c>
      <c r="AH2152" s="95">
        <v>1061920</v>
      </c>
      <c r="AI2152" s="95">
        <v>874</v>
      </c>
      <c r="AJ2152" s="95">
        <v>5093888.5599999996</v>
      </c>
      <c r="AK2152" s="95">
        <v>838</v>
      </c>
      <c r="AL2152" s="95">
        <v>4133383.61</v>
      </c>
      <c r="AM2152" s="95">
        <v>229</v>
      </c>
      <c r="AN2152" s="95">
        <v>1396783</v>
      </c>
      <c r="AO2152" s="95">
        <v>210</v>
      </c>
      <c r="AP2152" s="95">
        <v>1233579</v>
      </c>
      <c r="AQ2152" s="72">
        <v>415.23</v>
      </c>
      <c r="AR2152" s="72">
        <v>325.81</v>
      </c>
      <c r="AS2152" s="72">
        <v>741.04</v>
      </c>
      <c r="AT2152" s="95">
        <v>5685395</v>
      </c>
      <c r="AU2152" s="95">
        <v>4265523</v>
      </c>
      <c r="AV2152" s="95">
        <v>1141</v>
      </c>
      <c r="AW2152" s="95">
        <v>1091</v>
      </c>
      <c r="AX2152" s="72">
        <v>422.35</v>
      </c>
      <c r="AY2152" s="72">
        <v>368.9</v>
      </c>
      <c r="AZ2152" s="72">
        <v>791.25</v>
      </c>
      <c r="BA2152" s="95">
        <v>5732139</v>
      </c>
      <c r="BB2152" s="95">
        <v>4780900</v>
      </c>
      <c r="BC2152" s="95">
        <v>1131</v>
      </c>
      <c r="BD2152" s="95">
        <v>1080</v>
      </c>
      <c r="BE2152" s="72">
        <v>391.66</v>
      </c>
      <c r="BF2152" s="72">
        <v>393.49</v>
      </c>
      <c r="BG2152" s="72">
        <v>785.15</v>
      </c>
      <c r="BH2152" s="95">
        <v>5212246</v>
      </c>
      <c r="BI2152" s="95">
        <v>5019345</v>
      </c>
      <c r="BJ2152" s="95">
        <v>1109</v>
      </c>
      <c r="BK2152" s="95">
        <v>1063</v>
      </c>
      <c r="BL2152" s="72">
        <v>350.84</v>
      </c>
      <c r="BM2152" s="72">
        <v>416.26</v>
      </c>
      <c r="BN2152" s="72">
        <v>767.1</v>
      </c>
      <c r="BO2152" s="95">
        <v>4589001</v>
      </c>
      <c r="BP2152" s="95">
        <v>5199905</v>
      </c>
      <c r="BQ2152" s="95">
        <v>1090</v>
      </c>
      <c r="BR2152" s="95">
        <v>1041</v>
      </c>
      <c r="BS2152" s="72">
        <v>490.38</v>
      </c>
      <c r="BT2152" s="72">
        <v>426.76</v>
      </c>
      <c r="BU2152" s="72">
        <v>917.14</v>
      </c>
      <c r="BV2152" s="95">
        <v>6490671.5599999996</v>
      </c>
      <c r="BW2152" s="95">
        <v>5366962.6100000003</v>
      </c>
      <c r="BX2152" s="95">
        <v>1103</v>
      </c>
      <c r="BY2152" s="95">
        <v>1048</v>
      </c>
      <c r="BZ2152" s="95">
        <v>1117</v>
      </c>
      <c r="CA2152" s="95">
        <v>1106</v>
      </c>
      <c r="CB2152" s="95">
        <v>1087</v>
      </c>
      <c r="CC2152" s="95">
        <v>1067</v>
      </c>
      <c r="CD2152" s="95">
        <v>1076</v>
      </c>
      <c r="CE2152" s="72">
        <v>650.75523149000003</v>
      </c>
      <c r="CF2152" s="72">
        <v>676.59346364999999</v>
      </c>
      <c r="CG2152" s="72">
        <v>712.40329333</v>
      </c>
      <c r="CH2152" s="72">
        <v>716.50152150999998</v>
      </c>
      <c r="CI2152" s="72">
        <v>731.52548966999996</v>
      </c>
      <c r="CJ2152" s="96">
        <v>1.1387384443999999</v>
      </c>
      <c r="CK2152" s="96">
        <v>1.1694614898</v>
      </c>
      <c r="CL2152" s="96">
        <v>1.1021145008</v>
      </c>
      <c r="CM2152" s="96">
        <v>1.0706188012</v>
      </c>
      <c r="CN2152" s="96">
        <v>1.2537362168999999</v>
      </c>
      <c r="CO2152" s="96">
        <v>0.96712140229999999</v>
      </c>
      <c r="CP2152" s="96">
        <v>1.1859254565999999</v>
      </c>
      <c r="CQ2152" s="96">
        <v>0.99584056389999998</v>
      </c>
      <c r="CR2152" s="96">
        <v>1.1908786710000001</v>
      </c>
      <c r="CS2152" s="95">
        <v>999</v>
      </c>
      <c r="CT2152" s="95">
        <v>998</v>
      </c>
      <c r="CU2152" s="95">
        <v>992</v>
      </c>
      <c r="CV2152" s="95">
        <v>975</v>
      </c>
      <c r="CW2152" s="95">
        <v>972</v>
      </c>
      <c r="CX2152" s="96">
        <v>0.95531579</v>
      </c>
      <c r="CY2152" s="96">
        <v>0.92873326300000003</v>
      </c>
      <c r="CZ2152" s="96">
        <v>0.98395720499999995</v>
      </c>
      <c r="DA2152" s="96">
        <v>0.98670778800000003</v>
      </c>
      <c r="DB2152" s="96">
        <v>0.98184087499999995</v>
      </c>
      <c r="DC2152">
        <v>2013</v>
      </c>
      <c r="DD2152" s="6">
        <v>1064.5999999999999</v>
      </c>
      <c r="DE2152" s="96">
        <v>1.0697127E-3</v>
      </c>
      <c r="DF2152" s="72">
        <v>913.6</v>
      </c>
      <c r="DG2152" s="96">
        <v>1</v>
      </c>
      <c r="DH2152" s="72">
        <v>913.6</v>
      </c>
      <c r="DI2152" s="72">
        <v>798.48253765000004</v>
      </c>
      <c r="DJ2152" s="96">
        <v>1</v>
      </c>
      <c r="DK2152" s="72">
        <v>913.6</v>
      </c>
      <c r="DL2152" s="96">
        <v>1</v>
      </c>
      <c r="DM2152" s="72">
        <v>913.6</v>
      </c>
      <c r="DN2152" s="96">
        <v>1</v>
      </c>
      <c r="DO2152" s="96">
        <v>3.1259999999999999E-3</v>
      </c>
      <c r="DP2152" s="72">
        <v>2.86</v>
      </c>
      <c r="DQ2152" s="72">
        <v>910.74</v>
      </c>
      <c r="DR2152" t="s">
        <v>1342</v>
      </c>
      <c r="DT2152" t="s">
        <v>1335</v>
      </c>
    </row>
    <row r="2153" spans="1:124" x14ac:dyDescent="0.3">
      <c r="A2153" t="s">
        <v>638</v>
      </c>
      <c r="B2153">
        <v>37150</v>
      </c>
      <c r="C2153" s="95">
        <v>10949</v>
      </c>
      <c r="D2153" s="95">
        <v>43108902</v>
      </c>
      <c r="E2153" s="95">
        <v>10604</v>
      </c>
      <c r="F2153" s="95">
        <v>33786235</v>
      </c>
      <c r="G2153" s="95">
        <v>2394</v>
      </c>
      <c r="H2153" s="95">
        <v>6513056</v>
      </c>
      <c r="I2153" s="95">
        <v>2127</v>
      </c>
      <c r="J2153" s="95">
        <v>6293008</v>
      </c>
      <c r="K2153" s="95">
        <v>11447</v>
      </c>
      <c r="L2153" s="95">
        <v>46811704</v>
      </c>
      <c r="M2153" s="95">
        <v>11058</v>
      </c>
      <c r="N2153" s="95">
        <v>37660997</v>
      </c>
      <c r="O2153" s="95">
        <v>2612</v>
      </c>
      <c r="P2153" s="95">
        <v>7958380</v>
      </c>
      <c r="Q2153" s="95">
        <v>2345</v>
      </c>
      <c r="R2153" s="95">
        <v>7897093</v>
      </c>
      <c r="S2153" s="95">
        <v>11582</v>
      </c>
      <c r="T2153" s="95">
        <v>47146644</v>
      </c>
      <c r="U2153" s="95">
        <v>11157</v>
      </c>
      <c r="V2153" s="95">
        <v>41205567</v>
      </c>
      <c r="W2153" s="95">
        <v>2705</v>
      </c>
      <c r="X2153" s="95">
        <v>9185616</v>
      </c>
      <c r="Y2153" s="95">
        <v>2435</v>
      </c>
      <c r="Z2153" s="95">
        <v>8773829</v>
      </c>
      <c r="AA2153" s="95">
        <v>11772</v>
      </c>
      <c r="AB2153" s="95">
        <v>47451958</v>
      </c>
      <c r="AC2153" s="95">
        <v>11319</v>
      </c>
      <c r="AD2153" s="95">
        <v>43491743</v>
      </c>
      <c r="AE2153" s="95">
        <v>2849</v>
      </c>
      <c r="AF2153" s="95">
        <v>10053150</v>
      </c>
      <c r="AG2153" s="95">
        <v>2580</v>
      </c>
      <c r="AH2153" s="95">
        <v>9984383</v>
      </c>
      <c r="AI2153" s="95">
        <v>11921</v>
      </c>
      <c r="AJ2153" s="95">
        <v>46736884.840000004</v>
      </c>
      <c r="AK2153" s="95">
        <v>11463</v>
      </c>
      <c r="AL2153" s="95">
        <v>46409961.090000004</v>
      </c>
      <c r="AM2153" s="95">
        <v>2977</v>
      </c>
      <c r="AN2153" s="95">
        <v>9728110</v>
      </c>
      <c r="AO2153" s="95">
        <v>2683</v>
      </c>
      <c r="AP2153" s="95">
        <v>10458697</v>
      </c>
      <c r="AQ2153" s="72">
        <v>309.91000000000003</v>
      </c>
      <c r="AR2153" s="72">
        <v>262.35000000000002</v>
      </c>
      <c r="AS2153" s="72">
        <v>572.26</v>
      </c>
      <c r="AT2153" s="95">
        <v>49621958</v>
      </c>
      <c r="AU2153" s="95">
        <v>40079243</v>
      </c>
      <c r="AV2153" s="95">
        <v>13343</v>
      </c>
      <c r="AW2153" s="95">
        <v>12731</v>
      </c>
      <c r="AX2153" s="72">
        <v>324.64</v>
      </c>
      <c r="AY2153" s="72">
        <v>283.26</v>
      </c>
      <c r="AZ2153" s="72">
        <v>607.9</v>
      </c>
      <c r="BA2153" s="95">
        <v>54770084</v>
      </c>
      <c r="BB2153" s="95">
        <v>45558090</v>
      </c>
      <c r="BC2153" s="95">
        <v>14059</v>
      </c>
      <c r="BD2153" s="95">
        <v>13403</v>
      </c>
      <c r="BE2153" s="72">
        <v>328.58</v>
      </c>
      <c r="BF2153" s="72">
        <v>306.43</v>
      </c>
      <c r="BG2153" s="72">
        <v>635.01</v>
      </c>
      <c r="BH2153" s="95">
        <v>56332260</v>
      </c>
      <c r="BI2153" s="95">
        <v>49979396</v>
      </c>
      <c r="BJ2153" s="95">
        <v>14287</v>
      </c>
      <c r="BK2153" s="95">
        <v>13592</v>
      </c>
      <c r="BL2153" s="72">
        <v>327.75</v>
      </c>
      <c r="BM2153" s="72">
        <v>320.62</v>
      </c>
      <c r="BN2153" s="72">
        <v>648.37</v>
      </c>
      <c r="BO2153" s="95">
        <v>57505108</v>
      </c>
      <c r="BP2153" s="95">
        <v>53476126</v>
      </c>
      <c r="BQ2153" s="95">
        <v>14621</v>
      </c>
      <c r="BR2153" s="95">
        <v>13899</v>
      </c>
      <c r="BS2153" s="72">
        <v>315.83999999999997</v>
      </c>
      <c r="BT2153" s="72">
        <v>335.01</v>
      </c>
      <c r="BU2153" s="72">
        <v>650.85</v>
      </c>
      <c r="BV2153" s="95">
        <v>56464994.840000004</v>
      </c>
      <c r="BW2153" s="95">
        <v>56868658.090000004</v>
      </c>
      <c r="BX2153" s="95">
        <v>14898</v>
      </c>
      <c r="BY2153" s="95">
        <v>14146</v>
      </c>
      <c r="BZ2153" s="95">
        <v>13051</v>
      </c>
      <c r="CA2153" s="95">
        <v>13742</v>
      </c>
      <c r="CB2153" s="95">
        <v>13952</v>
      </c>
      <c r="CC2153" s="95">
        <v>14278</v>
      </c>
      <c r="CD2153" s="95">
        <v>14530</v>
      </c>
      <c r="CE2153" s="72">
        <v>650.75523149000003</v>
      </c>
      <c r="CF2153" s="72">
        <v>676.59346364999999</v>
      </c>
      <c r="CG2153" s="72">
        <v>712.40329333</v>
      </c>
      <c r="CH2153" s="72">
        <v>716.50152150999998</v>
      </c>
      <c r="CI2153" s="72">
        <v>731.52548966999996</v>
      </c>
      <c r="CJ2153" s="96">
        <v>0.87937825520000001</v>
      </c>
      <c r="CK2153" s="96">
        <v>0.89847158250000003</v>
      </c>
      <c r="CL2153" s="96">
        <v>0.89136308880000004</v>
      </c>
      <c r="CM2153" s="96">
        <v>0.90491084879999995</v>
      </c>
      <c r="CN2153" s="96">
        <v>0.88971609220000003</v>
      </c>
      <c r="CO2153" s="96">
        <v>1.0182426662999999</v>
      </c>
      <c r="CP2153" s="96">
        <v>0.8767732909</v>
      </c>
      <c r="CQ2153" s="96">
        <v>0.99584056389999998</v>
      </c>
      <c r="CR2153" s="96">
        <v>0.88043528000000004</v>
      </c>
      <c r="CS2153" s="95">
        <v>12537</v>
      </c>
      <c r="CT2153" s="95">
        <v>13205</v>
      </c>
      <c r="CU2153" s="95">
        <v>13346</v>
      </c>
      <c r="CV2153" s="95">
        <v>13556</v>
      </c>
      <c r="CW2153" s="95">
        <v>13819</v>
      </c>
      <c r="CX2153" s="96">
        <v>0.95388572699999996</v>
      </c>
      <c r="CY2153" s="96">
        <v>0.96769308200000004</v>
      </c>
      <c r="CZ2153" s="96">
        <v>1.041710782</v>
      </c>
      <c r="DA2153" s="96">
        <v>1.06920758</v>
      </c>
      <c r="DB2153" s="96">
        <v>1.052272941</v>
      </c>
      <c r="DC2153">
        <v>2013</v>
      </c>
      <c r="DD2153" s="6">
        <v>13554.2</v>
      </c>
      <c r="DE2153" s="96">
        <v>9.226986E-4</v>
      </c>
      <c r="DF2153" s="72">
        <v>675.54</v>
      </c>
      <c r="DG2153" s="96">
        <v>1</v>
      </c>
      <c r="DH2153" s="72">
        <v>675.54</v>
      </c>
      <c r="DI2153" s="72">
        <v>675.54</v>
      </c>
      <c r="DJ2153" s="96">
        <v>1</v>
      </c>
      <c r="DK2153" s="72">
        <v>675.54</v>
      </c>
      <c r="DL2153" s="96">
        <v>1</v>
      </c>
      <c r="DM2153" s="72">
        <v>675.54</v>
      </c>
      <c r="DN2153" s="96">
        <v>1</v>
      </c>
      <c r="DO2153" s="96">
        <v>4.1219999999999998E-3</v>
      </c>
      <c r="DP2153" s="72">
        <v>2.78</v>
      </c>
      <c r="DQ2153" s="72">
        <v>672.76</v>
      </c>
      <c r="DR2153" t="s">
        <v>638</v>
      </c>
      <c r="DT2153" t="s">
        <v>1335</v>
      </c>
    </row>
    <row r="2154" spans="1:124" x14ac:dyDescent="0.3">
      <c r="A2154" t="s">
        <v>1343</v>
      </c>
      <c r="B2154">
        <v>37160</v>
      </c>
      <c r="C2154" s="95">
        <v>920</v>
      </c>
      <c r="D2154" s="95">
        <v>3957381</v>
      </c>
      <c r="E2154" s="95">
        <v>895</v>
      </c>
      <c r="F2154" s="95">
        <v>3607501</v>
      </c>
      <c r="G2154" s="95">
        <v>148</v>
      </c>
      <c r="H2154" s="95">
        <v>419882</v>
      </c>
      <c r="I2154" s="95">
        <v>136</v>
      </c>
      <c r="J2154" s="95">
        <v>535419</v>
      </c>
      <c r="K2154" s="95">
        <v>947</v>
      </c>
      <c r="L2154" s="95">
        <v>4268512</v>
      </c>
      <c r="M2154" s="95">
        <v>918</v>
      </c>
      <c r="N2154" s="95">
        <v>4099592</v>
      </c>
      <c r="O2154" s="95">
        <v>168</v>
      </c>
      <c r="P2154" s="95">
        <v>700911</v>
      </c>
      <c r="Q2154" s="95">
        <v>153</v>
      </c>
      <c r="R2154" s="95">
        <v>713287</v>
      </c>
      <c r="S2154" s="95">
        <v>937</v>
      </c>
      <c r="T2154" s="95">
        <v>4126858</v>
      </c>
      <c r="U2154" s="95">
        <v>909</v>
      </c>
      <c r="V2154" s="95">
        <v>3863174</v>
      </c>
      <c r="W2154" s="95">
        <v>184</v>
      </c>
      <c r="X2154" s="95">
        <v>413286</v>
      </c>
      <c r="Y2154" s="95">
        <v>166</v>
      </c>
      <c r="Z2154" s="95">
        <v>735069</v>
      </c>
      <c r="AA2154" s="95">
        <v>945</v>
      </c>
      <c r="AB2154" s="95">
        <v>3163844</v>
      </c>
      <c r="AC2154" s="95">
        <v>909</v>
      </c>
      <c r="AD2154" s="95">
        <v>4060689</v>
      </c>
      <c r="AE2154" s="95">
        <v>178</v>
      </c>
      <c r="AF2154" s="95">
        <v>766132</v>
      </c>
      <c r="AG2154" s="95">
        <v>160</v>
      </c>
      <c r="AH2154" s="95">
        <v>811495</v>
      </c>
      <c r="AI2154" s="95">
        <v>924</v>
      </c>
      <c r="AJ2154" s="95">
        <v>3064034</v>
      </c>
      <c r="AK2154" s="95">
        <v>890</v>
      </c>
      <c r="AL2154" s="95">
        <v>4127176</v>
      </c>
      <c r="AM2154" s="95">
        <v>177</v>
      </c>
      <c r="AN2154" s="95">
        <v>516979</v>
      </c>
      <c r="AO2154" s="95">
        <v>157</v>
      </c>
      <c r="AP2154" s="95">
        <v>815104</v>
      </c>
      <c r="AQ2154" s="72">
        <v>341.55</v>
      </c>
      <c r="AR2154" s="72">
        <v>334.86</v>
      </c>
      <c r="AS2154" s="72">
        <v>676.41</v>
      </c>
      <c r="AT2154" s="95">
        <v>4377263</v>
      </c>
      <c r="AU2154" s="95">
        <v>4142920</v>
      </c>
      <c r="AV2154" s="95">
        <v>1068</v>
      </c>
      <c r="AW2154" s="95">
        <v>1031</v>
      </c>
      <c r="AX2154" s="72">
        <v>371.41</v>
      </c>
      <c r="AY2154" s="72">
        <v>374.48</v>
      </c>
      <c r="AZ2154" s="72">
        <v>745.89</v>
      </c>
      <c r="BA2154" s="95">
        <v>4969423</v>
      </c>
      <c r="BB2154" s="95">
        <v>4812879</v>
      </c>
      <c r="BC2154" s="95">
        <v>1115</v>
      </c>
      <c r="BD2154" s="95">
        <v>1071</v>
      </c>
      <c r="BE2154" s="72">
        <v>337.51</v>
      </c>
      <c r="BF2154" s="72">
        <v>356.45</v>
      </c>
      <c r="BG2154" s="72">
        <v>693.96</v>
      </c>
      <c r="BH2154" s="95">
        <v>4540144</v>
      </c>
      <c r="BI2154" s="95">
        <v>4598243</v>
      </c>
      <c r="BJ2154" s="95">
        <v>1121</v>
      </c>
      <c r="BK2154" s="95">
        <v>1075</v>
      </c>
      <c r="BL2154" s="72">
        <v>291.63</v>
      </c>
      <c r="BM2154" s="72">
        <v>379.81</v>
      </c>
      <c r="BN2154" s="72">
        <v>671.44</v>
      </c>
      <c r="BO2154" s="95">
        <v>3929976</v>
      </c>
      <c r="BP2154" s="95">
        <v>4872184</v>
      </c>
      <c r="BQ2154" s="95">
        <v>1123</v>
      </c>
      <c r="BR2154" s="95">
        <v>1069</v>
      </c>
      <c r="BS2154" s="72">
        <v>271.04000000000002</v>
      </c>
      <c r="BT2154" s="72">
        <v>393.37</v>
      </c>
      <c r="BU2154" s="72">
        <v>664.41</v>
      </c>
      <c r="BV2154" s="95">
        <v>3581013</v>
      </c>
      <c r="BW2154" s="95">
        <v>4942280</v>
      </c>
      <c r="BX2154" s="95">
        <v>1101</v>
      </c>
      <c r="BY2154" s="95">
        <v>1047</v>
      </c>
      <c r="BZ2154" s="95">
        <v>1050</v>
      </c>
      <c r="CA2154" s="95">
        <v>1094</v>
      </c>
      <c r="CB2154" s="95">
        <v>1099</v>
      </c>
      <c r="CC2154" s="95">
        <v>1097</v>
      </c>
      <c r="CD2154" s="95">
        <v>1075</v>
      </c>
      <c r="CE2154" s="72">
        <v>650.75523149000003</v>
      </c>
      <c r="CF2154" s="72">
        <v>676.59346364999999</v>
      </c>
      <c r="CG2154" s="72">
        <v>712.40329333</v>
      </c>
      <c r="CH2154" s="72">
        <v>716.50152150999998</v>
      </c>
      <c r="CI2154" s="72">
        <v>731.52548966999996</v>
      </c>
      <c r="CJ2154" s="96">
        <v>1.0394230691999999</v>
      </c>
      <c r="CK2154" s="96">
        <v>1.1024197544000001</v>
      </c>
      <c r="CL2154" s="96">
        <v>0.97411116220000005</v>
      </c>
      <c r="CM2154" s="96">
        <v>0.93710896610000005</v>
      </c>
      <c r="CN2154" s="96">
        <v>0.90825269850000001</v>
      </c>
      <c r="CO2154" s="96">
        <v>1.0275112018000001</v>
      </c>
      <c r="CP2154" s="96">
        <v>0.96569568130000005</v>
      </c>
      <c r="CQ2154" s="96">
        <v>0.99584056389999998</v>
      </c>
      <c r="CR2154" s="96">
        <v>0.96972906950000004</v>
      </c>
      <c r="CS2154" s="95">
        <v>1032</v>
      </c>
      <c r="CT2154" s="95">
        <v>1094</v>
      </c>
      <c r="CU2154" s="95">
        <v>1093</v>
      </c>
      <c r="CV2154" s="95">
        <v>1094</v>
      </c>
      <c r="CW2154" s="95">
        <v>1089</v>
      </c>
      <c r="CX2154" s="96">
        <v>0.99085879200000004</v>
      </c>
      <c r="CY2154" s="96">
        <v>1.001768762</v>
      </c>
      <c r="CZ2154" s="96">
        <v>1.056506553</v>
      </c>
      <c r="DA2154" s="96">
        <v>1.0552472610000001</v>
      </c>
      <c r="DB2154" s="96">
        <v>1.0311405389999999</v>
      </c>
      <c r="DC2154">
        <v>2013</v>
      </c>
      <c r="DD2154" s="6">
        <v>1058.5999999999999</v>
      </c>
      <c r="DE2154" s="96">
        <v>8.7608260000000002E-4</v>
      </c>
      <c r="DF2154" s="72">
        <v>744.09</v>
      </c>
      <c r="DG2154" s="96">
        <v>1</v>
      </c>
      <c r="DH2154" s="72">
        <v>744.09</v>
      </c>
      <c r="DI2154" s="72">
        <v>798.48253765000004</v>
      </c>
      <c r="DJ2154" s="96">
        <v>1</v>
      </c>
      <c r="DK2154" s="72">
        <v>744.09</v>
      </c>
      <c r="DL2154" s="96">
        <v>1</v>
      </c>
      <c r="DM2154" s="72">
        <v>744.09</v>
      </c>
      <c r="DN2154" s="96">
        <v>1</v>
      </c>
      <c r="DO2154" s="96">
        <v>3.7039999999999998E-3</v>
      </c>
      <c r="DP2154" s="72">
        <v>2.76</v>
      </c>
      <c r="DQ2154" s="72">
        <v>741.33</v>
      </c>
      <c r="DR2154" t="s">
        <v>1343</v>
      </c>
      <c r="DT2154" t="s">
        <v>1335</v>
      </c>
    </row>
    <row r="2155" spans="1:124" x14ac:dyDescent="0.3">
      <c r="A2155" t="s">
        <v>1344</v>
      </c>
      <c r="B2155">
        <v>37170</v>
      </c>
      <c r="C2155" s="95">
        <v>2474</v>
      </c>
      <c r="D2155" s="95">
        <v>9263137</v>
      </c>
      <c r="E2155" s="95">
        <v>2385</v>
      </c>
      <c r="F2155" s="95">
        <v>7280531</v>
      </c>
      <c r="G2155" s="95">
        <v>734</v>
      </c>
      <c r="H2155" s="95">
        <v>1940947</v>
      </c>
      <c r="I2155" s="95">
        <v>652</v>
      </c>
      <c r="J2155" s="95">
        <v>1709647</v>
      </c>
      <c r="K2155" s="95">
        <v>2586</v>
      </c>
      <c r="L2155" s="95">
        <v>9501892</v>
      </c>
      <c r="M2155" s="95">
        <v>2476</v>
      </c>
      <c r="N2155" s="95">
        <v>7529148</v>
      </c>
      <c r="O2155" s="95">
        <v>772</v>
      </c>
      <c r="P2155" s="95">
        <v>1867489</v>
      </c>
      <c r="Q2155" s="95">
        <v>689</v>
      </c>
      <c r="R2155" s="95">
        <v>2068330</v>
      </c>
      <c r="S2155" s="95">
        <v>2677</v>
      </c>
      <c r="T2155" s="95">
        <v>10101344</v>
      </c>
      <c r="U2155" s="95">
        <v>2546</v>
      </c>
      <c r="V2155" s="95">
        <v>8118125</v>
      </c>
      <c r="W2155" s="95">
        <v>823</v>
      </c>
      <c r="X2155" s="95">
        <v>2998385</v>
      </c>
      <c r="Y2155" s="95">
        <v>747</v>
      </c>
      <c r="Z2155" s="95">
        <v>2423200</v>
      </c>
      <c r="AA2155" s="95">
        <v>2759</v>
      </c>
      <c r="AB2155" s="95">
        <v>9351240</v>
      </c>
      <c r="AC2155" s="95">
        <v>2617</v>
      </c>
      <c r="AD2155" s="95">
        <v>9683165</v>
      </c>
      <c r="AE2155" s="95">
        <v>859</v>
      </c>
      <c r="AF2155" s="95">
        <v>3116530</v>
      </c>
      <c r="AG2155" s="95">
        <v>780</v>
      </c>
      <c r="AH2155" s="95">
        <v>2850040</v>
      </c>
      <c r="AI2155" s="95">
        <v>2865</v>
      </c>
      <c r="AJ2155" s="95">
        <v>11461555.82</v>
      </c>
      <c r="AK2155" s="95">
        <v>2713</v>
      </c>
      <c r="AL2155" s="95">
        <v>10206523.57</v>
      </c>
      <c r="AM2155" s="95">
        <v>860</v>
      </c>
      <c r="AN2155" s="95">
        <v>3632547</v>
      </c>
      <c r="AO2155" s="95">
        <v>778</v>
      </c>
      <c r="AP2155" s="95">
        <v>2930747</v>
      </c>
      <c r="AQ2155" s="72">
        <v>291.05</v>
      </c>
      <c r="AR2155" s="72">
        <v>246.68</v>
      </c>
      <c r="AS2155" s="72">
        <v>537.73</v>
      </c>
      <c r="AT2155" s="95">
        <v>11204084</v>
      </c>
      <c r="AU2155" s="95">
        <v>8990178</v>
      </c>
      <c r="AV2155" s="95">
        <v>3208</v>
      </c>
      <c r="AW2155" s="95">
        <v>3037</v>
      </c>
      <c r="AX2155" s="72">
        <v>282.14999999999998</v>
      </c>
      <c r="AY2155" s="72">
        <v>252.7</v>
      </c>
      <c r="AZ2155" s="72">
        <v>534.85</v>
      </c>
      <c r="BA2155" s="95">
        <v>11369381</v>
      </c>
      <c r="BB2155" s="95">
        <v>9597478</v>
      </c>
      <c r="BC2155" s="95">
        <v>3358</v>
      </c>
      <c r="BD2155" s="95">
        <v>3165</v>
      </c>
      <c r="BE2155" s="72">
        <v>311.89999999999998</v>
      </c>
      <c r="BF2155" s="72">
        <v>266.76</v>
      </c>
      <c r="BG2155" s="72">
        <v>578.66</v>
      </c>
      <c r="BH2155" s="95">
        <v>13099729</v>
      </c>
      <c r="BI2155" s="95">
        <v>10541325</v>
      </c>
      <c r="BJ2155" s="95">
        <v>3500</v>
      </c>
      <c r="BK2155" s="95">
        <v>3293</v>
      </c>
      <c r="BL2155" s="72">
        <v>287.17</v>
      </c>
      <c r="BM2155" s="72">
        <v>307.45999999999998</v>
      </c>
      <c r="BN2155" s="72">
        <v>594.63</v>
      </c>
      <c r="BO2155" s="95">
        <v>12467770</v>
      </c>
      <c r="BP2155" s="95">
        <v>12533205</v>
      </c>
      <c r="BQ2155" s="95">
        <v>3618</v>
      </c>
      <c r="BR2155" s="95">
        <v>3397</v>
      </c>
      <c r="BS2155" s="72">
        <v>337.68</v>
      </c>
      <c r="BT2155" s="72">
        <v>313.60000000000002</v>
      </c>
      <c r="BU2155" s="72">
        <v>651.28</v>
      </c>
      <c r="BV2155" s="95">
        <v>15094102.82</v>
      </c>
      <c r="BW2155" s="95">
        <v>13137270.57</v>
      </c>
      <c r="BX2155" s="95">
        <v>3725</v>
      </c>
      <c r="BY2155" s="95">
        <v>3491</v>
      </c>
      <c r="BZ2155" s="95">
        <v>3127</v>
      </c>
      <c r="CA2155" s="95">
        <v>3265</v>
      </c>
      <c r="CB2155" s="95">
        <v>3400</v>
      </c>
      <c r="CC2155" s="95">
        <v>3513</v>
      </c>
      <c r="CD2155" s="95">
        <v>3611</v>
      </c>
      <c r="CE2155" s="72">
        <v>650.75523149000003</v>
      </c>
      <c r="CF2155" s="72">
        <v>676.59346364999999</v>
      </c>
      <c r="CG2155" s="72">
        <v>712.40329333</v>
      </c>
      <c r="CH2155" s="72">
        <v>716.50152150999998</v>
      </c>
      <c r="CI2155" s="72">
        <v>731.52548966999996</v>
      </c>
      <c r="CJ2155" s="96">
        <v>0.82631683</v>
      </c>
      <c r="CK2155" s="96">
        <v>0.79050423739999998</v>
      </c>
      <c r="CL2155" s="96">
        <v>0.81226463360000001</v>
      </c>
      <c r="CM2155" s="96">
        <v>0.82990751890000003</v>
      </c>
      <c r="CN2155" s="96">
        <v>0.8903039049</v>
      </c>
      <c r="CO2155" s="96">
        <v>0.91558565749999998</v>
      </c>
      <c r="CP2155" s="96">
        <v>0.90637005739999998</v>
      </c>
      <c r="CQ2155" s="96">
        <v>0.99584056389999998</v>
      </c>
      <c r="CR2155" s="96">
        <v>0.9101556623</v>
      </c>
      <c r="CS2155" s="95">
        <v>2598</v>
      </c>
      <c r="CT2155" s="95">
        <v>2705</v>
      </c>
      <c r="CU2155" s="95">
        <v>2707</v>
      </c>
      <c r="CV2155" s="95">
        <v>2722</v>
      </c>
      <c r="CW2155" s="95">
        <v>2745</v>
      </c>
      <c r="CX2155" s="96">
        <v>0.89148353599999997</v>
      </c>
      <c r="CY2155" s="96">
        <v>0.90764734199999997</v>
      </c>
      <c r="CZ2155" s="96">
        <v>0.92526677400000001</v>
      </c>
      <c r="DA2155" s="96">
        <v>0.91676130600000005</v>
      </c>
      <c r="DB2155" s="96">
        <v>0.93550680799999997</v>
      </c>
      <c r="DC2155">
        <v>2013</v>
      </c>
      <c r="DD2155" s="6">
        <v>3276.6</v>
      </c>
      <c r="DE2155" s="96">
        <v>2.3180506000000001E-3</v>
      </c>
      <c r="DF2155" s="72">
        <v>697.37</v>
      </c>
      <c r="DG2155" s="96">
        <v>1</v>
      </c>
      <c r="DH2155" s="72">
        <v>697.37</v>
      </c>
      <c r="DI2155" s="72">
        <v>798.48253765000004</v>
      </c>
      <c r="DJ2155" s="96">
        <v>1</v>
      </c>
      <c r="DK2155" s="72">
        <v>697.37</v>
      </c>
      <c r="DL2155" s="96">
        <v>1</v>
      </c>
      <c r="DM2155" s="72">
        <v>697.37</v>
      </c>
      <c r="DN2155" s="96">
        <v>1</v>
      </c>
      <c r="DO2155" s="96">
        <v>6.5599999999999999E-3</v>
      </c>
      <c r="DP2155" s="72">
        <v>4.57</v>
      </c>
      <c r="DQ2155" s="72">
        <v>692.8</v>
      </c>
      <c r="DR2155" t="s">
        <v>1344</v>
      </c>
      <c r="DT2155" t="s">
        <v>1335</v>
      </c>
    </row>
    <row r="2156" spans="1:124" x14ac:dyDescent="0.3">
      <c r="A2156" t="s">
        <v>1345</v>
      </c>
      <c r="B2156">
        <v>37180</v>
      </c>
      <c r="C2156" s="95">
        <v>5805</v>
      </c>
      <c r="D2156" s="95">
        <v>31107066</v>
      </c>
      <c r="E2156" s="95">
        <v>5481</v>
      </c>
      <c r="F2156" s="95">
        <v>18402558</v>
      </c>
      <c r="G2156" s="95">
        <v>1691</v>
      </c>
      <c r="H2156" s="95">
        <v>6221515</v>
      </c>
      <c r="I2156" s="95">
        <v>1488</v>
      </c>
      <c r="J2156" s="95">
        <v>5039734</v>
      </c>
      <c r="K2156" s="95">
        <v>5925</v>
      </c>
      <c r="L2156" s="95">
        <v>32486848</v>
      </c>
      <c r="M2156" s="95">
        <v>5568</v>
      </c>
      <c r="N2156" s="95">
        <v>20139321</v>
      </c>
      <c r="O2156" s="95">
        <v>1833</v>
      </c>
      <c r="P2156" s="95">
        <v>6966271</v>
      </c>
      <c r="Q2156" s="95">
        <v>1618</v>
      </c>
      <c r="R2156" s="95">
        <v>6039378</v>
      </c>
      <c r="S2156" s="95">
        <v>5904</v>
      </c>
      <c r="T2156" s="95">
        <v>32402604</v>
      </c>
      <c r="U2156" s="95">
        <v>5469</v>
      </c>
      <c r="V2156" s="95">
        <v>20802933</v>
      </c>
      <c r="W2156" s="95">
        <v>1857</v>
      </c>
      <c r="X2156" s="95">
        <v>7308388</v>
      </c>
      <c r="Y2156" s="95">
        <v>1641</v>
      </c>
      <c r="Z2156" s="95">
        <v>6304673</v>
      </c>
      <c r="AA2156" s="95">
        <v>5990</v>
      </c>
      <c r="AB2156" s="95">
        <v>23422425</v>
      </c>
      <c r="AC2156" s="95">
        <v>5476</v>
      </c>
      <c r="AD2156" s="95">
        <v>22179864</v>
      </c>
      <c r="AE2156" s="95">
        <v>1832</v>
      </c>
      <c r="AF2156" s="95">
        <v>6865099</v>
      </c>
      <c r="AG2156" s="95">
        <v>1606</v>
      </c>
      <c r="AH2156" s="95">
        <v>6498693</v>
      </c>
      <c r="AI2156" s="95">
        <v>6192</v>
      </c>
      <c r="AJ2156" s="95">
        <v>25032559.440000001</v>
      </c>
      <c r="AK2156" s="95">
        <v>5642</v>
      </c>
      <c r="AL2156" s="95">
        <v>23565715.399999999</v>
      </c>
      <c r="AM2156" s="95">
        <v>1885</v>
      </c>
      <c r="AN2156" s="95">
        <v>7288291</v>
      </c>
      <c r="AO2156" s="95">
        <v>1665</v>
      </c>
      <c r="AP2156" s="95">
        <v>7131982</v>
      </c>
      <c r="AQ2156" s="72">
        <v>414.98</v>
      </c>
      <c r="AR2156" s="72">
        <v>280.32</v>
      </c>
      <c r="AS2156" s="72">
        <v>695.3</v>
      </c>
      <c r="AT2156" s="95">
        <v>37328581</v>
      </c>
      <c r="AU2156" s="95">
        <v>23442292</v>
      </c>
      <c r="AV2156" s="95">
        <v>7496</v>
      </c>
      <c r="AW2156" s="95">
        <v>6969</v>
      </c>
      <c r="AX2156" s="72">
        <v>423.79</v>
      </c>
      <c r="AY2156" s="72">
        <v>303.58</v>
      </c>
      <c r="AZ2156" s="72">
        <v>727.37</v>
      </c>
      <c r="BA2156" s="95">
        <v>39453119</v>
      </c>
      <c r="BB2156" s="95">
        <v>26178699</v>
      </c>
      <c r="BC2156" s="95">
        <v>7758</v>
      </c>
      <c r="BD2156" s="95">
        <v>7186</v>
      </c>
      <c r="BE2156" s="72">
        <v>426.39</v>
      </c>
      <c r="BF2156" s="72">
        <v>317.72000000000003</v>
      </c>
      <c r="BG2156" s="72">
        <v>744.11</v>
      </c>
      <c r="BH2156" s="95">
        <v>39710992</v>
      </c>
      <c r="BI2156" s="95">
        <v>27107606</v>
      </c>
      <c r="BJ2156" s="95">
        <v>7761</v>
      </c>
      <c r="BK2156" s="95">
        <v>7110</v>
      </c>
      <c r="BL2156" s="72">
        <v>322.67</v>
      </c>
      <c r="BM2156" s="72">
        <v>337.46</v>
      </c>
      <c r="BN2156" s="72">
        <v>660.13</v>
      </c>
      <c r="BO2156" s="95">
        <v>30287524</v>
      </c>
      <c r="BP2156" s="95">
        <v>28678557</v>
      </c>
      <c r="BQ2156" s="95">
        <v>7822</v>
      </c>
      <c r="BR2156" s="95">
        <v>7082</v>
      </c>
      <c r="BS2156" s="72">
        <v>333.47</v>
      </c>
      <c r="BT2156" s="72">
        <v>350.09</v>
      </c>
      <c r="BU2156" s="72">
        <v>683.56</v>
      </c>
      <c r="BV2156" s="95">
        <v>32320850.440000001</v>
      </c>
      <c r="BW2156" s="95">
        <v>30697697.399999999</v>
      </c>
      <c r="BX2156" s="95">
        <v>8077</v>
      </c>
      <c r="BY2156" s="95">
        <v>7307</v>
      </c>
      <c r="BZ2156" s="95">
        <v>7245</v>
      </c>
      <c r="CA2156" s="95">
        <v>7482</v>
      </c>
      <c r="CB2156" s="95">
        <v>7447</v>
      </c>
      <c r="CC2156" s="95">
        <v>7471</v>
      </c>
      <c r="CD2156" s="95">
        <v>7700</v>
      </c>
      <c r="CE2156" s="72">
        <v>650.75523149000003</v>
      </c>
      <c r="CF2156" s="72">
        <v>676.59346364999999</v>
      </c>
      <c r="CG2156" s="72">
        <v>712.40329333</v>
      </c>
      <c r="CH2156" s="72">
        <v>716.50152150999998</v>
      </c>
      <c r="CI2156" s="72">
        <v>731.52548966999996</v>
      </c>
      <c r="CJ2156" s="96">
        <v>1.0684508803999999</v>
      </c>
      <c r="CK2156" s="96">
        <v>1.075047335</v>
      </c>
      <c r="CL2156" s="96">
        <v>1.0445066817999999</v>
      </c>
      <c r="CM2156" s="96">
        <v>0.92132393329999995</v>
      </c>
      <c r="CN2156" s="96">
        <v>0.93443087039999995</v>
      </c>
      <c r="CO2156" s="96">
        <v>0.91290282570000003</v>
      </c>
      <c r="CP2156" s="96">
        <v>1.1049937756999999</v>
      </c>
      <c r="CQ2156" s="96">
        <v>0.99584056389999998</v>
      </c>
      <c r="CR2156" s="96">
        <v>1.1096089655000001</v>
      </c>
      <c r="CS2156" s="95">
        <v>7145</v>
      </c>
      <c r="CT2156" s="95">
        <v>7510</v>
      </c>
      <c r="CU2156" s="95">
        <v>7505</v>
      </c>
      <c r="CV2156" s="95">
        <v>7484</v>
      </c>
      <c r="CW2156" s="95">
        <v>7696</v>
      </c>
      <c r="CX2156" s="96">
        <v>0.88865924500000004</v>
      </c>
      <c r="CY2156" s="96">
        <v>0.90920359399999995</v>
      </c>
      <c r="CZ2156" s="96">
        <v>0.92325270299999995</v>
      </c>
      <c r="DA2156" s="96">
        <v>0.91552409499999998</v>
      </c>
      <c r="DB2156" s="96">
        <v>0.92637842400000003</v>
      </c>
      <c r="DC2156">
        <v>2013</v>
      </c>
      <c r="DD2156" s="6">
        <v>7130.8</v>
      </c>
      <c r="DE2156" s="96">
        <v>5.2094135999999997E-3</v>
      </c>
      <c r="DF2156" s="72">
        <v>847.73</v>
      </c>
      <c r="DG2156" s="96">
        <v>1</v>
      </c>
      <c r="DH2156" s="72">
        <v>847.73</v>
      </c>
      <c r="DI2156" s="72">
        <v>805.25855274000003</v>
      </c>
      <c r="DJ2156" s="96">
        <v>1</v>
      </c>
      <c r="DK2156" s="72">
        <v>847.73</v>
      </c>
      <c r="DL2156" s="96">
        <v>1</v>
      </c>
      <c r="DM2156" s="72">
        <v>847.73</v>
      </c>
      <c r="DN2156" s="96">
        <v>1</v>
      </c>
      <c r="DO2156" s="96">
        <v>1.2207000000000001E-2</v>
      </c>
      <c r="DP2156" s="72">
        <v>10.35</v>
      </c>
      <c r="DQ2156" s="72">
        <v>837.38</v>
      </c>
      <c r="DR2156" t="s">
        <v>1345</v>
      </c>
      <c r="DT2156" t="s">
        <v>1335</v>
      </c>
    </row>
    <row r="2157" spans="1:124" x14ac:dyDescent="0.3">
      <c r="A2157" t="s">
        <v>231</v>
      </c>
      <c r="B2157">
        <v>37190</v>
      </c>
      <c r="C2157" s="95">
        <v>3229</v>
      </c>
      <c r="D2157" s="95">
        <v>13929407</v>
      </c>
      <c r="E2157" s="95">
        <v>3109</v>
      </c>
      <c r="F2157" s="95">
        <v>10570018</v>
      </c>
      <c r="G2157" s="95">
        <v>523</v>
      </c>
      <c r="H2157" s="95">
        <v>1466456</v>
      </c>
      <c r="I2157" s="95">
        <v>465</v>
      </c>
      <c r="J2157" s="95">
        <v>1552718</v>
      </c>
      <c r="K2157" s="95">
        <v>3316</v>
      </c>
      <c r="L2157" s="95">
        <v>13396633</v>
      </c>
      <c r="M2157" s="95">
        <v>3203</v>
      </c>
      <c r="N2157" s="95">
        <v>11284970</v>
      </c>
      <c r="O2157" s="95">
        <v>580</v>
      </c>
      <c r="P2157" s="95">
        <v>2165722</v>
      </c>
      <c r="Q2157" s="95">
        <v>518</v>
      </c>
      <c r="R2157" s="95">
        <v>1801866</v>
      </c>
      <c r="S2157" s="95">
        <v>3345</v>
      </c>
      <c r="T2157" s="95">
        <v>15690300</v>
      </c>
      <c r="U2157" s="95">
        <v>3217</v>
      </c>
      <c r="V2157" s="95">
        <v>13122270</v>
      </c>
      <c r="W2157" s="95">
        <v>584</v>
      </c>
      <c r="X2157" s="95">
        <v>2066014</v>
      </c>
      <c r="Y2157" s="95">
        <v>523</v>
      </c>
      <c r="Z2157" s="95">
        <v>1971430</v>
      </c>
      <c r="AA2157" s="95">
        <v>3352</v>
      </c>
      <c r="AB2157" s="95">
        <v>12933636</v>
      </c>
      <c r="AC2157" s="95">
        <v>3202</v>
      </c>
      <c r="AD2157" s="95">
        <v>14027191</v>
      </c>
      <c r="AE2157" s="95">
        <v>624</v>
      </c>
      <c r="AF2157" s="95">
        <v>2734687</v>
      </c>
      <c r="AG2157" s="95">
        <v>561</v>
      </c>
      <c r="AH2157" s="95">
        <v>2313790</v>
      </c>
      <c r="AI2157" s="95">
        <v>3373</v>
      </c>
      <c r="AJ2157" s="95">
        <v>13664106</v>
      </c>
      <c r="AK2157" s="95">
        <v>3214</v>
      </c>
      <c r="AL2157" s="95">
        <v>15754526.17</v>
      </c>
      <c r="AM2157" s="95">
        <v>641</v>
      </c>
      <c r="AN2157" s="95">
        <v>3132695</v>
      </c>
      <c r="AO2157" s="95">
        <v>573</v>
      </c>
      <c r="AP2157" s="95">
        <v>2735206</v>
      </c>
      <c r="AQ2157" s="72">
        <v>341.95</v>
      </c>
      <c r="AR2157" s="72">
        <v>282.66000000000003</v>
      </c>
      <c r="AS2157" s="72">
        <v>624.61</v>
      </c>
      <c r="AT2157" s="95">
        <v>15395863</v>
      </c>
      <c r="AU2157" s="95">
        <v>12122736</v>
      </c>
      <c r="AV2157" s="95">
        <v>3752</v>
      </c>
      <c r="AW2157" s="95">
        <v>3574</v>
      </c>
      <c r="AX2157" s="72">
        <v>332.87</v>
      </c>
      <c r="AY2157" s="72">
        <v>293.08999999999997</v>
      </c>
      <c r="AZ2157" s="72">
        <v>625.96</v>
      </c>
      <c r="BA2157" s="95">
        <v>15562355</v>
      </c>
      <c r="BB2157" s="95">
        <v>13086836</v>
      </c>
      <c r="BC2157" s="95">
        <v>3896</v>
      </c>
      <c r="BD2157" s="95">
        <v>3721</v>
      </c>
      <c r="BE2157" s="72">
        <v>376.61</v>
      </c>
      <c r="BF2157" s="72">
        <v>336.31</v>
      </c>
      <c r="BG2157" s="72">
        <v>712.92</v>
      </c>
      <c r="BH2157" s="95">
        <v>17756314</v>
      </c>
      <c r="BI2157" s="95">
        <v>15093700</v>
      </c>
      <c r="BJ2157" s="95">
        <v>3929</v>
      </c>
      <c r="BK2157" s="95">
        <v>3740</v>
      </c>
      <c r="BL2157" s="72">
        <v>328.39</v>
      </c>
      <c r="BM2157" s="72">
        <v>361.88</v>
      </c>
      <c r="BN2157" s="72">
        <v>690.27</v>
      </c>
      <c r="BO2157" s="95">
        <v>15668323</v>
      </c>
      <c r="BP2157" s="95">
        <v>16340981</v>
      </c>
      <c r="BQ2157" s="95">
        <v>3976</v>
      </c>
      <c r="BR2157" s="95">
        <v>3763</v>
      </c>
      <c r="BS2157" s="72">
        <v>348.71</v>
      </c>
      <c r="BT2157" s="72">
        <v>406.87</v>
      </c>
      <c r="BU2157" s="72">
        <v>755.58</v>
      </c>
      <c r="BV2157" s="95">
        <v>16796801</v>
      </c>
      <c r="BW2157" s="95">
        <v>18489732.170000002</v>
      </c>
      <c r="BX2157" s="95">
        <v>4014</v>
      </c>
      <c r="BY2157" s="95">
        <v>3787</v>
      </c>
      <c r="BZ2157" s="95">
        <v>3667</v>
      </c>
      <c r="CA2157" s="95">
        <v>3811</v>
      </c>
      <c r="CB2157" s="95">
        <v>3838</v>
      </c>
      <c r="CC2157" s="95">
        <v>3875</v>
      </c>
      <c r="CD2157" s="95">
        <v>3903</v>
      </c>
      <c r="CE2157" s="72">
        <v>650.75523149000003</v>
      </c>
      <c r="CF2157" s="72">
        <v>676.59346364999999</v>
      </c>
      <c r="CG2157" s="72">
        <v>712.40329333</v>
      </c>
      <c r="CH2157" s="72">
        <v>716.50152150999998</v>
      </c>
      <c r="CI2157" s="72">
        <v>731.52548966999996</v>
      </c>
      <c r="CJ2157" s="96">
        <v>0.95982324809999997</v>
      </c>
      <c r="CK2157" s="96">
        <v>0.92516412530000003</v>
      </c>
      <c r="CL2157" s="96">
        <v>1.0007253008000001</v>
      </c>
      <c r="CM2157" s="96">
        <v>0.96338944059999998</v>
      </c>
      <c r="CN2157" s="96">
        <v>1.0328826686999999</v>
      </c>
      <c r="CO2157" s="96">
        <v>0.98906723529999996</v>
      </c>
      <c r="CP2157" s="96">
        <v>0.98718966900000005</v>
      </c>
      <c r="CQ2157" s="96">
        <v>0.99584056389999998</v>
      </c>
      <c r="CR2157" s="96">
        <v>0.99131283039999996</v>
      </c>
      <c r="CS2157" s="95">
        <v>3473</v>
      </c>
      <c r="CT2157" s="95">
        <v>3580</v>
      </c>
      <c r="CU2157" s="95">
        <v>3597</v>
      </c>
      <c r="CV2157" s="95">
        <v>3615</v>
      </c>
      <c r="CW2157" s="95">
        <v>3590</v>
      </c>
      <c r="CX2157" s="96">
        <v>0.97679686499999996</v>
      </c>
      <c r="CY2157" s="96">
        <v>0.97376353000000004</v>
      </c>
      <c r="CZ2157" s="96">
        <v>0.98675813700000004</v>
      </c>
      <c r="DA2157" s="96">
        <v>1.023068498</v>
      </c>
      <c r="DB2157" s="96">
        <v>0.98427434499999999</v>
      </c>
      <c r="DC2157">
        <v>2013</v>
      </c>
      <c r="DD2157" s="6">
        <v>3717</v>
      </c>
      <c r="DE2157" s="96">
        <v>1.49351E-3</v>
      </c>
      <c r="DF2157" s="72">
        <v>760.18</v>
      </c>
      <c r="DG2157" s="96">
        <v>1</v>
      </c>
      <c r="DH2157" s="72">
        <v>760.18</v>
      </c>
      <c r="DI2157" s="72">
        <v>798.48253765000004</v>
      </c>
      <c r="DJ2157" s="96">
        <v>1</v>
      </c>
      <c r="DK2157" s="72">
        <v>760.18</v>
      </c>
      <c r="DL2157" s="96">
        <v>1</v>
      </c>
      <c r="DM2157" s="72">
        <v>760.18</v>
      </c>
      <c r="DN2157" s="96">
        <v>1</v>
      </c>
      <c r="DO2157" s="96">
        <v>4.9680000000000002E-3</v>
      </c>
      <c r="DP2157" s="72">
        <v>3.78</v>
      </c>
      <c r="DQ2157" s="72">
        <v>756.4</v>
      </c>
      <c r="DR2157" t="s">
        <v>231</v>
      </c>
      <c r="DT2157" t="s">
        <v>1335</v>
      </c>
    </row>
    <row r="2158" spans="1:124" x14ac:dyDescent="0.3">
      <c r="A2158" t="s">
        <v>283</v>
      </c>
      <c r="B2158">
        <v>37200</v>
      </c>
      <c r="C2158" s="95">
        <v>5429</v>
      </c>
      <c r="D2158" s="95">
        <v>20222443</v>
      </c>
      <c r="E2158" s="95">
        <v>5230</v>
      </c>
      <c r="F2158" s="95">
        <v>15682180</v>
      </c>
      <c r="G2158" s="95">
        <v>1077</v>
      </c>
      <c r="H2158" s="95">
        <v>3737003</v>
      </c>
      <c r="I2158" s="95">
        <v>963</v>
      </c>
      <c r="J2158" s="95">
        <v>3161104</v>
      </c>
      <c r="K2158" s="95">
        <v>5682</v>
      </c>
      <c r="L2158" s="95">
        <v>22366316</v>
      </c>
      <c r="M2158" s="95">
        <v>5454</v>
      </c>
      <c r="N2158" s="95">
        <v>17325921</v>
      </c>
      <c r="O2158" s="95">
        <v>1095</v>
      </c>
      <c r="P2158" s="95">
        <v>3932720</v>
      </c>
      <c r="Q2158" s="95">
        <v>962</v>
      </c>
      <c r="R2158" s="95">
        <v>3159690</v>
      </c>
      <c r="S2158" s="95">
        <v>5617</v>
      </c>
      <c r="T2158" s="95">
        <v>22265303</v>
      </c>
      <c r="U2158" s="95">
        <v>5348</v>
      </c>
      <c r="V2158" s="95">
        <v>17096972</v>
      </c>
      <c r="W2158" s="95">
        <v>1108</v>
      </c>
      <c r="X2158" s="95">
        <v>3544566</v>
      </c>
      <c r="Y2158" s="95">
        <v>974</v>
      </c>
      <c r="Z2158" s="95">
        <v>3176885</v>
      </c>
      <c r="AA2158" s="95">
        <v>5716</v>
      </c>
      <c r="AB2158" s="95">
        <v>20787720</v>
      </c>
      <c r="AC2158" s="95">
        <v>5421</v>
      </c>
      <c r="AD2158" s="95">
        <v>19935876</v>
      </c>
      <c r="AE2158" s="95">
        <v>1136</v>
      </c>
      <c r="AF2158" s="95">
        <v>3736385</v>
      </c>
      <c r="AG2158" s="95">
        <v>1006</v>
      </c>
      <c r="AH2158" s="95">
        <v>3481361</v>
      </c>
      <c r="AI2158" s="95">
        <v>5799</v>
      </c>
      <c r="AJ2158" s="95">
        <v>22252964.989999998</v>
      </c>
      <c r="AK2158" s="95">
        <v>5497</v>
      </c>
      <c r="AL2158" s="95">
        <v>21786263.07</v>
      </c>
      <c r="AM2158" s="95">
        <v>1152</v>
      </c>
      <c r="AN2158" s="95">
        <v>3822874</v>
      </c>
      <c r="AO2158" s="95">
        <v>1029</v>
      </c>
      <c r="AP2158" s="95">
        <v>3974111</v>
      </c>
      <c r="AQ2158" s="72">
        <v>306.89</v>
      </c>
      <c r="AR2158" s="72">
        <v>253.56</v>
      </c>
      <c r="AS2158" s="72">
        <v>560.45000000000005</v>
      </c>
      <c r="AT2158" s="95">
        <v>23959446</v>
      </c>
      <c r="AU2158" s="95">
        <v>18843284</v>
      </c>
      <c r="AV2158" s="95">
        <v>6506</v>
      </c>
      <c r="AW2158" s="95">
        <v>6193</v>
      </c>
      <c r="AX2158" s="72">
        <v>323.39</v>
      </c>
      <c r="AY2158" s="72">
        <v>266.07</v>
      </c>
      <c r="AZ2158" s="72">
        <v>589.46</v>
      </c>
      <c r="BA2158" s="95">
        <v>26299036</v>
      </c>
      <c r="BB2158" s="95">
        <v>20485611</v>
      </c>
      <c r="BC2158" s="95">
        <v>6777</v>
      </c>
      <c r="BD2158" s="95">
        <v>6416</v>
      </c>
      <c r="BE2158" s="72">
        <v>319.82</v>
      </c>
      <c r="BF2158" s="72">
        <v>267.24</v>
      </c>
      <c r="BG2158" s="72">
        <v>587.05999999999995</v>
      </c>
      <c r="BH2158" s="95">
        <v>25809869</v>
      </c>
      <c r="BI2158" s="95">
        <v>20273857</v>
      </c>
      <c r="BJ2158" s="95">
        <v>6725</v>
      </c>
      <c r="BK2158" s="95">
        <v>6322</v>
      </c>
      <c r="BL2158" s="72">
        <v>298.26</v>
      </c>
      <c r="BM2158" s="72">
        <v>303.63</v>
      </c>
      <c r="BN2158" s="72">
        <v>601.89</v>
      </c>
      <c r="BO2158" s="95">
        <v>24524105</v>
      </c>
      <c r="BP2158" s="95">
        <v>23417237</v>
      </c>
      <c r="BQ2158" s="95">
        <v>6852</v>
      </c>
      <c r="BR2158" s="95">
        <v>6427</v>
      </c>
      <c r="BS2158" s="72">
        <v>312.61</v>
      </c>
      <c r="BT2158" s="72">
        <v>328.95</v>
      </c>
      <c r="BU2158" s="72">
        <v>641.55999999999995</v>
      </c>
      <c r="BV2158" s="95">
        <v>26075838.989999998</v>
      </c>
      <c r="BW2158" s="95">
        <v>25760374.07</v>
      </c>
      <c r="BX2158" s="95">
        <v>6951</v>
      </c>
      <c r="BY2158" s="95">
        <v>6526</v>
      </c>
      <c r="BZ2158" s="95">
        <v>6357</v>
      </c>
      <c r="CA2158" s="95">
        <v>6603</v>
      </c>
      <c r="CB2158" s="95">
        <v>6531</v>
      </c>
      <c r="CC2158" s="95">
        <v>6650</v>
      </c>
      <c r="CD2158" s="95">
        <v>6743</v>
      </c>
      <c r="CE2158" s="72">
        <v>650.75523149000003</v>
      </c>
      <c r="CF2158" s="72">
        <v>676.59346364999999</v>
      </c>
      <c r="CG2158" s="72">
        <v>712.40329333</v>
      </c>
      <c r="CH2158" s="72">
        <v>716.50152150999998</v>
      </c>
      <c r="CI2158" s="72">
        <v>731.52548966999996</v>
      </c>
      <c r="CJ2158" s="96">
        <v>0.86123011059999999</v>
      </c>
      <c r="CK2158" s="96">
        <v>0.87121740260000002</v>
      </c>
      <c r="CL2158" s="96">
        <v>0.82405570760000002</v>
      </c>
      <c r="CM2158" s="96">
        <v>0.84004008630000004</v>
      </c>
      <c r="CN2158" s="96">
        <v>0.87701660309999996</v>
      </c>
      <c r="CO2158" s="96">
        <v>0.91445878899999999</v>
      </c>
      <c r="CP2158" s="96">
        <v>0.93466429799999995</v>
      </c>
      <c r="CQ2158" s="96">
        <v>0.99584056389999998</v>
      </c>
      <c r="CR2158" s="96">
        <v>0.93856807840000001</v>
      </c>
      <c r="CS2158" s="95">
        <v>6514</v>
      </c>
      <c r="CT2158" s="95">
        <v>6818</v>
      </c>
      <c r="CU2158" s="95">
        <v>6696</v>
      </c>
      <c r="CV2158" s="95">
        <v>6779</v>
      </c>
      <c r="CW2158" s="95">
        <v>6972</v>
      </c>
      <c r="CX2158" s="96">
        <v>0.90638781000000002</v>
      </c>
      <c r="CY2158" s="96">
        <v>0.90565448900000001</v>
      </c>
      <c r="CZ2158" s="96">
        <v>0.91830761999999999</v>
      </c>
      <c r="DA2158" s="96">
        <v>0.91792497299999998</v>
      </c>
      <c r="DB2158" s="96">
        <v>0.92354270199999999</v>
      </c>
      <c r="DC2158">
        <v>2013</v>
      </c>
      <c r="DD2158" s="6">
        <v>6376.8</v>
      </c>
      <c r="DE2158" s="96">
        <v>1.5271737E-3</v>
      </c>
      <c r="DF2158" s="72">
        <v>719.71</v>
      </c>
      <c r="DG2158" s="96">
        <v>1</v>
      </c>
      <c r="DH2158" s="72">
        <v>719.71</v>
      </c>
      <c r="DI2158" s="72">
        <v>798.48253765000004</v>
      </c>
      <c r="DJ2158" s="96">
        <v>1</v>
      </c>
      <c r="DK2158" s="72">
        <v>719.71</v>
      </c>
      <c r="DL2158" s="96">
        <v>1</v>
      </c>
      <c r="DM2158" s="72">
        <v>719.71</v>
      </c>
      <c r="DN2158" s="96">
        <v>1</v>
      </c>
      <c r="DO2158" s="96">
        <v>4.666E-3</v>
      </c>
      <c r="DP2158" s="72">
        <v>3.36</v>
      </c>
      <c r="DQ2158" s="72">
        <v>716.35</v>
      </c>
      <c r="DR2158" t="s">
        <v>283</v>
      </c>
      <c r="DT2158" t="s">
        <v>1335</v>
      </c>
    </row>
    <row r="2159" spans="1:124" x14ac:dyDescent="0.3">
      <c r="A2159" t="s">
        <v>1346</v>
      </c>
      <c r="B2159">
        <v>37210</v>
      </c>
      <c r="C2159" s="95">
        <v>892</v>
      </c>
      <c r="D2159" s="95">
        <v>3491489</v>
      </c>
      <c r="E2159" s="95">
        <v>836</v>
      </c>
      <c r="F2159" s="95">
        <v>2508070</v>
      </c>
      <c r="G2159" s="95">
        <v>105</v>
      </c>
      <c r="H2159" s="95">
        <v>394194</v>
      </c>
      <c r="I2159" s="95">
        <v>95</v>
      </c>
      <c r="J2159" s="95">
        <v>296074</v>
      </c>
      <c r="K2159" s="95">
        <v>924</v>
      </c>
      <c r="L2159" s="95">
        <v>3619801</v>
      </c>
      <c r="M2159" s="95">
        <v>866</v>
      </c>
      <c r="N2159" s="95">
        <v>2446090</v>
      </c>
      <c r="O2159" s="95">
        <v>111</v>
      </c>
      <c r="P2159" s="95">
        <v>282250</v>
      </c>
      <c r="Q2159" s="95">
        <v>101</v>
      </c>
      <c r="R2159" s="95">
        <v>265237</v>
      </c>
      <c r="S2159" s="95">
        <v>928</v>
      </c>
      <c r="T2159" s="95">
        <v>3037077</v>
      </c>
      <c r="U2159" s="95">
        <v>863</v>
      </c>
      <c r="V2159" s="95">
        <v>2594169</v>
      </c>
      <c r="W2159" s="95">
        <v>121</v>
      </c>
      <c r="X2159" s="95">
        <v>366812</v>
      </c>
      <c r="Y2159" s="95">
        <v>110</v>
      </c>
      <c r="Z2159" s="95">
        <v>343110</v>
      </c>
      <c r="AA2159" s="95">
        <v>936</v>
      </c>
      <c r="AB2159" s="95">
        <v>3041284</v>
      </c>
      <c r="AC2159" s="95">
        <v>870</v>
      </c>
      <c r="AD2159" s="95">
        <v>2967451</v>
      </c>
      <c r="AE2159" s="95">
        <v>113</v>
      </c>
      <c r="AF2159" s="95">
        <v>439090</v>
      </c>
      <c r="AG2159" s="95">
        <v>106</v>
      </c>
      <c r="AH2159" s="95">
        <v>387637</v>
      </c>
      <c r="AI2159" s="95">
        <v>924</v>
      </c>
      <c r="AJ2159" s="95">
        <v>4042917</v>
      </c>
      <c r="AK2159" s="95">
        <v>855</v>
      </c>
      <c r="AL2159" s="95">
        <v>3285816</v>
      </c>
      <c r="AM2159" s="95">
        <v>112</v>
      </c>
      <c r="AN2159" s="95">
        <v>379152</v>
      </c>
      <c r="AO2159" s="95">
        <v>107</v>
      </c>
      <c r="AP2159" s="95">
        <v>329120</v>
      </c>
      <c r="AQ2159" s="72">
        <v>324.77999999999997</v>
      </c>
      <c r="AR2159" s="72">
        <v>251</v>
      </c>
      <c r="AS2159" s="72">
        <v>575.78</v>
      </c>
      <c r="AT2159" s="95">
        <v>3885683</v>
      </c>
      <c r="AU2159" s="95">
        <v>2804144</v>
      </c>
      <c r="AV2159" s="95">
        <v>997</v>
      </c>
      <c r="AW2159" s="95">
        <v>931</v>
      </c>
      <c r="AX2159" s="72">
        <v>314.17</v>
      </c>
      <c r="AY2159" s="72">
        <v>233.65</v>
      </c>
      <c r="AZ2159" s="72">
        <v>547.82000000000005</v>
      </c>
      <c r="BA2159" s="95">
        <v>3902051</v>
      </c>
      <c r="BB2159" s="95">
        <v>2711327</v>
      </c>
      <c r="BC2159" s="95">
        <v>1035</v>
      </c>
      <c r="BD2159" s="95">
        <v>967</v>
      </c>
      <c r="BE2159" s="72">
        <v>270.41000000000003</v>
      </c>
      <c r="BF2159" s="72">
        <v>251.57</v>
      </c>
      <c r="BG2159" s="72">
        <v>521.98</v>
      </c>
      <c r="BH2159" s="95">
        <v>3403889</v>
      </c>
      <c r="BI2159" s="95">
        <v>2937279</v>
      </c>
      <c r="BJ2159" s="95">
        <v>1049</v>
      </c>
      <c r="BK2159" s="95">
        <v>973</v>
      </c>
      <c r="BL2159" s="72">
        <v>276.48</v>
      </c>
      <c r="BM2159" s="72">
        <v>286.47000000000003</v>
      </c>
      <c r="BN2159" s="72">
        <v>562.95000000000005</v>
      </c>
      <c r="BO2159" s="95">
        <v>3480374</v>
      </c>
      <c r="BP2159" s="95">
        <v>3355088</v>
      </c>
      <c r="BQ2159" s="95">
        <v>1049</v>
      </c>
      <c r="BR2159" s="95">
        <v>976</v>
      </c>
      <c r="BS2159" s="72">
        <v>355.7</v>
      </c>
      <c r="BT2159" s="72">
        <v>313.14</v>
      </c>
      <c r="BU2159" s="72">
        <v>668.84</v>
      </c>
      <c r="BV2159" s="95">
        <v>4422069</v>
      </c>
      <c r="BW2159" s="95">
        <v>3614936</v>
      </c>
      <c r="BX2159" s="95">
        <v>1036</v>
      </c>
      <c r="BY2159" s="95">
        <v>962</v>
      </c>
      <c r="BZ2159" s="95">
        <v>966</v>
      </c>
      <c r="CA2159" s="95">
        <v>1002</v>
      </c>
      <c r="CB2159" s="95">
        <v>1012</v>
      </c>
      <c r="CC2159" s="95">
        <v>1014</v>
      </c>
      <c r="CD2159" s="95">
        <v>1000</v>
      </c>
      <c r="CE2159" s="72">
        <v>650.75523149000003</v>
      </c>
      <c r="CF2159" s="72">
        <v>676.59346364999999</v>
      </c>
      <c r="CG2159" s="72">
        <v>712.40329333</v>
      </c>
      <c r="CH2159" s="72">
        <v>716.50152150999998</v>
      </c>
      <c r="CI2159" s="72">
        <v>731.52548966999996</v>
      </c>
      <c r="CJ2159" s="96">
        <v>0.88478735500000005</v>
      </c>
      <c r="CK2159" s="96">
        <v>0.80967379890000002</v>
      </c>
      <c r="CL2159" s="96">
        <v>0.73270295760000004</v>
      </c>
      <c r="CM2159" s="96">
        <v>0.78569267909999996</v>
      </c>
      <c r="CN2159" s="96">
        <v>0.91430853670000001</v>
      </c>
      <c r="CO2159" s="96">
        <v>0.90889958719999997</v>
      </c>
      <c r="CP2159" s="96">
        <v>0.90816749949999998</v>
      </c>
      <c r="CQ2159" s="96">
        <v>0.99584056389999998</v>
      </c>
      <c r="CR2159" s="96">
        <v>0.91196061169999998</v>
      </c>
      <c r="CS2159" s="95">
        <v>855</v>
      </c>
      <c r="CT2159" s="95">
        <v>890</v>
      </c>
      <c r="CU2159" s="95">
        <v>911</v>
      </c>
      <c r="CV2159" s="95">
        <v>916</v>
      </c>
      <c r="CW2159" s="95">
        <v>952</v>
      </c>
      <c r="CX2159" s="96">
        <v>0.90540675199999998</v>
      </c>
      <c r="CY2159" s="96">
        <v>0.88811626499999996</v>
      </c>
      <c r="CZ2159" s="96">
        <v>0.92653085800000001</v>
      </c>
      <c r="DA2159" s="96">
        <v>0.91218518900000001</v>
      </c>
      <c r="DB2159" s="96">
        <v>0.91143302400000004</v>
      </c>
      <c r="DC2159">
        <v>2013</v>
      </c>
      <c r="DD2159" s="6">
        <v>961.8</v>
      </c>
      <c r="DE2159" s="96">
        <v>1.1903173999999999E-3</v>
      </c>
      <c r="DF2159" s="72">
        <v>699.54</v>
      </c>
      <c r="DG2159" s="96">
        <v>1</v>
      </c>
      <c r="DH2159" s="72">
        <v>699.54</v>
      </c>
      <c r="DI2159" s="72">
        <v>798.48253765000004</v>
      </c>
      <c r="DJ2159" s="96">
        <v>0.98071402559999998</v>
      </c>
      <c r="DK2159" s="72">
        <v>701.44820325000001</v>
      </c>
      <c r="DL2159" s="96">
        <v>1.0059660478000001</v>
      </c>
      <c r="DM2159" s="72">
        <v>705.63307672999997</v>
      </c>
      <c r="DN2159" s="96">
        <v>1</v>
      </c>
      <c r="DO2159" s="96">
        <v>4.5560000000000002E-3</v>
      </c>
      <c r="DP2159" s="72">
        <v>3.21</v>
      </c>
      <c r="DQ2159" s="72">
        <v>702.42</v>
      </c>
      <c r="DR2159" t="s">
        <v>1346</v>
      </c>
      <c r="DT2159" t="s">
        <v>1335</v>
      </c>
    </row>
    <row r="2160" spans="1:124" x14ac:dyDescent="0.3">
      <c r="A2160" t="s">
        <v>642</v>
      </c>
      <c r="B2160">
        <v>37220</v>
      </c>
      <c r="C2160" s="95">
        <v>746</v>
      </c>
      <c r="D2160" s="95">
        <v>2998735</v>
      </c>
      <c r="E2160" s="95">
        <v>726</v>
      </c>
      <c r="F2160" s="95">
        <v>2265397</v>
      </c>
      <c r="G2160" s="95">
        <v>68</v>
      </c>
      <c r="H2160" s="95">
        <v>189340</v>
      </c>
      <c r="I2160" s="95">
        <v>62</v>
      </c>
      <c r="J2160" s="95">
        <v>199679</v>
      </c>
      <c r="K2160" s="95">
        <v>740</v>
      </c>
      <c r="L2160" s="95">
        <v>2415083</v>
      </c>
      <c r="M2160" s="95">
        <v>719</v>
      </c>
      <c r="N2160" s="95">
        <v>1960417</v>
      </c>
      <c r="O2160" s="95">
        <v>83</v>
      </c>
      <c r="P2160" s="95">
        <v>240209</v>
      </c>
      <c r="Q2160" s="95">
        <v>73</v>
      </c>
      <c r="R2160" s="95">
        <v>178093</v>
      </c>
      <c r="S2160" s="95">
        <v>715</v>
      </c>
      <c r="T2160" s="95">
        <v>2588392</v>
      </c>
      <c r="U2160" s="95">
        <v>691</v>
      </c>
      <c r="V2160" s="95">
        <v>2059879</v>
      </c>
      <c r="W2160" s="95">
        <v>91</v>
      </c>
      <c r="X2160" s="95">
        <v>248486</v>
      </c>
      <c r="Y2160" s="95">
        <v>79</v>
      </c>
      <c r="Z2160" s="95">
        <v>243679</v>
      </c>
      <c r="AA2160" s="95">
        <v>698</v>
      </c>
      <c r="AB2160" s="95">
        <v>1678082</v>
      </c>
      <c r="AC2160" s="95">
        <v>674</v>
      </c>
      <c r="AD2160" s="95">
        <v>1991017</v>
      </c>
      <c r="AE2160" s="95">
        <v>83</v>
      </c>
      <c r="AF2160" s="95">
        <v>298238</v>
      </c>
      <c r="AG2160" s="95">
        <v>73</v>
      </c>
      <c r="AH2160" s="95">
        <v>274714</v>
      </c>
      <c r="AI2160" s="95">
        <v>693</v>
      </c>
      <c r="AJ2160" s="95">
        <v>2337545</v>
      </c>
      <c r="AK2160" s="95">
        <v>664</v>
      </c>
      <c r="AL2160" s="95">
        <v>2040584.09</v>
      </c>
      <c r="AM2160" s="95">
        <v>81</v>
      </c>
      <c r="AN2160" s="95">
        <v>264961</v>
      </c>
      <c r="AO2160" s="95">
        <v>75</v>
      </c>
      <c r="AP2160" s="95">
        <v>268399</v>
      </c>
      <c r="AQ2160" s="72">
        <v>326.38</v>
      </c>
      <c r="AR2160" s="72">
        <v>260.69</v>
      </c>
      <c r="AS2160" s="72">
        <v>587.07000000000005</v>
      </c>
      <c r="AT2160" s="95">
        <v>3188075</v>
      </c>
      <c r="AU2160" s="95">
        <v>2465076</v>
      </c>
      <c r="AV2160" s="95">
        <v>814</v>
      </c>
      <c r="AW2160" s="95">
        <v>788</v>
      </c>
      <c r="AX2160" s="72">
        <v>268.86</v>
      </c>
      <c r="AY2160" s="72">
        <v>225.01</v>
      </c>
      <c r="AZ2160" s="72">
        <v>493.87</v>
      </c>
      <c r="BA2160" s="95">
        <v>2655292</v>
      </c>
      <c r="BB2160" s="95">
        <v>2138510</v>
      </c>
      <c r="BC2160" s="95">
        <v>823</v>
      </c>
      <c r="BD2160" s="95">
        <v>792</v>
      </c>
      <c r="BE2160" s="72">
        <v>293.31</v>
      </c>
      <c r="BF2160" s="72">
        <v>249.3</v>
      </c>
      <c r="BG2160" s="72">
        <v>542.61</v>
      </c>
      <c r="BH2160" s="95">
        <v>2836878</v>
      </c>
      <c r="BI2160" s="95">
        <v>2303558</v>
      </c>
      <c r="BJ2160" s="95">
        <v>806</v>
      </c>
      <c r="BK2160" s="95">
        <v>770</v>
      </c>
      <c r="BL2160" s="72">
        <v>210.87</v>
      </c>
      <c r="BM2160" s="72">
        <v>252.76</v>
      </c>
      <c r="BN2160" s="72">
        <v>463.63</v>
      </c>
      <c r="BO2160" s="95">
        <v>1976320</v>
      </c>
      <c r="BP2160" s="95">
        <v>2265731</v>
      </c>
      <c r="BQ2160" s="95">
        <v>781</v>
      </c>
      <c r="BR2160" s="95">
        <v>747</v>
      </c>
      <c r="BS2160" s="72">
        <v>280.2</v>
      </c>
      <c r="BT2160" s="72">
        <v>260.37</v>
      </c>
      <c r="BU2160" s="72">
        <v>540.57000000000005</v>
      </c>
      <c r="BV2160" s="95">
        <v>2602506</v>
      </c>
      <c r="BW2160" s="95">
        <v>2308983.09</v>
      </c>
      <c r="BX2160" s="95">
        <v>774</v>
      </c>
      <c r="BY2160" s="95">
        <v>739</v>
      </c>
      <c r="BZ2160" s="95">
        <v>802</v>
      </c>
      <c r="CA2160" s="95">
        <v>808</v>
      </c>
      <c r="CB2160" s="95">
        <v>789</v>
      </c>
      <c r="CC2160" s="95">
        <v>765</v>
      </c>
      <c r="CD2160" s="95">
        <v>757</v>
      </c>
      <c r="CE2160" s="72">
        <v>650.75523149000003</v>
      </c>
      <c r="CF2160" s="72">
        <v>676.59346364999999</v>
      </c>
      <c r="CG2160" s="72">
        <v>712.40329333</v>
      </c>
      <c r="CH2160" s="72">
        <v>716.50152150999998</v>
      </c>
      <c r="CI2160" s="72">
        <v>731.52548966999996</v>
      </c>
      <c r="CJ2160" s="96">
        <v>0.90213642790000004</v>
      </c>
      <c r="CK2160" s="96">
        <v>0.72993610870000003</v>
      </c>
      <c r="CL2160" s="96">
        <v>0.76166127400000005</v>
      </c>
      <c r="CM2160" s="96">
        <v>0.64707469009999996</v>
      </c>
      <c r="CN2160" s="96">
        <v>0.73896263029999998</v>
      </c>
      <c r="CO2160" s="96">
        <v>0.8602843778</v>
      </c>
      <c r="CP2160" s="96">
        <v>0.87872597220000004</v>
      </c>
      <c r="CQ2160" s="96">
        <v>0.99584056389999998</v>
      </c>
      <c r="CR2160" s="96">
        <v>0.88239611699999998</v>
      </c>
      <c r="CS2160" s="95">
        <v>784</v>
      </c>
      <c r="CT2160" s="95">
        <v>798</v>
      </c>
      <c r="CU2160" s="95">
        <v>776</v>
      </c>
      <c r="CV2160" s="95">
        <v>748</v>
      </c>
      <c r="CW2160" s="95">
        <v>734</v>
      </c>
      <c r="CX2160" s="96">
        <v>0.86229344900000005</v>
      </c>
      <c r="CY2160" s="96">
        <v>0.87974363200000005</v>
      </c>
      <c r="CZ2160" s="96">
        <v>0.87171238100000004</v>
      </c>
      <c r="DA2160" s="96">
        <v>0.83940029000000005</v>
      </c>
      <c r="DB2160" s="96">
        <v>0.84618297499999995</v>
      </c>
      <c r="DC2160">
        <v>2013</v>
      </c>
      <c r="DD2160" s="6">
        <v>767.2</v>
      </c>
      <c r="DE2160" s="96">
        <v>1.5104928000000001E-3</v>
      </c>
      <c r="DF2160" s="72">
        <v>676.65</v>
      </c>
      <c r="DG2160" s="96">
        <v>1</v>
      </c>
      <c r="DH2160" s="72">
        <v>676.65</v>
      </c>
      <c r="DI2160" s="72">
        <v>798.48253765000004</v>
      </c>
      <c r="DJ2160" s="96">
        <v>0.87589953760000006</v>
      </c>
      <c r="DK2160" s="72">
        <v>691.76947426000004</v>
      </c>
      <c r="DL2160" s="96">
        <v>1.0059660478000001</v>
      </c>
      <c r="DM2160" s="72">
        <v>695.89660398000001</v>
      </c>
      <c r="DN2160" s="96">
        <v>1</v>
      </c>
      <c r="DO2160" s="96">
        <v>5.8529999999999997E-3</v>
      </c>
      <c r="DP2160" s="72">
        <v>4.07</v>
      </c>
      <c r="DQ2160" s="72">
        <v>691.83</v>
      </c>
      <c r="DR2160" t="s">
        <v>642</v>
      </c>
      <c r="DT2160" t="s">
        <v>1335</v>
      </c>
    </row>
    <row r="2161" spans="1:124" x14ac:dyDescent="0.3">
      <c r="A2161" t="s">
        <v>240</v>
      </c>
      <c r="B2161">
        <v>37230</v>
      </c>
      <c r="C2161" s="95">
        <v>8466</v>
      </c>
      <c r="D2161" s="95">
        <v>36451762</v>
      </c>
      <c r="E2161" s="95">
        <v>8190</v>
      </c>
      <c r="F2161" s="95">
        <v>27008796</v>
      </c>
      <c r="G2161" s="95">
        <v>1560</v>
      </c>
      <c r="H2161" s="95">
        <v>4938435</v>
      </c>
      <c r="I2161" s="95">
        <v>1417</v>
      </c>
      <c r="J2161" s="95">
        <v>4398085</v>
      </c>
      <c r="K2161" s="95">
        <v>8805</v>
      </c>
      <c r="L2161" s="95">
        <v>39616258</v>
      </c>
      <c r="M2161" s="95">
        <v>8488</v>
      </c>
      <c r="N2161" s="95">
        <v>29381872</v>
      </c>
      <c r="O2161" s="95">
        <v>1657</v>
      </c>
      <c r="P2161" s="95">
        <v>5168519</v>
      </c>
      <c r="Q2161" s="95">
        <v>1501</v>
      </c>
      <c r="R2161" s="95">
        <v>5315311</v>
      </c>
      <c r="S2161" s="95">
        <v>8784</v>
      </c>
      <c r="T2161" s="95">
        <v>41199034</v>
      </c>
      <c r="U2161" s="95">
        <v>8416</v>
      </c>
      <c r="V2161" s="95">
        <v>31894883</v>
      </c>
      <c r="W2161" s="95">
        <v>1692</v>
      </c>
      <c r="X2161" s="95">
        <v>5011473</v>
      </c>
      <c r="Y2161" s="95">
        <v>1531</v>
      </c>
      <c r="Z2161" s="95">
        <v>5571809</v>
      </c>
      <c r="AA2161" s="95">
        <v>8750</v>
      </c>
      <c r="AB2161" s="95">
        <v>35254380</v>
      </c>
      <c r="AC2161" s="95">
        <v>8335</v>
      </c>
      <c r="AD2161" s="95">
        <v>32792543</v>
      </c>
      <c r="AE2161" s="95">
        <v>1762</v>
      </c>
      <c r="AF2161" s="95">
        <v>5711749</v>
      </c>
      <c r="AG2161" s="95">
        <v>1603</v>
      </c>
      <c r="AH2161" s="95">
        <v>6263607</v>
      </c>
      <c r="AI2161" s="95">
        <v>8719</v>
      </c>
      <c r="AJ2161" s="95">
        <v>36994410.479999997</v>
      </c>
      <c r="AK2161" s="95">
        <v>8264</v>
      </c>
      <c r="AL2161" s="95">
        <v>35250535.729999997</v>
      </c>
      <c r="AM2161" s="95">
        <v>1804</v>
      </c>
      <c r="AN2161" s="95">
        <v>5536852</v>
      </c>
      <c r="AO2161" s="95">
        <v>1641</v>
      </c>
      <c r="AP2161" s="95">
        <v>6757999</v>
      </c>
      <c r="AQ2161" s="72">
        <v>344.02</v>
      </c>
      <c r="AR2161" s="72">
        <v>272.43</v>
      </c>
      <c r="AS2161" s="72">
        <v>616.45000000000005</v>
      </c>
      <c r="AT2161" s="95">
        <v>41390197</v>
      </c>
      <c r="AU2161" s="95">
        <v>31406881</v>
      </c>
      <c r="AV2161" s="95">
        <v>10026</v>
      </c>
      <c r="AW2161" s="95">
        <v>9607</v>
      </c>
      <c r="AX2161" s="72">
        <v>356.73</v>
      </c>
      <c r="AY2161" s="72">
        <v>289.45999999999998</v>
      </c>
      <c r="AZ2161" s="72">
        <v>646.19000000000005</v>
      </c>
      <c r="BA2161" s="95">
        <v>44784777</v>
      </c>
      <c r="BB2161" s="95">
        <v>34697183</v>
      </c>
      <c r="BC2161" s="95">
        <v>10462</v>
      </c>
      <c r="BD2161" s="95">
        <v>9989</v>
      </c>
      <c r="BE2161" s="72">
        <v>367.59</v>
      </c>
      <c r="BF2161" s="72">
        <v>313.89</v>
      </c>
      <c r="BG2161" s="72">
        <v>681.48</v>
      </c>
      <c r="BH2161" s="95">
        <v>46210507</v>
      </c>
      <c r="BI2161" s="95">
        <v>37466692</v>
      </c>
      <c r="BJ2161" s="95">
        <v>10476</v>
      </c>
      <c r="BK2161" s="95">
        <v>9947</v>
      </c>
      <c r="BL2161" s="72">
        <v>324.76</v>
      </c>
      <c r="BM2161" s="72">
        <v>327.5</v>
      </c>
      <c r="BN2161" s="72">
        <v>652.26</v>
      </c>
      <c r="BO2161" s="95">
        <v>40966129</v>
      </c>
      <c r="BP2161" s="95">
        <v>39056150</v>
      </c>
      <c r="BQ2161" s="95">
        <v>10512</v>
      </c>
      <c r="BR2161" s="95">
        <v>9938</v>
      </c>
      <c r="BS2161" s="72">
        <v>336.81</v>
      </c>
      <c r="BT2161" s="72">
        <v>353.43</v>
      </c>
      <c r="BU2161" s="72">
        <v>690.24</v>
      </c>
      <c r="BV2161" s="95">
        <v>42531262.479999997</v>
      </c>
      <c r="BW2161" s="95">
        <v>42008534.729999997</v>
      </c>
      <c r="BX2161" s="95">
        <v>10523</v>
      </c>
      <c r="BY2161" s="95">
        <v>9905</v>
      </c>
      <c r="BZ2161" s="95">
        <v>9826</v>
      </c>
      <c r="CA2161" s="95">
        <v>10234</v>
      </c>
      <c r="CB2161" s="95">
        <v>10221</v>
      </c>
      <c r="CC2161" s="95">
        <v>10240</v>
      </c>
      <c r="CD2161" s="95">
        <v>10221</v>
      </c>
      <c r="CE2161" s="72">
        <v>650.75523149000003</v>
      </c>
      <c r="CF2161" s="72">
        <v>676.59346364999999</v>
      </c>
      <c r="CG2161" s="72">
        <v>712.40329333</v>
      </c>
      <c r="CH2161" s="72">
        <v>716.50152150999998</v>
      </c>
      <c r="CI2161" s="72">
        <v>731.52548966999996</v>
      </c>
      <c r="CJ2161" s="96">
        <v>0.94728397129999997</v>
      </c>
      <c r="CK2161" s="96">
        <v>0.95506391170000005</v>
      </c>
      <c r="CL2161" s="96">
        <v>0.95659299499999995</v>
      </c>
      <c r="CM2161" s="96">
        <v>0.91034000680000005</v>
      </c>
      <c r="CN2161" s="96">
        <v>0.94356247289999995</v>
      </c>
      <c r="CO2161" s="96">
        <v>0.9620705826</v>
      </c>
      <c r="CP2161" s="96">
        <v>0.97972923050000005</v>
      </c>
      <c r="CQ2161" s="96">
        <v>0.99584056389999998</v>
      </c>
      <c r="CR2161" s="96">
        <v>0.98382123210000005</v>
      </c>
      <c r="CS2161" s="95">
        <v>9367</v>
      </c>
      <c r="CT2161" s="95">
        <v>9779</v>
      </c>
      <c r="CU2161" s="95">
        <v>9772</v>
      </c>
      <c r="CV2161" s="95">
        <v>9736</v>
      </c>
      <c r="CW2161" s="95">
        <v>9678</v>
      </c>
      <c r="CX2161" s="96">
        <v>0.93475786400000005</v>
      </c>
      <c r="CY2161" s="96">
        <v>0.94226144999999994</v>
      </c>
      <c r="CZ2161" s="96">
        <v>0.97247869499999995</v>
      </c>
      <c r="DA2161" s="96">
        <v>0.97134047700000004</v>
      </c>
      <c r="DB2161" s="96">
        <v>0.98868682299999999</v>
      </c>
      <c r="DC2161">
        <v>2013</v>
      </c>
      <c r="DD2161" s="6">
        <v>9877.2000000000007</v>
      </c>
      <c r="DE2161" s="96">
        <v>5.9532529999999995E-4</v>
      </c>
      <c r="DF2161" s="72">
        <v>755.12</v>
      </c>
      <c r="DG2161" s="96">
        <v>1</v>
      </c>
      <c r="DH2161" s="72">
        <v>755.12</v>
      </c>
      <c r="DI2161" s="72">
        <v>798.48253765000004</v>
      </c>
      <c r="DJ2161" s="96">
        <v>1</v>
      </c>
      <c r="DK2161" s="72">
        <v>755.12</v>
      </c>
      <c r="DL2161" s="96">
        <v>1</v>
      </c>
      <c r="DM2161" s="72">
        <v>755.12</v>
      </c>
      <c r="DN2161" s="96">
        <v>1</v>
      </c>
      <c r="DO2161" s="96">
        <v>2.0590000000000001E-3</v>
      </c>
      <c r="DP2161" s="72">
        <v>1.55</v>
      </c>
      <c r="DQ2161" s="72">
        <v>753.57</v>
      </c>
      <c r="DR2161" t="s">
        <v>240</v>
      </c>
      <c r="DT2161" t="s">
        <v>1335</v>
      </c>
    </row>
    <row r="2162" spans="1:124" x14ac:dyDescent="0.3">
      <c r="A2162" t="s">
        <v>1347</v>
      </c>
      <c r="B2162">
        <v>37240</v>
      </c>
      <c r="C2162" s="95">
        <v>4793</v>
      </c>
      <c r="D2162" s="95">
        <v>21197982</v>
      </c>
      <c r="E2162" s="95">
        <v>4650</v>
      </c>
      <c r="F2162" s="95">
        <v>16455464</v>
      </c>
      <c r="G2162" s="95">
        <v>999</v>
      </c>
      <c r="H2162" s="95">
        <v>3530481</v>
      </c>
      <c r="I2162" s="95">
        <v>937</v>
      </c>
      <c r="J2162" s="95">
        <v>2503259</v>
      </c>
      <c r="K2162" s="95">
        <v>4766</v>
      </c>
      <c r="L2162" s="95">
        <v>20715194</v>
      </c>
      <c r="M2162" s="95">
        <v>4598</v>
      </c>
      <c r="N2162" s="95">
        <v>16476850</v>
      </c>
      <c r="O2162" s="95">
        <v>1016</v>
      </c>
      <c r="P2162" s="95">
        <v>3474319</v>
      </c>
      <c r="Q2162" s="95">
        <v>942</v>
      </c>
      <c r="R2162" s="95">
        <v>2871576</v>
      </c>
      <c r="S2162" s="95">
        <v>4685</v>
      </c>
      <c r="T2162" s="95">
        <v>20806839</v>
      </c>
      <c r="U2162" s="95">
        <v>4504</v>
      </c>
      <c r="V2162" s="95">
        <v>16923306</v>
      </c>
      <c r="W2162" s="95">
        <v>1041</v>
      </c>
      <c r="X2162" s="95">
        <v>3495211</v>
      </c>
      <c r="Y2162" s="95">
        <v>958</v>
      </c>
      <c r="Z2162" s="95">
        <v>2867555</v>
      </c>
      <c r="AA2162" s="95">
        <v>4641</v>
      </c>
      <c r="AB2162" s="95">
        <v>18872546</v>
      </c>
      <c r="AC2162" s="95">
        <v>4423</v>
      </c>
      <c r="AD2162" s="95">
        <v>17680963</v>
      </c>
      <c r="AE2162" s="95">
        <v>1054</v>
      </c>
      <c r="AF2162" s="95">
        <v>3881768</v>
      </c>
      <c r="AG2162" s="95">
        <v>969</v>
      </c>
      <c r="AH2162" s="95">
        <v>3356782</v>
      </c>
      <c r="AI2162" s="95">
        <v>4691</v>
      </c>
      <c r="AJ2162" s="95">
        <v>18867384.329999998</v>
      </c>
      <c r="AK2162" s="95">
        <v>4449</v>
      </c>
      <c r="AL2162" s="95">
        <v>18420145.489999998</v>
      </c>
      <c r="AM2162" s="95">
        <v>1053</v>
      </c>
      <c r="AN2162" s="95">
        <v>3776829</v>
      </c>
      <c r="AO2162" s="95">
        <v>977</v>
      </c>
      <c r="AP2162" s="95">
        <v>3685334</v>
      </c>
      <c r="AQ2162" s="72">
        <v>355.78</v>
      </c>
      <c r="AR2162" s="72">
        <v>282.77999999999997</v>
      </c>
      <c r="AS2162" s="72">
        <v>638.55999999999995</v>
      </c>
      <c r="AT2162" s="95">
        <v>24728463</v>
      </c>
      <c r="AU2162" s="95">
        <v>18958723</v>
      </c>
      <c r="AV2162" s="95">
        <v>5792</v>
      </c>
      <c r="AW2162" s="95">
        <v>5587</v>
      </c>
      <c r="AX2162" s="72">
        <v>348.63</v>
      </c>
      <c r="AY2162" s="72">
        <v>291.04000000000002</v>
      </c>
      <c r="AZ2162" s="72">
        <v>639.66999999999996</v>
      </c>
      <c r="BA2162" s="95">
        <v>24189513</v>
      </c>
      <c r="BB2162" s="95">
        <v>19348426</v>
      </c>
      <c r="BC2162" s="95">
        <v>5782</v>
      </c>
      <c r="BD2162" s="95">
        <v>5540</v>
      </c>
      <c r="BE2162" s="72">
        <v>353.68</v>
      </c>
      <c r="BF2162" s="72">
        <v>301.95</v>
      </c>
      <c r="BG2162" s="72">
        <v>655.63</v>
      </c>
      <c r="BH2162" s="95">
        <v>24302050</v>
      </c>
      <c r="BI2162" s="95">
        <v>19790861</v>
      </c>
      <c r="BJ2162" s="95">
        <v>5726</v>
      </c>
      <c r="BK2162" s="95">
        <v>5462</v>
      </c>
      <c r="BL2162" s="72">
        <v>332.96</v>
      </c>
      <c r="BM2162" s="72">
        <v>325.14</v>
      </c>
      <c r="BN2162" s="72">
        <v>658.1</v>
      </c>
      <c r="BO2162" s="95">
        <v>22754314</v>
      </c>
      <c r="BP2162" s="95">
        <v>21037745</v>
      </c>
      <c r="BQ2162" s="95">
        <v>5695</v>
      </c>
      <c r="BR2162" s="95">
        <v>5392</v>
      </c>
      <c r="BS2162" s="72">
        <v>328.52</v>
      </c>
      <c r="BT2162" s="72">
        <v>339.5</v>
      </c>
      <c r="BU2162" s="72">
        <v>668.02</v>
      </c>
      <c r="BV2162" s="95">
        <v>22644213.329999998</v>
      </c>
      <c r="BW2162" s="95">
        <v>22105479.489999998</v>
      </c>
      <c r="BX2162" s="95">
        <v>5744</v>
      </c>
      <c r="BY2162" s="95">
        <v>5426</v>
      </c>
      <c r="BZ2162" s="95">
        <v>5694</v>
      </c>
      <c r="CA2162" s="95">
        <v>5665</v>
      </c>
      <c r="CB2162" s="95">
        <v>5599</v>
      </c>
      <c r="CC2162" s="95">
        <v>5551</v>
      </c>
      <c r="CD2162" s="95">
        <v>5588</v>
      </c>
      <c r="CE2162" s="72">
        <v>650.75523149000003</v>
      </c>
      <c r="CF2162" s="72">
        <v>676.59346364999999</v>
      </c>
      <c r="CG2162" s="72">
        <v>712.40329333</v>
      </c>
      <c r="CH2162" s="72">
        <v>716.50152150999998</v>
      </c>
      <c r="CI2162" s="72">
        <v>731.52548966999996</v>
      </c>
      <c r="CJ2162" s="96">
        <v>0.98125987950000004</v>
      </c>
      <c r="CK2162" s="96">
        <v>0.94542740120000002</v>
      </c>
      <c r="CL2162" s="96">
        <v>0.92030736820000003</v>
      </c>
      <c r="CM2162" s="96">
        <v>0.91849072229999995</v>
      </c>
      <c r="CN2162" s="96">
        <v>0.91318759149999995</v>
      </c>
      <c r="CO2162" s="96">
        <v>0.92779448990000002</v>
      </c>
      <c r="CP2162" s="96">
        <v>1.0085580403000001</v>
      </c>
      <c r="CQ2162" s="96">
        <v>0.99584056389999998</v>
      </c>
      <c r="CR2162" s="96">
        <v>1.0127704502999999</v>
      </c>
      <c r="CS2162" s="95">
        <v>5323</v>
      </c>
      <c r="CT2162" s="95">
        <v>5333</v>
      </c>
      <c r="CU2162" s="95">
        <v>5234</v>
      </c>
      <c r="CV2162" s="95">
        <v>5195</v>
      </c>
      <c r="CW2162" s="95">
        <v>5121</v>
      </c>
      <c r="CX2162" s="96">
        <v>0.91447961600000005</v>
      </c>
      <c r="CY2162" s="96">
        <v>0.91487037299999996</v>
      </c>
      <c r="CZ2162" s="96">
        <v>0.92355364500000003</v>
      </c>
      <c r="DA2162" s="96">
        <v>0.93138689200000002</v>
      </c>
      <c r="DB2162" s="96">
        <v>0.95578383600000005</v>
      </c>
      <c r="DC2162">
        <v>2013</v>
      </c>
      <c r="DD2162" s="6">
        <v>5481.4</v>
      </c>
      <c r="DE2162" s="96">
        <v>1.7504701000000001E-3</v>
      </c>
      <c r="DF2162" s="72">
        <v>776.44</v>
      </c>
      <c r="DG2162" s="96">
        <v>1</v>
      </c>
      <c r="DH2162" s="72">
        <v>776.44</v>
      </c>
      <c r="DI2162" s="72">
        <v>798.48253765000004</v>
      </c>
      <c r="DJ2162" s="96">
        <v>1</v>
      </c>
      <c r="DK2162" s="72">
        <v>776.44</v>
      </c>
      <c r="DL2162" s="96">
        <v>1</v>
      </c>
      <c r="DM2162" s="72">
        <v>776.44</v>
      </c>
      <c r="DN2162" s="96">
        <v>1</v>
      </c>
      <c r="DO2162" s="96">
        <v>5.1200000000000004E-3</v>
      </c>
      <c r="DP2162" s="72">
        <v>3.98</v>
      </c>
      <c r="DQ2162" s="72">
        <v>772.46</v>
      </c>
      <c r="DR2162" t="s">
        <v>1347</v>
      </c>
      <c r="DT2162" t="s">
        <v>1335</v>
      </c>
    </row>
    <row r="2163" spans="1:124" x14ac:dyDescent="0.3">
      <c r="A2163" t="s">
        <v>386</v>
      </c>
      <c r="B2163">
        <v>37250</v>
      </c>
      <c r="C2163" s="95">
        <v>5305</v>
      </c>
      <c r="D2163" s="95">
        <v>26216674</v>
      </c>
      <c r="E2163" s="95">
        <v>5122</v>
      </c>
      <c r="F2163" s="95">
        <v>19746915</v>
      </c>
      <c r="G2163" s="95">
        <v>1049</v>
      </c>
      <c r="H2163" s="95">
        <v>3512756</v>
      </c>
      <c r="I2163" s="95">
        <v>938</v>
      </c>
      <c r="J2163" s="95">
        <v>3366031</v>
      </c>
      <c r="K2163" s="95">
        <v>5380</v>
      </c>
      <c r="L2163" s="95">
        <v>25858603</v>
      </c>
      <c r="M2163" s="95">
        <v>5180</v>
      </c>
      <c r="N2163" s="95">
        <v>21537935</v>
      </c>
      <c r="O2163" s="95">
        <v>1139</v>
      </c>
      <c r="P2163" s="95">
        <v>4496331</v>
      </c>
      <c r="Q2163" s="95">
        <v>1031</v>
      </c>
      <c r="R2163" s="95">
        <v>4017197</v>
      </c>
      <c r="S2163" s="95">
        <v>5351</v>
      </c>
      <c r="T2163" s="95">
        <v>25852936</v>
      </c>
      <c r="U2163" s="95">
        <v>5129</v>
      </c>
      <c r="V2163" s="95">
        <v>22808552</v>
      </c>
      <c r="W2163" s="95">
        <v>1136</v>
      </c>
      <c r="X2163" s="95">
        <v>4207499</v>
      </c>
      <c r="Y2163" s="95">
        <v>1040</v>
      </c>
      <c r="Z2163" s="95">
        <v>4408614</v>
      </c>
      <c r="AA2163" s="95">
        <v>5405</v>
      </c>
      <c r="AB2163" s="95">
        <v>21923145</v>
      </c>
      <c r="AC2163" s="95">
        <v>5165</v>
      </c>
      <c r="AD2163" s="95">
        <v>23437780</v>
      </c>
      <c r="AE2163" s="95">
        <v>1186</v>
      </c>
      <c r="AF2163" s="95">
        <v>3817150</v>
      </c>
      <c r="AG2163" s="95">
        <v>1083</v>
      </c>
      <c r="AH2163" s="95">
        <v>4494577</v>
      </c>
      <c r="AI2163" s="95">
        <v>5480</v>
      </c>
      <c r="AJ2163" s="95">
        <v>24304786.780000001</v>
      </c>
      <c r="AK2163" s="95">
        <v>5215</v>
      </c>
      <c r="AL2163" s="95">
        <v>25464570.829999998</v>
      </c>
      <c r="AM2163" s="95">
        <v>1246</v>
      </c>
      <c r="AN2163" s="95">
        <v>5661344</v>
      </c>
      <c r="AO2163" s="95">
        <v>1135</v>
      </c>
      <c r="AP2163" s="95">
        <v>5190043.54</v>
      </c>
      <c r="AQ2163" s="72">
        <v>389.9</v>
      </c>
      <c r="AR2163" s="72">
        <v>317.83</v>
      </c>
      <c r="AS2163" s="72">
        <v>707.73</v>
      </c>
      <c r="AT2163" s="95">
        <v>29729430</v>
      </c>
      <c r="AU2163" s="95">
        <v>23112946</v>
      </c>
      <c r="AV2163" s="95">
        <v>6354</v>
      </c>
      <c r="AW2163" s="95">
        <v>6060</v>
      </c>
      <c r="AX2163" s="72">
        <v>388.03</v>
      </c>
      <c r="AY2163" s="72">
        <v>342.87</v>
      </c>
      <c r="AZ2163" s="72">
        <v>730.9</v>
      </c>
      <c r="BA2163" s="95">
        <v>30354934</v>
      </c>
      <c r="BB2163" s="95">
        <v>25555132</v>
      </c>
      <c r="BC2163" s="95">
        <v>6519</v>
      </c>
      <c r="BD2163" s="95">
        <v>6211</v>
      </c>
      <c r="BE2163" s="72">
        <v>386.16</v>
      </c>
      <c r="BF2163" s="72">
        <v>367.66</v>
      </c>
      <c r="BG2163" s="72">
        <v>753.82</v>
      </c>
      <c r="BH2163" s="95">
        <v>30060435</v>
      </c>
      <c r="BI2163" s="95">
        <v>27217166</v>
      </c>
      <c r="BJ2163" s="95">
        <v>6487</v>
      </c>
      <c r="BK2163" s="95">
        <v>6169</v>
      </c>
      <c r="BL2163" s="72">
        <v>325.45</v>
      </c>
      <c r="BM2163" s="72">
        <v>372.55</v>
      </c>
      <c r="BN2163" s="72">
        <v>698</v>
      </c>
      <c r="BO2163" s="95">
        <v>25740295</v>
      </c>
      <c r="BP2163" s="95">
        <v>27932357</v>
      </c>
      <c r="BQ2163" s="95">
        <v>6591</v>
      </c>
      <c r="BR2163" s="95">
        <v>6248</v>
      </c>
      <c r="BS2163" s="72">
        <v>371.27</v>
      </c>
      <c r="BT2163" s="72">
        <v>402.29</v>
      </c>
      <c r="BU2163" s="72">
        <v>773.56</v>
      </c>
      <c r="BV2163" s="95">
        <v>29966130.780000001</v>
      </c>
      <c r="BW2163" s="95">
        <v>30654614.370000001</v>
      </c>
      <c r="BX2163" s="95">
        <v>6726</v>
      </c>
      <c r="BY2163" s="95">
        <v>6350</v>
      </c>
      <c r="BZ2163" s="95">
        <v>6214</v>
      </c>
      <c r="CA2163" s="95">
        <v>6370</v>
      </c>
      <c r="CB2163" s="95">
        <v>6334</v>
      </c>
      <c r="CC2163" s="95">
        <v>6428</v>
      </c>
      <c r="CD2163" s="95">
        <v>6542</v>
      </c>
      <c r="CE2163" s="72">
        <v>650.75523149000003</v>
      </c>
      <c r="CF2163" s="72">
        <v>676.59346364999999</v>
      </c>
      <c r="CG2163" s="72">
        <v>712.40329333</v>
      </c>
      <c r="CH2163" s="72">
        <v>716.50152150999998</v>
      </c>
      <c r="CI2163" s="72">
        <v>731.52548966999996</v>
      </c>
      <c r="CJ2163" s="96">
        <v>1.0875517641000001</v>
      </c>
      <c r="CK2163" s="96">
        <v>1.0802646482</v>
      </c>
      <c r="CL2163" s="96">
        <v>1.0581366019</v>
      </c>
      <c r="CM2163" s="96">
        <v>0.97417797319999999</v>
      </c>
      <c r="CN2163" s="96">
        <v>1.0574614431</v>
      </c>
      <c r="CO2163" s="96">
        <v>0.94033696499999997</v>
      </c>
      <c r="CP2163" s="96">
        <v>1.1182358295999999</v>
      </c>
      <c r="CQ2163" s="96">
        <v>0.99584056389999998</v>
      </c>
      <c r="CR2163" s="96">
        <v>1.1229063269999999</v>
      </c>
      <c r="CS2163" s="95">
        <v>6266</v>
      </c>
      <c r="CT2163" s="95">
        <v>6465</v>
      </c>
      <c r="CU2163" s="95">
        <v>6470</v>
      </c>
      <c r="CV2163" s="95">
        <v>6587</v>
      </c>
      <c r="CW2163" s="95">
        <v>6793</v>
      </c>
      <c r="CX2163" s="96">
        <v>0.91403280600000003</v>
      </c>
      <c r="CY2163" s="96">
        <v>0.910423015</v>
      </c>
      <c r="CZ2163" s="96">
        <v>0.94477655299999996</v>
      </c>
      <c r="DA2163" s="96">
        <v>0.95671378200000001</v>
      </c>
      <c r="DB2163" s="96">
        <v>0.97296133100000004</v>
      </c>
      <c r="DC2163">
        <v>2013</v>
      </c>
      <c r="DD2163" s="6">
        <v>6207.6</v>
      </c>
      <c r="DE2163" s="96">
        <v>2.0120187000000002E-3</v>
      </c>
      <c r="DF2163" s="72">
        <v>860.65</v>
      </c>
      <c r="DG2163" s="96">
        <v>1</v>
      </c>
      <c r="DH2163" s="72">
        <v>860.65</v>
      </c>
      <c r="DI2163" s="72">
        <v>815.57040460999997</v>
      </c>
      <c r="DJ2163" s="96">
        <v>1</v>
      </c>
      <c r="DK2163" s="72">
        <v>860.65</v>
      </c>
      <c r="DL2163" s="96">
        <v>1</v>
      </c>
      <c r="DM2163" s="72">
        <v>860.65</v>
      </c>
      <c r="DN2163" s="96">
        <v>1</v>
      </c>
      <c r="DO2163" s="96">
        <v>5.7149999999999996E-3</v>
      </c>
      <c r="DP2163" s="72">
        <v>4.92</v>
      </c>
      <c r="DQ2163" s="72">
        <v>855.73</v>
      </c>
      <c r="DR2163" t="s">
        <v>386</v>
      </c>
      <c r="DT2163" t="s">
        <v>1335</v>
      </c>
    </row>
    <row r="2164" spans="1:124" x14ac:dyDescent="0.3">
      <c r="A2164" t="s">
        <v>124</v>
      </c>
      <c r="B2164">
        <v>37260</v>
      </c>
      <c r="C2164" s="95">
        <v>909</v>
      </c>
      <c r="D2164" s="95">
        <v>3811354</v>
      </c>
      <c r="E2164" s="95">
        <v>899</v>
      </c>
      <c r="F2164" s="95">
        <v>3067375</v>
      </c>
      <c r="G2164" s="95">
        <v>103</v>
      </c>
      <c r="H2164" s="95">
        <v>329825</v>
      </c>
      <c r="I2164" s="95">
        <v>96</v>
      </c>
      <c r="J2164" s="95">
        <v>250737</v>
      </c>
      <c r="K2164" s="95">
        <v>925</v>
      </c>
      <c r="L2164" s="95">
        <v>4291990</v>
      </c>
      <c r="M2164" s="95">
        <v>912</v>
      </c>
      <c r="N2164" s="95">
        <v>2964254</v>
      </c>
      <c r="O2164" s="95">
        <v>108</v>
      </c>
      <c r="P2164" s="95">
        <v>247414</v>
      </c>
      <c r="Q2164" s="95">
        <v>99</v>
      </c>
      <c r="R2164" s="95">
        <v>278108</v>
      </c>
      <c r="S2164" s="95">
        <v>901</v>
      </c>
      <c r="T2164" s="95">
        <v>4071301</v>
      </c>
      <c r="U2164" s="95">
        <v>880</v>
      </c>
      <c r="V2164" s="95">
        <v>2960602</v>
      </c>
      <c r="W2164" s="95">
        <v>108</v>
      </c>
      <c r="X2164" s="95">
        <v>340928</v>
      </c>
      <c r="Y2164" s="95">
        <v>100</v>
      </c>
      <c r="Z2164" s="95">
        <v>518506</v>
      </c>
      <c r="AA2164" s="95">
        <v>884</v>
      </c>
      <c r="AB2164" s="95">
        <v>3979626</v>
      </c>
      <c r="AC2164" s="95">
        <v>860</v>
      </c>
      <c r="AD2164" s="95">
        <v>3357647</v>
      </c>
      <c r="AE2164" s="95">
        <v>105</v>
      </c>
      <c r="AF2164" s="95">
        <v>598778</v>
      </c>
      <c r="AG2164" s="95">
        <v>96</v>
      </c>
      <c r="AH2164" s="95">
        <v>526496</v>
      </c>
      <c r="AI2164" s="95">
        <v>883</v>
      </c>
      <c r="AJ2164" s="95">
        <v>4237942.53</v>
      </c>
      <c r="AK2164" s="95">
        <v>855</v>
      </c>
      <c r="AL2164" s="95">
        <v>3859471.01</v>
      </c>
      <c r="AM2164" s="95">
        <v>104</v>
      </c>
      <c r="AN2164" s="95">
        <v>505564</v>
      </c>
      <c r="AO2164" s="95">
        <v>98</v>
      </c>
      <c r="AP2164" s="95">
        <v>451672</v>
      </c>
      <c r="AQ2164" s="72">
        <v>341.01</v>
      </c>
      <c r="AR2164" s="72">
        <v>277.89999999999998</v>
      </c>
      <c r="AS2164" s="72">
        <v>618.91</v>
      </c>
      <c r="AT2164" s="95">
        <v>4141179</v>
      </c>
      <c r="AU2164" s="95">
        <v>3318112</v>
      </c>
      <c r="AV2164" s="95">
        <v>1012</v>
      </c>
      <c r="AW2164" s="95">
        <v>995</v>
      </c>
      <c r="AX2164" s="72">
        <v>366.2</v>
      </c>
      <c r="AY2164" s="72">
        <v>267.26</v>
      </c>
      <c r="AZ2164" s="72">
        <v>633.46</v>
      </c>
      <c r="BA2164" s="95">
        <v>4539404</v>
      </c>
      <c r="BB2164" s="95">
        <v>3242362</v>
      </c>
      <c r="BC2164" s="95">
        <v>1033</v>
      </c>
      <c r="BD2164" s="95">
        <v>1011</v>
      </c>
      <c r="BE2164" s="72">
        <v>364.41</v>
      </c>
      <c r="BF2164" s="72">
        <v>295.83999999999997</v>
      </c>
      <c r="BG2164" s="72">
        <v>660.25</v>
      </c>
      <c r="BH2164" s="95">
        <v>4412229</v>
      </c>
      <c r="BI2164" s="95">
        <v>3479108</v>
      </c>
      <c r="BJ2164" s="95">
        <v>1009</v>
      </c>
      <c r="BK2164" s="95">
        <v>980</v>
      </c>
      <c r="BL2164" s="72">
        <v>385.78</v>
      </c>
      <c r="BM2164" s="72">
        <v>338.58</v>
      </c>
      <c r="BN2164" s="72">
        <v>724.36</v>
      </c>
      <c r="BO2164" s="95">
        <v>4578404</v>
      </c>
      <c r="BP2164" s="95">
        <v>3884143</v>
      </c>
      <c r="BQ2164" s="95">
        <v>989</v>
      </c>
      <c r="BR2164" s="95">
        <v>956</v>
      </c>
      <c r="BS2164" s="72">
        <v>400.5</v>
      </c>
      <c r="BT2164" s="72">
        <v>376.98</v>
      </c>
      <c r="BU2164" s="72">
        <v>777.48</v>
      </c>
      <c r="BV2164" s="95">
        <v>4743506.53</v>
      </c>
      <c r="BW2164" s="95">
        <v>4311143.01</v>
      </c>
      <c r="BX2164" s="95">
        <v>987</v>
      </c>
      <c r="BY2164" s="95">
        <v>953</v>
      </c>
      <c r="BZ2164" s="95">
        <v>1004</v>
      </c>
      <c r="CA2164" s="95">
        <v>1022</v>
      </c>
      <c r="CB2164" s="95">
        <v>995</v>
      </c>
      <c r="CC2164" s="95">
        <v>973</v>
      </c>
      <c r="CD2164" s="95">
        <v>970</v>
      </c>
      <c r="CE2164" s="72">
        <v>650.75523149000003</v>
      </c>
      <c r="CF2164" s="72">
        <v>676.59346364999999</v>
      </c>
      <c r="CG2164" s="72">
        <v>712.40329333</v>
      </c>
      <c r="CH2164" s="72">
        <v>716.50152150999998</v>
      </c>
      <c r="CI2164" s="72">
        <v>731.52548966999996</v>
      </c>
      <c r="CJ2164" s="96">
        <v>0.95106419440000001</v>
      </c>
      <c r="CK2164" s="96">
        <v>0.9362490684</v>
      </c>
      <c r="CL2164" s="96">
        <v>0.92679245899999996</v>
      </c>
      <c r="CM2164" s="96">
        <v>1.0109678462</v>
      </c>
      <c r="CN2164" s="96">
        <v>1.0628201080999999</v>
      </c>
      <c r="CO2164" s="96">
        <v>0.94869875869999998</v>
      </c>
      <c r="CP2164" s="96">
        <v>1.0304416721</v>
      </c>
      <c r="CQ2164" s="96">
        <v>0.99584056389999998</v>
      </c>
      <c r="CR2164" s="96">
        <v>1.0347454826</v>
      </c>
      <c r="CS2164" s="95">
        <v>1009</v>
      </c>
      <c r="CT2164" s="95">
        <v>1023</v>
      </c>
      <c r="CU2164" s="95">
        <v>1010</v>
      </c>
      <c r="CV2164" s="95">
        <v>960</v>
      </c>
      <c r="CW2164" s="95">
        <v>963</v>
      </c>
      <c r="CX2164" s="96">
        <v>0.91595719499999995</v>
      </c>
      <c r="CY2164" s="96">
        <v>0.94088529300000001</v>
      </c>
      <c r="CZ2164" s="96">
        <v>0.941689887</v>
      </c>
      <c r="DA2164" s="96">
        <v>0.96305332399999999</v>
      </c>
      <c r="DB2164" s="96">
        <v>0.98434568600000005</v>
      </c>
      <c r="DC2164">
        <v>2013</v>
      </c>
      <c r="DD2164" s="6">
        <v>979</v>
      </c>
      <c r="DE2164" s="96">
        <v>8.6399389999999995E-4</v>
      </c>
      <c r="DF2164" s="72">
        <v>793.99</v>
      </c>
      <c r="DG2164" s="96">
        <v>1</v>
      </c>
      <c r="DH2164" s="72">
        <v>793.99</v>
      </c>
      <c r="DI2164" s="72">
        <v>798.48253765000004</v>
      </c>
      <c r="DJ2164" s="96">
        <v>0.98944428849999999</v>
      </c>
      <c r="DK2164" s="72">
        <v>794.03742193000005</v>
      </c>
      <c r="DL2164" s="96">
        <v>1.0059660478000001</v>
      </c>
      <c r="DM2164" s="72">
        <v>798.77468710999995</v>
      </c>
      <c r="DN2164" s="96">
        <v>1</v>
      </c>
      <c r="DO2164" s="96">
        <v>2.261E-3</v>
      </c>
      <c r="DP2164" s="72">
        <v>1.81</v>
      </c>
      <c r="DQ2164" s="72">
        <v>796.96</v>
      </c>
      <c r="DR2164" t="s">
        <v>124</v>
      </c>
      <c r="DT2164" t="s">
        <v>1335</v>
      </c>
    </row>
    <row r="2165" spans="1:124" x14ac:dyDescent="0.3">
      <c r="A2165" t="s">
        <v>1348</v>
      </c>
      <c r="B2165">
        <v>37270</v>
      </c>
      <c r="C2165" s="95">
        <v>1098</v>
      </c>
      <c r="D2165" s="95">
        <v>5913261</v>
      </c>
      <c r="E2165" s="95">
        <v>1073</v>
      </c>
      <c r="F2165" s="95">
        <v>3551851</v>
      </c>
      <c r="G2165" s="95">
        <v>167</v>
      </c>
      <c r="H2165" s="95">
        <v>830125</v>
      </c>
      <c r="I2165" s="95">
        <v>151</v>
      </c>
      <c r="J2165" s="95">
        <v>534527</v>
      </c>
      <c r="K2165" s="95">
        <v>1118</v>
      </c>
      <c r="L2165" s="95">
        <v>5596192</v>
      </c>
      <c r="M2165" s="95">
        <v>1091</v>
      </c>
      <c r="N2165" s="95">
        <v>4183049</v>
      </c>
      <c r="O2165" s="95">
        <v>159</v>
      </c>
      <c r="P2165" s="95">
        <v>593869</v>
      </c>
      <c r="Q2165" s="95">
        <v>141</v>
      </c>
      <c r="R2165" s="95">
        <v>647149</v>
      </c>
      <c r="S2165" s="95">
        <v>1091</v>
      </c>
      <c r="T2165" s="95">
        <v>6083089</v>
      </c>
      <c r="U2165" s="95">
        <v>1064</v>
      </c>
      <c r="V2165" s="95">
        <v>5635987</v>
      </c>
      <c r="W2165" s="95">
        <v>180</v>
      </c>
      <c r="X2165" s="95">
        <v>780358</v>
      </c>
      <c r="Y2165" s="95">
        <v>160</v>
      </c>
      <c r="Z2165" s="95">
        <v>900007</v>
      </c>
      <c r="AA2165" s="95">
        <v>1064</v>
      </c>
      <c r="AB2165" s="95">
        <v>5721023</v>
      </c>
      <c r="AC2165" s="95">
        <v>1033</v>
      </c>
      <c r="AD2165" s="95">
        <v>6157283</v>
      </c>
      <c r="AE2165" s="95">
        <v>185</v>
      </c>
      <c r="AF2165" s="95">
        <v>1131175</v>
      </c>
      <c r="AG2165" s="95">
        <v>164</v>
      </c>
      <c r="AH2165" s="95">
        <v>1098363</v>
      </c>
      <c r="AI2165" s="95">
        <v>1018</v>
      </c>
      <c r="AJ2165" s="95">
        <v>6391326</v>
      </c>
      <c r="AK2165" s="95">
        <v>984</v>
      </c>
      <c r="AL2165" s="95">
        <v>5737960</v>
      </c>
      <c r="AM2165" s="95">
        <v>191</v>
      </c>
      <c r="AN2165" s="95">
        <v>1321635</v>
      </c>
      <c r="AO2165" s="95">
        <v>168</v>
      </c>
      <c r="AP2165" s="95">
        <v>1259366</v>
      </c>
      <c r="AQ2165" s="72">
        <v>444.23</v>
      </c>
      <c r="AR2165" s="72">
        <v>278.20999999999998</v>
      </c>
      <c r="AS2165" s="72">
        <v>722.44</v>
      </c>
      <c r="AT2165" s="95">
        <v>6743386</v>
      </c>
      <c r="AU2165" s="95">
        <v>4086378</v>
      </c>
      <c r="AV2165" s="95">
        <v>1265</v>
      </c>
      <c r="AW2165" s="95">
        <v>1224</v>
      </c>
      <c r="AX2165" s="72">
        <v>403.95</v>
      </c>
      <c r="AY2165" s="72">
        <v>326.72000000000003</v>
      </c>
      <c r="AZ2165" s="72">
        <v>730.67</v>
      </c>
      <c r="BA2165" s="95">
        <v>6190061</v>
      </c>
      <c r="BB2165" s="95">
        <v>4830198</v>
      </c>
      <c r="BC2165" s="95">
        <v>1277</v>
      </c>
      <c r="BD2165" s="95">
        <v>1232</v>
      </c>
      <c r="BE2165" s="72">
        <v>450</v>
      </c>
      <c r="BF2165" s="72">
        <v>444.99</v>
      </c>
      <c r="BG2165" s="72">
        <v>894.99</v>
      </c>
      <c r="BH2165" s="95">
        <v>6863447</v>
      </c>
      <c r="BI2165" s="95">
        <v>6535994</v>
      </c>
      <c r="BJ2165" s="95">
        <v>1271</v>
      </c>
      <c r="BK2165" s="95">
        <v>1224</v>
      </c>
      <c r="BL2165" s="72">
        <v>457.18</v>
      </c>
      <c r="BM2165" s="72">
        <v>505.13</v>
      </c>
      <c r="BN2165" s="72">
        <v>962.31</v>
      </c>
      <c r="BO2165" s="95">
        <v>6852198</v>
      </c>
      <c r="BP2165" s="95">
        <v>7255646</v>
      </c>
      <c r="BQ2165" s="95">
        <v>1249</v>
      </c>
      <c r="BR2165" s="95">
        <v>1197</v>
      </c>
      <c r="BS2165" s="72">
        <v>531.64</v>
      </c>
      <c r="BT2165" s="72">
        <v>506.17</v>
      </c>
      <c r="BU2165" s="72">
        <v>1037.81</v>
      </c>
      <c r="BV2165" s="95">
        <v>7712961</v>
      </c>
      <c r="BW2165" s="95">
        <v>6997326</v>
      </c>
      <c r="BX2165" s="95">
        <v>1209</v>
      </c>
      <c r="BY2165" s="95">
        <v>1152</v>
      </c>
      <c r="BZ2165" s="95">
        <v>1245</v>
      </c>
      <c r="CA2165" s="95">
        <v>1255</v>
      </c>
      <c r="CB2165" s="95">
        <v>1248</v>
      </c>
      <c r="CC2165" s="95">
        <v>1224</v>
      </c>
      <c r="CD2165" s="95">
        <v>1181</v>
      </c>
      <c r="CE2165" s="72">
        <v>650.75523149000003</v>
      </c>
      <c r="CF2165" s="72">
        <v>676.59346364999999</v>
      </c>
      <c r="CG2165" s="72">
        <v>712.40329333</v>
      </c>
      <c r="CH2165" s="72">
        <v>716.50152150999998</v>
      </c>
      <c r="CI2165" s="72">
        <v>731.52548966999996</v>
      </c>
      <c r="CJ2165" s="96">
        <v>1.1101562693</v>
      </c>
      <c r="CK2165" s="96">
        <v>1.07992471</v>
      </c>
      <c r="CL2165" s="96">
        <v>1.2562968313</v>
      </c>
      <c r="CM2165" s="96">
        <v>1.3430676294999999</v>
      </c>
      <c r="CN2165" s="96">
        <v>1.4186928749000001</v>
      </c>
      <c r="CO2165" s="96">
        <v>1.0187945615</v>
      </c>
      <c r="CP2165" s="96">
        <v>1.2187223116000001</v>
      </c>
      <c r="CQ2165" s="96">
        <v>0.99584056389999998</v>
      </c>
      <c r="CR2165" s="96">
        <v>1.2238125074999999</v>
      </c>
      <c r="CS2165" s="95">
        <v>1193</v>
      </c>
      <c r="CT2165" s="95">
        <v>1213</v>
      </c>
      <c r="CU2165" s="95">
        <v>1209</v>
      </c>
      <c r="CV2165" s="95">
        <v>1206</v>
      </c>
      <c r="CW2165" s="95">
        <v>1150</v>
      </c>
      <c r="CX2165" s="96">
        <v>0.97040737899999996</v>
      </c>
      <c r="CY2165" s="96">
        <v>0.96748948499999998</v>
      </c>
      <c r="CZ2165" s="96">
        <v>1.010380879</v>
      </c>
      <c r="DA2165" s="96">
        <v>1.0803266789999999</v>
      </c>
      <c r="DB2165" s="96">
        <v>1.0674235830000001</v>
      </c>
      <c r="DC2165">
        <v>2013</v>
      </c>
      <c r="DD2165" s="6">
        <v>1205.8</v>
      </c>
      <c r="DE2165" s="96">
        <v>1.0050009999999999E-3</v>
      </c>
      <c r="DF2165" s="72">
        <v>938.93</v>
      </c>
      <c r="DG2165" s="96">
        <v>1</v>
      </c>
      <c r="DH2165" s="72">
        <v>938.93</v>
      </c>
      <c r="DI2165" s="72">
        <v>798.48253765000004</v>
      </c>
      <c r="DJ2165" s="96">
        <v>1</v>
      </c>
      <c r="DK2165" s="72">
        <v>938.93</v>
      </c>
      <c r="DL2165" s="96">
        <v>1</v>
      </c>
      <c r="DM2165" s="72">
        <v>938.93</v>
      </c>
      <c r="DN2165" s="96">
        <v>1</v>
      </c>
      <c r="DO2165" s="96">
        <v>4.4739999999999997E-3</v>
      </c>
      <c r="DP2165" s="72">
        <v>4.2</v>
      </c>
      <c r="DQ2165" s="72">
        <v>934.73</v>
      </c>
      <c r="DR2165" t="s">
        <v>1348</v>
      </c>
      <c r="DT2165" t="s">
        <v>1335</v>
      </c>
    </row>
    <row r="2166" spans="1:124" x14ac:dyDescent="0.3">
      <c r="A2166" t="s">
        <v>1349</v>
      </c>
      <c r="B2166">
        <v>37280</v>
      </c>
      <c r="C2166" s="95">
        <v>473</v>
      </c>
      <c r="D2166" s="95">
        <v>3644967</v>
      </c>
      <c r="E2166" s="95">
        <v>460</v>
      </c>
      <c r="F2166" s="95">
        <v>1834748</v>
      </c>
      <c r="G2166" s="95">
        <v>81</v>
      </c>
      <c r="H2166" s="95">
        <v>852311</v>
      </c>
      <c r="I2166" s="95">
        <v>76</v>
      </c>
      <c r="J2166" s="95">
        <v>424523</v>
      </c>
      <c r="K2166" s="95">
        <v>475</v>
      </c>
      <c r="L2166" s="95">
        <v>3504135</v>
      </c>
      <c r="M2166" s="95">
        <v>455</v>
      </c>
      <c r="N2166" s="95">
        <v>1893568</v>
      </c>
      <c r="O2166" s="95">
        <v>96</v>
      </c>
      <c r="P2166" s="95">
        <v>621645</v>
      </c>
      <c r="Q2166" s="95">
        <v>89</v>
      </c>
      <c r="R2166" s="95">
        <v>389629</v>
      </c>
      <c r="S2166" s="95">
        <v>447</v>
      </c>
      <c r="T2166" s="95">
        <v>2479036</v>
      </c>
      <c r="U2166" s="95">
        <v>431</v>
      </c>
      <c r="V2166" s="95">
        <v>2082506</v>
      </c>
      <c r="W2166" s="95">
        <v>103</v>
      </c>
      <c r="X2166" s="95">
        <v>378675</v>
      </c>
      <c r="Y2166" s="95">
        <v>96</v>
      </c>
      <c r="Z2166" s="95">
        <v>434347</v>
      </c>
      <c r="AA2166" s="95">
        <v>448</v>
      </c>
      <c r="AB2166" s="95">
        <v>2839348</v>
      </c>
      <c r="AC2166" s="95">
        <v>429</v>
      </c>
      <c r="AD2166" s="95">
        <v>2274142</v>
      </c>
      <c r="AE2166" s="95">
        <v>108</v>
      </c>
      <c r="AF2166" s="95">
        <v>785336</v>
      </c>
      <c r="AG2166" s="95">
        <v>103</v>
      </c>
      <c r="AH2166" s="95">
        <v>643893</v>
      </c>
      <c r="AI2166" s="95">
        <v>439</v>
      </c>
      <c r="AJ2166" s="95">
        <v>2903645</v>
      </c>
      <c r="AK2166" s="95">
        <v>419</v>
      </c>
      <c r="AL2166" s="95">
        <v>2419342</v>
      </c>
      <c r="AM2166" s="95">
        <v>100</v>
      </c>
      <c r="AN2166" s="95">
        <v>743118</v>
      </c>
      <c r="AO2166" s="95">
        <v>94</v>
      </c>
      <c r="AP2166" s="95">
        <v>533118</v>
      </c>
      <c r="AQ2166" s="72">
        <v>676.49</v>
      </c>
      <c r="AR2166" s="72">
        <v>351.25</v>
      </c>
      <c r="AS2166" s="72">
        <v>1027.74</v>
      </c>
      <c r="AT2166" s="95">
        <v>4497278</v>
      </c>
      <c r="AU2166" s="95">
        <v>2259271</v>
      </c>
      <c r="AV2166" s="95">
        <v>554</v>
      </c>
      <c r="AW2166" s="95">
        <v>536</v>
      </c>
      <c r="AX2166" s="72">
        <v>602.13</v>
      </c>
      <c r="AY2166" s="72">
        <v>349.75</v>
      </c>
      <c r="AZ2166" s="72">
        <v>951.88</v>
      </c>
      <c r="BA2166" s="95">
        <v>4125780</v>
      </c>
      <c r="BB2166" s="95">
        <v>2283197</v>
      </c>
      <c r="BC2166" s="95">
        <v>571</v>
      </c>
      <c r="BD2166" s="95">
        <v>544</v>
      </c>
      <c r="BE2166" s="72">
        <v>432.99</v>
      </c>
      <c r="BF2166" s="72">
        <v>397.98</v>
      </c>
      <c r="BG2166" s="72">
        <v>830.97</v>
      </c>
      <c r="BH2166" s="95">
        <v>2857711</v>
      </c>
      <c r="BI2166" s="95">
        <v>2516853</v>
      </c>
      <c r="BJ2166" s="95">
        <v>550</v>
      </c>
      <c r="BK2166" s="95">
        <v>527</v>
      </c>
      <c r="BL2166" s="72">
        <v>543.27</v>
      </c>
      <c r="BM2166" s="72">
        <v>457.09</v>
      </c>
      <c r="BN2166" s="72">
        <v>1000.36</v>
      </c>
      <c r="BO2166" s="95">
        <v>3624684</v>
      </c>
      <c r="BP2166" s="95">
        <v>2918035</v>
      </c>
      <c r="BQ2166" s="95">
        <v>556</v>
      </c>
      <c r="BR2166" s="95">
        <v>532</v>
      </c>
      <c r="BS2166" s="72">
        <v>563.82000000000005</v>
      </c>
      <c r="BT2166" s="72">
        <v>479.61</v>
      </c>
      <c r="BU2166" s="72">
        <v>1043.43</v>
      </c>
      <c r="BV2166" s="95">
        <v>3646763</v>
      </c>
      <c r="BW2166" s="95">
        <v>2952460</v>
      </c>
      <c r="BX2166" s="95">
        <v>539</v>
      </c>
      <c r="BY2166" s="95">
        <v>513</v>
      </c>
      <c r="BZ2166" s="95">
        <v>545</v>
      </c>
      <c r="CA2166" s="95">
        <v>558</v>
      </c>
      <c r="CB2166" s="95">
        <v>539</v>
      </c>
      <c r="CC2166" s="95">
        <v>545</v>
      </c>
      <c r="CD2166" s="95">
        <v>526</v>
      </c>
      <c r="CE2166" s="72">
        <v>650.75523149000003</v>
      </c>
      <c r="CF2166" s="72">
        <v>676.59346364999999</v>
      </c>
      <c r="CG2166" s="72">
        <v>712.40329333</v>
      </c>
      <c r="CH2166" s="72">
        <v>716.50152150999998</v>
      </c>
      <c r="CI2166" s="72">
        <v>731.52548966999996</v>
      </c>
      <c r="CJ2166" s="96">
        <v>1.5793034774000001</v>
      </c>
      <c r="CK2166" s="96">
        <v>1.4068714096999999</v>
      </c>
      <c r="CL2166" s="96">
        <v>1.1664320024999999</v>
      </c>
      <c r="CM2166" s="96">
        <v>1.3961728900000001</v>
      </c>
      <c r="CN2166" s="96">
        <v>1.4263754506999999</v>
      </c>
      <c r="CO2166" s="96">
        <v>1.1810510159000001</v>
      </c>
      <c r="CP2166" s="96">
        <v>1.1811776353000001</v>
      </c>
      <c r="CQ2166" s="96">
        <v>0.99584056389999998</v>
      </c>
      <c r="CR2166" s="96">
        <v>1.1861110196</v>
      </c>
      <c r="CS2166" s="95">
        <v>565</v>
      </c>
      <c r="CT2166" s="95">
        <v>565</v>
      </c>
      <c r="CU2166" s="95">
        <v>542</v>
      </c>
      <c r="CV2166" s="95">
        <v>548</v>
      </c>
      <c r="CW2166" s="95">
        <v>517</v>
      </c>
      <c r="CX2166" s="96">
        <v>1.1394417830000001</v>
      </c>
      <c r="CY2166" s="96">
        <v>1.1557643660000001</v>
      </c>
      <c r="CZ2166" s="96">
        <v>1.215103297</v>
      </c>
      <c r="DA2166" s="96">
        <v>1.185974423</v>
      </c>
      <c r="DB2166" s="96">
        <v>1.2132402040000001</v>
      </c>
      <c r="DC2166">
        <v>2013</v>
      </c>
      <c r="DD2166" s="6">
        <v>530.4</v>
      </c>
      <c r="DE2166" s="96">
        <v>7.1513709999999995E-4</v>
      </c>
      <c r="DF2166" s="72">
        <v>910.27</v>
      </c>
      <c r="DG2166" s="96">
        <v>1</v>
      </c>
      <c r="DH2166" s="72">
        <v>910.27</v>
      </c>
      <c r="DI2166" s="72">
        <v>798.48253765000004</v>
      </c>
      <c r="DJ2166" s="96">
        <v>0.72828565820000002</v>
      </c>
      <c r="DK2166" s="72">
        <v>879.89574325000001</v>
      </c>
      <c r="DL2166" s="96">
        <v>1.0059660478000001</v>
      </c>
      <c r="DM2166" s="72">
        <v>885.14524328000005</v>
      </c>
      <c r="DN2166" s="96">
        <v>1</v>
      </c>
      <c r="DO2166" s="96">
        <v>2.3909999999999999E-3</v>
      </c>
      <c r="DP2166" s="72">
        <v>2.12</v>
      </c>
      <c r="DQ2166" s="72">
        <v>883.03</v>
      </c>
      <c r="DR2166" t="s">
        <v>1349</v>
      </c>
      <c r="DT2166" t="s">
        <v>1335</v>
      </c>
    </row>
    <row r="2167" spans="1:124" x14ac:dyDescent="0.3">
      <c r="A2167" t="s">
        <v>650</v>
      </c>
      <c r="B2167">
        <v>37290</v>
      </c>
      <c r="C2167" s="95">
        <v>690</v>
      </c>
      <c r="D2167" s="95">
        <v>2964019</v>
      </c>
      <c r="E2167" s="95">
        <v>676</v>
      </c>
      <c r="F2167" s="95">
        <v>1968174</v>
      </c>
      <c r="G2167" s="95">
        <v>54</v>
      </c>
      <c r="H2167" s="95">
        <v>90527</v>
      </c>
      <c r="I2167" s="95">
        <v>50</v>
      </c>
      <c r="J2167" s="95">
        <v>94024</v>
      </c>
      <c r="K2167" s="95">
        <v>706</v>
      </c>
      <c r="L2167" s="95">
        <v>2301000</v>
      </c>
      <c r="M2167" s="95">
        <v>692</v>
      </c>
      <c r="N2167" s="95">
        <v>1847724</v>
      </c>
      <c r="O2167" s="95">
        <v>49</v>
      </c>
      <c r="P2167" s="95">
        <v>275063</v>
      </c>
      <c r="Q2167" s="95">
        <v>45</v>
      </c>
      <c r="R2167" s="95">
        <v>191095</v>
      </c>
      <c r="S2167" s="95">
        <v>712</v>
      </c>
      <c r="T2167" s="95">
        <v>2662707</v>
      </c>
      <c r="U2167" s="95">
        <v>695</v>
      </c>
      <c r="V2167" s="95">
        <v>2093959</v>
      </c>
      <c r="W2167" s="95">
        <v>55</v>
      </c>
      <c r="X2167" s="95">
        <v>285487</v>
      </c>
      <c r="Y2167" s="95">
        <v>50</v>
      </c>
      <c r="Z2167" s="95">
        <v>132029</v>
      </c>
      <c r="AA2167" s="95">
        <v>710</v>
      </c>
      <c r="AB2167" s="95">
        <v>2261481</v>
      </c>
      <c r="AC2167" s="95">
        <v>687</v>
      </c>
      <c r="AD2167" s="95">
        <v>2374808</v>
      </c>
      <c r="AE2167" s="95">
        <v>50</v>
      </c>
      <c r="AF2167" s="95">
        <v>605471</v>
      </c>
      <c r="AG2167" s="95">
        <v>46</v>
      </c>
      <c r="AH2167" s="95">
        <v>204196</v>
      </c>
      <c r="AI2167" s="95">
        <v>699</v>
      </c>
      <c r="AJ2167" s="95">
        <v>2934574</v>
      </c>
      <c r="AK2167" s="95">
        <v>673</v>
      </c>
      <c r="AL2167" s="95">
        <v>2542218</v>
      </c>
      <c r="AM2167" s="95">
        <v>58</v>
      </c>
      <c r="AN2167" s="95">
        <v>257794</v>
      </c>
      <c r="AO2167" s="95">
        <v>55</v>
      </c>
      <c r="AP2167" s="95">
        <v>203780</v>
      </c>
      <c r="AQ2167" s="72">
        <v>342.13</v>
      </c>
      <c r="AR2167" s="72">
        <v>236.71</v>
      </c>
      <c r="AS2167" s="72">
        <v>578.84</v>
      </c>
      <c r="AT2167" s="95">
        <v>3054546</v>
      </c>
      <c r="AU2167" s="95">
        <v>2062198</v>
      </c>
      <c r="AV2167" s="95">
        <v>744</v>
      </c>
      <c r="AW2167" s="95">
        <v>726</v>
      </c>
      <c r="AX2167" s="72">
        <v>284.33</v>
      </c>
      <c r="AY2167" s="72">
        <v>230.53</v>
      </c>
      <c r="AZ2167" s="72">
        <v>514.86</v>
      </c>
      <c r="BA2167" s="95">
        <v>2576063</v>
      </c>
      <c r="BB2167" s="95">
        <v>2038819</v>
      </c>
      <c r="BC2167" s="95">
        <v>755</v>
      </c>
      <c r="BD2167" s="95">
        <v>737</v>
      </c>
      <c r="BE2167" s="72">
        <v>320.32</v>
      </c>
      <c r="BF2167" s="72">
        <v>248.99</v>
      </c>
      <c r="BG2167" s="72">
        <v>569.30999999999995</v>
      </c>
      <c r="BH2167" s="95">
        <v>2948194</v>
      </c>
      <c r="BI2167" s="95">
        <v>2225988</v>
      </c>
      <c r="BJ2167" s="95">
        <v>767</v>
      </c>
      <c r="BK2167" s="95">
        <v>745</v>
      </c>
      <c r="BL2167" s="72">
        <v>314.36</v>
      </c>
      <c r="BM2167" s="72">
        <v>293.2</v>
      </c>
      <c r="BN2167" s="72">
        <v>607.55999999999995</v>
      </c>
      <c r="BO2167" s="95">
        <v>2866952</v>
      </c>
      <c r="BP2167" s="95">
        <v>2579004</v>
      </c>
      <c r="BQ2167" s="95">
        <v>760</v>
      </c>
      <c r="BR2167" s="95">
        <v>733</v>
      </c>
      <c r="BS2167" s="72">
        <v>351.43</v>
      </c>
      <c r="BT2167" s="72">
        <v>314.33</v>
      </c>
      <c r="BU2167" s="72">
        <v>665.76</v>
      </c>
      <c r="BV2167" s="95">
        <v>3192368</v>
      </c>
      <c r="BW2167" s="95">
        <v>2745998</v>
      </c>
      <c r="BX2167" s="95">
        <v>757</v>
      </c>
      <c r="BY2167" s="95">
        <v>728</v>
      </c>
      <c r="BZ2167" s="95">
        <v>735</v>
      </c>
      <c r="CA2167" s="95">
        <v>746</v>
      </c>
      <c r="CB2167" s="95">
        <v>756</v>
      </c>
      <c r="CC2167" s="95">
        <v>747</v>
      </c>
      <c r="CD2167" s="95">
        <v>743</v>
      </c>
      <c r="CE2167" s="72">
        <v>650.75523149000003</v>
      </c>
      <c r="CF2167" s="72">
        <v>676.59346364999999</v>
      </c>
      <c r="CG2167" s="72">
        <v>712.40329333</v>
      </c>
      <c r="CH2167" s="72">
        <v>716.50152150999998</v>
      </c>
      <c r="CI2167" s="72">
        <v>731.52548966999996</v>
      </c>
      <c r="CJ2167" s="96">
        <v>0.88948958379999998</v>
      </c>
      <c r="CK2167" s="96">
        <v>0.76095916919999995</v>
      </c>
      <c r="CL2167" s="96">
        <v>0.79914004520000004</v>
      </c>
      <c r="CM2167" s="96">
        <v>0.84795353780000005</v>
      </c>
      <c r="CN2167" s="96">
        <v>0.91009815709999997</v>
      </c>
      <c r="CO2167" s="96">
        <v>0.90930922989999996</v>
      </c>
      <c r="CP2167" s="96">
        <v>0.92545865689999995</v>
      </c>
      <c r="CQ2167" s="96">
        <v>0.99584056389999998</v>
      </c>
      <c r="CR2167" s="96">
        <v>0.92932398849999998</v>
      </c>
      <c r="CS2167" s="95">
        <v>673</v>
      </c>
      <c r="CT2167" s="95">
        <v>691</v>
      </c>
      <c r="CU2167" s="95">
        <v>690</v>
      </c>
      <c r="CV2167" s="95">
        <v>688</v>
      </c>
      <c r="CW2167" s="95">
        <v>683</v>
      </c>
      <c r="CX2167" s="96">
        <v>0.89444077700000002</v>
      </c>
      <c r="CY2167" s="96">
        <v>0.90427707899999998</v>
      </c>
      <c r="CZ2167" s="96">
        <v>0.90539344099999997</v>
      </c>
      <c r="DA2167" s="96">
        <v>0.918086238</v>
      </c>
      <c r="DB2167" s="96">
        <v>0.92416574200000001</v>
      </c>
      <c r="DC2167">
        <v>2013</v>
      </c>
      <c r="DD2167" s="6">
        <v>733.8</v>
      </c>
      <c r="DE2167" s="96">
        <v>1.649364E-3</v>
      </c>
      <c r="DF2167" s="72">
        <v>712.53</v>
      </c>
      <c r="DG2167" s="96">
        <v>1</v>
      </c>
      <c r="DH2167" s="72">
        <v>712.53</v>
      </c>
      <c r="DI2167" s="72">
        <v>798.48253765000004</v>
      </c>
      <c r="DJ2167" s="96">
        <v>0.85662126989999998</v>
      </c>
      <c r="DK2167" s="72">
        <v>724.85376570000005</v>
      </c>
      <c r="DL2167" s="96">
        <v>1.0059660478000001</v>
      </c>
      <c r="DM2167" s="72">
        <v>729.17827788</v>
      </c>
      <c r="DN2167" s="96">
        <v>1</v>
      </c>
      <c r="DO2167" s="96">
        <v>5.5399999999999998E-3</v>
      </c>
      <c r="DP2167" s="72">
        <v>4.04</v>
      </c>
      <c r="DQ2167" s="72">
        <v>725.14</v>
      </c>
      <c r="DR2167" t="s">
        <v>650</v>
      </c>
      <c r="DT2167" t="s">
        <v>1335</v>
      </c>
    </row>
    <row r="2168" spans="1:124" x14ac:dyDescent="0.3">
      <c r="A2168" t="s">
        <v>652</v>
      </c>
      <c r="B2168">
        <v>37300</v>
      </c>
      <c r="C2168" s="95">
        <v>1944</v>
      </c>
      <c r="D2168" s="95">
        <v>8527010</v>
      </c>
      <c r="E2168" s="95">
        <v>1876</v>
      </c>
      <c r="F2168" s="95">
        <v>8139495</v>
      </c>
      <c r="G2168" s="95">
        <v>524</v>
      </c>
      <c r="H2168" s="95">
        <v>1251921</v>
      </c>
      <c r="I2168" s="95">
        <v>478</v>
      </c>
      <c r="J2168" s="95">
        <v>1459803</v>
      </c>
      <c r="K2168" s="95">
        <v>1991</v>
      </c>
      <c r="L2168" s="95">
        <v>8553775</v>
      </c>
      <c r="M2168" s="95">
        <v>1922</v>
      </c>
      <c r="N2168" s="95">
        <v>8567932</v>
      </c>
      <c r="O2168" s="95">
        <v>540</v>
      </c>
      <c r="P2168" s="95">
        <v>1308458</v>
      </c>
      <c r="Q2168" s="95">
        <v>486</v>
      </c>
      <c r="R2168" s="95">
        <v>1672483</v>
      </c>
      <c r="S2168" s="95">
        <v>1986</v>
      </c>
      <c r="T2168" s="95">
        <v>7597474</v>
      </c>
      <c r="U2168" s="95">
        <v>1909</v>
      </c>
      <c r="V2168" s="95">
        <v>8906727</v>
      </c>
      <c r="W2168" s="95">
        <v>561</v>
      </c>
      <c r="X2168" s="95">
        <v>1477550</v>
      </c>
      <c r="Y2168" s="95">
        <v>511</v>
      </c>
      <c r="Z2168" s="95">
        <v>1746611</v>
      </c>
      <c r="AA2168" s="95">
        <v>1979</v>
      </c>
      <c r="AB2168" s="95">
        <v>8641869</v>
      </c>
      <c r="AC2168" s="95">
        <v>1882</v>
      </c>
      <c r="AD2168" s="95">
        <v>9890528</v>
      </c>
      <c r="AE2168" s="95">
        <v>547</v>
      </c>
      <c r="AF2168" s="95">
        <v>1514726</v>
      </c>
      <c r="AG2168" s="95">
        <v>496</v>
      </c>
      <c r="AH2168" s="95">
        <v>2076600</v>
      </c>
      <c r="AI2168" s="95">
        <v>1997</v>
      </c>
      <c r="AJ2168" s="95">
        <v>9194122.0899999999</v>
      </c>
      <c r="AK2168" s="95">
        <v>1895</v>
      </c>
      <c r="AL2168" s="95">
        <v>10660123.17</v>
      </c>
      <c r="AM2168" s="95">
        <v>544</v>
      </c>
      <c r="AN2168" s="95">
        <v>2048384</v>
      </c>
      <c r="AO2168" s="95">
        <v>496</v>
      </c>
      <c r="AP2168" s="95">
        <v>2361490</v>
      </c>
      <c r="AQ2168" s="72">
        <v>330.19</v>
      </c>
      <c r="AR2168" s="72">
        <v>339.82</v>
      </c>
      <c r="AS2168" s="72">
        <v>670.01</v>
      </c>
      <c r="AT2168" s="95">
        <v>9778931</v>
      </c>
      <c r="AU2168" s="95">
        <v>9599298</v>
      </c>
      <c r="AV2168" s="95">
        <v>2468</v>
      </c>
      <c r="AW2168" s="95">
        <v>2354</v>
      </c>
      <c r="AX2168" s="72">
        <v>324.70999999999998</v>
      </c>
      <c r="AY2168" s="72">
        <v>354.39</v>
      </c>
      <c r="AZ2168" s="72">
        <v>679.1</v>
      </c>
      <c r="BA2168" s="95">
        <v>9862233</v>
      </c>
      <c r="BB2168" s="95">
        <v>10240415</v>
      </c>
      <c r="BC2168" s="95">
        <v>2531</v>
      </c>
      <c r="BD2168" s="95">
        <v>2408</v>
      </c>
      <c r="BE2168" s="72">
        <v>296.92</v>
      </c>
      <c r="BF2168" s="72">
        <v>366.85</v>
      </c>
      <c r="BG2168" s="72">
        <v>663.77</v>
      </c>
      <c r="BH2168" s="95">
        <v>9075024</v>
      </c>
      <c r="BI2168" s="95">
        <v>10653338</v>
      </c>
      <c r="BJ2168" s="95">
        <v>2547</v>
      </c>
      <c r="BK2168" s="95">
        <v>2420</v>
      </c>
      <c r="BL2168" s="72">
        <v>335.07</v>
      </c>
      <c r="BM2168" s="72">
        <v>419.37</v>
      </c>
      <c r="BN2168" s="72">
        <v>754.44</v>
      </c>
      <c r="BO2168" s="95">
        <v>10156595</v>
      </c>
      <c r="BP2168" s="95">
        <v>11967128</v>
      </c>
      <c r="BQ2168" s="95">
        <v>2526</v>
      </c>
      <c r="BR2168" s="95">
        <v>2378</v>
      </c>
      <c r="BS2168" s="72">
        <v>368.7</v>
      </c>
      <c r="BT2168" s="72">
        <v>453.84</v>
      </c>
      <c r="BU2168" s="72">
        <v>822.54</v>
      </c>
      <c r="BV2168" s="95">
        <v>11242506.09</v>
      </c>
      <c r="BW2168" s="95">
        <v>13021613.17</v>
      </c>
      <c r="BX2168" s="95">
        <v>2541</v>
      </c>
      <c r="BY2168" s="95">
        <v>2391</v>
      </c>
      <c r="BZ2168" s="95">
        <v>2414</v>
      </c>
      <c r="CA2168" s="95">
        <v>2472</v>
      </c>
      <c r="CB2168" s="95">
        <v>2486</v>
      </c>
      <c r="CC2168" s="95">
        <v>2456</v>
      </c>
      <c r="CD2168" s="95">
        <v>2468</v>
      </c>
      <c r="CE2168" s="72">
        <v>650.75523149000003</v>
      </c>
      <c r="CF2168" s="72">
        <v>676.59346364999999</v>
      </c>
      <c r="CG2168" s="72">
        <v>712.40329333</v>
      </c>
      <c r="CH2168" s="72">
        <v>716.50152150999998</v>
      </c>
      <c r="CI2168" s="72">
        <v>731.52548966999996</v>
      </c>
      <c r="CJ2168" s="96">
        <v>1.0295883423000001</v>
      </c>
      <c r="CK2168" s="96">
        <v>1.0037046417</v>
      </c>
      <c r="CL2168" s="96">
        <v>0.93173348050000004</v>
      </c>
      <c r="CM2168" s="96">
        <v>1.0529496133</v>
      </c>
      <c r="CN2168" s="96">
        <v>1.1244174148999999</v>
      </c>
      <c r="CO2168" s="96">
        <v>0.9667061186</v>
      </c>
      <c r="CP2168" s="96">
        <v>1.0639000609</v>
      </c>
      <c r="CQ2168" s="96">
        <v>0.99584056389999998</v>
      </c>
      <c r="CR2168" s="96">
        <v>1.0683436159999999</v>
      </c>
      <c r="CS2168" s="95">
        <v>2243</v>
      </c>
      <c r="CT2168" s="95">
        <v>2296</v>
      </c>
      <c r="CU2168" s="95">
        <v>2315</v>
      </c>
      <c r="CV2168" s="95">
        <v>2316</v>
      </c>
      <c r="CW2168" s="95">
        <v>2338</v>
      </c>
      <c r="CX2168" s="96">
        <v>0.93616870799999996</v>
      </c>
      <c r="CY2168" s="96">
        <v>0.94977715699999998</v>
      </c>
      <c r="CZ2168" s="96">
        <v>0.96539396899999996</v>
      </c>
      <c r="DA2168" s="96">
        <v>0.972801421</v>
      </c>
      <c r="DB2168" s="96">
        <v>1.0078888450000001</v>
      </c>
      <c r="DC2168">
        <v>2013</v>
      </c>
      <c r="DD2168" s="6">
        <v>2390.1999999999998</v>
      </c>
      <c r="DE2168" s="96">
        <v>1.7659522E-3</v>
      </c>
      <c r="DF2168" s="72">
        <v>819.03</v>
      </c>
      <c r="DG2168" s="96">
        <v>1</v>
      </c>
      <c r="DH2168" s="72">
        <v>819.03</v>
      </c>
      <c r="DI2168" s="72">
        <v>798.48253765000004</v>
      </c>
      <c r="DJ2168" s="96">
        <v>1</v>
      </c>
      <c r="DK2168" s="72">
        <v>819.03</v>
      </c>
      <c r="DL2168" s="96">
        <v>1</v>
      </c>
      <c r="DM2168" s="72">
        <v>819.03</v>
      </c>
      <c r="DN2168" s="96">
        <v>1</v>
      </c>
      <c r="DO2168" s="96">
        <v>5.4809999999999998E-3</v>
      </c>
      <c r="DP2168" s="72">
        <v>4.49</v>
      </c>
      <c r="DQ2168" s="72">
        <v>814.54</v>
      </c>
      <c r="DR2168" t="s">
        <v>652</v>
      </c>
      <c r="DT2168" t="s">
        <v>1335</v>
      </c>
    </row>
    <row r="2169" spans="1:124" x14ac:dyDescent="0.3">
      <c r="A2169" t="s">
        <v>1350</v>
      </c>
      <c r="B2169">
        <v>37310</v>
      </c>
      <c r="C2169" s="95">
        <v>2243</v>
      </c>
      <c r="D2169" s="95">
        <v>8775252</v>
      </c>
      <c r="E2169" s="95">
        <v>2147</v>
      </c>
      <c r="F2169" s="95">
        <v>8412167</v>
      </c>
      <c r="G2169" s="95">
        <v>492</v>
      </c>
      <c r="H2169" s="95">
        <v>1375332</v>
      </c>
      <c r="I2169" s="95">
        <v>448</v>
      </c>
      <c r="J2169" s="95">
        <v>1567903</v>
      </c>
      <c r="K2169" s="95">
        <v>2256</v>
      </c>
      <c r="L2169" s="95">
        <v>8622161</v>
      </c>
      <c r="M2169" s="95">
        <v>2152</v>
      </c>
      <c r="N2169" s="95">
        <v>8732369</v>
      </c>
      <c r="O2169" s="95">
        <v>516</v>
      </c>
      <c r="P2169" s="95">
        <v>1647187</v>
      </c>
      <c r="Q2169" s="95">
        <v>461</v>
      </c>
      <c r="R2169" s="95">
        <v>1544257</v>
      </c>
      <c r="S2169" s="95">
        <v>2221</v>
      </c>
      <c r="T2169" s="95">
        <v>8730698</v>
      </c>
      <c r="U2169" s="95">
        <v>2109</v>
      </c>
      <c r="V2169" s="95">
        <v>8616822</v>
      </c>
      <c r="W2169" s="95">
        <v>509</v>
      </c>
      <c r="X2169" s="95">
        <v>1811396</v>
      </c>
      <c r="Y2169" s="95">
        <v>456</v>
      </c>
      <c r="Z2169" s="95">
        <v>1708352</v>
      </c>
      <c r="AA2169" s="95">
        <v>2189</v>
      </c>
      <c r="AB2169" s="95">
        <v>7679497</v>
      </c>
      <c r="AC2169" s="95">
        <v>2078</v>
      </c>
      <c r="AD2169" s="95">
        <v>8847309</v>
      </c>
      <c r="AE2169" s="95">
        <v>467</v>
      </c>
      <c r="AF2169" s="95">
        <v>1314317</v>
      </c>
      <c r="AG2169" s="95">
        <v>424</v>
      </c>
      <c r="AH2169" s="95">
        <v>1631636</v>
      </c>
      <c r="AI2169" s="95">
        <v>2145</v>
      </c>
      <c r="AJ2169" s="95">
        <v>8236647</v>
      </c>
      <c r="AK2169" s="95">
        <v>2027</v>
      </c>
      <c r="AL2169" s="95">
        <v>9760451</v>
      </c>
      <c r="AM2169" s="95">
        <v>465</v>
      </c>
      <c r="AN2169" s="95">
        <v>1904712</v>
      </c>
      <c r="AO2169" s="95">
        <v>429</v>
      </c>
      <c r="AP2169" s="95">
        <v>1747508</v>
      </c>
      <c r="AQ2169" s="72">
        <v>309.27999999999997</v>
      </c>
      <c r="AR2169" s="72">
        <v>320.49</v>
      </c>
      <c r="AS2169" s="72">
        <v>629.77</v>
      </c>
      <c r="AT2169" s="95">
        <v>10150584</v>
      </c>
      <c r="AU2169" s="95">
        <v>9980070</v>
      </c>
      <c r="AV2169" s="95">
        <v>2735</v>
      </c>
      <c r="AW2169" s="95">
        <v>2595</v>
      </c>
      <c r="AX2169" s="72">
        <v>308.72000000000003</v>
      </c>
      <c r="AY2169" s="72">
        <v>327.74</v>
      </c>
      <c r="AZ2169" s="72">
        <v>636.46</v>
      </c>
      <c r="BA2169" s="95">
        <v>10269348</v>
      </c>
      <c r="BB2169" s="95">
        <v>10276626</v>
      </c>
      <c r="BC2169" s="95">
        <v>2772</v>
      </c>
      <c r="BD2169" s="95">
        <v>2613</v>
      </c>
      <c r="BE2169" s="72">
        <v>321.8</v>
      </c>
      <c r="BF2169" s="72">
        <v>335.45</v>
      </c>
      <c r="BG2169" s="72">
        <v>657.25</v>
      </c>
      <c r="BH2169" s="95">
        <v>10542094</v>
      </c>
      <c r="BI2169" s="95">
        <v>10325174</v>
      </c>
      <c r="BJ2169" s="95">
        <v>2730</v>
      </c>
      <c r="BK2169" s="95">
        <v>2565</v>
      </c>
      <c r="BL2169" s="72">
        <v>282.19</v>
      </c>
      <c r="BM2169" s="72">
        <v>349.02</v>
      </c>
      <c r="BN2169" s="72">
        <v>631.21</v>
      </c>
      <c r="BO2169" s="95">
        <v>8993814</v>
      </c>
      <c r="BP2169" s="95">
        <v>10478945</v>
      </c>
      <c r="BQ2169" s="95">
        <v>2656</v>
      </c>
      <c r="BR2169" s="95">
        <v>2502</v>
      </c>
      <c r="BS2169" s="72">
        <v>323.8</v>
      </c>
      <c r="BT2169" s="72">
        <v>390.47</v>
      </c>
      <c r="BU2169" s="72">
        <v>714.27</v>
      </c>
      <c r="BV2169" s="95">
        <v>10141359</v>
      </c>
      <c r="BW2169" s="95">
        <v>11507959</v>
      </c>
      <c r="BX2169" s="95">
        <v>2610</v>
      </c>
      <c r="BY2169" s="95">
        <v>2456</v>
      </c>
      <c r="BZ2169" s="95">
        <v>2668</v>
      </c>
      <c r="CA2169" s="95">
        <v>2695</v>
      </c>
      <c r="CB2169" s="95">
        <v>2650</v>
      </c>
      <c r="CC2169" s="95">
        <v>2583</v>
      </c>
      <c r="CD2169" s="95">
        <v>2535</v>
      </c>
      <c r="CE2169" s="72">
        <v>650.75523149000003</v>
      </c>
      <c r="CF2169" s="72">
        <v>676.59346364999999</v>
      </c>
      <c r="CG2169" s="72">
        <v>712.40329333</v>
      </c>
      <c r="CH2169" s="72">
        <v>716.50152150999998</v>
      </c>
      <c r="CI2169" s="72">
        <v>731.52548966999996</v>
      </c>
      <c r="CJ2169" s="96">
        <v>0.96775249669999996</v>
      </c>
      <c r="CK2169" s="96">
        <v>0.94068304560000005</v>
      </c>
      <c r="CL2169" s="96">
        <v>0.9225813611</v>
      </c>
      <c r="CM2169" s="96">
        <v>0.88096114390000002</v>
      </c>
      <c r="CN2169" s="96">
        <v>0.97641163580000001</v>
      </c>
      <c r="CO2169" s="96">
        <v>0.92500833270000005</v>
      </c>
      <c r="CP2169" s="96">
        <v>1.0136967456999999</v>
      </c>
      <c r="CQ2169" s="96">
        <v>0.99584056389999998</v>
      </c>
      <c r="CR2169" s="96">
        <v>1.0179306183000001</v>
      </c>
      <c r="CS2169" s="95">
        <v>2529</v>
      </c>
      <c r="CT2169" s="95">
        <v>2588</v>
      </c>
      <c r="CU2169" s="95">
        <v>2562</v>
      </c>
      <c r="CV2169" s="95">
        <v>2540</v>
      </c>
      <c r="CW2169" s="95">
        <v>2566</v>
      </c>
      <c r="CX2169" s="96">
        <v>0.91517309899999999</v>
      </c>
      <c r="CY2169" s="96">
        <v>0.91559200299999999</v>
      </c>
      <c r="CZ2169" s="96">
        <v>0.93166733400000001</v>
      </c>
      <c r="DA2169" s="96">
        <v>0.93832172899999999</v>
      </c>
      <c r="DB2169" s="96">
        <v>0.92437169200000002</v>
      </c>
      <c r="DC2169">
        <v>2013</v>
      </c>
      <c r="DD2169" s="6">
        <v>2546.1999999999998</v>
      </c>
      <c r="DE2169" s="96">
        <v>1.8014731000000001E-3</v>
      </c>
      <c r="DF2169" s="72">
        <v>780.35</v>
      </c>
      <c r="DG2169" s="96">
        <v>1</v>
      </c>
      <c r="DH2169" s="72">
        <v>780.35</v>
      </c>
      <c r="DI2169" s="72">
        <v>798.48253765000004</v>
      </c>
      <c r="DJ2169" s="96">
        <v>1</v>
      </c>
      <c r="DK2169" s="72">
        <v>780.35</v>
      </c>
      <c r="DL2169" s="96">
        <v>1</v>
      </c>
      <c r="DM2169" s="72">
        <v>780.35</v>
      </c>
      <c r="DN2169" s="96">
        <v>1</v>
      </c>
      <c r="DO2169" s="96">
        <v>5.6680000000000003E-3</v>
      </c>
      <c r="DP2169" s="72">
        <v>4.42</v>
      </c>
      <c r="DQ2169" s="72">
        <v>775.93</v>
      </c>
      <c r="DR2169" t="s">
        <v>1350</v>
      </c>
      <c r="DT2169" t="s">
        <v>1335</v>
      </c>
    </row>
    <row r="2170" spans="1:124" x14ac:dyDescent="0.3">
      <c r="A2170" t="s">
        <v>36</v>
      </c>
      <c r="B2170">
        <v>37320</v>
      </c>
      <c r="C2170" s="95">
        <v>3012</v>
      </c>
      <c r="D2170" s="95">
        <v>16125451</v>
      </c>
      <c r="E2170" s="95">
        <v>2938</v>
      </c>
      <c r="F2170" s="95">
        <v>10653358</v>
      </c>
      <c r="G2170" s="95">
        <v>481</v>
      </c>
      <c r="H2170" s="95">
        <v>2328151</v>
      </c>
      <c r="I2170" s="95">
        <v>433</v>
      </c>
      <c r="J2170" s="95">
        <v>1882676</v>
      </c>
      <c r="K2170" s="95">
        <v>3068</v>
      </c>
      <c r="L2170" s="95">
        <v>16254766</v>
      </c>
      <c r="M2170" s="95">
        <v>2992</v>
      </c>
      <c r="N2170" s="95">
        <v>13217031</v>
      </c>
      <c r="O2170" s="95">
        <v>496</v>
      </c>
      <c r="P2170" s="95">
        <v>2564841</v>
      </c>
      <c r="Q2170" s="95">
        <v>452</v>
      </c>
      <c r="R2170" s="95">
        <v>2081132</v>
      </c>
      <c r="S2170" s="95">
        <v>3061</v>
      </c>
      <c r="T2170" s="95">
        <v>15979901</v>
      </c>
      <c r="U2170" s="95">
        <v>2966</v>
      </c>
      <c r="V2170" s="95">
        <v>14432715</v>
      </c>
      <c r="W2170" s="95">
        <v>535</v>
      </c>
      <c r="X2170" s="95">
        <v>2176414</v>
      </c>
      <c r="Y2170" s="95">
        <v>487</v>
      </c>
      <c r="Z2170" s="95">
        <v>2600818</v>
      </c>
      <c r="AA2170" s="95">
        <v>3094</v>
      </c>
      <c r="AB2170" s="95">
        <v>13906844</v>
      </c>
      <c r="AC2170" s="95">
        <v>2983</v>
      </c>
      <c r="AD2170" s="95">
        <v>15855210</v>
      </c>
      <c r="AE2170" s="95">
        <v>567</v>
      </c>
      <c r="AF2170" s="95">
        <v>2199476</v>
      </c>
      <c r="AG2170" s="95">
        <v>523</v>
      </c>
      <c r="AH2170" s="95">
        <v>3106409</v>
      </c>
      <c r="AI2170" s="95">
        <v>3075</v>
      </c>
      <c r="AJ2170" s="95">
        <v>14480165</v>
      </c>
      <c r="AK2170" s="95">
        <v>2953</v>
      </c>
      <c r="AL2170" s="95">
        <v>16565295.67</v>
      </c>
      <c r="AM2170" s="95">
        <v>571</v>
      </c>
      <c r="AN2170" s="95">
        <v>2594936</v>
      </c>
      <c r="AO2170" s="95">
        <v>521</v>
      </c>
      <c r="AP2170" s="95">
        <v>3351084</v>
      </c>
      <c r="AQ2170" s="72">
        <v>440.25</v>
      </c>
      <c r="AR2170" s="72">
        <v>309.89999999999998</v>
      </c>
      <c r="AS2170" s="72">
        <v>750.15</v>
      </c>
      <c r="AT2170" s="95">
        <v>18453602</v>
      </c>
      <c r="AU2170" s="95">
        <v>12536034</v>
      </c>
      <c r="AV2170" s="95">
        <v>3493</v>
      </c>
      <c r="AW2170" s="95">
        <v>3371</v>
      </c>
      <c r="AX2170" s="72">
        <v>440.04</v>
      </c>
      <c r="AY2170" s="72">
        <v>370.16</v>
      </c>
      <c r="AZ2170" s="72">
        <v>810.2</v>
      </c>
      <c r="BA2170" s="95">
        <v>18819607</v>
      </c>
      <c r="BB2170" s="95">
        <v>15298163</v>
      </c>
      <c r="BC2170" s="95">
        <v>3564</v>
      </c>
      <c r="BD2170" s="95">
        <v>3444</v>
      </c>
      <c r="BE2170" s="72">
        <v>420.75</v>
      </c>
      <c r="BF2170" s="72">
        <v>411.08</v>
      </c>
      <c r="BG2170" s="72">
        <v>831.83</v>
      </c>
      <c r="BH2170" s="95">
        <v>18156315</v>
      </c>
      <c r="BI2170" s="95">
        <v>17033533</v>
      </c>
      <c r="BJ2170" s="95">
        <v>3596</v>
      </c>
      <c r="BK2170" s="95">
        <v>3453</v>
      </c>
      <c r="BL2170" s="72">
        <v>366.62</v>
      </c>
      <c r="BM2170" s="72">
        <v>450.69</v>
      </c>
      <c r="BN2170" s="72">
        <v>817.31</v>
      </c>
      <c r="BO2170" s="95">
        <v>16106320</v>
      </c>
      <c r="BP2170" s="95">
        <v>18961619</v>
      </c>
      <c r="BQ2170" s="95">
        <v>3661</v>
      </c>
      <c r="BR2170" s="95">
        <v>3506</v>
      </c>
      <c r="BS2170" s="72">
        <v>390.27</v>
      </c>
      <c r="BT2170" s="72">
        <v>477.75</v>
      </c>
      <c r="BU2170" s="72">
        <v>868.02</v>
      </c>
      <c r="BV2170" s="95">
        <v>17075101</v>
      </c>
      <c r="BW2170" s="95">
        <v>19916379.670000002</v>
      </c>
      <c r="BX2170" s="95">
        <v>3646</v>
      </c>
      <c r="BY2170" s="95">
        <v>3474</v>
      </c>
      <c r="BZ2170" s="95">
        <v>3435</v>
      </c>
      <c r="CA2170" s="95">
        <v>3506</v>
      </c>
      <c r="CB2170" s="95">
        <v>3527</v>
      </c>
      <c r="CC2170" s="95">
        <v>3587</v>
      </c>
      <c r="CD2170" s="95">
        <v>3562</v>
      </c>
      <c r="CE2170" s="72">
        <v>650.75523149000003</v>
      </c>
      <c r="CF2170" s="72">
        <v>676.59346364999999</v>
      </c>
      <c r="CG2170" s="72">
        <v>712.40329333</v>
      </c>
      <c r="CH2170" s="72">
        <v>716.50152150999998</v>
      </c>
      <c r="CI2170" s="72">
        <v>731.52548966999996</v>
      </c>
      <c r="CJ2170" s="96">
        <v>1.1527375634999999</v>
      </c>
      <c r="CK2170" s="96">
        <v>1.1974694458999999</v>
      </c>
      <c r="CL2170" s="96">
        <v>1.1676391839</v>
      </c>
      <c r="CM2170" s="96">
        <v>1.1406954144000001</v>
      </c>
      <c r="CN2170" s="96">
        <v>1.1865888643</v>
      </c>
      <c r="CO2170" s="96">
        <v>1.0135308693</v>
      </c>
      <c r="CP2170" s="96">
        <v>1.1534193282</v>
      </c>
      <c r="CQ2170" s="96">
        <v>0.99584056389999998</v>
      </c>
      <c r="CR2170" s="96">
        <v>1.1582367753</v>
      </c>
      <c r="CS2170" s="95">
        <v>3412</v>
      </c>
      <c r="CT2170" s="95">
        <v>3529</v>
      </c>
      <c r="CU2170" s="95">
        <v>3531</v>
      </c>
      <c r="CV2170" s="95">
        <v>3607</v>
      </c>
      <c r="CW2170" s="95">
        <v>3638</v>
      </c>
      <c r="CX2170" s="96">
        <v>0.92978886999999999</v>
      </c>
      <c r="CY2170" s="96">
        <v>0.99307134399999997</v>
      </c>
      <c r="CZ2170" s="96">
        <v>1.0401738869999999</v>
      </c>
      <c r="DA2170" s="96">
        <v>1.050547621</v>
      </c>
      <c r="DB2170" s="96">
        <v>1.049356446</v>
      </c>
      <c r="DC2170">
        <v>2013</v>
      </c>
      <c r="DD2170" s="6">
        <v>3449.6</v>
      </c>
      <c r="DE2170" s="96">
        <v>7.8669999999999999E-4</v>
      </c>
      <c r="DF2170" s="72">
        <v>888.81</v>
      </c>
      <c r="DG2170" s="96">
        <v>1</v>
      </c>
      <c r="DH2170" s="72">
        <v>888.81</v>
      </c>
      <c r="DI2170" s="72">
        <v>798.48253765000004</v>
      </c>
      <c r="DJ2170" s="96">
        <v>1</v>
      </c>
      <c r="DK2170" s="72">
        <v>888.81</v>
      </c>
      <c r="DL2170" s="96">
        <v>1</v>
      </c>
      <c r="DM2170" s="72">
        <v>888.81</v>
      </c>
      <c r="DN2170" s="96">
        <v>1</v>
      </c>
      <c r="DO2170" s="96">
        <v>3.0409999999999999E-3</v>
      </c>
      <c r="DP2170" s="72">
        <v>2.7</v>
      </c>
      <c r="DQ2170" s="72">
        <v>886.11</v>
      </c>
      <c r="DR2170" t="s">
        <v>36</v>
      </c>
      <c r="DT2170" t="s">
        <v>1335</v>
      </c>
    </row>
    <row r="2171" spans="1:124" x14ac:dyDescent="0.3">
      <c r="A2171" t="s">
        <v>37</v>
      </c>
      <c r="B2171">
        <v>37330</v>
      </c>
      <c r="C2171" s="95">
        <v>1162</v>
      </c>
      <c r="D2171" s="95">
        <v>5444053</v>
      </c>
      <c r="E2171" s="95">
        <v>1130</v>
      </c>
      <c r="F2171" s="95">
        <v>4823057</v>
      </c>
      <c r="G2171" s="95">
        <v>237</v>
      </c>
      <c r="H2171" s="95">
        <v>1021752</v>
      </c>
      <c r="I2171" s="95">
        <v>229</v>
      </c>
      <c r="J2171" s="95">
        <v>811016</v>
      </c>
      <c r="K2171" s="95">
        <v>1189</v>
      </c>
      <c r="L2171" s="95">
        <v>5826888</v>
      </c>
      <c r="M2171" s="95">
        <v>1147</v>
      </c>
      <c r="N2171" s="95">
        <v>4850979</v>
      </c>
      <c r="O2171" s="95">
        <v>231</v>
      </c>
      <c r="P2171" s="95">
        <v>1027145</v>
      </c>
      <c r="Q2171" s="95">
        <v>222</v>
      </c>
      <c r="R2171" s="95">
        <v>941175</v>
      </c>
      <c r="S2171" s="95">
        <v>1188</v>
      </c>
      <c r="T2171" s="95">
        <v>5715125</v>
      </c>
      <c r="U2171" s="95">
        <v>1139</v>
      </c>
      <c r="V2171" s="95">
        <v>5193998</v>
      </c>
      <c r="W2171" s="95">
        <v>253</v>
      </c>
      <c r="X2171" s="95">
        <v>905749</v>
      </c>
      <c r="Y2171" s="95">
        <v>234</v>
      </c>
      <c r="Z2171" s="95">
        <v>1014158</v>
      </c>
      <c r="AA2171" s="95">
        <v>1193</v>
      </c>
      <c r="AB2171" s="95">
        <v>5038622</v>
      </c>
      <c r="AC2171" s="95">
        <v>1141</v>
      </c>
      <c r="AD2171" s="95">
        <v>5266034</v>
      </c>
      <c r="AE2171" s="95">
        <v>256</v>
      </c>
      <c r="AF2171" s="95">
        <v>999567</v>
      </c>
      <c r="AG2171" s="95">
        <v>240</v>
      </c>
      <c r="AH2171" s="95">
        <v>1244297</v>
      </c>
      <c r="AI2171" s="95">
        <v>1200</v>
      </c>
      <c r="AJ2171" s="95">
        <v>5530256</v>
      </c>
      <c r="AK2171" s="95">
        <v>1147</v>
      </c>
      <c r="AL2171" s="95">
        <v>5446606</v>
      </c>
      <c r="AM2171" s="95">
        <v>260</v>
      </c>
      <c r="AN2171" s="95">
        <v>1096776</v>
      </c>
      <c r="AO2171" s="95">
        <v>243</v>
      </c>
      <c r="AP2171" s="95">
        <v>1672031</v>
      </c>
      <c r="AQ2171" s="72">
        <v>385.14</v>
      </c>
      <c r="AR2171" s="72">
        <v>345.48</v>
      </c>
      <c r="AS2171" s="72">
        <v>730.62</v>
      </c>
      <c r="AT2171" s="95">
        <v>6465805</v>
      </c>
      <c r="AU2171" s="95">
        <v>5634073</v>
      </c>
      <c r="AV2171" s="95">
        <v>1399</v>
      </c>
      <c r="AW2171" s="95">
        <v>1359</v>
      </c>
      <c r="AX2171" s="72">
        <v>402.23</v>
      </c>
      <c r="AY2171" s="72">
        <v>352.58</v>
      </c>
      <c r="AZ2171" s="72">
        <v>754.81</v>
      </c>
      <c r="BA2171" s="95">
        <v>6854033</v>
      </c>
      <c r="BB2171" s="95">
        <v>5792154</v>
      </c>
      <c r="BC2171" s="95">
        <v>1420</v>
      </c>
      <c r="BD2171" s="95">
        <v>1369</v>
      </c>
      <c r="BE2171" s="72">
        <v>382.89</v>
      </c>
      <c r="BF2171" s="72">
        <v>376.8</v>
      </c>
      <c r="BG2171" s="72">
        <v>759.69</v>
      </c>
      <c r="BH2171" s="95">
        <v>6620874</v>
      </c>
      <c r="BI2171" s="95">
        <v>6208156</v>
      </c>
      <c r="BJ2171" s="95">
        <v>1441</v>
      </c>
      <c r="BK2171" s="95">
        <v>1373</v>
      </c>
      <c r="BL2171" s="72">
        <v>347.26</v>
      </c>
      <c r="BM2171" s="72">
        <v>392.85</v>
      </c>
      <c r="BN2171" s="72">
        <v>740.11</v>
      </c>
      <c r="BO2171" s="95">
        <v>6038189</v>
      </c>
      <c r="BP2171" s="95">
        <v>6510331</v>
      </c>
      <c r="BQ2171" s="95">
        <v>1449</v>
      </c>
      <c r="BR2171" s="95">
        <v>1381</v>
      </c>
      <c r="BS2171" s="72">
        <v>378.26</v>
      </c>
      <c r="BT2171" s="72">
        <v>426.78</v>
      </c>
      <c r="BU2171" s="72">
        <v>805.04</v>
      </c>
      <c r="BV2171" s="95">
        <v>6627032</v>
      </c>
      <c r="BW2171" s="95">
        <v>7118637</v>
      </c>
      <c r="BX2171" s="95">
        <v>1460</v>
      </c>
      <c r="BY2171" s="95">
        <v>1390</v>
      </c>
      <c r="BZ2171" s="95">
        <v>1380</v>
      </c>
      <c r="CA2171" s="95">
        <v>1395</v>
      </c>
      <c r="CB2171" s="95">
        <v>1408</v>
      </c>
      <c r="CC2171" s="95">
        <v>1417</v>
      </c>
      <c r="CD2171" s="95">
        <v>1426</v>
      </c>
      <c r="CE2171" s="72">
        <v>650.75523149000003</v>
      </c>
      <c r="CF2171" s="72">
        <v>676.59346364999999</v>
      </c>
      <c r="CG2171" s="72">
        <v>712.40329333</v>
      </c>
      <c r="CH2171" s="72">
        <v>716.50152150999998</v>
      </c>
      <c r="CI2171" s="72">
        <v>731.52548966999996</v>
      </c>
      <c r="CJ2171" s="96">
        <v>1.1227262795999999</v>
      </c>
      <c r="CK2171" s="96">
        <v>1.1156034466</v>
      </c>
      <c r="CL2171" s="96">
        <v>1.0663763168</v>
      </c>
      <c r="CM2171" s="96">
        <v>1.0329496558</v>
      </c>
      <c r="CN2171" s="96">
        <v>1.1004948035</v>
      </c>
      <c r="CO2171" s="96">
        <v>1.0081977758</v>
      </c>
      <c r="CP2171" s="96">
        <v>1.078786451</v>
      </c>
      <c r="CQ2171" s="96">
        <v>0.99584056389999998</v>
      </c>
      <c r="CR2171" s="96">
        <v>1.0832921816000001</v>
      </c>
      <c r="CS2171" s="95">
        <v>1255</v>
      </c>
      <c r="CT2171" s="95">
        <v>1255</v>
      </c>
      <c r="CU2171" s="95">
        <v>1256</v>
      </c>
      <c r="CV2171" s="95">
        <v>1290</v>
      </c>
      <c r="CW2171" s="95">
        <v>1299</v>
      </c>
      <c r="CX2171" s="96">
        <v>0.99095296099999997</v>
      </c>
      <c r="CY2171" s="96">
        <v>0.97123628799999995</v>
      </c>
      <c r="CZ2171" s="96">
        <v>1.038701286</v>
      </c>
      <c r="DA2171" s="96">
        <v>1.0458227790000001</v>
      </c>
      <c r="DB2171" s="96">
        <v>0.99370989799999998</v>
      </c>
      <c r="DC2171">
        <v>2013</v>
      </c>
      <c r="DD2171" s="6">
        <v>1374.4</v>
      </c>
      <c r="DE2171" s="96">
        <v>1.1877852999999999E-3</v>
      </c>
      <c r="DF2171" s="72">
        <v>830.97</v>
      </c>
      <c r="DG2171" s="96">
        <v>1</v>
      </c>
      <c r="DH2171" s="72">
        <v>830.97</v>
      </c>
      <c r="DI2171" s="72">
        <v>798.48253765000004</v>
      </c>
      <c r="DJ2171" s="96">
        <v>1</v>
      </c>
      <c r="DK2171" s="72">
        <v>830.97</v>
      </c>
      <c r="DL2171" s="96">
        <v>1</v>
      </c>
      <c r="DM2171" s="72">
        <v>830.97</v>
      </c>
      <c r="DN2171" s="96">
        <v>1</v>
      </c>
      <c r="DO2171" s="96">
        <v>4.0590000000000001E-3</v>
      </c>
      <c r="DP2171" s="72">
        <v>3.37</v>
      </c>
      <c r="DQ2171" s="72">
        <v>827.6</v>
      </c>
      <c r="DR2171" t="s">
        <v>37</v>
      </c>
      <c r="DT2171" t="s">
        <v>1335</v>
      </c>
    </row>
    <row r="2172" spans="1:124" x14ac:dyDescent="0.3">
      <c r="A2172" t="s">
        <v>1239</v>
      </c>
      <c r="B2172">
        <v>37340</v>
      </c>
      <c r="C2172" s="95">
        <v>1557</v>
      </c>
      <c r="D2172" s="95">
        <v>9009067</v>
      </c>
      <c r="E2172" s="95">
        <v>1514</v>
      </c>
      <c r="F2172" s="95">
        <v>7661878</v>
      </c>
      <c r="G2172" s="95">
        <v>416</v>
      </c>
      <c r="H2172" s="95">
        <v>1911749</v>
      </c>
      <c r="I2172" s="95">
        <v>382</v>
      </c>
      <c r="J2172" s="95">
        <v>1664896</v>
      </c>
      <c r="K2172" s="95">
        <v>1583</v>
      </c>
      <c r="L2172" s="95">
        <v>7690699</v>
      </c>
      <c r="M2172" s="95">
        <v>1528</v>
      </c>
      <c r="N2172" s="95">
        <v>8649057</v>
      </c>
      <c r="O2172" s="95">
        <v>450</v>
      </c>
      <c r="P2172" s="95">
        <v>2066673</v>
      </c>
      <c r="Q2172" s="95">
        <v>405</v>
      </c>
      <c r="R2172" s="95">
        <v>2007913</v>
      </c>
      <c r="S2172" s="95">
        <v>1606</v>
      </c>
      <c r="T2172" s="95">
        <v>9178552</v>
      </c>
      <c r="U2172" s="95">
        <v>1537</v>
      </c>
      <c r="V2172" s="95">
        <v>8326857</v>
      </c>
      <c r="W2172" s="95">
        <v>468</v>
      </c>
      <c r="X2172" s="95">
        <v>2411704</v>
      </c>
      <c r="Y2172" s="95">
        <v>419</v>
      </c>
      <c r="Z2172" s="95">
        <v>2141259</v>
      </c>
      <c r="AA2172" s="95">
        <v>1621</v>
      </c>
      <c r="AB2172" s="95">
        <v>7658992</v>
      </c>
      <c r="AC2172" s="95">
        <v>1546</v>
      </c>
      <c r="AD2172" s="95">
        <v>8962341</v>
      </c>
      <c r="AE2172" s="95">
        <v>466</v>
      </c>
      <c r="AF2172" s="95">
        <v>2056473</v>
      </c>
      <c r="AG2172" s="95">
        <v>425</v>
      </c>
      <c r="AH2172" s="95">
        <v>2234258</v>
      </c>
      <c r="AI2172" s="95">
        <v>1600</v>
      </c>
      <c r="AJ2172" s="95">
        <v>7930059</v>
      </c>
      <c r="AK2172" s="95">
        <v>1528</v>
      </c>
      <c r="AL2172" s="95">
        <v>9636767.9800000004</v>
      </c>
      <c r="AM2172" s="95">
        <v>476</v>
      </c>
      <c r="AN2172" s="95">
        <v>2841906</v>
      </c>
      <c r="AO2172" s="95">
        <v>436</v>
      </c>
      <c r="AP2172" s="95">
        <v>2604295</v>
      </c>
      <c r="AQ2172" s="72">
        <v>461.26</v>
      </c>
      <c r="AR2172" s="72">
        <v>409.93</v>
      </c>
      <c r="AS2172" s="72">
        <v>871.19</v>
      </c>
      <c r="AT2172" s="95">
        <v>10920816</v>
      </c>
      <c r="AU2172" s="95">
        <v>9326774</v>
      </c>
      <c r="AV2172" s="95">
        <v>1973</v>
      </c>
      <c r="AW2172" s="95">
        <v>1896</v>
      </c>
      <c r="AX2172" s="72">
        <v>399.96</v>
      </c>
      <c r="AY2172" s="72">
        <v>459.43</v>
      </c>
      <c r="AZ2172" s="72">
        <v>859.39</v>
      </c>
      <c r="BA2172" s="95">
        <v>9757372</v>
      </c>
      <c r="BB2172" s="95">
        <v>10656970</v>
      </c>
      <c r="BC2172" s="95">
        <v>2033</v>
      </c>
      <c r="BD2172" s="95">
        <v>1933</v>
      </c>
      <c r="BE2172" s="72">
        <v>465.7</v>
      </c>
      <c r="BF2172" s="72">
        <v>445.98</v>
      </c>
      <c r="BG2172" s="72">
        <v>911.68</v>
      </c>
      <c r="BH2172" s="95">
        <v>11590256</v>
      </c>
      <c r="BI2172" s="95">
        <v>10468116</v>
      </c>
      <c r="BJ2172" s="95">
        <v>2074</v>
      </c>
      <c r="BK2172" s="95">
        <v>1956</v>
      </c>
      <c r="BL2172" s="72">
        <v>387.94</v>
      </c>
      <c r="BM2172" s="72">
        <v>473.39</v>
      </c>
      <c r="BN2172" s="72">
        <v>861.33</v>
      </c>
      <c r="BO2172" s="95">
        <v>9715465</v>
      </c>
      <c r="BP2172" s="95">
        <v>11196599</v>
      </c>
      <c r="BQ2172" s="95">
        <v>2087</v>
      </c>
      <c r="BR2172" s="95">
        <v>1971</v>
      </c>
      <c r="BS2172" s="72">
        <v>432.4</v>
      </c>
      <c r="BT2172" s="72">
        <v>519.39</v>
      </c>
      <c r="BU2172" s="72">
        <v>951.79</v>
      </c>
      <c r="BV2172" s="95">
        <v>10771965</v>
      </c>
      <c r="BW2172" s="95">
        <v>12241062.98</v>
      </c>
      <c r="BX2172" s="95">
        <v>2076</v>
      </c>
      <c r="BY2172" s="95">
        <v>1964</v>
      </c>
      <c r="BZ2172" s="95">
        <v>1936</v>
      </c>
      <c r="CA2172" s="95">
        <v>1985</v>
      </c>
      <c r="CB2172" s="95">
        <v>2017</v>
      </c>
      <c r="CC2172" s="95">
        <v>2032</v>
      </c>
      <c r="CD2172" s="95">
        <v>2021</v>
      </c>
      <c r="CE2172" s="72">
        <v>650.75523149000003</v>
      </c>
      <c r="CF2172" s="72">
        <v>676.59346364999999</v>
      </c>
      <c r="CG2172" s="72">
        <v>712.40329333</v>
      </c>
      <c r="CH2172" s="72">
        <v>716.50152150999998</v>
      </c>
      <c r="CI2172" s="72">
        <v>731.52548966999996</v>
      </c>
      <c r="CJ2172" s="96">
        <v>1.3387368366000001</v>
      </c>
      <c r="CK2172" s="96">
        <v>1.2701718922</v>
      </c>
      <c r="CL2172" s="96">
        <v>1.2797245724999999</v>
      </c>
      <c r="CM2172" s="96">
        <v>1.2021328275000001</v>
      </c>
      <c r="CN2172" s="96">
        <v>1.3011029874</v>
      </c>
      <c r="CO2172" s="96">
        <v>1.0581606603</v>
      </c>
      <c r="CP2172" s="96">
        <v>1.2081093838000001</v>
      </c>
      <c r="CQ2172" s="96">
        <v>0.99584056389999998</v>
      </c>
      <c r="CR2172" s="96">
        <v>1.2131552531000001</v>
      </c>
      <c r="CS2172" s="95">
        <v>1893</v>
      </c>
      <c r="CT2172" s="95">
        <v>1994</v>
      </c>
      <c r="CU2172" s="95">
        <v>2000</v>
      </c>
      <c r="CV2172" s="95">
        <v>1994</v>
      </c>
      <c r="CW2172" s="95">
        <v>2012</v>
      </c>
      <c r="CX2172" s="96">
        <v>1.055060865</v>
      </c>
      <c r="CY2172" s="96">
        <v>1.044531216</v>
      </c>
      <c r="CZ2172" s="96">
        <v>1.0686765499999999</v>
      </c>
      <c r="DA2172" s="96">
        <v>1.057055501</v>
      </c>
      <c r="DB2172" s="96">
        <v>1.06522673</v>
      </c>
      <c r="DC2172">
        <v>2013</v>
      </c>
      <c r="DD2172" s="6">
        <v>1944</v>
      </c>
      <c r="DE2172" s="96">
        <v>1.6573523000000001E-3</v>
      </c>
      <c r="DF2172" s="72">
        <v>930.15</v>
      </c>
      <c r="DG2172" s="96">
        <v>1</v>
      </c>
      <c r="DH2172" s="72">
        <v>930.15</v>
      </c>
      <c r="DI2172" s="72">
        <v>798.48253765000004</v>
      </c>
      <c r="DJ2172" s="96">
        <v>1</v>
      </c>
      <c r="DK2172" s="72">
        <v>930.15</v>
      </c>
      <c r="DL2172" s="96">
        <v>1</v>
      </c>
      <c r="DM2172" s="72">
        <v>930.15</v>
      </c>
      <c r="DN2172" s="96">
        <v>1</v>
      </c>
      <c r="DO2172" s="96">
        <v>4.8190000000000004E-3</v>
      </c>
      <c r="DP2172" s="72">
        <v>4.4800000000000004</v>
      </c>
      <c r="DQ2172" s="72">
        <v>925.67</v>
      </c>
      <c r="DR2172" t="s">
        <v>1239</v>
      </c>
      <c r="DT2172" t="s">
        <v>1335</v>
      </c>
    </row>
    <row r="2173" spans="1:124" x14ac:dyDescent="0.3">
      <c r="A2173" t="s">
        <v>1351</v>
      </c>
      <c r="B2173">
        <v>37350</v>
      </c>
      <c r="C2173" s="95">
        <v>7425</v>
      </c>
      <c r="D2173" s="95">
        <v>28176025</v>
      </c>
      <c r="E2173" s="95">
        <v>7252</v>
      </c>
      <c r="F2173" s="95">
        <v>23361203</v>
      </c>
      <c r="G2173" s="95">
        <v>1284</v>
      </c>
      <c r="H2173" s="95">
        <v>5125108</v>
      </c>
      <c r="I2173" s="95">
        <v>1168</v>
      </c>
      <c r="J2173" s="95">
        <v>3741180</v>
      </c>
      <c r="K2173" s="95">
        <v>7529</v>
      </c>
      <c r="L2173" s="95">
        <v>29018818</v>
      </c>
      <c r="M2173" s="95">
        <v>7309</v>
      </c>
      <c r="N2173" s="95">
        <v>24662711</v>
      </c>
      <c r="O2173" s="95">
        <v>1358</v>
      </c>
      <c r="P2173" s="95">
        <v>3949583</v>
      </c>
      <c r="Q2173" s="95">
        <v>1216</v>
      </c>
      <c r="R2173" s="95">
        <v>4306097</v>
      </c>
      <c r="S2173" s="95">
        <v>7406</v>
      </c>
      <c r="T2173" s="95">
        <v>29214479</v>
      </c>
      <c r="U2173" s="95">
        <v>7161</v>
      </c>
      <c r="V2173" s="95">
        <v>25207946</v>
      </c>
      <c r="W2173" s="95">
        <v>1394</v>
      </c>
      <c r="X2173" s="95">
        <v>4388481</v>
      </c>
      <c r="Y2173" s="95">
        <v>1253</v>
      </c>
      <c r="Z2173" s="95">
        <v>4935542</v>
      </c>
      <c r="AA2173" s="95">
        <v>7415</v>
      </c>
      <c r="AB2173" s="95">
        <v>25896591</v>
      </c>
      <c r="AC2173" s="95">
        <v>7150</v>
      </c>
      <c r="AD2173" s="95">
        <v>26693763</v>
      </c>
      <c r="AE2173" s="95">
        <v>1402</v>
      </c>
      <c r="AF2173" s="95">
        <v>5039702</v>
      </c>
      <c r="AG2173" s="95">
        <v>1273</v>
      </c>
      <c r="AH2173" s="95">
        <v>5170141</v>
      </c>
      <c r="AI2173" s="95">
        <v>7322</v>
      </c>
      <c r="AJ2173" s="95">
        <v>26718942.219999999</v>
      </c>
      <c r="AK2173" s="95">
        <v>7037</v>
      </c>
      <c r="AL2173" s="95">
        <v>28275831.329999998</v>
      </c>
      <c r="AM2173" s="95">
        <v>1418</v>
      </c>
      <c r="AN2173" s="95">
        <v>4588912</v>
      </c>
      <c r="AO2173" s="95">
        <v>1284</v>
      </c>
      <c r="AP2173" s="95">
        <v>5635346</v>
      </c>
      <c r="AQ2173" s="72">
        <v>318.64999999999998</v>
      </c>
      <c r="AR2173" s="72">
        <v>268.23</v>
      </c>
      <c r="AS2173" s="72">
        <v>586.88</v>
      </c>
      <c r="AT2173" s="95">
        <v>33301133</v>
      </c>
      <c r="AU2173" s="95">
        <v>27102383</v>
      </c>
      <c r="AV2173" s="95">
        <v>8709</v>
      </c>
      <c r="AW2173" s="95">
        <v>8420</v>
      </c>
      <c r="AX2173" s="72">
        <v>309.14</v>
      </c>
      <c r="AY2173" s="72">
        <v>283.18</v>
      </c>
      <c r="AZ2173" s="72">
        <v>592.32000000000005</v>
      </c>
      <c r="BA2173" s="95">
        <v>32968401</v>
      </c>
      <c r="BB2173" s="95">
        <v>28968808</v>
      </c>
      <c r="BC2173" s="95">
        <v>8887</v>
      </c>
      <c r="BD2173" s="95">
        <v>8525</v>
      </c>
      <c r="BE2173" s="72">
        <v>318.20999999999998</v>
      </c>
      <c r="BF2173" s="72">
        <v>298.54000000000002</v>
      </c>
      <c r="BG2173" s="72">
        <v>616.75</v>
      </c>
      <c r="BH2173" s="95">
        <v>33602960</v>
      </c>
      <c r="BI2173" s="95">
        <v>30143488</v>
      </c>
      <c r="BJ2173" s="95">
        <v>8800</v>
      </c>
      <c r="BK2173" s="95">
        <v>8414</v>
      </c>
      <c r="BL2173" s="72">
        <v>292.39</v>
      </c>
      <c r="BM2173" s="72">
        <v>315.25</v>
      </c>
      <c r="BN2173" s="72">
        <v>607.64</v>
      </c>
      <c r="BO2173" s="95">
        <v>30936293</v>
      </c>
      <c r="BP2173" s="95">
        <v>31863904</v>
      </c>
      <c r="BQ2173" s="95">
        <v>8817</v>
      </c>
      <c r="BR2173" s="95">
        <v>8423</v>
      </c>
      <c r="BS2173" s="72">
        <v>298.51</v>
      </c>
      <c r="BT2173" s="72">
        <v>339.61</v>
      </c>
      <c r="BU2173" s="72">
        <v>638.12</v>
      </c>
      <c r="BV2173" s="95">
        <v>31307854.219999999</v>
      </c>
      <c r="BW2173" s="95">
        <v>33911177.329999998</v>
      </c>
      <c r="BX2173" s="95">
        <v>8740</v>
      </c>
      <c r="BY2173" s="95">
        <v>8321</v>
      </c>
      <c r="BZ2173" s="95">
        <v>8571</v>
      </c>
      <c r="CA2173" s="95">
        <v>8712</v>
      </c>
      <c r="CB2173" s="95">
        <v>8614</v>
      </c>
      <c r="CC2173" s="95">
        <v>8630</v>
      </c>
      <c r="CD2173" s="95">
        <v>8535</v>
      </c>
      <c r="CE2173" s="72">
        <v>650.75523149000003</v>
      </c>
      <c r="CF2173" s="72">
        <v>676.59346364999999</v>
      </c>
      <c r="CG2173" s="72">
        <v>712.40329333</v>
      </c>
      <c r="CH2173" s="72">
        <v>716.50152150999998</v>
      </c>
      <c r="CI2173" s="72">
        <v>731.52548966999996</v>
      </c>
      <c r="CJ2173" s="96">
        <v>0.90184445950000003</v>
      </c>
      <c r="CK2173" s="96">
        <v>0.87544446090000005</v>
      </c>
      <c r="CL2173" s="96">
        <v>0.86573153970000005</v>
      </c>
      <c r="CM2173" s="96">
        <v>0.84806519140000003</v>
      </c>
      <c r="CN2173" s="96">
        <v>0.87231410119999997</v>
      </c>
      <c r="CO2173" s="96">
        <v>0.92526534419999995</v>
      </c>
      <c r="CP2173" s="96">
        <v>0.94316722870000003</v>
      </c>
      <c r="CQ2173" s="96">
        <v>0.99584056389999998</v>
      </c>
      <c r="CR2173" s="96">
        <v>0.94710652309999999</v>
      </c>
      <c r="CS2173" s="95">
        <v>8036</v>
      </c>
      <c r="CT2173" s="95">
        <v>8195</v>
      </c>
      <c r="CU2173" s="95">
        <v>8121</v>
      </c>
      <c r="CV2173" s="95">
        <v>8169</v>
      </c>
      <c r="CW2173" s="95">
        <v>8062</v>
      </c>
      <c r="CX2173" s="96">
        <v>0.90060224600000005</v>
      </c>
      <c r="CY2173" s="96">
        <v>0.91360462899999995</v>
      </c>
      <c r="CZ2173" s="96">
        <v>0.92399190099999995</v>
      </c>
      <c r="DA2173" s="96">
        <v>0.93508113400000004</v>
      </c>
      <c r="DB2173" s="96">
        <v>0.95303868400000002</v>
      </c>
      <c r="DC2173">
        <v>2013</v>
      </c>
      <c r="DD2173" s="6">
        <v>8420.6</v>
      </c>
      <c r="DE2173" s="96">
        <v>1.7567804E-3</v>
      </c>
      <c r="DF2173" s="72">
        <v>726.09</v>
      </c>
      <c r="DG2173" s="96">
        <v>1</v>
      </c>
      <c r="DH2173" s="72">
        <v>726.09</v>
      </c>
      <c r="DI2173" s="72">
        <v>798.48253765000004</v>
      </c>
      <c r="DJ2173" s="96">
        <v>1</v>
      </c>
      <c r="DK2173" s="72">
        <v>726.09</v>
      </c>
      <c r="DL2173" s="96">
        <v>1</v>
      </c>
      <c r="DM2173" s="72">
        <v>726.09</v>
      </c>
      <c r="DN2173" s="96">
        <v>1</v>
      </c>
      <c r="DO2173" s="96">
        <v>5.2240000000000003E-3</v>
      </c>
      <c r="DP2173" s="72">
        <v>3.79</v>
      </c>
      <c r="DQ2173" s="72">
        <v>722.3</v>
      </c>
      <c r="DR2173" t="s">
        <v>1351</v>
      </c>
      <c r="DT2173" t="s">
        <v>1335</v>
      </c>
    </row>
    <row r="2174" spans="1:124" x14ac:dyDescent="0.3">
      <c r="A2174" t="s">
        <v>1352</v>
      </c>
      <c r="B2174">
        <v>37360</v>
      </c>
      <c r="C2174" s="95">
        <v>2076</v>
      </c>
      <c r="D2174" s="95">
        <v>10015940</v>
      </c>
      <c r="E2174" s="95">
        <v>2007</v>
      </c>
      <c r="F2174" s="95">
        <v>6169094</v>
      </c>
      <c r="G2174" s="95">
        <v>260</v>
      </c>
      <c r="H2174" s="95">
        <v>1032564</v>
      </c>
      <c r="I2174" s="95">
        <v>238</v>
      </c>
      <c r="J2174" s="95">
        <v>810815</v>
      </c>
      <c r="K2174" s="95">
        <v>2098</v>
      </c>
      <c r="L2174" s="95">
        <v>9669072</v>
      </c>
      <c r="M2174" s="95">
        <v>2020</v>
      </c>
      <c r="N2174" s="95">
        <v>6652936</v>
      </c>
      <c r="O2174" s="95">
        <v>251</v>
      </c>
      <c r="P2174" s="95">
        <v>781092</v>
      </c>
      <c r="Q2174" s="95">
        <v>228</v>
      </c>
      <c r="R2174" s="95">
        <v>959629</v>
      </c>
      <c r="S2174" s="95">
        <v>2099</v>
      </c>
      <c r="T2174" s="95">
        <v>9570563</v>
      </c>
      <c r="U2174" s="95">
        <v>2001</v>
      </c>
      <c r="V2174" s="95">
        <v>7279053</v>
      </c>
      <c r="W2174" s="95">
        <v>257</v>
      </c>
      <c r="X2174" s="95">
        <v>1149021</v>
      </c>
      <c r="Y2174" s="95">
        <v>237</v>
      </c>
      <c r="Z2174" s="95">
        <v>1026362</v>
      </c>
      <c r="AA2174" s="95">
        <v>2082</v>
      </c>
      <c r="AB2174" s="95">
        <v>8710641</v>
      </c>
      <c r="AC2174" s="95">
        <v>1980</v>
      </c>
      <c r="AD2174" s="95">
        <v>7971298</v>
      </c>
      <c r="AE2174" s="95">
        <v>264</v>
      </c>
      <c r="AF2174" s="95">
        <v>797377</v>
      </c>
      <c r="AG2174" s="95">
        <v>246</v>
      </c>
      <c r="AH2174" s="95">
        <v>1080461</v>
      </c>
      <c r="AI2174" s="95">
        <v>2097</v>
      </c>
      <c r="AJ2174" s="95">
        <v>9191334</v>
      </c>
      <c r="AK2174" s="95">
        <v>1986</v>
      </c>
      <c r="AL2174" s="95">
        <v>9489747.1500000004</v>
      </c>
      <c r="AM2174" s="95">
        <v>265</v>
      </c>
      <c r="AN2174" s="95">
        <v>1155119</v>
      </c>
      <c r="AO2174" s="95">
        <v>252</v>
      </c>
      <c r="AP2174" s="95">
        <v>1077014</v>
      </c>
      <c r="AQ2174" s="72">
        <v>394.14</v>
      </c>
      <c r="AR2174" s="72">
        <v>259.08999999999997</v>
      </c>
      <c r="AS2174" s="72">
        <v>653.23</v>
      </c>
      <c r="AT2174" s="95">
        <v>11048504</v>
      </c>
      <c r="AU2174" s="95">
        <v>6979909</v>
      </c>
      <c r="AV2174" s="95">
        <v>2336</v>
      </c>
      <c r="AW2174" s="95">
        <v>2245</v>
      </c>
      <c r="AX2174" s="72">
        <v>370.73</v>
      </c>
      <c r="AY2174" s="72">
        <v>282.2</v>
      </c>
      <c r="AZ2174" s="72">
        <v>652.92999999999995</v>
      </c>
      <c r="BA2174" s="95">
        <v>10450164</v>
      </c>
      <c r="BB2174" s="95">
        <v>7612565</v>
      </c>
      <c r="BC2174" s="95">
        <v>2349</v>
      </c>
      <c r="BD2174" s="95">
        <v>2248</v>
      </c>
      <c r="BE2174" s="72">
        <v>379.16</v>
      </c>
      <c r="BF2174" s="72">
        <v>309.26</v>
      </c>
      <c r="BG2174" s="72">
        <v>688.42</v>
      </c>
      <c r="BH2174" s="95">
        <v>10719584</v>
      </c>
      <c r="BI2174" s="95">
        <v>8305415</v>
      </c>
      <c r="BJ2174" s="95">
        <v>2356</v>
      </c>
      <c r="BK2174" s="95">
        <v>2238</v>
      </c>
      <c r="BL2174" s="72">
        <v>337.74</v>
      </c>
      <c r="BM2174" s="72">
        <v>338.86</v>
      </c>
      <c r="BN2174" s="72">
        <v>676.6</v>
      </c>
      <c r="BO2174" s="95">
        <v>9508018</v>
      </c>
      <c r="BP2174" s="95">
        <v>9051759</v>
      </c>
      <c r="BQ2174" s="95">
        <v>2346</v>
      </c>
      <c r="BR2174" s="95">
        <v>2226</v>
      </c>
      <c r="BS2174" s="72">
        <v>365.03</v>
      </c>
      <c r="BT2174" s="72">
        <v>393.46</v>
      </c>
      <c r="BU2174" s="72">
        <v>758.49</v>
      </c>
      <c r="BV2174" s="95">
        <v>10346453</v>
      </c>
      <c r="BW2174" s="95">
        <v>10566761.15</v>
      </c>
      <c r="BX2174" s="95">
        <v>2362</v>
      </c>
      <c r="BY2174" s="95">
        <v>2238</v>
      </c>
      <c r="BZ2174" s="95">
        <v>2293</v>
      </c>
      <c r="CA2174" s="95">
        <v>2300</v>
      </c>
      <c r="CB2174" s="95">
        <v>2299</v>
      </c>
      <c r="CC2174" s="95">
        <v>2289</v>
      </c>
      <c r="CD2174" s="95">
        <v>2301</v>
      </c>
      <c r="CE2174" s="72">
        <v>650.75523149000003</v>
      </c>
      <c r="CF2174" s="72">
        <v>676.59346364999999</v>
      </c>
      <c r="CG2174" s="72">
        <v>712.40329333</v>
      </c>
      <c r="CH2174" s="72">
        <v>716.50152150999998</v>
      </c>
      <c r="CI2174" s="72">
        <v>731.52548966999996</v>
      </c>
      <c r="CJ2174" s="96">
        <v>1.0038029176000001</v>
      </c>
      <c r="CK2174" s="96">
        <v>0.96502558049999998</v>
      </c>
      <c r="CL2174" s="96">
        <v>0.96633466810000002</v>
      </c>
      <c r="CM2174" s="96">
        <v>0.94431062560000001</v>
      </c>
      <c r="CN2174" s="96">
        <v>1.0368606572000001</v>
      </c>
      <c r="CO2174" s="96">
        <v>0.89188757799999996</v>
      </c>
      <c r="CP2174" s="96">
        <v>1.1024560876</v>
      </c>
      <c r="CQ2174" s="96">
        <v>0.99584056389999998</v>
      </c>
      <c r="CR2174" s="96">
        <v>1.1070606783000001</v>
      </c>
      <c r="CS2174" s="95">
        <v>2178</v>
      </c>
      <c r="CT2174" s="95">
        <v>2225</v>
      </c>
      <c r="CU2174" s="95">
        <v>2237</v>
      </c>
      <c r="CV2174" s="95">
        <v>2242</v>
      </c>
      <c r="CW2174" s="95">
        <v>2232</v>
      </c>
      <c r="CX2174" s="96">
        <v>0.86213610299999999</v>
      </c>
      <c r="CY2174" s="96">
        <v>0.88562288099999997</v>
      </c>
      <c r="CZ2174" s="96">
        <v>0.917260242</v>
      </c>
      <c r="DA2174" s="96">
        <v>0.88581258600000001</v>
      </c>
      <c r="DB2174" s="96">
        <v>0.907837016</v>
      </c>
      <c r="DC2174">
        <v>2013</v>
      </c>
      <c r="DD2174" s="6">
        <v>2239</v>
      </c>
      <c r="DE2174" s="96">
        <v>1.0194511E-3</v>
      </c>
      <c r="DF2174" s="72">
        <v>849.34</v>
      </c>
      <c r="DG2174" s="96">
        <v>1</v>
      </c>
      <c r="DH2174" s="72">
        <v>849.34</v>
      </c>
      <c r="DI2174" s="72">
        <v>798.48253765000004</v>
      </c>
      <c r="DJ2174" s="96">
        <v>1</v>
      </c>
      <c r="DK2174" s="72">
        <v>849.34</v>
      </c>
      <c r="DL2174" s="96">
        <v>1</v>
      </c>
      <c r="DM2174" s="72">
        <v>849.34</v>
      </c>
      <c r="DN2174" s="96">
        <v>1</v>
      </c>
      <c r="DO2174" s="96">
        <v>3.117E-3</v>
      </c>
      <c r="DP2174" s="72">
        <v>2.65</v>
      </c>
      <c r="DQ2174" s="72">
        <v>846.69</v>
      </c>
      <c r="DR2174" t="s">
        <v>1352</v>
      </c>
      <c r="DT2174" t="s">
        <v>1335</v>
      </c>
    </row>
    <row r="2175" spans="1:124" x14ac:dyDescent="0.3">
      <c r="A2175" t="s">
        <v>246</v>
      </c>
      <c r="B2175">
        <v>37370</v>
      </c>
      <c r="C2175" s="95">
        <v>1733</v>
      </c>
      <c r="D2175" s="95">
        <v>8167439</v>
      </c>
      <c r="E2175" s="95">
        <v>1664</v>
      </c>
      <c r="F2175" s="95">
        <v>5850968</v>
      </c>
      <c r="G2175" s="95">
        <v>328</v>
      </c>
      <c r="H2175" s="95">
        <v>1568917</v>
      </c>
      <c r="I2175" s="95">
        <v>305</v>
      </c>
      <c r="J2175" s="95">
        <v>978454</v>
      </c>
      <c r="K2175" s="95">
        <v>1726</v>
      </c>
      <c r="L2175" s="95">
        <v>9010741</v>
      </c>
      <c r="M2175" s="95">
        <v>1656</v>
      </c>
      <c r="N2175" s="95">
        <v>6152795</v>
      </c>
      <c r="O2175" s="95">
        <v>348</v>
      </c>
      <c r="P2175" s="95">
        <v>1644755</v>
      </c>
      <c r="Q2175" s="95">
        <v>327</v>
      </c>
      <c r="R2175" s="95">
        <v>1207452</v>
      </c>
      <c r="S2175" s="95">
        <v>1694</v>
      </c>
      <c r="T2175" s="95">
        <v>8482225</v>
      </c>
      <c r="U2175" s="95">
        <v>1621</v>
      </c>
      <c r="V2175" s="95">
        <v>6289369</v>
      </c>
      <c r="W2175" s="95">
        <v>356</v>
      </c>
      <c r="X2175" s="95">
        <v>1773428</v>
      </c>
      <c r="Y2175" s="95">
        <v>326</v>
      </c>
      <c r="Z2175" s="95">
        <v>1256728</v>
      </c>
      <c r="AA2175" s="95">
        <v>1712</v>
      </c>
      <c r="AB2175" s="95">
        <v>7120009</v>
      </c>
      <c r="AC2175" s="95">
        <v>1633</v>
      </c>
      <c r="AD2175" s="95">
        <v>6807958</v>
      </c>
      <c r="AE2175" s="95">
        <v>353</v>
      </c>
      <c r="AF2175" s="95">
        <v>1469823</v>
      </c>
      <c r="AG2175" s="95">
        <v>323</v>
      </c>
      <c r="AH2175" s="95">
        <v>1370538</v>
      </c>
      <c r="AI2175" s="95">
        <v>1687</v>
      </c>
      <c r="AJ2175" s="95">
        <v>7883670</v>
      </c>
      <c r="AK2175" s="95">
        <v>1605</v>
      </c>
      <c r="AL2175" s="95">
        <v>7252647</v>
      </c>
      <c r="AM2175" s="95">
        <v>346</v>
      </c>
      <c r="AN2175" s="95">
        <v>1672737</v>
      </c>
      <c r="AO2175" s="95">
        <v>318</v>
      </c>
      <c r="AP2175" s="95">
        <v>1595606</v>
      </c>
      <c r="AQ2175" s="72">
        <v>393.67</v>
      </c>
      <c r="AR2175" s="72">
        <v>289.04000000000002</v>
      </c>
      <c r="AS2175" s="72">
        <v>682.71</v>
      </c>
      <c r="AT2175" s="95">
        <v>9736356</v>
      </c>
      <c r="AU2175" s="95">
        <v>6829422</v>
      </c>
      <c r="AV2175" s="95">
        <v>2061</v>
      </c>
      <c r="AW2175" s="95">
        <v>1969</v>
      </c>
      <c r="AX2175" s="72">
        <v>428.14</v>
      </c>
      <c r="AY2175" s="72">
        <v>309.31</v>
      </c>
      <c r="AZ2175" s="72">
        <v>737.45</v>
      </c>
      <c r="BA2175" s="95">
        <v>10655496</v>
      </c>
      <c r="BB2175" s="95">
        <v>7360247</v>
      </c>
      <c r="BC2175" s="95">
        <v>2074</v>
      </c>
      <c r="BD2175" s="95">
        <v>1983</v>
      </c>
      <c r="BE2175" s="72">
        <v>416.9</v>
      </c>
      <c r="BF2175" s="72">
        <v>322.98</v>
      </c>
      <c r="BG2175" s="72">
        <v>739.88</v>
      </c>
      <c r="BH2175" s="95">
        <v>10255653</v>
      </c>
      <c r="BI2175" s="95">
        <v>7546097</v>
      </c>
      <c r="BJ2175" s="95">
        <v>2050</v>
      </c>
      <c r="BK2175" s="95">
        <v>1947</v>
      </c>
      <c r="BL2175" s="72">
        <v>346.64</v>
      </c>
      <c r="BM2175" s="72">
        <v>348.44</v>
      </c>
      <c r="BN2175" s="72">
        <v>695.08</v>
      </c>
      <c r="BO2175" s="95">
        <v>8589832</v>
      </c>
      <c r="BP2175" s="95">
        <v>8178496</v>
      </c>
      <c r="BQ2175" s="95">
        <v>2065</v>
      </c>
      <c r="BR2175" s="95">
        <v>1956</v>
      </c>
      <c r="BS2175" s="72">
        <v>391.72</v>
      </c>
      <c r="BT2175" s="72">
        <v>383.44</v>
      </c>
      <c r="BU2175" s="72">
        <v>775.16</v>
      </c>
      <c r="BV2175" s="95">
        <v>9556407</v>
      </c>
      <c r="BW2175" s="95">
        <v>8848253</v>
      </c>
      <c r="BX2175" s="95">
        <v>2033</v>
      </c>
      <c r="BY2175" s="95">
        <v>1923</v>
      </c>
      <c r="BZ2175" s="95">
        <v>2017</v>
      </c>
      <c r="CA2175" s="95">
        <v>2030</v>
      </c>
      <c r="CB2175" s="95">
        <v>2000</v>
      </c>
      <c r="CC2175" s="95">
        <v>2013</v>
      </c>
      <c r="CD2175" s="95">
        <v>1979</v>
      </c>
      <c r="CE2175" s="72">
        <v>650.75523149000003</v>
      </c>
      <c r="CF2175" s="72">
        <v>676.59346364999999</v>
      </c>
      <c r="CG2175" s="72">
        <v>712.40329333</v>
      </c>
      <c r="CH2175" s="72">
        <v>716.50152150999998</v>
      </c>
      <c r="CI2175" s="72">
        <v>731.52548966999996</v>
      </c>
      <c r="CJ2175" s="96">
        <v>1.0491041285</v>
      </c>
      <c r="CK2175" s="96">
        <v>1.0899454985000001</v>
      </c>
      <c r="CL2175" s="96">
        <v>1.0385690338</v>
      </c>
      <c r="CM2175" s="96">
        <v>0.97010261549999999</v>
      </c>
      <c r="CN2175" s="96">
        <v>1.0596486533</v>
      </c>
      <c r="CO2175" s="96">
        <v>1.0291416954999999</v>
      </c>
      <c r="CP2175" s="96">
        <v>1.0119830831000001</v>
      </c>
      <c r="CQ2175" s="96">
        <v>0.99584056389999998</v>
      </c>
      <c r="CR2175" s="96">
        <v>1.0162097983</v>
      </c>
      <c r="CS2175" s="95">
        <v>1950</v>
      </c>
      <c r="CT2175" s="95">
        <v>1994</v>
      </c>
      <c r="CU2175" s="95">
        <v>1944</v>
      </c>
      <c r="CV2175" s="95">
        <v>1966</v>
      </c>
      <c r="CW2175" s="95">
        <v>1955</v>
      </c>
      <c r="CX2175" s="96">
        <v>0.97345677399999997</v>
      </c>
      <c r="CY2175" s="96">
        <v>0.97892473599999996</v>
      </c>
      <c r="CZ2175" s="96">
        <v>1.0492531919999999</v>
      </c>
      <c r="DA2175" s="96">
        <v>1.086557674</v>
      </c>
      <c r="DB2175" s="96">
        <v>1.058165558</v>
      </c>
      <c r="DC2175">
        <v>2013</v>
      </c>
      <c r="DD2175" s="6">
        <v>1955.6</v>
      </c>
      <c r="DE2175" s="96">
        <v>1.2033405E-3</v>
      </c>
      <c r="DF2175" s="72">
        <v>779.5</v>
      </c>
      <c r="DG2175" s="96">
        <v>1</v>
      </c>
      <c r="DH2175" s="72">
        <v>779.5</v>
      </c>
      <c r="DI2175" s="72">
        <v>798.48253765000004</v>
      </c>
      <c r="DJ2175" s="96">
        <v>1</v>
      </c>
      <c r="DK2175" s="72">
        <v>779.5</v>
      </c>
      <c r="DL2175" s="96">
        <v>1</v>
      </c>
      <c r="DM2175" s="72">
        <v>779.5</v>
      </c>
      <c r="DN2175" s="96">
        <v>1</v>
      </c>
      <c r="DO2175" s="96">
        <v>4.0480000000000004E-3</v>
      </c>
      <c r="DP2175" s="72">
        <v>3.16</v>
      </c>
      <c r="DQ2175" s="72">
        <v>776.34</v>
      </c>
      <c r="DR2175" t="s">
        <v>246</v>
      </c>
      <c r="DT2175" t="s">
        <v>1335</v>
      </c>
    </row>
    <row r="2176" spans="1:124" x14ac:dyDescent="0.3">
      <c r="A2176" t="s">
        <v>1353</v>
      </c>
      <c r="B2176">
        <v>37380</v>
      </c>
      <c r="C2176" s="95">
        <v>1145</v>
      </c>
      <c r="D2176" s="95">
        <v>5622043</v>
      </c>
      <c r="E2176" s="95">
        <v>1110</v>
      </c>
      <c r="F2176" s="95">
        <v>6189036</v>
      </c>
      <c r="G2176" s="95">
        <v>297</v>
      </c>
      <c r="H2176" s="95">
        <v>907656</v>
      </c>
      <c r="I2176" s="95">
        <v>273</v>
      </c>
      <c r="J2176" s="95">
        <v>1155267</v>
      </c>
      <c r="K2176" s="95">
        <v>1173</v>
      </c>
      <c r="L2176" s="95">
        <v>5716215</v>
      </c>
      <c r="M2176" s="95">
        <v>1139</v>
      </c>
      <c r="N2176" s="95">
        <v>6367025</v>
      </c>
      <c r="O2176" s="95">
        <v>320</v>
      </c>
      <c r="P2176" s="95">
        <v>1140608</v>
      </c>
      <c r="Q2176" s="95">
        <v>290</v>
      </c>
      <c r="R2176" s="95">
        <v>1427905</v>
      </c>
      <c r="S2176" s="95">
        <v>1177</v>
      </c>
      <c r="T2176" s="95">
        <v>6212273</v>
      </c>
      <c r="U2176" s="95">
        <v>1135</v>
      </c>
      <c r="V2176" s="95">
        <v>6338707</v>
      </c>
      <c r="W2176" s="95">
        <v>325</v>
      </c>
      <c r="X2176" s="95">
        <v>1173133</v>
      </c>
      <c r="Y2176" s="95">
        <v>297</v>
      </c>
      <c r="Z2176" s="95">
        <v>1414710</v>
      </c>
      <c r="AA2176" s="95">
        <v>1168</v>
      </c>
      <c r="AB2176" s="95">
        <v>5051435</v>
      </c>
      <c r="AC2176" s="95">
        <v>1113</v>
      </c>
      <c r="AD2176" s="95">
        <v>6661766</v>
      </c>
      <c r="AE2176" s="95">
        <v>333</v>
      </c>
      <c r="AF2176" s="95">
        <v>873861</v>
      </c>
      <c r="AG2176" s="95">
        <v>303</v>
      </c>
      <c r="AH2176" s="95">
        <v>1336934</v>
      </c>
      <c r="AI2176" s="95">
        <v>1175</v>
      </c>
      <c r="AJ2176" s="95">
        <v>5350185</v>
      </c>
      <c r="AK2176" s="95">
        <v>1109</v>
      </c>
      <c r="AL2176" s="95">
        <v>6875047</v>
      </c>
      <c r="AM2176" s="95">
        <v>338</v>
      </c>
      <c r="AN2176" s="95">
        <v>917460</v>
      </c>
      <c r="AO2176" s="95">
        <v>309</v>
      </c>
      <c r="AP2176" s="95">
        <v>1576681</v>
      </c>
      <c r="AQ2176" s="72">
        <v>377.35</v>
      </c>
      <c r="AR2176" s="72">
        <v>442.53</v>
      </c>
      <c r="AS2176" s="72">
        <v>819.88</v>
      </c>
      <c r="AT2176" s="95">
        <v>6529699</v>
      </c>
      <c r="AU2176" s="95">
        <v>7344303</v>
      </c>
      <c r="AV2176" s="95">
        <v>1442</v>
      </c>
      <c r="AW2176" s="95">
        <v>1383</v>
      </c>
      <c r="AX2176" s="72">
        <v>382.72</v>
      </c>
      <c r="AY2176" s="72">
        <v>454.57</v>
      </c>
      <c r="AZ2176" s="72">
        <v>837.29</v>
      </c>
      <c r="BA2176" s="95">
        <v>6856823</v>
      </c>
      <c r="BB2176" s="95">
        <v>7794930</v>
      </c>
      <c r="BC2176" s="95">
        <v>1493</v>
      </c>
      <c r="BD2176" s="95">
        <v>1429</v>
      </c>
      <c r="BE2176" s="72">
        <v>409.75</v>
      </c>
      <c r="BF2176" s="72">
        <v>451.2</v>
      </c>
      <c r="BG2176" s="72">
        <v>860.95</v>
      </c>
      <c r="BH2176" s="95">
        <v>7385406</v>
      </c>
      <c r="BI2176" s="95">
        <v>7753417</v>
      </c>
      <c r="BJ2176" s="95">
        <v>1502</v>
      </c>
      <c r="BK2176" s="95">
        <v>1432</v>
      </c>
      <c r="BL2176" s="72">
        <v>328.96</v>
      </c>
      <c r="BM2176" s="72">
        <v>470.73</v>
      </c>
      <c r="BN2176" s="72">
        <v>799.69</v>
      </c>
      <c r="BO2176" s="95">
        <v>5925296</v>
      </c>
      <c r="BP2176" s="95">
        <v>7998700</v>
      </c>
      <c r="BQ2176" s="95">
        <v>1501</v>
      </c>
      <c r="BR2176" s="95">
        <v>1416</v>
      </c>
      <c r="BS2176" s="72">
        <v>345.21</v>
      </c>
      <c r="BT2176" s="72">
        <v>496.69</v>
      </c>
      <c r="BU2176" s="72">
        <v>841.9</v>
      </c>
      <c r="BV2176" s="95">
        <v>6267645</v>
      </c>
      <c r="BW2176" s="95">
        <v>8451728</v>
      </c>
      <c r="BX2176" s="95">
        <v>1513</v>
      </c>
      <c r="BY2176" s="95">
        <v>1418</v>
      </c>
      <c r="BZ2176" s="95">
        <v>1414</v>
      </c>
      <c r="CA2176" s="95">
        <v>1462</v>
      </c>
      <c r="CB2176" s="95">
        <v>1468</v>
      </c>
      <c r="CC2176" s="95">
        <v>1461</v>
      </c>
      <c r="CD2176" s="95">
        <v>1467</v>
      </c>
      <c r="CE2176" s="72">
        <v>650.75523149000003</v>
      </c>
      <c r="CF2176" s="72">
        <v>676.59346364999999</v>
      </c>
      <c r="CG2176" s="72">
        <v>712.40329333</v>
      </c>
      <c r="CH2176" s="72">
        <v>716.50152150999998</v>
      </c>
      <c r="CI2176" s="72">
        <v>731.52548966999996</v>
      </c>
      <c r="CJ2176" s="96">
        <v>1.2598899868</v>
      </c>
      <c r="CK2176" s="96">
        <v>1.2375082601</v>
      </c>
      <c r="CL2176" s="96">
        <v>1.2085149073000001</v>
      </c>
      <c r="CM2176" s="96">
        <v>1.1161037010999999</v>
      </c>
      <c r="CN2176" s="96">
        <v>1.1508826581</v>
      </c>
      <c r="CO2176" s="96">
        <v>1.0188419302</v>
      </c>
      <c r="CP2176" s="96">
        <v>1.1724879663000001</v>
      </c>
      <c r="CQ2176" s="96">
        <v>0.99584056389999998</v>
      </c>
      <c r="CR2176" s="96">
        <v>1.1773850567999999</v>
      </c>
      <c r="CS2176" s="95">
        <v>1966</v>
      </c>
      <c r="CT2176" s="95">
        <v>1992</v>
      </c>
      <c r="CU2176" s="95">
        <v>1955</v>
      </c>
      <c r="CV2176" s="95">
        <v>1963</v>
      </c>
      <c r="CW2176" s="95">
        <v>1964</v>
      </c>
      <c r="CX2176" s="96">
        <v>0.97538153999999999</v>
      </c>
      <c r="CY2176" s="96">
        <v>0.99200176200000001</v>
      </c>
      <c r="CZ2176" s="96">
        <v>1.0467154700000001</v>
      </c>
      <c r="DA2176" s="96">
        <v>1.0544178820000001</v>
      </c>
      <c r="DB2176" s="96">
        <v>1.0262657479999999</v>
      </c>
      <c r="DC2176">
        <v>2013</v>
      </c>
      <c r="DD2176" s="6">
        <v>1415.6</v>
      </c>
      <c r="DE2176" s="96">
        <v>2.0638117999999999E-3</v>
      </c>
      <c r="DF2176" s="72">
        <v>902.35</v>
      </c>
      <c r="DG2176" s="96">
        <v>1</v>
      </c>
      <c r="DH2176" s="72">
        <v>902.35</v>
      </c>
      <c r="DI2176" s="72">
        <v>798.48253765000004</v>
      </c>
      <c r="DJ2176" s="96">
        <v>1</v>
      </c>
      <c r="DK2176" s="72">
        <v>902.35</v>
      </c>
      <c r="DL2176" s="96">
        <v>1</v>
      </c>
      <c r="DM2176" s="72">
        <v>902.35</v>
      </c>
      <c r="DN2176" s="96">
        <v>1</v>
      </c>
      <c r="DO2176" s="96">
        <v>5.8009999999999997E-3</v>
      </c>
      <c r="DP2176" s="72">
        <v>5.23</v>
      </c>
      <c r="DQ2176" s="72">
        <v>897.12</v>
      </c>
      <c r="DR2176" t="s">
        <v>1353</v>
      </c>
      <c r="DT2176" t="s">
        <v>1335</v>
      </c>
    </row>
    <row r="2177" spans="1:124" x14ac:dyDescent="0.3">
      <c r="A2177" t="s">
        <v>1354</v>
      </c>
      <c r="B2177">
        <v>37390</v>
      </c>
      <c r="C2177" s="95">
        <v>6496</v>
      </c>
      <c r="D2177" s="95">
        <v>30216087</v>
      </c>
      <c r="E2177" s="95">
        <v>6276</v>
      </c>
      <c r="F2177" s="95">
        <v>25040020</v>
      </c>
      <c r="G2177" s="95">
        <v>2149</v>
      </c>
      <c r="H2177" s="95">
        <v>6718989</v>
      </c>
      <c r="I2177" s="95">
        <v>1963</v>
      </c>
      <c r="J2177" s="95">
        <v>5976653</v>
      </c>
      <c r="K2177" s="95">
        <v>6535</v>
      </c>
      <c r="L2177" s="95">
        <v>27228925</v>
      </c>
      <c r="M2177" s="95">
        <v>6296</v>
      </c>
      <c r="N2177" s="95">
        <v>25770202</v>
      </c>
      <c r="O2177" s="95">
        <v>2263</v>
      </c>
      <c r="P2177" s="95">
        <v>6706137</v>
      </c>
      <c r="Q2177" s="95">
        <v>2043</v>
      </c>
      <c r="R2177" s="95">
        <v>6232834</v>
      </c>
      <c r="S2177" s="95">
        <v>6468</v>
      </c>
      <c r="T2177" s="95">
        <v>29598256</v>
      </c>
      <c r="U2177" s="95">
        <v>6205</v>
      </c>
      <c r="V2177" s="95">
        <v>27110136</v>
      </c>
      <c r="W2177" s="95">
        <v>2276</v>
      </c>
      <c r="X2177" s="95">
        <v>7153569</v>
      </c>
      <c r="Y2177" s="95">
        <v>2049</v>
      </c>
      <c r="Z2177" s="95">
        <v>7449045</v>
      </c>
      <c r="AA2177" s="95">
        <v>6509</v>
      </c>
      <c r="AB2177" s="95">
        <v>27732855</v>
      </c>
      <c r="AC2177" s="95">
        <v>6216</v>
      </c>
      <c r="AD2177" s="95">
        <v>28283418</v>
      </c>
      <c r="AE2177" s="95">
        <v>2322</v>
      </c>
      <c r="AF2177" s="95">
        <v>8916002</v>
      </c>
      <c r="AG2177" s="95">
        <v>2102</v>
      </c>
      <c r="AH2177" s="95">
        <v>8202931</v>
      </c>
      <c r="AI2177" s="95">
        <v>6700</v>
      </c>
      <c r="AJ2177" s="95">
        <v>28747336.829999998</v>
      </c>
      <c r="AK2177" s="95">
        <v>6352</v>
      </c>
      <c r="AL2177" s="95">
        <v>30150989.530000001</v>
      </c>
      <c r="AM2177" s="95">
        <v>2389</v>
      </c>
      <c r="AN2177" s="95">
        <v>8253624.9800000004</v>
      </c>
      <c r="AO2177" s="95">
        <v>2156</v>
      </c>
      <c r="AP2177" s="95">
        <v>9130443.7200000007</v>
      </c>
      <c r="AQ2177" s="72">
        <v>356.04</v>
      </c>
      <c r="AR2177" s="72">
        <v>313.72000000000003</v>
      </c>
      <c r="AS2177" s="72">
        <v>669.76</v>
      </c>
      <c r="AT2177" s="95">
        <v>36935076</v>
      </c>
      <c r="AU2177" s="95">
        <v>31016673</v>
      </c>
      <c r="AV2177" s="95">
        <v>8645</v>
      </c>
      <c r="AW2177" s="95">
        <v>8239</v>
      </c>
      <c r="AX2177" s="72">
        <v>321.43</v>
      </c>
      <c r="AY2177" s="72">
        <v>319.81</v>
      </c>
      <c r="AZ2177" s="72">
        <v>641.24</v>
      </c>
      <c r="BA2177" s="95">
        <v>33935062</v>
      </c>
      <c r="BB2177" s="95">
        <v>32003036</v>
      </c>
      <c r="BC2177" s="95">
        <v>8798</v>
      </c>
      <c r="BD2177" s="95">
        <v>8339</v>
      </c>
      <c r="BE2177" s="72">
        <v>350.26</v>
      </c>
      <c r="BF2177" s="72">
        <v>348.91</v>
      </c>
      <c r="BG2177" s="72">
        <v>699.17</v>
      </c>
      <c r="BH2177" s="95">
        <v>36751825</v>
      </c>
      <c r="BI2177" s="95">
        <v>34559181</v>
      </c>
      <c r="BJ2177" s="95">
        <v>8744</v>
      </c>
      <c r="BK2177" s="95">
        <v>8254</v>
      </c>
      <c r="BL2177" s="72">
        <v>345.84</v>
      </c>
      <c r="BM2177" s="72">
        <v>365.54</v>
      </c>
      <c r="BN2177" s="72">
        <v>711.38</v>
      </c>
      <c r="BO2177" s="95">
        <v>36648857</v>
      </c>
      <c r="BP2177" s="95">
        <v>36486349</v>
      </c>
      <c r="BQ2177" s="95">
        <v>8831</v>
      </c>
      <c r="BR2177" s="95">
        <v>8318</v>
      </c>
      <c r="BS2177" s="72">
        <v>339.25</v>
      </c>
      <c r="BT2177" s="72">
        <v>384.75</v>
      </c>
      <c r="BU2177" s="72">
        <v>724</v>
      </c>
      <c r="BV2177" s="95">
        <v>37000961.810000002</v>
      </c>
      <c r="BW2177" s="95">
        <v>39281433.25</v>
      </c>
      <c r="BX2177" s="95">
        <v>9089</v>
      </c>
      <c r="BY2177" s="95">
        <v>8508</v>
      </c>
      <c r="BZ2177" s="95">
        <v>8452</v>
      </c>
      <c r="CA2177" s="95">
        <v>8576</v>
      </c>
      <c r="CB2177" s="95">
        <v>8508</v>
      </c>
      <c r="CC2177" s="95">
        <v>8587</v>
      </c>
      <c r="CD2177" s="95">
        <v>8805</v>
      </c>
      <c r="CE2177" s="72">
        <v>650.75523149000003</v>
      </c>
      <c r="CF2177" s="72">
        <v>676.59346364999999</v>
      </c>
      <c r="CG2177" s="72">
        <v>712.40329333</v>
      </c>
      <c r="CH2177" s="72">
        <v>716.50152150999998</v>
      </c>
      <c r="CI2177" s="72">
        <v>731.52548966999996</v>
      </c>
      <c r="CJ2177" s="96">
        <v>1.0292041731999999</v>
      </c>
      <c r="CK2177" s="96">
        <v>0.9477478493</v>
      </c>
      <c r="CL2177" s="96">
        <v>0.98142443550000003</v>
      </c>
      <c r="CM2177" s="96">
        <v>0.99285204380000003</v>
      </c>
      <c r="CN2177" s="96">
        <v>0.98971260770000002</v>
      </c>
      <c r="CO2177" s="96">
        <v>0.98711374709999999</v>
      </c>
      <c r="CP2177" s="96">
        <v>1.0010885014999999</v>
      </c>
      <c r="CQ2177" s="96">
        <v>0.99584056389999998</v>
      </c>
      <c r="CR2177" s="96">
        <v>1.0052697137</v>
      </c>
      <c r="CS2177" s="95">
        <v>7530</v>
      </c>
      <c r="CT2177" s="95">
        <v>7547</v>
      </c>
      <c r="CU2177" s="95">
        <v>7539</v>
      </c>
      <c r="CV2177" s="95">
        <v>7562</v>
      </c>
      <c r="CW2177" s="95">
        <v>7831</v>
      </c>
      <c r="CX2177" s="96">
        <v>0.94120017899999997</v>
      </c>
      <c r="CY2177" s="96">
        <v>0.96710671000000004</v>
      </c>
      <c r="CZ2177" s="96">
        <v>0.99077079499999998</v>
      </c>
      <c r="DA2177" s="96">
        <v>1.013460552</v>
      </c>
      <c r="DB2177" s="96">
        <v>1.021581536</v>
      </c>
      <c r="DC2177">
        <v>2013</v>
      </c>
      <c r="DD2177" s="6">
        <v>8331.6</v>
      </c>
      <c r="DE2177" s="96">
        <v>1.907043E-3</v>
      </c>
      <c r="DF2177" s="72">
        <v>770.56</v>
      </c>
      <c r="DG2177" s="96">
        <v>1</v>
      </c>
      <c r="DH2177" s="72">
        <v>770.56</v>
      </c>
      <c r="DI2177" s="72">
        <v>763.22962814000005</v>
      </c>
      <c r="DJ2177" s="96">
        <v>1</v>
      </c>
      <c r="DK2177" s="72">
        <v>770.56</v>
      </c>
      <c r="DL2177" s="96">
        <v>1</v>
      </c>
      <c r="DM2177" s="72">
        <v>770.56</v>
      </c>
      <c r="DN2177" s="96">
        <v>1</v>
      </c>
      <c r="DO2177" s="96">
        <v>5.7920000000000003E-3</v>
      </c>
      <c r="DP2177" s="72">
        <v>4.46</v>
      </c>
      <c r="DQ2177" s="72">
        <v>766.1</v>
      </c>
      <c r="DR2177" t="s">
        <v>1354</v>
      </c>
      <c r="DT2177" t="s">
        <v>1335</v>
      </c>
    </row>
    <row r="2178" spans="1:124" x14ac:dyDescent="0.3">
      <c r="A2178" t="s">
        <v>132</v>
      </c>
      <c r="B2178">
        <v>37400</v>
      </c>
      <c r="C2178" s="95">
        <v>3933</v>
      </c>
      <c r="D2178" s="95">
        <v>18113023</v>
      </c>
      <c r="E2178" s="95">
        <v>3719</v>
      </c>
      <c r="F2178" s="95">
        <v>12639665</v>
      </c>
      <c r="G2178" s="95">
        <v>834</v>
      </c>
      <c r="H2178" s="95">
        <v>2901267</v>
      </c>
      <c r="I2178" s="95">
        <v>744</v>
      </c>
      <c r="J2178" s="95">
        <v>2731365</v>
      </c>
      <c r="K2178" s="95">
        <v>4020</v>
      </c>
      <c r="L2178" s="95">
        <v>17888848</v>
      </c>
      <c r="M2178" s="95">
        <v>3787</v>
      </c>
      <c r="N2178" s="95">
        <v>12781980</v>
      </c>
      <c r="O2178" s="95">
        <v>888</v>
      </c>
      <c r="P2178" s="95">
        <v>2654385</v>
      </c>
      <c r="Q2178" s="95">
        <v>788</v>
      </c>
      <c r="R2178" s="95">
        <v>2792773</v>
      </c>
      <c r="S2178" s="95">
        <v>3955</v>
      </c>
      <c r="T2178" s="95">
        <v>18617494</v>
      </c>
      <c r="U2178" s="95">
        <v>3700</v>
      </c>
      <c r="V2178" s="95">
        <v>14142999</v>
      </c>
      <c r="W2178" s="95">
        <v>919</v>
      </c>
      <c r="X2178" s="95">
        <v>3181046</v>
      </c>
      <c r="Y2178" s="95">
        <v>819</v>
      </c>
      <c r="Z2178" s="95">
        <v>3451485</v>
      </c>
      <c r="AA2178" s="95">
        <v>3938</v>
      </c>
      <c r="AB2178" s="95">
        <v>16282885</v>
      </c>
      <c r="AC2178" s="95">
        <v>3672</v>
      </c>
      <c r="AD2178" s="95">
        <v>15208705</v>
      </c>
      <c r="AE2178" s="95">
        <v>917</v>
      </c>
      <c r="AF2178" s="95">
        <v>3862476</v>
      </c>
      <c r="AG2178" s="95">
        <v>820</v>
      </c>
      <c r="AH2178" s="95">
        <v>3832454</v>
      </c>
      <c r="AI2178" s="95">
        <v>3964</v>
      </c>
      <c r="AJ2178" s="95">
        <v>15387703.960000001</v>
      </c>
      <c r="AK2178" s="95">
        <v>3684</v>
      </c>
      <c r="AL2178" s="95">
        <v>16284998.689999999</v>
      </c>
      <c r="AM2178" s="95">
        <v>926</v>
      </c>
      <c r="AN2178" s="95">
        <v>3600321</v>
      </c>
      <c r="AO2178" s="95">
        <v>827</v>
      </c>
      <c r="AP2178" s="95">
        <v>4174081.09</v>
      </c>
      <c r="AQ2178" s="72">
        <v>367.36</v>
      </c>
      <c r="AR2178" s="72">
        <v>287.01</v>
      </c>
      <c r="AS2178" s="72">
        <v>654.37</v>
      </c>
      <c r="AT2178" s="95">
        <v>21014290</v>
      </c>
      <c r="AU2178" s="95">
        <v>15371030</v>
      </c>
      <c r="AV2178" s="95">
        <v>4767</v>
      </c>
      <c r="AW2178" s="95">
        <v>4463</v>
      </c>
      <c r="AX2178" s="72">
        <v>348.81</v>
      </c>
      <c r="AY2178" s="72">
        <v>283.69</v>
      </c>
      <c r="AZ2178" s="72">
        <v>632.5</v>
      </c>
      <c r="BA2178" s="95">
        <v>20543233</v>
      </c>
      <c r="BB2178" s="95">
        <v>15574753</v>
      </c>
      <c r="BC2178" s="95">
        <v>4908</v>
      </c>
      <c r="BD2178" s="95">
        <v>4575</v>
      </c>
      <c r="BE2178" s="72">
        <v>372.7</v>
      </c>
      <c r="BF2178" s="72">
        <v>324.45</v>
      </c>
      <c r="BG2178" s="72">
        <v>697.15</v>
      </c>
      <c r="BH2178" s="95">
        <v>21798540</v>
      </c>
      <c r="BI2178" s="95">
        <v>17594484</v>
      </c>
      <c r="BJ2178" s="95">
        <v>4874</v>
      </c>
      <c r="BK2178" s="95">
        <v>4519</v>
      </c>
      <c r="BL2178" s="72">
        <v>345.78</v>
      </c>
      <c r="BM2178" s="72">
        <v>353.24</v>
      </c>
      <c r="BN2178" s="72">
        <v>699.02</v>
      </c>
      <c r="BO2178" s="95">
        <v>20145361</v>
      </c>
      <c r="BP2178" s="95">
        <v>19041159</v>
      </c>
      <c r="BQ2178" s="95">
        <v>4855</v>
      </c>
      <c r="BR2178" s="95">
        <v>4492</v>
      </c>
      <c r="BS2178" s="72">
        <v>323.58999999999997</v>
      </c>
      <c r="BT2178" s="72">
        <v>377.95</v>
      </c>
      <c r="BU2178" s="72">
        <v>701.54</v>
      </c>
      <c r="BV2178" s="95">
        <v>18988024.960000001</v>
      </c>
      <c r="BW2178" s="95">
        <v>20459079.780000001</v>
      </c>
      <c r="BX2178" s="95">
        <v>4890</v>
      </c>
      <c r="BY2178" s="95">
        <v>4511</v>
      </c>
      <c r="BZ2178" s="95">
        <v>4622</v>
      </c>
      <c r="CA2178" s="95">
        <v>4747</v>
      </c>
      <c r="CB2178" s="95">
        <v>4703</v>
      </c>
      <c r="CC2178" s="95">
        <v>4683</v>
      </c>
      <c r="CD2178" s="95">
        <v>4705</v>
      </c>
      <c r="CE2178" s="72">
        <v>650.75523149000003</v>
      </c>
      <c r="CF2178" s="72">
        <v>676.59346364999999</v>
      </c>
      <c r="CG2178" s="72">
        <v>712.40329333</v>
      </c>
      <c r="CH2178" s="72">
        <v>716.50152150999998</v>
      </c>
      <c r="CI2178" s="72">
        <v>731.52548966999996</v>
      </c>
      <c r="CJ2178" s="96">
        <v>1.0055547282999999</v>
      </c>
      <c r="CK2178" s="96">
        <v>0.93483019570000003</v>
      </c>
      <c r="CL2178" s="96">
        <v>0.97858896289999997</v>
      </c>
      <c r="CM2178" s="96">
        <v>0.97560155699999995</v>
      </c>
      <c r="CN2178" s="96">
        <v>0.95900964479999995</v>
      </c>
      <c r="CO2178" s="96">
        <v>0.89948816850000002</v>
      </c>
      <c r="CP2178" s="96">
        <v>1.0791882001999999</v>
      </c>
      <c r="CQ2178" s="96">
        <v>0.99584056389999998</v>
      </c>
      <c r="CR2178" s="96">
        <v>1.0836956088</v>
      </c>
      <c r="CS2178" s="95">
        <v>4599</v>
      </c>
      <c r="CT2178" s="95">
        <v>4771</v>
      </c>
      <c r="CU2178" s="95">
        <v>4756</v>
      </c>
      <c r="CV2178" s="95">
        <v>4738</v>
      </c>
      <c r="CW2178" s="95">
        <v>4724</v>
      </c>
      <c r="CX2178" s="96">
        <v>0.88149552499999995</v>
      </c>
      <c r="CY2178" s="96">
        <v>0.88125693000000005</v>
      </c>
      <c r="CZ2178" s="96">
        <v>0.90517508099999999</v>
      </c>
      <c r="DA2178" s="96">
        <v>0.91651296800000004</v>
      </c>
      <c r="DB2178" s="96">
        <v>0.912616651</v>
      </c>
      <c r="DC2178">
        <v>2013</v>
      </c>
      <c r="DD2178" s="6">
        <v>4512</v>
      </c>
      <c r="DE2178" s="96">
        <v>2.1901122999999998E-3</v>
      </c>
      <c r="DF2178" s="72">
        <v>830.44</v>
      </c>
      <c r="DG2178" s="96">
        <v>1</v>
      </c>
      <c r="DH2178" s="72">
        <v>830.44</v>
      </c>
      <c r="DI2178" s="72">
        <v>815.57040460999997</v>
      </c>
      <c r="DJ2178" s="96">
        <v>1</v>
      </c>
      <c r="DK2178" s="72">
        <v>830.44</v>
      </c>
      <c r="DL2178" s="96">
        <v>1</v>
      </c>
      <c r="DM2178" s="72">
        <v>830.44</v>
      </c>
      <c r="DN2178" s="96">
        <v>1</v>
      </c>
      <c r="DO2178" s="96">
        <v>6.4060000000000002E-3</v>
      </c>
      <c r="DP2178" s="72">
        <v>5.32</v>
      </c>
      <c r="DQ2178" s="72">
        <v>825.12</v>
      </c>
      <c r="DR2178" t="s">
        <v>132</v>
      </c>
      <c r="DT2178" t="s">
        <v>1335</v>
      </c>
    </row>
    <row r="2179" spans="1:124" x14ac:dyDescent="0.3">
      <c r="A2179" t="s">
        <v>134</v>
      </c>
      <c r="B2179">
        <v>37410</v>
      </c>
      <c r="C2179" s="95">
        <v>3268</v>
      </c>
      <c r="D2179" s="95">
        <v>13814409</v>
      </c>
      <c r="E2179" s="95">
        <v>3113</v>
      </c>
      <c r="F2179" s="95">
        <v>10762277</v>
      </c>
      <c r="G2179" s="95">
        <v>615</v>
      </c>
      <c r="H2179" s="95">
        <v>2023733</v>
      </c>
      <c r="I2179" s="95">
        <v>563</v>
      </c>
      <c r="J2179" s="95">
        <v>1670906</v>
      </c>
      <c r="K2179" s="95">
        <v>3293</v>
      </c>
      <c r="L2179" s="95">
        <v>12981772</v>
      </c>
      <c r="M2179" s="95">
        <v>3124</v>
      </c>
      <c r="N2179" s="95">
        <v>10474619</v>
      </c>
      <c r="O2179" s="95">
        <v>667</v>
      </c>
      <c r="P2179" s="95">
        <v>2229417</v>
      </c>
      <c r="Q2179" s="95">
        <v>603</v>
      </c>
      <c r="R2179" s="95">
        <v>1792671</v>
      </c>
      <c r="S2179" s="95">
        <v>3262</v>
      </c>
      <c r="T2179" s="95">
        <v>13117401</v>
      </c>
      <c r="U2179" s="95">
        <v>3068</v>
      </c>
      <c r="V2179" s="95">
        <v>11713981</v>
      </c>
      <c r="W2179" s="95">
        <v>670</v>
      </c>
      <c r="X2179" s="95">
        <v>2362734</v>
      </c>
      <c r="Y2179" s="95">
        <v>602</v>
      </c>
      <c r="Z2179" s="95">
        <v>1867715</v>
      </c>
      <c r="AA2179" s="95">
        <v>3296</v>
      </c>
      <c r="AB2179" s="95">
        <v>13494595</v>
      </c>
      <c r="AC2179" s="95">
        <v>3080</v>
      </c>
      <c r="AD2179" s="95">
        <v>12543357</v>
      </c>
      <c r="AE2179" s="95">
        <v>687</v>
      </c>
      <c r="AF2179" s="95">
        <v>2783443</v>
      </c>
      <c r="AG2179" s="95">
        <v>621</v>
      </c>
      <c r="AH2179" s="95">
        <v>2493427</v>
      </c>
      <c r="AI2179" s="95">
        <v>3313</v>
      </c>
      <c r="AJ2179" s="95">
        <v>13747553.119999999</v>
      </c>
      <c r="AK2179" s="95">
        <v>3088</v>
      </c>
      <c r="AL2179" s="95">
        <v>12940388.630000001</v>
      </c>
      <c r="AM2179" s="95">
        <v>689</v>
      </c>
      <c r="AN2179" s="95">
        <v>2554523</v>
      </c>
      <c r="AO2179" s="95">
        <v>612</v>
      </c>
      <c r="AP2179" s="95">
        <v>2789108</v>
      </c>
      <c r="AQ2179" s="72">
        <v>339.9</v>
      </c>
      <c r="AR2179" s="72">
        <v>281.85000000000002</v>
      </c>
      <c r="AS2179" s="72">
        <v>621.75</v>
      </c>
      <c r="AT2179" s="95">
        <v>15838142</v>
      </c>
      <c r="AU2179" s="95">
        <v>12433183</v>
      </c>
      <c r="AV2179" s="95">
        <v>3883</v>
      </c>
      <c r="AW2179" s="95">
        <v>3676</v>
      </c>
      <c r="AX2179" s="72">
        <v>320.10000000000002</v>
      </c>
      <c r="AY2179" s="72">
        <v>274.29000000000002</v>
      </c>
      <c r="AZ2179" s="72">
        <v>594.39</v>
      </c>
      <c r="BA2179" s="95">
        <v>15211189</v>
      </c>
      <c r="BB2179" s="95">
        <v>12267290</v>
      </c>
      <c r="BC2179" s="95">
        <v>3960</v>
      </c>
      <c r="BD2179" s="95">
        <v>3727</v>
      </c>
      <c r="BE2179" s="72">
        <v>328.08</v>
      </c>
      <c r="BF2179" s="72">
        <v>308.39</v>
      </c>
      <c r="BG2179" s="72">
        <v>636.47</v>
      </c>
      <c r="BH2179" s="95">
        <v>15480135</v>
      </c>
      <c r="BI2179" s="95">
        <v>13581696</v>
      </c>
      <c r="BJ2179" s="95">
        <v>3932</v>
      </c>
      <c r="BK2179" s="95">
        <v>3670</v>
      </c>
      <c r="BL2179" s="72">
        <v>340.57</v>
      </c>
      <c r="BM2179" s="72">
        <v>338.57</v>
      </c>
      <c r="BN2179" s="72">
        <v>679.14</v>
      </c>
      <c r="BO2179" s="95">
        <v>16278038</v>
      </c>
      <c r="BP2179" s="95">
        <v>15036784</v>
      </c>
      <c r="BQ2179" s="95">
        <v>3983</v>
      </c>
      <c r="BR2179" s="95">
        <v>3701</v>
      </c>
      <c r="BS2179" s="72">
        <v>339.46</v>
      </c>
      <c r="BT2179" s="72">
        <v>354.27</v>
      </c>
      <c r="BU2179" s="72">
        <v>693.73</v>
      </c>
      <c r="BV2179" s="95">
        <v>16302076.119999999</v>
      </c>
      <c r="BW2179" s="95">
        <v>15729496.630000001</v>
      </c>
      <c r="BX2179" s="95">
        <v>4002</v>
      </c>
      <c r="BY2179" s="95">
        <v>3700</v>
      </c>
      <c r="BZ2179" s="95">
        <v>3784</v>
      </c>
      <c r="CA2179" s="95">
        <v>3848</v>
      </c>
      <c r="CB2179" s="95">
        <v>3806</v>
      </c>
      <c r="CC2179" s="95">
        <v>3849</v>
      </c>
      <c r="CD2179" s="95">
        <v>3854</v>
      </c>
      <c r="CE2179" s="72">
        <v>650.75523149000003</v>
      </c>
      <c r="CF2179" s="72">
        <v>676.59346364999999</v>
      </c>
      <c r="CG2179" s="72">
        <v>712.40329333</v>
      </c>
      <c r="CH2179" s="72">
        <v>716.50152150999998</v>
      </c>
      <c r="CI2179" s="72">
        <v>731.52548966999996</v>
      </c>
      <c r="CJ2179" s="96">
        <v>0.95542835449999997</v>
      </c>
      <c r="CK2179" s="96">
        <v>0.87850390509999998</v>
      </c>
      <c r="CL2179" s="96">
        <v>0.89341248979999999</v>
      </c>
      <c r="CM2179" s="96">
        <v>0.94785562850000005</v>
      </c>
      <c r="CN2179" s="96">
        <v>0.94833332510000001</v>
      </c>
      <c r="CO2179" s="96">
        <v>0.88762132149999995</v>
      </c>
      <c r="CP2179" s="96">
        <v>1.0417806761999999</v>
      </c>
      <c r="CQ2179" s="96">
        <v>0.99584056389999998</v>
      </c>
      <c r="CR2179" s="96">
        <v>1.046131846</v>
      </c>
      <c r="CS2179" s="95">
        <v>4409</v>
      </c>
      <c r="CT2179" s="95">
        <v>4609</v>
      </c>
      <c r="CU2179" s="95">
        <v>4593</v>
      </c>
      <c r="CV2179" s="95">
        <v>4692</v>
      </c>
      <c r="CW2179" s="95">
        <v>4781</v>
      </c>
      <c r="CX2179" s="96">
        <v>0.87443163400000001</v>
      </c>
      <c r="CY2179" s="96">
        <v>0.87436589600000003</v>
      </c>
      <c r="CZ2179" s="96">
        <v>0.89470973799999998</v>
      </c>
      <c r="DA2179" s="96">
        <v>0.89074832000000004</v>
      </c>
      <c r="DB2179" s="96">
        <v>0.902684826</v>
      </c>
      <c r="DC2179">
        <v>2013</v>
      </c>
      <c r="DD2179" s="6">
        <v>3694.8</v>
      </c>
      <c r="DE2179" s="96">
        <v>1.8438689999999999E-3</v>
      </c>
      <c r="DF2179" s="72">
        <v>801.94</v>
      </c>
      <c r="DG2179" s="96">
        <v>1</v>
      </c>
      <c r="DH2179" s="72">
        <v>801.94</v>
      </c>
      <c r="DI2179" s="72">
        <v>815.57040460999997</v>
      </c>
      <c r="DJ2179" s="96">
        <v>1</v>
      </c>
      <c r="DK2179" s="72">
        <v>801.94</v>
      </c>
      <c r="DL2179" s="96">
        <v>1</v>
      </c>
      <c r="DM2179" s="72">
        <v>801.94</v>
      </c>
      <c r="DN2179" s="96">
        <v>1</v>
      </c>
      <c r="DO2179" s="96">
        <v>5.4949999999999999E-3</v>
      </c>
      <c r="DP2179" s="72">
        <v>4.41</v>
      </c>
      <c r="DQ2179" s="72">
        <v>797.53</v>
      </c>
      <c r="DR2179" t="s">
        <v>134</v>
      </c>
      <c r="DT2179" t="s">
        <v>1335</v>
      </c>
    </row>
    <row r="2180" spans="1:124" x14ac:dyDescent="0.3">
      <c r="A2180" t="s">
        <v>1355</v>
      </c>
      <c r="B2180">
        <v>37420</v>
      </c>
      <c r="C2180" s="95">
        <v>1295</v>
      </c>
      <c r="D2180" s="95">
        <v>6088316</v>
      </c>
      <c r="E2180" s="95">
        <v>1272</v>
      </c>
      <c r="F2180" s="95">
        <v>4726610</v>
      </c>
      <c r="G2180" s="95">
        <v>287</v>
      </c>
      <c r="H2180" s="95">
        <v>1042375</v>
      </c>
      <c r="I2180" s="95">
        <v>254</v>
      </c>
      <c r="J2180" s="95">
        <v>874233</v>
      </c>
      <c r="K2180" s="95">
        <v>1351</v>
      </c>
      <c r="L2180" s="95">
        <v>6067517</v>
      </c>
      <c r="M2180" s="95">
        <v>1321</v>
      </c>
      <c r="N2180" s="95">
        <v>5209085</v>
      </c>
      <c r="O2180" s="95">
        <v>300</v>
      </c>
      <c r="P2180" s="95">
        <v>969762</v>
      </c>
      <c r="Q2180" s="95">
        <v>264</v>
      </c>
      <c r="R2180" s="95">
        <v>961079</v>
      </c>
      <c r="S2180" s="95">
        <v>1364</v>
      </c>
      <c r="T2180" s="95">
        <v>6059846</v>
      </c>
      <c r="U2180" s="95">
        <v>1330</v>
      </c>
      <c r="V2180" s="95">
        <v>5954201</v>
      </c>
      <c r="W2180" s="95">
        <v>313</v>
      </c>
      <c r="X2180" s="95">
        <v>1046830</v>
      </c>
      <c r="Y2180" s="95">
        <v>278</v>
      </c>
      <c r="Z2180" s="95">
        <v>1090852</v>
      </c>
      <c r="AA2180" s="95">
        <v>1381</v>
      </c>
      <c r="AB2180" s="95">
        <v>7087763</v>
      </c>
      <c r="AC2180" s="95">
        <v>1339</v>
      </c>
      <c r="AD2180" s="95">
        <v>6292971</v>
      </c>
      <c r="AE2180" s="95">
        <v>302</v>
      </c>
      <c r="AF2180" s="95">
        <v>1163395</v>
      </c>
      <c r="AG2180" s="95">
        <v>268</v>
      </c>
      <c r="AH2180" s="95">
        <v>1294278</v>
      </c>
      <c r="AI2180" s="95">
        <v>1394</v>
      </c>
      <c r="AJ2180" s="95">
        <v>8028706.6900000004</v>
      </c>
      <c r="AK2180" s="95">
        <v>1343</v>
      </c>
      <c r="AL2180" s="95">
        <v>6658509.8399999999</v>
      </c>
      <c r="AM2180" s="95">
        <v>305</v>
      </c>
      <c r="AN2180" s="95">
        <v>1303716</v>
      </c>
      <c r="AO2180" s="95">
        <v>270</v>
      </c>
      <c r="AP2180" s="95">
        <v>1313390</v>
      </c>
      <c r="AQ2180" s="72">
        <v>375.62</v>
      </c>
      <c r="AR2180" s="72">
        <v>305.86</v>
      </c>
      <c r="AS2180" s="72">
        <v>681.48</v>
      </c>
      <c r="AT2180" s="95">
        <v>7130691</v>
      </c>
      <c r="AU2180" s="95">
        <v>5600843</v>
      </c>
      <c r="AV2180" s="95">
        <v>1582</v>
      </c>
      <c r="AW2180" s="95">
        <v>1526</v>
      </c>
      <c r="AX2180" s="72">
        <v>355.2</v>
      </c>
      <c r="AY2180" s="72">
        <v>324.39999999999998</v>
      </c>
      <c r="AZ2180" s="72">
        <v>679.6</v>
      </c>
      <c r="BA2180" s="95">
        <v>7037279</v>
      </c>
      <c r="BB2180" s="95">
        <v>6170164</v>
      </c>
      <c r="BC2180" s="95">
        <v>1651</v>
      </c>
      <c r="BD2180" s="95">
        <v>1585</v>
      </c>
      <c r="BE2180" s="72">
        <v>353.14</v>
      </c>
      <c r="BF2180" s="72">
        <v>365.1</v>
      </c>
      <c r="BG2180" s="72">
        <v>718.24</v>
      </c>
      <c r="BH2180" s="95">
        <v>7106676</v>
      </c>
      <c r="BI2180" s="95">
        <v>7045053</v>
      </c>
      <c r="BJ2180" s="95">
        <v>1677</v>
      </c>
      <c r="BK2180" s="95">
        <v>1608</v>
      </c>
      <c r="BL2180" s="72">
        <v>408.55</v>
      </c>
      <c r="BM2180" s="72">
        <v>393.45</v>
      </c>
      <c r="BN2180" s="72">
        <v>802</v>
      </c>
      <c r="BO2180" s="95">
        <v>8251158</v>
      </c>
      <c r="BP2180" s="95">
        <v>7587249</v>
      </c>
      <c r="BQ2180" s="95">
        <v>1683</v>
      </c>
      <c r="BR2180" s="95">
        <v>1607</v>
      </c>
      <c r="BS2180" s="72">
        <v>457.74</v>
      </c>
      <c r="BT2180" s="72">
        <v>411.86</v>
      </c>
      <c r="BU2180" s="72">
        <v>869.6</v>
      </c>
      <c r="BV2180" s="95">
        <v>9332422.6899999995</v>
      </c>
      <c r="BW2180" s="95">
        <v>7971899.8399999999</v>
      </c>
      <c r="BX2180" s="95">
        <v>1699</v>
      </c>
      <c r="BY2180" s="95">
        <v>1613</v>
      </c>
      <c r="BZ2180" s="95">
        <v>1555</v>
      </c>
      <c r="CA2180" s="95">
        <v>1619</v>
      </c>
      <c r="CB2180" s="95">
        <v>1644</v>
      </c>
      <c r="CC2180" s="95">
        <v>1647</v>
      </c>
      <c r="CD2180" s="95">
        <v>1657</v>
      </c>
      <c r="CE2180" s="72">
        <v>650.75523149000003</v>
      </c>
      <c r="CF2180" s="72">
        <v>676.59346364999999</v>
      </c>
      <c r="CG2180" s="72">
        <v>712.40329333</v>
      </c>
      <c r="CH2180" s="72">
        <v>716.50152150999998</v>
      </c>
      <c r="CI2180" s="72">
        <v>731.52548966999996</v>
      </c>
      <c r="CJ2180" s="96">
        <v>1.0472140168999999</v>
      </c>
      <c r="CK2180" s="96">
        <v>1.0044436378999999</v>
      </c>
      <c r="CL2180" s="96">
        <v>1.0081929810000001</v>
      </c>
      <c r="CM2180" s="96">
        <v>1.1193276997999999</v>
      </c>
      <c r="CN2180" s="96">
        <v>1.1887487344000001</v>
      </c>
      <c r="CO2180" s="96">
        <v>0.87707352760000001</v>
      </c>
      <c r="CP2180" s="96">
        <v>1.2240540619</v>
      </c>
      <c r="CQ2180" s="96">
        <v>0.99584056389999998</v>
      </c>
      <c r="CR2180" s="96">
        <v>1.2291665267</v>
      </c>
      <c r="CS2180" s="95">
        <v>1568</v>
      </c>
      <c r="CT2180" s="95">
        <v>1638</v>
      </c>
      <c r="CU2180" s="95">
        <v>1696</v>
      </c>
      <c r="CV2180" s="95">
        <v>1705</v>
      </c>
      <c r="CW2180" s="95">
        <v>1712</v>
      </c>
      <c r="CX2180" s="96">
        <v>0.85047159400000005</v>
      </c>
      <c r="CY2180" s="96">
        <v>0.85452418900000005</v>
      </c>
      <c r="CZ2180" s="96">
        <v>0.88941215500000004</v>
      </c>
      <c r="DA2180" s="96">
        <v>0.88388828399999997</v>
      </c>
      <c r="DB2180" s="96">
        <v>0.90400236899999997</v>
      </c>
      <c r="DC2180">
        <v>2013</v>
      </c>
      <c r="DD2180" s="6">
        <v>1587.8</v>
      </c>
      <c r="DE2180" s="96">
        <v>7.8723599999999997E-4</v>
      </c>
      <c r="DF2180" s="72">
        <v>943.24</v>
      </c>
      <c r="DG2180" s="96">
        <v>1</v>
      </c>
      <c r="DH2180" s="72">
        <v>943.24</v>
      </c>
      <c r="DI2180" s="72">
        <v>798.48253765000004</v>
      </c>
      <c r="DJ2180" s="96">
        <v>1</v>
      </c>
      <c r="DK2180" s="72">
        <v>943.24</v>
      </c>
      <c r="DL2180" s="96">
        <v>1</v>
      </c>
      <c r="DM2180" s="72">
        <v>943.24</v>
      </c>
      <c r="DN2180" s="96">
        <v>1</v>
      </c>
      <c r="DO2180" s="96">
        <v>2.5089999999999999E-3</v>
      </c>
      <c r="DP2180" s="72">
        <v>2.37</v>
      </c>
      <c r="DQ2180" s="72">
        <v>940.87</v>
      </c>
      <c r="DR2180" t="s">
        <v>1355</v>
      </c>
      <c r="DT2180" t="s">
        <v>1335</v>
      </c>
    </row>
    <row r="2181" spans="1:124" x14ac:dyDescent="0.3">
      <c r="A2181" t="s">
        <v>1356</v>
      </c>
      <c r="B2181">
        <v>37430</v>
      </c>
      <c r="C2181" s="95">
        <v>3900</v>
      </c>
      <c r="D2181" s="95">
        <v>18557784</v>
      </c>
      <c r="E2181" s="95">
        <v>3730</v>
      </c>
      <c r="F2181" s="95">
        <v>13529729</v>
      </c>
      <c r="G2181" s="95">
        <v>710</v>
      </c>
      <c r="H2181" s="95">
        <v>2916402</v>
      </c>
      <c r="I2181" s="95">
        <v>625</v>
      </c>
      <c r="J2181" s="95">
        <v>2666331</v>
      </c>
      <c r="K2181" s="95">
        <v>4008</v>
      </c>
      <c r="L2181" s="95">
        <v>17781391</v>
      </c>
      <c r="M2181" s="95">
        <v>3809</v>
      </c>
      <c r="N2181" s="95">
        <v>14241460</v>
      </c>
      <c r="O2181" s="95">
        <v>766</v>
      </c>
      <c r="P2181" s="95">
        <v>2098890</v>
      </c>
      <c r="Q2181" s="95">
        <v>680</v>
      </c>
      <c r="R2181" s="95">
        <v>2880373</v>
      </c>
      <c r="S2181" s="95">
        <v>4169</v>
      </c>
      <c r="T2181" s="95">
        <v>17372244</v>
      </c>
      <c r="U2181" s="95">
        <v>3935</v>
      </c>
      <c r="V2181" s="95">
        <v>15213758</v>
      </c>
      <c r="W2181" s="95">
        <v>795</v>
      </c>
      <c r="X2181" s="95">
        <v>2144385</v>
      </c>
      <c r="Y2181" s="95">
        <v>689</v>
      </c>
      <c r="Z2181" s="95">
        <v>3355591</v>
      </c>
      <c r="AA2181" s="95">
        <v>4252</v>
      </c>
      <c r="AB2181" s="95">
        <v>18216361</v>
      </c>
      <c r="AC2181" s="95">
        <v>3997</v>
      </c>
      <c r="AD2181" s="95">
        <v>18212713</v>
      </c>
      <c r="AE2181" s="95">
        <v>815</v>
      </c>
      <c r="AF2181" s="95">
        <v>2815980</v>
      </c>
      <c r="AG2181" s="95">
        <v>707</v>
      </c>
      <c r="AH2181" s="95">
        <v>2898398</v>
      </c>
      <c r="AI2181" s="95">
        <v>4428</v>
      </c>
      <c r="AJ2181" s="95">
        <v>17527369.5</v>
      </c>
      <c r="AK2181" s="95">
        <v>4154</v>
      </c>
      <c r="AL2181" s="95">
        <v>18399204.719999999</v>
      </c>
      <c r="AM2181" s="95">
        <v>822</v>
      </c>
      <c r="AN2181" s="95">
        <v>2752025</v>
      </c>
      <c r="AO2181" s="95">
        <v>728</v>
      </c>
      <c r="AP2181" s="95">
        <v>3358658</v>
      </c>
      <c r="AQ2181" s="72">
        <v>388.18</v>
      </c>
      <c r="AR2181" s="72">
        <v>309.91000000000003</v>
      </c>
      <c r="AS2181" s="72">
        <v>698.09</v>
      </c>
      <c r="AT2181" s="95">
        <v>21474186</v>
      </c>
      <c r="AU2181" s="95">
        <v>16196060</v>
      </c>
      <c r="AV2181" s="95">
        <v>4610</v>
      </c>
      <c r="AW2181" s="95">
        <v>4355</v>
      </c>
      <c r="AX2181" s="72">
        <v>347.02</v>
      </c>
      <c r="AY2181" s="72">
        <v>317.85000000000002</v>
      </c>
      <c r="AZ2181" s="72">
        <v>664.87</v>
      </c>
      <c r="BA2181" s="95">
        <v>19880281</v>
      </c>
      <c r="BB2181" s="95">
        <v>17121833</v>
      </c>
      <c r="BC2181" s="95">
        <v>4774</v>
      </c>
      <c r="BD2181" s="95">
        <v>4489</v>
      </c>
      <c r="BE2181" s="72">
        <v>327.64</v>
      </c>
      <c r="BF2181" s="72">
        <v>334.66</v>
      </c>
      <c r="BG2181" s="72">
        <v>662.3</v>
      </c>
      <c r="BH2181" s="95">
        <v>19516629</v>
      </c>
      <c r="BI2181" s="95">
        <v>18569349</v>
      </c>
      <c r="BJ2181" s="95">
        <v>4964</v>
      </c>
      <c r="BK2181" s="95">
        <v>4624</v>
      </c>
      <c r="BL2181" s="72">
        <v>345.9</v>
      </c>
      <c r="BM2181" s="72">
        <v>373.99</v>
      </c>
      <c r="BN2181" s="72">
        <v>719.89</v>
      </c>
      <c r="BO2181" s="95">
        <v>21032341</v>
      </c>
      <c r="BP2181" s="95">
        <v>21111111</v>
      </c>
      <c r="BQ2181" s="95">
        <v>5067</v>
      </c>
      <c r="BR2181" s="95">
        <v>4704</v>
      </c>
      <c r="BS2181" s="72">
        <v>321.89999999999998</v>
      </c>
      <c r="BT2181" s="72">
        <v>371.4</v>
      </c>
      <c r="BU2181" s="72">
        <v>693.3</v>
      </c>
      <c r="BV2181" s="95">
        <v>20279394.5</v>
      </c>
      <c r="BW2181" s="95">
        <v>21757862.719999999</v>
      </c>
      <c r="BX2181" s="95">
        <v>5250</v>
      </c>
      <c r="BY2181" s="95">
        <v>4882</v>
      </c>
      <c r="BZ2181" s="95">
        <v>4488</v>
      </c>
      <c r="CA2181" s="95">
        <v>4636</v>
      </c>
      <c r="CB2181" s="95">
        <v>4800</v>
      </c>
      <c r="CC2181" s="95">
        <v>4895</v>
      </c>
      <c r="CD2181" s="95">
        <v>5070</v>
      </c>
      <c r="CE2181" s="72">
        <v>650.75523149000003</v>
      </c>
      <c r="CF2181" s="72">
        <v>676.59346364999999</v>
      </c>
      <c r="CG2181" s="72">
        <v>712.40329333</v>
      </c>
      <c r="CH2181" s="72">
        <v>716.50152150999998</v>
      </c>
      <c r="CI2181" s="72">
        <v>731.52548966999996</v>
      </c>
      <c r="CJ2181" s="96">
        <v>1.0727382067</v>
      </c>
      <c r="CK2181" s="96">
        <v>0.98267280980000005</v>
      </c>
      <c r="CL2181" s="96">
        <v>0.92967004249999996</v>
      </c>
      <c r="CM2181" s="96">
        <v>1.0047291993</v>
      </c>
      <c r="CN2181" s="96">
        <v>0.94774551230000004</v>
      </c>
      <c r="CO2181" s="96">
        <v>0.88090420039999995</v>
      </c>
      <c r="CP2181" s="96">
        <v>1.1210199176</v>
      </c>
      <c r="CQ2181" s="96">
        <v>0.99584056389999998</v>
      </c>
      <c r="CR2181" s="96">
        <v>1.1257020432</v>
      </c>
      <c r="CS2181" s="95">
        <v>4009</v>
      </c>
      <c r="CT2181" s="95">
        <v>4160</v>
      </c>
      <c r="CU2181" s="95">
        <v>4272</v>
      </c>
      <c r="CV2181" s="95">
        <v>4434</v>
      </c>
      <c r="CW2181" s="95">
        <v>4551</v>
      </c>
      <c r="CX2181" s="96">
        <v>0.86228105799999999</v>
      </c>
      <c r="CY2181" s="96">
        <v>0.86075187099999995</v>
      </c>
      <c r="CZ2181" s="96">
        <v>0.87946367599999997</v>
      </c>
      <c r="DA2181" s="96">
        <v>0.88112771999999995</v>
      </c>
      <c r="DB2181" s="96">
        <v>0.91686480299999995</v>
      </c>
      <c r="DC2181">
        <v>2013</v>
      </c>
      <c r="DD2181" s="6">
        <v>4610.8</v>
      </c>
      <c r="DE2181" s="96">
        <v>2.3603036E-3</v>
      </c>
      <c r="DF2181" s="72">
        <v>862.49</v>
      </c>
      <c r="DG2181" s="96">
        <v>1</v>
      </c>
      <c r="DH2181" s="72">
        <v>862.49</v>
      </c>
      <c r="DI2181" s="72">
        <v>815.57040460999997</v>
      </c>
      <c r="DJ2181" s="96">
        <v>1</v>
      </c>
      <c r="DK2181" s="72">
        <v>862.49</v>
      </c>
      <c r="DL2181" s="96">
        <v>1</v>
      </c>
      <c r="DM2181" s="72">
        <v>862.49</v>
      </c>
      <c r="DN2181" s="96">
        <v>1</v>
      </c>
      <c r="DO2181" s="96">
        <v>6.398E-3</v>
      </c>
      <c r="DP2181" s="72">
        <v>5.52</v>
      </c>
      <c r="DQ2181" s="72">
        <v>856.97</v>
      </c>
      <c r="DR2181" t="s">
        <v>1356</v>
      </c>
      <c r="DT2181" t="s">
        <v>1335</v>
      </c>
    </row>
    <row r="2182" spans="1:124" x14ac:dyDescent="0.3">
      <c r="A2182" t="s">
        <v>1357</v>
      </c>
      <c r="B2182">
        <v>37440</v>
      </c>
      <c r="C2182" s="95">
        <v>4362</v>
      </c>
      <c r="D2182" s="95">
        <v>21883839</v>
      </c>
      <c r="E2182" s="95">
        <v>4202</v>
      </c>
      <c r="F2182" s="95">
        <v>21678691</v>
      </c>
      <c r="G2182" s="95">
        <v>1271</v>
      </c>
      <c r="H2182" s="95">
        <v>4959819</v>
      </c>
      <c r="I2182" s="95">
        <v>1186</v>
      </c>
      <c r="J2182" s="95">
        <v>5291631</v>
      </c>
      <c r="K2182" s="95">
        <v>4376</v>
      </c>
      <c r="L2182" s="95">
        <v>20831735</v>
      </c>
      <c r="M2182" s="95">
        <v>4216</v>
      </c>
      <c r="N2182" s="95">
        <v>23613703</v>
      </c>
      <c r="O2182" s="95">
        <v>1278</v>
      </c>
      <c r="P2182" s="95">
        <v>4667326</v>
      </c>
      <c r="Q2182" s="95">
        <v>1187</v>
      </c>
      <c r="R2182" s="95">
        <v>5348528</v>
      </c>
      <c r="S2182" s="95">
        <v>4401</v>
      </c>
      <c r="T2182" s="95">
        <v>22226901</v>
      </c>
      <c r="U2182" s="95">
        <v>4230</v>
      </c>
      <c r="V2182" s="95">
        <v>24089840</v>
      </c>
      <c r="W2182" s="95">
        <v>1331</v>
      </c>
      <c r="X2182" s="95">
        <v>5036091</v>
      </c>
      <c r="Y2182" s="95">
        <v>1225</v>
      </c>
      <c r="Z2182" s="95">
        <v>5583490</v>
      </c>
      <c r="AA2182" s="95">
        <v>4475</v>
      </c>
      <c r="AB2182" s="95">
        <v>19587647</v>
      </c>
      <c r="AC2182" s="95">
        <v>4293</v>
      </c>
      <c r="AD2182" s="95">
        <v>25753949</v>
      </c>
      <c r="AE2182" s="95">
        <v>1377</v>
      </c>
      <c r="AF2182" s="95">
        <v>4368011</v>
      </c>
      <c r="AG2182" s="95">
        <v>1275</v>
      </c>
      <c r="AH2182" s="95">
        <v>6417448</v>
      </c>
      <c r="AI2182" s="95">
        <v>4544</v>
      </c>
      <c r="AJ2182" s="95">
        <v>19740519</v>
      </c>
      <c r="AK2182" s="95">
        <v>4352</v>
      </c>
      <c r="AL2182" s="95">
        <v>27412972.280000001</v>
      </c>
      <c r="AM2182" s="95">
        <v>1440</v>
      </c>
      <c r="AN2182" s="95">
        <v>5118311</v>
      </c>
      <c r="AO2182" s="95">
        <v>1328</v>
      </c>
      <c r="AP2182" s="95">
        <v>7266816</v>
      </c>
      <c r="AQ2182" s="72">
        <v>397.12</v>
      </c>
      <c r="AR2182" s="72">
        <v>417.14</v>
      </c>
      <c r="AS2182" s="72">
        <v>814.26</v>
      </c>
      <c r="AT2182" s="95">
        <v>26843658</v>
      </c>
      <c r="AU2182" s="95">
        <v>26970322</v>
      </c>
      <c r="AV2182" s="95">
        <v>5633</v>
      </c>
      <c r="AW2182" s="95">
        <v>5388</v>
      </c>
      <c r="AX2182" s="72">
        <v>375.83</v>
      </c>
      <c r="AY2182" s="72">
        <v>446.7</v>
      </c>
      <c r="AZ2182" s="72">
        <v>822.53</v>
      </c>
      <c r="BA2182" s="95">
        <v>25499061</v>
      </c>
      <c r="BB2182" s="95">
        <v>28962231</v>
      </c>
      <c r="BC2182" s="95">
        <v>5654</v>
      </c>
      <c r="BD2182" s="95">
        <v>5403</v>
      </c>
      <c r="BE2182" s="72">
        <v>396.36</v>
      </c>
      <c r="BF2182" s="72">
        <v>453.3</v>
      </c>
      <c r="BG2182" s="72">
        <v>849.66</v>
      </c>
      <c r="BH2182" s="95">
        <v>27262992</v>
      </c>
      <c r="BI2182" s="95">
        <v>29673330</v>
      </c>
      <c r="BJ2182" s="95">
        <v>5732</v>
      </c>
      <c r="BK2182" s="95">
        <v>5455</v>
      </c>
      <c r="BL2182" s="72">
        <v>341.13</v>
      </c>
      <c r="BM2182" s="72">
        <v>481.49</v>
      </c>
      <c r="BN2182" s="72">
        <v>822.62</v>
      </c>
      <c r="BO2182" s="95">
        <v>23955658</v>
      </c>
      <c r="BP2182" s="95">
        <v>32171397</v>
      </c>
      <c r="BQ2182" s="95">
        <v>5852</v>
      </c>
      <c r="BR2182" s="95">
        <v>5568</v>
      </c>
      <c r="BS2182" s="72">
        <v>346.18</v>
      </c>
      <c r="BT2182" s="72">
        <v>508.8</v>
      </c>
      <c r="BU2182" s="72">
        <v>854.98</v>
      </c>
      <c r="BV2182" s="95">
        <v>24858830</v>
      </c>
      <c r="BW2182" s="95">
        <v>34679788.280000001</v>
      </c>
      <c r="BX2182" s="95">
        <v>5984</v>
      </c>
      <c r="BY2182" s="95">
        <v>5680</v>
      </c>
      <c r="BZ2182" s="95">
        <v>5516</v>
      </c>
      <c r="CA2182" s="95">
        <v>5533</v>
      </c>
      <c r="CB2182" s="95">
        <v>5598</v>
      </c>
      <c r="CC2182" s="95">
        <v>5717</v>
      </c>
      <c r="CD2182" s="95">
        <v>5835</v>
      </c>
      <c r="CE2182" s="72">
        <v>650.75523149000003</v>
      </c>
      <c r="CF2182" s="72">
        <v>676.59346364999999</v>
      </c>
      <c r="CG2182" s="72">
        <v>712.40329333</v>
      </c>
      <c r="CH2182" s="72">
        <v>716.50152150999998</v>
      </c>
      <c r="CI2182" s="72">
        <v>731.52548966999996</v>
      </c>
      <c r="CJ2182" s="96">
        <v>1.2512538672</v>
      </c>
      <c r="CK2182" s="96">
        <v>1.2156930922</v>
      </c>
      <c r="CL2182" s="96">
        <v>1.1926671422999999</v>
      </c>
      <c r="CM2182" s="96">
        <v>1.1481064244999999</v>
      </c>
      <c r="CN2182" s="96">
        <v>1.1687631012999999</v>
      </c>
      <c r="CO2182" s="96">
        <v>1.0177248099</v>
      </c>
      <c r="CP2182" s="96">
        <v>1.1744793031</v>
      </c>
      <c r="CQ2182" s="96">
        <v>0.99584056389999998</v>
      </c>
      <c r="CR2182" s="96">
        <v>1.1793847106999999</v>
      </c>
      <c r="CS2182" s="95">
        <v>5196</v>
      </c>
      <c r="CT2182" s="95">
        <v>5252</v>
      </c>
      <c r="CU2182" s="95">
        <v>5377</v>
      </c>
      <c r="CV2182" s="95">
        <v>5525</v>
      </c>
      <c r="CW2182" s="95">
        <v>5621</v>
      </c>
      <c r="CX2182" s="96">
        <v>0.97555887299999999</v>
      </c>
      <c r="CY2182" s="96">
        <v>1.00234077</v>
      </c>
      <c r="CZ2182" s="96">
        <v>1.0390985699999999</v>
      </c>
      <c r="DA2182" s="96">
        <v>1.0439182229999999</v>
      </c>
      <c r="DB2182" s="96">
        <v>1.024884723</v>
      </c>
      <c r="DC2182">
        <v>2013</v>
      </c>
      <c r="DD2182" s="6">
        <v>5498.8</v>
      </c>
      <c r="DE2182" s="96">
        <v>1.1318858000000001E-3</v>
      </c>
      <c r="DF2182" s="72">
        <v>904.73</v>
      </c>
      <c r="DG2182" s="96">
        <v>1</v>
      </c>
      <c r="DH2182" s="72">
        <v>904.73</v>
      </c>
      <c r="DI2182" s="72">
        <v>798.48253765000004</v>
      </c>
      <c r="DJ2182" s="96">
        <v>1</v>
      </c>
      <c r="DK2182" s="72">
        <v>904.73</v>
      </c>
      <c r="DL2182" s="96">
        <v>1</v>
      </c>
      <c r="DM2182" s="72">
        <v>904.73</v>
      </c>
      <c r="DN2182" s="96">
        <v>1</v>
      </c>
      <c r="DO2182" s="96">
        <v>3.5249999999999999E-3</v>
      </c>
      <c r="DP2182" s="72">
        <v>3.19</v>
      </c>
      <c r="DQ2182" s="72">
        <v>901.54</v>
      </c>
      <c r="DR2182" t="s">
        <v>1357</v>
      </c>
      <c r="DT2182" t="s">
        <v>1335</v>
      </c>
    </row>
    <row r="2183" spans="1:124" x14ac:dyDescent="0.3">
      <c r="A2183" t="s">
        <v>405</v>
      </c>
      <c r="B2183">
        <v>37450</v>
      </c>
      <c r="C2183" s="95">
        <v>3940</v>
      </c>
      <c r="D2183" s="95">
        <v>15043667</v>
      </c>
      <c r="E2183" s="95">
        <v>3801</v>
      </c>
      <c r="F2183" s="95">
        <v>14600072</v>
      </c>
      <c r="G2183" s="95">
        <v>830</v>
      </c>
      <c r="H2183" s="95">
        <v>2388704</v>
      </c>
      <c r="I2183" s="95">
        <v>726</v>
      </c>
      <c r="J2183" s="95">
        <v>2319173</v>
      </c>
      <c r="K2183" s="95">
        <v>4009</v>
      </c>
      <c r="L2183" s="95">
        <v>16659748</v>
      </c>
      <c r="M2183" s="95">
        <v>3850</v>
      </c>
      <c r="N2183" s="95">
        <v>15258772</v>
      </c>
      <c r="O2183" s="95">
        <v>884</v>
      </c>
      <c r="P2183" s="95">
        <v>2358233</v>
      </c>
      <c r="Q2183" s="95">
        <v>774</v>
      </c>
      <c r="R2183" s="95">
        <v>2284456</v>
      </c>
      <c r="S2183" s="95">
        <v>3978</v>
      </c>
      <c r="T2183" s="95">
        <v>17442914</v>
      </c>
      <c r="U2183" s="95">
        <v>3795</v>
      </c>
      <c r="V2183" s="95">
        <v>16032051</v>
      </c>
      <c r="W2183" s="95">
        <v>918</v>
      </c>
      <c r="X2183" s="95">
        <v>3204779</v>
      </c>
      <c r="Y2183" s="95">
        <v>795</v>
      </c>
      <c r="Z2183" s="95">
        <v>2733308</v>
      </c>
      <c r="AA2183" s="95">
        <v>3948</v>
      </c>
      <c r="AB2183" s="95">
        <v>17128692</v>
      </c>
      <c r="AC2183" s="95">
        <v>3751</v>
      </c>
      <c r="AD2183" s="95">
        <v>16901916</v>
      </c>
      <c r="AE2183" s="95">
        <v>942</v>
      </c>
      <c r="AF2183" s="95">
        <v>3281562</v>
      </c>
      <c r="AG2183" s="95">
        <v>813</v>
      </c>
      <c r="AH2183" s="95">
        <v>3293453</v>
      </c>
      <c r="AI2183" s="95">
        <v>4004</v>
      </c>
      <c r="AJ2183" s="95">
        <v>16348532.789999999</v>
      </c>
      <c r="AK2183" s="95">
        <v>3783</v>
      </c>
      <c r="AL2183" s="95">
        <v>17401853.539999999</v>
      </c>
      <c r="AM2183" s="95">
        <v>955</v>
      </c>
      <c r="AN2183" s="95">
        <v>3049076</v>
      </c>
      <c r="AO2183" s="95">
        <v>824</v>
      </c>
      <c r="AP2183" s="95">
        <v>3517056</v>
      </c>
      <c r="AQ2183" s="72">
        <v>304.55</v>
      </c>
      <c r="AR2183" s="72">
        <v>311.45</v>
      </c>
      <c r="AS2183" s="72">
        <v>616</v>
      </c>
      <c r="AT2183" s="95">
        <v>17432371</v>
      </c>
      <c r="AU2183" s="95">
        <v>16919245</v>
      </c>
      <c r="AV2183" s="95">
        <v>4770</v>
      </c>
      <c r="AW2183" s="95">
        <v>4527</v>
      </c>
      <c r="AX2183" s="72">
        <v>323.89999999999998</v>
      </c>
      <c r="AY2183" s="72">
        <v>316.16000000000003</v>
      </c>
      <c r="AZ2183" s="72">
        <v>640.05999999999995</v>
      </c>
      <c r="BA2183" s="95">
        <v>19017981</v>
      </c>
      <c r="BB2183" s="95">
        <v>17543228</v>
      </c>
      <c r="BC2183" s="95">
        <v>4893</v>
      </c>
      <c r="BD2183" s="95">
        <v>4624</v>
      </c>
      <c r="BE2183" s="72">
        <v>351.44</v>
      </c>
      <c r="BF2183" s="72">
        <v>340.69</v>
      </c>
      <c r="BG2183" s="72">
        <v>692.13</v>
      </c>
      <c r="BH2183" s="95">
        <v>20647693</v>
      </c>
      <c r="BI2183" s="95">
        <v>18765359</v>
      </c>
      <c r="BJ2183" s="95">
        <v>4896</v>
      </c>
      <c r="BK2183" s="95">
        <v>4590</v>
      </c>
      <c r="BL2183" s="72">
        <v>347.82</v>
      </c>
      <c r="BM2183" s="72">
        <v>368.74</v>
      </c>
      <c r="BN2183" s="72">
        <v>716.56</v>
      </c>
      <c r="BO2183" s="95">
        <v>20410254</v>
      </c>
      <c r="BP2183" s="95">
        <v>20195369</v>
      </c>
      <c r="BQ2183" s="95">
        <v>4890</v>
      </c>
      <c r="BR2183" s="95">
        <v>4564</v>
      </c>
      <c r="BS2183" s="72">
        <v>325.97000000000003</v>
      </c>
      <c r="BT2183" s="72">
        <v>378.39</v>
      </c>
      <c r="BU2183" s="72">
        <v>704.36</v>
      </c>
      <c r="BV2183" s="95">
        <v>19397608.789999999</v>
      </c>
      <c r="BW2183" s="95">
        <v>20918909.539999999</v>
      </c>
      <c r="BX2183" s="95">
        <v>4959</v>
      </c>
      <c r="BY2183" s="95">
        <v>4607</v>
      </c>
      <c r="BZ2183" s="95">
        <v>4654</v>
      </c>
      <c r="CA2183" s="95">
        <v>4763</v>
      </c>
      <c r="CB2183" s="95">
        <v>4749</v>
      </c>
      <c r="CC2183" s="95">
        <v>4735</v>
      </c>
      <c r="CD2183" s="95">
        <v>4787</v>
      </c>
      <c r="CE2183" s="72">
        <v>650.75523149000003</v>
      </c>
      <c r="CF2183" s="72">
        <v>676.59346364999999</v>
      </c>
      <c r="CG2183" s="72">
        <v>712.40329333</v>
      </c>
      <c r="CH2183" s="72">
        <v>716.50152150999998</v>
      </c>
      <c r="CI2183" s="72">
        <v>731.52548966999996</v>
      </c>
      <c r="CJ2183" s="96">
        <v>0.94659246699999999</v>
      </c>
      <c r="CK2183" s="96">
        <v>0.94600381820000001</v>
      </c>
      <c r="CL2183" s="96">
        <v>0.97154239249999996</v>
      </c>
      <c r="CM2183" s="96">
        <v>1.0000816167</v>
      </c>
      <c r="CN2183" s="96">
        <v>0.96286460269999996</v>
      </c>
      <c r="CO2183" s="96">
        <v>0.90113926219999996</v>
      </c>
      <c r="CP2183" s="96">
        <v>1.0713293936999999</v>
      </c>
      <c r="CQ2183" s="96">
        <v>0.99584056389999998</v>
      </c>
      <c r="CR2183" s="96">
        <v>1.0758039786</v>
      </c>
      <c r="CS2183" s="95">
        <v>4364</v>
      </c>
      <c r="CT2183" s="95">
        <v>4447</v>
      </c>
      <c r="CU2183" s="95">
        <v>4419</v>
      </c>
      <c r="CV2183" s="95">
        <v>4399</v>
      </c>
      <c r="CW2183" s="95">
        <v>4452</v>
      </c>
      <c r="CX2183" s="96">
        <v>0.88400588499999999</v>
      </c>
      <c r="CY2183" s="96">
        <v>0.88419720999999996</v>
      </c>
      <c r="CZ2183" s="96">
        <v>0.90912460799999995</v>
      </c>
      <c r="DA2183" s="96">
        <v>0.90952750599999999</v>
      </c>
      <c r="DB2183" s="96">
        <v>0.91864246000000005</v>
      </c>
      <c r="DC2183">
        <v>2013</v>
      </c>
      <c r="DD2183" s="6">
        <v>4582.3999999999996</v>
      </c>
      <c r="DE2183" s="96">
        <v>1.6616172000000001E-3</v>
      </c>
      <c r="DF2183" s="72">
        <v>824.83</v>
      </c>
      <c r="DG2183" s="96">
        <v>1</v>
      </c>
      <c r="DH2183" s="72">
        <v>824.83</v>
      </c>
      <c r="DI2183" s="72">
        <v>798.48253765000004</v>
      </c>
      <c r="DJ2183" s="96">
        <v>1</v>
      </c>
      <c r="DK2183" s="72">
        <v>824.83</v>
      </c>
      <c r="DL2183" s="96">
        <v>1</v>
      </c>
      <c r="DM2183" s="72">
        <v>824.83</v>
      </c>
      <c r="DN2183" s="96">
        <v>1</v>
      </c>
      <c r="DO2183" s="96">
        <v>4.973E-3</v>
      </c>
      <c r="DP2183" s="72">
        <v>4.0999999999999996</v>
      </c>
      <c r="DQ2183" s="72">
        <v>820.73</v>
      </c>
      <c r="DR2183" t="s">
        <v>405</v>
      </c>
      <c r="DT2183" t="s">
        <v>1335</v>
      </c>
    </row>
    <row r="2184" spans="1:124" x14ac:dyDescent="0.3">
      <c r="A2184" t="s">
        <v>1358</v>
      </c>
      <c r="B2184">
        <v>37460</v>
      </c>
      <c r="C2184" s="95">
        <v>1293</v>
      </c>
      <c r="D2184" s="95">
        <v>5900878</v>
      </c>
      <c r="E2184" s="95">
        <v>1263</v>
      </c>
      <c r="F2184" s="95">
        <v>3859917</v>
      </c>
      <c r="G2184" s="95">
        <v>135</v>
      </c>
      <c r="H2184" s="95">
        <v>602138</v>
      </c>
      <c r="I2184" s="95">
        <v>128</v>
      </c>
      <c r="J2184" s="95">
        <v>456471</v>
      </c>
      <c r="K2184" s="95">
        <v>1301</v>
      </c>
      <c r="L2184" s="95">
        <v>5540251</v>
      </c>
      <c r="M2184" s="95">
        <v>1272</v>
      </c>
      <c r="N2184" s="95">
        <v>3822040</v>
      </c>
      <c r="O2184" s="95">
        <v>136</v>
      </c>
      <c r="P2184" s="95">
        <v>374473</v>
      </c>
      <c r="Q2184" s="95">
        <v>129</v>
      </c>
      <c r="R2184" s="95">
        <v>458503</v>
      </c>
      <c r="S2184" s="95">
        <v>1287</v>
      </c>
      <c r="T2184" s="95">
        <v>6385691</v>
      </c>
      <c r="U2184" s="95">
        <v>1254</v>
      </c>
      <c r="V2184" s="95">
        <v>4223898</v>
      </c>
      <c r="W2184" s="95">
        <v>141</v>
      </c>
      <c r="X2184" s="95">
        <v>612667</v>
      </c>
      <c r="Y2184" s="95">
        <v>133</v>
      </c>
      <c r="Z2184" s="95">
        <v>583133</v>
      </c>
      <c r="AA2184" s="95">
        <v>1274</v>
      </c>
      <c r="AB2184" s="95">
        <v>4918557</v>
      </c>
      <c r="AC2184" s="95">
        <v>1241</v>
      </c>
      <c r="AD2184" s="95">
        <v>4626200</v>
      </c>
      <c r="AE2184" s="95">
        <v>151</v>
      </c>
      <c r="AF2184" s="95">
        <v>820788</v>
      </c>
      <c r="AG2184" s="95">
        <v>139</v>
      </c>
      <c r="AH2184" s="95">
        <v>590896</v>
      </c>
      <c r="AI2184" s="95">
        <v>1288</v>
      </c>
      <c r="AJ2184" s="95">
        <v>5686182</v>
      </c>
      <c r="AK2184" s="95">
        <v>1240</v>
      </c>
      <c r="AL2184" s="95">
        <v>4819175.72</v>
      </c>
      <c r="AM2184" s="95">
        <v>148</v>
      </c>
      <c r="AN2184" s="95">
        <v>534942</v>
      </c>
      <c r="AO2184" s="95">
        <v>138</v>
      </c>
      <c r="AP2184" s="95">
        <v>632316</v>
      </c>
      <c r="AQ2184" s="72">
        <v>379.49</v>
      </c>
      <c r="AR2184" s="72">
        <v>258.58999999999997</v>
      </c>
      <c r="AS2184" s="72">
        <v>638.08000000000004</v>
      </c>
      <c r="AT2184" s="95">
        <v>6503016</v>
      </c>
      <c r="AU2184" s="95">
        <v>4316388</v>
      </c>
      <c r="AV2184" s="95">
        <v>1428</v>
      </c>
      <c r="AW2184" s="95">
        <v>1391</v>
      </c>
      <c r="AX2184" s="72">
        <v>343</v>
      </c>
      <c r="AY2184" s="72">
        <v>254.61</v>
      </c>
      <c r="AZ2184" s="72">
        <v>597.61</v>
      </c>
      <c r="BA2184" s="95">
        <v>5914724</v>
      </c>
      <c r="BB2184" s="95">
        <v>4280543</v>
      </c>
      <c r="BC2184" s="95">
        <v>1437</v>
      </c>
      <c r="BD2184" s="95">
        <v>1401</v>
      </c>
      <c r="BE2184" s="72">
        <v>408.4</v>
      </c>
      <c r="BF2184" s="72">
        <v>288.81</v>
      </c>
      <c r="BG2184" s="72">
        <v>697.21</v>
      </c>
      <c r="BH2184" s="95">
        <v>6998358</v>
      </c>
      <c r="BI2184" s="95">
        <v>4807031</v>
      </c>
      <c r="BJ2184" s="95">
        <v>1428</v>
      </c>
      <c r="BK2184" s="95">
        <v>1387</v>
      </c>
      <c r="BL2184" s="72">
        <v>335.63</v>
      </c>
      <c r="BM2184" s="72">
        <v>315.04000000000002</v>
      </c>
      <c r="BN2184" s="72">
        <v>650.66999999999996</v>
      </c>
      <c r="BO2184" s="95">
        <v>5739345</v>
      </c>
      <c r="BP2184" s="95">
        <v>5217096</v>
      </c>
      <c r="BQ2184" s="95">
        <v>1425</v>
      </c>
      <c r="BR2184" s="95">
        <v>1380</v>
      </c>
      <c r="BS2184" s="72">
        <v>361.02</v>
      </c>
      <c r="BT2184" s="72">
        <v>329.67</v>
      </c>
      <c r="BU2184" s="72">
        <v>690.69</v>
      </c>
      <c r="BV2184" s="95">
        <v>6221124</v>
      </c>
      <c r="BW2184" s="95">
        <v>5451491.7199999997</v>
      </c>
      <c r="BX2184" s="95">
        <v>1436</v>
      </c>
      <c r="BY2184" s="95">
        <v>1378</v>
      </c>
      <c r="BZ2184" s="95">
        <v>1410</v>
      </c>
      <c r="CA2184" s="95">
        <v>1420</v>
      </c>
      <c r="CB2184" s="95">
        <v>1408</v>
      </c>
      <c r="CC2184" s="95">
        <v>1404</v>
      </c>
      <c r="CD2184" s="95">
        <v>1408</v>
      </c>
      <c r="CE2184" s="72">
        <v>650.75523149000003</v>
      </c>
      <c r="CF2184" s="72">
        <v>676.59346364999999</v>
      </c>
      <c r="CG2184" s="72">
        <v>712.40329333</v>
      </c>
      <c r="CH2184" s="72">
        <v>716.50152150999998</v>
      </c>
      <c r="CI2184" s="72">
        <v>731.52548966999996</v>
      </c>
      <c r="CJ2184" s="96">
        <v>0.98052227489999999</v>
      </c>
      <c r="CK2184" s="96">
        <v>0.88326304069999995</v>
      </c>
      <c r="CL2184" s="96">
        <v>0.97867318489999999</v>
      </c>
      <c r="CM2184" s="96">
        <v>0.90812089080000002</v>
      </c>
      <c r="CN2184" s="96">
        <v>0.94417762569999997</v>
      </c>
      <c r="CO2184" s="96">
        <v>0.93717873409999997</v>
      </c>
      <c r="CP2184" s="96">
        <v>1.0018914954</v>
      </c>
      <c r="CQ2184" s="96">
        <v>0.99584056389999998</v>
      </c>
      <c r="CR2184" s="96">
        <v>1.0060760615</v>
      </c>
      <c r="CS2184" s="95">
        <v>1474</v>
      </c>
      <c r="CT2184" s="95">
        <v>1501</v>
      </c>
      <c r="CU2184" s="95">
        <v>1480</v>
      </c>
      <c r="CV2184" s="95">
        <v>1493</v>
      </c>
      <c r="CW2184" s="95">
        <v>1484</v>
      </c>
      <c r="CX2184" s="96">
        <v>0.90421225500000002</v>
      </c>
      <c r="CY2184" s="96">
        <v>0.95861981100000004</v>
      </c>
      <c r="CZ2184" s="96">
        <v>0.94117066699999996</v>
      </c>
      <c r="DA2184" s="96">
        <v>0.94289024899999996</v>
      </c>
      <c r="DB2184" s="96">
        <v>0.93850904499999999</v>
      </c>
      <c r="DC2184">
        <v>2013</v>
      </c>
      <c r="DD2184" s="6">
        <v>1387.4</v>
      </c>
      <c r="DE2184" s="96">
        <v>8.2610870000000001E-4</v>
      </c>
      <c r="DF2184" s="72">
        <v>772.02</v>
      </c>
      <c r="DG2184" s="96">
        <v>1</v>
      </c>
      <c r="DH2184" s="72">
        <v>772.02</v>
      </c>
      <c r="DI2184" s="72">
        <v>798.48253765000004</v>
      </c>
      <c r="DJ2184" s="96">
        <v>1</v>
      </c>
      <c r="DK2184" s="72">
        <v>772.02</v>
      </c>
      <c r="DL2184" s="96">
        <v>1</v>
      </c>
      <c r="DM2184" s="72">
        <v>772.02</v>
      </c>
      <c r="DN2184" s="96">
        <v>1</v>
      </c>
      <c r="DO2184" s="96">
        <v>2.6359999999999999E-3</v>
      </c>
      <c r="DP2184" s="72">
        <v>2.04</v>
      </c>
      <c r="DQ2184" s="72">
        <v>769.98</v>
      </c>
      <c r="DR2184" t="s">
        <v>1358</v>
      </c>
      <c r="DT2184" t="s">
        <v>1335</v>
      </c>
    </row>
    <row r="2185" spans="1:124" x14ac:dyDescent="0.3">
      <c r="A2185" t="s">
        <v>48</v>
      </c>
      <c r="B2185">
        <v>37470</v>
      </c>
      <c r="C2185" s="95">
        <v>2450</v>
      </c>
      <c r="D2185" s="95">
        <v>11996446</v>
      </c>
      <c r="E2185" s="95">
        <v>2368</v>
      </c>
      <c r="F2185" s="95">
        <v>10016725</v>
      </c>
      <c r="G2185" s="95">
        <v>466</v>
      </c>
      <c r="H2185" s="95">
        <v>1816730</v>
      </c>
      <c r="I2185" s="95">
        <v>426</v>
      </c>
      <c r="J2185" s="95">
        <v>1872485</v>
      </c>
      <c r="K2185" s="95">
        <v>2541</v>
      </c>
      <c r="L2185" s="95">
        <v>13207909</v>
      </c>
      <c r="M2185" s="95">
        <v>2455</v>
      </c>
      <c r="N2185" s="95">
        <v>10980906</v>
      </c>
      <c r="O2185" s="95">
        <v>484</v>
      </c>
      <c r="P2185" s="95">
        <v>1690575</v>
      </c>
      <c r="Q2185" s="95">
        <v>445</v>
      </c>
      <c r="R2185" s="95">
        <v>2162079</v>
      </c>
      <c r="S2185" s="95">
        <v>2538</v>
      </c>
      <c r="T2185" s="95">
        <v>12454830</v>
      </c>
      <c r="U2185" s="95">
        <v>2448</v>
      </c>
      <c r="V2185" s="95">
        <v>10749560</v>
      </c>
      <c r="W2185" s="95">
        <v>507</v>
      </c>
      <c r="X2185" s="95">
        <v>1759298</v>
      </c>
      <c r="Y2185" s="95">
        <v>466</v>
      </c>
      <c r="Z2185" s="95">
        <v>2138593</v>
      </c>
      <c r="AA2185" s="95">
        <v>2550</v>
      </c>
      <c r="AB2185" s="95">
        <v>11363214</v>
      </c>
      <c r="AC2185" s="95">
        <v>2452</v>
      </c>
      <c r="AD2185" s="95">
        <v>12083069</v>
      </c>
      <c r="AE2185" s="95">
        <v>535</v>
      </c>
      <c r="AF2185" s="95">
        <v>2532398</v>
      </c>
      <c r="AG2185" s="95">
        <v>490</v>
      </c>
      <c r="AH2185" s="95">
        <v>2844552</v>
      </c>
      <c r="AI2185" s="95">
        <v>2536</v>
      </c>
      <c r="AJ2185" s="95">
        <v>11605582.91</v>
      </c>
      <c r="AK2185" s="95">
        <v>2434</v>
      </c>
      <c r="AL2185" s="95">
        <v>12568201.369999999</v>
      </c>
      <c r="AM2185" s="95">
        <v>529</v>
      </c>
      <c r="AN2185" s="95">
        <v>1910779</v>
      </c>
      <c r="AO2185" s="95">
        <v>488</v>
      </c>
      <c r="AP2185" s="95">
        <v>2750460</v>
      </c>
      <c r="AQ2185" s="72">
        <v>394.75</v>
      </c>
      <c r="AR2185" s="72">
        <v>354.61</v>
      </c>
      <c r="AS2185" s="72">
        <v>749.36</v>
      </c>
      <c r="AT2185" s="95">
        <v>13813176</v>
      </c>
      <c r="AU2185" s="95">
        <v>11889210</v>
      </c>
      <c r="AV2185" s="95">
        <v>2916</v>
      </c>
      <c r="AW2185" s="95">
        <v>2794</v>
      </c>
      <c r="AX2185" s="72">
        <v>410.43</v>
      </c>
      <c r="AY2185" s="72">
        <v>377.67</v>
      </c>
      <c r="AZ2185" s="72">
        <v>788.1</v>
      </c>
      <c r="BA2185" s="95">
        <v>14898484</v>
      </c>
      <c r="BB2185" s="95">
        <v>13142985</v>
      </c>
      <c r="BC2185" s="95">
        <v>3025</v>
      </c>
      <c r="BD2185" s="95">
        <v>2900</v>
      </c>
      <c r="BE2185" s="72">
        <v>389</v>
      </c>
      <c r="BF2185" s="72">
        <v>368.57</v>
      </c>
      <c r="BG2185" s="72">
        <v>757.57</v>
      </c>
      <c r="BH2185" s="95">
        <v>14214128</v>
      </c>
      <c r="BI2185" s="95">
        <v>12888153</v>
      </c>
      <c r="BJ2185" s="95">
        <v>3045</v>
      </c>
      <c r="BK2185" s="95">
        <v>2914</v>
      </c>
      <c r="BL2185" s="72">
        <v>375.35</v>
      </c>
      <c r="BM2185" s="72">
        <v>422.83</v>
      </c>
      <c r="BN2185" s="72">
        <v>798.18</v>
      </c>
      <c r="BO2185" s="95">
        <v>13895612</v>
      </c>
      <c r="BP2185" s="95">
        <v>14927621</v>
      </c>
      <c r="BQ2185" s="95">
        <v>3085</v>
      </c>
      <c r="BR2185" s="95">
        <v>2942</v>
      </c>
      <c r="BS2185" s="72">
        <v>367.49</v>
      </c>
      <c r="BT2185" s="72">
        <v>436.88</v>
      </c>
      <c r="BU2185" s="72">
        <v>804.37</v>
      </c>
      <c r="BV2185" s="95">
        <v>13516361.91</v>
      </c>
      <c r="BW2185" s="95">
        <v>15318661.369999999</v>
      </c>
      <c r="BX2185" s="95">
        <v>3065</v>
      </c>
      <c r="BY2185" s="95">
        <v>2922</v>
      </c>
      <c r="BZ2185" s="95">
        <v>2858</v>
      </c>
      <c r="CA2185" s="95">
        <v>2965</v>
      </c>
      <c r="CB2185" s="95">
        <v>2982</v>
      </c>
      <c r="CC2185" s="95">
        <v>3017</v>
      </c>
      <c r="CD2185" s="95">
        <v>2995</v>
      </c>
      <c r="CE2185" s="72">
        <v>650.75523149000003</v>
      </c>
      <c r="CF2185" s="72">
        <v>676.59346364999999</v>
      </c>
      <c r="CG2185" s="72">
        <v>712.40329333</v>
      </c>
      <c r="CH2185" s="72">
        <v>716.50152150999998</v>
      </c>
      <c r="CI2185" s="72">
        <v>731.52548966999996</v>
      </c>
      <c r="CJ2185" s="96">
        <v>1.1515235894</v>
      </c>
      <c r="CK2185" s="96">
        <v>1.1648058136999999</v>
      </c>
      <c r="CL2185" s="96">
        <v>1.0634004743000001</v>
      </c>
      <c r="CM2185" s="96">
        <v>1.1139962387</v>
      </c>
      <c r="CN2185" s="96">
        <v>1.0995789091999999</v>
      </c>
      <c r="CO2185" s="96">
        <v>0.95364632110000003</v>
      </c>
      <c r="CP2185" s="96">
        <v>1.1730355168</v>
      </c>
      <c r="CQ2185" s="96">
        <v>0.99584056389999998</v>
      </c>
      <c r="CR2185" s="96">
        <v>1.1779348942000001</v>
      </c>
      <c r="CS2185" s="95">
        <v>2760</v>
      </c>
      <c r="CT2185" s="95">
        <v>2917</v>
      </c>
      <c r="CU2185" s="95">
        <v>2927</v>
      </c>
      <c r="CV2185" s="95">
        <v>2963</v>
      </c>
      <c r="CW2185" s="95">
        <v>3009</v>
      </c>
      <c r="CX2185" s="96">
        <v>0.90596760799999998</v>
      </c>
      <c r="CY2185" s="96">
        <v>0.94732116600000005</v>
      </c>
      <c r="CZ2185" s="96">
        <v>0.97312598900000002</v>
      </c>
      <c r="DA2185" s="96">
        <v>0.97109263300000004</v>
      </c>
      <c r="DB2185" s="96">
        <v>0.96738288299999997</v>
      </c>
      <c r="DC2185">
        <v>2013</v>
      </c>
      <c r="DD2185" s="6">
        <v>2894.4</v>
      </c>
      <c r="DE2185" s="96">
        <v>1.6219124E-3</v>
      </c>
      <c r="DF2185" s="72">
        <v>903.18</v>
      </c>
      <c r="DG2185" s="96">
        <v>1</v>
      </c>
      <c r="DH2185" s="72">
        <v>903.18</v>
      </c>
      <c r="DI2185" s="72">
        <v>798.48253765000004</v>
      </c>
      <c r="DJ2185" s="96">
        <v>1</v>
      </c>
      <c r="DK2185" s="72">
        <v>903.18</v>
      </c>
      <c r="DL2185" s="96">
        <v>1</v>
      </c>
      <c r="DM2185" s="72">
        <v>903.18</v>
      </c>
      <c r="DN2185" s="96">
        <v>1</v>
      </c>
      <c r="DO2185" s="96">
        <v>4.6340000000000001E-3</v>
      </c>
      <c r="DP2185" s="72">
        <v>4.1900000000000004</v>
      </c>
      <c r="DQ2185" s="72">
        <v>898.99</v>
      </c>
      <c r="DR2185" t="s">
        <v>48</v>
      </c>
      <c r="DT2185" t="s">
        <v>1335</v>
      </c>
    </row>
    <row r="2186" spans="1:124" x14ac:dyDescent="0.3">
      <c r="A2186" t="s">
        <v>1359</v>
      </c>
      <c r="B2186">
        <v>37480</v>
      </c>
      <c r="C2186" s="95">
        <v>5096</v>
      </c>
      <c r="D2186" s="95">
        <v>21179982</v>
      </c>
      <c r="E2186" s="95">
        <v>4851</v>
      </c>
      <c r="F2186" s="95">
        <v>15742212</v>
      </c>
      <c r="G2186" s="95">
        <v>1202</v>
      </c>
      <c r="H2186" s="95">
        <v>3964322</v>
      </c>
      <c r="I2186" s="95">
        <v>1069</v>
      </c>
      <c r="J2186" s="95">
        <v>3688799</v>
      </c>
      <c r="K2186" s="95">
        <v>5298</v>
      </c>
      <c r="L2186" s="95">
        <v>23021871</v>
      </c>
      <c r="M2186" s="95">
        <v>5012</v>
      </c>
      <c r="N2186" s="95">
        <v>17450202</v>
      </c>
      <c r="O2186" s="95">
        <v>1263</v>
      </c>
      <c r="P2186" s="95">
        <v>3957632</v>
      </c>
      <c r="Q2186" s="95">
        <v>1122</v>
      </c>
      <c r="R2186" s="95">
        <v>3990119</v>
      </c>
      <c r="S2186" s="95">
        <v>5307</v>
      </c>
      <c r="T2186" s="95">
        <v>21511468</v>
      </c>
      <c r="U2186" s="95">
        <v>5000</v>
      </c>
      <c r="V2186" s="95">
        <v>19829416</v>
      </c>
      <c r="W2186" s="95">
        <v>1273</v>
      </c>
      <c r="X2186" s="95">
        <v>4329380</v>
      </c>
      <c r="Y2186" s="95">
        <v>1127</v>
      </c>
      <c r="Z2186" s="95">
        <v>3946319</v>
      </c>
      <c r="AA2186" s="95">
        <v>5254</v>
      </c>
      <c r="AB2186" s="95">
        <v>19188651</v>
      </c>
      <c r="AC2186" s="95">
        <v>4930</v>
      </c>
      <c r="AD2186" s="95">
        <v>20687675</v>
      </c>
      <c r="AE2186" s="95">
        <v>1273</v>
      </c>
      <c r="AF2186" s="95">
        <v>4183404</v>
      </c>
      <c r="AG2186" s="95">
        <v>1121</v>
      </c>
      <c r="AH2186" s="95">
        <v>4505023</v>
      </c>
      <c r="AI2186" s="95">
        <v>5323</v>
      </c>
      <c r="AJ2186" s="95">
        <v>19330019</v>
      </c>
      <c r="AK2186" s="95">
        <v>4987</v>
      </c>
      <c r="AL2186" s="95">
        <v>22163746.57</v>
      </c>
      <c r="AM2186" s="95">
        <v>1260</v>
      </c>
      <c r="AN2186" s="95">
        <v>5173441</v>
      </c>
      <c r="AO2186" s="95">
        <v>1115</v>
      </c>
      <c r="AP2186" s="95">
        <v>4859658</v>
      </c>
      <c r="AQ2186" s="72">
        <v>332.7</v>
      </c>
      <c r="AR2186" s="72">
        <v>273.52</v>
      </c>
      <c r="AS2186" s="72">
        <v>606.22</v>
      </c>
      <c r="AT2186" s="95">
        <v>25144304</v>
      </c>
      <c r="AU2186" s="95">
        <v>19431011</v>
      </c>
      <c r="AV2186" s="95">
        <v>6298</v>
      </c>
      <c r="AW2186" s="95">
        <v>5920</v>
      </c>
      <c r="AX2186" s="72">
        <v>342.68</v>
      </c>
      <c r="AY2186" s="72">
        <v>291.27999999999997</v>
      </c>
      <c r="AZ2186" s="72">
        <v>633.96</v>
      </c>
      <c r="BA2186" s="95">
        <v>26979503</v>
      </c>
      <c r="BB2186" s="95">
        <v>21440321</v>
      </c>
      <c r="BC2186" s="95">
        <v>6561</v>
      </c>
      <c r="BD2186" s="95">
        <v>6134</v>
      </c>
      <c r="BE2186" s="72">
        <v>327.27</v>
      </c>
      <c r="BF2186" s="72">
        <v>323.37</v>
      </c>
      <c r="BG2186" s="72">
        <v>650.64</v>
      </c>
      <c r="BH2186" s="95">
        <v>25840848</v>
      </c>
      <c r="BI2186" s="95">
        <v>23775735</v>
      </c>
      <c r="BJ2186" s="95">
        <v>6580</v>
      </c>
      <c r="BK2186" s="95">
        <v>6127</v>
      </c>
      <c r="BL2186" s="72">
        <v>298.39999999999998</v>
      </c>
      <c r="BM2186" s="72">
        <v>346.95</v>
      </c>
      <c r="BN2186" s="72">
        <v>645.35</v>
      </c>
      <c r="BO2186" s="95">
        <v>23372055</v>
      </c>
      <c r="BP2186" s="95">
        <v>25192698</v>
      </c>
      <c r="BQ2186" s="95">
        <v>6527</v>
      </c>
      <c r="BR2186" s="95">
        <v>6051</v>
      </c>
      <c r="BS2186" s="72">
        <v>310.19</v>
      </c>
      <c r="BT2186" s="72">
        <v>369.05</v>
      </c>
      <c r="BU2186" s="72">
        <v>679.24</v>
      </c>
      <c r="BV2186" s="95">
        <v>24503460</v>
      </c>
      <c r="BW2186" s="95">
        <v>27023404.57</v>
      </c>
      <c r="BX2186" s="95">
        <v>6583</v>
      </c>
      <c r="BY2186" s="95">
        <v>6102</v>
      </c>
      <c r="BZ2186" s="95">
        <v>6118</v>
      </c>
      <c r="CA2186" s="95">
        <v>6355</v>
      </c>
      <c r="CB2186" s="95">
        <v>6362</v>
      </c>
      <c r="CC2186" s="95">
        <v>6301</v>
      </c>
      <c r="CD2186" s="95">
        <v>6348</v>
      </c>
      <c r="CE2186" s="72">
        <v>650.75523149000003</v>
      </c>
      <c r="CF2186" s="72">
        <v>676.59346364999999</v>
      </c>
      <c r="CG2186" s="72">
        <v>712.40329333</v>
      </c>
      <c r="CH2186" s="72">
        <v>716.50152150999998</v>
      </c>
      <c r="CI2186" s="72">
        <v>731.52548966999996</v>
      </c>
      <c r="CJ2186" s="96">
        <v>0.93156377489999997</v>
      </c>
      <c r="CK2186" s="96">
        <v>0.93698806459999995</v>
      </c>
      <c r="CL2186" s="96">
        <v>0.91330290879999998</v>
      </c>
      <c r="CM2186" s="96">
        <v>0.90069592399999998</v>
      </c>
      <c r="CN2186" s="96">
        <v>0.92852540289999996</v>
      </c>
      <c r="CO2186" s="96">
        <v>0.91183125629999995</v>
      </c>
      <c r="CP2186" s="96">
        <v>1.0113880268</v>
      </c>
      <c r="CQ2186" s="96">
        <v>0.99584056389999998</v>
      </c>
      <c r="CR2186" s="96">
        <v>1.0156122566000001</v>
      </c>
      <c r="CS2186" s="95">
        <v>6022</v>
      </c>
      <c r="CT2186" s="95">
        <v>6246</v>
      </c>
      <c r="CU2186" s="95">
        <v>6309</v>
      </c>
      <c r="CV2186" s="95">
        <v>6220</v>
      </c>
      <c r="CW2186" s="95">
        <v>6244</v>
      </c>
      <c r="CX2186" s="96">
        <v>0.88209132999999995</v>
      </c>
      <c r="CY2186" s="96">
        <v>0.90146403200000003</v>
      </c>
      <c r="CZ2186" s="96">
        <v>0.91871416100000003</v>
      </c>
      <c r="DA2186" s="96">
        <v>0.92511465699999995</v>
      </c>
      <c r="DB2186" s="96">
        <v>0.93069745100000001</v>
      </c>
      <c r="DC2186">
        <v>2013</v>
      </c>
      <c r="DD2186" s="6">
        <v>6066.8</v>
      </c>
      <c r="DE2186" s="96">
        <v>3.5174547E-3</v>
      </c>
      <c r="DF2186" s="72">
        <v>777.24</v>
      </c>
      <c r="DG2186" s="96">
        <v>1</v>
      </c>
      <c r="DH2186" s="72">
        <v>777.24</v>
      </c>
      <c r="DI2186" s="72">
        <v>798.48253765000004</v>
      </c>
      <c r="DJ2186" s="96">
        <v>1</v>
      </c>
      <c r="DK2186" s="72">
        <v>777.24</v>
      </c>
      <c r="DL2186" s="96">
        <v>1</v>
      </c>
      <c r="DM2186" s="72">
        <v>777.24</v>
      </c>
      <c r="DN2186" s="96">
        <v>1</v>
      </c>
      <c r="DO2186" s="96">
        <v>9.6919999999999992E-3</v>
      </c>
      <c r="DP2186" s="72">
        <v>7.53</v>
      </c>
      <c r="DQ2186" s="72">
        <v>769.71</v>
      </c>
      <c r="DR2186" t="s">
        <v>1359</v>
      </c>
      <c r="DT2186" t="s">
        <v>1335</v>
      </c>
    </row>
    <row r="2187" spans="1:124" x14ac:dyDescent="0.3">
      <c r="A2187" t="s">
        <v>408</v>
      </c>
      <c r="B2187">
        <v>37490</v>
      </c>
      <c r="C2187" s="95">
        <v>1907</v>
      </c>
      <c r="D2187" s="95">
        <v>8801133</v>
      </c>
      <c r="E2187" s="95">
        <v>1833</v>
      </c>
      <c r="F2187" s="95">
        <v>6603789</v>
      </c>
      <c r="G2187" s="95">
        <v>409</v>
      </c>
      <c r="H2187" s="95">
        <v>1591711</v>
      </c>
      <c r="I2187" s="95">
        <v>372</v>
      </c>
      <c r="J2187" s="95">
        <v>1183498</v>
      </c>
      <c r="K2187" s="95">
        <v>1953</v>
      </c>
      <c r="L2187" s="95">
        <v>8684208</v>
      </c>
      <c r="M2187" s="95">
        <v>1871</v>
      </c>
      <c r="N2187" s="95">
        <v>7038499</v>
      </c>
      <c r="O2187" s="95">
        <v>436</v>
      </c>
      <c r="P2187" s="95">
        <v>1229783</v>
      </c>
      <c r="Q2187" s="95">
        <v>397</v>
      </c>
      <c r="R2187" s="95">
        <v>1237492</v>
      </c>
      <c r="S2187" s="95">
        <v>1955</v>
      </c>
      <c r="T2187" s="95">
        <v>8958104</v>
      </c>
      <c r="U2187" s="95">
        <v>1867</v>
      </c>
      <c r="V2187" s="95">
        <v>7430190</v>
      </c>
      <c r="W2187" s="95">
        <v>466</v>
      </c>
      <c r="X2187" s="95">
        <v>1619898</v>
      </c>
      <c r="Y2187" s="95">
        <v>428</v>
      </c>
      <c r="Z2187" s="95">
        <v>1722496</v>
      </c>
      <c r="AA2187" s="95">
        <v>1935</v>
      </c>
      <c r="AB2187" s="95">
        <v>8675430</v>
      </c>
      <c r="AC2187" s="95">
        <v>1844</v>
      </c>
      <c r="AD2187" s="95">
        <v>7903190</v>
      </c>
      <c r="AE2187" s="95">
        <v>439</v>
      </c>
      <c r="AF2187" s="95">
        <v>1897383</v>
      </c>
      <c r="AG2187" s="95">
        <v>397</v>
      </c>
      <c r="AH2187" s="95">
        <v>1867547</v>
      </c>
      <c r="AI2187" s="95">
        <v>1937</v>
      </c>
      <c r="AJ2187" s="95">
        <v>8522402.8499999996</v>
      </c>
      <c r="AK2187" s="95">
        <v>1839</v>
      </c>
      <c r="AL2187" s="95">
        <v>8799172.4399999995</v>
      </c>
      <c r="AM2187" s="95">
        <v>462</v>
      </c>
      <c r="AN2187" s="95">
        <v>1448494</v>
      </c>
      <c r="AO2187" s="95">
        <v>423</v>
      </c>
      <c r="AP2187" s="95">
        <v>2191860</v>
      </c>
      <c r="AQ2187" s="72">
        <v>373.95</v>
      </c>
      <c r="AR2187" s="72">
        <v>294.3</v>
      </c>
      <c r="AS2187" s="72">
        <v>668.25</v>
      </c>
      <c r="AT2187" s="95">
        <v>10392844</v>
      </c>
      <c r="AU2187" s="95">
        <v>7787287</v>
      </c>
      <c r="AV2187" s="95">
        <v>2316</v>
      </c>
      <c r="AW2187" s="95">
        <v>2205</v>
      </c>
      <c r="AX2187" s="72">
        <v>345.82</v>
      </c>
      <c r="AY2187" s="72">
        <v>304.08999999999997</v>
      </c>
      <c r="AZ2187" s="72">
        <v>649.91</v>
      </c>
      <c r="BA2187" s="95">
        <v>9913991</v>
      </c>
      <c r="BB2187" s="95">
        <v>8275991</v>
      </c>
      <c r="BC2187" s="95">
        <v>2389</v>
      </c>
      <c r="BD2187" s="95">
        <v>2268</v>
      </c>
      <c r="BE2187" s="72">
        <v>364.11</v>
      </c>
      <c r="BF2187" s="72">
        <v>332.34</v>
      </c>
      <c r="BG2187" s="72">
        <v>696.45</v>
      </c>
      <c r="BH2187" s="95">
        <v>10578002</v>
      </c>
      <c r="BI2187" s="95">
        <v>9152686</v>
      </c>
      <c r="BJ2187" s="95">
        <v>2421</v>
      </c>
      <c r="BK2187" s="95">
        <v>2295</v>
      </c>
      <c r="BL2187" s="72">
        <v>371.13</v>
      </c>
      <c r="BM2187" s="72">
        <v>363.33</v>
      </c>
      <c r="BN2187" s="72">
        <v>734.46</v>
      </c>
      <c r="BO2187" s="95">
        <v>10572813</v>
      </c>
      <c r="BP2187" s="95">
        <v>9770737</v>
      </c>
      <c r="BQ2187" s="95">
        <v>2374</v>
      </c>
      <c r="BR2187" s="95">
        <v>2241</v>
      </c>
      <c r="BS2187" s="72">
        <v>346.36</v>
      </c>
      <c r="BT2187" s="72">
        <v>404.92</v>
      </c>
      <c r="BU2187" s="72">
        <v>751.28</v>
      </c>
      <c r="BV2187" s="95">
        <v>9970896.8499999996</v>
      </c>
      <c r="BW2187" s="95">
        <v>10991032.439999999</v>
      </c>
      <c r="BX2187" s="95">
        <v>2399</v>
      </c>
      <c r="BY2187" s="95">
        <v>2262</v>
      </c>
      <c r="BZ2187" s="95">
        <v>2263</v>
      </c>
      <c r="CA2187" s="95">
        <v>2331</v>
      </c>
      <c r="CB2187" s="95">
        <v>2360</v>
      </c>
      <c r="CC2187" s="95">
        <v>2311</v>
      </c>
      <c r="CD2187" s="95">
        <v>2332</v>
      </c>
      <c r="CE2187" s="72">
        <v>650.75523149000003</v>
      </c>
      <c r="CF2187" s="72">
        <v>676.59346364999999</v>
      </c>
      <c r="CG2187" s="72">
        <v>712.40329333</v>
      </c>
      <c r="CH2187" s="72">
        <v>716.50152150999998</v>
      </c>
      <c r="CI2187" s="72">
        <v>731.52548966999996</v>
      </c>
      <c r="CJ2187" s="96">
        <v>1.0268837923</v>
      </c>
      <c r="CK2187" s="96">
        <v>0.96056204339999995</v>
      </c>
      <c r="CL2187" s="96">
        <v>0.97760637340000001</v>
      </c>
      <c r="CM2187" s="96">
        <v>1.0250641176999999</v>
      </c>
      <c r="CN2187" s="96">
        <v>1.0270045413</v>
      </c>
      <c r="CO2187" s="96">
        <v>0.91129020159999996</v>
      </c>
      <c r="CP2187" s="96">
        <v>1.1011027792000001</v>
      </c>
      <c r="CQ2187" s="96">
        <v>0.99584056389999998</v>
      </c>
      <c r="CR2187" s="96">
        <v>1.1057017175999999</v>
      </c>
      <c r="CS2187" s="95">
        <v>2218</v>
      </c>
      <c r="CT2187" s="95">
        <v>2264</v>
      </c>
      <c r="CU2187" s="95">
        <v>2309</v>
      </c>
      <c r="CV2187" s="95">
        <v>2305</v>
      </c>
      <c r="CW2187" s="95">
        <v>2332</v>
      </c>
      <c r="CX2187" s="96">
        <v>0.88964119200000003</v>
      </c>
      <c r="CY2187" s="96">
        <v>0.86718163599999998</v>
      </c>
      <c r="CZ2187" s="96">
        <v>0.92765408100000002</v>
      </c>
      <c r="DA2187" s="96">
        <v>0.93300377700000003</v>
      </c>
      <c r="DB2187" s="96">
        <v>0.93703861799999999</v>
      </c>
      <c r="DC2187">
        <v>2013</v>
      </c>
      <c r="DD2187" s="6">
        <v>2254.1999999999998</v>
      </c>
      <c r="DE2187" s="96">
        <v>1.0157045E-3</v>
      </c>
      <c r="DF2187" s="72">
        <v>848.31</v>
      </c>
      <c r="DG2187" s="96">
        <v>1</v>
      </c>
      <c r="DH2187" s="72">
        <v>848.31</v>
      </c>
      <c r="DI2187" s="72">
        <v>798.48253765000004</v>
      </c>
      <c r="DJ2187" s="96">
        <v>1</v>
      </c>
      <c r="DK2187" s="72">
        <v>848.31</v>
      </c>
      <c r="DL2187" s="96">
        <v>1</v>
      </c>
      <c r="DM2187" s="72">
        <v>848.31</v>
      </c>
      <c r="DN2187" s="96">
        <v>1</v>
      </c>
      <c r="DO2187" s="96">
        <v>3.2799999999999999E-3</v>
      </c>
      <c r="DP2187" s="72">
        <v>2.78</v>
      </c>
      <c r="DQ2187" s="72">
        <v>845.53</v>
      </c>
      <c r="DR2187" t="s">
        <v>408</v>
      </c>
      <c r="DT2187" t="s">
        <v>1335</v>
      </c>
    </row>
    <row r="2188" spans="1:124" x14ac:dyDescent="0.3">
      <c r="A2188" t="s">
        <v>1360</v>
      </c>
      <c r="B2188">
        <v>37500</v>
      </c>
      <c r="C2188" s="95">
        <v>10048</v>
      </c>
      <c r="D2188" s="95">
        <v>45893659</v>
      </c>
      <c r="E2188" s="95">
        <v>9553</v>
      </c>
      <c r="F2188" s="95">
        <v>36252757</v>
      </c>
      <c r="G2188" s="95">
        <v>2634</v>
      </c>
      <c r="H2188" s="95">
        <v>8522699</v>
      </c>
      <c r="I2188" s="95">
        <v>2354</v>
      </c>
      <c r="J2188" s="95">
        <v>7391675</v>
      </c>
      <c r="K2188" s="95">
        <v>10110</v>
      </c>
      <c r="L2188" s="95">
        <v>45512769</v>
      </c>
      <c r="M2188" s="95">
        <v>9598</v>
      </c>
      <c r="N2188" s="95">
        <v>37605756</v>
      </c>
      <c r="O2188" s="95">
        <v>2772</v>
      </c>
      <c r="P2188" s="95">
        <v>9839059</v>
      </c>
      <c r="Q2188" s="95">
        <v>2456</v>
      </c>
      <c r="R2188" s="95">
        <v>8153652</v>
      </c>
      <c r="S2188" s="95">
        <v>10023</v>
      </c>
      <c r="T2188" s="95">
        <v>47083678</v>
      </c>
      <c r="U2188" s="95">
        <v>9464</v>
      </c>
      <c r="V2188" s="95">
        <v>38068231</v>
      </c>
      <c r="W2188" s="95">
        <v>2857</v>
      </c>
      <c r="X2188" s="95">
        <v>10662478</v>
      </c>
      <c r="Y2188" s="95">
        <v>2520</v>
      </c>
      <c r="Z2188" s="95">
        <v>8808963</v>
      </c>
      <c r="AA2188" s="95">
        <v>10051</v>
      </c>
      <c r="AB2188" s="95">
        <v>40323570</v>
      </c>
      <c r="AC2188" s="95">
        <v>9420</v>
      </c>
      <c r="AD2188" s="95">
        <v>40536813</v>
      </c>
      <c r="AE2188" s="95">
        <v>3002</v>
      </c>
      <c r="AF2188" s="95">
        <v>11431131</v>
      </c>
      <c r="AG2188" s="95">
        <v>2665</v>
      </c>
      <c r="AH2188" s="95">
        <v>10561257</v>
      </c>
      <c r="AI2188" s="95">
        <v>10254</v>
      </c>
      <c r="AJ2188" s="95">
        <v>45805356</v>
      </c>
      <c r="AK2188" s="95">
        <v>9574</v>
      </c>
      <c r="AL2188" s="95">
        <v>44075721.210000001</v>
      </c>
      <c r="AM2188" s="95">
        <v>3090</v>
      </c>
      <c r="AN2188" s="95">
        <v>11523233</v>
      </c>
      <c r="AO2188" s="95">
        <v>2758</v>
      </c>
      <c r="AP2188" s="95">
        <v>12009377</v>
      </c>
      <c r="AQ2188" s="72">
        <v>357.57</v>
      </c>
      <c r="AR2188" s="72">
        <v>305.45</v>
      </c>
      <c r="AS2188" s="72">
        <v>663.02</v>
      </c>
      <c r="AT2188" s="95">
        <v>54416358</v>
      </c>
      <c r="AU2188" s="95">
        <v>43644432</v>
      </c>
      <c r="AV2188" s="95">
        <v>12682</v>
      </c>
      <c r="AW2188" s="95">
        <v>11907</v>
      </c>
      <c r="AX2188" s="72">
        <v>358.07</v>
      </c>
      <c r="AY2188" s="72">
        <v>316.35000000000002</v>
      </c>
      <c r="AZ2188" s="72">
        <v>674.42</v>
      </c>
      <c r="BA2188" s="95">
        <v>55351828</v>
      </c>
      <c r="BB2188" s="95">
        <v>45759408</v>
      </c>
      <c r="BC2188" s="95">
        <v>12882</v>
      </c>
      <c r="BD2188" s="95">
        <v>12054</v>
      </c>
      <c r="BE2188" s="72">
        <v>373.62</v>
      </c>
      <c r="BF2188" s="72">
        <v>325.97000000000003</v>
      </c>
      <c r="BG2188" s="72">
        <v>699.59</v>
      </c>
      <c r="BH2188" s="95">
        <v>57746156</v>
      </c>
      <c r="BI2188" s="95">
        <v>46877194</v>
      </c>
      <c r="BJ2188" s="95">
        <v>12880</v>
      </c>
      <c r="BK2188" s="95">
        <v>11984</v>
      </c>
      <c r="BL2188" s="72">
        <v>330.41</v>
      </c>
      <c r="BM2188" s="72">
        <v>352.35</v>
      </c>
      <c r="BN2188" s="72">
        <v>682.76</v>
      </c>
      <c r="BO2188" s="95">
        <v>51754701</v>
      </c>
      <c r="BP2188" s="95">
        <v>51098070</v>
      </c>
      <c r="BQ2188" s="95">
        <v>13053</v>
      </c>
      <c r="BR2188" s="95">
        <v>12085</v>
      </c>
      <c r="BS2188" s="72">
        <v>358.02</v>
      </c>
      <c r="BT2188" s="72">
        <v>378.99</v>
      </c>
      <c r="BU2188" s="72">
        <v>737.01</v>
      </c>
      <c r="BV2188" s="95">
        <v>57328589</v>
      </c>
      <c r="BW2188" s="95">
        <v>56085098.210000001</v>
      </c>
      <c r="BX2188" s="95">
        <v>13344</v>
      </c>
      <c r="BY2188" s="95">
        <v>12332</v>
      </c>
      <c r="BZ2188" s="95">
        <v>12313</v>
      </c>
      <c r="CA2188" s="95">
        <v>12483</v>
      </c>
      <c r="CB2188" s="95">
        <v>12448</v>
      </c>
      <c r="CC2188" s="95">
        <v>12593</v>
      </c>
      <c r="CD2188" s="95">
        <v>12849</v>
      </c>
      <c r="CE2188" s="72">
        <v>650.75523149000003</v>
      </c>
      <c r="CF2188" s="72">
        <v>676.59346364999999</v>
      </c>
      <c r="CG2188" s="72">
        <v>712.40329333</v>
      </c>
      <c r="CH2188" s="72">
        <v>716.50152150999998</v>
      </c>
      <c r="CI2188" s="72">
        <v>731.52548966999996</v>
      </c>
      <c r="CJ2188" s="96">
        <v>1.0188469764000001</v>
      </c>
      <c r="CK2188" s="96">
        <v>0.99678763719999997</v>
      </c>
      <c r="CL2188" s="96">
        <v>0.98201398920000005</v>
      </c>
      <c r="CM2188" s="96">
        <v>0.95290795549999996</v>
      </c>
      <c r="CN2188" s="96">
        <v>1.0074973604999999</v>
      </c>
      <c r="CO2188" s="96">
        <v>0.95155141939999999</v>
      </c>
      <c r="CP2188" s="96">
        <v>1.0420990013</v>
      </c>
      <c r="CQ2188" s="96">
        <v>0.99584056389999998</v>
      </c>
      <c r="CR2188" s="96">
        <v>1.0464515005999999</v>
      </c>
      <c r="CS2188" s="95">
        <v>11084</v>
      </c>
      <c r="CT2188" s="95">
        <v>11185</v>
      </c>
      <c r="CU2188" s="95">
        <v>11073</v>
      </c>
      <c r="CV2188" s="95">
        <v>11137</v>
      </c>
      <c r="CW2188" s="95">
        <v>11302</v>
      </c>
      <c r="CX2188" s="96">
        <v>0.922921408</v>
      </c>
      <c r="CY2188" s="96">
        <v>0.92703090099999996</v>
      </c>
      <c r="CZ2188" s="96">
        <v>0.97066234399999995</v>
      </c>
      <c r="DA2188" s="96">
        <v>0.96150759100000005</v>
      </c>
      <c r="DB2188" s="96">
        <v>0.97536135499999999</v>
      </c>
      <c r="DC2188">
        <v>2013</v>
      </c>
      <c r="DD2188" s="6">
        <v>12072.4</v>
      </c>
      <c r="DE2188" s="96">
        <v>1.3767574000000001E-3</v>
      </c>
      <c r="DF2188" s="72">
        <v>802.56</v>
      </c>
      <c r="DG2188" s="96">
        <v>1</v>
      </c>
      <c r="DH2188" s="72">
        <v>802.56</v>
      </c>
      <c r="DI2188" s="72">
        <v>798.48253765000004</v>
      </c>
      <c r="DJ2188" s="96">
        <v>1</v>
      </c>
      <c r="DK2188" s="72">
        <v>802.56</v>
      </c>
      <c r="DL2188" s="96">
        <v>1</v>
      </c>
      <c r="DM2188" s="72">
        <v>802.56</v>
      </c>
      <c r="DN2188" s="96">
        <v>1</v>
      </c>
      <c r="DO2188" s="96">
        <v>4.084E-3</v>
      </c>
      <c r="DP2188" s="72">
        <v>3.28</v>
      </c>
      <c r="DQ2188" s="72">
        <v>799.28</v>
      </c>
      <c r="DR2188" t="s">
        <v>1360</v>
      </c>
      <c r="DT2188" t="s">
        <v>1335</v>
      </c>
    </row>
    <row r="2189" spans="1:124" x14ac:dyDescent="0.3">
      <c r="A2189" t="s">
        <v>560</v>
      </c>
      <c r="B2189">
        <v>37510</v>
      </c>
      <c r="C2189" s="95">
        <v>1628</v>
      </c>
      <c r="D2189" s="95">
        <v>6793380</v>
      </c>
      <c r="E2189" s="95">
        <v>1583</v>
      </c>
      <c r="F2189" s="95">
        <v>4732375</v>
      </c>
      <c r="G2189" s="95">
        <v>327</v>
      </c>
      <c r="H2189" s="95">
        <v>887846</v>
      </c>
      <c r="I2189" s="95">
        <v>299</v>
      </c>
      <c r="J2189" s="95">
        <v>1050571</v>
      </c>
      <c r="K2189" s="95">
        <v>1636</v>
      </c>
      <c r="L2189" s="95">
        <v>5606219</v>
      </c>
      <c r="M2189" s="95">
        <v>1584</v>
      </c>
      <c r="N2189" s="95">
        <v>4774525</v>
      </c>
      <c r="O2189" s="95">
        <v>343</v>
      </c>
      <c r="P2189" s="95">
        <v>1357321</v>
      </c>
      <c r="Q2189" s="95">
        <v>311</v>
      </c>
      <c r="R2189" s="95">
        <v>986932</v>
      </c>
      <c r="S2189" s="95">
        <v>1653</v>
      </c>
      <c r="T2189" s="95">
        <v>6401197</v>
      </c>
      <c r="U2189" s="95">
        <v>1600</v>
      </c>
      <c r="V2189" s="95">
        <v>5013088</v>
      </c>
      <c r="W2189" s="95">
        <v>351</v>
      </c>
      <c r="X2189" s="95">
        <v>1388960</v>
      </c>
      <c r="Y2189" s="95">
        <v>321</v>
      </c>
      <c r="Z2189" s="95">
        <v>1037438</v>
      </c>
      <c r="AA2189" s="95">
        <v>1649</v>
      </c>
      <c r="AB2189" s="95">
        <v>6197654</v>
      </c>
      <c r="AC2189" s="95">
        <v>1591</v>
      </c>
      <c r="AD2189" s="95">
        <v>5838005</v>
      </c>
      <c r="AE2189" s="95">
        <v>363</v>
      </c>
      <c r="AF2189" s="95">
        <v>1114687</v>
      </c>
      <c r="AG2189" s="95">
        <v>334</v>
      </c>
      <c r="AH2189" s="95">
        <v>1116455</v>
      </c>
      <c r="AI2189" s="95">
        <v>1667</v>
      </c>
      <c r="AJ2189" s="95">
        <v>6287242</v>
      </c>
      <c r="AK2189" s="95">
        <v>1610</v>
      </c>
      <c r="AL2189" s="95">
        <v>6356613.5</v>
      </c>
      <c r="AM2189" s="95">
        <v>376</v>
      </c>
      <c r="AN2189" s="95">
        <v>1093742</v>
      </c>
      <c r="AO2189" s="95">
        <v>350</v>
      </c>
      <c r="AP2189" s="95">
        <v>1372532</v>
      </c>
      <c r="AQ2189" s="72">
        <v>327.42</v>
      </c>
      <c r="AR2189" s="72">
        <v>256.06</v>
      </c>
      <c r="AS2189" s="72">
        <v>583.48</v>
      </c>
      <c r="AT2189" s="95">
        <v>7681226</v>
      </c>
      <c r="AU2189" s="95">
        <v>5782946</v>
      </c>
      <c r="AV2189" s="95">
        <v>1955</v>
      </c>
      <c r="AW2189" s="95">
        <v>1882</v>
      </c>
      <c r="AX2189" s="72">
        <v>293.23</v>
      </c>
      <c r="AY2189" s="72">
        <v>253.36</v>
      </c>
      <c r="AZ2189" s="72">
        <v>546.59</v>
      </c>
      <c r="BA2189" s="95">
        <v>6963540</v>
      </c>
      <c r="BB2189" s="95">
        <v>5761457</v>
      </c>
      <c r="BC2189" s="95">
        <v>1979</v>
      </c>
      <c r="BD2189" s="95">
        <v>1895</v>
      </c>
      <c r="BE2189" s="72">
        <v>323.94</v>
      </c>
      <c r="BF2189" s="72">
        <v>262.47000000000003</v>
      </c>
      <c r="BG2189" s="72">
        <v>586.41</v>
      </c>
      <c r="BH2189" s="95">
        <v>7790157</v>
      </c>
      <c r="BI2189" s="95">
        <v>6050526</v>
      </c>
      <c r="BJ2189" s="95">
        <v>2004</v>
      </c>
      <c r="BK2189" s="95">
        <v>1921</v>
      </c>
      <c r="BL2189" s="72">
        <v>302.86</v>
      </c>
      <c r="BM2189" s="72">
        <v>301.06</v>
      </c>
      <c r="BN2189" s="72">
        <v>603.91999999999996</v>
      </c>
      <c r="BO2189" s="95">
        <v>7312341</v>
      </c>
      <c r="BP2189" s="95">
        <v>6954460</v>
      </c>
      <c r="BQ2189" s="95">
        <v>2012</v>
      </c>
      <c r="BR2189" s="95">
        <v>1925</v>
      </c>
      <c r="BS2189" s="72">
        <v>301.07</v>
      </c>
      <c r="BT2189" s="72">
        <v>328.62</v>
      </c>
      <c r="BU2189" s="72">
        <v>629.69000000000005</v>
      </c>
      <c r="BV2189" s="95">
        <v>7380984</v>
      </c>
      <c r="BW2189" s="95">
        <v>7729145.5</v>
      </c>
      <c r="BX2189" s="95">
        <v>2043</v>
      </c>
      <c r="BY2189" s="95">
        <v>1960</v>
      </c>
      <c r="BZ2189" s="95">
        <v>1920</v>
      </c>
      <c r="CA2189" s="95">
        <v>1938</v>
      </c>
      <c r="CB2189" s="95">
        <v>1964</v>
      </c>
      <c r="CC2189" s="95">
        <v>1971</v>
      </c>
      <c r="CD2189" s="95">
        <v>2002</v>
      </c>
      <c r="CE2189" s="72">
        <v>650.75523149000003</v>
      </c>
      <c r="CF2189" s="72">
        <v>676.59346364999999</v>
      </c>
      <c r="CG2189" s="72">
        <v>712.40329333</v>
      </c>
      <c r="CH2189" s="72">
        <v>716.50152150999998</v>
      </c>
      <c r="CI2189" s="72">
        <v>731.52548966999996</v>
      </c>
      <c r="CJ2189" s="96">
        <v>0.89661976080000005</v>
      </c>
      <c r="CK2189" s="96">
        <v>0.80785586819999999</v>
      </c>
      <c r="CL2189" s="96">
        <v>0.82314330309999995</v>
      </c>
      <c r="CM2189" s="96">
        <v>0.84287329740000005</v>
      </c>
      <c r="CN2189" s="96">
        <v>0.86079023750000005</v>
      </c>
      <c r="CO2189" s="96">
        <v>0.90718566990000005</v>
      </c>
      <c r="CP2189" s="96">
        <v>0.93283714839999998</v>
      </c>
      <c r="CQ2189" s="96">
        <v>0.99584056389999998</v>
      </c>
      <c r="CR2189" s="96">
        <v>0.9367332974</v>
      </c>
      <c r="CS2189" s="95">
        <v>1933</v>
      </c>
      <c r="CT2189" s="95">
        <v>1984</v>
      </c>
      <c r="CU2189" s="95">
        <v>1994</v>
      </c>
      <c r="CV2189" s="95">
        <v>2034</v>
      </c>
      <c r="CW2189" s="95">
        <v>2052</v>
      </c>
      <c r="CX2189" s="96">
        <v>0.89492359700000002</v>
      </c>
      <c r="CY2189" s="96">
        <v>0.87105444899999995</v>
      </c>
      <c r="CZ2189" s="96">
        <v>0.89155361399999999</v>
      </c>
      <c r="DA2189" s="96">
        <v>0.92371892099999997</v>
      </c>
      <c r="DB2189" s="96">
        <v>0.95247252000000004</v>
      </c>
      <c r="DC2189">
        <v>2013</v>
      </c>
      <c r="DD2189" s="6">
        <v>1916.6</v>
      </c>
      <c r="DE2189" s="96">
        <v>1.3416267000000001E-3</v>
      </c>
      <c r="DF2189" s="72">
        <v>718.44</v>
      </c>
      <c r="DG2189" s="96">
        <v>1</v>
      </c>
      <c r="DH2189" s="72">
        <v>718.44</v>
      </c>
      <c r="DI2189" s="72">
        <v>798.48253765000004</v>
      </c>
      <c r="DJ2189" s="96">
        <v>1</v>
      </c>
      <c r="DK2189" s="72">
        <v>718.44</v>
      </c>
      <c r="DL2189" s="96">
        <v>1</v>
      </c>
      <c r="DM2189" s="72">
        <v>718.44</v>
      </c>
      <c r="DN2189" s="96">
        <v>1</v>
      </c>
      <c r="DO2189" s="96">
        <v>4.5869999999999999E-3</v>
      </c>
      <c r="DP2189" s="72">
        <v>3.3</v>
      </c>
      <c r="DQ2189" s="72">
        <v>715.14</v>
      </c>
      <c r="DR2189" t="s">
        <v>560</v>
      </c>
      <c r="DT2189" t="s">
        <v>1335</v>
      </c>
    </row>
    <row r="2190" spans="1:124" x14ac:dyDescent="0.3">
      <c r="A2190" t="s">
        <v>1361</v>
      </c>
      <c r="B2190">
        <v>37520</v>
      </c>
      <c r="C2190" s="95">
        <v>1682</v>
      </c>
      <c r="D2190" s="95">
        <v>6032947</v>
      </c>
      <c r="E2190" s="95">
        <v>1635</v>
      </c>
      <c r="F2190" s="95">
        <v>4292724</v>
      </c>
      <c r="G2190" s="95">
        <v>317</v>
      </c>
      <c r="H2190" s="95">
        <v>719223</v>
      </c>
      <c r="I2190" s="95">
        <v>288</v>
      </c>
      <c r="J2190" s="95">
        <v>647529</v>
      </c>
      <c r="K2190" s="95">
        <v>1716</v>
      </c>
      <c r="L2190" s="95">
        <v>7648341</v>
      </c>
      <c r="M2190" s="95">
        <v>1672</v>
      </c>
      <c r="N2190" s="95">
        <v>5387508</v>
      </c>
      <c r="O2190" s="95">
        <v>327</v>
      </c>
      <c r="P2190" s="95">
        <v>950857</v>
      </c>
      <c r="Q2190" s="95">
        <v>297</v>
      </c>
      <c r="R2190" s="95">
        <v>763353</v>
      </c>
      <c r="S2190" s="95">
        <v>1704</v>
      </c>
      <c r="T2190" s="95">
        <v>6909989</v>
      </c>
      <c r="U2190" s="95">
        <v>1647</v>
      </c>
      <c r="V2190" s="95">
        <v>5724674</v>
      </c>
      <c r="W2190" s="95">
        <v>327</v>
      </c>
      <c r="X2190" s="95">
        <v>1191556</v>
      </c>
      <c r="Y2190" s="95">
        <v>291</v>
      </c>
      <c r="Z2190" s="95">
        <v>938288</v>
      </c>
      <c r="AA2190" s="95">
        <v>1688</v>
      </c>
      <c r="AB2190" s="95">
        <v>7216019</v>
      </c>
      <c r="AC2190" s="95">
        <v>1627</v>
      </c>
      <c r="AD2190" s="95">
        <v>6328685</v>
      </c>
      <c r="AE2190" s="95">
        <v>340</v>
      </c>
      <c r="AF2190" s="95">
        <v>1108374</v>
      </c>
      <c r="AG2190" s="95">
        <v>306</v>
      </c>
      <c r="AH2190" s="95">
        <v>1003919</v>
      </c>
      <c r="AI2190" s="95">
        <v>1679</v>
      </c>
      <c r="AJ2190" s="95">
        <v>7070110.5199999996</v>
      </c>
      <c r="AK2190" s="95">
        <v>1615</v>
      </c>
      <c r="AL2190" s="95">
        <v>6453757.1900000004</v>
      </c>
      <c r="AM2190" s="95">
        <v>356</v>
      </c>
      <c r="AN2190" s="95">
        <v>1014911</v>
      </c>
      <c r="AO2190" s="95">
        <v>326</v>
      </c>
      <c r="AP2190" s="95">
        <v>1188149</v>
      </c>
      <c r="AQ2190" s="72">
        <v>281.48</v>
      </c>
      <c r="AR2190" s="72">
        <v>214.09</v>
      </c>
      <c r="AS2190" s="72">
        <v>495.57</v>
      </c>
      <c r="AT2190" s="95">
        <v>6752170</v>
      </c>
      <c r="AU2190" s="95">
        <v>4940253</v>
      </c>
      <c r="AV2190" s="95">
        <v>1999</v>
      </c>
      <c r="AW2190" s="95">
        <v>1923</v>
      </c>
      <c r="AX2190" s="72">
        <v>350.76</v>
      </c>
      <c r="AY2190" s="72">
        <v>260.32</v>
      </c>
      <c r="AZ2190" s="72">
        <v>611.08000000000004</v>
      </c>
      <c r="BA2190" s="95">
        <v>8599198</v>
      </c>
      <c r="BB2190" s="95">
        <v>6150861</v>
      </c>
      <c r="BC2190" s="95">
        <v>2043</v>
      </c>
      <c r="BD2190" s="95">
        <v>1969</v>
      </c>
      <c r="BE2190" s="72">
        <v>332.41</v>
      </c>
      <c r="BF2190" s="72">
        <v>286.51</v>
      </c>
      <c r="BG2190" s="72">
        <v>618.91999999999996</v>
      </c>
      <c r="BH2190" s="95">
        <v>8101545</v>
      </c>
      <c r="BI2190" s="95">
        <v>6662962</v>
      </c>
      <c r="BJ2190" s="95">
        <v>2031</v>
      </c>
      <c r="BK2190" s="95">
        <v>1938</v>
      </c>
      <c r="BL2190" s="72">
        <v>342.06</v>
      </c>
      <c r="BM2190" s="72">
        <v>316.12</v>
      </c>
      <c r="BN2190" s="72">
        <v>658.18</v>
      </c>
      <c r="BO2190" s="95">
        <v>8324393</v>
      </c>
      <c r="BP2190" s="95">
        <v>7332604</v>
      </c>
      <c r="BQ2190" s="95">
        <v>2028</v>
      </c>
      <c r="BR2190" s="95">
        <v>1933</v>
      </c>
      <c r="BS2190" s="72">
        <v>331.08</v>
      </c>
      <c r="BT2190" s="72">
        <v>328.09</v>
      </c>
      <c r="BU2190" s="72">
        <v>659.17</v>
      </c>
      <c r="BV2190" s="95">
        <v>8085021.5199999996</v>
      </c>
      <c r="BW2190" s="95">
        <v>7641906.1900000004</v>
      </c>
      <c r="BX2190" s="95">
        <v>2035</v>
      </c>
      <c r="BY2190" s="95">
        <v>1941</v>
      </c>
      <c r="BZ2190" s="95">
        <v>1963</v>
      </c>
      <c r="CA2190" s="95">
        <v>2007</v>
      </c>
      <c r="CB2190" s="95">
        <v>1986</v>
      </c>
      <c r="CC2190" s="95">
        <v>1983</v>
      </c>
      <c r="CD2190" s="95">
        <v>1989</v>
      </c>
      <c r="CE2190" s="72">
        <v>650.75523149000003</v>
      </c>
      <c r="CF2190" s="72">
        <v>676.59346364999999</v>
      </c>
      <c r="CG2190" s="72">
        <v>712.40329333</v>
      </c>
      <c r="CH2190" s="72">
        <v>716.50152150999998</v>
      </c>
      <c r="CI2190" s="72">
        <v>731.52548966999996</v>
      </c>
      <c r="CJ2190" s="96">
        <v>0.76153056640000005</v>
      </c>
      <c r="CK2190" s="96">
        <v>0.90317159840000005</v>
      </c>
      <c r="CL2190" s="96">
        <v>0.86877756709999998</v>
      </c>
      <c r="CM2190" s="96">
        <v>0.91860237590000005</v>
      </c>
      <c r="CN2190" s="96">
        <v>0.90108958510000003</v>
      </c>
      <c r="CO2190" s="96">
        <v>0.88359429060000005</v>
      </c>
      <c r="CP2190" s="96">
        <v>0.98533268929999995</v>
      </c>
      <c r="CQ2190" s="96">
        <v>0.99584056389999998</v>
      </c>
      <c r="CR2190" s="96">
        <v>0.98944809469999995</v>
      </c>
      <c r="CS2190" s="95">
        <v>1942</v>
      </c>
      <c r="CT2190" s="95">
        <v>2015</v>
      </c>
      <c r="CU2190" s="95">
        <v>1989</v>
      </c>
      <c r="CV2190" s="95">
        <v>1969</v>
      </c>
      <c r="CW2190" s="95">
        <v>2003</v>
      </c>
      <c r="CX2190" s="96">
        <v>0.83847885600000005</v>
      </c>
      <c r="CY2190" s="96">
        <v>0.86110432599999998</v>
      </c>
      <c r="CZ2190" s="96">
        <v>0.88960854199999995</v>
      </c>
      <c r="DA2190" s="96">
        <v>0.914708984</v>
      </c>
      <c r="DB2190" s="96">
        <v>0.91340171699999995</v>
      </c>
      <c r="DC2190">
        <v>2013</v>
      </c>
      <c r="DD2190" s="6">
        <v>1940.8</v>
      </c>
      <c r="DE2190" s="96">
        <v>1.9464547E-3</v>
      </c>
      <c r="DF2190" s="72">
        <v>758.41</v>
      </c>
      <c r="DG2190" s="96">
        <v>1</v>
      </c>
      <c r="DH2190" s="72">
        <v>758.41</v>
      </c>
      <c r="DI2190" s="72">
        <v>798.48253765000004</v>
      </c>
      <c r="DJ2190" s="96">
        <v>1</v>
      </c>
      <c r="DK2190" s="72">
        <v>758.41</v>
      </c>
      <c r="DL2190" s="96">
        <v>1</v>
      </c>
      <c r="DM2190" s="72">
        <v>758.41</v>
      </c>
      <c r="DN2190" s="96">
        <v>1</v>
      </c>
      <c r="DO2190" s="96">
        <v>6.8490000000000001E-3</v>
      </c>
      <c r="DP2190" s="72">
        <v>5.19</v>
      </c>
      <c r="DQ2190" s="72">
        <v>753.22</v>
      </c>
      <c r="DR2190" t="s">
        <v>1361</v>
      </c>
      <c r="DT2190" t="s">
        <v>1335</v>
      </c>
    </row>
    <row r="2191" spans="1:124" x14ac:dyDescent="0.3">
      <c r="A2191" t="s">
        <v>1362</v>
      </c>
      <c r="B2191">
        <v>37530</v>
      </c>
      <c r="C2191" s="95">
        <v>1739</v>
      </c>
      <c r="D2191" s="95">
        <v>7952778</v>
      </c>
      <c r="E2191" s="95">
        <v>1650</v>
      </c>
      <c r="F2191" s="95">
        <v>5981537</v>
      </c>
      <c r="G2191" s="95">
        <v>470</v>
      </c>
      <c r="H2191" s="95">
        <v>1433770</v>
      </c>
      <c r="I2191" s="95">
        <v>434</v>
      </c>
      <c r="J2191" s="95">
        <v>1333824</v>
      </c>
      <c r="K2191" s="95">
        <v>1779</v>
      </c>
      <c r="L2191" s="95">
        <v>7754983</v>
      </c>
      <c r="M2191" s="95">
        <v>1690</v>
      </c>
      <c r="N2191" s="95">
        <v>6217111</v>
      </c>
      <c r="O2191" s="95">
        <v>500</v>
      </c>
      <c r="P2191" s="95">
        <v>1817289</v>
      </c>
      <c r="Q2191" s="95">
        <v>457</v>
      </c>
      <c r="R2191" s="95">
        <v>1566596</v>
      </c>
      <c r="S2191" s="95">
        <v>1741</v>
      </c>
      <c r="T2191" s="95">
        <v>8359818</v>
      </c>
      <c r="U2191" s="95">
        <v>1643</v>
      </c>
      <c r="V2191" s="95">
        <v>6630330</v>
      </c>
      <c r="W2191" s="95">
        <v>496</v>
      </c>
      <c r="X2191" s="95">
        <v>1801276</v>
      </c>
      <c r="Y2191" s="95">
        <v>453</v>
      </c>
      <c r="Z2191" s="95">
        <v>1724861</v>
      </c>
      <c r="AA2191" s="95">
        <v>1730</v>
      </c>
      <c r="AB2191" s="95">
        <v>7989464</v>
      </c>
      <c r="AC2191" s="95">
        <v>1621</v>
      </c>
      <c r="AD2191" s="95">
        <v>7386113</v>
      </c>
      <c r="AE2191" s="95">
        <v>495</v>
      </c>
      <c r="AF2191" s="95">
        <v>2558081</v>
      </c>
      <c r="AG2191" s="95">
        <v>460</v>
      </c>
      <c r="AH2191" s="95">
        <v>1853772</v>
      </c>
      <c r="AI2191" s="95">
        <v>1764</v>
      </c>
      <c r="AJ2191" s="95">
        <v>7829937</v>
      </c>
      <c r="AK2191" s="95">
        <v>1658</v>
      </c>
      <c r="AL2191" s="95">
        <v>7970630</v>
      </c>
      <c r="AM2191" s="95">
        <v>495</v>
      </c>
      <c r="AN2191" s="95">
        <v>2138039</v>
      </c>
      <c r="AO2191" s="95">
        <v>463</v>
      </c>
      <c r="AP2191" s="95">
        <v>1943436</v>
      </c>
      <c r="AQ2191" s="72">
        <v>354.1</v>
      </c>
      <c r="AR2191" s="72">
        <v>292.52</v>
      </c>
      <c r="AS2191" s="72">
        <v>646.62</v>
      </c>
      <c r="AT2191" s="95">
        <v>9386548</v>
      </c>
      <c r="AU2191" s="95">
        <v>7315361</v>
      </c>
      <c r="AV2191" s="95">
        <v>2209</v>
      </c>
      <c r="AW2191" s="95">
        <v>2084</v>
      </c>
      <c r="AX2191" s="72">
        <v>350.02</v>
      </c>
      <c r="AY2191" s="72">
        <v>302.12</v>
      </c>
      <c r="AZ2191" s="72">
        <v>652.14</v>
      </c>
      <c r="BA2191" s="95">
        <v>9572272</v>
      </c>
      <c r="BB2191" s="95">
        <v>7783707</v>
      </c>
      <c r="BC2191" s="95">
        <v>2279</v>
      </c>
      <c r="BD2191" s="95">
        <v>2147</v>
      </c>
      <c r="BE2191" s="72">
        <v>378.52</v>
      </c>
      <c r="BF2191" s="72">
        <v>332.19</v>
      </c>
      <c r="BG2191" s="72">
        <v>710.71</v>
      </c>
      <c r="BH2191" s="95">
        <v>10161094</v>
      </c>
      <c r="BI2191" s="95">
        <v>8355191</v>
      </c>
      <c r="BJ2191" s="95">
        <v>2237</v>
      </c>
      <c r="BK2191" s="95">
        <v>2096</v>
      </c>
      <c r="BL2191" s="72">
        <v>395.04</v>
      </c>
      <c r="BM2191" s="72">
        <v>370.01</v>
      </c>
      <c r="BN2191" s="72">
        <v>765.05</v>
      </c>
      <c r="BO2191" s="95">
        <v>10547545</v>
      </c>
      <c r="BP2191" s="95">
        <v>9239885</v>
      </c>
      <c r="BQ2191" s="95">
        <v>2225</v>
      </c>
      <c r="BR2191" s="95">
        <v>2081</v>
      </c>
      <c r="BS2191" s="72">
        <v>367.71</v>
      </c>
      <c r="BT2191" s="72">
        <v>389.52</v>
      </c>
      <c r="BU2191" s="72">
        <v>757.23</v>
      </c>
      <c r="BV2191" s="95">
        <v>9967976</v>
      </c>
      <c r="BW2191" s="95">
        <v>9914066</v>
      </c>
      <c r="BX2191" s="95">
        <v>2259</v>
      </c>
      <c r="BY2191" s="95">
        <v>2121</v>
      </c>
      <c r="BZ2191" s="95">
        <v>2149</v>
      </c>
      <c r="CA2191" s="95">
        <v>2215</v>
      </c>
      <c r="CB2191" s="95">
        <v>2169</v>
      </c>
      <c r="CC2191" s="95">
        <v>2157</v>
      </c>
      <c r="CD2191" s="95">
        <v>2191</v>
      </c>
      <c r="CE2191" s="72">
        <v>650.75523149000003</v>
      </c>
      <c r="CF2191" s="72">
        <v>676.59346364999999</v>
      </c>
      <c r="CG2191" s="72">
        <v>712.40329333</v>
      </c>
      <c r="CH2191" s="72">
        <v>716.50152150999998</v>
      </c>
      <c r="CI2191" s="72">
        <v>731.52548966999996</v>
      </c>
      <c r="CJ2191" s="96">
        <v>0.99364548870000002</v>
      </c>
      <c r="CK2191" s="96">
        <v>0.9638579665</v>
      </c>
      <c r="CL2191" s="96">
        <v>0.99762312539999998</v>
      </c>
      <c r="CM2191" s="96">
        <v>1.0677576767000001</v>
      </c>
      <c r="CN2191" s="96">
        <v>1.0351382292</v>
      </c>
      <c r="CO2191" s="96">
        <v>0.93158554220000001</v>
      </c>
      <c r="CP2191" s="96">
        <v>1.0858954455000001</v>
      </c>
      <c r="CQ2191" s="96">
        <v>0.99584056389999998</v>
      </c>
      <c r="CR2191" s="96">
        <v>1.0904308679000001</v>
      </c>
      <c r="CS2191" s="95">
        <v>2044</v>
      </c>
      <c r="CT2191" s="95">
        <v>2032</v>
      </c>
      <c r="CU2191" s="95">
        <v>2023</v>
      </c>
      <c r="CV2191" s="95">
        <v>2010</v>
      </c>
      <c r="CW2191" s="95">
        <v>2044</v>
      </c>
      <c r="CX2191" s="96">
        <v>0.92628513300000004</v>
      </c>
      <c r="CY2191" s="96">
        <v>0.91192068599999998</v>
      </c>
      <c r="CZ2191" s="96">
        <v>0.94054078799999996</v>
      </c>
      <c r="DA2191" s="96">
        <v>0.91877985299999998</v>
      </c>
      <c r="DB2191" s="96">
        <v>0.96016479700000001</v>
      </c>
      <c r="DC2191">
        <v>2013</v>
      </c>
      <c r="DD2191" s="6">
        <v>2105.8000000000002</v>
      </c>
      <c r="DE2191" s="96">
        <v>3.3295409000000001E-3</v>
      </c>
      <c r="DF2191" s="72">
        <v>834.65</v>
      </c>
      <c r="DG2191" s="96">
        <v>1</v>
      </c>
      <c r="DH2191" s="72">
        <v>834.65</v>
      </c>
      <c r="DI2191" s="72">
        <v>798.48253765000004</v>
      </c>
      <c r="DJ2191" s="96">
        <v>1</v>
      </c>
      <c r="DK2191" s="72">
        <v>834.65</v>
      </c>
      <c r="DL2191" s="96">
        <v>1</v>
      </c>
      <c r="DM2191" s="72">
        <v>834.65</v>
      </c>
      <c r="DN2191" s="96">
        <v>1</v>
      </c>
      <c r="DO2191" s="96">
        <v>9.0609999999999996E-3</v>
      </c>
      <c r="DP2191" s="72">
        <v>7.56</v>
      </c>
      <c r="DQ2191" s="72">
        <v>827.09</v>
      </c>
      <c r="DR2191" t="s">
        <v>1362</v>
      </c>
      <c r="DT2191" t="s">
        <v>1335</v>
      </c>
    </row>
    <row r="2192" spans="1:124" x14ac:dyDescent="0.3">
      <c r="A2192" t="s">
        <v>1335</v>
      </c>
      <c r="B2192">
        <v>37540</v>
      </c>
      <c r="C2192" s="95">
        <v>69241</v>
      </c>
      <c r="D2192" s="95">
        <v>335200575</v>
      </c>
      <c r="E2192" s="95">
        <v>64924</v>
      </c>
      <c r="F2192" s="95">
        <v>239716176</v>
      </c>
      <c r="G2192" s="95">
        <v>13669</v>
      </c>
      <c r="H2192" s="95">
        <v>55427784</v>
      </c>
      <c r="I2192" s="95">
        <v>11809</v>
      </c>
      <c r="J2192" s="95">
        <v>41228257</v>
      </c>
      <c r="K2192" s="95">
        <v>71020</v>
      </c>
      <c r="L2192" s="95">
        <v>335188674</v>
      </c>
      <c r="M2192" s="95">
        <v>66267</v>
      </c>
      <c r="N2192" s="95">
        <v>247951639</v>
      </c>
      <c r="O2192" s="95">
        <v>14552</v>
      </c>
      <c r="P2192" s="95">
        <v>59006150</v>
      </c>
      <c r="Q2192" s="95">
        <v>12530</v>
      </c>
      <c r="R2192" s="95">
        <v>46487636</v>
      </c>
      <c r="S2192" s="95">
        <v>71209</v>
      </c>
      <c r="T2192" s="95">
        <v>333395697</v>
      </c>
      <c r="U2192" s="95">
        <v>65941</v>
      </c>
      <c r="V2192" s="95">
        <v>265874479</v>
      </c>
      <c r="W2192" s="95">
        <v>14977</v>
      </c>
      <c r="X2192" s="95">
        <v>62014483</v>
      </c>
      <c r="Y2192" s="95">
        <v>12933</v>
      </c>
      <c r="Z2192" s="95">
        <v>51922853</v>
      </c>
      <c r="AA2192" s="95">
        <v>71488</v>
      </c>
      <c r="AB2192" s="95">
        <v>300627561</v>
      </c>
      <c r="AC2192" s="95">
        <v>65700</v>
      </c>
      <c r="AD2192" s="95">
        <v>277501521</v>
      </c>
      <c r="AE2192" s="95">
        <v>15416</v>
      </c>
      <c r="AF2192" s="95">
        <v>63505333</v>
      </c>
      <c r="AG2192" s="95">
        <v>13320</v>
      </c>
      <c r="AH2192" s="95">
        <v>57112459</v>
      </c>
      <c r="AI2192" s="95">
        <v>72166</v>
      </c>
      <c r="AJ2192" s="95">
        <v>310339486.27999997</v>
      </c>
      <c r="AK2192" s="95">
        <v>65905</v>
      </c>
      <c r="AL2192" s="95">
        <v>293532895.31999999</v>
      </c>
      <c r="AM2192" s="95">
        <v>15918</v>
      </c>
      <c r="AN2192" s="95">
        <v>67906510</v>
      </c>
      <c r="AO2192" s="95">
        <v>13712</v>
      </c>
      <c r="AP2192" s="95">
        <v>63523804.789999999</v>
      </c>
      <c r="AQ2192" s="72">
        <v>392.62</v>
      </c>
      <c r="AR2192" s="72">
        <v>305.11</v>
      </c>
      <c r="AS2192" s="72">
        <v>697.73</v>
      </c>
      <c r="AT2192" s="95">
        <v>390628359</v>
      </c>
      <c r="AU2192" s="95">
        <v>280944433</v>
      </c>
      <c r="AV2192" s="95">
        <v>82910</v>
      </c>
      <c r="AW2192" s="95">
        <v>76733</v>
      </c>
      <c r="AX2192" s="72">
        <v>383.88</v>
      </c>
      <c r="AY2192" s="72">
        <v>311.39</v>
      </c>
      <c r="AZ2192" s="72">
        <v>695.27</v>
      </c>
      <c r="BA2192" s="95">
        <v>394194824</v>
      </c>
      <c r="BB2192" s="95">
        <v>294439275</v>
      </c>
      <c r="BC2192" s="95">
        <v>85572</v>
      </c>
      <c r="BD2192" s="95">
        <v>78797</v>
      </c>
      <c r="BE2192" s="72">
        <v>382.32</v>
      </c>
      <c r="BF2192" s="72">
        <v>335.76</v>
      </c>
      <c r="BG2192" s="72">
        <v>718.08</v>
      </c>
      <c r="BH2192" s="95">
        <v>395410180</v>
      </c>
      <c r="BI2192" s="95">
        <v>317797332</v>
      </c>
      <c r="BJ2192" s="95">
        <v>86186</v>
      </c>
      <c r="BK2192" s="95">
        <v>78874</v>
      </c>
      <c r="BL2192" s="72">
        <v>349.17</v>
      </c>
      <c r="BM2192" s="72">
        <v>352.88</v>
      </c>
      <c r="BN2192" s="72">
        <v>702.05</v>
      </c>
      <c r="BO2192" s="95">
        <v>364132894</v>
      </c>
      <c r="BP2192" s="95">
        <v>334613980</v>
      </c>
      <c r="BQ2192" s="95">
        <v>86904</v>
      </c>
      <c r="BR2192" s="95">
        <v>79020</v>
      </c>
      <c r="BS2192" s="72">
        <v>357.85</v>
      </c>
      <c r="BT2192" s="72">
        <v>373.72</v>
      </c>
      <c r="BU2192" s="72">
        <v>731.57</v>
      </c>
      <c r="BV2192" s="95">
        <v>378245996.27999997</v>
      </c>
      <c r="BW2192" s="95">
        <v>357056700.11000001</v>
      </c>
      <c r="BX2192" s="95">
        <v>88084</v>
      </c>
      <c r="BY2192" s="95">
        <v>79617</v>
      </c>
      <c r="BZ2192" s="95">
        <v>79966</v>
      </c>
      <c r="CA2192" s="95">
        <v>82306</v>
      </c>
      <c r="CB2192" s="95">
        <v>82662</v>
      </c>
      <c r="CC2192" s="95">
        <v>83161</v>
      </c>
      <c r="CD2192" s="95">
        <v>83942</v>
      </c>
      <c r="CE2192" s="72">
        <v>650.75523149000003</v>
      </c>
      <c r="CF2192" s="72">
        <v>676.59346364999999</v>
      </c>
      <c r="CG2192" s="72">
        <v>712.40329333</v>
      </c>
      <c r="CH2192" s="72">
        <v>716.50152150999998</v>
      </c>
      <c r="CI2192" s="72">
        <v>731.52548966999996</v>
      </c>
      <c r="CJ2192" s="96">
        <v>1.0721850033</v>
      </c>
      <c r="CK2192" s="96">
        <v>1.0276037789000001</v>
      </c>
      <c r="CL2192" s="96">
        <v>1.0079683891</v>
      </c>
      <c r="CM2192" s="96">
        <v>0.97983043849999996</v>
      </c>
      <c r="CN2192" s="96">
        <v>1.0000608459</v>
      </c>
      <c r="CO2192" s="96">
        <v>0.96753893550000003</v>
      </c>
      <c r="CP2192" s="96">
        <v>1.0516679524000001</v>
      </c>
      <c r="CQ2192" s="96">
        <v>0.99584056389999998</v>
      </c>
      <c r="CR2192" s="96">
        <v>1.0560604179999999</v>
      </c>
      <c r="CS2192" s="95">
        <v>70230</v>
      </c>
      <c r="CT2192" s="95">
        <v>72111</v>
      </c>
      <c r="CU2192" s="95">
        <v>72077</v>
      </c>
      <c r="CV2192" s="95">
        <v>71931</v>
      </c>
      <c r="CW2192" s="95">
        <v>72292</v>
      </c>
      <c r="CX2192" s="96">
        <v>0.94469628800000005</v>
      </c>
      <c r="CY2192" s="96">
        <v>0.95314045199999997</v>
      </c>
      <c r="CZ2192" s="96">
        <v>0.98264772899999997</v>
      </c>
      <c r="DA2192" s="96">
        <v>0.97760734699999996</v>
      </c>
      <c r="DB2192" s="96">
        <v>0.97901047799999996</v>
      </c>
      <c r="DC2192">
        <v>2013</v>
      </c>
      <c r="DD2192" s="6">
        <v>78608.2</v>
      </c>
      <c r="DE2192" s="96">
        <v>3.9971954000000004E-3</v>
      </c>
      <c r="DF2192" s="72">
        <v>807.8</v>
      </c>
      <c r="DG2192" s="96">
        <v>1</v>
      </c>
      <c r="DH2192" s="72">
        <v>807.8</v>
      </c>
      <c r="DI2192" s="72">
        <v>815.57040460999997</v>
      </c>
      <c r="DJ2192" s="96">
        <v>1</v>
      </c>
      <c r="DK2192" s="72">
        <v>807.8</v>
      </c>
      <c r="DL2192" s="96">
        <v>1</v>
      </c>
      <c r="DM2192" s="72">
        <v>807.8</v>
      </c>
      <c r="DN2192" s="96">
        <v>1</v>
      </c>
      <c r="DO2192" s="96">
        <v>1.0300999999999999E-2</v>
      </c>
      <c r="DP2192" s="72">
        <v>8.32</v>
      </c>
      <c r="DQ2192" s="72">
        <v>799.48</v>
      </c>
      <c r="DR2192" t="s">
        <v>1335</v>
      </c>
      <c r="DT2192" t="s">
        <v>1335</v>
      </c>
    </row>
    <row r="2193" spans="1:124" x14ac:dyDescent="0.3">
      <c r="A2193" t="s">
        <v>1363</v>
      </c>
      <c r="B2193">
        <v>37550</v>
      </c>
      <c r="C2193" s="95">
        <v>5234</v>
      </c>
      <c r="D2193" s="95">
        <v>22654490</v>
      </c>
      <c r="E2193" s="95">
        <v>4991</v>
      </c>
      <c r="F2193" s="95">
        <v>19572703</v>
      </c>
      <c r="G2193" s="95">
        <v>1257</v>
      </c>
      <c r="H2193" s="95">
        <v>4655417</v>
      </c>
      <c r="I2193" s="95">
        <v>1139</v>
      </c>
      <c r="J2193" s="95">
        <v>3996005</v>
      </c>
      <c r="K2193" s="95">
        <v>5298</v>
      </c>
      <c r="L2193" s="95">
        <v>21884509</v>
      </c>
      <c r="M2193" s="95">
        <v>5029</v>
      </c>
      <c r="N2193" s="95">
        <v>20342545</v>
      </c>
      <c r="O2193" s="95">
        <v>1337</v>
      </c>
      <c r="P2193" s="95">
        <v>4607641</v>
      </c>
      <c r="Q2193" s="95">
        <v>1206</v>
      </c>
      <c r="R2193" s="95">
        <v>4298094</v>
      </c>
      <c r="S2193" s="95">
        <v>5249</v>
      </c>
      <c r="T2193" s="95">
        <v>21593320</v>
      </c>
      <c r="U2193" s="95">
        <v>4950</v>
      </c>
      <c r="V2193" s="95">
        <v>20330313</v>
      </c>
      <c r="W2193" s="95">
        <v>1399</v>
      </c>
      <c r="X2193" s="95">
        <v>5292699</v>
      </c>
      <c r="Y2193" s="95">
        <v>1250</v>
      </c>
      <c r="Z2193" s="95">
        <v>4781711</v>
      </c>
      <c r="AA2193" s="95">
        <v>5197</v>
      </c>
      <c r="AB2193" s="95">
        <v>19686034</v>
      </c>
      <c r="AC2193" s="95">
        <v>4888</v>
      </c>
      <c r="AD2193" s="95">
        <v>21367146</v>
      </c>
      <c r="AE2193" s="95">
        <v>1427</v>
      </c>
      <c r="AF2193" s="95">
        <v>5197662</v>
      </c>
      <c r="AG2193" s="95">
        <v>1280</v>
      </c>
      <c r="AH2193" s="95">
        <v>5508011</v>
      </c>
      <c r="AI2193" s="95">
        <v>5137</v>
      </c>
      <c r="AJ2193" s="95">
        <v>19175135.09</v>
      </c>
      <c r="AK2193" s="95">
        <v>4807</v>
      </c>
      <c r="AL2193" s="95">
        <v>21419232.809999999</v>
      </c>
      <c r="AM2193" s="95">
        <v>1476</v>
      </c>
      <c r="AN2193" s="95">
        <v>6148937</v>
      </c>
      <c r="AO2193" s="95">
        <v>1320</v>
      </c>
      <c r="AP2193" s="95">
        <v>5608449</v>
      </c>
      <c r="AQ2193" s="72">
        <v>350.61</v>
      </c>
      <c r="AR2193" s="72">
        <v>320.39999999999998</v>
      </c>
      <c r="AS2193" s="72">
        <v>671.01</v>
      </c>
      <c r="AT2193" s="95">
        <v>27309907</v>
      </c>
      <c r="AU2193" s="95">
        <v>23568708</v>
      </c>
      <c r="AV2193" s="95">
        <v>6491</v>
      </c>
      <c r="AW2193" s="95">
        <v>6130</v>
      </c>
      <c r="AX2193" s="72">
        <v>332.73</v>
      </c>
      <c r="AY2193" s="72">
        <v>329.33</v>
      </c>
      <c r="AZ2193" s="72">
        <v>662.06</v>
      </c>
      <c r="BA2193" s="95">
        <v>26492150</v>
      </c>
      <c r="BB2193" s="95">
        <v>24640639</v>
      </c>
      <c r="BC2193" s="95">
        <v>6635</v>
      </c>
      <c r="BD2193" s="95">
        <v>6235</v>
      </c>
      <c r="BE2193" s="72">
        <v>337.02</v>
      </c>
      <c r="BF2193" s="72">
        <v>337.53</v>
      </c>
      <c r="BG2193" s="72">
        <v>674.55</v>
      </c>
      <c r="BH2193" s="95">
        <v>26886019</v>
      </c>
      <c r="BI2193" s="95">
        <v>25112024</v>
      </c>
      <c r="BJ2193" s="95">
        <v>6648</v>
      </c>
      <c r="BK2193" s="95">
        <v>6200</v>
      </c>
      <c r="BL2193" s="72">
        <v>313.05</v>
      </c>
      <c r="BM2193" s="72">
        <v>363.1</v>
      </c>
      <c r="BN2193" s="72">
        <v>676.15</v>
      </c>
      <c r="BO2193" s="95">
        <v>24883696</v>
      </c>
      <c r="BP2193" s="95">
        <v>26875157</v>
      </c>
      <c r="BQ2193" s="95">
        <v>6624</v>
      </c>
      <c r="BR2193" s="95">
        <v>6168</v>
      </c>
      <c r="BS2193" s="72">
        <v>319.12</v>
      </c>
      <c r="BT2193" s="72">
        <v>367.6</v>
      </c>
      <c r="BU2193" s="72">
        <v>686.72</v>
      </c>
      <c r="BV2193" s="95">
        <v>25324072.09</v>
      </c>
      <c r="BW2193" s="95">
        <v>27027681.809999999</v>
      </c>
      <c r="BX2193" s="95">
        <v>6613</v>
      </c>
      <c r="BY2193" s="95">
        <v>6127</v>
      </c>
      <c r="BZ2193" s="95">
        <v>6319</v>
      </c>
      <c r="CA2193" s="95">
        <v>6442</v>
      </c>
      <c r="CB2193" s="95">
        <v>6432</v>
      </c>
      <c r="CC2193" s="95">
        <v>6408</v>
      </c>
      <c r="CD2193" s="95">
        <v>6375</v>
      </c>
      <c r="CE2193" s="72">
        <v>650.75523149000003</v>
      </c>
      <c r="CF2193" s="72">
        <v>676.59346364999999</v>
      </c>
      <c r="CG2193" s="72">
        <v>712.40329333</v>
      </c>
      <c r="CH2193" s="72">
        <v>716.50152150999998</v>
      </c>
      <c r="CI2193" s="72">
        <v>731.52548966999996</v>
      </c>
      <c r="CJ2193" s="96">
        <v>1.0311250183</v>
      </c>
      <c r="CK2193" s="96">
        <v>0.97851965110000005</v>
      </c>
      <c r="CL2193" s="96">
        <v>0.94686535890000001</v>
      </c>
      <c r="CM2193" s="96">
        <v>0.94368257389999999</v>
      </c>
      <c r="CN2193" s="96">
        <v>0.93875061049999997</v>
      </c>
      <c r="CO2193" s="96">
        <v>0.90588601810000002</v>
      </c>
      <c r="CP2193" s="96">
        <v>1.0683337894</v>
      </c>
      <c r="CQ2193" s="96">
        <v>0.99584056389999998</v>
      </c>
      <c r="CR2193" s="96">
        <v>1.0727958627</v>
      </c>
      <c r="CS2193" s="95">
        <v>6262</v>
      </c>
      <c r="CT2193" s="95">
        <v>6490</v>
      </c>
      <c r="CU2193" s="95">
        <v>6438</v>
      </c>
      <c r="CV2193" s="95">
        <v>6452</v>
      </c>
      <c r="CW2193" s="95">
        <v>6388</v>
      </c>
      <c r="CX2193" s="96">
        <v>0.88537155000000001</v>
      </c>
      <c r="CY2193" s="96">
        <v>0.88190048300000001</v>
      </c>
      <c r="CZ2193" s="96">
        <v>0.91498539499999998</v>
      </c>
      <c r="DA2193" s="96">
        <v>0.91847681199999998</v>
      </c>
      <c r="DB2193" s="96">
        <v>0.92847683400000003</v>
      </c>
      <c r="DC2193">
        <v>2013</v>
      </c>
      <c r="DD2193" s="6">
        <v>6172</v>
      </c>
      <c r="DE2193" s="96">
        <v>3.6373539000000002E-3</v>
      </c>
      <c r="DF2193" s="72">
        <v>820.9</v>
      </c>
      <c r="DG2193" s="96">
        <v>1</v>
      </c>
      <c r="DH2193" s="72">
        <v>820.9</v>
      </c>
      <c r="DI2193" s="72">
        <v>805.25855274000003</v>
      </c>
      <c r="DJ2193" s="96">
        <v>1</v>
      </c>
      <c r="DK2193" s="72">
        <v>820.9</v>
      </c>
      <c r="DL2193" s="96">
        <v>1</v>
      </c>
      <c r="DM2193" s="72">
        <v>820.9</v>
      </c>
      <c r="DN2193" s="96">
        <v>1</v>
      </c>
      <c r="DO2193" s="96">
        <v>9.4699999999999993E-3</v>
      </c>
      <c r="DP2193" s="72">
        <v>7.77</v>
      </c>
      <c r="DQ2193" s="72">
        <v>813.13</v>
      </c>
      <c r="DR2193" t="s">
        <v>1363</v>
      </c>
      <c r="DT2193" t="s">
        <v>1335</v>
      </c>
    </row>
    <row r="2194" spans="1:124" x14ac:dyDescent="0.3">
      <c r="A2194" t="s">
        <v>668</v>
      </c>
      <c r="B2194">
        <v>37560</v>
      </c>
      <c r="C2194" s="95">
        <v>2738</v>
      </c>
      <c r="D2194" s="95">
        <v>12779921</v>
      </c>
      <c r="E2194" s="95">
        <v>2626</v>
      </c>
      <c r="F2194" s="95">
        <v>9957196</v>
      </c>
      <c r="G2194" s="95">
        <v>561</v>
      </c>
      <c r="H2194" s="95">
        <v>2069868</v>
      </c>
      <c r="I2194" s="95">
        <v>521</v>
      </c>
      <c r="J2194" s="95">
        <v>1990306</v>
      </c>
      <c r="K2194" s="95">
        <v>2778</v>
      </c>
      <c r="L2194" s="95">
        <v>12689658</v>
      </c>
      <c r="M2194" s="95">
        <v>2653</v>
      </c>
      <c r="N2194" s="95">
        <v>10367068</v>
      </c>
      <c r="O2194" s="95">
        <v>586</v>
      </c>
      <c r="P2194" s="95">
        <v>1897453</v>
      </c>
      <c r="Q2194" s="95">
        <v>537</v>
      </c>
      <c r="R2194" s="95">
        <v>2337246</v>
      </c>
      <c r="S2194" s="95">
        <v>2739</v>
      </c>
      <c r="T2194" s="95">
        <v>12995054</v>
      </c>
      <c r="U2194" s="95">
        <v>2613</v>
      </c>
      <c r="V2194" s="95">
        <v>10496323</v>
      </c>
      <c r="W2194" s="95">
        <v>597</v>
      </c>
      <c r="X2194" s="95">
        <v>1899566</v>
      </c>
      <c r="Y2194" s="95">
        <v>528</v>
      </c>
      <c r="Z2194" s="95">
        <v>2113036</v>
      </c>
      <c r="AA2194" s="95">
        <v>2701</v>
      </c>
      <c r="AB2194" s="95">
        <v>12024799</v>
      </c>
      <c r="AC2194" s="95">
        <v>2565</v>
      </c>
      <c r="AD2194" s="95">
        <v>11666730</v>
      </c>
      <c r="AE2194" s="95">
        <v>610</v>
      </c>
      <c r="AF2194" s="95">
        <v>1861533</v>
      </c>
      <c r="AG2194" s="95">
        <v>552</v>
      </c>
      <c r="AH2194" s="95">
        <v>2588836</v>
      </c>
      <c r="AI2194" s="95">
        <v>2689</v>
      </c>
      <c r="AJ2194" s="95">
        <v>12670799</v>
      </c>
      <c r="AK2194" s="95">
        <v>2545</v>
      </c>
      <c r="AL2194" s="95">
        <v>12808644</v>
      </c>
      <c r="AM2194" s="95">
        <v>614</v>
      </c>
      <c r="AN2194" s="95">
        <v>1880301</v>
      </c>
      <c r="AO2194" s="95">
        <v>559</v>
      </c>
      <c r="AP2194" s="95">
        <v>3120266</v>
      </c>
      <c r="AQ2194" s="72">
        <v>375.11</v>
      </c>
      <c r="AR2194" s="72">
        <v>316.37</v>
      </c>
      <c r="AS2194" s="72">
        <v>691.48</v>
      </c>
      <c r="AT2194" s="95">
        <v>14849789</v>
      </c>
      <c r="AU2194" s="95">
        <v>11947502</v>
      </c>
      <c r="AV2194" s="95">
        <v>3299</v>
      </c>
      <c r="AW2194" s="95">
        <v>3147</v>
      </c>
      <c r="AX2194" s="72">
        <v>361.35</v>
      </c>
      <c r="AY2194" s="72">
        <v>331.88</v>
      </c>
      <c r="AZ2194" s="72">
        <v>693.23</v>
      </c>
      <c r="BA2194" s="95">
        <v>14587111</v>
      </c>
      <c r="BB2194" s="95">
        <v>12704314</v>
      </c>
      <c r="BC2194" s="95">
        <v>3364</v>
      </c>
      <c r="BD2194" s="95">
        <v>3190</v>
      </c>
      <c r="BE2194" s="72">
        <v>372.07</v>
      </c>
      <c r="BF2194" s="72">
        <v>334.54</v>
      </c>
      <c r="BG2194" s="72">
        <v>706.61</v>
      </c>
      <c r="BH2194" s="95">
        <v>14894620</v>
      </c>
      <c r="BI2194" s="95">
        <v>12609359</v>
      </c>
      <c r="BJ2194" s="95">
        <v>3336</v>
      </c>
      <c r="BK2194" s="95">
        <v>3141</v>
      </c>
      <c r="BL2194" s="72">
        <v>349.5</v>
      </c>
      <c r="BM2194" s="72">
        <v>381.12</v>
      </c>
      <c r="BN2194" s="72">
        <v>730.62</v>
      </c>
      <c r="BO2194" s="95">
        <v>13886332</v>
      </c>
      <c r="BP2194" s="95">
        <v>14255566</v>
      </c>
      <c r="BQ2194" s="95">
        <v>3311</v>
      </c>
      <c r="BR2194" s="95">
        <v>3117</v>
      </c>
      <c r="BS2194" s="72">
        <v>367.12</v>
      </c>
      <c r="BT2194" s="72">
        <v>427.64</v>
      </c>
      <c r="BU2194" s="72">
        <v>794.76</v>
      </c>
      <c r="BV2194" s="95">
        <v>14551100</v>
      </c>
      <c r="BW2194" s="95">
        <v>15928910</v>
      </c>
      <c r="BX2194" s="95">
        <v>3303</v>
      </c>
      <c r="BY2194" s="95">
        <v>3104</v>
      </c>
      <c r="BZ2194" s="95">
        <v>3227</v>
      </c>
      <c r="CA2194" s="95">
        <v>3280</v>
      </c>
      <c r="CB2194" s="95">
        <v>3242</v>
      </c>
      <c r="CC2194" s="95">
        <v>3219</v>
      </c>
      <c r="CD2194" s="95">
        <v>3206</v>
      </c>
      <c r="CE2194" s="72">
        <v>650.75523149000003</v>
      </c>
      <c r="CF2194" s="72">
        <v>676.59346364999999</v>
      </c>
      <c r="CG2194" s="72">
        <v>712.40329333</v>
      </c>
      <c r="CH2194" s="72">
        <v>716.50152150999998</v>
      </c>
      <c r="CI2194" s="72">
        <v>731.52548966999996</v>
      </c>
      <c r="CJ2194" s="96">
        <v>1.0625807778</v>
      </c>
      <c r="CK2194" s="96">
        <v>1.0245886743999999</v>
      </c>
      <c r="CL2194" s="96">
        <v>0.99186795819999996</v>
      </c>
      <c r="CM2194" s="96">
        <v>1.0197047431999999</v>
      </c>
      <c r="CN2194" s="96">
        <v>1.0864419781000001</v>
      </c>
      <c r="CO2194" s="96">
        <v>0.92435991549999996</v>
      </c>
      <c r="CP2194" s="96">
        <v>1.1218972275000001</v>
      </c>
      <c r="CQ2194" s="96">
        <v>0.99584056389999998</v>
      </c>
      <c r="CR2194" s="96">
        <v>1.1265830173</v>
      </c>
      <c r="CS2194" s="95">
        <v>4998</v>
      </c>
      <c r="CT2194" s="95">
        <v>5150</v>
      </c>
      <c r="CU2194" s="95">
        <v>5085</v>
      </c>
      <c r="CV2194" s="95">
        <v>5096</v>
      </c>
      <c r="CW2194" s="95">
        <v>5348</v>
      </c>
      <c r="CX2194" s="96">
        <v>0.90535659400000001</v>
      </c>
      <c r="CY2194" s="96">
        <v>0.91616956199999999</v>
      </c>
      <c r="CZ2194" s="96">
        <v>0.93903383299999998</v>
      </c>
      <c r="DA2194" s="96">
        <v>0.92607726999999995</v>
      </c>
      <c r="DB2194" s="96">
        <v>0.93441795800000005</v>
      </c>
      <c r="DC2194">
        <v>2013</v>
      </c>
      <c r="DD2194" s="6">
        <v>3139.8</v>
      </c>
      <c r="DE2194" s="96">
        <v>3.4226677000000001E-3</v>
      </c>
      <c r="DF2194" s="72">
        <v>862.24</v>
      </c>
      <c r="DG2194" s="96">
        <v>1</v>
      </c>
      <c r="DH2194" s="72">
        <v>862.24</v>
      </c>
      <c r="DI2194" s="72">
        <v>805.25855274000003</v>
      </c>
      <c r="DJ2194" s="96">
        <v>1</v>
      </c>
      <c r="DK2194" s="72">
        <v>862.24</v>
      </c>
      <c r="DL2194" s="96">
        <v>1</v>
      </c>
      <c r="DM2194" s="72">
        <v>862.24</v>
      </c>
      <c r="DN2194" s="96">
        <v>1</v>
      </c>
      <c r="DO2194" s="96">
        <v>8.6879999999999995E-3</v>
      </c>
      <c r="DP2194" s="72">
        <v>7.49</v>
      </c>
      <c r="DQ2194" s="72">
        <v>854.75</v>
      </c>
      <c r="DR2194" t="s">
        <v>668</v>
      </c>
      <c r="DT2194" t="s">
        <v>1335</v>
      </c>
    </row>
    <row r="2195" spans="1:124" x14ac:dyDescent="0.3">
      <c r="A2195" t="s">
        <v>670</v>
      </c>
      <c r="B2195">
        <v>37570</v>
      </c>
      <c r="C2195" s="95">
        <v>5680</v>
      </c>
      <c r="D2195" s="95">
        <v>28513351</v>
      </c>
      <c r="E2195" s="95">
        <v>5509</v>
      </c>
      <c r="F2195" s="95">
        <v>18120228</v>
      </c>
      <c r="G2195" s="95">
        <v>1207</v>
      </c>
      <c r="H2195" s="95">
        <v>4465950</v>
      </c>
      <c r="I2195" s="95">
        <v>1109</v>
      </c>
      <c r="J2195" s="95">
        <v>3366762</v>
      </c>
      <c r="K2195" s="95">
        <v>5680</v>
      </c>
      <c r="L2195" s="95">
        <v>27852499</v>
      </c>
      <c r="M2195" s="95">
        <v>5485</v>
      </c>
      <c r="N2195" s="95">
        <v>18628858</v>
      </c>
      <c r="O2195" s="95">
        <v>1253</v>
      </c>
      <c r="P2195" s="95">
        <v>4792416</v>
      </c>
      <c r="Q2195" s="95">
        <v>1143</v>
      </c>
      <c r="R2195" s="95">
        <v>3546097</v>
      </c>
      <c r="S2195" s="95">
        <v>5561</v>
      </c>
      <c r="T2195" s="95">
        <v>28943248</v>
      </c>
      <c r="U2195" s="95">
        <v>5349</v>
      </c>
      <c r="V2195" s="95">
        <v>19314477</v>
      </c>
      <c r="W2195" s="95">
        <v>1230</v>
      </c>
      <c r="X2195" s="95">
        <v>4667723</v>
      </c>
      <c r="Y2195" s="95">
        <v>1109</v>
      </c>
      <c r="Z2195" s="95">
        <v>3893194</v>
      </c>
      <c r="AA2195" s="95">
        <v>5422</v>
      </c>
      <c r="AB2195" s="95">
        <v>24386858</v>
      </c>
      <c r="AC2195" s="95">
        <v>5209</v>
      </c>
      <c r="AD2195" s="95">
        <v>20029629</v>
      </c>
      <c r="AE2195" s="95">
        <v>1211</v>
      </c>
      <c r="AF2195" s="95">
        <v>5415658</v>
      </c>
      <c r="AG2195" s="95">
        <v>1096</v>
      </c>
      <c r="AH2195" s="95">
        <v>4216784</v>
      </c>
      <c r="AI2195" s="95">
        <v>5413</v>
      </c>
      <c r="AJ2195" s="95">
        <v>24042218.699999999</v>
      </c>
      <c r="AK2195" s="95">
        <v>5190</v>
      </c>
      <c r="AL2195" s="95">
        <v>20757788.27</v>
      </c>
      <c r="AM2195" s="95">
        <v>1260</v>
      </c>
      <c r="AN2195" s="95">
        <v>4583329</v>
      </c>
      <c r="AO2195" s="95">
        <v>1147</v>
      </c>
      <c r="AP2195" s="95">
        <v>4598556.34</v>
      </c>
      <c r="AQ2195" s="72">
        <v>399.05</v>
      </c>
      <c r="AR2195" s="72">
        <v>270.56</v>
      </c>
      <c r="AS2195" s="72">
        <v>669.61</v>
      </c>
      <c r="AT2195" s="95">
        <v>32979301</v>
      </c>
      <c r="AU2195" s="95">
        <v>21486990</v>
      </c>
      <c r="AV2195" s="95">
        <v>6887</v>
      </c>
      <c r="AW2195" s="95">
        <v>6618</v>
      </c>
      <c r="AX2195" s="72">
        <v>392.39</v>
      </c>
      <c r="AY2195" s="72">
        <v>278.8</v>
      </c>
      <c r="AZ2195" s="72">
        <v>671.19</v>
      </c>
      <c r="BA2195" s="95">
        <v>32644915</v>
      </c>
      <c r="BB2195" s="95">
        <v>22174955</v>
      </c>
      <c r="BC2195" s="95">
        <v>6933</v>
      </c>
      <c r="BD2195" s="95">
        <v>6628</v>
      </c>
      <c r="BE2195" s="72">
        <v>412.45</v>
      </c>
      <c r="BF2195" s="72">
        <v>299.47000000000003</v>
      </c>
      <c r="BG2195" s="72">
        <v>711.92</v>
      </c>
      <c r="BH2195" s="95">
        <v>33610971</v>
      </c>
      <c r="BI2195" s="95">
        <v>23207671</v>
      </c>
      <c r="BJ2195" s="95">
        <v>6791</v>
      </c>
      <c r="BK2195" s="95">
        <v>6458</v>
      </c>
      <c r="BL2195" s="72">
        <v>374.42</v>
      </c>
      <c r="BM2195" s="72">
        <v>320.47000000000003</v>
      </c>
      <c r="BN2195" s="72">
        <v>694.89</v>
      </c>
      <c r="BO2195" s="95">
        <v>29802516</v>
      </c>
      <c r="BP2195" s="95">
        <v>24246413</v>
      </c>
      <c r="BQ2195" s="95">
        <v>6633</v>
      </c>
      <c r="BR2195" s="95">
        <v>6305</v>
      </c>
      <c r="BS2195" s="72">
        <v>357.48</v>
      </c>
      <c r="BT2195" s="72">
        <v>333.44</v>
      </c>
      <c r="BU2195" s="72">
        <v>690.92</v>
      </c>
      <c r="BV2195" s="95">
        <v>28625547.699999999</v>
      </c>
      <c r="BW2195" s="95">
        <v>25356344.609999999</v>
      </c>
      <c r="BX2195" s="95">
        <v>6673</v>
      </c>
      <c r="BY2195" s="95">
        <v>6337</v>
      </c>
      <c r="BZ2195" s="95">
        <v>6759</v>
      </c>
      <c r="CA2195" s="95">
        <v>6786</v>
      </c>
      <c r="CB2195" s="95">
        <v>6630</v>
      </c>
      <c r="CC2195" s="95">
        <v>6477</v>
      </c>
      <c r="CD2195" s="95">
        <v>6509</v>
      </c>
      <c r="CE2195" s="72">
        <v>650.75523149000003</v>
      </c>
      <c r="CF2195" s="72">
        <v>676.59346364999999</v>
      </c>
      <c r="CG2195" s="72">
        <v>712.40329333</v>
      </c>
      <c r="CH2195" s="72">
        <v>716.50152150999998</v>
      </c>
      <c r="CI2195" s="72">
        <v>731.52548966999996</v>
      </c>
      <c r="CJ2195" s="96">
        <v>1.0289736718</v>
      </c>
      <c r="CK2195" s="96">
        <v>0.99201372180000003</v>
      </c>
      <c r="CL2195" s="96">
        <v>0.99932160150000005</v>
      </c>
      <c r="CM2195" s="96">
        <v>0.9698374381</v>
      </c>
      <c r="CN2195" s="96">
        <v>0.94449203719999997</v>
      </c>
      <c r="CO2195" s="96">
        <v>1.0037489994</v>
      </c>
      <c r="CP2195" s="96">
        <v>0.98324152220000005</v>
      </c>
      <c r="CQ2195" s="96">
        <v>0.99584056389999998</v>
      </c>
      <c r="CR2195" s="96">
        <v>0.98734819350000003</v>
      </c>
      <c r="CS2195" s="95">
        <v>6345</v>
      </c>
      <c r="CT2195" s="95">
        <v>6484</v>
      </c>
      <c r="CU2195" s="95">
        <v>6388</v>
      </c>
      <c r="CV2195" s="95">
        <v>6277</v>
      </c>
      <c r="CW2195" s="95">
        <v>6310</v>
      </c>
      <c r="CX2195" s="96">
        <v>0.98993858400000001</v>
      </c>
      <c r="CY2195" s="96">
        <v>0.98459485000000002</v>
      </c>
      <c r="CZ2195" s="96">
        <v>1.0099877289999999</v>
      </c>
      <c r="DA2195" s="96">
        <v>1.0114821839999999</v>
      </c>
      <c r="DB2195" s="96">
        <v>1.0233097579999999</v>
      </c>
      <c r="DC2195">
        <v>2013</v>
      </c>
      <c r="DD2195" s="6">
        <v>6469.2</v>
      </c>
      <c r="DE2195" s="96">
        <v>1.3833992000000001E-3</v>
      </c>
      <c r="DF2195" s="72">
        <v>757.22</v>
      </c>
      <c r="DG2195" s="96">
        <v>1</v>
      </c>
      <c r="DH2195" s="72">
        <v>757.22</v>
      </c>
      <c r="DI2195" s="72">
        <v>798.48253765000004</v>
      </c>
      <c r="DJ2195" s="96">
        <v>1</v>
      </c>
      <c r="DK2195" s="72">
        <v>757.22</v>
      </c>
      <c r="DL2195" s="96">
        <v>1</v>
      </c>
      <c r="DM2195" s="72">
        <v>757.22</v>
      </c>
      <c r="DN2195" s="96">
        <v>1</v>
      </c>
      <c r="DO2195" s="96">
        <v>3.9020000000000001E-3</v>
      </c>
      <c r="DP2195" s="72">
        <v>2.95</v>
      </c>
      <c r="DQ2195" s="72">
        <v>754.27</v>
      </c>
      <c r="DR2195" t="s">
        <v>670</v>
      </c>
      <c r="DT2195" t="s">
        <v>1335</v>
      </c>
    </row>
    <row r="2196" spans="1:124" x14ac:dyDescent="0.3">
      <c r="A2196" t="s">
        <v>671</v>
      </c>
      <c r="B2196">
        <v>37580</v>
      </c>
      <c r="C2196" s="95">
        <v>2320</v>
      </c>
      <c r="D2196" s="95">
        <v>10477125</v>
      </c>
      <c r="E2196" s="95">
        <v>2216</v>
      </c>
      <c r="F2196" s="95">
        <v>8502487</v>
      </c>
      <c r="G2196" s="95">
        <v>521</v>
      </c>
      <c r="H2196" s="95">
        <v>1687926</v>
      </c>
      <c r="I2196" s="95">
        <v>485</v>
      </c>
      <c r="J2196" s="95">
        <v>1624825</v>
      </c>
      <c r="K2196" s="95">
        <v>2374</v>
      </c>
      <c r="L2196" s="95">
        <v>11300439</v>
      </c>
      <c r="M2196" s="95">
        <v>2263</v>
      </c>
      <c r="N2196" s="95">
        <v>9108869</v>
      </c>
      <c r="O2196" s="95">
        <v>545</v>
      </c>
      <c r="P2196" s="95">
        <v>2257441</v>
      </c>
      <c r="Q2196" s="95">
        <v>500</v>
      </c>
      <c r="R2196" s="95">
        <v>1753008</v>
      </c>
      <c r="S2196" s="95">
        <v>2331</v>
      </c>
      <c r="T2196" s="95">
        <v>12669359</v>
      </c>
      <c r="U2196" s="95">
        <v>2205</v>
      </c>
      <c r="V2196" s="95">
        <v>9602389</v>
      </c>
      <c r="W2196" s="95">
        <v>540</v>
      </c>
      <c r="X2196" s="95">
        <v>1843478</v>
      </c>
      <c r="Y2196" s="95">
        <v>487</v>
      </c>
      <c r="Z2196" s="95">
        <v>1705200</v>
      </c>
      <c r="AA2196" s="95">
        <v>2295</v>
      </c>
      <c r="AB2196" s="95">
        <v>11467019</v>
      </c>
      <c r="AC2196" s="95">
        <v>2160</v>
      </c>
      <c r="AD2196" s="95">
        <v>10529052</v>
      </c>
      <c r="AE2196" s="95">
        <v>530</v>
      </c>
      <c r="AF2196" s="95">
        <v>1975828</v>
      </c>
      <c r="AG2196" s="95">
        <v>486</v>
      </c>
      <c r="AH2196" s="95">
        <v>2153034</v>
      </c>
      <c r="AI2196" s="95">
        <v>2303</v>
      </c>
      <c r="AJ2196" s="95">
        <v>11034481</v>
      </c>
      <c r="AK2196" s="95">
        <v>2156</v>
      </c>
      <c r="AL2196" s="95">
        <v>11666436</v>
      </c>
      <c r="AM2196" s="95">
        <v>537</v>
      </c>
      <c r="AN2196" s="95">
        <v>2377046</v>
      </c>
      <c r="AO2196" s="95">
        <v>487</v>
      </c>
      <c r="AP2196" s="95">
        <v>2539557</v>
      </c>
      <c r="AQ2196" s="72">
        <v>356.83</v>
      </c>
      <c r="AR2196" s="72">
        <v>312.45999999999998</v>
      </c>
      <c r="AS2196" s="72">
        <v>669.29</v>
      </c>
      <c r="AT2196" s="95">
        <v>12165051</v>
      </c>
      <c r="AU2196" s="95">
        <v>10127312</v>
      </c>
      <c r="AV2196" s="95">
        <v>2841</v>
      </c>
      <c r="AW2196" s="95">
        <v>2701</v>
      </c>
      <c r="AX2196" s="72">
        <v>387.06</v>
      </c>
      <c r="AY2196" s="72">
        <v>327.60000000000002</v>
      </c>
      <c r="AZ2196" s="72">
        <v>714.66</v>
      </c>
      <c r="BA2196" s="95">
        <v>13557880</v>
      </c>
      <c r="BB2196" s="95">
        <v>10861877</v>
      </c>
      <c r="BC2196" s="95">
        <v>2919</v>
      </c>
      <c r="BD2196" s="95">
        <v>2763</v>
      </c>
      <c r="BE2196" s="72">
        <v>421.25</v>
      </c>
      <c r="BF2196" s="72">
        <v>350.04</v>
      </c>
      <c r="BG2196" s="72">
        <v>771.29</v>
      </c>
      <c r="BH2196" s="95">
        <v>14512837</v>
      </c>
      <c r="BI2196" s="95">
        <v>11307589</v>
      </c>
      <c r="BJ2196" s="95">
        <v>2871</v>
      </c>
      <c r="BK2196" s="95">
        <v>2692</v>
      </c>
      <c r="BL2196" s="72">
        <v>396.54</v>
      </c>
      <c r="BM2196" s="72">
        <v>399.41</v>
      </c>
      <c r="BN2196" s="72">
        <v>795.95</v>
      </c>
      <c r="BO2196" s="95">
        <v>13442847</v>
      </c>
      <c r="BP2196" s="95">
        <v>12682086</v>
      </c>
      <c r="BQ2196" s="95">
        <v>2825</v>
      </c>
      <c r="BR2196" s="95">
        <v>2646</v>
      </c>
      <c r="BS2196" s="72">
        <v>393.53</v>
      </c>
      <c r="BT2196" s="72">
        <v>447.91</v>
      </c>
      <c r="BU2196" s="72">
        <v>841.44</v>
      </c>
      <c r="BV2196" s="95">
        <v>13411527</v>
      </c>
      <c r="BW2196" s="95">
        <v>14205993</v>
      </c>
      <c r="BX2196" s="95">
        <v>2840</v>
      </c>
      <c r="BY2196" s="95">
        <v>2643</v>
      </c>
      <c r="BZ2196" s="95">
        <v>2774</v>
      </c>
      <c r="CA2196" s="95">
        <v>2844</v>
      </c>
      <c r="CB2196" s="95">
        <v>2785</v>
      </c>
      <c r="CC2196" s="95">
        <v>2740</v>
      </c>
      <c r="CD2196" s="95">
        <v>2744</v>
      </c>
      <c r="CE2196" s="72">
        <v>650.75523149000003</v>
      </c>
      <c r="CF2196" s="72">
        <v>676.59346364999999</v>
      </c>
      <c r="CG2196" s="72">
        <v>712.40329333</v>
      </c>
      <c r="CH2196" s="72">
        <v>716.50152150999998</v>
      </c>
      <c r="CI2196" s="72">
        <v>731.52548966999996</v>
      </c>
      <c r="CJ2196" s="96">
        <v>1.0284819355000001</v>
      </c>
      <c r="CK2196" s="96">
        <v>1.0562620516000001</v>
      </c>
      <c r="CL2196" s="96">
        <v>1.0826592286000001</v>
      </c>
      <c r="CM2196" s="96">
        <v>1.1108838936000001</v>
      </c>
      <c r="CN2196" s="96">
        <v>1.1502538352</v>
      </c>
      <c r="CO2196" s="96">
        <v>0.94224627279999995</v>
      </c>
      <c r="CP2196" s="96">
        <v>1.1522552227</v>
      </c>
      <c r="CQ2196" s="96">
        <v>0.99584056389999998</v>
      </c>
      <c r="CR2196" s="96">
        <v>1.1570678078000001</v>
      </c>
      <c r="CS2196" s="95">
        <v>2683</v>
      </c>
      <c r="CT2196" s="95">
        <v>2818</v>
      </c>
      <c r="CU2196" s="95">
        <v>2705</v>
      </c>
      <c r="CV2196" s="95">
        <v>2663</v>
      </c>
      <c r="CW2196" s="95">
        <v>2687</v>
      </c>
      <c r="CX2196" s="96">
        <v>0.90588527600000002</v>
      </c>
      <c r="CY2196" s="96">
        <v>0.92826376399999999</v>
      </c>
      <c r="CZ2196" s="96">
        <v>0.957119685</v>
      </c>
      <c r="DA2196" s="96">
        <v>0.96603258800000003</v>
      </c>
      <c r="DB2196" s="96">
        <v>0.95467043600000001</v>
      </c>
      <c r="DC2196">
        <v>2013</v>
      </c>
      <c r="DD2196" s="6">
        <v>2689</v>
      </c>
      <c r="DE2196" s="96">
        <v>6.0544051000000002E-3</v>
      </c>
      <c r="DF2196" s="72">
        <v>883.24</v>
      </c>
      <c r="DG2196" s="96">
        <v>1</v>
      </c>
      <c r="DH2196" s="72">
        <v>883.24</v>
      </c>
      <c r="DI2196" s="72">
        <v>805.25855274000003</v>
      </c>
      <c r="DJ2196" s="96">
        <v>1</v>
      </c>
      <c r="DK2196" s="72">
        <v>883.24</v>
      </c>
      <c r="DL2196" s="96">
        <v>1</v>
      </c>
      <c r="DM2196" s="72">
        <v>883.24</v>
      </c>
      <c r="DN2196" s="96">
        <v>1</v>
      </c>
      <c r="DO2196" s="96">
        <v>1.3703E-2</v>
      </c>
      <c r="DP2196" s="72">
        <v>12.1</v>
      </c>
      <c r="DQ2196" s="72">
        <v>871.14</v>
      </c>
      <c r="DR2196" t="s">
        <v>671</v>
      </c>
      <c r="DT2196" t="s">
        <v>1335</v>
      </c>
    </row>
    <row r="2197" spans="1:124" x14ac:dyDescent="0.3">
      <c r="A2197" t="s">
        <v>1364</v>
      </c>
      <c r="B2197">
        <v>37590</v>
      </c>
      <c r="C2197" s="95">
        <v>7076</v>
      </c>
      <c r="D2197" s="95">
        <v>29102509</v>
      </c>
      <c r="E2197" s="95">
        <v>6752</v>
      </c>
      <c r="F2197" s="95">
        <v>21787081</v>
      </c>
      <c r="G2197" s="95">
        <v>1401</v>
      </c>
      <c r="H2197" s="95">
        <v>5062882</v>
      </c>
      <c r="I2197" s="95">
        <v>1269</v>
      </c>
      <c r="J2197" s="95">
        <v>4507612</v>
      </c>
      <c r="K2197" s="95">
        <v>7338</v>
      </c>
      <c r="L2197" s="95">
        <v>30250595</v>
      </c>
      <c r="M2197" s="95">
        <v>6989</v>
      </c>
      <c r="N2197" s="95">
        <v>23371523</v>
      </c>
      <c r="O2197" s="95">
        <v>1497</v>
      </c>
      <c r="P2197" s="95">
        <v>4990908</v>
      </c>
      <c r="Q2197" s="95">
        <v>1367</v>
      </c>
      <c r="R2197" s="95">
        <v>5059774</v>
      </c>
      <c r="S2197" s="95">
        <v>7491</v>
      </c>
      <c r="T2197" s="95">
        <v>30467741</v>
      </c>
      <c r="U2197" s="95">
        <v>7093</v>
      </c>
      <c r="V2197" s="95">
        <v>25781604</v>
      </c>
      <c r="W2197" s="95">
        <v>1585</v>
      </c>
      <c r="X2197" s="95">
        <v>5043662</v>
      </c>
      <c r="Y2197" s="95">
        <v>1438</v>
      </c>
      <c r="Z2197" s="95">
        <v>5348607</v>
      </c>
      <c r="AA2197" s="95">
        <v>7588</v>
      </c>
      <c r="AB2197" s="95">
        <v>26442919</v>
      </c>
      <c r="AC2197" s="95">
        <v>7132</v>
      </c>
      <c r="AD2197" s="95">
        <v>27890282</v>
      </c>
      <c r="AE2197" s="95">
        <v>1641</v>
      </c>
      <c r="AF2197" s="95">
        <v>6016432</v>
      </c>
      <c r="AG2197" s="95">
        <v>1492</v>
      </c>
      <c r="AH2197" s="95">
        <v>6320945</v>
      </c>
      <c r="AI2197" s="95">
        <v>7748</v>
      </c>
      <c r="AJ2197" s="95">
        <v>28726091</v>
      </c>
      <c r="AK2197" s="95">
        <v>7263</v>
      </c>
      <c r="AL2197" s="95">
        <v>30789407.800000001</v>
      </c>
      <c r="AM2197" s="95">
        <v>1720</v>
      </c>
      <c r="AN2197" s="95">
        <v>5668376</v>
      </c>
      <c r="AO2197" s="95">
        <v>1578</v>
      </c>
      <c r="AP2197" s="95">
        <v>7292225</v>
      </c>
      <c r="AQ2197" s="72">
        <v>335.86</v>
      </c>
      <c r="AR2197" s="72">
        <v>273.19</v>
      </c>
      <c r="AS2197" s="72">
        <v>609.04999999999995</v>
      </c>
      <c r="AT2197" s="95">
        <v>34165391</v>
      </c>
      <c r="AU2197" s="95">
        <v>26294693</v>
      </c>
      <c r="AV2197" s="95">
        <v>8477</v>
      </c>
      <c r="AW2197" s="95">
        <v>8021</v>
      </c>
      <c r="AX2197" s="72">
        <v>332.4</v>
      </c>
      <c r="AY2197" s="72">
        <v>283.54000000000002</v>
      </c>
      <c r="AZ2197" s="72">
        <v>615.94000000000005</v>
      </c>
      <c r="BA2197" s="95">
        <v>35241503</v>
      </c>
      <c r="BB2197" s="95">
        <v>28431297</v>
      </c>
      <c r="BC2197" s="95">
        <v>8835</v>
      </c>
      <c r="BD2197" s="95">
        <v>8356</v>
      </c>
      <c r="BE2197" s="72">
        <v>326.06</v>
      </c>
      <c r="BF2197" s="72">
        <v>304.08999999999997</v>
      </c>
      <c r="BG2197" s="72">
        <v>630.15</v>
      </c>
      <c r="BH2197" s="95">
        <v>35511403</v>
      </c>
      <c r="BI2197" s="95">
        <v>31130211</v>
      </c>
      <c r="BJ2197" s="95">
        <v>9076</v>
      </c>
      <c r="BK2197" s="95">
        <v>8531</v>
      </c>
      <c r="BL2197" s="72">
        <v>293.08999999999997</v>
      </c>
      <c r="BM2197" s="72">
        <v>330.58</v>
      </c>
      <c r="BN2197" s="72">
        <v>623.66999999999996</v>
      </c>
      <c r="BO2197" s="95">
        <v>32459351</v>
      </c>
      <c r="BP2197" s="95">
        <v>34211227</v>
      </c>
      <c r="BQ2197" s="95">
        <v>9229</v>
      </c>
      <c r="BR2197" s="95">
        <v>8624</v>
      </c>
      <c r="BS2197" s="72">
        <v>302.73</v>
      </c>
      <c r="BT2197" s="72">
        <v>358.95</v>
      </c>
      <c r="BU2197" s="72">
        <v>661.68</v>
      </c>
      <c r="BV2197" s="95">
        <v>34394467</v>
      </c>
      <c r="BW2197" s="95">
        <v>38081632.799999997</v>
      </c>
      <c r="BX2197" s="95">
        <v>9468</v>
      </c>
      <c r="BY2197" s="95">
        <v>8841</v>
      </c>
      <c r="BZ2197" s="95">
        <v>8260</v>
      </c>
      <c r="CA2197" s="95">
        <v>8604</v>
      </c>
      <c r="CB2197" s="95">
        <v>8813</v>
      </c>
      <c r="CC2197" s="95">
        <v>8942</v>
      </c>
      <c r="CD2197" s="95">
        <v>9161</v>
      </c>
      <c r="CE2197" s="72">
        <v>650.75523149000003</v>
      </c>
      <c r="CF2197" s="72">
        <v>676.59346364999999</v>
      </c>
      <c r="CG2197" s="72">
        <v>712.40329333</v>
      </c>
      <c r="CH2197" s="72">
        <v>716.50152150999998</v>
      </c>
      <c r="CI2197" s="72">
        <v>731.52548966999996</v>
      </c>
      <c r="CJ2197" s="96">
        <v>0.93591256820000002</v>
      </c>
      <c r="CK2197" s="96">
        <v>0.9103546414</v>
      </c>
      <c r="CL2197" s="96">
        <v>0.88454111020000004</v>
      </c>
      <c r="CM2197" s="96">
        <v>0.87043778869999999</v>
      </c>
      <c r="CN2197" s="96">
        <v>0.90452077109999995</v>
      </c>
      <c r="CO2197" s="96">
        <v>0.9166505841</v>
      </c>
      <c r="CP2197" s="96">
        <v>0.98309365810000005</v>
      </c>
      <c r="CQ2197" s="96">
        <v>0.99584056389999998</v>
      </c>
      <c r="CR2197" s="96">
        <v>0.9871997119</v>
      </c>
      <c r="CS2197" s="95">
        <v>7638</v>
      </c>
      <c r="CT2197" s="95">
        <v>7979</v>
      </c>
      <c r="CU2197" s="95">
        <v>8144</v>
      </c>
      <c r="CV2197" s="95">
        <v>8279</v>
      </c>
      <c r="CW2197" s="95">
        <v>8444</v>
      </c>
      <c r="CX2197" s="96">
        <v>0.90316781599999996</v>
      </c>
      <c r="CY2197" s="96">
        <v>0.89383245200000006</v>
      </c>
      <c r="CZ2197" s="96">
        <v>0.92352399299999999</v>
      </c>
      <c r="DA2197" s="96">
        <v>0.92865497900000005</v>
      </c>
      <c r="DB2197" s="96">
        <v>0.93200892499999999</v>
      </c>
      <c r="DC2197">
        <v>2013</v>
      </c>
      <c r="DD2197" s="6">
        <v>8474.6</v>
      </c>
      <c r="DE2197" s="96">
        <v>1.8532062999999999E-3</v>
      </c>
      <c r="DF2197" s="72">
        <v>756.75</v>
      </c>
      <c r="DG2197" s="96">
        <v>1</v>
      </c>
      <c r="DH2197" s="72">
        <v>756.75</v>
      </c>
      <c r="DI2197" s="72">
        <v>798.48253765000004</v>
      </c>
      <c r="DJ2197" s="96">
        <v>1</v>
      </c>
      <c r="DK2197" s="72">
        <v>756.75</v>
      </c>
      <c r="DL2197" s="96">
        <v>1</v>
      </c>
      <c r="DM2197" s="72">
        <v>756.75</v>
      </c>
      <c r="DN2197" s="96">
        <v>1</v>
      </c>
      <c r="DO2197" s="96">
        <v>5.4120000000000001E-3</v>
      </c>
      <c r="DP2197" s="72">
        <v>4.0999999999999996</v>
      </c>
      <c r="DQ2197" s="72">
        <v>752.65</v>
      </c>
      <c r="DR2197" t="s">
        <v>1364</v>
      </c>
      <c r="DT2197" t="s">
        <v>1335</v>
      </c>
    </row>
    <row r="2198" spans="1:124" x14ac:dyDescent="0.3">
      <c r="A2198" t="s">
        <v>1365</v>
      </c>
      <c r="B2198">
        <v>37600</v>
      </c>
      <c r="C2198" s="95">
        <v>6423</v>
      </c>
      <c r="D2198" s="95">
        <v>28692023</v>
      </c>
      <c r="E2198" s="95">
        <v>6166</v>
      </c>
      <c r="F2198" s="95">
        <v>22809763</v>
      </c>
      <c r="G2198" s="95">
        <v>1523</v>
      </c>
      <c r="H2198" s="95">
        <v>5567307</v>
      </c>
      <c r="I2198" s="95">
        <v>1360</v>
      </c>
      <c r="J2198" s="95">
        <v>4423923</v>
      </c>
      <c r="K2198" s="95">
        <v>6593</v>
      </c>
      <c r="L2198" s="95">
        <v>27477281</v>
      </c>
      <c r="M2198" s="95">
        <v>6301</v>
      </c>
      <c r="N2198" s="95">
        <v>23931676</v>
      </c>
      <c r="O2198" s="95">
        <v>1594</v>
      </c>
      <c r="P2198" s="95">
        <v>5012062</v>
      </c>
      <c r="Q2198" s="95">
        <v>1411</v>
      </c>
      <c r="R2198" s="95">
        <v>4710093</v>
      </c>
      <c r="S2198" s="95">
        <v>6614</v>
      </c>
      <c r="T2198" s="95">
        <v>28433994</v>
      </c>
      <c r="U2198" s="95">
        <v>6292</v>
      </c>
      <c r="V2198" s="95">
        <v>24580112</v>
      </c>
      <c r="W2198" s="95">
        <v>1625</v>
      </c>
      <c r="X2198" s="95">
        <v>5773222</v>
      </c>
      <c r="Y2198" s="95">
        <v>1428</v>
      </c>
      <c r="Z2198" s="95">
        <v>5119950</v>
      </c>
      <c r="AA2198" s="95">
        <v>6680</v>
      </c>
      <c r="AB2198" s="95">
        <v>27546267</v>
      </c>
      <c r="AC2198" s="95">
        <v>6327</v>
      </c>
      <c r="AD2198" s="95">
        <v>28125958</v>
      </c>
      <c r="AE2198" s="95">
        <v>1737</v>
      </c>
      <c r="AF2198" s="95">
        <v>6274987</v>
      </c>
      <c r="AG2198" s="95">
        <v>1537</v>
      </c>
      <c r="AH2198" s="95">
        <v>5954245</v>
      </c>
      <c r="AI2198" s="95">
        <v>6718</v>
      </c>
      <c r="AJ2198" s="95">
        <v>27367239.149999999</v>
      </c>
      <c r="AK2198" s="95">
        <v>6326</v>
      </c>
      <c r="AL2198" s="95">
        <v>29163338.760000002</v>
      </c>
      <c r="AM2198" s="95">
        <v>1804</v>
      </c>
      <c r="AN2198" s="95">
        <v>6827400</v>
      </c>
      <c r="AO2198" s="95">
        <v>1607</v>
      </c>
      <c r="AP2198" s="95">
        <v>6848605</v>
      </c>
      <c r="AQ2198" s="72">
        <v>359.29</v>
      </c>
      <c r="AR2198" s="72">
        <v>301.55</v>
      </c>
      <c r="AS2198" s="72">
        <v>660.84</v>
      </c>
      <c r="AT2198" s="95">
        <v>34259330</v>
      </c>
      <c r="AU2198" s="95">
        <v>27233686</v>
      </c>
      <c r="AV2198" s="95">
        <v>7946</v>
      </c>
      <c r="AW2198" s="95">
        <v>7526</v>
      </c>
      <c r="AX2198" s="72">
        <v>330.7</v>
      </c>
      <c r="AY2198" s="72">
        <v>309.49</v>
      </c>
      <c r="AZ2198" s="72">
        <v>640.19000000000005</v>
      </c>
      <c r="BA2198" s="95">
        <v>32489343</v>
      </c>
      <c r="BB2198" s="95">
        <v>28641769</v>
      </c>
      <c r="BC2198" s="95">
        <v>8187</v>
      </c>
      <c r="BD2198" s="95">
        <v>7712</v>
      </c>
      <c r="BE2198" s="72">
        <v>345.99</v>
      </c>
      <c r="BF2198" s="72">
        <v>320.60000000000002</v>
      </c>
      <c r="BG2198" s="72">
        <v>666.59</v>
      </c>
      <c r="BH2198" s="95">
        <v>34207216</v>
      </c>
      <c r="BI2198" s="95">
        <v>29700062</v>
      </c>
      <c r="BJ2198" s="95">
        <v>8239</v>
      </c>
      <c r="BK2198" s="95">
        <v>7720</v>
      </c>
      <c r="BL2198" s="72">
        <v>334.85</v>
      </c>
      <c r="BM2198" s="72">
        <v>361.14</v>
      </c>
      <c r="BN2198" s="72">
        <v>695.99</v>
      </c>
      <c r="BO2198" s="95">
        <v>33821254</v>
      </c>
      <c r="BP2198" s="95">
        <v>34080203</v>
      </c>
      <c r="BQ2198" s="95">
        <v>8417</v>
      </c>
      <c r="BR2198" s="95">
        <v>7864</v>
      </c>
      <c r="BS2198" s="72">
        <v>334.38</v>
      </c>
      <c r="BT2198" s="72">
        <v>378.29</v>
      </c>
      <c r="BU2198" s="72">
        <v>712.67</v>
      </c>
      <c r="BV2198" s="95">
        <v>34194639.149999999</v>
      </c>
      <c r="BW2198" s="95">
        <v>36011943.759999998</v>
      </c>
      <c r="BX2198" s="95">
        <v>8522</v>
      </c>
      <c r="BY2198" s="95">
        <v>7933</v>
      </c>
      <c r="BZ2198" s="95">
        <v>7746</v>
      </c>
      <c r="CA2198" s="95">
        <v>7958</v>
      </c>
      <c r="CB2198" s="95">
        <v>7989</v>
      </c>
      <c r="CC2198" s="95">
        <v>8154</v>
      </c>
      <c r="CD2198" s="95">
        <v>8234</v>
      </c>
      <c r="CE2198" s="72">
        <v>650.75523149000003</v>
      </c>
      <c r="CF2198" s="72">
        <v>676.59346364999999</v>
      </c>
      <c r="CG2198" s="72">
        <v>712.40329333</v>
      </c>
      <c r="CH2198" s="72">
        <v>716.50152150999998</v>
      </c>
      <c r="CI2198" s="72">
        <v>731.52548966999996</v>
      </c>
      <c r="CJ2198" s="96">
        <v>1.0154970226</v>
      </c>
      <c r="CK2198" s="96">
        <v>0.94619595720000005</v>
      </c>
      <c r="CL2198" s="96">
        <v>0.93569191249999994</v>
      </c>
      <c r="CM2198" s="96">
        <v>0.97137267559999996</v>
      </c>
      <c r="CN2198" s="96">
        <v>0.9742244256</v>
      </c>
      <c r="CO2198" s="96">
        <v>0.93766428970000004</v>
      </c>
      <c r="CP2198" s="96">
        <v>1.0329884685999999</v>
      </c>
      <c r="CQ2198" s="96">
        <v>0.99584056389999998</v>
      </c>
      <c r="CR2198" s="96">
        <v>1.0373029163</v>
      </c>
      <c r="CS2198" s="95">
        <v>8001</v>
      </c>
      <c r="CT2198" s="95">
        <v>8179</v>
      </c>
      <c r="CU2198" s="95">
        <v>8203</v>
      </c>
      <c r="CV2198" s="95">
        <v>8286</v>
      </c>
      <c r="CW2198" s="95">
        <v>8313</v>
      </c>
      <c r="CX2198" s="96">
        <v>0.92055409700000002</v>
      </c>
      <c r="CY2198" s="96">
        <v>0.92348901299999997</v>
      </c>
      <c r="CZ2198" s="96">
        <v>0.94269700099999998</v>
      </c>
      <c r="DA2198" s="96">
        <v>0.94405159800000005</v>
      </c>
      <c r="DB2198" s="96">
        <v>0.95674641100000002</v>
      </c>
      <c r="DC2198">
        <v>2013</v>
      </c>
      <c r="DD2198" s="6">
        <v>7751</v>
      </c>
      <c r="DE2198" s="96">
        <v>1.4958687E-3</v>
      </c>
      <c r="DF2198" s="72">
        <v>795.45</v>
      </c>
      <c r="DG2198" s="96">
        <v>1</v>
      </c>
      <c r="DH2198" s="72">
        <v>795.45</v>
      </c>
      <c r="DI2198" s="72">
        <v>798.48253765000004</v>
      </c>
      <c r="DJ2198" s="96">
        <v>1</v>
      </c>
      <c r="DK2198" s="72">
        <v>795.45</v>
      </c>
      <c r="DL2198" s="96">
        <v>1</v>
      </c>
      <c r="DM2198" s="72">
        <v>795.45</v>
      </c>
      <c r="DN2198" s="96">
        <v>1</v>
      </c>
      <c r="DO2198" s="96">
        <v>4.4530000000000004E-3</v>
      </c>
      <c r="DP2198" s="72">
        <v>3.54</v>
      </c>
      <c r="DQ2198" s="72">
        <v>791.91</v>
      </c>
      <c r="DR2198" t="s">
        <v>1365</v>
      </c>
      <c r="DT2198" t="s">
        <v>1335</v>
      </c>
    </row>
    <row r="2199" spans="1:124" x14ac:dyDescent="0.3">
      <c r="A2199" t="s">
        <v>986</v>
      </c>
      <c r="B2199">
        <v>37610</v>
      </c>
      <c r="C2199" s="95">
        <v>5128</v>
      </c>
      <c r="D2199" s="95">
        <v>22980547</v>
      </c>
      <c r="E2199" s="95">
        <v>4937</v>
      </c>
      <c r="F2199" s="95">
        <v>18854164</v>
      </c>
      <c r="G2199" s="95">
        <v>1271</v>
      </c>
      <c r="H2199" s="95">
        <v>4441508</v>
      </c>
      <c r="I2199" s="95">
        <v>1167</v>
      </c>
      <c r="J2199" s="95">
        <v>3887112</v>
      </c>
      <c r="K2199" s="95">
        <v>5217</v>
      </c>
      <c r="L2199" s="95">
        <v>23910305</v>
      </c>
      <c r="M2199" s="95">
        <v>4997</v>
      </c>
      <c r="N2199" s="95">
        <v>20397407</v>
      </c>
      <c r="O2199" s="95">
        <v>1346</v>
      </c>
      <c r="P2199" s="95">
        <v>5332453</v>
      </c>
      <c r="Q2199" s="95">
        <v>1217</v>
      </c>
      <c r="R2199" s="95">
        <v>4289264</v>
      </c>
      <c r="S2199" s="95">
        <v>5185</v>
      </c>
      <c r="T2199" s="95">
        <v>23180366</v>
      </c>
      <c r="U2199" s="95">
        <v>4945</v>
      </c>
      <c r="V2199" s="95">
        <v>22013724</v>
      </c>
      <c r="W2199" s="95">
        <v>1357</v>
      </c>
      <c r="X2199" s="95">
        <v>5446756</v>
      </c>
      <c r="Y2199" s="95">
        <v>1220</v>
      </c>
      <c r="Z2199" s="95">
        <v>4918530</v>
      </c>
      <c r="AA2199" s="95">
        <v>5205</v>
      </c>
      <c r="AB2199" s="95">
        <v>18290372</v>
      </c>
      <c r="AC2199" s="95">
        <v>4940</v>
      </c>
      <c r="AD2199" s="95">
        <v>22161102</v>
      </c>
      <c r="AE2199" s="95">
        <v>1416</v>
      </c>
      <c r="AF2199" s="95">
        <v>5739886</v>
      </c>
      <c r="AG2199" s="95">
        <v>1281</v>
      </c>
      <c r="AH2199" s="95">
        <v>5352099</v>
      </c>
      <c r="AI2199" s="95">
        <v>5224</v>
      </c>
      <c r="AJ2199" s="95">
        <v>21978374</v>
      </c>
      <c r="AK2199" s="95">
        <v>4940</v>
      </c>
      <c r="AL2199" s="95">
        <v>23200817.539999999</v>
      </c>
      <c r="AM2199" s="95">
        <v>1476</v>
      </c>
      <c r="AN2199" s="95">
        <v>5656311.5700000003</v>
      </c>
      <c r="AO2199" s="95">
        <v>1340</v>
      </c>
      <c r="AP2199" s="95">
        <v>6015483.4900000002</v>
      </c>
      <c r="AQ2199" s="72">
        <v>357.11</v>
      </c>
      <c r="AR2199" s="72">
        <v>310.47000000000003</v>
      </c>
      <c r="AS2199" s="72">
        <v>667.58</v>
      </c>
      <c r="AT2199" s="95">
        <v>27422055</v>
      </c>
      <c r="AU2199" s="95">
        <v>22741276</v>
      </c>
      <c r="AV2199" s="95">
        <v>6399</v>
      </c>
      <c r="AW2199" s="95">
        <v>6104</v>
      </c>
      <c r="AX2199" s="72">
        <v>371.31</v>
      </c>
      <c r="AY2199" s="72">
        <v>331.06</v>
      </c>
      <c r="AZ2199" s="72">
        <v>702.37</v>
      </c>
      <c r="BA2199" s="95">
        <v>29242758</v>
      </c>
      <c r="BB2199" s="95">
        <v>24686671</v>
      </c>
      <c r="BC2199" s="95">
        <v>6563</v>
      </c>
      <c r="BD2199" s="95">
        <v>6214</v>
      </c>
      <c r="BE2199" s="72">
        <v>364.66</v>
      </c>
      <c r="BF2199" s="72">
        <v>364.05</v>
      </c>
      <c r="BG2199" s="72">
        <v>728.71</v>
      </c>
      <c r="BH2199" s="95">
        <v>28627122</v>
      </c>
      <c r="BI2199" s="95">
        <v>26932254</v>
      </c>
      <c r="BJ2199" s="95">
        <v>6542</v>
      </c>
      <c r="BK2199" s="95">
        <v>6165</v>
      </c>
      <c r="BL2199" s="72">
        <v>302.45</v>
      </c>
      <c r="BM2199" s="72">
        <v>368.55</v>
      </c>
      <c r="BN2199" s="72">
        <v>671</v>
      </c>
      <c r="BO2199" s="95">
        <v>24030258</v>
      </c>
      <c r="BP2199" s="95">
        <v>27513201</v>
      </c>
      <c r="BQ2199" s="95">
        <v>6621</v>
      </c>
      <c r="BR2199" s="95">
        <v>6221</v>
      </c>
      <c r="BS2199" s="72">
        <v>343.71</v>
      </c>
      <c r="BT2199" s="72">
        <v>387.69</v>
      </c>
      <c r="BU2199" s="72">
        <v>731.4</v>
      </c>
      <c r="BV2199" s="95">
        <v>27634685.57</v>
      </c>
      <c r="BW2199" s="95">
        <v>29216301.030000001</v>
      </c>
      <c r="BX2199" s="95">
        <v>6700</v>
      </c>
      <c r="BY2199" s="95">
        <v>6280</v>
      </c>
      <c r="BZ2199" s="95">
        <v>6258</v>
      </c>
      <c r="CA2199" s="95">
        <v>6395</v>
      </c>
      <c r="CB2199" s="95">
        <v>6360</v>
      </c>
      <c r="CC2199" s="95">
        <v>6431</v>
      </c>
      <c r="CD2199" s="95">
        <v>6495</v>
      </c>
      <c r="CE2199" s="72">
        <v>650.75523149000003</v>
      </c>
      <c r="CF2199" s="72">
        <v>676.59346364999999</v>
      </c>
      <c r="CG2199" s="72">
        <v>712.40329333</v>
      </c>
      <c r="CH2199" s="72">
        <v>716.50152150999998</v>
      </c>
      <c r="CI2199" s="72">
        <v>731.52548966999996</v>
      </c>
      <c r="CJ2199" s="96">
        <v>1.0258542194</v>
      </c>
      <c r="CK2199" s="96">
        <v>1.0380975249</v>
      </c>
      <c r="CL2199" s="96">
        <v>1.0228897126000001</v>
      </c>
      <c r="CM2199" s="96">
        <v>0.93649487109999996</v>
      </c>
      <c r="CN2199" s="96">
        <v>0.99982845480000004</v>
      </c>
      <c r="CO2199" s="96">
        <v>0.94755262780000005</v>
      </c>
      <c r="CP2199" s="96">
        <v>1.0602397451000001</v>
      </c>
      <c r="CQ2199" s="96">
        <v>0.99584056389999998</v>
      </c>
      <c r="CR2199" s="96">
        <v>1.0646680122000001</v>
      </c>
      <c r="CS2199" s="95">
        <v>5973</v>
      </c>
      <c r="CT2199" s="95">
        <v>6064</v>
      </c>
      <c r="CU2199" s="95">
        <v>6052</v>
      </c>
      <c r="CV2199" s="95">
        <v>6082</v>
      </c>
      <c r="CW2199" s="95">
        <v>6143</v>
      </c>
      <c r="CX2199" s="96">
        <v>0.90116275899999998</v>
      </c>
      <c r="CY2199" s="96">
        <v>0.91974397900000004</v>
      </c>
      <c r="CZ2199" s="96">
        <v>0.95427478799999998</v>
      </c>
      <c r="DA2199" s="96">
        <v>0.99877054799999998</v>
      </c>
      <c r="DB2199" s="96">
        <v>0.962777832</v>
      </c>
      <c r="DC2199">
        <v>2013</v>
      </c>
      <c r="DD2199" s="6">
        <v>6196.8</v>
      </c>
      <c r="DE2199" s="96">
        <v>1.0079851999999999E-3</v>
      </c>
      <c r="DF2199" s="72">
        <v>816.83</v>
      </c>
      <c r="DG2199" s="96">
        <v>1</v>
      </c>
      <c r="DH2199" s="72">
        <v>816.83</v>
      </c>
      <c r="DI2199" s="72">
        <v>798.48253765000004</v>
      </c>
      <c r="DJ2199" s="96">
        <v>1</v>
      </c>
      <c r="DK2199" s="72">
        <v>816.83</v>
      </c>
      <c r="DL2199" s="96">
        <v>1</v>
      </c>
      <c r="DM2199" s="72">
        <v>816.83</v>
      </c>
      <c r="DN2199" s="96">
        <v>1</v>
      </c>
      <c r="DO2199" s="96">
        <v>3.483E-3</v>
      </c>
      <c r="DP2199" s="72">
        <v>2.85</v>
      </c>
      <c r="DQ2199" s="72">
        <v>813.98</v>
      </c>
      <c r="DR2199" t="s">
        <v>986</v>
      </c>
      <c r="DT2199" t="s">
        <v>1335</v>
      </c>
    </row>
    <row r="2200" spans="1:124" x14ac:dyDescent="0.3">
      <c r="A2200" t="s">
        <v>672</v>
      </c>
      <c r="B2200">
        <v>37620</v>
      </c>
      <c r="C2200" s="95">
        <v>8372</v>
      </c>
      <c r="D2200" s="95">
        <v>39133875</v>
      </c>
      <c r="E2200" s="95">
        <v>7981</v>
      </c>
      <c r="F2200" s="95">
        <v>27911437</v>
      </c>
      <c r="G2200" s="95">
        <v>1900</v>
      </c>
      <c r="H2200" s="95">
        <v>6612268</v>
      </c>
      <c r="I2200" s="95">
        <v>1699</v>
      </c>
      <c r="J2200" s="95">
        <v>5848385</v>
      </c>
      <c r="K2200" s="95">
        <v>8550</v>
      </c>
      <c r="L2200" s="95">
        <v>37241039</v>
      </c>
      <c r="M2200" s="95">
        <v>8103</v>
      </c>
      <c r="N2200" s="95">
        <v>28009208</v>
      </c>
      <c r="O2200" s="95">
        <v>2021</v>
      </c>
      <c r="P2200" s="95">
        <v>8687837</v>
      </c>
      <c r="Q2200" s="95">
        <v>1801</v>
      </c>
      <c r="R2200" s="95">
        <v>6668858</v>
      </c>
      <c r="S2200" s="95">
        <v>8473</v>
      </c>
      <c r="T2200" s="95">
        <v>36929442</v>
      </c>
      <c r="U2200" s="95">
        <v>7970</v>
      </c>
      <c r="V2200" s="95">
        <v>29323227</v>
      </c>
      <c r="W2200" s="95">
        <v>2039</v>
      </c>
      <c r="X2200" s="95">
        <v>7312971</v>
      </c>
      <c r="Y2200" s="95">
        <v>1817</v>
      </c>
      <c r="Z2200" s="95">
        <v>6886001</v>
      </c>
      <c r="AA2200" s="95">
        <v>8493</v>
      </c>
      <c r="AB2200" s="95">
        <v>33808902</v>
      </c>
      <c r="AC2200" s="95">
        <v>7947</v>
      </c>
      <c r="AD2200" s="95">
        <v>31267249</v>
      </c>
      <c r="AE2200" s="95">
        <v>2066</v>
      </c>
      <c r="AF2200" s="95">
        <v>7670431</v>
      </c>
      <c r="AG2200" s="95">
        <v>1851</v>
      </c>
      <c r="AH2200" s="95">
        <v>7339040</v>
      </c>
      <c r="AI2200" s="95">
        <v>8503</v>
      </c>
      <c r="AJ2200" s="95">
        <v>34647179.850000001</v>
      </c>
      <c r="AK2200" s="95">
        <v>7905</v>
      </c>
      <c r="AL2200" s="95">
        <v>31850026.260000002</v>
      </c>
      <c r="AM2200" s="95">
        <v>2142</v>
      </c>
      <c r="AN2200" s="95">
        <v>8263083.1399999997</v>
      </c>
      <c r="AO2200" s="95">
        <v>1926</v>
      </c>
      <c r="AP2200" s="95">
        <v>8151317.3099999996</v>
      </c>
      <c r="AQ2200" s="72">
        <v>371.12</v>
      </c>
      <c r="AR2200" s="72">
        <v>290.63</v>
      </c>
      <c r="AS2200" s="72">
        <v>661.75</v>
      </c>
      <c r="AT2200" s="95">
        <v>45746143</v>
      </c>
      <c r="AU2200" s="95">
        <v>33759822</v>
      </c>
      <c r="AV2200" s="95">
        <v>10272</v>
      </c>
      <c r="AW2200" s="95">
        <v>9680</v>
      </c>
      <c r="AX2200" s="72">
        <v>362.07</v>
      </c>
      <c r="AY2200" s="72">
        <v>291.79000000000002</v>
      </c>
      <c r="AZ2200" s="72">
        <v>653.86</v>
      </c>
      <c r="BA2200" s="95">
        <v>45928876</v>
      </c>
      <c r="BB2200" s="95">
        <v>34678066</v>
      </c>
      <c r="BC2200" s="95">
        <v>10571</v>
      </c>
      <c r="BD2200" s="95">
        <v>9904</v>
      </c>
      <c r="BE2200" s="72">
        <v>350.73</v>
      </c>
      <c r="BF2200" s="72">
        <v>308.31</v>
      </c>
      <c r="BG2200" s="72">
        <v>659.04</v>
      </c>
      <c r="BH2200" s="95">
        <v>44242413</v>
      </c>
      <c r="BI2200" s="95">
        <v>36209228</v>
      </c>
      <c r="BJ2200" s="95">
        <v>10512</v>
      </c>
      <c r="BK2200" s="95">
        <v>9787</v>
      </c>
      <c r="BL2200" s="72">
        <v>327.36</v>
      </c>
      <c r="BM2200" s="72">
        <v>328.35</v>
      </c>
      <c r="BN2200" s="72">
        <v>655.71</v>
      </c>
      <c r="BO2200" s="95">
        <v>41479333</v>
      </c>
      <c r="BP2200" s="95">
        <v>38606289</v>
      </c>
      <c r="BQ2200" s="95">
        <v>10559</v>
      </c>
      <c r="BR2200" s="95">
        <v>9798</v>
      </c>
      <c r="BS2200" s="72">
        <v>335.92</v>
      </c>
      <c r="BT2200" s="72">
        <v>339.07</v>
      </c>
      <c r="BU2200" s="72">
        <v>674.99</v>
      </c>
      <c r="BV2200" s="95">
        <v>42910262.990000002</v>
      </c>
      <c r="BW2200" s="95">
        <v>40001343.57</v>
      </c>
      <c r="BX2200" s="95">
        <v>10645</v>
      </c>
      <c r="BY2200" s="95">
        <v>9831</v>
      </c>
      <c r="BZ2200" s="95">
        <v>9990</v>
      </c>
      <c r="CA2200" s="95">
        <v>10249</v>
      </c>
      <c r="CB2200" s="95">
        <v>10163</v>
      </c>
      <c r="CC2200" s="95">
        <v>10198</v>
      </c>
      <c r="CD2200" s="95">
        <v>10247</v>
      </c>
      <c r="CE2200" s="72">
        <v>650.75523149000003</v>
      </c>
      <c r="CF2200" s="72">
        <v>676.59346364999999</v>
      </c>
      <c r="CG2200" s="72">
        <v>712.40329333</v>
      </c>
      <c r="CH2200" s="72">
        <v>716.50152150999998</v>
      </c>
      <c r="CI2200" s="72">
        <v>731.52548966999996</v>
      </c>
      <c r="CJ2200" s="96">
        <v>1.0168953977999999</v>
      </c>
      <c r="CK2200" s="96">
        <v>0.96640011339999998</v>
      </c>
      <c r="CL2200" s="96">
        <v>0.92509398279999999</v>
      </c>
      <c r="CM2200" s="96">
        <v>0.91515506989999995</v>
      </c>
      <c r="CN2200" s="96">
        <v>0.92271562579999999</v>
      </c>
      <c r="CO2200" s="96">
        <v>0.91787894810000004</v>
      </c>
      <c r="CP2200" s="96">
        <v>1.0341799863000001</v>
      </c>
      <c r="CQ2200" s="96">
        <v>0.99584056389999998</v>
      </c>
      <c r="CR2200" s="96">
        <v>1.0384994106000001</v>
      </c>
      <c r="CS2200" s="95">
        <v>9442</v>
      </c>
      <c r="CT2200" s="95">
        <v>9781</v>
      </c>
      <c r="CU2200" s="95">
        <v>9687</v>
      </c>
      <c r="CV2200" s="95">
        <v>9602</v>
      </c>
      <c r="CW2200" s="95">
        <v>9657</v>
      </c>
      <c r="CX2200" s="96">
        <v>0.88413744900000002</v>
      </c>
      <c r="CY2200" s="96">
        <v>0.90772981699999999</v>
      </c>
      <c r="CZ2200" s="96">
        <v>0.94142971099999995</v>
      </c>
      <c r="DA2200" s="96">
        <v>0.92295940300000001</v>
      </c>
      <c r="DB2200" s="96">
        <v>0.93247324399999998</v>
      </c>
      <c r="DC2200">
        <v>2013</v>
      </c>
      <c r="DD2200" s="6">
        <v>9800</v>
      </c>
      <c r="DE2200" s="96">
        <v>2.0341428999999999E-3</v>
      </c>
      <c r="DF2200" s="72">
        <v>795.93</v>
      </c>
      <c r="DG2200" s="96">
        <v>1</v>
      </c>
      <c r="DH2200" s="72">
        <v>795.93</v>
      </c>
      <c r="DI2200" s="72">
        <v>798.48253765000004</v>
      </c>
      <c r="DJ2200" s="96">
        <v>1</v>
      </c>
      <c r="DK2200" s="72">
        <v>795.93</v>
      </c>
      <c r="DL2200" s="96">
        <v>1</v>
      </c>
      <c r="DM2200" s="72">
        <v>795.93</v>
      </c>
      <c r="DN2200" s="96">
        <v>1</v>
      </c>
      <c r="DO2200" s="96">
        <v>6.1919999999999996E-3</v>
      </c>
      <c r="DP2200" s="72">
        <v>4.93</v>
      </c>
      <c r="DQ2200" s="72">
        <v>791</v>
      </c>
      <c r="DR2200" t="s">
        <v>672</v>
      </c>
      <c r="DT2200" t="s">
        <v>1335</v>
      </c>
    </row>
    <row r="2201" spans="1:124" x14ac:dyDescent="0.3">
      <c r="A2201" t="s">
        <v>1366</v>
      </c>
      <c r="B2201">
        <v>37630</v>
      </c>
      <c r="C2201" s="95">
        <v>1956</v>
      </c>
      <c r="D2201" s="95">
        <v>10377714</v>
      </c>
      <c r="E2201" s="95">
        <v>1897</v>
      </c>
      <c r="F2201" s="95">
        <v>9048417</v>
      </c>
      <c r="G2201" s="95">
        <v>492</v>
      </c>
      <c r="H2201" s="95">
        <v>1820029</v>
      </c>
      <c r="I2201" s="95">
        <v>455</v>
      </c>
      <c r="J2201" s="95">
        <v>1587177</v>
      </c>
      <c r="K2201" s="95">
        <v>2004</v>
      </c>
      <c r="L2201" s="95">
        <v>10378532</v>
      </c>
      <c r="M2201" s="95">
        <v>1940</v>
      </c>
      <c r="N2201" s="95">
        <v>9492365</v>
      </c>
      <c r="O2201" s="95">
        <v>502</v>
      </c>
      <c r="P2201" s="95">
        <v>1766230</v>
      </c>
      <c r="Q2201" s="95">
        <v>457</v>
      </c>
      <c r="R2201" s="95">
        <v>1890206</v>
      </c>
      <c r="S2201" s="95">
        <v>1995</v>
      </c>
      <c r="T2201" s="95">
        <v>11724786</v>
      </c>
      <c r="U2201" s="95">
        <v>1913</v>
      </c>
      <c r="V2201" s="95">
        <v>10421406</v>
      </c>
      <c r="W2201" s="95">
        <v>512</v>
      </c>
      <c r="X2201" s="95">
        <v>1626929</v>
      </c>
      <c r="Y2201" s="95">
        <v>474</v>
      </c>
      <c r="Z2201" s="95">
        <v>1976527</v>
      </c>
      <c r="AA2201" s="95">
        <v>1988</v>
      </c>
      <c r="AB2201" s="95">
        <v>10291018</v>
      </c>
      <c r="AC2201" s="95">
        <v>1910</v>
      </c>
      <c r="AD2201" s="95">
        <v>10649068</v>
      </c>
      <c r="AE2201" s="95">
        <v>496</v>
      </c>
      <c r="AF2201" s="95">
        <v>1943167</v>
      </c>
      <c r="AG2201" s="95">
        <v>454</v>
      </c>
      <c r="AH2201" s="95">
        <v>2447584</v>
      </c>
      <c r="AI2201" s="95">
        <v>2001</v>
      </c>
      <c r="AJ2201" s="95">
        <v>10013508</v>
      </c>
      <c r="AK2201" s="95">
        <v>1911</v>
      </c>
      <c r="AL2201" s="95">
        <v>10528307.75</v>
      </c>
      <c r="AM2201" s="95">
        <v>505</v>
      </c>
      <c r="AN2201" s="95">
        <v>2343663</v>
      </c>
      <c r="AO2201" s="95">
        <v>463</v>
      </c>
      <c r="AP2201" s="95">
        <v>2358313</v>
      </c>
      <c r="AQ2201" s="72">
        <v>415.23</v>
      </c>
      <c r="AR2201" s="72">
        <v>376.83</v>
      </c>
      <c r="AS2201" s="72">
        <v>792.06</v>
      </c>
      <c r="AT2201" s="95">
        <v>12197743</v>
      </c>
      <c r="AU2201" s="95">
        <v>10635594</v>
      </c>
      <c r="AV2201" s="95">
        <v>2448</v>
      </c>
      <c r="AW2201" s="95">
        <v>2352</v>
      </c>
      <c r="AX2201" s="72">
        <v>403.86</v>
      </c>
      <c r="AY2201" s="72">
        <v>395.72</v>
      </c>
      <c r="AZ2201" s="72">
        <v>799.58</v>
      </c>
      <c r="BA2201" s="95">
        <v>12144762</v>
      </c>
      <c r="BB2201" s="95">
        <v>11382571</v>
      </c>
      <c r="BC2201" s="95">
        <v>2506</v>
      </c>
      <c r="BD2201" s="95">
        <v>2397</v>
      </c>
      <c r="BE2201" s="72">
        <v>443.81</v>
      </c>
      <c r="BF2201" s="72">
        <v>432.83</v>
      </c>
      <c r="BG2201" s="72">
        <v>876.64</v>
      </c>
      <c r="BH2201" s="95">
        <v>13351715</v>
      </c>
      <c r="BI2201" s="95">
        <v>12397933</v>
      </c>
      <c r="BJ2201" s="95">
        <v>2507</v>
      </c>
      <c r="BK2201" s="95">
        <v>2387</v>
      </c>
      <c r="BL2201" s="72">
        <v>410.43</v>
      </c>
      <c r="BM2201" s="72">
        <v>461.67</v>
      </c>
      <c r="BN2201" s="72">
        <v>872.1</v>
      </c>
      <c r="BO2201" s="95">
        <v>12234185</v>
      </c>
      <c r="BP2201" s="95">
        <v>13096652</v>
      </c>
      <c r="BQ2201" s="95">
        <v>2484</v>
      </c>
      <c r="BR2201" s="95">
        <v>2364</v>
      </c>
      <c r="BS2201" s="72">
        <v>410.92</v>
      </c>
      <c r="BT2201" s="72">
        <v>452.35</v>
      </c>
      <c r="BU2201" s="72">
        <v>863.27</v>
      </c>
      <c r="BV2201" s="95">
        <v>12357171</v>
      </c>
      <c r="BW2201" s="95">
        <v>12886620.75</v>
      </c>
      <c r="BX2201" s="95">
        <v>2506</v>
      </c>
      <c r="BY2201" s="95">
        <v>2374</v>
      </c>
      <c r="BZ2201" s="95">
        <v>2402</v>
      </c>
      <c r="CA2201" s="95">
        <v>2453</v>
      </c>
      <c r="CB2201" s="95">
        <v>2449</v>
      </c>
      <c r="CC2201" s="95">
        <v>2427</v>
      </c>
      <c r="CD2201" s="95">
        <v>2441</v>
      </c>
      <c r="CE2201" s="72">
        <v>650.75523149000003</v>
      </c>
      <c r="CF2201" s="72">
        <v>676.59346364999999</v>
      </c>
      <c r="CG2201" s="72">
        <v>712.40329333</v>
      </c>
      <c r="CH2201" s="72">
        <v>716.50152150999998</v>
      </c>
      <c r="CI2201" s="72">
        <v>731.52548966999996</v>
      </c>
      <c r="CJ2201" s="96">
        <v>1.2171396582</v>
      </c>
      <c r="CK2201" s="96">
        <v>1.1817731665</v>
      </c>
      <c r="CL2201" s="96">
        <v>1.2305389492000001</v>
      </c>
      <c r="CM2201" s="96">
        <v>1.2171641983000001</v>
      </c>
      <c r="CN2201" s="96">
        <v>1.1800955841</v>
      </c>
      <c r="CO2201" s="96">
        <v>1.0028669272999999</v>
      </c>
      <c r="CP2201" s="96">
        <v>1.2018965612000001</v>
      </c>
      <c r="CQ2201" s="96">
        <v>0.99584056389999998</v>
      </c>
      <c r="CR2201" s="96">
        <v>1.2069164816</v>
      </c>
      <c r="CS2201" s="95">
        <v>2403</v>
      </c>
      <c r="CT2201" s="95">
        <v>2461</v>
      </c>
      <c r="CU2201" s="95">
        <v>2469</v>
      </c>
      <c r="CV2201" s="95">
        <v>2484</v>
      </c>
      <c r="CW2201" s="95">
        <v>2485</v>
      </c>
      <c r="CX2201" s="96">
        <v>0.96627198299999995</v>
      </c>
      <c r="CY2201" s="96">
        <v>0.95812800499999995</v>
      </c>
      <c r="CZ2201" s="96">
        <v>1.02423609</v>
      </c>
      <c r="DA2201" s="96">
        <v>1.0470630350000001</v>
      </c>
      <c r="DB2201" s="96">
        <v>1.017151251</v>
      </c>
      <c r="DC2201">
        <v>2013</v>
      </c>
      <c r="DD2201" s="6">
        <v>2374.8000000000002</v>
      </c>
      <c r="DE2201" s="96">
        <v>1.5176270999999999E-3</v>
      </c>
      <c r="DF2201" s="72">
        <v>925.49</v>
      </c>
      <c r="DG2201" s="96">
        <v>1</v>
      </c>
      <c r="DH2201" s="72">
        <v>925.49</v>
      </c>
      <c r="DI2201" s="72">
        <v>798.48253765000004</v>
      </c>
      <c r="DJ2201" s="96">
        <v>1</v>
      </c>
      <c r="DK2201" s="72">
        <v>925.49</v>
      </c>
      <c r="DL2201" s="96">
        <v>1</v>
      </c>
      <c r="DM2201" s="72">
        <v>925.49</v>
      </c>
      <c r="DN2201" s="96">
        <v>1</v>
      </c>
      <c r="DO2201" s="96">
        <v>4.6810000000000003E-3</v>
      </c>
      <c r="DP2201" s="72">
        <v>4.33</v>
      </c>
      <c r="DQ2201" s="72">
        <v>921.16</v>
      </c>
      <c r="DR2201" t="s">
        <v>1366</v>
      </c>
      <c r="DT2201" t="s">
        <v>1335</v>
      </c>
    </row>
    <row r="2202" spans="1:124" x14ac:dyDescent="0.3">
      <c r="A2202" t="s">
        <v>1367</v>
      </c>
      <c r="B2202">
        <v>37640</v>
      </c>
      <c r="C2202" s="95">
        <v>607</v>
      </c>
      <c r="D2202" s="95">
        <v>2730729</v>
      </c>
      <c r="E2202" s="95">
        <v>581</v>
      </c>
      <c r="F2202" s="95">
        <v>1904156</v>
      </c>
      <c r="G2202" s="95">
        <v>56</v>
      </c>
      <c r="H2202" s="95">
        <v>246388</v>
      </c>
      <c r="I2202" s="95">
        <v>51</v>
      </c>
      <c r="J2202" s="95">
        <v>181430</v>
      </c>
      <c r="K2202" s="95">
        <v>617</v>
      </c>
      <c r="L2202" s="95">
        <v>2874077</v>
      </c>
      <c r="M2202" s="95">
        <v>590</v>
      </c>
      <c r="N2202" s="95">
        <v>2316738</v>
      </c>
      <c r="O2202" s="95">
        <v>65</v>
      </c>
      <c r="P2202" s="95">
        <v>271457</v>
      </c>
      <c r="Q2202" s="95">
        <v>59</v>
      </c>
      <c r="R2202" s="95">
        <v>222098</v>
      </c>
      <c r="S2202" s="95">
        <v>618</v>
      </c>
      <c r="T2202" s="95">
        <v>3752429</v>
      </c>
      <c r="U2202" s="95">
        <v>590</v>
      </c>
      <c r="V2202" s="95">
        <v>2684310</v>
      </c>
      <c r="W2202" s="95">
        <v>69</v>
      </c>
      <c r="X2202" s="95">
        <v>648851</v>
      </c>
      <c r="Y2202" s="95">
        <v>62</v>
      </c>
      <c r="Z2202" s="95">
        <v>251579</v>
      </c>
      <c r="AA2202" s="95">
        <v>611</v>
      </c>
      <c r="AB2202" s="95">
        <v>4279013</v>
      </c>
      <c r="AC2202" s="95">
        <v>581</v>
      </c>
      <c r="AD2202" s="95">
        <v>2555990</v>
      </c>
      <c r="AE2202" s="95">
        <v>68</v>
      </c>
      <c r="AF2202" s="95">
        <v>442797</v>
      </c>
      <c r="AG2202" s="95">
        <v>61</v>
      </c>
      <c r="AH2202" s="95">
        <v>280670</v>
      </c>
      <c r="AI2202" s="95">
        <v>610</v>
      </c>
      <c r="AJ2202" s="95">
        <v>4238040</v>
      </c>
      <c r="AK2202" s="95">
        <v>579</v>
      </c>
      <c r="AL2202" s="95">
        <v>2832780.18</v>
      </c>
      <c r="AM2202" s="95">
        <v>62</v>
      </c>
      <c r="AN2202" s="95">
        <v>445593</v>
      </c>
      <c r="AO2202" s="95">
        <v>56</v>
      </c>
      <c r="AP2202" s="95">
        <v>263252</v>
      </c>
      <c r="AQ2202" s="72">
        <v>374.2</v>
      </c>
      <c r="AR2202" s="72">
        <v>275</v>
      </c>
      <c r="AS2202" s="72">
        <v>649.20000000000005</v>
      </c>
      <c r="AT2202" s="95">
        <v>2977117</v>
      </c>
      <c r="AU2202" s="95">
        <v>2085586</v>
      </c>
      <c r="AV2202" s="95">
        <v>663</v>
      </c>
      <c r="AW2202" s="95">
        <v>632</v>
      </c>
      <c r="AX2202" s="72">
        <v>384.35</v>
      </c>
      <c r="AY2202" s="72">
        <v>325.99</v>
      </c>
      <c r="AZ2202" s="72">
        <v>710.34</v>
      </c>
      <c r="BA2202" s="95">
        <v>3145534</v>
      </c>
      <c r="BB2202" s="95">
        <v>2538836</v>
      </c>
      <c r="BC2202" s="95">
        <v>682</v>
      </c>
      <c r="BD2202" s="95">
        <v>649</v>
      </c>
      <c r="BE2202" s="72">
        <v>533.88</v>
      </c>
      <c r="BF2202" s="72">
        <v>375.24</v>
      </c>
      <c r="BG2202" s="72">
        <v>909.12</v>
      </c>
      <c r="BH2202" s="95">
        <v>4401280</v>
      </c>
      <c r="BI2202" s="95">
        <v>2935889</v>
      </c>
      <c r="BJ2202" s="95">
        <v>687</v>
      </c>
      <c r="BK2202" s="95">
        <v>652</v>
      </c>
      <c r="BL2202" s="72">
        <v>579.51</v>
      </c>
      <c r="BM2202" s="72">
        <v>368.21</v>
      </c>
      <c r="BN2202" s="72">
        <v>947.72</v>
      </c>
      <c r="BO2202" s="95">
        <v>4721810</v>
      </c>
      <c r="BP2202" s="95">
        <v>2836660</v>
      </c>
      <c r="BQ2202" s="95">
        <v>679</v>
      </c>
      <c r="BR2202" s="95">
        <v>642</v>
      </c>
      <c r="BS2202" s="72">
        <v>580.80999999999995</v>
      </c>
      <c r="BT2202" s="72">
        <v>406.3</v>
      </c>
      <c r="BU2202" s="72">
        <v>987.11</v>
      </c>
      <c r="BV2202" s="95">
        <v>4683633</v>
      </c>
      <c r="BW2202" s="95">
        <v>3096032.18</v>
      </c>
      <c r="BX2202" s="95">
        <v>672</v>
      </c>
      <c r="BY2202" s="95">
        <v>635</v>
      </c>
      <c r="BZ2202" s="95">
        <v>648</v>
      </c>
      <c r="CA2202" s="95">
        <v>666</v>
      </c>
      <c r="CB2202" s="95">
        <v>670</v>
      </c>
      <c r="CC2202" s="95">
        <v>661</v>
      </c>
      <c r="CD2202" s="95">
        <v>654</v>
      </c>
      <c r="CE2202" s="72">
        <v>650.75523149000003</v>
      </c>
      <c r="CF2202" s="72">
        <v>676.59346364999999</v>
      </c>
      <c r="CG2202" s="72">
        <v>712.40329333</v>
      </c>
      <c r="CH2202" s="72">
        <v>716.50152150999998</v>
      </c>
      <c r="CI2202" s="72">
        <v>731.52548966999996</v>
      </c>
      <c r="CJ2202" s="96">
        <v>0.99761011300000002</v>
      </c>
      <c r="CK2202" s="96">
        <v>1.0498771244</v>
      </c>
      <c r="CL2202" s="96">
        <v>1.2761311022999999</v>
      </c>
      <c r="CM2202" s="96">
        <v>1.3227047975999999</v>
      </c>
      <c r="CN2202" s="96">
        <v>1.3493856522000001</v>
      </c>
      <c r="CO2202" s="96">
        <v>0.91751063119999998</v>
      </c>
      <c r="CP2202" s="96">
        <v>1.3069513499000001</v>
      </c>
      <c r="CQ2202" s="96">
        <v>0.99584056389999998</v>
      </c>
      <c r="CR2202" s="96">
        <v>1.3124100489999999</v>
      </c>
      <c r="CS2202" s="95">
        <v>674</v>
      </c>
      <c r="CT2202" s="95">
        <v>681</v>
      </c>
      <c r="CU2202" s="95">
        <v>681</v>
      </c>
      <c r="CV2202" s="95">
        <v>683</v>
      </c>
      <c r="CW2202" s="95">
        <v>639</v>
      </c>
      <c r="CX2202" s="96">
        <v>0.881954507</v>
      </c>
      <c r="CY2202" s="96">
        <v>0.87916999200000001</v>
      </c>
      <c r="CZ2202" s="96">
        <v>0.93436172100000003</v>
      </c>
      <c r="DA2202" s="96">
        <v>0.94627624700000001</v>
      </c>
      <c r="DB2202" s="96">
        <v>0.94716993500000002</v>
      </c>
      <c r="DC2202">
        <v>2013</v>
      </c>
      <c r="DD2202" s="6">
        <v>642</v>
      </c>
      <c r="DE2202" s="96">
        <v>1.8348784E-3</v>
      </c>
      <c r="DF2202" s="72">
        <v>1006.07</v>
      </c>
      <c r="DG2202" s="96">
        <v>1</v>
      </c>
      <c r="DH2202" s="72">
        <v>1006.07</v>
      </c>
      <c r="DI2202" s="72">
        <v>798.48253765000004</v>
      </c>
      <c r="DJ2202" s="96">
        <v>0.80124902499999995</v>
      </c>
      <c r="DK2202" s="72">
        <v>964.81178944999999</v>
      </c>
      <c r="DL2202" s="96">
        <v>1.0059660478000001</v>
      </c>
      <c r="DM2202" s="72">
        <v>970.56790266999997</v>
      </c>
      <c r="DN2202" s="96">
        <v>1</v>
      </c>
      <c r="DO2202" s="96">
        <v>6.3439999999999998E-3</v>
      </c>
      <c r="DP2202" s="72">
        <v>6.16</v>
      </c>
      <c r="DQ2202" s="72">
        <v>964.41</v>
      </c>
      <c r="DR2202" t="s">
        <v>1367</v>
      </c>
      <c r="DT2202" t="s">
        <v>1335</v>
      </c>
    </row>
    <row r="2203" spans="1:124" x14ac:dyDescent="0.3">
      <c r="A2203" t="s">
        <v>1368</v>
      </c>
      <c r="B2203">
        <v>37650</v>
      </c>
      <c r="C2203" s="95">
        <v>6026</v>
      </c>
      <c r="D2203" s="95">
        <v>24462413</v>
      </c>
      <c r="E2203" s="95">
        <v>5640</v>
      </c>
      <c r="F2203" s="95">
        <v>18300932</v>
      </c>
      <c r="G2203" s="95">
        <v>1399</v>
      </c>
      <c r="H2203" s="95">
        <v>4801560</v>
      </c>
      <c r="I2203" s="95">
        <v>1202</v>
      </c>
      <c r="J2203" s="95">
        <v>3943053</v>
      </c>
      <c r="K2203" s="95">
        <v>6257</v>
      </c>
      <c r="L2203" s="95">
        <v>25710023</v>
      </c>
      <c r="M2203" s="95">
        <v>5815</v>
      </c>
      <c r="N2203" s="95">
        <v>19313412</v>
      </c>
      <c r="O2203" s="95">
        <v>1512</v>
      </c>
      <c r="P2203" s="95">
        <v>4507063</v>
      </c>
      <c r="Q2203" s="95">
        <v>1299</v>
      </c>
      <c r="R2203" s="95">
        <v>4242359</v>
      </c>
      <c r="S2203" s="95">
        <v>6434</v>
      </c>
      <c r="T2203" s="95">
        <v>27672425</v>
      </c>
      <c r="U2203" s="95">
        <v>5937</v>
      </c>
      <c r="V2203" s="95">
        <v>21709323</v>
      </c>
      <c r="W2203" s="95">
        <v>1503</v>
      </c>
      <c r="X2203" s="95">
        <v>4551834</v>
      </c>
      <c r="Y2203" s="95">
        <v>1292</v>
      </c>
      <c r="Z2203" s="95">
        <v>4517566</v>
      </c>
      <c r="AA2203" s="95">
        <v>6507</v>
      </c>
      <c r="AB2203" s="95">
        <v>23423262</v>
      </c>
      <c r="AC2203" s="95">
        <v>5954</v>
      </c>
      <c r="AD2203" s="95">
        <v>22874466</v>
      </c>
      <c r="AE2203" s="95">
        <v>1491</v>
      </c>
      <c r="AF2203" s="95">
        <v>4881934</v>
      </c>
      <c r="AG2203" s="95">
        <v>1268</v>
      </c>
      <c r="AH2203" s="95">
        <v>4970100</v>
      </c>
      <c r="AI2203" s="95">
        <v>6730</v>
      </c>
      <c r="AJ2203" s="95">
        <v>25413089.059999999</v>
      </c>
      <c r="AK2203" s="95">
        <v>6133</v>
      </c>
      <c r="AL2203" s="95">
        <v>25218345.420000002</v>
      </c>
      <c r="AM2203" s="95">
        <v>1514</v>
      </c>
      <c r="AN2203" s="95">
        <v>6034204</v>
      </c>
      <c r="AO2203" s="95">
        <v>1291</v>
      </c>
      <c r="AP2203" s="95">
        <v>5580215</v>
      </c>
      <c r="AQ2203" s="72">
        <v>328.44</v>
      </c>
      <c r="AR2203" s="72">
        <v>270.92</v>
      </c>
      <c r="AS2203" s="72">
        <v>599.36</v>
      </c>
      <c r="AT2203" s="95">
        <v>29263973</v>
      </c>
      <c r="AU2203" s="95">
        <v>22243985</v>
      </c>
      <c r="AV2203" s="95">
        <v>7425</v>
      </c>
      <c r="AW2203" s="95">
        <v>6842</v>
      </c>
      <c r="AX2203" s="72">
        <v>324.12</v>
      </c>
      <c r="AY2203" s="72">
        <v>275.93</v>
      </c>
      <c r="AZ2203" s="72">
        <v>600.04999999999995</v>
      </c>
      <c r="BA2203" s="95">
        <v>30217086</v>
      </c>
      <c r="BB2203" s="95">
        <v>23555771</v>
      </c>
      <c r="BC2203" s="95">
        <v>7769</v>
      </c>
      <c r="BD2203" s="95">
        <v>7114</v>
      </c>
      <c r="BE2203" s="72">
        <v>338.33</v>
      </c>
      <c r="BF2203" s="72">
        <v>302.33</v>
      </c>
      <c r="BG2203" s="72">
        <v>640.66</v>
      </c>
      <c r="BH2203" s="95">
        <v>32224259</v>
      </c>
      <c r="BI2203" s="95">
        <v>26226889</v>
      </c>
      <c r="BJ2203" s="95">
        <v>7937</v>
      </c>
      <c r="BK2203" s="95">
        <v>7229</v>
      </c>
      <c r="BL2203" s="72">
        <v>294.92</v>
      </c>
      <c r="BM2203" s="72">
        <v>321.29000000000002</v>
      </c>
      <c r="BN2203" s="72">
        <v>616.21</v>
      </c>
      <c r="BO2203" s="95">
        <v>28305196</v>
      </c>
      <c r="BP2203" s="95">
        <v>27844566</v>
      </c>
      <c r="BQ2203" s="95">
        <v>7998</v>
      </c>
      <c r="BR2203" s="95">
        <v>7222</v>
      </c>
      <c r="BS2203" s="72">
        <v>317.88</v>
      </c>
      <c r="BT2203" s="72">
        <v>345.71</v>
      </c>
      <c r="BU2203" s="72">
        <v>663.59</v>
      </c>
      <c r="BV2203" s="95">
        <v>31447293.059999999</v>
      </c>
      <c r="BW2203" s="95">
        <v>30798560.420000002</v>
      </c>
      <c r="BX2203" s="95">
        <v>8244</v>
      </c>
      <c r="BY2203" s="95">
        <v>7424</v>
      </c>
      <c r="BZ2203" s="95">
        <v>7147</v>
      </c>
      <c r="CA2203" s="95">
        <v>7453</v>
      </c>
      <c r="CB2203" s="95">
        <v>7596</v>
      </c>
      <c r="CC2203" s="95">
        <v>7630</v>
      </c>
      <c r="CD2203" s="95">
        <v>7843</v>
      </c>
      <c r="CE2203" s="72">
        <v>650.75523149000003</v>
      </c>
      <c r="CF2203" s="72">
        <v>676.59346364999999</v>
      </c>
      <c r="CG2203" s="72">
        <v>712.40329333</v>
      </c>
      <c r="CH2203" s="72">
        <v>716.50152150999998</v>
      </c>
      <c r="CI2203" s="72">
        <v>731.52548966999996</v>
      </c>
      <c r="CJ2203" s="96">
        <v>0.921022177</v>
      </c>
      <c r="CK2203" s="96">
        <v>0.88686934210000001</v>
      </c>
      <c r="CL2203" s="96">
        <v>0.89929398979999997</v>
      </c>
      <c r="CM2203" s="96">
        <v>0.86002608719999996</v>
      </c>
      <c r="CN2203" s="96">
        <v>0.90713175329999995</v>
      </c>
      <c r="CO2203" s="96">
        <v>0.87161711829999999</v>
      </c>
      <c r="CP2203" s="96">
        <v>1.0266763366</v>
      </c>
      <c r="CQ2203" s="96">
        <v>0.99584056389999998</v>
      </c>
      <c r="CR2203" s="96">
        <v>1.0309644205999999</v>
      </c>
      <c r="CS2203" s="95">
        <v>7413</v>
      </c>
      <c r="CT2203" s="95">
        <v>7781</v>
      </c>
      <c r="CU2203" s="95">
        <v>7981</v>
      </c>
      <c r="CV2203" s="95">
        <v>8145</v>
      </c>
      <c r="CW2203" s="95">
        <v>8395</v>
      </c>
      <c r="CX2203" s="96">
        <v>0.86071474699999995</v>
      </c>
      <c r="CY2203" s="96">
        <v>0.86120500099999997</v>
      </c>
      <c r="CZ2203" s="96">
        <v>0.87586947800000003</v>
      </c>
      <c r="DA2203" s="96">
        <v>0.87896871700000001</v>
      </c>
      <c r="DB2203" s="96">
        <v>0.87971945399999996</v>
      </c>
      <c r="DC2203">
        <v>2013</v>
      </c>
      <c r="DD2203" s="6">
        <v>7166.2</v>
      </c>
      <c r="DE2203" s="96">
        <v>3.1431345999999999E-3</v>
      </c>
      <c r="DF2203" s="72">
        <v>789.28</v>
      </c>
      <c r="DG2203" s="96">
        <v>1</v>
      </c>
      <c r="DH2203" s="72">
        <v>789.28</v>
      </c>
      <c r="DI2203" s="72">
        <v>805.25855274000003</v>
      </c>
      <c r="DJ2203" s="96">
        <v>1</v>
      </c>
      <c r="DK2203" s="72">
        <v>789.28</v>
      </c>
      <c r="DL2203" s="96">
        <v>1</v>
      </c>
      <c r="DM2203" s="72">
        <v>789.28</v>
      </c>
      <c r="DN2203" s="96">
        <v>1</v>
      </c>
      <c r="DO2203" s="96">
        <v>8.1370000000000001E-3</v>
      </c>
      <c r="DP2203" s="72">
        <v>6.42</v>
      </c>
      <c r="DQ2203" s="72">
        <v>782.86</v>
      </c>
      <c r="DR2203" t="s">
        <v>1368</v>
      </c>
      <c r="DT2203" t="s">
        <v>1335</v>
      </c>
    </row>
    <row r="2204" spans="1:124" x14ac:dyDescent="0.3">
      <c r="A2204" t="s">
        <v>332</v>
      </c>
      <c r="B2204">
        <v>37660</v>
      </c>
      <c r="C2204" s="95">
        <v>3677</v>
      </c>
      <c r="D2204" s="95">
        <v>17059460</v>
      </c>
      <c r="E2204" s="95">
        <v>3504</v>
      </c>
      <c r="F2204" s="95">
        <v>12844983</v>
      </c>
      <c r="G2204" s="95">
        <v>972</v>
      </c>
      <c r="H2204" s="95">
        <v>3526639</v>
      </c>
      <c r="I2204" s="95">
        <v>887</v>
      </c>
      <c r="J2204" s="95">
        <v>3229846</v>
      </c>
      <c r="K2204" s="95">
        <v>3710</v>
      </c>
      <c r="L2204" s="95">
        <v>15962299</v>
      </c>
      <c r="M2204" s="95">
        <v>3531</v>
      </c>
      <c r="N2204" s="95">
        <v>12876712</v>
      </c>
      <c r="O2204" s="95">
        <v>1008</v>
      </c>
      <c r="P2204" s="95">
        <v>3289890</v>
      </c>
      <c r="Q2204" s="95">
        <v>931</v>
      </c>
      <c r="R2204" s="95">
        <v>3056749</v>
      </c>
      <c r="S2204" s="95">
        <v>3650</v>
      </c>
      <c r="T2204" s="95">
        <v>14251619</v>
      </c>
      <c r="U2204" s="95">
        <v>3437</v>
      </c>
      <c r="V2204" s="95">
        <v>13595545</v>
      </c>
      <c r="W2204" s="95">
        <v>1025</v>
      </c>
      <c r="X2204" s="95">
        <v>3008933</v>
      </c>
      <c r="Y2204" s="95">
        <v>939</v>
      </c>
      <c r="Z2204" s="95">
        <v>3566821</v>
      </c>
      <c r="AA2204" s="95">
        <v>3558</v>
      </c>
      <c r="AB2204" s="95">
        <v>14767895</v>
      </c>
      <c r="AC2204" s="95">
        <v>3338</v>
      </c>
      <c r="AD2204" s="95">
        <v>14272548</v>
      </c>
      <c r="AE2204" s="95">
        <v>1007</v>
      </c>
      <c r="AF2204" s="95">
        <v>4193481</v>
      </c>
      <c r="AG2204" s="95">
        <v>919</v>
      </c>
      <c r="AH2204" s="95">
        <v>4207980</v>
      </c>
      <c r="AI2204" s="95">
        <v>3506</v>
      </c>
      <c r="AJ2204" s="95">
        <v>15025771</v>
      </c>
      <c r="AK2204" s="95">
        <v>3283</v>
      </c>
      <c r="AL2204" s="95">
        <v>15032784.789999999</v>
      </c>
      <c r="AM2204" s="95">
        <v>1000</v>
      </c>
      <c r="AN2204" s="95">
        <v>4100491</v>
      </c>
      <c r="AO2204" s="95">
        <v>911</v>
      </c>
      <c r="AP2204" s="95">
        <v>3901046.44</v>
      </c>
      <c r="AQ2204" s="72">
        <v>369.01</v>
      </c>
      <c r="AR2204" s="72">
        <v>305.07</v>
      </c>
      <c r="AS2204" s="72">
        <v>674.08</v>
      </c>
      <c r="AT2204" s="95">
        <v>20586099</v>
      </c>
      <c r="AU2204" s="95">
        <v>16074829</v>
      </c>
      <c r="AV2204" s="95">
        <v>4649</v>
      </c>
      <c r="AW2204" s="95">
        <v>4391</v>
      </c>
      <c r="AX2204" s="72">
        <v>340.05</v>
      </c>
      <c r="AY2204" s="72">
        <v>297.58</v>
      </c>
      <c r="AZ2204" s="72">
        <v>637.63</v>
      </c>
      <c r="BA2204" s="95">
        <v>19252189</v>
      </c>
      <c r="BB2204" s="95">
        <v>15933461</v>
      </c>
      <c r="BC2204" s="95">
        <v>4718</v>
      </c>
      <c r="BD2204" s="95">
        <v>4462</v>
      </c>
      <c r="BE2204" s="72">
        <v>307.67</v>
      </c>
      <c r="BF2204" s="72">
        <v>326.83</v>
      </c>
      <c r="BG2204" s="72">
        <v>634.5</v>
      </c>
      <c r="BH2204" s="95">
        <v>17260552</v>
      </c>
      <c r="BI2204" s="95">
        <v>17162366</v>
      </c>
      <c r="BJ2204" s="95">
        <v>4675</v>
      </c>
      <c r="BK2204" s="95">
        <v>4376</v>
      </c>
      <c r="BL2204" s="72">
        <v>346.14</v>
      </c>
      <c r="BM2204" s="72">
        <v>361.77</v>
      </c>
      <c r="BN2204" s="72">
        <v>707.91</v>
      </c>
      <c r="BO2204" s="95">
        <v>18961376</v>
      </c>
      <c r="BP2204" s="95">
        <v>18480528</v>
      </c>
      <c r="BQ2204" s="95">
        <v>4565</v>
      </c>
      <c r="BR2204" s="95">
        <v>4257</v>
      </c>
      <c r="BS2204" s="72">
        <v>353.72</v>
      </c>
      <c r="BT2204" s="72">
        <v>376.21</v>
      </c>
      <c r="BU2204" s="72">
        <v>729.93</v>
      </c>
      <c r="BV2204" s="95">
        <v>19126262</v>
      </c>
      <c r="BW2204" s="95">
        <v>18933831.23</v>
      </c>
      <c r="BX2204" s="95">
        <v>4506</v>
      </c>
      <c r="BY2204" s="95">
        <v>4194</v>
      </c>
      <c r="BZ2204" s="95">
        <v>4526</v>
      </c>
      <c r="CA2204" s="95">
        <v>4594</v>
      </c>
      <c r="CB2204" s="95">
        <v>4531</v>
      </c>
      <c r="CC2204" s="95">
        <v>4419</v>
      </c>
      <c r="CD2204" s="95">
        <v>4353</v>
      </c>
      <c r="CE2204" s="72">
        <v>650.75523149000003</v>
      </c>
      <c r="CF2204" s="72">
        <v>676.59346364999999</v>
      </c>
      <c r="CG2204" s="72">
        <v>712.40329333</v>
      </c>
      <c r="CH2204" s="72">
        <v>716.50152150999998</v>
      </c>
      <c r="CI2204" s="72">
        <v>731.52548966999996</v>
      </c>
      <c r="CJ2204" s="96">
        <v>1.0358426139000001</v>
      </c>
      <c r="CK2204" s="96">
        <v>0.94241229670000004</v>
      </c>
      <c r="CL2204" s="96">
        <v>0.89064720210000003</v>
      </c>
      <c r="CM2204" s="96">
        <v>0.98800906730000004</v>
      </c>
      <c r="CN2204" s="96">
        <v>0.99781895549999999</v>
      </c>
      <c r="CO2204" s="96">
        <v>0.94965047449999995</v>
      </c>
      <c r="CP2204" s="96">
        <v>1.0224246216999999</v>
      </c>
      <c r="CQ2204" s="96">
        <v>0.99584056389999998</v>
      </c>
      <c r="CR2204" s="96">
        <v>1.0266949477</v>
      </c>
      <c r="CS2204" s="95">
        <v>4172</v>
      </c>
      <c r="CT2204" s="95">
        <v>4228</v>
      </c>
      <c r="CU2204" s="95">
        <v>4161</v>
      </c>
      <c r="CV2204" s="95">
        <v>4156</v>
      </c>
      <c r="CW2204" s="95">
        <v>4090</v>
      </c>
      <c r="CX2204" s="96">
        <v>0.92813999199999997</v>
      </c>
      <c r="CY2204" s="96">
        <v>0.92581586900000001</v>
      </c>
      <c r="CZ2204" s="96">
        <v>0.94435722</v>
      </c>
      <c r="DA2204" s="96">
        <v>0.97737354799999998</v>
      </c>
      <c r="DB2204" s="96">
        <v>0.97344572699999998</v>
      </c>
      <c r="DC2204">
        <v>2013</v>
      </c>
      <c r="DD2204" s="6">
        <v>4336</v>
      </c>
      <c r="DE2204" s="96">
        <v>2.0031138000000002E-3</v>
      </c>
      <c r="DF2204" s="72">
        <v>786.91</v>
      </c>
      <c r="DG2204" s="96">
        <v>1</v>
      </c>
      <c r="DH2204" s="72">
        <v>786.91</v>
      </c>
      <c r="DI2204" s="72">
        <v>798.48253765000004</v>
      </c>
      <c r="DJ2204" s="96">
        <v>1</v>
      </c>
      <c r="DK2204" s="72">
        <v>786.91</v>
      </c>
      <c r="DL2204" s="96">
        <v>1</v>
      </c>
      <c r="DM2204" s="72">
        <v>786.91</v>
      </c>
      <c r="DN2204" s="96">
        <v>1</v>
      </c>
      <c r="DO2204" s="96">
        <v>6.4029999999999998E-3</v>
      </c>
      <c r="DP2204" s="72">
        <v>5.04</v>
      </c>
      <c r="DQ2204" s="72">
        <v>781.87</v>
      </c>
      <c r="DR2204" t="s">
        <v>332</v>
      </c>
      <c r="DT2204" t="s">
        <v>1335</v>
      </c>
    </row>
    <row r="2205" spans="1:124" x14ac:dyDescent="0.3">
      <c r="A2205" t="s">
        <v>1369</v>
      </c>
      <c r="B2205">
        <v>37670</v>
      </c>
      <c r="C2205" s="95">
        <v>5038</v>
      </c>
      <c r="D2205" s="95">
        <v>20170771</v>
      </c>
      <c r="E2205" s="95">
        <v>4838</v>
      </c>
      <c r="F2205" s="95">
        <v>17188393</v>
      </c>
      <c r="G2205" s="95">
        <v>1671</v>
      </c>
      <c r="H2205" s="95">
        <v>4618232</v>
      </c>
      <c r="I2205" s="95">
        <v>1503</v>
      </c>
      <c r="J2205" s="95">
        <v>4426861</v>
      </c>
      <c r="K2205" s="95">
        <v>4949</v>
      </c>
      <c r="L2205" s="95">
        <v>21314145</v>
      </c>
      <c r="M2205" s="95">
        <v>4738</v>
      </c>
      <c r="N2205" s="95">
        <v>16738882</v>
      </c>
      <c r="O2205" s="95">
        <v>1713</v>
      </c>
      <c r="P2205" s="95">
        <v>4649834</v>
      </c>
      <c r="Q2205" s="95">
        <v>1534</v>
      </c>
      <c r="R2205" s="95">
        <v>4886227</v>
      </c>
      <c r="S2205" s="95">
        <v>4949</v>
      </c>
      <c r="T2205" s="95">
        <v>21509806</v>
      </c>
      <c r="U2205" s="95">
        <v>4713</v>
      </c>
      <c r="V2205" s="95">
        <v>18442870</v>
      </c>
      <c r="W2205" s="95">
        <v>1709</v>
      </c>
      <c r="X2205" s="95">
        <v>5270438</v>
      </c>
      <c r="Y2205" s="95">
        <v>1518</v>
      </c>
      <c r="Z2205" s="95">
        <v>5628052</v>
      </c>
      <c r="AA2205" s="95">
        <v>5002</v>
      </c>
      <c r="AB2205" s="95">
        <v>20008786</v>
      </c>
      <c r="AC2205" s="95">
        <v>4753</v>
      </c>
      <c r="AD2205" s="95">
        <v>19557339</v>
      </c>
      <c r="AE2205" s="95">
        <v>1732</v>
      </c>
      <c r="AF2205" s="95">
        <v>5431836</v>
      </c>
      <c r="AG2205" s="95">
        <v>1544</v>
      </c>
      <c r="AH2205" s="95">
        <v>5906757</v>
      </c>
      <c r="AI2205" s="95">
        <v>5098</v>
      </c>
      <c r="AJ2205" s="95">
        <v>22027694.989999998</v>
      </c>
      <c r="AK2205" s="95">
        <v>4814</v>
      </c>
      <c r="AL2205" s="95">
        <v>21066832.199999999</v>
      </c>
      <c r="AM2205" s="95">
        <v>1757</v>
      </c>
      <c r="AN2205" s="95">
        <v>6179026</v>
      </c>
      <c r="AO2205" s="95">
        <v>1560</v>
      </c>
      <c r="AP2205" s="95">
        <v>6923431.1100000003</v>
      </c>
      <c r="AQ2205" s="72">
        <v>307.91000000000003</v>
      </c>
      <c r="AR2205" s="72">
        <v>284.07</v>
      </c>
      <c r="AS2205" s="72">
        <v>591.98</v>
      </c>
      <c r="AT2205" s="95">
        <v>24789003</v>
      </c>
      <c r="AU2205" s="95">
        <v>21615254</v>
      </c>
      <c r="AV2205" s="95">
        <v>6709</v>
      </c>
      <c r="AW2205" s="95">
        <v>6341</v>
      </c>
      <c r="AX2205" s="72">
        <v>324.77999999999997</v>
      </c>
      <c r="AY2205" s="72">
        <v>287.32</v>
      </c>
      <c r="AZ2205" s="72">
        <v>612.1</v>
      </c>
      <c r="BA2205" s="95">
        <v>25963979</v>
      </c>
      <c r="BB2205" s="95">
        <v>21625109</v>
      </c>
      <c r="BC2205" s="95">
        <v>6662</v>
      </c>
      <c r="BD2205" s="95">
        <v>6272</v>
      </c>
      <c r="BE2205" s="72">
        <v>335.19</v>
      </c>
      <c r="BF2205" s="72">
        <v>321.92</v>
      </c>
      <c r="BG2205" s="72">
        <v>657.11</v>
      </c>
      <c r="BH2205" s="95">
        <v>26780244</v>
      </c>
      <c r="BI2205" s="95">
        <v>24070922</v>
      </c>
      <c r="BJ2205" s="95">
        <v>6658</v>
      </c>
      <c r="BK2205" s="95">
        <v>6231</v>
      </c>
      <c r="BL2205" s="72">
        <v>314.83</v>
      </c>
      <c r="BM2205" s="72">
        <v>336.99</v>
      </c>
      <c r="BN2205" s="72">
        <v>651.82000000000005</v>
      </c>
      <c r="BO2205" s="95">
        <v>25440622</v>
      </c>
      <c r="BP2205" s="95">
        <v>25464096</v>
      </c>
      <c r="BQ2205" s="95">
        <v>6734</v>
      </c>
      <c r="BR2205" s="95">
        <v>6297</v>
      </c>
      <c r="BS2205" s="72">
        <v>342.9</v>
      </c>
      <c r="BT2205" s="72">
        <v>365.94</v>
      </c>
      <c r="BU2205" s="72">
        <v>708.84</v>
      </c>
      <c r="BV2205" s="95">
        <v>28206720.989999998</v>
      </c>
      <c r="BW2205" s="95">
        <v>27990263.309999999</v>
      </c>
      <c r="BX2205" s="95">
        <v>6855</v>
      </c>
      <c r="BY2205" s="95">
        <v>6374</v>
      </c>
      <c r="BZ2205" s="95">
        <v>6534</v>
      </c>
      <c r="CA2205" s="95">
        <v>6474</v>
      </c>
      <c r="CB2205" s="95">
        <v>6452</v>
      </c>
      <c r="CC2205" s="95">
        <v>6527</v>
      </c>
      <c r="CD2205" s="95">
        <v>6620</v>
      </c>
      <c r="CE2205" s="72">
        <v>650.75523149000003</v>
      </c>
      <c r="CF2205" s="72">
        <v>676.59346364999999</v>
      </c>
      <c r="CG2205" s="72">
        <v>712.40329333</v>
      </c>
      <c r="CH2205" s="72">
        <v>716.50152150999998</v>
      </c>
      <c r="CI2205" s="72">
        <v>731.52548966999996</v>
      </c>
      <c r="CJ2205" s="96">
        <v>0.90968150749999999</v>
      </c>
      <c r="CK2205" s="96">
        <v>0.90467915060000004</v>
      </c>
      <c r="CL2205" s="96">
        <v>0.92238484320000003</v>
      </c>
      <c r="CM2205" s="96">
        <v>0.90972591179999995</v>
      </c>
      <c r="CN2205" s="96">
        <v>0.96898879120000003</v>
      </c>
      <c r="CO2205" s="96">
        <v>0.94296836549999996</v>
      </c>
      <c r="CP2205" s="96">
        <v>0.9789215362</v>
      </c>
      <c r="CQ2205" s="96">
        <v>0.99584056389999998</v>
      </c>
      <c r="CR2205" s="96">
        <v>0.98301016429999999</v>
      </c>
      <c r="CS2205" s="95">
        <v>6224</v>
      </c>
      <c r="CT2205" s="95">
        <v>6134</v>
      </c>
      <c r="CU2205" s="95">
        <v>6191</v>
      </c>
      <c r="CV2205" s="95">
        <v>6271</v>
      </c>
      <c r="CW2205" s="95">
        <v>6396</v>
      </c>
      <c r="CX2205" s="96">
        <v>0.90994494800000003</v>
      </c>
      <c r="CY2205" s="96">
        <v>0.90844681699999996</v>
      </c>
      <c r="CZ2205" s="96">
        <v>0.95888725799999996</v>
      </c>
      <c r="DA2205" s="96">
        <v>0.95128807000000004</v>
      </c>
      <c r="DB2205" s="96">
        <v>0.98464538199999996</v>
      </c>
      <c r="DC2205">
        <v>2013</v>
      </c>
      <c r="DD2205" s="6">
        <v>6303</v>
      </c>
      <c r="DE2205" s="96">
        <v>1.857841E-3</v>
      </c>
      <c r="DF2205" s="72">
        <v>753.54</v>
      </c>
      <c r="DG2205" s="96">
        <v>1</v>
      </c>
      <c r="DH2205" s="72">
        <v>753.54</v>
      </c>
      <c r="DI2205" s="72">
        <v>763.22962814000005</v>
      </c>
      <c r="DJ2205" s="96">
        <v>1</v>
      </c>
      <c r="DK2205" s="72">
        <v>753.54</v>
      </c>
      <c r="DL2205" s="96">
        <v>1</v>
      </c>
      <c r="DM2205" s="72">
        <v>753.54</v>
      </c>
      <c r="DN2205" s="96">
        <v>1</v>
      </c>
      <c r="DO2205" s="96">
        <v>5.4689999999999999E-3</v>
      </c>
      <c r="DP2205" s="72">
        <v>4.12</v>
      </c>
      <c r="DQ2205" s="72">
        <v>749.42</v>
      </c>
      <c r="DR2205" t="s">
        <v>1369</v>
      </c>
      <c r="DT2205" t="s">
        <v>1335</v>
      </c>
    </row>
    <row r="2206" spans="1:124" x14ac:dyDescent="0.3">
      <c r="A2206" t="s">
        <v>422</v>
      </c>
      <c r="B2206">
        <v>37680</v>
      </c>
      <c r="C2206" s="95">
        <v>6383</v>
      </c>
      <c r="D2206" s="95">
        <v>26058330</v>
      </c>
      <c r="E2206" s="95">
        <v>6245</v>
      </c>
      <c r="F2206" s="95">
        <v>21920478</v>
      </c>
      <c r="G2206" s="95">
        <v>1118</v>
      </c>
      <c r="H2206" s="95">
        <v>3060195</v>
      </c>
      <c r="I2206" s="95">
        <v>1033</v>
      </c>
      <c r="J2206" s="95">
        <v>3195066</v>
      </c>
      <c r="K2206" s="95">
        <v>6410</v>
      </c>
      <c r="L2206" s="95">
        <v>28312342</v>
      </c>
      <c r="M2206" s="95">
        <v>6241</v>
      </c>
      <c r="N2206" s="95">
        <v>23374876</v>
      </c>
      <c r="O2206" s="95">
        <v>1125</v>
      </c>
      <c r="P2206" s="95">
        <v>3957944</v>
      </c>
      <c r="Q2206" s="95">
        <v>1032</v>
      </c>
      <c r="R2206" s="95">
        <v>3995570</v>
      </c>
      <c r="S2206" s="95">
        <v>6343</v>
      </c>
      <c r="T2206" s="95">
        <v>26742708</v>
      </c>
      <c r="U2206" s="95">
        <v>6144</v>
      </c>
      <c r="V2206" s="95">
        <v>23029485</v>
      </c>
      <c r="W2206" s="95">
        <v>1170</v>
      </c>
      <c r="X2206" s="95">
        <v>4316440</v>
      </c>
      <c r="Y2206" s="95">
        <v>1081</v>
      </c>
      <c r="Z2206" s="95">
        <v>4018338</v>
      </c>
      <c r="AA2206" s="95">
        <v>6362</v>
      </c>
      <c r="AB2206" s="95">
        <v>26326384</v>
      </c>
      <c r="AC2206" s="95">
        <v>6129</v>
      </c>
      <c r="AD2206" s="95">
        <v>26448570</v>
      </c>
      <c r="AE2206" s="95">
        <v>1119</v>
      </c>
      <c r="AF2206" s="95">
        <v>3485031</v>
      </c>
      <c r="AG2206" s="95">
        <v>1032</v>
      </c>
      <c r="AH2206" s="95">
        <v>4219527</v>
      </c>
      <c r="AI2206" s="95">
        <v>6347</v>
      </c>
      <c r="AJ2206" s="95">
        <v>25801615</v>
      </c>
      <c r="AK2206" s="95">
        <v>6084</v>
      </c>
      <c r="AL2206" s="95">
        <v>28018720.609999999</v>
      </c>
      <c r="AM2206" s="95">
        <v>1131</v>
      </c>
      <c r="AN2206" s="95">
        <v>4489851</v>
      </c>
      <c r="AO2206" s="95">
        <v>1031</v>
      </c>
      <c r="AP2206" s="95">
        <v>4699391.0999999996</v>
      </c>
      <c r="AQ2206" s="72">
        <v>323.5</v>
      </c>
      <c r="AR2206" s="72">
        <v>287.57</v>
      </c>
      <c r="AS2206" s="72">
        <v>611.07000000000005</v>
      </c>
      <c r="AT2206" s="95">
        <v>29118525</v>
      </c>
      <c r="AU2206" s="95">
        <v>25115544</v>
      </c>
      <c r="AV2206" s="95">
        <v>7501</v>
      </c>
      <c r="AW2206" s="95">
        <v>7278</v>
      </c>
      <c r="AX2206" s="72">
        <v>356.89</v>
      </c>
      <c r="AY2206" s="72">
        <v>313.61</v>
      </c>
      <c r="AZ2206" s="72">
        <v>670.5</v>
      </c>
      <c r="BA2206" s="95">
        <v>32270286</v>
      </c>
      <c r="BB2206" s="95">
        <v>27370446</v>
      </c>
      <c r="BC2206" s="95">
        <v>7535</v>
      </c>
      <c r="BD2206" s="95">
        <v>7273</v>
      </c>
      <c r="BE2206" s="72">
        <v>344.5</v>
      </c>
      <c r="BF2206" s="72">
        <v>311.97000000000003</v>
      </c>
      <c r="BG2206" s="72">
        <v>656.47</v>
      </c>
      <c r="BH2206" s="95">
        <v>31059148</v>
      </c>
      <c r="BI2206" s="95">
        <v>27047823</v>
      </c>
      <c r="BJ2206" s="95">
        <v>7513</v>
      </c>
      <c r="BK2206" s="95">
        <v>7225</v>
      </c>
      <c r="BL2206" s="72">
        <v>332.08</v>
      </c>
      <c r="BM2206" s="72">
        <v>356.89</v>
      </c>
      <c r="BN2206" s="72">
        <v>688.97</v>
      </c>
      <c r="BO2206" s="95">
        <v>29811415</v>
      </c>
      <c r="BP2206" s="95">
        <v>30668097</v>
      </c>
      <c r="BQ2206" s="95">
        <v>7481</v>
      </c>
      <c r="BR2206" s="95">
        <v>7161</v>
      </c>
      <c r="BS2206" s="72">
        <v>337.56</v>
      </c>
      <c r="BT2206" s="72">
        <v>383.21</v>
      </c>
      <c r="BU2206" s="72">
        <v>720.77</v>
      </c>
      <c r="BV2206" s="95">
        <v>30291466</v>
      </c>
      <c r="BW2206" s="95">
        <v>32718111.710000001</v>
      </c>
      <c r="BX2206" s="95">
        <v>7478</v>
      </c>
      <c r="BY2206" s="95">
        <v>7115</v>
      </c>
      <c r="BZ2206" s="95">
        <v>7395</v>
      </c>
      <c r="CA2206" s="95">
        <v>7408</v>
      </c>
      <c r="CB2206" s="95">
        <v>7374</v>
      </c>
      <c r="CC2206" s="95">
        <v>7329</v>
      </c>
      <c r="CD2206" s="95">
        <v>7300</v>
      </c>
      <c r="CE2206" s="72">
        <v>650.75523149000003</v>
      </c>
      <c r="CF2206" s="72">
        <v>676.59346364999999</v>
      </c>
      <c r="CG2206" s="72">
        <v>712.40329333</v>
      </c>
      <c r="CH2206" s="72">
        <v>716.50152150999998</v>
      </c>
      <c r="CI2206" s="72">
        <v>731.52548966999996</v>
      </c>
      <c r="CJ2206" s="96">
        <v>0.9390166539</v>
      </c>
      <c r="CK2206" s="96">
        <v>0.99099390700000001</v>
      </c>
      <c r="CL2206" s="96">
        <v>0.92148647559999997</v>
      </c>
      <c r="CM2206" s="96">
        <v>0.961575069</v>
      </c>
      <c r="CN2206" s="96">
        <v>0.98529717719999999</v>
      </c>
      <c r="CO2206" s="96">
        <v>0.98161588700000002</v>
      </c>
      <c r="CP2206" s="96">
        <v>0.97764702999999997</v>
      </c>
      <c r="CQ2206" s="96">
        <v>0.99584056389999998</v>
      </c>
      <c r="CR2206" s="96">
        <v>0.98173033499999995</v>
      </c>
      <c r="CS2206" s="95">
        <v>7895</v>
      </c>
      <c r="CT2206" s="95">
        <v>8184</v>
      </c>
      <c r="CU2206" s="95">
        <v>7881</v>
      </c>
      <c r="CV2206" s="95">
        <v>7866</v>
      </c>
      <c r="CW2206" s="95">
        <v>7859</v>
      </c>
      <c r="CX2206" s="96">
        <v>0.93327249000000001</v>
      </c>
      <c r="CY2206" s="96">
        <v>0.94773320500000002</v>
      </c>
      <c r="CZ2206" s="96">
        <v>1.0136802030000001</v>
      </c>
      <c r="DA2206" s="96">
        <v>1.0000185930000001</v>
      </c>
      <c r="DB2206" s="96">
        <v>1.014891422</v>
      </c>
      <c r="DC2206">
        <v>2013</v>
      </c>
      <c r="DD2206" s="6">
        <v>7210.4</v>
      </c>
      <c r="DE2206" s="96">
        <v>1.1396723999999999E-3</v>
      </c>
      <c r="DF2206" s="72">
        <v>753.1</v>
      </c>
      <c r="DG2206" s="96">
        <v>1</v>
      </c>
      <c r="DH2206" s="72">
        <v>753.1</v>
      </c>
      <c r="DI2206" s="72">
        <v>798.48253765000004</v>
      </c>
      <c r="DJ2206" s="96">
        <v>1</v>
      </c>
      <c r="DK2206" s="72">
        <v>753.1</v>
      </c>
      <c r="DL2206" s="96">
        <v>1</v>
      </c>
      <c r="DM2206" s="72">
        <v>753.1</v>
      </c>
      <c r="DN2206" s="96">
        <v>1</v>
      </c>
      <c r="DO2206" s="96">
        <v>4.2810000000000001E-3</v>
      </c>
      <c r="DP2206" s="72">
        <v>3.22</v>
      </c>
      <c r="DQ2206" s="72">
        <v>749.88</v>
      </c>
      <c r="DR2206" t="s">
        <v>422</v>
      </c>
      <c r="DT2206" t="s">
        <v>1335</v>
      </c>
    </row>
    <row r="2207" spans="1:124" x14ac:dyDescent="0.3">
      <c r="A2207" t="s">
        <v>1038</v>
      </c>
      <c r="B2207">
        <v>37690</v>
      </c>
      <c r="C2207" s="95">
        <v>1878</v>
      </c>
      <c r="D2207" s="95">
        <v>8447225</v>
      </c>
      <c r="E2207" s="95">
        <v>1812</v>
      </c>
      <c r="F2207" s="95">
        <v>6202971</v>
      </c>
      <c r="G2207" s="95">
        <v>202</v>
      </c>
      <c r="H2207" s="95">
        <v>946149</v>
      </c>
      <c r="I2207" s="95">
        <v>183</v>
      </c>
      <c r="J2207" s="95">
        <v>705452</v>
      </c>
      <c r="K2207" s="95">
        <v>1902</v>
      </c>
      <c r="L2207" s="95">
        <v>7251351</v>
      </c>
      <c r="M2207" s="95">
        <v>1834</v>
      </c>
      <c r="N2207" s="95">
        <v>6040321</v>
      </c>
      <c r="O2207" s="95">
        <v>212</v>
      </c>
      <c r="P2207" s="95">
        <v>571881</v>
      </c>
      <c r="Q2207" s="95">
        <v>194</v>
      </c>
      <c r="R2207" s="95">
        <v>622984</v>
      </c>
      <c r="S2207" s="95">
        <v>1889</v>
      </c>
      <c r="T2207" s="95">
        <v>6508822</v>
      </c>
      <c r="U2207" s="95">
        <v>1812</v>
      </c>
      <c r="V2207" s="95">
        <v>6501169</v>
      </c>
      <c r="W2207" s="95">
        <v>224</v>
      </c>
      <c r="X2207" s="95">
        <v>698657</v>
      </c>
      <c r="Y2207" s="95">
        <v>204</v>
      </c>
      <c r="Z2207" s="95">
        <v>783042</v>
      </c>
      <c r="AA2207" s="95">
        <v>1890</v>
      </c>
      <c r="AB2207" s="95">
        <v>6789131</v>
      </c>
      <c r="AC2207" s="95">
        <v>1800</v>
      </c>
      <c r="AD2207" s="95">
        <v>6704805</v>
      </c>
      <c r="AE2207" s="95">
        <v>227</v>
      </c>
      <c r="AF2207" s="95">
        <v>495249</v>
      </c>
      <c r="AG2207" s="95">
        <v>205</v>
      </c>
      <c r="AH2207" s="95">
        <v>678590</v>
      </c>
      <c r="AI2207" s="95">
        <v>1880</v>
      </c>
      <c r="AJ2207" s="95">
        <v>7183113</v>
      </c>
      <c r="AK2207" s="95">
        <v>1765</v>
      </c>
      <c r="AL2207" s="95">
        <v>6990027</v>
      </c>
      <c r="AM2207" s="95">
        <v>220</v>
      </c>
      <c r="AN2207" s="95">
        <v>650768</v>
      </c>
      <c r="AO2207" s="95">
        <v>203</v>
      </c>
      <c r="AP2207" s="95">
        <v>699383</v>
      </c>
      <c r="AQ2207" s="72">
        <v>376.34</v>
      </c>
      <c r="AR2207" s="72">
        <v>288.57</v>
      </c>
      <c r="AS2207" s="72">
        <v>664.91</v>
      </c>
      <c r="AT2207" s="95">
        <v>9393374</v>
      </c>
      <c r="AU2207" s="95">
        <v>6908423</v>
      </c>
      <c r="AV2207" s="95">
        <v>2080</v>
      </c>
      <c r="AW2207" s="95">
        <v>1995</v>
      </c>
      <c r="AX2207" s="72">
        <v>308.39</v>
      </c>
      <c r="AY2207" s="72">
        <v>273.8</v>
      </c>
      <c r="AZ2207" s="72">
        <v>582.19000000000005</v>
      </c>
      <c r="BA2207" s="95">
        <v>7823232</v>
      </c>
      <c r="BB2207" s="95">
        <v>6663305</v>
      </c>
      <c r="BC2207" s="95">
        <v>2114</v>
      </c>
      <c r="BD2207" s="95">
        <v>2028</v>
      </c>
      <c r="BE2207" s="72">
        <v>284.25</v>
      </c>
      <c r="BF2207" s="72">
        <v>301.10000000000002</v>
      </c>
      <c r="BG2207" s="72">
        <v>585.35</v>
      </c>
      <c r="BH2207" s="95">
        <v>7207479</v>
      </c>
      <c r="BI2207" s="95">
        <v>7284211</v>
      </c>
      <c r="BJ2207" s="95">
        <v>2113</v>
      </c>
      <c r="BK2207" s="95">
        <v>2016</v>
      </c>
      <c r="BL2207" s="72">
        <v>286.74</v>
      </c>
      <c r="BM2207" s="72">
        <v>306.87</v>
      </c>
      <c r="BN2207" s="72">
        <v>593.61</v>
      </c>
      <c r="BO2207" s="95">
        <v>7284380</v>
      </c>
      <c r="BP2207" s="95">
        <v>7383395</v>
      </c>
      <c r="BQ2207" s="95">
        <v>2117</v>
      </c>
      <c r="BR2207" s="95">
        <v>2005</v>
      </c>
      <c r="BS2207" s="72">
        <v>310.87</v>
      </c>
      <c r="BT2207" s="72">
        <v>325.60000000000002</v>
      </c>
      <c r="BU2207" s="72">
        <v>636.47</v>
      </c>
      <c r="BV2207" s="95">
        <v>7833881</v>
      </c>
      <c r="BW2207" s="95">
        <v>7689410</v>
      </c>
      <c r="BX2207" s="95">
        <v>2100</v>
      </c>
      <c r="BY2207" s="95">
        <v>1968</v>
      </c>
      <c r="BZ2207" s="95">
        <v>2039</v>
      </c>
      <c r="CA2207" s="95">
        <v>2072</v>
      </c>
      <c r="CB2207" s="95">
        <v>2066</v>
      </c>
      <c r="CC2207" s="95">
        <v>2064</v>
      </c>
      <c r="CD2207" s="95">
        <v>2035</v>
      </c>
      <c r="CE2207" s="72">
        <v>650.75523149000003</v>
      </c>
      <c r="CF2207" s="72">
        <v>676.59346364999999</v>
      </c>
      <c r="CG2207" s="72">
        <v>712.40329333</v>
      </c>
      <c r="CH2207" s="72">
        <v>716.50152150999998</v>
      </c>
      <c r="CI2207" s="72">
        <v>731.52548966999996</v>
      </c>
      <c r="CJ2207" s="96">
        <v>1.0217512942</v>
      </c>
      <c r="CK2207" s="96">
        <v>0.86047239779999996</v>
      </c>
      <c r="CL2207" s="96">
        <v>0.82165538179999997</v>
      </c>
      <c r="CM2207" s="96">
        <v>0.82848393499999995</v>
      </c>
      <c r="CN2207" s="96">
        <v>0.87005854069999999</v>
      </c>
      <c r="CO2207" s="96">
        <v>0.8961875856</v>
      </c>
      <c r="CP2207" s="96">
        <v>0.98247769110000005</v>
      </c>
      <c r="CQ2207" s="96">
        <v>0.99584056389999998</v>
      </c>
      <c r="CR2207" s="96">
        <v>0.98658117219999997</v>
      </c>
      <c r="CS2207" s="95">
        <v>2119</v>
      </c>
      <c r="CT2207" s="95">
        <v>2124</v>
      </c>
      <c r="CU2207" s="95">
        <v>2133</v>
      </c>
      <c r="CV2207" s="95">
        <v>2129</v>
      </c>
      <c r="CW2207" s="95">
        <v>2080</v>
      </c>
      <c r="CX2207" s="96">
        <v>0.87824854799999996</v>
      </c>
      <c r="CY2207" s="96">
        <v>0.887697823</v>
      </c>
      <c r="CZ2207" s="96">
        <v>0.92389936299999997</v>
      </c>
      <c r="DA2207" s="96">
        <v>0.88950067099999997</v>
      </c>
      <c r="DB2207" s="96">
        <v>0.90155888200000001</v>
      </c>
      <c r="DC2207">
        <v>2013</v>
      </c>
      <c r="DD2207" s="6">
        <v>2002.4</v>
      </c>
      <c r="DE2207" s="96">
        <v>1.9599159999999999E-3</v>
      </c>
      <c r="DF2207" s="72">
        <v>756.2</v>
      </c>
      <c r="DG2207" s="96">
        <v>1</v>
      </c>
      <c r="DH2207" s="72">
        <v>756.2</v>
      </c>
      <c r="DI2207" s="72">
        <v>798.48253765000004</v>
      </c>
      <c r="DJ2207" s="96">
        <v>1</v>
      </c>
      <c r="DK2207" s="72">
        <v>756.2</v>
      </c>
      <c r="DL2207" s="96">
        <v>1</v>
      </c>
      <c r="DM2207" s="72">
        <v>756.2</v>
      </c>
      <c r="DN2207" s="96">
        <v>1</v>
      </c>
      <c r="DO2207" s="96">
        <v>5.3350000000000003E-3</v>
      </c>
      <c r="DP2207" s="72">
        <v>4.03</v>
      </c>
      <c r="DQ2207" s="72">
        <v>752.17</v>
      </c>
      <c r="DR2207" t="s">
        <v>1038</v>
      </c>
      <c r="DT2207" t="s">
        <v>1335</v>
      </c>
    </row>
    <row r="2208" spans="1:124" x14ac:dyDescent="0.3">
      <c r="A2208" t="s">
        <v>1370</v>
      </c>
      <c r="B2208">
        <v>37700</v>
      </c>
      <c r="C2208" s="95">
        <v>1367</v>
      </c>
      <c r="D2208" s="95">
        <v>6277247</v>
      </c>
      <c r="E2208" s="95">
        <v>1330</v>
      </c>
      <c r="F2208" s="95">
        <v>4708825</v>
      </c>
      <c r="G2208" s="95">
        <v>227</v>
      </c>
      <c r="H2208" s="95">
        <v>1014961</v>
      </c>
      <c r="I2208" s="95">
        <v>214</v>
      </c>
      <c r="J2208" s="95">
        <v>664484</v>
      </c>
      <c r="K2208" s="95">
        <v>1358</v>
      </c>
      <c r="L2208" s="95">
        <v>6676397</v>
      </c>
      <c r="M2208" s="95">
        <v>1320</v>
      </c>
      <c r="N2208" s="95">
        <v>5106395</v>
      </c>
      <c r="O2208" s="95">
        <v>251</v>
      </c>
      <c r="P2208" s="95">
        <v>1254784</v>
      </c>
      <c r="Q2208" s="95">
        <v>240</v>
      </c>
      <c r="R2208" s="95">
        <v>797732</v>
      </c>
      <c r="S2208" s="95">
        <v>1329</v>
      </c>
      <c r="T2208" s="95">
        <v>6612396</v>
      </c>
      <c r="U2208" s="95">
        <v>1284</v>
      </c>
      <c r="V2208" s="95">
        <v>5100742</v>
      </c>
      <c r="W2208" s="95">
        <v>247</v>
      </c>
      <c r="X2208" s="95">
        <v>833747</v>
      </c>
      <c r="Y2208" s="95">
        <v>237</v>
      </c>
      <c r="Z2208" s="95">
        <v>888741</v>
      </c>
      <c r="AA2208" s="95">
        <v>1323</v>
      </c>
      <c r="AB2208" s="95">
        <v>6036895</v>
      </c>
      <c r="AC2208" s="95">
        <v>1267</v>
      </c>
      <c r="AD2208" s="95">
        <v>5738593</v>
      </c>
      <c r="AE2208" s="95">
        <v>243</v>
      </c>
      <c r="AF2208" s="95">
        <v>1530961</v>
      </c>
      <c r="AG2208" s="95">
        <v>232</v>
      </c>
      <c r="AH2208" s="95">
        <v>1025526</v>
      </c>
      <c r="AI2208" s="95">
        <v>1332</v>
      </c>
      <c r="AJ2208" s="95">
        <v>7251598.4199999999</v>
      </c>
      <c r="AK2208" s="95">
        <v>1271</v>
      </c>
      <c r="AL2208" s="95">
        <v>6387962.5899999999</v>
      </c>
      <c r="AM2208" s="95">
        <v>246</v>
      </c>
      <c r="AN2208" s="95">
        <v>1458928</v>
      </c>
      <c r="AO2208" s="95">
        <v>234</v>
      </c>
      <c r="AP2208" s="95">
        <v>1032697</v>
      </c>
      <c r="AQ2208" s="72">
        <v>381.23</v>
      </c>
      <c r="AR2208" s="72">
        <v>290.01</v>
      </c>
      <c r="AS2208" s="72">
        <v>671.24</v>
      </c>
      <c r="AT2208" s="95">
        <v>7292208</v>
      </c>
      <c r="AU2208" s="95">
        <v>5373309</v>
      </c>
      <c r="AV2208" s="95">
        <v>1594</v>
      </c>
      <c r="AW2208" s="95">
        <v>1544</v>
      </c>
      <c r="AX2208" s="72">
        <v>410.77</v>
      </c>
      <c r="AY2208" s="72">
        <v>315.39</v>
      </c>
      <c r="AZ2208" s="72">
        <v>726.16</v>
      </c>
      <c r="BA2208" s="95">
        <v>7931181</v>
      </c>
      <c r="BB2208" s="95">
        <v>5904127</v>
      </c>
      <c r="BC2208" s="95">
        <v>1609</v>
      </c>
      <c r="BD2208" s="95">
        <v>1560</v>
      </c>
      <c r="BE2208" s="72">
        <v>393.73</v>
      </c>
      <c r="BF2208" s="72">
        <v>328.15</v>
      </c>
      <c r="BG2208" s="72">
        <v>721.88</v>
      </c>
      <c r="BH2208" s="95">
        <v>7446143</v>
      </c>
      <c r="BI2208" s="95">
        <v>5989483</v>
      </c>
      <c r="BJ2208" s="95">
        <v>1576</v>
      </c>
      <c r="BK2208" s="95">
        <v>1521</v>
      </c>
      <c r="BL2208" s="72">
        <v>402.72</v>
      </c>
      <c r="BM2208" s="72">
        <v>376.04</v>
      </c>
      <c r="BN2208" s="72">
        <v>778.76</v>
      </c>
      <c r="BO2208" s="95">
        <v>7567856</v>
      </c>
      <c r="BP2208" s="95">
        <v>6764119</v>
      </c>
      <c r="BQ2208" s="95">
        <v>1566</v>
      </c>
      <c r="BR2208" s="95">
        <v>1499</v>
      </c>
      <c r="BS2208" s="72">
        <v>460</v>
      </c>
      <c r="BT2208" s="72">
        <v>410.89</v>
      </c>
      <c r="BU2208" s="72">
        <v>870.89</v>
      </c>
      <c r="BV2208" s="95">
        <v>8710526.4199999999</v>
      </c>
      <c r="BW2208" s="95">
        <v>7420659.5899999999</v>
      </c>
      <c r="BX2208" s="95">
        <v>1578</v>
      </c>
      <c r="BY2208" s="95">
        <v>1505</v>
      </c>
      <c r="BZ2208" s="95">
        <v>1570</v>
      </c>
      <c r="CA2208" s="95">
        <v>1585</v>
      </c>
      <c r="CB2208" s="95">
        <v>1549</v>
      </c>
      <c r="CC2208" s="95">
        <v>1534</v>
      </c>
      <c r="CD2208" s="95">
        <v>1542</v>
      </c>
      <c r="CE2208" s="72">
        <v>650.75523149000003</v>
      </c>
      <c r="CF2208" s="72">
        <v>676.59346364999999</v>
      </c>
      <c r="CG2208" s="72">
        <v>712.40329333</v>
      </c>
      <c r="CH2208" s="72">
        <v>716.50152150999998</v>
      </c>
      <c r="CI2208" s="72">
        <v>731.52548966999996</v>
      </c>
      <c r="CJ2208" s="96">
        <v>1.0314784537999999</v>
      </c>
      <c r="CK2208" s="96">
        <v>1.0732589642000001</v>
      </c>
      <c r="CL2208" s="96">
        <v>1.0133024465</v>
      </c>
      <c r="CM2208" s="96">
        <v>1.0868923185999999</v>
      </c>
      <c r="CN2208" s="96">
        <v>1.1905121726000001</v>
      </c>
      <c r="CO2208" s="96">
        <v>1.0593588937</v>
      </c>
      <c r="CP2208" s="96">
        <v>1.0186244507</v>
      </c>
      <c r="CQ2208" s="96">
        <v>0.99584056389999998</v>
      </c>
      <c r="CR2208" s="96">
        <v>1.0228789047</v>
      </c>
      <c r="CS2208" s="95">
        <v>1591</v>
      </c>
      <c r="CT2208" s="95">
        <v>1580</v>
      </c>
      <c r="CU2208" s="95">
        <v>1541</v>
      </c>
      <c r="CV2208" s="95">
        <v>1514</v>
      </c>
      <c r="CW2208" s="95">
        <v>1538</v>
      </c>
      <c r="CX2208" s="96">
        <v>1.0720474600000001</v>
      </c>
      <c r="CY2208" s="96">
        <v>1.020308883</v>
      </c>
      <c r="CZ2208" s="96">
        <v>1.060609938</v>
      </c>
      <c r="DA2208" s="96">
        <v>1.0690790539999999</v>
      </c>
      <c r="DB2208" s="96">
        <v>1.075527506</v>
      </c>
      <c r="DC2208">
        <v>2013</v>
      </c>
      <c r="DD2208" s="6">
        <v>1525.8</v>
      </c>
      <c r="DE2208" s="96">
        <v>1.0255170000000001E-3</v>
      </c>
      <c r="DF2208" s="72">
        <v>784.76</v>
      </c>
      <c r="DG2208" s="96">
        <v>1</v>
      </c>
      <c r="DH2208" s="72">
        <v>784.76</v>
      </c>
      <c r="DI2208" s="72">
        <v>798.48253765000004</v>
      </c>
      <c r="DJ2208" s="96">
        <v>1</v>
      </c>
      <c r="DK2208" s="72">
        <v>784.76</v>
      </c>
      <c r="DL2208" s="96">
        <v>1</v>
      </c>
      <c r="DM2208" s="72">
        <v>784.76</v>
      </c>
      <c r="DN2208" s="96">
        <v>1</v>
      </c>
      <c r="DO2208" s="96">
        <v>4.3010000000000001E-3</v>
      </c>
      <c r="DP2208" s="72">
        <v>3.38</v>
      </c>
      <c r="DQ2208" s="72">
        <v>781.38</v>
      </c>
      <c r="DR2208" t="s">
        <v>1370</v>
      </c>
      <c r="DT2208" t="s">
        <v>1335</v>
      </c>
    </row>
    <row r="2209" spans="1:124" x14ac:dyDescent="0.3">
      <c r="A2209" t="s">
        <v>1371</v>
      </c>
      <c r="B2209">
        <v>37710</v>
      </c>
      <c r="C2209" s="95">
        <v>52193</v>
      </c>
      <c r="D2209" s="95">
        <v>239975590</v>
      </c>
      <c r="E2209" s="95">
        <v>48588</v>
      </c>
      <c r="F2209" s="95">
        <v>161025125</v>
      </c>
      <c r="G2209" s="95">
        <v>11587</v>
      </c>
      <c r="H2209" s="95">
        <v>47454039</v>
      </c>
      <c r="I2209" s="95">
        <v>10021</v>
      </c>
      <c r="J2209" s="95">
        <v>32771663</v>
      </c>
      <c r="K2209" s="95">
        <v>53440</v>
      </c>
      <c r="L2209" s="95">
        <v>244318564</v>
      </c>
      <c r="M2209" s="95">
        <v>49365</v>
      </c>
      <c r="N2209" s="95">
        <v>168373019</v>
      </c>
      <c r="O2209" s="95">
        <v>12296</v>
      </c>
      <c r="P2209" s="95">
        <v>48055211</v>
      </c>
      <c r="Q2209" s="95">
        <v>10609</v>
      </c>
      <c r="R2209" s="95">
        <v>37761753</v>
      </c>
      <c r="S2209" s="95">
        <v>53684</v>
      </c>
      <c r="T2209" s="95">
        <v>250625294</v>
      </c>
      <c r="U2209" s="95">
        <v>49021</v>
      </c>
      <c r="V2209" s="95">
        <v>176477519</v>
      </c>
      <c r="W2209" s="95">
        <v>12810</v>
      </c>
      <c r="X2209" s="95">
        <v>50408033</v>
      </c>
      <c r="Y2209" s="95">
        <v>10998</v>
      </c>
      <c r="Z2209" s="95">
        <v>41957379</v>
      </c>
      <c r="AA2209" s="95">
        <v>54128</v>
      </c>
      <c r="AB2209" s="95">
        <v>200248059</v>
      </c>
      <c r="AC2209" s="95">
        <v>48894</v>
      </c>
      <c r="AD2209" s="95">
        <v>192136484</v>
      </c>
      <c r="AE2209" s="95">
        <v>12993</v>
      </c>
      <c r="AF2209" s="95">
        <v>52775558</v>
      </c>
      <c r="AG2209" s="95">
        <v>11194</v>
      </c>
      <c r="AH2209" s="95">
        <v>46077194</v>
      </c>
      <c r="AI2209" s="95">
        <v>55301</v>
      </c>
      <c r="AJ2209" s="95">
        <v>211797402.31</v>
      </c>
      <c r="AK2209" s="95">
        <v>49591</v>
      </c>
      <c r="AL2209" s="95">
        <v>204820212.06999999</v>
      </c>
      <c r="AM2209" s="95">
        <v>13548</v>
      </c>
      <c r="AN2209" s="95">
        <v>51384040</v>
      </c>
      <c r="AO2209" s="95">
        <v>11745</v>
      </c>
      <c r="AP2209" s="95">
        <v>49177235</v>
      </c>
      <c r="AQ2209" s="72">
        <v>375.55</v>
      </c>
      <c r="AR2209" s="72">
        <v>275.55</v>
      </c>
      <c r="AS2209" s="72">
        <v>651.1</v>
      </c>
      <c r="AT2209" s="95">
        <v>287429629</v>
      </c>
      <c r="AU2209" s="95">
        <v>193796788</v>
      </c>
      <c r="AV2209" s="95">
        <v>63780</v>
      </c>
      <c r="AW2209" s="95">
        <v>58609</v>
      </c>
      <c r="AX2209" s="72">
        <v>370.64</v>
      </c>
      <c r="AY2209" s="72">
        <v>286.42</v>
      </c>
      <c r="AZ2209" s="72">
        <v>657.06</v>
      </c>
      <c r="BA2209" s="95">
        <v>292373775</v>
      </c>
      <c r="BB2209" s="95">
        <v>206134772</v>
      </c>
      <c r="BC2209" s="95">
        <v>65736</v>
      </c>
      <c r="BD2209" s="95">
        <v>59974</v>
      </c>
      <c r="BE2209" s="72">
        <v>377.27</v>
      </c>
      <c r="BF2209" s="72">
        <v>303.29000000000002</v>
      </c>
      <c r="BG2209" s="72">
        <v>680.56</v>
      </c>
      <c r="BH2209" s="95">
        <v>301033327</v>
      </c>
      <c r="BI2209" s="95">
        <v>218434898</v>
      </c>
      <c r="BJ2209" s="95">
        <v>66494</v>
      </c>
      <c r="BK2209" s="95">
        <v>60019</v>
      </c>
      <c r="BL2209" s="72">
        <v>314.14</v>
      </c>
      <c r="BM2209" s="72">
        <v>330.37</v>
      </c>
      <c r="BN2209" s="72">
        <v>644.51</v>
      </c>
      <c r="BO2209" s="95">
        <v>253023617</v>
      </c>
      <c r="BP2209" s="95">
        <v>238213678</v>
      </c>
      <c r="BQ2209" s="95">
        <v>67121</v>
      </c>
      <c r="BR2209" s="95">
        <v>60088</v>
      </c>
      <c r="BS2209" s="72">
        <v>318.55</v>
      </c>
      <c r="BT2209" s="72">
        <v>345.09</v>
      </c>
      <c r="BU2209" s="72">
        <v>663.64</v>
      </c>
      <c r="BV2209" s="95">
        <v>263181442.31</v>
      </c>
      <c r="BW2209" s="95">
        <v>253997447.06999999</v>
      </c>
      <c r="BX2209" s="95">
        <v>68849</v>
      </c>
      <c r="BY2209" s="95">
        <v>61336</v>
      </c>
      <c r="BZ2209" s="95">
        <v>61316</v>
      </c>
      <c r="CA2209" s="95">
        <v>62959</v>
      </c>
      <c r="CB2209" s="95">
        <v>63373</v>
      </c>
      <c r="CC2209" s="95">
        <v>63782</v>
      </c>
      <c r="CD2209" s="95">
        <v>65174</v>
      </c>
      <c r="CE2209" s="72">
        <v>650.75523149000003</v>
      </c>
      <c r="CF2209" s="72">
        <v>676.59346364999999</v>
      </c>
      <c r="CG2209" s="72">
        <v>712.40329333</v>
      </c>
      <c r="CH2209" s="72">
        <v>716.50152150999998</v>
      </c>
      <c r="CI2209" s="72">
        <v>731.52548966999996</v>
      </c>
      <c r="CJ2209" s="96">
        <v>1.0005297975</v>
      </c>
      <c r="CK2209" s="96">
        <v>0.97112968909999997</v>
      </c>
      <c r="CL2209" s="96">
        <v>0.95530159160000006</v>
      </c>
      <c r="CM2209" s="96">
        <v>0.89952356089999996</v>
      </c>
      <c r="CN2209" s="96">
        <v>0.90720010360000003</v>
      </c>
      <c r="CO2209" s="96">
        <v>0.91945297020000005</v>
      </c>
      <c r="CP2209" s="96">
        <v>1.0296741424</v>
      </c>
      <c r="CQ2209" s="96">
        <v>0.99584056389999998</v>
      </c>
      <c r="CR2209" s="96">
        <v>1.0339747472</v>
      </c>
      <c r="CS2209" s="95">
        <v>50771</v>
      </c>
      <c r="CT2209" s="95">
        <v>52020</v>
      </c>
      <c r="CU2209" s="95">
        <v>52154</v>
      </c>
      <c r="CV2209" s="95">
        <v>52416</v>
      </c>
      <c r="CW2209" s="95">
        <v>53240</v>
      </c>
      <c r="CX2209" s="96">
        <v>0.90158903199999996</v>
      </c>
      <c r="CY2209" s="96">
        <v>0.89826362199999998</v>
      </c>
      <c r="CZ2209" s="96">
        <v>0.92194926300000002</v>
      </c>
      <c r="DA2209" s="96">
        <v>0.93485333199999998</v>
      </c>
      <c r="DB2209" s="96">
        <v>0.93958487999999996</v>
      </c>
      <c r="DC2209">
        <v>2013</v>
      </c>
      <c r="DD2209" s="6">
        <v>60005.2</v>
      </c>
      <c r="DE2209" s="96">
        <v>5.7121174999999998E-3</v>
      </c>
      <c r="DF2209" s="72">
        <v>789.55</v>
      </c>
      <c r="DG2209" s="96">
        <v>1</v>
      </c>
      <c r="DH2209" s="72">
        <v>789.55</v>
      </c>
      <c r="DI2209" s="72">
        <v>805.25855274000003</v>
      </c>
      <c r="DJ2209" s="96">
        <v>1</v>
      </c>
      <c r="DK2209" s="72">
        <v>789.55</v>
      </c>
      <c r="DL2209" s="96">
        <v>1</v>
      </c>
      <c r="DM2209" s="72">
        <v>789.55</v>
      </c>
      <c r="DN2209" s="96">
        <v>1</v>
      </c>
      <c r="DO2209" s="96">
        <v>1.2602E-2</v>
      </c>
      <c r="DP2209" s="72">
        <v>9.9499999999999993</v>
      </c>
      <c r="DQ2209" s="72">
        <v>779.6</v>
      </c>
      <c r="DR2209" t="s">
        <v>1371</v>
      </c>
      <c r="DT2209" t="s">
        <v>1335</v>
      </c>
    </row>
    <row r="2210" spans="1:124" x14ac:dyDescent="0.3">
      <c r="A2210" t="s">
        <v>1372</v>
      </c>
      <c r="B2210">
        <v>37720</v>
      </c>
      <c r="C2210" s="95">
        <v>2962</v>
      </c>
      <c r="D2210" s="95">
        <v>15538384</v>
      </c>
      <c r="E2210" s="95">
        <v>2836</v>
      </c>
      <c r="F2210" s="95">
        <v>10481494</v>
      </c>
      <c r="G2210" s="95">
        <v>804</v>
      </c>
      <c r="H2210" s="95">
        <v>2567533</v>
      </c>
      <c r="I2210" s="95">
        <v>687</v>
      </c>
      <c r="J2210" s="95">
        <v>1951807</v>
      </c>
      <c r="K2210" s="95">
        <v>3058</v>
      </c>
      <c r="L2210" s="95">
        <v>15819607</v>
      </c>
      <c r="M2210" s="95">
        <v>2896</v>
      </c>
      <c r="N2210" s="95">
        <v>10790266</v>
      </c>
      <c r="O2210" s="95">
        <v>851</v>
      </c>
      <c r="P2210" s="95">
        <v>3245804</v>
      </c>
      <c r="Q2210" s="95">
        <v>731</v>
      </c>
      <c r="R2210" s="95">
        <v>2363799</v>
      </c>
      <c r="S2210" s="95">
        <v>3085</v>
      </c>
      <c r="T2210" s="95">
        <v>16292481</v>
      </c>
      <c r="U2210" s="95">
        <v>2884</v>
      </c>
      <c r="V2210" s="95">
        <v>11497583</v>
      </c>
      <c r="W2210" s="95">
        <v>889</v>
      </c>
      <c r="X2210" s="95">
        <v>3173556</v>
      </c>
      <c r="Y2210" s="95">
        <v>776</v>
      </c>
      <c r="Z2210" s="95">
        <v>2740866</v>
      </c>
      <c r="AA2210" s="95">
        <v>3122</v>
      </c>
      <c r="AB2210" s="95">
        <v>12425289</v>
      </c>
      <c r="AC2210" s="95">
        <v>2908</v>
      </c>
      <c r="AD2210" s="95">
        <v>12510044</v>
      </c>
      <c r="AE2210" s="95">
        <v>879</v>
      </c>
      <c r="AF2210" s="95">
        <v>3430003</v>
      </c>
      <c r="AG2210" s="95">
        <v>769</v>
      </c>
      <c r="AH2210" s="95">
        <v>2996763</v>
      </c>
      <c r="AI2210" s="95">
        <v>3202</v>
      </c>
      <c r="AJ2210" s="95">
        <v>12828393.060000001</v>
      </c>
      <c r="AK2210" s="95">
        <v>2962</v>
      </c>
      <c r="AL2210" s="95">
        <v>13220545.4</v>
      </c>
      <c r="AM2210" s="95">
        <v>887</v>
      </c>
      <c r="AN2210" s="95">
        <v>3208876</v>
      </c>
      <c r="AO2210" s="95">
        <v>790</v>
      </c>
      <c r="AP2210" s="95">
        <v>3342002</v>
      </c>
      <c r="AQ2210" s="72">
        <v>400.64</v>
      </c>
      <c r="AR2210" s="72">
        <v>294.10000000000002</v>
      </c>
      <c r="AS2210" s="72">
        <v>694.74</v>
      </c>
      <c r="AT2210" s="95">
        <v>18105917</v>
      </c>
      <c r="AU2210" s="95">
        <v>12433301</v>
      </c>
      <c r="AV2210" s="95">
        <v>3766</v>
      </c>
      <c r="AW2210" s="95">
        <v>3523</v>
      </c>
      <c r="AX2210" s="72">
        <v>406.44</v>
      </c>
      <c r="AY2210" s="72">
        <v>302.23</v>
      </c>
      <c r="AZ2210" s="72">
        <v>708.67</v>
      </c>
      <c r="BA2210" s="95">
        <v>19065411</v>
      </c>
      <c r="BB2210" s="95">
        <v>13154065</v>
      </c>
      <c r="BC2210" s="95">
        <v>3909</v>
      </c>
      <c r="BD2210" s="95">
        <v>3627</v>
      </c>
      <c r="BE2210" s="72">
        <v>408.2</v>
      </c>
      <c r="BF2210" s="72">
        <v>324.19</v>
      </c>
      <c r="BG2210" s="72">
        <v>732.39</v>
      </c>
      <c r="BH2210" s="95">
        <v>19466037</v>
      </c>
      <c r="BI2210" s="95">
        <v>14238449</v>
      </c>
      <c r="BJ2210" s="95">
        <v>3974</v>
      </c>
      <c r="BK2210" s="95">
        <v>3660</v>
      </c>
      <c r="BL2210" s="72">
        <v>330.24</v>
      </c>
      <c r="BM2210" s="72">
        <v>351.44</v>
      </c>
      <c r="BN2210" s="72">
        <v>681.68</v>
      </c>
      <c r="BO2210" s="95">
        <v>15855292</v>
      </c>
      <c r="BP2210" s="95">
        <v>15506807</v>
      </c>
      <c r="BQ2210" s="95">
        <v>4001</v>
      </c>
      <c r="BR2210" s="95">
        <v>3677</v>
      </c>
      <c r="BS2210" s="72">
        <v>326.83999999999997</v>
      </c>
      <c r="BT2210" s="72">
        <v>367.86</v>
      </c>
      <c r="BU2210" s="72">
        <v>694.7</v>
      </c>
      <c r="BV2210" s="95">
        <v>16037269.060000001</v>
      </c>
      <c r="BW2210" s="95">
        <v>16562547.4</v>
      </c>
      <c r="BX2210" s="95">
        <v>4089</v>
      </c>
      <c r="BY2210" s="95">
        <v>3752</v>
      </c>
      <c r="BZ2210" s="95">
        <v>3650</v>
      </c>
      <c r="CA2210" s="95">
        <v>3773</v>
      </c>
      <c r="CB2210" s="95">
        <v>3823</v>
      </c>
      <c r="CC2210" s="95">
        <v>3847</v>
      </c>
      <c r="CD2210" s="95">
        <v>3924</v>
      </c>
      <c r="CE2210" s="72">
        <v>650.75523149000003</v>
      </c>
      <c r="CF2210" s="72">
        <v>676.59346364999999</v>
      </c>
      <c r="CG2210" s="72">
        <v>712.40329333</v>
      </c>
      <c r="CH2210" s="72">
        <v>716.50152150999998</v>
      </c>
      <c r="CI2210" s="72">
        <v>731.52548966999996</v>
      </c>
      <c r="CJ2210" s="96">
        <v>1.0675903417999999</v>
      </c>
      <c r="CK2210" s="96">
        <v>1.0474088771000001</v>
      </c>
      <c r="CL2210" s="96">
        <v>1.028055326</v>
      </c>
      <c r="CM2210" s="96">
        <v>0.95140063139999997</v>
      </c>
      <c r="CN2210" s="96">
        <v>0.94965932129999997</v>
      </c>
      <c r="CO2210" s="96">
        <v>0.88245055189999999</v>
      </c>
      <c r="CP2210" s="96">
        <v>1.1432061517000001</v>
      </c>
      <c r="CQ2210" s="96">
        <v>0.99584056389999998</v>
      </c>
      <c r="CR2210" s="96">
        <v>1.1479809418</v>
      </c>
      <c r="CS2210" s="95">
        <v>5477</v>
      </c>
      <c r="CT2210" s="95">
        <v>5717</v>
      </c>
      <c r="CU2210" s="95">
        <v>5990</v>
      </c>
      <c r="CV2210" s="95">
        <v>6140</v>
      </c>
      <c r="CW2210" s="95">
        <v>6382</v>
      </c>
      <c r="CX2210" s="96">
        <v>0.87301342599999998</v>
      </c>
      <c r="CY2210" s="96">
        <v>0.87181312899999996</v>
      </c>
      <c r="CZ2210" s="96">
        <v>0.87943051800000005</v>
      </c>
      <c r="DA2210" s="96">
        <v>0.89052081800000005</v>
      </c>
      <c r="DB2210" s="96">
        <v>0.89514874300000002</v>
      </c>
      <c r="DC2210">
        <v>2013</v>
      </c>
      <c r="DD2210" s="6">
        <v>3647.8</v>
      </c>
      <c r="DE2210" s="96">
        <v>2.9579577E-3</v>
      </c>
      <c r="DF2210" s="72">
        <v>879.03</v>
      </c>
      <c r="DG2210" s="96">
        <v>1</v>
      </c>
      <c r="DH2210" s="72">
        <v>879.03</v>
      </c>
      <c r="DI2210" s="72">
        <v>805.25855274000003</v>
      </c>
      <c r="DJ2210" s="96">
        <v>1</v>
      </c>
      <c r="DK2210" s="72">
        <v>879.03</v>
      </c>
      <c r="DL2210" s="96">
        <v>1</v>
      </c>
      <c r="DM2210" s="72">
        <v>879.03</v>
      </c>
      <c r="DN2210" s="96">
        <v>1</v>
      </c>
      <c r="DO2210" s="96">
        <v>7.4859999999999996E-3</v>
      </c>
      <c r="DP2210" s="72">
        <v>6.58</v>
      </c>
      <c r="DQ2210" s="72">
        <v>872.45</v>
      </c>
      <c r="DR2210" t="s">
        <v>1372</v>
      </c>
      <c r="DT2210" t="s">
        <v>1335</v>
      </c>
    </row>
    <row r="2211" spans="1:124" x14ac:dyDescent="0.3">
      <c r="A2211" t="s">
        <v>65</v>
      </c>
      <c r="B2211">
        <v>37730</v>
      </c>
      <c r="C2211" s="95">
        <v>8271</v>
      </c>
      <c r="D2211" s="95">
        <v>29061011</v>
      </c>
      <c r="E2211" s="95">
        <v>8106</v>
      </c>
      <c r="F2211" s="95">
        <v>25264416</v>
      </c>
      <c r="G2211" s="95">
        <v>1290</v>
      </c>
      <c r="H2211" s="95">
        <v>3608399</v>
      </c>
      <c r="I2211" s="95">
        <v>1136</v>
      </c>
      <c r="J2211" s="95">
        <v>3249749</v>
      </c>
      <c r="K2211" s="95">
        <v>8455</v>
      </c>
      <c r="L2211" s="95">
        <v>29665424</v>
      </c>
      <c r="M2211" s="95">
        <v>8258</v>
      </c>
      <c r="N2211" s="95">
        <v>28028280</v>
      </c>
      <c r="O2211" s="95">
        <v>1389</v>
      </c>
      <c r="P2211" s="95">
        <v>4459752</v>
      </c>
      <c r="Q2211" s="95">
        <v>1213</v>
      </c>
      <c r="R2211" s="95">
        <v>4175850</v>
      </c>
      <c r="S2211" s="95">
        <v>8381</v>
      </c>
      <c r="T2211" s="95">
        <v>30635074</v>
      </c>
      <c r="U2211" s="95">
        <v>8136</v>
      </c>
      <c r="V2211" s="95">
        <v>29062926</v>
      </c>
      <c r="W2211" s="95">
        <v>1401</v>
      </c>
      <c r="X2211" s="95">
        <v>4545266</v>
      </c>
      <c r="Y2211" s="95">
        <v>1201</v>
      </c>
      <c r="Z2211" s="95">
        <v>4577780</v>
      </c>
      <c r="AA2211" s="95">
        <v>8332</v>
      </c>
      <c r="AB2211" s="95">
        <v>27305083</v>
      </c>
      <c r="AC2211" s="95">
        <v>8060</v>
      </c>
      <c r="AD2211" s="95">
        <v>31081131</v>
      </c>
      <c r="AE2211" s="95">
        <v>1433</v>
      </c>
      <c r="AF2211" s="95">
        <v>4385149</v>
      </c>
      <c r="AG2211" s="95">
        <v>1226</v>
      </c>
      <c r="AH2211" s="95">
        <v>5018199</v>
      </c>
      <c r="AI2211" s="95">
        <v>8393</v>
      </c>
      <c r="AJ2211" s="95">
        <v>27007917.030000001</v>
      </c>
      <c r="AK2211" s="95">
        <v>8102</v>
      </c>
      <c r="AL2211" s="95">
        <v>32740310.34</v>
      </c>
      <c r="AM2211" s="95">
        <v>1494</v>
      </c>
      <c r="AN2211" s="95">
        <v>3780418</v>
      </c>
      <c r="AO2211" s="95">
        <v>1296</v>
      </c>
      <c r="AP2211" s="95">
        <v>5943464.2699999996</v>
      </c>
      <c r="AQ2211" s="72">
        <v>284.75</v>
      </c>
      <c r="AR2211" s="72">
        <v>257.11</v>
      </c>
      <c r="AS2211" s="72">
        <v>541.86</v>
      </c>
      <c r="AT2211" s="95">
        <v>32669410</v>
      </c>
      <c r="AU2211" s="95">
        <v>28514165</v>
      </c>
      <c r="AV2211" s="95">
        <v>9561</v>
      </c>
      <c r="AW2211" s="95">
        <v>9242</v>
      </c>
      <c r="AX2211" s="72">
        <v>288.88</v>
      </c>
      <c r="AY2211" s="72">
        <v>283.36</v>
      </c>
      <c r="AZ2211" s="72">
        <v>572.24</v>
      </c>
      <c r="BA2211" s="95">
        <v>34125176</v>
      </c>
      <c r="BB2211" s="95">
        <v>32204130</v>
      </c>
      <c r="BC2211" s="95">
        <v>9844</v>
      </c>
      <c r="BD2211" s="95">
        <v>9471</v>
      </c>
      <c r="BE2211" s="72">
        <v>299.7</v>
      </c>
      <c r="BF2211" s="72">
        <v>300.25</v>
      </c>
      <c r="BG2211" s="72">
        <v>599.95000000000005</v>
      </c>
      <c r="BH2211" s="95">
        <v>35180340</v>
      </c>
      <c r="BI2211" s="95">
        <v>33640706</v>
      </c>
      <c r="BJ2211" s="95">
        <v>9782</v>
      </c>
      <c r="BK2211" s="95">
        <v>9337</v>
      </c>
      <c r="BL2211" s="72">
        <v>270.44</v>
      </c>
      <c r="BM2211" s="72">
        <v>323.95999999999998</v>
      </c>
      <c r="BN2211" s="72">
        <v>594.4</v>
      </c>
      <c r="BO2211" s="95">
        <v>31690232</v>
      </c>
      <c r="BP2211" s="95">
        <v>36099330</v>
      </c>
      <c r="BQ2211" s="95">
        <v>9765</v>
      </c>
      <c r="BR2211" s="95">
        <v>9286</v>
      </c>
      <c r="BS2211" s="72">
        <v>259.5</v>
      </c>
      <c r="BT2211" s="72">
        <v>343.01</v>
      </c>
      <c r="BU2211" s="72">
        <v>602.51</v>
      </c>
      <c r="BV2211" s="95">
        <v>30788335.030000001</v>
      </c>
      <c r="BW2211" s="95">
        <v>38683774.609999999</v>
      </c>
      <c r="BX2211" s="95">
        <v>9887</v>
      </c>
      <c r="BY2211" s="95">
        <v>9398</v>
      </c>
      <c r="BZ2211" s="95">
        <v>9409</v>
      </c>
      <c r="CA2211" s="95">
        <v>9664</v>
      </c>
      <c r="CB2211" s="95">
        <v>9568</v>
      </c>
      <c r="CC2211" s="95">
        <v>9538</v>
      </c>
      <c r="CD2211" s="95">
        <v>9648</v>
      </c>
      <c r="CE2211" s="72">
        <v>650.75523149000003</v>
      </c>
      <c r="CF2211" s="72">
        <v>676.59346364999999</v>
      </c>
      <c r="CG2211" s="72">
        <v>712.40329333</v>
      </c>
      <c r="CH2211" s="72">
        <v>716.50152150999998</v>
      </c>
      <c r="CI2211" s="72">
        <v>731.52548966999996</v>
      </c>
      <c r="CJ2211" s="96">
        <v>0.83266330219999996</v>
      </c>
      <c r="CK2211" s="96">
        <v>0.84576637340000005</v>
      </c>
      <c r="CL2211" s="96">
        <v>0.84214939150000001</v>
      </c>
      <c r="CM2211" s="96">
        <v>0.8295865147</v>
      </c>
      <c r="CN2211" s="96">
        <v>0.82363500450000005</v>
      </c>
      <c r="CO2211" s="96">
        <v>0.91264299770000001</v>
      </c>
      <c r="CP2211" s="96">
        <v>0.9146622714</v>
      </c>
      <c r="CQ2211" s="96">
        <v>0.99584056389999998</v>
      </c>
      <c r="CR2211" s="96">
        <v>0.91848251010000004</v>
      </c>
      <c r="CS2211" s="95">
        <v>8915</v>
      </c>
      <c r="CT2211" s="95">
        <v>9146</v>
      </c>
      <c r="CU2211" s="95">
        <v>9051</v>
      </c>
      <c r="CV2211" s="95">
        <v>8968</v>
      </c>
      <c r="CW2211" s="95">
        <v>9037</v>
      </c>
      <c r="CX2211" s="96">
        <v>0.87604806199999996</v>
      </c>
      <c r="CY2211" s="96">
        <v>0.88070805500000005</v>
      </c>
      <c r="CZ2211" s="96">
        <v>0.92875053200000002</v>
      </c>
      <c r="DA2211" s="96">
        <v>0.93894836199999998</v>
      </c>
      <c r="DB2211" s="96">
        <v>0.93882702299999998</v>
      </c>
      <c r="DC2211">
        <v>2013</v>
      </c>
      <c r="DD2211" s="6">
        <v>9346.7999999999993</v>
      </c>
      <c r="DE2211" s="96">
        <v>1.8239281999999999E-3</v>
      </c>
      <c r="DF2211" s="72">
        <v>704.1</v>
      </c>
      <c r="DG2211" s="96">
        <v>1</v>
      </c>
      <c r="DH2211" s="72">
        <v>704.1</v>
      </c>
      <c r="DI2211" s="72">
        <v>798.48253765000004</v>
      </c>
      <c r="DJ2211" s="96">
        <v>1</v>
      </c>
      <c r="DK2211" s="72">
        <v>704.1</v>
      </c>
      <c r="DL2211" s="96">
        <v>1</v>
      </c>
      <c r="DM2211" s="72">
        <v>704.1</v>
      </c>
      <c r="DN2211" s="96">
        <v>1</v>
      </c>
      <c r="DO2211" s="96">
        <v>6.117E-3</v>
      </c>
      <c r="DP2211" s="72">
        <v>4.3099999999999996</v>
      </c>
      <c r="DQ2211" s="72">
        <v>699.79</v>
      </c>
      <c r="DR2211" t="s">
        <v>65</v>
      </c>
      <c r="DT2211" t="s">
        <v>1335</v>
      </c>
    </row>
    <row r="2212" spans="1:124" x14ac:dyDescent="0.3">
      <c r="A2212" t="s">
        <v>1373</v>
      </c>
      <c r="B2212">
        <v>37740</v>
      </c>
      <c r="C2212" s="95">
        <v>1890</v>
      </c>
      <c r="D2212" s="95">
        <v>9622442</v>
      </c>
      <c r="E2212" s="95">
        <v>1823</v>
      </c>
      <c r="F2212" s="95">
        <v>5824868</v>
      </c>
      <c r="G2212" s="95">
        <v>306</v>
      </c>
      <c r="H2212" s="95">
        <v>959270</v>
      </c>
      <c r="I2212" s="95">
        <v>290</v>
      </c>
      <c r="J2212" s="95">
        <v>1321774</v>
      </c>
      <c r="K2212" s="95">
        <v>1932</v>
      </c>
      <c r="L2212" s="95">
        <v>9459332</v>
      </c>
      <c r="M2212" s="95">
        <v>1855</v>
      </c>
      <c r="N2212" s="95">
        <v>5940651</v>
      </c>
      <c r="O2212" s="95">
        <v>319</v>
      </c>
      <c r="P2212" s="95">
        <v>1094197</v>
      </c>
      <c r="Q2212" s="95">
        <v>296</v>
      </c>
      <c r="R2212" s="95">
        <v>1495523</v>
      </c>
      <c r="S2212" s="95">
        <v>1946</v>
      </c>
      <c r="T2212" s="95">
        <v>8943585</v>
      </c>
      <c r="U2212" s="95">
        <v>1863</v>
      </c>
      <c r="V2212" s="95">
        <v>7161753</v>
      </c>
      <c r="W2212" s="95">
        <v>324</v>
      </c>
      <c r="X2212" s="95">
        <v>1367265</v>
      </c>
      <c r="Y2212" s="95">
        <v>299</v>
      </c>
      <c r="Z2212" s="95">
        <v>1363065</v>
      </c>
      <c r="AA2212" s="95">
        <v>1914</v>
      </c>
      <c r="AB2212" s="95">
        <v>9374116</v>
      </c>
      <c r="AC2212" s="95">
        <v>1832</v>
      </c>
      <c r="AD2212" s="95">
        <v>7473108</v>
      </c>
      <c r="AE2212" s="95">
        <v>305</v>
      </c>
      <c r="AF2212" s="95">
        <v>1624305</v>
      </c>
      <c r="AG2212" s="95">
        <v>281</v>
      </c>
      <c r="AH2212" s="95">
        <v>1394332</v>
      </c>
      <c r="AI2212" s="95">
        <v>1921</v>
      </c>
      <c r="AJ2212" s="95">
        <v>9226385</v>
      </c>
      <c r="AK2212" s="95">
        <v>1829</v>
      </c>
      <c r="AL2212" s="95">
        <v>7955888.2800000003</v>
      </c>
      <c r="AM2212" s="95">
        <v>318</v>
      </c>
      <c r="AN2212" s="95">
        <v>946121</v>
      </c>
      <c r="AO2212" s="95">
        <v>291</v>
      </c>
      <c r="AP2212" s="95">
        <v>1203763</v>
      </c>
      <c r="AQ2212" s="72">
        <v>401.55</v>
      </c>
      <c r="AR2212" s="72">
        <v>281.85000000000002</v>
      </c>
      <c r="AS2212" s="72">
        <v>683.4</v>
      </c>
      <c r="AT2212" s="95">
        <v>10581712</v>
      </c>
      <c r="AU2212" s="95">
        <v>7146642</v>
      </c>
      <c r="AV2212" s="95">
        <v>2196</v>
      </c>
      <c r="AW2212" s="95">
        <v>2113</v>
      </c>
      <c r="AX2212" s="72">
        <v>390.7</v>
      </c>
      <c r="AY2212" s="72">
        <v>288.08999999999997</v>
      </c>
      <c r="AZ2212" s="72">
        <v>678.79</v>
      </c>
      <c r="BA2212" s="95">
        <v>10553529</v>
      </c>
      <c r="BB2212" s="95">
        <v>7436174</v>
      </c>
      <c r="BC2212" s="95">
        <v>2251</v>
      </c>
      <c r="BD2212" s="95">
        <v>2151</v>
      </c>
      <c r="BE2212" s="72">
        <v>378.52</v>
      </c>
      <c r="BF2212" s="72">
        <v>328.59</v>
      </c>
      <c r="BG2212" s="72">
        <v>707.11</v>
      </c>
      <c r="BH2212" s="95">
        <v>10310850</v>
      </c>
      <c r="BI2212" s="95">
        <v>8524818</v>
      </c>
      <c r="BJ2212" s="95">
        <v>2270</v>
      </c>
      <c r="BK2212" s="95">
        <v>2162</v>
      </c>
      <c r="BL2212" s="72">
        <v>413.04</v>
      </c>
      <c r="BM2212" s="72">
        <v>349.72</v>
      </c>
      <c r="BN2212" s="72">
        <v>762.76</v>
      </c>
      <c r="BO2212" s="95">
        <v>10998421</v>
      </c>
      <c r="BP2212" s="95">
        <v>8867440</v>
      </c>
      <c r="BQ2212" s="95">
        <v>2219</v>
      </c>
      <c r="BR2212" s="95">
        <v>2113</v>
      </c>
      <c r="BS2212" s="72">
        <v>378.61</v>
      </c>
      <c r="BT2212" s="72">
        <v>360.05</v>
      </c>
      <c r="BU2212" s="72">
        <v>738.66</v>
      </c>
      <c r="BV2212" s="95">
        <v>10172506</v>
      </c>
      <c r="BW2212" s="95">
        <v>9159651.2799999993</v>
      </c>
      <c r="BX2212" s="95">
        <v>2239</v>
      </c>
      <c r="BY2212" s="95">
        <v>2120</v>
      </c>
      <c r="BZ2212" s="95">
        <v>2156</v>
      </c>
      <c r="CA2212" s="95">
        <v>2203</v>
      </c>
      <c r="CB2212" s="95">
        <v>2218</v>
      </c>
      <c r="CC2212" s="95">
        <v>2169</v>
      </c>
      <c r="CD2212" s="95">
        <v>2181</v>
      </c>
      <c r="CE2212" s="72">
        <v>650.75523149000003</v>
      </c>
      <c r="CF2212" s="72">
        <v>676.59346364999999</v>
      </c>
      <c r="CG2212" s="72">
        <v>712.40329333</v>
      </c>
      <c r="CH2212" s="72">
        <v>716.50152150999998</v>
      </c>
      <c r="CI2212" s="72">
        <v>731.52548966999996</v>
      </c>
      <c r="CJ2212" s="96">
        <v>1.0501644349999999</v>
      </c>
      <c r="CK2212" s="96">
        <v>1.0032464640000001</v>
      </c>
      <c r="CL2212" s="96">
        <v>0.99256980790000005</v>
      </c>
      <c r="CM2212" s="96">
        <v>1.0645615914</v>
      </c>
      <c r="CN2212" s="96">
        <v>1.009752921</v>
      </c>
      <c r="CO2212" s="96">
        <v>0.98740325490000003</v>
      </c>
      <c r="CP2212" s="96">
        <v>1.0371234231999999</v>
      </c>
      <c r="CQ2212" s="96">
        <v>0.99584056389999998</v>
      </c>
      <c r="CR2212" s="96">
        <v>1.0414551411999999</v>
      </c>
      <c r="CS2212" s="95">
        <v>1956</v>
      </c>
      <c r="CT2212" s="95">
        <v>2011</v>
      </c>
      <c r="CU2212" s="95">
        <v>1976</v>
      </c>
      <c r="CV2212" s="95">
        <v>1946</v>
      </c>
      <c r="CW2212" s="95">
        <v>1938</v>
      </c>
      <c r="CX2212" s="96">
        <v>0.96503101499999999</v>
      </c>
      <c r="CY2212" s="96">
        <v>0.97022250099999996</v>
      </c>
      <c r="CZ2212" s="96">
        <v>0.99123759</v>
      </c>
      <c r="DA2212" s="96">
        <v>1.0099554829999999</v>
      </c>
      <c r="DB2212" s="96">
        <v>1.0012563590000001</v>
      </c>
      <c r="DC2212">
        <v>2013</v>
      </c>
      <c r="DD2212" s="6">
        <v>2131.8000000000002</v>
      </c>
      <c r="DE2212" s="96">
        <v>1.6384975E-3</v>
      </c>
      <c r="DF2212" s="72">
        <v>798.52</v>
      </c>
      <c r="DG2212" s="96">
        <v>1</v>
      </c>
      <c r="DH2212" s="72">
        <v>798.52</v>
      </c>
      <c r="DI2212" s="72">
        <v>798.48253765000004</v>
      </c>
      <c r="DJ2212" s="96">
        <v>1</v>
      </c>
      <c r="DK2212" s="72">
        <v>798.52</v>
      </c>
      <c r="DL2212" s="96">
        <v>1</v>
      </c>
      <c r="DM2212" s="72">
        <v>798.52</v>
      </c>
      <c r="DN2212" s="96">
        <v>1</v>
      </c>
      <c r="DO2212" s="96">
        <v>6.019E-3</v>
      </c>
      <c r="DP2212" s="72">
        <v>4.8099999999999996</v>
      </c>
      <c r="DQ2212" s="72">
        <v>793.71</v>
      </c>
      <c r="DR2212" t="s">
        <v>1373</v>
      </c>
      <c r="DT2212" t="s">
        <v>1335</v>
      </c>
    </row>
    <row r="2213" spans="1:124" x14ac:dyDescent="0.3">
      <c r="A2213" t="s">
        <v>1374</v>
      </c>
      <c r="B2213">
        <v>37750</v>
      </c>
      <c r="C2213" s="95">
        <v>1423</v>
      </c>
      <c r="D2213" s="95">
        <v>7040103</v>
      </c>
      <c r="E2213" s="95">
        <v>1397</v>
      </c>
      <c r="F2213" s="95">
        <v>4242311</v>
      </c>
      <c r="G2213" s="95">
        <v>123</v>
      </c>
      <c r="H2213" s="95">
        <v>320396</v>
      </c>
      <c r="I2213" s="95">
        <v>114</v>
      </c>
      <c r="J2213" s="95">
        <v>303908</v>
      </c>
      <c r="K2213" s="95">
        <v>1437</v>
      </c>
      <c r="L2213" s="95">
        <v>5866054</v>
      </c>
      <c r="M2213" s="95">
        <v>1409</v>
      </c>
      <c r="N2213" s="95">
        <v>4102916</v>
      </c>
      <c r="O2213" s="95">
        <v>126</v>
      </c>
      <c r="P2213" s="95">
        <v>276467</v>
      </c>
      <c r="Q2213" s="95">
        <v>117</v>
      </c>
      <c r="R2213" s="95">
        <v>286804</v>
      </c>
      <c r="S2213" s="95">
        <v>1392</v>
      </c>
      <c r="T2213" s="95">
        <v>5349523</v>
      </c>
      <c r="U2213" s="95">
        <v>1364</v>
      </c>
      <c r="V2213" s="95">
        <v>4632830</v>
      </c>
      <c r="W2213" s="95">
        <v>132</v>
      </c>
      <c r="X2213" s="95">
        <v>252399</v>
      </c>
      <c r="Y2213" s="95">
        <v>118</v>
      </c>
      <c r="Z2213" s="95">
        <v>257370</v>
      </c>
      <c r="AA2213" s="95">
        <v>1376</v>
      </c>
      <c r="AB2213" s="95">
        <v>6191298</v>
      </c>
      <c r="AC2213" s="95">
        <v>1331</v>
      </c>
      <c r="AD2213" s="95">
        <v>4551068</v>
      </c>
      <c r="AE2213" s="95">
        <v>130</v>
      </c>
      <c r="AF2213" s="95">
        <v>437047</v>
      </c>
      <c r="AG2213" s="95">
        <v>118</v>
      </c>
      <c r="AH2213" s="95">
        <v>400699</v>
      </c>
      <c r="AI2213" s="95">
        <v>1360</v>
      </c>
      <c r="AJ2213" s="95">
        <v>4460811.16</v>
      </c>
      <c r="AK2213" s="95">
        <v>1322</v>
      </c>
      <c r="AL2213" s="95">
        <v>4369853.2</v>
      </c>
      <c r="AM2213" s="95">
        <v>131</v>
      </c>
      <c r="AN2213" s="95">
        <v>486001</v>
      </c>
      <c r="AO2213" s="95">
        <v>119</v>
      </c>
      <c r="AP2213" s="95">
        <v>390437.94</v>
      </c>
      <c r="AQ2213" s="72">
        <v>396.75</v>
      </c>
      <c r="AR2213" s="72">
        <v>250.73</v>
      </c>
      <c r="AS2213" s="72">
        <v>647.48</v>
      </c>
      <c r="AT2213" s="95">
        <v>7360499</v>
      </c>
      <c r="AU2213" s="95">
        <v>4546219</v>
      </c>
      <c r="AV2213" s="95">
        <v>1546</v>
      </c>
      <c r="AW2213" s="95">
        <v>1511</v>
      </c>
      <c r="AX2213" s="72">
        <v>327.5</v>
      </c>
      <c r="AY2213" s="72">
        <v>239.72</v>
      </c>
      <c r="AZ2213" s="72">
        <v>567.22</v>
      </c>
      <c r="BA2213" s="95">
        <v>6142521</v>
      </c>
      <c r="BB2213" s="95">
        <v>4389720</v>
      </c>
      <c r="BC2213" s="95">
        <v>1563</v>
      </c>
      <c r="BD2213" s="95">
        <v>1526</v>
      </c>
      <c r="BE2213" s="72">
        <v>306.32</v>
      </c>
      <c r="BF2213" s="72">
        <v>274.98</v>
      </c>
      <c r="BG2213" s="72">
        <v>581.29999999999995</v>
      </c>
      <c r="BH2213" s="95">
        <v>5601922</v>
      </c>
      <c r="BI2213" s="95">
        <v>4890200</v>
      </c>
      <c r="BJ2213" s="95">
        <v>1524</v>
      </c>
      <c r="BK2213" s="95">
        <v>1482</v>
      </c>
      <c r="BL2213" s="72">
        <v>366.77</v>
      </c>
      <c r="BM2213" s="72">
        <v>284.77999999999997</v>
      </c>
      <c r="BN2213" s="72">
        <v>651.54999999999995</v>
      </c>
      <c r="BO2213" s="95">
        <v>6628345</v>
      </c>
      <c r="BP2213" s="95">
        <v>4951767</v>
      </c>
      <c r="BQ2213" s="95">
        <v>1506</v>
      </c>
      <c r="BR2213" s="95">
        <v>1449</v>
      </c>
      <c r="BS2213" s="72">
        <v>276.48</v>
      </c>
      <c r="BT2213" s="72">
        <v>275.29000000000002</v>
      </c>
      <c r="BU2213" s="72">
        <v>551.77</v>
      </c>
      <c r="BV2213" s="95">
        <v>4946812.16</v>
      </c>
      <c r="BW2213" s="95">
        <v>4760291.1399999997</v>
      </c>
      <c r="BX2213" s="95">
        <v>1491</v>
      </c>
      <c r="BY2213" s="95">
        <v>1441</v>
      </c>
      <c r="BZ2213" s="95">
        <v>1529</v>
      </c>
      <c r="CA2213" s="95">
        <v>1545</v>
      </c>
      <c r="CB2213" s="95">
        <v>1504</v>
      </c>
      <c r="CC2213" s="95">
        <v>1479</v>
      </c>
      <c r="CD2213" s="95">
        <v>1467</v>
      </c>
      <c r="CE2213" s="72">
        <v>650.75523149000003</v>
      </c>
      <c r="CF2213" s="72">
        <v>676.59346364999999</v>
      </c>
      <c r="CG2213" s="72">
        <v>712.40329333</v>
      </c>
      <c r="CH2213" s="72">
        <v>716.50152150999998</v>
      </c>
      <c r="CI2213" s="72">
        <v>731.52548966999996</v>
      </c>
      <c r="CJ2213" s="96">
        <v>0.99496703009999998</v>
      </c>
      <c r="CK2213" s="96">
        <v>0.83834685149999999</v>
      </c>
      <c r="CL2213" s="96">
        <v>0.81597039969999996</v>
      </c>
      <c r="CM2213" s="96">
        <v>0.90934908079999999</v>
      </c>
      <c r="CN2213" s="96">
        <v>0.75427310160000005</v>
      </c>
      <c r="CO2213" s="96">
        <v>0.89130944040000004</v>
      </c>
      <c r="CP2213" s="96">
        <v>0.96776860389999997</v>
      </c>
      <c r="CQ2213" s="96">
        <v>0.99584056389999998</v>
      </c>
      <c r="CR2213" s="96">
        <v>0.97181065</v>
      </c>
      <c r="CS2213" s="95">
        <v>1505</v>
      </c>
      <c r="CT2213" s="95">
        <v>1523</v>
      </c>
      <c r="CU2213" s="95">
        <v>1497</v>
      </c>
      <c r="CV2213" s="95">
        <v>1469</v>
      </c>
      <c r="CW2213" s="95">
        <v>1457</v>
      </c>
      <c r="CX2213" s="96">
        <v>0.91568979699999997</v>
      </c>
      <c r="CY2213" s="96">
        <v>0.87875602200000003</v>
      </c>
      <c r="CZ2213" s="96">
        <v>0.88246395799999999</v>
      </c>
      <c r="DA2213" s="96">
        <v>0.88573063699999999</v>
      </c>
      <c r="DB2213" s="96">
        <v>0.89396103199999999</v>
      </c>
      <c r="DC2213">
        <v>2013</v>
      </c>
      <c r="DD2213" s="6">
        <v>1481.8</v>
      </c>
      <c r="DE2213" s="96">
        <v>9.0073460000000003E-4</v>
      </c>
      <c r="DF2213" s="72">
        <v>745.67</v>
      </c>
      <c r="DG2213" s="96">
        <v>1</v>
      </c>
      <c r="DH2213" s="72">
        <v>745.67</v>
      </c>
      <c r="DI2213" s="72">
        <v>798.48253765000004</v>
      </c>
      <c r="DJ2213" s="96">
        <v>1</v>
      </c>
      <c r="DK2213" s="72">
        <v>745.67</v>
      </c>
      <c r="DL2213" s="96">
        <v>1</v>
      </c>
      <c r="DM2213" s="72">
        <v>745.67</v>
      </c>
      <c r="DN2213" s="96">
        <v>1</v>
      </c>
      <c r="DO2213" s="96">
        <v>2.8869999999999998E-3</v>
      </c>
      <c r="DP2213" s="72">
        <v>2.15</v>
      </c>
      <c r="DQ2213" s="72">
        <v>743.52</v>
      </c>
      <c r="DR2213" t="s">
        <v>1374</v>
      </c>
      <c r="DT2213" t="s">
        <v>1335</v>
      </c>
    </row>
    <row r="2214" spans="1:124" x14ac:dyDescent="0.3">
      <c r="A2214" t="s">
        <v>1375</v>
      </c>
      <c r="B2214">
        <v>37760</v>
      </c>
      <c r="C2214" s="95">
        <v>2527</v>
      </c>
      <c r="D2214" s="95">
        <v>9301480</v>
      </c>
      <c r="E2214" s="95">
        <v>2445</v>
      </c>
      <c r="F2214" s="95">
        <v>7617214</v>
      </c>
      <c r="G2214" s="95">
        <v>450</v>
      </c>
      <c r="H2214" s="95">
        <v>1199690</v>
      </c>
      <c r="I2214" s="95">
        <v>425</v>
      </c>
      <c r="J2214" s="95">
        <v>1192880</v>
      </c>
      <c r="K2214" s="95">
        <v>2587</v>
      </c>
      <c r="L2214" s="95">
        <v>8799819</v>
      </c>
      <c r="M2214" s="95">
        <v>2494</v>
      </c>
      <c r="N2214" s="95">
        <v>7633145</v>
      </c>
      <c r="O2214" s="95">
        <v>460</v>
      </c>
      <c r="P2214" s="95">
        <v>1673592</v>
      </c>
      <c r="Q2214" s="95">
        <v>432</v>
      </c>
      <c r="R2214" s="95">
        <v>1396609</v>
      </c>
      <c r="S2214" s="95">
        <v>2569</v>
      </c>
      <c r="T2214" s="95">
        <v>9444923</v>
      </c>
      <c r="U2214" s="95">
        <v>2457</v>
      </c>
      <c r="V2214" s="95">
        <v>7750764</v>
      </c>
      <c r="W2214" s="95">
        <v>457</v>
      </c>
      <c r="X2214" s="95">
        <v>1305006</v>
      </c>
      <c r="Y2214" s="95">
        <v>425</v>
      </c>
      <c r="Z2214" s="95">
        <v>1178346</v>
      </c>
      <c r="AA2214" s="95">
        <v>2552</v>
      </c>
      <c r="AB2214" s="95">
        <v>9081894</v>
      </c>
      <c r="AC2214" s="95">
        <v>2424</v>
      </c>
      <c r="AD2214" s="95">
        <v>8315745</v>
      </c>
      <c r="AE2214" s="95">
        <v>450</v>
      </c>
      <c r="AF2214" s="95">
        <v>1490649</v>
      </c>
      <c r="AG2214" s="95">
        <v>416</v>
      </c>
      <c r="AH2214" s="95">
        <v>1266775</v>
      </c>
      <c r="AI2214" s="95">
        <v>2551</v>
      </c>
      <c r="AJ2214" s="95">
        <v>9344943</v>
      </c>
      <c r="AK2214" s="95">
        <v>2419</v>
      </c>
      <c r="AL2214" s="95">
        <v>8484036.8699999992</v>
      </c>
      <c r="AM2214" s="95">
        <v>452</v>
      </c>
      <c r="AN2214" s="95">
        <v>1198268</v>
      </c>
      <c r="AO2214" s="95">
        <v>419</v>
      </c>
      <c r="AP2214" s="95">
        <v>1429631.28</v>
      </c>
      <c r="AQ2214" s="72">
        <v>293.95</v>
      </c>
      <c r="AR2214" s="72">
        <v>255.81</v>
      </c>
      <c r="AS2214" s="72">
        <v>549.76</v>
      </c>
      <c r="AT2214" s="95">
        <v>10501170</v>
      </c>
      <c r="AU2214" s="95">
        <v>8810094</v>
      </c>
      <c r="AV2214" s="95">
        <v>2977</v>
      </c>
      <c r="AW2214" s="95">
        <v>2870</v>
      </c>
      <c r="AX2214" s="72">
        <v>286.44</v>
      </c>
      <c r="AY2214" s="72">
        <v>257.17</v>
      </c>
      <c r="AZ2214" s="72">
        <v>543.61</v>
      </c>
      <c r="BA2214" s="95">
        <v>10473411</v>
      </c>
      <c r="BB2214" s="95">
        <v>9029754</v>
      </c>
      <c r="BC2214" s="95">
        <v>3047</v>
      </c>
      <c r="BD2214" s="95">
        <v>2926</v>
      </c>
      <c r="BE2214" s="72">
        <v>296.04000000000002</v>
      </c>
      <c r="BF2214" s="72">
        <v>258.19</v>
      </c>
      <c r="BG2214" s="72">
        <v>554.23</v>
      </c>
      <c r="BH2214" s="95">
        <v>10749929</v>
      </c>
      <c r="BI2214" s="95">
        <v>8929110</v>
      </c>
      <c r="BJ2214" s="95">
        <v>3026</v>
      </c>
      <c r="BK2214" s="95">
        <v>2882</v>
      </c>
      <c r="BL2214" s="72">
        <v>293.49</v>
      </c>
      <c r="BM2214" s="72">
        <v>281.18</v>
      </c>
      <c r="BN2214" s="72">
        <v>574.66999999999996</v>
      </c>
      <c r="BO2214" s="95">
        <v>10572543</v>
      </c>
      <c r="BP2214" s="95">
        <v>9582520</v>
      </c>
      <c r="BQ2214" s="95">
        <v>3002</v>
      </c>
      <c r="BR2214" s="95">
        <v>2840</v>
      </c>
      <c r="BS2214" s="72">
        <v>292.57</v>
      </c>
      <c r="BT2214" s="72">
        <v>291.10000000000002</v>
      </c>
      <c r="BU2214" s="72">
        <v>583.66999999999996</v>
      </c>
      <c r="BV2214" s="95">
        <v>10543211</v>
      </c>
      <c r="BW2214" s="95">
        <v>9913668.1500000004</v>
      </c>
      <c r="BX2214" s="95">
        <v>3003</v>
      </c>
      <c r="BY2214" s="95">
        <v>2838</v>
      </c>
      <c r="BZ2214" s="95">
        <v>2926</v>
      </c>
      <c r="CA2214" s="95">
        <v>2989</v>
      </c>
      <c r="CB2214" s="95">
        <v>2957</v>
      </c>
      <c r="CC2214" s="95">
        <v>2925</v>
      </c>
      <c r="CD2214" s="95">
        <v>2922</v>
      </c>
      <c r="CE2214" s="72">
        <v>650.75523149000003</v>
      </c>
      <c r="CF2214" s="72">
        <v>676.59346364999999</v>
      </c>
      <c r="CG2214" s="72">
        <v>712.40329333</v>
      </c>
      <c r="CH2214" s="72">
        <v>716.50152150999998</v>
      </c>
      <c r="CI2214" s="72">
        <v>731.52548966999996</v>
      </c>
      <c r="CJ2214" s="96">
        <v>0.8448030433</v>
      </c>
      <c r="CK2214" s="96">
        <v>0.80345145080000002</v>
      </c>
      <c r="CL2214" s="96">
        <v>0.77797225979999995</v>
      </c>
      <c r="CM2214" s="96">
        <v>0.80204993670000002</v>
      </c>
      <c r="CN2214" s="96">
        <v>0.79788060459999999</v>
      </c>
      <c r="CO2214" s="96">
        <v>0.89229907669999997</v>
      </c>
      <c r="CP2214" s="96">
        <v>0.90242327950000001</v>
      </c>
      <c r="CQ2214" s="96">
        <v>0.99584056389999998</v>
      </c>
      <c r="CR2214" s="96">
        <v>0.90619240000000001</v>
      </c>
      <c r="CS2214" s="95">
        <v>2915</v>
      </c>
      <c r="CT2214" s="95">
        <v>3021</v>
      </c>
      <c r="CU2214" s="95">
        <v>2987</v>
      </c>
      <c r="CV2214" s="95">
        <v>2957</v>
      </c>
      <c r="CW2214" s="95">
        <v>2952</v>
      </c>
      <c r="CX2214" s="96">
        <v>0.89676840199999996</v>
      </c>
      <c r="CY2214" s="96">
        <v>0.88406504299999999</v>
      </c>
      <c r="CZ2214" s="96">
        <v>0.892615618</v>
      </c>
      <c r="DA2214" s="96">
        <v>0.876090017</v>
      </c>
      <c r="DB2214" s="96">
        <v>0.91222848499999998</v>
      </c>
      <c r="DC2214">
        <v>2013</v>
      </c>
      <c r="DD2214" s="6">
        <v>2871.2</v>
      </c>
      <c r="DE2214" s="96">
        <v>1.0265433999999999E-3</v>
      </c>
      <c r="DF2214" s="72">
        <v>695.23</v>
      </c>
      <c r="DG2214" s="96">
        <v>1</v>
      </c>
      <c r="DH2214" s="72">
        <v>695.23</v>
      </c>
      <c r="DI2214" s="72">
        <v>798.48253765000004</v>
      </c>
      <c r="DJ2214" s="96">
        <v>1</v>
      </c>
      <c r="DK2214" s="72">
        <v>695.23</v>
      </c>
      <c r="DL2214" s="96">
        <v>1</v>
      </c>
      <c r="DM2214" s="72">
        <v>695.23</v>
      </c>
      <c r="DN2214" s="96">
        <v>1</v>
      </c>
      <c r="DO2214" s="96">
        <v>3.5170000000000002E-3</v>
      </c>
      <c r="DP2214" s="72">
        <v>2.4500000000000002</v>
      </c>
      <c r="DQ2214" s="72">
        <v>692.78</v>
      </c>
      <c r="DR2214" t="s">
        <v>1375</v>
      </c>
      <c r="DT2214" t="s">
        <v>1335</v>
      </c>
    </row>
    <row r="2215" spans="1:124" x14ac:dyDescent="0.3">
      <c r="A2215" t="s">
        <v>290</v>
      </c>
      <c r="B2215">
        <v>38000</v>
      </c>
      <c r="C2215" s="95">
        <v>3130</v>
      </c>
      <c r="D2215" s="95">
        <v>7600847</v>
      </c>
      <c r="E2215" s="95">
        <v>3008</v>
      </c>
      <c r="F2215" s="95">
        <v>7456044</v>
      </c>
      <c r="G2215" s="95">
        <v>529</v>
      </c>
      <c r="H2215" s="95">
        <v>1089504</v>
      </c>
      <c r="I2215" s="95">
        <v>473</v>
      </c>
      <c r="J2215" s="95">
        <v>1183785</v>
      </c>
      <c r="K2215" s="95">
        <v>2940</v>
      </c>
      <c r="L2215" s="95">
        <v>8198347</v>
      </c>
      <c r="M2215" s="95">
        <v>2797</v>
      </c>
      <c r="N2215" s="95">
        <v>7617682</v>
      </c>
      <c r="O2215" s="95">
        <v>515</v>
      </c>
      <c r="P2215" s="95">
        <v>1336080</v>
      </c>
      <c r="Q2215" s="95">
        <v>463</v>
      </c>
      <c r="R2215" s="95">
        <v>1361703</v>
      </c>
      <c r="S2215" s="95">
        <v>2858</v>
      </c>
      <c r="T2215" s="95">
        <v>8454410</v>
      </c>
      <c r="U2215" s="95">
        <v>2705</v>
      </c>
      <c r="V2215" s="95">
        <v>8034396</v>
      </c>
      <c r="W2215" s="95">
        <v>502</v>
      </c>
      <c r="X2215" s="95">
        <v>1278838</v>
      </c>
      <c r="Y2215" s="95">
        <v>451</v>
      </c>
      <c r="Z2215" s="95">
        <v>1452838</v>
      </c>
      <c r="AA2215" s="95">
        <v>2861</v>
      </c>
      <c r="AB2215" s="95">
        <v>7639654</v>
      </c>
      <c r="AC2215" s="95">
        <v>2687</v>
      </c>
      <c r="AD2215" s="95">
        <v>8929603</v>
      </c>
      <c r="AE2215" s="95">
        <v>501</v>
      </c>
      <c r="AF2215" s="95">
        <v>1342071</v>
      </c>
      <c r="AG2215" s="95">
        <v>445</v>
      </c>
      <c r="AH2215" s="95">
        <v>1582869</v>
      </c>
      <c r="AI2215" s="95">
        <v>2887</v>
      </c>
      <c r="AJ2215" s="95">
        <v>8533845.5199999996</v>
      </c>
      <c r="AK2215" s="95">
        <v>2711</v>
      </c>
      <c r="AL2215" s="95">
        <v>9651033.4100000001</v>
      </c>
      <c r="AM2215" s="95">
        <v>520</v>
      </c>
      <c r="AN2215" s="95">
        <v>1359619</v>
      </c>
      <c r="AO2215" s="95">
        <v>460</v>
      </c>
      <c r="AP2215" s="95">
        <v>1881112</v>
      </c>
      <c r="AQ2215" s="72">
        <v>197.92</v>
      </c>
      <c r="AR2215" s="72">
        <v>206.83</v>
      </c>
      <c r="AS2215" s="72">
        <v>404.75</v>
      </c>
      <c r="AT2215" s="95">
        <v>8690351</v>
      </c>
      <c r="AU2215" s="95">
        <v>8639829</v>
      </c>
      <c r="AV2215" s="95">
        <v>3659</v>
      </c>
      <c r="AW2215" s="95">
        <v>3481</v>
      </c>
      <c r="AX2215" s="72">
        <v>229.97</v>
      </c>
      <c r="AY2215" s="72">
        <v>229.53</v>
      </c>
      <c r="AZ2215" s="72">
        <v>459.5</v>
      </c>
      <c r="BA2215" s="95">
        <v>9534427</v>
      </c>
      <c r="BB2215" s="95">
        <v>8979385</v>
      </c>
      <c r="BC2215" s="95">
        <v>3455</v>
      </c>
      <c r="BD2215" s="95">
        <v>3260</v>
      </c>
      <c r="BE2215" s="72">
        <v>241.4</v>
      </c>
      <c r="BF2215" s="72">
        <v>250.51</v>
      </c>
      <c r="BG2215" s="72">
        <v>491.91</v>
      </c>
      <c r="BH2215" s="95">
        <v>9733248</v>
      </c>
      <c r="BI2215" s="95">
        <v>9487234</v>
      </c>
      <c r="BJ2215" s="95">
        <v>3360</v>
      </c>
      <c r="BK2215" s="95">
        <v>3156</v>
      </c>
      <c r="BL2215" s="72">
        <v>222.63</v>
      </c>
      <c r="BM2215" s="72">
        <v>279.70999999999998</v>
      </c>
      <c r="BN2215" s="72">
        <v>502.34</v>
      </c>
      <c r="BO2215" s="95">
        <v>8981725</v>
      </c>
      <c r="BP2215" s="95">
        <v>10512472</v>
      </c>
      <c r="BQ2215" s="95">
        <v>3362</v>
      </c>
      <c r="BR2215" s="95">
        <v>3132</v>
      </c>
      <c r="BS2215" s="72">
        <v>241.99</v>
      </c>
      <c r="BT2215" s="72">
        <v>303.06</v>
      </c>
      <c r="BU2215" s="72">
        <v>545.04999999999995</v>
      </c>
      <c r="BV2215" s="95">
        <v>9893464.5199999996</v>
      </c>
      <c r="BW2215" s="95">
        <v>11532145.41</v>
      </c>
      <c r="BX2215" s="95">
        <v>3407</v>
      </c>
      <c r="BY2215" s="95">
        <v>3171</v>
      </c>
      <c r="BZ2215" s="95">
        <v>3574</v>
      </c>
      <c r="CA2215" s="95">
        <v>3361</v>
      </c>
      <c r="CB2215" s="95">
        <v>3262</v>
      </c>
      <c r="CC2215" s="95">
        <v>3253</v>
      </c>
      <c r="CD2215" s="95">
        <v>3292</v>
      </c>
      <c r="CE2215" s="72">
        <v>650.75523149000003</v>
      </c>
      <c r="CF2215" s="72">
        <v>676.59346364999999</v>
      </c>
      <c r="CG2215" s="72">
        <v>712.40329333</v>
      </c>
      <c r="CH2215" s="72">
        <v>716.50152150999998</v>
      </c>
      <c r="CI2215" s="72">
        <v>731.52548966999996</v>
      </c>
      <c r="CJ2215" s="96">
        <v>0.62196964450000003</v>
      </c>
      <c r="CK2215" s="96">
        <v>0.67913750969999997</v>
      </c>
      <c r="CL2215" s="96">
        <v>0.69049371979999996</v>
      </c>
      <c r="CM2215" s="96">
        <v>0.70110109320000003</v>
      </c>
      <c r="CN2215" s="96">
        <v>0.74508681880000005</v>
      </c>
      <c r="CO2215" s="96">
        <v>0.79659231409999998</v>
      </c>
      <c r="CP2215" s="96">
        <v>0.86312376479999997</v>
      </c>
      <c r="CQ2215" s="96">
        <v>0.99584056389999998</v>
      </c>
      <c r="CR2215" s="96">
        <v>0.86672874440000003</v>
      </c>
      <c r="CS2215" s="95">
        <v>3280</v>
      </c>
      <c r="CT2215" s="95">
        <v>3038</v>
      </c>
      <c r="CU2215" s="95">
        <v>3068</v>
      </c>
      <c r="CV2215" s="95">
        <v>3049</v>
      </c>
      <c r="CW2215" s="95">
        <v>3101</v>
      </c>
      <c r="CX2215" s="96">
        <v>0.82205047399999998</v>
      </c>
      <c r="CY2215" s="96">
        <v>0.78997072400000001</v>
      </c>
      <c r="CZ2215" s="96">
        <v>0.79919693300000005</v>
      </c>
      <c r="DA2215" s="96">
        <v>0.797941452</v>
      </c>
      <c r="DB2215" s="96">
        <v>0.77224827500000004</v>
      </c>
      <c r="DC2215">
        <v>2013</v>
      </c>
      <c r="DD2215" s="6">
        <v>3240</v>
      </c>
      <c r="DE2215" s="96">
        <v>1.4393145000000001E-3</v>
      </c>
      <c r="DF2215" s="72">
        <v>664.68</v>
      </c>
      <c r="DG2215" s="96">
        <v>1</v>
      </c>
      <c r="DH2215" s="72">
        <v>664.68</v>
      </c>
      <c r="DI2215" s="72">
        <v>681.29687023999998</v>
      </c>
      <c r="DJ2215" s="96">
        <v>1</v>
      </c>
      <c r="DK2215" s="72">
        <v>664.68</v>
      </c>
      <c r="DL2215" s="96">
        <v>1</v>
      </c>
      <c r="DM2215" s="72">
        <v>664.68</v>
      </c>
      <c r="DN2215" s="96">
        <v>1</v>
      </c>
      <c r="DO2215" s="96">
        <v>5.3819999999999996E-3</v>
      </c>
      <c r="DP2215" s="72">
        <v>3.58</v>
      </c>
      <c r="DQ2215" s="72">
        <v>661.1</v>
      </c>
      <c r="DR2215" t="s">
        <v>290</v>
      </c>
      <c r="DT2215" t="s">
        <v>1022</v>
      </c>
    </row>
    <row r="2216" spans="1:124" x14ac:dyDescent="0.3">
      <c r="A2216" t="s">
        <v>106</v>
      </c>
      <c r="B2216">
        <v>38010</v>
      </c>
      <c r="C2216" s="95">
        <v>4851</v>
      </c>
      <c r="D2216" s="95">
        <v>14934884</v>
      </c>
      <c r="E2216" s="95">
        <v>4487</v>
      </c>
      <c r="F2216" s="95">
        <v>11824852</v>
      </c>
      <c r="G2216" s="95">
        <v>679</v>
      </c>
      <c r="H2216" s="95">
        <v>818194</v>
      </c>
      <c r="I2216" s="95">
        <v>545</v>
      </c>
      <c r="J2216" s="95">
        <v>1302847</v>
      </c>
      <c r="K2216" s="95">
        <v>4810</v>
      </c>
      <c r="L2216" s="95">
        <v>14356769</v>
      </c>
      <c r="M2216" s="95">
        <v>4410</v>
      </c>
      <c r="N2216" s="95">
        <v>12117493</v>
      </c>
      <c r="O2216" s="95">
        <v>698</v>
      </c>
      <c r="P2216" s="95">
        <v>1735832</v>
      </c>
      <c r="Q2216" s="95">
        <v>568</v>
      </c>
      <c r="R2216" s="95">
        <v>1274902</v>
      </c>
      <c r="S2216" s="95">
        <v>4820</v>
      </c>
      <c r="T2216" s="95">
        <v>15312462</v>
      </c>
      <c r="U2216" s="95">
        <v>4398</v>
      </c>
      <c r="V2216" s="95">
        <v>12102100</v>
      </c>
      <c r="W2216" s="95">
        <v>693</v>
      </c>
      <c r="X2216" s="95">
        <v>1639869</v>
      </c>
      <c r="Y2216" s="95">
        <v>569</v>
      </c>
      <c r="Z2216" s="95">
        <v>1333723</v>
      </c>
      <c r="AA2216" s="95">
        <v>4833</v>
      </c>
      <c r="AB2216" s="95">
        <v>11888977</v>
      </c>
      <c r="AC2216" s="95">
        <v>4343</v>
      </c>
      <c r="AD2216" s="95">
        <v>13212800</v>
      </c>
      <c r="AE2216" s="95">
        <v>701</v>
      </c>
      <c r="AF2216" s="95">
        <v>1157969</v>
      </c>
      <c r="AG2216" s="95">
        <v>571</v>
      </c>
      <c r="AH2216" s="95">
        <v>1529311</v>
      </c>
      <c r="AI2216" s="95">
        <v>5010</v>
      </c>
      <c r="AJ2216" s="95">
        <v>13285581</v>
      </c>
      <c r="AK2216" s="95">
        <v>4457</v>
      </c>
      <c r="AL2216" s="95">
        <v>14064939.83</v>
      </c>
      <c r="AM2216" s="95">
        <v>717</v>
      </c>
      <c r="AN2216" s="95">
        <v>1519506</v>
      </c>
      <c r="AO2216" s="95">
        <v>590</v>
      </c>
      <c r="AP2216" s="95">
        <v>1847876</v>
      </c>
      <c r="AQ2216" s="72">
        <v>237.39</v>
      </c>
      <c r="AR2216" s="72">
        <v>217.4</v>
      </c>
      <c r="AS2216" s="72">
        <v>454.79</v>
      </c>
      <c r="AT2216" s="95">
        <v>15753078</v>
      </c>
      <c r="AU2216" s="95">
        <v>13127699</v>
      </c>
      <c r="AV2216" s="95">
        <v>5530</v>
      </c>
      <c r="AW2216" s="95">
        <v>5032</v>
      </c>
      <c r="AX2216" s="72">
        <v>243.47</v>
      </c>
      <c r="AY2216" s="72">
        <v>224.19</v>
      </c>
      <c r="AZ2216" s="72">
        <v>467.66</v>
      </c>
      <c r="BA2216" s="95">
        <v>16092601</v>
      </c>
      <c r="BB2216" s="95">
        <v>13392395</v>
      </c>
      <c r="BC2216" s="95">
        <v>5508</v>
      </c>
      <c r="BD2216" s="95">
        <v>4978</v>
      </c>
      <c r="BE2216" s="72">
        <v>256.25</v>
      </c>
      <c r="BF2216" s="72">
        <v>225.42</v>
      </c>
      <c r="BG2216" s="72">
        <v>481.67</v>
      </c>
      <c r="BH2216" s="95">
        <v>16952331</v>
      </c>
      <c r="BI2216" s="95">
        <v>13435823</v>
      </c>
      <c r="BJ2216" s="95">
        <v>5513</v>
      </c>
      <c r="BK2216" s="95">
        <v>4967</v>
      </c>
      <c r="BL2216" s="72">
        <v>196.47</v>
      </c>
      <c r="BM2216" s="72">
        <v>250</v>
      </c>
      <c r="BN2216" s="72">
        <v>446.47</v>
      </c>
      <c r="BO2216" s="95">
        <v>13046946</v>
      </c>
      <c r="BP2216" s="95">
        <v>14742111</v>
      </c>
      <c r="BQ2216" s="95">
        <v>5534</v>
      </c>
      <c r="BR2216" s="95">
        <v>4914</v>
      </c>
      <c r="BS2216" s="72">
        <v>215.43</v>
      </c>
      <c r="BT2216" s="72">
        <v>262.74</v>
      </c>
      <c r="BU2216" s="72">
        <v>478.17</v>
      </c>
      <c r="BV2216" s="95">
        <v>14805087</v>
      </c>
      <c r="BW2216" s="95">
        <v>15912815.83</v>
      </c>
      <c r="BX2216" s="95">
        <v>5727</v>
      </c>
      <c r="BY2216" s="95">
        <v>5047</v>
      </c>
      <c r="BZ2216" s="95">
        <v>5293</v>
      </c>
      <c r="CA2216" s="95">
        <v>5253</v>
      </c>
      <c r="CB2216" s="95">
        <v>5250</v>
      </c>
      <c r="CC2216" s="95">
        <v>5240</v>
      </c>
      <c r="CD2216" s="95">
        <v>5394</v>
      </c>
      <c r="CE2216" s="72">
        <v>650.75523149000003</v>
      </c>
      <c r="CF2216" s="72">
        <v>676.59346364999999</v>
      </c>
      <c r="CG2216" s="72">
        <v>712.40329333</v>
      </c>
      <c r="CH2216" s="72">
        <v>716.50152150999998</v>
      </c>
      <c r="CI2216" s="72">
        <v>731.52548966999996</v>
      </c>
      <c r="CJ2216" s="96">
        <v>0.69886491569999998</v>
      </c>
      <c r="CK2216" s="96">
        <v>0.69119792769999999</v>
      </c>
      <c r="CL2216" s="96">
        <v>0.67611983899999994</v>
      </c>
      <c r="CM2216" s="96">
        <v>0.62312498520000004</v>
      </c>
      <c r="CN2216" s="96">
        <v>0.65366143320000003</v>
      </c>
      <c r="CO2216" s="96">
        <v>0.84708079089999999</v>
      </c>
      <c r="CP2216" s="96">
        <v>0.78929167960000002</v>
      </c>
      <c r="CQ2216" s="96">
        <v>0.99584056389999998</v>
      </c>
      <c r="CR2216" s="96">
        <v>0.79258828719999996</v>
      </c>
      <c r="CS2216" s="95">
        <v>5159</v>
      </c>
      <c r="CT2216" s="95">
        <v>5309</v>
      </c>
      <c r="CU2216" s="95">
        <v>5322</v>
      </c>
      <c r="CV2216" s="95">
        <v>5311</v>
      </c>
      <c r="CW2216" s="95">
        <v>5533</v>
      </c>
      <c r="CX2216" s="96">
        <v>0.86890719299999997</v>
      </c>
      <c r="CY2216" s="96">
        <v>0.85488418799999999</v>
      </c>
      <c r="CZ2216" s="96">
        <v>0.84066142700000002</v>
      </c>
      <c r="DA2216" s="96">
        <v>0.83204414199999999</v>
      </c>
      <c r="DB2216" s="96">
        <v>0.83985014800000002</v>
      </c>
      <c r="DC2216">
        <v>2013</v>
      </c>
      <c r="DD2216" s="6">
        <v>4987.6000000000004</v>
      </c>
      <c r="DE2216" s="96">
        <v>1.8129269E-3</v>
      </c>
      <c r="DF2216" s="72">
        <v>607.6</v>
      </c>
      <c r="DG2216" s="96">
        <v>1</v>
      </c>
      <c r="DH2216" s="72">
        <v>607.6</v>
      </c>
      <c r="DI2216" s="72">
        <v>607.6</v>
      </c>
      <c r="DJ2216" s="96">
        <v>1</v>
      </c>
      <c r="DK2216" s="72">
        <v>607.6</v>
      </c>
      <c r="DL2216" s="96">
        <v>1</v>
      </c>
      <c r="DM2216" s="72">
        <v>607.6</v>
      </c>
      <c r="DN2216" s="96">
        <v>1</v>
      </c>
      <c r="DO2216" s="96">
        <v>7.7790000000000003E-3</v>
      </c>
      <c r="DP2216" s="72">
        <v>4.7300000000000004</v>
      </c>
      <c r="DQ2216" s="72">
        <v>602.87</v>
      </c>
      <c r="DR2216" t="s">
        <v>106</v>
      </c>
      <c r="DT2216" t="s">
        <v>1022</v>
      </c>
    </row>
    <row r="2217" spans="1:124" x14ac:dyDescent="0.3">
      <c r="A2217" t="s">
        <v>1376</v>
      </c>
      <c r="B2217">
        <v>38020</v>
      </c>
      <c r="C2217" s="95">
        <v>19241</v>
      </c>
      <c r="D2217" s="95">
        <v>60089355</v>
      </c>
      <c r="E2217" s="95">
        <v>16945</v>
      </c>
      <c r="F2217" s="95">
        <v>45624134</v>
      </c>
      <c r="G2217" s="95">
        <v>3894</v>
      </c>
      <c r="H2217" s="95">
        <v>8015786</v>
      </c>
      <c r="I2217" s="95">
        <v>3008</v>
      </c>
      <c r="J2217" s="95">
        <v>7358293</v>
      </c>
      <c r="K2217" s="95">
        <v>19362</v>
      </c>
      <c r="L2217" s="95">
        <v>66433979</v>
      </c>
      <c r="M2217" s="95">
        <v>16747</v>
      </c>
      <c r="N2217" s="95">
        <v>47558827</v>
      </c>
      <c r="O2217" s="95">
        <v>3921</v>
      </c>
      <c r="P2217" s="95">
        <v>8946602</v>
      </c>
      <c r="Q2217" s="95">
        <v>3018</v>
      </c>
      <c r="R2217" s="95">
        <v>8930822</v>
      </c>
      <c r="S2217" s="95">
        <v>19698</v>
      </c>
      <c r="T2217" s="95">
        <v>68150725</v>
      </c>
      <c r="U2217" s="95">
        <v>16677</v>
      </c>
      <c r="V2217" s="95">
        <v>48812162</v>
      </c>
      <c r="W2217" s="95">
        <v>4003</v>
      </c>
      <c r="X2217" s="95">
        <v>8912111</v>
      </c>
      <c r="Y2217" s="95">
        <v>3014</v>
      </c>
      <c r="Z2217" s="95">
        <v>9823415</v>
      </c>
      <c r="AA2217" s="95">
        <v>19927</v>
      </c>
      <c r="AB2217" s="95">
        <v>53697970</v>
      </c>
      <c r="AC2217" s="95">
        <v>16518</v>
      </c>
      <c r="AD2217" s="95">
        <v>51972178</v>
      </c>
      <c r="AE2217" s="95">
        <v>4161</v>
      </c>
      <c r="AF2217" s="95">
        <v>11096860</v>
      </c>
      <c r="AG2217" s="95">
        <v>3100</v>
      </c>
      <c r="AH2217" s="95">
        <v>11597510</v>
      </c>
      <c r="AI2217" s="95">
        <v>20603</v>
      </c>
      <c r="AJ2217" s="95">
        <v>56510381.340000004</v>
      </c>
      <c r="AK2217" s="95">
        <v>16837</v>
      </c>
      <c r="AL2217" s="95">
        <v>54855581.719999999</v>
      </c>
      <c r="AM2217" s="95">
        <v>4272</v>
      </c>
      <c r="AN2217" s="95">
        <v>11447100</v>
      </c>
      <c r="AO2217" s="95">
        <v>3228</v>
      </c>
      <c r="AP2217" s="95">
        <v>12967308</v>
      </c>
      <c r="AQ2217" s="72">
        <v>245.32</v>
      </c>
      <c r="AR2217" s="72">
        <v>221.28</v>
      </c>
      <c r="AS2217" s="72">
        <v>466.6</v>
      </c>
      <c r="AT2217" s="95">
        <v>68105141</v>
      </c>
      <c r="AU2217" s="95">
        <v>52982427</v>
      </c>
      <c r="AV2217" s="95">
        <v>23135</v>
      </c>
      <c r="AW2217" s="95">
        <v>19953</v>
      </c>
      <c r="AX2217" s="72">
        <v>269.8</v>
      </c>
      <c r="AY2217" s="72">
        <v>238.17</v>
      </c>
      <c r="AZ2217" s="72">
        <v>507.97</v>
      </c>
      <c r="BA2217" s="95">
        <v>75380581</v>
      </c>
      <c r="BB2217" s="95">
        <v>56489649</v>
      </c>
      <c r="BC2217" s="95">
        <v>23283</v>
      </c>
      <c r="BD2217" s="95">
        <v>19765</v>
      </c>
      <c r="BE2217" s="72">
        <v>270.95</v>
      </c>
      <c r="BF2217" s="72">
        <v>248.15</v>
      </c>
      <c r="BG2217" s="72">
        <v>519.1</v>
      </c>
      <c r="BH2217" s="95">
        <v>77062836</v>
      </c>
      <c r="BI2217" s="95">
        <v>58635577</v>
      </c>
      <c r="BJ2217" s="95">
        <v>23701</v>
      </c>
      <c r="BK2217" s="95">
        <v>19691</v>
      </c>
      <c r="BL2217" s="72">
        <v>224.16</v>
      </c>
      <c r="BM2217" s="72">
        <v>270.02999999999997</v>
      </c>
      <c r="BN2217" s="72">
        <v>494.19</v>
      </c>
      <c r="BO2217" s="95">
        <v>64794830</v>
      </c>
      <c r="BP2217" s="95">
        <v>63569688</v>
      </c>
      <c r="BQ2217" s="95">
        <v>24088</v>
      </c>
      <c r="BR2217" s="95">
        <v>19618</v>
      </c>
      <c r="BS2217" s="72">
        <v>227.66</v>
      </c>
      <c r="BT2217" s="72">
        <v>281.68</v>
      </c>
      <c r="BU2217" s="72">
        <v>509.34</v>
      </c>
      <c r="BV2217" s="95">
        <v>67957481.340000004</v>
      </c>
      <c r="BW2217" s="95">
        <v>67822889.719999999</v>
      </c>
      <c r="BX2217" s="95">
        <v>24875</v>
      </c>
      <c r="BY2217" s="95">
        <v>20065</v>
      </c>
      <c r="BZ2217" s="95">
        <v>21618</v>
      </c>
      <c r="CA2217" s="95">
        <v>21589</v>
      </c>
      <c r="CB2217" s="95">
        <v>21768</v>
      </c>
      <c r="CC2217" s="95">
        <v>21966</v>
      </c>
      <c r="CD2217" s="95">
        <v>22522</v>
      </c>
      <c r="CE2217" s="72">
        <v>650.75523149000003</v>
      </c>
      <c r="CF2217" s="72">
        <v>676.59346364999999</v>
      </c>
      <c r="CG2217" s="72">
        <v>712.40329333</v>
      </c>
      <c r="CH2217" s="72">
        <v>716.50152150999998</v>
      </c>
      <c r="CI2217" s="72">
        <v>731.52548966999996</v>
      </c>
      <c r="CJ2217" s="96">
        <v>0.7170130602</v>
      </c>
      <c r="CK2217" s="96">
        <v>0.75077580160000001</v>
      </c>
      <c r="CL2217" s="96">
        <v>0.7286603036</v>
      </c>
      <c r="CM2217" s="96">
        <v>0.689726379</v>
      </c>
      <c r="CN2217" s="96">
        <v>0.69627102159999998</v>
      </c>
      <c r="CO2217" s="96">
        <v>0.85910116879999998</v>
      </c>
      <c r="CP2217" s="96">
        <v>0.83399876429999997</v>
      </c>
      <c r="CQ2217" s="96">
        <v>0.99584056389999998</v>
      </c>
      <c r="CR2217" s="96">
        <v>0.83748209849999999</v>
      </c>
      <c r="CS2217" s="95">
        <v>19111</v>
      </c>
      <c r="CT2217" s="95">
        <v>19172</v>
      </c>
      <c r="CU2217" s="95">
        <v>19009</v>
      </c>
      <c r="CV2217" s="95">
        <v>19064</v>
      </c>
      <c r="CW2217" s="95">
        <v>19494</v>
      </c>
      <c r="CX2217" s="96">
        <v>0.86699441300000002</v>
      </c>
      <c r="CY2217" s="96">
        <v>0.86447887199999995</v>
      </c>
      <c r="CZ2217" s="96">
        <v>0.86430897299999998</v>
      </c>
      <c r="DA2217" s="96">
        <v>0.84204487500000003</v>
      </c>
      <c r="DB2217" s="96">
        <v>0.85767595699999999</v>
      </c>
      <c r="DC2217">
        <v>2013</v>
      </c>
      <c r="DD2217" s="6">
        <v>19818.400000000001</v>
      </c>
      <c r="DE2217" s="96">
        <v>8.7063081000000007E-3</v>
      </c>
      <c r="DF2217" s="72">
        <v>637.58000000000004</v>
      </c>
      <c r="DG2217" s="96">
        <v>1</v>
      </c>
      <c r="DH2217" s="72">
        <v>637.58000000000004</v>
      </c>
      <c r="DI2217" s="72">
        <v>634.78933210000002</v>
      </c>
      <c r="DJ2217" s="96">
        <v>1</v>
      </c>
      <c r="DK2217" s="72">
        <v>637.58000000000004</v>
      </c>
      <c r="DL2217" s="96">
        <v>1</v>
      </c>
      <c r="DM2217" s="72">
        <v>637.58000000000004</v>
      </c>
      <c r="DN2217" s="96">
        <v>1</v>
      </c>
      <c r="DO2217" s="96">
        <v>1.6174000000000001E-2</v>
      </c>
      <c r="DP2217" s="72">
        <v>10.31</v>
      </c>
      <c r="DQ2217" s="72">
        <v>627.27</v>
      </c>
      <c r="DR2217" t="s">
        <v>1376</v>
      </c>
      <c r="DT2217" t="s">
        <v>1022</v>
      </c>
    </row>
    <row r="2218" spans="1:124" x14ac:dyDescent="0.3">
      <c r="A2218" t="s">
        <v>1377</v>
      </c>
      <c r="B2218">
        <v>38030</v>
      </c>
      <c r="C2218" s="95">
        <v>4731</v>
      </c>
      <c r="D2218" s="95">
        <v>21374062</v>
      </c>
      <c r="E2218" s="95">
        <v>4514</v>
      </c>
      <c r="F2218" s="95">
        <v>14620730</v>
      </c>
      <c r="G2218" s="95">
        <v>874</v>
      </c>
      <c r="H2218" s="95">
        <v>2910875</v>
      </c>
      <c r="I2218" s="95">
        <v>754</v>
      </c>
      <c r="J2218" s="95">
        <v>2494518</v>
      </c>
      <c r="K2218" s="95">
        <v>4698</v>
      </c>
      <c r="L2218" s="95">
        <v>20100644</v>
      </c>
      <c r="M2218" s="95">
        <v>4463</v>
      </c>
      <c r="N2218" s="95">
        <v>15035377</v>
      </c>
      <c r="O2218" s="95">
        <v>915</v>
      </c>
      <c r="P2218" s="95">
        <v>2194527</v>
      </c>
      <c r="Q2218" s="95">
        <v>791</v>
      </c>
      <c r="R2218" s="95">
        <v>2688034</v>
      </c>
      <c r="S2218" s="95">
        <v>4728</v>
      </c>
      <c r="T2218" s="95">
        <v>20499715</v>
      </c>
      <c r="U2218" s="95">
        <v>4463</v>
      </c>
      <c r="V2218" s="95">
        <v>15303987</v>
      </c>
      <c r="W2218" s="95">
        <v>949</v>
      </c>
      <c r="X2218" s="95">
        <v>2369452</v>
      </c>
      <c r="Y2218" s="95">
        <v>826</v>
      </c>
      <c r="Z2218" s="95">
        <v>3152227</v>
      </c>
      <c r="AA2218" s="95">
        <v>4688</v>
      </c>
      <c r="AB2218" s="95">
        <v>18294300</v>
      </c>
      <c r="AC2218" s="95">
        <v>4413</v>
      </c>
      <c r="AD2218" s="95">
        <v>16816002</v>
      </c>
      <c r="AE2218" s="95">
        <v>989</v>
      </c>
      <c r="AF2218" s="95">
        <v>2687305</v>
      </c>
      <c r="AG2218" s="95">
        <v>870</v>
      </c>
      <c r="AH2218" s="95">
        <v>3318037</v>
      </c>
      <c r="AI2218" s="95">
        <v>4797</v>
      </c>
      <c r="AJ2218" s="95">
        <v>21012429.550000001</v>
      </c>
      <c r="AK2218" s="95">
        <v>4492</v>
      </c>
      <c r="AL2218" s="95">
        <v>17624930.280000001</v>
      </c>
      <c r="AM2218" s="95">
        <v>998</v>
      </c>
      <c r="AN2218" s="95">
        <v>3700644</v>
      </c>
      <c r="AO2218" s="95">
        <v>878</v>
      </c>
      <c r="AP2218" s="95">
        <v>3522894</v>
      </c>
      <c r="AQ2218" s="72">
        <v>361.06</v>
      </c>
      <c r="AR2218" s="72">
        <v>270.74</v>
      </c>
      <c r="AS2218" s="72">
        <v>631.79999999999995</v>
      </c>
      <c r="AT2218" s="95">
        <v>24284937</v>
      </c>
      <c r="AU2218" s="95">
        <v>17115248</v>
      </c>
      <c r="AV2218" s="95">
        <v>5605</v>
      </c>
      <c r="AW2218" s="95">
        <v>5268</v>
      </c>
      <c r="AX2218" s="72">
        <v>331</v>
      </c>
      <c r="AY2218" s="72">
        <v>281.11</v>
      </c>
      <c r="AZ2218" s="72">
        <v>612.11</v>
      </c>
      <c r="BA2218" s="95">
        <v>22295171</v>
      </c>
      <c r="BB2218" s="95">
        <v>17723411</v>
      </c>
      <c r="BC2218" s="95">
        <v>5613</v>
      </c>
      <c r="BD2218" s="95">
        <v>5254</v>
      </c>
      <c r="BE2218" s="72">
        <v>335.7</v>
      </c>
      <c r="BF2218" s="72">
        <v>290.8</v>
      </c>
      <c r="BG2218" s="72">
        <v>626.5</v>
      </c>
      <c r="BH2218" s="95">
        <v>22869167</v>
      </c>
      <c r="BI2218" s="95">
        <v>18456214</v>
      </c>
      <c r="BJ2218" s="95">
        <v>5677</v>
      </c>
      <c r="BK2218" s="95">
        <v>5289</v>
      </c>
      <c r="BL2218" s="72">
        <v>307.99</v>
      </c>
      <c r="BM2218" s="72">
        <v>317.58999999999997</v>
      </c>
      <c r="BN2218" s="72">
        <v>625.58000000000004</v>
      </c>
      <c r="BO2218" s="95">
        <v>20981605</v>
      </c>
      <c r="BP2218" s="95">
        <v>20134039</v>
      </c>
      <c r="BQ2218" s="95">
        <v>5677</v>
      </c>
      <c r="BR2218" s="95">
        <v>5283</v>
      </c>
      <c r="BS2218" s="72">
        <v>355.38</v>
      </c>
      <c r="BT2218" s="72">
        <v>328.18</v>
      </c>
      <c r="BU2218" s="72">
        <v>683.56</v>
      </c>
      <c r="BV2218" s="95">
        <v>24713073.550000001</v>
      </c>
      <c r="BW2218" s="95">
        <v>21147824.280000001</v>
      </c>
      <c r="BX2218" s="95">
        <v>5795</v>
      </c>
      <c r="BY2218" s="95">
        <v>5370</v>
      </c>
      <c r="BZ2218" s="95">
        <v>5444</v>
      </c>
      <c r="CA2218" s="95">
        <v>5440</v>
      </c>
      <c r="CB2218" s="95">
        <v>5490</v>
      </c>
      <c r="CC2218" s="95">
        <v>5490</v>
      </c>
      <c r="CD2218" s="95">
        <v>5587</v>
      </c>
      <c r="CE2218" s="72">
        <v>650.75523149000003</v>
      </c>
      <c r="CF2218" s="72">
        <v>676.59346364999999</v>
      </c>
      <c r="CG2218" s="72">
        <v>712.40329333</v>
      </c>
      <c r="CH2218" s="72">
        <v>716.50152150999998</v>
      </c>
      <c r="CI2218" s="72">
        <v>731.52548966999996</v>
      </c>
      <c r="CJ2218" s="96">
        <v>0.97087194909999996</v>
      </c>
      <c r="CK2218" s="96">
        <v>0.90469393050000002</v>
      </c>
      <c r="CL2218" s="96">
        <v>0.8794176078</v>
      </c>
      <c r="CM2218" s="96">
        <v>0.87310351929999996</v>
      </c>
      <c r="CN2218" s="96">
        <v>0.93443087039999995</v>
      </c>
      <c r="CO2218" s="96">
        <v>0.8890054288</v>
      </c>
      <c r="CP2218" s="96">
        <v>1.0264319495000001</v>
      </c>
      <c r="CQ2218" s="96">
        <v>0.99584056389999998</v>
      </c>
      <c r="CR2218" s="96">
        <v>1.0307190127999999</v>
      </c>
      <c r="CS2218" s="95">
        <v>5098</v>
      </c>
      <c r="CT2218" s="95">
        <v>5075</v>
      </c>
      <c r="CU2218" s="95">
        <v>5090</v>
      </c>
      <c r="CV2218" s="95">
        <v>5070</v>
      </c>
      <c r="CW2218" s="95">
        <v>5163</v>
      </c>
      <c r="CX2218" s="96">
        <v>0.90312979299999996</v>
      </c>
      <c r="CY2218" s="96">
        <v>0.88882866800000004</v>
      </c>
      <c r="CZ2218" s="96">
        <v>0.86887571500000005</v>
      </c>
      <c r="DA2218" s="96">
        <v>0.88478115899999998</v>
      </c>
      <c r="DB2218" s="96">
        <v>0.89922590999999996</v>
      </c>
      <c r="DC2218">
        <v>2013</v>
      </c>
      <c r="DD2218" s="6">
        <v>5292.8</v>
      </c>
      <c r="DE2218" s="96">
        <v>5.4320580999999996E-3</v>
      </c>
      <c r="DF2218" s="72">
        <v>787.28</v>
      </c>
      <c r="DG2218" s="96">
        <v>1</v>
      </c>
      <c r="DH2218" s="72">
        <v>787.28</v>
      </c>
      <c r="DI2218" s="72">
        <v>681.29687023999998</v>
      </c>
      <c r="DJ2218" s="96">
        <v>1</v>
      </c>
      <c r="DK2218" s="72">
        <v>787.28</v>
      </c>
      <c r="DL2218" s="96">
        <v>1</v>
      </c>
      <c r="DM2218" s="72">
        <v>787.28</v>
      </c>
      <c r="DN2218" s="96">
        <v>1</v>
      </c>
      <c r="DO2218" s="96">
        <v>1.3917000000000001E-2</v>
      </c>
      <c r="DP2218" s="72">
        <v>10.96</v>
      </c>
      <c r="DQ2218" s="72">
        <v>776.32</v>
      </c>
      <c r="DR2218" t="s">
        <v>1377</v>
      </c>
      <c r="DT2218" t="s">
        <v>1022</v>
      </c>
    </row>
    <row r="2219" spans="1:124" x14ac:dyDescent="0.3">
      <c r="A2219" t="s">
        <v>113</v>
      </c>
      <c r="B2219">
        <v>38040</v>
      </c>
      <c r="C2219" s="95">
        <v>2911</v>
      </c>
      <c r="D2219" s="95">
        <v>10385321</v>
      </c>
      <c r="E2219" s="95">
        <v>2639</v>
      </c>
      <c r="F2219" s="95">
        <v>6823660</v>
      </c>
      <c r="G2219" s="95">
        <v>777</v>
      </c>
      <c r="H2219" s="95">
        <v>2036260</v>
      </c>
      <c r="I2219" s="95">
        <v>623</v>
      </c>
      <c r="J2219" s="95">
        <v>1504548</v>
      </c>
      <c r="K2219" s="95">
        <v>2838</v>
      </c>
      <c r="L2219" s="95">
        <v>11450141</v>
      </c>
      <c r="M2219" s="95">
        <v>2532</v>
      </c>
      <c r="N2219" s="95">
        <v>7069203</v>
      </c>
      <c r="O2219" s="95">
        <v>813</v>
      </c>
      <c r="P2219" s="95">
        <v>2118180</v>
      </c>
      <c r="Q2219" s="95">
        <v>631</v>
      </c>
      <c r="R2219" s="95">
        <v>1483512</v>
      </c>
      <c r="S2219" s="95">
        <v>2850</v>
      </c>
      <c r="T2219" s="95">
        <v>11439023</v>
      </c>
      <c r="U2219" s="95">
        <v>2496</v>
      </c>
      <c r="V2219" s="95">
        <v>7055084</v>
      </c>
      <c r="W2219" s="95">
        <v>807</v>
      </c>
      <c r="X2219" s="95">
        <v>2129873</v>
      </c>
      <c r="Y2219" s="95">
        <v>621</v>
      </c>
      <c r="Z2219" s="95">
        <v>1541418</v>
      </c>
      <c r="AA2219" s="95">
        <v>2859</v>
      </c>
      <c r="AB2219" s="95">
        <v>8841642</v>
      </c>
      <c r="AC2219" s="95">
        <v>2481</v>
      </c>
      <c r="AD2219" s="95">
        <v>7418242</v>
      </c>
      <c r="AE2219" s="95">
        <v>821</v>
      </c>
      <c r="AF2219" s="95">
        <v>1955414</v>
      </c>
      <c r="AG2219" s="95">
        <v>618</v>
      </c>
      <c r="AH2219" s="95">
        <v>1717060</v>
      </c>
      <c r="AI2219" s="95">
        <v>2974</v>
      </c>
      <c r="AJ2219" s="95">
        <v>11639400.07</v>
      </c>
      <c r="AK2219" s="95">
        <v>2566</v>
      </c>
      <c r="AL2219" s="95">
        <v>8171823.71</v>
      </c>
      <c r="AM2219" s="95">
        <v>866</v>
      </c>
      <c r="AN2219" s="95">
        <v>3038366</v>
      </c>
      <c r="AO2219" s="95">
        <v>669</v>
      </c>
      <c r="AP2219" s="95">
        <v>1942610</v>
      </c>
      <c r="AQ2219" s="72">
        <v>280.68</v>
      </c>
      <c r="AR2219" s="72">
        <v>212.76</v>
      </c>
      <c r="AS2219" s="72">
        <v>493.44</v>
      </c>
      <c r="AT2219" s="95">
        <v>12421581</v>
      </c>
      <c r="AU2219" s="95">
        <v>8328208</v>
      </c>
      <c r="AV2219" s="95">
        <v>3688</v>
      </c>
      <c r="AW2219" s="95">
        <v>3262</v>
      </c>
      <c r="AX2219" s="72">
        <v>309.69</v>
      </c>
      <c r="AY2219" s="72">
        <v>225.33</v>
      </c>
      <c r="AZ2219" s="72">
        <v>535.02</v>
      </c>
      <c r="BA2219" s="95">
        <v>13568321</v>
      </c>
      <c r="BB2219" s="95">
        <v>8552715</v>
      </c>
      <c r="BC2219" s="95">
        <v>3651</v>
      </c>
      <c r="BD2219" s="95">
        <v>3163</v>
      </c>
      <c r="BE2219" s="72">
        <v>309.2</v>
      </c>
      <c r="BF2219" s="72">
        <v>229.83</v>
      </c>
      <c r="BG2219" s="72">
        <v>539.03</v>
      </c>
      <c r="BH2219" s="95">
        <v>13568896</v>
      </c>
      <c r="BI2219" s="95">
        <v>8596502</v>
      </c>
      <c r="BJ2219" s="95">
        <v>3657</v>
      </c>
      <c r="BK2219" s="95">
        <v>3117</v>
      </c>
      <c r="BL2219" s="72">
        <v>244.5</v>
      </c>
      <c r="BM2219" s="72">
        <v>245.65</v>
      </c>
      <c r="BN2219" s="72">
        <v>490.15</v>
      </c>
      <c r="BO2219" s="95">
        <v>10797056</v>
      </c>
      <c r="BP2219" s="95">
        <v>9135302</v>
      </c>
      <c r="BQ2219" s="95">
        <v>3680</v>
      </c>
      <c r="BR2219" s="95">
        <v>3099</v>
      </c>
      <c r="BS2219" s="72">
        <v>318.52999999999997</v>
      </c>
      <c r="BT2219" s="72">
        <v>260.55</v>
      </c>
      <c r="BU2219" s="72">
        <v>579.08000000000004</v>
      </c>
      <c r="BV2219" s="95">
        <v>14677766.07</v>
      </c>
      <c r="BW2219" s="95">
        <v>10114433.710000001</v>
      </c>
      <c r="BX2219" s="95">
        <v>3840</v>
      </c>
      <c r="BY2219" s="95">
        <v>3235</v>
      </c>
      <c r="BZ2219" s="95">
        <v>3485</v>
      </c>
      <c r="CA2219" s="95">
        <v>3416</v>
      </c>
      <c r="CB2219" s="95">
        <v>3397</v>
      </c>
      <c r="CC2219" s="95">
        <v>3404</v>
      </c>
      <c r="CD2219" s="95">
        <v>3544</v>
      </c>
      <c r="CE2219" s="72">
        <v>650.75523149000003</v>
      </c>
      <c r="CF2219" s="72">
        <v>676.59346364999999</v>
      </c>
      <c r="CG2219" s="72">
        <v>712.40329333</v>
      </c>
      <c r="CH2219" s="72">
        <v>716.50152150999998</v>
      </c>
      <c r="CI2219" s="72">
        <v>731.52548966999996</v>
      </c>
      <c r="CJ2219" s="96">
        <v>0.75825744630000003</v>
      </c>
      <c r="CK2219" s="96">
        <v>0.79075549609999995</v>
      </c>
      <c r="CL2219" s="96">
        <v>0.75663603049999995</v>
      </c>
      <c r="CM2219" s="96">
        <v>0.68408787039999996</v>
      </c>
      <c r="CN2219" s="96">
        <v>0.79160604540000001</v>
      </c>
      <c r="CO2219" s="96">
        <v>0.85504659059999999</v>
      </c>
      <c r="CP2219" s="96">
        <v>0.88447645549999998</v>
      </c>
      <c r="CQ2219" s="96">
        <v>0.99584056389999998</v>
      </c>
      <c r="CR2219" s="96">
        <v>0.88817061819999998</v>
      </c>
      <c r="CS2219" s="95">
        <v>3295</v>
      </c>
      <c r="CT2219" s="95">
        <v>3298</v>
      </c>
      <c r="CU2219" s="95">
        <v>3275</v>
      </c>
      <c r="CV2219" s="95">
        <v>3214</v>
      </c>
      <c r="CW2219" s="95">
        <v>3370</v>
      </c>
      <c r="CX2219" s="96">
        <v>0.87283814000000004</v>
      </c>
      <c r="CY2219" s="96">
        <v>0.84302823900000001</v>
      </c>
      <c r="CZ2219" s="96">
        <v>0.86515346100000001</v>
      </c>
      <c r="DA2219" s="96">
        <v>0.84113699900000005</v>
      </c>
      <c r="DB2219" s="96">
        <v>0.85285632199999994</v>
      </c>
      <c r="DC2219">
        <v>2013</v>
      </c>
      <c r="DD2219" s="6">
        <v>3175.2</v>
      </c>
      <c r="DE2219" s="96">
        <v>1.3618206399999999E-2</v>
      </c>
      <c r="DF2219" s="72">
        <v>672.82</v>
      </c>
      <c r="DG2219" s="96">
        <v>1</v>
      </c>
      <c r="DH2219" s="72">
        <v>672.82</v>
      </c>
      <c r="DI2219" s="72">
        <v>634.78933210000002</v>
      </c>
      <c r="DJ2219" s="96">
        <v>1</v>
      </c>
      <c r="DK2219" s="72">
        <v>672.82</v>
      </c>
      <c r="DL2219" s="96">
        <v>1</v>
      </c>
      <c r="DM2219" s="72">
        <v>672.82</v>
      </c>
      <c r="DN2219" s="96">
        <v>0.82383633119999999</v>
      </c>
      <c r="DO2219" s="96">
        <v>2.9132000000000002E-2</v>
      </c>
      <c r="DP2219" s="72">
        <v>16.149999999999999</v>
      </c>
      <c r="DQ2219" s="72">
        <v>656.67</v>
      </c>
      <c r="DR2219" t="s">
        <v>113</v>
      </c>
      <c r="DT2219" t="s">
        <v>1022</v>
      </c>
    </row>
    <row r="2220" spans="1:124" x14ac:dyDescent="0.3">
      <c r="A2220" t="s">
        <v>1131</v>
      </c>
      <c r="B2220">
        <v>38050</v>
      </c>
      <c r="C2220" s="95">
        <v>11664</v>
      </c>
      <c r="D2220" s="95">
        <v>43389431</v>
      </c>
      <c r="E2220" s="95">
        <v>11236</v>
      </c>
      <c r="F2220" s="95">
        <v>32036596</v>
      </c>
      <c r="G2220" s="95">
        <v>1866</v>
      </c>
      <c r="H2220" s="95">
        <v>5621975</v>
      </c>
      <c r="I2220" s="95">
        <v>1627</v>
      </c>
      <c r="J2220" s="95">
        <v>4268573</v>
      </c>
      <c r="K2220" s="95">
        <v>11192</v>
      </c>
      <c r="L2220" s="95">
        <v>42159404</v>
      </c>
      <c r="M2220" s="95">
        <v>10701</v>
      </c>
      <c r="N2220" s="95">
        <v>31252652</v>
      </c>
      <c r="O2220" s="95">
        <v>1833</v>
      </c>
      <c r="P2220" s="95">
        <v>4768361</v>
      </c>
      <c r="Q2220" s="95">
        <v>1593</v>
      </c>
      <c r="R2220" s="95">
        <v>4506910</v>
      </c>
      <c r="S2220" s="95">
        <v>11520</v>
      </c>
      <c r="T2220" s="95">
        <v>46251456</v>
      </c>
      <c r="U2220" s="95">
        <v>10970</v>
      </c>
      <c r="V2220" s="95">
        <v>35062483</v>
      </c>
      <c r="W2220" s="95">
        <v>1859</v>
      </c>
      <c r="X2220" s="95">
        <v>4920620</v>
      </c>
      <c r="Y2220" s="95">
        <v>1625</v>
      </c>
      <c r="Z2220" s="95">
        <v>4864590</v>
      </c>
      <c r="AA2220" s="95">
        <v>11492</v>
      </c>
      <c r="AB2220" s="95">
        <v>44369793</v>
      </c>
      <c r="AC2220" s="95">
        <v>10907</v>
      </c>
      <c r="AD2220" s="95">
        <v>34546089</v>
      </c>
      <c r="AE2220" s="95">
        <v>1888</v>
      </c>
      <c r="AF2220" s="95">
        <v>5727253</v>
      </c>
      <c r="AG2220" s="95">
        <v>1668</v>
      </c>
      <c r="AH2220" s="95">
        <v>5425077</v>
      </c>
      <c r="AI2220" s="95">
        <v>12311</v>
      </c>
      <c r="AJ2220" s="95">
        <v>48817904</v>
      </c>
      <c r="AK2220" s="95">
        <v>11705</v>
      </c>
      <c r="AL2220" s="95">
        <v>38936342.469999999</v>
      </c>
      <c r="AM2220" s="95">
        <v>2496</v>
      </c>
      <c r="AN2220" s="95">
        <v>9167937</v>
      </c>
      <c r="AO2220" s="95">
        <v>2263</v>
      </c>
      <c r="AP2220" s="95">
        <v>8578766.3499999996</v>
      </c>
      <c r="AQ2220" s="72">
        <v>301.87</v>
      </c>
      <c r="AR2220" s="72">
        <v>235.2</v>
      </c>
      <c r="AS2220" s="72">
        <v>537.07000000000005</v>
      </c>
      <c r="AT2220" s="95">
        <v>49011406</v>
      </c>
      <c r="AU2220" s="95">
        <v>36305169</v>
      </c>
      <c r="AV2220" s="95">
        <v>13530</v>
      </c>
      <c r="AW2220" s="95">
        <v>12863</v>
      </c>
      <c r="AX2220" s="72">
        <v>300.24</v>
      </c>
      <c r="AY2220" s="72">
        <v>242.39</v>
      </c>
      <c r="AZ2220" s="72">
        <v>542.63</v>
      </c>
      <c r="BA2220" s="95">
        <v>46927765</v>
      </c>
      <c r="BB2220" s="95">
        <v>35759562</v>
      </c>
      <c r="BC2220" s="95">
        <v>13025</v>
      </c>
      <c r="BD2220" s="95">
        <v>12294</v>
      </c>
      <c r="BE2220" s="72">
        <v>318.73</v>
      </c>
      <c r="BF2220" s="72">
        <v>264.17</v>
      </c>
      <c r="BG2220" s="72">
        <v>582.9</v>
      </c>
      <c r="BH2220" s="95">
        <v>51172076</v>
      </c>
      <c r="BI2220" s="95">
        <v>39927073</v>
      </c>
      <c r="BJ2220" s="95">
        <v>13379</v>
      </c>
      <c r="BK2220" s="95">
        <v>12595</v>
      </c>
      <c r="BL2220" s="72">
        <v>312.01</v>
      </c>
      <c r="BM2220" s="72">
        <v>264.89</v>
      </c>
      <c r="BN2220" s="72">
        <v>576.9</v>
      </c>
      <c r="BO2220" s="95">
        <v>50097046</v>
      </c>
      <c r="BP2220" s="95">
        <v>39971166</v>
      </c>
      <c r="BQ2220" s="95">
        <v>13380</v>
      </c>
      <c r="BR2220" s="95">
        <v>12575</v>
      </c>
      <c r="BS2220" s="72">
        <v>326.33999999999997</v>
      </c>
      <c r="BT2220" s="72">
        <v>283.48</v>
      </c>
      <c r="BU2220" s="72">
        <v>609.82000000000005</v>
      </c>
      <c r="BV2220" s="95">
        <v>57985841</v>
      </c>
      <c r="BW2220" s="95">
        <v>47515108.82</v>
      </c>
      <c r="BX2220" s="95">
        <v>14807</v>
      </c>
      <c r="BY2220" s="95">
        <v>13968</v>
      </c>
      <c r="BZ2220" s="95">
        <v>13212</v>
      </c>
      <c r="CA2220" s="95">
        <v>12672</v>
      </c>
      <c r="CB2220" s="95">
        <v>13001</v>
      </c>
      <c r="CC2220" s="95">
        <v>12998</v>
      </c>
      <c r="CD2220" s="95">
        <v>14397</v>
      </c>
      <c r="CE2220" s="72">
        <v>650.75523149000003</v>
      </c>
      <c r="CF2220" s="72">
        <v>676.59346364999999</v>
      </c>
      <c r="CG2220" s="72">
        <v>712.40329333</v>
      </c>
      <c r="CH2220" s="72">
        <v>716.50152150999998</v>
      </c>
      <c r="CI2220" s="72">
        <v>731.52548966999996</v>
      </c>
      <c r="CJ2220" s="96">
        <v>0.82530262379999997</v>
      </c>
      <c r="CK2220" s="96">
        <v>0.80200301829999998</v>
      </c>
      <c r="CL2220" s="96">
        <v>0.81821631859999999</v>
      </c>
      <c r="CM2220" s="96">
        <v>0.80516228180000005</v>
      </c>
      <c r="CN2220" s="96">
        <v>0.8336278211</v>
      </c>
      <c r="CO2220" s="96">
        <v>0.89379697889999998</v>
      </c>
      <c r="CP2220" s="96">
        <v>0.91392389100000004</v>
      </c>
      <c r="CQ2220" s="96">
        <v>0.99584056389999998</v>
      </c>
      <c r="CR2220" s="96">
        <v>0.91774104570000004</v>
      </c>
      <c r="CS2220" s="95">
        <v>12637</v>
      </c>
      <c r="CT2220" s="95">
        <v>12084</v>
      </c>
      <c r="CU2220" s="95">
        <v>12480</v>
      </c>
      <c r="CV2220" s="95">
        <v>12371</v>
      </c>
      <c r="CW2220" s="95">
        <v>13850</v>
      </c>
      <c r="CX2220" s="96">
        <v>0.89528530500000003</v>
      </c>
      <c r="CY2220" s="96">
        <v>0.89414534700000003</v>
      </c>
      <c r="CZ2220" s="96">
        <v>0.89573038699999996</v>
      </c>
      <c r="DA2220" s="96">
        <v>0.88695368399999996</v>
      </c>
      <c r="DB2220" s="96">
        <v>0.89650541299999997</v>
      </c>
      <c r="DC2220">
        <v>2013</v>
      </c>
      <c r="DD2220" s="6">
        <v>12859</v>
      </c>
      <c r="DE2220" s="96">
        <v>1.2706143000000001E-3</v>
      </c>
      <c r="DF2220" s="72">
        <v>703.92</v>
      </c>
      <c r="DG2220" s="96">
        <v>1</v>
      </c>
      <c r="DH2220" s="72">
        <v>703.92</v>
      </c>
      <c r="DI2220" s="72">
        <v>681.29687023999998</v>
      </c>
      <c r="DJ2220" s="96">
        <v>1</v>
      </c>
      <c r="DK2220" s="72">
        <v>703.92</v>
      </c>
      <c r="DL2220" s="96">
        <v>1</v>
      </c>
      <c r="DM2220" s="72">
        <v>703.92</v>
      </c>
      <c r="DN2220" s="96">
        <v>1</v>
      </c>
      <c r="DO2220" s="96">
        <v>4.5620000000000001E-3</v>
      </c>
      <c r="DP2220" s="72">
        <v>3.21</v>
      </c>
      <c r="DQ2220" s="72">
        <v>700.71</v>
      </c>
      <c r="DR2220" t="s">
        <v>1131</v>
      </c>
      <c r="DT2220" t="s">
        <v>1022</v>
      </c>
    </row>
    <row r="2221" spans="1:124" x14ac:dyDescent="0.3">
      <c r="A2221" t="s">
        <v>1378</v>
      </c>
      <c r="B2221">
        <v>38060</v>
      </c>
      <c r="C2221" s="95">
        <v>2722</v>
      </c>
      <c r="D2221" s="95">
        <v>8658142</v>
      </c>
      <c r="E2221" s="95">
        <v>2603</v>
      </c>
      <c r="F2221" s="95">
        <v>7783159</v>
      </c>
      <c r="G2221" s="95">
        <v>405</v>
      </c>
      <c r="H2221" s="95">
        <v>1380750</v>
      </c>
      <c r="I2221" s="95">
        <v>351</v>
      </c>
      <c r="J2221" s="95">
        <v>1073842</v>
      </c>
      <c r="K2221" s="95">
        <v>2679</v>
      </c>
      <c r="L2221" s="95">
        <v>7714839</v>
      </c>
      <c r="M2221" s="95">
        <v>2546</v>
      </c>
      <c r="N2221" s="95">
        <v>8507116</v>
      </c>
      <c r="O2221" s="95">
        <v>377</v>
      </c>
      <c r="P2221" s="95">
        <v>1193692</v>
      </c>
      <c r="Q2221" s="95">
        <v>330</v>
      </c>
      <c r="R2221" s="95">
        <v>1218018</v>
      </c>
      <c r="S2221" s="95">
        <v>2646</v>
      </c>
      <c r="T2221" s="95">
        <v>8207653</v>
      </c>
      <c r="U2221" s="95">
        <v>2498</v>
      </c>
      <c r="V2221" s="95">
        <v>8124815</v>
      </c>
      <c r="W2221" s="95">
        <v>374</v>
      </c>
      <c r="X2221" s="95">
        <v>1153551</v>
      </c>
      <c r="Y2221" s="95">
        <v>317</v>
      </c>
      <c r="Z2221" s="95">
        <v>1186882</v>
      </c>
      <c r="AA2221" s="95">
        <v>2738</v>
      </c>
      <c r="AB2221" s="95">
        <v>7529833</v>
      </c>
      <c r="AC2221" s="95">
        <v>2569</v>
      </c>
      <c r="AD2221" s="95">
        <v>9048233</v>
      </c>
      <c r="AE2221" s="95">
        <v>383</v>
      </c>
      <c r="AF2221" s="95">
        <v>969697</v>
      </c>
      <c r="AG2221" s="95">
        <v>324</v>
      </c>
      <c r="AH2221" s="95">
        <v>1145059</v>
      </c>
      <c r="AI2221" s="95">
        <v>3168</v>
      </c>
      <c r="AJ2221" s="95">
        <v>9813753.4199999999</v>
      </c>
      <c r="AK2221" s="95">
        <v>2994</v>
      </c>
      <c r="AL2221" s="95">
        <v>10645714.220000001</v>
      </c>
      <c r="AM2221" s="95">
        <v>460</v>
      </c>
      <c r="AN2221" s="95">
        <v>1353882</v>
      </c>
      <c r="AO2221" s="95">
        <v>391</v>
      </c>
      <c r="AP2221" s="95">
        <v>1716416</v>
      </c>
      <c r="AQ2221" s="72">
        <v>267.52999999999997</v>
      </c>
      <c r="AR2221" s="72">
        <v>249.86</v>
      </c>
      <c r="AS2221" s="72">
        <v>517.39</v>
      </c>
      <c r="AT2221" s="95">
        <v>10038892</v>
      </c>
      <c r="AU2221" s="95">
        <v>8857001</v>
      </c>
      <c r="AV2221" s="95">
        <v>3127</v>
      </c>
      <c r="AW2221" s="95">
        <v>2954</v>
      </c>
      <c r="AX2221" s="72">
        <v>242.92</v>
      </c>
      <c r="AY2221" s="72">
        <v>281.79000000000002</v>
      </c>
      <c r="AZ2221" s="72">
        <v>524.71</v>
      </c>
      <c r="BA2221" s="95">
        <v>8908531</v>
      </c>
      <c r="BB2221" s="95">
        <v>9725134</v>
      </c>
      <c r="BC2221" s="95">
        <v>3056</v>
      </c>
      <c r="BD2221" s="95">
        <v>2876</v>
      </c>
      <c r="BE2221" s="72">
        <v>258.31</v>
      </c>
      <c r="BF2221" s="72">
        <v>275.66000000000003</v>
      </c>
      <c r="BG2221" s="72">
        <v>533.97</v>
      </c>
      <c r="BH2221" s="95">
        <v>9361204</v>
      </c>
      <c r="BI2221" s="95">
        <v>9311697</v>
      </c>
      <c r="BJ2221" s="95">
        <v>3020</v>
      </c>
      <c r="BK2221" s="95">
        <v>2815</v>
      </c>
      <c r="BL2221" s="72">
        <v>226.94</v>
      </c>
      <c r="BM2221" s="72">
        <v>293.62</v>
      </c>
      <c r="BN2221" s="72">
        <v>520.55999999999995</v>
      </c>
      <c r="BO2221" s="95">
        <v>8499530</v>
      </c>
      <c r="BP2221" s="95">
        <v>10193292</v>
      </c>
      <c r="BQ2221" s="95">
        <v>3121</v>
      </c>
      <c r="BR2221" s="95">
        <v>2893</v>
      </c>
      <c r="BS2221" s="72">
        <v>256.51</v>
      </c>
      <c r="BT2221" s="72">
        <v>304.33999999999997</v>
      </c>
      <c r="BU2221" s="72">
        <v>560.85</v>
      </c>
      <c r="BV2221" s="95">
        <v>11167635.42</v>
      </c>
      <c r="BW2221" s="95">
        <v>12362130.220000001</v>
      </c>
      <c r="BX2221" s="95">
        <v>3628</v>
      </c>
      <c r="BY2221" s="95">
        <v>3385</v>
      </c>
      <c r="BZ2221" s="95">
        <v>3045</v>
      </c>
      <c r="CA2221" s="95">
        <v>2969</v>
      </c>
      <c r="CB2221" s="95">
        <v>2921</v>
      </c>
      <c r="CC2221" s="95">
        <v>3013</v>
      </c>
      <c r="CD2221" s="95">
        <v>3509</v>
      </c>
      <c r="CE2221" s="72">
        <v>650.75523149000003</v>
      </c>
      <c r="CF2221" s="72">
        <v>676.59346364999999</v>
      </c>
      <c r="CG2221" s="72">
        <v>712.40329333</v>
      </c>
      <c r="CH2221" s="72">
        <v>716.50152150999998</v>
      </c>
      <c r="CI2221" s="72">
        <v>731.52548966999996</v>
      </c>
      <c r="CJ2221" s="96">
        <v>0.79506083849999998</v>
      </c>
      <c r="CK2221" s="96">
        <v>0.7755173944</v>
      </c>
      <c r="CL2221" s="96">
        <v>0.74953331209999996</v>
      </c>
      <c r="CM2221" s="96">
        <v>0.72653020879999997</v>
      </c>
      <c r="CN2221" s="96">
        <v>0.76668551939999996</v>
      </c>
      <c r="CO2221" s="96">
        <v>0.83542030580000004</v>
      </c>
      <c r="CP2221" s="96">
        <v>0.91291227819999998</v>
      </c>
      <c r="CQ2221" s="96">
        <v>0.99584056389999998</v>
      </c>
      <c r="CR2221" s="96">
        <v>0.9167252078</v>
      </c>
      <c r="CS2221" s="95">
        <v>2911</v>
      </c>
      <c r="CT2221" s="95">
        <v>2859</v>
      </c>
      <c r="CU2221" s="95">
        <v>2822</v>
      </c>
      <c r="CV2221" s="95">
        <v>2869</v>
      </c>
      <c r="CW2221" s="95">
        <v>3422</v>
      </c>
      <c r="CX2221" s="96">
        <v>0.84357862299999997</v>
      </c>
      <c r="CY2221" s="96">
        <v>0.80777340799999997</v>
      </c>
      <c r="CZ2221" s="96">
        <v>0.82393234400000004</v>
      </c>
      <c r="DA2221" s="96">
        <v>0.83942205199999997</v>
      </c>
      <c r="DB2221" s="96">
        <v>0.85769723099999995</v>
      </c>
      <c r="DC2221">
        <v>2013</v>
      </c>
      <c r="DD2221" s="6">
        <v>2984.6</v>
      </c>
      <c r="DE2221" s="96">
        <v>9.6749960000000002E-4</v>
      </c>
      <c r="DF2221" s="72">
        <v>703.35</v>
      </c>
      <c r="DG2221" s="96">
        <v>1</v>
      </c>
      <c r="DH2221" s="72">
        <v>703.35</v>
      </c>
      <c r="DI2221" s="72">
        <v>681.29687023999998</v>
      </c>
      <c r="DJ2221" s="96">
        <v>1</v>
      </c>
      <c r="DK2221" s="72">
        <v>703.35</v>
      </c>
      <c r="DL2221" s="96">
        <v>1</v>
      </c>
      <c r="DM2221" s="72">
        <v>703.35</v>
      </c>
      <c r="DN2221" s="96">
        <v>1</v>
      </c>
      <c r="DO2221" s="96">
        <v>2.8739999999999998E-3</v>
      </c>
      <c r="DP2221" s="72">
        <v>2.02</v>
      </c>
      <c r="DQ2221" s="72">
        <v>701.33</v>
      </c>
      <c r="DR2221" t="s">
        <v>1378</v>
      </c>
      <c r="DT2221" t="s">
        <v>1022</v>
      </c>
    </row>
    <row r="2222" spans="1:124" x14ac:dyDescent="0.3">
      <c r="A2222" t="s">
        <v>1153</v>
      </c>
      <c r="B2222">
        <v>38070</v>
      </c>
      <c r="C2222" s="95">
        <v>5337</v>
      </c>
      <c r="D2222" s="95">
        <v>17162491</v>
      </c>
      <c r="E2222" s="95">
        <v>5184</v>
      </c>
      <c r="F2222" s="95">
        <v>17827779</v>
      </c>
      <c r="G2222" s="95">
        <v>742</v>
      </c>
      <c r="H2222" s="95">
        <v>1436495</v>
      </c>
      <c r="I2222" s="95">
        <v>661</v>
      </c>
      <c r="J2222" s="95">
        <v>1934484</v>
      </c>
      <c r="K2222" s="95">
        <v>5158</v>
      </c>
      <c r="L2222" s="95">
        <v>17494116</v>
      </c>
      <c r="M2222" s="95">
        <v>5004</v>
      </c>
      <c r="N2222" s="95">
        <v>18228245</v>
      </c>
      <c r="O2222" s="95">
        <v>739</v>
      </c>
      <c r="P2222" s="95">
        <v>1889749</v>
      </c>
      <c r="Q2222" s="95">
        <v>666</v>
      </c>
      <c r="R2222" s="95">
        <v>2017006</v>
      </c>
      <c r="S2222" s="95">
        <v>5204</v>
      </c>
      <c r="T2222" s="95">
        <v>19308974</v>
      </c>
      <c r="U2222" s="95">
        <v>5022</v>
      </c>
      <c r="V2222" s="95">
        <v>18640236</v>
      </c>
      <c r="W2222" s="95">
        <v>717</v>
      </c>
      <c r="X2222" s="95">
        <v>1458177</v>
      </c>
      <c r="Y2222" s="95">
        <v>651</v>
      </c>
      <c r="Z2222" s="95">
        <v>2068855</v>
      </c>
      <c r="AA2222" s="95">
        <v>5299</v>
      </c>
      <c r="AB2222" s="95">
        <v>17624231</v>
      </c>
      <c r="AC2222" s="95">
        <v>5084</v>
      </c>
      <c r="AD2222" s="95">
        <v>19134018</v>
      </c>
      <c r="AE2222" s="95">
        <v>749</v>
      </c>
      <c r="AF2222" s="95">
        <v>1305275</v>
      </c>
      <c r="AG2222" s="95">
        <v>678</v>
      </c>
      <c r="AH2222" s="95">
        <v>2236065</v>
      </c>
      <c r="AI2222" s="95">
        <v>5388</v>
      </c>
      <c r="AJ2222" s="95">
        <v>16742932</v>
      </c>
      <c r="AK2222" s="95">
        <v>5167</v>
      </c>
      <c r="AL2222" s="95">
        <v>19561511</v>
      </c>
      <c r="AM2222" s="95">
        <v>790</v>
      </c>
      <c r="AN2222" s="95">
        <v>1454499</v>
      </c>
      <c r="AO2222" s="95">
        <v>713</v>
      </c>
      <c r="AP2222" s="95">
        <v>2347457</v>
      </c>
      <c r="AQ2222" s="72">
        <v>254.96</v>
      </c>
      <c r="AR2222" s="72">
        <v>281.75</v>
      </c>
      <c r="AS2222" s="72">
        <v>536.71</v>
      </c>
      <c r="AT2222" s="95">
        <v>18598986</v>
      </c>
      <c r="AU2222" s="95">
        <v>19762263</v>
      </c>
      <c r="AV2222" s="95">
        <v>6079</v>
      </c>
      <c r="AW2222" s="95">
        <v>5845</v>
      </c>
      <c r="AX2222" s="72">
        <v>273.92</v>
      </c>
      <c r="AY2222" s="72">
        <v>297.55</v>
      </c>
      <c r="AZ2222" s="72">
        <v>571.47</v>
      </c>
      <c r="BA2222" s="95">
        <v>19383865</v>
      </c>
      <c r="BB2222" s="95">
        <v>20245251</v>
      </c>
      <c r="BC2222" s="95">
        <v>5897</v>
      </c>
      <c r="BD2222" s="95">
        <v>5670</v>
      </c>
      <c r="BE2222" s="72">
        <v>292.27999999999997</v>
      </c>
      <c r="BF2222" s="72">
        <v>304.20999999999998</v>
      </c>
      <c r="BG2222" s="72">
        <v>596.49</v>
      </c>
      <c r="BH2222" s="95">
        <v>20767151</v>
      </c>
      <c r="BI2222" s="95">
        <v>20709091</v>
      </c>
      <c r="BJ2222" s="95">
        <v>5921</v>
      </c>
      <c r="BK2222" s="95">
        <v>5673</v>
      </c>
      <c r="BL2222" s="72">
        <v>260.82</v>
      </c>
      <c r="BM2222" s="72">
        <v>309.07</v>
      </c>
      <c r="BN2222" s="72">
        <v>569.89</v>
      </c>
      <c r="BO2222" s="95">
        <v>18929506</v>
      </c>
      <c r="BP2222" s="95">
        <v>21370083</v>
      </c>
      <c r="BQ2222" s="95">
        <v>6048</v>
      </c>
      <c r="BR2222" s="95">
        <v>5762</v>
      </c>
      <c r="BS2222" s="72">
        <v>245.46</v>
      </c>
      <c r="BT2222" s="72">
        <v>310.5</v>
      </c>
      <c r="BU2222" s="72">
        <v>555.96</v>
      </c>
      <c r="BV2222" s="95">
        <v>18197431</v>
      </c>
      <c r="BW2222" s="95">
        <v>21908968</v>
      </c>
      <c r="BX2222" s="95">
        <v>6178</v>
      </c>
      <c r="BY2222" s="95">
        <v>5880</v>
      </c>
      <c r="BZ2222" s="95">
        <v>5967</v>
      </c>
      <c r="CA2222" s="95">
        <v>5787</v>
      </c>
      <c r="CB2222" s="95">
        <v>5801</v>
      </c>
      <c r="CC2222" s="95">
        <v>5912</v>
      </c>
      <c r="CD2222" s="95">
        <v>6032</v>
      </c>
      <c r="CE2222" s="72">
        <v>650.75523149000003</v>
      </c>
      <c r="CF2222" s="72">
        <v>676.59346364999999</v>
      </c>
      <c r="CG2222" s="72">
        <v>712.40329333</v>
      </c>
      <c r="CH2222" s="72">
        <v>716.50152150999998</v>
      </c>
      <c r="CI2222" s="72">
        <v>731.52548966999996</v>
      </c>
      <c r="CJ2222" s="96">
        <v>0.82474942039999999</v>
      </c>
      <c r="CK2222" s="96">
        <v>0.84462831920000003</v>
      </c>
      <c r="CL2222" s="96">
        <v>0.83729259199999995</v>
      </c>
      <c r="CM2222" s="96">
        <v>0.79537863200000003</v>
      </c>
      <c r="CN2222" s="96">
        <v>0.76000085829999997</v>
      </c>
      <c r="CO2222" s="96">
        <v>0.87647380809999997</v>
      </c>
      <c r="CP2222" s="96">
        <v>0.92690729250000004</v>
      </c>
      <c r="CQ2222" s="96">
        <v>0.99584056389999998</v>
      </c>
      <c r="CR2222" s="96">
        <v>0.93077867449999996</v>
      </c>
      <c r="CS2222" s="95">
        <v>5910</v>
      </c>
      <c r="CT2222" s="95">
        <v>5729</v>
      </c>
      <c r="CU2222" s="95">
        <v>5733</v>
      </c>
      <c r="CV2222" s="95">
        <v>5814</v>
      </c>
      <c r="CW2222" s="95">
        <v>5961</v>
      </c>
      <c r="CX2222" s="96">
        <v>0.89908700100000005</v>
      </c>
      <c r="CY2222" s="96">
        <v>0.88651040199999998</v>
      </c>
      <c r="CZ2222" s="96">
        <v>0.88577687599999999</v>
      </c>
      <c r="DA2222" s="96">
        <v>0.85536690699999995</v>
      </c>
      <c r="DB2222" s="96">
        <v>0.85604727199999997</v>
      </c>
      <c r="DC2222">
        <v>2013</v>
      </c>
      <c r="DD2222" s="6">
        <v>5766</v>
      </c>
      <c r="DE2222" s="96">
        <v>1.1069751000000001E-3</v>
      </c>
      <c r="DF2222" s="72">
        <v>714.04</v>
      </c>
      <c r="DG2222" s="96">
        <v>1</v>
      </c>
      <c r="DH2222" s="72">
        <v>714.04</v>
      </c>
      <c r="DI2222" s="72">
        <v>681.29687023999998</v>
      </c>
      <c r="DJ2222" s="96">
        <v>1</v>
      </c>
      <c r="DK2222" s="72">
        <v>714.04</v>
      </c>
      <c r="DL2222" s="96">
        <v>1</v>
      </c>
      <c r="DM2222" s="72">
        <v>714.04</v>
      </c>
      <c r="DN2222" s="96">
        <v>1</v>
      </c>
      <c r="DO2222" s="96">
        <v>3.8319999999999999E-3</v>
      </c>
      <c r="DP2222" s="72">
        <v>2.74</v>
      </c>
      <c r="DQ2222" s="72">
        <v>711.3</v>
      </c>
      <c r="DR2222" t="s">
        <v>1153</v>
      </c>
      <c r="DT2222" t="s">
        <v>1022</v>
      </c>
    </row>
    <row r="2223" spans="1:124" x14ac:dyDescent="0.3">
      <c r="A2223" t="s">
        <v>1379</v>
      </c>
      <c r="B2223">
        <v>38080</v>
      </c>
      <c r="C2223" s="95">
        <v>13137</v>
      </c>
      <c r="D2223" s="95">
        <v>40294911</v>
      </c>
      <c r="E2223" s="95">
        <v>12566</v>
      </c>
      <c r="F2223" s="95">
        <v>37054524</v>
      </c>
      <c r="G2223" s="95">
        <v>1935</v>
      </c>
      <c r="H2223" s="95">
        <v>4535199</v>
      </c>
      <c r="I2223" s="95">
        <v>1633</v>
      </c>
      <c r="J2223" s="95">
        <v>4612838</v>
      </c>
      <c r="K2223" s="95">
        <v>13288</v>
      </c>
      <c r="L2223" s="95">
        <v>42595429</v>
      </c>
      <c r="M2223" s="95">
        <v>12598</v>
      </c>
      <c r="N2223" s="95">
        <v>39415737</v>
      </c>
      <c r="O2223" s="95">
        <v>1979</v>
      </c>
      <c r="P2223" s="95">
        <v>4717990</v>
      </c>
      <c r="Q2223" s="95">
        <v>1667</v>
      </c>
      <c r="R2223" s="95">
        <v>4915669</v>
      </c>
      <c r="S2223" s="95">
        <v>13599</v>
      </c>
      <c r="T2223" s="95">
        <v>47660743</v>
      </c>
      <c r="U2223" s="95">
        <v>12773</v>
      </c>
      <c r="V2223" s="95">
        <v>44332605</v>
      </c>
      <c r="W2223" s="95">
        <v>2035</v>
      </c>
      <c r="X2223" s="95">
        <v>4990302</v>
      </c>
      <c r="Y2223" s="95">
        <v>1707</v>
      </c>
      <c r="Z2223" s="95">
        <v>5925805</v>
      </c>
      <c r="AA2223" s="95">
        <v>13886</v>
      </c>
      <c r="AB2223" s="95">
        <v>41137971</v>
      </c>
      <c r="AC2223" s="95">
        <v>12965</v>
      </c>
      <c r="AD2223" s="95">
        <v>49148161</v>
      </c>
      <c r="AE2223" s="95">
        <v>2146</v>
      </c>
      <c r="AF2223" s="95">
        <v>5748589</v>
      </c>
      <c r="AG2223" s="95">
        <v>1807</v>
      </c>
      <c r="AH2223" s="95">
        <v>6776789</v>
      </c>
      <c r="AI2223" s="95">
        <v>15531</v>
      </c>
      <c r="AJ2223" s="95">
        <v>40180061.530000001</v>
      </c>
      <c r="AK2223" s="95">
        <v>14531</v>
      </c>
      <c r="AL2223" s="95">
        <v>55935749.43</v>
      </c>
      <c r="AM2223" s="95">
        <v>2350</v>
      </c>
      <c r="AN2223" s="95">
        <v>5990129</v>
      </c>
      <c r="AO2223" s="95">
        <v>1986</v>
      </c>
      <c r="AP2223" s="95">
        <v>8497958.4100000001</v>
      </c>
      <c r="AQ2223" s="72">
        <v>247.87</v>
      </c>
      <c r="AR2223" s="72">
        <v>244.54</v>
      </c>
      <c r="AS2223" s="72">
        <v>492.41</v>
      </c>
      <c r="AT2223" s="95">
        <v>44830110</v>
      </c>
      <c r="AU2223" s="95">
        <v>41667362</v>
      </c>
      <c r="AV2223" s="95">
        <v>15072</v>
      </c>
      <c r="AW2223" s="95">
        <v>14199</v>
      </c>
      <c r="AX2223" s="72">
        <v>258.26</v>
      </c>
      <c r="AY2223" s="72">
        <v>258.98</v>
      </c>
      <c r="AZ2223" s="72">
        <v>517.24</v>
      </c>
      <c r="BA2223" s="95">
        <v>47313419</v>
      </c>
      <c r="BB2223" s="95">
        <v>44331406</v>
      </c>
      <c r="BC2223" s="95">
        <v>15267</v>
      </c>
      <c r="BD2223" s="95">
        <v>14265</v>
      </c>
      <c r="BE2223" s="72">
        <v>280.64</v>
      </c>
      <c r="BF2223" s="72">
        <v>289.24</v>
      </c>
      <c r="BG2223" s="72">
        <v>569.88</v>
      </c>
      <c r="BH2223" s="95">
        <v>52651045</v>
      </c>
      <c r="BI2223" s="95">
        <v>50258410</v>
      </c>
      <c r="BJ2223" s="95">
        <v>15634</v>
      </c>
      <c r="BK2223" s="95">
        <v>14480</v>
      </c>
      <c r="BL2223" s="72">
        <v>243.71</v>
      </c>
      <c r="BM2223" s="72">
        <v>315.49</v>
      </c>
      <c r="BN2223" s="72">
        <v>559.20000000000005</v>
      </c>
      <c r="BO2223" s="95">
        <v>46886560</v>
      </c>
      <c r="BP2223" s="95">
        <v>55924950</v>
      </c>
      <c r="BQ2223" s="95">
        <v>16032</v>
      </c>
      <c r="BR2223" s="95">
        <v>14772</v>
      </c>
      <c r="BS2223" s="72">
        <v>215.17</v>
      </c>
      <c r="BT2223" s="72">
        <v>325.08999999999997</v>
      </c>
      <c r="BU2223" s="72">
        <v>540.26</v>
      </c>
      <c r="BV2223" s="95">
        <v>46170190.530000001</v>
      </c>
      <c r="BW2223" s="95">
        <v>64433707.840000004</v>
      </c>
      <c r="BX2223" s="95">
        <v>17881</v>
      </c>
      <c r="BY2223" s="95">
        <v>16517</v>
      </c>
      <c r="BZ2223" s="95">
        <v>14656</v>
      </c>
      <c r="CA2223" s="95">
        <v>14784</v>
      </c>
      <c r="CB2223" s="95">
        <v>15078</v>
      </c>
      <c r="CC2223" s="95">
        <v>15434</v>
      </c>
      <c r="CD2223" s="95">
        <v>17214</v>
      </c>
      <c r="CE2223" s="72">
        <v>650.75523149000003</v>
      </c>
      <c r="CF2223" s="72">
        <v>676.59346364999999</v>
      </c>
      <c r="CG2223" s="72">
        <v>712.40329333</v>
      </c>
      <c r="CH2223" s="72">
        <v>716.50152150999998</v>
      </c>
      <c r="CI2223" s="72">
        <v>731.52548966999996</v>
      </c>
      <c r="CJ2223" s="96">
        <v>0.75667466989999999</v>
      </c>
      <c r="CK2223" s="96">
        <v>0.7644767911</v>
      </c>
      <c r="CL2223" s="96">
        <v>0.79994015380000005</v>
      </c>
      <c r="CM2223" s="96">
        <v>0.78045891489999997</v>
      </c>
      <c r="CN2223" s="96">
        <v>0.7385388584</v>
      </c>
      <c r="CO2223" s="96">
        <v>0.84509483959999998</v>
      </c>
      <c r="CP2223" s="96">
        <v>0.90879489680000003</v>
      </c>
      <c r="CQ2223" s="96">
        <v>0.99584056389999998</v>
      </c>
      <c r="CR2223" s="96">
        <v>0.91259062950000003</v>
      </c>
      <c r="CS2223" s="95">
        <v>13637</v>
      </c>
      <c r="CT2223" s="95">
        <v>13763</v>
      </c>
      <c r="CU2223" s="95">
        <v>14072</v>
      </c>
      <c r="CV2223" s="95">
        <v>13987</v>
      </c>
      <c r="CW2223" s="95">
        <v>16034</v>
      </c>
      <c r="CX2223" s="96">
        <v>0.85213164500000005</v>
      </c>
      <c r="CY2223" s="96">
        <v>0.83559966100000005</v>
      </c>
      <c r="CZ2223" s="96">
        <v>0.85461935600000005</v>
      </c>
      <c r="DA2223" s="96">
        <v>0.83750742600000005</v>
      </c>
      <c r="DB2223" s="96">
        <v>0.84552002299999995</v>
      </c>
      <c r="DC2223">
        <v>2013</v>
      </c>
      <c r="DD2223" s="6">
        <v>14846.6</v>
      </c>
      <c r="DE2223" s="96">
        <v>1.0433262999999999E-3</v>
      </c>
      <c r="DF2223" s="72">
        <v>700.13</v>
      </c>
      <c r="DG2223" s="96">
        <v>1</v>
      </c>
      <c r="DH2223" s="72">
        <v>700.13</v>
      </c>
      <c r="DI2223" s="72">
        <v>700.13</v>
      </c>
      <c r="DJ2223" s="96">
        <v>1</v>
      </c>
      <c r="DK2223" s="72">
        <v>700.13</v>
      </c>
      <c r="DL2223" s="96">
        <v>1</v>
      </c>
      <c r="DM2223" s="72">
        <v>700.13</v>
      </c>
      <c r="DN2223" s="96">
        <v>1</v>
      </c>
      <c r="DO2223" s="96">
        <v>3.1050000000000001E-3</v>
      </c>
      <c r="DP2223" s="72">
        <v>2.17</v>
      </c>
      <c r="DQ2223" s="72">
        <v>697.96</v>
      </c>
      <c r="DR2223" t="s">
        <v>1379</v>
      </c>
      <c r="DT2223" t="s">
        <v>1022</v>
      </c>
    </row>
    <row r="2224" spans="1:124" x14ac:dyDescent="0.3">
      <c r="A2224" t="s">
        <v>235</v>
      </c>
      <c r="B2224">
        <v>38090</v>
      </c>
      <c r="C2224" s="95">
        <v>15795</v>
      </c>
      <c r="D2224" s="95">
        <v>52285499</v>
      </c>
      <c r="E2224" s="95">
        <v>14901</v>
      </c>
      <c r="F2224" s="95">
        <v>41664404</v>
      </c>
      <c r="G2224" s="95">
        <v>2572</v>
      </c>
      <c r="H2224" s="95">
        <v>5340171</v>
      </c>
      <c r="I2224" s="95">
        <v>2129</v>
      </c>
      <c r="J2224" s="95">
        <v>5477262</v>
      </c>
      <c r="K2224" s="95">
        <v>15548</v>
      </c>
      <c r="L2224" s="95">
        <v>54301329</v>
      </c>
      <c r="M2224" s="95">
        <v>14574</v>
      </c>
      <c r="N2224" s="95">
        <v>42367702</v>
      </c>
      <c r="O2224" s="95">
        <v>2652</v>
      </c>
      <c r="P2224" s="95">
        <v>5921887</v>
      </c>
      <c r="Q2224" s="95">
        <v>2176</v>
      </c>
      <c r="R2224" s="95">
        <v>5604197</v>
      </c>
      <c r="S2224" s="95">
        <v>15852</v>
      </c>
      <c r="T2224" s="95">
        <v>55261946</v>
      </c>
      <c r="U2224" s="95">
        <v>14773</v>
      </c>
      <c r="V2224" s="95">
        <v>45514929</v>
      </c>
      <c r="W2224" s="95">
        <v>2747</v>
      </c>
      <c r="X2224" s="95">
        <v>5395813</v>
      </c>
      <c r="Y2224" s="95">
        <v>2247</v>
      </c>
      <c r="Z2224" s="95">
        <v>5943412</v>
      </c>
      <c r="AA2224" s="95">
        <v>15939</v>
      </c>
      <c r="AB2224" s="95">
        <v>48428164</v>
      </c>
      <c r="AC2224" s="95">
        <v>14798</v>
      </c>
      <c r="AD2224" s="95">
        <v>48926318</v>
      </c>
      <c r="AE2224" s="95">
        <v>2870</v>
      </c>
      <c r="AF2224" s="95">
        <v>5018885</v>
      </c>
      <c r="AG2224" s="95">
        <v>2350</v>
      </c>
      <c r="AH2224" s="95">
        <v>6544210</v>
      </c>
      <c r="AI2224" s="95">
        <v>16165</v>
      </c>
      <c r="AJ2224" s="95">
        <v>48952224.630000003</v>
      </c>
      <c r="AK2224" s="95">
        <v>14945</v>
      </c>
      <c r="AL2224" s="95">
        <v>50275355.5</v>
      </c>
      <c r="AM2224" s="95">
        <v>3024</v>
      </c>
      <c r="AN2224" s="95">
        <v>7118977</v>
      </c>
      <c r="AO2224" s="95">
        <v>2514</v>
      </c>
      <c r="AP2224" s="95">
        <v>7371382.1299999999</v>
      </c>
      <c r="AQ2224" s="72">
        <v>261.45</v>
      </c>
      <c r="AR2224" s="72">
        <v>230.68</v>
      </c>
      <c r="AS2224" s="72">
        <v>492.13</v>
      </c>
      <c r="AT2224" s="95">
        <v>57625670</v>
      </c>
      <c r="AU2224" s="95">
        <v>47141666</v>
      </c>
      <c r="AV2224" s="95">
        <v>18367</v>
      </c>
      <c r="AW2224" s="95">
        <v>17030</v>
      </c>
      <c r="AX2224" s="72">
        <v>275.75</v>
      </c>
      <c r="AY2224" s="72">
        <v>238.67</v>
      </c>
      <c r="AZ2224" s="72">
        <v>514.41999999999996</v>
      </c>
      <c r="BA2224" s="95">
        <v>60223216</v>
      </c>
      <c r="BB2224" s="95">
        <v>47971899</v>
      </c>
      <c r="BC2224" s="95">
        <v>18200</v>
      </c>
      <c r="BD2224" s="95">
        <v>16750</v>
      </c>
      <c r="BE2224" s="72">
        <v>271.77999999999997</v>
      </c>
      <c r="BF2224" s="72">
        <v>251.95</v>
      </c>
      <c r="BG2224" s="72">
        <v>523.73</v>
      </c>
      <c r="BH2224" s="95">
        <v>60657759</v>
      </c>
      <c r="BI2224" s="95">
        <v>51458341</v>
      </c>
      <c r="BJ2224" s="95">
        <v>18599</v>
      </c>
      <c r="BK2224" s="95">
        <v>17020</v>
      </c>
      <c r="BL2224" s="72">
        <v>236.8</v>
      </c>
      <c r="BM2224" s="72">
        <v>269.57</v>
      </c>
      <c r="BN2224" s="72">
        <v>506.37</v>
      </c>
      <c r="BO2224" s="95">
        <v>53447049</v>
      </c>
      <c r="BP2224" s="95">
        <v>55470528</v>
      </c>
      <c r="BQ2224" s="95">
        <v>18809</v>
      </c>
      <c r="BR2224" s="95">
        <v>17148</v>
      </c>
      <c r="BS2224" s="72">
        <v>243.5</v>
      </c>
      <c r="BT2224" s="72">
        <v>275.14999999999998</v>
      </c>
      <c r="BU2224" s="72">
        <v>518.65</v>
      </c>
      <c r="BV2224" s="95">
        <v>56071201.630000003</v>
      </c>
      <c r="BW2224" s="95">
        <v>57646737.630000003</v>
      </c>
      <c r="BX2224" s="95">
        <v>19189</v>
      </c>
      <c r="BY2224" s="95">
        <v>17459</v>
      </c>
      <c r="BZ2224" s="95">
        <v>17730</v>
      </c>
      <c r="CA2224" s="95">
        <v>17501</v>
      </c>
      <c r="CB2224" s="95">
        <v>17838</v>
      </c>
      <c r="CC2224" s="95">
        <v>18021</v>
      </c>
      <c r="CD2224" s="95">
        <v>18343</v>
      </c>
      <c r="CE2224" s="72">
        <v>650.75523149000003</v>
      </c>
      <c r="CF2224" s="72">
        <v>676.59346364999999</v>
      </c>
      <c r="CG2224" s="72">
        <v>712.40329333</v>
      </c>
      <c r="CH2224" s="72">
        <v>716.50152150999998</v>
      </c>
      <c r="CI2224" s="72">
        <v>731.52548966999996</v>
      </c>
      <c r="CJ2224" s="96">
        <v>0.75624440059999998</v>
      </c>
      <c r="CK2224" s="96">
        <v>0.76030885260000003</v>
      </c>
      <c r="CL2224" s="96">
        <v>0.73515943130000005</v>
      </c>
      <c r="CM2224" s="96">
        <v>0.70672564510000002</v>
      </c>
      <c r="CN2224" s="96">
        <v>0.7089978508</v>
      </c>
      <c r="CO2224" s="96">
        <v>0.89765847639999996</v>
      </c>
      <c r="CP2224" s="96">
        <v>0.81711169149999996</v>
      </c>
      <c r="CQ2224" s="96">
        <v>0.99584056389999998</v>
      </c>
      <c r="CR2224" s="96">
        <v>0.82052449409999995</v>
      </c>
      <c r="CS2224" s="95">
        <v>16758</v>
      </c>
      <c r="CT2224" s="95">
        <v>16568</v>
      </c>
      <c r="CU2224" s="95">
        <v>16961</v>
      </c>
      <c r="CV2224" s="95">
        <v>17070</v>
      </c>
      <c r="CW2224" s="95">
        <v>17363</v>
      </c>
      <c r="CX2224" s="96">
        <v>0.89179754200000005</v>
      </c>
      <c r="CY2224" s="96">
        <v>0.89936097299999995</v>
      </c>
      <c r="CZ2224" s="96">
        <v>0.89797516899999996</v>
      </c>
      <c r="DA2224" s="96">
        <v>0.90726892599999998</v>
      </c>
      <c r="DB2224" s="96">
        <v>0.89193301300000005</v>
      </c>
      <c r="DC2224">
        <v>2013</v>
      </c>
      <c r="DD2224" s="6">
        <v>17081.400000000001</v>
      </c>
      <c r="DE2224" s="96">
        <v>2.1339036000000001E-3</v>
      </c>
      <c r="DF2224" s="72">
        <v>628.80999999999995</v>
      </c>
      <c r="DG2224" s="96">
        <v>1</v>
      </c>
      <c r="DH2224" s="72">
        <v>628.80999999999995</v>
      </c>
      <c r="DI2224" s="72">
        <v>681.29687023999998</v>
      </c>
      <c r="DJ2224" s="96">
        <v>1</v>
      </c>
      <c r="DK2224" s="72">
        <v>628.80999999999995</v>
      </c>
      <c r="DL2224" s="96">
        <v>1</v>
      </c>
      <c r="DM2224" s="72">
        <v>628.80999999999995</v>
      </c>
      <c r="DN2224" s="96">
        <v>1</v>
      </c>
      <c r="DO2224" s="96">
        <v>9.1959999999999993E-3</v>
      </c>
      <c r="DP2224" s="72">
        <v>5.78</v>
      </c>
      <c r="DQ2224" s="72">
        <v>623.03</v>
      </c>
      <c r="DR2224" t="s">
        <v>235</v>
      </c>
      <c r="DT2224" t="s">
        <v>1022</v>
      </c>
    </row>
    <row r="2225" spans="1:124" x14ac:dyDescent="0.3">
      <c r="A2225" t="s">
        <v>1380</v>
      </c>
      <c r="B2225">
        <v>38100</v>
      </c>
      <c r="C2225" s="95">
        <v>384</v>
      </c>
      <c r="D2225" s="95">
        <v>1062315</v>
      </c>
      <c r="E2225" s="95">
        <v>373</v>
      </c>
      <c r="F2225" s="95">
        <v>1049062</v>
      </c>
      <c r="G2225" s="95">
        <v>42</v>
      </c>
      <c r="H2225" s="95">
        <v>6332</v>
      </c>
      <c r="I2225" s="95">
        <v>38</v>
      </c>
      <c r="J2225" s="95">
        <v>58753</v>
      </c>
      <c r="K2225" s="95">
        <v>378</v>
      </c>
      <c r="L2225" s="95">
        <v>1078811</v>
      </c>
      <c r="M2225" s="95">
        <v>365</v>
      </c>
      <c r="N2225" s="95">
        <v>1008000</v>
      </c>
      <c r="O2225" s="95">
        <v>44</v>
      </c>
      <c r="P2225" s="95">
        <v>5550</v>
      </c>
      <c r="Q2225" s="95">
        <v>39</v>
      </c>
      <c r="R2225" s="95">
        <v>72236</v>
      </c>
      <c r="S2225" s="95">
        <v>380</v>
      </c>
      <c r="T2225" s="95">
        <v>903628</v>
      </c>
      <c r="U2225" s="95">
        <v>357</v>
      </c>
      <c r="V2225" s="95">
        <v>1157978</v>
      </c>
      <c r="W2225" s="95">
        <v>50</v>
      </c>
      <c r="X2225" s="95">
        <v>123845</v>
      </c>
      <c r="Y2225" s="95">
        <v>43</v>
      </c>
      <c r="Z2225" s="95">
        <v>100651</v>
      </c>
      <c r="AA2225" s="95">
        <v>376</v>
      </c>
      <c r="AB2225" s="95">
        <v>1830721</v>
      </c>
      <c r="AC2225" s="95">
        <v>357</v>
      </c>
      <c r="AD2225" s="95">
        <v>1280395</v>
      </c>
      <c r="AE2225" s="95">
        <v>54</v>
      </c>
      <c r="AF2225" s="95">
        <v>46760</v>
      </c>
      <c r="AG2225" s="95">
        <v>45</v>
      </c>
      <c r="AH2225" s="95">
        <v>93213</v>
      </c>
      <c r="AI2225" s="95">
        <v>403</v>
      </c>
      <c r="AJ2225" s="95">
        <v>1428324</v>
      </c>
      <c r="AK2225" s="95">
        <v>384</v>
      </c>
      <c r="AL2225" s="95">
        <v>1233451</v>
      </c>
      <c r="AM2225" s="95">
        <v>51</v>
      </c>
      <c r="AN2225" s="95">
        <v>151489</v>
      </c>
      <c r="AO2225" s="95">
        <v>44</v>
      </c>
      <c r="AP2225" s="95">
        <v>159078</v>
      </c>
      <c r="AQ2225" s="72">
        <v>209.05</v>
      </c>
      <c r="AR2225" s="72">
        <v>224.62</v>
      </c>
      <c r="AS2225" s="72">
        <v>433.67</v>
      </c>
      <c r="AT2225" s="95">
        <v>1068647</v>
      </c>
      <c r="AU2225" s="95">
        <v>1107815</v>
      </c>
      <c r="AV2225" s="95">
        <v>426</v>
      </c>
      <c r="AW2225" s="95">
        <v>411</v>
      </c>
      <c r="AX2225" s="72">
        <v>214.13</v>
      </c>
      <c r="AY2225" s="72">
        <v>222.82</v>
      </c>
      <c r="AZ2225" s="72">
        <v>436.95</v>
      </c>
      <c r="BA2225" s="95">
        <v>1084361</v>
      </c>
      <c r="BB2225" s="95">
        <v>1080236</v>
      </c>
      <c r="BC2225" s="95">
        <v>422</v>
      </c>
      <c r="BD2225" s="95">
        <v>404</v>
      </c>
      <c r="BE2225" s="72">
        <v>199.12</v>
      </c>
      <c r="BF2225" s="72">
        <v>262.20999999999998</v>
      </c>
      <c r="BG2225" s="72">
        <v>461.33</v>
      </c>
      <c r="BH2225" s="95">
        <v>1027473</v>
      </c>
      <c r="BI2225" s="95">
        <v>1258629</v>
      </c>
      <c r="BJ2225" s="95">
        <v>430</v>
      </c>
      <c r="BK2225" s="95">
        <v>400</v>
      </c>
      <c r="BL2225" s="72">
        <v>363.85</v>
      </c>
      <c r="BM2225" s="72">
        <v>284.74</v>
      </c>
      <c r="BN2225" s="72">
        <v>648.59</v>
      </c>
      <c r="BO2225" s="95">
        <v>1877481</v>
      </c>
      <c r="BP2225" s="95">
        <v>1373608</v>
      </c>
      <c r="BQ2225" s="95">
        <v>430</v>
      </c>
      <c r="BR2225" s="95">
        <v>402</v>
      </c>
      <c r="BS2225" s="72">
        <v>289.98</v>
      </c>
      <c r="BT2225" s="72">
        <v>271.13</v>
      </c>
      <c r="BU2225" s="72">
        <v>561.11</v>
      </c>
      <c r="BV2225" s="95">
        <v>1579813</v>
      </c>
      <c r="BW2225" s="95">
        <v>1392529</v>
      </c>
      <c r="BX2225" s="95">
        <v>454</v>
      </c>
      <c r="BY2225" s="95">
        <v>428</v>
      </c>
      <c r="BZ2225" s="95">
        <v>419</v>
      </c>
      <c r="CA2225" s="95">
        <v>413</v>
      </c>
      <c r="CB2225" s="95">
        <v>416</v>
      </c>
      <c r="CC2225" s="95">
        <v>417</v>
      </c>
      <c r="CD2225" s="95">
        <v>441</v>
      </c>
      <c r="CE2225" s="72">
        <v>650.75523149000003</v>
      </c>
      <c r="CF2225" s="72">
        <v>676.59346364999999</v>
      </c>
      <c r="CG2225" s="72">
        <v>712.40329333</v>
      </c>
      <c r="CH2225" s="72">
        <v>716.50152150999998</v>
      </c>
      <c r="CI2225" s="72">
        <v>731.52548966999996</v>
      </c>
      <c r="CJ2225" s="96">
        <v>0.66641031679999996</v>
      </c>
      <c r="CK2225" s="96">
        <v>0.64580878100000005</v>
      </c>
      <c r="CL2225" s="96">
        <v>0.6475685954</v>
      </c>
      <c r="CM2225" s="96">
        <v>0.90521789630000005</v>
      </c>
      <c r="CN2225" s="96">
        <v>0.76704094109999998</v>
      </c>
      <c r="CO2225" s="96">
        <v>0.78929217770000004</v>
      </c>
      <c r="CP2225" s="96">
        <v>0.9203300459</v>
      </c>
      <c r="CQ2225" s="96">
        <v>0.99584056389999998</v>
      </c>
      <c r="CR2225" s="96">
        <v>0.92417395700000005</v>
      </c>
      <c r="CS2225" s="95">
        <v>393</v>
      </c>
      <c r="CT2225" s="95">
        <v>368</v>
      </c>
      <c r="CU2225" s="95">
        <v>364</v>
      </c>
      <c r="CV2225" s="95">
        <v>363</v>
      </c>
      <c r="CW2225" s="95">
        <v>386</v>
      </c>
      <c r="CX2225" s="96">
        <v>0.77951502500000003</v>
      </c>
      <c r="CY2225" s="96">
        <v>0.77859429199999997</v>
      </c>
      <c r="CZ2225" s="96">
        <v>0.77811744199999999</v>
      </c>
      <c r="DA2225" s="96">
        <v>0.81237952599999996</v>
      </c>
      <c r="DB2225" s="96">
        <v>0.79827181300000005</v>
      </c>
      <c r="DC2225">
        <v>2013</v>
      </c>
      <c r="DD2225" s="6">
        <v>409</v>
      </c>
      <c r="DE2225" s="96">
        <v>3.7805253E-3</v>
      </c>
      <c r="DF2225" s="72">
        <v>707.07</v>
      </c>
      <c r="DG2225" s="96">
        <v>1</v>
      </c>
      <c r="DH2225" s="72">
        <v>707.07</v>
      </c>
      <c r="DI2225" s="72">
        <v>681.29687023999998</v>
      </c>
      <c r="DJ2225" s="96">
        <v>0.63953107819999999</v>
      </c>
      <c r="DK2225" s="72">
        <v>697.77958770999999</v>
      </c>
      <c r="DL2225" s="96">
        <v>1.0051319487000001</v>
      </c>
      <c r="DM2225" s="72">
        <v>701.36055673999999</v>
      </c>
      <c r="DN2225" s="96">
        <v>1</v>
      </c>
      <c r="DO2225" s="96">
        <v>1.273E-2</v>
      </c>
      <c r="DP2225" s="72">
        <v>8.93</v>
      </c>
      <c r="DQ2225" s="72">
        <v>692.43</v>
      </c>
      <c r="DR2225" t="s">
        <v>1380</v>
      </c>
      <c r="DT2225" t="s">
        <v>1022</v>
      </c>
    </row>
    <row r="2226" spans="1:124" x14ac:dyDescent="0.3">
      <c r="A2226" t="s">
        <v>124</v>
      </c>
      <c r="B2226">
        <v>38110</v>
      </c>
      <c r="C2226" s="95">
        <v>1124</v>
      </c>
      <c r="D2226" s="95">
        <v>4028402</v>
      </c>
      <c r="E2226" s="95">
        <v>1079</v>
      </c>
      <c r="F2226" s="95">
        <v>3535214</v>
      </c>
      <c r="G2226" s="95">
        <v>128</v>
      </c>
      <c r="H2226" s="95">
        <v>231395</v>
      </c>
      <c r="I2226" s="95">
        <v>108</v>
      </c>
      <c r="J2226" s="95">
        <v>379260</v>
      </c>
      <c r="K2226" s="95">
        <v>1070</v>
      </c>
      <c r="L2226" s="95">
        <v>2678871</v>
      </c>
      <c r="M2226" s="95">
        <v>1026</v>
      </c>
      <c r="N2226" s="95">
        <v>3171556</v>
      </c>
      <c r="O2226" s="95">
        <v>135</v>
      </c>
      <c r="P2226" s="95">
        <v>175924</v>
      </c>
      <c r="Q2226" s="95">
        <v>112</v>
      </c>
      <c r="R2226" s="95">
        <v>261730</v>
      </c>
      <c r="S2226" s="95">
        <v>1062</v>
      </c>
      <c r="T2226" s="95">
        <v>2984625</v>
      </c>
      <c r="U2226" s="95">
        <v>1010</v>
      </c>
      <c r="V2226" s="95">
        <v>3052115</v>
      </c>
      <c r="W2226" s="95">
        <v>140</v>
      </c>
      <c r="X2226" s="95">
        <v>354419</v>
      </c>
      <c r="Y2226" s="95">
        <v>118</v>
      </c>
      <c r="Z2226" s="95">
        <v>336125</v>
      </c>
      <c r="AA2226" s="95">
        <v>1120</v>
      </c>
      <c r="AB2226" s="95">
        <v>3765185</v>
      </c>
      <c r="AC2226" s="95">
        <v>1056</v>
      </c>
      <c r="AD2226" s="95">
        <v>3605202</v>
      </c>
      <c r="AE2226" s="95">
        <v>141</v>
      </c>
      <c r="AF2226" s="95">
        <v>421250</v>
      </c>
      <c r="AG2226" s="95">
        <v>122</v>
      </c>
      <c r="AH2226" s="95">
        <v>525458</v>
      </c>
      <c r="AI2226" s="95">
        <v>1210</v>
      </c>
      <c r="AJ2226" s="95">
        <v>3140933</v>
      </c>
      <c r="AK2226" s="95">
        <v>1136</v>
      </c>
      <c r="AL2226" s="95">
        <v>3983036.01</v>
      </c>
      <c r="AM2226" s="95">
        <v>149</v>
      </c>
      <c r="AN2226" s="95">
        <v>362334</v>
      </c>
      <c r="AO2226" s="95">
        <v>132</v>
      </c>
      <c r="AP2226" s="95">
        <v>504596</v>
      </c>
      <c r="AQ2226" s="72">
        <v>283.52999999999997</v>
      </c>
      <c r="AR2226" s="72">
        <v>274.82</v>
      </c>
      <c r="AS2226" s="72">
        <v>558.35</v>
      </c>
      <c r="AT2226" s="95">
        <v>4259797</v>
      </c>
      <c r="AU2226" s="95">
        <v>3914474</v>
      </c>
      <c r="AV2226" s="95">
        <v>1252</v>
      </c>
      <c r="AW2226" s="95">
        <v>1187</v>
      </c>
      <c r="AX2226" s="72">
        <v>197.43</v>
      </c>
      <c r="AY2226" s="72">
        <v>251.41</v>
      </c>
      <c r="AZ2226" s="72">
        <v>448.84</v>
      </c>
      <c r="BA2226" s="95">
        <v>2854795</v>
      </c>
      <c r="BB2226" s="95">
        <v>3433286</v>
      </c>
      <c r="BC2226" s="95">
        <v>1205</v>
      </c>
      <c r="BD2226" s="95">
        <v>1138</v>
      </c>
      <c r="BE2226" s="72">
        <v>231.49</v>
      </c>
      <c r="BF2226" s="72">
        <v>250.31</v>
      </c>
      <c r="BG2226" s="72">
        <v>481.8</v>
      </c>
      <c r="BH2226" s="95">
        <v>3339044</v>
      </c>
      <c r="BI2226" s="95">
        <v>3388240</v>
      </c>
      <c r="BJ2226" s="95">
        <v>1202</v>
      </c>
      <c r="BK2226" s="95">
        <v>1128</v>
      </c>
      <c r="BL2226" s="72">
        <v>276.66000000000003</v>
      </c>
      <c r="BM2226" s="72">
        <v>292.20999999999998</v>
      </c>
      <c r="BN2226" s="72">
        <v>568.87</v>
      </c>
      <c r="BO2226" s="95">
        <v>4186435</v>
      </c>
      <c r="BP2226" s="95">
        <v>4130660</v>
      </c>
      <c r="BQ2226" s="95">
        <v>1261</v>
      </c>
      <c r="BR2226" s="95">
        <v>1178</v>
      </c>
      <c r="BS2226" s="72">
        <v>214.82</v>
      </c>
      <c r="BT2226" s="72">
        <v>294.93</v>
      </c>
      <c r="BU2226" s="72">
        <v>509.75</v>
      </c>
      <c r="BV2226" s="95">
        <v>3503267</v>
      </c>
      <c r="BW2226" s="95">
        <v>4487632.01</v>
      </c>
      <c r="BX2226" s="95">
        <v>1359</v>
      </c>
      <c r="BY2226" s="95">
        <v>1268</v>
      </c>
      <c r="BZ2226" s="95">
        <v>1221</v>
      </c>
      <c r="CA2226" s="95">
        <v>1173</v>
      </c>
      <c r="CB2226" s="95">
        <v>1166</v>
      </c>
      <c r="CC2226" s="95">
        <v>1222</v>
      </c>
      <c r="CD2226" s="95">
        <v>1314</v>
      </c>
      <c r="CE2226" s="72">
        <v>650.75523149000003</v>
      </c>
      <c r="CF2226" s="72">
        <v>676.59346364999999</v>
      </c>
      <c r="CG2226" s="72">
        <v>712.40329333</v>
      </c>
      <c r="CH2226" s="72">
        <v>716.50152150999998</v>
      </c>
      <c r="CI2226" s="72">
        <v>731.52548966999996</v>
      </c>
      <c r="CJ2226" s="96">
        <v>0.85800309080000003</v>
      </c>
      <c r="CK2226" s="96">
        <v>0.66338211069999997</v>
      </c>
      <c r="CL2226" s="96">
        <v>0.6763023199</v>
      </c>
      <c r="CM2226" s="96">
        <v>0.79395504809999995</v>
      </c>
      <c r="CN2226" s="96">
        <v>0.69683149420000001</v>
      </c>
      <c r="CO2226" s="96">
        <v>0.74662046059999998</v>
      </c>
      <c r="CP2226" s="96">
        <v>0.9880452676</v>
      </c>
      <c r="CQ2226" s="96">
        <v>0.99584056389999998</v>
      </c>
      <c r="CR2226" s="96">
        <v>0.99217200260000005</v>
      </c>
      <c r="CS2226" s="95">
        <v>1114</v>
      </c>
      <c r="CT2226" s="95">
        <v>1109</v>
      </c>
      <c r="CU2226" s="95">
        <v>1111</v>
      </c>
      <c r="CV2226" s="95">
        <v>1171</v>
      </c>
      <c r="CW2226" s="95">
        <v>1276</v>
      </c>
      <c r="CX2226" s="96">
        <v>0.74567838600000003</v>
      </c>
      <c r="CY2226" s="96">
        <v>0.77076112799999996</v>
      </c>
      <c r="CZ2226" s="96">
        <v>0.74316997399999996</v>
      </c>
      <c r="DA2226" s="96">
        <v>0.73158329700000002</v>
      </c>
      <c r="DB2226" s="96">
        <v>0.74326582100000005</v>
      </c>
      <c r="DC2226">
        <v>2013</v>
      </c>
      <c r="DD2226" s="6">
        <v>1179.8</v>
      </c>
      <c r="DE2226" s="96">
        <v>9.4397960000000005E-4</v>
      </c>
      <c r="DF2226" s="72">
        <v>761.26</v>
      </c>
      <c r="DG2226" s="96">
        <v>1</v>
      </c>
      <c r="DH2226" s="72">
        <v>761.26</v>
      </c>
      <c r="DI2226" s="72">
        <v>681.29687023999998</v>
      </c>
      <c r="DJ2226" s="96">
        <v>1</v>
      </c>
      <c r="DK2226" s="72">
        <v>761.26</v>
      </c>
      <c r="DL2226" s="96">
        <v>1</v>
      </c>
      <c r="DM2226" s="72">
        <v>761.26</v>
      </c>
      <c r="DN2226" s="96">
        <v>1</v>
      </c>
      <c r="DO2226" s="96">
        <v>2.284E-3</v>
      </c>
      <c r="DP2226" s="72">
        <v>1.74</v>
      </c>
      <c r="DQ2226" s="72">
        <v>759.52</v>
      </c>
      <c r="DR2226" t="s">
        <v>124</v>
      </c>
      <c r="DT2226" t="s">
        <v>1022</v>
      </c>
    </row>
    <row r="2227" spans="1:124" x14ac:dyDescent="0.3">
      <c r="A2227" t="s">
        <v>1381</v>
      </c>
      <c r="B2227">
        <v>38120</v>
      </c>
      <c r="C2227" s="95">
        <v>1173</v>
      </c>
      <c r="D2227" s="95">
        <v>4774803</v>
      </c>
      <c r="E2227" s="95">
        <v>1123</v>
      </c>
      <c r="F2227" s="95">
        <v>3623689</v>
      </c>
      <c r="G2227" s="95">
        <v>187</v>
      </c>
      <c r="H2227" s="95">
        <v>618008</v>
      </c>
      <c r="I2227" s="95">
        <v>164</v>
      </c>
      <c r="J2227" s="95">
        <v>399244</v>
      </c>
      <c r="K2227" s="95">
        <v>1167</v>
      </c>
      <c r="L2227" s="95">
        <v>4110951</v>
      </c>
      <c r="M2227" s="95">
        <v>1107</v>
      </c>
      <c r="N2227" s="95">
        <v>3718889</v>
      </c>
      <c r="O2227" s="95">
        <v>199</v>
      </c>
      <c r="P2227" s="95">
        <v>359954</v>
      </c>
      <c r="Q2227" s="95">
        <v>174</v>
      </c>
      <c r="R2227" s="95">
        <v>527133</v>
      </c>
      <c r="S2227" s="95">
        <v>1196</v>
      </c>
      <c r="T2227" s="95">
        <v>5997351</v>
      </c>
      <c r="U2227" s="95">
        <v>1129</v>
      </c>
      <c r="V2227" s="95">
        <v>4447345</v>
      </c>
      <c r="W2227" s="95">
        <v>209</v>
      </c>
      <c r="X2227" s="95">
        <v>350728</v>
      </c>
      <c r="Y2227" s="95">
        <v>184</v>
      </c>
      <c r="Z2227" s="95">
        <v>701087</v>
      </c>
      <c r="AA2227" s="95">
        <v>1187</v>
      </c>
      <c r="AB2227" s="95">
        <v>7015271</v>
      </c>
      <c r="AC2227" s="95">
        <v>1115</v>
      </c>
      <c r="AD2227" s="95">
        <v>4508074</v>
      </c>
      <c r="AE2227" s="95">
        <v>206</v>
      </c>
      <c r="AF2227" s="95">
        <v>494671</v>
      </c>
      <c r="AG2227" s="95">
        <v>181</v>
      </c>
      <c r="AH2227" s="95">
        <v>670972</v>
      </c>
      <c r="AI2227" s="95">
        <v>1207</v>
      </c>
      <c r="AJ2227" s="95">
        <v>4661061</v>
      </c>
      <c r="AK2227" s="95">
        <v>1131</v>
      </c>
      <c r="AL2227" s="95">
        <v>4614580.09</v>
      </c>
      <c r="AM2227" s="95">
        <v>210</v>
      </c>
      <c r="AN2227" s="95">
        <v>1175885</v>
      </c>
      <c r="AO2227" s="95">
        <v>183</v>
      </c>
      <c r="AP2227" s="95">
        <v>1112744</v>
      </c>
      <c r="AQ2227" s="72">
        <v>330.44</v>
      </c>
      <c r="AR2227" s="72">
        <v>260.49</v>
      </c>
      <c r="AS2227" s="72">
        <v>590.92999999999995</v>
      </c>
      <c r="AT2227" s="95">
        <v>5392811</v>
      </c>
      <c r="AU2227" s="95">
        <v>4022933</v>
      </c>
      <c r="AV2227" s="95">
        <v>1360</v>
      </c>
      <c r="AW2227" s="95">
        <v>1287</v>
      </c>
      <c r="AX2227" s="72">
        <v>272.75</v>
      </c>
      <c r="AY2227" s="72">
        <v>276.22000000000003</v>
      </c>
      <c r="AZ2227" s="72">
        <v>548.97</v>
      </c>
      <c r="BA2227" s="95">
        <v>4470905</v>
      </c>
      <c r="BB2227" s="95">
        <v>4246022</v>
      </c>
      <c r="BC2227" s="95">
        <v>1366</v>
      </c>
      <c r="BD2227" s="95">
        <v>1281</v>
      </c>
      <c r="BE2227" s="72">
        <v>376.52</v>
      </c>
      <c r="BF2227" s="72">
        <v>326.76</v>
      </c>
      <c r="BG2227" s="72">
        <v>703.28</v>
      </c>
      <c r="BH2227" s="95">
        <v>6348079</v>
      </c>
      <c r="BI2227" s="95">
        <v>5148432</v>
      </c>
      <c r="BJ2227" s="95">
        <v>1405</v>
      </c>
      <c r="BK2227" s="95">
        <v>1313</v>
      </c>
      <c r="BL2227" s="72">
        <v>449.27</v>
      </c>
      <c r="BM2227" s="72">
        <v>333.01</v>
      </c>
      <c r="BN2227" s="72">
        <v>782.28</v>
      </c>
      <c r="BO2227" s="95">
        <v>7509942</v>
      </c>
      <c r="BP2227" s="95">
        <v>5179046</v>
      </c>
      <c r="BQ2227" s="95">
        <v>1393</v>
      </c>
      <c r="BR2227" s="95">
        <v>1296</v>
      </c>
      <c r="BS2227" s="72">
        <v>343.27</v>
      </c>
      <c r="BT2227" s="72">
        <v>363.22</v>
      </c>
      <c r="BU2227" s="72">
        <v>706.49</v>
      </c>
      <c r="BV2227" s="95">
        <v>5836946</v>
      </c>
      <c r="BW2227" s="95">
        <v>5727324.0899999999</v>
      </c>
      <c r="BX2227" s="95">
        <v>1417</v>
      </c>
      <c r="BY2227" s="95">
        <v>1314</v>
      </c>
      <c r="BZ2227" s="95">
        <v>1325</v>
      </c>
      <c r="CA2227" s="95">
        <v>1325</v>
      </c>
      <c r="CB2227" s="95">
        <v>1361</v>
      </c>
      <c r="CC2227" s="95">
        <v>1347</v>
      </c>
      <c r="CD2227" s="95">
        <v>1367</v>
      </c>
      <c r="CE2227" s="72">
        <v>650.75523149000003</v>
      </c>
      <c r="CF2227" s="72">
        <v>676.59346364999999</v>
      </c>
      <c r="CG2227" s="72">
        <v>712.40329333</v>
      </c>
      <c r="CH2227" s="72">
        <v>716.50152150999998</v>
      </c>
      <c r="CI2227" s="72">
        <v>731.52548966999996</v>
      </c>
      <c r="CJ2227" s="96">
        <v>0.90806799760000001</v>
      </c>
      <c r="CK2227" s="96">
        <v>0.81137349010000004</v>
      </c>
      <c r="CL2227" s="96">
        <v>0.98719363959999995</v>
      </c>
      <c r="CM2227" s="96">
        <v>1.0918050786</v>
      </c>
      <c r="CN2227" s="96">
        <v>0.96577632629999999</v>
      </c>
      <c r="CO2227" s="96">
        <v>0.88936507809999998</v>
      </c>
      <c r="CP2227" s="96">
        <v>1.0713747705000001</v>
      </c>
      <c r="CQ2227" s="96">
        <v>0.99584056389999998</v>
      </c>
      <c r="CR2227" s="96">
        <v>1.0758495449000001</v>
      </c>
      <c r="CS2227" s="95">
        <v>1278</v>
      </c>
      <c r="CT2227" s="95">
        <v>1284</v>
      </c>
      <c r="CU2227" s="95">
        <v>1324</v>
      </c>
      <c r="CV2227" s="95">
        <v>1308</v>
      </c>
      <c r="CW2227" s="95">
        <v>1347</v>
      </c>
      <c r="CX2227" s="96">
        <v>0.91523696499999996</v>
      </c>
      <c r="CY2227" s="96">
        <v>0.882331639</v>
      </c>
      <c r="CZ2227" s="96">
        <v>0.88691552600000001</v>
      </c>
      <c r="DA2227" s="96">
        <v>0.88286530399999996</v>
      </c>
      <c r="DB2227" s="96">
        <v>0.88024226900000002</v>
      </c>
      <c r="DC2227">
        <v>2013</v>
      </c>
      <c r="DD2227" s="6">
        <v>1298.2</v>
      </c>
      <c r="DE2227" s="96">
        <v>6.5373799999999995E-4</v>
      </c>
      <c r="DF2227" s="72">
        <v>825.7</v>
      </c>
      <c r="DG2227" s="96">
        <v>1</v>
      </c>
      <c r="DH2227" s="72">
        <v>825.7</v>
      </c>
      <c r="DI2227" s="72">
        <v>681.29687023999998</v>
      </c>
      <c r="DJ2227" s="96">
        <v>1</v>
      </c>
      <c r="DK2227" s="72">
        <v>825.7</v>
      </c>
      <c r="DL2227" s="96">
        <v>1</v>
      </c>
      <c r="DM2227" s="72">
        <v>825.7</v>
      </c>
      <c r="DN2227" s="96">
        <v>1</v>
      </c>
      <c r="DO2227" s="96">
        <v>2.5179999999999998E-3</v>
      </c>
      <c r="DP2227" s="72">
        <v>2.08</v>
      </c>
      <c r="DQ2227" s="72">
        <v>823.62</v>
      </c>
      <c r="DR2227" t="s">
        <v>1381</v>
      </c>
      <c r="DT2227" t="s">
        <v>1022</v>
      </c>
    </row>
    <row r="2228" spans="1:124" x14ac:dyDescent="0.3">
      <c r="A2228" t="s">
        <v>1382</v>
      </c>
      <c r="B2228">
        <v>38130</v>
      </c>
      <c r="C2228" s="95">
        <v>2058</v>
      </c>
      <c r="D2228" s="95">
        <v>7684032</v>
      </c>
      <c r="E2228" s="95">
        <v>1972</v>
      </c>
      <c r="F2228" s="95">
        <v>5322717</v>
      </c>
      <c r="G2228" s="95">
        <v>252</v>
      </c>
      <c r="H2228" s="95">
        <v>563099</v>
      </c>
      <c r="I2228" s="95">
        <v>212</v>
      </c>
      <c r="J2228" s="95">
        <v>583958</v>
      </c>
      <c r="K2228" s="95">
        <v>1912</v>
      </c>
      <c r="L2228" s="95">
        <v>6530463</v>
      </c>
      <c r="M2228" s="95">
        <v>1823</v>
      </c>
      <c r="N2228" s="95">
        <v>5566406</v>
      </c>
      <c r="O2228" s="95">
        <v>244</v>
      </c>
      <c r="P2228" s="95">
        <v>878462</v>
      </c>
      <c r="Q2228" s="95">
        <v>202</v>
      </c>
      <c r="R2228" s="95">
        <v>653480</v>
      </c>
      <c r="S2228" s="95">
        <v>1844</v>
      </c>
      <c r="T2228" s="95">
        <v>7392586</v>
      </c>
      <c r="U2228" s="95">
        <v>1726</v>
      </c>
      <c r="V2228" s="95">
        <v>5582128</v>
      </c>
      <c r="W2228" s="95">
        <v>247</v>
      </c>
      <c r="X2228" s="95">
        <v>1029078</v>
      </c>
      <c r="Y2228" s="95">
        <v>208</v>
      </c>
      <c r="Z2228" s="95">
        <v>720731</v>
      </c>
      <c r="AA2228" s="95">
        <v>1807</v>
      </c>
      <c r="AB2228" s="95">
        <v>6718239</v>
      </c>
      <c r="AC2228" s="95">
        <v>1669</v>
      </c>
      <c r="AD2228" s="95">
        <v>5759673</v>
      </c>
      <c r="AE2228" s="95">
        <v>240</v>
      </c>
      <c r="AF2228" s="95">
        <v>571811</v>
      </c>
      <c r="AG2228" s="95">
        <v>204</v>
      </c>
      <c r="AH2228" s="95">
        <v>819880</v>
      </c>
      <c r="AI2228" s="95">
        <v>1970</v>
      </c>
      <c r="AJ2228" s="95">
        <v>5393406.6900000004</v>
      </c>
      <c r="AK2228" s="95">
        <v>1822</v>
      </c>
      <c r="AL2228" s="95">
        <v>6930213.1799999997</v>
      </c>
      <c r="AM2228" s="95">
        <v>251</v>
      </c>
      <c r="AN2228" s="95">
        <v>815329</v>
      </c>
      <c r="AO2228" s="95">
        <v>213</v>
      </c>
      <c r="AP2228" s="95">
        <v>988379</v>
      </c>
      <c r="AQ2228" s="72">
        <v>297.52</v>
      </c>
      <c r="AR2228" s="72">
        <v>225.38</v>
      </c>
      <c r="AS2228" s="72">
        <v>522.9</v>
      </c>
      <c r="AT2228" s="95">
        <v>8247131</v>
      </c>
      <c r="AU2228" s="95">
        <v>5906675</v>
      </c>
      <c r="AV2228" s="95">
        <v>2310</v>
      </c>
      <c r="AW2228" s="95">
        <v>2184</v>
      </c>
      <c r="AX2228" s="72">
        <v>286.37</v>
      </c>
      <c r="AY2228" s="72">
        <v>255.96</v>
      </c>
      <c r="AZ2228" s="72">
        <v>542.33000000000004</v>
      </c>
      <c r="BA2228" s="95">
        <v>7408925</v>
      </c>
      <c r="BB2228" s="95">
        <v>6219886</v>
      </c>
      <c r="BC2228" s="95">
        <v>2156</v>
      </c>
      <c r="BD2228" s="95">
        <v>2025</v>
      </c>
      <c r="BE2228" s="72">
        <v>335.63</v>
      </c>
      <c r="BF2228" s="72">
        <v>271.58</v>
      </c>
      <c r="BG2228" s="72">
        <v>607.21</v>
      </c>
      <c r="BH2228" s="95">
        <v>8421664</v>
      </c>
      <c r="BI2228" s="95">
        <v>6302859</v>
      </c>
      <c r="BJ2228" s="95">
        <v>2091</v>
      </c>
      <c r="BK2228" s="95">
        <v>1934</v>
      </c>
      <c r="BL2228" s="72">
        <v>296.77999999999997</v>
      </c>
      <c r="BM2228" s="72">
        <v>292.74</v>
      </c>
      <c r="BN2228" s="72">
        <v>589.52</v>
      </c>
      <c r="BO2228" s="95">
        <v>7290050</v>
      </c>
      <c r="BP2228" s="95">
        <v>6579553</v>
      </c>
      <c r="BQ2228" s="95">
        <v>2047</v>
      </c>
      <c r="BR2228" s="95">
        <v>1873</v>
      </c>
      <c r="BS2228" s="72">
        <v>232.96</v>
      </c>
      <c r="BT2228" s="72">
        <v>324.27</v>
      </c>
      <c r="BU2228" s="72">
        <v>557.23</v>
      </c>
      <c r="BV2228" s="95">
        <v>6208735.6900000004</v>
      </c>
      <c r="BW2228" s="95">
        <v>7918592.1799999997</v>
      </c>
      <c r="BX2228" s="95">
        <v>2221</v>
      </c>
      <c r="BY2228" s="95">
        <v>2035</v>
      </c>
      <c r="BZ2228" s="95">
        <v>2250</v>
      </c>
      <c r="CA2228" s="95">
        <v>2093</v>
      </c>
      <c r="CB2228" s="95">
        <v>2015</v>
      </c>
      <c r="CC2228" s="95">
        <v>1964</v>
      </c>
      <c r="CD2228" s="95">
        <v>2130</v>
      </c>
      <c r="CE2228" s="72">
        <v>650.75523149000003</v>
      </c>
      <c r="CF2228" s="72">
        <v>676.59346364999999</v>
      </c>
      <c r="CG2228" s="72">
        <v>712.40329333</v>
      </c>
      <c r="CH2228" s="72">
        <v>716.50152150999998</v>
      </c>
      <c r="CI2228" s="72">
        <v>731.52548966999996</v>
      </c>
      <c r="CJ2228" s="96">
        <v>0.80352792370000004</v>
      </c>
      <c r="CK2228" s="96">
        <v>0.80155962059999997</v>
      </c>
      <c r="CL2228" s="96">
        <v>0.8523402484</v>
      </c>
      <c r="CM2228" s="96">
        <v>0.82277564290000005</v>
      </c>
      <c r="CN2228" s="96">
        <v>0.76173695640000005</v>
      </c>
      <c r="CO2228" s="96">
        <v>0.8129679957</v>
      </c>
      <c r="CP2228" s="96">
        <v>0.99436642360000005</v>
      </c>
      <c r="CQ2228" s="96">
        <v>0.99584056389999998</v>
      </c>
      <c r="CR2228" s="96">
        <v>0.99851955989999996</v>
      </c>
      <c r="CS2228" s="95">
        <v>2110</v>
      </c>
      <c r="CT2228" s="95">
        <v>1976</v>
      </c>
      <c r="CU2228" s="95">
        <v>1904</v>
      </c>
      <c r="CV2228" s="95">
        <v>1854</v>
      </c>
      <c r="CW2228" s="95">
        <v>2023</v>
      </c>
      <c r="CX2228" s="96">
        <v>0.83009313200000001</v>
      </c>
      <c r="CY2228" s="96">
        <v>0.82045494100000005</v>
      </c>
      <c r="CZ2228" s="96">
        <v>0.80697152000000005</v>
      </c>
      <c r="DA2228" s="96">
        <v>0.80080077000000005</v>
      </c>
      <c r="DB2228" s="96">
        <v>0.80458790899999999</v>
      </c>
      <c r="DC2228">
        <v>2013</v>
      </c>
      <c r="DD2228" s="6">
        <v>2010.2</v>
      </c>
      <c r="DE2228" s="96">
        <v>4.0136688E-3</v>
      </c>
      <c r="DF2228" s="72">
        <v>763.78</v>
      </c>
      <c r="DG2228" s="96">
        <v>1</v>
      </c>
      <c r="DH2228" s="72">
        <v>763.78</v>
      </c>
      <c r="DI2228" s="72">
        <v>681.29687023999998</v>
      </c>
      <c r="DJ2228" s="96">
        <v>1</v>
      </c>
      <c r="DK2228" s="72">
        <v>763.78</v>
      </c>
      <c r="DL2228" s="96">
        <v>1</v>
      </c>
      <c r="DM2228" s="72">
        <v>763.78</v>
      </c>
      <c r="DN2228" s="96">
        <v>1</v>
      </c>
      <c r="DO2228" s="96">
        <v>1.1485E-2</v>
      </c>
      <c r="DP2228" s="72">
        <v>8.77</v>
      </c>
      <c r="DQ2228" s="72">
        <v>755.01</v>
      </c>
      <c r="DR2228" t="s">
        <v>1382</v>
      </c>
      <c r="DT2228" t="s">
        <v>1022</v>
      </c>
    </row>
    <row r="2229" spans="1:124" x14ac:dyDescent="0.3">
      <c r="A2229" t="s">
        <v>36</v>
      </c>
      <c r="B2229">
        <v>38140</v>
      </c>
      <c r="C2229" s="95">
        <v>21914</v>
      </c>
      <c r="D2229" s="95">
        <v>85908471</v>
      </c>
      <c r="E2229" s="95">
        <v>20871</v>
      </c>
      <c r="F2229" s="95">
        <v>69624106</v>
      </c>
      <c r="G2229" s="95">
        <v>4291</v>
      </c>
      <c r="H2229" s="95">
        <v>10856850</v>
      </c>
      <c r="I2229" s="95">
        <v>3774</v>
      </c>
      <c r="J2229" s="95">
        <v>12479709</v>
      </c>
      <c r="K2229" s="95">
        <v>22444</v>
      </c>
      <c r="L2229" s="95">
        <v>91393771</v>
      </c>
      <c r="M2229" s="95">
        <v>21263</v>
      </c>
      <c r="N2229" s="95">
        <v>72396930</v>
      </c>
      <c r="O2229" s="95">
        <v>4376</v>
      </c>
      <c r="P2229" s="95">
        <v>11447142</v>
      </c>
      <c r="Q2229" s="95">
        <v>3820</v>
      </c>
      <c r="R2229" s="95">
        <v>13005686</v>
      </c>
      <c r="S2229" s="95">
        <v>23261</v>
      </c>
      <c r="T2229" s="95">
        <v>75320778</v>
      </c>
      <c r="U2229" s="95">
        <v>21971</v>
      </c>
      <c r="V2229" s="95">
        <v>71186592</v>
      </c>
      <c r="W2229" s="95">
        <v>4403</v>
      </c>
      <c r="X2229" s="95">
        <v>11159096</v>
      </c>
      <c r="Y2229" s="95">
        <v>3830</v>
      </c>
      <c r="Z2229" s="95">
        <v>13230655</v>
      </c>
      <c r="AA2229" s="95">
        <v>23365</v>
      </c>
      <c r="AB2229" s="95">
        <v>67305710</v>
      </c>
      <c r="AC2229" s="95">
        <v>21946</v>
      </c>
      <c r="AD2229" s="95">
        <v>74166856</v>
      </c>
      <c r="AE2229" s="95">
        <v>4539</v>
      </c>
      <c r="AF2229" s="95">
        <v>12126513</v>
      </c>
      <c r="AG2229" s="95">
        <v>3943</v>
      </c>
      <c r="AH2229" s="95">
        <v>13723612</v>
      </c>
      <c r="AI2229" s="95">
        <v>23891</v>
      </c>
      <c r="AJ2229" s="95">
        <v>71995835.709999993</v>
      </c>
      <c r="AK2229" s="95">
        <v>22324</v>
      </c>
      <c r="AL2229" s="95">
        <v>77479393.280000001</v>
      </c>
      <c r="AM2229" s="95">
        <v>4764</v>
      </c>
      <c r="AN2229" s="95">
        <v>11980716</v>
      </c>
      <c r="AO2229" s="95">
        <v>4189</v>
      </c>
      <c r="AP2229" s="95">
        <v>14896713</v>
      </c>
      <c r="AQ2229" s="72">
        <v>307.72000000000003</v>
      </c>
      <c r="AR2229" s="72">
        <v>277.62</v>
      </c>
      <c r="AS2229" s="72">
        <v>585.34</v>
      </c>
      <c r="AT2229" s="95">
        <v>96765321</v>
      </c>
      <c r="AU2229" s="95">
        <v>82103815</v>
      </c>
      <c r="AV2229" s="95">
        <v>26205</v>
      </c>
      <c r="AW2229" s="95">
        <v>24645</v>
      </c>
      <c r="AX2229" s="72">
        <v>319.54000000000002</v>
      </c>
      <c r="AY2229" s="72">
        <v>283.73</v>
      </c>
      <c r="AZ2229" s="72">
        <v>603.27</v>
      </c>
      <c r="BA2229" s="95">
        <v>102840913</v>
      </c>
      <c r="BB2229" s="95">
        <v>85402616</v>
      </c>
      <c r="BC2229" s="95">
        <v>26820</v>
      </c>
      <c r="BD2229" s="95">
        <v>25083</v>
      </c>
      <c r="BE2229" s="72">
        <v>260.51</v>
      </c>
      <c r="BF2229" s="72">
        <v>272.64999999999998</v>
      </c>
      <c r="BG2229" s="72">
        <v>533.16</v>
      </c>
      <c r="BH2229" s="95">
        <v>86479874</v>
      </c>
      <c r="BI2229" s="95">
        <v>84417247</v>
      </c>
      <c r="BJ2229" s="95">
        <v>27664</v>
      </c>
      <c r="BK2229" s="95">
        <v>25801</v>
      </c>
      <c r="BL2229" s="72">
        <v>237.22</v>
      </c>
      <c r="BM2229" s="72">
        <v>282.91000000000003</v>
      </c>
      <c r="BN2229" s="72">
        <v>520.13</v>
      </c>
      <c r="BO2229" s="95">
        <v>79432223</v>
      </c>
      <c r="BP2229" s="95">
        <v>87890468</v>
      </c>
      <c r="BQ2229" s="95">
        <v>27904</v>
      </c>
      <c r="BR2229" s="95">
        <v>25889</v>
      </c>
      <c r="BS2229" s="72">
        <v>244.22</v>
      </c>
      <c r="BT2229" s="72">
        <v>290.35000000000002</v>
      </c>
      <c r="BU2229" s="72">
        <v>534.57000000000005</v>
      </c>
      <c r="BV2229" s="95">
        <v>83976551.709999993</v>
      </c>
      <c r="BW2229" s="95">
        <v>92376106.280000001</v>
      </c>
      <c r="BX2229" s="95">
        <v>28655</v>
      </c>
      <c r="BY2229" s="95">
        <v>26513</v>
      </c>
      <c r="BZ2229" s="95">
        <v>25462</v>
      </c>
      <c r="CA2229" s="95">
        <v>25982</v>
      </c>
      <c r="CB2229" s="95">
        <v>26766</v>
      </c>
      <c r="CC2229" s="95">
        <v>26947</v>
      </c>
      <c r="CD2229" s="95">
        <v>27607</v>
      </c>
      <c r="CE2229" s="72">
        <v>650.75523149000003</v>
      </c>
      <c r="CF2229" s="72">
        <v>676.59346364999999</v>
      </c>
      <c r="CG2229" s="72">
        <v>712.40329333</v>
      </c>
      <c r="CH2229" s="72">
        <v>716.50152150999998</v>
      </c>
      <c r="CI2229" s="72">
        <v>731.52548966999996</v>
      </c>
      <c r="CJ2229" s="96">
        <v>0.89947797829999998</v>
      </c>
      <c r="CK2229" s="96">
        <v>0.89162847769999998</v>
      </c>
      <c r="CL2229" s="96">
        <v>0.74839631569999998</v>
      </c>
      <c r="CM2229" s="96">
        <v>0.72593007050000002</v>
      </c>
      <c r="CN2229" s="96">
        <v>0.73076059209999999</v>
      </c>
      <c r="CO2229" s="96">
        <v>0.94730876220000004</v>
      </c>
      <c r="CP2229" s="96">
        <v>0.84369396630000004</v>
      </c>
      <c r="CQ2229" s="96">
        <v>0.99584056389999998</v>
      </c>
      <c r="CR2229" s="96">
        <v>0.84721779409999998</v>
      </c>
      <c r="CS2229" s="95">
        <v>24000</v>
      </c>
      <c r="CT2229" s="95">
        <v>24545</v>
      </c>
      <c r="CU2229" s="95">
        <v>25202</v>
      </c>
      <c r="CV2229" s="95">
        <v>25213</v>
      </c>
      <c r="CW2229" s="95">
        <v>25873</v>
      </c>
      <c r="CX2229" s="96">
        <v>0.95314432800000004</v>
      </c>
      <c r="CY2229" s="96">
        <v>0.94938214499999996</v>
      </c>
      <c r="CZ2229" s="96">
        <v>0.954684329</v>
      </c>
      <c r="DA2229" s="96">
        <v>0.94815280499999999</v>
      </c>
      <c r="DB2229" s="96">
        <v>0.93192188600000003</v>
      </c>
      <c r="DC2229">
        <v>2013</v>
      </c>
      <c r="DD2229" s="6">
        <v>25586.2</v>
      </c>
      <c r="DE2229" s="96">
        <v>9.111077E-4</v>
      </c>
      <c r="DF2229" s="72">
        <v>650.05999999999995</v>
      </c>
      <c r="DG2229" s="96">
        <v>1</v>
      </c>
      <c r="DH2229" s="72">
        <v>650.05999999999995</v>
      </c>
      <c r="DI2229" s="72">
        <v>650.05999999999995</v>
      </c>
      <c r="DJ2229" s="96">
        <v>1</v>
      </c>
      <c r="DK2229" s="72">
        <v>650.05999999999995</v>
      </c>
      <c r="DL2229" s="96">
        <v>1</v>
      </c>
      <c r="DM2229" s="72">
        <v>650.05999999999995</v>
      </c>
      <c r="DN2229" s="96">
        <v>1</v>
      </c>
      <c r="DO2229" s="96">
        <v>3.1649999999999998E-3</v>
      </c>
      <c r="DP2229" s="72">
        <v>2.06</v>
      </c>
      <c r="DQ2229" s="72">
        <v>648</v>
      </c>
      <c r="DR2229" t="s">
        <v>36</v>
      </c>
      <c r="DT2229" t="s">
        <v>1022</v>
      </c>
    </row>
    <row r="2230" spans="1:124" x14ac:dyDescent="0.3">
      <c r="A2230" t="s">
        <v>37</v>
      </c>
      <c r="B2230">
        <v>38150</v>
      </c>
      <c r="C2230" s="95">
        <v>1964</v>
      </c>
      <c r="D2230" s="95">
        <v>5114951</v>
      </c>
      <c r="E2230" s="95">
        <v>1847</v>
      </c>
      <c r="F2230" s="95">
        <v>5095157</v>
      </c>
      <c r="G2230" s="95">
        <v>305</v>
      </c>
      <c r="H2230" s="95">
        <v>391655</v>
      </c>
      <c r="I2230" s="95">
        <v>255</v>
      </c>
      <c r="J2230" s="95">
        <v>510055</v>
      </c>
      <c r="K2230" s="95">
        <v>1925</v>
      </c>
      <c r="L2230" s="95">
        <v>5940969</v>
      </c>
      <c r="M2230" s="95">
        <v>1801</v>
      </c>
      <c r="N2230" s="95">
        <v>5083950</v>
      </c>
      <c r="O2230" s="95">
        <v>315</v>
      </c>
      <c r="P2230" s="95">
        <v>908509</v>
      </c>
      <c r="Q2230" s="95">
        <v>260</v>
      </c>
      <c r="R2230" s="95">
        <v>626231</v>
      </c>
      <c r="S2230" s="95">
        <v>1937</v>
      </c>
      <c r="T2230" s="95">
        <v>5990118</v>
      </c>
      <c r="U2230" s="95">
        <v>1793</v>
      </c>
      <c r="V2230" s="95">
        <v>5620170</v>
      </c>
      <c r="W2230" s="95">
        <v>326</v>
      </c>
      <c r="X2230" s="95">
        <v>1125064</v>
      </c>
      <c r="Y2230" s="95">
        <v>273</v>
      </c>
      <c r="Z2230" s="95">
        <v>915306</v>
      </c>
      <c r="AA2230" s="95">
        <v>2011</v>
      </c>
      <c r="AB2230" s="95">
        <v>4936265</v>
      </c>
      <c r="AC2230" s="95">
        <v>1837</v>
      </c>
      <c r="AD2230" s="95">
        <v>6238554</v>
      </c>
      <c r="AE2230" s="95">
        <v>360</v>
      </c>
      <c r="AF2230" s="95">
        <v>1280565</v>
      </c>
      <c r="AG2230" s="95">
        <v>300</v>
      </c>
      <c r="AH2230" s="95">
        <v>1131195</v>
      </c>
      <c r="AI2230" s="95">
        <v>2216</v>
      </c>
      <c r="AJ2230" s="95">
        <v>6135959</v>
      </c>
      <c r="AK2230" s="95">
        <v>2013</v>
      </c>
      <c r="AL2230" s="95">
        <v>6850122</v>
      </c>
      <c r="AM2230" s="95">
        <v>397</v>
      </c>
      <c r="AN2230" s="95">
        <v>1396998</v>
      </c>
      <c r="AO2230" s="95">
        <v>324</v>
      </c>
      <c r="AP2230" s="95">
        <v>1183153.3400000001</v>
      </c>
      <c r="AQ2230" s="72">
        <v>202.24</v>
      </c>
      <c r="AR2230" s="72">
        <v>222.22</v>
      </c>
      <c r="AS2230" s="72">
        <v>424.46</v>
      </c>
      <c r="AT2230" s="95">
        <v>5506606</v>
      </c>
      <c r="AU2230" s="95">
        <v>5605212</v>
      </c>
      <c r="AV2230" s="95">
        <v>2269</v>
      </c>
      <c r="AW2230" s="95">
        <v>2102</v>
      </c>
      <c r="AX2230" s="72">
        <v>254.82</v>
      </c>
      <c r="AY2230" s="72">
        <v>230.88</v>
      </c>
      <c r="AZ2230" s="72">
        <v>485.7</v>
      </c>
      <c r="BA2230" s="95">
        <v>6849478</v>
      </c>
      <c r="BB2230" s="95">
        <v>5710181</v>
      </c>
      <c r="BC2230" s="95">
        <v>2240</v>
      </c>
      <c r="BD2230" s="95">
        <v>2061</v>
      </c>
      <c r="BE2230" s="72">
        <v>262.01</v>
      </c>
      <c r="BF2230" s="72">
        <v>263.61</v>
      </c>
      <c r="BG2230" s="72">
        <v>525.62</v>
      </c>
      <c r="BH2230" s="95">
        <v>7115182</v>
      </c>
      <c r="BI2230" s="95">
        <v>6535476</v>
      </c>
      <c r="BJ2230" s="95">
        <v>2263</v>
      </c>
      <c r="BK2230" s="95">
        <v>2066</v>
      </c>
      <c r="BL2230" s="72">
        <v>218.5</v>
      </c>
      <c r="BM2230" s="72">
        <v>287.39</v>
      </c>
      <c r="BN2230" s="72">
        <v>505.89</v>
      </c>
      <c r="BO2230" s="95">
        <v>6216830</v>
      </c>
      <c r="BP2230" s="95">
        <v>7369749</v>
      </c>
      <c r="BQ2230" s="95">
        <v>2371</v>
      </c>
      <c r="BR2230" s="95">
        <v>2137</v>
      </c>
      <c r="BS2230" s="72">
        <v>240.24</v>
      </c>
      <c r="BT2230" s="72">
        <v>286.45</v>
      </c>
      <c r="BU2230" s="72">
        <v>526.69000000000005</v>
      </c>
      <c r="BV2230" s="95">
        <v>7532957</v>
      </c>
      <c r="BW2230" s="95">
        <v>8033275.3399999999</v>
      </c>
      <c r="BX2230" s="95">
        <v>2613</v>
      </c>
      <c r="BY2230" s="95">
        <v>2337</v>
      </c>
      <c r="BZ2230" s="95">
        <v>2189</v>
      </c>
      <c r="CA2230" s="95">
        <v>2154</v>
      </c>
      <c r="CB2230" s="95">
        <v>2168</v>
      </c>
      <c r="CC2230" s="95">
        <v>2260</v>
      </c>
      <c r="CD2230" s="95">
        <v>2478</v>
      </c>
      <c r="CE2230" s="72">
        <v>650.75523149000003</v>
      </c>
      <c r="CF2230" s="72">
        <v>676.59346364999999</v>
      </c>
      <c r="CG2230" s="72">
        <v>712.40329333</v>
      </c>
      <c r="CH2230" s="72">
        <v>716.50152150999998</v>
      </c>
      <c r="CI2230" s="72">
        <v>731.52548966999996</v>
      </c>
      <c r="CJ2230" s="96">
        <v>0.65225753009999998</v>
      </c>
      <c r="CK2230" s="96">
        <v>0.71786091070000002</v>
      </c>
      <c r="CL2230" s="96">
        <v>0.73781242300000005</v>
      </c>
      <c r="CM2230" s="96">
        <v>0.70605572329999999</v>
      </c>
      <c r="CN2230" s="96">
        <v>0.71998858200000004</v>
      </c>
      <c r="CO2230" s="96">
        <v>0.7973619019</v>
      </c>
      <c r="CP2230" s="96">
        <v>0.88641686060000002</v>
      </c>
      <c r="CQ2230" s="96">
        <v>0.99584056389999998</v>
      </c>
      <c r="CR2230" s="96">
        <v>0.8901191276</v>
      </c>
      <c r="CS2230" s="95">
        <v>2028</v>
      </c>
      <c r="CT2230" s="95">
        <v>2023</v>
      </c>
      <c r="CU2230" s="95">
        <v>2074</v>
      </c>
      <c r="CV2230" s="95">
        <v>2134</v>
      </c>
      <c r="CW2230" s="95">
        <v>2337</v>
      </c>
      <c r="CX2230" s="96">
        <v>0.84921525499999995</v>
      </c>
      <c r="CY2230" s="96">
        <v>0.80377873499999997</v>
      </c>
      <c r="CZ2230" s="96">
        <v>0.78517019700000001</v>
      </c>
      <c r="DA2230" s="96">
        <v>0.76518112000000005</v>
      </c>
      <c r="DB2230" s="96">
        <v>0.78701510299999999</v>
      </c>
      <c r="DC2230">
        <v>2013</v>
      </c>
      <c r="DD2230" s="6">
        <v>2140.6</v>
      </c>
      <c r="DE2230" s="96">
        <v>9.1314100000000002E-4</v>
      </c>
      <c r="DF2230" s="72">
        <v>682.98</v>
      </c>
      <c r="DG2230" s="96">
        <v>1</v>
      </c>
      <c r="DH2230" s="72">
        <v>682.98</v>
      </c>
      <c r="DI2230" s="72">
        <v>681.29687023999998</v>
      </c>
      <c r="DJ2230" s="96">
        <v>1</v>
      </c>
      <c r="DK2230" s="72">
        <v>682.98</v>
      </c>
      <c r="DL2230" s="96">
        <v>1</v>
      </c>
      <c r="DM2230" s="72">
        <v>682.98</v>
      </c>
      <c r="DN2230" s="96">
        <v>1</v>
      </c>
      <c r="DO2230" s="96">
        <v>2.947E-3</v>
      </c>
      <c r="DP2230" s="72">
        <v>2.0099999999999998</v>
      </c>
      <c r="DQ2230" s="72">
        <v>680.97</v>
      </c>
      <c r="DR2230" t="s">
        <v>37</v>
      </c>
      <c r="DT2230" t="s">
        <v>1022</v>
      </c>
    </row>
    <row r="2231" spans="1:124" x14ac:dyDescent="0.3">
      <c r="A2231" t="s">
        <v>1383</v>
      </c>
      <c r="B2231">
        <v>38160</v>
      </c>
      <c r="C2231" s="95">
        <v>10796</v>
      </c>
      <c r="D2231" s="95">
        <v>38696203</v>
      </c>
      <c r="E2231" s="95">
        <v>10365</v>
      </c>
      <c r="F2231" s="95">
        <v>29720542</v>
      </c>
      <c r="G2231" s="95">
        <v>2003</v>
      </c>
      <c r="H2231" s="95">
        <v>4710472</v>
      </c>
      <c r="I2231" s="95">
        <v>1763</v>
      </c>
      <c r="J2231" s="95">
        <v>5154422</v>
      </c>
      <c r="K2231" s="95">
        <v>10799</v>
      </c>
      <c r="L2231" s="95">
        <v>38276512</v>
      </c>
      <c r="M2231" s="95">
        <v>10310</v>
      </c>
      <c r="N2231" s="95">
        <v>31009150</v>
      </c>
      <c r="O2231" s="95">
        <v>1980</v>
      </c>
      <c r="P2231" s="95">
        <v>4440320</v>
      </c>
      <c r="Q2231" s="95">
        <v>1752</v>
      </c>
      <c r="R2231" s="95">
        <v>5457192</v>
      </c>
      <c r="S2231" s="95">
        <v>11036</v>
      </c>
      <c r="T2231" s="95">
        <v>32774290</v>
      </c>
      <c r="U2231" s="95">
        <v>10462</v>
      </c>
      <c r="V2231" s="95">
        <v>29865515</v>
      </c>
      <c r="W2231" s="95">
        <v>2004</v>
      </c>
      <c r="X2231" s="95">
        <v>4653475</v>
      </c>
      <c r="Y2231" s="95">
        <v>1765</v>
      </c>
      <c r="Z2231" s="95">
        <v>5259877</v>
      </c>
      <c r="AA2231" s="95">
        <v>10925</v>
      </c>
      <c r="AB2231" s="95">
        <v>28003147</v>
      </c>
      <c r="AC2231" s="95">
        <v>10306</v>
      </c>
      <c r="AD2231" s="95">
        <v>31326722</v>
      </c>
      <c r="AE2231" s="95">
        <v>2020</v>
      </c>
      <c r="AF2231" s="95">
        <v>4018087</v>
      </c>
      <c r="AG2231" s="95">
        <v>1767</v>
      </c>
      <c r="AH2231" s="95">
        <v>6464928</v>
      </c>
      <c r="AI2231" s="95">
        <v>11096</v>
      </c>
      <c r="AJ2231" s="95">
        <v>29912389.280000001</v>
      </c>
      <c r="AK2231" s="95">
        <v>10408</v>
      </c>
      <c r="AL2231" s="95">
        <v>32888741.649999999</v>
      </c>
      <c r="AM2231" s="95">
        <v>2091</v>
      </c>
      <c r="AN2231" s="95">
        <v>4946854</v>
      </c>
      <c r="AO2231" s="95">
        <v>1834</v>
      </c>
      <c r="AP2231" s="95">
        <v>6913364</v>
      </c>
      <c r="AQ2231" s="72">
        <v>282.62</v>
      </c>
      <c r="AR2231" s="72">
        <v>239.63</v>
      </c>
      <c r="AS2231" s="72">
        <v>522.25</v>
      </c>
      <c r="AT2231" s="95">
        <v>43406675</v>
      </c>
      <c r="AU2231" s="95">
        <v>34874964</v>
      </c>
      <c r="AV2231" s="95">
        <v>12799</v>
      </c>
      <c r="AW2231" s="95">
        <v>12128</v>
      </c>
      <c r="AX2231" s="72">
        <v>278.56</v>
      </c>
      <c r="AY2231" s="72">
        <v>251.94</v>
      </c>
      <c r="AZ2231" s="72">
        <v>530.5</v>
      </c>
      <c r="BA2231" s="95">
        <v>42716832</v>
      </c>
      <c r="BB2231" s="95">
        <v>36466342</v>
      </c>
      <c r="BC2231" s="95">
        <v>12779</v>
      </c>
      <c r="BD2231" s="95">
        <v>12062</v>
      </c>
      <c r="BE2231" s="72">
        <v>239.19</v>
      </c>
      <c r="BF2231" s="72">
        <v>239.4</v>
      </c>
      <c r="BG2231" s="72">
        <v>478.59</v>
      </c>
      <c r="BH2231" s="95">
        <v>37427765</v>
      </c>
      <c r="BI2231" s="95">
        <v>35125392</v>
      </c>
      <c r="BJ2231" s="95">
        <v>13040</v>
      </c>
      <c r="BK2231" s="95">
        <v>12227</v>
      </c>
      <c r="BL2231" s="72">
        <v>206.14</v>
      </c>
      <c r="BM2231" s="72">
        <v>260.86</v>
      </c>
      <c r="BN2231" s="72">
        <v>467</v>
      </c>
      <c r="BO2231" s="95">
        <v>32021234</v>
      </c>
      <c r="BP2231" s="95">
        <v>37791650</v>
      </c>
      <c r="BQ2231" s="95">
        <v>12945</v>
      </c>
      <c r="BR2231" s="95">
        <v>12073</v>
      </c>
      <c r="BS2231" s="72">
        <v>220.29</v>
      </c>
      <c r="BT2231" s="72">
        <v>270.94</v>
      </c>
      <c r="BU2231" s="72">
        <v>491.23</v>
      </c>
      <c r="BV2231" s="95">
        <v>34859243.280000001</v>
      </c>
      <c r="BW2231" s="95">
        <v>39802105.649999999</v>
      </c>
      <c r="BX2231" s="95">
        <v>13187</v>
      </c>
      <c r="BY2231" s="95">
        <v>12242</v>
      </c>
      <c r="BZ2231" s="95">
        <v>12479</v>
      </c>
      <c r="CA2231" s="95">
        <v>12433</v>
      </c>
      <c r="CB2231" s="95">
        <v>12648</v>
      </c>
      <c r="CC2231" s="95">
        <v>12531</v>
      </c>
      <c r="CD2231" s="95">
        <v>12725</v>
      </c>
      <c r="CE2231" s="72">
        <v>650.75523149000003</v>
      </c>
      <c r="CF2231" s="72">
        <v>676.59346364999999</v>
      </c>
      <c r="CG2231" s="72">
        <v>712.40329333</v>
      </c>
      <c r="CH2231" s="72">
        <v>716.50152150999998</v>
      </c>
      <c r="CI2231" s="72">
        <v>731.52548966999996</v>
      </c>
      <c r="CJ2231" s="96">
        <v>0.80252908430000003</v>
      </c>
      <c r="CK2231" s="96">
        <v>0.78407497039999996</v>
      </c>
      <c r="CL2231" s="96">
        <v>0.67179644520000004</v>
      </c>
      <c r="CM2231" s="96">
        <v>0.65177809949999999</v>
      </c>
      <c r="CN2231" s="96">
        <v>0.67151453630000002</v>
      </c>
      <c r="CO2231" s="96">
        <v>0.91491690849999996</v>
      </c>
      <c r="CP2231" s="96">
        <v>0.78295484599999998</v>
      </c>
      <c r="CQ2231" s="96">
        <v>0.99584056389999998</v>
      </c>
      <c r="CR2231" s="96">
        <v>0.78622498669999996</v>
      </c>
      <c r="CS2231" s="95">
        <v>11700</v>
      </c>
      <c r="CT2231" s="95">
        <v>11898</v>
      </c>
      <c r="CU2231" s="95">
        <v>12048</v>
      </c>
      <c r="CV2231" s="95">
        <v>11886</v>
      </c>
      <c r="CW2231" s="95">
        <v>12202</v>
      </c>
      <c r="CX2231" s="96">
        <v>0.93173138799999999</v>
      </c>
      <c r="CY2231" s="96">
        <v>0.91726130100000003</v>
      </c>
      <c r="CZ2231" s="96">
        <v>0.91063815699999995</v>
      </c>
      <c r="DA2231" s="96">
        <v>0.91010449699999996</v>
      </c>
      <c r="DB2231" s="96">
        <v>0.905420738</v>
      </c>
      <c r="DC2231">
        <v>2013</v>
      </c>
      <c r="DD2231" s="6">
        <v>12146.4</v>
      </c>
      <c r="DE2231" s="96">
        <v>1.0932137E-3</v>
      </c>
      <c r="DF2231" s="72">
        <v>603.15</v>
      </c>
      <c r="DG2231" s="96">
        <v>1</v>
      </c>
      <c r="DH2231" s="72">
        <v>603.15</v>
      </c>
      <c r="DI2231" s="72">
        <v>681.29687023999998</v>
      </c>
      <c r="DJ2231" s="96">
        <v>1</v>
      </c>
      <c r="DK2231" s="72">
        <v>603.15</v>
      </c>
      <c r="DL2231" s="96">
        <v>1</v>
      </c>
      <c r="DM2231" s="72">
        <v>603.15</v>
      </c>
      <c r="DN2231" s="96">
        <v>1</v>
      </c>
      <c r="DO2231" s="96">
        <v>4.0419999999999996E-3</v>
      </c>
      <c r="DP2231" s="72">
        <v>2.44</v>
      </c>
      <c r="DQ2231" s="72">
        <v>600.71</v>
      </c>
      <c r="DR2231" t="s">
        <v>1383</v>
      </c>
      <c r="DT2231" t="s">
        <v>1022</v>
      </c>
    </row>
    <row r="2232" spans="1:124" x14ac:dyDescent="0.3">
      <c r="A2232" t="s">
        <v>1384</v>
      </c>
      <c r="B2232">
        <v>38170</v>
      </c>
      <c r="C2232" s="95">
        <v>9085</v>
      </c>
      <c r="D2232" s="95">
        <v>30485313</v>
      </c>
      <c r="E2232" s="95">
        <v>8779</v>
      </c>
      <c r="F2232" s="95">
        <v>23902736</v>
      </c>
      <c r="G2232" s="95">
        <v>1529</v>
      </c>
      <c r="H2232" s="95">
        <v>3210200</v>
      </c>
      <c r="I2232" s="95">
        <v>1351</v>
      </c>
      <c r="J2232" s="95">
        <v>3432954</v>
      </c>
      <c r="K2232" s="95">
        <v>8217</v>
      </c>
      <c r="L2232" s="95">
        <v>27175936</v>
      </c>
      <c r="M2232" s="95">
        <v>7874</v>
      </c>
      <c r="N2232" s="95">
        <v>21833773</v>
      </c>
      <c r="O2232" s="95">
        <v>1482</v>
      </c>
      <c r="P2232" s="95">
        <v>3421922</v>
      </c>
      <c r="Q2232" s="95">
        <v>1300</v>
      </c>
      <c r="R2232" s="95">
        <v>3578039</v>
      </c>
      <c r="S2232" s="95">
        <v>8068</v>
      </c>
      <c r="T2232" s="95">
        <v>29069418</v>
      </c>
      <c r="U2232" s="95">
        <v>7678</v>
      </c>
      <c r="V2232" s="95">
        <v>22144111</v>
      </c>
      <c r="W2232" s="95">
        <v>1465</v>
      </c>
      <c r="X2232" s="95">
        <v>4103768</v>
      </c>
      <c r="Y2232" s="95">
        <v>1278</v>
      </c>
      <c r="Z2232" s="95">
        <v>3855496</v>
      </c>
      <c r="AA2232" s="95">
        <v>8008</v>
      </c>
      <c r="AB2232" s="95">
        <v>24475288</v>
      </c>
      <c r="AC2232" s="95">
        <v>7577</v>
      </c>
      <c r="AD2232" s="95">
        <v>21750819</v>
      </c>
      <c r="AE2232" s="95">
        <v>1508</v>
      </c>
      <c r="AF2232" s="95">
        <v>4161562</v>
      </c>
      <c r="AG2232" s="95">
        <v>1314</v>
      </c>
      <c r="AH2232" s="95">
        <v>4210718</v>
      </c>
      <c r="AI2232" s="95">
        <v>8376</v>
      </c>
      <c r="AJ2232" s="95">
        <v>31816058.300000001</v>
      </c>
      <c r="AK2232" s="95">
        <v>7914</v>
      </c>
      <c r="AL2232" s="95">
        <v>24639009.859999999</v>
      </c>
      <c r="AM2232" s="95">
        <v>1579</v>
      </c>
      <c r="AN2232" s="95">
        <v>6494957</v>
      </c>
      <c r="AO2232" s="95">
        <v>1381</v>
      </c>
      <c r="AP2232" s="95">
        <v>4684372</v>
      </c>
      <c r="AQ2232" s="72">
        <v>264.55</v>
      </c>
      <c r="AR2232" s="72">
        <v>224.87</v>
      </c>
      <c r="AS2232" s="72">
        <v>489.42</v>
      </c>
      <c r="AT2232" s="95">
        <v>33695513</v>
      </c>
      <c r="AU2232" s="95">
        <v>27335690</v>
      </c>
      <c r="AV2232" s="95">
        <v>10614</v>
      </c>
      <c r="AW2232" s="95">
        <v>10130</v>
      </c>
      <c r="AX2232" s="72">
        <v>262.89999999999998</v>
      </c>
      <c r="AY2232" s="72">
        <v>230.83</v>
      </c>
      <c r="AZ2232" s="72">
        <v>493.73</v>
      </c>
      <c r="BA2232" s="95">
        <v>30597858</v>
      </c>
      <c r="BB2232" s="95">
        <v>25411812</v>
      </c>
      <c r="BC2232" s="95">
        <v>9699</v>
      </c>
      <c r="BD2232" s="95">
        <v>9174</v>
      </c>
      <c r="BE2232" s="72">
        <v>289.99</v>
      </c>
      <c r="BF2232" s="72">
        <v>241.92</v>
      </c>
      <c r="BG2232" s="72">
        <v>531.91</v>
      </c>
      <c r="BH2232" s="95">
        <v>33173186</v>
      </c>
      <c r="BI2232" s="95">
        <v>25999607</v>
      </c>
      <c r="BJ2232" s="95">
        <v>9533</v>
      </c>
      <c r="BK2232" s="95">
        <v>8956</v>
      </c>
      <c r="BL2232" s="72">
        <v>250.78</v>
      </c>
      <c r="BM2232" s="72">
        <v>243.33</v>
      </c>
      <c r="BN2232" s="72">
        <v>494.11</v>
      </c>
      <c r="BO2232" s="95">
        <v>28636850</v>
      </c>
      <c r="BP2232" s="95">
        <v>25961537</v>
      </c>
      <c r="BQ2232" s="95">
        <v>9516</v>
      </c>
      <c r="BR2232" s="95">
        <v>8891</v>
      </c>
      <c r="BS2232" s="72">
        <v>320.7</v>
      </c>
      <c r="BT2232" s="72">
        <v>262.89999999999998</v>
      </c>
      <c r="BU2232" s="72">
        <v>583.6</v>
      </c>
      <c r="BV2232" s="95">
        <v>38311015.299999997</v>
      </c>
      <c r="BW2232" s="95">
        <v>29323381.859999999</v>
      </c>
      <c r="BX2232" s="95">
        <v>9955</v>
      </c>
      <c r="BY2232" s="95">
        <v>9295</v>
      </c>
      <c r="BZ2232" s="95">
        <v>10383</v>
      </c>
      <c r="CA2232" s="95">
        <v>9446</v>
      </c>
      <c r="CB2232" s="95">
        <v>9255</v>
      </c>
      <c r="CC2232" s="95">
        <v>9219</v>
      </c>
      <c r="CD2232" s="95">
        <v>9632</v>
      </c>
      <c r="CE2232" s="72">
        <v>650.75523149000003</v>
      </c>
      <c r="CF2232" s="72">
        <v>676.59346364999999</v>
      </c>
      <c r="CG2232" s="72">
        <v>712.40329333</v>
      </c>
      <c r="CH2232" s="72">
        <v>716.50152150999998</v>
      </c>
      <c r="CI2232" s="72">
        <v>731.52548966999996</v>
      </c>
      <c r="CJ2232" s="96">
        <v>0.75208000850000001</v>
      </c>
      <c r="CK2232" s="96">
        <v>0.7297291897</v>
      </c>
      <c r="CL2232" s="96">
        <v>0.74664169160000005</v>
      </c>
      <c r="CM2232" s="96">
        <v>0.68961472540000002</v>
      </c>
      <c r="CN2232" s="96">
        <v>0.79778491419999997</v>
      </c>
      <c r="CO2232" s="96">
        <v>0.88114257809999996</v>
      </c>
      <c r="CP2232" s="96">
        <v>0.84341640539999996</v>
      </c>
      <c r="CQ2232" s="96">
        <v>0.99584056389999998</v>
      </c>
      <c r="CR2232" s="96">
        <v>0.84693907400000001</v>
      </c>
      <c r="CS2232" s="95">
        <v>9995</v>
      </c>
      <c r="CT2232" s="95">
        <v>9164</v>
      </c>
      <c r="CU2232" s="95">
        <v>9087</v>
      </c>
      <c r="CV2232" s="95">
        <v>9097</v>
      </c>
      <c r="CW2232" s="95">
        <v>9562</v>
      </c>
      <c r="CX2232" s="96">
        <v>0.90565653599999996</v>
      </c>
      <c r="CY2232" s="96">
        <v>0.89662591999999997</v>
      </c>
      <c r="CZ2232" s="96">
        <v>0.87006122100000005</v>
      </c>
      <c r="DA2232" s="96">
        <v>0.86845812499999997</v>
      </c>
      <c r="DB2232" s="96">
        <v>0.86327815699999999</v>
      </c>
      <c r="DC2232">
        <v>2013</v>
      </c>
      <c r="DD2232" s="6">
        <v>9289.2000000000007</v>
      </c>
      <c r="DE2232" s="96">
        <v>1.0515098299999999E-2</v>
      </c>
      <c r="DF2232" s="72">
        <v>643.6</v>
      </c>
      <c r="DG2232" s="96">
        <v>1</v>
      </c>
      <c r="DH2232" s="72">
        <v>643.6</v>
      </c>
      <c r="DI2232" s="72">
        <v>681.29687023999998</v>
      </c>
      <c r="DJ2232" s="96">
        <v>1</v>
      </c>
      <c r="DK2232" s="72">
        <v>643.6</v>
      </c>
      <c r="DL2232" s="96">
        <v>1</v>
      </c>
      <c r="DM2232" s="72">
        <v>643.6</v>
      </c>
      <c r="DN2232" s="96">
        <v>1</v>
      </c>
      <c r="DO2232" s="96">
        <v>2.1659999999999999E-2</v>
      </c>
      <c r="DP2232" s="72">
        <v>13.94</v>
      </c>
      <c r="DQ2232" s="72">
        <v>629.66</v>
      </c>
      <c r="DR2232" t="s">
        <v>1384</v>
      </c>
      <c r="DT2232" t="s">
        <v>1022</v>
      </c>
    </row>
    <row r="2233" spans="1:124" x14ac:dyDescent="0.3">
      <c r="A2233" t="s">
        <v>177</v>
      </c>
      <c r="B2233">
        <v>38180</v>
      </c>
      <c r="C2233" s="95">
        <v>1333</v>
      </c>
      <c r="D2233" s="95">
        <v>4146454</v>
      </c>
      <c r="E2233" s="95">
        <v>1273</v>
      </c>
      <c r="F2233" s="95">
        <v>3673796</v>
      </c>
      <c r="G2233" s="95">
        <v>222</v>
      </c>
      <c r="H2233" s="95">
        <v>460430</v>
      </c>
      <c r="I2233" s="95">
        <v>197</v>
      </c>
      <c r="J2233" s="95">
        <v>506947</v>
      </c>
      <c r="K2233" s="95">
        <v>1292</v>
      </c>
      <c r="L2233" s="95">
        <v>4549051</v>
      </c>
      <c r="M2233" s="95">
        <v>1229</v>
      </c>
      <c r="N2233" s="95">
        <v>3438103</v>
      </c>
      <c r="O2233" s="95">
        <v>215</v>
      </c>
      <c r="P2233" s="95">
        <v>241617</v>
      </c>
      <c r="Q2233" s="95">
        <v>189</v>
      </c>
      <c r="R2233" s="95">
        <v>481188</v>
      </c>
      <c r="S2233" s="95">
        <v>1308</v>
      </c>
      <c r="T2233" s="95">
        <v>4045187</v>
      </c>
      <c r="U2233" s="95">
        <v>1246</v>
      </c>
      <c r="V2233" s="95">
        <v>3620528</v>
      </c>
      <c r="W2233" s="95">
        <v>204</v>
      </c>
      <c r="X2233" s="95">
        <v>565353</v>
      </c>
      <c r="Y2233" s="95">
        <v>177</v>
      </c>
      <c r="Z2233" s="95">
        <v>602234</v>
      </c>
      <c r="AA2233" s="95">
        <v>1302</v>
      </c>
      <c r="AB2233" s="95">
        <v>3955812</v>
      </c>
      <c r="AC2233" s="95">
        <v>1233</v>
      </c>
      <c r="AD2233" s="95">
        <v>4058557</v>
      </c>
      <c r="AE2233" s="95">
        <v>203</v>
      </c>
      <c r="AF2233" s="95">
        <v>729233</v>
      </c>
      <c r="AG2233" s="95">
        <v>176</v>
      </c>
      <c r="AH2233" s="95">
        <v>535203</v>
      </c>
      <c r="AI2233" s="95">
        <v>1369</v>
      </c>
      <c r="AJ2233" s="95">
        <v>4575425</v>
      </c>
      <c r="AK2233" s="95">
        <v>1291</v>
      </c>
      <c r="AL2233" s="95">
        <v>4601476</v>
      </c>
      <c r="AM2233" s="95">
        <v>216</v>
      </c>
      <c r="AN2233" s="95">
        <v>329749</v>
      </c>
      <c r="AO2233" s="95">
        <v>191</v>
      </c>
      <c r="AP2233" s="95">
        <v>604294</v>
      </c>
      <c r="AQ2233" s="72">
        <v>246.89</v>
      </c>
      <c r="AR2233" s="72">
        <v>237</v>
      </c>
      <c r="AS2233" s="72">
        <v>483.89</v>
      </c>
      <c r="AT2233" s="95">
        <v>4606884</v>
      </c>
      <c r="AU2233" s="95">
        <v>4180743</v>
      </c>
      <c r="AV2233" s="95">
        <v>1555</v>
      </c>
      <c r="AW2233" s="95">
        <v>1470</v>
      </c>
      <c r="AX2233" s="72">
        <v>264.91000000000003</v>
      </c>
      <c r="AY2233" s="72">
        <v>230.33</v>
      </c>
      <c r="AZ2233" s="72">
        <v>495.24</v>
      </c>
      <c r="BA2233" s="95">
        <v>4790668</v>
      </c>
      <c r="BB2233" s="95">
        <v>3919291</v>
      </c>
      <c r="BC2233" s="95">
        <v>1507</v>
      </c>
      <c r="BD2233" s="95">
        <v>1418</v>
      </c>
      <c r="BE2233" s="72">
        <v>254.11</v>
      </c>
      <c r="BF2233" s="72">
        <v>247.29</v>
      </c>
      <c r="BG2233" s="72">
        <v>501.4</v>
      </c>
      <c r="BH2233" s="95">
        <v>4610540</v>
      </c>
      <c r="BI2233" s="95">
        <v>4222762</v>
      </c>
      <c r="BJ2233" s="95">
        <v>1512</v>
      </c>
      <c r="BK2233" s="95">
        <v>1423</v>
      </c>
      <c r="BL2233" s="72">
        <v>259.42</v>
      </c>
      <c r="BM2233" s="72">
        <v>271.69</v>
      </c>
      <c r="BN2233" s="72">
        <v>531.11</v>
      </c>
      <c r="BO2233" s="95">
        <v>4685045</v>
      </c>
      <c r="BP2233" s="95">
        <v>4593760</v>
      </c>
      <c r="BQ2233" s="95">
        <v>1505</v>
      </c>
      <c r="BR2233" s="95">
        <v>1409</v>
      </c>
      <c r="BS2233" s="72">
        <v>257.89999999999998</v>
      </c>
      <c r="BT2233" s="72">
        <v>292.72000000000003</v>
      </c>
      <c r="BU2233" s="72">
        <v>550.62</v>
      </c>
      <c r="BV2233" s="95">
        <v>4905174</v>
      </c>
      <c r="BW2233" s="95">
        <v>5205770</v>
      </c>
      <c r="BX2233" s="95">
        <v>1585</v>
      </c>
      <c r="BY2233" s="95">
        <v>1482</v>
      </c>
      <c r="BZ2233" s="95">
        <v>1514</v>
      </c>
      <c r="CA2233" s="95">
        <v>1464</v>
      </c>
      <c r="CB2233" s="95">
        <v>1469</v>
      </c>
      <c r="CC2233" s="95">
        <v>1459</v>
      </c>
      <c r="CD2233" s="95">
        <v>1535</v>
      </c>
      <c r="CE2233" s="72">
        <v>650.75523149000003</v>
      </c>
      <c r="CF2233" s="72">
        <v>676.59346364999999</v>
      </c>
      <c r="CG2233" s="72">
        <v>712.40329333</v>
      </c>
      <c r="CH2233" s="72">
        <v>716.50152150999998</v>
      </c>
      <c r="CI2233" s="72">
        <v>731.52548966999996</v>
      </c>
      <c r="CJ2233" s="96">
        <v>0.74358218970000001</v>
      </c>
      <c r="CK2233" s="96">
        <v>0.73196095829999996</v>
      </c>
      <c r="CL2233" s="96">
        <v>0.70381482610000001</v>
      </c>
      <c r="CM2233" s="96">
        <v>0.74125453200000002</v>
      </c>
      <c r="CN2233" s="96">
        <v>0.75270104429999996</v>
      </c>
      <c r="CO2233" s="96">
        <v>0.81459093530000004</v>
      </c>
      <c r="CP2233" s="96">
        <v>0.90187930930000004</v>
      </c>
      <c r="CQ2233" s="96">
        <v>0.99584056389999998</v>
      </c>
      <c r="CR2233" s="96">
        <v>0.90564615780000002</v>
      </c>
      <c r="CS2233" s="95">
        <v>1484</v>
      </c>
      <c r="CT2233" s="95">
        <v>1417</v>
      </c>
      <c r="CU2233" s="95">
        <v>1449</v>
      </c>
      <c r="CV2233" s="95">
        <v>1419</v>
      </c>
      <c r="CW2233" s="95">
        <v>1503</v>
      </c>
      <c r="CX2233" s="96">
        <v>0.83976564799999998</v>
      </c>
      <c r="CY2233" s="96">
        <v>0.80869597299999996</v>
      </c>
      <c r="CZ2233" s="96">
        <v>0.82300381099999997</v>
      </c>
      <c r="DA2233" s="96">
        <v>0.80547644900000004</v>
      </c>
      <c r="DB2233" s="96">
        <v>0.79578660199999995</v>
      </c>
      <c r="DC2233">
        <v>2013</v>
      </c>
      <c r="DD2233" s="6">
        <v>1440.4</v>
      </c>
      <c r="DE2233" s="96">
        <v>1.8675154000000001E-3</v>
      </c>
      <c r="DF2233" s="72">
        <v>694.23</v>
      </c>
      <c r="DG2233" s="96">
        <v>1</v>
      </c>
      <c r="DH2233" s="72">
        <v>694.23</v>
      </c>
      <c r="DI2233" s="72">
        <v>681.29687023999998</v>
      </c>
      <c r="DJ2233" s="96">
        <v>1</v>
      </c>
      <c r="DK2233" s="72">
        <v>694.23</v>
      </c>
      <c r="DL2233" s="96">
        <v>1</v>
      </c>
      <c r="DM2233" s="72">
        <v>694.23</v>
      </c>
      <c r="DN2233" s="96">
        <v>1</v>
      </c>
      <c r="DO2233" s="96">
        <v>5.5900000000000004E-3</v>
      </c>
      <c r="DP2233" s="72">
        <v>3.88</v>
      </c>
      <c r="DQ2233" s="72">
        <v>690.35</v>
      </c>
      <c r="DR2233" t="s">
        <v>177</v>
      </c>
      <c r="DT2233" t="s">
        <v>1022</v>
      </c>
    </row>
    <row r="2234" spans="1:124" x14ac:dyDescent="0.3">
      <c r="A2234" t="s">
        <v>658</v>
      </c>
      <c r="B2234">
        <v>38190</v>
      </c>
      <c r="C2234" s="95">
        <v>27191</v>
      </c>
      <c r="D2234" s="95">
        <v>112995947</v>
      </c>
      <c r="E2234" s="95">
        <v>25356</v>
      </c>
      <c r="F2234" s="95">
        <v>76526702</v>
      </c>
      <c r="G2234" s="95">
        <v>7224</v>
      </c>
      <c r="H2234" s="95">
        <v>19000669</v>
      </c>
      <c r="I2234" s="95">
        <v>6337</v>
      </c>
      <c r="J2234" s="95">
        <v>18250074</v>
      </c>
      <c r="K2234" s="95">
        <v>26504</v>
      </c>
      <c r="L2234" s="95">
        <v>112001928</v>
      </c>
      <c r="M2234" s="95">
        <v>24489</v>
      </c>
      <c r="N2234" s="95">
        <v>77373416</v>
      </c>
      <c r="O2234" s="95">
        <v>6078</v>
      </c>
      <c r="P2234" s="95">
        <v>15821880</v>
      </c>
      <c r="Q2234" s="95">
        <v>5134</v>
      </c>
      <c r="R2234" s="95">
        <v>16175613</v>
      </c>
      <c r="S2234" s="95">
        <v>26992</v>
      </c>
      <c r="T2234" s="95">
        <v>88415083</v>
      </c>
      <c r="U2234" s="95">
        <v>24668</v>
      </c>
      <c r="V2234" s="95">
        <v>74952373</v>
      </c>
      <c r="W2234" s="95">
        <v>6239</v>
      </c>
      <c r="X2234" s="95">
        <v>17115767</v>
      </c>
      <c r="Y2234" s="95">
        <v>5269</v>
      </c>
      <c r="Z2234" s="95">
        <v>17176257</v>
      </c>
      <c r="AA2234" s="95">
        <v>26829</v>
      </c>
      <c r="AB2234" s="95">
        <v>77118643</v>
      </c>
      <c r="AC2234" s="95">
        <v>24306</v>
      </c>
      <c r="AD2234" s="95">
        <v>79034567</v>
      </c>
      <c r="AE2234" s="95">
        <v>6457</v>
      </c>
      <c r="AF2234" s="95">
        <v>15569523</v>
      </c>
      <c r="AG2234" s="95">
        <v>5434</v>
      </c>
      <c r="AH2234" s="95">
        <v>19298061</v>
      </c>
      <c r="AI2234" s="95">
        <v>27044</v>
      </c>
      <c r="AJ2234" s="95">
        <v>80237276.340000004</v>
      </c>
      <c r="AK2234" s="95">
        <v>24327</v>
      </c>
      <c r="AL2234" s="95">
        <v>83189121.230000004</v>
      </c>
      <c r="AM2234" s="95">
        <v>6583</v>
      </c>
      <c r="AN2234" s="95">
        <v>17435459</v>
      </c>
      <c r="AO2234" s="95">
        <v>5597</v>
      </c>
      <c r="AP2234" s="95">
        <v>20270428.41</v>
      </c>
      <c r="AQ2234" s="72">
        <v>319.62</v>
      </c>
      <c r="AR2234" s="72">
        <v>249.21</v>
      </c>
      <c r="AS2234" s="72">
        <v>568.83000000000004</v>
      </c>
      <c r="AT2234" s="95">
        <v>131996616</v>
      </c>
      <c r="AU2234" s="95">
        <v>94776776</v>
      </c>
      <c r="AV2234" s="95">
        <v>34415</v>
      </c>
      <c r="AW2234" s="95">
        <v>31693</v>
      </c>
      <c r="AX2234" s="72">
        <v>326.93</v>
      </c>
      <c r="AY2234" s="72">
        <v>263.17</v>
      </c>
      <c r="AZ2234" s="72">
        <v>590.1</v>
      </c>
      <c r="BA2234" s="95">
        <v>127823808</v>
      </c>
      <c r="BB2234" s="95">
        <v>93549029</v>
      </c>
      <c r="BC2234" s="95">
        <v>32582</v>
      </c>
      <c r="BD2234" s="95">
        <v>29623</v>
      </c>
      <c r="BE2234" s="72">
        <v>264.64</v>
      </c>
      <c r="BF2234" s="72">
        <v>256.45</v>
      </c>
      <c r="BG2234" s="72">
        <v>521.09</v>
      </c>
      <c r="BH2234" s="95">
        <v>105530850</v>
      </c>
      <c r="BI2234" s="95">
        <v>92128630</v>
      </c>
      <c r="BJ2234" s="95">
        <v>33231</v>
      </c>
      <c r="BK2234" s="95">
        <v>29937</v>
      </c>
      <c r="BL2234" s="72">
        <v>232.05</v>
      </c>
      <c r="BM2234" s="72">
        <v>275.52999999999997</v>
      </c>
      <c r="BN2234" s="72">
        <v>507.58</v>
      </c>
      <c r="BO2234" s="95">
        <v>92688166</v>
      </c>
      <c r="BP2234" s="95">
        <v>98332628</v>
      </c>
      <c r="BQ2234" s="95">
        <v>33286</v>
      </c>
      <c r="BR2234" s="95">
        <v>29740</v>
      </c>
      <c r="BS2234" s="72">
        <v>242.05</v>
      </c>
      <c r="BT2234" s="72">
        <v>288.12</v>
      </c>
      <c r="BU2234" s="72">
        <v>530.16999999999996</v>
      </c>
      <c r="BV2234" s="95">
        <v>97672735.340000004</v>
      </c>
      <c r="BW2234" s="95">
        <v>103459549.64</v>
      </c>
      <c r="BX2234" s="95">
        <v>33627</v>
      </c>
      <c r="BY2234" s="95">
        <v>29924</v>
      </c>
      <c r="BZ2234" s="95">
        <v>33118</v>
      </c>
      <c r="CA2234" s="95">
        <v>31156</v>
      </c>
      <c r="CB2234" s="95">
        <v>31643</v>
      </c>
      <c r="CC2234" s="95">
        <v>31603</v>
      </c>
      <c r="CD2234" s="95">
        <v>31815</v>
      </c>
      <c r="CE2234" s="72">
        <v>650.75523149000003</v>
      </c>
      <c r="CF2234" s="72">
        <v>676.59346364999999</v>
      </c>
      <c r="CG2234" s="72">
        <v>712.40329333</v>
      </c>
      <c r="CH2234" s="72">
        <v>716.50152150999998</v>
      </c>
      <c r="CI2234" s="72">
        <v>731.52548966999996</v>
      </c>
      <c r="CJ2234" s="96">
        <v>0.87410745619999997</v>
      </c>
      <c r="CK2234" s="96">
        <v>0.8721633177</v>
      </c>
      <c r="CL2234" s="96">
        <v>0.73145366519999999</v>
      </c>
      <c r="CM2234" s="96">
        <v>0.70841440629999997</v>
      </c>
      <c r="CN2234" s="96">
        <v>0.72474576410000002</v>
      </c>
      <c r="CO2234" s="96">
        <v>0.87803847189999995</v>
      </c>
      <c r="CP2234" s="96">
        <v>0.89082306410000001</v>
      </c>
      <c r="CQ2234" s="96">
        <v>0.99584056389999998</v>
      </c>
      <c r="CR2234" s="96">
        <v>0.89454373440000001</v>
      </c>
      <c r="CS2234" s="95">
        <v>30917</v>
      </c>
      <c r="CT2234" s="95">
        <v>29067</v>
      </c>
      <c r="CU2234" s="95">
        <v>29526</v>
      </c>
      <c r="CV2234" s="95">
        <v>29181</v>
      </c>
      <c r="CW2234" s="95">
        <v>29376</v>
      </c>
      <c r="CX2234" s="96">
        <v>0.88081900099999999</v>
      </c>
      <c r="CY2234" s="96">
        <v>0.86928921100000001</v>
      </c>
      <c r="CZ2234" s="96">
        <v>0.88639837499999996</v>
      </c>
      <c r="DA2234" s="96">
        <v>0.87553532999999995</v>
      </c>
      <c r="DB2234" s="96">
        <v>0.877853247</v>
      </c>
      <c r="DC2234">
        <v>2013</v>
      </c>
      <c r="DD2234" s="6">
        <v>30183.4</v>
      </c>
      <c r="DE2234" s="96">
        <v>8.8478560000000001E-4</v>
      </c>
      <c r="DF2234" s="72">
        <v>686.39</v>
      </c>
      <c r="DG2234" s="96">
        <v>1</v>
      </c>
      <c r="DH2234" s="72">
        <v>686.39</v>
      </c>
      <c r="DI2234" s="72">
        <v>686.39</v>
      </c>
      <c r="DJ2234" s="96">
        <v>1</v>
      </c>
      <c r="DK2234" s="72">
        <v>686.39</v>
      </c>
      <c r="DL2234" s="96">
        <v>1</v>
      </c>
      <c r="DM2234" s="72">
        <v>686.39</v>
      </c>
      <c r="DN2234" s="96">
        <v>1</v>
      </c>
      <c r="DO2234" s="96">
        <v>2.9239999999999999E-3</v>
      </c>
      <c r="DP2234" s="72">
        <v>2.0099999999999998</v>
      </c>
      <c r="DQ2234" s="72">
        <v>684.38</v>
      </c>
      <c r="DR2234" t="s">
        <v>658</v>
      </c>
      <c r="DT2234" t="s">
        <v>1022</v>
      </c>
    </row>
    <row r="2235" spans="1:124" x14ac:dyDescent="0.3">
      <c r="A2235" t="s">
        <v>132</v>
      </c>
      <c r="B2235">
        <v>38200</v>
      </c>
      <c r="C2235" s="95">
        <v>7994</v>
      </c>
      <c r="D2235" s="95">
        <v>23252777</v>
      </c>
      <c r="E2235" s="95">
        <v>7692</v>
      </c>
      <c r="F2235" s="95">
        <v>21707632</v>
      </c>
      <c r="G2235" s="95">
        <v>1396</v>
      </c>
      <c r="H2235" s="95">
        <v>3458153</v>
      </c>
      <c r="I2235" s="95">
        <v>1233</v>
      </c>
      <c r="J2235" s="95">
        <v>3481155</v>
      </c>
      <c r="K2235" s="95">
        <v>7779</v>
      </c>
      <c r="L2235" s="95">
        <v>23542619</v>
      </c>
      <c r="M2235" s="95">
        <v>7429</v>
      </c>
      <c r="N2235" s="95">
        <v>21850726</v>
      </c>
      <c r="O2235" s="95">
        <v>1390</v>
      </c>
      <c r="P2235" s="95">
        <v>3859276</v>
      </c>
      <c r="Q2235" s="95">
        <v>1228</v>
      </c>
      <c r="R2235" s="95">
        <v>3923991</v>
      </c>
      <c r="S2235" s="95">
        <v>7691</v>
      </c>
      <c r="T2235" s="95">
        <v>25362554</v>
      </c>
      <c r="U2235" s="95">
        <v>7287</v>
      </c>
      <c r="V2235" s="95">
        <v>23473074</v>
      </c>
      <c r="W2235" s="95">
        <v>1417</v>
      </c>
      <c r="X2235" s="95">
        <v>3382341</v>
      </c>
      <c r="Y2235" s="95">
        <v>1244</v>
      </c>
      <c r="Z2235" s="95">
        <v>4027027</v>
      </c>
      <c r="AA2235" s="95">
        <v>7531</v>
      </c>
      <c r="AB2235" s="95">
        <v>19877802</v>
      </c>
      <c r="AC2235" s="95">
        <v>7084</v>
      </c>
      <c r="AD2235" s="95">
        <v>24279089</v>
      </c>
      <c r="AE2235" s="95">
        <v>1425</v>
      </c>
      <c r="AF2235" s="95">
        <v>3099763</v>
      </c>
      <c r="AG2235" s="95">
        <v>1243</v>
      </c>
      <c r="AH2235" s="95">
        <v>4496743</v>
      </c>
      <c r="AI2235" s="95">
        <v>7673</v>
      </c>
      <c r="AJ2235" s="95">
        <v>24234858.57</v>
      </c>
      <c r="AK2235" s="95">
        <v>7183</v>
      </c>
      <c r="AL2235" s="95">
        <v>25409566.390000001</v>
      </c>
      <c r="AM2235" s="95">
        <v>1437</v>
      </c>
      <c r="AN2235" s="95">
        <v>4213774</v>
      </c>
      <c r="AO2235" s="95">
        <v>1256</v>
      </c>
      <c r="AP2235" s="95">
        <v>4987374.42</v>
      </c>
      <c r="AQ2235" s="72">
        <v>237.05</v>
      </c>
      <c r="AR2235" s="72">
        <v>235.19</v>
      </c>
      <c r="AS2235" s="72">
        <v>472.24</v>
      </c>
      <c r="AT2235" s="95">
        <v>26710930</v>
      </c>
      <c r="AU2235" s="95">
        <v>25188787</v>
      </c>
      <c r="AV2235" s="95">
        <v>9390</v>
      </c>
      <c r="AW2235" s="95">
        <v>8925</v>
      </c>
      <c r="AX2235" s="72">
        <v>249.04</v>
      </c>
      <c r="AY2235" s="72">
        <v>248.11</v>
      </c>
      <c r="AZ2235" s="72">
        <v>497.15</v>
      </c>
      <c r="BA2235" s="95">
        <v>27401895</v>
      </c>
      <c r="BB2235" s="95">
        <v>25774717</v>
      </c>
      <c r="BC2235" s="95">
        <v>9169</v>
      </c>
      <c r="BD2235" s="95">
        <v>8657</v>
      </c>
      <c r="BE2235" s="72">
        <v>263</v>
      </c>
      <c r="BF2235" s="72">
        <v>268.63</v>
      </c>
      <c r="BG2235" s="72">
        <v>531.63</v>
      </c>
      <c r="BH2235" s="95">
        <v>28744895</v>
      </c>
      <c r="BI2235" s="95">
        <v>27500101</v>
      </c>
      <c r="BJ2235" s="95">
        <v>9108</v>
      </c>
      <c r="BK2235" s="95">
        <v>8531</v>
      </c>
      <c r="BL2235" s="72">
        <v>213.8</v>
      </c>
      <c r="BM2235" s="72">
        <v>287.98</v>
      </c>
      <c r="BN2235" s="72">
        <v>501.78</v>
      </c>
      <c r="BO2235" s="95">
        <v>22977565</v>
      </c>
      <c r="BP2235" s="95">
        <v>28775832</v>
      </c>
      <c r="BQ2235" s="95">
        <v>8956</v>
      </c>
      <c r="BR2235" s="95">
        <v>8327</v>
      </c>
      <c r="BS2235" s="72">
        <v>260.23</v>
      </c>
      <c r="BT2235" s="72">
        <v>300.16000000000003</v>
      </c>
      <c r="BU2235" s="72">
        <v>560.39</v>
      </c>
      <c r="BV2235" s="95">
        <v>28448632.57</v>
      </c>
      <c r="BW2235" s="95">
        <v>30396940.809999999</v>
      </c>
      <c r="BX2235" s="95">
        <v>9110</v>
      </c>
      <c r="BY2235" s="95">
        <v>8439</v>
      </c>
      <c r="BZ2235" s="95">
        <v>9168</v>
      </c>
      <c r="CA2235" s="95">
        <v>8922</v>
      </c>
      <c r="CB2235" s="95">
        <v>8830</v>
      </c>
      <c r="CC2235" s="95">
        <v>8657</v>
      </c>
      <c r="CD2235" s="95">
        <v>8782</v>
      </c>
      <c r="CE2235" s="72">
        <v>650.75523149000003</v>
      </c>
      <c r="CF2235" s="72">
        <v>676.59346364999999</v>
      </c>
      <c r="CG2235" s="72">
        <v>712.40329333</v>
      </c>
      <c r="CH2235" s="72">
        <v>716.50152150999998</v>
      </c>
      <c r="CI2235" s="72">
        <v>731.52548966999996</v>
      </c>
      <c r="CJ2235" s="96">
        <v>0.72567991340000004</v>
      </c>
      <c r="CK2235" s="96">
        <v>0.73478392370000001</v>
      </c>
      <c r="CL2235" s="96">
        <v>0.74624865579999999</v>
      </c>
      <c r="CM2235" s="96">
        <v>0.7003195177</v>
      </c>
      <c r="CN2235" s="96">
        <v>0.76605669649999997</v>
      </c>
      <c r="CO2235" s="96">
        <v>0.85268868249999996</v>
      </c>
      <c r="CP2235" s="96">
        <v>0.86153100949999994</v>
      </c>
      <c r="CQ2235" s="96">
        <v>0.99584056389999998</v>
      </c>
      <c r="CR2235" s="96">
        <v>0.86512933670000003</v>
      </c>
      <c r="CS2235" s="95">
        <v>8944</v>
      </c>
      <c r="CT2235" s="95">
        <v>8853</v>
      </c>
      <c r="CU2235" s="95">
        <v>8761</v>
      </c>
      <c r="CV2235" s="95">
        <v>8558</v>
      </c>
      <c r="CW2235" s="95">
        <v>8742</v>
      </c>
      <c r="CX2235" s="96">
        <v>0.86692512899999996</v>
      </c>
      <c r="CY2235" s="96">
        <v>0.84991860799999996</v>
      </c>
      <c r="CZ2235" s="96">
        <v>0.85227341099999998</v>
      </c>
      <c r="DA2235" s="96">
        <v>0.84597420300000004</v>
      </c>
      <c r="DB2235" s="96">
        <v>0.84791785200000003</v>
      </c>
      <c r="DC2235">
        <v>2013</v>
      </c>
      <c r="DD2235" s="6">
        <v>8575.7999999999993</v>
      </c>
      <c r="DE2235" s="96">
        <v>2.9938146999999998E-3</v>
      </c>
      <c r="DF2235" s="72">
        <v>662.42</v>
      </c>
      <c r="DG2235" s="96">
        <v>1</v>
      </c>
      <c r="DH2235" s="72">
        <v>662.42</v>
      </c>
      <c r="DI2235" s="72">
        <v>681.29687023999998</v>
      </c>
      <c r="DJ2235" s="96">
        <v>1</v>
      </c>
      <c r="DK2235" s="72">
        <v>662.42</v>
      </c>
      <c r="DL2235" s="96">
        <v>1</v>
      </c>
      <c r="DM2235" s="72">
        <v>662.42</v>
      </c>
      <c r="DN2235" s="96">
        <v>1</v>
      </c>
      <c r="DO2235" s="96">
        <v>9.3480000000000004E-3</v>
      </c>
      <c r="DP2235" s="72">
        <v>6.19</v>
      </c>
      <c r="DQ2235" s="72">
        <v>656.23</v>
      </c>
      <c r="DR2235" t="s">
        <v>132</v>
      </c>
      <c r="DT2235" t="s">
        <v>1022</v>
      </c>
    </row>
    <row r="2236" spans="1:124" x14ac:dyDescent="0.3">
      <c r="A2236" t="s">
        <v>603</v>
      </c>
      <c r="B2236">
        <v>38210</v>
      </c>
      <c r="C2236" s="95">
        <v>9109</v>
      </c>
      <c r="D2236" s="95">
        <v>35769570</v>
      </c>
      <c r="E2236" s="95">
        <v>8460</v>
      </c>
      <c r="F2236" s="95">
        <v>24853434</v>
      </c>
      <c r="G2236" s="95">
        <v>2071</v>
      </c>
      <c r="H2236" s="95">
        <v>3781590</v>
      </c>
      <c r="I2236" s="95">
        <v>1673</v>
      </c>
      <c r="J2236" s="95">
        <v>3906635</v>
      </c>
      <c r="K2236" s="95">
        <v>9212</v>
      </c>
      <c r="L2236" s="95">
        <v>36549999</v>
      </c>
      <c r="M2236" s="95">
        <v>8481</v>
      </c>
      <c r="N2236" s="95">
        <v>25789205</v>
      </c>
      <c r="O2236" s="95">
        <v>2158</v>
      </c>
      <c r="P2236" s="95">
        <v>4277633</v>
      </c>
      <c r="Q2236" s="95">
        <v>1735</v>
      </c>
      <c r="R2236" s="95">
        <v>4156644</v>
      </c>
      <c r="S2236" s="95">
        <v>9403</v>
      </c>
      <c r="T2236" s="95">
        <v>29500690</v>
      </c>
      <c r="U2236" s="95">
        <v>8562</v>
      </c>
      <c r="V2236" s="95">
        <v>24217636</v>
      </c>
      <c r="W2236" s="95">
        <v>2239</v>
      </c>
      <c r="X2236" s="95">
        <v>4671320</v>
      </c>
      <c r="Y2236" s="95">
        <v>1795</v>
      </c>
      <c r="Z2236" s="95">
        <v>4800680</v>
      </c>
      <c r="AA2236" s="95">
        <v>9361</v>
      </c>
      <c r="AB2236" s="95">
        <v>26221208</v>
      </c>
      <c r="AC2236" s="95">
        <v>8440</v>
      </c>
      <c r="AD2236" s="95">
        <v>27237317</v>
      </c>
      <c r="AE2236" s="95">
        <v>2319</v>
      </c>
      <c r="AF2236" s="95">
        <v>4689403</v>
      </c>
      <c r="AG2236" s="95">
        <v>1867</v>
      </c>
      <c r="AH2236" s="95">
        <v>5753072</v>
      </c>
      <c r="AI2236" s="95">
        <v>9436</v>
      </c>
      <c r="AJ2236" s="95">
        <v>28654795.43</v>
      </c>
      <c r="AK2236" s="95">
        <v>8440</v>
      </c>
      <c r="AL2236" s="95">
        <v>28650888.850000001</v>
      </c>
      <c r="AM2236" s="95">
        <v>2451</v>
      </c>
      <c r="AN2236" s="95">
        <v>6742938</v>
      </c>
      <c r="AO2236" s="95">
        <v>1996</v>
      </c>
      <c r="AP2236" s="95">
        <v>6941928</v>
      </c>
      <c r="AQ2236" s="72">
        <v>294.81</v>
      </c>
      <c r="AR2236" s="72">
        <v>236.52</v>
      </c>
      <c r="AS2236" s="72">
        <v>531.33000000000004</v>
      </c>
      <c r="AT2236" s="95">
        <v>39551160</v>
      </c>
      <c r="AU2236" s="95">
        <v>28760069</v>
      </c>
      <c r="AV2236" s="95">
        <v>11180</v>
      </c>
      <c r="AW2236" s="95">
        <v>10133</v>
      </c>
      <c r="AX2236" s="72">
        <v>299.24</v>
      </c>
      <c r="AY2236" s="72">
        <v>244.27</v>
      </c>
      <c r="AZ2236" s="72">
        <v>543.51</v>
      </c>
      <c r="BA2236" s="95">
        <v>40827632</v>
      </c>
      <c r="BB2236" s="95">
        <v>29945849</v>
      </c>
      <c r="BC2236" s="95">
        <v>11370</v>
      </c>
      <c r="BD2236" s="95">
        <v>10216</v>
      </c>
      <c r="BE2236" s="72">
        <v>244.6</v>
      </c>
      <c r="BF2236" s="72">
        <v>233.48</v>
      </c>
      <c r="BG2236" s="72">
        <v>478.08</v>
      </c>
      <c r="BH2236" s="95">
        <v>34172010</v>
      </c>
      <c r="BI2236" s="95">
        <v>29018316</v>
      </c>
      <c r="BJ2236" s="95">
        <v>11642</v>
      </c>
      <c r="BK2236" s="95">
        <v>10357</v>
      </c>
      <c r="BL2236" s="72">
        <v>220.54</v>
      </c>
      <c r="BM2236" s="72">
        <v>266.73</v>
      </c>
      <c r="BN2236" s="72">
        <v>487.27</v>
      </c>
      <c r="BO2236" s="95">
        <v>30910611</v>
      </c>
      <c r="BP2236" s="95">
        <v>32990389</v>
      </c>
      <c r="BQ2236" s="95">
        <v>11680</v>
      </c>
      <c r="BR2236" s="95">
        <v>10307</v>
      </c>
      <c r="BS2236" s="72">
        <v>248.15</v>
      </c>
      <c r="BT2236" s="72">
        <v>284.22000000000003</v>
      </c>
      <c r="BU2236" s="72">
        <v>532.37</v>
      </c>
      <c r="BV2236" s="95">
        <v>35397733.43</v>
      </c>
      <c r="BW2236" s="95">
        <v>35592816.850000001</v>
      </c>
      <c r="BX2236" s="95">
        <v>11887</v>
      </c>
      <c r="BY2236" s="95">
        <v>10436</v>
      </c>
      <c r="BZ2236" s="95">
        <v>10681</v>
      </c>
      <c r="CA2236" s="95">
        <v>10814</v>
      </c>
      <c r="CB2236" s="95">
        <v>11023</v>
      </c>
      <c r="CC2236" s="95">
        <v>11028</v>
      </c>
      <c r="CD2236" s="95">
        <v>11177</v>
      </c>
      <c r="CE2236" s="72">
        <v>650.75523149000003</v>
      </c>
      <c r="CF2236" s="72">
        <v>676.59346364999999</v>
      </c>
      <c r="CG2236" s="72">
        <v>712.40329333</v>
      </c>
      <c r="CH2236" s="72">
        <v>716.50152150999998</v>
      </c>
      <c r="CI2236" s="72">
        <v>731.52548966999996</v>
      </c>
      <c r="CJ2236" s="96">
        <v>0.81648210310000002</v>
      </c>
      <c r="CK2236" s="96">
        <v>0.80330365159999995</v>
      </c>
      <c r="CL2236" s="96">
        <v>0.67108055860000004</v>
      </c>
      <c r="CM2236" s="96">
        <v>0.68006833950000001</v>
      </c>
      <c r="CN2236" s="96">
        <v>0.72775317809999995</v>
      </c>
      <c r="CO2236" s="96">
        <v>0.87492904220000001</v>
      </c>
      <c r="CP2236" s="96">
        <v>0.84548292540000003</v>
      </c>
      <c r="CQ2236" s="96">
        <v>0.99584056389999998</v>
      </c>
      <c r="CR2236" s="96">
        <v>0.84901422510000002</v>
      </c>
      <c r="CS2236" s="95">
        <v>9422</v>
      </c>
      <c r="CT2236" s="95">
        <v>9570</v>
      </c>
      <c r="CU2236" s="95">
        <v>9656</v>
      </c>
      <c r="CV2236" s="95">
        <v>9539</v>
      </c>
      <c r="CW2236" s="95">
        <v>9719</v>
      </c>
      <c r="CX2236" s="96">
        <v>0.87378372199999998</v>
      </c>
      <c r="CY2236" s="96">
        <v>0.86345628500000005</v>
      </c>
      <c r="CZ2236" s="96">
        <v>0.87413512500000001</v>
      </c>
      <c r="DA2236" s="96">
        <v>0.86619442000000002</v>
      </c>
      <c r="DB2236" s="96">
        <v>0.89669785800000001</v>
      </c>
      <c r="DC2236">
        <v>2013</v>
      </c>
      <c r="DD2236" s="6">
        <v>10289.799999999999</v>
      </c>
      <c r="DE2236" s="96">
        <v>2.1324651000000001E-3</v>
      </c>
      <c r="DF2236" s="72">
        <v>650.64</v>
      </c>
      <c r="DG2236" s="96">
        <v>1</v>
      </c>
      <c r="DH2236" s="72">
        <v>650.64</v>
      </c>
      <c r="DI2236" s="72">
        <v>681.29687023999998</v>
      </c>
      <c r="DJ2236" s="96">
        <v>1</v>
      </c>
      <c r="DK2236" s="72">
        <v>650.64</v>
      </c>
      <c r="DL2236" s="96">
        <v>1</v>
      </c>
      <c r="DM2236" s="72">
        <v>650.64</v>
      </c>
      <c r="DN2236" s="96">
        <v>1</v>
      </c>
      <c r="DO2236" s="96">
        <v>8.0949999999999998E-3</v>
      </c>
      <c r="DP2236" s="72">
        <v>5.27</v>
      </c>
      <c r="DQ2236" s="72">
        <v>645.37</v>
      </c>
      <c r="DR2236" t="s">
        <v>603</v>
      </c>
      <c r="DT2236" t="s">
        <v>1022</v>
      </c>
    </row>
    <row r="2237" spans="1:124" x14ac:dyDescent="0.3">
      <c r="A2237" t="s">
        <v>1385</v>
      </c>
      <c r="B2237">
        <v>38220</v>
      </c>
      <c r="C2237" s="95">
        <v>4098</v>
      </c>
      <c r="D2237" s="95">
        <v>12939946</v>
      </c>
      <c r="E2237" s="95">
        <v>3942</v>
      </c>
      <c r="F2237" s="95">
        <v>10028059</v>
      </c>
      <c r="G2237" s="95">
        <v>660</v>
      </c>
      <c r="H2237" s="95">
        <v>1654210</v>
      </c>
      <c r="I2237" s="95">
        <v>574</v>
      </c>
      <c r="J2237" s="95">
        <v>1535007</v>
      </c>
      <c r="K2237" s="95">
        <v>3699</v>
      </c>
      <c r="L2237" s="95">
        <v>11625694</v>
      </c>
      <c r="M2237" s="95">
        <v>3522</v>
      </c>
      <c r="N2237" s="95">
        <v>9280270</v>
      </c>
      <c r="O2237" s="95">
        <v>651</v>
      </c>
      <c r="P2237" s="95">
        <v>2174610</v>
      </c>
      <c r="Q2237" s="95">
        <v>565</v>
      </c>
      <c r="R2237" s="95">
        <v>1681421</v>
      </c>
      <c r="S2237" s="95">
        <v>3594</v>
      </c>
      <c r="T2237" s="95">
        <v>13175870</v>
      </c>
      <c r="U2237" s="95">
        <v>3392</v>
      </c>
      <c r="V2237" s="95">
        <v>10103513</v>
      </c>
      <c r="W2237" s="95">
        <v>660</v>
      </c>
      <c r="X2237" s="95">
        <v>1613103</v>
      </c>
      <c r="Y2237" s="95">
        <v>571</v>
      </c>
      <c r="Z2237" s="95">
        <v>1650356</v>
      </c>
      <c r="AA2237" s="95">
        <v>3574</v>
      </c>
      <c r="AB2237" s="95">
        <v>11529673</v>
      </c>
      <c r="AC2237" s="95">
        <v>3362</v>
      </c>
      <c r="AD2237" s="95">
        <v>10438931</v>
      </c>
      <c r="AE2237" s="95">
        <v>698</v>
      </c>
      <c r="AF2237" s="95">
        <v>1636413</v>
      </c>
      <c r="AG2237" s="95">
        <v>607</v>
      </c>
      <c r="AH2237" s="95">
        <v>2098773</v>
      </c>
      <c r="AI2237" s="95">
        <v>3609</v>
      </c>
      <c r="AJ2237" s="95">
        <v>11322486.189999999</v>
      </c>
      <c r="AK2237" s="95">
        <v>3383</v>
      </c>
      <c r="AL2237" s="95">
        <v>11178419.92</v>
      </c>
      <c r="AM2237" s="95">
        <v>723</v>
      </c>
      <c r="AN2237" s="95">
        <v>1697686</v>
      </c>
      <c r="AO2237" s="95">
        <v>637</v>
      </c>
      <c r="AP2237" s="95">
        <v>2241739</v>
      </c>
      <c r="AQ2237" s="72">
        <v>255.61</v>
      </c>
      <c r="AR2237" s="72">
        <v>213.37</v>
      </c>
      <c r="AS2237" s="72">
        <v>468.98</v>
      </c>
      <c r="AT2237" s="95">
        <v>14594156</v>
      </c>
      <c r="AU2237" s="95">
        <v>11563066</v>
      </c>
      <c r="AV2237" s="95">
        <v>4758</v>
      </c>
      <c r="AW2237" s="95">
        <v>4516</v>
      </c>
      <c r="AX2237" s="72">
        <v>264.37</v>
      </c>
      <c r="AY2237" s="72">
        <v>223.51</v>
      </c>
      <c r="AZ2237" s="72">
        <v>487.88</v>
      </c>
      <c r="BA2237" s="95">
        <v>13800304</v>
      </c>
      <c r="BB2237" s="95">
        <v>10961691</v>
      </c>
      <c r="BC2237" s="95">
        <v>4350</v>
      </c>
      <c r="BD2237" s="95">
        <v>4087</v>
      </c>
      <c r="BE2237" s="72">
        <v>289.70999999999998</v>
      </c>
      <c r="BF2237" s="72">
        <v>247.16</v>
      </c>
      <c r="BG2237" s="72">
        <v>536.87</v>
      </c>
      <c r="BH2237" s="95">
        <v>14788973</v>
      </c>
      <c r="BI2237" s="95">
        <v>11753869</v>
      </c>
      <c r="BJ2237" s="95">
        <v>4254</v>
      </c>
      <c r="BK2237" s="95">
        <v>3963</v>
      </c>
      <c r="BL2237" s="72">
        <v>256.83</v>
      </c>
      <c r="BM2237" s="72">
        <v>263.24</v>
      </c>
      <c r="BN2237" s="72">
        <v>520.07000000000005</v>
      </c>
      <c r="BO2237" s="95">
        <v>13166086</v>
      </c>
      <c r="BP2237" s="95">
        <v>12537704</v>
      </c>
      <c r="BQ2237" s="95">
        <v>4272</v>
      </c>
      <c r="BR2237" s="95">
        <v>3969</v>
      </c>
      <c r="BS2237" s="72">
        <v>250.46</v>
      </c>
      <c r="BT2237" s="72">
        <v>278.2</v>
      </c>
      <c r="BU2237" s="72">
        <v>528.66</v>
      </c>
      <c r="BV2237" s="95">
        <v>13020172.189999999</v>
      </c>
      <c r="BW2237" s="95">
        <v>13420158.92</v>
      </c>
      <c r="BX2237" s="95">
        <v>4332</v>
      </c>
      <c r="BY2237" s="95">
        <v>4020</v>
      </c>
      <c r="BZ2237" s="95">
        <v>4643</v>
      </c>
      <c r="CA2237" s="95">
        <v>4223</v>
      </c>
      <c r="CB2237" s="95">
        <v>4114</v>
      </c>
      <c r="CC2237" s="95">
        <v>4128</v>
      </c>
      <c r="CD2237" s="95">
        <v>4179</v>
      </c>
      <c r="CE2237" s="72">
        <v>650.75523149000003</v>
      </c>
      <c r="CF2237" s="72">
        <v>676.59346364999999</v>
      </c>
      <c r="CG2237" s="72">
        <v>712.40329333</v>
      </c>
      <c r="CH2237" s="72">
        <v>716.50152150999998</v>
      </c>
      <c r="CI2237" s="72">
        <v>731.52548966999996</v>
      </c>
      <c r="CJ2237" s="96">
        <v>0.72067034929999996</v>
      </c>
      <c r="CK2237" s="96">
        <v>0.72108293420000003</v>
      </c>
      <c r="CL2237" s="96">
        <v>0.75360404010000004</v>
      </c>
      <c r="CM2237" s="96">
        <v>0.7258463302</v>
      </c>
      <c r="CN2237" s="96">
        <v>0.72268158449999997</v>
      </c>
      <c r="CO2237" s="96">
        <v>0.9230253329</v>
      </c>
      <c r="CP2237" s="96">
        <v>0.78955259590000004</v>
      </c>
      <c r="CQ2237" s="96">
        <v>0.99584056389999998</v>
      </c>
      <c r="CR2237" s="96">
        <v>0.79285029330000001</v>
      </c>
      <c r="CS2237" s="95">
        <v>4303</v>
      </c>
      <c r="CT2237" s="95">
        <v>3960</v>
      </c>
      <c r="CU2237" s="95">
        <v>3887</v>
      </c>
      <c r="CV2237" s="95">
        <v>3889</v>
      </c>
      <c r="CW2237" s="95">
        <v>3934</v>
      </c>
      <c r="CX2237" s="96">
        <v>0.92017574800000002</v>
      </c>
      <c r="CY2237" s="96">
        <v>0.92337112799999999</v>
      </c>
      <c r="CZ2237" s="96">
        <v>0.91958575600000003</v>
      </c>
      <c r="DA2237" s="96">
        <v>0.93679902500000001</v>
      </c>
      <c r="DB2237" s="96">
        <v>0.91557646699999995</v>
      </c>
      <c r="DC2237">
        <v>2013</v>
      </c>
      <c r="DD2237" s="6">
        <v>4111</v>
      </c>
      <c r="DE2237" s="96">
        <v>9.551319E-4</v>
      </c>
      <c r="DF2237" s="72">
        <v>608.32000000000005</v>
      </c>
      <c r="DG2237" s="96">
        <v>1</v>
      </c>
      <c r="DH2237" s="72">
        <v>608.32000000000005</v>
      </c>
      <c r="DI2237" s="72">
        <v>681.29687023999998</v>
      </c>
      <c r="DJ2237" s="96">
        <v>1</v>
      </c>
      <c r="DK2237" s="72">
        <v>608.32000000000005</v>
      </c>
      <c r="DL2237" s="96">
        <v>1</v>
      </c>
      <c r="DM2237" s="72">
        <v>608.32000000000005</v>
      </c>
      <c r="DN2237" s="96">
        <v>1</v>
      </c>
      <c r="DO2237" s="96">
        <v>3.2000000000000002E-3</v>
      </c>
      <c r="DP2237" s="72">
        <v>1.95</v>
      </c>
      <c r="DQ2237" s="72">
        <v>606.37</v>
      </c>
      <c r="DR2237" t="s">
        <v>1385</v>
      </c>
      <c r="DT2237" t="s">
        <v>1022</v>
      </c>
    </row>
    <row r="2238" spans="1:124" x14ac:dyDescent="0.3">
      <c r="A2238" t="s">
        <v>47</v>
      </c>
      <c r="B2238">
        <v>38230</v>
      </c>
      <c r="C2238" s="95">
        <v>16741</v>
      </c>
      <c r="D2238" s="95">
        <v>49527779</v>
      </c>
      <c r="E2238" s="95">
        <v>15344</v>
      </c>
      <c r="F2238" s="95">
        <v>39483479</v>
      </c>
      <c r="G2238" s="95">
        <v>3840</v>
      </c>
      <c r="H2238" s="95">
        <v>8856540</v>
      </c>
      <c r="I2238" s="95">
        <v>3036</v>
      </c>
      <c r="J2238" s="95">
        <v>7561860</v>
      </c>
      <c r="K2238" s="95">
        <v>16490</v>
      </c>
      <c r="L2238" s="95">
        <v>53149493</v>
      </c>
      <c r="M2238" s="95">
        <v>14864</v>
      </c>
      <c r="N2238" s="95">
        <v>41006710</v>
      </c>
      <c r="O2238" s="95">
        <v>3887</v>
      </c>
      <c r="P2238" s="95">
        <v>8522523</v>
      </c>
      <c r="Q2238" s="95">
        <v>3081</v>
      </c>
      <c r="R2238" s="95">
        <v>8478423</v>
      </c>
      <c r="S2238" s="95">
        <v>16624</v>
      </c>
      <c r="T2238" s="95">
        <v>58496230</v>
      </c>
      <c r="U2238" s="95">
        <v>14653</v>
      </c>
      <c r="V2238" s="95">
        <v>42718850</v>
      </c>
      <c r="W2238" s="95">
        <v>3961</v>
      </c>
      <c r="X2238" s="95">
        <v>10458185</v>
      </c>
      <c r="Y2238" s="95">
        <v>3126</v>
      </c>
      <c r="Z2238" s="95">
        <v>8953041</v>
      </c>
      <c r="AA2238" s="95">
        <v>16569</v>
      </c>
      <c r="AB2238" s="95">
        <v>47149082</v>
      </c>
      <c r="AC2238" s="95">
        <v>14323</v>
      </c>
      <c r="AD2238" s="95">
        <v>46184219</v>
      </c>
      <c r="AE2238" s="95">
        <v>3981</v>
      </c>
      <c r="AF2238" s="95">
        <v>12702243</v>
      </c>
      <c r="AG2238" s="95">
        <v>3176</v>
      </c>
      <c r="AH2238" s="95">
        <v>10183543</v>
      </c>
      <c r="AI2238" s="95">
        <v>16730</v>
      </c>
      <c r="AJ2238" s="95">
        <v>50984586.920000002</v>
      </c>
      <c r="AK2238" s="95">
        <v>14276</v>
      </c>
      <c r="AL2238" s="95">
        <v>48064223.289999999</v>
      </c>
      <c r="AM2238" s="95">
        <v>4052</v>
      </c>
      <c r="AN2238" s="95">
        <v>11480517</v>
      </c>
      <c r="AO2238" s="95">
        <v>3209</v>
      </c>
      <c r="AP2238" s="95">
        <v>10949482.77</v>
      </c>
      <c r="AQ2238" s="72">
        <v>236.4</v>
      </c>
      <c r="AR2238" s="72">
        <v>213.3</v>
      </c>
      <c r="AS2238" s="72">
        <v>449.7</v>
      </c>
      <c r="AT2238" s="95">
        <v>58384319</v>
      </c>
      <c r="AU2238" s="95">
        <v>47045339</v>
      </c>
      <c r="AV2238" s="95">
        <v>20581</v>
      </c>
      <c r="AW2238" s="95">
        <v>18380</v>
      </c>
      <c r="AX2238" s="72">
        <v>252.21</v>
      </c>
      <c r="AY2238" s="72">
        <v>229.8</v>
      </c>
      <c r="AZ2238" s="72">
        <v>482.01</v>
      </c>
      <c r="BA2238" s="95">
        <v>61672016</v>
      </c>
      <c r="BB2238" s="95">
        <v>49485133</v>
      </c>
      <c r="BC2238" s="95">
        <v>20377</v>
      </c>
      <c r="BD2238" s="95">
        <v>17945</v>
      </c>
      <c r="BE2238" s="72">
        <v>279.14999999999998</v>
      </c>
      <c r="BF2238" s="72">
        <v>242.2</v>
      </c>
      <c r="BG2238" s="72">
        <v>521.35</v>
      </c>
      <c r="BH2238" s="95">
        <v>68954415</v>
      </c>
      <c r="BI2238" s="95">
        <v>51671891</v>
      </c>
      <c r="BJ2238" s="95">
        <v>20585</v>
      </c>
      <c r="BK2238" s="95">
        <v>17779</v>
      </c>
      <c r="BL2238" s="72">
        <v>242.71</v>
      </c>
      <c r="BM2238" s="72">
        <v>268.43</v>
      </c>
      <c r="BN2238" s="72">
        <v>511.14</v>
      </c>
      <c r="BO2238" s="95">
        <v>59851325</v>
      </c>
      <c r="BP2238" s="95">
        <v>56367762</v>
      </c>
      <c r="BQ2238" s="95">
        <v>20550</v>
      </c>
      <c r="BR2238" s="95">
        <v>17499</v>
      </c>
      <c r="BS2238" s="72">
        <v>250.48</v>
      </c>
      <c r="BT2238" s="72">
        <v>281.26</v>
      </c>
      <c r="BU2238" s="72">
        <v>531.74</v>
      </c>
      <c r="BV2238" s="95">
        <v>62465103.920000002</v>
      </c>
      <c r="BW2238" s="95">
        <v>59013706.060000002</v>
      </c>
      <c r="BX2238" s="95">
        <v>20782</v>
      </c>
      <c r="BY2238" s="95">
        <v>17485</v>
      </c>
      <c r="BZ2238" s="95">
        <v>19532</v>
      </c>
      <c r="CA2238" s="95">
        <v>19206</v>
      </c>
      <c r="CB2238" s="95">
        <v>19233</v>
      </c>
      <c r="CC2238" s="95">
        <v>19102</v>
      </c>
      <c r="CD2238" s="95">
        <v>19169</v>
      </c>
      <c r="CE2238" s="72">
        <v>650.75523149000003</v>
      </c>
      <c r="CF2238" s="72">
        <v>676.59346364999999</v>
      </c>
      <c r="CG2238" s="72">
        <v>712.40329333</v>
      </c>
      <c r="CH2238" s="72">
        <v>716.50152150999998</v>
      </c>
      <c r="CI2238" s="72">
        <v>731.52548966999996</v>
      </c>
      <c r="CJ2238" s="96">
        <v>0.69104323440000004</v>
      </c>
      <c r="CK2238" s="96">
        <v>0.71240711869999995</v>
      </c>
      <c r="CL2238" s="96">
        <v>0.731818627</v>
      </c>
      <c r="CM2238" s="96">
        <v>0.71338299309999997</v>
      </c>
      <c r="CN2238" s="96">
        <v>0.72689196410000001</v>
      </c>
      <c r="CO2238" s="96">
        <v>0.8729493223</v>
      </c>
      <c r="CP2238" s="96">
        <v>0.81918705839999995</v>
      </c>
      <c r="CQ2238" s="96">
        <v>0.99584056389999998</v>
      </c>
      <c r="CR2238" s="96">
        <v>0.82260852900000003</v>
      </c>
      <c r="CS2238" s="95">
        <v>17157</v>
      </c>
      <c r="CT2238" s="95">
        <v>17164</v>
      </c>
      <c r="CU2238" s="95">
        <v>17219</v>
      </c>
      <c r="CV2238" s="95">
        <v>17035</v>
      </c>
      <c r="CW2238" s="95">
        <v>17190</v>
      </c>
      <c r="CX2238" s="96">
        <v>0.87759243600000003</v>
      </c>
      <c r="CY2238" s="96">
        <v>0.87161025299999995</v>
      </c>
      <c r="CZ2238" s="96">
        <v>0.86975770699999999</v>
      </c>
      <c r="DA2238" s="96">
        <v>0.86254425499999998</v>
      </c>
      <c r="DB2238" s="96">
        <v>0.88316041199999995</v>
      </c>
      <c r="DC2238">
        <v>2013</v>
      </c>
      <c r="DD2238" s="6">
        <v>17817.599999999999</v>
      </c>
      <c r="DE2238" s="96">
        <v>2.7671465E-3</v>
      </c>
      <c r="DF2238" s="72">
        <v>630.01</v>
      </c>
      <c r="DG2238" s="96">
        <v>1</v>
      </c>
      <c r="DH2238" s="72">
        <v>630.01</v>
      </c>
      <c r="DI2238" s="72">
        <v>626.48650449000002</v>
      </c>
      <c r="DJ2238" s="96">
        <v>1</v>
      </c>
      <c r="DK2238" s="72">
        <v>630.01</v>
      </c>
      <c r="DL2238" s="96">
        <v>1</v>
      </c>
      <c r="DM2238" s="72">
        <v>630.01</v>
      </c>
      <c r="DN2238" s="96">
        <v>1</v>
      </c>
      <c r="DO2238" s="96">
        <v>8.7639999999999992E-3</v>
      </c>
      <c r="DP2238" s="72">
        <v>5.52</v>
      </c>
      <c r="DQ2238" s="72">
        <v>624.49</v>
      </c>
      <c r="DR2238" t="s">
        <v>47</v>
      </c>
      <c r="DT2238" t="s">
        <v>1022</v>
      </c>
    </row>
    <row r="2239" spans="1:124" x14ac:dyDescent="0.3">
      <c r="A2239" t="s">
        <v>1321</v>
      </c>
      <c r="B2239">
        <v>38240</v>
      </c>
      <c r="C2239" s="95">
        <v>1171</v>
      </c>
      <c r="D2239" s="95">
        <v>4075337</v>
      </c>
      <c r="E2239" s="95">
        <v>1116</v>
      </c>
      <c r="F2239" s="95">
        <v>3651917</v>
      </c>
      <c r="G2239" s="95">
        <v>163</v>
      </c>
      <c r="H2239" s="95">
        <v>621376</v>
      </c>
      <c r="I2239" s="95">
        <v>144</v>
      </c>
      <c r="J2239" s="95">
        <v>531445</v>
      </c>
      <c r="K2239" s="95">
        <v>1139</v>
      </c>
      <c r="L2239" s="95">
        <v>4066850</v>
      </c>
      <c r="M2239" s="95">
        <v>1082</v>
      </c>
      <c r="N2239" s="95">
        <v>3776289</v>
      </c>
      <c r="O2239" s="95">
        <v>170</v>
      </c>
      <c r="P2239" s="95">
        <v>1314567</v>
      </c>
      <c r="Q2239" s="95">
        <v>152</v>
      </c>
      <c r="R2239" s="95">
        <v>683291</v>
      </c>
      <c r="S2239" s="95">
        <v>1114</v>
      </c>
      <c r="T2239" s="95">
        <v>4029828</v>
      </c>
      <c r="U2239" s="95">
        <v>1050</v>
      </c>
      <c r="V2239" s="95">
        <v>3764943</v>
      </c>
      <c r="W2239" s="95">
        <v>183</v>
      </c>
      <c r="X2239" s="95">
        <v>795319</v>
      </c>
      <c r="Y2239" s="95">
        <v>161</v>
      </c>
      <c r="Z2239" s="95">
        <v>774897</v>
      </c>
      <c r="AA2239" s="95">
        <v>1088</v>
      </c>
      <c r="AB2239" s="95">
        <v>3671460</v>
      </c>
      <c r="AC2239" s="95">
        <v>1022</v>
      </c>
      <c r="AD2239" s="95">
        <v>3908217</v>
      </c>
      <c r="AE2239" s="95">
        <v>188</v>
      </c>
      <c r="AF2239" s="95">
        <v>645652</v>
      </c>
      <c r="AG2239" s="95">
        <v>165</v>
      </c>
      <c r="AH2239" s="95">
        <v>804623</v>
      </c>
      <c r="AI2239" s="95">
        <v>1140</v>
      </c>
      <c r="AJ2239" s="95">
        <v>4047635.36</v>
      </c>
      <c r="AK2239" s="95">
        <v>1062</v>
      </c>
      <c r="AL2239" s="95">
        <v>4368275.13</v>
      </c>
      <c r="AM2239" s="95">
        <v>188</v>
      </c>
      <c r="AN2239" s="95">
        <v>342244</v>
      </c>
      <c r="AO2239" s="95">
        <v>162</v>
      </c>
      <c r="AP2239" s="95">
        <v>705246.83</v>
      </c>
      <c r="AQ2239" s="72">
        <v>293.39999999999998</v>
      </c>
      <c r="AR2239" s="72">
        <v>276.68</v>
      </c>
      <c r="AS2239" s="72">
        <v>570.08000000000004</v>
      </c>
      <c r="AT2239" s="95">
        <v>4696713</v>
      </c>
      <c r="AU2239" s="95">
        <v>4183362</v>
      </c>
      <c r="AV2239" s="95">
        <v>1334</v>
      </c>
      <c r="AW2239" s="95">
        <v>1260</v>
      </c>
      <c r="AX2239" s="72">
        <v>342.59</v>
      </c>
      <c r="AY2239" s="72">
        <v>301.16000000000003</v>
      </c>
      <c r="AZ2239" s="72">
        <v>643.75</v>
      </c>
      <c r="BA2239" s="95">
        <v>5381417</v>
      </c>
      <c r="BB2239" s="95">
        <v>4459580</v>
      </c>
      <c r="BC2239" s="95">
        <v>1309</v>
      </c>
      <c r="BD2239" s="95">
        <v>1234</v>
      </c>
      <c r="BE2239" s="72">
        <v>310.02</v>
      </c>
      <c r="BF2239" s="72">
        <v>312.39999999999998</v>
      </c>
      <c r="BG2239" s="72">
        <v>622.41999999999996</v>
      </c>
      <c r="BH2239" s="95">
        <v>4825147</v>
      </c>
      <c r="BI2239" s="95">
        <v>4539840</v>
      </c>
      <c r="BJ2239" s="95">
        <v>1297</v>
      </c>
      <c r="BK2239" s="95">
        <v>1211</v>
      </c>
      <c r="BL2239" s="72">
        <v>281.94</v>
      </c>
      <c r="BM2239" s="72">
        <v>330.86</v>
      </c>
      <c r="BN2239" s="72">
        <v>612.79999999999995</v>
      </c>
      <c r="BO2239" s="95">
        <v>4317112</v>
      </c>
      <c r="BP2239" s="95">
        <v>4712840</v>
      </c>
      <c r="BQ2239" s="95">
        <v>1276</v>
      </c>
      <c r="BR2239" s="95">
        <v>1187</v>
      </c>
      <c r="BS2239" s="72">
        <v>275.47000000000003</v>
      </c>
      <c r="BT2239" s="72">
        <v>345.42</v>
      </c>
      <c r="BU2239" s="72">
        <v>620.89</v>
      </c>
      <c r="BV2239" s="95">
        <v>4389879.3600000003</v>
      </c>
      <c r="BW2239" s="95">
        <v>5073521.96</v>
      </c>
      <c r="BX2239" s="95">
        <v>1328</v>
      </c>
      <c r="BY2239" s="95">
        <v>1224</v>
      </c>
      <c r="BZ2239" s="95">
        <v>1299</v>
      </c>
      <c r="CA2239" s="95">
        <v>1273</v>
      </c>
      <c r="CB2239" s="95">
        <v>1256</v>
      </c>
      <c r="CC2239" s="95">
        <v>1234</v>
      </c>
      <c r="CD2239" s="95">
        <v>1277</v>
      </c>
      <c r="CE2239" s="72">
        <v>650.75523149000003</v>
      </c>
      <c r="CF2239" s="72">
        <v>676.59346364999999</v>
      </c>
      <c r="CG2239" s="72">
        <v>712.40329333</v>
      </c>
      <c r="CH2239" s="72">
        <v>716.50152150999998</v>
      </c>
      <c r="CI2239" s="72">
        <v>731.52548966999996</v>
      </c>
      <c r="CJ2239" s="96">
        <v>0.87602830129999998</v>
      </c>
      <c r="CK2239" s="96">
        <v>0.95145761019999997</v>
      </c>
      <c r="CL2239" s="96">
        <v>0.87369051470000003</v>
      </c>
      <c r="CM2239" s="96">
        <v>0.85526685089999999</v>
      </c>
      <c r="CN2239" s="96">
        <v>0.8487605815</v>
      </c>
      <c r="CO2239" s="96">
        <v>0.80259271899999995</v>
      </c>
      <c r="CP2239" s="96">
        <v>1.0977432897999999</v>
      </c>
      <c r="CQ2239" s="96">
        <v>0.99584056389999998</v>
      </c>
      <c r="CR2239" s="96">
        <v>1.1023281968</v>
      </c>
      <c r="CS2239" s="95">
        <v>1262</v>
      </c>
      <c r="CT2239" s="95">
        <v>1224</v>
      </c>
      <c r="CU2239" s="95">
        <v>1225</v>
      </c>
      <c r="CV2239" s="95">
        <v>1199</v>
      </c>
      <c r="CW2239" s="95">
        <v>1246</v>
      </c>
      <c r="CX2239" s="96">
        <v>0.80788648299999999</v>
      </c>
      <c r="CY2239" s="96">
        <v>0.77721861000000003</v>
      </c>
      <c r="CZ2239" s="96">
        <v>0.81952352399999995</v>
      </c>
      <c r="DA2239" s="96">
        <v>0.82809121299999999</v>
      </c>
      <c r="DB2239" s="96">
        <v>0.78097494099999998</v>
      </c>
      <c r="DC2239">
        <v>2013</v>
      </c>
      <c r="DD2239" s="6">
        <v>1223.2</v>
      </c>
      <c r="DE2239" s="96">
        <v>2.9685169999999999E-3</v>
      </c>
      <c r="DF2239" s="72">
        <v>844.06</v>
      </c>
      <c r="DG2239" s="96">
        <v>1</v>
      </c>
      <c r="DH2239" s="72">
        <v>844.06</v>
      </c>
      <c r="DI2239" s="72">
        <v>681.29687023999998</v>
      </c>
      <c r="DJ2239" s="96">
        <v>1</v>
      </c>
      <c r="DK2239" s="72">
        <v>844.06</v>
      </c>
      <c r="DL2239" s="96">
        <v>1</v>
      </c>
      <c r="DM2239" s="72">
        <v>844.06</v>
      </c>
      <c r="DN2239" s="96">
        <v>1</v>
      </c>
      <c r="DO2239" s="96">
        <v>9.3550000000000005E-3</v>
      </c>
      <c r="DP2239" s="72">
        <v>7.9</v>
      </c>
      <c r="DQ2239" s="72">
        <v>836.16</v>
      </c>
      <c r="DR2239" t="s">
        <v>1321</v>
      </c>
      <c r="DT2239" t="s">
        <v>1022</v>
      </c>
    </row>
    <row r="2240" spans="1:124" x14ac:dyDescent="0.3">
      <c r="A2240" t="s">
        <v>1386</v>
      </c>
      <c r="B2240">
        <v>38250</v>
      </c>
      <c r="C2240" s="95">
        <v>32634</v>
      </c>
      <c r="D2240" s="95">
        <v>115100808</v>
      </c>
      <c r="E2240" s="95">
        <v>30055</v>
      </c>
      <c r="F2240" s="95">
        <v>78786859</v>
      </c>
      <c r="G2240" s="95">
        <v>9694</v>
      </c>
      <c r="H2240" s="95">
        <v>28588865</v>
      </c>
      <c r="I2240" s="95">
        <v>7941</v>
      </c>
      <c r="J2240" s="95">
        <v>21491237</v>
      </c>
      <c r="K2240" s="95">
        <v>32428</v>
      </c>
      <c r="L2240" s="95">
        <v>114940423</v>
      </c>
      <c r="M2240" s="95">
        <v>29319</v>
      </c>
      <c r="N2240" s="95">
        <v>82558710</v>
      </c>
      <c r="O2240" s="95">
        <v>9764</v>
      </c>
      <c r="P2240" s="95">
        <v>30554101</v>
      </c>
      <c r="Q2240" s="95">
        <v>7933</v>
      </c>
      <c r="R2240" s="95">
        <v>23115169</v>
      </c>
      <c r="S2240" s="95">
        <v>32746</v>
      </c>
      <c r="T2240" s="95">
        <v>127520849</v>
      </c>
      <c r="U2240" s="95">
        <v>29025</v>
      </c>
      <c r="V2240" s="95">
        <v>85672343</v>
      </c>
      <c r="W2240" s="95">
        <v>9883</v>
      </c>
      <c r="X2240" s="95">
        <v>31592290</v>
      </c>
      <c r="Y2240" s="95">
        <v>7968</v>
      </c>
      <c r="Z2240" s="95">
        <v>23709082</v>
      </c>
      <c r="AA2240" s="95">
        <v>32703</v>
      </c>
      <c r="AB2240" s="95">
        <v>98162570</v>
      </c>
      <c r="AC2240" s="95">
        <v>28409</v>
      </c>
      <c r="AD2240" s="95">
        <v>89553702</v>
      </c>
      <c r="AE2240" s="95">
        <v>10145</v>
      </c>
      <c r="AF2240" s="95">
        <v>34389809</v>
      </c>
      <c r="AG2240" s="95">
        <v>8167</v>
      </c>
      <c r="AH2240" s="95">
        <v>27243214</v>
      </c>
      <c r="AI2240" s="95">
        <v>33465</v>
      </c>
      <c r="AJ2240" s="95">
        <v>104230713.97</v>
      </c>
      <c r="AK2240" s="95">
        <v>28458</v>
      </c>
      <c r="AL2240" s="95">
        <v>90974369.060000002</v>
      </c>
      <c r="AM2240" s="95">
        <v>10399</v>
      </c>
      <c r="AN2240" s="95">
        <v>38463326.310000002</v>
      </c>
      <c r="AO2240" s="95">
        <v>8478</v>
      </c>
      <c r="AP2240" s="95">
        <v>30131403.370000001</v>
      </c>
      <c r="AQ2240" s="72">
        <v>282.89</v>
      </c>
      <c r="AR2240" s="72">
        <v>219.93</v>
      </c>
      <c r="AS2240" s="72">
        <v>502.82</v>
      </c>
      <c r="AT2240" s="95">
        <v>143689673</v>
      </c>
      <c r="AU2240" s="95">
        <v>100278096</v>
      </c>
      <c r="AV2240" s="95">
        <v>42328</v>
      </c>
      <c r="AW2240" s="95">
        <v>37996</v>
      </c>
      <c r="AX2240" s="72">
        <v>287.37</v>
      </c>
      <c r="AY2240" s="72">
        <v>236.39</v>
      </c>
      <c r="AZ2240" s="72">
        <v>523.76</v>
      </c>
      <c r="BA2240" s="95">
        <v>145494524</v>
      </c>
      <c r="BB2240" s="95">
        <v>105673879</v>
      </c>
      <c r="BC2240" s="95">
        <v>42192</v>
      </c>
      <c r="BD2240" s="95">
        <v>37252</v>
      </c>
      <c r="BE2240" s="72">
        <v>311.04000000000002</v>
      </c>
      <c r="BF2240" s="72">
        <v>246.4</v>
      </c>
      <c r="BG2240" s="72">
        <v>557.44000000000005</v>
      </c>
      <c r="BH2240" s="95">
        <v>159113139</v>
      </c>
      <c r="BI2240" s="95">
        <v>109381425</v>
      </c>
      <c r="BJ2240" s="95">
        <v>42629</v>
      </c>
      <c r="BK2240" s="95">
        <v>36993</v>
      </c>
      <c r="BL2240" s="72">
        <v>257.8</v>
      </c>
      <c r="BM2240" s="72">
        <v>266.11</v>
      </c>
      <c r="BN2240" s="72">
        <v>523.91</v>
      </c>
      <c r="BO2240" s="95">
        <v>132552379</v>
      </c>
      <c r="BP2240" s="95">
        <v>116796916</v>
      </c>
      <c r="BQ2240" s="95">
        <v>42848</v>
      </c>
      <c r="BR2240" s="95">
        <v>36576</v>
      </c>
      <c r="BS2240" s="72">
        <v>271.08999999999997</v>
      </c>
      <c r="BT2240" s="72">
        <v>273.23</v>
      </c>
      <c r="BU2240" s="72">
        <v>544.32000000000005</v>
      </c>
      <c r="BV2240" s="95">
        <v>142694040.28</v>
      </c>
      <c r="BW2240" s="95">
        <v>121105772.43000001</v>
      </c>
      <c r="BX2240" s="95">
        <v>43864</v>
      </c>
      <c r="BY2240" s="95">
        <v>36936</v>
      </c>
      <c r="BZ2240" s="95">
        <v>40263</v>
      </c>
      <c r="CA2240" s="95">
        <v>39813</v>
      </c>
      <c r="CB2240" s="95">
        <v>39912</v>
      </c>
      <c r="CC2240" s="95">
        <v>39871</v>
      </c>
      <c r="CD2240" s="95">
        <v>40475</v>
      </c>
      <c r="CE2240" s="72">
        <v>650.75523149000003</v>
      </c>
      <c r="CF2240" s="72">
        <v>676.59346364999999</v>
      </c>
      <c r="CG2240" s="72">
        <v>712.40329333</v>
      </c>
      <c r="CH2240" s="72">
        <v>716.50152150999998</v>
      </c>
      <c r="CI2240" s="72">
        <v>731.52548966999996</v>
      </c>
      <c r="CJ2240" s="96">
        <v>0.77267146799999997</v>
      </c>
      <c r="CK2240" s="96">
        <v>0.77411330160000003</v>
      </c>
      <c r="CL2240" s="96">
        <v>0.78247813450000003</v>
      </c>
      <c r="CM2240" s="96">
        <v>0.73120570480000002</v>
      </c>
      <c r="CN2240" s="96">
        <v>0.74408890419999996</v>
      </c>
      <c r="CO2240" s="96">
        <v>0.91441822610000001</v>
      </c>
      <c r="CP2240" s="96">
        <v>0.83212635189999995</v>
      </c>
      <c r="CQ2240" s="96">
        <v>0.99584056389999998</v>
      </c>
      <c r="CR2240" s="96">
        <v>0.83560186569999995</v>
      </c>
      <c r="CS2240" s="95">
        <v>32298</v>
      </c>
      <c r="CT2240" s="95">
        <v>32458</v>
      </c>
      <c r="CU2240" s="95">
        <v>32280</v>
      </c>
      <c r="CV2240" s="95">
        <v>32102</v>
      </c>
      <c r="CW2240" s="95">
        <v>32614</v>
      </c>
      <c r="CX2240" s="96">
        <v>0.91897388400000002</v>
      </c>
      <c r="CY2240" s="96">
        <v>0.91709998599999998</v>
      </c>
      <c r="CZ2240" s="96">
        <v>0.91544613799999996</v>
      </c>
      <c r="DA2240" s="96">
        <v>0.90712466899999999</v>
      </c>
      <c r="DB2240" s="96">
        <v>0.91339944799999995</v>
      </c>
      <c r="DC2240">
        <v>2013</v>
      </c>
      <c r="DD2240" s="6">
        <v>37150.6</v>
      </c>
      <c r="DE2240" s="96">
        <v>1.20844722E-2</v>
      </c>
      <c r="DF2240" s="72">
        <v>633.98</v>
      </c>
      <c r="DG2240" s="96">
        <v>1</v>
      </c>
      <c r="DH2240" s="72">
        <v>633.98</v>
      </c>
      <c r="DI2240" s="72">
        <v>634.78933210000002</v>
      </c>
      <c r="DJ2240" s="96">
        <v>1</v>
      </c>
      <c r="DK2240" s="72">
        <v>633.98</v>
      </c>
      <c r="DL2240" s="96">
        <v>1</v>
      </c>
      <c r="DM2240" s="72">
        <v>633.98</v>
      </c>
      <c r="DN2240" s="96">
        <v>1</v>
      </c>
      <c r="DO2240" s="96">
        <v>2.3268E-2</v>
      </c>
      <c r="DP2240" s="72">
        <v>14.75</v>
      </c>
      <c r="DQ2240" s="72">
        <v>619.23</v>
      </c>
      <c r="DR2240" t="s">
        <v>1386</v>
      </c>
      <c r="DT2240" t="s">
        <v>1022</v>
      </c>
    </row>
    <row r="2241" spans="1:124" x14ac:dyDescent="0.3">
      <c r="A2241" t="s">
        <v>143</v>
      </c>
      <c r="B2241">
        <v>38260</v>
      </c>
      <c r="C2241" s="95">
        <v>4799</v>
      </c>
      <c r="D2241" s="95">
        <v>11916483</v>
      </c>
      <c r="E2241" s="95">
        <v>4414</v>
      </c>
      <c r="F2241" s="95">
        <v>11444398</v>
      </c>
      <c r="G2241" s="95">
        <v>1017</v>
      </c>
      <c r="H2241" s="95">
        <v>2185375</v>
      </c>
      <c r="I2241" s="95">
        <v>826</v>
      </c>
      <c r="J2241" s="95">
        <v>2228801</v>
      </c>
      <c r="K2241" s="95">
        <v>4776</v>
      </c>
      <c r="L2241" s="95">
        <v>14266432</v>
      </c>
      <c r="M2241" s="95">
        <v>4353</v>
      </c>
      <c r="N2241" s="95">
        <v>12332330</v>
      </c>
      <c r="O2241" s="95">
        <v>1065</v>
      </c>
      <c r="P2241" s="95">
        <v>2029492</v>
      </c>
      <c r="Q2241" s="95">
        <v>865</v>
      </c>
      <c r="R2241" s="95">
        <v>2569084</v>
      </c>
      <c r="S2241" s="95">
        <v>4967</v>
      </c>
      <c r="T2241" s="95">
        <v>15346888</v>
      </c>
      <c r="U2241" s="95">
        <v>4439</v>
      </c>
      <c r="V2241" s="95">
        <v>13547093</v>
      </c>
      <c r="W2241" s="95">
        <v>1029</v>
      </c>
      <c r="X2241" s="95">
        <v>2785451</v>
      </c>
      <c r="Y2241" s="95">
        <v>836</v>
      </c>
      <c r="Z2241" s="95">
        <v>2823440</v>
      </c>
      <c r="AA2241" s="95">
        <v>4905</v>
      </c>
      <c r="AB2241" s="95">
        <v>13934624</v>
      </c>
      <c r="AC2241" s="95">
        <v>4310</v>
      </c>
      <c r="AD2241" s="95">
        <v>14640069</v>
      </c>
      <c r="AE2241" s="95">
        <v>1120</v>
      </c>
      <c r="AF2241" s="95">
        <v>2862779</v>
      </c>
      <c r="AG2241" s="95">
        <v>925</v>
      </c>
      <c r="AH2241" s="95">
        <v>3119514</v>
      </c>
      <c r="AI2241" s="95">
        <v>5013</v>
      </c>
      <c r="AJ2241" s="95">
        <v>16555549.76</v>
      </c>
      <c r="AK2241" s="95">
        <v>4366</v>
      </c>
      <c r="AL2241" s="95">
        <v>15399345.029999999</v>
      </c>
      <c r="AM2241" s="95">
        <v>1257</v>
      </c>
      <c r="AN2241" s="95">
        <v>3131078</v>
      </c>
      <c r="AO2241" s="95">
        <v>1052</v>
      </c>
      <c r="AP2241" s="95">
        <v>3528930</v>
      </c>
      <c r="AQ2241" s="72">
        <v>202.06</v>
      </c>
      <c r="AR2241" s="72">
        <v>217.45</v>
      </c>
      <c r="AS2241" s="72">
        <v>419.51</v>
      </c>
      <c r="AT2241" s="95">
        <v>14101858</v>
      </c>
      <c r="AU2241" s="95">
        <v>13673199</v>
      </c>
      <c r="AV2241" s="95">
        <v>5816</v>
      </c>
      <c r="AW2241" s="95">
        <v>5240</v>
      </c>
      <c r="AX2241" s="72">
        <v>232.49</v>
      </c>
      <c r="AY2241" s="72">
        <v>237.98</v>
      </c>
      <c r="AZ2241" s="72">
        <v>470.47</v>
      </c>
      <c r="BA2241" s="95">
        <v>16295924</v>
      </c>
      <c r="BB2241" s="95">
        <v>14901414</v>
      </c>
      <c r="BC2241" s="95">
        <v>5841</v>
      </c>
      <c r="BD2241" s="95">
        <v>5218</v>
      </c>
      <c r="BE2241" s="72">
        <v>252.01</v>
      </c>
      <c r="BF2241" s="72">
        <v>258.62</v>
      </c>
      <c r="BG2241" s="72">
        <v>510.63</v>
      </c>
      <c r="BH2241" s="95">
        <v>18132339</v>
      </c>
      <c r="BI2241" s="95">
        <v>16370533</v>
      </c>
      <c r="BJ2241" s="95">
        <v>5996</v>
      </c>
      <c r="BK2241" s="95">
        <v>5275</v>
      </c>
      <c r="BL2241" s="72">
        <v>232.33</v>
      </c>
      <c r="BM2241" s="72">
        <v>282.70999999999998</v>
      </c>
      <c r="BN2241" s="72">
        <v>515.04</v>
      </c>
      <c r="BO2241" s="95">
        <v>16797403</v>
      </c>
      <c r="BP2241" s="95">
        <v>17759583</v>
      </c>
      <c r="BQ2241" s="95">
        <v>6025</v>
      </c>
      <c r="BR2241" s="95">
        <v>5235</v>
      </c>
      <c r="BS2241" s="72">
        <v>261.64999999999998</v>
      </c>
      <c r="BT2241" s="72">
        <v>291.13</v>
      </c>
      <c r="BU2241" s="72">
        <v>552.78</v>
      </c>
      <c r="BV2241" s="95">
        <v>19686627.760000002</v>
      </c>
      <c r="BW2241" s="95">
        <v>18928275.030000001</v>
      </c>
      <c r="BX2241" s="95">
        <v>6270</v>
      </c>
      <c r="BY2241" s="95">
        <v>5418</v>
      </c>
      <c r="BZ2241" s="95">
        <v>5541</v>
      </c>
      <c r="CA2241" s="95">
        <v>5541</v>
      </c>
      <c r="CB2241" s="95">
        <v>5648</v>
      </c>
      <c r="CC2241" s="95">
        <v>5650</v>
      </c>
      <c r="CD2241" s="95">
        <v>5853</v>
      </c>
      <c r="CE2241" s="72">
        <v>650.75523149000003</v>
      </c>
      <c r="CF2241" s="72">
        <v>676.59346364999999</v>
      </c>
      <c r="CG2241" s="72">
        <v>712.40329333</v>
      </c>
      <c r="CH2241" s="72">
        <v>716.50152150999998</v>
      </c>
      <c r="CI2241" s="72">
        <v>731.52548966999996</v>
      </c>
      <c r="CJ2241" s="96">
        <v>0.64465098350000005</v>
      </c>
      <c r="CK2241" s="96">
        <v>0.69535108639999998</v>
      </c>
      <c r="CL2241" s="96">
        <v>0.71677097059999995</v>
      </c>
      <c r="CM2241" s="96">
        <v>0.71882610790000001</v>
      </c>
      <c r="CN2241" s="96">
        <v>0.755653778</v>
      </c>
      <c r="CO2241" s="96">
        <v>0.8838892974</v>
      </c>
      <c r="CP2241" s="96">
        <v>0.79902606279999999</v>
      </c>
      <c r="CQ2241" s="96">
        <v>0.99584056389999998</v>
      </c>
      <c r="CR2241" s="96">
        <v>0.80236332769999996</v>
      </c>
      <c r="CS2241" s="95">
        <v>4942</v>
      </c>
      <c r="CT2241" s="95">
        <v>4983</v>
      </c>
      <c r="CU2241" s="95">
        <v>5054</v>
      </c>
      <c r="CV2241" s="95">
        <v>4887</v>
      </c>
      <c r="CW2241" s="95">
        <v>4903</v>
      </c>
      <c r="CX2241" s="96">
        <v>0.90128030800000003</v>
      </c>
      <c r="CY2241" s="96">
        <v>0.88623030599999997</v>
      </c>
      <c r="CZ2241" s="96">
        <v>0.87815826699999999</v>
      </c>
      <c r="DA2241" s="96">
        <v>0.87996492199999998</v>
      </c>
      <c r="DB2241" s="96">
        <v>0.87379984799999999</v>
      </c>
      <c r="DC2241">
        <v>2013</v>
      </c>
      <c r="DD2241" s="6">
        <v>5277.2</v>
      </c>
      <c r="DE2241" s="96">
        <v>2.6203686999999999E-3</v>
      </c>
      <c r="DF2241" s="72">
        <v>614.59</v>
      </c>
      <c r="DG2241" s="96">
        <v>1</v>
      </c>
      <c r="DH2241" s="72">
        <v>614.59</v>
      </c>
      <c r="DI2241" s="72">
        <v>626.48650449000002</v>
      </c>
      <c r="DJ2241" s="96">
        <v>1</v>
      </c>
      <c r="DK2241" s="72">
        <v>614.59</v>
      </c>
      <c r="DL2241" s="96">
        <v>1</v>
      </c>
      <c r="DM2241" s="72">
        <v>614.59</v>
      </c>
      <c r="DN2241" s="96">
        <v>1</v>
      </c>
      <c r="DO2241" s="96">
        <v>8.3440000000000007E-3</v>
      </c>
      <c r="DP2241" s="72">
        <v>5.13</v>
      </c>
      <c r="DQ2241" s="72">
        <v>609.46</v>
      </c>
      <c r="DR2241" t="s">
        <v>143</v>
      </c>
      <c r="DT2241" t="s">
        <v>1022</v>
      </c>
    </row>
    <row r="2242" spans="1:124" x14ac:dyDescent="0.3">
      <c r="A2242" t="s">
        <v>682</v>
      </c>
      <c r="B2242">
        <v>38270</v>
      </c>
      <c r="C2242" s="95">
        <v>309</v>
      </c>
      <c r="D2242" s="95">
        <v>785241</v>
      </c>
      <c r="E2242" s="95">
        <v>294</v>
      </c>
      <c r="F2242" s="95">
        <v>773901</v>
      </c>
      <c r="G2242" s="95">
        <v>34</v>
      </c>
      <c r="H2242" s="95">
        <v>48866</v>
      </c>
      <c r="I2242" s="95">
        <v>30</v>
      </c>
      <c r="J2242" s="95">
        <v>96766</v>
      </c>
      <c r="K2242" s="95">
        <v>296</v>
      </c>
      <c r="L2242" s="95">
        <v>810384</v>
      </c>
      <c r="M2242" s="95">
        <v>278</v>
      </c>
      <c r="N2242" s="95">
        <v>818769</v>
      </c>
      <c r="O2242" s="95">
        <v>29</v>
      </c>
      <c r="P2242" s="95">
        <v>211074</v>
      </c>
      <c r="Q2242" s="95">
        <v>27</v>
      </c>
      <c r="R2242" s="95">
        <v>125766</v>
      </c>
      <c r="S2242" s="95">
        <v>285</v>
      </c>
      <c r="T2242" s="95">
        <v>1264809</v>
      </c>
      <c r="U2242" s="95">
        <v>266</v>
      </c>
      <c r="V2242" s="95">
        <v>853737</v>
      </c>
      <c r="W2242" s="95">
        <v>32</v>
      </c>
      <c r="X2242" s="95">
        <v>265575</v>
      </c>
      <c r="Y2242" s="95">
        <v>28</v>
      </c>
      <c r="Z2242" s="95">
        <v>123259</v>
      </c>
      <c r="AA2242" s="95">
        <v>268</v>
      </c>
      <c r="AB2242" s="95">
        <v>504087</v>
      </c>
      <c r="AC2242" s="95">
        <v>249</v>
      </c>
      <c r="AD2242" s="95">
        <v>725610</v>
      </c>
      <c r="AE2242" s="95">
        <v>29</v>
      </c>
      <c r="AF2242" s="95">
        <v>205880</v>
      </c>
      <c r="AG2242" s="95">
        <v>25</v>
      </c>
      <c r="AH2242" s="95">
        <v>117780</v>
      </c>
      <c r="AI2242" s="95">
        <v>274</v>
      </c>
      <c r="AJ2242" s="95">
        <v>990747</v>
      </c>
      <c r="AK2242" s="95">
        <v>255</v>
      </c>
      <c r="AL2242" s="95">
        <v>786677</v>
      </c>
      <c r="AM2242" s="95">
        <v>31</v>
      </c>
      <c r="AN2242" s="95">
        <v>199260</v>
      </c>
      <c r="AO2242" s="95">
        <v>26</v>
      </c>
      <c r="AP2242" s="95">
        <v>91925</v>
      </c>
      <c r="AQ2242" s="72">
        <v>202.65</v>
      </c>
      <c r="AR2242" s="72">
        <v>223.94</v>
      </c>
      <c r="AS2242" s="72">
        <v>426.59</v>
      </c>
      <c r="AT2242" s="95">
        <v>834107</v>
      </c>
      <c r="AU2242" s="95">
        <v>870667</v>
      </c>
      <c r="AV2242" s="95">
        <v>343</v>
      </c>
      <c r="AW2242" s="95">
        <v>324</v>
      </c>
      <c r="AX2242" s="72">
        <v>261.91000000000003</v>
      </c>
      <c r="AY2242" s="72">
        <v>258.07</v>
      </c>
      <c r="AZ2242" s="72">
        <v>519.98</v>
      </c>
      <c r="BA2242" s="95">
        <v>1021458</v>
      </c>
      <c r="BB2242" s="95">
        <v>944535</v>
      </c>
      <c r="BC2242" s="95">
        <v>325</v>
      </c>
      <c r="BD2242" s="95">
        <v>305</v>
      </c>
      <c r="BE2242" s="72">
        <v>402.31</v>
      </c>
      <c r="BF2242" s="72">
        <v>276.93</v>
      </c>
      <c r="BG2242" s="72">
        <v>679.24</v>
      </c>
      <c r="BH2242" s="95">
        <v>1530384</v>
      </c>
      <c r="BI2242" s="95">
        <v>976996</v>
      </c>
      <c r="BJ2242" s="95">
        <v>317</v>
      </c>
      <c r="BK2242" s="95">
        <v>294</v>
      </c>
      <c r="BL2242" s="72">
        <v>199.21</v>
      </c>
      <c r="BM2242" s="72">
        <v>256.51</v>
      </c>
      <c r="BN2242" s="72">
        <v>455.72</v>
      </c>
      <c r="BO2242" s="95">
        <v>709967</v>
      </c>
      <c r="BP2242" s="95">
        <v>843390</v>
      </c>
      <c r="BQ2242" s="95">
        <v>297</v>
      </c>
      <c r="BR2242" s="95">
        <v>274</v>
      </c>
      <c r="BS2242" s="72">
        <v>325.14</v>
      </c>
      <c r="BT2242" s="72">
        <v>260.56</v>
      </c>
      <c r="BU2242" s="72">
        <v>585.70000000000005</v>
      </c>
      <c r="BV2242" s="95">
        <v>1190007</v>
      </c>
      <c r="BW2242" s="95">
        <v>878602</v>
      </c>
      <c r="BX2242" s="95">
        <v>305</v>
      </c>
      <c r="BY2242" s="95">
        <v>281</v>
      </c>
      <c r="BZ2242" s="95">
        <v>334</v>
      </c>
      <c r="CA2242" s="95">
        <v>315</v>
      </c>
      <c r="CB2242" s="95">
        <v>306</v>
      </c>
      <c r="CC2242" s="95">
        <v>286</v>
      </c>
      <c r="CD2242" s="95">
        <v>293</v>
      </c>
      <c r="CE2242" s="72">
        <v>650.75523149000003</v>
      </c>
      <c r="CF2242" s="72">
        <v>676.59346364999999</v>
      </c>
      <c r="CG2242" s="72">
        <v>712.40329333</v>
      </c>
      <c r="CH2242" s="72">
        <v>716.50152150999998</v>
      </c>
      <c r="CI2242" s="72">
        <v>731.52548966999996</v>
      </c>
      <c r="CJ2242" s="96">
        <v>0.65553065020000001</v>
      </c>
      <c r="CK2242" s="96">
        <v>0.76852649029999998</v>
      </c>
      <c r="CL2242" s="96">
        <v>0.95344870859999997</v>
      </c>
      <c r="CM2242" s="96">
        <v>0.63603493690000001</v>
      </c>
      <c r="CN2242" s="96">
        <v>0.80065562759999997</v>
      </c>
      <c r="CO2242" s="96">
        <v>0.8178637567</v>
      </c>
      <c r="CP2242" s="96">
        <v>0.93272171120000003</v>
      </c>
      <c r="CQ2242" s="96">
        <v>0.99584056389999998</v>
      </c>
      <c r="CR2242" s="96">
        <v>0.93661737820000002</v>
      </c>
      <c r="CS2242" s="95">
        <v>313</v>
      </c>
      <c r="CT2242" s="95">
        <v>300</v>
      </c>
      <c r="CU2242" s="95">
        <v>285</v>
      </c>
      <c r="CV2242" s="95">
        <v>280</v>
      </c>
      <c r="CW2242" s="95">
        <v>287</v>
      </c>
      <c r="CX2242" s="96">
        <v>0.84833655600000002</v>
      </c>
      <c r="CY2242" s="96">
        <v>0.84384460299999997</v>
      </c>
      <c r="CZ2242" s="96">
        <v>0.76506238800000004</v>
      </c>
      <c r="DA2242" s="96">
        <v>0.83021743199999998</v>
      </c>
      <c r="DB2242" s="96">
        <v>0.79785372499999996</v>
      </c>
      <c r="DC2242">
        <v>2013</v>
      </c>
      <c r="DD2242" s="6">
        <v>295.60000000000002</v>
      </c>
      <c r="DE2242" s="96">
        <v>5.1997344000000003E-3</v>
      </c>
      <c r="DF2242" s="72">
        <v>715.57</v>
      </c>
      <c r="DG2242" s="96">
        <v>1</v>
      </c>
      <c r="DH2242" s="72">
        <v>715.57</v>
      </c>
      <c r="DI2242" s="72">
        <v>681.29687023999998</v>
      </c>
      <c r="DJ2242" s="96">
        <v>0.54369108880000006</v>
      </c>
      <c r="DK2242" s="72">
        <v>699.93086547999997</v>
      </c>
      <c r="DL2242" s="96">
        <v>1.0051319487000001</v>
      </c>
      <c r="DM2242" s="72">
        <v>703.52287476000004</v>
      </c>
      <c r="DN2242" s="96">
        <v>1</v>
      </c>
      <c r="DO2242" s="96">
        <v>1.6375000000000001E-2</v>
      </c>
      <c r="DP2242" s="72">
        <v>11.52</v>
      </c>
      <c r="DQ2242" s="72">
        <v>692</v>
      </c>
      <c r="DR2242" t="s">
        <v>682</v>
      </c>
      <c r="DT2242" t="s">
        <v>1022</v>
      </c>
    </row>
    <row r="2243" spans="1:124" x14ac:dyDescent="0.3">
      <c r="A2243" t="s">
        <v>1387</v>
      </c>
      <c r="B2243">
        <v>38280</v>
      </c>
      <c r="C2243" s="95">
        <v>3924</v>
      </c>
      <c r="D2243" s="95">
        <v>16449218</v>
      </c>
      <c r="E2243" s="95">
        <v>3777</v>
      </c>
      <c r="F2243" s="95">
        <v>12511854</v>
      </c>
      <c r="G2243" s="95">
        <v>696</v>
      </c>
      <c r="H2243" s="95">
        <v>1528197</v>
      </c>
      <c r="I2243" s="95">
        <v>608</v>
      </c>
      <c r="J2243" s="95">
        <v>1744118</v>
      </c>
      <c r="K2243" s="95">
        <v>3859</v>
      </c>
      <c r="L2243" s="95">
        <v>17171880</v>
      </c>
      <c r="M2243" s="95">
        <v>3704</v>
      </c>
      <c r="N2243" s="95">
        <v>13774096</v>
      </c>
      <c r="O2243" s="95">
        <v>704</v>
      </c>
      <c r="P2243" s="95">
        <v>1487286</v>
      </c>
      <c r="Q2243" s="95">
        <v>613</v>
      </c>
      <c r="R2243" s="95">
        <v>1931896</v>
      </c>
      <c r="S2243" s="95">
        <v>3852</v>
      </c>
      <c r="T2243" s="95">
        <v>16022661</v>
      </c>
      <c r="U2243" s="95">
        <v>3657</v>
      </c>
      <c r="V2243" s="95">
        <v>13510699</v>
      </c>
      <c r="W2243" s="95">
        <v>691</v>
      </c>
      <c r="X2243" s="95">
        <v>2727560</v>
      </c>
      <c r="Y2243" s="95">
        <v>599</v>
      </c>
      <c r="Z2243" s="95">
        <v>2215733</v>
      </c>
      <c r="AA2243" s="95">
        <v>3846</v>
      </c>
      <c r="AB2243" s="95">
        <v>12795922</v>
      </c>
      <c r="AC2243" s="95">
        <v>3629</v>
      </c>
      <c r="AD2243" s="95">
        <v>12781650</v>
      </c>
      <c r="AE2243" s="95">
        <v>697</v>
      </c>
      <c r="AF2243" s="95">
        <v>1402218</v>
      </c>
      <c r="AG2243" s="95">
        <v>600</v>
      </c>
      <c r="AH2243" s="95">
        <v>1848290</v>
      </c>
      <c r="AI2243" s="95">
        <v>3892</v>
      </c>
      <c r="AJ2243" s="95">
        <v>14812356</v>
      </c>
      <c r="AK2243" s="95">
        <v>3676</v>
      </c>
      <c r="AL2243" s="95">
        <v>14044287.470000001</v>
      </c>
      <c r="AM2243" s="95">
        <v>722</v>
      </c>
      <c r="AN2243" s="95">
        <v>1663659</v>
      </c>
      <c r="AO2243" s="95">
        <v>638</v>
      </c>
      <c r="AP2243" s="95">
        <v>2241722</v>
      </c>
      <c r="AQ2243" s="72">
        <v>324.27</v>
      </c>
      <c r="AR2243" s="72">
        <v>270.92</v>
      </c>
      <c r="AS2243" s="72">
        <v>595.19000000000005</v>
      </c>
      <c r="AT2243" s="95">
        <v>17977415</v>
      </c>
      <c r="AU2243" s="95">
        <v>14255972</v>
      </c>
      <c r="AV2243" s="95">
        <v>4620</v>
      </c>
      <c r="AW2243" s="95">
        <v>4385</v>
      </c>
      <c r="AX2243" s="72">
        <v>340.77</v>
      </c>
      <c r="AY2243" s="72">
        <v>303.18</v>
      </c>
      <c r="AZ2243" s="72">
        <v>643.95000000000005</v>
      </c>
      <c r="BA2243" s="95">
        <v>18659166</v>
      </c>
      <c r="BB2243" s="95">
        <v>15705992</v>
      </c>
      <c r="BC2243" s="95">
        <v>4563</v>
      </c>
      <c r="BD2243" s="95">
        <v>4317</v>
      </c>
      <c r="BE2243" s="72">
        <v>343.94</v>
      </c>
      <c r="BF2243" s="72">
        <v>307.93</v>
      </c>
      <c r="BG2243" s="72">
        <v>651.87</v>
      </c>
      <c r="BH2243" s="95">
        <v>18750221</v>
      </c>
      <c r="BI2243" s="95">
        <v>15726432</v>
      </c>
      <c r="BJ2243" s="95">
        <v>4543</v>
      </c>
      <c r="BK2243" s="95">
        <v>4256</v>
      </c>
      <c r="BL2243" s="72">
        <v>260.44</v>
      </c>
      <c r="BM2243" s="72">
        <v>288.29000000000002</v>
      </c>
      <c r="BN2243" s="72">
        <v>548.73</v>
      </c>
      <c r="BO2243" s="95">
        <v>14198140</v>
      </c>
      <c r="BP2243" s="95">
        <v>14629940</v>
      </c>
      <c r="BQ2243" s="95">
        <v>4543</v>
      </c>
      <c r="BR2243" s="95">
        <v>4229</v>
      </c>
      <c r="BS2243" s="72">
        <v>297.57</v>
      </c>
      <c r="BT2243" s="72">
        <v>314.60000000000002</v>
      </c>
      <c r="BU2243" s="72">
        <v>612.16999999999996</v>
      </c>
      <c r="BV2243" s="95">
        <v>16476015</v>
      </c>
      <c r="BW2243" s="95">
        <v>16286009.470000001</v>
      </c>
      <c r="BX2243" s="95">
        <v>4614</v>
      </c>
      <c r="BY2243" s="95">
        <v>4314</v>
      </c>
      <c r="BZ2243" s="95">
        <v>4508</v>
      </c>
      <c r="CA2243" s="95">
        <v>4444</v>
      </c>
      <c r="CB2243" s="95">
        <v>4405</v>
      </c>
      <c r="CC2243" s="95">
        <v>4394</v>
      </c>
      <c r="CD2243" s="95">
        <v>4467</v>
      </c>
      <c r="CE2243" s="72">
        <v>650.75523149000003</v>
      </c>
      <c r="CF2243" s="72">
        <v>676.59346364999999</v>
      </c>
      <c r="CG2243" s="72">
        <v>712.40329333</v>
      </c>
      <c r="CH2243" s="72">
        <v>716.50152150999998</v>
      </c>
      <c r="CI2243" s="72">
        <v>731.52548966999996</v>
      </c>
      <c r="CJ2243" s="96">
        <v>0.91461423770000005</v>
      </c>
      <c r="CK2243" s="96">
        <v>0.95175320870000002</v>
      </c>
      <c r="CL2243" s="96">
        <v>0.91502945889999998</v>
      </c>
      <c r="CM2243" s="96">
        <v>0.76584624530000001</v>
      </c>
      <c r="CN2243" s="96">
        <v>0.83684028600000004</v>
      </c>
      <c r="CO2243" s="96">
        <v>0.78983325270000004</v>
      </c>
      <c r="CP2243" s="96">
        <v>1.1101288587</v>
      </c>
      <c r="CQ2243" s="96">
        <v>0.99584056389999998</v>
      </c>
      <c r="CR2243" s="96">
        <v>1.114765496</v>
      </c>
      <c r="CS2243" s="95">
        <v>4434</v>
      </c>
      <c r="CT2243" s="95">
        <v>4313</v>
      </c>
      <c r="CU2243" s="95">
        <v>4362</v>
      </c>
      <c r="CV2243" s="95">
        <v>4334</v>
      </c>
      <c r="CW2243" s="95">
        <v>4430</v>
      </c>
      <c r="CX2243" s="96">
        <v>0.79980028199999997</v>
      </c>
      <c r="CY2243" s="96">
        <v>0.78130439799999996</v>
      </c>
      <c r="CZ2243" s="96">
        <v>0.80993943899999998</v>
      </c>
      <c r="DA2243" s="96">
        <v>0.79378383200000002</v>
      </c>
      <c r="DB2243" s="96">
        <v>0.76449829700000005</v>
      </c>
      <c r="DC2243">
        <v>2013</v>
      </c>
      <c r="DD2243" s="6">
        <v>4300.2</v>
      </c>
      <c r="DE2243" s="96">
        <v>3.9175779000000001E-3</v>
      </c>
      <c r="DF2243" s="72">
        <v>852.77</v>
      </c>
      <c r="DG2243" s="96">
        <v>1</v>
      </c>
      <c r="DH2243" s="72">
        <v>852.77</v>
      </c>
      <c r="DI2243" s="72">
        <v>681.29687023999998</v>
      </c>
      <c r="DJ2243" s="96">
        <v>1</v>
      </c>
      <c r="DK2243" s="72">
        <v>852.77</v>
      </c>
      <c r="DL2243" s="96">
        <v>1</v>
      </c>
      <c r="DM2243" s="72">
        <v>852.77</v>
      </c>
      <c r="DN2243" s="96">
        <v>1</v>
      </c>
      <c r="DO2243" s="96">
        <v>1.068E-2</v>
      </c>
      <c r="DP2243" s="72">
        <v>9.11</v>
      </c>
      <c r="DQ2243" s="72">
        <v>843.66</v>
      </c>
      <c r="DR2243" t="s">
        <v>1387</v>
      </c>
      <c r="DT2243" t="s">
        <v>1022</v>
      </c>
    </row>
    <row r="2244" spans="1:124" x14ac:dyDescent="0.3">
      <c r="A2244" t="s">
        <v>1388</v>
      </c>
      <c r="B2244">
        <v>38290</v>
      </c>
      <c r="C2244" s="95">
        <v>7933</v>
      </c>
      <c r="D2244" s="95">
        <v>25178233</v>
      </c>
      <c r="E2244" s="95">
        <v>7551</v>
      </c>
      <c r="F2244" s="95">
        <v>22735862</v>
      </c>
      <c r="G2244" s="95">
        <v>1372</v>
      </c>
      <c r="H2244" s="95">
        <v>3960256</v>
      </c>
      <c r="I2244" s="95">
        <v>1183</v>
      </c>
      <c r="J2244" s="95">
        <v>3447475</v>
      </c>
      <c r="K2244" s="95">
        <v>7419</v>
      </c>
      <c r="L2244" s="95">
        <v>23749840</v>
      </c>
      <c r="M2244" s="95">
        <v>6996</v>
      </c>
      <c r="N2244" s="95">
        <v>22961145</v>
      </c>
      <c r="O2244" s="95">
        <v>1375</v>
      </c>
      <c r="P2244" s="95">
        <v>4544827</v>
      </c>
      <c r="Q2244" s="95">
        <v>1179</v>
      </c>
      <c r="R2244" s="95">
        <v>3771688</v>
      </c>
      <c r="S2244" s="95">
        <v>7321</v>
      </c>
      <c r="T2244" s="95">
        <v>24710882</v>
      </c>
      <c r="U2244" s="95">
        <v>6825</v>
      </c>
      <c r="V2244" s="95">
        <v>21355298</v>
      </c>
      <c r="W2244" s="95">
        <v>1402</v>
      </c>
      <c r="X2244" s="95">
        <v>5425447</v>
      </c>
      <c r="Y2244" s="95">
        <v>1185</v>
      </c>
      <c r="Z2244" s="95">
        <v>4158938</v>
      </c>
      <c r="AA2244" s="95">
        <v>7242</v>
      </c>
      <c r="AB2244" s="95">
        <v>23639991</v>
      </c>
      <c r="AC2244" s="95">
        <v>6685</v>
      </c>
      <c r="AD2244" s="95">
        <v>22674548</v>
      </c>
      <c r="AE2244" s="95">
        <v>1312</v>
      </c>
      <c r="AF2244" s="95">
        <v>5791821</v>
      </c>
      <c r="AG2244" s="95">
        <v>1117</v>
      </c>
      <c r="AH2244" s="95">
        <v>4419340</v>
      </c>
      <c r="AI2244" s="95">
        <v>7549</v>
      </c>
      <c r="AJ2244" s="95">
        <v>24679805.760000002</v>
      </c>
      <c r="AK2244" s="95">
        <v>6953</v>
      </c>
      <c r="AL2244" s="95">
        <v>24480369.91</v>
      </c>
      <c r="AM2244" s="95">
        <v>1310</v>
      </c>
      <c r="AN2244" s="95">
        <v>5082643</v>
      </c>
      <c r="AO2244" s="95">
        <v>1115</v>
      </c>
      <c r="AP2244" s="95">
        <v>4629831.08</v>
      </c>
      <c r="AQ2244" s="72">
        <v>260.95999999999998</v>
      </c>
      <c r="AR2244" s="72">
        <v>249.82</v>
      </c>
      <c r="AS2244" s="72">
        <v>510.78</v>
      </c>
      <c r="AT2244" s="95">
        <v>29138489</v>
      </c>
      <c r="AU2244" s="95">
        <v>26183337</v>
      </c>
      <c r="AV2244" s="95">
        <v>9305</v>
      </c>
      <c r="AW2244" s="95">
        <v>8734</v>
      </c>
      <c r="AX2244" s="72">
        <v>268.12</v>
      </c>
      <c r="AY2244" s="72">
        <v>272.51</v>
      </c>
      <c r="AZ2244" s="72">
        <v>540.63</v>
      </c>
      <c r="BA2244" s="95">
        <v>28294667</v>
      </c>
      <c r="BB2244" s="95">
        <v>26732833</v>
      </c>
      <c r="BC2244" s="95">
        <v>8794</v>
      </c>
      <c r="BD2244" s="95">
        <v>8175</v>
      </c>
      <c r="BE2244" s="72">
        <v>287.89999999999998</v>
      </c>
      <c r="BF2244" s="72">
        <v>265.44</v>
      </c>
      <c r="BG2244" s="72">
        <v>553.34</v>
      </c>
      <c r="BH2244" s="95">
        <v>30136329</v>
      </c>
      <c r="BI2244" s="95">
        <v>25514236</v>
      </c>
      <c r="BJ2244" s="95">
        <v>8723</v>
      </c>
      <c r="BK2244" s="95">
        <v>8010</v>
      </c>
      <c r="BL2244" s="72">
        <v>286.73</v>
      </c>
      <c r="BM2244" s="72">
        <v>289.39</v>
      </c>
      <c r="BN2244" s="72">
        <v>576.12</v>
      </c>
      <c r="BO2244" s="95">
        <v>29431812</v>
      </c>
      <c r="BP2244" s="95">
        <v>27093888</v>
      </c>
      <c r="BQ2244" s="95">
        <v>8554</v>
      </c>
      <c r="BR2244" s="95">
        <v>7802</v>
      </c>
      <c r="BS2244" s="72">
        <v>279.95999999999998</v>
      </c>
      <c r="BT2244" s="72">
        <v>300.68</v>
      </c>
      <c r="BU2244" s="72">
        <v>580.64</v>
      </c>
      <c r="BV2244" s="95">
        <v>29762448.760000002</v>
      </c>
      <c r="BW2244" s="95">
        <v>29110200.989999998</v>
      </c>
      <c r="BX2244" s="95">
        <v>8859</v>
      </c>
      <c r="BY2244" s="95">
        <v>8068</v>
      </c>
      <c r="BZ2244" s="95">
        <v>9033</v>
      </c>
      <c r="CA2244" s="95">
        <v>8496</v>
      </c>
      <c r="CB2244" s="95">
        <v>8379</v>
      </c>
      <c r="CC2244" s="95">
        <v>8197</v>
      </c>
      <c r="CD2244" s="95">
        <v>8472</v>
      </c>
      <c r="CE2244" s="72">
        <v>650.75523149000003</v>
      </c>
      <c r="CF2244" s="72">
        <v>676.59346364999999</v>
      </c>
      <c r="CG2244" s="72">
        <v>712.40329333</v>
      </c>
      <c r="CH2244" s="72">
        <v>716.50152150999998</v>
      </c>
      <c r="CI2244" s="72">
        <v>731.52548966999996</v>
      </c>
      <c r="CJ2244" s="96">
        <v>0.78490340960000005</v>
      </c>
      <c r="CK2244" s="96">
        <v>0.79904703349999995</v>
      </c>
      <c r="CL2244" s="96">
        <v>0.77672296740000002</v>
      </c>
      <c r="CM2244" s="96">
        <v>0.80407365890000004</v>
      </c>
      <c r="CN2244" s="96">
        <v>0.79373857540000003</v>
      </c>
      <c r="CO2244" s="96">
        <v>0.91242417760000005</v>
      </c>
      <c r="CP2244" s="96">
        <v>0.86768539060000005</v>
      </c>
      <c r="CQ2244" s="96">
        <v>0.99584056389999998</v>
      </c>
      <c r="CR2244" s="96">
        <v>0.87130942259999999</v>
      </c>
      <c r="CS2244" s="95">
        <v>8386</v>
      </c>
      <c r="CT2244" s="95">
        <v>7986</v>
      </c>
      <c r="CU2244" s="95">
        <v>7904</v>
      </c>
      <c r="CV2244" s="95">
        <v>7784</v>
      </c>
      <c r="CW2244" s="95">
        <v>8062</v>
      </c>
      <c r="CX2244" s="96">
        <v>0.91065439999999998</v>
      </c>
      <c r="CY2244" s="96">
        <v>0.91706726400000005</v>
      </c>
      <c r="CZ2244" s="96">
        <v>0.92469989500000005</v>
      </c>
      <c r="DA2244" s="96">
        <v>0.90324779799999999</v>
      </c>
      <c r="DB2244" s="96">
        <v>0.90649058000000005</v>
      </c>
      <c r="DC2244">
        <v>2013</v>
      </c>
      <c r="DD2244" s="6">
        <v>8157.8</v>
      </c>
      <c r="DE2244" s="96">
        <v>2.7846942E-3</v>
      </c>
      <c r="DF2244" s="72">
        <v>667.29</v>
      </c>
      <c r="DG2244" s="96">
        <v>1</v>
      </c>
      <c r="DH2244" s="72">
        <v>667.29</v>
      </c>
      <c r="DI2244" s="72">
        <v>681.29687023999998</v>
      </c>
      <c r="DJ2244" s="96">
        <v>1</v>
      </c>
      <c r="DK2244" s="72">
        <v>667.29</v>
      </c>
      <c r="DL2244" s="96">
        <v>1</v>
      </c>
      <c r="DM2244" s="72">
        <v>667.29</v>
      </c>
      <c r="DN2244" s="96">
        <v>1</v>
      </c>
      <c r="DO2244" s="96">
        <v>9.3390000000000001E-3</v>
      </c>
      <c r="DP2244" s="72">
        <v>6.23</v>
      </c>
      <c r="DQ2244" s="72">
        <v>661.06</v>
      </c>
      <c r="DR2244" t="s">
        <v>1388</v>
      </c>
      <c r="DT2244" t="s">
        <v>1022</v>
      </c>
    </row>
    <row r="2245" spans="1:124" x14ac:dyDescent="0.3">
      <c r="A2245" t="s">
        <v>155</v>
      </c>
      <c r="B2245">
        <v>38300</v>
      </c>
      <c r="C2245" s="95">
        <v>3384</v>
      </c>
      <c r="D2245" s="95">
        <v>12110114</v>
      </c>
      <c r="E2245" s="95">
        <v>3266</v>
      </c>
      <c r="F2245" s="95">
        <v>9890979</v>
      </c>
      <c r="G2245" s="95">
        <v>572</v>
      </c>
      <c r="H2245" s="95">
        <v>1312867</v>
      </c>
      <c r="I2245" s="95">
        <v>516</v>
      </c>
      <c r="J2245" s="95">
        <v>1442182</v>
      </c>
      <c r="K2245" s="95">
        <v>3092</v>
      </c>
      <c r="L2245" s="95">
        <v>10082837</v>
      </c>
      <c r="M2245" s="95">
        <v>2963</v>
      </c>
      <c r="N2245" s="95">
        <v>9346251</v>
      </c>
      <c r="O2245" s="95">
        <v>572</v>
      </c>
      <c r="P2245" s="95">
        <v>1652148</v>
      </c>
      <c r="Q2245" s="95">
        <v>504</v>
      </c>
      <c r="R2245" s="95">
        <v>1716162</v>
      </c>
      <c r="S2245" s="95">
        <v>3091</v>
      </c>
      <c r="T2245" s="95">
        <v>11409500</v>
      </c>
      <c r="U2245" s="95">
        <v>2929</v>
      </c>
      <c r="V2245" s="95">
        <v>9930555</v>
      </c>
      <c r="W2245" s="95">
        <v>597</v>
      </c>
      <c r="X2245" s="95">
        <v>2696770</v>
      </c>
      <c r="Y2245" s="95">
        <v>524</v>
      </c>
      <c r="Z2245" s="95">
        <v>1874647</v>
      </c>
      <c r="AA2245" s="95">
        <v>3118</v>
      </c>
      <c r="AB2245" s="95">
        <v>12139560</v>
      </c>
      <c r="AC2245" s="95">
        <v>2930</v>
      </c>
      <c r="AD2245" s="95">
        <v>11948768</v>
      </c>
      <c r="AE2245" s="95">
        <v>642</v>
      </c>
      <c r="AF2245" s="95">
        <v>2863831</v>
      </c>
      <c r="AG2245" s="95">
        <v>580</v>
      </c>
      <c r="AH2245" s="95">
        <v>2229059</v>
      </c>
      <c r="AI2245" s="95">
        <v>3340</v>
      </c>
      <c r="AJ2245" s="95">
        <v>11792486.67</v>
      </c>
      <c r="AK2245" s="95">
        <v>3132</v>
      </c>
      <c r="AL2245" s="95">
        <v>12481316.5</v>
      </c>
      <c r="AM2245" s="95">
        <v>699</v>
      </c>
      <c r="AN2245" s="95">
        <v>2148451</v>
      </c>
      <c r="AO2245" s="95">
        <v>624</v>
      </c>
      <c r="AP2245" s="95">
        <v>2694024.21</v>
      </c>
      <c r="AQ2245" s="72">
        <v>282.76</v>
      </c>
      <c r="AR2245" s="72">
        <v>249.72</v>
      </c>
      <c r="AS2245" s="72">
        <v>532.48</v>
      </c>
      <c r="AT2245" s="95">
        <v>13422981</v>
      </c>
      <c r="AU2245" s="95">
        <v>11333161</v>
      </c>
      <c r="AV2245" s="95">
        <v>3956</v>
      </c>
      <c r="AW2245" s="95">
        <v>3782</v>
      </c>
      <c r="AX2245" s="72">
        <v>266.89999999999998</v>
      </c>
      <c r="AY2245" s="72">
        <v>265.89999999999998</v>
      </c>
      <c r="AZ2245" s="72">
        <v>532.79999999999995</v>
      </c>
      <c r="BA2245" s="95">
        <v>11734985</v>
      </c>
      <c r="BB2245" s="95">
        <v>11062413</v>
      </c>
      <c r="BC2245" s="95">
        <v>3664</v>
      </c>
      <c r="BD2245" s="95">
        <v>3467</v>
      </c>
      <c r="BE2245" s="72">
        <v>318.74</v>
      </c>
      <c r="BF2245" s="72">
        <v>284.89999999999998</v>
      </c>
      <c r="BG2245" s="72">
        <v>603.64</v>
      </c>
      <c r="BH2245" s="95">
        <v>14106270</v>
      </c>
      <c r="BI2245" s="95">
        <v>11805202</v>
      </c>
      <c r="BJ2245" s="95">
        <v>3688</v>
      </c>
      <c r="BK2245" s="95">
        <v>3453</v>
      </c>
      <c r="BL2245" s="72">
        <v>332.52</v>
      </c>
      <c r="BM2245" s="72">
        <v>336.61</v>
      </c>
      <c r="BN2245" s="72">
        <v>669.13</v>
      </c>
      <c r="BO2245" s="95">
        <v>15003391</v>
      </c>
      <c r="BP2245" s="95">
        <v>14177827</v>
      </c>
      <c r="BQ2245" s="95">
        <v>3760</v>
      </c>
      <c r="BR2245" s="95">
        <v>3510</v>
      </c>
      <c r="BS2245" s="72">
        <v>287.63</v>
      </c>
      <c r="BT2245" s="72">
        <v>336.69</v>
      </c>
      <c r="BU2245" s="72">
        <v>624.32000000000005</v>
      </c>
      <c r="BV2245" s="95">
        <v>13940937.67</v>
      </c>
      <c r="BW2245" s="95">
        <v>15175340.710000001</v>
      </c>
      <c r="BX2245" s="95">
        <v>4039</v>
      </c>
      <c r="BY2245" s="95">
        <v>3756</v>
      </c>
      <c r="BZ2245" s="95">
        <v>3873</v>
      </c>
      <c r="CA2245" s="95">
        <v>3569</v>
      </c>
      <c r="CB2245" s="95">
        <v>3575</v>
      </c>
      <c r="CC2245" s="95">
        <v>3641</v>
      </c>
      <c r="CD2245" s="95">
        <v>3901</v>
      </c>
      <c r="CE2245" s="72">
        <v>650.75523149000003</v>
      </c>
      <c r="CF2245" s="72">
        <v>676.59346364999999</v>
      </c>
      <c r="CG2245" s="72">
        <v>712.40329333</v>
      </c>
      <c r="CH2245" s="72">
        <v>716.50152150999998</v>
      </c>
      <c r="CI2245" s="72">
        <v>731.52548966999996</v>
      </c>
      <c r="CJ2245" s="96">
        <v>0.81824928060000002</v>
      </c>
      <c r="CK2245" s="96">
        <v>0.78747435300000002</v>
      </c>
      <c r="CL2245" s="96">
        <v>0.84732904190000002</v>
      </c>
      <c r="CM2245" s="96">
        <v>0.93388496730000004</v>
      </c>
      <c r="CN2245" s="96">
        <v>0.85344941330000001</v>
      </c>
      <c r="CO2245" s="96">
        <v>0.88294390960000002</v>
      </c>
      <c r="CP2245" s="96">
        <v>0.96051108350000003</v>
      </c>
      <c r="CQ2245" s="96">
        <v>0.99584056389999998</v>
      </c>
      <c r="CR2245" s="96">
        <v>0.9645228173</v>
      </c>
      <c r="CS2245" s="95">
        <v>3650</v>
      </c>
      <c r="CT2245" s="95">
        <v>3402</v>
      </c>
      <c r="CU2245" s="95">
        <v>3407</v>
      </c>
      <c r="CV2245" s="95">
        <v>3485</v>
      </c>
      <c r="CW2245" s="95">
        <v>3741</v>
      </c>
      <c r="CX2245" s="96">
        <v>0.88242742699999999</v>
      </c>
      <c r="CY2245" s="96">
        <v>0.89129224100000004</v>
      </c>
      <c r="CZ2245" s="96">
        <v>0.871838428</v>
      </c>
      <c r="DA2245" s="96">
        <v>0.88314637200000001</v>
      </c>
      <c r="DB2245" s="96">
        <v>0.88578136799999996</v>
      </c>
      <c r="DC2245">
        <v>2013</v>
      </c>
      <c r="DD2245" s="6">
        <v>3593.6</v>
      </c>
      <c r="DE2245" s="96">
        <v>2.0241478999999999E-3</v>
      </c>
      <c r="DF2245" s="72">
        <v>739.24</v>
      </c>
      <c r="DG2245" s="96">
        <v>1</v>
      </c>
      <c r="DH2245" s="72">
        <v>739.24</v>
      </c>
      <c r="DI2245" s="72">
        <v>681.29687023999998</v>
      </c>
      <c r="DJ2245" s="96">
        <v>1</v>
      </c>
      <c r="DK2245" s="72">
        <v>739.24</v>
      </c>
      <c r="DL2245" s="96">
        <v>1</v>
      </c>
      <c r="DM2245" s="72">
        <v>739.24</v>
      </c>
      <c r="DN2245" s="96">
        <v>1</v>
      </c>
      <c r="DO2245" s="96">
        <v>6.9560000000000004E-3</v>
      </c>
      <c r="DP2245" s="72">
        <v>5.14</v>
      </c>
      <c r="DQ2245" s="72">
        <v>734.1</v>
      </c>
      <c r="DR2245" t="s">
        <v>155</v>
      </c>
      <c r="DT2245" t="s">
        <v>1022</v>
      </c>
    </row>
    <row r="2246" spans="1:124" x14ac:dyDescent="0.3">
      <c r="A2246" t="s">
        <v>1389</v>
      </c>
      <c r="B2246">
        <v>38310</v>
      </c>
      <c r="C2246" s="95">
        <v>1462</v>
      </c>
      <c r="D2246" s="95">
        <v>5724187</v>
      </c>
      <c r="E2246" s="95">
        <v>1434</v>
      </c>
      <c r="F2246" s="95">
        <v>4622072</v>
      </c>
      <c r="G2246" s="95">
        <v>175</v>
      </c>
      <c r="H2246" s="95">
        <v>498927</v>
      </c>
      <c r="I2246" s="95">
        <v>154</v>
      </c>
      <c r="J2246" s="95">
        <v>453015</v>
      </c>
      <c r="K2246" s="95">
        <v>1412</v>
      </c>
      <c r="L2246" s="95">
        <v>5516566</v>
      </c>
      <c r="M2246" s="95">
        <v>1378</v>
      </c>
      <c r="N2246" s="95">
        <v>4778768</v>
      </c>
      <c r="O2246" s="95">
        <v>178</v>
      </c>
      <c r="P2246" s="95">
        <v>363589</v>
      </c>
      <c r="Q2246" s="95">
        <v>161</v>
      </c>
      <c r="R2246" s="95">
        <v>564440</v>
      </c>
      <c r="S2246" s="95">
        <v>1426</v>
      </c>
      <c r="T2246" s="95">
        <v>4794739</v>
      </c>
      <c r="U2246" s="95">
        <v>1383</v>
      </c>
      <c r="V2246" s="95">
        <v>4961348</v>
      </c>
      <c r="W2246" s="95">
        <v>174</v>
      </c>
      <c r="X2246" s="95">
        <v>598006</v>
      </c>
      <c r="Y2246" s="95">
        <v>157</v>
      </c>
      <c r="Z2246" s="95">
        <v>627489</v>
      </c>
      <c r="AA2246" s="95">
        <v>1441</v>
      </c>
      <c r="AB2246" s="95">
        <v>5908826</v>
      </c>
      <c r="AC2246" s="95">
        <v>1393</v>
      </c>
      <c r="AD2246" s="95">
        <v>5655509</v>
      </c>
      <c r="AE2246" s="95">
        <v>175</v>
      </c>
      <c r="AF2246" s="95">
        <v>404511</v>
      </c>
      <c r="AG2246" s="95">
        <v>158</v>
      </c>
      <c r="AH2246" s="95">
        <v>730490</v>
      </c>
      <c r="AI2246" s="95">
        <v>1518</v>
      </c>
      <c r="AJ2246" s="95">
        <v>5961105</v>
      </c>
      <c r="AK2246" s="95">
        <v>1459</v>
      </c>
      <c r="AL2246" s="95">
        <v>5980213.3600000003</v>
      </c>
      <c r="AM2246" s="95">
        <v>178</v>
      </c>
      <c r="AN2246" s="95">
        <v>694122</v>
      </c>
      <c r="AO2246" s="95">
        <v>160</v>
      </c>
      <c r="AP2246" s="95">
        <v>791828</v>
      </c>
      <c r="AQ2246" s="72">
        <v>316.79000000000002</v>
      </c>
      <c r="AR2246" s="72">
        <v>266.32</v>
      </c>
      <c r="AS2246" s="72">
        <v>583.11</v>
      </c>
      <c r="AT2246" s="95">
        <v>6223114</v>
      </c>
      <c r="AU2246" s="95">
        <v>5075087</v>
      </c>
      <c r="AV2246" s="95">
        <v>1637</v>
      </c>
      <c r="AW2246" s="95">
        <v>1588</v>
      </c>
      <c r="AX2246" s="72">
        <v>308.18</v>
      </c>
      <c r="AY2246" s="72">
        <v>289.32</v>
      </c>
      <c r="AZ2246" s="72">
        <v>597.5</v>
      </c>
      <c r="BA2246" s="95">
        <v>5880155</v>
      </c>
      <c r="BB2246" s="95">
        <v>5343208</v>
      </c>
      <c r="BC2246" s="95">
        <v>1590</v>
      </c>
      <c r="BD2246" s="95">
        <v>1539</v>
      </c>
      <c r="BE2246" s="72">
        <v>280.87</v>
      </c>
      <c r="BF2246" s="72">
        <v>302.43</v>
      </c>
      <c r="BG2246" s="72">
        <v>583.29999999999995</v>
      </c>
      <c r="BH2246" s="95">
        <v>5392745</v>
      </c>
      <c r="BI2246" s="95">
        <v>5588837</v>
      </c>
      <c r="BJ2246" s="95">
        <v>1600</v>
      </c>
      <c r="BK2246" s="95">
        <v>1540</v>
      </c>
      <c r="BL2246" s="72">
        <v>325.56</v>
      </c>
      <c r="BM2246" s="72">
        <v>343.11</v>
      </c>
      <c r="BN2246" s="72">
        <v>668.67</v>
      </c>
      <c r="BO2246" s="95">
        <v>6313337</v>
      </c>
      <c r="BP2246" s="95">
        <v>6385999</v>
      </c>
      <c r="BQ2246" s="95">
        <v>1616</v>
      </c>
      <c r="BR2246" s="95">
        <v>1551</v>
      </c>
      <c r="BS2246" s="72">
        <v>327.01</v>
      </c>
      <c r="BT2246" s="72">
        <v>348.57</v>
      </c>
      <c r="BU2246" s="72">
        <v>675.58</v>
      </c>
      <c r="BV2246" s="95">
        <v>6655227</v>
      </c>
      <c r="BW2246" s="95">
        <v>6772041.3600000003</v>
      </c>
      <c r="BX2246" s="95">
        <v>1696</v>
      </c>
      <c r="BY2246" s="95">
        <v>1619</v>
      </c>
      <c r="BZ2246" s="95">
        <v>1614</v>
      </c>
      <c r="CA2246" s="95">
        <v>1565</v>
      </c>
      <c r="CB2246" s="95">
        <v>1571</v>
      </c>
      <c r="CC2246" s="95">
        <v>1585</v>
      </c>
      <c r="CD2246" s="95">
        <v>1658</v>
      </c>
      <c r="CE2246" s="72">
        <v>650.75523149000003</v>
      </c>
      <c r="CF2246" s="72">
        <v>676.59346364999999</v>
      </c>
      <c r="CG2246" s="72">
        <v>712.40329333</v>
      </c>
      <c r="CH2246" s="72">
        <v>716.50152150999998</v>
      </c>
      <c r="CI2246" s="72">
        <v>731.52548966999996</v>
      </c>
      <c r="CJ2246" s="96">
        <v>0.89605119070000006</v>
      </c>
      <c r="CK2246" s="96">
        <v>0.88310046149999999</v>
      </c>
      <c r="CL2246" s="96">
        <v>0.81877779829999997</v>
      </c>
      <c r="CM2246" s="96">
        <v>0.93324295889999997</v>
      </c>
      <c r="CN2246" s="96">
        <v>0.92352215959999995</v>
      </c>
      <c r="CO2246" s="96">
        <v>0.84928122220000002</v>
      </c>
      <c r="CP2246" s="96">
        <v>1.0490505270999999</v>
      </c>
      <c r="CQ2246" s="96">
        <v>0.99584056389999998</v>
      </c>
      <c r="CR2246" s="96">
        <v>1.0534320606000001</v>
      </c>
      <c r="CS2246" s="95">
        <v>1583</v>
      </c>
      <c r="CT2246" s="95">
        <v>1538</v>
      </c>
      <c r="CU2246" s="95">
        <v>1542</v>
      </c>
      <c r="CV2246" s="95">
        <v>1577</v>
      </c>
      <c r="CW2246" s="95">
        <v>1643</v>
      </c>
      <c r="CX2246" s="96">
        <v>0.85200054700000005</v>
      </c>
      <c r="CY2246" s="96">
        <v>0.86597811499999999</v>
      </c>
      <c r="CZ2246" s="96">
        <v>0.86571846100000005</v>
      </c>
      <c r="DA2246" s="96">
        <v>0.84089902699999997</v>
      </c>
      <c r="DB2246" s="96">
        <v>0.82365005199999997</v>
      </c>
      <c r="DC2246">
        <v>2013</v>
      </c>
      <c r="DD2246" s="6">
        <v>1567.4</v>
      </c>
      <c r="DE2246" s="96">
        <v>2.6315218999999998E-3</v>
      </c>
      <c r="DF2246" s="72">
        <v>806.9</v>
      </c>
      <c r="DG2246" s="96">
        <v>1</v>
      </c>
      <c r="DH2246" s="72">
        <v>806.9</v>
      </c>
      <c r="DI2246" s="72">
        <v>681.29687023999998</v>
      </c>
      <c r="DJ2246" s="96">
        <v>1</v>
      </c>
      <c r="DK2246" s="72">
        <v>806.9</v>
      </c>
      <c r="DL2246" s="96">
        <v>1</v>
      </c>
      <c r="DM2246" s="72">
        <v>806.9</v>
      </c>
      <c r="DN2246" s="96">
        <v>1</v>
      </c>
      <c r="DO2246" s="96">
        <v>8.1200000000000005E-3</v>
      </c>
      <c r="DP2246" s="72">
        <v>6.55</v>
      </c>
      <c r="DQ2246" s="72">
        <v>800.35</v>
      </c>
      <c r="DR2246" t="s">
        <v>1389</v>
      </c>
      <c r="DT2246" t="s">
        <v>1022</v>
      </c>
    </row>
    <row r="2247" spans="1:124" x14ac:dyDescent="0.3">
      <c r="A2247" t="s">
        <v>1390</v>
      </c>
      <c r="B2247">
        <v>38320</v>
      </c>
      <c r="C2247" s="95">
        <v>3282</v>
      </c>
      <c r="D2247" s="95">
        <v>10077127</v>
      </c>
      <c r="E2247" s="95">
        <v>3128</v>
      </c>
      <c r="F2247" s="95">
        <v>9661789</v>
      </c>
      <c r="G2247" s="95">
        <v>488</v>
      </c>
      <c r="H2247" s="95">
        <v>1359029</v>
      </c>
      <c r="I2247" s="95">
        <v>436</v>
      </c>
      <c r="J2247" s="95">
        <v>1332878</v>
      </c>
      <c r="K2247" s="95">
        <v>3172</v>
      </c>
      <c r="L2247" s="95">
        <v>10599549</v>
      </c>
      <c r="M2247" s="95">
        <v>3000</v>
      </c>
      <c r="N2247" s="95">
        <v>10332122</v>
      </c>
      <c r="O2247" s="95">
        <v>523</v>
      </c>
      <c r="P2247" s="95">
        <v>2739539</v>
      </c>
      <c r="Q2247" s="95">
        <v>467</v>
      </c>
      <c r="R2247" s="95">
        <v>1577933</v>
      </c>
      <c r="S2247" s="95">
        <v>3135</v>
      </c>
      <c r="T2247" s="95">
        <v>10313096</v>
      </c>
      <c r="U2247" s="95">
        <v>2936</v>
      </c>
      <c r="V2247" s="95">
        <v>10117815</v>
      </c>
      <c r="W2247" s="95">
        <v>544</v>
      </c>
      <c r="X2247" s="95">
        <v>1255820</v>
      </c>
      <c r="Y2247" s="95">
        <v>479</v>
      </c>
      <c r="Z2247" s="95">
        <v>1511768</v>
      </c>
      <c r="AA2247" s="95">
        <v>3083</v>
      </c>
      <c r="AB2247" s="95">
        <v>9819156</v>
      </c>
      <c r="AC2247" s="95">
        <v>2873</v>
      </c>
      <c r="AD2247" s="95">
        <v>10364653</v>
      </c>
      <c r="AE2247" s="95">
        <v>557</v>
      </c>
      <c r="AF2247" s="95">
        <v>1715143</v>
      </c>
      <c r="AG2247" s="95">
        <v>492</v>
      </c>
      <c r="AH2247" s="95">
        <v>1770140</v>
      </c>
      <c r="AI2247" s="95">
        <v>3231</v>
      </c>
      <c r="AJ2247" s="95">
        <v>10715509.1</v>
      </c>
      <c r="AK2247" s="95">
        <v>3013</v>
      </c>
      <c r="AL2247" s="95">
        <v>11392544.029999999</v>
      </c>
      <c r="AM2247" s="95">
        <v>589</v>
      </c>
      <c r="AN2247" s="95">
        <v>1192748</v>
      </c>
      <c r="AO2247" s="95">
        <v>521</v>
      </c>
      <c r="AP2247" s="95">
        <v>2035646.2</v>
      </c>
      <c r="AQ2247" s="72">
        <v>252.79</v>
      </c>
      <c r="AR2247" s="72">
        <v>257.08</v>
      </c>
      <c r="AS2247" s="72">
        <v>509.87</v>
      </c>
      <c r="AT2247" s="95">
        <v>11436156</v>
      </c>
      <c r="AU2247" s="95">
        <v>10994667</v>
      </c>
      <c r="AV2247" s="95">
        <v>3770</v>
      </c>
      <c r="AW2247" s="95">
        <v>3564</v>
      </c>
      <c r="AX2247" s="72">
        <v>300.83999999999997</v>
      </c>
      <c r="AY2247" s="72">
        <v>286.27</v>
      </c>
      <c r="AZ2247" s="72">
        <v>587.11</v>
      </c>
      <c r="BA2247" s="95">
        <v>13339088</v>
      </c>
      <c r="BB2247" s="95">
        <v>11910055</v>
      </c>
      <c r="BC2247" s="95">
        <v>3695</v>
      </c>
      <c r="BD2247" s="95">
        <v>3467</v>
      </c>
      <c r="BE2247" s="72">
        <v>262.05</v>
      </c>
      <c r="BF2247" s="72">
        <v>283.79000000000002</v>
      </c>
      <c r="BG2247" s="72">
        <v>545.84</v>
      </c>
      <c r="BH2247" s="95">
        <v>11568916</v>
      </c>
      <c r="BI2247" s="95">
        <v>11629583</v>
      </c>
      <c r="BJ2247" s="95">
        <v>3679</v>
      </c>
      <c r="BK2247" s="95">
        <v>3415</v>
      </c>
      <c r="BL2247" s="72">
        <v>264.06</v>
      </c>
      <c r="BM2247" s="72">
        <v>300.51</v>
      </c>
      <c r="BN2247" s="72">
        <v>564.57000000000005</v>
      </c>
      <c r="BO2247" s="95">
        <v>11534299</v>
      </c>
      <c r="BP2247" s="95">
        <v>12134793</v>
      </c>
      <c r="BQ2247" s="95">
        <v>3640</v>
      </c>
      <c r="BR2247" s="95">
        <v>3365</v>
      </c>
      <c r="BS2247" s="72">
        <v>259.77999999999997</v>
      </c>
      <c r="BT2247" s="72">
        <v>316.64</v>
      </c>
      <c r="BU2247" s="72">
        <v>576.41999999999996</v>
      </c>
      <c r="BV2247" s="95">
        <v>11908257.1</v>
      </c>
      <c r="BW2247" s="95">
        <v>13428190.23</v>
      </c>
      <c r="BX2247" s="95">
        <v>3820</v>
      </c>
      <c r="BY2247" s="95">
        <v>3534</v>
      </c>
      <c r="BZ2247" s="95">
        <v>3672</v>
      </c>
      <c r="CA2247" s="95">
        <v>3585</v>
      </c>
      <c r="CB2247" s="95">
        <v>3552</v>
      </c>
      <c r="CC2247" s="95">
        <v>3509</v>
      </c>
      <c r="CD2247" s="95">
        <v>3680</v>
      </c>
      <c r="CE2247" s="72">
        <v>650.75523149000003</v>
      </c>
      <c r="CF2247" s="72">
        <v>676.59346364999999</v>
      </c>
      <c r="CG2247" s="72">
        <v>712.40329333</v>
      </c>
      <c r="CH2247" s="72">
        <v>716.50152150999998</v>
      </c>
      <c r="CI2247" s="72">
        <v>731.52548966999996</v>
      </c>
      <c r="CJ2247" s="96">
        <v>0.78350503439999997</v>
      </c>
      <c r="CK2247" s="96">
        <v>0.86774412040000004</v>
      </c>
      <c r="CL2247" s="96">
        <v>0.76619522269999996</v>
      </c>
      <c r="CM2247" s="96">
        <v>0.78795366519999999</v>
      </c>
      <c r="CN2247" s="96">
        <v>0.78796980849999998</v>
      </c>
      <c r="CO2247" s="96">
        <v>0.82542938109999997</v>
      </c>
      <c r="CP2247" s="96">
        <v>0.96758558459999999</v>
      </c>
      <c r="CQ2247" s="96">
        <v>0.99584056389999998</v>
      </c>
      <c r="CR2247" s="96">
        <v>0.97162686629999995</v>
      </c>
      <c r="CS2247" s="95">
        <v>3439</v>
      </c>
      <c r="CT2247" s="95">
        <v>3303</v>
      </c>
      <c r="CU2247" s="95">
        <v>3315</v>
      </c>
      <c r="CV2247" s="95">
        <v>3286</v>
      </c>
      <c r="CW2247" s="95">
        <v>3420</v>
      </c>
      <c r="CX2247" s="96">
        <v>0.83966236800000005</v>
      </c>
      <c r="CY2247" s="96">
        <v>0.81895472899999999</v>
      </c>
      <c r="CZ2247" s="96">
        <v>0.81931818700000003</v>
      </c>
      <c r="DA2247" s="96">
        <v>0.82336077200000002</v>
      </c>
      <c r="DB2247" s="96">
        <v>0.82528160100000003</v>
      </c>
      <c r="DC2247">
        <v>2013</v>
      </c>
      <c r="DD2247" s="6">
        <v>3469</v>
      </c>
      <c r="DE2247" s="96">
        <v>4.7424318000000003E-3</v>
      </c>
      <c r="DF2247" s="72">
        <v>742.66</v>
      </c>
      <c r="DG2247" s="96">
        <v>1</v>
      </c>
      <c r="DH2247" s="72">
        <v>742.66</v>
      </c>
      <c r="DI2247" s="72">
        <v>681.29687023999998</v>
      </c>
      <c r="DJ2247" s="96">
        <v>1</v>
      </c>
      <c r="DK2247" s="72">
        <v>742.66</v>
      </c>
      <c r="DL2247" s="96">
        <v>1</v>
      </c>
      <c r="DM2247" s="72">
        <v>742.66</v>
      </c>
      <c r="DN2247" s="96">
        <v>1</v>
      </c>
      <c r="DO2247" s="96">
        <v>1.3653E-2</v>
      </c>
      <c r="DP2247" s="72">
        <v>10.14</v>
      </c>
      <c r="DQ2247" s="72">
        <v>732.52</v>
      </c>
      <c r="DR2247" t="s">
        <v>1390</v>
      </c>
      <c r="DT2247" t="s">
        <v>1022</v>
      </c>
    </row>
    <row r="2248" spans="1:124" x14ac:dyDescent="0.3">
      <c r="A2248" t="s">
        <v>65</v>
      </c>
      <c r="B2248">
        <v>38330</v>
      </c>
      <c r="C2248" s="95">
        <v>19641</v>
      </c>
      <c r="D2248" s="95">
        <v>62359145</v>
      </c>
      <c r="E2248" s="95">
        <v>17770</v>
      </c>
      <c r="F2248" s="95">
        <v>48102987</v>
      </c>
      <c r="G2248" s="95">
        <v>4142</v>
      </c>
      <c r="H2248" s="95">
        <v>9302569</v>
      </c>
      <c r="I2248" s="95">
        <v>3247</v>
      </c>
      <c r="J2248" s="95">
        <v>8357356</v>
      </c>
      <c r="K2248" s="95">
        <v>19901</v>
      </c>
      <c r="L2248" s="95">
        <v>66056537</v>
      </c>
      <c r="M2248" s="95">
        <v>17620</v>
      </c>
      <c r="N2248" s="95">
        <v>51044146</v>
      </c>
      <c r="O2248" s="95">
        <v>4278</v>
      </c>
      <c r="P2248" s="95">
        <v>11163303</v>
      </c>
      <c r="Q2248" s="95">
        <v>3315</v>
      </c>
      <c r="R2248" s="95">
        <v>10235513</v>
      </c>
      <c r="S2248" s="95">
        <v>20342</v>
      </c>
      <c r="T2248" s="95">
        <v>69078643</v>
      </c>
      <c r="U2248" s="95">
        <v>17592</v>
      </c>
      <c r="V2248" s="95">
        <v>52925396</v>
      </c>
      <c r="W2248" s="95">
        <v>4485</v>
      </c>
      <c r="X2248" s="95">
        <v>10968506</v>
      </c>
      <c r="Y2248" s="95">
        <v>3491</v>
      </c>
      <c r="Z2248" s="95">
        <v>11079972</v>
      </c>
      <c r="AA2248" s="95">
        <v>20616</v>
      </c>
      <c r="AB2248" s="95">
        <v>54451532</v>
      </c>
      <c r="AC2248" s="95">
        <v>17455</v>
      </c>
      <c r="AD2248" s="95">
        <v>56543270</v>
      </c>
      <c r="AE2248" s="95">
        <v>4606</v>
      </c>
      <c r="AF2248" s="95">
        <v>11853095</v>
      </c>
      <c r="AG2248" s="95">
        <v>3558</v>
      </c>
      <c r="AH2248" s="95">
        <v>11896045</v>
      </c>
      <c r="AI2248" s="95">
        <v>21202</v>
      </c>
      <c r="AJ2248" s="95">
        <v>58597404.039999999</v>
      </c>
      <c r="AK2248" s="95">
        <v>17617</v>
      </c>
      <c r="AL2248" s="95">
        <v>58995583.109999999</v>
      </c>
      <c r="AM2248" s="95">
        <v>4783</v>
      </c>
      <c r="AN2248" s="95">
        <v>11742303</v>
      </c>
      <c r="AO2248" s="95">
        <v>3769</v>
      </c>
      <c r="AP2248" s="95">
        <v>13123075</v>
      </c>
      <c r="AQ2248" s="72">
        <v>251.1</v>
      </c>
      <c r="AR2248" s="72">
        <v>223.87</v>
      </c>
      <c r="AS2248" s="72">
        <v>474.97</v>
      </c>
      <c r="AT2248" s="95">
        <v>71661714</v>
      </c>
      <c r="AU2248" s="95">
        <v>56460343</v>
      </c>
      <c r="AV2248" s="95">
        <v>23783</v>
      </c>
      <c r="AW2248" s="95">
        <v>21017</v>
      </c>
      <c r="AX2248" s="72">
        <v>266.14</v>
      </c>
      <c r="AY2248" s="72">
        <v>243.93</v>
      </c>
      <c r="AZ2248" s="72">
        <v>510.07</v>
      </c>
      <c r="BA2248" s="95">
        <v>77219840</v>
      </c>
      <c r="BB2248" s="95">
        <v>61279659</v>
      </c>
      <c r="BC2248" s="95">
        <v>24179</v>
      </c>
      <c r="BD2248" s="95">
        <v>20935</v>
      </c>
      <c r="BE2248" s="72">
        <v>268.68</v>
      </c>
      <c r="BF2248" s="72">
        <v>252.99</v>
      </c>
      <c r="BG2248" s="72">
        <v>521.66999999999996</v>
      </c>
      <c r="BH2248" s="95">
        <v>80047149</v>
      </c>
      <c r="BI2248" s="95">
        <v>64005368</v>
      </c>
      <c r="BJ2248" s="95">
        <v>24827</v>
      </c>
      <c r="BK2248" s="95">
        <v>21083</v>
      </c>
      <c r="BL2248" s="72">
        <v>219.07</v>
      </c>
      <c r="BM2248" s="72">
        <v>271.42</v>
      </c>
      <c r="BN2248" s="72">
        <v>490.49</v>
      </c>
      <c r="BO2248" s="95">
        <v>66304627</v>
      </c>
      <c r="BP2248" s="95">
        <v>68439315</v>
      </c>
      <c r="BQ2248" s="95">
        <v>25222</v>
      </c>
      <c r="BR2248" s="95">
        <v>21013</v>
      </c>
      <c r="BS2248" s="72">
        <v>225.58</v>
      </c>
      <c r="BT2248" s="72">
        <v>281.02</v>
      </c>
      <c r="BU2248" s="72">
        <v>506.6</v>
      </c>
      <c r="BV2248" s="95">
        <v>70339707.040000007</v>
      </c>
      <c r="BW2248" s="95">
        <v>72118658.109999999</v>
      </c>
      <c r="BX2248" s="95">
        <v>25985</v>
      </c>
      <c r="BY2248" s="95">
        <v>21386</v>
      </c>
      <c r="BZ2248" s="95">
        <v>22465</v>
      </c>
      <c r="CA2248" s="95">
        <v>22617</v>
      </c>
      <c r="CB2248" s="95">
        <v>23022</v>
      </c>
      <c r="CC2248" s="95">
        <v>23224</v>
      </c>
      <c r="CD2248" s="95">
        <v>23735</v>
      </c>
      <c r="CE2248" s="72">
        <v>650.75523149000003</v>
      </c>
      <c r="CF2248" s="72">
        <v>676.59346364999999</v>
      </c>
      <c r="CG2248" s="72">
        <v>712.40329333</v>
      </c>
      <c r="CH2248" s="72">
        <v>716.50152150999998</v>
      </c>
      <c r="CI2248" s="72">
        <v>731.52548966999996</v>
      </c>
      <c r="CJ2248" s="96">
        <v>0.72987503909999996</v>
      </c>
      <c r="CK2248" s="96">
        <v>0.75387958560000001</v>
      </c>
      <c r="CL2248" s="96">
        <v>0.73226781080000003</v>
      </c>
      <c r="CM2248" s="96">
        <v>0.68456239839999999</v>
      </c>
      <c r="CN2248" s="96">
        <v>0.69252542409999995</v>
      </c>
      <c r="CO2248" s="96">
        <v>0.87598026650000005</v>
      </c>
      <c r="CP2248" s="96">
        <v>0.82036328790000002</v>
      </c>
      <c r="CQ2248" s="96">
        <v>0.99584056389999998</v>
      </c>
      <c r="CR2248" s="96">
        <v>0.82378967130000003</v>
      </c>
      <c r="CS2248" s="95">
        <v>20784</v>
      </c>
      <c r="CT2248" s="95">
        <v>21169</v>
      </c>
      <c r="CU2248" s="95">
        <v>21573</v>
      </c>
      <c r="CV2248" s="95">
        <v>21352</v>
      </c>
      <c r="CW2248" s="95">
        <v>21791</v>
      </c>
      <c r="CX2248" s="96">
        <v>0.88575870199999995</v>
      </c>
      <c r="CY2248" s="96">
        <v>0.87373647899999995</v>
      </c>
      <c r="CZ2248" s="96">
        <v>0.87775958099999996</v>
      </c>
      <c r="DA2248" s="96">
        <v>0.86402087999999999</v>
      </c>
      <c r="DB2248" s="96">
        <v>0.87879039000000003</v>
      </c>
      <c r="DC2248">
        <v>2013</v>
      </c>
      <c r="DD2248" s="6">
        <v>21086.799999999999</v>
      </c>
      <c r="DE2248" s="96">
        <v>7.7506883E-3</v>
      </c>
      <c r="DF2248" s="72">
        <v>627.76</v>
      </c>
      <c r="DG2248" s="96">
        <v>1</v>
      </c>
      <c r="DH2248" s="72">
        <v>627.76</v>
      </c>
      <c r="DI2248" s="72">
        <v>634.78933210000002</v>
      </c>
      <c r="DJ2248" s="96">
        <v>1</v>
      </c>
      <c r="DK2248" s="72">
        <v>627.76</v>
      </c>
      <c r="DL2248" s="96">
        <v>1</v>
      </c>
      <c r="DM2248" s="72">
        <v>627.76</v>
      </c>
      <c r="DN2248" s="96">
        <v>1</v>
      </c>
      <c r="DO2248" s="96">
        <v>1.5900000000000001E-2</v>
      </c>
      <c r="DP2248" s="72">
        <v>9.98</v>
      </c>
      <c r="DQ2248" s="72">
        <v>617.78</v>
      </c>
      <c r="DR2248" t="s">
        <v>65</v>
      </c>
      <c r="DT2248" t="s">
        <v>1022</v>
      </c>
    </row>
    <row r="2249" spans="1:124" x14ac:dyDescent="0.3">
      <c r="A2249" t="s">
        <v>442</v>
      </c>
      <c r="B2249">
        <v>38340</v>
      </c>
      <c r="C2249" s="95">
        <v>249</v>
      </c>
      <c r="D2249" s="95">
        <v>754765</v>
      </c>
      <c r="E2249" s="95">
        <v>239</v>
      </c>
      <c r="F2249" s="95">
        <v>682210</v>
      </c>
      <c r="G2249" s="95">
        <v>26</v>
      </c>
      <c r="H2249" s="95">
        <v>53630</v>
      </c>
      <c r="I2249" s="95">
        <v>22</v>
      </c>
      <c r="J2249" s="95">
        <v>51707</v>
      </c>
      <c r="K2249" s="95">
        <v>226</v>
      </c>
      <c r="L2249" s="95">
        <v>390669</v>
      </c>
      <c r="M2249" s="95">
        <v>215</v>
      </c>
      <c r="N2249" s="95">
        <v>708194</v>
      </c>
      <c r="O2249" s="95">
        <v>29</v>
      </c>
      <c r="P2249" s="95">
        <v>85476</v>
      </c>
      <c r="Q2249" s="95">
        <v>26</v>
      </c>
      <c r="R2249" s="95">
        <v>80281</v>
      </c>
      <c r="S2249" s="95">
        <v>227</v>
      </c>
      <c r="T2249" s="95">
        <v>650351</v>
      </c>
      <c r="U2249" s="95">
        <v>218</v>
      </c>
      <c r="V2249" s="95">
        <v>717769</v>
      </c>
      <c r="W2249" s="95">
        <v>26</v>
      </c>
      <c r="X2249" s="95">
        <v>78768</v>
      </c>
      <c r="Y2249" s="95">
        <v>23</v>
      </c>
      <c r="Z2249" s="95">
        <v>86280</v>
      </c>
      <c r="AA2249" s="95">
        <v>224</v>
      </c>
      <c r="AB2249" s="95">
        <v>436907</v>
      </c>
      <c r="AC2249" s="95">
        <v>209</v>
      </c>
      <c r="AD2249" s="95">
        <v>745665</v>
      </c>
      <c r="AE2249" s="95">
        <v>21</v>
      </c>
      <c r="AF2249" s="95">
        <v>7134</v>
      </c>
      <c r="AG2249" s="95">
        <v>17</v>
      </c>
      <c r="AH2249" s="95">
        <v>50079</v>
      </c>
      <c r="AI2249" s="95">
        <v>251</v>
      </c>
      <c r="AJ2249" s="95">
        <v>673632</v>
      </c>
      <c r="AK2249" s="95">
        <v>235</v>
      </c>
      <c r="AL2249" s="95">
        <v>752005</v>
      </c>
      <c r="AM2249" s="95">
        <v>29</v>
      </c>
      <c r="AN2249" s="95">
        <v>6825</v>
      </c>
      <c r="AO2249" s="95">
        <v>25</v>
      </c>
      <c r="AP2249" s="95">
        <v>31112</v>
      </c>
      <c r="AQ2249" s="72">
        <v>244.97</v>
      </c>
      <c r="AR2249" s="72">
        <v>234.33</v>
      </c>
      <c r="AS2249" s="72">
        <v>479.3</v>
      </c>
      <c r="AT2249" s="95">
        <v>808395</v>
      </c>
      <c r="AU2249" s="95">
        <v>733917</v>
      </c>
      <c r="AV2249" s="95">
        <v>275</v>
      </c>
      <c r="AW2249" s="95">
        <v>261</v>
      </c>
      <c r="AX2249" s="72">
        <v>155.6</v>
      </c>
      <c r="AY2249" s="72">
        <v>272.64</v>
      </c>
      <c r="AZ2249" s="72">
        <v>428.24</v>
      </c>
      <c r="BA2249" s="95">
        <v>476145</v>
      </c>
      <c r="BB2249" s="95">
        <v>788475</v>
      </c>
      <c r="BC2249" s="95">
        <v>255</v>
      </c>
      <c r="BD2249" s="95">
        <v>241</v>
      </c>
      <c r="BE2249" s="72">
        <v>240.16</v>
      </c>
      <c r="BF2249" s="72">
        <v>278.02999999999997</v>
      </c>
      <c r="BG2249" s="72">
        <v>518.19000000000005</v>
      </c>
      <c r="BH2249" s="95">
        <v>729119</v>
      </c>
      <c r="BI2249" s="95">
        <v>804049</v>
      </c>
      <c r="BJ2249" s="95">
        <v>253</v>
      </c>
      <c r="BK2249" s="95">
        <v>241</v>
      </c>
      <c r="BL2249" s="72">
        <v>151.03</v>
      </c>
      <c r="BM2249" s="72">
        <v>293.42</v>
      </c>
      <c r="BN2249" s="72">
        <v>444.45</v>
      </c>
      <c r="BO2249" s="95">
        <v>444041</v>
      </c>
      <c r="BP2249" s="95">
        <v>795744</v>
      </c>
      <c r="BQ2249" s="95">
        <v>245</v>
      </c>
      <c r="BR2249" s="95">
        <v>226</v>
      </c>
      <c r="BS2249" s="72">
        <v>202.52</v>
      </c>
      <c r="BT2249" s="72">
        <v>251</v>
      </c>
      <c r="BU2249" s="72">
        <v>453.52</v>
      </c>
      <c r="BV2249" s="95">
        <v>680457</v>
      </c>
      <c r="BW2249" s="95">
        <v>783117</v>
      </c>
      <c r="BX2249" s="95">
        <v>280</v>
      </c>
      <c r="BY2249" s="95">
        <v>260</v>
      </c>
      <c r="BZ2249" s="95">
        <v>268</v>
      </c>
      <c r="CA2249" s="95">
        <v>248</v>
      </c>
      <c r="CB2249" s="95">
        <v>247</v>
      </c>
      <c r="CC2249" s="95">
        <v>236</v>
      </c>
      <c r="CD2249" s="95">
        <v>270</v>
      </c>
      <c r="CE2249" s="72">
        <v>650.75523149000003</v>
      </c>
      <c r="CF2249" s="72">
        <v>676.59346364999999</v>
      </c>
      <c r="CG2249" s="72">
        <v>712.40329333</v>
      </c>
      <c r="CH2249" s="72">
        <v>716.50152150999998</v>
      </c>
      <c r="CI2249" s="72">
        <v>731.52548966999996</v>
      </c>
      <c r="CJ2249" s="96">
        <v>0.73652884649999995</v>
      </c>
      <c r="CK2249" s="96">
        <v>0.63293546720000005</v>
      </c>
      <c r="CL2249" s="96">
        <v>0.72738293720000002</v>
      </c>
      <c r="CM2249" s="96">
        <v>0.62030573089999996</v>
      </c>
      <c r="CN2249" s="96">
        <v>0.61996472629999999</v>
      </c>
      <c r="CO2249" s="96">
        <v>0.80225716319999996</v>
      </c>
      <c r="CP2249" s="96">
        <v>0.83193216869999997</v>
      </c>
      <c r="CQ2249" s="96">
        <v>0.99584056389999998</v>
      </c>
      <c r="CR2249" s="96">
        <v>0.83540687140000003</v>
      </c>
      <c r="CS2249" s="95">
        <v>280</v>
      </c>
      <c r="CT2249" s="95">
        <v>281</v>
      </c>
      <c r="CU2249" s="95">
        <v>284</v>
      </c>
      <c r="CV2249" s="95">
        <v>273</v>
      </c>
      <c r="CW2249" s="95">
        <v>302</v>
      </c>
      <c r="CX2249" s="96">
        <v>0.83928263299999994</v>
      </c>
      <c r="CY2249" s="96">
        <v>0.81858075100000005</v>
      </c>
      <c r="CZ2249" s="96">
        <v>0.74380617699999996</v>
      </c>
      <c r="DA2249" s="96">
        <v>0.80799906799999999</v>
      </c>
      <c r="DB2249" s="96">
        <v>0.80251703200000002</v>
      </c>
      <c r="DC2249">
        <v>2013</v>
      </c>
      <c r="DD2249" s="6">
        <v>245.8</v>
      </c>
      <c r="DE2249" s="96">
        <v>1.7754050999999999E-3</v>
      </c>
      <c r="DF2249" s="72">
        <v>640.45000000000005</v>
      </c>
      <c r="DG2249" s="96">
        <v>1</v>
      </c>
      <c r="DH2249" s="72">
        <v>640.45000000000005</v>
      </c>
      <c r="DI2249" s="72">
        <v>681.29687023999998</v>
      </c>
      <c r="DJ2249" s="96">
        <v>0.49578221020000002</v>
      </c>
      <c r="DK2249" s="72">
        <v>661.04571863000001</v>
      </c>
      <c r="DL2249" s="96">
        <v>1.0051319487000001</v>
      </c>
      <c r="DM2249" s="72">
        <v>664.43817134000005</v>
      </c>
      <c r="DN2249" s="96">
        <v>1</v>
      </c>
      <c r="DO2249" s="96">
        <v>6.1069999999999996E-3</v>
      </c>
      <c r="DP2249" s="72">
        <v>4.0599999999999996</v>
      </c>
      <c r="DQ2249" s="72">
        <v>660.38</v>
      </c>
      <c r="DR2249" t="s">
        <v>442</v>
      </c>
      <c r="DT2249" t="s">
        <v>1022</v>
      </c>
    </row>
    <row r="2250" spans="1:124" x14ac:dyDescent="0.3">
      <c r="A2250" t="s">
        <v>1391</v>
      </c>
      <c r="B2250">
        <v>38350</v>
      </c>
      <c r="C2250" s="95">
        <v>6136</v>
      </c>
      <c r="D2250" s="95">
        <v>22317236</v>
      </c>
      <c r="E2250" s="95">
        <v>5633</v>
      </c>
      <c r="F2250" s="95">
        <v>16057139</v>
      </c>
      <c r="G2250" s="95">
        <v>1344</v>
      </c>
      <c r="H2250" s="95">
        <v>2895482</v>
      </c>
      <c r="I2250" s="95">
        <v>1135</v>
      </c>
      <c r="J2250" s="95">
        <v>3158009</v>
      </c>
      <c r="K2250" s="95">
        <v>6127</v>
      </c>
      <c r="L2250" s="95">
        <v>24606262</v>
      </c>
      <c r="M2250" s="95">
        <v>5556</v>
      </c>
      <c r="N2250" s="95">
        <v>17591128</v>
      </c>
      <c r="O2250" s="95">
        <v>1397</v>
      </c>
      <c r="P2250" s="95">
        <v>3522442</v>
      </c>
      <c r="Q2250" s="95">
        <v>1182</v>
      </c>
      <c r="R2250" s="95">
        <v>3353307</v>
      </c>
      <c r="S2250" s="95">
        <v>6221</v>
      </c>
      <c r="T2250" s="95">
        <v>23640575</v>
      </c>
      <c r="U2250" s="95">
        <v>5563</v>
      </c>
      <c r="V2250" s="95">
        <v>18207045</v>
      </c>
      <c r="W2250" s="95">
        <v>1437</v>
      </c>
      <c r="X2250" s="95">
        <v>3721886</v>
      </c>
      <c r="Y2250" s="95">
        <v>1207</v>
      </c>
      <c r="Z2250" s="95">
        <v>3826475</v>
      </c>
      <c r="AA2250" s="95">
        <v>6134</v>
      </c>
      <c r="AB2250" s="95">
        <v>22221179</v>
      </c>
      <c r="AC2250" s="95">
        <v>5421</v>
      </c>
      <c r="AD2250" s="95">
        <v>19917233</v>
      </c>
      <c r="AE2250" s="95">
        <v>1471</v>
      </c>
      <c r="AF2250" s="95">
        <v>3689603</v>
      </c>
      <c r="AG2250" s="95">
        <v>1232</v>
      </c>
      <c r="AH2250" s="95">
        <v>4229293</v>
      </c>
      <c r="AI2250" s="95">
        <v>6344</v>
      </c>
      <c r="AJ2250" s="95">
        <v>21925923.09</v>
      </c>
      <c r="AK2250" s="95">
        <v>5581</v>
      </c>
      <c r="AL2250" s="95">
        <v>21512212.600000001</v>
      </c>
      <c r="AM2250" s="95">
        <v>1470</v>
      </c>
      <c r="AN2250" s="95">
        <v>4784979</v>
      </c>
      <c r="AO2250" s="95">
        <v>1236</v>
      </c>
      <c r="AP2250" s="95">
        <v>4531520</v>
      </c>
      <c r="AQ2250" s="72">
        <v>280.89</v>
      </c>
      <c r="AR2250" s="72">
        <v>236.59</v>
      </c>
      <c r="AS2250" s="72">
        <v>517.48</v>
      </c>
      <c r="AT2250" s="95">
        <v>25212718</v>
      </c>
      <c r="AU2250" s="95">
        <v>19215148</v>
      </c>
      <c r="AV2250" s="95">
        <v>7480</v>
      </c>
      <c r="AW2250" s="95">
        <v>6768</v>
      </c>
      <c r="AX2250" s="72">
        <v>311.54000000000002</v>
      </c>
      <c r="AY2250" s="72">
        <v>259.02999999999997</v>
      </c>
      <c r="AZ2250" s="72">
        <v>570.57000000000005</v>
      </c>
      <c r="BA2250" s="95">
        <v>28128704</v>
      </c>
      <c r="BB2250" s="95">
        <v>20944435</v>
      </c>
      <c r="BC2250" s="95">
        <v>7524</v>
      </c>
      <c r="BD2250" s="95">
        <v>6738</v>
      </c>
      <c r="BE2250" s="72">
        <v>297.75</v>
      </c>
      <c r="BF2250" s="72">
        <v>271.22000000000003</v>
      </c>
      <c r="BG2250" s="72">
        <v>568.97</v>
      </c>
      <c r="BH2250" s="95">
        <v>27362461</v>
      </c>
      <c r="BI2250" s="95">
        <v>22033520</v>
      </c>
      <c r="BJ2250" s="95">
        <v>7658</v>
      </c>
      <c r="BK2250" s="95">
        <v>6770</v>
      </c>
      <c r="BL2250" s="72">
        <v>283.92</v>
      </c>
      <c r="BM2250" s="72">
        <v>302.45</v>
      </c>
      <c r="BN2250" s="72">
        <v>586.37</v>
      </c>
      <c r="BO2250" s="95">
        <v>25910782</v>
      </c>
      <c r="BP2250" s="95">
        <v>24146526</v>
      </c>
      <c r="BQ2250" s="95">
        <v>7605</v>
      </c>
      <c r="BR2250" s="95">
        <v>6653</v>
      </c>
      <c r="BS2250" s="72">
        <v>284.86</v>
      </c>
      <c r="BT2250" s="72">
        <v>318.37</v>
      </c>
      <c r="BU2250" s="72">
        <v>603.23</v>
      </c>
      <c r="BV2250" s="95">
        <v>26710902.09</v>
      </c>
      <c r="BW2250" s="95">
        <v>26043732.600000001</v>
      </c>
      <c r="BX2250" s="95">
        <v>7814</v>
      </c>
      <c r="BY2250" s="95">
        <v>6817</v>
      </c>
      <c r="BZ2250" s="95">
        <v>7141</v>
      </c>
      <c r="CA2250" s="95">
        <v>7145</v>
      </c>
      <c r="CB2250" s="95">
        <v>7230</v>
      </c>
      <c r="CC2250" s="95">
        <v>7153</v>
      </c>
      <c r="CD2250" s="95">
        <v>7326</v>
      </c>
      <c r="CE2250" s="72">
        <v>650.75523149000003</v>
      </c>
      <c r="CF2250" s="72">
        <v>676.59346364999999</v>
      </c>
      <c r="CG2250" s="72">
        <v>712.40329333</v>
      </c>
      <c r="CH2250" s="72">
        <v>716.50152150999998</v>
      </c>
      <c r="CI2250" s="72">
        <v>731.52548966999996</v>
      </c>
      <c r="CJ2250" s="96">
        <v>0.79519913929999997</v>
      </c>
      <c r="CK2250" s="96">
        <v>0.84329812609999999</v>
      </c>
      <c r="CL2250" s="96">
        <v>0.79866278739999996</v>
      </c>
      <c r="CM2250" s="96">
        <v>0.81837928100000001</v>
      </c>
      <c r="CN2250" s="96">
        <v>0.82461924909999995</v>
      </c>
      <c r="CO2250" s="96">
        <v>0.98656539759999995</v>
      </c>
      <c r="CP2250" s="96">
        <v>0.82714406829999998</v>
      </c>
      <c r="CQ2250" s="96">
        <v>0.99584056389999998</v>
      </c>
      <c r="CR2250" s="96">
        <v>0.83059877270000004</v>
      </c>
      <c r="CS2250" s="95">
        <v>6526</v>
      </c>
      <c r="CT2250" s="95">
        <v>6697</v>
      </c>
      <c r="CU2250" s="95">
        <v>6752</v>
      </c>
      <c r="CV2250" s="95">
        <v>6678</v>
      </c>
      <c r="CW2250" s="95">
        <v>6863</v>
      </c>
      <c r="CX2250" s="96">
        <v>1.0031723990000001</v>
      </c>
      <c r="CY2250" s="96">
        <v>0.98218088000000003</v>
      </c>
      <c r="CZ2250" s="96">
        <v>0.97801344599999995</v>
      </c>
      <c r="DA2250" s="96">
        <v>0.98058243499999997</v>
      </c>
      <c r="DB2250" s="96">
        <v>0.98928765100000005</v>
      </c>
      <c r="DC2250">
        <v>2013</v>
      </c>
      <c r="DD2250" s="6">
        <v>6749.2</v>
      </c>
      <c r="DE2250" s="96">
        <v>4.3485638999999996E-3</v>
      </c>
      <c r="DF2250" s="72">
        <v>635.12</v>
      </c>
      <c r="DG2250" s="96">
        <v>1</v>
      </c>
      <c r="DH2250" s="72">
        <v>635.12</v>
      </c>
      <c r="DI2250" s="72">
        <v>634.78933210000002</v>
      </c>
      <c r="DJ2250" s="96">
        <v>1</v>
      </c>
      <c r="DK2250" s="72">
        <v>635.12</v>
      </c>
      <c r="DL2250" s="96">
        <v>1</v>
      </c>
      <c r="DM2250" s="72">
        <v>635.12</v>
      </c>
      <c r="DN2250" s="96">
        <v>1</v>
      </c>
      <c r="DO2250" s="96">
        <v>1.2199E-2</v>
      </c>
      <c r="DP2250" s="72">
        <v>7.75</v>
      </c>
      <c r="DQ2250" s="72">
        <v>627.37</v>
      </c>
      <c r="DR2250" t="s">
        <v>1391</v>
      </c>
      <c r="DT2250" t="s">
        <v>1022</v>
      </c>
    </row>
    <row r="2251" spans="1:124" x14ac:dyDescent="0.3">
      <c r="A2251" t="s">
        <v>217</v>
      </c>
      <c r="B2251">
        <v>39000</v>
      </c>
      <c r="C2251" s="95">
        <v>12232</v>
      </c>
      <c r="D2251" s="95">
        <v>38961235</v>
      </c>
      <c r="E2251" s="95">
        <v>11616</v>
      </c>
      <c r="F2251" s="95">
        <v>36814896</v>
      </c>
      <c r="G2251" s="95">
        <v>1383</v>
      </c>
      <c r="H2251" s="95">
        <v>4460925</v>
      </c>
      <c r="I2251" s="95">
        <v>1114</v>
      </c>
      <c r="J2251" s="95">
        <v>3471348</v>
      </c>
      <c r="K2251" s="95">
        <v>11635</v>
      </c>
      <c r="L2251" s="95">
        <v>41753357</v>
      </c>
      <c r="M2251" s="95">
        <v>10949</v>
      </c>
      <c r="N2251" s="95">
        <v>37862195</v>
      </c>
      <c r="O2251" s="95">
        <v>1391</v>
      </c>
      <c r="P2251" s="95">
        <v>4891186</v>
      </c>
      <c r="Q2251" s="95">
        <v>1105</v>
      </c>
      <c r="R2251" s="95">
        <v>3885972</v>
      </c>
      <c r="S2251" s="95">
        <v>11177</v>
      </c>
      <c r="T2251" s="95">
        <v>41625397</v>
      </c>
      <c r="U2251" s="95">
        <v>10370</v>
      </c>
      <c r="V2251" s="95">
        <v>38293169</v>
      </c>
      <c r="W2251" s="95">
        <v>1463</v>
      </c>
      <c r="X2251" s="95">
        <v>6171736</v>
      </c>
      <c r="Y2251" s="95">
        <v>1174</v>
      </c>
      <c r="Z2251" s="95">
        <v>4242150</v>
      </c>
      <c r="AA2251" s="95">
        <v>10919</v>
      </c>
      <c r="AB2251" s="95">
        <v>41621297</v>
      </c>
      <c r="AC2251" s="95">
        <v>10040</v>
      </c>
      <c r="AD2251" s="95">
        <v>40233029</v>
      </c>
      <c r="AE2251" s="95">
        <v>1491</v>
      </c>
      <c r="AF2251" s="95">
        <v>4503499</v>
      </c>
      <c r="AG2251" s="95">
        <v>1185</v>
      </c>
      <c r="AH2251" s="95">
        <v>5045151</v>
      </c>
      <c r="AI2251" s="95">
        <v>10908</v>
      </c>
      <c r="AJ2251" s="95">
        <v>41398904.789999999</v>
      </c>
      <c r="AK2251" s="95">
        <v>9990</v>
      </c>
      <c r="AL2251" s="95">
        <v>40635885.729999997</v>
      </c>
      <c r="AM2251" s="95">
        <v>1525</v>
      </c>
      <c r="AN2251" s="95">
        <v>5434668</v>
      </c>
      <c r="AO2251" s="95">
        <v>1222</v>
      </c>
      <c r="AP2251" s="95">
        <v>5347609.74</v>
      </c>
      <c r="AQ2251" s="72">
        <v>265.77</v>
      </c>
      <c r="AR2251" s="72">
        <v>263.72000000000003</v>
      </c>
      <c r="AS2251" s="72">
        <v>529.49</v>
      </c>
      <c r="AT2251" s="95">
        <v>43422160</v>
      </c>
      <c r="AU2251" s="95">
        <v>40286244</v>
      </c>
      <c r="AV2251" s="95">
        <v>13615</v>
      </c>
      <c r="AW2251" s="95">
        <v>12730</v>
      </c>
      <c r="AX2251" s="72">
        <v>298.41000000000003</v>
      </c>
      <c r="AY2251" s="72">
        <v>288.62</v>
      </c>
      <c r="AZ2251" s="72">
        <v>587.03</v>
      </c>
      <c r="BA2251" s="95">
        <v>46644543</v>
      </c>
      <c r="BB2251" s="95">
        <v>41748167</v>
      </c>
      <c r="BC2251" s="95">
        <v>13026</v>
      </c>
      <c r="BD2251" s="95">
        <v>12054</v>
      </c>
      <c r="BE2251" s="72">
        <v>315.12</v>
      </c>
      <c r="BF2251" s="72">
        <v>307.05</v>
      </c>
      <c r="BG2251" s="72">
        <v>622.16999999999996</v>
      </c>
      <c r="BH2251" s="95">
        <v>47797133</v>
      </c>
      <c r="BI2251" s="95">
        <v>42535319</v>
      </c>
      <c r="BJ2251" s="95">
        <v>12640</v>
      </c>
      <c r="BK2251" s="95">
        <v>11544</v>
      </c>
      <c r="BL2251" s="72">
        <v>309.73</v>
      </c>
      <c r="BM2251" s="72">
        <v>336.14</v>
      </c>
      <c r="BN2251" s="72">
        <v>645.87</v>
      </c>
      <c r="BO2251" s="95">
        <v>46124796</v>
      </c>
      <c r="BP2251" s="95">
        <v>45278180</v>
      </c>
      <c r="BQ2251" s="95">
        <v>12410</v>
      </c>
      <c r="BR2251" s="95">
        <v>11225</v>
      </c>
      <c r="BS2251" s="72">
        <v>313.91000000000003</v>
      </c>
      <c r="BT2251" s="72">
        <v>341.77</v>
      </c>
      <c r="BU2251" s="72">
        <v>655.68</v>
      </c>
      <c r="BV2251" s="95">
        <v>46833572.789999999</v>
      </c>
      <c r="BW2251" s="95">
        <v>45983495.469999999</v>
      </c>
      <c r="BX2251" s="95">
        <v>12433</v>
      </c>
      <c r="BY2251" s="95">
        <v>11212</v>
      </c>
      <c r="BZ2251" s="95">
        <v>13193</v>
      </c>
      <c r="CA2251" s="95">
        <v>12557</v>
      </c>
      <c r="CB2251" s="95">
        <v>12112</v>
      </c>
      <c r="CC2251" s="95">
        <v>11847</v>
      </c>
      <c r="CD2251" s="95">
        <v>11836</v>
      </c>
      <c r="CE2251" s="72">
        <v>650.75523149000003</v>
      </c>
      <c r="CF2251" s="72">
        <v>676.59346364999999</v>
      </c>
      <c r="CG2251" s="72">
        <v>712.40329333</v>
      </c>
      <c r="CH2251" s="72">
        <v>716.50152150999998</v>
      </c>
      <c r="CI2251" s="72">
        <v>731.52548966999996</v>
      </c>
      <c r="CJ2251" s="96">
        <v>0.81365461910000003</v>
      </c>
      <c r="CK2251" s="96">
        <v>0.86762588100000004</v>
      </c>
      <c r="CL2251" s="96">
        <v>0.87333958980000004</v>
      </c>
      <c r="CM2251" s="96">
        <v>0.90142167269999995</v>
      </c>
      <c r="CN2251" s="96">
        <v>0.89631873289999997</v>
      </c>
      <c r="CO2251" s="96">
        <v>0.96553876660000004</v>
      </c>
      <c r="CP2251" s="96">
        <v>0.90154028939999997</v>
      </c>
      <c r="CQ2251" s="96">
        <v>0.99584056389999998</v>
      </c>
      <c r="CR2251" s="96">
        <v>0.90530572200000003</v>
      </c>
      <c r="CS2251" s="95">
        <v>13316</v>
      </c>
      <c r="CT2251" s="95">
        <v>12828</v>
      </c>
      <c r="CU2251" s="95">
        <v>12265</v>
      </c>
      <c r="CV2251" s="95">
        <v>12136</v>
      </c>
      <c r="CW2251" s="95">
        <v>12188</v>
      </c>
      <c r="CX2251" s="96">
        <v>0.94870189800000004</v>
      </c>
      <c r="CY2251" s="96">
        <v>0.95973067400000001</v>
      </c>
      <c r="CZ2251" s="96">
        <v>0.95197776000000001</v>
      </c>
      <c r="DA2251" s="96">
        <v>0.97551368599999999</v>
      </c>
      <c r="DB2251" s="96">
        <v>0.99376128699999999</v>
      </c>
      <c r="DC2251">
        <v>2013</v>
      </c>
      <c r="DD2251" s="6">
        <v>11753</v>
      </c>
      <c r="DE2251" s="96">
        <v>5.6041561000000004E-3</v>
      </c>
      <c r="DF2251" s="72">
        <v>691.37</v>
      </c>
      <c r="DG2251" s="96">
        <v>1.0016000691</v>
      </c>
      <c r="DH2251" s="72">
        <v>692.47623980000003</v>
      </c>
      <c r="DI2251" s="72">
        <v>694.63357696000003</v>
      </c>
      <c r="DJ2251" s="96">
        <v>1</v>
      </c>
      <c r="DK2251" s="72">
        <v>692.47623980000003</v>
      </c>
      <c r="DL2251" s="96">
        <v>1</v>
      </c>
      <c r="DM2251" s="72">
        <v>692.47623980000003</v>
      </c>
      <c r="DN2251" s="96">
        <v>1</v>
      </c>
      <c r="DO2251" s="96">
        <v>1.8148999999999998E-2</v>
      </c>
      <c r="DP2251" s="72">
        <v>12.57</v>
      </c>
      <c r="DQ2251" s="72">
        <v>679.91</v>
      </c>
      <c r="DR2251" t="s">
        <v>217</v>
      </c>
      <c r="DT2251" t="s">
        <v>1392</v>
      </c>
    </row>
    <row r="2252" spans="1:124" x14ac:dyDescent="0.3">
      <c r="A2252" t="s">
        <v>1393</v>
      </c>
      <c r="B2252">
        <v>39010</v>
      </c>
      <c r="C2252" s="95">
        <v>89185</v>
      </c>
      <c r="D2252" s="95">
        <v>518216431</v>
      </c>
      <c r="E2252" s="95">
        <v>78629</v>
      </c>
      <c r="F2252" s="95">
        <v>300248848</v>
      </c>
      <c r="G2252" s="95">
        <v>14518</v>
      </c>
      <c r="H2252" s="95">
        <v>50079135</v>
      </c>
      <c r="I2252" s="95">
        <v>10319</v>
      </c>
      <c r="J2252" s="95">
        <v>30801121</v>
      </c>
      <c r="K2252" s="95">
        <v>84350</v>
      </c>
      <c r="L2252" s="95">
        <v>512032294</v>
      </c>
      <c r="M2252" s="95">
        <v>72898</v>
      </c>
      <c r="N2252" s="95">
        <v>293530546</v>
      </c>
      <c r="O2252" s="95">
        <v>15482</v>
      </c>
      <c r="P2252" s="95">
        <v>59920242</v>
      </c>
      <c r="Q2252" s="95">
        <v>11170</v>
      </c>
      <c r="R2252" s="95">
        <v>35635328</v>
      </c>
      <c r="S2252" s="95">
        <v>79788</v>
      </c>
      <c r="T2252" s="95">
        <v>503020939</v>
      </c>
      <c r="U2252" s="95">
        <v>67288</v>
      </c>
      <c r="V2252" s="95">
        <v>276328311</v>
      </c>
      <c r="W2252" s="95">
        <v>16160</v>
      </c>
      <c r="X2252" s="95">
        <v>62138731</v>
      </c>
      <c r="Y2252" s="95">
        <v>11764</v>
      </c>
      <c r="Z2252" s="95">
        <v>39697388</v>
      </c>
      <c r="AA2252" s="95">
        <v>77676</v>
      </c>
      <c r="AB2252" s="95">
        <v>437244594</v>
      </c>
      <c r="AC2252" s="95">
        <v>64172</v>
      </c>
      <c r="AD2252" s="95">
        <v>266745515</v>
      </c>
      <c r="AE2252" s="95">
        <v>16658</v>
      </c>
      <c r="AF2252" s="95">
        <v>73302768</v>
      </c>
      <c r="AG2252" s="95">
        <v>12181</v>
      </c>
      <c r="AH2252" s="95">
        <v>44682319</v>
      </c>
      <c r="AI2252" s="95">
        <v>75449</v>
      </c>
      <c r="AJ2252" s="95">
        <v>430535724.51999998</v>
      </c>
      <c r="AK2252" s="95">
        <v>61408</v>
      </c>
      <c r="AL2252" s="95">
        <v>268818969.88</v>
      </c>
      <c r="AM2252" s="95">
        <v>17140</v>
      </c>
      <c r="AN2252" s="95">
        <v>75013906.930000007</v>
      </c>
      <c r="AO2252" s="95">
        <v>12622</v>
      </c>
      <c r="AP2252" s="95">
        <v>47723266.609999999</v>
      </c>
      <c r="AQ2252" s="72">
        <v>456.67</v>
      </c>
      <c r="AR2252" s="72">
        <v>310.14999999999998</v>
      </c>
      <c r="AS2252" s="72">
        <v>766.82</v>
      </c>
      <c r="AT2252" s="95">
        <v>568295566</v>
      </c>
      <c r="AU2252" s="95">
        <v>331049969</v>
      </c>
      <c r="AV2252" s="95">
        <v>103703</v>
      </c>
      <c r="AW2252" s="95">
        <v>88948</v>
      </c>
      <c r="AX2252" s="72">
        <v>477.43</v>
      </c>
      <c r="AY2252" s="72">
        <v>326.29000000000002</v>
      </c>
      <c r="AZ2252" s="72">
        <v>803.72</v>
      </c>
      <c r="BA2252" s="95">
        <v>571952536</v>
      </c>
      <c r="BB2252" s="95">
        <v>329165874</v>
      </c>
      <c r="BC2252" s="95">
        <v>99832</v>
      </c>
      <c r="BD2252" s="95">
        <v>84068</v>
      </c>
      <c r="BE2252" s="72">
        <v>490.86</v>
      </c>
      <c r="BF2252" s="72">
        <v>333.14</v>
      </c>
      <c r="BG2252" s="72">
        <v>824</v>
      </c>
      <c r="BH2252" s="95">
        <v>565159670</v>
      </c>
      <c r="BI2252" s="95">
        <v>316025699</v>
      </c>
      <c r="BJ2252" s="95">
        <v>95948</v>
      </c>
      <c r="BK2252" s="95">
        <v>79052</v>
      </c>
      <c r="BL2252" s="72">
        <v>451.01</v>
      </c>
      <c r="BM2252" s="72">
        <v>339.9</v>
      </c>
      <c r="BN2252" s="72">
        <v>790.91</v>
      </c>
      <c r="BO2252" s="95">
        <v>510547362</v>
      </c>
      <c r="BP2252" s="95">
        <v>311427834</v>
      </c>
      <c r="BQ2252" s="95">
        <v>94334</v>
      </c>
      <c r="BR2252" s="95">
        <v>76353</v>
      </c>
      <c r="BS2252" s="72">
        <v>455.01</v>
      </c>
      <c r="BT2252" s="72">
        <v>356.32</v>
      </c>
      <c r="BU2252" s="72">
        <v>811.33</v>
      </c>
      <c r="BV2252" s="95">
        <v>505549631.44999999</v>
      </c>
      <c r="BW2252" s="95">
        <v>316542236.49000001</v>
      </c>
      <c r="BX2252" s="95">
        <v>92589</v>
      </c>
      <c r="BY2252" s="95">
        <v>74030</v>
      </c>
      <c r="BZ2252" s="95">
        <v>96671</v>
      </c>
      <c r="CA2252" s="95">
        <v>92243</v>
      </c>
      <c r="CB2252" s="95">
        <v>87804</v>
      </c>
      <c r="CC2252" s="95">
        <v>85798</v>
      </c>
      <c r="CD2252" s="95">
        <v>83510</v>
      </c>
      <c r="CE2252" s="72">
        <v>650.75523149000003</v>
      </c>
      <c r="CF2252" s="72">
        <v>676.59346364999999</v>
      </c>
      <c r="CG2252" s="72">
        <v>712.40329333</v>
      </c>
      <c r="CH2252" s="72">
        <v>716.50152150999998</v>
      </c>
      <c r="CI2252" s="72">
        <v>731.52548966999996</v>
      </c>
      <c r="CJ2252" s="96">
        <v>1.1783539538000001</v>
      </c>
      <c r="CK2252" s="96">
        <v>1.1878920551000001</v>
      </c>
      <c r="CL2252" s="96">
        <v>1.1566482184</v>
      </c>
      <c r="CM2252" s="96">
        <v>1.1038497145999999</v>
      </c>
      <c r="CN2252" s="96">
        <v>1.1090932735000001</v>
      </c>
      <c r="CO2252" s="96">
        <v>1.0925669956999999</v>
      </c>
      <c r="CP2252" s="96">
        <v>1.0499744616</v>
      </c>
      <c r="CQ2252" s="96">
        <v>0.99584056389999998</v>
      </c>
      <c r="CR2252" s="96">
        <v>1.0543598541999999</v>
      </c>
      <c r="CS2252" s="95">
        <v>87430</v>
      </c>
      <c r="CT2252" s="95">
        <v>83086</v>
      </c>
      <c r="CU2252" s="95">
        <v>75713</v>
      </c>
      <c r="CV2252" s="95">
        <v>75704</v>
      </c>
      <c r="CW2252" s="95">
        <v>73480</v>
      </c>
      <c r="CX2252" s="96">
        <v>1.096294536</v>
      </c>
      <c r="CY2252" s="96">
        <v>1.0809075850000001</v>
      </c>
      <c r="CZ2252" s="96">
        <v>1.0824785939999999</v>
      </c>
      <c r="DA2252" s="96">
        <v>1.091441562</v>
      </c>
      <c r="DB2252" s="96">
        <v>1.1128699070000001</v>
      </c>
      <c r="DC2252">
        <v>2013</v>
      </c>
      <c r="DD2252" s="6">
        <v>80490.2</v>
      </c>
      <c r="DE2252" s="96">
        <v>3.2638557800000002E-2</v>
      </c>
      <c r="DF2252" s="72">
        <v>783.31</v>
      </c>
      <c r="DG2252" s="96">
        <v>1</v>
      </c>
      <c r="DH2252" s="72">
        <v>783.31</v>
      </c>
      <c r="DI2252" s="72">
        <v>791.01317653000001</v>
      </c>
      <c r="DJ2252" s="96">
        <v>1</v>
      </c>
      <c r="DK2252" s="72">
        <v>783.31</v>
      </c>
      <c r="DL2252" s="96">
        <v>1</v>
      </c>
      <c r="DM2252" s="72">
        <v>783.31</v>
      </c>
      <c r="DN2252" s="96">
        <v>0.6276314757</v>
      </c>
      <c r="DO2252" s="96">
        <v>3.8239000000000002E-2</v>
      </c>
      <c r="DP2252" s="72">
        <v>18.8</v>
      </c>
      <c r="DQ2252" s="72">
        <v>764.51</v>
      </c>
      <c r="DR2252" t="s">
        <v>1393</v>
      </c>
      <c r="DT2252" t="s">
        <v>1392</v>
      </c>
    </row>
    <row r="2253" spans="1:124" x14ac:dyDescent="0.3">
      <c r="A2253" t="s">
        <v>1394</v>
      </c>
      <c r="B2253">
        <v>39070</v>
      </c>
      <c r="C2253" s="95">
        <v>6314</v>
      </c>
      <c r="D2253" s="95">
        <v>37630413</v>
      </c>
      <c r="E2253" s="95">
        <v>5989</v>
      </c>
      <c r="F2253" s="95">
        <v>23158762</v>
      </c>
      <c r="G2253" s="95">
        <v>1227</v>
      </c>
      <c r="H2253" s="95">
        <v>3154626</v>
      </c>
      <c r="I2253" s="95">
        <v>894</v>
      </c>
      <c r="J2253" s="95">
        <v>2895933</v>
      </c>
      <c r="K2253" s="95">
        <v>5851</v>
      </c>
      <c r="L2253" s="95">
        <v>33280066</v>
      </c>
      <c r="M2253" s="95">
        <v>5463</v>
      </c>
      <c r="N2253" s="95">
        <v>21114034</v>
      </c>
      <c r="O2253" s="95">
        <v>1282</v>
      </c>
      <c r="P2253" s="95">
        <v>3420406</v>
      </c>
      <c r="Q2253" s="95">
        <v>948</v>
      </c>
      <c r="R2253" s="95">
        <v>3155611</v>
      </c>
      <c r="S2253" s="95">
        <v>4972</v>
      </c>
      <c r="T2253" s="95">
        <v>30781142</v>
      </c>
      <c r="U2253" s="95">
        <v>4546</v>
      </c>
      <c r="V2253" s="95">
        <v>18078809</v>
      </c>
      <c r="W2253" s="95">
        <v>1294</v>
      </c>
      <c r="X2253" s="95">
        <v>3888738</v>
      </c>
      <c r="Y2253" s="95">
        <v>956</v>
      </c>
      <c r="Z2253" s="95">
        <v>3465510</v>
      </c>
      <c r="AA2253" s="95">
        <v>4868</v>
      </c>
      <c r="AB2253" s="95">
        <v>24812014</v>
      </c>
      <c r="AC2253" s="95">
        <v>4410</v>
      </c>
      <c r="AD2253" s="95">
        <v>17255543</v>
      </c>
      <c r="AE2253" s="95">
        <v>1332</v>
      </c>
      <c r="AF2253" s="95">
        <v>4277746</v>
      </c>
      <c r="AG2253" s="95">
        <v>993</v>
      </c>
      <c r="AH2253" s="95">
        <v>3652257</v>
      </c>
      <c r="AI2253" s="95">
        <v>4734</v>
      </c>
      <c r="AJ2253" s="95">
        <v>25173616.399999999</v>
      </c>
      <c r="AK2253" s="95">
        <v>4278</v>
      </c>
      <c r="AL2253" s="95">
        <v>17747568.359999999</v>
      </c>
      <c r="AM2253" s="95">
        <v>1354</v>
      </c>
      <c r="AN2253" s="95">
        <v>4271615.4400000004</v>
      </c>
      <c r="AO2253" s="95">
        <v>1014</v>
      </c>
      <c r="AP2253" s="95">
        <v>3602972.51</v>
      </c>
      <c r="AQ2253" s="72">
        <v>450.7</v>
      </c>
      <c r="AR2253" s="72">
        <v>315.45</v>
      </c>
      <c r="AS2253" s="72">
        <v>766.15</v>
      </c>
      <c r="AT2253" s="95">
        <v>40785039</v>
      </c>
      <c r="AU2253" s="95">
        <v>26054695</v>
      </c>
      <c r="AV2253" s="95">
        <v>7541</v>
      </c>
      <c r="AW2253" s="95">
        <v>6883</v>
      </c>
      <c r="AX2253" s="72">
        <v>428.76</v>
      </c>
      <c r="AY2253" s="72">
        <v>315.47000000000003</v>
      </c>
      <c r="AZ2253" s="72">
        <v>744.23</v>
      </c>
      <c r="BA2253" s="95">
        <v>36700472</v>
      </c>
      <c r="BB2253" s="95">
        <v>24269645</v>
      </c>
      <c r="BC2253" s="95">
        <v>7133</v>
      </c>
      <c r="BD2253" s="95">
        <v>6411</v>
      </c>
      <c r="BE2253" s="72">
        <v>461.08</v>
      </c>
      <c r="BF2253" s="72">
        <v>326.31</v>
      </c>
      <c r="BG2253" s="72">
        <v>787.39</v>
      </c>
      <c r="BH2253" s="95">
        <v>34669880</v>
      </c>
      <c r="BI2253" s="95">
        <v>21544319</v>
      </c>
      <c r="BJ2253" s="95">
        <v>6266</v>
      </c>
      <c r="BK2253" s="95">
        <v>5502</v>
      </c>
      <c r="BL2253" s="72">
        <v>390.99</v>
      </c>
      <c r="BM2253" s="72">
        <v>322.47000000000003</v>
      </c>
      <c r="BN2253" s="72">
        <v>713.46</v>
      </c>
      <c r="BO2253" s="95">
        <v>29089760</v>
      </c>
      <c r="BP2253" s="95">
        <v>20907800</v>
      </c>
      <c r="BQ2253" s="95">
        <v>6200</v>
      </c>
      <c r="BR2253" s="95">
        <v>5403</v>
      </c>
      <c r="BS2253" s="72">
        <v>403.05</v>
      </c>
      <c r="BT2253" s="72">
        <v>336.21</v>
      </c>
      <c r="BU2253" s="72">
        <v>739.26</v>
      </c>
      <c r="BV2253" s="95">
        <v>29445231.84</v>
      </c>
      <c r="BW2253" s="95">
        <v>21350540.870000001</v>
      </c>
      <c r="BX2253" s="95">
        <v>6088</v>
      </c>
      <c r="BY2253" s="95">
        <v>5292</v>
      </c>
      <c r="BZ2253" s="95">
        <v>7227</v>
      </c>
      <c r="CA2253" s="95">
        <v>6785</v>
      </c>
      <c r="CB2253" s="95">
        <v>5898</v>
      </c>
      <c r="CC2253" s="95">
        <v>5822</v>
      </c>
      <c r="CD2253" s="95">
        <v>5699</v>
      </c>
      <c r="CE2253" s="72">
        <v>650.75523149000003</v>
      </c>
      <c r="CF2253" s="72">
        <v>676.59346364999999</v>
      </c>
      <c r="CG2253" s="72">
        <v>712.40329333</v>
      </c>
      <c r="CH2253" s="72">
        <v>716.50152150999998</v>
      </c>
      <c r="CI2253" s="72">
        <v>731.52548966999996</v>
      </c>
      <c r="CJ2253" s="96">
        <v>1.1773243809</v>
      </c>
      <c r="CK2253" s="96">
        <v>1.099966287</v>
      </c>
      <c r="CL2253" s="96">
        <v>1.1052587871999999</v>
      </c>
      <c r="CM2253" s="96">
        <v>0.99575503830000001</v>
      </c>
      <c r="CN2253" s="96">
        <v>1.0105731249000001</v>
      </c>
      <c r="CO2253" s="96">
        <v>1.0393099017</v>
      </c>
      <c r="CP2253" s="96">
        <v>1.0370107336000001</v>
      </c>
      <c r="CQ2253" s="96">
        <v>0.99584056389999998</v>
      </c>
      <c r="CR2253" s="96">
        <v>1.041341981</v>
      </c>
      <c r="CS2253" s="95">
        <v>6144</v>
      </c>
      <c r="CT2253" s="95">
        <v>5714</v>
      </c>
      <c r="CU2253" s="95">
        <v>4711</v>
      </c>
      <c r="CV2253" s="95">
        <v>4836</v>
      </c>
      <c r="CW2253" s="95">
        <v>4802</v>
      </c>
      <c r="CX2253" s="96">
        <v>1.0412995249999999</v>
      </c>
      <c r="CY2253" s="96">
        <v>1.0130243750000001</v>
      </c>
      <c r="CZ2253" s="96">
        <v>1.0169484550000001</v>
      </c>
      <c r="DA2253" s="96">
        <v>1.044746121</v>
      </c>
      <c r="DB2253" s="96">
        <v>1.084504919</v>
      </c>
      <c r="DC2253">
        <v>2013</v>
      </c>
      <c r="DD2253" s="6">
        <v>5898.2</v>
      </c>
      <c r="DE2253" s="96">
        <v>1.2576248199999999E-2</v>
      </c>
      <c r="DF2253" s="72">
        <v>789.68</v>
      </c>
      <c r="DG2253" s="96">
        <v>1</v>
      </c>
      <c r="DH2253" s="72">
        <v>789.68</v>
      </c>
      <c r="DI2253" s="72">
        <v>791.01317653000001</v>
      </c>
      <c r="DJ2253" s="96">
        <v>1</v>
      </c>
      <c r="DK2253" s="72">
        <v>789.68</v>
      </c>
      <c r="DL2253" s="96">
        <v>1</v>
      </c>
      <c r="DM2253" s="72">
        <v>789.68</v>
      </c>
      <c r="DN2253" s="96">
        <v>1</v>
      </c>
      <c r="DO2253" s="96">
        <v>2.1517000000000001E-2</v>
      </c>
      <c r="DP2253" s="72">
        <v>16.989999999999998</v>
      </c>
      <c r="DQ2253" s="72">
        <v>772.69</v>
      </c>
      <c r="DR2253" t="s">
        <v>1394</v>
      </c>
      <c r="DT2253" t="s">
        <v>1392</v>
      </c>
    </row>
    <row r="2254" spans="1:124" x14ac:dyDescent="0.3">
      <c r="A2254" t="s">
        <v>1338</v>
      </c>
      <c r="B2254">
        <v>39080</v>
      </c>
      <c r="C2254" s="95">
        <v>11030</v>
      </c>
      <c r="D2254" s="95">
        <v>57394353</v>
      </c>
      <c r="E2254" s="95">
        <v>9843</v>
      </c>
      <c r="F2254" s="95">
        <v>33891958</v>
      </c>
      <c r="G2254" s="95">
        <v>2367</v>
      </c>
      <c r="H2254" s="95">
        <v>7681770</v>
      </c>
      <c r="I2254" s="95">
        <v>1712</v>
      </c>
      <c r="J2254" s="95">
        <v>4795794</v>
      </c>
      <c r="K2254" s="95">
        <v>10491</v>
      </c>
      <c r="L2254" s="95">
        <v>59789117</v>
      </c>
      <c r="M2254" s="95">
        <v>9181</v>
      </c>
      <c r="N2254" s="95">
        <v>33066069</v>
      </c>
      <c r="O2254" s="95">
        <v>2537</v>
      </c>
      <c r="P2254" s="95">
        <v>8002393</v>
      </c>
      <c r="Q2254" s="95">
        <v>1840</v>
      </c>
      <c r="R2254" s="95">
        <v>6353718</v>
      </c>
      <c r="S2254" s="95">
        <v>10108</v>
      </c>
      <c r="T2254" s="95">
        <v>59380958</v>
      </c>
      <c r="U2254" s="95">
        <v>8695</v>
      </c>
      <c r="V2254" s="95">
        <v>31183911</v>
      </c>
      <c r="W2254" s="95">
        <v>2663</v>
      </c>
      <c r="X2254" s="95">
        <v>8041548</v>
      </c>
      <c r="Y2254" s="95">
        <v>1953</v>
      </c>
      <c r="Z2254" s="95">
        <v>10549276</v>
      </c>
      <c r="AA2254" s="95">
        <v>9904</v>
      </c>
      <c r="AB2254" s="95">
        <v>45655060</v>
      </c>
      <c r="AC2254" s="95">
        <v>8371</v>
      </c>
      <c r="AD2254" s="95">
        <v>30657325</v>
      </c>
      <c r="AE2254" s="95">
        <v>2744</v>
      </c>
      <c r="AF2254" s="95">
        <v>10099936</v>
      </c>
      <c r="AG2254" s="95">
        <v>2024</v>
      </c>
      <c r="AH2254" s="95">
        <v>11377576</v>
      </c>
      <c r="AI2254" s="95">
        <v>9711</v>
      </c>
      <c r="AJ2254" s="95">
        <v>44568734.850000001</v>
      </c>
      <c r="AK2254" s="95">
        <v>8121</v>
      </c>
      <c r="AL2254" s="95">
        <v>31386717.059999999</v>
      </c>
      <c r="AM2254" s="95">
        <v>2896</v>
      </c>
      <c r="AN2254" s="95">
        <v>10398428</v>
      </c>
      <c r="AO2254" s="95">
        <v>2160</v>
      </c>
      <c r="AP2254" s="95">
        <v>8829002</v>
      </c>
      <c r="AQ2254" s="72">
        <v>404.79</v>
      </c>
      <c r="AR2254" s="72">
        <v>279.01</v>
      </c>
      <c r="AS2254" s="72">
        <v>683.8</v>
      </c>
      <c r="AT2254" s="95">
        <v>65076123</v>
      </c>
      <c r="AU2254" s="95">
        <v>38687752</v>
      </c>
      <c r="AV2254" s="95">
        <v>13397</v>
      </c>
      <c r="AW2254" s="95">
        <v>11555</v>
      </c>
      <c r="AX2254" s="72">
        <v>433.63</v>
      </c>
      <c r="AY2254" s="72">
        <v>298.07</v>
      </c>
      <c r="AZ2254" s="72">
        <v>731.7</v>
      </c>
      <c r="BA2254" s="95">
        <v>67791510</v>
      </c>
      <c r="BB2254" s="95">
        <v>39419787</v>
      </c>
      <c r="BC2254" s="95">
        <v>13028</v>
      </c>
      <c r="BD2254" s="95">
        <v>11021</v>
      </c>
      <c r="BE2254" s="72">
        <v>439.95</v>
      </c>
      <c r="BF2254" s="72">
        <v>326.61</v>
      </c>
      <c r="BG2254" s="72">
        <v>766.56</v>
      </c>
      <c r="BH2254" s="95">
        <v>67422506</v>
      </c>
      <c r="BI2254" s="95">
        <v>41733187</v>
      </c>
      <c r="BJ2254" s="95">
        <v>12771</v>
      </c>
      <c r="BK2254" s="95">
        <v>10648</v>
      </c>
      <c r="BL2254" s="72">
        <v>367.35</v>
      </c>
      <c r="BM2254" s="72">
        <v>336.98</v>
      </c>
      <c r="BN2254" s="72">
        <v>704.33</v>
      </c>
      <c r="BO2254" s="95">
        <v>55754996</v>
      </c>
      <c r="BP2254" s="95">
        <v>42034901</v>
      </c>
      <c r="BQ2254" s="95">
        <v>12648</v>
      </c>
      <c r="BR2254" s="95">
        <v>10395</v>
      </c>
      <c r="BS2254" s="72">
        <v>363.34</v>
      </c>
      <c r="BT2254" s="72">
        <v>325.97000000000003</v>
      </c>
      <c r="BU2254" s="72">
        <v>689.31</v>
      </c>
      <c r="BV2254" s="95">
        <v>54967162.850000001</v>
      </c>
      <c r="BW2254" s="95">
        <v>40215719.060000002</v>
      </c>
      <c r="BX2254" s="95">
        <v>12607</v>
      </c>
      <c r="BY2254" s="95">
        <v>10281</v>
      </c>
      <c r="BZ2254" s="95">
        <v>12519</v>
      </c>
      <c r="CA2254" s="95">
        <v>12062</v>
      </c>
      <c r="CB2254" s="95">
        <v>11748</v>
      </c>
      <c r="CC2254" s="95">
        <v>11579</v>
      </c>
      <c r="CD2254" s="95">
        <v>11469</v>
      </c>
      <c r="CE2254" s="72">
        <v>650.75523149000003</v>
      </c>
      <c r="CF2254" s="72">
        <v>676.59346364999999</v>
      </c>
      <c r="CG2254" s="72">
        <v>712.40329333</v>
      </c>
      <c r="CH2254" s="72">
        <v>716.50152150999998</v>
      </c>
      <c r="CI2254" s="72">
        <v>731.52548966999996</v>
      </c>
      <c r="CJ2254" s="96">
        <v>1.0507791054</v>
      </c>
      <c r="CK2254" s="96">
        <v>1.0814470421</v>
      </c>
      <c r="CL2254" s="96">
        <v>1.0760197308999999</v>
      </c>
      <c r="CM2254" s="96">
        <v>0.98301256709999996</v>
      </c>
      <c r="CN2254" s="96">
        <v>0.94229115699999999</v>
      </c>
      <c r="CO2254" s="96">
        <v>1.0149879916</v>
      </c>
      <c r="CP2254" s="96">
        <v>1.0115488350999999</v>
      </c>
      <c r="CQ2254" s="96">
        <v>0.99584056389999998</v>
      </c>
      <c r="CR2254" s="96">
        <v>1.0157737365999999</v>
      </c>
      <c r="CS2254" s="95">
        <v>11869</v>
      </c>
      <c r="CT2254" s="95">
        <v>11372</v>
      </c>
      <c r="CU2254" s="95">
        <v>10751</v>
      </c>
      <c r="CV2254" s="95">
        <v>10755</v>
      </c>
      <c r="CW2254" s="95">
        <v>10617</v>
      </c>
      <c r="CX2254" s="96">
        <v>1.0389322569999999</v>
      </c>
      <c r="CY2254" s="96">
        <v>0.99861740899999996</v>
      </c>
      <c r="CZ2254" s="96">
        <v>0.99846352299999996</v>
      </c>
      <c r="DA2254" s="96">
        <v>1.008974472</v>
      </c>
      <c r="DB2254" s="96">
        <v>1.0285795659999999</v>
      </c>
      <c r="DC2254">
        <v>2013</v>
      </c>
      <c r="DD2254" s="6">
        <v>10780</v>
      </c>
      <c r="DE2254" s="96">
        <v>1.48554333E-2</v>
      </c>
      <c r="DF2254" s="72">
        <v>768.52</v>
      </c>
      <c r="DG2254" s="96">
        <v>1</v>
      </c>
      <c r="DH2254" s="72">
        <v>768.52</v>
      </c>
      <c r="DI2254" s="72">
        <v>791.01317653000001</v>
      </c>
      <c r="DJ2254" s="96">
        <v>1</v>
      </c>
      <c r="DK2254" s="72">
        <v>768.52</v>
      </c>
      <c r="DL2254" s="96">
        <v>1</v>
      </c>
      <c r="DM2254" s="72">
        <v>768.52</v>
      </c>
      <c r="DN2254" s="96">
        <v>1</v>
      </c>
      <c r="DO2254" s="96">
        <v>1.8988000000000001E-2</v>
      </c>
      <c r="DP2254" s="72">
        <v>14.59</v>
      </c>
      <c r="DQ2254" s="72">
        <v>753.93</v>
      </c>
      <c r="DR2254" t="s">
        <v>1338</v>
      </c>
      <c r="DT2254" t="s">
        <v>1392</v>
      </c>
    </row>
    <row r="2255" spans="1:124" x14ac:dyDescent="0.3">
      <c r="A2255" t="s">
        <v>1395</v>
      </c>
      <c r="B2255">
        <v>39100</v>
      </c>
      <c r="C2255" s="95">
        <v>5017</v>
      </c>
      <c r="D2255" s="95">
        <v>21001959</v>
      </c>
      <c r="E2255" s="95">
        <v>4718</v>
      </c>
      <c r="F2255" s="95">
        <v>15030986</v>
      </c>
      <c r="G2255" s="95">
        <v>1041</v>
      </c>
      <c r="H2255" s="95">
        <v>2705128</v>
      </c>
      <c r="I2255" s="95">
        <v>868</v>
      </c>
      <c r="J2255" s="95">
        <v>2390381</v>
      </c>
      <c r="K2255" s="95">
        <v>4742</v>
      </c>
      <c r="L2255" s="95">
        <v>22112711</v>
      </c>
      <c r="M2255" s="95">
        <v>4399</v>
      </c>
      <c r="N2255" s="95">
        <v>15548474</v>
      </c>
      <c r="O2255" s="95">
        <v>1078</v>
      </c>
      <c r="P2255" s="95">
        <v>2659280</v>
      </c>
      <c r="Q2255" s="95">
        <v>892</v>
      </c>
      <c r="R2255" s="95">
        <v>2639232</v>
      </c>
      <c r="S2255" s="95">
        <v>4523</v>
      </c>
      <c r="T2255" s="95">
        <v>23483358</v>
      </c>
      <c r="U2255" s="95">
        <v>4165</v>
      </c>
      <c r="V2255" s="95">
        <v>15297882</v>
      </c>
      <c r="W2255" s="95">
        <v>1085</v>
      </c>
      <c r="X2255" s="95">
        <v>3083663</v>
      </c>
      <c r="Y2255" s="95">
        <v>894</v>
      </c>
      <c r="Z2255" s="95">
        <v>2888709</v>
      </c>
      <c r="AA2255" s="95">
        <v>4485</v>
      </c>
      <c r="AB2255" s="95">
        <v>19216167</v>
      </c>
      <c r="AC2255" s="95">
        <v>4113</v>
      </c>
      <c r="AD2255" s="95">
        <v>15674377</v>
      </c>
      <c r="AE2255" s="95">
        <v>1128</v>
      </c>
      <c r="AF2255" s="95">
        <v>2974520</v>
      </c>
      <c r="AG2255" s="95">
        <v>931</v>
      </c>
      <c r="AH2255" s="95">
        <v>3180560</v>
      </c>
      <c r="AI2255" s="95">
        <v>4487</v>
      </c>
      <c r="AJ2255" s="95">
        <v>18393586.969999999</v>
      </c>
      <c r="AK2255" s="95">
        <v>4082</v>
      </c>
      <c r="AL2255" s="95">
        <v>16397264.189999999</v>
      </c>
      <c r="AM2255" s="95">
        <v>1173</v>
      </c>
      <c r="AN2255" s="95">
        <v>3349465.59</v>
      </c>
      <c r="AO2255" s="95">
        <v>1002</v>
      </c>
      <c r="AP2255" s="95">
        <v>3607029.23</v>
      </c>
      <c r="AQ2255" s="72">
        <v>326.11</v>
      </c>
      <c r="AR2255" s="72">
        <v>259.89999999999998</v>
      </c>
      <c r="AS2255" s="72">
        <v>586.01</v>
      </c>
      <c r="AT2255" s="95">
        <v>23707087</v>
      </c>
      <c r="AU2255" s="95">
        <v>17421367</v>
      </c>
      <c r="AV2255" s="95">
        <v>6058</v>
      </c>
      <c r="AW2255" s="95">
        <v>5586</v>
      </c>
      <c r="AX2255" s="72">
        <v>354.7</v>
      </c>
      <c r="AY2255" s="72">
        <v>286.45999999999998</v>
      </c>
      <c r="AZ2255" s="72">
        <v>641.16</v>
      </c>
      <c r="BA2255" s="95">
        <v>24771991</v>
      </c>
      <c r="BB2255" s="95">
        <v>18187706</v>
      </c>
      <c r="BC2255" s="95">
        <v>5820</v>
      </c>
      <c r="BD2255" s="95">
        <v>5291</v>
      </c>
      <c r="BE2255" s="72">
        <v>394.78</v>
      </c>
      <c r="BF2255" s="72">
        <v>299.57</v>
      </c>
      <c r="BG2255" s="72">
        <v>694.35</v>
      </c>
      <c r="BH2255" s="95">
        <v>26567021</v>
      </c>
      <c r="BI2255" s="95">
        <v>18186591</v>
      </c>
      <c r="BJ2255" s="95">
        <v>5608</v>
      </c>
      <c r="BK2255" s="95">
        <v>5059</v>
      </c>
      <c r="BL2255" s="72">
        <v>329.45</v>
      </c>
      <c r="BM2255" s="72">
        <v>311.51</v>
      </c>
      <c r="BN2255" s="72">
        <v>640.96</v>
      </c>
      <c r="BO2255" s="95">
        <v>22190687</v>
      </c>
      <c r="BP2255" s="95">
        <v>18854937</v>
      </c>
      <c r="BQ2255" s="95">
        <v>5613</v>
      </c>
      <c r="BR2255" s="95">
        <v>5044</v>
      </c>
      <c r="BS2255" s="72">
        <v>320.13</v>
      </c>
      <c r="BT2255" s="72">
        <v>327.9</v>
      </c>
      <c r="BU2255" s="72">
        <v>648.03</v>
      </c>
      <c r="BV2255" s="95">
        <v>21743052.559999999</v>
      </c>
      <c r="BW2255" s="95">
        <v>20004293.420000002</v>
      </c>
      <c r="BX2255" s="95">
        <v>5660</v>
      </c>
      <c r="BY2255" s="95">
        <v>5084</v>
      </c>
      <c r="BZ2255" s="95">
        <v>5833</v>
      </c>
      <c r="CA2255" s="95">
        <v>5565</v>
      </c>
      <c r="CB2255" s="95">
        <v>5343</v>
      </c>
      <c r="CC2255" s="95">
        <v>5343</v>
      </c>
      <c r="CD2255" s="95">
        <v>5378</v>
      </c>
      <c r="CE2255" s="72">
        <v>650.75523149000003</v>
      </c>
      <c r="CF2255" s="72">
        <v>676.59346364999999</v>
      </c>
      <c r="CG2255" s="72">
        <v>712.40329333</v>
      </c>
      <c r="CH2255" s="72">
        <v>716.50152150999998</v>
      </c>
      <c r="CI2255" s="72">
        <v>731.52548966999996</v>
      </c>
      <c r="CJ2255" s="96">
        <v>0.90050755130000004</v>
      </c>
      <c r="CK2255" s="96">
        <v>0.9476296099</v>
      </c>
      <c r="CL2255" s="96">
        <v>0.9746586049</v>
      </c>
      <c r="CM2255" s="96">
        <v>0.8945689308</v>
      </c>
      <c r="CN2255" s="96">
        <v>0.88586113420000001</v>
      </c>
      <c r="CO2255" s="96">
        <v>0.96311015649999998</v>
      </c>
      <c r="CP2255" s="96">
        <v>0.95590848049999999</v>
      </c>
      <c r="CQ2255" s="96">
        <v>0.99584056389999998</v>
      </c>
      <c r="CR2255" s="96">
        <v>0.95990099080000002</v>
      </c>
      <c r="CS2255" s="95">
        <v>5533</v>
      </c>
      <c r="CT2255" s="95">
        <v>5229</v>
      </c>
      <c r="CU2255" s="95">
        <v>4886</v>
      </c>
      <c r="CV2255" s="95">
        <v>5055</v>
      </c>
      <c r="CW2255" s="95">
        <v>5126</v>
      </c>
      <c r="CX2255" s="96">
        <v>0.95763079699999998</v>
      </c>
      <c r="CY2255" s="96">
        <v>0.93469899700000003</v>
      </c>
      <c r="CZ2255" s="96">
        <v>0.94807720799999995</v>
      </c>
      <c r="DA2255" s="96">
        <v>0.96842793500000002</v>
      </c>
      <c r="DB2255" s="96">
        <v>1.0070915970000001</v>
      </c>
      <c r="DC2255">
        <v>2013</v>
      </c>
      <c r="DD2255" s="6">
        <v>5212.8</v>
      </c>
      <c r="DE2255" s="96">
        <v>6.9058493E-3</v>
      </c>
      <c r="DF2255" s="72">
        <v>732.1</v>
      </c>
      <c r="DG2255" s="96">
        <v>1</v>
      </c>
      <c r="DH2255" s="72">
        <v>732.1</v>
      </c>
      <c r="DI2255" s="72">
        <v>694.63357696000003</v>
      </c>
      <c r="DJ2255" s="96">
        <v>1</v>
      </c>
      <c r="DK2255" s="72">
        <v>732.1</v>
      </c>
      <c r="DL2255" s="96">
        <v>1</v>
      </c>
      <c r="DM2255" s="72">
        <v>732.1</v>
      </c>
      <c r="DN2255" s="96">
        <v>1</v>
      </c>
      <c r="DO2255" s="96">
        <v>1.2378E-2</v>
      </c>
      <c r="DP2255" s="72">
        <v>9.06</v>
      </c>
      <c r="DQ2255" s="72">
        <v>723.04</v>
      </c>
      <c r="DR2255" t="s">
        <v>1395</v>
      </c>
      <c r="DT2255" t="s">
        <v>1392</v>
      </c>
    </row>
    <row r="2256" spans="1:124" x14ac:dyDescent="0.3">
      <c r="A2256" t="s">
        <v>1396</v>
      </c>
      <c r="B2256">
        <v>39110</v>
      </c>
      <c r="C2256" s="95">
        <v>46788</v>
      </c>
      <c r="D2256" s="95">
        <v>193676549</v>
      </c>
      <c r="E2256" s="95">
        <v>44236</v>
      </c>
      <c r="F2256" s="95">
        <v>144495145</v>
      </c>
      <c r="G2256" s="95">
        <v>6046</v>
      </c>
      <c r="H2256" s="95">
        <v>18667302</v>
      </c>
      <c r="I2256" s="95">
        <v>4761</v>
      </c>
      <c r="J2256" s="95">
        <v>15732610</v>
      </c>
      <c r="K2256" s="95">
        <v>45660</v>
      </c>
      <c r="L2256" s="95">
        <v>194711110</v>
      </c>
      <c r="M2256" s="95">
        <v>42894</v>
      </c>
      <c r="N2256" s="95">
        <v>147916294</v>
      </c>
      <c r="O2256" s="95">
        <v>6451</v>
      </c>
      <c r="P2256" s="95">
        <v>20139630</v>
      </c>
      <c r="Q2256" s="95">
        <v>5112</v>
      </c>
      <c r="R2256" s="95">
        <v>18140157</v>
      </c>
      <c r="S2256" s="95">
        <v>43021</v>
      </c>
      <c r="T2256" s="95">
        <v>191093261</v>
      </c>
      <c r="U2256" s="95">
        <v>39970</v>
      </c>
      <c r="V2256" s="95">
        <v>147141046</v>
      </c>
      <c r="W2256" s="95">
        <v>6651</v>
      </c>
      <c r="X2256" s="95">
        <v>20788835</v>
      </c>
      <c r="Y2256" s="95">
        <v>5257</v>
      </c>
      <c r="Z2256" s="95">
        <v>19434080</v>
      </c>
      <c r="AA2256" s="95">
        <v>40113</v>
      </c>
      <c r="AB2256" s="95">
        <v>187827186</v>
      </c>
      <c r="AC2256" s="95">
        <v>36875</v>
      </c>
      <c r="AD2256" s="95">
        <v>150567131</v>
      </c>
      <c r="AE2256" s="95">
        <v>6964</v>
      </c>
      <c r="AF2256" s="95">
        <v>23287331</v>
      </c>
      <c r="AG2256" s="95">
        <v>5595</v>
      </c>
      <c r="AH2256" s="95">
        <v>22920975</v>
      </c>
      <c r="AI2256" s="95">
        <v>39718</v>
      </c>
      <c r="AJ2256" s="95">
        <v>188060067.16</v>
      </c>
      <c r="AK2256" s="95">
        <v>36392</v>
      </c>
      <c r="AL2256" s="95">
        <v>156485053.75999999</v>
      </c>
      <c r="AM2256" s="95">
        <v>7187</v>
      </c>
      <c r="AN2256" s="95">
        <v>26895723</v>
      </c>
      <c r="AO2256" s="95">
        <v>5829</v>
      </c>
      <c r="AP2256" s="95">
        <v>25171893</v>
      </c>
      <c r="AQ2256" s="72">
        <v>334.92</v>
      </c>
      <c r="AR2256" s="72">
        <v>272.51</v>
      </c>
      <c r="AS2256" s="72">
        <v>607.42999999999995</v>
      </c>
      <c r="AT2256" s="95">
        <v>212343851</v>
      </c>
      <c r="AU2256" s="95">
        <v>160227755</v>
      </c>
      <c r="AV2256" s="95">
        <v>52834</v>
      </c>
      <c r="AW2256" s="95">
        <v>48997</v>
      </c>
      <c r="AX2256" s="72">
        <v>343.58</v>
      </c>
      <c r="AY2256" s="72">
        <v>288.26</v>
      </c>
      <c r="AZ2256" s="72">
        <v>631.84</v>
      </c>
      <c r="BA2256" s="95">
        <v>214850740</v>
      </c>
      <c r="BB2256" s="95">
        <v>166056451</v>
      </c>
      <c r="BC2256" s="95">
        <v>52111</v>
      </c>
      <c r="BD2256" s="95">
        <v>48006</v>
      </c>
      <c r="BE2256" s="72">
        <v>355.47</v>
      </c>
      <c r="BF2256" s="72">
        <v>306.92</v>
      </c>
      <c r="BG2256" s="72">
        <v>662.39</v>
      </c>
      <c r="BH2256" s="95">
        <v>211882096</v>
      </c>
      <c r="BI2256" s="95">
        <v>166575126</v>
      </c>
      <c r="BJ2256" s="95">
        <v>49672</v>
      </c>
      <c r="BK2256" s="95">
        <v>45227</v>
      </c>
      <c r="BL2256" s="72">
        <v>373.7</v>
      </c>
      <c r="BM2256" s="72">
        <v>340.41</v>
      </c>
      <c r="BN2256" s="72">
        <v>714.11</v>
      </c>
      <c r="BO2256" s="95">
        <v>211114517</v>
      </c>
      <c r="BP2256" s="95">
        <v>173488106</v>
      </c>
      <c r="BQ2256" s="95">
        <v>47077</v>
      </c>
      <c r="BR2256" s="95">
        <v>42470</v>
      </c>
      <c r="BS2256" s="72">
        <v>381.9</v>
      </c>
      <c r="BT2256" s="72">
        <v>358.54</v>
      </c>
      <c r="BU2256" s="72">
        <v>740.44</v>
      </c>
      <c r="BV2256" s="95">
        <v>214955790.16</v>
      </c>
      <c r="BW2256" s="95">
        <v>181656946.75999999</v>
      </c>
      <c r="BX2256" s="95">
        <v>46905</v>
      </c>
      <c r="BY2256" s="95">
        <v>42221</v>
      </c>
      <c r="BZ2256" s="95">
        <v>51005</v>
      </c>
      <c r="CA2256" s="95">
        <v>50132</v>
      </c>
      <c r="CB2256" s="95">
        <v>47530</v>
      </c>
      <c r="CC2256" s="95">
        <v>44890</v>
      </c>
      <c r="CD2256" s="95">
        <v>44614</v>
      </c>
      <c r="CE2256" s="72">
        <v>650.75523149000003</v>
      </c>
      <c r="CF2256" s="72">
        <v>676.59346364999999</v>
      </c>
      <c r="CG2256" s="72">
        <v>712.40329333</v>
      </c>
      <c r="CH2256" s="72">
        <v>716.50152150999998</v>
      </c>
      <c r="CI2256" s="72">
        <v>731.52548966999996</v>
      </c>
      <c r="CJ2256" s="96">
        <v>0.93342315300000001</v>
      </c>
      <c r="CK2256" s="96">
        <v>0.93385472069999997</v>
      </c>
      <c r="CL2256" s="96">
        <v>0.92979637550000005</v>
      </c>
      <c r="CM2256" s="96">
        <v>0.99666222410000005</v>
      </c>
      <c r="CN2256" s="96">
        <v>1.0121861924</v>
      </c>
      <c r="CO2256" s="96">
        <v>1.0196397595</v>
      </c>
      <c r="CP2256" s="96">
        <v>0.9426707071</v>
      </c>
      <c r="CQ2256" s="96">
        <v>0.99584056389999998</v>
      </c>
      <c r="CR2256" s="96">
        <v>0.94660792770000002</v>
      </c>
      <c r="CS2256" s="95">
        <v>48470</v>
      </c>
      <c r="CT2256" s="95">
        <v>47656</v>
      </c>
      <c r="CU2256" s="95">
        <v>44176</v>
      </c>
      <c r="CV2256" s="95">
        <v>42376</v>
      </c>
      <c r="CW2256" s="95">
        <v>42058</v>
      </c>
      <c r="CX2256" s="96">
        <v>1.00515406</v>
      </c>
      <c r="CY2256" s="96">
        <v>1.0137696380000001</v>
      </c>
      <c r="CZ2256" s="96">
        <v>1.0220553610000001</v>
      </c>
      <c r="DA2256" s="96">
        <v>1.026912278</v>
      </c>
      <c r="DB2256" s="96">
        <v>1.033120584</v>
      </c>
      <c r="DC2256">
        <v>2013</v>
      </c>
      <c r="DD2256" s="6">
        <v>45384.2</v>
      </c>
      <c r="DE2256" s="96">
        <v>8.3748593000000007E-3</v>
      </c>
      <c r="DF2256" s="72">
        <v>720.9</v>
      </c>
      <c r="DG2256" s="96">
        <v>1</v>
      </c>
      <c r="DH2256" s="72">
        <v>720.9</v>
      </c>
      <c r="DI2256" s="72">
        <v>720.9</v>
      </c>
      <c r="DJ2256" s="96">
        <v>1</v>
      </c>
      <c r="DK2256" s="72">
        <v>720.9</v>
      </c>
      <c r="DL2256" s="96">
        <v>1</v>
      </c>
      <c r="DM2256" s="72">
        <v>720.9</v>
      </c>
      <c r="DN2256" s="96">
        <v>1</v>
      </c>
      <c r="DO2256" s="96">
        <v>2.0258000000000002E-2</v>
      </c>
      <c r="DP2256" s="72">
        <v>14.6</v>
      </c>
      <c r="DQ2256" s="72">
        <v>706.3</v>
      </c>
      <c r="DR2256" t="s">
        <v>1396</v>
      </c>
      <c r="DT2256" t="s">
        <v>1392</v>
      </c>
    </row>
    <row r="2257" spans="1:124" x14ac:dyDescent="0.3">
      <c r="A2257" t="s">
        <v>1397</v>
      </c>
      <c r="B2257">
        <v>39120</v>
      </c>
      <c r="C2257" s="95">
        <v>12630</v>
      </c>
      <c r="D2257" s="95">
        <v>60861488</v>
      </c>
      <c r="E2257" s="95">
        <v>11888</v>
      </c>
      <c r="F2257" s="95">
        <v>42396124</v>
      </c>
      <c r="G2257" s="95">
        <v>3203</v>
      </c>
      <c r="H2257" s="95">
        <v>8544309</v>
      </c>
      <c r="I2257" s="95">
        <v>2661</v>
      </c>
      <c r="J2257" s="95">
        <v>8344515</v>
      </c>
      <c r="K2257" s="95">
        <v>11936</v>
      </c>
      <c r="L2257" s="95">
        <v>61434744</v>
      </c>
      <c r="M2257" s="95">
        <v>11132</v>
      </c>
      <c r="N2257" s="95">
        <v>42043169</v>
      </c>
      <c r="O2257" s="95">
        <v>3395</v>
      </c>
      <c r="P2257" s="95">
        <v>9177963</v>
      </c>
      <c r="Q2257" s="95">
        <v>2818</v>
      </c>
      <c r="R2257" s="95">
        <v>9426192</v>
      </c>
      <c r="S2257" s="95">
        <v>11294</v>
      </c>
      <c r="T2257" s="95">
        <v>58261824</v>
      </c>
      <c r="U2257" s="95">
        <v>10402</v>
      </c>
      <c r="V2257" s="95">
        <v>41353692</v>
      </c>
      <c r="W2257" s="95">
        <v>3504</v>
      </c>
      <c r="X2257" s="95">
        <v>9850113</v>
      </c>
      <c r="Y2257" s="95">
        <v>2904</v>
      </c>
      <c r="Z2257" s="95">
        <v>10444899</v>
      </c>
      <c r="AA2257" s="95">
        <v>11141</v>
      </c>
      <c r="AB2257" s="95">
        <v>51359212</v>
      </c>
      <c r="AC2257" s="95">
        <v>10171</v>
      </c>
      <c r="AD2257" s="95">
        <v>42003561</v>
      </c>
      <c r="AE2257" s="95">
        <v>3637</v>
      </c>
      <c r="AF2257" s="95">
        <v>10117063</v>
      </c>
      <c r="AG2257" s="95">
        <v>3000</v>
      </c>
      <c r="AH2257" s="95">
        <v>11454125</v>
      </c>
      <c r="AI2257" s="95">
        <v>10879</v>
      </c>
      <c r="AJ2257" s="95">
        <v>49418237.090000004</v>
      </c>
      <c r="AK2257" s="95">
        <v>9885</v>
      </c>
      <c r="AL2257" s="95">
        <v>41815454.100000001</v>
      </c>
      <c r="AM2257" s="95">
        <v>3807</v>
      </c>
      <c r="AN2257" s="95">
        <v>10865560</v>
      </c>
      <c r="AO2257" s="95">
        <v>3185</v>
      </c>
      <c r="AP2257" s="95">
        <v>12744522.33</v>
      </c>
      <c r="AQ2257" s="72">
        <v>365.3</v>
      </c>
      <c r="AR2257" s="72">
        <v>290.63</v>
      </c>
      <c r="AS2257" s="72">
        <v>655.93</v>
      </c>
      <c r="AT2257" s="95">
        <v>69405797</v>
      </c>
      <c r="AU2257" s="95">
        <v>50740639</v>
      </c>
      <c r="AV2257" s="95">
        <v>15833</v>
      </c>
      <c r="AW2257" s="95">
        <v>14549</v>
      </c>
      <c r="AX2257" s="72">
        <v>383.82</v>
      </c>
      <c r="AY2257" s="72">
        <v>307.45999999999998</v>
      </c>
      <c r="AZ2257" s="72">
        <v>691.28</v>
      </c>
      <c r="BA2257" s="95">
        <v>70612707</v>
      </c>
      <c r="BB2257" s="95">
        <v>51469361</v>
      </c>
      <c r="BC2257" s="95">
        <v>15331</v>
      </c>
      <c r="BD2257" s="95">
        <v>13950</v>
      </c>
      <c r="BE2257" s="72">
        <v>383.56</v>
      </c>
      <c r="BF2257" s="72">
        <v>324.41000000000003</v>
      </c>
      <c r="BG2257" s="72">
        <v>707.97</v>
      </c>
      <c r="BH2257" s="95">
        <v>68111937</v>
      </c>
      <c r="BI2257" s="95">
        <v>51798591</v>
      </c>
      <c r="BJ2257" s="95">
        <v>14798</v>
      </c>
      <c r="BK2257" s="95">
        <v>13306</v>
      </c>
      <c r="BL2257" s="72">
        <v>346.67</v>
      </c>
      <c r="BM2257" s="72">
        <v>338.23</v>
      </c>
      <c r="BN2257" s="72">
        <v>684.9</v>
      </c>
      <c r="BO2257" s="95">
        <v>61476275</v>
      </c>
      <c r="BP2257" s="95">
        <v>53457686</v>
      </c>
      <c r="BQ2257" s="95">
        <v>14778</v>
      </c>
      <c r="BR2257" s="95">
        <v>13171</v>
      </c>
      <c r="BS2257" s="72">
        <v>342.07</v>
      </c>
      <c r="BT2257" s="72">
        <v>347.87</v>
      </c>
      <c r="BU2257" s="72">
        <v>689.94</v>
      </c>
      <c r="BV2257" s="95">
        <v>60283797.090000004</v>
      </c>
      <c r="BW2257" s="95">
        <v>54559976.43</v>
      </c>
      <c r="BX2257" s="95">
        <v>14686</v>
      </c>
      <c r="BY2257" s="95">
        <v>13070</v>
      </c>
      <c r="BZ2257" s="95">
        <v>15221</v>
      </c>
      <c r="CA2257" s="95">
        <v>14665</v>
      </c>
      <c r="CB2257" s="95">
        <v>14079</v>
      </c>
      <c r="CC2257" s="95">
        <v>14015</v>
      </c>
      <c r="CD2257" s="95">
        <v>13895</v>
      </c>
      <c r="CE2257" s="72">
        <v>650.75523149000003</v>
      </c>
      <c r="CF2257" s="72">
        <v>676.59346364999999</v>
      </c>
      <c r="CG2257" s="72">
        <v>712.40329333</v>
      </c>
      <c r="CH2257" s="72">
        <v>716.50152150999998</v>
      </c>
      <c r="CI2257" s="72">
        <v>731.52548966999996</v>
      </c>
      <c r="CJ2257" s="96">
        <v>1.0079519429999999</v>
      </c>
      <c r="CK2257" s="96">
        <v>1.0217065891999999</v>
      </c>
      <c r="CL2257" s="96">
        <v>0.99377698930000002</v>
      </c>
      <c r="CM2257" s="96">
        <v>0.95589469029999996</v>
      </c>
      <c r="CN2257" s="96">
        <v>0.94315237100000004</v>
      </c>
      <c r="CO2257" s="96">
        <v>1.0496874355000001</v>
      </c>
      <c r="CP2257" s="96">
        <v>0.93789492299999999</v>
      </c>
      <c r="CQ2257" s="96">
        <v>0.99584056389999998</v>
      </c>
      <c r="CR2257" s="96">
        <v>0.94181219679999995</v>
      </c>
      <c r="CS2257" s="95">
        <v>14015</v>
      </c>
      <c r="CT2257" s="95">
        <v>13451</v>
      </c>
      <c r="CU2257" s="95">
        <v>12271</v>
      </c>
      <c r="CV2257" s="95">
        <v>12573</v>
      </c>
      <c r="CW2257" s="95">
        <v>12357</v>
      </c>
      <c r="CX2257" s="96">
        <v>1.0322013029999999</v>
      </c>
      <c r="CY2257" s="96">
        <v>1.0260982169999999</v>
      </c>
      <c r="CZ2257" s="96">
        <v>1.045042085</v>
      </c>
      <c r="DA2257" s="96">
        <v>1.0438850669999999</v>
      </c>
      <c r="DB2257" s="96">
        <v>1.105714222</v>
      </c>
      <c r="DC2257">
        <v>2013</v>
      </c>
      <c r="DD2257" s="6">
        <v>13609.2</v>
      </c>
      <c r="DE2257" s="96">
        <v>7.0549701999999999E-3</v>
      </c>
      <c r="DF2257" s="72">
        <v>718.2</v>
      </c>
      <c r="DG2257" s="96">
        <v>1</v>
      </c>
      <c r="DH2257" s="72">
        <v>718.2</v>
      </c>
      <c r="DI2257" s="72">
        <v>718.2</v>
      </c>
      <c r="DJ2257" s="96">
        <v>1</v>
      </c>
      <c r="DK2257" s="72">
        <v>718.2</v>
      </c>
      <c r="DL2257" s="96">
        <v>1</v>
      </c>
      <c r="DM2257" s="72">
        <v>718.2</v>
      </c>
      <c r="DN2257" s="96">
        <v>1</v>
      </c>
      <c r="DO2257" s="96">
        <v>1.0995E-2</v>
      </c>
      <c r="DP2257" s="72">
        <v>7.9</v>
      </c>
      <c r="DQ2257" s="72">
        <v>710.3</v>
      </c>
      <c r="DR2257" t="s">
        <v>1397</v>
      </c>
      <c r="DT2257" t="s">
        <v>1392</v>
      </c>
    </row>
    <row r="2258" spans="1:124" x14ac:dyDescent="0.3">
      <c r="A2258" t="s">
        <v>292</v>
      </c>
      <c r="B2258">
        <v>39130</v>
      </c>
      <c r="C2258" s="95">
        <v>9148</v>
      </c>
      <c r="D2258" s="95">
        <v>30241114</v>
      </c>
      <c r="E2258" s="95">
        <v>8824</v>
      </c>
      <c r="F2258" s="95">
        <v>24738547</v>
      </c>
      <c r="G2258" s="95">
        <v>1930</v>
      </c>
      <c r="H2258" s="95">
        <v>4515000</v>
      </c>
      <c r="I2258" s="95">
        <v>1669</v>
      </c>
      <c r="J2258" s="95">
        <v>4297778</v>
      </c>
      <c r="K2258" s="95">
        <v>8604</v>
      </c>
      <c r="L2258" s="95">
        <v>30676419</v>
      </c>
      <c r="M2258" s="95">
        <v>8262</v>
      </c>
      <c r="N2258" s="95">
        <v>25342879</v>
      </c>
      <c r="O2258" s="95">
        <v>1960</v>
      </c>
      <c r="P2258" s="95">
        <v>4801903</v>
      </c>
      <c r="Q2258" s="95">
        <v>1696</v>
      </c>
      <c r="R2258" s="95">
        <v>4835014</v>
      </c>
      <c r="S2258" s="95">
        <v>8140</v>
      </c>
      <c r="T2258" s="95">
        <v>31330998</v>
      </c>
      <c r="U2258" s="95">
        <v>7775</v>
      </c>
      <c r="V2258" s="95">
        <v>25297744</v>
      </c>
      <c r="W2258" s="95">
        <v>1948</v>
      </c>
      <c r="X2258" s="95">
        <v>4661891</v>
      </c>
      <c r="Y2258" s="95">
        <v>1668</v>
      </c>
      <c r="Z2258" s="95">
        <v>4984914</v>
      </c>
      <c r="AA2258" s="95">
        <v>7853</v>
      </c>
      <c r="AB2258" s="95">
        <v>28786854</v>
      </c>
      <c r="AC2258" s="95">
        <v>7432</v>
      </c>
      <c r="AD2258" s="95">
        <v>24915976</v>
      </c>
      <c r="AE2258" s="95">
        <v>1957</v>
      </c>
      <c r="AF2258" s="95">
        <v>4847994</v>
      </c>
      <c r="AG2258" s="95">
        <v>1688</v>
      </c>
      <c r="AH2258" s="95">
        <v>5308644</v>
      </c>
      <c r="AI2258" s="95">
        <v>7796</v>
      </c>
      <c r="AJ2258" s="95">
        <v>31173832</v>
      </c>
      <c r="AK2258" s="95">
        <v>7343</v>
      </c>
      <c r="AL2258" s="95">
        <v>26148232</v>
      </c>
      <c r="AM2258" s="95">
        <v>2004</v>
      </c>
      <c r="AN2258" s="95">
        <v>5151787</v>
      </c>
      <c r="AO2258" s="95">
        <v>1741</v>
      </c>
      <c r="AP2258" s="95">
        <v>5557090.6799999997</v>
      </c>
      <c r="AQ2258" s="72">
        <v>261.45</v>
      </c>
      <c r="AR2258" s="72">
        <v>230.6</v>
      </c>
      <c r="AS2258" s="72">
        <v>492.05</v>
      </c>
      <c r="AT2258" s="95">
        <v>34756114</v>
      </c>
      <c r="AU2258" s="95">
        <v>29036325</v>
      </c>
      <c r="AV2258" s="95">
        <v>11078</v>
      </c>
      <c r="AW2258" s="95">
        <v>10493</v>
      </c>
      <c r="AX2258" s="72">
        <v>279.87</v>
      </c>
      <c r="AY2258" s="72">
        <v>252.54</v>
      </c>
      <c r="AZ2258" s="72">
        <v>532.41</v>
      </c>
      <c r="BA2258" s="95">
        <v>35478322</v>
      </c>
      <c r="BB2258" s="95">
        <v>30177893</v>
      </c>
      <c r="BC2258" s="95">
        <v>10564</v>
      </c>
      <c r="BD2258" s="95">
        <v>9958</v>
      </c>
      <c r="BE2258" s="72">
        <v>297.32</v>
      </c>
      <c r="BF2258" s="72">
        <v>267.24</v>
      </c>
      <c r="BG2258" s="72">
        <v>564.55999999999995</v>
      </c>
      <c r="BH2258" s="95">
        <v>35992889</v>
      </c>
      <c r="BI2258" s="95">
        <v>30282658</v>
      </c>
      <c r="BJ2258" s="95">
        <v>10088</v>
      </c>
      <c r="BK2258" s="95">
        <v>9443</v>
      </c>
      <c r="BL2258" s="72">
        <v>285.72000000000003</v>
      </c>
      <c r="BM2258" s="72">
        <v>276.18</v>
      </c>
      <c r="BN2258" s="72">
        <v>561.9</v>
      </c>
      <c r="BO2258" s="95">
        <v>33634848</v>
      </c>
      <c r="BP2258" s="95">
        <v>30224620</v>
      </c>
      <c r="BQ2258" s="95">
        <v>9810</v>
      </c>
      <c r="BR2258" s="95">
        <v>9120</v>
      </c>
      <c r="BS2258" s="72">
        <v>308.89</v>
      </c>
      <c r="BT2258" s="72">
        <v>290.85000000000002</v>
      </c>
      <c r="BU2258" s="72">
        <v>599.74</v>
      </c>
      <c r="BV2258" s="95">
        <v>36325619</v>
      </c>
      <c r="BW2258" s="95">
        <v>31705322.68</v>
      </c>
      <c r="BX2258" s="95">
        <v>9800</v>
      </c>
      <c r="BY2258" s="95">
        <v>9084</v>
      </c>
      <c r="BZ2258" s="95">
        <v>10799</v>
      </c>
      <c r="CA2258" s="95">
        <v>10272</v>
      </c>
      <c r="CB2258" s="95">
        <v>9777</v>
      </c>
      <c r="CC2258" s="95">
        <v>9482</v>
      </c>
      <c r="CD2258" s="95">
        <v>9450</v>
      </c>
      <c r="CE2258" s="72">
        <v>650.75523149000003</v>
      </c>
      <c r="CF2258" s="72">
        <v>676.59346364999999</v>
      </c>
      <c r="CG2258" s="72">
        <v>712.40329333</v>
      </c>
      <c r="CH2258" s="72">
        <v>716.50152150999998</v>
      </c>
      <c r="CI2258" s="72">
        <v>731.52548966999996</v>
      </c>
      <c r="CJ2258" s="96">
        <v>0.75612146660000001</v>
      </c>
      <c r="CK2258" s="96">
        <v>0.78689793590000001</v>
      </c>
      <c r="CL2258" s="96">
        <v>0.79247247350000005</v>
      </c>
      <c r="CM2258" s="96">
        <v>0.78422722509999998</v>
      </c>
      <c r="CN2258" s="96">
        <v>0.8198483969</v>
      </c>
      <c r="CO2258" s="96">
        <v>1.0013265497999999</v>
      </c>
      <c r="CP2258" s="96">
        <v>0.78686967779999994</v>
      </c>
      <c r="CQ2258" s="96">
        <v>0.99584056389999998</v>
      </c>
      <c r="CR2258" s="96">
        <v>0.79015616950000001</v>
      </c>
      <c r="CS2258" s="95">
        <v>10295</v>
      </c>
      <c r="CT2258" s="95">
        <v>9916</v>
      </c>
      <c r="CU2258" s="95">
        <v>9412</v>
      </c>
      <c r="CV2258" s="95">
        <v>9115</v>
      </c>
      <c r="CW2258" s="95">
        <v>9100</v>
      </c>
      <c r="CX2258" s="96">
        <v>0.97865328600000001</v>
      </c>
      <c r="CY2258" s="96">
        <v>0.98988553899999998</v>
      </c>
      <c r="CZ2258" s="96">
        <v>1.01138284</v>
      </c>
      <c r="DA2258" s="96">
        <v>1.014989929</v>
      </c>
      <c r="DB2258" s="96">
        <v>1.0153571880000001</v>
      </c>
      <c r="DC2258">
        <v>2013</v>
      </c>
      <c r="DD2258" s="6">
        <v>9619.6</v>
      </c>
      <c r="DE2258" s="96">
        <v>1.2614156499999999E-2</v>
      </c>
      <c r="DF2258" s="72">
        <v>599.17999999999995</v>
      </c>
      <c r="DG2258" s="96">
        <v>1</v>
      </c>
      <c r="DH2258" s="72">
        <v>599.17999999999995</v>
      </c>
      <c r="DI2258" s="72">
        <v>694.63357696000003</v>
      </c>
      <c r="DJ2258" s="96">
        <v>1</v>
      </c>
      <c r="DK2258" s="72">
        <v>599.17999999999995</v>
      </c>
      <c r="DL2258" s="96">
        <v>1</v>
      </c>
      <c r="DM2258" s="72">
        <v>599.17999999999995</v>
      </c>
      <c r="DN2258" s="96">
        <v>0.63709484750000001</v>
      </c>
      <c r="DO2258" s="96">
        <v>3.7671000000000003E-2</v>
      </c>
      <c r="DP2258" s="72">
        <v>14.38</v>
      </c>
      <c r="DQ2258" s="72">
        <v>584.79999999999995</v>
      </c>
      <c r="DR2258" t="s">
        <v>292</v>
      </c>
      <c r="DT2258" t="s">
        <v>1392</v>
      </c>
    </row>
    <row r="2259" spans="1:124" x14ac:dyDescent="0.3">
      <c r="A2259" t="s">
        <v>1398</v>
      </c>
      <c r="B2259">
        <v>39140</v>
      </c>
      <c r="C2259" s="95">
        <v>48822</v>
      </c>
      <c r="D2259" s="95">
        <v>217860694</v>
      </c>
      <c r="E2259" s="95">
        <v>42853</v>
      </c>
      <c r="F2259" s="95">
        <v>170045570</v>
      </c>
      <c r="G2259" s="95">
        <v>7533</v>
      </c>
      <c r="H2259" s="95">
        <v>22871916</v>
      </c>
      <c r="I2259" s="95">
        <v>5418</v>
      </c>
      <c r="J2259" s="95">
        <v>17780310</v>
      </c>
      <c r="K2259" s="95">
        <v>50031</v>
      </c>
      <c r="L2259" s="95">
        <v>223486044</v>
      </c>
      <c r="M2259" s="95">
        <v>43704</v>
      </c>
      <c r="N2259" s="95">
        <v>180662537</v>
      </c>
      <c r="O2259" s="95">
        <v>7967</v>
      </c>
      <c r="P2259" s="95">
        <v>25412522</v>
      </c>
      <c r="Q2259" s="95">
        <v>5765</v>
      </c>
      <c r="R2259" s="95">
        <v>20599153</v>
      </c>
      <c r="S2259" s="95">
        <v>51939</v>
      </c>
      <c r="T2259" s="95">
        <v>247399032</v>
      </c>
      <c r="U2259" s="95">
        <v>44898</v>
      </c>
      <c r="V2259" s="95">
        <v>198602381</v>
      </c>
      <c r="W2259" s="95">
        <v>8295</v>
      </c>
      <c r="X2259" s="95">
        <v>28795932</v>
      </c>
      <c r="Y2259" s="95">
        <v>6015</v>
      </c>
      <c r="Z2259" s="95">
        <v>23456580</v>
      </c>
      <c r="AA2259" s="95">
        <v>53301</v>
      </c>
      <c r="AB2259" s="95">
        <v>230031079</v>
      </c>
      <c r="AC2259" s="95">
        <v>45726</v>
      </c>
      <c r="AD2259" s="95">
        <v>216203467</v>
      </c>
      <c r="AE2259" s="95">
        <v>8676</v>
      </c>
      <c r="AF2259" s="95">
        <v>32885494</v>
      </c>
      <c r="AG2259" s="95">
        <v>6387</v>
      </c>
      <c r="AH2259" s="95">
        <v>31064252</v>
      </c>
      <c r="AI2259" s="95">
        <v>56828</v>
      </c>
      <c r="AJ2259" s="95">
        <v>244624349.03999999</v>
      </c>
      <c r="AK2259" s="95">
        <v>48846</v>
      </c>
      <c r="AL2259" s="95">
        <v>239128821.38999999</v>
      </c>
      <c r="AM2259" s="95">
        <v>9975</v>
      </c>
      <c r="AN2259" s="95">
        <v>38895469</v>
      </c>
      <c r="AO2259" s="95">
        <v>7698</v>
      </c>
      <c r="AP2259" s="95">
        <v>37571824.340000004</v>
      </c>
      <c r="AQ2259" s="72">
        <v>355.98</v>
      </c>
      <c r="AR2259" s="72">
        <v>324.26</v>
      </c>
      <c r="AS2259" s="72">
        <v>680.24</v>
      </c>
      <c r="AT2259" s="95">
        <v>240732610</v>
      </c>
      <c r="AU2259" s="95">
        <v>187825880</v>
      </c>
      <c r="AV2259" s="95">
        <v>56355</v>
      </c>
      <c r="AW2259" s="95">
        <v>48271</v>
      </c>
      <c r="AX2259" s="72">
        <v>357.63</v>
      </c>
      <c r="AY2259" s="72">
        <v>339.04</v>
      </c>
      <c r="AZ2259" s="72">
        <v>696.67</v>
      </c>
      <c r="BA2259" s="95">
        <v>248898566</v>
      </c>
      <c r="BB2259" s="95">
        <v>201261690</v>
      </c>
      <c r="BC2259" s="95">
        <v>57998</v>
      </c>
      <c r="BD2259" s="95">
        <v>49469</v>
      </c>
      <c r="BE2259" s="72">
        <v>382.11</v>
      </c>
      <c r="BF2259" s="72">
        <v>363.46</v>
      </c>
      <c r="BG2259" s="72">
        <v>745.57</v>
      </c>
      <c r="BH2259" s="95">
        <v>276194964</v>
      </c>
      <c r="BI2259" s="95">
        <v>222058961</v>
      </c>
      <c r="BJ2259" s="95">
        <v>60234</v>
      </c>
      <c r="BK2259" s="95">
        <v>50913</v>
      </c>
      <c r="BL2259" s="72">
        <v>353.51</v>
      </c>
      <c r="BM2259" s="72">
        <v>395.4</v>
      </c>
      <c r="BN2259" s="72">
        <v>748.91</v>
      </c>
      <c r="BO2259" s="95">
        <v>262916573</v>
      </c>
      <c r="BP2259" s="95">
        <v>247267719</v>
      </c>
      <c r="BQ2259" s="95">
        <v>61977</v>
      </c>
      <c r="BR2259" s="95">
        <v>52113</v>
      </c>
      <c r="BS2259" s="72">
        <v>353.68</v>
      </c>
      <c r="BT2259" s="72">
        <v>407.8</v>
      </c>
      <c r="BU2259" s="72">
        <v>761.48</v>
      </c>
      <c r="BV2259" s="95">
        <v>283519818.04000002</v>
      </c>
      <c r="BW2259" s="95">
        <v>276700645.73000002</v>
      </c>
      <c r="BX2259" s="95">
        <v>66803</v>
      </c>
      <c r="BY2259" s="95">
        <v>56544</v>
      </c>
      <c r="BZ2259" s="95">
        <v>52502</v>
      </c>
      <c r="CA2259" s="95">
        <v>53891</v>
      </c>
      <c r="CB2259" s="95">
        <v>55741</v>
      </c>
      <c r="CC2259" s="95">
        <v>57295</v>
      </c>
      <c r="CD2259" s="95">
        <v>61784</v>
      </c>
      <c r="CE2259" s="72">
        <v>650.75523149000003</v>
      </c>
      <c r="CF2259" s="72">
        <v>676.59346364999999</v>
      </c>
      <c r="CG2259" s="72">
        <v>712.40329333</v>
      </c>
      <c r="CH2259" s="72">
        <v>716.50152150999998</v>
      </c>
      <c r="CI2259" s="72">
        <v>731.52548966999996</v>
      </c>
      <c r="CJ2259" s="96">
        <v>1.0453085386000001</v>
      </c>
      <c r="CK2259" s="96">
        <v>1.0296729682000001</v>
      </c>
      <c r="CL2259" s="96">
        <v>1.0465560827</v>
      </c>
      <c r="CM2259" s="96">
        <v>1.0452315557</v>
      </c>
      <c r="CN2259" s="96">
        <v>1.0409480063000001</v>
      </c>
      <c r="CO2259" s="96">
        <v>1.0585682323000001</v>
      </c>
      <c r="CP2259" s="96">
        <v>0.98391714259999996</v>
      </c>
      <c r="CQ2259" s="96">
        <v>0.99584056389999998</v>
      </c>
      <c r="CR2259" s="96">
        <v>0.98802663570000004</v>
      </c>
      <c r="CS2259" s="95">
        <v>48683</v>
      </c>
      <c r="CT2259" s="95">
        <v>49880</v>
      </c>
      <c r="CU2259" s="95">
        <v>51268</v>
      </c>
      <c r="CV2259" s="95">
        <v>53072</v>
      </c>
      <c r="CW2259" s="95">
        <v>57818</v>
      </c>
      <c r="CX2259" s="96">
        <v>1.0851509619999999</v>
      </c>
      <c r="CY2259" s="96">
        <v>1.069363091</v>
      </c>
      <c r="CZ2259" s="96">
        <v>1.055189393</v>
      </c>
      <c r="DA2259" s="96">
        <v>1.0503305949999999</v>
      </c>
      <c r="DB2259" s="96">
        <v>1.0374301720000001</v>
      </c>
      <c r="DC2259">
        <v>2013</v>
      </c>
      <c r="DD2259" s="6">
        <v>51462</v>
      </c>
      <c r="DE2259" s="96">
        <v>9.6806784999999996E-3</v>
      </c>
      <c r="DF2259" s="72">
        <v>751.45</v>
      </c>
      <c r="DG2259" s="96">
        <v>1</v>
      </c>
      <c r="DH2259" s="72">
        <v>751.45</v>
      </c>
      <c r="DI2259" s="72">
        <v>775.04244403999996</v>
      </c>
      <c r="DJ2259" s="96">
        <v>1</v>
      </c>
      <c r="DK2259" s="72">
        <v>751.45</v>
      </c>
      <c r="DL2259" s="96">
        <v>1</v>
      </c>
      <c r="DM2259" s="72">
        <v>751.45</v>
      </c>
      <c r="DN2259" s="96">
        <v>1</v>
      </c>
      <c r="DO2259" s="96">
        <v>1.8353999999999999E-2</v>
      </c>
      <c r="DP2259" s="72">
        <v>13.79</v>
      </c>
      <c r="DQ2259" s="72">
        <v>737.66</v>
      </c>
      <c r="DR2259" t="s">
        <v>1398</v>
      </c>
      <c r="DT2259" t="s">
        <v>1392</v>
      </c>
    </row>
    <row r="2260" spans="1:124" x14ac:dyDescent="0.3">
      <c r="A2260" t="s">
        <v>7</v>
      </c>
      <c r="B2260">
        <v>39150</v>
      </c>
      <c r="C2260" s="95">
        <v>13146</v>
      </c>
      <c r="D2260" s="95">
        <v>68543284</v>
      </c>
      <c r="E2260" s="95">
        <v>12092</v>
      </c>
      <c r="F2260" s="95">
        <v>46229065</v>
      </c>
      <c r="G2260" s="95">
        <v>2350</v>
      </c>
      <c r="H2260" s="95">
        <v>6633807</v>
      </c>
      <c r="I2260" s="95">
        <v>1684</v>
      </c>
      <c r="J2260" s="95">
        <v>4694834</v>
      </c>
      <c r="K2260" s="95">
        <v>12678</v>
      </c>
      <c r="L2260" s="95">
        <v>66864300</v>
      </c>
      <c r="M2260" s="95">
        <v>11484</v>
      </c>
      <c r="N2260" s="95">
        <v>47079912</v>
      </c>
      <c r="O2260" s="95">
        <v>2451</v>
      </c>
      <c r="P2260" s="95">
        <v>7060664</v>
      </c>
      <c r="Q2260" s="95">
        <v>1754</v>
      </c>
      <c r="R2260" s="95">
        <v>5423039</v>
      </c>
      <c r="S2260" s="95">
        <v>12257</v>
      </c>
      <c r="T2260" s="95">
        <v>67618742</v>
      </c>
      <c r="U2260" s="95">
        <v>10936</v>
      </c>
      <c r="V2260" s="95">
        <v>45478042</v>
      </c>
      <c r="W2260" s="95">
        <v>2531</v>
      </c>
      <c r="X2260" s="95">
        <v>7010812</v>
      </c>
      <c r="Y2260" s="95">
        <v>1831</v>
      </c>
      <c r="Z2260" s="95">
        <v>5781418</v>
      </c>
      <c r="AA2260" s="95">
        <v>12247</v>
      </c>
      <c r="AB2260" s="95">
        <v>55221165</v>
      </c>
      <c r="AC2260" s="95">
        <v>10803</v>
      </c>
      <c r="AD2260" s="95">
        <v>44865582</v>
      </c>
      <c r="AE2260" s="95">
        <v>2561</v>
      </c>
      <c r="AF2260" s="95">
        <v>8027406</v>
      </c>
      <c r="AG2260" s="95">
        <v>1884</v>
      </c>
      <c r="AH2260" s="95">
        <v>6669664</v>
      </c>
      <c r="AI2260" s="95">
        <v>12193</v>
      </c>
      <c r="AJ2260" s="95">
        <v>52425453.159999996</v>
      </c>
      <c r="AK2260" s="95">
        <v>10649</v>
      </c>
      <c r="AL2260" s="95">
        <v>47512575.759999998</v>
      </c>
      <c r="AM2260" s="95">
        <v>2673</v>
      </c>
      <c r="AN2260" s="95">
        <v>8493167.5899999999</v>
      </c>
      <c r="AO2260" s="95">
        <v>1974</v>
      </c>
      <c r="AP2260" s="95">
        <v>7664357.54</v>
      </c>
      <c r="AQ2260" s="72">
        <v>404.28</v>
      </c>
      <c r="AR2260" s="72">
        <v>308.05</v>
      </c>
      <c r="AS2260" s="72">
        <v>712.33</v>
      </c>
      <c r="AT2260" s="95">
        <v>75177091</v>
      </c>
      <c r="AU2260" s="95">
        <v>50923899</v>
      </c>
      <c r="AV2260" s="95">
        <v>15496</v>
      </c>
      <c r="AW2260" s="95">
        <v>13776</v>
      </c>
      <c r="AX2260" s="72">
        <v>407.19</v>
      </c>
      <c r="AY2260" s="72">
        <v>330.51</v>
      </c>
      <c r="AZ2260" s="72">
        <v>737.7</v>
      </c>
      <c r="BA2260" s="95">
        <v>73924964</v>
      </c>
      <c r="BB2260" s="95">
        <v>52502951</v>
      </c>
      <c r="BC2260" s="95">
        <v>15129</v>
      </c>
      <c r="BD2260" s="95">
        <v>13238</v>
      </c>
      <c r="BE2260" s="72">
        <v>420.55</v>
      </c>
      <c r="BF2260" s="72">
        <v>334.58</v>
      </c>
      <c r="BG2260" s="72">
        <v>755.13</v>
      </c>
      <c r="BH2260" s="95">
        <v>74629554</v>
      </c>
      <c r="BI2260" s="95">
        <v>51259460</v>
      </c>
      <c r="BJ2260" s="95">
        <v>14788</v>
      </c>
      <c r="BK2260" s="95">
        <v>12767</v>
      </c>
      <c r="BL2260" s="72">
        <v>355.94</v>
      </c>
      <c r="BM2260" s="72">
        <v>338.5</v>
      </c>
      <c r="BN2260" s="72">
        <v>694.44</v>
      </c>
      <c r="BO2260" s="95">
        <v>63248571</v>
      </c>
      <c r="BP2260" s="95">
        <v>51535246</v>
      </c>
      <c r="BQ2260" s="95">
        <v>14808</v>
      </c>
      <c r="BR2260" s="95">
        <v>12687</v>
      </c>
      <c r="BS2260" s="72">
        <v>341.49</v>
      </c>
      <c r="BT2260" s="72">
        <v>364.26</v>
      </c>
      <c r="BU2260" s="72">
        <v>705.75</v>
      </c>
      <c r="BV2260" s="95">
        <v>60918620.75</v>
      </c>
      <c r="BW2260" s="95">
        <v>55176933.299999997</v>
      </c>
      <c r="BX2260" s="95">
        <v>14866</v>
      </c>
      <c r="BY2260" s="95">
        <v>12623</v>
      </c>
      <c r="BZ2260" s="95">
        <v>14676</v>
      </c>
      <c r="CA2260" s="95">
        <v>14218</v>
      </c>
      <c r="CB2260" s="95">
        <v>13814</v>
      </c>
      <c r="CC2260" s="95">
        <v>13801</v>
      </c>
      <c r="CD2260" s="95">
        <v>13769</v>
      </c>
      <c r="CE2260" s="72">
        <v>650.75523149000003</v>
      </c>
      <c r="CF2260" s="72">
        <v>676.59346364999999</v>
      </c>
      <c r="CG2260" s="72">
        <v>712.40329333</v>
      </c>
      <c r="CH2260" s="72">
        <v>716.50152150999998</v>
      </c>
      <c r="CI2260" s="72">
        <v>731.52548966999996</v>
      </c>
      <c r="CJ2260" s="96">
        <v>1.0946204741000001</v>
      </c>
      <c r="CK2260" s="96">
        <v>1.0903149966000001</v>
      </c>
      <c r="CL2260" s="96">
        <v>1.0599754480000001</v>
      </c>
      <c r="CM2260" s="96">
        <v>0.96920938639999998</v>
      </c>
      <c r="CN2260" s="96">
        <v>0.96476474160000003</v>
      </c>
      <c r="CO2260" s="96">
        <v>1.0349313126999999</v>
      </c>
      <c r="CP2260" s="96">
        <v>1.0008171524</v>
      </c>
      <c r="CQ2260" s="96">
        <v>0.99584056389999998</v>
      </c>
      <c r="CR2260" s="96">
        <v>1.0049972312</v>
      </c>
      <c r="CS2260" s="95">
        <v>13212</v>
      </c>
      <c r="CT2260" s="95">
        <v>12777</v>
      </c>
      <c r="CU2260" s="95">
        <v>11875</v>
      </c>
      <c r="CV2260" s="95">
        <v>12174</v>
      </c>
      <c r="CW2260" s="95">
        <v>12168</v>
      </c>
      <c r="CX2260" s="96">
        <v>1.041671147</v>
      </c>
      <c r="CY2260" s="96">
        <v>1.022992117</v>
      </c>
      <c r="CZ2260" s="96">
        <v>1.0254623430000001</v>
      </c>
      <c r="DA2260" s="96">
        <v>1.031507562</v>
      </c>
      <c r="DB2260" s="96">
        <v>1.0528163530000001</v>
      </c>
      <c r="DC2260">
        <v>2013</v>
      </c>
      <c r="DD2260" s="6">
        <v>13018.2</v>
      </c>
      <c r="DE2260" s="96">
        <v>8.4936342000000008E-3</v>
      </c>
      <c r="DF2260" s="72">
        <v>765.27</v>
      </c>
      <c r="DG2260" s="96">
        <v>1</v>
      </c>
      <c r="DH2260" s="72">
        <v>765.27</v>
      </c>
      <c r="DI2260" s="72">
        <v>791.01317653000001</v>
      </c>
      <c r="DJ2260" s="96">
        <v>1</v>
      </c>
      <c r="DK2260" s="72">
        <v>765.27</v>
      </c>
      <c r="DL2260" s="96">
        <v>1</v>
      </c>
      <c r="DM2260" s="72">
        <v>765.27</v>
      </c>
      <c r="DN2260" s="96">
        <v>1</v>
      </c>
      <c r="DO2260" s="96">
        <v>1.4115000000000001E-2</v>
      </c>
      <c r="DP2260" s="72">
        <v>10.8</v>
      </c>
      <c r="DQ2260" s="72">
        <v>754.47</v>
      </c>
      <c r="DR2260" t="s">
        <v>7</v>
      </c>
      <c r="DT2260" t="s">
        <v>1392</v>
      </c>
    </row>
    <row r="2261" spans="1:124" x14ac:dyDescent="0.3">
      <c r="A2261" t="s">
        <v>1399</v>
      </c>
      <c r="B2261">
        <v>39160</v>
      </c>
      <c r="C2261" s="95">
        <v>11393</v>
      </c>
      <c r="D2261" s="95">
        <v>74101126</v>
      </c>
      <c r="E2261" s="95">
        <v>10740</v>
      </c>
      <c r="F2261" s="95">
        <v>41707668</v>
      </c>
      <c r="G2261" s="95">
        <v>3587</v>
      </c>
      <c r="H2261" s="95">
        <v>10794590</v>
      </c>
      <c r="I2261" s="95">
        <v>3041</v>
      </c>
      <c r="J2261" s="95">
        <v>9410823</v>
      </c>
      <c r="K2261" s="95">
        <v>10907</v>
      </c>
      <c r="L2261" s="95">
        <v>73587166</v>
      </c>
      <c r="M2261" s="95">
        <v>10138</v>
      </c>
      <c r="N2261" s="95">
        <v>41969557</v>
      </c>
      <c r="O2261" s="95">
        <v>3719</v>
      </c>
      <c r="P2261" s="95">
        <v>11691250</v>
      </c>
      <c r="Q2261" s="95">
        <v>3159</v>
      </c>
      <c r="R2261" s="95">
        <v>10336305</v>
      </c>
      <c r="S2261" s="95">
        <v>9989</v>
      </c>
      <c r="T2261" s="95">
        <v>71569747</v>
      </c>
      <c r="U2261" s="95">
        <v>9158</v>
      </c>
      <c r="V2261" s="95">
        <v>37914274</v>
      </c>
      <c r="W2261" s="95">
        <v>3792</v>
      </c>
      <c r="X2261" s="95">
        <v>13181489</v>
      </c>
      <c r="Y2261" s="95">
        <v>3190</v>
      </c>
      <c r="Z2261" s="95">
        <v>11359688</v>
      </c>
      <c r="AA2261" s="95">
        <v>9618</v>
      </c>
      <c r="AB2261" s="95">
        <v>50584631</v>
      </c>
      <c r="AC2261" s="95">
        <v>8688</v>
      </c>
      <c r="AD2261" s="95">
        <v>34844323</v>
      </c>
      <c r="AE2261" s="95">
        <v>3881</v>
      </c>
      <c r="AF2261" s="95">
        <v>14402551</v>
      </c>
      <c r="AG2261" s="95">
        <v>3280</v>
      </c>
      <c r="AH2261" s="95">
        <v>12525758</v>
      </c>
      <c r="AI2261" s="95">
        <v>9376</v>
      </c>
      <c r="AJ2261" s="95">
        <v>52600086.170000002</v>
      </c>
      <c r="AK2261" s="95">
        <v>8413</v>
      </c>
      <c r="AL2261" s="95">
        <v>35051084.640000001</v>
      </c>
      <c r="AM2261" s="95">
        <v>3959</v>
      </c>
      <c r="AN2261" s="95">
        <v>17417979.010000002</v>
      </c>
      <c r="AO2261" s="95">
        <v>3356</v>
      </c>
      <c r="AP2261" s="95">
        <v>13441963.59</v>
      </c>
      <c r="AQ2261" s="72">
        <v>472.27</v>
      </c>
      <c r="AR2261" s="72">
        <v>309.11</v>
      </c>
      <c r="AS2261" s="72">
        <v>781.38</v>
      </c>
      <c r="AT2261" s="95">
        <v>84895716</v>
      </c>
      <c r="AU2261" s="95">
        <v>51118491</v>
      </c>
      <c r="AV2261" s="95">
        <v>14980</v>
      </c>
      <c r="AW2261" s="95">
        <v>13781</v>
      </c>
      <c r="AX2261" s="72">
        <v>485.88</v>
      </c>
      <c r="AY2261" s="72">
        <v>327.8</v>
      </c>
      <c r="AZ2261" s="72">
        <v>813.68</v>
      </c>
      <c r="BA2261" s="95">
        <v>85278416</v>
      </c>
      <c r="BB2261" s="95">
        <v>52305862</v>
      </c>
      <c r="BC2261" s="95">
        <v>14626</v>
      </c>
      <c r="BD2261" s="95">
        <v>13297</v>
      </c>
      <c r="BE2261" s="72">
        <v>512.49</v>
      </c>
      <c r="BF2261" s="72">
        <v>332.54</v>
      </c>
      <c r="BG2261" s="72">
        <v>845.03</v>
      </c>
      <c r="BH2261" s="95">
        <v>84751236</v>
      </c>
      <c r="BI2261" s="95">
        <v>49273962</v>
      </c>
      <c r="BJ2261" s="95">
        <v>13781</v>
      </c>
      <c r="BK2261" s="95">
        <v>12348</v>
      </c>
      <c r="BL2261" s="72">
        <v>401.19</v>
      </c>
      <c r="BM2261" s="72">
        <v>329.84</v>
      </c>
      <c r="BN2261" s="72">
        <v>731.03</v>
      </c>
      <c r="BO2261" s="95">
        <v>64987182</v>
      </c>
      <c r="BP2261" s="95">
        <v>47370081</v>
      </c>
      <c r="BQ2261" s="95">
        <v>13499</v>
      </c>
      <c r="BR2261" s="95">
        <v>11968</v>
      </c>
      <c r="BS2261" s="72">
        <v>437.56</v>
      </c>
      <c r="BT2261" s="72">
        <v>343.37</v>
      </c>
      <c r="BU2261" s="72">
        <v>780.93</v>
      </c>
      <c r="BV2261" s="95">
        <v>70018065.180000007</v>
      </c>
      <c r="BW2261" s="95">
        <v>48493048.229999997</v>
      </c>
      <c r="BX2261" s="95">
        <v>13335</v>
      </c>
      <c r="BY2261" s="95">
        <v>11769</v>
      </c>
      <c r="BZ2261" s="95">
        <v>14409</v>
      </c>
      <c r="CA2261" s="95">
        <v>13986</v>
      </c>
      <c r="CB2261" s="95">
        <v>13090</v>
      </c>
      <c r="CC2261" s="95">
        <v>12772</v>
      </c>
      <c r="CD2261" s="95">
        <v>12569</v>
      </c>
      <c r="CE2261" s="72">
        <v>650.75523149000003</v>
      </c>
      <c r="CF2261" s="72">
        <v>676.59346364999999</v>
      </c>
      <c r="CG2261" s="72">
        <v>712.40329333</v>
      </c>
      <c r="CH2261" s="72">
        <v>716.50152150999998</v>
      </c>
      <c r="CI2261" s="72">
        <v>731.52548966999996</v>
      </c>
      <c r="CJ2261" s="96">
        <v>1.2007279576000001</v>
      </c>
      <c r="CK2261" s="96">
        <v>1.2026128594000001</v>
      </c>
      <c r="CL2261" s="96">
        <v>1.1861680145</v>
      </c>
      <c r="CM2261" s="96">
        <v>1.0202769680999999</v>
      </c>
      <c r="CN2261" s="96">
        <v>1.0675362799999999</v>
      </c>
      <c r="CO2261" s="96">
        <v>1.0645497771000001</v>
      </c>
      <c r="CP2261" s="96">
        <v>1.0666146763</v>
      </c>
      <c r="CQ2261" s="96">
        <v>0.99584056389999998</v>
      </c>
      <c r="CR2261" s="96">
        <v>1.0710695694000001</v>
      </c>
      <c r="CS2261" s="95">
        <v>13549</v>
      </c>
      <c r="CT2261" s="95">
        <v>13061</v>
      </c>
      <c r="CU2261" s="95">
        <v>11529</v>
      </c>
      <c r="CV2261" s="95">
        <v>11695</v>
      </c>
      <c r="CW2261" s="95">
        <v>11503</v>
      </c>
      <c r="CX2261" s="96">
        <v>1.0571257359999999</v>
      </c>
      <c r="CY2261" s="96">
        <v>1.048872231</v>
      </c>
      <c r="CZ2261" s="96">
        <v>1.0525261619999999</v>
      </c>
      <c r="DA2261" s="96">
        <v>1.0705915159999999</v>
      </c>
      <c r="DB2261" s="96">
        <v>1.097003475</v>
      </c>
      <c r="DC2261">
        <v>2013</v>
      </c>
      <c r="DD2261" s="6">
        <v>12632.6</v>
      </c>
      <c r="DE2261" s="96">
        <v>1.9334079600000002E-2</v>
      </c>
      <c r="DF2261" s="72">
        <v>806.67</v>
      </c>
      <c r="DG2261" s="96">
        <v>1</v>
      </c>
      <c r="DH2261" s="72">
        <v>806.67</v>
      </c>
      <c r="DI2261" s="72">
        <v>806.67</v>
      </c>
      <c r="DJ2261" s="96">
        <v>1</v>
      </c>
      <c r="DK2261" s="72">
        <v>806.67</v>
      </c>
      <c r="DL2261" s="96">
        <v>1</v>
      </c>
      <c r="DM2261" s="72">
        <v>806.67</v>
      </c>
      <c r="DN2261" s="96">
        <v>0.90392075630000002</v>
      </c>
      <c r="DO2261" s="96">
        <v>2.6551000000000002E-2</v>
      </c>
      <c r="DP2261" s="72">
        <v>19.36</v>
      </c>
      <c r="DQ2261" s="72">
        <v>787.31</v>
      </c>
      <c r="DR2261" t="s">
        <v>1399</v>
      </c>
      <c r="DT2261" t="s">
        <v>1392</v>
      </c>
    </row>
    <row r="2262" spans="1:124" x14ac:dyDescent="0.3">
      <c r="A2262" t="s">
        <v>761</v>
      </c>
      <c r="B2262">
        <v>39180</v>
      </c>
      <c r="C2262" s="95">
        <v>1045</v>
      </c>
      <c r="D2262" s="95">
        <v>4003532</v>
      </c>
      <c r="E2262" s="95">
        <v>1012</v>
      </c>
      <c r="F2262" s="95">
        <v>3453346</v>
      </c>
      <c r="G2262" s="95">
        <v>181</v>
      </c>
      <c r="H2262" s="95">
        <v>438197</v>
      </c>
      <c r="I2262" s="95">
        <v>157</v>
      </c>
      <c r="J2262" s="95">
        <v>560141</v>
      </c>
      <c r="K2262" s="95">
        <v>992</v>
      </c>
      <c r="L2262" s="95">
        <v>4105280</v>
      </c>
      <c r="M2262" s="95">
        <v>958</v>
      </c>
      <c r="N2262" s="95">
        <v>3462978</v>
      </c>
      <c r="O2262" s="95">
        <v>190</v>
      </c>
      <c r="P2262" s="95">
        <v>428777</v>
      </c>
      <c r="Q2262" s="95">
        <v>164</v>
      </c>
      <c r="R2262" s="95">
        <v>604455</v>
      </c>
      <c r="S2262" s="95">
        <v>918</v>
      </c>
      <c r="T2262" s="95">
        <v>3792384</v>
      </c>
      <c r="U2262" s="95">
        <v>877</v>
      </c>
      <c r="V2262" s="95">
        <v>3324876</v>
      </c>
      <c r="W2262" s="95">
        <v>194</v>
      </c>
      <c r="X2262" s="95">
        <v>434867</v>
      </c>
      <c r="Y2262" s="95">
        <v>167</v>
      </c>
      <c r="Z2262" s="95">
        <v>758652</v>
      </c>
      <c r="AA2262" s="95">
        <v>876</v>
      </c>
      <c r="AB2262" s="95">
        <v>4400690</v>
      </c>
      <c r="AC2262" s="95">
        <v>829</v>
      </c>
      <c r="AD2262" s="95">
        <v>3759236</v>
      </c>
      <c r="AE2262" s="95">
        <v>201</v>
      </c>
      <c r="AF2262" s="95">
        <v>895831</v>
      </c>
      <c r="AG2262" s="95">
        <v>171</v>
      </c>
      <c r="AH2262" s="95">
        <v>1011769</v>
      </c>
      <c r="AI2262" s="95">
        <v>860</v>
      </c>
      <c r="AJ2262" s="95">
        <v>4704540.41</v>
      </c>
      <c r="AK2262" s="95">
        <v>812</v>
      </c>
      <c r="AL2262" s="95">
        <v>3742058</v>
      </c>
      <c r="AM2262" s="95">
        <v>213</v>
      </c>
      <c r="AN2262" s="95">
        <v>972101</v>
      </c>
      <c r="AO2262" s="95">
        <v>184</v>
      </c>
      <c r="AP2262" s="95">
        <v>1072869</v>
      </c>
      <c r="AQ2262" s="72">
        <v>301.91000000000003</v>
      </c>
      <c r="AR2262" s="72">
        <v>286.11</v>
      </c>
      <c r="AS2262" s="72">
        <v>588.02</v>
      </c>
      <c r="AT2262" s="95">
        <v>4441729</v>
      </c>
      <c r="AU2262" s="95">
        <v>4013487</v>
      </c>
      <c r="AV2262" s="95">
        <v>1226</v>
      </c>
      <c r="AW2262" s="95">
        <v>1169</v>
      </c>
      <c r="AX2262" s="72">
        <v>319.66000000000003</v>
      </c>
      <c r="AY2262" s="72">
        <v>302.10000000000002</v>
      </c>
      <c r="AZ2262" s="72">
        <v>621.76</v>
      </c>
      <c r="BA2262" s="95">
        <v>4534057</v>
      </c>
      <c r="BB2262" s="95">
        <v>4067433</v>
      </c>
      <c r="BC2262" s="95">
        <v>1182</v>
      </c>
      <c r="BD2262" s="95">
        <v>1122</v>
      </c>
      <c r="BE2262" s="72">
        <v>316.79000000000002</v>
      </c>
      <c r="BF2262" s="72">
        <v>325.95</v>
      </c>
      <c r="BG2262" s="72">
        <v>642.74</v>
      </c>
      <c r="BH2262" s="95">
        <v>4227251</v>
      </c>
      <c r="BI2262" s="95">
        <v>4083528</v>
      </c>
      <c r="BJ2262" s="95">
        <v>1112</v>
      </c>
      <c r="BK2262" s="95">
        <v>1044</v>
      </c>
      <c r="BL2262" s="72">
        <v>409.82</v>
      </c>
      <c r="BM2262" s="72">
        <v>397.58</v>
      </c>
      <c r="BN2262" s="72">
        <v>807.4</v>
      </c>
      <c r="BO2262" s="95">
        <v>5296521</v>
      </c>
      <c r="BP2262" s="95">
        <v>4771005</v>
      </c>
      <c r="BQ2262" s="95">
        <v>1077</v>
      </c>
      <c r="BR2262" s="95">
        <v>1000</v>
      </c>
      <c r="BS2262" s="72">
        <v>440.87</v>
      </c>
      <c r="BT2262" s="72">
        <v>402.86</v>
      </c>
      <c r="BU2262" s="72">
        <v>843.73</v>
      </c>
      <c r="BV2262" s="95">
        <v>5676641.4100000001</v>
      </c>
      <c r="BW2262" s="95">
        <v>4814927</v>
      </c>
      <c r="BX2262" s="95">
        <v>1073</v>
      </c>
      <c r="BY2262" s="95">
        <v>996</v>
      </c>
      <c r="BZ2262" s="95">
        <v>1199</v>
      </c>
      <c r="CA2262" s="95">
        <v>1153</v>
      </c>
      <c r="CB2262" s="95">
        <v>1079</v>
      </c>
      <c r="CC2262" s="95">
        <v>1040</v>
      </c>
      <c r="CD2262" s="95">
        <v>1035</v>
      </c>
      <c r="CE2262" s="72">
        <v>650.75523149000003</v>
      </c>
      <c r="CF2262" s="72">
        <v>676.59346364999999</v>
      </c>
      <c r="CG2262" s="72">
        <v>712.40329333</v>
      </c>
      <c r="CH2262" s="72">
        <v>716.50152150999998</v>
      </c>
      <c r="CI2262" s="72">
        <v>731.52548966999996</v>
      </c>
      <c r="CJ2262" s="96">
        <v>0.9035962702</v>
      </c>
      <c r="CK2262" s="96">
        <v>0.91895655720000002</v>
      </c>
      <c r="CL2262" s="96">
        <v>0.90221368430000004</v>
      </c>
      <c r="CM2262" s="96">
        <v>1.1268643202999999</v>
      </c>
      <c r="CN2262" s="96">
        <v>1.1533842797</v>
      </c>
      <c r="CO2262" s="96">
        <v>1.0923907478999999</v>
      </c>
      <c r="CP2262" s="96">
        <v>0.91634154199999995</v>
      </c>
      <c r="CQ2262" s="96">
        <v>0.99584056389999998</v>
      </c>
      <c r="CR2262" s="96">
        <v>0.92016879439999999</v>
      </c>
      <c r="CS2262" s="95">
        <v>1160</v>
      </c>
      <c r="CT2262" s="95">
        <v>1149</v>
      </c>
      <c r="CU2262" s="95">
        <v>1037</v>
      </c>
      <c r="CV2262" s="95">
        <v>1024</v>
      </c>
      <c r="CW2262" s="95">
        <v>1014</v>
      </c>
      <c r="CX2262" s="96">
        <v>1.0813950960000001</v>
      </c>
      <c r="CY2262" s="96">
        <v>1.094793063</v>
      </c>
      <c r="CZ2262" s="96">
        <v>1.1019865820000001</v>
      </c>
      <c r="DA2262" s="96">
        <v>1.0699355159999999</v>
      </c>
      <c r="DB2262" s="96">
        <v>1.115110643</v>
      </c>
      <c r="DC2262">
        <v>2013</v>
      </c>
      <c r="DD2262" s="6">
        <v>1066.2</v>
      </c>
      <c r="DE2262" s="96">
        <v>6.2721410999999998E-3</v>
      </c>
      <c r="DF2262" s="72">
        <v>702.25</v>
      </c>
      <c r="DG2262" s="96">
        <v>1</v>
      </c>
      <c r="DH2262" s="72">
        <v>702.25</v>
      </c>
      <c r="DI2262" s="72">
        <v>694.63357696000003</v>
      </c>
      <c r="DJ2262" s="96">
        <v>1</v>
      </c>
      <c r="DK2262" s="72">
        <v>702.25</v>
      </c>
      <c r="DL2262" s="96">
        <v>1</v>
      </c>
      <c r="DM2262" s="72">
        <v>702.25</v>
      </c>
      <c r="DN2262" s="96">
        <v>1</v>
      </c>
      <c r="DO2262" s="96">
        <v>1.3813000000000001E-2</v>
      </c>
      <c r="DP2262" s="72">
        <v>9.6999999999999993</v>
      </c>
      <c r="DQ2262" s="72">
        <v>692.55</v>
      </c>
      <c r="DR2262" t="s">
        <v>761</v>
      </c>
      <c r="DT2262" t="s">
        <v>1392</v>
      </c>
    </row>
    <row r="2263" spans="1:124" x14ac:dyDescent="0.3">
      <c r="A2263" t="s">
        <v>1043</v>
      </c>
      <c r="B2263">
        <v>39190</v>
      </c>
      <c r="C2263" s="95">
        <v>10042</v>
      </c>
      <c r="D2263" s="95">
        <v>41331923</v>
      </c>
      <c r="E2263" s="95">
        <v>9698</v>
      </c>
      <c r="F2263" s="95">
        <v>31862698</v>
      </c>
      <c r="G2263" s="95">
        <v>2164</v>
      </c>
      <c r="H2263" s="95">
        <v>6265124</v>
      </c>
      <c r="I2263" s="95">
        <v>1837</v>
      </c>
      <c r="J2263" s="95">
        <v>5712297</v>
      </c>
      <c r="K2263" s="95">
        <v>10006</v>
      </c>
      <c r="L2263" s="95">
        <v>41637106</v>
      </c>
      <c r="M2263" s="95">
        <v>9629</v>
      </c>
      <c r="N2263" s="95">
        <v>32990286</v>
      </c>
      <c r="O2263" s="95">
        <v>2222</v>
      </c>
      <c r="P2263" s="95">
        <v>6367323</v>
      </c>
      <c r="Q2263" s="95">
        <v>1893</v>
      </c>
      <c r="R2263" s="95">
        <v>5984345</v>
      </c>
      <c r="S2263" s="95">
        <v>9832</v>
      </c>
      <c r="T2263" s="95">
        <v>45029568</v>
      </c>
      <c r="U2263" s="95">
        <v>9412</v>
      </c>
      <c r="V2263" s="95">
        <v>35002978</v>
      </c>
      <c r="W2263" s="95">
        <v>2261</v>
      </c>
      <c r="X2263" s="95">
        <v>6618148</v>
      </c>
      <c r="Y2263" s="95">
        <v>1912</v>
      </c>
      <c r="Z2263" s="95">
        <v>7030196</v>
      </c>
      <c r="AA2263" s="95">
        <v>9467</v>
      </c>
      <c r="AB2263" s="95">
        <v>42643442</v>
      </c>
      <c r="AC2263" s="95">
        <v>9007</v>
      </c>
      <c r="AD2263" s="95">
        <v>35988026</v>
      </c>
      <c r="AE2263" s="95">
        <v>2234</v>
      </c>
      <c r="AF2263" s="95">
        <v>7935913</v>
      </c>
      <c r="AG2263" s="95">
        <v>1894</v>
      </c>
      <c r="AH2263" s="95">
        <v>7441744</v>
      </c>
      <c r="AI2263" s="95">
        <v>9347</v>
      </c>
      <c r="AJ2263" s="95">
        <v>44598262.740000002</v>
      </c>
      <c r="AK2263" s="95">
        <v>8869</v>
      </c>
      <c r="AL2263" s="95">
        <v>36809278.57</v>
      </c>
      <c r="AM2263" s="95">
        <v>2234</v>
      </c>
      <c r="AN2263" s="95">
        <v>7536976</v>
      </c>
      <c r="AO2263" s="95">
        <v>1902</v>
      </c>
      <c r="AP2263" s="95">
        <v>7921508</v>
      </c>
      <c r="AQ2263" s="72">
        <v>324.95999999999998</v>
      </c>
      <c r="AR2263" s="72">
        <v>271.45999999999998</v>
      </c>
      <c r="AS2263" s="72">
        <v>596.41999999999996</v>
      </c>
      <c r="AT2263" s="95">
        <v>47597047</v>
      </c>
      <c r="AU2263" s="95">
        <v>37574995</v>
      </c>
      <c r="AV2263" s="95">
        <v>12206</v>
      </c>
      <c r="AW2263" s="95">
        <v>11535</v>
      </c>
      <c r="AX2263" s="72">
        <v>327.14999999999998</v>
      </c>
      <c r="AY2263" s="72">
        <v>281.89</v>
      </c>
      <c r="AZ2263" s="72">
        <v>609.04</v>
      </c>
      <c r="BA2263" s="95">
        <v>48004429</v>
      </c>
      <c r="BB2263" s="95">
        <v>38974631</v>
      </c>
      <c r="BC2263" s="95">
        <v>12228</v>
      </c>
      <c r="BD2263" s="95">
        <v>11522</v>
      </c>
      <c r="BE2263" s="72">
        <v>355.91</v>
      </c>
      <c r="BF2263" s="72">
        <v>309.32</v>
      </c>
      <c r="BG2263" s="72">
        <v>665.23</v>
      </c>
      <c r="BH2263" s="95">
        <v>51647716</v>
      </c>
      <c r="BI2263" s="95">
        <v>42033174</v>
      </c>
      <c r="BJ2263" s="95">
        <v>12093</v>
      </c>
      <c r="BK2263" s="95">
        <v>11324</v>
      </c>
      <c r="BL2263" s="72">
        <v>360.22</v>
      </c>
      <c r="BM2263" s="72">
        <v>332</v>
      </c>
      <c r="BN2263" s="72">
        <v>692.22</v>
      </c>
      <c r="BO2263" s="95">
        <v>50579355</v>
      </c>
      <c r="BP2263" s="95">
        <v>43429770</v>
      </c>
      <c r="BQ2263" s="95">
        <v>11701</v>
      </c>
      <c r="BR2263" s="95">
        <v>10901</v>
      </c>
      <c r="BS2263" s="72">
        <v>375.15</v>
      </c>
      <c r="BT2263" s="72">
        <v>346.07</v>
      </c>
      <c r="BU2263" s="72">
        <v>721.22</v>
      </c>
      <c r="BV2263" s="95">
        <v>52135238.740000002</v>
      </c>
      <c r="BW2263" s="95">
        <v>44730786.57</v>
      </c>
      <c r="BX2263" s="95">
        <v>11581</v>
      </c>
      <c r="BY2263" s="95">
        <v>10771</v>
      </c>
      <c r="BZ2263" s="95">
        <v>11886</v>
      </c>
      <c r="CA2263" s="95">
        <v>11887</v>
      </c>
      <c r="CB2263" s="95">
        <v>11722</v>
      </c>
      <c r="CC2263" s="95">
        <v>11321</v>
      </c>
      <c r="CD2263" s="95">
        <v>11185</v>
      </c>
      <c r="CE2263" s="72">
        <v>650.75523149000003</v>
      </c>
      <c r="CF2263" s="72">
        <v>676.59346364999999</v>
      </c>
      <c r="CG2263" s="72">
        <v>712.40329333</v>
      </c>
      <c r="CH2263" s="72">
        <v>716.50152150999998</v>
      </c>
      <c r="CI2263" s="72">
        <v>731.52548966999996</v>
      </c>
      <c r="CJ2263" s="96">
        <v>0.91650434930000002</v>
      </c>
      <c r="CK2263" s="96">
        <v>0.90015649389999997</v>
      </c>
      <c r="CL2263" s="96">
        <v>0.93378288149999999</v>
      </c>
      <c r="CM2263" s="96">
        <v>0.966110998</v>
      </c>
      <c r="CN2263" s="96">
        <v>0.98591233</v>
      </c>
      <c r="CO2263" s="96">
        <v>1.0476171568999999</v>
      </c>
      <c r="CP2263" s="96">
        <v>0.89774533030000003</v>
      </c>
      <c r="CQ2263" s="96">
        <v>0.99584056389999998</v>
      </c>
      <c r="CR2263" s="96">
        <v>0.90149491260000003</v>
      </c>
      <c r="CS2263" s="95">
        <v>11435</v>
      </c>
      <c r="CT2263" s="95">
        <v>11514</v>
      </c>
      <c r="CU2263" s="95">
        <v>11240</v>
      </c>
      <c r="CV2263" s="95">
        <v>11066</v>
      </c>
      <c r="CW2263" s="95">
        <v>10849</v>
      </c>
      <c r="CX2263" s="96">
        <v>1.0438775689999999</v>
      </c>
      <c r="CY2263" s="96">
        <v>1.041634492</v>
      </c>
      <c r="CZ2263" s="96">
        <v>1.0416390659999999</v>
      </c>
      <c r="DA2263" s="96">
        <v>1.0569995940000001</v>
      </c>
      <c r="DB2263" s="96">
        <v>1.0545315529999999</v>
      </c>
      <c r="DC2263">
        <v>2013</v>
      </c>
      <c r="DD2263" s="6">
        <v>11210.6</v>
      </c>
      <c r="DE2263" s="96">
        <v>6.0597211999999998E-3</v>
      </c>
      <c r="DF2263" s="72">
        <v>688.14</v>
      </c>
      <c r="DG2263" s="96">
        <v>1</v>
      </c>
      <c r="DH2263" s="72">
        <v>688.14</v>
      </c>
      <c r="DI2263" s="72">
        <v>722.18361009</v>
      </c>
      <c r="DJ2263" s="96">
        <v>1</v>
      </c>
      <c r="DK2263" s="72">
        <v>688.14</v>
      </c>
      <c r="DL2263" s="96">
        <v>1</v>
      </c>
      <c r="DM2263" s="72">
        <v>688.14</v>
      </c>
      <c r="DN2263" s="96">
        <v>1</v>
      </c>
      <c r="DO2263" s="96">
        <v>1.8277000000000002E-2</v>
      </c>
      <c r="DP2263" s="72">
        <v>12.58</v>
      </c>
      <c r="DQ2263" s="72">
        <v>675.56</v>
      </c>
      <c r="DR2263" t="s">
        <v>1043</v>
      </c>
      <c r="DT2263" t="s">
        <v>1392</v>
      </c>
    </row>
    <row r="2264" spans="1:124" x14ac:dyDescent="0.3">
      <c r="A2264" t="s">
        <v>1400</v>
      </c>
      <c r="B2264">
        <v>39200</v>
      </c>
      <c r="C2264" s="95">
        <v>12433</v>
      </c>
      <c r="D2264" s="95">
        <v>40956020</v>
      </c>
      <c r="E2264" s="95">
        <v>11661</v>
      </c>
      <c r="F2264" s="95">
        <v>35285867</v>
      </c>
      <c r="G2264" s="95">
        <v>1946</v>
      </c>
      <c r="H2264" s="95">
        <v>5907629</v>
      </c>
      <c r="I2264" s="95">
        <v>1646</v>
      </c>
      <c r="J2264" s="95">
        <v>5017562</v>
      </c>
      <c r="K2264" s="95">
        <v>10245</v>
      </c>
      <c r="L2264" s="95">
        <v>35603371</v>
      </c>
      <c r="M2264" s="95">
        <v>9418</v>
      </c>
      <c r="N2264" s="95">
        <v>30204161</v>
      </c>
      <c r="O2264" s="95">
        <v>1953</v>
      </c>
      <c r="P2264" s="95">
        <v>6507782</v>
      </c>
      <c r="Q2264" s="95">
        <v>1655</v>
      </c>
      <c r="R2264" s="95">
        <v>5572092</v>
      </c>
      <c r="S2264" s="95">
        <v>9438</v>
      </c>
      <c r="T2264" s="95">
        <v>36197721</v>
      </c>
      <c r="U2264" s="95">
        <v>8578</v>
      </c>
      <c r="V2264" s="95">
        <v>29826652</v>
      </c>
      <c r="W2264" s="95">
        <v>1984</v>
      </c>
      <c r="X2264" s="95">
        <v>5637475</v>
      </c>
      <c r="Y2264" s="95">
        <v>1687</v>
      </c>
      <c r="Z2264" s="95">
        <v>5862191</v>
      </c>
      <c r="AA2264" s="95">
        <v>8942</v>
      </c>
      <c r="AB2264" s="95">
        <v>32430602</v>
      </c>
      <c r="AC2264" s="95">
        <v>7984</v>
      </c>
      <c r="AD2264" s="95">
        <v>29703337</v>
      </c>
      <c r="AE2264" s="95">
        <v>2002</v>
      </c>
      <c r="AF2264" s="95">
        <v>5828482</v>
      </c>
      <c r="AG2264" s="95">
        <v>1689</v>
      </c>
      <c r="AH2264" s="95">
        <v>6278055</v>
      </c>
      <c r="AI2264" s="95">
        <v>8847</v>
      </c>
      <c r="AJ2264" s="95">
        <v>32464487.039999999</v>
      </c>
      <c r="AK2264" s="95">
        <v>7807</v>
      </c>
      <c r="AL2264" s="95">
        <v>31847637.43</v>
      </c>
      <c r="AM2264" s="95">
        <v>2073</v>
      </c>
      <c r="AN2264" s="95">
        <v>6580691</v>
      </c>
      <c r="AO2264" s="95">
        <v>1737</v>
      </c>
      <c r="AP2264" s="95">
        <v>7011616</v>
      </c>
      <c r="AQ2264" s="72">
        <v>271.60000000000002</v>
      </c>
      <c r="AR2264" s="72">
        <v>252.39</v>
      </c>
      <c r="AS2264" s="72">
        <v>523.99</v>
      </c>
      <c r="AT2264" s="95">
        <v>46863649</v>
      </c>
      <c r="AU2264" s="95">
        <v>40303429</v>
      </c>
      <c r="AV2264" s="95">
        <v>14379</v>
      </c>
      <c r="AW2264" s="95">
        <v>13307</v>
      </c>
      <c r="AX2264" s="72">
        <v>287.69</v>
      </c>
      <c r="AY2264" s="72">
        <v>269.25</v>
      </c>
      <c r="AZ2264" s="72">
        <v>556.94000000000005</v>
      </c>
      <c r="BA2264" s="95">
        <v>42111153</v>
      </c>
      <c r="BB2264" s="95">
        <v>35776253</v>
      </c>
      <c r="BC2264" s="95">
        <v>12198</v>
      </c>
      <c r="BD2264" s="95">
        <v>11073</v>
      </c>
      <c r="BE2264" s="72">
        <v>305.22000000000003</v>
      </c>
      <c r="BF2264" s="72">
        <v>289.73</v>
      </c>
      <c r="BG2264" s="72">
        <v>594.95000000000005</v>
      </c>
      <c r="BH2264" s="95">
        <v>41835196</v>
      </c>
      <c r="BI2264" s="95">
        <v>35688843</v>
      </c>
      <c r="BJ2264" s="95">
        <v>11422</v>
      </c>
      <c r="BK2264" s="95">
        <v>10265</v>
      </c>
      <c r="BL2264" s="72">
        <v>291.32</v>
      </c>
      <c r="BM2264" s="72">
        <v>309.98</v>
      </c>
      <c r="BN2264" s="72">
        <v>601.29999999999995</v>
      </c>
      <c r="BO2264" s="95">
        <v>38259084</v>
      </c>
      <c r="BP2264" s="95">
        <v>35981392</v>
      </c>
      <c r="BQ2264" s="95">
        <v>10944</v>
      </c>
      <c r="BR2264" s="95">
        <v>9673</v>
      </c>
      <c r="BS2264" s="72">
        <v>297.95999999999998</v>
      </c>
      <c r="BT2264" s="72">
        <v>339.3</v>
      </c>
      <c r="BU2264" s="72">
        <v>637.26</v>
      </c>
      <c r="BV2264" s="95">
        <v>39045178.039999999</v>
      </c>
      <c r="BW2264" s="95">
        <v>38859253.43</v>
      </c>
      <c r="BX2264" s="95">
        <v>10920</v>
      </c>
      <c r="BY2264" s="95">
        <v>9544</v>
      </c>
      <c r="BZ2264" s="95">
        <v>13868</v>
      </c>
      <c r="CA2264" s="95">
        <v>11656</v>
      </c>
      <c r="CB2264" s="95">
        <v>10864</v>
      </c>
      <c r="CC2264" s="95">
        <v>10341</v>
      </c>
      <c r="CD2264" s="95">
        <v>10247</v>
      </c>
      <c r="CE2264" s="72">
        <v>650.75523149000003</v>
      </c>
      <c r="CF2264" s="72">
        <v>676.59346364999999</v>
      </c>
      <c r="CG2264" s="72">
        <v>712.40329333</v>
      </c>
      <c r="CH2264" s="72">
        <v>716.50152150999998</v>
      </c>
      <c r="CI2264" s="72">
        <v>731.52548966999996</v>
      </c>
      <c r="CJ2264" s="96">
        <v>0.80520290059999999</v>
      </c>
      <c r="CK2264" s="96">
        <v>0.8231530896</v>
      </c>
      <c r="CL2264" s="96">
        <v>0.83513089510000005</v>
      </c>
      <c r="CM2264" s="96">
        <v>0.83921664080000002</v>
      </c>
      <c r="CN2264" s="96">
        <v>0.87113847570000003</v>
      </c>
      <c r="CO2264" s="96">
        <v>1.0140965214</v>
      </c>
      <c r="CP2264" s="96">
        <v>0.82316464239999998</v>
      </c>
      <c r="CQ2264" s="96">
        <v>0.99584056389999998</v>
      </c>
      <c r="CR2264" s="96">
        <v>0.82660272599999995</v>
      </c>
      <c r="CS2264" s="95">
        <v>12988</v>
      </c>
      <c r="CT2264" s="95">
        <v>10855</v>
      </c>
      <c r="CU2264" s="95">
        <v>9900</v>
      </c>
      <c r="CV2264" s="95">
        <v>9574</v>
      </c>
      <c r="CW2264" s="95">
        <v>9437</v>
      </c>
      <c r="CX2264" s="96">
        <v>0.99926317399999998</v>
      </c>
      <c r="CY2264" s="96">
        <v>1.0038646069999999</v>
      </c>
      <c r="CZ2264" s="96">
        <v>1.0211379009999999</v>
      </c>
      <c r="DA2264" s="96">
        <v>1.021125611</v>
      </c>
      <c r="DB2264" s="96">
        <v>1.031762812</v>
      </c>
      <c r="DC2264">
        <v>2013</v>
      </c>
      <c r="DD2264" s="6">
        <v>10772.4</v>
      </c>
      <c r="DE2264" s="96">
        <v>5.0007732000000001E-3</v>
      </c>
      <c r="DF2264" s="72">
        <v>631.65</v>
      </c>
      <c r="DG2264" s="96">
        <v>1</v>
      </c>
      <c r="DH2264" s="72">
        <v>631.65</v>
      </c>
      <c r="DI2264" s="72">
        <v>631.65</v>
      </c>
      <c r="DJ2264" s="96">
        <v>1</v>
      </c>
      <c r="DK2264" s="72">
        <v>631.65</v>
      </c>
      <c r="DL2264" s="96">
        <v>1</v>
      </c>
      <c r="DM2264" s="72">
        <v>631.65</v>
      </c>
      <c r="DN2264" s="96">
        <v>1</v>
      </c>
      <c r="DO2264" s="96">
        <v>1.6796999999999999E-2</v>
      </c>
      <c r="DP2264" s="72">
        <v>10.61</v>
      </c>
      <c r="DQ2264" s="72">
        <v>621.04</v>
      </c>
      <c r="DR2264" t="s">
        <v>1400</v>
      </c>
      <c r="DT2264" t="s">
        <v>1392</v>
      </c>
    </row>
    <row r="2265" spans="1:124" x14ac:dyDescent="0.3">
      <c r="A2265" t="s">
        <v>1401</v>
      </c>
      <c r="B2265">
        <v>39210</v>
      </c>
      <c r="C2265" s="95">
        <v>35779</v>
      </c>
      <c r="D2265" s="95">
        <v>162189024</v>
      </c>
      <c r="E2265" s="95">
        <v>31824</v>
      </c>
      <c r="F2265" s="95">
        <v>124769665</v>
      </c>
      <c r="G2265" s="95">
        <v>4649</v>
      </c>
      <c r="H2265" s="95">
        <v>15779965</v>
      </c>
      <c r="I2265" s="95">
        <v>3531</v>
      </c>
      <c r="J2265" s="95">
        <v>10798178</v>
      </c>
      <c r="K2265" s="95">
        <v>36609</v>
      </c>
      <c r="L2265" s="95">
        <v>167389253</v>
      </c>
      <c r="M2265" s="95">
        <v>32439</v>
      </c>
      <c r="N2265" s="95">
        <v>131775455</v>
      </c>
      <c r="O2265" s="95">
        <v>4906</v>
      </c>
      <c r="P2265" s="95">
        <v>15573307</v>
      </c>
      <c r="Q2265" s="95">
        <v>3720</v>
      </c>
      <c r="R2265" s="95">
        <v>12404693</v>
      </c>
      <c r="S2265" s="95">
        <v>37601</v>
      </c>
      <c r="T2265" s="95">
        <v>175903344</v>
      </c>
      <c r="U2265" s="95">
        <v>32955</v>
      </c>
      <c r="V2265" s="95">
        <v>138936522</v>
      </c>
      <c r="W2265" s="95">
        <v>5026</v>
      </c>
      <c r="X2265" s="95">
        <v>17867281</v>
      </c>
      <c r="Y2265" s="95">
        <v>3841</v>
      </c>
      <c r="Z2265" s="95">
        <v>13858347</v>
      </c>
      <c r="AA2265" s="95">
        <v>38837</v>
      </c>
      <c r="AB2265" s="95">
        <v>162416889</v>
      </c>
      <c r="AC2265" s="95">
        <v>33778</v>
      </c>
      <c r="AD2265" s="95">
        <v>147853775</v>
      </c>
      <c r="AE2265" s="95">
        <v>5092</v>
      </c>
      <c r="AF2265" s="95">
        <v>19207041</v>
      </c>
      <c r="AG2265" s="95">
        <v>3948</v>
      </c>
      <c r="AH2265" s="95">
        <v>15375446</v>
      </c>
      <c r="AI2265" s="95">
        <v>43547</v>
      </c>
      <c r="AJ2265" s="95">
        <v>185507941.44999999</v>
      </c>
      <c r="AK2265" s="95">
        <v>38070</v>
      </c>
      <c r="AL2265" s="95">
        <v>175015679.44</v>
      </c>
      <c r="AM2265" s="95">
        <v>6004</v>
      </c>
      <c r="AN2265" s="95">
        <v>22721212</v>
      </c>
      <c r="AO2265" s="95">
        <v>4821</v>
      </c>
      <c r="AP2265" s="95">
        <v>20348924</v>
      </c>
      <c r="AQ2265" s="72">
        <v>366.84</v>
      </c>
      <c r="AR2265" s="72">
        <v>319.54000000000002</v>
      </c>
      <c r="AS2265" s="72">
        <v>686.38</v>
      </c>
      <c r="AT2265" s="95">
        <v>177968989</v>
      </c>
      <c r="AU2265" s="95">
        <v>135567843</v>
      </c>
      <c r="AV2265" s="95">
        <v>40428</v>
      </c>
      <c r="AW2265" s="95">
        <v>35355</v>
      </c>
      <c r="AX2265" s="72">
        <v>367.26</v>
      </c>
      <c r="AY2265" s="72">
        <v>332.28</v>
      </c>
      <c r="AZ2265" s="72">
        <v>699.54</v>
      </c>
      <c r="BA2265" s="95">
        <v>182962560</v>
      </c>
      <c r="BB2265" s="95">
        <v>144180148</v>
      </c>
      <c r="BC2265" s="95">
        <v>41515</v>
      </c>
      <c r="BD2265" s="95">
        <v>36159</v>
      </c>
      <c r="BE2265" s="72">
        <v>378.81</v>
      </c>
      <c r="BF2265" s="72">
        <v>346.04</v>
      </c>
      <c r="BG2265" s="72">
        <v>724.85</v>
      </c>
      <c r="BH2265" s="95">
        <v>193770625</v>
      </c>
      <c r="BI2265" s="95">
        <v>152794869</v>
      </c>
      <c r="BJ2265" s="95">
        <v>42627</v>
      </c>
      <c r="BK2265" s="95">
        <v>36796</v>
      </c>
      <c r="BL2265" s="72">
        <v>344.54</v>
      </c>
      <c r="BM2265" s="72">
        <v>360.56</v>
      </c>
      <c r="BN2265" s="72">
        <v>705.1</v>
      </c>
      <c r="BO2265" s="95">
        <v>181623930</v>
      </c>
      <c r="BP2265" s="95">
        <v>163229221</v>
      </c>
      <c r="BQ2265" s="95">
        <v>43929</v>
      </c>
      <c r="BR2265" s="95">
        <v>37726</v>
      </c>
      <c r="BS2265" s="72">
        <v>350.19</v>
      </c>
      <c r="BT2265" s="72">
        <v>379.58</v>
      </c>
      <c r="BU2265" s="72">
        <v>729.77</v>
      </c>
      <c r="BV2265" s="95">
        <v>208229153.44999999</v>
      </c>
      <c r="BW2265" s="95">
        <v>195364603.44</v>
      </c>
      <c r="BX2265" s="95">
        <v>49551</v>
      </c>
      <c r="BY2265" s="95">
        <v>42891</v>
      </c>
      <c r="BZ2265" s="95">
        <v>38010</v>
      </c>
      <c r="CA2265" s="95">
        <v>38936</v>
      </c>
      <c r="CB2265" s="95">
        <v>39816</v>
      </c>
      <c r="CC2265" s="95">
        <v>40984</v>
      </c>
      <c r="CD2265" s="95">
        <v>46293</v>
      </c>
      <c r="CE2265" s="72">
        <v>650.75523149000003</v>
      </c>
      <c r="CF2265" s="72">
        <v>676.59346364999999</v>
      </c>
      <c r="CG2265" s="72">
        <v>712.40329333</v>
      </c>
      <c r="CH2265" s="72">
        <v>716.50152150999998</v>
      </c>
      <c r="CI2265" s="72">
        <v>731.52548966999996</v>
      </c>
      <c r="CJ2265" s="96">
        <v>1.0547437297</v>
      </c>
      <c r="CK2265" s="96">
        <v>1.0339148064000001</v>
      </c>
      <c r="CL2265" s="96">
        <v>1.0174714333999999</v>
      </c>
      <c r="CM2265" s="96">
        <v>0.98408723340000004</v>
      </c>
      <c r="CN2265" s="96">
        <v>0.99760023450000002</v>
      </c>
      <c r="CO2265" s="96">
        <v>1.0144610352000001</v>
      </c>
      <c r="CP2265" s="96">
        <v>1.0030582270999999</v>
      </c>
      <c r="CQ2265" s="96">
        <v>0.99584056389999998</v>
      </c>
      <c r="CR2265" s="96">
        <v>1.0072476662000001</v>
      </c>
      <c r="CS2265" s="95">
        <v>36369</v>
      </c>
      <c r="CT2265" s="95">
        <v>37206</v>
      </c>
      <c r="CU2265" s="95">
        <v>37843</v>
      </c>
      <c r="CV2265" s="95">
        <v>39401</v>
      </c>
      <c r="CW2265" s="95">
        <v>44704</v>
      </c>
      <c r="CX2265" s="96">
        <v>1.0437768709999999</v>
      </c>
      <c r="CY2265" s="96">
        <v>1.0333604030000001</v>
      </c>
      <c r="CZ2265" s="96">
        <v>1.0146948060000001</v>
      </c>
      <c r="DA2265" s="96">
        <v>0.99750343600000002</v>
      </c>
      <c r="DB2265" s="96">
        <v>0.98962975099999995</v>
      </c>
      <c r="DC2265">
        <v>2013</v>
      </c>
      <c r="DD2265" s="6">
        <v>37785.4</v>
      </c>
      <c r="DE2265" s="96">
        <v>6.6764245999999996E-3</v>
      </c>
      <c r="DF2265" s="72">
        <v>768.39</v>
      </c>
      <c r="DG2265" s="96">
        <v>1</v>
      </c>
      <c r="DH2265" s="72">
        <v>768.39</v>
      </c>
      <c r="DI2265" s="72">
        <v>775.04244403999996</v>
      </c>
      <c r="DJ2265" s="96">
        <v>1</v>
      </c>
      <c r="DK2265" s="72">
        <v>768.39</v>
      </c>
      <c r="DL2265" s="96">
        <v>1</v>
      </c>
      <c r="DM2265" s="72">
        <v>768.39</v>
      </c>
      <c r="DN2265" s="96">
        <v>1</v>
      </c>
      <c r="DO2265" s="96">
        <v>1.4481000000000001E-2</v>
      </c>
      <c r="DP2265" s="72">
        <v>11.13</v>
      </c>
      <c r="DQ2265" s="72">
        <v>757.26</v>
      </c>
      <c r="DR2265" t="s">
        <v>1401</v>
      </c>
      <c r="DT2265" t="s">
        <v>1392</v>
      </c>
    </row>
    <row r="2266" spans="1:124" x14ac:dyDescent="0.3">
      <c r="A2266" t="s">
        <v>1402</v>
      </c>
      <c r="B2266">
        <v>39220</v>
      </c>
      <c r="C2266" s="95">
        <v>5528</v>
      </c>
      <c r="D2266" s="95">
        <v>23638020</v>
      </c>
      <c r="E2266" s="95">
        <v>5311</v>
      </c>
      <c r="F2266" s="95">
        <v>18834612</v>
      </c>
      <c r="G2266" s="95">
        <v>1035</v>
      </c>
      <c r="H2266" s="95">
        <v>2988000</v>
      </c>
      <c r="I2266" s="95">
        <v>920</v>
      </c>
      <c r="J2266" s="95">
        <v>3039223</v>
      </c>
      <c r="K2266" s="95">
        <v>5314</v>
      </c>
      <c r="L2266" s="95">
        <v>24398909</v>
      </c>
      <c r="M2266" s="95">
        <v>5066</v>
      </c>
      <c r="N2266" s="95">
        <v>17736330</v>
      </c>
      <c r="O2266" s="95">
        <v>1058</v>
      </c>
      <c r="P2266" s="95">
        <v>2995587</v>
      </c>
      <c r="Q2266" s="95">
        <v>937</v>
      </c>
      <c r="R2266" s="95">
        <v>3257739</v>
      </c>
      <c r="S2266" s="95">
        <v>5025</v>
      </c>
      <c r="T2266" s="95">
        <v>23658756</v>
      </c>
      <c r="U2266" s="95">
        <v>4757</v>
      </c>
      <c r="V2266" s="95">
        <v>18020600</v>
      </c>
      <c r="W2266" s="95">
        <v>1052</v>
      </c>
      <c r="X2266" s="95">
        <v>3592345</v>
      </c>
      <c r="Y2266" s="95">
        <v>928</v>
      </c>
      <c r="Z2266" s="95">
        <v>3389977</v>
      </c>
      <c r="AA2266" s="95">
        <v>4802</v>
      </c>
      <c r="AB2266" s="95">
        <v>22987599</v>
      </c>
      <c r="AC2266" s="95">
        <v>4513</v>
      </c>
      <c r="AD2266" s="95">
        <v>18066797</v>
      </c>
      <c r="AE2266" s="95">
        <v>1072</v>
      </c>
      <c r="AF2266" s="95">
        <v>3428269</v>
      </c>
      <c r="AG2266" s="95">
        <v>947</v>
      </c>
      <c r="AH2266" s="95">
        <v>3460582</v>
      </c>
      <c r="AI2266" s="95">
        <v>4637</v>
      </c>
      <c r="AJ2266" s="95">
        <v>19502544.59</v>
      </c>
      <c r="AK2266" s="95">
        <v>4337</v>
      </c>
      <c r="AL2266" s="95">
        <v>17201414.719999999</v>
      </c>
      <c r="AM2266" s="95">
        <v>1011</v>
      </c>
      <c r="AN2266" s="95">
        <v>3207905</v>
      </c>
      <c r="AO2266" s="95">
        <v>892</v>
      </c>
      <c r="AP2266" s="95">
        <v>3812864.48</v>
      </c>
      <c r="AQ2266" s="72">
        <v>338.08</v>
      </c>
      <c r="AR2266" s="72">
        <v>292.54000000000002</v>
      </c>
      <c r="AS2266" s="72">
        <v>630.62</v>
      </c>
      <c r="AT2266" s="95">
        <v>26626020</v>
      </c>
      <c r="AU2266" s="95">
        <v>21873835</v>
      </c>
      <c r="AV2266" s="95">
        <v>6563</v>
      </c>
      <c r="AW2266" s="95">
        <v>6231</v>
      </c>
      <c r="AX2266" s="72">
        <v>358.27</v>
      </c>
      <c r="AY2266" s="72">
        <v>291.44</v>
      </c>
      <c r="AZ2266" s="72">
        <v>649.71</v>
      </c>
      <c r="BA2266" s="95">
        <v>27394496</v>
      </c>
      <c r="BB2266" s="95">
        <v>20994069</v>
      </c>
      <c r="BC2266" s="95">
        <v>6372</v>
      </c>
      <c r="BD2266" s="95">
        <v>6003</v>
      </c>
      <c r="BE2266" s="72">
        <v>373.69</v>
      </c>
      <c r="BF2266" s="72">
        <v>313.85000000000002</v>
      </c>
      <c r="BG2266" s="72">
        <v>687.54</v>
      </c>
      <c r="BH2266" s="95">
        <v>27251101</v>
      </c>
      <c r="BI2266" s="95">
        <v>21410577</v>
      </c>
      <c r="BJ2266" s="95">
        <v>6077</v>
      </c>
      <c r="BK2266" s="95">
        <v>5685</v>
      </c>
      <c r="BL2266" s="72">
        <v>374.76</v>
      </c>
      <c r="BM2266" s="72">
        <v>328.56</v>
      </c>
      <c r="BN2266" s="72">
        <v>703.32</v>
      </c>
      <c r="BO2266" s="95">
        <v>26415868</v>
      </c>
      <c r="BP2266" s="95">
        <v>21527379</v>
      </c>
      <c r="BQ2266" s="95">
        <v>5874</v>
      </c>
      <c r="BR2266" s="95">
        <v>5460</v>
      </c>
      <c r="BS2266" s="72">
        <v>335.08</v>
      </c>
      <c r="BT2266" s="72">
        <v>334.9</v>
      </c>
      <c r="BU2266" s="72">
        <v>669.98</v>
      </c>
      <c r="BV2266" s="95">
        <v>22710449.59</v>
      </c>
      <c r="BW2266" s="95">
        <v>21014279.199999999</v>
      </c>
      <c r="BX2266" s="95">
        <v>5648</v>
      </c>
      <c r="BY2266" s="95">
        <v>5229</v>
      </c>
      <c r="BZ2266" s="95">
        <v>6405</v>
      </c>
      <c r="CA2266" s="95">
        <v>6194</v>
      </c>
      <c r="CB2266" s="95">
        <v>5888</v>
      </c>
      <c r="CC2266" s="95">
        <v>5677</v>
      </c>
      <c r="CD2266" s="95">
        <v>5443</v>
      </c>
      <c r="CE2266" s="72">
        <v>650.75523149000003</v>
      </c>
      <c r="CF2266" s="72">
        <v>676.59346364999999</v>
      </c>
      <c r="CG2266" s="72">
        <v>712.40329333</v>
      </c>
      <c r="CH2266" s="72">
        <v>716.50152150999998</v>
      </c>
      <c r="CI2266" s="72">
        <v>731.52548966999996</v>
      </c>
      <c r="CJ2266" s="96">
        <v>0.96905867140000002</v>
      </c>
      <c r="CK2266" s="96">
        <v>0.96026644490000002</v>
      </c>
      <c r="CL2266" s="96">
        <v>0.96509941269999999</v>
      </c>
      <c r="CM2266" s="96">
        <v>0.98160294000000003</v>
      </c>
      <c r="CN2266" s="96">
        <v>0.91586692390000002</v>
      </c>
      <c r="CO2266" s="96">
        <v>0.97944710310000005</v>
      </c>
      <c r="CP2266" s="96">
        <v>0.97848967600000003</v>
      </c>
      <c r="CQ2266" s="96">
        <v>0.99584056389999998</v>
      </c>
      <c r="CR2266" s="96">
        <v>0.98257650050000001</v>
      </c>
      <c r="CS2266" s="95">
        <v>6648</v>
      </c>
      <c r="CT2266" s="95">
        <v>6402</v>
      </c>
      <c r="CU2266" s="95">
        <v>5918</v>
      </c>
      <c r="CV2266" s="95">
        <v>5881</v>
      </c>
      <c r="CW2266" s="95">
        <v>5707</v>
      </c>
      <c r="CX2266" s="96">
        <v>0.96979007800000006</v>
      </c>
      <c r="CY2266" s="96">
        <v>0.96998946900000005</v>
      </c>
      <c r="CZ2266" s="96">
        <v>0.96047193099999995</v>
      </c>
      <c r="DA2266" s="96">
        <v>0.97411489600000001</v>
      </c>
      <c r="DB2266" s="96">
        <v>1.026477321</v>
      </c>
      <c r="DC2266">
        <v>2013</v>
      </c>
      <c r="DD2266" s="6">
        <v>5721.6</v>
      </c>
      <c r="DE2266" s="96">
        <v>1.2053340900000001E-2</v>
      </c>
      <c r="DF2266" s="72">
        <v>745.51</v>
      </c>
      <c r="DG2266" s="96">
        <v>1</v>
      </c>
      <c r="DH2266" s="72">
        <v>745.51</v>
      </c>
      <c r="DI2266" s="72">
        <v>694.63357696000003</v>
      </c>
      <c r="DJ2266" s="96">
        <v>1</v>
      </c>
      <c r="DK2266" s="72">
        <v>745.51</v>
      </c>
      <c r="DL2266" s="96">
        <v>1</v>
      </c>
      <c r="DM2266" s="72">
        <v>745.51</v>
      </c>
      <c r="DN2266" s="96">
        <v>1</v>
      </c>
      <c r="DO2266" s="96">
        <v>2.1385000000000001E-2</v>
      </c>
      <c r="DP2266" s="72">
        <v>15.94</v>
      </c>
      <c r="DQ2266" s="72">
        <v>729.57</v>
      </c>
      <c r="DR2266" t="s">
        <v>1402</v>
      </c>
      <c r="DT2266" t="s">
        <v>1392</v>
      </c>
    </row>
    <row r="2267" spans="1:124" x14ac:dyDescent="0.3">
      <c r="A2267" t="s">
        <v>1403</v>
      </c>
      <c r="B2267">
        <v>39230</v>
      </c>
      <c r="C2267" s="95">
        <v>10011</v>
      </c>
      <c r="D2267" s="95">
        <v>44748780</v>
      </c>
      <c r="E2267" s="95">
        <v>9527</v>
      </c>
      <c r="F2267" s="95">
        <v>37940827</v>
      </c>
      <c r="G2267" s="95">
        <v>2232</v>
      </c>
      <c r="H2267" s="95">
        <v>6673049</v>
      </c>
      <c r="I2267" s="95">
        <v>1928</v>
      </c>
      <c r="J2267" s="95">
        <v>6838988</v>
      </c>
      <c r="K2267" s="95">
        <v>9563</v>
      </c>
      <c r="L2267" s="95">
        <v>42004281</v>
      </c>
      <c r="M2267" s="95">
        <v>9041</v>
      </c>
      <c r="N2267" s="95">
        <v>36882946</v>
      </c>
      <c r="O2267" s="95">
        <v>2334</v>
      </c>
      <c r="P2267" s="95">
        <v>6608427</v>
      </c>
      <c r="Q2267" s="95">
        <v>2034</v>
      </c>
      <c r="R2267" s="95">
        <v>7387793</v>
      </c>
      <c r="S2267" s="95">
        <v>9085</v>
      </c>
      <c r="T2267" s="95">
        <v>43098431</v>
      </c>
      <c r="U2267" s="95">
        <v>8566</v>
      </c>
      <c r="V2267" s="95">
        <v>37426559</v>
      </c>
      <c r="W2267" s="95">
        <v>2367</v>
      </c>
      <c r="X2267" s="95">
        <v>7391008</v>
      </c>
      <c r="Y2267" s="95">
        <v>2066</v>
      </c>
      <c r="Z2267" s="95">
        <v>8305866</v>
      </c>
      <c r="AA2267" s="95">
        <v>8958</v>
      </c>
      <c r="AB2267" s="95">
        <v>41699808</v>
      </c>
      <c r="AC2267" s="95">
        <v>8395</v>
      </c>
      <c r="AD2267" s="95">
        <v>35895715</v>
      </c>
      <c r="AE2267" s="95">
        <v>2459</v>
      </c>
      <c r="AF2267" s="95">
        <v>6956374</v>
      </c>
      <c r="AG2267" s="95">
        <v>2141</v>
      </c>
      <c r="AH2267" s="95">
        <v>9151275</v>
      </c>
      <c r="AI2267" s="95">
        <v>8741</v>
      </c>
      <c r="AJ2267" s="95">
        <v>40235532.990000002</v>
      </c>
      <c r="AK2267" s="95">
        <v>8167</v>
      </c>
      <c r="AL2267" s="95">
        <v>36361622.409999996</v>
      </c>
      <c r="AM2267" s="95">
        <v>2598</v>
      </c>
      <c r="AN2267" s="95">
        <v>7681924</v>
      </c>
      <c r="AO2267" s="95">
        <v>2273</v>
      </c>
      <c r="AP2267" s="95">
        <v>9401530.4900000002</v>
      </c>
      <c r="AQ2267" s="72">
        <v>350.01</v>
      </c>
      <c r="AR2267" s="72">
        <v>325.77</v>
      </c>
      <c r="AS2267" s="72">
        <v>675.78</v>
      </c>
      <c r="AT2267" s="95">
        <v>51421829</v>
      </c>
      <c r="AU2267" s="95">
        <v>44779815</v>
      </c>
      <c r="AV2267" s="95">
        <v>12243</v>
      </c>
      <c r="AW2267" s="95">
        <v>11455</v>
      </c>
      <c r="AX2267" s="72">
        <v>340.51</v>
      </c>
      <c r="AY2267" s="72">
        <v>333.11</v>
      </c>
      <c r="AZ2267" s="72">
        <v>673.62</v>
      </c>
      <c r="BA2267" s="95">
        <v>48612708</v>
      </c>
      <c r="BB2267" s="95">
        <v>44270739</v>
      </c>
      <c r="BC2267" s="95">
        <v>11897</v>
      </c>
      <c r="BD2267" s="95">
        <v>11075</v>
      </c>
      <c r="BE2267" s="72">
        <v>367.4</v>
      </c>
      <c r="BF2267" s="72">
        <v>358.45</v>
      </c>
      <c r="BG2267" s="72">
        <v>725.85</v>
      </c>
      <c r="BH2267" s="95">
        <v>50489439</v>
      </c>
      <c r="BI2267" s="95">
        <v>45732425</v>
      </c>
      <c r="BJ2267" s="95">
        <v>11452</v>
      </c>
      <c r="BK2267" s="95">
        <v>10632</v>
      </c>
      <c r="BL2267" s="72">
        <v>355.14</v>
      </c>
      <c r="BM2267" s="72">
        <v>356.29</v>
      </c>
      <c r="BN2267" s="72">
        <v>711.43</v>
      </c>
      <c r="BO2267" s="95">
        <v>48656182</v>
      </c>
      <c r="BP2267" s="95">
        <v>45046990</v>
      </c>
      <c r="BQ2267" s="95">
        <v>11417</v>
      </c>
      <c r="BR2267" s="95">
        <v>10536</v>
      </c>
      <c r="BS2267" s="72">
        <v>352.16</v>
      </c>
      <c r="BT2267" s="72">
        <v>365.29</v>
      </c>
      <c r="BU2267" s="72">
        <v>717.45</v>
      </c>
      <c r="BV2267" s="95">
        <v>47917456.990000002</v>
      </c>
      <c r="BW2267" s="95">
        <v>45763152.899999999</v>
      </c>
      <c r="BX2267" s="95">
        <v>11339</v>
      </c>
      <c r="BY2267" s="95">
        <v>10440</v>
      </c>
      <c r="BZ2267" s="95">
        <v>11867</v>
      </c>
      <c r="CA2267" s="95">
        <v>11501</v>
      </c>
      <c r="CB2267" s="95">
        <v>11057</v>
      </c>
      <c r="CC2267" s="95">
        <v>10999</v>
      </c>
      <c r="CD2267" s="95">
        <v>10899</v>
      </c>
      <c r="CE2267" s="72">
        <v>650.75523149000003</v>
      </c>
      <c r="CF2267" s="72">
        <v>676.59346364999999</v>
      </c>
      <c r="CG2267" s="72">
        <v>712.40329333</v>
      </c>
      <c r="CH2267" s="72">
        <v>716.50152150999998</v>
      </c>
      <c r="CI2267" s="72">
        <v>731.52548966999996</v>
      </c>
      <c r="CJ2267" s="96">
        <v>1.0384549633</v>
      </c>
      <c r="CK2267" s="96">
        <v>0.9956052433</v>
      </c>
      <c r="CL2267" s="96">
        <v>1.0188751327000001</v>
      </c>
      <c r="CM2267" s="96">
        <v>0.9929218273</v>
      </c>
      <c r="CN2267" s="96">
        <v>0.98075871599999997</v>
      </c>
      <c r="CO2267" s="96">
        <v>1.0293759418999999</v>
      </c>
      <c r="CP2267" s="96">
        <v>0.97663364330000002</v>
      </c>
      <c r="CQ2267" s="96">
        <v>0.99584056389999998</v>
      </c>
      <c r="CR2267" s="96">
        <v>0.98071271569999996</v>
      </c>
      <c r="CS2267" s="95">
        <v>11638</v>
      </c>
      <c r="CT2267" s="95">
        <v>11027</v>
      </c>
      <c r="CU2267" s="95">
        <v>10262</v>
      </c>
      <c r="CV2267" s="95">
        <v>10411</v>
      </c>
      <c r="CW2267" s="95">
        <v>10301</v>
      </c>
      <c r="CX2267" s="96">
        <v>1.0053503029999999</v>
      </c>
      <c r="CY2267" s="96">
        <v>1.000663748</v>
      </c>
      <c r="CZ2267" s="96">
        <v>1.0196521460000001</v>
      </c>
      <c r="DA2267" s="96">
        <v>1.0475465390000001</v>
      </c>
      <c r="DB2267" s="96">
        <v>1.078578083</v>
      </c>
      <c r="DC2267">
        <v>2013</v>
      </c>
      <c r="DD2267" s="6">
        <v>10827.6</v>
      </c>
      <c r="DE2267" s="96">
        <v>6.6930323999999999E-3</v>
      </c>
      <c r="DF2267" s="72">
        <v>748.14</v>
      </c>
      <c r="DG2267" s="96">
        <v>1</v>
      </c>
      <c r="DH2267" s="72">
        <v>748.14</v>
      </c>
      <c r="DI2267" s="72">
        <v>694.63357696000003</v>
      </c>
      <c r="DJ2267" s="96">
        <v>1</v>
      </c>
      <c r="DK2267" s="72">
        <v>748.14</v>
      </c>
      <c r="DL2267" s="96">
        <v>1</v>
      </c>
      <c r="DM2267" s="72">
        <v>748.14</v>
      </c>
      <c r="DN2267" s="96">
        <v>1</v>
      </c>
      <c r="DO2267" s="96">
        <v>1.3252E-2</v>
      </c>
      <c r="DP2267" s="72">
        <v>9.91</v>
      </c>
      <c r="DQ2267" s="72">
        <v>738.23</v>
      </c>
      <c r="DR2267" t="s">
        <v>1403</v>
      </c>
      <c r="DT2267" t="s">
        <v>1392</v>
      </c>
    </row>
    <row r="2268" spans="1:124" x14ac:dyDescent="0.3">
      <c r="A2268" t="s">
        <v>493</v>
      </c>
      <c r="B2268">
        <v>39240</v>
      </c>
      <c r="C2268" s="95">
        <v>4395</v>
      </c>
      <c r="D2268" s="95">
        <v>16128290</v>
      </c>
      <c r="E2268" s="95">
        <v>4219</v>
      </c>
      <c r="F2268" s="95">
        <v>12393230</v>
      </c>
      <c r="G2268" s="95">
        <v>939</v>
      </c>
      <c r="H2268" s="95">
        <v>2136604</v>
      </c>
      <c r="I2268" s="95">
        <v>795</v>
      </c>
      <c r="J2268" s="95">
        <v>2187364</v>
      </c>
      <c r="K2268" s="95">
        <v>4180</v>
      </c>
      <c r="L2268" s="95">
        <v>16231099</v>
      </c>
      <c r="M2268" s="95">
        <v>3984</v>
      </c>
      <c r="N2268" s="95">
        <v>12373065</v>
      </c>
      <c r="O2268" s="95">
        <v>940</v>
      </c>
      <c r="P2268" s="95">
        <v>2374793</v>
      </c>
      <c r="Q2268" s="95">
        <v>795</v>
      </c>
      <c r="R2268" s="95">
        <v>2219325</v>
      </c>
      <c r="S2268" s="95">
        <v>3770</v>
      </c>
      <c r="T2268" s="95">
        <v>16081730</v>
      </c>
      <c r="U2268" s="95">
        <v>3558</v>
      </c>
      <c r="V2268" s="95">
        <v>11548439</v>
      </c>
      <c r="W2268" s="95">
        <v>930</v>
      </c>
      <c r="X2268" s="95">
        <v>2360894</v>
      </c>
      <c r="Y2268" s="95">
        <v>791</v>
      </c>
      <c r="Z2268" s="95">
        <v>2645120</v>
      </c>
      <c r="AA2268" s="95">
        <v>3548</v>
      </c>
      <c r="AB2268" s="95">
        <v>13502979</v>
      </c>
      <c r="AC2268" s="95">
        <v>3319</v>
      </c>
      <c r="AD2268" s="95">
        <v>11638325</v>
      </c>
      <c r="AE2268" s="95">
        <v>908</v>
      </c>
      <c r="AF2268" s="95">
        <v>2570346</v>
      </c>
      <c r="AG2268" s="95">
        <v>774</v>
      </c>
      <c r="AH2268" s="95">
        <v>2947110</v>
      </c>
      <c r="AI2268" s="95">
        <v>3478</v>
      </c>
      <c r="AJ2268" s="95">
        <v>12789012</v>
      </c>
      <c r="AK2268" s="95">
        <v>3243</v>
      </c>
      <c r="AL2268" s="95">
        <v>11740030</v>
      </c>
      <c r="AM2268" s="95">
        <v>922</v>
      </c>
      <c r="AN2268" s="95">
        <v>2867341</v>
      </c>
      <c r="AO2268" s="95">
        <v>797</v>
      </c>
      <c r="AP2268" s="95">
        <v>3221385</v>
      </c>
      <c r="AQ2268" s="72">
        <v>285.35000000000002</v>
      </c>
      <c r="AR2268" s="72">
        <v>242.33</v>
      </c>
      <c r="AS2268" s="72">
        <v>527.67999999999995</v>
      </c>
      <c r="AT2268" s="95">
        <v>18264894</v>
      </c>
      <c r="AU2268" s="95">
        <v>14580594</v>
      </c>
      <c r="AV2268" s="95">
        <v>5334</v>
      </c>
      <c r="AW2268" s="95">
        <v>5014</v>
      </c>
      <c r="AX2268" s="72">
        <v>302.83</v>
      </c>
      <c r="AY2268" s="72">
        <v>254.45</v>
      </c>
      <c r="AZ2268" s="72">
        <v>557.28</v>
      </c>
      <c r="BA2268" s="95">
        <v>18605892</v>
      </c>
      <c r="BB2268" s="95">
        <v>14592390</v>
      </c>
      <c r="BC2268" s="95">
        <v>5120</v>
      </c>
      <c r="BD2268" s="95">
        <v>4779</v>
      </c>
      <c r="BE2268" s="72">
        <v>327</v>
      </c>
      <c r="BF2268" s="72">
        <v>271.97000000000003</v>
      </c>
      <c r="BG2268" s="72">
        <v>598.97</v>
      </c>
      <c r="BH2268" s="95">
        <v>18442624</v>
      </c>
      <c r="BI2268" s="95">
        <v>14193559</v>
      </c>
      <c r="BJ2268" s="95">
        <v>4700</v>
      </c>
      <c r="BK2268" s="95">
        <v>4349</v>
      </c>
      <c r="BL2268" s="72">
        <v>300.58999999999997</v>
      </c>
      <c r="BM2268" s="72">
        <v>296.95999999999998</v>
      </c>
      <c r="BN2268" s="72">
        <v>597.54999999999995</v>
      </c>
      <c r="BO2268" s="95">
        <v>16073325</v>
      </c>
      <c r="BP2268" s="95">
        <v>14585435</v>
      </c>
      <c r="BQ2268" s="95">
        <v>4456</v>
      </c>
      <c r="BR2268" s="95">
        <v>4093</v>
      </c>
      <c r="BS2268" s="72">
        <v>296.52</v>
      </c>
      <c r="BT2268" s="72">
        <v>308.61</v>
      </c>
      <c r="BU2268" s="72">
        <v>605.13</v>
      </c>
      <c r="BV2268" s="95">
        <v>15656353</v>
      </c>
      <c r="BW2268" s="95">
        <v>14961415</v>
      </c>
      <c r="BX2268" s="95">
        <v>4400</v>
      </c>
      <c r="BY2268" s="95">
        <v>4040</v>
      </c>
      <c r="BZ2268" s="95">
        <v>5181</v>
      </c>
      <c r="CA2268" s="95">
        <v>4956</v>
      </c>
      <c r="CB2268" s="95">
        <v>4531</v>
      </c>
      <c r="CC2268" s="95">
        <v>4284</v>
      </c>
      <c r="CD2268" s="95">
        <v>4224</v>
      </c>
      <c r="CE2268" s="72">
        <v>650.75523149000003</v>
      </c>
      <c r="CF2268" s="72">
        <v>676.59346364999999</v>
      </c>
      <c r="CG2268" s="72">
        <v>712.40329333</v>
      </c>
      <c r="CH2268" s="72">
        <v>716.50152150999998</v>
      </c>
      <c r="CI2268" s="72">
        <v>731.52548966999996</v>
      </c>
      <c r="CJ2268" s="96">
        <v>0.8108732354</v>
      </c>
      <c r="CK2268" s="96">
        <v>0.82365560699999996</v>
      </c>
      <c r="CL2268" s="96">
        <v>0.84077376619999999</v>
      </c>
      <c r="CM2268" s="96">
        <v>0.83398287660000003</v>
      </c>
      <c r="CN2268" s="96">
        <v>0.82721656119999998</v>
      </c>
      <c r="CO2268" s="96">
        <v>1.0203113722999999</v>
      </c>
      <c r="CP2268" s="96">
        <v>0.81083131259999996</v>
      </c>
      <c r="CQ2268" s="96">
        <v>0.99584056389999998</v>
      </c>
      <c r="CR2268" s="96">
        <v>0.81421788409999996</v>
      </c>
      <c r="CS2268" s="95">
        <v>5186</v>
      </c>
      <c r="CT2268" s="95">
        <v>4974</v>
      </c>
      <c r="CU2268" s="95">
        <v>4449</v>
      </c>
      <c r="CV2268" s="95">
        <v>4325</v>
      </c>
      <c r="CW2268" s="95">
        <v>4287</v>
      </c>
      <c r="CX2268" s="96">
        <v>1.0388386949999999</v>
      </c>
      <c r="CY2268" s="96">
        <v>1.0182217760000001</v>
      </c>
      <c r="CZ2268" s="96">
        <v>0.99947638999999999</v>
      </c>
      <c r="DA2268" s="96">
        <v>1.0246689419999999</v>
      </c>
      <c r="DB2268" s="96">
        <v>1.017549372</v>
      </c>
      <c r="DC2268">
        <v>2013</v>
      </c>
      <c r="DD2268" s="6">
        <v>4455</v>
      </c>
      <c r="DE2268" s="96">
        <v>6.5995261999999997E-3</v>
      </c>
      <c r="DF2268" s="72">
        <v>621.17999999999995</v>
      </c>
      <c r="DG2268" s="96">
        <v>1</v>
      </c>
      <c r="DH2268" s="72">
        <v>621.17999999999995</v>
      </c>
      <c r="DI2268" s="72">
        <v>694.63357696000003</v>
      </c>
      <c r="DJ2268" s="96">
        <v>1</v>
      </c>
      <c r="DK2268" s="72">
        <v>621.17999999999995</v>
      </c>
      <c r="DL2268" s="96">
        <v>1</v>
      </c>
      <c r="DM2268" s="72">
        <v>621.17999999999995</v>
      </c>
      <c r="DN2268" s="96">
        <v>1</v>
      </c>
      <c r="DO2268" s="96">
        <v>2.0582E-2</v>
      </c>
      <c r="DP2268" s="72">
        <v>12.79</v>
      </c>
      <c r="DQ2268" s="72">
        <v>608.39</v>
      </c>
      <c r="DR2268" t="s">
        <v>493</v>
      </c>
      <c r="DT2268" t="s">
        <v>1392</v>
      </c>
    </row>
    <row r="2269" spans="1:124" x14ac:dyDescent="0.3">
      <c r="A2269" t="s">
        <v>113</v>
      </c>
      <c r="B2269">
        <v>39250</v>
      </c>
      <c r="C2269" s="95">
        <v>6746</v>
      </c>
      <c r="D2269" s="95">
        <v>29039883</v>
      </c>
      <c r="E2269" s="95">
        <v>6240</v>
      </c>
      <c r="F2269" s="95">
        <v>17906294</v>
      </c>
      <c r="G2269" s="95">
        <v>1631</v>
      </c>
      <c r="H2269" s="95">
        <v>5915497</v>
      </c>
      <c r="I2269" s="95">
        <v>1311</v>
      </c>
      <c r="J2269" s="95">
        <v>3861307</v>
      </c>
      <c r="K2269" s="95">
        <v>6610</v>
      </c>
      <c r="L2269" s="95">
        <v>28526331</v>
      </c>
      <c r="M2269" s="95">
        <v>6101</v>
      </c>
      <c r="N2269" s="95">
        <v>18569392</v>
      </c>
      <c r="O2269" s="95">
        <v>1677</v>
      </c>
      <c r="P2269" s="95">
        <v>6053942</v>
      </c>
      <c r="Q2269" s="95">
        <v>1353</v>
      </c>
      <c r="R2269" s="95">
        <v>4199224</v>
      </c>
      <c r="S2269" s="95">
        <v>6307</v>
      </c>
      <c r="T2269" s="95">
        <v>31435579</v>
      </c>
      <c r="U2269" s="95">
        <v>5749</v>
      </c>
      <c r="V2269" s="95">
        <v>19575027</v>
      </c>
      <c r="W2269" s="95">
        <v>1658</v>
      </c>
      <c r="X2269" s="95">
        <v>7282471</v>
      </c>
      <c r="Y2269" s="95">
        <v>1338</v>
      </c>
      <c r="Z2269" s="95">
        <v>4511836</v>
      </c>
      <c r="AA2269" s="95">
        <v>6061</v>
      </c>
      <c r="AB2269" s="95">
        <v>30051543</v>
      </c>
      <c r="AC2269" s="95">
        <v>5464</v>
      </c>
      <c r="AD2269" s="95">
        <v>20145570</v>
      </c>
      <c r="AE2269" s="95">
        <v>1709</v>
      </c>
      <c r="AF2269" s="95">
        <v>5969737</v>
      </c>
      <c r="AG2269" s="95">
        <v>1412</v>
      </c>
      <c r="AH2269" s="95">
        <v>5244050</v>
      </c>
      <c r="AI2269" s="95">
        <v>6155</v>
      </c>
      <c r="AJ2269" s="95">
        <v>28317122</v>
      </c>
      <c r="AK2269" s="95">
        <v>5543</v>
      </c>
      <c r="AL2269" s="95">
        <v>21430307</v>
      </c>
      <c r="AM2269" s="95">
        <v>1811</v>
      </c>
      <c r="AN2269" s="95">
        <v>7889600</v>
      </c>
      <c r="AO2269" s="95">
        <v>1503</v>
      </c>
      <c r="AP2269" s="95">
        <v>5929797</v>
      </c>
      <c r="AQ2269" s="72">
        <v>347.73</v>
      </c>
      <c r="AR2269" s="72">
        <v>240.23</v>
      </c>
      <c r="AS2269" s="72">
        <v>587.96</v>
      </c>
      <c r="AT2269" s="95">
        <v>34955380</v>
      </c>
      <c r="AU2269" s="95">
        <v>21767601</v>
      </c>
      <c r="AV2269" s="95">
        <v>8377</v>
      </c>
      <c r="AW2269" s="95">
        <v>7551</v>
      </c>
      <c r="AX2269" s="72">
        <v>347.74</v>
      </c>
      <c r="AY2269" s="72">
        <v>254.55</v>
      </c>
      <c r="AZ2269" s="72">
        <v>602.29</v>
      </c>
      <c r="BA2269" s="95">
        <v>34580273</v>
      </c>
      <c r="BB2269" s="95">
        <v>22768616</v>
      </c>
      <c r="BC2269" s="95">
        <v>8287</v>
      </c>
      <c r="BD2269" s="95">
        <v>7454</v>
      </c>
      <c r="BE2269" s="72">
        <v>405.09</v>
      </c>
      <c r="BF2269" s="72">
        <v>283.23</v>
      </c>
      <c r="BG2269" s="72">
        <v>688.32</v>
      </c>
      <c r="BH2269" s="95">
        <v>38718050</v>
      </c>
      <c r="BI2269" s="95">
        <v>24086863</v>
      </c>
      <c r="BJ2269" s="95">
        <v>7965</v>
      </c>
      <c r="BK2269" s="95">
        <v>7087</v>
      </c>
      <c r="BL2269" s="72">
        <v>386.33</v>
      </c>
      <c r="BM2269" s="72">
        <v>307.70999999999998</v>
      </c>
      <c r="BN2269" s="72">
        <v>694.04</v>
      </c>
      <c r="BO2269" s="95">
        <v>36021280</v>
      </c>
      <c r="BP2269" s="95">
        <v>25389620</v>
      </c>
      <c r="BQ2269" s="95">
        <v>7770</v>
      </c>
      <c r="BR2269" s="95">
        <v>6876</v>
      </c>
      <c r="BS2269" s="72">
        <v>378.76</v>
      </c>
      <c r="BT2269" s="72">
        <v>323.58999999999997</v>
      </c>
      <c r="BU2269" s="72">
        <v>702.35</v>
      </c>
      <c r="BV2269" s="95">
        <v>36206722</v>
      </c>
      <c r="BW2269" s="95">
        <v>27360104</v>
      </c>
      <c r="BX2269" s="95">
        <v>7966</v>
      </c>
      <c r="BY2269" s="95">
        <v>7046</v>
      </c>
      <c r="BZ2269" s="95">
        <v>7983</v>
      </c>
      <c r="CA2269" s="95">
        <v>7886</v>
      </c>
      <c r="CB2269" s="95">
        <v>7542</v>
      </c>
      <c r="CC2269" s="95">
        <v>7346</v>
      </c>
      <c r="CD2269" s="95">
        <v>7516</v>
      </c>
      <c r="CE2269" s="72">
        <v>650.75523149000003</v>
      </c>
      <c r="CF2269" s="72">
        <v>676.59346364999999</v>
      </c>
      <c r="CG2269" s="72">
        <v>712.40329333</v>
      </c>
      <c r="CH2269" s="72">
        <v>716.50152150999998</v>
      </c>
      <c r="CI2269" s="72">
        <v>731.52548966999996</v>
      </c>
      <c r="CJ2269" s="96">
        <v>0.90350406969999997</v>
      </c>
      <c r="CK2269" s="96">
        <v>0.89018004510000004</v>
      </c>
      <c r="CL2269" s="96">
        <v>0.96619429820000002</v>
      </c>
      <c r="CM2269" s="96">
        <v>0.96865111820000005</v>
      </c>
      <c r="CN2269" s="96">
        <v>0.96011691990000003</v>
      </c>
      <c r="CO2269" s="96">
        <v>1.0400647307999999</v>
      </c>
      <c r="CP2269" s="96">
        <v>0.90160666199999995</v>
      </c>
      <c r="CQ2269" s="96">
        <v>0.99584056389999998</v>
      </c>
      <c r="CR2269" s="96">
        <v>0.90537237179999996</v>
      </c>
      <c r="CS2269" s="95">
        <v>6947</v>
      </c>
      <c r="CT2269" s="95">
        <v>6827</v>
      </c>
      <c r="CU2269" s="95">
        <v>6369</v>
      </c>
      <c r="CV2269" s="95">
        <v>6333</v>
      </c>
      <c r="CW2269" s="95">
        <v>6480</v>
      </c>
      <c r="CX2269" s="96">
        <v>1.026210799</v>
      </c>
      <c r="CY2269" s="96">
        <v>1.0276600360000001</v>
      </c>
      <c r="CZ2269" s="96">
        <v>1.0320163870000001</v>
      </c>
      <c r="DA2269" s="96">
        <v>1.060861676</v>
      </c>
      <c r="DB2269" s="96">
        <v>1.0555713609999999</v>
      </c>
      <c r="DC2269">
        <v>2013</v>
      </c>
      <c r="DD2269" s="6">
        <v>7202.8</v>
      </c>
      <c r="DE2269" s="96">
        <v>1.2800699800000001E-2</v>
      </c>
      <c r="DF2269" s="72">
        <v>686.42</v>
      </c>
      <c r="DG2269" s="96">
        <v>1</v>
      </c>
      <c r="DH2269" s="72">
        <v>686.42</v>
      </c>
      <c r="DI2269" s="72">
        <v>694.63357696000003</v>
      </c>
      <c r="DJ2269" s="96">
        <v>1</v>
      </c>
      <c r="DK2269" s="72">
        <v>686.42</v>
      </c>
      <c r="DL2269" s="96">
        <v>1</v>
      </c>
      <c r="DM2269" s="72">
        <v>686.42</v>
      </c>
      <c r="DN2269" s="96">
        <v>0.6504770165</v>
      </c>
      <c r="DO2269" s="96">
        <v>3.6895999999999998E-2</v>
      </c>
      <c r="DP2269" s="72">
        <v>16.47</v>
      </c>
      <c r="DQ2269" s="72">
        <v>669.95</v>
      </c>
      <c r="DR2269" t="s">
        <v>113</v>
      </c>
      <c r="DT2269" t="s">
        <v>1392</v>
      </c>
    </row>
    <row r="2270" spans="1:124" x14ac:dyDescent="0.3">
      <c r="A2270" t="s">
        <v>116</v>
      </c>
      <c r="B2270">
        <v>39260</v>
      </c>
      <c r="C2270" s="95">
        <v>12913</v>
      </c>
      <c r="D2270" s="95">
        <v>49284294</v>
      </c>
      <c r="E2270" s="95">
        <v>12339</v>
      </c>
      <c r="F2270" s="95">
        <v>38522768</v>
      </c>
      <c r="G2270" s="95">
        <v>2824</v>
      </c>
      <c r="H2270" s="95">
        <v>8140775</v>
      </c>
      <c r="I2270" s="95">
        <v>2390</v>
      </c>
      <c r="J2270" s="95">
        <v>7553532</v>
      </c>
      <c r="K2270" s="95">
        <v>12296</v>
      </c>
      <c r="L2270" s="95">
        <v>51303151</v>
      </c>
      <c r="M2270" s="95">
        <v>11660</v>
      </c>
      <c r="N2270" s="95">
        <v>39514742</v>
      </c>
      <c r="O2270" s="95">
        <v>2884</v>
      </c>
      <c r="P2270" s="95">
        <v>8192302</v>
      </c>
      <c r="Q2270" s="95">
        <v>2456</v>
      </c>
      <c r="R2270" s="95">
        <v>7913594</v>
      </c>
      <c r="S2270" s="95">
        <v>11551</v>
      </c>
      <c r="T2270" s="95">
        <v>50525681</v>
      </c>
      <c r="U2270" s="95">
        <v>10884</v>
      </c>
      <c r="V2270" s="95">
        <v>38111373</v>
      </c>
      <c r="W2270" s="95">
        <v>2851</v>
      </c>
      <c r="X2270" s="95">
        <v>8397849</v>
      </c>
      <c r="Y2270" s="95">
        <v>2426</v>
      </c>
      <c r="Z2270" s="95">
        <v>8265874</v>
      </c>
      <c r="AA2270" s="95">
        <v>11080</v>
      </c>
      <c r="AB2270" s="95">
        <v>43446994</v>
      </c>
      <c r="AC2270" s="95">
        <v>10375</v>
      </c>
      <c r="AD2270" s="95">
        <v>38923606</v>
      </c>
      <c r="AE2270" s="95">
        <v>2827</v>
      </c>
      <c r="AF2270" s="95">
        <v>9103842</v>
      </c>
      <c r="AG2270" s="95">
        <v>2430</v>
      </c>
      <c r="AH2270" s="95">
        <v>8881232</v>
      </c>
      <c r="AI2270" s="95">
        <v>10823</v>
      </c>
      <c r="AJ2270" s="95">
        <v>47196766.670000002</v>
      </c>
      <c r="AK2270" s="95">
        <v>10119</v>
      </c>
      <c r="AL2270" s="95">
        <v>40944179.039999999</v>
      </c>
      <c r="AM2270" s="95">
        <v>2885</v>
      </c>
      <c r="AN2270" s="95">
        <v>8592085</v>
      </c>
      <c r="AO2270" s="95">
        <v>2492</v>
      </c>
      <c r="AP2270" s="95">
        <v>9604299.1199999992</v>
      </c>
      <c r="AQ2270" s="72">
        <v>304.08999999999997</v>
      </c>
      <c r="AR2270" s="72">
        <v>260.69</v>
      </c>
      <c r="AS2270" s="72">
        <v>564.78</v>
      </c>
      <c r="AT2270" s="95">
        <v>57425069</v>
      </c>
      <c r="AU2270" s="95">
        <v>46076300</v>
      </c>
      <c r="AV2270" s="95">
        <v>15737</v>
      </c>
      <c r="AW2270" s="95">
        <v>14729</v>
      </c>
      <c r="AX2270" s="72">
        <v>326.61</v>
      </c>
      <c r="AY2270" s="72">
        <v>279.99</v>
      </c>
      <c r="AZ2270" s="72">
        <v>606.6</v>
      </c>
      <c r="BA2270" s="95">
        <v>59495453</v>
      </c>
      <c r="BB2270" s="95">
        <v>47428336</v>
      </c>
      <c r="BC2270" s="95">
        <v>15180</v>
      </c>
      <c r="BD2270" s="95">
        <v>14116</v>
      </c>
      <c r="BE2270" s="72">
        <v>340.95</v>
      </c>
      <c r="BF2270" s="72">
        <v>290.37</v>
      </c>
      <c r="BG2270" s="72">
        <v>631.32000000000005</v>
      </c>
      <c r="BH2270" s="95">
        <v>58923530</v>
      </c>
      <c r="BI2270" s="95">
        <v>46377247</v>
      </c>
      <c r="BJ2270" s="95">
        <v>14402</v>
      </c>
      <c r="BK2270" s="95">
        <v>13310</v>
      </c>
      <c r="BL2270" s="72">
        <v>314.89</v>
      </c>
      <c r="BM2270" s="72">
        <v>311.11</v>
      </c>
      <c r="BN2270" s="72">
        <v>626</v>
      </c>
      <c r="BO2270" s="95">
        <v>52550836</v>
      </c>
      <c r="BP2270" s="95">
        <v>47804838</v>
      </c>
      <c r="BQ2270" s="95">
        <v>13907</v>
      </c>
      <c r="BR2270" s="95">
        <v>12805</v>
      </c>
      <c r="BS2270" s="72">
        <v>339.15</v>
      </c>
      <c r="BT2270" s="72">
        <v>334.02</v>
      </c>
      <c r="BU2270" s="72">
        <v>673.17</v>
      </c>
      <c r="BV2270" s="95">
        <v>55788851.670000002</v>
      </c>
      <c r="BW2270" s="95">
        <v>50548478.159999996</v>
      </c>
      <c r="BX2270" s="95">
        <v>13708</v>
      </c>
      <c r="BY2270" s="95">
        <v>12611</v>
      </c>
      <c r="BZ2270" s="95">
        <v>15257</v>
      </c>
      <c r="CA2270" s="95">
        <v>14667</v>
      </c>
      <c r="CB2270" s="95">
        <v>13876</v>
      </c>
      <c r="CC2270" s="95">
        <v>13384</v>
      </c>
      <c r="CD2270" s="95">
        <v>13171</v>
      </c>
      <c r="CE2270" s="72">
        <v>650.75523149000003</v>
      </c>
      <c r="CF2270" s="72">
        <v>676.59346364999999</v>
      </c>
      <c r="CG2270" s="72">
        <v>712.40329333</v>
      </c>
      <c r="CH2270" s="72">
        <v>716.50152150999998</v>
      </c>
      <c r="CI2270" s="72">
        <v>731.52548966999996</v>
      </c>
      <c r="CJ2270" s="96">
        <v>0.86788391809999998</v>
      </c>
      <c r="CK2270" s="96">
        <v>0.8965501924</v>
      </c>
      <c r="CL2270" s="96">
        <v>0.88618343840000002</v>
      </c>
      <c r="CM2270" s="96">
        <v>0.87368970089999998</v>
      </c>
      <c r="CN2270" s="96">
        <v>0.92022767419999996</v>
      </c>
      <c r="CO2270" s="96">
        <v>1.0081332757000001</v>
      </c>
      <c r="CP2270" s="96">
        <v>0.88173558610000002</v>
      </c>
      <c r="CQ2270" s="96">
        <v>0.99584056389999998</v>
      </c>
      <c r="CR2270" s="96">
        <v>0.88541830109999997</v>
      </c>
      <c r="CS2270" s="95">
        <v>14505</v>
      </c>
      <c r="CT2270" s="95">
        <v>13831</v>
      </c>
      <c r="CU2270" s="95">
        <v>12993</v>
      </c>
      <c r="CV2270" s="95">
        <v>12653</v>
      </c>
      <c r="CW2270" s="95">
        <v>12479</v>
      </c>
      <c r="CX2270" s="96">
        <v>1.0012353860000001</v>
      </c>
      <c r="CY2270" s="96">
        <v>1.024762594</v>
      </c>
      <c r="CZ2270" s="96">
        <v>1.0144865709999999</v>
      </c>
      <c r="DA2270" s="96">
        <v>0.99934490899999995</v>
      </c>
      <c r="DB2270" s="96">
        <v>1.0000160090000001</v>
      </c>
      <c r="DC2270">
        <v>2013</v>
      </c>
      <c r="DD2270" s="6">
        <v>13514.2</v>
      </c>
      <c r="DE2270" s="96">
        <v>8.1805707000000005E-3</v>
      </c>
      <c r="DF2270" s="72">
        <v>674.43</v>
      </c>
      <c r="DG2270" s="96">
        <v>1</v>
      </c>
      <c r="DH2270" s="72">
        <v>674.43</v>
      </c>
      <c r="DI2270" s="72">
        <v>694.63357696000003</v>
      </c>
      <c r="DJ2270" s="96">
        <v>1</v>
      </c>
      <c r="DK2270" s="72">
        <v>674.43</v>
      </c>
      <c r="DL2270" s="96">
        <v>1</v>
      </c>
      <c r="DM2270" s="72">
        <v>674.43</v>
      </c>
      <c r="DN2270" s="96">
        <v>1</v>
      </c>
      <c r="DO2270" s="96">
        <v>1.1882999999999999E-2</v>
      </c>
      <c r="DP2270" s="72">
        <v>8.01</v>
      </c>
      <c r="DQ2270" s="72">
        <v>666.42</v>
      </c>
      <c r="DR2270" t="s">
        <v>116</v>
      </c>
      <c r="DT2270" t="s">
        <v>1392</v>
      </c>
    </row>
    <row r="2271" spans="1:124" x14ac:dyDescent="0.3">
      <c r="A2271" t="s">
        <v>495</v>
      </c>
      <c r="B2271">
        <v>39270</v>
      </c>
      <c r="C2271" s="95">
        <v>31836</v>
      </c>
      <c r="D2271" s="95">
        <v>115000086</v>
      </c>
      <c r="E2271" s="95">
        <v>30047</v>
      </c>
      <c r="F2271" s="95">
        <v>94412669</v>
      </c>
      <c r="G2271" s="95">
        <v>3210</v>
      </c>
      <c r="H2271" s="95">
        <v>9498144</v>
      </c>
      <c r="I2271" s="95">
        <v>2550</v>
      </c>
      <c r="J2271" s="95">
        <v>8106280</v>
      </c>
      <c r="K2271" s="95">
        <v>30824</v>
      </c>
      <c r="L2271" s="95">
        <v>121048511</v>
      </c>
      <c r="M2271" s="95">
        <v>28876</v>
      </c>
      <c r="N2271" s="95">
        <v>97868117</v>
      </c>
      <c r="O2271" s="95">
        <v>3430</v>
      </c>
      <c r="P2271" s="95">
        <v>9630181</v>
      </c>
      <c r="Q2271" s="95">
        <v>2737</v>
      </c>
      <c r="R2271" s="95">
        <v>8866499</v>
      </c>
      <c r="S2271" s="95">
        <v>28167</v>
      </c>
      <c r="T2271" s="95">
        <v>117870159</v>
      </c>
      <c r="U2271" s="95">
        <v>25974</v>
      </c>
      <c r="V2271" s="95">
        <v>93018163</v>
      </c>
      <c r="W2271" s="95">
        <v>3504</v>
      </c>
      <c r="X2271" s="95">
        <v>10935131</v>
      </c>
      <c r="Y2271" s="95">
        <v>2777</v>
      </c>
      <c r="Z2271" s="95">
        <v>9829241</v>
      </c>
      <c r="AA2271" s="95">
        <v>26198</v>
      </c>
      <c r="AB2271" s="95">
        <v>107481244</v>
      </c>
      <c r="AC2271" s="95">
        <v>23855</v>
      </c>
      <c r="AD2271" s="95">
        <v>92677248</v>
      </c>
      <c r="AE2271" s="95">
        <v>3523</v>
      </c>
      <c r="AF2271" s="95">
        <v>12699413</v>
      </c>
      <c r="AG2271" s="95">
        <v>2791</v>
      </c>
      <c r="AH2271" s="95">
        <v>11510388</v>
      </c>
      <c r="AI2271" s="95">
        <v>25816</v>
      </c>
      <c r="AJ2271" s="95">
        <v>105304597</v>
      </c>
      <c r="AK2271" s="95">
        <v>23388</v>
      </c>
      <c r="AL2271" s="95">
        <v>96248018.870000005</v>
      </c>
      <c r="AM2271" s="95">
        <v>3585</v>
      </c>
      <c r="AN2271" s="95">
        <v>13788405</v>
      </c>
      <c r="AO2271" s="95">
        <v>2877</v>
      </c>
      <c r="AP2271" s="95">
        <v>11962059.220000001</v>
      </c>
      <c r="AQ2271" s="72">
        <v>296.04000000000002</v>
      </c>
      <c r="AR2271" s="72">
        <v>262.08999999999997</v>
      </c>
      <c r="AS2271" s="72">
        <v>558.13</v>
      </c>
      <c r="AT2271" s="95">
        <v>124498230</v>
      </c>
      <c r="AU2271" s="95">
        <v>102518949</v>
      </c>
      <c r="AV2271" s="95">
        <v>35046</v>
      </c>
      <c r="AW2271" s="95">
        <v>32597</v>
      </c>
      <c r="AX2271" s="72">
        <v>317.92</v>
      </c>
      <c r="AY2271" s="72">
        <v>281.36</v>
      </c>
      <c r="AZ2271" s="72">
        <v>599.28</v>
      </c>
      <c r="BA2271" s="95">
        <v>130678692</v>
      </c>
      <c r="BB2271" s="95">
        <v>106734616</v>
      </c>
      <c r="BC2271" s="95">
        <v>34254</v>
      </c>
      <c r="BD2271" s="95">
        <v>31613</v>
      </c>
      <c r="BE2271" s="72">
        <v>338.91</v>
      </c>
      <c r="BF2271" s="72">
        <v>298.10000000000002</v>
      </c>
      <c r="BG2271" s="72">
        <v>637.01</v>
      </c>
      <c r="BH2271" s="95">
        <v>128805290</v>
      </c>
      <c r="BI2271" s="95">
        <v>102847404</v>
      </c>
      <c r="BJ2271" s="95">
        <v>31671</v>
      </c>
      <c r="BK2271" s="95">
        <v>28751</v>
      </c>
      <c r="BL2271" s="72">
        <v>336.97</v>
      </c>
      <c r="BM2271" s="72">
        <v>325.83999999999997</v>
      </c>
      <c r="BN2271" s="72">
        <v>662.81</v>
      </c>
      <c r="BO2271" s="95">
        <v>120180657</v>
      </c>
      <c r="BP2271" s="95">
        <v>104187636</v>
      </c>
      <c r="BQ2271" s="95">
        <v>29721</v>
      </c>
      <c r="BR2271" s="95">
        <v>26646</v>
      </c>
      <c r="BS2271" s="72">
        <v>337.55</v>
      </c>
      <c r="BT2271" s="72">
        <v>343.33</v>
      </c>
      <c r="BU2271" s="72">
        <v>680.88</v>
      </c>
      <c r="BV2271" s="95">
        <v>119093002</v>
      </c>
      <c r="BW2271" s="95">
        <v>108210078.09</v>
      </c>
      <c r="BX2271" s="95">
        <v>29401</v>
      </c>
      <c r="BY2271" s="95">
        <v>26265</v>
      </c>
      <c r="BZ2271" s="95">
        <v>33879</v>
      </c>
      <c r="CA2271" s="95">
        <v>32981</v>
      </c>
      <c r="CB2271" s="95">
        <v>30264</v>
      </c>
      <c r="CC2271" s="95">
        <v>28261</v>
      </c>
      <c r="CD2271" s="95">
        <v>27867</v>
      </c>
      <c r="CE2271" s="72">
        <v>650.75523149000003</v>
      </c>
      <c r="CF2271" s="72">
        <v>676.59346364999999</v>
      </c>
      <c r="CG2271" s="72">
        <v>712.40329333</v>
      </c>
      <c r="CH2271" s="72">
        <v>716.50152150999998</v>
      </c>
      <c r="CI2271" s="72">
        <v>731.52548966999996</v>
      </c>
      <c r="CJ2271" s="96">
        <v>0.85766502209999995</v>
      </c>
      <c r="CK2271" s="96">
        <v>0.88573128800000001</v>
      </c>
      <c r="CL2271" s="96">
        <v>0.89417048740000005</v>
      </c>
      <c r="CM2271" s="96">
        <v>0.9250643301</v>
      </c>
      <c r="CN2271" s="96">
        <v>0.93076729329999996</v>
      </c>
      <c r="CO2271" s="96">
        <v>0.98626612749999998</v>
      </c>
      <c r="CP2271" s="96">
        <v>0.91119390509999998</v>
      </c>
      <c r="CQ2271" s="96">
        <v>0.99584056389999998</v>
      </c>
      <c r="CR2271" s="96">
        <v>0.91499965760000002</v>
      </c>
      <c r="CS2271" s="95">
        <v>30251</v>
      </c>
      <c r="CT2271" s="95">
        <v>29411</v>
      </c>
      <c r="CU2271" s="95">
        <v>25711</v>
      </c>
      <c r="CV2271" s="95">
        <v>24697</v>
      </c>
      <c r="CW2271" s="95">
        <v>24334</v>
      </c>
      <c r="CX2271" s="96">
        <v>0.97852876200000005</v>
      </c>
      <c r="CY2271" s="96">
        <v>0.97502346399999995</v>
      </c>
      <c r="CZ2271" s="96">
        <v>0.99129946199999996</v>
      </c>
      <c r="DA2271" s="96">
        <v>0.99680642699999999</v>
      </c>
      <c r="DB2271" s="96">
        <v>0.99345751299999996</v>
      </c>
      <c r="DC2271">
        <v>2013</v>
      </c>
      <c r="DD2271" s="6">
        <v>29174.400000000001</v>
      </c>
      <c r="DE2271" s="96">
        <v>6.2075997999999997E-3</v>
      </c>
      <c r="DF2271" s="72">
        <v>698.35</v>
      </c>
      <c r="DG2271" s="96">
        <v>1</v>
      </c>
      <c r="DH2271" s="72">
        <v>698.35</v>
      </c>
      <c r="DI2271" s="72">
        <v>706.28257458999997</v>
      </c>
      <c r="DJ2271" s="96">
        <v>1</v>
      </c>
      <c r="DK2271" s="72">
        <v>698.35</v>
      </c>
      <c r="DL2271" s="96">
        <v>1</v>
      </c>
      <c r="DM2271" s="72">
        <v>698.35</v>
      </c>
      <c r="DN2271" s="96">
        <v>1</v>
      </c>
      <c r="DO2271" s="96">
        <v>1.5764E-2</v>
      </c>
      <c r="DP2271" s="72">
        <v>11.01</v>
      </c>
      <c r="DQ2271" s="72">
        <v>687.34</v>
      </c>
      <c r="DR2271" t="s">
        <v>495</v>
      </c>
      <c r="DT2271" t="s">
        <v>1392</v>
      </c>
    </row>
    <row r="2272" spans="1:124" x14ac:dyDescent="0.3">
      <c r="A2272" t="s">
        <v>1404</v>
      </c>
      <c r="B2272">
        <v>39280</v>
      </c>
      <c r="C2272" s="95">
        <v>28051</v>
      </c>
      <c r="D2272" s="95">
        <v>122944917</v>
      </c>
      <c r="E2272" s="95">
        <v>26266</v>
      </c>
      <c r="F2272" s="95">
        <v>83455651</v>
      </c>
      <c r="G2272" s="95">
        <v>3966</v>
      </c>
      <c r="H2272" s="95">
        <v>14056443</v>
      </c>
      <c r="I2272" s="95">
        <v>3091</v>
      </c>
      <c r="J2272" s="95">
        <v>9530009</v>
      </c>
      <c r="K2272" s="95">
        <v>26844</v>
      </c>
      <c r="L2272" s="95">
        <v>118241183</v>
      </c>
      <c r="M2272" s="95">
        <v>24941</v>
      </c>
      <c r="N2272" s="95">
        <v>83804728</v>
      </c>
      <c r="O2272" s="95">
        <v>4215</v>
      </c>
      <c r="P2272" s="95">
        <v>15247490</v>
      </c>
      <c r="Q2272" s="95">
        <v>3286</v>
      </c>
      <c r="R2272" s="95">
        <v>10688565</v>
      </c>
      <c r="S2272" s="95">
        <v>23211</v>
      </c>
      <c r="T2272" s="95">
        <v>111990264</v>
      </c>
      <c r="U2272" s="95">
        <v>21134</v>
      </c>
      <c r="V2272" s="95">
        <v>73771108</v>
      </c>
      <c r="W2272" s="95">
        <v>4284</v>
      </c>
      <c r="X2272" s="95">
        <v>15798954</v>
      </c>
      <c r="Y2272" s="95">
        <v>3326</v>
      </c>
      <c r="Z2272" s="95">
        <v>11373803</v>
      </c>
      <c r="AA2272" s="95">
        <v>20432</v>
      </c>
      <c r="AB2272" s="95">
        <v>94944077</v>
      </c>
      <c r="AC2272" s="95">
        <v>18154</v>
      </c>
      <c r="AD2272" s="95">
        <v>67383345</v>
      </c>
      <c r="AE2272" s="95">
        <v>4285</v>
      </c>
      <c r="AF2272" s="95">
        <v>15842424</v>
      </c>
      <c r="AG2272" s="95">
        <v>3361</v>
      </c>
      <c r="AH2272" s="95">
        <v>11959034</v>
      </c>
      <c r="AI2272" s="95">
        <v>20324</v>
      </c>
      <c r="AJ2272" s="95">
        <v>91185775.609999999</v>
      </c>
      <c r="AK2272" s="95">
        <v>17955</v>
      </c>
      <c r="AL2272" s="95">
        <v>70114963.260000005</v>
      </c>
      <c r="AM2272" s="95">
        <v>4488</v>
      </c>
      <c r="AN2272" s="95">
        <v>16325873</v>
      </c>
      <c r="AO2272" s="95">
        <v>3508</v>
      </c>
      <c r="AP2272" s="95">
        <v>13503417</v>
      </c>
      <c r="AQ2272" s="72">
        <v>356.58</v>
      </c>
      <c r="AR2272" s="72">
        <v>263.95</v>
      </c>
      <c r="AS2272" s="72">
        <v>620.53</v>
      </c>
      <c r="AT2272" s="95">
        <v>137001360</v>
      </c>
      <c r="AU2272" s="95">
        <v>92985660</v>
      </c>
      <c r="AV2272" s="95">
        <v>32017</v>
      </c>
      <c r="AW2272" s="95">
        <v>29357</v>
      </c>
      <c r="AX2272" s="72">
        <v>358.16</v>
      </c>
      <c r="AY2272" s="72">
        <v>278.97000000000003</v>
      </c>
      <c r="AZ2272" s="72">
        <v>637.13</v>
      </c>
      <c r="BA2272" s="95">
        <v>133488673</v>
      </c>
      <c r="BB2272" s="95">
        <v>94493293</v>
      </c>
      <c r="BC2272" s="95">
        <v>31059</v>
      </c>
      <c r="BD2272" s="95">
        <v>28227</v>
      </c>
      <c r="BE2272" s="72">
        <v>387.31</v>
      </c>
      <c r="BF2272" s="72">
        <v>290.08</v>
      </c>
      <c r="BG2272" s="72">
        <v>677.39</v>
      </c>
      <c r="BH2272" s="95">
        <v>127789218</v>
      </c>
      <c r="BI2272" s="95">
        <v>85144911</v>
      </c>
      <c r="BJ2272" s="95">
        <v>27495</v>
      </c>
      <c r="BK2272" s="95">
        <v>24460</v>
      </c>
      <c r="BL2272" s="72">
        <v>373.52</v>
      </c>
      <c r="BM2272" s="72">
        <v>307.31</v>
      </c>
      <c r="BN2272" s="72">
        <v>680.83</v>
      </c>
      <c r="BO2272" s="95">
        <v>110786501</v>
      </c>
      <c r="BP2272" s="95">
        <v>79342379</v>
      </c>
      <c r="BQ2272" s="95">
        <v>24717</v>
      </c>
      <c r="BR2272" s="95">
        <v>21515</v>
      </c>
      <c r="BS2272" s="72">
        <v>361.09</v>
      </c>
      <c r="BT2272" s="72">
        <v>324.66000000000003</v>
      </c>
      <c r="BU2272" s="72">
        <v>685.75</v>
      </c>
      <c r="BV2272" s="95">
        <v>107511648.61</v>
      </c>
      <c r="BW2272" s="95">
        <v>83618380.260000005</v>
      </c>
      <c r="BX2272" s="95">
        <v>24812</v>
      </c>
      <c r="BY2272" s="95">
        <v>21463</v>
      </c>
      <c r="BZ2272" s="95">
        <v>30749</v>
      </c>
      <c r="CA2272" s="95">
        <v>29694</v>
      </c>
      <c r="CB2272" s="95">
        <v>26032</v>
      </c>
      <c r="CC2272" s="95">
        <v>23197</v>
      </c>
      <c r="CD2272" s="95">
        <v>23174</v>
      </c>
      <c r="CE2272" s="72">
        <v>650.75523149000003</v>
      </c>
      <c r="CF2272" s="72">
        <v>676.59346364999999</v>
      </c>
      <c r="CG2272" s="72">
        <v>712.40329333</v>
      </c>
      <c r="CH2272" s="72">
        <v>716.50152150999998</v>
      </c>
      <c r="CI2272" s="72">
        <v>731.52548966999996</v>
      </c>
      <c r="CJ2272" s="96">
        <v>0.95355360970000003</v>
      </c>
      <c r="CK2272" s="96">
        <v>0.94167330049999998</v>
      </c>
      <c r="CL2272" s="96">
        <v>0.95085186489999995</v>
      </c>
      <c r="CM2272" s="96">
        <v>0.95021431160000003</v>
      </c>
      <c r="CN2272" s="96">
        <v>0.93742461430000001</v>
      </c>
      <c r="CO2272" s="96">
        <v>0.999938416</v>
      </c>
      <c r="CP2272" s="96">
        <v>0.94680184810000001</v>
      </c>
      <c r="CQ2272" s="96">
        <v>0.99584056389999998</v>
      </c>
      <c r="CR2272" s="96">
        <v>0.95075632300000001</v>
      </c>
      <c r="CS2272" s="95">
        <v>28973</v>
      </c>
      <c r="CT2272" s="95">
        <v>28225</v>
      </c>
      <c r="CU2272" s="95">
        <v>22951</v>
      </c>
      <c r="CV2272" s="95">
        <v>21386</v>
      </c>
      <c r="CW2272" s="95">
        <v>21378</v>
      </c>
      <c r="CX2272" s="96">
        <v>1.007456616</v>
      </c>
      <c r="CY2272" s="96">
        <v>1.0066428670000001</v>
      </c>
      <c r="CZ2272" s="96">
        <v>0.99270618600000005</v>
      </c>
      <c r="DA2272" s="96">
        <v>0.99758620799999997</v>
      </c>
      <c r="DB2272" s="96">
        <v>0.99101490999999997</v>
      </c>
      <c r="DC2272">
        <v>2013</v>
      </c>
      <c r="DD2272" s="6">
        <v>25004.400000000001</v>
      </c>
      <c r="DE2272" s="96">
        <v>1.8261584300000001E-2</v>
      </c>
      <c r="DF2272" s="72">
        <v>716.84</v>
      </c>
      <c r="DG2272" s="96">
        <v>1</v>
      </c>
      <c r="DH2272" s="72">
        <v>716.84</v>
      </c>
      <c r="DI2272" s="72">
        <v>706.28257458999997</v>
      </c>
      <c r="DJ2272" s="96">
        <v>1</v>
      </c>
      <c r="DK2272" s="72">
        <v>716.84</v>
      </c>
      <c r="DL2272" s="96">
        <v>1</v>
      </c>
      <c r="DM2272" s="72">
        <v>716.84</v>
      </c>
      <c r="DN2272" s="96">
        <v>0.56946256969999998</v>
      </c>
      <c r="DO2272" s="96">
        <v>4.2145000000000002E-2</v>
      </c>
      <c r="DP2272" s="72">
        <v>17.2</v>
      </c>
      <c r="DQ2272" s="72">
        <v>699.64</v>
      </c>
      <c r="DR2272" t="s">
        <v>1404</v>
      </c>
      <c r="DT2272" t="s">
        <v>1392</v>
      </c>
    </row>
    <row r="2273" spans="1:124" x14ac:dyDescent="0.3">
      <c r="A2273" t="s">
        <v>283</v>
      </c>
      <c r="B2273">
        <v>39290</v>
      </c>
      <c r="C2273" s="95">
        <v>47626</v>
      </c>
      <c r="D2273" s="95">
        <v>250261752</v>
      </c>
      <c r="E2273" s="95">
        <v>42196</v>
      </c>
      <c r="F2273" s="95">
        <v>173518509</v>
      </c>
      <c r="G2273" s="95">
        <v>7295</v>
      </c>
      <c r="H2273" s="95">
        <v>26545850</v>
      </c>
      <c r="I2273" s="95">
        <v>5593</v>
      </c>
      <c r="J2273" s="95">
        <v>17687761</v>
      </c>
      <c r="K2273" s="95">
        <v>47925</v>
      </c>
      <c r="L2273" s="95">
        <v>247021870</v>
      </c>
      <c r="M2273" s="95">
        <v>42265</v>
      </c>
      <c r="N2273" s="95">
        <v>178793172</v>
      </c>
      <c r="O2273" s="95">
        <v>7837</v>
      </c>
      <c r="P2273" s="95">
        <v>30385470</v>
      </c>
      <c r="Q2273" s="95">
        <v>6090</v>
      </c>
      <c r="R2273" s="95">
        <v>20898777</v>
      </c>
      <c r="S2273" s="95">
        <v>48424</v>
      </c>
      <c r="T2273" s="95">
        <v>262634135</v>
      </c>
      <c r="U2273" s="95">
        <v>42203</v>
      </c>
      <c r="V2273" s="95">
        <v>187640576</v>
      </c>
      <c r="W2273" s="95">
        <v>8323</v>
      </c>
      <c r="X2273" s="95">
        <v>33846826</v>
      </c>
      <c r="Y2273" s="95">
        <v>6530</v>
      </c>
      <c r="Z2273" s="95">
        <v>23710188</v>
      </c>
      <c r="AA2273" s="95">
        <v>49145</v>
      </c>
      <c r="AB2273" s="95">
        <v>249696401</v>
      </c>
      <c r="AC2273" s="95">
        <v>42373</v>
      </c>
      <c r="AD2273" s="95">
        <v>196664572</v>
      </c>
      <c r="AE2273" s="95">
        <v>8888</v>
      </c>
      <c r="AF2273" s="95">
        <v>41944022</v>
      </c>
      <c r="AG2273" s="95">
        <v>7085</v>
      </c>
      <c r="AH2273" s="95">
        <v>29072691</v>
      </c>
      <c r="AI2273" s="95">
        <v>53694</v>
      </c>
      <c r="AJ2273" s="95">
        <v>269504211.25</v>
      </c>
      <c r="AK2273" s="95">
        <v>46605</v>
      </c>
      <c r="AL2273" s="95">
        <v>223543629.03999999</v>
      </c>
      <c r="AM2273" s="95">
        <v>10311</v>
      </c>
      <c r="AN2273" s="95">
        <v>52068323</v>
      </c>
      <c r="AO2273" s="95">
        <v>8529</v>
      </c>
      <c r="AP2273" s="95">
        <v>37733276</v>
      </c>
      <c r="AQ2273" s="72">
        <v>420.01</v>
      </c>
      <c r="AR2273" s="72">
        <v>333.42</v>
      </c>
      <c r="AS2273" s="72">
        <v>753.43</v>
      </c>
      <c r="AT2273" s="95">
        <v>276807602</v>
      </c>
      <c r="AU2273" s="95">
        <v>191206270</v>
      </c>
      <c r="AV2273" s="95">
        <v>54921</v>
      </c>
      <c r="AW2273" s="95">
        <v>47789</v>
      </c>
      <c r="AX2273" s="72">
        <v>414.57</v>
      </c>
      <c r="AY2273" s="72">
        <v>344.14</v>
      </c>
      <c r="AZ2273" s="72">
        <v>758.71</v>
      </c>
      <c r="BA2273" s="95">
        <v>277407340</v>
      </c>
      <c r="BB2273" s="95">
        <v>199691949</v>
      </c>
      <c r="BC2273" s="95">
        <v>55762</v>
      </c>
      <c r="BD2273" s="95">
        <v>48355</v>
      </c>
      <c r="BE2273" s="72">
        <v>435.38</v>
      </c>
      <c r="BF2273" s="72">
        <v>361.41</v>
      </c>
      <c r="BG2273" s="72">
        <v>796.79</v>
      </c>
      <c r="BH2273" s="95">
        <v>296480961</v>
      </c>
      <c r="BI2273" s="95">
        <v>211350764</v>
      </c>
      <c r="BJ2273" s="95">
        <v>56747</v>
      </c>
      <c r="BK2273" s="95">
        <v>48733</v>
      </c>
      <c r="BL2273" s="72">
        <v>418.79</v>
      </c>
      <c r="BM2273" s="72">
        <v>380.35</v>
      </c>
      <c r="BN2273" s="72">
        <v>799.14</v>
      </c>
      <c r="BO2273" s="95">
        <v>291640423</v>
      </c>
      <c r="BP2273" s="95">
        <v>225737263</v>
      </c>
      <c r="BQ2273" s="95">
        <v>58033</v>
      </c>
      <c r="BR2273" s="95">
        <v>49458</v>
      </c>
      <c r="BS2273" s="72">
        <v>418.68</v>
      </c>
      <c r="BT2273" s="72">
        <v>394.91</v>
      </c>
      <c r="BU2273" s="72">
        <v>813.59</v>
      </c>
      <c r="BV2273" s="95">
        <v>321572534.25</v>
      </c>
      <c r="BW2273" s="95">
        <v>261276905.03999999</v>
      </c>
      <c r="BX2273" s="95">
        <v>64005</v>
      </c>
      <c r="BY2273" s="95">
        <v>55134</v>
      </c>
      <c r="BZ2273" s="95">
        <v>51522</v>
      </c>
      <c r="CA2273" s="95">
        <v>52195</v>
      </c>
      <c r="CB2273" s="95">
        <v>52884</v>
      </c>
      <c r="CC2273" s="95">
        <v>53962</v>
      </c>
      <c r="CD2273" s="95">
        <v>59665</v>
      </c>
      <c r="CE2273" s="72">
        <v>650.75523149000003</v>
      </c>
      <c r="CF2273" s="72">
        <v>676.59346364999999</v>
      </c>
      <c r="CG2273" s="72">
        <v>712.40329333</v>
      </c>
      <c r="CH2273" s="72">
        <v>716.50152150999998</v>
      </c>
      <c r="CI2273" s="72">
        <v>731.52548966999996</v>
      </c>
      <c r="CJ2273" s="96">
        <v>1.1577778611</v>
      </c>
      <c r="CK2273" s="96">
        <v>1.121367617</v>
      </c>
      <c r="CL2273" s="96">
        <v>1.1184535605999999</v>
      </c>
      <c r="CM2273" s="96">
        <v>1.1153360823</v>
      </c>
      <c r="CN2273" s="96">
        <v>1.1121827079</v>
      </c>
      <c r="CO2273" s="96">
        <v>1.1119972109</v>
      </c>
      <c r="CP2273" s="96">
        <v>1.0117143772999999</v>
      </c>
      <c r="CQ2273" s="96">
        <v>0.99584056389999998</v>
      </c>
      <c r="CR2273" s="96">
        <v>1.0159399702</v>
      </c>
      <c r="CS2273" s="95">
        <v>47149</v>
      </c>
      <c r="CT2273" s="95">
        <v>47752</v>
      </c>
      <c r="CU2273" s="95">
        <v>47839</v>
      </c>
      <c r="CV2273" s="95">
        <v>49139</v>
      </c>
      <c r="CW2273" s="95">
        <v>54388</v>
      </c>
      <c r="CX2273" s="96">
        <v>1.1375252659999999</v>
      </c>
      <c r="CY2273" s="96">
        <v>1.1190908429999999</v>
      </c>
      <c r="CZ2273" s="96">
        <v>1.114440359</v>
      </c>
      <c r="DA2273" s="96">
        <v>1.1056343639999999</v>
      </c>
      <c r="DB2273" s="96">
        <v>1.087238602</v>
      </c>
      <c r="DC2273">
        <v>2013</v>
      </c>
      <c r="DD2273" s="6">
        <v>49893.8</v>
      </c>
      <c r="DE2273" s="96">
        <v>2.2037729700000001E-2</v>
      </c>
      <c r="DF2273" s="72">
        <v>763.04</v>
      </c>
      <c r="DG2273" s="96">
        <v>1</v>
      </c>
      <c r="DH2273" s="72">
        <v>763.04</v>
      </c>
      <c r="DI2273" s="72">
        <v>775.04244403999996</v>
      </c>
      <c r="DJ2273" s="96">
        <v>1</v>
      </c>
      <c r="DK2273" s="72">
        <v>763.04</v>
      </c>
      <c r="DL2273" s="96">
        <v>1</v>
      </c>
      <c r="DM2273" s="72">
        <v>763.04</v>
      </c>
      <c r="DN2273" s="96">
        <v>0.71628961980000005</v>
      </c>
      <c r="DO2273" s="96">
        <v>3.3506000000000001E-2</v>
      </c>
      <c r="DP2273" s="72">
        <v>18.309999999999999</v>
      </c>
      <c r="DQ2273" s="72">
        <v>744.73</v>
      </c>
      <c r="DR2273" t="s">
        <v>283</v>
      </c>
      <c r="DT2273" t="s">
        <v>1392</v>
      </c>
    </row>
    <row r="2274" spans="1:124" x14ac:dyDescent="0.3">
      <c r="A2274" t="s">
        <v>641</v>
      </c>
      <c r="B2274">
        <v>39310</v>
      </c>
      <c r="C2274" s="95">
        <v>5758</v>
      </c>
      <c r="D2274" s="95">
        <v>22658108</v>
      </c>
      <c r="E2274" s="95">
        <v>5539</v>
      </c>
      <c r="F2274" s="95">
        <v>19203915</v>
      </c>
      <c r="G2274" s="95">
        <v>900</v>
      </c>
      <c r="H2274" s="95">
        <v>2862448</v>
      </c>
      <c r="I2274" s="95">
        <v>765</v>
      </c>
      <c r="J2274" s="95">
        <v>2474092</v>
      </c>
      <c r="K2274" s="95">
        <v>5690</v>
      </c>
      <c r="L2274" s="95">
        <v>23466342</v>
      </c>
      <c r="M2274" s="95">
        <v>5454</v>
      </c>
      <c r="N2274" s="95">
        <v>19914281</v>
      </c>
      <c r="O2274" s="95">
        <v>946</v>
      </c>
      <c r="P2274" s="95">
        <v>3295893</v>
      </c>
      <c r="Q2274" s="95">
        <v>814</v>
      </c>
      <c r="R2274" s="95">
        <v>2989500</v>
      </c>
      <c r="S2274" s="95">
        <v>5407</v>
      </c>
      <c r="T2274" s="95">
        <v>23586771</v>
      </c>
      <c r="U2274" s="95">
        <v>5155</v>
      </c>
      <c r="V2274" s="95">
        <v>20413541</v>
      </c>
      <c r="W2274" s="95">
        <v>981</v>
      </c>
      <c r="X2274" s="95">
        <v>3337397</v>
      </c>
      <c r="Y2274" s="95">
        <v>856</v>
      </c>
      <c r="Z2274" s="95">
        <v>3101979</v>
      </c>
      <c r="AA2274" s="95">
        <v>5165</v>
      </c>
      <c r="AB2274" s="95">
        <v>23716665</v>
      </c>
      <c r="AC2274" s="95">
        <v>4908</v>
      </c>
      <c r="AD2274" s="95">
        <v>21191678</v>
      </c>
      <c r="AE2274" s="95">
        <v>1000</v>
      </c>
      <c r="AF2274" s="95">
        <v>3706138</v>
      </c>
      <c r="AG2274" s="95">
        <v>867</v>
      </c>
      <c r="AH2274" s="95">
        <v>3341263</v>
      </c>
      <c r="AI2274" s="95">
        <v>5059</v>
      </c>
      <c r="AJ2274" s="95">
        <v>23712877.100000001</v>
      </c>
      <c r="AK2274" s="95">
        <v>4817</v>
      </c>
      <c r="AL2274" s="95">
        <v>21545879.800000001</v>
      </c>
      <c r="AM2274" s="95">
        <v>1035</v>
      </c>
      <c r="AN2274" s="95">
        <v>3364452</v>
      </c>
      <c r="AO2274" s="95">
        <v>902</v>
      </c>
      <c r="AP2274" s="95">
        <v>4004269</v>
      </c>
      <c r="AQ2274" s="72">
        <v>319.42</v>
      </c>
      <c r="AR2274" s="72">
        <v>286.56</v>
      </c>
      <c r="AS2274" s="72">
        <v>605.98</v>
      </c>
      <c r="AT2274" s="95">
        <v>25520556</v>
      </c>
      <c r="AU2274" s="95">
        <v>21678007</v>
      </c>
      <c r="AV2274" s="95">
        <v>6658</v>
      </c>
      <c r="AW2274" s="95">
        <v>6304</v>
      </c>
      <c r="AX2274" s="72">
        <v>336.07</v>
      </c>
      <c r="AY2274" s="72">
        <v>304.51</v>
      </c>
      <c r="AZ2274" s="72">
        <v>640.58000000000004</v>
      </c>
      <c r="BA2274" s="95">
        <v>26762235</v>
      </c>
      <c r="BB2274" s="95">
        <v>22903781</v>
      </c>
      <c r="BC2274" s="95">
        <v>6636</v>
      </c>
      <c r="BD2274" s="95">
        <v>6268</v>
      </c>
      <c r="BE2274" s="72">
        <v>351.23</v>
      </c>
      <c r="BF2274" s="72">
        <v>326.01</v>
      </c>
      <c r="BG2274" s="72">
        <v>677.24</v>
      </c>
      <c r="BH2274" s="95">
        <v>26924168</v>
      </c>
      <c r="BI2274" s="95">
        <v>23515520</v>
      </c>
      <c r="BJ2274" s="95">
        <v>6388</v>
      </c>
      <c r="BK2274" s="95">
        <v>6011</v>
      </c>
      <c r="BL2274" s="72">
        <v>370.68</v>
      </c>
      <c r="BM2274" s="72">
        <v>354.01</v>
      </c>
      <c r="BN2274" s="72">
        <v>724.69</v>
      </c>
      <c r="BO2274" s="95">
        <v>27422803</v>
      </c>
      <c r="BP2274" s="95">
        <v>24532941</v>
      </c>
      <c r="BQ2274" s="95">
        <v>6165</v>
      </c>
      <c r="BR2274" s="95">
        <v>5775</v>
      </c>
      <c r="BS2274" s="72">
        <v>370.27</v>
      </c>
      <c r="BT2274" s="72">
        <v>372.3</v>
      </c>
      <c r="BU2274" s="72">
        <v>742.57</v>
      </c>
      <c r="BV2274" s="95">
        <v>27077329.100000001</v>
      </c>
      <c r="BW2274" s="95">
        <v>25550148.800000001</v>
      </c>
      <c r="BX2274" s="95">
        <v>6094</v>
      </c>
      <c r="BY2274" s="95">
        <v>5719</v>
      </c>
      <c r="BZ2274" s="95">
        <v>6489</v>
      </c>
      <c r="CA2274" s="95">
        <v>6458</v>
      </c>
      <c r="CB2274" s="95">
        <v>6206</v>
      </c>
      <c r="CC2274" s="95">
        <v>5980</v>
      </c>
      <c r="CD2274" s="95">
        <v>5911</v>
      </c>
      <c r="CE2274" s="72">
        <v>650.75523149000003</v>
      </c>
      <c r="CF2274" s="72">
        <v>676.59346364999999</v>
      </c>
      <c r="CG2274" s="72">
        <v>712.40329333</v>
      </c>
      <c r="CH2274" s="72">
        <v>716.50152150999998</v>
      </c>
      <c r="CI2274" s="72">
        <v>731.52548966999996</v>
      </c>
      <c r="CJ2274" s="96">
        <v>0.93119497269999996</v>
      </c>
      <c r="CK2274" s="96">
        <v>0.94677237430000005</v>
      </c>
      <c r="CL2274" s="96">
        <v>0.95064130999999996</v>
      </c>
      <c r="CM2274" s="96">
        <v>1.0114284173999999</v>
      </c>
      <c r="CN2274" s="96">
        <v>1.0150979159</v>
      </c>
      <c r="CO2274" s="96">
        <v>1.0763182982999999</v>
      </c>
      <c r="CP2274" s="96">
        <v>0.90217457010000002</v>
      </c>
      <c r="CQ2274" s="96">
        <v>0.99584056389999998</v>
      </c>
      <c r="CR2274" s="96">
        <v>0.90594265190000001</v>
      </c>
      <c r="CS2274" s="95">
        <v>6369</v>
      </c>
      <c r="CT2274" s="95">
        <v>6342</v>
      </c>
      <c r="CU2274" s="95">
        <v>6056</v>
      </c>
      <c r="CV2274" s="95">
        <v>5890</v>
      </c>
      <c r="CW2274" s="95">
        <v>5837</v>
      </c>
      <c r="CX2274" s="96">
        <v>1.0682390289999999</v>
      </c>
      <c r="CY2274" s="96">
        <v>1.0753003640000001</v>
      </c>
      <c r="CZ2274" s="96">
        <v>1.0680720960000001</v>
      </c>
      <c r="DA2274" s="96">
        <v>1.0932207089999999</v>
      </c>
      <c r="DB2274" s="96">
        <v>1.0777396459999999</v>
      </c>
      <c r="DC2274">
        <v>2013</v>
      </c>
      <c r="DD2274" s="6">
        <v>6015.4</v>
      </c>
      <c r="DE2274" s="96">
        <v>7.3969441000000004E-3</v>
      </c>
      <c r="DF2274" s="72">
        <v>690.61</v>
      </c>
      <c r="DG2274" s="96">
        <v>1</v>
      </c>
      <c r="DH2274" s="72">
        <v>690.61</v>
      </c>
      <c r="DI2274" s="72">
        <v>694.63357696000003</v>
      </c>
      <c r="DJ2274" s="96">
        <v>1</v>
      </c>
      <c r="DK2274" s="72">
        <v>690.61</v>
      </c>
      <c r="DL2274" s="96">
        <v>1</v>
      </c>
      <c r="DM2274" s="72">
        <v>690.61</v>
      </c>
      <c r="DN2274" s="96">
        <v>1</v>
      </c>
      <c r="DO2274" s="96">
        <v>1.4673E-2</v>
      </c>
      <c r="DP2274" s="72">
        <v>10.130000000000001</v>
      </c>
      <c r="DQ2274" s="72">
        <v>680.48</v>
      </c>
      <c r="DR2274" t="s">
        <v>641</v>
      </c>
      <c r="DT2274" t="s">
        <v>1392</v>
      </c>
    </row>
    <row r="2275" spans="1:124" x14ac:dyDescent="0.3">
      <c r="A2275" t="s">
        <v>1183</v>
      </c>
      <c r="B2275">
        <v>39320</v>
      </c>
      <c r="C2275" s="95">
        <v>27718</v>
      </c>
      <c r="D2275" s="95">
        <v>110232403</v>
      </c>
      <c r="E2275" s="95">
        <v>26013</v>
      </c>
      <c r="F2275" s="95">
        <v>78763391</v>
      </c>
      <c r="G2275" s="95">
        <v>6112</v>
      </c>
      <c r="H2275" s="95">
        <v>15873467</v>
      </c>
      <c r="I2275" s="95">
        <v>5058</v>
      </c>
      <c r="J2275" s="95">
        <v>15281851</v>
      </c>
      <c r="K2275" s="95">
        <v>26105</v>
      </c>
      <c r="L2275" s="95">
        <v>105536626</v>
      </c>
      <c r="M2275" s="95">
        <v>24284</v>
      </c>
      <c r="N2275" s="95">
        <v>77128111</v>
      </c>
      <c r="O2275" s="95">
        <v>6217</v>
      </c>
      <c r="P2275" s="95">
        <v>18327451</v>
      </c>
      <c r="Q2275" s="95">
        <v>5153</v>
      </c>
      <c r="R2275" s="95">
        <v>16593617</v>
      </c>
      <c r="S2275" s="95">
        <v>24341</v>
      </c>
      <c r="T2275" s="95">
        <v>109956253</v>
      </c>
      <c r="U2275" s="95">
        <v>22428</v>
      </c>
      <c r="V2275" s="95">
        <v>76396100</v>
      </c>
      <c r="W2275" s="95">
        <v>6175</v>
      </c>
      <c r="X2275" s="95">
        <v>19281820</v>
      </c>
      <c r="Y2275" s="95">
        <v>5094</v>
      </c>
      <c r="Z2275" s="95">
        <v>17472770</v>
      </c>
      <c r="AA2275" s="95">
        <v>22630</v>
      </c>
      <c r="AB2275" s="95">
        <v>103053401</v>
      </c>
      <c r="AC2275" s="95">
        <v>20591</v>
      </c>
      <c r="AD2275" s="95">
        <v>75980222</v>
      </c>
      <c r="AE2275" s="95">
        <v>6105</v>
      </c>
      <c r="AF2275" s="95">
        <v>19573880</v>
      </c>
      <c r="AG2275" s="95">
        <v>5013</v>
      </c>
      <c r="AH2275" s="95">
        <v>17574276</v>
      </c>
      <c r="AI2275" s="95">
        <v>22384</v>
      </c>
      <c r="AJ2275" s="95">
        <v>102952573.05</v>
      </c>
      <c r="AK2275" s="95">
        <v>20285</v>
      </c>
      <c r="AL2275" s="95">
        <v>79288961.359999999</v>
      </c>
      <c r="AM2275" s="95">
        <v>6464</v>
      </c>
      <c r="AN2275" s="95">
        <v>21502551</v>
      </c>
      <c r="AO2275" s="95">
        <v>5381</v>
      </c>
      <c r="AP2275" s="95">
        <v>21821934</v>
      </c>
      <c r="AQ2275" s="72">
        <v>310.64</v>
      </c>
      <c r="AR2275" s="72">
        <v>252.23</v>
      </c>
      <c r="AS2275" s="72">
        <v>562.87</v>
      </c>
      <c r="AT2275" s="95">
        <v>126105870</v>
      </c>
      <c r="AU2275" s="95">
        <v>94045242</v>
      </c>
      <c r="AV2275" s="95">
        <v>33830</v>
      </c>
      <c r="AW2275" s="95">
        <v>31071</v>
      </c>
      <c r="AX2275" s="72">
        <v>319.35000000000002</v>
      </c>
      <c r="AY2275" s="72">
        <v>265.32</v>
      </c>
      <c r="AZ2275" s="72">
        <v>584.66999999999996</v>
      </c>
      <c r="BA2275" s="95">
        <v>123864077</v>
      </c>
      <c r="BB2275" s="95">
        <v>93721728</v>
      </c>
      <c r="BC2275" s="95">
        <v>32322</v>
      </c>
      <c r="BD2275" s="95">
        <v>29437</v>
      </c>
      <c r="BE2275" s="72">
        <v>352.92</v>
      </c>
      <c r="BF2275" s="72">
        <v>284.22000000000003</v>
      </c>
      <c r="BG2275" s="72">
        <v>637.14</v>
      </c>
      <c r="BH2275" s="95">
        <v>129238073</v>
      </c>
      <c r="BI2275" s="95">
        <v>93868870</v>
      </c>
      <c r="BJ2275" s="95">
        <v>30516</v>
      </c>
      <c r="BK2275" s="95">
        <v>27522</v>
      </c>
      <c r="BL2275" s="72">
        <v>355.63</v>
      </c>
      <c r="BM2275" s="72">
        <v>304.49</v>
      </c>
      <c r="BN2275" s="72">
        <v>660.12</v>
      </c>
      <c r="BO2275" s="95">
        <v>122627281</v>
      </c>
      <c r="BP2275" s="95">
        <v>93554498</v>
      </c>
      <c r="BQ2275" s="95">
        <v>28735</v>
      </c>
      <c r="BR2275" s="95">
        <v>25604</v>
      </c>
      <c r="BS2275" s="72">
        <v>359.51</v>
      </c>
      <c r="BT2275" s="72">
        <v>328.29</v>
      </c>
      <c r="BU2275" s="72">
        <v>687.8</v>
      </c>
      <c r="BV2275" s="95">
        <v>124455124.05</v>
      </c>
      <c r="BW2275" s="95">
        <v>101110895.36</v>
      </c>
      <c r="BX2275" s="95">
        <v>28848</v>
      </c>
      <c r="BY2275" s="95">
        <v>25666</v>
      </c>
      <c r="BZ2275" s="95">
        <v>32515</v>
      </c>
      <c r="CA2275" s="95">
        <v>30932</v>
      </c>
      <c r="CB2275" s="95">
        <v>29073</v>
      </c>
      <c r="CC2275" s="95">
        <v>27249</v>
      </c>
      <c r="CD2275" s="95">
        <v>27291</v>
      </c>
      <c r="CE2275" s="72">
        <v>650.75523149000003</v>
      </c>
      <c r="CF2275" s="72">
        <v>676.59346364999999</v>
      </c>
      <c r="CG2275" s="72">
        <v>712.40329333</v>
      </c>
      <c r="CH2275" s="72">
        <v>716.50152150999998</v>
      </c>
      <c r="CI2275" s="72">
        <v>731.52548966999996</v>
      </c>
      <c r="CJ2275" s="96">
        <v>0.86494886670000004</v>
      </c>
      <c r="CK2275" s="96">
        <v>0.86413781899999997</v>
      </c>
      <c r="CL2275" s="96">
        <v>0.8943529683</v>
      </c>
      <c r="CM2275" s="96">
        <v>0.92130997660000002</v>
      </c>
      <c r="CN2275" s="96">
        <v>0.94022697730000004</v>
      </c>
      <c r="CO2275" s="96">
        <v>1.0671622987</v>
      </c>
      <c r="CP2275" s="96">
        <v>0.84054255170000003</v>
      </c>
      <c r="CQ2275" s="96">
        <v>0.99584056389999998</v>
      </c>
      <c r="CR2275" s="96">
        <v>0.84405321700000002</v>
      </c>
      <c r="CS2275" s="95">
        <v>30120</v>
      </c>
      <c r="CT2275" s="95">
        <v>28927</v>
      </c>
      <c r="CU2275" s="95">
        <v>27112</v>
      </c>
      <c r="CV2275" s="95">
        <v>25194</v>
      </c>
      <c r="CW2275" s="95">
        <v>25291</v>
      </c>
      <c r="CX2275" s="96">
        <v>1.0464457220000001</v>
      </c>
      <c r="CY2275" s="96">
        <v>1.0634975330000001</v>
      </c>
      <c r="CZ2275" s="96">
        <v>1.0713026960000001</v>
      </c>
      <c r="DA2275" s="96">
        <v>1.072708883</v>
      </c>
      <c r="DB2275" s="96">
        <v>1.0860622579999999</v>
      </c>
      <c r="DC2275">
        <v>2013</v>
      </c>
      <c r="DD2275" s="6">
        <v>27860</v>
      </c>
      <c r="DE2275" s="96">
        <v>1.2018874400000001E-2</v>
      </c>
      <c r="DF2275" s="72">
        <v>640.42999999999995</v>
      </c>
      <c r="DG2275" s="96">
        <v>1</v>
      </c>
      <c r="DH2275" s="72">
        <v>640.42999999999995</v>
      </c>
      <c r="DI2275" s="72">
        <v>640.42999999999995</v>
      </c>
      <c r="DJ2275" s="96">
        <v>1</v>
      </c>
      <c r="DK2275" s="72">
        <v>640.42999999999995</v>
      </c>
      <c r="DL2275" s="96">
        <v>1</v>
      </c>
      <c r="DM2275" s="72">
        <v>640.42999999999995</v>
      </c>
      <c r="DN2275" s="96">
        <v>1</v>
      </c>
      <c r="DO2275" s="96">
        <v>1.771E-2</v>
      </c>
      <c r="DP2275" s="72">
        <v>11.34</v>
      </c>
      <c r="DQ2275" s="72">
        <v>629.09</v>
      </c>
      <c r="DR2275" t="s">
        <v>1183</v>
      </c>
      <c r="DT2275" t="s">
        <v>1392</v>
      </c>
    </row>
    <row r="2276" spans="1:124" x14ac:dyDescent="0.3">
      <c r="A2276" t="s">
        <v>29</v>
      </c>
      <c r="B2276">
        <v>39330</v>
      </c>
      <c r="C2276" s="95">
        <v>12201</v>
      </c>
      <c r="D2276" s="95">
        <v>74285796</v>
      </c>
      <c r="E2276" s="95">
        <v>11456</v>
      </c>
      <c r="F2276" s="95">
        <v>47997157</v>
      </c>
      <c r="G2276" s="95">
        <v>2858</v>
      </c>
      <c r="H2276" s="95">
        <v>7929022</v>
      </c>
      <c r="I2276" s="95">
        <v>2271</v>
      </c>
      <c r="J2276" s="95">
        <v>6852301</v>
      </c>
      <c r="K2276" s="95">
        <v>11519</v>
      </c>
      <c r="L2276" s="95">
        <v>76267962</v>
      </c>
      <c r="M2276" s="95">
        <v>10704</v>
      </c>
      <c r="N2276" s="95">
        <v>47374865</v>
      </c>
      <c r="O2276" s="95">
        <v>2963</v>
      </c>
      <c r="P2276" s="95">
        <v>8937821</v>
      </c>
      <c r="Q2276" s="95">
        <v>2363</v>
      </c>
      <c r="R2276" s="95">
        <v>7623496</v>
      </c>
      <c r="S2276" s="95">
        <v>10901</v>
      </c>
      <c r="T2276" s="95">
        <v>74566596</v>
      </c>
      <c r="U2276" s="95">
        <v>10049</v>
      </c>
      <c r="V2276" s="95">
        <v>45842131</v>
      </c>
      <c r="W2276" s="95">
        <v>3033</v>
      </c>
      <c r="X2276" s="95">
        <v>8604880</v>
      </c>
      <c r="Y2276" s="95">
        <v>2439</v>
      </c>
      <c r="Z2276" s="95">
        <v>7959377</v>
      </c>
      <c r="AA2276" s="95">
        <v>10539</v>
      </c>
      <c r="AB2276" s="95">
        <v>51801687</v>
      </c>
      <c r="AC2276" s="95">
        <v>9627</v>
      </c>
      <c r="AD2276" s="95">
        <v>41469814</v>
      </c>
      <c r="AE2276" s="95">
        <v>3045</v>
      </c>
      <c r="AF2276" s="95">
        <v>8143862</v>
      </c>
      <c r="AG2276" s="95">
        <v>2443</v>
      </c>
      <c r="AH2276" s="95">
        <v>8269124</v>
      </c>
      <c r="AI2276" s="95">
        <v>10260</v>
      </c>
      <c r="AJ2276" s="95">
        <v>54827320.530000001</v>
      </c>
      <c r="AK2276" s="95">
        <v>9316</v>
      </c>
      <c r="AL2276" s="95">
        <v>42383126.539999999</v>
      </c>
      <c r="AM2276" s="95">
        <v>3190</v>
      </c>
      <c r="AN2276" s="95">
        <v>9732017.1099999994</v>
      </c>
      <c r="AO2276" s="95">
        <v>2582</v>
      </c>
      <c r="AP2276" s="95">
        <v>9291709.3000000007</v>
      </c>
      <c r="AQ2276" s="72">
        <v>454.96</v>
      </c>
      <c r="AR2276" s="72">
        <v>332.98</v>
      </c>
      <c r="AS2276" s="72">
        <v>787.94</v>
      </c>
      <c r="AT2276" s="95">
        <v>82214818</v>
      </c>
      <c r="AU2276" s="95">
        <v>54849458</v>
      </c>
      <c r="AV2276" s="95">
        <v>15059</v>
      </c>
      <c r="AW2276" s="95">
        <v>13727</v>
      </c>
      <c r="AX2276" s="72">
        <v>490.3</v>
      </c>
      <c r="AY2276" s="72">
        <v>350.75</v>
      </c>
      <c r="AZ2276" s="72">
        <v>841.05</v>
      </c>
      <c r="BA2276" s="95">
        <v>85205783</v>
      </c>
      <c r="BB2276" s="95">
        <v>54998361</v>
      </c>
      <c r="BC2276" s="95">
        <v>14482</v>
      </c>
      <c r="BD2276" s="95">
        <v>13067</v>
      </c>
      <c r="BE2276" s="72">
        <v>497.41</v>
      </c>
      <c r="BF2276" s="72">
        <v>359.02</v>
      </c>
      <c r="BG2276" s="72">
        <v>856.43</v>
      </c>
      <c r="BH2276" s="95">
        <v>83171476</v>
      </c>
      <c r="BI2276" s="95">
        <v>53801508</v>
      </c>
      <c r="BJ2276" s="95">
        <v>13934</v>
      </c>
      <c r="BK2276" s="95">
        <v>12488</v>
      </c>
      <c r="BL2276" s="72">
        <v>367.75</v>
      </c>
      <c r="BM2276" s="72">
        <v>343.41</v>
      </c>
      <c r="BN2276" s="72">
        <v>711.16</v>
      </c>
      <c r="BO2276" s="95">
        <v>59945549</v>
      </c>
      <c r="BP2276" s="95">
        <v>49738938</v>
      </c>
      <c r="BQ2276" s="95">
        <v>13584</v>
      </c>
      <c r="BR2276" s="95">
        <v>12070</v>
      </c>
      <c r="BS2276" s="72">
        <v>400</v>
      </c>
      <c r="BT2276" s="72">
        <v>361.93</v>
      </c>
      <c r="BU2276" s="72">
        <v>761.93</v>
      </c>
      <c r="BV2276" s="95">
        <v>64559337.640000001</v>
      </c>
      <c r="BW2276" s="95">
        <v>51674835.840000004</v>
      </c>
      <c r="BX2276" s="95">
        <v>13450</v>
      </c>
      <c r="BY2276" s="95">
        <v>11898</v>
      </c>
      <c r="BZ2276" s="95">
        <v>14424</v>
      </c>
      <c r="CA2276" s="95">
        <v>13800</v>
      </c>
      <c r="CB2276" s="95">
        <v>13237</v>
      </c>
      <c r="CC2276" s="95">
        <v>12865</v>
      </c>
      <c r="CD2276" s="95">
        <v>12691</v>
      </c>
      <c r="CE2276" s="72">
        <v>650.75523149000003</v>
      </c>
      <c r="CF2276" s="72">
        <v>676.59346364999999</v>
      </c>
      <c r="CG2276" s="72">
        <v>712.40329333</v>
      </c>
      <c r="CH2276" s="72">
        <v>716.50152150999998</v>
      </c>
      <c r="CI2276" s="72">
        <v>731.52548966999996</v>
      </c>
      <c r="CJ2276" s="96">
        <v>1.2108085527000001</v>
      </c>
      <c r="CK2276" s="96">
        <v>1.2430655115</v>
      </c>
      <c r="CL2276" s="96">
        <v>1.2021701865000001</v>
      </c>
      <c r="CM2276" s="96">
        <v>0.99254499630000004</v>
      </c>
      <c r="CN2276" s="96">
        <v>1.0415631591000001</v>
      </c>
      <c r="CO2276" s="96">
        <v>1.0080579113999999</v>
      </c>
      <c r="CP2276" s="96">
        <v>1.1289336341</v>
      </c>
      <c r="CQ2276" s="96">
        <v>0.99584056389999998</v>
      </c>
      <c r="CR2276" s="96">
        <v>1.1336488125999999</v>
      </c>
      <c r="CS2276" s="95">
        <v>13458</v>
      </c>
      <c r="CT2276" s="95">
        <v>12903</v>
      </c>
      <c r="CU2276" s="95">
        <v>11988</v>
      </c>
      <c r="CV2276" s="95">
        <v>12030</v>
      </c>
      <c r="CW2276" s="95">
        <v>11923</v>
      </c>
      <c r="CX2276" s="96">
        <v>1.0179561500000001</v>
      </c>
      <c r="CY2276" s="96">
        <v>0.99491859199999999</v>
      </c>
      <c r="CZ2276" s="96">
        <v>0.997283225</v>
      </c>
      <c r="DA2276" s="96">
        <v>1.0076582489999999</v>
      </c>
      <c r="DB2276" s="96">
        <v>1.022341315</v>
      </c>
      <c r="DC2276">
        <v>2013</v>
      </c>
      <c r="DD2276" s="6">
        <v>12650</v>
      </c>
      <c r="DE2276" s="96">
        <v>1.0996512999999999E-2</v>
      </c>
      <c r="DF2276" s="72">
        <v>861.06</v>
      </c>
      <c r="DG2276" s="96">
        <v>1</v>
      </c>
      <c r="DH2276" s="72">
        <v>861.06</v>
      </c>
      <c r="DI2276" s="72">
        <v>791.01317653000001</v>
      </c>
      <c r="DJ2276" s="96">
        <v>1</v>
      </c>
      <c r="DK2276" s="72">
        <v>861.06</v>
      </c>
      <c r="DL2276" s="96">
        <v>1</v>
      </c>
      <c r="DM2276" s="72">
        <v>861.06</v>
      </c>
      <c r="DN2276" s="96">
        <v>1</v>
      </c>
      <c r="DO2276" s="96">
        <v>2.1311E-2</v>
      </c>
      <c r="DP2276" s="72">
        <v>18.350000000000001</v>
      </c>
      <c r="DQ2276" s="72">
        <v>842.71</v>
      </c>
      <c r="DR2276" t="s">
        <v>29</v>
      </c>
      <c r="DT2276" t="s">
        <v>1392</v>
      </c>
    </row>
    <row r="2277" spans="1:124" x14ac:dyDescent="0.3">
      <c r="A2277" t="s">
        <v>1405</v>
      </c>
      <c r="B2277">
        <v>39340</v>
      </c>
      <c r="C2277" s="95">
        <v>1140</v>
      </c>
      <c r="D2277" s="95">
        <v>5454042</v>
      </c>
      <c r="E2277" s="95">
        <v>1096</v>
      </c>
      <c r="F2277" s="95">
        <v>4235060</v>
      </c>
      <c r="G2277" s="95">
        <v>222</v>
      </c>
      <c r="H2277" s="95">
        <v>791657</v>
      </c>
      <c r="I2277" s="95">
        <v>197</v>
      </c>
      <c r="J2277" s="95">
        <v>687438</v>
      </c>
      <c r="K2277" s="95">
        <v>1104</v>
      </c>
      <c r="L2277" s="95">
        <v>4520731</v>
      </c>
      <c r="M2277" s="95">
        <v>1065</v>
      </c>
      <c r="N2277" s="95">
        <v>3990374</v>
      </c>
      <c r="O2277" s="95">
        <v>235</v>
      </c>
      <c r="P2277" s="95">
        <v>719752</v>
      </c>
      <c r="Q2277" s="95">
        <v>209</v>
      </c>
      <c r="R2277" s="95">
        <v>626729</v>
      </c>
      <c r="S2277" s="95">
        <v>1037</v>
      </c>
      <c r="T2277" s="95">
        <v>4642695</v>
      </c>
      <c r="U2277" s="95">
        <v>997</v>
      </c>
      <c r="V2277" s="95">
        <v>3524314</v>
      </c>
      <c r="W2277" s="95">
        <v>232</v>
      </c>
      <c r="X2277" s="95">
        <v>575742</v>
      </c>
      <c r="Y2277" s="95">
        <v>198</v>
      </c>
      <c r="Z2277" s="95">
        <v>701050</v>
      </c>
      <c r="AA2277" s="95">
        <v>985</v>
      </c>
      <c r="AB2277" s="95">
        <v>4784580</v>
      </c>
      <c r="AC2277" s="95">
        <v>945</v>
      </c>
      <c r="AD2277" s="95">
        <v>4088175</v>
      </c>
      <c r="AE2277" s="95">
        <v>221</v>
      </c>
      <c r="AF2277" s="95">
        <v>990300</v>
      </c>
      <c r="AG2277" s="95">
        <v>195</v>
      </c>
      <c r="AH2277" s="95">
        <v>871643</v>
      </c>
      <c r="AI2277" s="95">
        <v>941</v>
      </c>
      <c r="AJ2277" s="95">
        <v>4645870.16</v>
      </c>
      <c r="AK2277" s="95">
        <v>907</v>
      </c>
      <c r="AL2277" s="95">
        <v>3575155.73</v>
      </c>
      <c r="AM2277" s="95">
        <v>221</v>
      </c>
      <c r="AN2277" s="95">
        <v>517039.39</v>
      </c>
      <c r="AO2277" s="95">
        <v>193</v>
      </c>
      <c r="AP2277" s="95">
        <v>699275.09</v>
      </c>
      <c r="AQ2277" s="72">
        <v>382.14</v>
      </c>
      <c r="AR2277" s="72">
        <v>317.25</v>
      </c>
      <c r="AS2277" s="72">
        <v>699.39</v>
      </c>
      <c r="AT2277" s="95">
        <v>6245699</v>
      </c>
      <c r="AU2277" s="95">
        <v>4922498</v>
      </c>
      <c r="AV2277" s="95">
        <v>1362</v>
      </c>
      <c r="AW2277" s="95">
        <v>1293</v>
      </c>
      <c r="AX2277" s="72">
        <v>326.14</v>
      </c>
      <c r="AY2277" s="72">
        <v>302.01</v>
      </c>
      <c r="AZ2277" s="72">
        <v>628.15</v>
      </c>
      <c r="BA2277" s="95">
        <v>5240483</v>
      </c>
      <c r="BB2277" s="95">
        <v>4617103</v>
      </c>
      <c r="BC2277" s="95">
        <v>1339</v>
      </c>
      <c r="BD2277" s="95">
        <v>1274</v>
      </c>
      <c r="BE2277" s="72">
        <v>342.69</v>
      </c>
      <c r="BF2277" s="72">
        <v>294.66000000000003</v>
      </c>
      <c r="BG2277" s="72">
        <v>637.35</v>
      </c>
      <c r="BH2277" s="95">
        <v>5218437</v>
      </c>
      <c r="BI2277" s="95">
        <v>4225364</v>
      </c>
      <c r="BJ2277" s="95">
        <v>1269</v>
      </c>
      <c r="BK2277" s="95">
        <v>1195</v>
      </c>
      <c r="BL2277" s="72">
        <v>399.04</v>
      </c>
      <c r="BM2277" s="72">
        <v>362.56</v>
      </c>
      <c r="BN2277" s="72">
        <v>761.6</v>
      </c>
      <c r="BO2277" s="95">
        <v>5774880</v>
      </c>
      <c r="BP2277" s="95">
        <v>4959818</v>
      </c>
      <c r="BQ2277" s="95">
        <v>1206</v>
      </c>
      <c r="BR2277" s="95">
        <v>1140</v>
      </c>
      <c r="BS2277" s="72">
        <v>370.26</v>
      </c>
      <c r="BT2277" s="72">
        <v>323.82</v>
      </c>
      <c r="BU2277" s="72">
        <v>694.08</v>
      </c>
      <c r="BV2277" s="95">
        <v>5162909.55</v>
      </c>
      <c r="BW2277" s="95">
        <v>4274430.82</v>
      </c>
      <c r="BX2277" s="95">
        <v>1162</v>
      </c>
      <c r="BY2277" s="95">
        <v>1100</v>
      </c>
      <c r="BZ2277" s="95">
        <v>1329</v>
      </c>
      <c r="CA2277" s="95">
        <v>1308</v>
      </c>
      <c r="CB2277" s="95">
        <v>1233</v>
      </c>
      <c r="CC2277" s="95">
        <v>1175</v>
      </c>
      <c r="CD2277" s="95">
        <v>1132</v>
      </c>
      <c r="CE2277" s="72">
        <v>650.75523149000003</v>
      </c>
      <c r="CF2277" s="72">
        <v>676.59346364999999</v>
      </c>
      <c r="CG2277" s="72">
        <v>712.40329333</v>
      </c>
      <c r="CH2277" s="72">
        <v>716.50152150999998</v>
      </c>
      <c r="CI2277" s="72">
        <v>731.52548966999996</v>
      </c>
      <c r="CJ2277" s="96">
        <v>1.0747358856</v>
      </c>
      <c r="CK2277" s="96">
        <v>0.92840092870000002</v>
      </c>
      <c r="CL2277" s="96">
        <v>0.8946477451</v>
      </c>
      <c r="CM2277" s="96">
        <v>1.0629426137</v>
      </c>
      <c r="CN2277" s="96">
        <v>0.94881177729999999</v>
      </c>
      <c r="CO2277" s="96">
        <v>1.0121009331999999</v>
      </c>
      <c r="CP2277" s="96">
        <v>0.97016785370000003</v>
      </c>
      <c r="CQ2277" s="96">
        <v>0.99584056389999998</v>
      </c>
      <c r="CR2277" s="96">
        <v>0.97421992069999996</v>
      </c>
      <c r="CS2277" s="95">
        <v>1212</v>
      </c>
      <c r="CT2277" s="95">
        <v>1178</v>
      </c>
      <c r="CU2277" s="95">
        <v>1068</v>
      </c>
      <c r="CV2277" s="95">
        <v>1035</v>
      </c>
      <c r="CW2277" s="95">
        <v>1018</v>
      </c>
      <c r="CX2277" s="96">
        <v>0.99340994999999999</v>
      </c>
      <c r="CY2277" s="96">
        <v>0.99056744699999999</v>
      </c>
      <c r="CZ2277" s="96">
        <v>0.98357387299999999</v>
      </c>
      <c r="DA2277" s="96">
        <v>1.0153234090000001</v>
      </c>
      <c r="DB2277" s="96">
        <v>1.0859236800000001</v>
      </c>
      <c r="DC2277">
        <v>2013</v>
      </c>
      <c r="DD2277" s="6">
        <v>1200.4000000000001</v>
      </c>
      <c r="DE2277" s="96">
        <v>8.2447808000000004E-3</v>
      </c>
      <c r="DF2277" s="72">
        <v>742.02</v>
      </c>
      <c r="DG2277" s="96">
        <v>1</v>
      </c>
      <c r="DH2277" s="72">
        <v>742.02</v>
      </c>
      <c r="DI2277" s="72">
        <v>694.63357696000003</v>
      </c>
      <c r="DJ2277" s="96">
        <v>1</v>
      </c>
      <c r="DK2277" s="72">
        <v>742.02</v>
      </c>
      <c r="DL2277" s="96">
        <v>1</v>
      </c>
      <c r="DM2277" s="72">
        <v>742.02</v>
      </c>
      <c r="DN2277" s="96">
        <v>1</v>
      </c>
      <c r="DO2277" s="96">
        <v>1.4526000000000001E-2</v>
      </c>
      <c r="DP2277" s="72">
        <v>10.78</v>
      </c>
      <c r="DQ2277" s="72">
        <v>731.24</v>
      </c>
      <c r="DR2277" t="s">
        <v>1405</v>
      </c>
      <c r="DT2277" t="s">
        <v>1392</v>
      </c>
    </row>
    <row r="2278" spans="1:124" x14ac:dyDescent="0.3">
      <c r="A2278" t="s">
        <v>30</v>
      </c>
      <c r="B2278">
        <v>39350</v>
      </c>
      <c r="C2278" s="95">
        <v>20934</v>
      </c>
      <c r="D2278" s="95">
        <v>79788703</v>
      </c>
      <c r="E2278" s="95">
        <v>20027</v>
      </c>
      <c r="F2278" s="95">
        <v>59240999</v>
      </c>
      <c r="G2278" s="95">
        <v>2884</v>
      </c>
      <c r="H2278" s="95">
        <v>8803036</v>
      </c>
      <c r="I2278" s="95">
        <v>2451</v>
      </c>
      <c r="J2278" s="95">
        <v>7455514</v>
      </c>
      <c r="K2278" s="95">
        <v>20653</v>
      </c>
      <c r="L2278" s="95">
        <v>80398774</v>
      </c>
      <c r="M2278" s="95">
        <v>19634</v>
      </c>
      <c r="N2278" s="95">
        <v>61821861</v>
      </c>
      <c r="O2278" s="95">
        <v>2930</v>
      </c>
      <c r="P2278" s="95">
        <v>10126098</v>
      </c>
      <c r="Q2278" s="95">
        <v>2489</v>
      </c>
      <c r="R2278" s="95">
        <v>8631710</v>
      </c>
      <c r="S2278" s="95">
        <v>20034</v>
      </c>
      <c r="T2278" s="95">
        <v>85769547</v>
      </c>
      <c r="U2278" s="95">
        <v>18897</v>
      </c>
      <c r="V2278" s="95">
        <v>63692399</v>
      </c>
      <c r="W2278" s="95">
        <v>2952</v>
      </c>
      <c r="X2278" s="95">
        <v>10355180</v>
      </c>
      <c r="Y2278" s="95">
        <v>2504</v>
      </c>
      <c r="Z2278" s="95">
        <v>8975146</v>
      </c>
      <c r="AA2278" s="95">
        <v>19380</v>
      </c>
      <c r="AB2278" s="95">
        <v>76404353</v>
      </c>
      <c r="AC2278" s="95">
        <v>18117</v>
      </c>
      <c r="AD2278" s="95">
        <v>64463839</v>
      </c>
      <c r="AE2278" s="95">
        <v>3018</v>
      </c>
      <c r="AF2278" s="95">
        <v>10419416</v>
      </c>
      <c r="AG2278" s="95">
        <v>2560</v>
      </c>
      <c r="AH2278" s="95">
        <v>9509124</v>
      </c>
      <c r="AI2278" s="95">
        <v>18925</v>
      </c>
      <c r="AJ2278" s="95">
        <v>71591589.739999995</v>
      </c>
      <c r="AK2278" s="95">
        <v>17577</v>
      </c>
      <c r="AL2278" s="95">
        <v>68498578.359999999</v>
      </c>
      <c r="AM2278" s="95">
        <v>3237</v>
      </c>
      <c r="AN2278" s="95">
        <v>10215313</v>
      </c>
      <c r="AO2278" s="95">
        <v>2779</v>
      </c>
      <c r="AP2278" s="95">
        <v>11296256</v>
      </c>
      <c r="AQ2278" s="72">
        <v>309.95999999999998</v>
      </c>
      <c r="AR2278" s="72">
        <v>247.27</v>
      </c>
      <c r="AS2278" s="72">
        <v>557.23</v>
      </c>
      <c r="AT2278" s="95">
        <v>88591739</v>
      </c>
      <c r="AU2278" s="95">
        <v>66696513</v>
      </c>
      <c r="AV2278" s="95">
        <v>23818</v>
      </c>
      <c r="AW2278" s="95">
        <v>22478</v>
      </c>
      <c r="AX2278" s="72">
        <v>319.88</v>
      </c>
      <c r="AY2278" s="72">
        <v>265.39</v>
      </c>
      <c r="AZ2278" s="72">
        <v>585.27</v>
      </c>
      <c r="BA2278" s="95">
        <v>90524872</v>
      </c>
      <c r="BB2278" s="95">
        <v>70453571</v>
      </c>
      <c r="BC2278" s="95">
        <v>23583</v>
      </c>
      <c r="BD2278" s="95">
        <v>22123</v>
      </c>
      <c r="BE2278" s="72">
        <v>348.49</v>
      </c>
      <c r="BF2278" s="72">
        <v>282.95999999999998</v>
      </c>
      <c r="BG2278" s="72">
        <v>631.45000000000005</v>
      </c>
      <c r="BH2278" s="95">
        <v>96124727</v>
      </c>
      <c r="BI2278" s="95">
        <v>72667545</v>
      </c>
      <c r="BJ2278" s="95">
        <v>22986</v>
      </c>
      <c r="BK2278" s="95">
        <v>21401</v>
      </c>
      <c r="BL2278" s="72">
        <v>323.02999999999997</v>
      </c>
      <c r="BM2278" s="72">
        <v>298.13</v>
      </c>
      <c r="BN2278" s="72">
        <v>621.16</v>
      </c>
      <c r="BO2278" s="95">
        <v>86823769</v>
      </c>
      <c r="BP2278" s="95">
        <v>73972963</v>
      </c>
      <c r="BQ2278" s="95">
        <v>22398</v>
      </c>
      <c r="BR2278" s="95">
        <v>20677</v>
      </c>
      <c r="BS2278" s="72">
        <v>307.61</v>
      </c>
      <c r="BT2278" s="72">
        <v>326.66000000000003</v>
      </c>
      <c r="BU2278" s="72">
        <v>634.27</v>
      </c>
      <c r="BV2278" s="95">
        <v>81806902.739999995</v>
      </c>
      <c r="BW2278" s="95">
        <v>79794834.359999999</v>
      </c>
      <c r="BX2278" s="95">
        <v>22162</v>
      </c>
      <c r="BY2278" s="95">
        <v>20356</v>
      </c>
      <c r="BZ2278" s="95">
        <v>23179</v>
      </c>
      <c r="CA2278" s="95">
        <v>22879</v>
      </c>
      <c r="CB2278" s="95">
        <v>22222</v>
      </c>
      <c r="CC2278" s="95">
        <v>21581</v>
      </c>
      <c r="CD2278" s="95">
        <v>21279</v>
      </c>
      <c r="CE2278" s="72">
        <v>650.75523149000003</v>
      </c>
      <c r="CF2278" s="72">
        <v>676.59346364999999</v>
      </c>
      <c r="CG2278" s="72">
        <v>712.40329333</v>
      </c>
      <c r="CH2278" s="72">
        <v>716.50152150999998</v>
      </c>
      <c r="CI2278" s="72">
        <v>731.52548966999996</v>
      </c>
      <c r="CJ2278" s="96">
        <v>0.8562820136</v>
      </c>
      <c r="CK2278" s="96">
        <v>0.8650246144</v>
      </c>
      <c r="CL2278" s="96">
        <v>0.88636591929999997</v>
      </c>
      <c r="CM2278" s="96">
        <v>0.86693465589999996</v>
      </c>
      <c r="CN2278" s="96">
        <v>0.86705112669999995</v>
      </c>
      <c r="CO2278" s="96">
        <v>1.0055369461000001</v>
      </c>
      <c r="CP2278" s="96">
        <v>0.86355023490000005</v>
      </c>
      <c r="CQ2278" s="96">
        <v>0.99584056389999998</v>
      </c>
      <c r="CR2278" s="96">
        <v>0.86715699570000004</v>
      </c>
      <c r="CS2278" s="95">
        <v>23045</v>
      </c>
      <c r="CT2278" s="95">
        <v>22760</v>
      </c>
      <c r="CU2278" s="95">
        <v>21708</v>
      </c>
      <c r="CV2278" s="95">
        <v>21371</v>
      </c>
      <c r="CW2278" s="95">
        <v>20795</v>
      </c>
      <c r="CX2278" s="96">
        <v>1.004071497</v>
      </c>
      <c r="CY2278" s="96">
        <v>1.00774473</v>
      </c>
      <c r="CZ2278" s="96">
        <v>0.99628057699999995</v>
      </c>
      <c r="DA2278" s="96">
        <v>1.016451639</v>
      </c>
      <c r="DB2278" s="96">
        <v>1.0031902989999999</v>
      </c>
      <c r="DC2278">
        <v>2013</v>
      </c>
      <c r="DD2278" s="6">
        <v>21407</v>
      </c>
      <c r="DE2278" s="96">
        <v>3.7409084E-3</v>
      </c>
      <c r="DF2278" s="72">
        <v>663.48</v>
      </c>
      <c r="DG2278" s="96">
        <v>1.0016421286999999</v>
      </c>
      <c r="DH2278" s="72">
        <v>664.56951955</v>
      </c>
      <c r="DI2278" s="72">
        <v>694.63357696000003</v>
      </c>
      <c r="DJ2278" s="96">
        <v>1</v>
      </c>
      <c r="DK2278" s="72">
        <v>664.56951955</v>
      </c>
      <c r="DL2278" s="96">
        <v>1</v>
      </c>
      <c r="DM2278" s="72">
        <v>664.56951955</v>
      </c>
      <c r="DN2278" s="96">
        <v>1</v>
      </c>
      <c r="DO2278" s="96">
        <v>1.1675E-2</v>
      </c>
      <c r="DP2278" s="72">
        <v>7.76</v>
      </c>
      <c r="DQ2278" s="72">
        <v>656.81</v>
      </c>
      <c r="DR2278" t="s">
        <v>30</v>
      </c>
      <c r="DT2278" t="s">
        <v>1392</v>
      </c>
    </row>
    <row r="2279" spans="1:124" x14ac:dyDescent="0.3">
      <c r="A2279" t="s">
        <v>122</v>
      </c>
      <c r="B2279">
        <v>39360</v>
      </c>
      <c r="C2279" s="95">
        <v>2242</v>
      </c>
      <c r="D2279" s="95">
        <v>8175036</v>
      </c>
      <c r="E2279" s="95">
        <v>2150</v>
      </c>
      <c r="F2279" s="95">
        <v>6655506</v>
      </c>
      <c r="G2279" s="95">
        <v>405</v>
      </c>
      <c r="H2279" s="95">
        <v>1312276</v>
      </c>
      <c r="I2279" s="95">
        <v>356</v>
      </c>
      <c r="J2279" s="95">
        <v>1024737</v>
      </c>
      <c r="K2279" s="95">
        <v>2214</v>
      </c>
      <c r="L2279" s="95">
        <v>8578964</v>
      </c>
      <c r="M2279" s="95">
        <v>2097</v>
      </c>
      <c r="N2279" s="95">
        <v>7165206</v>
      </c>
      <c r="O2279" s="95">
        <v>417</v>
      </c>
      <c r="P2279" s="95">
        <v>1129026</v>
      </c>
      <c r="Q2279" s="95">
        <v>365</v>
      </c>
      <c r="R2279" s="95">
        <v>1292543</v>
      </c>
      <c r="S2279" s="95">
        <v>2142</v>
      </c>
      <c r="T2279" s="95">
        <v>9107536</v>
      </c>
      <c r="U2279" s="95">
        <v>2019</v>
      </c>
      <c r="V2279" s="95">
        <v>7664936</v>
      </c>
      <c r="W2279" s="95">
        <v>420</v>
      </c>
      <c r="X2279" s="95">
        <v>1416910</v>
      </c>
      <c r="Y2279" s="95">
        <v>366</v>
      </c>
      <c r="Z2279" s="95">
        <v>1372736</v>
      </c>
      <c r="AA2279" s="95">
        <v>2087</v>
      </c>
      <c r="AB2279" s="95">
        <v>8336739</v>
      </c>
      <c r="AC2279" s="95">
        <v>1948</v>
      </c>
      <c r="AD2279" s="95">
        <v>7640130</v>
      </c>
      <c r="AE2279" s="95">
        <v>426</v>
      </c>
      <c r="AF2279" s="95">
        <v>1261596</v>
      </c>
      <c r="AG2279" s="95">
        <v>375</v>
      </c>
      <c r="AH2279" s="95">
        <v>1600128</v>
      </c>
      <c r="AI2279" s="95">
        <v>2058</v>
      </c>
      <c r="AJ2279" s="95">
        <v>9278524</v>
      </c>
      <c r="AK2279" s="95">
        <v>1919</v>
      </c>
      <c r="AL2279" s="95">
        <v>7785249</v>
      </c>
      <c r="AM2279" s="95">
        <v>424</v>
      </c>
      <c r="AN2279" s="95">
        <v>1386957</v>
      </c>
      <c r="AO2279" s="95">
        <v>377</v>
      </c>
      <c r="AP2279" s="95">
        <v>1602589</v>
      </c>
      <c r="AQ2279" s="72">
        <v>298.68</v>
      </c>
      <c r="AR2279" s="72">
        <v>255.4</v>
      </c>
      <c r="AS2279" s="72">
        <v>554.08000000000004</v>
      </c>
      <c r="AT2279" s="95">
        <v>9487312</v>
      </c>
      <c r="AU2279" s="95">
        <v>7680243</v>
      </c>
      <c r="AV2279" s="95">
        <v>2647</v>
      </c>
      <c r="AW2279" s="95">
        <v>2506</v>
      </c>
      <c r="AX2279" s="72">
        <v>307.49</v>
      </c>
      <c r="AY2279" s="72">
        <v>286.27999999999997</v>
      </c>
      <c r="AZ2279" s="72">
        <v>593.77</v>
      </c>
      <c r="BA2279" s="95">
        <v>9707990</v>
      </c>
      <c r="BB2279" s="95">
        <v>8457749</v>
      </c>
      <c r="BC2279" s="95">
        <v>2631</v>
      </c>
      <c r="BD2279" s="95">
        <v>2462</v>
      </c>
      <c r="BE2279" s="72">
        <v>342.33</v>
      </c>
      <c r="BF2279" s="72">
        <v>315.77999999999997</v>
      </c>
      <c r="BG2279" s="72">
        <v>658.11</v>
      </c>
      <c r="BH2279" s="95">
        <v>10524446</v>
      </c>
      <c r="BI2279" s="95">
        <v>9037672</v>
      </c>
      <c r="BJ2279" s="95">
        <v>2562</v>
      </c>
      <c r="BK2279" s="95">
        <v>2385</v>
      </c>
      <c r="BL2279" s="72">
        <v>318.29000000000002</v>
      </c>
      <c r="BM2279" s="72">
        <v>331.48</v>
      </c>
      <c r="BN2279" s="72">
        <v>649.77</v>
      </c>
      <c r="BO2279" s="95">
        <v>9598335</v>
      </c>
      <c r="BP2279" s="95">
        <v>9240258</v>
      </c>
      <c r="BQ2279" s="95">
        <v>2513</v>
      </c>
      <c r="BR2279" s="95">
        <v>2323</v>
      </c>
      <c r="BS2279" s="72">
        <v>358.09</v>
      </c>
      <c r="BT2279" s="72">
        <v>340.73</v>
      </c>
      <c r="BU2279" s="72">
        <v>698.82</v>
      </c>
      <c r="BV2279" s="95">
        <v>10665481</v>
      </c>
      <c r="BW2279" s="95">
        <v>9387838</v>
      </c>
      <c r="BX2279" s="95">
        <v>2482</v>
      </c>
      <c r="BY2279" s="95">
        <v>2296</v>
      </c>
      <c r="BZ2279" s="95">
        <v>2580</v>
      </c>
      <c r="CA2279" s="95">
        <v>2549</v>
      </c>
      <c r="CB2279" s="95">
        <v>2477</v>
      </c>
      <c r="CC2279" s="95">
        <v>2423</v>
      </c>
      <c r="CD2279" s="95">
        <v>2391</v>
      </c>
      <c r="CE2279" s="72">
        <v>650.75523149000003</v>
      </c>
      <c r="CF2279" s="72">
        <v>676.59346364999999</v>
      </c>
      <c r="CG2279" s="72">
        <v>712.40329333</v>
      </c>
      <c r="CH2279" s="72">
        <v>716.50152150999998</v>
      </c>
      <c r="CI2279" s="72">
        <v>731.52548966999996</v>
      </c>
      <c r="CJ2279" s="96">
        <v>0.85144148399999997</v>
      </c>
      <c r="CK2279" s="96">
        <v>0.87758754979999998</v>
      </c>
      <c r="CL2279" s="96">
        <v>0.92378854249999998</v>
      </c>
      <c r="CM2279" s="96">
        <v>0.90686478739999998</v>
      </c>
      <c r="CN2279" s="96">
        <v>0.95529138749999998</v>
      </c>
      <c r="CO2279" s="96">
        <v>0.93139751979999996</v>
      </c>
      <c r="CP2279" s="96">
        <v>0.96950521239999998</v>
      </c>
      <c r="CQ2279" s="96">
        <v>0.99584056389999998</v>
      </c>
      <c r="CR2279" s="96">
        <v>0.97355451169999996</v>
      </c>
      <c r="CS2279" s="95">
        <v>2488</v>
      </c>
      <c r="CT2279" s="95">
        <v>2466</v>
      </c>
      <c r="CU2279" s="95">
        <v>2359</v>
      </c>
      <c r="CV2279" s="95">
        <v>2338</v>
      </c>
      <c r="CW2279" s="95">
        <v>2330</v>
      </c>
      <c r="CX2279" s="96">
        <v>0.93698411299999995</v>
      </c>
      <c r="CY2279" s="96">
        <v>0.93993927499999996</v>
      </c>
      <c r="CZ2279" s="96">
        <v>0.91904939200000002</v>
      </c>
      <c r="DA2279" s="96">
        <v>0.93244635200000003</v>
      </c>
      <c r="DB2279" s="96">
        <v>0.92784114699999998</v>
      </c>
      <c r="DC2279">
        <v>2013</v>
      </c>
      <c r="DD2279" s="6">
        <v>2394.4</v>
      </c>
      <c r="DE2279" s="96">
        <v>4.5029644999999997E-3</v>
      </c>
      <c r="DF2279" s="72">
        <v>744.31</v>
      </c>
      <c r="DG2279" s="96">
        <v>1.002317015</v>
      </c>
      <c r="DH2279" s="72">
        <v>746.03457744000002</v>
      </c>
      <c r="DI2279" s="72">
        <v>694.63357696000003</v>
      </c>
      <c r="DJ2279" s="96">
        <v>1</v>
      </c>
      <c r="DK2279" s="72">
        <v>746.03457744000002</v>
      </c>
      <c r="DL2279" s="96">
        <v>1</v>
      </c>
      <c r="DM2279" s="72">
        <v>746.03457744000002</v>
      </c>
      <c r="DN2279" s="96">
        <v>1</v>
      </c>
      <c r="DO2279" s="96">
        <v>1.2137999999999999E-2</v>
      </c>
      <c r="DP2279" s="72">
        <v>9.06</v>
      </c>
      <c r="DQ2279" s="72">
        <v>736.97</v>
      </c>
      <c r="DR2279" t="s">
        <v>122</v>
      </c>
      <c r="DT2279" t="s">
        <v>1392</v>
      </c>
    </row>
    <row r="2280" spans="1:124" x14ac:dyDescent="0.3">
      <c r="A2280" t="s">
        <v>32</v>
      </c>
      <c r="B2280">
        <v>39370</v>
      </c>
      <c r="C2280" s="95">
        <v>3303</v>
      </c>
      <c r="D2280" s="95">
        <v>22063842</v>
      </c>
      <c r="E2280" s="95">
        <v>3144</v>
      </c>
      <c r="F2280" s="95">
        <v>12827242</v>
      </c>
      <c r="G2280" s="95">
        <v>874</v>
      </c>
      <c r="H2280" s="95">
        <v>3030701</v>
      </c>
      <c r="I2280" s="95">
        <v>757</v>
      </c>
      <c r="J2280" s="95">
        <v>2606363</v>
      </c>
      <c r="K2280" s="95">
        <v>3124</v>
      </c>
      <c r="L2280" s="95">
        <v>20721467</v>
      </c>
      <c r="M2280" s="95">
        <v>2956</v>
      </c>
      <c r="N2280" s="95">
        <v>13020288</v>
      </c>
      <c r="O2280" s="95">
        <v>895</v>
      </c>
      <c r="P2280" s="95">
        <v>3192913</v>
      </c>
      <c r="Q2280" s="95">
        <v>779</v>
      </c>
      <c r="R2280" s="95">
        <v>2547456</v>
      </c>
      <c r="S2280" s="95">
        <v>3013</v>
      </c>
      <c r="T2280" s="95">
        <v>21341898</v>
      </c>
      <c r="U2280" s="95">
        <v>2815</v>
      </c>
      <c r="V2280" s="95">
        <v>12866487</v>
      </c>
      <c r="W2280" s="95">
        <v>889</v>
      </c>
      <c r="X2280" s="95">
        <v>3034364</v>
      </c>
      <c r="Y2280" s="95">
        <v>761</v>
      </c>
      <c r="Z2280" s="95">
        <v>2760233</v>
      </c>
      <c r="AA2280" s="95">
        <v>3002</v>
      </c>
      <c r="AB2280" s="95">
        <v>15060013</v>
      </c>
      <c r="AC2280" s="95">
        <v>2765</v>
      </c>
      <c r="AD2280" s="95">
        <v>11305423</v>
      </c>
      <c r="AE2280" s="95">
        <v>894</v>
      </c>
      <c r="AF2280" s="95">
        <v>3522005</v>
      </c>
      <c r="AG2280" s="95">
        <v>762</v>
      </c>
      <c r="AH2280" s="95">
        <v>3139275</v>
      </c>
      <c r="AI2280" s="95">
        <v>2958</v>
      </c>
      <c r="AJ2280" s="95">
        <v>14789722.689999999</v>
      </c>
      <c r="AK2280" s="95">
        <v>2709</v>
      </c>
      <c r="AL2280" s="95">
        <v>11132512.619999999</v>
      </c>
      <c r="AM2280" s="95">
        <v>907</v>
      </c>
      <c r="AN2280" s="95">
        <v>3551780.3</v>
      </c>
      <c r="AO2280" s="95">
        <v>772</v>
      </c>
      <c r="AP2280" s="95">
        <v>3062890.5</v>
      </c>
      <c r="AQ2280" s="72">
        <v>500.65</v>
      </c>
      <c r="AR2280" s="72">
        <v>329.69</v>
      </c>
      <c r="AS2280" s="72">
        <v>830.34</v>
      </c>
      <c r="AT2280" s="95">
        <v>25094543</v>
      </c>
      <c r="AU2280" s="95">
        <v>15433605</v>
      </c>
      <c r="AV2280" s="95">
        <v>4177</v>
      </c>
      <c r="AW2280" s="95">
        <v>3901</v>
      </c>
      <c r="AX2280" s="72">
        <v>495.86</v>
      </c>
      <c r="AY2280" s="72">
        <v>347.34</v>
      </c>
      <c r="AZ2280" s="72">
        <v>843.2</v>
      </c>
      <c r="BA2280" s="95">
        <v>23914380</v>
      </c>
      <c r="BB2280" s="95">
        <v>15567744</v>
      </c>
      <c r="BC2280" s="95">
        <v>4019</v>
      </c>
      <c r="BD2280" s="95">
        <v>3735</v>
      </c>
      <c r="BE2280" s="72">
        <v>520.59</v>
      </c>
      <c r="BF2280" s="72">
        <v>364.16</v>
      </c>
      <c r="BG2280" s="72">
        <v>884.75</v>
      </c>
      <c r="BH2280" s="95">
        <v>24376262</v>
      </c>
      <c r="BI2280" s="95">
        <v>15626720</v>
      </c>
      <c r="BJ2280" s="95">
        <v>3902</v>
      </c>
      <c r="BK2280" s="95">
        <v>3576</v>
      </c>
      <c r="BL2280" s="72">
        <v>397.46</v>
      </c>
      <c r="BM2280" s="72">
        <v>341.29</v>
      </c>
      <c r="BN2280" s="72">
        <v>738.75</v>
      </c>
      <c r="BO2280" s="95">
        <v>18582018</v>
      </c>
      <c r="BP2280" s="95">
        <v>14444698</v>
      </c>
      <c r="BQ2280" s="95">
        <v>3896</v>
      </c>
      <c r="BR2280" s="95">
        <v>3527</v>
      </c>
      <c r="BS2280" s="72">
        <v>395.46</v>
      </c>
      <c r="BT2280" s="72">
        <v>339.83</v>
      </c>
      <c r="BU2280" s="72">
        <v>735.29</v>
      </c>
      <c r="BV2280" s="95">
        <v>18341502.989999998</v>
      </c>
      <c r="BW2280" s="95">
        <v>14195403.119999999</v>
      </c>
      <c r="BX2280" s="95">
        <v>3865</v>
      </c>
      <c r="BY2280" s="95">
        <v>3481</v>
      </c>
      <c r="BZ2280" s="95">
        <v>4045</v>
      </c>
      <c r="CA2280" s="95">
        <v>3882</v>
      </c>
      <c r="CB2280" s="95">
        <v>3745</v>
      </c>
      <c r="CC2280" s="95">
        <v>3721</v>
      </c>
      <c r="CD2280" s="95">
        <v>3677</v>
      </c>
      <c r="CE2280" s="72">
        <v>650.75523149000003</v>
      </c>
      <c r="CF2280" s="72">
        <v>676.59346364999999</v>
      </c>
      <c r="CG2280" s="72">
        <v>712.40329333</v>
      </c>
      <c r="CH2280" s="72">
        <v>716.50152150999998</v>
      </c>
      <c r="CI2280" s="72">
        <v>731.52548966999996</v>
      </c>
      <c r="CJ2280" s="96">
        <v>1.2759636186000001</v>
      </c>
      <c r="CK2280" s="96">
        <v>1.2462431951999999</v>
      </c>
      <c r="CL2280" s="96">
        <v>1.2419229505</v>
      </c>
      <c r="CM2280" s="96">
        <v>1.0310515439000001</v>
      </c>
      <c r="CN2280" s="96">
        <v>1.0051461096000001</v>
      </c>
      <c r="CO2280" s="96">
        <v>1.0080898905</v>
      </c>
      <c r="CP2280" s="96">
        <v>1.1507559936</v>
      </c>
      <c r="CQ2280" s="96">
        <v>0.99584056389999998</v>
      </c>
      <c r="CR2280" s="96">
        <v>1.1555623169</v>
      </c>
      <c r="CS2280" s="95">
        <v>3770</v>
      </c>
      <c r="CT2280" s="95">
        <v>3576</v>
      </c>
      <c r="CU2280" s="95">
        <v>3362</v>
      </c>
      <c r="CV2280" s="95">
        <v>3434</v>
      </c>
      <c r="CW2280" s="95">
        <v>3396</v>
      </c>
      <c r="CX2280" s="96">
        <v>1.013920578</v>
      </c>
      <c r="CY2280" s="96">
        <v>0.99196789799999996</v>
      </c>
      <c r="CZ2280" s="96">
        <v>1.004433431</v>
      </c>
      <c r="DA2280" s="96">
        <v>0.99909907799999997</v>
      </c>
      <c r="DB2280" s="96">
        <v>1.0313048549999999</v>
      </c>
      <c r="DC2280">
        <v>2013</v>
      </c>
      <c r="DD2280" s="6">
        <v>3644</v>
      </c>
      <c r="DE2280" s="96">
        <v>1.12397643E-2</v>
      </c>
      <c r="DF2280" s="72">
        <v>877.49</v>
      </c>
      <c r="DG2280" s="96">
        <v>1</v>
      </c>
      <c r="DH2280" s="72">
        <v>877.49</v>
      </c>
      <c r="DI2280" s="72">
        <v>694.63357696000003</v>
      </c>
      <c r="DJ2280" s="96">
        <v>1</v>
      </c>
      <c r="DK2280" s="72">
        <v>877.49</v>
      </c>
      <c r="DL2280" s="96">
        <v>1</v>
      </c>
      <c r="DM2280" s="72">
        <v>877.49</v>
      </c>
      <c r="DN2280" s="96">
        <v>0.95446410820000005</v>
      </c>
      <c r="DO2280" s="96">
        <v>2.5145000000000001E-2</v>
      </c>
      <c r="DP2280" s="72">
        <v>21.06</v>
      </c>
      <c r="DQ2280" s="72">
        <v>856.43</v>
      </c>
      <c r="DR2280" t="s">
        <v>32</v>
      </c>
      <c r="DT2280" t="s">
        <v>1392</v>
      </c>
    </row>
    <row r="2281" spans="1:124" x14ac:dyDescent="0.3">
      <c r="A2281" t="s">
        <v>1406</v>
      </c>
      <c r="B2281">
        <v>39380</v>
      </c>
      <c r="C2281" s="95">
        <v>6251</v>
      </c>
      <c r="D2281" s="95">
        <v>24304168</v>
      </c>
      <c r="E2281" s="95">
        <v>6056</v>
      </c>
      <c r="F2281" s="95">
        <v>18621881</v>
      </c>
      <c r="G2281" s="95">
        <v>1135</v>
      </c>
      <c r="H2281" s="95">
        <v>3443052</v>
      </c>
      <c r="I2281" s="95">
        <v>1004</v>
      </c>
      <c r="J2281" s="95">
        <v>2964690</v>
      </c>
      <c r="K2281" s="95">
        <v>5869</v>
      </c>
      <c r="L2281" s="95">
        <v>23425849</v>
      </c>
      <c r="M2281" s="95">
        <v>5637</v>
      </c>
      <c r="N2281" s="95">
        <v>17577265</v>
      </c>
      <c r="O2281" s="95">
        <v>1141</v>
      </c>
      <c r="P2281" s="95">
        <v>3527144</v>
      </c>
      <c r="Q2281" s="95">
        <v>1005</v>
      </c>
      <c r="R2281" s="95">
        <v>3148111</v>
      </c>
      <c r="S2281" s="95">
        <v>5297</v>
      </c>
      <c r="T2281" s="95">
        <v>23700979</v>
      </c>
      <c r="U2281" s="95">
        <v>5021</v>
      </c>
      <c r="V2281" s="95">
        <v>17563789</v>
      </c>
      <c r="W2281" s="95">
        <v>1152</v>
      </c>
      <c r="X2281" s="95">
        <v>3296119</v>
      </c>
      <c r="Y2281" s="95">
        <v>1001</v>
      </c>
      <c r="Z2281" s="95">
        <v>3769514</v>
      </c>
      <c r="AA2281" s="95">
        <v>4979</v>
      </c>
      <c r="AB2281" s="95">
        <v>19728616</v>
      </c>
      <c r="AC2281" s="95">
        <v>4680</v>
      </c>
      <c r="AD2281" s="95">
        <v>17326936</v>
      </c>
      <c r="AE2281" s="95">
        <v>1158</v>
      </c>
      <c r="AF2281" s="95">
        <v>3621122</v>
      </c>
      <c r="AG2281" s="95">
        <v>998</v>
      </c>
      <c r="AH2281" s="95">
        <v>3711366</v>
      </c>
      <c r="AI2281" s="95">
        <v>5048</v>
      </c>
      <c r="AJ2281" s="95">
        <v>20667040.370000001</v>
      </c>
      <c r="AK2281" s="95">
        <v>4724</v>
      </c>
      <c r="AL2281" s="95">
        <v>19445397.699999999</v>
      </c>
      <c r="AM2281" s="95">
        <v>1210</v>
      </c>
      <c r="AN2281" s="95">
        <v>3763944.61</v>
      </c>
      <c r="AO2281" s="95">
        <v>1046</v>
      </c>
      <c r="AP2281" s="95">
        <v>4304815.29</v>
      </c>
      <c r="AQ2281" s="72">
        <v>313.06</v>
      </c>
      <c r="AR2281" s="72">
        <v>254.8</v>
      </c>
      <c r="AS2281" s="72">
        <v>567.86</v>
      </c>
      <c r="AT2281" s="95">
        <v>27747220</v>
      </c>
      <c r="AU2281" s="95">
        <v>21586571</v>
      </c>
      <c r="AV2281" s="95">
        <v>7386</v>
      </c>
      <c r="AW2281" s="95">
        <v>7060</v>
      </c>
      <c r="AX2281" s="72">
        <v>320.41000000000003</v>
      </c>
      <c r="AY2281" s="72">
        <v>260.02999999999997</v>
      </c>
      <c r="AZ2281" s="72">
        <v>580.44000000000005</v>
      </c>
      <c r="BA2281" s="95">
        <v>26952993</v>
      </c>
      <c r="BB2281" s="95">
        <v>20725376</v>
      </c>
      <c r="BC2281" s="95">
        <v>7010</v>
      </c>
      <c r="BD2281" s="95">
        <v>6642</v>
      </c>
      <c r="BE2281" s="72">
        <v>348.85</v>
      </c>
      <c r="BF2281" s="72">
        <v>295.20999999999998</v>
      </c>
      <c r="BG2281" s="72">
        <v>644.05999999999995</v>
      </c>
      <c r="BH2281" s="95">
        <v>26997098</v>
      </c>
      <c r="BI2281" s="95">
        <v>21333303</v>
      </c>
      <c r="BJ2281" s="95">
        <v>6449</v>
      </c>
      <c r="BK2281" s="95">
        <v>6022</v>
      </c>
      <c r="BL2281" s="72">
        <v>317.06</v>
      </c>
      <c r="BM2281" s="72">
        <v>308.77</v>
      </c>
      <c r="BN2281" s="72">
        <v>625.83000000000004</v>
      </c>
      <c r="BO2281" s="95">
        <v>23349738</v>
      </c>
      <c r="BP2281" s="95">
        <v>21038302</v>
      </c>
      <c r="BQ2281" s="95">
        <v>6137</v>
      </c>
      <c r="BR2281" s="95">
        <v>5678</v>
      </c>
      <c r="BS2281" s="72">
        <v>325.33</v>
      </c>
      <c r="BT2281" s="72">
        <v>343.01</v>
      </c>
      <c r="BU2281" s="72">
        <v>668.34</v>
      </c>
      <c r="BV2281" s="95">
        <v>24430984.98</v>
      </c>
      <c r="BW2281" s="95">
        <v>23750212.989999998</v>
      </c>
      <c r="BX2281" s="95">
        <v>6258</v>
      </c>
      <c r="BY2281" s="95">
        <v>5770</v>
      </c>
      <c r="BZ2281" s="95">
        <v>7231</v>
      </c>
      <c r="CA2281" s="95">
        <v>6832</v>
      </c>
      <c r="CB2281" s="95">
        <v>6243</v>
      </c>
      <c r="CC2281" s="95">
        <v>5919</v>
      </c>
      <c r="CD2281" s="95">
        <v>6019</v>
      </c>
      <c r="CE2281" s="72">
        <v>650.75523149000003</v>
      </c>
      <c r="CF2281" s="72">
        <v>676.59346364999999</v>
      </c>
      <c r="CG2281" s="72">
        <v>712.40329333</v>
      </c>
      <c r="CH2281" s="72">
        <v>716.50152150999998</v>
      </c>
      <c r="CI2281" s="72">
        <v>731.52548966999996</v>
      </c>
      <c r="CJ2281" s="96">
        <v>0.87261688039999996</v>
      </c>
      <c r="CK2281" s="96">
        <v>0.85788591110000001</v>
      </c>
      <c r="CL2281" s="96">
        <v>0.90406656740000002</v>
      </c>
      <c r="CM2281" s="96">
        <v>0.87345243689999996</v>
      </c>
      <c r="CN2281" s="96">
        <v>0.91362503350000002</v>
      </c>
      <c r="CO2281" s="96">
        <v>1.0097084126</v>
      </c>
      <c r="CP2281" s="96">
        <v>0.87582648100000005</v>
      </c>
      <c r="CQ2281" s="96">
        <v>0.99584056389999998</v>
      </c>
      <c r="CR2281" s="96">
        <v>0.87948451559999996</v>
      </c>
      <c r="CS2281" s="95">
        <v>6905</v>
      </c>
      <c r="CT2281" s="95">
        <v>6493</v>
      </c>
      <c r="CU2281" s="95">
        <v>5700</v>
      </c>
      <c r="CV2281" s="95">
        <v>5607</v>
      </c>
      <c r="CW2281" s="95">
        <v>5734</v>
      </c>
      <c r="CX2281" s="96">
        <v>0.99452166799999997</v>
      </c>
      <c r="CY2281" s="96">
        <v>1.0117708590000001</v>
      </c>
      <c r="CZ2281" s="96">
        <v>1.0237710440000001</v>
      </c>
      <c r="DA2281" s="96">
        <v>1.0099808349999999</v>
      </c>
      <c r="DB2281" s="96">
        <v>1.0114155170000001</v>
      </c>
      <c r="DC2281">
        <v>2013</v>
      </c>
      <c r="DD2281" s="6">
        <v>6234.4</v>
      </c>
      <c r="DE2281" s="96">
        <v>5.2677569E-3</v>
      </c>
      <c r="DF2281" s="72">
        <v>671.88</v>
      </c>
      <c r="DG2281" s="96">
        <v>1</v>
      </c>
      <c r="DH2281" s="72">
        <v>671.88</v>
      </c>
      <c r="DI2281" s="72">
        <v>694.63357696000003</v>
      </c>
      <c r="DJ2281" s="96">
        <v>1</v>
      </c>
      <c r="DK2281" s="72">
        <v>671.88</v>
      </c>
      <c r="DL2281" s="96">
        <v>1</v>
      </c>
      <c r="DM2281" s="72">
        <v>671.88</v>
      </c>
      <c r="DN2281" s="96">
        <v>1</v>
      </c>
      <c r="DO2281" s="96">
        <v>1.3447000000000001E-2</v>
      </c>
      <c r="DP2281" s="72">
        <v>9.0299999999999994</v>
      </c>
      <c r="DQ2281" s="72">
        <v>662.85</v>
      </c>
      <c r="DR2281" t="s">
        <v>1406</v>
      </c>
      <c r="DT2281" t="s">
        <v>1392</v>
      </c>
    </row>
    <row r="2282" spans="1:124" x14ac:dyDescent="0.3">
      <c r="A2282" t="s">
        <v>540</v>
      </c>
      <c r="B2282">
        <v>39390</v>
      </c>
      <c r="C2282" s="95">
        <v>6843</v>
      </c>
      <c r="D2282" s="95">
        <v>38893185</v>
      </c>
      <c r="E2282" s="95">
        <v>6388</v>
      </c>
      <c r="F2282" s="95">
        <v>24824084</v>
      </c>
      <c r="G2282" s="95">
        <v>1303</v>
      </c>
      <c r="H2282" s="95">
        <v>3931440</v>
      </c>
      <c r="I2282" s="95">
        <v>1036</v>
      </c>
      <c r="J2282" s="95">
        <v>3073445</v>
      </c>
      <c r="K2282" s="95">
        <v>6583</v>
      </c>
      <c r="L2282" s="95">
        <v>39461420</v>
      </c>
      <c r="M2282" s="95">
        <v>6073</v>
      </c>
      <c r="N2282" s="95">
        <v>24216729</v>
      </c>
      <c r="O2282" s="95">
        <v>1342</v>
      </c>
      <c r="P2282" s="95">
        <v>3819052</v>
      </c>
      <c r="Q2282" s="95">
        <v>1046</v>
      </c>
      <c r="R2282" s="95">
        <v>3412672</v>
      </c>
      <c r="S2282" s="95">
        <v>5968</v>
      </c>
      <c r="T2282" s="95">
        <v>38094178</v>
      </c>
      <c r="U2282" s="95">
        <v>5432</v>
      </c>
      <c r="V2282" s="95">
        <v>21982819</v>
      </c>
      <c r="W2282" s="95">
        <v>1370</v>
      </c>
      <c r="X2282" s="95">
        <v>4015456</v>
      </c>
      <c r="Y2282" s="95">
        <v>1079</v>
      </c>
      <c r="Z2282" s="95">
        <v>3391261</v>
      </c>
      <c r="AA2282" s="95">
        <v>5786</v>
      </c>
      <c r="AB2282" s="95">
        <v>31633514</v>
      </c>
      <c r="AC2282" s="95">
        <v>5191</v>
      </c>
      <c r="AD2282" s="95">
        <v>21216888</v>
      </c>
      <c r="AE2282" s="95">
        <v>1353</v>
      </c>
      <c r="AF2282" s="95">
        <v>4599946</v>
      </c>
      <c r="AG2282" s="95">
        <v>1053</v>
      </c>
      <c r="AH2282" s="95">
        <v>3671554</v>
      </c>
      <c r="AI2282" s="95">
        <v>5662</v>
      </c>
      <c r="AJ2282" s="95">
        <v>30892204.75</v>
      </c>
      <c r="AK2282" s="95">
        <v>5063</v>
      </c>
      <c r="AL2282" s="95">
        <v>20870702.59</v>
      </c>
      <c r="AM2282" s="95">
        <v>1409</v>
      </c>
      <c r="AN2282" s="95">
        <v>4499984.01</v>
      </c>
      <c r="AO2282" s="95">
        <v>1081</v>
      </c>
      <c r="AP2282" s="95">
        <v>4093479.71</v>
      </c>
      <c r="AQ2282" s="72">
        <v>438.09</v>
      </c>
      <c r="AR2282" s="72">
        <v>313.14999999999998</v>
      </c>
      <c r="AS2282" s="72">
        <v>751.24</v>
      </c>
      <c r="AT2282" s="95">
        <v>42824625</v>
      </c>
      <c r="AU2282" s="95">
        <v>27897529</v>
      </c>
      <c r="AV2282" s="95">
        <v>8146</v>
      </c>
      <c r="AW2282" s="95">
        <v>7424</v>
      </c>
      <c r="AX2282" s="72">
        <v>455.1</v>
      </c>
      <c r="AY2282" s="72">
        <v>323.42</v>
      </c>
      <c r="AZ2282" s="72">
        <v>778.52</v>
      </c>
      <c r="BA2282" s="95">
        <v>43280472</v>
      </c>
      <c r="BB2282" s="95">
        <v>27629401</v>
      </c>
      <c r="BC2282" s="95">
        <v>7925</v>
      </c>
      <c r="BD2282" s="95">
        <v>7119</v>
      </c>
      <c r="BE2282" s="72">
        <v>478.21</v>
      </c>
      <c r="BF2282" s="72">
        <v>324.76</v>
      </c>
      <c r="BG2282" s="72">
        <v>802.97</v>
      </c>
      <c r="BH2282" s="95">
        <v>42109634</v>
      </c>
      <c r="BI2282" s="95">
        <v>25374080</v>
      </c>
      <c r="BJ2282" s="95">
        <v>7338</v>
      </c>
      <c r="BK2282" s="95">
        <v>6511</v>
      </c>
      <c r="BL2282" s="72">
        <v>422.95</v>
      </c>
      <c r="BM2282" s="72">
        <v>332.16</v>
      </c>
      <c r="BN2282" s="72">
        <v>755.11</v>
      </c>
      <c r="BO2282" s="95">
        <v>36233460</v>
      </c>
      <c r="BP2282" s="95">
        <v>24888442</v>
      </c>
      <c r="BQ2282" s="95">
        <v>7139</v>
      </c>
      <c r="BR2282" s="95">
        <v>6244</v>
      </c>
      <c r="BS2282" s="72">
        <v>417.1</v>
      </c>
      <c r="BT2282" s="72">
        <v>338.6</v>
      </c>
      <c r="BU2282" s="72">
        <v>755.7</v>
      </c>
      <c r="BV2282" s="95">
        <v>35392188.759999998</v>
      </c>
      <c r="BW2282" s="95">
        <v>24964182.300000001</v>
      </c>
      <c r="BX2282" s="95">
        <v>7071</v>
      </c>
      <c r="BY2282" s="95">
        <v>6144</v>
      </c>
      <c r="BZ2282" s="95">
        <v>7802</v>
      </c>
      <c r="CA2282" s="95">
        <v>7537</v>
      </c>
      <c r="CB2282" s="95">
        <v>6939</v>
      </c>
      <c r="CC2282" s="95">
        <v>6714</v>
      </c>
      <c r="CD2282" s="95">
        <v>6618</v>
      </c>
      <c r="CE2282" s="72">
        <v>650.75523149000003</v>
      </c>
      <c r="CF2282" s="72">
        <v>676.59346364999999</v>
      </c>
      <c r="CG2282" s="72">
        <v>712.40329333</v>
      </c>
      <c r="CH2282" s="72">
        <v>716.50152150999998</v>
      </c>
      <c r="CI2282" s="72">
        <v>731.52548966999996</v>
      </c>
      <c r="CJ2282" s="96">
        <v>1.1544125405000001</v>
      </c>
      <c r="CK2282" s="96">
        <v>1.1506466465</v>
      </c>
      <c r="CL2282" s="96">
        <v>1.1271284222</v>
      </c>
      <c r="CM2282" s="96">
        <v>1.0538847124999999</v>
      </c>
      <c r="CN2282" s="96">
        <v>1.0330467095</v>
      </c>
      <c r="CO2282" s="96">
        <v>1.0006229684000001</v>
      </c>
      <c r="CP2282" s="96">
        <v>1.1031365870000001</v>
      </c>
      <c r="CQ2282" s="96">
        <v>0.99584056389999998</v>
      </c>
      <c r="CR2282" s="96">
        <v>1.1077440198999999</v>
      </c>
      <c r="CS2282" s="95">
        <v>7223</v>
      </c>
      <c r="CT2282" s="95">
        <v>6948</v>
      </c>
      <c r="CU2282" s="95">
        <v>5958</v>
      </c>
      <c r="CV2282" s="95">
        <v>6057</v>
      </c>
      <c r="CW2282" s="95">
        <v>5980</v>
      </c>
      <c r="CX2282" s="96">
        <v>0.98475614</v>
      </c>
      <c r="CY2282" s="96">
        <v>0.977480707</v>
      </c>
      <c r="CZ2282" s="96">
        <v>1.00521562</v>
      </c>
      <c r="DA2282" s="96">
        <v>1.0112557019999999</v>
      </c>
      <c r="DB2282" s="96">
        <v>1.031330836</v>
      </c>
      <c r="DC2282">
        <v>2013</v>
      </c>
      <c r="DD2282" s="6">
        <v>6688.4</v>
      </c>
      <c r="DE2282" s="96">
        <v>1.1948498199999999E-2</v>
      </c>
      <c r="DF2282" s="72">
        <v>840.57</v>
      </c>
      <c r="DG2282" s="96">
        <v>1</v>
      </c>
      <c r="DH2282" s="72">
        <v>840.57</v>
      </c>
      <c r="DI2282" s="72">
        <v>694.63357696000003</v>
      </c>
      <c r="DJ2282" s="96">
        <v>1</v>
      </c>
      <c r="DK2282" s="72">
        <v>840.57</v>
      </c>
      <c r="DL2282" s="96">
        <v>1</v>
      </c>
      <c r="DM2282" s="72">
        <v>840.57</v>
      </c>
      <c r="DN2282" s="96">
        <v>1</v>
      </c>
      <c r="DO2282" s="96">
        <v>2.1599E-2</v>
      </c>
      <c r="DP2282" s="72">
        <v>18.16</v>
      </c>
      <c r="DQ2282" s="72">
        <v>822.41</v>
      </c>
      <c r="DR2282" t="s">
        <v>540</v>
      </c>
      <c r="DT2282" t="s">
        <v>1392</v>
      </c>
    </row>
    <row r="2283" spans="1:124" x14ac:dyDescent="0.3">
      <c r="A2283" t="s">
        <v>37</v>
      </c>
      <c r="B2283">
        <v>39400</v>
      </c>
      <c r="C2283" s="95">
        <v>7113</v>
      </c>
      <c r="D2283" s="95">
        <v>29819307</v>
      </c>
      <c r="E2283" s="95">
        <v>6841</v>
      </c>
      <c r="F2283" s="95">
        <v>26788198</v>
      </c>
      <c r="G2283" s="95">
        <v>1262</v>
      </c>
      <c r="H2283" s="95">
        <v>3157928</v>
      </c>
      <c r="I2283" s="95">
        <v>1089</v>
      </c>
      <c r="J2283" s="95">
        <v>4039605</v>
      </c>
      <c r="K2283" s="95">
        <v>6610</v>
      </c>
      <c r="L2283" s="95">
        <v>29419830</v>
      </c>
      <c r="M2283" s="95">
        <v>6317</v>
      </c>
      <c r="N2283" s="95">
        <v>25501022</v>
      </c>
      <c r="O2283" s="95">
        <v>1286</v>
      </c>
      <c r="P2283" s="95">
        <v>3575627</v>
      </c>
      <c r="Q2283" s="95">
        <v>1108</v>
      </c>
      <c r="R2283" s="95">
        <v>4355285</v>
      </c>
      <c r="S2283" s="95">
        <v>6250</v>
      </c>
      <c r="T2283" s="95">
        <v>32610010</v>
      </c>
      <c r="U2283" s="95">
        <v>5952</v>
      </c>
      <c r="V2283" s="95">
        <v>25382633</v>
      </c>
      <c r="W2283" s="95">
        <v>1332</v>
      </c>
      <c r="X2283" s="95">
        <v>3707582</v>
      </c>
      <c r="Y2283" s="95">
        <v>1156</v>
      </c>
      <c r="Z2283" s="95">
        <v>4736697</v>
      </c>
      <c r="AA2283" s="95">
        <v>6157</v>
      </c>
      <c r="AB2283" s="95">
        <v>28229758</v>
      </c>
      <c r="AC2283" s="95">
        <v>5840</v>
      </c>
      <c r="AD2283" s="95">
        <v>24810898</v>
      </c>
      <c r="AE2283" s="95">
        <v>1391</v>
      </c>
      <c r="AF2283" s="95">
        <v>4582258</v>
      </c>
      <c r="AG2283" s="95">
        <v>1204</v>
      </c>
      <c r="AH2283" s="95">
        <v>5402182</v>
      </c>
      <c r="AI2283" s="95">
        <v>5826</v>
      </c>
      <c r="AJ2283" s="95">
        <v>26298317.289999999</v>
      </c>
      <c r="AK2283" s="95">
        <v>5505</v>
      </c>
      <c r="AL2283" s="95">
        <v>24026734.68</v>
      </c>
      <c r="AM2283" s="95">
        <v>1420</v>
      </c>
      <c r="AN2283" s="95">
        <v>4580503</v>
      </c>
      <c r="AO2283" s="95">
        <v>1249</v>
      </c>
      <c r="AP2283" s="95">
        <v>5254856</v>
      </c>
      <c r="AQ2283" s="72">
        <v>328.13</v>
      </c>
      <c r="AR2283" s="72">
        <v>323.95999999999998</v>
      </c>
      <c r="AS2283" s="72">
        <v>652.09</v>
      </c>
      <c r="AT2283" s="95">
        <v>32977235</v>
      </c>
      <c r="AU2283" s="95">
        <v>30827803</v>
      </c>
      <c r="AV2283" s="95">
        <v>8375</v>
      </c>
      <c r="AW2283" s="95">
        <v>7930</v>
      </c>
      <c r="AX2283" s="72">
        <v>348.23</v>
      </c>
      <c r="AY2283" s="72">
        <v>335.09</v>
      </c>
      <c r="AZ2283" s="72">
        <v>683.32</v>
      </c>
      <c r="BA2283" s="95">
        <v>32995457</v>
      </c>
      <c r="BB2283" s="95">
        <v>29856307</v>
      </c>
      <c r="BC2283" s="95">
        <v>7896</v>
      </c>
      <c r="BD2283" s="95">
        <v>7425</v>
      </c>
      <c r="BE2283" s="72">
        <v>399.16</v>
      </c>
      <c r="BF2283" s="72">
        <v>353.12</v>
      </c>
      <c r="BG2283" s="72">
        <v>752.28</v>
      </c>
      <c r="BH2283" s="95">
        <v>36317592</v>
      </c>
      <c r="BI2283" s="95">
        <v>30119330</v>
      </c>
      <c r="BJ2283" s="95">
        <v>7582</v>
      </c>
      <c r="BK2283" s="95">
        <v>7108</v>
      </c>
      <c r="BL2283" s="72">
        <v>362.26</v>
      </c>
      <c r="BM2283" s="72">
        <v>357.43</v>
      </c>
      <c r="BN2283" s="72">
        <v>719.69</v>
      </c>
      <c r="BO2283" s="95">
        <v>32812016</v>
      </c>
      <c r="BP2283" s="95">
        <v>30213080</v>
      </c>
      <c r="BQ2283" s="95">
        <v>7548</v>
      </c>
      <c r="BR2283" s="95">
        <v>7044</v>
      </c>
      <c r="BS2283" s="72">
        <v>355.12</v>
      </c>
      <c r="BT2283" s="72">
        <v>361.29</v>
      </c>
      <c r="BU2283" s="72">
        <v>716.41</v>
      </c>
      <c r="BV2283" s="95">
        <v>30878820.289999999</v>
      </c>
      <c r="BW2283" s="95">
        <v>29281590.68</v>
      </c>
      <c r="BX2283" s="95">
        <v>7246</v>
      </c>
      <c r="BY2283" s="95">
        <v>6754</v>
      </c>
      <c r="BZ2283" s="95">
        <v>8163</v>
      </c>
      <c r="CA2283" s="95">
        <v>7669</v>
      </c>
      <c r="CB2283" s="95">
        <v>7354</v>
      </c>
      <c r="CC2283" s="95">
        <v>7309</v>
      </c>
      <c r="CD2283" s="95">
        <v>7005</v>
      </c>
      <c r="CE2283" s="72">
        <v>650.75523149000003</v>
      </c>
      <c r="CF2283" s="72">
        <v>676.59346364999999</v>
      </c>
      <c r="CG2283" s="72">
        <v>712.40329333</v>
      </c>
      <c r="CH2283" s="72">
        <v>716.50152150999998</v>
      </c>
      <c r="CI2283" s="72">
        <v>731.52548966999996</v>
      </c>
      <c r="CJ2283" s="96">
        <v>1.0020511069</v>
      </c>
      <c r="CK2283" s="96">
        <v>1.0099417695999999</v>
      </c>
      <c r="CL2283" s="96">
        <v>1.055974905</v>
      </c>
      <c r="CM2283" s="96">
        <v>1.0044500651999999</v>
      </c>
      <c r="CN2283" s="96">
        <v>0.9793370294</v>
      </c>
      <c r="CO2283" s="96">
        <v>1.0434417197999999</v>
      </c>
      <c r="CP2283" s="96">
        <v>0.96828692589999998</v>
      </c>
      <c r="CQ2283" s="96">
        <v>0.99584056389999998</v>
      </c>
      <c r="CR2283" s="96">
        <v>0.97233113689999995</v>
      </c>
      <c r="CS2283" s="95">
        <v>7876</v>
      </c>
      <c r="CT2283" s="95">
        <v>7347</v>
      </c>
      <c r="CU2283" s="95">
        <v>6751</v>
      </c>
      <c r="CV2283" s="95">
        <v>7016</v>
      </c>
      <c r="CW2283" s="95">
        <v>6724</v>
      </c>
      <c r="CX2283" s="96">
        <v>1.024599705</v>
      </c>
      <c r="CY2283" s="96">
        <v>1.0043118550000001</v>
      </c>
      <c r="CZ2283" s="96">
        <v>1.019364146</v>
      </c>
      <c r="DA2283" s="96">
        <v>1.06327734</v>
      </c>
      <c r="DB2283" s="96">
        <v>1.111744488</v>
      </c>
      <c r="DC2283">
        <v>2013</v>
      </c>
      <c r="DD2283" s="6">
        <v>7252.2</v>
      </c>
      <c r="DE2283" s="96">
        <v>8.2630020000000002E-3</v>
      </c>
      <c r="DF2283" s="72">
        <v>740.57</v>
      </c>
      <c r="DG2283" s="96">
        <v>1</v>
      </c>
      <c r="DH2283" s="72">
        <v>740.57</v>
      </c>
      <c r="DI2283" s="72">
        <v>694.63357696000003</v>
      </c>
      <c r="DJ2283" s="96">
        <v>1</v>
      </c>
      <c r="DK2283" s="72">
        <v>740.57</v>
      </c>
      <c r="DL2283" s="96">
        <v>1</v>
      </c>
      <c r="DM2283" s="72">
        <v>740.57</v>
      </c>
      <c r="DN2283" s="96">
        <v>1</v>
      </c>
      <c r="DO2283" s="96">
        <v>1.5901999999999999E-2</v>
      </c>
      <c r="DP2283" s="72">
        <v>11.78</v>
      </c>
      <c r="DQ2283" s="72">
        <v>728.79</v>
      </c>
      <c r="DR2283" t="s">
        <v>37</v>
      </c>
      <c r="DT2283" t="s">
        <v>1392</v>
      </c>
    </row>
    <row r="2284" spans="1:124" x14ac:dyDescent="0.3">
      <c r="A2284" t="s">
        <v>1407</v>
      </c>
      <c r="B2284">
        <v>39410</v>
      </c>
      <c r="C2284" s="95">
        <v>2451</v>
      </c>
      <c r="D2284" s="95">
        <v>9685689</v>
      </c>
      <c r="E2284" s="95">
        <v>2339</v>
      </c>
      <c r="F2284" s="95">
        <v>7173691</v>
      </c>
      <c r="G2284" s="95">
        <v>478</v>
      </c>
      <c r="H2284" s="95">
        <v>1385531</v>
      </c>
      <c r="I2284" s="95">
        <v>418</v>
      </c>
      <c r="J2284" s="95">
        <v>1227648</v>
      </c>
      <c r="K2284" s="95">
        <v>2437</v>
      </c>
      <c r="L2284" s="95">
        <v>9321708</v>
      </c>
      <c r="M2284" s="95">
        <v>2318</v>
      </c>
      <c r="N2284" s="95">
        <v>7543322</v>
      </c>
      <c r="O2284" s="95">
        <v>503</v>
      </c>
      <c r="P2284" s="95">
        <v>1829827</v>
      </c>
      <c r="Q2284" s="95">
        <v>437</v>
      </c>
      <c r="R2284" s="95">
        <v>1303739</v>
      </c>
      <c r="S2284" s="95">
        <v>2194</v>
      </c>
      <c r="T2284" s="95">
        <v>9860119</v>
      </c>
      <c r="U2284" s="95">
        <v>2073</v>
      </c>
      <c r="V2284" s="95">
        <v>7523519</v>
      </c>
      <c r="W2284" s="95">
        <v>511</v>
      </c>
      <c r="X2284" s="95">
        <v>1876592</v>
      </c>
      <c r="Y2284" s="95">
        <v>449</v>
      </c>
      <c r="Z2284" s="95">
        <v>1541305</v>
      </c>
      <c r="AA2284" s="95">
        <v>1996</v>
      </c>
      <c r="AB2284" s="95">
        <v>9055856</v>
      </c>
      <c r="AC2284" s="95">
        <v>1867</v>
      </c>
      <c r="AD2284" s="95">
        <v>7305164</v>
      </c>
      <c r="AE2284" s="95">
        <v>496</v>
      </c>
      <c r="AF2284" s="95">
        <v>1187937</v>
      </c>
      <c r="AG2284" s="95">
        <v>427</v>
      </c>
      <c r="AH2284" s="95">
        <v>1673239</v>
      </c>
      <c r="AI2284" s="95">
        <v>2017</v>
      </c>
      <c r="AJ2284" s="95">
        <v>10493618</v>
      </c>
      <c r="AK2284" s="95">
        <v>1871</v>
      </c>
      <c r="AL2284" s="95">
        <v>8215832</v>
      </c>
      <c r="AM2284" s="95">
        <v>522</v>
      </c>
      <c r="AN2284" s="95">
        <v>1906867</v>
      </c>
      <c r="AO2284" s="95">
        <v>450</v>
      </c>
      <c r="AP2284" s="95">
        <v>1750426</v>
      </c>
      <c r="AQ2284" s="72">
        <v>314.99</v>
      </c>
      <c r="AR2284" s="72">
        <v>253.94</v>
      </c>
      <c r="AS2284" s="72">
        <v>568.92999999999995</v>
      </c>
      <c r="AT2284" s="95">
        <v>11071220</v>
      </c>
      <c r="AU2284" s="95">
        <v>8401339</v>
      </c>
      <c r="AV2284" s="95">
        <v>2929</v>
      </c>
      <c r="AW2284" s="95">
        <v>2757</v>
      </c>
      <c r="AX2284" s="72">
        <v>316.08999999999997</v>
      </c>
      <c r="AY2284" s="72">
        <v>267.61</v>
      </c>
      <c r="AZ2284" s="72">
        <v>583.70000000000005</v>
      </c>
      <c r="BA2284" s="95">
        <v>11151535</v>
      </c>
      <c r="BB2284" s="95">
        <v>8847061</v>
      </c>
      <c r="BC2284" s="95">
        <v>2940</v>
      </c>
      <c r="BD2284" s="95">
        <v>2755</v>
      </c>
      <c r="BE2284" s="72">
        <v>361.57</v>
      </c>
      <c r="BF2284" s="72">
        <v>299.52</v>
      </c>
      <c r="BG2284" s="72">
        <v>661.09</v>
      </c>
      <c r="BH2284" s="95">
        <v>11736711</v>
      </c>
      <c r="BI2284" s="95">
        <v>9064824</v>
      </c>
      <c r="BJ2284" s="95">
        <v>2705</v>
      </c>
      <c r="BK2284" s="95">
        <v>2522</v>
      </c>
      <c r="BL2284" s="72">
        <v>342.56</v>
      </c>
      <c r="BM2284" s="72">
        <v>326.16000000000003</v>
      </c>
      <c r="BN2284" s="72">
        <v>668.72</v>
      </c>
      <c r="BO2284" s="95">
        <v>10243793</v>
      </c>
      <c r="BP2284" s="95">
        <v>8978403</v>
      </c>
      <c r="BQ2284" s="95">
        <v>2492</v>
      </c>
      <c r="BR2284" s="95">
        <v>2294</v>
      </c>
      <c r="BS2284" s="72">
        <v>407</v>
      </c>
      <c r="BT2284" s="72">
        <v>357.83</v>
      </c>
      <c r="BU2284" s="72">
        <v>764.83</v>
      </c>
      <c r="BV2284" s="95">
        <v>12400485</v>
      </c>
      <c r="BW2284" s="95">
        <v>9966258</v>
      </c>
      <c r="BX2284" s="95">
        <v>2539</v>
      </c>
      <c r="BY2284" s="95">
        <v>2321</v>
      </c>
      <c r="BZ2284" s="95">
        <v>2847</v>
      </c>
      <c r="CA2284" s="95">
        <v>2851</v>
      </c>
      <c r="CB2284" s="95">
        <v>2617</v>
      </c>
      <c r="CC2284" s="95">
        <v>2398</v>
      </c>
      <c r="CD2284" s="95">
        <v>2432</v>
      </c>
      <c r="CE2284" s="72">
        <v>650.75523149000003</v>
      </c>
      <c r="CF2284" s="72">
        <v>676.59346364999999</v>
      </c>
      <c r="CG2284" s="72">
        <v>712.40329333</v>
      </c>
      <c r="CH2284" s="72">
        <v>716.50152150999998</v>
      </c>
      <c r="CI2284" s="72">
        <v>731.52548966999996</v>
      </c>
      <c r="CJ2284" s="96">
        <v>0.87426112379999998</v>
      </c>
      <c r="CK2284" s="96">
        <v>0.86270416630000002</v>
      </c>
      <c r="CL2284" s="96">
        <v>0.9279715664</v>
      </c>
      <c r="CM2284" s="96">
        <v>0.93331274239999995</v>
      </c>
      <c r="CN2284" s="96">
        <v>1.0455274776000001</v>
      </c>
      <c r="CO2284" s="96">
        <v>1.0065585564999999</v>
      </c>
      <c r="CP2284" s="96">
        <v>0.92270381020000003</v>
      </c>
      <c r="CQ2284" s="96">
        <v>0.99584056389999998</v>
      </c>
      <c r="CR2284" s="96">
        <v>0.92655763579999995</v>
      </c>
      <c r="CS2284" s="95">
        <v>2826</v>
      </c>
      <c r="CT2284" s="95">
        <v>2818</v>
      </c>
      <c r="CU2284" s="95">
        <v>2482</v>
      </c>
      <c r="CV2284" s="95">
        <v>2397</v>
      </c>
      <c r="CW2284" s="95">
        <v>2392</v>
      </c>
      <c r="CX2284" s="96">
        <v>0.98770964699999997</v>
      </c>
      <c r="CY2284" s="96">
        <v>0.98024799699999998</v>
      </c>
      <c r="CZ2284" s="96">
        <v>0.99886266300000004</v>
      </c>
      <c r="DA2284" s="96">
        <v>1.0225332519999999</v>
      </c>
      <c r="DB2284" s="96">
        <v>1.0518010470000001</v>
      </c>
      <c r="DC2284">
        <v>2013</v>
      </c>
      <c r="DD2284" s="6">
        <v>2529.8000000000002</v>
      </c>
      <c r="DE2284" s="96">
        <v>8.1482594999999994E-3</v>
      </c>
      <c r="DF2284" s="72">
        <v>705.79</v>
      </c>
      <c r="DG2284" s="96">
        <v>1</v>
      </c>
      <c r="DH2284" s="72">
        <v>705.79</v>
      </c>
      <c r="DI2284" s="72">
        <v>694.63357696000003</v>
      </c>
      <c r="DJ2284" s="96">
        <v>1</v>
      </c>
      <c r="DK2284" s="72">
        <v>705.79</v>
      </c>
      <c r="DL2284" s="96">
        <v>1</v>
      </c>
      <c r="DM2284" s="72">
        <v>705.79</v>
      </c>
      <c r="DN2284" s="96">
        <v>0.92771550059999996</v>
      </c>
      <c r="DO2284" s="96">
        <v>2.5870000000000001E-2</v>
      </c>
      <c r="DP2284" s="72">
        <v>16.940000000000001</v>
      </c>
      <c r="DQ2284" s="72">
        <v>688.85</v>
      </c>
      <c r="DR2284" t="s">
        <v>1407</v>
      </c>
      <c r="DT2284" t="s">
        <v>1392</v>
      </c>
    </row>
    <row r="2285" spans="1:124" x14ac:dyDescent="0.3">
      <c r="A2285" t="s">
        <v>1408</v>
      </c>
      <c r="B2285">
        <v>39420</v>
      </c>
      <c r="C2285" s="95">
        <v>29308</v>
      </c>
      <c r="D2285" s="95">
        <v>138523399</v>
      </c>
      <c r="E2285" s="95">
        <v>27504</v>
      </c>
      <c r="F2285" s="95">
        <v>97833829</v>
      </c>
      <c r="G2285" s="95">
        <v>6558</v>
      </c>
      <c r="H2285" s="95">
        <v>19097636</v>
      </c>
      <c r="I2285" s="95">
        <v>5554</v>
      </c>
      <c r="J2285" s="95">
        <v>17870127</v>
      </c>
      <c r="K2285" s="95">
        <v>28548</v>
      </c>
      <c r="L2285" s="95">
        <v>145071360</v>
      </c>
      <c r="M2285" s="95">
        <v>26630</v>
      </c>
      <c r="N2285" s="95">
        <v>100905825</v>
      </c>
      <c r="O2285" s="95">
        <v>6750</v>
      </c>
      <c r="P2285" s="95">
        <v>21875449</v>
      </c>
      <c r="Q2285" s="95">
        <v>5760</v>
      </c>
      <c r="R2285" s="95">
        <v>19880346</v>
      </c>
      <c r="S2285" s="95">
        <v>27044</v>
      </c>
      <c r="T2285" s="95">
        <v>146403108</v>
      </c>
      <c r="U2285" s="95">
        <v>24984</v>
      </c>
      <c r="V2285" s="95">
        <v>100408390</v>
      </c>
      <c r="W2285" s="95">
        <v>6798</v>
      </c>
      <c r="X2285" s="95">
        <v>23091346</v>
      </c>
      <c r="Y2285" s="95">
        <v>5807</v>
      </c>
      <c r="Z2285" s="95">
        <v>21181860</v>
      </c>
      <c r="AA2285" s="95">
        <v>26045</v>
      </c>
      <c r="AB2285" s="95">
        <v>124713795</v>
      </c>
      <c r="AC2285" s="95">
        <v>23827</v>
      </c>
      <c r="AD2285" s="95">
        <v>100739411</v>
      </c>
      <c r="AE2285" s="95">
        <v>6798</v>
      </c>
      <c r="AF2285" s="95">
        <v>23340203</v>
      </c>
      <c r="AG2285" s="95">
        <v>5840</v>
      </c>
      <c r="AH2285" s="95">
        <v>23310832</v>
      </c>
      <c r="AI2285" s="95">
        <v>25938</v>
      </c>
      <c r="AJ2285" s="95">
        <v>127016082</v>
      </c>
      <c r="AK2285" s="95">
        <v>23667</v>
      </c>
      <c r="AL2285" s="95">
        <v>105174090</v>
      </c>
      <c r="AM2285" s="95">
        <v>7078</v>
      </c>
      <c r="AN2285" s="95">
        <v>25022110</v>
      </c>
      <c r="AO2285" s="95">
        <v>6126</v>
      </c>
      <c r="AP2285" s="95">
        <v>25718253</v>
      </c>
      <c r="AQ2285" s="72">
        <v>366.23</v>
      </c>
      <c r="AR2285" s="72">
        <v>291.67</v>
      </c>
      <c r="AS2285" s="72">
        <v>657.9</v>
      </c>
      <c r="AT2285" s="95">
        <v>157621035</v>
      </c>
      <c r="AU2285" s="95">
        <v>115703956</v>
      </c>
      <c r="AV2285" s="95">
        <v>35866</v>
      </c>
      <c r="AW2285" s="95">
        <v>33058</v>
      </c>
      <c r="AX2285" s="72">
        <v>394.14</v>
      </c>
      <c r="AY2285" s="72">
        <v>310.76</v>
      </c>
      <c r="AZ2285" s="72">
        <v>704.9</v>
      </c>
      <c r="BA2285" s="95">
        <v>166946809</v>
      </c>
      <c r="BB2285" s="95">
        <v>120786171</v>
      </c>
      <c r="BC2285" s="95">
        <v>35298</v>
      </c>
      <c r="BD2285" s="95">
        <v>32390</v>
      </c>
      <c r="BE2285" s="72">
        <v>417.37</v>
      </c>
      <c r="BF2285" s="72">
        <v>329.07</v>
      </c>
      <c r="BG2285" s="72">
        <v>746.44</v>
      </c>
      <c r="BH2285" s="95">
        <v>169494454</v>
      </c>
      <c r="BI2285" s="95">
        <v>121590250</v>
      </c>
      <c r="BJ2285" s="95">
        <v>33842</v>
      </c>
      <c r="BK2285" s="95">
        <v>30791</v>
      </c>
      <c r="BL2285" s="72">
        <v>375.66</v>
      </c>
      <c r="BM2285" s="72">
        <v>348.45</v>
      </c>
      <c r="BN2285" s="72">
        <v>724.11</v>
      </c>
      <c r="BO2285" s="95">
        <v>148053998</v>
      </c>
      <c r="BP2285" s="95">
        <v>124050243</v>
      </c>
      <c r="BQ2285" s="95">
        <v>32843</v>
      </c>
      <c r="BR2285" s="95">
        <v>29667</v>
      </c>
      <c r="BS2285" s="72">
        <v>383.75</v>
      </c>
      <c r="BT2285" s="72">
        <v>366.12</v>
      </c>
      <c r="BU2285" s="72">
        <v>749.87</v>
      </c>
      <c r="BV2285" s="95">
        <v>152038192</v>
      </c>
      <c r="BW2285" s="95">
        <v>130892343</v>
      </c>
      <c r="BX2285" s="95">
        <v>33016</v>
      </c>
      <c r="BY2285" s="95">
        <v>29793</v>
      </c>
      <c r="BZ2285" s="95">
        <v>34528</v>
      </c>
      <c r="CA2285" s="95">
        <v>33896</v>
      </c>
      <c r="CB2285" s="95">
        <v>32371</v>
      </c>
      <c r="CC2285" s="95">
        <v>31335</v>
      </c>
      <c r="CD2285" s="95">
        <v>31439</v>
      </c>
      <c r="CE2285" s="72">
        <v>650.75523149000003</v>
      </c>
      <c r="CF2285" s="72">
        <v>676.59346364999999</v>
      </c>
      <c r="CG2285" s="72">
        <v>712.40329333</v>
      </c>
      <c r="CH2285" s="72">
        <v>716.50152150999998</v>
      </c>
      <c r="CI2285" s="72">
        <v>731.52548966999996</v>
      </c>
      <c r="CJ2285" s="96">
        <v>1.0109791949</v>
      </c>
      <c r="CK2285" s="96">
        <v>1.0418368457</v>
      </c>
      <c r="CL2285" s="96">
        <v>1.0477773011</v>
      </c>
      <c r="CM2285" s="96">
        <v>1.0106189286</v>
      </c>
      <c r="CN2285" s="96">
        <v>1.0250770624000001</v>
      </c>
      <c r="CO2285" s="96">
        <v>1.1492239298</v>
      </c>
      <c r="CP2285" s="96">
        <v>0.89387093309999999</v>
      </c>
      <c r="CQ2285" s="96">
        <v>0.99584056389999998</v>
      </c>
      <c r="CR2285" s="96">
        <v>0.89760433340000001</v>
      </c>
      <c r="CS2285" s="95">
        <v>33225</v>
      </c>
      <c r="CT2285" s="95">
        <v>32760</v>
      </c>
      <c r="CU2285" s="95">
        <v>30739</v>
      </c>
      <c r="CV2285" s="95">
        <v>30321</v>
      </c>
      <c r="CW2285" s="95">
        <v>30389</v>
      </c>
      <c r="CX2285" s="96">
        <v>1.162810216</v>
      </c>
      <c r="CY2285" s="96">
        <v>1.163283936</v>
      </c>
      <c r="CZ2285" s="96">
        <v>1.154386739</v>
      </c>
      <c r="DA2285" s="96">
        <v>1.1361512279999999</v>
      </c>
      <c r="DB2285" s="96">
        <v>1.1270339149999999</v>
      </c>
      <c r="DC2285">
        <v>2013</v>
      </c>
      <c r="DD2285" s="6">
        <v>31139.8</v>
      </c>
      <c r="DE2285" s="96">
        <v>6.4739447000000004E-3</v>
      </c>
      <c r="DF2285" s="72">
        <v>684.89</v>
      </c>
      <c r="DG2285" s="96">
        <v>1</v>
      </c>
      <c r="DH2285" s="72">
        <v>684.89</v>
      </c>
      <c r="DI2285" s="72">
        <v>697.16603001999999</v>
      </c>
      <c r="DJ2285" s="96">
        <v>1</v>
      </c>
      <c r="DK2285" s="72">
        <v>684.89</v>
      </c>
      <c r="DL2285" s="96">
        <v>1</v>
      </c>
      <c r="DM2285" s="72">
        <v>684.89</v>
      </c>
      <c r="DN2285" s="96">
        <v>1</v>
      </c>
      <c r="DO2285" s="96">
        <v>1.2713E-2</v>
      </c>
      <c r="DP2285" s="72">
        <v>8.7100000000000009</v>
      </c>
      <c r="DQ2285" s="72">
        <v>676.18</v>
      </c>
      <c r="DR2285" t="s">
        <v>1408</v>
      </c>
      <c r="DT2285" t="s">
        <v>1392</v>
      </c>
    </row>
    <row r="2286" spans="1:124" x14ac:dyDescent="0.3">
      <c r="A2286" t="s">
        <v>1102</v>
      </c>
      <c r="B2286">
        <v>39440</v>
      </c>
      <c r="C2286" s="95">
        <v>63946</v>
      </c>
      <c r="D2286" s="95">
        <v>228624181</v>
      </c>
      <c r="E2286" s="95">
        <v>60695</v>
      </c>
      <c r="F2286" s="95">
        <v>183498307</v>
      </c>
      <c r="G2286" s="95">
        <v>6501</v>
      </c>
      <c r="H2286" s="95">
        <v>20099546</v>
      </c>
      <c r="I2286" s="95">
        <v>5088</v>
      </c>
      <c r="J2286" s="95">
        <v>15673603</v>
      </c>
      <c r="K2286" s="95">
        <v>61009</v>
      </c>
      <c r="L2286" s="95">
        <v>230845307</v>
      </c>
      <c r="M2286" s="95">
        <v>57443</v>
      </c>
      <c r="N2286" s="95">
        <v>181626770</v>
      </c>
      <c r="O2286" s="95">
        <v>7030</v>
      </c>
      <c r="P2286" s="95">
        <v>21145825</v>
      </c>
      <c r="Q2286" s="95">
        <v>5577</v>
      </c>
      <c r="R2286" s="95">
        <v>17978526</v>
      </c>
      <c r="S2286" s="95">
        <v>56561</v>
      </c>
      <c r="T2286" s="95">
        <v>226061769</v>
      </c>
      <c r="U2286" s="95">
        <v>52656</v>
      </c>
      <c r="V2286" s="95">
        <v>176707598</v>
      </c>
      <c r="W2286" s="95">
        <v>7343</v>
      </c>
      <c r="X2286" s="95">
        <v>21138412</v>
      </c>
      <c r="Y2286" s="95">
        <v>5814</v>
      </c>
      <c r="Z2286" s="95">
        <v>19113475</v>
      </c>
      <c r="AA2286" s="95">
        <v>53740</v>
      </c>
      <c r="AB2286" s="95">
        <v>204529371</v>
      </c>
      <c r="AC2286" s="95">
        <v>49645</v>
      </c>
      <c r="AD2286" s="95">
        <v>177156681</v>
      </c>
      <c r="AE2286" s="95">
        <v>7700</v>
      </c>
      <c r="AF2286" s="95">
        <v>22395578</v>
      </c>
      <c r="AG2286" s="95">
        <v>6159</v>
      </c>
      <c r="AH2286" s="95">
        <v>21940698</v>
      </c>
      <c r="AI2286" s="95">
        <v>53322</v>
      </c>
      <c r="AJ2286" s="95">
        <v>195054660.50999999</v>
      </c>
      <c r="AK2286" s="95">
        <v>49065</v>
      </c>
      <c r="AL2286" s="95">
        <v>183757690.96000001</v>
      </c>
      <c r="AM2286" s="95">
        <v>8082</v>
      </c>
      <c r="AN2286" s="95">
        <v>26763157</v>
      </c>
      <c r="AO2286" s="95">
        <v>6551</v>
      </c>
      <c r="AP2286" s="95">
        <v>24261860</v>
      </c>
      <c r="AQ2286" s="72">
        <v>294.22000000000003</v>
      </c>
      <c r="AR2286" s="72">
        <v>252.31</v>
      </c>
      <c r="AS2286" s="72">
        <v>546.53</v>
      </c>
      <c r="AT2286" s="95">
        <v>248723727</v>
      </c>
      <c r="AU2286" s="95">
        <v>199171910</v>
      </c>
      <c r="AV2286" s="95">
        <v>70447</v>
      </c>
      <c r="AW2286" s="95">
        <v>65783</v>
      </c>
      <c r="AX2286" s="72">
        <v>308.64</v>
      </c>
      <c r="AY2286" s="72">
        <v>263.94</v>
      </c>
      <c r="AZ2286" s="72">
        <v>572.58000000000004</v>
      </c>
      <c r="BA2286" s="95">
        <v>251991132</v>
      </c>
      <c r="BB2286" s="95">
        <v>199605296</v>
      </c>
      <c r="BC2286" s="95">
        <v>68039</v>
      </c>
      <c r="BD2286" s="95">
        <v>63020</v>
      </c>
      <c r="BE2286" s="72">
        <v>322.36</v>
      </c>
      <c r="BF2286" s="72">
        <v>279.08999999999997</v>
      </c>
      <c r="BG2286" s="72">
        <v>601.45000000000005</v>
      </c>
      <c r="BH2286" s="95">
        <v>247200181</v>
      </c>
      <c r="BI2286" s="95">
        <v>195821073</v>
      </c>
      <c r="BJ2286" s="95">
        <v>63904</v>
      </c>
      <c r="BK2286" s="95">
        <v>58470</v>
      </c>
      <c r="BL2286" s="72">
        <v>307.79000000000002</v>
      </c>
      <c r="BM2286" s="72">
        <v>297.32</v>
      </c>
      <c r="BN2286" s="72">
        <v>605.11</v>
      </c>
      <c r="BO2286" s="95">
        <v>226924949</v>
      </c>
      <c r="BP2286" s="95">
        <v>199097379</v>
      </c>
      <c r="BQ2286" s="95">
        <v>61440</v>
      </c>
      <c r="BR2286" s="95">
        <v>55804</v>
      </c>
      <c r="BS2286" s="72">
        <v>301.04000000000002</v>
      </c>
      <c r="BT2286" s="72">
        <v>311.69</v>
      </c>
      <c r="BU2286" s="72">
        <v>612.73</v>
      </c>
      <c r="BV2286" s="95">
        <v>221817817.50999999</v>
      </c>
      <c r="BW2286" s="95">
        <v>208019550.96000001</v>
      </c>
      <c r="BX2286" s="95">
        <v>61404</v>
      </c>
      <c r="BY2286" s="95">
        <v>55616</v>
      </c>
      <c r="BZ2286" s="95">
        <v>68224</v>
      </c>
      <c r="CA2286" s="95">
        <v>65619</v>
      </c>
      <c r="CB2286" s="95">
        <v>61285</v>
      </c>
      <c r="CC2286" s="95">
        <v>58765</v>
      </c>
      <c r="CD2286" s="95">
        <v>58573</v>
      </c>
      <c r="CE2286" s="72">
        <v>650.75523149000003</v>
      </c>
      <c r="CF2286" s="72">
        <v>676.59346364999999</v>
      </c>
      <c r="CG2286" s="72">
        <v>712.40329333</v>
      </c>
      <c r="CH2286" s="72">
        <v>716.50152150999998</v>
      </c>
      <c r="CI2286" s="72">
        <v>731.52548966999996</v>
      </c>
      <c r="CJ2286" s="96">
        <v>0.83983957949999999</v>
      </c>
      <c r="CK2286" s="96">
        <v>0.84626889080000001</v>
      </c>
      <c r="CL2286" s="96">
        <v>0.84425494050000005</v>
      </c>
      <c r="CM2286" s="96">
        <v>0.84453414520000003</v>
      </c>
      <c r="CN2286" s="96">
        <v>0.83760580959999997</v>
      </c>
      <c r="CO2286" s="96">
        <v>1.0107110091</v>
      </c>
      <c r="CP2286" s="96">
        <v>0.83357227290000002</v>
      </c>
      <c r="CQ2286" s="96">
        <v>0.99584056389999998</v>
      </c>
      <c r="CR2286" s="96">
        <v>0.83705382569999998</v>
      </c>
      <c r="CS2286" s="95">
        <v>63692</v>
      </c>
      <c r="CT2286" s="95">
        <v>61531</v>
      </c>
      <c r="CU2286" s="95">
        <v>56754</v>
      </c>
      <c r="CV2286" s="95">
        <v>54883</v>
      </c>
      <c r="CW2286" s="95">
        <v>54756</v>
      </c>
      <c r="CX2286" s="96">
        <v>0.99725696900000005</v>
      </c>
      <c r="CY2286" s="96">
        <v>1.0065405650000001</v>
      </c>
      <c r="CZ2286" s="96">
        <v>1.020131514</v>
      </c>
      <c r="DA2286" s="96">
        <v>1.021059435</v>
      </c>
      <c r="DB2286" s="96">
        <v>1.0109104820000001</v>
      </c>
      <c r="DC2286">
        <v>2013</v>
      </c>
      <c r="DD2286" s="6">
        <v>59738.6</v>
      </c>
      <c r="DE2286" s="96">
        <v>5.9097823999999998E-3</v>
      </c>
      <c r="DF2286" s="72">
        <v>639.04999999999995</v>
      </c>
      <c r="DG2286" s="96">
        <v>1.0000581443000001</v>
      </c>
      <c r="DH2286" s="72">
        <v>639.08715708</v>
      </c>
      <c r="DI2286" s="72">
        <v>639.08715708</v>
      </c>
      <c r="DJ2286" s="96">
        <v>1</v>
      </c>
      <c r="DK2286" s="72">
        <v>639.08715708</v>
      </c>
      <c r="DL2286" s="96">
        <v>1</v>
      </c>
      <c r="DM2286" s="72">
        <v>639.08715708</v>
      </c>
      <c r="DN2286" s="96">
        <v>1</v>
      </c>
      <c r="DO2286" s="96">
        <v>1.3736999999999999E-2</v>
      </c>
      <c r="DP2286" s="72">
        <v>8.7799999999999994</v>
      </c>
      <c r="DQ2286" s="72">
        <v>630.30999999999995</v>
      </c>
      <c r="DR2286" t="s">
        <v>1102</v>
      </c>
      <c r="DT2286" t="s">
        <v>1392</v>
      </c>
    </row>
    <row r="2287" spans="1:124" x14ac:dyDescent="0.3">
      <c r="A2287" t="s">
        <v>40</v>
      </c>
      <c r="B2287">
        <v>39450</v>
      </c>
      <c r="C2287" s="95">
        <v>8996</v>
      </c>
      <c r="D2287" s="95">
        <v>46448101</v>
      </c>
      <c r="E2287" s="95">
        <v>8397</v>
      </c>
      <c r="F2287" s="95">
        <v>31176006</v>
      </c>
      <c r="G2287" s="95">
        <v>1545</v>
      </c>
      <c r="H2287" s="95">
        <v>4020488</v>
      </c>
      <c r="I2287" s="95">
        <v>1177</v>
      </c>
      <c r="J2287" s="95">
        <v>3311769</v>
      </c>
      <c r="K2287" s="95">
        <v>8574</v>
      </c>
      <c r="L2287" s="95">
        <v>45086461</v>
      </c>
      <c r="M2287" s="95">
        <v>7948</v>
      </c>
      <c r="N2287" s="95">
        <v>30217975</v>
      </c>
      <c r="O2287" s="95">
        <v>1660</v>
      </c>
      <c r="P2287" s="95">
        <v>4235391</v>
      </c>
      <c r="Q2287" s="95">
        <v>1265</v>
      </c>
      <c r="R2287" s="95">
        <v>3458887</v>
      </c>
      <c r="S2287" s="95">
        <v>7977</v>
      </c>
      <c r="T2287" s="95">
        <v>45105883</v>
      </c>
      <c r="U2287" s="95">
        <v>7284</v>
      </c>
      <c r="V2287" s="95">
        <v>29735716</v>
      </c>
      <c r="W2287" s="95">
        <v>1729</v>
      </c>
      <c r="X2287" s="95">
        <v>5408877</v>
      </c>
      <c r="Y2287" s="95">
        <v>1321</v>
      </c>
      <c r="Z2287" s="95">
        <v>4214373</v>
      </c>
      <c r="AA2287" s="95">
        <v>7515</v>
      </c>
      <c r="AB2287" s="95">
        <v>43033220</v>
      </c>
      <c r="AC2287" s="95">
        <v>6760</v>
      </c>
      <c r="AD2287" s="95">
        <v>28655846</v>
      </c>
      <c r="AE2287" s="95">
        <v>1761</v>
      </c>
      <c r="AF2287" s="95">
        <v>5580206</v>
      </c>
      <c r="AG2287" s="95">
        <v>1356</v>
      </c>
      <c r="AH2287" s="95">
        <v>4951528</v>
      </c>
      <c r="AI2287" s="95">
        <v>7314</v>
      </c>
      <c r="AJ2287" s="95">
        <v>40162222.469999999</v>
      </c>
      <c r="AK2287" s="95">
        <v>6513</v>
      </c>
      <c r="AL2287" s="95">
        <v>28808766.399999999</v>
      </c>
      <c r="AM2287" s="95">
        <v>1829</v>
      </c>
      <c r="AN2287" s="95">
        <v>6652802</v>
      </c>
      <c r="AO2287" s="95">
        <v>1414</v>
      </c>
      <c r="AP2287" s="95">
        <v>5722159</v>
      </c>
      <c r="AQ2287" s="72">
        <v>398.99</v>
      </c>
      <c r="AR2287" s="72">
        <v>300.19</v>
      </c>
      <c r="AS2287" s="72">
        <v>699.18</v>
      </c>
      <c r="AT2287" s="95">
        <v>50468589</v>
      </c>
      <c r="AU2287" s="95">
        <v>34487775</v>
      </c>
      <c r="AV2287" s="95">
        <v>10541</v>
      </c>
      <c r="AW2287" s="95">
        <v>9574</v>
      </c>
      <c r="AX2287" s="72">
        <v>401.62</v>
      </c>
      <c r="AY2287" s="72">
        <v>304.61</v>
      </c>
      <c r="AZ2287" s="72">
        <v>706.23</v>
      </c>
      <c r="BA2287" s="95">
        <v>49321852</v>
      </c>
      <c r="BB2287" s="95">
        <v>33676862</v>
      </c>
      <c r="BC2287" s="95">
        <v>10234</v>
      </c>
      <c r="BD2287" s="95">
        <v>9213</v>
      </c>
      <c r="BE2287" s="72">
        <v>433.71</v>
      </c>
      <c r="BF2287" s="72">
        <v>328.78</v>
      </c>
      <c r="BG2287" s="72">
        <v>762.49</v>
      </c>
      <c r="BH2287" s="95">
        <v>50514760</v>
      </c>
      <c r="BI2287" s="95">
        <v>33950089</v>
      </c>
      <c r="BJ2287" s="95">
        <v>9706</v>
      </c>
      <c r="BK2287" s="95">
        <v>8605</v>
      </c>
      <c r="BL2287" s="72">
        <v>436.73</v>
      </c>
      <c r="BM2287" s="72">
        <v>345.07</v>
      </c>
      <c r="BN2287" s="72">
        <v>781.8</v>
      </c>
      <c r="BO2287" s="95">
        <v>48613426</v>
      </c>
      <c r="BP2287" s="95">
        <v>33607374</v>
      </c>
      <c r="BQ2287" s="95">
        <v>9276</v>
      </c>
      <c r="BR2287" s="95">
        <v>8116</v>
      </c>
      <c r="BS2287" s="72">
        <v>426.69</v>
      </c>
      <c r="BT2287" s="72">
        <v>363.01</v>
      </c>
      <c r="BU2287" s="72">
        <v>789.7</v>
      </c>
      <c r="BV2287" s="95">
        <v>46815024.469999999</v>
      </c>
      <c r="BW2287" s="95">
        <v>34530925.399999999</v>
      </c>
      <c r="BX2287" s="95">
        <v>9143</v>
      </c>
      <c r="BY2287" s="95">
        <v>7927</v>
      </c>
      <c r="BZ2287" s="95">
        <v>10080</v>
      </c>
      <c r="CA2287" s="95">
        <v>9742</v>
      </c>
      <c r="CB2287" s="95">
        <v>9175</v>
      </c>
      <c r="CC2287" s="95">
        <v>8725</v>
      </c>
      <c r="CD2287" s="95">
        <v>8548</v>
      </c>
      <c r="CE2287" s="72">
        <v>650.75523149000003</v>
      </c>
      <c r="CF2287" s="72">
        <v>676.59346364999999</v>
      </c>
      <c r="CG2287" s="72">
        <v>712.40329333</v>
      </c>
      <c r="CH2287" s="72">
        <v>716.50152150999998</v>
      </c>
      <c r="CI2287" s="72">
        <v>731.52548966999996</v>
      </c>
      <c r="CJ2287" s="96">
        <v>1.0744131835999999</v>
      </c>
      <c r="CK2287" s="96">
        <v>1.0438025756</v>
      </c>
      <c r="CL2287" s="96">
        <v>1.0703066748000001</v>
      </c>
      <c r="CM2287" s="96">
        <v>1.0911351568000001</v>
      </c>
      <c r="CN2287" s="96">
        <v>1.0795249258999999</v>
      </c>
      <c r="CO2287" s="96">
        <v>1.1263579025999999</v>
      </c>
      <c r="CP2287" s="96">
        <v>0.9515949601</v>
      </c>
      <c r="CQ2287" s="96">
        <v>0.99584056389999998</v>
      </c>
      <c r="CR2287" s="96">
        <v>0.95556945429999995</v>
      </c>
      <c r="CS2287" s="95">
        <v>8779</v>
      </c>
      <c r="CT2287" s="95">
        <v>8545</v>
      </c>
      <c r="CU2287" s="95">
        <v>7900</v>
      </c>
      <c r="CV2287" s="95">
        <v>7515</v>
      </c>
      <c r="CW2287" s="95">
        <v>7340</v>
      </c>
      <c r="CX2287" s="96">
        <v>1.14278181</v>
      </c>
      <c r="CY2287" s="96">
        <v>1.119957436</v>
      </c>
      <c r="CZ2287" s="96">
        <v>1.1227127750000001</v>
      </c>
      <c r="DA2287" s="96">
        <v>1.124787381</v>
      </c>
      <c r="DB2287" s="96">
        <v>1.1196965240000001</v>
      </c>
      <c r="DC2287">
        <v>2013</v>
      </c>
      <c r="DD2287" s="6">
        <v>8687</v>
      </c>
      <c r="DE2287" s="96">
        <v>8.8198053000000005E-3</v>
      </c>
      <c r="DF2287" s="72">
        <v>727.4</v>
      </c>
      <c r="DG2287" s="96">
        <v>1</v>
      </c>
      <c r="DH2287" s="72">
        <v>727.4</v>
      </c>
      <c r="DI2287" s="72">
        <v>694.63357696000003</v>
      </c>
      <c r="DJ2287" s="96">
        <v>1</v>
      </c>
      <c r="DK2287" s="72">
        <v>727.4</v>
      </c>
      <c r="DL2287" s="96">
        <v>1</v>
      </c>
      <c r="DM2287" s="72">
        <v>727.4</v>
      </c>
      <c r="DN2287" s="96">
        <v>1</v>
      </c>
      <c r="DO2287" s="96">
        <v>1.6445000000000001E-2</v>
      </c>
      <c r="DP2287" s="72">
        <v>11.96</v>
      </c>
      <c r="DQ2287" s="72">
        <v>715.44</v>
      </c>
      <c r="DR2287" t="s">
        <v>40</v>
      </c>
      <c r="DT2287" t="s">
        <v>1392</v>
      </c>
    </row>
    <row r="2288" spans="1:124" x14ac:dyDescent="0.3">
      <c r="A2288" t="s">
        <v>1409</v>
      </c>
      <c r="B2288">
        <v>39460</v>
      </c>
      <c r="C2288" s="95">
        <v>18948</v>
      </c>
      <c r="D2288" s="95">
        <v>64920294</v>
      </c>
      <c r="E2288" s="95">
        <v>17918</v>
      </c>
      <c r="F2288" s="95">
        <v>50519742</v>
      </c>
      <c r="G2288" s="95">
        <v>1904</v>
      </c>
      <c r="H2288" s="95">
        <v>4843692</v>
      </c>
      <c r="I2288" s="95">
        <v>1414</v>
      </c>
      <c r="J2288" s="95">
        <v>4385746</v>
      </c>
      <c r="K2288" s="95">
        <v>18486</v>
      </c>
      <c r="L2288" s="95">
        <v>62856809</v>
      </c>
      <c r="M2288" s="95">
        <v>17371</v>
      </c>
      <c r="N2288" s="95">
        <v>50045820</v>
      </c>
      <c r="O2288" s="95">
        <v>1982</v>
      </c>
      <c r="P2288" s="95">
        <v>5578646</v>
      </c>
      <c r="Q2288" s="95">
        <v>1461</v>
      </c>
      <c r="R2288" s="95">
        <v>4266148</v>
      </c>
      <c r="S2288" s="95">
        <v>17857</v>
      </c>
      <c r="T2288" s="95">
        <v>63940978</v>
      </c>
      <c r="U2288" s="95">
        <v>16674</v>
      </c>
      <c r="V2288" s="95">
        <v>51140610</v>
      </c>
      <c r="W2288" s="95">
        <v>2082</v>
      </c>
      <c r="X2288" s="95">
        <v>5595968</v>
      </c>
      <c r="Y2288" s="95">
        <v>1540</v>
      </c>
      <c r="Z2288" s="95">
        <v>4777983</v>
      </c>
      <c r="AA2288" s="95">
        <v>15682</v>
      </c>
      <c r="AB2288" s="95">
        <v>57494004</v>
      </c>
      <c r="AC2288" s="95">
        <v>14448</v>
      </c>
      <c r="AD2288" s="95">
        <v>51088737</v>
      </c>
      <c r="AE2288" s="95">
        <v>2060</v>
      </c>
      <c r="AF2288" s="95">
        <v>5991881</v>
      </c>
      <c r="AG2288" s="95">
        <v>1510</v>
      </c>
      <c r="AH2288" s="95">
        <v>5308769</v>
      </c>
      <c r="AI2288" s="95">
        <v>15582</v>
      </c>
      <c r="AJ2288" s="95">
        <v>56185452</v>
      </c>
      <c r="AK2288" s="95">
        <v>14340</v>
      </c>
      <c r="AL2288" s="95">
        <v>53531438.68</v>
      </c>
      <c r="AM2288" s="95">
        <v>2179</v>
      </c>
      <c r="AN2288" s="95">
        <v>5836736</v>
      </c>
      <c r="AO2288" s="95">
        <v>1635</v>
      </c>
      <c r="AP2288" s="95">
        <v>5759467</v>
      </c>
      <c r="AQ2288" s="72">
        <v>278.81</v>
      </c>
      <c r="AR2288" s="72">
        <v>236.68</v>
      </c>
      <c r="AS2288" s="72">
        <v>515.49</v>
      </c>
      <c r="AT2288" s="95">
        <v>69763986</v>
      </c>
      <c r="AU2288" s="95">
        <v>54905488</v>
      </c>
      <c r="AV2288" s="95">
        <v>20852</v>
      </c>
      <c r="AW2288" s="95">
        <v>19332</v>
      </c>
      <c r="AX2288" s="72">
        <v>278.63</v>
      </c>
      <c r="AY2288" s="72">
        <v>240.34</v>
      </c>
      <c r="AZ2288" s="72">
        <v>518.97</v>
      </c>
      <c r="BA2288" s="95">
        <v>68435455</v>
      </c>
      <c r="BB2288" s="95">
        <v>54311968</v>
      </c>
      <c r="BC2288" s="95">
        <v>20468</v>
      </c>
      <c r="BD2288" s="95">
        <v>18832</v>
      </c>
      <c r="BE2288" s="72">
        <v>290.62</v>
      </c>
      <c r="BF2288" s="72">
        <v>255.84</v>
      </c>
      <c r="BG2288" s="72">
        <v>546.46</v>
      </c>
      <c r="BH2288" s="95">
        <v>69536946</v>
      </c>
      <c r="BI2288" s="95">
        <v>55918593</v>
      </c>
      <c r="BJ2288" s="95">
        <v>19939</v>
      </c>
      <c r="BK2288" s="95">
        <v>18214</v>
      </c>
      <c r="BL2288" s="72">
        <v>298.19</v>
      </c>
      <c r="BM2288" s="72">
        <v>294.51</v>
      </c>
      <c r="BN2288" s="72">
        <v>592.70000000000005</v>
      </c>
      <c r="BO2288" s="95">
        <v>63485885</v>
      </c>
      <c r="BP2288" s="95">
        <v>56397506</v>
      </c>
      <c r="BQ2288" s="95">
        <v>17742</v>
      </c>
      <c r="BR2288" s="95">
        <v>15958</v>
      </c>
      <c r="BS2288" s="72">
        <v>291</v>
      </c>
      <c r="BT2288" s="72">
        <v>309.29000000000002</v>
      </c>
      <c r="BU2288" s="72">
        <v>600.29</v>
      </c>
      <c r="BV2288" s="95">
        <v>62022188</v>
      </c>
      <c r="BW2288" s="95">
        <v>59290905.68</v>
      </c>
      <c r="BX2288" s="95">
        <v>17761</v>
      </c>
      <c r="BY2288" s="95">
        <v>15975</v>
      </c>
      <c r="BZ2288" s="95">
        <v>20128</v>
      </c>
      <c r="CA2288" s="95">
        <v>19679</v>
      </c>
      <c r="CB2288" s="95">
        <v>19108</v>
      </c>
      <c r="CC2288" s="95">
        <v>16895</v>
      </c>
      <c r="CD2288" s="95">
        <v>16887</v>
      </c>
      <c r="CE2288" s="72">
        <v>650.75523149000003</v>
      </c>
      <c r="CF2288" s="72">
        <v>676.59346364999999</v>
      </c>
      <c r="CG2288" s="72">
        <v>712.40329333</v>
      </c>
      <c r="CH2288" s="72">
        <v>716.50152150999998</v>
      </c>
      <c r="CI2288" s="72">
        <v>731.52548966999996</v>
      </c>
      <c r="CJ2288" s="96">
        <v>0.79214115389999995</v>
      </c>
      <c r="CK2288" s="96">
        <v>0.76703371799999998</v>
      </c>
      <c r="CL2288" s="96">
        <v>0.76706551629999997</v>
      </c>
      <c r="CM2288" s="96">
        <v>0.82721387489999998</v>
      </c>
      <c r="CN2288" s="96">
        <v>0.82060025039999995</v>
      </c>
      <c r="CO2288" s="96">
        <v>0.98354545090000001</v>
      </c>
      <c r="CP2288" s="96">
        <v>0.80810795479999997</v>
      </c>
      <c r="CQ2288" s="96">
        <v>0.99584056389999998</v>
      </c>
      <c r="CR2288" s="96">
        <v>0.81148315169999996</v>
      </c>
      <c r="CS2288" s="95">
        <v>18937</v>
      </c>
      <c r="CT2288" s="95">
        <v>18559</v>
      </c>
      <c r="CU2288" s="95">
        <v>17806</v>
      </c>
      <c r="CV2288" s="95">
        <v>15849</v>
      </c>
      <c r="CW2288" s="95">
        <v>15764</v>
      </c>
      <c r="CX2288" s="96">
        <v>0.99768723000000004</v>
      </c>
      <c r="CY2288" s="96">
        <v>0.98661247399999996</v>
      </c>
      <c r="CZ2288" s="96">
        <v>0.984194122</v>
      </c>
      <c r="DA2288" s="96">
        <v>0.97099001900000004</v>
      </c>
      <c r="DB2288" s="96">
        <v>0.974836814</v>
      </c>
      <c r="DC2288">
        <v>2013</v>
      </c>
      <c r="DD2288" s="6">
        <v>17662.2</v>
      </c>
      <c r="DE2288" s="96">
        <v>1.4381322199999999E-2</v>
      </c>
      <c r="DF2288" s="72">
        <v>614.25</v>
      </c>
      <c r="DG2288" s="96">
        <v>1</v>
      </c>
      <c r="DH2288" s="72">
        <v>614.25</v>
      </c>
      <c r="DI2288" s="72">
        <v>614.25</v>
      </c>
      <c r="DJ2288" s="96">
        <v>1</v>
      </c>
      <c r="DK2288" s="72">
        <v>614.25</v>
      </c>
      <c r="DL2288" s="96">
        <v>1</v>
      </c>
      <c r="DM2288" s="72">
        <v>614.25</v>
      </c>
      <c r="DN2288" s="96">
        <v>0.61388924410000001</v>
      </c>
      <c r="DO2288" s="96">
        <v>3.9094999999999998E-2</v>
      </c>
      <c r="DP2288" s="72">
        <v>14.74</v>
      </c>
      <c r="DQ2288" s="72">
        <v>599.51</v>
      </c>
      <c r="DR2288" t="s">
        <v>1409</v>
      </c>
      <c r="DT2288" t="s">
        <v>1392</v>
      </c>
    </row>
    <row r="2289" spans="1:124" x14ac:dyDescent="0.3">
      <c r="A2289" t="s">
        <v>1410</v>
      </c>
      <c r="B2289">
        <v>39470</v>
      </c>
      <c r="C2289" s="95">
        <v>41134</v>
      </c>
      <c r="D2289" s="95">
        <v>186165009</v>
      </c>
      <c r="E2289" s="95">
        <v>39303</v>
      </c>
      <c r="F2289" s="95">
        <v>131107211</v>
      </c>
      <c r="G2289" s="95">
        <v>5663</v>
      </c>
      <c r="H2289" s="95">
        <v>18187176</v>
      </c>
      <c r="I2289" s="95">
        <v>4546</v>
      </c>
      <c r="J2289" s="95">
        <v>15373305</v>
      </c>
      <c r="K2289" s="95">
        <v>40758</v>
      </c>
      <c r="L2289" s="95">
        <v>187864410</v>
      </c>
      <c r="M2289" s="95">
        <v>38615</v>
      </c>
      <c r="N2289" s="95">
        <v>136219818</v>
      </c>
      <c r="O2289" s="95">
        <v>6082</v>
      </c>
      <c r="P2289" s="95">
        <v>21674913</v>
      </c>
      <c r="Q2289" s="95">
        <v>4908</v>
      </c>
      <c r="R2289" s="95">
        <v>18036353</v>
      </c>
      <c r="S2289" s="95">
        <v>40194</v>
      </c>
      <c r="T2289" s="95">
        <v>198974186</v>
      </c>
      <c r="U2289" s="95">
        <v>37743</v>
      </c>
      <c r="V2289" s="95">
        <v>144477200</v>
      </c>
      <c r="W2289" s="95">
        <v>6360</v>
      </c>
      <c r="X2289" s="95">
        <v>23912553</v>
      </c>
      <c r="Y2289" s="95">
        <v>5137</v>
      </c>
      <c r="Z2289" s="95">
        <v>20201725</v>
      </c>
      <c r="AA2289" s="95">
        <v>38657</v>
      </c>
      <c r="AB2289" s="95">
        <v>185004999</v>
      </c>
      <c r="AC2289" s="95">
        <v>35968</v>
      </c>
      <c r="AD2289" s="95">
        <v>145413349</v>
      </c>
      <c r="AE2289" s="95">
        <v>6967</v>
      </c>
      <c r="AF2289" s="95">
        <v>29267450</v>
      </c>
      <c r="AG2289" s="95">
        <v>5734</v>
      </c>
      <c r="AH2289" s="95">
        <v>23095611</v>
      </c>
      <c r="AI2289" s="95">
        <v>37279</v>
      </c>
      <c r="AJ2289" s="95">
        <v>185582001.15000001</v>
      </c>
      <c r="AK2289" s="95">
        <v>34457</v>
      </c>
      <c r="AL2289" s="95">
        <v>144387896.96000001</v>
      </c>
      <c r="AM2289" s="95">
        <v>7222</v>
      </c>
      <c r="AN2289" s="95">
        <v>29589300</v>
      </c>
      <c r="AO2289" s="95">
        <v>5997</v>
      </c>
      <c r="AP2289" s="95">
        <v>25703542</v>
      </c>
      <c r="AQ2289" s="72">
        <v>363.9</v>
      </c>
      <c r="AR2289" s="72">
        <v>278.38</v>
      </c>
      <c r="AS2289" s="72">
        <v>642.28</v>
      </c>
      <c r="AT2289" s="95">
        <v>204352185</v>
      </c>
      <c r="AU2289" s="95">
        <v>146480516</v>
      </c>
      <c r="AV2289" s="95">
        <v>46797</v>
      </c>
      <c r="AW2289" s="95">
        <v>43849</v>
      </c>
      <c r="AX2289" s="72">
        <v>372.79</v>
      </c>
      <c r="AY2289" s="72">
        <v>295.35000000000002</v>
      </c>
      <c r="AZ2289" s="72">
        <v>668.14</v>
      </c>
      <c r="BA2289" s="95">
        <v>209539323</v>
      </c>
      <c r="BB2289" s="95">
        <v>154256171</v>
      </c>
      <c r="BC2289" s="95">
        <v>46840</v>
      </c>
      <c r="BD2289" s="95">
        <v>43523</v>
      </c>
      <c r="BE2289" s="72">
        <v>398.98</v>
      </c>
      <c r="BF2289" s="72">
        <v>320.04000000000002</v>
      </c>
      <c r="BG2289" s="72">
        <v>719.02</v>
      </c>
      <c r="BH2289" s="95">
        <v>222886739</v>
      </c>
      <c r="BI2289" s="95">
        <v>164678925</v>
      </c>
      <c r="BJ2289" s="95">
        <v>46554</v>
      </c>
      <c r="BK2289" s="95">
        <v>42880</v>
      </c>
      <c r="BL2289" s="72">
        <v>391.37</v>
      </c>
      <c r="BM2289" s="72">
        <v>336.73</v>
      </c>
      <c r="BN2289" s="72">
        <v>728.1</v>
      </c>
      <c r="BO2289" s="95">
        <v>214272449</v>
      </c>
      <c r="BP2289" s="95">
        <v>168508960</v>
      </c>
      <c r="BQ2289" s="95">
        <v>45624</v>
      </c>
      <c r="BR2289" s="95">
        <v>41702</v>
      </c>
      <c r="BS2289" s="72">
        <v>402.93</v>
      </c>
      <c r="BT2289" s="72">
        <v>350.38</v>
      </c>
      <c r="BU2289" s="72">
        <v>753.31</v>
      </c>
      <c r="BV2289" s="95">
        <v>215171301.15000001</v>
      </c>
      <c r="BW2289" s="95">
        <v>170091438.96000001</v>
      </c>
      <c r="BX2289" s="95">
        <v>44501</v>
      </c>
      <c r="BY2289" s="95">
        <v>40454</v>
      </c>
      <c r="BZ2289" s="95">
        <v>45392</v>
      </c>
      <c r="CA2289" s="95">
        <v>45241</v>
      </c>
      <c r="CB2289" s="95">
        <v>44783</v>
      </c>
      <c r="CC2289" s="95">
        <v>43762</v>
      </c>
      <c r="CD2289" s="95">
        <v>42521</v>
      </c>
      <c r="CE2289" s="72">
        <v>650.75523149000003</v>
      </c>
      <c r="CF2289" s="72">
        <v>676.59346364999999</v>
      </c>
      <c r="CG2289" s="72">
        <v>712.40329333</v>
      </c>
      <c r="CH2289" s="72">
        <v>716.50152150999998</v>
      </c>
      <c r="CI2289" s="72">
        <v>731.52548966999996</v>
      </c>
      <c r="CJ2289" s="96">
        <v>0.98697631450000001</v>
      </c>
      <c r="CK2289" s="96">
        <v>0.98750584490000004</v>
      </c>
      <c r="CL2289" s="96">
        <v>1.0092878665</v>
      </c>
      <c r="CM2289" s="96">
        <v>1.0161876537000001</v>
      </c>
      <c r="CN2289" s="96">
        <v>1.0297795643000001</v>
      </c>
      <c r="CO2289" s="96">
        <v>1.0800097598</v>
      </c>
      <c r="CP2289" s="96">
        <v>0.93142440579999997</v>
      </c>
      <c r="CQ2289" s="96">
        <v>0.99584056389999998</v>
      </c>
      <c r="CR2289" s="96">
        <v>0.93531465430000005</v>
      </c>
      <c r="CS2289" s="95">
        <v>43088</v>
      </c>
      <c r="CT2289" s="95">
        <v>42672</v>
      </c>
      <c r="CU2289" s="95">
        <v>41727</v>
      </c>
      <c r="CV2289" s="95">
        <v>41165</v>
      </c>
      <c r="CW2289" s="95">
        <v>39433</v>
      </c>
      <c r="CX2289" s="96">
        <v>1.065031088</v>
      </c>
      <c r="CY2289" s="96">
        <v>1.075123984</v>
      </c>
      <c r="CZ2289" s="96">
        <v>1.0863378109999999</v>
      </c>
      <c r="DA2289" s="96">
        <v>1.092590653</v>
      </c>
      <c r="DB2289" s="96">
        <v>1.0818342160000001</v>
      </c>
      <c r="DC2289">
        <v>2013</v>
      </c>
      <c r="DD2289" s="6">
        <v>42481.599999999999</v>
      </c>
      <c r="DE2289" s="96">
        <v>1.44097327E-2</v>
      </c>
      <c r="DF2289" s="72">
        <v>707.96</v>
      </c>
      <c r="DG2289" s="96">
        <v>1</v>
      </c>
      <c r="DH2289" s="72">
        <v>707.96</v>
      </c>
      <c r="DI2289" s="72">
        <v>722.18361009</v>
      </c>
      <c r="DJ2289" s="96">
        <v>1</v>
      </c>
      <c r="DK2289" s="72">
        <v>707.96</v>
      </c>
      <c r="DL2289" s="96">
        <v>1</v>
      </c>
      <c r="DM2289" s="72">
        <v>707.96</v>
      </c>
      <c r="DN2289" s="96">
        <v>0.68983357759999997</v>
      </c>
      <c r="DO2289" s="96">
        <v>3.4791000000000002E-2</v>
      </c>
      <c r="DP2289" s="72">
        <v>16.989999999999998</v>
      </c>
      <c r="DQ2289" s="72">
        <v>690.97</v>
      </c>
      <c r="DR2289" t="s">
        <v>1410</v>
      </c>
      <c r="DT2289" t="s">
        <v>1392</v>
      </c>
    </row>
    <row r="2290" spans="1:124" x14ac:dyDescent="0.3">
      <c r="A2290" t="s">
        <v>1411</v>
      </c>
      <c r="B2290">
        <v>39480</v>
      </c>
      <c r="C2290" s="95">
        <v>50453</v>
      </c>
      <c r="D2290" s="95">
        <v>232997729</v>
      </c>
      <c r="E2290" s="95">
        <v>47699</v>
      </c>
      <c r="F2290" s="95">
        <v>172438894</v>
      </c>
      <c r="G2290" s="95">
        <v>9401</v>
      </c>
      <c r="H2290" s="95">
        <v>28479134</v>
      </c>
      <c r="I2290" s="95">
        <v>7807</v>
      </c>
      <c r="J2290" s="95">
        <v>25894483</v>
      </c>
      <c r="K2290" s="95">
        <v>48885</v>
      </c>
      <c r="L2290" s="95">
        <v>235062426</v>
      </c>
      <c r="M2290" s="95">
        <v>45938</v>
      </c>
      <c r="N2290" s="95">
        <v>175778615</v>
      </c>
      <c r="O2290" s="95">
        <v>9400</v>
      </c>
      <c r="P2290" s="95">
        <v>28685442</v>
      </c>
      <c r="Q2290" s="95">
        <v>7872</v>
      </c>
      <c r="R2290" s="95">
        <v>28534193</v>
      </c>
      <c r="S2290" s="95">
        <v>46344</v>
      </c>
      <c r="T2290" s="95">
        <v>230861431</v>
      </c>
      <c r="U2290" s="95">
        <v>43163</v>
      </c>
      <c r="V2290" s="95">
        <v>177471218</v>
      </c>
      <c r="W2290" s="95">
        <v>9430</v>
      </c>
      <c r="X2290" s="95">
        <v>26076354</v>
      </c>
      <c r="Y2290" s="95">
        <v>7882</v>
      </c>
      <c r="Z2290" s="95">
        <v>29565022</v>
      </c>
      <c r="AA2290" s="95">
        <v>44212</v>
      </c>
      <c r="AB2290" s="95">
        <v>204406311</v>
      </c>
      <c r="AC2290" s="95">
        <v>40907</v>
      </c>
      <c r="AD2290" s="95">
        <v>176307911</v>
      </c>
      <c r="AE2290" s="95">
        <v>9508</v>
      </c>
      <c r="AF2290" s="95">
        <v>29570387</v>
      </c>
      <c r="AG2290" s="95">
        <v>8005</v>
      </c>
      <c r="AH2290" s="95">
        <v>31561796</v>
      </c>
      <c r="AI2290" s="95">
        <v>43545</v>
      </c>
      <c r="AJ2290" s="95">
        <v>211092214.38</v>
      </c>
      <c r="AK2290" s="95">
        <v>40172</v>
      </c>
      <c r="AL2290" s="95">
        <v>182095848.91999999</v>
      </c>
      <c r="AM2290" s="95">
        <v>9758</v>
      </c>
      <c r="AN2290" s="95">
        <v>31199465</v>
      </c>
      <c r="AO2290" s="95">
        <v>8298</v>
      </c>
      <c r="AP2290" s="95">
        <v>33858854</v>
      </c>
      <c r="AQ2290" s="72">
        <v>364.05</v>
      </c>
      <c r="AR2290" s="72">
        <v>297.77</v>
      </c>
      <c r="AS2290" s="72">
        <v>661.82</v>
      </c>
      <c r="AT2290" s="95">
        <v>261476863</v>
      </c>
      <c r="AU2290" s="95">
        <v>198333377</v>
      </c>
      <c r="AV2290" s="95">
        <v>59854</v>
      </c>
      <c r="AW2290" s="95">
        <v>55506</v>
      </c>
      <c r="AX2290" s="72">
        <v>377.1</v>
      </c>
      <c r="AY2290" s="72">
        <v>316.41000000000003</v>
      </c>
      <c r="AZ2290" s="72">
        <v>693.51</v>
      </c>
      <c r="BA2290" s="95">
        <v>263747868</v>
      </c>
      <c r="BB2290" s="95">
        <v>204312808</v>
      </c>
      <c r="BC2290" s="95">
        <v>58285</v>
      </c>
      <c r="BD2290" s="95">
        <v>53810</v>
      </c>
      <c r="BE2290" s="72">
        <v>383.9</v>
      </c>
      <c r="BF2290" s="72">
        <v>338</v>
      </c>
      <c r="BG2290" s="72">
        <v>721.9</v>
      </c>
      <c r="BH2290" s="95">
        <v>256937785</v>
      </c>
      <c r="BI2290" s="95">
        <v>207036240</v>
      </c>
      <c r="BJ2290" s="95">
        <v>55774</v>
      </c>
      <c r="BK2290" s="95">
        <v>51045</v>
      </c>
      <c r="BL2290" s="72">
        <v>362.96</v>
      </c>
      <c r="BM2290" s="72">
        <v>354.16</v>
      </c>
      <c r="BN2290" s="72">
        <v>717.12</v>
      </c>
      <c r="BO2290" s="95">
        <v>233976698</v>
      </c>
      <c r="BP2290" s="95">
        <v>207869707</v>
      </c>
      <c r="BQ2290" s="95">
        <v>53720</v>
      </c>
      <c r="BR2290" s="95">
        <v>48912</v>
      </c>
      <c r="BS2290" s="72">
        <v>378.8</v>
      </c>
      <c r="BT2290" s="72">
        <v>371.29</v>
      </c>
      <c r="BU2290" s="72">
        <v>750.09</v>
      </c>
      <c r="BV2290" s="95">
        <v>242291679.38</v>
      </c>
      <c r="BW2290" s="95">
        <v>215954702.91999999</v>
      </c>
      <c r="BX2290" s="95">
        <v>53303</v>
      </c>
      <c r="BY2290" s="95">
        <v>48470</v>
      </c>
      <c r="BZ2290" s="95">
        <v>57782</v>
      </c>
      <c r="CA2290" s="95">
        <v>56128</v>
      </c>
      <c r="CB2290" s="95">
        <v>53495</v>
      </c>
      <c r="CC2290" s="95">
        <v>51438</v>
      </c>
      <c r="CD2290" s="95">
        <v>50939</v>
      </c>
      <c r="CE2290" s="72">
        <v>650.75523149000003</v>
      </c>
      <c r="CF2290" s="72">
        <v>676.59346364999999</v>
      </c>
      <c r="CG2290" s="72">
        <v>712.40329333</v>
      </c>
      <c r="CH2290" s="72">
        <v>716.50152150999998</v>
      </c>
      <c r="CI2290" s="72">
        <v>731.52548966999996</v>
      </c>
      <c r="CJ2290" s="96">
        <v>1.0170029651000001</v>
      </c>
      <c r="CK2290" s="96">
        <v>1.0250025121999999</v>
      </c>
      <c r="CL2290" s="96">
        <v>1.0133305205000001</v>
      </c>
      <c r="CM2290" s="96">
        <v>1.0008631921</v>
      </c>
      <c r="CN2290" s="96">
        <v>1.0253778038000001</v>
      </c>
      <c r="CO2290" s="96">
        <v>1.1022729127999999</v>
      </c>
      <c r="CP2290" s="96">
        <v>0.92201793850000002</v>
      </c>
      <c r="CQ2290" s="96">
        <v>0.99584056389999998</v>
      </c>
      <c r="CR2290" s="96">
        <v>0.92586889939999995</v>
      </c>
      <c r="CS2290" s="95">
        <v>55056</v>
      </c>
      <c r="CT2290" s="95">
        <v>53540</v>
      </c>
      <c r="CU2290" s="95">
        <v>50075</v>
      </c>
      <c r="CV2290" s="95">
        <v>48674</v>
      </c>
      <c r="CW2290" s="95">
        <v>48188</v>
      </c>
      <c r="CX2290" s="96">
        <v>1.108920516</v>
      </c>
      <c r="CY2290" s="96">
        <v>1.0970604859999999</v>
      </c>
      <c r="CZ2290" s="96">
        <v>1.1061606829999999</v>
      </c>
      <c r="DA2290" s="96">
        <v>1.099690002</v>
      </c>
      <c r="DB2290" s="96">
        <v>1.099038153</v>
      </c>
      <c r="DC2290">
        <v>2013</v>
      </c>
      <c r="DD2290" s="6">
        <v>51548.6</v>
      </c>
      <c r="DE2290" s="96">
        <v>5.5811569000000002E-3</v>
      </c>
      <c r="DF2290" s="72">
        <v>707.09</v>
      </c>
      <c r="DG2290" s="96">
        <v>1</v>
      </c>
      <c r="DH2290" s="72">
        <v>707.09</v>
      </c>
      <c r="DI2290" s="72">
        <v>697.16603001999999</v>
      </c>
      <c r="DJ2290" s="96">
        <v>1</v>
      </c>
      <c r="DK2290" s="72">
        <v>707.09</v>
      </c>
      <c r="DL2290" s="96">
        <v>1</v>
      </c>
      <c r="DM2290" s="72">
        <v>707.09</v>
      </c>
      <c r="DN2290" s="96">
        <v>1</v>
      </c>
      <c r="DO2290" s="96">
        <v>1.2681E-2</v>
      </c>
      <c r="DP2290" s="72">
        <v>8.9700000000000006</v>
      </c>
      <c r="DQ2290" s="72">
        <v>698.12</v>
      </c>
      <c r="DR2290" t="s">
        <v>1411</v>
      </c>
      <c r="DT2290" t="s">
        <v>1392</v>
      </c>
    </row>
    <row r="2291" spans="1:124" x14ac:dyDescent="0.3">
      <c r="A2291" t="s">
        <v>1412</v>
      </c>
      <c r="B2291">
        <v>39510</v>
      </c>
      <c r="C2291" s="95">
        <v>16597</v>
      </c>
      <c r="D2291" s="95">
        <v>53141655</v>
      </c>
      <c r="E2291" s="95">
        <v>15884</v>
      </c>
      <c r="F2291" s="95">
        <v>43018948</v>
      </c>
      <c r="G2291" s="95">
        <v>3222</v>
      </c>
      <c r="H2291" s="95">
        <v>8312957</v>
      </c>
      <c r="I2291" s="95">
        <v>2742</v>
      </c>
      <c r="J2291" s="95">
        <v>7606122</v>
      </c>
      <c r="K2291" s="95">
        <v>15959</v>
      </c>
      <c r="L2291" s="95">
        <v>57195118</v>
      </c>
      <c r="M2291" s="95">
        <v>15168</v>
      </c>
      <c r="N2291" s="95">
        <v>44519568</v>
      </c>
      <c r="O2291" s="95">
        <v>3233</v>
      </c>
      <c r="P2291" s="95">
        <v>8493265</v>
      </c>
      <c r="Q2291" s="95">
        <v>2770</v>
      </c>
      <c r="R2291" s="95">
        <v>8495215</v>
      </c>
      <c r="S2291" s="95">
        <v>14895</v>
      </c>
      <c r="T2291" s="95">
        <v>57671335</v>
      </c>
      <c r="U2291" s="95">
        <v>14023</v>
      </c>
      <c r="V2291" s="95">
        <v>43717066</v>
      </c>
      <c r="W2291" s="95">
        <v>3215</v>
      </c>
      <c r="X2291" s="95">
        <v>8278979</v>
      </c>
      <c r="Y2291" s="95">
        <v>2763</v>
      </c>
      <c r="Z2291" s="95">
        <v>8802779</v>
      </c>
      <c r="AA2291" s="95">
        <v>13945</v>
      </c>
      <c r="AB2291" s="95">
        <v>48801434</v>
      </c>
      <c r="AC2291" s="95">
        <v>13020</v>
      </c>
      <c r="AD2291" s="95">
        <v>43078856</v>
      </c>
      <c r="AE2291" s="95">
        <v>3282</v>
      </c>
      <c r="AF2291" s="95">
        <v>9363776</v>
      </c>
      <c r="AG2291" s="95">
        <v>2837</v>
      </c>
      <c r="AH2291" s="95">
        <v>9341682</v>
      </c>
      <c r="AI2291" s="95">
        <v>13739</v>
      </c>
      <c r="AJ2291" s="95">
        <v>49458817.93</v>
      </c>
      <c r="AK2291" s="95">
        <v>12790</v>
      </c>
      <c r="AL2291" s="95">
        <v>45883815.189999998</v>
      </c>
      <c r="AM2291" s="95">
        <v>3362</v>
      </c>
      <c r="AN2291" s="95">
        <v>10456851</v>
      </c>
      <c r="AO2291" s="95">
        <v>2914</v>
      </c>
      <c r="AP2291" s="95">
        <v>10540961</v>
      </c>
      <c r="AQ2291" s="72">
        <v>258.39999999999998</v>
      </c>
      <c r="AR2291" s="72">
        <v>226.5</v>
      </c>
      <c r="AS2291" s="72">
        <v>484.9</v>
      </c>
      <c r="AT2291" s="95">
        <v>61454612</v>
      </c>
      <c r="AU2291" s="95">
        <v>50625070</v>
      </c>
      <c r="AV2291" s="95">
        <v>19819</v>
      </c>
      <c r="AW2291" s="95">
        <v>18626</v>
      </c>
      <c r="AX2291" s="72">
        <v>285.22000000000003</v>
      </c>
      <c r="AY2291" s="72">
        <v>246.29</v>
      </c>
      <c r="AZ2291" s="72">
        <v>531.51</v>
      </c>
      <c r="BA2291" s="95">
        <v>65688383</v>
      </c>
      <c r="BB2291" s="95">
        <v>53014783</v>
      </c>
      <c r="BC2291" s="95">
        <v>19192</v>
      </c>
      <c r="BD2291" s="95">
        <v>17938</v>
      </c>
      <c r="BE2291" s="72">
        <v>303.47000000000003</v>
      </c>
      <c r="BF2291" s="72">
        <v>260.73</v>
      </c>
      <c r="BG2291" s="72">
        <v>564.20000000000005</v>
      </c>
      <c r="BH2291" s="95">
        <v>65950314</v>
      </c>
      <c r="BI2291" s="95">
        <v>52519845</v>
      </c>
      <c r="BJ2291" s="95">
        <v>18110</v>
      </c>
      <c r="BK2291" s="95">
        <v>16786</v>
      </c>
      <c r="BL2291" s="72">
        <v>281.37</v>
      </c>
      <c r="BM2291" s="72">
        <v>275.49</v>
      </c>
      <c r="BN2291" s="72">
        <v>556.86</v>
      </c>
      <c r="BO2291" s="95">
        <v>58165210</v>
      </c>
      <c r="BP2291" s="95">
        <v>52420538</v>
      </c>
      <c r="BQ2291" s="95">
        <v>17227</v>
      </c>
      <c r="BR2291" s="95">
        <v>15857</v>
      </c>
      <c r="BS2291" s="72">
        <v>291.97000000000003</v>
      </c>
      <c r="BT2291" s="72">
        <v>299.42</v>
      </c>
      <c r="BU2291" s="72">
        <v>591.39</v>
      </c>
      <c r="BV2291" s="95">
        <v>59915668.93</v>
      </c>
      <c r="BW2291" s="95">
        <v>56424776.189999998</v>
      </c>
      <c r="BX2291" s="95">
        <v>17101</v>
      </c>
      <c r="BY2291" s="95">
        <v>15704</v>
      </c>
      <c r="BZ2291" s="95">
        <v>19250</v>
      </c>
      <c r="CA2291" s="95">
        <v>18587</v>
      </c>
      <c r="CB2291" s="95">
        <v>17472</v>
      </c>
      <c r="CC2291" s="95">
        <v>16577</v>
      </c>
      <c r="CD2291" s="95">
        <v>16418</v>
      </c>
      <c r="CE2291" s="72">
        <v>650.75523149000003</v>
      </c>
      <c r="CF2291" s="72">
        <v>676.59346364999999</v>
      </c>
      <c r="CG2291" s="72">
        <v>712.40329333</v>
      </c>
      <c r="CH2291" s="72">
        <v>716.50152150999998</v>
      </c>
      <c r="CI2291" s="72">
        <v>731.52548966999996</v>
      </c>
      <c r="CJ2291" s="96">
        <v>0.7451342326</v>
      </c>
      <c r="CK2291" s="96">
        <v>0.78556774279999997</v>
      </c>
      <c r="CL2291" s="96">
        <v>0.79196714180000005</v>
      </c>
      <c r="CM2291" s="96">
        <v>0.77719304600000005</v>
      </c>
      <c r="CN2291" s="96">
        <v>0.80843389379999997</v>
      </c>
      <c r="CO2291" s="96">
        <v>1.0221740883999999</v>
      </c>
      <c r="CP2291" s="96">
        <v>0.76470262769999997</v>
      </c>
      <c r="CQ2291" s="96">
        <v>0.99584056389999998</v>
      </c>
      <c r="CR2291" s="96">
        <v>0.7678965351</v>
      </c>
      <c r="CS2291" s="95">
        <v>18184</v>
      </c>
      <c r="CT2291" s="95">
        <v>17533</v>
      </c>
      <c r="CU2291" s="95">
        <v>16266</v>
      </c>
      <c r="CV2291" s="95">
        <v>15563</v>
      </c>
      <c r="CW2291" s="95">
        <v>15460</v>
      </c>
      <c r="CX2291" s="96">
        <v>1.01653606</v>
      </c>
      <c r="CY2291" s="96">
        <v>1.0248725430000001</v>
      </c>
      <c r="CZ2291" s="96">
        <v>1.0223985</v>
      </c>
      <c r="DA2291" s="96">
        <v>1.0278519290000001</v>
      </c>
      <c r="DB2291" s="96">
        <v>1.019793454</v>
      </c>
      <c r="DC2291">
        <v>2013</v>
      </c>
      <c r="DD2291" s="6">
        <v>16982.2</v>
      </c>
      <c r="DE2291" s="96">
        <v>8.3125270000000001E-3</v>
      </c>
      <c r="DF2291" s="72">
        <v>584.83000000000004</v>
      </c>
      <c r="DG2291" s="96">
        <v>1</v>
      </c>
      <c r="DH2291" s="72">
        <v>584.83000000000004</v>
      </c>
      <c r="DI2291" s="72">
        <v>584.83000000000004</v>
      </c>
      <c r="DJ2291" s="96">
        <v>1</v>
      </c>
      <c r="DK2291" s="72">
        <v>584.83000000000004</v>
      </c>
      <c r="DL2291" s="96">
        <v>1</v>
      </c>
      <c r="DM2291" s="72">
        <v>584.83000000000004</v>
      </c>
      <c r="DN2291" s="96">
        <v>1</v>
      </c>
      <c r="DO2291" s="96">
        <v>2.3029000000000001E-2</v>
      </c>
      <c r="DP2291" s="72">
        <v>13.47</v>
      </c>
      <c r="DQ2291" s="72">
        <v>571.36</v>
      </c>
      <c r="DR2291" t="s">
        <v>1412</v>
      </c>
      <c r="DT2291" t="s">
        <v>1392</v>
      </c>
    </row>
    <row r="2292" spans="1:124" x14ac:dyDescent="0.3">
      <c r="A2292" t="s">
        <v>1413</v>
      </c>
      <c r="B2292">
        <v>39520</v>
      </c>
      <c r="C2292" s="95">
        <v>7067</v>
      </c>
      <c r="D2292" s="95">
        <v>27331330</v>
      </c>
      <c r="E2292" s="95">
        <v>6836</v>
      </c>
      <c r="F2292" s="95">
        <v>22750598</v>
      </c>
      <c r="G2292" s="95">
        <v>1465</v>
      </c>
      <c r="H2292" s="95">
        <v>3087146</v>
      </c>
      <c r="I2292" s="95">
        <v>1269</v>
      </c>
      <c r="J2292" s="95">
        <v>3489935</v>
      </c>
      <c r="K2292" s="95">
        <v>6674</v>
      </c>
      <c r="L2292" s="95">
        <v>26654970</v>
      </c>
      <c r="M2292" s="95">
        <v>6410</v>
      </c>
      <c r="N2292" s="95">
        <v>22198877</v>
      </c>
      <c r="O2292" s="95">
        <v>1496</v>
      </c>
      <c r="P2292" s="95">
        <v>3765356</v>
      </c>
      <c r="Q2292" s="95">
        <v>1304</v>
      </c>
      <c r="R2292" s="95">
        <v>3978987</v>
      </c>
      <c r="S2292" s="95">
        <v>6332</v>
      </c>
      <c r="T2292" s="95">
        <v>27236807</v>
      </c>
      <c r="U2292" s="95">
        <v>6042</v>
      </c>
      <c r="V2292" s="95">
        <v>21891497</v>
      </c>
      <c r="W2292" s="95">
        <v>1549</v>
      </c>
      <c r="X2292" s="95">
        <v>3672960</v>
      </c>
      <c r="Y2292" s="95">
        <v>1359</v>
      </c>
      <c r="Z2292" s="95">
        <v>4253181</v>
      </c>
      <c r="AA2292" s="95">
        <v>6036</v>
      </c>
      <c r="AB2292" s="95">
        <v>26998730</v>
      </c>
      <c r="AC2292" s="95">
        <v>5734</v>
      </c>
      <c r="AD2292" s="95">
        <v>23716809</v>
      </c>
      <c r="AE2292" s="95">
        <v>1525</v>
      </c>
      <c r="AF2292" s="95">
        <v>4740181</v>
      </c>
      <c r="AG2292" s="95">
        <v>1335</v>
      </c>
      <c r="AH2292" s="95">
        <v>4757143</v>
      </c>
      <c r="AI2292" s="95">
        <v>5913</v>
      </c>
      <c r="AJ2292" s="95">
        <v>27770838.300000001</v>
      </c>
      <c r="AK2292" s="95">
        <v>5614</v>
      </c>
      <c r="AL2292" s="95">
        <v>23765646.280000001</v>
      </c>
      <c r="AM2292" s="95">
        <v>1583</v>
      </c>
      <c r="AN2292" s="95">
        <v>4478341</v>
      </c>
      <c r="AO2292" s="95">
        <v>1388</v>
      </c>
      <c r="AP2292" s="95">
        <v>4850360</v>
      </c>
      <c r="AQ2292" s="72">
        <v>297.10000000000002</v>
      </c>
      <c r="AR2292" s="72">
        <v>269.8</v>
      </c>
      <c r="AS2292" s="72">
        <v>566.9</v>
      </c>
      <c r="AT2292" s="95">
        <v>30418476</v>
      </c>
      <c r="AU2292" s="95">
        <v>26240533</v>
      </c>
      <c r="AV2292" s="95">
        <v>8532</v>
      </c>
      <c r="AW2292" s="95">
        <v>8105</v>
      </c>
      <c r="AX2292" s="72">
        <v>310.27999999999997</v>
      </c>
      <c r="AY2292" s="72">
        <v>282.8</v>
      </c>
      <c r="AZ2292" s="72">
        <v>593.08000000000004</v>
      </c>
      <c r="BA2292" s="95">
        <v>30420326</v>
      </c>
      <c r="BB2292" s="95">
        <v>26177864</v>
      </c>
      <c r="BC2292" s="95">
        <v>8170</v>
      </c>
      <c r="BD2292" s="95">
        <v>7714</v>
      </c>
      <c r="BE2292" s="72">
        <v>326.83999999999997</v>
      </c>
      <c r="BF2292" s="72">
        <v>294.38</v>
      </c>
      <c r="BG2292" s="72">
        <v>621.22</v>
      </c>
      <c r="BH2292" s="95">
        <v>30909767</v>
      </c>
      <c r="BI2292" s="95">
        <v>26144678</v>
      </c>
      <c r="BJ2292" s="95">
        <v>7881</v>
      </c>
      <c r="BK2292" s="95">
        <v>7401</v>
      </c>
      <c r="BL2292" s="72">
        <v>349.81</v>
      </c>
      <c r="BM2292" s="72">
        <v>335.67</v>
      </c>
      <c r="BN2292" s="72">
        <v>685.48</v>
      </c>
      <c r="BO2292" s="95">
        <v>31738911</v>
      </c>
      <c r="BP2292" s="95">
        <v>28473952</v>
      </c>
      <c r="BQ2292" s="95">
        <v>7561</v>
      </c>
      <c r="BR2292" s="95">
        <v>7069</v>
      </c>
      <c r="BS2292" s="72">
        <v>358.52</v>
      </c>
      <c r="BT2292" s="72">
        <v>340.57</v>
      </c>
      <c r="BU2292" s="72">
        <v>699.09</v>
      </c>
      <c r="BV2292" s="95">
        <v>32249179.300000001</v>
      </c>
      <c r="BW2292" s="95">
        <v>28616006.280000001</v>
      </c>
      <c r="BX2292" s="95">
        <v>7496</v>
      </c>
      <c r="BY2292" s="95">
        <v>7002</v>
      </c>
      <c r="BZ2292" s="95">
        <v>8328</v>
      </c>
      <c r="CA2292" s="95">
        <v>7950</v>
      </c>
      <c r="CB2292" s="95">
        <v>7650</v>
      </c>
      <c r="CC2292" s="95">
        <v>7327</v>
      </c>
      <c r="CD2292" s="95">
        <v>7254</v>
      </c>
      <c r="CE2292" s="72">
        <v>650.75523149000003</v>
      </c>
      <c r="CF2292" s="72">
        <v>676.59346364999999</v>
      </c>
      <c r="CG2292" s="72">
        <v>712.40329333</v>
      </c>
      <c r="CH2292" s="72">
        <v>716.50152150999998</v>
      </c>
      <c r="CI2292" s="72">
        <v>731.52548966999996</v>
      </c>
      <c r="CJ2292" s="96">
        <v>0.87114167139999998</v>
      </c>
      <c r="CK2292" s="96">
        <v>0.87656773509999997</v>
      </c>
      <c r="CL2292" s="96">
        <v>0.87200607549999998</v>
      </c>
      <c r="CM2292" s="96">
        <v>0.95670417910000005</v>
      </c>
      <c r="CN2292" s="96">
        <v>0.95566047919999997</v>
      </c>
      <c r="CO2292" s="96">
        <v>1.0671925197000001</v>
      </c>
      <c r="CP2292" s="96">
        <v>0.8493463094</v>
      </c>
      <c r="CQ2292" s="96">
        <v>0.99584056389999998</v>
      </c>
      <c r="CR2292" s="96">
        <v>0.85289374520000005</v>
      </c>
      <c r="CS2292" s="95">
        <v>8116</v>
      </c>
      <c r="CT2292" s="95">
        <v>7746</v>
      </c>
      <c r="CU2292" s="95">
        <v>7442</v>
      </c>
      <c r="CV2292" s="95">
        <v>7220</v>
      </c>
      <c r="CW2292" s="95">
        <v>7167</v>
      </c>
      <c r="CX2292" s="96">
        <v>1.049171904</v>
      </c>
      <c r="CY2292" s="96">
        <v>1.049074281</v>
      </c>
      <c r="CZ2292" s="96">
        <v>1.068614331</v>
      </c>
      <c r="DA2292" s="96">
        <v>1.0835454680000001</v>
      </c>
      <c r="DB2292" s="96">
        <v>1.0892310000000001</v>
      </c>
      <c r="DC2292">
        <v>2013</v>
      </c>
      <c r="DD2292" s="6">
        <v>7458.2</v>
      </c>
      <c r="DE2292" s="96">
        <v>4.8621143000000004E-3</v>
      </c>
      <c r="DF2292" s="72">
        <v>651.83000000000004</v>
      </c>
      <c r="DG2292" s="96">
        <v>1</v>
      </c>
      <c r="DH2292" s="72">
        <v>651.83000000000004</v>
      </c>
      <c r="DI2292" s="72">
        <v>694.63357696000003</v>
      </c>
      <c r="DJ2292" s="96">
        <v>1</v>
      </c>
      <c r="DK2292" s="72">
        <v>651.83000000000004</v>
      </c>
      <c r="DL2292" s="96">
        <v>1</v>
      </c>
      <c r="DM2292" s="72">
        <v>651.83000000000004</v>
      </c>
      <c r="DN2292" s="96">
        <v>1</v>
      </c>
      <c r="DO2292" s="96">
        <v>9.7809999999999998E-3</v>
      </c>
      <c r="DP2292" s="72">
        <v>6.38</v>
      </c>
      <c r="DQ2292" s="72">
        <v>645.45000000000005</v>
      </c>
      <c r="DR2292" t="s">
        <v>1413</v>
      </c>
      <c r="DT2292" t="s">
        <v>1392</v>
      </c>
    </row>
    <row r="2293" spans="1:124" x14ac:dyDescent="0.3">
      <c r="A2293" t="s">
        <v>521</v>
      </c>
      <c r="B2293">
        <v>39530</v>
      </c>
      <c r="C2293" s="95">
        <v>13975</v>
      </c>
      <c r="D2293" s="95">
        <v>65279505</v>
      </c>
      <c r="E2293" s="95">
        <v>13311</v>
      </c>
      <c r="F2293" s="95">
        <v>49526475</v>
      </c>
      <c r="G2293" s="95">
        <v>3090</v>
      </c>
      <c r="H2293" s="95">
        <v>10288123</v>
      </c>
      <c r="I2293" s="95">
        <v>2579</v>
      </c>
      <c r="J2293" s="95">
        <v>9269471</v>
      </c>
      <c r="K2293" s="95">
        <v>13116</v>
      </c>
      <c r="L2293" s="95">
        <v>65769463</v>
      </c>
      <c r="M2293" s="95">
        <v>12382</v>
      </c>
      <c r="N2293" s="95">
        <v>47408835</v>
      </c>
      <c r="O2293" s="95">
        <v>3189</v>
      </c>
      <c r="P2293" s="95">
        <v>11961976</v>
      </c>
      <c r="Q2293" s="95">
        <v>2673</v>
      </c>
      <c r="R2293" s="95">
        <v>10173623</v>
      </c>
      <c r="S2293" s="95">
        <v>12411</v>
      </c>
      <c r="T2293" s="95">
        <v>66526525</v>
      </c>
      <c r="U2293" s="95">
        <v>11630</v>
      </c>
      <c r="V2293" s="95">
        <v>47052336</v>
      </c>
      <c r="W2293" s="95">
        <v>3249</v>
      </c>
      <c r="X2293" s="95">
        <v>12025040</v>
      </c>
      <c r="Y2293" s="95">
        <v>2752</v>
      </c>
      <c r="Z2293" s="95">
        <v>11127790</v>
      </c>
      <c r="AA2293" s="95">
        <v>12079</v>
      </c>
      <c r="AB2293" s="95">
        <v>62813015</v>
      </c>
      <c r="AC2293" s="95">
        <v>11226</v>
      </c>
      <c r="AD2293" s="95">
        <v>46939291</v>
      </c>
      <c r="AE2293" s="95">
        <v>3222</v>
      </c>
      <c r="AF2293" s="95">
        <v>14477976</v>
      </c>
      <c r="AG2293" s="95">
        <v>2736</v>
      </c>
      <c r="AH2293" s="95">
        <v>11344268</v>
      </c>
      <c r="AI2293" s="95">
        <v>11785</v>
      </c>
      <c r="AJ2293" s="95">
        <v>57191607.670000002</v>
      </c>
      <c r="AK2293" s="95">
        <v>10918</v>
      </c>
      <c r="AL2293" s="95">
        <v>46209419.619999997</v>
      </c>
      <c r="AM2293" s="95">
        <v>3308</v>
      </c>
      <c r="AN2293" s="95">
        <v>12234412</v>
      </c>
      <c r="AO2293" s="95">
        <v>2822</v>
      </c>
      <c r="AP2293" s="95">
        <v>11775280</v>
      </c>
      <c r="AQ2293" s="72">
        <v>369.02</v>
      </c>
      <c r="AR2293" s="72">
        <v>308.35000000000002</v>
      </c>
      <c r="AS2293" s="72">
        <v>677.37</v>
      </c>
      <c r="AT2293" s="95">
        <v>75567628</v>
      </c>
      <c r="AU2293" s="95">
        <v>58795946</v>
      </c>
      <c r="AV2293" s="95">
        <v>17065</v>
      </c>
      <c r="AW2293" s="95">
        <v>15890</v>
      </c>
      <c r="AX2293" s="72">
        <v>397.28</v>
      </c>
      <c r="AY2293" s="72">
        <v>318.73</v>
      </c>
      <c r="AZ2293" s="72">
        <v>716.01</v>
      </c>
      <c r="BA2293" s="95">
        <v>77731439</v>
      </c>
      <c r="BB2293" s="95">
        <v>57582458</v>
      </c>
      <c r="BC2293" s="95">
        <v>16305</v>
      </c>
      <c r="BD2293" s="95">
        <v>15055</v>
      </c>
      <c r="BE2293" s="72">
        <v>418.01</v>
      </c>
      <c r="BF2293" s="72">
        <v>337.11</v>
      </c>
      <c r="BG2293" s="72">
        <v>755.12</v>
      </c>
      <c r="BH2293" s="95">
        <v>78551565</v>
      </c>
      <c r="BI2293" s="95">
        <v>58180126</v>
      </c>
      <c r="BJ2293" s="95">
        <v>15660</v>
      </c>
      <c r="BK2293" s="95">
        <v>14382</v>
      </c>
      <c r="BL2293" s="72">
        <v>420.95</v>
      </c>
      <c r="BM2293" s="72">
        <v>347.87</v>
      </c>
      <c r="BN2293" s="72">
        <v>768.82</v>
      </c>
      <c r="BO2293" s="95">
        <v>77290991</v>
      </c>
      <c r="BP2293" s="95">
        <v>58283559</v>
      </c>
      <c r="BQ2293" s="95">
        <v>15301</v>
      </c>
      <c r="BR2293" s="95">
        <v>13962</v>
      </c>
      <c r="BS2293" s="72">
        <v>383.32</v>
      </c>
      <c r="BT2293" s="72">
        <v>351.68</v>
      </c>
      <c r="BU2293" s="72">
        <v>735</v>
      </c>
      <c r="BV2293" s="95">
        <v>69426019.670000002</v>
      </c>
      <c r="BW2293" s="95">
        <v>57984699.619999997</v>
      </c>
      <c r="BX2293" s="95">
        <v>15093</v>
      </c>
      <c r="BY2293" s="95">
        <v>13740</v>
      </c>
      <c r="BZ2293" s="95">
        <v>16505</v>
      </c>
      <c r="CA2293" s="95">
        <v>15702</v>
      </c>
      <c r="CB2293" s="95">
        <v>15044</v>
      </c>
      <c r="CC2293" s="95">
        <v>14665</v>
      </c>
      <c r="CD2293" s="95">
        <v>14431</v>
      </c>
      <c r="CE2293" s="72">
        <v>650.75523149000003</v>
      </c>
      <c r="CF2293" s="72">
        <v>676.59346364999999</v>
      </c>
      <c r="CG2293" s="72">
        <v>712.40329333</v>
      </c>
      <c r="CH2293" s="72">
        <v>716.50152150999998</v>
      </c>
      <c r="CI2293" s="72">
        <v>731.52548966999996</v>
      </c>
      <c r="CJ2293" s="96">
        <v>1.0408982782</v>
      </c>
      <c r="CK2293" s="96">
        <v>1.0582573413</v>
      </c>
      <c r="CL2293" s="96">
        <v>1.059961411</v>
      </c>
      <c r="CM2293" s="96">
        <v>1.0730193543</v>
      </c>
      <c r="CN2293" s="96">
        <v>1.0047496777</v>
      </c>
      <c r="CO2293" s="96">
        <v>1.0429249919000001</v>
      </c>
      <c r="CP2293" s="96">
        <v>1.0042689749</v>
      </c>
      <c r="CQ2293" s="96">
        <v>0.99584056389999998</v>
      </c>
      <c r="CR2293" s="96">
        <v>1.0084634708</v>
      </c>
      <c r="CS2293" s="95">
        <v>15919</v>
      </c>
      <c r="CT2293" s="95">
        <v>15108</v>
      </c>
      <c r="CU2293" s="95">
        <v>14023</v>
      </c>
      <c r="CV2293" s="95">
        <v>13993</v>
      </c>
      <c r="CW2293" s="95">
        <v>13780</v>
      </c>
      <c r="CX2293" s="96">
        <v>1.0144334319999999</v>
      </c>
      <c r="CY2293" s="96">
        <v>1.0315069539999999</v>
      </c>
      <c r="CZ2293" s="96">
        <v>1.027877385</v>
      </c>
      <c r="DA2293" s="96">
        <v>1.0467539749999999</v>
      </c>
      <c r="DB2293" s="96">
        <v>1.099782357</v>
      </c>
      <c r="DC2293">
        <v>2013</v>
      </c>
      <c r="DD2293" s="6">
        <v>14605.8</v>
      </c>
      <c r="DE2293" s="96">
        <v>8.9975981000000003E-3</v>
      </c>
      <c r="DF2293" s="72">
        <v>767.52</v>
      </c>
      <c r="DG2293" s="96">
        <v>1</v>
      </c>
      <c r="DH2293" s="72">
        <v>767.52</v>
      </c>
      <c r="DI2293" s="72">
        <v>767.52</v>
      </c>
      <c r="DJ2293" s="96">
        <v>1</v>
      </c>
      <c r="DK2293" s="72">
        <v>767.52</v>
      </c>
      <c r="DL2293" s="96">
        <v>1</v>
      </c>
      <c r="DM2293" s="72">
        <v>767.52</v>
      </c>
      <c r="DN2293" s="96">
        <v>1</v>
      </c>
      <c r="DO2293" s="96">
        <v>1.8325999999999999E-2</v>
      </c>
      <c r="DP2293" s="72">
        <v>14.07</v>
      </c>
      <c r="DQ2293" s="72">
        <v>753.45</v>
      </c>
      <c r="DR2293" t="s">
        <v>521</v>
      </c>
      <c r="DT2293" t="s">
        <v>1392</v>
      </c>
    </row>
    <row r="2294" spans="1:124" x14ac:dyDescent="0.3">
      <c r="A2294" t="s">
        <v>1414</v>
      </c>
      <c r="B2294">
        <v>39540</v>
      </c>
      <c r="C2294" s="95">
        <v>5040</v>
      </c>
      <c r="D2294" s="95">
        <v>20435328</v>
      </c>
      <c r="E2294" s="95">
        <v>4757</v>
      </c>
      <c r="F2294" s="95">
        <v>15403925</v>
      </c>
      <c r="G2294" s="95">
        <v>1260</v>
      </c>
      <c r="H2294" s="95">
        <v>3373406</v>
      </c>
      <c r="I2294" s="95">
        <v>1082</v>
      </c>
      <c r="J2294" s="95">
        <v>3165667</v>
      </c>
      <c r="K2294" s="95">
        <v>4759</v>
      </c>
      <c r="L2294" s="95">
        <v>20166938</v>
      </c>
      <c r="M2294" s="95">
        <v>4451</v>
      </c>
      <c r="N2294" s="95">
        <v>14915897</v>
      </c>
      <c r="O2294" s="95">
        <v>1290</v>
      </c>
      <c r="P2294" s="95">
        <v>3950297</v>
      </c>
      <c r="Q2294" s="95">
        <v>1122</v>
      </c>
      <c r="R2294" s="95">
        <v>3546726</v>
      </c>
      <c r="S2294" s="95">
        <v>4566</v>
      </c>
      <c r="T2294" s="95">
        <v>20127073</v>
      </c>
      <c r="U2294" s="95">
        <v>4233</v>
      </c>
      <c r="V2294" s="95">
        <v>14831804</v>
      </c>
      <c r="W2294" s="95">
        <v>1335</v>
      </c>
      <c r="X2294" s="95">
        <v>3448018</v>
      </c>
      <c r="Y2294" s="95">
        <v>1160</v>
      </c>
      <c r="Z2294" s="95">
        <v>4179889</v>
      </c>
      <c r="AA2294" s="95">
        <v>4342</v>
      </c>
      <c r="AB2294" s="95">
        <v>17092617</v>
      </c>
      <c r="AC2294" s="95">
        <v>3992</v>
      </c>
      <c r="AD2294" s="95">
        <v>15853740</v>
      </c>
      <c r="AE2294" s="95">
        <v>1398</v>
      </c>
      <c r="AF2294" s="95">
        <v>4951448</v>
      </c>
      <c r="AG2294" s="95">
        <v>1215</v>
      </c>
      <c r="AH2294" s="95">
        <v>5075117</v>
      </c>
      <c r="AI2294" s="95">
        <v>4238</v>
      </c>
      <c r="AJ2294" s="95">
        <v>19218011.32</v>
      </c>
      <c r="AK2294" s="95">
        <v>3887</v>
      </c>
      <c r="AL2294" s="95">
        <v>17101430.309999999</v>
      </c>
      <c r="AM2294" s="95">
        <v>1465</v>
      </c>
      <c r="AN2294" s="95">
        <v>4628008</v>
      </c>
      <c r="AO2294" s="95">
        <v>1284</v>
      </c>
      <c r="AP2294" s="95">
        <v>5667173</v>
      </c>
      <c r="AQ2294" s="72">
        <v>314.93</v>
      </c>
      <c r="AR2294" s="72">
        <v>265.02</v>
      </c>
      <c r="AS2294" s="72">
        <v>579.95000000000005</v>
      </c>
      <c r="AT2294" s="95">
        <v>23808734</v>
      </c>
      <c r="AU2294" s="95">
        <v>18569592</v>
      </c>
      <c r="AV2294" s="95">
        <v>6300</v>
      </c>
      <c r="AW2294" s="95">
        <v>5839</v>
      </c>
      <c r="AX2294" s="72">
        <v>332.25</v>
      </c>
      <c r="AY2294" s="72">
        <v>276.07</v>
      </c>
      <c r="AZ2294" s="72">
        <v>608.32000000000005</v>
      </c>
      <c r="BA2294" s="95">
        <v>24117235</v>
      </c>
      <c r="BB2294" s="95">
        <v>18462623</v>
      </c>
      <c r="BC2294" s="95">
        <v>6049</v>
      </c>
      <c r="BD2294" s="95">
        <v>5573</v>
      </c>
      <c r="BE2294" s="72">
        <v>332.93</v>
      </c>
      <c r="BF2294" s="72">
        <v>293.77</v>
      </c>
      <c r="BG2294" s="72">
        <v>626.70000000000005</v>
      </c>
      <c r="BH2294" s="95">
        <v>23575091</v>
      </c>
      <c r="BI2294" s="95">
        <v>19011693</v>
      </c>
      <c r="BJ2294" s="95">
        <v>5901</v>
      </c>
      <c r="BK2294" s="95">
        <v>5393</v>
      </c>
      <c r="BL2294" s="72">
        <v>320.04000000000002</v>
      </c>
      <c r="BM2294" s="72">
        <v>334.95</v>
      </c>
      <c r="BN2294" s="72">
        <v>654.99</v>
      </c>
      <c r="BO2294" s="95">
        <v>22044065</v>
      </c>
      <c r="BP2294" s="95">
        <v>20928857</v>
      </c>
      <c r="BQ2294" s="95">
        <v>5740</v>
      </c>
      <c r="BR2294" s="95">
        <v>5207</v>
      </c>
      <c r="BS2294" s="72">
        <v>348.44</v>
      </c>
      <c r="BT2294" s="72">
        <v>366.93</v>
      </c>
      <c r="BU2294" s="72">
        <v>715.37</v>
      </c>
      <c r="BV2294" s="95">
        <v>23846019.32</v>
      </c>
      <c r="BW2294" s="95">
        <v>22768603.309999999</v>
      </c>
      <c r="BX2294" s="95">
        <v>5703</v>
      </c>
      <c r="BY2294" s="95">
        <v>5171</v>
      </c>
      <c r="BZ2294" s="95">
        <v>6080</v>
      </c>
      <c r="CA2294" s="95">
        <v>5820</v>
      </c>
      <c r="CB2294" s="95">
        <v>5656</v>
      </c>
      <c r="CC2294" s="95">
        <v>5487</v>
      </c>
      <c r="CD2294" s="95">
        <v>5443</v>
      </c>
      <c r="CE2294" s="72">
        <v>650.75523149000003</v>
      </c>
      <c r="CF2294" s="72">
        <v>676.59346364999999</v>
      </c>
      <c r="CG2294" s="72">
        <v>712.40329333</v>
      </c>
      <c r="CH2294" s="72">
        <v>716.50152150999998</v>
      </c>
      <c r="CI2294" s="72">
        <v>731.52548966999996</v>
      </c>
      <c r="CJ2294" s="96">
        <v>0.89119529419999999</v>
      </c>
      <c r="CK2294" s="96">
        <v>0.89909233929999999</v>
      </c>
      <c r="CL2294" s="96">
        <v>0.87969834759999999</v>
      </c>
      <c r="CM2294" s="96">
        <v>0.91415018719999996</v>
      </c>
      <c r="CN2294" s="96">
        <v>0.97791534280000003</v>
      </c>
      <c r="CO2294" s="96">
        <v>1.0518758832999999</v>
      </c>
      <c r="CP2294" s="96">
        <v>0.86741251200000002</v>
      </c>
      <c r="CQ2294" s="96">
        <v>0.99584056389999998</v>
      </c>
      <c r="CR2294" s="96">
        <v>0.87103540430000004</v>
      </c>
      <c r="CS2294" s="95">
        <v>5997</v>
      </c>
      <c r="CT2294" s="95">
        <v>5731</v>
      </c>
      <c r="CU2294" s="95">
        <v>5439</v>
      </c>
      <c r="CV2294" s="95">
        <v>5342</v>
      </c>
      <c r="CW2294" s="95">
        <v>5295</v>
      </c>
      <c r="CX2294" s="96">
        <v>1.029264669</v>
      </c>
      <c r="CY2294" s="96">
        <v>1.035359436</v>
      </c>
      <c r="CZ2294" s="96">
        <v>1.0456958869999999</v>
      </c>
      <c r="DA2294" s="96">
        <v>1.069723427</v>
      </c>
      <c r="DB2294" s="96">
        <v>1.0837033869999999</v>
      </c>
      <c r="DC2294">
        <v>2013</v>
      </c>
      <c r="DD2294" s="6">
        <v>5436.6</v>
      </c>
      <c r="DE2294" s="96">
        <v>6.4002408999999996E-3</v>
      </c>
      <c r="DF2294" s="72">
        <v>664.67</v>
      </c>
      <c r="DG2294" s="96">
        <v>1</v>
      </c>
      <c r="DH2294" s="72">
        <v>664.67</v>
      </c>
      <c r="DI2294" s="72">
        <v>694.63357696000003</v>
      </c>
      <c r="DJ2294" s="96">
        <v>1</v>
      </c>
      <c r="DK2294" s="72">
        <v>664.67</v>
      </c>
      <c r="DL2294" s="96">
        <v>1</v>
      </c>
      <c r="DM2294" s="72">
        <v>664.67</v>
      </c>
      <c r="DN2294" s="96">
        <v>1</v>
      </c>
      <c r="DO2294" s="96">
        <v>2.0405E-2</v>
      </c>
      <c r="DP2294" s="72">
        <v>13.56</v>
      </c>
      <c r="DQ2294" s="72">
        <v>651.11</v>
      </c>
      <c r="DR2294" t="s">
        <v>1414</v>
      </c>
      <c r="DT2294" t="s">
        <v>1392</v>
      </c>
    </row>
    <row r="2295" spans="1:124" x14ac:dyDescent="0.3">
      <c r="A2295" t="s">
        <v>50</v>
      </c>
      <c r="B2295">
        <v>39550</v>
      </c>
      <c r="C2295" s="95">
        <v>16439</v>
      </c>
      <c r="D2295" s="95">
        <v>74795036</v>
      </c>
      <c r="E2295" s="95">
        <v>15559</v>
      </c>
      <c r="F2295" s="95">
        <v>55936859</v>
      </c>
      <c r="G2295" s="95">
        <v>4118</v>
      </c>
      <c r="H2295" s="95">
        <v>15483696</v>
      </c>
      <c r="I2295" s="95">
        <v>3460</v>
      </c>
      <c r="J2295" s="95">
        <v>12055076</v>
      </c>
      <c r="K2295" s="95">
        <v>16760</v>
      </c>
      <c r="L2295" s="95">
        <v>79665393</v>
      </c>
      <c r="M2295" s="95">
        <v>15831</v>
      </c>
      <c r="N2295" s="95">
        <v>58676292</v>
      </c>
      <c r="O2295" s="95">
        <v>4281</v>
      </c>
      <c r="P2295" s="95">
        <v>15703901</v>
      </c>
      <c r="Q2295" s="95">
        <v>3606</v>
      </c>
      <c r="R2295" s="95">
        <v>13384157</v>
      </c>
      <c r="S2295" s="95">
        <v>16970</v>
      </c>
      <c r="T2295" s="95">
        <v>85739015</v>
      </c>
      <c r="U2295" s="95">
        <v>15933</v>
      </c>
      <c r="V2295" s="95">
        <v>64067345</v>
      </c>
      <c r="W2295" s="95">
        <v>4421</v>
      </c>
      <c r="X2295" s="95">
        <v>16183151</v>
      </c>
      <c r="Y2295" s="95">
        <v>3728</v>
      </c>
      <c r="Z2295" s="95">
        <v>14247238</v>
      </c>
      <c r="AA2295" s="95">
        <v>16976</v>
      </c>
      <c r="AB2295" s="95">
        <v>80028987</v>
      </c>
      <c r="AC2295" s="95">
        <v>15831</v>
      </c>
      <c r="AD2295" s="95">
        <v>67902545</v>
      </c>
      <c r="AE2295" s="95">
        <v>4446</v>
      </c>
      <c r="AF2295" s="95">
        <v>17015265</v>
      </c>
      <c r="AG2295" s="95">
        <v>3758</v>
      </c>
      <c r="AH2295" s="95">
        <v>15912117</v>
      </c>
      <c r="AI2295" s="95">
        <v>17130</v>
      </c>
      <c r="AJ2295" s="95">
        <v>76105365.390000001</v>
      </c>
      <c r="AK2295" s="95">
        <v>15901</v>
      </c>
      <c r="AL2295" s="95">
        <v>70332343.739999995</v>
      </c>
      <c r="AM2295" s="95">
        <v>4632</v>
      </c>
      <c r="AN2295" s="95">
        <v>15631943</v>
      </c>
      <c r="AO2295" s="95">
        <v>3952</v>
      </c>
      <c r="AP2295" s="95">
        <v>17258447</v>
      </c>
      <c r="AQ2295" s="72">
        <v>365.97</v>
      </c>
      <c r="AR2295" s="72">
        <v>297.91000000000003</v>
      </c>
      <c r="AS2295" s="72">
        <v>663.88</v>
      </c>
      <c r="AT2295" s="95">
        <v>90278732</v>
      </c>
      <c r="AU2295" s="95">
        <v>67991935</v>
      </c>
      <c r="AV2295" s="95">
        <v>20557</v>
      </c>
      <c r="AW2295" s="95">
        <v>19019</v>
      </c>
      <c r="AX2295" s="72">
        <v>377.71</v>
      </c>
      <c r="AY2295" s="72">
        <v>308.95</v>
      </c>
      <c r="AZ2295" s="72">
        <v>686.66</v>
      </c>
      <c r="BA2295" s="95">
        <v>95369294</v>
      </c>
      <c r="BB2295" s="95">
        <v>72060449</v>
      </c>
      <c r="BC2295" s="95">
        <v>21041</v>
      </c>
      <c r="BD2295" s="95">
        <v>19437</v>
      </c>
      <c r="BE2295" s="72">
        <v>397.06</v>
      </c>
      <c r="BF2295" s="72">
        <v>331.94</v>
      </c>
      <c r="BG2295" s="72">
        <v>729</v>
      </c>
      <c r="BH2295" s="95">
        <v>101922166</v>
      </c>
      <c r="BI2295" s="95">
        <v>78314583</v>
      </c>
      <c r="BJ2295" s="95">
        <v>21391</v>
      </c>
      <c r="BK2295" s="95">
        <v>19661</v>
      </c>
      <c r="BL2295" s="72">
        <v>377.51</v>
      </c>
      <c r="BM2295" s="72">
        <v>356.55</v>
      </c>
      <c r="BN2295" s="72">
        <v>734.06</v>
      </c>
      <c r="BO2295" s="95">
        <v>97044252</v>
      </c>
      <c r="BP2295" s="95">
        <v>83814662</v>
      </c>
      <c r="BQ2295" s="95">
        <v>21422</v>
      </c>
      <c r="BR2295" s="95">
        <v>19589</v>
      </c>
      <c r="BS2295" s="72">
        <v>351.29</v>
      </c>
      <c r="BT2295" s="72">
        <v>367.66</v>
      </c>
      <c r="BU2295" s="72">
        <v>718.95</v>
      </c>
      <c r="BV2295" s="95">
        <v>91737308.390000001</v>
      </c>
      <c r="BW2295" s="95">
        <v>87590790.739999995</v>
      </c>
      <c r="BX2295" s="95">
        <v>21762</v>
      </c>
      <c r="BY2295" s="95">
        <v>19853</v>
      </c>
      <c r="BZ2295" s="95">
        <v>19824</v>
      </c>
      <c r="CA2295" s="95">
        <v>20268</v>
      </c>
      <c r="CB2295" s="95">
        <v>20557</v>
      </c>
      <c r="CC2295" s="95">
        <v>20552</v>
      </c>
      <c r="CD2295" s="95">
        <v>20828</v>
      </c>
      <c r="CE2295" s="72">
        <v>650.75523149000003</v>
      </c>
      <c r="CF2295" s="72">
        <v>676.59346364999999</v>
      </c>
      <c r="CG2295" s="72">
        <v>712.40329333</v>
      </c>
      <c r="CH2295" s="72">
        <v>716.50152150999998</v>
      </c>
      <c r="CI2295" s="72">
        <v>731.52548966999996</v>
      </c>
      <c r="CJ2295" s="96">
        <v>1.0201685179</v>
      </c>
      <c r="CK2295" s="96">
        <v>1.0148782643000001</v>
      </c>
      <c r="CL2295" s="96">
        <v>1.0232967853999999</v>
      </c>
      <c r="CM2295" s="96">
        <v>1.0245058494999999</v>
      </c>
      <c r="CN2295" s="96">
        <v>0.98280922559999995</v>
      </c>
      <c r="CO2295" s="96">
        <v>1.0547071568999999</v>
      </c>
      <c r="CP2295" s="96">
        <v>0.96058106929999998</v>
      </c>
      <c r="CQ2295" s="96">
        <v>0.99584056389999998</v>
      </c>
      <c r="CR2295" s="96">
        <v>0.96459309550000005</v>
      </c>
      <c r="CS2295" s="95">
        <v>18837</v>
      </c>
      <c r="CT2295" s="95">
        <v>19345</v>
      </c>
      <c r="CU2295" s="95">
        <v>19474</v>
      </c>
      <c r="CV2295" s="95">
        <v>19466</v>
      </c>
      <c r="CW2295" s="95">
        <v>19731</v>
      </c>
      <c r="CX2295" s="96">
        <v>1.0485451619999999</v>
      </c>
      <c r="CY2295" s="96">
        <v>1.050722089</v>
      </c>
      <c r="CZ2295" s="96">
        <v>1.062898085</v>
      </c>
      <c r="DA2295" s="96">
        <v>1.0614562059999999</v>
      </c>
      <c r="DB2295" s="96">
        <v>1.049754418</v>
      </c>
      <c r="DC2295">
        <v>2013</v>
      </c>
      <c r="DD2295" s="6">
        <v>19511.8</v>
      </c>
      <c r="DE2295" s="96">
        <v>6.1943403999999997E-3</v>
      </c>
      <c r="DF2295" s="72">
        <v>736.21</v>
      </c>
      <c r="DG2295" s="96">
        <v>1</v>
      </c>
      <c r="DH2295" s="72">
        <v>736.21</v>
      </c>
      <c r="DI2295" s="72">
        <v>694.63357696000003</v>
      </c>
      <c r="DJ2295" s="96">
        <v>1</v>
      </c>
      <c r="DK2295" s="72">
        <v>736.21</v>
      </c>
      <c r="DL2295" s="96">
        <v>1</v>
      </c>
      <c r="DM2295" s="72">
        <v>736.21</v>
      </c>
      <c r="DN2295" s="96">
        <v>1</v>
      </c>
      <c r="DO2295" s="96">
        <v>1.5533999999999999E-2</v>
      </c>
      <c r="DP2295" s="72">
        <v>11.44</v>
      </c>
      <c r="DQ2295" s="72">
        <v>724.77</v>
      </c>
      <c r="DR2295" t="s">
        <v>50</v>
      </c>
      <c r="DT2295" t="s">
        <v>1392</v>
      </c>
    </row>
    <row r="2296" spans="1:124" x14ac:dyDescent="0.3">
      <c r="A2296" t="s">
        <v>51</v>
      </c>
      <c r="B2296">
        <v>39560</v>
      </c>
      <c r="C2296" s="95">
        <v>71814</v>
      </c>
      <c r="D2296" s="95">
        <v>336511819</v>
      </c>
      <c r="E2296" s="95">
        <v>62326</v>
      </c>
      <c r="F2296" s="95">
        <v>242693151</v>
      </c>
      <c r="G2296" s="95">
        <v>8873</v>
      </c>
      <c r="H2296" s="95">
        <v>29317139</v>
      </c>
      <c r="I2296" s="95">
        <v>6525</v>
      </c>
      <c r="J2296" s="95">
        <v>21515243</v>
      </c>
      <c r="K2296" s="95">
        <v>72656</v>
      </c>
      <c r="L2296" s="95">
        <v>351453657</v>
      </c>
      <c r="M2296" s="95">
        <v>62998</v>
      </c>
      <c r="N2296" s="95">
        <v>256812883</v>
      </c>
      <c r="O2296" s="95">
        <v>9294</v>
      </c>
      <c r="P2296" s="95">
        <v>35052338</v>
      </c>
      <c r="Q2296" s="95">
        <v>6872</v>
      </c>
      <c r="R2296" s="95">
        <v>23456515</v>
      </c>
      <c r="S2296" s="95">
        <v>73653</v>
      </c>
      <c r="T2296" s="95">
        <v>366278040</v>
      </c>
      <c r="U2296" s="95">
        <v>63234</v>
      </c>
      <c r="V2296" s="95">
        <v>272506252</v>
      </c>
      <c r="W2296" s="95">
        <v>9580</v>
      </c>
      <c r="X2296" s="95">
        <v>35490400</v>
      </c>
      <c r="Y2296" s="95">
        <v>7162</v>
      </c>
      <c r="Z2296" s="95">
        <v>26433884</v>
      </c>
      <c r="AA2296" s="95">
        <v>75247</v>
      </c>
      <c r="AB2296" s="95">
        <v>336881989</v>
      </c>
      <c r="AC2296" s="95">
        <v>64031</v>
      </c>
      <c r="AD2296" s="95">
        <v>295407210</v>
      </c>
      <c r="AE2296" s="95">
        <v>10096</v>
      </c>
      <c r="AF2296" s="95">
        <v>39339882</v>
      </c>
      <c r="AG2296" s="95">
        <v>7619</v>
      </c>
      <c r="AH2296" s="95">
        <v>31133652</v>
      </c>
      <c r="AI2296" s="95">
        <v>82701</v>
      </c>
      <c r="AJ2296" s="95">
        <v>364658652.02999997</v>
      </c>
      <c r="AK2296" s="95">
        <v>71025</v>
      </c>
      <c r="AL2296" s="95">
        <v>342849791.55000001</v>
      </c>
      <c r="AM2296" s="95">
        <v>11661</v>
      </c>
      <c r="AN2296" s="95">
        <v>49482390</v>
      </c>
      <c r="AO2296" s="95">
        <v>9229</v>
      </c>
      <c r="AP2296" s="95">
        <v>41316786</v>
      </c>
      <c r="AQ2296" s="72">
        <v>377.83</v>
      </c>
      <c r="AR2296" s="72">
        <v>319.77999999999997</v>
      </c>
      <c r="AS2296" s="72">
        <v>697.61</v>
      </c>
      <c r="AT2296" s="95">
        <v>365828958</v>
      </c>
      <c r="AU2296" s="95">
        <v>264208394</v>
      </c>
      <c r="AV2296" s="95">
        <v>80687</v>
      </c>
      <c r="AW2296" s="95">
        <v>68851</v>
      </c>
      <c r="AX2296" s="72">
        <v>393.03</v>
      </c>
      <c r="AY2296" s="72">
        <v>334.27</v>
      </c>
      <c r="AZ2296" s="72">
        <v>727.3</v>
      </c>
      <c r="BA2296" s="95">
        <v>386505995</v>
      </c>
      <c r="BB2296" s="95">
        <v>280269398</v>
      </c>
      <c r="BC2296" s="95">
        <v>81950</v>
      </c>
      <c r="BD2296" s="95">
        <v>69870</v>
      </c>
      <c r="BE2296" s="72">
        <v>402.25</v>
      </c>
      <c r="BF2296" s="72">
        <v>353.88</v>
      </c>
      <c r="BG2296" s="72">
        <v>756.13</v>
      </c>
      <c r="BH2296" s="95">
        <v>401768440</v>
      </c>
      <c r="BI2296" s="95">
        <v>298940136</v>
      </c>
      <c r="BJ2296" s="95">
        <v>83233</v>
      </c>
      <c r="BK2296" s="95">
        <v>70396</v>
      </c>
      <c r="BL2296" s="72">
        <v>367.36</v>
      </c>
      <c r="BM2296" s="72">
        <v>379.79</v>
      </c>
      <c r="BN2296" s="72">
        <v>747.15</v>
      </c>
      <c r="BO2296" s="95">
        <v>376221871</v>
      </c>
      <c r="BP2296" s="95">
        <v>326540862</v>
      </c>
      <c r="BQ2296" s="95">
        <v>85343</v>
      </c>
      <c r="BR2296" s="95">
        <v>71650</v>
      </c>
      <c r="BS2296" s="72">
        <v>365.74</v>
      </c>
      <c r="BT2296" s="72">
        <v>398.91</v>
      </c>
      <c r="BU2296" s="72">
        <v>764.65</v>
      </c>
      <c r="BV2296" s="95">
        <v>414141042.02999997</v>
      </c>
      <c r="BW2296" s="95">
        <v>384166577.55000001</v>
      </c>
      <c r="BX2296" s="95">
        <v>94362</v>
      </c>
      <c r="BY2296" s="95">
        <v>80254</v>
      </c>
      <c r="BZ2296" s="95">
        <v>75046</v>
      </c>
      <c r="CA2296" s="95">
        <v>76134</v>
      </c>
      <c r="CB2296" s="95">
        <v>77046</v>
      </c>
      <c r="CC2296" s="95">
        <v>78843</v>
      </c>
      <c r="CD2296" s="95">
        <v>87460</v>
      </c>
      <c r="CE2296" s="72">
        <v>650.75523149000003</v>
      </c>
      <c r="CF2296" s="72">
        <v>676.59346364999999</v>
      </c>
      <c r="CG2296" s="72">
        <v>712.40329333</v>
      </c>
      <c r="CH2296" s="72">
        <v>716.50152150999998</v>
      </c>
      <c r="CI2296" s="72">
        <v>731.52548966999996</v>
      </c>
      <c r="CJ2296" s="96">
        <v>1.0720006020999999</v>
      </c>
      <c r="CK2296" s="96">
        <v>1.0749438756</v>
      </c>
      <c r="CL2296" s="96">
        <v>1.0613791473</v>
      </c>
      <c r="CM2296" s="96">
        <v>1.0427751756999999</v>
      </c>
      <c r="CN2296" s="96">
        <v>1.0452814163999999</v>
      </c>
      <c r="CO2296" s="96">
        <v>1.0578523899000001</v>
      </c>
      <c r="CP2296" s="96">
        <v>1.0013457960000001</v>
      </c>
      <c r="CQ2296" s="96">
        <v>0.99584056389999998</v>
      </c>
      <c r="CR2296" s="96">
        <v>1.0055280829</v>
      </c>
      <c r="CS2296" s="95">
        <v>63596</v>
      </c>
      <c r="CT2296" s="95">
        <v>64643</v>
      </c>
      <c r="CU2296" s="95">
        <v>64667</v>
      </c>
      <c r="CV2296" s="95">
        <v>66428</v>
      </c>
      <c r="CW2296" s="95">
        <v>74863</v>
      </c>
      <c r="CX2296" s="96">
        <v>1.080180044</v>
      </c>
      <c r="CY2296" s="96">
        <v>1.0732639479999999</v>
      </c>
      <c r="CZ2296" s="96">
        <v>1.0607577079999999</v>
      </c>
      <c r="DA2296" s="96">
        <v>1.0527267410000001</v>
      </c>
      <c r="DB2296" s="96">
        <v>1.0276159520000001</v>
      </c>
      <c r="DC2296">
        <v>2013</v>
      </c>
      <c r="DD2296" s="6">
        <v>72204.2</v>
      </c>
      <c r="DE2296" s="96">
        <v>1.7523038300000002E-2</v>
      </c>
      <c r="DF2296" s="72">
        <v>758.7</v>
      </c>
      <c r="DG2296" s="96">
        <v>1</v>
      </c>
      <c r="DH2296" s="72">
        <v>758.7</v>
      </c>
      <c r="DI2296" s="72">
        <v>775.04244403999996</v>
      </c>
      <c r="DJ2296" s="96">
        <v>1</v>
      </c>
      <c r="DK2296" s="72">
        <v>758.7</v>
      </c>
      <c r="DL2296" s="96">
        <v>1</v>
      </c>
      <c r="DM2296" s="72">
        <v>758.7</v>
      </c>
      <c r="DN2296" s="96">
        <v>0.73199743799999994</v>
      </c>
      <c r="DO2296" s="96">
        <v>3.2786999999999997E-2</v>
      </c>
      <c r="DP2296" s="72">
        <v>18.21</v>
      </c>
      <c r="DQ2296" s="72">
        <v>740.49</v>
      </c>
      <c r="DR2296" t="s">
        <v>51</v>
      </c>
      <c r="DT2296" t="s">
        <v>1392</v>
      </c>
    </row>
    <row r="2297" spans="1:124" x14ac:dyDescent="0.3">
      <c r="A2297" t="s">
        <v>1415</v>
      </c>
      <c r="B2297">
        <v>39580</v>
      </c>
      <c r="C2297" s="95">
        <v>1548</v>
      </c>
      <c r="D2297" s="95">
        <v>6613472</v>
      </c>
      <c r="E2297" s="95">
        <v>1425</v>
      </c>
      <c r="F2297" s="95">
        <v>4221214</v>
      </c>
      <c r="G2297" s="95">
        <v>498</v>
      </c>
      <c r="H2297" s="95">
        <v>2026571</v>
      </c>
      <c r="I2297" s="95">
        <v>420</v>
      </c>
      <c r="J2297" s="95">
        <v>1530880</v>
      </c>
      <c r="K2297" s="95">
        <v>1552</v>
      </c>
      <c r="L2297" s="95">
        <v>7693426</v>
      </c>
      <c r="M2297" s="95">
        <v>1418</v>
      </c>
      <c r="N2297" s="95">
        <v>4592845</v>
      </c>
      <c r="O2297" s="95">
        <v>502</v>
      </c>
      <c r="P2297" s="95">
        <v>2421341</v>
      </c>
      <c r="Q2297" s="95">
        <v>422</v>
      </c>
      <c r="R2297" s="95">
        <v>1673418</v>
      </c>
      <c r="S2297" s="95">
        <v>1414</v>
      </c>
      <c r="T2297" s="95">
        <v>6327851</v>
      </c>
      <c r="U2297" s="95">
        <v>1277</v>
      </c>
      <c r="V2297" s="95">
        <v>4372629</v>
      </c>
      <c r="W2297" s="95">
        <v>470</v>
      </c>
      <c r="X2297" s="95">
        <v>1938122</v>
      </c>
      <c r="Y2297" s="95">
        <v>391</v>
      </c>
      <c r="Z2297" s="95">
        <v>1546201</v>
      </c>
      <c r="AA2297" s="95">
        <v>1325</v>
      </c>
      <c r="AB2297" s="95">
        <v>5730441</v>
      </c>
      <c r="AC2297" s="95">
        <v>1179</v>
      </c>
      <c r="AD2297" s="95">
        <v>4353061</v>
      </c>
      <c r="AE2297" s="95">
        <v>448</v>
      </c>
      <c r="AF2297" s="95">
        <v>2026706</v>
      </c>
      <c r="AG2297" s="95">
        <v>373</v>
      </c>
      <c r="AH2297" s="95">
        <v>1708457</v>
      </c>
      <c r="AI2297" s="95">
        <v>1390</v>
      </c>
      <c r="AJ2297" s="95">
        <v>6314165</v>
      </c>
      <c r="AK2297" s="95">
        <v>1242</v>
      </c>
      <c r="AL2297" s="95">
        <v>4671951</v>
      </c>
      <c r="AM2297" s="95">
        <v>435</v>
      </c>
      <c r="AN2297" s="95">
        <v>1978441</v>
      </c>
      <c r="AO2297" s="95">
        <v>359</v>
      </c>
      <c r="AP2297" s="95">
        <v>1707738</v>
      </c>
      <c r="AQ2297" s="72">
        <v>351.91</v>
      </c>
      <c r="AR2297" s="72">
        <v>259.81</v>
      </c>
      <c r="AS2297" s="72">
        <v>611.72</v>
      </c>
      <c r="AT2297" s="95">
        <v>8640043</v>
      </c>
      <c r="AU2297" s="95">
        <v>5752094</v>
      </c>
      <c r="AV2297" s="95">
        <v>2046</v>
      </c>
      <c r="AW2297" s="95">
        <v>1845</v>
      </c>
      <c r="AX2297" s="72">
        <v>410.37</v>
      </c>
      <c r="AY2297" s="72">
        <v>283.8</v>
      </c>
      <c r="AZ2297" s="72">
        <v>694.17</v>
      </c>
      <c r="BA2297" s="95">
        <v>10114767</v>
      </c>
      <c r="BB2297" s="95">
        <v>6266263</v>
      </c>
      <c r="BC2297" s="95">
        <v>2054</v>
      </c>
      <c r="BD2297" s="95">
        <v>1840</v>
      </c>
      <c r="BE2297" s="72">
        <v>365.62</v>
      </c>
      <c r="BF2297" s="72">
        <v>295.7</v>
      </c>
      <c r="BG2297" s="72">
        <v>661.32</v>
      </c>
      <c r="BH2297" s="95">
        <v>8265973</v>
      </c>
      <c r="BI2297" s="95">
        <v>5918830</v>
      </c>
      <c r="BJ2297" s="95">
        <v>1884</v>
      </c>
      <c r="BK2297" s="95">
        <v>1668</v>
      </c>
      <c r="BL2297" s="72">
        <v>364.6</v>
      </c>
      <c r="BM2297" s="72">
        <v>325.47000000000003</v>
      </c>
      <c r="BN2297" s="72">
        <v>690.07</v>
      </c>
      <c r="BO2297" s="95">
        <v>7757147</v>
      </c>
      <c r="BP2297" s="95">
        <v>6061518</v>
      </c>
      <c r="BQ2297" s="95">
        <v>1773</v>
      </c>
      <c r="BR2297" s="95">
        <v>1552</v>
      </c>
      <c r="BS2297" s="72">
        <v>378.66</v>
      </c>
      <c r="BT2297" s="72">
        <v>332.07</v>
      </c>
      <c r="BU2297" s="72">
        <v>710.73</v>
      </c>
      <c r="BV2297" s="95">
        <v>8292606</v>
      </c>
      <c r="BW2297" s="95">
        <v>6379689</v>
      </c>
      <c r="BX2297" s="95">
        <v>1825</v>
      </c>
      <c r="BY2297" s="95">
        <v>1601</v>
      </c>
      <c r="BZ2297" s="95">
        <v>1950</v>
      </c>
      <c r="CA2297" s="95">
        <v>1951</v>
      </c>
      <c r="CB2297" s="95">
        <v>1780</v>
      </c>
      <c r="CC2297" s="95">
        <v>1668</v>
      </c>
      <c r="CD2297" s="95">
        <v>1715</v>
      </c>
      <c r="CE2297" s="72">
        <v>650.75523149000003</v>
      </c>
      <c r="CF2297" s="72">
        <v>676.59346364999999</v>
      </c>
      <c r="CG2297" s="72">
        <v>712.40329333</v>
      </c>
      <c r="CH2297" s="72">
        <v>716.50152150999998</v>
      </c>
      <c r="CI2297" s="72">
        <v>731.52548966999996</v>
      </c>
      <c r="CJ2297" s="96">
        <v>0.94001549340000001</v>
      </c>
      <c r="CK2297" s="96">
        <v>1.0259779872000001</v>
      </c>
      <c r="CL2297" s="96">
        <v>0.92829441720000005</v>
      </c>
      <c r="CM2297" s="96">
        <v>0.96311030649999996</v>
      </c>
      <c r="CN2297" s="96">
        <v>0.97157243329999998</v>
      </c>
      <c r="CO2297" s="96">
        <v>1.0735354020000001</v>
      </c>
      <c r="CP2297" s="96">
        <v>0.89963882490000002</v>
      </c>
      <c r="CQ2297" s="96">
        <v>0.99584056389999998</v>
      </c>
      <c r="CR2297" s="96">
        <v>0.9033963156</v>
      </c>
      <c r="CS2297" s="95">
        <v>1697</v>
      </c>
      <c r="CT2297" s="95">
        <v>1794</v>
      </c>
      <c r="CU2297" s="95">
        <v>1535</v>
      </c>
      <c r="CV2297" s="95">
        <v>1539</v>
      </c>
      <c r="CW2297" s="95">
        <v>1568</v>
      </c>
      <c r="CX2297" s="96">
        <v>1.090447779</v>
      </c>
      <c r="CY2297" s="96">
        <v>1.0783740550000001</v>
      </c>
      <c r="CZ2297" s="96">
        <v>1.0881630799999999</v>
      </c>
      <c r="DA2297" s="96">
        <v>1.0702628780000001</v>
      </c>
      <c r="DB2297" s="96">
        <v>1.03858775</v>
      </c>
      <c r="DC2297">
        <v>2013</v>
      </c>
      <c r="DD2297" s="6">
        <v>1701.2</v>
      </c>
      <c r="DE2297" s="96">
        <v>2.3610553999999999E-2</v>
      </c>
      <c r="DF2297" s="72">
        <v>677.42</v>
      </c>
      <c r="DG2297" s="96">
        <v>1</v>
      </c>
      <c r="DH2297" s="72">
        <v>677.42</v>
      </c>
      <c r="DI2297" s="72">
        <v>694.63357696000003</v>
      </c>
      <c r="DJ2297" s="96">
        <v>1</v>
      </c>
      <c r="DK2297" s="72">
        <v>677.42</v>
      </c>
      <c r="DL2297" s="96">
        <v>1</v>
      </c>
      <c r="DM2297" s="72">
        <v>677.42</v>
      </c>
      <c r="DN2297" s="96">
        <v>0.39608535639999998</v>
      </c>
      <c r="DO2297" s="96">
        <v>6.0593000000000001E-2</v>
      </c>
      <c r="DP2297" s="72">
        <v>16.260000000000002</v>
      </c>
      <c r="DQ2297" s="72">
        <v>661.16</v>
      </c>
      <c r="DR2297" t="s">
        <v>1415</v>
      </c>
      <c r="DT2297" t="s">
        <v>1392</v>
      </c>
    </row>
    <row r="2298" spans="1:124" x14ac:dyDescent="0.3">
      <c r="A2298" t="s">
        <v>1246</v>
      </c>
      <c r="B2298">
        <v>39590</v>
      </c>
      <c r="C2298" s="95">
        <v>38065</v>
      </c>
      <c r="D2298" s="95">
        <v>177221814</v>
      </c>
      <c r="E2298" s="95">
        <v>36420</v>
      </c>
      <c r="F2298" s="95">
        <v>125649702</v>
      </c>
      <c r="G2298" s="95">
        <v>4741</v>
      </c>
      <c r="H2298" s="95">
        <v>16792650</v>
      </c>
      <c r="I2298" s="95">
        <v>3769</v>
      </c>
      <c r="J2298" s="95">
        <v>12635227</v>
      </c>
      <c r="K2298" s="95">
        <v>37658</v>
      </c>
      <c r="L2298" s="95">
        <v>192314996</v>
      </c>
      <c r="M2298" s="95">
        <v>35774</v>
      </c>
      <c r="N2298" s="95">
        <v>133594442</v>
      </c>
      <c r="O2298" s="95">
        <v>5015</v>
      </c>
      <c r="P2298" s="95">
        <v>18349303</v>
      </c>
      <c r="Q2298" s="95">
        <v>4001</v>
      </c>
      <c r="R2298" s="95">
        <v>13848649</v>
      </c>
      <c r="S2298" s="95">
        <v>37216</v>
      </c>
      <c r="T2298" s="95">
        <v>199600172</v>
      </c>
      <c r="U2298" s="95">
        <v>35017</v>
      </c>
      <c r="V2298" s="95">
        <v>139217271</v>
      </c>
      <c r="W2298" s="95">
        <v>5182</v>
      </c>
      <c r="X2298" s="95">
        <v>20666538</v>
      </c>
      <c r="Y2298" s="95">
        <v>4199</v>
      </c>
      <c r="Z2298" s="95">
        <v>15291167</v>
      </c>
      <c r="AA2298" s="95">
        <v>36282</v>
      </c>
      <c r="AB2298" s="95">
        <v>199459208</v>
      </c>
      <c r="AC2298" s="95">
        <v>33873</v>
      </c>
      <c r="AD2298" s="95">
        <v>143878243</v>
      </c>
      <c r="AE2298" s="95">
        <v>5486</v>
      </c>
      <c r="AF2298" s="95">
        <v>24579385</v>
      </c>
      <c r="AG2298" s="95">
        <v>4471</v>
      </c>
      <c r="AH2298" s="95">
        <v>18176824</v>
      </c>
      <c r="AI2298" s="95">
        <v>36025</v>
      </c>
      <c r="AJ2298" s="95">
        <v>200717333.66999999</v>
      </c>
      <c r="AK2298" s="95">
        <v>33453</v>
      </c>
      <c r="AL2298" s="95">
        <v>152221624.78</v>
      </c>
      <c r="AM2298" s="95">
        <v>5766</v>
      </c>
      <c r="AN2298" s="95">
        <v>25805110</v>
      </c>
      <c r="AO2298" s="95">
        <v>4742</v>
      </c>
      <c r="AP2298" s="95">
        <v>19859195</v>
      </c>
      <c r="AQ2298" s="72">
        <v>377.7</v>
      </c>
      <c r="AR2298" s="72">
        <v>286.74</v>
      </c>
      <c r="AS2298" s="72">
        <v>664.44</v>
      </c>
      <c r="AT2298" s="95">
        <v>194014464</v>
      </c>
      <c r="AU2298" s="95">
        <v>138284929</v>
      </c>
      <c r="AV2298" s="95">
        <v>42806</v>
      </c>
      <c r="AW2298" s="95">
        <v>40189</v>
      </c>
      <c r="AX2298" s="72">
        <v>411.39</v>
      </c>
      <c r="AY2298" s="72">
        <v>308.91000000000003</v>
      </c>
      <c r="AZ2298" s="72">
        <v>720.3</v>
      </c>
      <c r="BA2298" s="95">
        <v>210664299</v>
      </c>
      <c r="BB2298" s="95">
        <v>147443091</v>
      </c>
      <c r="BC2298" s="95">
        <v>42673</v>
      </c>
      <c r="BD2298" s="95">
        <v>39775</v>
      </c>
      <c r="BE2298" s="72">
        <v>432.93</v>
      </c>
      <c r="BF2298" s="72">
        <v>328.33</v>
      </c>
      <c r="BG2298" s="72">
        <v>761.26</v>
      </c>
      <c r="BH2298" s="95">
        <v>220266710</v>
      </c>
      <c r="BI2298" s="95">
        <v>154508438</v>
      </c>
      <c r="BJ2298" s="95">
        <v>42398</v>
      </c>
      <c r="BK2298" s="95">
        <v>39216</v>
      </c>
      <c r="BL2298" s="72">
        <v>446.99</v>
      </c>
      <c r="BM2298" s="72">
        <v>352.2</v>
      </c>
      <c r="BN2298" s="72">
        <v>799.19</v>
      </c>
      <c r="BO2298" s="95">
        <v>224038593</v>
      </c>
      <c r="BP2298" s="95">
        <v>162055067</v>
      </c>
      <c r="BQ2298" s="95">
        <v>41768</v>
      </c>
      <c r="BR2298" s="95">
        <v>38344</v>
      </c>
      <c r="BS2298" s="72">
        <v>451.7</v>
      </c>
      <c r="BT2298" s="72">
        <v>375.44</v>
      </c>
      <c r="BU2298" s="72">
        <v>827.14</v>
      </c>
      <c r="BV2298" s="95">
        <v>226522443.66999999</v>
      </c>
      <c r="BW2298" s="95">
        <v>172080819.78</v>
      </c>
      <c r="BX2298" s="95">
        <v>41791</v>
      </c>
      <c r="BY2298" s="95">
        <v>38195</v>
      </c>
      <c r="BZ2298" s="95">
        <v>41559</v>
      </c>
      <c r="CA2298" s="95">
        <v>41275</v>
      </c>
      <c r="CB2298" s="95">
        <v>40864</v>
      </c>
      <c r="CC2298" s="95">
        <v>40143</v>
      </c>
      <c r="CD2298" s="95">
        <v>40032</v>
      </c>
      <c r="CE2298" s="72">
        <v>650.75523149000003</v>
      </c>
      <c r="CF2298" s="72">
        <v>676.59346364999999</v>
      </c>
      <c r="CG2298" s="72">
        <v>712.40329333</v>
      </c>
      <c r="CH2298" s="72">
        <v>716.50152150999998</v>
      </c>
      <c r="CI2298" s="72">
        <v>731.52548966999996</v>
      </c>
      <c r="CJ2298" s="96">
        <v>1.0210290565</v>
      </c>
      <c r="CK2298" s="96">
        <v>1.0645979287</v>
      </c>
      <c r="CL2298" s="96">
        <v>1.0685801247</v>
      </c>
      <c r="CM2298" s="96">
        <v>1.1154058658999999</v>
      </c>
      <c r="CN2298" s="96">
        <v>1.1307056441000001</v>
      </c>
      <c r="CO2298" s="96">
        <v>1.0961717646</v>
      </c>
      <c r="CP2298" s="96">
        <v>0.98530518560000002</v>
      </c>
      <c r="CQ2298" s="96">
        <v>0.99584056389999998</v>
      </c>
      <c r="CR2298" s="96">
        <v>0.98942047609999995</v>
      </c>
      <c r="CS2298" s="95">
        <v>39737</v>
      </c>
      <c r="CT2298" s="95">
        <v>39791</v>
      </c>
      <c r="CU2298" s="95">
        <v>39011</v>
      </c>
      <c r="CV2298" s="95">
        <v>38332</v>
      </c>
      <c r="CW2298" s="95">
        <v>37752</v>
      </c>
      <c r="CX2298" s="96">
        <v>1.0843571830000001</v>
      </c>
      <c r="CY2298" s="96">
        <v>1.0922604389999999</v>
      </c>
      <c r="CZ2298" s="96">
        <v>1.097301394</v>
      </c>
      <c r="DA2298" s="96">
        <v>1.1052453710000001</v>
      </c>
      <c r="DB2298" s="96">
        <v>1.1023498249999999</v>
      </c>
      <c r="DC2298">
        <v>2013</v>
      </c>
      <c r="DD2298" s="6">
        <v>39143.800000000003</v>
      </c>
      <c r="DE2298" s="96">
        <v>1.6441416600000001E-2</v>
      </c>
      <c r="DF2298" s="72">
        <v>747.37</v>
      </c>
      <c r="DG2298" s="96">
        <v>1</v>
      </c>
      <c r="DH2298" s="72">
        <v>747.37</v>
      </c>
      <c r="DI2298" s="72">
        <v>722.18361009</v>
      </c>
      <c r="DJ2298" s="96">
        <v>1</v>
      </c>
      <c r="DK2298" s="72">
        <v>747.37</v>
      </c>
      <c r="DL2298" s="96">
        <v>1</v>
      </c>
      <c r="DM2298" s="72">
        <v>747.37</v>
      </c>
      <c r="DN2298" s="96">
        <v>0.68370224769999999</v>
      </c>
      <c r="DO2298" s="96">
        <v>3.5103000000000002E-2</v>
      </c>
      <c r="DP2298" s="72">
        <v>17.940000000000001</v>
      </c>
      <c r="DQ2298" s="72">
        <v>729.43</v>
      </c>
      <c r="DR2298" t="s">
        <v>1246</v>
      </c>
      <c r="DT2298" t="s">
        <v>1392</v>
      </c>
    </row>
    <row r="2299" spans="1:124" x14ac:dyDescent="0.3">
      <c r="A2299" t="s">
        <v>1416</v>
      </c>
      <c r="B2299">
        <v>39600</v>
      </c>
      <c r="C2299" s="95">
        <v>14682</v>
      </c>
      <c r="D2299" s="95">
        <v>61698555</v>
      </c>
      <c r="E2299" s="95">
        <v>13945</v>
      </c>
      <c r="F2299" s="95">
        <v>44342708</v>
      </c>
      <c r="G2299" s="95">
        <v>3007</v>
      </c>
      <c r="H2299" s="95">
        <v>10339097</v>
      </c>
      <c r="I2299" s="95">
        <v>2562</v>
      </c>
      <c r="J2299" s="95">
        <v>7372505</v>
      </c>
      <c r="K2299" s="95">
        <v>14016</v>
      </c>
      <c r="L2299" s="95">
        <v>58717997</v>
      </c>
      <c r="M2299" s="95">
        <v>13217</v>
      </c>
      <c r="N2299" s="95">
        <v>44455720</v>
      </c>
      <c r="O2299" s="95">
        <v>3002</v>
      </c>
      <c r="P2299" s="95">
        <v>9566030</v>
      </c>
      <c r="Q2299" s="95">
        <v>2571</v>
      </c>
      <c r="R2299" s="95">
        <v>8309597</v>
      </c>
      <c r="S2299" s="95">
        <v>12915</v>
      </c>
      <c r="T2299" s="95">
        <v>59287470</v>
      </c>
      <c r="U2299" s="95">
        <v>12064</v>
      </c>
      <c r="V2299" s="95">
        <v>43356248</v>
      </c>
      <c r="W2299" s="95">
        <v>2987</v>
      </c>
      <c r="X2299" s="95">
        <v>8915940</v>
      </c>
      <c r="Y2299" s="95">
        <v>2548</v>
      </c>
      <c r="Z2299" s="95">
        <v>8530820</v>
      </c>
      <c r="AA2299" s="95">
        <v>12109</v>
      </c>
      <c r="AB2299" s="95">
        <v>56458481</v>
      </c>
      <c r="AC2299" s="95">
        <v>11202</v>
      </c>
      <c r="AD2299" s="95">
        <v>42974116</v>
      </c>
      <c r="AE2299" s="95">
        <v>2956</v>
      </c>
      <c r="AF2299" s="95">
        <v>9847839</v>
      </c>
      <c r="AG2299" s="95">
        <v>2521</v>
      </c>
      <c r="AH2299" s="95">
        <v>9030646</v>
      </c>
      <c r="AI2299" s="95">
        <v>11893</v>
      </c>
      <c r="AJ2299" s="95">
        <v>57313535</v>
      </c>
      <c r="AK2299" s="95">
        <v>10966</v>
      </c>
      <c r="AL2299" s="95">
        <v>44029936</v>
      </c>
      <c r="AM2299" s="95">
        <v>3069</v>
      </c>
      <c r="AN2299" s="95">
        <v>9777846</v>
      </c>
      <c r="AO2299" s="95">
        <v>2651</v>
      </c>
      <c r="AP2299" s="95">
        <v>9927288</v>
      </c>
      <c r="AQ2299" s="72">
        <v>339.37</v>
      </c>
      <c r="AR2299" s="72">
        <v>261.08</v>
      </c>
      <c r="AS2299" s="72">
        <v>600.45000000000005</v>
      </c>
      <c r="AT2299" s="95">
        <v>72037652</v>
      </c>
      <c r="AU2299" s="95">
        <v>51715213</v>
      </c>
      <c r="AV2299" s="95">
        <v>17689</v>
      </c>
      <c r="AW2299" s="95">
        <v>16507</v>
      </c>
      <c r="AX2299" s="72">
        <v>334.37</v>
      </c>
      <c r="AY2299" s="72">
        <v>278.51</v>
      </c>
      <c r="AZ2299" s="72">
        <v>612.88</v>
      </c>
      <c r="BA2299" s="95">
        <v>68284027</v>
      </c>
      <c r="BB2299" s="95">
        <v>52765317</v>
      </c>
      <c r="BC2299" s="95">
        <v>17018</v>
      </c>
      <c r="BD2299" s="95">
        <v>15788</v>
      </c>
      <c r="BE2299" s="72">
        <v>357.42</v>
      </c>
      <c r="BF2299" s="72">
        <v>295.92</v>
      </c>
      <c r="BG2299" s="72">
        <v>653.34</v>
      </c>
      <c r="BH2299" s="95">
        <v>68203410</v>
      </c>
      <c r="BI2299" s="95">
        <v>51887068</v>
      </c>
      <c r="BJ2299" s="95">
        <v>15902</v>
      </c>
      <c r="BK2299" s="95">
        <v>14612</v>
      </c>
      <c r="BL2299" s="72">
        <v>366.78</v>
      </c>
      <c r="BM2299" s="72">
        <v>315.8</v>
      </c>
      <c r="BN2299" s="72">
        <v>682.58</v>
      </c>
      <c r="BO2299" s="95">
        <v>66306320</v>
      </c>
      <c r="BP2299" s="95">
        <v>52004762</v>
      </c>
      <c r="BQ2299" s="95">
        <v>15065</v>
      </c>
      <c r="BR2299" s="95">
        <v>13723</v>
      </c>
      <c r="BS2299" s="72">
        <v>373.68</v>
      </c>
      <c r="BT2299" s="72">
        <v>330.21</v>
      </c>
      <c r="BU2299" s="72">
        <v>703.89</v>
      </c>
      <c r="BV2299" s="95">
        <v>67091381</v>
      </c>
      <c r="BW2299" s="95">
        <v>53957224</v>
      </c>
      <c r="BX2299" s="95">
        <v>14962</v>
      </c>
      <c r="BY2299" s="95">
        <v>13617</v>
      </c>
      <c r="BZ2299" s="95">
        <v>17126</v>
      </c>
      <c r="CA2299" s="95">
        <v>16425</v>
      </c>
      <c r="CB2299" s="95">
        <v>15280</v>
      </c>
      <c r="CC2299" s="95">
        <v>14428</v>
      </c>
      <c r="CD2299" s="95">
        <v>14304</v>
      </c>
      <c r="CE2299" s="72">
        <v>650.75523149000003</v>
      </c>
      <c r="CF2299" s="72">
        <v>676.59346364999999</v>
      </c>
      <c r="CG2299" s="72">
        <v>712.40329333</v>
      </c>
      <c r="CH2299" s="72">
        <v>716.50152150999998</v>
      </c>
      <c r="CI2299" s="72">
        <v>731.52548966999996</v>
      </c>
      <c r="CJ2299" s="96">
        <v>0.92269715389999996</v>
      </c>
      <c r="CK2299" s="96">
        <v>0.90583198470000004</v>
      </c>
      <c r="CL2299" s="96">
        <v>0.91709289679999995</v>
      </c>
      <c r="CM2299" s="96">
        <v>0.95265673480000002</v>
      </c>
      <c r="CN2299" s="96">
        <v>0.96222210969999999</v>
      </c>
      <c r="CO2299" s="96">
        <v>1.0791404306000001</v>
      </c>
      <c r="CP2299" s="96">
        <v>0.86374316969999998</v>
      </c>
      <c r="CQ2299" s="96">
        <v>0.99584056389999998</v>
      </c>
      <c r="CR2299" s="96">
        <v>0.86735073630000004</v>
      </c>
      <c r="CS2299" s="95">
        <v>16255</v>
      </c>
      <c r="CT2299" s="95">
        <v>15625</v>
      </c>
      <c r="CU2299" s="95">
        <v>14075</v>
      </c>
      <c r="CV2299" s="95">
        <v>13474</v>
      </c>
      <c r="CW2299" s="95">
        <v>13337</v>
      </c>
      <c r="CX2299" s="96">
        <v>1.0693522339999999</v>
      </c>
      <c r="CY2299" s="96">
        <v>1.080175412</v>
      </c>
      <c r="CZ2299" s="96">
        <v>1.0788126039999999</v>
      </c>
      <c r="DA2299" s="96">
        <v>1.0887636119999999</v>
      </c>
      <c r="DB2299" s="96">
        <v>1.0804815839999999</v>
      </c>
      <c r="DC2299">
        <v>2013</v>
      </c>
      <c r="DD2299" s="6">
        <v>14849.4</v>
      </c>
      <c r="DE2299" s="96">
        <v>1.2559622899999999E-2</v>
      </c>
      <c r="DF2299" s="72">
        <v>657.75</v>
      </c>
      <c r="DG2299" s="96">
        <v>1</v>
      </c>
      <c r="DH2299" s="72">
        <v>657.75</v>
      </c>
      <c r="DI2299" s="72">
        <v>694.63357696000003</v>
      </c>
      <c r="DJ2299" s="96">
        <v>1</v>
      </c>
      <c r="DK2299" s="72">
        <v>657.75</v>
      </c>
      <c r="DL2299" s="96">
        <v>1</v>
      </c>
      <c r="DM2299" s="72">
        <v>657.75</v>
      </c>
      <c r="DN2299" s="96">
        <v>0.64049531640000001</v>
      </c>
      <c r="DO2299" s="96">
        <v>3.7470999999999997E-2</v>
      </c>
      <c r="DP2299" s="72">
        <v>15.79</v>
      </c>
      <c r="DQ2299" s="72">
        <v>641.96</v>
      </c>
      <c r="DR2299" t="s">
        <v>1416</v>
      </c>
      <c r="DT2299" t="s">
        <v>1392</v>
      </c>
    </row>
    <row r="2300" spans="1:124" x14ac:dyDescent="0.3">
      <c r="A2300" t="s">
        <v>53</v>
      </c>
      <c r="B2300">
        <v>39610</v>
      </c>
      <c r="C2300" s="95">
        <v>5053</v>
      </c>
      <c r="D2300" s="95">
        <v>20941744</v>
      </c>
      <c r="E2300" s="95">
        <v>4777</v>
      </c>
      <c r="F2300" s="95">
        <v>16155918</v>
      </c>
      <c r="G2300" s="95">
        <v>792</v>
      </c>
      <c r="H2300" s="95">
        <v>2507785</v>
      </c>
      <c r="I2300" s="95">
        <v>615</v>
      </c>
      <c r="J2300" s="95">
        <v>1946965</v>
      </c>
      <c r="K2300" s="95">
        <v>4807</v>
      </c>
      <c r="L2300" s="95">
        <v>19481366</v>
      </c>
      <c r="M2300" s="95">
        <v>4499</v>
      </c>
      <c r="N2300" s="95">
        <v>15832256</v>
      </c>
      <c r="O2300" s="95">
        <v>822</v>
      </c>
      <c r="P2300" s="95">
        <v>2113896</v>
      </c>
      <c r="Q2300" s="95">
        <v>642</v>
      </c>
      <c r="R2300" s="95">
        <v>2119911</v>
      </c>
      <c r="S2300" s="95">
        <v>4280</v>
      </c>
      <c r="T2300" s="95">
        <v>19204387</v>
      </c>
      <c r="U2300" s="95">
        <v>3944</v>
      </c>
      <c r="V2300" s="95">
        <v>14646371</v>
      </c>
      <c r="W2300" s="95">
        <v>826</v>
      </c>
      <c r="X2300" s="95">
        <v>2637391</v>
      </c>
      <c r="Y2300" s="95">
        <v>633</v>
      </c>
      <c r="Z2300" s="95">
        <v>2230171</v>
      </c>
      <c r="AA2300" s="95">
        <v>3916</v>
      </c>
      <c r="AB2300" s="95">
        <v>14892880</v>
      </c>
      <c r="AC2300" s="95">
        <v>3572</v>
      </c>
      <c r="AD2300" s="95">
        <v>13773154</v>
      </c>
      <c r="AE2300" s="95">
        <v>840</v>
      </c>
      <c r="AF2300" s="95">
        <v>2593267</v>
      </c>
      <c r="AG2300" s="95">
        <v>640</v>
      </c>
      <c r="AH2300" s="95">
        <v>2558213</v>
      </c>
      <c r="AI2300" s="95">
        <v>3863</v>
      </c>
      <c r="AJ2300" s="95">
        <v>16929411</v>
      </c>
      <c r="AK2300" s="95">
        <v>3506</v>
      </c>
      <c r="AL2300" s="95">
        <v>13825102.51</v>
      </c>
      <c r="AM2300" s="95">
        <v>872</v>
      </c>
      <c r="AN2300" s="95">
        <v>2161162</v>
      </c>
      <c r="AO2300" s="95">
        <v>651</v>
      </c>
      <c r="AP2300" s="95">
        <v>2296441</v>
      </c>
      <c r="AQ2300" s="72">
        <v>334.32</v>
      </c>
      <c r="AR2300" s="72">
        <v>279.77999999999997</v>
      </c>
      <c r="AS2300" s="72">
        <v>614.1</v>
      </c>
      <c r="AT2300" s="95">
        <v>23449529</v>
      </c>
      <c r="AU2300" s="95">
        <v>18102883</v>
      </c>
      <c r="AV2300" s="95">
        <v>5845</v>
      </c>
      <c r="AW2300" s="95">
        <v>5392</v>
      </c>
      <c r="AX2300" s="72">
        <v>319.7</v>
      </c>
      <c r="AY2300" s="72">
        <v>291</v>
      </c>
      <c r="AZ2300" s="72">
        <v>610.70000000000005</v>
      </c>
      <c r="BA2300" s="95">
        <v>21595262</v>
      </c>
      <c r="BB2300" s="95">
        <v>17952167</v>
      </c>
      <c r="BC2300" s="95">
        <v>5629</v>
      </c>
      <c r="BD2300" s="95">
        <v>5141</v>
      </c>
      <c r="BE2300" s="72">
        <v>356.47</v>
      </c>
      <c r="BF2300" s="72">
        <v>307.27</v>
      </c>
      <c r="BG2300" s="72">
        <v>663.74</v>
      </c>
      <c r="BH2300" s="95">
        <v>21841778</v>
      </c>
      <c r="BI2300" s="95">
        <v>16876542</v>
      </c>
      <c r="BJ2300" s="95">
        <v>5106</v>
      </c>
      <c r="BK2300" s="95">
        <v>4577</v>
      </c>
      <c r="BL2300" s="72">
        <v>306.39</v>
      </c>
      <c r="BM2300" s="72">
        <v>323.11</v>
      </c>
      <c r="BN2300" s="72">
        <v>629.5</v>
      </c>
      <c r="BO2300" s="95">
        <v>17486147</v>
      </c>
      <c r="BP2300" s="95">
        <v>16331367</v>
      </c>
      <c r="BQ2300" s="95">
        <v>4756</v>
      </c>
      <c r="BR2300" s="95">
        <v>4212</v>
      </c>
      <c r="BS2300" s="72">
        <v>335.98</v>
      </c>
      <c r="BT2300" s="72">
        <v>323.18</v>
      </c>
      <c r="BU2300" s="72">
        <v>659.16</v>
      </c>
      <c r="BV2300" s="95">
        <v>19090573</v>
      </c>
      <c r="BW2300" s="95">
        <v>16121543.51</v>
      </c>
      <c r="BX2300" s="95">
        <v>4735</v>
      </c>
      <c r="BY2300" s="95">
        <v>4157</v>
      </c>
      <c r="BZ2300" s="95">
        <v>5629</v>
      </c>
      <c r="CA2300" s="95">
        <v>5394</v>
      </c>
      <c r="CB2300" s="95">
        <v>4851</v>
      </c>
      <c r="CC2300" s="95">
        <v>4498</v>
      </c>
      <c r="CD2300" s="95">
        <v>4452</v>
      </c>
      <c r="CE2300" s="72">
        <v>650.75523149000003</v>
      </c>
      <c r="CF2300" s="72">
        <v>676.59346364999999</v>
      </c>
      <c r="CG2300" s="72">
        <v>712.40329333</v>
      </c>
      <c r="CH2300" s="72">
        <v>716.50152150999998</v>
      </c>
      <c r="CI2300" s="72">
        <v>731.52548966999996</v>
      </c>
      <c r="CJ2300" s="96">
        <v>0.94367278249999997</v>
      </c>
      <c r="CK2300" s="96">
        <v>0.90260996120000003</v>
      </c>
      <c r="CL2300" s="96">
        <v>0.93169136949999998</v>
      </c>
      <c r="CM2300" s="96">
        <v>0.87857454739999996</v>
      </c>
      <c r="CN2300" s="96">
        <v>0.90107591509999996</v>
      </c>
      <c r="CO2300" s="96">
        <v>0.9973631409</v>
      </c>
      <c r="CP2300" s="96">
        <v>0.91393483249999996</v>
      </c>
      <c r="CQ2300" s="96">
        <v>0.99584056389999998</v>
      </c>
      <c r="CR2300" s="96">
        <v>0.91775203289999996</v>
      </c>
      <c r="CS2300" s="95">
        <v>5256</v>
      </c>
      <c r="CT2300" s="95">
        <v>5080</v>
      </c>
      <c r="CU2300" s="95">
        <v>4301</v>
      </c>
      <c r="CV2300" s="95">
        <v>4121</v>
      </c>
      <c r="CW2300" s="95">
        <v>4139</v>
      </c>
      <c r="CX2300" s="96">
        <v>0.98622587900000003</v>
      </c>
      <c r="CY2300" s="96">
        <v>1.0088377829999999</v>
      </c>
      <c r="CZ2300" s="96">
        <v>0.99525933099999997</v>
      </c>
      <c r="DA2300" s="96">
        <v>1.0036070749999999</v>
      </c>
      <c r="DB2300" s="96">
        <v>0.99339201300000002</v>
      </c>
      <c r="DC2300">
        <v>2013</v>
      </c>
      <c r="DD2300" s="6">
        <v>4695.8</v>
      </c>
      <c r="DE2300" s="96">
        <v>7.7610172999999999E-3</v>
      </c>
      <c r="DF2300" s="72">
        <v>699.35</v>
      </c>
      <c r="DG2300" s="96">
        <v>1</v>
      </c>
      <c r="DH2300" s="72">
        <v>699.35</v>
      </c>
      <c r="DI2300" s="72">
        <v>706.28257458999997</v>
      </c>
      <c r="DJ2300" s="96">
        <v>1</v>
      </c>
      <c r="DK2300" s="72">
        <v>699.35</v>
      </c>
      <c r="DL2300" s="96">
        <v>1</v>
      </c>
      <c r="DM2300" s="72">
        <v>699.35</v>
      </c>
      <c r="DN2300" s="96">
        <v>1</v>
      </c>
      <c r="DO2300" s="96">
        <v>1.9036999999999998E-2</v>
      </c>
      <c r="DP2300" s="72">
        <v>13.31</v>
      </c>
      <c r="DQ2300" s="72">
        <v>686.04</v>
      </c>
      <c r="DR2300" t="s">
        <v>53</v>
      </c>
      <c r="DT2300" t="s">
        <v>1392</v>
      </c>
    </row>
    <row r="2301" spans="1:124" x14ac:dyDescent="0.3">
      <c r="A2301" t="s">
        <v>1417</v>
      </c>
      <c r="B2301">
        <v>39620</v>
      </c>
      <c r="C2301" s="95">
        <v>90991</v>
      </c>
      <c r="D2301" s="95">
        <v>586627459</v>
      </c>
      <c r="E2301" s="95">
        <v>78555</v>
      </c>
      <c r="F2301" s="95">
        <v>319624509</v>
      </c>
      <c r="G2301" s="95">
        <v>23237</v>
      </c>
      <c r="H2301" s="95">
        <v>115419256</v>
      </c>
      <c r="I2301" s="95">
        <v>18510</v>
      </c>
      <c r="J2301" s="95">
        <v>55174345</v>
      </c>
      <c r="K2301" s="95">
        <v>90391</v>
      </c>
      <c r="L2301" s="95">
        <v>585507704</v>
      </c>
      <c r="M2301" s="95">
        <v>77163</v>
      </c>
      <c r="N2301" s="95">
        <v>328483145</v>
      </c>
      <c r="O2301" s="95">
        <v>24867</v>
      </c>
      <c r="P2301" s="95">
        <v>123840898</v>
      </c>
      <c r="Q2301" s="95">
        <v>20112</v>
      </c>
      <c r="R2301" s="95">
        <v>65217720</v>
      </c>
      <c r="S2301" s="95">
        <v>89060</v>
      </c>
      <c r="T2301" s="95">
        <v>592500019</v>
      </c>
      <c r="U2301" s="95">
        <v>75142</v>
      </c>
      <c r="V2301" s="95">
        <v>339274989</v>
      </c>
      <c r="W2301" s="95">
        <v>26469</v>
      </c>
      <c r="X2301" s="95">
        <v>133330326</v>
      </c>
      <c r="Y2301" s="95">
        <v>21688</v>
      </c>
      <c r="Z2301" s="95">
        <v>75332850</v>
      </c>
      <c r="AA2301" s="95">
        <v>89122</v>
      </c>
      <c r="AB2301" s="95">
        <v>544817950</v>
      </c>
      <c r="AC2301" s="95">
        <v>73656</v>
      </c>
      <c r="AD2301" s="95">
        <v>356394873</v>
      </c>
      <c r="AE2301" s="95">
        <v>27936</v>
      </c>
      <c r="AF2301" s="95">
        <v>156344198</v>
      </c>
      <c r="AG2301" s="95">
        <v>23072</v>
      </c>
      <c r="AH2301" s="95">
        <v>90270386</v>
      </c>
      <c r="AI2301" s="95">
        <v>94113</v>
      </c>
      <c r="AJ2301" s="95">
        <v>581194626.91999996</v>
      </c>
      <c r="AK2301" s="95">
        <v>78551</v>
      </c>
      <c r="AL2301" s="95">
        <v>391696303.44</v>
      </c>
      <c r="AM2301" s="95">
        <v>32271</v>
      </c>
      <c r="AN2301" s="95">
        <v>178261748</v>
      </c>
      <c r="AO2301" s="95">
        <v>27396</v>
      </c>
      <c r="AP2301" s="95">
        <v>114936998</v>
      </c>
      <c r="AQ2301" s="72">
        <v>512.16999999999996</v>
      </c>
      <c r="AR2301" s="72">
        <v>321.77999999999997</v>
      </c>
      <c r="AS2301" s="72">
        <v>833.95</v>
      </c>
      <c r="AT2301" s="95">
        <v>702046715</v>
      </c>
      <c r="AU2301" s="95">
        <v>374798854</v>
      </c>
      <c r="AV2301" s="95">
        <v>114228</v>
      </c>
      <c r="AW2301" s="95">
        <v>97065</v>
      </c>
      <c r="AX2301" s="72">
        <v>512.87</v>
      </c>
      <c r="AY2301" s="72">
        <v>337.27</v>
      </c>
      <c r="AZ2301" s="72">
        <v>850.14</v>
      </c>
      <c r="BA2301" s="95">
        <v>709348602</v>
      </c>
      <c r="BB2301" s="95">
        <v>393700865</v>
      </c>
      <c r="BC2301" s="95">
        <v>115258</v>
      </c>
      <c r="BD2301" s="95">
        <v>97275</v>
      </c>
      <c r="BE2301" s="72">
        <v>523.55999999999995</v>
      </c>
      <c r="BF2301" s="72">
        <v>356.82</v>
      </c>
      <c r="BG2301" s="72">
        <v>880.38</v>
      </c>
      <c r="BH2301" s="95">
        <v>725830345</v>
      </c>
      <c r="BI2301" s="95">
        <v>414607839</v>
      </c>
      <c r="BJ2301" s="95">
        <v>115529</v>
      </c>
      <c r="BK2301" s="95">
        <v>96830</v>
      </c>
      <c r="BL2301" s="72">
        <v>499.16</v>
      </c>
      <c r="BM2301" s="72">
        <v>384.81</v>
      </c>
      <c r="BN2301" s="72">
        <v>883.97</v>
      </c>
      <c r="BO2301" s="95">
        <v>701162148</v>
      </c>
      <c r="BP2301" s="95">
        <v>446665259</v>
      </c>
      <c r="BQ2301" s="95">
        <v>117058</v>
      </c>
      <c r="BR2301" s="95">
        <v>96728</v>
      </c>
      <c r="BS2301" s="72">
        <v>500.76</v>
      </c>
      <c r="BT2301" s="72">
        <v>398.5</v>
      </c>
      <c r="BU2301" s="72">
        <v>899.26</v>
      </c>
      <c r="BV2301" s="95">
        <v>759456374.91999996</v>
      </c>
      <c r="BW2301" s="95">
        <v>506633301.44</v>
      </c>
      <c r="BX2301" s="95">
        <v>126384</v>
      </c>
      <c r="BY2301" s="95">
        <v>105947</v>
      </c>
      <c r="BZ2301" s="95">
        <v>106048</v>
      </c>
      <c r="CA2301" s="95">
        <v>106600</v>
      </c>
      <c r="CB2301" s="95">
        <v>106516</v>
      </c>
      <c r="CC2301" s="95">
        <v>107407</v>
      </c>
      <c r="CD2301" s="95">
        <v>116386</v>
      </c>
      <c r="CE2301" s="72">
        <v>650.75523149000003</v>
      </c>
      <c r="CF2301" s="72">
        <v>676.59346364999999</v>
      </c>
      <c r="CG2301" s="72">
        <v>712.40329333</v>
      </c>
      <c r="CH2301" s="72">
        <v>716.50152150999998</v>
      </c>
      <c r="CI2301" s="72">
        <v>731.52548966999996</v>
      </c>
      <c r="CJ2301" s="96">
        <v>1.2815110193000001</v>
      </c>
      <c r="CK2301" s="96">
        <v>1.2565004625</v>
      </c>
      <c r="CL2301" s="96">
        <v>1.2357887846</v>
      </c>
      <c r="CM2301" s="96">
        <v>1.2337308065000001</v>
      </c>
      <c r="CN2301" s="96">
        <v>1.2292941431</v>
      </c>
      <c r="CO2301" s="96">
        <v>1.1392621326000001</v>
      </c>
      <c r="CP2301" s="96">
        <v>1.0948885314000001</v>
      </c>
      <c r="CQ2301" s="96">
        <v>0.99584056389999998</v>
      </c>
      <c r="CR2301" s="96">
        <v>1.099461515</v>
      </c>
      <c r="CS2301" s="95">
        <v>95658</v>
      </c>
      <c r="CT2301" s="95">
        <v>95714</v>
      </c>
      <c r="CU2301" s="95">
        <v>94683</v>
      </c>
      <c r="CV2301" s="95">
        <v>96920</v>
      </c>
      <c r="CW2301" s="95">
        <v>105207</v>
      </c>
      <c r="CX2301" s="96">
        <v>1.170085579</v>
      </c>
      <c r="CY2301" s="96">
        <v>1.1496534819999999</v>
      </c>
      <c r="CZ2301" s="96">
        <v>1.1399014599999999</v>
      </c>
      <c r="DA2301" s="96">
        <v>1.122786147</v>
      </c>
      <c r="DB2301" s="96">
        <v>1.1163854440000001</v>
      </c>
      <c r="DC2301">
        <v>2013</v>
      </c>
      <c r="DD2301" s="6">
        <v>98769</v>
      </c>
      <c r="DE2301" s="96">
        <v>4.3215208400000003E-2</v>
      </c>
      <c r="DF2301" s="72">
        <v>807.89</v>
      </c>
      <c r="DG2301" s="96">
        <v>1</v>
      </c>
      <c r="DH2301" s="72">
        <v>807.89</v>
      </c>
      <c r="DI2301" s="72">
        <v>775.04244403999996</v>
      </c>
      <c r="DJ2301" s="96">
        <v>1</v>
      </c>
      <c r="DK2301" s="72">
        <v>807.89</v>
      </c>
      <c r="DL2301" s="96">
        <v>1</v>
      </c>
      <c r="DM2301" s="72">
        <v>807.89</v>
      </c>
      <c r="DN2301" s="96">
        <v>0.42277339349999998</v>
      </c>
      <c r="DO2301" s="96">
        <v>5.6767999999999999E-2</v>
      </c>
      <c r="DP2301" s="72">
        <v>19.39</v>
      </c>
      <c r="DQ2301" s="72">
        <v>788.5</v>
      </c>
      <c r="DR2301" t="s">
        <v>1417</v>
      </c>
      <c r="DT2301" t="s">
        <v>1392</v>
      </c>
    </row>
    <row r="2302" spans="1:124" x14ac:dyDescent="0.3">
      <c r="A2302" t="s">
        <v>55</v>
      </c>
      <c r="B2302">
        <v>39630</v>
      </c>
      <c r="C2302" s="95">
        <v>6121</v>
      </c>
      <c r="D2302" s="95">
        <v>22905288</v>
      </c>
      <c r="E2302" s="95">
        <v>5833</v>
      </c>
      <c r="F2302" s="95">
        <v>20549745</v>
      </c>
      <c r="G2302" s="95">
        <v>1509</v>
      </c>
      <c r="H2302" s="95">
        <v>4436820</v>
      </c>
      <c r="I2302" s="95">
        <v>1244</v>
      </c>
      <c r="J2302" s="95">
        <v>3975631</v>
      </c>
      <c r="K2302" s="95">
        <v>6266</v>
      </c>
      <c r="L2302" s="95">
        <v>25537718</v>
      </c>
      <c r="M2302" s="95">
        <v>5948</v>
      </c>
      <c r="N2302" s="95">
        <v>21773131</v>
      </c>
      <c r="O2302" s="95">
        <v>1582</v>
      </c>
      <c r="P2302" s="95">
        <v>4302990</v>
      </c>
      <c r="Q2302" s="95">
        <v>1312</v>
      </c>
      <c r="R2302" s="95">
        <v>4476025</v>
      </c>
      <c r="S2302" s="95">
        <v>6521</v>
      </c>
      <c r="T2302" s="95">
        <v>28636856</v>
      </c>
      <c r="U2302" s="95">
        <v>6149</v>
      </c>
      <c r="V2302" s="95">
        <v>22674873</v>
      </c>
      <c r="W2302" s="95">
        <v>1585</v>
      </c>
      <c r="X2302" s="95">
        <v>5288923</v>
      </c>
      <c r="Y2302" s="95">
        <v>1332</v>
      </c>
      <c r="Z2302" s="95">
        <v>4694656</v>
      </c>
      <c r="AA2302" s="95">
        <v>6618</v>
      </c>
      <c r="AB2302" s="95">
        <v>27839651</v>
      </c>
      <c r="AC2302" s="95">
        <v>6239</v>
      </c>
      <c r="AD2302" s="95">
        <v>25005339</v>
      </c>
      <c r="AE2302" s="95">
        <v>1648</v>
      </c>
      <c r="AF2302" s="95">
        <v>5130363</v>
      </c>
      <c r="AG2302" s="95">
        <v>1400</v>
      </c>
      <c r="AH2302" s="95">
        <v>5087959</v>
      </c>
      <c r="AI2302" s="95">
        <v>6756</v>
      </c>
      <c r="AJ2302" s="95">
        <v>29614593</v>
      </c>
      <c r="AK2302" s="95">
        <v>6376</v>
      </c>
      <c r="AL2302" s="95">
        <v>27851045</v>
      </c>
      <c r="AM2302" s="95">
        <v>1672</v>
      </c>
      <c r="AN2302" s="95">
        <v>4737377</v>
      </c>
      <c r="AO2302" s="95">
        <v>1425</v>
      </c>
      <c r="AP2302" s="95">
        <v>5697163</v>
      </c>
      <c r="AQ2302" s="72">
        <v>298.63</v>
      </c>
      <c r="AR2302" s="72">
        <v>288.79000000000002</v>
      </c>
      <c r="AS2302" s="72">
        <v>587.41999999999996</v>
      </c>
      <c r="AT2302" s="95">
        <v>27342108</v>
      </c>
      <c r="AU2302" s="95">
        <v>24525376</v>
      </c>
      <c r="AV2302" s="95">
        <v>7630</v>
      </c>
      <c r="AW2302" s="95">
        <v>7077</v>
      </c>
      <c r="AX2302" s="72">
        <v>316.86</v>
      </c>
      <c r="AY2302" s="72">
        <v>301.3</v>
      </c>
      <c r="AZ2302" s="72">
        <v>618.16</v>
      </c>
      <c r="BA2302" s="95">
        <v>29840708</v>
      </c>
      <c r="BB2302" s="95">
        <v>26249156</v>
      </c>
      <c r="BC2302" s="95">
        <v>7848</v>
      </c>
      <c r="BD2302" s="95">
        <v>7260</v>
      </c>
      <c r="BE2302" s="72">
        <v>348.77</v>
      </c>
      <c r="BF2302" s="72">
        <v>304.88</v>
      </c>
      <c r="BG2302" s="72">
        <v>653.65</v>
      </c>
      <c r="BH2302" s="95">
        <v>33925779</v>
      </c>
      <c r="BI2302" s="95">
        <v>27369529</v>
      </c>
      <c r="BJ2302" s="95">
        <v>8106</v>
      </c>
      <c r="BK2302" s="95">
        <v>7481</v>
      </c>
      <c r="BL2302" s="72">
        <v>332.39</v>
      </c>
      <c r="BM2302" s="72">
        <v>328.29</v>
      </c>
      <c r="BN2302" s="72">
        <v>660.68</v>
      </c>
      <c r="BO2302" s="95">
        <v>32970014</v>
      </c>
      <c r="BP2302" s="95">
        <v>30093298</v>
      </c>
      <c r="BQ2302" s="95">
        <v>8266</v>
      </c>
      <c r="BR2302" s="95">
        <v>7639</v>
      </c>
      <c r="BS2302" s="72">
        <v>339.66</v>
      </c>
      <c r="BT2302" s="72">
        <v>358.38</v>
      </c>
      <c r="BU2302" s="72">
        <v>698.04</v>
      </c>
      <c r="BV2302" s="95">
        <v>34351970</v>
      </c>
      <c r="BW2302" s="95">
        <v>33548208</v>
      </c>
      <c r="BX2302" s="95">
        <v>8428</v>
      </c>
      <c r="BY2302" s="95">
        <v>7801</v>
      </c>
      <c r="BZ2302" s="95">
        <v>7366</v>
      </c>
      <c r="CA2302" s="95">
        <v>7565</v>
      </c>
      <c r="CB2302" s="95">
        <v>7805</v>
      </c>
      <c r="CC2302" s="95">
        <v>7968</v>
      </c>
      <c r="CD2302" s="95">
        <v>8121</v>
      </c>
      <c r="CE2302" s="72">
        <v>650.75523149000003</v>
      </c>
      <c r="CF2302" s="72">
        <v>676.59346364999999</v>
      </c>
      <c r="CG2302" s="72">
        <v>712.40329333</v>
      </c>
      <c r="CH2302" s="72">
        <v>716.50152150999998</v>
      </c>
      <c r="CI2302" s="72">
        <v>731.52548966999996</v>
      </c>
      <c r="CJ2302" s="96">
        <v>0.9026742646</v>
      </c>
      <c r="CK2302" s="96">
        <v>0.91363578459999994</v>
      </c>
      <c r="CL2302" s="96">
        <v>0.91752804359999995</v>
      </c>
      <c r="CM2302" s="96">
        <v>0.92209155200000004</v>
      </c>
      <c r="CN2302" s="96">
        <v>0.95422512250000002</v>
      </c>
      <c r="CO2302" s="96">
        <v>0.94682769180000004</v>
      </c>
      <c r="CP2302" s="96">
        <v>0.97381071699999999</v>
      </c>
      <c r="CQ2302" s="96">
        <v>0.99584056389999998</v>
      </c>
      <c r="CR2302" s="96">
        <v>0.97787799900000005</v>
      </c>
      <c r="CS2302" s="95">
        <v>8603</v>
      </c>
      <c r="CT2302" s="95">
        <v>8917</v>
      </c>
      <c r="CU2302" s="95">
        <v>9153</v>
      </c>
      <c r="CV2302" s="95">
        <v>9219</v>
      </c>
      <c r="CW2302" s="95">
        <v>9498</v>
      </c>
      <c r="CX2302" s="96">
        <v>0.94807864799999997</v>
      </c>
      <c r="CY2302" s="96">
        <v>0.94369289599999995</v>
      </c>
      <c r="CZ2302" s="96">
        <v>0.947951349</v>
      </c>
      <c r="DA2302" s="96">
        <v>0.94647544100000003</v>
      </c>
      <c r="DB2302" s="96">
        <v>0.947896713</v>
      </c>
      <c r="DC2302">
        <v>2013</v>
      </c>
      <c r="DD2302" s="6">
        <v>7451.6</v>
      </c>
      <c r="DE2302" s="96">
        <v>6.0437088999999999E-3</v>
      </c>
      <c r="DF2302" s="72">
        <v>746.46</v>
      </c>
      <c r="DG2302" s="96">
        <v>1</v>
      </c>
      <c r="DH2302" s="72">
        <v>746.46</v>
      </c>
      <c r="DI2302" s="72">
        <v>746.46</v>
      </c>
      <c r="DJ2302" s="96">
        <v>1</v>
      </c>
      <c r="DK2302" s="72">
        <v>746.46</v>
      </c>
      <c r="DL2302" s="96">
        <v>1</v>
      </c>
      <c r="DM2302" s="72">
        <v>746.46</v>
      </c>
      <c r="DN2302" s="96">
        <v>1</v>
      </c>
      <c r="DO2302" s="96">
        <v>1.5723999999999998E-2</v>
      </c>
      <c r="DP2302" s="72">
        <v>11.74</v>
      </c>
      <c r="DQ2302" s="72">
        <v>734.72</v>
      </c>
      <c r="DR2302" t="s">
        <v>55</v>
      </c>
      <c r="DT2302" t="s">
        <v>1392</v>
      </c>
    </row>
    <row r="2303" spans="1:124" x14ac:dyDescent="0.3">
      <c r="A2303" t="s">
        <v>1418</v>
      </c>
      <c r="B2303">
        <v>39640</v>
      </c>
      <c r="C2303" s="95">
        <v>2955</v>
      </c>
      <c r="D2303" s="95">
        <v>10043485</v>
      </c>
      <c r="E2303" s="95">
        <v>2848</v>
      </c>
      <c r="F2303" s="95">
        <v>8081320</v>
      </c>
      <c r="G2303" s="95">
        <v>538</v>
      </c>
      <c r="H2303" s="95">
        <v>1589182</v>
      </c>
      <c r="I2303" s="95">
        <v>454</v>
      </c>
      <c r="J2303" s="95">
        <v>1257346</v>
      </c>
      <c r="K2303" s="95">
        <v>2753</v>
      </c>
      <c r="L2303" s="95">
        <v>9215836</v>
      </c>
      <c r="M2303" s="95">
        <v>2637</v>
      </c>
      <c r="N2303" s="95">
        <v>7867510</v>
      </c>
      <c r="O2303" s="95">
        <v>557</v>
      </c>
      <c r="P2303" s="95">
        <v>1269172</v>
      </c>
      <c r="Q2303" s="95">
        <v>467</v>
      </c>
      <c r="R2303" s="95">
        <v>1375162</v>
      </c>
      <c r="S2303" s="95">
        <v>2594</v>
      </c>
      <c r="T2303" s="95">
        <v>10600666</v>
      </c>
      <c r="U2303" s="95">
        <v>2462</v>
      </c>
      <c r="V2303" s="95">
        <v>8464094</v>
      </c>
      <c r="W2303" s="95">
        <v>566</v>
      </c>
      <c r="X2303" s="95">
        <v>1063287</v>
      </c>
      <c r="Y2303" s="95">
        <v>485</v>
      </c>
      <c r="Z2303" s="95">
        <v>1507326</v>
      </c>
      <c r="AA2303" s="95">
        <v>2476</v>
      </c>
      <c r="AB2303" s="95">
        <v>8698066</v>
      </c>
      <c r="AC2303" s="95">
        <v>2337</v>
      </c>
      <c r="AD2303" s="95">
        <v>8801675</v>
      </c>
      <c r="AE2303" s="95">
        <v>543</v>
      </c>
      <c r="AF2303" s="95">
        <v>1185569</v>
      </c>
      <c r="AG2303" s="95">
        <v>463</v>
      </c>
      <c r="AH2303" s="95">
        <v>1699923</v>
      </c>
      <c r="AI2303" s="95">
        <v>2437</v>
      </c>
      <c r="AJ2303" s="95">
        <v>9434535.6300000008</v>
      </c>
      <c r="AK2303" s="95">
        <v>2285</v>
      </c>
      <c r="AL2303" s="95">
        <v>8945302.1099999994</v>
      </c>
      <c r="AM2303" s="95">
        <v>549</v>
      </c>
      <c r="AN2303" s="95">
        <v>954917</v>
      </c>
      <c r="AO2303" s="95">
        <v>474</v>
      </c>
      <c r="AP2303" s="95">
        <v>1748143</v>
      </c>
      <c r="AQ2303" s="72">
        <v>277.52</v>
      </c>
      <c r="AR2303" s="72">
        <v>235.68</v>
      </c>
      <c r="AS2303" s="72">
        <v>513.20000000000005</v>
      </c>
      <c r="AT2303" s="95">
        <v>11632667</v>
      </c>
      <c r="AU2303" s="95">
        <v>9338666</v>
      </c>
      <c r="AV2303" s="95">
        <v>3493</v>
      </c>
      <c r="AW2303" s="95">
        <v>3302</v>
      </c>
      <c r="AX2303" s="72">
        <v>263.97000000000003</v>
      </c>
      <c r="AY2303" s="72">
        <v>248.14</v>
      </c>
      <c r="AZ2303" s="72">
        <v>512.11</v>
      </c>
      <c r="BA2303" s="95">
        <v>10485008</v>
      </c>
      <c r="BB2303" s="95">
        <v>9242672</v>
      </c>
      <c r="BC2303" s="95">
        <v>3310</v>
      </c>
      <c r="BD2303" s="95">
        <v>3104</v>
      </c>
      <c r="BE2303" s="72">
        <v>307.58999999999997</v>
      </c>
      <c r="BF2303" s="72">
        <v>281.97000000000003</v>
      </c>
      <c r="BG2303" s="72">
        <v>589.55999999999995</v>
      </c>
      <c r="BH2303" s="95">
        <v>11663953</v>
      </c>
      <c r="BI2303" s="95">
        <v>9971420</v>
      </c>
      <c r="BJ2303" s="95">
        <v>3160</v>
      </c>
      <c r="BK2303" s="95">
        <v>2947</v>
      </c>
      <c r="BL2303" s="72">
        <v>272.82</v>
      </c>
      <c r="BM2303" s="72">
        <v>312.55</v>
      </c>
      <c r="BN2303" s="72">
        <v>585.37</v>
      </c>
      <c r="BO2303" s="95">
        <v>9883635</v>
      </c>
      <c r="BP2303" s="95">
        <v>10501598</v>
      </c>
      <c r="BQ2303" s="95">
        <v>3019</v>
      </c>
      <c r="BR2303" s="95">
        <v>2800</v>
      </c>
      <c r="BS2303" s="72">
        <v>289.95</v>
      </c>
      <c r="BT2303" s="72">
        <v>322.99</v>
      </c>
      <c r="BU2303" s="72">
        <v>612.94000000000005</v>
      </c>
      <c r="BV2303" s="95">
        <v>10389452.630000001</v>
      </c>
      <c r="BW2303" s="95">
        <v>10693445.109999999</v>
      </c>
      <c r="BX2303" s="95">
        <v>2986</v>
      </c>
      <c r="BY2303" s="95">
        <v>2759</v>
      </c>
      <c r="BZ2303" s="95">
        <v>3402</v>
      </c>
      <c r="CA2303" s="95">
        <v>3211</v>
      </c>
      <c r="CB2303" s="95">
        <v>3057</v>
      </c>
      <c r="CC2303" s="95">
        <v>2915</v>
      </c>
      <c r="CD2303" s="95">
        <v>2875</v>
      </c>
      <c r="CE2303" s="72">
        <v>650.75523149000003</v>
      </c>
      <c r="CF2303" s="72">
        <v>676.59346364999999</v>
      </c>
      <c r="CG2303" s="72">
        <v>712.40329333</v>
      </c>
      <c r="CH2303" s="72">
        <v>716.50152150999998</v>
      </c>
      <c r="CI2303" s="72">
        <v>731.52548966999996</v>
      </c>
      <c r="CJ2303" s="96">
        <v>0.78862216569999999</v>
      </c>
      <c r="CK2303" s="96">
        <v>0.75689469009999999</v>
      </c>
      <c r="CL2303" s="96">
        <v>0.82756495590000001</v>
      </c>
      <c r="CM2303" s="96">
        <v>0.81698361050000001</v>
      </c>
      <c r="CN2303" s="96">
        <v>0.83789288090000003</v>
      </c>
      <c r="CO2303" s="96">
        <v>0.91563467409999999</v>
      </c>
      <c r="CP2303" s="96">
        <v>0.87981777380000004</v>
      </c>
      <c r="CQ2303" s="96">
        <v>0.99584056389999998</v>
      </c>
      <c r="CR2303" s="96">
        <v>0.88349247870000003</v>
      </c>
      <c r="CS2303" s="95">
        <v>3221</v>
      </c>
      <c r="CT2303" s="95">
        <v>3072</v>
      </c>
      <c r="CU2303" s="95">
        <v>2900</v>
      </c>
      <c r="CV2303" s="95">
        <v>2810</v>
      </c>
      <c r="CW2303" s="95">
        <v>2756</v>
      </c>
      <c r="CX2303" s="96">
        <v>0.93371863499999996</v>
      </c>
      <c r="CY2303" s="96">
        <v>0.92362850100000005</v>
      </c>
      <c r="CZ2303" s="96">
        <v>0.91822784800000001</v>
      </c>
      <c r="DA2303" s="96">
        <v>0.91541722000000003</v>
      </c>
      <c r="DB2303" s="96">
        <v>0.88308219499999996</v>
      </c>
      <c r="DC2303">
        <v>2013</v>
      </c>
      <c r="DD2303" s="6">
        <v>2982.4</v>
      </c>
      <c r="DE2303" s="96">
        <v>5.8563631999999999E-3</v>
      </c>
      <c r="DF2303" s="72">
        <v>674.54</v>
      </c>
      <c r="DG2303" s="96">
        <v>1</v>
      </c>
      <c r="DH2303" s="72">
        <v>674.54</v>
      </c>
      <c r="DI2303" s="72">
        <v>694.63357696000003</v>
      </c>
      <c r="DJ2303" s="96">
        <v>1</v>
      </c>
      <c r="DK2303" s="72">
        <v>674.54</v>
      </c>
      <c r="DL2303" s="96">
        <v>1</v>
      </c>
      <c r="DM2303" s="72">
        <v>674.54</v>
      </c>
      <c r="DN2303" s="96">
        <v>1</v>
      </c>
      <c r="DO2303" s="96">
        <v>1.6889000000000001E-2</v>
      </c>
      <c r="DP2303" s="72">
        <v>11.39</v>
      </c>
      <c r="DQ2303" s="72">
        <v>663.15</v>
      </c>
      <c r="DR2303" t="s">
        <v>1418</v>
      </c>
      <c r="DT2303" t="s">
        <v>1392</v>
      </c>
    </row>
    <row r="2304" spans="1:124" x14ac:dyDescent="0.3">
      <c r="A2304" t="s">
        <v>1419</v>
      </c>
      <c r="B2304">
        <v>39650</v>
      </c>
      <c r="C2304" s="95">
        <v>23095</v>
      </c>
      <c r="D2304" s="95">
        <v>110084509</v>
      </c>
      <c r="E2304" s="95">
        <v>22215</v>
      </c>
      <c r="F2304" s="95">
        <v>71690060</v>
      </c>
      <c r="G2304" s="95">
        <v>4465</v>
      </c>
      <c r="H2304" s="95">
        <v>12855041</v>
      </c>
      <c r="I2304" s="95">
        <v>3795</v>
      </c>
      <c r="J2304" s="95">
        <v>11229882</v>
      </c>
      <c r="K2304" s="95">
        <v>22629</v>
      </c>
      <c r="L2304" s="95">
        <v>106942537</v>
      </c>
      <c r="M2304" s="95">
        <v>21680</v>
      </c>
      <c r="N2304" s="95">
        <v>73566867</v>
      </c>
      <c r="O2304" s="95">
        <v>4570</v>
      </c>
      <c r="P2304" s="95">
        <v>13392177</v>
      </c>
      <c r="Q2304" s="95">
        <v>3882</v>
      </c>
      <c r="R2304" s="95">
        <v>12100452</v>
      </c>
      <c r="S2304" s="95">
        <v>21538</v>
      </c>
      <c r="T2304" s="95">
        <v>112517268</v>
      </c>
      <c r="U2304" s="95">
        <v>20471</v>
      </c>
      <c r="V2304" s="95">
        <v>72994768</v>
      </c>
      <c r="W2304" s="95">
        <v>4596</v>
      </c>
      <c r="X2304" s="95">
        <v>14606951</v>
      </c>
      <c r="Y2304" s="95">
        <v>3897</v>
      </c>
      <c r="Z2304" s="95">
        <v>12897492</v>
      </c>
      <c r="AA2304" s="95">
        <v>20287</v>
      </c>
      <c r="AB2304" s="95">
        <v>103197332</v>
      </c>
      <c r="AC2304" s="95">
        <v>19177</v>
      </c>
      <c r="AD2304" s="95">
        <v>71975499</v>
      </c>
      <c r="AE2304" s="95">
        <v>4654</v>
      </c>
      <c r="AF2304" s="95">
        <v>15174988</v>
      </c>
      <c r="AG2304" s="95">
        <v>3937</v>
      </c>
      <c r="AH2304" s="95">
        <v>13156043</v>
      </c>
      <c r="AI2304" s="95">
        <v>19753</v>
      </c>
      <c r="AJ2304" s="95">
        <v>101791996</v>
      </c>
      <c r="AK2304" s="95">
        <v>18595</v>
      </c>
      <c r="AL2304" s="95">
        <v>73439551</v>
      </c>
      <c r="AM2304" s="95">
        <v>4761</v>
      </c>
      <c r="AN2304" s="95">
        <v>16178820</v>
      </c>
      <c r="AO2304" s="95">
        <v>4048</v>
      </c>
      <c r="AP2304" s="95">
        <v>14650477</v>
      </c>
      <c r="AQ2304" s="72">
        <v>371.73</v>
      </c>
      <c r="AR2304" s="72">
        <v>265.67</v>
      </c>
      <c r="AS2304" s="72">
        <v>637.4</v>
      </c>
      <c r="AT2304" s="95">
        <v>122939550</v>
      </c>
      <c r="AU2304" s="95">
        <v>82919942</v>
      </c>
      <c r="AV2304" s="95">
        <v>27560</v>
      </c>
      <c r="AW2304" s="95">
        <v>26010</v>
      </c>
      <c r="AX2304" s="72">
        <v>368.69</v>
      </c>
      <c r="AY2304" s="72">
        <v>279.27999999999997</v>
      </c>
      <c r="AZ2304" s="72">
        <v>647.97</v>
      </c>
      <c r="BA2304" s="95">
        <v>120334714</v>
      </c>
      <c r="BB2304" s="95">
        <v>85667319</v>
      </c>
      <c r="BC2304" s="95">
        <v>27199</v>
      </c>
      <c r="BD2304" s="95">
        <v>25562</v>
      </c>
      <c r="BE2304" s="72">
        <v>405.36</v>
      </c>
      <c r="BF2304" s="72">
        <v>293.73</v>
      </c>
      <c r="BG2304" s="72">
        <v>699.09</v>
      </c>
      <c r="BH2304" s="95">
        <v>127124219</v>
      </c>
      <c r="BI2304" s="95">
        <v>85892260</v>
      </c>
      <c r="BJ2304" s="95">
        <v>26134</v>
      </c>
      <c r="BK2304" s="95">
        <v>24368</v>
      </c>
      <c r="BL2304" s="72">
        <v>395.51</v>
      </c>
      <c r="BM2304" s="72">
        <v>306.93</v>
      </c>
      <c r="BN2304" s="72">
        <v>702.44</v>
      </c>
      <c r="BO2304" s="95">
        <v>118372320</v>
      </c>
      <c r="BP2304" s="95">
        <v>85131542</v>
      </c>
      <c r="BQ2304" s="95">
        <v>24941</v>
      </c>
      <c r="BR2304" s="95">
        <v>23114</v>
      </c>
      <c r="BS2304" s="72">
        <v>401.03</v>
      </c>
      <c r="BT2304" s="72">
        <v>324.2</v>
      </c>
      <c r="BU2304" s="72">
        <v>725.23</v>
      </c>
      <c r="BV2304" s="95">
        <v>117970816</v>
      </c>
      <c r="BW2304" s="95">
        <v>88090028</v>
      </c>
      <c r="BX2304" s="95">
        <v>24514</v>
      </c>
      <c r="BY2304" s="95">
        <v>22643</v>
      </c>
      <c r="BZ2304" s="95">
        <v>26821</v>
      </c>
      <c r="CA2304" s="95">
        <v>26409</v>
      </c>
      <c r="CB2304" s="95">
        <v>25283</v>
      </c>
      <c r="CC2304" s="95">
        <v>24074</v>
      </c>
      <c r="CD2304" s="95">
        <v>23599</v>
      </c>
      <c r="CE2304" s="72">
        <v>650.75523149000003</v>
      </c>
      <c r="CF2304" s="72">
        <v>676.59346364999999</v>
      </c>
      <c r="CG2304" s="72">
        <v>712.40329333</v>
      </c>
      <c r="CH2304" s="72">
        <v>716.50152150999998</v>
      </c>
      <c r="CI2304" s="72">
        <v>731.52548966999996</v>
      </c>
      <c r="CJ2304" s="96">
        <v>0.97947733520000002</v>
      </c>
      <c r="CK2304" s="96">
        <v>0.95769473810000005</v>
      </c>
      <c r="CL2304" s="96">
        <v>0.98131213959999997</v>
      </c>
      <c r="CM2304" s="96">
        <v>0.98037474999999996</v>
      </c>
      <c r="CN2304" s="96">
        <v>0.99139402560000001</v>
      </c>
      <c r="CO2304" s="96">
        <v>1.0879066058</v>
      </c>
      <c r="CP2304" s="96">
        <v>0.8990207362</v>
      </c>
      <c r="CQ2304" s="96">
        <v>0.99584056389999998</v>
      </c>
      <c r="CR2304" s="96">
        <v>0.90277564539999999</v>
      </c>
      <c r="CS2304" s="95">
        <v>25866</v>
      </c>
      <c r="CT2304" s="95">
        <v>25560</v>
      </c>
      <c r="CU2304" s="95">
        <v>23917</v>
      </c>
      <c r="CV2304" s="95">
        <v>23098</v>
      </c>
      <c r="CW2304" s="95">
        <v>22664</v>
      </c>
      <c r="CX2304" s="96">
        <v>1.086667093</v>
      </c>
      <c r="CY2304" s="96">
        <v>1.0898043399999999</v>
      </c>
      <c r="CZ2304" s="96">
        <v>1.0884574220000001</v>
      </c>
      <c r="DA2304" s="96">
        <v>1.093028809</v>
      </c>
      <c r="DB2304" s="96">
        <v>1.0813794539999999</v>
      </c>
      <c r="DC2304">
        <v>2013</v>
      </c>
      <c r="DD2304" s="6">
        <v>24339.4</v>
      </c>
      <c r="DE2304" s="96">
        <v>5.5907910000000003E-3</v>
      </c>
      <c r="DF2304" s="72">
        <v>689.45</v>
      </c>
      <c r="DG2304" s="96">
        <v>1</v>
      </c>
      <c r="DH2304" s="72">
        <v>689.45</v>
      </c>
      <c r="DI2304" s="72">
        <v>694.63357696000003</v>
      </c>
      <c r="DJ2304" s="96">
        <v>1</v>
      </c>
      <c r="DK2304" s="72">
        <v>689.45</v>
      </c>
      <c r="DL2304" s="96">
        <v>1</v>
      </c>
      <c r="DM2304" s="72">
        <v>689.45</v>
      </c>
      <c r="DN2304" s="96">
        <v>1</v>
      </c>
      <c r="DO2304" s="96">
        <v>1.8010000000000002E-2</v>
      </c>
      <c r="DP2304" s="72">
        <v>12.42</v>
      </c>
      <c r="DQ2304" s="72">
        <v>677.03</v>
      </c>
      <c r="DR2304" t="s">
        <v>1419</v>
      </c>
      <c r="DT2304" t="s">
        <v>1392</v>
      </c>
    </row>
    <row r="2305" spans="1:124" x14ac:dyDescent="0.3">
      <c r="A2305" t="s">
        <v>1420</v>
      </c>
      <c r="B2305">
        <v>39670</v>
      </c>
      <c r="C2305" s="95">
        <v>3722</v>
      </c>
      <c r="D2305" s="95">
        <v>13423753</v>
      </c>
      <c r="E2305" s="95">
        <v>3485</v>
      </c>
      <c r="F2305" s="95">
        <v>10712340</v>
      </c>
      <c r="G2305" s="95">
        <v>981</v>
      </c>
      <c r="H2305" s="95">
        <v>1935753</v>
      </c>
      <c r="I2305" s="95">
        <v>830</v>
      </c>
      <c r="J2305" s="95">
        <v>2205551</v>
      </c>
      <c r="K2305" s="95">
        <v>3691</v>
      </c>
      <c r="L2305" s="95">
        <v>13441474</v>
      </c>
      <c r="M2305" s="95">
        <v>3438</v>
      </c>
      <c r="N2305" s="95">
        <v>11614799</v>
      </c>
      <c r="O2305" s="95">
        <v>1012</v>
      </c>
      <c r="P2305" s="95">
        <v>2291377</v>
      </c>
      <c r="Q2305" s="95">
        <v>849</v>
      </c>
      <c r="R2305" s="95">
        <v>2462567</v>
      </c>
      <c r="S2305" s="95">
        <v>3368</v>
      </c>
      <c r="T2305" s="95">
        <v>13193440</v>
      </c>
      <c r="U2305" s="95">
        <v>3094</v>
      </c>
      <c r="V2305" s="95">
        <v>10689058</v>
      </c>
      <c r="W2305" s="95">
        <v>974</v>
      </c>
      <c r="X2305" s="95">
        <v>2354428</v>
      </c>
      <c r="Y2305" s="95">
        <v>813</v>
      </c>
      <c r="Z2305" s="95">
        <v>2571401</v>
      </c>
      <c r="AA2305" s="95">
        <v>3173</v>
      </c>
      <c r="AB2305" s="95">
        <v>12404807</v>
      </c>
      <c r="AC2305" s="95">
        <v>2900</v>
      </c>
      <c r="AD2305" s="95">
        <v>11173067</v>
      </c>
      <c r="AE2305" s="95">
        <v>950</v>
      </c>
      <c r="AF2305" s="95">
        <v>2839197</v>
      </c>
      <c r="AG2305" s="95">
        <v>807</v>
      </c>
      <c r="AH2305" s="95">
        <v>2965123</v>
      </c>
      <c r="AI2305" s="95">
        <v>3179</v>
      </c>
      <c r="AJ2305" s="95">
        <v>13645124</v>
      </c>
      <c r="AK2305" s="95">
        <v>2910</v>
      </c>
      <c r="AL2305" s="95">
        <v>11152070</v>
      </c>
      <c r="AM2305" s="95">
        <v>972</v>
      </c>
      <c r="AN2305" s="95">
        <v>3239363</v>
      </c>
      <c r="AO2305" s="95">
        <v>832</v>
      </c>
      <c r="AP2305" s="95">
        <v>3213805</v>
      </c>
      <c r="AQ2305" s="72">
        <v>272.16000000000003</v>
      </c>
      <c r="AR2305" s="72">
        <v>249.48</v>
      </c>
      <c r="AS2305" s="72">
        <v>521.64</v>
      </c>
      <c r="AT2305" s="95">
        <v>15359506</v>
      </c>
      <c r="AU2305" s="95">
        <v>12917891</v>
      </c>
      <c r="AV2305" s="95">
        <v>4703</v>
      </c>
      <c r="AW2305" s="95">
        <v>4315</v>
      </c>
      <c r="AX2305" s="72">
        <v>278.77</v>
      </c>
      <c r="AY2305" s="72">
        <v>273.64</v>
      </c>
      <c r="AZ2305" s="72">
        <v>552.41</v>
      </c>
      <c r="BA2305" s="95">
        <v>15732851</v>
      </c>
      <c r="BB2305" s="95">
        <v>14077366</v>
      </c>
      <c r="BC2305" s="95">
        <v>4703</v>
      </c>
      <c r="BD2305" s="95">
        <v>4287</v>
      </c>
      <c r="BE2305" s="72">
        <v>298.39999999999998</v>
      </c>
      <c r="BF2305" s="72">
        <v>282.83999999999997</v>
      </c>
      <c r="BG2305" s="72">
        <v>581.24</v>
      </c>
      <c r="BH2305" s="95">
        <v>15547868</v>
      </c>
      <c r="BI2305" s="95">
        <v>13260459</v>
      </c>
      <c r="BJ2305" s="95">
        <v>4342</v>
      </c>
      <c r="BK2305" s="95">
        <v>3907</v>
      </c>
      <c r="BL2305" s="72">
        <v>308.11</v>
      </c>
      <c r="BM2305" s="72">
        <v>317.83</v>
      </c>
      <c r="BN2305" s="72">
        <v>625.94000000000005</v>
      </c>
      <c r="BO2305" s="95">
        <v>15244004</v>
      </c>
      <c r="BP2305" s="95">
        <v>14138190</v>
      </c>
      <c r="BQ2305" s="95">
        <v>4123</v>
      </c>
      <c r="BR2305" s="95">
        <v>3707</v>
      </c>
      <c r="BS2305" s="72">
        <v>338.96</v>
      </c>
      <c r="BT2305" s="72">
        <v>319.92</v>
      </c>
      <c r="BU2305" s="72">
        <v>658.88</v>
      </c>
      <c r="BV2305" s="95">
        <v>16884487</v>
      </c>
      <c r="BW2305" s="95">
        <v>14365875</v>
      </c>
      <c r="BX2305" s="95">
        <v>4151</v>
      </c>
      <c r="BY2305" s="95">
        <v>3742</v>
      </c>
      <c r="BZ2305" s="95">
        <v>4518</v>
      </c>
      <c r="CA2305" s="95">
        <v>4503</v>
      </c>
      <c r="CB2305" s="95">
        <v>4132</v>
      </c>
      <c r="CC2305" s="95">
        <v>3926</v>
      </c>
      <c r="CD2305" s="95">
        <v>3951</v>
      </c>
      <c r="CE2305" s="72">
        <v>650.75523149000003</v>
      </c>
      <c r="CF2305" s="72">
        <v>676.59346364999999</v>
      </c>
      <c r="CG2305" s="72">
        <v>712.40329333</v>
      </c>
      <c r="CH2305" s="72">
        <v>716.50152150999998</v>
      </c>
      <c r="CI2305" s="72">
        <v>731.52548966999996</v>
      </c>
      <c r="CJ2305" s="96">
        <v>0.8015917118</v>
      </c>
      <c r="CK2305" s="96">
        <v>0.81645778400000002</v>
      </c>
      <c r="CL2305" s="96">
        <v>0.81588617770000005</v>
      </c>
      <c r="CM2305" s="96">
        <v>0.87360596059999995</v>
      </c>
      <c r="CN2305" s="96">
        <v>0.90069315329999999</v>
      </c>
      <c r="CO2305" s="96">
        <v>1.0449525303</v>
      </c>
      <c r="CP2305" s="96">
        <v>0.80544037459999995</v>
      </c>
      <c r="CQ2305" s="96">
        <v>0.99584056389999998</v>
      </c>
      <c r="CR2305" s="96">
        <v>0.80880443000000002</v>
      </c>
      <c r="CS2305" s="95">
        <v>4234</v>
      </c>
      <c r="CT2305" s="95">
        <v>4285</v>
      </c>
      <c r="CU2305" s="95">
        <v>3686</v>
      </c>
      <c r="CV2305" s="95">
        <v>3713</v>
      </c>
      <c r="CW2305" s="95">
        <v>3776</v>
      </c>
      <c r="CX2305" s="96">
        <v>1.0330252390000001</v>
      </c>
      <c r="CY2305" s="96">
        <v>1.0402749069999999</v>
      </c>
      <c r="CZ2305" s="96">
        <v>1.045268109</v>
      </c>
      <c r="DA2305" s="96">
        <v>1.049962109</v>
      </c>
      <c r="DB2305" s="96">
        <v>1.0584006180000001</v>
      </c>
      <c r="DC2305">
        <v>2013</v>
      </c>
      <c r="DD2305" s="6">
        <v>3991.6</v>
      </c>
      <c r="DE2305" s="96">
        <v>1.01395663E-2</v>
      </c>
      <c r="DF2305" s="72">
        <v>614.86</v>
      </c>
      <c r="DG2305" s="96">
        <v>1</v>
      </c>
      <c r="DH2305" s="72">
        <v>614.86</v>
      </c>
      <c r="DI2305" s="72">
        <v>694.63357696000003</v>
      </c>
      <c r="DJ2305" s="96">
        <v>1</v>
      </c>
      <c r="DK2305" s="72">
        <v>614.86</v>
      </c>
      <c r="DL2305" s="96">
        <v>1</v>
      </c>
      <c r="DM2305" s="72">
        <v>614.86</v>
      </c>
      <c r="DN2305" s="96">
        <v>0.78290654049999997</v>
      </c>
      <c r="DO2305" s="96">
        <v>3.0655000000000002E-2</v>
      </c>
      <c r="DP2305" s="72">
        <v>14.76</v>
      </c>
      <c r="DQ2305" s="72">
        <v>600.1</v>
      </c>
      <c r="DR2305" t="s">
        <v>1420</v>
      </c>
      <c r="DT2305" t="s">
        <v>1392</v>
      </c>
    </row>
    <row r="2306" spans="1:124" x14ac:dyDescent="0.3">
      <c r="A2306" t="s">
        <v>807</v>
      </c>
      <c r="B2306">
        <v>39680</v>
      </c>
      <c r="C2306" s="95">
        <v>6705</v>
      </c>
      <c r="D2306" s="95">
        <v>35780999</v>
      </c>
      <c r="E2306" s="95">
        <v>6241</v>
      </c>
      <c r="F2306" s="95">
        <v>23656590</v>
      </c>
      <c r="G2306" s="95">
        <v>1544</v>
      </c>
      <c r="H2306" s="95">
        <v>4318878</v>
      </c>
      <c r="I2306" s="95">
        <v>1271</v>
      </c>
      <c r="J2306" s="95">
        <v>3690011</v>
      </c>
      <c r="K2306" s="95">
        <v>6274</v>
      </c>
      <c r="L2306" s="95">
        <v>35232141</v>
      </c>
      <c r="M2306" s="95">
        <v>5753</v>
      </c>
      <c r="N2306" s="95">
        <v>23320553</v>
      </c>
      <c r="O2306" s="95">
        <v>1544</v>
      </c>
      <c r="P2306" s="95">
        <v>4115164</v>
      </c>
      <c r="Q2306" s="95">
        <v>1273</v>
      </c>
      <c r="R2306" s="95">
        <v>3756612</v>
      </c>
      <c r="S2306" s="95">
        <v>5810</v>
      </c>
      <c r="T2306" s="95">
        <v>36452553</v>
      </c>
      <c r="U2306" s="95">
        <v>5259</v>
      </c>
      <c r="V2306" s="95">
        <v>21408917</v>
      </c>
      <c r="W2306" s="95">
        <v>1543</v>
      </c>
      <c r="X2306" s="95">
        <v>3408714</v>
      </c>
      <c r="Y2306" s="95">
        <v>1259</v>
      </c>
      <c r="Z2306" s="95">
        <v>3996895</v>
      </c>
      <c r="AA2306" s="95">
        <v>5577</v>
      </c>
      <c r="AB2306" s="95">
        <v>29236881</v>
      </c>
      <c r="AC2306" s="95">
        <v>4973</v>
      </c>
      <c r="AD2306" s="95">
        <v>20581132</v>
      </c>
      <c r="AE2306" s="95">
        <v>1579</v>
      </c>
      <c r="AF2306" s="95">
        <v>4236954</v>
      </c>
      <c r="AG2306" s="95">
        <v>1274</v>
      </c>
      <c r="AH2306" s="95">
        <v>4347955</v>
      </c>
      <c r="AI2306" s="95">
        <v>5465</v>
      </c>
      <c r="AJ2306" s="95">
        <v>28410109.190000001</v>
      </c>
      <c r="AK2306" s="95">
        <v>4841</v>
      </c>
      <c r="AL2306" s="95">
        <v>20898187.84</v>
      </c>
      <c r="AM2306" s="95">
        <v>1579</v>
      </c>
      <c r="AN2306" s="95">
        <v>5184066.03</v>
      </c>
      <c r="AO2306" s="95">
        <v>1281</v>
      </c>
      <c r="AP2306" s="95">
        <v>4723849.8499999996</v>
      </c>
      <c r="AQ2306" s="72">
        <v>405.1</v>
      </c>
      <c r="AR2306" s="72">
        <v>303.37</v>
      </c>
      <c r="AS2306" s="72">
        <v>708.47</v>
      </c>
      <c r="AT2306" s="95">
        <v>40099877</v>
      </c>
      <c r="AU2306" s="95">
        <v>27346601</v>
      </c>
      <c r="AV2306" s="95">
        <v>8249</v>
      </c>
      <c r="AW2306" s="95">
        <v>7512</v>
      </c>
      <c r="AX2306" s="72">
        <v>419.41</v>
      </c>
      <c r="AY2306" s="72">
        <v>321.14999999999998</v>
      </c>
      <c r="AZ2306" s="72">
        <v>740.56</v>
      </c>
      <c r="BA2306" s="95">
        <v>39347305</v>
      </c>
      <c r="BB2306" s="95">
        <v>27077165</v>
      </c>
      <c r="BC2306" s="95">
        <v>7818</v>
      </c>
      <c r="BD2306" s="95">
        <v>7026</v>
      </c>
      <c r="BE2306" s="72">
        <v>451.76</v>
      </c>
      <c r="BF2306" s="72">
        <v>324.82</v>
      </c>
      <c r="BG2306" s="72">
        <v>776.58</v>
      </c>
      <c r="BH2306" s="95">
        <v>39861267</v>
      </c>
      <c r="BI2306" s="95">
        <v>25405812</v>
      </c>
      <c r="BJ2306" s="95">
        <v>7353</v>
      </c>
      <c r="BK2306" s="95">
        <v>6518</v>
      </c>
      <c r="BL2306" s="72">
        <v>389.81</v>
      </c>
      <c r="BM2306" s="72">
        <v>332.55</v>
      </c>
      <c r="BN2306" s="72">
        <v>722.36</v>
      </c>
      <c r="BO2306" s="95">
        <v>33473835</v>
      </c>
      <c r="BP2306" s="95">
        <v>24929087</v>
      </c>
      <c r="BQ2306" s="95">
        <v>7156</v>
      </c>
      <c r="BR2306" s="95">
        <v>6247</v>
      </c>
      <c r="BS2306" s="72">
        <v>397.43</v>
      </c>
      <c r="BT2306" s="72">
        <v>348.77</v>
      </c>
      <c r="BU2306" s="72">
        <v>746.2</v>
      </c>
      <c r="BV2306" s="95">
        <v>33594175.219999999</v>
      </c>
      <c r="BW2306" s="95">
        <v>25622037.690000001</v>
      </c>
      <c r="BX2306" s="95">
        <v>7044</v>
      </c>
      <c r="BY2306" s="95">
        <v>6122</v>
      </c>
      <c r="BZ2306" s="95">
        <v>7898</v>
      </c>
      <c r="CA2306" s="95">
        <v>7436</v>
      </c>
      <c r="CB2306" s="95">
        <v>6951</v>
      </c>
      <c r="CC2306" s="95">
        <v>6724</v>
      </c>
      <c r="CD2306" s="95">
        <v>6593</v>
      </c>
      <c r="CE2306" s="72">
        <v>650.75523149000003</v>
      </c>
      <c r="CF2306" s="72">
        <v>676.59346364999999</v>
      </c>
      <c r="CG2306" s="72">
        <v>712.40329333</v>
      </c>
      <c r="CH2306" s="72">
        <v>716.50152150999998</v>
      </c>
      <c r="CI2306" s="72">
        <v>731.52548966999996</v>
      </c>
      <c r="CJ2306" s="96">
        <v>1.0886889044000001</v>
      </c>
      <c r="CK2306" s="96">
        <v>1.0945420548</v>
      </c>
      <c r="CL2306" s="96">
        <v>1.0900847978999999</v>
      </c>
      <c r="CM2306" s="96">
        <v>1.0081765053</v>
      </c>
      <c r="CN2306" s="96">
        <v>1.0200601490000001</v>
      </c>
      <c r="CO2306" s="96">
        <v>1.0330503098999999</v>
      </c>
      <c r="CP2306" s="96">
        <v>1.0263880395</v>
      </c>
      <c r="CQ2306" s="96">
        <v>0.99584056389999998</v>
      </c>
      <c r="CR2306" s="96">
        <v>1.0306749194</v>
      </c>
      <c r="CS2306" s="95">
        <v>7490</v>
      </c>
      <c r="CT2306" s="95">
        <v>7070</v>
      </c>
      <c r="CU2306" s="95">
        <v>6266</v>
      </c>
      <c r="CV2306" s="95">
        <v>6239</v>
      </c>
      <c r="CW2306" s="95">
        <v>6161</v>
      </c>
      <c r="CX2306" s="96">
        <v>1.0279413470000001</v>
      </c>
      <c r="CY2306" s="96">
        <v>1.0286560039999999</v>
      </c>
      <c r="CZ2306" s="96">
        <v>1.0233790410000001</v>
      </c>
      <c r="DA2306" s="96">
        <v>1.0273284119999999</v>
      </c>
      <c r="DB2306" s="96">
        <v>1.059934414</v>
      </c>
      <c r="DC2306">
        <v>2013</v>
      </c>
      <c r="DD2306" s="6">
        <v>6685</v>
      </c>
      <c r="DE2306" s="96">
        <v>1.16608961E-2</v>
      </c>
      <c r="DF2306" s="72">
        <v>782.32</v>
      </c>
      <c r="DG2306" s="96">
        <v>1</v>
      </c>
      <c r="DH2306" s="72">
        <v>782.32</v>
      </c>
      <c r="DI2306" s="72">
        <v>694.63357696000003</v>
      </c>
      <c r="DJ2306" s="96">
        <v>1</v>
      </c>
      <c r="DK2306" s="72">
        <v>782.32</v>
      </c>
      <c r="DL2306" s="96">
        <v>1</v>
      </c>
      <c r="DM2306" s="72">
        <v>782.32</v>
      </c>
      <c r="DN2306" s="96">
        <v>1</v>
      </c>
      <c r="DO2306" s="96">
        <v>1.8907E-2</v>
      </c>
      <c r="DP2306" s="72">
        <v>14.79</v>
      </c>
      <c r="DQ2306" s="72">
        <v>767.53</v>
      </c>
      <c r="DR2306" t="s">
        <v>807</v>
      </c>
      <c r="DT2306" t="s">
        <v>1392</v>
      </c>
    </row>
    <row r="2307" spans="1:124" x14ac:dyDescent="0.3">
      <c r="A2307" t="s">
        <v>572</v>
      </c>
      <c r="B2307">
        <v>39690</v>
      </c>
      <c r="C2307" s="95">
        <v>1318</v>
      </c>
      <c r="D2307" s="95">
        <v>4325955</v>
      </c>
      <c r="E2307" s="95">
        <v>1269</v>
      </c>
      <c r="F2307" s="95">
        <v>3327142</v>
      </c>
      <c r="G2307" s="95">
        <v>208</v>
      </c>
      <c r="H2307" s="95">
        <v>412578</v>
      </c>
      <c r="I2307" s="95">
        <v>189</v>
      </c>
      <c r="J2307" s="95">
        <v>475890</v>
      </c>
      <c r="K2307" s="95">
        <v>1269</v>
      </c>
      <c r="L2307" s="95">
        <v>4461543</v>
      </c>
      <c r="M2307" s="95">
        <v>1219</v>
      </c>
      <c r="N2307" s="95">
        <v>3421000</v>
      </c>
      <c r="O2307" s="95">
        <v>209</v>
      </c>
      <c r="P2307" s="95">
        <v>521379</v>
      </c>
      <c r="Q2307" s="95">
        <v>187</v>
      </c>
      <c r="R2307" s="95">
        <v>535319</v>
      </c>
      <c r="S2307" s="95">
        <v>1179</v>
      </c>
      <c r="T2307" s="95">
        <v>4308949</v>
      </c>
      <c r="U2307" s="95">
        <v>1134</v>
      </c>
      <c r="V2307" s="95">
        <v>3454696</v>
      </c>
      <c r="W2307" s="95">
        <v>215</v>
      </c>
      <c r="X2307" s="95">
        <v>764336</v>
      </c>
      <c r="Y2307" s="95">
        <v>196</v>
      </c>
      <c r="Z2307" s="95">
        <v>626742</v>
      </c>
      <c r="AA2307" s="95">
        <v>1116</v>
      </c>
      <c r="AB2307" s="95">
        <v>4045654</v>
      </c>
      <c r="AC2307" s="95">
        <v>1066</v>
      </c>
      <c r="AD2307" s="95">
        <v>3494398</v>
      </c>
      <c r="AE2307" s="95">
        <v>216</v>
      </c>
      <c r="AF2307" s="95">
        <v>890451</v>
      </c>
      <c r="AG2307" s="95">
        <v>194</v>
      </c>
      <c r="AH2307" s="95">
        <v>752942</v>
      </c>
      <c r="AI2307" s="95">
        <v>1078</v>
      </c>
      <c r="AJ2307" s="95">
        <v>4015050</v>
      </c>
      <c r="AK2307" s="95">
        <v>1022</v>
      </c>
      <c r="AL2307" s="95">
        <v>3361215</v>
      </c>
      <c r="AM2307" s="95">
        <v>221</v>
      </c>
      <c r="AN2307" s="95">
        <v>901788</v>
      </c>
      <c r="AO2307" s="95">
        <v>202</v>
      </c>
      <c r="AP2307" s="95">
        <v>690596</v>
      </c>
      <c r="AQ2307" s="72">
        <v>258.77</v>
      </c>
      <c r="AR2307" s="72">
        <v>217.37</v>
      </c>
      <c r="AS2307" s="72">
        <v>476.14</v>
      </c>
      <c r="AT2307" s="95">
        <v>4738533</v>
      </c>
      <c r="AU2307" s="95">
        <v>3803032</v>
      </c>
      <c r="AV2307" s="95">
        <v>1526</v>
      </c>
      <c r="AW2307" s="95">
        <v>1458</v>
      </c>
      <c r="AX2307" s="72">
        <v>280.95</v>
      </c>
      <c r="AY2307" s="72">
        <v>234.49</v>
      </c>
      <c r="AZ2307" s="72">
        <v>515.44000000000005</v>
      </c>
      <c r="BA2307" s="95">
        <v>4982922</v>
      </c>
      <c r="BB2307" s="95">
        <v>3956319</v>
      </c>
      <c r="BC2307" s="95">
        <v>1478</v>
      </c>
      <c r="BD2307" s="95">
        <v>1406</v>
      </c>
      <c r="BE2307" s="72">
        <v>303.27999999999997</v>
      </c>
      <c r="BF2307" s="72">
        <v>255.73</v>
      </c>
      <c r="BG2307" s="72">
        <v>559.01</v>
      </c>
      <c r="BH2307" s="95">
        <v>5073285</v>
      </c>
      <c r="BI2307" s="95">
        <v>4081438</v>
      </c>
      <c r="BJ2307" s="95">
        <v>1394</v>
      </c>
      <c r="BK2307" s="95">
        <v>1330</v>
      </c>
      <c r="BL2307" s="72">
        <v>308.82</v>
      </c>
      <c r="BM2307" s="72">
        <v>280.91000000000003</v>
      </c>
      <c r="BN2307" s="72">
        <v>589.73</v>
      </c>
      <c r="BO2307" s="95">
        <v>4936105</v>
      </c>
      <c r="BP2307" s="95">
        <v>4247340</v>
      </c>
      <c r="BQ2307" s="95">
        <v>1332</v>
      </c>
      <c r="BR2307" s="95">
        <v>1260</v>
      </c>
      <c r="BS2307" s="72">
        <v>315.42</v>
      </c>
      <c r="BT2307" s="72">
        <v>275.86</v>
      </c>
      <c r="BU2307" s="72">
        <v>591.28</v>
      </c>
      <c r="BV2307" s="95">
        <v>4916838</v>
      </c>
      <c r="BW2307" s="95">
        <v>4051811</v>
      </c>
      <c r="BX2307" s="95">
        <v>1299</v>
      </c>
      <c r="BY2307" s="95">
        <v>1224</v>
      </c>
      <c r="BZ2307" s="95">
        <v>1494</v>
      </c>
      <c r="CA2307" s="95">
        <v>1443</v>
      </c>
      <c r="CB2307" s="95">
        <v>1363</v>
      </c>
      <c r="CC2307" s="95">
        <v>1298</v>
      </c>
      <c r="CD2307" s="95">
        <v>1262</v>
      </c>
      <c r="CE2307" s="72">
        <v>650.75523149000003</v>
      </c>
      <c r="CF2307" s="72">
        <v>676.59346364999999</v>
      </c>
      <c r="CG2307" s="72">
        <v>712.40329333</v>
      </c>
      <c r="CH2307" s="72">
        <v>716.50152150999998</v>
      </c>
      <c r="CI2307" s="72">
        <v>731.52548966999996</v>
      </c>
      <c r="CJ2307" s="96">
        <v>0.7316729501</v>
      </c>
      <c r="CK2307" s="96">
        <v>0.76181640480000001</v>
      </c>
      <c r="CL2307" s="96">
        <v>0.7846819424</v>
      </c>
      <c r="CM2307" s="96">
        <v>0.8230687337</v>
      </c>
      <c r="CN2307" s="96">
        <v>0.80828352309999996</v>
      </c>
      <c r="CO2307" s="96">
        <v>1.0001868308999999</v>
      </c>
      <c r="CP2307" s="96">
        <v>0.78175865420000001</v>
      </c>
      <c r="CQ2307" s="96">
        <v>0.99584056389999998</v>
      </c>
      <c r="CR2307" s="96">
        <v>0.78502379889999996</v>
      </c>
      <c r="CS2307" s="95">
        <v>1460</v>
      </c>
      <c r="CT2307" s="95">
        <v>1415</v>
      </c>
      <c r="CU2307" s="95">
        <v>1315</v>
      </c>
      <c r="CV2307" s="95">
        <v>1257</v>
      </c>
      <c r="CW2307" s="95">
        <v>1232</v>
      </c>
      <c r="CX2307" s="96">
        <v>0.94814992200000003</v>
      </c>
      <c r="CY2307" s="96">
        <v>0.98997078900000002</v>
      </c>
      <c r="CZ2307" s="96">
        <v>1.0101512859999999</v>
      </c>
      <c r="DA2307" s="96">
        <v>1.0202298030000001</v>
      </c>
      <c r="DB2307" s="96">
        <v>1.0425020190000001</v>
      </c>
      <c r="DC2307">
        <v>2013</v>
      </c>
      <c r="DD2307" s="6">
        <v>1335.6</v>
      </c>
      <c r="DE2307" s="96">
        <v>1.13860687E-2</v>
      </c>
      <c r="DF2307" s="72">
        <v>596.03</v>
      </c>
      <c r="DG2307" s="96">
        <v>1</v>
      </c>
      <c r="DH2307" s="72">
        <v>596.03</v>
      </c>
      <c r="DI2307" s="72">
        <v>694.63357696000003</v>
      </c>
      <c r="DJ2307" s="96">
        <v>1</v>
      </c>
      <c r="DK2307" s="72">
        <v>596.03</v>
      </c>
      <c r="DL2307" s="96">
        <v>1</v>
      </c>
      <c r="DM2307" s="72">
        <v>596.03</v>
      </c>
      <c r="DN2307" s="96">
        <v>0.74080933419999995</v>
      </c>
      <c r="DO2307" s="96">
        <v>3.2397000000000002E-2</v>
      </c>
      <c r="DP2307" s="72">
        <v>14.3</v>
      </c>
      <c r="DQ2307" s="72">
        <v>581.73</v>
      </c>
      <c r="DR2307" t="s">
        <v>572</v>
      </c>
      <c r="DT2307" t="s">
        <v>1392</v>
      </c>
    </row>
    <row r="2308" spans="1:124" x14ac:dyDescent="0.3">
      <c r="A2308" t="s">
        <v>1421</v>
      </c>
      <c r="B2308">
        <v>39700</v>
      </c>
      <c r="C2308" s="95">
        <v>6440</v>
      </c>
      <c r="D2308" s="95">
        <v>21242313</v>
      </c>
      <c r="E2308" s="95">
        <v>6205</v>
      </c>
      <c r="F2308" s="95">
        <v>19494064</v>
      </c>
      <c r="G2308" s="95">
        <v>1130</v>
      </c>
      <c r="H2308" s="95">
        <v>2730722</v>
      </c>
      <c r="I2308" s="95">
        <v>974</v>
      </c>
      <c r="J2308" s="95">
        <v>2986399</v>
      </c>
      <c r="K2308" s="95">
        <v>6169</v>
      </c>
      <c r="L2308" s="95">
        <v>23255618</v>
      </c>
      <c r="M2308" s="95">
        <v>5931</v>
      </c>
      <c r="N2308" s="95">
        <v>18646745</v>
      </c>
      <c r="O2308" s="95">
        <v>1128</v>
      </c>
      <c r="P2308" s="95">
        <v>2690245</v>
      </c>
      <c r="Q2308" s="95">
        <v>968</v>
      </c>
      <c r="R2308" s="95">
        <v>2856620</v>
      </c>
      <c r="S2308" s="95">
        <v>5950</v>
      </c>
      <c r="T2308" s="95">
        <v>24903099</v>
      </c>
      <c r="U2308" s="95">
        <v>5690</v>
      </c>
      <c r="V2308" s="95">
        <v>19351237</v>
      </c>
      <c r="W2308" s="95">
        <v>1154</v>
      </c>
      <c r="X2308" s="95">
        <v>3047059</v>
      </c>
      <c r="Y2308" s="95">
        <v>982</v>
      </c>
      <c r="Z2308" s="95">
        <v>3259272</v>
      </c>
      <c r="AA2308" s="95">
        <v>5806</v>
      </c>
      <c r="AB2308" s="95">
        <v>20583709</v>
      </c>
      <c r="AC2308" s="95">
        <v>5505</v>
      </c>
      <c r="AD2308" s="95">
        <v>19533775</v>
      </c>
      <c r="AE2308" s="95">
        <v>1127</v>
      </c>
      <c r="AF2308" s="95">
        <v>2834726</v>
      </c>
      <c r="AG2308" s="95">
        <v>962</v>
      </c>
      <c r="AH2308" s="95">
        <v>3387187</v>
      </c>
      <c r="AI2308" s="95">
        <v>5787</v>
      </c>
      <c r="AJ2308" s="95">
        <v>21748411</v>
      </c>
      <c r="AK2308" s="95">
        <v>5473</v>
      </c>
      <c r="AL2308" s="95">
        <v>20271611</v>
      </c>
      <c r="AM2308" s="95">
        <v>1136</v>
      </c>
      <c r="AN2308" s="95">
        <v>2744239</v>
      </c>
      <c r="AO2308" s="95">
        <v>988</v>
      </c>
      <c r="AP2308" s="95">
        <v>3571361</v>
      </c>
      <c r="AQ2308" s="72">
        <v>263.89999999999998</v>
      </c>
      <c r="AR2308" s="72">
        <v>260.95</v>
      </c>
      <c r="AS2308" s="72">
        <v>524.85</v>
      </c>
      <c r="AT2308" s="95">
        <v>23973035</v>
      </c>
      <c r="AU2308" s="95">
        <v>22480463</v>
      </c>
      <c r="AV2308" s="95">
        <v>7570</v>
      </c>
      <c r="AW2308" s="95">
        <v>7179</v>
      </c>
      <c r="AX2308" s="72">
        <v>296.31</v>
      </c>
      <c r="AY2308" s="72">
        <v>259.74</v>
      </c>
      <c r="AZ2308" s="72">
        <v>556.04999999999995</v>
      </c>
      <c r="BA2308" s="95">
        <v>25945863</v>
      </c>
      <c r="BB2308" s="95">
        <v>21503365</v>
      </c>
      <c r="BC2308" s="95">
        <v>7297</v>
      </c>
      <c r="BD2308" s="95">
        <v>6899</v>
      </c>
      <c r="BE2308" s="72">
        <v>327.87</v>
      </c>
      <c r="BF2308" s="72">
        <v>282.41000000000003</v>
      </c>
      <c r="BG2308" s="72">
        <v>610.28</v>
      </c>
      <c r="BH2308" s="95">
        <v>27950158</v>
      </c>
      <c r="BI2308" s="95">
        <v>22610509</v>
      </c>
      <c r="BJ2308" s="95">
        <v>7104</v>
      </c>
      <c r="BK2308" s="95">
        <v>6672</v>
      </c>
      <c r="BL2308" s="72">
        <v>281.49</v>
      </c>
      <c r="BM2308" s="72">
        <v>295.36</v>
      </c>
      <c r="BN2308" s="72">
        <v>576.85</v>
      </c>
      <c r="BO2308" s="95">
        <v>23418435</v>
      </c>
      <c r="BP2308" s="95">
        <v>22920962</v>
      </c>
      <c r="BQ2308" s="95">
        <v>6933</v>
      </c>
      <c r="BR2308" s="95">
        <v>6467</v>
      </c>
      <c r="BS2308" s="72">
        <v>294.82</v>
      </c>
      <c r="BT2308" s="72">
        <v>307.52</v>
      </c>
      <c r="BU2308" s="72">
        <v>602.34</v>
      </c>
      <c r="BV2308" s="95">
        <v>24492650</v>
      </c>
      <c r="BW2308" s="95">
        <v>23842972</v>
      </c>
      <c r="BX2308" s="95">
        <v>6923</v>
      </c>
      <c r="BY2308" s="95">
        <v>6461</v>
      </c>
      <c r="BZ2308" s="95">
        <v>7384</v>
      </c>
      <c r="CA2308" s="95">
        <v>7105</v>
      </c>
      <c r="CB2308" s="95">
        <v>6896</v>
      </c>
      <c r="CC2308" s="95">
        <v>6712</v>
      </c>
      <c r="CD2308" s="95">
        <v>6697</v>
      </c>
      <c r="CE2308" s="72">
        <v>650.75523149000003</v>
      </c>
      <c r="CF2308" s="72">
        <v>676.59346364999999</v>
      </c>
      <c r="CG2308" s="72">
        <v>712.40329333</v>
      </c>
      <c r="CH2308" s="72">
        <v>716.50152150999998</v>
      </c>
      <c r="CI2308" s="72">
        <v>731.52548966999996</v>
      </c>
      <c r="CJ2308" s="96">
        <v>0.80652444209999996</v>
      </c>
      <c r="CK2308" s="96">
        <v>0.82183767640000005</v>
      </c>
      <c r="CL2308" s="96">
        <v>0.8566496052</v>
      </c>
      <c r="CM2308" s="96">
        <v>0.80509249829999996</v>
      </c>
      <c r="CN2308" s="96">
        <v>0.82340261349999999</v>
      </c>
      <c r="CO2308" s="96">
        <v>0.95320648569999999</v>
      </c>
      <c r="CP2308" s="96">
        <v>0.86308830189999997</v>
      </c>
      <c r="CQ2308" s="96">
        <v>0.99584056389999998</v>
      </c>
      <c r="CR2308" s="96">
        <v>0.86669313329999997</v>
      </c>
      <c r="CS2308" s="95">
        <v>7479</v>
      </c>
      <c r="CT2308" s="95">
        <v>7230</v>
      </c>
      <c r="CU2308" s="95">
        <v>6965</v>
      </c>
      <c r="CV2308" s="95">
        <v>6764</v>
      </c>
      <c r="CW2308" s="95">
        <v>6537</v>
      </c>
      <c r="CX2308" s="96">
        <v>0.95376635200000004</v>
      </c>
      <c r="CY2308" s="96">
        <v>0.96508963400000003</v>
      </c>
      <c r="CZ2308" s="96">
        <v>0.96746698900000005</v>
      </c>
      <c r="DA2308" s="96">
        <v>0.94412740500000003</v>
      </c>
      <c r="DB2308" s="96">
        <v>0.93362320499999996</v>
      </c>
      <c r="DC2308">
        <v>2013</v>
      </c>
      <c r="DD2308" s="6">
        <v>6735.6</v>
      </c>
      <c r="DE2308" s="96">
        <v>6.3150080000000004E-3</v>
      </c>
      <c r="DF2308" s="72">
        <v>661.41</v>
      </c>
      <c r="DG2308" s="96">
        <v>1</v>
      </c>
      <c r="DH2308" s="72">
        <v>661.41</v>
      </c>
      <c r="DI2308" s="72">
        <v>694.63357696000003</v>
      </c>
      <c r="DJ2308" s="96">
        <v>1</v>
      </c>
      <c r="DK2308" s="72">
        <v>661.41</v>
      </c>
      <c r="DL2308" s="96">
        <v>1</v>
      </c>
      <c r="DM2308" s="72">
        <v>661.41</v>
      </c>
      <c r="DN2308" s="96">
        <v>1</v>
      </c>
      <c r="DO2308" s="96">
        <v>1.5169E-2</v>
      </c>
      <c r="DP2308" s="72">
        <v>10.029999999999999</v>
      </c>
      <c r="DQ2308" s="72">
        <v>651.38</v>
      </c>
      <c r="DR2308" t="s">
        <v>1421</v>
      </c>
      <c r="DT2308" t="s">
        <v>1392</v>
      </c>
    </row>
    <row r="2309" spans="1:124" x14ac:dyDescent="0.3">
      <c r="A2309" t="s">
        <v>1197</v>
      </c>
      <c r="B2309">
        <v>39710</v>
      </c>
      <c r="C2309" s="95">
        <v>6605</v>
      </c>
      <c r="D2309" s="95">
        <v>19814333</v>
      </c>
      <c r="E2309" s="95">
        <v>6377</v>
      </c>
      <c r="F2309" s="95">
        <v>17749617</v>
      </c>
      <c r="G2309" s="95">
        <v>1279</v>
      </c>
      <c r="H2309" s="95">
        <v>3166846</v>
      </c>
      <c r="I2309" s="95">
        <v>1143</v>
      </c>
      <c r="J2309" s="95">
        <v>3372750</v>
      </c>
      <c r="K2309" s="95">
        <v>6365</v>
      </c>
      <c r="L2309" s="95">
        <v>20544460</v>
      </c>
      <c r="M2309" s="95">
        <v>6115</v>
      </c>
      <c r="N2309" s="95">
        <v>17997172</v>
      </c>
      <c r="O2309" s="95">
        <v>1285</v>
      </c>
      <c r="P2309" s="95">
        <v>2683706</v>
      </c>
      <c r="Q2309" s="95">
        <v>1151</v>
      </c>
      <c r="R2309" s="95">
        <v>3167086</v>
      </c>
      <c r="S2309" s="95">
        <v>6068</v>
      </c>
      <c r="T2309" s="95">
        <v>22393134</v>
      </c>
      <c r="U2309" s="95">
        <v>5788</v>
      </c>
      <c r="V2309" s="95">
        <v>19037145</v>
      </c>
      <c r="W2309" s="95">
        <v>1316</v>
      </c>
      <c r="X2309" s="95">
        <v>3278930</v>
      </c>
      <c r="Y2309" s="95">
        <v>1165</v>
      </c>
      <c r="Z2309" s="95">
        <v>3844785</v>
      </c>
      <c r="AA2309" s="95">
        <v>5834</v>
      </c>
      <c r="AB2309" s="95">
        <v>21536790</v>
      </c>
      <c r="AC2309" s="95">
        <v>5536</v>
      </c>
      <c r="AD2309" s="95">
        <v>19198697</v>
      </c>
      <c r="AE2309" s="95">
        <v>1335</v>
      </c>
      <c r="AF2309" s="95">
        <v>3693064</v>
      </c>
      <c r="AG2309" s="95">
        <v>1187</v>
      </c>
      <c r="AH2309" s="95">
        <v>4347441</v>
      </c>
      <c r="AI2309" s="95">
        <v>5776</v>
      </c>
      <c r="AJ2309" s="95">
        <v>22100871</v>
      </c>
      <c r="AK2309" s="95">
        <v>5477</v>
      </c>
      <c r="AL2309" s="95">
        <v>19583438</v>
      </c>
      <c r="AM2309" s="95">
        <v>1357</v>
      </c>
      <c r="AN2309" s="95">
        <v>3860855</v>
      </c>
      <c r="AO2309" s="95">
        <v>1210</v>
      </c>
      <c r="AP2309" s="95">
        <v>4479684</v>
      </c>
      <c r="AQ2309" s="72">
        <v>242.91</v>
      </c>
      <c r="AR2309" s="72">
        <v>234.07</v>
      </c>
      <c r="AS2309" s="72">
        <v>476.98</v>
      </c>
      <c r="AT2309" s="95">
        <v>22981179</v>
      </c>
      <c r="AU2309" s="95">
        <v>21122367</v>
      </c>
      <c r="AV2309" s="95">
        <v>7884</v>
      </c>
      <c r="AW2309" s="95">
        <v>7520</v>
      </c>
      <c r="AX2309" s="72">
        <v>253.03</v>
      </c>
      <c r="AY2309" s="72">
        <v>242.73</v>
      </c>
      <c r="AZ2309" s="72">
        <v>495.76</v>
      </c>
      <c r="BA2309" s="95">
        <v>23228166</v>
      </c>
      <c r="BB2309" s="95">
        <v>21164258</v>
      </c>
      <c r="BC2309" s="95">
        <v>7650</v>
      </c>
      <c r="BD2309" s="95">
        <v>7266</v>
      </c>
      <c r="BE2309" s="72">
        <v>289.73</v>
      </c>
      <c r="BF2309" s="72">
        <v>274.25</v>
      </c>
      <c r="BG2309" s="72">
        <v>563.98</v>
      </c>
      <c r="BH2309" s="95">
        <v>25672064</v>
      </c>
      <c r="BI2309" s="95">
        <v>22881930</v>
      </c>
      <c r="BJ2309" s="95">
        <v>7384</v>
      </c>
      <c r="BK2309" s="95">
        <v>6953</v>
      </c>
      <c r="BL2309" s="72">
        <v>293.27</v>
      </c>
      <c r="BM2309" s="72">
        <v>291.86</v>
      </c>
      <c r="BN2309" s="72">
        <v>585.13</v>
      </c>
      <c r="BO2309" s="95">
        <v>25229854</v>
      </c>
      <c r="BP2309" s="95">
        <v>23546138</v>
      </c>
      <c r="BQ2309" s="95">
        <v>7169</v>
      </c>
      <c r="BR2309" s="95">
        <v>6723</v>
      </c>
      <c r="BS2309" s="72">
        <v>303.31</v>
      </c>
      <c r="BT2309" s="72">
        <v>299.87</v>
      </c>
      <c r="BU2309" s="72">
        <v>603.17999999999995</v>
      </c>
      <c r="BV2309" s="95">
        <v>25961726</v>
      </c>
      <c r="BW2309" s="95">
        <v>24063122</v>
      </c>
      <c r="BX2309" s="95">
        <v>7133</v>
      </c>
      <c r="BY2309" s="95">
        <v>6687</v>
      </c>
      <c r="BZ2309" s="95">
        <v>7711</v>
      </c>
      <c r="CA2309" s="95">
        <v>7465</v>
      </c>
      <c r="CB2309" s="95">
        <v>7176</v>
      </c>
      <c r="CC2309" s="95">
        <v>6957</v>
      </c>
      <c r="CD2309" s="95">
        <v>6915</v>
      </c>
      <c r="CE2309" s="72">
        <v>650.75523149000003</v>
      </c>
      <c r="CF2309" s="72">
        <v>676.59346364999999</v>
      </c>
      <c r="CG2309" s="72">
        <v>712.40329333</v>
      </c>
      <c r="CH2309" s="72">
        <v>716.50152150999998</v>
      </c>
      <c r="CI2309" s="72">
        <v>731.52548966999996</v>
      </c>
      <c r="CJ2309" s="96">
        <v>0.73296375800000002</v>
      </c>
      <c r="CK2309" s="96">
        <v>0.7327295143</v>
      </c>
      <c r="CL2309" s="96">
        <v>0.79165832790000001</v>
      </c>
      <c r="CM2309" s="96">
        <v>0.81664864960000005</v>
      </c>
      <c r="CN2309" s="96">
        <v>0.82455089879999999</v>
      </c>
      <c r="CO2309" s="96">
        <v>0.92036185209999999</v>
      </c>
      <c r="CP2309" s="96">
        <v>0.84717790940000004</v>
      </c>
      <c r="CQ2309" s="96">
        <v>0.99584056389999998</v>
      </c>
      <c r="CR2309" s="96">
        <v>0.85071628840000002</v>
      </c>
      <c r="CS2309" s="95">
        <v>7345</v>
      </c>
      <c r="CT2309" s="95">
        <v>7124</v>
      </c>
      <c r="CU2309" s="95">
        <v>6777</v>
      </c>
      <c r="CV2309" s="95">
        <v>6667</v>
      </c>
      <c r="CW2309" s="95">
        <v>6670</v>
      </c>
      <c r="CX2309" s="96">
        <v>0.91234099999999996</v>
      </c>
      <c r="CY2309" s="96">
        <v>0.92309569700000005</v>
      </c>
      <c r="CZ2309" s="96">
        <v>0.91568515800000005</v>
      </c>
      <c r="DA2309" s="96">
        <v>0.932032898</v>
      </c>
      <c r="DB2309" s="96">
        <v>0.91936040399999996</v>
      </c>
      <c r="DC2309">
        <v>2013</v>
      </c>
      <c r="DD2309" s="6">
        <v>7029.8</v>
      </c>
      <c r="DE2309" s="96">
        <v>6.4738171999999998E-3</v>
      </c>
      <c r="DF2309" s="72">
        <v>649.11</v>
      </c>
      <c r="DG2309" s="96">
        <v>1</v>
      </c>
      <c r="DH2309" s="72">
        <v>649.11</v>
      </c>
      <c r="DI2309" s="72">
        <v>694.63357696000003</v>
      </c>
      <c r="DJ2309" s="96">
        <v>1</v>
      </c>
      <c r="DK2309" s="72">
        <v>649.11</v>
      </c>
      <c r="DL2309" s="96">
        <v>1</v>
      </c>
      <c r="DM2309" s="72">
        <v>649.11</v>
      </c>
      <c r="DN2309" s="96">
        <v>1</v>
      </c>
      <c r="DO2309" s="96">
        <v>2.2672000000000001E-2</v>
      </c>
      <c r="DP2309" s="72">
        <v>14.72</v>
      </c>
      <c r="DQ2309" s="72">
        <v>634.39</v>
      </c>
      <c r="DR2309" t="s">
        <v>1197</v>
      </c>
      <c r="DT2309" t="s">
        <v>1392</v>
      </c>
    </row>
    <row r="2310" spans="1:124" x14ac:dyDescent="0.3">
      <c r="A2310" t="s">
        <v>155</v>
      </c>
      <c r="B2310">
        <v>39720</v>
      </c>
      <c r="C2310" s="95">
        <v>4584</v>
      </c>
      <c r="D2310" s="95">
        <v>15240054</v>
      </c>
      <c r="E2310" s="95">
        <v>4329</v>
      </c>
      <c r="F2310" s="95">
        <v>13983626</v>
      </c>
      <c r="G2310" s="95">
        <v>689</v>
      </c>
      <c r="H2310" s="95">
        <v>1421633</v>
      </c>
      <c r="I2310" s="95">
        <v>571</v>
      </c>
      <c r="J2310" s="95">
        <v>1978166</v>
      </c>
      <c r="K2310" s="95">
        <v>4555</v>
      </c>
      <c r="L2310" s="95">
        <v>14789585</v>
      </c>
      <c r="M2310" s="95">
        <v>4266</v>
      </c>
      <c r="N2310" s="95">
        <v>14486585</v>
      </c>
      <c r="O2310" s="95">
        <v>691</v>
      </c>
      <c r="P2310" s="95">
        <v>1564037</v>
      </c>
      <c r="Q2310" s="95">
        <v>573</v>
      </c>
      <c r="R2310" s="95">
        <v>2197411</v>
      </c>
      <c r="S2310" s="95">
        <v>4308</v>
      </c>
      <c r="T2310" s="95">
        <v>14868973</v>
      </c>
      <c r="U2310" s="95">
        <v>3989</v>
      </c>
      <c r="V2310" s="95">
        <v>14181614</v>
      </c>
      <c r="W2310" s="95">
        <v>656</v>
      </c>
      <c r="X2310" s="95">
        <v>1667453</v>
      </c>
      <c r="Y2310" s="95">
        <v>541</v>
      </c>
      <c r="Z2310" s="95">
        <v>2132493</v>
      </c>
      <c r="AA2310" s="95">
        <v>4174</v>
      </c>
      <c r="AB2310" s="95">
        <v>14430882</v>
      </c>
      <c r="AC2310" s="95">
        <v>3843</v>
      </c>
      <c r="AD2310" s="95">
        <v>14434907</v>
      </c>
      <c r="AE2310" s="95">
        <v>650</v>
      </c>
      <c r="AF2310" s="95">
        <v>2054766</v>
      </c>
      <c r="AG2310" s="95">
        <v>549</v>
      </c>
      <c r="AH2310" s="95">
        <v>1931734</v>
      </c>
      <c r="AI2310" s="95">
        <v>4159</v>
      </c>
      <c r="AJ2310" s="95">
        <v>13968298</v>
      </c>
      <c r="AK2310" s="95">
        <v>3834</v>
      </c>
      <c r="AL2310" s="95">
        <v>14690819.300000001</v>
      </c>
      <c r="AM2310" s="95">
        <v>654</v>
      </c>
      <c r="AN2310" s="95">
        <v>2293117</v>
      </c>
      <c r="AO2310" s="95">
        <v>568</v>
      </c>
      <c r="AP2310" s="95">
        <v>2219564</v>
      </c>
      <c r="AQ2310" s="72">
        <v>263.32</v>
      </c>
      <c r="AR2310" s="72">
        <v>271.45999999999998</v>
      </c>
      <c r="AS2310" s="72">
        <v>534.78</v>
      </c>
      <c r="AT2310" s="95">
        <v>16661687</v>
      </c>
      <c r="AU2310" s="95">
        <v>15961792</v>
      </c>
      <c r="AV2310" s="95">
        <v>5273</v>
      </c>
      <c r="AW2310" s="95">
        <v>4900</v>
      </c>
      <c r="AX2310" s="72">
        <v>259.77999999999997</v>
      </c>
      <c r="AY2310" s="72">
        <v>287.32</v>
      </c>
      <c r="AZ2310" s="72">
        <v>547.1</v>
      </c>
      <c r="BA2310" s="95">
        <v>16353622</v>
      </c>
      <c r="BB2310" s="95">
        <v>16683996</v>
      </c>
      <c r="BC2310" s="95">
        <v>5246</v>
      </c>
      <c r="BD2310" s="95">
        <v>4839</v>
      </c>
      <c r="BE2310" s="72">
        <v>277.61</v>
      </c>
      <c r="BF2310" s="72">
        <v>300.11</v>
      </c>
      <c r="BG2310" s="72">
        <v>577.72</v>
      </c>
      <c r="BH2310" s="95">
        <v>16536426</v>
      </c>
      <c r="BI2310" s="95">
        <v>16314107</v>
      </c>
      <c r="BJ2310" s="95">
        <v>4964</v>
      </c>
      <c r="BK2310" s="95">
        <v>4530</v>
      </c>
      <c r="BL2310" s="72">
        <v>284.79000000000002</v>
      </c>
      <c r="BM2310" s="72">
        <v>310.54000000000002</v>
      </c>
      <c r="BN2310" s="72">
        <v>595.33000000000004</v>
      </c>
      <c r="BO2310" s="95">
        <v>16485648</v>
      </c>
      <c r="BP2310" s="95">
        <v>16366641</v>
      </c>
      <c r="BQ2310" s="95">
        <v>4824</v>
      </c>
      <c r="BR2310" s="95">
        <v>4392</v>
      </c>
      <c r="BS2310" s="72">
        <v>281.55</v>
      </c>
      <c r="BT2310" s="72">
        <v>320.13</v>
      </c>
      <c r="BU2310" s="72">
        <v>601.67999999999995</v>
      </c>
      <c r="BV2310" s="95">
        <v>16261415</v>
      </c>
      <c r="BW2310" s="95">
        <v>16910383.300000001</v>
      </c>
      <c r="BX2310" s="95">
        <v>4813</v>
      </c>
      <c r="BY2310" s="95">
        <v>4402</v>
      </c>
      <c r="BZ2310" s="95">
        <v>5095</v>
      </c>
      <c r="CA2310" s="95">
        <v>5050</v>
      </c>
      <c r="CB2310" s="95">
        <v>4755</v>
      </c>
      <c r="CC2310" s="95">
        <v>4619</v>
      </c>
      <c r="CD2310" s="95">
        <v>4612</v>
      </c>
      <c r="CE2310" s="72">
        <v>650.75523149000003</v>
      </c>
      <c r="CF2310" s="72">
        <v>676.59346364999999</v>
      </c>
      <c r="CG2310" s="72">
        <v>712.40329333</v>
      </c>
      <c r="CH2310" s="72">
        <v>716.50152150999998</v>
      </c>
      <c r="CI2310" s="72">
        <v>731.52548966999996</v>
      </c>
      <c r="CJ2310" s="96">
        <v>0.82178363560000001</v>
      </c>
      <c r="CK2310" s="96">
        <v>0.80860964430000004</v>
      </c>
      <c r="CL2310" s="96">
        <v>0.81094515619999996</v>
      </c>
      <c r="CM2310" s="96">
        <v>0.83088448820000005</v>
      </c>
      <c r="CN2310" s="96">
        <v>0.82250038930000002</v>
      </c>
      <c r="CO2310" s="96">
        <v>1.0352375713999999</v>
      </c>
      <c r="CP2310" s="96">
        <v>0.7910693017</v>
      </c>
      <c r="CQ2310" s="96">
        <v>0.99584056389999998</v>
      </c>
      <c r="CR2310" s="96">
        <v>0.79437333389999998</v>
      </c>
      <c r="CS2310" s="95">
        <v>4678</v>
      </c>
      <c r="CT2310" s="95">
        <v>4723</v>
      </c>
      <c r="CU2310" s="95">
        <v>4317</v>
      </c>
      <c r="CV2310" s="95">
        <v>4289</v>
      </c>
      <c r="CW2310" s="95">
        <v>4333</v>
      </c>
      <c r="CX2310" s="96">
        <v>1.038920294</v>
      </c>
      <c r="CY2310" s="96">
        <v>1.046249569</v>
      </c>
      <c r="CZ2310" s="96">
        <v>1.04079612</v>
      </c>
      <c r="DA2310" s="96">
        <v>1.0370521660000001</v>
      </c>
      <c r="DB2310" s="96">
        <v>1.0119242799999999</v>
      </c>
      <c r="DC2310">
        <v>2013</v>
      </c>
      <c r="DD2310" s="6">
        <v>4612.6000000000004</v>
      </c>
      <c r="DE2310" s="96">
        <v>7.2628544999999997E-3</v>
      </c>
      <c r="DF2310" s="72">
        <v>605.64</v>
      </c>
      <c r="DG2310" s="96">
        <v>1</v>
      </c>
      <c r="DH2310" s="72">
        <v>605.64</v>
      </c>
      <c r="DI2310" s="72">
        <v>694.63357696000003</v>
      </c>
      <c r="DJ2310" s="96">
        <v>1</v>
      </c>
      <c r="DK2310" s="72">
        <v>605.64</v>
      </c>
      <c r="DL2310" s="96">
        <v>1</v>
      </c>
      <c r="DM2310" s="72">
        <v>605.64</v>
      </c>
      <c r="DN2310" s="96">
        <v>1</v>
      </c>
      <c r="DO2310" s="96">
        <v>2.3032E-2</v>
      </c>
      <c r="DP2310" s="72">
        <v>13.95</v>
      </c>
      <c r="DQ2310" s="72">
        <v>591.69000000000005</v>
      </c>
      <c r="DR2310" t="s">
        <v>155</v>
      </c>
      <c r="DT2310" t="s">
        <v>1392</v>
      </c>
    </row>
    <row r="2311" spans="1:124" x14ac:dyDescent="0.3">
      <c r="A2311" t="s">
        <v>1422</v>
      </c>
      <c r="B2311">
        <v>39730</v>
      </c>
      <c r="C2311" s="95">
        <v>8267</v>
      </c>
      <c r="D2311" s="95">
        <v>37625135</v>
      </c>
      <c r="E2311" s="95">
        <v>8003</v>
      </c>
      <c r="F2311" s="95">
        <v>29819363</v>
      </c>
      <c r="G2311" s="95">
        <v>2131</v>
      </c>
      <c r="H2311" s="95">
        <v>6694409</v>
      </c>
      <c r="I2311" s="95">
        <v>1878</v>
      </c>
      <c r="J2311" s="95">
        <v>6448496</v>
      </c>
      <c r="K2311" s="95">
        <v>7915</v>
      </c>
      <c r="L2311" s="95">
        <v>37738006</v>
      </c>
      <c r="M2311" s="95">
        <v>7615</v>
      </c>
      <c r="N2311" s="95">
        <v>28694168</v>
      </c>
      <c r="O2311" s="95">
        <v>2157</v>
      </c>
      <c r="P2311" s="95">
        <v>7686461</v>
      </c>
      <c r="Q2311" s="95">
        <v>1900</v>
      </c>
      <c r="R2311" s="95">
        <v>6576818</v>
      </c>
      <c r="S2311" s="95">
        <v>7186</v>
      </c>
      <c r="T2311" s="95">
        <v>35150420</v>
      </c>
      <c r="U2311" s="95">
        <v>6876</v>
      </c>
      <c r="V2311" s="95">
        <v>27376323</v>
      </c>
      <c r="W2311" s="95">
        <v>2126</v>
      </c>
      <c r="X2311" s="95">
        <v>7814755</v>
      </c>
      <c r="Y2311" s="95">
        <v>1840</v>
      </c>
      <c r="Z2311" s="95">
        <v>6992555</v>
      </c>
      <c r="AA2311" s="95">
        <v>6702</v>
      </c>
      <c r="AB2311" s="95">
        <v>31586252</v>
      </c>
      <c r="AC2311" s="95">
        <v>6381</v>
      </c>
      <c r="AD2311" s="95">
        <v>26828780</v>
      </c>
      <c r="AE2311" s="95">
        <v>2139</v>
      </c>
      <c r="AF2311" s="95">
        <v>7045625</v>
      </c>
      <c r="AG2311" s="95">
        <v>1859</v>
      </c>
      <c r="AH2311" s="95">
        <v>6788389</v>
      </c>
      <c r="AI2311" s="95">
        <v>6502</v>
      </c>
      <c r="AJ2311" s="95">
        <v>33446370.399999999</v>
      </c>
      <c r="AK2311" s="95">
        <v>6166</v>
      </c>
      <c r="AL2311" s="95">
        <v>27266974.489999998</v>
      </c>
      <c r="AM2311" s="95">
        <v>2255</v>
      </c>
      <c r="AN2311" s="95">
        <v>7406665</v>
      </c>
      <c r="AO2311" s="95">
        <v>1989</v>
      </c>
      <c r="AP2311" s="95">
        <v>7395364</v>
      </c>
      <c r="AQ2311" s="72">
        <v>355.19</v>
      </c>
      <c r="AR2311" s="72">
        <v>305.87</v>
      </c>
      <c r="AS2311" s="72">
        <v>661.06</v>
      </c>
      <c r="AT2311" s="95">
        <v>44319544</v>
      </c>
      <c r="AU2311" s="95">
        <v>36267859</v>
      </c>
      <c r="AV2311" s="95">
        <v>10398</v>
      </c>
      <c r="AW2311" s="95">
        <v>9881</v>
      </c>
      <c r="AX2311" s="72">
        <v>375.83</v>
      </c>
      <c r="AY2311" s="72">
        <v>308.91000000000003</v>
      </c>
      <c r="AZ2311" s="72">
        <v>684.74</v>
      </c>
      <c r="BA2311" s="95">
        <v>45424467</v>
      </c>
      <c r="BB2311" s="95">
        <v>35270986</v>
      </c>
      <c r="BC2311" s="95">
        <v>10072</v>
      </c>
      <c r="BD2311" s="95">
        <v>9515</v>
      </c>
      <c r="BE2311" s="72">
        <v>384.5</v>
      </c>
      <c r="BF2311" s="72">
        <v>328.6</v>
      </c>
      <c r="BG2311" s="72">
        <v>713.1</v>
      </c>
      <c r="BH2311" s="95">
        <v>42965175</v>
      </c>
      <c r="BI2311" s="95">
        <v>34368878</v>
      </c>
      <c r="BJ2311" s="95">
        <v>9312</v>
      </c>
      <c r="BK2311" s="95">
        <v>8716</v>
      </c>
      <c r="BL2311" s="72">
        <v>364.14</v>
      </c>
      <c r="BM2311" s="72">
        <v>339.98</v>
      </c>
      <c r="BN2311" s="72">
        <v>704.12</v>
      </c>
      <c r="BO2311" s="95">
        <v>38631877</v>
      </c>
      <c r="BP2311" s="95">
        <v>33617169</v>
      </c>
      <c r="BQ2311" s="95">
        <v>8841</v>
      </c>
      <c r="BR2311" s="95">
        <v>8240</v>
      </c>
      <c r="BS2311" s="72">
        <v>388.77</v>
      </c>
      <c r="BT2311" s="72">
        <v>354.2</v>
      </c>
      <c r="BU2311" s="72">
        <v>742.97</v>
      </c>
      <c r="BV2311" s="95">
        <v>40853035.399999999</v>
      </c>
      <c r="BW2311" s="95">
        <v>34662338.490000002</v>
      </c>
      <c r="BX2311" s="95">
        <v>8757</v>
      </c>
      <c r="BY2311" s="95">
        <v>8155</v>
      </c>
      <c r="BZ2311" s="95">
        <v>10152</v>
      </c>
      <c r="CA2311" s="95">
        <v>9803</v>
      </c>
      <c r="CB2311" s="95">
        <v>9025</v>
      </c>
      <c r="CC2311" s="95">
        <v>8556</v>
      </c>
      <c r="CD2311" s="95">
        <v>8463</v>
      </c>
      <c r="CE2311" s="72">
        <v>650.75523149000003</v>
      </c>
      <c r="CF2311" s="72">
        <v>676.59346364999999</v>
      </c>
      <c r="CG2311" s="72">
        <v>712.40329333</v>
      </c>
      <c r="CH2311" s="72">
        <v>716.50152150999998</v>
      </c>
      <c r="CI2311" s="72">
        <v>731.52548966999996</v>
      </c>
      <c r="CJ2311" s="96">
        <v>1.0158350913</v>
      </c>
      <c r="CK2311" s="96">
        <v>1.0120405187999999</v>
      </c>
      <c r="CL2311" s="96">
        <v>1.0009779667000001</v>
      </c>
      <c r="CM2311" s="96">
        <v>0.98271947630000001</v>
      </c>
      <c r="CN2311" s="96">
        <v>1.0156447184999999</v>
      </c>
      <c r="CO2311" s="96">
        <v>1.0745234987000001</v>
      </c>
      <c r="CP2311" s="96">
        <v>0.93571109009999998</v>
      </c>
      <c r="CQ2311" s="96">
        <v>0.99584056389999998</v>
      </c>
      <c r="CR2311" s="96">
        <v>0.93961924269999997</v>
      </c>
      <c r="CS2311" s="95">
        <v>9965</v>
      </c>
      <c r="CT2311" s="95">
        <v>9704</v>
      </c>
      <c r="CU2311" s="95">
        <v>8622</v>
      </c>
      <c r="CV2311" s="95">
        <v>8411</v>
      </c>
      <c r="CW2311" s="95">
        <v>8226</v>
      </c>
      <c r="CX2311" s="96">
        <v>1.083360077</v>
      </c>
      <c r="CY2311" s="96">
        <v>1.0875920370000001</v>
      </c>
      <c r="CZ2311" s="96">
        <v>1.087097</v>
      </c>
      <c r="DA2311" s="96">
        <v>1.0622241750000001</v>
      </c>
      <c r="DB2311" s="96">
        <v>1.047799366</v>
      </c>
      <c r="DC2311">
        <v>2013</v>
      </c>
      <c r="DD2311" s="6">
        <v>8901.4</v>
      </c>
      <c r="DE2311" s="96">
        <v>7.4317074000000002E-3</v>
      </c>
      <c r="DF2311" s="72">
        <v>716.26</v>
      </c>
      <c r="DG2311" s="96">
        <v>1</v>
      </c>
      <c r="DH2311" s="72">
        <v>716.26</v>
      </c>
      <c r="DI2311" s="72">
        <v>694.63357696000003</v>
      </c>
      <c r="DJ2311" s="96">
        <v>1</v>
      </c>
      <c r="DK2311" s="72">
        <v>716.26</v>
      </c>
      <c r="DL2311" s="96">
        <v>1</v>
      </c>
      <c r="DM2311" s="72">
        <v>716.26</v>
      </c>
      <c r="DN2311" s="96">
        <v>1</v>
      </c>
      <c r="DO2311" s="96">
        <v>1.4304000000000001E-2</v>
      </c>
      <c r="DP2311" s="72">
        <v>10.25</v>
      </c>
      <c r="DQ2311" s="72">
        <v>706.01</v>
      </c>
      <c r="DR2311" t="s">
        <v>1422</v>
      </c>
      <c r="DT2311" t="s">
        <v>1392</v>
      </c>
    </row>
    <row r="2312" spans="1:124" x14ac:dyDescent="0.3">
      <c r="A2312" t="s">
        <v>439</v>
      </c>
      <c r="B2312">
        <v>39740</v>
      </c>
      <c r="C2312" s="95">
        <v>6625</v>
      </c>
      <c r="D2312" s="95">
        <v>22074732</v>
      </c>
      <c r="E2312" s="95">
        <v>6412</v>
      </c>
      <c r="F2312" s="95">
        <v>19465460</v>
      </c>
      <c r="G2312" s="95">
        <v>1238</v>
      </c>
      <c r="H2312" s="95">
        <v>3807962</v>
      </c>
      <c r="I2312" s="95">
        <v>1080</v>
      </c>
      <c r="J2312" s="95">
        <v>3506919</v>
      </c>
      <c r="K2312" s="95">
        <v>6400</v>
      </c>
      <c r="L2312" s="95">
        <v>24402627</v>
      </c>
      <c r="M2312" s="95">
        <v>6181</v>
      </c>
      <c r="N2312" s="95">
        <v>20145537</v>
      </c>
      <c r="O2312" s="95">
        <v>1265</v>
      </c>
      <c r="P2312" s="95">
        <v>3251982</v>
      </c>
      <c r="Q2312" s="95">
        <v>1095</v>
      </c>
      <c r="R2312" s="95">
        <v>3758717</v>
      </c>
      <c r="S2312" s="95">
        <v>6028</v>
      </c>
      <c r="T2312" s="95">
        <v>23903834</v>
      </c>
      <c r="U2312" s="95">
        <v>5781</v>
      </c>
      <c r="V2312" s="95">
        <v>19553159</v>
      </c>
      <c r="W2312" s="95">
        <v>1180</v>
      </c>
      <c r="X2312" s="95">
        <v>3387220</v>
      </c>
      <c r="Y2312" s="95">
        <v>1013</v>
      </c>
      <c r="Z2312" s="95">
        <v>3987345</v>
      </c>
      <c r="AA2312" s="95">
        <v>5804</v>
      </c>
      <c r="AB2312" s="95">
        <v>23343715</v>
      </c>
      <c r="AC2312" s="95">
        <v>5529</v>
      </c>
      <c r="AD2312" s="95">
        <v>20546885</v>
      </c>
      <c r="AE2312" s="95">
        <v>1200</v>
      </c>
      <c r="AF2312" s="95">
        <v>3257374</v>
      </c>
      <c r="AG2312" s="95">
        <v>1032</v>
      </c>
      <c r="AH2312" s="95">
        <v>3844801</v>
      </c>
      <c r="AI2312" s="95">
        <v>5780</v>
      </c>
      <c r="AJ2312" s="95">
        <v>22448885.940000001</v>
      </c>
      <c r="AK2312" s="95">
        <v>5492</v>
      </c>
      <c r="AL2312" s="95">
        <v>20891163.149999999</v>
      </c>
      <c r="AM2312" s="95">
        <v>1212</v>
      </c>
      <c r="AN2312" s="95">
        <v>4641852</v>
      </c>
      <c r="AO2312" s="95">
        <v>1055</v>
      </c>
      <c r="AP2312" s="95">
        <v>4452666</v>
      </c>
      <c r="AQ2312" s="72">
        <v>274.31</v>
      </c>
      <c r="AR2312" s="72">
        <v>255.52</v>
      </c>
      <c r="AS2312" s="72">
        <v>529.83000000000004</v>
      </c>
      <c r="AT2312" s="95">
        <v>25882694</v>
      </c>
      <c r="AU2312" s="95">
        <v>22972379</v>
      </c>
      <c r="AV2312" s="95">
        <v>7863</v>
      </c>
      <c r="AW2312" s="95">
        <v>7492</v>
      </c>
      <c r="AX2312" s="72">
        <v>300.66000000000003</v>
      </c>
      <c r="AY2312" s="72">
        <v>273.77999999999997</v>
      </c>
      <c r="AZ2312" s="72">
        <v>574.44000000000005</v>
      </c>
      <c r="BA2312" s="95">
        <v>27654609</v>
      </c>
      <c r="BB2312" s="95">
        <v>23904254</v>
      </c>
      <c r="BC2312" s="95">
        <v>7665</v>
      </c>
      <c r="BD2312" s="95">
        <v>7276</v>
      </c>
      <c r="BE2312" s="72">
        <v>315.52</v>
      </c>
      <c r="BF2312" s="72">
        <v>288.74</v>
      </c>
      <c r="BG2312" s="72">
        <v>604.26</v>
      </c>
      <c r="BH2312" s="95">
        <v>27291054</v>
      </c>
      <c r="BI2312" s="95">
        <v>23540504</v>
      </c>
      <c r="BJ2312" s="95">
        <v>7208</v>
      </c>
      <c r="BK2312" s="95">
        <v>6794</v>
      </c>
      <c r="BL2312" s="72">
        <v>316.5</v>
      </c>
      <c r="BM2312" s="72">
        <v>309.81</v>
      </c>
      <c r="BN2312" s="72">
        <v>626.30999999999995</v>
      </c>
      <c r="BO2312" s="95">
        <v>26601089</v>
      </c>
      <c r="BP2312" s="95">
        <v>24391686</v>
      </c>
      <c r="BQ2312" s="95">
        <v>7004</v>
      </c>
      <c r="BR2312" s="95">
        <v>6561</v>
      </c>
      <c r="BS2312" s="72">
        <v>322.88</v>
      </c>
      <c r="BT2312" s="72">
        <v>322.58999999999997</v>
      </c>
      <c r="BU2312" s="72">
        <v>645.47</v>
      </c>
      <c r="BV2312" s="95">
        <v>27090737.940000001</v>
      </c>
      <c r="BW2312" s="95">
        <v>25343829.149999999</v>
      </c>
      <c r="BX2312" s="95">
        <v>6992</v>
      </c>
      <c r="BY2312" s="95">
        <v>6547</v>
      </c>
      <c r="BZ2312" s="95">
        <v>7686</v>
      </c>
      <c r="CA2312" s="95">
        <v>7477</v>
      </c>
      <c r="CB2312" s="95">
        <v>7008</v>
      </c>
      <c r="CC2312" s="95">
        <v>6794</v>
      </c>
      <c r="CD2312" s="95">
        <v>6774</v>
      </c>
      <c r="CE2312" s="72">
        <v>650.75523149000003</v>
      </c>
      <c r="CF2312" s="72">
        <v>676.59346364999999</v>
      </c>
      <c r="CG2312" s="72">
        <v>712.40329333</v>
      </c>
      <c r="CH2312" s="72">
        <v>716.50152150999998</v>
      </c>
      <c r="CI2312" s="72">
        <v>731.52548966999996</v>
      </c>
      <c r="CJ2312" s="96">
        <v>0.81417708899999996</v>
      </c>
      <c r="CK2312" s="96">
        <v>0.84901795670000002</v>
      </c>
      <c r="CL2312" s="96">
        <v>0.84819933550000004</v>
      </c>
      <c r="CM2312" s="96">
        <v>0.87412235869999999</v>
      </c>
      <c r="CN2312" s="96">
        <v>0.88236159790000002</v>
      </c>
      <c r="CO2312" s="96">
        <v>0.95818575569999997</v>
      </c>
      <c r="CP2312" s="96">
        <v>0.89082483479999997</v>
      </c>
      <c r="CQ2312" s="96">
        <v>0.99584056389999998</v>
      </c>
      <c r="CR2312" s="96">
        <v>0.89454551250000003</v>
      </c>
      <c r="CS2312" s="95">
        <v>7487</v>
      </c>
      <c r="CT2312" s="95">
        <v>7409</v>
      </c>
      <c r="CU2312" s="95">
        <v>6754</v>
      </c>
      <c r="CV2312" s="95">
        <v>6702</v>
      </c>
      <c r="CW2312" s="95">
        <v>6780</v>
      </c>
      <c r="CX2312" s="96">
        <v>0.96466148200000001</v>
      </c>
      <c r="CY2312" s="96">
        <v>0.95586724300000003</v>
      </c>
      <c r="CZ2312" s="96">
        <v>0.96503778200000001</v>
      </c>
      <c r="DA2312" s="96">
        <v>0.957433282</v>
      </c>
      <c r="DB2312" s="96">
        <v>0.94748643300000002</v>
      </c>
      <c r="DC2312">
        <v>2013</v>
      </c>
      <c r="DD2312" s="6">
        <v>6934</v>
      </c>
      <c r="DE2312" s="96">
        <v>6.3954077000000003E-3</v>
      </c>
      <c r="DF2312" s="72">
        <v>682.61</v>
      </c>
      <c r="DG2312" s="96">
        <v>1</v>
      </c>
      <c r="DH2312" s="72">
        <v>682.61</v>
      </c>
      <c r="DI2312" s="72">
        <v>694.63357696000003</v>
      </c>
      <c r="DJ2312" s="96">
        <v>1</v>
      </c>
      <c r="DK2312" s="72">
        <v>682.61</v>
      </c>
      <c r="DL2312" s="96">
        <v>1</v>
      </c>
      <c r="DM2312" s="72">
        <v>682.61</v>
      </c>
      <c r="DN2312" s="96">
        <v>1</v>
      </c>
      <c r="DO2312" s="96">
        <v>1.2049000000000001E-2</v>
      </c>
      <c r="DP2312" s="72">
        <v>8.2200000000000006</v>
      </c>
      <c r="DQ2312" s="72">
        <v>674.39</v>
      </c>
      <c r="DR2312" t="s">
        <v>439</v>
      </c>
      <c r="DT2312" t="s">
        <v>1392</v>
      </c>
    </row>
    <row r="2313" spans="1:124" x14ac:dyDescent="0.3">
      <c r="A2313" t="s">
        <v>65</v>
      </c>
      <c r="B2313">
        <v>39750</v>
      </c>
      <c r="C2313" s="95">
        <v>15595</v>
      </c>
      <c r="D2313" s="95">
        <v>91291923</v>
      </c>
      <c r="E2313" s="95">
        <v>14142</v>
      </c>
      <c r="F2313" s="95">
        <v>54585622</v>
      </c>
      <c r="G2313" s="95">
        <v>3070</v>
      </c>
      <c r="H2313" s="95">
        <v>7886920</v>
      </c>
      <c r="I2313" s="95">
        <v>2255</v>
      </c>
      <c r="J2313" s="95">
        <v>6422147</v>
      </c>
      <c r="K2313" s="95">
        <v>14783</v>
      </c>
      <c r="L2313" s="95">
        <v>91095909</v>
      </c>
      <c r="M2313" s="95">
        <v>13212</v>
      </c>
      <c r="N2313" s="95">
        <v>53798737</v>
      </c>
      <c r="O2313" s="95">
        <v>3270</v>
      </c>
      <c r="P2313" s="95">
        <v>11021051</v>
      </c>
      <c r="Q2313" s="95">
        <v>2420</v>
      </c>
      <c r="R2313" s="95">
        <v>7897921</v>
      </c>
      <c r="S2313" s="95">
        <v>13787</v>
      </c>
      <c r="T2313" s="95">
        <v>88158520</v>
      </c>
      <c r="U2313" s="95">
        <v>12042</v>
      </c>
      <c r="V2313" s="95">
        <v>49581937</v>
      </c>
      <c r="W2313" s="95">
        <v>3386</v>
      </c>
      <c r="X2313" s="95">
        <v>10180776</v>
      </c>
      <c r="Y2313" s="95">
        <v>2482</v>
      </c>
      <c r="Z2313" s="95">
        <v>9418589</v>
      </c>
      <c r="AA2313" s="95">
        <v>13457</v>
      </c>
      <c r="AB2313" s="95">
        <v>66436228</v>
      </c>
      <c r="AC2313" s="95">
        <v>11567</v>
      </c>
      <c r="AD2313" s="95">
        <v>46736125</v>
      </c>
      <c r="AE2313" s="95">
        <v>3448</v>
      </c>
      <c r="AF2313" s="95">
        <v>11852335</v>
      </c>
      <c r="AG2313" s="95">
        <v>2510</v>
      </c>
      <c r="AH2313" s="95">
        <v>9494557</v>
      </c>
      <c r="AI2313" s="95">
        <v>13337</v>
      </c>
      <c r="AJ2313" s="95">
        <v>67962989.769999996</v>
      </c>
      <c r="AK2313" s="95">
        <v>11334</v>
      </c>
      <c r="AL2313" s="95">
        <v>47480849.789999999</v>
      </c>
      <c r="AM2313" s="95">
        <v>3548</v>
      </c>
      <c r="AN2313" s="95">
        <v>12864009.039999999</v>
      </c>
      <c r="AO2313" s="95">
        <v>2630</v>
      </c>
      <c r="AP2313" s="95">
        <v>10516502.800000001</v>
      </c>
      <c r="AQ2313" s="72">
        <v>442.8</v>
      </c>
      <c r="AR2313" s="72">
        <v>310.06</v>
      </c>
      <c r="AS2313" s="72">
        <v>752.86</v>
      </c>
      <c r="AT2313" s="95">
        <v>99178843</v>
      </c>
      <c r="AU2313" s="95">
        <v>61007769</v>
      </c>
      <c r="AV2313" s="95">
        <v>18665</v>
      </c>
      <c r="AW2313" s="95">
        <v>16397</v>
      </c>
      <c r="AX2313" s="72">
        <v>471.38</v>
      </c>
      <c r="AY2313" s="72">
        <v>328.9</v>
      </c>
      <c r="AZ2313" s="72">
        <v>800.28</v>
      </c>
      <c r="BA2313" s="95">
        <v>102116960</v>
      </c>
      <c r="BB2313" s="95">
        <v>61696658</v>
      </c>
      <c r="BC2313" s="95">
        <v>18053</v>
      </c>
      <c r="BD2313" s="95">
        <v>15632</v>
      </c>
      <c r="BE2313" s="72">
        <v>477.2</v>
      </c>
      <c r="BF2313" s="72">
        <v>338.52</v>
      </c>
      <c r="BG2313" s="72">
        <v>815.72</v>
      </c>
      <c r="BH2313" s="95">
        <v>98339296</v>
      </c>
      <c r="BI2313" s="95">
        <v>59000526</v>
      </c>
      <c r="BJ2313" s="95">
        <v>17173</v>
      </c>
      <c r="BK2313" s="95">
        <v>14524</v>
      </c>
      <c r="BL2313" s="72">
        <v>385.92</v>
      </c>
      <c r="BM2313" s="72">
        <v>332.88</v>
      </c>
      <c r="BN2313" s="72">
        <v>718.8</v>
      </c>
      <c r="BO2313" s="95">
        <v>78288563</v>
      </c>
      <c r="BP2313" s="95">
        <v>56230682</v>
      </c>
      <c r="BQ2313" s="95">
        <v>16905</v>
      </c>
      <c r="BR2313" s="95">
        <v>14077</v>
      </c>
      <c r="BS2313" s="72">
        <v>398.91</v>
      </c>
      <c r="BT2313" s="72">
        <v>346.11</v>
      </c>
      <c r="BU2313" s="72">
        <v>745.02</v>
      </c>
      <c r="BV2313" s="95">
        <v>80826998.810000002</v>
      </c>
      <c r="BW2313" s="95">
        <v>57997352.590000004</v>
      </c>
      <c r="BX2313" s="95">
        <v>16885</v>
      </c>
      <c r="BY2313" s="95">
        <v>13964</v>
      </c>
      <c r="BZ2313" s="95">
        <v>17584</v>
      </c>
      <c r="CA2313" s="95">
        <v>16887</v>
      </c>
      <c r="CB2313" s="95">
        <v>15896</v>
      </c>
      <c r="CC2313" s="95">
        <v>15563</v>
      </c>
      <c r="CD2313" s="95">
        <v>15456</v>
      </c>
      <c r="CE2313" s="72">
        <v>650.75523149000003</v>
      </c>
      <c r="CF2313" s="72">
        <v>676.59346364999999</v>
      </c>
      <c r="CG2313" s="72">
        <v>712.40329333</v>
      </c>
      <c r="CH2313" s="72">
        <v>716.50152150999998</v>
      </c>
      <c r="CI2313" s="72">
        <v>731.52548966999996</v>
      </c>
      <c r="CJ2313" s="96">
        <v>1.1569019557</v>
      </c>
      <c r="CK2313" s="96">
        <v>1.1828077612000001</v>
      </c>
      <c r="CL2313" s="96">
        <v>1.1450255882</v>
      </c>
      <c r="CM2313" s="96">
        <v>1.0032079185</v>
      </c>
      <c r="CN2313" s="96">
        <v>1.0184470815</v>
      </c>
      <c r="CO2313" s="96">
        <v>1.0228954860999999</v>
      </c>
      <c r="CP2313" s="96">
        <v>1.0766281365000001</v>
      </c>
      <c r="CQ2313" s="96">
        <v>0.99584056389999998</v>
      </c>
      <c r="CR2313" s="96">
        <v>1.0811248524999999</v>
      </c>
      <c r="CS2313" s="95">
        <v>16148</v>
      </c>
      <c r="CT2313" s="95">
        <v>15372</v>
      </c>
      <c r="CU2313" s="95">
        <v>13653</v>
      </c>
      <c r="CV2313" s="95">
        <v>13771</v>
      </c>
      <c r="CW2313" s="95">
        <v>13687</v>
      </c>
      <c r="CX2313" s="96">
        <v>1.0219805049999999</v>
      </c>
      <c r="CY2313" s="96">
        <v>1.010695227</v>
      </c>
      <c r="CZ2313" s="96">
        <v>1.016065386</v>
      </c>
      <c r="DA2313" s="96">
        <v>1.0183830730000001</v>
      </c>
      <c r="DB2313" s="96">
        <v>1.0490304530000001</v>
      </c>
      <c r="DC2313">
        <v>2013</v>
      </c>
      <c r="DD2313" s="6">
        <v>14918.8</v>
      </c>
      <c r="DE2313" s="96">
        <v>1.4048701300000001E-2</v>
      </c>
      <c r="DF2313" s="72">
        <v>818.63</v>
      </c>
      <c r="DG2313" s="96">
        <v>1</v>
      </c>
      <c r="DH2313" s="72">
        <v>818.63</v>
      </c>
      <c r="DI2313" s="72">
        <v>791.01317653000001</v>
      </c>
      <c r="DJ2313" s="96">
        <v>1</v>
      </c>
      <c r="DK2313" s="72">
        <v>818.63</v>
      </c>
      <c r="DL2313" s="96">
        <v>1</v>
      </c>
      <c r="DM2313" s="72">
        <v>818.63</v>
      </c>
      <c r="DN2313" s="96">
        <v>1</v>
      </c>
      <c r="DO2313" s="96">
        <v>2.0573999999999999E-2</v>
      </c>
      <c r="DP2313" s="72">
        <v>16.84</v>
      </c>
      <c r="DQ2313" s="72">
        <v>801.79</v>
      </c>
      <c r="DR2313" t="s">
        <v>65</v>
      </c>
      <c r="DT2313" t="s">
        <v>1392</v>
      </c>
    </row>
    <row r="2314" spans="1:124" x14ac:dyDescent="0.3">
      <c r="A2314" t="s">
        <v>440</v>
      </c>
      <c r="B2314">
        <v>39760</v>
      </c>
      <c r="C2314" s="95">
        <v>10427</v>
      </c>
      <c r="D2314" s="95">
        <v>37040664</v>
      </c>
      <c r="E2314" s="95">
        <v>9925</v>
      </c>
      <c r="F2314" s="95">
        <v>31132604</v>
      </c>
      <c r="G2314" s="95">
        <v>1887</v>
      </c>
      <c r="H2314" s="95">
        <v>5147124</v>
      </c>
      <c r="I2314" s="95">
        <v>1622</v>
      </c>
      <c r="J2314" s="95">
        <v>5478800</v>
      </c>
      <c r="K2314" s="95">
        <v>10550</v>
      </c>
      <c r="L2314" s="95">
        <v>41525525</v>
      </c>
      <c r="M2314" s="95">
        <v>10009</v>
      </c>
      <c r="N2314" s="95">
        <v>34338316</v>
      </c>
      <c r="O2314" s="95">
        <v>1936</v>
      </c>
      <c r="P2314" s="95">
        <v>5968049</v>
      </c>
      <c r="Q2314" s="95">
        <v>1669</v>
      </c>
      <c r="R2314" s="95">
        <v>6490791</v>
      </c>
      <c r="S2314" s="95">
        <v>10554</v>
      </c>
      <c r="T2314" s="95">
        <v>45880564</v>
      </c>
      <c r="U2314" s="95">
        <v>9969</v>
      </c>
      <c r="V2314" s="95">
        <v>37276094</v>
      </c>
      <c r="W2314" s="95">
        <v>1950</v>
      </c>
      <c r="X2314" s="95">
        <v>5939149</v>
      </c>
      <c r="Y2314" s="95">
        <v>1681</v>
      </c>
      <c r="Z2314" s="95">
        <v>6894969</v>
      </c>
      <c r="AA2314" s="95">
        <v>10529</v>
      </c>
      <c r="AB2314" s="95">
        <v>42619599</v>
      </c>
      <c r="AC2314" s="95">
        <v>9929</v>
      </c>
      <c r="AD2314" s="95">
        <v>40181671</v>
      </c>
      <c r="AE2314" s="95">
        <v>1949</v>
      </c>
      <c r="AF2314" s="95">
        <v>5075463</v>
      </c>
      <c r="AG2314" s="95">
        <v>1682</v>
      </c>
      <c r="AH2314" s="95">
        <v>6837024</v>
      </c>
      <c r="AI2314" s="95">
        <v>10675</v>
      </c>
      <c r="AJ2314" s="95">
        <v>42462208</v>
      </c>
      <c r="AK2314" s="95">
        <v>10082</v>
      </c>
      <c r="AL2314" s="95">
        <v>42223701.520000003</v>
      </c>
      <c r="AM2314" s="95">
        <v>2027</v>
      </c>
      <c r="AN2314" s="95">
        <v>6235257</v>
      </c>
      <c r="AO2314" s="95">
        <v>1758</v>
      </c>
      <c r="AP2314" s="95">
        <v>7268086</v>
      </c>
      <c r="AQ2314" s="72">
        <v>285.5</v>
      </c>
      <c r="AR2314" s="72">
        <v>264.22000000000003</v>
      </c>
      <c r="AS2314" s="72">
        <v>549.72</v>
      </c>
      <c r="AT2314" s="95">
        <v>42187788</v>
      </c>
      <c r="AU2314" s="95">
        <v>36611404</v>
      </c>
      <c r="AV2314" s="95">
        <v>12314</v>
      </c>
      <c r="AW2314" s="95">
        <v>11547</v>
      </c>
      <c r="AX2314" s="72">
        <v>316.98</v>
      </c>
      <c r="AY2314" s="72">
        <v>291.35000000000002</v>
      </c>
      <c r="AZ2314" s="72">
        <v>608.33000000000004</v>
      </c>
      <c r="BA2314" s="95">
        <v>47493574</v>
      </c>
      <c r="BB2314" s="95">
        <v>40829107</v>
      </c>
      <c r="BC2314" s="95">
        <v>12486</v>
      </c>
      <c r="BD2314" s="95">
        <v>11678</v>
      </c>
      <c r="BE2314" s="72">
        <v>345.35</v>
      </c>
      <c r="BF2314" s="72">
        <v>315.95999999999998</v>
      </c>
      <c r="BG2314" s="72">
        <v>661.31</v>
      </c>
      <c r="BH2314" s="95">
        <v>51819713</v>
      </c>
      <c r="BI2314" s="95">
        <v>44171063</v>
      </c>
      <c r="BJ2314" s="95">
        <v>12504</v>
      </c>
      <c r="BK2314" s="95">
        <v>11650</v>
      </c>
      <c r="BL2314" s="72">
        <v>318.52999999999997</v>
      </c>
      <c r="BM2314" s="72">
        <v>337.46</v>
      </c>
      <c r="BN2314" s="72">
        <v>655.99</v>
      </c>
      <c r="BO2314" s="95">
        <v>47695062</v>
      </c>
      <c r="BP2314" s="95">
        <v>47018695</v>
      </c>
      <c r="BQ2314" s="95">
        <v>12478</v>
      </c>
      <c r="BR2314" s="95">
        <v>11611</v>
      </c>
      <c r="BS2314" s="72">
        <v>319.49</v>
      </c>
      <c r="BT2314" s="72">
        <v>348.34</v>
      </c>
      <c r="BU2314" s="72">
        <v>667.83</v>
      </c>
      <c r="BV2314" s="95">
        <v>48697465</v>
      </c>
      <c r="BW2314" s="95">
        <v>49491787.520000003</v>
      </c>
      <c r="BX2314" s="95">
        <v>12702</v>
      </c>
      <c r="BY2314" s="95">
        <v>11840</v>
      </c>
      <c r="BZ2314" s="95">
        <v>11948</v>
      </c>
      <c r="CA2314" s="95">
        <v>12096</v>
      </c>
      <c r="CB2314" s="95">
        <v>12092</v>
      </c>
      <c r="CC2314" s="95">
        <v>12066</v>
      </c>
      <c r="CD2314" s="95">
        <v>12280</v>
      </c>
      <c r="CE2314" s="72">
        <v>650.75523149000003</v>
      </c>
      <c r="CF2314" s="72">
        <v>676.59346364999999</v>
      </c>
      <c r="CG2314" s="72">
        <v>712.40329333</v>
      </c>
      <c r="CH2314" s="72">
        <v>716.50152150999998</v>
      </c>
      <c r="CI2314" s="72">
        <v>731.52548966999996</v>
      </c>
      <c r="CJ2314" s="96">
        <v>0.84474157630000002</v>
      </c>
      <c r="CK2314" s="96">
        <v>0.89910711919999997</v>
      </c>
      <c r="CL2314" s="96">
        <v>0.92828038020000003</v>
      </c>
      <c r="CM2314" s="96">
        <v>0.91554585759999996</v>
      </c>
      <c r="CN2314" s="96">
        <v>0.91292786029999995</v>
      </c>
      <c r="CO2314" s="96">
        <v>0.99226120520000005</v>
      </c>
      <c r="CP2314" s="96">
        <v>0.90714073480000001</v>
      </c>
      <c r="CQ2314" s="96">
        <v>0.99584056389999998</v>
      </c>
      <c r="CR2314" s="96">
        <v>0.91092955850000001</v>
      </c>
      <c r="CS2314" s="95">
        <v>9315</v>
      </c>
      <c r="CT2314" s="95">
        <v>9327</v>
      </c>
      <c r="CU2314" s="95">
        <v>9154</v>
      </c>
      <c r="CV2314" s="95">
        <v>9248</v>
      </c>
      <c r="CW2314" s="95">
        <v>9434</v>
      </c>
      <c r="CX2314" s="96">
        <v>1.001549383</v>
      </c>
      <c r="CY2314" s="96">
        <v>0.98833841</v>
      </c>
      <c r="CZ2314" s="96">
        <v>0.99735379599999996</v>
      </c>
      <c r="DA2314" s="96">
        <v>0.98300885100000002</v>
      </c>
      <c r="DB2314" s="96">
        <v>0.99109698300000004</v>
      </c>
      <c r="DC2314">
        <v>2013</v>
      </c>
      <c r="DD2314" s="6">
        <v>11665.2</v>
      </c>
      <c r="DE2314" s="96">
        <v>5.4234803999999998E-3</v>
      </c>
      <c r="DF2314" s="72">
        <v>695.79</v>
      </c>
      <c r="DG2314" s="96">
        <v>1</v>
      </c>
      <c r="DH2314" s="72">
        <v>695.79</v>
      </c>
      <c r="DI2314" s="72">
        <v>694.63357696000003</v>
      </c>
      <c r="DJ2314" s="96">
        <v>1</v>
      </c>
      <c r="DK2314" s="72">
        <v>695.79</v>
      </c>
      <c r="DL2314" s="96">
        <v>1</v>
      </c>
      <c r="DM2314" s="72">
        <v>695.79</v>
      </c>
      <c r="DN2314" s="96">
        <v>1</v>
      </c>
      <c r="DO2314" s="96">
        <v>1.3108E-2</v>
      </c>
      <c r="DP2314" s="72">
        <v>9.1199999999999992</v>
      </c>
      <c r="DQ2314" s="72">
        <v>686.67</v>
      </c>
      <c r="DR2314" t="s">
        <v>440</v>
      </c>
      <c r="DT2314" t="s">
        <v>1392</v>
      </c>
    </row>
    <row r="2315" spans="1:124" x14ac:dyDescent="0.3">
      <c r="A2315" t="s">
        <v>1423</v>
      </c>
      <c r="B2315">
        <v>39770</v>
      </c>
      <c r="C2315" s="95">
        <v>27499</v>
      </c>
      <c r="D2315" s="95">
        <v>158133543</v>
      </c>
      <c r="E2315" s="95">
        <v>25356</v>
      </c>
      <c r="F2315" s="95">
        <v>99515120</v>
      </c>
      <c r="G2315" s="95">
        <v>4570</v>
      </c>
      <c r="H2315" s="95">
        <v>12432443</v>
      </c>
      <c r="I2315" s="95">
        <v>3214</v>
      </c>
      <c r="J2315" s="95">
        <v>9894772</v>
      </c>
      <c r="K2315" s="95">
        <v>25953</v>
      </c>
      <c r="L2315" s="95">
        <v>154728757</v>
      </c>
      <c r="M2315" s="95">
        <v>23528</v>
      </c>
      <c r="N2315" s="95">
        <v>96409880</v>
      </c>
      <c r="O2315" s="95">
        <v>4896</v>
      </c>
      <c r="P2315" s="95">
        <v>14212061</v>
      </c>
      <c r="Q2315" s="95">
        <v>3489</v>
      </c>
      <c r="R2315" s="95">
        <v>11626598</v>
      </c>
      <c r="S2315" s="95">
        <v>24026</v>
      </c>
      <c r="T2315" s="95">
        <v>152020147</v>
      </c>
      <c r="U2315" s="95">
        <v>21322</v>
      </c>
      <c r="V2315" s="95">
        <v>88681982</v>
      </c>
      <c r="W2315" s="95">
        <v>5104</v>
      </c>
      <c r="X2315" s="95">
        <v>15587418</v>
      </c>
      <c r="Y2315" s="95">
        <v>3667</v>
      </c>
      <c r="Z2315" s="95">
        <v>13000952</v>
      </c>
      <c r="AA2315" s="95">
        <v>23435</v>
      </c>
      <c r="AB2315" s="95">
        <v>122417393</v>
      </c>
      <c r="AC2315" s="95">
        <v>20433</v>
      </c>
      <c r="AD2315" s="95">
        <v>85161922</v>
      </c>
      <c r="AE2315" s="95">
        <v>5286</v>
      </c>
      <c r="AF2315" s="95">
        <v>16993392</v>
      </c>
      <c r="AG2315" s="95">
        <v>3822</v>
      </c>
      <c r="AH2315" s="95">
        <v>14299943</v>
      </c>
      <c r="AI2315" s="95">
        <v>22860</v>
      </c>
      <c r="AJ2315" s="95">
        <v>122089852.48999999</v>
      </c>
      <c r="AK2315" s="95">
        <v>19674</v>
      </c>
      <c r="AL2315" s="95">
        <v>85826303.010000005</v>
      </c>
      <c r="AM2315" s="95">
        <v>5454</v>
      </c>
      <c r="AN2315" s="95">
        <v>17927311.18</v>
      </c>
      <c r="AO2315" s="95">
        <v>3996</v>
      </c>
      <c r="AP2315" s="95">
        <v>15629850.109999999</v>
      </c>
      <c r="AQ2315" s="72">
        <v>443.23</v>
      </c>
      <c r="AR2315" s="72">
        <v>319.13</v>
      </c>
      <c r="AS2315" s="72">
        <v>762.36</v>
      </c>
      <c r="AT2315" s="95">
        <v>170565986</v>
      </c>
      <c r="AU2315" s="95">
        <v>109409892</v>
      </c>
      <c r="AV2315" s="95">
        <v>32069</v>
      </c>
      <c r="AW2315" s="95">
        <v>28570</v>
      </c>
      <c r="AX2315" s="72">
        <v>456.36</v>
      </c>
      <c r="AY2315" s="72">
        <v>333.24</v>
      </c>
      <c r="AZ2315" s="72">
        <v>789.6</v>
      </c>
      <c r="BA2315" s="95">
        <v>168940818</v>
      </c>
      <c r="BB2315" s="95">
        <v>108036478</v>
      </c>
      <c r="BC2315" s="95">
        <v>30849</v>
      </c>
      <c r="BD2315" s="95">
        <v>27017</v>
      </c>
      <c r="BE2315" s="72">
        <v>479.48</v>
      </c>
      <c r="BF2315" s="72">
        <v>339.09</v>
      </c>
      <c r="BG2315" s="72">
        <v>818.57</v>
      </c>
      <c r="BH2315" s="95">
        <v>167607565</v>
      </c>
      <c r="BI2315" s="95">
        <v>101682934</v>
      </c>
      <c r="BJ2315" s="95">
        <v>29130</v>
      </c>
      <c r="BK2315" s="95">
        <v>24989</v>
      </c>
      <c r="BL2315" s="72">
        <v>404.5</v>
      </c>
      <c r="BM2315" s="72">
        <v>341.72</v>
      </c>
      <c r="BN2315" s="72">
        <v>746.22</v>
      </c>
      <c r="BO2315" s="95">
        <v>139410785</v>
      </c>
      <c r="BP2315" s="95">
        <v>99461865</v>
      </c>
      <c r="BQ2315" s="95">
        <v>28721</v>
      </c>
      <c r="BR2315" s="95">
        <v>24255</v>
      </c>
      <c r="BS2315" s="72">
        <v>412.1</v>
      </c>
      <c r="BT2315" s="72">
        <v>357.19</v>
      </c>
      <c r="BU2315" s="72">
        <v>769.29</v>
      </c>
      <c r="BV2315" s="95">
        <v>140017163.66999999</v>
      </c>
      <c r="BW2315" s="95">
        <v>101456153.12</v>
      </c>
      <c r="BX2315" s="95">
        <v>28314</v>
      </c>
      <c r="BY2315" s="95">
        <v>23670</v>
      </c>
      <c r="BZ2315" s="95">
        <v>30401</v>
      </c>
      <c r="CA2315" s="95">
        <v>29003</v>
      </c>
      <c r="CB2315" s="95">
        <v>27134</v>
      </c>
      <c r="CC2315" s="95">
        <v>26601</v>
      </c>
      <c r="CD2315" s="95">
        <v>26042</v>
      </c>
      <c r="CE2315" s="72">
        <v>650.75523149000003</v>
      </c>
      <c r="CF2315" s="72">
        <v>676.59346364999999</v>
      </c>
      <c r="CG2315" s="72">
        <v>712.40329333</v>
      </c>
      <c r="CH2315" s="72">
        <v>716.50152150999998</v>
      </c>
      <c r="CI2315" s="72">
        <v>731.52548966999996</v>
      </c>
      <c r="CJ2315" s="96">
        <v>1.1715003785</v>
      </c>
      <c r="CK2315" s="96">
        <v>1.1670228024</v>
      </c>
      <c r="CL2315" s="96">
        <v>1.1490261312000001</v>
      </c>
      <c r="CM2315" s="96">
        <v>1.0414772022000001</v>
      </c>
      <c r="CN2315" s="96">
        <v>1.051624326</v>
      </c>
      <c r="CO2315" s="96">
        <v>1.0762568893</v>
      </c>
      <c r="CP2315" s="96">
        <v>1.0370481055</v>
      </c>
      <c r="CQ2315" s="96">
        <v>0.99584056389999998</v>
      </c>
      <c r="CR2315" s="96">
        <v>1.0413795089</v>
      </c>
      <c r="CS2315" s="95">
        <v>28641</v>
      </c>
      <c r="CT2315" s="95">
        <v>27106</v>
      </c>
      <c r="CU2315" s="95">
        <v>24107</v>
      </c>
      <c r="CV2315" s="95">
        <v>24141</v>
      </c>
      <c r="CW2315" s="95">
        <v>23587</v>
      </c>
      <c r="CX2315" s="96">
        <v>1.0753171500000001</v>
      </c>
      <c r="CY2315" s="96">
        <v>1.0563236410000001</v>
      </c>
      <c r="CZ2315" s="96">
        <v>1.0631903410000001</v>
      </c>
      <c r="DA2315" s="96">
        <v>1.081438777</v>
      </c>
      <c r="DB2315" s="96">
        <v>1.1083561399999999</v>
      </c>
      <c r="DC2315">
        <v>2013</v>
      </c>
      <c r="DD2315" s="6">
        <v>25700.2</v>
      </c>
      <c r="DE2315" s="96">
        <v>1.54541235E-2</v>
      </c>
      <c r="DF2315" s="72">
        <v>787.41</v>
      </c>
      <c r="DG2315" s="96">
        <v>1</v>
      </c>
      <c r="DH2315" s="72">
        <v>787.41</v>
      </c>
      <c r="DI2315" s="72">
        <v>791.01317653000001</v>
      </c>
      <c r="DJ2315" s="96">
        <v>1</v>
      </c>
      <c r="DK2315" s="72">
        <v>787.41</v>
      </c>
      <c r="DL2315" s="96">
        <v>1</v>
      </c>
      <c r="DM2315" s="72">
        <v>787.41</v>
      </c>
      <c r="DN2315" s="96">
        <v>1</v>
      </c>
      <c r="DO2315" s="96">
        <v>2.0735E-2</v>
      </c>
      <c r="DP2315" s="72">
        <v>16.329999999999998</v>
      </c>
      <c r="DQ2315" s="72">
        <v>771.08</v>
      </c>
      <c r="DR2315" t="s">
        <v>1423</v>
      </c>
      <c r="DT2315" t="s">
        <v>1392</v>
      </c>
    </row>
    <row r="2316" spans="1:124" x14ac:dyDescent="0.3">
      <c r="A2316" t="s">
        <v>1201</v>
      </c>
      <c r="B2316">
        <v>39790</v>
      </c>
      <c r="C2316" s="95">
        <v>3354</v>
      </c>
      <c r="D2316" s="95">
        <v>13805608</v>
      </c>
      <c r="E2316" s="95">
        <v>3176</v>
      </c>
      <c r="F2316" s="95">
        <v>10115985</v>
      </c>
      <c r="G2316" s="95">
        <v>807</v>
      </c>
      <c r="H2316" s="95">
        <v>2933325</v>
      </c>
      <c r="I2316" s="95">
        <v>692</v>
      </c>
      <c r="J2316" s="95">
        <v>2242479</v>
      </c>
      <c r="K2316" s="95">
        <v>3333</v>
      </c>
      <c r="L2316" s="95">
        <v>14538017</v>
      </c>
      <c r="M2316" s="95">
        <v>3144</v>
      </c>
      <c r="N2316" s="95">
        <v>10562361</v>
      </c>
      <c r="O2316" s="95">
        <v>831</v>
      </c>
      <c r="P2316" s="95">
        <v>2224628</v>
      </c>
      <c r="Q2316" s="95">
        <v>710</v>
      </c>
      <c r="R2316" s="95">
        <v>2033218</v>
      </c>
      <c r="S2316" s="95">
        <v>3242</v>
      </c>
      <c r="T2316" s="95">
        <v>15173363</v>
      </c>
      <c r="U2316" s="95">
        <v>3031</v>
      </c>
      <c r="V2316" s="95">
        <v>11449577</v>
      </c>
      <c r="W2316" s="95">
        <v>844</v>
      </c>
      <c r="X2316" s="95">
        <v>2289019</v>
      </c>
      <c r="Y2316" s="95">
        <v>719</v>
      </c>
      <c r="Z2316" s="95">
        <v>2185322</v>
      </c>
      <c r="AA2316" s="95">
        <v>3220</v>
      </c>
      <c r="AB2316" s="95">
        <v>13028974</v>
      </c>
      <c r="AC2316" s="95">
        <v>2988</v>
      </c>
      <c r="AD2316" s="95">
        <v>10929083</v>
      </c>
      <c r="AE2316" s="95">
        <v>860</v>
      </c>
      <c r="AF2316" s="95">
        <v>2343755</v>
      </c>
      <c r="AG2316" s="95">
        <v>745</v>
      </c>
      <c r="AH2316" s="95">
        <v>2700651</v>
      </c>
      <c r="AI2316" s="95">
        <v>3321</v>
      </c>
      <c r="AJ2316" s="95">
        <v>12802056</v>
      </c>
      <c r="AK2316" s="95">
        <v>3078</v>
      </c>
      <c r="AL2316" s="95">
        <v>12039778</v>
      </c>
      <c r="AM2316" s="95">
        <v>881</v>
      </c>
      <c r="AN2316" s="95">
        <v>2625535</v>
      </c>
      <c r="AO2316" s="95">
        <v>761</v>
      </c>
      <c r="AP2316" s="95">
        <v>2999250</v>
      </c>
      <c r="AQ2316" s="72">
        <v>335.23</v>
      </c>
      <c r="AR2316" s="72">
        <v>266.25</v>
      </c>
      <c r="AS2316" s="72">
        <v>601.48</v>
      </c>
      <c r="AT2316" s="95">
        <v>16738933</v>
      </c>
      <c r="AU2316" s="95">
        <v>12358464</v>
      </c>
      <c r="AV2316" s="95">
        <v>4161</v>
      </c>
      <c r="AW2316" s="95">
        <v>3868</v>
      </c>
      <c r="AX2316" s="72">
        <v>335.47</v>
      </c>
      <c r="AY2316" s="72">
        <v>272.35000000000002</v>
      </c>
      <c r="AZ2316" s="72">
        <v>607.82000000000005</v>
      </c>
      <c r="BA2316" s="95">
        <v>16762645</v>
      </c>
      <c r="BB2316" s="95">
        <v>12595579</v>
      </c>
      <c r="BC2316" s="95">
        <v>4164</v>
      </c>
      <c r="BD2316" s="95">
        <v>3854</v>
      </c>
      <c r="BE2316" s="72">
        <v>356.14</v>
      </c>
      <c r="BF2316" s="72">
        <v>303</v>
      </c>
      <c r="BG2316" s="72">
        <v>659.14</v>
      </c>
      <c r="BH2316" s="95">
        <v>17462382</v>
      </c>
      <c r="BI2316" s="95">
        <v>13634899</v>
      </c>
      <c r="BJ2316" s="95">
        <v>4086</v>
      </c>
      <c r="BK2316" s="95">
        <v>3750</v>
      </c>
      <c r="BL2316" s="72">
        <v>313.99</v>
      </c>
      <c r="BM2316" s="72">
        <v>304.26</v>
      </c>
      <c r="BN2316" s="72">
        <v>618.25</v>
      </c>
      <c r="BO2316" s="95">
        <v>15372729</v>
      </c>
      <c r="BP2316" s="95">
        <v>13629734</v>
      </c>
      <c r="BQ2316" s="95">
        <v>4080</v>
      </c>
      <c r="BR2316" s="95">
        <v>3733</v>
      </c>
      <c r="BS2316" s="72">
        <v>305.95999999999998</v>
      </c>
      <c r="BT2316" s="72">
        <v>326.45</v>
      </c>
      <c r="BU2316" s="72">
        <v>632.41</v>
      </c>
      <c r="BV2316" s="95">
        <v>15427591</v>
      </c>
      <c r="BW2316" s="95">
        <v>15039028</v>
      </c>
      <c r="BX2316" s="95">
        <v>4202</v>
      </c>
      <c r="BY2316" s="95">
        <v>3839</v>
      </c>
      <c r="BZ2316" s="95">
        <v>4021</v>
      </c>
      <c r="CA2316" s="95">
        <v>4015</v>
      </c>
      <c r="CB2316" s="95">
        <v>3924</v>
      </c>
      <c r="CC2316" s="95">
        <v>3915</v>
      </c>
      <c r="CD2316" s="95">
        <v>4024</v>
      </c>
      <c r="CE2316" s="72">
        <v>650.75523149000003</v>
      </c>
      <c r="CF2316" s="72">
        <v>676.59346364999999</v>
      </c>
      <c r="CG2316" s="72">
        <v>712.40329333</v>
      </c>
      <c r="CH2316" s="72">
        <v>716.50152150999998</v>
      </c>
      <c r="CI2316" s="72">
        <v>731.52548966999996</v>
      </c>
      <c r="CJ2316" s="96">
        <v>0.9242799303</v>
      </c>
      <c r="CK2316" s="96">
        <v>0.89835334310000003</v>
      </c>
      <c r="CL2316" s="96">
        <v>0.92523435279999999</v>
      </c>
      <c r="CM2316" s="96">
        <v>0.8628732549</v>
      </c>
      <c r="CN2316" s="96">
        <v>0.86450849480000003</v>
      </c>
      <c r="CO2316" s="96">
        <v>1.0343656694000001</v>
      </c>
      <c r="CP2316" s="96">
        <v>0.86531282080000005</v>
      </c>
      <c r="CQ2316" s="96">
        <v>0.99584056389999998</v>
      </c>
      <c r="CR2316" s="96">
        <v>0.86892694329999998</v>
      </c>
      <c r="CS2316" s="95">
        <v>3512</v>
      </c>
      <c r="CT2316" s="95">
        <v>3558</v>
      </c>
      <c r="CU2316" s="95">
        <v>3439</v>
      </c>
      <c r="CV2316" s="95">
        <v>3481</v>
      </c>
      <c r="CW2316" s="95">
        <v>3808</v>
      </c>
      <c r="CX2316" s="96">
        <v>1.037998057</v>
      </c>
      <c r="CY2316" s="96">
        <v>1.0357868649999999</v>
      </c>
      <c r="CZ2316" s="96">
        <v>1.0414511399999999</v>
      </c>
      <c r="DA2316" s="96">
        <v>1.0365077810000001</v>
      </c>
      <c r="DB2316" s="96">
        <v>1.0213306950000001</v>
      </c>
      <c r="DC2316">
        <v>2013</v>
      </c>
      <c r="DD2316" s="6">
        <v>3808.8</v>
      </c>
      <c r="DE2316" s="96">
        <v>6.1551319999999998E-3</v>
      </c>
      <c r="DF2316" s="72">
        <v>663.22</v>
      </c>
      <c r="DG2316" s="96">
        <v>1</v>
      </c>
      <c r="DH2316" s="72">
        <v>663.22</v>
      </c>
      <c r="DI2316" s="72">
        <v>697.16603001999999</v>
      </c>
      <c r="DJ2316" s="96">
        <v>1</v>
      </c>
      <c r="DK2316" s="72">
        <v>663.22</v>
      </c>
      <c r="DL2316" s="96">
        <v>1</v>
      </c>
      <c r="DM2316" s="72">
        <v>663.22</v>
      </c>
      <c r="DN2316" s="96">
        <v>1</v>
      </c>
      <c r="DO2316" s="96">
        <v>1.5661000000000001E-2</v>
      </c>
      <c r="DP2316" s="72">
        <v>10.39</v>
      </c>
      <c r="DQ2316" s="72">
        <v>652.83000000000004</v>
      </c>
      <c r="DR2316" t="s">
        <v>1201</v>
      </c>
      <c r="DT2316" t="s">
        <v>1392</v>
      </c>
    </row>
    <row r="2317" spans="1:124" x14ac:dyDescent="0.3">
      <c r="A2317" t="s">
        <v>809</v>
      </c>
      <c r="B2317">
        <v>39800</v>
      </c>
      <c r="C2317" s="95">
        <v>50603</v>
      </c>
      <c r="D2317" s="95">
        <v>197150376</v>
      </c>
      <c r="E2317" s="95">
        <v>48218</v>
      </c>
      <c r="F2317" s="95">
        <v>149312431</v>
      </c>
      <c r="G2317" s="95">
        <v>6133</v>
      </c>
      <c r="H2317" s="95">
        <v>22027516</v>
      </c>
      <c r="I2317" s="95">
        <v>4784</v>
      </c>
      <c r="J2317" s="95">
        <v>15518715</v>
      </c>
      <c r="K2317" s="95">
        <v>48668</v>
      </c>
      <c r="L2317" s="95">
        <v>192048651</v>
      </c>
      <c r="M2317" s="95">
        <v>45923</v>
      </c>
      <c r="N2317" s="95">
        <v>153285018</v>
      </c>
      <c r="O2317" s="95">
        <v>6391</v>
      </c>
      <c r="P2317" s="95">
        <v>22855651</v>
      </c>
      <c r="Q2317" s="95">
        <v>4981</v>
      </c>
      <c r="R2317" s="95">
        <v>17717511</v>
      </c>
      <c r="S2317" s="95">
        <v>46455</v>
      </c>
      <c r="T2317" s="95">
        <v>195558237</v>
      </c>
      <c r="U2317" s="95">
        <v>43398</v>
      </c>
      <c r="V2317" s="95">
        <v>153863732</v>
      </c>
      <c r="W2317" s="95">
        <v>6645</v>
      </c>
      <c r="X2317" s="95">
        <v>24003219</v>
      </c>
      <c r="Y2317" s="95">
        <v>5155</v>
      </c>
      <c r="Z2317" s="95">
        <v>19785809</v>
      </c>
      <c r="AA2317" s="95">
        <v>44830</v>
      </c>
      <c r="AB2317" s="95">
        <v>189294468</v>
      </c>
      <c r="AC2317" s="95">
        <v>41435</v>
      </c>
      <c r="AD2317" s="95">
        <v>157763498</v>
      </c>
      <c r="AE2317" s="95">
        <v>6851</v>
      </c>
      <c r="AF2317" s="95">
        <v>25089553</v>
      </c>
      <c r="AG2317" s="95">
        <v>5330</v>
      </c>
      <c r="AH2317" s="95">
        <v>21290818</v>
      </c>
      <c r="AI2317" s="95">
        <v>44332</v>
      </c>
      <c r="AJ2317" s="95">
        <v>188480359.28999999</v>
      </c>
      <c r="AK2317" s="95">
        <v>40762</v>
      </c>
      <c r="AL2317" s="95">
        <v>162499744.66999999</v>
      </c>
      <c r="AM2317" s="95">
        <v>7243</v>
      </c>
      <c r="AN2317" s="95">
        <v>26610272.07</v>
      </c>
      <c r="AO2317" s="95">
        <v>5722</v>
      </c>
      <c r="AP2317" s="95">
        <v>23962699.329999998</v>
      </c>
      <c r="AQ2317" s="72">
        <v>321.93</v>
      </c>
      <c r="AR2317" s="72">
        <v>259.16000000000003</v>
      </c>
      <c r="AS2317" s="72">
        <v>581.09</v>
      </c>
      <c r="AT2317" s="95">
        <v>219177892</v>
      </c>
      <c r="AU2317" s="95">
        <v>164831146</v>
      </c>
      <c r="AV2317" s="95">
        <v>56736</v>
      </c>
      <c r="AW2317" s="95">
        <v>53002</v>
      </c>
      <c r="AX2317" s="72">
        <v>325.26</v>
      </c>
      <c r="AY2317" s="72">
        <v>279.94</v>
      </c>
      <c r="AZ2317" s="72">
        <v>605.20000000000005</v>
      </c>
      <c r="BA2317" s="95">
        <v>214904302</v>
      </c>
      <c r="BB2317" s="95">
        <v>171002529</v>
      </c>
      <c r="BC2317" s="95">
        <v>55059</v>
      </c>
      <c r="BD2317" s="95">
        <v>50904</v>
      </c>
      <c r="BE2317" s="72">
        <v>344.57</v>
      </c>
      <c r="BF2317" s="72">
        <v>298.04000000000002</v>
      </c>
      <c r="BG2317" s="72">
        <v>642.61</v>
      </c>
      <c r="BH2317" s="95">
        <v>219561456</v>
      </c>
      <c r="BI2317" s="95">
        <v>173649541</v>
      </c>
      <c r="BJ2317" s="95">
        <v>53100</v>
      </c>
      <c r="BK2317" s="95">
        <v>48553</v>
      </c>
      <c r="BL2317" s="72">
        <v>345.68</v>
      </c>
      <c r="BM2317" s="72">
        <v>319.07</v>
      </c>
      <c r="BN2317" s="72">
        <v>664.75</v>
      </c>
      <c r="BO2317" s="95">
        <v>214384021</v>
      </c>
      <c r="BP2317" s="95">
        <v>179054316</v>
      </c>
      <c r="BQ2317" s="95">
        <v>51681</v>
      </c>
      <c r="BR2317" s="95">
        <v>46765</v>
      </c>
      <c r="BS2317" s="72">
        <v>347.54</v>
      </c>
      <c r="BT2317" s="72">
        <v>334.28</v>
      </c>
      <c r="BU2317" s="72">
        <v>681.82</v>
      </c>
      <c r="BV2317" s="95">
        <v>215090631.36000001</v>
      </c>
      <c r="BW2317" s="95">
        <v>186462444</v>
      </c>
      <c r="BX2317" s="95">
        <v>51575</v>
      </c>
      <c r="BY2317" s="95">
        <v>46484</v>
      </c>
      <c r="BZ2317" s="95">
        <v>54956</v>
      </c>
      <c r="CA2317" s="95">
        <v>53056</v>
      </c>
      <c r="CB2317" s="95">
        <v>50908</v>
      </c>
      <c r="CC2317" s="95">
        <v>49347</v>
      </c>
      <c r="CD2317" s="95">
        <v>49084</v>
      </c>
      <c r="CE2317" s="72">
        <v>650.75523149000003</v>
      </c>
      <c r="CF2317" s="72">
        <v>676.59346364999999</v>
      </c>
      <c r="CG2317" s="72">
        <v>712.40329333</v>
      </c>
      <c r="CH2317" s="72">
        <v>716.50152150999998</v>
      </c>
      <c r="CI2317" s="72">
        <v>731.52548966999996</v>
      </c>
      <c r="CJ2317" s="96">
        <v>0.89294710499999996</v>
      </c>
      <c r="CK2317" s="96">
        <v>0.894481003</v>
      </c>
      <c r="CL2317" s="96">
        <v>0.90203120339999998</v>
      </c>
      <c r="CM2317" s="96">
        <v>0.92777193069999997</v>
      </c>
      <c r="CN2317" s="96">
        <v>0.93205227930000001</v>
      </c>
      <c r="CO2317" s="96">
        <v>0.97961789480000006</v>
      </c>
      <c r="CP2317" s="96">
        <v>0.92878734569999999</v>
      </c>
      <c r="CQ2317" s="96">
        <v>0.99584056389999998</v>
      </c>
      <c r="CR2317" s="96">
        <v>0.93266658010000003</v>
      </c>
      <c r="CS2317" s="95">
        <v>51722</v>
      </c>
      <c r="CT2317" s="95">
        <v>50008</v>
      </c>
      <c r="CU2317" s="95">
        <v>47486</v>
      </c>
      <c r="CV2317" s="95">
        <v>46042</v>
      </c>
      <c r="CW2317" s="95">
        <v>45781</v>
      </c>
      <c r="CX2317" s="96">
        <v>0.96427756799999997</v>
      </c>
      <c r="CY2317" s="96">
        <v>0.97440306300000001</v>
      </c>
      <c r="CZ2317" s="96">
        <v>0.98079212900000001</v>
      </c>
      <c r="DA2317" s="96">
        <v>0.98627728199999998</v>
      </c>
      <c r="DB2317" s="96">
        <v>0.99472993899999995</v>
      </c>
      <c r="DC2317">
        <v>2013</v>
      </c>
      <c r="DD2317" s="6">
        <v>49141.599999999999</v>
      </c>
      <c r="DE2317" s="96">
        <v>1.4035437E-2</v>
      </c>
      <c r="DF2317" s="72">
        <v>706.23</v>
      </c>
      <c r="DG2317" s="96">
        <v>1.0004579397</v>
      </c>
      <c r="DH2317" s="72">
        <v>706.55341073</v>
      </c>
      <c r="DI2317" s="72">
        <v>706.55341073</v>
      </c>
      <c r="DJ2317" s="96">
        <v>1</v>
      </c>
      <c r="DK2317" s="72">
        <v>706.55341073</v>
      </c>
      <c r="DL2317" s="96">
        <v>1</v>
      </c>
      <c r="DM2317" s="72">
        <v>706.55341073</v>
      </c>
      <c r="DN2317" s="96">
        <v>0.68779732910000002</v>
      </c>
      <c r="DO2317" s="96">
        <v>3.4894000000000001E-2</v>
      </c>
      <c r="DP2317" s="72">
        <v>16.96</v>
      </c>
      <c r="DQ2317" s="72">
        <v>689.59</v>
      </c>
      <c r="DR2317" t="s">
        <v>809</v>
      </c>
      <c r="DT2317" t="s">
        <v>1392</v>
      </c>
    </row>
    <row r="2318" spans="1:124" x14ac:dyDescent="0.3">
      <c r="A2318" t="s">
        <v>1424</v>
      </c>
      <c r="B2318">
        <v>40010</v>
      </c>
      <c r="C2318" s="95">
        <v>1228</v>
      </c>
      <c r="D2318" s="95">
        <v>1684605</v>
      </c>
      <c r="E2318" s="95">
        <v>583</v>
      </c>
      <c r="F2318" s="95">
        <v>1645193</v>
      </c>
      <c r="G2318" s="95">
        <v>360</v>
      </c>
      <c r="H2318" s="95">
        <v>444606</v>
      </c>
      <c r="I2318" s="95">
        <v>147</v>
      </c>
      <c r="J2318" s="95">
        <v>382138</v>
      </c>
      <c r="K2318" s="95">
        <v>1077</v>
      </c>
      <c r="L2318" s="95">
        <v>1417258</v>
      </c>
      <c r="M2318" s="95">
        <v>418</v>
      </c>
      <c r="N2318" s="95">
        <v>910853</v>
      </c>
      <c r="O2318" s="95">
        <v>308</v>
      </c>
      <c r="P2318" s="95">
        <v>245553</v>
      </c>
      <c r="Q2318" s="95">
        <v>96</v>
      </c>
      <c r="R2318" s="95">
        <v>233922</v>
      </c>
      <c r="S2318" s="95">
        <v>1051</v>
      </c>
      <c r="T2318" s="95">
        <v>1437702</v>
      </c>
      <c r="U2318" s="95">
        <v>384</v>
      </c>
      <c r="V2318" s="95">
        <v>976763</v>
      </c>
      <c r="W2318" s="95">
        <v>307</v>
      </c>
      <c r="X2318" s="95">
        <v>224496</v>
      </c>
      <c r="Y2318" s="95">
        <v>92</v>
      </c>
      <c r="Z2318" s="95">
        <v>177250</v>
      </c>
      <c r="AA2318" s="95">
        <v>305</v>
      </c>
      <c r="AB2318" s="95">
        <v>362111</v>
      </c>
      <c r="AC2318" s="95">
        <v>305</v>
      </c>
      <c r="AD2318" s="95">
        <v>755789</v>
      </c>
      <c r="AE2318" s="95">
        <v>76</v>
      </c>
      <c r="AF2318" s="95">
        <v>66776</v>
      </c>
      <c r="AG2318" s="95">
        <v>76</v>
      </c>
      <c r="AH2318" s="95">
        <v>137352</v>
      </c>
      <c r="AI2318" s="95">
        <v>269.27132061999998</v>
      </c>
      <c r="AJ2318" s="95">
        <v>340125.66502000001</v>
      </c>
      <c r="AK2318" s="95">
        <v>269.27132061999998</v>
      </c>
      <c r="AL2318" s="95">
        <v>667445.88005000004</v>
      </c>
      <c r="AM2318" s="95">
        <v>66.274342105000002</v>
      </c>
      <c r="AN2318" s="95">
        <v>156944.31273000001</v>
      </c>
      <c r="AO2318" s="95">
        <v>66.274342105000002</v>
      </c>
      <c r="AP2318" s="95">
        <v>134059.73921</v>
      </c>
      <c r="AQ2318" s="72">
        <v>111.73</v>
      </c>
      <c r="AR2318" s="72">
        <v>231.43</v>
      </c>
      <c r="AS2318" s="72">
        <v>343.16</v>
      </c>
      <c r="AT2318" s="95">
        <v>2129211</v>
      </c>
      <c r="AU2318" s="95">
        <v>2027331</v>
      </c>
      <c r="AV2318" s="95">
        <v>1588</v>
      </c>
      <c r="AW2318" s="95">
        <v>730</v>
      </c>
      <c r="AX2318" s="72">
        <v>100.05</v>
      </c>
      <c r="AY2318" s="72">
        <v>185.6</v>
      </c>
      <c r="AZ2318" s="72">
        <v>285.64999999999998</v>
      </c>
      <c r="BA2318" s="95">
        <v>1662811</v>
      </c>
      <c r="BB2318" s="95">
        <v>1144775</v>
      </c>
      <c r="BC2318" s="95">
        <v>1385</v>
      </c>
      <c r="BD2318" s="95">
        <v>514</v>
      </c>
      <c r="BE2318" s="72">
        <v>102</v>
      </c>
      <c r="BF2318" s="72">
        <v>202.03</v>
      </c>
      <c r="BG2318" s="72">
        <v>304.02999999999997</v>
      </c>
      <c r="BH2318" s="95">
        <v>1662198</v>
      </c>
      <c r="BI2318" s="95">
        <v>1154013</v>
      </c>
      <c r="BJ2318" s="95">
        <v>1358</v>
      </c>
      <c r="BK2318" s="95">
        <v>476</v>
      </c>
      <c r="BL2318" s="72">
        <v>93.81</v>
      </c>
      <c r="BM2318" s="72">
        <v>195.35</v>
      </c>
      <c r="BN2318" s="72">
        <v>289.16000000000003</v>
      </c>
      <c r="BO2318" s="95">
        <v>428887</v>
      </c>
      <c r="BP2318" s="95">
        <v>893141</v>
      </c>
      <c r="BQ2318" s="95">
        <v>381</v>
      </c>
      <c r="BR2318" s="95">
        <v>381</v>
      </c>
      <c r="BS2318" s="72">
        <v>123.45</v>
      </c>
      <c r="BT2318" s="72">
        <v>199.06</v>
      </c>
      <c r="BU2318" s="72">
        <v>322.51</v>
      </c>
      <c r="BV2318" s="95">
        <v>497069.97775000002</v>
      </c>
      <c r="BW2318" s="95">
        <v>801505.61925999995</v>
      </c>
      <c r="BX2318" s="95">
        <v>335.54566272</v>
      </c>
      <c r="BY2318" s="95">
        <v>335.54566272</v>
      </c>
      <c r="BZ2318" s="95">
        <v>1179</v>
      </c>
      <c r="CA2318" s="95">
        <v>966</v>
      </c>
      <c r="CB2318" s="95">
        <v>933</v>
      </c>
      <c r="CC2318" s="95">
        <v>381</v>
      </c>
      <c r="CD2318" s="95">
        <v>336</v>
      </c>
      <c r="CE2318" s="72">
        <v>650.75523149000003</v>
      </c>
      <c r="CF2318" s="72">
        <v>676.59346364999999</v>
      </c>
      <c r="CG2318" s="72">
        <v>712.40329333</v>
      </c>
      <c r="CH2318" s="72">
        <v>716.50152150999998</v>
      </c>
      <c r="CI2318" s="72">
        <v>731.52548966999996</v>
      </c>
      <c r="CJ2318" s="96">
        <v>0.52732576460000002</v>
      </c>
      <c r="CK2318" s="96">
        <v>0.42218853029999998</v>
      </c>
      <c r="CL2318" s="96">
        <v>0.42676669639999998</v>
      </c>
      <c r="CM2318" s="96">
        <v>0.40357206690000003</v>
      </c>
      <c r="CN2318" s="96">
        <v>0.44087322249999999</v>
      </c>
      <c r="CO2318" s="96">
        <v>1.0261799486000001</v>
      </c>
      <c r="CP2318" s="96">
        <v>0.43281420259999998</v>
      </c>
      <c r="CQ2318" s="96">
        <v>0.99584056389999998</v>
      </c>
      <c r="CR2318" s="96">
        <v>0.43462192290000001</v>
      </c>
      <c r="CS2318" s="95">
        <v>714</v>
      </c>
      <c r="CT2318" s="95">
        <v>544</v>
      </c>
      <c r="CU2318" s="95">
        <v>464</v>
      </c>
      <c r="CV2318" s="95">
        <v>426</v>
      </c>
      <c r="CW2318" s="95">
        <v>373</v>
      </c>
      <c r="CX2318" s="96">
        <v>1.063166912</v>
      </c>
      <c r="CY2318" s="96">
        <v>1.009477999</v>
      </c>
      <c r="CZ2318" s="96">
        <v>1.009228448</v>
      </c>
      <c r="DA2318" s="96">
        <v>1.0214142230000001</v>
      </c>
      <c r="DB2318" s="96">
        <v>1.0062680559999999</v>
      </c>
      <c r="DC2318">
        <v>2013</v>
      </c>
      <c r="DD2318" s="6">
        <v>487.3</v>
      </c>
      <c r="DE2318" s="96">
        <v>1.79617033E-2</v>
      </c>
      <c r="DF2318" s="72">
        <v>327.79</v>
      </c>
      <c r="DG2318" s="96">
        <v>1</v>
      </c>
      <c r="DH2318" s="72">
        <v>327.79</v>
      </c>
      <c r="DI2318" s="72">
        <v>352.99010235999998</v>
      </c>
      <c r="DJ2318" s="96">
        <v>0.69806876449999999</v>
      </c>
      <c r="DK2318" s="72">
        <v>335.39869804</v>
      </c>
      <c r="DL2318" s="96">
        <v>0.99549831619999996</v>
      </c>
      <c r="DM2318" s="72">
        <v>333.88883914000002</v>
      </c>
      <c r="DN2318" s="96">
        <v>1</v>
      </c>
      <c r="DO2318" s="96">
        <v>2.392E-2</v>
      </c>
      <c r="DP2318" s="72">
        <v>7.99</v>
      </c>
      <c r="DQ2318" s="72">
        <v>325.89999999999998</v>
      </c>
      <c r="DR2318" t="s">
        <v>1424</v>
      </c>
      <c r="DT2318" t="s">
        <v>1425</v>
      </c>
    </row>
    <row r="2319" spans="1:124" x14ac:dyDescent="0.3">
      <c r="A2319" t="s">
        <v>1426</v>
      </c>
      <c r="B2319">
        <v>40020</v>
      </c>
      <c r="C2319" s="95">
        <v>2938</v>
      </c>
      <c r="D2319" s="95">
        <v>4517478</v>
      </c>
      <c r="E2319" s="95">
        <v>1518</v>
      </c>
      <c r="F2319" s="95">
        <v>4020426</v>
      </c>
      <c r="G2319" s="95">
        <v>1532</v>
      </c>
      <c r="H2319" s="95">
        <v>831823</v>
      </c>
      <c r="I2319" s="95">
        <v>797</v>
      </c>
      <c r="J2319" s="95">
        <v>1521716</v>
      </c>
      <c r="K2319" s="95">
        <v>2347</v>
      </c>
      <c r="L2319" s="95">
        <v>3719650</v>
      </c>
      <c r="M2319" s="95">
        <v>963</v>
      </c>
      <c r="N2319" s="95">
        <v>2192134</v>
      </c>
      <c r="O2319" s="95">
        <v>1158</v>
      </c>
      <c r="P2319" s="95">
        <v>525769</v>
      </c>
      <c r="Q2319" s="95">
        <v>481</v>
      </c>
      <c r="R2319" s="95">
        <v>1131293</v>
      </c>
      <c r="S2319" s="95">
        <v>2200</v>
      </c>
      <c r="T2319" s="95">
        <v>3502675</v>
      </c>
      <c r="U2319" s="95">
        <v>864</v>
      </c>
      <c r="V2319" s="95">
        <v>1876096</v>
      </c>
      <c r="W2319" s="95">
        <v>1053</v>
      </c>
      <c r="X2319" s="95">
        <v>643109</v>
      </c>
      <c r="Y2319" s="95">
        <v>414</v>
      </c>
      <c r="Z2319" s="95">
        <v>1007029</v>
      </c>
      <c r="AA2319" s="95">
        <v>689</v>
      </c>
      <c r="AB2319" s="95">
        <v>1097614</v>
      </c>
      <c r="AC2319" s="95">
        <v>689</v>
      </c>
      <c r="AD2319" s="95">
        <v>1681020</v>
      </c>
      <c r="AE2319" s="95">
        <v>313</v>
      </c>
      <c r="AF2319" s="95">
        <v>483027</v>
      </c>
      <c r="AG2319" s="95">
        <v>313</v>
      </c>
      <c r="AH2319" s="95">
        <v>914219</v>
      </c>
      <c r="AI2319" s="95">
        <v>586.94124240999997</v>
      </c>
      <c r="AJ2319" s="95">
        <v>765136.78526999999</v>
      </c>
      <c r="AK2319" s="95">
        <v>586.94124240999997</v>
      </c>
      <c r="AL2319" s="95">
        <v>1488533.5074</v>
      </c>
      <c r="AM2319" s="95">
        <v>249.70957684000001</v>
      </c>
      <c r="AN2319" s="95">
        <v>244622.96926000001</v>
      </c>
      <c r="AO2319" s="95">
        <v>249.70957684000001</v>
      </c>
      <c r="AP2319" s="95">
        <v>485431.71797</v>
      </c>
      <c r="AQ2319" s="72">
        <v>99.73</v>
      </c>
      <c r="AR2319" s="72">
        <v>199.5</v>
      </c>
      <c r="AS2319" s="72">
        <v>299.23</v>
      </c>
      <c r="AT2319" s="95">
        <v>5349301</v>
      </c>
      <c r="AU2319" s="95">
        <v>5542142</v>
      </c>
      <c r="AV2319" s="95">
        <v>4470</v>
      </c>
      <c r="AW2319" s="95">
        <v>2315</v>
      </c>
      <c r="AX2319" s="72">
        <v>100.94</v>
      </c>
      <c r="AY2319" s="72">
        <v>191.8</v>
      </c>
      <c r="AZ2319" s="72">
        <v>292.74</v>
      </c>
      <c r="BA2319" s="95">
        <v>4245419</v>
      </c>
      <c r="BB2319" s="95">
        <v>3323427</v>
      </c>
      <c r="BC2319" s="95">
        <v>3505</v>
      </c>
      <c r="BD2319" s="95">
        <v>1444</v>
      </c>
      <c r="BE2319" s="72">
        <v>106.2</v>
      </c>
      <c r="BF2319" s="72">
        <v>188</v>
      </c>
      <c r="BG2319" s="72">
        <v>294.2</v>
      </c>
      <c r="BH2319" s="95">
        <v>4145784</v>
      </c>
      <c r="BI2319" s="95">
        <v>2883125</v>
      </c>
      <c r="BJ2319" s="95">
        <v>3253</v>
      </c>
      <c r="BK2319" s="95">
        <v>1278</v>
      </c>
      <c r="BL2319" s="72">
        <v>131.46</v>
      </c>
      <c r="BM2319" s="72">
        <v>215.84</v>
      </c>
      <c r="BN2319" s="72">
        <v>347.3</v>
      </c>
      <c r="BO2319" s="95">
        <v>1580641</v>
      </c>
      <c r="BP2319" s="95">
        <v>2595239</v>
      </c>
      <c r="BQ2319" s="95">
        <v>1002</v>
      </c>
      <c r="BR2319" s="95">
        <v>1002</v>
      </c>
      <c r="BS2319" s="72">
        <v>100.58</v>
      </c>
      <c r="BT2319" s="72">
        <v>196.61</v>
      </c>
      <c r="BU2319" s="72">
        <v>297.19</v>
      </c>
      <c r="BV2319" s="95">
        <v>1009759.7545</v>
      </c>
      <c r="BW2319" s="95">
        <v>1973965.2253</v>
      </c>
      <c r="BX2319" s="95">
        <v>836.65081925000004</v>
      </c>
      <c r="BY2319" s="95">
        <v>836.65081925000004</v>
      </c>
      <c r="BZ2319" s="95">
        <v>3443</v>
      </c>
      <c r="CA2319" s="95">
        <v>2514</v>
      </c>
      <c r="CB2319" s="95">
        <v>2301</v>
      </c>
      <c r="CC2319" s="95">
        <v>1002</v>
      </c>
      <c r="CD2319" s="95">
        <v>837</v>
      </c>
      <c r="CE2319" s="72">
        <v>650.75523149000003</v>
      </c>
      <c r="CF2319" s="72">
        <v>676.59346364999999</v>
      </c>
      <c r="CG2319" s="72">
        <v>712.40329333</v>
      </c>
      <c r="CH2319" s="72">
        <v>716.50152150999998</v>
      </c>
      <c r="CI2319" s="72">
        <v>731.52548966999996</v>
      </c>
      <c r="CJ2319" s="96">
        <v>0.45981958429999997</v>
      </c>
      <c r="CK2319" s="96">
        <v>0.43266749640000002</v>
      </c>
      <c r="CL2319" s="96">
        <v>0.41296833230000002</v>
      </c>
      <c r="CM2319" s="96">
        <v>0.48471634679999998</v>
      </c>
      <c r="CN2319" s="96">
        <v>0.40626062140000002</v>
      </c>
      <c r="CO2319" s="96">
        <v>0.8929794137</v>
      </c>
      <c r="CP2319" s="96">
        <v>0.49193348640000001</v>
      </c>
      <c r="CQ2319" s="96">
        <v>0.99584056389999998</v>
      </c>
      <c r="CR2319" s="96">
        <v>0.49398812819999999</v>
      </c>
      <c r="CS2319" s="95">
        <v>1292</v>
      </c>
      <c r="CT2319" s="95">
        <v>1013</v>
      </c>
      <c r="CU2319" s="95">
        <v>920</v>
      </c>
      <c r="CV2319" s="95">
        <v>786</v>
      </c>
      <c r="CW2319" s="95">
        <v>678</v>
      </c>
      <c r="CX2319" s="96">
        <v>0.89250936000000003</v>
      </c>
      <c r="CY2319" s="96">
        <v>0.84929092799999995</v>
      </c>
      <c r="CZ2319" s="96">
        <v>0.90856108700000004</v>
      </c>
      <c r="DA2319" s="96">
        <v>0.91167824399999997</v>
      </c>
      <c r="DB2319" s="96">
        <v>0.91632945099999996</v>
      </c>
      <c r="DC2319">
        <v>2013</v>
      </c>
      <c r="DD2319" s="6">
        <v>1375.1</v>
      </c>
      <c r="DE2319" s="96">
        <v>4.5360288000000004E-3</v>
      </c>
      <c r="DF2319" s="72">
        <v>377.66</v>
      </c>
      <c r="DG2319" s="96">
        <v>1</v>
      </c>
      <c r="DH2319" s="72">
        <v>377.66</v>
      </c>
      <c r="DI2319" s="72">
        <v>354.04139028999998</v>
      </c>
      <c r="DJ2319" s="96">
        <v>1</v>
      </c>
      <c r="DK2319" s="72">
        <v>377.66</v>
      </c>
      <c r="DL2319" s="96">
        <v>1</v>
      </c>
      <c r="DM2319" s="72">
        <v>377.66</v>
      </c>
      <c r="DN2319" s="96">
        <v>1</v>
      </c>
      <c r="DO2319" s="96">
        <v>9.3760000000000007E-3</v>
      </c>
      <c r="DP2319" s="72">
        <v>3.54</v>
      </c>
      <c r="DQ2319" s="72">
        <v>374.12</v>
      </c>
      <c r="DR2319" t="s">
        <v>1426</v>
      </c>
      <c r="DT2319" t="s">
        <v>1425</v>
      </c>
    </row>
    <row r="2320" spans="1:124" x14ac:dyDescent="0.3">
      <c r="A2320" t="s">
        <v>1427</v>
      </c>
      <c r="B2320">
        <v>40030</v>
      </c>
      <c r="C2320" s="95">
        <v>4057</v>
      </c>
      <c r="D2320" s="95">
        <v>5534165</v>
      </c>
      <c r="E2320" s="95">
        <v>2206</v>
      </c>
      <c r="F2320" s="95">
        <v>4962328</v>
      </c>
      <c r="G2320" s="95">
        <v>1377</v>
      </c>
      <c r="H2320" s="95">
        <v>708283</v>
      </c>
      <c r="I2320" s="95">
        <v>656</v>
      </c>
      <c r="J2320" s="95">
        <v>1174242</v>
      </c>
      <c r="K2320" s="95">
        <v>3531</v>
      </c>
      <c r="L2320" s="95">
        <v>5757275</v>
      </c>
      <c r="M2320" s="95">
        <v>1653</v>
      </c>
      <c r="N2320" s="95">
        <v>3533875</v>
      </c>
      <c r="O2320" s="95">
        <v>1198</v>
      </c>
      <c r="P2320" s="95">
        <v>739847</v>
      </c>
      <c r="Q2320" s="95">
        <v>464</v>
      </c>
      <c r="R2320" s="95">
        <v>847088</v>
      </c>
      <c r="S2320" s="95">
        <v>3466</v>
      </c>
      <c r="T2320" s="95">
        <v>5821638</v>
      </c>
      <c r="U2320" s="95">
        <v>1575</v>
      </c>
      <c r="V2320" s="95">
        <v>3639340</v>
      </c>
      <c r="W2320" s="95">
        <v>1199</v>
      </c>
      <c r="X2320" s="95">
        <v>779853</v>
      </c>
      <c r="Y2320" s="95">
        <v>502</v>
      </c>
      <c r="Z2320" s="95">
        <v>869576</v>
      </c>
      <c r="AA2320" s="95">
        <v>1331</v>
      </c>
      <c r="AB2320" s="95">
        <v>1392592</v>
      </c>
      <c r="AC2320" s="95">
        <v>1331</v>
      </c>
      <c r="AD2320" s="95">
        <v>3036161</v>
      </c>
      <c r="AE2320" s="95">
        <v>419</v>
      </c>
      <c r="AF2320" s="95">
        <v>249500</v>
      </c>
      <c r="AG2320" s="95">
        <v>419</v>
      </c>
      <c r="AH2320" s="95">
        <v>700849</v>
      </c>
      <c r="AI2320" s="95">
        <v>1234.5373241</v>
      </c>
      <c r="AJ2320" s="95">
        <v>1579943.9580000001</v>
      </c>
      <c r="AK2320" s="95">
        <v>1234.5373241</v>
      </c>
      <c r="AL2320" s="95">
        <v>3116010.9078000002</v>
      </c>
      <c r="AM2320" s="95">
        <v>400.82842178999999</v>
      </c>
      <c r="AN2320" s="95">
        <v>405671.53171000001</v>
      </c>
      <c r="AO2320" s="95">
        <v>400.82842178999999</v>
      </c>
      <c r="AP2320" s="95">
        <v>727873.56481000001</v>
      </c>
      <c r="AQ2320" s="72">
        <v>95.73</v>
      </c>
      <c r="AR2320" s="72">
        <v>178.68</v>
      </c>
      <c r="AS2320" s="72">
        <v>274.41000000000003</v>
      </c>
      <c r="AT2320" s="95">
        <v>6242448</v>
      </c>
      <c r="AU2320" s="95">
        <v>6136570</v>
      </c>
      <c r="AV2320" s="95">
        <v>5434</v>
      </c>
      <c r="AW2320" s="95">
        <v>2862</v>
      </c>
      <c r="AX2320" s="72">
        <v>114.49</v>
      </c>
      <c r="AY2320" s="72">
        <v>172.45</v>
      </c>
      <c r="AZ2320" s="72">
        <v>286.94</v>
      </c>
      <c r="BA2320" s="95">
        <v>6497122</v>
      </c>
      <c r="BB2320" s="95">
        <v>4380963</v>
      </c>
      <c r="BC2320" s="95">
        <v>4729</v>
      </c>
      <c r="BD2320" s="95">
        <v>2117</v>
      </c>
      <c r="BE2320" s="72">
        <v>117.93</v>
      </c>
      <c r="BF2320" s="72">
        <v>180.91</v>
      </c>
      <c r="BG2320" s="72">
        <v>298.83999999999997</v>
      </c>
      <c r="BH2320" s="95">
        <v>6601491</v>
      </c>
      <c r="BI2320" s="95">
        <v>4508916</v>
      </c>
      <c r="BJ2320" s="95">
        <v>4665</v>
      </c>
      <c r="BK2320" s="95">
        <v>2077</v>
      </c>
      <c r="BL2320" s="72">
        <v>78.19</v>
      </c>
      <c r="BM2320" s="72">
        <v>177.95</v>
      </c>
      <c r="BN2320" s="72">
        <v>256.14</v>
      </c>
      <c r="BO2320" s="95">
        <v>1642092</v>
      </c>
      <c r="BP2320" s="95">
        <v>3737010</v>
      </c>
      <c r="BQ2320" s="95">
        <v>1750</v>
      </c>
      <c r="BR2320" s="95">
        <v>1750</v>
      </c>
      <c r="BS2320" s="72">
        <v>101.18</v>
      </c>
      <c r="BT2320" s="72">
        <v>195.87</v>
      </c>
      <c r="BU2320" s="72">
        <v>297.05</v>
      </c>
      <c r="BV2320" s="95">
        <v>1985615.4897</v>
      </c>
      <c r="BW2320" s="95">
        <v>3843884.4726</v>
      </c>
      <c r="BX2320" s="95">
        <v>1635.3657459000001</v>
      </c>
      <c r="BY2320" s="95">
        <v>1635.3657459000001</v>
      </c>
      <c r="BZ2320" s="95">
        <v>4208</v>
      </c>
      <c r="CA2320" s="95">
        <v>3473</v>
      </c>
      <c r="CB2320" s="95">
        <v>3418</v>
      </c>
      <c r="CC2320" s="95">
        <v>1750</v>
      </c>
      <c r="CD2320" s="95">
        <v>1635</v>
      </c>
      <c r="CE2320" s="72">
        <v>650.75523149000003</v>
      </c>
      <c r="CF2320" s="72">
        <v>676.59346364999999</v>
      </c>
      <c r="CG2320" s="72">
        <v>712.40329333</v>
      </c>
      <c r="CH2320" s="72">
        <v>716.50152150999998</v>
      </c>
      <c r="CI2320" s="72">
        <v>731.52548966999996</v>
      </c>
      <c r="CJ2320" s="96">
        <v>0.42167928389999998</v>
      </c>
      <c r="CK2320" s="96">
        <v>0.42409514050000002</v>
      </c>
      <c r="CL2320" s="96">
        <v>0.41948149709999999</v>
      </c>
      <c r="CM2320" s="96">
        <v>0.35748702869999999</v>
      </c>
      <c r="CN2320" s="96">
        <v>0.40606924049999998</v>
      </c>
      <c r="CO2320" s="96">
        <v>0.92203419009999998</v>
      </c>
      <c r="CP2320" s="96">
        <v>0.44007309319999999</v>
      </c>
      <c r="CQ2320" s="96">
        <v>0.99584056389999998</v>
      </c>
      <c r="CR2320" s="96">
        <v>0.4419111315</v>
      </c>
      <c r="CS2320" s="95">
        <v>2335</v>
      </c>
      <c r="CT2320" s="95">
        <v>1989</v>
      </c>
      <c r="CU2320" s="95">
        <v>1932</v>
      </c>
      <c r="CV2320" s="95">
        <v>1690</v>
      </c>
      <c r="CW2320" s="95">
        <v>1503</v>
      </c>
      <c r="CX2320" s="96">
        <v>0.94424311699999997</v>
      </c>
      <c r="CY2320" s="96">
        <v>0.89807382300000005</v>
      </c>
      <c r="CZ2320" s="96">
        <v>0.92780408199999997</v>
      </c>
      <c r="DA2320" s="96">
        <v>0.92632154600000005</v>
      </c>
      <c r="DB2320" s="96">
        <v>0.90700176399999999</v>
      </c>
      <c r="DC2320">
        <v>2013</v>
      </c>
      <c r="DD2320" s="6">
        <v>2088.3000000000002</v>
      </c>
      <c r="DE2320" s="96">
        <v>5.9848962E-3</v>
      </c>
      <c r="DF2320" s="72">
        <v>337.35</v>
      </c>
      <c r="DG2320" s="96">
        <v>1</v>
      </c>
      <c r="DH2320" s="72">
        <v>337.35</v>
      </c>
      <c r="DI2320" s="72">
        <v>354.04139028999998</v>
      </c>
      <c r="DJ2320" s="96">
        <v>1</v>
      </c>
      <c r="DK2320" s="72">
        <v>337.35</v>
      </c>
      <c r="DL2320" s="96">
        <v>1</v>
      </c>
      <c r="DM2320" s="72">
        <v>337.35</v>
      </c>
      <c r="DN2320" s="96">
        <v>1</v>
      </c>
      <c r="DO2320" s="96">
        <v>1.1037E-2</v>
      </c>
      <c r="DP2320" s="72">
        <v>3.72</v>
      </c>
      <c r="DQ2320" s="72">
        <v>333.63</v>
      </c>
      <c r="DR2320" t="s">
        <v>1427</v>
      </c>
      <c r="DT2320" t="s">
        <v>1425</v>
      </c>
    </row>
    <row r="2321" spans="1:124" x14ac:dyDescent="0.3">
      <c r="A2321" t="s">
        <v>1428</v>
      </c>
      <c r="B2321">
        <v>40040</v>
      </c>
      <c r="C2321" s="95">
        <v>1532</v>
      </c>
      <c r="D2321" s="95">
        <v>1726228</v>
      </c>
      <c r="E2321" s="95">
        <v>838</v>
      </c>
      <c r="F2321" s="95">
        <v>1801815</v>
      </c>
      <c r="G2321" s="95">
        <v>734</v>
      </c>
      <c r="H2321" s="95">
        <v>251833</v>
      </c>
      <c r="I2321" s="95">
        <v>369</v>
      </c>
      <c r="J2321" s="95">
        <v>529405</v>
      </c>
      <c r="K2321" s="95">
        <v>1238</v>
      </c>
      <c r="L2321" s="95">
        <v>1288227</v>
      </c>
      <c r="M2321" s="95">
        <v>530</v>
      </c>
      <c r="N2321" s="95">
        <v>1092378</v>
      </c>
      <c r="O2321" s="95">
        <v>566</v>
      </c>
      <c r="P2321" s="95">
        <v>185968</v>
      </c>
      <c r="Q2321" s="95">
        <v>204</v>
      </c>
      <c r="R2321" s="95">
        <v>309192</v>
      </c>
      <c r="S2321" s="95">
        <v>1186</v>
      </c>
      <c r="T2321" s="95">
        <v>1290193</v>
      </c>
      <c r="U2321" s="95">
        <v>483</v>
      </c>
      <c r="V2321" s="95">
        <v>1070522</v>
      </c>
      <c r="W2321" s="95">
        <v>519</v>
      </c>
      <c r="X2321" s="95">
        <v>178535</v>
      </c>
      <c r="Y2321" s="95">
        <v>174</v>
      </c>
      <c r="Z2321" s="95">
        <v>260708</v>
      </c>
      <c r="AA2321" s="95">
        <v>382</v>
      </c>
      <c r="AB2321" s="95">
        <v>494260</v>
      </c>
      <c r="AC2321" s="95">
        <v>382</v>
      </c>
      <c r="AD2321" s="95">
        <v>861664</v>
      </c>
      <c r="AE2321" s="95">
        <v>129</v>
      </c>
      <c r="AF2321" s="95">
        <v>184457</v>
      </c>
      <c r="AG2321" s="95">
        <v>129</v>
      </c>
      <c r="AH2321" s="95">
        <v>221747</v>
      </c>
      <c r="AI2321" s="95">
        <v>335.38493724</v>
      </c>
      <c r="AJ2321" s="95">
        <v>360363.64017999999</v>
      </c>
      <c r="AK2321" s="95">
        <v>335.38493724</v>
      </c>
      <c r="AL2321" s="95">
        <v>667562.51508000004</v>
      </c>
      <c r="AM2321" s="95">
        <v>114.11100292</v>
      </c>
      <c r="AN2321" s="95">
        <v>191257.98921</v>
      </c>
      <c r="AO2321" s="95">
        <v>114.11100292</v>
      </c>
      <c r="AP2321" s="95">
        <v>225988.02783000001</v>
      </c>
      <c r="AQ2321" s="72">
        <v>72.739999999999995</v>
      </c>
      <c r="AR2321" s="72">
        <v>160.94999999999999</v>
      </c>
      <c r="AS2321" s="72">
        <v>233.69</v>
      </c>
      <c r="AT2321" s="95">
        <v>1978061</v>
      </c>
      <c r="AU2321" s="95">
        <v>2331220</v>
      </c>
      <c r="AV2321" s="95">
        <v>2266</v>
      </c>
      <c r="AW2321" s="95">
        <v>1207</v>
      </c>
      <c r="AX2321" s="72">
        <v>68.099999999999994</v>
      </c>
      <c r="AY2321" s="72">
        <v>159.12</v>
      </c>
      <c r="AZ2321" s="72">
        <v>227.22</v>
      </c>
      <c r="BA2321" s="95">
        <v>1474195</v>
      </c>
      <c r="BB2321" s="95">
        <v>1401570</v>
      </c>
      <c r="BC2321" s="95">
        <v>1804</v>
      </c>
      <c r="BD2321" s="95">
        <v>734</v>
      </c>
      <c r="BE2321" s="72">
        <v>71.790000000000006</v>
      </c>
      <c r="BF2321" s="72">
        <v>168.85</v>
      </c>
      <c r="BG2321" s="72">
        <v>240.64</v>
      </c>
      <c r="BH2321" s="95">
        <v>1468728</v>
      </c>
      <c r="BI2321" s="95">
        <v>1331230</v>
      </c>
      <c r="BJ2321" s="95">
        <v>1705</v>
      </c>
      <c r="BK2321" s="95">
        <v>657</v>
      </c>
      <c r="BL2321" s="72">
        <v>110.68</v>
      </c>
      <c r="BM2321" s="72">
        <v>176.68</v>
      </c>
      <c r="BN2321" s="72">
        <v>287.36</v>
      </c>
      <c r="BO2321" s="95">
        <v>678717</v>
      </c>
      <c r="BP2321" s="95">
        <v>1083411</v>
      </c>
      <c r="BQ2321" s="95">
        <v>511</v>
      </c>
      <c r="BR2321" s="95">
        <v>511</v>
      </c>
      <c r="BS2321" s="72">
        <v>102.27</v>
      </c>
      <c r="BT2321" s="72">
        <v>165.66</v>
      </c>
      <c r="BU2321" s="72">
        <v>267.93</v>
      </c>
      <c r="BV2321" s="95">
        <v>551621.62939000002</v>
      </c>
      <c r="BW2321" s="95">
        <v>893550.54290999996</v>
      </c>
      <c r="BX2321" s="95">
        <v>449.49594015999998</v>
      </c>
      <c r="BY2321" s="95">
        <v>449.49594015999998</v>
      </c>
      <c r="BZ2321" s="95">
        <v>1761</v>
      </c>
      <c r="CA2321" s="95">
        <v>1289</v>
      </c>
      <c r="CB2321" s="95">
        <v>1200</v>
      </c>
      <c r="CC2321" s="95">
        <v>511</v>
      </c>
      <c r="CD2321" s="95">
        <v>449</v>
      </c>
      <c r="CE2321" s="72">
        <v>650.75523149000003</v>
      </c>
      <c r="CF2321" s="72">
        <v>676.59346364999999</v>
      </c>
      <c r="CG2321" s="72">
        <v>712.40329333</v>
      </c>
      <c r="CH2321" s="72">
        <v>716.50152150999998</v>
      </c>
      <c r="CI2321" s="72">
        <v>731.52548966999996</v>
      </c>
      <c r="CJ2321" s="96">
        <v>0.3591058338</v>
      </c>
      <c r="CK2321" s="96">
        <v>0.33582943409999999</v>
      </c>
      <c r="CL2321" s="96">
        <v>0.33778619809999999</v>
      </c>
      <c r="CM2321" s="96">
        <v>0.4010598601</v>
      </c>
      <c r="CN2321" s="96">
        <v>0.36626201520000001</v>
      </c>
      <c r="CO2321" s="96">
        <v>0.91388798709999997</v>
      </c>
      <c r="CP2321" s="96">
        <v>0.39393084639999998</v>
      </c>
      <c r="CQ2321" s="96">
        <v>0.99584056389999998</v>
      </c>
      <c r="CR2321" s="96">
        <v>0.3955761639</v>
      </c>
      <c r="CS2321" s="95">
        <v>973</v>
      </c>
      <c r="CT2321" s="95">
        <v>728</v>
      </c>
      <c r="CU2321" s="95">
        <v>656</v>
      </c>
      <c r="CV2321" s="95">
        <v>606</v>
      </c>
      <c r="CW2321" s="95">
        <v>484</v>
      </c>
      <c r="CX2321" s="96">
        <v>0.931303565</v>
      </c>
      <c r="CY2321" s="96">
        <v>0.88202556499999996</v>
      </c>
      <c r="CZ2321" s="96">
        <v>0.89736846000000003</v>
      </c>
      <c r="DA2321" s="96">
        <v>0.93611071700000004</v>
      </c>
      <c r="DB2321" s="96">
        <v>0.92136799000000003</v>
      </c>
      <c r="DC2321">
        <v>2013</v>
      </c>
      <c r="DD2321" s="6">
        <v>711.7</v>
      </c>
      <c r="DE2321" s="96">
        <v>2.3833687000000001E-3</v>
      </c>
      <c r="DF2321" s="72">
        <v>303.07</v>
      </c>
      <c r="DG2321" s="96">
        <v>1</v>
      </c>
      <c r="DH2321" s="72">
        <v>303.07</v>
      </c>
      <c r="DI2321" s="72">
        <v>345.07672998999999</v>
      </c>
      <c r="DJ2321" s="96">
        <v>0.84362313860000004</v>
      </c>
      <c r="DK2321" s="72">
        <v>309.63888058999999</v>
      </c>
      <c r="DL2321" s="96">
        <v>0.99549831619999996</v>
      </c>
      <c r="DM2321" s="72">
        <v>308.24498425000002</v>
      </c>
      <c r="DN2321" s="96">
        <v>1</v>
      </c>
      <c r="DO2321" s="96">
        <v>5.9540000000000001E-3</v>
      </c>
      <c r="DP2321" s="72">
        <v>1.84</v>
      </c>
      <c r="DQ2321" s="72">
        <v>306.39999999999998</v>
      </c>
      <c r="DR2321" t="s">
        <v>1428</v>
      </c>
      <c r="DT2321" t="s">
        <v>1425</v>
      </c>
    </row>
    <row r="2322" spans="1:124" x14ac:dyDescent="0.3">
      <c r="A2322" t="s">
        <v>1429</v>
      </c>
      <c r="B2322">
        <v>40050</v>
      </c>
      <c r="C2322" s="95">
        <v>1630</v>
      </c>
      <c r="D2322" s="95">
        <v>2343207</v>
      </c>
      <c r="E2322" s="95">
        <v>954</v>
      </c>
      <c r="F2322" s="95">
        <v>2503248</v>
      </c>
      <c r="G2322" s="95">
        <v>1023</v>
      </c>
      <c r="H2322" s="95">
        <v>875353</v>
      </c>
      <c r="I2322" s="95">
        <v>540</v>
      </c>
      <c r="J2322" s="95">
        <v>1035309</v>
      </c>
      <c r="K2322" s="95">
        <v>1283</v>
      </c>
      <c r="L2322" s="95">
        <v>1888485</v>
      </c>
      <c r="M2322" s="95">
        <v>611</v>
      </c>
      <c r="N2322" s="95">
        <v>1629425</v>
      </c>
      <c r="O2322" s="95">
        <v>798</v>
      </c>
      <c r="P2322" s="95">
        <v>541637</v>
      </c>
      <c r="Q2322" s="95">
        <v>301</v>
      </c>
      <c r="R2322" s="95">
        <v>571365</v>
      </c>
      <c r="S2322" s="95">
        <v>1226</v>
      </c>
      <c r="T2322" s="95">
        <v>2182488</v>
      </c>
      <c r="U2322" s="95">
        <v>555</v>
      </c>
      <c r="V2322" s="95">
        <v>1429779</v>
      </c>
      <c r="W2322" s="95">
        <v>794</v>
      </c>
      <c r="X2322" s="95">
        <v>680308</v>
      </c>
      <c r="Y2322" s="95">
        <v>294</v>
      </c>
      <c r="Z2322" s="95">
        <v>586974</v>
      </c>
      <c r="AA2322" s="95">
        <v>556</v>
      </c>
      <c r="AB2322" s="95">
        <v>869771</v>
      </c>
      <c r="AC2322" s="95">
        <v>556</v>
      </c>
      <c r="AD2322" s="95">
        <v>1321322</v>
      </c>
      <c r="AE2322" s="95">
        <v>273</v>
      </c>
      <c r="AF2322" s="95">
        <v>143717</v>
      </c>
      <c r="AG2322" s="95">
        <v>273</v>
      </c>
      <c r="AH2322" s="95">
        <v>494695</v>
      </c>
      <c r="AI2322" s="95">
        <v>501.30371828</v>
      </c>
      <c r="AJ2322" s="95">
        <v>890995.56967</v>
      </c>
      <c r="AK2322" s="95">
        <v>501.30371828</v>
      </c>
      <c r="AL2322" s="95">
        <v>1269344.4734</v>
      </c>
      <c r="AM2322" s="95">
        <v>239.00288691</v>
      </c>
      <c r="AN2322" s="95">
        <v>140812.71880999999</v>
      </c>
      <c r="AO2322" s="95">
        <v>239.00288691</v>
      </c>
      <c r="AP2322" s="95">
        <v>374500.78428000002</v>
      </c>
      <c r="AQ2322" s="72">
        <v>101.1</v>
      </c>
      <c r="AR2322" s="72">
        <v>197.38</v>
      </c>
      <c r="AS2322" s="72">
        <v>298.48</v>
      </c>
      <c r="AT2322" s="95">
        <v>3218560</v>
      </c>
      <c r="AU2322" s="95">
        <v>3538557</v>
      </c>
      <c r="AV2322" s="95">
        <v>2653</v>
      </c>
      <c r="AW2322" s="95">
        <v>1494</v>
      </c>
      <c r="AX2322" s="72">
        <v>97.31</v>
      </c>
      <c r="AY2322" s="72">
        <v>201.1</v>
      </c>
      <c r="AZ2322" s="72">
        <v>298.41000000000003</v>
      </c>
      <c r="BA2322" s="95">
        <v>2430122</v>
      </c>
      <c r="BB2322" s="95">
        <v>2200790</v>
      </c>
      <c r="BC2322" s="95">
        <v>2081</v>
      </c>
      <c r="BD2322" s="95">
        <v>912</v>
      </c>
      <c r="BE2322" s="72">
        <v>118.1</v>
      </c>
      <c r="BF2322" s="72">
        <v>197.95</v>
      </c>
      <c r="BG2322" s="72">
        <v>316.05</v>
      </c>
      <c r="BH2322" s="95">
        <v>2862796</v>
      </c>
      <c r="BI2322" s="95">
        <v>2016753</v>
      </c>
      <c r="BJ2322" s="95">
        <v>2020</v>
      </c>
      <c r="BK2322" s="95">
        <v>849</v>
      </c>
      <c r="BL2322" s="72">
        <v>101.88</v>
      </c>
      <c r="BM2322" s="72">
        <v>182.55</v>
      </c>
      <c r="BN2322" s="72">
        <v>284.43</v>
      </c>
      <c r="BO2322" s="95">
        <v>1013488</v>
      </c>
      <c r="BP2322" s="95">
        <v>1816017</v>
      </c>
      <c r="BQ2322" s="95">
        <v>829</v>
      </c>
      <c r="BR2322" s="95">
        <v>829</v>
      </c>
      <c r="BS2322" s="72">
        <v>116.15</v>
      </c>
      <c r="BT2322" s="72">
        <v>185.04</v>
      </c>
      <c r="BU2322" s="72">
        <v>301.19</v>
      </c>
      <c r="BV2322" s="95">
        <v>1031808.2885</v>
      </c>
      <c r="BW2322" s="95">
        <v>1643845.2575999999</v>
      </c>
      <c r="BX2322" s="95">
        <v>740.30660519000003</v>
      </c>
      <c r="BY2322" s="95">
        <v>740.30660519000003</v>
      </c>
      <c r="BZ2322" s="95">
        <v>2101</v>
      </c>
      <c r="CA2322" s="95">
        <v>1519</v>
      </c>
      <c r="CB2322" s="95">
        <v>1456</v>
      </c>
      <c r="CC2322" s="95">
        <v>829</v>
      </c>
      <c r="CD2322" s="95">
        <v>740</v>
      </c>
      <c r="CE2322" s="72">
        <v>650.75523149000003</v>
      </c>
      <c r="CF2322" s="72">
        <v>676.59346364999999</v>
      </c>
      <c r="CG2322" s="72">
        <v>712.40329333</v>
      </c>
      <c r="CH2322" s="72">
        <v>716.50152150999998</v>
      </c>
      <c r="CI2322" s="72">
        <v>731.52548966999996</v>
      </c>
      <c r="CJ2322" s="96">
        <v>0.4586670772</v>
      </c>
      <c r="CK2322" s="96">
        <v>0.44104771329999998</v>
      </c>
      <c r="CL2322" s="96">
        <v>0.44363916190000002</v>
      </c>
      <c r="CM2322" s="96">
        <v>0.39697054570000001</v>
      </c>
      <c r="CN2322" s="96">
        <v>0.41172864689999999</v>
      </c>
      <c r="CO2322" s="96">
        <v>0.99701968399999996</v>
      </c>
      <c r="CP2322" s="96">
        <v>0.43169722319999998</v>
      </c>
      <c r="CQ2322" s="96">
        <v>0.99584056389999998</v>
      </c>
      <c r="CR2322" s="96">
        <v>0.43350027819999998</v>
      </c>
      <c r="CS2322" s="95">
        <v>1187</v>
      </c>
      <c r="CT2322" s="95">
        <v>898</v>
      </c>
      <c r="CU2322" s="95">
        <v>854</v>
      </c>
      <c r="CV2322" s="95">
        <v>892</v>
      </c>
      <c r="CW2322" s="95">
        <v>819</v>
      </c>
      <c r="CX2322" s="96">
        <v>0.940330318</v>
      </c>
      <c r="CY2322" s="96">
        <v>0.97609815700000002</v>
      </c>
      <c r="CZ2322" s="96">
        <v>1.0324863950000001</v>
      </c>
      <c r="DA2322" s="96">
        <v>1.0480062130000001</v>
      </c>
      <c r="DB2322" s="96">
        <v>1.0096072949999999</v>
      </c>
      <c r="DC2322">
        <v>2013</v>
      </c>
      <c r="DD2322" s="6">
        <v>964.9</v>
      </c>
      <c r="DE2322" s="96">
        <v>1.4661663E-3</v>
      </c>
      <c r="DF2322" s="72">
        <v>332.44</v>
      </c>
      <c r="DG2322" s="96">
        <v>1</v>
      </c>
      <c r="DH2322" s="72">
        <v>332.44</v>
      </c>
      <c r="DI2322" s="72">
        <v>345.07672998999999</v>
      </c>
      <c r="DJ2322" s="96">
        <v>0.9822932352</v>
      </c>
      <c r="DK2322" s="72">
        <v>332.66375561000001</v>
      </c>
      <c r="DL2322" s="96">
        <v>0.99549831619999996</v>
      </c>
      <c r="DM2322" s="72">
        <v>331.16620855000002</v>
      </c>
      <c r="DN2322" s="96">
        <v>1</v>
      </c>
      <c r="DO2322" s="96">
        <v>4.2789999999999998E-3</v>
      </c>
      <c r="DP2322" s="72">
        <v>1.42</v>
      </c>
      <c r="DQ2322" s="72">
        <v>329.75</v>
      </c>
      <c r="DR2322" t="s">
        <v>1429</v>
      </c>
      <c r="DT2322" t="s">
        <v>1425</v>
      </c>
    </row>
    <row r="2323" spans="1:124" x14ac:dyDescent="0.3">
      <c r="A2323" t="s">
        <v>1430</v>
      </c>
      <c r="B2323">
        <v>40060</v>
      </c>
      <c r="C2323" s="95">
        <v>1447</v>
      </c>
      <c r="D2323" s="95">
        <v>1679063</v>
      </c>
      <c r="E2323" s="95">
        <v>628</v>
      </c>
      <c r="F2323" s="95">
        <v>1274776</v>
      </c>
      <c r="G2323" s="95">
        <v>516</v>
      </c>
      <c r="H2323" s="95">
        <v>394285</v>
      </c>
      <c r="I2323" s="95">
        <v>231</v>
      </c>
      <c r="J2323" s="95">
        <v>555575</v>
      </c>
      <c r="K2323" s="95">
        <v>1221</v>
      </c>
      <c r="L2323" s="95">
        <v>1695170</v>
      </c>
      <c r="M2323" s="95">
        <v>409</v>
      </c>
      <c r="N2323" s="95">
        <v>935882</v>
      </c>
      <c r="O2323" s="95">
        <v>431</v>
      </c>
      <c r="P2323" s="95">
        <v>306784</v>
      </c>
      <c r="Q2323" s="95">
        <v>145</v>
      </c>
      <c r="R2323" s="95">
        <v>360254</v>
      </c>
      <c r="S2323" s="95">
        <v>1193</v>
      </c>
      <c r="T2323" s="95">
        <v>2171098</v>
      </c>
      <c r="U2323" s="95">
        <v>378</v>
      </c>
      <c r="V2323" s="95">
        <v>874151</v>
      </c>
      <c r="W2323" s="95">
        <v>412</v>
      </c>
      <c r="X2323" s="95">
        <v>325418</v>
      </c>
      <c r="Y2323" s="95">
        <v>143</v>
      </c>
      <c r="Z2323" s="95">
        <v>349491</v>
      </c>
      <c r="AA2323" s="95">
        <v>302</v>
      </c>
      <c r="AB2323" s="95">
        <v>379674</v>
      </c>
      <c r="AC2323" s="95">
        <v>302</v>
      </c>
      <c r="AD2323" s="95">
        <v>809587</v>
      </c>
      <c r="AE2323" s="95">
        <v>111</v>
      </c>
      <c r="AF2323" s="95">
        <v>97735</v>
      </c>
      <c r="AG2323" s="95">
        <v>111</v>
      </c>
      <c r="AH2323" s="95">
        <v>227740</v>
      </c>
      <c r="AI2323" s="95">
        <v>289.17258883</v>
      </c>
      <c r="AJ2323" s="95">
        <v>261440.02638</v>
      </c>
      <c r="AK2323" s="95">
        <v>289.17258883</v>
      </c>
      <c r="AL2323" s="95">
        <v>627658.61632000003</v>
      </c>
      <c r="AM2323" s="95">
        <v>107.53769893</v>
      </c>
      <c r="AN2323" s="95">
        <v>152599.24064999999</v>
      </c>
      <c r="AO2323" s="95">
        <v>107.53769893</v>
      </c>
      <c r="AP2323" s="95">
        <v>201919.64368000001</v>
      </c>
      <c r="AQ2323" s="72">
        <v>88.02</v>
      </c>
      <c r="AR2323" s="72">
        <v>177.57</v>
      </c>
      <c r="AS2323" s="72">
        <v>265.58999999999997</v>
      </c>
      <c r="AT2323" s="95">
        <v>2073348</v>
      </c>
      <c r="AU2323" s="95">
        <v>1830351</v>
      </c>
      <c r="AV2323" s="95">
        <v>1963</v>
      </c>
      <c r="AW2323" s="95">
        <v>859</v>
      </c>
      <c r="AX2323" s="72">
        <v>100.99</v>
      </c>
      <c r="AY2323" s="72">
        <v>194.97</v>
      </c>
      <c r="AZ2323" s="72">
        <v>295.95999999999998</v>
      </c>
      <c r="BA2323" s="95">
        <v>2001954</v>
      </c>
      <c r="BB2323" s="95">
        <v>1296136</v>
      </c>
      <c r="BC2323" s="95">
        <v>1652</v>
      </c>
      <c r="BD2323" s="95">
        <v>554</v>
      </c>
      <c r="BE2323" s="72">
        <v>129.62</v>
      </c>
      <c r="BF2323" s="72">
        <v>195.72</v>
      </c>
      <c r="BG2323" s="72">
        <v>325.33999999999997</v>
      </c>
      <c r="BH2323" s="95">
        <v>2496516</v>
      </c>
      <c r="BI2323" s="95">
        <v>1223642</v>
      </c>
      <c r="BJ2323" s="95">
        <v>1605</v>
      </c>
      <c r="BK2323" s="95">
        <v>521</v>
      </c>
      <c r="BL2323" s="72">
        <v>96.33</v>
      </c>
      <c r="BM2323" s="72">
        <v>209.31</v>
      </c>
      <c r="BN2323" s="72">
        <v>305.64</v>
      </c>
      <c r="BO2323" s="95">
        <v>477409</v>
      </c>
      <c r="BP2323" s="95">
        <v>1037327</v>
      </c>
      <c r="BQ2323" s="95">
        <v>413</v>
      </c>
      <c r="BR2323" s="95">
        <v>413</v>
      </c>
      <c r="BS2323" s="72">
        <v>86.97</v>
      </c>
      <c r="BT2323" s="72">
        <v>174.26</v>
      </c>
      <c r="BU2323" s="72">
        <v>261.23</v>
      </c>
      <c r="BV2323" s="95">
        <v>414039.26702999999</v>
      </c>
      <c r="BW2323" s="95">
        <v>829578.25999000005</v>
      </c>
      <c r="BX2323" s="95">
        <v>396.71028776000003</v>
      </c>
      <c r="BY2323" s="95">
        <v>396.71028776000003</v>
      </c>
      <c r="BZ2323" s="95">
        <v>1437</v>
      </c>
      <c r="CA2323" s="95">
        <v>1124</v>
      </c>
      <c r="CB2323" s="95">
        <v>1083</v>
      </c>
      <c r="CC2323" s="95">
        <v>413</v>
      </c>
      <c r="CD2323" s="95">
        <v>397</v>
      </c>
      <c r="CE2323" s="72">
        <v>650.75523149000003</v>
      </c>
      <c r="CF2323" s="72">
        <v>676.59346364999999</v>
      </c>
      <c r="CG2323" s="72">
        <v>712.40329333</v>
      </c>
      <c r="CH2323" s="72">
        <v>716.50152150999998</v>
      </c>
      <c r="CI2323" s="72">
        <v>731.52548966999996</v>
      </c>
      <c r="CJ2323" s="96">
        <v>0.40812580079999999</v>
      </c>
      <c r="CK2323" s="96">
        <v>0.43742663189999997</v>
      </c>
      <c r="CL2323" s="96">
        <v>0.45667952839999998</v>
      </c>
      <c r="CM2323" s="96">
        <v>0.42657271590000001</v>
      </c>
      <c r="CN2323" s="96">
        <v>0.35710307250000001</v>
      </c>
      <c r="CO2323" s="96">
        <v>0.92750892119999995</v>
      </c>
      <c r="CP2323" s="96">
        <v>0.44978710220000001</v>
      </c>
      <c r="CQ2323" s="96">
        <v>0.99584056389999998</v>
      </c>
      <c r="CR2323" s="96">
        <v>0.45166571259999999</v>
      </c>
      <c r="CS2323" s="95">
        <v>739</v>
      </c>
      <c r="CT2323" s="95">
        <v>572</v>
      </c>
      <c r="CU2323" s="95">
        <v>540</v>
      </c>
      <c r="CV2323" s="95">
        <v>472</v>
      </c>
      <c r="CW2323" s="95">
        <v>425</v>
      </c>
      <c r="CX2323" s="96">
        <v>0.95023106700000004</v>
      </c>
      <c r="CY2323" s="96">
        <v>0.86842088399999995</v>
      </c>
      <c r="CZ2323" s="96">
        <v>0.94679676999999995</v>
      </c>
      <c r="DA2323" s="96">
        <v>0.94193419300000003</v>
      </c>
      <c r="DB2323" s="96">
        <v>0.92699721499999999</v>
      </c>
      <c r="DC2323">
        <v>2013</v>
      </c>
      <c r="DD2323" s="6">
        <v>548.70000000000005</v>
      </c>
      <c r="DE2323" s="96">
        <v>7.0457905999999999E-3</v>
      </c>
      <c r="DF2323" s="72">
        <v>344.43</v>
      </c>
      <c r="DG2323" s="96">
        <v>1</v>
      </c>
      <c r="DH2323" s="72">
        <v>344.43</v>
      </c>
      <c r="DI2323" s="72">
        <v>354.04139028999998</v>
      </c>
      <c r="DJ2323" s="96">
        <v>0.74074287039999998</v>
      </c>
      <c r="DK2323" s="72">
        <v>346.92182145999999</v>
      </c>
      <c r="DL2323" s="96">
        <v>0.99549831619999996</v>
      </c>
      <c r="DM2323" s="72">
        <v>345.36008909999998</v>
      </c>
      <c r="DN2323" s="96">
        <v>1</v>
      </c>
      <c r="DO2323" s="96">
        <v>9.6640000000000007E-3</v>
      </c>
      <c r="DP2323" s="72">
        <v>3.34</v>
      </c>
      <c r="DQ2323" s="72">
        <v>342.02</v>
      </c>
      <c r="DR2323" t="s">
        <v>1430</v>
      </c>
      <c r="DT2323" t="s">
        <v>1425</v>
      </c>
    </row>
    <row r="2324" spans="1:124" x14ac:dyDescent="0.3">
      <c r="A2324" t="s">
        <v>1431</v>
      </c>
      <c r="B2324">
        <v>40070</v>
      </c>
      <c r="C2324" s="95">
        <v>7180</v>
      </c>
      <c r="D2324" s="95">
        <v>9286221</v>
      </c>
      <c r="E2324" s="95">
        <v>3749</v>
      </c>
      <c r="F2324" s="95">
        <v>8697667</v>
      </c>
      <c r="G2324" s="95">
        <v>2990</v>
      </c>
      <c r="H2324" s="95">
        <v>1600619</v>
      </c>
      <c r="I2324" s="95">
        <v>1384</v>
      </c>
      <c r="J2324" s="95">
        <v>2755029</v>
      </c>
      <c r="K2324" s="95">
        <v>6233</v>
      </c>
      <c r="L2324" s="95">
        <v>8198415</v>
      </c>
      <c r="M2324" s="95">
        <v>2774</v>
      </c>
      <c r="N2324" s="95">
        <v>6797913</v>
      </c>
      <c r="O2324" s="95">
        <v>2682</v>
      </c>
      <c r="P2324" s="95">
        <v>1427537</v>
      </c>
      <c r="Q2324" s="95">
        <v>1058</v>
      </c>
      <c r="R2324" s="95">
        <v>2193468</v>
      </c>
      <c r="S2324" s="95">
        <v>6002</v>
      </c>
      <c r="T2324" s="95">
        <v>9788224</v>
      </c>
      <c r="U2324" s="95">
        <v>2547</v>
      </c>
      <c r="V2324" s="95">
        <v>6501928</v>
      </c>
      <c r="W2324" s="95">
        <v>2568</v>
      </c>
      <c r="X2324" s="95">
        <v>1209693</v>
      </c>
      <c r="Y2324" s="95">
        <v>975</v>
      </c>
      <c r="Z2324" s="95">
        <v>1911236</v>
      </c>
      <c r="AA2324" s="95">
        <v>2122</v>
      </c>
      <c r="AB2324" s="95">
        <v>2653473</v>
      </c>
      <c r="AC2324" s="95">
        <v>2122</v>
      </c>
      <c r="AD2324" s="95">
        <v>5365762</v>
      </c>
      <c r="AE2324" s="95">
        <v>864</v>
      </c>
      <c r="AF2324" s="95">
        <v>540178</v>
      </c>
      <c r="AG2324" s="95">
        <v>864</v>
      </c>
      <c r="AH2324" s="95">
        <v>1669811</v>
      </c>
      <c r="AI2324" s="95">
        <v>1977.3304653</v>
      </c>
      <c r="AJ2324" s="95">
        <v>2186799.4037000001</v>
      </c>
      <c r="AK2324" s="95">
        <v>1977.3304653</v>
      </c>
      <c r="AL2324" s="95">
        <v>4577195.8005999997</v>
      </c>
      <c r="AM2324" s="95">
        <v>787.19436909000001</v>
      </c>
      <c r="AN2324" s="95">
        <v>540831.57438999997</v>
      </c>
      <c r="AO2324" s="95">
        <v>787.19436909000001</v>
      </c>
      <c r="AP2324" s="95">
        <v>1311981.1610000001</v>
      </c>
      <c r="AQ2324" s="72">
        <v>89.21</v>
      </c>
      <c r="AR2324" s="72">
        <v>185.93</v>
      </c>
      <c r="AS2324" s="72">
        <v>275.14</v>
      </c>
      <c r="AT2324" s="95">
        <v>10886840</v>
      </c>
      <c r="AU2324" s="95">
        <v>11452696</v>
      </c>
      <c r="AV2324" s="95">
        <v>10170</v>
      </c>
      <c r="AW2324" s="95">
        <v>5133</v>
      </c>
      <c r="AX2324" s="72">
        <v>89.98</v>
      </c>
      <c r="AY2324" s="72">
        <v>195.53</v>
      </c>
      <c r="AZ2324" s="72">
        <v>285.51</v>
      </c>
      <c r="BA2324" s="95">
        <v>9625952</v>
      </c>
      <c r="BB2324" s="95">
        <v>8991381</v>
      </c>
      <c r="BC2324" s="95">
        <v>8915</v>
      </c>
      <c r="BD2324" s="95">
        <v>3832</v>
      </c>
      <c r="BE2324" s="72">
        <v>106.94</v>
      </c>
      <c r="BF2324" s="72">
        <v>199.06</v>
      </c>
      <c r="BG2324" s="72">
        <v>306</v>
      </c>
      <c r="BH2324" s="95">
        <v>10997917</v>
      </c>
      <c r="BI2324" s="95">
        <v>8413164</v>
      </c>
      <c r="BJ2324" s="95">
        <v>8570</v>
      </c>
      <c r="BK2324" s="95">
        <v>3522</v>
      </c>
      <c r="BL2324" s="72">
        <v>89.13</v>
      </c>
      <c r="BM2324" s="72">
        <v>196.35</v>
      </c>
      <c r="BN2324" s="72">
        <v>285.48</v>
      </c>
      <c r="BO2324" s="95">
        <v>3193651</v>
      </c>
      <c r="BP2324" s="95">
        <v>7035573</v>
      </c>
      <c r="BQ2324" s="95">
        <v>2986</v>
      </c>
      <c r="BR2324" s="95">
        <v>2986</v>
      </c>
      <c r="BS2324" s="72">
        <v>82.22</v>
      </c>
      <c r="BT2324" s="72">
        <v>177.52</v>
      </c>
      <c r="BU2324" s="72">
        <v>259.74</v>
      </c>
      <c r="BV2324" s="95">
        <v>2727630.9780999999</v>
      </c>
      <c r="BW2324" s="95">
        <v>5889176.9616</v>
      </c>
      <c r="BX2324" s="95">
        <v>2764.5248344000001</v>
      </c>
      <c r="BY2324" s="95">
        <v>2764.5248344000001</v>
      </c>
      <c r="BZ2324" s="95">
        <v>7769</v>
      </c>
      <c r="CA2324" s="95">
        <v>6470</v>
      </c>
      <c r="CB2324" s="95">
        <v>6137</v>
      </c>
      <c r="CC2324" s="95">
        <v>2986</v>
      </c>
      <c r="CD2324" s="95">
        <v>2765</v>
      </c>
      <c r="CE2324" s="72">
        <v>650.75523149000003</v>
      </c>
      <c r="CF2324" s="72">
        <v>676.59346364999999</v>
      </c>
      <c r="CG2324" s="72">
        <v>712.40329333</v>
      </c>
      <c r="CH2324" s="72">
        <v>716.50152150999998</v>
      </c>
      <c r="CI2324" s="72">
        <v>731.52548966999996</v>
      </c>
      <c r="CJ2324" s="96">
        <v>0.42280105740000001</v>
      </c>
      <c r="CK2324" s="96">
        <v>0.4219816113</v>
      </c>
      <c r="CL2324" s="96">
        <v>0.42953198399999998</v>
      </c>
      <c r="CM2324" s="96">
        <v>0.39843599969999999</v>
      </c>
      <c r="CN2324" s="96">
        <v>0.35506623310000002</v>
      </c>
      <c r="CO2324" s="96">
        <v>0.90463643230000002</v>
      </c>
      <c r="CP2324" s="96">
        <v>0.4483164315</v>
      </c>
      <c r="CQ2324" s="96">
        <v>0.99584056389999998</v>
      </c>
      <c r="CR2324" s="96">
        <v>0.45018889940000001</v>
      </c>
      <c r="CS2324" s="95">
        <v>4294</v>
      </c>
      <c r="CT2324" s="95">
        <v>3639</v>
      </c>
      <c r="CU2324" s="95">
        <v>3325</v>
      </c>
      <c r="CV2324" s="95">
        <v>3077</v>
      </c>
      <c r="CW2324" s="95">
        <v>2595</v>
      </c>
      <c r="CX2324" s="96">
        <v>0.91990778799999995</v>
      </c>
      <c r="CY2324" s="96">
        <v>0.86148958899999994</v>
      </c>
      <c r="CZ2324" s="96">
        <v>0.90621397100000001</v>
      </c>
      <c r="DA2324" s="96">
        <v>0.92039554400000001</v>
      </c>
      <c r="DB2324" s="96">
        <v>0.91916439299999997</v>
      </c>
      <c r="DC2324">
        <v>2013</v>
      </c>
      <c r="DD2324" s="6">
        <v>3647.5</v>
      </c>
      <c r="DE2324" s="96">
        <v>1.9872055999999999E-3</v>
      </c>
      <c r="DF2324" s="72">
        <v>345.05</v>
      </c>
      <c r="DG2324" s="96">
        <v>1</v>
      </c>
      <c r="DH2324" s="72">
        <v>345.05</v>
      </c>
      <c r="DI2324" s="72">
        <v>345.07672998999999</v>
      </c>
      <c r="DJ2324" s="96">
        <v>1</v>
      </c>
      <c r="DK2324" s="72">
        <v>345.05</v>
      </c>
      <c r="DL2324" s="96">
        <v>1</v>
      </c>
      <c r="DM2324" s="72">
        <v>345.05</v>
      </c>
      <c r="DN2324" s="96">
        <v>1</v>
      </c>
      <c r="DO2324" s="96">
        <v>5.659E-3</v>
      </c>
      <c r="DP2324" s="72">
        <v>1.95</v>
      </c>
      <c r="DQ2324" s="72">
        <v>343.1</v>
      </c>
      <c r="DR2324" t="s">
        <v>1431</v>
      </c>
      <c r="DT2324" t="s">
        <v>1425</v>
      </c>
    </row>
    <row r="2325" spans="1:124" x14ac:dyDescent="0.3">
      <c r="A2325" t="s">
        <v>1432</v>
      </c>
      <c r="B2325">
        <v>40080</v>
      </c>
      <c r="C2325" s="95">
        <v>1139</v>
      </c>
      <c r="D2325" s="95">
        <v>1237742</v>
      </c>
      <c r="E2325" s="95">
        <v>620</v>
      </c>
      <c r="F2325" s="95">
        <v>1378890</v>
      </c>
      <c r="G2325" s="95">
        <v>453</v>
      </c>
      <c r="H2325" s="95">
        <v>478780</v>
      </c>
      <c r="I2325" s="95">
        <v>250</v>
      </c>
      <c r="J2325" s="95">
        <v>470490</v>
      </c>
      <c r="K2325" s="95">
        <v>873</v>
      </c>
      <c r="L2325" s="95">
        <v>953685</v>
      </c>
      <c r="M2325" s="95">
        <v>335</v>
      </c>
      <c r="N2325" s="95">
        <v>743520</v>
      </c>
      <c r="O2325" s="95">
        <v>359</v>
      </c>
      <c r="P2325" s="95">
        <v>270259</v>
      </c>
      <c r="Q2325" s="95">
        <v>149</v>
      </c>
      <c r="R2325" s="95">
        <v>308094</v>
      </c>
      <c r="S2325" s="95">
        <v>834</v>
      </c>
      <c r="T2325" s="95">
        <v>1038672</v>
      </c>
      <c r="U2325" s="95">
        <v>291</v>
      </c>
      <c r="V2325" s="95">
        <v>725707</v>
      </c>
      <c r="W2325" s="95">
        <v>335</v>
      </c>
      <c r="X2325" s="95">
        <v>172914</v>
      </c>
      <c r="Y2325" s="95">
        <v>133</v>
      </c>
      <c r="Z2325" s="95">
        <v>221761</v>
      </c>
      <c r="AA2325" s="95">
        <v>248</v>
      </c>
      <c r="AB2325" s="95">
        <v>481477</v>
      </c>
      <c r="AC2325" s="95">
        <v>248</v>
      </c>
      <c r="AD2325" s="95">
        <v>578235</v>
      </c>
      <c r="AE2325" s="95">
        <v>94</v>
      </c>
      <c r="AF2325" s="95">
        <v>57891</v>
      </c>
      <c r="AG2325" s="95">
        <v>94</v>
      </c>
      <c r="AH2325" s="95">
        <v>190665</v>
      </c>
      <c r="AI2325" s="95">
        <v>218.10460298000001</v>
      </c>
      <c r="AJ2325" s="95">
        <v>589050.97063999996</v>
      </c>
      <c r="AK2325" s="95">
        <v>218.10460298000001</v>
      </c>
      <c r="AL2325" s="95">
        <v>589503.23227000004</v>
      </c>
      <c r="AM2325" s="95">
        <v>88.171621622000004</v>
      </c>
      <c r="AN2325" s="95">
        <v>64661.209439999999</v>
      </c>
      <c r="AO2325" s="95">
        <v>88.171621622000004</v>
      </c>
      <c r="AP2325" s="95">
        <v>193753.95705999999</v>
      </c>
      <c r="AQ2325" s="72">
        <v>89.85</v>
      </c>
      <c r="AR2325" s="72">
        <v>177.14</v>
      </c>
      <c r="AS2325" s="72">
        <v>266.99</v>
      </c>
      <c r="AT2325" s="95">
        <v>1716522</v>
      </c>
      <c r="AU2325" s="95">
        <v>1849380</v>
      </c>
      <c r="AV2325" s="95">
        <v>1592</v>
      </c>
      <c r="AW2325" s="95">
        <v>870</v>
      </c>
      <c r="AX2325" s="72">
        <v>82.79</v>
      </c>
      <c r="AY2325" s="72">
        <v>181.06</v>
      </c>
      <c r="AZ2325" s="72">
        <v>263.85000000000002</v>
      </c>
      <c r="BA2325" s="95">
        <v>1223944</v>
      </c>
      <c r="BB2325" s="95">
        <v>1051614</v>
      </c>
      <c r="BC2325" s="95">
        <v>1232</v>
      </c>
      <c r="BD2325" s="95">
        <v>484</v>
      </c>
      <c r="BE2325" s="72">
        <v>86.37</v>
      </c>
      <c r="BF2325" s="72">
        <v>186.22</v>
      </c>
      <c r="BG2325" s="72">
        <v>272.58999999999997</v>
      </c>
      <c r="BH2325" s="95">
        <v>1211586</v>
      </c>
      <c r="BI2325" s="95">
        <v>947468</v>
      </c>
      <c r="BJ2325" s="95">
        <v>1169</v>
      </c>
      <c r="BK2325" s="95">
        <v>424</v>
      </c>
      <c r="BL2325" s="72">
        <v>131.41999999999999</v>
      </c>
      <c r="BM2325" s="72">
        <v>187.35</v>
      </c>
      <c r="BN2325" s="72">
        <v>318.77</v>
      </c>
      <c r="BO2325" s="95">
        <v>539368</v>
      </c>
      <c r="BP2325" s="95">
        <v>768900</v>
      </c>
      <c r="BQ2325" s="95">
        <v>342</v>
      </c>
      <c r="BR2325" s="95">
        <v>342</v>
      </c>
      <c r="BS2325" s="72">
        <v>177.87</v>
      </c>
      <c r="BT2325" s="72">
        <v>213.11</v>
      </c>
      <c r="BU2325" s="72">
        <v>390.98</v>
      </c>
      <c r="BV2325" s="95">
        <v>653712.18007999996</v>
      </c>
      <c r="BW2325" s="95">
        <v>783257.18934000004</v>
      </c>
      <c r="BX2325" s="95">
        <v>306.27622459999998</v>
      </c>
      <c r="BY2325" s="95">
        <v>306.27622459999998</v>
      </c>
      <c r="BZ2325" s="95">
        <v>1248</v>
      </c>
      <c r="CA2325" s="95">
        <v>872</v>
      </c>
      <c r="CB2325" s="95">
        <v>810</v>
      </c>
      <c r="CC2325" s="95">
        <v>342</v>
      </c>
      <c r="CD2325" s="95">
        <v>306</v>
      </c>
      <c r="CE2325" s="72">
        <v>650.75523149000003</v>
      </c>
      <c r="CF2325" s="72">
        <v>676.59346364999999</v>
      </c>
      <c r="CG2325" s="72">
        <v>712.40329333</v>
      </c>
      <c r="CH2325" s="72">
        <v>716.50152150999998</v>
      </c>
      <c r="CI2325" s="72">
        <v>731.52548966999996</v>
      </c>
      <c r="CJ2325" s="96">
        <v>0.41027714739999999</v>
      </c>
      <c r="CK2325" s="96">
        <v>0.38996829579999998</v>
      </c>
      <c r="CL2325" s="96">
        <v>0.38263439059999999</v>
      </c>
      <c r="CM2325" s="96">
        <v>0.44489786889999999</v>
      </c>
      <c r="CN2325" s="96">
        <v>0.53447214830000001</v>
      </c>
      <c r="CO2325" s="96">
        <v>0.99411800569999997</v>
      </c>
      <c r="CP2325" s="96">
        <v>0.43500868879999999</v>
      </c>
      <c r="CQ2325" s="96">
        <v>0.99584056389999998</v>
      </c>
      <c r="CR2325" s="96">
        <v>0.4368255748</v>
      </c>
      <c r="CS2325" s="95">
        <v>734</v>
      </c>
      <c r="CT2325" s="95">
        <v>467</v>
      </c>
      <c r="CU2325" s="95">
        <v>427</v>
      </c>
      <c r="CV2325" s="95">
        <v>416</v>
      </c>
      <c r="CW2325" s="95">
        <v>345</v>
      </c>
      <c r="CX2325" s="96">
        <v>0.96336918599999999</v>
      </c>
      <c r="CY2325" s="96">
        <v>0.97105196999999999</v>
      </c>
      <c r="CZ2325" s="96">
        <v>1.0635608640000001</v>
      </c>
      <c r="DA2325" s="96">
        <v>1.0148074229999999</v>
      </c>
      <c r="DB2325" s="96">
        <v>0.97986459800000003</v>
      </c>
      <c r="DC2325">
        <v>2013</v>
      </c>
      <c r="DD2325" s="6">
        <v>485.3</v>
      </c>
      <c r="DE2325" s="96">
        <v>4.1845533000000002E-3</v>
      </c>
      <c r="DF2325" s="72">
        <v>334.07</v>
      </c>
      <c r="DG2325" s="96">
        <v>1</v>
      </c>
      <c r="DH2325" s="72">
        <v>334.07</v>
      </c>
      <c r="DI2325" s="72">
        <v>328.34114978999997</v>
      </c>
      <c r="DJ2325" s="96">
        <v>0.69663476800000002</v>
      </c>
      <c r="DK2325" s="72">
        <v>332.33206603000002</v>
      </c>
      <c r="DL2325" s="96">
        <v>0.99549831619999996</v>
      </c>
      <c r="DM2325" s="72">
        <v>330.83601213999998</v>
      </c>
      <c r="DN2325" s="96">
        <v>1</v>
      </c>
      <c r="DO2325" s="96">
        <v>1.5108E-2</v>
      </c>
      <c r="DP2325" s="72">
        <v>5</v>
      </c>
      <c r="DQ2325" s="72">
        <v>325.83999999999997</v>
      </c>
      <c r="DR2325" t="s">
        <v>1432</v>
      </c>
      <c r="DT2325" t="s">
        <v>1425</v>
      </c>
    </row>
    <row r="2326" spans="1:124" x14ac:dyDescent="0.3">
      <c r="A2326" t="s">
        <v>1433</v>
      </c>
      <c r="B2326">
        <v>40090</v>
      </c>
      <c r="C2326" s="95">
        <v>2104</v>
      </c>
      <c r="D2326" s="95">
        <v>3199602</v>
      </c>
      <c r="E2326" s="95">
        <v>945</v>
      </c>
      <c r="F2326" s="95">
        <v>2033130</v>
      </c>
      <c r="G2326" s="95">
        <v>1118</v>
      </c>
      <c r="H2326" s="95">
        <v>555870</v>
      </c>
      <c r="I2326" s="95">
        <v>557</v>
      </c>
      <c r="J2326" s="95">
        <v>1133158</v>
      </c>
      <c r="K2326" s="95">
        <v>1742</v>
      </c>
      <c r="L2326" s="95">
        <v>2801024</v>
      </c>
      <c r="M2326" s="95">
        <v>591</v>
      </c>
      <c r="N2326" s="95">
        <v>1386486</v>
      </c>
      <c r="O2326" s="95">
        <v>935</v>
      </c>
      <c r="P2326" s="95">
        <v>391847</v>
      </c>
      <c r="Q2326" s="95">
        <v>385</v>
      </c>
      <c r="R2326" s="95">
        <v>749387</v>
      </c>
      <c r="S2326" s="95">
        <v>1736</v>
      </c>
      <c r="T2326" s="95">
        <v>3249082</v>
      </c>
      <c r="U2326" s="95">
        <v>572</v>
      </c>
      <c r="V2326" s="95">
        <v>1327952</v>
      </c>
      <c r="W2326" s="95">
        <v>908</v>
      </c>
      <c r="X2326" s="95">
        <v>530252</v>
      </c>
      <c r="Y2326" s="95">
        <v>368</v>
      </c>
      <c r="Z2326" s="95">
        <v>701082</v>
      </c>
      <c r="AA2326" s="95">
        <v>482</v>
      </c>
      <c r="AB2326" s="95">
        <v>501246</v>
      </c>
      <c r="AC2326" s="95">
        <v>482</v>
      </c>
      <c r="AD2326" s="95">
        <v>1045754</v>
      </c>
      <c r="AE2326" s="95">
        <v>323</v>
      </c>
      <c r="AF2326" s="95">
        <v>235909</v>
      </c>
      <c r="AG2326" s="95">
        <v>323</v>
      </c>
      <c r="AH2326" s="95">
        <v>687139</v>
      </c>
      <c r="AI2326" s="95">
        <v>454.90746582999998</v>
      </c>
      <c r="AJ2326" s="95">
        <v>533800.56862000003</v>
      </c>
      <c r="AK2326" s="95">
        <v>454.90746582999998</v>
      </c>
      <c r="AL2326" s="95">
        <v>1111306.3033</v>
      </c>
      <c r="AM2326" s="95">
        <v>298.31149227999998</v>
      </c>
      <c r="AN2326" s="95">
        <v>160058.82204</v>
      </c>
      <c r="AO2326" s="95">
        <v>298.31149227999998</v>
      </c>
      <c r="AP2326" s="95">
        <v>605255.79301999998</v>
      </c>
      <c r="AQ2326" s="72">
        <v>97.13</v>
      </c>
      <c r="AR2326" s="72">
        <v>175.67</v>
      </c>
      <c r="AS2326" s="72">
        <v>272.8</v>
      </c>
      <c r="AT2326" s="95">
        <v>3755472</v>
      </c>
      <c r="AU2326" s="95">
        <v>3166288</v>
      </c>
      <c r="AV2326" s="95">
        <v>3222</v>
      </c>
      <c r="AW2326" s="95">
        <v>1502</v>
      </c>
      <c r="AX2326" s="72">
        <v>99.39</v>
      </c>
      <c r="AY2326" s="72">
        <v>182.37</v>
      </c>
      <c r="AZ2326" s="72">
        <v>281.76</v>
      </c>
      <c r="BA2326" s="95">
        <v>3192871</v>
      </c>
      <c r="BB2326" s="95">
        <v>2135873</v>
      </c>
      <c r="BC2326" s="95">
        <v>2677</v>
      </c>
      <c r="BD2326" s="95">
        <v>976</v>
      </c>
      <c r="BE2326" s="72">
        <v>119.12</v>
      </c>
      <c r="BF2326" s="72">
        <v>179.88</v>
      </c>
      <c r="BG2326" s="72">
        <v>299</v>
      </c>
      <c r="BH2326" s="95">
        <v>3779334</v>
      </c>
      <c r="BI2326" s="95">
        <v>2029034</v>
      </c>
      <c r="BJ2326" s="95">
        <v>2644</v>
      </c>
      <c r="BK2326" s="95">
        <v>940</v>
      </c>
      <c r="BL2326" s="72">
        <v>76.31</v>
      </c>
      <c r="BM2326" s="72">
        <v>179.39</v>
      </c>
      <c r="BN2326" s="72">
        <v>255.7</v>
      </c>
      <c r="BO2326" s="95">
        <v>737155</v>
      </c>
      <c r="BP2326" s="95">
        <v>1732893</v>
      </c>
      <c r="BQ2326" s="95">
        <v>805</v>
      </c>
      <c r="BR2326" s="95">
        <v>805</v>
      </c>
      <c r="BS2326" s="72">
        <v>76.77</v>
      </c>
      <c r="BT2326" s="72">
        <v>189.91</v>
      </c>
      <c r="BU2326" s="72">
        <v>266.68</v>
      </c>
      <c r="BV2326" s="95">
        <v>693859.39066000003</v>
      </c>
      <c r="BW2326" s="95">
        <v>1716562.0963000001</v>
      </c>
      <c r="BX2326" s="95">
        <v>753.21895811000002</v>
      </c>
      <c r="BY2326" s="95">
        <v>753.21895811000002</v>
      </c>
      <c r="BZ2326" s="95">
        <v>2402</v>
      </c>
      <c r="CA2326" s="95">
        <v>1859</v>
      </c>
      <c r="CB2326" s="95">
        <v>1823</v>
      </c>
      <c r="CC2326" s="95">
        <v>805</v>
      </c>
      <c r="CD2326" s="95">
        <v>753</v>
      </c>
      <c r="CE2326" s="72">
        <v>650.75523149000003</v>
      </c>
      <c r="CF2326" s="72">
        <v>676.59346364999999</v>
      </c>
      <c r="CG2326" s="72">
        <v>712.40329333</v>
      </c>
      <c r="CH2326" s="72">
        <v>716.50152150999998</v>
      </c>
      <c r="CI2326" s="72">
        <v>731.52548966999996</v>
      </c>
      <c r="CJ2326" s="96">
        <v>0.41920523539999999</v>
      </c>
      <c r="CK2326" s="96">
        <v>0.41643913980000002</v>
      </c>
      <c r="CL2326" s="96">
        <v>0.419706089</v>
      </c>
      <c r="CM2326" s="96">
        <v>0.35687293370000001</v>
      </c>
      <c r="CN2326" s="96">
        <v>0.36455325719999998</v>
      </c>
      <c r="CO2326" s="96">
        <v>0.91118967969999998</v>
      </c>
      <c r="CP2326" s="96">
        <v>0.43388916690000001</v>
      </c>
      <c r="CQ2326" s="96">
        <v>0.99584056389999998</v>
      </c>
      <c r="CR2326" s="96">
        <v>0.435701377</v>
      </c>
      <c r="CS2326" s="95">
        <v>797</v>
      </c>
      <c r="CT2326" s="95">
        <v>614</v>
      </c>
      <c r="CU2326" s="95">
        <v>613</v>
      </c>
      <c r="CV2326" s="95">
        <v>557</v>
      </c>
      <c r="CW2326" s="95">
        <v>515</v>
      </c>
      <c r="CX2326" s="96">
        <v>0.85839559799999998</v>
      </c>
      <c r="CY2326" s="96">
        <v>0.88020845199999997</v>
      </c>
      <c r="CZ2326" s="96">
        <v>0.96948933800000003</v>
      </c>
      <c r="DA2326" s="96">
        <v>0.93513151900000002</v>
      </c>
      <c r="DB2326" s="96">
        <v>0.93454125600000004</v>
      </c>
      <c r="DC2326">
        <v>2013</v>
      </c>
      <c r="DD2326" s="6">
        <v>995.2</v>
      </c>
      <c r="DE2326" s="96">
        <v>2.329776E-3</v>
      </c>
      <c r="DF2326" s="72">
        <v>333.83</v>
      </c>
      <c r="DG2326" s="96">
        <v>1</v>
      </c>
      <c r="DH2326" s="72">
        <v>333.83</v>
      </c>
      <c r="DI2326" s="72">
        <v>345.07672998999999</v>
      </c>
      <c r="DJ2326" s="96">
        <v>0.99759711309999999</v>
      </c>
      <c r="DK2326" s="72">
        <v>333.85702462</v>
      </c>
      <c r="DL2326" s="96">
        <v>0.99549831619999996</v>
      </c>
      <c r="DM2326" s="72">
        <v>332.35410585</v>
      </c>
      <c r="DN2326" s="96">
        <v>1</v>
      </c>
      <c r="DO2326" s="96">
        <v>7.4929999999999997E-3</v>
      </c>
      <c r="DP2326" s="72">
        <v>2.4900000000000002</v>
      </c>
      <c r="DQ2326" s="72">
        <v>329.86</v>
      </c>
      <c r="DR2326" t="s">
        <v>1433</v>
      </c>
      <c r="DT2326" t="s">
        <v>1425</v>
      </c>
    </row>
    <row r="2327" spans="1:124" x14ac:dyDescent="0.3">
      <c r="A2327" t="s">
        <v>1434</v>
      </c>
      <c r="B2327">
        <v>40100</v>
      </c>
      <c r="C2327" s="95">
        <v>1587</v>
      </c>
      <c r="D2327" s="95">
        <v>2219918</v>
      </c>
      <c r="E2327" s="95">
        <v>824</v>
      </c>
      <c r="F2327" s="95">
        <v>1795163</v>
      </c>
      <c r="G2327" s="95">
        <v>1057</v>
      </c>
      <c r="H2327" s="95">
        <v>527856</v>
      </c>
      <c r="I2327" s="95">
        <v>527</v>
      </c>
      <c r="J2327" s="95">
        <v>815211</v>
      </c>
      <c r="K2327" s="95">
        <v>1275</v>
      </c>
      <c r="L2327" s="95">
        <v>1831456</v>
      </c>
      <c r="M2327" s="95">
        <v>493</v>
      </c>
      <c r="N2327" s="95">
        <v>848823</v>
      </c>
      <c r="O2327" s="95">
        <v>832</v>
      </c>
      <c r="P2327" s="95">
        <v>512000</v>
      </c>
      <c r="Q2327" s="95">
        <v>304</v>
      </c>
      <c r="R2327" s="95">
        <v>534323</v>
      </c>
      <c r="S2327" s="95">
        <v>1250</v>
      </c>
      <c r="T2327" s="95">
        <v>2427315</v>
      </c>
      <c r="U2327" s="95">
        <v>445</v>
      </c>
      <c r="V2327" s="95">
        <v>993380</v>
      </c>
      <c r="W2327" s="95">
        <v>801</v>
      </c>
      <c r="X2327" s="95">
        <v>478818</v>
      </c>
      <c r="Y2327" s="95">
        <v>287</v>
      </c>
      <c r="Z2327" s="95">
        <v>535673</v>
      </c>
      <c r="AA2327" s="95">
        <v>371</v>
      </c>
      <c r="AB2327" s="95">
        <v>388778</v>
      </c>
      <c r="AC2327" s="95">
        <v>371</v>
      </c>
      <c r="AD2327" s="95">
        <v>943626</v>
      </c>
      <c r="AE2327" s="95">
        <v>233</v>
      </c>
      <c r="AF2327" s="95">
        <v>182956</v>
      </c>
      <c r="AG2327" s="95">
        <v>233</v>
      </c>
      <c r="AH2327" s="95">
        <v>368985</v>
      </c>
      <c r="AI2327" s="95">
        <v>338.43785558000002</v>
      </c>
      <c r="AJ2327" s="95">
        <v>449207.77249</v>
      </c>
      <c r="AK2327" s="95">
        <v>338.43785558000002</v>
      </c>
      <c r="AL2327" s="95">
        <v>686885.15689999994</v>
      </c>
      <c r="AM2327" s="95">
        <v>188.22484385999999</v>
      </c>
      <c r="AN2327" s="95">
        <v>186739.92950999999</v>
      </c>
      <c r="AO2327" s="95">
        <v>188.22484385999999</v>
      </c>
      <c r="AP2327" s="95">
        <v>396252.77763000003</v>
      </c>
      <c r="AQ2327" s="72">
        <v>86.6</v>
      </c>
      <c r="AR2327" s="72">
        <v>161.01</v>
      </c>
      <c r="AS2327" s="72">
        <v>247.61</v>
      </c>
      <c r="AT2327" s="95">
        <v>2747774</v>
      </c>
      <c r="AU2327" s="95">
        <v>2610374</v>
      </c>
      <c r="AV2327" s="95">
        <v>2644</v>
      </c>
      <c r="AW2327" s="95">
        <v>1351</v>
      </c>
      <c r="AX2327" s="72">
        <v>92.69</v>
      </c>
      <c r="AY2327" s="72">
        <v>144.62</v>
      </c>
      <c r="AZ2327" s="72">
        <v>237.31</v>
      </c>
      <c r="BA2327" s="95">
        <v>2343456</v>
      </c>
      <c r="BB2327" s="95">
        <v>1383146</v>
      </c>
      <c r="BC2327" s="95">
        <v>2107</v>
      </c>
      <c r="BD2327" s="95">
        <v>797</v>
      </c>
      <c r="BE2327" s="72">
        <v>118.08</v>
      </c>
      <c r="BF2327" s="72">
        <v>174.07</v>
      </c>
      <c r="BG2327" s="72">
        <v>292.14999999999998</v>
      </c>
      <c r="BH2327" s="95">
        <v>2906133</v>
      </c>
      <c r="BI2327" s="95">
        <v>1529053</v>
      </c>
      <c r="BJ2327" s="95">
        <v>2051</v>
      </c>
      <c r="BK2327" s="95">
        <v>732</v>
      </c>
      <c r="BL2327" s="72">
        <v>78.88</v>
      </c>
      <c r="BM2327" s="72">
        <v>181.1</v>
      </c>
      <c r="BN2327" s="72">
        <v>259.98</v>
      </c>
      <c r="BO2327" s="95">
        <v>571734</v>
      </c>
      <c r="BP2327" s="95">
        <v>1312611</v>
      </c>
      <c r="BQ2327" s="95">
        <v>604</v>
      </c>
      <c r="BR2327" s="95">
        <v>604</v>
      </c>
      <c r="BS2327" s="72">
        <v>100.63</v>
      </c>
      <c r="BT2327" s="72">
        <v>171.38</v>
      </c>
      <c r="BU2327" s="72">
        <v>272.01</v>
      </c>
      <c r="BV2327" s="95">
        <v>635947.70200000005</v>
      </c>
      <c r="BW2327" s="95">
        <v>1083137.9345</v>
      </c>
      <c r="BX2327" s="95">
        <v>526.66269943999998</v>
      </c>
      <c r="BY2327" s="95">
        <v>526.66269943999998</v>
      </c>
      <c r="BZ2327" s="95">
        <v>2028</v>
      </c>
      <c r="CA2327" s="95">
        <v>1477</v>
      </c>
      <c r="CB2327" s="95">
        <v>1415</v>
      </c>
      <c r="CC2327" s="95">
        <v>604</v>
      </c>
      <c r="CD2327" s="95">
        <v>527</v>
      </c>
      <c r="CE2327" s="72">
        <v>650.75523149000003</v>
      </c>
      <c r="CF2327" s="72">
        <v>676.59346364999999</v>
      </c>
      <c r="CG2327" s="72">
        <v>712.40329333</v>
      </c>
      <c r="CH2327" s="72">
        <v>716.50152150999998</v>
      </c>
      <c r="CI2327" s="72">
        <v>731.52548966999996</v>
      </c>
      <c r="CJ2327" s="96">
        <v>0.38049636489999999</v>
      </c>
      <c r="CK2327" s="96">
        <v>0.35074237740000003</v>
      </c>
      <c r="CL2327" s="96">
        <v>0.41009074880000002</v>
      </c>
      <c r="CM2327" s="96">
        <v>0.3628464032</v>
      </c>
      <c r="CN2327" s="96">
        <v>0.37183940110000002</v>
      </c>
      <c r="CO2327" s="96">
        <v>0.93614024110000005</v>
      </c>
      <c r="CP2327" s="96">
        <v>0.40079791749999999</v>
      </c>
      <c r="CQ2327" s="96">
        <v>0.99584056389999998</v>
      </c>
      <c r="CR2327" s="96">
        <v>0.40247191650000003</v>
      </c>
      <c r="CS2327" s="95">
        <v>1082</v>
      </c>
      <c r="CT2327" s="95">
        <v>783</v>
      </c>
      <c r="CU2327" s="95">
        <v>727</v>
      </c>
      <c r="CV2327" s="95">
        <v>735</v>
      </c>
      <c r="CW2327" s="95">
        <v>582</v>
      </c>
      <c r="CX2327" s="96">
        <v>0.92040750100000002</v>
      </c>
      <c r="CY2327" s="96">
        <v>0.875297137</v>
      </c>
      <c r="CZ2327" s="96">
        <v>0.97375623099999997</v>
      </c>
      <c r="DA2327" s="96">
        <v>0.99711564100000005</v>
      </c>
      <c r="DB2327" s="96">
        <v>0.92325232300000004</v>
      </c>
      <c r="DC2327">
        <v>2013</v>
      </c>
      <c r="DD2327" s="6">
        <v>802.1</v>
      </c>
      <c r="DE2327" s="96">
        <v>2.0868954000000002E-3</v>
      </c>
      <c r="DF2327" s="72">
        <v>308.45</v>
      </c>
      <c r="DG2327" s="96">
        <v>1</v>
      </c>
      <c r="DH2327" s="72">
        <v>308.45</v>
      </c>
      <c r="DI2327" s="72">
        <v>345.07672998999999</v>
      </c>
      <c r="DJ2327" s="96">
        <v>0.89560035729999998</v>
      </c>
      <c r="DK2327" s="72">
        <v>312.27381752000002</v>
      </c>
      <c r="DL2327" s="96">
        <v>0.99549831619999996</v>
      </c>
      <c r="DM2327" s="72">
        <v>310.86805952999998</v>
      </c>
      <c r="DN2327" s="96">
        <v>1</v>
      </c>
      <c r="DO2327" s="96">
        <v>4.5570000000000003E-3</v>
      </c>
      <c r="DP2327" s="72">
        <v>1.42</v>
      </c>
      <c r="DQ2327" s="72">
        <v>309.45</v>
      </c>
      <c r="DR2327" t="s">
        <v>1434</v>
      </c>
      <c r="DT2327" t="s">
        <v>1425</v>
      </c>
    </row>
    <row r="2328" spans="1:124" x14ac:dyDescent="0.3">
      <c r="A2328" t="s">
        <v>1435</v>
      </c>
      <c r="B2328">
        <v>40110</v>
      </c>
      <c r="C2328" s="95">
        <v>16294</v>
      </c>
      <c r="D2328" s="95">
        <v>18353681</v>
      </c>
      <c r="E2328" s="95">
        <v>11929</v>
      </c>
      <c r="F2328" s="95">
        <v>31615828</v>
      </c>
      <c r="G2328" s="95">
        <v>4075</v>
      </c>
      <c r="H2328" s="95">
        <v>2066062</v>
      </c>
      <c r="I2328" s="95">
        <v>2038</v>
      </c>
      <c r="J2328" s="95">
        <v>4781369</v>
      </c>
      <c r="K2328" s="95">
        <v>13411</v>
      </c>
      <c r="L2328" s="95">
        <v>13667533</v>
      </c>
      <c r="M2328" s="95">
        <v>8990</v>
      </c>
      <c r="N2328" s="95">
        <v>23902190</v>
      </c>
      <c r="O2328" s="95">
        <v>3590</v>
      </c>
      <c r="P2328" s="95">
        <v>2233189</v>
      </c>
      <c r="Q2328" s="95">
        <v>1540</v>
      </c>
      <c r="R2328" s="95">
        <v>3876459</v>
      </c>
      <c r="S2328" s="95">
        <v>12745</v>
      </c>
      <c r="T2328" s="95">
        <v>15294850</v>
      </c>
      <c r="U2328" s="95">
        <v>8246</v>
      </c>
      <c r="V2328" s="95">
        <v>22596075</v>
      </c>
      <c r="W2328" s="95">
        <v>3381</v>
      </c>
      <c r="X2328" s="95">
        <v>1936998</v>
      </c>
      <c r="Y2328" s="95">
        <v>1433</v>
      </c>
      <c r="Z2328" s="95">
        <v>3537860</v>
      </c>
      <c r="AA2328" s="95">
        <v>7027</v>
      </c>
      <c r="AB2328" s="95">
        <v>8678713</v>
      </c>
      <c r="AC2328" s="95">
        <v>7027</v>
      </c>
      <c r="AD2328" s="95">
        <v>19558560</v>
      </c>
      <c r="AE2328" s="95">
        <v>1207</v>
      </c>
      <c r="AF2328" s="95">
        <v>1192679</v>
      </c>
      <c r="AG2328" s="95">
        <v>1207</v>
      </c>
      <c r="AH2328" s="95">
        <v>3013063</v>
      </c>
      <c r="AI2328" s="95">
        <v>6076.8694996000004</v>
      </c>
      <c r="AJ2328" s="95">
        <v>7521110.6113999998</v>
      </c>
      <c r="AK2328" s="95">
        <v>6076.8694996000004</v>
      </c>
      <c r="AL2328" s="95">
        <v>16504317.578</v>
      </c>
      <c r="AM2328" s="95">
        <v>1098.1693788</v>
      </c>
      <c r="AN2328" s="95">
        <v>1145908.4066000001</v>
      </c>
      <c r="AO2328" s="95">
        <v>1098.1693788</v>
      </c>
      <c r="AP2328" s="95">
        <v>2475157.4882999999</v>
      </c>
      <c r="AQ2328" s="72">
        <v>83.54</v>
      </c>
      <c r="AR2328" s="72">
        <v>217.16</v>
      </c>
      <c r="AS2328" s="72">
        <v>300.7</v>
      </c>
      <c r="AT2328" s="95">
        <v>20419743</v>
      </c>
      <c r="AU2328" s="95">
        <v>36397197</v>
      </c>
      <c r="AV2328" s="95">
        <v>20369</v>
      </c>
      <c r="AW2328" s="95">
        <v>13967</v>
      </c>
      <c r="AX2328" s="72">
        <v>77.94</v>
      </c>
      <c r="AY2328" s="72">
        <v>219.84</v>
      </c>
      <c r="AZ2328" s="72">
        <v>297.77999999999997</v>
      </c>
      <c r="BA2328" s="95">
        <v>15900722</v>
      </c>
      <c r="BB2328" s="95">
        <v>27778649</v>
      </c>
      <c r="BC2328" s="95">
        <v>17001</v>
      </c>
      <c r="BD2328" s="95">
        <v>10530</v>
      </c>
      <c r="BE2328" s="72">
        <v>89.05</v>
      </c>
      <c r="BF2328" s="72">
        <v>225.01</v>
      </c>
      <c r="BG2328" s="72">
        <v>314.06</v>
      </c>
      <c r="BH2328" s="95">
        <v>17231848</v>
      </c>
      <c r="BI2328" s="95">
        <v>26133935</v>
      </c>
      <c r="BJ2328" s="95">
        <v>16126</v>
      </c>
      <c r="BK2328" s="95">
        <v>9679</v>
      </c>
      <c r="BL2328" s="72">
        <v>99.9</v>
      </c>
      <c r="BM2328" s="72">
        <v>228.44</v>
      </c>
      <c r="BN2328" s="72">
        <v>328.34</v>
      </c>
      <c r="BO2328" s="95">
        <v>9871392</v>
      </c>
      <c r="BP2328" s="95">
        <v>22571623</v>
      </c>
      <c r="BQ2328" s="95">
        <v>8234</v>
      </c>
      <c r="BR2328" s="95">
        <v>8234</v>
      </c>
      <c r="BS2328" s="72">
        <v>100.66</v>
      </c>
      <c r="BT2328" s="72">
        <v>220.43</v>
      </c>
      <c r="BU2328" s="72">
        <v>321.08999999999997</v>
      </c>
      <c r="BV2328" s="95">
        <v>8667019.0179999992</v>
      </c>
      <c r="BW2328" s="95">
        <v>18979475.066</v>
      </c>
      <c r="BX2328" s="95">
        <v>7175.0388783999997</v>
      </c>
      <c r="BY2328" s="95">
        <v>7175.0388783999997</v>
      </c>
      <c r="BZ2328" s="95">
        <v>17318</v>
      </c>
      <c r="CA2328" s="95">
        <v>13888</v>
      </c>
      <c r="CB2328" s="95">
        <v>13019</v>
      </c>
      <c r="CC2328" s="95">
        <v>8234</v>
      </c>
      <c r="CD2328" s="95">
        <v>7175</v>
      </c>
      <c r="CE2328" s="72">
        <v>650.75523149000003</v>
      </c>
      <c r="CF2328" s="72">
        <v>676.59346364999999</v>
      </c>
      <c r="CG2328" s="72">
        <v>712.40329333</v>
      </c>
      <c r="CH2328" s="72">
        <v>716.50152150999998</v>
      </c>
      <c r="CI2328" s="72">
        <v>731.52548966999996</v>
      </c>
      <c r="CJ2328" s="96">
        <v>0.46207849810000001</v>
      </c>
      <c r="CK2328" s="96">
        <v>0.44011657809999999</v>
      </c>
      <c r="CL2328" s="96">
        <v>0.44084580029999998</v>
      </c>
      <c r="CM2328" s="96">
        <v>0.45825443510000002</v>
      </c>
      <c r="CN2328" s="96">
        <v>0.43893207350000002</v>
      </c>
      <c r="CO2328" s="96">
        <v>0.95569602949999999</v>
      </c>
      <c r="CP2328" s="96">
        <v>0.46881588200000002</v>
      </c>
      <c r="CQ2328" s="96">
        <v>0.99584056389999998</v>
      </c>
      <c r="CR2328" s="96">
        <v>0.47077396929999998</v>
      </c>
      <c r="CS2328" s="95">
        <v>12645</v>
      </c>
      <c r="CT2328" s="95">
        <v>10321</v>
      </c>
      <c r="CU2328" s="95">
        <v>9525</v>
      </c>
      <c r="CV2328" s="95">
        <v>8703</v>
      </c>
      <c r="CW2328" s="95">
        <v>7000</v>
      </c>
      <c r="CX2328" s="96">
        <v>0.95199162400000004</v>
      </c>
      <c r="CY2328" s="96">
        <v>0.94087634399999998</v>
      </c>
      <c r="CZ2328" s="96">
        <v>0.95154680800000002</v>
      </c>
      <c r="DA2328" s="96">
        <v>0.96250049199999999</v>
      </c>
      <c r="DB2328" s="96">
        <v>0.98142435500000003</v>
      </c>
      <c r="DC2328">
        <v>2013</v>
      </c>
      <c r="DD2328" s="6">
        <v>9917</v>
      </c>
      <c r="DE2328" s="96">
        <v>2.0672499E-3</v>
      </c>
      <c r="DF2328" s="72">
        <v>360.8</v>
      </c>
      <c r="DG2328" s="96">
        <v>1</v>
      </c>
      <c r="DH2328" s="72">
        <v>360.8</v>
      </c>
      <c r="DI2328" s="72">
        <v>345.07672998999999</v>
      </c>
      <c r="DJ2328" s="96">
        <v>1</v>
      </c>
      <c r="DK2328" s="72">
        <v>360.8</v>
      </c>
      <c r="DL2328" s="96">
        <v>1</v>
      </c>
      <c r="DM2328" s="72">
        <v>360.8</v>
      </c>
      <c r="DN2328" s="96">
        <v>1</v>
      </c>
      <c r="DO2328" s="96">
        <v>5.0850000000000001E-3</v>
      </c>
      <c r="DP2328" s="72">
        <v>1.83</v>
      </c>
      <c r="DQ2328" s="72">
        <v>358.97</v>
      </c>
      <c r="DR2328" t="s">
        <v>1435</v>
      </c>
      <c r="DT2328" t="s">
        <v>1425</v>
      </c>
    </row>
    <row r="2329" spans="1:124" x14ac:dyDescent="0.3">
      <c r="A2329" t="s">
        <v>1436</v>
      </c>
      <c r="B2329">
        <v>40120</v>
      </c>
      <c r="C2329" s="95">
        <v>3137</v>
      </c>
      <c r="D2329" s="95">
        <v>4515988</v>
      </c>
      <c r="E2329" s="95">
        <v>1738</v>
      </c>
      <c r="F2329" s="95">
        <v>3648075</v>
      </c>
      <c r="G2329" s="95">
        <v>577</v>
      </c>
      <c r="H2329" s="95">
        <v>393717</v>
      </c>
      <c r="I2329" s="95">
        <v>257</v>
      </c>
      <c r="J2329" s="95">
        <v>611974</v>
      </c>
      <c r="K2329" s="95">
        <v>2792</v>
      </c>
      <c r="L2329" s="95">
        <v>5243560</v>
      </c>
      <c r="M2329" s="95">
        <v>1368</v>
      </c>
      <c r="N2329" s="95">
        <v>2987123</v>
      </c>
      <c r="O2329" s="95">
        <v>496</v>
      </c>
      <c r="P2329" s="95">
        <v>382029</v>
      </c>
      <c r="Q2329" s="95">
        <v>197</v>
      </c>
      <c r="R2329" s="95">
        <v>540920</v>
      </c>
      <c r="S2329" s="95">
        <v>2752</v>
      </c>
      <c r="T2329" s="95">
        <v>6377009</v>
      </c>
      <c r="U2329" s="95">
        <v>1304</v>
      </c>
      <c r="V2329" s="95">
        <v>3065856</v>
      </c>
      <c r="W2329" s="95">
        <v>486</v>
      </c>
      <c r="X2329" s="95">
        <v>292194</v>
      </c>
      <c r="Y2329" s="95">
        <v>192</v>
      </c>
      <c r="Z2329" s="95">
        <v>477623</v>
      </c>
      <c r="AA2329" s="95">
        <v>1145</v>
      </c>
      <c r="AB2329" s="95">
        <v>1508897</v>
      </c>
      <c r="AC2329" s="95">
        <v>1145</v>
      </c>
      <c r="AD2329" s="95">
        <v>3013404</v>
      </c>
      <c r="AE2329" s="95">
        <v>167</v>
      </c>
      <c r="AF2329" s="95">
        <v>855180</v>
      </c>
      <c r="AG2329" s="95">
        <v>167</v>
      </c>
      <c r="AH2329" s="95">
        <v>511489</v>
      </c>
      <c r="AI2329" s="95">
        <v>1061.1088318</v>
      </c>
      <c r="AJ2329" s="95">
        <v>1112020.1836999999</v>
      </c>
      <c r="AK2329" s="95">
        <v>1061.1088318</v>
      </c>
      <c r="AL2329" s="95">
        <v>2497477.3835999998</v>
      </c>
      <c r="AM2329" s="95">
        <v>134.51789378000001</v>
      </c>
      <c r="AN2329" s="95">
        <v>220278.49629000001</v>
      </c>
      <c r="AO2329" s="95">
        <v>134.51789378000001</v>
      </c>
      <c r="AP2329" s="95">
        <v>354215.71622</v>
      </c>
      <c r="AQ2329" s="72">
        <v>110.16</v>
      </c>
      <c r="AR2329" s="72">
        <v>177.95</v>
      </c>
      <c r="AS2329" s="72">
        <v>288.11</v>
      </c>
      <c r="AT2329" s="95">
        <v>4909705</v>
      </c>
      <c r="AU2329" s="95">
        <v>4260049</v>
      </c>
      <c r="AV2329" s="95">
        <v>3714</v>
      </c>
      <c r="AW2329" s="95">
        <v>1995</v>
      </c>
      <c r="AX2329" s="72">
        <v>142.58000000000001</v>
      </c>
      <c r="AY2329" s="72">
        <v>187.86</v>
      </c>
      <c r="AZ2329" s="72">
        <v>330.44</v>
      </c>
      <c r="BA2329" s="95">
        <v>5625589</v>
      </c>
      <c r="BB2329" s="95">
        <v>3528043</v>
      </c>
      <c r="BC2329" s="95">
        <v>3288</v>
      </c>
      <c r="BD2329" s="95">
        <v>1565</v>
      </c>
      <c r="BE2329" s="72">
        <v>171.64</v>
      </c>
      <c r="BF2329" s="72">
        <v>197.39</v>
      </c>
      <c r="BG2329" s="72">
        <v>369.03</v>
      </c>
      <c r="BH2329" s="95">
        <v>6669203</v>
      </c>
      <c r="BI2329" s="95">
        <v>3543479</v>
      </c>
      <c r="BJ2329" s="95">
        <v>3238</v>
      </c>
      <c r="BK2329" s="95">
        <v>1496</v>
      </c>
      <c r="BL2329" s="72">
        <v>150.16</v>
      </c>
      <c r="BM2329" s="72">
        <v>223.89</v>
      </c>
      <c r="BN2329" s="72">
        <v>374.05</v>
      </c>
      <c r="BO2329" s="95">
        <v>2364077</v>
      </c>
      <c r="BP2329" s="95">
        <v>3524893</v>
      </c>
      <c r="BQ2329" s="95">
        <v>1312</v>
      </c>
      <c r="BR2329" s="95">
        <v>1312</v>
      </c>
      <c r="BS2329" s="72">
        <v>92.86</v>
      </c>
      <c r="BT2329" s="72">
        <v>198.76</v>
      </c>
      <c r="BU2329" s="72">
        <v>291.62</v>
      </c>
      <c r="BV2329" s="95">
        <v>1332298.68</v>
      </c>
      <c r="BW2329" s="95">
        <v>2851693.0998</v>
      </c>
      <c r="BX2329" s="95">
        <v>1195.6267256000001</v>
      </c>
      <c r="BY2329" s="95">
        <v>1195.6267256000001</v>
      </c>
      <c r="BZ2329" s="95">
        <v>2895</v>
      </c>
      <c r="CA2329" s="95">
        <v>2459</v>
      </c>
      <c r="CB2329" s="95">
        <v>2398</v>
      </c>
      <c r="CC2329" s="95">
        <v>1312</v>
      </c>
      <c r="CD2329" s="95">
        <v>1196</v>
      </c>
      <c r="CE2329" s="72">
        <v>650.75523149000003</v>
      </c>
      <c r="CF2329" s="72">
        <v>676.59346364999999</v>
      </c>
      <c r="CG2329" s="72">
        <v>712.40329333</v>
      </c>
      <c r="CH2329" s="72">
        <v>716.50152150999998</v>
      </c>
      <c r="CI2329" s="72">
        <v>731.52548966999996</v>
      </c>
      <c r="CJ2329" s="96">
        <v>0.4427317462</v>
      </c>
      <c r="CK2329" s="96">
        <v>0.48838780999999998</v>
      </c>
      <c r="CL2329" s="96">
        <v>0.51800715050000001</v>
      </c>
      <c r="CM2329" s="96">
        <v>0.52205053130000001</v>
      </c>
      <c r="CN2329" s="96">
        <v>0.39864639590000001</v>
      </c>
      <c r="CO2329" s="96">
        <v>0.87722706439999998</v>
      </c>
      <c r="CP2329" s="96">
        <v>0.54029879609999998</v>
      </c>
      <c r="CQ2329" s="96">
        <v>0.99584056389999998</v>
      </c>
      <c r="CR2329" s="96">
        <v>0.54255544369999997</v>
      </c>
      <c r="CS2329" s="95">
        <v>1769</v>
      </c>
      <c r="CT2329" s="95">
        <v>1542</v>
      </c>
      <c r="CU2329" s="95">
        <v>1472</v>
      </c>
      <c r="CV2329" s="95">
        <v>1354</v>
      </c>
      <c r="CW2329" s="95">
        <v>1224</v>
      </c>
      <c r="CX2329" s="96">
        <v>0.85982317699999999</v>
      </c>
      <c r="CY2329" s="96">
        <v>0.83436082600000006</v>
      </c>
      <c r="CZ2329" s="96">
        <v>0.88571982999999999</v>
      </c>
      <c r="DA2329" s="96">
        <v>0.90532243400000001</v>
      </c>
      <c r="DB2329" s="96">
        <v>0.91509041000000002</v>
      </c>
      <c r="DC2329">
        <v>2013</v>
      </c>
      <c r="DD2329" s="6">
        <v>1512.7</v>
      </c>
      <c r="DE2329" s="96">
        <v>7.8759261999999993E-3</v>
      </c>
      <c r="DF2329" s="72">
        <v>413.4</v>
      </c>
      <c r="DG2329" s="96">
        <v>1</v>
      </c>
      <c r="DH2329" s="72">
        <v>413.4</v>
      </c>
      <c r="DI2329" s="72">
        <v>401.26278544000002</v>
      </c>
      <c r="DJ2329" s="96">
        <v>1</v>
      </c>
      <c r="DK2329" s="72">
        <v>413.4</v>
      </c>
      <c r="DL2329" s="96">
        <v>1</v>
      </c>
      <c r="DM2329" s="72">
        <v>413.4</v>
      </c>
      <c r="DN2329" s="96">
        <v>1</v>
      </c>
      <c r="DO2329" s="96">
        <v>1.2669E-2</v>
      </c>
      <c r="DP2329" s="72">
        <v>5.24</v>
      </c>
      <c r="DQ2329" s="72">
        <v>408.16</v>
      </c>
      <c r="DR2329" t="s">
        <v>1436</v>
      </c>
      <c r="DT2329" t="s">
        <v>1425</v>
      </c>
    </row>
    <row r="2330" spans="1:124" x14ac:dyDescent="0.3">
      <c r="A2330" t="s">
        <v>1437</v>
      </c>
      <c r="B2330">
        <v>40130</v>
      </c>
      <c r="C2330" s="95">
        <v>10465</v>
      </c>
      <c r="D2330" s="95">
        <v>11488709</v>
      </c>
      <c r="E2330" s="95">
        <v>7137</v>
      </c>
      <c r="F2330" s="95">
        <v>17649663</v>
      </c>
      <c r="G2330" s="95">
        <v>3500</v>
      </c>
      <c r="H2330" s="95">
        <v>1963938</v>
      </c>
      <c r="I2330" s="95">
        <v>1922</v>
      </c>
      <c r="J2330" s="95">
        <v>3655588</v>
      </c>
      <c r="K2330" s="95">
        <v>8514</v>
      </c>
      <c r="L2330" s="95">
        <v>8722640</v>
      </c>
      <c r="M2330" s="95">
        <v>5139</v>
      </c>
      <c r="N2330" s="95">
        <v>12472558</v>
      </c>
      <c r="O2330" s="95">
        <v>2943</v>
      </c>
      <c r="P2330" s="95">
        <v>1716145</v>
      </c>
      <c r="Q2330" s="95">
        <v>1368</v>
      </c>
      <c r="R2330" s="95">
        <v>2652721</v>
      </c>
      <c r="S2330" s="95">
        <v>8235</v>
      </c>
      <c r="T2330" s="95">
        <v>8705299</v>
      </c>
      <c r="U2330" s="95">
        <v>4757</v>
      </c>
      <c r="V2330" s="95">
        <v>11330308</v>
      </c>
      <c r="W2330" s="95">
        <v>2748</v>
      </c>
      <c r="X2330" s="95">
        <v>1782853</v>
      </c>
      <c r="Y2330" s="95">
        <v>1228</v>
      </c>
      <c r="Z2330" s="95">
        <v>2666293</v>
      </c>
      <c r="AA2330" s="95">
        <v>4092</v>
      </c>
      <c r="AB2330" s="95">
        <v>5324875</v>
      </c>
      <c r="AC2330" s="95">
        <v>4092</v>
      </c>
      <c r="AD2330" s="95">
        <v>10384026</v>
      </c>
      <c r="AE2330" s="95">
        <v>1020</v>
      </c>
      <c r="AF2330" s="95">
        <v>983872</v>
      </c>
      <c r="AG2330" s="95">
        <v>1020</v>
      </c>
      <c r="AH2330" s="95">
        <v>2173889</v>
      </c>
      <c r="AI2330" s="95">
        <v>3619.8670001</v>
      </c>
      <c r="AJ2330" s="95">
        <v>4042636.9349000002</v>
      </c>
      <c r="AK2330" s="95">
        <v>3619.8670001</v>
      </c>
      <c r="AL2330" s="95">
        <v>9341589.2696000002</v>
      </c>
      <c r="AM2330" s="95">
        <v>865.09875947</v>
      </c>
      <c r="AN2330" s="95">
        <v>760527.46756000002</v>
      </c>
      <c r="AO2330" s="95">
        <v>865.09875947</v>
      </c>
      <c r="AP2330" s="95">
        <v>1777625.4908</v>
      </c>
      <c r="AQ2330" s="72">
        <v>80.28</v>
      </c>
      <c r="AR2330" s="72">
        <v>195.99</v>
      </c>
      <c r="AS2330" s="72">
        <v>276.27</v>
      </c>
      <c r="AT2330" s="95">
        <v>13452647</v>
      </c>
      <c r="AU2330" s="95">
        <v>21305251</v>
      </c>
      <c r="AV2330" s="95">
        <v>13965</v>
      </c>
      <c r="AW2330" s="95">
        <v>9059</v>
      </c>
      <c r="AX2330" s="72">
        <v>75.930000000000007</v>
      </c>
      <c r="AY2330" s="72">
        <v>193.71</v>
      </c>
      <c r="AZ2330" s="72">
        <v>269.64</v>
      </c>
      <c r="BA2330" s="95">
        <v>10438785</v>
      </c>
      <c r="BB2330" s="95">
        <v>15125279</v>
      </c>
      <c r="BC2330" s="95">
        <v>11457</v>
      </c>
      <c r="BD2330" s="95">
        <v>6507</v>
      </c>
      <c r="BE2330" s="72">
        <v>79.58</v>
      </c>
      <c r="BF2330" s="72">
        <v>194.88</v>
      </c>
      <c r="BG2330" s="72">
        <v>274.45999999999998</v>
      </c>
      <c r="BH2330" s="95">
        <v>10488152</v>
      </c>
      <c r="BI2330" s="95">
        <v>13996601</v>
      </c>
      <c r="BJ2330" s="95">
        <v>10983</v>
      </c>
      <c r="BK2330" s="95">
        <v>5985</v>
      </c>
      <c r="BL2330" s="72">
        <v>102.84</v>
      </c>
      <c r="BM2330" s="72">
        <v>204.71</v>
      </c>
      <c r="BN2330" s="72">
        <v>307.55</v>
      </c>
      <c r="BO2330" s="95">
        <v>6308747</v>
      </c>
      <c r="BP2330" s="95">
        <v>12557915</v>
      </c>
      <c r="BQ2330" s="95">
        <v>5112</v>
      </c>
      <c r="BR2330" s="95">
        <v>5112</v>
      </c>
      <c r="BS2330" s="72">
        <v>89.25</v>
      </c>
      <c r="BT2330" s="72">
        <v>206.6</v>
      </c>
      <c r="BU2330" s="72">
        <v>295.85000000000002</v>
      </c>
      <c r="BV2330" s="95">
        <v>4803164.4024999999</v>
      </c>
      <c r="BW2330" s="95">
        <v>11119214.76</v>
      </c>
      <c r="BX2330" s="95">
        <v>4484.9657595999997</v>
      </c>
      <c r="BY2330" s="95">
        <v>4484.9657595999997</v>
      </c>
      <c r="BZ2330" s="95">
        <v>11627</v>
      </c>
      <c r="CA2330" s="95">
        <v>9076</v>
      </c>
      <c r="CB2330" s="95">
        <v>8574</v>
      </c>
      <c r="CC2330" s="95">
        <v>5112</v>
      </c>
      <c r="CD2330" s="95">
        <v>4485</v>
      </c>
      <c r="CE2330" s="72">
        <v>650.75523149000003</v>
      </c>
      <c r="CF2330" s="72">
        <v>676.59346364999999</v>
      </c>
      <c r="CG2330" s="72">
        <v>712.40329333</v>
      </c>
      <c r="CH2330" s="72">
        <v>716.50152150999998</v>
      </c>
      <c r="CI2330" s="72">
        <v>731.52548966999996</v>
      </c>
      <c r="CJ2330" s="96">
        <v>0.42453750140000002</v>
      </c>
      <c r="CK2330" s="96">
        <v>0.39852587189999999</v>
      </c>
      <c r="CL2330" s="96">
        <v>0.38525930829999999</v>
      </c>
      <c r="CM2330" s="96">
        <v>0.42923844649999998</v>
      </c>
      <c r="CN2330" s="96">
        <v>0.40442883289999998</v>
      </c>
      <c r="CO2330" s="96">
        <v>0.98069198020000004</v>
      </c>
      <c r="CP2330" s="96">
        <v>0.41643859690000001</v>
      </c>
      <c r="CQ2330" s="96">
        <v>0.99584056389999998</v>
      </c>
      <c r="CR2330" s="96">
        <v>0.41817792170000001</v>
      </c>
      <c r="CS2330" s="95">
        <v>7939</v>
      </c>
      <c r="CT2330" s="95">
        <v>6313</v>
      </c>
      <c r="CU2330" s="95">
        <v>5845</v>
      </c>
      <c r="CV2330" s="95">
        <v>5317</v>
      </c>
      <c r="CW2330" s="95">
        <v>4436</v>
      </c>
      <c r="CX2330" s="96">
        <v>1.0043657130000001</v>
      </c>
      <c r="CY2330" s="96">
        <v>0.95943239199999997</v>
      </c>
      <c r="CZ2330" s="96">
        <v>0.97026853300000004</v>
      </c>
      <c r="DA2330" s="96">
        <v>0.97575126700000003</v>
      </c>
      <c r="DB2330" s="96">
        <v>0.98823499999999997</v>
      </c>
      <c r="DC2330">
        <v>2013</v>
      </c>
      <c r="DD2330" s="6">
        <v>6229.6</v>
      </c>
      <c r="DE2330" s="96">
        <v>2.2120745999999998E-3</v>
      </c>
      <c r="DF2330" s="72">
        <v>320.45</v>
      </c>
      <c r="DG2330" s="96">
        <v>1</v>
      </c>
      <c r="DH2330" s="72">
        <v>320.45</v>
      </c>
      <c r="DI2330" s="72">
        <v>345.07672998999999</v>
      </c>
      <c r="DJ2330" s="96">
        <v>1</v>
      </c>
      <c r="DK2330" s="72">
        <v>320.45</v>
      </c>
      <c r="DL2330" s="96">
        <v>1</v>
      </c>
      <c r="DM2330" s="72">
        <v>320.45</v>
      </c>
      <c r="DN2330" s="96">
        <v>1</v>
      </c>
      <c r="DO2330" s="96">
        <v>4.6620000000000003E-3</v>
      </c>
      <c r="DP2330" s="72">
        <v>1.49</v>
      </c>
      <c r="DQ2330" s="72">
        <v>318.95999999999998</v>
      </c>
      <c r="DR2330" t="s">
        <v>1437</v>
      </c>
      <c r="DT2330" t="s">
        <v>1425</v>
      </c>
    </row>
    <row r="2331" spans="1:124" x14ac:dyDescent="0.3">
      <c r="A2331" t="s">
        <v>1438</v>
      </c>
      <c r="B2331">
        <v>40140</v>
      </c>
      <c r="C2331" s="95">
        <v>1904</v>
      </c>
      <c r="D2331" s="95">
        <v>2562514</v>
      </c>
      <c r="E2331" s="95">
        <v>914</v>
      </c>
      <c r="F2331" s="95">
        <v>2065507</v>
      </c>
      <c r="G2331" s="95">
        <v>1089</v>
      </c>
      <c r="H2331" s="95">
        <v>454546</v>
      </c>
      <c r="I2331" s="95">
        <v>501</v>
      </c>
      <c r="J2331" s="95">
        <v>956737</v>
      </c>
      <c r="K2331" s="95">
        <v>1562</v>
      </c>
      <c r="L2331" s="95">
        <v>2522135</v>
      </c>
      <c r="M2331" s="95">
        <v>583</v>
      </c>
      <c r="N2331" s="95">
        <v>1405122</v>
      </c>
      <c r="O2331" s="95">
        <v>853</v>
      </c>
      <c r="P2331" s="95">
        <v>485388</v>
      </c>
      <c r="Q2331" s="95">
        <v>318</v>
      </c>
      <c r="R2331" s="95">
        <v>653425</v>
      </c>
      <c r="S2331" s="95">
        <v>1482</v>
      </c>
      <c r="T2331" s="95">
        <v>2395280</v>
      </c>
      <c r="U2331" s="95">
        <v>500</v>
      </c>
      <c r="V2331" s="95">
        <v>1229081</v>
      </c>
      <c r="W2331" s="95">
        <v>782</v>
      </c>
      <c r="X2331" s="95">
        <v>553914</v>
      </c>
      <c r="Y2331" s="95">
        <v>289</v>
      </c>
      <c r="Z2331" s="95">
        <v>606032</v>
      </c>
      <c r="AA2331" s="95">
        <v>424</v>
      </c>
      <c r="AB2331" s="95">
        <v>431898</v>
      </c>
      <c r="AC2331" s="95">
        <v>424</v>
      </c>
      <c r="AD2331" s="95">
        <v>1209734</v>
      </c>
      <c r="AE2331" s="95">
        <v>218</v>
      </c>
      <c r="AF2331" s="95">
        <v>182862</v>
      </c>
      <c r="AG2331" s="95">
        <v>218</v>
      </c>
      <c r="AH2331" s="95">
        <v>574862</v>
      </c>
      <c r="AI2331" s="95">
        <v>372.60402166</v>
      </c>
      <c r="AJ2331" s="95">
        <v>425450.82592999999</v>
      </c>
      <c r="AK2331" s="95">
        <v>372.60402166</v>
      </c>
      <c r="AL2331" s="95">
        <v>981487.92084000004</v>
      </c>
      <c r="AM2331" s="95">
        <v>173.57825638</v>
      </c>
      <c r="AN2331" s="95">
        <v>146309.21513</v>
      </c>
      <c r="AO2331" s="95">
        <v>173.57825638</v>
      </c>
      <c r="AP2331" s="95">
        <v>381202.91311000002</v>
      </c>
      <c r="AQ2331" s="72">
        <v>84</v>
      </c>
      <c r="AR2331" s="72">
        <v>177.99</v>
      </c>
      <c r="AS2331" s="72">
        <v>261.99</v>
      </c>
      <c r="AT2331" s="95">
        <v>3017060</v>
      </c>
      <c r="AU2331" s="95">
        <v>3022244</v>
      </c>
      <c r="AV2331" s="95">
        <v>2993</v>
      </c>
      <c r="AW2331" s="95">
        <v>1415</v>
      </c>
      <c r="AX2331" s="72">
        <v>103.78</v>
      </c>
      <c r="AY2331" s="72">
        <v>190.39</v>
      </c>
      <c r="AZ2331" s="72">
        <v>294.17</v>
      </c>
      <c r="BA2331" s="95">
        <v>3007523</v>
      </c>
      <c r="BB2331" s="95">
        <v>2058547</v>
      </c>
      <c r="BC2331" s="95">
        <v>2415</v>
      </c>
      <c r="BD2331" s="95">
        <v>901</v>
      </c>
      <c r="BE2331" s="72">
        <v>108.55</v>
      </c>
      <c r="BF2331" s="72">
        <v>193.82</v>
      </c>
      <c r="BG2331" s="72">
        <v>302.37</v>
      </c>
      <c r="BH2331" s="95">
        <v>2949194</v>
      </c>
      <c r="BI2331" s="95">
        <v>1835113</v>
      </c>
      <c r="BJ2331" s="95">
        <v>2264</v>
      </c>
      <c r="BK2331" s="95">
        <v>789</v>
      </c>
      <c r="BL2331" s="72">
        <v>79.8</v>
      </c>
      <c r="BM2331" s="72">
        <v>231.65</v>
      </c>
      <c r="BN2331" s="72">
        <v>311.45</v>
      </c>
      <c r="BO2331" s="95">
        <v>614760</v>
      </c>
      <c r="BP2331" s="95">
        <v>1784596</v>
      </c>
      <c r="BQ2331" s="95">
        <v>642</v>
      </c>
      <c r="BR2331" s="95">
        <v>642</v>
      </c>
      <c r="BS2331" s="72">
        <v>87.24</v>
      </c>
      <c r="BT2331" s="72">
        <v>207.91</v>
      </c>
      <c r="BU2331" s="72">
        <v>295.14999999999998</v>
      </c>
      <c r="BV2331" s="95">
        <v>571760.04105999996</v>
      </c>
      <c r="BW2331" s="95">
        <v>1362690.834</v>
      </c>
      <c r="BX2331" s="95">
        <v>546.18227804000003</v>
      </c>
      <c r="BY2331" s="95">
        <v>546.18227804000003</v>
      </c>
      <c r="BZ2331" s="95">
        <v>2241</v>
      </c>
      <c r="CA2331" s="95">
        <v>1687</v>
      </c>
      <c r="CB2331" s="95">
        <v>1553</v>
      </c>
      <c r="CC2331" s="95">
        <v>642</v>
      </c>
      <c r="CD2331" s="95">
        <v>546</v>
      </c>
      <c r="CE2331" s="72">
        <v>650.75523149000003</v>
      </c>
      <c r="CF2331" s="72">
        <v>676.59346364999999</v>
      </c>
      <c r="CG2331" s="72">
        <v>712.40329333</v>
      </c>
      <c r="CH2331" s="72">
        <v>716.50152150999998</v>
      </c>
      <c r="CI2331" s="72">
        <v>731.52548966999996</v>
      </c>
      <c r="CJ2331" s="96">
        <v>0.40259376689999998</v>
      </c>
      <c r="CK2331" s="96">
        <v>0.43478102549999997</v>
      </c>
      <c r="CL2331" s="96">
        <v>0.42443655559999999</v>
      </c>
      <c r="CM2331" s="96">
        <v>0.43468156120000001</v>
      </c>
      <c r="CN2331" s="96">
        <v>0.40347192840000001</v>
      </c>
      <c r="CO2331" s="96">
        <v>0.92541611609999996</v>
      </c>
      <c r="CP2331" s="96">
        <v>0.45384228809999999</v>
      </c>
      <c r="CQ2331" s="96">
        <v>0.99584056389999998</v>
      </c>
      <c r="CR2331" s="96">
        <v>0.45573783569999998</v>
      </c>
      <c r="CS2331" s="95">
        <v>1207</v>
      </c>
      <c r="CT2331" s="95">
        <v>968</v>
      </c>
      <c r="CU2331" s="95">
        <v>841</v>
      </c>
      <c r="CV2331" s="95">
        <v>780</v>
      </c>
      <c r="CW2331" s="95">
        <v>681</v>
      </c>
      <c r="CX2331" s="96">
        <v>0.93186753700000002</v>
      </c>
      <c r="CY2331" s="96">
        <v>0.86128467099999995</v>
      </c>
      <c r="CZ2331" s="96">
        <v>0.96885456199999997</v>
      </c>
      <c r="DA2331" s="96">
        <v>0.93236670600000005</v>
      </c>
      <c r="DB2331" s="96">
        <v>0.94353532399999995</v>
      </c>
      <c r="DC2331">
        <v>2013</v>
      </c>
      <c r="DD2331" s="6">
        <v>858.6</v>
      </c>
      <c r="DE2331" s="96">
        <v>1.3914737000000001E-3</v>
      </c>
      <c r="DF2331" s="72">
        <v>349.52</v>
      </c>
      <c r="DG2331" s="96">
        <v>1</v>
      </c>
      <c r="DH2331" s="72">
        <v>349.52</v>
      </c>
      <c r="DI2331" s="72">
        <v>345.07672998999999</v>
      </c>
      <c r="DJ2331" s="96">
        <v>0.92660671269999995</v>
      </c>
      <c r="DK2331" s="72">
        <v>349.19389381000002</v>
      </c>
      <c r="DL2331" s="96">
        <v>0.99549831619999996</v>
      </c>
      <c r="DM2331" s="72">
        <v>347.62193330000002</v>
      </c>
      <c r="DN2331" s="96">
        <v>1</v>
      </c>
      <c r="DO2331" s="96">
        <v>2.9380000000000001E-3</v>
      </c>
      <c r="DP2331" s="72">
        <v>1.02</v>
      </c>
      <c r="DQ2331" s="72">
        <v>346.6</v>
      </c>
      <c r="DR2331" t="s">
        <v>1438</v>
      </c>
      <c r="DT2331" t="s">
        <v>1425</v>
      </c>
    </row>
    <row r="2332" spans="1:124" x14ac:dyDescent="0.3">
      <c r="A2332" t="s">
        <v>1439</v>
      </c>
      <c r="B2332">
        <v>40145</v>
      </c>
      <c r="C2332" s="95">
        <v>27</v>
      </c>
      <c r="D2332" s="95">
        <v>27803</v>
      </c>
      <c r="E2332" s="95">
        <v>14</v>
      </c>
      <c r="F2332" s="95">
        <v>33058</v>
      </c>
      <c r="G2332" s="95">
        <v>4</v>
      </c>
      <c r="H2332" s="95">
        <v>1012</v>
      </c>
      <c r="I2332" s="95">
        <v>1</v>
      </c>
      <c r="J2332" s="95">
        <v>720</v>
      </c>
      <c r="K2332" s="95">
        <v>18</v>
      </c>
      <c r="L2332" s="95">
        <v>39440</v>
      </c>
      <c r="M2332" s="95">
        <v>6</v>
      </c>
      <c r="N2332" s="95">
        <v>19937</v>
      </c>
      <c r="O2332" s="95">
        <v>2</v>
      </c>
      <c r="P2332" s="95">
        <v>1</v>
      </c>
      <c r="Q2332" s="95">
        <v>1</v>
      </c>
      <c r="R2332" s="95">
        <v>1</v>
      </c>
      <c r="S2332" s="95">
        <v>15</v>
      </c>
      <c r="T2332" s="95">
        <v>54508</v>
      </c>
      <c r="U2332" s="95">
        <v>4</v>
      </c>
      <c r="V2332" s="95">
        <v>10805</v>
      </c>
      <c r="W2332" s="95">
        <v>2</v>
      </c>
      <c r="X2332" s="95">
        <v>1</v>
      </c>
      <c r="Y2332" s="95">
        <v>1</v>
      </c>
      <c r="Z2332" s="95">
        <v>1</v>
      </c>
      <c r="AA2332" s="95">
        <v>2</v>
      </c>
      <c r="AB2332" s="95">
        <v>1</v>
      </c>
      <c r="AC2332" s="95">
        <v>2</v>
      </c>
      <c r="AD2332" s="95">
        <v>5557</v>
      </c>
      <c r="AE2332" s="95">
        <v>1</v>
      </c>
      <c r="AF2332" s="95">
        <v>1</v>
      </c>
      <c r="AG2332" s="95">
        <v>1</v>
      </c>
      <c r="AH2332" s="95">
        <v>1</v>
      </c>
      <c r="AI2332" s="95">
        <v>3.7101965372999999</v>
      </c>
      <c r="AJ2332" s="95">
        <v>10400.971390999999</v>
      </c>
      <c r="AK2332" s="95">
        <v>0.96574100119999995</v>
      </c>
      <c r="AL2332" s="95">
        <v>3442.5703456000001</v>
      </c>
      <c r="AM2332" s="95">
        <v>0.8244881194</v>
      </c>
      <c r="AN2332" s="95">
        <v>0</v>
      </c>
      <c r="AO2332" s="95">
        <v>0.96574100119999995</v>
      </c>
      <c r="AP2332" s="95">
        <v>0</v>
      </c>
      <c r="AQ2332" s="72">
        <v>77.459999999999994</v>
      </c>
      <c r="AR2332" s="72">
        <v>187.66</v>
      </c>
      <c r="AS2332" s="72">
        <v>265.12</v>
      </c>
      <c r="AT2332" s="95">
        <v>28815</v>
      </c>
      <c r="AU2332" s="95">
        <v>33778</v>
      </c>
      <c r="AV2332" s="95">
        <v>31</v>
      </c>
      <c r="AW2332" s="95">
        <v>15</v>
      </c>
      <c r="AX2332" s="72">
        <v>164.34</v>
      </c>
      <c r="AY2332" s="72">
        <v>237.36</v>
      </c>
      <c r="AZ2332" s="72">
        <v>401.7</v>
      </c>
      <c r="BA2332" s="95">
        <v>39441</v>
      </c>
      <c r="BB2332" s="95">
        <v>19938</v>
      </c>
      <c r="BC2332" s="95">
        <v>20</v>
      </c>
      <c r="BD2332" s="95">
        <v>7</v>
      </c>
      <c r="BE2332" s="72">
        <v>267.2</v>
      </c>
      <c r="BF2332" s="72">
        <v>180.1</v>
      </c>
      <c r="BG2332" s="72">
        <v>447.3</v>
      </c>
      <c r="BH2332" s="95">
        <v>54509</v>
      </c>
      <c r="BI2332" s="95">
        <v>10806</v>
      </c>
      <c r="BJ2332" s="95">
        <v>17</v>
      </c>
      <c r="BK2332" s="95">
        <v>5</v>
      </c>
      <c r="BL2332" s="72">
        <v>0.06</v>
      </c>
      <c r="BM2332" s="72">
        <v>154.38999999999999</v>
      </c>
      <c r="BN2332" s="72">
        <v>154.44999999999999</v>
      </c>
      <c r="BO2332" s="95">
        <v>2</v>
      </c>
      <c r="BP2332" s="95">
        <v>5558</v>
      </c>
      <c r="BQ2332" s="95">
        <v>3</v>
      </c>
      <c r="BR2332" s="95">
        <v>3</v>
      </c>
      <c r="BS2332" s="72">
        <v>191.14</v>
      </c>
      <c r="BT2332" s="72">
        <v>148.53</v>
      </c>
      <c r="BU2332" s="72">
        <v>339.67</v>
      </c>
      <c r="BV2332" s="95">
        <v>10400.971390999999</v>
      </c>
      <c r="BW2332" s="95">
        <v>3442.5703456000001</v>
      </c>
      <c r="BX2332" s="95">
        <v>4.5346846566999996</v>
      </c>
      <c r="BY2332" s="95">
        <v>1.9314820023999999</v>
      </c>
      <c r="BZ2332" s="95">
        <v>23</v>
      </c>
      <c r="CA2332" s="95">
        <v>14</v>
      </c>
      <c r="CB2332" s="95">
        <v>11</v>
      </c>
      <c r="CC2332" s="95">
        <v>3</v>
      </c>
      <c r="CD2332" s="95">
        <v>3</v>
      </c>
      <c r="CE2332" s="72">
        <v>650.75523149000003</v>
      </c>
      <c r="CF2332" s="72">
        <v>676.59346364999999</v>
      </c>
      <c r="CG2332" s="72">
        <v>712.40329333</v>
      </c>
      <c r="CH2332" s="72">
        <v>716.50152150999998</v>
      </c>
      <c r="CI2332" s="72">
        <v>731.52548966999996</v>
      </c>
      <c r="CJ2332" s="96">
        <v>0.40740356309999998</v>
      </c>
      <c r="CK2332" s="96">
        <v>0.59370954880000004</v>
      </c>
      <c r="CL2332" s="96">
        <v>0.62787469429999998</v>
      </c>
      <c r="CM2332" s="96">
        <v>0.21556130079999999</v>
      </c>
      <c r="CN2332" s="96">
        <v>0.46433105180000001</v>
      </c>
      <c r="CO2332" s="96">
        <v>0.87769406400000005</v>
      </c>
      <c r="CP2332" s="96">
        <v>0.52612413670000002</v>
      </c>
      <c r="CQ2332" s="96">
        <v>0.99584056389999998</v>
      </c>
      <c r="CR2332" s="96">
        <v>0.52832158149999997</v>
      </c>
      <c r="CS2332" s="95">
        <v>1359</v>
      </c>
      <c r="CT2332" s="95">
        <v>1134</v>
      </c>
      <c r="CU2332" s="95">
        <v>1051</v>
      </c>
      <c r="CV2332" s="95">
        <v>961</v>
      </c>
      <c r="CW2332" s="95">
        <v>806</v>
      </c>
      <c r="CX2332" s="96">
        <v>0.89362630499999995</v>
      </c>
      <c r="CY2332" s="96">
        <v>0.84366234900000003</v>
      </c>
      <c r="CZ2332" s="96">
        <v>0.87711807600000002</v>
      </c>
      <c r="DA2332" s="96">
        <v>0.86501966699999999</v>
      </c>
      <c r="DB2332" s="96">
        <v>0.91457434699999995</v>
      </c>
      <c r="DC2332">
        <v>2013</v>
      </c>
      <c r="DD2332" s="6">
        <v>6.4</v>
      </c>
      <c r="DE2332" s="96">
        <v>1.47095039E-2</v>
      </c>
      <c r="DF2332" s="72">
        <v>399.78</v>
      </c>
      <c r="DG2332" s="96">
        <v>1</v>
      </c>
      <c r="DH2332" s="72">
        <v>399.78</v>
      </c>
      <c r="DI2332" s="72">
        <v>345.07672998999999</v>
      </c>
      <c r="DJ2332" s="96">
        <v>0.08</v>
      </c>
      <c r="DK2332" s="72">
        <v>349.45299160000002</v>
      </c>
      <c r="DL2332" s="96">
        <v>0.99549831619999996</v>
      </c>
      <c r="DM2332" s="72">
        <v>347.87986470999999</v>
      </c>
      <c r="DN2332" s="96">
        <v>1</v>
      </c>
      <c r="DO2332" s="96">
        <v>1.6844000000000001E-2</v>
      </c>
      <c r="DP2332" s="72">
        <v>5.86</v>
      </c>
      <c r="DQ2332" s="72">
        <v>342.02</v>
      </c>
      <c r="DR2332" t="s">
        <v>1439</v>
      </c>
      <c r="DT2332" t="s">
        <v>1425</v>
      </c>
    </row>
    <row r="2333" spans="1:124" x14ac:dyDescent="0.3">
      <c r="A2333" t="s">
        <v>1440</v>
      </c>
      <c r="B2333">
        <v>40150</v>
      </c>
      <c r="C2333" s="95">
        <v>9643</v>
      </c>
      <c r="D2333" s="95">
        <v>9784787</v>
      </c>
      <c r="E2333" s="95">
        <v>6929</v>
      </c>
      <c r="F2333" s="95">
        <v>16395902</v>
      </c>
      <c r="G2333" s="95">
        <v>3045</v>
      </c>
      <c r="H2333" s="95">
        <v>1698452</v>
      </c>
      <c r="I2333" s="95">
        <v>1581</v>
      </c>
      <c r="J2333" s="95">
        <v>3473605</v>
      </c>
      <c r="K2333" s="95">
        <v>8229</v>
      </c>
      <c r="L2333" s="95">
        <v>8727522</v>
      </c>
      <c r="M2333" s="95">
        <v>5423</v>
      </c>
      <c r="N2333" s="95">
        <v>12853597</v>
      </c>
      <c r="O2333" s="95">
        <v>2609</v>
      </c>
      <c r="P2333" s="95">
        <v>1742984</v>
      </c>
      <c r="Q2333" s="95">
        <v>1149</v>
      </c>
      <c r="R2333" s="95">
        <v>2688086</v>
      </c>
      <c r="S2333" s="95">
        <v>7907</v>
      </c>
      <c r="T2333" s="95">
        <v>8603048</v>
      </c>
      <c r="U2333" s="95">
        <v>5037</v>
      </c>
      <c r="V2333" s="95">
        <v>12146742</v>
      </c>
      <c r="W2333" s="95">
        <v>2471</v>
      </c>
      <c r="X2333" s="95">
        <v>1472994</v>
      </c>
      <c r="Y2333" s="95">
        <v>1054</v>
      </c>
      <c r="Z2333" s="95">
        <v>2497965</v>
      </c>
      <c r="AA2333" s="95">
        <v>4406</v>
      </c>
      <c r="AB2333" s="95">
        <v>4212045</v>
      </c>
      <c r="AC2333" s="95">
        <v>4406</v>
      </c>
      <c r="AD2333" s="95">
        <v>10977475</v>
      </c>
      <c r="AE2333" s="95">
        <v>844</v>
      </c>
      <c r="AF2333" s="95">
        <v>606691</v>
      </c>
      <c r="AG2333" s="95">
        <v>844</v>
      </c>
      <c r="AH2333" s="95">
        <v>2115930</v>
      </c>
      <c r="AI2333" s="95">
        <v>3941.0878200000002</v>
      </c>
      <c r="AJ2333" s="95">
        <v>4830033.4983999999</v>
      </c>
      <c r="AK2333" s="95">
        <v>3941.0878200000002</v>
      </c>
      <c r="AL2333" s="95">
        <v>10167763.655999999</v>
      </c>
      <c r="AM2333" s="95">
        <v>728.64534361000005</v>
      </c>
      <c r="AN2333" s="95">
        <v>504547.14760000003</v>
      </c>
      <c r="AO2333" s="95">
        <v>728.64534361000005</v>
      </c>
      <c r="AP2333" s="95">
        <v>1581296.8965</v>
      </c>
      <c r="AQ2333" s="72">
        <v>75.42</v>
      </c>
      <c r="AR2333" s="72">
        <v>194.57</v>
      </c>
      <c r="AS2333" s="72">
        <v>269.99</v>
      </c>
      <c r="AT2333" s="95">
        <v>11483239</v>
      </c>
      <c r="AU2333" s="95">
        <v>19869507</v>
      </c>
      <c r="AV2333" s="95">
        <v>12688</v>
      </c>
      <c r="AW2333" s="95">
        <v>8510</v>
      </c>
      <c r="AX2333" s="72">
        <v>80.510000000000005</v>
      </c>
      <c r="AY2333" s="72">
        <v>197.07</v>
      </c>
      <c r="AZ2333" s="72">
        <v>277.58</v>
      </c>
      <c r="BA2333" s="95">
        <v>10470506</v>
      </c>
      <c r="BB2333" s="95">
        <v>15541683</v>
      </c>
      <c r="BC2333" s="95">
        <v>10838</v>
      </c>
      <c r="BD2333" s="95">
        <v>6572</v>
      </c>
      <c r="BE2333" s="72">
        <v>80.91</v>
      </c>
      <c r="BF2333" s="72">
        <v>200.36</v>
      </c>
      <c r="BG2333" s="72">
        <v>281.27</v>
      </c>
      <c r="BH2333" s="95">
        <v>10076042</v>
      </c>
      <c r="BI2333" s="95">
        <v>14644707</v>
      </c>
      <c r="BJ2333" s="95">
        <v>10378</v>
      </c>
      <c r="BK2333" s="95">
        <v>6091</v>
      </c>
      <c r="BL2333" s="72">
        <v>76.489999999999995</v>
      </c>
      <c r="BM2333" s="72">
        <v>207.83</v>
      </c>
      <c r="BN2333" s="72">
        <v>284.32</v>
      </c>
      <c r="BO2333" s="95">
        <v>4818736</v>
      </c>
      <c r="BP2333" s="95">
        <v>13093405</v>
      </c>
      <c r="BQ2333" s="95">
        <v>5250</v>
      </c>
      <c r="BR2333" s="95">
        <v>5250</v>
      </c>
      <c r="BS2333" s="72">
        <v>95.2</v>
      </c>
      <c r="BT2333" s="72">
        <v>209.67</v>
      </c>
      <c r="BU2333" s="72">
        <v>304.87</v>
      </c>
      <c r="BV2333" s="95">
        <v>5334580.6459999997</v>
      </c>
      <c r="BW2333" s="95">
        <v>11749060.551999999</v>
      </c>
      <c r="BX2333" s="95">
        <v>4669.7331635999999</v>
      </c>
      <c r="BY2333" s="95">
        <v>4669.7331635999999</v>
      </c>
      <c r="BZ2333" s="95">
        <v>10697</v>
      </c>
      <c r="CA2333" s="95">
        <v>8786</v>
      </c>
      <c r="CB2333" s="95">
        <v>8312</v>
      </c>
      <c r="CC2333" s="95">
        <v>5250</v>
      </c>
      <c r="CD2333" s="95">
        <v>4670</v>
      </c>
      <c r="CE2333" s="72">
        <v>650.75523149000003</v>
      </c>
      <c r="CF2333" s="72">
        <v>676.59346364999999</v>
      </c>
      <c r="CG2333" s="72">
        <v>712.40329333</v>
      </c>
      <c r="CH2333" s="72">
        <v>716.50152150999998</v>
      </c>
      <c r="CI2333" s="72">
        <v>731.52548966999996</v>
      </c>
      <c r="CJ2333" s="96">
        <v>0.41488717559999999</v>
      </c>
      <c r="CK2333" s="96">
        <v>0.4102611316</v>
      </c>
      <c r="CL2333" s="96">
        <v>0.3948185005</v>
      </c>
      <c r="CM2333" s="96">
        <v>0.39681702200000002</v>
      </c>
      <c r="CN2333" s="96">
        <v>0.41675923030000001</v>
      </c>
      <c r="CO2333" s="96">
        <v>0.91950751230000005</v>
      </c>
      <c r="CP2333" s="96">
        <v>0.44231135310000003</v>
      </c>
      <c r="CQ2333" s="96">
        <v>0.99584056389999998</v>
      </c>
      <c r="CR2333" s="96">
        <v>0.44415873979999998</v>
      </c>
      <c r="CS2333" s="95">
        <v>8359</v>
      </c>
      <c r="CT2333" s="95">
        <v>7099</v>
      </c>
      <c r="CU2333" s="95">
        <v>6542</v>
      </c>
      <c r="CV2333" s="95">
        <v>6051</v>
      </c>
      <c r="CW2333" s="95">
        <v>4999</v>
      </c>
      <c r="CX2333" s="96">
        <v>0.93210501599999995</v>
      </c>
      <c r="CY2333" s="96">
        <v>0.90440848100000004</v>
      </c>
      <c r="CZ2333" s="96">
        <v>0.91496141799999997</v>
      </c>
      <c r="DA2333" s="96">
        <v>0.91184409700000002</v>
      </c>
      <c r="DB2333" s="96">
        <v>0.935110106</v>
      </c>
      <c r="DC2333">
        <v>2013</v>
      </c>
      <c r="DD2333" s="6">
        <v>6218.5</v>
      </c>
      <c r="DE2333" s="96">
        <v>8.2518444999999992E-3</v>
      </c>
      <c r="DF2333" s="72">
        <v>338.29</v>
      </c>
      <c r="DG2333" s="96">
        <v>1</v>
      </c>
      <c r="DH2333" s="72">
        <v>338.29</v>
      </c>
      <c r="DI2333" s="72">
        <v>345.07672998999999</v>
      </c>
      <c r="DJ2333" s="96">
        <v>1</v>
      </c>
      <c r="DK2333" s="72">
        <v>338.29</v>
      </c>
      <c r="DL2333" s="96">
        <v>1</v>
      </c>
      <c r="DM2333" s="72">
        <v>338.29</v>
      </c>
      <c r="DN2333" s="96">
        <v>1</v>
      </c>
      <c r="DO2333" s="96">
        <v>8.5620000000000002E-3</v>
      </c>
      <c r="DP2333" s="72">
        <v>2.9</v>
      </c>
      <c r="DQ2333" s="72">
        <v>335.39</v>
      </c>
      <c r="DR2333" t="s">
        <v>1440</v>
      </c>
      <c r="DT2333" t="s">
        <v>1425</v>
      </c>
    </row>
    <row r="2334" spans="1:124" x14ac:dyDescent="0.3">
      <c r="A2334" t="s">
        <v>1441</v>
      </c>
      <c r="B2334">
        <v>40160</v>
      </c>
      <c r="C2334" s="95">
        <v>3896</v>
      </c>
      <c r="D2334" s="95">
        <v>4256965</v>
      </c>
      <c r="E2334" s="95">
        <v>2545</v>
      </c>
      <c r="F2334" s="95">
        <v>6734457</v>
      </c>
      <c r="G2334" s="95">
        <v>1430</v>
      </c>
      <c r="H2334" s="95">
        <v>841480</v>
      </c>
      <c r="I2334" s="95">
        <v>650</v>
      </c>
      <c r="J2334" s="95">
        <v>1450569</v>
      </c>
      <c r="K2334" s="95">
        <v>3251</v>
      </c>
      <c r="L2334" s="95">
        <v>3228896</v>
      </c>
      <c r="M2334" s="95">
        <v>1878</v>
      </c>
      <c r="N2334" s="95">
        <v>4972474</v>
      </c>
      <c r="O2334" s="95">
        <v>1288</v>
      </c>
      <c r="P2334" s="95">
        <v>640170</v>
      </c>
      <c r="Q2334" s="95">
        <v>507</v>
      </c>
      <c r="R2334" s="95">
        <v>1100490</v>
      </c>
      <c r="S2334" s="95">
        <v>3145</v>
      </c>
      <c r="T2334" s="95">
        <v>3528304</v>
      </c>
      <c r="U2334" s="95">
        <v>1766</v>
      </c>
      <c r="V2334" s="95">
        <v>4401447</v>
      </c>
      <c r="W2334" s="95">
        <v>1250</v>
      </c>
      <c r="X2334" s="95">
        <v>913184</v>
      </c>
      <c r="Y2334" s="95">
        <v>482</v>
      </c>
      <c r="Z2334" s="95">
        <v>1054155</v>
      </c>
      <c r="AA2334" s="95">
        <v>1502</v>
      </c>
      <c r="AB2334" s="95">
        <v>1743844</v>
      </c>
      <c r="AC2334" s="95">
        <v>1502</v>
      </c>
      <c r="AD2334" s="95">
        <v>3946667</v>
      </c>
      <c r="AE2334" s="95">
        <v>371</v>
      </c>
      <c r="AF2334" s="95">
        <v>359899</v>
      </c>
      <c r="AG2334" s="95">
        <v>371</v>
      </c>
      <c r="AH2334" s="95">
        <v>935868</v>
      </c>
      <c r="AI2334" s="95">
        <v>1357.0182695000001</v>
      </c>
      <c r="AJ2334" s="95">
        <v>1930097.4564</v>
      </c>
      <c r="AK2334" s="95">
        <v>1357.0182695000001</v>
      </c>
      <c r="AL2334" s="95">
        <v>3553828.1153000002</v>
      </c>
      <c r="AM2334" s="95">
        <v>330.71893569999997</v>
      </c>
      <c r="AN2334" s="95">
        <v>509159.27765</v>
      </c>
      <c r="AO2334" s="95">
        <v>330.71893569999997</v>
      </c>
      <c r="AP2334" s="95">
        <v>816147.23091000004</v>
      </c>
      <c r="AQ2334" s="72">
        <v>79.77</v>
      </c>
      <c r="AR2334" s="72">
        <v>213.49</v>
      </c>
      <c r="AS2334" s="72">
        <v>293.26</v>
      </c>
      <c r="AT2334" s="95">
        <v>5098445</v>
      </c>
      <c r="AU2334" s="95">
        <v>8185026</v>
      </c>
      <c r="AV2334" s="95">
        <v>5326</v>
      </c>
      <c r="AW2334" s="95">
        <v>3195</v>
      </c>
      <c r="AX2334" s="72">
        <v>71.03</v>
      </c>
      <c r="AY2334" s="72">
        <v>212.19</v>
      </c>
      <c r="AZ2334" s="72">
        <v>283.22000000000003</v>
      </c>
      <c r="BA2334" s="95">
        <v>3869066</v>
      </c>
      <c r="BB2334" s="95">
        <v>6072964</v>
      </c>
      <c r="BC2334" s="95">
        <v>4539</v>
      </c>
      <c r="BD2334" s="95">
        <v>2385</v>
      </c>
      <c r="BE2334" s="72">
        <v>84.21</v>
      </c>
      <c r="BF2334" s="72">
        <v>202.24</v>
      </c>
      <c r="BG2334" s="72">
        <v>286.45</v>
      </c>
      <c r="BH2334" s="95">
        <v>4441488</v>
      </c>
      <c r="BI2334" s="95">
        <v>5455602</v>
      </c>
      <c r="BJ2334" s="95">
        <v>4395</v>
      </c>
      <c r="BK2334" s="95">
        <v>2248</v>
      </c>
      <c r="BL2334" s="72">
        <v>93.6</v>
      </c>
      <c r="BM2334" s="72">
        <v>217.23</v>
      </c>
      <c r="BN2334" s="72">
        <v>310.83</v>
      </c>
      <c r="BO2334" s="95">
        <v>2103743</v>
      </c>
      <c r="BP2334" s="95">
        <v>4882535</v>
      </c>
      <c r="BQ2334" s="95">
        <v>1873</v>
      </c>
      <c r="BR2334" s="95">
        <v>1873</v>
      </c>
      <c r="BS2334" s="72">
        <v>120.44</v>
      </c>
      <c r="BT2334" s="72">
        <v>215.77</v>
      </c>
      <c r="BU2334" s="72">
        <v>336.21</v>
      </c>
      <c r="BV2334" s="95">
        <v>2439256.7341</v>
      </c>
      <c r="BW2334" s="95">
        <v>4369975.3461999996</v>
      </c>
      <c r="BX2334" s="95">
        <v>1687.7372052000001</v>
      </c>
      <c r="BY2334" s="95">
        <v>1687.7372052000001</v>
      </c>
      <c r="BZ2334" s="95">
        <v>4310</v>
      </c>
      <c r="CA2334" s="95">
        <v>3503</v>
      </c>
      <c r="CB2334" s="95">
        <v>3360</v>
      </c>
      <c r="CC2334" s="95">
        <v>1873</v>
      </c>
      <c r="CD2334" s="95">
        <v>1688</v>
      </c>
      <c r="CE2334" s="72">
        <v>650.75523149000003</v>
      </c>
      <c r="CF2334" s="72">
        <v>676.59346364999999</v>
      </c>
      <c r="CG2334" s="72">
        <v>712.40329333</v>
      </c>
      <c r="CH2334" s="72">
        <v>716.50152150999998</v>
      </c>
      <c r="CI2334" s="72">
        <v>731.52548966999996</v>
      </c>
      <c r="CJ2334" s="96">
        <v>0.45064562800000002</v>
      </c>
      <c r="CK2334" s="96">
        <v>0.4185970087</v>
      </c>
      <c r="CL2334" s="96">
        <v>0.40208966280000003</v>
      </c>
      <c r="CM2334" s="96">
        <v>0.43381624559999998</v>
      </c>
      <c r="CN2334" s="96">
        <v>0.45960120970000001</v>
      </c>
      <c r="CO2334" s="96">
        <v>0.92891267</v>
      </c>
      <c r="CP2334" s="96">
        <v>0.46608251229999997</v>
      </c>
      <c r="CQ2334" s="96">
        <v>0.99584056389999998</v>
      </c>
      <c r="CR2334" s="96">
        <v>0.46802918329999998</v>
      </c>
      <c r="CS2334" s="95">
        <v>1098</v>
      </c>
      <c r="CT2334" s="95">
        <v>895</v>
      </c>
      <c r="CU2334" s="95">
        <v>800</v>
      </c>
      <c r="CV2334" s="95">
        <v>698</v>
      </c>
      <c r="CW2334" s="95">
        <v>537</v>
      </c>
      <c r="CX2334" s="96">
        <v>0.944063451</v>
      </c>
      <c r="CY2334" s="96">
        <v>0.90478907500000005</v>
      </c>
      <c r="CZ2334" s="96">
        <v>0.93318836400000005</v>
      </c>
      <c r="DA2334" s="96">
        <v>0.92103316499999999</v>
      </c>
      <c r="DB2334" s="96">
        <v>0.94201210999999996</v>
      </c>
      <c r="DC2334">
        <v>2013</v>
      </c>
      <c r="DD2334" s="6">
        <v>2277.6999999999998</v>
      </c>
      <c r="DE2334" s="96">
        <v>2.8446170999999998E-3</v>
      </c>
      <c r="DF2334" s="72">
        <v>358.42</v>
      </c>
      <c r="DG2334" s="96">
        <v>1</v>
      </c>
      <c r="DH2334" s="72">
        <v>358.42</v>
      </c>
      <c r="DI2334" s="72">
        <v>345.07672998999999</v>
      </c>
      <c r="DJ2334" s="96">
        <v>1</v>
      </c>
      <c r="DK2334" s="72">
        <v>358.42</v>
      </c>
      <c r="DL2334" s="96">
        <v>1</v>
      </c>
      <c r="DM2334" s="72">
        <v>358.42</v>
      </c>
      <c r="DN2334" s="96">
        <v>1</v>
      </c>
      <c r="DO2334" s="96">
        <v>7.0150000000000004E-3</v>
      </c>
      <c r="DP2334" s="72">
        <v>2.5099999999999998</v>
      </c>
      <c r="DQ2334" s="72">
        <v>355.91</v>
      </c>
      <c r="DR2334" t="s">
        <v>1441</v>
      </c>
      <c r="DT2334" t="s">
        <v>1425</v>
      </c>
    </row>
    <row r="2335" spans="1:124" x14ac:dyDescent="0.3">
      <c r="A2335" t="s">
        <v>1442</v>
      </c>
      <c r="B2335">
        <v>40170</v>
      </c>
      <c r="C2335" s="95">
        <v>3434</v>
      </c>
      <c r="D2335" s="95">
        <v>4041223</v>
      </c>
      <c r="E2335" s="95">
        <v>1823</v>
      </c>
      <c r="F2335" s="95">
        <v>4651810</v>
      </c>
      <c r="G2335" s="95">
        <v>1799</v>
      </c>
      <c r="H2335" s="95">
        <v>774246</v>
      </c>
      <c r="I2335" s="95">
        <v>780</v>
      </c>
      <c r="J2335" s="95">
        <v>1261977</v>
      </c>
      <c r="K2335" s="95">
        <v>2916</v>
      </c>
      <c r="L2335" s="95">
        <v>3651562</v>
      </c>
      <c r="M2335" s="95">
        <v>1279</v>
      </c>
      <c r="N2335" s="95">
        <v>3310553</v>
      </c>
      <c r="O2335" s="95">
        <v>1526</v>
      </c>
      <c r="P2335" s="95">
        <v>973250</v>
      </c>
      <c r="Q2335" s="95">
        <v>539</v>
      </c>
      <c r="R2335" s="95">
        <v>891347</v>
      </c>
      <c r="S2335" s="95">
        <v>2857</v>
      </c>
      <c r="T2335" s="95">
        <v>3932407</v>
      </c>
      <c r="U2335" s="95">
        <v>1208</v>
      </c>
      <c r="V2335" s="95">
        <v>3008876</v>
      </c>
      <c r="W2335" s="95">
        <v>1468</v>
      </c>
      <c r="X2335" s="95">
        <v>961682</v>
      </c>
      <c r="Y2335" s="95">
        <v>506</v>
      </c>
      <c r="Z2335" s="95">
        <v>956037</v>
      </c>
      <c r="AA2335" s="95">
        <v>1104</v>
      </c>
      <c r="AB2335" s="95">
        <v>1495897</v>
      </c>
      <c r="AC2335" s="95">
        <v>1104</v>
      </c>
      <c r="AD2335" s="95">
        <v>2952681</v>
      </c>
      <c r="AE2335" s="95">
        <v>415</v>
      </c>
      <c r="AF2335" s="95">
        <v>287415</v>
      </c>
      <c r="AG2335" s="95">
        <v>415</v>
      </c>
      <c r="AH2335" s="95">
        <v>764261</v>
      </c>
      <c r="AI2335" s="95">
        <v>1042.3805212</v>
      </c>
      <c r="AJ2335" s="95">
        <v>1381012.8751000001</v>
      </c>
      <c r="AK2335" s="95">
        <v>1042.3805212</v>
      </c>
      <c r="AL2335" s="95">
        <v>2527200.2272000001</v>
      </c>
      <c r="AM2335" s="95">
        <v>391.16083916000002</v>
      </c>
      <c r="AN2335" s="95">
        <v>458939.80421999999</v>
      </c>
      <c r="AO2335" s="95">
        <v>391.16083916000002</v>
      </c>
      <c r="AP2335" s="95">
        <v>602981.58447</v>
      </c>
      <c r="AQ2335" s="72">
        <v>76.680000000000007</v>
      </c>
      <c r="AR2335" s="72">
        <v>189.33</v>
      </c>
      <c r="AS2335" s="72">
        <v>266.01</v>
      </c>
      <c r="AT2335" s="95">
        <v>4815469</v>
      </c>
      <c r="AU2335" s="95">
        <v>5913787</v>
      </c>
      <c r="AV2335" s="95">
        <v>5233</v>
      </c>
      <c r="AW2335" s="95">
        <v>2603</v>
      </c>
      <c r="AX2335" s="72">
        <v>86.76</v>
      </c>
      <c r="AY2335" s="72">
        <v>192.61</v>
      </c>
      <c r="AZ2335" s="72">
        <v>279.37</v>
      </c>
      <c r="BA2335" s="95">
        <v>4624812</v>
      </c>
      <c r="BB2335" s="95">
        <v>4201900</v>
      </c>
      <c r="BC2335" s="95">
        <v>4442</v>
      </c>
      <c r="BD2335" s="95">
        <v>1818</v>
      </c>
      <c r="BE2335" s="72">
        <v>94.3</v>
      </c>
      <c r="BF2335" s="72">
        <v>192.77</v>
      </c>
      <c r="BG2335" s="72">
        <v>287.07</v>
      </c>
      <c r="BH2335" s="95">
        <v>4894089</v>
      </c>
      <c r="BI2335" s="95">
        <v>3964913</v>
      </c>
      <c r="BJ2335" s="95">
        <v>4325</v>
      </c>
      <c r="BK2335" s="95">
        <v>1714</v>
      </c>
      <c r="BL2335" s="72">
        <v>97.83</v>
      </c>
      <c r="BM2335" s="72">
        <v>203.91</v>
      </c>
      <c r="BN2335" s="72">
        <v>301.74</v>
      </c>
      <c r="BO2335" s="95">
        <v>1783312</v>
      </c>
      <c r="BP2335" s="95">
        <v>3716942</v>
      </c>
      <c r="BQ2335" s="95">
        <v>1519</v>
      </c>
      <c r="BR2335" s="95">
        <v>1519</v>
      </c>
      <c r="BS2335" s="72">
        <v>106.96</v>
      </c>
      <c r="BT2335" s="72">
        <v>181.96</v>
      </c>
      <c r="BU2335" s="72">
        <v>288.92</v>
      </c>
      <c r="BV2335" s="95">
        <v>1839952.6794</v>
      </c>
      <c r="BW2335" s="95">
        <v>3130181.8117</v>
      </c>
      <c r="BX2335" s="95">
        <v>1433.5413603</v>
      </c>
      <c r="BY2335" s="95">
        <v>1433.5413603</v>
      </c>
      <c r="BZ2335" s="95">
        <v>3980</v>
      </c>
      <c r="CA2335" s="95">
        <v>3180</v>
      </c>
      <c r="CB2335" s="95">
        <v>3066</v>
      </c>
      <c r="CC2335" s="95">
        <v>1519</v>
      </c>
      <c r="CD2335" s="95">
        <v>1434</v>
      </c>
      <c r="CE2335" s="72">
        <v>650.75523149000003</v>
      </c>
      <c r="CF2335" s="72">
        <v>676.59346364999999</v>
      </c>
      <c r="CG2335" s="72">
        <v>712.40329333</v>
      </c>
      <c r="CH2335" s="72">
        <v>716.50152150999998</v>
      </c>
      <c r="CI2335" s="72">
        <v>731.52548966999996</v>
      </c>
      <c r="CJ2335" s="96">
        <v>0.40877120480000001</v>
      </c>
      <c r="CK2335" s="96">
        <v>0.412906738</v>
      </c>
      <c r="CL2335" s="96">
        <v>0.40295995639999999</v>
      </c>
      <c r="CM2335" s="96">
        <v>0.42112960119999998</v>
      </c>
      <c r="CN2335" s="96">
        <v>0.39495547879999998</v>
      </c>
      <c r="CO2335" s="96">
        <v>0.90689442310000001</v>
      </c>
      <c r="CP2335" s="96">
        <v>0.45004642820000001</v>
      </c>
      <c r="CQ2335" s="96">
        <v>0.99584056389999998</v>
      </c>
      <c r="CR2335" s="96">
        <v>0.45192612170000002</v>
      </c>
      <c r="CS2335" s="95">
        <v>2206</v>
      </c>
      <c r="CT2335" s="95">
        <v>1749</v>
      </c>
      <c r="CU2335" s="95">
        <v>1665</v>
      </c>
      <c r="CV2335" s="95">
        <v>1576</v>
      </c>
      <c r="CW2335" s="95">
        <v>1387</v>
      </c>
      <c r="CX2335" s="96">
        <v>0.92179431300000003</v>
      </c>
      <c r="CY2335" s="96">
        <v>0.85907259599999997</v>
      </c>
      <c r="CZ2335" s="96">
        <v>0.92437973399999995</v>
      </c>
      <c r="DA2335" s="96">
        <v>0.91443216000000005</v>
      </c>
      <c r="DB2335" s="96">
        <v>0.91394467700000004</v>
      </c>
      <c r="DC2335">
        <v>2013</v>
      </c>
      <c r="DD2335" s="6">
        <v>1817.5</v>
      </c>
      <c r="DE2335" s="96">
        <v>1.8867074E-3</v>
      </c>
      <c r="DF2335" s="72">
        <v>346.42</v>
      </c>
      <c r="DG2335" s="96">
        <v>1</v>
      </c>
      <c r="DH2335" s="72">
        <v>346.42</v>
      </c>
      <c r="DI2335" s="72">
        <v>345.07672998999999</v>
      </c>
      <c r="DJ2335" s="96">
        <v>1</v>
      </c>
      <c r="DK2335" s="72">
        <v>346.42</v>
      </c>
      <c r="DL2335" s="96">
        <v>1</v>
      </c>
      <c r="DM2335" s="72">
        <v>346.42</v>
      </c>
      <c r="DN2335" s="96">
        <v>1</v>
      </c>
      <c r="DO2335" s="96">
        <v>5.2339999999999999E-3</v>
      </c>
      <c r="DP2335" s="72">
        <v>1.81</v>
      </c>
      <c r="DQ2335" s="72">
        <v>344.61</v>
      </c>
      <c r="DR2335" t="s">
        <v>1442</v>
      </c>
      <c r="DT2335" t="s">
        <v>1425</v>
      </c>
    </row>
    <row r="2336" spans="1:124" x14ac:dyDescent="0.3">
      <c r="A2336" t="s">
        <v>1443</v>
      </c>
      <c r="B2336">
        <v>40180</v>
      </c>
      <c r="C2336" s="95">
        <v>778</v>
      </c>
      <c r="D2336" s="95">
        <v>765819</v>
      </c>
      <c r="E2336" s="95">
        <v>430</v>
      </c>
      <c r="F2336" s="95">
        <v>935412</v>
      </c>
      <c r="G2336" s="95">
        <v>302</v>
      </c>
      <c r="H2336" s="95">
        <v>136706</v>
      </c>
      <c r="I2336" s="95">
        <v>174</v>
      </c>
      <c r="J2336" s="95">
        <v>323279</v>
      </c>
      <c r="K2336" s="95">
        <v>677</v>
      </c>
      <c r="L2336" s="95">
        <v>754712</v>
      </c>
      <c r="M2336" s="95">
        <v>326</v>
      </c>
      <c r="N2336" s="95">
        <v>795190</v>
      </c>
      <c r="O2336" s="95">
        <v>264</v>
      </c>
      <c r="P2336" s="95">
        <v>218445</v>
      </c>
      <c r="Q2336" s="95">
        <v>137</v>
      </c>
      <c r="R2336" s="95">
        <v>283392</v>
      </c>
      <c r="S2336" s="95">
        <v>680</v>
      </c>
      <c r="T2336" s="95">
        <v>604703</v>
      </c>
      <c r="U2336" s="95">
        <v>320</v>
      </c>
      <c r="V2336" s="95">
        <v>741472</v>
      </c>
      <c r="W2336" s="95">
        <v>236</v>
      </c>
      <c r="X2336" s="95">
        <v>74261</v>
      </c>
      <c r="Y2336" s="95">
        <v>105</v>
      </c>
      <c r="Z2336" s="95">
        <v>202097</v>
      </c>
      <c r="AA2336" s="95">
        <v>298</v>
      </c>
      <c r="AB2336" s="95">
        <v>313371</v>
      </c>
      <c r="AC2336" s="95">
        <v>298</v>
      </c>
      <c r="AD2336" s="95">
        <v>677705</v>
      </c>
      <c r="AE2336" s="95">
        <v>82</v>
      </c>
      <c r="AF2336" s="95">
        <v>38030</v>
      </c>
      <c r="AG2336" s="95">
        <v>82</v>
      </c>
      <c r="AH2336" s="95">
        <v>161186</v>
      </c>
      <c r="AI2336" s="95">
        <v>279.21657863000001</v>
      </c>
      <c r="AJ2336" s="95">
        <v>291569.53544000001</v>
      </c>
      <c r="AK2336" s="95">
        <v>279.21657863000001</v>
      </c>
      <c r="AL2336" s="95">
        <v>663969.18273999996</v>
      </c>
      <c r="AM2336" s="95">
        <v>71.316486752000003</v>
      </c>
      <c r="AN2336" s="95">
        <v>34976.209972999997</v>
      </c>
      <c r="AO2336" s="95">
        <v>71.316486752000003</v>
      </c>
      <c r="AP2336" s="95">
        <v>141405.93916000001</v>
      </c>
      <c r="AQ2336" s="72">
        <v>69.64</v>
      </c>
      <c r="AR2336" s="72">
        <v>173.66</v>
      </c>
      <c r="AS2336" s="72">
        <v>243.3</v>
      </c>
      <c r="AT2336" s="95">
        <v>902525</v>
      </c>
      <c r="AU2336" s="95">
        <v>1258691</v>
      </c>
      <c r="AV2336" s="95">
        <v>1080</v>
      </c>
      <c r="AW2336" s="95">
        <v>604</v>
      </c>
      <c r="AX2336" s="72">
        <v>86.18</v>
      </c>
      <c r="AY2336" s="72">
        <v>194.13</v>
      </c>
      <c r="AZ2336" s="72">
        <v>280.31</v>
      </c>
      <c r="BA2336" s="95">
        <v>973157</v>
      </c>
      <c r="BB2336" s="95">
        <v>1078582</v>
      </c>
      <c r="BC2336" s="95">
        <v>941</v>
      </c>
      <c r="BD2336" s="95">
        <v>463</v>
      </c>
      <c r="BE2336" s="72">
        <v>61.77</v>
      </c>
      <c r="BF2336" s="72">
        <v>185.01</v>
      </c>
      <c r="BG2336" s="72">
        <v>246.78</v>
      </c>
      <c r="BH2336" s="95">
        <v>678964</v>
      </c>
      <c r="BI2336" s="95">
        <v>943569</v>
      </c>
      <c r="BJ2336" s="95">
        <v>916</v>
      </c>
      <c r="BK2336" s="95">
        <v>425</v>
      </c>
      <c r="BL2336" s="72">
        <v>77.06</v>
      </c>
      <c r="BM2336" s="72">
        <v>183.97</v>
      </c>
      <c r="BN2336" s="72">
        <v>261.02999999999997</v>
      </c>
      <c r="BO2336" s="95">
        <v>351401</v>
      </c>
      <c r="BP2336" s="95">
        <v>838891</v>
      </c>
      <c r="BQ2336" s="95">
        <v>380</v>
      </c>
      <c r="BR2336" s="95">
        <v>380</v>
      </c>
      <c r="BS2336" s="72">
        <v>77.63</v>
      </c>
      <c r="BT2336" s="72">
        <v>191.46</v>
      </c>
      <c r="BU2336" s="72">
        <v>269.08999999999997</v>
      </c>
      <c r="BV2336" s="95">
        <v>326545.74540999997</v>
      </c>
      <c r="BW2336" s="95">
        <v>805375.12190000003</v>
      </c>
      <c r="BX2336" s="95">
        <v>350.53306537999998</v>
      </c>
      <c r="BY2336" s="95">
        <v>350.53306537999998</v>
      </c>
      <c r="BZ2336" s="95">
        <v>853</v>
      </c>
      <c r="CA2336" s="95">
        <v>711</v>
      </c>
      <c r="CB2336" s="95">
        <v>679</v>
      </c>
      <c r="CC2336" s="95">
        <v>380</v>
      </c>
      <c r="CD2336" s="95">
        <v>351</v>
      </c>
      <c r="CE2336" s="72">
        <v>650.75523149000003</v>
      </c>
      <c r="CF2336" s="72">
        <v>676.59346364999999</v>
      </c>
      <c r="CG2336" s="72">
        <v>712.40329333</v>
      </c>
      <c r="CH2336" s="72">
        <v>716.50152150999998</v>
      </c>
      <c r="CI2336" s="72">
        <v>731.52548966999996</v>
      </c>
      <c r="CJ2336" s="96">
        <v>0.373873291</v>
      </c>
      <c r="CK2336" s="96">
        <v>0.41429605079999998</v>
      </c>
      <c r="CL2336" s="96">
        <v>0.34640491179999999</v>
      </c>
      <c r="CM2336" s="96">
        <v>0.36431185719999998</v>
      </c>
      <c r="CN2336" s="96">
        <v>0.36784774260000003</v>
      </c>
      <c r="CO2336" s="96">
        <v>0.89508732999999996</v>
      </c>
      <c r="CP2336" s="96">
        <v>0.41710653050000002</v>
      </c>
      <c r="CQ2336" s="96">
        <v>0.99584056389999998</v>
      </c>
      <c r="CR2336" s="96">
        <v>0.41884864510000003</v>
      </c>
      <c r="CS2336" s="95">
        <v>514</v>
      </c>
      <c r="CT2336" s="95">
        <v>451</v>
      </c>
      <c r="CU2336" s="95">
        <v>424</v>
      </c>
      <c r="CV2336" s="95">
        <v>402</v>
      </c>
      <c r="CW2336" s="95">
        <v>355</v>
      </c>
      <c r="CX2336" s="96">
        <v>0.900614743</v>
      </c>
      <c r="CY2336" s="96">
        <v>0.85881078899999996</v>
      </c>
      <c r="CZ2336" s="96">
        <v>0.86178461399999995</v>
      </c>
      <c r="DA2336" s="96">
        <v>0.90315971299999998</v>
      </c>
      <c r="DB2336" s="96">
        <v>0.963805311</v>
      </c>
      <c r="DC2336">
        <v>2013</v>
      </c>
      <c r="DD2336" s="6">
        <v>444.5</v>
      </c>
      <c r="DE2336" s="96">
        <v>2.4320577999999999E-3</v>
      </c>
      <c r="DF2336" s="72">
        <v>320.89</v>
      </c>
      <c r="DG2336" s="96">
        <v>1</v>
      </c>
      <c r="DH2336" s="72">
        <v>320.89</v>
      </c>
      <c r="DI2336" s="72">
        <v>320.40017668000002</v>
      </c>
      <c r="DJ2336" s="96">
        <v>0.66670833200000001</v>
      </c>
      <c r="DK2336" s="72">
        <v>320.72674597000002</v>
      </c>
      <c r="DL2336" s="96">
        <v>0.99549831619999996</v>
      </c>
      <c r="DM2336" s="72">
        <v>319.28293556</v>
      </c>
      <c r="DN2336" s="96">
        <v>1</v>
      </c>
      <c r="DO2336" s="96">
        <v>4.8609999999999999E-3</v>
      </c>
      <c r="DP2336" s="72">
        <v>1.55</v>
      </c>
      <c r="DQ2336" s="72">
        <v>317.73</v>
      </c>
      <c r="DR2336" t="s">
        <v>1443</v>
      </c>
      <c r="DT2336" t="s">
        <v>1425</v>
      </c>
    </row>
    <row r="2337" spans="1:124" x14ac:dyDescent="0.3">
      <c r="A2337" t="s">
        <v>1444</v>
      </c>
      <c r="B2337">
        <v>40190</v>
      </c>
      <c r="C2337" s="95">
        <v>1112</v>
      </c>
      <c r="D2337" s="95">
        <v>1576122</v>
      </c>
      <c r="E2337" s="95">
        <v>466</v>
      </c>
      <c r="F2337" s="95">
        <v>1073614</v>
      </c>
      <c r="G2337" s="95">
        <v>619</v>
      </c>
      <c r="H2337" s="95">
        <v>404533</v>
      </c>
      <c r="I2337" s="95">
        <v>293</v>
      </c>
      <c r="J2337" s="95">
        <v>556018</v>
      </c>
      <c r="K2337" s="95">
        <v>922</v>
      </c>
      <c r="L2337" s="95">
        <v>1266393</v>
      </c>
      <c r="M2337" s="95">
        <v>268</v>
      </c>
      <c r="N2337" s="95">
        <v>549767</v>
      </c>
      <c r="O2337" s="95">
        <v>498</v>
      </c>
      <c r="P2337" s="95">
        <v>446436</v>
      </c>
      <c r="Q2337" s="95">
        <v>174</v>
      </c>
      <c r="R2337" s="95">
        <v>316398</v>
      </c>
      <c r="S2337" s="95">
        <v>887</v>
      </c>
      <c r="T2337" s="95">
        <v>1596144</v>
      </c>
      <c r="U2337" s="95">
        <v>234</v>
      </c>
      <c r="V2337" s="95">
        <v>554035</v>
      </c>
      <c r="W2337" s="95">
        <v>484</v>
      </c>
      <c r="X2337" s="95">
        <v>289526</v>
      </c>
      <c r="Y2337" s="95">
        <v>160</v>
      </c>
      <c r="Z2337" s="95">
        <v>200343</v>
      </c>
      <c r="AA2337" s="95">
        <v>198</v>
      </c>
      <c r="AB2337" s="95">
        <v>223635</v>
      </c>
      <c r="AC2337" s="95">
        <v>198</v>
      </c>
      <c r="AD2337" s="95">
        <v>557752</v>
      </c>
      <c r="AE2337" s="95">
        <v>150</v>
      </c>
      <c r="AF2337" s="95">
        <v>60090</v>
      </c>
      <c r="AG2337" s="95">
        <v>150</v>
      </c>
      <c r="AH2337" s="95">
        <v>376711</v>
      </c>
      <c r="AI2337" s="95">
        <v>181.73273735999999</v>
      </c>
      <c r="AJ2337" s="95">
        <v>172164.92671</v>
      </c>
      <c r="AK2337" s="95">
        <v>181.73273735999999</v>
      </c>
      <c r="AL2337" s="95">
        <v>491691.90031</v>
      </c>
      <c r="AM2337" s="95">
        <v>136.69684031</v>
      </c>
      <c r="AN2337" s="95">
        <v>57168.344492999997</v>
      </c>
      <c r="AO2337" s="95">
        <v>136.69684031</v>
      </c>
      <c r="AP2337" s="95">
        <v>326414.30181999999</v>
      </c>
      <c r="AQ2337" s="72">
        <v>95.35</v>
      </c>
      <c r="AR2337" s="72">
        <v>178.92</v>
      </c>
      <c r="AS2337" s="72">
        <v>274.27</v>
      </c>
      <c r="AT2337" s="95">
        <v>1980655</v>
      </c>
      <c r="AU2337" s="95">
        <v>1629632</v>
      </c>
      <c r="AV2337" s="95">
        <v>1731</v>
      </c>
      <c r="AW2337" s="95">
        <v>759</v>
      </c>
      <c r="AX2337" s="72">
        <v>100.52</v>
      </c>
      <c r="AY2337" s="72">
        <v>163.30000000000001</v>
      </c>
      <c r="AZ2337" s="72">
        <v>263.82</v>
      </c>
      <c r="BA2337" s="95">
        <v>1712829</v>
      </c>
      <c r="BB2337" s="95">
        <v>866165</v>
      </c>
      <c r="BC2337" s="95">
        <v>1420</v>
      </c>
      <c r="BD2337" s="95">
        <v>442</v>
      </c>
      <c r="BE2337" s="72">
        <v>114.62</v>
      </c>
      <c r="BF2337" s="72">
        <v>159.56</v>
      </c>
      <c r="BG2337" s="72">
        <v>274.18</v>
      </c>
      <c r="BH2337" s="95">
        <v>1885670</v>
      </c>
      <c r="BI2337" s="95">
        <v>754378</v>
      </c>
      <c r="BJ2337" s="95">
        <v>1371</v>
      </c>
      <c r="BK2337" s="95">
        <v>394</v>
      </c>
      <c r="BL2337" s="72">
        <v>67.94</v>
      </c>
      <c r="BM2337" s="72">
        <v>223.77</v>
      </c>
      <c r="BN2337" s="72">
        <v>291.70999999999998</v>
      </c>
      <c r="BO2337" s="95">
        <v>283725</v>
      </c>
      <c r="BP2337" s="95">
        <v>934463</v>
      </c>
      <c r="BQ2337" s="95">
        <v>348</v>
      </c>
      <c r="BR2337" s="95">
        <v>348</v>
      </c>
      <c r="BS2337" s="72">
        <v>60.02</v>
      </c>
      <c r="BT2337" s="72">
        <v>214.1</v>
      </c>
      <c r="BU2337" s="72">
        <v>274.12</v>
      </c>
      <c r="BV2337" s="95">
        <v>229333.27119999999</v>
      </c>
      <c r="BW2337" s="95">
        <v>818106.20212999999</v>
      </c>
      <c r="BX2337" s="95">
        <v>318.42957767000001</v>
      </c>
      <c r="BY2337" s="95">
        <v>318.42957767000001</v>
      </c>
      <c r="BZ2337" s="95">
        <v>1268</v>
      </c>
      <c r="CA2337" s="95">
        <v>950</v>
      </c>
      <c r="CB2337" s="95">
        <v>900</v>
      </c>
      <c r="CC2337" s="95">
        <v>348</v>
      </c>
      <c r="CD2337" s="95">
        <v>318</v>
      </c>
      <c r="CE2337" s="72">
        <v>650.75523149000003</v>
      </c>
      <c r="CF2337" s="72">
        <v>676.59346364999999</v>
      </c>
      <c r="CG2337" s="72">
        <v>712.40329333</v>
      </c>
      <c r="CH2337" s="72">
        <v>716.50152150999998</v>
      </c>
      <c r="CI2337" s="72">
        <v>731.52548966999996</v>
      </c>
      <c r="CJ2337" s="96">
        <v>0.42146414920000003</v>
      </c>
      <c r="CK2337" s="96">
        <v>0.38992395610000002</v>
      </c>
      <c r="CL2337" s="96">
        <v>0.3848662725</v>
      </c>
      <c r="CM2337" s="96">
        <v>0.4071310266</v>
      </c>
      <c r="CN2337" s="96">
        <v>0.3747237846</v>
      </c>
      <c r="CO2337" s="96">
        <v>0.96041255150000004</v>
      </c>
      <c r="CP2337" s="96">
        <v>0.41192905819999998</v>
      </c>
      <c r="CQ2337" s="96">
        <v>0.99584056389999998</v>
      </c>
      <c r="CR2337" s="96">
        <v>0.41364954819999999</v>
      </c>
      <c r="CS2337" s="95">
        <v>581</v>
      </c>
      <c r="CT2337" s="95">
        <v>415</v>
      </c>
      <c r="CU2337" s="95">
        <v>382</v>
      </c>
      <c r="CV2337" s="95">
        <v>408</v>
      </c>
      <c r="CW2337" s="95">
        <v>347</v>
      </c>
      <c r="CX2337" s="96">
        <v>0.98994245400000003</v>
      </c>
      <c r="CY2337" s="96">
        <v>0.91016134800000004</v>
      </c>
      <c r="CZ2337" s="96">
        <v>0.93967889999999998</v>
      </c>
      <c r="DA2337" s="96">
        <v>0.96827942499999997</v>
      </c>
      <c r="DB2337" s="96">
        <v>0.98464294500000005</v>
      </c>
      <c r="DC2337">
        <v>2013</v>
      </c>
      <c r="DD2337" s="6">
        <v>452.3</v>
      </c>
      <c r="DE2337" s="96">
        <v>1.8132879000000001E-3</v>
      </c>
      <c r="DF2337" s="72">
        <v>317.10000000000002</v>
      </c>
      <c r="DG2337" s="96">
        <v>1</v>
      </c>
      <c r="DH2337" s="72">
        <v>317.10000000000002</v>
      </c>
      <c r="DI2337" s="72">
        <v>345.07672998999999</v>
      </c>
      <c r="DJ2337" s="96">
        <v>0.6725325271</v>
      </c>
      <c r="DK2337" s="72">
        <v>326.26146906999998</v>
      </c>
      <c r="DL2337" s="96">
        <v>0.99549831619999996</v>
      </c>
      <c r="DM2337" s="72">
        <v>324.79274308999999</v>
      </c>
      <c r="DN2337" s="96">
        <v>1</v>
      </c>
      <c r="DO2337" s="96">
        <v>1.0231000000000001E-2</v>
      </c>
      <c r="DP2337" s="72">
        <v>3.32</v>
      </c>
      <c r="DQ2337" s="72">
        <v>321.47000000000003</v>
      </c>
      <c r="DR2337" t="s">
        <v>1444</v>
      </c>
      <c r="DT2337" t="s">
        <v>1425</v>
      </c>
    </row>
    <row r="2338" spans="1:124" x14ac:dyDescent="0.3">
      <c r="A2338" t="s">
        <v>1445</v>
      </c>
      <c r="B2338">
        <v>40200</v>
      </c>
      <c r="C2338" s="95">
        <v>1728</v>
      </c>
      <c r="D2338" s="95">
        <v>2156172</v>
      </c>
      <c r="E2338" s="95">
        <v>884</v>
      </c>
      <c r="F2338" s="95">
        <v>2121625</v>
      </c>
      <c r="G2338" s="95">
        <v>1125</v>
      </c>
      <c r="H2338" s="95">
        <v>650511</v>
      </c>
      <c r="I2338" s="95">
        <v>508</v>
      </c>
      <c r="J2338" s="95">
        <v>880548</v>
      </c>
      <c r="K2338" s="95">
        <v>1415</v>
      </c>
      <c r="L2338" s="95">
        <v>2054082</v>
      </c>
      <c r="M2338" s="95">
        <v>566</v>
      </c>
      <c r="N2338" s="95">
        <v>1324139</v>
      </c>
      <c r="O2338" s="95">
        <v>956</v>
      </c>
      <c r="P2338" s="95">
        <v>472618</v>
      </c>
      <c r="Q2338" s="95">
        <v>331</v>
      </c>
      <c r="R2338" s="95">
        <v>553587</v>
      </c>
      <c r="S2338" s="95">
        <v>1407</v>
      </c>
      <c r="T2338" s="95">
        <v>2420407</v>
      </c>
      <c r="U2338" s="95">
        <v>529</v>
      </c>
      <c r="V2338" s="95">
        <v>1187266</v>
      </c>
      <c r="W2338" s="95">
        <v>932</v>
      </c>
      <c r="X2338" s="95">
        <v>459629</v>
      </c>
      <c r="Y2338" s="95">
        <v>320</v>
      </c>
      <c r="Z2338" s="95">
        <v>601929</v>
      </c>
      <c r="AA2338" s="95">
        <v>498</v>
      </c>
      <c r="AB2338" s="95">
        <v>575848</v>
      </c>
      <c r="AC2338" s="95">
        <v>498</v>
      </c>
      <c r="AD2338" s="95">
        <v>1098016</v>
      </c>
      <c r="AE2338" s="95">
        <v>272</v>
      </c>
      <c r="AF2338" s="95">
        <v>222198</v>
      </c>
      <c r="AG2338" s="95">
        <v>272</v>
      </c>
      <c r="AH2338" s="95">
        <v>529577</v>
      </c>
      <c r="AI2338" s="95">
        <v>457.15535659</v>
      </c>
      <c r="AJ2338" s="95">
        <v>564242.48526999995</v>
      </c>
      <c r="AK2338" s="95">
        <v>457.15535659</v>
      </c>
      <c r="AL2338" s="95">
        <v>1067810.0752000001</v>
      </c>
      <c r="AM2338" s="95">
        <v>252.86809251</v>
      </c>
      <c r="AN2338" s="95">
        <v>174065.84974999999</v>
      </c>
      <c r="AO2338" s="95">
        <v>252.86809251</v>
      </c>
      <c r="AP2338" s="95">
        <v>451981.60084999999</v>
      </c>
      <c r="AQ2338" s="72">
        <v>81.98</v>
      </c>
      <c r="AR2338" s="72">
        <v>179.73</v>
      </c>
      <c r="AS2338" s="72">
        <v>261.70999999999998</v>
      </c>
      <c r="AT2338" s="95">
        <v>2806683</v>
      </c>
      <c r="AU2338" s="95">
        <v>3002173</v>
      </c>
      <c r="AV2338" s="95">
        <v>2853</v>
      </c>
      <c r="AW2338" s="95">
        <v>1392</v>
      </c>
      <c r="AX2338" s="72">
        <v>88.81</v>
      </c>
      <c r="AY2338" s="72">
        <v>174.45</v>
      </c>
      <c r="AZ2338" s="72">
        <v>263.26</v>
      </c>
      <c r="BA2338" s="95">
        <v>2526700</v>
      </c>
      <c r="BB2338" s="95">
        <v>1877726</v>
      </c>
      <c r="BC2338" s="95">
        <v>2371</v>
      </c>
      <c r="BD2338" s="95">
        <v>897</v>
      </c>
      <c r="BE2338" s="72">
        <v>102.61</v>
      </c>
      <c r="BF2338" s="72">
        <v>175.62</v>
      </c>
      <c r="BG2338" s="72">
        <v>278.23</v>
      </c>
      <c r="BH2338" s="95">
        <v>2880036</v>
      </c>
      <c r="BI2338" s="95">
        <v>1789195</v>
      </c>
      <c r="BJ2338" s="95">
        <v>2339</v>
      </c>
      <c r="BK2338" s="95">
        <v>849</v>
      </c>
      <c r="BL2338" s="72">
        <v>86.37</v>
      </c>
      <c r="BM2338" s="72">
        <v>176.15</v>
      </c>
      <c r="BN2338" s="72">
        <v>262.52</v>
      </c>
      <c r="BO2338" s="95">
        <v>798046</v>
      </c>
      <c r="BP2338" s="95">
        <v>1627593</v>
      </c>
      <c r="BQ2338" s="95">
        <v>770</v>
      </c>
      <c r="BR2338" s="95">
        <v>770</v>
      </c>
      <c r="BS2338" s="72">
        <v>86.65</v>
      </c>
      <c r="BT2338" s="72">
        <v>178.37</v>
      </c>
      <c r="BU2338" s="72">
        <v>265.02</v>
      </c>
      <c r="BV2338" s="95">
        <v>738308.33502</v>
      </c>
      <c r="BW2338" s="95">
        <v>1519791.676</v>
      </c>
      <c r="BX2338" s="95">
        <v>710.02344909999999</v>
      </c>
      <c r="BY2338" s="95">
        <v>710.02344909999999</v>
      </c>
      <c r="BZ2338" s="95">
        <v>2157</v>
      </c>
      <c r="CA2338" s="95">
        <v>1662</v>
      </c>
      <c r="CB2338" s="95">
        <v>1621</v>
      </c>
      <c r="CC2338" s="95">
        <v>770</v>
      </c>
      <c r="CD2338" s="95">
        <v>710</v>
      </c>
      <c r="CE2338" s="72">
        <v>650.75523149000003</v>
      </c>
      <c r="CF2338" s="72">
        <v>676.59346364999999</v>
      </c>
      <c r="CG2338" s="72">
        <v>712.40329333</v>
      </c>
      <c r="CH2338" s="72">
        <v>716.50152150999998</v>
      </c>
      <c r="CI2338" s="72">
        <v>731.52548966999996</v>
      </c>
      <c r="CJ2338" s="96">
        <v>0.40216349759999998</v>
      </c>
      <c r="CK2338" s="96">
        <v>0.38909628029999999</v>
      </c>
      <c r="CL2338" s="96">
        <v>0.39055125460000001</v>
      </c>
      <c r="CM2338" s="96">
        <v>0.36639140619999999</v>
      </c>
      <c r="CN2338" s="96">
        <v>0.36228402669999998</v>
      </c>
      <c r="CO2338" s="96">
        <v>0.92379163340000003</v>
      </c>
      <c r="CP2338" s="96">
        <v>0.41361848200000001</v>
      </c>
      <c r="CQ2338" s="96">
        <v>0.99584056389999998</v>
      </c>
      <c r="CR2338" s="96">
        <v>0.41534602819999999</v>
      </c>
      <c r="CS2338" s="95">
        <v>1074</v>
      </c>
      <c r="CT2338" s="95">
        <v>864</v>
      </c>
      <c r="CU2338" s="95">
        <v>834</v>
      </c>
      <c r="CV2338" s="95">
        <v>832</v>
      </c>
      <c r="CW2338" s="95">
        <v>755</v>
      </c>
      <c r="CX2338" s="96">
        <v>0.96289583099999998</v>
      </c>
      <c r="CY2338" s="96">
        <v>0.87338926400000005</v>
      </c>
      <c r="CZ2338" s="96">
        <v>0.913717259</v>
      </c>
      <c r="DA2338" s="96">
        <v>0.93187752899999998</v>
      </c>
      <c r="DB2338" s="96">
        <v>0.92806223200000004</v>
      </c>
      <c r="DC2338">
        <v>2013</v>
      </c>
      <c r="DD2338" s="6">
        <v>923.6</v>
      </c>
      <c r="DE2338" s="96">
        <v>3.2432092E-3</v>
      </c>
      <c r="DF2338" s="72">
        <v>317.95</v>
      </c>
      <c r="DG2338" s="96">
        <v>1</v>
      </c>
      <c r="DH2338" s="72">
        <v>317.95</v>
      </c>
      <c r="DI2338" s="72">
        <v>345.07672998999999</v>
      </c>
      <c r="DJ2338" s="96">
        <v>0.96104110210000004</v>
      </c>
      <c r="DK2338" s="72">
        <v>319.00682749999999</v>
      </c>
      <c r="DL2338" s="96">
        <v>0.99549831619999996</v>
      </c>
      <c r="DM2338" s="72">
        <v>317.57075961999999</v>
      </c>
      <c r="DN2338" s="96">
        <v>1</v>
      </c>
      <c r="DO2338" s="96">
        <v>5.3270000000000001E-3</v>
      </c>
      <c r="DP2338" s="72">
        <v>1.69</v>
      </c>
      <c r="DQ2338" s="72">
        <v>315.88</v>
      </c>
      <c r="DR2338" t="s">
        <v>1445</v>
      </c>
      <c r="DT2338" t="s">
        <v>1425</v>
      </c>
    </row>
    <row r="2339" spans="1:124" x14ac:dyDescent="0.3">
      <c r="A2339" t="s">
        <v>1446</v>
      </c>
      <c r="B2339">
        <v>40210</v>
      </c>
      <c r="C2339" s="95">
        <v>2161</v>
      </c>
      <c r="D2339" s="95">
        <v>2722584</v>
      </c>
      <c r="E2339" s="95">
        <v>1085</v>
      </c>
      <c r="F2339" s="95">
        <v>2907186</v>
      </c>
      <c r="G2339" s="95">
        <v>812</v>
      </c>
      <c r="H2339" s="95">
        <v>530023</v>
      </c>
      <c r="I2339" s="95">
        <v>357</v>
      </c>
      <c r="J2339" s="95">
        <v>782783</v>
      </c>
      <c r="K2339" s="95">
        <v>1802</v>
      </c>
      <c r="L2339" s="95">
        <v>2342952</v>
      </c>
      <c r="M2339" s="95">
        <v>707</v>
      </c>
      <c r="N2339" s="95">
        <v>1741406</v>
      </c>
      <c r="O2339" s="95">
        <v>676</v>
      </c>
      <c r="P2339" s="95">
        <v>265330</v>
      </c>
      <c r="Q2339" s="95">
        <v>219</v>
      </c>
      <c r="R2339" s="95">
        <v>529717</v>
      </c>
      <c r="S2339" s="95">
        <v>1774</v>
      </c>
      <c r="T2339" s="95">
        <v>3091253</v>
      </c>
      <c r="U2339" s="95">
        <v>669</v>
      </c>
      <c r="V2339" s="95">
        <v>1729559</v>
      </c>
      <c r="W2339" s="95">
        <v>649</v>
      </c>
      <c r="X2339" s="95">
        <v>300762</v>
      </c>
      <c r="Y2339" s="95">
        <v>199</v>
      </c>
      <c r="Z2339" s="95">
        <v>515439</v>
      </c>
      <c r="AA2339" s="95">
        <v>561</v>
      </c>
      <c r="AB2339" s="95">
        <v>947729</v>
      </c>
      <c r="AC2339" s="95">
        <v>561</v>
      </c>
      <c r="AD2339" s="95">
        <v>1748175</v>
      </c>
      <c r="AE2339" s="95">
        <v>167</v>
      </c>
      <c r="AF2339" s="95">
        <v>295240</v>
      </c>
      <c r="AG2339" s="95">
        <v>167</v>
      </c>
      <c r="AH2339" s="95">
        <v>468867</v>
      </c>
      <c r="AI2339" s="95">
        <v>532.46965038999997</v>
      </c>
      <c r="AJ2339" s="95">
        <v>694612.91226999997</v>
      </c>
      <c r="AK2339" s="95">
        <v>532.46965038999997</v>
      </c>
      <c r="AL2339" s="95">
        <v>1524079.6111000001</v>
      </c>
      <c r="AM2339" s="95">
        <v>152.86682994</v>
      </c>
      <c r="AN2339" s="95">
        <v>119206.95352</v>
      </c>
      <c r="AO2339" s="95">
        <v>152.86682994</v>
      </c>
      <c r="AP2339" s="95">
        <v>442347.50316999998</v>
      </c>
      <c r="AQ2339" s="72">
        <v>91.17</v>
      </c>
      <c r="AR2339" s="72">
        <v>213.24</v>
      </c>
      <c r="AS2339" s="72">
        <v>304.41000000000003</v>
      </c>
      <c r="AT2339" s="95">
        <v>3252607</v>
      </c>
      <c r="AU2339" s="95">
        <v>3689969</v>
      </c>
      <c r="AV2339" s="95">
        <v>2973</v>
      </c>
      <c r="AW2339" s="95">
        <v>1442</v>
      </c>
      <c r="AX2339" s="72">
        <v>87.71</v>
      </c>
      <c r="AY2339" s="72">
        <v>204.38</v>
      </c>
      <c r="AZ2339" s="72">
        <v>292.08999999999997</v>
      </c>
      <c r="BA2339" s="95">
        <v>2608282</v>
      </c>
      <c r="BB2339" s="95">
        <v>2271123</v>
      </c>
      <c r="BC2339" s="95">
        <v>2478</v>
      </c>
      <c r="BD2339" s="95">
        <v>926</v>
      </c>
      <c r="BE2339" s="72">
        <v>116.66</v>
      </c>
      <c r="BF2339" s="72">
        <v>215.53</v>
      </c>
      <c r="BG2339" s="72">
        <v>332.19</v>
      </c>
      <c r="BH2339" s="95">
        <v>3392015</v>
      </c>
      <c r="BI2339" s="95">
        <v>2244998</v>
      </c>
      <c r="BJ2339" s="95">
        <v>2423</v>
      </c>
      <c r="BK2339" s="95">
        <v>868</v>
      </c>
      <c r="BL2339" s="72">
        <v>142.28</v>
      </c>
      <c r="BM2339" s="72">
        <v>253.78</v>
      </c>
      <c r="BN2339" s="72">
        <v>396.06</v>
      </c>
      <c r="BO2339" s="95">
        <v>1242969</v>
      </c>
      <c r="BP2339" s="95">
        <v>2217042</v>
      </c>
      <c r="BQ2339" s="95">
        <v>728</v>
      </c>
      <c r="BR2339" s="95">
        <v>728</v>
      </c>
      <c r="BS2339" s="72">
        <v>98.96</v>
      </c>
      <c r="BT2339" s="72">
        <v>239.11</v>
      </c>
      <c r="BU2339" s="72">
        <v>338.07</v>
      </c>
      <c r="BV2339" s="95">
        <v>813819.86578999995</v>
      </c>
      <c r="BW2339" s="95">
        <v>1966427.1143</v>
      </c>
      <c r="BX2339" s="95">
        <v>685.33648032999997</v>
      </c>
      <c r="BY2339" s="95">
        <v>685.33648032999997</v>
      </c>
      <c r="BZ2339" s="95">
        <v>2243</v>
      </c>
      <c r="CA2339" s="95">
        <v>1732</v>
      </c>
      <c r="CB2339" s="95">
        <v>1673</v>
      </c>
      <c r="CC2339" s="95">
        <v>728</v>
      </c>
      <c r="CD2339" s="95">
        <v>685</v>
      </c>
      <c r="CE2339" s="72">
        <v>650.75523149000003</v>
      </c>
      <c r="CF2339" s="72">
        <v>676.59346364999999</v>
      </c>
      <c r="CG2339" s="72">
        <v>712.40329333</v>
      </c>
      <c r="CH2339" s="72">
        <v>716.50152150999998</v>
      </c>
      <c r="CI2339" s="72">
        <v>731.52548966999996</v>
      </c>
      <c r="CJ2339" s="96">
        <v>0.46777956640000001</v>
      </c>
      <c r="CK2339" s="96">
        <v>0.4317068013</v>
      </c>
      <c r="CL2339" s="96">
        <v>0.46629486850000001</v>
      </c>
      <c r="CM2339" s="96">
        <v>0.55276923789999999</v>
      </c>
      <c r="CN2339" s="96">
        <v>0.46214384159999999</v>
      </c>
      <c r="CO2339" s="96">
        <v>0.92523147189999999</v>
      </c>
      <c r="CP2339" s="96">
        <v>0.51461593940000006</v>
      </c>
      <c r="CQ2339" s="96">
        <v>0.99584056389999998</v>
      </c>
      <c r="CR2339" s="96">
        <v>0.51676531830000005</v>
      </c>
      <c r="CS2339" s="95">
        <v>1192</v>
      </c>
      <c r="CT2339" s="95">
        <v>892</v>
      </c>
      <c r="CU2339" s="95">
        <v>869</v>
      </c>
      <c r="CV2339" s="95">
        <v>819</v>
      </c>
      <c r="CW2339" s="95">
        <v>706</v>
      </c>
      <c r="CX2339" s="96">
        <v>0.92780580800000001</v>
      </c>
      <c r="CY2339" s="96">
        <v>0.901925847</v>
      </c>
      <c r="CZ2339" s="96">
        <v>0.94239891099999995</v>
      </c>
      <c r="DA2339" s="96">
        <v>0.90274544300000004</v>
      </c>
      <c r="DB2339" s="96">
        <v>0.955284676</v>
      </c>
      <c r="DC2339">
        <v>2013</v>
      </c>
      <c r="DD2339" s="6">
        <v>929.9</v>
      </c>
      <c r="DE2339" s="96">
        <v>9.2700937000000008E-3</v>
      </c>
      <c r="DF2339" s="72">
        <v>393.19</v>
      </c>
      <c r="DG2339" s="96">
        <v>1</v>
      </c>
      <c r="DH2339" s="72">
        <v>393.19</v>
      </c>
      <c r="DI2339" s="72">
        <v>352.99010235999998</v>
      </c>
      <c r="DJ2339" s="96">
        <v>0.9643132271</v>
      </c>
      <c r="DK2339" s="72">
        <v>391.75539537999998</v>
      </c>
      <c r="DL2339" s="96">
        <v>0.99549831619999996</v>
      </c>
      <c r="DM2339" s="72">
        <v>389.99183644999999</v>
      </c>
      <c r="DN2339" s="96">
        <v>1</v>
      </c>
      <c r="DO2339" s="96">
        <v>1.2836999999999999E-2</v>
      </c>
      <c r="DP2339" s="72">
        <v>5.01</v>
      </c>
      <c r="DQ2339" s="72">
        <v>384.98</v>
      </c>
      <c r="DR2339" t="s">
        <v>1446</v>
      </c>
      <c r="DT2339" t="s">
        <v>1425</v>
      </c>
    </row>
    <row r="2340" spans="1:124" x14ac:dyDescent="0.3">
      <c r="A2340" t="s">
        <v>1447</v>
      </c>
      <c r="B2340">
        <v>40220</v>
      </c>
      <c r="C2340" s="95">
        <v>1311</v>
      </c>
      <c r="D2340" s="95">
        <v>1456739</v>
      </c>
      <c r="E2340" s="95">
        <v>735</v>
      </c>
      <c r="F2340" s="95">
        <v>1748484</v>
      </c>
      <c r="G2340" s="95">
        <v>645</v>
      </c>
      <c r="H2340" s="95">
        <v>384404</v>
      </c>
      <c r="I2340" s="95">
        <v>337</v>
      </c>
      <c r="J2340" s="95">
        <v>746439</v>
      </c>
      <c r="K2340" s="95">
        <v>1071</v>
      </c>
      <c r="L2340" s="95">
        <v>1331920</v>
      </c>
      <c r="M2340" s="95">
        <v>489</v>
      </c>
      <c r="N2340" s="95">
        <v>1077607</v>
      </c>
      <c r="O2340" s="95">
        <v>513</v>
      </c>
      <c r="P2340" s="95">
        <v>277429</v>
      </c>
      <c r="Q2340" s="95">
        <v>220</v>
      </c>
      <c r="R2340" s="95">
        <v>394228</v>
      </c>
      <c r="S2340" s="95">
        <v>1028</v>
      </c>
      <c r="T2340" s="95">
        <v>1508724</v>
      </c>
      <c r="U2340" s="95">
        <v>423</v>
      </c>
      <c r="V2340" s="95">
        <v>913503</v>
      </c>
      <c r="W2340" s="95">
        <v>455</v>
      </c>
      <c r="X2340" s="95">
        <v>144838</v>
      </c>
      <c r="Y2340" s="95">
        <v>175</v>
      </c>
      <c r="Z2340" s="95">
        <v>301976</v>
      </c>
      <c r="AA2340" s="95">
        <v>354</v>
      </c>
      <c r="AB2340" s="95">
        <v>432263</v>
      </c>
      <c r="AC2340" s="95">
        <v>354</v>
      </c>
      <c r="AD2340" s="95">
        <v>786204</v>
      </c>
      <c r="AE2340" s="95">
        <v>138</v>
      </c>
      <c r="AF2340" s="95">
        <v>59572</v>
      </c>
      <c r="AG2340" s="95">
        <v>138</v>
      </c>
      <c r="AH2340" s="95">
        <v>287922</v>
      </c>
      <c r="AI2340" s="95">
        <v>327.21846721999998</v>
      </c>
      <c r="AJ2340" s="95">
        <v>306948.63257999998</v>
      </c>
      <c r="AK2340" s="95">
        <v>327.21846721999998</v>
      </c>
      <c r="AL2340" s="95">
        <v>668044.03206999996</v>
      </c>
      <c r="AM2340" s="95">
        <v>122.46608214</v>
      </c>
      <c r="AN2340" s="95">
        <v>127000.53258</v>
      </c>
      <c r="AO2340" s="95">
        <v>122.46608214</v>
      </c>
      <c r="AP2340" s="95">
        <v>202844.95202</v>
      </c>
      <c r="AQ2340" s="72">
        <v>78.44</v>
      </c>
      <c r="AR2340" s="72">
        <v>193.95</v>
      </c>
      <c r="AS2340" s="72">
        <v>272.39</v>
      </c>
      <c r="AT2340" s="95">
        <v>1841143</v>
      </c>
      <c r="AU2340" s="95">
        <v>2494923</v>
      </c>
      <c r="AV2340" s="95">
        <v>1956</v>
      </c>
      <c r="AW2340" s="95">
        <v>1072</v>
      </c>
      <c r="AX2340" s="72">
        <v>84.67</v>
      </c>
      <c r="AY2340" s="72">
        <v>172.99</v>
      </c>
      <c r="AZ2340" s="72">
        <v>257.66000000000003</v>
      </c>
      <c r="BA2340" s="95">
        <v>1609349</v>
      </c>
      <c r="BB2340" s="95">
        <v>1471835</v>
      </c>
      <c r="BC2340" s="95">
        <v>1584</v>
      </c>
      <c r="BD2340" s="95">
        <v>709</v>
      </c>
      <c r="BE2340" s="72">
        <v>92.92</v>
      </c>
      <c r="BF2340" s="72">
        <v>169.38</v>
      </c>
      <c r="BG2340" s="72">
        <v>262.3</v>
      </c>
      <c r="BH2340" s="95">
        <v>1653562</v>
      </c>
      <c r="BI2340" s="95">
        <v>1215479</v>
      </c>
      <c r="BJ2340" s="95">
        <v>1483</v>
      </c>
      <c r="BK2340" s="95">
        <v>598</v>
      </c>
      <c r="BL2340" s="72">
        <v>83.31</v>
      </c>
      <c r="BM2340" s="72">
        <v>181.93</v>
      </c>
      <c r="BN2340" s="72">
        <v>265.24</v>
      </c>
      <c r="BO2340" s="95">
        <v>491835</v>
      </c>
      <c r="BP2340" s="95">
        <v>1074126</v>
      </c>
      <c r="BQ2340" s="95">
        <v>492</v>
      </c>
      <c r="BR2340" s="95">
        <v>492</v>
      </c>
      <c r="BS2340" s="72">
        <v>80.42</v>
      </c>
      <c r="BT2340" s="72">
        <v>161.38999999999999</v>
      </c>
      <c r="BU2340" s="72">
        <v>241.81</v>
      </c>
      <c r="BV2340" s="95">
        <v>433949.16515999998</v>
      </c>
      <c r="BW2340" s="95">
        <v>870888.98409000004</v>
      </c>
      <c r="BX2340" s="95">
        <v>449.68454936000001</v>
      </c>
      <c r="BY2340" s="95">
        <v>449.68454936000001</v>
      </c>
      <c r="BZ2340" s="95">
        <v>1535</v>
      </c>
      <c r="CA2340" s="95">
        <v>1163</v>
      </c>
      <c r="CB2340" s="95">
        <v>1056</v>
      </c>
      <c r="CC2340" s="95">
        <v>492</v>
      </c>
      <c r="CD2340" s="95">
        <v>450</v>
      </c>
      <c r="CE2340" s="72">
        <v>650.75523149000003</v>
      </c>
      <c r="CF2340" s="72">
        <v>676.59346364999999</v>
      </c>
      <c r="CG2340" s="72">
        <v>712.40329333</v>
      </c>
      <c r="CH2340" s="72">
        <v>716.50152150999998</v>
      </c>
      <c r="CI2340" s="72">
        <v>731.52548966999996</v>
      </c>
      <c r="CJ2340" s="96">
        <v>0.4185751982</v>
      </c>
      <c r="CK2340" s="96">
        <v>0.38081952289999998</v>
      </c>
      <c r="CL2340" s="96">
        <v>0.36819032489999998</v>
      </c>
      <c r="CM2340" s="96">
        <v>0.37018762979999997</v>
      </c>
      <c r="CN2340" s="96">
        <v>0.33055580890000003</v>
      </c>
      <c r="CO2340" s="96">
        <v>0.96503547140000001</v>
      </c>
      <c r="CP2340" s="96">
        <v>0.38720410599999999</v>
      </c>
      <c r="CQ2340" s="96">
        <v>0.99584056389999998</v>
      </c>
      <c r="CR2340" s="96">
        <v>0.38882132809999997</v>
      </c>
      <c r="CS2340" s="95">
        <v>921</v>
      </c>
      <c r="CT2340" s="95">
        <v>694</v>
      </c>
      <c r="CU2340" s="95">
        <v>614</v>
      </c>
      <c r="CV2340" s="95">
        <v>546</v>
      </c>
      <c r="CW2340" s="95">
        <v>495</v>
      </c>
      <c r="CX2340" s="96">
        <v>0.92333509300000005</v>
      </c>
      <c r="CY2340" s="96">
        <v>0.92783415499999999</v>
      </c>
      <c r="CZ2340" s="96">
        <v>1.029959769</v>
      </c>
      <c r="DA2340" s="96">
        <v>0.99144545500000003</v>
      </c>
      <c r="DB2340" s="96">
        <v>0.98511707199999998</v>
      </c>
      <c r="DC2340">
        <v>2013</v>
      </c>
      <c r="DD2340" s="6">
        <v>664.1</v>
      </c>
      <c r="DE2340" s="96">
        <v>1.9460598E-3</v>
      </c>
      <c r="DF2340" s="72">
        <v>298.02999999999997</v>
      </c>
      <c r="DG2340" s="96">
        <v>1</v>
      </c>
      <c r="DH2340" s="72">
        <v>298.02999999999997</v>
      </c>
      <c r="DI2340" s="72">
        <v>345.07672998999999</v>
      </c>
      <c r="DJ2340" s="96">
        <v>0.81492330930000001</v>
      </c>
      <c r="DK2340" s="72">
        <v>306.73725309999998</v>
      </c>
      <c r="DL2340" s="96">
        <v>0.99549831619999996</v>
      </c>
      <c r="DM2340" s="72">
        <v>305.35641895999998</v>
      </c>
      <c r="DN2340" s="96">
        <v>1</v>
      </c>
      <c r="DO2340" s="96">
        <v>6.5399999999999998E-3</v>
      </c>
      <c r="DP2340" s="72">
        <v>2</v>
      </c>
      <c r="DQ2340" s="72">
        <v>303.36</v>
      </c>
      <c r="DR2340" t="s">
        <v>1447</v>
      </c>
      <c r="DT2340" t="s">
        <v>1425</v>
      </c>
    </row>
    <row r="2341" spans="1:124" x14ac:dyDescent="0.3">
      <c r="A2341" t="s">
        <v>1448</v>
      </c>
      <c r="B2341">
        <v>40230</v>
      </c>
      <c r="C2341" s="95">
        <v>2148</v>
      </c>
      <c r="D2341" s="95">
        <v>2607192</v>
      </c>
      <c r="E2341" s="95">
        <v>1227</v>
      </c>
      <c r="F2341" s="95">
        <v>3129824</v>
      </c>
      <c r="G2341" s="95">
        <v>1096</v>
      </c>
      <c r="H2341" s="95">
        <v>567067</v>
      </c>
      <c r="I2341" s="95">
        <v>541</v>
      </c>
      <c r="J2341" s="95">
        <v>1005635</v>
      </c>
      <c r="K2341" s="95">
        <v>1720</v>
      </c>
      <c r="L2341" s="95">
        <v>2099740</v>
      </c>
      <c r="M2341" s="95">
        <v>783</v>
      </c>
      <c r="N2341" s="95">
        <v>1816898</v>
      </c>
      <c r="O2341" s="95">
        <v>895</v>
      </c>
      <c r="P2341" s="95">
        <v>507879</v>
      </c>
      <c r="Q2341" s="95">
        <v>343</v>
      </c>
      <c r="R2341" s="95">
        <v>709269</v>
      </c>
      <c r="S2341" s="95">
        <v>1623</v>
      </c>
      <c r="T2341" s="95">
        <v>2193008</v>
      </c>
      <c r="U2341" s="95">
        <v>676</v>
      </c>
      <c r="V2341" s="95">
        <v>1551687</v>
      </c>
      <c r="W2341" s="95">
        <v>831</v>
      </c>
      <c r="X2341" s="95">
        <v>402447</v>
      </c>
      <c r="Y2341" s="95">
        <v>295</v>
      </c>
      <c r="Z2341" s="95">
        <v>715234</v>
      </c>
      <c r="AA2341" s="95">
        <v>584</v>
      </c>
      <c r="AB2341" s="95">
        <v>634928</v>
      </c>
      <c r="AC2341" s="95">
        <v>584</v>
      </c>
      <c r="AD2341" s="95">
        <v>1461460</v>
      </c>
      <c r="AE2341" s="95">
        <v>250</v>
      </c>
      <c r="AF2341" s="95">
        <v>264354</v>
      </c>
      <c r="AG2341" s="95">
        <v>250</v>
      </c>
      <c r="AH2341" s="95">
        <v>658108</v>
      </c>
      <c r="AI2341" s="95">
        <v>516.02357803999996</v>
      </c>
      <c r="AJ2341" s="95">
        <v>615713.34224000003</v>
      </c>
      <c r="AK2341" s="95">
        <v>516.02357803999996</v>
      </c>
      <c r="AL2341" s="95">
        <v>1354107.3635</v>
      </c>
      <c r="AM2341" s="95">
        <v>222.01494671</v>
      </c>
      <c r="AN2341" s="95">
        <v>113901.98716999999</v>
      </c>
      <c r="AO2341" s="95">
        <v>222.01494671</v>
      </c>
      <c r="AP2341" s="95">
        <v>433028.67002999998</v>
      </c>
      <c r="AQ2341" s="72">
        <v>81.540000000000006</v>
      </c>
      <c r="AR2341" s="72">
        <v>194.92</v>
      </c>
      <c r="AS2341" s="72">
        <v>276.45999999999998</v>
      </c>
      <c r="AT2341" s="95">
        <v>3174259</v>
      </c>
      <c r="AU2341" s="95">
        <v>4135459</v>
      </c>
      <c r="AV2341" s="95">
        <v>3244</v>
      </c>
      <c r="AW2341" s="95">
        <v>1768</v>
      </c>
      <c r="AX2341" s="72">
        <v>83.1</v>
      </c>
      <c r="AY2341" s="72">
        <v>186.96</v>
      </c>
      <c r="AZ2341" s="72">
        <v>270.06</v>
      </c>
      <c r="BA2341" s="95">
        <v>2607619</v>
      </c>
      <c r="BB2341" s="95">
        <v>2526167</v>
      </c>
      <c r="BC2341" s="95">
        <v>2615</v>
      </c>
      <c r="BD2341" s="95">
        <v>1126</v>
      </c>
      <c r="BE2341" s="72">
        <v>88.14</v>
      </c>
      <c r="BF2341" s="72">
        <v>194.55</v>
      </c>
      <c r="BG2341" s="72">
        <v>282.69</v>
      </c>
      <c r="BH2341" s="95">
        <v>2595455</v>
      </c>
      <c r="BI2341" s="95">
        <v>2266921</v>
      </c>
      <c r="BJ2341" s="95">
        <v>2454</v>
      </c>
      <c r="BK2341" s="95">
        <v>971</v>
      </c>
      <c r="BL2341" s="72">
        <v>89.86</v>
      </c>
      <c r="BM2341" s="72">
        <v>211.79</v>
      </c>
      <c r="BN2341" s="72">
        <v>301.64999999999998</v>
      </c>
      <c r="BO2341" s="95">
        <v>899282</v>
      </c>
      <c r="BP2341" s="95">
        <v>2119568</v>
      </c>
      <c r="BQ2341" s="95">
        <v>834</v>
      </c>
      <c r="BR2341" s="95">
        <v>834</v>
      </c>
      <c r="BS2341" s="72">
        <v>82.38</v>
      </c>
      <c r="BT2341" s="72">
        <v>201.79</v>
      </c>
      <c r="BU2341" s="72">
        <v>284.17</v>
      </c>
      <c r="BV2341" s="95">
        <v>729615.32941000001</v>
      </c>
      <c r="BW2341" s="95">
        <v>1787136.0334999999</v>
      </c>
      <c r="BX2341" s="95">
        <v>738.03852474999997</v>
      </c>
      <c r="BY2341" s="95">
        <v>738.03852474999997</v>
      </c>
      <c r="BZ2341" s="95">
        <v>2541</v>
      </c>
      <c r="CA2341" s="95">
        <v>1899</v>
      </c>
      <c r="CB2341" s="95">
        <v>1739</v>
      </c>
      <c r="CC2341" s="95">
        <v>834</v>
      </c>
      <c r="CD2341" s="95">
        <v>738</v>
      </c>
      <c r="CE2341" s="72">
        <v>650.75523149000003</v>
      </c>
      <c r="CF2341" s="72">
        <v>676.59346364999999</v>
      </c>
      <c r="CG2341" s="72">
        <v>712.40329333</v>
      </c>
      <c r="CH2341" s="72">
        <v>716.50152150999998</v>
      </c>
      <c r="CI2341" s="72">
        <v>731.52548966999996</v>
      </c>
      <c r="CJ2341" s="96">
        <v>0.42482946989999998</v>
      </c>
      <c r="CK2341" s="96">
        <v>0.39914662870000001</v>
      </c>
      <c r="CL2341" s="96">
        <v>0.39681175349999998</v>
      </c>
      <c r="CM2341" s="96">
        <v>0.42100399080000001</v>
      </c>
      <c r="CN2341" s="96">
        <v>0.38846219850000002</v>
      </c>
      <c r="CO2341" s="96">
        <v>0.91720832809999997</v>
      </c>
      <c r="CP2341" s="96">
        <v>0.44270292350000001</v>
      </c>
      <c r="CQ2341" s="96">
        <v>0.99584056389999998</v>
      </c>
      <c r="CR2341" s="96">
        <v>0.44455194570000001</v>
      </c>
      <c r="CS2341" s="95">
        <v>1487</v>
      </c>
      <c r="CT2341" s="95">
        <v>1102</v>
      </c>
      <c r="CU2341" s="95">
        <v>986</v>
      </c>
      <c r="CV2341" s="95">
        <v>924</v>
      </c>
      <c r="CW2341" s="95">
        <v>801</v>
      </c>
      <c r="CX2341" s="96">
        <v>0.89657591699999994</v>
      </c>
      <c r="CY2341" s="96">
        <v>0.85545412200000004</v>
      </c>
      <c r="CZ2341" s="96">
        <v>0.93235577000000003</v>
      </c>
      <c r="DA2341" s="96">
        <v>0.93353022600000002</v>
      </c>
      <c r="DB2341" s="96">
        <v>1.0029969910000001</v>
      </c>
      <c r="DC2341">
        <v>2013</v>
      </c>
      <c r="DD2341" s="6">
        <v>1087.4000000000001</v>
      </c>
      <c r="DE2341" s="96">
        <v>1.0837518E-3</v>
      </c>
      <c r="DF2341" s="72">
        <v>341.04</v>
      </c>
      <c r="DG2341" s="96">
        <v>1</v>
      </c>
      <c r="DH2341" s="72">
        <v>341.04</v>
      </c>
      <c r="DI2341" s="72">
        <v>345.07672998999999</v>
      </c>
      <c r="DJ2341" s="96">
        <v>1</v>
      </c>
      <c r="DK2341" s="72">
        <v>341.04</v>
      </c>
      <c r="DL2341" s="96">
        <v>1</v>
      </c>
      <c r="DM2341" s="72">
        <v>341.04</v>
      </c>
      <c r="DN2341" s="96">
        <v>1</v>
      </c>
      <c r="DO2341" s="96">
        <v>3.986E-3</v>
      </c>
      <c r="DP2341" s="72">
        <v>1.36</v>
      </c>
      <c r="DQ2341" s="72">
        <v>339.68</v>
      </c>
      <c r="DR2341" t="s">
        <v>1448</v>
      </c>
      <c r="DT2341" t="s">
        <v>1425</v>
      </c>
    </row>
    <row r="2342" spans="1:124" x14ac:dyDescent="0.3">
      <c r="A2342" t="s">
        <v>1449</v>
      </c>
      <c r="B2342">
        <v>40240</v>
      </c>
      <c r="C2342" s="95">
        <v>144</v>
      </c>
      <c r="D2342" s="95">
        <v>67204</v>
      </c>
      <c r="E2342" s="95">
        <v>111</v>
      </c>
      <c r="F2342" s="95">
        <v>197767</v>
      </c>
      <c r="G2342" s="95">
        <v>28</v>
      </c>
      <c r="H2342" s="95">
        <v>42631</v>
      </c>
      <c r="I2342" s="95">
        <v>17</v>
      </c>
      <c r="J2342" s="95">
        <v>34258</v>
      </c>
      <c r="K2342" s="95">
        <v>112</v>
      </c>
      <c r="L2342" s="95">
        <v>125967</v>
      </c>
      <c r="M2342" s="95">
        <v>79</v>
      </c>
      <c r="N2342" s="95">
        <v>218679</v>
      </c>
      <c r="O2342" s="95">
        <v>21</v>
      </c>
      <c r="P2342" s="95">
        <v>811</v>
      </c>
      <c r="Q2342" s="95">
        <v>11</v>
      </c>
      <c r="R2342" s="95">
        <v>19405</v>
      </c>
      <c r="S2342" s="95">
        <v>101</v>
      </c>
      <c r="T2342" s="95">
        <v>162664</v>
      </c>
      <c r="U2342" s="95">
        <v>67</v>
      </c>
      <c r="V2342" s="95">
        <v>141980</v>
      </c>
      <c r="W2342" s="95">
        <v>23</v>
      </c>
      <c r="X2342" s="95">
        <v>5893</v>
      </c>
      <c r="Y2342" s="95">
        <v>14</v>
      </c>
      <c r="Z2342" s="95">
        <v>13078</v>
      </c>
      <c r="AA2342" s="95">
        <v>56</v>
      </c>
      <c r="AB2342" s="95">
        <v>88718</v>
      </c>
      <c r="AC2342" s="95">
        <v>56</v>
      </c>
      <c r="AD2342" s="95">
        <v>98983</v>
      </c>
      <c r="AE2342" s="95">
        <v>10</v>
      </c>
      <c r="AF2342" s="95">
        <v>1</v>
      </c>
      <c r="AG2342" s="95">
        <v>10</v>
      </c>
      <c r="AH2342" s="95">
        <v>8965</v>
      </c>
      <c r="AI2342" s="95">
        <v>52.485659656000003</v>
      </c>
      <c r="AJ2342" s="95">
        <v>91472.363073</v>
      </c>
      <c r="AK2342" s="95">
        <v>52.485659656000003</v>
      </c>
      <c r="AL2342" s="95">
        <v>116803.39388</v>
      </c>
      <c r="AM2342" s="95">
        <v>9.1310679611999994</v>
      </c>
      <c r="AN2342" s="95">
        <v>0</v>
      </c>
      <c r="AO2342" s="95">
        <v>9.1310679611999994</v>
      </c>
      <c r="AP2342" s="95">
        <v>10120.875728000001</v>
      </c>
      <c r="AQ2342" s="72">
        <v>53.21</v>
      </c>
      <c r="AR2342" s="72">
        <v>151.06</v>
      </c>
      <c r="AS2342" s="72">
        <v>204.27</v>
      </c>
      <c r="AT2342" s="95">
        <v>109835</v>
      </c>
      <c r="AU2342" s="95">
        <v>232025</v>
      </c>
      <c r="AV2342" s="95">
        <v>172</v>
      </c>
      <c r="AW2342" s="95">
        <v>128</v>
      </c>
      <c r="AX2342" s="72">
        <v>79.430000000000007</v>
      </c>
      <c r="AY2342" s="72">
        <v>220.45</v>
      </c>
      <c r="AZ2342" s="72">
        <v>299.88</v>
      </c>
      <c r="BA2342" s="95">
        <v>126778</v>
      </c>
      <c r="BB2342" s="95">
        <v>238084</v>
      </c>
      <c r="BC2342" s="95">
        <v>133</v>
      </c>
      <c r="BD2342" s="95">
        <v>90</v>
      </c>
      <c r="BE2342" s="72">
        <v>113.28</v>
      </c>
      <c r="BF2342" s="72">
        <v>159.52000000000001</v>
      </c>
      <c r="BG2342" s="72">
        <v>272.8</v>
      </c>
      <c r="BH2342" s="95">
        <v>168557</v>
      </c>
      <c r="BI2342" s="95">
        <v>155058</v>
      </c>
      <c r="BJ2342" s="95">
        <v>124</v>
      </c>
      <c r="BK2342" s="95">
        <v>81</v>
      </c>
      <c r="BL2342" s="72">
        <v>112.02</v>
      </c>
      <c r="BM2342" s="72">
        <v>136.30000000000001</v>
      </c>
      <c r="BN2342" s="72">
        <v>248.32</v>
      </c>
      <c r="BO2342" s="95">
        <v>88719</v>
      </c>
      <c r="BP2342" s="95">
        <v>107948</v>
      </c>
      <c r="BQ2342" s="95">
        <v>66</v>
      </c>
      <c r="BR2342" s="95">
        <v>66</v>
      </c>
      <c r="BS2342" s="72">
        <v>123.71</v>
      </c>
      <c r="BT2342" s="72">
        <v>171.66</v>
      </c>
      <c r="BU2342" s="72">
        <v>295.37</v>
      </c>
      <c r="BV2342" s="95">
        <v>91472.363073</v>
      </c>
      <c r="BW2342" s="95">
        <v>126924.26961</v>
      </c>
      <c r="BX2342" s="95">
        <v>61.616727617000002</v>
      </c>
      <c r="BY2342" s="95">
        <v>61.616727617000002</v>
      </c>
      <c r="BZ2342" s="95">
        <v>151</v>
      </c>
      <c r="CA2342" s="95">
        <v>112</v>
      </c>
      <c r="CB2342" s="95">
        <v>103</v>
      </c>
      <c r="CC2342" s="95">
        <v>66</v>
      </c>
      <c r="CD2342" s="95">
        <v>62</v>
      </c>
      <c r="CE2342" s="72">
        <v>650.75523149000003</v>
      </c>
      <c r="CF2342" s="72">
        <v>676.59346364999999</v>
      </c>
      <c r="CG2342" s="72">
        <v>712.40329333</v>
      </c>
      <c r="CH2342" s="72">
        <v>716.50152150999998</v>
      </c>
      <c r="CI2342" s="72">
        <v>731.52548966999996</v>
      </c>
      <c r="CJ2342" s="96">
        <v>0.31389682340000002</v>
      </c>
      <c r="CK2342" s="96">
        <v>0.4432203622</v>
      </c>
      <c r="CL2342" s="96">
        <v>0.38292916739999999</v>
      </c>
      <c r="CM2342" s="96">
        <v>0.34657288580000001</v>
      </c>
      <c r="CN2342" s="96">
        <v>0.40377266979999998</v>
      </c>
      <c r="CO2342" s="96">
        <v>0.78223086909999995</v>
      </c>
      <c r="CP2342" s="96">
        <v>0.48333349739999998</v>
      </c>
      <c r="CQ2342" s="96">
        <v>0.99584056389999998</v>
      </c>
      <c r="CR2342" s="96">
        <v>0.48535221989999999</v>
      </c>
      <c r="CS2342" s="95">
        <v>99</v>
      </c>
      <c r="CT2342" s="95">
        <v>86</v>
      </c>
      <c r="CU2342" s="95">
        <v>76</v>
      </c>
      <c r="CV2342" s="95">
        <v>66</v>
      </c>
      <c r="CW2342" s="95">
        <v>58</v>
      </c>
      <c r="CX2342" s="96">
        <v>0.91251948999999999</v>
      </c>
      <c r="CY2342" s="96">
        <v>0.73025026699999995</v>
      </c>
      <c r="CZ2342" s="96">
        <v>0.808975954</v>
      </c>
      <c r="DA2342" s="96">
        <v>0.70869811999999999</v>
      </c>
      <c r="DB2342" s="96">
        <v>0.68554627099999998</v>
      </c>
      <c r="DC2342">
        <v>2013</v>
      </c>
      <c r="DD2342" s="6">
        <v>85.3</v>
      </c>
      <c r="DE2342" s="96">
        <v>7.5985905999999999E-3</v>
      </c>
      <c r="DF2342" s="72">
        <v>369.91</v>
      </c>
      <c r="DG2342" s="96">
        <v>1</v>
      </c>
      <c r="DH2342" s="72">
        <v>369.91</v>
      </c>
      <c r="DI2342" s="72">
        <v>352.99010235999998</v>
      </c>
      <c r="DJ2342" s="96">
        <v>0.29206163730000001</v>
      </c>
      <c r="DK2342" s="72">
        <v>357.93175537000002</v>
      </c>
      <c r="DL2342" s="96">
        <v>0.99549831619999996</v>
      </c>
      <c r="DM2342" s="72">
        <v>356.32045977000001</v>
      </c>
      <c r="DN2342" s="96">
        <v>1</v>
      </c>
      <c r="DO2342" s="96">
        <v>1.9220999999999999E-2</v>
      </c>
      <c r="DP2342" s="72">
        <v>6.85</v>
      </c>
      <c r="DQ2342" s="72">
        <v>349.47</v>
      </c>
      <c r="DR2342" t="s">
        <v>1449</v>
      </c>
      <c r="DT2342" t="s">
        <v>1425</v>
      </c>
    </row>
    <row r="2343" spans="1:124" x14ac:dyDescent="0.3">
      <c r="A2343" t="s">
        <v>1450</v>
      </c>
      <c r="B2343">
        <v>40250</v>
      </c>
      <c r="C2343" s="95">
        <v>1440</v>
      </c>
      <c r="D2343" s="95">
        <v>1862523</v>
      </c>
      <c r="E2343" s="95">
        <v>937</v>
      </c>
      <c r="F2343" s="95">
        <v>2227290</v>
      </c>
      <c r="G2343" s="95">
        <v>587</v>
      </c>
      <c r="H2343" s="95">
        <v>175075</v>
      </c>
      <c r="I2343" s="95">
        <v>284</v>
      </c>
      <c r="J2343" s="95">
        <v>521638</v>
      </c>
      <c r="K2343" s="95">
        <v>1152</v>
      </c>
      <c r="L2343" s="95">
        <v>1790015</v>
      </c>
      <c r="M2343" s="95">
        <v>656</v>
      </c>
      <c r="N2343" s="95">
        <v>1484374</v>
      </c>
      <c r="O2343" s="95">
        <v>479</v>
      </c>
      <c r="P2343" s="95">
        <v>207528</v>
      </c>
      <c r="Q2343" s="95">
        <v>190</v>
      </c>
      <c r="R2343" s="95">
        <v>296799</v>
      </c>
      <c r="S2343" s="95">
        <v>1127</v>
      </c>
      <c r="T2343" s="95">
        <v>2042865</v>
      </c>
      <c r="U2343" s="95">
        <v>624</v>
      </c>
      <c r="V2343" s="95">
        <v>1398548</v>
      </c>
      <c r="W2343" s="95">
        <v>440</v>
      </c>
      <c r="X2343" s="95">
        <v>183247</v>
      </c>
      <c r="Y2343" s="95">
        <v>166</v>
      </c>
      <c r="Z2343" s="95">
        <v>282155</v>
      </c>
      <c r="AA2343" s="95">
        <v>592</v>
      </c>
      <c r="AB2343" s="95">
        <v>722062</v>
      </c>
      <c r="AC2343" s="95">
        <v>592</v>
      </c>
      <c r="AD2343" s="95">
        <v>1365283</v>
      </c>
      <c r="AE2343" s="95">
        <v>146</v>
      </c>
      <c r="AF2343" s="95">
        <v>130250</v>
      </c>
      <c r="AG2343" s="95">
        <v>146</v>
      </c>
      <c r="AH2343" s="95">
        <v>259460</v>
      </c>
      <c r="AI2343" s="95">
        <v>557.9883284</v>
      </c>
      <c r="AJ2343" s="95">
        <v>633710.94311999995</v>
      </c>
      <c r="AK2343" s="95">
        <v>557.9883284</v>
      </c>
      <c r="AL2343" s="95">
        <v>1340668.5086999999</v>
      </c>
      <c r="AM2343" s="95">
        <v>136.75999060000001</v>
      </c>
      <c r="AN2343" s="95">
        <v>116230.79095</v>
      </c>
      <c r="AO2343" s="95">
        <v>136.75999060000001</v>
      </c>
      <c r="AP2343" s="95">
        <v>271547.70675999997</v>
      </c>
      <c r="AQ2343" s="72">
        <v>83.77</v>
      </c>
      <c r="AR2343" s="72">
        <v>187.61</v>
      </c>
      <c r="AS2343" s="72">
        <v>271.38</v>
      </c>
      <c r="AT2343" s="95">
        <v>2037598</v>
      </c>
      <c r="AU2343" s="95">
        <v>2748928</v>
      </c>
      <c r="AV2343" s="95">
        <v>2027</v>
      </c>
      <c r="AW2343" s="95">
        <v>1221</v>
      </c>
      <c r="AX2343" s="72">
        <v>102.06</v>
      </c>
      <c r="AY2343" s="72">
        <v>175.45</v>
      </c>
      <c r="AZ2343" s="72">
        <v>277.51</v>
      </c>
      <c r="BA2343" s="95">
        <v>1997543</v>
      </c>
      <c r="BB2343" s="95">
        <v>1781173</v>
      </c>
      <c r="BC2343" s="95">
        <v>1631</v>
      </c>
      <c r="BD2343" s="95">
        <v>846</v>
      </c>
      <c r="BE2343" s="72">
        <v>118.39</v>
      </c>
      <c r="BF2343" s="72">
        <v>177.29</v>
      </c>
      <c r="BG2343" s="72">
        <v>295.68</v>
      </c>
      <c r="BH2343" s="95">
        <v>2226112</v>
      </c>
      <c r="BI2343" s="95">
        <v>1680703</v>
      </c>
      <c r="BJ2343" s="95">
        <v>1567</v>
      </c>
      <c r="BK2343" s="95">
        <v>790</v>
      </c>
      <c r="BL2343" s="72">
        <v>96.24</v>
      </c>
      <c r="BM2343" s="72">
        <v>183.46</v>
      </c>
      <c r="BN2343" s="72">
        <v>279.7</v>
      </c>
      <c r="BO2343" s="95">
        <v>852312</v>
      </c>
      <c r="BP2343" s="95">
        <v>1624743</v>
      </c>
      <c r="BQ2343" s="95">
        <v>738</v>
      </c>
      <c r="BR2343" s="95">
        <v>738</v>
      </c>
      <c r="BS2343" s="72">
        <v>89.95</v>
      </c>
      <c r="BT2343" s="72">
        <v>193.38</v>
      </c>
      <c r="BU2343" s="72">
        <v>283.33</v>
      </c>
      <c r="BV2343" s="95">
        <v>749941.73407000001</v>
      </c>
      <c r="BW2343" s="95">
        <v>1612216.2154999999</v>
      </c>
      <c r="BX2343" s="95">
        <v>694.74831900000004</v>
      </c>
      <c r="BY2343" s="95">
        <v>694.74831900000004</v>
      </c>
      <c r="BZ2343" s="95">
        <v>1643</v>
      </c>
      <c r="CA2343" s="95">
        <v>1253</v>
      </c>
      <c r="CB2343" s="95">
        <v>1192</v>
      </c>
      <c r="CC2343" s="95">
        <v>738</v>
      </c>
      <c r="CD2343" s="95">
        <v>695</v>
      </c>
      <c r="CE2343" s="72">
        <v>650.75523149000003</v>
      </c>
      <c r="CF2343" s="72">
        <v>676.59346364999999</v>
      </c>
      <c r="CG2343" s="72">
        <v>712.40329333</v>
      </c>
      <c r="CH2343" s="72">
        <v>716.50152150999998</v>
      </c>
      <c r="CI2343" s="72">
        <v>731.52548966999996</v>
      </c>
      <c r="CJ2343" s="96">
        <v>0.41702315540000001</v>
      </c>
      <c r="CK2343" s="96">
        <v>0.41015767209999998</v>
      </c>
      <c r="CL2343" s="96">
        <v>0.41504580730000001</v>
      </c>
      <c r="CM2343" s="96">
        <v>0.39036902449999999</v>
      </c>
      <c r="CN2343" s="96">
        <v>0.38731391320000003</v>
      </c>
      <c r="CO2343" s="96">
        <v>0.88982590669999995</v>
      </c>
      <c r="CP2343" s="96">
        <v>0.45400107080000002</v>
      </c>
      <c r="CQ2343" s="96">
        <v>0.99584056389999998</v>
      </c>
      <c r="CR2343" s="96">
        <v>0.45589728159999998</v>
      </c>
      <c r="CS2343" s="95">
        <v>1008</v>
      </c>
      <c r="CT2343" s="95">
        <v>868</v>
      </c>
      <c r="CU2343" s="95">
        <v>780</v>
      </c>
      <c r="CV2343" s="95">
        <v>784</v>
      </c>
      <c r="CW2343" s="95">
        <v>718</v>
      </c>
      <c r="CX2343" s="96">
        <v>0.91172198999999998</v>
      </c>
      <c r="CY2343" s="96">
        <v>0.87203081999999998</v>
      </c>
      <c r="CZ2343" s="96">
        <v>0.864128165</v>
      </c>
      <c r="DA2343" s="96">
        <v>0.88850419899999999</v>
      </c>
      <c r="DB2343" s="96">
        <v>0.90995869299999999</v>
      </c>
      <c r="DC2343">
        <v>2013</v>
      </c>
      <c r="DD2343" s="6">
        <v>857.9</v>
      </c>
      <c r="DE2343" s="96">
        <v>1.6111846999999999E-3</v>
      </c>
      <c r="DF2343" s="72">
        <v>349.56</v>
      </c>
      <c r="DG2343" s="96">
        <v>1</v>
      </c>
      <c r="DH2343" s="72">
        <v>349.56</v>
      </c>
      <c r="DI2343" s="72">
        <v>345.07672998999999</v>
      </c>
      <c r="DJ2343" s="96">
        <v>0.92622891340000002</v>
      </c>
      <c r="DK2343" s="72">
        <v>349.22926430000001</v>
      </c>
      <c r="DL2343" s="96">
        <v>0.99549831619999996</v>
      </c>
      <c r="DM2343" s="72">
        <v>347.65714456000001</v>
      </c>
      <c r="DN2343" s="96">
        <v>1</v>
      </c>
      <c r="DO2343" s="96">
        <v>4.9319999999999998E-3</v>
      </c>
      <c r="DP2343" s="72">
        <v>1.71</v>
      </c>
      <c r="DQ2343" s="72">
        <v>345.95</v>
      </c>
      <c r="DR2343" t="s">
        <v>1450</v>
      </c>
      <c r="DT2343" t="s">
        <v>1425</v>
      </c>
    </row>
    <row r="2344" spans="1:124" x14ac:dyDescent="0.3">
      <c r="A2344" t="s">
        <v>1451</v>
      </c>
      <c r="B2344">
        <v>40260</v>
      </c>
      <c r="C2344" s="95">
        <v>2327</v>
      </c>
      <c r="D2344" s="95">
        <v>2457373</v>
      </c>
      <c r="E2344" s="95">
        <v>1488</v>
      </c>
      <c r="F2344" s="95">
        <v>3704117</v>
      </c>
      <c r="G2344" s="95">
        <v>662</v>
      </c>
      <c r="H2344" s="95">
        <v>365799</v>
      </c>
      <c r="I2344" s="95">
        <v>358</v>
      </c>
      <c r="J2344" s="95">
        <v>637546</v>
      </c>
      <c r="K2344" s="95">
        <v>1926</v>
      </c>
      <c r="L2344" s="95">
        <v>1792118</v>
      </c>
      <c r="M2344" s="95">
        <v>1095</v>
      </c>
      <c r="N2344" s="95">
        <v>2551684</v>
      </c>
      <c r="O2344" s="95">
        <v>571</v>
      </c>
      <c r="P2344" s="95">
        <v>369019</v>
      </c>
      <c r="Q2344" s="95">
        <v>259</v>
      </c>
      <c r="R2344" s="95">
        <v>517164</v>
      </c>
      <c r="S2344" s="95">
        <v>1886</v>
      </c>
      <c r="T2344" s="95">
        <v>1824499</v>
      </c>
      <c r="U2344" s="95">
        <v>1027</v>
      </c>
      <c r="V2344" s="95">
        <v>2414527</v>
      </c>
      <c r="W2344" s="95">
        <v>526</v>
      </c>
      <c r="X2344" s="95">
        <v>396260</v>
      </c>
      <c r="Y2344" s="95">
        <v>228</v>
      </c>
      <c r="Z2344" s="95">
        <v>507432</v>
      </c>
      <c r="AA2344" s="95">
        <v>832</v>
      </c>
      <c r="AB2344" s="95">
        <v>1223213</v>
      </c>
      <c r="AC2344" s="95">
        <v>832</v>
      </c>
      <c r="AD2344" s="95">
        <v>2051733</v>
      </c>
      <c r="AE2344" s="95">
        <v>198</v>
      </c>
      <c r="AF2344" s="95">
        <v>204497</v>
      </c>
      <c r="AG2344" s="95">
        <v>198</v>
      </c>
      <c r="AH2344" s="95">
        <v>411070</v>
      </c>
      <c r="AI2344" s="95">
        <v>746.75276636000001</v>
      </c>
      <c r="AJ2344" s="95">
        <v>913852.15546000004</v>
      </c>
      <c r="AK2344" s="95">
        <v>746.75276636000001</v>
      </c>
      <c r="AL2344" s="95">
        <v>1634735.0118</v>
      </c>
      <c r="AM2344" s="95">
        <v>178.60077931000001</v>
      </c>
      <c r="AN2344" s="95">
        <v>114040.99313</v>
      </c>
      <c r="AO2344" s="95">
        <v>178.60077931000001</v>
      </c>
      <c r="AP2344" s="95">
        <v>272690.48986999999</v>
      </c>
      <c r="AQ2344" s="72">
        <v>78.709999999999994</v>
      </c>
      <c r="AR2344" s="72">
        <v>195.99</v>
      </c>
      <c r="AS2344" s="72">
        <v>274.7</v>
      </c>
      <c r="AT2344" s="95">
        <v>2823172</v>
      </c>
      <c r="AU2344" s="95">
        <v>4341663</v>
      </c>
      <c r="AV2344" s="95">
        <v>2989</v>
      </c>
      <c r="AW2344" s="95">
        <v>1846</v>
      </c>
      <c r="AX2344" s="72">
        <v>72.12</v>
      </c>
      <c r="AY2344" s="72">
        <v>188.88</v>
      </c>
      <c r="AZ2344" s="72">
        <v>261</v>
      </c>
      <c r="BA2344" s="95">
        <v>2161137</v>
      </c>
      <c r="BB2344" s="95">
        <v>3068848</v>
      </c>
      <c r="BC2344" s="95">
        <v>2497</v>
      </c>
      <c r="BD2344" s="95">
        <v>1354</v>
      </c>
      <c r="BE2344" s="72">
        <v>76.73</v>
      </c>
      <c r="BF2344" s="72">
        <v>194.02</v>
      </c>
      <c r="BG2344" s="72">
        <v>270.75</v>
      </c>
      <c r="BH2344" s="95">
        <v>2220759</v>
      </c>
      <c r="BI2344" s="95">
        <v>2921959</v>
      </c>
      <c r="BJ2344" s="95">
        <v>2412</v>
      </c>
      <c r="BK2344" s="95">
        <v>1255</v>
      </c>
      <c r="BL2344" s="72">
        <v>115.51</v>
      </c>
      <c r="BM2344" s="72">
        <v>199.26</v>
      </c>
      <c r="BN2344" s="72">
        <v>314.77</v>
      </c>
      <c r="BO2344" s="95">
        <v>1427710</v>
      </c>
      <c r="BP2344" s="95">
        <v>2462803</v>
      </c>
      <c r="BQ2344" s="95">
        <v>1030</v>
      </c>
      <c r="BR2344" s="95">
        <v>1030</v>
      </c>
      <c r="BS2344" s="72">
        <v>92.57</v>
      </c>
      <c r="BT2344" s="72">
        <v>171.77</v>
      </c>
      <c r="BU2344" s="72">
        <v>264.33999999999997</v>
      </c>
      <c r="BV2344" s="95">
        <v>1027893.1486</v>
      </c>
      <c r="BW2344" s="95">
        <v>1907425.5016999999</v>
      </c>
      <c r="BX2344" s="95">
        <v>925.35354567000002</v>
      </c>
      <c r="BY2344" s="95">
        <v>925.35354567000002</v>
      </c>
      <c r="BZ2344" s="95">
        <v>2444</v>
      </c>
      <c r="CA2344" s="95">
        <v>1947</v>
      </c>
      <c r="CB2344" s="95">
        <v>1854</v>
      </c>
      <c r="CC2344" s="95">
        <v>1030</v>
      </c>
      <c r="CD2344" s="95">
        <v>925</v>
      </c>
      <c r="CE2344" s="72">
        <v>650.75523149000003</v>
      </c>
      <c r="CF2344" s="72">
        <v>676.59346364999999</v>
      </c>
      <c r="CG2344" s="72">
        <v>712.40329333</v>
      </c>
      <c r="CH2344" s="72">
        <v>716.50152150999998</v>
      </c>
      <c r="CI2344" s="72">
        <v>731.52548966999996</v>
      </c>
      <c r="CJ2344" s="96">
        <v>0.42212492000000001</v>
      </c>
      <c r="CK2344" s="96">
        <v>0.38575601749999999</v>
      </c>
      <c r="CL2344" s="96">
        <v>0.38005158389999999</v>
      </c>
      <c r="CM2344" s="96">
        <v>0.4393151871</v>
      </c>
      <c r="CN2344" s="96">
        <v>0.36135446230000001</v>
      </c>
      <c r="CO2344" s="96">
        <v>0.96026120940000004</v>
      </c>
      <c r="CP2344" s="96">
        <v>0.41417942349999998</v>
      </c>
      <c r="CQ2344" s="96">
        <v>0.99584056389999998</v>
      </c>
      <c r="CR2344" s="96">
        <v>0.41590931260000003</v>
      </c>
      <c r="CS2344" s="95">
        <v>1713</v>
      </c>
      <c r="CT2344" s="95">
        <v>1386</v>
      </c>
      <c r="CU2344" s="95">
        <v>1296</v>
      </c>
      <c r="CV2344" s="95">
        <v>1151</v>
      </c>
      <c r="CW2344" s="95">
        <v>978</v>
      </c>
      <c r="CX2344" s="96">
        <v>0.96289776900000001</v>
      </c>
      <c r="CY2344" s="96">
        <v>0.92001652</v>
      </c>
      <c r="CZ2344" s="96">
        <v>0.93728475499999997</v>
      </c>
      <c r="DA2344" s="96">
        <v>0.99078090799999996</v>
      </c>
      <c r="DB2344" s="96">
        <v>1.0072060199999999</v>
      </c>
      <c r="DC2344">
        <v>2013</v>
      </c>
      <c r="DD2344" s="6">
        <v>1282.0999999999999</v>
      </c>
      <c r="DE2344" s="96">
        <v>3.5431689000000001E-3</v>
      </c>
      <c r="DF2344" s="72">
        <v>318.27999999999997</v>
      </c>
      <c r="DG2344" s="96">
        <v>1</v>
      </c>
      <c r="DH2344" s="72">
        <v>318.27999999999997</v>
      </c>
      <c r="DI2344" s="72">
        <v>320.40017668000002</v>
      </c>
      <c r="DJ2344" s="96">
        <v>1</v>
      </c>
      <c r="DK2344" s="72">
        <v>318.27999999999997</v>
      </c>
      <c r="DL2344" s="96">
        <v>1</v>
      </c>
      <c r="DM2344" s="72">
        <v>318.27999999999997</v>
      </c>
      <c r="DN2344" s="96">
        <v>1</v>
      </c>
      <c r="DO2344" s="96">
        <v>6.5779999999999996E-3</v>
      </c>
      <c r="DP2344" s="72">
        <v>2.09</v>
      </c>
      <c r="DQ2344" s="72">
        <v>316.19</v>
      </c>
      <c r="DR2344" t="s">
        <v>1451</v>
      </c>
      <c r="DT2344" t="s">
        <v>1425</v>
      </c>
    </row>
    <row r="2345" spans="1:124" x14ac:dyDescent="0.3">
      <c r="A2345" t="s">
        <v>289</v>
      </c>
      <c r="B2345">
        <v>40265</v>
      </c>
      <c r="C2345" s="95">
        <v>34</v>
      </c>
      <c r="D2345" s="95">
        <v>48314</v>
      </c>
      <c r="E2345" s="95">
        <v>11</v>
      </c>
      <c r="F2345" s="95">
        <v>18941</v>
      </c>
      <c r="G2345" s="95">
        <v>9</v>
      </c>
      <c r="H2345" s="95">
        <v>1</v>
      </c>
      <c r="I2345" s="95">
        <v>1</v>
      </c>
      <c r="J2345" s="95">
        <v>662</v>
      </c>
      <c r="K2345" s="95">
        <v>25</v>
      </c>
      <c r="L2345" s="95">
        <v>114239</v>
      </c>
      <c r="M2345" s="95">
        <v>6</v>
      </c>
      <c r="N2345" s="95">
        <v>28872</v>
      </c>
      <c r="O2345" s="95">
        <v>6</v>
      </c>
      <c r="P2345" s="95">
        <v>1</v>
      </c>
      <c r="Q2345" s="95">
        <v>1</v>
      </c>
      <c r="R2345" s="95">
        <v>12</v>
      </c>
      <c r="S2345" s="95">
        <v>22</v>
      </c>
      <c r="T2345" s="95">
        <v>63035</v>
      </c>
      <c r="U2345" s="95">
        <v>6</v>
      </c>
      <c r="V2345" s="95">
        <v>21174</v>
      </c>
      <c r="W2345" s="95">
        <v>4</v>
      </c>
      <c r="X2345" s="95">
        <v>1</v>
      </c>
      <c r="Y2345" s="95">
        <v>1</v>
      </c>
      <c r="Z2345" s="95">
        <v>1</v>
      </c>
      <c r="AA2345" s="95">
        <v>3</v>
      </c>
      <c r="AB2345" s="95">
        <v>1</v>
      </c>
      <c r="AC2345" s="95">
        <v>3</v>
      </c>
      <c r="AD2345" s="95">
        <v>12019</v>
      </c>
      <c r="AE2345" s="95">
        <v>1</v>
      </c>
      <c r="AF2345" s="95">
        <v>1</v>
      </c>
      <c r="AG2345" s="95">
        <v>1</v>
      </c>
      <c r="AH2345" s="95">
        <v>1</v>
      </c>
      <c r="AI2345" s="95">
        <v>5.7714168358000002</v>
      </c>
      <c r="AJ2345" s="95">
        <v>3845.7108880999999</v>
      </c>
      <c r="AK2345" s="95">
        <v>2.8972230036000002</v>
      </c>
      <c r="AL2345" s="95">
        <v>833.09815774000003</v>
      </c>
      <c r="AM2345" s="95">
        <v>1.2367321791000001</v>
      </c>
      <c r="AN2345" s="95">
        <v>0</v>
      </c>
      <c r="AO2345" s="95">
        <v>0.96574100119999995</v>
      </c>
      <c r="AP2345" s="95">
        <v>0</v>
      </c>
      <c r="AQ2345" s="72">
        <v>93.63</v>
      </c>
      <c r="AR2345" s="72">
        <v>136.13</v>
      </c>
      <c r="AS2345" s="72">
        <v>229.76</v>
      </c>
      <c r="AT2345" s="95">
        <v>48315</v>
      </c>
      <c r="AU2345" s="95">
        <v>19603</v>
      </c>
      <c r="AV2345" s="95">
        <v>43</v>
      </c>
      <c r="AW2345" s="95">
        <v>12</v>
      </c>
      <c r="AX2345" s="72">
        <v>307.10000000000002</v>
      </c>
      <c r="AY2345" s="72">
        <v>343.86</v>
      </c>
      <c r="AZ2345" s="72">
        <v>650.96</v>
      </c>
      <c r="BA2345" s="95">
        <v>114240</v>
      </c>
      <c r="BB2345" s="95">
        <v>28884</v>
      </c>
      <c r="BC2345" s="95">
        <v>31</v>
      </c>
      <c r="BD2345" s="95">
        <v>7</v>
      </c>
      <c r="BE2345" s="72">
        <v>202.04</v>
      </c>
      <c r="BF2345" s="72">
        <v>252.08</v>
      </c>
      <c r="BG2345" s="72">
        <v>454.12</v>
      </c>
      <c r="BH2345" s="95">
        <v>63036</v>
      </c>
      <c r="BI2345" s="95">
        <v>21175</v>
      </c>
      <c r="BJ2345" s="95">
        <v>26</v>
      </c>
      <c r="BK2345" s="95">
        <v>7</v>
      </c>
      <c r="BL2345" s="72">
        <v>0.04</v>
      </c>
      <c r="BM2345" s="72">
        <v>250.42</v>
      </c>
      <c r="BN2345" s="72">
        <v>250.46</v>
      </c>
      <c r="BO2345" s="95">
        <v>2</v>
      </c>
      <c r="BP2345" s="95">
        <v>12020</v>
      </c>
      <c r="BQ2345" s="95">
        <v>4</v>
      </c>
      <c r="BR2345" s="95">
        <v>4</v>
      </c>
      <c r="BS2345" s="72">
        <v>45.73</v>
      </c>
      <c r="BT2345" s="72">
        <v>17.97</v>
      </c>
      <c r="BU2345" s="72">
        <v>63.7</v>
      </c>
      <c r="BV2345" s="95">
        <v>3845.7108880999999</v>
      </c>
      <c r="BW2345" s="95">
        <v>833.09815774000003</v>
      </c>
      <c r="BX2345" s="95">
        <v>7.0081490148999999</v>
      </c>
      <c r="BY2345" s="95">
        <v>3.8629640047999998</v>
      </c>
      <c r="BZ2345" s="95">
        <v>28</v>
      </c>
      <c r="CA2345" s="95">
        <v>19</v>
      </c>
      <c r="CB2345" s="95">
        <v>17</v>
      </c>
      <c r="CC2345" s="95">
        <v>4</v>
      </c>
      <c r="CD2345" s="95">
        <v>5</v>
      </c>
      <c r="CE2345" s="72">
        <v>650.75523149000003</v>
      </c>
      <c r="CF2345" s="72">
        <v>676.59346364999999</v>
      </c>
      <c r="CG2345" s="72">
        <v>712.40329333</v>
      </c>
      <c r="CH2345" s="72">
        <v>716.50152150999998</v>
      </c>
      <c r="CI2345" s="72">
        <v>731.52548966999996</v>
      </c>
      <c r="CJ2345" s="96">
        <v>0.35306669680000002</v>
      </c>
      <c r="CK2345" s="96">
        <v>0.96211393540000001</v>
      </c>
      <c r="CL2345" s="96">
        <v>0.63744792350000001</v>
      </c>
      <c r="CM2345" s="96">
        <v>0.34955962060000001</v>
      </c>
      <c r="CN2345" s="96">
        <v>8.70783054E-2</v>
      </c>
      <c r="CO2345" s="96">
        <v>0.89795456129999995</v>
      </c>
      <c r="CP2345" s="96">
        <v>0.53215754660000003</v>
      </c>
      <c r="CQ2345" s="96">
        <v>0.99584056389999998</v>
      </c>
      <c r="CR2345" s="96">
        <v>0.5343801909</v>
      </c>
      <c r="CS2345" s="95">
        <v>414</v>
      </c>
      <c r="CT2345" s="95">
        <v>348</v>
      </c>
      <c r="CU2345" s="95">
        <v>341</v>
      </c>
      <c r="CV2345" s="95">
        <v>325</v>
      </c>
      <c r="CW2345" s="95">
        <v>304</v>
      </c>
      <c r="CX2345" s="96">
        <v>0.93490108999999999</v>
      </c>
      <c r="CY2345" s="96">
        <v>0.82413662700000001</v>
      </c>
      <c r="CZ2345" s="96">
        <v>0.90865637700000002</v>
      </c>
      <c r="DA2345" s="96">
        <v>0.91742827900000001</v>
      </c>
      <c r="DB2345" s="96">
        <v>0.89931805099999995</v>
      </c>
      <c r="DC2345">
        <v>2013</v>
      </c>
      <c r="DD2345" s="6">
        <v>6.8</v>
      </c>
      <c r="DE2345" s="96">
        <v>1.24519E-5</v>
      </c>
      <c r="DF2345" s="72">
        <v>410.39</v>
      </c>
      <c r="DG2345" s="96">
        <v>1</v>
      </c>
      <c r="DH2345" s="72">
        <v>410.39</v>
      </c>
      <c r="DI2345" s="72">
        <v>345.07672998999999</v>
      </c>
      <c r="DJ2345" s="96">
        <v>8.2462112500000004E-2</v>
      </c>
      <c r="DK2345" s="72">
        <v>350.46260021000001</v>
      </c>
      <c r="DL2345" s="96">
        <v>0.99549831619999996</v>
      </c>
      <c r="DM2345" s="72">
        <v>348.88492839000003</v>
      </c>
      <c r="DN2345" s="96">
        <v>1</v>
      </c>
      <c r="DO2345" s="96">
        <v>8.0689999999999998E-3</v>
      </c>
      <c r="DP2345" s="72">
        <v>2.82</v>
      </c>
      <c r="DQ2345" s="72">
        <v>346.06</v>
      </c>
      <c r="DR2345" t="s">
        <v>289</v>
      </c>
      <c r="DT2345" t="s">
        <v>1425</v>
      </c>
    </row>
    <row r="2346" spans="1:124" x14ac:dyDescent="0.3">
      <c r="A2346" t="s">
        <v>1452</v>
      </c>
      <c r="B2346">
        <v>40270</v>
      </c>
      <c r="C2346" s="95">
        <v>964</v>
      </c>
      <c r="D2346" s="95">
        <v>1768414</v>
      </c>
      <c r="E2346" s="95">
        <v>489</v>
      </c>
      <c r="F2346" s="95">
        <v>1083872</v>
      </c>
      <c r="G2346" s="95">
        <v>287</v>
      </c>
      <c r="H2346" s="95">
        <v>269618</v>
      </c>
      <c r="I2346" s="95">
        <v>118</v>
      </c>
      <c r="J2346" s="95">
        <v>272285</v>
      </c>
      <c r="K2346" s="95">
        <v>813</v>
      </c>
      <c r="L2346" s="95">
        <v>1935427</v>
      </c>
      <c r="M2346" s="95">
        <v>343</v>
      </c>
      <c r="N2346" s="95">
        <v>717502</v>
      </c>
      <c r="O2346" s="95">
        <v>263</v>
      </c>
      <c r="P2346" s="95">
        <v>112085</v>
      </c>
      <c r="Q2346" s="95">
        <v>91</v>
      </c>
      <c r="R2346" s="95">
        <v>160076</v>
      </c>
      <c r="S2346" s="95">
        <v>788</v>
      </c>
      <c r="T2346" s="95">
        <v>1947528</v>
      </c>
      <c r="U2346" s="95">
        <v>310</v>
      </c>
      <c r="V2346" s="95">
        <v>735342</v>
      </c>
      <c r="W2346" s="95">
        <v>258</v>
      </c>
      <c r="X2346" s="95">
        <v>129079</v>
      </c>
      <c r="Y2346" s="95">
        <v>89</v>
      </c>
      <c r="Z2346" s="95">
        <v>204543</v>
      </c>
      <c r="AA2346" s="95">
        <v>239</v>
      </c>
      <c r="AB2346" s="95">
        <v>418584</v>
      </c>
      <c r="AC2346" s="95">
        <v>239</v>
      </c>
      <c r="AD2346" s="95">
        <v>543362</v>
      </c>
      <c r="AE2346" s="95">
        <v>67</v>
      </c>
      <c r="AF2346" s="95">
        <v>91203</v>
      </c>
      <c r="AG2346" s="95">
        <v>67</v>
      </c>
      <c r="AH2346" s="95">
        <v>206157</v>
      </c>
      <c r="AI2346" s="95">
        <v>228.1572711</v>
      </c>
      <c r="AJ2346" s="95">
        <v>218984.37789999999</v>
      </c>
      <c r="AK2346" s="95">
        <v>228.1572711</v>
      </c>
      <c r="AL2346" s="95">
        <v>446963.57280999998</v>
      </c>
      <c r="AM2346" s="95">
        <v>52.230522456000003</v>
      </c>
      <c r="AN2346" s="95">
        <v>154630.07604000001</v>
      </c>
      <c r="AO2346" s="95">
        <v>52.230522456000003</v>
      </c>
      <c r="AP2346" s="95">
        <v>142793.54895</v>
      </c>
      <c r="AQ2346" s="72">
        <v>135.76</v>
      </c>
      <c r="AR2346" s="72">
        <v>186.18</v>
      </c>
      <c r="AS2346" s="72">
        <v>321.94</v>
      </c>
      <c r="AT2346" s="95">
        <v>2038032</v>
      </c>
      <c r="AU2346" s="95">
        <v>1356157</v>
      </c>
      <c r="AV2346" s="95">
        <v>1251</v>
      </c>
      <c r="AW2346" s="95">
        <v>607</v>
      </c>
      <c r="AX2346" s="72">
        <v>158.57</v>
      </c>
      <c r="AY2346" s="72">
        <v>168.51</v>
      </c>
      <c r="AZ2346" s="72">
        <v>327.08</v>
      </c>
      <c r="BA2346" s="95">
        <v>2047512</v>
      </c>
      <c r="BB2346" s="95">
        <v>877578</v>
      </c>
      <c r="BC2346" s="95">
        <v>1076</v>
      </c>
      <c r="BD2346" s="95">
        <v>434</v>
      </c>
      <c r="BE2346" s="72">
        <v>165.44</v>
      </c>
      <c r="BF2346" s="72">
        <v>196.3</v>
      </c>
      <c r="BG2346" s="72">
        <v>361.74</v>
      </c>
      <c r="BH2346" s="95">
        <v>2076607</v>
      </c>
      <c r="BI2346" s="95">
        <v>939885</v>
      </c>
      <c r="BJ2346" s="95">
        <v>1046</v>
      </c>
      <c r="BK2346" s="95">
        <v>399</v>
      </c>
      <c r="BL2346" s="72">
        <v>138.83000000000001</v>
      </c>
      <c r="BM2346" s="72">
        <v>204.12</v>
      </c>
      <c r="BN2346" s="72">
        <v>342.95</v>
      </c>
      <c r="BO2346" s="95">
        <v>509787</v>
      </c>
      <c r="BP2346" s="95">
        <v>749519</v>
      </c>
      <c r="BQ2346" s="95">
        <v>306</v>
      </c>
      <c r="BR2346" s="95">
        <v>306</v>
      </c>
      <c r="BS2346" s="72">
        <v>111.04</v>
      </c>
      <c r="BT2346" s="72">
        <v>175.28</v>
      </c>
      <c r="BU2346" s="72">
        <v>286.32</v>
      </c>
      <c r="BV2346" s="95">
        <v>373614.45393999998</v>
      </c>
      <c r="BW2346" s="95">
        <v>589757.12176000001</v>
      </c>
      <c r="BX2346" s="95">
        <v>280.38779355000003</v>
      </c>
      <c r="BY2346" s="95">
        <v>280.38779355000003</v>
      </c>
      <c r="BZ2346" s="95">
        <v>944</v>
      </c>
      <c r="CA2346" s="95">
        <v>767</v>
      </c>
      <c r="CB2346" s="95">
        <v>734</v>
      </c>
      <c r="CC2346" s="95">
        <v>306</v>
      </c>
      <c r="CD2346" s="95">
        <v>280</v>
      </c>
      <c r="CE2346" s="72">
        <v>650.75523149000003</v>
      </c>
      <c r="CF2346" s="72">
        <v>676.59346364999999</v>
      </c>
      <c r="CG2346" s="72">
        <v>712.40329333</v>
      </c>
      <c r="CH2346" s="72">
        <v>716.50152150999998</v>
      </c>
      <c r="CI2346" s="72">
        <v>731.52548966999996</v>
      </c>
      <c r="CJ2346" s="96">
        <v>0.49471749809999999</v>
      </c>
      <c r="CK2346" s="96">
        <v>0.4834217556</v>
      </c>
      <c r="CL2346" s="96">
        <v>0.50777418269999997</v>
      </c>
      <c r="CM2346" s="96">
        <v>0.47864518039999998</v>
      </c>
      <c r="CN2346" s="96">
        <v>0.39140126219999999</v>
      </c>
      <c r="CO2346" s="96">
        <v>0.90897083759999997</v>
      </c>
      <c r="CP2346" s="96">
        <v>0.51837964030000006</v>
      </c>
      <c r="CQ2346" s="96">
        <v>0.99584056389999998</v>
      </c>
      <c r="CR2346" s="96">
        <v>0.52054473879999996</v>
      </c>
      <c r="CS2346" s="95">
        <v>490</v>
      </c>
      <c r="CT2346" s="95">
        <v>391</v>
      </c>
      <c r="CU2346" s="95">
        <v>385</v>
      </c>
      <c r="CV2346" s="95">
        <v>353</v>
      </c>
      <c r="CW2346" s="95">
        <v>294</v>
      </c>
      <c r="CX2346" s="96">
        <v>0.88749009300000004</v>
      </c>
      <c r="CY2346" s="96">
        <v>0.83047800599999999</v>
      </c>
      <c r="CZ2346" s="96">
        <v>0.93463253400000001</v>
      </c>
      <c r="DA2346" s="96">
        <v>0.93826662699999996</v>
      </c>
      <c r="DB2346" s="96">
        <v>0.98038272599999998</v>
      </c>
      <c r="DC2346">
        <v>2013</v>
      </c>
      <c r="DD2346" s="6">
        <v>405.3</v>
      </c>
      <c r="DE2346" s="96">
        <v>6.0488768999999998E-3</v>
      </c>
      <c r="DF2346" s="72">
        <v>397.36</v>
      </c>
      <c r="DG2346" s="96">
        <v>1</v>
      </c>
      <c r="DH2346" s="72">
        <v>397.36</v>
      </c>
      <c r="DI2346" s="72">
        <v>369.82233563</v>
      </c>
      <c r="DJ2346" s="96">
        <v>0.63663176170000002</v>
      </c>
      <c r="DK2346" s="72">
        <v>387.35368741000002</v>
      </c>
      <c r="DL2346" s="96">
        <v>0.99549831619999996</v>
      </c>
      <c r="DM2346" s="72">
        <v>385.60994357999999</v>
      </c>
      <c r="DN2346" s="96">
        <v>1</v>
      </c>
      <c r="DO2346" s="96">
        <v>9.946E-3</v>
      </c>
      <c r="DP2346" s="72">
        <v>3.84</v>
      </c>
      <c r="DQ2346" s="72">
        <v>381.77</v>
      </c>
      <c r="DR2346" t="s">
        <v>1452</v>
      </c>
      <c r="DT2346" t="s">
        <v>1425</v>
      </c>
    </row>
    <row r="2347" spans="1:124" x14ac:dyDescent="0.3">
      <c r="A2347" t="s">
        <v>1453</v>
      </c>
      <c r="B2347">
        <v>40280</v>
      </c>
      <c r="C2347" s="95">
        <v>2227</v>
      </c>
      <c r="D2347" s="95">
        <v>3154599</v>
      </c>
      <c r="E2347" s="95">
        <v>1159</v>
      </c>
      <c r="F2347" s="95">
        <v>2731426</v>
      </c>
      <c r="G2347" s="95">
        <v>876</v>
      </c>
      <c r="H2347" s="95">
        <v>701797</v>
      </c>
      <c r="I2347" s="95">
        <v>423</v>
      </c>
      <c r="J2347" s="95">
        <v>678749</v>
      </c>
      <c r="K2347" s="95">
        <v>1818</v>
      </c>
      <c r="L2347" s="95">
        <v>2092665</v>
      </c>
      <c r="M2347" s="95">
        <v>770</v>
      </c>
      <c r="N2347" s="95">
        <v>1647236</v>
      </c>
      <c r="O2347" s="95">
        <v>729</v>
      </c>
      <c r="P2347" s="95">
        <v>408031</v>
      </c>
      <c r="Q2347" s="95">
        <v>292</v>
      </c>
      <c r="R2347" s="95">
        <v>564598</v>
      </c>
      <c r="S2347" s="95">
        <v>1777</v>
      </c>
      <c r="T2347" s="95">
        <v>2287687</v>
      </c>
      <c r="U2347" s="95">
        <v>732</v>
      </c>
      <c r="V2347" s="95">
        <v>1592653</v>
      </c>
      <c r="W2347" s="95">
        <v>668</v>
      </c>
      <c r="X2347" s="95">
        <v>694848</v>
      </c>
      <c r="Y2347" s="95">
        <v>263</v>
      </c>
      <c r="Z2347" s="95">
        <v>726185</v>
      </c>
      <c r="AA2347" s="95">
        <v>594</v>
      </c>
      <c r="AB2347" s="95">
        <v>656025</v>
      </c>
      <c r="AC2347" s="95">
        <v>594</v>
      </c>
      <c r="AD2347" s="95">
        <v>1383432</v>
      </c>
      <c r="AE2347" s="95">
        <v>228</v>
      </c>
      <c r="AF2347" s="95">
        <v>186471</v>
      </c>
      <c r="AG2347" s="95">
        <v>228</v>
      </c>
      <c r="AH2347" s="95">
        <v>525483</v>
      </c>
      <c r="AI2347" s="95">
        <v>524.26109310000004</v>
      </c>
      <c r="AJ2347" s="95">
        <v>603914.54891000001</v>
      </c>
      <c r="AK2347" s="95">
        <v>524.26109310000004</v>
      </c>
      <c r="AL2347" s="95">
        <v>1306144.3045999999</v>
      </c>
      <c r="AM2347" s="95">
        <v>196.35605007000001</v>
      </c>
      <c r="AN2347" s="95">
        <v>206633.11126000001</v>
      </c>
      <c r="AO2347" s="95">
        <v>196.35605007000001</v>
      </c>
      <c r="AP2347" s="95">
        <v>488386.62955999997</v>
      </c>
      <c r="AQ2347" s="72">
        <v>103.57</v>
      </c>
      <c r="AR2347" s="72">
        <v>179.63</v>
      </c>
      <c r="AS2347" s="72">
        <v>283.2</v>
      </c>
      <c r="AT2347" s="95">
        <v>3856396</v>
      </c>
      <c r="AU2347" s="95">
        <v>3410175</v>
      </c>
      <c r="AV2347" s="95">
        <v>3103</v>
      </c>
      <c r="AW2347" s="95">
        <v>1582</v>
      </c>
      <c r="AX2347" s="72">
        <v>81.819999999999993</v>
      </c>
      <c r="AY2347" s="72">
        <v>173.56</v>
      </c>
      <c r="AZ2347" s="72">
        <v>255.38</v>
      </c>
      <c r="BA2347" s="95">
        <v>2500696</v>
      </c>
      <c r="BB2347" s="95">
        <v>2211834</v>
      </c>
      <c r="BC2347" s="95">
        <v>2547</v>
      </c>
      <c r="BD2347" s="95">
        <v>1062</v>
      </c>
      <c r="BE2347" s="72">
        <v>101.65</v>
      </c>
      <c r="BF2347" s="72">
        <v>194.21</v>
      </c>
      <c r="BG2347" s="72">
        <v>295.86</v>
      </c>
      <c r="BH2347" s="95">
        <v>2982535</v>
      </c>
      <c r="BI2347" s="95">
        <v>2318838</v>
      </c>
      <c r="BJ2347" s="95">
        <v>2445</v>
      </c>
      <c r="BK2347" s="95">
        <v>995</v>
      </c>
      <c r="BL2347" s="72">
        <v>85.41</v>
      </c>
      <c r="BM2347" s="72">
        <v>193.52</v>
      </c>
      <c r="BN2347" s="72">
        <v>278.93</v>
      </c>
      <c r="BO2347" s="95">
        <v>842496</v>
      </c>
      <c r="BP2347" s="95">
        <v>1908915</v>
      </c>
      <c r="BQ2347" s="95">
        <v>822</v>
      </c>
      <c r="BR2347" s="95">
        <v>822</v>
      </c>
      <c r="BS2347" s="72">
        <v>93.73</v>
      </c>
      <c r="BT2347" s="72">
        <v>207.52</v>
      </c>
      <c r="BU2347" s="72">
        <v>301.25</v>
      </c>
      <c r="BV2347" s="95">
        <v>810547.66017000005</v>
      </c>
      <c r="BW2347" s="95">
        <v>1794530.9342</v>
      </c>
      <c r="BX2347" s="95">
        <v>720.61714316999996</v>
      </c>
      <c r="BY2347" s="95">
        <v>720.61714316999996</v>
      </c>
      <c r="BZ2347" s="95">
        <v>2378</v>
      </c>
      <c r="CA2347" s="95">
        <v>1833</v>
      </c>
      <c r="CB2347" s="95">
        <v>1746</v>
      </c>
      <c r="CC2347" s="95">
        <v>822</v>
      </c>
      <c r="CD2347" s="95">
        <v>721</v>
      </c>
      <c r="CE2347" s="72">
        <v>650.75523149000003</v>
      </c>
      <c r="CF2347" s="72">
        <v>676.59346364999999</v>
      </c>
      <c r="CG2347" s="72">
        <v>712.40329333</v>
      </c>
      <c r="CH2347" s="72">
        <v>716.50152150999998</v>
      </c>
      <c r="CI2347" s="72">
        <v>731.52548966999996</v>
      </c>
      <c r="CJ2347" s="96">
        <v>0.4351866667</v>
      </c>
      <c r="CK2347" s="96">
        <v>0.37744970020000002</v>
      </c>
      <c r="CL2347" s="96">
        <v>0.41529847320000002</v>
      </c>
      <c r="CM2347" s="96">
        <v>0.38929435820000002</v>
      </c>
      <c r="CN2347" s="96">
        <v>0.41181066719999998</v>
      </c>
      <c r="CO2347" s="96">
        <v>0.93687740679999998</v>
      </c>
      <c r="CP2347" s="96">
        <v>0.43314949229999999</v>
      </c>
      <c r="CQ2347" s="96">
        <v>0.99584056389999998</v>
      </c>
      <c r="CR2347" s="96">
        <v>0.43495861299999999</v>
      </c>
      <c r="CS2347" s="95">
        <v>1070</v>
      </c>
      <c r="CT2347" s="95">
        <v>805</v>
      </c>
      <c r="CU2347" s="95">
        <v>750</v>
      </c>
      <c r="CV2347" s="95">
        <v>769</v>
      </c>
      <c r="CW2347" s="95">
        <v>623</v>
      </c>
      <c r="CX2347" s="96">
        <v>0.93743975499999999</v>
      </c>
      <c r="CY2347" s="96">
        <v>0.89093317400000005</v>
      </c>
      <c r="CZ2347" s="96">
        <v>0.94744462200000001</v>
      </c>
      <c r="DA2347" s="96">
        <v>0.937171227</v>
      </c>
      <c r="DB2347" s="96">
        <v>0.98219367599999996</v>
      </c>
      <c r="DC2347">
        <v>2013</v>
      </c>
      <c r="DD2347" s="6">
        <v>1036.3</v>
      </c>
      <c r="DE2347" s="96">
        <v>6.2133568999999996E-3</v>
      </c>
      <c r="DF2347" s="72">
        <v>331.97</v>
      </c>
      <c r="DG2347" s="96">
        <v>1</v>
      </c>
      <c r="DH2347" s="72">
        <v>331.97</v>
      </c>
      <c r="DI2347" s="72">
        <v>328.34114978999997</v>
      </c>
      <c r="DJ2347" s="96">
        <v>1</v>
      </c>
      <c r="DK2347" s="72">
        <v>331.97</v>
      </c>
      <c r="DL2347" s="96">
        <v>1</v>
      </c>
      <c r="DM2347" s="72">
        <v>331.97</v>
      </c>
      <c r="DN2347" s="96">
        <v>1</v>
      </c>
      <c r="DO2347" s="96">
        <v>7.6270000000000001E-3</v>
      </c>
      <c r="DP2347" s="72">
        <v>2.5299999999999998</v>
      </c>
      <c r="DQ2347" s="72">
        <v>329.44</v>
      </c>
      <c r="DR2347" t="s">
        <v>1453</v>
      </c>
      <c r="DT2347" t="s">
        <v>1425</v>
      </c>
    </row>
    <row r="2348" spans="1:124" x14ac:dyDescent="0.3">
      <c r="A2348" t="s">
        <v>1454</v>
      </c>
      <c r="B2348">
        <v>40290</v>
      </c>
      <c r="C2348" s="95">
        <v>1253</v>
      </c>
      <c r="D2348" s="95">
        <v>1692515</v>
      </c>
      <c r="E2348" s="95">
        <v>644</v>
      </c>
      <c r="F2348" s="95">
        <v>1406916</v>
      </c>
      <c r="G2348" s="95">
        <v>395</v>
      </c>
      <c r="H2348" s="95">
        <v>338347</v>
      </c>
      <c r="I2348" s="95">
        <v>178</v>
      </c>
      <c r="J2348" s="95">
        <v>350464</v>
      </c>
      <c r="K2348" s="95">
        <v>1075</v>
      </c>
      <c r="L2348" s="95">
        <v>1638810</v>
      </c>
      <c r="M2348" s="95">
        <v>464</v>
      </c>
      <c r="N2348" s="95">
        <v>1022086</v>
      </c>
      <c r="O2348" s="95">
        <v>355</v>
      </c>
      <c r="P2348" s="95">
        <v>251952</v>
      </c>
      <c r="Q2348" s="95">
        <v>142</v>
      </c>
      <c r="R2348" s="95">
        <v>276569</v>
      </c>
      <c r="S2348" s="95">
        <v>1056</v>
      </c>
      <c r="T2348" s="95">
        <v>1902705</v>
      </c>
      <c r="U2348" s="95">
        <v>455</v>
      </c>
      <c r="V2348" s="95">
        <v>1005437</v>
      </c>
      <c r="W2348" s="95">
        <v>347</v>
      </c>
      <c r="X2348" s="95">
        <v>257443</v>
      </c>
      <c r="Y2348" s="95">
        <v>137</v>
      </c>
      <c r="Z2348" s="95">
        <v>256792</v>
      </c>
      <c r="AA2348" s="95">
        <v>370</v>
      </c>
      <c r="AB2348" s="95">
        <v>641477</v>
      </c>
      <c r="AC2348" s="95">
        <v>370</v>
      </c>
      <c r="AD2348" s="95">
        <v>804333</v>
      </c>
      <c r="AE2348" s="95">
        <v>103</v>
      </c>
      <c r="AF2348" s="95">
        <v>52189</v>
      </c>
      <c r="AG2348" s="95">
        <v>103</v>
      </c>
      <c r="AH2348" s="95">
        <v>218315</v>
      </c>
      <c r="AI2348" s="95">
        <v>327.10724504000001</v>
      </c>
      <c r="AJ2348" s="95">
        <v>302471.25134999998</v>
      </c>
      <c r="AK2348" s="95">
        <v>327.10724504000001</v>
      </c>
      <c r="AL2348" s="95">
        <v>657097.91616000002</v>
      </c>
      <c r="AM2348" s="95">
        <v>99.677419354999998</v>
      </c>
      <c r="AN2348" s="95">
        <v>287450.4547</v>
      </c>
      <c r="AO2348" s="95">
        <v>99.677419354999998</v>
      </c>
      <c r="AP2348" s="95">
        <v>230820.60036000001</v>
      </c>
      <c r="AQ2348" s="72">
        <v>102.69</v>
      </c>
      <c r="AR2348" s="72">
        <v>178.16</v>
      </c>
      <c r="AS2348" s="72">
        <v>280.85000000000002</v>
      </c>
      <c r="AT2348" s="95">
        <v>2030862</v>
      </c>
      <c r="AU2348" s="95">
        <v>1757380</v>
      </c>
      <c r="AV2348" s="95">
        <v>1648</v>
      </c>
      <c r="AW2348" s="95">
        <v>822</v>
      </c>
      <c r="AX2348" s="72">
        <v>110.18</v>
      </c>
      <c r="AY2348" s="72">
        <v>178.58</v>
      </c>
      <c r="AZ2348" s="72">
        <v>288.76</v>
      </c>
      <c r="BA2348" s="95">
        <v>1890762</v>
      </c>
      <c r="BB2348" s="95">
        <v>1298655</v>
      </c>
      <c r="BC2348" s="95">
        <v>1430</v>
      </c>
      <c r="BD2348" s="95">
        <v>606</v>
      </c>
      <c r="BE2348" s="72">
        <v>128.31</v>
      </c>
      <c r="BF2348" s="72">
        <v>177.68</v>
      </c>
      <c r="BG2348" s="72">
        <v>305.99</v>
      </c>
      <c r="BH2348" s="95">
        <v>2160148</v>
      </c>
      <c r="BI2348" s="95">
        <v>1262229</v>
      </c>
      <c r="BJ2348" s="95">
        <v>1403</v>
      </c>
      <c r="BK2348" s="95">
        <v>592</v>
      </c>
      <c r="BL2348" s="72">
        <v>122.21</v>
      </c>
      <c r="BM2348" s="72">
        <v>180.17</v>
      </c>
      <c r="BN2348" s="72">
        <v>302.38</v>
      </c>
      <c r="BO2348" s="95">
        <v>693666</v>
      </c>
      <c r="BP2348" s="95">
        <v>1022648</v>
      </c>
      <c r="BQ2348" s="95">
        <v>473</v>
      </c>
      <c r="BR2348" s="95">
        <v>473</v>
      </c>
      <c r="BS2348" s="72">
        <v>115.19</v>
      </c>
      <c r="BT2348" s="72">
        <v>173.37</v>
      </c>
      <c r="BU2348" s="72">
        <v>288.56</v>
      </c>
      <c r="BV2348" s="95">
        <v>589921.70605000004</v>
      </c>
      <c r="BW2348" s="95">
        <v>887918.51651999995</v>
      </c>
      <c r="BX2348" s="95">
        <v>426.78466438999999</v>
      </c>
      <c r="BY2348" s="95">
        <v>426.78466438999999</v>
      </c>
      <c r="BZ2348" s="95">
        <v>1254</v>
      </c>
      <c r="CA2348" s="95">
        <v>1034</v>
      </c>
      <c r="CB2348" s="95">
        <v>1012</v>
      </c>
      <c r="CC2348" s="95">
        <v>473</v>
      </c>
      <c r="CD2348" s="95">
        <v>427</v>
      </c>
      <c r="CE2348" s="72">
        <v>650.75523149000003</v>
      </c>
      <c r="CF2348" s="72">
        <v>676.59346364999999</v>
      </c>
      <c r="CG2348" s="72">
        <v>712.40329333</v>
      </c>
      <c r="CH2348" s="72">
        <v>716.50152150999998</v>
      </c>
      <c r="CI2348" s="72">
        <v>731.52548966999996</v>
      </c>
      <c r="CJ2348" s="96">
        <v>0.4315754779</v>
      </c>
      <c r="CK2348" s="96">
        <v>0.42678508659999997</v>
      </c>
      <c r="CL2348" s="96">
        <v>0.42951794700000001</v>
      </c>
      <c r="CM2348" s="96">
        <v>0.42202283029999998</v>
      </c>
      <c r="CN2348" s="96">
        <v>0.39446335649999997</v>
      </c>
      <c r="CO2348" s="96">
        <v>0.89330144659999999</v>
      </c>
      <c r="CP2348" s="96">
        <v>0.47114324200000002</v>
      </c>
      <c r="CQ2348" s="96">
        <v>0.99584056389999998</v>
      </c>
      <c r="CR2348" s="96">
        <v>0.47311104990000002</v>
      </c>
      <c r="CS2348" s="95">
        <v>1179</v>
      </c>
      <c r="CT2348" s="95">
        <v>1012</v>
      </c>
      <c r="CU2348" s="95">
        <v>998</v>
      </c>
      <c r="CV2348" s="95">
        <v>970</v>
      </c>
      <c r="CW2348" s="95">
        <v>738</v>
      </c>
      <c r="CX2348" s="96">
        <v>0.91258920300000002</v>
      </c>
      <c r="CY2348" s="96">
        <v>0.868170255</v>
      </c>
      <c r="CZ2348" s="96">
        <v>0.89310506099999998</v>
      </c>
      <c r="DA2348" s="96">
        <v>0.89742411099999997</v>
      </c>
      <c r="DB2348" s="96">
        <v>0.89179671699999996</v>
      </c>
      <c r="DC2348">
        <v>2013</v>
      </c>
      <c r="DD2348" s="6">
        <v>584</v>
      </c>
      <c r="DE2348" s="96">
        <v>9.9202031000000003E-3</v>
      </c>
      <c r="DF2348" s="72">
        <v>359.74</v>
      </c>
      <c r="DG2348" s="96">
        <v>1</v>
      </c>
      <c r="DH2348" s="72">
        <v>359.74</v>
      </c>
      <c r="DI2348" s="72">
        <v>369.82233563</v>
      </c>
      <c r="DJ2348" s="96">
        <v>0.76419892700000003</v>
      </c>
      <c r="DK2348" s="72">
        <v>362.11742556000002</v>
      </c>
      <c r="DL2348" s="96">
        <v>0.99549831619999996</v>
      </c>
      <c r="DM2348" s="72">
        <v>360.48728740000001</v>
      </c>
      <c r="DN2348" s="96">
        <v>1</v>
      </c>
      <c r="DO2348" s="96">
        <v>1.5762000000000002E-2</v>
      </c>
      <c r="DP2348" s="72">
        <v>5.68</v>
      </c>
      <c r="DQ2348" s="72">
        <v>354.81</v>
      </c>
      <c r="DR2348" t="s">
        <v>1454</v>
      </c>
      <c r="DT2348" t="s">
        <v>1425</v>
      </c>
    </row>
    <row r="2349" spans="1:124" x14ac:dyDescent="0.3">
      <c r="A2349" t="s">
        <v>1455</v>
      </c>
      <c r="B2349">
        <v>40300</v>
      </c>
      <c r="C2349" s="95">
        <v>6751</v>
      </c>
      <c r="D2349" s="95">
        <v>6666706</v>
      </c>
      <c r="E2349" s="95">
        <v>5167</v>
      </c>
      <c r="F2349" s="95">
        <v>13607252</v>
      </c>
      <c r="G2349" s="95">
        <v>1134</v>
      </c>
      <c r="H2349" s="95">
        <v>727896</v>
      </c>
      <c r="I2349" s="95">
        <v>537</v>
      </c>
      <c r="J2349" s="95">
        <v>1195605</v>
      </c>
      <c r="K2349" s="95">
        <v>6039</v>
      </c>
      <c r="L2349" s="95">
        <v>6526279</v>
      </c>
      <c r="M2349" s="95">
        <v>4455</v>
      </c>
      <c r="N2349" s="95">
        <v>12093403</v>
      </c>
      <c r="O2349" s="95">
        <v>1021</v>
      </c>
      <c r="P2349" s="95">
        <v>753835</v>
      </c>
      <c r="Q2349" s="95">
        <v>418</v>
      </c>
      <c r="R2349" s="95">
        <v>1017877</v>
      </c>
      <c r="S2349" s="95">
        <v>5881</v>
      </c>
      <c r="T2349" s="95">
        <v>6425541</v>
      </c>
      <c r="U2349" s="95">
        <v>4233</v>
      </c>
      <c r="V2349" s="95">
        <v>11583395</v>
      </c>
      <c r="W2349" s="95">
        <v>968</v>
      </c>
      <c r="X2349" s="95">
        <v>490842</v>
      </c>
      <c r="Y2349" s="95">
        <v>385</v>
      </c>
      <c r="Z2349" s="95">
        <v>946153</v>
      </c>
      <c r="AA2349" s="95">
        <v>3812</v>
      </c>
      <c r="AB2349" s="95">
        <v>4190300</v>
      </c>
      <c r="AC2349" s="95">
        <v>3812</v>
      </c>
      <c r="AD2349" s="95">
        <v>10688202</v>
      </c>
      <c r="AE2349" s="95">
        <v>303</v>
      </c>
      <c r="AF2349" s="95">
        <v>357621</v>
      </c>
      <c r="AG2349" s="95">
        <v>303</v>
      </c>
      <c r="AH2349" s="95">
        <v>736822</v>
      </c>
      <c r="AI2349" s="95">
        <v>3467.5850286</v>
      </c>
      <c r="AJ2349" s="95">
        <v>3765172.3961</v>
      </c>
      <c r="AK2349" s="95">
        <v>3467.5850286</v>
      </c>
      <c r="AL2349" s="95">
        <v>10411143.323999999</v>
      </c>
      <c r="AM2349" s="95">
        <v>256.21774558999999</v>
      </c>
      <c r="AN2349" s="95">
        <v>452781.66431000002</v>
      </c>
      <c r="AO2349" s="95">
        <v>256.21774558999999</v>
      </c>
      <c r="AP2349" s="95">
        <v>671940.22296000004</v>
      </c>
      <c r="AQ2349" s="72">
        <v>78.150000000000006</v>
      </c>
      <c r="AR2349" s="72">
        <v>216.26</v>
      </c>
      <c r="AS2349" s="72">
        <v>294.41000000000003</v>
      </c>
      <c r="AT2349" s="95">
        <v>7394602</v>
      </c>
      <c r="AU2349" s="95">
        <v>14802857</v>
      </c>
      <c r="AV2349" s="95">
        <v>7885</v>
      </c>
      <c r="AW2349" s="95">
        <v>5704</v>
      </c>
      <c r="AX2349" s="72">
        <v>85.93</v>
      </c>
      <c r="AY2349" s="72">
        <v>224.22</v>
      </c>
      <c r="AZ2349" s="72">
        <v>310.14999999999998</v>
      </c>
      <c r="BA2349" s="95">
        <v>7280114</v>
      </c>
      <c r="BB2349" s="95">
        <v>13111280</v>
      </c>
      <c r="BC2349" s="95">
        <v>7060</v>
      </c>
      <c r="BD2349" s="95">
        <v>4873</v>
      </c>
      <c r="BE2349" s="72">
        <v>84.15</v>
      </c>
      <c r="BF2349" s="72">
        <v>226.1</v>
      </c>
      <c r="BG2349" s="72">
        <v>310.25</v>
      </c>
      <c r="BH2349" s="95">
        <v>6916383</v>
      </c>
      <c r="BI2349" s="95">
        <v>12529548</v>
      </c>
      <c r="BJ2349" s="95">
        <v>6849</v>
      </c>
      <c r="BK2349" s="95">
        <v>4618</v>
      </c>
      <c r="BL2349" s="72">
        <v>92.1</v>
      </c>
      <c r="BM2349" s="72">
        <v>231.37</v>
      </c>
      <c r="BN2349" s="72">
        <v>323.47000000000003</v>
      </c>
      <c r="BO2349" s="95">
        <v>4547921</v>
      </c>
      <c r="BP2349" s="95">
        <v>11425024</v>
      </c>
      <c r="BQ2349" s="95">
        <v>4115</v>
      </c>
      <c r="BR2349" s="95">
        <v>4115</v>
      </c>
      <c r="BS2349" s="72">
        <v>94.39</v>
      </c>
      <c r="BT2349" s="72">
        <v>248.02</v>
      </c>
      <c r="BU2349" s="72">
        <v>342.41</v>
      </c>
      <c r="BV2349" s="95">
        <v>4217954.0603999998</v>
      </c>
      <c r="BW2349" s="95">
        <v>11083083.547</v>
      </c>
      <c r="BX2349" s="95">
        <v>3723.8027741999999</v>
      </c>
      <c r="BY2349" s="95">
        <v>3723.8027741999999</v>
      </c>
      <c r="BZ2349" s="95">
        <v>6846</v>
      </c>
      <c r="CA2349" s="95">
        <v>6008</v>
      </c>
      <c r="CB2349" s="95">
        <v>5774</v>
      </c>
      <c r="CC2349" s="95">
        <v>4115</v>
      </c>
      <c r="CD2349" s="95">
        <v>3724</v>
      </c>
      <c r="CE2349" s="72">
        <v>650.75523149000003</v>
      </c>
      <c r="CF2349" s="72">
        <v>676.59346364999999</v>
      </c>
      <c r="CG2349" s="72">
        <v>712.40329333</v>
      </c>
      <c r="CH2349" s="72">
        <v>716.50152150999998</v>
      </c>
      <c r="CI2349" s="72">
        <v>731.52548966999996</v>
      </c>
      <c r="CJ2349" s="96">
        <v>0.45241280550000001</v>
      </c>
      <c r="CK2349" s="96">
        <v>0.4583993442</v>
      </c>
      <c r="CL2349" s="96">
        <v>0.43549770599999998</v>
      </c>
      <c r="CM2349" s="96">
        <v>0.45145752</v>
      </c>
      <c r="CN2349" s="96">
        <v>0.46807664919999997</v>
      </c>
      <c r="CO2349" s="96">
        <v>0.92986390379999995</v>
      </c>
      <c r="CP2349" s="96">
        <v>0.48734960370000002</v>
      </c>
      <c r="CQ2349" s="96">
        <v>0.99584056389999998</v>
      </c>
      <c r="CR2349" s="96">
        <v>0.48938510019999998</v>
      </c>
      <c r="CS2349" s="95">
        <v>5449</v>
      </c>
      <c r="CT2349" s="95">
        <v>4917</v>
      </c>
      <c r="CU2349" s="95">
        <v>4781</v>
      </c>
      <c r="CV2349" s="95">
        <v>4515</v>
      </c>
      <c r="CW2349" s="95">
        <v>3983</v>
      </c>
      <c r="CX2349" s="96">
        <v>0.93342359699999999</v>
      </c>
      <c r="CY2349" s="96">
        <v>0.93173061199999996</v>
      </c>
      <c r="CZ2349" s="96">
        <v>0.93258689900000002</v>
      </c>
      <c r="DA2349" s="96">
        <v>0.91969485500000003</v>
      </c>
      <c r="DB2349" s="96">
        <v>0.93094832299999997</v>
      </c>
      <c r="DC2349">
        <v>2013</v>
      </c>
      <c r="DD2349" s="6">
        <v>4606.8</v>
      </c>
      <c r="DE2349" s="96">
        <v>2.3787505E-3</v>
      </c>
      <c r="DF2349" s="72">
        <v>374.95</v>
      </c>
      <c r="DG2349" s="96">
        <v>1</v>
      </c>
      <c r="DH2349" s="72">
        <v>374.95</v>
      </c>
      <c r="DI2349" s="72">
        <v>345.07672998999999</v>
      </c>
      <c r="DJ2349" s="96">
        <v>1</v>
      </c>
      <c r="DK2349" s="72">
        <v>374.95</v>
      </c>
      <c r="DL2349" s="96">
        <v>1</v>
      </c>
      <c r="DM2349" s="72">
        <v>374.95</v>
      </c>
      <c r="DN2349" s="96">
        <v>1</v>
      </c>
      <c r="DO2349" s="96">
        <v>5.8139999999999997E-3</v>
      </c>
      <c r="DP2349" s="72">
        <v>2.1800000000000002</v>
      </c>
      <c r="DQ2349" s="72">
        <v>372.77</v>
      </c>
      <c r="DR2349" t="s">
        <v>1455</v>
      </c>
      <c r="DT2349" t="s">
        <v>1425</v>
      </c>
    </row>
    <row r="2350" spans="1:124" x14ac:dyDescent="0.3">
      <c r="A2350" t="s">
        <v>1456</v>
      </c>
      <c r="B2350">
        <v>40310</v>
      </c>
      <c r="C2350" s="95">
        <v>1904</v>
      </c>
      <c r="D2350" s="95">
        <v>2392618</v>
      </c>
      <c r="E2350" s="95">
        <v>1168</v>
      </c>
      <c r="F2350" s="95">
        <v>2856878</v>
      </c>
      <c r="G2350" s="95">
        <v>852</v>
      </c>
      <c r="H2350" s="95">
        <v>606548</v>
      </c>
      <c r="I2350" s="95">
        <v>449</v>
      </c>
      <c r="J2350" s="95">
        <v>1027010</v>
      </c>
      <c r="K2350" s="95">
        <v>1600</v>
      </c>
      <c r="L2350" s="95">
        <v>1757198</v>
      </c>
      <c r="M2350" s="95">
        <v>835</v>
      </c>
      <c r="N2350" s="95">
        <v>2001534</v>
      </c>
      <c r="O2350" s="95">
        <v>691</v>
      </c>
      <c r="P2350" s="95">
        <v>399739</v>
      </c>
      <c r="Q2350" s="95">
        <v>301</v>
      </c>
      <c r="R2350" s="95">
        <v>848695</v>
      </c>
      <c r="S2350" s="95">
        <v>1573</v>
      </c>
      <c r="T2350" s="95">
        <v>1493895</v>
      </c>
      <c r="U2350" s="95">
        <v>781</v>
      </c>
      <c r="V2350" s="95">
        <v>1831836</v>
      </c>
      <c r="W2350" s="95">
        <v>647</v>
      </c>
      <c r="X2350" s="95">
        <v>413482</v>
      </c>
      <c r="Y2350" s="95">
        <v>261</v>
      </c>
      <c r="Z2350" s="95">
        <v>766465</v>
      </c>
      <c r="AA2350" s="95">
        <v>678</v>
      </c>
      <c r="AB2350" s="95">
        <v>1057747</v>
      </c>
      <c r="AC2350" s="95">
        <v>678</v>
      </c>
      <c r="AD2350" s="95">
        <v>1653233</v>
      </c>
      <c r="AE2350" s="95">
        <v>212</v>
      </c>
      <c r="AF2350" s="95">
        <v>170678</v>
      </c>
      <c r="AG2350" s="95">
        <v>212</v>
      </c>
      <c r="AH2350" s="95">
        <v>550387</v>
      </c>
      <c r="AI2350" s="95">
        <v>598.04769553999995</v>
      </c>
      <c r="AJ2350" s="95">
        <v>755502.24172000005</v>
      </c>
      <c r="AK2350" s="95">
        <v>598.04769553999995</v>
      </c>
      <c r="AL2350" s="95">
        <v>1437316.2649999999</v>
      </c>
      <c r="AM2350" s="95">
        <v>178.02641016999999</v>
      </c>
      <c r="AN2350" s="95">
        <v>189458.05588</v>
      </c>
      <c r="AO2350" s="95">
        <v>178.02641016999999</v>
      </c>
      <c r="AP2350" s="95">
        <v>438930.12082000001</v>
      </c>
      <c r="AQ2350" s="72">
        <v>90.69</v>
      </c>
      <c r="AR2350" s="72">
        <v>200.16</v>
      </c>
      <c r="AS2350" s="72">
        <v>290.85000000000002</v>
      </c>
      <c r="AT2350" s="95">
        <v>2999166</v>
      </c>
      <c r="AU2350" s="95">
        <v>3883888</v>
      </c>
      <c r="AV2350" s="95">
        <v>2756</v>
      </c>
      <c r="AW2350" s="95">
        <v>1617</v>
      </c>
      <c r="AX2350" s="72">
        <v>78.459999999999994</v>
      </c>
      <c r="AY2350" s="72">
        <v>209.08</v>
      </c>
      <c r="AZ2350" s="72">
        <v>287.54000000000002</v>
      </c>
      <c r="BA2350" s="95">
        <v>2156937</v>
      </c>
      <c r="BB2350" s="95">
        <v>2850229</v>
      </c>
      <c r="BC2350" s="95">
        <v>2291</v>
      </c>
      <c r="BD2350" s="95">
        <v>1136</v>
      </c>
      <c r="BE2350" s="72">
        <v>71.599999999999994</v>
      </c>
      <c r="BF2350" s="72">
        <v>207.8</v>
      </c>
      <c r="BG2350" s="72">
        <v>279.39999999999998</v>
      </c>
      <c r="BH2350" s="95">
        <v>1907377</v>
      </c>
      <c r="BI2350" s="95">
        <v>2598301</v>
      </c>
      <c r="BJ2350" s="95">
        <v>2220</v>
      </c>
      <c r="BK2350" s="95">
        <v>1042</v>
      </c>
      <c r="BL2350" s="72">
        <v>115.02</v>
      </c>
      <c r="BM2350" s="72">
        <v>206.33</v>
      </c>
      <c r="BN2350" s="72">
        <v>321.35000000000002</v>
      </c>
      <c r="BO2350" s="95">
        <v>1228425</v>
      </c>
      <c r="BP2350" s="95">
        <v>2203620</v>
      </c>
      <c r="BQ2350" s="95">
        <v>890</v>
      </c>
      <c r="BR2350" s="95">
        <v>890</v>
      </c>
      <c r="BS2350" s="72">
        <v>101.47</v>
      </c>
      <c r="BT2350" s="72">
        <v>201.47</v>
      </c>
      <c r="BU2350" s="72">
        <v>302.94</v>
      </c>
      <c r="BV2350" s="95">
        <v>944960.29760000005</v>
      </c>
      <c r="BW2350" s="95">
        <v>1876246.3858</v>
      </c>
      <c r="BX2350" s="95">
        <v>776.07410571000003</v>
      </c>
      <c r="BY2350" s="95">
        <v>776.07410571000003</v>
      </c>
      <c r="BZ2350" s="95">
        <v>2213</v>
      </c>
      <c r="CA2350" s="95">
        <v>1735</v>
      </c>
      <c r="CB2350" s="95">
        <v>1652</v>
      </c>
      <c r="CC2350" s="95">
        <v>890</v>
      </c>
      <c r="CD2350" s="95">
        <v>776</v>
      </c>
      <c r="CE2350" s="72">
        <v>650.75523149000003</v>
      </c>
      <c r="CF2350" s="72">
        <v>676.59346364999999</v>
      </c>
      <c r="CG2350" s="72">
        <v>712.40329333</v>
      </c>
      <c r="CH2350" s="72">
        <v>716.50152150999998</v>
      </c>
      <c r="CI2350" s="72">
        <v>731.52548966999996</v>
      </c>
      <c r="CJ2350" s="96">
        <v>0.44694223869999999</v>
      </c>
      <c r="CK2350" s="96">
        <v>0.4249819359</v>
      </c>
      <c r="CL2350" s="96">
        <v>0.3921935828</v>
      </c>
      <c r="CM2350" s="96">
        <v>0.44849869869999998</v>
      </c>
      <c r="CN2350" s="96">
        <v>0.41412090800000001</v>
      </c>
      <c r="CO2350" s="96">
        <v>0.93840407810000004</v>
      </c>
      <c r="CP2350" s="96">
        <v>0.45326686309999997</v>
      </c>
      <c r="CQ2350" s="96">
        <v>0.99584056389999998</v>
      </c>
      <c r="CR2350" s="96">
        <v>0.45516000740000001</v>
      </c>
      <c r="CS2350" s="95">
        <v>1381</v>
      </c>
      <c r="CT2350" s="95">
        <v>1131</v>
      </c>
      <c r="CU2350" s="95">
        <v>1068</v>
      </c>
      <c r="CV2350" s="95">
        <v>961</v>
      </c>
      <c r="CW2350" s="95">
        <v>832</v>
      </c>
      <c r="CX2350" s="96">
        <v>0.93984448399999998</v>
      </c>
      <c r="CY2350" s="96">
        <v>0.914532224</v>
      </c>
      <c r="CZ2350" s="96">
        <v>0.94853764299999999</v>
      </c>
      <c r="DA2350" s="96">
        <v>0.92294125599999999</v>
      </c>
      <c r="DB2350" s="96">
        <v>0.97331632700000004</v>
      </c>
      <c r="DC2350">
        <v>2013</v>
      </c>
      <c r="DD2350" s="6">
        <v>1092.2</v>
      </c>
      <c r="DE2350" s="96">
        <v>2.7452174E-3</v>
      </c>
      <c r="DF2350" s="72">
        <v>348.6</v>
      </c>
      <c r="DG2350" s="96">
        <v>1</v>
      </c>
      <c r="DH2350" s="72">
        <v>348.6</v>
      </c>
      <c r="DI2350" s="72">
        <v>345.07672998999999</v>
      </c>
      <c r="DJ2350" s="96">
        <v>1</v>
      </c>
      <c r="DK2350" s="72">
        <v>348.6</v>
      </c>
      <c r="DL2350" s="96">
        <v>1</v>
      </c>
      <c r="DM2350" s="72">
        <v>348.6</v>
      </c>
      <c r="DN2350" s="96">
        <v>1</v>
      </c>
      <c r="DO2350" s="96">
        <v>5.6779999999999999E-3</v>
      </c>
      <c r="DP2350" s="72">
        <v>1.98</v>
      </c>
      <c r="DQ2350" s="72">
        <v>346.62</v>
      </c>
      <c r="DR2350" t="s">
        <v>1456</v>
      </c>
      <c r="DT2350" t="s">
        <v>1425</v>
      </c>
    </row>
    <row r="2351" spans="1:124" x14ac:dyDescent="0.3">
      <c r="A2351" t="s">
        <v>1457</v>
      </c>
      <c r="B2351">
        <v>40320</v>
      </c>
      <c r="C2351" s="95">
        <v>2047</v>
      </c>
      <c r="D2351" s="95">
        <v>2885232</v>
      </c>
      <c r="E2351" s="95">
        <v>1005</v>
      </c>
      <c r="F2351" s="95">
        <v>2233962</v>
      </c>
      <c r="G2351" s="95">
        <v>916</v>
      </c>
      <c r="H2351" s="95">
        <v>496515</v>
      </c>
      <c r="I2351" s="95">
        <v>410</v>
      </c>
      <c r="J2351" s="95">
        <v>743315</v>
      </c>
      <c r="K2351" s="95">
        <v>1735</v>
      </c>
      <c r="L2351" s="95">
        <v>2512179</v>
      </c>
      <c r="M2351" s="95">
        <v>723</v>
      </c>
      <c r="N2351" s="95">
        <v>1635346</v>
      </c>
      <c r="O2351" s="95">
        <v>773</v>
      </c>
      <c r="P2351" s="95">
        <v>260055</v>
      </c>
      <c r="Q2351" s="95">
        <v>278</v>
      </c>
      <c r="R2351" s="95">
        <v>503144</v>
      </c>
      <c r="S2351" s="95">
        <v>1689</v>
      </c>
      <c r="T2351" s="95">
        <v>2417388</v>
      </c>
      <c r="U2351" s="95">
        <v>693</v>
      </c>
      <c r="V2351" s="95">
        <v>1595932</v>
      </c>
      <c r="W2351" s="95">
        <v>761</v>
      </c>
      <c r="X2351" s="95">
        <v>311409</v>
      </c>
      <c r="Y2351" s="95">
        <v>254</v>
      </c>
      <c r="Z2351" s="95">
        <v>506160</v>
      </c>
      <c r="AA2351" s="95">
        <v>588</v>
      </c>
      <c r="AB2351" s="95">
        <v>789979</v>
      </c>
      <c r="AC2351" s="95">
        <v>588</v>
      </c>
      <c r="AD2351" s="95">
        <v>1487094</v>
      </c>
      <c r="AE2351" s="95">
        <v>210</v>
      </c>
      <c r="AF2351" s="95">
        <v>115057</v>
      </c>
      <c r="AG2351" s="95">
        <v>210</v>
      </c>
      <c r="AH2351" s="95">
        <v>522385</v>
      </c>
      <c r="AI2351" s="95">
        <v>531.08687162000001</v>
      </c>
      <c r="AJ2351" s="95">
        <v>560453.90920999995</v>
      </c>
      <c r="AK2351" s="95">
        <v>531.08687162000001</v>
      </c>
      <c r="AL2351" s="95">
        <v>1296550.4491000001</v>
      </c>
      <c r="AM2351" s="95">
        <v>185.14028676000001</v>
      </c>
      <c r="AN2351" s="95">
        <v>141854.45215</v>
      </c>
      <c r="AO2351" s="95">
        <v>185.14028676000001</v>
      </c>
      <c r="AP2351" s="95">
        <v>422682.68027999997</v>
      </c>
      <c r="AQ2351" s="72">
        <v>95.11</v>
      </c>
      <c r="AR2351" s="72">
        <v>175.34</v>
      </c>
      <c r="AS2351" s="72">
        <v>270.45</v>
      </c>
      <c r="AT2351" s="95">
        <v>3381747</v>
      </c>
      <c r="AU2351" s="95">
        <v>2977277</v>
      </c>
      <c r="AV2351" s="95">
        <v>2963</v>
      </c>
      <c r="AW2351" s="95">
        <v>1415</v>
      </c>
      <c r="AX2351" s="72">
        <v>92.11</v>
      </c>
      <c r="AY2351" s="72">
        <v>178.03</v>
      </c>
      <c r="AZ2351" s="72">
        <v>270.14</v>
      </c>
      <c r="BA2351" s="95">
        <v>2772234</v>
      </c>
      <c r="BB2351" s="95">
        <v>2138490</v>
      </c>
      <c r="BC2351" s="95">
        <v>2508</v>
      </c>
      <c r="BD2351" s="95">
        <v>1001</v>
      </c>
      <c r="BE2351" s="72">
        <v>92.82</v>
      </c>
      <c r="BF2351" s="72">
        <v>184.98</v>
      </c>
      <c r="BG2351" s="72">
        <v>277.8</v>
      </c>
      <c r="BH2351" s="95">
        <v>2728797</v>
      </c>
      <c r="BI2351" s="95">
        <v>2102092</v>
      </c>
      <c r="BJ2351" s="95">
        <v>2450</v>
      </c>
      <c r="BK2351" s="95">
        <v>947</v>
      </c>
      <c r="BL2351" s="72">
        <v>94.51</v>
      </c>
      <c r="BM2351" s="72">
        <v>209.85</v>
      </c>
      <c r="BN2351" s="72">
        <v>304.36</v>
      </c>
      <c r="BO2351" s="95">
        <v>905036</v>
      </c>
      <c r="BP2351" s="95">
        <v>2009479</v>
      </c>
      <c r="BQ2351" s="95">
        <v>798</v>
      </c>
      <c r="BR2351" s="95">
        <v>798</v>
      </c>
      <c r="BS2351" s="72">
        <v>81.709999999999994</v>
      </c>
      <c r="BT2351" s="72">
        <v>200.03</v>
      </c>
      <c r="BU2351" s="72">
        <v>281.74</v>
      </c>
      <c r="BV2351" s="95">
        <v>702308.36135999998</v>
      </c>
      <c r="BW2351" s="95">
        <v>1719233.1294</v>
      </c>
      <c r="BX2351" s="95">
        <v>716.22715837999999</v>
      </c>
      <c r="BY2351" s="95">
        <v>716.22715837999999</v>
      </c>
      <c r="BZ2351" s="95">
        <v>2225</v>
      </c>
      <c r="CA2351" s="95">
        <v>1783</v>
      </c>
      <c r="CB2351" s="95">
        <v>1726</v>
      </c>
      <c r="CC2351" s="95">
        <v>798</v>
      </c>
      <c r="CD2351" s="95">
        <v>716</v>
      </c>
      <c r="CE2351" s="72">
        <v>650.75523149000003</v>
      </c>
      <c r="CF2351" s="72">
        <v>676.59346364999999</v>
      </c>
      <c r="CG2351" s="72">
        <v>712.40329333</v>
      </c>
      <c r="CH2351" s="72">
        <v>716.50152150999998</v>
      </c>
      <c r="CI2351" s="72">
        <v>731.52548966999996</v>
      </c>
      <c r="CJ2351" s="96">
        <v>0.41559404659999999</v>
      </c>
      <c r="CK2351" s="96">
        <v>0.3992648681</v>
      </c>
      <c r="CL2351" s="96">
        <v>0.38994766390000002</v>
      </c>
      <c r="CM2351" s="96">
        <v>0.42478625780000001</v>
      </c>
      <c r="CN2351" s="96">
        <v>0.38514037309999999</v>
      </c>
      <c r="CO2351" s="96">
        <v>0.9198210402</v>
      </c>
      <c r="CP2351" s="96">
        <v>0.43807069450000002</v>
      </c>
      <c r="CQ2351" s="96">
        <v>0.99584056389999998</v>
      </c>
      <c r="CR2351" s="96">
        <v>0.43990036939999999</v>
      </c>
      <c r="CS2351" s="95">
        <v>1173</v>
      </c>
      <c r="CT2351" s="95">
        <v>967</v>
      </c>
      <c r="CU2351" s="95">
        <v>931</v>
      </c>
      <c r="CV2351" s="95">
        <v>869</v>
      </c>
      <c r="CW2351" s="95">
        <v>776</v>
      </c>
      <c r="CX2351" s="96">
        <v>0.93135236099999996</v>
      </c>
      <c r="CY2351" s="96">
        <v>0.87258369300000005</v>
      </c>
      <c r="CZ2351" s="96">
        <v>0.928739439</v>
      </c>
      <c r="DA2351" s="96">
        <v>0.933225007</v>
      </c>
      <c r="DB2351" s="96">
        <v>0.93554423499999995</v>
      </c>
      <c r="DC2351">
        <v>2013</v>
      </c>
      <c r="DD2351" s="6">
        <v>975.4</v>
      </c>
      <c r="DE2351" s="96">
        <v>3.7722417000000002E-3</v>
      </c>
      <c r="DF2351" s="72">
        <v>336.56</v>
      </c>
      <c r="DG2351" s="96">
        <v>1</v>
      </c>
      <c r="DH2351" s="72">
        <v>336.56</v>
      </c>
      <c r="DI2351" s="72">
        <v>345.07672998999999</v>
      </c>
      <c r="DJ2351" s="96">
        <v>0.98762340999999998</v>
      </c>
      <c r="DK2351" s="72">
        <v>336.66540808000002</v>
      </c>
      <c r="DL2351" s="96">
        <v>0.99549831619999996</v>
      </c>
      <c r="DM2351" s="72">
        <v>335.14984685000002</v>
      </c>
      <c r="DN2351" s="96">
        <v>1</v>
      </c>
      <c r="DO2351" s="96">
        <v>6.6899999999999998E-3</v>
      </c>
      <c r="DP2351" s="72">
        <v>2.2400000000000002</v>
      </c>
      <c r="DQ2351" s="72">
        <v>332.91</v>
      </c>
      <c r="DR2351" t="s">
        <v>1457</v>
      </c>
      <c r="DT2351" t="s">
        <v>1425</v>
      </c>
    </row>
    <row r="2352" spans="1:124" x14ac:dyDescent="0.3">
      <c r="A2352" t="s">
        <v>1458</v>
      </c>
      <c r="B2352">
        <v>40330</v>
      </c>
      <c r="C2352" s="95">
        <v>1584</v>
      </c>
      <c r="D2352" s="95">
        <v>1926587</v>
      </c>
      <c r="E2352" s="95">
        <v>1059</v>
      </c>
      <c r="F2352" s="95">
        <v>2299877</v>
      </c>
      <c r="G2352" s="95">
        <v>343</v>
      </c>
      <c r="H2352" s="95">
        <v>352278</v>
      </c>
      <c r="I2352" s="95">
        <v>164</v>
      </c>
      <c r="J2352" s="95">
        <v>324124</v>
      </c>
      <c r="K2352" s="95">
        <v>1368</v>
      </c>
      <c r="L2352" s="95">
        <v>1908640</v>
      </c>
      <c r="M2352" s="95">
        <v>829</v>
      </c>
      <c r="N2352" s="95">
        <v>1878047</v>
      </c>
      <c r="O2352" s="95">
        <v>307</v>
      </c>
      <c r="P2352" s="95">
        <v>168821</v>
      </c>
      <c r="Q2352" s="95">
        <v>124</v>
      </c>
      <c r="R2352" s="95">
        <v>335497</v>
      </c>
      <c r="S2352" s="95">
        <v>1323</v>
      </c>
      <c r="T2352" s="95">
        <v>2263949</v>
      </c>
      <c r="U2352" s="95">
        <v>781</v>
      </c>
      <c r="V2352" s="95">
        <v>1780276</v>
      </c>
      <c r="W2352" s="95">
        <v>281</v>
      </c>
      <c r="X2352" s="95">
        <v>216911</v>
      </c>
      <c r="Y2352" s="95">
        <v>121</v>
      </c>
      <c r="Z2352" s="95">
        <v>332450</v>
      </c>
      <c r="AA2352" s="95">
        <v>706</v>
      </c>
      <c r="AB2352" s="95">
        <v>582758</v>
      </c>
      <c r="AC2352" s="95">
        <v>706</v>
      </c>
      <c r="AD2352" s="95">
        <v>1623884</v>
      </c>
      <c r="AE2352" s="95">
        <v>113</v>
      </c>
      <c r="AF2352" s="95">
        <v>296796</v>
      </c>
      <c r="AG2352" s="95">
        <v>113</v>
      </c>
      <c r="AH2352" s="95">
        <v>438227</v>
      </c>
      <c r="AI2352" s="95">
        <v>634.84677246000001</v>
      </c>
      <c r="AJ2352" s="95">
        <v>891735.51859999995</v>
      </c>
      <c r="AK2352" s="95">
        <v>634.84677246000001</v>
      </c>
      <c r="AL2352" s="95">
        <v>1656109.1998999999</v>
      </c>
      <c r="AM2352" s="95">
        <v>108.51348948</v>
      </c>
      <c r="AN2352" s="95">
        <v>159772.44411000001</v>
      </c>
      <c r="AO2352" s="95">
        <v>108.51348948</v>
      </c>
      <c r="AP2352" s="95">
        <v>242876.77932999999</v>
      </c>
      <c r="AQ2352" s="72">
        <v>98.55</v>
      </c>
      <c r="AR2352" s="72">
        <v>178.8</v>
      </c>
      <c r="AS2352" s="72">
        <v>277.35000000000002</v>
      </c>
      <c r="AT2352" s="95">
        <v>2278865</v>
      </c>
      <c r="AU2352" s="95">
        <v>2624001</v>
      </c>
      <c r="AV2352" s="95">
        <v>1927</v>
      </c>
      <c r="AW2352" s="95">
        <v>1223</v>
      </c>
      <c r="AX2352" s="72">
        <v>103.36</v>
      </c>
      <c r="AY2352" s="72">
        <v>193.56</v>
      </c>
      <c r="AZ2352" s="72">
        <v>296.92</v>
      </c>
      <c r="BA2352" s="95">
        <v>2077461</v>
      </c>
      <c r="BB2352" s="95">
        <v>2213544</v>
      </c>
      <c r="BC2352" s="95">
        <v>1675</v>
      </c>
      <c r="BD2352" s="95">
        <v>953</v>
      </c>
      <c r="BE2352" s="72">
        <v>128.88999999999999</v>
      </c>
      <c r="BF2352" s="72">
        <v>195.19</v>
      </c>
      <c r="BG2352" s="72">
        <v>324.08</v>
      </c>
      <c r="BH2352" s="95">
        <v>2480860</v>
      </c>
      <c r="BI2352" s="95">
        <v>2112726</v>
      </c>
      <c r="BJ2352" s="95">
        <v>1604</v>
      </c>
      <c r="BK2352" s="95">
        <v>902</v>
      </c>
      <c r="BL2352" s="72">
        <v>89.49</v>
      </c>
      <c r="BM2352" s="72">
        <v>209.82</v>
      </c>
      <c r="BN2352" s="72">
        <v>299.31</v>
      </c>
      <c r="BO2352" s="95">
        <v>879554</v>
      </c>
      <c r="BP2352" s="95">
        <v>2062111</v>
      </c>
      <c r="BQ2352" s="95">
        <v>819</v>
      </c>
      <c r="BR2352" s="95">
        <v>819</v>
      </c>
      <c r="BS2352" s="72">
        <v>117.88</v>
      </c>
      <c r="BT2352" s="72">
        <v>212.88</v>
      </c>
      <c r="BU2352" s="72">
        <v>330.76</v>
      </c>
      <c r="BV2352" s="95">
        <v>1051507.9627</v>
      </c>
      <c r="BW2352" s="95">
        <v>1898985.9791999999</v>
      </c>
      <c r="BX2352" s="95">
        <v>743.36026192999998</v>
      </c>
      <c r="BY2352" s="95">
        <v>743.36026192999998</v>
      </c>
      <c r="BZ2352" s="95">
        <v>1591</v>
      </c>
      <c r="CA2352" s="95">
        <v>1328</v>
      </c>
      <c r="CB2352" s="95">
        <v>1266</v>
      </c>
      <c r="CC2352" s="95">
        <v>819</v>
      </c>
      <c r="CD2352" s="95">
        <v>743</v>
      </c>
      <c r="CE2352" s="72">
        <v>650.75523149000003</v>
      </c>
      <c r="CF2352" s="72">
        <v>676.59346364999999</v>
      </c>
      <c r="CG2352" s="72">
        <v>712.40329333</v>
      </c>
      <c r="CH2352" s="72">
        <v>716.50152150999998</v>
      </c>
      <c r="CI2352" s="72">
        <v>731.52548966999996</v>
      </c>
      <c r="CJ2352" s="96">
        <v>0.42619711160000001</v>
      </c>
      <c r="CK2352" s="96">
        <v>0.4388455047</v>
      </c>
      <c r="CL2352" s="96">
        <v>0.45491086730000002</v>
      </c>
      <c r="CM2352" s="96">
        <v>0.41773812199999999</v>
      </c>
      <c r="CN2352" s="96">
        <v>0.45215102499999998</v>
      </c>
      <c r="CO2352" s="96">
        <v>0.92693754159999997</v>
      </c>
      <c r="CP2352" s="96">
        <v>0.47248979190000001</v>
      </c>
      <c r="CQ2352" s="96">
        <v>0.99584056389999998</v>
      </c>
      <c r="CR2352" s="96">
        <v>0.47446322390000001</v>
      </c>
      <c r="CS2352" s="95">
        <v>805</v>
      </c>
      <c r="CT2352" s="95">
        <v>682</v>
      </c>
      <c r="CU2352" s="95">
        <v>651</v>
      </c>
      <c r="CV2352" s="95">
        <v>592</v>
      </c>
      <c r="CW2352" s="95">
        <v>498</v>
      </c>
      <c r="CX2352" s="96">
        <v>0.90676066700000002</v>
      </c>
      <c r="CY2352" s="96">
        <v>0.91563302000000002</v>
      </c>
      <c r="CZ2352" s="96">
        <v>0.98925459400000004</v>
      </c>
      <c r="DA2352" s="96">
        <v>0.91754498500000004</v>
      </c>
      <c r="DB2352" s="96">
        <v>0.904736859</v>
      </c>
      <c r="DC2352">
        <v>2013</v>
      </c>
      <c r="DD2352" s="6">
        <v>928.1</v>
      </c>
      <c r="DE2352" s="96">
        <v>7.6193518999999998E-3</v>
      </c>
      <c r="DF2352" s="72">
        <v>361.61</v>
      </c>
      <c r="DG2352" s="96">
        <v>1</v>
      </c>
      <c r="DH2352" s="72">
        <v>361.61</v>
      </c>
      <c r="DI2352" s="72">
        <v>365.52769882000001</v>
      </c>
      <c r="DJ2352" s="96">
        <v>0.96337946829999999</v>
      </c>
      <c r="DK2352" s="72">
        <v>361.75346820999999</v>
      </c>
      <c r="DL2352" s="96">
        <v>0.99549831619999996</v>
      </c>
      <c r="DM2352" s="72">
        <v>360.12496847</v>
      </c>
      <c r="DN2352" s="96">
        <v>1</v>
      </c>
      <c r="DO2352" s="96">
        <v>9.3769999999999999E-3</v>
      </c>
      <c r="DP2352" s="72">
        <v>3.38</v>
      </c>
      <c r="DQ2352" s="72">
        <v>356.74</v>
      </c>
      <c r="DR2352" t="s">
        <v>1458</v>
      </c>
      <c r="DT2352" t="s">
        <v>1425</v>
      </c>
    </row>
    <row r="2353" spans="1:124" x14ac:dyDescent="0.3">
      <c r="A2353" t="s">
        <v>1459</v>
      </c>
      <c r="B2353">
        <v>40340</v>
      </c>
      <c r="C2353" s="95">
        <v>3927</v>
      </c>
      <c r="D2353" s="95">
        <v>4239303</v>
      </c>
      <c r="E2353" s="95">
        <v>2598</v>
      </c>
      <c r="F2353" s="95">
        <v>5667271</v>
      </c>
      <c r="G2353" s="95">
        <v>2149</v>
      </c>
      <c r="H2353" s="95">
        <v>1155480</v>
      </c>
      <c r="I2353" s="95">
        <v>1225</v>
      </c>
      <c r="J2353" s="95">
        <v>2096416</v>
      </c>
      <c r="K2353" s="95">
        <v>3164</v>
      </c>
      <c r="L2353" s="95">
        <v>3509826</v>
      </c>
      <c r="M2353" s="95">
        <v>1825</v>
      </c>
      <c r="N2353" s="95">
        <v>3770210</v>
      </c>
      <c r="O2353" s="95">
        <v>1733</v>
      </c>
      <c r="P2353" s="95">
        <v>1054061</v>
      </c>
      <c r="Q2353" s="95">
        <v>802</v>
      </c>
      <c r="R2353" s="95">
        <v>1397257</v>
      </c>
      <c r="S2353" s="95">
        <v>3050</v>
      </c>
      <c r="T2353" s="95">
        <v>3541226</v>
      </c>
      <c r="U2353" s="95">
        <v>1702</v>
      </c>
      <c r="V2353" s="95">
        <v>3691779</v>
      </c>
      <c r="W2353" s="95">
        <v>1629</v>
      </c>
      <c r="X2353" s="95">
        <v>824127</v>
      </c>
      <c r="Y2353" s="95">
        <v>717</v>
      </c>
      <c r="Z2353" s="95">
        <v>1477042</v>
      </c>
      <c r="AA2353" s="95">
        <v>1483</v>
      </c>
      <c r="AB2353" s="95">
        <v>1891513</v>
      </c>
      <c r="AC2353" s="95">
        <v>1483</v>
      </c>
      <c r="AD2353" s="95">
        <v>3290968</v>
      </c>
      <c r="AE2353" s="95">
        <v>642</v>
      </c>
      <c r="AF2353" s="95">
        <v>390208</v>
      </c>
      <c r="AG2353" s="95">
        <v>642</v>
      </c>
      <c r="AH2353" s="95">
        <v>1230476</v>
      </c>
      <c r="AI2353" s="95">
        <v>1332.1467536</v>
      </c>
      <c r="AJ2353" s="95">
        <v>1388504.4627</v>
      </c>
      <c r="AK2353" s="95">
        <v>1332.1467536</v>
      </c>
      <c r="AL2353" s="95">
        <v>2865646.5773</v>
      </c>
      <c r="AM2353" s="95">
        <v>516.30294305999996</v>
      </c>
      <c r="AN2353" s="95">
        <v>594884.42796999996</v>
      </c>
      <c r="AO2353" s="95">
        <v>516.30294305999996</v>
      </c>
      <c r="AP2353" s="95">
        <v>951119.48877000005</v>
      </c>
      <c r="AQ2353" s="72">
        <v>73.989999999999995</v>
      </c>
      <c r="AR2353" s="72">
        <v>169.23</v>
      </c>
      <c r="AS2353" s="72">
        <v>243.22</v>
      </c>
      <c r="AT2353" s="95">
        <v>5394783</v>
      </c>
      <c r="AU2353" s="95">
        <v>7763687</v>
      </c>
      <c r="AV2353" s="95">
        <v>6076</v>
      </c>
      <c r="AW2353" s="95">
        <v>3823</v>
      </c>
      <c r="AX2353" s="72">
        <v>77.66</v>
      </c>
      <c r="AY2353" s="72">
        <v>163.92</v>
      </c>
      <c r="AZ2353" s="72">
        <v>241.58</v>
      </c>
      <c r="BA2353" s="95">
        <v>4563887</v>
      </c>
      <c r="BB2353" s="95">
        <v>5167467</v>
      </c>
      <c r="BC2353" s="95">
        <v>4897</v>
      </c>
      <c r="BD2353" s="95">
        <v>2627</v>
      </c>
      <c r="BE2353" s="72">
        <v>77.75</v>
      </c>
      <c r="BF2353" s="72">
        <v>178.06</v>
      </c>
      <c r="BG2353" s="72">
        <v>255.81</v>
      </c>
      <c r="BH2353" s="95">
        <v>4365353</v>
      </c>
      <c r="BI2353" s="95">
        <v>5168821</v>
      </c>
      <c r="BJ2353" s="95">
        <v>4679</v>
      </c>
      <c r="BK2353" s="95">
        <v>2419</v>
      </c>
      <c r="BL2353" s="72">
        <v>89.48</v>
      </c>
      <c r="BM2353" s="72">
        <v>177.31</v>
      </c>
      <c r="BN2353" s="72">
        <v>266.79000000000002</v>
      </c>
      <c r="BO2353" s="95">
        <v>2281721</v>
      </c>
      <c r="BP2353" s="95">
        <v>4521444</v>
      </c>
      <c r="BQ2353" s="95">
        <v>2125</v>
      </c>
      <c r="BR2353" s="95">
        <v>2125</v>
      </c>
      <c r="BS2353" s="72">
        <v>89.42</v>
      </c>
      <c r="BT2353" s="72">
        <v>172.07</v>
      </c>
      <c r="BU2353" s="72">
        <v>261.49</v>
      </c>
      <c r="BV2353" s="95">
        <v>1983388.8907000001</v>
      </c>
      <c r="BW2353" s="95">
        <v>3816766.0660999999</v>
      </c>
      <c r="BX2353" s="95">
        <v>1848.4496965999999</v>
      </c>
      <c r="BY2353" s="95">
        <v>1848.4496965999999</v>
      </c>
      <c r="BZ2353" s="95">
        <v>5002</v>
      </c>
      <c r="CA2353" s="95">
        <v>3805</v>
      </c>
      <c r="CB2353" s="95">
        <v>3590</v>
      </c>
      <c r="CC2353" s="95">
        <v>2125</v>
      </c>
      <c r="CD2353" s="95">
        <v>1848</v>
      </c>
      <c r="CE2353" s="72">
        <v>650.75523149000003</v>
      </c>
      <c r="CF2353" s="72">
        <v>676.59346364999999</v>
      </c>
      <c r="CG2353" s="72">
        <v>712.40329333</v>
      </c>
      <c r="CH2353" s="72">
        <v>716.50152150999998</v>
      </c>
      <c r="CI2353" s="72">
        <v>731.52548966999996</v>
      </c>
      <c r="CJ2353" s="96">
        <v>0.37375035690000002</v>
      </c>
      <c r="CK2353" s="96">
        <v>0.35705340499999999</v>
      </c>
      <c r="CL2353" s="96">
        <v>0.35908031639999999</v>
      </c>
      <c r="CM2353" s="96">
        <v>0.372350919</v>
      </c>
      <c r="CN2353" s="96">
        <v>0.35745849419999998</v>
      </c>
      <c r="CO2353" s="96">
        <v>0.85600588619999995</v>
      </c>
      <c r="CP2353" s="96">
        <v>0.4251591072</v>
      </c>
      <c r="CQ2353" s="96">
        <v>0.99584056389999998</v>
      </c>
      <c r="CR2353" s="96">
        <v>0.42693485469999998</v>
      </c>
      <c r="CS2353" s="95">
        <v>3427</v>
      </c>
      <c r="CT2353" s="95">
        <v>2768</v>
      </c>
      <c r="CU2353" s="95">
        <v>2590</v>
      </c>
      <c r="CV2353" s="95">
        <v>2445</v>
      </c>
      <c r="CW2353" s="95">
        <v>2043</v>
      </c>
      <c r="CX2353" s="96">
        <v>0.86693330700000004</v>
      </c>
      <c r="CY2353" s="96">
        <v>0.82613985099999998</v>
      </c>
      <c r="CZ2353" s="96">
        <v>0.86197340099999997</v>
      </c>
      <c r="DA2353" s="96">
        <v>0.860565264</v>
      </c>
      <c r="DB2353" s="96">
        <v>0.86511864800000005</v>
      </c>
      <c r="DC2353">
        <v>2013</v>
      </c>
      <c r="DD2353" s="6">
        <v>2568.5</v>
      </c>
      <c r="DE2353" s="96">
        <v>2.5512121999999998E-3</v>
      </c>
      <c r="DF2353" s="72">
        <v>327.05</v>
      </c>
      <c r="DG2353" s="96">
        <v>1</v>
      </c>
      <c r="DH2353" s="72">
        <v>327.05</v>
      </c>
      <c r="DI2353" s="72">
        <v>345.07672998999999</v>
      </c>
      <c r="DJ2353" s="96">
        <v>1</v>
      </c>
      <c r="DK2353" s="72">
        <v>327.05</v>
      </c>
      <c r="DL2353" s="96">
        <v>1</v>
      </c>
      <c r="DM2353" s="72">
        <v>327.05</v>
      </c>
      <c r="DN2353" s="96">
        <v>1</v>
      </c>
      <c r="DO2353" s="96">
        <v>5.5620000000000001E-3</v>
      </c>
      <c r="DP2353" s="72">
        <v>1.82</v>
      </c>
      <c r="DQ2353" s="72">
        <v>325.23</v>
      </c>
      <c r="DR2353" t="s">
        <v>1459</v>
      </c>
      <c r="DT2353" t="s">
        <v>1425</v>
      </c>
    </row>
    <row r="2354" spans="1:124" x14ac:dyDescent="0.3">
      <c r="A2354" t="s">
        <v>1460</v>
      </c>
      <c r="B2354">
        <v>40350</v>
      </c>
      <c r="C2354" s="95">
        <v>2533</v>
      </c>
      <c r="D2354" s="95">
        <v>2850807</v>
      </c>
      <c r="E2354" s="95">
        <v>1185</v>
      </c>
      <c r="F2354" s="95">
        <v>2697509</v>
      </c>
      <c r="G2354" s="95">
        <v>967</v>
      </c>
      <c r="H2354" s="95">
        <v>319335</v>
      </c>
      <c r="I2354" s="95">
        <v>443</v>
      </c>
      <c r="J2354" s="95">
        <v>844324</v>
      </c>
      <c r="K2354" s="95">
        <v>2203</v>
      </c>
      <c r="L2354" s="95">
        <v>2892209</v>
      </c>
      <c r="M2354" s="95">
        <v>832</v>
      </c>
      <c r="N2354" s="95">
        <v>1880120</v>
      </c>
      <c r="O2354" s="95">
        <v>816</v>
      </c>
      <c r="P2354" s="95">
        <v>456437</v>
      </c>
      <c r="Q2354" s="95">
        <v>308</v>
      </c>
      <c r="R2354" s="95">
        <v>518610</v>
      </c>
      <c r="S2354" s="95">
        <v>2185</v>
      </c>
      <c r="T2354" s="95">
        <v>3604486</v>
      </c>
      <c r="U2354" s="95">
        <v>827</v>
      </c>
      <c r="V2354" s="95">
        <v>1823399</v>
      </c>
      <c r="W2354" s="95">
        <v>779</v>
      </c>
      <c r="X2354" s="95">
        <v>722288</v>
      </c>
      <c r="Y2354" s="95">
        <v>269</v>
      </c>
      <c r="Z2354" s="95">
        <v>567213</v>
      </c>
      <c r="AA2354" s="95">
        <v>677</v>
      </c>
      <c r="AB2354" s="95">
        <v>976189</v>
      </c>
      <c r="AC2354" s="95">
        <v>677</v>
      </c>
      <c r="AD2354" s="95">
        <v>1748318</v>
      </c>
      <c r="AE2354" s="95">
        <v>205</v>
      </c>
      <c r="AF2354" s="95">
        <v>200556</v>
      </c>
      <c r="AG2354" s="95">
        <v>205</v>
      </c>
      <c r="AH2354" s="95">
        <v>462801</v>
      </c>
      <c r="AI2354" s="95">
        <v>609.84571227000004</v>
      </c>
      <c r="AJ2354" s="95">
        <v>931055.50483999995</v>
      </c>
      <c r="AK2354" s="95">
        <v>609.84571227000004</v>
      </c>
      <c r="AL2354" s="95">
        <v>1348701.2224999999</v>
      </c>
      <c r="AM2354" s="95">
        <v>155.53550777999999</v>
      </c>
      <c r="AN2354" s="95">
        <v>67848.633604999995</v>
      </c>
      <c r="AO2354" s="95">
        <v>155.53550777999999</v>
      </c>
      <c r="AP2354" s="95">
        <v>300650.13655</v>
      </c>
      <c r="AQ2354" s="72">
        <v>75.48</v>
      </c>
      <c r="AR2354" s="72">
        <v>181.3</v>
      </c>
      <c r="AS2354" s="72">
        <v>256.77999999999997</v>
      </c>
      <c r="AT2354" s="95">
        <v>3170142</v>
      </c>
      <c r="AU2354" s="95">
        <v>3541833</v>
      </c>
      <c r="AV2354" s="95">
        <v>3500</v>
      </c>
      <c r="AW2354" s="95">
        <v>1628</v>
      </c>
      <c r="AX2354" s="72">
        <v>92.43</v>
      </c>
      <c r="AY2354" s="72">
        <v>175.35</v>
      </c>
      <c r="AZ2354" s="72">
        <v>267.77999999999997</v>
      </c>
      <c r="BA2354" s="95">
        <v>3348646</v>
      </c>
      <c r="BB2354" s="95">
        <v>2398730</v>
      </c>
      <c r="BC2354" s="95">
        <v>3019</v>
      </c>
      <c r="BD2354" s="95">
        <v>1140</v>
      </c>
      <c r="BE2354" s="72">
        <v>121.65</v>
      </c>
      <c r="BF2354" s="72">
        <v>181.77</v>
      </c>
      <c r="BG2354" s="72">
        <v>303.42</v>
      </c>
      <c r="BH2354" s="95">
        <v>4326774</v>
      </c>
      <c r="BI2354" s="95">
        <v>2390612</v>
      </c>
      <c r="BJ2354" s="95">
        <v>2964</v>
      </c>
      <c r="BK2354" s="95">
        <v>1096</v>
      </c>
      <c r="BL2354" s="72">
        <v>111.18</v>
      </c>
      <c r="BM2354" s="72">
        <v>208.91</v>
      </c>
      <c r="BN2354" s="72">
        <v>320.08999999999997</v>
      </c>
      <c r="BO2354" s="95">
        <v>1176745</v>
      </c>
      <c r="BP2354" s="95">
        <v>2211119</v>
      </c>
      <c r="BQ2354" s="95">
        <v>882</v>
      </c>
      <c r="BR2354" s="95">
        <v>882</v>
      </c>
      <c r="BS2354" s="72">
        <v>108.76</v>
      </c>
      <c r="BT2354" s="72">
        <v>179.58</v>
      </c>
      <c r="BU2354" s="72">
        <v>288.33999999999997</v>
      </c>
      <c r="BV2354" s="95">
        <v>998904.13844000001</v>
      </c>
      <c r="BW2354" s="95">
        <v>1649351.3589999999</v>
      </c>
      <c r="BX2354" s="95">
        <v>765.38122005000002</v>
      </c>
      <c r="BY2354" s="95">
        <v>765.38122005000002</v>
      </c>
      <c r="BZ2354" s="95">
        <v>2608</v>
      </c>
      <c r="CA2354" s="95">
        <v>2115</v>
      </c>
      <c r="CB2354" s="95">
        <v>2064</v>
      </c>
      <c r="CC2354" s="95">
        <v>882</v>
      </c>
      <c r="CD2354" s="95">
        <v>765</v>
      </c>
      <c r="CE2354" s="72">
        <v>650.75523149000003</v>
      </c>
      <c r="CF2354" s="72">
        <v>676.59346364999999</v>
      </c>
      <c r="CG2354" s="72">
        <v>712.40329333</v>
      </c>
      <c r="CH2354" s="72">
        <v>716.50152150999998</v>
      </c>
      <c r="CI2354" s="72">
        <v>731.52548966999996</v>
      </c>
      <c r="CJ2354" s="96">
        <v>0.39458768449999998</v>
      </c>
      <c r="CK2354" s="96">
        <v>0.39577680599999998</v>
      </c>
      <c r="CL2354" s="96">
        <v>0.42591043979999998</v>
      </c>
      <c r="CM2354" s="96">
        <v>0.44674015389999999</v>
      </c>
      <c r="CN2354" s="96">
        <v>0.3941626151</v>
      </c>
      <c r="CO2354" s="96">
        <v>0.87455871380000005</v>
      </c>
      <c r="CP2354" s="96">
        <v>0.4704493059</v>
      </c>
      <c r="CQ2354" s="96">
        <v>0.99584056389999998</v>
      </c>
      <c r="CR2354" s="96">
        <v>0.47241421550000001</v>
      </c>
      <c r="CS2354" s="95">
        <v>1354</v>
      </c>
      <c r="CT2354" s="95">
        <v>1119</v>
      </c>
      <c r="CU2354" s="95">
        <v>1086</v>
      </c>
      <c r="CV2354" s="95">
        <v>1003</v>
      </c>
      <c r="CW2354" s="95">
        <v>845</v>
      </c>
      <c r="CX2354" s="96">
        <v>0.86194583000000002</v>
      </c>
      <c r="CY2354" s="96">
        <v>0.86129436100000001</v>
      </c>
      <c r="CZ2354" s="96">
        <v>0.87091680500000002</v>
      </c>
      <c r="DA2354" s="96">
        <v>0.91626408999999998</v>
      </c>
      <c r="DB2354" s="96">
        <v>0.86751170300000002</v>
      </c>
      <c r="DC2354">
        <v>2013</v>
      </c>
      <c r="DD2354" s="6">
        <v>1102.3</v>
      </c>
      <c r="DE2354" s="96">
        <v>5.7459102E-3</v>
      </c>
      <c r="DF2354" s="72">
        <v>360.72</v>
      </c>
      <c r="DG2354" s="96">
        <v>1</v>
      </c>
      <c r="DH2354" s="72">
        <v>360.72</v>
      </c>
      <c r="DI2354" s="72">
        <v>354.04139028999998</v>
      </c>
      <c r="DJ2354" s="96">
        <v>1</v>
      </c>
      <c r="DK2354" s="72">
        <v>360.72</v>
      </c>
      <c r="DL2354" s="96">
        <v>1</v>
      </c>
      <c r="DM2354" s="72">
        <v>360.72</v>
      </c>
      <c r="DN2354" s="96">
        <v>1</v>
      </c>
      <c r="DO2354" s="96">
        <v>1.1291000000000001E-2</v>
      </c>
      <c r="DP2354" s="72">
        <v>4.07</v>
      </c>
      <c r="DQ2354" s="72">
        <v>356.65</v>
      </c>
      <c r="DR2354" t="s">
        <v>1460</v>
      </c>
      <c r="DT2354" t="s">
        <v>1425</v>
      </c>
    </row>
    <row r="2355" spans="1:124" x14ac:dyDescent="0.3">
      <c r="A2355" t="s">
        <v>1461</v>
      </c>
      <c r="B2355">
        <v>40360</v>
      </c>
      <c r="C2355" s="95">
        <v>947</v>
      </c>
      <c r="D2355" s="95">
        <v>1383703</v>
      </c>
      <c r="E2355" s="95">
        <v>420</v>
      </c>
      <c r="F2355" s="95">
        <v>1290377</v>
      </c>
      <c r="G2355" s="95">
        <v>437</v>
      </c>
      <c r="H2355" s="95">
        <v>138459</v>
      </c>
      <c r="I2355" s="95">
        <v>194</v>
      </c>
      <c r="J2355" s="95">
        <v>316588</v>
      </c>
      <c r="K2355" s="95">
        <v>802</v>
      </c>
      <c r="L2355" s="95">
        <v>1401911</v>
      </c>
      <c r="M2355" s="95">
        <v>254</v>
      </c>
      <c r="N2355" s="95">
        <v>577186</v>
      </c>
      <c r="O2355" s="95">
        <v>378</v>
      </c>
      <c r="P2355" s="95">
        <v>100724</v>
      </c>
      <c r="Q2355" s="95">
        <v>119</v>
      </c>
      <c r="R2355" s="95">
        <v>131558</v>
      </c>
      <c r="S2355" s="95">
        <v>780</v>
      </c>
      <c r="T2355" s="95">
        <v>1451095</v>
      </c>
      <c r="U2355" s="95">
        <v>229</v>
      </c>
      <c r="V2355" s="95">
        <v>456917</v>
      </c>
      <c r="W2355" s="95">
        <v>373</v>
      </c>
      <c r="X2355" s="95">
        <v>191362</v>
      </c>
      <c r="Y2355" s="95">
        <v>109</v>
      </c>
      <c r="Z2355" s="95">
        <v>131142</v>
      </c>
      <c r="AA2355" s="95">
        <v>193</v>
      </c>
      <c r="AB2355" s="95">
        <v>323002</v>
      </c>
      <c r="AC2355" s="95">
        <v>193</v>
      </c>
      <c r="AD2355" s="95">
        <v>472815</v>
      </c>
      <c r="AE2355" s="95">
        <v>82</v>
      </c>
      <c r="AF2355" s="95">
        <v>22156</v>
      </c>
      <c r="AG2355" s="95">
        <v>82</v>
      </c>
      <c r="AH2355" s="95">
        <v>150410</v>
      </c>
      <c r="AI2355" s="95">
        <v>159.41871387</v>
      </c>
      <c r="AJ2355" s="95">
        <v>257840.10464000001</v>
      </c>
      <c r="AK2355" s="95">
        <v>159.41871387</v>
      </c>
      <c r="AL2355" s="95">
        <v>335784.63306000002</v>
      </c>
      <c r="AM2355" s="95">
        <v>73.298079599000005</v>
      </c>
      <c r="AN2355" s="95">
        <v>41744.234283999998</v>
      </c>
      <c r="AO2355" s="95">
        <v>73.298079599000005</v>
      </c>
      <c r="AP2355" s="95">
        <v>93079.622300999996</v>
      </c>
      <c r="AQ2355" s="72">
        <v>91.65</v>
      </c>
      <c r="AR2355" s="72">
        <v>218.1</v>
      </c>
      <c r="AS2355" s="72">
        <v>309.75</v>
      </c>
      <c r="AT2355" s="95">
        <v>1522162</v>
      </c>
      <c r="AU2355" s="95">
        <v>1606965</v>
      </c>
      <c r="AV2355" s="95">
        <v>1384</v>
      </c>
      <c r="AW2355" s="95">
        <v>614</v>
      </c>
      <c r="AX2355" s="72">
        <v>106.12</v>
      </c>
      <c r="AY2355" s="72">
        <v>158.34</v>
      </c>
      <c r="AZ2355" s="72">
        <v>264.45999999999998</v>
      </c>
      <c r="BA2355" s="95">
        <v>1502635</v>
      </c>
      <c r="BB2355" s="95">
        <v>708744</v>
      </c>
      <c r="BC2355" s="95">
        <v>1180</v>
      </c>
      <c r="BD2355" s="95">
        <v>373</v>
      </c>
      <c r="BE2355" s="72">
        <v>118.71</v>
      </c>
      <c r="BF2355" s="72">
        <v>144.97999999999999</v>
      </c>
      <c r="BG2355" s="72">
        <v>263.69</v>
      </c>
      <c r="BH2355" s="95">
        <v>1642457</v>
      </c>
      <c r="BI2355" s="95">
        <v>588059</v>
      </c>
      <c r="BJ2355" s="95">
        <v>1153</v>
      </c>
      <c r="BK2355" s="95">
        <v>338</v>
      </c>
      <c r="BL2355" s="72">
        <v>104.59</v>
      </c>
      <c r="BM2355" s="72">
        <v>188.86</v>
      </c>
      <c r="BN2355" s="72">
        <v>293.45</v>
      </c>
      <c r="BO2355" s="95">
        <v>345158</v>
      </c>
      <c r="BP2355" s="95">
        <v>623225</v>
      </c>
      <c r="BQ2355" s="95">
        <v>275</v>
      </c>
      <c r="BR2355" s="95">
        <v>275</v>
      </c>
      <c r="BS2355" s="72">
        <v>107.28</v>
      </c>
      <c r="BT2355" s="72">
        <v>153.57</v>
      </c>
      <c r="BU2355" s="72">
        <v>260.85000000000002</v>
      </c>
      <c r="BV2355" s="95">
        <v>299584.33892000001</v>
      </c>
      <c r="BW2355" s="95">
        <v>428864.25536000001</v>
      </c>
      <c r="BX2355" s="95">
        <v>232.71679347</v>
      </c>
      <c r="BY2355" s="95">
        <v>232.71679347</v>
      </c>
      <c r="BZ2355" s="95">
        <v>1017</v>
      </c>
      <c r="CA2355" s="95">
        <v>792</v>
      </c>
      <c r="CB2355" s="95">
        <v>760</v>
      </c>
      <c r="CC2355" s="95">
        <v>275</v>
      </c>
      <c r="CD2355" s="95">
        <v>233</v>
      </c>
      <c r="CE2355" s="72">
        <v>650.75523149000003</v>
      </c>
      <c r="CF2355" s="72">
        <v>676.59346364999999</v>
      </c>
      <c r="CG2355" s="72">
        <v>712.40329333</v>
      </c>
      <c r="CH2355" s="72">
        <v>716.50152150999998</v>
      </c>
      <c r="CI2355" s="72">
        <v>731.52548966999996</v>
      </c>
      <c r="CJ2355" s="96">
        <v>0.4759854167</v>
      </c>
      <c r="CK2355" s="96">
        <v>0.3908698712</v>
      </c>
      <c r="CL2355" s="96">
        <v>0.37014146689999999</v>
      </c>
      <c r="CM2355" s="96">
        <v>0.40955949320000001</v>
      </c>
      <c r="CN2355" s="96">
        <v>0.3565836101</v>
      </c>
      <c r="CO2355" s="96">
        <v>0.93745922370000001</v>
      </c>
      <c r="CP2355" s="96">
        <v>0.4273550907</v>
      </c>
      <c r="CQ2355" s="96">
        <v>0.99584056389999998</v>
      </c>
      <c r="CR2355" s="96">
        <v>0.42914001010000002</v>
      </c>
      <c r="CS2355" s="95">
        <v>494</v>
      </c>
      <c r="CT2355" s="95">
        <v>363</v>
      </c>
      <c r="CU2355" s="95">
        <v>326</v>
      </c>
      <c r="CV2355" s="95">
        <v>318</v>
      </c>
      <c r="CW2355" s="95">
        <v>245</v>
      </c>
      <c r="CX2355" s="96">
        <v>0.98585646999999998</v>
      </c>
      <c r="CY2355" s="96">
        <v>0.88067215300000001</v>
      </c>
      <c r="CZ2355" s="96">
        <v>0.92807140300000002</v>
      </c>
      <c r="DA2355" s="96">
        <v>0.94767301000000004</v>
      </c>
      <c r="DB2355" s="96">
        <v>0.92324662199999996</v>
      </c>
      <c r="DC2355">
        <v>2013</v>
      </c>
      <c r="DD2355" s="6">
        <v>366.5</v>
      </c>
      <c r="DE2355" s="96">
        <v>1.5507119999999999E-2</v>
      </c>
      <c r="DF2355" s="72">
        <v>324.45999999999998</v>
      </c>
      <c r="DG2355" s="96">
        <v>1</v>
      </c>
      <c r="DH2355" s="72">
        <v>324.45999999999998</v>
      </c>
      <c r="DI2355" s="72">
        <v>352.99010235999998</v>
      </c>
      <c r="DJ2355" s="96">
        <v>0.60539243470000004</v>
      </c>
      <c r="DK2355" s="72">
        <v>335.71819422999999</v>
      </c>
      <c r="DL2355" s="96">
        <v>0.99549831619999996</v>
      </c>
      <c r="DM2355" s="72">
        <v>334.20689706000002</v>
      </c>
      <c r="DN2355" s="96">
        <v>1</v>
      </c>
      <c r="DO2355" s="96">
        <v>2.1805999999999999E-2</v>
      </c>
      <c r="DP2355" s="72">
        <v>7.29</v>
      </c>
      <c r="DQ2355" s="72">
        <v>326.92</v>
      </c>
      <c r="DR2355" t="s">
        <v>1461</v>
      </c>
      <c r="DT2355" t="s">
        <v>1425</v>
      </c>
    </row>
    <row r="2356" spans="1:124" x14ac:dyDescent="0.3">
      <c r="A2356" t="s">
        <v>1462</v>
      </c>
      <c r="B2356">
        <v>40370</v>
      </c>
      <c r="C2356" s="95">
        <v>2007</v>
      </c>
      <c r="D2356" s="95">
        <v>3179429</v>
      </c>
      <c r="E2356" s="95">
        <v>961</v>
      </c>
      <c r="F2356" s="95">
        <v>2505658</v>
      </c>
      <c r="G2356" s="95">
        <v>629</v>
      </c>
      <c r="H2356" s="95">
        <v>558373</v>
      </c>
      <c r="I2356" s="95">
        <v>250</v>
      </c>
      <c r="J2356" s="95">
        <v>682926</v>
      </c>
      <c r="K2356" s="95">
        <v>1721</v>
      </c>
      <c r="L2356" s="95">
        <v>3138330</v>
      </c>
      <c r="M2356" s="95">
        <v>669</v>
      </c>
      <c r="N2356" s="95">
        <v>1876532</v>
      </c>
      <c r="O2356" s="95">
        <v>521</v>
      </c>
      <c r="P2356" s="95">
        <v>768782</v>
      </c>
      <c r="Q2356" s="95">
        <v>166</v>
      </c>
      <c r="R2356" s="95">
        <v>517652</v>
      </c>
      <c r="S2356" s="95">
        <v>1749</v>
      </c>
      <c r="T2356" s="95">
        <v>3097756</v>
      </c>
      <c r="U2356" s="95">
        <v>655</v>
      </c>
      <c r="V2356" s="95">
        <v>1543954</v>
      </c>
      <c r="W2356" s="95">
        <v>542</v>
      </c>
      <c r="X2356" s="95">
        <v>355211</v>
      </c>
      <c r="Y2356" s="95">
        <v>179</v>
      </c>
      <c r="Z2356" s="95">
        <v>456526</v>
      </c>
      <c r="AA2356" s="95">
        <v>527</v>
      </c>
      <c r="AB2356" s="95">
        <v>964422</v>
      </c>
      <c r="AC2356" s="95">
        <v>527</v>
      </c>
      <c r="AD2356" s="95">
        <v>1244088</v>
      </c>
      <c r="AE2356" s="95">
        <v>130</v>
      </c>
      <c r="AF2356" s="95">
        <v>257619</v>
      </c>
      <c r="AG2356" s="95">
        <v>130</v>
      </c>
      <c r="AH2356" s="95">
        <v>361175</v>
      </c>
      <c r="AI2356" s="95">
        <v>480.57875733999998</v>
      </c>
      <c r="AJ2356" s="95">
        <v>590081.93839999998</v>
      </c>
      <c r="AK2356" s="95">
        <v>480.57875733999998</v>
      </c>
      <c r="AL2356" s="95">
        <v>1036401.8927</v>
      </c>
      <c r="AM2356" s="95">
        <v>102.18181817999999</v>
      </c>
      <c r="AN2356" s="95">
        <v>75376.000102000005</v>
      </c>
      <c r="AO2356" s="95">
        <v>102.18181817999999</v>
      </c>
      <c r="AP2356" s="95">
        <v>308943.26348000002</v>
      </c>
      <c r="AQ2356" s="72">
        <v>118.17</v>
      </c>
      <c r="AR2356" s="72">
        <v>219.42</v>
      </c>
      <c r="AS2356" s="72">
        <v>337.59</v>
      </c>
      <c r="AT2356" s="95">
        <v>3737802</v>
      </c>
      <c r="AU2356" s="95">
        <v>3188584</v>
      </c>
      <c r="AV2356" s="95">
        <v>2636</v>
      </c>
      <c r="AW2356" s="95">
        <v>1211</v>
      </c>
      <c r="AX2356" s="72">
        <v>145.22</v>
      </c>
      <c r="AY2356" s="72">
        <v>238.94</v>
      </c>
      <c r="AZ2356" s="72">
        <v>384.16</v>
      </c>
      <c r="BA2356" s="95">
        <v>3907112</v>
      </c>
      <c r="BB2356" s="95">
        <v>2394184</v>
      </c>
      <c r="BC2356" s="95">
        <v>2242</v>
      </c>
      <c r="BD2356" s="95">
        <v>835</v>
      </c>
      <c r="BE2356" s="72">
        <v>125.6</v>
      </c>
      <c r="BF2356" s="72">
        <v>199.89</v>
      </c>
      <c r="BG2356" s="72">
        <v>325.49</v>
      </c>
      <c r="BH2356" s="95">
        <v>3452967</v>
      </c>
      <c r="BI2356" s="95">
        <v>2000480</v>
      </c>
      <c r="BJ2356" s="95">
        <v>2291</v>
      </c>
      <c r="BK2356" s="95">
        <v>834</v>
      </c>
      <c r="BL2356" s="72">
        <v>155</v>
      </c>
      <c r="BM2356" s="72">
        <v>203.61</v>
      </c>
      <c r="BN2356" s="72">
        <v>358.61</v>
      </c>
      <c r="BO2356" s="95">
        <v>1222041</v>
      </c>
      <c r="BP2356" s="95">
        <v>1605263</v>
      </c>
      <c r="BQ2356" s="95">
        <v>657</v>
      </c>
      <c r="BR2356" s="95">
        <v>657</v>
      </c>
      <c r="BS2356" s="72">
        <v>95.16</v>
      </c>
      <c r="BT2356" s="72">
        <v>192.38</v>
      </c>
      <c r="BU2356" s="72">
        <v>287.54000000000002</v>
      </c>
      <c r="BV2356" s="95">
        <v>665457.93850000005</v>
      </c>
      <c r="BW2356" s="95">
        <v>1345345.1562000001</v>
      </c>
      <c r="BX2356" s="95">
        <v>582.76057551999997</v>
      </c>
      <c r="BY2356" s="95">
        <v>582.76057551999997</v>
      </c>
      <c r="BZ2356" s="95">
        <v>1957</v>
      </c>
      <c r="CA2356" s="95">
        <v>1565</v>
      </c>
      <c r="CB2356" s="95">
        <v>1589</v>
      </c>
      <c r="CC2356" s="95">
        <v>657</v>
      </c>
      <c r="CD2356" s="95">
        <v>583</v>
      </c>
      <c r="CE2356" s="72">
        <v>650.75523149000003</v>
      </c>
      <c r="CF2356" s="72">
        <v>676.59346364999999</v>
      </c>
      <c r="CG2356" s="72">
        <v>712.40329333</v>
      </c>
      <c r="CH2356" s="72">
        <v>716.50152150999998</v>
      </c>
      <c r="CI2356" s="72">
        <v>731.52548966999996</v>
      </c>
      <c r="CJ2356" s="96">
        <v>0.51876647880000004</v>
      </c>
      <c r="CK2356" s="96">
        <v>0.56778556199999997</v>
      </c>
      <c r="CL2356" s="96">
        <v>0.45689008330000003</v>
      </c>
      <c r="CM2356" s="96">
        <v>0.50050137959999996</v>
      </c>
      <c r="CN2356" s="96">
        <v>0.39306901</v>
      </c>
      <c r="CO2356" s="96">
        <v>0.91628835019999999</v>
      </c>
      <c r="CP2356" s="96">
        <v>0.53193135390000001</v>
      </c>
      <c r="CQ2356" s="96">
        <v>0.99584056389999998</v>
      </c>
      <c r="CR2356" s="96">
        <v>0.53415305349999997</v>
      </c>
      <c r="CS2356" s="95">
        <v>992</v>
      </c>
      <c r="CT2356" s="95">
        <v>831</v>
      </c>
      <c r="CU2356" s="95">
        <v>825</v>
      </c>
      <c r="CV2356" s="95">
        <v>771</v>
      </c>
      <c r="CW2356" s="95">
        <v>613</v>
      </c>
      <c r="CX2356" s="96">
        <v>0.94741873899999995</v>
      </c>
      <c r="CY2356" s="96">
        <v>0.905107879</v>
      </c>
      <c r="CZ2356" s="96">
        <v>0.90479275800000003</v>
      </c>
      <c r="DA2356" s="96">
        <v>0.92272630600000005</v>
      </c>
      <c r="DB2356" s="96">
        <v>0.88844140999999999</v>
      </c>
      <c r="DC2356">
        <v>2013</v>
      </c>
      <c r="DD2356" s="6">
        <v>824</v>
      </c>
      <c r="DE2356" s="96">
        <v>9.9299683999999992E-3</v>
      </c>
      <c r="DF2356" s="72">
        <v>406.15</v>
      </c>
      <c r="DG2356" s="96">
        <v>1</v>
      </c>
      <c r="DH2356" s="72">
        <v>406.15</v>
      </c>
      <c r="DI2356" s="72">
        <v>385.76880138000001</v>
      </c>
      <c r="DJ2356" s="96">
        <v>0.90774445739999998</v>
      </c>
      <c r="DK2356" s="72">
        <v>404.26972146000003</v>
      </c>
      <c r="DL2356" s="96">
        <v>0.99549831619999996</v>
      </c>
      <c r="DM2356" s="72">
        <v>402.44982699000002</v>
      </c>
      <c r="DN2356" s="96">
        <v>1</v>
      </c>
      <c r="DO2356" s="96">
        <v>1.5089E-2</v>
      </c>
      <c r="DP2356" s="72">
        <v>6.07</v>
      </c>
      <c r="DQ2356" s="72">
        <v>396.38</v>
      </c>
      <c r="DR2356" t="s">
        <v>1462</v>
      </c>
      <c r="DT2356" t="s">
        <v>1425</v>
      </c>
    </row>
    <row r="2357" spans="1:124" x14ac:dyDescent="0.3">
      <c r="A2357" t="s">
        <v>1463</v>
      </c>
      <c r="B2357">
        <v>40380</v>
      </c>
      <c r="C2357" s="95">
        <v>1972</v>
      </c>
      <c r="D2357" s="95">
        <v>2143877</v>
      </c>
      <c r="E2357" s="95">
        <v>1092</v>
      </c>
      <c r="F2357" s="95">
        <v>2476882</v>
      </c>
      <c r="G2357" s="95">
        <v>1002</v>
      </c>
      <c r="H2357" s="95">
        <v>442964</v>
      </c>
      <c r="I2357" s="95">
        <v>522</v>
      </c>
      <c r="J2357" s="95">
        <v>951086</v>
      </c>
      <c r="K2357" s="95">
        <v>1675</v>
      </c>
      <c r="L2357" s="95">
        <v>1816878</v>
      </c>
      <c r="M2357" s="95">
        <v>790</v>
      </c>
      <c r="N2357" s="95">
        <v>1713706</v>
      </c>
      <c r="O2357" s="95">
        <v>804</v>
      </c>
      <c r="P2357" s="95">
        <v>389866</v>
      </c>
      <c r="Q2357" s="95">
        <v>340</v>
      </c>
      <c r="R2357" s="95">
        <v>530748</v>
      </c>
      <c r="S2357" s="95">
        <v>1618</v>
      </c>
      <c r="T2357" s="95">
        <v>1762941</v>
      </c>
      <c r="U2357" s="95">
        <v>717</v>
      </c>
      <c r="V2357" s="95">
        <v>1564578</v>
      </c>
      <c r="W2357" s="95">
        <v>753</v>
      </c>
      <c r="X2357" s="95">
        <v>409227</v>
      </c>
      <c r="Y2357" s="95">
        <v>314</v>
      </c>
      <c r="Z2357" s="95">
        <v>573692</v>
      </c>
      <c r="AA2357" s="95">
        <v>611</v>
      </c>
      <c r="AB2357" s="95">
        <v>660027</v>
      </c>
      <c r="AC2357" s="95">
        <v>611</v>
      </c>
      <c r="AD2357" s="95">
        <v>1289965</v>
      </c>
      <c r="AE2357" s="95">
        <v>255</v>
      </c>
      <c r="AF2357" s="95">
        <v>179272</v>
      </c>
      <c r="AG2357" s="95">
        <v>255</v>
      </c>
      <c r="AH2357" s="95">
        <v>587054</v>
      </c>
      <c r="AI2357" s="95">
        <v>553.40494319000004</v>
      </c>
      <c r="AJ2357" s="95">
        <v>533779.43019999994</v>
      </c>
      <c r="AK2357" s="95">
        <v>553.40494319000004</v>
      </c>
      <c r="AL2357" s="95">
        <v>1158814.1919</v>
      </c>
      <c r="AM2357" s="95">
        <v>208.23384755999999</v>
      </c>
      <c r="AN2357" s="95">
        <v>213819.67819999999</v>
      </c>
      <c r="AO2357" s="95">
        <v>208.23384755999999</v>
      </c>
      <c r="AP2357" s="95">
        <v>431313.76115999999</v>
      </c>
      <c r="AQ2357" s="72">
        <v>72.48</v>
      </c>
      <c r="AR2357" s="72">
        <v>176.99</v>
      </c>
      <c r="AS2357" s="72">
        <v>249.47</v>
      </c>
      <c r="AT2357" s="95">
        <v>2586841</v>
      </c>
      <c r="AU2357" s="95">
        <v>3427968</v>
      </c>
      <c r="AV2357" s="95">
        <v>2974</v>
      </c>
      <c r="AW2357" s="95">
        <v>1614</v>
      </c>
      <c r="AX2357" s="72">
        <v>74.180000000000007</v>
      </c>
      <c r="AY2357" s="72">
        <v>165.52</v>
      </c>
      <c r="AZ2357" s="72">
        <v>239.7</v>
      </c>
      <c r="BA2357" s="95">
        <v>2206744</v>
      </c>
      <c r="BB2357" s="95">
        <v>2244454</v>
      </c>
      <c r="BC2357" s="95">
        <v>2479</v>
      </c>
      <c r="BD2357" s="95">
        <v>1130</v>
      </c>
      <c r="BE2357" s="72">
        <v>76.349999999999994</v>
      </c>
      <c r="BF2357" s="72">
        <v>172.83</v>
      </c>
      <c r="BG2357" s="72">
        <v>249.18</v>
      </c>
      <c r="BH2357" s="95">
        <v>2172168</v>
      </c>
      <c r="BI2357" s="95">
        <v>2138270</v>
      </c>
      <c r="BJ2357" s="95">
        <v>2371</v>
      </c>
      <c r="BK2357" s="95">
        <v>1031</v>
      </c>
      <c r="BL2357" s="72">
        <v>80.760000000000005</v>
      </c>
      <c r="BM2357" s="72">
        <v>180.62</v>
      </c>
      <c r="BN2357" s="72">
        <v>261.38</v>
      </c>
      <c r="BO2357" s="95">
        <v>839299</v>
      </c>
      <c r="BP2357" s="95">
        <v>1877019</v>
      </c>
      <c r="BQ2357" s="95">
        <v>866</v>
      </c>
      <c r="BR2357" s="95">
        <v>866</v>
      </c>
      <c r="BS2357" s="72">
        <v>81.8</v>
      </c>
      <c r="BT2357" s="72">
        <v>173.98</v>
      </c>
      <c r="BU2357" s="72">
        <v>255.78</v>
      </c>
      <c r="BV2357" s="95">
        <v>747599.10840000003</v>
      </c>
      <c r="BW2357" s="95">
        <v>1590127.953</v>
      </c>
      <c r="BX2357" s="95">
        <v>761.63879075</v>
      </c>
      <c r="BY2357" s="95">
        <v>761.63879075</v>
      </c>
      <c r="BZ2357" s="95">
        <v>2326</v>
      </c>
      <c r="CA2357" s="95">
        <v>1830</v>
      </c>
      <c r="CB2357" s="95">
        <v>1725</v>
      </c>
      <c r="CC2357" s="95">
        <v>866</v>
      </c>
      <c r="CD2357" s="95">
        <v>762</v>
      </c>
      <c r="CE2357" s="72">
        <v>650.75523149000003</v>
      </c>
      <c r="CF2357" s="72">
        <v>676.59346364999999</v>
      </c>
      <c r="CG2357" s="72">
        <v>712.40329333</v>
      </c>
      <c r="CH2357" s="72">
        <v>716.50152150999998</v>
      </c>
      <c r="CI2357" s="72">
        <v>731.52548966999996</v>
      </c>
      <c r="CJ2357" s="96">
        <v>0.38335458239999998</v>
      </c>
      <c r="CK2357" s="96">
        <v>0.35427477930000001</v>
      </c>
      <c r="CL2357" s="96">
        <v>0.34977379009999998</v>
      </c>
      <c r="CM2357" s="96">
        <v>0.36480034189999999</v>
      </c>
      <c r="CN2357" s="96">
        <v>0.34965288789999999</v>
      </c>
      <c r="CO2357" s="96">
        <v>0.88258982580000001</v>
      </c>
      <c r="CP2357" s="96">
        <v>0.40831116080000002</v>
      </c>
      <c r="CQ2357" s="96">
        <v>0.99584056389999998</v>
      </c>
      <c r="CR2357" s="96">
        <v>0.41001654009999999</v>
      </c>
      <c r="CS2357" s="95">
        <v>1341</v>
      </c>
      <c r="CT2357" s="95">
        <v>1096</v>
      </c>
      <c r="CU2357" s="95">
        <v>1019</v>
      </c>
      <c r="CV2357" s="95">
        <v>925</v>
      </c>
      <c r="CW2357" s="95">
        <v>787</v>
      </c>
      <c r="CX2357" s="96">
        <v>0.90355433100000004</v>
      </c>
      <c r="CY2357" s="96">
        <v>0.85359254200000001</v>
      </c>
      <c r="CZ2357" s="96">
        <v>0.88102298999999995</v>
      </c>
      <c r="DA2357" s="96">
        <v>0.85371235300000003</v>
      </c>
      <c r="DB2357" s="96">
        <v>0.923219927</v>
      </c>
      <c r="DC2357">
        <v>2013</v>
      </c>
      <c r="DD2357" s="6">
        <v>1080.5</v>
      </c>
      <c r="DE2357" s="96">
        <v>2.1037052000000001E-3</v>
      </c>
      <c r="DF2357" s="72">
        <v>314.23</v>
      </c>
      <c r="DG2357" s="96">
        <v>1</v>
      </c>
      <c r="DH2357" s="72">
        <v>314.23</v>
      </c>
      <c r="DI2357" s="72">
        <v>345.07672998999999</v>
      </c>
      <c r="DJ2357" s="96">
        <v>1</v>
      </c>
      <c r="DK2357" s="72">
        <v>314.23</v>
      </c>
      <c r="DL2357" s="96">
        <v>1</v>
      </c>
      <c r="DM2357" s="72">
        <v>314.23</v>
      </c>
      <c r="DN2357" s="96">
        <v>1</v>
      </c>
      <c r="DO2357" s="96">
        <v>5.8050000000000003E-3</v>
      </c>
      <c r="DP2357" s="72">
        <v>1.82</v>
      </c>
      <c r="DQ2357" s="72">
        <v>312.41000000000003</v>
      </c>
      <c r="DR2357" t="s">
        <v>1463</v>
      </c>
      <c r="DT2357" t="s">
        <v>1425</v>
      </c>
    </row>
    <row r="2358" spans="1:124" x14ac:dyDescent="0.3">
      <c r="A2358" t="s">
        <v>1464</v>
      </c>
      <c r="B2358">
        <v>40390</v>
      </c>
      <c r="C2358" s="95">
        <v>1616</v>
      </c>
      <c r="D2358" s="95">
        <v>3016027</v>
      </c>
      <c r="E2358" s="95">
        <v>869</v>
      </c>
      <c r="F2358" s="95">
        <v>1971486</v>
      </c>
      <c r="G2358" s="95">
        <v>428</v>
      </c>
      <c r="H2358" s="95">
        <v>320953</v>
      </c>
      <c r="I2358" s="95">
        <v>191</v>
      </c>
      <c r="J2358" s="95">
        <v>348689</v>
      </c>
      <c r="K2358" s="95">
        <v>1418</v>
      </c>
      <c r="L2358" s="95">
        <v>2860113</v>
      </c>
      <c r="M2358" s="95">
        <v>665</v>
      </c>
      <c r="N2358" s="95">
        <v>1462673</v>
      </c>
      <c r="O2358" s="95">
        <v>372</v>
      </c>
      <c r="P2358" s="95">
        <v>109532</v>
      </c>
      <c r="Q2358" s="95">
        <v>132</v>
      </c>
      <c r="R2358" s="95">
        <v>248522</v>
      </c>
      <c r="S2358" s="95">
        <v>1372</v>
      </c>
      <c r="T2358" s="95">
        <v>3057893</v>
      </c>
      <c r="U2358" s="95">
        <v>622</v>
      </c>
      <c r="V2358" s="95">
        <v>1309644</v>
      </c>
      <c r="W2358" s="95">
        <v>364</v>
      </c>
      <c r="X2358" s="95">
        <v>322917</v>
      </c>
      <c r="Y2358" s="95">
        <v>119</v>
      </c>
      <c r="Z2358" s="95">
        <v>307093</v>
      </c>
      <c r="AA2358" s="95">
        <v>524</v>
      </c>
      <c r="AB2358" s="95">
        <v>585145</v>
      </c>
      <c r="AC2358" s="95">
        <v>524</v>
      </c>
      <c r="AD2358" s="95">
        <v>1146569</v>
      </c>
      <c r="AE2358" s="95">
        <v>91</v>
      </c>
      <c r="AF2358" s="95">
        <v>82744</v>
      </c>
      <c r="AG2358" s="95">
        <v>91</v>
      </c>
      <c r="AH2358" s="95">
        <v>143070</v>
      </c>
      <c r="AI2358" s="95">
        <v>499.56047013</v>
      </c>
      <c r="AJ2358" s="95">
        <v>456362.01222999999</v>
      </c>
      <c r="AK2358" s="95">
        <v>499.56047013</v>
      </c>
      <c r="AL2358" s="95">
        <v>1280533.6277999999</v>
      </c>
      <c r="AM2358" s="95">
        <v>81.240923077000005</v>
      </c>
      <c r="AN2358" s="95">
        <v>50706.075503</v>
      </c>
      <c r="AO2358" s="95">
        <v>81.240923077000005</v>
      </c>
      <c r="AP2358" s="95">
        <v>197892.99721999999</v>
      </c>
      <c r="AQ2358" s="72">
        <v>136.05000000000001</v>
      </c>
      <c r="AR2358" s="72">
        <v>182.4</v>
      </c>
      <c r="AS2358" s="72">
        <v>318.45</v>
      </c>
      <c r="AT2358" s="95">
        <v>3336980</v>
      </c>
      <c r="AU2358" s="95">
        <v>2320175</v>
      </c>
      <c r="AV2358" s="95">
        <v>2044</v>
      </c>
      <c r="AW2358" s="95">
        <v>1060</v>
      </c>
      <c r="AX2358" s="72">
        <v>138.25</v>
      </c>
      <c r="AY2358" s="72">
        <v>178.92</v>
      </c>
      <c r="AZ2358" s="72">
        <v>317.17</v>
      </c>
      <c r="BA2358" s="95">
        <v>2969645</v>
      </c>
      <c r="BB2358" s="95">
        <v>1711195</v>
      </c>
      <c r="BC2358" s="95">
        <v>1790</v>
      </c>
      <c r="BD2358" s="95">
        <v>797</v>
      </c>
      <c r="BE2358" s="72">
        <v>162.29</v>
      </c>
      <c r="BF2358" s="72">
        <v>181.82</v>
      </c>
      <c r="BG2358" s="72">
        <v>344.11</v>
      </c>
      <c r="BH2358" s="95">
        <v>3380810</v>
      </c>
      <c r="BI2358" s="95">
        <v>1616737</v>
      </c>
      <c r="BJ2358" s="95">
        <v>1736</v>
      </c>
      <c r="BK2358" s="95">
        <v>741</v>
      </c>
      <c r="BL2358" s="72">
        <v>90.5</v>
      </c>
      <c r="BM2358" s="72">
        <v>174.75</v>
      </c>
      <c r="BN2358" s="72">
        <v>265.25</v>
      </c>
      <c r="BO2358" s="95">
        <v>667889</v>
      </c>
      <c r="BP2358" s="95">
        <v>1289639</v>
      </c>
      <c r="BQ2358" s="95">
        <v>615</v>
      </c>
      <c r="BR2358" s="95">
        <v>615</v>
      </c>
      <c r="BS2358" s="72">
        <v>72.75</v>
      </c>
      <c r="BT2358" s="72">
        <v>212.12</v>
      </c>
      <c r="BU2358" s="72">
        <v>284.87</v>
      </c>
      <c r="BV2358" s="95">
        <v>507068.08773000003</v>
      </c>
      <c r="BW2358" s="95">
        <v>1478426.625</v>
      </c>
      <c r="BX2358" s="95">
        <v>580.80139321000001</v>
      </c>
      <c r="BY2358" s="95">
        <v>580.80139321000001</v>
      </c>
      <c r="BZ2358" s="95">
        <v>1575</v>
      </c>
      <c r="CA2358" s="95">
        <v>1312</v>
      </c>
      <c r="CB2358" s="95">
        <v>1256</v>
      </c>
      <c r="CC2358" s="95">
        <v>615</v>
      </c>
      <c r="CD2358" s="95">
        <v>581</v>
      </c>
      <c r="CE2358" s="72">
        <v>650.75523149000003</v>
      </c>
      <c r="CF2358" s="72">
        <v>676.59346364999999</v>
      </c>
      <c r="CG2358" s="72">
        <v>712.40329333</v>
      </c>
      <c r="CH2358" s="72">
        <v>716.50152150999998</v>
      </c>
      <c r="CI2358" s="72">
        <v>731.52548966999996</v>
      </c>
      <c r="CJ2358" s="96">
        <v>0.48935449860000002</v>
      </c>
      <c r="CK2358" s="96">
        <v>0.46877485079999998</v>
      </c>
      <c r="CL2358" s="96">
        <v>0.48302696410000001</v>
      </c>
      <c r="CM2358" s="96">
        <v>0.37020158650000001</v>
      </c>
      <c r="CN2358" s="96">
        <v>0.38941910299999999</v>
      </c>
      <c r="CO2358" s="96">
        <v>0.85421076110000005</v>
      </c>
      <c r="CP2358" s="96">
        <v>0.51527728360000002</v>
      </c>
      <c r="CQ2358" s="96">
        <v>0.99584056389999998</v>
      </c>
      <c r="CR2358" s="96">
        <v>0.51742942469999997</v>
      </c>
      <c r="CS2358" s="95">
        <v>920</v>
      </c>
      <c r="CT2358" s="95">
        <v>807</v>
      </c>
      <c r="CU2358" s="95">
        <v>742</v>
      </c>
      <c r="CV2358" s="95">
        <v>688</v>
      </c>
      <c r="CW2358" s="95">
        <v>599</v>
      </c>
      <c r="CX2358" s="96">
        <v>0.86344732300000004</v>
      </c>
      <c r="CY2358" s="96">
        <v>0.83085218699999996</v>
      </c>
      <c r="CZ2358" s="96">
        <v>0.86133692799999995</v>
      </c>
      <c r="DA2358" s="96">
        <v>0.84897482300000005</v>
      </c>
      <c r="DB2358" s="96">
        <v>0.86868061399999996</v>
      </c>
      <c r="DC2358">
        <v>2013</v>
      </c>
      <c r="DD2358" s="6">
        <v>758.8</v>
      </c>
      <c r="DE2358" s="96">
        <v>7.4741143999999997E-3</v>
      </c>
      <c r="DF2358" s="72">
        <v>394.41</v>
      </c>
      <c r="DG2358" s="96">
        <v>1</v>
      </c>
      <c r="DH2358" s="72">
        <v>394.41</v>
      </c>
      <c r="DI2358" s="72">
        <v>401.26278544000002</v>
      </c>
      <c r="DJ2358" s="96">
        <v>0.87109126960000005</v>
      </c>
      <c r="DK2358" s="72">
        <v>395.29338387000001</v>
      </c>
      <c r="DL2358" s="96">
        <v>0.99549831619999996</v>
      </c>
      <c r="DM2358" s="72">
        <v>393.51389803000001</v>
      </c>
      <c r="DN2358" s="96">
        <v>1</v>
      </c>
      <c r="DO2358" s="96">
        <v>1.031E-2</v>
      </c>
      <c r="DP2358" s="72">
        <v>4.0599999999999996</v>
      </c>
      <c r="DQ2358" s="72">
        <v>389.45</v>
      </c>
      <c r="DR2358" t="s">
        <v>1464</v>
      </c>
      <c r="DT2358" t="s">
        <v>1425</v>
      </c>
    </row>
    <row r="2359" spans="1:124" x14ac:dyDescent="0.3">
      <c r="A2359" t="s">
        <v>1465</v>
      </c>
      <c r="B2359">
        <v>40400</v>
      </c>
      <c r="C2359" s="95">
        <v>2461</v>
      </c>
      <c r="D2359" s="95">
        <v>3658513</v>
      </c>
      <c r="E2359" s="95">
        <v>1225</v>
      </c>
      <c r="F2359" s="95">
        <v>3019557</v>
      </c>
      <c r="G2359" s="95">
        <v>897</v>
      </c>
      <c r="H2359" s="95">
        <v>588559</v>
      </c>
      <c r="I2359" s="95">
        <v>399</v>
      </c>
      <c r="J2359" s="95">
        <v>754771</v>
      </c>
      <c r="K2359" s="95">
        <v>2101</v>
      </c>
      <c r="L2359" s="95">
        <v>3588151</v>
      </c>
      <c r="M2359" s="95">
        <v>861</v>
      </c>
      <c r="N2359" s="95">
        <v>2078821</v>
      </c>
      <c r="O2359" s="95">
        <v>742</v>
      </c>
      <c r="P2359" s="95">
        <v>553969</v>
      </c>
      <c r="Q2359" s="95">
        <v>256</v>
      </c>
      <c r="R2359" s="95">
        <v>509897</v>
      </c>
      <c r="S2359" s="95">
        <v>2010</v>
      </c>
      <c r="T2359" s="95">
        <v>3540922</v>
      </c>
      <c r="U2359" s="95">
        <v>763</v>
      </c>
      <c r="V2359" s="95">
        <v>1734782</v>
      </c>
      <c r="W2359" s="95">
        <v>710</v>
      </c>
      <c r="X2359" s="95">
        <v>851101</v>
      </c>
      <c r="Y2359" s="95">
        <v>223</v>
      </c>
      <c r="Z2359" s="95">
        <v>501220</v>
      </c>
      <c r="AA2359" s="95">
        <v>665</v>
      </c>
      <c r="AB2359" s="95">
        <v>895215</v>
      </c>
      <c r="AC2359" s="95">
        <v>665</v>
      </c>
      <c r="AD2359" s="95">
        <v>1750404</v>
      </c>
      <c r="AE2359" s="95">
        <v>179</v>
      </c>
      <c r="AF2359" s="95">
        <v>159308</v>
      </c>
      <c r="AG2359" s="95">
        <v>179</v>
      </c>
      <c r="AH2359" s="95">
        <v>342984</v>
      </c>
      <c r="AI2359" s="95">
        <v>559.08554240000001</v>
      </c>
      <c r="AJ2359" s="95">
        <v>1150307.0984</v>
      </c>
      <c r="AK2359" s="95">
        <v>559.08554240000001</v>
      </c>
      <c r="AL2359" s="95">
        <v>1437114.4686</v>
      </c>
      <c r="AM2359" s="95">
        <v>159.04160114000001</v>
      </c>
      <c r="AN2359" s="95">
        <v>156999.61595000001</v>
      </c>
      <c r="AO2359" s="95">
        <v>159.04160114000001</v>
      </c>
      <c r="AP2359" s="95">
        <v>347055.97758000001</v>
      </c>
      <c r="AQ2359" s="72">
        <v>105.4</v>
      </c>
      <c r="AR2359" s="72">
        <v>193.67</v>
      </c>
      <c r="AS2359" s="72">
        <v>299.07</v>
      </c>
      <c r="AT2359" s="95">
        <v>4247072</v>
      </c>
      <c r="AU2359" s="95">
        <v>3774328</v>
      </c>
      <c r="AV2359" s="95">
        <v>3358</v>
      </c>
      <c r="AW2359" s="95">
        <v>1624</v>
      </c>
      <c r="AX2359" s="72">
        <v>121.41</v>
      </c>
      <c r="AY2359" s="72">
        <v>193.13</v>
      </c>
      <c r="AZ2359" s="72">
        <v>314.54000000000002</v>
      </c>
      <c r="BA2359" s="95">
        <v>4142120</v>
      </c>
      <c r="BB2359" s="95">
        <v>2588718</v>
      </c>
      <c r="BC2359" s="95">
        <v>2843</v>
      </c>
      <c r="BD2359" s="95">
        <v>1117</v>
      </c>
      <c r="BE2359" s="72">
        <v>134.56</v>
      </c>
      <c r="BF2359" s="72">
        <v>188.98</v>
      </c>
      <c r="BG2359" s="72">
        <v>323.54000000000002</v>
      </c>
      <c r="BH2359" s="95">
        <v>4392023</v>
      </c>
      <c r="BI2359" s="95">
        <v>2236002</v>
      </c>
      <c r="BJ2359" s="95">
        <v>2720</v>
      </c>
      <c r="BK2359" s="95">
        <v>986</v>
      </c>
      <c r="BL2359" s="72">
        <v>104.12</v>
      </c>
      <c r="BM2359" s="72">
        <v>206.69</v>
      </c>
      <c r="BN2359" s="72">
        <v>310.81</v>
      </c>
      <c r="BO2359" s="95">
        <v>1054523</v>
      </c>
      <c r="BP2359" s="95">
        <v>2093388</v>
      </c>
      <c r="BQ2359" s="95">
        <v>844</v>
      </c>
      <c r="BR2359" s="95">
        <v>844</v>
      </c>
      <c r="BS2359" s="72">
        <v>151.69999999999999</v>
      </c>
      <c r="BT2359" s="72">
        <v>207.04</v>
      </c>
      <c r="BU2359" s="72">
        <v>358.74</v>
      </c>
      <c r="BV2359" s="95">
        <v>1307306.7143000001</v>
      </c>
      <c r="BW2359" s="95">
        <v>1784170.4461000001</v>
      </c>
      <c r="BX2359" s="95">
        <v>718.12714354000002</v>
      </c>
      <c r="BY2359" s="95">
        <v>718.12714354000002</v>
      </c>
      <c r="BZ2359" s="95">
        <v>2532</v>
      </c>
      <c r="CA2359" s="95">
        <v>2013</v>
      </c>
      <c r="CB2359" s="95">
        <v>1884</v>
      </c>
      <c r="CC2359" s="95">
        <v>844</v>
      </c>
      <c r="CD2359" s="95">
        <v>718</v>
      </c>
      <c r="CE2359" s="72">
        <v>650.75523149000003</v>
      </c>
      <c r="CF2359" s="72">
        <v>676.59346364999999</v>
      </c>
      <c r="CG2359" s="72">
        <v>712.40329333</v>
      </c>
      <c r="CH2359" s="72">
        <v>716.50152150999998</v>
      </c>
      <c r="CI2359" s="72">
        <v>731.52548966999996</v>
      </c>
      <c r="CJ2359" s="96">
        <v>0.45957371609999997</v>
      </c>
      <c r="CK2359" s="96">
        <v>0.46488773080000001</v>
      </c>
      <c r="CL2359" s="96">
        <v>0.45415286960000001</v>
      </c>
      <c r="CM2359" s="96">
        <v>0.43378833210000001</v>
      </c>
      <c r="CN2359" s="96">
        <v>0.4903998631</v>
      </c>
      <c r="CO2359" s="96">
        <v>0.99809095780000001</v>
      </c>
      <c r="CP2359" s="96">
        <v>0.46144141350000001</v>
      </c>
      <c r="CQ2359" s="96">
        <v>0.99584056389999998</v>
      </c>
      <c r="CR2359" s="96">
        <v>0.46336870009999997</v>
      </c>
      <c r="CS2359" s="95">
        <v>1333</v>
      </c>
      <c r="CT2359" s="95">
        <v>1059</v>
      </c>
      <c r="CU2359" s="95">
        <v>968</v>
      </c>
      <c r="CV2359" s="95">
        <v>909</v>
      </c>
      <c r="CW2359" s="95">
        <v>750</v>
      </c>
      <c r="CX2359" s="96">
        <v>1.0016734389999999</v>
      </c>
      <c r="CY2359" s="96">
        <v>0.94499825199999998</v>
      </c>
      <c r="CZ2359" s="96">
        <v>1.0202094639999999</v>
      </c>
      <c r="DA2359" s="96">
        <v>1.006611699</v>
      </c>
      <c r="DB2359" s="96">
        <v>1.027815838</v>
      </c>
      <c r="DC2359">
        <v>2013</v>
      </c>
      <c r="DD2359" s="6">
        <v>1057.8</v>
      </c>
      <c r="DE2359" s="96">
        <v>3.0534047999999999E-3</v>
      </c>
      <c r="DF2359" s="72">
        <v>354.78</v>
      </c>
      <c r="DG2359" s="96">
        <v>1</v>
      </c>
      <c r="DH2359" s="72">
        <v>354.78</v>
      </c>
      <c r="DI2359" s="72">
        <v>354.04139028999998</v>
      </c>
      <c r="DJ2359" s="96">
        <v>1</v>
      </c>
      <c r="DK2359" s="72">
        <v>354.78</v>
      </c>
      <c r="DL2359" s="96">
        <v>1</v>
      </c>
      <c r="DM2359" s="72">
        <v>354.78</v>
      </c>
      <c r="DN2359" s="96">
        <v>1</v>
      </c>
      <c r="DO2359" s="96">
        <v>7.1939999999999999E-3</v>
      </c>
      <c r="DP2359" s="72">
        <v>2.5499999999999998</v>
      </c>
      <c r="DQ2359" s="72">
        <v>352.23</v>
      </c>
      <c r="DR2359" t="s">
        <v>1465</v>
      </c>
      <c r="DT2359" t="s">
        <v>1425</v>
      </c>
    </row>
    <row r="2360" spans="1:124" x14ac:dyDescent="0.3">
      <c r="A2360" t="s">
        <v>1466</v>
      </c>
      <c r="B2360">
        <v>40410</v>
      </c>
      <c r="C2360" s="95">
        <v>530</v>
      </c>
      <c r="D2360" s="95">
        <v>867941</v>
      </c>
      <c r="E2360" s="95">
        <v>172</v>
      </c>
      <c r="F2360" s="95">
        <v>366637</v>
      </c>
      <c r="G2360" s="95">
        <v>150</v>
      </c>
      <c r="H2360" s="95">
        <v>52097</v>
      </c>
      <c r="I2360" s="95">
        <v>61</v>
      </c>
      <c r="J2360" s="95">
        <v>169991</v>
      </c>
      <c r="K2360" s="95">
        <v>463</v>
      </c>
      <c r="L2360" s="95">
        <v>876521</v>
      </c>
      <c r="M2360" s="95">
        <v>105</v>
      </c>
      <c r="N2360" s="95">
        <v>253762</v>
      </c>
      <c r="O2360" s="95">
        <v>121</v>
      </c>
      <c r="P2360" s="95">
        <v>170237</v>
      </c>
      <c r="Q2360" s="95">
        <v>34</v>
      </c>
      <c r="R2360" s="95">
        <v>91185</v>
      </c>
      <c r="S2360" s="95">
        <v>457</v>
      </c>
      <c r="T2360" s="95">
        <v>1060800</v>
      </c>
      <c r="U2360" s="95">
        <v>90</v>
      </c>
      <c r="V2360" s="95">
        <v>211800</v>
      </c>
      <c r="W2360" s="95">
        <v>118</v>
      </c>
      <c r="X2360" s="95">
        <v>87852</v>
      </c>
      <c r="Y2360" s="95">
        <v>37</v>
      </c>
      <c r="Z2360" s="95">
        <v>47492</v>
      </c>
      <c r="AA2360" s="95">
        <v>66</v>
      </c>
      <c r="AB2360" s="95">
        <v>132027</v>
      </c>
      <c r="AC2360" s="95">
        <v>66</v>
      </c>
      <c r="AD2360" s="95">
        <v>143194</v>
      </c>
      <c r="AE2360" s="95">
        <v>30</v>
      </c>
      <c r="AF2360" s="95">
        <v>14332</v>
      </c>
      <c r="AG2360" s="95">
        <v>30</v>
      </c>
      <c r="AH2360" s="95">
        <v>68368</v>
      </c>
      <c r="AI2360" s="95">
        <v>60.776978417000002</v>
      </c>
      <c r="AJ2360" s="95">
        <v>66126.875169000006</v>
      </c>
      <c r="AK2360" s="95">
        <v>60.776978417000002</v>
      </c>
      <c r="AL2360" s="95">
        <v>128842.01439</v>
      </c>
      <c r="AM2360" s="95">
        <v>25.523564696000001</v>
      </c>
      <c r="AN2360" s="95">
        <v>18852.111385</v>
      </c>
      <c r="AO2360" s="95">
        <v>25.523564696000001</v>
      </c>
      <c r="AP2360" s="95">
        <v>41098.894658999998</v>
      </c>
      <c r="AQ2360" s="72">
        <v>112.75</v>
      </c>
      <c r="AR2360" s="72">
        <v>191.93</v>
      </c>
      <c r="AS2360" s="72">
        <v>304.68</v>
      </c>
      <c r="AT2360" s="95">
        <v>920038</v>
      </c>
      <c r="AU2360" s="95">
        <v>536628</v>
      </c>
      <c r="AV2360" s="95">
        <v>680</v>
      </c>
      <c r="AW2360" s="95">
        <v>233</v>
      </c>
      <c r="AX2360" s="72">
        <v>149.37</v>
      </c>
      <c r="AY2360" s="72">
        <v>206.8</v>
      </c>
      <c r="AZ2360" s="72">
        <v>356.17</v>
      </c>
      <c r="BA2360" s="95">
        <v>1046758</v>
      </c>
      <c r="BB2360" s="95">
        <v>344947</v>
      </c>
      <c r="BC2360" s="95">
        <v>584</v>
      </c>
      <c r="BD2360" s="95">
        <v>139</v>
      </c>
      <c r="BE2360" s="72">
        <v>166.47</v>
      </c>
      <c r="BF2360" s="72">
        <v>170.14</v>
      </c>
      <c r="BG2360" s="72">
        <v>336.61</v>
      </c>
      <c r="BH2360" s="95">
        <v>1148652</v>
      </c>
      <c r="BI2360" s="95">
        <v>259292</v>
      </c>
      <c r="BJ2360" s="95">
        <v>575</v>
      </c>
      <c r="BK2360" s="95">
        <v>127</v>
      </c>
      <c r="BL2360" s="72">
        <v>127.05</v>
      </c>
      <c r="BM2360" s="72">
        <v>183.65</v>
      </c>
      <c r="BN2360" s="72">
        <v>310.7</v>
      </c>
      <c r="BO2360" s="95">
        <v>146359</v>
      </c>
      <c r="BP2360" s="95">
        <v>211562</v>
      </c>
      <c r="BQ2360" s="95">
        <v>96</v>
      </c>
      <c r="BR2360" s="95">
        <v>96</v>
      </c>
      <c r="BS2360" s="72">
        <v>82.06</v>
      </c>
      <c r="BT2360" s="72">
        <v>164.1</v>
      </c>
      <c r="BU2360" s="72">
        <v>246.16</v>
      </c>
      <c r="BV2360" s="95">
        <v>84978.986552999995</v>
      </c>
      <c r="BW2360" s="95">
        <v>169940.90904999999</v>
      </c>
      <c r="BX2360" s="95">
        <v>86.300543113000003</v>
      </c>
      <c r="BY2360" s="95">
        <v>86.300543113000003</v>
      </c>
      <c r="BZ2360" s="95">
        <v>467</v>
      </c>
      <c r="CA2360" s="95">
        <v>370</v>
      </c>
      <c r="CB2360" s="95">
        <v>359</v>
      </c>
      <c r="CC2360" s="95">
        <v>96</v>
      </c>
      <c r="CD2360" s="95">
        <v>86</v>
      </c>
      <c r="CE2360" s="72">
        <v>650.75523149000003</v>
      </c>
      <c r="CF2360" s="72">
        <v>676.59346364999999</v>
      </c>
      <c r="CG2360" s="72">
        <v>712.40329333</v>
      </c>
      <c r="CH2360" s="72">
        <v>716.50152150999998</v>
      </c>
      <c r="CI2360" s="72">
        <v>731.52548966999996</v>
      </c>
      <c r="CJ2360" s="96">
        <v>0.46819446889999999</v>
      </c>
      <c r="CK2360" s="96">
        <v>0.52641655460000003</v>
      </c>
      <c r="CL2360" s="96">
        <v>0.4724992194</v>
      </c>
      <c r="CM2360" s="96">
        <v>0.43363480840000002</v>
      </c>
      <c r="CN2360" s="96">
        <v>0.33650228659999998</v>
      </c>
      <c r="CO2360" s="96">
        <v>0.89236650340000001</v>
      </c>
      <c r="CP2360" s="96">
        <v>0.50141894149999999</v>
      </c>
      <c r="CQ2360" s="96">
        <v>0.99584056389999998</v>
      </c>
      <c r="CR2360" s="96">
        <v>0.50351320089999996</v>
      </c>
      <c r="CS2360" s="95">
        <v>72</v>
      </c>
      <c r="CT2360" s="95">
        <v>52</v>
      </c>
      <c r="CU2360" s="95">
        <v>71</v>
      </c>
      <c r="CV2360" s="95">
        <v>56</v>
      </c>
      <c r="CW2360" s="95">
        <v>50</v>
      </c>
      <c r="CX2360" s="96">
        <v>0.908337481</v>
      </c>
      <c r="CY2360" s="96">
        <v>0.75776258500000004</v>
      </c>
      <c r="CZ2360" s="96">
        <v>0.93791164599999999</v>
      </c>
      <c r="DA2360" s="96">
        <v>0.95526351899999995</v>
      </c>
      <c r="DB2360" s="96">
        <v>0.87423761099999997</v>
      </c>
      <c r="DC2360">
        <v>2013</v>
      </c>
      <c r="DD2360" s="6">
        <v>136.30000000000001</v>
      </c>
      <c r="DE2360" s="96">
        <v>9.8281555999999992E-3</v>
      </c>
      <c r="DF2360" s="72">
        <v>382.89</v>
      </c>
      <c r="DG2360" s="96">
        <v>1</v>
      </c>
      <c r="DH2360" s="72">
        <v>382.89</v>
      </c>
      <c r="DI2360" s="72">
        <v>352.99010235999998</v>
      </c>
      <c r="DJ2360" s="96">
        <v>0.36918829879999998</v>
      </c>
      <c r="DK2360" s="72">
        <v>364.02879469999999</v>
      </c>
      <c r="DL2360" s="96">
        <v>0.99549831619999996</v>
      </c>
      <c r="DM2360" s="72">
        <v>362.39005215999998</v>
      </c>
      <c r="DN2360" s="96">
        <v>1</v>
      </c>
      <c r="DO2360" s="96">
        <v>1.4799E-2</v>
      </c>
      <c r="DP2360" s="72">
        <v>5.36</v>
      </c>
      <c r="DQ2360" s="72">
        <v>357.03</v>
      </c>
      <c r="DR2360" t="s">
        <v>1466</v>
      </c>
      <c r="DT2360" t="s">
        <v>1425</v>
      </c>
    </row>
    <row r="2361" spans="1:124" x14ac:dyDescent="0.3">
      <c r="A2361" t="s">
        <v>1467</v>
      </c>
      <c r="B2361">
        <v>40420</v>
      </c>
      <c r="C2361" s="95">
        <v>2250</v>
      </c>
      <c r="D2361" s="95">
        <v>2730827</v>
      </c>
      <c r="E2361" s="95">
        <v>1500</v>
      </c>
      <c r="F2361" s="95">
        <v>3502634</v>
      </c>
      <c r="G2361" s="95">
        <v>1304</v>
      </c>
      <c r="H2361" s="95">
        <v>603348</v>
      </c>
      <c r="I2361" s="95">
        <v>740</v>
      </c>
      <c r="J2361" s="95">
        <v>1270062</v>
      </c>
      <c r="K2361" s="95">
        <v>1768</v>
      </c>
      <c r="L2361" s="95">
        <v>1958311</v>
      </c>
      <c r="M2361" s="95">
        <v>986</v>
      </c>
      <c r="N2361" s="95">
        <v>2269363</v>
      </c>
      <c r="O2361" s="95">
        <v>1023</v>
      </c>
      <c r="P2361" s="95">
        <v>363701</v>
      </c>
      <c r="Q2361" s="95">
        <v>465</v>
      </c>
      <c r="R2361" s="95">
        <v>725726</v>
      </c>
      <c r="S2361" s="95">
        <v>1739</v>
      </c>
      <c r="T2361" s="95">
        <v>2157210</v>
      </c>
      <c r="U2361" s="95">
        <v>933</v>
      </c>
      <c r="V2361" s="95">
        <v>1933984</v>
      </c>
      <c r="W2361" s="95">
        <v>1012</v>
      </c>
      <c r="X2361" s="95">
        <v>550872</v>
      </c>
      <c r="Y2361" s="95">
        <v>442</v>
      </c>
      <c r="Z2361" s="95">
        <v>800511</v>
      </c>
      <c r="AA2361" s="95">
        <v>853</v>
      </c>
      <c r="AB2361" s="95">
        <v>862334</v>
      </c>
      <c r="AC2361" s="95">
        <v>853</v>
      </c>
      <c r="AD2361" s="95">
        <v>1769925</v>
      </c>
      <c r="AE2361" s="95">
        <v>375</v>
      </c>
      <c r="AF2361" s="95">
        <v>295152</v>
      </c>
      <c r="AG2361" s="95">
        <v>375</v>
      </c>
      <c r="AH2361" s="95">
        <v>720456</v>
      </c>
      <c r="AI2361" s="95">
        <v>760.27507100000003</v>
      </c>
      <c r="AJ2361" s="95">
        <v>861812.80597999995</v>
      </c>
      <c r="AK2361" s="95">
        <v>760.27507100000003</v>
      </c>
      <c r="AL2361" s="95">
        <v>1690157.9154999999</v>
      </c>
      <c r="AM2361" s="95">
        <v>317.35170145000001</v>
      </c>
      <c r="AN2361" s="95">
        <v>258397.36827000001</v>
      </c>
      <c r="AO2361" s="95">
        <v>317.35170145000001</v>
      </c>
      <c r="AP2361" s="95">
        <v>574886.81981000002</v>
      </c>
      <c r="AQ2361" s="72">
        <v>78.180000000000007</v>
      </c>
      <c r="AR2361" s="72">
        <v>177.56</v>
      </c>
      <c r="AS2361" s="72">
        <v>255.74</v>
      </c>
      <c r="AT2361" s="95">
        <v>3334175</v>
      </c>
      <c r="AU2361" s="95">
        <v>4772696</v>
      </c>
      <c r="AV2361" s="95">
        <v>3554</v>
      </c>
      <c r="AW2361" s="95">
        <v>2240</v>
      </c>
      <c r="AX2361" s="72">
        <v>69.33</v>
      </c>
      <c r="AY2361" s="72">
        <v>172.01</v>
      </c>
      <c r="AZ2361" s="72">
        <v>241.34</v>
      </c>
      <c r="BA2361" s="95">
        <v>2322012</v>
      </c>
      <c r="BB2361" s="95">
        <v>2995089</v>
      </c>
      <c r="BC2361" s="95">
        <v>2791</v>
      </c>
      <c r="BD2361" s="95">
        <v>1451</v>
      </c>
      <c r="BE2361" s="72">
        <v>82.03</v>
      </c>
      <c r="BF2361" s="72">
        <v>165.73</v>
      </c>
      <c r="BG2361" s="72">
        <v>247.76</v>
      </c>
      <c r="BH2361" s="95">
        <v>2708082</v>
      </c>
      <c r="BI2361" s="95">
        <v>2734495</v>
      </c>
      <c r="BJ2361" s="95">
        <v>2751</v>
      </c>
      <c r="BK2361" s="95">
        <v>1375</v>
      </c>
      <c r="BL2361" s="72">
        <v>78.55</v>
      </c>
      <c r="BM2361" s="72">
        <v>169</v>
      </c>
      <c r="BN2361" s="72">
        <v>247.55</v>
      </c>
      <c r="BO2361" s="95">
        <v>1157486</v>
      </c>
      <c r="BP2361" s="95">
        <v>2490381</v>
      </c>
      <c r="BQ2361" s="95">
        <v>1228</v>
      </c>
      <c r="BR2361" s="95">
        <v>1228</v>
      </c>
      <c r="BS2361" s="72">
        <v>86.63</v>
      </c>
      <c r="BT2361" s="72">
        <v>175.16</v>
      </c>
      <c r="BU2361" s="72">
        <v>261.79000000000002</v>
      </c>
      <c r="BV2361" s="95">
        <v>1120210.1742</v>
      </c>
      <c r="BW2361" s="95">
        <v>2265044.7352999998</v>
      </c>
      <c r="BX2361" s="95">
        <v>1077.6267723999999</v>
      </c>
      <c r="BY2361" s="95">
        <v>1077.6267723999999</v>
      </c>
      <c r="BZ2361" s="95">
        <v>2928</v>
      </c>
      <c r="CA2361" s="95">
        <v>2146</v>
      </c>
      <c r="CB2361" s="95">
        <v>2088</v>
      </c>
      <c r="CC2361" s="95">
        <v>1228</v>
      </c>
      <c r="CD2361" s="95">
        <v>1078</v>
      </c>
      <c r="CE2361" s="72">
        <v>650.75523149000003</v>
      </c>
      <c r="CF2361" s="72">
        <v>676.59346364999999</v>
      </c>
      <c r="CG2361" s="72">
        <v>712.40329333</v>
      </c>
      <c r="CH2361" s="72">
        <v>716.50152150999998</v>
      </c>
      <c r="CI2361" s="72">
        <v>731.52548966999996</v>
      </c>
      <c r="CJ2361" s="96">
        <v>0.39298954139999998</v>
      </c>
      <c r="CK2361" s="96">
        <v>0.3566986868</v>
      </c>
      <c r="CL2361" s="96">
        <v>0.34778053710000001</v>
      </c>
      <c r="CM2361" s="96">
        <v>0.34549821959999999</v>
      </c>
      <c r="CN2361" s="96">
        <v>0.35786859609999999</v>
      </c>
      <c r="CO2361" s="96">
        <v>0.94098660030000003</v>
      </c>
      <c r="CP2361" s="96">
        <v>0.38275477679999997</v>
      </c>
      <c r="CQ2361" s="96">
        <v>0.99584056389999998</v>
      </c>
      <c r="CR2361" s="96">
        <v>0.38435341569999998</v>
      </c>
      <c r="CS2361" s="95">
        <v>1374</v>
      </c>
      <c r="CT2361" s="95">
        <v>1045</v>
      </c>
      <c r="CU2361" s="95">
        <v>994</v>
      </c>
      <c r="CV2361" s="95">
        <v>975</v>
      </c>
      <c r="CW2361" s="95">
        <v>814</v>
      </c>
      <c r="CX2361" s="96">
        <v>0.92800910999999997</v>
      </c>
      <c r="CY2361" s="96">
        <v>0.89581841299999998</v>
      </c>
      <c r="CZ2361" s="96">
        <v>0.96466879800000005</v>
      </c>
      <c r="DA2361" s="96">
        <v>0.96768929400000003</v>
      </c>
      <c r="DB2361" s="96">
        <v>0.959975048</v>
      </c>
      <c r="DC2361">
        <v>2013</v>
      </c>
      <c r="DD2361" s="6">
        <v>1474.3</v>
      </c>
      <c r="DE2361" s="96">
        <v>2.5591206E-3</v>
      </c>
      <c r="DF2361" s="72">
        <v>294.42</v>
      </c>
      <c r="DG2361" s="96">
        <v>1</v>
      </c>
      <c r="DH2361" s="72">
        <v>294.42</v>
      </c>
      <c r="DI2361" s="72">
        <v>345.07672998999999</v>
      </c>
      <c r="DJ2361" s="96">
        <v>1</v>
      </c>
      <c r="DK2361" s="72">
        <v>294.42</v>
      </c>
      <c r="DL2361" s="96">
        <v>1</v>
      </c>
      <c r="DM2361" s="72">
        <v>294.42</v>
      </c>
      <c r="DN2361" s="96">
        <v>1</v>
      </c>
      <c r="DO2361" s="96">
        <v>4.692E-3</v>
      </c>
      <c r="DP2361" s="72">
        <v>1.38</v>
      </c>
      <c r="DQ2361" s="72">
        <v>293.04000000000002</v>
      </c>
      <c r="DR2361" t="s">
        <v>1467</v>
      </c>
      <c r="DT2361" t="s">
        <v>1425</v>
      </c>
    </row>
    <row r="2362" spans="1:124" x14ac:dyDescent="0.3">
      <c r="A2362" t="s">
        <v>1468</v>
      </c>
      <c r="B2362">
        <v>40430</v>
      </c>
      <c r="C2362" s="95">
        <v>2773</v>
      </c>
      <c r="D2362" s="95">
        <v>2554209</v>
      </c>
      <c r="E2362" s="95">
        <v>1366</v>
      </c>
      <c r="F2362" s="95">
        <v>2689852</v>
      </c>
      <c r="G2362" s="95">
        <v>1161</v>
      </c>
      <c r="H2362" s="95">
        <v>676941</v>
      </c>
      <c r="I2362" s="95">
        <v>504</v>
      </c>
      <c r="J2362" s="95">
        <v>981712</v>
      </c>
      <c r="K2362" s="95">
        <v>2397</v>
      </c>
      <c r="L2362" s="95">
        <v>2439241</v>
      </c>
      <c r="M2362" s="95">
        <v>980</v>
      </c>
      <c r="N2362" s="95">
        <v>1936363</v>
      </c>
      <c r="O2362" s="95">
        <v>1010</v>
      </c>
      <c r="P2362" s="95">
        <v>414792</v>
      </c>
      <c r="Q2362" s="95">
        <v>369</v>
      </c>
      <c r="R2362" s="95">
        <v>783147</v>
      </c>
      <c r="S2362" s="95">
        <v>2352</v>
      </c>
      <c r="T2362" s="95">
        <v>2599145</v>
      </c>
      <c r="U2362" s="95">
        <v>903</v>
      </c>
      <c r="V2362" s="95">
        <v>1742780</v>
      </c>
      <c r="W2362" s="95">
        <v>952</v>
      </c>
      <c r="X2362" s="95">
        <v>477561</v>
      </c>
      <c r="Y2362" s="95">
        <v>330</v>
      </c>
      <c r="Z2362" s="95">
        <v>803364</v>
      </c>
      <c r="AA2362" s="95">
        <v>736</v>
      </c>
      <c r="AB2362" s="95">
        <v>714690</v>
      </c>
      <c r="AC2362" s="95">
        <v>736</v>
      </c>
      <c r="AD2362" s="95">
        <v>1493072</v>
      </c>
      <c r="AE2362" s="95">
        <v>291</v>
      </c>
      <c r="AF2362" s="95">
        <v>299919</v>
      </c>
      <c r="AG2362" s="95">
        <v>291</v>
      </c>
      <c r="AH2362" s="95">
        <v>614946</v>
      </c>
      <c r="AI2362" s="95">
        <v>664.20960629000001</v>
      </c>
      <c r="AJ2362" s="95">
        <v>423662.93114</v>
      </c>
      <c r="AK2362" s="95">
        <v>664.20960629000001</v>
      </c>
      <c r="AL2362" s="95">
        <v>1505402.5793000001</v>
      </c>
      <c r="AM2362" s="95">
        <v>240.36485164999999</v>
      </c>
      <c r="AN2362" s="95">
        <v>470189.82008999999</v>
      </c>
      <c r="AO2362" s="95">
        <v>240.36485164999999</v>
      </c>
      <c r="AP2362" s="95">
        <v>514032.01783999999</v>
      </c>
      <c r="AQ2362" s="72">
        <v>68.44</v>
      </c>
      <c r="AR2362" s="72">
        <v>163.62</v>
      </c>
      <c r="AS2362" s="72">
        <v>232.06</v>
      </c>
      <c r="AT2362" s="95">
        <v>3231150</v>
      </c>
      <c r="AU2362" s="95">
        <v>3671564</v>
      </c>
      <c r="AV2362" s="95">
        <v>3934</v>
      </c>
      <c r="AW2362" s="95">
        <v>1870</v>
      </c>
      <c r="AX2362" s="72">
        <v>69.81</v>
      </c>
      <c r="AY2362" s="72">
        <v>168</v>
      </c>
      <c r="AZ2362" s="72">
        <v>237.81</v>
      </c>
      <c r="BA2362" s="95">
        <v>2854033</v>
      </c>
      <c r="BB2362" s="95">
        <v>2719510</v>
      </c>
      <c r="BC2362" s="95">
        <v>3407</v>
      </c>
      <c r="BD2362" s="95">
        <v>1349</v>
      </c>
      <c r="BE2362" s="72">
        <v>77.599999999999994</v>
      </c>
      <c r="BF2362" s="72">
        <v>172.08</v>
      </c>
      <c r="BG2362" s="72">
        <v>249.68</v>
      </c>
      <c r="BH2362" s="95">
        <v>3076706</v>
      </c>
      <c r="BI2362" s="95">
        <v>2546144</v>
      </c>
      <c r="BJ2362" s="95">
        <v>3304</v>
      </c>
      <c r="BK2362" s="95">
        <v>1233</v>
      </c>
      <c r="BL2362" s="72">
        <v>82.33</v>
      </c>
      <c r="BM2362" s="72">
        <v>171.05</v>
      </c>
      <c r="BN2362" s="72">
        <v>253.38</v>
      </c>
      <c r="BO2362" s="95">
        <v>1014609</v>
      </c>
      <c r="BP2362" s="95">
        <v>2108018</v>
      </c>
      <c r="BQ2362" s="95">
        <v>1027</v>
      </c>
      <c r="BR2362" s="95">
        <v>1027</v>
      </c>
      <c r="BS2362" s="72">
        <v>82.35</v>
      </c>
      <c r="BT2362" s="72">
        <v>186.04</v>
      </c>
      <c r="BU2362" s="72">
        <v>268.39</v>
      </c>
      <c r="BV2362" s="95">
        <v>893852.75121999998</v>
      </c>
      <c r="BW2362" s="95">
        <v>2019434.5972</v>
      </c>
      <c r="BX2362" s="95">
        <v>904.57445794</v>
      </c>
      <c r="BY2362" s="95">
        <v>904.57445794</v>
      </c>
      <c r="BZ2362" s="95">
        <v>2950</v>
      </c>
      <c r="CA2362" s="95">
        <v>2417</v>
      </c>
      <c r="CB2362" s="95">
        <v>2306</v>
      </c>
      <c r="CC2362" s="95">
        <v>1027</v>
      </c>
      <c r="CD2362" s="95">
        <v>905</v>
      </c>
      <c r="CE2362" s="72">
        <v>650.75523149000003</v>
      </c>
      <c r="CF2362" s="72">
        <v>676.59346364999999</v>
      </c>
      <c r="CG2362" s="72">
        <v>712.40329333</v>
      </c>
      <c r="CH2362" s="72">
        <v>716.50152150999998</v>
      </c>
      <c r="CI2362" s="72">
        <v>731.52548966999996</v>
      </c>
      <c r="CJ2362" s="96">
        <v>0.35660105180000001</v>
      </c>
      <c r="CK2362" s="96">
        <v>0.35148137359999998</v>
      </c>
      <c r="CL2362" s="96">
        <v>0.35047563980000002</v>
      </c>
      <c r="CM2362" s="96">
        <v>0.35363497830000001</v>
      </c>
      <c r="CN2362" s="96">
        <v>0.36689083810000001</v>
      </c>
      <c r="CO2362" s="96">
        <v>0.83871227029999995</v>
      </c>
      <c r="CP2362" s="96">
        <v>0.42424176790000001</v>
      </c>
      <c r="CQ2362" s="96">
        <v>0.99584056389999998</v>
      </c>
      <c r="CR2362" s="96">
        <v>0.426013684</v>
      </c>
      <c r="CS2362" s="95">
        <v>428</v>
      </c>
      <c r="CT2362" s="95">
        <v>347</v>
      </c>
      <c r="CU2362" s="95">
        <v>308</v>
      </c>
      <c r="CV2362" s="95">
        <v>289</v>
      </c>
      <c r="CW2362" s="95">
        <v>240</v>
      </c>
      <c r="CX2362" s="96">
        <v>0.83216666100000003</v>
      </c>
      <c r="CY2362" s="96">
        <v>0.77992157799999995</v>
      </c>
      <c r="CZ2362" s="96">
        <v>0.89584444900000004</v>
      </c>
      <c r="DA2362" s="96">
        <v>0.858161018</v>
      </c>
      <c r="DB2362" s="96">
        <v>0.83864765299999999</v>
      </c>
      <c r="DC2362">
        <v>2013</v>
      </c>
      <c r="DD2362" s="6">
        <v>1276.7</v>
      </c>
      <c r="DE2362" s="96">
        <v>1.4398070299999999E-2</v>
      </c>
      <c r="DF2362" s="72">
        <v>322.45999999999998</v>
      </c>
      <c r="DG2362" s="96">
        <v>1</v>
      </c>
      <c r="DH2362" s="72">
        <v>322.45999999999998</v>
      </c>
      <c r="DI2362" s="72">
        <v>345.07672998999999</v>
      </c>
      <c r="DJ2362" s="96">
        <v>1</v>
      </c>
      <c r="DK2362" s="72">
        <v>322.45999999999998</v>
      </c>
      <c r="DL2362" s="96">
        <v>1</v>
      </c>
      <c r="DM2362" s="72">
        <v>322.45999999999998</v>
      </c>
      <c r="DN2362" s="96">
        <v>1</v>
      </c>
      <c r="DO2362" s="96">
        <v>1.4945999999999999E-2</v>
      </c>
      <c r="DP2362" s="72">
        <v>4.82</v>
      </c>
      <c r="DQ2362" s="72">
        <v>317.64</v>
      </c>
      <c r="DR2362" t="s">
        <v>1468</v>
      </c>
      <c r="DT2362" t="s">
        <v>1425</v>
      </c>
    </row>
    <row r="2363" spans="1:124" x14ac:dyDescent="0.3">
      <c r="A2363" t="s">
        <v>1469</v>
      </c>
      <c r="B2363">
        <v>40440</v>
      </c>
      <c r="C2363" s="95">
        <v>406</v>
      </c>
      <c r="D2363" s="95">
        <v>361826</v>
      </c>
      <c r="E2363" s="95">
        <v>174</v>
      </c>
      <c r="F2363" s="95">
        <v>463927</v>
      </c>
      <c r="G2363" s="95">
        <v>106</v>
      </c>
      <c r="H2363" s="95">
        <v>43920</v>
      </c>
      <c r="I2363" s="95">
        <v>54</v>
      </c>
      <c r="J2363" s="95">
        <v>109872</v>
      </c>
      <c r="K2363" s="95">
        <v>327</v>
      </c>
      <c r="L2363" s="95">
        <v>184525</v>
      </c>
      <c r="M2363" s="95">
        <v>104</v>
      </c>
      <c r="N2363" s="95">
        <v>224871</v>
      </c>
      <c r="O2363" s="95">
        <v>79</v>
      </c>
      <c r="P2363" s="95">
        <v>26702</v>
      </c>
      <c r="Q2363" s="95">
        <v>33</v>
      </c>
      <c r="R2363" s="95">
        <v>79143</v>
      </c>
      <c r="S2363" s="95">
        <v>302</v>
      </c>
      <c r="T2363" s="95">
        <v>168953</v>
      </c>
      <c r="U2363" s="95">
        <v>91</v>
      </c>
      <c r="V2363" s="95">
        <v>169542</v>
      </c>
      <c r="W2363" s="95">
        <v>63</v>
      </c>
      <c r="X2363" s="95">
        <v>18370</v>
      </c>
      <c r="Y2363" s="95">
        <v>23</v>
      </c>
      <c r="Z2363" s="95">
        <v>39834</v>
      </c>
      <c r="AA2363" s="95">
        <v>76</v>
      </c>
      <c r="AB2363" s="95">
        <v>33456</v>
      </c>
      <c r="AC2363" s="95">
        <v>76</v>
      </c>
      <c r="AD2363" s="95">
        <v>177664</v>
      </c>
      <c r="AE2363" s="95">
        <v>17</v>
      </c>
      <c r="AF2363" s="95">
        <v>11925</v>
      </c>
      <c r="AG2363" s="95">
        <v>17</v>
      </c>
      <c r="AH2363" s="95">
        <v>52307</v>
      </c>
      <c r="AI2363" s="95">
        <v>62.615012886999999</v>
      </c>
      <c r="AJ2363" s="95">
        <v>109389.04936999999</v>
      </c>
      <c r="AK2363" s="95">
        <v>62.615012886999999</v>
      </c>
      <c r="AL2363" s="95">
        <v>186201.44528000001</v>
      </c>
      <c r="AM2363" s="95">
        <v>15</v>
      </c>
      <c r="AN2363" s="95">
        <v>13786.151315999999</v>
      </c>
      <c r="AO2363" s="95">
        <v>15</v>
      </c>
      <c r="AP2363" s="95">
        <v>36196</v>
      </c>
      <c r="AQ2363" s="72">
        <v>66.040000000000006</v>
      </c>
      <c r="AR2363" s="72">
        <v>209.72</v>
      </c>
      <c r="AS2363" s="72">
        <v>275.76</v>
      </c>
      <c r="AT2363" s="95">
        <v>405746</v>
      </c>
      <c r="AU2363" s="95">
        <v>573799</v>
      </c>
      <c r="AV2363" s="95">
        <v>512</v>
      </c>
      <c r="AW2363" s="95">
        <v>228</v>
      </c>
      <c r="AX2363" s="72">
        <v>43.36</v>
      </c>
      <c r="AY2363" s="72">
        <v>184.92</v>
      </c>
      <c r="AZ2363" s="72">
        <v>228.28</v>
      </c>
      <c r="BA2363" s="95">
        <v>211227</v>
      </c>
      <c r="BB2363" s="95">
        <v>304014</v>
      </c>
      <c r="BC2363" s="95">
        <v>406</v>
      </c>
      <c r="BD2363" s="95">
        <v>137</v>
      </c>
      <c r="BE2363" s="72">
        <v>42.77</v>
      </c>
      <c r="BF2363" s="72">
        <v>153.05000000000001</v>
      </c>
      <c r="BG2363" s="72">
        <v>195.82</v>
      </c>
      <c r="BH2363" s="95">
        <v>187323</v>
      </c>
      <c r="BI2363" s="95">
        <v>209376</v>
      </c>
      <c r="BJ2363" s="95">
        <v>365</v>
      </c>
      <c r="BK2363" s="95">
        <v>114</v>
      </c>
      <c r="BL2363" s="72">
        <v>40.659999999999997</v>
      </c>
      <c r="BM2363" s="72">
        <v>206.07</v>
      </c>
      <c r="BN2363" s="72">
        <v>246.73</v>
      </c>
      <c r="BO2363" s="95">
        <v>45381</v>
      </c>
      <c r="BP2363" s="95">
        <v>229971</v>
      </c>
      <c r="BQ2363" s="95">
        <v>93</v>
      </c>
      <c r="BR2363" s="95">
        <v>93</v>
      </c>
      <c r="BS2363" s="72">
        <v>132.25</v>
      </c>
      <c r="BT2363" s="72">
        <v>238.78</v>
      </c>
      <c r="BU2363" s="72">
        <v>371.03</v>
      </c>
      <c r="BV2363" s="95">
        <v>123175.20069</v>
      </c>
      <c r="BW2363" s="95">
        <v>222397.44528000001</v>
      </c>
      <c r="BX2363" s="95">
        <v>77.615012887000006</v>
      </c>
      <c r="BY2363" s="95">
        <v>77.615012887000006</v>
      </c>
      <c r="BZ2363" s="95">
        <v>377</v>
      </c>
      <c r="CA2363" s="95">
        <v>277</v>
      </c>
      <c r="CB2363" s="95">
        <v>244</v>
      </c>
      <c r="CC2363" s="95">
        <v>93</v>
      </c>
      <c r="CD2363" s="95">
        <v>78</v>
      </c>
      <c r="CE2363" s="72">
        <v>650.75523149000003</v>
      </c>
      <c r="CF2363" s="72">
        <v>676.59346364999999</v>
      </c>
      <c r="CG2363" s="72">
        <v>712.40329333</v>
      </c>
      <c r="CH2363" s="72">
        <v>716.50152150999998</v>
      </c>
      <c r="CI2363" s="72">
        <v>731.52548966999996</v>
      </c>
      <c r="CJ2363" s="96">
        <v>0.42375379660000001</v>
      </c>
      <c r="CK2363" s="96">
        <v>0.33739610599999997</v>
      </c>
      <c r="CL2363" s="96">
        <v>0.2748723958</v>
      </c>
      <c r="CM2363" s="96">
        <v>0.34435376979999999</v>
      </c>
      <c r="CN2363" s="96">
        <v>0.50720037129999995</v>
      </c>
      <c r="CO2363" s="96">
        <v>0.85387437970000002</v>
      </c>
      <c r="CP2363" s="96">
        <v>0.44212040660000002</v>
      </c>
      <c r="CQ2363" s="96">
        <v>0.99584056389999998</v>
      </c>
      <c r="CR2363" s="96">
        <v>0.44396699579999999</v>
      </c>
      <c r="CS2363" s="95">
        <v>637</v>
      </c>
      <c r="CT2363" s="95">
        <v>537</v>
      </c>
      <c r="CU2363" s="95">
        <v>465</v>
      </c>
      <c r="CV2363" s="95">
        <v>425</v>
      </c>
      <c r="CW2363" s="95">
        <v>388</v>
      </c>
      <c r="CX2363" s="96">
        <v>0.86529187600000002</v>
      </c>
      <c r="CY2363" s="96">
        <v>0.88486656399999997</v>
      </c>
      <c r="CZ2363" s="96">
        <v>0.83903500200000003</v>
      </c>
      <c r="DA2363" s="96">
        <v>0.80912651999999996</v>
      </c>
      <c r="DB2363" s="96">
        <v>0.85903521199999999</v>
      </c>
      <c r="DC2363">
        <v>2013</v>
      </c>
      <c r="DD2363" s="6">
        <v>129.9</v>
      </c>
      <c r="DE2363" s="96">
        <v>3.8526629000000001E-3</v>
      </c>
      <c r="DF2363" s="72">
        <v>339.65</v>
      </c>
      <c r="DG2363" s="96">
        <v>1</v>
      </c>
      <c r="DH2363" s="72">
        <v>339.65</v>
      </c>
      <c r="DI2363" s="72">
        <v>320.40017668000002</v>
      </c>
      <c r="DJ2363" s="96">
        <v>0.3604164258</v>
      </c>
      <c r="DK2363" s="72">
        <v>327.33812920000003</v>
      </c>
      <c r="DL2363" s="96">
        <v>0.99549831619999996</v>
      </c>
      <c r="DM2363" s="72">
        <v>325.86455642999999</v>
      </c>
      <c r="DN2363" s="96">
        <v>1</v>
      </c>
      <c r="DO2363" s="96">
        <v>7.5570000000000003E-3</v>
      </c>
      <c r="DP2363" s="72">
        <v>2.46</v>
      </c>
      <c r="DQ2363" s="72">
        <v>323.39999999999998</v>
      </c>
      <c r="DR2363" t="s">
        <v>1469</v>
      </c>
      <c r="DT2363" t="s">
        <v>1425</v>
      </c>
    </row>
    <row r="2364" spans="1:124" x14ac:dyDescent="0.3">
      <c r="A2364" t="s">
        <v>1470</v>
      </c>
      <c r="B2364">
        <v>40450</v>
      </c>
      <c r="C2364" s="95">
        <v>2658</v>
      </c>
      <c r="D2364" s="95">
        <v>4320358</v>
      </c>
      <c r="E2364" s="95">
        <v>1401</v>
      </c>
      <c r="F2364" s="95">
        <v>3407502</v>
      </c>
      <c r="G2364" s="95">
        <v>1306</v>
      </c>
      <c r="H2364" s="95">
        <v>731389</v>
      </c>
      <c r="I2364" s="95">
        <v>694</v>
      </c>
      <c r="J2364" s="95">
        <v>1439192</v>
      </c>
      <c r="K2364" s="95">
        <v>2336</v>
      </c>
      <c r="L2364" s="95">
        <v>3789141</v>
      </c>
      <c r="M2364" s="95">
        <v>1024</v>
      </c>
      <c r="N2364" s="95">
        <v>2519945</v>
      </c>
      <c r="O2364" s="95">
        <v>1159</v>
      </c>
      <c r="P2364" s="95">
        <v>721869</v>
      </c>
      <c r="Q2364" s="95">
        <v>535</v>
      </c>
      <c r="R2364" s="95">
        <v>1143432</v>
      </c>
      <c r="S2364" s="95">
        <v>2326</v>
      </c>
      <c r="T2364" s="95">
        <v>3585263</v>
      </c>
      <c r="U2364" s="95">
        <v>1002</v>
      </c>
      <c r="V2364" s="95">
        <v>2727999</v>
      </c>
      <c r="W2364" s="95">
        <v>1088</v>
      </c>
      <c r="X2364" s="95">
        <v>660853</v>
      </c>
      <c r="Y2364" s="95">
        <v>504</v>
      </c>
      <c r="Z2364" s="95">
        <v>1063042</v>
      </c>
      <c r="AA2364" s="95">
        <v>847</v>
      </c>
      <c r="AB2364" s="95">
        <v>1125739</v>
      </c>
      <c r="AC2364" s="95">
        <v>847</v>
      </c>
      <c r="AD2364" s="95">
        <v>2277478</v>
      </c>
      <c r="AE2364" s="95">
        <v>488</v>
      </c>
      <c r="AF2364" s="95">
        <v>297441</v>
      </c>
      <c r="AG2364" s="95">
        <v>488</v>
      </c>
      <c r="AH2364" s="95">
        <v>990623</v>
      </c>
      <c r="AI2364" s="95">
        <v>761.96263031000001</v>
      </c>
      <c r="AJ2364" s="95">
        <v>983041.80388999998</v>
      </c>
      <c r="AK2364" s="95">
        <v>761.96263031000001</v>
      </c>
      <c r="AL2364" s="95">
        <v>1960094.3598</v>
      </c>
      <c r="AM2364" s="95">
        <v>466.6462449</v>
      </c>
      <c r="AN2364" s="95">
        <v>284170.68371999997</v>
      </c>
      <c r="AO2364" s="95">
        <v>466.6462449</v>
      </c>
      <c r="AP2364" s="95">
        <v>836833.18012000003</v>
      </c>
      <c r="AQ2364" s="72">
        <v>106.2</v>
      </c>
      <c r="AR2364" s="72">
        <v>192.79</v>
      </c>
      <c r="AS2364" s="72">
        <v>298.99</v>
      </c>
      <c r="AT2364" s="95">
        <v>5051747</v>
      </c>
      <c r="AU2364" s="95">
        <v>4846694</v>
      </c>
      <c r="AV2364" s="95">
        <v>3964</v>
      </c>
      <c r="AW2364" s="95">
        <v>2095</v>
      </c>
      <c r="AX2364" s="72">
        <v>107.56</v>
      </c>
      <c r="AY2364" s="72">
        <v>195.82</v>
      </c>
      <c r="AZ2364" s="72">
        <v>303.38</v>
      </c>
      <c r="BA2364" s="95">
        <v>4511010</v>
      </c>
      <c r="BB2364" s="95">
        <v>3663377</v>
      </c>
      <c r="BC2364" s="95">
        <v>3495</v>
      </c>
      <c r="BD2364" s="95">
        <v>1559</v>
      </c>
      <c r="BE2364" s="72">
        <v>103.64</v>
      </c>
      <c r="BF2364" s="72">
        <v>209.77</v>
      </c>
      <c r="BG2364" s="72">
        <v>313.41000000000003</v>
      </c>
      <c r="BH2364" s="95">
        <v>4246116</v>
      </c>
      <c r="BI2364" s="95">
        <v>3791041</v>
      </c>
      <c r="BJ2364" s="95">
        <v>3414</v>
      </c>
      <c r="BK2364" s="95">
        <v>1506</v>
      </c>
      <c r="BL2364" s="72">
        <v>88.84</v>
      </c>
      <c r="BM2364" s="72">
        <v>204</v>
      </c>
      <c r="BN2364" s="72">
        <v>292.83999999999997</v>
      </c>
      <c r="BO2364" s="95">
        <v>1423180</v>
      </c>
      <c r="BP2364" s="95">
        <v>3268101</v>
      </c>
      <c r="BQ2364" s="95">
        <v>1335</v>
      </c>
      <c r="BR2364" s="95">
        <v>1335</v>
      </c>
      <c r="BS2364" s="72">
        <v>85.95</v>
      </c>
      <c r="BT2364" s="72">
        <v>189.71</v>
      </c>
      <c r="BU2364" s="72">
        <v>275.66000000000003</v>
      </c>
      <c r="BV2364" s="95">
        <v>1267212.4876000001</v>
      </c>
      <c r="BW2364" s="95">
        <v>2796927.5399000002</v>
      </c>
      <c r="BX2364" s="95">
        <v>1228.6088752000001</v>
      </c>
      <c r="BY2364" s="95">
        <v>1228.6088752000001</v>
      </c>
      <c r="BZ2364" s="95">
        <v>3073</v>
      </c>
      <c r="CA2364" s="95">
        <v>2564</v>
      </c>
      <c r="CB2364" s="95">
        <v>2494</v>
      </c>
      <c r="CC2364" s="95">
        <v>1335</v>
      </c>
      <c r="CD2364" s="95">
        <v>1229</v>
      </c>
      <c r="CE2364" s="72">
        <v>650.75523149000003</v>
      </c>
      <c r="CF2364" s="72">
        <v>676.59346364999999</v>
      </c>
      <c r="CG2364" s="72">
        <v>712.40329333</v>
      </c>
      <c r="CH2364" s="72">
        <v>716.50152150999998</v>
      </c>
      <c r="CI2364" s="72">
        <v>731.52548966999996</v>
      </c>
      <c r="CJ2364" s="96">
        <v>0.459450782</v>
      </c>
      <c r="CK2364" s="96">
        <v>0.4483933356</v>
      </c>
      <c r="CL2364" s="96">
        <v>0.43993339580000002</v>
      </c>
      <c r="CM2364" s="96">
        <v>0.40870813420000002</v>
      </c>
      <c r="CN2364" s="96">
        <v>0.37682897440000002</v>
      </c>
      <c r="CO2364" s="96">
        <v>0.94046219090000005</v>
      </c>
      <c r="CP2364" s="96">
        <v>0.4536736602</v>
      </c>
      <c r="CQ2364" s="96">
        <v>0.99584056389999998</v>
      </c>
      <c r="CR2364" s="96">
        <v>0.45556850339999999</v>
      </c>
      <c r="CS2364" s="95">
        <v>1688</v>
      </c>
      <c r="CT2364" s="95">
        <v>1499</v>
      </c>
      <c r="CU2364" s="95">
        <v>1424</v>
      </c>
      <c r="CV2364" s="95">
        <v>1343</v>
      </c>
      <c r="CW2364" s="95">
        <v>1136</v>
      </c>
      <c r="CX2364" s="96">
        <v>0.93988646399999998</v>
      </c>
      <c r="CY2364" s="96">
        <v>0.92118197800000001</v>
      </c>
      <c r="CZ2364" s="96">
        <v>0.93590230399999996</v>
      </c>
      <c r="DA2364" s="96">
        <v>0.94855835600000005</v>
      </c>
      <c r="DB2364" s="96">
        <v>0.96290320799999995</v>
      </c>
      <c r="DC2364">
        <v>2013</v>
      </c>
      <c r="DD2364" s="6">
        <v>1544.7</v>
      </c>
      <c r="DE2364" s="96">
        <v>1.4638023E-3</v>
      </c>
      <c r="DF2364" s="72">
        <v>349.36</v>
      </c>
      <c r="DG2364" s="96">
        <v>1</v>
      </c>
      <c r="DH2364" s="72">
        <v>349.36</v>
      </c>
      <c r="DI2364" s="72">
        <v>345.07672998999999</v>
      </c>
      <c r="DJ2364" s="96">
        <v>1</v>
      </c>
      <c r="DK2364" s="72">
        <v>349.36</v>
      </c>
      <c r="DL2364" s="96">
        <v>1</v>
      </c>
      <c r="DM2364" s="72">
        <v>349.36</v>
      </c>
      <c r="DN2364" s="96">
        <v>1</v>
      </c>
      <c r="DO2364" s="96">
        <v>6.4190000000000002E-3</v>
      </c>
      <c r="DP2364" s="72">
        <v>2.2400000000000002</v>
      </c>
      <c r="DQ2364" s="72">
        <v>347.12</v>
      </c>
      <c r="DR2364" t="s">
        <v>1470</v>
      </c>
      <c r="DT2364" t="s">
        <v>1425</v>
      </c>
    </row>
    <row r="2365" spans="1:124" x14ac:dyDescent="0.3">
      <c r="A2365" t="s">
        <v>1471</v>
      </c>
      <c r="B2365">
        <v>40460</v>
      </c>
      <c r="C2365" s="95">
        <v>344</v>
      </c>
      <c r="D2365" s="95">
        <v>402862</v>
      </c>
      <c r="E2365" s="95">
        <v>121</v>
      </c>
      <c r="F2365" s="95">
        <v>275634</v>
      </c>
      <c r="G2365" s="95">
        <v>90</v>
      </c>
      <c r="H2365" s="95">
        <v>63775</v>
      </c>
      <c r="I2365" s="95">
        <v>31</v>
      </c>
      <c r="J2365" s="95">
        <v>68254</v>
      </c>
      <c r="K2365" s="95">
        <v>301</v>
      </c>
      <c r="L2365" s="95">
        <v>689011</v>
      </c>
      <c r="M2365" s="95">
        <v>86</v>
      </c>
      <c r="N2365" s="95">
        <v>140309</v>
      </c>
      <c r="O2365" s="95">
        <v>70</v>
      </c>
      <c r="P2365" s="95">
        <v>85354</v>
      </c>
      <c r="Q2365" s="95">
        <v>18</v>
      </c>
      <c r="R2365" s="95">
        <v>44268</v>
      </c>
      <c r="S2365" s="95">
        <v>265</v>
      </c>
      <c r="T2365" s="95">
        <v>824474</v>
      </c>
      <c r="U2365" s="95">
        <v>66</v>
      </c>
      <c r="V2365" s="95">
        <v>157249</v>
      </c>
      <c r="W2365" s="95">
        <v>60</v>
      </c>
      <c r="X2365" s="95">
        <v>59041</v>
      </c>
      <c r="Y2365" s="95">
        <v>16</v>
      </c>
      <c r="Z2365" s="95">
        <v>34480</v>
      </c>
      <c r="AA2365" s="95">
        <v>44</v>
      </c>
      <c r="AB2365" s="95">
        <v>37673</v>
      </c>
      <c r="AC2365" s="95">
        <v>44</v>
      </c>
      <c r="AD2365" s="95">
        <v>108325</v>
      </c>
      <c r="AE2365" s="95">
        <v>13</v>
      </c>
      <c r="AF2365" s="95">
        <v>43606</v>
      </c>
      <c r="AG2365" s="95">
        <v>13</v>
      </c>
      <c r="AH2365" s="95">
        <v>54342</v>
      </c>
      <c r="AI2365" s="95">
        <v>37.915555556000001</v>
      </c>
      <c r="AJ2365" s="95">
        <v>28450.271860000001</v>
      </c>
      <c r="AK2365" s="95">
        <v>37.915555556000001</v>
      </c>
      <c r="AL2365" s="95">
        <v>74414.624842999998</v>
      </c>
      <c r="AM2365" s="95">
        <v>8.6652631579000001</v>
      </c>
      <c r="AN2365" s="95">
        <v>4677.352527</v>
      </c>
      <c r="AO2365" s="95">
        <v>8.6652631579000001</v>
      </c>
      <c r="AP2365" s="95">
        <v>14707.84</v>
      </c>
      <c r="AQ2365" s="72">
        <v>89.6</v>
      </c>
      <c r="AR2365" s="72">
        <v>188.54</v>
      </c>
      <c r="AS2365" s="72">
        <v>278.14</v>
      </c>
      <c r="AT2365" s="95">
        <v>466637</v>
      </c>
      <c r="AU2365" s="95">
        <v>343888</v>
      </c>
      <c r="AV2365" s="95">
        <v>434</v>
      </c>
      <c r="AW2365" s="95">
        <v>152</v>
      </c>
      <c r="AX2365" s="72">
        <v>173.94</v>
      </c>
      <c r="AY2365" s="72">
        <v>147.9</v>
      </c>
      <c r="AZ2365" s="72">
        <v>321.83999999999997</v>
      </c>
      <c r="BA2365" s="95">
        <v>774365</v>
      </c>
      <c r="BB2365" s="95">
        <v>184577</v>
      </c>
      <c r="BC2365" s="95">
        <v>371</v>
      </c>
      <c r="BD2365" s="95">
        <v>104</v>
      </c>
      <c r="BE2365" s="72">
        <v>226.54</v>
      </c>
      <c r="BF2365" s="72">
        <v>194.85</v>
      </c>
      <c r="BG2365" s="72">
        <v>421.39</v>
      </c>
      <c r="BH2365" s="95">
        <v>883515</v>
      </c>
      <c r="BI2365" s="95">
        <v>191729</v>
      </c>
      <c r="BJ2365" s="95">
        <v>325</v>
      </c>
      <c r="BK2365" s="95">
        <v>82</v>
      </c>
      <c r="BL2365" s="72">
        <v>118.83</v>
      </c>
      <c r="BM2365" s="72">
        <v>237.82</v>
      </c>
      <c r="BN2365" s="72">
        <v>356.65</v>
      </c>
      <c r="BO2365" s="95">
        <v>81279</v>
      </c>
      <c r="BP2365" s="95">
        <v>162667</v>
      </c>
      <c r="BQ2365" s="95">
        <v>57</v>
      </c>
      <c r="BR2365" s="95">
        <v>57</v>
      </c>
      <c r="BS2365" s="72">
        <v>59.27</v>
      </c>
      <c r="BT2365" s="72">
        <v>159.44</v>
      </c>
      <c r="BU2365" s="72">
        <v>218.71</v>
      </c>
      <c r="BV2365" s="95">
        <v>33127.624387000003</v>
      </c>
      <c r="BW2365" s="95">
        <v>89122.464842999994</v>
      </c>
      <c r="BX2365" s="95">
        <v>46.580818712999999</v>
      </c>
      <c r="BY2365" s="95">
        <v>46.580818712999999</v>
      </c>
      <c r="BZ2365" s="95">
        <v>300</v>
      </c>
      <c r="CA2365" s="95">
        <v>243</v>
      </c>
      <c r="CB2365" s="95">
        <v>208</v>
      </c>
      <c r="CC2365" s="95">
        <v>57</v>
      </c>
      <c r="CD2365" s="95">
        <v>47</v>
      </c>
      <c r="CE2365" s="72">
        <v>650.75523149000003</v>
      </c>
      <c r="CF2365" s="72">
        <v>676.59346364999999</v>
      </c>
      <c r="CG2365" s="72">
        <v>712.40329333</v>
      </c>
      <c r="CH2365" s="72">
        <v>716.50152150999998</v>
      </c>
      <c r="CI2365" s="72">
        <v>731.52548966999996</v>
      </c>
      <c r="CJ2365" s="96">
        <v>0.42741108570000003</v>
      </c>
      <c r="CK2365" s="96">
        <v>0.47567707539999998</v>
      </c>
      <c r="CL2365" s="96">
        <v>0.59150484560000005</v>
      </c>
      <c r="CM2365" s="96">
        <v>0.49776586550000002</v>
      </c>
      <c r="CN2365" s="96">
        <v>0.29897796189999998</v>
      </c>
      <c r="CO2365" s="96">
        <v>0.93916631689999996</v>
      </c>
      <c r="CP2365" s="96">
        <v>0.48795123779999999</v>
      </c>
      <c r="CQ2365" s="96">
        <v>0.99584056389999998</v>
      </c>
      <c r="CR2365" s="96">
        <v>0.48998924700000002</v>
      </c>
      <c r="CS2365" s="95">
        <v>137</v>
      </c>
      <c r="CT2365" s="95">
        <v>112</v>
      </c>
      <c r="CU2365" s="95">
        <v>98</v>
      </c>
      <c r="CV2365" s="95">
        <v>87</v>
      </c>
      <c r="CW2365" s="95">
        <v>75</v>
      </c>
      <c r="CX2365" s="96">
        <v>0.99575067500000003</v>
      </c>
      <c r="CY2365" s="96">
        <v>0.87957610399999997</v>
      </c>
      <c r="CZ2365" s="96">
        <v>0.99000281999999995</v>
      </c>
      <c r="DA2365" s="96">
        <v>0.93822812</v>
      </c>
      <c r="DB2365" s="96">
        <v>0.85945555200000001</v>
      </c>
      <c r="DC2365">
        <v>2013</v>
      </c>
      <c r="DD2365" s="6">
        <v>88.3</v>
      </c>
      <c r="DE2365" s="96">
        <v>8.8627358000000003E-3</v>
      </c>
      <c r="DF2365" s="72">
        <v>372.97</v>
      </c>
      <c r="DG2365" s="96">
        <v>1</v>
      </c>
      <c r="DH2365" s="72">
        <v>372.97</v>
      </c>
      <c r="DI2365" s="72">
        <v>352.99010235999998</v>
      </c>
      <c r="DJ2365" s="96">
        <v>0.29715315920000002</v>
      </c>
      <c r="DK2365" s="72">
        <v>358.92719205999998</v>
      </c>
      <c r="DL2365" s="96">
        <v>0.99549831619999996</v>
      </c>
      <c r="DM2365" s="72">
        <v>357.31141531999998</v>
      </c>
      <c r="DN2365" s="96">
        <v>1</v>
      </c>
      <c r="DO2365" s="96">
        <v>1.0541E-2</v>
      </c>
      <c r="DP2365" s="72">
        <v>3.77</v>
      </c>
      <c r="DQ2365" s="72">
        <v>353.54</v>
      </c>
      <c r="DR2365" t="s">
        <v>1471</v>
      </c>
      <c r="DT2365" t="s">
        <v>1425</v>
      </c>
    </row>
    <row r="2366" spans="1:124" x14ac:dyDescent="0.3">
      <c r="A2366" t="s">
        <v>1472</v>
      </c>
      <c r="B2366">
        <v>40470</v>
      </c>
      <c r="C2366" s="95">
        <v>757</v>
      </c>
      <c r="D2366" s="95">
        <v>672482</v>
      </c>
      <c r="E2366" s="95">
        <v>425</v>
      </c>
      <c r="F2366" s="95">
        <v>1018424</v>
      </c>
      <c r="G2366" s="95">
        <v>446</v>
      </c>
      <c r="H2366" s="95">
        <v>206398</v>
      </c>
      <c r="I2366" s="95">
        <v>242</v>
      </c>
      <c r="J2366" s="95">
        <v>450615</v>
      </c>
      <c r="K2366" s="95">
        <v>563</v>
      </c>
      <c r="L2366" s="95">
        <v>630935</v>
      </c>
      <c r="M2366" s="95">
        <v>242</v>
      </c>
      <c r="N2366" s="95">
        <v>594778</v>
      </c>
      <c r="O2366" s="95">
        <v>326</v>
      </c>
      <c r="P2366" s="95">
        <v>67870</v>
      </c>
      <c r="Q2366" s="95">
        <v>123</v>
      </c>
      <c r="R2366" s="95">
        <v>226056</v>
      </c>
      <c r="S2366" s="95">
        <v>558</v>
      </c>
      <c r="T2366" s="95">
        <v>836068</v>
      </c>
      <c r="U2366" s="95">
        <v>230</v>
      </c>
      <c r="V2366" s="95">
        <v>628708</v>
      </c>
      <c r="W2366" s="95">
        <v>308</v>
      </c>
      <c r="X2366" s="95">
        <v>152117</v>
      </c>
      <c r="Y2366" s="95">
        <v>108</v>
      </c>
      <c r="Z2366" s="95">
        <v>260667</v>
      </c>
      <c r="AA2366" s="95">
        <v>183</v>
      </c>
      <c r="AB2366" s="95">
        <v>248878</v>
      </c>
      <c r="AC2366" s="95">
        <v>183</v>
      </c>
      <c r="AD2366" s="95">
        <v>459707</v>
      </c>
      <c r="AE2366" s="95">
        <v>85</v>
      </c>
      <c r="AF2366" s="95">
        <v>95431</v>
      </c>
      <c r="AG2366" s="95">
        <v>85</v>
      </c>
      <c r="AH2366" s="95">
        <v>199042</v>
      </c>
      <c r="AI2366" s="95">
        <v>153.56889494999999</v>
      </c>
      <c r="AJ2366" s="95">
        <v>104633.01055000001</v>
      </c>
      <c r="AK2366" s="95">
        <v>153.56889494999999</v>
      </c>
      <c r="AL2366" s="95">
        <v>334161.66058999998</v>
      </c>
      <c r="AM2366" s="95">
        <v>73.087730656999994</v>
      </c>
      <c r="AN2366" s="95">
        <v>26471.744795999999</v>
      </c>
      <c r="AO2366" s="95">
        <v>73.087730656999994</v>
      </c>
      <c r="AP2366" s="95">
        <v>90310.530580000006</v>
      </c>
      <c r="AQ2366" s="72">
        <v>60.88</v>
      </c>
      <c r="AR2366" s="72">
        <v>183.54</v>
      </c>
      <c r="AS2366" s="72">
        <v>244.42</v>
      </c>
      <c r="AT2366" s="95">
        <v>878880</v>
      </c>
      <c r="AU2366" s="95">
        <v>1469039</v>
      </c>
      <c r="AV2366" s="95">
        <v>1203</v>
      </c>
      <c r="AW2366" s="95">
        <v>667</v>
      </c>
      <c r="AX2366" s="72">
        <v>65.5</v>
      </c>
      <c r="AY2366" s="72">
        <v>187.41</v>
      </c>
      <c r="AZ2366" s="72">
        <v>252.91</v>
      </c>
      <c r="BA2366" s="95">
        <v>698805</v>
      </c>
      <c r="BB2366" s="95">
        <v>820834</v>
      </c>
      <c r="BC2366" s="95">
        <v>889</v>
      </c>
      <c r="BD2366" s="95">
        <v>365</v>
      </c>
      <c r="BE2366" s="72">
        <v>95.09</v>
      </c>
      <c r="BF2366" s="72">
        <v>219.27</v>
      </c>
      <c r="BG2366" s="72">
        <v>314.36</v>
      </c>
      <c r="BH2366" s="95">
        <v>988185</v>
      </c>
      <c r="BI2366" s="95">
        <v>889375</v>
      </c>
      <c r="BJ2366" s="95">
        <v>866</v>
      </c>
      <c r="BK2366" s="95">
        <v>338</v>
      </c>
      <c r="BL2366" s="72">
        <v>107.06</v>
      </c>
      <c r="BM2366" s="72">
        <v>204.83</v>
      </c>
      <c r="BN2366" s="72">
        <v>311.89</v>
      </c>
      <c r="BO2366" s="95">
        <v>344309</v>
      </c>
      <c r="BP2366" s="95">
        <v>658749</v>
      </c>
      <c r="BQ2366" s="95">
        <v>268</v>
      </c>
      <c r="BR2366" s="95">
        <v>268</v>
      </c>
      <c r="BS2366" s="72">
        <v>48.2</v>
      </c>
      <c r="BT2366" s="72">
        <v>156.06</v>
      </c>
      <c r="BU2366" s="72">
        <v>204.26</v>
      </c>
      <c r="BV2366" s="95">
        <v>131104.75534999999</v>
      </c>
      <c r="BW2366" s="95">
        <v>424472.19117000001</v>
      </c>
      <c r="BX2366" s="95">
        <v>226.65662560999999</v>
      </c>
      <c r="BY2366" s="95">
        <v>226.65662560999999</v>
      </c>
      <c r="BZ2366" s="95">
        <v>948</v>
      </c>
      <c r="CA2366" s="95">
        <v>637</v>
      </c>
      <c r="CB2366" s="95">
        <v>612</v>
      </c>
      <c r="CC2366" s="95">
        <v>268</v>
      </c>
      <c r="CD2366" s="95">
        <v>227</v>
      </c>
      <c r="CE2366" s="72">
        <v>650.75523149000003</v>
      </c>
      <c r="CF2366" s="72">
        <v>676.59346364999999</v>
      </c>
      <c r="CG2366" s="72">
        <v>712.40329333</v>
      </c>
      <c r="CH2366" s="72">
        <v>716.50152150999998</v>
      </c>
      <c r="CI2366" s="72">
        <v>731.52548966999996</v>
      </c>
      <c r="CJ2366" s="96">
        <v>0.37559436819999997</v>
      </c>
      <c r="CK2366" s="96">
        <v>0.37379905889999998</v>
      </c>
      <c r="CL2366" s="96">
        <v>0.44126691010000002</v>
      </c>
      <c r="CM2366" s="96">
        <v>0.43529565619999999</v>
      </c>
      <c r="CN2366" s="96">
        <v>0.27922471999999998</v>
      </c>
      <c r="CO2366" s="96">
        <v>0.96872140559999997</v>
      </c>
      <c r="CP2366" s="96">
        <v>0.39333924129999998</v>
      </c>
      <c r="CQ2366" s="96">
        <v>0.99584056389999998</v>
      </c>
      <c r="CR2366" s="96">
        <v>0.3949820879</v>
      </c>
      <c r="CS2366" s="95">
        <v>513</v>
      </c>
      <c r="CT2366" s="95">
        <v>366</v>
      </c>
      <c r="CU2366" s="95">
        <v>336</v>
      </c>
      <c r="CV2366" s="95">
        <v>303</v>
      </c>
      <c r="CW2366" s="95">
        <v>246</v>
      </c>
      <c r="CX2366" s="96">
        <v>0.92688116099999995</v>
      </c>
      <c r="CY2366" s="96">
        <v>0.93499168700000002</v>
      </c>
      <c r="CZ2366" s="96">
        <v>0.98006497999999997</v>
      </c>
      <c r="DA2366" s="96">
        <v>1.0352257490000001</v>
      </c>
      <c r="DB2366" s="96">
        <v>1.0087493139999999</v>
      </c>
      <c r="DC2366">
        <v>2013</v>
      </c>
      <c r="DD2366" s="6">
        <v>372.9</v>
      </c>
      <c r="DE2366" s="96">
        <v>2.2654822000000002E-3</v>
      </c>
      <c r="DF2366" s="72">
        <v>302.66000000000003</v>
      </c>
      <c r="DG2366" s="96">
        <v>1</v>
      </c>
      <c r="DH2366" s="72">
        <v>302.66000000000003</v>
      </c>
      <c r="DI2366" s="72">
        <v>345.07672998999999</v>
      </c>
      <c r="DJ2366" s="96">
        <v>0.61065538559999999</v>
      </c>
      <c r="DK2366" s="72">
        <v>319.17472537999998</v>
      </c>
      <c r="DL2366" s="96">
        <v>0.99549831619999996</v>
      </c>
      <c r="DM2366" s="72">
        <v>317.73790167999999</v>
      </c>
      <c r="DN2366" s="96">
        <v>1</v>
      </c>
      <c r="DO2366" s="96">
        <v>3.5950000000000001E-3</v>
      </c>
      <c r="DP2366" s="72">
        <v>1.1399999999999999</v>
      </c>
      <c r="DQ2366" s="72">
        <v>316.60000000000002</v>
      </c>
      <c r="DR2366" t="s">
        <v>1472</v>
      </c>
      <c r="DT2366" t="s">
        <v>1425</v>
      </c>
    </row>
    <row r="2367" spans="1:124" x14ac:dyDescent="0.3">
      <c r="A2367" t="s">
        <v>1473</v>
      </c>
      <c r="B2367">
        <v>40480</v>
      </c>
      <c r="C2367" s="95">
        <v>7347</v>
      </c>
      <c r="D2367" s="95">
        <v>9617009</v>
      </c>
      <c r="E2367" s="95">
        <v>4128</v>
      </c>
      <c r="F2367" s="95">
        <v>9614953</v>
      </c>
      <c r="G2367" s="95">
        <v>1428</v>
      </c>
      <c r="H2367" s="95">
        <v>807093</v>
      </c>
      <c r="I2367" s="95">
        <v>653</v>
      </c>
      <c r="J2367" s="95">
        <v>1816362</v>
      </c>
      <c r="K2367" s="95">
        <v>6387</v>
      </c>
      <c r="L2367" s="95">
        <v>8775611</v>
      </c>
      <c r="M2367" s="95">
        <v>3119</v>
      </c>
      <c r="N2367" s="95">
        <v>7327896</v>
      </c>
      <c r="O2367" s="95">
        <v>1237</v>
      </c>
      <c r="P2367" s="95">
        <v>898305</v>
      </c>
      <c r="Q2367" s="95">
        <v>461</v>
      </c>
      <c r="R2367" s="95">
        <v>750554</v>
      </c>
      <c r="S2367" s="95">
        <v>6249</v>
      </c>
      <c r="T2367" s="95">
        <v>9338070</v>
      </c>
      <c r="U2367" s="95">
        <v>2951</v>
      </c>
      <c r="V2367" s="95">
        <v>7001978</v>
      </c>
      <c r="W2367" s="95">
        <v>1207</v>
      </c>
      <c r="X2367" s="95">
        <v>847759</v>
      </c>
      <c r="Y2367" s="95">
        <v>446</v>
      </c>
      <c r="Z2367" s="95">
        <v>786758</v>
      </c>
      <c r="AA2367" s="95">
        <v>2533</v>
      </c>
      <c r="AB2367" s="95">
        <v>3774606</v>
      </c>
      <c r="AC2367" s="95">
        <v>2533</v>
      </c>
      <c r="AD2367" s="95">
        <v>6517338</v>
      </c>
      <c r="AE2367" s="95">
        <v>367</v>
      </c>
      <c r="AF2367" s="95">
        <v>340536</v>
      </c>
      <c r="AG2367" s="95">
        <v>367</v>
      </c>
      <c r="AH2367" s="95">
        <v>674967</v>
      </c>
      <c r="AI2367" s="95">
        <v>2290.1267201999999</v>
      </c>
      <c r="AJ2367" s="95">
        <v>3128032.8657</v>
      </c>
      <c r="AK2367" s="95">
        <v>2290.1267201999999</v>
      </c>
      <c r="AL2367" s="95">
        <v>5632999.6047999999</v>
      </c>
      <c r="AM2367" s="95">
        <v>328.52781456999998</v>
      </c>
      <c r="AN2367" s="95">
        <v>366864.40003999998</v>
      </c>
      <c r="AO2367" s="95">
        <v>328.52781456999998</v>
      </c>
      <c r="AP2367" s="95">
        <v>638038.43156000006</v>
      </c>
      <c r="AQ2367" s="72">
        <v>98.99</v>
      </c>
      <c r="AR2367" s="72">
        <v>199.25</v>
      </c>
      <c r="AS2367" s="72">
        <v>298.24</v>
      </c>
      <c r="AT2367" s="95">
        <v>10424102</v>
      </c>
      <c r="AU2367" s="95">
        <v>11431315</v>
      </c>
      <c r="AV2367" s="95">
        <v>8775</v>
      </c>
      <c r="AW2367" s="95">
        <v>4781</v>
      </c>
      <c r="AX2367" s="72">
        <v>105.74</v>
      </c>
      <c r="AY2367" s="72">
        <v>188.05</v>
      </c>
      <c r="AZ2367" s="72">
        <v>293.79000000000002</v>
      </c>
      <c r="BA2367" s="95">
        <v>9673916</v>
      </c>
      <c r="BB2367" s="95">
        <v>8078450</v>
      </c>
      <c r="BC2367" s="95">
        <v>7624</v>
      </c>
      <c r="BD2367" s="95">
        <v>3580</v>
      </c>
      <c r="BE2367" s="72">
        <v>113.84</v>
      </c>
      <c r="BF2367" s="72">
        <v>191.07</v>
      </c>
      <c r="BG2367" s="72">
        <v>304.91000000000003</v>
      </c>
      <c r="BH2367" s="95">
        <v>10185829</v>
      </c>
      <c r="BI2367" s="95">
        <v>7788736</v>
      </c>
      <c r="BJ2367" s="95">
        <v>7456</v>
      </c>
      <c r="BK2367" s="95">
        <v>3397</v>
      </c>
      <c r="BL2367" s="72">
        <v>118.25</v>
      </c>
      <c r="BM2367" s="72">
        <v>206.68</v>
      </c>
      <c r="BN2367" s="72">
        <v>324.93</v>
      </c>
      <c r="BO2367" s="95">
        <v>4115142</v>
      </c>
      <c r="BP2367" s="95">
        <v>7192305</v>
      </c>
      <c r="BQ2367" s="95">
        <v>2900</v>
      </c>
      <c r="BR2367" s="95">
        <v>2900</v>
      </c>
      <c r="BS2367" s="72">
        <v>111.22</v>
      </c>
      <c r="BT2367" s="72">
        <v>199.56</v>
      </c>
      <c r="BU2367" s="72">
        <v>310.77999999999997</v>
      </c>
      <c r="BV2367" s="95">
        <v>3494897.2658000002</v>
      </c>
      <c r="BW2367" s="95">
        <v>6271038.0362999998</v>
      </c>
      <c r="BX2367" s="95">
        <v>2618.6545348</v>
      </c>
      <c r="BY2367" s="95">
        <v>2618.6545348</v>
      </c>
      <c r="BZ2367" s="95">
        <v>6871</v>
      </c>
      <c r="CA2367" s="95">
        <v>5679</v>
      </c>
      <c r="CB2367" s="95">
        <v>5500</v>
      </c>
      <c r="CC2367" s="95">
        <v>2900</v>
      </c>
      <c r="CD2367" s="95">
        <v>2619</v>
      </c>
      <c r="CE2367" s="72">
        <v>650.75523149000003</v>
      </c>
      <c r="CF2367" s="72">
        <v>676.59346364999999</v>
      </c>
      <c r="CG2367" s="72">
        <v>712.40329333</v>
      </c>
      <c r="CH2367" s="72">
        <v>716.50152150999998</v>
      </c>
      <c r="CI2367" s="72">
        <v>731.52548966999996</v>
      </c>
      <c r="CJ2367" s="96">
        <v>0.45829827490000002</v>
      </c>
      <c r="CK2367" s="96">
        <v>0.43421938840000002</v>
      </c>
      <c r="CL2367" s="96">
        <v>0.4280019518</v>
      </c>
      <c r="CM2367" s="96">
        <v>0.45349519890000001</v>
      </c>
      <c r="CN2367" s="96">
        <v>0.42483823790000003</v>
      </c>
      <c r="CO2367" s="96">
        <v>0.91629951860000003</v>
      </c>
      <c r="CP2367" s="96">
        <v>0.47994198560000001</v>
      </c>
      <c r="CQ2367" s="96">
        <v>0.99584056389999998</v>
      </c>
      <c r="CR2367" s="96">
        <v>0.4819465429</v>
      </c>
      <c r="CS2367" s="95">
        <v>4017</v>
      </c>
      <c r="CT2367" s="95">
        <v>3380</v>
      </c>
      <c r="CU2367" s="95">
        <v>3274</v>
      </c>
      <c r="CV2367" s="95">
        <v>2941</v>
      </c>
      <c r="CW2367" s="95">
        <v>2534</v>
      </c>
      <c r="CX2367" s="96">
        <v>0.91961108000000003</v>
      </c>
      <c r="CY2367" s="96">
        <v>0.89989931000000001</v>
      </c>
      <c r="CZ2367" s="96">
        <v>0.93298167600000004</v>
      </c>
      <c r="DA2367" s="96">
        <v>0.91021940099999998</v>
      </c>
      <c r="DB2367" s="96">
        <v>0.91842832900000004</v>
      </c>
      <c r="DC2367">
        <v>2013</v>
      </c>
      <c r="DD2367" s="6">
        <v>3455.3</v>
      </c>
      <c r="DE2367" s="96">
        <v>9.5989747000000004E-3</v>
      </c>
      <c r="DF2367" s="72">
        <v>366.58</v>
      </c>
      <c r="DG2367" s="96">
        <v>1</v>
      </c>
      <c r="DH2367" s="72">
        <v>366.58</v>
      </c>
      <c r="DI2367" s="72">
        <v>365.52769882000001</v>
      </c>
      <c r="DJ2367" s="96">
        <v>1</v>
      </c>
      <c r="DK2367" s="72">
        <v>366.58</v>
      </c>
      <c r="DL2367" s="96">
        <v>1</v>
      </c>
      <c r="DM2367" s="72">
        <v>366.58</v>
      </c>
      <c r="DN2367" s="96">
        <v>1</v>
      </c>
      <c r="DO2367" s="96">
        <v>1.3017000000000001E-2</v>
      </c>
      <c r="DP2367" s="72">
        <v>4.7699999999999996</v>
      </c>
      <c r="DQ2367" s="72">
        <v>361.81</v>
      </c>
      <c r="DR2367" t="s">
        <v>1473</v>
      </c>
      <c r="DT2367" t="s">
        <v>1425</v>
      </c>
    </row>
    <row r="2368" spans="1:124" x14ac:dyDescent="0.3">
      <c r="A2368" t="s">
        <v>1474</v>
      </c>
      <c r="B2368">
        <v>40490</v>
      </c>
      <c r="C2368" s="95">
        <v>1833</v>
      </c>
      <c r="D2368" s="95">
        <v>3276378</v>
      </c>
      <c r="E2368" s="95">
        <v>855</v>
      </c>
      <c r="F2368" s="95">
        <v>2047870</v>
      </c>
      <c r="G2368" s="95">
        <v>943</v>
      </c>
      <c r="H2368" s="95">
        <v>501259</v>
      </c>
      <c r="I2368" s="95">
        <v>478</v>
      </c>
      <c r="J2368" s="95">
        <v>811143</v>
      </c>
      <c r="K2368" s="95">
        <v>1526</v>
      </c>
      <c r="L2368" s="95">
        <v>2430152</v>
      </c>
      <c r="M2368" s="95">
        <v>561</v>
      </c>
      <c r="N2368" s="95">
        <v>1142707</v>
      </c>
      <c r="O2368" s="95">
        <v>785</v>
      </c>
      <c r="P2368" s="95">
        <v>464897</v>
      </c>
      <c r="Q2368" s="95">
        <v>324</v>
      </c>
      <c r="R2368" s="95">
        <v>602212</v>
      </c>
      <c r="S2368" s="95">
        <v>1512</v>
      </c>
      <c r="T2368" s="95">
        <v>2459399</v>
      </c>
      <c r="U2368" s="95">
        <v>540</v>
      </c>
      <c r="V2368" s="95">
        <v>1190735</v>
      </c>
      <c r="W2368" s="95">
        <v>756</v>
      </c>
      <c r="X2368" s="95">
        <v>430916</v>
      </c>
      <c r="Y2368" s="95">
        <v>306</v>
      </c>
      <c r="Z2368" s="95">
        <v>436008</v>
      </c>
      <c r="AA2368" s="95">
        <v>483</v>
      </c>
      <c r="AB2368" s="95">
        <v>601020</v>
      </c>
      <c r="AC2368" s="95">
        <v>483</v>
      </c>
      <c r="AD2368" s="95">
        <v>1338354</v>
      </c>
      <c r="AE2368" s="95">
        <v>234</v>
      </c>
      <c r="AF2368" s="95">
        <v>125660</v>
      </c>
      <c r="AG2368" s="95">
        <v>234</v>
      </c>
      <c r="AH2368" s="95">
        <v>382610</v>
      </c>
      <c r="AI2368" s="95">
        <v>439.13799437</v>
      </c>
      <c r="AJ2368" s="95">
        <v>771684.38474000001</v>
      </c>
      <c r="AK2368" s="95">
        <v>439.13799437</v>
      </c>
      <c r="AL2368" s="95">
        <v>1106106.3933999999</v>
      </c>
      <c r="AM2368" s="95">
        <v>192.76733436000001</v>
      </c>
      <c r="AN2368" s="95">
        <v>131756.88266999999</v>
      </c>
      <c r="AO2368" s="95">
        <v>192.76733436000001</v>
      </c>
      <c r="AP2368" s="95">
        <v>413383.49546000001</v>
      </c>
      <c r="AQ2368" s="72">
        <v>113.4</v>
      </c>
      <c r="AR2368" s="72">
        <v>178.73</v>
      </c>
      <c r="AS2368" s="72">
        <v>292.13</v>
      </c>
      <c r="AT2368" s="95">
        <v>3777637</v>
      </c>
      <c r="AU2368" s="95">
        <v>2859013</v>
      </c>
      <c r="AV2368" s="95">
        <v>2776</v>
      </c>
      <c r="AW2368" s="95">
        <v>1333</v>
      </c>
      <c r="AX2368" s="72">
        <v>104.39</v>
      </c>
      <c r="AY2368" s="72">
        <v>164.3</v>
      </c>
      <c r="AZ2368" s="72">
        <v>268.69</v>
      </c>
      <c r="BA2368" s="95">
        <v>2895049</v>
      </c>
      <c r="BB2368" s="95">
        <v>1744919</v>
      </c>
      <c r="BC2368" s="95">
        <v>2311</v>
      </c>
      <c r="BD2368" s="95">
        <v>885</v>
      </c>
      <c r="BE2368" s="72">
        <v>106.2</v>
      </c>
      <c r="BF2368" s="72">
        <v>160.24</v>
      </c>
      <c r="BG2368" s="72">
        <v>266.44</v>
      </c>
      <c r="BH2368" s="95">
        <v>2890315</v>
      </c>
      <c r="BI2368" s="95">
        <v>1626743</v>
      </c>
      <c r="BJ2368" s="95">
        <v>2268</v>
      </c>
      <c r="BK2368" s="95">
        <v>846</v>
      </c>
      <c r="BL2368" s="72">
        <v>84.46</v>
      </c>
      <c r="BM2368" s="72">
        <v>200.02</v>
      </c>
      <c r="BN2368" s="72">
        <v>284.48</v>
      </c>
      <c r="BO2368" s="95">
        <v>726680</v>
      </c>
      <c r="BP2368" s="95">
        <v>1720964</v>
      </c>
      <c r="BQ2368" s="95">
        <v>717</v>
      </c>
      <c r="BR2368" s="95">
        <v>717</v>
      </c>
      <c r="BS2368" s="72">
        <v>119.14</v>
      </c>
      <c r="BT2368" s="72">
        <v>200.38</v>
      </c>
      <c r="BU2368" s="72">
        <v>319.52</v>
      </c>
      <c r="BV2368" s="95">
        <v>903441.26740999997</v>
      </c>
      <c r="BW2368" s="95">
        <v>1519489.8888000001</v>
      </c>
      <c r="BX2368" s="95">
        <v>631.90532872999995</v>
      </c>
      <c r="BY2368" s="95">
        <v>631.90532872999995</v>
      </c>
      <c r="BZ2368" s="95">
        <v>2088</v>
      </c>
      <c r="CA2368" s="95">
        <v>1625</v>
      </c>
      <c r="CB2368" s="95">
        <v>1583</v>
      </c>
      <c r="CC2368" s="95">
        <v>717</v>
      </c>
      <c r="CD2368" s="95">
        <v>632</v>
      </c>
      <c r="CE2368" s="72">
        <v>650.75523149000003</v>
      </c>
      <c r="CF2368" s="72">
        <v>676.59346364999999</v>
      </c>
      <c r="CG2368" s="72">
        <v>712.40329333</v>
      </c>
      <c r="CH2368" s="72">
        <v>716.50152150999998</v>
      </c>
      <c r="CI2368" s="72">
        <v>731.52548966999996</v>
      </c>
      <c r="CJ2368" s="96">
        <v>0.44890918410000002</v>
      </c>
      <c r="CK2368" s="96">
        <v>0.39712177910000002</v>
      </c>
      <c r="CL2368" s="96">
        <v>0.37400163990000002</v>
      </c>
      <c r="CM2368" s="96">
        <v>0.39704032919999999</v>
      </c>
      <c r="CN2368" s="96">
        <v>0.43678587349999998</v>
      </c>
      <c r="CO2368" s="96">
        <v>0.95161253990000005</v>
      </c>
      <c r="CP2368" s="96">
        <v>0.43165862570000002</v>
      </c>
      <c r="CQ2368" s="96">
        <v>0.99584056389999998</v>
      </c>
      <c r="CR2368" s="96">
        <v>0.43346151960000001</v>
      </c>
      <c r="CS2368" s="95">
        <v>1031</v>
      </c>
      <c r="CT2368" s="95">
        <v>859</v>
      </c>
      <c r="CU2368" s="95">
        <v>845</v>
      </c>
      <c r="CV2368" s="95">
        <v>776</v>
      </c>
      <c r="CW2368" s="95">
        <v>692</v>
      </c>
      <c r="CX2368" s="96">
        <v>0.98868407800000002</v>
      </c>
      <c r="CY2368" s="96">
        <v>0.95545277699999998</v>
      </c>
      <c r="CZ2368" s="96">
        <v>0.97767856099999995</v>
      </c>
      <c r="DA2368" s="96">
        <v>0.911857048</v>
      </c>
      <c r="DB2368" s="96">
        <v>0.904365364</v>
      </c>
      <c r="DC2368">
        <v>2013</v>
      </c>
      <c r="DD2368" s="6">
        <v>882.6</v>
      </c>
      <c r="DE2368" s="96">
        <v>5.8762963000000001E-3</v>
      </c>
      <c r="DF2368" s="72">
        <v>330.94</v>
      </c>
      <c r="DG2368" s="96">
        <v>1</v>
      </c>
      <c r="DH2368" s="72">
        <v>330.94</v>
      </c>
      <c r="DI2368" s="72">
        <v>354.04139028999998</v>
      </c>
      <c r="DJ2368" s="96">
        <v>0.93946793449999999</v>
      </c>
      <c r="DK2368" s="72">
        <v>332.33837487</v>
      </c>
      <c r="DL2368" s="96">
        <v>0.99549831619999996</v>
      </c>
      <c r="DM2368" s="72">
        <v>330.84229257999999</v>
      </c>
      <c r="DN2368" s="96">
        <v>1</v>
      </c>
      <c r="DO2368" s="96">
        <v>1.0552000000000001E-2</v>
      </c>
      <c r="DP2368" s="72">
        <v>3.49</v>
      </c>
      <c r="DQ2368" s="72">
        <v>327.35000000000002</v>
      </c>
      <c r="DR2368" t="s">
        <v>1474</v>
      </c>
      <c r="DT2368" t="s">
        <v>1425</v>
      </c>
    </row>
    <row r="2369" spans="1:124" x14ac:dyDescent="0.3">
      <c r="A2369" t="s">
        <v>1475</v>
      </c>
      <c r="B2369">
        <v>40500</v>
      </c>
      <c r="C2369" s="95">
        <v>1350</v>
      </c>
      <c r="D2369" s="95">
        <v>1988951</v>
      </c>
      <c r="E2369" s="95">
        <v>593</v>
      </c>
      <c r="F2369" s="95">
        <v>1469436</v>
      </c>
      <c r="G2369" s="95">
        <v>789</v>
      </c>
      <c r="H2369" s="95">
        <v>597128</v>
      </c>
      <c r="I2369" s="95">
        <v>334</v>
      </c>
      <c r="J2369" s="95">
        <v>594904</v>
      </c>
      <c r="K2369" s="95">
        <v>1093</v>
      </c>
      <c r="L2369" s="95">
        <v>1604669</v>
      </c>
      <c r="M2369" s="95">
        <v>341</v>
      </c>
      <c r="N2369" s="95">
        <v>852184</v>
      </c>
      <c r="O2369" s="95">
        <v>657</v>
      </c>
      <c r="P2369" s="95">
        <v>265875</v>
      </c>
      <c r="Q2369" s="95">
        <v>206</v>
      </c>
      <c r="R2369" s="95">
        <v>306221</v>
      </c>
      <c r="S2369" s="95">
        <v>1064</v>
      </c>
      <c r="T2369" s="95">
        <v>1844472</v>
      </c>
      <c r="U2369" s="95">
        <v>305</v>
      </c>
      <c r="V2369" s="95">
        <v>877193</v>
      </c>
      <c r="W2369" s="95">
        <v>636</v>
      </c>
      <c r="X2369" s="95">
        <v>272857</v>
      </c>
      <c r="Y2369" s="95">
        <v>184</v>
      </c>
      <c r="Z2369" s="95">
        <v>271933</v>
      </c>
      <c r="AA2369" s="95">
        <v>247</v>
      </c>
      <c r="AB2369" s="95">
        <v>348861</v>
      </c>
      <c r="AC2369" s="95">
        <v>247</v>
      </c>
      <c r="AD2369" s="95">
        <v>822098</v>
      </c>
      <c r="AE2369" s="95">
        <v>138</v>
      </c>
      <c r="AF2369" s="95">
        <v>383586</v>
      </c>
      <c r="AG2369" s="95">
        <v>138</v>
      </c>
      <c r="AH2369" s="95">
        <v>241616</v>
      </c>
      <c r="AI2369" s="95">
        <v>229.8365732</v>
      </c>
      <c r="AJ2369" s="95">
        <v>227364.94123</v>
      </c>
      <c r="AK2369" s="95">
        <v>229.8365732</v>
      </c>
      <c r="AL2369" s="95">
        <v>617863.74309999996</v>
      </c>
      <c r="AM2369" s="95">
        <v>112.69852689</v>
      </c>
      <c r="AN2369" s="95">
        <v>40868.781579000002</v>
      </c>
      <c r="AO2369" s="95">
        <v>112.69852689</v>
      </c>
      <c r="AP2369" s="95">
        <v>118212.64042</v>
      </c>
      <c r="AQ2369" s="72">
        <v>100.75</v>
      </c>
      <c r="AR2369" s="72">
        <v>185.58</v>
      </c>
      <c r="AS2369" s="72">
        <v>286.33</v>
      </c>
      <c r="AT2369" s="95">
        <v>2586079</v>
      </c>
      <c r="AU2369" s="95">
        <v>2064340</v>
      </c>
      <c r="AV2369" s="95">
        <v>2139</v>
      </c>
      <c r="AW2369" s="95">
        <v>927</v>
      </c>
      <c r="AX2369" s="72">
        <v>89.07</v>
      </c>
      <c r="AY2369" s="72">
        <v>176.48</v>
      </c>
      <c r="AZ2369" s="72">
        <v>265.55</v>
      </c>
      <c r="BA2369" s="95">
        <v>1870544</v>
      </c>
      <c r="BB2369" s="95">
        <v>1158405</v>
      </c>
      <c r="BC2369" s="95">
        <v>1750</v>
      </c>
      <c r="BD2369" s="95">
        <v>547</v>
      </c>
      <c r="BE2369" s="72">
        <v>103.79</v>
      </c>
      <c r="BF2369" s="72">
        <v>195.83</v>
      </c>
      <c r="BG2369" s="72">
        <v>299.62</v>
      </c>
      <c r="BH2369" s="95">
        <v>2117329</v>
      </c>
      <c r="BI2369" s="95">
        <v>1149126</v>
      </c>
      <c r="BJ2369" s="95">
        <v>1700</v>
      </c>
      <c r="BK2369" s="95">
        <v>489</v>
      </c>
      <c r="BL2369" s="72">
        <v>158.54</v>
      </c>
      <c r="BM2369" s="72">
        <v>230.24</v>
      </c>
      <c r="BN2369" s="72">
        <v>388.78</v>
      </c>
      <c r="BO2369" s="95">
        <v>732447</v>
      </c>
      <c r="BP2369" s="95">
        <v>1063714</v>
      </c>
      <c r="BQ2369" s="95">
        <v>385</v>
      </c>
      <c r="BR2369" s="95">
        <v>385</v>
      </c>
      <c r="BS2369" s="72">
        <v>65.260000000000005</v>
      </c>
      <c r="BT2369" s="72">
        <v>179.08</v>
      </c>
      <c r="BU2369" s="72">
        <v>244.34</v>
      </c>
      <c r="BV2369" s="95">
        <v>268233.72279999999</v>
      </c>
      <c r="BW2369" s="95">
        <v>736076.38352000003</v>
      </c>
      <c r="BX2369" s="95">
        <v>342.53510009000001</v>
      </c>
      <c r="BY2369" s="95">
        <v>342.53510009000001</v>
      </c>
      <c r="BZ2369" s="95">
        <v>1561</v>
      </c>
      <c r="CA2369" s="95">
        <v>1171</v>
      </c>
      <c r="CB2369" s="95">
        <v>1116</v>
      </c>
      <c r="CC2369" s="95">
        <v>385</v>
      </c>
      <c r="CD2369" s="95">
        <v>343</v>
      </c>
      <c r="CE2369" s="72">
        <v>650.75523149000003</v>
      </c>
      <c r="CF2369" s="72">
        <v>676.59346364999999</v>
      </c>
      <c r="CG2369" s="72">
        <v>712.40329333</v>
      </c>
      <c r="CH2369" s="72">
        <v>716.50152150999998</v>
      </c>
      <c r="CI2369" s="72">
        <v>731.52548966999996</v>
      </c>
      <c r="CJ2369" s="96">
        <v>0.43999646279999999</v>
      </c>
      <c r="CK2369" s="96">
        <v>0.39248088289999999</v>
      </c>
      <c r="CL2369" s="96">
        <v>0.42057638250000001</v>
      </c>
      <c r="CM2369" s="96">
        <v>0.542608757</v>
      </c>
      <c r="CN2369" s="96">
        <v>0.334014335</v>
      </c>
      <c r="CO2369" s="96">
        <v>0.95620562580000001</v>
      </c>
      <c r="CP2369" s="96">
        <v>0.44544327340000001</v>
      </c>
      <c r="CQ2369" s="96">
        <v>0.99584056389999998</v>
      </c>
      <c r="CR2369" s="96">
        <v>0.44730374119999999</v>
      </c>
      <c r="CS2369" s="95">
        <v>704</v>
      </c>
      <c r="CT2369" s="95">
        <v>507</v>
      </c>
      <c r="CU2369" s="95">
        <v>470</v>
      </c>
      <c r="CV2369" s="95">
        <v>433</v>
      </c>
      <c r="CW2369" s="95">
        <v>378</v>
      </c>
      <c r="CX2369" s="96">
        <v>1.004638653</v>
      </c>
      <c r="CY2369" s="96">
        <v>0.92286291200000004</v>
      </c>
      <c r="CZ2369" s="96">
        <v>0.93995856</v>
      </c>
      <c r="DA2369" s="96">
        <v>0.94426186700000003</v>
      </c>
      <c r="DB2369" s="96">
        <v>0.94460687799999998</v>
      </c>
      <c r="DC2369">
        <v>2013</v>
      </c>
      <c r="DD2369" s="6">
        <v>538.1</v>
      </c>
      <c r="DE2369" s="96">
        <v>1.8669074E-3</v>
      </c>
      <c r="DF2369" s="72">
        <v>342.88</v>
      </c>
      <c r="DG2369" s="96">
        <v>1</v>
      </c>
      <c r="DH2369" s="72">
        <v>342.88</v>
      </c>
      <c r="DI2369" s="72">
        <v>345.07672998999999</v>
      </c>
      <c r="DJ2369" s="96">
        <v>0.73355299740000002</v>
      </c>
      <c r="DK2369" s="72">
        <v>343.46531212000002</v>
      </c>
      <c r="DL2369" s="96">
        <v>0.99549831619999996</v>
      </c>
      <c r="DM2369" s="72">
        <v>341.91913987999999</v>
      </c>
      <c r="DN2369" s="96">
        <v>1</v>
      </c>
      <c r="DO2369" s="96">
        <v>1.1421000000000001E-2</v>
      </c>
      <c r="DP2369" s="72">
        <v>3.91</v>
      </c>
      <c r="DQ2369" s="72">
        <v>338.01</v>
      </c>
      <c r="DR2369" t="s">
        <v>1475</v>
      </c>
      <c r="DT2369" t="s">
        <v>1425</v>
      </c>
    </row>
    <row r="2370" spans="1:124" x14ac:dyDescent="0.3">
      <c r="A2370" t="s">
        <v>1476</v>
      </c>
      <c r="B2370">
        <v>40510</v>
      </c>
      <c r="C2370" s="95">
        <v>1509</v>
      </c>
      <c r="D2370" s="95">
        <v>1587463</v>
      </c>
      <c r="E2370" s="95">
        <v>860</v>
      </c>
      <c r="F2370" s="95">
        <v>1881735</v>
      </c>
      <c r="G2370" s="95">
        <v>670</v>
      </c>
      <c r="H2370" s="95">
        <v>206024</v>
      </c>
      <c r="I2370" s="95">
        <v>350</v>
      </c>
      <c r="J2370" s="95">
        <v>602764</v>
      </c>
      <c r="K2370" s="95">
        <v>1219</v>
      </c>
      <c r="L2370" s="95">
        <v>1431219</v>
      </c>
      <c r="M2370" s="95">
        <v>572</v>
      </c>
      <c r="N2370" s="95">
        <v>1207790</v>
      </c>
      <c r="O2370" s="95">
        <v>535</v>
      </c>
      <c r="P2370" s="95">
        <v>212260</v>
      </c>
      <c r="Q2370" s="95">
        <v>220</v>
      </c>
      <c r="R2370" s="95">
        <v>398745</v>
      </c>
      <c r="S2370" s="95">
        <v>1199</v>
      </c>
      <c r="T2370" s="95">
        <v>1547131</v>
      </c>
      <c r="U2370" s="95">
        <v>528</v>
      </c>
      <c r="V2370" s="95">
        <v>1131302</v>
      </c>
      <c r="W2370" s="95">
        <v>533</v>
      </c>
      <c r="X2370" s="95">
        <v>241373</v>
      </c>
      <c r="Y2370" s="95">
        <v>217</v>
      </c>
      <c r="Z2370" s="95">
        <v>297404</v>
      </c>
      <c r="AA2370" s="95">
        <v>435</v>
      </c>
      <c r="AB2370" s="95">
        <v>439347</v>
      </c>
      <c r="AC2370" s="95">
        <v>435</v>
      </c>
      <c r="AD2370" s="95">
        <v>998097</v>
      </c>
      <c r="AE2370" s="95">
        <v>157</v>
      </c>
      <c r="AF2370" s="95">
        <v>71319</v>
      </c>
      <c r="AG2370" s="95">
        <v>157</v>
      </c>
      <c r="AH2370" s="95">
        <v>225176</v>
      </c>
      <c r="AI2370" s="95">
        <v>381.0204215</v>
      </c>
      <c r="AJ2370" s="95">
        <v>353904.15321000002</v>
      </c>
      <c r="AK2370" s="95">
        <v>381.0204215</v>
      </c>
      <c r="AL2370" s="95">
        <v>832953.73540000001</v>
      </c>
      <c r="AM2370" s="95">
        <v>134.33057851000001</v>
      </c>
      <c r="AN2370" s="95">
        <v>91926.844263999999</v>
      </c>
      <c r="AO2370" s="95">
        <v>134.33057851000001</v>
      </c>
      <c r="AP2370" s="95">
        <v>215394.54444999999</v>
      </c>
      <c r="AQ2370" s="72">
        <v>68.59</v>
      </c>
      <c r="AR2370" s="72">
        <v>171.11</v>
      </c>
      <c r="AS2370" s="72">
        <v>239.7</v>
      </c>
      <c r="AT2370" s="95">
        <v>1793487</v>
      </c>
      <c r="AU2370" s="95">
        <v>2484499</v>
      </c>
      <c r="AV2370" s="95">
        <v>2179</v>
      </c>
      <c r="AW2370" s="95">
        <v>1210</v>
      </c>
      <c r="AX2370" s="72">
        <v>78.08</v>
      </c>
      <c r="AY2370" s="72">
        <v>169.04</v>
      </c>
      <c r="AZ2370" s="72">
        <v>247.12</v>
      </c>
      <c r="BA2370" s="95">
        <v>1643479</v>
      </c>
      <c r="BB2370" s="95">
        <v>1606535</v>
      </c>
      <c r="BC2370" s="95">
        <v>1754</v>
      </c>
      <c r="BD2370" s="95">
        <v>792</v>
      </c>
      <c r="BE2370" s="72">
        <v>86.05</v>
      </c>
      <c r="BF2370" s="72">
        <v>159.81</v>
      </c>
      <c r="BG2370" s="72">
        <v>245.86</v>
      </c>
      <c r="BH2370" s="95">
        <v>1788504</v>
      </c>
      <c r="BI2370" s="95">
        <v>1428706</v>
      </c>
      <c r="BJ2370" s="95">
        <v>1732</v>
      </c>
      <c r="BK2370" s="95">
        <v>745</v>
      </c>
      <c r="BL2370" s="72">
        <v>71.88</v>
      </c>
      <c r="BM2370" s="72">
        <v>172.19</v>
      </c>
      <c r="BN2370" s="72">
        <v>244.07</v>
      </c>
      <c r="BO2370" s="95">
        <v>510666</v>
      </c>
      <c r="BP2370" s="95">
        <v>1223273</v>
      </c>
      <c r="BQ2370" s="95">
        <v>592</v>
      </c>
      <c r="BR2370" s="95">
        <v>592</v>
      </c>
      <c r="BS2370" s="72">
        <v>72.09</v>
      </c>
      <c r="BT2370" s="72">
        <v>169.52</v>
      </c>
      <c r="BU2370" s="72">
        <v>241.61</v>
      </c>
      <c r="BV2370" s="95">
        <v>445830.99748000002</v>
      </c>
      <c r="BW2370" s="95">
        <v>1048348.2799</v>
      </c>
      <c r="BX2370" s="95">
        <v>515.35100001000001</v>
      </c>
      <c r="BY2370" s="95">
        <v>515.35100001000001</v>
      </c>
      <c r="BZ2370" s="95">
        <v>1717</v>
      </c>
      <c r="CA2370" s="95">
        <v>1291</v>
      </c>
      <c r="CB2370" s="95">
        <v>1256</v>
      </c>
      <c r="CC2370" s="95">
        <v>592</v>
      </c>
      <c r="CD2370" s="95">
        <v>515</v>
      </c>
      <c r="CE2370" s="72">
        <v>650.75523149000003</v>
      </c>
      <c r="CF2370" s="72">
        <v>676.59346364999999</v>
      </c>
      <c r="CG2370" s="72">
        <v>712.40329333</v>
      </c>
      <c r="CH2370" s="72">
        <v>716.50152150999998</v>
      </c>
      <c r="CI2370" s="72">
        <v>731.52548966999996</v>
      </c>
      <c r="CJ2370" s="96">
        <v>0.36834125709999999</v>
      </c>
      <c r="CK2370" s="96">
        <v>0.36524148290000003</v>
      </c>
      <c r="CL2370" s="96">
        <v>0.3451135085</v>
      </c>
      <c r="CM2370" s="96">
        <v>0.34064128640000002</v>
      </c>
      <c r="CN2370" s="96">
        <v>0.3302824077</v>
      </c>
      <c r="CO2370" s="96">
        <v>0.92902095279999997</v>
      </c>
      <c r="CP2370" s="96">
        <v>0.37665887669999998</v>
      </c>
      <c r="CQ2370" s="96">
        <v>0.99584056389999998</v>
      </c>
      <c r="CR2370" s="96">
        <v>0.37823205500000001</v>
      </c>
      <c r="CS2370" s="95">
        <v>970</v>
      </c>
      <c r="CT2370" s="95">
        <v>779</v>
      </c>
      <c r="CU2370" s="95">
        <v>717</v>
      </c>
      <c r="CV2370" s="95">
        <v>641</v>
      </c>
      <c r="CW2370" s="95">
        <v>526</v>
      </c>
      <c r="CX2370" s="96">
        <v>0.94700163199999998</v>
      </c>
      <c r="CY2370" s="96">
        <v>0.88595349999999995</v>
      </c>
      <c r="CZ2370" s="96">
        <v>0.91348954000000004</v>
      </c>
      <c r="DA2370" s="96">
        <v>0.95575275199999998</v>
      </c>
      <c r="DB2370" s="96">
        <v>0.94824001499999999</v>
      </c>
      <c r="DC2370">
        <v>2013</v>
      </c>
      <c r="DD2370" s="6">
        <v>770.9</v>
      </c>
      <c r="DE2370" s="96">
        <v>2.3067042999999998E-3</v>
      </c>
      <c r="DF2370" s="72">
        <v>289.81</v>
      </c>
      <c r="DG2370" s="96">
        <v>1</v>
      </c>
      <c r="DH2370" s="72">
        <v>289.81</v>
      </c>
      <c r="DI2370" s="72">
        <v>345.07672998999999</v>
      </c>
      <c r="DJ2370" s="96">
        <v>0.87800911159999995</v>
      </c>
      <c r="DK2370" s="72">
        <v>296.55203748999998</v>
      </c>
      <c r="DL2370" s="96">
        <v>0.99549831619999996</v>
      </c>
      <c r="DM2370" s="72">
        <v>295.21705398</v>
      </c>
      <c r="DN2370" s="96">
        <v>1</v>
      </c>
      <c r="DO2370" s="96">
        <v>3.29E-3</v>
      </c>
      <c r="DP2370" s="72">
        <v>0.97</v>
      </c>
      <c r="DQ2370" s="72">
        <v>294.25</v>
      </c>
      <c r="DR2370" t="s">
        <v>1476</v>
      </c>
      <c r="DT2370" t="s">
        <v>1425</v>
      </c>
    </row>
    <row r="2371" spans="1:124" x14ac:dyDescent="0.3">
      <c r="A2371" t="s">
        <v>1477</v>
      </c>
      <c r="B2371">
        <v>40520</v>
      </c>
      <c r="C2371" s="95">
        <v>1718</v>
      </c>
      <c r="D2371" s="95">
        <v>2282827</v>
      </c>
      <c r="E2371" s="95">
        <v>988</v>
      </c>
      <c r="F2371" s="95">
        <v>2755618</v>
      </c>
      <c r="G2371" s="95">
        <v>1018</v>
      </c>
      <c r="H2371" s="95">
        <v>565025</v>
      </c>
      <c r="I2371" s="95">
        <v>483</v>
      </c>
      <c r="J2371" s="95">
        <v>840313</v>
      </c>
      <c r="K2371" s="95">
        <v>1317</v>
      </c>
      <c r="L2371" s="95">
        <v>2080054</v>
      </c>
      <c r="M2371" s="95">
        <v>586</v>
      </c>
      <c r="N2371" s="95">
        <v>1713624</v>
      </c>
      <c r="O2371" s="95">
        <v>810</v>
      </c>
      <c r="P2371" s="95">
        <v>429887</v>
      </c>
      <c r="Q2371" s="95">
        <v>290</v>
      </c>
      <c r="R2371" s="95">
        <v>523746</v>
      </c>
      <c r="S2371" s="95">
        <v>1248</v>
      </c>
      <c r="T2371" s="95">
        <v>2099277</v>
      </c>
      <c r="U2371" s="95">
        <v>518</v>
      </c>
      <c r="V2371" s="95">
        <v>1517654</v>
      </c>
      <c r="W2371" s="95">
        <v>749</v>
      </c>
      <c r="X2371" s="95">
        <v>407137</v>
      </c>
      <c r="Y2371" s="95">
        <v>262</v>
      </c>
      <c r="Z2371" s="95">
        <v>451101</v>
      </c>
      <c r="AA2371" s="95">
        <v>427</v>
      </c>
      <c r="AB2371" s="95">
        <v>556797</v>
      </c>
      <c r="AC2371" s="95">
        <v>427</v>
      </c>
      <c r="AD2371" s="95">
        <v>1310520</v>
      </c>
      <c r="AE2371" s="95">
        <v>202</v>
      </c>
      <c r="AF2371" s="95">
        <v>126476</v>
      </c>
      <c r="AG2371" s="95">
        <v>202</v>
      </c>
      <c r="AH2371" s="95">
        <v>455296</v>
      </c>
      <c r="AI2371" s="95">
        <v>366.92649573</v>
      </c>
      <c r="AJ2371" s="95">
        <v>498436.77863000002</v>
      </c>
      <c r="AK2371" s="95">
        <v>366.92649573</v>
      </c>
      <c r="AL2371" s="95">
        <v>1027592.0763</v>
      </c>
      <c r="AM2371" s="95">
        <v>179.05737110000001</v>
      </c>
      <c r="AN2371" s="95">
        <v>112050.13275999999</v>
      </c>
      <c r="AO2371" s="95">
        <v>179.05737110000001</v>
      </c>
      <c r="AP2371" s="95">
        <v>352131.39877999999</v>
      </c>
      <c r="AQ2371" s="72">
        <v>86.74</v>
      </c>
      <c r="AR2371" s="72">
        <v>203.71</v>
      </c>
      <c r="AS2371" s="72">
        <v>290.45</v>
      </c>
      <c r="AT2371" s="95">
        <v>2847852</v>
      </c>
      <c r="AU2371" s="95">
        <v>3595931</v>
      </c>
      <c r="AV2371" s="95">
        <v>2736</v>
      </c>
      <c r="AW2371" s="95">
        <v>1471</v>
      </c>
      <c r="AX2371" s="72">
        <v>98.34</v>
      </c>
      <c r="AY2371" s="72">
        <v>212.84</v>
      </c>
      <c r="AZ2371" s="72">
        <v>311.18</v>
      </c>
      <c r="BA2371" s="95">
        <v>2509941</v>
      </c>
      <c r="BB2371" s="95">
        <v>2237370</v>
      </c>
      <c r="BC2371" s="95">
        <v>2127</v>
      </c>
      <c r="BD2371" s="95">
        <v>876</v>
      </c>
      <c r="BE2371" s="72">
        <v>104.59</v>
      </c>
      <c r="BF2371" s="72">
        <v>210.34</v>
      </c>
      <c r="BG2371" s="72">
        <v>314.93</v>
      </c>
      <c r="BH2371" s="95">
        <v>2506414</v>
      </c>
      <c r="BI2371" s="95">
        <v>1968755</v>
      </c>
      <c r="BJ2371" s="95">
        <v>1997</v>
      </c>
      <c r="BK2371" s="95">
        <v>780</v>
      </c>
      <c r="BL2371" s="72">
        <v>90.52</v>
      </c>
      <c r="BM2371" s="72">
        <v>233.94</v>
      </c>
      <c r="BN2371" s="72">
        <v>324.45999999999998</v>
      </c>
      <c r="BO2371" s="95">
        <v>683273</v>
      </c>
      <c r="BP2371" s="95">
        <v>1765816</v>
      </c>
      <c r="BQ2371" s="95">
        <v>629</v>
      </c>
      <c r="BR2371" s="95">
        <v>629</v>
      </c>
      <c r="BS2371" s="72">
        <v>93.18</v>
      </c>
      <c r="BT2371" s="72">
        <v>210.59</v>
      </c>
      <c r="BU2371" s="72">
        <v>303.77</v>
      </c>
      <c r="BV2371" s="95">
        <v>610486.91139000002</v>
      </c>
      <c r="BW2371" s="95">
        <v>1379723.4750000001</v>
      </c>
      <c r="BX2371" s="95">
        <v>545.98386682</v>
      </c>
      <c r="BY2371" s="95">
        <v>545.98386682</v>
      </c>
      <c r="BZ2371" s="95">
        <v>2133</v>
      </c>
      <c r="CA2371" s="95">
        <v>1525</v>
      </c>
      <c r="CB2371" s="95">
        <v>1410</v>
      </c>
      <c r="CC2371" s="95">
        <v>629</v>
      </c>
      <c r="CD2371" s="95">
        <v>546</v>
      </c>
      <c r="CE2371" s="72">
        <v>650.75523149000003</v>
      </c>
      <c r="CF2371" s="72">
        <v>676.59346364999999</v>
      </c>
      <c r="CG2371" s="72">
        <v>712.40329333</v>
      </c>
      <c r="CH2371" s="72">
        <v>716.50152150999998</v>
      </c>
      <c r="CI2371" s="72">
        <v>731.52548966999996</v>
      </c>
      <c r="CJ2371" s="96">
        <v>0.44632756829999998</v>
      </c>
      <c r="CK2371" s="96">
        <v>0.45992167630000003</v>
      </c>
      <c r="CL2371" s="96">
        <v>0.44206701869999998</v>
      </c>
      <c r="CM2371" s="96">
        <v>0.45283923380000002</v>
      </c>
      <c r="CN2371" s="96">
        <v>0.41525552329999998</v>
      </c>
      <c r="CO2371" s="96">
        <v>0.97602288029999995</v>
      </c>
      <c r="CP2371" s="96">
        <v>0.45417193900000002</v>
      </c>
      <c r="CQ2371" s="96">
        <v>0.99584056389999998</v>
      </c>
      <c r="CR2371" s="96">
        <v>0.45606886340000002</v>
      </c>
      <c r="CS2371" s="95">
        <v>1163</v>
      </c>
      <c r="CT2371" s="95">
        <v>880</v>
      </c>
      <c r="CU2371" s="95">
        <v>770</v>
      </c>
      <c r="CV2371" s="95">
        <v>731</v>
      </c>
      <c r="CW2371" s="95">
        <v>606</v>
      </c>
      <c r="CX2371" s="96">
        <v>1.005609558</v>
      </c>
      <c r="CY2371" s="96">
        <v>0.96532577200000003</v>
      </c>
      <c r="CZ2371" s="96">
        <v>0.98391116300000003</v>
      </c>
      <c r="DA2371" s="96">
        <v>0.98026991100000005</v>
      </c>
      <c r="DB2371" s="96">
        <v>0.91962946800000001</v>
      </c>
      <c r="DC2371">
        <v>2013</v>
      </c>
      <c r="DD2371" s="6">
        <v>860.4</v>
      </c>
      <c r="DE2371" s="96">
        <v>2.1582693000000001E-3</v>
      </c>
      <c r="DF2371" s="72">
        <v>349.5</v>
      </c>
      <c r="DG2371" s="96">
        <v>1</v>
      </c>
      <c r="DH2371" s="72">
        <v>349.5</v>
      </c>
      <c r="DI2371" s="72">
        <v>345.07672998999999</v>
      </c>
      <c r="DJ2371" s="96">
        <v>0.92757749</v>
      </c>
      <c r="DK2371" s="72">
        <v>349.17965568</v>
      </c>
      <c r="DL2371" s="96">
        <v>0.99549831619999996</v>
      </c>
      <c r="DM2371" s="72">
        <v>347.60775926999997</v>
      </c>
      <c r="DN2371" s="96">
        <v>1</v>
      </c>
      <c r="DO2371" s="96">
        <v>7.9699999999999997E-3</v>
      </c>
      <c r="DP2371" s="72">
        <v>2.77</v>
      </c>
      <c r="DQ2371" s="72">
        <v>344.84</v>
      </c>
      <c r="DR2371" t="s">
        <v>1477</v>
      </c>
      <c r="DT2371" t="s">
        <v>1425</v>
      </c>
    </row>
    <row r="2372" spans="1:124" x14ac:dyDescent="0.3">
      <c r="A2372" t="s">
        <v>1478</v>
      </c>
      <c r="B2372">
        <v>40530</v>
      </c>
      <c r="C2372" s="95">
        <v>1222</v>
      </c>
      <c r="D2372" s="95">
        <v>1572222</v>
      </c>
      <c r="E2372" s="95">
        <v>593</v>
      </c>
      <c r="F2372" s="95">
        <v>1609246</v>
      </c>
      <c r="G2372" s="95">
        <v>957</v>
      </c>
      <c r="H2372" s="95">
        <v>512711</v>
      </c>
      <c r="I2372" s="95">
        <v>457</v>
      </c>
      <c r="J2372" s="95">
        <v>650699</v>
      </c>
      <c r="K2372" s="95">
        <v>958</v>
      </c>
      <c r="L2372" s="95">
        <v>1530634</v>
      </c>
      <c r="M2372" s="95">
        <v>331</v>
      </c>
      <c r="N2372" s="95">
        <v>883152</v>
      </c>
      <c r="O2372" s="95">
        <v>711</v>
      </c>
      <c r="P2372" s="95">
        <v>286995</v>
      </c>
      <c r="Q2372" s="95">
        <v>232</v>
      </c>
      <c r="R2372" s="95">
        <v>302124</v>
      </c>
      <c r="S2372" s="95">
        <v>925</v>
      </c>
      <c r="T2372" s="95">
        <v>1816103</v>
      </c>
      <c r="U2372" s="95">
        <v>291</v>
      </c>
      <c r="V2372" s="95">
        <v>721454</v>
      </c>
      <c r="W2372" s="95">
        <v>673</v>
      </c>
      <c r="X2372" s="95">
        <v>287729</v>
      </c>
      <c r="Y2372" s="95">
        <v>210</v>
      </c>
      <c r="Z2372" s="95">
        <v>278839</v>
      </c>
      <c r="AA2372" s="95">
        <v>258</v>
      </c>
      <c r="AB2372" s="95">
        <v>293060</v>
      </c>
      <c r="AC2372" s="95">
        <v>258</v>
      </c>
      <c r="AD2372" s="95">
        <v>745288</v>
      </c>
      <c r="AE2372" s="95">
        <v>171</v>
      </c>
      <c r="AF2372" s="95">
        <v>231184</v>
      </c>
      <c r="AG2372" s="95">
        <v>171</v>
      </c>
      <c r="AH2372" s="95">
        <v>326513</v>
      </c>
      <c r="AI2372" s="95">
        <v>220.28247585</v>
      </c>
      <c r="AJ2372" s="95">
        <v>338345.51617000002</v>
      </c>
      <c r="AK2372" s="95">
        <v>220.28247585</v>
      </c>
      <c r="AL2372" s="95">
        <v>524879.25792999996</v>
      </c>
      <c r="AM2372" s="95">
        <v>135.60562479999999</v>
      </c>
      <c r="AN2372" s="95">
        <v>45801.272141000001</v>
      </c>
      <c r="AO2372" s="95">
        <v>135.60562479999999</v>
      </c>
      <c r="AP2372" s="95">
        <v>187444.83738000001</v>
      </c>
      <c r="AQ2372" s="72">
        <v>79.739999999999995</v>
      </c>
      <c r="AR2372" s="72">
        <v>179.36</v>
      </c>
      <c r="AS2372" s="72">
        <v>259.10000000000002</v>
      </c>
      <c r="AT2372" s="95">
        <v>2084933</v>
      </c>
      <c r="AU2372" s="95">
        <v>2259945</v>
      </c>
      <c r="AV2372" s="95">
        <v>2179</v>
      </c>
      <c r="AW2372" s="95">
        <v>1050</v>
      </c>
      <c r="AX2372" s="72">
        <v>90.75</v>
      </c>
      <c r="AY2372" s="72">
        <v>175.44</v>
      </c>
      <c r="AZ2372" s="72">
        <v>266.19</v>
      </c>
      <c r="BA2372" s="95">
        <v>1817629</v>
      </c>
      <c r="BB2372" s="95">
        <v>1185276</v>
      </c>
      <c r="BC2372" s="95">
        <v>1669</v>
      </c>
      <c r="BD2372" s="95">
        <v>563</v>
      </c>
      <c r="BE2372" s="72">
        <v>109.71</v>
      </c>
      <c r="BF2372" s="72">
        <v>166.38</v>
      </c>
      <c r="BG2372" s="72">
        <v>276.08999999999997</v>
      </c>
      <c r="BH2372" s="95">
        <v>2103832</v>
      </c>
      <c r="BI2372" s="95">
        <v>1000293</v>
      </c>
      <c r="BJ2372" s="95">
        <v>1598</v>
      </c>
      <c r="BK2372" s="95">
        <v>501</v>
      </c>
      <c r="BL2372" s="72">
        <v>101.83</v>
      </c>
      <c r="BM2372" s="72">
        <v>208.2</v>
      </c>
      <c r="BN2372" s="72">
        <v>310.02999999999997</v>
      </c>
      <c r="BO2372" s="95">
        <v>524244</v>
      </c>
      <c r="BP2372" s="95">
        <v>1071801</v>
      </c>
      <c r="BQ2372" s="95">
        <v>429</v>
      </c>
      <c r="BR2372" s="95">
        <v>429</v>
      </c>
      <c r="BS2372" s="72">
        <v>89.95</v>
      </c>
      <c r="BT2372" s="72">
        <v>166.79</v>
      </c>
      <c r="BU2372" s="72">
        <v>256.74</v>
      </c>
      <c r="BV2372" s="95">
        <v>384146.78831999999</v>
      </c>
      <c r="BW2372" s="95">
        <v>712324.09531999996</v>
      </c>
      <c r="BX2372" s="95">
        <v>355.88810065000001</v>
      </c>
      <c r="BY2372" s="95">
        <v>355.88810065000001</v>
      </c>
      <c r="BZ2372" s="95">
        <v>1641</v>
      </c>
      <c r="CA2372" s="95">
        <v>1137</v>
      </c>
      <c r="CB2372" s="95">
        <v>1069</v>
      </c>
      <c r="CC2372" s="95">
        <v>429</v>
      </c>
      <c r="CD2372" s="95">
        <v>356</v>
      </c>
      <c r="CE2372" s="72">
        <v>650.75523149000003</v>
      </c>
      <c r="CF2372" s="72">
        <v>676.59346364999999</v>
      </c>
      <c r="CG2372" s="72">
        <v>712.40329333</v>
      </c>
      <c r="CH2372" s="72">
        <v>716.50152150999998</v>
      </c>
      <c r="CI2372" s="72">
        <v>731.52548966999996</v>
      </c>
      <c r="CJ2372" s="96">
        <v>0.39815277310000002</v>
      </c>
      <c r="CK2372" s="96">
        <v>0.39342679809999997</v>
      </c>
      <c r="CL2372" s="96">
        <v>0.38754733810000003</v>
      </c>
      <c r="CM2372" s="96">
        <v>0.4326997092</v>
      </c>
      <c r="CN2372" s="96">
        <v>0.35096521400000003</v>
      </c>
      <c r="CO2372" s="96">
        <v>0.94135573390000005</v>
      </c>
      <c r="CP2372" s="96">
        <v>0.41701383689999999</v>
      </c>
      <c r="CQ2372" s="96">
        <v>0.99584056389999998</v>
      </c>
      <c r="CR2372" s="96">
        <v>0.4187555644</v>
      </c>
      <c r="CS2372" s="95">
        <v>772</v>
      </c>
      <c r="CT2372" s="95">
        <v>546</v>
      </c>
      <c r="CU2372" s="95">
        <v>493</v>
      </c>
      <c r="CV2372" s="95">
        <v>472</v>
      </c>
      <c r="CW2372" s="95">
        <v>405</v>
      </c>
      <c r="CX2372" s="96">
        <v>0.87952336099999995</v>
      </c>
      <c r="CY2372" s="96">
        <v>0.87746783500000003</v>
      </c>
      <c r="CZ2372" s="96">
        <v>1.0003083820000001</v>
      </c>
      <c r="DA2372" s="96">
        <v>0.98908769100000005</v>
      </c>
      <c r="DB2372" s="96">
        <v>1.017958809</v>
      </c>
      <c r="DC2372">
        <v>2013</v>
      </c>
      <c r="DD2372" s="6">
        <v>579.79999999999995</v>
      </c>
      <c r="DE2372" s="96">
        <v>3.0694935000000001E-3</v>
      </c>
      <c r="DF2372" s="72">
        <v>320.61</v>
      </c>
      <c r="DG2372" s="96">
        <v>1</v>
      </c>
      <c r="DH2372" s="72">
        <v>320.61</v>
      </c>
      <c r="DI2372" s="72">
        <v>345.07672998999999</v>
      </c>
      <c r="DJ2372" s="96">
        <v>0.76144599280000003</v>
      </c>
      <c r="DK2372" s="72">
        <v>326.44663648</v>
      </c>
      <c r="DL2372" s="96">
        <v>0.99549831619999996</v>
      </c>
      <c r="DM2372" s="72">
        <v>324.97707693000001</v>
      </c>
      <c r="DN2372" s="96">
        <v>1</v>
      </c>
      <c r="DO2372" s="96">
        <v>6.319E-3</v>
      </c>
      <c r="DP2372" s="72">
        <v>2.0499999999999998</v>
      </c>
      <c r="DQ2372" s="72">
        <v>322.93</v>
      </c>
      <c r="DR2372" t="s">
        <v>1478</v>
      </c>
      <c r="DT2372" t="s">
        <v>1425</v>
      </c>
    </row>
    <row r="2373" spans="1:124" x14ac:dyDescent="0.3">
      <c r="A2373" t="s">
        <v>1479</v>
      </c>
      <c r="B2373">
        <v>40540</v>
      </c>
      <c r="C2373" s="95">
        <v>1218</v>
      </c>
      <c r="D2373" s="95">
        <v>1898428</v>
      </c>
      <c r="E2373" s="95">
        <v>612</v>
      </c>
      <c r="F2373" s="95">
        <v>1460990</v>
      </c>
      <c r="G2373" s="95">
        <v>609</v>
      </c>
      <c r="H2373" s="95">
        <v>585688</v>
      </c>
      <c r="I2373" s="95">
        <v>301</v>
      </c>
      <c r="J2373" s="95">
        <v>594424</v>
      </c>
      <c r="K2373" s="95">
        <v>915</v>
      </c>
      <c r="L2373" s="95">
        <v>1635792</v>
      </c>
      <c r="M2373" s="95">
        <v>336</v>
      </c>
      <c r="N2373" s="95">
        <v>847349</v>
      </c>
      <c r="O2373" s="95">
        <v>487</v>
      </c>
      <c r="P2373" s="95">
        <v>258013</v>
      </c>
      <c r="Q2373" s="95">
        <v>176</v>
      </c>
      <c r="R2373" s="95">
        <v>273136</v>
      </c>
      <c r="S2373" s="95">
        <v>868</v>
      </c>
      <c r="T2373" s="95">
        <v>1136302</v>
      </c>
      <c r="U2373" s="95">
        <v>297</v>
      </c>
      <c r="V2373" s="95">
        <v>585672</v>
      </c>
      <c r="W2373" s="95">
        <v>477</v>
      </c>
      <c r="X2373" s="95">
        <v>287300</v>
      </c>
      <c r="Y2373" s="95">
        <v>159</v>
      </c>
      <c r="Z2373" s="95">
        <v>316888</v>
      </c>
      <c r="AA2373" s="95">
        <v>219</v>
      </c>
      <c r="AB2373" s="95">
        <v>278711</v>
      </c>
      <c r="AC2373" s="95">
        <v>219</v>
      </c>
      <c r="AD2373" s="95">
        <v>460784</v>
      </c>
      <c r="AE2373" s="95">
        <v>121</v>
      </c>
      <c r="AF2373" s="95">
        <v>183392</v>
      </c>
      <c r="AG2373" s="95">
        <v>121</v>
      </c>
      <c r="AH2373" s="95">
        <v>204793</v>
      </c>
      <c r="AI2373" s="95">
        <v>203.95597065000001</v>
      </c>
      <c r="AJ2373" s="95">
        <v>233204.23624999999</v>
      </c>
      <c r="AK2373" s="95">
        <v>203.95597065000001</v>
      </c>
      <c r="AL2373" s="95">
        <v>393673.50689999998</v>
      </c>
      <c r="AM2373" s="95">
        <v>107.83738438</v>
      </c>
      <c r="AN2373" s="95">
        <v>241559.78236000001</v>
      </c>
      <c r="AO2373" s="95">
        <v>107.83738438</v>
      </c>
      <c r="AP2373" s="95">
        <v>185175.66052999999</v>
      </c>
      <c r="AQ2373" s="72">
        <v>113.31</v>
      </c>
      <c r="AR2373" s="72">
        <v>187.61</v>
      </c>
      <c r="AS2373" s="72">
        <v>300.92</v>
      </c>
      <c r="AT2373" s="95">
        <v>2484116</v>
      </c>
      <c r="AU2373" s="95">
        <v>2055414</v>
      </c>
      <c r="AV2373" s="95">
        <v>1827</v>
      </c>
      <c r="AW2373" s="95">
        <v>913</v>
      </c>
      <c r="AX2373" s="72">
        <v>112.57</v>
      </c>
      <c r="AY2373" s="72">
        <v>182.37</v>
      </c>
      <c r="AZ2373" s="72">
        <v>294.94</v>
      </c>
      <c r="BA2373" s="95">
        <v>1893805</v>
      </c>
      <c r="BB2373" s="95">
        <v>1120485</v>
      </c>
      <c r="BC2373" s="95">
        <v>1402</v>
      </c>
      <c r="BD2373" s="95">
        <v>512</v>
      </c>
      <c r="BE2373" s="72">
        <v>88.2</v>
      </c>
      <c r="BF2373" s="72">
        <v>164.94</v>
      </c>
      <c r="BG2373" s="72">
        <v>253.14</v>
      </c>
      <c r="BH2373" s="95">
        <v>1423602</v>
      </c>
      <c r="BI2373" s="95">
        <v>902560</v>
      </c>
      <c r="BJ2373" s="95">
        <v>1345</v>
      </c>
      <c r="BK2373" s="95">
        <v>456</v>
      </c>
      <c r="BL2373" s="72">
        <v>113.26</v>
      </c>
      <c r="BM2373" s="72">
        <v>163.13</v>
      </c>
      <c r="BN2373" s="72">
        <v>276.39</v>
      </c>
      <c r="BO2373" s="95">
        <v>462103</v>
      </c>
      <c r="BP2373" s="95">
        <v>665577</v>
      </c>
      <c r="BQ2373" s="95">
        <v>340</v>
      </c>
      <c r="BR2373" s="95">
        <v>340</v>
      </c>
      <c r="BS2373" s="72">
        <v>126.89</v>
      </c>
      <c r="BT2373" s="72">
        <v>154.71</v>
      </c>
      <c r="BU2373" s="72">
        <v>281.60000000000002</v>
      </c>
      <c r="BV2373" s="95">
        <v>474764.01861000003</v>
      </c>
      <c r="BW2373" s="95">
        <v>578849.16743000003</v>
      </c>
      <c r="BX2373" s="95">
        <v>311.79335502999999</v>
      </c>
      <c r="BY2373" s="95">
        <v>311.79335502999999</v>
      </c>
      <c r="BZ2373" s="95">
        <v>1391</v>
      </c>
      <c r="CA2373" s="95">
        <v>974</v>
      </c>
      <c r="CB2373" s="95">
        <v>917</v>
      </c>
      <c r="CC2373" s="95">
        <v>340</v>
      </c>
      <c r="CD2373" s="95">
        <v>312</v>
      </c>
      <c r="CE2373" s="72">
        <v>650.75523149000003</v>
      </c>
      <c r="CF2373" s="72">
        <v>676.59346364999999</v>
      </c>
      <c r="CG2373" s="72">
        <v>712.40329333</v>
      </c>
      <c r="CH2373" s="72">
        <v>716.50152150999998</v>
      </c>
      <c r="CI2373" s="72">
        <v>731.52548966999996</v>
      </c>
      <c r="CJ2373" s="96">
        <v>0.46241656679999998</v>
      </c>
      <c r="CK2373" s="96">
        <v>0.43591907969999999</v>
      </c>
      <c r="CL2373" s="96">
        <v>0.35533243930000002</v>
      </c>
      <c r="CM2373" s="96">
        <v>0.38574935529999999</v>
      </c>
      <c r="CN2373" s="96">
        <v>0.38494899220000001</v>
      </c>
      <c r="CO2373" s="96">
        <v>0.9847738063</v>
      </c>
      <c r="CP2373" s="96">
        <v>0.41113328170000002</v>
      </c>
      <c r="CQ2373" s="96">
        <v>0.99584056389999998</v>
      </c>
      <c r="CR2373" s="96">
        <v>0.41285044799999998</v>
      </c>
      <c r="CS2373" s="95">
        <v>744</v>
      </c>
      <c r="CT2373" s="95">
        <v>486</v>
      </c>
      <c r="CU2373" s="95">
        <v>426</v>
      </c>
      <c r="CV2373" s="95">
        <v>377</v>
      </c>
      <c r="CW2373" s="95">
        <v>333</v>
      </c>
      <c r="CX2373" s="96">
        <v>0.97190657999999996</v>
      </c>
      <c r="CY2373" s="96">
        <v>0.89666271200000003</v>
      </c>
      <c r="CZ2373" s="96">
        <v>1.0847876409999999</v>
      </c>
      <c r="DA2373" s="96">
        <v>0.99568468499999996</v>
      </c>
      <c r="DB2373" s="96">
        <v>1.0018185909999999</v>
      </c>
      <c r="DC2373">
        <v>2013</v>
      </c>
      <c r="DD2373" s="6">
        <v>506.6</v>
      </c>
      <c r="DE2373" s="96">
        <v>5.1675143000000003E-3</v>
      </c>
      <c r="DF2373" s="72">
        <v>315.43</v>
      </c>
      <c r="DG2373" s="96">
        <v>1</v>
      </c>
      <c r="DH2373" s="72">
        <v>315.43</v>
      </c>
      <c r="DI2373" s="72">
        <v>328.34114978999997</v>
      </c>
      <c r="DJ2373" s="96">
        <v>0.71175838599999997</v>
      </c>
      <c r="DK2373" s="72">
        <v>319.15153064999998</v>
      </c>
      <c r="DL2373" s="96">
        <v>0.99549831619999996</v>
      </c>
      <c r="DM2373" s="72">
        <v>317.71481137000001</v>
      </c>
      <c r="DN2373" s="96">
        <v>1</v>
      </c>
      <c r="DO2373" s="96">
        <v>1.1911E-2</v>
      </c>
      <c r="DP2373" s="72">
        <v>3.78</v>
      </c>
      <c r="DQ2373" s="72">
        <v>313.93</v>
      </c>
      <c r="DR2373" t="s">
        <v>1479</v>
      </c>
      <c r="DT2373" t="s">
        <v>1425</v>
      </c>
    </row>
    <row r="2374" spans="1:124" x14ac:dyDescent="0.3">
      <c r="A2374" t="s">
        <v>1480</v>
      </c>
      <c r="B2374">
        <v>40550</v>
      </c>
      <c r="C2374" s="95">
        <v>1101</v>
      </c>
      <c r="D2374" s="95">
        <v>1478595</v>
      </c>
      <c r="E2374" s="95">
        <v>598</v>
      </c>
      <c r="F2374" s="95">
        <v>1407273</v>
      </c>
      <c r="G2374" s="95">
        <v>375</v>
      </c>
      <c r="H2374" s="95">
        <v>285540</v>
      </c>
      <c r="I2374" s="95">
        <v>170</v>
      </c>
      <c r="J2374" s="95">
        <v>391458</v>
      </c>
      <c r="K2374" s="95">
        <v>941</v>
      </c>
      <c r="L2374" s="95">
        <v>1653819</v>
      </c>
      <c r="M2374" s="95">
        <v>422</v>
      </c>
      <c r="N2374" s="95">
        <v>892505</v>
      </c>
      <c r="O2374" s="95">
        <v>307</v>
      </c>
      <c r="P2374" s="95">
        <v>298235</v>
      </c>
      <c r="Q2374" s="95">
        <v>115</v>
      </c>
      <c r="R2374" s="95">
        <v>223927</v>
      </c>
      <c r="S2374" s="95">
        <v>940</v>
      </c>
      <c r="T2374" s="95">
        <v>1383276</v>
      </c>
      <c r="U2374" s="95">
        <v>411</v>
      </c>
      <c r="V2374" s="95">
        <v>799644</v>
      </c>
      <c r="W2374" s="95">
        <v>291</v>
      </c>
      <c r="X2374" s="95">
        <v>146896</v>
      </c>
      <c r="Y2374" s="95">
        <v>98</v>
      </c>
      <c r="Z2374" s="95">
        <v>212206</v>
      </c>
      <c r="AA2374" s="95">
        <v>359</v>
      </c>
      <c r="AB2374" s="95">
        <v>596392</v>
      </c>
      <c r="AC2374" s="95">
        <v>359</v>
      </c>
      <c r="AD2374" s="95">
        <v>779629</v>
      </c>
      <c r="AE2374" s="95">
        <v>82</v>
      </c>
      <c r="AF2374" s="95">
        <v>102301</v>
      </c>
      <c r="AG2374" s="95">
        <v>82</v>
      </c>
      <c r="AH2374" s="95">
        <v>175946</v>
      </c>
      <c r="AI2374" s="95">
        <v>321.22828685000002</v>
      </c>
      <c r="AJ2374" s="95">
        <v>598395.69226000004</v>
      </c>
      <c r="AK2374" s="95">
        <v>321.22828685000002</v>
      </c>
      <c r="AL2374" s="95">
        <v>697491.11575999996</v>
      </c>
      <c r="AM2374" s="95">
        <v>68.932384342000006</v>
      </c>
      <c r="AN2374" s="95">
        <v>126577.6813</v>
      </c>
      <c r="AO2374" s="95">
        <v>68.932384342000006</v>
      </c>
      <c r="AP2374" s="95">
        <v>151695.43298000001</v>
      </c>
      <c r="AQ2374" s="72">
        <v>99.6</v>
      </c>
      <c r="AR2374" s="72">
        <v>195.17</v>
      </c>
      <c r="AS2374" s="72">
        <v>294.77</v>
      </c>
      <c r="AT2374" s="95">
        <v>1764135</v>
      </c>
      <c r="AU2374" s="95">
        <v>1798731</v>
      </c>
      <c r="AV2374" s="95">
        <v>1476</v>
      </c>
      <c r="AW2374" s="95">
        <v>768</v>
      </c>
      <c r="AX2374" s="72">
        <v>130.35</v>
      </c>
      <c r="AY2374" s="72">
        <v>173.25</v>
      </c>
      <c r="AZ2374" s="72">
        <v>303.60000000000002</v>
      </c>
      <c r="BA2374" s="95">
        <v>1952054</v>
      </c>
      <c r="BB2374" s="95">
        <v>1116432</v>
      </c>
      <c r="BC2374" s="95">
        <v>1248</v>
      </c>
      <c r="BD2374" s="95">
        <v>537</v>
      </c>
      <c r="BE2374" s="72">
        <v>103.59</v>
      </c>
      <c r="BF2374" s="72">
        <v>165.66</v>
      </c>
      <c r="BG2374" s="72">
        <v>269.25</v>
      </c>
      <c r="BH2374" s="95">
        <v>1530172</v>
      </c>
      <c r="BI2374" s="95">
        <v>1011850</v>
      </c>
      <c r="BJ2374" s="95">
        <v>1231</v>
      </c>
      <c r="BK2374" s="95">
        <v>509</v>
      </c>
      <c r="BL2374" s="72">
        <v>132.03</v>
      </c>
      <c r="BM2374" s="72">
        <v>180.57</v>
      </c>
      <c r="BN2374" s="72">
        <v>312.60000000000002</v>
      </c>
      <c r="BO2374" s="95">
        <v>698693</v>
      </c>
      <c r="BP2374" s="95">
        <v>955575</v>
      </c>
      <c r="BQ2374" s="95">
        <v>441</v>
      </c>
      <c r="BR2374" s="95">
        <v>441</v>
      </c>
      <c r="BS2374" s="72">
        <v>154.85</v>
      </c>
      <c r="BT2374" s="72">
        <v>181.38</v>
      </c>
      <c r="BU2374" s="72">
        <v>336.23</v>
      </c>
      <c r="BV2374" s="95">
        <v>724973.37357000005</v>
      </c>
      <c r="BW2374" s="95">
        <v>849186.54874</v>
      </c>
      <c r="BX2374" s="95">
        <v>390.16067119000002</v>
      </c>
      <c r="BY2374" s="95">
        <v>390.16067119000002</v>
      </c>
      <c r="BZ2374" s="95">
        <v>1139</v>
      </c>
      <c r="CA2374" s="95">
        <v>906</v>
      </c>
      <c r="CB2374" s="95">
        <v>883</v>
      </c>
      <c r="CC2374" s="95">
        <v>441</v>
      </c>
      <c r="CD2374" s="95">
        <v>390</v>
      </c>
      <c r="CE2374" s="72">
        <v>650.75523149000003</v>
      </c>
      <c r="CF2374" s="72">
        <v>676.59346364999999</v>
      </c>
      <c r="CG2374" s="72">
        <v>712.40329333</v>
      </c>
      <c r="CH2374" s="72">
        <v>716.50152150999998</v>
      </c>
      <c r="CI2374" s="72">
        <v>731.52548966999996</v>
      </c>
      <c r="CJ2374" s="96">
        <v>0.45296600889999999</v>
      </c>
      <c r="CK2374" s="96">
        <v>0.44871849390000002</v>
      </c>
      <c r="CL2374" s="96">
        <v>0.37794603500000001</v>
      </c>
      <c r="CM2374" s="96">
        <v>0.4362865823</v>
      </c>
      <c r="CN2374" s="96">
        <v>0.45962854990000002</v>
      </c>
      <c r="CO2374" s="96">
        <v>0.90384479809999996</v>
      </c>
      <c r="CP2374" s="96">
        <v>0.4813980618</v>
      </c>
      <c r="CQ2374" s="96">
        <v>0.99584056389999998</v>
      </c>
      <c r="CR2374" s="96">
        <v>0.48340870060000002</v>
      </c>
      <c r="CS2374" s="95">
        <v>644</v>
      </c>
      <c r="CT2374" s="95">
        <v>520</v>
      </c>
      <c r="CU2374" s="95">
        <v>506</v>
      </c>
      <c r="CV2374" s="95">
        <v>490</v>
      </c>
      <c r="CW2374" s="95">
        <v>409</v>
      </c>
      <c r="CX2374" s="96">
        <v>0.92039613499999995</v>
      </c>
      <c r="CY2374" s="96">
        <v>0.87387588800000005</v>
      </c>
      <c r="CZ2374" s="96">
        <v>0.90931538999999995</v>
      </c>
      <c r="DA2374" s="96">
        <v>0.91482298500000003</v>
      </c>
      <c r="DB2374" s="96">
        <v>0.89596543699999998</v>
      </c>
      <c r="DC2374">
        <v>2013</v>
      </c>
      <c r="DD2374" s="6">
        <v>529</v>
      </c>
      <c r="DE2374" s="96">
        <v>1.1485115799999999E-2</v>
      </c>
      <c r="DF2374" s="72">
        <v>366.99</v>
      </c>
      <c r="DG2374" s="96">
        <v>1</v>
      </c>
      <c r="DH2374" s="72">
        <v>366.99</v>
      </c>
      <c r="DI2374" s="72">
        <v>369.82233563</v>
      </c>
      <c r="DJ2374" s="96">
        <v>0.72732386179999997</v>
      </c>
      <c r="DK2374" s="72">
        <v>367.76231034</v>
      </c>
      <c r="DL2374" s="96">
        <v>0.99549831619999996</v>
      </c>
      <c r="DM2374" s="72">
        <v>366.10676068999999</v>
      </c>
      <c r="DN2374" s="96">
        <v>1</v>
      </c>
      <c r="DO2374" s="96">
        <v>1.6525999999999999E-2</v>
      </c>
      <c r="DP2374" s="72">
        <v>6.05</v>
      </c>
      <c r="DQ2374" s="72">
        <v>360.06</v>
      </c>
      <c r="DR2374" t="s">
        <v>1480</v>
      </c>
      <c r="DT2374" t="s">
        <v>1425</v>
      </c>
    </row>
    <row r="2375" spans="1:124" x14ac:dyDescent="0.3">
      <c r="A2375" t="s">
        <v>1481</v>
      </c>
      <c r="B2375">
        <v>40560</v>
      </c>
      <c r="C2375" s="95">
        <v>12170</v>
      </c>
      <c r="D2375" s="95">
        <v>17019810</v>
      </c>
      <c r="E2375" s="95">
        <v>7140</v>
      </c>
      <c r="F2375" s="95">
        <v>18377627</v>
      </c>
      <c r="G2375" s="95">
        <v>2522</v>
      </c>
      <c r="H2375" s="95">
        <v>2293211</v>
      </c>
      <c r="I2375" s="95">
        <v>1195</v>
      </c>
      <c r="J2375" s="95">
        <v>2571452</v>
      </c>
      <c r="K2375" s="95">
        <v>10414</v>
      </c>
      <c r="L2375" s="95">
        <v>13778830</v>
      </c>
      <c r="M2375" s="95">
        <v>5339</v>
      </c>
      <c r="N2375" s="95">
        <v>12644246</v>
      </c>
      <c r="O2375" s="95">
        <v>2206</v>
      </c>
      <c r="P2375" s="95">
        <v>1622233</v>
      </c>
      <c r="Q2375" s="95">
        <v>871</v>
      </c>
      <c r="R2375" s="95">
        <v>1773083</v>
      </c>
      <c r="S2375" s="95">
        <v>10112</v>
      </c>
      <c r="T2375" s="95">
        <v>15673988</v>
      </c>
      <c r="U2375" s="95">
        <v>4968</v>
      </c>
      <c r="V2375" s="95">
        <v>12343836</v>
      </c>
      <c r="W2375" s="95">
        <v>2192</v>
      </c>
      <c r="X2375" s="95">
        <v>1817922</v>
      </c>
      <c r="Y2375" s="95">
        <v>847</v>
      </c>
      <c r="Z2375" s="95">
        <v>1827298</v>
      </c>
      <c r="AA2375" s="95">
        <v>4224</v>
      </c>
      <c r="AB2375" s="95">
        <v>6685484</v>
      </c>
      <c r="AC2375" s="95">
        <v>4224</v>
      </c>
      <c r="AD2375" s="95">
        <v>11495900</v>
      </c>
      <c r="AE2375" s="95">
        <v>713</v>
      </c>
      <c r="AF2375" s="95">
        <v>1015289</v>
      </c>
      <c r="AG2375" s="95">
        <v>713</v>
      </c>
      <c r="AH2375" s="95">
        <v>1776565</v>
      </c>
      <c r="AI2375" s="95">
        <v>3880.5955389000001</v>
      </c>
      <c r="AJ2375" s="95">
        <v>6033284.7231999999</v>
      </c>
      <c r="AK2375" s="95">
        <v>3880.5955389000001</v>
      </c>
      <c r="AL2375" s="95">
        <v>9764535.2908999994</v>
      </c>
      <c r="AM2375" s="95">
        <v>663.82566585999996</v>
      </c>
      <c r="AN2375" s="95">
        <v>859290.55416000006</v>
      </c>
      <c r="AO2375" s="95">
        <v>663.82566585999996</v>
      </c>
      <c r="AP2375" s="95">
        <v>1764702.3467000001</v>
      </c>
      <c r="AQ2375" s="72">
        <v>109.54</v>
      </c>
      <c r="AR2375" s="72">
        <v>209.45</v>
      </c>
      <c r="AS2375" s="72">
        <v>318.99</v>
      </c>
      <c r="AT2375" s="95">
        <v>19313021</v>
      </c>
      <c r="AU2375" s="95">
        <v>20949079</v>
      </c>
      <c r="AV2375" s="95">
        <v>14692</v>
      </c>
      <c r="AW2375" s="95">
        <v>8335</v>
      </c>
      <c r="AX2375" s="72">
        <v>101.7</v>
      </c>
      <c r="AY2375" s="72">
        <v>193.47</v>
      </c>
      <c r="AZ2375" s="72">
        <v>295.17</v>
      </c>
      <c r="BA2375" s="95">
        <v>15401063</v>
      </c>
      <c r="BB2375" s="95">
        <v>14417329</v>
      </c>
      <c r="BC2375" s="95">
        <v>12620</v>
      </c>
      <c r="BD2375" s="95">
        <v>6210</v>
      </c>
      <c r="BE2375" s="72">
        <v>118.47</v>
      </c>
      <c r="BF2375" s="72">
        <v>203.08</v>
      </c>
      <c r="BG2375" s="72">
        <v>321.55</v>
      </c>
      <c r="BH2375" s="95">
        <v>17491910</v>
      </c>
      <c r="BI2375" s="95">
        <v>14171134</v>
      </c>
      <c r="BJ2375" s="95">
        <v>12304</v>
      </c>
      <c r="BK2375" s="95">
        <v>5815</v>
      </c>
      <c r="BL2375" s="72">
        <v>129.97999999999999</v>
      </c>
      <c r="BM2375" s="72">
        <v>224.03</v>
      </c>
      <c r="BN2375" s="72">
        <v>354.01</v>
      </c>
      <c r="BO2375" s="95">
        <v>7700773</v>
      </c>
      <c r="BP2375" s="95">
        <v>13272465</v>
      </c>
      <c r="BQ2375" s="95">
        <v>4937</v>
      </c>
      <c r="BR2375" s="95">
        <v>4937</v>
      </c>
      <c r="BS2375" s="72">
        <v>126.39</v>
      </c>
      <c r="BT2375" s="72">
        <v>211.42</v>
      </c>
      <c r="BU2375" s="72">
        <v>337.81</v>
      </c>
      <c r="BV2375" s="95">
        <v>6892575.2774</v>
      </c>
      <c r="BW2375" s="95">
        <v>11529237.638</v>
      </c>
      <c r="BX2375" s="95">
        <v>4544.4212047000001</v>
      </c>
      <c r="BY2375" s="95">
        <v>4544.4212047000001</v>
      </c>
      <c r="BZ2375" s="95">
        <v>11662</v>
      </c>
      <c r="CA2375" s="95">
        <v>9537</v>
      </c>
      <c r="CB2375" s="95">
        <v>9176</v>
      </c>
      <c r="CC2375" s="95">
        <v>4937</v>
      </c>
      <c r="CD2375" s="95">
        <v>4544</v>
      </c>
      <c r="CE2375" s="72">
        <v>650.75523149000003</v>
      </c>
      <c r="CF2375" s="72">
        <v>676.59346364999999</v>
      </c>
      <c r="CG2375" s="72">
        <v>712.40329333</v>
      </c>
      <c r="CH2375" s="72">
        <v>716.50152150999998</v>
      </c>
      <c r="CI2375" s="72">
        <v>731.52548966999996</v>
      </c>
      <c r="CJ2375" s="96">
        <v>0.49018430369999999</v>
      </c>
      <c r="CK2375" s="96">
        <v>0.43625901789999999</v>
      </c>
      <c r="CL2375" s="96">
        <v>0.45135950800000002</v>
      </c>
      <c r="CM2375" s="96">
        <v>0.49408129550000002</v>
      </c>
      <c r="CN2375" s="96">
        <v>0.46178841990000002</v>
      </c>
      <c r="CO2375" s="96">
        <v>0.91943024029999998</v>
      </c>
      <c r="CP2375" s="96">
        <v>0.50763449859999998</v>
      </c>
      <c r="CQ2375" s="96">
        <v>0.99584056389999998</v>
      </c>
      <c r="CR2375" s="96">
        <v>0.50975471829999996</v>
      </c>
      <c r="CS2375" s="95">
        <v>7298</v>
      </c>
      <c r="CT2375" s="95">
        <v>6029</v>
      </c>
      <c r="CU2375" s="95">
        <v>5653</v>
      </c>
      <c r="CV2375" s="95">
        <v>5242</v>
      </c>
      <c r="CW2375" s="95">
        <v>4543</v>
      </c>
      <c r="CX2375" s="96">
        <v>0.923036262</v>
      </c>
      <c r="CY2375" s="96">
        <v>0.897863572</v>
      </c>
      <c r="CZ2375" s="96">
        <v>0.91664258399999998</v>
      </c>
      <c r="DA2375" s="96">
        <v>0.92091836699999996</v>
      </c>
      <c r="DB2375" s="96">
        <v>0.94401015600000004</v>
      </c>
      <c r="DC2375">
        <v>2013</v>
      </c>
      <c r="DD2375" s="6">
        <v>5968.3</v>
      </c>
      <c r="DE2375" s="96">
        <v>1.44547193E-2</v>
      </c>
      <c r="DF2375" s="72">
        <v>385.83</v>
      </c>
      <c r="DG2375" s="96">
        <v>1</v>
      </c>
      <c r="DH2375" s="72">
        <v>385.83</v>
      </c>
      <c r="DI2375" s="72">
        <v>385.76880138000001</v>
      </c>
      <c r="DJ2375" s="96">
        <v>1</v>
      </c>
      <c r="DK2375" s="72">
        <v>385.83</v>
      </c>
      <c r="DL2375" s="96">
        <v>1</v>
      </c>
      <c r="DM2375" s="72">
        <v>385.83</v>
      </c>
      <c r="DN2375" s="96">
        <v>1</v>
      </c>
      <c r="DO2375" s="96">
        <v>1.7349E-2</v>
      </c>
      <c r="DP2375" s="72">
        <v>6.69</v>
      </c>
      <c r="DQ2375" s="72">
        <v>379.14</v>
      </c>
      <c r="DR2375" t="s">
        <v>1481</v>
      </c>
      <c r="DT2375" t="s">
        <v>1425</v>
      </c>
    </row>
    <row r="2376" spans="1:124" x14ac:dyDescent="0.3">
      <c r="A2376" t="s">
        <v>1482</v>
      </c>
      <c r="B2376">
        <v>40570</v>
      </c>
      <c r="C2376" s="95">
        <v>1542</v>
      </c>
      <c r="D2376" s="95">
        <v>2862505</v>
      </c>
      <c r="E2376" s="95">
        <v>806</v>
      </c>
      <c r="F2376" s="95">
        <v>1999747</v>
      </c>
      <c r="G2376" s="95">
        <v>814</v>
      </c>
      <c r="H2376" s="95">
        <v>333921</v>
      </c>
      <c r="I2376" s="95">
        <v>377</v>
      </c>
      <c r="J2376" s="95">
        <v>646681</v>
      </c>
      <c r="K2376" s="95">
        <v>1317</v>
      </c>
      <c r="L2376" s="95">
        <v>2107253</v>
      </c>
      <c r="M2376" s="95">
        <v>575</v>
      </c>
      <c r="N2376" s="95">
        <v>1544726</v>
      </c>
      <c r="O2376" s="95">
        <v>720</v>
      </c>
      <c r="P2376" s="95">
        <v>550465</v>
      </c>
      <c r="Q2376" s="95">
        <v>272</v>
      </c>
      <c r="R2376" s="95">
        <v>649367</v>
      </c>
      <c r="S2376" s="95">
        <v>1302</v>
      </c>
      <c r="T2376" s="95">
        <v>2390381</v>
      </c>
      <c r="U2376" s="95">
        <v>537</v>
      </c>
      <c r="V2376" s="95">
        <v>1644160</v>
      </c>
      <c r="W2376" s="95">
        <v>695</v>
      </c>
      <c r="X2376" s="95">
        <v>344457</v>
      </c>
      <c r="Y2376" s="95">
        <v>264</v>
      </c>
      <c r="Z2376" s="95">
        <v>607441</v>
      </c>
      <c r="AA2376" s="95">
        <v>419</v>
      </c>
      <c r="AB2376" s="95">
        <v>417150</v>
      </c>
      <c r="AC2376" s="95">
        <v>419</v>
      </c>
      <c r="AD2376" s="95">
        <v>1217208</v>
      </c>
      <c r="AE2376" s="95">
        <v>201</v>
      </c>
      <c r="AF2376" s="95">
        <v>110232</v>
      </c>
      <c r="AG2376" s="95">
        <v>201</v>
      </c>
      <c r="AH2376" s="95">
        <v>450779</v>
      </c>
      <c r="AI2376" s="95">
        <v>370.75705531</v>
      </c>
      <c r="AJ2376" s="95">
        <v>326781.88037999999</v>
      </c>
      <c r="AK2376" s="95">
        <v>370.75705531</v>
      </c>
      <c r="AL2376" s="95">
        <v>917381.55651000002</v>
      </c>
      <c r="AM2376" s="95">
        <v>181.12150376</v>
      </c>
      <c r="AN2376" s="95">
        <v>230279.25760000001</v>
      </c>
      <c r="AO2376" s="95">
        <v>181.12150376</v>
      </c>
      <c r="AP2376" s="95">
        <v>423755.23121</v>
      </c>
      <c r="AQ2376" s="72">
        <v>113.06</v>
      </c>
      <c r="AR2376" s="72">
        <v>186.42</v>
      </c>
      <c r="AS2376" s="72">
        <v>299.48</v>
      </c>
      <c r="AT2376" s="95">
        <v>3196426</v>
      </c>
      <c r="AU2376" s="95">
        <v>2646428</v>
      </c>
      <c r="AV2376" s="95">
        <v>2356</v>
      </c>
      <c r="AW2376" s="95">
        <v>1183</v>
      </c>
      <c r="AX2376" s="72">
        <v>108.73</v>
      </c>
      <c r="AY2376" s="72">
        <v>215.87</v>
      </c>
      <c r="AZ2376" s="72">
        <v>324.60000000000002</v>
      </c>
      <c r="BA2376" s="95">
        <v>2657718</v>
      </c>
      <c r="BB2376" s="95">
        <v>2194093</v>
      </c>
      <c r="BC2376" s="95">
        <v>2037</v>
      </c>
      <c r="BD2376" s="95">
        <v>847</v>
      </c>
      <c r="BE2376" s="72">
        <v>114.12</v>
      </c>
      <c r="BF2376" s="72">
        <v>234.25</v>
      </c>
      <c r="BG2376" s="72">
        <v>348.37</v>
      </c>
      <c r="BH2376" s="95">
        <v>2734838</v>
      </c>
      <c r="BI2376" s="95">
        <v>2251601</v>
      </c>
      <c r="BJ2376" s="95">
        <v>1997</v>
      </c>
      <c r="BK2376" s="95">
        <v>801</v>
      </c>
      <c r="BL2376" s="72">
        <v>70.88</v>
      </c>
      <c r="BM2376" s="72">
        <v>224.19</v>
      </c>
      <c r="BN2376" s="72">
        <v>295.07</v>
      </c>
      <c r="BO2376" s="95">
        <v>527382</v>
      </c>
      <c r="BP2376" s="95">
        <v>1667987</v>
      </c>
      <c r="BQ2376" s="95">
        <v>620</v>
      </c>
      <c r="BR2376" s="95">
        <v>620</v>
      </c>
      <c r="BS2376" s="72">
        <v>84.12</v>
      </c>
      <c r="BT2376" s="72">
        <v>202.51</v>
      </c>
      <c r="BU2376" s="72">
        <v>286.63</v>
      </c>
      <c r="BV2376" s="95">
        <v>557061.13798</v>
      </c>
      <c r="BW2376" s="95">
        <v>1341136.7877</v>
      </c>
      <c r="BX2376" s="95">
        <v>551.87855907000005</v>
      </c>
      <c r="BY2376" s="95">
        <v>551.87855907000005</v>
      </c>
      <c r="BZ2376" s="95">
        <v>1797</v>
      </c>
      <c r="CA2376" s="95">
        <v>1465</v>
      </c>
      <c r="CB2376" s="95">
        <v>1421</v>
      </c>
      <c r="CC2376" s="95">
        <v>620</v>
      </c>
      <c r="CD2376" s="95">
        <v>552</v>
      </c>
      <c r="CE2376" s="72">
        <v>650.75523149000003</v>
      </c>
      <c r="CF2376" s="72">
        <v>676.59346364999999</v>
      </c>
      <c r="CG2376" s="72">
        <v>712.40329333</v>
      </c>
      <c r="CH2376" s="72">
        <v>716.50152150999998</v>
      </c>
      <c r="CI2376" s="72">
        <v>731.52548966999996</v>
      </c>
      <c r="CJ2376" s="96">
        <v>0.46020375330000002</v>
      </c>
      <c r="CK2376" s="96">
        <v>0.47975633439999998</v>
      </c>
      <c r="CL2376" s="96">
        <v>0.48900672309999998</v>
      </c>
      <c r="CM2376" s="96">
        <v>0.41182047929999999</v>
      </c>
      <c r="CN2376" s="96">
        <v>0.39182503419999998</v>
      </c>
      <c r="CO2376" s="96">
        <v>0.93917748729999995</v>
      </c>
      <c r="CP2376" s="96">
        <v>0.4754399151</v>
      </c>
      <c r="CQ2376" s="96">
        <v>0.99584056389999998</v>
      </c>
      <c r="CR2376" s="96">
        <v>0.47742566879999998</v>
      </c>
      <c r="CS2376" s="95">
        <v>897</v>
      </c>
      <c r="CT2376" s="95">
        <v>820</v>
      </c>
      <c r="CU2376" s="95">
        <v>785</v>
      </c>
      <c r="CV2376" s="95">
        <v>739</v>
      </c>
      <c r="CW2376" s="95">
        <v>588</v>
      </c>
      <c r="CX2376" s="96">
        <v>0.94750508300000003</v>
      </c>
      <c r="CY2376" s="96">
        <v>0.90478711499999998</v>
      </c>
      <c r="CZ2376" s="96">
        <v>0.97400607800000005</v>
      </c>
      <c r="DA2376" s="96">
        <v>0.93173764000000003</v>
      </c>
      <c r="DB2376" s="96">
        <v>0.93728608499999999</v>
      </c>
      <c r="DC2376">
        <v>2013</v>
      </c>
      <c r="DD2376" s="6">
        <v>800.6</v>
      </c>
      <c r="DE2376" s="96">
        <v>2.0036005000000001E-3</v>
      </c>
      <c r="DF2376" s="72">
        <v>365.92</v>
      </c>
      <c r="DG2376" s="96">
        <v>1</v>
      </c>
      <c r="DH2376" s="72">
        <v>365.92</v>
      </c>
      <c r="DI2376" s="72">
        <v>345.07672998999999</v>
      </c>
      <c r="DJ2376" s="96">
        <v>0.89476253829999997</v>
      </c>
      <c r="DK2376" s="72">
        <v>363.72650716999999</v>
      </c>
      <c r="DL2376" s="96">
        <v>0.99549831619999996</v>
      </c>
      <c r="DM2376" s="72">
        <v>362.08912543000002</v>
      </c>
      <c r="DN2376" s="96">
        <v>1</v>
      </c>
      <c r="DO2376" s="96">
        <v>4.5919999999999997E-3</v>
      </c>
      <c r="DP2376" s="72">
        <v>1.66</v>
      </c>
      <c r="DQ2376" s="72">
        <v>360.43</v>
      </c>
      <c r="DR2376" t="s">
        <v>1482</v>
      </c>
      <c r="DT2376" t="s">
        <v>1425</v>
      </c>
    </row>
    <row r="2377" spans="1:124" x14ac:dyDescent="0.3">
      <c r="A2377" t="s">
        <v>1483</v>
      </c>
      <c r="B2377">
        <v>40580</v>
      </c>
      <c r="C2377" s="95">
        <v>995</v>
      </c>
      <c r="D2377" s="95">
        <v>1491574</v>
      </c>
      <c r="E2377" s="95">
        <v>494</v>
      </c>
      <c r="F2377" s="95">
        <v>1103281</v>
      </c>
      <c r="G2377" s="95">
        <v>330</v>
      </c>
      <c r="H2377" s="95">
        <v>222716</v>
      </c>
      <c r="I2377" s="95">
        <v>169</v>
      </c>
      <c r="J2377" s="95">
        <v>316456</v>
      </c>
      <c r="K2377" s="95">
        <v>867</v>
      </c>
      <c r="L2377" s="95">
        <v>1261953</v>
      </c>
      <c r="M2377" s="95">
        <v>354</v>
      </c>
      <c r="N2377" s="95">
        <v>662093</v>
      </c>
      <c r="O2377" s="95">
        <v>281</v>
      </c>
      <c r="P2377" s="95">
        <v>292304</v>
      </c>
      <c r="Q2377" s="95">
        <v>126</v>
      </c>
      <c r="R2377" s="95">
        <v>305866</v>
      </c>
      <c r="S2377" s="95">
        <v>848</v>
      </c>
      <c r="T2377" s="95">
        <v>1585765</v>
      </c>
      <c r="U2377" s="95">
        <v>342</v>
      </c>
      <c r="V2377" s="95">
        <v>759597</v>
      </c>
      <c r="W2377" s="95">
        <v>263</v>
      </c>
      <c r="X2377" s="95">
        <v>225535</v>
      </c>
      <c r="Y2377" s="95">
        <v>109</v>
      </c>
      <c r="Z2377" s="95">
        <v>258115</v>
      </c>
      <c r="AA2377" s="95">
        <v>282</v>
      </c>
      <c r="AB2377" s="95">
        <v>371420</v>
      </c>
      <c r="AC2377" s="95">
        <v>282</v>
      </c>
      <c r="AD2377" s="95">
        <v>673534</v>
      </c>
      <c r="AE2377" s="95">
        <v>79</v>
      </c>
      <c r="AF2377" s="95">
        <v>177593</v>
      </c>
      <c r="AG2377" s="95">
        <v>79</v>
      </c>
      <c r="AH2377" s="95">
        <v>194196</v>
      </c>
      <c r="AI2377" s="95">
        <v>264.65684211000001</v>
      </c>
      <c r="AJ2377" s="95">
        <v>246255.66428</v>
      </c>
      <c r="AK2377" s="95">
        <v>264.65684211000001</v>
      </c>
      <c r="AL2377" s="95">
        <v>638411.17805999995</v>
      </c>
      <c r="AM2377" s="95">
        <v>69.507572479000004</v>
      </c>
      <c r="AN2377" s="95">
        <v>74021.880751000004</v>
      </c>
      <c r="AO2377" s="95">
        <v>69.507572479000004</v>
      </c>
      <c r="AP2377" s="95">
        <v>164623.5882</v>
      </c>
      <c r="AQ2377" s="72">
        <v>107.82</v>
      </c>
      <c r="AR2377" s="72">
        <v>178.45</v>
      </c>
      <c r="AS2377" s="72">
        <v>286.27</v>
      </c>
      <c r="AT2377" s="95">
        <v>1714290</v>
      </c>
      <c r="AU2377" s="95">
        <v>1419737</v>
      </c>
      <c r="AV2377" s="95">
        <v>1325</v>
      </c>
      <c r="AW2377" s="95">
        <v>663</v>
      </c>
      <c r="AX2377" s="72">
        <v>112.82</v>
      </c>
      <c r="AY2377" s="72">
        <v>168.05</v>
      </c>
      <c r="AZ2377" s="72">
        <v>280.87</v>
      </c>
      <c r="BA2377" s="95">
        <v>1554257</v>
      </c>
      <c r="BB2377" s="95">
        <v>967959</v>
      </c>
      <c r="BC2377" s="95">
        <v>1148</v>
      </c>
      <c r="BD2377" s="95">
        <v>480</v>
      </c>
      <c r="BE2377" s="72">
        <v>135.86000000000001</v>
      </c>
      <c r="BF2377" s="72">
        <v>188.05</v>
      </c>
      <c r="BG2377" s="72">
        <v>323.91000000000003</v>
      </c>
      <c r="BH2377" s="95">
        <v>1811300</v>
      </c>
      <c r="BI2377" s="95">
        <v>1017712</v>
      </c>
      <c r="BJ2377" s="95">
        <v>1111</v>
      </c>
      <c r="BK2377" s="95">
        <v>451</v>
      </c>
      <c r="BL2377" s="72">
        <v>126.73</v>
      </c>
      <c r="BM2377" s="72">
        <v>200.31</v>
      </c>
      <c r="BN2377" s="72">
        <v>327.04000000000002</v>
      </c>
      <c r="BO2377" s="95">
        <v>549013</v>
      </c>
      <c r="BP2377" s="95">
        <v>867730</v>
      </c>
      <c r="BQ2377" s="95">
        <v>361</v>
      </c>
      <c r="BR2377" s="95">
        <v>361</v>
      </c>
      <c r="BS2377" s="72">
        <v>79.87</v>
      </c>
      <c r="BT2377" s="72">
        <v>200.26</v>
      </c>
      <c r="BU2377" s="72">
        <v>280.13</v>
      </c>
      <c r="BV2377" s="95">
        <v>320277.54502999998</v>
      </c>
      <c r="BW2377" s="95">
        <v>803034.76625999995</v>
      </c>
      <c r="BX2377" s="95">
        <v>334.16441458000003</v>
      </c>
      <c r="BY2377" s="95">
        <v>334.16441458000003</v>
      </c>
      <c r="BZ2377" s="95">
        <v>1009</v>
      </c>
      <c r="CA2377" s="95">
        <v>827</v>
      </c>
      <c r="CB2377" s="95">
        <v>793</v>
      </c>
      <c r="CC2377" s="95">
        <v>361</v>
      </c>
      <c r="CD2377" s="95">
        <v>334</v>
      </c>
      <c r="CE2377" s="72">
        <v>650.75523149000003</v>
      </c>
      <c r="CF2377" s="72">
        <v>676.59346364999999</v>
      </c>
      <c r="CG2377" s="72">
        <v>712.40329333</v>
      </c>
      <c r="CH2377" s="72">
        <v>716.50152150999998</v>
      </c>
      <c r="CI2377" s="72">
        <v>731.52548966999996</v>
      </c>
      <c r="CJ2377" s="96">
        <v>0.43990426220000001</v>
      </c>
      <c r="CK2377" s="96">
        <v>0.41512372660000002</v>
      </c>
      <c r="CL2377" s="96">
        <v>0.45467223839999998</v>
      </c>
      <c r="CM2377" s="96">
        <v>0.45644006349999999</v>
      </c>
      <c r="CN2377" s="96">
        <v>0.3829394928</v>
      </c>
      <c r="CO2377" s="96">
        <v>0.9121547418</v>
      </c>
      <c r="CP2377" s="96">
        <v>0.47120947470000002</v>
      </c>
      <c r="CQ2377" s="96">
        <v>0.99584056389999998</v>
      </c>
      <c r="CR2377" s="96">
        <v>0.47317755919999999</v>
      </c>
      <c r="CS2377" s="95">
        <v>549</v>
      </c>
      <c r="CT2377" s="95">
        <v>467</v>
      </c>
      <c r="CU2377" s="95">
        <v>444</v>
      </c>
      <c r="CV2377" s="95">
        <v>406</v>
      </c>
      <c r="CW2377" s="95">
        <v>341</v>
      </c>
      <c r="CX2377" s="96">
        <v>0.92584744299999999</v>
      </c>
      <c r="CY2377" s="96">
        <v>0.86153386799999998</v>
      </c>
      <c r="CZ2377" s="96">
        <v>0.93538250999999994</v>
      </c>
      <c r="DA2377" s="96">
        <v>0.95237543899999999</v>
      </c>
      <c r="DB2377" s="96">
        <v>0.88130407600000005</v>
      </c>
      <c r="DC2377">
        <v>2013</v>
      </c>
      <c r="DD2377" s="6">
        <v>457.8</v>
      </c>
      <c r="DE2377" s="96">
        <v>1.12909892E-2</v>
      </c>
      <c r="DF2377" s="72">
        <v>359.29</v>
      </c>
      <c r="DG2377" s="96">
        <v>1</v>
      </c>
      <c r="DH2377" s="72">
        <v>359.29</v>
      </c>
      <c r="DI2377" s="72">
        <v>354.04139028999998</v>
      </c>
      <c r="DJ2377" s="96">
        <v>0.676609193</v>
      </c>
      <c r="DK2377" s="72">
        <v>357.59264787000001</v>
      </c>
      <c r="DL2377" s="96">
        <v>0.99549831619999996</v>
      </c>
      <c r="DM2377" s="72">
        <v>355.98287883</v>
      </c>
      <c r="DN2377" s="96">
        <v>1</v>
      </c>
      <c r="DO2377" s="96">
        <v>1.4777999999999999E-2</v>
      </c>
      <c r="DP2377" s="72">
        <v>5.26</v>
      </c>
      <c r="DQ2377" s="72">
        <v>350.72</v>
      </c>
      <c r="DR2377" t="s">
        <v>1483</v>
      </c>
      <c r="DT2377" t="s">
        <v>1425</v>
      </c>
    </row>
    <row r="2378" spans="1:124" x14ac:dyDescent="0.3">
      <c r="A2378" t="s">
        <v>263</v>
      </c>
      <c r="B2378">
        <v>40590</v>
      </c>
      <c r="C2378" s="95">
        <v>1942</v>
      </c>
      <c r="D2378" s="95">
        <v>1900942</v>
      </c>
      <c r="E2378" s="95">
        <v>1124</v>
      </c>
      <c r="F2378" s="95">
        <v>2469730</v>
      </c>
      <c r="G2378" s="95">
        <v>872</v>
      </c>
      <c r="H2378" s="95">
        <v>349310</v>
      </c>
      <c r="I2378" s="95">
        <v>383</v>
      </c>
      <c r="J2378" s="95">
        <v>666889</v>
      </c>
      <c r="K2378" s="95">
        <v>1531</v>
      </c>
      <c r="L2378" s="95">
        <v>1904766</v>
      </c>
      <c r="M2378" s="95">
        <v>709</v>
      </c>
      <c r="N2378" s="95">
        <v>1651201</v>
      </c>
      <c r="O2378" s="95">
        <v>672</v>
      </c>
      <c r="P2378" s="95">
        <v>374799</v>
      </c>
      <c r="Q2378" s="95">
        <v>245</v>
      </c>
      <c r="R2378" s="95">
        <v>425117</v>
      </c>
      <c r="S2378" s="95">
        <v>1401</v>
      </c>
      <c r="T2378" s="95">
        <v>1784683</v>
      </c>
      <c r="U2378" s="95">
        <v>608</v>
      </c>
      <c r="V2378" s="95">
        <v>1460713</v>
      </c>
      <c r="W2378" s="95">
        <v>579</v>
      </c>
      <c r="X2378" s="95">
        <v>258471</v>
      </c>
      <c r="Y2378" s="95">
        <v>207</v>
      </c>
      <c r="Z2378" s="95">
        <v>351646</v>
      </c>
      <c r="AA2378" s="95">
        <v>486</v>
      </c>
      <c r="AB2378" s="95">
        <v>547005</v>
      </c>
      <c r="AC2378" s="95">
        <v>486</v>
      </c>
      <c r="AD2378" s="95">
        <v>1134385</v>
      </c>
      <c r="AE2378" s="95">
        <v>152</v>
      </c>
      <c r="AF2378" s="95">
        <v>51223</v>
      </c>
      <c r="AG2378" s="95">
        <v>152</v>
      </c>
      <c r="AH2378" s="95">
        <v>309893</v>
      </c>
      <c r="AI2378" s="95">
        <v>392.48286555999999</v>
      </c>
      <c r="AJ2378" s="95">
        <v>677096.87170999998</v>
      </c>
      <c r="AK2378" s="95">
        <v>392.48286555999999</v>
      </c>
      <c r="AL2378" s="95">
        <v>889223.18360999995</v>
      </c>
      <c r="AM2378" s="95">
        <v>114.77959095</v>
      </c>
      <c r="AN2378" s="95">
        <v>94280.876661999995</v>
      </c>
      <c r="AO2378" s="95">
        <v>114.77959095</v>
      </c>
      <c r="AP2378" s="95">
        <v>250099.98572</v>
      </c>
      <c r="AQ2378" s="72">
        <v>66.64</v>
      </c>
      <c r="AR2378" s="72">
        <v>173.45</v>
      </c>
      <c r="AS2378" s="72">
        <v>240.09</v>
      </c>
      <c r="AT2378" s="95">
        <v>2250252</v>
      </c>
      <c r="AU2378" s="95">
        <v>3136619</v>
      </c>
      <c r="AV2378" s="95">
        <v>2814</v>
      </c>
      <c r="AW2378" s="95">
        <v>1507</v>
      </c>
      <c r="AX2378" s="72">
        <v>86.23</v>
      </c>
      <c r="AY2378" s="72">
        <v>181.37</v>
      </c>
      <c r="AZ2378" s="72">
        <v>267.60000000000002</v>
      </c>
      <c r="BA2378" s="95">
        <v>2279565</v>
      </c>
      <c r="BB2378" s="95">
        <v>2076318</v>
      </c>
      <c r="BC2378" s="95">
        <v>2203</v>
      </c>
      <c r="BD2378" s="95">
        <v>954</v>
      </c>
      <c r="BE2378" s="72">
        <v>85.99</v>
      </c>
      <c r="BF2378" s="72">
        <v>185.31</v>
      </c>
      <c r="BG2378" s="72">
        <v>271.3</v>
      </c>
      <c r="BH2378" s="95">
        <v>2043154</v>
      </c>
      <c r="BI2378" s="95">
        <v>1812359</v>
      </c>
      <c r="BJ2378" s="95">
        <v>1980</v>
      </c>
      <c r="BK2378" s="95">
        <v>815</v>
      </c>
      <c r="BL2378" s="72">
        <v>78.14</v>
      </c>
      <c r="BM2378" s="72">
        <v>188.65</v>
      </c>
      <c r="BN2378" s="72">
        <v>266.79000000000002</v>
      </c>
      <c r="BO2378" s="95">
        <v>598228</v>
      </c>
      <c r="BP2378" s="95">
        <v>1444278</v>
      </c>
      <c r="BQ2378" s="95">
        <v>638</v>
      </c>
      <c r="BR2378" s="95">
        <v>638</v>
      </c>
      <c r="BS2378" s="72">
        <v>126.72</v>
      </c>
      <c r="BT2378" s="72">
        <v>187.17</v>
      </c>
      <c r="BU2378" s="72">
        <v>313.89</v>
      </c>
      <c r="BV2378" s="95">
        <v>771377.74837000004</v>
      </c>
      <c r="BW2378" s="95">
        <v>1139323.1693</v>
      </c>
      <c r="BX2378" s="95">
        <v>507.26245650999999</v>
      </c>
      <c r="BY2378" s="95">
        <v>507.26245650999999</v>
      </c>
      <c r="BZ2378" s="95">
        <v>2191</v>
      </c>
      <c r="CA2378" s="95">
        <v>1602</v>
      </c>
      <c r="CB2378" s="95">
        <v>1418</v>
      </c>
      <c r="CC2378" s="95">
        <v>638</v>
      </c>
      <c r="CD2378" s="95">
        <v>507</v>
      </c>
      <c r="CE2378" s="72">
        <v>650.75523149000003</v>
      </c>
      <c r="CF2378" s="72">
        <v>676.59346364999999</v>
      </c>
      <c r="CG2378" s="72">
        <v>712.40329333</v>
      </c>
      <c r="CH2378" s="72">
        <v>716.50152150999998</v>
      </c>
      <c r="CI2378" s="72">
        <v>731.52548966999996</v>
      </c>
      <c r="CJ2378" s="96">
        <v>0.36894056069999998</v>
      </c>
      <c r="CK2378" s="96">
        <v>0.39551076740000002</v>
      </c>
      <c r="CL2378" s="96">
        <v>0.38082361850000002</v>
      </c>
      <c r="CM2378" s="96">
        <v>0.372350919</v>
      </c>
      <c r="CN2378" s="96">
        <v>0.42908962769999998</v>
      </c>
      <c r="CO2378" s="96">
        <v>0.89074873590000003</v>
      </c>
      <c r="CP2378" s="96">
        <v>0.4370964369</v>
      </c>
      <c r="CQ2378" s="96">
        <v>0.99584056389999998</v>
      </c>
      <c r="CR2378" s="96">
        <v>0.43892204270000001</v>
      </c>
      <c r="CS2378" s="95">
        <v>968</v>
      </c>
      <c r="CT2378" s="95">
        <v>772</v>
      </c>
      <c r="CU2378" s="95">
        <v>696</v>
      </c>
      <c r="CV2378" s="95">
        <v>636</v>
      </c>
      <c r="CW2378" s="95">
        <v>503</v>
      </c>
      <c r="CX2378" s="96">
        <v>0.86605138999999998</v>
      </c>
      <c r="CY2378" s="96">
        <v>0.87351844499999998</v>
      </c>
      <c r="CZ2378" s="96">
        <v>0.87985133699999996</v>
      </c>
      <c r="DA2378" s="96">
        <v>0.89313582199999997</v>
      </c>
      <c r="DB2378" s="96">
        <v>0.976782967</v>
      </c>
      <c r="DC2378">
        <v>2013</v>
      </c>
      <c r="DD2378" s="6">
        <v>884.3</v>
      </c>
      <c r="DE2378" s="96">
        <v>8.3380698000000003E-3</v>
      </c>
      <c r="DF2378" s="72">
        <v>334.28</v>
      </c>
      <c r="DG2378" s="96">
        <v>1</v>
      </c>
      <c r="DH2378" s="72">
        <v>334.28</v>
      </c>
      <c r="DI2378" s="72">
        <v>345.07672998999999</v>
      </c>
      <c r="DJ2378" s="96">
        <v>0.94037226669999996</v>
      </c>
      <c r="DK2378" s="72">
        <v>334.92378453999999</v>
      </c>
      <c r="DL2378" s="96">
        <v>0.99549831619999996</v>
      </c>
      <c r="DM2378" s="72">
        <v>333.41606354999999</v>
      </c>
      <c r="DN2378" s="96">
        <v>1</v>
      </c>
      <c r="DO2378" s="96">
        <v>1.0584E-2</v>
      </c>
      <c r="DP2378" s="72">
        <v>3.53</v>
      </c>
      <c r="DQ2378" s="72">
        <v>329.89</v>
      </c>
      <c r="DR2378" t="s">
        <v>263</v>
      </c>
      <c r="DT2378" t="s">
        <v>1425</v>
      </c>
    </row>
    <row r="2379" spans="1:124" x14ac:dyDescent="0.3">
      <c r="A2379" t="s">
        <v>1484</v>
      </c>
      <c r="B2379">
        <v>40610</v>
      </c>
      <c r="C2379" s="95">
        <v>1487</v>
      </c>
      <c r="D2379" s="95">
        <v>2837730</v>
      </c>
      <c r="E2379" s="95">
        <v>781</v>
      </c>
      <c r="F2379" s="95">
        <v>2163333</v>
      </c>
      <c r="G2379" s="95">
        <v>436</v>
      </c>
      <c r="H2379" s="95">
        <v>434639</v>
      </c>
      <c r="I2379" s="95">
        <v>192</v>
      </c>
      <c r="J2379" s="95">
        <v>468657</v>
      </c>
      <c r="K2379" s="95">
        <v>1290</v>
      </c>
      <c r="L2379" s="95">
        <v>2980136</v>
      </c>
      <c r="M2379" s="95">
        <v>583</v>
      </c>
      <c r="N2379" s="95">
        <v>1622662</v>
      </c>
      <c r="O2379" s="95">
        <v>405</v>
      </c>
      <c r="P2379" s="95">
        <v>280866</v>
      </c>
      <c r="Q2379" s="95">
        <v>155</v>
      </c>
      <c r="R2379" s="95">
        <v>321986</v>
      </c>
      <c r="S2379" s="95">
        <v>1259</v>
      </c>
      <c r="T2379" s="95">
        <v>3202239</v>
      </c>
      <c r="U2379" s="95">
        <v>550</v>
      </c>
      <c r="V2379" s="95">
        <v>1316679</v>
      </c>
      <c r="W2379" s="95">
        <v>374</v>
      </c>
      <c r="X2379" s="95">
        <v>390617</v>
      </c>
      <c r="Y2379" s="95">
        <v>145</v>
      </c>
      <c r="Z2379" s="95">
        <v>349838</v>
      </c>
      <c r="AA2379" s="95">
        <v>489</v>
      </c>
      <c r="AB2379" s="95">
        <v>431483</v>
      </c>
      <c r="AC2379" s="95">
        <v>489</v>
      </c>
      <c r="AD2379" s="95">
        <v>1299175</v>
      </c>
      <c r="AE2379" s="95">
        <v>110</v>
      </c>
      <c r="AF2379" s="95">
        <v>91906</v>
      </c>
      <c r="AG2379" s="95">
        <v>110</v>
      </c>
      <c r="AH2379" s="95">
        <v>389678</v>
      </c>
      <c r="AI2379" s="95">
        <v>444.31223254999998</v>
      </c>
      <c r="AJ2379" s="95">
        <v>447505.94708999997</v>
      </c>
      <c r="AK2379" s="95">
        <v>444.31223254999998</v>
      </c>
      <c r="AL2379" s="95">
        <v>1082059.3296999999</v>
      </c>
      <c r="AM2379" s="95">
        <v>96.002525961000003</v>
      </c>
      <c r="AN2379" s="95">
        <v>184603.97064000001</v>
      </c>
      <c r="AO2379" s="95">
        <v>96.002525961000003</v>
      </c>
      <c r="AP2379" s="95">
        <v>387952.60758000001</v>
      </c>
      <c r="AQ2379" s="72">
        <v>141.81</v>
      </c>
      <c r="AR2379" s="72">
        <v>225.42</v>
      </c>
      <c r="AS2379" s="72">
        <v>367.23</v>
      </c>
      <c r="AT2379" s="95">
        <v>3272369</v>
      </c>
      <c r="AU2379" s="95">
        <v>2631990</v>
      </c>
      <c r="AV2379" s="95">
        <v>1923</v>
      </c>
      <c r="AW2379" s="95">
        <v>973</v>
      </c>
      <c r="AX2379" s="72">
        <v>160.32</v>
      </c>
      <c r="AY2379" s="72">
        <v>219.59</v>
      </c>
      <c r="AZ2379" s="72">
        <v>379.91</v>
      </c>
      <c r="BA2379" s="95">
        <v>3261002</v>
      </c>
      <c r="BB2379" s="95">
        <v>1944648</v>
      </c>
      <c r="BC2379" s="95">
        <v>1695</v>
      </c>
      <c r="BD2379" s="95">
        <v>738</v>
      </c>
      <c r="BE2379" s="72">
        <v>183.35</v>
      </c>
      <c r="BF2379" s="72">
        <v>199.82</v>
      </c>
      <c r="BG2379" s="72">
        <v>383.17</v>
      </c>
      <c r="BH2379" s="95">
        <v>3592856</v>
      </c>
      <c r="BI2379" s="95">
        <v>1666517</v>
      </c>
      <c r="BJ2379" s="95">
        <v>1633</v>
      </c>
      <c r="BK2379" s="95">
        <v>695</v>
      </c>
      <c r="BL2379" s="72">
        <v>72.81</v>
      </c>
      <c r="BM2379" s="72">
        <v>234.95</v>
      </c>
      <c r="BN2379" s="72">
        <v>307.76</v>
      </c>
      <c r="BO2379" s="95">
        <v>523389</v>
      </c>
      <c r="BP2379" s="95">
        <v>1688853</v>
      </c>
      <c r="BQ2379" s="95">
        <v>599</v>
      </c>
      <c r="BR2379" s="95">
        <v>599</v>
      </c>
      <c r="BS2379" s="72">
        <v>97.49</v>
      </c>
      <c r="BT2379" s="72">
        <v>226.72</v>
      </c>
      <c r="BU2379" s="72">
        <v>324.20999999999998</v>
      </c>
      <c r="BV2379" s="95">
        <v>632109.91772999999</v>
      </c>
      <c r="BW2379" s="95">
        <v>1470011.9372</v>
      </c>
      <c r="BX2379" s="95">
        <v>540.31475851000005</v>
      </c>
      <c r="BY2379" s="95">
        <v>540.31475851000005</v>
      </c>
      <c r="BZ2379" s="95">
        <v>1470</v>
      </c>
      <c r="CA2379" s="95">
        <v>1235</v>
      </c>
      <c r="CB2379" s="95">
        <v>1181</v>
      </c>
      <c r="CC2379" s="95">
        <v>599</v>
      </c>
      <c r="CD2379" s="95">
        <v>540</v>
      </c>
      <c r="CE2379" s="72">
        <v>650.75523149000003</v>
      </c>
      <c r="CF2379" s="72">
        <v>676.59346364999999</v>
      </c>
      <c r="CG2379" s="72">
        <v>712.40329333</v>
      </c>
      <c r="CH2379" s="72">
        <v>716.50152150999998</v>
      </c>
      <c r="CI2379" s="72">
        <v>731.52548966999996</v>
      </c>
      <c r="CJ2379" s="96">
        <v>0.56431355790000004</v>
      </c>
      <c r="CK2379" s="96">
        <v>0.56150409430000003</v>
      </c>
      <c r="CL2379" s="96">
        <v>0.53785545850000005</v>
      </c>
      <c r="CM2379" s="96">
        <v>0.42953153729999999</v>
      </c>
      <c r="CN2379" s="96">
        <v>0.4431971334</v>
      </c>
      <c r="CO2379" s="96">
        <v>0.98814703810000004</v>
      </c>
      <c r="CP2379" s="96">
        <v>0.51336525509999997</v>
      </c>
      <c r="CQ2379" s="96">
        <v>0.99584056389999998</v>
      </c>
      <c r="CR2379" s="96">
        <v>0.51550941019999996</v>
      </c>
      <c r="CS2379" s="95">
        <v>855</v>
      </c>
      <c r="CT2379" s="95">
        <v>710</v>
      </c>
      <c r="CU2379" s="95">
        <v>687</v>
      </c>
      <c r="CV2379" s="95">
        <v>634</v>
      </c>
      <c r="CW2379" s="95">
        <v>563</v>
      </c>
      <c r="CX2379" s="96">
        <v>1.020372754</v>
      </c>
      <c r="CY2379" s="96">
        <v>0.94911622399999995</v>
      </c>
      <c r="CZ2379" s="96">
        <v>0.98046738200000005</v>
      </c>
      <c r="DA2379" s="96">
        <v>0.98298416499999997</v>
      </c>
      <c r="DB2379" s="96">
        <v>1.003614314</v>
      </c>
      <c r="DC2379">
        <v>2013</v>
      </c>
      <c r="DD2379" s="6">
        <v>709.1</v>
      </c>
      <c r="DE2379" s="96">
        <v>6.8646011999999998E-3</v>
      </c>
      <c r="DF2379" s="72">
        <v>393.19</v>
      </c>
      <c r="DG2379" s="96">
        <v>1</v>
      </c>
      <c r="DH2379" s="72">
        <v>393.19</v>
      </c>
      <c r="DI2379" s="72">
        <v>401.26278544000002</v>
      </c>
      <c r="DJ2379" s="96">
        <v>0.8420807562</v>
      </c>
      <c r="DK2379" s="72">
        <v>394.46484816999998</v>
      </c>
      <c r="DL2379" s="96">
        <v>0.99549831619999996</v>
      </c>
      <c r="DM2379" s="72">
        <v>392.68909214000001</v>
      </c>
      <c r="DN2379" s="96">
        <v>1</v>
      </c>
      <c r="DO2379" s="96">
        <v>1.0207000000000001E-2</v>
      </c>
      <c r="DP2379" s="72">
        <v>4.01</v>
      </c>
      <c r="DQ2379" s="72">
        <v>388.68</v>
      </c>
      <c r="DR2379" t="s">
        <v>1484</v>
      </c>
      <c r="DT2379" t="s">
        <v>1425</v>
      </c>
    </row>
    <row r="2380" spans="1:124" x14ac:dyDescent="0.3">
      <c r="A2380" t="s">
        <v>1485</v>
      </c>
      <c r="B2380">
        <v>40620</v>
      </c>
      <c r="C2380" s="95">
        <v>1722</v>
      </c>
      <c r="D2380" s="95">
        <v>2399019</v>
      </c>
      <c r="E2380" s="95">
        <v>819</v>
      </c>
      <c r="F2380" s="95">
        <v>1614907</v>
      </c>
      <c r="G2380" s="95">
        <v>662</v>
      </c>
      <c r="H2380" s="95">
        <v>386670</v>
      </c>
      <c r="I2380" s="95">
        <v>323</v>
      </c>
      <c r="J2380" s="95">
        <v>496902</v>
      </c>
      <c r="K2380" s="95">
        <v>1492</v>
      </c>
      <c r="L2380" s="95">
        <v>2391992</v>
      </c>
      <c r="M2380" s="95">
        <v>554</v>
      </c>
      <c r="N2380" s="95">
        <v>1121293</v>
      </c>
      <c r="O2380" s="95">
        <v>585</v>
      </c>
      <c r="P2380" s="95">
        <v>366017</v>
      </c>
      <c r="Q2380" s="95">
        <v>232</v>
      </c>
      <c r="R2380" s="95">
        <v>388193</v>
      </c>
      <c r="S2380" s="95">
        <v>1511</v>
      </c>
      <c r="T2380" s="95">
        <v>2825829</v>
      </c>
      <c r="U2380" s="95">
        <v>533</v>
      </c>
      <c r="V2380" s="95">
        <v>1235768</v>
      </c>
      <c r="W2380" s="95">
        <v>639</v>
      </c>
      <c r="X2380" s="95">
        <v>374041</v>
      </c>
      <c r="Y2380" s="95">
        <v>248</v>
      </c>
      <c r="Z2380" s="95">
        <v>585549</v>
      </c>
      <c r="AA2380" s="95">
        <v>467</v>
      </c>
      <c r="AB2380" s="95">
        <v>699630</v>
      </c>
      <c r="AC2380" s="95">
        <v>467</v>
      </c>
      <c r="AD2380" s="95">
        <v>915885</v>
      </c>
      <c r="AE2380" s="95">
        <v>213</v>
      </c>
      <c r="AF2380" s="95">
        <v>213596</v>
      </c>
      <c r="AG2380" s="95">
        <v>213</v>
      </c>
      <c r="AH2380" s="95">
        <v>488989</v>
      </c>
      <c r="AI2380" s="95">
        <v>447.13357565000001</v>
      </c>
      <c r="AJ2380" s="95">
        <v>521159.55508999998</v>
      </c>
      <c r="AK2380" s="95">
        <v>447.13357565000001</v>
      </c>
      <c r="AL2380" s="95">
        <v>809454.69327000005</v>
      </c>
      <c r="AM2380" s="95">
        <v>204.93120805000001</v>
      </c>
      <c r="AN2380" s="95">
        <v>162787.22816999999</v>
      </c>
      <c r="AO2380" s="95">
        <v>204.93120805000001</v>
      </c>
      <c r="AP2380" s="95">
        <v>315234.96922999999</v>
      </c>
      <c r="AQ2380" s="72">
        <v>97.37</v>
      </c>
      <c r="AR2380" s="72">
        <v>154.1</v>
      </c>
      <c r="AS2380" s="72">
        <v>251.47</v>
      </c>
      <c r="AT2380" s="95">
        <v>2785689</v>
      </c>
      <c r="AU2380" s="95">
        <v>2111809</v>
      </c>
      <c r="AV2380" s="95">
        <v>2384</v>
      </c>
      <c r="AW2380" s="95">
        <v>1142</v>
      </c>
      <c r="AX2380" s="72">
        <v>110.66</v>
      </c>
      <c r="AY2380" s="72">
        <v>160.04</v>
      </c>
      <c r="AZ2380" s="72">
        <v>270.7</v>
      </c>
      <c r="BA2380" s="95">
        <v>2758009</v>
      </c>
      <c r="BB2380" s="95">
        <v>1509486</v>
      </c>
      <c r="BC2380" s="95">
        <v>2077</v>
      </c>
      <c r="BD2380" s="95">
        <v>786</v>
      </c>
      <c r="BE2380" s="72">
        <v>124.03</v>
      </c>
      <c r="BF2380" s="72">
        <v>194.34</v>
      </c>
      <c r="BG2380" s="72">
        <v>318.37</v>
      </c>
      <c r="BH2380" s="95">
        <v>3199870</v>
      </c>
      <c r="BI2380" s="95">
        <v>1821317</v>
      </c>
      <c r="BJ2380" s="95">
        <v>2150</v>
      </c>
      <c r="BK2380" s="95">
        <v>781</v>
      </c>
      <c r="BL2380" s="72">
        <v>111.91</v>
      </c>
      <c r="BM2380" s="72">
        <v>172.17</v>
      </c>
      <c r="BN2380" s="72">
        <v>284.08</v>
      </c>
      <c r="BO2380" s="95">
        <v>913226</v>
      </c>
      <c r="BP2380" s="95">
        <v>1404874</v>
      </c>
      <c r="BQ2380" s="95">
        <v>680</v>
      </c>
      <c r="BR2380" s="95">
        <v>680</v>
      </c>
      <c r="BS2380" s="72">
        <v>87.41</v>
      </c>
      <c r="BT2380" s="72">
        <v>143.72999999999999</v>
      </c>
      <c r="BU2380" s="72">
        <v>231.14</v>
      </c>
      <c r="BV2380" s="95">
        <v>683946.78324999998</v>
      </c>
      <c r="BW2380" s="95">
        <v>1124689.6625000001</v>
      </c>
      <c r="BX2380" s="95">
        <v>652.06478370000002</v>
      </c>
      <c r="BY2380" s="95">
        <v>652.06478370000002</v>
      </c>
      <c r="BZ2380" s="95">
        <v>1792</v>
      </c>
      <c r="CA2380" s="95">
        <v>1456</v>
      </c>
      <c r="CB2380" s="95">
        <v>1490</v>
      </c>
      <c r="CC2380" s="95">
        <v>680</v>
      </c>
      <c r="CD2380" s="95">
        <v>652</v>
      </c>
      <c r="CE2380" s="72">
        <v>650.75523149000003</v>
      </c>
      <c r="CF2380" s="72">
        <v>676.59346364999999</v>
      </c>
      <c r="CG2380" s="72">
        <v>712.40329333</v>
      </c>
      <c r="CH2380" s="72">
        <v>716.50152150999998</v>
      </c>
      <c r="CI2380" s="72">
        <v>731.52548966999996</v>
      </c>
      <c r="CJ2380" s="96">
        <v>0.38642793450000001</v>
      </c>
      <c r="CK2380" s="96">
        <v>0.40009254379999998</v>
      </c>
      <c r="CL2380" s="96">
        <v>0.44689574430000001</v>
      </c>
      <c r="CM2380" s="96">
        <v>0.39648206110000001</v>
      </c>
      <c r="CN2380" s="96">
        <v>0.31596985100000002</v>
      </c>
      <c r="CO2380" s="96">
        <v>0.88323686530000001</v>
      </c>
      <c r="CP2380" s="96">
        <v>0.44062203719999998</v>
      </c>
      <c r="CQ2380" s="96">
        <v>0.99584056389999998</v>
      </c>
      <c r="CR2380" s="96">
        <v>0.44246236820000001</v>
      </c>
      <c r="CS2380" s="95">
        <v>731</v>
      </c>
      <c r="CT2380" s="95">
        <v>585</v>
      </c>
      <c r="CU2380" s="95">
        <v>545</v>
      </c>
      <c r="CV2380" s="95">
        <v>527</v>
      </c>
      <c r="CW2380" s="95">
        <v>478</v>
      </c>
      <c r="CX2380" s="96">
        <v>0.87173837300000001</v>
      </c>
      <c r="CY2380" s="96">
        <v>0.80370518899999999</v>
      </c>
      <c r="CZ2380" s="96">
        <v>0.92460043999999997</v>
      </c>
      <c r="DA2380" s="96">
        <v>0.93043473600000004</v>
      </c>
      <c r="DB2380" s="96">
        <v>0.89895862800000004</v>
      </c>
      <c r="DC2380">
        <v>2013</v>
      </c>
      <c r="DD2380" s="6">
        <v>808.2</v>
      </c>
      <c r="DE2380" s="96">
        <v>5.6975118999999996E-3</v>
      </c>
      <c r="DF2380" s="72">
        <v>337.87</v>
      </c>
      <c r="DG2380" s="96">
        <v>1</v>
      </c>
      <c r="DH2380" s="72">
        <v>337.87</v>
      </c>
      <c r="DI2380" s="72">
        <v>352.99010235999998</v>
      </c>
      <c r="DJ2380" s="96">
        <v>0.89899944379999996</v>
      </c>
      <c r="DK2380" s="72">
        <v>339.39713875000001</v>
      </c>
      <c r="DL2380" s="96">
        <v>0.99549831619999996</v>
      </c>
      <c r="DM2380" s="72">
        <v>337.86928012999999</v>
      </c>
      <c r="DN2380" s="96">
        <v>1</v>
      </c>
      <c r="DO2380" s="96">
        <v>9.4029999999999999E-3</v>
      </c>
      <c r="DP2380" s="72">
        <v>3.18</v>
      </c>
      <c r="DQ2380" s="72">
        <v>334.69</v>
      </c>
      <c r="DR2380" t="s">
        <v>1485</v>
      </c>
      <c r="DT2380" t="s">
        <v>1425</v>
      </c>
    </row>
    <row r="2381" spans="1:124" x14ac:dyDescent="0.3">
      <c r="A2381" t="s">
        <v>1486</v>
      </c>
      <c r="B2381">
        <v>40630</v>
      </c>
      <c r="C2381" s="95">
        <v>2344</v>
      </c>
      <c r="D2381" s="95">
        <v>4561289</v>
      </c>
      <c r="E2381" s="95">
        <v>1294</v>
      </c>
      <c r="F2381" s="95">
        <v>2969258</v>
      </c>
      <c r="G2381" s="95">
        <v>546</v>
      </c>
      <c r="H2381" s="95">
        <v>320791</v>
      </c>
      <c r="I2381" s="95">
        <v>253</v>
      </c>
      <c r="J2381" s="95">
        <v>449174</v>
      </c>
      <c r="K2381" s="95">
        <v>2084</v>
      </c>
      <c r="L2381" s="95">
        <v>3967241</v>
      </c>
      <c r="M2381" s="95">
        <v>1024</v>
      </c>
      <c r="N2381" s="95">
        <v>2221353</v>
      </c>
      <c r="O2381" s="95">
        <v>452</v>
      </c>
      <c r="P2381" s="95">
        <v>318868</v>
      </c>
      <c r="Q2381" s="95">
        <v>181</v>
      </c>
      <c r="R2381" s="95">
        <v>347157</v>
      </c>
      <c r="S2381" s="95">
        <v>2072</v>
      </c>
      <c r="T2381" s="95">
        <v>4281684</v>
      </c>
      <c r="U2381" s="95">
        <v>997</v>
      </c>
      <c r="V2381" s="95">
        <v>2081159</v>
      </c>
      <c r="W2381" s="95">
        <v>437</v>
      </c>
      <c r="X2381" s="95">
        <v>279677</v>
      </c>
      <c r="Y2381" s="95">
        <v>169</v>
      </c>
      <c r="Z2381" s="95">
        <v>402069</v>
      </c>
      <c r="AA2381" s="95">
        <v>838</v>
      </c>
      <c r="AB2381" s="95">
        <v>791712</v>
      </c>
      <c r="AC2381" s="95">
        <v>838</v>
      </c>
      <c r="AD2381" s="95">
        <v>1975326</v>
      </c>
      <c r="AE2381" s="95">
        <v>134</v>
      </c>
      <c r="AF2381" s="95">
        <v>201716</v>
      </c>
      <c r="AG2381" s="95">
        <v>134</v>
      </c>
      <c r="AH2381" s="95">
        <v>388764</v>
      </c>
      <c r="AI2381" s="95">
        <v>780.23982518000003</v>
      </c>
      <c r="AJ2381" s="95">
        <v>1213925.7675999999</v>
      </c>
      <c r="AK2381" s="95">
        <v>780.23982518000003</v>
      </c>
      <c r="AL2381" s="95">
        <v>1903833.3296999999</v>
      </c>
      <c r="AM2381" s="95">
        <v>118.33440594</v>
      </c>
      <c r="AN2381" s="95">
        <v>323520.09412000002</v>
      </c>
      <c r="AO2381" s="95">
        <v>118.33440594</v>
      </c>
      <c r="AP2381" s="95">
        <v>358555.14335000003</v>
      </c>
      <c r="AQ2381" s="72">
        <v>140.78</v>
      </c>
      <c r="AR2381" s="72">
        <v>184.14</v>
      </c>
      <c r="AS2381" s="72">
        <v>324.92</v>
      </c>
      <c r="AT2381" s="95">
        <v>4882080</v>
      </c>
      <c r="AU2381" s="95">
        <v>3418432</v>
      </c>
      <c r="AV2381" s="95">
        <v>2890</v>
      </c>
      <c r="AW2381" s="95">
        <v>1547</v>
      </c>
      <c r="AX2381" s="72">
        <v>140.84</v>
      </c>
      <c r="AY2381" s="72">
        <v>177.63</v>
      </c>
      <c r="AZ2381" s="72">
        <v>318.47000000000003</v>
      </c>
      <c r="BA2381" s="95">
        <v>4286109</v>
      </c>
      <c r="BB2381" s="95">
        <v>2568510</v>
      </c>
      <c r="BC2381" s="95">
        <v>2536</v>
      </c>
      <c r="BD2381" s="95">
        <v>1205</v>
      </c>
      <c r="BE2381" s="72">
        <v>151.5</v>
      </c>
      <c r="BF2381" s="72">
        <v>177.47</v>
      </c>
      <c r="BG2381" s="72">
        <v>328.97</v>
      </c>
      <c r="BH2381" s="95">
        <v>4561361</v>
      </c>
      <c r="BI2381" s="95">
        <v>2483228</v>
      </c>
      <c r="BJ2381" s="95">
        <v>2509</v>
      </c>
      <c r="BK2381" s="95">
        <v>1166</v>
      </c>
      <c r="BL2381" s="72">
        <v>85.17</v>
      </c>
      <c r="BM2381" s="72">
        <v>202.68</v>
      </c>
      <c r="BN2381" s="72">
        <v>287.85000000000002</v>
      </c>
      <c r="BO2381" s="95">
        <v>993428</v>
      </c>
      <c r="BP2381" s="95">
        <v>2364090</v>
      </c>
      <c r="BQ2381" s="95">
        <v>972</v>
      </c>
      <c r="BR2381" s="95">
        <v>972</v>
      </c>
      <c r="BS2381" s="72">
        <v>142.58000000000001</v>
      </c>
      <c r="BT2381" s="72">
        <v>209.81</v>
      </c>
      <c r="BU2381" s="72">
        <v>352.39</v>
      </c>
      <c r="BV2381" s="95">
        <v>1537445.8617</v>
      </c>
      <c r="BW2381" s="95">
        <v>2262388.4731000001</v>
      </c>
      <c r="BX2381" s="95">
        <v>898.57423112000004</v>
      </c>
      <c r="BY2381" s="95">
        <v>898.57423112000004</v>
      </c>
      <c r="BZ2381" s="95">
        <v>2250</v>
      </c>
      <c r="CA2381" s="95">
        <v>1896</v>
      </c>
      <c r="CB2381" s="95">
        <v>1862</v>
      </c>
      <c r="CC2381" s="95">
        <v>972</v>
      </c>
      <c r="CD2381" s="95">
        <v>899</v>
      </c>
      <c r="CE2381" s="72">
        <v>650.75523149000003</v>
      </c>
      <c r="CF2381" s="72">
        <v>676.59346364999999</v>
      </c>
      <c r="CG2381" s="72">
        <v>712.40329333</v>
      </c>
      <c r="CH2381" s="72">
        <v>716.50152150999998</v>
      </c>
      <c r="CI2381" s="72">
        <v>731.52548966999996</v>
      </c>
      <c r="CJ2381" s="96">
        <v>0.4992967928</v>
      </c>
      <c r="CK2381" s="96">
        <v>0.47069624100000002</v>
      </c>
      <c r="CL2381" s="96">
        <v>0.46177495680000002</v>
      </c>
      <c r="CM2381" s="96">
        <v>0.40174373860000001</v>
      </c>
      <c r="CN2381" s="96">
        <v>0.48171937269999998</v>
      </c>
      <c r="CO2381" s="96">
        <v>0.89829061750000005</v>
      </c>
      <c r="CP2381" s="96">
        <v>0.51547484899999996</v>
      </c>
      <c r="CQ2381" s="96">
        <v>0.99584056389999998</v>
      </c>
      <c r="CR2381" s="96">
        <v>0.51762781520000001</v>
      </c>
      <c r="CS2381" s="95">
        <v>1374</v>
      </c>
      <c r="CT2381" s="95">
        <v>1208</v>
      </c>
      <c r="CU2381" s="95">
        <v>1180</v>
      </c>
      <c r="CV2381" s="95">
        <v>1082</v>
      </c>
      <c r="CW2381" s="95">
        <v>940</v>
      </c>
      <c r="CX2381" s="96">
        <v>0.93442099300000003</v>
      </c>
      <c r="CY2381" s="96">
        <v>0.86459474300000005</v>
      </c>
      <c r="CZ2381" s="96">
        <v>0.88380178300000001</v>
      </c>
      <c r="DA2381" s="96">
        <v>0.89680632999999998</v>
      </c>
      <c r="DB2381" s="96">
        <v>0.90867817500000003</v>
      </c>
      <c r="DC2381">
        <v>2013</v>
      </c>
      <c r="DD2381" s="6">
        <v>1157.7</v>
      </c>
      <c r="DE2381" s="96">
        <v>6.7804939999999998E-3</v>
      </c>
      <c r="DF2381" s="72">
        <v>394.84</v>
      </c>
      <c r="DG2381" s="96">
        <v>1</v>
      </c>
      <c r="DH2381" s="72">
        <v>394.84</v>
      </c>
      <c r="DI2381" s="72">
        <v>401.26278544000002</v>
      </c>
      <c r="DJ2381" s="96">
        <v>1</v>
      </c>
      <c r="DK2381" s="72">
        <v>394.84</v>
      </c>
      <c r="DL2381" s="96">
        <v>1</v>
      </c>
      <c r="DM2381" s="72">
        <v>394.84</v>
      </c>
      <c r="DN2381" s="96">
        <v>1</v>
      </c>
      <c r="DO2381" s="96">
        <v>1.0599000000000001E-2</v>
      </c>
      <c r="DP2381" s="72">
        <v>4.18</v>
      </c>
      <c r="DQ2381" s="72">
        <v>390.66</v>
      </c>
      <c r="DR2381" t="s">
        <v>1486</v>
      </c>
      <c r="DT2381" t="s">
        <v>1425</v>
      </c>
    </row>
    <row r="2382" spans="1:124" x14ac:dyDescent="0.3">
      <c r="A2382" t="s">
        <v>266</v>
      </c>
      <c r="B2382">
        <v>40640</v>
      </c>
      <c r="C2382" s="95">
        <v>43810</v>
      </c>
      <c r="D2382" s="95">
        <v>44968592</v>
      </c>
      <c r="E2382" s="95">
        <v>31340</v>
      </c>
      <c r="F2382" s="95">
        <v>85155001</v>
      </c>
      <c r="G2382" s="95">
        <v>6617</v>
      </c>
      <c r="H2382" s="95">
        <v>4832624</v>
      </c>
      <c r="I2382" s="95">
        <v>3198</v>
      </c>
      <c r="J2382" s="95">
        <v>7521747</v>
      </c>
      <c r="K2382" s="95">
        <v>37821</v>
      </c>
      <c r="L2382" s="95">
        <v>37655989</v>
      </c>
      <c r="M2382" s="95">
        <v>25314</v>
      </c>
      <c r="N2382" s="95">
        <v>69042774</v>
      </c>
      <c r="O2382" s="95">
        <v>5680</v>
      </c>
      <c r="P2382" s="95">
        <v>3049325</v>
      </c>
      <c r="Q2382" s="95">
        <v>2293</v>
      </c>
      <c r="R2382" s="95">
        <v>5304414</v>
      </c>
      <c r="S2382" s="95">
        <v>36042</v>
      </c>
      <c r="T2382" s="95">
        <v>38897076</v>
      </c>
      <c r="U2382" s="95">
        <v>23362</v>
      </c>
      <c r="V2382" s="95">
        <v>63734582</v>
      </c>
      <c r="W2382" s="95">
        <v>5426</v>
      </c>
      <c r="X2382" s="95">
        <v>3088103</v>
      </c>
      <c r="Y2382" s="95">
        <v>2121</v>
      </c>
      <c r="Z2382" s="95">
        <v>4918672</v>
      </c>
      <c r="AA2382" s="95">
        <v>20649</v>
      </c>
      <c r="AB2382" s="95">
        <v>23907759</v>
      </c>
      <c r="AC2382" s="95">
        <v>20649</v>
      </c>
      <c r="AD2382" s="95">
        <v>58629016</v>
      </c>
      <c r="AE2382" s="95">
        <v>1755</v>
      </c>
      <c r="AF2382" s="95">
        <v>1999871</v>
      </c>
      <c r="AG2382" s="95">
        <v>1755</v>
      </c>
      <c r="AH2382" s="95">
        <v>4500691</v>
      </c>
      <c r="AI2382" s="95">
        <v>18628.011127999998</v>
      </c>
      <c r="AJ2382" s="95">
        <v>24027527.767999999</v>
      </c>
      <c r="AK2382" s="95">
        <v>18628.011127999998</v>
      </c>
      <c r="AL2382" s="95">
        <v>53357582.017999999</v>
      </c>
      <c r="AM2382" s="95">
        <v>1581.8587298</v>
      </c>
      <c r="AN2382" s="95">
        <v>1652976.5706</v>
      </c>
      <c r="AO2382" s="95">
        <v>1581.8587298</v>
      </c>
      <c r="AP2382" s="95">
        <v>3925532.1542000002</v>
      </c>
      <c r="AQ2382" s="72">
        <v>82.3</v>
      </c>
      <c r="AR2382" s="72">
        <v>223.61</v>
      </c>
      <c r="AS2382" s="72">
        <v>305.91000000000003</v>
      </c>
      <c r="AT2382" s="95">
        <v>49801216</v>
      </c>
      <c r="AU2382" s="95">
        <v>92676748</v>
      </c>
      <c r="AV2382" s="95">
        <v>50427</v>
      </c>
      <c r="AW2382" s="95">
        <v>34538</v>
      </c>
      <c r="AX2382" s="72">
        <v>77.98</v>
      </c>
      <c r="AY2382" s="72">
        <v>224.42</v>
      </c>
      <c r="AZ2382" s="72">
        <v>302.39999999999998</v>
      </c>
      <c r="BA2382" s="95">
        <v>40705314</v>
      </c>
      <c r="BB2382" s="95">
        <v>74347188</v>
      </c>
      <c r="BC2382" s="95">
        <v>43501</v>
      </c>
      <c r="BD2382" s="95">
        <v>27607</v>
      </c>
      <c r="BE2382" s="72">
        <v>84.37</v>
      </c>
      <c r="BF2382" s="72">
        <v>224.51</v>
      </c>
      <c r="BG2382" s="72">
        <v>308.88</v>
      </c>
      <c r="BH2382" s="95">
        <v>41985179</v>
      </c>
      <c r="BI2382" s="95">
        <v>68653254</v>
      </c>
      <c r="BJ2382" s="95">
        <v>41468</v>
      </c>
      <c r="BK2382" s="95">
        <v>25483</v>
      </c>
      <c r="BL2382" s="72">
        <v>96.37</v>
      </c>
      <c r="BM2382" s="72">
        <v>234.82</v>
      </c>
      <c r="BN2382" s="72">
        <v>331.19</v>
      </c>
      <c r="BO2382" s="95">
        <v>25907630</v>
      </c>
      <c r="BP2382" s="95">
        <v>63129707</v>
      </c>
      <c r="BQ2382" s="95">
        <v>22404</v>
      </c>
      <c r="BR2382" s="95">
        <v>22404</v>
      </c>
      <c r="BS2382" s="72">
        <v>105.89</v>
      </c>
      <c r="BT2382" s="72">
        <v>236.2</v>
      </c>
      <c r="BU2382" s="72">
        <v>342.09</v>
      </c>
      <c r="BV2382" s="95">
        <v>25680504.339000002</v>
      </c>
      <c r="BW2382" s="95">
        <v>57283114.171999998</v>
      </c>
      <c r="BX2382" s="95">
        <v>20209.869857999998</v>
      </c>
      <c r="BY2382" s="95">
        <v>20209.869857999998</v>
      </c>
      <c r="BZ2382" s="95">
        <v>42854</v>
      </c>
      <c r="CA2382" s="95">
        <v>35855</v>
      </c>
      <c r="CB2382" s="95">
        <v>33763</v>
      </c>
      <c r="CC2382" s="95">
        <v>22404</v>
      </c>
      <c r="CD2382" s="95">
        <v>20210</v>
      </c>
      <c r="CE2382" s="72">
        <v>650.75523149000003</v>
      </c>
      <c r="CF2382" s="72">
        <v>676.59346364999999</v>
      </c>
      <c r="CG2382" s="72">
        <v>712.40329333</v>
      </c>
      <c r="CH2382" s="72">
        <v>716.50152150999998</v>
      </c>
      <c r="CI2382" s="72">
        <v>731.52548966999996</v>
      </c>
      <c r="CJ2382" s="96">
        <v>0.47008458050000002</v>
      </c>
      <c r="CK2382" s="96">
        <v>0.446944903</v>
      </c>
      <c r="CL2382" s="96">
        <v>0.43357463800000001</v>
      </c>
      <c r="CM2382" s="96">
        <v>0.46223209589999997</v>
      </c>
      <c r="CN2382" s="96">
        <v>0.46763920720000002</v>
      </c>
      <c r="CO2382" s="96">
        <v>0.9764480015</v>
      </c>
      <c r="CP2382" s="96">
        <v>0.46709613230000002</v>
      </c>
      <c r="CQ2382" s="96">
        <v>0.99584056389999998</v>
      </c>
      <c r="CR2382" s="96">
        <v>0.46904703679999998</v>
      </c>
      <c r="CS2382" s="95">
        <v>31144</v>
      </c>
      <c r="CT2382" s="95">
        <v>26333</v>
      </c>
      <c r="CU2382" s="95">
        <v>24274</v>
      </c>
      <c r="CV2382" s="95">
        <v>22635</v>
      </c>
      <c r="CW2382" s="95">
        <v>19524</v>
      </c>
      <c r="CX2382" s="96">
        <v>0.98827130799999996</v>
      </c>
      <c r="CY2382" s="96">
        <v>0.97606417700000003</v>
      </c>
      <c r="CZ2382" s="96">
        <v>0.96699858400000005</v>
      </c>
      <c r="DA2382" s="96">
        <v>0.96525267800000003</v>
      </c>
      <c r="DB2382" s="96">
        <v>0.98283314300000002</v>
      </c>
      <c r="DC2382">
        <v>2013</v>
      </c>
      <c r="DD2382" s="6">
        <v>26048.400000000001</v>
      </c>
      <c r="DE2382" s="96">
        <v>3.3601511000000001E-3</v>
      </c>
      <c r="DF2382" s="72">
        <v>359.01</v>
      </c>
      <c r="DG2382" s="96">
        <v>1</v>
      </c>
      <c r="DH2382" s="72">
        <v>359.01</v>
      </c>
      <c r="DI2382" s="72">
        <v>345.07672998999999</v>
      </c>
      <c r="DJ2382" s="96">
        <v>1</v>
      </c>
      <c r="DK2382" s="72">
        <v>359.01</v>
      </c>
      <c r="DL2382" s="96">
        <v>1</v>
      </c>
      <c r="DM2382" s="72">
        <v>359.01</v>
      </c>
      <c r="DN2382" s="96">
        <v>1</v>
      </c>
      <c r="DO2382" s="96">
        <v>5.7990000000000003E-3</v>
      </c>
      <c r="DP2382" s="72">
        <v>2.08</v>
      </c>
      <c r="DQ2382" s="72">
        <v>356.93</v>
      </c>
      <c r="DR2382" t="s">
        <v>266</v>
      </c>
      <c r="DT2382" t="s">
        <v>1425</v>
      </c>
    </row>
    <row r="2383" spans="1:124" x14ac:dyDescent="0.3">
      <c r="A2383" t="s">
        <v>1487</v>
      </c>
      <c r="B2383">
        <v>40650</v>
      </c>
      <c r="C2383" s="95">
        <v>2178</v>
      </c>
      <c r="D2383" s="95">
        <v>2351357</v>
      </c>
      <c r="E2383" s="95">
        <v>1294</v>
      </c>
      <c r="F2383" s="95">
        <v>3149575</v>
      </c>
      <c r="G2383" s="95">
        <v>1046</v>
      </c>
      <c r="H2383" s="95">
        <v>524747</v>
      </c>
      <c r="I2383" s="95">
        <v>600</v>
      </c>
      <c r="J2383" s="95">
        <v>1256183</v>
      </c>
      <c r="K2383" s="95">
        <v>1663</v>
      </c>
      <c r="L2383" s="95">
        <v>1446068</v>
      </c>
      <c r="M2383" s="95">
        <v>780</v>
      </c>
      <c r="N2383" s="95">
        <v>1732693</v>
      </c>
      <c r="O2383" s="95">
        <v>810</v>
      </c>
      <c r="P2383" s="95">
        <v>384912</v>
      </c>
      <c r="Q2383" s="95">
        <v>371</v>
      </c>
      <c r="R2383" s="95">
        <v>608861</v>
      </c>
      <c r="S2383" s="95">
        <v>1571</v>
      </c>
      <c r="T2383" s="95">
        <v>1630375</v>
      </c>
      <c r="U2383" s="95">
        <v>677</v>
      </c>
      <c r="V2383" s="95">
        <v>1440328</v>
      </c>
      <c r="W2383" s="95">
        <v>775</v>
      </c>
      <c r="X2383" s="95">
        <v>388883</v>
      </c>
      <c r="Y2383" s="95">
        <v>344</v>
      </c>
      <c r="Z2383" s="95">
        <v>620531</v>
      </c>
      <c r="AA2383" s="95">
        <v>546</v>
      </c>
      <c r="AB2383" s="95">
        <v>490146</v>
      </c>
      <c r="AC2383" s="95">
        <v>546</v>
      </c>
      <c r="AD2383" s="95">
        <v>1124358</v>
      </c>
      <c r="AE2383" s="95">
        <v>299</v>
      </c>
      <c r="AF2383" s="95">
        <v>236158</v>
      </c>
      <c r="AG2383" s="95">
        <v>299</v>
      </c>
      <c r="AH2383" s="95">
        <v>625204</v>
      </c>
      <c r="AI2383" s="95">
        <v>481.98104325000003</v>
      </c>
      <c r="AJ2383" s="95">
        <v>591486.04041999998</v>
      </c>
      <c r="AK2383" s="95">
        <v>481.98104325000003</v>
      </c>
      <c r="AL2383" s="95">
        <v>1153224.2205999999</v>
      </c>
      <c r="AM2383" s="95">
        <v>241.43193937999999</v>
      </c>
      <c r="AN2383" s="95">
        <v>128304.37114</v>
      </c>
      <c r="AO2383" s="95">
        <v>241.43193937999999</v>
      </c>
      <c r="AP2383" s="95">
        <v>477211.20199999999</v>
      </c>
      <c r="AQ2383" s="72">
        <v>74.34</v>
      </c>
      <c r="AR2383" s="72">
        <v>193.85</v>
      </c>
      <c r="AS2383" s="72">
        <v>268.19</v>
      </c>
      <c r="AT2383" s="95">
        <v>2876104</v>
      </c>
      <c r="AU2383" s="95">
        <v>4405758</v>
      </c>
      <c r="AV2383" s="95">
        <v>3224</v>
      </c>
      <c r="AW2383" s="95">
        <v>1894</v>
      </c>
      <c r="AX2383" s="72">
        <v>61.7</v>
      </c>
      <c r="AY2383" s="72">
        <v>169.53</v>
      </c>
      <c r="AZ2383" s="72">
        <v>231.23</v>
      </c>
      <c r="BA2383" s="95">
        <v>1830980</v>
      </c>
      <c r="BB2383" s="95">
        <v>2341554</v>
      </c>
      <c r="BC2383" s="95">
        <v>2473</v>
      </c>
      <c r="BD2383" s="95">
        <v>1151</v>
      </c>
      <c r="BE2383" s="72">
        <v>71.73</v>
      </c>
      <c r="BF2383" s="72">
        <v>168.21</v>
      </c>
      <c r="BG2383" s="72">
        <v>239.94</v>
      </c>
      <c r="BH2383" s="95">
        <v>2019258</v>
      </c>
      <c r="BI2383" s="95">
        <v>2060859</v>
      </c>
      <c r="BJ2383" s="95">
        <v>2346</v>
      </c>
      <c r="BK2383" s="95">
        <v>1021</v>
      </c>
      <c r="BL2383" s="72">
        <v>71.63</v>
      </c>
      <c r="BM2383" s="72">
        <v>172.54</v>
      </c>
      <c r="BN2383" s="72">
        <v>244.17</v>
      </c>
      <c r="BO2383" s="95">
        <v>726304</v>
      </c>
      <c r="BP2383" s="95">
        <v>1749562</v>
      </c>
      <c r="BQ2383" s="95">
        <v>845</v>
      </c>
      <c r="BR2383" s="95">
        <v>845</v>
      </c>
      <c r="BS2383" s="72">
        <v>82.92</v>
      </c>
      <c r="BT2383" s="72">
        <v>187.82</v>
      </c>
      <c r="BU2383" s="72">
        <v>270.74</v>
      </c>
      <c r="BV2383" s="95">
        <v>719790.41154999996</v>
      </c>
      <c r="BW2383" s="95">
        <v>1630435.4225999999</v>
      </c>
      <c r="BX2383" s="95">
        <v>723.41298262999999</v>
      </c>
      <c r="BY2383" s="95">
        <v>723.41298262999999</v>
      </c>
      <c r="BZ2383" s="95">
        <v>2590</v>
      </c>
      <c r="CA2383" s="95">
        <v>1837</v>
      </c>
      <c r="CB2383" s="95">
        <v>1707</v>
      </c>
      <c r="CC2383" s="95">
        <v>845</v>
      </c>
      <c r="CD2383" s="95">
        <v>723</v>
      </c>
      <c r="CE2383" s="72">
        <v>650.75523149000003</v>
      </c>
      <c r="CF2383" s="72">
        <v>676.59346364999999</v>
      </c>
      <c r="CG2383" s="72">
        <v>712.40329333</v>
      </c>
      <c r="CH2383" s="72">
        <v>716.50152150999998</v>
      </c>
      <c r="CI2383" s="72">
        <v>731.52548966999996</v>
      </c>
      <c r="CJ2383" s="96">
        <v>0.41212115869999999</v>
      </c>
      <c r="CK2383" s="96">
        <v>0.34175618359999999</v>
      </c>
      <c r="CL2383" s="96">
        <v>0.33680360860000003</v>
      </c>
      <c r="CM2383" s="96">
        <v>0.34078085349999998</v>
      </c>
      <c r="CN2383" s="96">
        <v>0.3701033031</v>
      </c>
      <c r="CO2383" s="96">
        <v>0.94281623469999998</v>
      </c>
      <c r="CP2383" s="96">
        <v>0.38216675550000001</v>
      </c>
      <c r="CQ2383" s="96">
        <v>0.99584056389999998</v>
      </c>
      <c r="CR2383" s="96">
        <v>0.38376293839999998</v>
      </c>
      <c r="CS2383" s="95">
        <v>1502</v>
      </c>
      <c r="CT2383" s="95">
        <v>1138</v>
      </c>
      <c r="CU2383" s="95">
        <v>998</v>
      </c>
      <c r="CV2383" s="95">
        <v>913</v>
      </c>
      <c r="CW2383" s="95">
        <v>761</v>
      </c>
      <c r="CX2383" s="96">
        <v>0.97170398800000002</v>
      </c>
      <c r="CY2383" s="96">
        <v>0.90298847500000001</v>
      </c>
      <c r="CZ2383" s="96">
        <v>0.93588366000000001</v>
      </c>
      <c r="DA2383" s="96">
        <v>0.94171241800000005</v>
      </c>
      <c r="DB2383" s="96">
        <v>0.95577428900000005</v>
      </c>
      <c r="DC2383">
        <v>2013</v>
      </c>
      <c r="DD2383" s="6">
        <v>1126.9000000000001</v>
      </c>
      <c r="DE2383" s="96">
        <v>1.7353772E-3</v>
      </c>
      <c r="DF2383" s="72">
        <v>294.20999999999998</v>
      </c>
      <c r="DG2383" s="96">
        <v>1</v>
      </c>
      <c r="DH2383" s="72">
        <v>294.20999999999998</v>
      </c>
      <c r="DI2383" s="72">
        <v>345.07672998999999</v>
      </c>
      <c r="DJ2383" s="96">
        <v>1</v>
      </c>
      <c r="DK2383" s="72">
        <v>294.20999999999998</v>
      </c>
      <c r="DL2383" s="96">
        <v>1</v>
      </c>
      <c r="DM2383" s="72">
        <v>294.20999999999998</v>
      </c>
      <c r="DN2383" s="96">
        <v>1</v>
      </c>
      <c r="DO2383" s="96">
        <v>3.8440000000000002E-3</v>
      </c>
      <c r="DP2383" s="72">
        <v>1.1299999999999999</v>
      </c>
      <c r="DQ2383" s="72">
        <v>293.08</v>
      </c>
      <c r="DR2383" t="s">
        <v>1487</v>
      </c>
      <c r="DT2383" t="s">
        <v>1425</v>
      </c>
    </row>
    <row r="2384" spans="1:124" x14ac:dyDescent="0.3">
      <c r="A2384" t="s">
        <v>1488</v>
      </c>
      <c r="B2384">
        <v>40660</v>
      </c>
      <c r="C2384" s="95">
        <v>3117</v>
      </c>
      <c r="D2384" s="95">
        <v>4108018</v>
      </c>
      <c r="E2384" s="95">
        <v>1657</v>
      </c>
      <c r="F2384" s="95">
        <v>4409988</v>
      </c>
      <c r="G2384" s="95">
        <v>1052</v>
      </c>
      <c r="H2384" s="95">
        <v>715712</v>
      </c>
      <c r="I2384" s="95">
        <v>583</v>
      </c>
      <c r="J2384" s="95">
        <v>1471294</v>
      </c>
      <c r="K2384" s="95">
        <v>2591</v>
      </c>
      <c r="L2384" s="95">
        <v>4433273</v>
      </c>
      <c r="M2384" s="95">
        <v>1128</v>
      </c>
      <c r="N2384" s="95">
        <v>3002339</v>
      </c>
      <c r="O2384" s="95">
        <v>840</v>
      </c>
      <c r="P2384" s="95">
        <v>605787</v>
      </c>
      <c r="Q2384" s="95">
        <v>379</v>
      </c>
      <c r="R2384" s="95">
        <v>980970</v>
      </c>
      <c r="S2384" s="95">
        <v>2508</v>
      </c>
      <c r="T2384" s="95">
        <v>4346926</v>
      </c>
      <c r="U2384" s="95">
        <v>1066</v>
      </c>
      <c r="V2384" s="95">
        <v>2603151</v>
      </c>
      <c r="W2384" s="95">
        <v>770</v>
      </c>
      <c r="X2384" s="95">
        <v>533102</v>
      </c>
      <c r="Y2384" s="95">
        <v>339</v>
      </c>
      <c r="Z2384" s="95">
        <v>839311</v>
      </c>
      <c r="AA2384" s="95">
        <v>853</v>
      </c>
      <c r="AB2384" s="95">
        <v>1207049</v>
      </c>
      <c r="AC2384" s="95">
        <v>853</v>
      </c>
      <c r="AD2384" s="95">
        <v>2406367</v>
      </c>
      <c r="AE2384" s="95">
        <v>253</v>
      </c>
      <c r="AF2384" s="95">
        <v>237461</v>
      </c>
      <c r="AG2384" s="95">
        <v>253</v>
      </c>
      <c r="AH2384" s="95">
        <v>661588</v>
      </c>
      <c r="AI2384" s="95">
        <v>728.88273446999995</v>
      </c>
      <c r="AJ2384" s="95">
        <v>765873.82437000005</v>
      </c>
      <c r="AK2384" s="95">
        <v>728.88273446999995</v>
      </c>
      <c r="AL2384" s="95">
        <v>1980025.8165</v>
      </c>
      <c r="AM2384" s="95">
        <v>195.89738431000001</v>
      </c>
      <c r="AN2384" s="95">
        <v>170962.23783</v>
      </c>
      <c r="AO2384" s="95">
        <v>195.89738431000001</v>
      </c>
      <c r="AP2384" s="95">
        <v>491169.18037000002</v>
      </c>
      <c r="AQ2384" s="72">
        <v>96.42</v>
      </c>
      <c r="AR2384" s="72">
        <v>218.8</v>
      </c>
      <c r="AS2384" s="72">
        <v>315.22000000000003</v>
      </c>
      <c r="AT2384" s="95">
        <v>4823730</v>
      </c>
      <c r="AU2384" s="95">
        <v>5881282</v>
      </c>
      <c r="AV2384" s="95">
        <v>4169</v>
      </c>
      <c r="AW2384" s="95">
        <v>2240</v>
      </c>
      <c r="AX2384" s="72">
        <v>122.39</v>
      </c>
      <c r="AY2384" s="72">
        <v>220.27</v>
      </c>
      <c r="AZ2384" s="72">
        <v>342.66</v>
      </c>
      <c r="BA2384" s="95">
        <v>5039060</v>
      </c>
      <c r="BB2384" s="95">
        <v>3983309</v>
      </c>
      <c r="BC2384" s="95">
        <v>3431</v>
      </c>
      <c r="BD2384" s="95">
        <v>1507</v>
      </c>
      <c r="BE2384" s="72">
        <v>124.06</v>
      </c>
      <c r="BF2384" s="72">
        <v>204.18</v>
      </c>
      <c r="BG2384" s="72">
        <v>328.24</v>
      </c>
      <c r="BH2384" s="95">
        <v>4880028</v>
      </c>
      <c r="BI2384" s="95">
        <v>3442462</v>
      </c>
      <c r="BJ2384" s="95">
        <v>3278</v>
      </c>
      <c r="BK2384" s="95">
        <v>1405</v>
      </c>
      <c r="BL2384" s="72">
        <v>108.84</v>
      </c>
      <c r="BM2384" s="72">
        <v>231.16</v>
      </c>
      <c r="BN2384" s="72">
        <v>340</v>
      </c>
      <c r="BO2384" s="95">
        <v>1444510</v>
      </c>
      <c r="BP2384" s="95">
        <v>3067955</v>
      </c>
      <c r="BQ2384" s="95">
        <v>1106</v>
      </c>
      <c r="BR2384" s="95">
        <v>1106</v>
      </c>
      <c r="BS2384" s="72">
        <v>84.42</v>
      </c>
      <c r="BT2384" s="72">
        <v>222.68</v>
      </c>
      <c r="BU2384" s="72">
        <v>307.10000000000002</v>
      </c>
      <c r="BV2384" s="95">
        <v>936836.06220000004</v>
      </c>
      <c r="BW2384" s="95">
        <v>2471194.9969000001</v>
      </c>
      <c r="BX2384" s="95">
        <v>924.78011877999995</v>
      </c>
      <c r="BY2384" s="95">
        <v>924.78011877999995</v>
      </c>
      <c r="BZ2384" s="95">
        <v>3250</v>
      </c>
      <c r="CA2384" s="95">
        <v>2506</v>
      </c>
      <c r="CB2384" s="95">
        <v>2375</v>
      </c>
      <c r="CC2384" s="95">
        <v>1106</v>
      </c>
      <c r="CD2384" s="95">
        <v>925</v>
      </c>
      <c r="CE2384" s="72">
        <v>650.75523149000003</v>
      </c>
      <c r="CF2384" s="72">
        <v>676.59346364999999</v>
      </c>
      <c r="CG2384" s="72">
        <v>712.40329333</v>
      </c>
      <c r="CH2384" s="72">
        <v>716.50152150999998</v>
      </c>
      <c r="CI2384" s="72">
        <v>731.52548966999996</v>
      </c>
      <c r="CJ2384" s="96">
        <v>0.48439103480000001</v>
      </c>
      <c r="CK2384" s="96">
        <v>0.50644887719999998</v>
      </c>
      <c r="CL2384" s="96">
        <v>0.46075025629999999</v>
      </c>
      <c r="CM2384" s="96">
        <v>0.47452795250000002</v>
      </c>
      <c r="CN2384" s="96">
        <v>0.41980765450000002</v>
      </c>
      <c r="CO2384" s="96">
        <v>0.98266565429999997</v>
      </c>
      <c r="CP2384" s="96">
        <v>0.47746164019999998</v>
      </c>
      <c r="CQ2384" s="96">
        <v>0.99584056389999998</v>
      </c>
      <c r="CR2384" s="96">
        <v>0.47945583800000002</v>
      </c>
      <c r="CS2384" s="95">
        <v>1787</v>
      </c>
      <c r="CT2384" s="95">
        <v>1461</v>
      </c>
      <c r="CU2384" s="95">
        <v>1370</v>
      </c>
      <c r="CV2384" s="95">
        <v>1265</v>
      </c>
      <c r="CW2384" s="95">
        <v>981</v>
      </c>
      <c r="CX2384" s="96">
        <v>0.97971575600000005</v>
      </c>
      <c r="CY2384" s="96">
        <v>0.98076180800000001</v>
      </c>
      <c r="CZ2384" s="96">
        <v>0.993925744</v>
      </c>
      <c r="DA2384" s="96">
        <v>0.98267790099999996</v>
      </c>
      <c r="DB2384" s="96">
        <v>0.97513371999999998</v>
      </c>
      <c r="DC2384">
        <v>2013</v>
      </c>
      <c r="DD2384" s="6">
        <v>1436.6</v>
      </c>
      <c r="DE2384" s="96">
        <v>5.4244673000000002E-3</v>
      </c>
      <c r="DF2384" s="72">
        <v>366.22</v>
      </c>
      <c r="DG2384" s="96">
        <v>1</v>
      </c>
      <c r="DH2384" s="72">
        <v>366.22</v>
      </c>
      <c r="DI2384" s="72">
        <v>354.04139028999998</v>
      </c>
      <c r="DJ2384" s="96">
        <v>1</v>
      </c>
      <c r="DK2384" s="72">
        <v>366.22</v>
      </c>
      <c r="DL2384" s="96">
        <v>1</v>
      </c>
      <c r="DM2384" s="72">
        <v>366.22</v>
      </c>
      <c r="DN2384" s="96">
        <v>1</v>
      </c>
      <c r="DO2384" s="96">
        <v>8.7510000000000001E-3</v>
      </c>
      <c r="DP2384" s="72">
        <v>3.2</v>
      </c>
      <c r="DQ2384" s="72">
        <v>363.02</v>
      </c>
      <c r="DR2384" t="s">
        <v>1488</v>
      </c>
      <c r="DT2384" t="s">
        <v>1425</v>
      </c>
    </row>
    <row r="2385" spans="1:124" x14ac:dyDescent="0.3">
      <c r="A2385" t="s">
        <v>1489</v>
      </c>
      <c r="B2385">
        <v>40670</v>
      </c>
      <c r="C2385" s="95">
        <v>1218</v>
      </c>
      <c r="D2385" s="95">
        <v>2025361</v>
      </c>
      <c r="E2385" s="95">
        <v>639</v>
      </c>
      <c r="F2385" s="95">
        <v>1999485</v>
      </c>
      <c r="G2385" s="95">
        <v>362</v>
      </c>
      <c r="H2385" s="95">
        <v>259425</v>
      </c>
      <c r="I2385" s="95">
        <v>175</v>
      </c>
      <c r="J2385" s="95">
        <v>490139</v>
      </c>
      <c r="K2385" s="95">
        <v>997</v>
      </c>
      <c r="L2385" s="95">
        <v>1479196</v>
      </c>
      <c r="M2385" s="95">
        <v>420</v>
      </c>
      <c r="N2385" s="95">
        <v>926027</v>
      </c>
      <c r="O2385" s="95">
        <v>306</v>
      </c>
      <c r="P2385" s="95">
        <v>263069</v>
      </c>
      <c r="Q2385" s="95">
        <v>113</v>
      </c>
      <c r="R2385" s="95">
        <v>281313</v>
      </c>
      <c r="S2385" s="95">
        <v>974</v>
      </c>
      <c r="T2385" s="95">
        <v>1801204</v>
      </c>
      <c r="U2385" s="95">
        <v>397</v>
      </c>
      <c r="V2385" s="95">
        <v>990395</v>
      </c>
      <c r="W2385" s="95">
        <v>311</v>
      </c>
      <c r="X2385" s="95">
        <v>243556</v>
      </c>
      <c r="Y2385" s="95">
        <v>108</v>
      </c>
      <c r="Z2385" s="95">
        <v>228096</v>
      </c>
      <c r="AA2385" s="95">
        <v>277</v>
      </c>
      <c r="AB2385" s="95">
        <v>479720</v>
      </c>
      <c r="AC2385" s="95">
        <v>277</v>
      </c>
      <c r="AD2385" s="95">
        <v>732636</v>
      </c>
      <c r="AE2385" s="95">
        <v>78</v>
      </c>
      <c r="AF2385" s="95">
        <v>93809</v>
      </c>
      <c r="AG2385" s="95">
        <v>78</v>
      </c>
      <c r="AH2385" s="95">
        <v>146424</v>
      </c>
      <c r="AI2385" s="95">
        <v>241.56243463999999</v>
      </c>
      <c r="AJ2385" s="95">
        <v>340537.63991999999</v>
      </c>
      <c r="AK2385" s="95">
        <v>241.56243463999999</v>
      </c>
      <c r="AL2385" s="95">
        <v>542393.95050000004</v>
      </c>
      <c r="AM2385" s="95">
        <v>62.241825613000003</v>
      </c>
      <c r="AN2385" s="95">
        <v>9478.7250476000008</v>
      </c>
      <c r="AO2385" s="95">
        <v>62.241825613000003</v>
      </c>
      <c r="AP2385" s="95">
        <v>88313.260735999997</v>
      </c>
      <c r="AQ2385" s="72">
        <v>120.51</v>
      </c>
      <c r="AR2385" s="72">
        <v>254.88</v>
      </c>
      <c r="AS2385" s="72">
        <v>375.39</v>
      </c>
      <c r="AT2385" s="95">
        <v>2284786</v>
      </c>
      <c r="AU2385" s="95">
        <v>2489624</v>
      </c>
      <c r="AV2385" s="95">
        <v>1580</v>
      </c>
      <c r="AW2385" s="95">
        <v>814</v>
      </c>
      <c r="AX2385" s="72">
        <v>111.43</v>
      </c>
      <c r="AY2385" s="72">
        <v>188.76</v>
      </c>
      <c r="AZ2385" s="72">
        <v>300.19</v>
      </c>
      <c r="BA2385" s="95">
        <v>1742265</v>
      </c>
      <c r="BB2385" s="95">
        <v>1207340</v>
      </c>
      <c r="BC2385" s="95">
        <v>1303</v>
      </c>
      <c r="BD2385" s="95">
        <v>533</v>
      </c>
      <c r="BE2385" s="72">
        <v>132.6</v>
      </c>
      <c r="BF2385" s="72">
        <v>201.07</v>
      </c>
      <c r="BG2385" s="72">
        <v>333.67</v>
      </c>
      <c r="BH2385" s="95">
        <v>2044760</v>
      </c>
      <c r="BI2385" s="95">
        <v>1218491</v>
      </c>
      <c r="BJ2385" s="95">
        <v>1285</v>
      </c>
      <c r="BK2385" s="95">
        <v>505</v>
      </c>
      <c r="BL2385" s="72">
        <v>134.63</v>
      </c>
      <c r="BM2385" s="72">
        <v>206.35</v>
      </c>
      <c r="BN2385" s="72">
        <v>340.98</v>
      </c>
      <c r="BO2385" s="95">
        <v>573529</v>
      </c>
      <c r="BP2385" s="95">
        <v>879060</v>
      </c>
      <c r="BQ2385" s="95">
        <v>355</v>
      </c>
      <c r="BR2385" s="95">
        <v>355</v>
      </c>
      <c r="BS2385" s="72">
        <v>96.01</v>
      </c>
      <c r="BT2385" s="72">
        <v>173</v>
      </c>
      <c r="BU2385" s="72">
        <v>269.01</v>
      </c>
      <c r="BV2385" s="95">
        <v>350016.36495999998</v>
      </c>
      <c r="BW2385" s="95">
        <v>630707.21123000002</v>
      </c>
      <c r="BX2385" s="95">
        <v>303.80426025000003</v>
      </c>
      <c r="BY2385" s="95">
        <v>303.80426025000003</v>
      </c>
      <c r="BZ2385" s="95">
        <v>1215</v>
      </c>
      <c r="CA2385" s="95">
        <v>933</v>
      </c>
      <c r="CB2385" s="95">
        <v>909</v>
      </c>
      <c r="CC2385" s="95">
        <v>355</v>
      </c>
      <c r="CD2385" s="95">
        <v>304</v>
      </c>
      <c r="CE2385" s="72">
        <v>650.75523149000003</v>
      </c>
      <c r="CF2385" s="72">
        <v>676.59346364999999</v>
      </c>
      <c r="CG2385" s="72">
        <v>712.40329333</v>
      </c>
      <c r="CH2385" s="72">
        <v>716.50152150999998</v>
      </c>
      <c r="CI2385" s="72">
        <v>731.52548966999996</v>
      </c>
      <c r="CJ2385" s="96">
        <v>0.57685283470000004</v>
      </c>
      <c r="CK2385" s="96">
        <v>0.44367853979999999</v>
      </c>
      <c r="CL2385" s="96">
        <v>0.46837234350000001</v>
      </c>
      <c r="CM2385" s="96">
        <v>0.47589570959999999</v>
      </c>
      <c r="CN2385" s="96">
        <v>0.36773838209999998</v>
      </c>
      <c r="CO2385" s="96">
        <v>0.95797728059999998</v>
      </c>
      <c r="CP2385" s="96">
        <v>0.4869714255</v>
      </c>
      <c r="CQ2385" s="96">
        <v>0.99584056389999998</v>
      </c>
      <c r="CR2385" s="96">
        <v>0.4890053425</v>
      </c>
      <c r="CS2385" s="95">
        <v>725</v>
      </c>
      <c r="CT2385" s="95">
        <v>529</v>
      </c>
      <c r="CU2385" s="95">
        <v>495</v>
      </c>
      <c r="CV2385" s="95">
        <v>482</v>
      </c>
      <c r="CW2385" s="95">
        <v>323</v>
      </c>
      <c r="CX2385" s="96">
        <v>0.96431227600000002</v>
      </c>
      <c r="CY2385" s="96">
        <v>0.95545797799999999</v>
      </c>
      <c r="CZ2385" s="96">
        <v>0.96613756799999995</v>
      </c>
      <c r="DA2385" s="96">
        <v>0.98595228999999995</v>
      </c>
      <c r="DB2385" s="96">
        <v>0.89363221100000001</v>
      </c>
      <c r="DC2385">
        <v>2013</v>
      </c>
      <c r="DD2385" s="6">
        <v>502.2</v>
      </c>
      <c r="DE2385" s="96">
        <v>1.2745381199999999E-2</v>
      </c>
      <c r="DF2385" s="72">
        <v>370.76</v>
      </c>
      <c r="DG2385" s="96">
        <v>1</v>
      </c>
      <c r="DH2385" s="72">
        <v>370.76</v>
      </c>
      <c r="DI2385" s="72">
        <v>352.99010235999998</v>
      </c>
      <c r="DJ2385" s="96">
        <v>0.70866070869999997</v>
      </c>
      <c r="DK2385" s="72">
        <v>365.58293061000001</v>
      </c>
      <c r="DL2385" s="96">
        <v>0.99549831619999996</v>
      </c>
      <c r="DM2385" s="72">
        <v>363.93719184000003</v>
      </c>
      <c r="DN2385" s="96">
        <v>1</v>
      </c>
      <c r="DO2385" s="96">
        <v>1.8121999999999999E-2</v>
      </c>
      <c r="DP2385" s="72">
        <v>6.6</v>
      </c>
      <c r="DQ2385" s="72">
        <v>357.34</v>
      </c>
      <c r="DR2385" t="s">
        <v>1489</v>
      </c>
      <c r="DT2385" t="s">
        <v>1425</v>
      </c>
    </row>
    <row r="2386" spans="1:124" x14ac:dyDescent="0.3">
      <c r="A2386" t="s">
        <v>1490</v>
      </c>
      <c r="B2386">
        <v>40680</v>
      </c>
      <c r="C2386" s="95">
        <v>2232</v>
      </c>
      <c r="D2386" s="95">
        <v>2399581</v>
      </c>
      <c r="E2386" s="95">
        <v>1348</v>
      </c>
      <c r="F2386" s="95">
        <v>2996456</v>
      </c>
      <c r="G2386" s="95">
        <v>1126</v>
      </c>
      <c r="H2386" s="95">
        <v>597421</v>
      </c>
      <c r="I2386" s="95">
        <v>498</v>
      </c>
      <c r="J2386" s="95">
        <v>890717</v>
      </c>
      <c r="K2386" s="95">
        <v>1832</v>
      </c>
      <c r="L2386" s="95">
        <v>1957021</v>
      </c>
      <c r="M2386" s="95">
        <v>937</v>
      </c>
      <c r="N2386" s="95">
        <v>2209268</v>
      </c>
      <c r="O2386" s="95">
        <v>970</v>
      </c>
      <c r="P2386" s="95">
        <v>289995</v>
      </c>
      <c r="Q2386" s="95">
        <v>361</v>
      </c>
      <c r="R2386" s="95">
        <v>665044</v>
      </c>
      <c r="S2386" s="95">
        <v>1747</v>
      </c>
      <c r="T2386" s="95">
        <v>2406458</v>
      </c>
      <c r="U2386" s="95">
        <v>862</v>
      </c>
      <c r="V2386" s="95">
        <v>2026700</v>
      </c>
      <c r="W2386" s="95">
        <v>981</v>
      </c>
      <c r="X2386" s="95">
        <v>665761</v>
      </c>
      <c r="Y2386" s="95">
        <v>349</v>
      </c>
      <c r="Z2386" s="95">
        <v>669521</v>
      </c>
      <c r="AA2386" s="95">
        <v>717</v>
      </c>
      <c r="AB2386" s="95">
        <v>790875</v>
      </c>
      <c r="AC2386" s="95">
        <v>717</v>
      </c>
      <c r="AD2386" s="95">
        <v>1927314</v>
      </c>
      <c r="AE2386" s="95">
        <v>290</v>
      </c>
      <c r="AF2386" s="95">
        <v>298884</v>
      </c>
      <c r="AG2386" s="95">
        <v>290</v>
      </c>
      <c r="AH2386" s="95">
        <v>645979</v>
      </c>
      <c r="AI2386" s="95">
        <v>642.81171928000003</v>
      </c>
      <c r="AJ2386" s="95">
        <v>618894.53518000001</v>
      </c>
      <c r="AK2386" s="95">
        <v>642.81171928000003</v>
      </c>
      <c r="AL2386" s="95">
        <v>1502953.0155</v>
      </c>
      <c r="AM2386" s="95">
        <v>257.03892589999998</v>
      </c>
      <c r="AN2386" s="95">
        <v>182913.7525</v>
      </c>
      <c r="AO2386" s="95">
        <v>257.03892589999998</v>
      </c>
      <c r="AP2386" s="95">
        <v>439194.79671000002</v>
      </c>
      <c r="AQ2386" s="72">
        <v>74.37</v>
      </c>
      <c r="AR2386" s="72">
        <v>175.48</v>
      </c>
      <c r="AS2386" s="72">
        <v>249.85</v>
      </c>
      <c r="AT2386" s="95">
        <v>2997002</v>
      </c>
      <c r="AU2386" s="95">
        <v>3887173</v>
      </c>
      <c r="AV2386" s="95">
        <v>3358</v>
      </c>
      <c r="AW2386" s="95">
        <v>1846</v>
      </c>
      <c r="AX2386" s="72">
        <v>66.83</v>
      </c>
      <c r="AY2386" s="72">
        <v>184.53</v>
      </c>
      <c r="AZ2386" s="72">
        <v>251.36</v>
      </c>
      <c r="BA2386" s="95">
        <v>2247016</v>
      </c>
      <c r="BB2386" s="95">
        <v>2874312</v>
      </c>
      <c r="BC2386" s="95">
        <v>2802</v>
      </c>
      <c r="BD2386" s="95">
        <v>1298</v>
      </c>
      <c r="BE2386" s="72">
        <v>93.85</v>
      </c>
      <c r="BF2386" s="72">
        <v>185.54</v>
      </c>
      <c r="BG2386" s="72">
        <v>279.39</v>
      </c>
      <c r="BH2386" s="95">
        <v>3072219</v>
      </c>
      <c r="BI2386" s="95">
        <v>2696221</v>
      </c>
      <c r="BJ2386" s="95">
        <v>2728</v>
      </c>
      <c r="BK2386" s="95">
        <v>1211</v>
      </c>
      <c r="BL2386" s="72">
        <v>90.18</v>
      </c>
      <c r="BM2386" s="72">
        <v>212.95</v>
      </c>
      <c r="BN2386" s="72">
        <v>303.13</v>
      </c>
      <c r="BO2386" s="95">
        <v>1089759</v>
      </c>
      <c r="BP2386" s="95">
        <v>2573293</v>
      </c>
      <c r="BQ2386" s="95">
        <v>1007</v>
      </c>
      <c r="BR2386" s="95">
        <v>1007</v>
      </c>
      <c r="BS2386" s="72">
        <v>74.25</v>
      </c>
      <c r="BT2386" s="72">
        <v>179.86</v>
      </c>
      <c r="BU2386" s="72">
        <v>254.11</v>
      </c>
      <c r="BV2386" s="95">
        <v>801808.28766999999</v>
      </c>
      <c r="BW2386" s="95">
        <v>1942147.8122</v>
      </c>
      <c r="BX2386" s="95">
        <v>899.85064518000001</v>
      </c>
      <c r="BY2386" s="95">
        <v>899.85064518000001</v>
      </c>
      <c r="BZ2386" s="95">
        <v>2637</v>
      </c>
      <c r="CA2386" s="95">
        <v>2079</v>
      </c>
      <c r="CB2386" s="95">
        <v>1997</v>
      </c>
      <c r="CC2386" s="95">
        <v>1007</v>
      </c>
      <c r="CD2386" s="95">
        <v>900</v>
      </c>
      <c r="CE2386" s="72">
        <v>650.75523149000003</v>
      </c>
      <c r="CF2386" s="72">
        <v>676.59346364999999</v>
      </c>
      <c r="CG2386" s="72">
        <v>712.40329333</v>
      </c>
      <c r="CH2386" s="72">
        <v>716.50152150999998</v>
      </c>
      <c r="CI2386" s="72">
        <v>731.52548966999996</v>
      </c>
      <c r="CJ2386" s="96">
        <v>0.3839385193</v>
      </c>
      <c r="CK2386" s="96">
        <v>0.37150817069999997</v>
      </c>
      <c r="CL2386" s="96">
        <v>0.39217954579999997</v>
      </c>
      <c r="CM2386" s="96">
        <v>0.42306958309999998</v>
      </c>
      <c r="CN2386" s="96">
        <v>0.34736998720000001</v>
      </c>
      <c r="CO2386" s="96">
        <v>0.86349473769999996</v>
      </c>
      <c r="CP2386" s="96">
        <v>0.44425651309999997</v>
      </c>
      <c r="CQ2386" s="96">
        <v>0.99584056389999998</v>
      </c>
      <c r="CR2386" s="96">
        <v>0.4461120241</v>
      </c>
      <c r="CS2386" s="95">
        <v>1648</v>
      </c>
      <c r="CT2386" s="95">
        <v>1327</v>
      </c>
      <c r="CU2386" s="95">
        <v>1203</v>
      </c>
      <c r="CV2386" s="95">
        <v>1149</v>
      </c>
      <c r="CW2386" s="95">
        <v>968</v>
      </c>
      <c r="CX2386" s="96">
        <v>0.86539080599999996</v>
      </c>
      <c r="CY2386" s="96">
        <v>0.84227432499999999</v>
      </c>
      <c r="CZ2386" s="96">
        <v>0.85785656600000004</v>
      </c>
      <c r="DA2386" s="96">
        <v>0.86752595799999999</v>
      </c>
      <c r="DB2386" s="96">
        <v>0.89157905100000001</v>
      </c>
      <c r="DC2386">
        <v>2013</v>
      </c>
      <c r="DD2386" s="6">
        <v>1252.4000000000001</v>
      </c>
      <c r="DE2386" s="96">
        <v>2.6494572000000001E-3</v>
      </c>
      <c r="DF2386" s="72">
        <v>341.7</v>
      </c>
      <c r="DG2386" s="96">
        <v>1</v>
      </c>
      <c r="DH2386" s="72">
        <v>341.7</v>
      </c>
      <c r="DI2386" s="72">
        <v>345.07672998999999</v>
      </c>
      <c r="DJ2386" s="96">
        <v>1</v>
      </c>
      <c r="DK2386" s="72">
        <v>341.7</v>
      </c>
      <c r="DL2386" s="96">
        <v>1</v>
      </c>
      <c r="DM2386" s="72">
        <v>341.7</v>
      </c>
      <c r="DN2386" s="96">
        <v>1</v>
      </c>
      <c r="DO2386" s="96">
        <v>7.1009999999999997E-3</v>
      </c>
      <c r="DP2386" s="72">
        <v>2.4300000000000002</v>
      </c>
      <c r="DQ2386" s="72">
        <v>339.27</v>
      </c>
      <c r="DR2386" t="s">
        <v>1490</v>
      </c>
      <c r="DT2386" t="s">
        <v>1425</v>
      </c>
    </row>
    <row r="2387" spans="1:124" x14ac:dyDescent="0.3">
      <c r="A2387" t="s">
        <v>1491</v>
      </c>
      <c r="B2387">
        <v>40690</v>
      </c>
      <c r="C2387" s="95">
        <v>2025</v>
      </c>
      <c r="D2387" s="95">
        <v>2145973</v>
      </c>
      <c r="E2387" s="95">
        <v>1213</v>
      </c>
      <c r="F2387" s="95">
        <v>2815540</v>
      </c>
      <c r="G2387" s="95">
        <v>664</v>
      </c>
      <c r="H2387" s="95">
        <v>309767</v>
      </c>
      <c r="I2387" s="95">
        <v>326</v>
      </c>
      <c r="J2387" s="95">
        <v>626834</v>
      </c>
      <c r="K2387" s="95">
        <v>1587</v>
      </c>
      <c r="L2387" s="95">
        <v>1650657</v>
      </c>
      <c r="M2387" s="95">
        <v>806</v>
      </c>
      <c r="N2387" s="95">
        <v>1875022</v>
      </c>
      <c r="O2387" s="95">
        <v>553</v>
      </c>
      <c r="P2387" s="95">
        <v>267558</v>
      </c>
      <c r="Q2387" s="95">
        <v>225</v>
      </c>
      <c r="R2387" s="95">
        <v>549085</v>
      </c>
      <c r="S2387" s="95">
        <v>1495</v>
      </c>
      <c r="T2387" s="95">
        <v>1724915</v>
      </c>
      <c r="U2387" s="95">
        <v>712</v>
      </c>
      <c r="V2387" s="95">
        <v>1706248</v>
      </c>
      <c r="W2387" s="95">
        <v>495</v>
      </c>
      <c r="X2387" s="95">
        <v>225709</v>
      </c>
      <c r="Y2387" s="95">
        <v>197</v>
      </c>
      <c r="Z2387" s="95">
        <v>445901</v>
      </c>
      <c r="AA2387" s="95">
        <v>583</v>
      </c>
      <c r="AB2387" s="95">
        <v>761530</v>
      </c>
      <c r="AC2387" s="95">
        <v>583</v>
      </c>
      <c r="AD2387" s="95">
        <v>1468878</v>
      </c>
      <c r="AE2387" s="95">
        <v>144</v>
      </c>
      <c r="AF2387" s="95">
        <v>50004</v>
      </c>
      <c r="AG2387" s="95">
        <v>144</v>
      </c>
      <c r="AH2387" s="95">
        <v>274969</v>
      </c>
      <c r="AI2387" s="95">
        <v>517.43819622000001</v>
      </c>
      <c r="AJ2387" s="95">
        <v>688103.66905999999</v>
      </c>
      <c r="AK2387" s="95">
        <v>517.43819622000001</v>
      </c>
      <c r="AL2387" s="95">
        <v>1322383.1714000001</v>
      </c>
      <c r="AM2387" s="95">
        <v>127.05839745999999</v>
      </c>
      <c r="AN2387" s="95">
        <v>36577.950766000002</v>
      </c>
      <c r="AO2387" s="95">
        <v>127.05839745999999</v>
      </c>
      <c r="AP2387" s="95">
        <v>284539.69555</v>
      </c>
      <c r="AQ2387" s="72">
        <v>76.099999999999994</v>
      </c>
      <c r="AR2387" s="72">
        <v>186.4</v>
      </c>
      <c r="AS2387" s="72">
        <v>262.5</v>
      </c>
      <c r="AT2387" s="95">
        <v>2455740</v>
      </c>
      <c r="AU2387" s="95">
        <v>3442374</v>
      </c>
      <c r="AV2387" s="95">
        <v>2689</v>
      </c>
      <c r="AW2387" s="95">
        <v>1539</v>
      </c>
      <c r="AX2387" s="72">
        <v>74.7</v>
      </c>
      <c r="AY2387" s="72">
        <v>195.93</v>
      </c>
      <c r="AZ2387" s="72">
        <v>270.63</v>
      </c>
      <c r="BA2387" s="95">
        <v>1918215</v>
      </c>
      <c r="BB2387" s="95">
        <v>2424107</v>
      </c>
      <c r="BC2387" s="95">
        <v>2140</v>
      </c>
      <c r="BD2387" s="95">
        <v>1031</v>
      </c>
      <c r="BE2387" s="72">
        <v>81.680000000000007</v>
      </c>
      <c r="BF2387" s="72">
        <v>197.3</v>
      </c>
      <c r="BG2387" s="72">
        <v>278.98</v>
      </c>
      <c r="BH2387" s="95">
        <v>1950624</v>
      </c>
      <c r="BI2387" s="95">
        <v>2152149</v>
      </c>
      <c r="BJ2387" s="95">
        <v>1990</v>
      </c>
      <c r="BK2387" s="95">
        <v>909</v>
      </c>
      <c r="BL2387" s="72">
        <v>93.02</v>
      </c>
      <c r="BM2387" s="72">
        <v>199.89</v>
      </c>
      <c r="BN2387" s="72">
        <v>292.91000000000003</v>
      </c>
      <c r="BO2387" s="95">
        <v>811534</v>
      </c>
      <c r="BP2387" s="95">
        <v>1743847</v>
      </c>
      <c r="BQ2387" s="95">
        <v>727</v>
      </c>
      <c r="BR2387" s="95">
        <v>727</v>
      </c>
      <c r="BS2387" s="72">
        <v>93.7</v>
      </c>
      <c r="BT2387" s="72">
        <v>207.77</v>
      </c>
      <c r="BU2387" s="72">
        <v>301.47000000000003</v>
      </c>
      <c r="BV2387" s="95">
        <v>724681.61982000002</v>
      </c>
      <c r="BW2387" s="95">
        <v>1606922.8670000001</v>
      </c>
      <c r="BX2387" s="95">
        <v>644.49659368000005</v>
      </c>
      <c r="BY2387" s="95">
        <v>644.49659368000005</v>
      </c>
      <c r="BZ2387" s="95">
        <v>2141</v>
      </c>
      <c r="CA2387" s="95">
        <v>1607</v>
      </c>
      <c r="CB2387" s="95">
        <v>1469</v>
      </c>
      <c r="CC2387" s="95">
        <v>727</v>
      </c>
      <c r="CD2387" s="95">
        <v>644</v>
      </c>
      <c r="CE2387" s="72">
        <v>650.75523149000003</v>
      </c>
      <c r="CF2387" s="72">
        <v>676.59346364999999</v>
      </c>
      <c r="CG2387" s="72">
        <v>712.40329333</v>
      </c>
      <c r="CH2387" s="72">
        <v>716.50152150999998</v>
      </c>
      <c r="CI2387" s="72">
        <v>731.52548966999996</v>
      </c>
      <c r="CJ2387" s="96">
        <v>0.40337747169999999</v>
      </c>
      <c r="CK2387" s="96">
        <v>0.39998908430000002</v>
      </c>
      <c r="CL2387" s="96">
        <v>0.39160402909999997</v>
      </c>
      <c r="CM2387" s="96">
        <v>0.40880583110000002</v>
      </c>
      <c r="CN2387" s="96">
        <v>0.41211140860000001</v>
      </c>
      <c r="CO2387" s="96">
        <v>0.91094120779999999</v>
      </c>
      <c r="CP2387" s="96">
        <v>0.44259449629999997</v>
      </c>
      <c r="CQ2387" s="96">
        <v>0.99584056389999998</v>
      </c>
      <c r="CR2387" s="96">
        <v>0.44444306560000002</v>
      </c>
      <c r="CS2387" s="95">
        <v>3365</v>
      </c>
      <c r="CT2387" s="95">
        <v>2824</v>
      </c>
      <c r="CU2387" s="95">
        <v>2685</v>
      </c>
      <c r="CV2387" s="95">
        <v>2526</v>
      </c>
      <c r="CW2387" s="95">
        <v>2169</v>
      </c>
      <c r="CX2387" s="96">
        <v>0.91937702899999996</v>
      </c>
      <c r="CY2387" s="96">
        <v>0.89300568700000005</v>
      </c>
      <c r="CZ2387" s="96">
        <v>0.88553852200000005</v>
      </c>
      <c r="DA2387" s="96">
        <v>0.91455228399999999</v>
      </c>
      <c r="DB2387" s="96">
        <v>0.94844605100000001</v>
      </c>
      <c r="DC2387">
        <v>2013</v>
      </c>
      <c r="DD2387" s="6">
        <v>970.1</v>
      </c>
      <c r="DE2387" s="96">
        <v>2.6128345999999998E-3</v>
      </c>
      <c r="DF2387" s="72">
        <v>340.44</v>
      </c>
      <c r="DG2387" s="96">
        <v>1</v>
      </c>
      <c r="DH2387" s="72">
        <v>340.44</v>
      </c>
      <c r="DI2387" s="72">
        <v>345.07672998999999</v>
      </c>
      <c r="DJ2387" s="96">
        <v>0.98493654620000004</v>
      </c>
      <c r="DK2387" s="72">
        <v>340.50984517000001</v>
      </c>
      <c r="DL2387" s="96">
        <v>0.99549831619999996</v>
      </c>
      <c r="DM2387" s="72">
        <v>338.97697749999998</v>
      </c>
      <c r="DN2387" s="96">
        <v>1</v>
      </c>
      <c r="DO2387" s="96">
        <v>6.4669999999999997E-3</v>
      </c>
      <c r="DP2387" s="72">
        <v>2.19</v>
      </c>
      <c r="DQ2387" s="72">
        <v>336.79</v>
      </c>
      <c r="DR2387" t="s">
        <v>1491</v>
      </c>
      <c r="DT2387" t="s">
        <v>1425</v>
      </c>
    </row>
    <row r="2388" spans="1:124" x14ac:dyDescent="0.3">
      <c r="A2388" t="s">
        <v>1492</v>
      </c>
      <c r="B2388">
        <v>40700</v>
      </c>
      <c r="C2388" s="95">
        <v>3042</v>
      </c>
      <c r="D2388" s="95">
        <v>3153584</v>
      </c>
      <c r="E2388" s="95">
        <v>2118</v>
      </c>
      <c r="F2388" s="95">
        <v>5259821</v>
      </c>
      <c r="G2388" s="95">
        <v>899</v>
      </c>
      <c r="H2388" s="95">
        <v>564213</v>
      </c>
      <c r="I2388" s="95">
        <v>412</v>
      </c>
      <c r="J2388" s="95">
        <v>1017677</v>
      </c>
      <c r="K2388" s="95">
        <v>2547</v>
      </c>
      <c r="L2388" s="95">
        <v>2769747</v>
      </c>
      <c r="M2388" s="95">
        <v>1619</v>
      </c>
      <c r="N2388" s="95">
        <v>4003727</v>
      </c>
      <c r="O2388" s="95">
        <v>798</v>
      </c>
      <c r="P2388" s="95">
        <v>480492</v>
      </c>
      <c r="Q2388" s="95">
        <v>313</v>
      </c>
      <c r="R2388" s="95">
        <v>735238</v>
      </c>
      <c r="S2388" s="95">
        <v>2483</v>
      </c>
      <c r="T2388" s="95">
        <v>2751937</v>
      </c>
      <c r="U2388" s="95">
        <v>1520</v>
      </c>
      <c r="V2388" s="95">
        <v>3742565</v>
      </c>
      <c r="W2388" s="95">
        <v>739</v>
      </c>
      <c r="X2388" s="95">
        <v>655446</v>
      </c>
      <c r="Y2388" s="95">
        <v>274</v>
      </c>
      <c r="Z2388" s="95">
        <v>653695</v>
      </c>
      <c r="AA2388" s="95">
        <v>1335</v>
      </c>
      <c r="AB2388" s="95">
        <v>1197107</v>
      </c>
      <c r="AC2388" s="95">
        <v>1335</v>
      </c>
      <c r="AD2388" s="95">
        <v>3518016</v>
      </c>
      <c r="AE2388" s="95">
        <v>236</v>
      </c>
      <c r="AF2388" s="95">
        <v>198166</v>
      </c>
      <c r="AG2388" s="95">
        <v>236</v>
      </c>
      <c r="AH2388" s="95">
        <v>561528</v>
      </c>
      <c r="AI2388" s="95">
        <v>1203.6086837</v>
      </c>
      <c r="AJ2388" s="95">
        <v>1398719.7409999999</v>
      </c>
      <c r="AK2388" s="95">
        <v>1203.6086837</v>
      </c>
      <c r="AL2388" s="95">
        <v>3294470.4470000002</v>
      </c>
      <c r="AM2388" s="95">
        <v>205.15747227</v>
      </c>
      <c r="AN2388" s="95">
        <v>114752.39500999999</v>
      </c>
      <c r="AO2388" s="95">
        <v>205.15747227</v>
      </c>
      <c r="AP2388" s="95">
        <v>463608.90191000002</v>
      </c>
      <c r="AQ2388" s="72">
        <v>78.61</v>
      </c>
      <c r="AR2388" s="72">
        <v>206.77</v>
      </c>
      <c r="AS2388" s="72">
        <v>285.38</v>
      </c>
      <c r="AT2388" s="95">
        <v>3717797</v>
      </c>
      <c r="AU2388" s="95">
        <v>6277498</v>
      </c>
      <c r="AV2388" s="95">
        <v>3941</v>
      </c>
      <c r="AW2388" s="95">
        <v>2530</v>
      </c>
      <c r="AX2388" s="72">
        <v>80.97</v>
      </c>
      <c r="AY2388" s="72">
        <v>204.41</v>
      </c>
      <c r="AZ2388" s="72">
        <v>285.38</v>
      </c>
      <c r="BA2388" s="95">
        <v>3250239</v>
      </c>
      <c r="BB2388" s="95">
        <v>4738965</v>
      </c>
      <c r="BC2388" s="95">
        <v>3345</v>
      </c>
      <c r="BD2388" s="95">
        <v>1932</v>
      </c>
      <c r="BE2388" s="72">
        <v>88.13</v>
      </c>
      <c r="BF2388" s="72">
        <v>204.21</v>
      </c>
      <c r="BG2388" s="72">
        <v>292.33999999999997</v>
      </c>
      <c r="BH2388" s="95">
        <v>3407383</v>
      </c>
      <c r="BI2388" s="95">
        <v>4396260</v>
      </c>
      <c r="BJ2388" s="95">
        <v>3222</v>
      </c>
      <c r="BK2388" s="95">
        <v>1794</v>
      </c>
      <c r="BL2388" s="72">
        <v>74.010000000000005</v>
      </c>
      <c r="BM2388" s="72">
        <v>216.4</v>
      </c>
      <c r="BN2388" s="72">
        <v>290.41000000000003</v>
      </c>
      <c r="BO2388" s="95">
        <v>1395273</v>
      </c>
      <c r="BP2388" s="95">
        <v>4079544</v>
      </c>
      <c r="BQ2388" s="95">
        <v>1571</v>
      </c>
      <c r="BR2388" s="95">
        <v>1571</v>
      </c>
      <c r="BS2388" s="72">
        <v>89.53</v>
      </c>
      <c r="BT2388" s="72">
        <v>222.3</v>
      </c>
      <c r="BU2388" s="72">
        <v>311.83</v>
      </c>
      <c r="BV2388" s="95">
        <v>1513472.1361</v>
      </c>
      <c r="BW2388" s="95">
        <v>3758079.3489000001</v>
      </c>
      <c r="BX2388" s="95">
        <v>1408.7661559999999</v>
      </c>
      <c r="BY2388" s="95">
        <v>1408.7661559999999</v>
      </c>
      <c r="BZ2388" s="95">
        <v>3269</v>
      </c>
      <c r="CA2388" s="95">
        <v>2665</v>
      </c>
      <c r="CB2388" s="95">
        <v>2534</v>
      </c>
      <c r="CC2388" s="95">
        <v>1571</v>
      </c>
      <c r="CD2388" s="95">
        <v>1409</v>
      </c>
      <c r="CE2388" s="72">
        <v>650.75523149000003</v>
      </c>
      <c r="CF2388" s="72">
        <v>676.59346364999999</v>
      </c>
      <c r="CG2388" s="72">
        <v>712.40329333</v>
      </c>
      <c r="CH2388" s="72">
        <v>716.50152150999998</v>
      </c>
      <c r="CI2388" s="72">
        <v>731.52548966999996</v>
      </c>
      <c r="CJ2388" s="96">
        <v>0.43853662049999997</v>
      </c>
      <c r="CK2388" s="96">
        <v>0.42178947230000002</v>
      </c>
      <c r="CL2388" s="96">
        <v>0.41035745169999999</v>
      </c>
      <c r="CM2388" s="96">
        <v>0.40531665500000003</v>
      </c>
      <c r="CN2388" s="96">
        <v>0.42627359460000003</v>
      </c>
      <c r="CO2388" s="96">
        <v>0.91390214020000005</v>
      </c>
      <c r="CP2388" s="96">
        <v>0.46006540559999998</v>
      </c>
      <c r="CQ2388" s="96">
        <v>0.99584056389999998</v>
      </c>
      <c r="CR2388" s="96">
        <v>0.46198694509999999</v>
      </c>
      <c r="CS2388" s="95">
        <v>2465</v>
      </c>
      <c r="CT2388" s="95">
        <v>2074</v>
      </c>
      <c r="CU2388" s="95">
        <v>1928</v>
      </c>
      <c r="CV2388" s="95">
        <v>1832</v>
      </c>
      <c r="CW2388" s="95">
        <v>1543</v>
      </c>
      <c r="CX2388" s="96">
        <v>0.93460438700000004</v>
      </c>
      <c r="CY2388" s="96">
        <v>0.89956723100000002</v>
      </c>
      <c r="CZ2388" s="96">
        <v>0.90724276100000001</v>
      </c>
      <c r="DA2388" s="96">
        <v>0.90972342500000003</v>
      </c>
      <c r="DB2388" s="96">
        <v>0.91337994499999997</v>
      </c>
      <c r="DC2388">
        <v>2013</v>
      </c>
      <c r="DD2388" s="6">
        <v>1847.2</v>
      </c>
      <c r="DE2388" s="96">
        <v>4.9500204000000004E-3</v>
      </c>
      <c r="DF2388" s="72">
        <v>353.05</v>
      </c>
      <c r="DG2388" s="96">
        <v>1</v>
      </c>
      <c r="DH2388" s="72">
        <v>353.05</v>
      </c>
      <c r="DI2388" s="72">
        <v>345.07672998999999</v>
      </c>
      <c r="DJ2388" s="96">
        <v>1</v>
      </c>
      <c r="DK2388" s="72">
        <v>353.05</v>
      </c>
      <c r="DL2388" s="96">
        <v>1</v>
      </c>
      <c r="DM2388" s="72">
        <v>353.05</v>
      </c>
      <c r="DN2388" s="96">
        <v>1</v>
      </c>
      <c r="DO2388" s="96">
        <v>5.8989999999999997E-3</v>
      </c>
      <c r="DP2388" s="72">
        <v>2.08</v>
      </c>
      <c r="DQ2388" s="72">
        <v>350.97</v>
      </c>
      <c r="DR2388" t="s">
        <v>1492</v>
      </c>
      <c r="DT2388" t="s">
        <v>1425</v>
      </c>
    </row>
    <row r="2389" spans="1:124" x14ac:dyDescent="0.3">
      <c r="A2389" t="s">
        <v>1493</v>
      </c>
      <c r="B2389">
        <v>40710</v>
      </c>
      <c r="C2389" s="95">
        <v>1293</v>
      </c>
      <c r="D2389" s="95">
        <v>1200673</v>
      </c>
      <c r="E2389" s="95">
        <v>412</v>
      </c>
      <c r="F2389" s="95">
        <v>902739</v>
      </c>
      <c r="G2389" s="95">
        <v>383</v>
      </c>
      <c r="H2389" s="95">
        <v>157959</v>
      </c>
      <c r="I2389" s="95">
        <v>131</v>
      </c>
      <c r="J2389" s="95">
        <v>221573</v>
      </c>
      <c r="K2389" s="95">
        <v>1167</v>
      </c>
      <c r="L2389" s="95">
        <v>1109232</v>
      </c>
      <c r="M2389" s="95">
        <v>265</v>
      </c>
      <c r="N2389" s="95">
        <v>588729</v>
      </c>
      <c r="O2389" s="95">
        <v>392</v>
      </c>
      <c r="P2389" s="95">
        <v>271419</v>
      </c>
      <c r="Q2389" s="95">
        <v>113</v>
      </c>
      <c r="R2389" s="95">
        <v>175627</v>
      </c>
      <c r="S2389" s="95">
        <v>1193</v>
      </c>
      <c r="T2389" s="95">
        <v>1264736</v>
      </c>
      <c r="U2389" s="95">
        <v>263</v>
      </c>
      <c r="V2389" s="95">
        <v>619545</v>
      </c>
      <c r="W2389" s="95">
        <v>396</v>
      </c>
      <c r="X2389" s="95">
        <v>224713</v>
      </c>
      <c r="Y2389" s="95">
        <v>99</v>
      </c>
      <c r="Z2389" s="95">
        <v>141197</v>
      </c>
      <c r="AA2389" s="95">
        <v>217</v>
      </c>
      <c r="AB2389" s="95">
        <v>129402</v>
      </c>
      <c r="AC2389" s="95">
        <v>217</v>
      </c>
      <c r="AD2389" s="95">
        <v>415487</v>
      </c>
      <c r="AE2389" s="95">
        <v>80</v>
      </c>
      <c r="AF2389" s="95">
        <v>45257</v>
      </c>
      <c r="AG2389" s="95">
        <v>80</v>
      </c>
      <c r="AH2389" s="95">
        <v>125349</v>
      </c>
      <c r="AI2389" s="95">
        <v>193.59557502999999</v>
      </c>
      <c r="AJ2389" s="95">
        <v>229862.38636999999</v>
      </c>
      <c r="AK2389" s="95">
        <v>193.59557502999999</v>
      </c>
      <c r="AL2389" s="95">
        <v>378636.13003</v>
      </c>
      <c r="AM2389" s="95">
        <v>63.220561238000002</v>
      </c>
      <c r="AN2389" s="95">
        <v>36282.989046000002</v>
      </c>
      <c r="AO2389" s="95">
        <v>63.220561238000002</v>
      </c>
      <c r="AP2389" s="95">
        <v>166160.7948</v>
      </c>
      <c r="AQ2389" s="72">
        <v>67.55</v>
      </c>
      <c r="AR2389" s="72">
        <v>172.55</v>
      </c>
      <c r="AS2389" s="72">
        <v>240.1</v>
      </c>
      <c r="AT2389" s="95">
        <v>1358632</v>
      </c>
      <c r="AU2389" s="95">
        <v>1124312</v>
      </c>
      <c r="AV2389" s="95">
        <v>1676</v>
      </c>
      <c r="AW2389" s="95">
        <v>543</v>
      </c>
      <c r="AX2389" s="72">
        <v>73.8</v>
      </c>
      <c r="AY2389" s="72">
        <v>168.51</v>
      </c>
      <c r="AZ2389" s="72">
        <v>242.31</v>
      </c>
      <c r="BA2389" s="95">
        <v>1380651</v>
      </c>
      <c r="BB2389" s="95">
        <v>764356</v>
      </c>
      <c r="BC2389" s="95">
        <v>1559</v>
      </c>
      <c r="BD2389" s="95">
        <v>378</v>
      </c>
      <c r="BE2389" s="72">
        <v>78.11</v>
      </c>
      <c r="BF2389" s="72">
        <v>175.12</v>
      </c>
      <c r="BG2389" s="72">
        <v>253.23</v>
      </c>
      <c r="BH2389" s="95">
        <v>1489449</v>
      </c>
      <c r="BI2389" s="95">
        <v>760742</v>
      </c>
      <c r="BJ2389" s="95">
        <v>1589</v>
      </c>
      <c r="BK2389" s="95">
        <v>362</v>
      </c>
      <c r="BL2389" s="72">
        <v>49.01</v>
      </c>
      <c r="BM2389" s="72">
        <v>151.75</v>
      </c>
      <c r="BN2389" s="72">
        <v>200.76</v>
      </c>
      <c r="BO2389" s="95">
        <v>174659</v>
      </c>
      <c r="BP2389" s="95">
        <v>540836</v>
      </c>
      <c r="BQ2389" s="95">
        <v>297</v>
      </c>
      <c r="BR2389" s="95">
        <v>297</v>
      </c>
      <c r="BS2389" s="72">
        <v>86.36</v>
      </c>
      <c r="BT2389" s="72">
        <v>176.78</v>
      </c>
      <c r="BU2389" s="72">
        <v>263.14</v>
      </c>
      <c r="BV2389" s="95">
        <v>266145.37540999998</v>
      </c>
      <c r="BW2389" s="95">
        <v>544796.92483000003</v>
      </c>
      <c r="BX2389" s="95">
        <v>256.81613627000002</v>
      </c>
      <c r="BY2389" s="95">
        <v>256.81613627000002</v>
      </c>
      <c r="BZ2389" s="95">
        <v>1136</v>
      </c>
      <c r="CA2389" s="95">
        <v>991</v>
      </c>
      <c r="CB2389" s="95">
        <v>998</v>
      </c>
      <c r="CC2389" s="95">
        <v>297</v>
      </c>
      <c r="CD2389" s="95">
        <v>257</v>
      </c>
      <c r="CE2389" s="72">
        <v>650.75523149000003</v>
      </c>
      <c r="CF2389" s="72">
        <v>676.59346364999999</v>
      </c>
      <c r="CG2389" s="72">
        <v>712.40329333</v>
      </c>
      <c r="CH2389" s="72">
        <v>716.50152150999998</v>
      </c>
      <c r="CI2389" s="72">
        <v>731.52548966999996</v>
      </c>
      <c r="CJ2389" s="96">
        <v>0.3689559275</v>
      </c>
      <c r="CK2389" s="96">
        <v>0.35813233950000001</v>
      </c>
      <c r="CL2389" s="96">
        <v>0.3554587723</v>
      </c>
      <c r="CM2389" s="96">
        <v>0.28019479930000002</v>
      </c>
      <c r="CN2389" s="96">
        <v>0.35971405470000001</v>
      </c>
      <c r="CO2389" s="96">
        <v>0.90210052890000003</v>
      </c>
      <c r="CP2389" s="96">
        <v>0.38187670620000003</v>
      </c>
      <c r="CQ2389" s="96">
        <v>0.99584056389999998</v>
      </c>
      <c r="CR2389" s="96">
        <v>0.3834716776</v>
      </c>
      <c r="CS2389" s="95">
        <v>981</v>
      </c>
      <c r="CT2389" s="95">
        <v>768</v>
      </c>
      <c r="CU2389" s="95">
        <v>699</v>
      </c>
      <c r="CV2389" s="95">
        <v>656</v>
      </c>
      <c r="CW2389" s="95">
        <v>486</v>
      </c>
      <c r="CX2389" s="96">
        <v>0.89640369600000003</v>
      </c>
      <c r="CY2389" s="96">
        <v>0.85906593600000003</v>
      </c>
      <c r="CZ2389" s="96">
        <v>0.913140328</v>
      </c>
      <c r="DA2389" s="96">
        <v>0.91555732700000003</v>
      </c>
      <c r="DB2389" s="96">
        <v>0.94756283600000002</v>
      </c>
      <c r="DC2389">
        <v>2013</v>
      </c>
      <c r="DD2389" s="6">
        <v>367.4</v>
      </c>
      <c r="DE2389" s="96">
        <v>2.5292892000000002E-3</v>
      </c>
      <c r="DF2389" s="72">
        <v>293.76</v>
      </c>
      <c r="DG2389" s="96">
        <v>1</v>
      </c>
      <c r="DH2389" s="72">
        <v>293.76</v>
      </c>
      <c r="DI2389" s="72">
        <v>352.99010235999998</v>
      </c>
      <c r="DJ2389" s="96">
        <v>0.60613529840000002</v>
      </c>
      <c r="DK2389" s="72">
        <v>317.08864659</v>
      </c>
      <c r="DL2389" s="96">
        <v>0.99549831619999996</v>
      </c>
      <c r="DM2389" s="72">
        <v>315.66121375</v>
      </c>
      <c r="DN2389" s="96">
        <v>1</v>
      </c>
      <c r="DO2389" s="96">
        <v>7.0790000000000002E-3</v>
      </c>
      <c r="DP2389" s="72">
        <v>2.23</v>
      </c>
      <c r="DQ2389" s="72">
        <v>313.43</v>
      </c>
      <c r="DR2389" t="s">
        <v>1493</v>
      </c>
      <c r="DT2389" t="s">
        <v>1425</v>
      </c>
    </row>
    <row r="2390" spans="1:124" x14ac:dyDescent="0.3">
      <c r="A2390" t="s">
        <v>1494</v>
      </c>
      <c r="B2390">
        <v>40720</v>
      </c>
      <c r="C2390" s="95">
        <v>1697</v>
      </c>
      <c r="D2390" s="95">
        <v>2820897</v>
      </c>
      <c r="E2390" s="95">
        <v>982</v>
      </c>
      <c r="F2390" s="95">
        <v>2179650</v>
      </c>
      <c r="G2390" s="95">
        <v>836</v>
      </c>
      <c r="H2390" s="95">
        <v>459149</v>
      </c>
      <c r="I2390" s="95">
        <v>404</v>
      </c>
      <c r="J2390" s="95">
        <v>732823</v>
      </c>
      <c r="K2390" s="95">
        <v>1355</v>
      </c>
      <c r="L2390" s="95">
        <v>2678515</v>
      </c>
      <c r="M2390" s="95">
        <v>653</v>
      </c>
      <c r="N2390" s="95">
        <v>1427207</v>
      </c>
      <c r="O2390" s="95">
        <v>688</v>
      </c>
      <c r="P2390" s="95">
        <v>342872</v>
      </c>
      <c r="Q2390" s="95">
        <v>261</v>
      </c>
      <c r="R2390" s="95">
        <v>477593</v>
      </c>
      <c r="S2390" s="95">
        <v>1322</v>
      </c>
      <c r="T2390" s="95">
        <v>2567194</v>
      </c>
      <c r="U2390" s="95">
        <v>605</v>
      </c>
      <c r="V2390" s="95">
        <v>1419067</v>
      </c>
      <c r="W2390" s="95">
        <v>685</v>
      </c>
      <c r="X2390" s="95">
        <v>363509</v>
      </c>
      <c r="Y2390" s="95">
        <v>245</v>
      </c>
      <c r="Z2390" s="95">
        <v>476091</v>
      </c>
      <c r="AA2390" s="95">
        <v>523</v>
      </c>
      <c r="AB2390" s="95">
        <v>672658</v>
      </c>
      <c r="AC2390" s="95">
        <v>523</v>
      </c>
      <c r="AD2390" s="95">
        <v>1242362</v>
      </c>
      <c r="AE2390" s="95">
        <v>193</v>
      </c>
      <c r="AF2390" s="95">
        <v>151862</v>
      </c>
      <c r="AG2390" s="95">
        <v>193</v>
      </c>
      <c r="AH2390" s="95">
        <v>425820</v>
      </c>
      <c r="AI2390" s="95">
        <v>469.00417580999999</v>
      </c>
      <c r="AJ2390" s="95">
        <v>515853.10629999998</v>
      </c>
      <c r="AK2390" s="95">
        <v>469.00417580999999</v>
      </c>
      <c r="AL2390" s="95">
        <v>1059424.5603</v>
      </c>
      <c r="AM2390" s="95">
        <v>149.68008474999999</v>
      </c>
      <c r="AN2390" s="95">
        <v>63711.030554999998</v>
      </c>
      <c r="AO2390" s="95">
        <v>149.68008474999999</v>
      </c>
      <c r="AP2390" s="95">
        <v>324673.46834999998</v>
      </c>
      <c r="AQ2390" s="72">
        <v>107.91</v>
      </c>
      <c r="AR2390" s="72">
        <v>175.11</v>
      </c>
      <c r="AS2390" s="72">
        <v>283.02</v>
      </c>
      <c r="AT2390" s="95">
        <v>3280046</v>
      </c>
      <c r="AU2390" s="95">
        <v>2912473</v>
      </c>
      <c r="AV2390" s="95">
        <v>2533</v>
      </c>
      <c r="AW2390" s="95">
        <v>1386</v>
      </c>
      <c r="AX2390" s="72">
        <v>123.24</v>
      </c>
      <c r="AY2390" s="72">
        <v>173.67</v>
      </c>
      <c r="AZ2390" s="72">
        <v>296.91000000000003</v>
      </c>
      <c r="BA2390" s="95">
        <v>3021387</v>
      </c>
      <c r="BB2390" s="95">
        <v>1904800</v>
      </c>
      <c r="BC2390" s="95">
        <v>2043</v>
      </c>
      <c r="BD2390" s="95">
        <v>914</v>
      </c>
      <c r="BE2390" s="72">
        <v>121.69</v>
      </c>
      <c r="BF2390" s="72">
        <v>185.8</v>
      </c>
      <c r="BG2390" s="72">
        <v>307.49</v>
      </c>
      <c r="BH2390" s="95">
        <v>2930703</v>
      </c>
      <c r="BI2390" s="95">
        <v>1895158</v>
      </c>
      <c r="BJ2390" s="95">
        <v>2007</v>
      </c>
      <c r="BK2390" s="95">
        <v>850</v>
      </c>
      <c r="BL2390" s="72">
        <v>95.96</v>
      </c>
      <c r="BM2390" s="72">
        <v>194.16</v>
      </c>
      <c r="BN2390" s="72">
        <v>290.12</v>
      </c>
      <c r="BO2390" s="95">
        <v>824520</v>
      </c>
      <c r="BP2390" s="95">
        <v>1668182</v>
      </c>
      <c r="BQ2390" s="95">
        <v>716</v>
      </c>
      <c r="BR2390" s="95">
        <v>716</v>
      </c>
      <c r="BS2390" s="72">
        <v>78.06</v>
      </c>
      <c r="BT2390" s="72">
        <v>186.43</v>
      </c>
      <c r="BU2390" s="72">
        <v>264.49</v>
      </c>
      <c r="BV2390" s="95">
        <v>579564.13685000001</v>
      </c>
      <c r="BW2390" s="95">
        <v>1384098.0286000001</v>
      </c>
      <c r="BX2390" s="95">
        <v>618.68426054999998</v>
      </c>
      <c r="BY2390" s="95">
        <v>618.68426054999998</v>
      </c>
      <c r="BZ2390" s="95">
        <v>1986</v>
      </c>
      <c r="CA2390" s="95">
        <v>1500</v>
      </c>
      <c r="CB2390" s="95">
        <v>1449</v>
      </c>
      <c r="CC2390" s="95">
        <v>716</v>
      </c>
      <c r="CD2390" s="95">
        <v>619</v>
      </c>
      <c r="CE2390" s="72">
        <v>650.75523149000003</v>
      </c>
      <c r="CF2390" s="72">
        <v>676.59346364999999</v>
      </c>
      <c r="CG2390" s="72">
        <v>712.40329333</v>
      </c>
      <c r="CH2390" s="72">
        <v>716.50152150999998</v>
      </c>
      <c r="CI2390" s="72">
        <v>731.52548966999996</v>
      </c>
      <c r="CJ2390" s="96">
        <v>0.43491006500000001</v>
      </c>
      <c r="CK2390" s="96">
        <v>0.43883072470000001</v>
      </c>
      <c r="CL2390" s="96">
        <v>0.431623496</v>
      </c>
      <c r="CM2390" s="96">
        <v>0.40491191059999998</v>
      </c>
      <c r="CN2390" s="96">
        <v>0.36155951330000002</v>
      </c>
      <c r="CO2390" s="96">
        <v>0.91372412479999998</v>
      </c>
      <c r="CP2390" s="96">
        <v>0.45349261410000002</v>
      </c>
      <c r="CQ2390" s="96">
        <v>0.99584056389999998</v>
      </c>
      <c r="CR2390" s="96">
        <v>0.45538670120000002</v>
      </c>
      <c r="CS2390" s="95">
        <v>1803</v>
      </c>
      <c r="CT2390" s="95">
        <v>1398</v>
      </c>
      <c r="CU2390" s="95">
        <v>1264</v>
      </c>
      <c r="CV2390" s="95">
        <v>1215</v>
      </c>
      <c r="CW2390" s="95">
        <v>985</v>
      </c>
      <c r="CX2390" s="96">
        <v>0.92316197700000002</v>
      </c>
      <c r="CY2390" s="96">
        <v>0.91011947900000001</v>
      </c>
      <c r="CZ2390" s="96">
        <v>0.90256707800000002</v>
      </c>
      <c r="DA2390" s="96">
        <v>0.91580777199999996</v>
      </c>
      <c r="DB2390" s="96">
        <v>0.91331166100000005</v>
      </c>
      <c r="DC2390">
        <v>2013</v>
      </c>
      <c r="DD2390" s="6">
        <v>896.9</v>
      </c>
      <c r="DE2390" s="96">
        <v>1.6989240000000001E-3</v>
      </c>
      <c r="DF2390" s="72">
        <v>349.14</v>
      </c>
      <c r="DG2390" s="96">
        <v>1</v>
      </c>
      <c r="DH2390" s="72">
        <v>349.14</v>
      </c>
      <c r="DI2390" s="72">
        <v>345.07672998999999</v>
      </c>
      <c r="DJ2390" s="96">
        <v>0.94704804519999997</v>
      </c>
      <c r="DK2390" s="72">
        <v>348.92484191</v>
      </c>
      <c r="DL2390" s="96">
        <v>0.99549831619999996</v>
      </c>
      <c r="DM2390" s="72">
        <v>347.35409258999999</v>
      </c>
      <c r="DN2390" s="96">
        <v>1</v>
      </c>
      <c r="DO2390" s="96">
        <v>4.8419999999999999E-3</v>
      </c>
      <c r="DP2390" s="72">
        <v>1.68</v>
      </c>
      <c r="DQ2390" s="72">
        <v>345.67</v>
      </c>
      <c r="DR2390" t="s">
        <v>1494</v>
      </c>
      <c r="DT2390" t="s">
        <v>1425</v>
      </c>
    </row>
    <row r="2391" spans="1:124" x14ac:dyDescent="0.3">
      <c r="A2391" t="s">
        <v>1495</v>
      </c>
      <c r="B2391">
        <v>40730</v>
      </c>
      <c r="C2391" s="95">
        <v>3030</v>
      </c>
      <c r="D2391" s="95">
        <v>5135981</v>
      </c>
      <c r="E2391" s="95">
        <v>1731</v>
      </c>
      <c r="F2391" s="95">
        <v>4459539</v>
      </c>
      <c r="G2391" s="95">
        <v>1444</v>
      </c>
      <c r="H2391" s="95">
        <v>704679</v>
      </c>
      <c r="I2391" s="95">
        <v>707</v>
      </c>
      <c r="J2391" s="95">
        <v>1347439</v>
      </c>
      <c r="K2391" s="95">
        <v>2525</v>
      </c>
      <c r="L2391" s="95">
        <v>4448912</v>
      </c>
      <c r="M2391" s="95">
        <v>1220</v>
      </c>
      <c r="N2391" s="95">
        <v>3167405</v>
      </c>
      <c r="O2391" s="95">
        <v>1203</v>
      </c>
      <c r="P2391" s="95">
        <v>980054</v>
      </c>
      <c r="Q2391" s="95">
        <v>473</v>
      </c>
      <c r="R2391" s="95">
        <v>939146</v>
      </c>
      <c r="S2391" s="95">
        <v>2425</v>
      </c>
      <c r="T2391" s="95">
        <v>5078025</v>
      </c>
      <c r="U2391" s="95">
        <v>1119</v>
      </c>
      <c r="V2391" s="95">
        <v>2901986</v>
      </c>
      <c r="W2391" s="95">
        <v>1139</v>
      </c>
      <c r="X2391" s="95">
        <v>594180</v>
      </c>
      <c r="Y2391" s="95">
        <v>446</v>
      </c>
      <c r="Z2391" s="95">
        <v>863349</v>
      </c>
      <c r="AA2391" s="95">
        <v>901</v>
      </c>
      <c r="AB2391" s="95">
        <v>1073938</v>
      </c>
      <c r="AC2391" s="95">
        <v>901</v>
      </c>
      <c r="AD2391" s="95">
        <v>2210195</v>
      </c>
      <c r="AE2391" s="95">
        <v>359</v>
      </c>
      <c r="AF2391" s="95">
        <v>421281</v>
      </c>
      <c r="AG2391" s="95">
        <v>359</v>
      </c>
      <c r="AH2391" s="95">
        <v>639327</v>
      </c>
      <c r="AI2391" s="95">
        <v>808.25511244999996</v>
      </c>
      <c r="AJ2391" s="95">
        <v>1135134.5538999999</v>
      </c>
      <c r="AK2391" s="95">
        <v>808.25511244999996</v>
      </c>
      <c r="AL2391" s="95">
        <v>2017844.1964</v>
      </c>
      <c r="AM2391" s="95">
        <v>310.29838473000001</v>
      </c>
      <c r="AN2391" s="95">
        <v>190053.75902</v>
      </c>
      <c r="AO2391" s="95">
        <v>310.29838473000001</v>
      </c>
      <c r="AP2391" s="95">
        <v>482457.22635000001</v>
      </c>
      <c r="AQ2391" s="72">
        <v>108.79</v>
      </c>
      <c r="AR2391" s="72">
        <v>198.49</v>
      </c>
      <c r="AS2391" s="72">
        <v>307.27999999999997</v>
      </c>
      <c r="AT2391" s="95">
        <v>5840660</v>
      </c>
      <c r="AU2391" s="95">
        <v>5806978</v>
      </c>
      <c r="AV2391" s="95">
        <v>4474</v>
      </c>
      <c r="AW2391" s="95">
        <v>2438</v>
      </c>
      <c r="AX2391" s="72">
        <v>121.36</v>
      </c>
      <c r="AY2391" s="72">
        <v>202.13</v>
      </c>
      <c r="AZ2391" s="72">
        <v>323.49</v>
      </c>
      <c r="BA2391" s="95">
        <v>5428966</v>
      </c>
      <c r="BB2391" s="95">
        <v>4106551</v>
      </c>
      <c r="BC2391" s="95">
        <v>3728</v>
      </c>
      <c r="BD2391" s="95">
        <v>1693</v>
      </c>
      <c r="BE2391" s="72">
        <v>132.63</v>
      </c>
      <c r="BF2391" s="72">
        <v>200.5</v>
      </c>
      <c r="BG2391" s="72">
        <v>333.13</v>
      </c>
      <c r="BH2391" s="95">
        <v>5672205</v>
      </c>
      <c r="BI2391" s="95">
        <v>3765335</v>
      </c>
      <c r="BJ2391" s="95">
        <v>3564</v>
      </c>
      <c r="BK2391" s="95">
        <v>1565</v>
      </c>
      <c r="BL2391" s="72">
        <v>98.89</v>
      </c>
      <c r="BM2391" s="72">
        <v>188.46</v>
      </c>
      <c r="BN2391" s="72">
        <v>287.35000000000002</v>
      </c>
      <c r="BO2391" s="95">
        <v>1495219</v>
      </c>
      <c r="BP2391" s="95">
        <v>2849522</v>
      </c>
      <c r="BQ2391" s="95">
        <v>1260</v>
      </c>
      <c r="BR2391" s="95">
        <v>1260</v>
      </c>
      <c r="BS2391" s="72">
        <v>98.73</v>
      </c>
      <c r="BT2391" s="72">
        <v>186.27</v>
      </c>
      <c r="BU2391" s="72">
        <v>285</v>
      </c>
      <c r="BV2391" s="95">
        <v>1325188.3130000001</v>
      </c>
      <c r="BW2391" s="95">
        <v>2500301.4227</v>
      </c>
      <c r="BX2391" s="95">
        <v>1118.5534972</v>
      </c>
      <c r="BY2391" s="95">
        <v>1118.5534972</v>
      </c>
      <c r="BZ2391" s="95">
        <v>3504</v>
      </c>
      <c r="CA2391" s="95">
        <v>2749</v>
      </c>
      <c r="CB2391" s="95">
        <v>2600</v>
      </c>
      <c r="CC2391" s="95">
        <v>1260</v>
      </c>
      <c r="CD2391" s="95">
        <v>1119</v>
      </c>
      <c r="CE2391" s="72">
        <v>650.75523149000003</v>
      </c>
      <c r="CF2391" s="72">
        <v>676.59346364999999</v>
      </c>
      <c r="CG2391" s="72">
        <v>712.40329333</v>
      </c>
      <c r="CH2391" s="72">
        <v>716.50152150999998</v>
      </c>
      <c r="CI2391" s="72">
        <v>731.52548966999996</v>
      </c>
      <c r="CJ2391" s="96">
        <v>0.47218982669999998</v>
      </c>
      <c r="CK2391" s="96">
        <v>0.47811576280000001</v>
      </c>
      <c r="CL2391" s="96">
        <v>0.46761434590000001</v>
      </c>
      <c r="CM2391" s="96">
        <v>0.40104590340000001</v>
      </c>
      <c r="CN2391" s="96">
        <v>0.3895968138</v>
      </c>
      <c r="CO2391" s="96">
        <v>0.8981698065</v>
      </c>
      <c r="CP2391" s="96">
        <v>0.49179178299999998</v>
      </c>
      <c r="CQ2391" s="96">
        <v>0.99584056389999998</v>
      </c>
      <c r="CR2391" s="96">
        <v>0.4938458329</v>
      </c>
      <c r="CS2391" s="95">
        <v>1398</v>
      </c>
      <c r="CT2391" s="95">
        <v>1141</v>
      </c>
      <c r="CU2391" s="95">
        <v>1080</v>
      </c>
      <c r="CV2391" s="95">
        <v>1004</v>
      </c>
      <c r="CW2391" s="95">
        <v>827</v>
      </c>
      <c r="CX2391" s="96">
        <v>0.92387542300000003</v>
      </c>
      <c r="CY2391" s="96">
        <v>0.857078966</v>
      </c>
      <c r="CZ2391" s="96">
        <v>0.89732010100000004</v>
      </c>
      <c r="DA2391" s="96">
        <v>0.89558005100000004</v>
      </c>
      <c r="DB2391" s="96">
        <v>0.91566193900000004</v>
      </c>
      <c r="DC2391">
        <v>2013</v>
      </c>
      <c r="DD2391" s="6">
        <v>1614.9</v>
      </c>
      <c r="DE2391" s="96">
        <v>1.5342965000000001E-3</v>
      </c>
      <c r="DF2391" s="72">
        <v>378.69</v>
      </c>
      <c r="DG2391" s="96">
        <v>1</v>
      </c>
      <c r="DH2391" s="72">
        <v>378.69</v>
      </c>
      <c r="DI2391" s="72">
        <v>345.07672998999999</v>
      </c>
      <c r="DJ2391" s="96">
        <v>1</v>
      </c>
      <c r="DK2391" s="72">
        <v>378.69</v>
      </c>
      <c r="DL2391" s="96">
        <v>1</v>
      </c>
      <c r="DM2391" s="72">
        <v>378.69</v>
      </c>
      <c r="DN2391" s="96">
        <v>1</v>
      </c>
      <c r="DO2391" s="96">
        <v>5.5830000000000003E-3</v>
      </c>
      <c r="DP2391" s="72">
        <v>2.11</v>
      </c>
      <c r="DQ2391" s="72">
        <v>376.58</v>
      </c>
      <c r="DR2391" t="s">
        <v>1495</v>
      </c>
      <c r="DT2391" t="s">
        <v>1425</v>
      </c>
    </row>
    <row r="2392" spans="1:124" x14ac:dyDescent="0.3">
      <c r="A2392" t="s">
        <v>1496</v>
      </c>
      <c r="B2392">
        <v>40740</v>
      </c>
      <c r="C2392" s="95">
        <v>1149</v>
      </c>
      <c r="D2392" s="95">
        <v>1597795</v>
      </c>
      <c r="E2392" s="95">
        <v>737</v>
      </c>
      <c r="F2392" s="95">
        <v>1469507</v>
      </c>
      <c r="G2392" s="95">
        <v>340</v>
      </c>
      <c r="H2392" s="95">
        <v>202124</v>
      </c>
      <c r="I2392" s="95">
        <v>186</v>
      </c>
      <c r="J2392" s="95">
        <v>341572</v>
      </c>
      <c r="K2392" s="95">
        <v>972</v>
      </c>
      <c r="L2392" s="95">
        <v>1345819</v>
      </c>
      <c r="M2392" s="95">
        <v>523</v>
      </c>
      <c r="N2392" s="95">
        <v>919741</v>
      </c>
      <c r="O2392" s="95">
        <v>321</v>
      </c>
      <c r="P2392" s="95">
        <v>95557</v>
      </c>
      <c r="Q2392" s="95">
        <v>142</v>
      </c>
      <c r="R2392" s="95">
        <v>197126</v>
      </c>
      <c r="S2392" s="95">
        <v>1038</v>
      </c>
      <c r="T2392" s="95">
        <v>1531343</v>
      </c>
      <c r="U2392" s="95">
        <v>543</v>
      </c>
      <c r="V2392" s="95">
        <v>1035589</v>
      </c>
      <c r="W2392" s="95">
        <v>359</v>
      </c>
      <c r="X2392" s="95">
        <v>178443</v>
      </c>
      <c r="Y2392" s="95">
        <v>148</v>
      </c>
      <c r="Z2392" s="95">
        <v>170170</v>
      </c>
      <c r="AA2392" s="95">
        <v>510</v>
      </c>
      <c r="AB2392" s="95">
        <v>616158</v>
      </c>
      <c r="AC2392" s="95">
        <v>510</v>
      </c>
      <c r="AD2392" s="95">
        <v>1157394</v>
      </c>
      <c r="AE2392" s="95">
        <v>130</v>
      </c>
      <c r="AF2392" s="95">
        <v>82899</v>
      </c>
      <c r="AG2392" s="95">
        <v>130</v>
      </c>
      <c r="AH2392" s="95">
        <v>280888</v>
      </c>
      <c r="AI2392" s="95">
        <v>479.20871807999998</v>
      </c>
      <c r="AJ2392" s="95">
        <v>578002.45643999998</v>
      </c>
      <c r="AK2392" s="95">
        <v>479.20871807999998</v>
      </c>
      <c r="AL2392" s="95">
        <v>1118789.6085999999</v>
      </c>
      <c r="AM2392" s="95">
        <v>117.37610619</v>
      </c>
      <c r="AN2392" s="95">
        <v>352907.53492000001</v>
      </c>
      <c r="AO2392" s="95">
        <v>117.37610619</v>
      </c>
      <c r="AP2392" s="95">
        <v>283784.24674999999</v>
      </c>
      <c r="AQ2392" s="72">
        <v>100.73</v>
      </c>
      <c r="AR2392" s="72">
        <v>163.51</v>
      </c>
      <c r="AS2392" s="72">
        <v>264.24</v>
      </c>
      <c r="AT2392" s="95">
        <v>1799919</v>
      </c>
      <c r="AU2392" s="95">
        <v>1811079</v>
      </c>
      <c r="AV2392" s="95">
        <v>1489</v>
      </c>
      <c r="AW2392" s="95">
        <v>923</v>
      </c>
      <c r="AX2392" s="72">
        <v>92.9</v>
      </c>
      <c r="AY2392" s="72">
        <v>139.96</v>
      </c>
      <c r="AZ2392" s="72">
        <v>232.86</v>
      </c>
      <c r="BA2392" s="95">
        <v>1441376</v>
      </c>
      <c r="BB2392" s="95">
        <v>1116867</v>
      </c>
      <c r="BC2392" s="95">
        <v>1293</v>
      </c>
      <c r="BD2392" s="95">
        <v>665</v>
      </c>
      <c r="BE2392" s="72">
        <v>101.99</v>
      </c>
      <c r="BF2392" s="72">
        <v>145.41</v>
      </c>
      <c r="BG2392" s="72">
        <v>247.4</v>
      </c>
      <c r="BH2392" s="95">
        <v>1709786</v>
      </c>
      <c r="BI2392" s="95">
        <v>1205759</v>
      </c>
      <c r="BJ2392" s="95">
        <v>1397</v>
      </c>
      <c r="BK2392" s="95">
        <v>691</v>
      </c>
      <c r="BL2392" s="72">
        <v>91.02</v>
      </c>
      <c r="BM2392" s="72">
        <v>187.28</v>
      </c>
      <c r="BN2392" s="72">
        <v>278.3</v>
      </c>
      <c r="BO2392" s="95">
        <v>699057</v>
      </c>
      <c r="BP2392" s="95">
        <v>1438282</v>
      </c>
      <c r="BQ2392" s="95">
        <v>640</v>
      </c>
      <c r="BR2392" s="95">
        <v>640</v>
      </c>
      <c r="BS2392" s="72">
        <v>130.03</v>
      </c>
      <c r="BT2392" s="72">
        <v>195.92</v>
      </c>
      <c r="BU2392" s="72">
        <v>325.95</v>
      </c>
      <c r="BV2392" s="95">
        <v>930909.99135000003</v>
      </c>
      <c r="BW2392" s="95">
        <v>1402573.8554</v>
      </c>
      <c r="BX2392" s="95">
        <v>596.58482427000001</v>
      </c>
      <c r="BY2392" s="95">
        <v>596.58482427000001</v>
      </c>
      <c r="BZ2392" s="95">
        <v>1219</v>
      </c>
      <c r="CA2392" s="95">
        <v>991</v>
      </c>
      <c r="CB2392" s="95">
        <v>1057</v>
      </c>
      <c r="CC2392" s="95">
        <v>640</v>
      </c>
      <c r="CD2392" s="95">
        <v>597</v>
      </c>
      <c r="CE2392" s="72">
        <v>650.75523149000003</v>
      </c>
      <c r="CF2392" s="72">
        <v>676.59346364999999</v>
      </c>
      <c r="CG2392" s="72">
        <v>712.40329333</v>
      </c>
      <c r="CH2392" s="72">
        <v>716.50152150999998</v>
      </c>
      <c r="CI2392" s="72">
        <v>731.52548966999996</v>
      </c>
      <c r="CJ2392" s="96">
        <v>0.40605128810000002</v>
      </c>
      <c r="CK2392" s="96">
        <v>0.34416531119999999</v>
      </c>
      <c r="CL2392" s="96">
        <v>0.34727520540000001</v>
      </c>
      <c r="CM2392" s="96">
        <v>0.38841508590000001</v>
      </c>
      <c r="CN2392" s="96">
        <v>0.44557572439999998</v>
      </c>
      <c r="CO2392" s="96">
        <v>0.82864636859999996</v>
      </c>
      <c r="CP2392" s="96">
        <v>0.4661777782</v>
      </c>
      <c r="CQ2392" s="96">
        <v>0.99584056389999998</v>
      </c>
      <c r="CR2392" s="96">
        <v>0.46812484700000001</v>
      </c>
      <c r="CS2392" s="95">
        <v>512</v>
      </c>
      <c r="CT2392" s="95">
        <v>366</v>
      </c>
      <c r="CU2392" s="95">
        <v>349</v>
      </c>
      <c r="CV2392" s="95">
        <v>321</v>
      </c>
      <c r="CW2392" s="95">
        <v>309</v>
      </c>
      <c r="CX2392" s="96">
        <v>0.86775507299999999</v>
      </c>
      <c r="CY2392" s="96">
        <v>0.85954780799999997</v>
      </c>
      <c r="CZ2392" s="96">
        <v>0.802337733</v>
      </c>
      <c r="DA2392" s="96">
        <v>0.77349103699999999</v>
      </c>
      <c r="DB2392" s="96">
        <v>0.81425475599999997</v>
      </c>
      <c r="DC2392">
        <v>2013</v>
      </c>
      <c r="DD2392" s="6">
        <v>703.1</v>
      </c>
      <c r="DE2392" s="96">
        <v>5.7839401999999996E-3</v>
      </c>
      <c r="DF2392" s="72">
        <v>357.44</v>
      </c>
      <c r="DG2392" s="96">
        <v>1</v>
      </c>
      <c r="DH2392" s="72">
        <v>357.44</v>
      </c>
      <c r="DI2392" s="72">
        <v>352.99010235999998</v>
      </c>
      <c r="DJ2392" s="96">
        <v>0.83851058430000003</v>
      </c>
      <c r="DK2392" s="72">
        <v>356.72138862999998</v>
      </c>
      <c r="DL2392" s="96">
        <v>0.99549831619999996</v>
      </c>
      <c r="DM2392" s="72">
        <v>355.11554172000001</v>
      </c>
      <c r="DN2392" s="96">
        <v>1</v>
      </c>
      <c r="DO2392" s="96">
        <v>1.1913E-2</v>
      </c>
      <c r="DP2392" s="72">
        <v>4.2300000000000004</v>
      </c>
      <c r="DQ2392" s="72">
        <v>350.89</v>
      </c>
      <c r="DR2392" t="s">
        <v>1496</v>
      </c>
      <c r="DT2392" t="s">
        <v>1425</v>
      </c>
    </row>
    <row r="2393" spans="1:124" x14ac:dyDescent="0.3">
      <c r="A2393" t="s">
        <v>1497</v>
      </c>
      <c r="B2393">
        <v>40750</v>
      </c>
      <c r="C2393" s="95">
        <v>1371</v>
      </c>
      <c r="D2393" s="95">
        <v>2307415</v>
      </c>
      <c r="E2393" s="95">
        <v>570</v>
      </c>
      <c r="F2393" s="95">
        <v>1544955</v>
      </c>
      <c r="G2393" s="95">
        <v>574</v>
      </c>
      <c r="H2393" s="95">
        <v>353705</v>
      </c>
      <c r="I2393" s="95">
        <v>242</v>
      </c>
      <c r="J2393" s="95">
        <v>350558</v>
      </c>
      <c r="K2393" s="95">
        <v>1169</v>
      </c>
      <c r="L2393" s="95">
        <v>1739274</v>
      </c>
      <c r="M2393" s="95">
        <v>360</v>
      </c>
      <c r="N2393" s="95">
        <v>930912</v>
      </c>
      <c r="O2393" s="95">
        <v>455</v>
      </c>
      <c r="P2393" s="95">
        <v>362418</v>
      </c>
      <c r="Q2393" s="95">
        <v>137</v>
      </c>
      <c r="R2393" s="95">
        <v>226446</v>
      </c>
      <c r="S2393" s="95">
        <v>1146</v>
      </c>
      <c r="T2393" s="95">
        <v>1842524</v>
      </c>
      <c r="U2393" s="95">
        <v>331</v>
      </c>
      <c r="V2393" s="95">
        <v>806843</v>
      </c>
      <c r="W2393" s="95">
        <v>449</v>
      </c>
      <c r="X2393" s="95">
        <v>409935</v>
      </c>
      <c r="Y2393" s="95">
        <v>139</v>
      </c>
      <c r="Z2393" s="95">
        <v>295114</v>
      </c>
      <c r="AA2393" s="95">
        <v>262</v>
      </c>
      <c r="AB2393" s="95">
        <v>411860</v>
      </c>
      <c r="AC2393" s="95">
        <v>262</v>
      </c>
      <c r="AD2393" s="95">
        <v>721333</v>
      </c>
      <c r="AE2393" s="95">
        <v>110</v>
      </c>
      <c r="AF2393" s="95">
        <v>172853</v>
      </c>
      <c r="AG2393" s="95">
        <v>110</v>
      </c>
      <c r="AH2393" s="95">
        <v>204241</v>
      </c>
      <c r="AI2393" s="95">
        <v>264.02262443000001</v>
      </c>
      <c r="AJ2393" s="95">
        <v>408502.10931999999</v>
      </c>
      <c r="AK2393" s="95">
        <v>264.02262443000001</v>
      </c>
      <c r="AL2393" s="95">
        <v>758630.63661000005</v>
      </c>
      <c r="AM2393" s="95">
        <v>94.636363635999999</v>
      </c>
      <c r="AN2393" s="95">
        <v>104855.46574</v>
      </c>
      <c r="AO2393" s="95">
        <v>94.636363635999999</v>
      </c>
      <c r="AP2393" s="95">
        <v>201335.70908999999</v>
      </c>
      <c r="AQ2393" s="72">
        <v>114.02</v>
      </c>
      <c r="AR2393" s="72">
        <v>194.53</v>
      </c>
      <c r="AS2393" s="72">
        <v>308.55</v>
      </c>
      <c r="AT2393" s="95">
        <v>2661120</v>
      </c>
      <c r="AU2393" s="95">
        <v>1895513</v>
      </c>
      <c r="AV2393" s="95">
        <v>1945</v>
      </c>
      <c r="AW2393" s="95">
        <v>812</v>
      </c>
      <c r="AX2393" s="72">
        <v>107.85</v>
      </c>
      <c r="AY2393" s="72">
        <v>194.06</v>
      </c>
      <c r="AZ2393" s="72">
        <v>301.91000000000003</v>
      </c>
      <c r="BA2393" s="95">
        <v>2101692</v>
      </c>
      <c r="BB2393" s="95">
        <v>1157358</v>
      </c>
      <c r="BC2393" s="95">
        <v>1624</v>
      </c>
      <c r="BD2393" s="95">
        <v>497</v>
      </c>
      <c r="BE2393" s="72">
        <v>117.68</v>
      </c>
      <c r="BF2393" s="72">
        <v>195.38</v>
      </c>
      <c r="BG2393" s="72">
        <v>313.06</v>
      </c>
      <c r="BH2393" s="95">
        <v>2252459</v>
      </c>
      <c r="BI2393" s="95">
        <v>1101957</v>
      </c>
      <c r="BJ2393" s="95">
        <v>1595</v>
      </c>
      <c r="BK2393" s="95">
        <v>470</v>
      </c>
      <c r="BL2393" s="72">
        <v>130.97999999999999</v>
      </c>
      <c r="BM2393" s="72">
        <v>207.34</v>
      </c>
      <c r="BN2393" s="72">
        <v>338.32</v>
      </c>
      <c r="BO2393" s="95">
        <v>584713</v>
      </c>
      <c r="BP2393" s="95">
        <v>925574</v>
      </c>
      <c r="BQ2393" s="95">
        <v>372</v>
      </c>
      <c r="BR2393" s="95">
        <v>372</v>
      </c>
      <c r="BS2393" s="72">
        <v>119.28</v>
      </c>
      <c r="BT2393" s="72">
        <v>223.05</v>
      </c>
      <c r="BU2393" s="72">
        <v>342.33</v>
      </c>
      <c r="BV2393" s="95">
        <v>513357.57506</v>
      </c>
      <c r="BW2393" s="95">
        <v>959966.34569999995</v>
      </c>
      <c r="BX2393" s="95">
        <v>358.65898807000002</v>
      </c>
      <c r="BY2393" s="95">
        <v>358.65898807000002</v>
      </c>
      <c r="BZ2393" s="95">
        <v>1405</v>
      </c>
      <c r="CA2393" s="95">
        <v>1082</v>
      </c>
      <c r="CB2393" s="95">
        <v>1053</v>
      </c>
      <c r="CC2393" s="95">
        <v>372</v>
      </c>
      <c r="CD2393" s="95">
        <v>359</v>
      </c>
      <c r="CE2393" s="72">
        <v>650.75523149000003</v>
      </c>
      <c r="CF2393" s="72">
        <v>676.59346364999999</v>
      </c>
      <c r="CG2393" s="72">
        <v>712.40329333</v>
      </c>
      <c r="CH2393" s="72">
        <v>716.50152150999998</v>
      </c>
      <c r="CI2393" s="72">
        <v>731.52548966999996</v>
      </c>
      <c r="CJ2393" s="96">
        <v>0.47414140539999999</v>
      </c>
      <c r="CK2393" s="96">
        <v>0.44622068679999999</v>
      </c>
      <c r="CL2393" s="96">
        <v>0.43944210099999997</v>
      </c>
      <c r="CM2393" s="96">
        <v>0.47218322619999997</v>
      </c>
      <c r="CN2393" s="96">
        <v>0.46796728869999998</v>
      </c>
      <c r="CO2393" s="96">
        <v>0.99832298649999995</v>
      </c>
      <c r="CP2393" s="96">
        <v>0.4607636484</v>
      </c>
      <c r="CQ2393" s="96">
        <v>0.99584056389999998</v>
      </c>
      <c r="CR2393" s="96">
        <v>0.46268810420000001</v>
      </c>
      <c r="CS2393" s="95">
        <v>681</v>
      </c>
      <c r="CT2393" s="95">
        <v>493</v>
      </c>
      <c r="CU2393" s="95">
        <v>463</v>
      </c>
      <c r="CV2393" s="95">
        <v>415</v>
      </c>
      <c r="CW2393" s="95">
        <v>382</v>
      </c>
      <c r="CX2393" s="96">
        <v>0.96367636899999998</v>
      </c>
      <c r="CY2393" s="96">
        <v>0.94095434899999997</v>
      </c>
      <c r="CZ2393" s="96">
        <v>1.001565794</v>
      </c>
      <c r="DA2393" s="96">
        <v>1.053004917</v>
      </c>
      <c r="DB2393" s="96">
        <v>1.070790693</v>
      </c>
      <c r="DC2393">
        <v>2013</v>
      </c>
      <c r="DD2393" s="6">
        <v>501.9</v>
      </c>
      <c r="DE2393" s="96">
        <v>1.0583928500000001E-2</v>
      </c>
      <c r="DF2393" s="72">
        <v>351.58</v>
      </c>
      <c r="DG2393" s="96">
        <v>1</v>
      </c>
      <c r="DH2393" s="72">
        <v>351.58</v>
      </c>
      <c r="DI2393" s="72">
        <v>385.76880138000001</v>
      </c>
      <c r="DJ2393" s="96">
        <v>0.70844901019999995</v>
      </c>
      <c r="DK2393" s="72">
        <v>361.54777888000001</v>
      </c>
      <c r="DL2393" s="96">
        <v>0.99549831619999996</v>
      </c>
      <c r="DM2393" s="72">
        <v>359.92020509000002</v>
      </c>
      <c r="DN2393" s="96">
        <v>1</v>
      </c>
      <c r="DO2393" s="96">
        <v>1.5231E-2</v>
      </c>
      <c r="DP2393" s="72">
        <v>5.48</v>
      </c>
      <c r="DQ2393" s="72">
        <v>354.44</v>
      </c>
      <c r="DR2393" t="s">
        <v>1497</v>
      </c>
      <c r="DT2393" t="s">
        <v>1425</v>
      </c>
    </row>
    <row r="2394" spans="1:124" x14ac:dyDescent="0.3">
      <c r="A2394" t="s">
        <v>1498</v>
      </c>
      <c r="B2394">
        <v>40760</v>
      </c>
      <c r="C2394" s="95">
        <v>2202</v>
      </c>
      <c r="D2394" s="95">
        <v>2050846</v>
      </c>
      <c r="E2394" s="95">
        <v>1206</v>
      </c>
      <c r="F2394" s="95">
        <v>2453883</v>
      </c>
      <c r="G2394" s="95">
        <v>1576</v>
      </c>
      <c r="H2394" s="95">
        <v>580189</v>
      </c>
      <c r="I2394" s="95">
        <v>918</v>
      </c>
      <c r="J2394" s="95">
        <v>1212837</v>
      </c>
      <c r="K2394" s="95">
        <v>1746</v>
      </c>
      <c r="L2394" s="95">
        <v>1643390</v>
      </c>
      <c r="M2394" s="95">
        <v>748</v>
      </c>
      <c r="N2394" s="95">
        <v>1594761</v>
      </c>
      <c r="O2394" s="95">
        <v>1193</v>
      </c>
      <c r="P2394" s="95">
        <v>404968</v>
      </c>
      <c r="Q2394" s="95">
        <v>526</v>
      </c>
      <c r="R2394" s="95">
        <v>711508</v>
      </c>
      <c r="S2394" s="95">
        <v>1678</v>
      </c>
      <c r="T2394" s="95">
        <v>1666513</v>
      </c>
      <c r="U2394" s="95">
        <v>669</v>
      </c>
      <c r="V2394" s="95">
        <v>1471963</v>
      </c>
      <c r="W2394" s="95">
        <v>1165</v>
      </c>
      <c r="X2394" s="95">
        <v>356902</v>
      </c>
      <c r="Y2394" s="95">
        <v>501</v>
      </c>
      <c r="Z2394" s="95">
        <v>613872</v>
      </c>
      <c r="AA2394" s="95">
        <v>580</v>
      </c>
      <c r="AB2394" s="95">
        <v>600051</v>
      </c>
      <c r="AC2394" s="95">
        <v>580</v>
      </c>
      <c r="AD2394" s="95">
        <v>1185770</v>
      </c>
      <c r="AE2394" s="95">
        <v>419</v>
      </c>
      <c r="AF2394" s="95">
        <v>113404</v>
      </c>
      <c r="AG2394" s="95">
        <v>419</v>
      </c>
      <c r="AH2394" s="95">
        <v>557577</v>
      </c>
      <c r="AI2394" s="95">
        <v>504.67627205000002</v>
      </c>
      <c r="AJ2394" s="95">
        <v>412213.12085000001</v>
      </c>
      <c r="AK2394" s="95">
        <v>504.67627205000002</v>
      </c>
      <c r="AL2394" s="95">
        <v>1004471.2487999999</v>
      </c>
      <c r="AM2394" s="95">
        <v>305.28975265000003</v>
      </c>
      <c r="AN2394" s="95">
        <v>117501.29725</v>
      </c>
      <c r="AO2394" s="95">
        <v>305.28975265000003</v>
      </c>
      <c r="AP2394" s="95">
        <v>458347.62231000001</v>
      </c>
      <c r="AQ2394" s="72">
        <v>58.03</v>
      </c>
      <c r="AR2394" s="72">
        <v>143.86000000000001</v>
      </c>
      <c r="AS2394" s="72">
        <v>201.89</v>
      </c>
      <c r="AT2394" s="95">
        <v>2631035</v>
      </c>
      <c r="AU2394" s="95">
        <v>3666720</v>
      </c>
      <c r="AV2394" s="95">
        <v>3778</v>
      </c>
      <c r="AW2394" s="95">
        <v>2124</v>
      </c>
      <c r="AX2394" s="72">
        <v>58.08</v>
      </c>
      <c r="AY2394" s="72">
        <v>150.85</v>
      </c>
      <c r="AZ2394" s="72">
        <v>208.93</v>
      </c>
      <c r="BA2394" s="95">
        <v>2048358</v>
      </c>
      <c r="BB2394" s="95">
        <v>2306269</v>
      </c>
      <c r="BC2394" s="95">
        <v>2939</v>
      </c>
      <c r="BD2394" s="95">
        <v>1274</v>
      </c>
      <c r="BE2394" s="72">
        <v>59.31</v>
      </c>
      <c r="BF2394" s="72">
        <v>148.56</v>
      </c>
      <c r="BG2394" s="72">
        <v>207.87</v>
      </c>
      <c r="BH2394" s="95">
        <v>2023415</v>
      </c>
      <c r="BI2394" s="95">
        <v>2085835</v>
      </c>
      <c r="BJ2394" s="95">
        <v>2843</v>
      </c>
      <c r="BK2394" s="95">
        <v>1170</v>
      </c>
      <c r="BL2394" s="72">
        <v>59.51</v>
      </c>
      <c r="BM2394" s="72">
        <v>145.41999999999999</v>
      </c>
      <c r="BN2394" s="72">
        <v>204.93</v>
      </c>
      <c r="BO2394" s="95">
        <v>713455</v>
      </c>
      <c r="BP2394" s="95">
        <v>1743347</v>
      </c>
      <c r="BQ2394" s="95">
        <v>999</v>
      </c>
      <c r="BR2394" s="95">
        <v>999</v>
      </c>
      <c r="BS2394" s="72">
        <v>54.5</v>
      </c>
      <c r="BT2394" s="72">
        <v>150.5</v>
      </c>
      <c r="BU2394" s="72">
        <v>205</v>
      </c>
      <c r="BV2394" s="95">
        <v>529714.41809000005</v>
      </c>
      <c r="BW2394" s="95">
        <v>1462818.8711000001</v>
      </c>
      <c r="BX2394" s="95">
        <v>809.96602470000005</v>
      </c>
      <c r="BY2394" s="95">
        <v>809.96602470000005</v>
      </c>
      <c r="BZ2394" s="95">
        <v>2990</v>
      </c>
      <c r="CA2394" s="95">
        <v>2138</v>
      </c>
      <c r="CB2394" s="95">
        <v>2037</v>
      </c>
      <c r="CC2394" s="95">
        <v>999</v>
      </c>
      <c r="CD2394" s="95">
        <v>810</v>
      </c>
      <c r="CE2394" s="72">
        <v>650.75523149000003</v>
      </c>
      <c r="CF2394" s="72">
        <v>676.59346364999999</v>
      </c>
      <c r="CG2394" s="72">
        <v>712.40329333</v>
      </c>
      <c r="CH2394" s="72">
        <v>716.50152150999998</v>
      </c>
      <c r="CI2394" s="72">
        <v>731.52548966999996</v>
      </c>
      <c r="CJ2394" s="96">
        <v>0.31023953440000002</v>
      </c>
      <c r="CK2394" s="96">
        <v>0.30879695299999999</v>
      </c>
      <c r="CL2394" s="96">
        <v>0.2917869723</v>
      </c>
      <c r="CM2394" s="96">
        <v>0.28601474500000001</v>
      </c>
      <c r="CN2394" s="96">
        <v>0.28023630469999999</v>
      </c>
      <c r="CO2394" s="96">
        <v>0.8752947042</v>
      </c>
      <c r="CP2394" s="96">
        <v>0.33750335799999998</v>
      </c>
      <c r="CQ2394" s="96">
        <v>0.99584056389999998</v>
      </c>
      <c r="CR2394" s="96">
        <v>0.33891299670000002</v>
      </c>
      <c r="CS2394" s="95">
        <v>1705</v>
      </c>
      <c r="CT2394" s="95">
        <v>1281</v>
      </c>
      <c r="CU2394" s="95">
        <v>1182</v>
      </c>
      <c r="CV2394" s="95">
        <v>1057</v>
      </c>
      <c r="CW2394" s="95">
        <v>877</v>
      </c>
      <c r="CX2394" s="96">
        <v>0.87315780399999998</v>
      </c>
      <c r="CY2394" s="96">
        <v>0.82709865400000004</v>
      </c>
      <c r="CZ2394" s="96">
        <v>0.90930462499999998</v>
      </c>
      <c r="DA2394" s="96">
        <v>0.88289390700000003</v>
      </c>
      <c r="DB2394" s="96">
        <v>0.89485054399999997</v>
      </c>
      <c r="DC2394">
        <v>2013</v>
      </c>
      <c r="DD2394" s="6">
        <v>1275.4000000000001</v>
      </c>
      <c r="DE2394" s="96">
        <v>1.9144209000000001E-3</v>
      </c>
      <c r="DF2394" s="72">
        <v>259.77999999999997</v>
      </c>
      <c r="DG2394" s="96">
        <v>1</v>
      </c>
      <c r="DH2394" s="72">
        <v>259.77999999999997</v>
      </c>
      <c r="DI2394" s="72">
        <v>345.07672998999999</v>
      </c>
      <c r="DJ2394" s="96">
        <v>1</v>
      </c>
      <c r="DK2394" s="72">
        <v>259.77999999999997</v>
      </c>
      <c r="DL2394" s="96">
        <v>1</v>
      </c>
      <c r="DM2394" s="72">
        <v>259.77999999999997</v>
      </c>
      <c r="DN2394" s="96">
        <v>1</v>
      </c>
      <c r="DO2394" s="96">
        <v>4.7819999999999998E-3</v>
      </c>
      <c r="DP2394" s="72">
        <v>1.24</v>
      </c>
      <c r="DQ2394" s="72">
        <v>258.54000000000002</v>
      </c>
      <c r="DR2394" t="s">
        <v>1498</v>
      </c>
      <c r="DT2394" t="s">
        <v>1425</v>
      </c>
    </row>
    <row r="2395" spans="1:124" x14ac:dyDescent="0.3">
      <c r="A2395" t="s">
        <v>1499</v>
      </c>
      <c r="B2395">
        <v>40770</v>
      </c>
      <c r="C2395" s="95">
        <v>2660</v>
      </c>
      <c r="D2395" s="95">
        <v>4534535</v>
      </c>
      <c r="E2395" s="95">
        <v>1428</v>
      </c>
      <c r="F2395" s="95">
        <v>3142431</v>
      </c>
      <c r="G2395" s="95">
        <v>733</v>
      </c>
      <c r="H2395" s="95">
        <v>547164</v>
      </c>
      <c r="I2395" s="95">
        <v>334</v>
      </c>
      <c r="J2395" s="95">
        <v>602900</v>
      </c>
      <c r="K2395" s="95">
        <v>2338</v>
      </c>
      <c r="L2395" s="95">
        <v>3752681</v>
      </c>
      <c r="M2395" s="95">
        <v>1077</v>
      </c>
      <c r="N2395" s="95">
        <v>2455097</v>
      </c>
      <c r="O2395" s="95">
        <v>669</v>
      </c>
      <c r="P2395" s="95">
        <v>418069</v>
      </c>
      <c r="Q2395" s="95">
        <v>257</v>
      </c>
      <c r="R2395" s="95">
        <v>426554</v>
      </c>
      <c r="S2395" s="95">
        <v>2303</v>
      </c>
      <c r="T2395" s="95">
        <v>4390887</v>
      </c>
      <c r="U2395" s="95">
        <v>1036</v>
      </c>
      <c r="V2395" s="95">
        <v>2388071</v>
      </c>
      <c r="W2395" s="95">
        <v>637</v>
      </c>
      <c r="X2395" s="95">
        <v>516893</v>
      </c>
      <c r="Y2395" s="95">
        <v>242</v>
      </c>
      <c r="Z2395" s="95">
        <v>451935</v>
      </c>
      <c r="AA2395" s="95">
        <v>799</v>
      </c>
      <c r="AB2395" s="95">
        <v>738368</v>
      </c>
      <c r="AC2395" s="95">
        <v>799</v>
      </c>
      <c r="AD2395" s="95">
        <v>1955090</v>
      </c>
      <c r="AE2395" s="95">
        <v>165</v>
      </c>
      <c r="AF2395" s="95">
        <v>130322</v>
      </c>
      <c r="AG2395" s="95">
        <v>165</v>
      </c>
      <c r="AH2395" s="95">
        <v>296450</v>
      </c>
      <c r="AI2395" s="95">
        <v>715.95000648999996</v>
      </c>
      <c r="AJ2395" s="95">
        <v>664284.61115999997</v>
      </c>
      <c r="AK2395" s="95">
        <v>715.95000648999996</v>
      </c>
      <c r="AL2395" s="95">
        <v>1560589.7127</v>
      </c>
      <c r="AM2395" s="95">
        <v>149.75251352999999</v>
      </c>
      <c r="AN2395" s="95">
        <v>107946.93479</v>
      </c>
      <c r="AO2395" s="95">
        <v>149.75251352999999</v>
      </c>
      <c r="AP2395" s="95">
        <v>220429.58163999999</v>
      </c>
      <c r="AQ2395" s="72">
        <v>124.81</v>
      </c>
      <c r="AR2395" s="72">
        <v>177.13</v>
      </c>
      <c r="AS2395" s="72">
        <v>301.94</v>
      </c>
      <c r="AT2395" s="95">
        <v>5081699</v>
      </c>
      <c r="AU2395" s="95">
        <v>3745331</v>
      </c>
      <c r="AV2395" s="95">
        <v>3393</v>
      </c>
      <c r="AW2395" s="95">
        <v>1762</v>
      </c>
      <c r="AX2395" s="72">
        <v>115.58</v>
      </c>
      <c r="AY2395" s="72">
        <v>180.01</v>
      </c>
      <c r="AZ2395" s="72">
        <v>295.58999999999997</v>
      </c>
      <c r="BA2395" s="95">
        <v>4170750</v>
      </c>
      <c r="BB2395" s="95">
        <v>2881651</v>
      </c>
      <c r="BC2395" s="95">
        <v>3007</v>
      </c>
      <c r="BD2395" s="95">
        <v>1334</v>
      </c>
      <c r="BE2395" s="72">
        <v>139.11000000000001</v>
      </c>
      <c r="BF2395" s="72">
        <v>185.19</v>
      </c>
      <c r="BG2395" s="72">
        <v>324.3</v>
      </c>
      <c r="BH2395" s="95">
        <v>4907780</v>
      </c>
      <c r="BI2395" s="95">
        <v>2840006</v>
      </c>
      <c r="BJ2395" s="95">
        <v>2940</v>
      </c>
      <c r="BK2395" s="95">
        <v>1278</v>
      </c>
      <c r="BL2395" s="72">
        <v>75.09</v>
      </c>
      <c r="BM2395" s="72">
        <v>194.64</v>
      </c>
      <c r="BN2395" s="72">
        <v>269.73</v>
      </c>
      <c r="BO2395" s="95">
        <v>868690</v>
      </c>
      <c r="BP2395" s="95">
        <v>2251540</v>
      </c>
      <c r="BQ2395" s="95">
        <v>964</v>
      </c>
      <c r="BR2395" s="95">
        <v>964</v>
      </c>
      <c r="BS2395" s="72">
        <v>74.34</v>
      </c>
      <c r="BT2395" s="72">
        <v>171.44</v>
      </c>
      <c r="BU2395" s="72">
        <v>245.78</v>
      </c>
      <c r="BV2395" s="95">
        <v>772231.54596000002</v>
      </c>
      <c r="BW2395" s="95">
        <v>1781019.2943</v>
      </c>
      <c r="BX2395" s="95">
        <v>865.70252001999995</v>
      </c>
      <c r="BY2395" s="95">
        <v>865.70252001999995</v>
      </c>
      <c r="BZ2395" s="95">
        <v>2616</v>
      </c>
      <c r="CA2395" s="95">
        <v>2202</v>
      </c>
      <c r="CB2395" s="95">
        <v>2139</v>
      </c>
      <c r="CC2395" s="95">
        <v>964</v>
      </c>
      <c r="CD2395" s="95">
        <v>866</v>
      </c>
      <c r="CE2395" s="72">
        <v>650.75523149000003</v>
      </c>
      <c r="CF2395" s="72">
        <v>676.59346364999999</v>
      </c>
      <c r="CG2395" s="72">
        <v>712.40329333</v>
      </c>
      <c r="CH2395" s="72">
        <v>716.50152150999998</v>
      </c>
      <c r="CI2395" s="72">
        <v>731.52548966999996</v>
      </c>
      <c r="CJ2395" s="96">
        <v>0.4639839764</v>
      </c>
      <c r="CK2395" s="96">
        <v>0.43687977480000001</v>
      </c>
      <c r="CL2395" s="96">
        <v>0.4552196811</v>
      </c>
      <c r="CM2395" s="96">
        <v>0.37645419009999997</v>
      </c>
      <c r="CN2395" s="96">
        <v>0.33598282419999997</v>
      </c>
      <c r="CO2395" s="96">
        <v>0.86452759170000004</v>
      </c>
      <c r="CP2395" s="96">
        <v>0.47853196739999998</v>
      </c>
      <c r="CQ2395" s="96">
        <v>0.99584056389999998</v>
      </c>
      <c r="CR2395" s="96">
        <v>0.48053063550000003</v>
      </c>
      <c r="CS2395" s="95">
        <v>1479</v>
      </c>
      <c r="CT2395" s="95">
        <v>1282</v>
      </c>
      <c r="CU2395" s="95">
        <v>1214</v>
      </c>
      <c r="CV2395" s="95">
        <v>1126</v>
      </c>
      <c r="CW2395" s="95">
        <v>837</v>
      </c>
      <c r="CX2395" s="96">
        <v>0.84441028799999995</v>
      </c>
      <c r="CY2395" s="96">
        <v>0.85317119100000005</v>
      </c>
      <c r="CZ2395" s="96">
        <v>0.844706132</v>
      </c>
      <c r="DA2395" s="96">
        <v>0.90479287200000003</v>
      </c>
      <c r="DB2395" s="96">
        <v>0.89205082300000005</v>
      </c>
      <c r="DC2395">
        <v>2013</v>
      </c>
      <c r="DD2395" s="6">
        <v>1240.7</v>
      </c>
      <c r="DE2395" s="96">
        <v>6.1210589000000003E-3</v>
      </c>
      <c r="DF2395" s="72">
        <v>366.78</v>
      </c>
      <c r="DG2395" s="96">
        <v>1</v>
      </c>
      <c r="DH2395" s="72">
        <v>366.78</v>
      </c>
      <c r="DI2395" s="72">
        <v>369.82233563</v>
      </c>
      <c r="DJ2395" s="96">
        <v>1</v>
      </c>
      <c r="DK2395" s="72">
        <v>366.78</v>
      </c>
      <c r="DL2395" s="96">
        <v>1</v>
      </c>
      <c r="DM2395" s="72">
        <v>366.78</v>
      </c>
      <c r="DN2395" s="96">
        <v>1</v>
      </c>
      <c r="DO2395" s="96">
        <v>9.4050000000000002E-3</v>
      </c>
      <c r="DP2395" s="72">
        <v>3.45</v>
      </c>
      <c r="DQ2395" s="72">
        <v>363.33</v>
      </c>
      <c r="DR2395" t="s">
        <v>1499</v>
      </c>
      <c r="DT2395" t="s">
        <v>1425</v>
      </c>
    </row>
    <row r="2396" spans="1:124" x14ac:dyDescent="0.3">
      <c r="A2396" t="s">
        <v>832</v>
      </c>
      <c r="B2396">
        <v>41000</v>
      </c>
      <c r="C2396" s="95">
        <v>4404</v>
      </c>
      <c r="D2396" s="95">
        <v>19795136</v>
      </c>
      <c r="E2396" s="95">
        <v>3820</v>
      </c>
      <c r="F2396" s="95">
        <v>12104423</v>
      </c>
      <c r="G2396" s="95">
        <v>990</v>
      </c>
      <c r="H2396" s="95">
        <v>2682763</v>
      </c>
      <c r="I2396" s="95">
        <v>771</v>
      </c>
      <c r="J2396" s="95">
        <v>2088563</v>
      </c>
      <c r="K2396" s="95">
        <v>4380</v>
      </c>
      <c r="L2396" s="95">
        <v>19094414</v>
      </c>
      <c r="M2396" s="95">
        <v>3741</v>
      </c>
      <c r="N2396" s="95">
        <v>12194941</v>
      </c>
      <c r="O2396" s="95">
        <v>993</v>
      </c>
      <c r="P2396" s="95">
        <v>3684919</v>
      </c>
      <c r="Q2396" s="95">
        <v>771</v>
      </c>
      <c r="R2396" s="95">
        <v>2406307</v>
      </c>
      <c r="S2396" s="95">
        <v>4450</v>
      </c>
      <c r="T2396" s="95">
        <v>21379057</v>
      </c>
      <c r="U2396" s="95">
        <v>3754</v>
      </c>
      <c r="V2396" s="95">
        <v>13590679</v>
      </c>
      <c r="W2396" s="95">
        <v>996</v>
      </c>
      <c r="X2396" s="95">
        <v>3161926</v>
      </c>
      <c r="Y2396" s="95">
        <v>764</v>
      </c>
      <c r="Z2396" s="95">
        <v>2508687</v>
      </c>
      <c r="AA2396" s="95">
        <v>4409</v>
      </c>
      <c r="AB2396" s="95">
        <v>19335351</v>
      </c>
      <c r="AC2396" s="95">
        <v>3691</v>
      </c>
      <c r="AD2396" s="95">
        <v>15011270</v>
      </c>
      <c r="AE2396" s="95">
        <v>991</v>
      </c>
      <c r="AF2396" s="95">
        <v>3737338</v>
      </c>
      <c r="AG2396" s="95">
        <v>764</v>
      </c>
      <c r="AH2396" s="95">
        <v>2670103</v>
      </c>
      <c r="AI2396" s="95">
        <v>4526</v>
      </c>
      <c r="AJ2396" s="95">
        <v>20812275</v>
      </c>
      <c r="AK2396" s="95">
        <v>3789</v>
      </c>
      <c r="AL2396" s="95">
        <v>15231882.310000001</v>
      </c>
      <c r="AM2396" s="95">
        <v>1036</v>
      </c>
      <c r="AN2396" s="95">
        <v>3795860</v>
      </c>
      <c r="AO2396" s="95">
        <v>811</v>
      </c>
      <c r="AP2396" s="95">
        <v>3064796</v>
      </c>
      <c r="AQ2396" s="72">
        <v>347.27</v>
      </c>
      <c r="AR2396" s="72">
        <v>257.62</v>
      </c>
      <c r="AS2396" s="72">
        <v>604.89</v>
      </c>
      <c r="AT2396" s="95">
        <v>22477899</v>
      </c>
      <c r="AU2396" s="95">
        <v>14192986</v>
      </c>
      <c r="AV2396" s="95">
        <v>5394</v>
      </c>
      <c r="AW2396" s="95">
        <v>4591</v>
      </c>
      <c r="AX2396" s="72">
        <v>353.3</v>
      </c>
      <c r="AY2396" s="72">
        <v>269.67</v>
      </c>
      <c r="AZ2396" s="72">
        <v>622.97</v>
      </c>
      <c r="BA2396" s="95">
        <v>22779333</v>
      </c>
      <c r="BB2396" s="95">
        <v>14601248</v>
      </c>
      <c r="BC2396" s="95">
        <v>5373</v>
      </c>
      <c r="BD2396" s="95">
        <v>4512</v>
      </c>
      <c r="BE2396" s="72">
        <v>375.52</v>
      </c>
      <c r="BF2396" s="72">
        <v>296.95</v>
      </c>
      <c r="BG2396" s="72">
        <v>672.47</v>
      </c>
      <c r="BH2396" s="95">
        <v>24540983</v>
      </c>
      <c r="BI2396" s="95">
        <v>16099366</v>
      </c>
      <c r="BJ2396" s="95">
        <v>5446</v>
      </c>
      <c r="BK2396" s="95">
        <v>4518</v>
      </c>
      <c r="BL2396" s="72">
        <v>356.06</v>
      </c>
      <c r="BM2396" s="72">
        <v>330.74</v>
      </c>
      <c r="BN2396" s="72">
        <v>686.8</v>
      </c>
      <c r="BO2396" s="95">
        <v>23072689</v>
      </c>
      <c r="BP2396" s="95">
        <v>17681373</v>
      </c>
      <c r="BQ2396" s="95">
        <v>5400</v>
      </c>
      <c r="BR2396" s="95">
        <v>4455</v>
      </c>
      <c r="BS2396" s="72">
        <v>368.69</v>
      </c>
      <c r="BT2396" s="72">
        <v>331.46</v>
      </c>
      <c r="BU2396" s="72">
        <v>700.15</v>
      </c>
      <c r="BV2396" s="95">
        <v>24608135</v>
      </c>
      <c r="BW2396" s="95">
        <v>18296678.309999999</v>
      </c>
      <c r="BX2396" s="95">
        <v>5562</v>
      </c>
      <c r="BY2396" s="95">
        <v>4600</v>
      </c>
      <c r="BZ2396" s="95">
        <v>5011</v>
      </c>
      <c r="CA2396" s="95">
        <v>4958</v>
      </c>
      <c r="CB2396" s="95">
        <v>4999</v>
      </c>
      <c r="CC2396" s="95">
        <v>4951</v>
      </c>
      <c r="CD2396" s="95">
        <v>5091</v>
      </c>
      <c r="CE2396" s="72">
        <v>650.75523149000003</v>
      </c>
      <c r="CF2396" s="72">
        <v>676.59346364999999</v>
      </c>
      <c r="CG2396" s="72">
        <v>712.40329333</v>
      </c>
      <c r="CH2396" s="72">
        <v>716.50152150999998</v>
      </c>
      <c r="CI2396" s="72">
        <v>731.52548966999996</v>
      </c>
      <c r="CJ2396" s="96">
        <v>0.92951999569999999</v>
      </c>
      <c r="CK2396" s="96">
        <v>0.92074492799999996</v>
      </c>
      <c r="CL2396" s="96">
        <v>0.94394566430000004</v>
      </c>
      <c r="CM2396" s="96">
        <v>0.9585464641</v>
      </c>
      <c r="CN2396" s="96">
        <v>0.95710950589999999</v>
      </c>
      <c r="CO2396" s="96">
        <v>1.0108542431</v>
      </c>
      <c r="CP2396" s="96">
        <v>0.93185869089999995</v>
      </c>
      <c r="CQ2396" s="96">
        <v>0.99584056389999998</v>
      </c>
      <c r="CR2396" s="96">
        <v>0.93575075330000002</v>
      </c>
      <c r="CS2396" s="95">
        <v>4650</v>
      </c>
      <c r="CT2396" s="95">
        <v>4617</v>
      </c>
      <c r="CU2396" s="95">
        <v>4601</v>
      </c>
      <c r="CV2396" s="95">
        <v>4552</v>
      </c>
      <c r="CW2396" s="95">
        <v>4701</v>
      </c>
      <c r="CX2396" s="96">
        <v>1.042075088</v>
      </c>
      <c r="CY2396" s="96">
        <v>1.0093286370000001</v>
      </c>
      <c r="CZ2396" s="96">
        <v>1.0077719119999999</v>
      </c>
      <c r="DA2396" s="96">
        <v>0.99593087999999996</v>
      </c>
      <c r="DB2396" s="96">
        <v>0.99893757599999999</v>
      </c>
      <c r="DC2396">
        <v>2013</v>
      </c>
      <c r="DD2396" s="6">
        <v>4535.2</v>
      </c>
      <c r="DE2396" s="96">
        <v>2.80567005E-2</v>
      </c>
      <c r="DF2396" s="72">
        <v>698.48</v>
      </c>
      <c r="DG2396" s="96">
        <v>1</v>
      </c>
      <c r="DH2396" s="72">
        <v>698.48</v>
      </c>
      <c r="DI2396" s="72">
        <v>715.77604970000004</v>
      </c>
      <c r="DJ2396" s="96">
        <v>1</v>
      </c>
      <c r="DK2396" s="72">
        <v>698.48</v>
      </c>
      <c r="DL2396" s="96">
        <v>1</v>
      </c>
      <c r="DM2396" s="72">
        <v>698.48</v>
      </c>
      <c r="DN2396" s="96">
        <v>0.40498126960000003</v>
      </c>
      <c r="DO2396" s="96">
        <v>5.9262000000000002E-2</v>
      </c>
      <c r="DP2396" s="72">
        <v>16.760000000000002</v>
      </c>
      <c r="DQ2396" s="72">
        <v>681.72</v>
      </c>
      <c r="DR2396" t="s">
        <v>832</v>
      </c>
      <c r="DT2396" t="s">
        <v>1500</v>
      </c>
    </row>
    <row r="2397" spans="1:124" x14ac:dyDescent="0.3">
      <c r="A2397" t="s">
        <v>282</v>
      </c>
      <c r="B2397">
        <v>41010</v>
      </c>
      <c r="C2397" s="95">
        <v>13841</v>
      </c>
      <c r="D2397" s="95">
        <v>67961066</v>
      </c>
      <c r="E2397" s="95">
        <v>12019</v>
      </c>
      <c r="F2397" s="95">
        <v>42821397</v>
      </c>
      <c r="G2397" s="95">
        <v>4226</v>
      </c>
      <c r="H2397" s="95">
        <v>14088558</v>
      </c>
      <c r="I2397" s="95">
        <v>3169</v>
      </c>
      <c r="J2397" s="95">
        <v>9943472</v>
      </c>
      <c r="K2397" s="95">
        <v>13790</v>
      </c>
      <c r="L2397" s="95">
        <v>65071021</v>
      </c>
      <c r="M2397" s="95">
        <v>11813</v>
      </c>
      <c r="N2397" s="95">
        <v>42002055</v>
      </c>
      <c r="O2397" s="95">
        <v>4319</v>
      </c>
      <c r="P2397" s="95">
        <v>13848993</v>
      </c>
      <c r="Q2397" s="95">
        <v>3219</v>
      </c>
      <c r="R2397" s="95">
        <v>10300658</v>
      </c>
      <c r="S2397" s="95">
        <v>13970</v>
      </c>
      <c r="T2397" s="95">
        <v>68464309</v>
      </c>
      <c r="U2397" s="95">
        <v>11839</v>
      </c>
      <c r="V2397" s="95">
        <v>45677285</v>
      </c>
      <c r="W2397" s="95">
        <v>4383</v>
      </c>
      <c r="X2397" s="95">
        <v>14806215</v>
      </c>
      <c r="Y2397" s="95">
        <v>3287</v>
      </c>
      <c r="Z2397" s="95">
        <v>11674297</v>
      </c>
      <c r="AA2397" s="95">
        <v>14149</v>
      </c>
      <c r="AB2397" s="95">
        <v>60847185</v>
      </c>
      <c r="AC2397" s="95">
        <v>11937</v>
      </c>
      <c r="AD2397" s="95">
        <v>49199713</v>
      </c>
      <c r="AE2397" s="95">
        <v>4546</v>
      </c>
      <c r="AF2397" s="95">
        <v>15714274</v>
      </c>
      <c r="AG2397" s="95">
        <v>3438</v>
      </c>
      <c r="AH2397" s="95">
        <v>13656302</v>
      </c>
      <c r="AI2397" s="95">
        <v>14745</v>
      </c>
      <c r="AJ2397" s="95">
        <v>69191683.230000004</v>
      </c>
      <c r="AK2397" s="95">
        <v>12427</v>
      </c>
      <c r="AL2397" s="95">
        <v>54158964.560000002</v>
      </c>
      <c r="AM2397" s="95">
        <v>4857</v>
      </c>
      <c r="AN2397" s="95">
        <v>18287181</v>
      </c>
      <c r="AO2397" s="95">
        <v>3736</v>
      </c>
      <c r="AP2397" s="95">
        <v>15374197</v>
      </c>
      <c r="AQ2397" s="72">
        <v>378.45</v>
      </c>
      <c r="AR2397" s="72">
        <v>289.51</v>
      </c>
      <c r="AS2397" s="72">
        <v>667.96</v>
      </c>
      <c r="AT2397" s="95">
        <v>82049624</v>
      </c>
      <c r="AU2397" s="95">
        <v>52764869</v>
      </c>
      <c r="AV2397" s="95">
        <v>18067</v>
      </c>
      <c r="AW2397" s="95">
        <v>15188</v>
      </c>
      <c r="AX2397" s="72">
        <v>363.17</v>
      </c>
      <c r="AY2397" s="72">
        <v>289.95</v>
      </c>
      <c r="AZ2397" s="72">
        <v>653.12</v>
      </c>
      <c r="BA2397" s="95">
        <v>78920014</v>
      </c>
      <c r="BB2397" s="95">
        <v>52302713</v>
      </c>
      <c r="BC2397" s="95">
        <v>18109</v>
      </c>
      <c r="BD2397" s="95">
        <v>15032</v>
      </c>
      <c r="BE2397" s="72">
        <v>378.1</v>
      </c>
      <c r="BF2397" s="72">
        <v>315.97000000000003</v>
      </c>
      <c r="BG2397" s="72">
        <v>694.07</v>
      </c>
      <c r="BH2397" s="95">
        <v>83270524</v>
      </c>
      <c r="BI2397" s="95">
        <v>57351582</v>
      </c>
      <c r="BJ2397" s="95">
        <v>18353</v>
      </c>
      <c r="BK2397" s="95">
        <v>15126</v>
      </c>
      <c r="BL2397" s="72">
        <v>341.27</v>
      </c>
      <c r="BM2397" s="72">
        <v>340.68</v>
      </c>
      <c r="BN2397" s="72">
        <v>681.95</v>
      </c>
      <c r="BO2397" s="95">
        <v>76561459</v>
      </c>
      <c r="BP2397" s="95">
        <v>62856015</v>
      </c>
      <c r="BQ2397" s="95">
        <v>18695</v>
      </c>
      <c r="BR2397" s="95">
        <v>15375</v>
      </c>
      <c r="BS2397" s="72">
        <v>371.9</v>
      </c>
      <c r="BT2397" s="72">
        <v>358.5</v>
      </c>
      <c r="BU2397" s="72">
        <v>730.4</v>
      </c>
      <c r="BV2397" s="95">
        <v>87478864.230000004</v>
      </c>
      <c r="BW2397" s="95">
        <v>69533161.560000002</v>
      </c>
      <c r="BX2397" s="95">
        <v>19602</v>
      </c>
      <c r="BY2397" s="95">
        <v>16163</v>
      </c>
      <c r="BZ2397" s="95">
        <v>16695</v>
      </c>
      <c r="CA2397" s="95">
        <v>16628</v>
      </c>
      <c r="CB2397" s="95">
        <v>16798</v>
      </c>
      <c r="CC2397" s="95">
        <v>17119</v>
      </c>
      <c r="CD2397" s="95">
        <v>17920</v>
      </c>
      <c r="CE2397" s="72">
        <v>650.75523149000003</v>
      </c>
      <c r="CF2397" s="72">
        <v>676.59346364999999</v>
      </c>
      <c r="CG2397" s="72">
        <v>712.40329333</v>
      </c>
      <c r="CH2397" s="72">
        <v>716.50152150999998</v>
      </c>
      <c r="CI2397" s="72">
        <v>731.52548966999996</v>
      </c>
      <c r="CJ2397" s="96">
        <v>1.0264381563</v>
      </c>
      <c r="CK2397" s="96">
        <v>0.96530639900000004</v>
      </c>
      <c r="CL2397" s="96">
        <v>0.97426556909999995</v>
      </c>
      <c r="CM2397" s="96">
        <v>0.95177746249999995</v>
      </c>
      <c r="CN2397" s="96">
        <v>0.99846144849999996</v>
      </c>
      <c r="CO2397" s="96">
        <v>1.0424519243999999</v>
      </c>
      <c r="CP2397" s="96">
        <v>0.94320877930000002</v>
      </c>
      <c r="CQ2397" s="96">
        <v>0.99584056389999998</v>
      </c>
      <c r="CR2397" s="96">
        <v>0.94714824720000002</v>
      </c>
      <c r="CS2397" s="95">
        <v>14800</v>
      </c>
      <c r="CT2397" s="95">
        <v>14734</v>
      </c>
      <c r="CU2397" s="95">
        <v>14806</v>
      </c>
      <c r="CV2397" s="95">
        <v>15049</v>
      </c>
      <c r="CW2397" s="95">
        <v>15702</v>
      </c>
      <c r="CX2397" s="96">
        <v>1.052363108</v>
      </c>
      <c r="CY2397" s="96">
        <v>1.054657017</v>
      </c>
      <c r="CZ2397" s="96">
        <v>1.033234907</v>
      </c>
      <c r="DA2397" s="96">
        <v>1.0350726079999999</v>
      </c>
      <c r="DB2397" s="96">
        <v>1.037420918</v>
      </c>
      <c r="DC2397">
        <v>2013</v>
      </c>
      <c r="DD2397" s="6">
        <v>15376.8</v>
      </c>
      <c r="DE2397" s="96">
        <v>1.29565389E-2</v>
      </c>
      <c r="DF2397" s="72">
        <v>717.98</v>
      </c>
      <c r="DG2397" s="96">
        <v>1</v>
      </c>
      <c r="DH2397" s="72">
        <v>717.98</v>
      </c>
      <c r="DI2397" s="72">
        <v>715.77604970000004</v>
      </c>
      <c r="DJ2397" s="96">
        <v>1</v>
      </c>
      <c r="DK2397" s="72">
        <v>717.98</v>
      </c>
      <c r="DL2397" s="96">
        <v>1</v>
      </c>
      <c r="DM2397" s="72">
        <v>717.98</v>
      </c>
      <c r="DN2397" s="96">
        <v>0.76132470500000005</v>
      </c>
      <c r="DO2397" s="96">
        <v>3.1524000000000003E-2</v>
      </c>
      <c r="DP2397" s="72">
        <v>17.23</v>
      </c>
      <c r="DQ2397" s="72">
        <v>700.75</v>
      </c>
      <c r="DR2397" t="s">
        <v>282</v>
      </c>
      <c r="DT2397" t="s">
        <v>1500</v>
      </c>
    </row>
    <row r="2398" spans="1:124" x14ac:dyDescent="0.3">
      <c r="A2398" t="s">
        <v>1501</v>
      </c>
      <c r="B2398">
        <v>41020</v>
      </c>
      <c r="C2398" s="95">
        <v>10170</v>
      </c>
      <c r="D2398" s="95">
        <v>39654384</v>
      </c>
      <c r="E2398" s="95">
        <v>9400</v>
      </c>
      <c r="F2398" s="95">
        <v>30748482</v>
      </c>
      <c r="G2398" s="95">
        <v>1580</v>
      </c>
      <c r="H2398" s="95">
        <v>4738963</v>
      </c>
      <c r="I2398" s="95">
        <v>1286</v>
      </c>
      <c r="J2398" s="95">
        <v>4228103</v>
      </c>
      <c r="K2398" s="95">
        <v>10183</v>
      </c>
      <c r="L2398" s="95">
        <v>41662541</v>
      </c>
      <c r="M2398" s="95">
        <v>9320</v>
      </c>
      <c r="N2398" s="95">
        <v>31533344</v>
      </c>
      <c r="O2398" s="95">
        <v>1605</v>
      </c>
      <c r="P2398" s="95">
        <v>5290200</v>
      </c>
      <c r="Q2398" s="95">
        <v>1314</v>
      </c>
      <c r="R2398" s="95">
        <v>4294074</v>
      </c>
      <c r="S2398" s="95">
        <v>10325</v>
      </c>
      <c r="T2398" s="95">
        <v>45964648</v>
      </c>
      <c r="U2398" s="95">
        <v>9320</v>
      </c>
      <c r="V2398" s="95">
        <v>35159458</v>
      </c>
      <c r="W2398" s="95">
        <v>1592</v>
      </c>
      <c r="X2398" s="95">
        <v>6047392</v>
      </c>
      <c r="Y2398" s="95">
        <v>1305</v>
      </c>
      <c r="Z2398" s="95">
        <v>5038081</v>
      </c>
      <c r="AA2398" s="95">
        <v>10422</v>
      </c>
      <c r="AB2398" s="95">
        <v>43204490</v>
      </c>
      <c r="AC2398" s="95">
        <v>9309</v>
      </c>
      <c r="AD2398" s="95">
        <v>36446994</v>
      </c>
      <c r="AE2398" s="95">
        <v>1607</v>
      </c>
      <c r="AF2398" s="95">
        <v>6420585</v>
      </c>
      <c r="AG2398" s="95">
        <v>1329</v>
      </c>
      <c r="AH2398" s="95">
        <v>5156591</v>
      </c>
      <c r="AI2398" s="95">
        <v>10718</v>
      </c>
      <c r="AJ2398" s="95">
        <v>46577660</v>
      </c>
      <c r="AK2398" s="95">
        <v>9525</v>
      </c>
      <c r="AL2398" s="95">
        <v>38733037</v>
      </c>
      <c r="AM2398" s="95">
        <v>1714</v>
      </c>
      <c r="AN2398" s="95">
        <v>6264191</v>
      </c>
      <c r="AO2398" s="95">
        <v>1440</v>
      </c>
      <c r="AP2398" s="95">
        <v>5841365</v>
      </c>
      <c r="AQ2398" s="72">
        <v>314.85000000000002</v>
      </c>
      <c r="AR2398" s="72">
        <v>272.76</v>
      </c>
      <c r="AS2398" s="72">
        <v>587.61</v>
      </c>
      <c r="AT2398" s="95">
        <v>44393347</v>
      </c>
      <c r="AU2398" s="95">
        <v>34976585</v>
      </c>
      <c r="AV2398" s="95">
        <v>11750</v>
      </c>
      <c r="AW2398" s="95">
        <v>10686</v>
      </c>
      <c r="AX2398" s="72">
        <v>331.92</v>
      </c>
      <c r="AY2398" s="72">
        <v>280.76</v>
      </c>
      <c r="AZ2398" s="72">
        <v>612.67999999999995</v>
      </c>
      <c r="BA2398" s="95">
        <v>46952741</v>
      </c>
      <c r="BB2398" s="95">
        <v>35827418</v>
      </c>
      <c r="BC2398" s="95">
        <v>11788</v>
      </c>
      <c r="BD2398" s="95">
        <v>10634</v>
      </c>
      <c r="BE2398" s="72">
        <v>363.71</v>
      </c>
      <c r="BF2398" s="72">
        <v>315.27</v>
      </c>
      <c r="BG2398" s="72">
        <v>678.98</v>
      </c>
      <c r="BH2398" s="95">
        <v>52012040</v>
      </c>
      <c r="BI2398" s="95">
        <v>40197539</v>
      </c>
      <c r="BJ2398" s="95">
        <v>11917</v>
      </c>
      <c r="BK2398" s="95">
        <v>10625</v>
      </c>
      <c r="BL2398" s="72">
        <v>343.79</v>
      </c>
      <c r="BM2398" s="72">
        <v>325.89999999999998</v>
      </c>
      <c r="BN2398" s="72">
        <v>669.69</v>
      </c>
      <c r="BO2398" s="95">
        <v>49625075</v>
      </c>
      <c r="BP2398" s="95">
        <v>41603585</v>
      </c>
      <c r="BQ2398" s="95">
        <v>12029</v>
      </c>
      <c r="BR2398" s="95">
        <v>10638</v>
      </c>
      <c r="BS2398" s="72">
        <v>354.21</v>
      </c>
      <c r="BT2398" s="72">
        <v>338.76</v>
      </c>
      <c r="BU2398" s="72">
        <v>692.97</v>
      </c>
      <c r="BV2398" s="95">
        <v>52841851</v>
      </c>
      <c r="BW2398" s="95">
        <v>44574402</v>
      </c>
      <c r="BX2398" s="95">
        <v>12432</v>
      </c>
      <c r="BY2398" s="95">
        <v>10965</v>
      </c>
      <c r="BZ2398" s="95">
        <v>11243</v>
      </c>
      <c r="CA2398" s="95">
        <v>11232</v>
      </c>
      <c r="CB2398" s="95">
        <v>11294</v>
      </c>
      <c r="CC2398" s="95">
        <v>11369</v>
      </c>
      <c r="CD2398" s="95">
        <v>11714</v>
      </c>
      <c r="CE2398" s="72">
        <v>650.75523149000003</v>
      </c>
      <c r="CF2398" s="72">
        <v>676.59346364999999</v>
      </c>
      <c r="CG2398" s="72">
        <v>712.40329333</v>
      </c>
      <c r="CH2398" s="72">
        <v>716.50152150999998</v>
      </c>
      <c r="CI2398" s="72">
        <v>731.52548966999996</v>
      </c>
      <c r="CJ2398" s="96">
        <v>0.90296623300000001</v>
      </c>
      <c r="CK2398" s="96">
        <v>0.90553638619999999</v>
      </c>
      <c r="CL2398" s="96">
        <v>0.95308374669999996</v>
      </c>
      <c r="CM2398" s="96">
        <v>0.93466654280000006</v>
      </c>
      <c r="CN2398" s="96">
        <v>0.9472944002</v>
      </c>
      <c r="CO2398" s="96">
        <v>1.0027166467999999</v>
      </c>
      <c r="CP2398" s="96">
        <v>0.92619332170000002</v>
      </c>
      <c r="CQ2398" s="96">
        <v>0.99584056389999998</v>
      </c>
      <c r="CR2398" s="96">
        <v>0.93006172180000002</v>
      </c>
      <c r="CS2398" s="95">
        <v>10462</v>
      </c>
      <c r="CT2398" s="95">
        <v>10421</v>
      </c>
      <c r="CU2398" s="95">
        <v>10498</v>
      </c>
      <c r="CV2398" s="95">
        <v>10438</v>
      </c>
      <c r="CW2398" s="95">
        <v>10765</v>
      </c>
      <c r="CX2398" s="96">
        <v>1.0095167789999999</v>
      </c>
      <c r="CY2398" s="96">
        <v>1.001350271</v>
      </c>
      <c r="CZ2398" s="96">
        <v>0.99785094900000004</v>
      </c>
      <c r="DA2398" s="96">
        <v>1.00268585</v>
      </c>
      <c r="DB2398" s="96">
        <v>1.0022055059999999</v>
      </c>
      <c r="DC2398">
        <v>2013</v>
      </c>
      <c r="DD2398" s="6">
        <v>10709.6</v>
      </c>
      <c r="DE2398" s="96">
        <v>6.1190178999999999E-3</v>
      </c>
      <c r="DF2398" s="72">
        <v>709.91</v>
      </c>
      <c r="DG2398" s="96">
        <v>1.0010946834000001</v>
      </c>
      <c r="DH2398" s="72">
        <v>710.68712671000003</v>
      </c>
      <c r="DI2398" s="72">
        <v>715.77604970000004</v>
      </c>
      <c r="DJ2398" s="96">
        <v>1</v>
      </c>
      <c r="DK2398" s="72">
        <v>710.68712671000003</v>
      </c>
      <c r="DL2398" s="96">
        <v>1</v>
      </c>
      <c r="DM2398" s="72">
        <v>710.68712671000003</v>
      </c>
      <c r="DN2398" s="96">
        <v>1</v>
      </c>
      <c r="DO2398" s="96">
        <v>1.9501999999999999E-2</v>
      </c>
      <c r="DP2398" s="72">
        <v>13.86</v>
      </c>
      <c r="DQ2398" s="72">
        <v>696.83</v>
      </c>
      <c r="DR2398" t="s">
        <v>1501</v>
      </c>
      <c r="DT2398" t="s">
        <v>1500</v>
      </c>
    </row>
    <row r="2399" spans="1:124" x14ac:dyDescent="0.3">
      <c r="A2399" t="s">
        <v>1502</v>
      </c>
      <c r="B2399">
        <v>41030</v>
      </c>
      <c r="C2399" s="95">
        <v>45923</v>
      </c>
      <c r="D2399" s="95">
        <v>227385533</v>
      </c>
      <c r="E2399" s="95">
        <v>41488</v>
      </c>
      <c r="F2399" s="95">
        <v>142604931</v>
      </c>
      <c r="G2399" s="95">
        <v>15921</v>
      </c>
      <c r="H2399" s="95">
        <v>53175289</v>
      </c>
      <c r="I2399" s="95">
        <v>12697</v>
      </c>
      <c r="J2399" s="95">
        <v>40691465</v>
      </c>
      <c r="K2399" s="95">
        <v>45036</v>
      </c>
      <c r="L2399" s="95">
        <v>233854752</v>
      </c>
      <c r="M2399" s="95">
        <v>40177</v>
      </c>
      <c r="N2399" s="95">
        <v>143100826</v>
      </c>
      <c r="O2399" s="95">
        <v>16259</v>
      </c>
      <c r="P2399" s="95">
        <v>58222561</v>
      </c>
      <c r="Q2399" s="95">
        <v>12962</v>
      </c>
      <c r="R2399" s="95">
        <v>44748134</v>
      </c>
      <c r="S2399" s="95">
        <v>44554</v>
      </c>
      <c r="T2399" s="95">
        <v>234261339</v>
      </c>
      <c r="U2399" s="95">
        <v>39340</v>
      </c>
      <c r="V2399" s="95">
        <v>148114492</v>
      </c>
      <c r="W2399" s="95">
        <v>16434</v>
      </c>
      <c r="X2399" s="95">
        <v>64500754</v>
      </c>
      <c r="Y2399" s="95">
        <v>13190</v>
      </c>
      <c r="Z2399" s="95">
        <v>49507503</v>
      </c>
      <c r="AA2399" s="95">
        <v>44171</v>
      </c>
      <c r="AB2399" s="95">
        <v>212631721</v>
      </c>
      <c r="AC2399" s="95">
        <v>38860</v>
      </c>
      <c r="AD2399" s="95">
        <v>160157168</v>
      </c>
      <c r="AE2399" s="95">
        <v>16650</v>
      </c>
      <c r="AF2399" s="95">
        <v>67197243</v>
      </c>
      <c r="AG2399" s="95">
        <v>13430</v>
      </c>
      <c r="AH2399" s="95">
        <v>54386864</v>
      </c>
      <c r="AI2399" s="95">
        <v>45515</v>
      </c>
      <c r="AJ2399" s="95">
        <v>227914290</v>
      </c>
      <c r="AK2399" s="95">
        <v>39965</v>
      </c>
      <c r="AL2399" s="95">
        <v>171573707.16999999</v>
      </c>
      <c r="AM2399" s="95">
        <v>17934</v>
      </c>
      <c r="AN2399" s="95">
        <v>71357646</v>
      </c>
      <c r="AO2399" s="95">
        <v>14690</v>
      </c>
      <c r="AP2399" s="95">
        <v>63446657</v>
      </c>
      <c r="AQ2399" s="72">
        <v>378.05</v>
      </c>
      <c r="AR2399" s="72">
        <v>281.89999999999998</v>
      </c>
      <c r="AS2399" s="72">
        <v>659.95</v>
      </c>
      <c r="AT2399" s="95">
        <v>280560822</v>
      </c>
      <c r="AU2399" s="95">
        <v>183296396</v>
      </c>
      <c r="AV2399" s="95">
        <v>61844</v>
      </c>
      <c r="AW2399" s="95">
        <v>54185</v>
      </c>
      <c r="AX2399" s="72">
        <v>397.09</v>
      </c>
      <c r="AY2399" s="72">
        <v>294.58999999999997</v>
      </c>
      <c r="AZ2399" s="72">
        <v>691.68</v>
      </c>
      <c r="BA2399" s="95">
        <v>292077313</v>
      </c>
      <c r="BB2399" s="95">
        <v>187848960</v>
      </c>
      <c r="BC2399" s="95">
        <v>61295</v>
      </c>
      <c r="BD2399" s="95">
        <v>53139</v>
      </c>
      <c r="BE2399" s="72">
        <v>408.23</v>
      </c>
      <c r="BF2399" s="72">
        <v>313.51</v>
      </c>
      <c r="BG2399" s="72">
        <v>721.74</v>
      </c>
      <c r="BH2399" s="95">
        <v>298762093</v>
      </c>
      <c r="BI2399" s="95">
        <v>197621995</v>
      </c>
      <c r="BJ2399" s="95">
        <v>60988</v>
      </c>
      <c r="BK2399" s="95">
        <v>52530</v>
      </c>
      <c r="BL2399" s="72">
        <v>383.41</v>
      </c>
      <c r="BM2399" s="72">
        <v>341.91</v>
      </c>
      <c r="BN2399" s="72">
        <v>725.32</v>
      </c>
      <c r="BO2399" s="95">
        <v>279828964</v>
      </c>
      <c r="BP2399" s="95">
        <v>214544032</v>
      </c>
      <c r="BQ2399" s="95">
        <v>60821</v>
      </c>
      <c r="BR2399" s="95">
        <v>52290</v>
      </c>
      <c r="BS2399" s="72">
        <v>393.06</v>
      </c>
      <c r="BT2399" s="72">
        <v>358.34</v>
      </c>
      <c r="BU2399" s="72">
        <v>751.4</v>
      </c>
      <c r="BV2399" s="95">
        <v>299271936</v>
      </c>
      <c r="BW2399" s="95">
        <v>235020364.16999999</v>
      </c>
      <c r="BX2399" s="95">
        <v>63449</v>
      </c>
      <c r="BY2399" s="95">
        <v>54655</v>
      </c>
      <c r="BZ2399" s="95">
        <v>58194</v>
      </c>
      <c r="CA2399" s="95">
        <v>57367</v>
      </c>
      <c r="CB2399" s="95">
        <v>56911</v>
      </c>
      <c r="CC2399" s="95">
        <v>56771</v>
      </c>
      <c r="CD2399" s="95">
        <v>59147</v>
      </c>
      <c r="CE2399" s="72">
        <v>650.75523149000003</v>
      </c>
      <c r="CF2399" s="72">
        <v>676.59346364999999</v>
      </c>
      <c r="CG2399" s="72">
        <v>712.40329333</v>
      </c>
      <c r="CH2399" s="72">
        <v>716.50152150999998</v>
      </c>
      <c r="CI2399" s="72">
        <v>731.52548966999996</v>
      </c>
      <c r="CJ2399" s="96">
        <v>1.0141293809</v>
      </c>
      <c r="CK2399" s="96">
        <v>1.0222977861</v>
      </c>
      <c r="CL2399" s="96">
        <v>1.0131059285999999</v>
      </c>
      <c r="CM2399" s="96">
        <v>1.0123076898000001</v>
      </c>
      <c r="CN2399" s="96">
        <v>1.0271685821000001</v>
      </c>
      <c r="CO2399" s="96">
        <v>1.0654466040999999</v>
      </c>
      <c r="CP2399" s="96">
        <v>0.95528191620000003</v>
      </c>
      <c r="CQ2399" s="96">
        <v>0.99584056389999998</v>
      </c>
      <c r="CR2399" s="96">
        <v>0.95927180950000002</v>
      </c>
      <c r="CS2399" s="95">
        <v>51230</v>
      </c>
      <c r="CT2399" s="95">
        <v>50703</v>
      </c>
      <c r="CU2399" s="95">
        <v>49941</v>
      </c>
      <c r="CV2399" s="95">
        <v>49613</v>
      </c>
      <c r="CW2399" s="95">
        <v>52084</v>
      </c>
      <c r="CX2399" s="96">
        <v>1.0797152539999999</v>
      </c>
      <c r="CY2399" s="96">
        <v>1.0710836889999999</v>
      </c>
      <c r="CZ2399" s="96">
        <v>1.0682877099999999</v>
      </c>
      <c r="DA2399" s="96">
        <v>1.0500041179999999</v>
      </c>
      <c r="DB2399" s="96">
        <v>1.057909939</v>
      </c>
      <c r="DC2399">
        <v>2013</v>
      </c>
      <c r="DD2399" s="6">
        <v>53359.8</v>
      </c>
      <c r="DE2399" s="96">
        <v>2.6778125600000001E-2</v>
      </c>
      <c r="DF2399" s="72">
        <v>716.98</v>
      </c>
      <c r="DG2399" s="96">
        <v>1.000064439</v>
      </c>
      <c r="DH2399" s="72">
        <v>717.02620147000005</v>
      </c>
      <c r="DI2399" s="72">
        <v>715.77604970000004</v>
      </c>
      <c r="DJ2399" s="96">
        <v>1</v>
      </c>
      <c r="DK2399" s="72">
        <v>717.02620147000005</v>
      </c>
      <c r="DL2399" s="96">
        <v>1</v>
      </c>
      <c r="DM2399" s="72">
        <v>717.02620147000005</v>
      </c>
      <c r="DN2399" s="96">
        <v>0.4991576714</v>
      </c>
      <c r="DO2399" s="96">
        <v>4.8080999999999999E-2</v>
      </c>
      <c r="DP2399" s="72">
        <v>17.21</v>
      </c>
      <c r="DQ2399" s="72">
        <v>699.82</v>
      </c>
      <c r="DR2399" t="s">
        <v>1502</v>
      </c>
      <c r="DT2399" t="s">
        <v>1500</v>
      </c>
    </row>
    <row r="2400" spans="1:124" x14ac:dyDescent="0.3">
      <c r="A2400" t="s">
        <v>65</v>
      </c>
      <c r="B2400">
        <v>41050</v>
      </c>
      <c r="C2400" s="95">
        <v>11789</v>
      </c>
      <c r="D2400" s="95">
        <v>49445020</v>
      </c>
      <c r="E2400" s="95">
        <v>10604</v>
      </c>
      <c r="F2400" s="95">
        <v>38561335</v>
      </c>
      <c r="G2400" s="95">
        <v>2172</v>
      </c>
      <c r="H2400" s="95">
        <v>7364759</v>
      </c>
      <c r="I2400" s="95">
        <v>1680</v>
      </c>
      <c r="J2400" s="95">
        <v>5658899</v>
      </c>
      <c r="K2400" s="95">
        <v>11885</v>
      </c>
      <c r="L2400" s="95">
        <v>47894272</v>
      </c>
      <c r="M2400" s="95">
        <v>10537</v>
      </c>
      <c r="N2400" s="95">
        <v>40334666</v>
      </c>
      <c r="O2400" s="95">
        <v>2176</v>
      </c>
      <c r="P2400" s="95">
        <v>6276407</v>
      </c>
      <c r="Q2400" s="95">
        <v>1669</v>
      </c>
      <c r="R2400" s="95">
        <v>5788744</v>
      </c>
      <c r="S2400" s="95">
        <v>12261</v>
      </c>
      <c r="T2400" s="95">
        <v>53577672</v>
      </c>
      <c r="U2400" s="95">
        <v>10732</v>
      </c>
      <c r="V2400" s="95">
        <v>42898264</v>
      </c>
      <c r="W2400" s="95">
        <v>2159</v>
      </c>
      <c r="X2400" s="95">
        <v>7219441</v>
      </c>
      <c r="Y2400" s="95">
        <v>1660</v>
      </c>
      <c r="Z2400" s="95">
        <v>6435394</v>
      </c>
      <c r="AA2400" s="95">
        <v>12596</v>
      </c>
      <c r="AB2400" s="95">
        <v>49396687</v>
      </c>
      <c r="AC2400" s="95">
        <v>10953</v>
      </c>
      <c r="AD2400" s="95">
        <v>46735150</v>
      </c>
      <c r="AE2400" s="95">
        <v>2170</v>
      </c>
      <c r="AF2400" s="95">
        <v>7081334</v>
      </c>
      <c r="AG2400" s="95">
        <v>1681</v>
      </c>
      <c r="AH2400" s="95">
        <v>7752487</v>
      </c>
      <c r="AI2400" s="95">
        <v>13004</v>
      </c>
      <c r="AJ2400" s="95">
        <v>46197565</v>
      </c>
      <c r="AK2400" s="95">
        <v>11240</v>
      </c>
      <c r="AL2400" s="95">
        <v>49891908</v>
      </c>
      <c r="AM2400" s="95">
        <v>2329</v>
      </c>
      <c r="AN2400" s="95">
        <v>7014037</v>
      </c>
      <c r="AO2400" s="95">
        <v>1830</v>
      </c>
      <c r="AP2400" s="95">
        <v>7881068</v>
      </c>
      <c r="AQ2400" s="72">
        <v>339.1</v>
      </c>
      <c r="AR2400" s="72">
        <v>299.99</v>
      </c>
      <c r="AS2400" s="72">
        <v>639.09</v>
      </c>
      <c r="AT2400" s="95">
        <v>56809779</v>
      </c>
      <c r="AU2400" s="95">
        <v>44220234</v>
      </c>
      <c r="AV2400" s="95">
        <v>13961</v>
      </c>
      <c r="AW2400" s="95">
        <v>12284</v>
      </c>
      <c r="AX2400" s="72">
        <v>321.05</v>
      </c>
      <c r="AY2400" s="72">
        <v>314.89999999999998</v>
      </c>
      <c r="AZ2400" s="72">
        <v>635.95000000000005</v>
      </c>
      <c r="BA2400" s="95">
        <v>54170679</v>
      </c>
      <c r="BB2400" s="95">
        <v>46123410</v>
      </c>
      <c r="BC2400" s="95">
        <v>14061</v>
      </c>
      <c r="BD2400" s="95">
        <v>12206</v>
      </c>
      <c r="BE2400" s="72">
        <v>351.35</v>
      </c>
      <c r="BF2400" s="72">
        <v>331.76</v>
      </c>
      <c r="BG2400" s="72">
        <v>683.11</v>
      </c>
      <c r="BH2400" s="95">
        <v>60797113</v>
      </c>
      <c r="BI2400" s="95">
        <v>49333658</v>
      </c>
      <c r="BJ2400" s="95">
        <v>14420</v>
      </c>
      <c r="BK2400" s="95">
        <v>12392</v>
      </c>
      <c r="BL2400" s="72">
        <v>318.74</v>
      </c>
      <c r="BM2400" s="72">
        <v>359.4</v>
      </c>
      <c r="BN2400" s="72">
        <v>678.14</v>
      </c>
      <c r="BO2400" s="95">
        <v>56478021</v>
      </c>
      <c r="BP2400" s="95">
        <v>54487637</v>
      </c>
      <c r="BQ2400" s="95">
        <v>14766</v>
      </c>
      <c r="BR2400" s="95">
        <v>12634</v>
      </c>
      <c r="BS2400" s="72">
        <v>289.2</v>
      </c>
      <c r="BT2400" s="72">
        <v>368.36</v>
      </c>
      <c r="BU2400" s="72">
        <v>657.56</v>
      </c>
      <c r="BV2400" s="95">
        <v>53211602</v>
      </c>
      <c r="BW2400" s="95">
        <v>57772976</v>
      </c>
      <c r="BX2400" s="95">
        <v>15333</v>
      </c>
      <c r="BY2400" s="95">
        <v>13070</v>
      </c>
      <c r="BZ2400" s="95">
        <v>13162</v>
      </c>
      <c r="CA2400" s="95">
        <v>13168</v>
      </c>
      <c r="CB2400" s="95">
        <v>13443</v>
      </c>
      <c r="CC2400" s="95">
        <v>13754</v>
      </c>
      <c r="CD2400" s="95">
        <v>14226</v>
      </c>
      <c r="CE2400" s="72">
        <v>650.75523149000003</v>
      </c>
      <c r="CF2400" s="72">
        <v>676.59346364999999</v>
      </c>
      <c r="CG2400" s="72">
        <v>712.40329333</v>
      </c>
      <c r="CH2400" s="72">
        <v>716.50152150999998</v>
      </c>
      <c r="CI2400" s="72">
        <v>731.52548966999996</v>
      </c>
      <c r="CJ2400" s="96">
        <v>0.98207431779999999</v>
      </c>
      <c r="CK2400" s="96">
        <v>0.93992926939999999</v>
      </c>
      <c r="CL2400" s="96">
        <v>0.95888102480000004</v>
      </c>
      <c r="CM2400" s="96">
        <v>0.94645995810000005</v>
      </c>
      <c r="CN2400" s="96">
        <v>0.89888870489999995</v>
      </c>
      <c r="CO2400" s="96">
        <v>1.0069196696</v>
      </c>
      <c r="CP2400" s="96">
        <v>0.93875080950000001</v>
      </c>
      <c r="CQ2400" s="96">
        <v>0.99584056389999998</v>
      </c>
      <c r="CR2400" s="96">
        <v>0.94267165799999997</v>
      </c>
      <c r="CS2400" s="95">
        <v>12112</v>
      </c>
      <c r="CT2400" s="95">
        <v>12260</v>
      </c>
      <c r="CU2400" s="95">
        <v>12471</v>
      </c>
      <c r="CV2400" s="95">
        <v>12715</v>
      </c>
      <c r="CW2400" s="95">
        <v>13200</v>
      </c>
      <c r="CX2400" s="96">
        <v>1.012877389</v>
      </c>
      <c r="CY2400" s="96">
        <v>1.0142336810000001</v>
      </c>
      <c r="CZ2400" s="96">
        <v>1.012210719</v>
      </c>
      <c r="DA2400" s="96">
        <v>1.003127047</v>
      </c>
      <c r="DB2400" s="96">
        <v>0.99331427900000002</v>
      </c>
      <c r="DC2400">
        <v>2013</v>
      </c>
      <c r="DD2400" s="6">
        <v>12517.2</v>
      </c>
      <c r="DE2400" s="96">
        <v>7.7348546000000004E-3</v>
      </c>
      <c r="DF2400" s="72">
        <v>718.36</v>
      </c>
      <c r="DG2400" s="96">
        <v>1</v>
      </c>
      <c r="DH2400" s="72">
        <v>718.36</v>
      </c>
      <c r="DI2400" s="72">
        <v>715.77604970000004</v>
      </c>
      <c r="DJ2400" s="96">
        <v>1</v>
      </c>
      <c r="DK2400" s="72">
        <v>718.36</v>
      </c>
      <c r="DL2400" s="96">
        <v>1</v>
      </c>
      <c r="DM2400" s="72">
        <v>718.36</v>
      </c>
      <c r="DN2400" s="96">
        <v>0.95587063880000001</v>
      </c>
      <c r="DO2400" s="96">
        <v>2.5107999999999998E-2</v>
      </c>
      <c r="DP2400" s="72">
        <v>17.239999999999998</v>
      </c>
      <c r="DQ2400" s="72">
        <v>701.12</v>
      </c>
      <c r="DR2400" t="s">
        <v>65</v>
      </c>
      <c r="DT2400" t="s">
        <v>1500</v>
      </c>
    </row>
    <row r="2401" spans="1:124" x14ac:dyDescent="0.3">
      <c r="A2401" t="s">
        <v>1503</v>
      </c>
      <c r="B2401">
        <v>42000</v>
      </c>
      <c r="C2401" s="95">
        <v>2859</v>
      </c>
      <c r="D2401" s="95">
        <v>12179518</v>
      </c>
      <c r="E2401" s="95">
        <v>2810</v>
      </c>
      <c r="F2401" s="95">
        <v>9561897</v>
      </c>
      <c r="G2401" s="95">
        <v>751</v>
      </c>
      <c r="H2401" s="95">
        <v>1572147</v>
      </c>
      <c r="I2401" s="95">
        <v>680</v>
      </c>
      <c r="J2401" s="95">
        <v>1874199</v>
      </c>
      <c r="K2401" s="95">
        <v>2738</v>
      </c>
      <c r="L2401" s="95">
        <v>10373013</v>
      </c>
      <c r="M2401" s="95">
        <v>2680</v>
      </c>
      <c r="N2401" s="95">
        <v>10007328</v>
      </c>
      <c r="O2401" s="95">
        <v>760</v>
      </c>
      <c r="P2401" s="95">
        <v>1977812</v>
      </c>
      <c r="Q2401" s="95">
        <v>693</v>
      </c>
      <c r="R2401" s="95">
        <v>1981590</v>
      </c>
      <c r="S2401" s="95">
        <v>2561</v>
      </c>
      <c r="T2401" s="95">
        <v>11369020</v>
      </c>
      <c r="U2401" s="95">
        <v>2494</v>
      </c>
      <c r="V2401" s="95">
        <v>10229311</v>
      </c>
      <c r="W2401" s="95">
        <v>713</v>
      </c>
      <c r="X2401" s="95">
        <v>2057029</v>
      </c>
      <c r="Y2401" s="95">
        <v>641</v>
      </c>
      <c r="Z2401" s="95">
        <v>2296979</v>
      </c>
      <c r="AA2401" s="95">
        <v>2493</v>
      </c>
      <c r="AB2401" s="95">
        <v>10630353</v>
      </c>
      <c r="AC2401" s="95">
        <v>2419</v>
      </c>
      <c r="AD2401" s="95">
        <v>10252000</v>
      </c>
      <c r="AE2401" s="95">
        <v>695</v>
      </c>
      <c r="AF2401" s="95">
        <v>2079743</v>
      </c>
      <c r="AG2401" s="95">
        <v>634</v>
      </c>
      <c r="AH2401" s="95">
        <v>2272691</v>
      </c>
      <c r="AI2401" s="95">
        <v>2535</v>
      </c>
      <c r="AJ2401" s="95">
        <v>12624837</v>
      </c>
      <c r="AK2401" s="95">
        <v>2449</v>
      </c>
      <c r="AL2401" s="95">
        <v>10768627</v>
      </c>
      <c r="AM2401" s="95">
        <v>719</v>
      </c>
      <c r="AN2401" s="95">
        <v>2096821</v>
      </c>
      <c r="AO2401" s="95">
        <v>661</v>
      </c>
      <c r="AP2401" s="95">
        <v>2450603</v>
      </c>
      <c r="AQ2401" s="72">
        <v>317.44</v>
      </c>
      <c r="AR2401" s="72">
        <v>273.07</v>
      </c>
      <c r="AS2401" s="72">
        <v>590.51</v>
      </c>
      <c r="AT2401" s="95">
        <v>13751665</v>
      </c>
      <c r="AU2401" s="95">
        <v>11436096</v>
      </c>
      <c r="AV2401" s="95">
        <v>3610</v>
      </c>
      <c r="AW2401" s="95">
        <v>3490</v>
      </c>
      <c r="AX2401" s="72">
        <v>294.24</v>
      </c>
      <c r="AY2401" s="72">
        <v>296.2</v>
      </c>
      <c r="AZ2401" s="72">
        <v>590.44000000000005</v>
      </c>
      <c r="BA2401" s="95">
        <v>12350825</v>
      </c>
      <c r="BB2401" s="95">
        <v>11988918</v>
      </c>
      <c r="BC2401" s="95">
        <v>3498</v>
      </c>
      <c r="BD2401" s="95">
        <v>3373</v>
      </c>
      <c r="BE2401" s="72">
        <v>341.73</v>
      </c>
      <c r="BF2401" s="72">
        <v>332.97</v>
      </c>
      <c r="BG2401" s="72">
        <v>674.7</v>
      </c>
      <c r="BH2401" s="95">
        <v>13426049</v>
      </c>
      <c r="BI2401" s="95">
        <v>12526290</v>
      </c>
      <c r="BJ2401" s="95">
        <v>3274</v>
      </c>
      <c r="BK2401" s="95">
        <v>3135</v>
      </c>
      <c r="BL2401" s="72">
        <v>332.24</v>
      </c>
      <c r="BM2401" s="72">
        <v>341.87</v>
      </c>
      <c r="BN2401" s="72">
        <v>674.11</v>
      </c>
      <c r="BO2401" s="95">
        <v>12710096</v>
      </c>
      <c r="BP2401" s="95">
        <v>12524691</v>
      </c>
      <c r="BQ2401" s="95">
        <v>3188</v>
      </c>
      <c r="BR2401" s="95">
        <v>3053</v>
      </c>
      <c r="BS2401" s="72">
        <v>377.01</v>
      </c>
      <c r="BT2401" s="72">
        <v>354.21</v>
      </c>
      <c r="BU2401" s="72">
        <v>731.22</v>
      </c>
      <c r="BV2401" s="95">
        <v>14721658</v>
      </c>
      <c r="BW2401" s="95">
        <v>13219230</v>
      </c>
      <c r="BX2401" s="95">
        <v>3254</v>
      </c>
      <c r="BY2401" s="95">
        <v>3110</v>
      </c>
      <c r="BZ2401" s="95">
        <v>3553</v>
      </c>
      <c r="CA2401" s="95">
        <v>3438</v>
      </c>
      <c r="CB2401" s="95">
        <v>3207</v>
      </c>
      <c r="CC2401" s="95">
        <v>3124</v>
      </c>
      <c r="CD2401" s="95">
        <v>3184</v>
      </c>
      <c r="CE2401" s="72">
        <v>650.75523149000003</v>
      </c>
      <c r="CF2401" s="72">
        <v>676.59346364999999</v>
      </c>
      <c r="CG2401" s="72">
        <v>712.40329333</v>
      </c>
      <c r="CH2401" s="72">
        <v>716.50152150999998</v>
      </c>
      <c r="CI2401" s="72">
        <v>731.52548966999996</v>
      </c>
      <c r="CJ2401" s="96">
        <v>0.9074225937</v>
      </c>
      <c r="CK2401" s="96">
        <v>0.87266583509999995</v>
      </c>
      <c r="CL2401" s="96">
        <v>0.9470759138</v>
      </c>
      <c r="CM2401" s="96">
        <v>0.94083540610000005</v>
      </c>
      <c r="CN2401" s="96">
        <v>0.99958239370000002</v>
      </c>
      <c r="CO2401" s="96">
        <v>0.91151794060000002</v>
      </c>
      <c r="CP2401" s="96">
        <v>1.0241339056000001</v>
      </c>
      <c r="CQ2401" s="96">
        <v>0.99584056389999998</v>
      </c>
      <c r="CR2401" s="96">
        <v>1.0284113707</v>
      </c>
      <c r="CS2401" s="95">
        <v>3998</v>
      </c>
      <c r="CT2401" s="95">
        <v>3956</v>
      </c>
      <c r="CU2401" s="95">
        <v>3658</v>
      </c>
      <c r="CV2401" s="95">
        <v>3629</v>
      </c>
      <c r="CW2401" s="95">
        <v>3708</v>
      </c>
      <c r="CX2401" s="96">
        <v>0.913896296</v>
      </c>
      <c r="CY2401" s="96">
        <v>0.90520949900000003</v>
      </c>
      <c r="CZ2401" s="96">
        <v>0.91339185099999998</v>
      </c>
      <c r="DA2401" s="96">
        <v>0.91968672699999998</v>
      </c>
      <c r="DB2401" s="96">
        <v>0.90584055100000005</v>
      </c>
      <c r="DC2401">
        <v>2013</v>
      </c>
      <c r="DD2401" s="6">
        <v>3232.2</v>
      </c>
      <c r="DE2401" s="96">
        <v>5.7807157999999999E-3</v>
      </c>
      <c r="DF2401" s="72">
        <v>785.24</v>
      </c>
      <c r="DG2401" s="96">
        <v>1</v>
      </c>
      <c r="DH2401" s="72">
        <v>785.24</v>
      </c>
      <c r="DI2401" s="72">
        <v>736.36089413000002</v>
      </c>
      <c r="DJ2401" s="96">
        <v>1</v>
      </c>
      <c r="DK2401" s="72">
        <v>785.24</v>
      </c>
      <c r="DL2401" s="96">
        <v>1</v>
      </c>
      <c r="DM2401" s="72">
        <v>785.24</v>
      </c>
      <c r="DN2401" s="96">
        <v>1</v>
      </c>
      <c r="DO2401" s="96">
        <v>1.0050999999999999E-2</v>
      </c>
      <c r="DP2401" s="72">
        <v>7.89</v>
      </c>
      <c r="DQ2401" s="72">
        <v>777.35</v>
      </c>
      <c r="DR2401" t="s">
        <v>1503</v>
      </c>
      <c r="DT2401" t="s">
        <v>1504</v>
      </c>
    </row>
    <row r="2402" spans="1:124" x14ac:dyDescent="0.3">
      <c r="A2402" t="s">
        <v>1505</v>
      </c>
      <c r="B2402">
        <v>42010</v>
      </c>
      <c r="C2402" s="95">
        <v>19618</v>
      </c>
      <c r="D2402" s="95">
        <v>70140308</v>
      </c>
      <c r="E2402" s="95">
        <v>19101</v>
      </c>
      <c r="F2402" s="95">
        <v>56368965</v>
      </c>
      <c r="G2402" s="95">
        <v>4077</v>
      </c>
      <c r="H2402" s="95">
        <v>13168378</v>
      </c>
      <c r="I2402" s="95">
        <v>3702</v>
      </c>
      <c r="J2402" s="95">
        <v>11373891</v>
      </c>
      <c r="K2402" s="95">
        <v>19481</v>
      </c>
      <c r="L2402" s="95">
        <v>73035974</v>
      </c>
      <c r="M2402" s="95">
        <v>18892</v>
      </c>
      <c r="N2402" s="95">
        <v>59550350</v>
      </c>
      <c r="O2402" s="95">
        <v>4031</v>
      </c>
      <c r="P2402" s="95">
        <v>13088382</v>
      </c>
      <c r="Q2402" s="95">
        <v>3628</v>
      </c>
      <c r="R2402" s="95">
        <v>11614387</v>
      </c>
      <c r="S2402" s="95">
        <v>19619</v>
      </c>
      <c r="T2402" s="95">
        <v>77898964</v>
      </c>
      <c r="U2402" s="95">
        <v>18908</v>
      </c>
      <c r="V2402" s="95">
        <v>63368800</v>
      </c>
      <c r="W2402" s="95">
        <v>3976</v>
      </c>
      <c r="X2402" s="95">
        <v>14734250</v>
      </c>
      <c r="Y2402" s="95">
        <v>3545</v>
      </c>
      <c r="Z2402" s="95">
        <v>12434393</v>
      </c>
      <c r="AA2402" s="95">
        <v>19823</v>
      </c>
      <c r="AB2402" s="95">
        <v>69020164</v>
      </c>
      <c r="AC2402" s="95">
        <v>19002</v>
      </c>
      <c r="AD2402" s="95">
        <v>67972981</v>
      </c>
      <c r="AE2402" s="95">
        <v>4028</v>
      </c>
      <c r="AF2402" s="95">
        <v>14173983</v>
      </c>
      <c r="AG2402" s="95">
        <v>3600</v>
      </c>
      <c r="AH2402" s="95">
        <v>13488719</v>
      </c>
      <c r="AI2402" s="95">
        <v>20228</v>
      </c>
      <c r="AJ2402" s="95">
        <v>69945740.939999998</v>
      </c>
      <c r="AK2402" s="95">
        <v>19352</v>
      </c>
      <c r="AL2402" s="95">
        <v>70470263.939999998</v>
      </c>
      <c r="AM2402" s="95">
        <v>4139</v>
      </c>
      <c r="AN2402" s="95">
        <v>14916497.98</v>
      </c>
      <c r="AO2402" s="95">
        <v>3756</v>
      </c>
      <c r="AP2402" s="95">
        <v>15308705.33</v>
      </c>
      <c r="AQ2402" s="72">
        <v>292.99</v>
      </c>
      <c r="AR2402" s="72">
        <v>247.57</v>
      </c>
      <c r="AS2402" s="72">
        <v>540.55999999999995</v>
      </c>
      <c r="AT2402" s="95">
        <v>83308686</v>
      </c>
      <c r="AU2402" s="95">
        <v>67742856</v>
      </c>
      <c r="AV2402" s="95">
        <v>23695</v>
      </c>
      <c r="AW2402" s="95">
        <v>22803</v>
      </c>
      <c r="AX2402" s="72">
        <v>305.25</v>
      </c>
      <c r="AY2402" s="72">
        <v>263.33999999999997</v>
      </c>
      <c r="AZ2402" s="72">
        <v>568.59</v>
      </c>
      <c r="BA2402" s="95">
        <v>86124356</v>
      </c>
      <c r="BB2402" s="95">
        <v>71164737</v>
      </c>
      <c r="BC2402" s="95">
        <v>23512</v>
      </c>
      <c r="BD2402" s="95">
        <v>22520</v>
      </c>
      <c r="BE2402" s="72">
        <v>327.16000000000003</v>
      </c>
      <c r="BF2402" s="72">
        <v>281.33999999999997</v>
      </c>
      <c r="BG2402" s="72">
        <v>608.5</v>
      </c>
      <c r="BH2402" s="95">
        <v>92633214</v>
      </c>
      <c r="BI2402" s="95">
        <v>75803193</v>
      </c>
      <c r="BJ2402" s="95">
        <v>23595</v>
      </c>
      <c r="BK2402" s="95">
        <v>22453</v>
      </c>
      <c r="BL2402" s="72">
        <v>290.67</v>
      </c>
      <c r="BM2402" s="72">
        <v>300.35000000000002</v>
      </c>
      <c r="BN2402" s="72">
        <v>591.02</v>
      </c>
      <c r="BO2402" s="95">
        <v>83194147</v>
      </c>
      <c r="BP2402" s="95">
        <v>81461700</v>
      </c>
      <c r="BQ2402" s="95">
        <v>23851</v>
      </c>
      <c r="BR2402" s="95">
        <v>22602</v>
      </c>
      <c r="BS2402" s="72">
        <v>290.22000000000003</v>
      </c>
      <c r="BT2402" s="72">
        <v>309.33999999999997</v>
      </c>
      <c r="BU2402" s="72">
        <v>599.55999999999995</v>
      </c>
      <c r="BV2402" s="95">
        <v>84862238.920000002</v>
      </c>
      <c r="BW2402" s="95">
        <v>85778969.269999996</v>
      </c>
      <c r="BX2402" s="95">
        <v>24367</v>
      </c>
      <c r="BY2402" s="95">
        <v>23108</v>
      </c>
      <c r="BZ2402" s="95">
        <v>23270</v>
      </c>
      <c r="CA2402" s="95">
        <v>23033</v>
      </c>
      <c r="CB2402" s="95">
        <v>23045</v>
      </c>
      <c r="CC2402" s="95">
        <v>23258</v>
      </c>
      <c r="CD2402" s="95">
        <v>23751</v>
      </c>
      <c r="CE2402" s="72">
        <v>650.75523149000003</v>
      </c>
      <c r="CF2402" s="72">
        <v>676.59346364999999</v>
      </c>
      <c r="CG2402" s="72">
        <v>712.40329333</v>
      </c>
      <c r="CH2402" s="72">
        <v>716.50152150999998</v>
      </c>
      <c r="CI2402" s="72">
        <v>731.52548966999996</v>
      </c>
      <c r="CJ2402" s="96">
        <v>0.83066562330000004</v>
      </c>
      <c r="CK2402" s="96">
        <v>0.84037170110000003</v>
      </c>
      <c r="CL2402" s="96">
        <v>0.85415102050000002</v>
      </c>
      <c r="CM2402" s="96">
        <v>0.82486914860000005</v>
      </c>
      <c r="CN2402" s="96">
        <v>0.81960233579999997</v>
      </c>
      <c r="CO2402" s="96">
        <v>0.91820823419999997</v>
      </c>
      <c r="CP2402" s="96">
        <v>0.90821660579999997</v>
      </c>
      <c r="CQ2402" s="96">
        <v>0.99584056389999998</v>
      </c>
      <c r="CR2402" s="96">
        <v>0.91200992309999995</v>
      </c>
      <c r="CS2402" s="95">
        <v>22089</v>
      </c>
      <c r="CT2402" s="95">
        <v>22083</v>
      </c>
      <c r="CU2402" s="95">
        <v>22087</v>
      </c>
      <c r="CV2402" s="95">
        <v>22172</v>
      </c>
      <c r="CW2402" s="95">
        <v>22675</v>
      </c>
      <c r="CX2402" s="96">
        <v>0.92937253399999997</v>
      </c>
      <c r="CY2402" s="96">
        <v>0.91813971000000005</v>
      </c>
      <c r="CZ2402" s="96">
        <v>0.91585044299999996</v>
      </c>
      <c r="DA2402" s="96">
        <v>0.91204588900000005</v>
      </c>
      <c r="DB2402" s="96">
        <v>0.91572148900000006</v>
      </c>
      <c r="DC2402">
        <v>2013</v>
      </c>
      <c r="DD2402" s="6">
        <v>22697.200000000001</v>
      </c>
      <c r="DE2402" s="96">
        <v>4.6524527000000003E-3</v>
      </c>
      <c r="DF2402" s="72">
        <v>697.16</v>
      </c>
      <c r="DG2402" s="96">
        <v>1</v>
      </c>
      <c r="DH2402" s="72">
        <v>697.16</v>
      </c>
      <c r="DI2402" s="72">
        <v>698.38555483000005</v>
      </c>
      <c r="DJ2402" s="96">
        <v>1</v>
      </c>
      <c r="DK2402" s="72">
        <v>697.16</v>
      </c>
      <c r="DL2402" s="96">
        <v>1</v>
      </c>
      <c r="DM2402" s="72">
        <v>697.16</v>
      </c>
      <c r="DN2402" s="96">
        <v>1</v>
      </c>
      <c r="DO2402" s="96">
        <v>1.2529E-2</v>
      </c>
      <c r="DP2402" s="72">
        <v>8.73</v>
      </c>
      <c r="DQ2402" s="72">
        <v>688.43</v>
      </c>
      <c r="DR2402" t="s">
        <v>1505</v>
      </c>
      <c r="DT2402" t="s">
        <v>1504</v>
      </c>
    </row>
    <row r="2403" spans="1:124" x14ac:dyDescent="0.3">
      <c r="A2403" t="s">
        <v>1506</v>
      </c>
      <c r="B2403">
        <v>42020</v>
      </c>
      <c r="C2403" s="95">
        <v>961</v>
      </c>
      <c r="D2403" s="95">
        <v>3839154</v>
      </c>
      <c r="E2403" s="95">
        <v>955</v>
      </c>
      <c r="F2403" s="95">
        <v>2966733</v>
      </c>
      <c r="G2403" s="95">
        <v>305</v>
      </c>
      <c r="H2403" s="95">
        <v>1139474</v>
      </c>
      <c r="I2403" s="95">
        <v>289</v>
      </c>
      <c r="J2403" s="95">
        <v>787719</v>
      </c>
      <c r="K2403" s="95">
        <v>869</v>
      </c>
      <c r="L2403" s="95">
        <v>4568745</v>
      </c>
      <c r="M2403" s="95">
        <v>873</v>
      </c>
      <c r="N2403" s="95">
        <v>2894210</v>
      </c>
      <c r="O2403" s="95">
        <v>271</v>
      </c>
      <c r="P2403" s="95">
        <v>1192946</v>
      </c>
      <c r="Q2403" s="95">
        <v>256</v>
      </c>
      <c r="R2403" s="95">
        <v>752372</v>
      </c>
      <c r="S2403" s="95">
        <v>826</v>
      </c>
      <c r="T2403" s="95">
        <v>3944786</v>
      </c>
      <c r="U2403" s="95">
        <v>817</v>
      </c>
      <c r="V2403" s="95">
        <v>2955907</v>
      </c>
      <c r="W2403" s="95">
        <v>246</v>
      </c>
      <c r="X2403" s="95">
        <v>759464</v>
      </c>
      <c r="Y2403" s="95">
        <v>229</v>
      </c>
      <c r="Z2403" s="95">
        <v>759367</v>
      </c>
      <c r="AA2403" s="95">
        <v>817</v>
      </c>
      <c r="AB2403" s="95">
        <v>4245235</v>
      </c>
      <c r="AC2403" s="95">
        <v>802</v>
      </c>
      <c r="AD2403" s="95">
        <v>2959873</v>
      </c>
      <c r="AE2403" s="95">
        <v>253</v>
      </c>
      <c r="AF2403" s="95">
        <v>695331</v>
      </c>
      <c r="AG2403" s="95">
        <v>233</v>
      </c>
      <c r="AH2403" s="95">
        <v>733288</v>
      </c>
      <c r="AI2403" s="95">
        <v>904</v>
      </c>
      <c r="AJ2403" s="95">
        <v>3858066</v>
      </c>
      <c r="AK2403" s="95">
        <v>885</v>
      </c>
      <c r="AL2403" s="95">
        <v>3701984.2</v>
      </c>
      <c r="AM2403" s="95">
        <v>280</v>
      </c>
      <c r="AN2403" s="95">
        <v>729348</v>
      </c>
      <c r="AO2403" s="95">
        <v>268</v>
      </c>
      <c r="AP2403" s="95">
        <v>998884</v>
      </c>
      <c r="AQ2403" s="72">
        <v>327.71</v>
      </c>
      <c r="AR2403" s="72">
        <v>251.5</v>
      </c>
      <c r="AS2403" s="72">
        <v>579.21</v>
      </c>
      <c r="AT2403" s="95">
        <v>4978628</v>
      </c>
      <c r="AU2403" s="95">
        <v>3754452</v>
      </c>
      <c r="AV2403" s="95">
        <v>1266</v>
      </c>
      <c r="AW2403" s="95">
        <v>1244</v>
      </c>
      <c r="AX2403" s="72">
        <v>421.18</v>
      </c>
      <c r="AY2403" s="72">
        <v>269.16000000000003</v>
      </c>
      <c r="AZ2403" s="72">
        <v>690.34</v>
      </c>
      <c r="BA2403" s="95">
        <v>5761691</v>
      </c>
      <c r="BB2403" s="95">
        <v>3646582</v>
      </c>
      <c r="BC2403" s="95">
        <v>1140</v>
      </c>
      <c r="BD2403" s="95">
        <v>1129</v>
      </c>
      <c r="BE2403" s="72">
        <v>365.69</v>
      </c>
      <c r="BF2403" s="72">
        <v>295.99</v>
      </c>
      <c r="BG2403" s="72">
        <v>661.68</v>
      </c>
      <c r="BH2403" s="95">
        <v>4704250</v>
      </c>
      <c r="BI2403" s="95">
        <v>3715274</v>
      </c>
      <c r="BJ2403" s="95">
        <v>1072</v>
      </c>
      <c r="BK2403" s="95">
        <v>1046</v>
      </c>
      <c r="BL2403" s="72">
        <v>384.78</v>
      </c>
      <c r="BM2403" s="72">
        <v>297.36</v>
      </c>
      <c r="BN2403" s="72">
        <v>682.14</v>
      </c>
      <c r="BO2403" s="95">
        <v>4940566</v>
      </c>
      <c r="BP2403" s="95">
        <v>3693161</v>
      </c>
      <c r="BQ2403" s="95">
        <v>1070</v>
      </c>
      <c r="BR2403" s="95">
        <v>1035</v>
      </c>
      <c r="BS2403" s="72">
        <v>322.88</v>
      </c>
      <c r="BT2403" s="72">
        <v>339.76</v>
      </c>
      <c r="BU2403" s="72">
        <v>662.64</v>
      </c>
      <c r="BV2403" s="95">
        <v>4587414</v>
      </c>
      <c r="BW2403" s="95">
        <v>4700868.2</v>
      </c>
      <c r="BX2403" s="95">
        <v>1184</v>
      </c>
      <c r="BY2403" s="95">
        <v>1153</v>
      </c>
      <c r="BZ2403" s="95">
        <v>1256</v>
      </c>
      <c r="CA2403" s="95">
        <v>1135</v>
      </c>
      <c r="CB2403" s="95">
        <v>1059</v>
      </c>
      <c r="CC2403" s="95">
        <v>1053</v>
      </c>
      <c r="CD2403" s="95">
        <v>1169</v>
      </c>
      <c r="CE2403" s="72">
        <v>650.75523149000003</v>
      </c>
      <c r="CF2403" s="72">
        <v>676.59346364999999</v>
      </c>
      <c r="CG2403" s="72">
        <v>712.40329333</v>
      </c>
      <c r="CH2403" s="72">
        <v>716.50152150999998</v>
      </c>
      <c r="CI2403" s="72">
        <v>731.52548966999996</v>
      </c>
      <c r="CJ2403" s="96">
        <v>0.89005815389999998</v>
      </c>
      <c r="CK2403" s="96">
        <v>1.0203172762999999</v>
      </c>
      <c r="CL2403" s="96">
        <v>0.92879974899999995</v>
      </c>
      <c r="CM2403" s="96">
        <v>0.95204263990000004</v>
      </c>
      <c r="CN2403" s="96">
        <v>0.90583309720000005</v>
      </c>
      <c r="CO2403" s="96">
        <v>0.98999533709999998</v>
      </c>
      <c r="CP2403" s="96">
        <v>0.94890364439999997</v>
      </c>
      <c r="CQ2403" s="96">
        <v>0.99584056389999998</v>
      </c>
      <c r="CR2403" s="96">
        <v>0.9528668978</v>
      </c>
      <c r="CS2403" s="95">
        <v>1107</v>
      </c>
      <c r="CT2403" s="95">
        <v>1097</v>
      </c>
      <c r="CU2403" s="95">
        <v>1008</v>
      </c>
      <c r="CV2403" s="95">
        <v>1029</v>
      </c>
      <c r="CW2403" s="95">
        <v>1142</v>
      </c>
      <c r="CX2403" s="96">
        <v>1.0586668210000001</v>
      </c>
      <c r="CY2403" s="96">
        <v>1.0153418350000001</v>
      </c>
      <c r="CZ2403" s="96">
        <v>0.95778937799999997</v>
      </c>
      <c r="DA2403" s="96">
        <v>0.94387503500000003</v>
      </c>
      <c r="DB2403" s="96">
        <v>0.96906447600000001</v>
      </c>
      <c r="DC2403">
        <v>2013</v>
      </c>
      <c r="DD2403" s="6">
        <v>1121.4000000000001</v>
      </c>
      <c r="DE2403" s="96">
        <v>6.6163643000000001E-3</v>
      </c>
      <c r="DF2403" s="72">
        <v>726.95</v>
      </c>
      <c r="DG2403" s="96">
        <v>1</v>
      </c>
      <c r="DH2403" s="72">
        <v>726.95</v>
      </c>
      <c r="DI2403" s="72">
        <v>736.36089413000002</v>
      </c>
      <c r="DJ2403" s="96">
        <v>1</v>
      </c>
      <c r="DK2403" s="72">
        <v>726.95</v>
      </c>
      <c r="DL2403" s="96">
        <v>1</v>
      </c>
      <c r="DM2403" s="72">
        <v>726.95</v>
      </c>
      <c r="DN2403" s="96">
        <v>1</v>
      </c>
      <c r="DO2403" s="96">
        <v>2.0121E-2</v>
      </c>
      <c r="DP2403" s="72">
        <v>14.63</v>
      </c>
      <c r="DQ2403" s="72">
        <v>712.32</v>
      </c>
      <c r="DR2403" t="s">
        <v>1506</v>
      </c>
      <c r="DT2403" t="s">
        <v>1504</v>
      </c>
    </row>
    <row r="2404" spans="1:124" x14ac:dyDescent="0.3">
      <c r="A2404" t="s">
        <v>629</v>
      </c>
      <c r="B2404">
        <v>42030</v>
      </c>
      <c r="C2404" s="95">
        <v>21471</v>
      </c>
      <c r="D2404" s="95">
        <v>82159698</v>
      </c>
      <c r="E2404" s="95">
        <v>20967</v>
      </c>
      <c r="F2404" s="95">
        <v>63635263</v>
      </c>
      <c r="G2404" s="95">
        <v>6314</v>
      </c>
      <c r="H2404" s="95">
        <v>19003860</v>
      </c>
      <c r="I2404" s="95">
        <v>5753</v>
      </c>
      <c r="J2404" s="95">
        <v>15870768</v>
      </c>
      <c r="K2404" s="95">
        <v>21014</v>
      </c>
      <c r="L2404" s="95">
        <v>86976649</v>
      </c>
      <c r="M2404" s="95">
        <v>20450</v>
      </c>
      <c r="N2404" s="95">
        <v>64245752</v>
      </c>
      <c r="O2404" s="95">
        <v>6226</v>
      </c>
      <c r="P2404" s="95">
        <v>20073308</v>
      </c>
      <c r="Q2404" s="95">
        <v>5634</v>
      </c>
      <c r="R2404" s="95">
        <v>16842926</v>
      </c>
      <c r="S2404" s="95">
        <v>20663</v>
      </c>
      <c r="T2404" s="95">
        <v>92164996</v>
      </c>
      <c r="U2404" s="95">
        <v>19991</v>
      </c>
      <c r="V2404" s="95">
        <v>66480964</v>
      </c>
      <c r="W2404" s="95">
        <v>6059</v>
      </c>
      <c r="X2404" s="95">
        <v>20240846</v>
      </c>
      <c r="Y2404" s="95">
        <v>5421</v>
      </c>
      <c r="Z2404" s="95">
        <v>17649028</v>
      </c>
      <c r="AA2404" s="95">
        <v>20672</v>
      </c>
      <c r="AB2404" s="95">
        <v>84755513</v>
      </c>
      <c r="AC2404" s="95">
        <v>19948</v>
      </c>
      <c r="AD2404" s="95">
        <v>70776824</v>
      </c>
      <c r="AE2404" s="95">
        <v>6047</v>
      </c>
      <c r="AF2404" s="95">
        <v>19414711</v>
      </c>
      <c r="AG2404" s="95">
        <v>5497</v>
      </c>
      <c r="AH2404" s="95">
        <v>19233649</v>
      </c>
      <c r="AI2404" s="95">
        <v>20749</v>
      </c>
      <c r="AJ2404" s="95">
        <v>87444596.75</v>
      </c>
      <c r="AK2404" s="95">
        <v>19997</v>
      </c>
      <c r="AL2404" s="95">
        <v>75884842.640000001</v>
      </c>
      <c r="AM2404" s="95">
        <v>6035</v>
      </c>
      <c r="AN2404" s="95">
        <v>20989946</v>
      </c>
      <c r="AO2404" s="95">
        <v>5548</v>
      </c>
      <c r="AP2404" s="95">
        <v>20606965</v>
      </c>
      <c r="AQ2404" s="72">
        <v>303.41000000000003</v>
      </c>
      <c r="AR2404" s="72">
        <v>247.96</v>
      </c>
      <c r="AS2404" s="72">
        <v>551.37</v>
      </c>
      <c r="AT2404" s="95">
        <v>101163558</v>
      </c>
      <c r="AU2404" s="95">
        <v>79506031</v>
      </c>
      <c r="AV2404" s="95">
        <v>27785</v>
      </c>
      <c r="AW2404" s="95">
        <v>26720</v>
      </c>
      <c r="AX2404" s="72">
        <v>327.49</v>
      </c>
      <c r="AY2404" s="72">
        <v>259.06</v>
      </c>
      <c r="AZ2404" s="72">
        <v>586.54999999999995</v>
      </c>
      <c r="BA2404" s="95">
        <v>107049957</v>
      </c>
      <c r="BB2404" s="95">
        <v>81088678</v>
      </c>
      <c r="BC2404" s="95">
        <v>27240</v>
      </c>
      <c r="BD2404" s="95">
        <v>26084</v>
      </c>
      <c r="BE2404" s="72">
        <v>350.54</v>
      </c>
      <c r="BF2404" s="72">
        <v>275.89</v>
      </c>
      <c r="BG2404" s="72">
        <v>626.42999999999995</v>
      </c>
      <c r="BH2404" s="95">
        <v>112405842</v>
      </c>
      <c r="BI2404" s="95">
        <v>84129992</v>
      </c>
      <c r="BJ2404" s="95">
        <v>26722</v>
      </c>
      <c r="BK2404" s="95">
        <v>25412</v>
      </c>
      <c r="BL2404" s="72">
        <v>324.89</v>
      </c>
      <c r="BM2404" s="72">
        <v>294.79000000000002</v>
      </c>
      <c r="BN2404" s="72">
        <v>619.67999999999995</v>
      </c>
      <c r="BO2404" s="95">
        <v>104170224</v>
      </c>
      <c r="BP2404" s="95">
        <v>90010473</v>
      </c>
      <c r="BQ2404" s="95">
        <v>26719</v>
      </c>
      <c r="BR2404" s="95">
        <v>25445</v>
      </c>
      <c r="BS2404" s="72">
        <v>337.37</v>
      </c>
      <c r="BT2404" s="72">
        <v>314.77999999999997</v>
      </c>
      <c r="BU2404" s="72">
        <v>652.15</v>
      </c>
      <c r="BV2404" s="95">
        <v>108434542.75</v>
      </c>
      <c r="BW2404" s="95">
        <v>96491807.640000001</v>
      </c>
      <c r="BX2404" s="95">
        <v>26784</v>
      </c>
      <c r="BY2404" s="95">
        <v>25545</v>
      </c>
      <c r="BZ2404" s="95">
        <v>27277</v>
      </c>
      <c r="CA2404" s="95">
        <v>26681</v>
      </c>
      <c r="CB2404" s="95">
        <v>26091</v>
      </c>
      <c r="CC2404" s="95">
        <v>26114</v>
      </c>
      <c r="CD2404" s="95">
        <v>26178</v>
      </c>
      <c r="CE2404" s="72">
        <v>650.75523149000003</v>
      </c>
      <c r="CF2404" s="72">
        <v>676.59346364999999</v>
      </c>
      <c r="CG2404" s="72">
        <v>712.40329333</v>
      </c>
      <c r="CH2404" s="72">
        <v>716.50152150999998</v>
      </c>
      <c r="CI2404" s="72">
        <v>731.52548966999996</v>
      </c>
      <c r="CJ2404" s="96">
        <v>0.84727709179999999</v>
      </c>
      <c r="CK2404" s="96">
        <v>0.86691644469999996</v>
      </c>
      <c r="CL2404" s="96">
        <v>0.87931934879999996</v>
      </c>
      <c r="CM2404" s="96">
        <v>0.86486906360000004</v>
      </c>
      <c r="CN2404" s="96">
        <v>0.89149320050000003</v>
      </c>
      <c r="CO2404" s="96">
        <v>0.94417331829999995</v>
      </c>
      <c r="CP2404" s="96">
        <v>0.92141454639999998</v>
      </c>
      <c r="CQ2404" s="96">
        <v>0.99584056389999998</v>
      </c>
      <c r="CR2404" s="96">
        <v>0.92526298709999999</v>
      </c>
      <c r="CS2404" s="95">
        <v>26840</v>
      </c>
      <c r="CT2404" s="95">
        <v>26496</v>
      </c>
      <c r="CU2404" s="95">
        <v>25901</v>
      </c>
      <c r="CV2404" s="95">
        <v>26062</v>
      </c>
      <c r="CW2404" s="95">
        <v>26216</v>
      </c>
      <c r="CX2404" s="96">
        <v>0.968964453</v>
      </c>
      <c r="CY2404" s="96">
        <v>0.960634086</v>
      </c>
      <c r="CZ2404" s="96">
        <v>0.93689532499999995</v>
      </c>
      <c r="DA2404" s="96">
        <v>0.93000760599999999</v>
      </c>
      <c r="DB2404" s="96">
        <v>0.92342856500000003</v>
      </c>
      <c r="DC2404">
        <v>2013</v>
      </c>
      <c r="DD2404" s="6">
        <v>25841.200000000001</v>
      </c>
      <c r="DE2404" s="96">
        <v>6.3445157999999996E-3</v>
      </c>
      <c r="DF2404" s="72">
        <v>706.08</v>
      </c>
      <c r="DG2404" s="96">
        <v>1</v>
      </c>
      <c r="DH2404" s="72">
        <v>706.08</v>
      </c>
      <c r="DI2404" s="72">
        <v>706.08</v>
      </c>
      <c r="DJ2404" s="96">
        <v>1</v>
      </c>
      <c r="DK2404" s="72">
        <v>706.08</v>
      </c>
      <c r="DL2404" s="96">
        <v>1</v>
      </c>
      <c r="DM2404" s="72">
        <v>706.08</v>
      </c>
      <c r="DN2404" s="96">
        <v>1</v>
      </c>
      <c r="DO2404" s="96">
        <v>1.255E-2</v>
      </c>
      <c r="DP2404" s="72">
        <v>8.86</v>
      </c>
      <c r="DQ2404" s="72">
        <v>697.22</v>
      </c>
      <c r="DR2404" t="s">
        <v>629</v>
      </c>
      <c r="DT2404" t="s">
        <v>1504</v>
      </c>
    </row>
    <row r="2405" spans="1:124" x14ac:dyDescent="0.3">
      <c r="A2405" t="s">
        <v>1507</v>
      </c>
      <c r="B2405">
        <v>42040</v>
      </c>
      <c r="C2405" s="95">
        <v>2000</v>
      </c>
      <c r="D2405" s="95">
        <v>8722420</v>
      </c>
      <c r="E2405" s="95">
        <v>1952</v>
      </c>
      <c r="F2405" s="95">
        <v>6260233</v>
      </c>
      <c r="G2405" s="95">
        <v>523</v>
      </c>
      <c r="H2405" s="95">
        <v>1917639</v>
      </c>
      <c r="I2405" s="95">
        <v>501</v>
      </c>
      <c r="J2405" s="95">
        <v>1527551</v>
      </c>
      <c r="K2405" s="95">
        <v>1956</v>
      </c>
      <c r="L2405" s="95">
        <v>9565176</v>
      </c>
      <c r="M2405" s="95">
        <v>1897</v>
      </c>
      <c r="N2405" s="95">
        <v>6674172</v>
      </c>
      <c r="O2405" s="95">
        <v>500</v>
      </c>
      <c r="P2405" s="95">
        <v>1493083</v>
      </c>
      <c r="Q2405" s="95">
        <v>470</v>
      </c>
      <c r="R2405" s="95">
        <v>1381658</v>
      </c>
      <c r="S2405" s="95">
        <v>1873</v>
      </c>
      <c r="T2405" s="95">
        <v>7663514</v>
      </c>
      <c r="U2405" s="95">
        <v>1813</v>
      </c>
      <c r="V2405" s="95">
        <v>6947743</v>
      </c>
      <c r="W2405" s="95">
        <v>484</v>
      </c>
      <c r="X2405" s="95">
        <v>1445061</v>
      </c>
      <c r="Y2405" s="95">
        <v>447</v>
      </c>
      <c r="Z2405" s="95">
        <v>1329296</v>
      </c>
      <c r="AA2405" s="95">
        <v>1817</v>
      </c>
      <c r="AB2405" s="95">
        <v>7307600</v>
      </c>
      <c r="AC2405" s="95">
        <v>1750</v>
      </c>
      <c r="AD2405" s="95">
        <v>6740962</v>
      </c>
      <c r="AE2405" s="95">
        <v>469</v>
      </c>
      <c r="AF2405" s="95">
        <v>1456673</v>
      </c>
      <c r="AG2405" s="95">
        <v>431</v>
      </c>
      <c r="AH2405" s="95">
        <v>1522846</v>
      </c>
      <c r="AI2405" s="95">
        <v>1825</v>
      </c>
      <c r="AJ2405" s="95">
        <v>7864190</v>
      </c>
      <c r="AK2405" s="95">
        <v>1754</v>
      </c>
      <c r="AL2405" s="95">
        <v>6696610</v>
      </c>
      <c r="AM2405" s="95">
        <v>454</v>
      </c>
      <c r="AN2405" s="95">
        <v>922439</v>
      </c>
      <c r="AO2405" s="95">
        <v>424</v>
      </c>
      <c r="AP2405" s="95">
        <v>1481708</v>
      </c>
      <c r="AQ2405" s="72">
        <v>351.44</v>
      </c>
      <c r="AR2405" s="72">
        <v>264.57</v>
      </c>
      <c r="AS2405" s="72">
        <v>616.01</v>
      </c>
      <c r="AT2405" s="95">
        <v>10640059</v>
      </c>
      <c r="AU2405" s="95">
        <v>7787784</v>
      </c>
      <c r="AV2405" s="95">
        <v>2523</v>
      </c>
      <c r="AW2405" s="95">
        <v>2453</v>
      </c>
      <c r="AX2405" s="72">
        <v>375.21</v>
      </c>
      <c r="AY2405" s="72">
        <v>283.62</v>
      </c>
      <c r="AZ2405" s="72">
        <v>658.83</v>
      </c>
      <c r="BA2405" s="95">
        <v>11058259</v>
      </c>
      <c r="BB2405" s="95">
        <v>8055830</v>
      </c>
      <c r="BC2405" s="95">
        <v>2456</v>
      </c>
      <c r="BD2405" s="95">
        <v>2367</v>
      </c>
      <c r="BE2405" s="72">
        <v>322.04000000000002</v>
      </c>
      <c r="BF2405" s="72">
        <v>305.2</v>
      </c>
      <c r="BG2405" s="72">
        <v>627.24</v>
      </c>
      <c r="BH2405" s="95">
        <v>9108575</v>
      </c>
      <c r="BI2405" s="95">
        <v>8277039</v>
      </c>
      <c r="BJ2405" s="95">
        <v>2357</v>
      </c>
      <c r="BK2405" s="95">
        <v>2260</v>
      </c>
      <c r="BL2405" s="72">
        <v>319.49</v>
      </c>
      <c r="BM2405" s="72">
        <v>315.75</v>
      </c>
      <c r="BN2405" s="72">
        <v>635.24</v>
      </c>
      <c r="BO2405" s="95">
        <v>8764273</v>
      </c>
      <c r="BP2405" s="95">
        <v>8263808</v>
      </c>
      <c r="BQ2405" s="95">
        <v>2286</v>
      </c>
      <c r="BR2405" s="95">
        <v>2181</v>
      </c>
      <c r="BS2405" s="72">
        <v>321.29000000000002</v>
      </c>
      <c r="BT2405" s="72">
        <v>312.91000000000003</v>
      </c>
      <c r="BU2405" s="72">
        <v>634.20000000000005</v>
      </c>
      <c r="BV2405" s="95">
        <v>8786629</v>
      </c>
      <c r="BW2405" s="95">
        <v>8178318</v>
      </c>
      <c r="BX2405" s="95">
        <v>2279</v>
      </c>
      <c r="BY2405" s="95">
        <v>2178</v>
      </c>
      <c r="BZ2405" s="95">
        <v>2490</v>
      </c>
      <c r="CA2405" s="95">
        <v>2413</v>
      </c>
      <c r="CB2405" s="95">
        <v>2310</v>
      </c>
      <c r="CC2405" s="95">
        <v>2236</v>
      </c>
      <c r="CD2405" s="95">
        <v>2230</v>
      </c>
      <c r="CE2405" s="72">
        <v>650.75523149000003</v>
      </c>
      <c r="CF2405" s="72">
        <v>676.59346364999999</v>
      </c>
      <c r="CG2405" s="72">
        <v>712.40329333</v>
      </c>
      <c r="CH2405" s="72">
        <v>716.50152150999998</v>
      </c>
      <c r="CI2405" s="72">
        <v>731.52548966999996</v>
      </c>
      <c r="CJ2405" s="96">
        <v>0.94660783380000002</v>
      </c>
      <c r="CK2405" s="96">
        <v>0.9737457357</v>
      </c>
      <c r="CL2405" s="96">
        <v>0.88045634530000005</v>
      </c>
      <c r="CM2405" s="96">
        <v>0.88658569580000002</v>
      </c>
      <c r="CN2405" s="96">
        <v>0.86695543620000004</v>
      </c>
      <c r="CO2405" s="96">
        <v>0.96773063410000004</v>
      </c>
      <c r="CP2405" s="96">
        <v>0.94124354160000001</v>
      </c>
      <c r="CQ2405" s="96">
        <v>0.99584056389999998</v>
      </c>
      <c r="CR2405" s="96">
        <v>0.94517480139999999</v>
      </c>
      <c r="CS2405" s="95">
        <v>2521</v>
      </c>
      <c r="CT2405" s="95">
        <v>2436</v>
      </c>
      <c r="CU2405" s="95">
        <v>2339</v>
      </c>
      <c r="CV2405" s="95">
        <v>2264</v>
      </c>
      <c r="CW2405" s="95">
        <v>2279</v>
      </c>
      <c r="CX2405" s="96">
        <v>0.99974664499999999</v>
      </c>
      <c r="CY2405" s="96">
        <v>0.97083619600000004</v>
      </c>
      <c r="CZ2405" s="96">
        <v>0.96874125200000005</v>
      </c>
      <c r="DA2405" s="96">
        <v>0.94262517899999998</v>
      </c>
      <c r="DB2405" s="96">
        <v>0.95289842800000002</v>
      </c>
      <c r="DC2405">
        <v>2013</v>
      </c>
      <c r="DD2405" s="6">
        <v>2287.8000000000002</v>
      </c>
      <c r="DE2405" s="96">
        <v>3.4541723999999998E-3</v>
      </c>
      <c r="DF2405" s="72">
        <v>723.38</v>
      </c>
      <c r="DG2405" s="96">
        <v>1</v>
      </c>
      <c r="DH2405" s="72">
        <v>723.38</v>
      </c>
      <c r="DI2405" s="72">
        <v>736.36089413000002</v>
      </c>
      <c r="DJ2405" s="96">
        <v>1</v>
      </c>
      <c r="DK2405" s="72">
        <v>723.38</v>
      </c>
      <c r="DL2405" s="96">
        <v>1</v>
      </c>
      <c r="DM2405" s="72">
        <v>723.38</v>
      </c>
      <c r="DN2405" s="96">
        <v>1</v>
      </c>
      <c r="DO2405" s="96">
        <v>9.5259999999999997E-3</v>
      </c>
      <c r="DP2405" s="72">
        <v>6.89</v>
      </c>
      <c r="DQ2405" s="72">
        <v>716.49</v>
      </c>
      <c r="DR2405" t="s">
        <v>1507</v>
      </c>
      <c r="DT2405" t="s">
        <v>1504</v>
      </c>
    </row>
    <row r="2406" spans="1:124" x14ac:dyDescent="0.3">
      <c r="A2406" t="s">
        <v>1508</v>
      </c>
      <c r="B2406">
        <v>42050</v>
      </c>
      <c r="C2406" s="95">
        <v>2658</v>
      </c>
      <c r="D2406" s="95">
        <v>11596720</v>
      </c>
      <c r="E2406" s="95">
        <v>2603</v>
      </c>
      <c r="F2406" s="95">
        <v>7976519</v>
      </c>
      <c r="G2406" s="95">
        <v>829</v>
      </c>
      <c r="H2406" s="95">
        <v>2133729</v>
      </c>
      <c r="I2406" s="95">
        <v>767</v>
      </c>
      <c r="J2406" s="95">
        <v>2121510</v>
      </c>
      <c r="K2406" s="95">
        <v>2522</v>
      </c>
      <c r="L2406" s="95">
        <v>11544533</v>
      </c>
      <c r="M2406" s="95">
        <v>2465</v>
      </c>
      <c r="N2406" s="95">
        <v>7842407</v>
      </c>
      <c r="O2406" s="95">
        <v>784</v>
      </c>
      <c r="P2406" s="95">
        <v>2533487</v>
      </c>
      <c r="Q2406" s="95">
        <v>714</v>
      </c>
      <c r="R2406" s="95">
        <v>2152488</v>
      </c>
      <c r="S2406" s="95">
        <v>2474</v>
      </c>
      <c r="T2406" s="95">
        <v>12816983</v>
      </c>
      <c r="U2406" s="95">
        <v>2390</v>
      </c>
      <c r="V2406" s="95">
        <v>8669632</v>
      </c>
      <c r="W2406" s="95">
        <v>786</v>
      </c>
      <c r="X2406" s="95">
        <v>3355699</v>
      </c>
      <c r="Y2406" s="95">
        <v>719</v>
      </c>
      <c r="Z2406" s="95">
        <v>2421919</v>
      </c>
      <c r="AA2406" s="95">
        <v>2527</v>
      </c>
      <c r="AB2406" s="95">
        <v>11286468</v>
      </c>
      <c r="AC2406" s="95">
        <v>2427</v>
      </c>
      <c r="AD2406" s="95">
        <v>9033642</v>
      </c>
      <c r="AE2406" s="95">
        <v>778</v>
      </c>
      <c r="AF2406" s="95">
        <v>2693805</v>
      </c>
      <c r="AG2406" s="95">
        <v>708</v>
      </c>
      <c r="AH2406" s="95">
        <v>2674809</v>
      </c>
      <c r="AI2406" s="95">
        <v>2587</v>
      </c>
      <c r="AJ2406" s="95">
        <v>12491548</v>
      </c>
      <c r="AK2406" s="95">
        <v>2487</v>
      </c>
      <c r="AL2406" s="95">
        <v>10235244.369999999</v>
      </c>
      <c r="AM2406" s="95">
        <v>778</v>
      </c>
      <c r="AN2406" s="95">
        <v>3954401</v>
      </c>
      <c r="AO2406" s="95">
        <v>713</v>
      </c>
      <c r="AP2406" s="95">
        <v>2927693</v>
      </c>
      <c r="AQ2406" s="72">
        <v>328.13</v>
      </c>
      <c r="AR2406" s="72">
        <v>249.7</v>
      </c>
      <c r="AS2406" s="72">
        <v>577.83000000000004</v>
      </c>
      <c r="AT2406" s="95">
        <v>13730449</v>
      </c>
      <c r="AU2406" s="95">
        <v>10098029</v>
      </c>
      <c r="AV2406" s="95">
        <v>3487</v>
      </c>
      <c r="AW2406" s="95">
        <v>3370</v>
      </c>
      <c r="AX2406" s="72">
        <v>354.86</v>
      </c>
      <c r="AY2406" s="72">
        <v>262</v>
      </c>
      <c r="AZ2406" s="72">
        <v>616.86</v>
      </c>
      <c r="BA2406" s="95">
        <v>14078020</v>
      </c>
      <c r="BB2406" s="95">
        <v>9994895</v>
      </c>
      <c r="BC2406" s="95">
        <v>3306</v>
      </c>
      <c r="BD2406" s="95">
        <v>3179</v>
      </c>
      <c r="BE2406" s="72">
        <v>413.41</v>
      </c>
      <c r="BF2406" s="72">
        <v>297.3</v>
      </c>
      <c r="BG2406" s="72">
        <v>710.71</v>
      </c>
      <c r="BH2406" s="95">
        <v>16172682</v>
      </c>
      <c r="BI2406" s="95">
        <v>11091551</v>
      </c>
      <c r="BJ2406" s="95">
        <v>3260</v>
      </c>
      <c r="BK2406" s="95">
        <v>3109</v>
      </c>
      <c r="BL2406" s="72">
        <v>352.5</v>
      </c>
      <c r="BM2406" s="72">
        <v>311.23</v>
      </c>
      <c r="BN2406" s="72">
        <v>663.73</v>
      </c>
      <c r="BO2406" s="95">
        <v>13980273</v>
      </c>
      <c r="BP2406" s="95">
        <v>11708451</v>
      </c>
      <c r="BQ2406" s="95">
        <v>3305</v>
      </c>
      <c r="BR2406" s="95">
        <v>3135</v>
      </c>
      <c r="BS2406" s="72">
        <v>407.28</v>
      </c>
      <c r="BT2406" s="72">
        <v>342.78</v>
      </c>
      <c r="BU2406" s="72">
        <v>750.06</v>
      </c>
      <c r="BV2406" s="95">
        <v>16445949</v>
      </c>
      <c r="BW2406" s="95">
        <v>13162937.369999999</v>
      </c>
      <c r="BX2406" s="95">
        <v>3365</v>
      </c>
      <c r="BY2406" s="95">
        <v>3200</v>
      </c>
      <c r="BZ2406" s="95">
        <v>3431</v>
      </c>
      <c r="CA2406" s="95">
        <v>3245</v>
      </c>
      <c r="CB2406" s="95">
        <v>3187</v>
      </c>
      <c r="CC2406" s="95">
        <v>3224</v>
      </c>
      <c r="CD2406" s="95">
        <v>3284</v>
      </c>
      <c r="CE2406" s="72">
        <v>650.75523149000003</v>
      </c>
      <c r="CF2406" s="72">
        <v>676.59346364999999</v>
      </c>
      <c r="CG2406" s="72">
        <v>712.40329333</v>
      </c>
      <c r="CH2406" s="72">
        <v>716.50152150999998</v>
      </c>
      <c r="CI2406" s="72">
        <v>731.52548966999996</v>
      </c>
      <c r="CJ2406" s="96">
        <v>0.88793754089999999</v>
      </c>
      <c r="CK2406" s="96">
        <v>0.91171439450000002</v>
      </c>
      <c r="CL2406" s="96">
        <v>0.99762312539999998</v>
      </c>
      <c r="CM2406" s="96">
        <v>0.92634834690000001</v>
      </c>
      <c r="CN2406" s="96">
        <v>1.0253367936</v>
      </c>
      <c r="CO2406" s="96">
        <v>0.95796847149999997</v>
      </c>
      <c r="CP2406" s="96">
        <v>0.99146482209999998</v>
      </c>
      <c r="CQ2406" s="96">
        <v>0.99584056389999998</v>
      </c>
      <c r="CR2406" s="96">
        <v>0.99560583940000003</v>
      </c>
      <c r="CS2406" s="95">
        <v>3086</v>
      </c>
      <c r="CT2406" s="95">
        <v>2944</v>
      </c>
      <c r="CU2406" s="95">
        <v>2877</v>
      </c>
      <c r="CV2406" s="95">
        <v>2910</v>
      </c>
      <c r="CW2406" s="95">
        <v>2979</v>
      </c>
      <c r="CX2406" s="96">
        <v>0.98303961399999995</v>
      </c>
      <c r="CY2406" s="96">
        <v>0.98587564100000002</v>
      </c>
      <c r="CZ2406" s="96">
        <v>0.93077637300000005</v>
      </c>
      <c r="DA2406" s="96">
        <v>0.95233241199999996</v>
      </c>
      <c r="DB2406" s="96">
        <v>0.93618409700000005</v>
      </c>
      <c r="DC2406">
        <v>2013</v>
      </c>
      <c r="DD2406" s="6">
        <v>3198.6</v>
      </c>
      <c r="DE2406" s="96">
        <v>5.0693283000000002E-3</v>
      </c>
      <c r="DF2406" s="72">
        <v>760.74</v>
      </c>
      <c r="DG2406" s="96">
        <v>1</v>
      </c>
      <c r="DH2406" s="72">
        <v>760.74</v>
      </c>
      <c r="DI2406" s="72">
        <v>736.36089413000002</v>
      </c>
      <c r="DJ2406" s="96">
        <v>1</v>
      </c>
      <c r="DK2406" s="72">
        <v>760.74</v>
      </c>
      <c r="DL2406" s="96">
        <v>1</v>
      </c>
      <c r="DM2406" s="72">
        <v>760.74</v>
      </c>
      <c r="DN2406" s="96">
        <v>1</v>
      </c>
      <c r="DO2406" s="96">
        <v>1.5054E-2</v>
      </c>
      <c r="DP2406" s="72">
        <v>11.45</v>
      </c>
      <c r="DQ2406" s="72">
        <v>749.29</v>
      </c>
      <c r="DR2406" t="s">
        <v>1508</v>
      </c>
      <c r="DT2406" t="s">
        <v>1504</v>
      </c>
    </row>
    <row r="2407" spans="1:124" x14ac:dyDescent="0.3">
      <c r="A2407" t="s">
        <v>1209</v>
      </c>
      <c r="B2407">
        <v>42060</v>
      </c>
      <c r="C2407" s="95">
        <v>23216</v>
      </c>
      <c r="D2407" s="95">
        <v>67900666</v>
      </c>
      <c r="E2407" s="95">
        <v>22629</v>
      </c>
      <c r="F2407" s="95">
        <v>80280466</v>
      </c>
      <c r="G2407" s="95">
        <v>2175</v>
      </c>
      <c r="H2407" s="95">
        <v>6156740</v>
      </c>
      <c r="I2407" s="95">
        <v>1949</v>
      </c>
      <c r="J2407" s="95">
        <v>6620004</v>
      </c>
      <c r="K2407" s="95">
        <v>23866</v>
      </c>
      <c r="L2407" s="95">
        <v>72777131</v>
      </c>
      <c r="M2407" s="95">
        <v>23173</v>
      </c>
      <c r="N2407" s="95">
        <v>85493397</v>
      </c>
      <c r="O2407" s="95">
        <v>2109</v>
      </c>
      <c r="P2407" s="95">
        <v>6128448</v>
      </c>
      <c r="Q2407" s="95">
        <v>1884</v>
      </c>
      <c r="R2407" s="95">
        <v>6654808</v>
      </c>
      <c r="S2407" s="95">
        <v>25111</v>
      </c>
      <c r="T2407" s="95">
        <v>73409966</v>
      </c>
      <c r="U2407" s="95">
        <v>24272</v>
      </c>
      <c r="V2407" s="95">
        <v>95875182</v>
      </c>
      <c r="W2407" s="95">
        <v>2076</v>
      </c>
      <c r="X2407" s="95">
        <v>6495546</v>
      </c>
      <c r="Y2407" s="95">
        <v>1850</v>
      </c>
      <c r="Z2407" s="95">
        <v>7151187</v>
      </c>
      <c r="AA2407" s="95">
        <v>26037</v>
      </c>
      <c r="AB2407" s="95">
        <v>81860440</v>
      </c>
      <c r="AC2407" s="95">
        <v>25078</v>
      </c>
      <c r="AD2407" s="95">
        <v>107723724</v>
      </c>
      <c r="AE2407" s="95">
        <v>2106</v>
      </c>
      <c r="AF2407" s="95">
        <v>7151739</v>
      </c>
      <c r="AG2407" s="95">
        <v>1868</v>
      </c>
      <c r="AH2407" s="95">
        <v>7905029</v>
      </c>
      <c r="AI2407" s="95">
        <v>27143</v>
      </c>
      <c r="AJ2407" s="95">
        <v>83497911.180000007</v>
      </c>
      <c r="AK2407" s="95">
        <v>26066</v>
      </c>
      <c r="AL2407" s="95">
        <v>113283599</v>
      </c>
      <c r="AM2407" s="95">
        <v>2180</v>
      </c>
      <c r="AN2407" s="95">
        <v>8851609</v>
      </c>
      <c r="AO2407" s="95">
        <v>1966</v>
      </c>
      <c r="AP2407" s="95">
        <v>9525271</v>
      </c>
      <c r="AQ2407" s="72">
        <v>243.06</v>
      </c>
      <c r="AR2407" s="72">
        <v>294.64</v>
      </c>
      <c r="AS2407" s="72">
        <v>537.70000000000005</v>
      </c>
      <c r="AT2407" s="95">
        <v>74057406</v>
      </c>
      <c r="AU2407" s="95">
        <v>86900470</v>
      </c>
      <c r="AV2407" s="95">
        <v>25391</v>
      </c>
      <c r="AW2407" s="95">
        <v>24578</v>
      </c>
      <c r="AX2407" s="72">
        <v>253.15</v>
      </c>
      <c r="AY2407" s="72">
        <v>306.45999999999998</v>
      </c>
      <c r="AZ2407" s="72">
        <v>559.61</v>
      </c>
      <c r="BA2407" s="95">
        <v>78905579</v>
      </c>
      <c r="BB2407" s="95">
        <v>92148205</v>
      </c>
      <c r="BC2407" s="95">
        <v>25975</v>
      </c>
      <c r="BD2407" s="95">
        <v>25057</v>
      </c>
      <c r="BE2407" s="72">
        <v>244.93</v>
      </c>
      <c r="BF2407" s="72">
        <v>328.67</v>
      </c>
      <c r="BG2407" s="72">
        <v>573.6</v>
      </c>
      <c r="BH2407" s="95">
        <v>79905512</v>
      </c>
      <c r="BI2407" s="95">
        <v>103026369</v>
      </c>
      <c r="BJ2407" s="95">
        <v>27187</v>
      </c>
      <c r="BK2407" s="95">
        <v>26122</v>
      </c>
      <c r="BL2407" s="72">
        <v>263.57</v>
      </c>
      <c r="BM2407" s="72">
        <v>357.59</v>
      </c>
      <c r="BN2407" s="72">
        <v>621.16</v>
      </c>
      <c r="BO2407" s="95">
        <v>89012179</v>
      </c>
      <c r="BP2407" s="95">
        <v>115628753</v>
      </c>
      <c r="BQ2407" s="95">
        <v>28143</v>
      </c>
      <c r="BR2407" s="95">
        <v>26946</v>
      </c>
      <c r="BS2407" s="72">
        <v>262.45</v>
      </c>
      <c r="BT2407" s="72">
        <v>365.09</v>
      </c>
      <c r="BU2407" s="72">
        <v>627.54</v>
      </c>
      <c r="BV2407" s="95">
        <v>92349520.180000007</v>
      </c>
      <c r="BW2407" s="95">
        <v>122808870</v>
      </c>
      <c r="BX2407" s="95">
        <v>29323</v>
      </c>
      <c r="BY2407" s="95">
        <v>28032</v>
      </c>
      <c r="BZ2407" s="95">
        <v>25004</v>
      </c>
      <c r="CA2407" s="95">
        <v>25531</v>
      </c>
      <c r="CB2407" s="95">
        <v>26674</v>
      </c>
      <c r="CC2407" s="95">
        <v>27575</v>
      </c>
      <c r="CD2407" s="95">
        <v>28691</v>
      </c>
      <c r="CE2407" s="72">
        <v>650.75523149000003</v>
      </c>
      <c r="CF2407" s="72">
        <v>676.59346364999999</v>
      </c>
      <c r="CG2407" s="72">
        <v>712.40329333</v>
      </c>
      <c r="CH2407" s="72">
        <v>716.50152150999998</v>
      </c>
      <c r="CI2407" s="72">
        <v>731.52548966999996</v>
      </c>
      <c r="CJ2407" s="96">
        <v>0.82627072970000004</v>
      </c>
      <c r="CK2407" s="96">
        <v>0.82709932929999996</v>
      </c>
      <c r="CL2407" s="96">
        <v>0.80516191510000001</v>
      </c>
      <c r="CM2407" s="96">
        <v>0.86693465589999996</v>
      </c>
      <c r="CN2407" s="96">
        <v>0.85785117379999998</v>
      </c>
      <c r="CO2407" s="96">
        <v>0.85922734099999998</v>
      </c>
      <c r="CP2407" s="96">
        <v>0.97373945269999995</v>
      </c>
      <c r="CQ2407" s="96">
        <v>0.99584056389999998</v>
      </c>
      <c r="CR2407" s="96">
        <v>0.97780643700000003</v>
      </c>
      <c r="CS2407" s="95">
        <v>24252</v>
      </c>
      <c r="CT2407" s="95">
        <v>24804</v>
      </c>
      <c r="CU2407" s="95">
        <v>25933</v>
      </c>
      <c r="CV2407" s="95">
        <v>26749</v>
      </c>
      <c r="CW2407" s="95">
        <v>27676</v>
      </c>
      <c r="CX2407" s="96">
        <v>0.88670784800000002</v>
      </c>
      <c r="CY2407" s="96">
        <v>0.86752074000000001</v>
      </c>
      <c r="CZ2407" s="96">
        <v>0.85903820600000003</v>
      </c>
      <c r="DA2407" s="96">
        <v>0.84454343799999998</v>
      </c>
      <c r="DB2407" s="96">
        <v>0.84208316699999997</v>
      </c>
      <c r="DC2407">
        <v>2013</v>
      </c>
      <c r="DD2407" s="6">
        <v>26147</v>
      </c>
      <c r="DE2407" s="96">
        <v>3.1804854E-3</v>
      </c>
      <c r="DF2407" s="72">
        <v>748.56</v>
      </c>
      <c r="DG2407" s="96">
        <v>1</v>
      </c>
      <c r="DH2407" s="72">
        <v>748.56</v>
      </c>
      <c r="DI2407" s="72">
        <v>736.36089413000002</v>
      </c>
      <c r="DJ2407" s="96">
        <v>1</v>
      </c>
      <c r="DK2407" s="72">
        <v>748.56</v>
      </c>
      <c r="DL2407" s="96">
        <v>1</v>
      </c>
      <c r="DM2407" s="72">
        <v>748.56</v>
      </c>
      <c r="DN2407" s="96">
        <v>1</v>
      </c>
      <c r="DO2407" s="96">
        <v>1.2442E-2</v>
      </c>
      <c r="DP2407" s="72">
        <v>9.31</v>
      </c>
      <c r="DQ2407" s="72">
        <v>739.25</v>
      </c>
      <c r="DR2407" t="s">
        <v>1209</v>
      </c>
      <c r="DT2407" t="s">
        <v>1504</v>
      </c>
    </row>
    <row r="2408" spans="1:124" x14ac:dyDescent="0.3">
      <c r="A2408" t="s">
        <v>1509</v>
      </c>
      <c r="B2408">
        <v>42070</v>
      </c>
      <c r="C2408" s="95">
        <v>11323</v>
      </c>
      <c r="D2408" s="95">
        <v>44643176</v>
      </c>
      <c r="E2408" s="95">
        <v>11005</v>
      </c>
      <c r="F2408" s="95">
        <v>38155722</v>
      </c>
      <c r="G2408" s="95">
        <v>3265</v>
      </c>
      <c r="H2408" s="95">
        <v>11285610</v>
      </c>
      <c r="I2408" s="95">
        <v>2983</v>
      </c>
      <c r="J2408" s="95">
        <v>9528695</v>
      </c>
      <c r="K2408" s="95">
        <v>11166</v>
      </c>
      <c r="L2408" s="95">
        <v>41361721</v>
      </c>
      <c r="M2408" s="95">
        <v>10771</v>
      </c>
      <c r="N2408" s="95">
        <v>38873887</v>
      </c>
      <c r="O2408" s="95">
        <v>3104</v>
      </c>
      <c r="P2408" s="95">
        <v>9660868</v>
      </c>
      <c r="Q2408" s="95">
        <v>2819</v>
      </c>
      <c r="R2408" s="95">
        <v>9105361</v>
      </c>
      <c r="S2408" s="95">
        <v>11348</v>
      </c>
      <c r="T2408" s="95">
        <v>44968277</v>
      </c>
      <c r="U2408" s="95">
        <v>10876</v>
      </c>
      <c r="V2408" s="95">
        <v>41846807</v>
      </c>
      <c r="W2408" s="95">
        <v>3067</v>
      </c>
      <c r="X2408" s="95">
        <v>10626088</v>
      </c>
      <c r="Y2408" s="95">
        <v>2743</v>
      </c>
      <c r="Z2408" s="95">
        <v>9501509</v>
      </c>
      <c r="AA2408" s="95">
        <v>11626</v>
      </c>
      <c r="AB2408" s="95">
        <v>46171504</v>
      </c>
      <c r="AC2408" s="95">
        <v>11064</v>
      </c>
      <c r="AD2408" s="95">
        <v>46132472</v>
      </c>
      <c r="AE2408" s="95">
        <v>3011</v>
      </c>
      <c r="AF2408" s="95">
        <v>9345789</v>
      </c>
      <c r="AG2408" s="95">
        <v>2678</v>
      </c>
      <c r="AH2408" s="95">
        <v>10399517</v>
      </c>
      <c r="AI2408" s="95">
        <v>12045</v>
      </c>
      <c r="AJ2408" s="95">
        <v>44544936.43</v>
      </c>
      <c r="AK2408" s="95">
        <v>11415</v>
      </c>
      <c r="AL2408" s="95">
        <v>50891330.219999999</v>
      </c>
      <c r="AM2408" s="95">
        <v>3089</v>
      </c>
      <c r="AN2408" s="95">
        <v>8815133</v>
      </c>
      <c r="AO2408" s="95">
        <v>2775</v>
      </c>
      <c r="AP2408" s="95">
        <v>11837859</v>
      </c>
      <c r="AQ2408" s="72">
        <v>319.49</v>
      </c>
      <c r="AR2408" s="72">
        <v>284.08</v>
      </c>
      <c r="AS2408" s="72">
        <v>603.57000000000005</v>
      </c>
      <c r="AT2408" s="95">
        <v>55928786</v>
      </c>
      <c r="AU2408" s="95">
        <v>47684417</v>
      </c>
      <c r="AV2408" s="95">
        <v>14588</v>
      </c>
      <c r="AW2408" s="95">
        <v>13988</v>
      </c>
      <c r="AX2408" s="72">
        <v>297.95999999999998</v>
      </c>
      <c r="AY2408" s="72">
        <v>294.20999999999998</v>
      </c>
      <c r="AZ2408" s="72">
        <v>592.16999999999996</v>
      </c>
      <c r="BA2408" s="95">
        <v>51022589</v>
      </c>
      <c r="BB2408" s="95">
        <v>47979248</v>
      </c>
      <c r="BC2408" s="95">
        <v>14270</v>
      </c>
      <c r="BD2408" s="95">
        <v>13590</v>
      </c>
      <c r="BE2408" s="72">
        <v>321.39</v>
      </c>
      <c r="BF2408" s="72">
        <v>314.2</v>
      </c>
      <c r="BG2408" s="72">
        <v>635.59</v>
      </c>
      <c r="BH2408" s="95">
        <v>55594365</v>
      </c>
      <c r="BI2408" s="95">
        <v>51348316</v>
      </c>
      <c r="BJ2408" s="95">
        <v>14415</v>
      </c>
      <c r="BK2408" s="95">
        <v>13619</v>
      </c>
      <c r="BL2408" s="72">
        <v>316.08</v>
      </c>
      <c r="BM2408" s="72">
        <v>342.82</v>
      </c>
      <c r="BN2408" s="72">
        <v>658.9</v>
      </c>
      <c r="BO2408" s="95">
        <v>55517293</v>
      </c>
      <c r="BP2408" s="95">
        <v>56531989</v>
      </c>
      <c r="BQ2408" s="95">
        <v>14637</v>
      </c>
      <c r="BR2408" s="95">
        <v>13742</v>
      </c>
      <c r="BS2408" s="72">
        <v>293.82</v>
      </c>
      <c r="BT2408" s="72">
        <v>368.39</v>
      </c>
      <c r="BU2408" s="72">
        <v>662.21</v>
      </c>
      <c r="BV2408" s="95">
        <v>53360069.43</v>
      </c>
      <c r="BW2408" s="95">
        <v>62729189.219999999</v>
      </c>
      <c r="BX2408" s="95">
        <v>15134</v>
      </c>
      <c r="BY2408" s="95">
        <v>14190</v>
      </c>
      <c r="BZ2408" s="95">
        <v>14302</v>
      </c>
      <c r="CA2408" s="95">
        <v>13942</v>
      </c>
      <c r="CB2408" s="95">
        <v>14031</v>
      </c>
      <c r="CC2408" s="95">
        <v>14212</v>
      </c>
      <c r="CD2408" s="95">
        <v>14672</v>
      </c>
      <c r="CE2408" s="72">
        <v>650.75523149000003</v>
      </c>
      <c r="CF2408" s="72">
        <v>676.59346364999999</v>
      </c>
      <c r="CG2408" s="72">
        <v>712.40329333</v>
      </c>
      <c r="CH2408" s="72">
        <v>716.50152150999998</v>
      </c>
      <c r="CI2408" s="72">
        <v>731.52548966999996</v>
      </c>
      <c r="CJ2408" s="96">
        <v>0.92749158330000003</v>
      </c>
      <c r="CK2408" s="96">
        <v>0.87522276200000004</v>
      </c>
      <c r="CL2408" s="96">
        <v>0.89217723439999996</v>
      </c>
      <c r="CM2408" s="96">
        <v>0.91960725860000003</v>
      </c>
      <c r="CN2408" s="96">
        <v>0.90524528449999997</v>
      </c>
      <c r="CO2408" s="96">
        <v>0.94154148910000002</v>
      </c>
      <c r="CP2408" s="96">
        <v>0.96007327880000004</v>
      </c>
      <c r="CQ2408" s="96">
        <v>0.99584056389999998</v>
      </c>
      <c r="CR2408" s="96">
        <v>0.96408318410000005</v>
      </c>
      <c r="CS2408" s="95">
        <v>16325</v>
      </c>
      <c r="CT2408" s="95">
        <v>16077</v>
      </c>
      <c r="CU2408" s="95">
        <v>16171</v>
      </c>
      <c r="CV2408" s="95">
        <v>16620</v>
      </c>
      <c r="CW2408" s="95">
        <v>17208</v>
      </c>
      <c r="CX2408" s="96">
        <v>0.94926758300000003</v>
      </c>
      <c r="CY2408" s="96">
        <v>0.937732279</v>
      </c>
      <c r="CZ2408" s="96">
        <v>0.93165390299999995</v>
      </c>
      <c r="DA2408" s="96">
        <v>0.94473489600000005</v>
      </c>
      <c r="DB2408" s="96">
        <v>0.94397814199999996</v>
      </c>
      <c r="DC2408">
        <v>2013</v>
      </c>
      <c r="DD2408" s="6">
        <v>13825.8</v>
      </c>
      <c r="DE2408" s="96">
        <v>5.4147861E-3</v>
      </c>
      <c r="DF2408" s="72">
        <v>736.4</v>
      </c>
      <c r="DG2408" s="96">
        <v>1</v>
      </c>
      <c r="DH2408" s="72">
        <v>736.4</v>
      </c>
      <c r="DI2408" s="72">
        <v>748.37780803999999</v>
      </c>
      <c r="DJ2408" s="96">
        <v>1</v>
      </c>
      <c r="DK2408" s="72">
        <v>736.4</v>
      </c>
      <c r="DL2408" s="96">
        <v>1</v>
      </c>
      <c r="DM2408" s="72">
        <v>736.4</v>
      </c>
      <c r="DN2408" s="96">
        <v>1</v>
      </c>
      <c r="DO2408" s="96">
        <v>1.8950999999999999E-2</v>
      </c>
      <c r="DP2408" s="72">
        <v>13.96</v>
      </c>
      <c r="DQ2408" s="72">
        <v>722.44</v>
      </c>
      <c r="DR2408" t="s">
        <v>1509</v>
      </c>
      <c r="DT2408" t="s">
        <v>1504</v>
      </c>
    </row>
    <row r="2409" spans="1:124" x14ac:dyDescent="0.3">
      <c r="A2409" t="s">
        <v>8</v>
      </c>
      <c r="B2409">
        <v>42080</v>
      </c>
      <c r="C2409" s="95">
        <v>1276</v>
      </c>
      <c r="D2409" s="95">
        <v>4928961</v>
      </c>
      <c r="E2409" s="95">
        <v>1239</v>
      </c>
      <c r="F2409" s="95">
        <v>3731213</v>
      </c>
      <c r="G2409" s="95">
        <v>328</v>
      </c>
      <c r="H2409" s="95">
        <v>1201293</v>
      </c>
      <c r="I2409" s="95">
        <v>306</v>
      </c>
      <c r="J2409" s="95">
        <v>1472578</v>
      </c>
      <c r="K2409" s="95">
        <v>1221</v>
      </c>
      <c r="L2409" s="95">
        <v>5107075</v>
      </c>
      <c r="M2409" s="95">
        <v>1169</v>
      </c>
      <c r="N2409" s="95">
        <v>3769882</v>
      </c>
      <c r="O2409" s="95">
        <v>310</v>
      </c>
      <c r="P2409" s="95">
        <v>1284932</v>
      </c>
      <c r="Q2409" s="95">
        <v>289</v>
      </c>
      <c r="R2409" s="95">
        <v>1617146</v>
      </c>
      <c r="S2409" s="95">
        <v>1156</v>
      </c>
      <c r="T2409" s="95">
        <v>5707938</v>
      </c>
      <c r="U2409" s="95">
        <v>1098</v>
      </c>
      <c r="V2409" s="95">
        <v>3996735</v>
      </c>
      <c r="W2409" s="95">
        <v>291</v>
      </c>
      <c r="X2409" s="95">
        <v>1267623</v>
      </c>
      <c r="Y2409" s="95">
        <v>271</v>
      </c>
      <c r="Z2409" s="95">
        <v>1638954</v>
      </c>
      <c r="AA2409" s="95">
        <v>1165</v>
      </c>
      <c r="AB2409" s="95">
        <v>4300739</v>
      </c>
      <c r="AC2409" s="95">
        <v>1105</v>
      </c>
      <c r="AD2409" s="95">
        <v>4133404</v>
      </c>
      <c r="AE2409" s="95">
        <v>290</v>
      </c>
      <c r="AF2409" s="95">
        <v>1160435</v>
      </c>
      <c r="AG2409" s="95">
        <v>269</v>
      </c>
      <c r="AH2409" s="95">
        <v>1574342</v>
      </c>
      <c r="AI2409" s="95">
        <v>1216</v>
      </c>
      <c r="AJ2409" s="95">
        <v>5296099</v>
      </c>
      <c r="AK2409" s="95">
        <v>1147</v>
      </c>
      <c r="AL2409" s="95">
        <v>4590399</v>
      </c>
      <c r="AM2409" s="95">
        <v>302</v>
      </c>
      <c r="AN2409" s="95">
        <v>1089252</v>
      </c>
      <c r="AO2409" s="95">
        <v>281</v>
      </c>
      <c r="AP2409" s="95">
        <v>1757782</v>
      </c>
      <c r="AQ2409" s="72">
        <v>318.49</v>
      </c>
      <c r="AR2409" s="72">
        <v>280.68</v>
      </c>
      <c r="AS2409" s="72">
        <v>599.16999999999996</v>
      </c>
      <c r="AT2409" s="95">
        <v>6130254</v>
      </c>
      <c r="AU2409" s="95">
        <v>5203791</v>
      </c>
      <c r="AV2409" s="95">
        <v>1604</v>
      </c>
      <c r="AW2409" s="95">
        <v>1545</v>
      </c>
      <c r="AX2409" s="72">
        <v>347.92</v>
      </c>
      <c r="AY2409" s="72">
        <v>307.89999999999998</v>
      </c>
      <c r="AZ2409" s="72">
        <v>655.82</v>
      </c>
      <c r="BA2409" s="95">
        <v>6392007</v>
      </c>
      <c r="BB2409" s="95">
        <v>5387028</v>
      </c>
      <c r="BC2409" s="95">
        <v>1531</v>
      </c>
      <c r="BD2409" s="95">
        <v>1458</v>
      </c>
      <c r="BE2409" s="72">
        <v>401.73</v>
      </c>
      <c r="BF2409" s="72">
        <v>343.05</v>
      </c>
      <c r="BG2409" s="72">
        <v>744.78</v>
      </c>
      <c r="BH2409" s="95">
        <v>6975561</v>
      </c>
      <c r="BI2409" s="95">
        <v>5635689</v>
      </c>
      <c r="BJ2409" s="95">
        <v>1447</v>
      </c>
      <c r="BK2409" s="95">
        <v>1369</v>
      </c>
      <c r="BL2409" s="72">
        <v>312.77999999999997</v>
      </c>
      <c r="BM2409" s="72">
        <v>346.18</v>
      </c>
      <c r="BN2409" s="72">
        <v>658.96</v>
      </c>
      <c r="BO2409" s="95">
        <v>5461174</v>
      </c>
      <c r="BP2409" s="95">
        <v>5707746</v>
      </c>
      <c r="BQ2409" s="95">
        <v>1455</v>
      </c>
      <c r="BR2409" s="95">
        <v>1374</v>
      </c>
      <c r="BS2409" s="72">
        <v>350.54</v>
      </c>
      <c r="BT2409" s="72">
        <v>370.46</v>
      </c>
      <c r="BU2409" s="72">
        <v>721</v>
      </c>
      <c r="BV2409" s="95">
        <v>6385351</v>
      </c>
      <c r="BW2409" s="95">
        <v>6348181</v>
      </c>
      <c r="BX2409" s="95">
        <v>1518</v>
      </c>
      <c r="BY2409" s="95">
        <v>1428</v>
      </c>
      <c r="BZ2409" s="95">
        <v>1576</v>
      </c>
      <c r="CA2409" s="95">
        <v>1496</v>
      </c>
      <c r="CB2409" s="95">
        <v>1409</v>
      </c>
      <c r="CC2409" s="95">
        <v>1417</v>
      </c>
      <c r="CD2409" s="95">
        <v>1474</v>
      </c>
      <c r="CE2409" s="72">
        <v>650.75523149000003</v>
      </c>
      <c r="CF2409" s="72">
        <v>676.59346364999999</v>
      </c>
      <c r="CG2409" s="72">
        <v>712.40329333</v>
      </c>
      <c r="CH2409" s="72">
        <v>716.50152150999998</v>
      </c>
      <c r="CI2409" s="72">
        <v>731.52548966999996</v>
      </c>
      <c r="CJ2409" s="96">
        <v>0.92073020849999998</v>
      </c>
      <c r="CK2409" s="96">
        <v>0.96929697849999996</v>
      </c>
      <c r="CL2409" s="96">
        <v>1.0454471603</v>
      </c>
      <c r="CM2409" s="96">
        <v>0.91969099889999995</v>
      </c>
      <c r="CN2409" s="96">
        <v>0.98561158859999998</v>
      </c>
      <c r="CO2409" s="96">
        <v>0.97837614250000005</v>
      </c>
      <c r="CP2409" s="96">
        <v>0.98955334750000001</v>
      </c>
      <c r="CQ2409" s="96">
        <v>0.99584056389999998</v>
      </c>
      <c r="CR2409" s="96">
        <v>0.99368638119999997</v>
      </c>
      <c r="CS2409" s="95">
        <v>1978</v>
      </c>
      <c r="CT2409" s="95">
        <v>1932</v>
      </c>
      <c r="CU2409" s="95">
        <v>1821</v>
      </c>
      <c r="CV2409" s="95">
        <v>1828</v>
      </c>
      <c r="CW2409" s="95">
        <v>1966</v>
      </c>
      <c r="CX2409" s="96">
        <v>0.99134468600000003</v>
      </c>
      <c r="CY2409" s="96">
        <v>0.98633479499999999</v>
      </c>
      <c r="CZ2409" s="96">
        <v>0.97034278399999996</v>
      </c>
      <c r="DA2409" s="96">
        <v>0.99109533800000005</v>
      </c>
      <c r="DB2409" s="96">
        <v>0.95312190100000005</v>
      </c>
      <c r="DC2409">
        <v>2013</v>
      </c>
      <c r="DD2409" s="6">
        <v>1434.8</v>
      </c>
      <c r="DE2409" s="96">
        <v>2.7617957999999999E-3</v>
      </c>
      <c r="DF2409" s="72">
        <v>761.03</v>
      </c>
      <c r="DG2409" s="96">
        <v>1</v>
      </c>
      <c r="DH2409" s="72">
        <v>761.03</v>
      </c>
      <c r="DI2409" s="72">
        <v>745.19526545999997</v>
      </c>
      <c r="DJ2409" s="96">
        <v>1</v>
      </c>
      <c r="DK2409" s="72">
        <v>761.03</v>
      </c>
      <c r="DL2409" s="96">
        <v>1</v>
      </c>
      <c r="DM2409" s="72">
        <v>761.03</v>
      </c>
      <c r="DN2409" s="96">
        <v>1</v>
      </c>
      <c r="DO2409" s="96">
        <v>8.6920000000000001E-3</v>
      </c>
      <c r="DP2409" s="72">
        <v>6.61</v>
      </c>
      <c r="DQ2409" s="72">
        <v>754.42</v>
      </c>
      <c r="DR2409" t="s">
        <v>8</v>
      </c>
      <c r="DT2409" t="s">
        <v>1504</v>
      </c>
    </row>
    <row r="2410" spans="1:124" x14ac:dyDescent="0.3">
      <c r="A2410" t="s">
        <v>1510</v>
      </c>
      <c r="B2410">
        <v>42090</v>
      </c>
      <c r="C2410" s="95">
        <v>38410</v>
      </c>
      <c r="D2410" s="95">
        <v>160719169</v>
      </c>
      <c r="E2410" s="95">
        <v>36879</v>
      </c>
      <c r="F2410" s="95">
        <v>133225107</v>
      </c>
      <c r="G2410" s="95">
        <v>8251</v>
      </c>
      <c r="H2410" s="95">
        <v>32402142</v>
      </c>
      <c r="I2410" s="95">
        <v>7483</v>
      </c>
      <c r="J2410" s="95">
        <v>25056257</v>
      </c>
      <c r="K2410" s="95">
        <v>37825</v>
      </c>
      <c r="L2410" s="95">
        <v>156470624</v>
      </c>
      <c r="M2410" s="95">
        <v>36060</v>
      </c>
      <c r="N2410" s="95">
        <v>135004708</v>
      </c>
      <c r="O2410" s="95">
        <v>8003</v>
      </c>
      <c r="P2410" s="95">
        <v>32682814</v>
      </c>
      <c r="Q2410" s="95">
        <v>7172</v>
      </c>
      <c r="R2410" s="95">
        <v>25974407</v>
      </c>
      <c r="S2410" s="95">
        <v>38507</v>
      </c>
      <c r="T2410" s="95">
        <v>155012662</v>
      </c>
      <c r="U2410" s="95">
        <v>36438</v>
      </c>
      <c r="V2410" s="95">
        <v>144462512</v>
      </c>
      <c r="W2410" s="95">
        <v>7976</v>
      </c>
      <c r="X2410" s="95">
        <v>32475663</v>
      </c>
      <c r="Y2410" s="95">
        <v>7087</v>
      </c>
      <c r="Z2410" s="95">
        <v>28152241</v>
      </c>
      <c r="AA2410" s="95">
        <v>39632</v>
      </c>
      <c r="AB2410" s="95">
        <v>151801132</v>
      </c>
      <c r="AC2410" s="95">
        <v>37221</v>
      </c>
      <c r="AD2410" s="95">
        <v>159553036</v>
      </c>
      <c r="AE2410" s="95">
        <v>8071</v>
      </c>
      <c r="AF2410" s="95">
        <v>35169135</v>
      </c>
      <c r="AG2410" s="95">
        <v>7163</v>
      </c>
      <c r="AH2410" s="95">
        <v>30590548</v>
      </c>
      <c r="AI2410" s="95">
        <v>40794</v>
      </c>
      <c r="AJ2410" s="95">
        <v>147196753.33000001</v>
      </c>
      <c r="AK2410" s="95">
        <v>38138</v>
      </c>
      <c r="AL2410" s="95">
        <v>167034693.09</v>
      </c>
      <c r="AM2410" s="95">
        <v>8371</v>
      </c>
      <c r="AN2410" s="95">
        <v>34232754</v>
      </c>
      <c r="AO2410" s="95">
        <v>7460</v>
      </c>
      <c r="AP2410" s="95">
        <v>31973921</v>
      </c>
      <c r="AQ2410" s="72">
        <v>344.9</v>
      </c>
      <c r="AR2410" s="72">
        <v>297.33</v>
      </c>
      <c r="AS2410" s="72">
        <v>642.23</v>
      </c>
      <c r="AT2410" s="95">
        <v>193121311</v>
      </c>
      <c r="AU2410" s="95">
        <v>158281364</v>
      </c>
      <c r="AV2410" s="95">
        <v>46661</v>
      </c>
      <c r="AW2410" s="95">
        <v>44362</v>
      </c>
      <c r="AX2410" s="72">
        <v>343.96</v>
      </c>
      <c r="AY2410" s="72">
        <v>310.3</v>
      </c>
      <c r="AZ2410" s="72">
        <v>654.26</v>
      </c>
      <c r="BA2410" s="95">
        <v>189153438</v>
      </c>
      <c r="BB2410" s="95">
        <v>160979115</v>
      </c>
      <c r="BC2410" s="95">
        <v>45828</v>
      </c>
      <c r="BD2410" s="95">
        <v>43232</v>
      </c>
      <c r="BE2410" s="72">
        <v>336.12</v>
      </c>
      <c r="BF2410" s="72">
        <v>330.49</v>
      </c>
      <c r="BG2410" s="72">
        <v>666.61</v>
      </c>
      <c r="BH2410" s="95">
        <v>187488325</v>
      </c>
      <c r="BI2410" s="95">
        <v>172614753</v>
      </c>
      <c r="BJ2410" s="95">
        <v>46483</v>
      </c>
      <c r="BK2410" s="95">
        <v>43525</v>
      </c>
      <c r="BL2410" s="72">
        <v>326.62</v>
      </c>
      <c r="BM2410" s="72">
        <v>357</v>
      </c>
      <c r="BN2410" s="72">
        <v>683.62</v>
      </c>
      <c r="BO2410" s="95">
        <v>186970267</v>
      </c>
      <c r="BP2410" s="95">
        <v>190143584</v>
      </c>
      <c r="BQ2410" s="95">
        <v>47703</v>
      </c>
      <c r="BR2410" s="95">
        <v>44384</v>
      </c>
      <c r="BS2410" s="72">
        <v>307.52</v>
      </c>
      <c r="BT2410" s="72">
        <v>363.7</v>
      </c>
      <c r="BU2410" s="72">
        <v>671.22</v>
      </c>
      <c r="BV2410" s="95">
        <v>181429507.33000001</v>
      </c>
      <c r="BW2410" s="95">
        <v>199008614.09</v>
      </c>
      <c r="BX2410" s="95">
        <v>49165</v>
      </c>
      <c r="BY2410" s="95">
        <v>45598</v>
      </c>
      <c r="BZ2410" s="95">
        <v>45565</v>
      </c>
      <c r="CA2410" s="95">
        <v>44575</v>
      </c>
      <c r="CB2410" s="95">
        <v>45057</v>
      </c>
      <c r="CC2410" s="95">
        <v>46127</v>
      </c>
      <c r="CD2410" s="95">
        <v>47420</v>
      </c>
      <c r="CE2410" s="72">
        <v>650.75523149000003</v>
      </c>
      <c r="CF2410" s="72">
        <v>676.59346364999999</v>
      </c>
      <c r="CG2410" s="72">
        <v>712.40329333</v>
      </c>
      <c r="CH2410" s="72">
        <v>716.50152150999998</v>
      </c>
      <c r="CI2410" s="72">
        <v>731.52548966999996</v>
      </c>
      <c r="CJ2410" s="96">
        <v>0.9868994807</v>
      </c>
      <c r="CK2410" s="96">
        <v>0.96699131039999997</v>
      </c>
      <c r="CL2410" s="96">
        <v>0.93571998649999999</v>
      </c>
      <c r="CM2410" s="96">
        <v>0.95410823209999995</v>
      </c>
      <c r="CN2410" s="96">
        <v>0.91756201179999997</v>
      </c>
      <c r="CO2410" s="96">
        <v>0.97161359219999999</v>
      </c>
      <c r="CP2410" s="96">
        <v>0.98007707170000002</v>
      </c>
      <c r="CQ2410" s="96">
        <v>0.99584056389999998</v>
      </c>
      <c r="CR2410" s="96">
        <v>0.98417052620000001</v>
      </c>
      <c r="CS2410" s="95">
        <v>40874</v>
      </c>
      <c r="CT2410" s="95">
        <v>39553</v>
      </c>
      <c r="CU2410" s="95">
        <v>39581</v>
      </c>
      <c r="CV2410" s="95">
        <v>39955</v>
      </c>
      <c r="CW2410" s="95">
        <v>40629</v>
      </c>
      <c r="CX2410" s="96">
        <v>0.97912894399999995</v>
      </c>
      <c r="CY2410" s="96">
        <v>0.97634544099999998</v>
      </c>
      <c r="CZ2410" s="96">
        <v>0.97108239799999996</v>
      </c>
      <c r="DA2410" s="96">
        <v>0.96723020800000004</v>
      </c>
      <c r="DB2410" s="96">
        <v>0.96427454899999998</v>
      </c>
      <c r="DC2410">
        <v>2013</v>
      </c>
      <c r="DD2410" s="6">
        <v>44220.2</v>
      </c>
      <c r="DE2410" s="96">
        <v>5.9399856000000003E-3</v>
      </c>
      <c r="DF2410" s="72">
        <v>751.34</v>
      </c>
      <c r="DG2410" s="96">
        <v>1</v>
      </c>
      <c r="DH2410" s="72">
        <v>751.34</v>
      </c>
      <c r="DI2410" s="72">
        <v>748.37780803999999</v>
      </c>
      <c r="DJ2410" s="96">
        <v>1</v>
      </c>
      <c r="DK2410" s="72">
        <v>751.34</v>
      </c>
      <c r="DL2410" s="96">
        <v>1</v>
      </c>
      <c r="DM2410" s="72">
        <v>751.34</v>
      </c>
      <c r="DN2410" s="96">
        <v>1</v>
      </c>
      <c r="DO2410" s="96">
        <v>2.3123000000000001E-2</v>
      </c>
      <c r="DP2410" s="72">
        <v>17.37</v>
      </c>
      <c r="DQ2410" s="72">
        <v>733.97</v>
      </c>
      <c r="DR2410" t="s">
        <v>1510</v>
      </c>
      <c r="DT2410" t="s">
        <v>1504</v>
      </c>
    </row>
    <row r="2411" spans="1:124" x14ac:dyDescent="0.3">
      <c r="A2411" t="s">
        <v>10</v>
      </c>
      <c r="B2411">
        <v>42100</v>
      </c>
      <c r="C2411" s="95">
        <v>5411</v>
      </c>
      <c r="D2411" s="95">
        <v>23855420</v>
      </c>
      <c r="E2411" s="95">
        <v>5272</v>
      </c>
      <c r="F2411" s="95">
        <v>15577323</v>
      </c>
      <c r="G2411" s="95">
        <v>2018</v>
      </c>
      <c r="H2411" s="95">
        <v>6264914</v>
      </c>
      <c r="I2411" s="95">
        <v>1854</v>
      </c>
      <c r="J2411" s="95">
        <v>5352268</v>
      </c>
      <c r="K2411" s="95">
        <v>5265</v>
      </c>
      <c r="L2411" s="95">
        <v>23267132</v>
      </c>
      <c r="M2411" s="95">
        <v>5124</v>
      </c>
      <c r="N2411" s="95">
        <v>15546890</v>
      </c>
      <c r="O2411" s="95">
        <v>2040</v>
      </c>
      <c r="P2411" s="95">
        <v>7232385</v>
      </c>
      <c r="Q2411" s="95">
        <v>1877</v>
      </c>
      <c r="R2411" s="95">
        <v>5731461</v>
      </c>
      <c r="S2411" s="95">
        <v>5179</v>
      </c>
      <c r="T2411" s="95">
        <v>24616870</v>
      </c>
      <c r="U2411" s="95">
        <v>5032</v>
      </c>
      <c r="V2411" s="95">
        <v>16110883</v>
      </c>
      <c r="W2411" s="95">
        <v>2031</v>
      </c>
      <c r="X2411" s="95">
        <v>6983830</v>
      </c>
      <c r="Y2411" s="95">
        <v>1834</v>
      </c>
      <c r="Z2411" s="95">
        <v>5901484</v>
      </c>
      <c r="AA2411" s="95">
        <v>5114</v>
      </c>
      <c r="AB2411" s="95">
        <v>24036774</v>
      </c>
      <c r="AC2411" s="95">
        <v>4949</v>
      </c>
      <c r="AD2411" s="95">
        <v>17464325</v>
      </c>
      <c r="AE2411" s="95">
        <v>2007</v>
      </c>
      <c r="AF2411" s="95">
        <v>7238983</v>
      </c>
      <c r="AG2411" s="95">
        <v>1835</v>
      </c>
      <c r="AH2411" s="95">
        <v>6585485</v>
      </c>
      <c r="AI2411" s="95">
        <v>5211</v>
      </c>
      <c r="AJ2411" s="95">
        <v>21208080</v>
      </c>
      <c r="AK2411" s="95">
        <v>5041</v>
      </c>
      <c r="AL2411" s="95">
        <v>18216560.649999999</v>
      </c>
      <c r="AM2411" s="95">
        <v>1931</v>
      </c>
      <c r="AN2411" s="95">
        <v>6829196</v>
      </c>
      <c r="AO2411" s="95">
        <v>1787</v>
      </c>
      <c r="AP2411" s="95">
        <v>6725050</v>
      </c>
      <c r="AQ2411" s="72">
        <v>337.87</v>
      </c>
      <c r="AR2411" s="72">
        <v>244.76</v>
      </c>
      <c r="AS2411" s="72">
        <v>582.63</v>
      </c>
      <c r="AT2411" s="95">
        <v>30120334</v>
      </c>
      <c r="AU2411" s="95">
        <v>20929591</v>
      </c>
      <c r="AV2411" s="95">
        <v>7429</v>
      </c>
      <c r="AW2411" s="95">
        <v>7126</v>
      </c>
      <c r="AX2411" s="72">
        <v>347.93</v>
      </c>
      <c r="AY2411" s="72">
        <v>253.28</v>
      </c>
      <c r="AZ2411" s="72">
        <v>601.21</v>
      </c>
      <c r="BA2411" s="95">
        <v>30499517</v>
      </c>
      <c r="BB2411" s="95">
        <v>21278351</v>
      </c>
      <c r="BC2411" s="95">
        <v>7305</v>
      </c>
      <c r="BD2411" s="95">
        <v>7001</v>
      </c>
      <c r="BE2411" s="72">
        <v>365.24</v>
      </c>
      <c r="BF2411" s="72">
        <v>267.17</v>
      </c>
      <c r="BG2411" s="72">
        <v>632.41</v>
      </c>
      <c r="BH2411" s="95">
        <v>31600700</v>
      </c>
      <c r="BI2411" s="95">
        <v>22012367</v>
      </c>
      <c r="BJ2411" s="95">
        <v>7210</v>
      </c>
      <c r="BK2411" s="95">
        <v>6866</v>
      </c>
      <c r="BL2411" s="72">
        <v>366</v>
      </c>
      <c r="BM2411" s="72">
        <v>295.42</v>
      </c>
      <c r="BN2411" s="72">
        <v>661.42</v>
      </c>
      <c r="BO2411" s="95">
        <v>31275757</v>
      </c>
      <c r="BP2411" s="95">
        <v>24049810</v>
      </c>
      <c r="BQ2411" s="95">
        <v>7121</v>
      </c>
      <c r="BR2411" s="95">
        <v>6784</v>
      </c>
      <c r="BS2411" s="72">
        <v>327.14</v>
      </c>
      <c r="BT2411" s="72">
        <v>304.39999999999998</v>
      </c>
      <c r="BU2411" s="72">
        <v>631.54</v>
      </c>
      <c r="BV2411" s="95">
        <v>28037276</v>
      </c>
      <c r="BW2411" s="95">
        <v>24941610.649999999</v>
      </c>
      <c r="BX2411" s="95">
        <v>7142</v>
      </c>
      <c r="BY2411" s="95">
        <v>6828</v>
      </c>
      <c r="BZ2411" s="95">
        <v>7285</v>
      </c>
      <c r="CA2411" s="95">
        <v>7158</v>
      </c>
      <c r="CB2411" s="95">
        <v>7044</v>
      </c>
      <c r="CC2411" s="95">
        <v>6961</v>
      </c>
      <c r="CD2411" s="95">
        <v>6988</v>
      </c>
      <c r="CE2411" s="72">
        <v>650.75523149000003</v>
      </c>
      <c r="CF2411" s="72">
        <v>676.59346364999999</v>
      </c>
      <c r="CG2411" s="72">
        <v>712.40329333</v>
      </c>
      <c r="CH2411" s="72">
        <v>716.50152150999998</v>
      </c>
      <c r="CI2411" s="72">
        <v>731.52548966999996</v>
      </c>
      <c r="CJ2411" s="96">
        <v>0.8953135861</v>
      </c>
      <c r="CK2411" s="96">
        <v>0.88858381330000002</v>
      </c>
      <c r="CL2411" s="96">
        <v>0.88771347060000005</v>
      </c>
      <c r="CM2411" s="96">
        <v>0.9231243482</v>
      </c>
      <c r="CN2411" s="96">
        <v>0.86331919930000001</v>
      </c>
      <c r="CO2411" s="96">
        <v>0.97506468509999999</v>
      </c>
      <c r="CP2411" s="96">
        <v>0.91441203559999995</v>
      </c>
      <c r="CQ2411" s="96">
        <v>0.99584056389999998</v>
      </c>
      <c r="CR2411" s="96">
        <v>0.91823122909999999</v>
      </c>
      <c r="CS2411" s="95">
        <v>7450</v>
      </c>
      <c r="CT2411" s="95">
        <v>7548</v>
      </c>
      <c r="CU2411" s="95">
        <v>7376</v>
      </c>
      <c r="CV2411" s="95">
        <v>7313</v>
      </c>
      <c r="CW2411" s="95">
        <v>7399</v>
      </c>
      <c r="CX2411" s="96">
        <v>0.99056882099999999</v>
      </c>
      <c r="CY2411" s="96">
        <v>0.97758775899999995</v>
      </c>
      <c r="CZ2411" s="96">
        <v>0.96452048999999995</v>
      </c>
      <c r="DA2411" s="96">
        <v>0.96667621299999995</v>
      </c>
      <c r="DB2411" s="96">
        <v>0.97568218799999995</v>
      </c>
      <c r="DC2411">
        <v>2013</v>
      </c>
      <c r="DD2411" s="6">
        <v>6921</v>
      </c>
      <c r="DE2411" s="96">
        <v>3.7193368E-3</v>
      </c>
      <c r="DF2411" s="72">
        <v>702.57</v>
      </c>
      <c r="DG2411" s="96">
        <v>1</v>
      </c>
      <c r="DH2411" s="72">
        <v>702.57</v>
      </c>
      <c r="DI2411" s="72">
        <v>736.36089413000002</v>
      </c>
      <c r="DJ2411" s="96">
        <v>1</v>
      </c>
      <c r="DK2411" s="72">
        <v>702.57</v>
      </c>
      <c r="DL2411" s="96">
        <v>1</v>
      </c>
      <c r="DM2411" s="72">
        <v>702.57</v>
      </c>
      <c r="DN2411" s="96">
        <v>1</v>
      </c>
      <c r="DO2411" s="96">
        <v>9.5709999999999996E-3</v>
      </c>
      <c r="DP2411" s="72">
        <v>6.72</v>
      </c>
      <c r="DQ2411" s="72">
        <v>695.85</v>
      </c>
      <c r="DR2411" t="s">
        <v>10</v>
      </c>
      <c r="DT2411" t="s">
        <v>1504</v>
      </c>
    </row>
    <row r="2412" spans="1:124" x14ac:dyDescent="0.3">
      <c r="A2412" t="s">
        <v>1401</v>
      </c>
      <c r="B2412">
        <v>42110</v>
      </c>
      <c r="C2412" s="95">
        <v>4356</v>
      </c>
      <c r="D2412" s="95">
        <v>20276326</v>
      </c>
      <c r="E2412" s="95">
        <v>4267</v>
      </c>
      <c r="F2412" s="95">
        <v>14079566</v>
      </c>
      <c r="G2412" s="95">
        <v>1369</v>
      </c>
      <c r="H2412" s="95">
        <v>4782954</v>
      </c>
      <c r="I2412" s="95">
        <v>1266</v>
      </c>
      <c r="J2412" s="95">
        <v>4175047</v>
      </c>
      <c r="K2412" s="95">
        <v>4228</v>
      </c>
      <c r="L2412" s="95">
        <v>19036073</v>
      </c>
      <c r="M2412" s="95">
        <v>4116</v>
      </c>
      <c r="N2412" s="95">
        <v>13789103</v>
      </c>
      <c r="O2412" s="95">
        <v>1306</v>
      </c>
      <c r="P2412" s="95">
        <v>5076873</v>
      </c>
      <c r="Q2412" s="95">
        <v>1203</v>
      </c>
      <c r="R2412" s="95">
        <v>4438927</v>
      </c>
      <c r="S2412" s="95">
        <v>4127</v>
      </c>
      <c r="T2412" s="95">
        <v>20451093</v>
      </c>
      <c r="U2412" s="95">
        <v>4014</v>
      </c>
      <c r="V2412" s="95">
        <v>13732306</v>
      </c>
      <c r="W2412" s="95">
        <v>1253</v>
      </c>
      <c r="X2412" s="95">
        <v>3916161</v>
      </c>
      <c r="Y2412" s="95">
        <v>1161</v>
      </c>
      <c r="Z2412" s="95">
        <v>4302771</v>
      </c>
      <c r="AA2412" s="95">
        <v>4094</v>
      </c>
      <c r="AB2412" s="95">
        <v>19269141</v>
      </c>
      <c r="AC2412" s="95">
        <v>3985</v>
      </c>
      <c r="AD2412" s="95">
        <v>15533203</v>
      </c>
      <c r="AE2412" s="95">
        <v>1209</v>
      </c>
      <c r="AF2412" s="95">
        <v>3665109</v>
      </c>
      <c r="AG2412" s="95">
        <v>1123</v>
      </c>
      <c r="AH2412" s="95">
        <v>4730419</v>
      </c>
      <c r="AI2412" s="95">
        <v>4086</v>
      </c>
      <c r="AJ2412" s="95">
        <v>17783562</v>
      </c>
      <c r="AK2412" s="95">
        <v>3966</v>
      </c>
      <c r="AL2412" s="95">
        <v>15958416.189999999</v>
      </c>
      <c r="AM2412" s="95">
        <v>1226</v>
      </c>
      <c r="AN2412" s="95">
        <v>4259009</v>
      </c>
      <c r="AO2412" s="95">
        <v>1149</v>
      </c>
      <c r="AP2412" s="95">
        <v>4816750</v>
      </c>
      <c r="AQ2412" s="72">
        <v>364.76</v>
      </c>
      <c r="AR2412" s="72">
        <v>274.94</v>
      </c>
      <c r="AS2412" s="72">
        <v>639.70000000000005</v>
      </c>
      <c r="AT2412" s="95">
        <v>25059280</v>
      </c>
      <c r="AU2412" s="95">
        <v>18254613</v>
      </c>
      <c r="AV2412" s="95">
        <v>5725</v>
      </c>
      <c r="AW2412" s="95">
        <v>5533</v>
      </c>
      <c r="AX2412" s="72">
        <v>363.1</v>
      </c>
      <c r="AY2412" s="72">
        <v>285.58</v>
      </c>
      <c r="AZ2412" s="72">
        <v>648.67999999999995</v>
      </c>
      <c r="BA2412" s="95">
        <v>24112946</v>
      </c>
      <c r="BB2412" s="95">
        <v>18228030</v>
      </c>
      <c r="BC2412" s="95">
        <v>5534</v>
      </c>
      <c r="BD2412" s="95">
        <v>5319</v>
      </c>
      <c r="BE2412" s="72">
        <v>377.44</v>
      </c>
      <c r="BF2412" s="72">
        <v>290.42</v>
      </c>
      <c r="BG2412" s="72">
        <v>667.86</v>
      </c>
      <c r="BH2412" s="95">
        <v>24367254</v>
      </c>
      <c r="BI2412" s="95">
        <v>18035077</v>
      </c>
      <c r="BJ2412" s="95">
        <v>5380</v>
      </c>
      <c r="BK2412" s="95">
        <v>5175</v>
      </c>
      <c r="BL2412" s="72">
        <v>360.4</v>
      </c>
      <c r="BM2412" s="72">
        <v>330.59</v>
      </c>
      <c r="BN2412" s="72">
        <v>690.99</v>
      </c>
      <c r="BO2412" s="95">
        <v>22934250</v>
      </c>
      <c r="BP2412" s="95">
        <v>20263622</v>
      </c>
      <c r="BQ2412" s="95">
        <v>5303</v>
      </c>
      <c r="BR2412" s="95">
        <v>5108</v>
      </c>
      <c r="BS2412" s="72">
        <v>345.8</v>
      </c>
      <c r="BT2412" s="72">
        <v>338.47</v>
      </c>
      <c r="BU2412" s="72">
        <v>684.27</v>
      </c>
      <c r="BV2412" s="95">
        <v>22042571</v>
      </c>
      <c r="BW2412" s="95">
        <v>20775166.190000001</v>
      </c>
      <c r="BX2412" s="95">
        <v>5312</v>
      </c>
      <c r="BY2412" s="95">
        <v>5115</v>
      </c>
      <c r="BZ2412" s="95">
        <v>5633</v>
      </c>
      <c r="CA2412" s="95">
        <v>5430</v>
      </c>
      <c r="CB2412" s="95">
        <v>5281</v>
      </c>
      <c r="CC2412" s="95">
        <v>5210</v>
      </c>
      <c r="CD2412" s="95">
        <v>5216</v>
      </c>
      <c r="CE2412" s="72">
        <v>650.75523149000003</v>
      </c>
      <c r="CF2412" s="72">
        <v>676.59346364999999</v>
      </c>
      <c r="CG2412" s="72">
        <v>712.40329333</v>
      </c>
      <c r="CH2412" s="72">
        <v>716.50152150999998</v>
      </c>
      <c r="CI2412" s="72">
        <v>731.52548966999996</v>
      </c>
      <c r="CJ2412" s="96">
        <v>0.98301169020000001</v>
      </c>
      <c r="CK2412" s="96">
        <v>0.95874411280000005</v>
      </c>
      <c r="CL2412" s="96">
        <v>0.93747461060000004</v>
      </c>
      <c r="CM2412" s="96">
        <v>0.96439432329999997</v>
      </c>
      <c r="CN2412" s="96">
        <v>0.93540144489999999</v>
      </c>
      <c r="CO2412" s="96">
        <v>1.0072815903000001</v>
      </c>
      <c r="CP2412" s="96">
        <v>0.94889576610000004</v>
      </c>
      <c r="CQ2412" s="96">
        <v>0.99584056389999998</v>
      </c>
      <c r="CR2412" s="96">
        <v>0.95285898670000002</v>
      </c>
      <c r="CS2412" s="95">
        <v>5324</v>
      </c>
      <c r="CT2412" s="95">
        <v>5199</v>
      </c>
      <c r="CU2412" s="95">
        <v>5071</v>
      </c>
      <c r="CV2412" s="95">
        <v>5022</v>
      </c>
      <c r="CW2412" s="95">
        <v>5040</v>
      </c>
      <c r="CX2412" s="96">
        <v>1.0290686179999999</v>
      </c>
      <c r="CY2412" s="96">
        <v>1.034991467</v>
      </c>
      <c r="CZ2412" s="96">
        <v>0.98960123</v>
      </c>
      <c r="DA2412" s="96">
        <v>0.97469922799999997</v>
      </c>
      <c r="DB2412" s="96">
        <v>1.0059379289999999</v>
      </c>
      <c r="DC2412">
        <v>2013</v>
      </c>
      <c r="DD2412" s="6">
        <v>5250</v>
      </c>
      <c r="DE2412" s="96">
        <v>1.7789181E-3</v>
      </c>
      <c r="DF2412" s="72">
        <v>730.48</v>
      </c>
      <c r="DG2412" s="96">
        <v>1</v>
      </c>
      <c r="DH2412" s="72">
        <v>730.48</v>
      </c>
      <c r="DI2412" s="72">
        <v>736.36089413000002</v>
      </c>
      <c r="DJ2412" s="96">
        <v>1</v>
      </c>
      <c r="DK2412" s="72">
        <v>730.48</v>
      </c>
      <c r="DL2412" s="96">
        <v>1</v>
      </c>
      <c r="DM2412" s="72">
        <v>730.48</v>
      </c>
      <c r="DN2412" s="96">
        <v>1</v>
      </c>
      <c r="DO2412" s="96">
        <v>5.3660000000000001E-3</v>
      </c>
      <c r="DP2412" s="72">
        <v>3.92</v>
      </c>
      <c r="DQ2412" s="72">
        <v>726.56</v>
      </c>
      <c r="DR2412" t="s">
        <v>1401</v>
      </c>
      <c r="DT2412" t="s">
        <v>1504</v>
      </c>
    </row>
    <row r="2413" spans="1:124" x14ac:dyDescent="0.3">
      <c r="A2413" t="s">
        <v>1511</v>
      </c>
      <c r="B2413">
        <v>42120</v>
      </c>
      <c r="C2413" s="95">
        <v>5058</v>
      </c>
      <c r="D2413" s="95">
        <v>23009252</v>
      </c>
      <c r="E2413" s="95">
        <v>4968</v>
      </c>
      <c r="F2413" s="95">
        <v>16434320</v>
      </c>
      <c r="G2413" s="95">
        <v>1744</v>
      </c>
      <c r="H2413" s="95">
        <v>6465868</v>
      </c>
      <c r="I2413" s="95">
        <v>1645</v>
      </c>
      <c r="J2413" s="95">
        <v>5367990</v>
      </c>
      <c r="K2413" s="95">
        <v>5012</v>
      </c>
      <c r="L2413" s="95">
        <v>22111833</v>
      </c>
      <c r="M2413" s="95">
        <v>4894</v>
      </c>
      <c r="N2413" s="95">
        <v>16591089</v>
      </c>
      <c r="O2413" s="95">
        <v>1780</v>
      </c>
      <c r="P2413" s="95">
        <v>6371813</v>
      </c>
      <c r="Q2413" s="95">
        <v>1679</v>
      </c>
      <c r="R2413" s="95">
        <v>5615849</v>
      </c>
      <c r="S2413" s="95">
        <v>5004</v>
      </c>
      <c r="T2413" s="95">
        <v>23668353</v>
      </c>
      <c r="U2413" s="95">
        <v>4869</v>
      </c>
      <c r="V2413" s="95">
        <v>16516059</v>
      </c>
      <c r="W2413" s="95">
        <v>1729</v>
      </c>
      <c r="X2413" s="95">
        <v>6264881</v>
      </c>
      <c r="Y2413" s="95">
        <v>1628</v>
      </c>
      <c r="Z2413" s="95">
        <v>5766699</v>
      </c>
      <c r="AA2413" s="95">
        <v>5095</v>
      </c>
      <c r="AB2413" s="95">
        <v>21912842</v>
      </c>
      <c r="AC2413" s="95">
        <v>4953</v>
      </c>
      <c r="AD2413" s="95">
        <v>18287275</v>
      </c>
      <c r="AE2413" s="95">
        <v>1712</v>
      </c>
      <c r="AF2413" s="95">
        <v>5507114</v>
      </c>
      <c r="AG2413" s="95">
        <v>1601</v>
      </c>
      <c r="AH2413" s="95">
        <v>5513496</v>
      </c>
      <c r="AI2413" s="95">
        <v>5152</v>
      </c>
      <c r="AJ2413" s="95">
        <v>22416062</v>
      </c>
      <c r="AK2413" s="95">
        <v>5010</v>
      </c>
      <c r="AL2413" s="95">
        <v>18982698.609999999</v>
      </c>
      <c r="AM2413" s="95">
        <v>1690</v>
      </c>
      <c r="AN2413" s="95">
        <v>5686983.4400000004</v>
      </c>
      <c r="AO2413" s="95">
        <v>1588</v>
      </c>
      <c r="AP2413" s="95">
        <v>5860648</v>
      </c>
      <c r="AQ2413" s="72">
        <v>361.11</v>
      </c>
      <c r="AR2413" s="72">
        <v>274.74</v>
      </c>
      <c r="AS2413" s="72">
        <v>635.85</v>
      </c>
      <c r="AT2413" s="95">
        <v>29475120</v>
      </c>
      <c r="AU2413" s="95">
        <v>21802310</v>
      </c>
      <c r="AV2413" s="95">
        <v>6802</v>
      </c>
      <c r="AW2413" s="95">
        <v>6613</v>
      </c>
      <c r="AX2413" s="72">
        <v>349.48</v>
      </c>
      <c r="AY2413" s="72">
        <v>281.54000000000002</v>
      </c>
      <c r="AZ2413" s="72">
        <v>631.02</v>
      </c>
      <c r="BA2413" s="95">
        <v>28483646</v>
      </c>
      <c r="BB2413" s="95">
        <v>22206938</v>
      </c>
      <c r="BC2413" s="95">
        <v>6792</v>
      </c>
      <c r="BD2413" s="95">
        <v>6573</v>
      </c>
      <c r="BE2413" s="72">
        <v>370.48</v>
      </c>
      <c r="BF2413" s="72">
        <v>285.81</v>
      </c>
      <c r="BG2413" s="72">
        <v>656.29</v>
      </c>
      <c r="BH2413" s="95">
        <v>29933234</v>
      </c>
      <c r="BI2413" s="95">
        <v>22282758</v>
      </c>
      <c r="BJ2413" s="95">
        <v>6733</v>
      </c>
      <c r="BK2413" s="95">
        <v>6497</v>
      </c>
      <c r="BL2413" s="72">
        <v>335.68</v>
      </c>
      <c r="BM2413" s="72">
        <v>302.62</v>
      </c>
      <c r="BN2413" s="72">
        <v>638.29999999999995</v>
      </c>
      <c r="BO2413" s="95">
        <v>27419956</v>
      </c>
      <c r="BP2413" s="95">
        <v>23800771</v>
      </c>
      <c r="BQ2413" s="95">
        <v>6807</v>
      </c>
      <c r="BR2413" s="95">
        <v>6554</v>
      </c>
      <c r="BS2413" s="72">
        <v>342.29</v>
      </c>
      <c r="BT2413" s="72">
        <v>313.77</v>
      </c>
      <c r="BU2413" s="72">
        <v>656.06</v>
      </c>
      <c r="BV2413" s="95">
        <v>28103045.440000001</v>
      </c>
      <c r="BW2413" s="95">
        <v>24843346.609999999</v>
      </c>
      <c r="BX2413" s="95">
        <v>6842</v>
      </c>
      <c r="BY2413" s="95">
        <v>6598</v>
      </c>
      <c r="BZ2413" s="95">
        <v>6712</v>
      </c>
      <c r="CA2413" s="95">
        <v>6686</v>
      </c>
      <c r="CB2413" s="95">
        <v>6619</v>
      </c>
      <c r="CC2413" s="95">
        <v>6687</v>
      </c>
      <c r="CD2413" s="95">
        <v>6723</v>
      </c>
      <c r="CE2413" s="72">
        <v>650.75523149000003</v>
      </c>
      <c r="CF2413" s="72">
        <v>676.59346364999999</v>
      </c>
      <c r="CG2413" s="72">
        <v>712.40329333</v>
      </c>
      <c r="CH2413" s="72">
        <v>716.50152150999998</v>
      </c>
      <c r="CI2413" s="72">
        <v>731.52548966999996</v>
      </c>
      <c r="CJ2413" s="96">
        <v>0.97709548729999995</v>
      </c>
      <c r="CK2413" s="96">
        <v>0.93264276690000003</v>
      </c>
      <c r="CL2413" s="96">
        <v>0.92123380980000003</v>
      </c>
      <c r="CM2413" s="96">
        <v>0.89085644740000003</v>
      </c>
      <c r="CN2413" s="96">
        <v>0.89683819529999997</v>
      </c>
      <c r="CO2413" s="96">
        <v>0.99208908220000003</v>
      </c>
      <c r="CP2413" s="96">
        <v>0.93109919050000001</v>
      </c>
      <c r="CQ2413" s="96">
        <v>0.99584056389999998</v>
      </c>
      <c r="CR2413" s="96">
        <v>0.93498808069999995</v>
      </c>
      <c r="CS2413" s="95">
        <v>6775</v>
      </c>
      <c r="CT2413" s="95">
        <v>6790</v>
      </c>
      <c r="CU2413" s="95">
        <v>6717</v>
      </c>
      <c r="CV2413" s="95">
        <v>6806</v>
      </c>
      <c r="CW2413" s="95">
        <v>6889</v>
      </c>
      <c r="CX2413" s="96">
        <v>1.0295165690000001</v>
      </c>
      <c r="CY2413" s="96">
        <v>1.0282322639999999</v>
      </c>
      <c r="CZ2413" s="96">
        <v>0.99280754599999999</v>
      </c>
      <c r="DA2413" s="96">
        <v>0.95157654899999999</v>
      </c>
      <c r="DB2413" s="96">
        <v>0.95898107700000002</v>
      </c>
      <c r="DC2413">
        <v>2013</v>
      </c>
      <c r="DD2413" s="6">
        <v>6567</v>
      </c>
      <c r="DE2413" s="96">
        <v>2.3130666000000001E-3</v>
      </c>
      <c r="DF2413" s="72">
        <v>716.4</v>
      </c>
      <c r="DG2413" s="96">
        <v>1</v>
      </c>
      <c r="DH2413" s="72">
        <v>716.4</v>
      </c>
      <c r="DI2413" s="72">
        <v>736.36089413000002</v>
      </c>
      <c r="DJ2413" s="96">
        <v>1</v>
      </c>
      <c r="DK2413" s="72">
        <v>716.4</v>
      </c>
      <c r="DL2413" s="96">
        <v>1</v>
      </c>
      <c r="DM2413" s="72">
        <v>716.4</v>
      </c>
      <c r="DN2413" s="96">
        <v>1</v>
      </c>
      <c r="DO2413" s="96">
        <v>6.6150000000000002E-3</v>
      </c>
      <c r="DP2413" s="72">
        <v>4.74</v>
      </c>
      <c r="DQ2413" s="72">
        <v>711.66</v>
      </c>
      <c r="DR2413" t="s">
        <v>1511</v>
      </c>
      <c r="DT2413" t="s">
        <v>1504</v>
      </c>
    </row>
    <row r="2414" spans="1:124" x14ac:dyDescent="0.3">
      <c r="A2414" t="s">
        <v>1512</v>
      </c>
      <c r="B2414">
        <v>42130</v>
      </c>
      <c r="C2414" s="95">
        <v>4236</v>
      </c>
      <c r="D2414" s="95">
        <v>16409253</v>
      </c>
      <c r="E2414" s="95">
        <v>4177</v>
      </c>
      <c r="F2414" s="95">
        <v>13819220</v>
      </c>
      <c r="G2414" s="95">
        <v>1256</v>
      </c>
      <c r="H2414" s="95">
        <v>3954699</v>
      </c>
      <c r="I2414" s="95">
        <v>1165</v>
      </c>
      <c r="J2414" s="95">
        <v>3988204</v>
      </c>
      <c r="K2414" s="95">
        <v>4218</v>
      </c>
      <c r="L2414" s="95">
        <v>19948758</v>
      </c>
      <c r="M2414" s="95">
        <v>4154</v>
      </c>
      <c r="N2414" s="95">
        <v>14256365</v>
      </c>
      <c r="O2414" s="95">
        <v>1249</v>
      </c>
      <c r="P2414" s="95">
        <v>3413774</v>
      </c>
      <c r="Q2414" s="95">
        <v>1164</v>
      </c>
      <c r="R2414" s="95">
        <v>3661932</v>
      </c>
      <c r="S2414" s="95">
        <v>4216</v>
      </c>
      <c r="T2414" s="95">
        <v>18545545</v>
      </c>
      <c r="U2414" s="95">
        <v>4133</v>
      </c>
      <c r="V2414" s="95">
        <v>14881995</v>
      </c>
      <c r="W2414" s="95">
        <v>1274</v>
      </c>
      <c r="X2414" s="95">
        <v>3990830</v>
      </c>
      <c r="Y2414" s="95">
        <v>1179</v>
      </c>
      <c r="Z2414" s="95">
        <v>4196423</v>
      </c>
      <c r="AA2414" s="95">
        <v>4281</v>
      </c>
      <c r="AB2414" s="95">
        <v>18209420</v>
      </c>
      <c r="AC2414" s="95">
        <v>4171</v>
      </c>
      <c r="AD2414" s="95">
        <v>16199710</v>
      </c>
      <c r="AE2414" s="95">
        <v>1226</v>
      </c>
      <c r="AF2414" s="95">
        <v>3653155</v>
      </c>
      <c r="AG2414" s="95">
        <v>1143</v>
      </c>
      <c r="AH2414" s="95">
        <v>4119398</v>
      </c>
      <c r="AI2414" s="95">
        <v>4341</v>
      </c>
      <c r="AJ2414" s="95">
        <v>18454171</v>
      </c>
      <c r="AK2414" s="95">
        <v>4210</v>
      </c>
      <c r="AL2414" s="95">
        <v>16976455.239999998</v>
      </c>
      <c r="AM2414" s="95">
        <v>1223</v>
      </c>
      <c r="AN2414" s="95">
        <v>3677786</v>
      </c>
      <c r="AO2414" s="95">
        <v>1136</v>
      </c>
      <c r="AP2414" s="95">
        <v>3982598</v>
      </c>
      <c r="AQ2414" s="72">
        <v>308.99</v>
      </c>
      <c r="AR2414" s="72">
        <v>277.79000000000002</v>
      </c>
      <c r="AS2414" s="72">
        <v>586.78</v>
      </c>
      <c r="AT2414" s="95">
        <v>20363952</v>
      </c>
      <c r="AU2414" s="95">
        <v>17807424</v>
      </c>
      <c r="AV2414" s="95">
        <v>5492</v>
      </c>
      <c r="AW2414" s="95">
        <v>5342</v>
      </c>
      <c r="AX2414" s="72">
        <v>356.11</v>
      </c>
      <c r="AY2414" s="72">
        <v>280.77999999999997</v>
      </c>
      <c r="AZ2414" s="72">
        <v>636.89</v>
      </c>
      <c r="BA2414" s="95">
        <v>23362532</v>
      </c>
      <c r="BB2414" s="95">
        <v>17918297</v>
      </c>
      <c r="BC2414" s="95">
        <v>5467</v>
      </c>
      <c r="BD2414" s="95">
        <v>5318</v>
      </c>
      <c r="BE2414" s="72">
        <v>342.08</v>
      </c>
      <c r="BF2414" s="72">
        <v>299.3</v>
      </c>
      <c r="BG2414" s="72">
        <v>641.38</v>
      </c>
      <c r="BH2414" s="95">
        <v>22536375</v>
      </c>
      <c r="BI2414" s="95">
        <v>19078418</v>
      </c>
      <c r="BJ2414" s="95">
        <v>5490</v>
      </c>
      <c r="BK2414" s="95">
        <v>5312</v>
      </c>
      <c r="BL2414" s="72">
        <v>330.83</v>
      </c>
      <c r="BM2414" s="72">
        <v>318.64</v>
      </c>
      <c r="BN2414" s="72">
        <v>649.47</v>
      </c>
      <c r="BO2414" s="95">
        <v>21862575</v>
      </c>
      <c r="BP2414" s="95">
        <v>20319108</v>
      </c>
      <c r="BQ2414" s="95">
        <v>5507</v>
      </c>
      <c r="BR2414" s="95">
        <v>5314</v>
      </c>
      <c r="BS2414" s="72">
        <v>331.48</v>
      </c>
      <c r="BT2414" s="72">
        <v>326.70999999999998</v>
      </c>
      <c r="BU2414" s="72">
        <v>658.19</v>
      </c>
      <c r="BV2414" s="95">
        <v>22131957</v>
      </c>
      <c r="BW2414" s="95">
        <v>20959053.239999998</v>
      </c>
      <c r="BX2414" s="95">
        <v>5564</v>
      </c>
      <c r="BY2414" s="95">
        <v>5346</v>
      </c>
      <c r="BZ2414" s="95">
        <v>5421</v>
      </c>
      <c r="CA2414" s="95">
        <v>5395</v>
      </c>
      <c r="CB2414" s="95">
        <v>5404</v>
      </c>
      <c r="CC2414" s="95">
        <v>5415</v>
      </c>
      <c r="CD2414" s="95">
        <v>5457</v>
      </c>
      <c r="CE2414" s="72">
        <v>650.75523149000003</v>
      </c>
      <c r="CF2414" s="72">
        <v>676.59346364999999</v>
      </c>
      <c r="CG2414" s="72">
        <v>712.40329333</v>
      </c>
      <c r="CH2414" s="72">
        <v>716.50152150999998</v>
      </c>
      <c r="CI2414" s="72">
        <v>731.52548966999996</v>
      </c>
      <c r="CJ2414" s="96">
        <v>0.90169079190000001</v>
      </c>
      <c r="CK2414" s="96">
        <v>0.94131858229999998</v>
      </c>
      <c r="CL2414" s="96">
        <v>0.90030465329999998</v>
      </c>
      <c r="CM2414" s="96">
        <v>0.90644608630000001</v>
      </c>
      <c r="CN2414" s="96">
        <v>0.8997499189</v>
      </c>
      <c r="CO2414" s="96">
        <v>0.96620266710000002</v>
      </c>
      <c r="CP2414" s="96">
        <v>0.94172996779999996</v>
      </c>
      <c r="CQ2414" s="96">
        <v>0.99584056389999998</v>
      </c>
      <c r="CR2414" s="96">
        <v>0.94566325920000005</v>
      </c>
      <c r="CS2414" s="95">
        <v>5448</v>
      </c>
      <c r="CT2414" s="95">
        <v>5471</v>
      </c>
      <c r="CU2414" s="95">
        <v>5487</v>
      </c>
      <c r="CV2414" s="95">
        <v>5549</v>
      </c>
      <c r="CW2414" s="95">
        <v>5629</v>
      </c>
      <c r="CX2414" s="96">
        <v>0.99361307200000004</v>
      </c>
      <c r="CY2414" s="96">
        <v>0.96775008900000004</v>
      </c>
      <c r="CZ2414" s="96">
        <v>0.958937818</v>
      </c>
      <c r="DA2414" s="96">
        <v>0.95702470500000003</v>
      </c>
      <c r="DB2414" s="96">
        <v>0.95429876000000002</v>
      </c>
      <c r="DC2414">
        <v>2013</v>
      </c>
      <c r="DD2414" s="6">
        <v>5326.4</v>
      </c>
      <c r="DE2414" s="96">
        <v>3.8141036999999999E-3</v>
      </c>
      <c r="DF2414" s="72">
        <v>723.49</v>
      </c>
      <c r="DG2414" s="96">
        <v>1</v>
      </c>
      <c r="DH2414" s="72">
        <v>723.49</v>
      </c>
      <c r="DI2414" s="72">
        <v>736.36089413000002</v>
      </c>
      <c r="DJ2414" s="96">
        <v>1</v>
      </c>
      <c r="DK2414" s="72">
        <v>723.49</v>
      </c>
      <c r="DL2414" s="96">
        <v>1</v>
      </c>
      <c r="DM2414" s="72">
        <v>723.49</v>
      </c>
      <c r="DN2414" s="96">
        <v>1</v>
      </c>
      <c r="DO2414" s="96">
        <v>1.3292E-2</v>
      </c>
      <c r="DP2414" s="72">
        <v>9.6199999999999992</v>
      </c>
      <c r="DQ2414" s="72">
        <v>713.87</v>
      </c>
      <c r="DR2414" t="s">
        <v>1512</v>
      </c>
      <c r="DT2414" t="s">
        <v>1504</v>
      </c>
    </row>
    <row r="2415" spans="1:124" x14ac:dyDescent="0.3">
      <c r="A2415" t="s">
        <v>1513</v>
      </c>
      <c r="B2415">
        <v>42140</v>
      </c>
      <c r="C2415" s="95">
        <v>4683</v>
      </c>
      <c r="D2415" s="95">
        <v>21708355</v>
      </c>
      <c r="E2415" s="95">
        <v>4546</v>
      </c>
      <c r="F2415" s="95">
        <v>15241248</v>
      </c>
      <c r="G2415" s="95">
        <v>1582</v>
      </c>
      <c r="H2415" s="95">
        <v>6629800</v>
      </c>
      <c r="I2415" s="95">
        <v>1475</v>
      </c>
      <c r="J2415" s="95">
        <v>4714039</v>
      </c>
      <c r="K2415" s="95">
        <v>4493</v>
      </c>
      <c r="L2415" s="95">
        <v>20856742</v>
      </c>
      <c r="M2415" s="95">
        <v>4330</v>
      </c>
      <c r="N2415" s="95">
        <v>14661400</v>
      </c>
      <c r="O2415" s="95">
        <v>1499</v>
      </c>
      <c r="P2415" s="95">
        <v>6212463</v>
      </c>
      <c r="Q2415" s="95">
        <v>1401</v>
      </c>
      <c r="R2415" s="95">
        <v>4883935</v>
      </c>
      <c r="S2415" s="95">
        <v>4381</v>
      </c>
      <c r="T2415" s="95">
        <v>20297170</v>
      </c>
      <c r="U2415" s="95">
        <v>4197</v>
      </c>
      <c r="V2415" s="95">
        <v>15542807</v>
      </c>
      <c r="W2415" s="95">
        <v>1451</v>
      </c>
      <c r="X2415" s="95">
        <v>6184895</v>
      </c>
      <c r="Y2415" s="95">
        <v>1348</v>
      </c>
      <c r="Z2415" s="95">
        <v>4892514</v>
      </c>
      <c r="AA2415" s="95">
        <v>4436</v>
      </c>
      <c r="AB2415" s="95">
        <v>19042154</v>
      </c>
      <c r="AC2415" s="95">
        <v>4232</v>
      </c>
      <c r="AD2415" s="95">
        <v>17813344</v>
      </c>
      <c r="AE2415" s="95">
        <v>1454</v>
      </c>
      <c r="AF2415" s="95">
        <v>6079922</v>
      </c>
      <c r="AG2415" s="95">
        <v>1358</v>
      </c>
      <c r="AH2415" s="95">
        <v>5722523</v>
      </c>
      <c r="AI2415" s="95">
        <v>4383</v>
      </c>
      <c r="AJ2415" s="95">
        <v>18216467</v>
      </c>
      <c r="AK2415" s="95">
        <v>4156</v>
      </c>
      <c r="AL2415" s="95">
        <v>18206326</v>
      </c>
      <c r="AM2415" s="95">
        <v>1440</v>
      </c>
      <c r="AN2415" s="95">
        <v>4617246</v>
      </c>
      <c r="AO2415" s="95">
        <v>1338</v>
      </c>
      <c r="AP2415" s="95">
        <v>5304100</v>
      </c>
      <c r="AQ2415" s="72">
        <v>376.94</v>
      </c>
      <c r="AR2415" s="72">
        <v>276.19</v>
      </c>
      <c r="AS2415" s="72">
        <v>653.13</v>
      </c>
      <c r="AT2415" s="95">
        <v>28338155</v>
      </c>
      <c r="AU2415" s="95">
        <v>19955287</v>
      </c>
      <c r="AV2415" s="95">
        <v>6265</v>
      </c>
      <c r="AW2415" s="95">
        <v>6021</v>
      </c>
      <c r="AX2415" s="72">
        <v>376.46</v>
      </c>
      <c r="AY2415" s="72">
        <v>284.2</v>
      </c>
      <c r="AZ2415" s="72">
        <v>660.66</v>
      </c>
      <c r="BA2415" s="95">
        <v>27069205</v>
      </c>
      <c r="BB2415" s="95">
        <v>19545335</v>
      </c>
      <c r="BC2415" s="95">
        <v>5992</v>
      </c>
      <c r="BD2415" s="95">
        <v>5731</v>
      </c>
      <c r="BE2415" s="72">
        <v>378.4</v>
      </c>
      <c r="BF2415" s="72">
        <v>307.11</v>
      </c>
      <c r="BG2415" s="72">
        <v>685.51</v>
      </c>
      <c r="BH2415" s="95">
        <v>26482065</v>
      </c>
      <c r="BI2415" s="95">
        <v>20435321</v>
      </c>
      <c r="BJ2415" s="95">
        <v>5832</v>
      </c>
      <c r="BK2415" s="95">
        <v>5545</v>
      </c>
      <c r="BL2415" s="72">
        <v>355.43</v>
      </c>
      <c r="BM2415" s="72">
        <v>350.86</v>
      </c>
      <c r="BN2415" s="72">
        <v>706.29</v>
      </c>
      <c r="BO2415" s="95">
        <v>25122076</v>
      </c>
      <c r="BP2415" s="95">
        <v>23535867</v>
      </c>
      <c r="BQ2415" s="95">
        <v>5890</v>
      </c>
      <c r="BR2415" s="95">
        <v>5590</v>
      </c>
      <c r="BS2415" s="72">
        <v>326.77</v>
      </c>
      <c r="BT2415" s="72">
        <v>356.61</v>
      </c>
      <c r="BU2415" s="72">
        <v>683.38</v>
      </c>
      <c r="BV2415" s="95">
        <v>22833713</v>
      </c>
      <c r="BW2415" s="95">
        <v>23510426</v>
      </c>
      <c r="BX2415" s="95">
        <v>5823</v>
      </c>
      <c r="BY2415" s="95">
        <v>5494</v>
      </c>
      <c r="BZ2415" s="95">
        <v>6149</v>
      </c>
      <c r="CA2415" s="95">
        <v>5866</v>
      </c>
      <c r="CB2415" s="95">
        <v>5694</v>
      </c>
      <c r="CC2415" s="95">
        <v>5748</v>
      </c>
      <c r="CD2415" s="95">
        <v>5662</v>
      </c>
      <c r="CE2415" s="72">
        <v>650.75523149000003</v>
      </c>
      <c r="CF2415" s="72">
        <v>676.59346364999999</v>
      </c>
      <c r="CG2415" s="72">
        <v>712.40329333</v>
      </c>
      <c r="CH2415" s="72">
        <v>716.50152150999998</v>
      </c>
      <c r="CI2415" s="72">
        <v>731.52548966999996</v>
      </c>
      <c r="CJ2415" s="96">
        <v>1.00364925</v>
      </c>
      <c r="CK2415" s="96">
        <v>0.97645046179999995</v>
      </c>
      <c r="CL2415" s="96">
        <v>0.96224990310000003</v>
      </c>
      <c r="CM2415" s="96">
        <v>0.98574808120000001</v>
      </c>
      <c r="CN2415" s="96">
        <v>0.93418480920000002</v>
      </c>
      <c r="CO2415" s="96">
        <v>0.99158712380000003</v>
      </c>
      <c r="CP2415" s="96">
        <v>0.98070706829999998</v>
      </c>
      <c r="CQ2415" s="96">
        <v>0.99584056389999998</v>
      </c>
      <c r="CR2415" s="96">
        <v>0.98480315399999996</v>
      </c>
      <c r="CS2415" s="95">
        <v>6230</v>
      </c>
      <c r="CT2415" s="95">
        <v>5873</v>
      </c>
      <c r="CU2415" s="95">
        <v>5701</v>
      </c>
      <c r="CV2415" s="95">
        <v>5744</v>
      </c>
      <c r="CW2415" s="95">
        <v>5652</v>
      </c>
      <c r="CX2415" s="96">
        <v>1.0468869949999999</v>
      </c>
      <c r="CY2415" s="96">
        <v>0.99096854099999998</v>
      </c>
      <c r="CZ2415" s="96">
        <v>0.98437653599999997</v>
      </c>
      <c r="DA2415" s="96">
        <v>0.96390107000000003</v>
      </c>
      <c r="DB2415" s="96">
        <v>0.96668461000000006</v>
      </c>
      <c r="DC2415">
        <v>2013</v>
      </c>
      <c r="DD2415" s="6">
        <v>5676.2</v>
      </c>
      <c r="DE2415" s="96">
        <v>3.1511254E-3</v>
      </c>
      <c r="DF2415" s="72">
        <v>753.94</v>
      </c>
      <c r="DG2415" s="96">
        <v>1</v>
      </c>
      <c r="DH2415" s="72">
        <v>753.94</v>
      </c>
      <c r="DI2415" s="72">
        <v>736.36089413000002</v>
      </c>
      <c r="DJ2415" s="96">
        <v>1</v>
      </c>
      <c r="DK2415" s="72">
        <v>753.94</v>
      </c>
      <c r="DL2415" s="96">
        <v>1</v>
      </c>
      <c r="DM2415" s="72">
        <v>753.94</v>
      </c>
      <c r="DN2415" s="96">
        <v>1</v>
      </c>
      <c r="DO2415" s="96">
        <v>1.3708E-2</v>
      </c>
      <c r="DP2415" s="72">
        <v>10.34</v>
      </c>
      <c r="DQ2415" s="72">
        <v>743.6</v>
      </c>
      <c r="DR2415" t="s">
        <v>1513</v>
      </c>
      <c r="DT2415" t="s">
        <v>1504</v>
      </c>
    </row>
    <row r="2416" spans="1:124" x14ac:dyDescent="0.3">
      <c r="A2416" t="s">
        <v>1514</v>
      </c>
      <c r="B2416">
        <v>42150</v>
      </c>
      <c r="C2416" s="95">
        <v>7938</v>
      </c>
      <c r="D2416" s="95">
        <v>39804817</v>
      </c>
      <c r="E2416" s="95">
        <v>7847</v>
      </c>
      <c r="F2416" s="95">
        <v>25542398</v>
      </c>
      <c r="G2416" s="95">
        <v>2359</v>
      </c>
      <c r="H2416" s="95">
        <v>9740749</v>
      </c>
      <c r="I2416" s="95">
        <v>2224</v>
      </c>
      <c r="J2416" s="95">
        <v>7553505</v>
      </c>
      <c r="K2416" s="95">
        <v>7816</v>
      </c>
      <c r="L2416" s="95">
        <v>40039391</v>
      </c>
      <c r="M2416" s="95">
        <v>7706</v>
      </c>
      <c r="N2416" s="95">
        <v>26103801</v>
      </c>
      <c r="O2416" s="95">
        <v>2325</v>
      </c>
      <c r="P2416" s="95">
        <v>10448086</v>
      </c>
      <c r="Q2416" s="95">
        <v>2167</v>
      </c>
      <c r="R2416" s="95">
        <v>6969696</v>
      </c>
      <c r="S2416" s="95">
        <v>7768</v>
      </c>
      <c r="T2416" s="95">
        <v>41124445</v>
      </c>
      <c r="U2416" s="95">
        <v>7635</v>
      </c>
      <c r="V2416" s="95">
        <v>26004020</v>
      </c>
      <c r="W2416" s="95">
        <v>2309</v>
      </c>
      <c r="X2416" s="95">
        <v>9164540</v>
      </c>
      <c r="Y2416" s="95">
        <v>2155</v>
      </c>
      <c r="Z2416" s="95">
        <v>7026023</v>
      </c>
      <c r="AA2416" s="95">
        <v>7917</v>
      </c>
      <c r="AB2416" s="95">
        <v>34815275</v>
      </c>
      <c r="AC2416" s="95">
        <v>7771</v>
      </c>
      <c r="AD2416" s="95">
        <v>27897199</v>
      </c>
      <c r="AE2416" s="95">
        <v>2320</v>
      </c>
      <c r="AF2416" s="95">
        <v>9403930</v>
      </c>
      <c r="AG2416" s="95">
        <v>2165</v>
      </c>
      <c r="AH2416" s="95">
        <v>7800295</v>
      </c>
      <c r="AI2416" s="95">
        <v>8026</v>
      </c>
      <c r="AJ2416" s="95">
        <v>37850935</v>
      </c>
      <c r="AK2416" s="95">
        <v>7863</v>
      </c>
      <c r="AL2416" s="95">
        <v>29994317</v>
      </c>
      <c r="AM2416" s="95">
        <v>2381</v>
      </c>
      <c r="AN2416" s="95">
        <v>9441670</v>
      </c>
      <c r="AO2416" s="95">
        <v>2217</v>
      </c>
      <c r="AP2416" s="95">
        <v>8796184</v>
      </c>
      <c r="AQ2416" s="72">
        <v>400.97</v>
      </c>
      <c r="AR2416" s="72">
        <v>273.85000000000002</v>
      </c>
      <c r="AS2416" s="72">
        <v>674.82</v>
      </c>
      <c r="AT2416" s="95">
        <v>49545566</v>
      </c>
      <c r="AU2416" s="95">
        <v>33095903</v>
      </c>
      <c r="AV2416" s="95">
        <v>10297</v>
      </c>
      <c r="AW2416" s="95">
        <v>10071</v>
      </c>
      <c r="AX2416" s="72">
        <v>414.88</v>
      </c>
      <c r="AY2416" s="72">
        <v>279.16000000000003</v>
      </c>
      <c r="AZ2416" s="72">
        <v>694.04</v>
      </c>
      <c r="BA2416" s="95">
        <v>50487477</v>
      </c>
      <c r="BB2416" s="95">
        <v>33073497</v>
      </c>
      <c r="BC2416" s="95">
        <v>10141</v>
      </c>
      <c r="BD2416" s="95">
        <v>9873</v>
      </c>
      <c r="BE2416" s="72">
        <v>415.87</v>
      </c>
      <c r="BF2416" s="72">
        <v>281.14999999999998</v>
      </c>
      <c r="BG2416" s="72">
        <v>697.02</v>
      </c>
      <c r="BH2416" s="95">
        <v>50288985</v>
      </c>
      <c r="BI2416" s="95">
        <v>33030043</v>
      </c>
      <c r="BJ2416" s="95">
        <v>10077</v>
      </c>
      <c r="BK2416" s="95">
        <v>9790</v>
      </c>
      <c r="BL2416" s="72">
        <v>359.96</v>
      </c>
      <c r="BM2416" s="72">
        <v>299.39999999999998</v>
      </c>
      <c r="BN2416" s="72">
        <v>659.36</v>
      </c>
      <c r="BO2416" s="95">
        <v>44219205</v>
      </c>
      <c r="BP2416" s="95">
        <v>35697494</v>
      </c>
      <c r="BQ2416" s="95">
        <v>10237</v>
      </c>
      <c r="BR2416" s="95">
        <v>9936</v>
      </c>
      <c r="BS2416" s="72">
        <v>378.69</v>
      </c>
      <c r="BT2416" s="72">
        <v>320.69</v>
      </c>
      <c r="BU2416" s="72">
        <v>699.38</v>
      </c>
      <c r="BV2416" s="95">
        <v>47292605</v>
      </c>
      <c r="BW2416" s="95">
        <v>38790501</v>
      </c>
      <c r="BX2416" s="95">
        <v>10407</v>
      </c>
      <c r="BY2416" s="95">
        <v>10080</v>
      </c>
      <c r="BZ2416" s="95">
        <v>10189</v>
      </c>
      <c r="CA2416" s="95">
        <v>10011</v>
      </c>
      <c r="CB2416" s="95">
        <v>9939</v>
      </c>
      <c r="CC2416" s="95">
        <v>10094</v>
      </c>
      <c r="CD2416" s="95">
        <v>10247</v>
      </c>
      <c r="CE2416" s="72">
        <v>650.75523149000003</v>
      </c>
      <c r="CF2416" s="72">
        <v>676.59346364999999</v>
      </c>
      <c r="CG2416" s="72">
        <v>712.40329333</v>
      </c>
      <c r="CH2416" s="72">
        <v>716.50152150999998</v>
      </c>
      <c r="CI2416" s="72">
        <v>731.52548966999996</v>
      </c>
      <c r="CJ2416" s="96">
        <v>1.0369797542000001</v>
      </c>
      <c r="CK2416" s="96">
        <v>1.0257858482</v>
      </c>
      <c r="CL2416" s="96">
        <v>0.97840648200000002</v>
      </c>
      <c r="CM2416" s="96">
        <v>0.92024926699999998</v>
      </c>
      <c r="CN2416" s="96">
        <v>0.95605691100000001</v>
      </c>
      <c r="CO2416" s="96">
        <v>1.0050521709</v>
      </c>
      <c r="CP2416" s="96">
        <v>0.97855184139999996</v>
      </c>
      <c r="CQ2416" s="96">
        <v>0.99584056389999998</v>
      </c>
      <c r="CR2416" s="96">
        <v>0.98263892549999998</v>
      </c>
      <c r="CS2416" s="95">
        <v>10345</v>
      </c>
      <c r="CT2416" s="95">
        <v>10256</v>
      </c>
      <c r="CU2416" s="95">
        <v>10113</v>
      </c>
      <c r="CV2416" s="95">
        <v>10296</v>
      </c>
      <c r="CW2416" s="95">
        <v>10475</v>
      </c>
      <c r="CX2416" s="96">
        <v>1.0386149119999999</v>
      </c>
      <c r="CY2416" s="96">
        <v>1.022193766</v>
      </c>
      <c r="CZ2416" s="96">
        <v>1.0121522590000001</v>
      </c>
      <c r="DA2416" s="96">
        <v>0.98712014299999995</v>
      </c>
      <c r="DB2416" s="96">
        <v>0.96589362300000003</v>
      </c>
      <c r="DC2416">
        <v>2013</v>
      </c>
      <c r="DD2416" s="6">
        <v>9950</v>
      </c>
      <c r="DE2416" s="96">
        <v>2.3209449E-3</v>
      </c>
      <c r="DF2416" s="72">
        <v>752.91</v>
      </c>
      <c r="DG2416" s="96">
        <v>1</v>
      </c>
      <c r="DH2416" s="72">
        <v>752.91</v>
      </c>
      <c r="DI2416" s="72">
        <v>740.55036329999996</v>
      </c>
      <c r="DJ2416" s="96">
        <v>1</v>
      </c>
      <c r="DK2416" s="72">
        <v>752.91</v>
      </c>
      <c r="DL2416" s="96">
        <v>1</v>
      </c>
      <c r="DM2416" s="72">
        <v>752.91</v>
      </c>
      <c r="DN2416" s="96">
        <v>1</v>
      </c>
      <c r="DO2416" s="96">
        <v>6.9779999999999998E-3</v>
      </c>
      <c r="DP2416" s="72">
        <v>5.25</v>
      </c>
      <c r="DQ2416" s="72">
        <v>747.66</v>
      </c>
      <c r="DR2416" t="s">
        <v>1514</v>
      </c>
      <c r="DT2416" t="s">
        <v>1504</v>
      </c>
    </row>
    <row r="2417" spans="1:124" x14ac:dyDescent="0.3">
      <c r="A2417" t="s">
        <v>1515</v>
      </c>
      <c r="B2417">
        <v>42160</v>
      </c>
      <c r="C2417" s="95">
        <v>3509</v>
      </c>
      <c r="D2417" s="95">
        <v>16140268</v>
      </c>
      <c r="E2417" s="95">
        <v>3476</v>
      </c>
      <c r="F2417" s="95">
        <v>11394820</v>
      </c>
      <c r="G2417" s="95">
        <v>1309</v>
      </c>
      <c r="H2417" s="95">
        <v>5117724</v>
      </c>
      <c r="I2417" s="95">
        <v>1253</v>
      </c>
      <c r="J2417" s="95">
        <v>3887696</v>
      </c>
      <c r="K2417" s="95">
        <v>3411</v>
      </c>
      <c r="L2417" s="95">
        <v>18784489</v>
      </c>
      <c r="M2417" s="95">
        <v>3371</v>
      </c>
      <c r="N2417" s="95">
        <v>11170969</v>
      </c>
      <c r="O2417" s="95">
        <v>1317</v>
      </c>
      <c r="P2417" s="95">
        <v>4949489</v>
      </c>
      <c r="Q2417" s="95">
        <v>1256</v>
      </c>
      <c r="R2417" s="95">
        <v>4026482</v>
      </c>
      <c r="S2417" s="95">
        <v>3396</v>
      </c>
      <c r="T2417" s="95">
        <v>18329873</v>
      </c>
      <c r="U2417" s="95">
        <v>3353</v>
      </c>
      <c r="V2417" s="95">
        <v>10887632</v>
      </c>
      <c r="W2417" s="95">
        <v>1320</v>
      </c>
      <c r="X2417" s="95">
        <v>5534461</v>
      </c>
      <c r="Y2417" s="95">
        <v>1253</v>
      </c>
      <c r="Z2417" s="95">
        <v>4421400</v>
      </c>
      <c r="AA2417" s="95">
        <v>3423</v>
      </c>
      <c r="AB2417" s="95">
        <v>16880206</v>
      </c>
      <c r="AC2417" s="95">
        <v>3370</v>
      </c>
      <c r="AD2417" s="95">
        <v>11795450</v>
      </c>
      <c r="AE2417" s="95">
        <v>1321</v>
      </c>
      <c r="AF2417" s="95">
        <v>5230223</v>
      </c>
      <c r="AG2417" s="95">
        <v>1260</v>
      </c>
      <c r="AH2417" s="95">
        <v>4799751</v>
      </c>
      <c r="AI2417" s="95">
        <v>3421</v>
      </c>
      <c r="AJ2417" s="95">
        <v>16203528</v>
      </c>
      <c r="AK2417" s="95">
        <v>3365</v>
      </c>
      <c r="AL2417" s="95">
        <v>12153730</v>
      </c>
      <c r="AM2417" s="95">
        <v>1276</v>
      </c>
      <c r="AN2417" s="95">
        <v>4003481</v>
      </c>
      <c r="AO2417" s="95">
        <v>1217</v>
      </c>
      <c r="AP2417" s="95">
        <v>4562126</v>
      </c>
      <c r="AQ2417" s="72">
        <v>367.68</v>
      </c>
      <c r="AR2417" s="72">
        <v>269.3</v>
      </c>
      <c r="AS2417" s="72">
        <v>636.98</v>
      </c>
      <c r="AT2417" s="95">
        <v>21257992</v>
      </c>
      <c r="AU2417" s="95">
        <v>15282516</v>
      </c>
      <c r="AV2417" s="95">
        <v>4818</v>
      </c>
      <c r="AW2417" s="95">
        <v>4729</v>
      </c>
      <c r="AX2417" s="72">
        <v>418.32</v>
      </c>
      <c r="AY2417" s="72">
        <v>273.70999999999998</v>
      </c>
      <c r="AZ2417" s="72">
        <v>692.03</v>
      </c>
      <c r="BA2417" s="95">
        <v>23733978</v>
      </c>
      <c r="BB2417" s="95">
        <v>15197451</v>
      </c>
      <c r="BC2417" s="95">
        <v>4728</v>
      </c>
      <c r="BD2417" s="95">
        <v>4627</v>
      </c>
      <c r="BE2417" s="72">
        <v>421.69</v>
      </c>
      <c r="BF2417" s="72">
        <v>276.98</v>
      </c>
      <c r="BG2417" s="72">
        <v>698.67</v>
      </c>
      <c r="BH2417" s="95">
        <v>23864334</v>
      </c>
      <c r="BI2417" s="95">
        <v>15309032</v>
      </c>
      <c r="BJ2417" s="95">
        <v>4716</v>
      </c>
      <c r="BK2417" s="95">
        <v>4606</v>
      </c>
      <c r="BL2417" s="72">
        <v>388.39</v>
      </c>
      <c r="BM2417" s="72">
        <v>298.69</v>
      </c>
      <c r="BN2417" s="72">
        <v>687.08</v>
      </c>
      <c r="BO2417" s="95">
        <v>22110429</v>
      </c>
      <c r="BP2417" s="95">
        <v>16595201</v>
      </c>
      <c r="BQ2417" s="95">
        <v>4744</v>
      </c>
      <c r="BR2417" s="95">
        <v>4630</v>
      </c>
      <c r="BS2417" s="72">
        <v>358.51</v>
      </c>
      <c r="BT2417" s="72">
        <v>304.01</v>
      </c>
      <c r="BU2417" s="72">
        <v>662.52</v>
      </c>
      <c r="BV2417" s="95">
        <v>20207009</v>
      </c>
      <c r="BW2417" s="95">
        <v>16715856</v>
      </c>
      <c r="BX2417" s="95">
        <v>4697</v>
      </c>
      <c r="BY2417" s="95">
        <v>4582</v>
      </c>
      <c r="BZ2417" s="95">
        <v>4776</v>
      </c>
      <c r="CA2417" s="95">
        <v>4679</v>
      </c>
      <c r="CB2417" s="95">
        <v>4663</v>
      </c>
      <c r="CC2417" s="95">
        <v>4690</v>
      </c>
      <c r="CD2417" s="95">
        <v>4641</v>
      </c>
      <c r="CE2417" s="72">
        <v>650.75523149000003</v>
      </c>
      <c r="CF2417" s="72">
        <v>676.59346364999999</v>
      </c>
      <c r="CG2417" s="72">
        <v>712.40329333</v>
      </c>
      <c r="CH2417" s="72">
        <v>716.50152150999998</v>
      </c>
      <c r="CI2417" s="72">
        <v>731.52548966999996</v>
      </c>
      <c r="CJ2417" s="96">
        <v>0.9788319312</v>
      </c>
      <c r="CK2417" s="96">
        <v>1.0228150835000001</v>
      </c>
      <c r="CL2417" s="96">
        <v>0.98072258580000005</v>
      </c>
      <c r="CM2417" s="96">
        <v>0.95893725190000001</v>
      </c>
      <c r="CN2417" s="96">
        <v>0.90566905649999996</v>
      </c>
      <c r="CO2417" s="96">
        <v>0.9937062565</v>
      </c>
      <c r="CP2417" s="96">
        <v>0.9755349485</v>
      </c>
      <c r="CQ2417" s="96">
        <v>0.99584056389999998</v>
      </c>
      <c r="CR2417" s="96">
        <v>0.97960943209999995</v>
      </c>
      <c r="CS2417" s="95">
        <v>4600</v>
      </c>
      <c r="CT2417" s="95">
        <v>4523</v>
      </c>
      <c r="CU2417" s="95">
        <v>4522</v>
      </c>
      <c r="CV2417" s="95">
        <v>4547</v>
      </c>
      <c r="CW2417" s="95">
        <v>4552</v>
      </c>
      <c r="CX2417" s="96">
        <v>1.015076555</v>
      </c>
      <c r="CY2417" s="96">
        <v>0.98348430099999995</v>
      </c>
      <c r="CZ2417" s="96">
        <v>0.98768341900000001</v>
      </c>
      <c r="DA2417" s="96">
        <v>0.97983927400000004</v>
      </c>
      <c r="DB2417" s="96">
        <v>1.00210234</v>
      </c>
      <c r="DC2417">
        <v>2013</v>
      </c>
      <c r="DD2417" s="6">
        <v>4634.8</v>
      </c>
      <c r="DE2417" s="96">
        <v>1.9219040999999999E-3</v>
      </c>
      <c r="DF2417" s="72">
        <v>750.88</v>
      </c>
      <c r="DG2417" s="96">
        <v>1</v>
      </c>
      <c r="DH2417" s="72">
        <v>750.88</v>
      </c>
      <c r="DI2417" s="72">
        <v>736.36089413000002</v>
      </c>
      <c r="DJ2417" s="96">
        <v>1</v>
      </c>
      <c r="DK2417" s="72">
        <v>750.88</v>
      </c>
      <c r="DL2417" s="96">
        <v>1</v>
      </c>
      <c r="DM2417" s="72">
        <v>750.88</v>
      </c>
      <c r="DN2417" s="96">
        <v>1</v>
      </c>
      <c r="DO2417" s="96">
        <v>6.4229999999999999E-3</v>
      </c>
      <c r="DP2417" s="72">
        <v>4.82</v>
      </c>
      <c r="DQ2417" s="72">
        <v>746.06</v>
      </c>
      <c r="DR2417" t="s">
        <v>1515</v>
      </c>
      <c r="DT2417" t="s">
        <v>1504</v>
      </c>
    </row>
    <row r="2418" spans="1:124" x14ac:dyDescent="0.3">
      <c r="A2418" t="s">
        <v>819</v>
      </c>
      <c r="B2418">
        <v>42170</v>
      </c>
      <c r="C2418" s="95">
        <v>10987</v>
      </c>
      <c r="D2418" s="95">
        <v>42558652</v>
      </c>
      <c r="E2418" s="95">
        <v>10620</v>
      </c>
      <c r="F2418" s="95">
        <v>34749933</v>
      </c>
      <c r="G2418" s="95">
        <v>3143</v>
      </c>
      <c r="H2418" s="95">
        <v>8801375</v>
      </c>
      <c r="I2418" s="95">
        <v>2869</v>
      </c>
      <c r="J2418" s="95">
        <v>8243882</v>
      </c>
      <c r="K2418" s="95">
        <v>10810</v>
      </c>
      <c r="L2418" s="95">
        <v>42899810</v>
      </c>
      <c r="M2418" s="95">
        <v>10409</v>
      </c>
      <c r="N2418" s="95">
        <v>36449103</v>
      </c>
      <c r="O2418" s="95">
        <v>3103</v>
      </c>
      <c r="P2418" s="95">
        <v>8870765</v>
      </c>
      <c r="Q2418" s="95">
        <v>2791</v>
      </c>
      <c r="R2418" s="95">
        <v>8890543</v>
      </c>
      <c r="S2418" s="95">
        <v>10931</v>
      </c>
      <c r="T2418" s="95">
        <v>45816757</v>
      </c>
      <c r="U2418" s="95">
        <v>10438</v>
      </c>
      <c r="V2418" s="95">
        <v>39804360</v>
      </c>
      <c r="W2418" s="95">
        <v>3062</v>
      </c>
      <c r="X2418" s="95">
        <v>9850131</v>
      </c>
      <c r="Y2418" s="95">
        <v>2706</v>
      </c>
      <c r="Z2418" s="95">
        <v>9543543</v>
      </c>
      <c r="AA2418" s="95">
        <v>11222</v>
      </c>
      <c r="AB2418" s="95">
        <v>46201063</v>
      </c>
      <c r="AC2418" s="95">
        <v>10663</v>
      </c>
      <c r="AD2418" s="95">
        <v>43651294</v>
      </c>
      <c r="AE2418" s="95">
        <v>3022</v>
      </c>
      <c r="AF2418" s="95">
        <v>9917003</v>
      </c>
      <c r="AG2418" s="95">
        <v>2657</v>
      </c>
      <c r="AH2418" s="95">
        <v>10338077</v>
      </c>
      <c r="AI2418" s="95">
        <v>11596</v>
      </c>
      <c r="AJ2418" s="95">
        <v>48562600.890000001</v>
      </c>
      <c r="AK2418" s="95">
        <v>10981</v>
      </c>
      <c r="AL2418" s="95">
        <v>47339781.100000001</v>
      </c>
      <c r="AM2418" s="95">
        <v>2987</v>
      </c>
      <c r="AN2418" s="95">
        <v>10273855.66</v>
      </c>
      <c r="AO2418" s="95">
        <v>2632</v>
      </c>
      <c r="AP2418" s="95">
        <v>10817046.6</v>
      </c>
      <c r="AQ2418" s="72">
        <v>302.89999999999998</v>
      </c>
      <c r="AR2418" s="72">
        <v>265.61</v>
      </c>
      <c r="AS2418" s="72">
        <v>568.51</v>
      </c>
      <c r="AT2418" s="95">
        <v>51360027</v>
      </c>
      <c r="AU2418" s="95">
        <v>42993815</v>
      </c>
      <c r="AV2418" s="95">
        <v>14130</v>
      </c>
      <c r="AW2418" s="95">
        <v>13489</v>
      </c>
      <c r="AX2418" s="72">
        <v>310.08999999999997</v>
      </c>
      <c r="AY2418" s="72">
        <v>286.24</v>
      </c>
      <c r="AZ2418" s="72">
        <v>596.33000000000004</v>
      </c>
      <c r="BA2418" s="95">
        <v>51770575</v>
      </c>
      <c r="BB2418" s="95">
        <v>45339646</v>
      </c>
      <c r="BC2418" s="95">
        <v>13913</v>
      </c>
      <c r="BD2418" s="95">
        <v>13200</v>
      </c>
      <c r="BE2418" s="72">
        <v>331.52</v>
      </c>
      <c r="BF2418" s="72">
        <v>312.87</v>
      </c>
      <c r="BG2418" s="72">
        <v>644.39</v>
      </c>
      <c r="BH2418" s="95">
        <v>55666888</v>
      </c>
      <c r="BI2418" s="95">
        <v>49347903</v>
      </c>
      <c r="BJ2418" s="95">
        <v>13993</v>
      </c>
      <c r="BK2418" s="95">
        <v>13144</v>
      </c>
      <c r="BL2418" s="72">
        <v>328.31</v>
      </c>
      <c r="BM2418" s="72">
        <v>337.77</v>
      </c>
      <c r="BN2418" s="72">
        <v>666.08</v>
      </c>
      <c r="BO2418" s="95">
        <v>56118066</v>
      </c>
      <c r="BP2418" s="95">
        <v>53989371</v>
      </c>
      <c r="BQ2418" s="95">
        <v>14244</v>
      </c>
      <c r="BR2418" s="95">
        <v>13320</v>
      </c>
      <c r="BS2418" s="72">
        <v>336.22</v>
      </c>
      <c r="BT2418" s="72">
        <v>356.01</v>
      </c>
      <c r="BU2418" s="72">
        <v>692.23</v>
      </c>
      <c r="BV2418" s="95">
        <v>58836456.549999997</v>
      </c>
      <c r="BW2418" s="95">
        <v>58156827.700000003</v>
      </c>
      <c r="BX2418" s="95">
        <v>14583</v>
      </c>
      <c r="BY2418" s="95">
        <v>13613</v>
      </c>
      <c r="BZ2418" s="95">
        <v>13824</v>
      </c>
      <c r="CA2418" s="95">
        <v>13569</v>
      </c>
      <c r="CB2418" s="95">
        <v>13584</v>
      </c>
      <c r="CC2418" s="95">
        <v>13805</v>
      </c>
      <c r="CD2418" s="95">
        <v>14108</v>
      </c>
      <c r="CE2418" s="72">
        <v>650.75523149000003</v>
      </c>
      <c r="CF2418" s="72">
        <v>676.59346364999999</v>
      </c>
      <c r="CG2418" s="72">
        <v>712.40329333</v>
      </c>
      <c r="CH2418" s="72">
        <v>716.50152150999998</v>
      </c>
      <c r="CI2418" s="72">
        <v>731.52548966999996</v>
      </c>
      <c r="CJ2418" s="96">
        <v>0.87361571979999997</v>
      </c>
      <c r="CK2418" s="96">
        <v>0.88137121039999999</v>
      </c>
      <c r="CL2418" s="96">
        <v>0.90452978819999996</v>
      </c>
      <c r="CM2418" s="96">
        <v>0.92962817239999995</v>
      </c>
      <c r="CN2418" s="96">
        <v>0.94628281550000004</v>
      </c>
      <c r="CO2418" s="96">
        <v>0.92645981259999999</v>
      </c>
      <c r="CP2418" s="96">
        <v>0.9790878448</v>
      </c>
      <c r="CQ2418" s="96">
        <v>0.99584056389999998</v>
      </c>
      <c r="CR2418" s="96">
        <v>0.98317716759999996</v>
      </c>
      <c r="CS2418" s="95">
        <v>12839</v>
      </c>
      <c r="CT2418" s="95">
        <v>12721</v>
      </c>
      <c r="CU2418" s="95">
        <v>12884</v>
      </c>
      <c r="CV2418" s="95">
        <v>13269</v>
      </c>
      <c r="CW2418" s="95">
        <v>13783</v>
      </c>
      <c r="CX2418" s="96">
        <v>0.941694472</v>
      </c>
      <c r="CY2418" s="96">
        <v>0.92329327699999997</v>
      </c>
      <c r="CZ2418" s="96">
        <v>0.92064810699999999</v>
      </c>
      <c r="DA2418" s="96">
        <v>0.92431515200000003</v>
      </c>
      <c r="DB2418" s="96">
        <v>0.92268844400000005</v>
      </c>
      <c r="DC2418">
        <v>2013</v>
      </c>
      <c r="DD2418" s="6">
        <v>13353.2</v>
      </c>
      <c r="DE2418" s="96">
        <v>5.4309757E-3</v>
      </c>
      <c r="DF2418" s="72">
        <v>750.97</v>
      </c>
      <c r="DG2418" s="96">
        <v>1</v>
      </c>
      <c r="DH2418" s="72">
        <v>750.97</v>
      </c>
      <c r="DI2418" s="72">
        <v>748.37780803999999</v>
      </c>
      <c r="DJ2418" s="96">
        <v>1</v>
      </c>
      <c r="DK2418" s="72">
        <v>750.97</v>
      </c>
      <c r="DL2418" s="96">
        <v>1</v>
      </c>
      <c r="DM2418" s="72">
        <v>750.97</v>
      </c>
      <c r="DN2418" s="96">
        <v>1</v>
      </c>
      <c r="DO2418" s="96">
        <v>1.8949000000000001E-2</v>
      </c>
      <c r="DP2418" s="72">
        <v>14.23</v>
      </c>
      <c r="DQ2418" s="72">
        <v>736.74</v>
      </c>
      <c r="DR2418" t="s">
        <v>819</v>
      </c>
      <c r="DT2418" t="s">
        <v>1504</v>
      </c>
    </row>
    <row r="2419" spans="1:124" x14ac:dyDescent="0.3">
      <c r="A2419" t="s">
        <v>1516</v>
      </c>
      <c r="B2419">
        <v>42180</v>
      </c>
      <c r="C2419" s="95">
        <v>1944</v>
      </c>
      <c r="D2419" s="95">
        <v>8288418</v>
      </c>
      <c r="E2419" s="95">
        <v>1893</v>
      </c>
      <c r="F2419" s="95">
        <v>5540959</v>
      </c>
      <c r="G2419" s="95">
        <v>550</v>
      </c>
      <c r="H2419" s="95">
        <v>1685467</v>
      </c>
      <c r="I2419" s="95">
        <v>507</v>
      </c>
      <c r="J2419" s="95">
        <v>1190108</v>
      </c>
      <c r="K2419" s="95">
        <v>1812</v>
      </c>
      <c r="L2419" s="95">
        <v>7456945</v>
      </c>
      <c r="M2419" s="95">
        <v>1752</v>
      </c>
      <c r="N2419" s="95">
        <v>5123323</v>
      </c>
      <c r="O2419" s="95">
        <v>508</v>
      </c>
      <c r="P2419" s="95">
        <v>1320747</v>
      </c>
      <c r="Q2419" s="95">
        <v>464</v>
      </c>
      <c r="R2419" s="95">
        <v>1150824</v>
      </c>
      <c r="S2419" s="95">
        <v>1758</v>
      </c>
      <c r="T2419" s="95">
        <v>8020658</v>
      </c>
      <c r="U2419" s="95">
        <v>1692</v>
      </c>
      <c r="V2419" s="95">
        <v>5072350</v>
      </c>
      <c r="W2419" s="95">
        <v>481</v>
      </c>
      <c r="X2419" s="95">
        <v>1550368</v>
      </c>
      <c r="Y2419" s="95">
        <v>440</v>
      </c>
      <c r="Z2419" s="95">
        <v>1339234</v>
      </c>
      <c r="AA2419" s="95">
        <v>1740</v>
      </c>
      <c r="AB2419" s="95">
        <v>7206501</v>
      </c>
      <c r="AC2419" s="95">
        <v>1662</v>
      </c>
      <c r="AD2419" s="95">
        <v>6021004</v>
      </c>
      <c r="AE2419" s="95">
        <v>468</v>
      </c>
      <c r="AF2419" s="95">
        <v>1533041</v>
      </c>
      <c r="AG2419" s="95">
        <v>426</v>
      </c>
      <c r="AH2419" s="95">
        <v>1698104</v>
      </c>
      <c r="AI2419" s="95">
        <v>1750</v>
      </c>
      <c r="AJ2419" s="95">
        <v>7278575</v>
      </c>
      <c r="AK2419" s="95">
        <v>1668</v>
      </c>
      <c r="AL2419" s="95">
        <v>6385993</v>
      </c>
      <c r="AM2419" s="95">
        <v>479</v>
      </c>
      <c r="AN2419" s="95">
        <v>1506357</v>
      </c>
      <c r="AO2419" s="95">
        <v>435</v>
      </c>
      <c r="AP2419" s="95">
        <v>1588226</v>
      </c>
      <c r="AQ2419" s="72">
        <v>333.26</v>
      </c>
      <c r="AR2419" s="72">
        <v>233.72</v>
      </c>
      <c r="AS2419" s="72">
        <v>566.98</v>
      </c>
      <c r="AT2419" s="95">
        <v>9973885</v>
      </c>
      <c r="AU2419" s="95">
        <v>6731067</v>
      </c>
      <c r="AV2419" s="95">
        <v>2494</v>
      </c>
      <c r="AW2419" s="95">
        <v>2400</v>
      </c>
      <c r="AX2419" s="72">
        <v>315.29000000000002</v>
      </c>
      <c r="AY2419" s="72">
        <v>235.94</v>
      </c>
      <c r="AZ2419" s="72">
        <v>551.23</v>
      </c>
      <c r="BA2419" s="95">
        <v>8777692</v>
      </c>
      <c r="BB2419" s="95">
        <v>6274147</v>
      </c>
      <c r="BC2419" s="95">
        <v>2320</v>
      </c>
      <c r="BD2419" s="95">
        <v>2216</v>
      </c>
      <c r="BE2419" s="72">
        <v>356.22</v>
      </c>
      <c r="BF2419" s="72">
        <v>250.61</v>
      </c>
      <c r="BG2419" s="72">
        <v>606.83000000000004</v>
      </c>
      <c r="BH2419" s="95">
        <v>9571026</v>
      </c>
      <c r="BI2419" s="95">
        <v>6411584</v>
      </c>
      <c r="BJ2419" s="95">
        <v>2239</v>
      </c>
      <c r="BK2419" s="95">
        <v>2132</v>
      </c>
      <c r="BL2419" s="72">
        <v>329.84</v>
      </c>
      <c r="BM2419" s="72">
        <v>308.07</v>
      </c>
      <c r="BN2419" s="72">
        <v>637.91</v>
      </c>
      <c r="BO2419" s="95">
        <v>8739542</v>
      </c>
      <c r="BP2419" s="95">
        <v>7719108</v>
      </c>
      <c r="BQ2419" s="95">
        <v>2208</v>
      </c>
      <c r="BR2419" s="95">
        <v>2088</v>
      </c>
      <c r="BS2419" s="72">
        <v>328.43</v>
      </c>
      <c r="BT2419" s="72">
        <v>315.99</v>
      </c>
      <c r="BU2419" s="72">
        <v>644.41999999999996</v>
      </c>
      <c r="BV2419" s="95">
        <v>8784932</v>
      </c>
      <c r="BW2419" s="95">
        <v>7974219</v>
      </c>
      <c r="BX2419" s="95">
        <v>2229</v>
      </c>
      <c r="BY2419" s="95">
        <v>2103</v>
      </c>
      <c r="BZ2419" s="95">
        <v>2449</v>
      </c>
      <c r="CA2419" s="95">
        <v>2270</v>
      </c>
      <c r="CB2419" s="95">
        <v>2187</v>
      </c>
      <c r="CC2419" s="95">
        <v>2151</v>
      </c>
      <c r="CD2419" s="95">
        <v>2167</v>
      </c>
      <c r="CE2419" s="72">
        <v>650.75523149000003</v>
      </c>
      <c r="CF2419" s="72">
        <v>676.59346364999999</v>
      </c>
      <c r="CG2419" s="72">
        <v>712.40329333</v>
      </c>
      <c r="CH2419" s="72">
        <v>716.50152150999998</v>
      </c>
      <c r="CI2419" s="72">
        <v>731.52548966999996</v>
      </c>
      <c r="CJ2419" s="96">
        <v>0.87126460539999995</v>
      </c>
      <c r="CK2419" s="96">
        <v>0.81471375300000004</v>
      </c>
      <c r="CL2419" s="96">
        <v>0.85180684269999996</v>
      </c>
      <c r="CM2419" s="96">
        <v>0.89031213590000002</v>
      </c>
      <c r="CN2419" s="96">
        <v>0.88092624129999997</v>
      </c>
      <c r="CO2419" s="96">
        <v>0.93092865690000004</v>
      </c>
      <c r="CP2419" s="96">
        <v>0.92574732689999994</v>
      </c>
      <c r="CQ2419" s="96">
        <v>0.99584056389999998</v>
      </c>
      <c r="CR2419" s="96">
        <v>0.92961386420000003</v>
      </c>
      <c r="CS2419" s="95">
        <v>2904</v>
      </c>
      <c r="CT2419" s="95">
        <v>2818</v>
      </c>
      <c r="CU2419" s="95">
        <v>2755</v>
      </c>
      <c r="CV2419" s="95">
        <v>2815</v>
      </c>
      <c r="CW2419" s="95">
        <v>2856</v>
      </c>
      <c r="CX2419" s="96">
        <v>0.95976018500000004</v>
      </c>
      <c r="CY2419" s="96">
        <v>0.93386662499999995</v>
      </c>
      <c r="CZ2419" s="96">
        <v>0.91743178400000003</v>
      </c>
      <c r="DA2419" s="96">
        <v>0.91013306000000005</v>
      </c>
      <c r="DB2419" s="96">
        <v>0.93223031599999995</v>
      </c>
      <c r="DC2419">
        <v>2013</v>
      </c>
      <c r="DD2419" s="6">
        <v>2187.8000000000002</v>
      </c>
      <c r="DE2419" s="96">
        <v>3.9742108E-3</v>
      </c>
      <c r="DF2419" s="72">
        <v>711.1</v>
      </c>
      <c r="DG2419" s="96">
        <v>1</v>
      </c>
      <c r="DH2419" s="72">
        <v>711.1</v>
      </c>
      <c r="DI2419" s="72">
        <v>698.38555483000005</v>
      </c>
      <c r="DJ2419" s="96">
        <v>1</v>
      </c>
      <c r="DK2419" s="72">
        <v>711.1</v>
      </c>
      <c r="DL2419" s="96">
        <v>1</v>
      </c>
      <c r="DM2419" s="72">
        <v>711.1</v>
      </c>
      <c r="DN2419" s="96">
        <v>1</v>
      </c>
      <c r="DO2419" s="96">
        <v>9.7669999999999996E-3</v>
      </c>
      <c r="DP2419" s="72">
        <v>6.95</v>
      </c>
      <c r="DQ2419" s="72">
        <v>704.15</v>
      </c>
      <c r="DR2419" t="s">
        <v>1516</v>
      </c>
      <c r="DT2419" t="s">
        <v>1504</v>
      </c>
    </row>
    <row r="2420" spans="1:124" x14ac:dyDescent="0.3">
      <c r="A2420" t="s">
        <v>273</v>
      </c>
      <c r="B2420">
        <v>42190</v>
      </c>
      <c r="C2420" s="95">
        <v>2525</v>
      </c>
      <c r="D2420" s="95">
        <v>13113427</v>
      </c>
      <c r="E2420" s="95">
        <v>2461</v>
      </c>
      <c r="F2420" s="95">
        <v>7741918</v>
      </c>
      <c r="G2420" s="95">
        <v>689</v>
      </c>
      <c r="H2420" s="95">
        <v>3045736</v>
      </c>
      <c r="I2420" s="95">
        <v>633</v>
      </c>
      <c r="J2420" s="95">
        <v>2175517</v>
      </c>
      <c r="K2420" s="95">
        <v>2419</v>
      </c>
      <c r="L2420" s="95">
        <v>11941892</v>
      </c>
      <c r="M2420" s="95">
        <v>2349</v>
      </c>
      <c r="N2420" s="95">
        <v>7240558</v>
      </c>
      <c r="O2420" s="95">
        <v>693</v>
      </c>
      <c r="P2420" s="95">
        <v>2401806</v>
      </c>
      <c r="Q2420" s="95">
        <v>629</v>
      </c>
      <c r="R2420" s="95">
        <v>2163997</v>
      </c>
      <c r="S2420" s="95">
        <v>2362</v>
      </c>
      <c r="T2420" s="95">
        <v>11951634</v>
      </c>
      <c r="U2420" s="95">
        <v>2267</v>
      </c>
      <c r="V2420" s="95">
        <v>7808427</v>
      </c>
      <c r="W2420" s="95">
        <v>660</v>
      </c>
      <c r="X2420" s="95">
        <v>2966099</v>
      </c>
      <c r="Y2420" s="95">
        <v>604</v>
      </c>
      <c r="Z2420" s="95">
        <v>2421546</v>
      </c>
      <c r="AA2420" s="95">
        <v>2346</v>
      </c>
      <c r="AB2420" s="95">
        <v>9338769</v>
      </c>
      <c r="AC2420" s="95">
        <v>2233</v>
      </c>
      <c r="AD2420" s="95">
        <v>8371658</v>
      </c>
      <c r="AE2420" s="95">
        <v>644</v>
      </c>
      <c r="AF2420" s="95">
        <v>3305551</v>
      </c>
      <c r="AG2420" s="95">
        <v>584</v>
      </c>
      <c r="AH2420" s="95">
        <v>2738628</v>
      </c>
      <c r="AI2420" s="95">
        <v>2463</v>
      </c>
      <c r="AJ2420" s="95">
        <v>11168506</v>
      </c>
      <c r="AK2420" s="95">
        <v>2337</v>
      </c>
      <c r="AL2420" s="95">
        <v>8964474.7400000002</v>
      </c>
      <c r="AM2420" s="95">
        <v>679</v>
      </c>
      <c r="AN2420" s="95">
        <v>4314619</v>
      </c>
      <c r="AO2420" s="95">
        <v>621</v>
      </c>
      <c r="AP2420" s="95">
        <v>3120109</v>
      </c>
      <c r="AQ2420" s="72">
        <v>418.98</v>
      </c>
      <c r="AR2420" s="72">
        <v>267.11</v>
      </c>
      <c r="AS2420" s="72">
        <v>686.09</v>
      </c>
      <c r="AT2420" s="95">
        <v>16159163</v>
      </c>
      <c r="AU2420" s="95">
        <v>9917435</v>
      </c>
      <c r="AV2420" s="95">
        <v>3214</v>
      </c>
      <c r="AW2420" s="95">
        <v>3094</v>
      </c>
      <c r="AX2420" s="72">
        <v>384.1</v>
      </c>
      <c r="AY2420" s="72">
        <v>263.17</v>
      </c>
      <c r="AZ2420" s="72">
        <v>647.27</v>
      </c>
      <c r="BA2420" s="95">
        <v>14343698</v>
      </c>
      <c r="BB2420" s="95">
        <v>9404555</v>
      </c>
      <c r="BC2420" s="95">
        <v>3112</v>
      </c>
      <c r="BD2420" s="95">
        <v>2978</v>
      </c>
      <c r="BE2420" s="72">
        <v>411.36</v>
      </c>
      <c r="BF2420" s="72">
        <v>296.93</v>
      </c>
      <c r="BG2420" s="72">
        <v>708.29</v>
      </c>
      <c r="BH2420" s="95">
        <v>14917733</v>
      </c>
      <c r="BI2420" s="95">
        <v>10229973</v>
      </c>
      <c r="BJ2420" s="95">
        <v>3022</v>
      </c>
      <c r="BK2420" s="95">
        <v>2871</v>
      </c>
      <c r="BL2420" s="72">
        <v>352.41</v>
      </c>
      <c r="BM2420" s="72">
        <v>328.67</v>
      </c>
      <c r="BN2420" s="72">
        <v>681.08</v>
      </c>
      <c r="BO2420" s="95">
        <v>12644320</v>
      </c>
      <c r="BP2420" s="95">
        <v>11110286</v>
      </c>
      <c r="BQ2420" s="95">
        <v>2990</v>
      </c>
      <c r="BR2420" s="95">
        <v>2817</v>
      </c>
      <c r="BS2420" s="72">
        <v>410.65</v>
      </c>
      <c r="BT2420" s="72">
        <v>340.45</v>
      </c>
      <c r="BU2420" s="72">
        <v>751.1</v>
      </c>
      <c r="BV2420" s="95">
        <v>15483125</v>
      </c>
      <c r="BW2420" s="95">
        <v>12084583.74</v>
      </c>
      <c r="BX2420" s="95">
        <v>3142</v>
      </c>
      <c r="BY2420" s="95">
        <v>2958</v>
      </c>
      <c r="BZ2420" s="95">
        <v>3157</v>
      </c>
      <c r="CA2420" s="95">
        <v>3047</v>
      </c>
      <c r="CB2420" s="95">
        <v>2949</v>
      </c>
      <c r="CC2420" s="95">
        <v>2908</v>
      </c>
      <c r="CD2420" s="95">
        <v>3052</v>
      </c>
      <c r="CE2420" s="72">
        <v>650.75523149000003</v>
      </c>
      <c r="CF2420" s="72">
        <v>676.59346364999999</v>
      </c>
      <c r="CG2420" s="72">
        <v>712.40329333</v>
      </c>
      <c r="CH2420" s="72">
        <v>716.50152150999998</v>
      </c>
      <c r="CI2420" s="72">
        <v>731.52548966999996</v>
      </c>
      <c r="CJ2420" s="96">
        <v>1.0542980936999999</v>
      </c>
      <c r="CK2420" s="96">
        <v>0.95666014349999995</v>
      </c>
      <c r="CL2420" s="96">
        <v>0.99422617310000005</v>
      </c>
      <c r="CM2420" s="96">
        <v>0.95056322920000003</v>
      </c>
      <c r="CN2420" s="96">
        <v>1.0267584802</v>
      </c>
      <c r="CO2420" s="96">
        <v>0.95596673860000003</v>
      </c>
      <c r="CP2420" s="96">
        <v>1.0424015645</v>
      </c>
      <c r="CQ2420" s="96">
        <v>0.99584056389999998</v>
      </c>
      <c r="CR2420" s="96">
        <v>1.0467553275999999</v>
      </c>
      <c r="CS2420" s="95">
        <v>2991</v>
      </c>
      <c r="CT2420" s="95">
        <v>2918</v>
      </c>
      <c r="CU2420" s="95">
        <v>2833</v>
      </c>
      <c r="CV2420" s="95">
        <v>2830</v>
      </c>
      <c r="CW2420" s="95">
        <v>2974</v>
      </c>
      <c r="CX2420" s="96">
        <v>0.95198757700000003</v>
      </c>
      <c r="CY2420" s="96">
        <v>0.97647832700000003</v>
      </c>
      <c r="CZ2420" s="96">
        <v>0.93602768999999997</v>
      </c>
      <c r="DA2420" s="96">
        <v>0.95723373099999998</v>
      </c>
      <c r="DB2420" s="96">
        <v>0.95763136299999996</v>
      </c>
      <c r="DC2420">
        <v>2013</v>
      </c>
      <c r="DD2420" s="6">
        <v>2943.6</v>
      </c>
      <c r="DE2420" s="96">
        <v>7.2708809999999999E-3</v>
      </c>
      <c r="DF2420" s="72">
        <v>798.05</v>
      </c>
      <c r="DG2420" s="96">
        <v>1</v>
      </c>
      <c r="DH2420" s="72">
        <v>798.05</v>
      </c>
      <c r="DI2420" s="72">
        <v>745.19526545999997</v>
      </c>
      <c r="DJ2420" s="96">
        <v>1</v>
      </c>
      <c r="DK2420" s="72">
        <v>798.05</v>
      </c>
      <c r="DL2420" s="96">
        <v>1</v>
      </c>
      <c r="DM2420" s="72">
        <v>798.05</v>
      </c>
      <c r="DN2420" s="96">
        <v>1</v>
      </c>
      <c r="DO2420" s="96">
        <v>1.3849999999999999E-2</v>
      </c>
      <c r="DP2420" s="72">
        <v>11.05</v>
      </c>
      <c r="DQ2420" s="72">
        <v>787</v>
      </c>
      <c r="DR2420" t="s">
        <v>273</v>
      </c>
      <c r="DT2420" t="s">
        <v>1504</v>
      </c>
    </row>
    <row r="2421" spans="1:124" x14ac:dyDescent="0.3">
      <c r="A2421" t="s">
        <v>1517</v>
      </c>
      <c r="B2421">
        <v>42200</v>
      </c>
      <c r="C2421" s="95">
        <v>16373</v>
      </c>
      <c r="D2421" s="95">
        <v>80199054</v>
      </c>
      <c r="E2421" s="95">
        <v>16103</v>
      </c>
      <c r="F2421" s="95">
        <v>50524410</v>
      </c>
      <c r="G2421" s="95">
        <v>4971</v>
      </c>
      <c r="H2421" s="95">
        <v>18107016</v>
      </c>
      <c r="I2421" s="95">
        <v>4638</v>
      </c>
      <c r="J2421" s="95">
        <v>13543365</v>
      </c>
      <c r="K2421" s="95">
        <v>16259</v>
      </c>
      <c r="L2421" s="95">
        <v>80109194</v>
      </c>
      <c r="M2421" s="95">
        <v>15929</v>
      </c>
      <c r="N2421" s="95">
        <v>51188490</v>
      </c>
      <c r="O2421" s="95">
        <v>5031</v>
      </c>
      <c r="P2421" s="95">
        <v>18752342</v>
      </c>
      <c r="Q2421" s="95">
        <v>4692</v>
      </c>
      <c r="R2421" s="95">
        <v>14088489</v>
      </c>
      <c r="S2421" s="95">
        <v>16676</v>
      </c>
      <c r="T2421" s="95">
        <v>86042343</v>
      </c>
      <c r="U2421" s="95">
        <v>16280</v>
      </c>
      <c r="V2421" s="95">
        <v>54889306</v>
      </c>
      <c r="W2421" s="95">
        <v>5065</v>
      </c>
      <c r="X2421" s="95">
        <v>19864802</v>
      </c>
      <c r="Y2421" s="95">
        <v>4736</v>
      </c>
      <c r="Z2421" s="95">
        <v>16052740</v>
      </c>
      <c r="AA2421" s="95">
        <v>17205</v>
      </c>
      <c r="AB2421" s="95">
        <v>79506298</v>
      </c>
      <c r="AC2421" s="95">
        <v>16734</v>
      </c>
      <c r="AD2421" s="95">
        <v>59646058</v>
      </c>
      <c r="AE2421" s="95">
        <v>5272</v>
      </c>
      <c r="AF2421" s="95">
        <v>20820122</v>
      </c>
      <c r="AG2421" s="95">
        <v>4937</v>
      </c>
      <c r="AH2421" s="95">
        <v>17263211</v>
      </c>
      <c r="AI2421" s="95">
        <v>17729</v>
      </c>
      <c r="AJ2421" s="95">
        <v>78222600</v>
      </c>
      <c r="AK2421" s="95">
        <v>17199</v>
      </c>
      <c r="AL2421" s="95">
        <v>63948995</v>
      </c>
      <c r="AM2421" s="95">
        <v>5473</v>
      </c>
      <c r="AN2421" s="95">
        <v>21222309</v>
      </c>
      <c r="AO2421" s="95">
        <v>5128</v>
      </c>
      <c r="AP2421" s="95">
        <v>19342854</v>
      </c>
      <c r="AQ2421" s="72">
        <v>383.82</v>
      </c>
      <c r="AR2421" s="72">
        <v>257.41000000000003</v>
      </c>
      <c r="AS2421" s="72">
        <v>641.23</v>
      </c>
      <c r="AT2421" s="95">
        <v>98306070</v>
      </c>
      <c r="AU2421" s="95">
        <v>64067775</v>
      </c>
      <c r="AV2421" s="95">
        <v>21344</v>
      </c>
      <c r="AW2421" s="95">
        <v>20741</v>
      </c>
      <c r="AX2421" s="72">
        <v>386.96</v>
      </c>
      <c r="AY2421" s="72">
        <v>263.8</v>
      </c>
      <c r="AZ2421" s="72">
        <v>650.76</v>
      </c>
      <c r="BA2421" s="95">
        <v>98861536</v>
      </c>
      <c r="BB2421" s="95">
        <v>65276979</v>
      </c>
      <c r="BC2421" s="95">
        <v>21290</v>
      </c>
      <c r="BD2421" s="95">
        <v>20621</v>
      </c>
      <c r="BE2421" s="72">
        <v>405.94</v>
      </c>
      <c r="BF2421" s="72">
        <v>281.3</v>
      </c>
      <c r="BG2421" s="72">
        <v>687.24</v>
      </c>
      <c r="BH2421" s="95">
        <v>105907145</v>
      </c>
      <c r="BI2421" s="95">
        <v>70942046</v>
      </c>
      <c r="BJ2421" s="95">
        <v>21741</v>
      </c>
      <c r="BK2421" s="95">
        <v>21016</v>
      </c>
      <c r="BL2421" s="72">
        <v>371.96</v>
      </c>
      <c r="BM2421" s="72">
        <v>295.75</v>
      </c>
      <c r="BN2421" s="72">
        <v>667.71</v>
      </c>
      <c r="BO2421" s="95">
        <v>100326420</v>
      </c>
      <c r="BP2421" s="95">
        <v>76909269</v>
      </c>
      <c r="BQ2421" s="95">
        <v>22477</v>
      </c>
      <c r="BR2421" s="95">
        <v>21671</v>
      </c>
      <c r="BS2421" s="72">
        <v>357.17</v>
      </c>
      <c r="BT2421" s="72">
        <v>310.88</v>
      </c>
      <c r="BU2421" s="72">
        <v>668.05</v>
      </c>
      <c r="BV2421" s="95">
        <v>99444909</v>
      </c>
      <c r="BW2421" s="95">
        <v>83291849</v>
      </c>
      <c r="BX2421" s="95">
        <v>23202</v>
      </c>
      <c r="BY2421" s="95">
        <v>22327</v>
      </c>
      <c r="BZ2421" s="95">
        <v>21057</v>
      </c>
      <c r="CA2421" s="95">
        <v>20966</v>
      </c>
      <c r="CB2421" s="95">
        <v>21392</v>
      </c>
      <c r="CC2421" s="95">
        <v>22094</v>
      </c>
      <c r="CD2421" s="95">
        <v>22774</v>
      </c>
      <c r="CE2421" s="72">
        <v>650.75523149000003</v>
      </c>
      <c r="CF2421" s="72">
        <v>676.59346364999999</v>
      </c>
      <c r="CG2421" s="72">
        <v>712.40329333</v>
      </c>
      <c r="CH2421" s="72">
        <v>716.50152150999998</v>
      </c>
      <c r="CI2421" s="72">
        <v>731.52548966999996</v>
      </c>
      <c r="CJ2421" s="96">
        <v>0.98536280460000003</v>
      </c>
      <c r="CK2421" s="96">
        <v>0.96181833699999997</v>
      </c>
      <c r="CL2421" s="96">
        <v>0.96467830290000001</v>
      </c>
      <c r="CM2421" s="96">
        <v>0.93190311530000003</v>
      </c>
      <c r="CN2421" s="96">
        <v>0.91322860169999998</v>
      </c>
      <c r="CO2421" s="96">
        <v>0.99590658970000001</v>
      </c>
      <c r="CP2421" s="96">
        <v>0.95530870270000001</v>
      </c>
      <c r="CQ2421" s="96">
        <v>0.99584056389999998</v>
      </c>
      <c r="CR2421" s="96">
        <v>0.95929870799999994</v>
      </c>
      <c r="CS2421" s="95">
        <v>18901</v>
      </c>
      <c r="CT2421" s="95">
        <v>18819</v>
      </c>
      <c r="CU2421" s="95">
        <v>19214</v>
      </c>
      <c r="CV2421" s="95">
        <v>19584</v>
      </c>
      <c r="CW2421" s="95">
        <v>20115</v>
      </c>
      <c r="CX2421" s="96">
        <v>1.0135492669999999</v>
      </c>
      <c r="CY2421" s="96">
        <v>1.0095249989999999</v>
      </c>
      <c r="CZ2421" s="96">
        <v>0.99953472499999996</v>
      </c>
      <c r="DA2421" s="96">
        <v>0.98427029300000002</v>
      </c>
      <c r="DB2421" s="96">
        <v>0.97445121599999995</v>
      </c>
      <c r="DC2421">
        <v>2013</v>
      </c>
      <c r="DD2421" s="6">
        <v>21275.200000000001</v>
      </c>
      <c r="DE2421" s="96">
        <v>2.6574084000000001E-3</v>
      </c>
      <c r="DF2421" s="72">
        <v>734.77</v>
      </c>
      <c r="DG2421" s="96">
        <v>1</v>
      </c>
      <c r="DH2421" s="72">
        <v>734.77</v>
      </c>
      <c r="DI2421" s="72">
        <v>740.55036329999996</v>
      </c>
      <c r="DJ2421" s="96">
        <v>1</v>
      </c>
      <c r="DK2421" s="72">
        <v>734.77</v>
      </c>
      <c r="DL2421" s="96">
        <v>1</v>
      </c>
      <c r="DM2421" s="72">
        <v>734.77</v>
      </c>
      <c r="DN2421" s="96">
        <v>1</v>
      </c>
      <c r="DO2421" s="96">
        <v>7.6210000000000002E-3</v>
      </c>
      <c r="DP2421" s="72">
        <v>5.6</v>
      </c>
      <c r="DQ2421" s="72">
        <v>729.17</v>
      </c>
      <c r="DR2421" t="s">
        <v>1517</v>
      </c>
      <c r="DT2421" t="s">
        <v>1504</v>
      </c>
    </row>
    <row r="2422" spans="1:124" x14ac:dyDescent="0.3">
      <c r="A2422" t="s">
        <v>1518</v>
      </c>
      <c r="B2422">
        <v>42210</v>
      </c>
      <c r="C2422" s="95">
        <v>11968</v>
      </c>
      <c r="D2422" s="95">
        <v>45795453</v>
      </c>
      <c r="E2422" s="95">
        <v>11784</v>
      </c>
      <c r="F2422" s="95">
        <v>40849050</v>
      </c>
      <c r="G2422" s="95">
        <v>2333</v>
      </c>
      <c r="H2422" s="95">
        <v>7369800</v>
      </c>
      <c r="I2422" s="95">
        <v>2180</v>
      </c>
      <c r="J2422" s="95">
        <v>6797790</v>
      </c>
      <c r="K2422" s="95">
        <v>11727</v>
      </c>
      <c r="L2422" s="95">
        <v>47061237</v>
      </c>
      <c r="M2422" s="95">
        <v>11500</v>
      </c>
      <c r="N2422" s="95">
        <v>40861575</v>
      </c>
      <c r="O2422" s="95">
        <v>2263</v>
      </c>
      <c r="P2422" s="95">
        <v>8101654</v>
      </c>
      <c r="Q2422" s="95">
        <v>2109</v>
      </c>
      <c r="R2422" s="95">
        <v>7172258</v>
      </c>
      <c r="S2422" s="95">
        <v>11755</v>
      </c>
      <c r="T2422" s="95">
        <v>47729615</v>
      </c>
      <c r="U2422" s="95">
        <v>11513</v>
      </c>
      <c r="V2422" s="95">
        <v>43071583</v>
      </c>
      <c r="W2422" s="95">
        <v>2241</v>
      </c>
      <c r="X2422" s="95">
        <v>7436366</v>
      </c>
      <c r="Y2422" s="95">
        <v>2082</v>
      </c>
      <c r="Z2422" s="95">
        <v>7287903</v>
      </c>
      <c r="AA2422" s="95">
        <v>11756</v>
      </c>
      <c r="AB2422" s="95">
        <v>47124150</v>
      </c>
      <c r="AC2422" s="95">
        <v>11473</v>
      </c>
      <c r="AD2422" s="95">
        <v>45503322</v>
      </c>
      <c r="AE2422" s="95">
        <v>2239</v>
      </c>
      <c r="AF2422" s="95">
        <v>9939150</v>
      </c>
      <c r="AG2422" s="95">
        <v>2082</v>
      </c>
      <c r="AH2422" s="95">
        <v>8167356</v>
      </c>
      <c r="AI2422" s="95">
        <v>11689</v>
      </c>
      <c r="AJ2422" s="95">
        <v>51262596.899999999</v>
      </c>
      <c r="AK2422" s="95">
        <v>11382</v>
      </c>
      <c r="AL2422" s="95">
        <v>50021151.259999998</v>
      </c>
      <c r="AM2422" s="95">
        <v>2200</v>
      </c>
      <c r="AN2422" s="95">
        <v>8946072</v>
      </c>
      <c r="AO2422" s="95">
        <v>2038</v>
      </c>
      <c r="AP2422" s="95">
        <v>7692907</v>
      </c>
      <c r="AQ2422" s="72">
        <v>309.8</v>
      </c>
      <c r="AR2422" s="72">
        <v>284.33999999999997</v>
      </c>
      <c r="AS2422" s="72">
        <v>594.14</v>
      </c>
      <c r="AT2422" s="95">
        <v>53165253</v>
      </c>
      <c r="AU2422" s="95">
        <v>47646840</v>
      </c>
      <c r="AV2422" s="95">
        <v>14301</v>
      </c>
      <c r="AW2422" s="95">
        <v>13964</v>
      </c>
      <c r="AX2422" s="72">
        <v>328.59</v>
      </c>
      <c r="AY2422" s="72">
        <v>294.13</v>
      </c>
      <c r="AZ2422" s="72">
        <v>622.72</v>
      </c>
      <c r="BA2422" s="95">
        <v>55162891</v>
      </c>
      <c r="BB2422" s="95">
        <v>48033833</v>
      </c>
      <c r="BC2422" s="95">
        <v>13990</v>
      </c>
      <c r="BD2422" s="95">
        <v>13609</v>
      </c>
      <c r="BE2422" s="72">
        <v>328.46</v>
      </c>
      <c r="BF2422" s="72">
        <v>308.69</v>
      </c>
      <c r="BG2422" s="72">
        <v>637.15</v>
      </c>
      <c r="BH2422" s="95">
        <v>55165981</v>
      </c>
      <c r="BI2422" s="95">
        <v>50359486</v>
      </c>
      <c r="BJ2422" s="95">
        <v>13996</v>
      </c>
      <c r="BK2422" s="95">
        <v>13595</v>
      </c>
      <c r="BL2422" s="72">
        <v>339.78</v>
      </c>
      <c r="BM2422" s="72">
        <v>329.96</v>
      </c>
      <c r="BN2422" s="72">
        <v>669.74</v>
      </c>
      <c r="BO2422" s="95">
        <v>57063300</v>
      </c>
      <c r="BP2422" s="95">
        <v>53670678</v>
      </c>
      <c r="BQ2422" s="95">
        <v>13995</v>
      </c>
      <c r="BR2422" s="95">
        <v>13555</v>
      </c>
      <c r="BS2422" s="72">
        <v>361.25</v>
      </c>
      <c r="BT2422" s="72">
        <v>358.38</v>
      </c>
      <c r="BU2422" s="72">
        <v>719.63</v>
      </c>
      <c r="BV2422" s="95">
        <v>60208668.899999999</v>
      </c>
      <c r="BW2422" s="95">
        <v>57714058.259999998</v>
      </c>
      <c r="BX2422" s="95">
        <v>13889</v>
      </c>
      <c r="BY2422" s="95">
        <v>13420</v>
      </c>
      <c r="BZ2422" s="95">
        <v>14140</v>
      </c>
      <c r="CA2422" s="95">
        <v>13805</v>
      </c>
      <c r="CB2422" s="95">
        <v>13803</v>
      </c>
      <c r="CC2422" s="95">
        <v>13786</v>
      </c>
      <c r="CD2422" s="95">
        <v>13660</v>
      </c>
      <c r="CE2422" s="72">
        <v>650.75523149000003</v>
      </c>
      <c r="CF2422" s="72">
        <v>676.59346364999999</v>
      </c>
      <c r="CG2422" s="72">
        <v>712.40329333</v>
      </c>
      <c r="CH2422" s="72">
        <v>716.50152150999998</v>
      </c>
      <c r="CI2422" s="72">
        <v>731.52548966999996</v>
      </c>
      <c r="CJ2422" s="96">
        <v>0.91300072789999998</v>
      </c>
      <c r="CK2422" s="96">
        <v>0.92037542989999999</v>
      </c>
      <c r="CL2422" s="96">
        <v>0.89436700530000002</v>
      </c>
      <c r="CM2422" s="96">
        <v>0.93473632630000003</v>
      </c>
      <c r="CN2422" s="96">
        <v>0.98373878989999997</v>
      </c>
      <c r="CO2422" s="96">
        <v>0.91465081829999995</v>
      </c>
      <c r="CP2422" s="96">
        <v>1.0159545449</v>
      </c>
      <c r="CQ2422" s="96">
        <v>0.99584056389999998</v>
      </c>
      <c r="CR2422" s="96">
        <v>1.0201978476</v>
      </c>
      <c r="CS2422" s="95">
        <v>11409</v>
      </c>
      <c r="CT2422" s="95">
        <v>11341</v>
      </c>
      <c r="CU2422" s="95">
        <v>11566</v>
      </c>
      <c r="CV2422" s="95">
        <v>11809</v>
      </c>
      <c r="CW2422" s="95">
        <v>11870</v>
      </c>
      <c r="CX2422" s="96">
        <v>0.92166288600000001</v>
      </c>
      <c r="CY2422" s="96">
        <v>0.91266854100000006</v>
      </c>
      <c r="CZ2422" s="96">
        <v>0.91328038</v>
      </c>
      <c r="DA2422" s="96">
        <v>0.91171744300000002</v>
      </c>
      <c r="DB2422" s="96">
        <v>0.914058657</v>
      </c>
      <c r="DC2422">
        <v>2013</v>
      </c>
      <c r="DD2422" s="6">
        <v>13628.6</v>
      </c>
      <c r="DE2422" s="96">
        <v>3.3467431000000001E-3</v>
      </c>
      <c r="DF2422" s="72">
        <v>780.88</v>
      </c>
      <c r="DG2422" s="96">
        <v>1</v>
      </c>
      <c r="DH2422" s="72">
        <v>780.88</v>
      </c>
      <c r="DI2422" s="72">
        <v>736.36089413000002</v>
      </c>
      <c r="DJ2422" s="96">
        <v>1</v>
      </c>
      <c r="DK2422" s="72">
        <v>780.88</v>
      </c>
      <c r="DL2422" s="96">
        <v>1</v>
      </c>
      <c r="DM2422" s="72">
        <v>780.88</v>
      </c>
      <c r="DN2422" s="96">
        <v>1</v>
      </c>
      <c r="DO2422" s="96">
        <v>1.8234E-2</v>
      </c>
      <c r="DP2422" s="72">
        <v>14.24</v>
      </c>
      <c r="DQ2422" s="72">
        <v>766.64</v>
      </c>
      <c r="DR2422" t="s">
        <v>1518</v>
      </c>
      <c r="DT2422" t="s">
        <v>1504</v>
      </c>
    </row>
    <row r="2423" spans="1:124" x14ac:dyDescent="0.3">
      <c r="A2423" t="s">
        <v>1519</v>
      </c>
      <c r="B2423">
        <v>42220</v>
      </c>
      <c r="C2423" s="95">
        <v>45466</v>
      </c>
      <c r="D2423" s="95">
        <v>176080471</v>
      </c>
      <c r="E2423" s="95">
        <v>43599</v>
      </c>
      <c r="F2423" s="95">
        <v>132449188</v>
      </c>
      <c r="G2423" s="95">
        <v>10426</v>
      </c>
      <c r="H2423" s="95">
        <v>35344961</v>
      </c>
      <c r="I2423" s="95">
        <v>9359</v>
      </c>
      <c r="J2423" s="95">
        <v>28144279</v>
      </c>
      <c r="K2423" s="95">
        <v>44797</v>
      </c>
      <c r="L2423" s="95">
        <v>174858463</v>
      </c>
      <c r="M2423" s="95">
        <v>42665</v>
      </c>
      <c r="N2423" s="95">
        <v>135380894</v>
      </c>
      <c r="O2423" s="95">
        <v>10243</v>
      </c>
      <c r="P2423" s="95">
        <v>31756418</v>
      </c>
      <c r="Q2423" s="95">
        <v>9135</v>
      </c>
      <c r="R2423" s="95">
        <v>28133278</v>
      </c>
      <c r="S2423" s="95">
        <v>44396</v>
      </c>
      <c r="T2423" s="95">
        <v>186543139</v>
      </c>
      <c r="U2423" s="95">
        <v>41914</v>
      </c>
      <c r="V2423" s="95">
        <v>143656612</v>
      </c>
      <c r="W2423" s="95">
        <v>9977</v>
      </c>
      <c r="X2423" s="95">
        <v>34069423</v>
      </c>
      <c r="Y2423" s="95">
        <v>8766</v>
      </c>
      <c r="Z2423" s="95">
        <v>30449121</v>
      </c>
      <c r="AA2423" s="95">
        <v>44380</v>
      </c>
      <c r="AB2423" s="95">
        <v>168646850</v>
      </c>
      <c r="AC2423" s="95">
        <v>41698</v>
      </c>
      <c r="AD2423" s="95">
        <v>151056516</v>
      </c>
      <c r="AE2423" s="95">
        <v>10075</v>
      </c>
      <c r="AF2423" s="95">
        <v>34573092</v>
      </c>
      <c r="AG2423" s="95">
        <v>8929</v>
      </c>
      <c r="AH2423" s="95">
        <v>31965178</v>
      </c>
      <c r="AI2423" s="95">
        <v>44885</v>
      </c>
      <c r="AJ2423" s="95">
        <v>169670275.69</v>
      </c>
      <c r="AK2423" s="95">
        <v>42147</v>
      </c>
      <c r="AL2423" s="95">
        <v>162639300.50999999</v>
      </c>
      <c r="AM2423" s="95">
        <v>10213</v>
      </c>
      <c r="AN2423" s="95">
        <v>35799215</v>
      </c>
      <c r="AO2423" s="95">
        <v>9135</v>
      </c>
      <c r="AP2423" s="95">
        <v>35878942.659999996</v>
      </c>
      <c r="AQ2423" s="72">
        <v>315.23</v>
      </c>
      <c r="AR2423" s="72">
        <v>252.71</v>
      </c>
      <c r="AS2423" s="72">
        <v>567.94000000000005</v>
      </c>
      <c r="AT2423" s="95">
        <v>211425432</v>
      </c>
      <c r="AU2423" s="95">
        <v>160593467</v>
      </c>
      <c r="AV2423" s="95">
        <v>55892</v>
      </c>
      <c r="AW2423" s="95">
        <v>52958</v>
      </c>
      <c r="AX2423" s="72">
        <v>312.83</v>
      </c>
      <c r="AY2423" s="72">
        <v>263.05</v>
      </c>
      <c r="AZ2423" s="72">
        <v>575.88</v>
      </c>
      <c r="BA2423" s="95">
        <v>206614881</v>
      </c>
      <c r="BB2423" s="95">
        <v>163514172</v>
      </c>
      <c r="BC2423" s="95">
        <v>55040</v>
      </c>
      <c r="BD2423" s="95">
        <v>51800</v>
      </c>
      <c r="BE2423" s="72">
        <v>338.12</v>
      </c>
      <c r="BF2423" s="72">
        <v>286.27999999999997</v>
      </c>
      <c r="BG2423" s="72">
        <v>624.4</v>
      </c>
      <c r="BH2423" s="95">
        <v>220612562</v>
      </c>
      <c r="BI2423" s="95">
        <v>174105733</v>
      </c>
      <c r="BJ2423" s="95">
        <v>54373</v>
      </c>
      <c r="BK2423" s="95">
        <v>50680</v>
      </c>
      <c r="BL2423" s="72">
        <v>310.99</v>
      </c>
      <c r="BM2423" s="72">
        <v>301.26</v>
      </c>
      <c r="BN2423" s="72">
        <v>612.25</v>
      </c>
      <c r="BO2423" s="95">
        <v>203219942</v>
      </c>
      <c r="BP2423" s="95">
        <v>183021694</v>
      </c>
      <c r="BQ2423" s="95">
        <v>54455</v>
      </c>
      <c r="BR2423" s="95">
        <v>50627</v>
      </c>
      <c r="BS2423" s="72">
        <v>310.76</v>
      </c>
      <c r="BT2423" s="72">
        <v>322.58999999999997</v>
      </c>
      <c r="BU2423" s="72">
        <v>633.35</v>
      </c>
      <c r="BV2423" s="95">
        <v>205469490.69</v>
      </c>
      <c r="BW2423" s="95">
        <v>198518243.16999999</v>
      </c>
      <c r="BX2423" s="95">
        <v>55098</v>
      </c>
      <c r="BY2423" s="95">
        <v>51282</v>
      </c>
      <c r="BZ2423" s="95">
        <v>54494</v>
      </c>
      <c r="CA2423" s="95">
        <v>53477</v>
      </c>
      <c r="CB2423" s="95">
        <v>52593</v>
      </c>
      <c r="CC2423" s="95">
        <v>52638</v>
      </c>
      <c r="CD2423" s="95">
        <v>53231</v>
      </c>
      <c r="CE2423" s="72">
        <v>650.75523149000003</v>
      </c>
      <c r="CF2423" s="72">
        <v>676.59346364999999</v>
      </c>
      <c r="CG2423" s="72">
        <v>712.40329333</v>
      </c>
      <c r="CH2423" s="72">
        <v>716.50152150999998</v>
      </c>
      <c r="CI2423" s="72">
        <v>731.52548966999996</v>
      </c>
      <c r="CJ2423" s="96">
        <v>0.87273981450000004</v>
      </c>
      <c r="CK2423" s="96">
        <v>0.85114626569999996</v>
      </c>
      <c r="CL2423" s="96">
        <v>0.8764698393</v>
      </c>
      <c r="CM2423" s="96">
        <v>0.85449923220000001</v>
      </c>
      <c r="CN2423" s="96">
        <v>0.86579348079999996</v>
      </c>
      <c r="CO2423" s="96">
        <v>0.94189593890000001</v>
      </c>
      <c r="CP2423" s="96">
        <v>0.91743651380000002</v>
      </c>
      <c r="CQ2423" s="96">
        <v>0.99584056389999998</v>
      </c>
      <c r="CR2423" s="96">
        <v>0.92126833949999998</v>
      </c>
      <c r="CS2423" s="95">
        <v>50323</v>
      </c>
      <c r="CT2423" s="95">
        <v>49822</v>
      </c>
      <c r="CU2423" s="95">
        <v>49140</v>
      </c>
      <c r="CV2423" s="95">
        <v>49165</v>
      </c>
      <c r="CW2423" s="95">
        <v>49762</v>
      </c>
      <c r="CX2423" s="96">
        <v>0.96259318299999996</v>
      </c>
      <c r="CY2423" s="96">
        <v>0.94647701200000001</v>
      </c>
      <c r="CZ2423" s="96">
        <v>0.93554683599999999</v>
      </c>
      <c r="DA2423" s="96">
        <v>0.930117894</v>
      </c>
      <c r="DB2423" s="96">
        <v>0.93428524899999998</v>
      </c>
      <c r="DC2423">
        <v>2013</v>
      </c>
      <c r="DD2423" s="6">
        <v>51469.4</v>
      </c>
      <c r="DE2423" s="96">
        <v>7.1704513999999997E-3</v>
      </c>
      <c r="DF2423" s="72">
        <v>702.45</v>
      </c>
      <c r="DG2423" s="96">
        <v>1</v>
      </c>
      <c r="DH2423" s="72">
        <v>702.45</v>
      </c>
      <c r="DI2423" s="72">
        <v>704.02102476000005</v>
      </c>
      <c r="DJ2423" s="96">
        <v>1</v>
      </c>
      <c r="DK2423" s="72">
        <v>702.45</v>
      </c>
      <c r="DL2423" s="96">
        <v>1</v>
      </c>
      <c r="DM2423" s="72">
        <v>702.45</v>
      </c>
      <c r="DN2423" s="96">
        <v>1</v>
      </c>
      <c r="DO2423" s="96">
        <v>1.5313999999999999E-2</v>
      </c>
      <c r="DP2423" s="72">
        <v>10.76</v>
      </c>
      <c r="DQ2423" s="72">
        <v>691.69</v>
      </c>
      <c r="DR2423" t="s">
        <v>1519</v>
      </c>
      <c r="DT2423" t="s">
        <v>1504</v>
      </c>
    </row>
    <row r="2424" spans="1:124" x14ac:dyDescent="0.3">
      <c r="A2424" t="s">
        <v>649</v>
      </c>
      <c r="B2424">
        <v>42230</v>
      </c>
      <c r="C2424" s="95">
        <v>9229</v>
      </c>
      <c r="D2424" s="95">
        <v>34502366</v>
      </c>
      <c r="E2424" s="95">
        <v>9041</v>
      </c>
      <c r="F2424" s="95">
        <v>26486257</v>
      </c>
      <c r="G2424" s="95">
        <v>2177</v>
      </c>
      <c r="H2424" s="95">
        <v>7816140</v>
      </c>
      <c r="I2424" s="95">
        <v>2004</v>
      </c>
      <c r="J2424" s="95">
        <v>6257285</v>
      </c>
      <c r="K2424" s="95">
        <v>9091</v>
      </c>
      <c r="L2424" s="95">
        <v>36151607</v>
      </c>
      <c r="M2424" s="95">
        <v>8880</v>
      </c>
      <c r="N2424" s="95">
        <v>28145783</v>
      </c>
      <c r="O2424" s="95">
        <v>2165</v>
      </c>
      <c r="P2424" s="95">
        <v>7316215</v>
      </c>
      <c r="Q2424" s="95">
        <v>1992</v>
      </c>
      <c r="R2424" s="95">
        <v>6461283</v>
      </c>
      <c r="S2424" s="95">
        <v>8828</v>
      </c>
      <c r="T2424" s="95">
        <v>38479369</v>
      </c>
      <c r="U2424" s="95">
        <v>8547</v>
      </c>
      <c r="V2424" s="95">
        <v>29921960</v>
      </c>
      <c r="W2424" s="95">
        <v>2146</v>
      </c>
      <c r="X2424" s="95">
        <v>7525443</v>
      </c>
      <c r="Y2424" s="95">
        <v>1960</v>
      </c>
      <c r="Z2424" s="95">
        <v>6671892</v>
      </c>
      <c r="AA2424" s="95">
        <v>8770</v>
      </c>
      <c r="AB2424" s="95">
        <v>37641210</v>
      </c>
      <c r="AC2424" s="95">
        <v>8478</v>
      </c>
      <c r="AD2424" s="95">
        <v>31963740</v>
      </c>
      <c r="AE2424" s="95">
        <v>2168</v>
      </c>
      <c r="AF2424" s="95">
        <v>8482721</v>
      </c>
      <c r="AG2424" s="95">
        <v>1985</v>
      </c>
      <c r="AH2424" s="95">
        <v>8281992</v>
      </c>
      <c r="AI2424" s="95">
        <v>8961</v>
      </c>
      <c r="AJ2424" s="95">
        <v>41830168</v>
      </c>
      <c r="AK2424" s="95">
        <v>8644</v>
      </c>
      <c r="AL2424" s="95">
        <v>34583810</v>
      </c>
      <c r="AM2424" s="95">
        <v>2247</v>
      </c>
      <c r="AN2424" s="95">
        <v>10807484</v>
      </c>
      <c r="AO2424" s="95">
        <v>2088</v>
      </c>
      <c r="AP2424" s="95">
        <v>8821546</v>
      </c>
      <c r="AQ2424" s="72">
        <v>309.18</v>
      </c>
      <c r="AR2424" s="72">
        <v>247.05</v>
      </c>
      <c r="AS2424" s="72">
        <v>556.23</v>
      </c>
      <c r="AT2424" s="95">
        <v>42318506</v>
      </c>
      <c r="AU2424" s="95">
        <v>32743542</v>
      </c>
      <c r="AV2424" s="95">
        <v>11406</v>
      </c>
      <c r="AW2424" s="95">
        <v>11045</v>
      </c>
      <c r="AX2424" s="72">
        <v>321.81</v>
      </c>
      <c r="AY2424" s="72">
        <v>265.26</v>
      </c>
      <c r="AZ2424" s="72">
        <v>587.07000000000005</v>
      </c>
      <c r="BA2424" s="95">
        <v>43467822</v>
      </c>
      <c r="BB2424" s="95">
        <v>34607066</v>
      </c>
      <c r="BC2424" s="95">
        <v>11256</v>
      </c>
      <c r="BD2424" s="95">
        <v>10872</v>
      </c>
      <c r="BE2424" s="72">
        <v>349.35</v>
      </c>
      <c r="BF2424" s="72">
        <v>290.23</v>
      </c>
      <c r="BG2424" s="72">
        <v>639.58000000000004</v>
      </c>
      <c r="BH2424" s="95">
        <v>46004812</v>
      </c>
      <c r="BI2424" s="95">
        <v>36593852</v>
      </c>
      <c r="BJ2424" s="95">
        <v>10974</v>
      </c>
      <c r="BK2424" s="95">
        <v>10507</v>
      </c>
      <c r="BL2424" s="72">
        <v>351.4</v>
      </c>
      <c r="BM2424" s="72">
        <v>320.54000000000002</v>
      </c>
      <c r="BN2424" s="72">
        <v>671.94</v>
      </c>
      <c r="BO2424" s="95">
        <v>46123931</v>
      </c>
      <c r="BP2424" s="95">
        <v>40245732</v>
      </c>
      <c r="BQ2424" s="95">
        <v>10938</v>
      </c>
      <c r="BR2424" s="95">
        <v>10463</v>
      </c>
      <c r="BS2424" s="72">
        <v>391.37</v>
      </c>
      <c r="BT2424" s="72">
        <v>337.04</v>
      </c>
      <c r="BU2424" s="72">
        <v>728.41</v>
      </c>
      <c r="BV2424" s="95">
        <v>52637652</v>
      </c>
      <c r="BW2424" s="95">
        <v>43405356</v>
      </c>
      <c r="BX2424" s="95">
        <v>11208</v>
      </c>
      <c r="BY2424" s="95">
        <v>10732</v>
      </c>
      <c r="BZ2424" s="95">
        <v>11234</v>
      </c>
      <c r="CA2424" s="95">
        <v>11070</v>
      </c>
      <c r="CB2424" s="95">
        <v>10749</v>
      </c>
      <c r="CC2424" s="95">
        <v>10713</v>
      </c>
      <c r="CD2424" s="95">
        <v>10975</v>
      </c>
      <c r="CE2424" s="72">
        <v>650.75523149000003</v>
      </c>
      <c r="CF2424" s="72">
        <v>676.59346364999999</v>
      </c>
      <c r="CG2424" s="72">
        <v>712.40329333</v>
      </c>
      <c r="CH2424" s="72">
        <v>716.50152150999998</v>
      </c>
      <c r="CI2424" s="72">
        <v>731.52548966999996</v>
      </c>
      <c r="CJ2424" s="96">
        <v>0.85474533760000004</v>
      </c>
      <c r="CK2424" s="96">
        <v>0.86768500069999999</v>
      </c>
      <c r="CL2424" s="96">
        <v>0.89777799459999996</v>
      </c>
      <c r="CM2424" s="96">
        <v>0.93780680130000005</v>
      </c>
      <c r="CN2424" s="96">
        <v>0.99574110579999997</v>
      </c>
      <c r="CO2424" s="96">
        <v>0.9263744384</v>
      </c>
      <c r="CP2424" s="96">
        <v>0.98313512359999999</v>
      </c>
      <c r="CQ2424" s="96">
        <v>0.99584056389999998</v>
      </c>
      <c r="CR2424" s="96">
        <v>0.98724135049999995</v>
      </c>
      <c r="CS2424" s="95">
        <v>10229</v>
      </c>
      <c r="CT2424" s="95">
        <v>10142</v>
      </c>
      <c r="CU2424" s="95">
        <v>9824</v>
      </c>
      <c r="CV2424" s="95">
        <v>9822</v>
      </c>
      <c r="CW2424" s="95">
        <v>9937</v>
      </c>
      <c r="CX2424" s="96">
        <v>0.92191431400000001</v>
      </c>
      <c r="CY2424" s="96">
        <v>0.91899193599999995</v>
      </c>
      <c r="CZ2424" s="96">
        <v>0.91596658799999997</v>
      </c>
      <c r="DA2424" s="96">
        <v>0.93064676099999999</v>
      </c>
      <c r="DB2424" s="96">
        <v>0.94456704400000002</v>
      </c>
      <c r="DC2424">
        <v>2013</v>
      </c>
      <c r="DD2424" s="6">
        <v>10723.8</v>
      </c>
      <c r="DE2424" s="96">
        <v>9.0584758000000001E-3</v>
      </c>
      <c r="DF2424" s="72">
        <v>751.32</v>
      </c>
      <c r="DG2424" s="96">
        <v>1</v>
      </c>
      <c r="DH2424" s="72">
        <v>751.32</v>
      </c>
      <c r="DI2424" s="72">
        <v>736.36089413000002</v>
      </c>
      <c r="DJ2424" s="96">
        <v>1</v>
      </c>
      <c r="DK2424" s="72">
        <v>751.32</v>
      </c>
      <c r="DL2424" s="96">
        <v>1</v>
      </c>
      <c r="DM2424" s="72">
        <v>751.32</v>
      </c>
      <c r="DN2424" s="96">
        <v>1</v>
      </c>
      <c r="DO2424" s="96">
        <v>1.3339E-2</v>
      </c>
      <c r="DP2424" s="72">
        <v>10.02</v>
      </c>
      <c r="DQ2424" s="72">
        <v>741.3</v>
      </c>
      <c r="DR2424" t="s">
        <v>649</v>
      </c>
      <c r="DT2424" t="s">
        <v>1504</v>
      </c>
    </row>
    <row r="2425" spans="1:124" x14ac:dyDescent="0.3">
      <c r="A2425" t="s">
        <v>1520</v>
      </c>
      <c r="B2425">
        <v>42240</v>
      </c>
      <c r="C2425" s="95">
        <v>2895</v>
      </c>
      <c r="D2425" s="95">
        <v>13413486</v>
      </c>
      <c r="E2425" s="95">
        <v>2832</v>
      </c>
      <c r="F2425" s="95">
        <v>10225140</v>
      </c>
      <c r="G2425" s="95">
        <v>1030</v>
      </c>
      <c r="H2425" s="95">
        <v>3816237</v>
      </c>
      <c r="I2425" s="95">
        <v>978</v>
      </c>
      <c r="J2425" s="95">
        <v>3005057</v>
      </c>
      <c r="K2425" s="95">
        <v>2757</v>
      </c>
      <c r="L2425" s="95">
        <v>10908727</v>
      </c>
      <c r="M2425" s="95">
        <v>2701</v>
      </c>
      <c r="N2425" s="95">
        <v>9518920</v>
      </c>
      <c r="O2425" s="95">
        <v>966</v>
      </c>
      <c r="P2425" s="95">
        <v>2972344</v>
      </c>
      <c r="Q2425" s="95">
        <v>923</v>
      </c>
      <c r="R2425" s="95">
        <v>2835030</v>
      </c>
      <c r="S2425" s="95">
        <v>2662</v>
      </c>
      <c r="T2425" s="95">
        <v>12428052</v>
      </c>
      <c r="U2425" s="95">
        <v>2604</v>
      </c>
      <c r="V2425" s="95">
        <v>9622403</v>
      </c>
      <c r="W2425" s="95">
        <v>916</v>
      </c>
      <c r="X2425" s="95">
        <v>2861749</v>
      </c>
      <c r="Y2425" s="95">
        <v>872</v>
      </c>
      <c r="Z2425" s="95">
        <v>2791280</v>
      </c>
      <c r="AA2425" s="95">
        <v>2648</v>
      </c>
      <c r="AB2425" s="95">
        <v>10968534</v>
      </c>
      <c r="AC2425" s="95">
        <v>2581</v>
      </c>
      <c r="AD2425" s="95">
        <v>10459441</v>
      </c>
      <c r="AE2425" s="95">
        <v>860</v>
      </c>
      <c r="AF2425" s="95">
        <v>2417025</v>
      </c>
      <c r="AG2425" s="95">
        <v>808</v>
      </c>
      <c r="AH2425" s="95">
        <v>2906033</v>
      </c>
      <c r="AI2425" s="95">
        <v>2641</v>
      </c>
      <c r="AJ2425" s="95">
        <v>10360007</v>
      </c>
      <c r="AK2425" s="95">
        <v>2581</v>
      </c>
      <c r="AL2425" s="95">
        <v>10522023.91</v>
      </c>
      <c r="AM2425" s="95">
        <v>856</v>
      </c>
      <c r="AN2425" s="95">
        <v>2307413</v>
      </c>
      <c r="AO2425" s="95">
        <v>802</v>
      </c>
      <c r="AP2425" s="95">
        <v>2739109</v>
      </c>
      <c r="AQ2425" s="72">
        <v>365.81</v>
      </c>
      <c r="AR2425" s="72">
        <v>289.37</v>
      </c>
      <c r="AS2425" s="72">
        <v>655.17999999999995</v>
      </c>
      <c r="AT2425" s="95">
        <v>17229723</v>
      </c>
      <c r="AU2425" s="95">
        <v>13230197</v>
      </c>
      <c r="AV2425" s="95">
        <v>3925</v>
      </c>
      <c r="AW2425" s="95">
        <v>3810</v>
      </c>
      <c r="AX2425" s="72">
        <v>310.70999999999998</v>
      </c>
      <c r="AY2425" s="72">
        <v>284.08</v>
      </c>
      <c r="AZ2425" s="72">
        <v>594.79</v>
      </c>
      <c r="BA2425" s="95">
        <v>13881071</v>
      </c>
      <c r="BB2425" s="95">
        <v>12353950</v>
      </c>
      <c r="BC2425" s="95">
        <v>3723</v>
      </c>
      <c r="BD2425" s="95">
        <v>3624</v>
      </c>
      <c r="BE2425" s="72">
        <v>356.11</v>
      </c>
      <c r="BF2425" s="72">
        <v>297.60000000000002</v>
      </c>
      <c r="BG2425" s="72">
        <v>653.71</v>
      </c>
      <c r="BH2425" s="95">
        <v>15289801</v>
      </c>
      <c r="BI2425" s="95">
        <v>12413683</v>
      </c>
      <c r="BJ2425" s="95">
        <v>3578</v>
      </c>
      <c r="BK2425" s="95">
        <v>3476</v>
      </c>
      <c r="BL2425" s="72">
        <v>317.98</v>
      </c>
      <c r="BM2425" s="72">
        <v>328.65</v>
      </c>
      <c r="BN2425" s="72">
        <v>646.63</v>
      </c>
      <c r="BO2425" s="95">
        <v>13385559</v>
      </c>
      <c r="BP2425" s="95">
        <v>13365474</v>
      </c>
      <c r="BQ2425" s="95">
        <v>3508</v>
      </c>
      <c r="BR2425" s="95">
        <v>3389</v>
      </c>
      <c r="BS2425" s="72">
        <v>301.86</v>
      </c>
      <c r="BT2425" s="72">
        <v>326.66000000000003</v>
      </c>
      <c r="BU2425" s="72">
        <v>628.52</v>
      </c>
      <c r="BV2425" s="95">
        <v>12667420</v>
      </c>
      <c r="BW2425" s="95">
        <v>13261132.91</v>
      </c>
      <c r="BX2425" s="95">
        <v>3497</v>
      </c>
      <c r="BY2425" s="95">
        <v>3383</v>
      </c>
      <c r="BZ2425" s="95">
        <v>3870</v>
      </c>
      <c r="CA2425" s="95">
        <v>3675</v>
      </c>
      <c r="CB2425" s="95">
        <v>3529</v>
      </c>
      <c r="CC2425" s="95">
        <v>3452</v>
      </c>
      <c r="CD2425" s="95">
        <v>3441</v>
      </c>
      <c r="CE2425" s="72">
        <v>650.75523149000003</v>
      </c>
      <c r="CF2425" s="72">
        <v>676.59346364999999</v>
      </c>
      <c r="CG2425" s="72">
        <v>712.40329333</v>
      </c>
      <c r="CH2425" s="72">
        <v>716.50152150999998</v>
      </c>
      <c r="CI2425" s="72">
        <v>731.52548966999996</v>
      </c>
      <c r="CJ2425" s="96">
        <v>1.0067994359000001</v>
      </c>
      <c r="CK2425" s="96">
        <v>0.87909510209999997</v>
      </c>
      <c r="CL2425" s="96">
        <v>0.91761226559999998</v>
      </c>
      <c r="CM2425" s="96">
        <v>0.90248238219999999</v>
      </c>
      <c r="CN2425" s="96">
        <v>0.85919084010000002</v>
      </c>
      <c r="CO2425" s="96">
        <v>0.95173440129999998</v>
      </c>
      <c r="CP2425" s="96">
        <v>0.95933908020000003</v>
      </c>
      <c r="CQ2425" s="96">
        <v>0.99584056389999998</v>
      </c>
      <c r="CR2425" s="96">
        <v>0.96334591899999999</v>
      </c>
      <c r="CS2425" s="95">
        <v>3264</v>
      </c>
      <c r="CT2425" s="95">
        <v>3150</v>
      </c>
      <c r="CU2425" s="95">
        <v>3014</v>
      </c>
      <c r="CV2425" s="95">
        <v>2969</v>
      </c>
      <c r="CW2425" s="95">
        <v>2923</v>
      </c>
      <c r="CX2425" s="96">
        <v>0.95796580899999995</v>
      </c>
      <c r="CY2425" s="96">
        <v>0.98942968099999995</v>
      </c>
      <c r="CZ2425" s="96">
        <v>0.95841470100000004</v>
      </c>
      <c r="DA2425" s="96">
        <v>0.92722585000000002</v>
      </c>
      <c r="DB2425" s="96">
        <v>0.92215931399999995</v>
      </c>
      <c r="DC2425">
        <v>2013</v>
      </c>
      <c r="DD2425" s="6">
        <v>3536.4</v>
      </c>
      <c r="DE2425" s="96">
        <v>3.4677625999999999E-3</v>
      </c>
      <c r="DF2425" s="72">
        <v>737.27</v>
      </c>
      <c r="DG2425" s="96">
        <v>1</v>
      </c>
      <c r="DH2425" s="72">
        <v>737.27</v>
      </c>
      <c r="DI2425" s="72">
        <v>736.36089413000002</v>
      </c>
      <c r="DJ2425" s="96">
        <v>1</v>
      </c>
      <c r="DK2425" s="72">
        <v>737.27</v>
      </c>
      <c r="DL2425" s="96">
        <v>1</v>
      </c>
      <c r="DM2425" s="72">
        <v>737.27</v>
      </c>
      <c r="DN2425" s="96">
        <v>1</v>
      </c>
      <c r="DO2425" s="96">
        <v>1.2995E-2</v>
      </c>
      <c r="DP2425" s="72">
        <v>9.58</v>
      </c>
      <c r="DQ2425" s="72">
        <v>727.69</v>
      </c>
      <c r="DR2425" t="s">
        <v>1520</v>
      </c>
      <c r="DT2425" t="s">
        <v>1504</v>
      </c>
    </row>
    <row r="2426" spans="1:124" x14ac:dyDescent="0.3">
      <c r="A2426" t="s">
        <v>1521</v>
      </c>
      <c r="B2426">
        <v>42250</v>
      </c>
      <c r="C2426" s="95">
        <v>33045</v>
      </c>
      <c r="D2426" s="95">
        <v>114231786</v>
      </c>
      <c r="E2426" s="95">
        <v>32408</v>
      </c>
      <c r="F2426" s="95">
        <v>110072534</v>
      </c>
      <c r="G2426" s="95">
        <v>7017</v>
      </c>
      <c r="H2426" s="95">
        <v>22871685</v>
      </c>
      <c r="I2426" s="95">
        <v>6476</v>
      </c>
      <c r="J2426" s="95">
        <v>22563985</v>
      </c>
      <c r="K2426" s="95">
        <v>33591</v>
      </c>
      <c r="L2426" s="95">
        <v>117505431</v>
      </c>
      <c r="M2426" s="95">
        <v>32786</v>
      </c>
      <c r="N2426" s="95">
        <v>115488003</v>
      </c>
      <c r="O2426" s="95">
        <v>7092</v>
      </c>
      <c r="P2426" s="95">
        <v>22474773</v>
      </c>
      <c r="Q2426" s="95">
        <v>6505</v>
      </c>
      <c r="R2426" s="95">
        <v>23874110</v>
      </c>
      <c r="S2426" s="95">
        <v>34912</v>
      </c>
      <c r="T2426" s="95">
        <v>125465375</v>
      </c>
      <c r="U2426" s="95">
        <v>33868</v>
      </c>
      <c r="V2426" s="95">
        <v>127127389</v>
      </c>
      <c r="W2426" s="95">
        <v>7188</v>
      </c>
      <c r="X2426" s="95">
        <v>23455944</v>
      </c>
      <c r="Y2426" s="95">
        <v>6550</v>
      </c>
      <c r="Z2426" s="95">
        <v>25577248</v>
      </c>
      <c r="AA2426" s="95">
        <v>36484</v>
      </c>
      <c r="AB2426" s="95">
        <v>123539223</v>
      </c>
      <c r="AC2426" s="95">
        <v>35267</v>
      </c>
      <c r="AD2426" s="95">
        <v>140349503</v>
      </c>
      <c r="AE2426" s="95">
        <v>7341</v>
      </c>
      <c r="AF2426" s="95">
        <v>24713496</v>
      </c>
      <c r="AG2426" s="95">
        <v>6694</v>
      </c>
      <c r="AH2426" s="95">
        <v>28090647</v>
      </c>
      <c r="AI2426" s="95">
        <v>38531</v>
      </c>
      <c r="AJ2426" s="95">
        <v>135209707.03999999</v>
      </c>
      <c r="AK2426" s="95">
        <v>37160</v>
      </c>
      <c r="AL2426" s="95">
        <v>153781436.66999999</v>
      </c>
      <c r="AM2426" s="95">
        <v>7792</v>
      </c>
      <c r="AN2426" s="95">
        <v>26788287</v>
      </c>
      <c r="AO2426" s="95">
        <v>7126</v>
      </c>
      <c r="AP2426" s="95">
        <v>31319538.190000001</v>
      </c>
      <c r="AQ2426" s="72">
        <v>285.19</v>
      </c>
      <c r="AR2426" s="72">
        <v>284.26</v>
      </c>
      <c r="AS2426" s="72">
        <v>569.45000000000005</v>
      </c>
      <c r="AT2426" s="95">
        <v>137103471</v>
      </c>
      <c r="AU2426" s="95">
        <v>132636519</v>
      </c>
      <c r="AV2426" s="95">
        <v>40062</v>
      </c>
      <c r="AW2426" s="95">
        <v>38884</v>
      </c>
      <c r="AX2426" s="72">
        <v>286.73</v>
      </c>
      <c r="AY2426" s="72">
        <v>295.58</v>
      </c>
      <c r="AZ2426" s="72">
        <v>582.30999999999995</v>
      </c>
      <c r="BA2426" s="95">
        <v>139980204</v>
      </c>
      <c r="BB2426" s="95">
        <v>139362113</v>
      </c>
      <c r="BC2426" s="95">
        <v>40683</v>
      </c>
      <c r="BD2426" s="95">
        <v>39291</v>
      </c>
      <c r="BE2426" s="72">
        <v>294.77999999999997</v>
      </c>
      <c r="BF2426" s="72">
        <v>314.83999999999997</v>
      </c>
      <c r="BG2426" s="72">
        <v>609.62</v>
      </c>
      <c r="BH2426" s="95">
        <v>148921319</v>
      </c>
      <c r="BI2426" s="95">
        <v>152704637</v>
      </c>
      <c r="BJ2426" s="95">
        <v>42100</v>
      </c>
      <c r="BK2426" s="95">
        <v>40418</v>
      </c>
      <c r="BL2426" s="72">
        <v>281.89999999999998</v>
      </c>
      <c r="BM2426" s="72">
        <v>334.52</v>
      </c>
      <c r="BN2426" s="72">
        <v>616.41999999999996</v>
      </c>
      <c r="BO2426" s="95">
        <v>148252719</v>
      </c>
      <c r="BP2426" s="95">
        <v>168440150</v>
      </c>
      <c r="BQ2426" s="95">
        <v>43825</v>
      </c>
      <c r="BR2426" s="95">
        <v>41961</v>
      </c>
      <c r="BS2426" s="72">
        <v>291.43</v>
      </c>
      <c r="BT2426" s="72">
        <v>348.31</v>
      </c>
      <c r="BU2426" s="72">
        <v>639.74</v>
      </c>
      <c r="BV2426" s="95">
        <v>161997994.03999999</v>
      </c>
      <c r="BW2426" s="95">
        <v>185100974.86000001</v>
      </c>
      <c r="BX2426" s="95">
        <v>46323</v>
      </c>
      <c r="BY2426" s="95">
        <v>44286</v>
      </c>
      <c r="BZ2426" s="95">
        <v>39501</v>
      </c>
      <c r="CA2426" s="95">
        <v>40010</v>
      </c>
      <c r="CB2426" s="95">
        <v>41289</v>
      </c>
      <c r="CC2426" s="95">
        <v>42940</v>
      </c>
      <c r="CD2426" s="95">
        <v>45326</v>
      </c>
      <c r="CE2426" s="72">
        <v>650.75523149000003</v>
      </c>
      <c r="CF2426" s="72">
        <v>676.59346364999999</v>
      </c>
      <c r="CG2426" s="72">
        <v>712.40329333</v>
      </c>
      <c r="CH2426" s="72">
        <v>716.50152150999998</v>
      </c>
      <c r="CI2426" s="72">
        <v>731.52548966999996</v>
      </c>
      <c r="CJ2426" s="96">
        <v>0.87506019540000002</v>
      </c>
      <c r="CK2426" s="96">
        <v>0.86064975690000001</v>
      </c>
      <c r="CL2426" s="96">
        <v>0.85572316370000001</v>
      </c>
      <c r="CM2426" s="96">
        <v>0.86031917800000002</v>
      </c>
      <c r="CN2426" s="96">
        <v>0.87452865150000003</v>
      </c>
      <c r="CO2426" s="96">
        <v>0.92520654800000002</v>
      </c>
      <c r="CP2426" s="96">
        <v>0.93520327000000003</v>
      </c>
      <c r="CQ2426" s="96">
        <v>0.99584056389999998</v>
      </c>
      <c r="CR2426" s="96">
        <v>0.93910930159999995</v>
      </c>
      <c r="CS2426" s="95">
        <v>41009</v>
      </c>
      <c r="CT2426" s="95">
        <v>41099</v>
      </c>
      <c r="CU2426" s="95">
        <v>41977</v>
      </c>
      <c r="CV2426" s="95">
        <v>43192</v>
      </c>
      <c r="CW2426" s="95">
        <v>45100</v>
      </c>
      <c r="CX2426" s="96">
        <v>0.93847303800000004</v>
      </c>
      <c r="CY2426" s="96">
        <v>0.92790207099999999</v>
      </c>
      <c r="CZ2426" s="96">
        <v>0.92488646900000004</v>
      </c>
      <c r="DA2426" s="96">
        <v>0.92459154600000004</v>
      </c>
      <c r="DB2426" s="96">
        <v>0.91157396099999999</v>
      </c>
      <c r="DC2426">
        <v>2013</v>
      </c>
      <c r="DD2426" s="6">
        <v>40968</v>
      </c>
      <c r="DE2426" s="96">
        <v>2.3737106E-3</v>
      </c>
      <c r="DF2426" s="72">
        <v>719.51</v>
      </c>
      <c r="DG2426" s="96">
        <v>1</v>
      </c>
      <c r="DH2426" s="72">
        <v>719.51</v>
      </c>
      <c r="DI2426" s="72">
        <v>719.51</v>
      </c>
      <c r="DJ2426" s="96">
        <v>1</v>
      </c>
      <c r="DK2426" s="72">
        <v>719.51</v>
      </c>
      <c r="DL2426" s="96">
        <v>1</v>
      </c>
      <c r="DM2426" s="72">
        <v>719.51</v>
      </c>
      <c r="DN2426" s="96">
        <v>1</v>
      </c>
      <c r="DO2426" s="96">
        <v>1.1481E-2</v>
      </c>
      <c r="DP2426" s="72">
        <v>8.26</v>
      </c>
      <c r="DQ2426" s="72">
        <v>711.25</v>
      </c>
      <c r="DR2426" t="s">
        <v>1521</v>
      </c>
      <c r="DT2426" t="s">
        <v>1504</v>
      </c>
    </row>
    <row r="2427" spans="1:124" x14ac:dyDescent="0.3">
      <c r="A2427" t="s">
        <v>396</v>
      </c>
      <c r="B2427">
        <v>42260</v>
      </c>
      <c r="C2427" s="95">
        <v>1922</v>
      </c>
      <c r="D2427" s="95">
        <v>7584291</v>
      </c>
      <c r="E2427" s="95">
        <v>1876</v>
      </c>
      <c r="F2427" s="95">
        <v>6042432</v>
      </c>
      <c r="G2427" s="95">
        <v>590</v>
      </c>
      <c r="H2427" s="95">
        <v>2173734</v>
      </c>
      <c r="I2427" s="95">
        <v>559</v>
      </c>
      <c r="J2427" s="95">
        <v>1775377</v>
      </c>
      <c r="K2427" s="95">
        <v>1814</v>
      </c>
      <c r="L2427" s="95">
        <v>7376050</v>
      </c>
      <c r="M2427" s="95">
        <v>1772</v>
      </c>
      <c r="N2427" s="95">
        <v>5920161</v>
      </c>
      <c r="O2427" s="95">
        <v>553</v>
      </c>
      <c r="P2427" s="95">
        <v>2387078</v>
      </c>
      <c r="Q2427" s="95">
        <v>518</v>
      </c>
      <c r="R2427" s="95">
        <v>1999438</v>
      </c>
      <c r="S2427" s="95">
        <v>1831</v>
      </c>
      <c r="T2427" s="95">
        <v>7916382</v>
      </c>
      <c r="U2427" s="95">
        <v>1782</v>
      </c>
      <c r="V2427" s="95">
        <v>6525749</v>
      </c>
      <c r="W2427" s="95">
        <v>526</v>
      </c>
      <c r="X2427" s="95">
        <v>1824510</v>
      </c>
      <c r="Y2427" s="95">
        <v>490</v>
      </c>
      <c r="Z2427" s="95">
        <v>1928726</v>
      </c>
      <c r="AA2427" s="95">
        <v>1808</v>
      </c>
      <c r="AB2427" s="95">
        <v>6217041</v>
      </c>
      <c r="AC2427" s="95">
        <v>1749</v>
      </c>
      <c r="AD2427" s="95">
        <v>7164573</v>
      </c>
      <c r="AE2427" s="95">
        <v>504</v>
      </c>
      <c r="AF2427" s="95">
        <v>1796085</v>
      </c>
      <c r="AG2427" s="95">
        <v>466</v>
      </c>
      <c r="AH2427" s="95">
        <v>2122451</v>
      </c>
      <c r="AI2427" s="95">
        <v>1797</v>
      </c>
      <c r="AJ2427" s="95">
        <v>6933418</v>
      </c>
      <c r="AK2427" s="95">
        <v>1722</v>
      </c>
      <c r="AL2427" s="95">
        <v>7254983</v>
      </c>
      <c r="AM2427" s="95">
        <v>515</v>
      </c>
      <c r="AN2427" s="95">
        <v>1892312</v>
      </c>
      <c r="AO2427" s="95">
        <v>471</v>
      </c>
      <c r="AP2427" s="95">
        <v>2265287</v>
      </c>
      <c r="AQ2427" s="72">
        <v>323.70999999999998</v>
      </c>
      <c r="AR2427" s="72">
        <v>267.55</v>
      </c>
      <c r="AS2427" s="72">
        <v>591.26</v>
      </c>
      <c r="AT2427" s="95">
        <v>9758025</v>
      </c>
      <c r="AU2427" s="95">
        <v>7817809</v>
      </c>
      <c r="AV2427" s="95">
        <v>2512</v>
      </c>
      <c r="AW2427" s="95">
        <v>2435</v>
      </c>
      <c r="AX2427" s="72">
        <v>343.72</v>
      </c>
      <c r="AY2427" s="72">
        <v>288.2</v>
      </c>
      <c r="AZ2427" s="72">
        <v>631.91999999999996</v>
      </c>
      <c r="BA2427" s="95">
        <v>9763128</v>
      </c>
      <c r="BB2427" s="95">
        <v>7919599</v>
      </c>
      <c r="BC2427" s="95">
        <v>2367</v>
      </c>
      <c r="BD2427" s="95">
        <v>2290</v>
      </c>
      <c r="BE2427" s="72">
        <v>344.4</v>
      </c>
      <c r="BF2427" s="72">
        <v>310.10000000000002</v>
      </c>
      <c r="BG2427" s="72">
        <v>654.5</v>
      </c>
      <c r="BH2427" s="95">
        <v>9740892</v>
      </c>
      <c r="BI2427" s="95">
        <v>8454475</v>
      </c>
      <c r="BJ2427" s="95">
        <v>2357</v>
      </c>
      <c r="BK2427" s="95">
        <v>2272</v>
      </c>
      <c r="BL2427" s="72">
        <v>288.82</v>
      </c>
      <c r="BM2427" s="72">
        <v>349.4</v>
      </c>
      <c r="BN2427" s="72">
        <v>638.22</v>
      </c>
      <c r="BO2427" s="95">
        <v>8013126</v>
      </c>
      <c r="BP2427" s="95">
        <v>9287024</v>
      </c>
      <c r="BQ2427" s="95">
        <v>2312</v>
      </c>
      <c r="BR2427" s="95">
        <v>2215</v>
      </c>
      <c r="BS2427" s="72">
        <v>318.11</v>
      </c>
      <c r="BT2427" s="72">
        <v>361.77</v>
      </c>
      <c r="BU2427" s="72">
        <v>679.88</v>
      </c>
      <c r="BV2427" s="95">
        <v>8825730</v>
      </c>
      <c r="BW2427" s="95">
        <v>9520270</v>
      </c>
      <c r="BX2427" s="95">
        <v>2312</v>
      </c>
      <c r="BY2427" s="95">
        <v>2193</v>
      </c>
      <c r="BZ2427" s="95">
        <v>2475</v>
      </c>
      <c r="CA2427" s="95">
        <v>2330</v>
      </c>
      <c r="CB2427" s="95">
        <v>2316</v>
      </c>
      <c r="CC2427" s="95">
        <v>2266</v>
      </c>
      <c r="CD2427" s="95">
        <v>2254</v>
      </c>
      <c r="CE2427" s="72">
        <v>650.75523149000003</v>
      </c>
      <c r="CF2427" s="72">
        <v>676.59346364999999</v>
      </c>
      <c r="CG2427" s="72">
        <v>712.40329333</v>
      </c>
      <c r="CH2427" s="72">
        <v>716.50152150999998</v>
      </c>
      <c r="CI2427" s="72">
        <v>731.52548966999996</v>
      </c>
      <c r="CJ2427" s="96">
        <v>0.90857510070000003</v>
      </c>
      <c r="CK2427" s="96">
        <v>0.93397296009999997</v>
      </c>
      <c r="CL2427" s="96">
        <v>0.91872118800000002</v>
      </c>
      <c r="CM2427" s="96">
        <v>0.89074479370000004</v>
      </c>
      <c r="CN2427" s="96">
        <v>0.92940028689999998</v>
      </c>
      <c r="CO2427" s="96">
        <v>0.96869343870000002</v>
      </c>
      <c r="CP2427" s="96">
        <v>0.9458956047</v>
      </c>
      <c r="CQ2427" s="96">
        <v>0.99584056389999998</v>
      </c>
      <c r="CR2427" s="96">
        <v>0.94984629450000002</v>
      </c>
      <c r="CS2427" s="95">
        <v>2478</v>
      </c>
      <c r="CT2427" s="95">
        <v>2366</v>
      </c>
      <c r="CU2427" s="95">
        <v>2349</v>
      </c>
      <c r="CV2427" s="95">
        <v>2309</v>
      </c>
      <c r="CW2427" s="95">
        <v>2288</v>
      </c>
      <c r="CX2427" s="96">
        <v>1.015589074</v>
      </c>
      <c r="CY2427" s="96">
        <v>0.98312084099999997</v>
      </c>
      <c r="CZ2427" s="96">
        <v>0.96003276599999998</v>
      </c>
      <c r="DA2427" s="96">
        <v>0.95525334799999995</v>
      </c>
      <c r="DB2427" s="96">
        <v>0.92543927400000003</v>
      </c>
      <c r="DC2427">
        <v>2013</v>
      </c>
      <c r="DD2427" s="6">
        <v>2281</v>
      </c>
      <c r="DE2427" s="96">
        <v>3.1624663000000002E-3</v>
      </c>
      <c r="DF2427" s="72">
        <v>727.17</v>
      </c>
      <c r="DG2427" s="96">
        <v>1</v>
      </c>
      <c r="DH2427" s="72">
        <v>727.17</v>
      </c>
      <c r="DI2427" s="72">
        <v>736.36089413000002</v>
      </c>
      <c r="DJ2427" s="96">
        <v>1</v>
      </c>
      <c r="DK2427" s="72">
        <v>727.17</v>
      </c>
      <c r="DL2427" s="96">
        <v>1</v>
      </c>
      <c r="DM2427" s="72">
        <v>727.17</v>
      </c>
      <c r="DN2427" s="96">
        <v>1</v>
      </c>
      <c r="DO2427" s="96">
        <v>9.6539999999999994E-3</v>
      </c>
      <c r="DP2427" s="72">
        <v>7.02</v>
      </c>
      <c r="DQ2427" s="72">
        <v>720.15</v>
      </c>
      <c r="DR2427" t="s">
        <v>396</v>
      </c>
      <c r="DT2427" t="s">
        <v>1504</v>
      </c>
    </row>
    <row r="2428" spans="1:124" x14ac:dyDescent="0.3">
      <c r="A2428" t="s">
        <v>1522</v>
      </c>
      <c r="B2428">
        <v>42270</v>
      </c>
      <c r="C2428" s="95">
        <v>7610</v>
      </c>
      <c r="D2428" s="95">
        <v>30941968</v>
      </c>
      <c r="E2428" s="95">
        <v>7361</v>
      </c>
      <c r="F2428" s="95">
        <v>22806870</v>
      </c>
      <c r="G2428" s="95">
        <v>1801</v>
      </c>
      <c r="H2428" s="95">
        <v>6437666</v>
      </c>
      <c r="I2428" s="95">
        <v>1623</v>
      </c>
      <c r="J2428" s="95">
        <v>5170969</v>
      </c>
      <c r="K2428" s="95">
        <v>7641</v>
      </c>
      <c r="L2428" s="95">
        <v>33464856</v>
      </c>
      <c r="M2428" s="95">
        <v>7367</v>
      </c>
      <c r="N2428" s="95">
        <v>24152232</v>
      </c>
      <c r="O2428" s="95">
        <v>1794</v>
      </c>
      <c r="P2428" s="95">
        <v>6161806</v>
      </c>
      <c r="Q2428" s="95">
        <v>1601</v>
      </c>
      <c r="R2428" s="95">
        <v>5506799</v>
      </c>
      <c r="S2428" s="95">
        <v>7633</v>
      </c>
      <c r="T2428" s="95">
        <v>35125211</v>
      </c>
      <c r="U2428" s="95">
        <v>7321</v>
      </c>
      <c r="V2428" s="95">
        <v>25957634</v>
      </c>
      <c r="W2428" s="95">
        <v>1766</v>
      </c>
      <c r="X2428" s="95">
        <v>6641409</v>
      </c>
      <c r="Y2428" s="95">
        <v>1568</v>
      </c>
      <c r="Z2428" s="95">
        <v>5888326</v>
      </c>
      <c r="AA2428" s="95">
        <v>7682</v>
      </c>
      <c r="AB2428" s="95">
        <v>30897333</v>
      </c>
      <c r="AC2428" s="95">
        <v>7337</v>
      </c>
      <c r="AD2428" s="95">
        <v>27885756</v>
      </c>
      <c r="AE2428" s="95">
        <v>1818</v>
      </c>
      <c r="AF2428" s="95">
        <v>7298211</v>
      </c>
      <c r="AG2428" s="95">
        <v>1607</v>
      </c>
      <c r="AH2428" s="95">
        <v>6185655</v>
      </c>
      <c r="AI2428" s="95">
        <v>7873</v>
      </c>
      <c r="AJ2428" s="95">
        <v>33587363.57</v>
      </c>
      <c r="AK2428" s="95">
        <v>7529</v>
      </c>
      <c r="AL2428" s="95">
        <v>29621453.170000002</v>
      </c>
      <c r="AM2428" s="95">
        <v>1905</v>
      </c>
      <c r="AN2428" s="95">
        <v>6677332.4500000002</v>
      </c>
      <c r="AO2428" s="95">
        <v>1711</v>
      </c>
      <c r="AP2428" s="95">
        <v>6346491.4900000002</v>
      </c>
      <c r="AQ2428" s="72">
        <v>330.99</v>
      </c>
      <c r="AR2428" s="72">
        <v>259.52</v>
      </c>
      <c r="AS2428" s="72">
        <v>590.51</v>
      </c>
      <c r="AT2428" s="95">
        <v>37379634</v>
      </c>
      <c r="AU2428" s="95">
        <v>27977839</v>
      </c>
      <c r="AV2428" s="95">
        <v>9411</v>
      </c>
      <c r="AW2428" s="95">
        <v>8984</v>
      </c>
      <c r="AX2428" s="72">
        <v>350</v>
      </c>
      <c r="AY2428" s="72">
        <v>275.60000000000002</v>
      </c>
      <c r="AZ2428" s="72">
        <v>625.6</v>
      </c>
      <c r="BA2428" s="95">
        <v>39626662</v>
      </c>
      <c r="BB2428" s="95">
        <v>29659031</v>
      </c>
      <c r="BC2428" s="95">
        <v>9435</v>
      </c>
      <c r="BD2428" s="95">
        <v>8968</v>
      </c>
      <c r="BE2428" s="72">
        <v>370.31</v>
      </c>
      <c r="BF2428" s="72">
        <v>298.55</v>
      </c>
      <c r="BG2428" s="72">
        <v>668.86</v>
      </c>
      <c r="BH2428" s="95">
        <v>41766620</v>
      </c>
      <c r="BI2428" s="95">
        <v>31845960</v>
      </c>
      <c r="BJ2428" s="95">
        <v>9399</v>
      </c>
      <c r="BK2428" s="95">
        <v>8889</v>
      </c>
      <c r="BL2428" s="72">
        <v>335.05</v>
      </c>
      <c r="BM2428" s="72">
        <v>317.45</v>
      </c>
      <c r="BN2428" s="72">
        <v>652.5</v>
      </c>
      <c r="BO2428" s="95">
        <v>38195544</v>
      </c>
      <c r="BP2428" s="95">
        <v>34071411</v>
      </c>
      <c r="BQ2428" s="95">
        <v>9500</v>
      </c>
      <c r="BR2428" s="95">
        <v>8944</v>
      </c>
      <c r="BS2428" s="72">
        <v>343.16</v>
      </c>
      <c r="BT2428" s="72">
        <v>324.39</v>
      </c>
      <c r="BU2428" s="72">
        <v>667.55</v>
      </c>
      <c r="BV2428" s="95">
        <v>40264696.020000003</v>
      </c>
      <c r="BW2428" s="95">
        <v>35967944.659999996</v>
      </c>
      <c r="BX2428" s="95">
        <v>9778</v>
      </c>
      <c r="BY2428" s="95">
        <v>9240</v>
      </c>
      <c r="BZ2428" s="95">
        <v>9207</v>
      </c>
      <c r="CA2428" s="95">
        <v>9210</v>
      </c>
      <c r="CB2428" s="95">
        <v>9153</v>
      </c>
      <c r="CC2428" s="95">
        <v>9236</v>
      </c>
      <c r="CD2428" s="95">
        <v>9515</v>
      </c>
      <c r="CE2428" s="72">
        <v>650.75523149000003</v>
      </c>
      <c r="CF2428" s="72">
        <v>676.59346364999999</v>
      </c>
      <c r="CG2428" s="72">
        <v>712.40329333</v>
      </c>
      <c r="CH2428" s="72">
        <v>716.50152150999998</v>
      </c>
      <c r="CI2428" s="72">
        <v>731.52548966999996</v>
      </c>
      <c r="CJ2428" s="96">
        <v>0.9074225937</v>
      </c>
      <c r="CK2428" s="96">
        <v>0.92463204809999999</v>
      </c>
      <c r="CL2428" s="96">
        <v>0.93887830989999999</v>
      </c>
      <c r="CM2428" s="96">
        <v>0.91067496780000001</v>
      </c>
      <c r="CN2428" s="96">
        <v>0.91254509849999998</v>
      </c>
      <c r="CO2428" s="96">
        <v>0.95181534450000005</v>
      </c>
      <c r="CP2428" s="96">
        <v>0.96534544099999997</v>
      </c>
      <c r="CQ2428" s="96">
        <v>0.99584056389999998</v>
      </c>
      <c r="CR2428" s="96">
        <v>0.96937736640000005</v>
      </c>
      <c r="CS2428" s="95">
        <v>8557</v>
      </c>
      <c r="CT2428" s="95">
        <v>8506</v>
      </c>
      <c r="CU2428" s="95">
        <v>8422</v>
      </c>
      <c r="CV2428" s="95">
        <v>8487</v>
      </c>
      <c r="CW2428" s="95">
        <v>8716</v>
      </c>
      <c r="CX2428" s="96">
        <v>0.96002584300000005</v>
      </c>
      <c r="CY2428" s="96">
        <v>0.95610865</v>
      </c>
      <c r="CZ2428" s="96">
        <v>0.96079767299999996</v>
      </c>
      <c r="DA2428" s="96">
        <v>0.94423101499999995</v>
      </c>
      <c r="DB2428" s="96">
        <v>0.93827047799999996</v>
      </c>
      <c r="DC2428">
        <v>2013</v>
      </c>
      <c r="DD2428" s="6">
        <v>9005</v>
      </c>
      <c r="DE2428" s="96">
        <v>3.6136635999999998E-3</v>
      </c>
      <c r="DF2428" s="72">
        <v>741.78</v>
      </c>
      <c r="DG2428" s="96">
        <v>1</v>
      </c>
      <c r="DH2428" s="72">
        <v>741.78</v>
      </c>
      <c r="DI2428" s="72">
        <v>745.19526545999997</v>
      </c>
      <c r="DJ2428" s="96">
        <v>1</v>
      </c>
      <c r="DK2428" s="72">
        <v>741.78</v>
      </c>
      <c r="DL2428" s="96">
        <v>1</v>
      </c>
      <c r="DM2428" s="72">
        <v>741.78</v>
      </c>
      <c r="DN2428" s="96">
        <v>1</v>
      </c>
      <c r="DO2428" s="96">
        <v>8.3009999999999994E-3</v>
      </c>
      <c r="DP2428" s="72">
        <v>6.16</v>
      </c>
      <c r="DQ2428" s="72">
        <v>735.62</v>
      </c>
      <c r="DR2428" t="s">
        <v>1522</v>
      </c>
      <c r="DT2428" t="s">
        <v>1504</v>
      </c>
    </row>
    <row r="2429" spans="1:124" x14ac:dyDescent="0.3">
      <c r="A2429" t="s">
        <v>1102</v>
      </c>
      <c r="B2429">
        <v>42280</v>
      </c>
      <c r="C2429" s="95">
        <v>7434</v>
      </c>
      <c r="D2429" s="95">
        <v>31148720</v>
      </c>
      <c r="E2429" s="95">
        <v>7318</v>
      </c>
      <c r="F2429" s="95">
        <v>24394761</v>
      </c>
      <c r="G2429" s="95">
        <v>2244</v>
      </c>
      <c r="H2429" s="95">
        <v>7912033</v>
      </c>
      <c r="I2429" s="95">
        <v>2053</v>
      </c>
      <c r="J2429" s="95">
        <v>6839045</v>
      </c>
      <c r="K2429" s="95">
        <v>7413</v>
      </c>
      <c r="L2429" s="95">
        <v>32208781</v>
      </c>
      <c r="M2429" s="95">
        <v>7276</v>
      </c>
      <c r="N2429" s="95">
        <v>25762086</v>
      </c>
      <c r="O2429" s="95">
        <v>2226</v>
      </c>
      <c r="P2429" s="95">
        <v>6854873</v>
      </c>
      <c r="Q2429" s="95">
        <v>2053</v>
      </c>
      <c r="R2429" s="95">
        <v>7090683</v>
      </c>
      <c r="S2429" s="95">
        <v>7506</v>
      </c>
      <c r="T2429" s="95">
        <v>33805016</v>
      </c>
      <c r="U2429" s="95">
        <v>7345</v>
      </c>
      <c r="V2429" s="95">
        <v>27773644</v>
      </c>
      <c r="W2429" s="95">
        <v>2210</v>
      </c>
      <c r="X2429" s="95">
        <v>8010030</v>
      </c>
      <c r="Y2429" s="95">
        <v>2060</v>
      </c>
      <c r="Z2429" s="95">
        <v>7790120</v>
      </c>
      <c r="AA2429" s="95">
        <v>7691</v>
      </c>
      <c r="AB2429" s="95">
        <v>34492056</v>
      </c>
      <c r="AC2429" s="95">
        <v>7502</v>
      </c>
      <c r="AD2429" s="95">
        <v>29791417</v>
      </c>
      <c r="AE2429" s="95">
        <v>2183</v>
      </c>
      <c r="AF2429" s="95">
        <v>8769650</v>
      </c>
      <c r="AG2429" s="95">
        <v>2037</v>
      </c>
      <c r="AH2429" s="95">
        <v>8446049</v>
      </c>
      <c r="AI2429" s="95">
        <v>7736</v>
      </c>
      <c r="AJ2429" s="95">
        <v>33318140</v>
      </c>
      <c r="AK2429" s="95">
        <v>7557</v>
      </c>
      <c r="AL2429" s="95">
        <v>31039681.239999998</v>
      </c>
      <c r="AM2429" s="95">
        <v>2124</v>
      </c>
      <c r="AN2429" s="95">
        <v>8287416</v>
      </c>
      <c r="AO2429" s="95">
        <v>1978</v>
      </c>
      <c r="AP2429" s="95">
        <v>8576702</v>
      </c>
      <c r="AQ2429" s="72">
        <v>336.34</v>
      </c>
      <c r="AR2429" s="72">
        <v>277.75</v>
      </c>
      <c r="AS2429" s="72">
        <v>614.09</v>
      </c>
      <c r="AT2429" s="95">
        <v>39060753</v>
      </c>
      <c r="AU2429" s="95">
        <v>31233806</v>
      </c>
      <c r="AV2429" s="95">
        <v>9678</v>
      </c>
      <c r="AW2429" s="95">
        <v>9371</v>
      </c>
      <c r="AX2429" s="72">
        <v>337.72</v>
      </c>
      <c r="AY2429" s="72">
        <v>293.45999999999998</v>
      </c>
      <c r="AZ2429" s="72">
        <v>631.17999999999995</v>
      </c>
      <c r="BA2429" s="95">
        <v>39063654</v>
      </c>
      <c r="BB2429" s="95">
        <v>32852769</v>
      </c>
      <c r="BC2429" s="95">
        <v>9639</v>
      </c>
      <c r="BD2429" s="95">
        <v>9329</v>
      </c>
      <c r="BE2429" s="72">
        <v>358.64</v>
      </c>
      <c r="BF2429" s="72">
        <v>315.11</v>
      </c>
      <c r="BG2429" s="72">
        <v>673.75</v>
      </c>
      <c r="BH2429" s="95">
        <v>41815046</v>
      </c>
      <c r="BI2429" s="95">
        <v>35563764</v>
      </c>
      <c r="BJ2429" s="95">
        <v>9716</v>
      </c>
      <c r="BK2429" s="95">
        <v>9405</v>
      </c>
      <c r="BL2429" s="72">
        <v>365.11</v>
      </c>
      <c r="BM2429" s="72">
        <v>334.05</v>
      </c>
      <c r="BN2429" s="72">
        <v>699.16</v>
      </c>
      <c r="BO2429" s="95">
        <v>43261706</v>
      </c>
      <c r="BP2429" s="95">
        <v>38237466</v>
      </c>
      <c r="BQ2429" s="95">
        <v>9874</v>
      </c>
      <c r="BR2429" s="95">
        <v>9539</v>
      </c>
      <c r="BS2429" s="72">
        <v>351.64</v>
      </c>
      <c r="BT2429" s="72">
        <v>346.24</v>
      </c>
      <c r="BU2429" s="72">
        <v>697.88</v>
      </c>
      <c r="BV2429" s="95">
        <v>41605556</v>
      </c>
      <c r="BW2429" s="95">
        <v>39616383.240000002</v>
      </c>
      <c r="BX2429" s="95">
        <v>9860</v>
      </c>
      <c r="BY2429" s="95">
        <v>9535</v>
      </c>
      <c r="BZ2429" s="95">
        <v>9532</v>
      </c>
      <c r="CA2429" s="95">
        <v>9489</v>
      </c>
      <c r="CB2429" s="95">
        <v>9566</v>
      </c>
      <c r="CC2429" s="95">
        <v>9715</v>
      </c>
      <c r="CD2429" s="95">
        <v>9701</v>
      </c>
      <c r="CE2429" s="72">
        <v>650.75523149000003</v>
      </c>
      <c r="CF2429" s="72">
        <v>676.59346364999999</v>
      </c>
      <c r="CG2429" s="72">
        <v>712.40329333</v>
      </c>
      <c r="CH2429" s="72">
        <v>716.50152150999998</v>
      </c>
      <c r="CI2429" s="72">
        <v>731.52548966999996</v>
      </c>
      <c r="CJ2429" s="96">
        <v>0.94365741569999995</v>
      </c>
      <c r="CK2429" s="96">
        <v>0.93287924570000003</v>
      </c>
      <c r="CL2429" s="96">
        <v>0.94574239940000004</v>
      </c>
      <c r="CM2429" s="96">
        <v>0.97579695089999996</v>
      </c>
      <c r="CN2429" s="96">
        <v>0.95400640150000005</v>
      </c>
      <c r="CO2429" s="96">
        <v>0.97005224580000005</v>
      </c>
      <c r="CP2429" s="96">
        <v>0.97975803549999996</v>
      </c>
      <c r="CQ2429" s="96">
        <v>0.99584056389999998</v>
      </c>
      <c r="CR2429" s="96">
        <v>0.98385015750000004</v>
      </c>
      <c r="CS2429" s="95">
        <v>9735</v>
      </c>
      <c r="CT2429" s="95">
        <v>10152</v>
      </c>
      <c r="CU2429" s="95">
        <v>10970</v>
      </c>
      <c r="CV2429" s="95">
        <v>11658</v>
      </c>
      <c r="CW2429" s="95">
        <v>12142</v>
      </c>
      <c r="CX2429" s="96">
        <v>0.99318021000000001</v>
      </c>
      <c r="CY2429" s="96">
        <v>0.97567635100000005</v>
      </c>
      <c r="CZ2429" s="96">
        <v>0.96786666399999999</v>
      </c>
      <c r="DA2429" s="96">
        <v>0.96462598399999999</v>
      </c>
      <c r="DB2429" s="96">
        <v>0.95399134500000005</v>
      </c>
      <c r="DC2429">
        <v>2013</v>
      </c>
      <c r="DD2429" s="6">
        <v>9435.7999999999993</v>
      </c>
      <c r="DE2429" s="96">
        <v>2.2460228000000001E-3</v>
      </c>
      <c r="DF2429" s="72">
        <v>753.89</v>
      </c>
      <c r="DG2429" s="96">
        <v>1</v>
      </c>
      <c r="DH2429" s="72">
        <v>753.89</v>
      </c>
      <c r="DI2429" s="72">
        <v>736.36089413000002</v>
      </c>
      <c r="DJ2429" s="96">
        <v>1</v>
      </c>
      <c r="DK2429" s="72">
        <v>753.89</v>
      </c>
      <c r="DL2429" s="96">
        <v>1</v>
      </c>
      <c r="DM2429" s="72">
        <v>753.89</v>
      </c>
      <c r="DN2429" s="96">
        <v>1</v>
      </c>
      <c r="DO2429" s="96">
        <v>7.1510000000000002E-3</v>
      </c>
      <c r="DP2429" s="72">
        <v>5.39</v>
      </c>
      <c r="DQ2429" s="72">
        <v>748.5</v>
      </c>
      <c r="DR2429" t="s">
        <v>1102</v>
      </c>
      <c r="DT2429" t="s">
        <v>1504</v>
      </c>
    </row>
    <row r="2430" spans="1:124" x14ac:dyDescent="0.3">
      <c r="A2430" t="s">
        <v>401</v>
      </c>
      <c r="B2430">
        <v>42290</v>
      </c>
      <c r="C2430" s="95">
        <v>6897</v>
      </c>
      <c r="D2430" s="95">
        <v>25505549</v>
      </c>
      <c r="E2430" s="95">
        <v>6712</v>
      </c>
      <c r="F2430" s="95">
        <v>19648119</v>
      </c>
      <c r="G2430" s="95">
        <v>2792</v>
      </c>
      <c r="H2430" s="95">
        <v>7733587</v>
      </c>
      <c r="I2430" s="95">
        <v>2620</v>
      </c>
      <c r="J2430" s="95">
        <v>7227460</v>
      </c>
      <c r="K2430" s="95">
        <v>6681</v>
      </c>
      <c r="L2430" s="95">
        <v>28126952</v>
      </c>
      <c r="M2430" s="95">
        <v>6473</v>
      </c>
      <c r="N2430" s="95">
        <v>20670341</v>
      </c>
      <c r="O2430" s="95">
        <v>2735</v>
      </c>
      <c r="P2430" s="95">
        <v>7851345</v>
      </c>
      <c r="Q2430" s="95">
        <v>2553</v>
      </c>
      <c r="R2430" s="95">
        <v>7127084</v>
      </c>
      <c r="S2430" s="95">
        <v>6535</v>
      </c>
      <c r="T2430" s="95">
        <v>28994184</v>
      </c>
      <c r="U2430" s="95">
        <v>6314</v>
      </c>
      <c r="V2430" s="95">
        <v>22127730</v>
      </c>
      <c r="W2430" s="95">
        <v>2703</v>
      </c>
      <c r="X2430" s="95">
        <v>8644385</v>
      </c>
      <c r="Y2430" s="95">
        <v>2521</v>
      </c>
      <c r="Z2430" s="95">
        <v>7567557</v>
      </c>
      <c r="AA2430" s="95">
        <v>6490</v>
      </c>
      <c r="AB2430" s="95">
        <v>27030939</v>
      </c>
      <c r="AC2430" s="95">
        <v>6230</v>
      </c>
      <c r="AD2430" s="95">
        <v>23379510</v>
      </c>
      <c r="AE2430" s="95">
        <v>2751</v>
      </c>
      <c r="AF2430" s="95">
        <v>9072020</v>
      </c>
      <c r="AG2430" s="95">
        <v>2570</v>
      </c>
      <c r="AH2430" s="95">
        <v>8219165</v>
      </c>
      <c r="AI2430" s="95">
        <v>6558</v>
      </c>
      <c r="AJ2430" s="95">
        <v>28375233</v>
      </c>
      <c r="AK2430" s="95">
        <v>6296</v>
      </c>
      <c r="AL2430" s="95">
        <v>24830398.370000001</v>
      </c>
      <c r="AM2430" s="95">
        <v>2807</v>
      </c>
      <c r="AN2430" s="95">
        <v>10370441</v>
      </c>
      <c r="AO2430" s="95">
        <v>2631</v>
      </c>
      <c r="AP2430" s="95">
        <v>9213208.9299999997</v>
      </c>
      <c r="AQ2430" s="72">
        <v>285.88</v>
      </c>
      <c r="AR2430" s="72">
        <v>239.99</v>
      </c>
      <c r="AS2430" s="72">
        <v>525.87</v>
      </c>
      <c r="AT2430" s="95">
        <v>33239136</v>
      </c>
      <c r="AU2430" s="95">
        <v>26875579</v>
      </c>
      <c r="AV2430" s="95">
        <v>9689</v>
      </c>
      <c r="AW2430" s="95">
        <v>9332</v>
      </c>
      <c r="AX2430" s="72">
        <v>318.41000000000003</v>
      </c>
      <c r="AY2430" s="72">
        <v>256.64</v>
      </c>
      <c r="AZ2430" s="72">
        <v>575.04999999999995</v>
      </c>
      <c r="BA2430" s="95">
        <v>35978297</v>
      </c>
      <c r="BB2430" s="95">
        <v>27797425</v>
      </c>
      <c r="BC2430" s="95">
        <v>9416</v>
      </c>
      <c r="BD2430" s="95">
        <v>9026</v>
      </c>
      <c r="BE2430" s="72">
        <v>339.53</v>
      </c>
      <c r="BF2430" s="72">
        <v>280.08999999999997</v>
      </c>
      <c r="BG2430" s="72">
        <v>619.62</v>
      </c>
      <c r="BH2430" s="95">
        <v>37638569</v>
      </c>
      <c r="BI2430" s="95">
        <v>29695287</v>
      </c>
      <c r="BJ2430" s="95">
        <v>9238</v>
      </c>
      <c r="BK2430" s="95">
        <v>8835</v>
      </c>
      <c r="BL2430" s="72">
        <v>325.57</v>
      </c>
      <c r="BM2430" s="72">
        <v>299.23</v>
      </c>
      <c r="BN2430" s="72">
        <v>624.79999999999995</v>
      </c>
      <c r="BO2430" s="95">
        <v>36102959</v>
      </c>
      <c r="BP2430" s="95">
        <v>31598675</v>
      </c>
      <c r="BQ2430" s="95">
        <v>9241</v>
      </c>
      <c r="BR2430" s="95">
        <v>8800</v>
      </c>
      <c r="BS2430" s="72">
        <v>344.77</v>
      </c>
      <c r="BT2430" s="72">
        <v>317.8</v>
      </c>
      <c r="BU2430" s="72">
        <v>662.57</v>
      </c>
      <c r="BV2430" s="95">
        <v>38745674</v>
      </c>
      <c r="BW2430" s="95">
        <v>34043607.299999997</v>
      </c>
      <c r="BX2430" s="95">
        <v>9365</v>
      </c>
      <c r="BY2430" s="95">
        <v>8927</v>
      </c>
      <c r="BZ2430" s="95">
        <v>9519</v>
      </c>
      <c r="CA2430" s="95">
        <v>9228</v>
      </c>
      <c r="CB2430" s="95">
        <v>9044</v>
      </c>
      <c r="CC2430" s="95">
        <v>9032</v>
      </c>
      <c r="CD2430" s="95">
        <v>9151</v>
      </c>
      <c r="CE2430" s="72">
        <v>650.75523149000003</v>
      </c>
      <c r="CF2430" s="72">
        <v>676.59346364999999</v>
      </c>
      <c r="CG2430" s="72">
        <v>712.40329333</v>
      </c>
      <c r="CH2430" s="72">
        <v>716.50152150999998</v>
      </c>
      <c r="CI2430" s="72">
        <v>731.52548966999996</v>
      </c>
      <c r="CJ2430" s="96">
        <v>0.80809185169999997</v>
      </c>
      <c r="CK2430" s="96">
        <v>0.84991953200000003</v>
      </c>
      <c r="CL2430" s="96">
        <v>0.86976015659999995</v>
      </c>
      <c r="CM2430" s="96">
        <v>0.87201489629999995</v>
      </c>
      <c r="CN2430" s="96">
        <v>0.90573740680000003</v>
      </c>
      <c r="CO2430" s="96">
        <v>0.90730747199999995</v>
      </c>
      <c r="CP2430" s="96">
        <v>0.9490771268</v>
      </c>
      <c r="CQ2430" s="96">
        <v>0.99584056389999998</v>
      </c>
      <c r="CR2430" s="96">
        <v>0.95304110490000005</v>
      </c>
      <c r="CS2430" s="95">
        <v>9933</v>
      </c>
      <c r="CT2430" s="95">
        <v>9922</v>
      </c>
      <c r="CU2430" s="95">
        <v>9630</v>
      </c>
      <c r="CV2430" s="95">
        <v>9618</v>
      </c>
      <c r="CW2430" s="95">
        <v>9712</v>
      </c>
      <c r="CX2430" s="96">
        <v>0.92058044800000005</v>
      </c>
      <c r="CY2430" s="96">
        <v>0.91523419900000003</v>
      </c>
      <c r="CZ2430" s="96">
        <v>0.89582798799999996</v>
      </c>
      <c r="DA2430" s="96">
        <v>0.89077215899999995</v>
      </c>
      <c r="DB2430" s="96">
        <v>0.91339217299999997</v>
      </c>
      <c r="DC2430">
        <v>2013</v>
      </c>
      <c r="DD2430" s="6">
        <v>8984</v>
      </c>
      <c r="DE2430" s="96">
        <v>4.9741884999999998E-3</v>
      </c>
      <c r="DF2430" s="72">
        <v>728.29</v>
      </c>
      <c r="DG2430" s="96">
        <v>1</v>
      </c>
      <c r="DH2430" s="72">
        <v>728.29</v>
      </c>
      <c r="DI2430" s="72">
        <v>704.02102476000005</v>
      </c>
      <c r="DJ2430" s="96">
        <v>1</v>
      </c>
      <c r="DK2430" s="72">
        <v>728.29</v>
      </c>
      <c r="DL2430" s="96">
        <v>1</v>
      </c>
      <c r="DM2430" s="72">
        <v>728.29</v>
      </c>
      <c r="DN2430" s="96">
        <v>1</v>
      </c>
      <c r="DO2430" s="96">
        <v>1.0555E-2</v>
      </c>
      <c r="DP2430" s="72">
        <v>7.69</v>
      </c>
      <c r="DQ2430" s="72">
        <v>720.6</v>
      </c>
      <c r="DR2430" t="s">
        <v>401</v>
      </c>
      <c r="DT2430" t="s">
        <v>1504</v>
      </c>
    </row>
    <row r="2431" spans="1:124" x14ac:dyDescent="0.3">
      <c r="A2431" t="s">
        <v>41</v>
      </c>
      <c r="B2431">
        <v>42300</v>
      </c>
      <c r="C2431" s="95">
        <v>2144</v>
      </c>
      <c r="D2431" s="95">
        <v>10029806</v>
      </c>
      <c r="E2431" s="95">
        <v>2112</v>
      </c>
      <c r="F2431" s="95">
        <v>7004413</v>
      </c>
      <c r="G2431" s="95">
        <v>645</v>
      </c>
      <c r="H2431" s="95">
        <v>2430509</v>
      </c>
      <c r="I2431" s="95">
        <v>617</v>
      </c>
      <c r="J2431" s="95">
        <v>1992577</v>
      </c>
      <c r="K2431" s="95">
        <v>2032</v>
      </c>
      <c r="L2431" s="95">
        <v>10271982</v>
      </c>
      <c r="M2431" s="95">
        <v>1998</v>
      </c>
      <c r="N2431" s="95">
        <v>6869468</v>
      </c>
      <c r="O2431" s="95">
        <v>634</v>
      </c>
      <c r="P2431" s="95">
        <v>2257252</v>
      </c>
      <c r="Q2431" s="95">
        <v>603</v>
      </c>
      <c r="R2431" s="95">
        <v>1979409</v>
      </c>
      <c r="S2431" s="95">
        <v>2005</v>
      </c>
      <c r="T2431" s="95">
        <v>10230123</v>
      </c>
      <c r="U2431" s="95">
        <v>1970</v>
      </c>
      <c r="V2431" s="95">
        <v>6843804</v>
      </c>
      <c r="W2431" s="95">
        <v>636</v>
      </c>
      <c r="X2431" s="95">
        <v>3205294</v>
      </c>
      <c r="Y2431" s="95">
        <v>598</v>
      </c>
      <c r="Z2431" s="95">
        <v>2189774</v>
      </c>
      <c r="AA2431" s="95">
        <v>2011</v>
      </c>
      <c r="AB2431" s="95">
        <v>10166002</v>
      </c>
      <c r="AC2431" s="95">
        <v>1967</v>
      </c>
      <c r="AD2431" s="95">
        <v>7283182</v>
      </c>
      <c r="AE2431" s="95">
        <v>654</v>
      </c>
      <c r="AF2431" s="95">
        <v>3377370</v>
      </c>
      <c r="AG2431" s="95">
        <v>616</v>
      </c>
      <c r="AH2431" s="95">
        <v>2420711</v>
      </c>
      <c r="AI2431" s="95">
        <v>2027</v>
      </c>
      <c r="AJ2431" s="95">
        <v>9263082</v>
      </c>
      <c r="AK2431" s="95">
        <v>1982</v>
      </c>
      <c r="AL2431" s="95">
        <v>7658228</v>
      </c>
      <c r="AM2431" s="95">
        <v>642</v>
      </c>
      <c r="AN2431" s="95">
        <v>3176922</v>
      </c>
      <c r="AO2431" s="95">
        <v>604</v>
      </c>
      <c r="AP2431" s="95">
        <v>2512422</v>
      </c>
      <c r="AQ2431" s="72">
        <v>372.31</v>
      </c>
      <c r="AR2431" s="72">
        <v>274.73</v>
      </c>
      <c r="AS2431" s="72">
        <v>647.04</v>
      </c>
      <c r="AT2431" s="95">
        <v>12460315</v>
      </c>
      <c r="AU2431" s="95">
        <v>8996990</v>
      </c>
      <c r="AV2431" s="95">
        <v>2789</v>
      </c>
      <c r="AW2431" s="95">
        <v>2729</v>
      </c>
      <c r="AX2431" s="72">
        <v>391.64</v>
      </c>
      <c r="AY2431" s="72">
        <v>283.51</v>
      </c>
      <c r="AZ2431" s="72">
        <v>675.15</v>
      </c>
      <c r="BA2431" s="95">
        <v>12529234</v>
      </c>
      <c r="BB2431" s="95">
        <v>8848877</v>
      </c>
      <c r="BC2431" s="95">
        <v>2666</v>
      </c>
      <c r="BD2431" s="95">
        <v>2601</v>
      </c>
      <c r="BE2431" s="72">
        <v>423.94</v>
      </c>
      <c r="BF2431" s="72">
        <v>293.14999999999998</v>
      </c>
      <c r="BG2431" s="72">
        <v>717.09</v>
      </c>
      <c r="BH2431" s="95">
        <v>13435417</v>
      </c>
      <c r="BI2431" s="95">
        <v>9033578</v>
      </c>
      <c r="BJ2431" s="95">
        <v>2641</v>
      </c>
      <c r="BK2431" s="95">
        <v>2568</v>
      </c>
      <c r="BL2431" s="72">
        <v>423.5</v>
      </c>
      <c r="BM2431" s="72">
        <v>313.07</v>
      </c>
      <c r="BN2431" s="72">
        <v>736.57</v>
      </c>
      <c r="BO2431" s="95">
        <v>13543372</v>
      </c>
      <c r="BP2431" s="95">
        <v>9703893</v>
      </c>
      <c r="BQ2431" s="95">
        <v>2665</v>
      </c>
      <c r="BR2431" s="95">
        <v>2583</v>
      </c>
      <c r="BS2431" s="72">
        <v>388.41</v>
      </c>
      <c r="BT2431" s="72">
        <v>327.75</v>
      </c>
      <c r="BU2431" s="72">
        <v>716.16</v>
      </c>
      <c r="BV2431" s="95">
        <v>12440004</v>
      </c>
      <c r="BW2431" s="95">
        <v>10170650</v>
      </c>
      <c r="BX2431" s="95">
        <v>2669</v>
      </c>
      <c r="BY2431" s="95">
        <v>2586</v>
      </c>
      <c r="BZ2431" s="95">
        <v>2760</v>
      </c>
      <c r="CA2431" s="95">
        <v>2634</v>
      </c>
      <c r="CB2431" s="95">
        <v>2606</v>
      </c>
      <c r="CC2431" s="95">
        <v>2626</v>
      </c>
      <c r="CD2431" s="95">
        <v>2628</v>
      </c>
      <c r="CE2431" s="72">
        <v>650.75523149000003</v>
      </c>
      <c r="CF2431" s="72">
        <v>676.59346364999999</v>
      </c>
      <c r="CG2431" s="72">
        <v>712.40329333</v>
      </c>
      <c r="CH2431" s="72">
        <v>716.50152150999998</v>
      </c>
      <c r="CI2431" s="72">
        <v>731.52548966999996</v>
      </c>
      <c r="CJ2431" s="96">
        <v>0.99429089260000003</v>
      </c>
      <c r="CK2431" s="96">
        <v>0.99786657170000004</v>
      </c>
      <c r="CL2431" s="96">
        <v>1.0065787267999999</v>
      </c>
      <c r="CM2431" s="96">
        <v>1.0280089824</v>
      </c>
      <c r="CN2431" s="96">
        <v>0.97899527779999995</v>
      </c>
      <c r="CO2431" s="96">
        <v>1.0205350893</v>
      </c>
      <c r="CP2431" s="96">
        <v>0.98100310390000001</v>
      </c>
      <c r="CQ2431" s="96">
        <v>0.99584056389999998</v>
      </c>
      <c r="CR2431" s="96">
        <v>0.98510042610000004</v>
      </c>
      <c r="CS2431" s="95">
        <v>2854</v>
      </c>
      <c r="CT2431" s="95">
        <v>2771</v>
      </c>
      <c r="CU2431" s="95">
        <v>2790</v>
      </c>
      <c r="CV2431" s="95">
        <v>2786</v>
      </c>
      <c r="CW2431" s="95">
        <v>2813</v>
      </c>
      <c r="CX2431" s="96">
        <v>1.058741733</v>
      </c>
      <c r="CY2431" s="96">
        <v>1.029024312</v>
      </c>
      <c r="CZ2431" s="96">
        <v>1.0019595480000001</v>
      </c>
      <c r="DA2431" s="96">
        <v>1.01495672</v>
      </c>
      <c r="DB2431" s="96">
        <v>0.99735759199999996</v>
      </c>
      <c r="DC2431">
        <v>2013</v>
      </c>
      <c r="DD2431" s="6">
        <v>2613.4</v>
      </c>
      <c r="DE2431" s="96">
        <v>2.3631116E-3</v>
      </c>
      <c r="DF2431" s="72">
        <v>754.76</v>
      </c>
      <c r="DG2431" s="96">
        <v>1</v>
      </c>
      <c r="DH2431" s="72">
        <v>754.76</v>
      </c>
      <c r="DI2431" s="72">
        <v>736.36089413000002</v>
      </c>
      <c r="DJ2431" s="96">
        <v>1</v>
      </c>
      <c r="DK2431" s="72">
        <v>754.76</v>
      </c>
      <c r="DL2431" s="96">
        <v>1</v>
      </c>
      <c r="DM2431" s="72">
        <v>754.76</v>
      </c>
      <c r="DN2431" s="96">
        <v>1</v>
      </c>
      <c r="DO2431" s="96">
        <v>6.992E-3</v>
      </c>
      <c r="DP2431" s="72">
        <v>5.28</v>
      </c>
      <c r="DQ2431" s="72">
        <v>749.48</v>
      </c>
      <c r="DR2431" t="s">
        <v>41</v>
      </c>
      <c r="DT2431" t="s">
        <v>1504</v>
      </c>
    </row>
    <row r="2432" spans="1:124" x14ac:dyDescent="0.3">
      <c r="A2432" t="s">
        <v>1523</v>
      </c>
      <c r="B2432">
        <v>42310</v>
      </c>
      <c r="C2432" s="95">
        <v>24025</v>
      </c>
      <c r="D2432" s="95">
        <v>95671434</v>
      </c>
      <c r="E2432" s="95">
        <v>23108</v>
      </c>
      <c r="F2432" s="95">
        <v>75409007</v>
      </c>
      <c r="G2432" s="95">
        <v>4543</v>
      </c>
      <c r="H2432" s="95">
        <v>15481092</v>
      </c>
      <c r="I2432" s="95">
        <v>4051</v>
      </c>
      <c r="J2432" s="95">
        <v>14313874</v>
      </c>
      <c r="K2432" s="95">
        <v>24041</v>
      </c>
      <c r="L2432" s="95">
        <v>97583319</v>
      </c>
      <c r="M2432" s="95">
        <v>22991</v>
      </c>
      <c r="N2432" s="95">
        <v>77451971</v>
      </c>
      <c r="O2432" s="95">
        <v>4446</v>
      </c>
      <c r="P2432" s="95">
        <v>14618303</v>
      </c>
      <c r="Q2432" s="95">
        <v>3895</v>
      </c>
      <c r="R2432" s="95">
        <v>14739372</v>
      </c>
      <c r="S2432" s="95">
        <v>24397</v>
      </c>
      <c r="T2432" s="95">
        <v>99103839</v>
      </c>
      <c r="U2432" s="95">
        <v>23147</v>
      </c>
      <c r="V2432" s="95">
        <v>84300366</v>
      </c>
      <c r="W2432" s="95">
        <v>4451</v>
      </c>
      <c r="X2432" s="95">
        <v>15776734</v>
      </c>
      <c r="Y2432" s="95">
        <v>3857</v>
      </c>
      <c r="Z2432" s="95">
        <v>15674942</v>
      </c>
      <c r="AA2432" s="95">
        <v>24978</v>
      </c>
      <c r="AB2432" s="95">
        <v>81380357</v>
      </c>
      <c r="AC2432" s="95">
        <v>23590</v>
      </c>
      <c r="AD2432" s="95">
        <v>91529949</v>
      </c>
      <c r="AE2432" s="95">
        <v>4457</v>
      </c>
      <c r="AF2432" s="95">
        <v>14627088</v>
      </c>
      <c r="AG2432" s="95">
        <v>3867</v>
      </c>
      <c r="AH2432" s="95">
        <v>18073498</v>
      </c>
      <c r="AI2432" s="95">
        <v>25889</v>
      </c>
      <c r="AJ2432" s="95">
        <v>87982798.549999997</v>
      </c>
      <c r="AK2432" s="95">
        <v>24367</v>
      </c>
      <c r="AL2432" s="95">
        <v>98012149.150000006</v>
      </c>
      <c r="AM2432" s="95">
        <v>4564</v>
      </c>
      <c r="AN2432" s="95">
        <v>15511250</v>
      </c>
      <c r="AO2432" s="95">
        <v>4015</v>
      </c>
      <c r="AP2432" s="95">
        <v>17876463</v>
      </c>
      <c r="AQ2432" s="72">
        <v>324.23</v>
      </c>
      <c r="AR2432" s="72">
        <v>275.3</v>
      </c>
      <c r="AS2432" s="72">
        <v>599.53</v>
      </c>
      <c r="AT2432" s="95">
        <v>111152526</v>
      </c>
      <c r="AU2432" s="95">
        <v>89722881</v>
      </c>
      <c r="AV2432" s="95">
        <v>28568</v>
      </c>
      <c r="AW2432" s="95">
        <v>27159</v>
      </c>
      <c r="AX2432" s="72">
        <v>328.22</v>
      </c>
      <c r="AY2432" s="72">
        <v>285.75</v>
      </c>
      <c r="AZ2432" s="72">
        <v>613.97</v>
      </c>
      <c r="BA2432" s="95">
        <v>112201622</v>
      </c>
      <c r="BB2432" s="95">
        <v>92191343</v>
      </c>
      <c r="BC2432" s="95">
        <v>28487</v>
      </c>
      <c r="BD2432" s="95">
        <v>26886</v>
      </c>
      <c r="BE2432" s="72">
        <v>331.86</v>
      </c>
      <c r="BF2432" s="72">
        <v>308.52</v>
      </c>
      <c r="BG2432" s="72">
        <v>640.38</v>
      </c>
      <c r="BH2432" s="95">
        <v>114880573</v>
      </c>
      <c r="BI2432" s="95">
        <v>99975308</v>
      </c>
      <c r="BJ2432" s="95">
        <v>28848</v>
      </c>
      <c r="BK2432" s="95">
        <v>27004</v>
      </c>
      <c r="BL2432" s="72">
        <v>271.81</v>
      </c>
      <c r="BM2432" s="72">
        <v>332.65</v>
      </c>
      <c r="BN2432" s="72">
        <v>604.46</v>
      </c>
      <c r="BO2432" s="95">
        <v>96007445</v>
      </c>
      <c r="BP2432" s="95">
        <v>109603447</v>
      </c>
      <c r="BQ2432" s="95">
        <v>29435</v>
      </c>
      <c r="BR2432" s="95">
        <v>27457</v>
      </c>
      <c r="BS2432" s="72">
        <v>283.20999999999998</v>
      </c>
      <c r="BT2432" s="72">
        <v>340.26</v>
      </c>
      <c r="BU2432" s="72">
        <v>623.47</v>
      </c>
      <c r="BV2432" s="95">
        <v>103494048.55</v>
      </c>
      <c r="BW2432" s="95">
        <v>115888612.15000001</v>
      </c>
      <c r="BX2432" s="95">
        <v>30453</v>
      </c>
      <c r="BY2432" s="95">
        <v>28382</v>
      </c>
      <c r="BZ2432" s="95">
        <v>27896</v>
      </c>
      <c r="CA2432" s="95">
        <v>27714</v>
      </c>
      <c r="CB2432" s="95">
        <v>27959</v>
      </c>
      <c r="CC2432" s="95">
        <v>28496</v>
      </c>
      <c r="CD2432" s="95">
        <v>29440</v>
      </c>
      <c r="CE2432" s="72">
        <v>650.75523149000003</v>
      </c>
      <c r="CF2432" s="72">
        <v>676.59346364999999</v>
      </c>
      <c r="CG2432" s="72">
        <v>712.40329333</v>
      </c>
      <c r="CH2432" s="72">
        <v>716.50152150999998</v>
      </c>
      <c r="CI2432" s="72">
        <v>731.52548966999996</v>
      </c>
      <c r="CJ2432" s="96">
        <v>0.92128341189999996</v>
      </c>
      <c r="CK2432" s="96">
        <v>0.90744299640000003</v>
      </c>
      <c r="CL2432" s="96">
        <v>0.89890095400000003</v>
      </c>
      <c r="CM2432" s="96">
        <v>0.84362695939999999</v>
      </c>
      <c r="CN2432" s="96">
        <v>0.85228745790000005</v>
      </c>
      <c r="CO2432" s="96">
        <v>0.89687243819999996</v>
      </c>
      <c r="CP2432" s="96">
        <v>0.98643722140000001</v>
      </c>
      <c r="CQ2432" s="96">
        <v>0.99584056389999998</v>
      </c>
      <c r="CR2432" s="96">
        <v>0.99055724010000001</v>
      </c>
      <c r="CS2432" s="95">
        <v>26145</v>
      </c>
      <c r="CT2432" s="95">
        <v>26300</v>
      </c>
      <c r="CU2432" s="95">
        <v>26607</v>
      </c>
      <c r="CV2432" s="95">
        <v>27327</v>
      </c>
      <c r="CW2432" s="95">
        <v>28220</v>
      </c>
      <c r="CX2432" s="96">
        <v>0.92486583099999997</v>
      </c>
      <c r="CY2432" s="96">
        <v>0.90588306699999999</v>
      </c>
      <c r="CZ2432" s="96">
        <v>0.89276973299999995</v>
      </c>
      <c r="DA2432" s="96">
        <v>0.88735234500000004</v>
      </c>
      <c r="DB2432" s="96">
        <v>0.87562684899999998</v>
      </c>
      <c r="DC2432">
        <v>2013</v>
      </c>
      <c r="DD2432" s="6">
        <v>27377.599999999999</v>
      </c>
      <c r="DE2432" s="96">
        <v>3.8240646000000001E-3</v>
      </c>
      <c r="DF2432" s="72">
        <v>757.83</v>
      </c>
      <c r="DG2432" s="96">
        <v>1</v>
      </c>
      <c r="DH2432" s="72">
        <v>757.83</v>
      </c>
      <c r="DI2432" s="72">
        <v>745.19526545999997</v>
      </c>
      <c r="DJ2432" s="96">
        <v>1</v>
      </c>
      <c r="DK2432" s="72">
        <v>757.83</v>
      </c>
      <c r="DL2432" s="96">
        <v>1</v>
      </c>
      <c r="DM2432" s="72">
        <v>757.83</v>
      </c>
      <c r="DN2432" s="96">
        <v>1</v>
      </c>
      <c r="DO2432" s="96">
        <v>8.2839999999999997E-3</v>
      </c>
      <c r="DP2432" s="72">
        <v>6.28</v>
      </c>
      <c r="DQ2432" s="72">
        <v>751.55</v>
      </c>
      <c r="DR2432" t="s">
        <v>1523</v>
      </c>
      <c r="DT2432" t="s">
        <v>1504</v>
      </c>
    </row>
    <row r="2433" spans="1:124" x14ac:dyDescent="0.3">
      <c r="A2433" t="s">
        <v>1524</v>
      </c>
      <c r="B2433">
        <v>42320</v>
      </c>
      <c r="C2433" s="95">
        <v>1890</v>
      </c>
      <c r="D2433" s="95">
        <v>5544512</v>
      </c>
      <c r="E2433" s="95">
        <v>1861</v>
      </c>
      <c r="F2433" s="95">
        <v>5428185</v>
      </c>
      <c r="G2433" s="95">
        <v>325</v>
      </c>
      <c r="H2433" s="95">
        <v>734883</v>
      </c>
      <c r="I2433" s="95">
        <v>302</v>
      </c>
      <c r="J2433" s="95">
        <v>834763</v>
      </c>
      <c r="K2433" s="95">
        <v>1825</v>
      </c>
      <c r="L2433" s="95">
        <v>6083179</v>
      </c>
      <c r="M2433" s="95">
        <v>1788</v>
      </c>
      <c r="N2433" s="95">
        <v>5517596</v>
      </c>
      <c r="O2433" s="95">
        <v>328</v>
      </c>
      <c r="P2433" s="95">
        <v>1100283</v>
      </c>
      <c r="Q2433" s="95">
        <v>299</v>
      </c>
      <c r="R2433" s="95">
        <v>864757</v>
      </c>
      <c r="S2433" s="95">
        <v>1797</v>
      </c>
      <c r="T2433" s="95">
        <v>6437288</v>
      </c>
      <c r="U2433" s="95">
        <v>1754</v>
      </c>
      <c r="V2433" s="95">
        <v>5672674</v>
      </c>
      <c r="W2433" s="95">
        <v>310</v>
      </c>
      <c r="X2433" s="95">
        <v>781552</v>
      </c>
      <c r="Y2433" s="95">
        <v>283</v>
      </c>
      <c r="Z2433" s="95">
        <v>847621</v>
      </c>
      <c r="AA2433" s="95">
        <v>1836</v>
      </c>
      <c r="AB2433" s="95">
        <v>7036482</v>
      </c>
      <c r="AC2433" s="95">
        <v>1781</v>
      </c>
      <c r="AD2433" s="95">
        <v>6617525</v>
      </c>
      <c r="AE2433" s="95">
        <v>324</v>
      </c>
      <c r="AF2433" s="95">
        <v>846379</v>
      </c>
      <c r="AG2433" s="95">
        <v>294</v>
      </c>
      <c r="AH2433" s="95">
        <v>977357</v>
      </c>
      <c r="AI2433" s="95">
        <v>1903</v>
      </c>
      <c r="AJ2433" s="95">
        <v>7249136</v>
      </c>
      <c r="AK2433" s="95">
        <v>1843</v>
      </c>
      <c r="AL2433" s="95">
        <v>6791123</v>
      </c>
      <c r="AM2433" s="95">
        <v>321</v>
      </c>
      <c r="AN2433" s="95">
        <v>891234</v>
      </c>
      <c r="AO2433" s="95">
        <v>294</v>
      </c>
      <c r="AP2433" s="95">
        <v>885924</v>
      </c>
      <c r="AQ2433" s="72">
        <v>236.25</v>
      </c>
      <c r="AR2433" s="72">
        <v>241.29</v>
      </c>
      <c r="AS2433" s="72">
        <v>477.54</v>
      </c>
      <c r="AT2433" s="95">
        <v>6279395</v>
      </c>
      <c r="AU2433" s="95">
        <v>6262948</v>
      </c>
      <c r="AV2433" s="95">
        <v>2215</v>
      </c>
      <c r="AW2433" s="95">
        <v>2163</v>
      </c>
      <c r="AX2433" s="72">
        <v>278.04000000000002</v>
      </c>
      <c r="AY2433" s="72">
        <v>254.85</v>
      </c>
      <c r="AZ2433" s="72">
        <v>532.89</v>
      </c>
      <c r="BA2433" s="95">
        <v>7183462</v>
      </c>
      <c r="BB2433" s="95">
        <v>6382353</v>
      </c>
      <c r="BC2433" s="95">
        <v>2153</v>
      </c>
      <c r="BD2433" s="95">
        <v>2087</v>
      </c>
      <c r="BE2433" s="72">
        <v>285.51</v>
      </c>
      <c r="BF2433" s="72">
        <v>266.74</v>
      </c>
      <c r="BG2433" s="72">
        <v>552.25</v>
      </c>
      <c r="BH2433" s="95">
        <v>7218840</v>
      </c>
      <c r="BI2433" s="95">
        <v>6520295</v>
      </c>
      <c r="BJ2433" s="95">
        <v>2107</v>
      </c>
      <c r="BK2433" s="95">
        <v>2037</v>
      </c>
      <c r="BL2433" s="72">
        <v>304.12</v>
      </c>
      <c r="BM2433" s="72">
        <v>305.02</v>
      </c>
      <c r="BN2433" s="72">
        <v>609.14</v>
      </c>
      <c r="BO2433" s="95">
        <v>7882861</v>
      </c>
      <c r="BP2433" s="95">
        <v>7594882</v>
      </c>
      <c r="BQ2433" s="95">
        <v>2160</v>
      </c>
      <c r="BR2433" s="95">
        <v>2075</v>
      </c>
      <c r="BS2433" s="72">
        <v>305.02</v>
      </c>
      <c r="BT2433" s="72">
        <v>299.37</v>
      </c>
      <c r="BU2433" s="72">
        <v>604.39</v>
      </c>
      <c r="BV2433" s="95">
        <v>8140370</v>
      </c>
      <c r="BW2433" s="95">
        <v>7677047</v>
      </c>
      <c r="BX2433" s="95">
        <v>2224</v>
      </c>
      <c r="BY2433" s="95">
        <v>2137</v>
      </c>
      <c r="BZ2433" s="95">
        <v>2190</v>
      </c>
      <c r="CA2433" s="95">
        <v>2121</v>
      </c>
      <c r="CB2433" s="95">
        <v>2073</v>
      </c>
      <c r="CC2433" s="95">
        <v>2120</v>
      </c>
      <c r="CD2433" s="95">
        <v>2181</v>
      </c>
      <c r="CE2433" s="72">
        <v>650.75523149000003</v>
      </c>
      <c r="CF2433" s="72">
        <v>676.59346364999999</v>
      </c>
      <c r="CG2433" s="72">
        <v>712.40329333</v>
      </c>
      <c r="CH2433" s="72">
        <v>716.50152150999998</v>
      </c>
      <c r="CI2433" s="72">
        <v>731.52548966999996</v>
      </c>
      <c r="CJ2433" s="96">
        <v>0.73382429660000004</v>
      </c>
      <c r="CK2433" s="96">
        <v>0.7876073723</v>
      </c>
      <c r="CL2433" s="96">
        <v>0.77519293519999999</v>
      </c>
      <c r="CM2433" s="96">
        <v>0.85015869710000003</v>
      </c>
      <c r="CN2433" s="96">
        <v>0.82620497650000002</v>
      </c>
      <c r="CO2433" s="96">
        <v>0.82890919019999998</v>
      </c>
      <c r="CP2433" s="96">
        <v>0.95860640100000005</v>
      </c>
      <c r="CQ2433" s="96">
        <v>0.99584056389999998</v>
      </c>
      <c r="CR2433" s="96">
        <v>0.96261017959999995</v>
      </c>
      <c r="CS2433" s="95">
        <v>2002</v>
      </c>
      <c r="CT2433" s="95">
        <v>1984</v>
      </c>
      <c r="CU2433" s="95">
        <v>1921</v>
      </c>
      <c r="CV2433" s="95">
        <v>1939</v>
      </c>
      <c r="CW2433" s="95">
        <v>2060</v>
      </c>
      <c r="CX2433" s="96">
        <v>0.84444944</v>
      </c>
      <c r="CY2433" s="96">
        <v>0.81834848999999998</v>
      </c>
      <c r="CZ2433" s="96">
        <v>0.82379087399999995</v>
      </c>
      <c r="DA2433" s="96">
        <v>0.822554385</v>
      </c>
      <c r="DB2433" s="96">
        <v>0.83473205500000003</v>
      </c>
      <c r="DC2433">
        <v>2013</v>
      </c>
      <c r="DD2433" s="6">
        <v>2099.8000000000002</v>
      </c>
      <c r="DE2433" s="96">
        <v>8.1030093999999997E-3</v>
      </c>
      <c r="DF2433" s="72">
        <v>733.28</v>
      </c>
      <c r="DG2433" s="96">
        <v>1</v>
      </c>
      <c r="DH2433" s="72">
        <v>733.28</v>
      </c>
      <c r="DI2433" s="72">
        <v>736.36089413000002</v>
      </c>
      <c r="DJ2433" s="96">
        <v>1</v>
      </c>
      <c r="DK2433" s="72">
        <v>733.28</v>
      </c>
      <c r="DL2433" s="96">
        <v>1</v>
      </c>
      <c r="DM2433" s="72">
        <v>733.28</v>
      </c>
      <c r="DN2433" s="96">
        <v>1</v>
      </c>
      <c r="DO2433" s="96">
        <v>1.6292999999999998E-2</v>
      </c>
      <c r="DP2433" s="72">
        <v>11.95</v>
      </c>
      <c r="DQ2433" s="72">
        <v>721.33</v>
      </c>
      <c r="DR2433" t="s">
        <v>1524</v>
      </c>
      <c r="DT2433" t="s">
        <v>1504</v>
      </c>
    </row>
    <row r="2434" spans="1:124" x14ac:dyDescent="0.3">
      <c r="A2434" t="s">
        <v>47</v>
      </c>
      <c r="B2434">
        <v>42330</v>
      </c>
      <c r="C2434" s="95">
        <v>4593</v>
      </c>
      <c r="D2434" s="95">
        <v>21111987</v>
      </c>
      <c r="E2434" s="95">
        <v>4537</v>
      </c>
      <c r="F2434" s="95">
        <v>14072091</v>
      </c>
      <c r="G2434" s="95">
        <v>1551</v>
      </c>
      <c r="H2434" s="95">
        <v>5132687</v>
      </c>
      <c r="I2434" s="95">
        <v>1477</v>
      </c>
      <c r="J2434" s="95">
        <v>4487081</v>
      </c>
      <c r="K2434" s="95">
        <v>4380</v>
      </c>
      <c r="L2434" s="95">
        <v>21118048</v>
      </c>
      <c r="M2434" s="95">
        <v>4316</v>
      </c>
      <c r="N2434" s="95">
        <v>13436010</v>
      </c>
      <c r="O2434" s="95">
        <v>1552</v>
      </c>
      <c r="P2434" s="95">
        <v>6742858</v>
      </c>
      <c r="Q2434" s="95">
        <v>1462</v>
      </c>
      <c r="R2434" s="95">
        <v>4549640</v>
      </c>
      <c r="S2434" s="95">
        <v>4298</v>
      </c>
      <c r="T2434" s="95">
        <v>20498233</v>
      </c>
      <c r="U2434" s="95">
        <v>4218</v>
      </c>
      <c r="V2434" s="95">
        <v>13523499</v>
      </c>
      <c r="W2434" s="95">
        <v>1546</v>
      </c>
      <c r="X2434" s="95">
        <v>6410349</v>
      </c>
      <c r="Y2434" s="95">
        <v>1463</v>
      </c>
      <c r="Z2434" s="95">
        <v>4806187</v>
      </c>
      <c r="AA2434" s="95">
        <v>4368</v>
      </c>
      <c r="AB2434" s="95">
        <v>18630193</v>
      </c>
      <c r="AC2434" s="95">
        <v>4267</v>
      </c>
      <c r="AD2434" s="95">
        <v>14878358</v>
      </c>
      <c r="AE2434" s="95">
        <v>1545</v>
      </c>
      <c r="AF2434" s="95">
        <v>5626678</v>
      </c>
      <c r="AG2434" s="95">
        <v>1455</v>
      </c>
      <c r="AH2434" s="95">
        <v>5392505</v>
      </c>
      <c r="AI2434" s="95">
        <v>4422</v>
      </c>
      <c r="AJ2434" s="95">
        <v>18879744</v>
      </c>
      <c r="AK2434" s="95">
        <v>4320</v>
      </c>
      <c r="AL2434" s="95">
        <v>16391968.41</v>
      </c>
      <c r="AM2434" s="95">
        <v>1575</v>
      </c>
      <c r="AN2434" s="95">
        <v>6056010</v>
      </c>
      <c r="AO2434" s="95">
        <v>1486</v>
      </c>
      <c r="AP2434" s="95">
        <v>5834049</v>
      </c>
      <c r="AQ2434" s="72">
        <v>355.97</v>
      </c>
      <c r="AR2434" s="72">
        <v>257.17</v>
      </c>
      <c r="AS2434" s="72">
        <v>613.14</v>
      </c>
      <c r="AT2434" s="95">
        <v>26244674</v>
      </c>
      <c r="AU2434" s="95">
        <v>18559172</v>
      </c>
      <c r="AV2434" s="95">
        <v>6144</v>
      </c>
      <c r="AW2434" s="95">
        <v>6014</v>
      </c>
      <c r="AX2434" s="72">
        <v>391.39</v>
      </c>
      <c r="AY2434" s="72">
        <v>259.39999999999998</v>
      </c>
      <c r="AZ2434" s="72">
        <v>650.79</v>
      </c>
      <c r="BA2434" s="95">
        <v>27860906</v>
      </c>
      <c r="BB2434" s="95">
        <v>17985650</v>
      </c>
      <c r="BC2434" s="95">
        <v>5932</v>
      </c>
      <c r="BD2434" s="95">
        <v>5778</v>
      </c>
      <c r="BE2434" s="72">
        <v>383.71</v>
      </c>
      <c r="BF2434" s="72">
        <v>268.87</v>
      </c>
      <c r="BG2434" s="72">
        <v>652.58000000000004</v>
      </c>
      <c r="BH2434" s="95">
        <v>26908582</v>
      </c>
      <c r="BI2434" s="95">
        <v>18329686</v>
      </c>
      <c r="BJ2434" s="95">
        <v>5844</v>
      </c>
      <c r="BK2434" s="95">
        <v>5681</v>
      </c>
      <c r="BL2434" s="72">
        <v>341.86</v>
      </c>
      <c r="BM2434" s="72">
        <v>295.22000000000003</v>
      </c>
      <c r="BN2434" s="72">
        <v>637.08000000000004</v>
      </c>
      <c r="BO2434" s="95">
        <v>24256871</v>
      </c>
      <c r="BP2434" s="95">
        <v>20270863</v>
      </c>
      <c r="BQ2434" s="95">
        <v>5913</v>
      </c>
      <c r="BR2434" s="95">
        <v>5722</v>
      </c>
      <c r="BS2434" s="72">
        <v>346.5</v>
      </c>
      <c r="BT2434" s="72">
        <v>319.01</v>
      </c>
      <c r="BU2434" s="72">
        <v>665.51</v>
      </c>
      <c r="BV2434" s="95">
        <v>24935754</v>
      </c>
      <c r="BW2434" s="95">
        <v>22226017.41</v>
      </c>
      <c r="BX2434" s="95">
        <v>5997</v>
      </c>
      <c r="BY2434" s="95">
        <v>5806</v>
      </c>
      <c r="BZ2434" s="95">
        <v>6082</v>
      </c>
      <c r="CA2434" s="95">
        <v>5857</v>
      </c>
      <c r="CB2434" s="95">
        <v>5765</v>
      </c>
      <c r="CC2434" s="95">
        <v>5822</v>
      </c>
      <c r="CD2434" s="95">
        <v>5904</v>
      </c>
      <c r="CE2434" s="72">
        <v>650.75523149000003</v>
      </c>
      <c r="CF2434" s="72">
        <v>676.59346364999999</v>
      </c>
      <c r="CG2434" s="72">
        <v>712.40329333</v>
      </c>
      <c r="CH2434" s="72">
        <v>716.50152150999998</v>
      </c>
      <c r="CI2434" s="72">
        <v>731.52548966999996</v>
      </c>
      <c r="CJ2434" s="96">
        <v>0.94219757339999999</v>
      </c>
      <c r="CK2434" s="96">
        <v>0.96186267670000003</v>
      </c>
      <c r="CL2434" s="96">
        <v>0.91602608539999997</v>
      </c>
      <c r="CM2434" s="96">
        <v>0.88915372940000004</v>
      </c>
      <c r="CN2434" s="96">
        <v>0.90975640550000003</v>
      </c>
      <c r="CO2434" s="96">
        <v>0.96954112650000002</v>
      </c>
      <c r="CP2434" s="96">
        <v>0.95282115300000003</v>
      </c>
      <c r="CQ2434" s="96">
        <v>0.99584056389999998</v>
      </c>
      <c r="CR2434" s="96">
        <v>0.95680076859999996</v>
      </c>
      <c r="CS2434" s="95">
        <v>5385</v>
      </c>
      <c r="CT2434" s="95">
        <v>5187</v>
      </c>
      <c r="CU2434" s="95">
        <v>5159</v>
      </c>
      <c r="CV2434" s="95">
        <v>5244</v>
      </c>
      <c r="CW2434" s="95">
        <v>5348</v>
      </c>
      <c r="CX2434" s="96">
        <v>0.99228780699999997</v>
      </c>
      <c r="CY2434" s="96">
        <v>0.95242916300000002</v>
      </c>
      <c r="CZ2434" s="96">
        <v>0.97007571599999998</v>
      </c>
      <c r="DA2434" s="96">
        <v>0.97168000899999996</v>
      </c>
      <c r="DB2434" s="96">
        <v>0.96062090099999997</v>
      </c>
      <c r="DC2434">
        <v>2013</v>
      </c>
      <c r="DD2434" s="6">
        <v>5800.2</v>
      </c>
      <c r="DE2434" s="96">
        <v>2.2992493999999999E-3</v>
      </c>
      <c r="DF2434" s="72">
        <v>733.12</v>
      </c>
      <c r="DG2434" s="96">
        <v>1</v>
      </c>
      <c r="DH2434" s="72">
        <v>733.12</v>
      </c>
      <c r="DI2434" s="72">
        <v>736.36089413000002</v>
      </c>
      <c r="DJ2434" s="96">
        <v>1</v>
      </c>
      <c r="DK2434" s="72">
        <v>733.12</v>
      </c>
      <c r="DL2434" s="96">
        <v>1</v>
      </c>
      <c r="DM2434" s="72">
        <v>733.12</v>
      </c>
      <c r="DN2434" s="96">
        <v>1</v>
      </c>
      <c r="DO2434" s="96">
        <v>8.3850000000000001E-3</v>
      </c>
      <c r="DP2434" s="72">
        <v>6.15</v>
      </c>
      <c r="DQ2434" s="72">
        <v>726.97</v>
      </c>
      <c r="DR2434" t="s">
        <v>47</v>
      </c>
      <c r="DT2434" t="s">
        <v>1504</v>
      </c>
    </row>
    <row r="2435" spans="1:124" x14ac:dyDescent="0.3">
      <c r="A2435" t="s">
        <v>1525</v>
      </c>
      <c r="B2435">
        <v>42340</v>
      </c>
      <c r="C2435" s="95">
        <v>3462</v>
      </c>
      <c r="D2435" s="95">
        <v>15628080</v>
      </c>
      <c r="E2435" s="95">
        <v>3398</v>
      </c>
      <c r="F2435" s="95">
        <v>9849126</v>
      </c>
      <c r="G2435" s="95">
        <v>1362</v>
      </c>
      <c r="H2435" s="95">
        <v>4619507</v>
      </c>
      <c r="I2435" s="95">
        <v>1281</v>
      </c>
      <c r="J2435" s="95">
        <v>3766147</v>
      </c>
      <c r="K2435" s="95">
        <v>3346</v>
      </c>
      <c r="L2435" s="95">
        <v>16285240</v>
      </c>
      <c r="M2435" s="95">
        <v>3271</v>
      </c>
      <c r="N2435" s="95">
        <v>10303867</v>
      </c>
      <c r="O2435" s="95">
        <v>1375</v>
      </c>
      <c r="P2435" s="95">
        <v>5007507</v>
      </c>
      <c r="Q2435" s="95">
        <v>1294</v>
      </c>
      <c r="R2435" s="95">
        <v>3862300</v>
      </c>
      <c r="S2435" s="95">
        <v>3286</v>
      </c>
      <c r="T2435" s="95">
        <v>16239187</v>
      </c>
      <c r="U2435" s="95">
        <v>3194</v>
      </c>
      <c r="V2435" s="95">
        <v>10279058</v>
      </c>
      <c r="W2435" s="95">
        <v>1360</v>
      </c>
      <c r="X2435" s="95">
        <v>4714499</v>
      </c>
      <c r="Y2435" s="95">
        <v>1276</v>
      </c>
      <c r="Z2435" s="95">
        <v>4160452</v>
      </c>
      <c r="AA2435" s="95">
        <v>3356</v>
      </c>
      <c r="AB2435" s="95">
        <v>14895123</v>
      </c>
      <c r="AC2435" s="95">
        <v>3241</v>
      </c>
      <c r="AD2435" s="95">
        <v>10344062</v>
      </c>
      <c r="AE2435" s="95">
        <v>1413</v>
      </c>
      <c r="AF2435" s="95">
        <v>4851922</v>
      </c>
      <c r="AG2435" s="95">
        <v>1326</v>
      </c>
      <c r="AH2435" s="95">
        <v>4631277</v>
      </c>
      <c r="AI2435" s="95">
        <v>3416</v>
      </c>
      <c r="AJ2435" s="95">
        <v>13139795</v>
      </c>
      <c r="AK2435" s="95">
        <v>3302</v>
      </c>
      <c r="AL2435" s="95">
        <v>11424236</v>
      </c>
      <c r="AM2435" s="95">
        <v>1400</v>
      </c>
      <c r="AN2435" s="95">
        <v>4350746</v>
      </c>
      <c r="AO2435" s="95">
        <v>1313</v>
      </c>
      <c r="AP2435" s="95">
        <v>4845504</v>
      </c>
      <c r="AQ2435" s="72">
        <v>349.77</v>
      </c>
      <c r="AR2435" s="72">
        <v>242.49</v>
      </c>
      <c r="AS2435" s="72">
        <v>592.26</v>
      </c>
      <c r="AT2435" s="95">
        <v>20247587</v>
      </c>
      <c r="AU2435" s="95">
        <v>13615273</v>
      </c>
      <c r="AV2435" s="95">
        <v>4824</v>
      </c>
      <c r="AW2435" s="95">
        <v>4679</v>
      </c>
      <c r="AX2435" s="72">
        <v>375.85</v>
      </c>
      <c r="AY2435" s="72">
        <v>258.60000000000002</v>
      </c>
      <c r="AZ2435" s="72">
        <v>634.45000000000005</v>
      </c>
      <c r="BA2435" s="95">
        <v>21292747</v>
      </c>
      <c r="BB2435" s="95">
        <v>14166167</v>
      </c>
      <c r="BC2435" s="95">
        <v>4721</v>
      </c>
      <c r="BD2435" s="95">
        <v>4565</v>
      </c>
      <c r="BE2435" s="72">
        <v>375.84</v>
      </c>
      <c r="BF2435" s="72">
        <v>269.19</v>
      </c>
      <c r="BG2435" s="72">
        <v>645.03</v>
      </c>
      <c r="BH2435" s="95">
        <v>20953686</v>
      </c>
      <c r="BI2435" s="95">
        <v>14439510</v>
      </c>
      <c r="BJ2435" s="95">
        <v>4646</v>
      </c>
      <c r="BK2435" s="95">
        <v>4470</v>
      </c>
      <c r="BL2435" s="72">
        <v>345.06</v>
      </c>
      <c r="BM2435" s="72">
        <v>273.25</v>
      </c>
      <c r="BN2435" s="72">
        <v>618.30999999999995</v>
      </c>
      <c r="BO2435" s="95">
        <v>19747045</v>
      </c>
      <c r="BP2435" s="95">
        <v>14975339</v>
      </c>
      <c r="BQ2435" s="95">
        <v>4769</v>
      </c>
      <c r="BR2435" s="95">
        <v>4567</v>
      </c>
      <c r="BS2435" s="72">
        <v>302.64999999999998</v>
      </c>
      <c r="BT2435" s="72">
        <v>293.77999999999997</v>
      </c>
      <c r="BU2435" s="72">
        <v>596.42999999999995</v>
      </c>
      <c r="BV2435" s="95">
        <v>17490541</v>
      </c>
      <c r="BW2435" s="95">
        <v>16269740</v>
      </c>
      <c r="BX2435" s="95">
        <v>4816</v>
      </c>
      <c r="BY2435" s="95">
        <v>4615</v>
      </c>
      <c r="BZ2435" s="95">
        <v>4755</v>
      </c>
      <c r="CA2435" s="95">
        <v>4646</v>
      </c>
      <c r="CB2435" s="95">
        <v>4561</v>
      </c>
      <c r="CC2435" s="95">
        <v>4673</v>
      </c>
      <c r="CD2435" s="95">
        <v>4718</v>
      </c>
      <c r="CE2435" s="72">
        <v>650.75523149000003</v>
      </c>
      <c r="CF2435" s="72">
        <v>676.59346364999999</v>
      </c>
      <c r="CG2435" s="72">
        <v>712.40329333</v>
      </c>
      <c r="CH2435" s="72">
        <v>716.50152150999998</v>
      </c>
      <c r="CI2435" s="72">
        <v>731.52548966999996</v>
      </c>
      <c r="CJ2435" s="96">
        <v>0.91011177679999999</v>
      </c>
      <c r="CK2435" s="96">
        <v>0.93771228080000002</v>
      </c>
      <c r="CL2435" s="96">
        <v>0.90542815570000001</v>
      </c>
      <c r="CM2435" s="96">
        <v>0.86295699510000001</v>
      </c>
      <c r="CN2435" s="96">
        <v>0.81532360579999996</v>
      </c>
      <c r="CO2435" s="96">
        <v>1.0009198409</v>
      </c>
      <c r="CP2435" s="96">
        <v>0.88549205099999995</v>
      </c>
      <c r="CQ2435" s="96">
        <v>0.99584056389999998</v>
      </c>
      <c r="CR2435" s="96">
        <v>0.88919045549999998</v>
      </c>
      <c r="CS2435" s="95">
        <v>4534</v>
      </c>
      <c r="CT2435" s="95">
        <v>4512</v>
      </c>
      <c r="CU2435" s="95">
        <v>4370</v>
      </c>
      <c r="CV2435" s="95">
        <v>4456</v>
      </c>
      <c r="CW2435" s="95">
        <v>4454</v>
      </c>
      <c r="CX2435" s="96">
        <v>1.015511984</v>
      </c>
      <c r="CY2435" s="96">
        <v>1.0130403969999999</v>
      </c>
      <c r="CZ2435" s="96">
        <v>1.023066408</v>
      </c>
      <c r="DA2435" s="96">
        <v>0.98670446999999994</v>
      </c>
      <c r="DB2435" s="96">
        <v>0.96628007199999999</v>
      </c>
      <c r="DC2435">
        <v>2013</v>
      </c>
      <c r="DD2435" s="6">
        <v>4579.2</v>
      </c>
      <c r="DE2435" s="96">
        <v>2.1239724000000001E-3</v>
      </c>
      <c r="DF2435" s="72">
        <v>681.44</v>
      </c>
      <c r="DG2435" s="96">
        <v>1</v>
      </c>
      <c r="DH2435" s="72">
        <v>681.44</v>
      </c>
      <c r="DI2435" s="72">
        <v>736.36089413000002</v>
      </c>
      <c r="DJ2435" s="96">
        <v>1</v>
      </c>
      <c r="DK2435" s="72">
        <v>681.44</v>
      </c>
      <c r="DL2435" s="96">
        <v>1</v>
      </c>
      <c r="DM2435" s="72">
        <v>681.44</v>
      </c>
      <c r="DN2435" s="96">
        <v>1</v>
      </c>
      <c r="DO2435" s="96">
        <v>7.5979999999999997E-3</v>
      </c>
      <c r="DP2435" s="72">
        <v>5.18</v>
      </c>
      <c r="DQ2435" s="72">
        <v>676.26</v>
      </c>
      <c r="DR2435" t="s">
        <v>1525</v>
      </c>
      <c r="DT2435" t="s">
        <v>1504</v>
      </c>
    </row>
    <row r="2436" spans="1:124" x14ac:dyDescent="0.3">
      <c r="A2436" t="s">
        <v>1526</v>
      </c>
      <c r="B2436">
        <v>42350</v>
      </c>
      <c r="C2436" s="95">
        <v>4970</v>
      </c>
      <c r="D2436" s="95">
        <v>17971695</v>
      </c>
      <c r="E2436" s="95">
        <v>4877</v>
      </c>
      <c r="F2436" s="95">
        <v>13212815</v>
      </c>
      <c r="G2436" s="95">
        <v>1161</v>
      </c>
      <c r="H2436" s="95">
        <v>3696253</v>
      </c>
      <c r="I2436" s="95">
        <v>1074</v>
      </c>
      <c r="J2436" s="95">
        <v>3473531</v>
      </c>
      <c r="K2436" s="95">
        <v>4841</v>
      </c>
      <c r="L2436" s="95">
        <v>19965481</v>
      </c>
      <c r="M2436" s="95">
        <v>4734</v>
      </c>
      <c r="N2436" s="95">
        <v>14648976</v>
      </c>
      <c r="O2436" s="95">
        <v>1129</v>
      </c>
      <c r="P2436" s="95">
        <v>4056734</v>
      </c>
      <c r="Q2436" s="95">
        <v>1051</v>
      </c>
      <c r="R2436" s="95">
        <v>3871112</v>
      </c>
      <c r="S2436" s="95">
        <v>4657</v>
      </c>
      <c r="T2436" s="95">
        <v>18160666</v>
      </c>
      <c r="U2436" s="95">
        <v>4517</v>
      </c>
      <c r="V2436" s="95">
        <v>14956611</v>
      </c>
      <c r="W2436" s="95">
        <v>1085</v>
      </c>
      <c r="X2436" s="95">
        <v>2926340</v>
      </c>
      <c r="Y2436" s="95">
        <v>1002</v>
      </c>
      <c r="Z2436" s="95">
        <v>3089000</v>
      </c>
      <c r="AA2436" s="95">
        <v>4648</v>
      </c>
      <c r="AB2436" s="95">
        <v>15161376</v>
      </c>
      <c r="AC2436" s="95">
        <v>4479</v>
      </c>
      <c r="AD2436" s="95">
        <v>15366364</v>
      </c>
      <c r="AE2436" s="95">
        <v>1063</v>
      </c>
      <c r="AF2436" s="95">
        <v>3077969</v>
      </c>
      <c r="AG2436" s="95">
        <v>979</v>
      </c>
      <c r="AH2436" s="95">
        <v>3543173</v>
      </c>
      <c r="AI2436" s="95">
        <v>4827</v>
      </c>
      <c r="AJ2436" s="95">
        <v>16289895</v>
      </c>
      <c r="AK2436" s="95">
        <v>4640</v>
      </c>
      <c r="AL2436" s="95">
        <v>16610379</v>
      </c>
      <c r="AM2436" s="95">
        <v>1079</v>
      </c>
      <c r="AN2436" s="95">
        <v>4517517.6900000004</v>
      </c>
      <c r="AO2436" s="95">
        <v>1006</v>
      </c>
      <c r="AP2436" s="95">
        <v>4008317.81</v>
      </c>
      <c r="AQ2436" s="72">
        <v>294.51</v>
      </c>
      <c r="AR2436" s="72">
        <v>233.66</v>
      </c>
      <c r="AS2436" s="72">
        <v>528.16999999999996</v>
      </c>
      <c r="AT2436" s="95">
        <v>21667948</v>
      </c>
      <c r="AU2436" s="95">
        <v>16686346</v>
      </c>
      <c r="AV2436" s="95">
        <v>6131</v>
      </c>
      <c r="AW2436" s="95">
        <v>5951</v>
      </c>
      <c r="AX2436" s="72">
        <v>335.32</v>
      </c>
      <c r="AY2436" s="72">
        <v>266.77999999999997</v>
      </c>
      <c r="AZ2436" s="72">
        <v>602.1</v>
      </c>
      <c r="BA2436" s="95">
        <v>24022215</v>
      </c>
      <c r="BB2436" s="95">
        <v>18520088</v>
      </c>
      <c r="BC2436" s="95">
        <v>5970</v>
      </c>
      <c r="BD2436" s="95">
        <v>5785</v>
      </c>
      <c r="BE2436" s="72">
        <v>306.02999999999997</v>
      </c>
      <c r="BF2436" s="72">
        <v>272.48</v>
      </c>
      <c r="BG2436" s="72">
        <v>578.51</v>
      </c>
      <c r="BH2436" s="95">
        <v>21087006</v>
      </c>
      <c r="BI2436" s="95">
        <v>18045611</v>
      </c>
      <c r="BJ2436" s="95">
        <v>5742</v>
      </c>
      <c r="BK2436" s="95">
        <v>5519</v>
      </c>
      <c r="BL2436" s="72">
        <v>266.14</v>
      </c>
      <c r="BM2436" s="72">
        <v>288.70999999999998</v>
      </c>
      <c r="BN2436" s="72">
        <v>554.85</v>
      </c>
      <c r="BO2436" s="95">
        <v>18239345</v>
      </c>
      <c r="BP2436" s="95">
        <v>18909537</v>
      </c>
      <c r="BQ2436" s="95">
        <v>5711</v>
      </c>
      <c r="BR2436" s="95">
        <v>5458</v>
      </c>
      <c r="BS2436" s="72">
        <v>293.58999999999997</v>
      </c>
      <c r="BT2436" s="72">
        <v>304.33</v>
      </c>
      <c r="BU2436" s="72">
        <v>597.91999999999996</v>
      </c>
      <c r="BV2436" s="95">
        <v>20807412.690000001</v>
      </c>
      <c r="BW2436" s="95">
        <v>20618696.809999999</v>
      </c>
      <c r="BX2436" s="95">
        <v>5906</v>
      </c>
      <c r="BY2436" s="95">
        <v>5646</v>
      </c>
      <c r="BZ2436" s="95">
        <v>6045</v>
      </c>
      <c r="CA2436" s="95">
        <v>5880</v>
      </c>
      <c r="CB2436" s="95">
        <v>5635</v>
      </c>
      <c r="CC2436" s="95">
        <v>5591</v>
      </c>
      <c r="CD2436" s="95">
        <v>5779</v>
      </c>
      <c r="CE2436" s="72">
        <v>650.75523149000003</v>
      </c>
      <c r="CF2436" s="72">
        <v>676.59346364999999</v>
      </c>
      <c r="CG2436" s="72">
        <v>712.40329333</v>
      </c>
      <c r="CH2436" s="72">
        <v>716.50152150999998</v>
      </c>
      <c r="CI2436" s="72">
        <v>731.52548966999996</v>
      </c>
      <c r="CJ2436" s="96">
        <v>0.81162620669999996</v>
      </c>
      <c r="CK2436" s="96">
        <v>0.88989922659999998</v>
      </c>
      <c r="CL2436" s="96">
        <v>0.81205407870000001</v>
      </c>
      <c r="CM2436" s="96">
        <v>0.77438774840000002</v>
      </c>
      <c r="CN2436" s="96">
        <v>0.81736044529999996</v>
      </c>
      <c r="CO2436" s="96">
        <v>0.93758107280000003</v>
      </c>
      <c r="CP2436" s="96">
        <v>0.87572751299999996</v>
      </c>
      <c r="CQ2436" s="96">
        <v>0.99584056389999998</v>
      </c>
      <c r="CR2436" s="96">
        <v>0.87938513419999997</v>
      </c>
      <c r="CS2436" s="95">
        <v>5492</v>
      </c>
      <c r="CT2436" s="95">
        <v>5446</v>
      </c>
      <c r="CU2436" s="95">
        <v>5191</v>
      </c>
      <c r="CV2436" s="95">
        <v>5195</v>
      </c>
      <c r="CW2436" s="95">
        <v>5447</v>
      </c>
      <c r="CX2436" s="96">
        <v>0.96005462600000002</v>
      </c>
      <c r="CY2436" s="96">
        <v>0.94286284799999998</v>
      </c>
      <c r="CZ2436" s="96">
        <v>0.94259905399999999</v>
      </c>
      <c r="DA2436" s="96">
        <v>0.92190128000000005</v>
      </c>
      <c r="DB2436" s="96">
        <v>0.91981328900000003</v>
      </c>
      <c r="DC2436">
        <v>2013</v>
      </c>
      <c r="DD2436" s="6">
        <v>5671.8</v>
      </c>
      <c r="DE2436" s="96">
        <v>3.7287228000000001E-3</v>
      </c>
      <c r="DF2436" s="72">
        <v>672.84</v>
      </c>
      <c r="DG2436" s="96">
        <v>1</v>
      </c>
      <c r="DH2436" s="72">
        <v>672.84</v>
      </c>
      <c r="DI2436" s="72">
        <v>736.36089413000002</v>
      </c>
      <c r="DJ2436" s="96">
        <v>1</v>
      </c>
      <c r="DK2436" s="72">
        <v>672.84</v>
      </c>
      <c r="DL2436" s="96">
        <v>1</v>
      </c>
      <c r="DM2436" s="72">
        <v>672.84</v>
      </c>
      <c r="DN2436" s="96">
        <v>1</v>
      </c>
      <c r="DO2436" s="96">
        <v>8.685E-3</v>
      </c>
      <c r="DP2436" s="72">
        <v>5.84</v>
      </c>
      <c r="DQ2436" s="72">
        <v>667</v>
      </c>
      <c r="DR2436" t="s">
        <v>1526</v>
      </c>
      <c r="DT2436" t="s">
        <v>1504</v>
      </c>
    </row>
    <row r="2437" spans="1:124" x14ac:dyDescent="0.3">
      <c r="A2437" t="s">
        <v>410</v>
      </c>
      <c r="B2437">
        <v>42360</v>
      </c>
      <c r="C2437" s="95">
        <v>11251</v>
      </c>
      <c r="D2437" s="95">
        <v>43865897</v>
      </c>
      <c r="E2437" s="95">
        <v>11032</v>
      </c>
      <c r="F2437" s="95">
        <v>35122510</v>
      </c>
      <c r="G2437" s="95">
        <v>2568</v>
      </c>
      <c r="H2437" s="95">
        <v>9738386</v>
      </c>
      <c r="I2437" s="95">
        <v>2380</v>
      </c>
      <c r="J2437" s="95">
        <v>8221658</v>
      </c>
      <c r="K2437" s="95">
        <v>11310</v>
      </c>
      <c r="L2437" s="95">
        <v>43669658</v>
      </c>
      <c r="M2437" s="95">
        <v>11051</v>
      </c>
      <c r="N2437" s="95">
        <v>36809480</v>
      </c>
      <c r="O2437" s="95">
        <v>2566</v>
      </c>
      <c r="P2437" s="95">
        <v>7955739</v>
      </c>
      <c r="Q2437" s="95">
        <v>2376</v>
      </c>
      <c r="R2437" s="95">
        <v>8539919</v>
      </c>
      <c r="S2437" s="95">
        <v>11349</v>
      </c>
      <c r="T2437" s="95">
        <v>45440077</v>
      </c>
      <c r="U2437" s="95">
        <v>11064</v>
      </c>
      <c r="V2437" s="95">
        <v>40842950</v>
      </c>
      <c r="W2437" s="95">
        <v>2575</v>
      </c>
      <c r="X2437" s="95">
        <v>8674350</v>
      </c>
      <c r="Y2437" s="95">
        <v>2358</v>
      </c>
      <c r="Z2437" s="95">
        <v>9387839</v>
      </c>
      <c r="AA2437" s="95">
        <v>11533</v>
      </c>
      <c r="AB2437" s="95">
        <v>44647793</v>
      </c>
      <c r="AC2437" s="95">
        <v>11209</v>
      </c>
      <c r="AD2437" s="95">
        <v>42807216</v>
      </c>
      <c r="AE2437" s="95">
        <v>2545</v>
      </c>
      <c r="AF2437" s="95">
        <v>9855043</v>
      </c>
      <c r="AG2437" s="95">
        <v>2362</v>
      </c>
      <c r="AH2437" s="95">
        <v>10128847</v>
      </c>
      <c r="AI2437" s="95">
        <v>11758</v>
      </c>
      <c r="AJ2437" s="95">
        <v>43573174.280000001</v>
      </c>
      <c r="AK2437" s="95">
        <v>11389</v>
      </c>
      <c r="AL2437" s="95">
        <v>45111828.259999998</v>
      </c>
      <c r="AM2437" s="95">
        <v>2533</v>
      </c>
      <c r="AN2437" s="95">
        <v>9588551</v>
      </c>
      <c r="AO2437" s="95">
        <v>2380</v>
      </c>
      <c r="AP2437" s="95">
        <v>11019521</v>
      </c>
      <c r="AQ2437" s="72">
        <v>323.25</v>
      </c>
      <c r="AR2437" s="72">
        <v>269.31</v>
      </c>
      <c r="AS2437" s="72">
        <v>592.55999999999995</v>
      </c>
      <c r="AT2437" s="95">
        <v>53604283</v>
      </c>
      <c r="AU2437" s="95">
        <v>43344168</v>
      </c>
      <c r="AV2437" s="95">
        <v>13819</v>
      </c>
      <c r="AW2437" s="95">
        <v>13412</v>
      </c>
      <c r="AX2437" s="72">
        <v>310.04000000000002</v>
      </c>
      <c r="AY2437" s="72">
        <v>281.45999999999998</v>
      </c>
      <c r="AZ2437" s="72">
        <v>591.5</v>
      </c>
      <c r="BA2437" s="95">
        <v>51625397</v>
      </c>
      <c r="BB2437" s="95">
        <v>45349399</v>
      </c>
      <c r="BC2437" s="95">
        <v>13876</v>
      </c>
      <c r="BD2437" s="95">
        <v>13427</v>
      </c>
      <c r="BE2437" s="72">
        <v>323.87</v>
      </c>
      <c r="BF2437" s="72">
        <v>311.87</v>
      </c>
      <c r="BG2437" s="72">
        <v>635.74</v>
      </c>
      <c r="BH2437" s="95">
        <v>54114427</v>
      </c>
      <c r="BI2437" s="95">
        <v>50230789</v>
      </c>
      <c r="BJ2437" s="95">
        <v>13924</v>
      </c>
      <c r="BK2437" s="95">
        <v>13422</v>
      </c>
      <c r="BL2437" s="72">
        <v>322.62</v>
      </c>
      <c r="BM2437" s="72">
        <v>325.06</v>
      </c>
      <c r="BN2437" s="72">
        <v>647.67999999999995</v>
      </c>
      <c r="BO2437" s="95">
        <v>54502836</v>
      </c>
      <c r="BP2437" s="95">
        <v>52936063</v>
      </c>
      <c r="BQ2437" s="95">
        <v>14078</v>
      </c>
      <c r="BR2437" s="95">
        <v>13571</v>
      </c>
      <c r="BS2437" s="72">
        <v>310</v>
      </c>
      <c r="BT2437" s="72">
        <v>339.72</v>
      </c>
      <c r="BU2437" s="72">
        <v>649.72</v>
      </c>
      <c r="BV2437" s="95">
        <v>53161725.280000001</v>
      </c>
      <c r="BW2437" s="95">
        <v>56131349.259999998</v>
      </c>
      <c r="BX2437" s="95">
        <v>14291</v>
      </c>
      <c r="BY2437" s="95">
        <v>13769</v>
      </c>
      <c r="BZ2437" s="95">
        <v>13625</v>
      </c>
      <c r="CA2437" s="95">
        <v>13659</v>
      </c>
      <c r="CB2437" s="95">
        <v>13682</v>
      </c>
      <c r="CC2437" s="95">
        <v>13837</v>
      </c>
      <c r="CD2437" s="95">
        <v>14036</v>
      </c>
      <c r="CE2437" s="72">
        <v>650.75523149000003</v>
      </c>
      <c r="CF2437" s="72">
        <v>676.59346364999999</v>
      </c>
      <c r="CG2437" s="72">
        <v>712.40329333</v>
      </c>
      <c r="CH2437" s="72">
        <v>716.50152150999998</v>
      </c>
      <c r="CI2437" s="72">
        <v>731.52548966999996</v>
      </c>
      <c r="CJ2437" s="96">
        <v>0.91057277960000005</v>
      </c>
      <c r="CK2437" s="96">
        <v>0.8742325071</v>
      </c>
      <c r="CL2437" s="96">
        <v>0.89238778929999996</v>
      </c>
      <c r="CM2437" s="96">
        <v>0.90394783619999997</v>
      </c>
      <c r="CN2437" s="96">
        <v>0.88817137499999999</v>
      </c>
      <c r="CO2437" s="96">
        <v>0.96687895619999997</v>
      </c>
      <c r="CP2437" s="96">
        <v>0.92448227530000004</v>
      </c>
      <c r="CQ2437" s="96">
        <v>0.99584056389999998</v>
      </c>
      <c r="CR2437" s="96">
        <v>0.92834352890000005</v>
      </c>
      <c r="CS2437" s="95">
        <v>13229</v>
      </c>
      <c r="CT2437" s="95">
        <v>13370</v>
      </c>
      <c r="CU2437" s="95">
        <v>13436</v>
      </c>
      <c r="CV2437" s="95">
        <v>13580</v>
      </c>
      <c r="CW2437" s="95">
        <v>13833</v>
      </c>
      <c r="CX2437" s="96">
        <v>0.98013868999999998</v>
      </c>
      <c r="CY2437" s="96">
        <v>0.94675157799999998</v>
      </c>
      <c r="CZ2437" s="96">
        <v>0.95113254700000005</v>
      </c>
      <c r="DA2437" s="96">
        <v>0.97002865800000004</v>
      </c>
      <c r="DB2437" s="96">
        <v>0.98585429300000005</v>
      </c>
      <c r="DC2437">
        <v>2013</v>
      </c>
      <c r="DD2437" s="6">
        <v>13520.2</v>
      </c>
      <c r="DE2437" s="96">
        <v>3.9543071000000003E-3</v>
      </c>
      <c r="DF2437" s="72">
        <v>710.14</v>
      </c>
      <c r="DG2437" s="96">
        <v>1</v>
      </c>
      <c r="DH2437" s="72">
        <v>710.14</v>
      </c>
      <c r="DI2437" s="72">
        <v>736.36089413000002</v>
      </c>
      <c r="DJ2437" s="96">
        <v>1</v>
      </c>
      <c r="DK2437" s="72">
        <v>710.14</v>
      </c>
      <c r="DL2437" s="96">
        <v>1</v>
      </c>
      <c r="DM2437" s="72">
        <v>710.14</v>
      </c>
      <c r="DN2437" s="96">
        <v>1</v>
      </c>
      <c r="DO2437" s="96">
        <v>1.1677999999999999E-2</v>
      </c>
      <c r="DP2437" s="72">
        <v>8.2899999999999991</v>
      </c>
      <c r="DQ2437" s="72">
        <v>701.85</v>
      </c>
      <c r="DR2437" t="s">
        <v>410</v>
      </c>
      <c r="DT2437" t="s">
        <v>1504</v>
      </c>
    </row>
    <row r="2438" spans="1:124" x14ac:dyDescent="0.3">
      <c r="A2438" t="s">
        <v>1527</v>
      </c>
      <c r="B2438">
        <v>42370</v>
      </c>
      <c r="C2438" s="95">
        <v>11605</v>
      </c>
      <c r="D2438" s="95">
        <v>50433743</v>
      </c>
      <c r="E2438" s="95">
        <v>11364</v>
      </c>
      <c r="F2438" s="95">
        <v>35951650</v>
      </c>
      <c r="G2438" s="95">
        <v>3050</v>
      </c>
      <c r="H2438" s="95">
        <v>9877514</v>
      </c>
      <c r="I2438" s="95">
        <v>2854</v>
      </c>
      <c r="J2438" s="95">
        <v>8820854</v>
      </c>
      <c r="K2438" s="95">
        <v>11037</v>
      </c>
      <c r="L2438" s="95">
        <v>46239212</v>
      </c>
      <c r="M2438" s="95">
        <v>10751</v>
      </c>
      <c r="N2438" s="95">
        <v>35475001</v>
      </c>
      <c r="O2438" s="95">
        <v>2885</v>
      </c>
      <c r="P2438" s="95">
        <v>9458899</v>
      </c>
      <c r="Q2438" s="95">
        <v>2675</v>
      </c>
      <c r="R2438" s="95">
        <v>8630329</v>
      </c>
      <c r="S2438" s="95">
        <v>10688</v>
      </c>
      <c r="T2438" s="95">
        <v>50404079</v>
      </c>
      <c r="U2438" s="95">
        <v>10340</v>
      </c>
      <c r="V2438" s="95">
        <v>36390692</v>
      </c>
      <c r="W2438" s="95">
        <v>2811</v>
      </c>
      <c r="X2438" s="95">
        <v>10882227</v>
      </c>
      <c r="Y2438" s="95">
        <v>2582</v>
      </c>
      <c r="Z2438" s="95">
        <v>8833194</v>
      </c>
      <c r="AA2438" s="95">
        <v>10628</v>
      </c>
      <c r="AB2438" s="95">
        <v>48373742</v>
      </c>
      <c r="AC2438" s="95">
        <v>10215</v>
      </c>
      <c r="AD2438" s="95">
        <v>37788329</v>
      </c>
      <c r="AE2438" s="95">
        <v>2859</v>
      </c>
      <c r="AF2438" s="95">
        <v>11282742</v>
      </c>
      <c r="AG2438" s="95">
        <v>2623</v>
      </c>
      <c r="AH2438" s="95">
        <v>9437729</v>
      </c>
      <c r="AI2438" s="95">
        <v>10631</v>
      </c>
      <c r="AJ2438" s="95">
        <v>49486257</v>
      </c>
      <c r="AK2438" s="95">
        <v>10195</v>
      </c>
      <c r="AL2438" s="95">
        <v>38494051.18</v>
      </c>
      <c r="AM2438" s="95">
        <v>2930</v>
      </c>
      <c r="AN2438" s="95">
        <v>12043481</v>
      </c>
      <c r="AO2438" s="95">
        <v>2707</v>
      </c>
      <c r="AP2438" s="95">
        <v>10257938</v>
      </c>
      <c r="AQ2438" s="72">
        <v>342.95</v>
      </c>
      <c r="AR2438" s="72">
        <v>262.42</v>
      </c>
      <c r="AS2438" s="72">
        <v>605.37</v>
      </c>
      <c r="AT2438" s="95">
        <v>60311257</v>
      </c>
      <c r="AU2438" s="95">
        <v>44772504</v>
      </c>
      <c r="AV2438" s="95">
        <v>14655</v>
      </c>
      <c r="AW2438" s="95">
        <v>14218</v>
      </c>
      <c r="AX2438" s="72">
        <v>333.39</v>
      </c>
      <c r="AY2438" s="72">
        <v>273.76</v>
      </c>
      <c r="AZ2438" s="72">
        <v>607.15</v>
      </c>
      <c r="BA2438" s="95">
        <v>55698111</v>
      </c>
      <c r="BB2438" s="95">
        <v>44105330</v>
      </c>
      <c r="BC2438" s="95">
        <v>13922</v>
      </c>
      <c r="BD2438" s="95">
        <v>13426</v>
      </c>
      <c r="BE2438" s="72">
        <v>378.34</v>
      </c>
      <c r="BF2438" s="72">
        <v>291.64999999999998</v>
      </c>
      <c r="BG2438" s="72">
        <v>669.99</v>
      </c>
      <c r="BH2438" s="95">
        <v>61286306</v>
      </c>
      <c r="BI2438" s="95">
        <v>45223886</v>
      </c>
      <c r="BJ2438" s="95">
        <v>13499</v>
      </c>
      <c r="BK2438" s="95">
        <v>12922</v>
      </c>
      <c r="BL2438" s="72">
        <v>368.6</v>
      </c>
      <c r="BM2438" s="72">
        <v>306.55</v>
      </c>
      <c r="BN2438" s="72">
        <v>675.15</v>
      </c>
      <c r="BO2438" s="95">
        <v>59656484</v>
      </c>
      <c r="BP2438" s="95">
        <v>47226058</v>
      </c>
      <c r="BQ2438" s="95">
        <v>13487</v>
      </c>
      <c r="BR2438" s="95">
        <v>12838</v>
      </c>
      <c r="BS2438" s="72">
        <v>378.1</v>
      </c>
      <c r="BT2438" s="72">
        <v>314.89</v>
      </c>
      <c r="BU2438" s="72">
        <v>692.99</v>
      </c>
      <c r="BV2438" s="95">
        <v>61529738</v>
      </c>
      <c r="BW2438" s="95">
        <v>48751989.18</v>
      </c>
      <c r="BX2438" s="95">
        <v>13561</v>
      </c>
      <c r="BY2438" s="95">
        <v>12902</v>
      </c>
      <c r="BZ2438" s="95">
        <v>14447</v>
      </c>
      <c r="CA2438" s="95">
        <v>13682</v>
      </c>
      <c r="CB2438" s="95">
        <v>13221</v>
      </c>
      <c r="CC2438" s="95">
        <v>13179</v>
      </c>
      <c r="CD2438" s="95">
        <v>13239</v>
      </c>
      <c r="CE2438" s="72">
        <v>650.75523149000003</v>
      </c>
      <c r="CF2438" s="72">
        <v>676.59346364999999</v>
      </c>
      <c r="CG2438" s="72">
        <v>712.40329333</v>
      </c>
      <c r="CH2438" s="72">
        <v>716.50152150999998</v>
      </c>
      <c r="CI2438" s="72">
        <v>731.52548966999996</v>
      </c>
      <c r="CJ2438" s="96">
        <v>0.93025760030000004</v>
      </c>
      <c r="CK2438" s="96">
        <v>0.89736308819999999</v>
      </c>
      <c r="CL2438" s="96">
        <v>0.94046449009999999</v>
      </c>
      <c r="CM2438" s="96">
        <v>0.94228690339999999</v>
      </c>
      <c r="CN2438" s="96">
        <v>0.94732174039999995</v>
      </c>
      <c r="CO2438" s="96">
        <v>0.99060705339999999</v>
      </c>
      <c r="CP2438" s="96">
        <v>0.94037162490000004</v>
      </c>
      <c r="CQ2438" s="96">
        <v>0.99584056389999998</v>
      </c>
      <c r="CR2438" s="96">
        <v>0.94429924300000001</v>
      </c>
      <c r="CS2438" s="95">
        <v>13350</v>
      </c>
      <c r="CT2438" s="95">
        <v>12710</v>
      </c>
      <c r="CU2438" s="95">
        <v>12277</v>
      </c>
      <c r="CV2438" s="95">
        <v>12155</v>
      </c>
      <c r="CW2438" s="95">
        <v>12156</v>
      </c>
      <c r="CX2438" s="96">
        <v>1.0058870710000001</v>
      </c>
      <c r="CY2438" s="96">
        <v>0.98475411499999999</v>
      </c>
      <c r="CZ2438" s="96">
        <v>0.98984269700000005</v>
      </c>
      <c r="DA2438" s="96">
        <v>0.993551242</v>
      </c>
      <c r="DB2438" s="96">
        <v>0.97777388499999995</v>
      </c>
      <c r="DC2438">
        <v>2013</v>
      </c>
      <c r="DD2438" s="6">
        <v>13261.2</v>
      </c>
      <c r="DE2438" s="96">
        <v>3.2307582999999999E-3</v>
      </c>
      <c r="DF2438" s="72">
        <v>722.87</v>
      </c>
      <c r="DG2438" s="96">
        <v>1</v>
      </c>
      <c r="DH2438" s="72">
        <v>722.87</v>
      </c>
      <c r="DI2438" s="72">
        <v>736.36089413000002</v>
      </c>
      <c r="DJ2438" s="96">
        <v>1</v>
      </c>
      <c r="DK2438" s="72">
        <v>722.87</v>
      </c>
      <c r="DL2438" s="96">
        <v>1</v>
      </c>
      <c r="DM2438" s="72">
        <v>722.87</v>
      </c>
      <c r="DN2438" s="96">
        <v>1</v>
      </c>
      <c r="DO2438" s="96">
        <v>1.1331000000000001E-2</v>
      </c>
      <c r="DP2438" s="72">
        <v>8.19</v>
      </c>
      <c r="DQ2438" s="72">
        <v>714.68</v>
      </c>
      <c r="DR2438" t="s">
        <v>1527</v>
      </c>
      <c r="DT2438" t="s">
        <v>1504</v>
      </c>
    </row>
    <row r="2439" spans="1:124" x14ac:dyDescent="0.3">
      <c r="A2439" t="s">
        <v>54</v>
      </c>
      <c r="B2439">
        <v>42380</v>
      </c>
      <c r="C2439" s="95">
        <v>13386</v>
      </c>
      <c r="D2439" s="95">
        <v>51352725</v>
      </c>
      <c r="E2439" s="95">
        <v>12944</v>
      </c>
      <c r="F2439" s="95">
        <v>39746503</v>
      </c>
      <c r="G2439" s="95">
        <v>3512</v>
      </c>
      <c r="H2439" s="95">
        <v>9852546</v>
      </c>
      <c r="I2439" s="95">
        <v>3213</v>
      </c>
      <c r="J2439" s="95">
        <v>9000589</v>
      </c>
      <c r="K2439" s="95">
        <v>13124</v>
      </c>
      <c r="L2439" s="95">
        <v>52863790</v>
      </c>
      <c r="M2439" s="95">
        <v>12646</v>
      </c>
      <c r="N2439" s="95">
        <v>40219501</v>
      </c>
      <c r="O2439" s="95">
        <v>3482</v>
      </c>
      <c r="P2439" s="95">
        <v>10506213</v>
      </c>
      <c r="Q2439" s="95">
        <v>3142</v>
      </c>
      <c r="R2439" s="95">
        <v>10121426</v>
      </c>
      <c r="S2439" s="95">
        <v>12873</v>
      </c>
      <c r="T2439" s="95">
        <v>53714143</v>
      </c>
      <c r="U2439" s="95">
        <v>12326</v>
      </c>
      <c r="V2439" s="95">
        <v>41801959</v>
      </c>
      <c r="W2439" s="95">
        <v>3413</v>
      </c>
      <c r="X2439" s="95">
        <v>11154758</v>
      </c>
      <c r="Y2439" s="95">
        <v>3025</v>
      </c>
      <c r="Z2439" s="95">
        <v>10895448</v>
      </c>
      <c r="AA2439" s="95">
        <v>12878</v>
      </c>
      <c r="AB2439" s="95">
        <v>51826536</v>
      </c>
      <c r="AC2439" s="95">
        <v>12274</v>
      </c>
      <c r="AD2439" s="95">
        <v>44100401</v>
      </c>
      <c r="AE2439" s="95">
        <v>3375</v>
      </c>
      <c r="AF2439" s="95">
        <v>11009422</v>
      </c>
      <c r="AG2439" s="95">
        <v>3029</v>
      </c>
      <c r="AH2439" s="95">
        <v>11651746</v>
      </c>
      <c r="AI2439" s="95">
        <v>12965</v>
      </c>
      <c r="AJ2439" s="95">
        <v>50803819.68</v>
      </c>
      <c r="AK2439" s="95">
        <v>12332</v>
      </c>
      <c r="AL2439" s="95">
        <v>47058452.770000003</v>
      </c>
      <c r="AM2439" s="95">
        <v>3289</v>
      </c>
      <c r="AN2439" s="95">
        <v>11985434</v>
      </c>
      <c r="AO2439" s="95">
        <v>2999</v>
      </c>
      <c r="AP2439" s="95">
        <v>11826437</v>
      </c>
      <c r="AQ2439" s="72">
        <v>301.83999999999997</v>
      </c>
      <c r="AR2439" s="72">
        <v>251.42</v>
      </c>
      <c r="AS2439" s="72">
        <v>553.26</v>
      </c>
      <c r="AT2439" s="95">
        <v>61205271</v>
      </c>
      <c r="AU2439" s="95">
        <v>48747092</v>
      </c>
      <c r="AV2439" s="95">
        <v>16898</v>
      </c>
      <c r="AW2439" s="95">
        <v>16157</v>
      </c>
      <c r="AX2439" s="72">
        <v>318.01</v>
      </c>
      <c r="AY2439" s="72">
        <v>265.70999999999998</v>
      </c>
      <c r="AZ2439" s="72">
        <v>583.72</v>
      </c>
      <c r="BA2439" s="95">
        <v>63370003</v>
      </c>
      <c r="BB2439" s="95">
        <v>50340927</v>
      </c>
      <c r="BC2439" s="95">
        <v>16606</v>
      </c>
      <c r="BD2439" s="95">
        <v>15788</v>
      </c>
      <c r="BE2439" s="72">
        <v>331.93</v>
      </c>
      <c r="BF2439" s="72">
        <v>286.07</v>
      </c>
      <c r="BG2439" s="72">
        <v>618</v>
      </c>
      <c r="BH2439" s="95">
        <v>64868901</v>
      </c>
      <c r="BI2439" s="95">
        <v>52697407</v>
      </c>
      <c r="BJ2439" s="95">
        <v>16286</v>
      </c>
      <c r="BK2439" s="95">
        <v>15351</v>
      </c>
      <c r="BL2439" s="72">
        <v>322.18</v>
      </c>
      <c r="BM2439" s="72">
        <v>303.60000000000002</v>
      </c>
      <c r="BN2439" s="72">
        <v>625.78</v>
      </c>
      <c r="BO2439" s="95">
        <v>62835958</v>
      </c>
      <c r="BP2439" s="95">
        <v>55752147</v>
      </c>
      <c r="BQ2439" s="95">
        <v>16253</v>
      </c>
      <c r="BR2439" s="95">
        <v>15303</v>
      </c>
      <c r="BS2439" s="72">
        <v>321.92</v>
      </c>
      <c r="BT2439" s="72">
        <v>320.08</v>
      </c>
      <c r="BU2439" s="72">
        <v>642</v>
      </c>
      <c r="BV2439" s="95">
        <v>62789253.68</v>
      </c>
      <c r="BW2439" s="95">
        <v>58884889.770000003</v>
      </c>
      <c r="BX2439" s="95">
        <v>16254</v>
      </c>
      <c r="BY2439" s="95">
        <v>15331</v>
      </c>
      <c r="BZ2439" s="95">
        <v>16545</v>
      </c>
      <c r="CA2439" s="95">
        <v>16211</v>
      </c>
      <c r="CB2439" s="95">
        <v>15835</v>
      </c>
      <c r="CC2439" s="95">
        <v>15802</v>
      </c>
      <c r="CD2439" s="95">
        <v>15802</v>
      </c>
      <c r="CE2439" s="72">
        <v>650.75523149000003</v>
      </c>
      <c r="CF2439" s="72">
        <v>676.59346364999999</v>
      </c>
      <c r="CG2439" s="72">
        <v>712.40329333</v>
      </c>
      <c r="CH2439" s="72">
        <v>716.50152150999998</v>
      </c>
      <c r="CI2439" s="72">
        <v>731.52548966999996</v>
      </c>
      <c r="CJ2439" s="96">
        <v>0.85018140959999999</v>
      </c>
      <c r="CK2439" s="96">
        <v>0.8627337262</v>
      </c>
      <c r="CL2439" s="96">
        <v>0.86748616379999999</v>
      </c>
      <c r="CM2439" s="96">
        <v>0.87338265339999999</v>
      </c>
      <c r="CN2439" s="96">
        <v>0.87761808590000001</v>
      </c>
      <c r="CO2439" s="96">
        <v>0.95667341449999999</v>
      </c>
      <c r="CP2439" s="96">
        <v>0.90551320290000004</v>
      </c>
      <c r="CQ2439" s="96">
        <v>0.99584056389999998</v>
      </c>
      <c r="CR2439" s="96">
        <v>0.90929522900000004</v>
      </c>
      <c r="CS2439" s="95">
        <v>14929</v>
      </c>
      <c r="CT2439" s="95">
        <v>14832</v>
      </c>
      <c r="CU2439" s="95">
        <v>14351</v>
      </c>
      <c r="CV2439" s="95">
        <v>14416</v>
      </c>
      <c r="CW2439" s="95">
        <v>14269</v>
      </c>
      <c r="CX2439" s="96">
        <v>0.96940336699999996</v>
      </c>
      <c r="CY2439" s="96">
        <v>0.96153788100000004</v>
      </c>
      <c r="CZ2439" s="96">
        <v>0.95227943199999998</v>
      </c>
      <c r="DA2439" s="96">
        <v>0.95102412700000005</v>
      </c>
      <c r="DB2439" s="96">
        <v>0.94842497000000003</v>
      </c>
      <c r="DC2439">
        <v>2013</v>
      </c>
      <c r="DD2439" s="6">
        <v>15586</v>
      </c>
      <c r="DE2439" s="96">
        <v>4.4554777E-3</v>
      </c>
      <c r="DF2439" s="72">
        <v>695.22</v>
      </c>
      <c r="DG2439" s="96">
        <v>1</v>
      </c>
      <c r="DH2439" s="72">
        <v>695.22</v>
      </c>
      <c r="DI2439" s="72">
        <v>704.02102476000005</v>
      </c>
      <c r="DJ2439" s="96">
        <v>1</v>
      </c>
      <c r="DK2439" s="72">
        <v>695.22</v>
      </c>
      <c r="DL2439" s="96">
        <v>1</v>
      </c>
      <c r="DM2439" s="72">
        <v>695.22</v>
      </c>
      <c r="DN2439" s="96">
        <v>1</v>
      </c>
      <c r="DO2439" s="96">
        <v>1.0541999999999999E-2</v>
      </c>
      <c r="DP2439" s="72">
        <v>7.33</v>
      </c>
      <c r="DQ2439" s="72">
        <v>687.89</v>
      </c>
      <c r="DR2439" t="s">
        <v>54</v>
      </c>
      <c r="DT2439" t="s">
        <v>1504</v>
      </c>
    </row>
    <row r="2440" spans="1:124" x14ac:dyDescent="0.3">
      <c r="A2440" t="s">
        <v>526</v>
      </c>
      <c r="B2440">
        <v>42390</v>
      </c>
      <c r="C2440" s="95">
        <v>30501</v>
      </c>
      <c r="D2440" s="95">
        <v>123986234</v>
      </c>
      <c r="E2440" s="95">
        <v>29147</v>
      </c>
      <c r="F2440" s="95">
        <v>92654312</v>
      </c>
      <c r="G2440" s="95">
        <v>7042</v>
      </c>
      <c r="H2440" s="95">
        <v>26808120</v>
      </c>
      <c r="I2440" s="95">
        <v>6299</v>
      </c>
      <c r="J2440" s="95">
        <v>18855817</v>
      </c>
      <c r="K2440" s="95">
        <v>30505</v>
      </c>
      <c r="L2440" s="95">
        <v>129244269</v>
      </c>
      <c r="M2440" s="95">
        <v>28943</v>
      </c>
      <c r="N2440" s="95">
        <v>96049921</v>
      </c>
      <c r="O2440" s="95">
        <v>7011</v>
      </c>
      <c r="P2440" s="95">
        <v>26178800</v>
      </c>
      <c r="Q2440" s="95">
        <v>6200</v>
      </c>
      <c r="R2440" s="95">
        <v>19469485</v>
      </c>
      <c r="S2440" s="95">
        <v>30663</v>
      </c>
      <c r="T2440" s="95">
        <v>132524604</v>
      </c>
      <c r="U2440" s="95">
        <v>28882</v>
      </c>
      <c r="V2440" s="95">
        <v>102222793</v>
      </c>
      <c r="W2440" s="95">
        <v>6872</v>
      </c>
      <c r="X2440" s="95">
        <v>27718675</v>
      </c>
      <c r="Y2440" s="95">
        <v>6061</v>
      </c>
      <c r="Z2440" s="95">
        <v>21495076</v>
      </c>
      <c r="AA2440" s="95">
        <v>31055</v>
      </c>
      <c r="AB2440" s="95">
        <v>115218939</v>
      </c>
      <c r="AC2440" s="95">
        <v>29068</v>
      </c>
      <c r="AD2440" s="95">
        <v>108903252</v>
      </c>
      <c r="AE2440" s="95">
        <v>7009</v>
      </c>
      <c r="AF2440" s="95">
        <v>28751846</v>
      </c>
      <c r="AG2440" s="95">
        <v>6171</v>
      </c>
      <c r="AH2440" s="95">
        <v>22504330</v>
      </c>
      <c r="AI2440" s="95">
        <v>32077</v>
      </c>
      <c r="AJ2440" s="95">
        <v>126446246.05</v>
      </c>
      <c r="AK2440" s="95">
        <v>29985</v>
      </c>
      <c r="AL2440" s="95">
        <v>116468588.22</v>
      </c>
      <c r="AM2440" s="95">
        <v>7511</v>
      </c>
      <c r="AN2440" s="95">
        <v>31044895</v>
      </c>
      <c r="AO2440" s="95">
        <v>6704</v>
      </c>
      <c r="AP2440" s="95">
        <v>26628990</v>
      </c>
      <c r="AQ2440" s="72">
        <v>334.71</v>
      </c>
      <c r="AR2440" s="72">
        <v>262.16000000000003</v>
      </c>
      <c r="AS2440" s="72">
        <v>596.87</v>
      </c>
      <c r="AT2440" s="95">
        <v>150794354</v>
      </c>
      <c r="AU2440" s="95">
        <v>111510129</v>
      </c>
      <c r="AV2440" s="95">
        <v>37543</v>
      </c>
      <c r="AW2440" s="95">
        <v>35446</v>
      </c>
      <c r="AX2440" s="72">
        <v>345.24</v>
      </c>
      <c r="AY2440" s="72">
        <v>273.93</v>
      </c>
      <c r="AZ2440" s="72">
        <v>619.16999999999996</v>
      </c>
      <c r="BA2440" s="95">
        <v>155423069</v>
      </c>
      <c r="BB2440" s="95">
        <v>115519406</v>
      </c>
      <c r="BC2440" s="95">
        <v>37516</v>
      </c>
      <c r="BD2440" s="95">
        <v>35143</v>
      </c>
      <c r="BE2440" s="72">
        <v>355.76</v>
      </c>
      <c r="BF2440" s="72">
        <v>295.05</v>
      </c>
      <c r="BG2440" s="72">
        <v>650.80999999999995</v>
      </c>
      <c r="BH2440" s="95">
        <v>160243279</v>
      </c>
      <c r="BI2440" s="95">
        <v>123717869</v>
      </c>
      <c r="BJ2440" s="95">
        <v>37535</v>
      </c>
      <c r="BK2440" s="95">
        <v>34943</v>
      </c>
      <c r="BL2440" s="72">
        <v>315.19</v>
      </c>
      <c r="BM2440" s="72">
        <v>310.75</v>
      </c>
      <c r="BN2440" s="72">
        <v>625.94000000000005</v>
      </c>
      <c r="BO2440" s="95">
        <v>143970785</v>
      </c>
      <c r="BP2440" s="95">
        <v>131407582</v>
      </c>
      <c r="BQ2440" s="95">
        <v>38064</v>
      </c>
      <c r="BR2440" s="95">
        <v>35239</v>
      </c>
      <c r="BS2440" s="72">
        <v>331.52</v>
      </c>
      <c r="BT2440" s="72">
        <v>325.02</v>
      </c>
      <c r="BU2440" s="72">
        <v>656.54</v>
      </c>
      <c r="BV2440" s="95">
        <v>157491141.05000001</v>
      </c>
      <c r="BW2440" s="95">
        <v>143097578.22</v>
      </c>
      <c r="BX2440" s="95">
        <v>39588</v>
      </c>
      <c r="BY2440" s="95">
        <v>36689</v>
      </c>
      <c r="BZ2440" s="95">
        <v>36544</v>
      </c>
      <c r="CA2440" s="95">
        <v>36371</v>
      </c>
      <c r="CB2440" s="95">
        <v>36286</v>
      </c>
      <c r="CC2440" s="95">
        <v>36723</v>
      </c>
      <c r="CD2440" s="95">
        <v>38170</v>
      </c>
      <c r="CE2440" s="72">
        <v>650.75523149000003</v>
      </c>
      <c r="CF2440" s="72">
        <v>676.59346364999999</v>
      </c>
      <c r="CG2440" s="72">
        <v>712.40329333</v>
      </c>
      <c r="CH2440" s="72">
        <v>716.50152150999998</v>
      </c>
      <c r="CI2440" s="72">
        <v>731.52548966999996</v>
      </c>
      <c r="CJ2440" s="96">
        <v>0.9171958536</v>
      </c>
      <c r="CK2440" s="96">
        <v>0.91512855689999995</v>
      </c>
      <c r="CL2440" s="96">
        <v>0.91354153760000001</v>
      </c>
      <c r="CM2440" s="96">
        <v>0.87360596059999995</v>
      </c>
      <c r="CN2440" s="96">
        <v>0.89749435840000003</v>
      </c>
      <c r="CO2440" s="96">
        <v>0.94137314859999999</v>
      </c>
      <c r="CP2440" s="96">
        <v>0.95965479229999995</v>
      </c>
      <c r="CQ2440" s="96">
        <v>0.99584056389999998</v>
      </c>
      <c r="CR2440" s="96">
        <v>0.9636629498</v>
      </c>
      <c r="CS2440" s="95">
        <v>33698</v>
      </c>
      <c r="CT2440" s="95">
        <v>33356</v>
      </c>
      <c r="CU2440" s="95">
        <v>33270</v>
      </c>
      <c r="CV2440" s="95">
        <v>33565</v>
      </c>
      <c r="CW2440" s="95">
        <v>34893</v>
      </c>
      <c r="CX2440" s="96">
        <v>0.95018540799999995</v>
      </c>
      <c r="CY2440" s="96">
        <v>0.95210399999999995</v>
      </c>
      <c r="CZ2440" s="96">
        <v>0.94171068400000002</v>
      </c>
      <c r="DA2440" s="96">
        <v>0.93518082300000005</v>
      </c>
      <c r="DB2440" s="96">
        <v>0.92823933400000003</v>
      </c>
      <c r="DC2440">
        <v>2013</v>
      </c>
      <c r="DD2440" s="6">
        <v>35492</v>
      </c>
      <c r="DE2440" s="96">
        <v>7.6766346999999997E-3</v>
      </c>
      <c r="DF2440" s="72">
        <v>734.4</v>
      </c>
      <c r="DG2440" s="96">
        <v>1</v>
      </c>
      <c r="DH2440" s="72">
        <v>734.4</v>
      </c>
      <c r="DI2440" s="72">
        <v>745.19526545999997</v>
      </c>
      <c r="DJ2440" s="96">
        <v>1</v>
      </c>
      <c r="DK2440" s="72">
        <v>734.4</v>
      </c>
      <c r="DL2440" s="96">
        <v>1</v>
      </c>
      <c r="DM2440" s="72">
        <v>734.4</v>
      </c>
      <c r="DN2440" s="96">
        <v>1</v>
      </c>
      <c r="DO2440" s="96">
        <v>1.3832000000000001E-2</v>
      </c>
      <c r="DP2440" s="72">
        <v>10.16</v>
      </c>
      <c r="DQ2440" s="72">
        <v>724.24</v>
      </c>
      <c r="DR2440" t="s">
        <v>526</v>
      </c>
      <c r="DT2440" t="s">
        <v>1504</v>
      </c>
    </row>
    <row r="2441" spans="1:124" x14ac:dyDescent="0.3">
      <c r="A2441" t="s">
        <v>1528</v>
      </c>
      <c r="B2441">
        <v>42400</v>
      </c>
      <c r="C2441" s="95">
        <v>1800</v>
      </c>
      <c r="D2441" s="95">
        <v>6338213</v>
      </c>
      <c r="E2441" s="95">
        <v>1757</v>
      </c>
      <c r="F2441" s="95">
        <v>5047992</v>
      </c>
      <c r="G2441" s="95">
        <v>464</v>
      </c>
      <c r="H2441" s="95">
        <v>1326861</v>
      </c>
      <c r="I2441" s="95">
        <v>433</v>
      </c>
      <c r="J2441" s="95">
        <v>1171644</v>
      </c>
      <c r="K2441" s="95">
        <v>1708</v>
      </c>
      <c r="L2441" s="95">
        <v>6625075</v>
      </c>
      <c r="M2441" s="95">
        <v>1671</v>
      </c>
      <c r="N2441" s="95">
        <v>4897175</v>
      </c>
      <c r="O2441" s="95">
        <v>451</v>
      </c>
      <c r="P2441" s="95">
        <v>1077797</v>
      </c>
      <c r="Q2441" s="95">
        <v>414</v>
      </c>
      <c r="R2441" s="95">
        <v>1182078</v>
      </c>
      <c r="S2441" s="95">
        <v>1645</v>
      </c>
      <c r="T2441" s="95">
        <v>7979755</v>
      </c>
      <c r="U2441" s="95">
        <v>1600</v>
      </c>
      <c r="V2441" s="95">
        <v>4949729</v>
      </c>
      <c r="W2441" s="95">
        <v>430</v>
      </c>
      <c r="X2441" s="95">
        <v>1492481</v>
      </c>
      <c r="Y2441" s="95">
        <v>392</v>
      </c>
      <c r="Z2441" s="95">
        <v>1343293</v>
      </c>
      <c r="AA2441" s="95">
        <v>1654</v>
      </c>
      <c r="AB2441" s="95">
        <v>6127320</v>
      </c>
      <c r="AC2441" s="95">
        <v>1599</v>
      </c>
      <c r="AD2441" s="95">
        <v>5268848</v>
      </c>
      <c r="AE2441" s="95">
        <v>408</v>
      </c>
      <c r="AF2441" s="95">
        <v>1332301</v>
      </c>
      <c r="AG2441" s="95">
        <v>366</v>
      </c>
      <c r="AH2441" s="95">
        <v>1341120</v>
      </c>
      <c r="AI2441" s="95">
        <v>1701</v>
      </c>
      <c r="AJ2441" s="95">
        <v>6018335</v>
      </c>
      <c r="AK2441" s="95">
        <v>1642</v>
      </c>
      <c r="AL2441" s="95">
        <v>5782132</v>
      </c>
      <c r="AM2441" s="95">
        <v>407</v>
      </c>
      <c r="AN2441" s="95">
        <v>1106645</v>
      </c>
      <c r="AO2441" s="95">
        <v>377</v>
      </c>
      <c r="AP2441" s="95">
        <v>1301506</v>
      </c>
      <c r="AQ2441" s="72">
        <v>282.14</v>
      </c>
      <c r="AR2441" s="72">
        <v>236.67</v>
      </c>
      <c r="AS2441" s="72">
        <v>518.80999999999995</v>
      </c>
      <c r="AT2441" s="95">
        <v>7665074</v>
      </c>
      <c r="AU2441" s="95">
        <v>6219636</v>
      </c>
      <c r="AV2441" s="95">
        <v>2264</v>
      </c>
      <c r="AW2441" s="95">
        <v>2190</v>
      </c>
      <c r="AX2441" s="72">
        <v>297.32</v>
      </c>
      <c r="AY2441" s="72">
        <v>242.98</v>
      </c>
      <c r="AZ2441" s="72">
        <v>540.29999999999995</v>
      </c>
      <c r="BA2441" s="95">
        <v>7702872</v>
      </c>
      <c r="BB2441" s="95">
        <v>6079253</v>
      </c>
      <c r="BC2441" s="95">
        <v>2159</v>
      </c>
      <c r="BD2441" s="95">
        <v>2085</v>
      </c>
      <c r="BE2441" s="72">
        <v>380.41</v>
      </c>
      <c r="BF2441" s="72">
        <v>263.26</v>
      </c>
      <c r="BG2441" s="72">
        <v>643.66999999999996</v>
      </c>
      <c r="BH2441" s="95">
        <v>9472236</v>
      </c>
      <c r="BI2441" s="95">
        <v>6293022</v>
      </c>
      <c r="BJ2441" s="95">
        <v>2075</v>
      </c>
      <c r="BK2441" s="95">
        <v>1992</v>
      </c>
      <c r="BL2441" s="72">
        <v>301.47000000000003</v>
      </c>
      <c r="BM2441" s="72">
        <v>280.32</v>
      </c>
      <c r="BN2441" s="72">
        <v>581.79</v>
      </c>
      <c r="BO2441" s="95">
        <v>7459621</v>
      </c>
      <c r="BP2441" s="95">
        <v>6609968</v>
      </c>
      <c r="BQ2441" s="95">
        <v>2062</v>
      </c>
      <c r="BR2441" s="95">
        <v>1965</v>
      </c>
      <c r="BS2441" s="72">
        <v>281.66000000000003</v>
      </c>
      <c r="BT2441" s="72">
        <v>292.37</v>
      </c>
      <c r="BU2441" s="72">
        <v>574.03</v>
      </c>
      <c r="BV2441" s="95">
        <v>7124980</v>
      </c>
      <c r="BW2441" s="95">
        <v>7083638</v>
      </c>
      <c r="BX2441" s="95">
        <v>2108</v>
      </c>
      <c r="BY2441" s="95">
        <v>2019</v>
      </c>
      <c r="BZ2441" s="95">
        <v>2229</v>
      </c>
      <c r="CA2441" s="95">
        <v>2123</v>
      </c>
      <c r="CB2441" s="95">
        <v>2035</v>
      </c>
      <c r="CC2441" s="95">
        <v>2016</v>
      </c>
      <c r="CD2441" s="95">
        <v>2064</v>
      </c>
      <c r="CE2441" s="72">
        <v>650.75523149000003</v>
      </c>
      <c r="CF2441" s="72">
        <v>676.59346364999999</v>
      </c>
      <c r="CG2441" s="72">
        <v>712.40329333</v>
      </c>
      <c r="CH2441" s="72">
        <v>716.50152150999998</v>
      </c>
      <c r="CI2441" s="72">
        <v>731.52548966999996</v>
      </c>
      <c r="CJ2441" s="96">
        <v>0.79724291849999995</v>
      </c>
      <c r="CK2441" s="96">
        <v>0.79855929599999997</v>
      </c>
      <c r="CL2441" s="96">
        <v>0.90351912469999995</v>
      </c>
      <c r="CM2441" s="96">
        <v>0.81198711030000004</v>
      </c>
      <c r="CN2441" s="96">
        <v>0.78470266330000005</v>
      </c>
      <c r="CO2441" s="96">
        <v>0.9090897859</v>
      </c>
      <c r="CP2441" s="96">
        <v>0.9011235581</v>
      </c>
      <c r="CQ2441" s="96">
        <v>0.99584056389999998</v>
      </c>
      <c r="CR2441" s="96">
        <v>0.90488725010000004</v>
      </c>
      <c r="CS2441" s="95">
        <v>2697</v>
      </c>
      <c r="CT2441" s="95">
        <v>2611</v>
      </c>
      <c r="CU2441" s="95">
        <v>2522</v>
      </c>
      <c r="CV2441" s="95">
        <v>2560</v>
      </c>
      <c r="CW2441" s="95">
        <v>2635</v>
      </c>
      <c r="CX2441" s="96">
        <v>0.91768710600000003</v>
      </c>
      <c r="CY2441" s="96">
        <v>0.91570085700000003</v>
      </c>
      <c r="CZ2441" s="96">
        <v>0.89968358000000004</v>
      </c>
      <c r="DA2441" s="96">
        <v>0.90188360899999997</v>
      </c>
      <c r="DB2441" s="96">
        <v>0.90974321499999999</v>
      </c>
      <c r="DC2441">
        <v>2013</v>
      </c>
      <c r="DD2441" s="6">
        <v>2050.1999999999998</v>
      </c>
      <c r="DE2441" s="96">
        <v>5.1083873000000004E-3</v>
      </c>
      <c r="DF2441" s="72">
        <v>691.39</v>
      </c>
      <c r="DG2441" s="96">
        <v>1</v>
      </c>
      <c r="DH2441" s="72">
        <v>691.39</v>
      </c>
      <c r="DI2441" s="72">
        <v>745.19526545999997</v>
      </c>
      <c r="DJ2441" s="96">
        <v>1</v>
      </c>
      <c r="DK2441" s="72">
        <v>691.39</v>
      </c>
      <c r="DL2441" s="96">
        <v>1</v>
      </c>
      <c r="DM2441" s="72">
        <v>691.39</v>
      </c>
      <c r="DN2441" s="96">
        <v>1</v>
      </c>
      <c r="DO2441" s="96">
        <v>8.7989999999999995E-3</v>
      </c>
      <c r="DP2441" s="72">
        <v>6.08</v>
      </c>
      <c r="DQ2441" s="72">
        <v>685.31</v>
      </c>
      <c r="DR2441" t="s">
        <v>1528</v>
      </c>
      <c r="DT2441" t="s">
        <v>1504</v>
      </c>
    </row>
    <row r="2442" spans="1:124" x14ac:dyDescent="0.3">
      <c r="A2442" t="s">
        <v>1529</v>
      </c>
      <c r="B2442">
        <v>42410</v>
      </c>
      <c r="C2442" s="95">
        <v>30883</v>
      </c>
      <c r="D2442" s="95">
        <v>123552288</v>
      </c>
      <c r="E2442" s="95">
        <v>30047</v>
      </c>
      <c r="F2442" s="95">
        <v>88814762</v>
      </c>
      <c r="G2442" s="95">
        <v>9456</v>
      </c>
      <c r="H2442" s="95">
        <v>28027537</v>
      </c>
      <c r="I2442" s="95">
        <v>8576</v>
      </c>
      <c r="J2442" s="95">
        <v>25209304</v>
      </c>
      <c r="K2442" s="95">
        <v>30021</v>
      </c>
      <c r="L2442" s="95">
        <v>125209419</v>
      </c>
      <c r="M2442" s="95">
        <v>28995</v>
      </c>
      <c r="N2442" s="95">
        <v>91048825</v>
      </c>
      <c r="O2442" s="95">
        <v>9266</v>
      </c>
      <c r="P2442" s="95">
        <v>26578387</v>
      </c>
      <c r="Q2442" s="95">
        <v>8348</v>
      </c>
      <c r="R2442" s="95">
        <v>25744820</v>
      </c>
      <c r="S2442" s="95">
        <v>29231</v>
      </c>
      <c r="T2442" s="95">
        <v>127919832</v>
      </c>
      <c r="U2442" s="95">
        <v>28074</v>
      </c>
      <c r="V2442" s="95">
        <v>92677305</v>
      </c>
      <c r="W2442" s="95">
        <v>8949</v>
      </c>
      <c r="X2442" s="95">
        <v>28705106</v>
      </c>
      <c r="Y2442" s="95">
        <v>7918</v>
      </c>
      <c r="Z2442" s="95">
        <v>25214759</v>
      </c>
      <c r="AA2442" s="95">
        <v>28667</v>
      </c>
      <c r="AB2442" s="95">
        <v>116684937</v>
      </c>
      <c r="AC2442" s="95">
        <v>27378</v>
      </c>
      <c r="AD2442" s="95">
        <v>93979649</v>
      </c>
      <c r="AE2442" s="95">
        <v>8922</v>
      </c>
      <c r="AF2442" s="95">
        <v>28057989</v>
      </c>
      <c r="AG2442" s="95">
        <v>8008</v>
      </c>
      <c r="AH2442" s="95">
        <v>27007615</v>
      </c>
      <c r="AI2442" s="95">
        <v>28968</v>
      </c>
      <c r="AJ2442" s="95">
        <v>116927604.38</v>
      </c>
      <c r="AK2442" s="95">
        <v>27614</v>
      </c>
      <c r="AL2442" s="95">
        <v>98350795.700000003</v>
      </c>
      <c r="AM2442" s="95">
        <v>8862</v>
      </c>
      <c r="AN2442" s="95">
        <v>28096560</v>
      </c>
      <c r="AO2442" s="95">
        <v>8014</v>
      </c>
      <c r="AP2442" s="95">
        <v>27838334.93</v>
      </c>
      <c r="AQ2442" s="72">
        <v>313.14</v>
      </c>
      <c r="AR2442" s="72">
        <v>246.02</v>
      </c>
      <c r="AS2442" s="72">
        <v>559.16</v>
      </c>
      <c r="AT2442" s="95">
        <v>151579825</v>
      </c>
      <c r="AU2442" s="95">
        <v>114024066</v>
      </c>
      <c r="AV2442" s="95">
        <v>40339</v>
      </c>
      <c r="AW2442" s="95">
        <v>38623</v>
      </c>
      <c r="AX2442" s="72">
        <v>321.95999999999998</v>
      </c>
      <c r="AY2442" s="72">
        <v>260.63</v>
      </c>
      <c r="AZ2442" s="72">
        <v>582.59</v>
      </c>
      <c r="BA2442" s="95">
        <v>151787806</v>
      </c>
      <c r="BB2442" s="95">
        <v>116793645</v>
      </c>
      <c r="BC2442" s="95">
        <v>39287</v>
      </c>
      <c r="BD2442" s="95">
        <v>37343</v>
      </c>
      <c r="BE2442" s="72">
        <v>341.86</v>
      </c>
      <c r="BF2442" s="72">
        <v>272.95999999999998</v>
      </c>
      <c r="BG2442" s="72">
        <v>614.82000000000005</v>
      </c>
      <c r="BH2442" s="95">
        <v>156624938</v>
      </c>
      <c r="BI2442" s="95">
        <v>117892064</v>
      </c>
      <c r="BJ2442" s="95">
        <v>38180</v>
      </c>
      <c r="BK2442" s="95">
        <v>35992</v>
      </c>
      <c r="BL2442" s="72">
        <v>320.89</v>
      </c>
      <c r="BM2442" s="72">
        <v>284.92</v>
      </c>
      <c r="BN2442" s="72">
        <v>605.80999999999995</v>
      </c>
      <c r="BO2442" s="95">
        <v>144742926</v>
      </c>
      <c r="BP2442" s="95">
        <v>120987264</v>
      </c>
      <c r="BQ2442" s="95">
        <v>37589</v>
      </c>
      <c r="BR2442" s="95">
        <v>35386</v>
      </c>
      <c r="BS2442" s="72">
        <v>319.45999999999998</v>
      </c>
      <c r="BT2442" s="72">
        <v>295.14999999999998</v>
      </c>
      <c r="BU2442" s="72">
        <v>614.61</v>
      </c>
      <c r="BV2442" s="95">
        <v>145024164.38</v>
      </c>
      <c r="BW2442" s="95">
        <v>126189130.63</v>
      </c>
      <c r="BX2442" s="95">
        <v>37830</v>
      </c>
      <c r="BY2442" s="95">
        <v>35628</v>
      </c>
      <c r="BZ2442" s="95">
        <v>39521</v>
      </c>
      <c r="CA2442" s="95">
        <v>38348</v>
      </c>
      <c r="CB2442" s="95">
        <v>37125</v>
      </c>
      <c r="CC2442" s="95">
        <v>36543</v>
      </c>
      <c r="CD2442" s="95">
        <v>36753</v>
      </c>
      <c r="CE2442" s="72">
        <v>650.75523149000003</v>
      </c>
      <c r="CF2442" s="72">
        <v>676.59346364999999</v>
      </c>
      <c r="CG2442" s="72">
        <v>712.40329333</v>
      </c>
      <c r="CH2442" s="72">
        <v>716.50152150999998</v>
      </c>
      <c r="CI2442" s="72">
        <v>731.52548966999996</v>
      </c>
      <c r="CJ2442" s="96">
        <v>0.85924779849999999</v>
      </c>
      <c r="CK2442" s="96">
        <v>0.86106359480000005</v>
      </c>
      <c r="CL2442" s="96">
        <v>0.86302239999999997</v>
      </c>
      <c r="CM2442" s="96">
        <v>0.84551111450000005</v>
      </c>
      <c r="CN2442" s="96">
        <v>0.84017578150000005</v>
      </c>
      <c r="CO2442" s="96">
        <v>0.97768874559999996</v>
      </c>
      <c r="CP2442" s="96">
        <v>0.87328829519999995</v>
      </c>
      <c r="CQ2442" s="96">
        <v>0.99584056389999998</v>
      </c>
      <c r="CR2442" s="96">
        <v>0.87693572860000002</v>
      </c>
      <c r="CS2442" s="95">
        <v>35811</v>
      </c>
      <c r="CT2442" s="95">
        <v>34915</v>
      </c>
      <c r="CU2442" s="95">
        <v>33307</v>
      </c>
      <c r="CV2442" s="95">
        <v>32810</v>
      </c>
      <c r="CW2442" s="95">
        <v>32778</v>
      </c>
      <c r="CX2442" s="96">
        <v>0.988446563</v>
      </c>
      <c r="CY2442" s="96">
        <v>0.98329141399999997</v>
      </c>
      <c r="CZ2442" s="96">
        <v>0.97375519600000005</v>
      </c>
      <c r="DA2442" s="96">
        <v>0.96955230699999995</v>
      </c>
      <c r="DB2442" s="96">
        <v>0.97210896400000002</v>
      </c>
      <c r="DC2442">
        <v>2013</v>
      </c>
      <c r="DD2442" s="6">
        <v>36594.400000000001</v>
      </c>
      <c r="DE2442" s="96">
        <v>6.8711546999999998E-3</v>
      </c>
      <c r="DF2442" s="72">
        <v>668.85</v>
      </c>
      <c r="DG2442" s="96">
        <v>1</v>
      </c>
      <c r="DH2442" s="72">
        <v>668.85</v>
      </c>
      <c r="DI2442" s="72">
        <v>668.85</v>
      </c>
      <c r="DJ2442" s="96">
        <v>1</v>
      </c>
      <c r="DK2442" s="72">
        <v>668.85</v>
      </c>
      <c r="DL2442" s="96">
        <v>1</v>
      </c>
      <c r="DM2442" s="72">
        <v>668.85</v>
      </c>
      <c r="DN2442" s="96">
        <v>1</v>
      </c>
      <c r="DO2442" s="96">
        <v>1.4862999999999999E-2</v>
      </c>
      <c r="DP2442" s="72">
        <v>9.94</v>
      </c>
      <c r="DQ2442" s="72">
        <v>658.91</v>
      </c>
      <c r="DR2442" t="s">
        <v>1529</v>
      </c>
      <c r="DT2442" t="s">
        <v>1504</v>
      </c>
    </row>
    <row r="2443" spans="1:124" x14ac:dyDescent="0.3">
      <c r="A2443" t="s">
        <v>60</v>
      </c>
      <c r="B2443">
        <v>42420</v>
      </c>
      <c r="C2443" s="95">
        <v>11808</v>
      </c>
      <c r="D2443" s="95">
        <v>48278764</v>
      </c>
      <c r="E2443" s="95">
        <v>11577</v>
      </c>
      <c r="F2443" s="95">
        <v>38594362</v>
      </c>
      <c r="G2443" s="95">
        <v>2890</v>
      </c>
      <c r="H2443" s="95">
        <v>9545441</v>
      </c>
      <c r="I2443" s="95">
        <v>2681</v>
      </c>
      <c r="J2443" s="95">
        <v>8959619</v>
      </c>
      <c r="K2443" s="95">
        <v>11280</v>
      </c>
      <c r="L2443" s="95">
        <v>47790265</v>
      </c>
      <c r="M2443" s="95">
        <v>10986</v>
      </c>
      <c r="N2443" s="95">
        <v>38079932</v>
      </c>
      <c r="O2443" s="95">
        <v>2842</v>
      </c>
      <c r="P2443" s="95">
        <v>10544076</v>
      </c>
      <c r="Q2443" s="95">
        <v>2620</v>
      </c>
      <c r="R2443" s="95">
        <v>9141650</v>
      </c>
      <c r="S2443" s="95">
        <v>11222</v>
      </c>
      <c r="T2443" s="95">
        <v>46906770</v>
      </c>
      <c r="U2443" s="95">
        <v>10904</v>
      </c>
      <c r="V2443" s="95">
        <v>38742947</v>
      </c>
      <c r="W2443" s="95">
        <v>2813</v>
      </c>
      <c r="X2443" s="95">
        <v>10221850</v>
      </c>
      <c r="Y2443" s="95">
        <v>2576</v>
      </c>
      <c r="Z2443" s="95">
        <v>9013711</v>
      </c>
      <c r="AA2443" s="95">
        <v>11434</v>
      </c>
      <c r="AB2443" s="95">
        <v>43217581</v>
      </c>
      <c r="AC2443" s="95">
        <v>11081</v>
      </c>
      <c r="AD2443" s="95">
        <v>44293384</v>
      </c>
      <c r="AE2443" s="95">
        <v>2905</v>
      </c>
      <c r="AF2443" s="95">
        <v>10123229</v>
      </c>
      <c r="AG2443" s="95">
        <v>2674</v>
      </c>
      <c r="AH2443" s="95">
        <v>10098040</v>
      </c>
      <c r="AI2443" s="95">
        <v>11749</v>
      </c>
      <c r="AJ2443" s="95">
        <v>46555618.219999999</v>
      </c>
      <c r="AK2443" s="95">
        <v>11385</v>
      </c>
      <c r="AL2443" s="95">
        <v>47482565.240000002</v>
      </c>
      <c r="AM2443" s="95">
        <v>3153</v>
      </c>
      <c r="AN2443" s="95">
        <v>9560002</v>
      </c>
      <c r="AO2443" s="95">
        <v>2930</v>
      </c>
      <c r="AP2443" s="95">
        <v>11556424</v>
      </c>
      <c r="AQ2443" s="72">
        <v>327.85</v>
      </c>
      <c r="AR2443" s="72">
        <v>277.94</v>
      </c>
      <c r="AS2443" s="72">
        <v>605.79</v>
      </c>
      <c r="AT2443" s="95">
        <v>57824205</v>
      </c>
      <c r="AU2443" s="95">
        <v>47553981</v>
      </c>
      <c r="AV2443" s="95">
        <v>14698</v>
      </c>
      <c r="AW2443" s="95">
        <v>14258</v>
      </c>
      <c r="AX2443" s="72">
        <v>344.23</v>
      </c>
      <c r="AY2443" s="72">
        <v>289.22000000000003</v>
      </c>
      <c r="AZ2443" s="72">
        <v>633.45000000000005</v>
      </c>
      <c r="BA2443" s="95">
        <v>58334341</v>
      </c>
      <c r="BB2443" s="95">
        <v>47221582</v>
      </c>
      <c r="BC2443" s="95">
        <v>14122</v>
      </c>
      <c r="BD2443" s="95">
        <v>13606</v>
      </c>
      <c r="BE2443" s="72">
        <v>339.2</v>
      </c>
      <c r="BF2443" s="72">
        <v>295.23</v>
      </c>
      <c r="BG2443" s="72">
        <v>634.42999999999995</v>
      </c>
      <c r="BH2443" s="95">
        <v>57128620</v>
      </c>
      <c r="BI2443" s="95">
        <v>47756658</v>
      </c>
      <c r="BJ2443" s="95">
        <v>14035</v>
      </c>
      <c r="BK2443" s="95">
        <v>13480</v>
      </c>
      <c r="BL2443" s="72">
        <v>310</v>
      </c>
      <c r="BM2443" s="72">
        <v>329.53</v>
      </c>
      <c r="BN2443" s="72">
        <v>639.53</v>
      </c>
      <c r="BO2443" s="95">
        <v>53340810</v>
      </c>
      <c r="BP2443" s="95">
        <v>54391424</v>
      </c>
      <c r="BQ2443" s="95">
        <v>14339</v>
      </c>
      <c r="BR2443" s="95">
        <v>13755</v>
      </c>
      <c r="BS2443" s="72">
        <v>313.8</v>
      </c>
      <c r="BT2443" s="72">
        <v>343.69</v>
      </c>
      <c r="BU2443" s="72">
        <v>657.49</v>
      </c>
      <c r="BV2443" s="95">
        <v>56115620.219999999</v>
      </c>
      <c r="BW2443" s="95">
        <v>59038989.240000002</v>
      </c>
      <c r="BX2443" s="95">
        <v>14902</v>
      </c>
      <c r="BY2443" s="95">
        <v>14315</v>
      </c>
      <c r="BZ2443" s="95">
        <v>14488</v>
      </c>
      <c r="CA2443" s="95">
        <v>13872</v>
      </c>
      <c r="CB2443" s="95">
        <v>13767</v>
      </c>
      <c r="CC2443" s="95">
        <v>14062</v>
      </c>
      <c r="CD2443" s="95">
        <v>14615</v>
      </c>
      <c r="CE2443" s="72">
        <v>650.75523149000003</v>
      </c>
      <c r="CF2443" s="72">
        <v>676.59346364999999</v>
      </c>
      <c r="CG2443" s="72">
        <v>712.40329333</v>
      </c>
      <c r="CH2443" s="72">
        <v>716.50152150999998</v>
      </c>
      <c r="CI2443" s="72">
        <v>731.52548966999996</v>
      </c>
      <c r="CJ2443" s="96">
        <v>0.93090300420000005</v>
      </c>
      <c r="CK2443" s="96">
        <v>0.9362342884</v>
      </c>
      <c r="CL2443" s="96">
        <v>0.8905489432</v>
      </c>
      <c r="CM2443" s="96">
        <v>0.89257312200000005</v>
      </c>
      <c r="CN2443" s="96">
        <v>0.89879301440000003</v>
      </c>
      <c r="CO2443" s="96">
        <v>1.0114246616</v>
      </c>
      <c r="CP2443" s="96">
        <v>0.89953360739999999</v>
      </c>
      <c r="CQ2443" s="96">
        <v>0.99584056389999998</v>
      </c>
      <c r="CR2443" s="96">
        <v>0.90329065870000003</v>
      </c>
      <c r="CS2443" s="95">
        <v>13694</v>
      </c>
      <c r="CT2443" s="95">
        <v>13018</v>
      </c>
      <c r="CU2443" s="95">
        <v>13013</v>
      </c>
      <c r="CV2443" s="95">
        <v>13235</v>
      </c>
      <c r="CW2443" s="95">
        <v>13824</v>
      </c>
      <c r="CX2443" s="96">
        <v>1.0276682589999999</v>
      </c>
      <c r="CY2443" s="96">
        <v>1.025177679</v>
      </c>
      <c r="CZ2443" s="96">
        <v>1.0138046709999999</v>
      </c>
      <c r="DA2443" s="96">
        <v>0.99143442500000001</v>
      </c>
      <c r="DB2443" s="96">
        <v>0.99928079000000003</v>
      </c>
      <c r="DC2443">
        <v>2013</v>
      </c>
      <c r="DD2443" s="6">
        <v>13882.8</v>
      </c>
      <c r="DE2443" s="96">
        <v>2.4860117E-3</v>
      </c>
      <c r="DF2443" s="72">
        <v>691.99</v>
      </c>
      <c r="DG2443" s="96">
        <v>1</v>
      </c>
      <c r="DH2443" s="72">
        <v>691.99</v>
      </c>
      <c r="DI2443" s="72">
        <v>691.99</v>
      </c>
      <c r="DJ2443" s="96">
        <v>1</v>
      </c>
      <c r="DK2443" s="72">
        <v>691.99</v>
      </c>
      <c r="DL2443" s="96">
        <v>1</v>
      </c>
      <c r="DM2443" s="72">
        <v>691.99</v>
      </c>
      <c r="DN2443" s="96">
        <v>1</v>
      </c>
      <c r="DO2443" s="96">
        <v>7.1250000000000003E-3</v>
      </c>
      <c r="DP2443" s="72">
        <v>4.93</v>
      </c>
      <c r="DQ2443" s="72">
        <v>687.06</v>
      </c>
      <c r="DR2443" t="s">
        <v>60</v>
      </c>
      <c r="DT2443" t="s">
        <v>1504</v>
      </c>
    </row>
    <row r="2444" spans="1:124" x14ac:dyDescent="0.3">
      <c r="A2444" t="s">
        <v>155</v>
      </c>
      <c r="B2444">
        <v>42430</v>
      </c>
      <c r="C2444" s="95">
        <v>4182</v>
      </c>
      <c r="D2444" s="95">
        <v>19618030</v>
      </c>
      <c r="E2444" s="95">
        <v>4112</v>
      </c>
      <c r="F2444" s="95">
        <v>12553768</v>
      </c>
      <c r="G2444" s="95">
        <v>1639</v>
      </c>
      <c r="H2444" s="95">
        <v>5051414</v>
      </c>
      <c r="I2444" s="95">
        <v>1556</v>
      </c>
      <c r="J2444" s="95">
        <v>4641841</v>
      </c>
      <c r="K2444" s="95">
        <v>3904</v>
      </c>
      <c r="L2444" s="95">
        <v>19261783</v>
      </c>
      <c r="M2444" s="95">
        <v>3819</v>
      </c>
      <c r="N2444" s="95">
        <v>12006428</v>
      </c>
      <c r="O2444" s="95">
        <v>1582</v>
      </c>
      <c r="P2444" s="95">
        <v>4713249</v>
      </c>
      <c r="Q2444" s="95">
        <v>1499</v>
      </c>
      <c r="R2444" s="95">
        <v>4443074</v>
      </c>
      <c r="S2444" s="95">
        <v>3704</v>
      </c>
      <c r="T2444" s="95">
        <v>18723897</v>
      </c>
      <c r="U2444" s="95">
        <v>3617</v>
      </c>
      <c r="V2444" s="95">
        <v>12181037</v>
      </c>
      <c r="W2444" s="95">
        <v>1531</v>
      </c>
      <c r="X2444" s="95">
        <v>4788503</v>
      </c>
      <c r="Y2444" s="95">
        <v>1434</v>
      </c>
      <c r="Z2444" s="95">
        <v>4529796</v>
      </c>
      <c r="AA2444" s="95">
        <v>3619</v>
      </c>
      <c r="AB2444" s="95">
        <v>16849747</v>
      </c>
      <c r="AC2444" s="95">
        <v>3531</v>
      </c>
      <c r="AD2444" s="95">
        <v>12577650</v>
      </c>
      <c r="AE2444" s="95">
        <v>1512</v>
      </c>
      <c r="AF2444" s="95">
        <v>4889740</v>
      </c>
      <c r="AG2444" s="95">
        <v>1416</v>
      </c>
      <c r="AH2444" s="95">
        <v>4797222</v>
      </c>
      <c r="AI2444" s="95">
        <v>3590</v>
      </c>
      <c r="AJ2444" s="95">
        <v>18095303.219999999</v>
      </c>
      <c r="AK2444" s="95">
        <v>3492</v>
      </c>
      <c r="AL2444" s="95">
        <v>12813420.880000001</v>
      </c>
      <c r="AM2444" s="95">
        <v>1480</v>
      </c>
      <c r="AN2444" s="95">
        <v>4669366</v>
      </c>
      <c r="AO2444" s="95">
        <v>1399</v>
      </c>
      <c r="AP2444" s="95">
        <v>5324722</v>
      </c>
      <c r="AQ2444" s="72">
        <v>353.17</v>
      </c>
      <c r="AR2444" s="72">
        <v>252.82</v>
      </c>
      <c r="AS2444" s="72">
        <v>605.99</v>
      </c>
      <c r="AT2444" s="95">
        <v>24669444</v>
      </c>
      <c r="AU2444" s="95">
        <v>17195609</v>
      </c>
      <c r="AV2444" s="95">
        <v>5821</v>
      </c>
      <c r="AW2444" s="95">
        <v>5668</v>
      </c>
      <c r="AX2444" s="72">
        <v>364.19</v>
      </c>
      <c r="AY2444" s="72">
        <v>257.76</v>
      </c>
      <c r="AZ2444" s="72">
        <v>621.95000000000005</v>
      </c>
      <c r="BA2444" s="95">
        <v>23975032</v>
      </c>
      <c r="BB2444" s="95">
        <v>16449502</v>
      </c>
      <c r="BC2444" s="95">
        <v>5486</v>
      </c>
      <c r="BD2444" s="95">
        <v>5318</v>
      </c>
      <c r="BE2444" s="72">
        <v>374.28</v>
      </c>
      <c r="BF2444" s="72">
        <v>275.7</v>
      </c>
      <c r="BG2444" s="72">
        <v>649.98</v>
      </c>
      <c r="BH2444" s="95">
        <v>23512400</v>
      </c>
      <c r="BI2444" s="95">
        <v>16710833</v>
      </c>
      <c r="BJ2444" s="95">
        <v>5235</v>
      </c>
      <c r="BK2444" s="95">
        <v>5051</v>
      </c>
      <c r="BL2444" s="72">
        <v>353.07</v>
      </c>
      <c r="BM2444" s="72">
        <v>292.68</v>
      </c>
      <c r="BN2444" s="72">
        <v>645.75</v>
      </c>
      <c r="BO2444" s="95">
        <v>21739487</v>
      </c>
      <c r="BP2444" s="95">
        <v>17374872</v>
      </c>
      <c r="BQ2444" s="95">
        <v>5131</v>
      </c>
      <c r="BR2444" s="95">
        <v>4947</v>
      </c>
      <c r="BS2444" s="72">
        <v>374.17</v>
      </c>
      <c r="BT2444" s="72">
        <v>309.04000000000002</v>
      </c>
      <c r="BU2444" s="72">
        <v>683.21</v>
      </c>
      <c r="BV2444" s="95">
        <v>22764669.219999999</v>
      </c>
      <c r="BW2444" s="95">
        <v>18138142.879999999</v>
      </c>
      <c r="BX2444" s="95">
        <v>5070</v>
      </c>
      <c r="BY2444" s="95">
        <v>4891</v>
      </c>
      <c r="BZ2444" s="95">
        <v>5748</v>
      </c>
      <c r="CA2444" s="95">
        <v>5405</v>
      </c>
      <c r="CB2444" s="95">
        <v>5146</v>
      </c>
      <c r="CC2444" s="95">
        <v>5044</v>
      </c>
      <c r="CD2444" s="95">
        <v>4982</v>
      </c>
      <c r="CE2444" s="72">
        <v>650.75523149000003</v>
      </c>
      <c r="CF2444" s="72">
        <v>676.59346364999999</v>
      </c>
      <c r="CG2444" s="72">
        <v>712.40329333</v>
      </c>
      <c r="CH2444" s="72">
        <v>716.50152150999998</v>
      </c>
      <c r="CI2444" s="72">
        <v>731.52548966999996</v>
      </c>
      <c r="CJ2444" s="96">
        <v>0.93121033939999998</v>
      </c>
      <c r="CK2444" s="96">
        <v>0.91923737579999998</v>
      </c>
      <c r="CL2444" s="96">
        <v>0.91237646719999999</v>
      </c>
      <c r="CM2444" s="96">
        <v>0.90125419220000003</v>
      </c>
      <c r="CN2444" s="96">
        <v>0.93395241809999996</v>
      </c>
      <c r="CO2444" s="96">
        <v>0.97113340889999999</v>
      </c>
      <c r="CP2444" s="96">
        <v>0.94694112070000003</v>
      </c>
      <c r="CQ2444" s="96">
        <v>0.99584056389999998</v>
      </c>
      <c r="CR2444" s="96">
        <v>0.95089617739999999</v>
      </c>
      <c r="CS2444" s="95">
        <v>5715</v>
      </c>
      <c r="CT2444" s="95">
        <v>5502</v>
      </c>
      <c r="CU2444" s="95">
        <v>5200</v>
      </c>
      <c r="CV2444" s="95">
        <v>5139</v>
      </c>
      <c r="CW2444" s="95">
        <v>5079</v>
      </c>
      <c r="CX2444" s="96">
        <v>0.99124089199999998</v>
      </c>
      <c r="CY2444" s="96">
        <v>0.96525449299999999</v>
      </c>
      <c r="CZ2444" s="96">
        <v>0.968605261</v>
      </c>
      <c r="DA2444" s="96">
        <v>0.97524164400000002</v>
      </c>
      <c r="DB2444" s="96">
        <v>0.95330818299999998</v>
      </c>
      <c r="DC2444">
        <v>2013</v>
      </c>
      <c r="DD2444" s="6">
        <v>5175</v>
      </c>
      <c r="DE2444" s="96">
        <v>4.3240398000000003E-3</v>
      </c>
      <c r="DF2444" s="72">
        <v>727.12</v>
      </c>
      <c r="DG2444" s="96">
        <v>1</v>
      </c>
      <c r="DH2444" s="72">
        <v>727.12</v>
      </c>
      <c r="DI2444" s="72">
        <v>736.36089413000002</v>
      </c>
      <c r="DJ2444" s="96">
        <v>1</v>
      </c>
      <c r="DK2444" s="72">
        <v>727.12</v>
      </c>
      <c r="DL2444" s="96">
        <v>1</v>
      </c>
      <c r="DM2444" s="72">
        <v>727.12</v>
      </c>
      <c r="DN2444" s="96">
        <v>1</v>
      </c>
      <c r="DO2444" s="96">
        <v>1.0692E-2</v>
      </c>
      <c r="DP2444" s="72">
        <v>7.77</v>
      </c>
      <c r="DQ2444" s="72">
        <v>719.35</v>
      </c>
      <c r="DR2444" t="s">
        <v>155</v>
      </c>
      <c r="DT2444" t="s">
        <v>1504</v>
      </c>
    </row>
    <row r="2445" spans="1:124" x14ac:dyDescent="0.3">
      <c r="A2445" t="s">
        <v>1530</v>
      </c>
      <c r="B2445">
        <v>42440</v>
      </c>
      <c r="C2445" s="95">
        <v>4104</v>
      </c>
      <c r="D2445" s="95">
        <v>18486277</v>
      </c>
      <c r="E2445" s="95">
        <v>4076</v>
      </c>
      <c r="F2445" s="95">
        <v>12442515</v>
      </c>
      <c r="G2445" s="95">
        <v>1586</v>
      </c>
      <c r="H2445" s="95">
        <v>5344094</v>
      </c>
      <c r="I2445" s="95">
        <v>1483</v>
      </c>
      <c r="J2445" s="95">
        <v>4594074</v>
      </c>
      <c r="K2445" s="95">
        <v>3999</v>
      </c>
      <c r="L2445" s="95">
        <v>19010230</v>
      </c>
      <c r="M2445" s="95">
        <v>3960</v>
      </c>
      <c r="N2445" s="95">
        <v>12974363</v>
      </c>
      <c r="O2445" s="95">
        <v>1554</v>
      </c>
      <c r="P2445" s="95">
        <v>4887102</v>
      </c>
      <c r="Q2445" s="95">
        <v>1453</v>
      </c>
      <c r="R2445" s="95">
        <v>4188675</v>
      </c>
      <c r="S2445" s="95">
        <v>3918</v>
      </c>
      <c r="T2445" s="95">
        <v>17976891</v>
      </c>
      <c r="U2445" s="95">
        <v>3848</v>
      </c>
      <c r="V2445" s="95">
        <v>12726538</v>
      </c>
      <c r="W2445" s="95">
        <v>1512</v>
      </c>
      <c r="X2445" s="95">
        <v>3906261</v>
      </c>
      <c r="Y2445" s="95">
        <v>1413</v>
      </c>
      <c r="Z2445" s="95">
        <v>4194653</v>
      </c>
      <c r="AA2445" s="95">
        <v>3935</v>
      </c>
      <c r="AB2445" s="95">
        <v>17332474</v>
      </c>
      <c r="AC2445" s="95">
        <v>3855</v>
      </c>
      <c r="AD2445" s="95">
        <v>13336077</v>
      </c>
      <c r="AE2445" s="95">
        <v>1512</v>
      </c>
      <c r="AF2445" s="95">
        <v>5347623</v>
      </c>
      <c r="AG2445" s="95">
        <v>1403</v>
      </c>
      <c r="AH2445" s="95">
        <v>4806882</v>
      </c>
      <c r="AI2445" s="95">
        <v>3897</v>
      </c>
      <c r="AJ2445" s="95">
        <v>18983054.52</v>
      </c>
      <c r="AK2445" s="95">
        <v>3814</v>
      </c>
      <c r="AL2445" s="95">
        <v>14176017.130000001</v>
      </c>
      <c r="AM2445" s="95">
        <v>1456</v>
      </c>
      <c r="AN2445" s="95">
        <v>6388728</v>
      </c>
      <c r="AO2445" s="95">
        <v>1353</v>
      </c>
      <c r="AP2445" s="95">
        <v>4792781</v>
      </c>
      <c r="AQ2445" s="72">
        <v>349.01</v>
      </c>
      <c r="AR2445" s="72">
        <v>255.39</v>
      </c>
      <c r="AS2445" s="72">
        <v>604.4</v>
      </c>
      <c r="AT2445" s="95">
        <v>23830371</v>
      </c>
      <c r="AU2445" s="95">
        <v>17036589</v>
      </c>
      <c r="AV2445" s="95">
        <v>5690</v>
      </c>
      <c r="AW2445" s="95">
        <v>5559</v>
      </c>
      <c r="AX2445" s="72">
        <v>358.62</v>
      </c>
      <c r="AY2445" s="72">
        <v>264.23</v>
      </c>
      <c r="AZ2445" s="72">
        <v>622.85</v>
      </c>
      <c r="BA2445" s="95">
        <v>23897332</v>
      </c>
      <c r="BB2445" s="95">
        <v>17163038</v>
      </c>
      <c r="BC2445" s="95">
        <v>5553</v>
      </c>
      <c r="BD2445" s="95">
        <v>5413</v>
      </c>
      <c r="BE2445" s="72">
        <v>335.84</v>
      </c>
      <c r="BF2445" s="72">
        <v>268.02999999999997</v>
      </c>
      <c r="BG2445" s="72">
        <v>603.87</v>
      </c>
      <c r="BH2445" s="95">
        <v>21883152</v>
      </c>
      <c r="BI2445" s="95">
        <v>16921191</v>
      </c>
      <c r="BJ2445" s="95">
        <v>5430</v>
      </c>
      <c r="BK2445" s="95">
        <v>5261</v>
      </c>
      <c r="BL2445" s="72">
        <v>346.98</v>
      </c>
      <c r="BM2445" s="72">
        <v>287.55</v>
      </c>
      <c r="BN2445" s="72">
        <v>634.53</v>
      </c>
      <c r="BO2445" s="95">
        <v>22680097</v>
      </c>
      <c r="BP2445" s="95">
        <v>18142959</v>
      </c>
      <c r="BQ2445" s="95">
        <v>5447</v>
      </c>
      <c r="BR2445" s="95">
        <v>5258</v>
      </c>
      <c r="BS2445" s="72">
        <v>394.98</v>
      </c>
      <c r="BT2445" s="72">
        <v>305.93</v>
      </c>
      <c r="BU2445" s="72">
        <v>700.91</v>
      </c>
      <c r="BV2445" s="95">
        <v>25371782.52</v>
      </c>
      <c r="BW2445" s="95">
        <v>18968798.129999999</v>
      </c>
      <c r="BX2445" s="95">
        <v>5353</v>
      </c>
      <c r="BY2445" s="95">
        <v>5167</v>
      </c>
      <c r="BZ2445" s="95">
        <v>5628</v>
      </c>
      <c r="CA2445" s="95">
        <v>5485</v>
      </c>
      <c r="CB2445" s="95">
        <v>5349</v>
      </c>
      <c r="CC2445" s="95">
        <v>5357</v>
      </c>
      <c r="CD2445" s="95">
        <v>5262</v>
      </c>
      <c r="CE2445" s="72">
        <v>650.75523149000003</v>
      </c>
      <c r="CF2445" s="72">
        <v>676.59346364999999</v>
      </c>
      <c r="CG2445" s="72">
        <v>712.40329333</v>
      </c>
      <c r="CH2445" s="72">
        <v>716.50152150999998</v>
      </c>
      <c r="CI2445" s="72">
        <v>731.52548966999996</v>
      </c>
      <c r="CJ2445" s="96">
        <v>0.92876702450000004</v>
      </c>
      <c r="CK2445" s="96">
        <v>0.92056756900000003</v>
      </c>
      <c r="CL2445" s="96">
        <v>0.84765189279999997</v>
      </c>
      <c r="CM2445" s="96">
        <v>0.88559476979999996</v>
      </c>
      <c r="CN2445" s="96">
        <v>0.95814843080000001</v>
      </c>
      <c r="CO2445" s="96">
        <v>0.93907692080000005</v>
      </c>
      <c r="CP2445" s="96">
        <v>0.96706235380000005</v>
      </c>
      <c r="CQ2445" s="96">
        <v>0.99584056389999998</v>
      </c>
      <c r="CR2445" s="96">
        <v>0.97110145010000004</v>
      </c>
      <c r="CS2445" s="95">
        <v>5602</v>
      </c>
      <c r="CT2445" s="95">
        <v>5550</v>
      </c>
      <c r="CU2445" s="95">
        <v>5359</v>
      </c>
      <c r="CV2445" s="95">
        <v>5386</v>
      </c>
      <c r="CW2445" s="95">
        <v>5309</v>
      </c>
      <c r="CX2445" s="96">
        <v>0.969230967</v>
      </c>
      <c r="CY2445" s="96">
        <v>0.94209704900000002</v>
      </c>
      <c r="CZ2445" s="96">
        <v>0.94015440900000002</v>
      </c>
      <c r="DA2445" s="96">
        <v>0.92863085899999998</v>
      </c>
      <c r="DB2445" s="96">
        <v>0.91361139999999996</v>
      </c>
      <c r="DC2445">
        <v>2013</v>
      </c>
      <c r="DD2445" s="6">
        <v>5331.6</v>
      </c>
      <c r="DE2445" s="96">
        <v>3.0915807999999999E-3</v>
      </c>
      <c r="DF2445" s="72">
        <v>743.49</v>
      </c>
      <c r="DG2445" s="96">
        <v>1</v>
      </c>
      <c r="DH2445" s="72">
        <v>743.49</v>
      </c>
      <c r="DI2445" s="72">
        <v>736.36089413000002</v>
      </c>
      <c r="DJ2445" s="96">
        <v>1</v>
      </c>
      <c r="DK2445" s="72">
        <v>743.49</v>
      </c>
      <c r="DL2445" s="96">
        <v>1</v>
      </c>
      <c r="DM2445" s="72">
        <v>743.49</v>
      </c>
      <c r="DN2445" s="96">
        <v>1</v>
      </c>
      <c r="DO2445" s="96">
        <v>1.2723999999999999E-2</v>
      </c>
      <c r="DP2445" s="72">
        <v>9.4600000000000009</v>
      </c>
      <c r="DQ2445" s="72">
        <v>734.03</v>
      </c>
      <c r="DR2445" t="s">
        <v>1530</v>
      </c>
      <c r="DT2445" t="s">
        <v>1504</v>
      </c>
    </row>
    <row r="2446" spans="1:124" x14ac:dyDescent="0.3">
      <c r="A2446" t="s">
        <v>809</v>
      </c>
      <c r="B2446">
        <v>42450</v>
      </c>
      <c r="C2446" s="95">
        <v>21212</v>
      </c>
      <c r="D2446" s="95">
        <v>82684727</v>
      </c>
      <c r="E2446" s="95">
        <v>20475</v>
      </c>
      <c r="F2446" s="95">
        <v>65968243</v>
      </c>
      <c r="G2446" s="95">
        <v>4312</v>
      </c>
      <c r="H2446" s="95">
        <v>14707166</v>
      </c>
      <c r="I2446" s="95">
        <v>3835</v>
      </c>
      <c r="J2446" s="95">
        <v>13458250</v>
      </c>
      <c r="K2446" s="95">
        <v>22068</v>
      </c>
      <c r="L2446" s="95">
        <v>80498356</v>
      </c>
      <c r="M2446" s="95">
        <v>21156</v>
      </c>
      <c r="N2446" s="95">
        <v>70648606</v>
      </c>
      <c r="O2446" s="95">
        <v>4435</v>
      </c>
      <c r="P2446" s="95">
        <v>14382668</v>
      </c>
      <c r="Q2446" s="95">
        <v>3902</v>
      </c>
      <c r="R2446" s="95">
        <v>14505887</v>
      </c>
      <c r="S2446" s="95">
        <v>23161</v>
      </c>
      <c r="T2446" s="95">
        <v>84795392</v>
      </c>
      <c r="U2446" s="95">
        <v>22046</v>
      </c>
      <c r="V2446" s="95">
        <v>77585048</v>
      </c>
      <c r="W2446" s="95">
        <v>4498</v>
      </c>
      <c r="X2446" s="95">
        <v>16319996</v>
      </c>
      <c r="Y2446" s="95">
        <v>3960</v>
      </c>
      <c r="Z2446" s="95">
        <v>16018633</v>
      </c>
      <c r="AA2446" s="95">
        <v>23990</v>
      </c>
      <c r="AB2446" s="95">
        <v>80897180</v>
      </c>
      <c r="AC2446" s="95">
        <v>22734</v>
      </c>
      <c r="AD2446" s="95">
        <v>86126292</v>
      </c>
      <c r="AE2446" s="95">
        <v>4609</v>
      </c>
      <c r="AF2446" s="95">
        <v>16531520</v>
      </c>
      <c r="AG2446" s="95">
        <v>4077</v>
      </c>
      <c r="AH2446" s="95">
        <v>17413069</v>
      </c>
      <c r="AI2446" s="95">
        <v>24966</v>
      </c>
      <c r="AJ2446" s="95">
        <v>88480259.030000001</v>
      </c>
      <c r="AK2446" s="95">
        <v>23613</v>
      </c>
      <c r="AL2446" s="95">
        <v>90704153.040000007</v>
      </c>
      <c r="AM2446" s="95">
        <v>4733</v>
      </c>
      <c r="AN2446" s="95">
        <v>15599077</v>
      </c>
      <c r="AO2446" s="95">
        <v>4196</v>
      </c>
      <c r="AP2446" s="95">
        <v>17463418.100000001</v>
      </c>
      <c r="AQ2446" s="72">
        <v>317.97000000000003</v>
      </c>
      <c r="AR2446" s="72">
        <v>272.27</v>
      </c>
      <c r="AS2446" s="72">
        <v>590.24</v>
      </c>
      <c r="AT2446" s="95">
        <v>97391893</v>
      </c>
      <c r="AU2446" s="95">
        <v>79426493</v>
      </c>
      <c r="AV2446" s="95">
        <v>25524</v>
      </c>
      <c r="AW2446" s="95">
        <v>24310</v>
      </c>
      <c r="AX2446" s="72">
        <v>298.33</v>
      </c>
      <c r="AY2446" s="72">
        <v>283.19</v>
      </c>
      <c r="AZ2446" s="72">
        <v>581.52</v>
      </c>
      <c r="BA2446" s="95">
        <v>94881024</v>
      </c>
      <c r="BB2446" s="95">
        <v>85154493</v>
      </c>
      <c r="BC2446" s="95">
        <v>26503</v>
      </c>
      <c r="BD2446" s="95">
        <v>25058</v>
      </c>
      <c r="BE2446" s="72">
        <v>304.64999999999998</v>
      </c>
      <c r="BF2446" s="72">
        <v>299.94</v>
      </c>
      <c r="BG2446" s="72">
        <v>604.59</v>
      </c>
      <c r="BH2446" s="95">
        <v>101115388</v>
      </c>
      <c r="BI2446" s="95">
        <v>93603681</v>
      </c>
      <c r="BJ2446" s="95">
        <v>27659</v>
      </c>
      <c r="BK2446" s="95">
        <v>26006</v>
      </c>
      <c r="BL2446" s="72">
        <v>283.89</v>
      </c>
      <c r="BM2446" s="72">
        <v>321.82</v>
      </c>
      <c r="BN2446" s="72">
        <v>605.71</v>
      </c>
      <c r="BO2446" s="95">
        <v>97428700</v>
      </c>
      <c r="BP2446" s="95">
        <v>103539361</v>
      </c>
      <c r="BQ2446" s="95">
        <v>28599</v>
      </c>
      <c r="BR2446" s="95">
        <v>26811</v>
      </c>
      <c r="BS2446" s="72">
        <v>292.04000000000002</v>
      </c>
      <c r="BT2446" s="72">
        <v>324.14</v>
      </c>
      <c r="BU2446" s="72">
        <v>616.17999999999995</v>
      </c>
      <c r="BV2446" s="95">
        <v>104079336.03</v>
      </c>
      <c r="BW2446" s="95">
        <v>108167571.14</v>
      </c>
      <c r="BX2446" s="95">
        <v>29699</v>
      </c>
      <c r="BY2446" s="95">
        <v>27809</v>
      </c>
      <c r="BZ2446" s="95">
        <v>24945</v>
      </c>
      <c r="CA2446" s="95">
        <v>25806</v>
      </c>
      <c r="CB2446" s="95">
        <v>26862</v>
      </c>
      <c r="CC2446" s="95">
        <v>27750</v>
      </c>
      <c r="CD2446" s="95">
        <v>28774</v>
      </c>
      <c r="CE2446" s="72">
        <v>650.75523149000003</v>
      </c>
      <c r="CF2446" s="72">
        <v>676.59346364999999</v>
      </c>
      <c r="CG2446" s="72">
        <v>712.40329333</v>
      </c>
      <c r="CH2446" s="72">
        <v>716.50152150999998</v>
      </c>
      <c r="CI2446" s="72">
        <v>731.52548966999996</v>
      </c>
      <c r="CJ2446" s="96">
        <v>0.90700769110000001</v>
      </c>
      <c r="CK2446" s="96">
        <v>0.85948214290000002</v>
      </c>
      <c r="CL2446" s="96">
        <v>0.84866255629999998</v>
      </c>
      <c r="CM2446" s="96">
        <v>0.84537154749999999</v>
      </c>
      <c r="CN2446" s="96">
        <v>0.84232198150000004</v>
      </c>
      <c r="CO2446" s="96">
        <v>0.94232606050000001</v>
      </c>
      <c r="CP2446" s="96">
        <v>0.91323929150000005</v>
      </c>
      <c r="CQ2446" s="96">
        <v>0.99584056389999998</v>
      </c>
      <c r="CR2446" s="96">
        <v>0.91705358690000005</v>
      </c>
      <c r="CS2446" s="95">
        <v>22503</v>
      </c>
      <c r="CT2446" s="95">
        <v>23054</v>
      </c>
      <c r="CU2446" s="95">
        <v>23353</v>
      </c>
      <c r="CV2446" s="95">
        <v>23654</v>
      </c>
      <c r="CW2446" s="95">
        <v>24019</v>
      </c>
      <c r="CX2446" s="96">
        <v>0.96642784500000001</v>
      </c>
      <c r="CY2446" s="96">
        <v>0.95185316399999997</v>
      </c>
      <c r="CZ2446" s="96">
        <v>0.93348570799999997</v>
      </c>
      <c r="DA2446" s="96">
        <v>0.93152134399999997</v>
      </c>
      <c r="DB2446" s="96">
        <v>0.92983691499999999</v>
      </c>
      <c r="DC2446">
        <v>2013</v>
      </c>
      <c r="DD2446" s="6">
        <v>25998.799999999999</v>
      </c>
      <c r="DE2446" s="96">
        <v>2.3199741999999999E-3</v>
      </c>
      <c r="DF2446" s="72">
        <v>702.65</v>
      </c>
      <c r="DG2446" s="96">
        <v>1</v>
      </c>
      <c r="DH2446" s="72">
        <v>702.65</v>
      </c>
      <c r="DI2446" s="72">
        <v>702.65</v>
      </c>
      <c r="DJ2446" s="96">
        <v>1</v>
      </c>
      <c r="DK2446" s="72">
        <v>702.65</v>
      </c>
      <c r="DL2446" s="96">
        <v>1</v>
      </c>
      <c r="DM2446" s="72">
        <v>702.65</v>
      </c>
      <c r="DN2446" s="96">
        <v>1</v>
      </c>
      <c r="DO2446" s="96">
        <v>7.646E-3</v>
      </c>
      <c r="DP2446" s="72">
        <v>5.37</v>
      </c>
      <c r="DQ2446" s="72">
        <v>697.28</v>
      </c>
      <c r="DR2446" t="s">
        <v>809</v>
      </c>
      <c r="DT2446" t="s">
        <v>1504</v>
      </c>
    </row>
    <row r="2447" spans="1:124" x14ac:dyDescent="0.3">
      <c r="A2447" t="s">
        <v>1531</v>
      </c>
      <c r="B2447">
        <v>43010</v>
      </c>
      <c r="C2447" s="95">
        <v>524</v>
      </c>
      <c r="D2447" s="95">
        <v>1643604</v>
      </c>
      <c r="E2447" s="95">
        <v>514</v>
      </c>
      <c r="F2447" s="95">
        <v>1495514</v>
      </c>
      <c r="G2447" s="95">
        <v>42</v>
      </c>
      <c r="H2447" s="95">
        <v>55185</v>
      </c>
      <c r="I2447" s="95">
        <v>35</v>
      </c>
      <c r="J2447" s="95">
        <v>106340</v>
      </c>
      <c r="K2447" s="95">
        <v>491</v>
      </c>
      <c r="L2447" s="95">
        <v>1682331</v>
      </c>
      <c r="M2447" s="95">
        <v>478</v>
      </c>
      <c r="N2447" s="95">
        <v>1705792</v>
      </c>
      <c r="O2447" s="95">
        <v>40</v>
      </c>
      <c r="P2447" s="95">
        <v>65182</v>
      </c>
      <c r="Q2447" s="95">
        <v>33</v>
      </c>
      <c r="R2447" s="95">
        <v>87047</v>
      </c>
      <c r="S2447" s="95">
        <v>477</v>
      </c>
      <c r="T2447" s="95">
        <v>1373193</v>
      </c>
      <c r="U2447" s="95">
        <v>463</v>
      </c>
      <c r="V2447" s="95">
        <v>1471276</v>
      </c>
      <c r="W2447" s="95">
        <v>40</v>
      </c>
      <c r="X2447" s="95">
        <v>156882</v>
      </c>
      <c r="Y2447" s="95">
        <v>32</v>
      </c>
      <c r="Z2447" s="95">
        <v>124710</v>
      </c>
      <c r="AA2447" s="95">
        <v>482</v>
      </c>
      <c r="AB2447" s="95">
        <v>1471625</v>
      </c>
      <c r="AC2447" s="95">
        <v>464</v>
      </c>
      <c r="AD2447" s="95">
        <v>1544263</v>
      </c>
      <c r="AE2447" s="95">
        <v>41</v>
      </c>
      <c r="AF2447" s="95">
        <v>126677</v>
      </c>
      <c r="AG2447" s="95">
        <v>36</v>
      </c>
      <c r="AH2447" s="95">
        <v>119715</v>
      </c>
      <c r="AI2447" s="95">
        <v>476</v>
      </c>
      <c r="AJ2447" s="95">
        <v>1512233</v>
      </c>
      <c r="AK2447" s="95">
        <v>461</v>
      </c>
      <c r="AL2447" s="95">
        <v>1485587.3</v>
      </c>
      <c r="AM2447" s="95">
        <v>37</v>
      </c>
      <c r="AN2447" s="95">
        <v>190187</v>
      </c>
      <c r="AO2447" s="95">
        <v>31</v>
      </c>
      <c r="AP2447" s="95">
        <v>161321</v>
      </c>
      <c r="AQ2447" s="72">
        <v>250.12</v>
      </c>
      <c r="AR2447" s="72">
        <v>243.15</v>
      </c>
      <c r="AS2447" s="72">
        <v>493.27</v>
      </c>
      <c r="AT2447" s="95">
        <v>1698789</v>
      </c>
      <c r="AU2447" s="95">
        <v>1601854</v>
      </c>
      <c r="AV2447" s="95">
        <v>566</v>
      </c>
      <c r="AW2447" s="95">
        <v>549</v>
      </c>
      <c r="AX2447" s="72">
        <v>274.25</v>
      </c>
      <c r="AY2447" s="72">
        <v>292.37</v>
      </c>
      <c r="AZ2447" s="72">
        <v>566.62</v>
      </c>
      <c r="BA2447" s="95">
        <v>1747513</v>
      </c>
      <c r="BB2447" s="95">
        <v>1792839</v>
      </c>
      <c r="BC2447" s="95">
        <v>531</v>
      </c>
      <c r="BD2447" s="95">
        <v>511</v>
      </c>
      <c r="BE2447" s="72">
        <v>246.63</v>
      </c>
      <c r="BF2447" s="72">
        <v>268.68</v>
      </c>
      <c r="BG2447" s="72">
        <v>515.30999999999995</v>
      </c>
      <c r="BH2447" s="95">
        <v>1530075</v>
      </c>
      <c r="BI2447" s="95">
        <v>1595986</v>
      </c>
      <c r="BJ2447" s="95">
        <v>517</v>
      </c>
      <c r="BK2447" s="95">
        <v>495</v>
      </c>
      <c r="BL2447" s="72">
        <v>254.67</v>
      </c>
      <c r="BM2447" s="72">
        <v>277.33</v>
      </c>
      <c r="BN2447" s="72">
        <v>532</v>
      </c>
      <c r="BO2447" s="95">
        <v>1598302</v>
      </c>
      <c r="BP2447" s="95">
        <v>1663978</v>
      </c>
      <c r="BQ2447" s="95">
        <v>523</v>
      </c>
      <c r="BR2447" s="95">
        <v>500</v>
      </c>
      <c r="BS2447" s="72">
        <v>276.55</v>
      </c>
      <c r="BT2447" s="72">
        <v>278.95</v>
      </c>
      <c r="BU2447" s="72">
        <v>555.5</v>
      </c>
      <c r="BV2447" s="95">
        <v>1702420</v>
      </c>
      <c r="BW2447" s="95">
        <v>1646908.3</v>
      </c>
      <c r="BX2447" s="95">
        <v>513</v>
      </c>
      <c r="BY2447" s="95">
        <v>492</v>
      </c>
      <c r="BZ2447" s="95">
        <v>558</v>
      </c>
      <c r="CA2447" s="95">
        <v>521</v>
      </c>
      <c r="CB2447" s="95">
        <v>506</v>
      </c>
      <c r="CC2447" s="95">
        <v>512</v>
      </c>
      <c r="CD2447" s="95">
        <v>503</v>
      </c>
      <c r="CE2447" s="72">
        <v>650.75523149000003</v>
      </c>
      <c r="CF2447" s="72">
        <v>676.59346364999999</v>
      </c>
      <c r="CG2447" s="72">
        <v>712.40329333</v>
      </c>
      <c r="CH2447" s="72">
        <v>716.50152150999998</v>
      </c>
      <c r="CI2447" s="72">
        <v>731.52548966999996</v>
      </c>
      <c r="CJ2447" s="96">
        <v>0.75799621139999995</v>
      </c>
      <c r="CK2447" s="96">
        <v>0.83746005609999996</v>
      </c>
      <c r="CL2447" s="96">
        <v>0.7233402833</v>
      </c>
      <c r="CM2447" s="96">
        <v>0.74249667870000002</v>
      </c>
      <c r="CN2447" s="96">
        <v>0.75937203539999998</v>
      </c>
      <c r="CO2447" s="96">
        <v>0.9122142285</v>
      </c>
      <c r="CP2447" s="96">
        <v>0.83766842159999999</v>
      </c>
      <c r="CQ2447" s="96">
        <v>0.99584056389999998</v>
      </c>
      <c r="CR2447" s="96">
        <v>0.84116708269999996</v>
      </c>
      <c r="CS2447" s="95">
        <v>586</v>
      </c>
      <c r="CT2447" s="95">
        <v>554</v>
      </c>
      <c r="CU2447" s="95">
        <v>536</v>
      </c>
      <c r="CV2447" s="95">
        <v>551</v>
      </c>
      <c r="CW2447" s="95">
        <v>535</v>
      </c>
      <c r="CX2447" s="96">
        <v>0.90483800999999997</v>
      </c>
      <c r="CY2447" s="96">
        <v>0.92499906099999996</v>
      </c>
      <c r="CZ2447" s="96">
        <v>0.93674825500000003</v>
      </c>
      <c r="DA2447" s="96">
        <v>0.89727490200000004</v>
      </c>
      <c r="DB2447" s="96">
        <v>0.89786095300000002</v>
      </c>
      <c r="DC2447">
        <v>2013</v>
      </c>
      <c r="DD2447" s="6">
        <v>509.4</v>
      </c>
      <c r="DE2447" s="96">
        <v>2.0265197999999999E-3</v>
      </c>
      <c r="DF2447" s="72">
        <v>644.70000000000005</v>
      </c>
      <c r="DG2447" s="96">
        <v>1</v>
      </c>
      <c r="DH2447" s="72">
        <v>644.70000000000005</v>
      </c>
      <c r="DI2447" s="72">
        <v>661.85368900000003</v>
      </c>
      <c r="DJ2447" s="96">
        <v>0.71372263520000001</v>
      </c>
      <c r="DK2447" s="72">
        <v>649.61071288000005</v>
      </c>
      <c r="DL2447" s="96">
        <v>1.0084894580999999</v>
      </c>
      <c r="DM2447" s="72">
        <v>655.12555583000005</v>
      </c>
      <c r="DN2447" s="96">
        <v>1</v>
      </c>
      <c r="DO2447" s="96">
        <v>5.4980000000000003E-3</v>
      </c>
      <c r="DP2447" s="72">
        <v>3.6</v>
      </c>
      <c r="DQ2447" s="72">
        <v>651.53</v>
      </c>
      <c r="DR2447" t="s">
        <v>1531</v>
      </c>
      <c r="DT2447" t="s">
        <v>1532</v>
      </c>
    </row>
    <row r="2448" spans="1:124" x14ac:dyDescent="0.3">
      <c r="A2448" t="s">
        <v>1533</v>
      </c>
      <c r="B2448">
        <v>43020</v>
      </c>
      <c r="C2448" s="95">
        <v>3006</v>
      </c>
      <c r="D2448" s="95">
        <v>9095696</v>
      </c>
      <c r="E2448" s="95">
        <v>2922</v>
      </c>
      <c r="F2448" s="95">
        <v>8315450</v>
      </c>
      <c r="G2448" s="95">
        <v>450</v>
      </c>
      <c r="H2448" s="95">
        <v>1127617</v>
      </c>
      <c r="I2448" s="95">
        <v>415</v>
      </c>
      <c r="J2448" s="95">
        <v>1170339</v>
      </c>
      <c r="K2448" s="95">
        <v>2868</v>
      </c>
      <c r="L2448" s="95">
        <v>8360605</v>
      </c>
      <c r="M2448" s="95">
        <v>2772</v>
      </c>
      <c r="N2448" s="95">
        <v>8401992</v>
      </c>
      <c r="O2448" s="95">
        <v>441</v>
      </c>
      <c r="P2448" s="95">
        <v>915898</v>
      </c>
      <c r="Q2448" s="95">
        <v>408</v>
      </c>
      <c r="R2448" s="95">
        <v>1177091</v>
      </c>
      <c r="S2448" s="95">
        <v>2736</v>
      </c>
      <c r="T2448" s="95">
        <v>8731232</v>
      </c>
      <c r="U2448" s="95">
        <v>2633</v>
      </c>
      <c r="V2448" s="95">
        <v>7811442</v>
      </c>
      <c r="W2448" s="95">
        <v>442</v>
      </c>
      <c r="X2448" s="95">
        <v>1358601</v>
      </c>
      <c r="Y2448" s="95">
        <v>409</v>
      </c>
      <c r="Z2448" s="95">
        <v>1416709</v>
      </c>
      <c r="AA2448" s="95">
        <v>2880</v>
      </c>
      <c r="AB2448" s="95">
        <v>9508456</v>
      </c>
      <c r="AC2448" s="95">
        <v>2766</v>
      </c>
      <c r="AD2448" s="95">
        <v>8551717</v>
      </c>
      <c r="AE2448" s="95">
        <v>521</v>
      </c>
      <c r="AF2448" s="95">
        <v>1452759</v>
      </c>
      <c r="AG2448" s="95">
        <v>491</v>
      </c>
      <c r="AH2448" s="95">
        <v>1510819</v>
      </c>
      <c r="AI2448" s="95">
        <v>2895</v>
      </c>
      <c r="AJ2448" s="95">
        <v>9232008</v>
      </c>
      <c r="AK2448" s="95">
        <v>2776</v>
      </c>
      <c r="AL2448" s="95">
        <v>8665420.3000000007</v>
      </c>
      <c r="AM2448" s="95">
        <v>676</v>
      </c>
      <c r="AN2448" s="95">
        <v>1593354</v>
      </c>
      <c r="AO2448" s="95">
        <v>636</v>
      </c>
      <c r="AP2448" s="95">
        <v>1583602</v>
      </c>
      <c r="AQ2448" s="72">
        <v>246.51</v>
      </c>
      <c r="AR2448" s="72">
        <v>236.88</v>
      </c>
      <c r="AS2448" s="72">
        <v>483.39</v>
      </c>
      <c r="AT2448" s="95">
        <v>10223313</v>
      </c>
      <c r="AU2448" s="95">
        <v>9485789</v>
      </c>
      <c r="AV2448" s="95">
        <v>3456</v>
      </c>
      <c r="AW2448" s="95">
        <v>3337</v>
      </c>
      <c r="AX2448" s="72">
        <v>233.62</v>
      </c>
      <c r="AY2448" s="72">
        <v>251.02</v>
      </c>
      <c r="AZ2448" s="72">
        <v>484.64</v>
      </c>
      <c r="BA2448" s="95">
        <v>9276503</v>
      </c>
      <c r="BB2448" s="95">
        <v>9579083</v>
      </c>
      <c r="BC2448" s="95">
        <v>3309</v>
      </c>
      <c r="BD2448" s="95">
        <v>3180</v>
      </c>
      <c r="BE2448" s="72">
        <v>264.58</v>
      </c>
      <c r="BF2448" s="72">
        <v>252.8</v>
      </c>
      <c r="BG2448" s="72">
        <v>517.38</v>
      </c>
      <c r="BH2448" s="95">
        <v>10089833</v>
      </c>
      <c r="BI2448" s="95">
        <v>9228151</v>
      </c>
      <c r="BJ2448" s="95">
        <v>3178</v>
      </c>
      <c r="BK2448" s="95">
        <v>3042</v>
      </c>
      <c r="BL2448" s="72">
        <v>268.58</v>
      </c>
      <c r="BM2448" s="72">
        <v>257.45999999999998</v>
      </c>
      <c r="BN2448" s="72">
        <v>526.04</v>
      </c>
      <c r="BO2448" s="95">
        <v>10961215</v>
      </c>
      <c r="BP2448" s="95">
        <v>10062536</v>
      </c>
      <c r="BQ2448" s="95">
        <v>3401</v>
      </c>
      <c r="BR2448" s="95">
        <v>3257</v>
      </c>
      <c r="BS2448" s="72">
        <v>252.62</v>
      </c>
      <c r="BT2448" s="72">
        <v>250.32</v>
      </c>
      <c r="BU2448" s="72">
        <v>502.94</v>
      </c>
      <c r="BV2448" s="95">
        <v>10825362</v>
      </c>
      <c r="BW2448" s="95">
        <v>10249022.300000001</v>
      </c>
      <c r="BX2448" s="95">
        <v>3571</v>
      </c>
      <c r="BY2448" s="95">
        <v>3412</v>
      </c>
      <c r="BZ2448" s="95">
        <v>3399</v>
      </c>
      <c r="CA2448" s="95">
        <v>3247</v>
      </c>
      <c r="CB2448" s="95">
        <v>3112</v>
      </c>
      <c r="CC2448" s="95">
        <v>3333</v>
      </c>
      <c r="CD2448" s="95">
        <v>3493</v>
      </c>
      <c r="CE2448" s="72">
        <v>650.75523149000003</v>
      </c>
      <c r="CF2448" s="72">
        <v>676.59346364999999</v>
      </c>
      <c r="CG2448" s="72">
        <v>712.40329333</v>
      </c>
      <c r="CH2448" s="72">
        <v>716.50152150999998</v>
      </c>
      <c r="CI2448" s="72">
        <v>731.52548966999996</v>
      </c>
      <c r="CJ2448" s="96">
        <v>0.74281385170000003</v>
      </c>
      <c r="CK2448" s="96">
        <v>0.71629423879999998</v>
      </c>
      <c r="CL2448" s="96">
        <v>0.72624594080000004</v>
      </c>
      <c r="CM2448" s="96">
        <v>0.73417848279999998</v>
      </c>
      <c r="CN2448" s="96">
        <v>0.68752218080000005</v>
      </c>
      <c r="CO2448" s="96">
        <v>0.92960852940000005</v>
      </c>
      <c r="CP2448" s="96">
        <v>0.7760373492</v>
      </c>
      <c r="CQ2448" s="96">
        <v>0.99584056389999998</v>
      </c>
      <c r="CR2448" s="96">
        <v>0.77927859789999998</v>
      </c>
      <c r="CS2448" s="95">
        <v>3213</v>
      </c>
      <c r="CT2448" s="95">
        <v>3055</v>
      </c>
      <c r="CU2448" s="95">
        <v>2858</v>
      </c>
      <c r="CV2448" s="95">
        <v>3006</v>
      </c>
      <c r="CW2448" s="95">
        <v>2952</v>
      </c>
      <c r="CX2448" s="96">
        <v>0.92391457099999996</v>
      </c>
      <c r="CY2448" s="96">
        <v>0.93135995800000004</v>
      </c>
      <c r="CZ2448" s="96">
        <v>0.92976680300000003</v>
      </c>
      <c r="DA2448" s="96">
        <v>0.93130829299999995</v>
      </c>
      <c r="DB2448" s="96">
        <v>0.93210928800000004</v>
      </c>
      <c r="DC2448">
        <v>2013</v>
      </c>
      <c r="DD2448" s="6">
        <v>3245.6</v>
      </c>
      <c r="DE2448" s="96">
        <v>2.2793274E-3</v>
      </c>
      <c r="DF2448" s="72">
        <v>597.11</v>
      </c>
      <c r="DG2448" s="96">
        <v>1</v>
      </c>
      <c r="DH2448" s="72">
        <v>597.11</v>
      </c>
      <c r="DI2448" s="72">
        <v>661.85368900000003</v>
      </c>
      <c r="DJ2448" s="96">
        <v>1</v>
      </c>
      <c r="DK2448" s="72">
        <v>597.11</v>
      </c>
      <c r="DL2448" s="96">
        <v>1</v>
      </c>
      <c r="DM2448" s="72">
        <v>597.11</v>
      </c>
      <c r="DN2448" s="96">
        <v>1</v>
      </c>
      <c r="DO2448" s="96">
        <v>6.4650000000000003E-3</v>
      </c>
      <c r="DP2448" s="72">
        <v>3.86</v>
      </c>
      <c r="DQ2448" s="72">
        <v>593.25</v>
      </c>
      <c r="DR2448" t="s">
        <v>1533</v>
      </c>
      <c r="DT2448" t="s">
        <v>1532</v>
      </c>
    </row>
    <row r="2449" spans="1:124" x14ac:dyDescent="0.3">
      <c r="A2449" t="s">
        <v>1534</v>
      </c>
      <c r="B2449">
        <v>43030</v>
      </c>
      <c r="C2449" s="95">
        <v>381</v>
      </c>
      <c r="D2449" s="95">
        <v>755373</v>
      </c>
      <c r="E2449" s="95">
        <v>361</v>
      </c>
      <c r="F2449" s="95">
        <v>964487</v>
      </c>
      <c r="G2449" s="95">
        <v>60</v>
      </c>
      <c r="H2449" s="95">
        <v>190323</v>
      </c>
      <c r="I2449" s="95">
        <v>52</v>
      </c>
      <c r="J2449" s="95">
        <v>239208</v>
      </c>
      <c r="K2449" s="95">
        <v>366</v>
      </c>
      <c r="L2449" s="95">
        <v>1122306</v>
      </c>
      <c r="M2449" s="95">
        <v>348</v>
      </c>
      <c r="N2449" s="95">
        <v>1050137</v>
      </c>
      <c r="O2449" s="95">
        <v>48</v>
      </c>
      <c r="P2449" s="95">
        <v>139528</v>
      </c>
      <c r="Q2449" s="95">
        <v>41</v>
      </c>
      <c r="R2449" s="95">
        <v>204853</v>
      </c>
      <c r="S2449" s="95">
        <v>352</v>
      </c>
      <c r="T2449" s="95">
        <v>1254151</v>
      </c>
      <c r="U2449" s="95">
        <v>333</v>
      </c>
      <c r="V2449" s="95">
        <v>1072195</v>
      </c>
      <c r="W2449" s="95">
        <v>45</v>
      </c>
      <c r="X2449" s="95">
        <v>57728</v>
      </c>
      <c r="Y2449" s="95">
        <v>37</v>
      </c>
      <c r="Z2449" s="95">
        <v>168082</v>
      </c>
      <c r="AA2449" s="95">
        <v>349</v>
      </c>
      <c r="AB2449" s="95">
        <v>1335646</v>
      </c>
      <c r="AC2449" s="95">
        <v>328</v>
      </c>
      <c r="AD2449" s="95">
        <v>1050858</v>
      </c>
      <c r="AE2449" s="95">
        <v>49</v>
      </c>
      <c r="AF2449" s="95">
        <v>119035</v>
      </c>
      <c r="AG2449" s="95">
        <v>42</v>
      </c>
      <c r="AH2449" s="95">
        <v>197028</v>
      </c>
      <c r="AI2449" s="95">
        <v>351</v>
      </c>
      <c r="AJ2449" s="95">
        <v>1380274</v>
      </c>
      <c r="AK2449" s="95">
        <v>327</v>
      </c>
      <c r="AL2449" s="95">
        <v>1248570</v>
      </c>
      <c r="AM2449" s="95">
        <v>50</v>
      </c>
      <c r="AN2449" s="95">
        <v>141159</v>
      </c>
      <c r="AO2449" s="95">
        <v>44</v>
      </c>
      <c r="AP2449" s="95">
        <v>200470</v>
      </c>
      <c r="AQ2449" s="72">
        <v>178.7</v>
      </c>
      <c r="AR2449" s="72">
        <v>242.88</v>
      </c>
      <c r="AS2449" s="72">
        <v>421.58</v>
      </c>
      <c r="AT2449" s="95">
        <v>945696</v>
      </c>
      <c r="AU2449" s="95">
        <v>1203695</v>
      </c>
      <c r="AV2449" s="95">
        <v>441</v>
      </c>
      <c r="AW2449" s="95">
        <v>413</v>
      </c>
      <c r="AX2449" s="72">
        <v>253.99</v>
      </c>
      <c r="AY2449" s="72">
        <v>268.85000000000002</v>
      </c>
      <c r="AZ2449" s="72">
        <v>522.84</v>
      </c>
      <c r="BA2449" s="95">
        <v>1261834</v>
      </c>
      <c r="BB2449" s="95">
        <v>1254990</v>
      </c>
      <c r="BC2449" s="95">
        <v>414</v>
      </c>
      <c r="BD2449" s="95">
        <v>389</v>
      </c>
      <c r="BE2449" s="72">
        <v>275.37</v>
      </c>
      <c r="BF2449" s="72">
        <v>279.33999999999997</v>
      </c>
      <c r="BG2449" s="72">
        <v>554.71</v>
      </c>
      <c r="BH2449" s="95">
        <v>1311879</v>
      </c>
      <c r="BI2449" s="95">
        <v>1240277</v>
      </c>
      <c r="BJ2449" s="95">
        <v>397</v>
      </c>
      <c r="BK2449" s="95">
        <v>370</v>
      </c>
      <c r="BL2449" s="72">
        <v>304.58</v>
      </c>
      <c r="BM2449" s="72">
        <v>281.06</v>
      </c>
      <c r="BN2449" s="72">
        <v>585.64</v>
      </c>
      <c r="BO2449" s="95">
        <v>1454681</v>
      </c>
      <c r="BP2449" s="95">
        <v>1247886</v>
      </c>
      <c r="BQ2449" s="95">
        <v>398</v>
      </c>
      <c r="BR2449" s="95">
        <v>370</v>
      </c>
      <c r="BS2449" s="72">
        <v>316.17</v>
      </c>
      <c r="BT2449" s="72">
        <v>325.48</v>
      </c>
      <c r="BU2449" s="72">
        <v>641.65</v>
      </c>
      <c r="BV2449" s="95">
        <v>1521433</v>
      </c>
      <c r="BW2449" s="95">
        <v>1449040</v>
      </c>
      <c r="BX2449" s="95">
        <v>401</v>
      </c>
      <c r="BY2449" s="95">
        <v>371</v>
      </c>
      <c r="BZ2449" s="95">
        <v>428</v>
      </c>
      <c r="CA2449" s="95">
        <v>402</v>
      </c>
      <c r="CB2449" s="95">
        <v>384</v>
      </c>
      <c r="CC2449" s="95">
        <v>385</v>
      </c>
      <c r="CD2449" s="95">
        <v>386</v>
      </c>
      <c r="CE2449" s="72">
        <v>650.75523149000003</v>
      </c>
      <c r="CF2449" s="72">
        <v>676.59346364999999</v>
      </c>
      <c r="CG2449" s="72">
        <v>712.40329333</v>
      </c>
      <c r="CH2449" s="72">
        <v>716.50152150999998</v>
      </c>
      <c r="CI2449" s="72">
        <v>731.52548966999996</v>
      </c>
      <c r="CJ2449" s="96">
        <v>0.64783190300000004</v>
      </c>
      <c r="CK2449" s="96">
        <v>0.77275354860000001</v>
      </c>
      <c r="CL2449" s="96">
        <v>0.7786460355</v>
      </c>
      <c r="CM2449" s="96">
        <v>0.81736044159999999</v>
      </c>
      <c r="CN2449" s="96">
        <v>0.87713963360000002</v>
      </c>
      <c r="CO2449" s="96">
        <v>0.89913879259999996</v>
      </c>
      <c r="CP2449" s="96">
        <v>0.86610245149999998</v>
      </c>
      <c r="CQ2449" s="96">
        <v>0.99584056389999998</v>
      </c>
      <c r="CR2449" s="96">
        <v>0.869719872</v>
      </c>
      <c r="CS2449" s="95">
        <v>404</v>
      </c>
      <c r="CT2449" s="95">
        <v>401</v>
      </c>
      <c r="CU2449" s="95">
        <v>383</v>
      </c>
      <c r="CV2449" s="95">
        <v>376</v>
      </c>
      <c r="CW2449" s="95">
        <v>377</v>
      </c>
      <c r="CX2449" s="96">
        <v>0.90731355800000002</v>
      </c>
      <c r="CY2449" s="96">
        <v>0.92174829199999997</v>
      </c>
      <c r="CZ2449" s="96">
        <v>0.86476394199999995</v>
      </c>
      <c r="DA2449" s="96">
        <v>0.90395438800000005</v>
      </c>
      <c r="DB2449" s="96">
        <v>0.89644884400000002</v>
      </c>
      <c r="DC2449">
        <v>2013</v>
      </c>
      <c r="DD2449" s="6">
        <v>382.6</v>
      </c>
      <c r="DE2449" s="96">
        <v>2.6260891999999999E-3</v>
      </c>
      <c r="DF2449" s="72">
        <v>666.18</v>
      </c>
      <c r="DG2449" s="96">
        <v>1</v>
      </c>
      <c r="DH2449" s="72">
        <v>666.18</v>
      </c>
      <c r="DI2449" s="72">
        <v>661.85368900000003</v>
      </c>
      <c r="DJ2449" s="96">
        <v>0.6185466838</v>
      </c>
      <c r="DK2449" s="72">
        <v>664.52971432000004</v>
      </c>
      <c r="DL2449" s="96">
        <v>1.0084894580999999</v>
      </c>
      <c r="DM2449" s="72">
        <v>670.17121150000003</v>
      </c>
      <c r="DN2449" s="96">
        <v>1</v>
      </c>
      <c r="DO2449" s="96">
        <v>7.8050000000000003E-3</v>
      </c>
      <c r="DP2449" s="72">
        <v>5.23</v>
      </c>
      <c r="DQ2449" s="72">
        <v>664.94</v>
      </c>
      <c r="DR2449" t="s">
        <v>1534</v>
      </c>
      <c r="DT2449" t="s">
        <v>1532</v>
      </c>
    </row>
    <row r="2450" spans="1:124" x14ac:dyDescent="0.3">
      <c r="A2450" t="s">
        <v>1535</v>
      </c>
      <c r="B2450">
        <v>43040</v>
      </c>
      <c r="C2450" s="95">
        <v>1377</v>
      </c>
      <c r="D2450" s="95">
        <v>4880845</v>
      </c>
      <c r="E2450" s="95">
        <v>1335</v>
      </c>
      <c r="F2450" s="95">
        <v>4078844</v>
      </c>
      <c r="G2450" s="95">
        <v>96</v>
      </c>
      <c r="H2450" s="95">
        <v>181819</v>
      </c>
      <c r="I2450" s="95">
        <v>85</v>
      </c>
      <c r="J2450" s="95">
        <v>203576</v>
      </c>
      <c r="K2450" s="95">
        <v>1283</v>
      </c>
      <c r="L2450" s="95">
        <v>4546038</v>
      </c>
      <c r="M2450" s="95">
        <v>1244</v>
      </c>
      <c r="N2450" s="95">
        <v>3989123</v>
      </c>
      <c r="O2450" s="95">
        <v>101</v>
      </c>
      <c r="P2450" s="95">
        <v>295853</v>
      </c>
      <c r="Q2450" s="95">
        <v>90</v>
      </c>
      <c r="R2450" s="95">
        <v>235121</v>
      </c>
      <c r="S2450" s="95">
        <v>1222</v>
      </c>
      <c r="T2450" s="95">
        <v>4934901</v>
      </c>
      <c r="U2450" s="95">
        <v>1182</v>
      </c>
      <c r="V2450" s="95">
        <v>3915150</v>
      </c>
      <c r="W2450" s="95">
        <v>100</v>
      </c>
      <c r="X2450" s="95">
        <v>148128</v>
      </c>
      <c r="Y2450" s="95">
        <v>89</v>
      </c>
      <c r="Z2450" s="95">
        <v>214037</v>
      </c>
      <c r="AA2450" s="95">
        <v>1267</v>
      </c>
      <c r="AB2450" s="95">
        <v>5266881</v>
      </c>
      <c r="AC2450" s="95">
        <v>1217</v>
      </c>
      <c r="AD2450" s="95">
        <v>4292228</v>
      </c>
      <c r="AE2450" s="95">
        <v>107</v>
      </c>
      <c r="AF2450" s="95">
        <v>296551</v>
      </c>
      <c r="AG2450" s="95">
        <v>94</v>
      </c>
      <c r="AH2450" s="95">
        <v>315746</v>
      </c>
      <c r="AI2450" s="95">
        <v>1250</v>
      </c>
      <c r="AJ2450" s="95">
        <v>5161744</v>
      </c>
      <c r="AK2450" s="95">
        <v>1197</v>
      </c>
      <c r="AL2450" s="95">
        <v>4206018</v>
      </c>
      <c r="AM2450" s="95">
        <v>106</v>
      </c>
      <c r="AN2450" s="95">
        <v>437472</v>
      </c>
      <c r="AO2450" s="95">
        <v>93</v>
      </c>
      <c r="AP2450" s="95">
        <v>410170</v>
      </c>
      <c r="AQ2450" s="72">
        <v>286.41000000000003</v>
      </c>
      <c r="AR2450" s="72">
        <v>251.32</v>
      </c>
      <c r="AS2450" s="72">
        <v>537.73</v>
      </c>
      <c r="AT2450" s="95">
        <v>5062664</v>
      </c>
      <c r="AU2450" s="95">
        <v>4282420</v>
      </c>
      <c r="AV2450" s="95">
        <v>1473</v>
      </c>
      <c r="AW2450" s="95">
        <v>1420</v>
      </c>
      <c r="AX2450" s="72">
        <v>291.54000000000002</v>
      </c>
      <c r="AY2450" s="72">
        <v>263.88</v>
      </c>
      <c r="AZ2450" s="72">
        <v>555.41999999999996</v>
      </c>
      <c r="BA2450" s="95">
        <v>4841891</v>
      </c>
      <c r="BB2450" s="95">
        <v>4224244</v>
      </c>
      <c r="BC2450" s="95">
        <v>1384</v>
      </c>
      <c r="BD2450" s="95">
        <v>1334</v>
      </c>
      <c r="BE2450" s="72">
        <v>320.41000000000003</v>
      </c>
      <c r="BF2450" s="72">
        <v>270.73</v>
      </c>
      <c r="BG2450" s="72">
        <v>591.14</v>
      </c>
      <c r="BH2450" s="95">
        <v>5083029</v>
      </c>
      <c r="BI2450" s="95">
        <v>4129187</v>
      </c>
      <c r="BJ2450" s="95">
        <v>1322</v>
      </c>
      <c r="BK2450" s="95">
        <v>1271</v>
      </c>
      <c r="BL2450" s="72">
        <v>337.42</v>
      </c>
      <c r="BM2450" s="72">
        <v>292.89999999999998</v>
      </c>
      <c r="BN2450" s="72">
        <v>630.32000000000005</v>
      </c>
      <c r="BO2450" s="95">
        <v>5563432</v>
      </c>
      <c r="BP2450" s="95">
        <v>4607974</v>
      </c>
      <c r="BQ2450" s="95">
        <v>1374</v>
      </c>
      <c r="BR2450" s="95">
        <v>1311</v>
      </c>
      <c r="BS2450" s="72">
        <v>344.1</v>
      </c>
      <c r="BT2450" s="72">
        <v>298.2</v>
      </c>
      <c r="BU2450" s="72">
        <v>642.29999999999995</v>
      </c>
      <c r="BV2450" s="95">
        <v>5599216</v>
      </c>
      <c r="BW2450" s="95">
        <v>4616188</v>
      </c>
      <c r="BX2450" s="95">
        <v>1356</v>
      </c>
      <c r="BY2450" s="95">
        <v>1290</v>
      </c>
      <c r="BZ2450" s="95">
        <v>1448</v>
      </c>
      <c r="CA2450" s="95">
        <v>1360</v>
      </c>
      <c r="CB2450" s="95">
        <v>1297</v>
      </c>
      <c r="CC2450" s="95">
        <v>1344</v>
      </c>
      <c r="CD2450" s="95">
        <v>1324</v>
      </c>
      <c r="CE2450" s="72">
        <v>650.75523149000003</v>
      </c>
      <c r="CF2450" s="72">
        <v>676.59346364999999</v>
      </c>
      <c r="CG2450" s="72">
        <v>712.40329333</v>
      </c>
      <c r="CH2450" s="72">
        <v>716.50152150999998</v>
      </c>
      <c r="CI2450" s="72">
        <v>731.52548966999996</v>
      </c>
      <c r="CJ2450" s="96">
        <v>0.82631683</v>
      </c>
      <c r="CK2450" s="96">
        <v>0.82090654110000005</v>
      </c>
      <c r="CL2450" s="96">
        <v>0.82978280069999999</v>
      </c>
      <c r="CM2450" s="96">
        <v>0.87971899720000002</v>
      </c>
      <c r="CN2450" s="96">
        <v>0.87802818780000003</v>
      </c>
      <c r="CO2450" s="96">
        <v>0.87154832609999999</v>
      </c>
      <c r="CP2450" s="96">
        <v>0.97177706149999998</v>
      </c>
      <c r="CQ2450" s="96">
        <v>0.99584056389999998</v>
      </c>
      <c r="CR2450" s="96">
        <v>0.97583584960000003</v>
      </c>
      <c r="CS2450" s="95">
        <v>1401</v>
      </c>
      <c r="CT2450" s="95">
        <v>1332</v>
      </c>
      <c r="CU2450" s="95">
        <v>1273</v>
      </c>
      <c r="CV2450" s="95">
        <v>1317</v>
      </c>
      <c r="CW2450" s="95">
        <v>1289</v>
      </c>
      <c r="CX2450" s="96">
        <v>0.89575308899999995</v>
      </c>
      <c r="CY2450" s="96">
        <v>0.86033040299999997</v>
      </c>
      <c r="CZ2450" s="96">
        <v>0.83959679799999998</v>
      </c>
      <c r="DA2450" s="96">
        <v>0.87766564400000002</v>
      </c>
      <c r="DB2450" s="96">
        <v>0.88213730099999998</v>
      </c>
      <c r="DC2450">
        <v>2013</v>
      </c>
      <c r="DD2450" s="6">
        <v>1325.2</v>
      </c>
      <c r="DE2450" s="96">
        <v>1.4557309E-3</v>
      </c>
      <c r="DF2450" s="72">
        <v>748.34</v>
      </c>
      <c r="DG2450" s="96">
        <v>1</v>
      </c>
      <c r="DH2450" s="72">
        <v>748.34</v>
      </c>
      <c r="DI2450" s="72">
        <v>661.85368900000003</v>
      </c>
      <c r="DJ2450" s="96">
        <v>1</v>
      </c>
      <c r="DK2450" s="72">
        <v>748.34</v>
      </c>
      <c r="DL2450" s="96">
        <v>1</v>
      </c>
      <c r="DM2450" s="72">
        <v>748.34</v>
      </c>
      <c r="DN2450" s="96">
        <v>1</v>
      </c>
      <c r="DO2450" s="96">
        <v>3.4139999999999999E-3</v>
      </c>
      <c r="DP2450" s="72">
        <v>2.5499999999999998</v>
      </c>
      <c r="DQ2450" s="72">
        <v>745.79</v>
      </c>
      <c r="DR2450" t="s">
        <v>1535</v>
      </c>
      <c r="DT2450" t="s">
        <v>1532</v>
      </c>
    </row>
    <row r="2451" spans="1:124" x14ac:dyDescent="0.3">
      <c r="A2451" t="s">
        <v>1536</v>
      </c>
      <c r="B2451">
        <v>43050</v>
      </c>
      <c r="C2451" s="95">
        <v>2966</v>
      </c>
      <c r="D2451" s="95">
        <v>8737192</v>
      </c>
      <c r="E2451" s="95">
        <v>2846</v>
      </c>
      <c r="F2451" s="95">
        <v>7242278</v>
      </c>
      <c r="G2451" s="95">
        <v>347</v>
      </c>
      <c r="H2451" s="95">
        <v>699340</v>
      </c>
      <c r="I2451" s="95">
        <v>314</v>
      </c>
      <c r="J2451" s="95">
        <v>781552</v>
      </c>
      <c r="K2451" s="95">
        <v>2842</v>
      </c>
      <c r="L2451" s="95">
        <v>8273047</v>
      </c>
      <c r="M2451" s="95">
        <v>2686</v>
      </c>
      <c r="N2451" s="95">
        <v>7114494</v>
      </c>
      <c r="O2451" s="95">
        <v>351</v>
      </c>
      <c r="P2451" s="95">
        <v>750431</v>
      </c>
      <c r="Q2451" s="95">
        <v>317</v>
      </c>
      <c r="R2451" s="95">
        <v>965270</v>
      </c>
      <c r="S2451" s="95">
        <v>2762</v>
      </c>
      <c r="T2451" s="95">
        <v>8021391</v>
      </c>
      <c r="U2451" s="95">
        <v>2588</v>
      </c>
      <c r="V2451" s="95">
        <v>7095442</v>
      </c>
      <c r="W2451" s="95">
        <v>339</v>
      </c>
      <c r="X2451" s="95">
        <v>593083</v>
      </c>
      <c r="Y2451" s="95">
        <v>303</v>
      </c>
      <c r="Z2451" s="95">
        <v>932874</v>
      </c>
      <c r="AA2451" s="95">
        <v>2836</v>
      </c>
      <c r="AB2451" s="95">
        <v>8408856</v>
      </c>
      <c r="AC2451" s="95">
        <v>2656</v>
      </c>
      <c r="AD2451" s="95">
        <v>8230910</v>
      </c>
      <c r="AE2451" s="95">
        <v>341</v>
      </c>
      <c r="AF2451" s="95">
        <v>891657</v>
      </c>
      <c r="AG2451" s="95">
        <v>302</v>
      </c>
      <c r="AH2451" s="95">
        <v>1097963</v>
      </c>
      <c r="AI2451" s="95">
        <v>2825</v>
      </c>
      <c r="AJ2451" s="95">
        <v>8585864.1899999995</v>
      </c>
      <c r="AK2451" s="95">
        <v>2632</v>
      </c>
      <c r="AL2451" s="95">
        <v>8794060.7599999998</v>
      </c>
      <c r="AM2451" s="95">
        <v>342</v>
      </c>
      <c r="AN2451" s="95">
        <v>852292</v>
      </c>
      <c r="AO2451" s="95">
        <v>299</v>
      </c>
      <c r="AP2451" s="95">
        <v>1037250</v>
      </c>
      <c r="AQ2451" s="72">
        <v>237.36</v>
      </c>
      <c r="AR2451" s="72">
        <v>211.6</v>
      </c>
      <c r="AS2451" s="72">
        <v>448.96</v>
      </c>
      <c r="AT2451" s="95">
        <v>9436532</v>
      </c>
      <c r="AU2451" s="95">
        <v>8023830</v>
      </c>
      <c r="AV2451" s="95">
        <v>3313</v>
      </c>
      <c r="AW2451" s="95">
        <v>3160</v>
      </c>
      <c r="AX2451" s="72">
        <v>235.5</v>
      </c>
      <c r="AY2451" s="72">
        <v>224.21</v>
      </c>
      <c r="AZ2451" s="72">
        <v>459.71</v>
      </c>
      <c r="BA2451" s="95">
        <v>9023478</v>
      </c>
      <c r="BB2451" s="95">
        <v>8079764</v>
      </c>
      <c r="BC2451" s="95">
        <v>3193</v>
      </c>
      <c r="BD2451" s="95">
        <v>3003</v>
      </c>
      <c r="BE2451" s="72">
        <v>231.5</v>
      </c>
      <c r="BF2451" s="72">
        <v>231.42</v>
      </c>
      <c r="BG2451" s="72">
        <v>462.92</v>
      </c>
      <c r="BH2451" s="95">
        <v>8614474</v>
      </c>
      <c r="BI2451" s="95">
        <v>8028316</v>
      </c>
      <c r="BJ2451" s="95">
        <v>3101</v>
      </c>
      <c r="BK2451" s="95">
        <v>2891</v>
      </c>
      <c r="BL2451" s="72">
        <v>243.95</v>
      </c>
      <c r="BM2451" s="72">
        <v>262.81</v>
      </c>
      <c r="BN2451" s="72">
        <v>506.76</v>
      </c>
      <c r="BO2451" s="95">
        <v>9300513</v>
      </c>
      <c r="BP2451" s="95">
        <v>9328873</v>
      </c>
      <c r="BQ2451" s="95">
        <v>3177</v>
      </c>
      <c r="BR2451" s="95">
        <v>2958</v>
      </c>
      <c r="BS2451" s="72">
        <v>248.35</v>
      </c>
      <c r="BT2451" s="72">
        <v>279.52</v>
      </c>
      <c r="BU2451" s="72">
        <v>527.87</v>
      </c>
      <c r="BV2451" s="95">
        <v>9438156.1899999995</v>
      </c>
      <c r="BW2451" s="95">
        <v>9831310.7599999998</v>
      </c>
      <c r="BX2451" s="95">
        <v>3167</v>
      </c>
      <c r="BY2451" s="95">
        <v>2931</v>
      </c>
      <c r="BZ2451" s="95">
        <v>3240</v>
      </c>
      <c r="CA2451" s="95">
        <v>3101</v>
      </c>
      <c r="CB2451" s="95">
        <v>3000</v>
      </c>
      <c r="CC2451" s="95">
        <v>3073</v>
      </c>
      <c r="CD2451" s="95">
        <v>3052</v>
      </c>
      <c r="CE2451" s="72">
        <v>650.75523149000003</v>
      </c>
      <c r="CF2451" s="72">
        <v>676.59346364999999</v>
      </c>
      <c r="CG2451" s="72">
        <v>712.40329333</v>
      </c>
      <c r="CH2451" s="72">
        <v>716.50152150999998</v>
      </c>
      <c r="CI2451" s="72">
        <v>731.52548966999996</v>
      </c>
      <c r="CJ2451" s="96">
        <v>0.68990609410000003</v>
      </c>
      <c r="CK2451" s="96">
        <v>0.67944788810000001</v>
      </c>
      <c r="CL2451" s="96">
        <v>0.64980047730000001</v>
      </c>
      <c r="CM2451" s="96">
        <v>0.70726995660000003</v>
      </c>
      <c r="CN2451" s="96">
        <v>0.72160164950000005</v>
      </c>
      <c r="CO2451" s="96">
        <v>0.89956855189999996</v>
      </c>
      <c r="CP2451" s="96">
        <v>0.76659551039999996</v>
      </c>
      <c r="CQ2451" s="96">
        <v>0.99584056389999998</v>
      </c>
      <c r="CR2451" s="96">
        <v>0.76979732369999998</v>
      </c>
      <c r="CS2451" s="95">
        <v>3131</v>
      </c>
      <c r="CT2451" s="95">
        <v>2977</v>
      </c>
      <c r="CU2451" s="95">
        <v>2908</v>
      </c>
      <c r="CV2451" s="95">
        <v>2943</v>
      </c>
      <c r="CW2451" s="95">
        <v>2963</v>
      </c>
      <c r="CX2451" s="96">
        <v>0.886473442</v>
      </c>
      <c r="CY2451" s="96">
        <v>0.88609278599999997</v>
      </c>
      <c r="CZ2451" s="96">
        <v>0.91914320500000002</v>
      </c>
      <c r="DA2451" s="96">
        <v>0.89979626300000004</v>
      </c>
      <c r="DB2451" s="96">
        <v>0.90750810599999998</v>
      </c>
      <c r="DC2451">
        <v>2013</v>
      </c>
      <c r="DD2451" s="6">
        <v>2988.6</v>
      </c>
      <c r="DE2451" s="96">
        <v>2.9269293000000001E-3</v>
      </c>
      <c r="DF2451" s="72">
        <v>589.47</v>
      </c>
      <c r="DG2451" s="96">
        <v>1</v>
      </c>
      <c r="DH2451" s="72">
        <v>589.47</v>
      </c>
      <c r="DI2451" s="72">
        <v>661.85368900000003</v>
      </c>
      <c r="DJ2451" s="96">
        <v>1</v>
      </c>
      <c r="DK2451" s="72">
        <v>589.47</v>
      </c>
      <c r="DL2451" s="96">
        <v>1</v>
      </c>
      <c r="DM2451" s="72">
        <v>589.47</v>
      </c>
      <c r="DN2451" s="96">
        <v>1</v>
      </c>
      <c r="DO2451" s="96">
        <v>6.8789999999999997E-3</v>
      </c>
      <c r="DP2451" s="72">
        <v>4.05</v>
      </c>
      <c r="DQ2451" s="72">
        <v>585.41999999999996</v>
      </c>
      <c r="DR2451" t="s">
        <v>1536</v>
      </c>
      <c r="DT2451" t="s">
        <v>1532</v>
      </c>
    </row>
    <row r="2452" spans="1:124" x14ac:dyDescent="0.3">
      <c r="A2452" t="s">
        <v>488</v>
      </c>
      <c r="B2452">
        <v>43060</v>
      </c>
      <c r="C2452" s="95">
        <v>5772</v>
      </c>
      <c r="D2452" s="95">
        <v>17081467</v>
      </c>
      <c r="E2452" s="95">
        <v>5541</v>
      </c>
      <c r="F2452" s="95">
        <v>16088832</v>
      </c>
      <c r="G2452" s="95">
        <v>686</v>
      </c>
      <c r="H2452" s="95">
        <v>2177224</v>
      </c>
      <c r="I2452" s="95">
        <v>624</v>
      </c>
      <c r="J2452" s="95">
        <v>1982491</v>
      </c>
      <c r="K2452" s="95">
        <v>5668</v>
      </c>
      <c r="L2452" s="95">
        <v>18245960</v>
      </c>
      <c r="M2452" s="95">
        <v>5431</v>
      </c>
      <c r="N2452" s="95">
        <v>16018595</v>
      </c>
      <c r="O2452" s="95">
        <v>701</v>
      </c>
      <c r="P2452" s="95">
        <v>1627981</v>
      </c>
      <c r="Q2452" s="95">
        <v>635</v>
      </c>
      <c r="R2452" s="95">
        <v>1867307</v>
      </c>
      <c r="S2452" s="95">
        <v>5592</v>
      </c>
      <c r="T2452" s="95">
        <v>21815587</v>
      </c>
      <c r="U2452" s="95">
        <v>5334</v>
      </c>
      <c r="V2452" s="95">
        <v>18336746</v>
      </c>
      <c r="W2452" s="95">
        <v>698</v>
      </c>
      <c r="X2452" s="95">
        <v>1370719</v>
      </c>
      <c r="Y2452" s="95">
        <v>628</v>
      </c>
      <c r="Z2452" s="95">
        <v>2001944</v>
      </c>
      <c r="AA2452" s="95">
        <v>5674</v>
      </c>
      <c r="AB2452" s="95">
        <v>22917953</v>
      </c>
      <c r="AC2452" s="95">
        <v>5397</v>
      </c>
      <c r="AD2452" s="95">
        <v>19046858</v>
      </c>
      <c r="AE2452" s="95">
        <v>750</v>
      </c>
      <c r="AF2452" s="95">
        <v>2308728</v>
      </c>
      <c r="AG2452" s="95">
        <v>675</v>
      </c>
      <c r="AH2452" s="95">
        <v>2248912</v>
      </c>
      <c r="AI2452" s="95">
        <v>5659</v>
      </c>
      <c r="AJ2452" s="95">
        <v>23257385.760000002</v>
      </c>
      <c r="AK2452" s="95">
        <v>5372</v>
      </c>
      <c r="AL2452" s="95">
        <v>21216385.600000001</v>
      </c>
      <c r="AM2452" s="95">
        <v>739</v>
      </c>
      <c r="AN2452" s="95">
        <v>1978511</v>
      </c>
      <c r="AO2452" s="95">
        <v>669</v>
      </c>
      <c r="AP2452" s="95">
        <v>2514109.61</v>
      </c>
      <c r="AQ2452" s="72">
        <v>248.51</v>
      </c>
      <c r="AR2452" s="72">
        <v>244.27</v>
      </c>
      <c r="AS2452" s="72">
        <v>492.78</v>
      </c>
      <c r="AT2452" s="95">
        <v>19258691</v>
      </c>
      <c r="AU2452" s="95">
        <v>18071323</v>
      </c>
      <c r="AV2452" s="95">
        <v>6458</v>
      </c>
      <c r="AW2452" s="95">
        <v>6165</v>
      </c>
      <c r="AX2452" s="72">
        <v>260.02999999999997</v>
      </c>
      <c r="AY2452" s="72">
        <v>245.71</v>
      </c>
      <c r="AZ2452" s="72">
        <v>505.74</v>
      </c>
      <c r="BA2452" s="95">
        <v>19873941</v>
      </c>
      <c r="BB2452" s="95">
        <v>17885902</v>
      </c>
      <c r="BC2452" s="95">
        <v>6369</v>
      </c>
      <c r="BD2452" s="95">
        <v>6066</v>
      </c>
      <c r="BE2452" s="72">
        <v>307.18</v>
      </c>
      <c r="BF2452" s="72">
        <v>284.27999999999997</v>
      </c>
      <c r="BG2452" s="72">
        <v>591.46</v>
      </c>
      <c r="BH2452" s="95">
        <v>23186306</v>
      </c>
      <c r="BI2452" s="95">
        <v>20338690</v>
      </c>
      <c r="BJ2452" s="95">
        <v>6290</v>
      </c>
      <c r="BK2452" s="95">
        <v>5962</v>
      </c>
      <c r="BL2452" s="72">
        <v>327.25</v>
      </c>
      <c r="BM2452" s="72">
        <v>292.27</v>
      </c>
      <c r="BN2452" s="72">
        <v>619.52</v>
      </c>
      <c r="BO2452" s="95">
        <v>25226681</v>
      </c>
      <c r="BP2452" s="95">
        <v>21295770</v>
      </c>
      <c r="BQ2452" s="95">
        <v>6424</v>
      </c>
      <c r="BR2452" s="95">
        <v>6072</v>
      </c>
      <c r="BS2452" s="72">
        <v>328.7</v>
      </c>
      <c r="BT2452" s="72">
        <v>327.35000000000002</v>
      </c>
      <c r="BU2452" s="72">
        <v>656.05</v>
      </c>
      <c r="BV2452" s="95">
        <v>25235896.760000002</v>
      </c>
      <c r="BW2452" s="95">
        <v>23730495.210000001</v>
      </c>
      <c r="BX2452" s="95">
        <v>6398</v>
      </c>
      <c r="BY2452" s="95">
        <v>6041</v>
      </c>
      <c r="BZ2452" s="95">
        <v>6318</v>
      </c>
      <c r="CA2452" s="95">
        <v>6223</v>
      </c>
      <c r="CB2452" s="95">
        <v>6132</v>
      </c>
      <c r="CC2452" s="95">
        <v>6257</v>
      </c>
      <c r="CD2452" s="95">
        <v>6223</v>
      </c>
      <c r="CE2452" s="72">
        <v>650.75523149000003</v>
      </c>
      <c r="CF2452" s="72">
        <v>676.59346364999999</v>
      </c>
      <c r="CG2452" s="72">
        <v>712.40329333</v>
      </c>
      <c r="CH2452" s="72">
        <v>716.50152150999998</v>
      </c>
      <c r="CI2452" s="72">
        <v>731.52548966999996</v>
      </c>
      <c r="CJ2452" s="96">
        <v>0.75724324009999999</v>
      </c>
      <c r="CK2452" s="96">
        <v>0.74747987849999997</v>
      </c>
      <c r="CL2452" s="96">
        <v>0.83023198450000002</v>
      </c>
      <c r="CM2452" s="96">
        <v>0.86464575639999997</v>
      </c>
      <c r="CN2452" s="96">
        <v>0.89682452530000001</v>
      </c>
      <c r="CO2452" s="96">
        <v>0.92754018069999999</v>
      </c>
      <c r="CP2452" s="96">
        <v>0.88328796320000003</v>
      </c>
      <c r="CQ2452" s="96">
        <v>0.99584056389999998</v>
      </c>
      <c r="CR2452" s="96">
        <v>0.88697716189999998</v>
      </c>
      <c r="CS2452" s="95">
        <v>6057</v>
      </c>
      <c r="CT2452" s="95">
        <v>6013</v>
      </c>
      <c r="CU2452" s="95">
        <v>5890</v>
      </c>
      <c r="CV2452" s="95">
        <v>5971</v>
      </c>
      <c r="CW2452" s="95">
        <v>5935</v>
      </c>
      <c r="CX2452" s="96">
        <v>0.92328853700000002</v>
      </c>
      <c r="CY2452" s="96">
        <v>0.908886517</v>
      </c>
      <c r="CZ2452" s="96">
        <v>0.92251125099999998</v>
      </c>
      <c r="DA2452" s="96">
        <v>0.932340218</v>
      </c>
      <c r="DB2452" s="96">
        <v>0.95093968500000003</v>
      </c>
      <c r="DC2452">
        <v>2013</v>
      </c>
      <c r="DD2452" s="6">
        <v>6061.2</v>
      </c>
      <c r="DE2452" s="96">
        <v>1.3144485999999999E-3</v>
      </c>
      <c r="DF2452" s="72">
        <v>680.29</v>
      </c>
      <c r="DG2452" s="96">
        <v>1</v>
      </c>
      <c r="DH2452" s="72">
        <v>680.29</v>
      </c>
      <c r="DI2452" s="72">
        <v>661.85368900000003</v>
      </c>
      <c r="DJ2452" s="96">
        <v>1</v>
      </c>
      <c r="DK2452" s="72">
        <v>680.29</v>
      </c>
      <c r="DL2452" s="96">
        <v>1</v>
      </c>
      <c r="DM2452" s="72">
        <v>680.29</v>
      </c>
      <c r="DN2452" s="96">
        <v>1</v>
      </c>
      <c r="DO2452" s="96">
        <v>4.3680000000000004E-3</v>
      </c>
      <c r="DP2452" s="72">
        <v>2.97</v>
      </c>
      <c r="DQ2452" s="72">
        <v>677.32</v>
      </c>
      <c r="DR2452" t="s">
        <v>488</v>
      </c>
      <c r="DT2452" t="s">
        <v>1532</v>
      </c>
    </row>
    <row r="2453" spans="1:124" x14ac:dyDescent="0.3">
      <c r="A2453" t="s">
        <v>1537</v>
      </c>
      <c r="B2453">
        <v>43070</v>
      </c>
      <c r="C2453" s="95">
        <v>834</v>
      </c>
      <c r="D2453" s="95">
        <v>2814248</v>
      </c>
      <c r="E2453" s="95">
        <v>798</v>
      </c>
      <c r="F2453" s="95">
        <v>2384201</v>
      </c>
      <c r="G2453" s="95">
        <v>115</v>
      </c>
      <c r="H2453" s="95">
        <v>182109</v>
      </c>
      <c r="I2453" s="95">
        <v>105</v>
      </c>
      <c r="J2453" s="95">
        <v>207803</v>
      </c>
      <c r="K2453" s="95">
        <v>797</v>
      </c>
      <c r="L2453" s="95">
        <v>2759788</v>
      </c>
      <c r="M2453" s="95">
        <v>757</v>
      </c>
      <c r="N2453" s="95">
        <v>2475596</v>
      </c>
      <c r="O2453" s="95">
        <v>119</v>
      </c>
      <c r="P2453" s="95">
        <v>268803</v>
      </c>
      <c r="Q2453" s="95">
        <v>111</v>
      </c>
      <c r="R2453" s="95">
        <v>256282</v>
      </c>
      <c r="S2453" s="95">
        <v>793</v>
      </c>
      <c r="T2453" s="95">
        <v>2666296</v>
      </c>
      <c r="U2453" s="95">
        <v>752</v>
      </c>
      <c r="V2453" s="95">
        <v>2572280</v>
      </c>
      <c r="W2453" s="95">
        <v>125</v>
      </c>
      <c r="X2453" s="95">
        <v>272412</v>
      </c>
      <c r="Y2453" s="95">
        <v>111</v>
      </c>
      <c r="Z2453" s="95">
        <v>335029</v>
      </c>
      <c r="AA2453" s="95">
        <v>830</v>
      </c>
      <c r="AB2453" s="95">
        <v>2967159</v>
      </c>
      <c r="AC2453" s="95">
        <v>784</v>
      </c>
      <c r="AD2453" s="95">
        <v>2873249</v>
      </c>
      <c r="AE2453" s="95">
        <v>121</v>
      </c>
      <c r="AF2453" s="95">
        <v>219486</v>
      </c>
      <c r="AG2453" s="95">
        <v>108</v>
      </c>
      <c r="AH2453" s="95">
        <v>300053</v>
      </c>
      <c r="AI2453" s="95">
        <v>836</v>
      </c>
      <c r="AJ2453" s="95">
        <v>3304585</v>
      </c>
      <c r="AK2453" s="95">
        <v>785</v>
      </c>
      <c r="AL2453" s="95">
        <v>3492702</v>
      </c>
      <c r="AM2453" s="95">
        <v>122</v>
      </c>
      <c r="AN2453" s="95">
        <v>203597</v>
      </c>
      <c r="AO2453" s="95">
        <v>112</v>
      </c>
      <c r="AP2453" s="95">
        <v>286067</v>
      </c>
      <c r="AQ2453" s="72">
        <v>263.12</v>
      </c>
      <c r="AR2453" s="72">
        <v>239.2</v>
      </c>
      <c r="AS2453" s="72">
        <v>502.32</v>
      </c>
      <c r="AT2453" s="95">
        <v>2996357</v>
      </c>
      <c r="AU2453" s="95">
        <v>2592004</v>
      </c>
      <c r="AV2453" s="95">
        <v>949</v>
      </c>
      <c r="AW2453" s="95">
        <v>903</v>
      </c>
      <c r="AX2453" s="72">
        <v>275.52999999999997</v>
      </c>
      <c r="AY2453" s="72">
        <v>262.27999999999997</v>
      </c>
      <c r="AZ2453" s="72">
        <v>537.80999999999995</v>
      </c>
      <c r="BA2453" s="95">
        <v>3028591</v>
      </c>
      <c r="BB2453" s="95">
        <v>2731878</v>
      </c>
      <c r="BC2453" s="95">
        <v>916</v>
      </c>
      <c r="BD2453" s="95">
        <v>868</v>
      </c>
      <c r="BE2453" s="72">
        <v>266.77</v>
      </c>
      <c r="BF2453" s="72">
        <v>280.74</v>
      </c>
      <c r="BG2453" s="72">
        <v>547.51</v>
      </c>
      <c r="BH2453" s="95">
        <v>2938708</v>
      </c>
      <c r="BI2453" s="95">
        <v>2907309</v>
      </c>
      <c r="BJ2453" s="95">
        <v>918</v>
      </c>
      <c r="BK2453" s="95">
        <v>863</v>
      </c>
      <c r="BL2453" s="72">
        <v>279.24</v>
      </c>
      <c r="BM2453" s="72">
        <v>296.45999999999998</v>
      </c>
      <c r="BN2453" s="72">
        <v>575.70000000000005</v>
      </c>
      <c r="BO2453" s="95">
        <v>3186645</v>
      </c>
      <c r="BP2453" s="95">
        <v>3173302</v>
      </c>
      <c r="BQ2453" s="95">
        <v>951</v>
      </c>
      <c r="BR2453" s="95">
        <v>892</v>
      </c>
      <c r="BS2453" s="72">
        <v>305.17</v>
      </c>
      <c r="BT2453" s="72">
        <v>351.06</v>
      </c>
      <c r="BU2453" s="72">
        <v>656.23</v>
      </c>
      <c r="BV2453" s="95">
        <v>3508182</v>
      </c>
      <c r="BW2453" s="95">
        <v>3778769</v>
      </c>
      <c r="BX2453" s="95">
        <v>958</v>
      </c>
      <c r="BY2453" s="95">
        <v>897</v>
      </c>
      <c r="BZ2453" s="95">
        <v>927</v>
      </c>
      <c r="CA2453" s="95">
        <v>893</v>
      </c>
      <c r="CB2453" s="95">
        <v>891</v>
      </c>
      <c r="CC2453" s="95">
        <v>923</v>
      </c>
      <c r="CD2453" s="95">
        <v>928</v>
      </c>
      <c r="CE2453" s="72">
        <v>650.75523149000003</v>
      </c>
      <c r="CF2453" s="72">
        <v>676.59346364999999</v>
      </c>
      <c r="CG2453" s="72">
        <v>712.40329333</v>
      </c>
      <c r="CH2453" s="72">
        <v>716.50152150999998</v>
      </c>
      <c r="CI2453" s="72">
        <v>731.52548966999996</v>
      </c>
      <c r="CJ2453" s="96">
        <v>0.77190312989999998</v>
      </c>
      <c r="CK2453" s="96">
        <v>0.79487909489999997</v>
      </c>
      <c r="CL2453" s="96">
        <v>0.76853940050000003</v>
      </c>
      <c r="CM2453" s="96">
        <v>0.80348747730000003</v>
      </c>
      <c r="CN2453" s="96">
        <v>0.89707058640000004</v>
      </c>
      <c r="CO2453" s="96">
        <v>0.94469206059999999</v>
      </c>
      <c r="CP2453" s="96">
        <v>0.85443285859999996</v>
      </c>
      <c r="CQ2453" s="96">
        <v>0.99584056389999998</v>
      </c>
      <c r="CR2453" s="96">
        <v>0.8580015392</v>
      </c>
      <c r="CS2453" s="95">
        <v>805</v>
      </c>
      <c r="CT2453" s="95">
        <v>798</v>
      </c>
      <c r="CU2453" s="95">
        <v>796</v>
      </c>
      <c r="CV2453" s="95">
        <v>832</v>
      </c>
      <c r="CW2453" s="95">
        <v>820</v>
      </c>
      <c r="CX2453" s="96">
        <v>0.97833398599999999</v>
      </c>
      <c r="CY2453" s="96">
        <v>0.98352103599999996</v>
      </c>
      <c r="CZ2453" s="96">
        <v>0.91183360800000002</v>
      </c>
      <c r="DA2453" s="96">
        <v>0.933399855</v>
      </c>
      <c r="DB2453" s="96">
        <v>0.91723251299999997</v>
      </c>
      <c r="DC2453">
        <v>2013</v>
      </c>
      <c r="DD2453" s="6">
        <v>884.6</v>
      </c>
      <c r="DE2453" s="96">
        <v>2.1015020999999999E-3</v>
      </c>
      <c r="DF2453" s="72">
        <v>657.55</v>
      </c>
      <c r="DG2453" s="96">
        <v>1</v>
      </c>
      <c r="DH2453" s="72">
        <v>657.55</v>
      </c>
      <c r="DI2453" s="72">
        <v>661.85368900000003</v>
      </c>
      <c r="DJ2453" s="96">
        <v>0.94053176449999998</v>
      </c>
      <c r="DK2453" s="72">
        <v>657.80593279000004</v>
      </c>
      <c r="DL2453" s="96">
        <v>1.0084894580999999</v>
      </c>
      <c r="DM2453" s="72">
        <v>663.39034871000001</v>
      </c>
      <c r="DN2453" s="96">
        <v>1</v>
      </c>
      <c r="DO2453" s="96">
        <v>5.4089999999999997E-3</v>
      </c>
      <c r="DP2453" s="72">
        <v>3.59</v>
      </c>
      <c r="DQ2453" s="72">
        <v>659.8</v>
      </c>
      <c r="DR2453" t="s">
        <v>1537</v>
      </c>
      <c r="DT2453" t="s">
        <v>1532</v>
      </c>
    </row>
    <row r="2454" spans="1:124" x14ac:dyDescent="0.3">
      <c r="A2454" t="s">
        <v>1081</v>
      </c>
      <c r="B2454">
        <v>43080</v>
      </c>
      <c r="C2454" s="95">
        <v>71</v>
      </c>
      <c r="D2454" s="95">
        <v>200704</v>
      </c>
      <c r="E2454" s="95">
        <v>56</v>
      </c>
      <c r="F2454" s="95">
        <v>132254</v>
      </c>
      <c r="G2454" s="95">
        <v>23</v>
      </c>
      <c r="H2454" s="95">
        <v>35629</v>
      </c>
      <c r="I2454" s="95">
        <v>17</v>
      </c>
      <c r="J2454" s="95">
        <v>46835</v>
      </c>
      <c r="K2454" s="95">
        <v>59</v>
      </c>
      <c r="L2454" s="95">
        <v>166782</v>
      </c>
      <c r="M2454" s="95">
        <v>47</v>
      </c>
      <c r="N2454" s="95">
        <v>115241</v>
      </c>
      <c r="O2454" s="95">
        <v>13</v>
      </c>
      <c r="P2454" s="95">
        <v>66625</v>
      </c>
      <c r="Q2454" s="95">
        <v>10</v>
      </c>
      <c r="R2454" s="95">
        <v>58832</v>
      </c>
      <c r="S2454" s="95">
        <v>67</v>
      </c>
      <c r="T2454" s="95">
        <v>219166</v>
      </c>
      <c r="U2454" s="95">
        <v>54</v>
      </c>
      <c r="V2454" s="95">
        <v>200833</v>
      </c>
      <c r="W2454" s="95">
        <v>13</v>
      </c>
      <c r="X2454" s="95">
        <v>103376</v>
      </c>
      <c r="Y2454" s="95">
        <v>10</v>
      </c>
      <c r="Z2454" s="95">
        <v>68660</v>
      </c>
      <c r="AA2454" s="95">
        <v>90</v>
      </c>
      <c r="AB2454" s="95">
        <v>482663</v>
      </c>
      <c r="AC2454" s="95">
        <v>74</v>
      </c>
      <c r="AD2454" s="95">
        <v>358022</v>
      </c>
      <c r="AE2454" s="95">
        <v>26</v>
      </c>
      <c r="AF2454" s="95">
        <v>93648</v>
      </c>
      <c r="AG2454" s="95">
        <v>22</v>
      </c>
      <c r="AH2454" s="95">
        <v>109036</v>
      </c>
      <c r="AI2454" s="95">
        <v>99</v>
      </c>
      <c r="AJ2454" s="95">
        <v>273788</v>
      </c>
      <c r="AK2454" s="95">
        <v>79</v>
      </c>
      <c r="AL2454" s="95">
        <v>279144</v>
      </c>
      <c r="AM2454" s="95">
        <v>28</v>
      </c>
      <c r="AN2454" s="95">
        <v>36057</v>
      </c>
      <c r="AO2454" s="95">
        <v>23</v>
      </c>
      <c r="AP2454" s="95">
        <v>112435</v>
      </c>
      <c r="AQ2454" s="72">
        <v>209.52</v>
      </c>
      <c r="AR2454" s="72">
        <v>204.44</v>
      </c>
      <c r="AS2454" s="72">
        <v>413.96</v>
      </c>
      <c r="AT2454" s="95">
        <v>236333</v>
      </c>
      <c r="AU2454" s="95">
        <v>179089</v>
      </c>
      <c r="AV2454" s="95">
        <v>94</v>
      </c>
      <c r="AW2454" s="95">
        <v>73</v>
      </c>
      <c r="AX2454" s="72">
        <v>270.14999999999998</v>
      </c>
      <c r="AY2454" s="72">
        <v>254.49</v>
      </c>
      <c r="AZ2454" s="72">
        <v>524.64</v>
      </c>
      <c r="BA2454" s="95">
        <v>233407</v>
      </c>
      <c r="BB2454" s="95">
        <v>174073</v>
      </c>
      <c r="BC2454" s="95">
        <v>72</v>
      </c>
      <c r="BD2454" s="95">
        <v>57</v>
      </c>
      <c r="BE2454" s="72">
        <v>335.98</v>
      </c>
      <c r="BF2454" s="72">
        <v>350.9</v>
      </c>
      <c r="BG2454" s="72">
        <v>686.88</v>
      </c>
      <c r="BH2454" s="95">
        <v>322542</v>
      </c>
      <c r="BI2454" s="95">
        <v>269493</v>
      </c>
      <c r="BJ2454" s="95">
        <v>80</v>
      </c>
      <c r="BK2454" s="95">
        <v>64</v>
      </c>
      <c r="BL2454" s="72">
        <v>414.02</v>
      </c>
      <c r="BM2454" s="72">
        <v>405.43</v>
      </c>
      <c r="BN2454" s="72">
        <v>819.45</v>
      </c>
      <c r="BO2454" s="95">
        <v>576311</v>
      </c>
      <c r="BP2454" s="95">
        <v>467058</v>
      </c>
      <c r="BQ2454" s="95">
        <v>116</v>
      </c>
      <c r="BR2454" s="95">
        <v>96</v>
      </c>
      <c r="BS2454" s="72">
        <v>203.31</v>
      </c>
      <c r="BT2454" s="72">
        <v>319.92</v>
      </c>
      <c r="BU2454" s="72">
        <v>523.23</v>
      </c>
      <c r="BV2454" s="95">
        <v>309845</v>
      </c>
      <c r="BW2454" s="95">
        <v>391579</v>
      </c>
      <c r="BX2454" s="95">
        <v>127</v>
      </c>
      <c r="BY2454" s="95">
        <v>102</v>
      </c>
      <c r="BZ2454" s="95">
        <v>84</v>
      </c>
      <c r="CA2454" s="95">
        <v>65</v>
      </c>
      <c r="CB2454" s="95">
        <v>72</v>
      </c>
      <c r="CC2454" s="95">
        <v>107</v>
      </c>
      <c r="CD2454" s="95">
        <v>115</v>
      </c>
      <c r="CE2454" s="72">
        <v>650.75523149000003</v>
      </c>
      <c r="CF2454" s="72">
        <v>676.59346364999999</v>
      </c>
      <c r="CG2454" s="72">
        <v>712.40329333</v>
      </c>
      <c r="CH2454" s="72">
        <v>716.50152150999998</v>
      </c>
      <c r="CI2454" s="72">
        <v>731.52548966999996</v>
      </c>
      <c r="CJ2454" s="96">
        <v>0.6361224312</v>
      </c>
      <c r="CK2454" s="96">
        <v>0.77541393489999999</v>
      </c>
      <c r="CL2454" s="96">
        <v>0.96417297120000001</v>
      </c>
      <c r="CM2454" s="96">
        <v>1.1436821492</v>
      </c>
      <c r="CN2454" s="96">
        <v>0.71525874</v>
      </c>
      <c r="CO2454" s="96">
        <v>1.0786836450999999</v>
      </c>
      <c r="CP2454" s="96">
        <v>0.78515146599999996</v>
      </c>
      <c r="CQ2454" s="96">
        <v>0.99584056389999998</v>
      </c>
      <c r="CR2454" s="96">
        <v>0.78843078129999999</v>
      </c>
      <c r="CS2454" s="95">
        <v>63</v>
      </c>
      <c r="CT2454" s="95">
        <v>67</v>
      </c>
      <c r="CU2454" s="95">
        <v>78</v>
      </c>
      <c r="CV2454" s="95">
        <v>124</v>
      </c>
      <c r="CW2454" s="95">
        <v>130</v>
      </c>
      <c r="CX2454" s="96">
        <v>1.082057651</v>
      </c>
      <c r="CY2454" s="96">
        <v>0.955445934</v>
      </c>
      <c r="CZ2454" s="96">
        <v>1.0703212360000001</v>
      </c>
      <c r="DA2454" s="96">
        <v>1.143710209</v>
      </c>
      <c r="DB2454" s="96">
        <v>1.0835554780000001</v>
      </c>
      <c r="DC2454">
        <v>2013</v>
      </c>
      <c r="DD2454" s="6">
        <v>78.400000000000006</v>
      </c>
      <c r="DE2454" s="96">
        <v>1.7561616E-3</v>
      </c>
      <c r="DF2454" s="72">
        <v>604.44000000000005</v>
      </c>
      <c r="DG2454" s="96">
        <v>1</v>
      </c>
      <c r="DH2454" s="72">
        <v>604.44000000000005</v>
      </c>
      <c r="DI2454" s="72">
        <v>661.85368900000003</v>
      </c>
      <c r="DJ2454" s="96">
        <v>0.28000000000000003</v>
      </c>
      <c r="DK2454" s="72">
        <v>645.77785607999999</v>
      </c>
      <c r="DL2454" s="96">
        <v>1.0084894580999999</v>
      </c>
      <c r="DM2454" s="72">
        <v>651.26016015000005</v>
      </c>
      <c r="DN2454" s="96">
        <v>1</v>
      </c>
      <c r="DO2454" s="96">
        <v>4.0169999999999997E-3</v>
      </c>
      <c r="DP2454" s="72">
        <v>2.62</v>
      </c>
      <c r="DQ2454" s="72">
        <v>648.64</v>
      </c>
      <c r="DR2454" t="s">
        <v>1081</v>
      </c>
      <c r="DT2454" t="s">
        <v>1532</v>
      </c>
    </row>
    <row r="2455" spans="1:124" x14ac:dyDescent="0.3">
      <c r="A2455" t="s">
        <v>164</v>
      </c>
      <c r="B2455">
        <v>43090</v>
      </c>
      <c r="C2455" s="95">
        <v>1400</v>
      </c>
      <c r="D2455" s="95">
        <v>3417604</v>
      </c>
      <c r="E2455" s="95">
        <v>1314</v>
      </c>
      <c r="F2455" s="95">
        <v>3341231</v>
      </c>
      <c r="G2455" s="95">
        <v>247</v>
      </c>
      <c r="H2455" s="95">
        <v>635259</v>
      </c>
      <c r="I2455" s="95">
        <v>207</v>
      </c>
      <c r="J2455" s="95">
        <v>477627</v>
      </c>
      <c r="K2455" s="95">
        <v>1314</v>
      </c>
      <c r="L2455" s="95">
        <v>3309648</v>
      </c>
      <c r="M2455" s="95">
        <v>1222</v>
      </c>
      <c r="N2455" s="95">
        <v>3370365</v>
      </c>
      <c r="O2455" s="95">
        <v>238</v>
      </c>
      <c r="P2455" s="95">
        <v>316341</v>
      </c>
      <c r="Q2455" s="95">
        <v>196</v>
      </c>
      <c r="R2455" s="95">
        <v>577023</v>
      </c>
      <c r="S2455" s="95">
        <v>1237</v>
      </c>
      <c r="T2455" s="95">
        <v>2843484</v>
      </c>
      <c r="U2455" s="95">
        <v>1149</v>
      </c>
      <c r="V2455" s="95">
        <v>3308415</v>
      </c>
      <c r="W2455" s="95">
        <v>256</v>
      </c>
      <c r="X2455" s="95">
        <v>389502</v>
      </c>
      <c r="Y2455" s="95">
        <v>214</v>
      </c>
      <c r="Z2455" s="95">
        <v>615949</v>
      </c>
      <c r="AA2455" s="95">
        <v>1257</v>
      </c>
      <c r="AB2455" s="95">
        <v>3507896</v>
      </c>
      <c r="AC2455" s="95">
        <v>1165</v>
      </c>
      <c r="AD2455" s="95">
        <v>3340513</v>
      </c>
      <c r="AE2455" s="95">
        <v>251</v>
      </c>
      <c r="AF2455" s="95">
        <v>408862</v>
      </c>
      <c r="AG2455" s="95">
        <v>208</v>
      </c>
      <c r="AH2455" s="95">
        <v>622816</v>
      </c>
      <c r="AI2455" s="95">
        <v>1292</v>
      </c>
      <c r="AJ2455" s="95">
        <v>3693106</v>
      </c>
      <c r="AK2455" s="95">
        <v>1182</v>
      </c>
      <c r="AL2455" s="95">
        <v>3572409</v>
      </c>
      <c r="AM2455" s="95">
        <v>260</v>
      </c>
      <c r="AN2455" s="95">
        <v>532218</v>
      </c>
      <c r="AO2455" s="95">
        <v>210</v>
      </c>
      <c r="AP2455" s="95">
        <v>615969</v>
      </c>
      <c r="AQ2455" s="72">
        <v>205.06</v>
      </c>
      <c r="AR2455" s="72">
        <v>209.23</v>
      </c>
      <c r="AS2455" s="72">
        <v>414.29</v>
      </c>
      <c r="AT2455" s="95">
        <v>4052863</v>
      </c>
      <c r="AU2455" s="95">
        <v>3818858</v>
      </c>
      <c r="AV2455" s="95">
        <v>1647</v>
      </c>
      <c r="AW2455" s="95">
        <v>1521</v>
      </c>
      <c r="AX2455" s="72">
        <v>194.69</v>
      </c>
      <c r="AY2455" s="72">
        <v>231.98</v>
      </c>
      <c r="AZ2455" s="72">
        <v>426.67</v>
      </c>
      <c r="BA2455" s="95">
        <v>3625989</v>
      </c>
      <c r="BB2455" s="95">
        <v>3947388</v>
      </c>
      <c r="BC2455" s="95">
        <v>1552</v>
      </c>
      <c r="BD2455" s="95">
        <v>1418</v>
      </c>
      <c r="BE2455" s="72">
        <v>180.45</v>
      </c>
      <c r="BF2455" s="72">
        <v>239.93</v>
      </c>
      <c r="BG2455" s="72">
        <v>420.38</v>
      </c>
      <c r="BH2455" s="95">
        <v>3232986</v>
      </c>
      <c r="BI2455" s="95">
        <v>3924364</v>
      </c>
      <c r="BJ2455" s="95">
        <v>1493</v>
      </c>
      <c r="BK2455" s="95">
        <v>1363</v>
      </c>
      <c r="BL2455" s="72">
        <v>216.44</v>
      </c>
      <c r="BM2455" s="72">
        <v>240.55</v>
      </c>
      <c r="BN2455" s="72">
        <v>456.99</v>
      </c>
      <c r="BO2455" s="95">
        <v>3916758</v>
      </c>
      <c r="BP2455" s="95">
        <v>3963329</v>
      </c>
      <c r="BQ2455" s="95">
        <v>1508</v>
      </c>
      <c r="BR2455" s="95">
        <v>1373</v>
      </c>
      <c r="BS2455" s="72">
        <v>226.88</v>
      </c>
      <c r="BT2455" s="72">
        <v>250.74</v>
      </c>
      <c r="BU2455" s="72">
        <v>477.62</v>
      </c>
      <c r="BV2455" s="95">
        <v>4225324</v>
      </c>
      <c r="BW2455" s="95">
        <v>4188378</v>
      </c>
      <c r="BX2455" s="95">
        <v>1552</v>
      </c>
      <c r="BY2455" s="95">
        <v>1392</v>
      </c>
      <c r="BZ2455" s="95">
        <v>1587</v>
      </c>
      <c r="CA2455" s="95">
        <v>1487</v>
      </c>
      <c r="CB2455" s="95">
        <v>1430</v>
      </c>
      <c r="CC2455" s="95">
        <v>1444</v>
      </c>
      <c r="CD2455" s="95">
        <v>1474</v>
      </c>
      <c r="CE2455" s="72">
        <v>650.75523149000003</v>
      </c>
      <c r="CF2455" s="72">
        <v>676.59346364999999</v>
      </c>
      <c r="CG2455" s="72">
        <v>712.40329333</v>
      </c>
      <c r="CH2455" s="72">
        <v>716.50152150999998</v>
      </c>
      <c r="CI2455" s="72">
        <v>731.52548966999996</v>
      </c>
      <c r="CJ2455" s="96">
        <v>0.63662953440000003</v>
      </c>
      <c r="CK2455" s="96">
        <v>0.63061501909999995</v>
      </c>
      <c r="CL2455" s="96">
        <v>0.59008710929999997</v>
      </c>
      <c r="CM2455" s="96">
        <v>0.63780743829999997</v>
      </c>
      <c r="CN2455" s="96">
        <v>0.65290957969999996</v>
      </c>
      <c r="CO2455" s="96">
        <v>0.82286215210000002</v>
      </c>
      <c r="CP2455" s="96">
        <v>0.7651460631</v>
      </c>
      <c r="CQ2455" s="96">
        <v>0.99584056389999998</v>
      </c>
      <c r="CR2455" s="96">
        <v>0.76834182259999995</v>
      </c>
      <c r="CS2455" s="95">
        <v>1437</v>
      </c>
      <c r="CT2455" s="95">
        <v>1322</v>
      </c>
      <c r="CU2455" s="95">
        <v>1295</v>
      </c>
      <c r="CV2455" s="95">
        <v>1294</v>
      </c>
      <c r="CW2455" s="95">
        <v>1315</v>
      </c>
      <c r="CX2455" s="96">
        <v>0.81408425500000003</v>
      </c>
      <c r="CY2455" s="96">
        <v>0.81135044499999998</v>
      </c>
      <c r="CZ2455" s="96">
        <v>0.81354556600000005</v>
      </c>
      <c r="DA2455" s="96">
        <v>0.81738984400000003</v>
      </c>
      <c r="DB2455" s="96">
        <v>0.85858721699999996</v>
      </c>
      <c r="DC2455">
        <v>2013</v>
      </c>
      <c r="DD2455" s="6">
        <v>1413.4</v>
      </c>
      <c r="DE2455" s="96">
        <v>1.8113834000000001E-3</v>
      </c>
      <c r="DF2455" s="72">
        <v>589.01</v>
      </c>
      <c r="DG2455" s="96">
        <v>1</v>
      </c>
      <c r="DH2455" s="72">
        <v>589.01</v>
      </c>
      <c r="DI2455" s="72">
        <v>661.85368900000003</v>
      </c>
      <c r="DJ2455" s="96">
        <v>1</v>
      </c>
      <c r="DK2455" s="72">
        <v>589.01</v>
      </c>
      <c r="DL2455" s="96">
        <v>1</v>
      </c>
      <c r="DM2455" s="72">
        <v>589.01</v>
      </c>
      <c r="DN2455" s="96">
        <v>1</v>
      </c>
      <c r="DO2455" s="96">
        <v>6.6039999999999996E-3</v>
      </c>
      <c r="DP2455" s="72">
        <v>3.89</v>
      </c>
      <c r="DQ2455" s="72">
        <v>585.12</v>
      </c>
      <c r="DR2455" t="s">
        <v>164</v>
      </c>
      <c r="DT2455" t="s">
        <v>1532</v>
      </c>
    </row>
    <row r="2456" spans="1:124" x14ac:dyDescent="0.3">
      <c r="A2456" t="s">
        <v>708</v>
      </c>
      <c r="B2456">
        <v>43100</v>
      </c>
      <c r="C2456" s="95">
        <v>570</v>
      </c>
      <c r="D2456" s="95">
        <v>1386342</v>
      </c>
      <c r="E2456" s="95">
        <v>557</v>
      </c>
      <c r="F2456" s="95">
        <v>1263857</v>
      </c>
      <c r="G2456" s="95">
        <v>45</v>
      </c>
      <c r="H2456" s="95">
        <v>160656</v>
      </c>
      <c r="I2456" s="95">
        <v>44</v>
      </c>
      <c r="J2456" s="95">
        <v>137926</v>
      </c>
      <c r="K2456" s="95">
        <v>547</v>
      </c>
      <c r="L2456" s="95">
        <v>1536467</v>
      </c>
      <c r="M2456" s="95">
        <v>533</v>
      </c>
      <c r="N2456" s="95">
        <v>1338743</v>
      </c>
      <c r="O2456" s="95">
        <v>39</v>
      </c>
      <c r="P2456" s="95">
        <v>126794</v>
      </c>
      <c r="Q2456" s="95">
        <v>38</v>
      </c>
      <c r="R2456" s="95">
        <v>151345</v>
      </c>
      <c r="S2456" s="95">
        <v>530</v>
      </c>
      <c r="T2456" s="95">
        <v>1183921</v>
      </c>
      <c r="U2456" s="95">
        <v>517</v>
      </c>
      <c r="V2456" s="95">
        <v>1408161</v>
      </c>
      <c r="W2456" s="95">
        <v>38</v>
      </c>
      <c r="X2456" s="95">
        <v>44270</v>
      </c>
      <c r="Y2456" s="95">
        <v>36</v>
      </c>
      <c r="Z2456" s="95">
        <v>231967</v>
      </c>
      <c r="AA2456" s="95">
        <v>526</v>
      </c>
      <c r="AB2456" s="95">
        <v>1326729</v>
      </c>
      <c r="AC2456" s="95">
        <v>515</v>
      </c>
      <c r="AD2456" s="95">
        <v>1459771</v>
      </c>
      <c r="AE2456" s="95">
        <v>40</v>
      </c>
      <c r="AF2456" s="95">
        <v>116384</v>
      </c>
      <c r="AG2456" s="95">
        <v>38</v>
      </c>
      <c r="AH2456" s="95">
        <v>173947</v>
      </c>
      <c r="AI2456" s="95">
        <v>534</v>
      </c>
      <c r="AJ2456" s="95">
        <v>1391717</v>
      </c>
      <c r="AK2456" s="95">
        <v>519</v>
      </c>
      <c r="AL2456" s="95">
        <v>1456043.66</v>
      </c>
      <c r="AM2456" s="95">
        <v>38</v>
      </c>
      <c r="AN2456" s="95">
        <v>71941</v>
      </c>
      <c r="AO2456" s="95">
        <v>36</v>
      </c>
      <c r="AP2456" s="95">
        <v>96162</v>
      </c>
      <c r="AQ2456" s="72">
        <v>209.62</v>
      </c>
      <c r="AR2456" s="72">
        <v>194.37</v>
      </c>
      <c r="AS2456" s="72">
        <v>403.99</v>
      </c>
      <c r="AT2456" s="95">
        <v>1546998</v>
      </c>
      <c r="AU2456" s="95">
        <v>1401783</v>
      </c>
      <c r="AV2456" s="95">
        <v>615</v>
      </c>
      <c r="AW2456" s="95">
        <v>601</v>
      </c>
      <c r="AX2456" s="72">
        <v>236.53</v>
      </c>
      <c r="AY2456" s="72">
        <v>217.47</v>
      </c>
      <c r="AZ2456" s="72">
        <v>454</v>
      </c>
      <c r="BA2456" s="95">
        <v>1663261</v>
      </c>
      <c r="BB2456" s="95">
        <v>1490088</v>
      </c>
      <c r="BC2456" s="95">
        <v>586</v>
      </c>
      <c r="BD2456" s="95">
        <v>571</v>
      </c>
      <c r="BE2456" s="72">
        <v>180.19</v>
      </c>
      <c r="BF2456" s="72">
        <v>247.16</v>
      </c>
      <c r="BG2456" s="72">
        <v>427.35</v>
      </c>
      <c r="BH2456" s="95">
        <v>1228191</v>
      </c>
      <c r="BI2456" s="95">
        <v>1640128</v>
      </c>
      <c r="BJ2456" s="95">
        <v>568</v>
      </c>
      <c r="BK2456" s="95">
        <v>553</v>
      </c>
      <c r="BL2456" s="72">
        <v>212.47</v>
      </c>
      <c r="BM2456" s="72">
        <v>246.19</v>
      </c>
      <c r="BN2456" s="72">
        <v>458.66</v>
      </c>
      <c r="BO2456" s="95">
        <v>1443113</v>
      </c>
      <c r="BP2456" s="95">
        <v>1633718</v>
      </c>
      <c r="BQ2456" s="95">
        <v>566</v>
      </c>
      <c r="BR2456" s="95">
        <v>553</v>
      </c>
      <c r="BS2456" s="72">
        <v>213.24</v>
      </c>
      <c r="BT2456" s="72">
        <v>233.06</v>
      </c>
      <c r="BU2456" s="72">
        <v>446.3</v>
      </c>
      <c r="BV2456" s="95">
        <v>1463658</v>
      </c>
      <c r="BW2456" s="95">
        <v>1552205.66</v>
      </c>
      <c r="BX2456" s="95">
        <v>572</v>
      </c>
      <c r="BY2456" s="95">
        <v>555</v>
      </c>
      <c r="BZ2456" s="95">
        <v>608</v>
      </c>
      <c r="CA2456" s="95">
        <v>579</v>
      </c>
      <c r="CB2456" s="95">
        <v>561</v>
      </c>
      <c r="CC2456" s="95">
        <v>560</v>
      </c>
      <c r="CD2456" s="95">
        <v>564</v>
      </c>
      <c r="CE2456" s="72">
        <v>650.75523149000003</v>
      </c>
      <c r="CF2456" s="72">
        <v>676.59346364999999</v>
      </c>
      <c r="CG2456" s="72">
        <v>712.40329333</v>
      </c>
      <c r="CH2456" s="72">
        <v>716.50152150999998</v>
      </c>
      <c r="CI2456" s="72">
        <v>731.52548966999996</v>
      </c>
      <c r="CJ2456" s="96">
        <v>0.62080177069999998</v>
      </c>
      <c r="CK2456" s="96">
        <v>0.67100855150000005</v>
      </c>
      <c r="CL2456" s="96">
        <v>0.59987089339999999</v>
      </c>
      <c r="CM2456" s="96">
        <v>0.64013820799999999</v>
      </c>
      <c r="CN2456" s="96">
        <v>0.61009494040000001</v>
      </c>
      <c r="CO2456" s="96">
        <v>0.8188320429</v>
      </c>
      <c r="CP2456" s="96">
        <v>0.76741363289999998</v>
      </c>
      <c r="CQ2456" s="96">
        <v>0.99584056389999998</v>
      </c>
      <c r="CR2456" s="96">
        <v>0.77061886329999996</v>
      </c>
      <c r="CS2456" s="95">
        <v>371</v>
      </c>
      <c r="CT2456" s="95">
        <v>361</v>
      </c>
      <c r="CU2456" s="95">
        <v>355</v>
      </c>
      <c r="CV2456" s="95">
        <v>361</v>
      </c>
      <c r="CW2456" s="95">
        <v>357</v>
      </c>
      <c r="CX2456" s="96">
        <v>0.86968989699999999</v>
      </c>
      <c r="CY2456" s="96">
        <v>0.82024261600000004</v>
      </c>
      <c r="CZ2456" s="96">
        <v>0.82986471799999995</v>
      </c>
      <c r="DA2456" s="96">
        <v>0.80246079000000003</v>
      </c>
      <c r="DB2456" s="96">
        <v>0.77013720200000002</v>
      </c>
      <c r="DC2456">
        <v>2013</v>
      </c>
      <c r="DD2456" s="6">
        <v>566.6</v>
      </c>
      <c r="DE2456" s="96">
        <v>1.7735339E-3</v>
      </c>
      <c r="DF2456" s="72">
        <v>590.78</v>
      </c>
      <c r="DG2456" s="96">
        <v>1</v>
      </c>
      <c r="DH2456" s="72">
        <v>590.78</v>
      </c>
      <c r="DI2456" s="72">
        <v>661.85368900000003</v>
      </c>
      <c r="DJ2456" s="96">
        <v>0.75272837069999998</v>
      </c>
      <c r="DK2456" s="72">
        <v>608.35450688000003</v>
      </c>
      <c r="DL2456" s="96">
        <v>1.0084894580999999</v>
      </c>
      <c r="DM2456" s="72">
        <v>613.51910698999995</v>
      </c>
      <c r="DN2456" s="96">
        <v>1</v>
      </c>
      <c r="DO2456" s="96">
        <v>4.5739999999999999E-3</v>
      </c>
      <c r="DP2456" s="72">
        <v>2.81</v>
      </c>
      <c r="DQ2456" s="72">
        <v>610.71</v>
      </c>
      <c r="DR2456" t="s">
        <v>708</v>
      </c>
      <c r="DT2456" t="s">
        <v>1532</v>
      </c>
    </row>
    <row r="2457" spans="1:124" x14ac:dyDescent="0.3">
      <c r="A2457" t="s">
        <v>1538</v>
      </c>
      <c r="B2457">
        <v>43110</v>
      </c>
      <c r="C2457" s="95">
        <v>1531</v>
      </c>
      <c r="D2457" s="95">
        <v>4727159</v>
      </c>
      <c r="E2457" s="95">
        <v>1483</v>
      </c>
      <c r="F2457" s="95">
        <v>4344889</v>
      </c>
      <c r="G2457" s="95">
        <v>132</v>
      </c>
      <c r="H2457" s="95">
        <v>411109</v>
      </c>
      <c r="I2457" s="95">
        <v>117</v>
      </c>
      <c r="J2457" s="95">
        <v>383870</v>
      </c>
      <c r="K2457" s="95">
        <v>1503</v>
      </c>
      <c r="L2457" s="95">
        <v>4976033</v>
      </c>
      <c r="M2457" s="95">
        <v>1449</v>
      </c>
      <c r="N2457" s="95">
        <v>4557691</v>
      </c>
      <c r="O2457" s="95">
        <v>122</v>
      </c>
      <c r="P2457" s="95">
        <v>199276</v>
      </c>
      <c r="Q2457" s="95">
        <v>112</v>
      </c>
      <c r="R2457" s="95">
        <v>380314</v>
      </c>
      <c r="S2457" s="95">
        <v>1500</v>
      </c>
      <c r="T2457" s="95">
        <v>5379947</v>
      </c>
      <c r="U2457" s="95">
        <v>1441</v>
      </c>
      <c r="V2457" s="95">
        <v>4732436</v>
      </c>
      <c r="W2457" s="95">
        <v>122</v>
      </c>
      <c r="X2457" s="95">
        <v>525657</v>
      </c>
      <c r="Y2457" s="95">
        <v>112</v>
      </c>
      <c r="Z2457" s="95">
        <v>461843</v>
      </c>
      <c r="AA2457" s="95">
        <v>1548</v>
      </c>
      <c r="AB2457" s="95">
        <v>6512070</v>
      </c>
      <c r="AC2457" s="95">
        <v>1478</v>
      </c>
      <c r="AD2457" s="95">
        <v>5602603</v>
      </c>
      <c r="AE2457" s="95">
        <v>121</v>
      </c>
      <c r="AF2457" s="95">
        <v>745875</v>
      </c>
      <c r="AG2457" s="95">
        <v>110</v>
      </c>
      <c r="AH2457" s="95">
        <v>483377</v>
      </c>
      <c r="AI2457" s="95">
        <v>1540</v>
      </c>
      <c r="AJ2457" s="95">
        <v>6497193</v>
      </c>
      <c r="AK2457" s="95">
        <v>1471</v>
      </c>
      <c r="AL2457" s="95">
        <v>5814949.5</v>
      </c>
      <c r="AM2457" s="95">
        <v>126</v>
      </c>
      <c r="AN2457" s="95">
        <v>543388</v>
      </c>
      <c r="AO2457" s="95">
        <v>111</v>
      </c>
      <c r="AP2457" s="95">
        <v>523323</v>
      </c>
      <c r="AQ2457" s="72">
        <v>257.48</v>
      </c>
      <c r="AR2457" s="72">
        <v>246.29</v>
      </c>
      <c r="AS2457" s="72">
        <v>503.77</v>
      </c>
      <c r="AT2457" s="95">
        <v>5138268</v>
      </c>
      <c r="AU2457" s="95">
        <v>4728759</v>
      </c>
      <c r="AV2457" s="95">
        <v>1663</v>
      </c>
      <c r="AW2457" s="95">
        <v>1600</v>
      </c>
      <c r="AX2457" s="72">
        <v>265.39999999999998</v>
      </c>
      <c r="AY2457" s="72">
        <v>263.61</v>
      </c>
      <c r="AZ2457" s="72">
        <v>529.01</v>
      </c>
      <c r="BA2457" s="95">
        <v>5175309</v>
      </c>
      <c r="BB2457" s="95">
        <v>4938005</v>
      </c>
      <c r="BC2457" s="95">
        <v>1625</v>
      </c>
      <c r="BD2457" s="95">
        <v>1561</v>
      </c>
      <c r="BE2457" s="72">
        <v>303.41000000000003</v>
      </c>
      <c r="BF2457" s="72">
        <v>278.72000000000003</v>
      </c>
      <c r="BG2457" s="72">
        <v>582.13</v>
      </c>
      <c r="BH2457" s="95">
        <v>5905604</v>
      </c>
      <c r="BI2457" s="95">
        <v>5194279</v>
      </c>
      <c r="BJ2457" s="95">
        <v>1622</v>
      </c>
      <c r="BK2457" s="95">
        <v>1553</v>
      </c>
      <c r="BL2457" s="72">
        <v>362.39</v>
      </c>
      <c r="BM2457" s="72">
        <v>319.37</v>
      </c>
      <c r="BN2457" s="72">
        <v>681.76</v>
      </c>
      <c r="BO2457" s="95">
        <v>7257945</v>
      </c>
      <c r="BP2457" s="95">
        <v>6085980</v>
      </c>
      <c r="BQ2457" s="95">
        <v>1669</v>
      </c>
      <c r="BR2457" s="95">
        <v>1588</v>
      </c>
      <c r="BS2457" s="72">
        <v>352.17</v>
      </c>
      <c r="BT2457" s="72">
        <v>333.87</v>
      </c>
      <c r="BU2457" s="72">
        <v>686.04</v>
      </c>
      <c r="BV2457" s="95">
        <v>7040581</v>
      </c>
      <c r="BW2457" s="95">
        <v>6338272.5</v>
      </c>
      <c r="BX2457" s="95">
        <v>1666</v>
      </c>
      <c r="BY2457" s="95">
        <v>1582</v>
      </c>
      <c r="BZ2457" s="95">
        <v>1633</v>
      </c>
      <c r="CA2457" s="95">
        <v>1594</v>
      </c>
      <c r="CB2457" s="95">
        <v>1589</v>
      </c>
      <c r="CC2457" s="95">
        <v>1631</v>
      </c>
      <c r="CD2457" s="95">
        <v>1625</v>
      </c>
      <c r="CE2457" s="72">
        <v>650.75523149000003</v>
      </c>
      <c r="CF2457" s="72">
        <v>676.59346364999999</v>
      </c>
      <c r="CG2457" s="72">
        <v>712.40329333</v>
      </c>
      <c r="CH2457" s="72">
        <v>716.50152150999998</v>
      </c>
      <c r="CI2457" s="72">
        <v>731.52548966999996</v>
      </c>
      <c r="CJ2457" s="96">
        <v>0.77413131020000003</v>
      </c>
      <c r="CK2457" s="96">
        <v>0.78187276169999997</v>
      </c>
      <c r="CL2457" s="96">
        <v>0.81713547009999998</v>
      </c>
      <c r="CM2457" s="96">
        <v>0.95151228509999997</v>
      </c>
      <c r="CN2457" s="96">
        <v>0.93782104610000006</v>
      </c>
      <c r="CO2457" s="96">
        <v>0.91628852869999999</v>
      </c>
      <c r="CP2457" s="96">
        <v>0.93037787549999995</v>
      </c>
      <c r="CQ2457" s="96">
        <v>0.99584056389999998</v>
      </c>
      <c r="CR2457" s="96">
        <v>0.93426375299999997</v>
      </c>
      <c r="CS2457" s="95">
        <v>1608</v>
      </c>
      <c r="CT2457" s="95">
        <v>1583</v>
      </c>
      <c r="CU2457" s="95">
        <v>1578</v>
      </c>
      <c r="CV2457" s="95">
        <v>1633</v>
      </c>
      <c r="CW2457" s="95">
        <v>1632</v>
      </c>
      <c r="CX2457" s="96">
        <v>0.92112966200000002</v>
      </c>
      <c r="CY2457" s="96">
        <v>0.919063941</v>
      </c>
      <c r="CZ2457" s="96">
        <v>0.95609322200000002</v>
      </c>
      <c r="DA2457" s="96">
        <v>0.89469908799999998</v>
      </c>
      <c r="DB2457" s="96">
        <v>0.89194154999999997</v>
      </c>
      <c r="DC2457">
        <v>2013</v>
      </c>
      <c r="DD2457" s="6">
        <v>1576.8</v>
      </c>
      <c r="DE2457" s="96">
        <v>2.0737848999999998E-3</v>
      </c>
      <c r="DF2457" s="72">
        <v>716.02</v>
      </c>
      <c r="DG2457" s="96">
        <v>1</v>
      </c>
      <c r="DH2457" s="72">
        <v>716.02</v>
      </c>
      <c r="DI2457" s="72">
        <v>661.85368900000003</v>
      </c>
      <c r="DJ2457" s="96">
        <v>1</v>
      </c>
      <c r="DK2457" s="72">
        <v>716.02</v>
      </c>
      <c r="DL2457" s="96">
        <v>1</v>
      </c>
      <c r="DM2457" s="72">
        <v>716.02</v>
      </c>
      <c r="DN2457" s="96">
        <v>1</v>
      </c>
      <c r="DO2457" s="96">
        <v>4.3220000000000003E-3</v>
      </c>
      <c r="DP2457" s="72">
        <v>3.09</v>
      </c>
      <c r="DQ2457" s="72">
        <v>712.93</v>
      </c>
      <c r="DR2457" t="s">
        <v>1538</v>
      </c>
      <c r="DT2457" t="s">
        <v>1532</v>
      </c>
    </row>
    <row r="2458" spans="1:124" x14ac:dyDescent="0.3">
      <c r="A2458" t="s">
        <v>111</v>
      </c>
      <c r="B2458">
        <v>43120</v>
      </c>
      <c r="C2458" s="95">
        <v>786</v>
      </c>
      <c r="D2458" s="95">
        <v>2376861</v>
      </c>
      <c r="E2458" s="95">
        <v>772</v>
      </c>
      <c r="F2458" s="95">
        <v>2146208</v>
      </c>
      <c r="G2458" s="95">
        <v>50</v>
      </c>
      <c r="H2458" s="95">
        <v>82078</v>
      </c>
      <c r="I2458" s="95">
        <v>45</v>
      </c>
      <c r="J2458" s="95">
        <v>101224</v>
      </c>
      <c r="K2458" s="95">
        <v>739</v>
      </c>
      <c r="L2458" s="95">
        <v>2780729</v>
      </c>
      <c r="M2458" s="95">
        <v>725</v>
      </c>
      <c r="N2458" s="95">
        <v>2074299</v>
      </c>
      <c r="O2458" s="95">
        <v>46</v>
      </c>
      <c r="P2458" s="95">
        <v>82269</v>
      </c>
      <c r="Q2458" s="95">
        <v>43</v>
      </c>
      <c r="R2458" s="95">
        <v>85185</v>
      </c>
      <c r="S2458" s="95">
        <v>706</v>
      </c>
      <c r="T2458" s="95">
        <v>2961075</v>
      </c>
      <c r="U2458" s="95">
        <v>693</v>
      </c>
      <c r="V2458" s="95">
        <v>2250861</v>
      </c>
      <c r="W2458" s="95">
        <v>44</v>
      </c>
      <c r="X2458" s="95">
        <v>95895</v>
      </c>
      <c r="Y2458" s="95">
        <v>41</v>
      </c>
      <c r="Z2458" s="95">
        <v>104935</v>
      </c>
      <c r="AA2458" s="95">
        <v>757</v>
      </c>
      <c r="AB2458" s="95">
        <v>3173795</v>
      </c>
      <c r="AC2458" s="95">
        <v>741</v>
      </c>
      <c r="AD2458" s="95">
        <v>2270603</v>
      </c>
      <c r="AE2458" s="95">
        <v>48</v>
      </c>
      <c r="AF2458" s="95">
        <v>91015</v>
      </c>
      <c r="AG2458" s="95">
        <v>44</v>
      </c>
      <c r="AH2458" s="95">
        <v>151302</v>
      </c>
      <c r="AI2458" s="95">
        <v>736</v>
      </c>
      <c r="AJ2458" s="95">
        <v>2734003</v>
      </c>
      <c r="AK2458" s="95">
        <v>714</v>
      </c>
      <c r="AL2458" s="95">
        <v>2439722.9900000002</v>
      </c>
      <c r="AM2458" s="95">
        <v>47</v>
      </c>
      <c r="AN2458" s="95">
        <v>159732</v>
      </c>
      <c r="AO2458" s="95">
        <v>44</v>
      </c>
      <c r="AP2458" s="95">
        <v>174691</v>
      </c>
      <c r="AQ2458" s="72">
        <v>245.11</v>
      </c>
      <c r="AR2458" s="72">
        <v>229.24</v>
      </c>
      <c r="AS2458" s="72">
        <v>474.35</v>
      </c>
      <c r="AT2458" s="95">
        <v>2458939</v>
      </c>
      <c r="AU2458" s="95">
        <v>2247432</v>
      </c>
      <c r="AV2458" s="95">
        <v>836</v>
      </c>
      <c r="AW2458" s="95">
        <v>817</v>
      </c>
      <c r="AX2458" s="72">
        <v>303.93</v>
      </c>
      <c r="AY2458" s="72">
        <v>234.32</v>
      </c>
      <c r="AZ2458" s="72">
        <v>538.25</v>
      </c>
      <c r="BA2458" s="95">
        <v>2862998</v>
      </c>
      <c r="BB2458" s="95">
        <v>2159484</v>
      </c>
      <c r="BC2458" s="95">
        <v>785</v>
      </c>
      <c r="BD2458" s="95">
        <v>768</v>
      </c>
      <c r="BE2458" s="72">
        <v>339.66</v>
      </c>
      <c r="BF2458" s="72">
        <v>267.45999999999998</v>
      </c>
      <c r="BG2458" s="72">
        <v>607.12</v>
      </c>
      <c r="BH2458" s="95">
        <v>3056970</v>
      </c>
      <c r="BI2458" s="95">
        <v>2355796</v>
      </c>
      <c r="BJ2458" s="95">
        <v>750</v>
      </c>
      <c r="BK2458" s="95">
        <v>734</v>
      </c>
      <c r="BL2458" s="72">
        <v>337.97</v>
      </c>
      <c r="BM2458" s="72">
        <v>257.10000000000002</v>
      </c>
      <c r="BN2458" s="72">
        <v>595.07000000000005</v>
      </c>
      <c r="BO2458" s="95">
        <v>3264810</v>
      </c>
      <c r="BP2458" s="95">
        <v>2421905</v>
      </c>
      <c r="BQ2458" s="95">
        <v>805</v>
      </c>
      <c r="BR2458" s="95">
        <v>785</v>
      </c>
      <c r="BS2458" s="72">
        <v>307.98</v>
      </c>
      <c r="BT2458" s="72">
        <v>287.42</v>
      </c>
      <c r="BU2458" s="72">
        <v>595.4</v>
      </c>
      <c r="BV2458" s="95">
        <v>2893735</v>
      </c>
      <c r="BW2458" s="95">
        <v>2614413.9900000002</v>
      </c>
      <c r="BX2458" s="95">
        <v>783</v>
      </c>
      <c r="BY2458" s="95">
        <v>758</v>
      </c>
      <c r="BZ2458" s="95">
        <v>827</v>
      </c>
      <c r="CA2458" s="95">
        <v>777</v>
      </c>
      <c r="CB2458" s="95">
        <v>742</v>
      </c>
      <c r="CC2458" s="95">
        <v>796</v>
      </c>
      <c r="CD2458" s="95">
        <v>771</v>
      </c>
      <c r="CE2458" s="72">
        <v>650.75523149000003</v>
      </c>
      <c r="CF2458" s="72">
        <v>676.59346364999999</v>
      </c>
      <c r="CG2458" s="72">
        <v>712.40329333</v>
      </c>
      <c r="CH2458" s="72">
        <v>716.50152150999998</v>
      </c>
      <c r="CI2458" s="72">
        <v>731.52548966999996</v>
      </c>
      <c r="CJ2458" s="96">
        <v>0.72892229990000001</v>
      </c>
      <c r="CK2458" s="96">
        <v>0.79552941160000001</v>
      </c>
      <c r="CL2458" s="96">
        <v>0.85221391550000003</v>
      </c>
      <c r="CM2458" s="96">
        <v>0.83052161390000001</v>
      </c>
      <c r="CN2458" s="96">
        <v>0.81391558929999996</v>
      </c>
      <c r="CO2458" s="96">
        <v>0.91523929670000004</v>
      </c>
      <c r="CP2458" s="96">
        <v>0.87869977710000002</v>
      </c>
      <c r="CQ2458" s="96">
        <v>0.99584056389999998</v>
      </c>
      <c r="CR2458" s="96">
        <v>0.88236981250000002</v>
      </c>
      <c r="CS2458" s="95">
        <v>802</v>
      </c>
      <c r="CT2458" s="95">
        <v>762</v>
      </c>
      <c r="CU2458" s="95">
        <v>718</v>
      </c>
      <c r="CV2458" s="95">
        <v>756</v>
      </c>
      <c r="CW2458" s="95">
        <v>754</v>
      </c>
      <c r="CX2458" s="96">
        <v>0.90373316400000003</v>
      </c>
      <c r="CY2458" s="96">
        <v>0.89227001100000003</v>
      </c>
      <c r="CZ2458" s="96">
        <v>0.90899933099999997</v>
      </c>
      <c r="DA2458" s="96">
        <v>0.94326245900000005</v>
      </c>
      <c r="DB2458" s="96">
        <v>0.92853544899999996</v>
      </c>
      <c r="DC2458">
        <v>2013</v>
      </c>
      <c r="DD2458" s="6">
        <v>772.4</v>
      </c>
      <c r="DE2458" s="96">
        <v>1.9526522999999999E-3</v>
      </c>
      <c r="DF2458" s="72">
        <v>676.33</v>
      </c>
      <c r="DG2458" s="96">
        <v>1</v>
      </c>
      <c r="DH2458" s="72">
        <v>676.33</v>
      </c>
      <c r="DI2458" s="72">
        <v>661.85368900000003</v>
      </c>
      <c r="DJ2458" s="96">
        <v>0.87886290170000003</v>
      </c>
      <c r="DK2458" s="72">
        <v>674.57638168999995</v>
      </c>
      <c r="DL2458" s="96">
        <v>1.0084894580999999</v>
      </c>
      <c r="DM2458" s="72">
        <v>680.30316962999996</v>
      </c>
      <c r="DN2458" s="96">
        <v>1</v>
      </c>
      <c r="DO2458" s="96">
        <v>4.3540000000000002E-3</v>
      </c>
      <c r="DP2458" s="72">
        <v>2.96</v>
      </c>
      <c r="DQ2458" s="72">
        <v>677.34</v>
      </c>
      <c r="DR2458" t="s">
        <v>111</v>
      </c>
      <c r="DT2458" t="s">
        <v>1532</v>
      </c>
    </row>
    <row r="2459" spans="1:124" x14ac:dyDescent="0.3">
      <c r="A2459" t="s">
        <v>14</v>
      </c>
      <c r="B2459">
        <v>43130</v>
      </c>
      <c r="C2459" s="95">
        <v>1319</v>
      </c>
      <c r="D2459" s="95">
        <v>4043295</v>
      </c>
      <c r="E2459" s="95">
        <v>1256</v>
      </c>
      <c r="F2459" s="95">
        <v>3838311</v>
      </c>
      <c r="G2459" s="95">
        <v>183</v>
      </c>
      <c r="H2459" s="95">
        <v>601884</v>
      </c>
      <c r="I2459" s="95">
        <v>170</v>
      </c>
      <c r="J2459" s="95">
        <v>606226</v>
      </c>
      <c r="K2459" s="95">
        <v>1265</v>
      </c>
      <c r="L2459" s="95">
        <v>3985084</v>
      </c>
      <c r="M2459" s="95">
        <v>1194</v>
      </c>
      <c r="N2459" s="95">
        <v>3680319</v>
      </c>
      <c r="O2459" s="95">
        <v>176</v>
      </c>
      <c r="P2459" s="95">
        <v>719660</v>
      </c>
      <c r="Q2459" s="95">
        <v>163</v>
      </c>
      <c r="R2459" s="95">
        <v>630154</v>
      </c>
      <c r="S2459" s="95">
        <v>1233</v>
      </c>
      <c r="T2459" s="95">
        <v>4324488</v>
      </c>
      <c r="U2459" s="95">
        <v>1159</v>
      </c>
      <c r="V2459" s="95">
        <v>3301218</v>
      </c>
      <c r="W2459" s="95">
        <v>178</v>
      </c>
      <c r="X2459" s="95">
        <v>780536</v>
      </c>
      <c r="Y2459" s="95">
        <v>164</v>
      </c>
      <c r="Z2459" s="95">
        <v>666519</v>
      </c>
      <c r="AA2459" s="95">
        <v>1285</v>
      </c>
      <c r="AB2459" s="95">
        <v>4840132</v>
      </c>
      <c r="AC2459" s="95">
        <v>1204</v>
      </c>
      <c r="AD2459" s="95">
        <v>4237744</v>
      </c>
      <c r="AE2459" s="95">
        <v>192</v>
      </c>
      <c r="AF2459" s="95">
        <v>585068</v>
      </c>
      <c r="AG2459" s="95">
        <v>175</v>
      </c>
      <c r="AH2459" s="95">
        <v>627817</v>
      </c>
      <c r="AI2459" s="95">
        <v>1266</v>
      </c>
      <c r="AJ2459" s="95">
        <v>4683546.4800000004</v>
      </c>
      <c r="AK2459" s="95">
        <v>1179</v>
      </c>
      <c r="AL2459" s="95">
        <v>4534969.83</v>
      </c>
      <c r="AM2459" s="95">
        <v>197</v>
      </c>
      <c r="AN2459" s="95">
        <v>624629</v>
      </c>
      <c r="AO2459" s="95">
        <v>184</v>
      </c>
      <c r="AP2459" s="95">
        <v>797630</v>
      </c>
      <c r="AQ2459" s="72">
        <v>257.72000000000003</v>
      </c>
      <c r="AR2459" s="72">
        <v>259.73</v>
      </c>
      <c r="AS2459" s="72">
        <v>517.45000000000005</v>
      </c>
      <c r="AT2459" s="95">
        <v>4645179</v>
      </c>
      <c r="AU2459" s="95">
        <v>4444537</v>
      </c>
      <c r="AV2459" s="95">
        <v>1502</v>
      </c>
      <c r="AW2459" s="95">
        <v>1426</v>
      </c>
      <c r="AX2459" s="72">
        <v>272.08</v>
      </c>
      <c r="AY2459" s="72">
        <v>264.70999999999998</v>
      </c>
      <c r="AZ2459" s="72">
        <v>536.79</v>
      </c>
      <c r="BA2459" s="95">
        <v>4704744</v>
      </c>
      <c r="BB2459" s="95">
        <v>4310473</v>
      </c>
      <c r="BC2459" s="95">
        <v>1441</v>
      </c>
      <c r="BD2459" s="95">
        <v>1357</v>
      </c>
      <c r="BE2459" s="72">
        <v>301.5</v>
      </c>
      <c r="BF2459" s="72">
        <v>249.92</v>
      </c>
      <c r="BG2459" s="72">
        <v>551.41999999999996</v>
      </c>
      <c r="BH2459" s="95">
        <v>5105024</v>
      </c>
      <c r="BI2459" s="95">
        <v>3967737</v>
      </c>
      <c r="BJ2459" s="95">
        <v>1411</v>
      </c>
      <c r="BK2459" s="95">
        <v>1323</v>
      </c>
      <c r="BL2459" s="72">
        <v>306.08999999999997</v>
      </c>
      <c r="BM2459" s="72">
        <v>294.02999999999997</v>
      </c>
      <c r="BN2459" s="72">
        <v>600.12</v>
      </c>
      <c r="BO2459" s="95">
        <v>5425200</v>
      </c>
      <c r="BP2459" s="95">
        <v>4865561</v>
      </c>
      <c r="BQ2459" s="95">
        <v>1477</v>
      </c>
      <c r="BR2459" s="95">
        <v>1379</v>
      </c>
      <c r="BS2459" s="72">
        <v>302.36</v>
      </c>
      <c r="BT2459" s="72">
        <v>326.02999999999997</v>
      </c>
      <c r="BU2459" s="72">
        <v>628.39</v>
      </c>
      <c r="BV2459" s="95">
        <v>5308175.4800000004</v>
      </c>
      <c r="BW2459" s="95">
        <v>5332599.83</v>
      </c>
      <c r="BX2459" s="95">
        <v>1463</v>
      </c>
      <c r="BY2459" s="95">
        <v>1363</v>
      </c>
      <c r="BZ2459" s="95">
        <v>1466</v>
      </c>
      <c r="CA2459" s="95">
        <v>1400</v>
      </c>
      <c r="CB2459" s="95">
        <v>1369</v>
      </c>
      <c r="CC2459" s="95">
        <v>1430</v>
      </c>
      <c r="CD2459" s="95">
        <v>1414</v>
      </c>
      <c r="CE2459" s="72">
        <v>650.75523149000003</v>
      </c>
      <c r="CF2459" s="72">
        <v>676.59346364999999</v>
      </c>
      <c r="CG2459" s="72">
        <v>712.40329333</v>
      </c>
      <c r="CH2459" s="72">
        <v>716.50152150999998</v>
      </c>
      <c r="CI2459" s="72">
        <v>731.52548966999996</v>
      </c>
      <c r="CJ2459" s="96">
        <v>0.79515303910000001</v>
      </c>
      <c r="CK2459" s="96">
        <v>0.79337154259999998</v>
      </c>
      <c r="CL2459" s="96">
        <v>0.77402786479999997</v>
      </c>
      <c r="CM2459" s="96">
        <v>0.83756974969999998</v>
      </c>
      <c r="CN2459" s="96">
        <v>0.85901312919999995</v>
      </c>
      <c r="CO2459" s="96">
        <v>0.93417972429999996</v>
      </c>
      <c r="CP2459" s="96">
        <v>0.86902663800000002</v>
      </c>
      <c r="CQ2459" s="96">
        <v>0.99584056389999998</v>
      </c>
      <c r="CR2459" s="96">
        <v>0.87265627189999995</v>
      </c>
      <c r="CS2459" s="95">
        <v>1335</v>
      </c>
      <c r="CT2459" s="95">
        <v>1348</v>
      </c>
      <c r="CU2459" s="95">
        <v>1317</v>
      </c>
      <c r="CV2459" s="95">
        <v>1375</v>
      </c>
      <c r="CW2459" s="95">
        <v>1362</v>
      </c>
      <c r="CX2459" s="96">
        <v>0.96618267099999999</v>
      </c>
      <c r="CY2459" s="96">
        <v>0.933236862</v>
      </c>
      <c r="CZ2459" s="96">
        <v>0.92863635099999997</v>
      </c>
      <c r="DA2459" s="96">
        <v>0.89812238</v>
      </c>
      <c r="DB2459" s="96">
        <v>0.94550609399999996</v>
      </c>
      <c r="DC2459">
        <v>2013</v>
      </c>
      <c r="DD2459" s="6">
        <v>1369.6</v>
      </c>
      <c r="DE2459" s="96">
        <v>2.5306160999999999E-3</v>
      </c>
      <c r="DF2459" s="72">
        <v>668.5</v>
      </c>
      <c r="DG2459" s="96">
        <v>1</v>
      </c>
      <c r="DH2459" s="72">
        <v>668.5</v>
      </c>
      <c r="DI2459" s="72">
        <v>661.85368900000003</v>
      </c>
      <c r="DJ2459" s="96">
        <v>1</v>
      </c>
      <c r="DK2459" s="72">
        <v>668.5</v>
      </c>
      <c r="DL2459" s="96">
        <v>1</v>
      </c>
      <c r="DM2459" s="72">
        <v>668.5</v>
      </c>
      <c r="DN2459" s="96">
        <v>1</v>
      </c>
      <c r="DO2459" s="96">
        <v>6.8060000000000004E-3</v>
      </c>
      <c r="DP2459" s="72">
        <v>4.55</v>
      </c>
      <c r="DQ2459" s="72">
        <v>663.95</v>
      </c>
      <c r="DR2459" t="s">
        <v>14</v>
      </c>
      <c r="DT2459" t="s">
        <v>1532</v>
      </c>
    </row>
    <row r="2460" spans="1:124" x14ac:dyDescent="0.3">
      <c r="A2460" t="s">
        <v>1539</v>
      </c>
      <c r="B2460">
        <v>43140</v>
      </c>
      <c r="C2460" s="95">
        <v>3812</v>
      </c>
      <c r="D2460" s="95">
        <v>10285402</v>
      </c>
      <c r="E2460" s="95">
        <v>3671</v>
      </c>
      <c r="F2460" s="95">
        <v>10227814</v>
      </c>
      <c r="G2460" s="95">
        <v>562</v>
      </c>
      <c r="H2460" s="95">
        <v>1280200</v>
      </c>
      <c r="I2460" s="95">
        <v>518</v>
      </c>
      <c r="J2460" s="95">
        <v>1841282</v>
      </c>
      <c r="K2460" s="95">
        <v>3581</v>
      </c>
      <c r="L2460" s="95">
        <v>11011053</v>
      </c>
      <c r="M2460" s="95">
        <v>3432</v>
      </c>
      <c r="N2460" s="95">
        <v>10464571</v>
      </c>
      <c r="O2460" s="95">
        <v>555</v>
      </c>
      <c r="P2460" s="95">
        <v>1222902</v>
      </c>
      <c r="Q2460" s="95">
        <v>513</v>
      </c>
      <c r="R2460" s="95">
        <v>2018338</v>
      </c>
      <c r="S2460" s="95">
        <v>3338</v>
      </c>
      <c r="T2460" s="95">
        <v>10953193</v>
      </c>
      <c r="U2460" s="95">
        <v>3189</v>
      </c>
      <c r="V2460" s="95">
        <v>9768612</v>
      </c>
      <c r="W2460" s="95">
        <v>540</v>
      </c>
      <c r="X2460" s="95">
        <v>820983</v>
      </c>
      <c r="Y2460" s="95">
        <v>493</v>
      </c>
      <c r="Z2460" s="95">
        <v>2388580</v>
      </c>
      <c r="AA2460" s="95">
        <v>3707</v>
      </c>
      <c r="AB2460" s="95">
        <v>10960049</v>
      </c>
      <c r="AC2460" s="95">
        <v>3545</v>
      </c>
      <c r="AD2460" s="95">
        <v>12280737</v>
      </c>
      <c r="AE2460" s="95">
        <v>549</v>
      </c>
      <c r="AF2460" s="95">
        <v>1326927</v>
      </c>
      <c r="AG2460" s="95">
        <v>506</v>
      </c>
      <c r="AH2460" s="95">
        <v>3463129</v>
      </c>
      <c r="AI2460" s="95">
        <v>3669</v>
      </c>
      <c r="AJ2460" s="95">
        <v>12684924.01</v>
      </c>
      <c r="AK2460" s="95">
        <v>3490</v>
      </c>
      <c r="AL2460" s="95">
        <v>12621190.689999999</v>
      </c>
      <c r="AM2460" s="95">
        <v>568</v>
      </c>
      <c r="AN2460" s="95">
        <v>1214163</v>
      </c>
      <c r="AO2460" s="95">
        <v>525</v>
      </c>
      <c r="AP2460" s="95">
        <v>5381512.1200000001</v>
      </c>
      <c r="AQ2460" s="72">
        <v>220.35</v>
      </c>
      <c r="AR2460" s="72">
        <v>240.1</v>
      </c>
      <c r="AS2460" s="72">
        <v>460.45</v>
      </c>
      <c r="AT2460" s="95">
        <v>11565602</v>
      </c>
      <c r="AU2460" s="95">
        <v>12069096</v>
      </c>
      <c r="AV2460" s="95">
        <v>4374</v>
      </c>
      <c r="AW2460" s="95">
        <v>4189</v>
      </c>
      <c r="AX2460" s="72">
        <v>246.49</v>
      </c>
      <c r="AY2460" s="72">
        <v>263.69</v>
      </c>
      <c r="AZ2460" s="72">
        <v>510.18</v>
      </c>
      <c r="BA2460" s="95">
        <v>12233955</v>
      </c>
      <c r="BB2460" s="95">
        <v>12482909</v>
      </c>
      <c r="BC2460" s="95">
        <v>4136</v>
      </c>
      <c r="BD2460" s="95">
        <v>3945</v>
      </c>
      <c r="BE2460" s="72">
        <v>253.01</v>
      </c>
      <c r="BF2460" s="72">
        <v>275.14999999999998</v>
      </c>
      <c r="BG2460" s="72">
        <v>528.16</v>
      </c>
      <c r="BH2460" s="95">
        <v>11774176</v>
      </c>
      <c r="BI2460" s="95">
        <v>12157192</v>
      </c>
      <c r="BJ2460" s="95">
        <v>3878</v>
      </c>
      <c r="BK2460" s="95">
        <v>3682</v>
      </c>
      <c r="BL2460" s="72">
        <v>240.58</v>
      </c>
      <c r="BM2460" s="72">
        <v>323.87</v>
      </c>
      <c r="BN2460" s="72">
        <v>564.45000000000005</v>
      </c>
      <c r="BO2460" s="95">
        <v>12286976</v>
      </c>
      <c r="BP2460" s="95">
        <v>15743866</v>
      </c>
      <c r="BQ2460" s="95">
        <v>4256</v>
      </c>
      <c r="BR2460" s="95">
        <v>4051</v>
      </c>
      <c r="BS2460" s="72">
        <v>273.37</v>
      </c>
      <c r="BT2460" s="72">
        <v>373.66</v>
      </c>
      <c r="BU2460" s="72">
        <v>647.03</v>
      </c>
      <c r="BV2460" s="95">
        <v>13899087.01</v>
      </c>
      <c r="BW2460" s="95">
        <v>18002702.809999999</v>
      </c>
      <c r="BX2460" s="95">
        <v>4237</v>
      </c>
      <c r="BY2460" s="95">
        <v>4015</v>
      </c>
      <c r="BZ2460" s="95">
        <v>4286</v>
      </c>
      <c r="CA2460" s="95">
        <v>4044</v>
      </c>
      <c r="CB2460" s="95">
        <v>3784</v>
      </c>
      <c r="CC2460" s="95">
        <v>4159</v>
      </c>
      <c r="CD2460" s="95">
        <v>4128</v>
      </c>
      <c r="CE2460" s="72">
        <v>650.75523149000003</v>
      </c>
      <c r="CF2460" s="72">
        <v>676.59346364999999</v>
      </c>
      <c r="CG2460" s="72">
        <v>712.40329333</v>
      </c>
      <c r="CH2460" s="72">
        <v>716.50152150999998</v>
      </c>
      <c r="CI2460" s="72">
        <v>731.52548966999996</v>
      </c>
      <c r="CJ2460" s="96">
        <v>0.70756250229999995</v>
      </c>
      <c r="CK2460" s="96">
        <v>0.75404216479999997</v>
      </c>
      <c r="CL2460" s="96">
        <v>0.74137781920000001</v>
      </c>
      <c r="CM2460" s="96">
        <v>0.78778618469999995</v>
      </c>
      <c r="CN2460" s="96">
        <v>0.88449412790000004</v>
      </c>
      <c r="CO2460" s="96">
        <v>0.93760139929999997</v>
      </c>
      <c r="CP2460" s="96">
        <v>0.82663332239999998</v>
      </c>
      <c r="CQ2460" s="96">
        <v>0.99584056389999998</v>
      </c>
      <c r="CR2460" s="96">
        <v>0.83008589359999996</v>
      </c>
      <c r="CS2460" s="95">
        <v>4097</v>
      </c>
      <c r="CT2460" s="95">
        <v>3884</v>
      </c>
      <c r="CU2460" s="95">
        <v>3633</v>
      </c>
      <c r="CV2460" s="95">
        <v>4012</v>
      </c>
      <c r="CW2460" s="95">
        <v>4028</v>
      </c>
      <c r="CX2460" s="96">
        <v>0.94947888400000002</v>
      </c>
      <c r="CY2460" s="96">
        <v>0.93472085999999999</v>
      </c>
      <c r="CZ2460" s="96">
        <v>0.91227511900000002</v>
      </c>
      <c r="DA2460" s="96">
        <v>0.92918784700000001</v>
      </c>
      <c r="DB2460" s="96">
        <v>0.95952084000000004</v>
      </c>
      <c r="DC2460">
        <v>2013</v>
      </c>
      <c r="DD2460" s="6">
        <v>3976.4</v>
      </c>
      <c r="DE2460" s="96">
        <v>1.5472157E-3</v>
      </c>
      <c r="DF2460" s="72">
        <v>636.51</v>
      </c>
      <c r="DG2460" s="96">
        <v>1</v>
      </c>
      <c r="DH2460" s="72">
        <v>636.51</v>
      </c>
      <c r="DI2460" s="72">
        <v>661.85368900000003</v>
      </c>
      <c r="DJ2460" s="96">
        <v>1</v>
      </c>
      <c r="DK2460" s="72">
        <v>636.51</v>
      </c>
      <c r="DL2460" s="96">
        <v>1</v>
      </c>
      <c r="DM2460" s="72">
        <v>636.51</v>
      </c>
      <c r="DN2460" s="96">
        <v>1</v>
      </c>
      <c r="DO2460" s="96">
        <v>4.5909999999999996E-3</v>
      </c>
      <c r="DP2460" s="72">
        <v>2.92</v>
      </c>
      <c r="DQ2460" s="72">
        <v>633.59</v>
      </c>
      <c r="DR2460" t="s">
        <v>1539</v>
      </c>
      <c r="DT2460" t="s">
        <v>1532</v>
      </c>
    </row>
    <row r="2461" spans="1:124" x14ac:dyDescent="0.3">
      <c r="A2461" t="s">
        <v>1540</v>
      </c>
      <c r="B2461">
        <v>43150</v>
      </c>
      <c r="C2461" s="95">
        <v>822</v>
      </c>
      <c r="D2461" s="95">
        <v>2429957</v>
      </c>
      <c r="E2461" s="95">
        <v>774</v>
      </c>
      <c r="F2461" s="95">
        <v>2047636</v>
      </c>
      <c r="G2461" s="95">
        <v>96</v>
      </c>
      <c r="H2461" s="95">
        <v>485947</v>
      </c>
      <c r="I2461" s="95">
        <v>86</v>
      </c>
      <c r="J2461" s="95">
        <v>187209</v>
      </c>
      <c r="K2461" s="95">
        <v>789</v>
      </c>
      <c r="L2461" s="95">
        <v>2073940</v>
      </c>
      <c r="M2461" s="95">
        <v>736</v>
      </c>
      <c r="N2461" s="95">
        <v>2101436</v>
      </c>
      <c r="O2461" s="95">
        <v>86</v>
      </c>
      <c r="P2461" s="95">
        <v>419905</v>
      </c>
      <c r="Q2461" s="95">
        <v>77</v>
      </c>
      <c r="R2461" s="95">
        <v>215235</v>
      </c>
      <c r="S2461" s="95">
        <v>757</v>
      </c>
      <c r="T2461" s="95">
        <v>2926722</v>
      </c>
      <c r="U2461" s="95">
        <v>701</v>
      </c>
      <c r="V2461" s="95">
        <v>2169827</v>
      </c>
      <c r="W2461" s="95">
        <v>85</v>
      </c>
      <c r="X2461" s="95">
        <v>179814</v>
      </c>
      <c r="Y2461" s="95">
        <v>73</v>
      </c>
      <c r="Z2461" s="95">
        <v>222022</v>
      </c>
      <c r="AA2461" s="95">
        <v>717</v>
      </c>
      <c r="AB2461" s="95">
        <v>2621310</v>
      </c>
      <c r="AC2461" s="95">
        <v>662</v>
      </c>
      <c r="AD2461" s="95">
        <v>2123023</v>
      </c>
      <c r="AE2461" s="95">
        <v>76</v>
      </c>
      <c r="AF2461" s="95">
        <v>165584</v>
      </c>
      <c r="AG2461" s="95">
        <v>63</v>
      </c>
      <c r="AH2461" s="95">
        <v>135371</v>
      </c>
      <c r="AI2461" s="95">
        <v>681</v>
      </c>
      <c r="AJ2461" s="95">
        <v>2784825</v>
      </c>
      <c r="AK2461" s="95">
        <v>623</v>
      </c>
      <c r="AL2461" s="95">
        <v>2236287</v>
      </c>
      <c r="AM2461" s="95">
        <v>71</v>
      </c>
      <c r="AN2461" s="95">
        <v>184407</v>
      </c>
      <c r="AO2461" s="95">
        <v>59</v>
      </c>
      <c r="AP2461" s="95">
        <v>174504</v>
      </c>
      <c r="AQ2461" s="72">
        <v>264.7</v>
      </c>
      <c r="AR2461" s="72">
        <v>216.55</v>
      </c>
      <c r="AS2461" s="72">
        <v>481.25</v>
      </c>
      <c r="AT2461" s="95">
        <v>2915904</v>
      </c>
      <c r="AU2461" s="95">
        <v>2234845</v>
      </c>
      <c r="AV2461" s="95">
        <v>918</v>
      </c>
      <c r="AW2461" s="95">
        <v>860</v>
      </c>
      <c r="AX2461" s="72">
        <v>237.51</v>
      </c>
      <c r="AY2461" s="72">
        <v>237.46</v>
      </c>
      <c r="AZ2461" s="72">
        <v>474.97</v>
      </c>
      <c r="BA2461" s="95">
        <v>2493845</v>
      </c>
      <c r="BB2461" s="95">
        <v>2316671</v>
      </c>
      <c r="BC2461" s="95">
        <v>875</v>
      </c>
      <c r="BD2461" s="95">
        <v>813</v>
      </c>
      <c r="BE2461" s="72">
        <v>307.45999999999998</v>
      </c>
      <c r="BF2461" s="72">
        <v>257.52</v>
      </c>
      <c r="BG2461" s="72">
        <v>564.98</v>
      </c>
      <c r="BH2461" s="95">
        <v>3106536</v>
      </c>
      <c r="BI2461" s="95">
        <v>2391849</v>
      </c>
      <c r="BJ2461" s="95">
        <v>842</v>
      </c>
      <c r="BK2461" s="95">
        <v>774</v>
      </c>
      <c r="BL2461" s="72">
        <v>292.86</v>
      </c>
      <c r="BM2461" s="72">
        <v>259.58999999999997</v>
      </c>
      <c r="BN2461" s="72">
        <v>552.45000000000005</v>
      </c>
      <c r="BO2461" s="95">
        <v>2786894</v>
      </c>
      <c r="BP2461" s="95">
        <v>2258394</v>
      </c>
      <c r="BQ2461" s="95">
        <v>793</v>
      </c>
      <c r="BR2461" s="95">
        <v>725</v>
      </c>
      <c r="BS2461" s="72">
        <v>329.04</v>
      </c>
      <c r="BT2461" s="72">
        <v>294.57</v>
      </c>
      <c r="BU2461" s="72">
        <v>623.61</v>
      </c>
      <c r="BV2461" s="95">
        <v>2969232</v>
      </c>
      <c r="BW2461" s="95">
        <v>2410791</v>
      </c>
      <c r="BX2461" s="95">
        <v>752</v>
      </c>
      <c r="BY2461" s="95">
        <v>682</v>
      </c>
      <c r="BZ2461" s="95">
        <v>890</v>
      </c>
      <c r="CA2461" s="95">
        <v>845</v>
      </c>
      <c r="CB2461" s="95">
        <v>809</v>
      </c>
      <c r="CC2461" s="95">
        <v>761</v>
      </c>
      <c r="CD2461" s="95">
        <v>718</v>
      </c>
      <c r="CE2461" s="72">
        <v>650.75523149000003</v>
      </c>
      <c r="CF2461" s="72">
        <v>676.59346364999999</v>
      </c>
      <c r="CG2461" s="72">
        <v>712.40329333</v>
      </c>
      <c r="CH2461" s="72">
        <v>716.50152150999998</v>
      </c>
      <c r="CI2461" s="72">
        <v>731.52548966999996</v>
      </c>
      <c r="CJ2461" s="96">
        <v>0.73952536489999998</v>
      </c>
      <c r="CK2461" s="96">
        <v>0.7020020522</v>
      </c>
      <c r="CL2461" s="96">
        <v>0.79306202719999996</v>
      </c>
      <c r="CM2461" s="96">
        <v>0.77103813939999999</v>
      </c>
      <c r="CN2461" s="96">
        <v>0.85247883879999997</v>
      </c>
      <c r="CO2461" s="96">
        <v>0.89232888649999997</v>
      </c>
      <c r="CP2461" s="96">
        <v>0.86472745220000002</v>
      </c>
      <c r="CQ2461" s="96">
        <v>0.99584056389999998</v>
      </c>
      <c r="CR2461" s="96">
        <v>0.86833912980000005</v>
      </c>
      <c r="CS2461" s="95">
        <v>445</v>
      </c>
      <c r="CT2461" s="95">
        <v>423</v>
      </c>
      <c r="CU2461" s="95">
        <v>427</v>
      </c>
      <c r="CV2461" s="95">
        <v>425</v>
      </c>
      <c r="CW2461" s="95">
        <v>425</v>
      </c>
      <c r="CX2461" s="96">
        <v>0.86810779999999999</v>
      </c>
      <c r="CY2461" s="96">
        <v>0.852066977</v>
      </c>
      <c r="CZ2461" s="96">
        <v>0.919365769</v>
      </c>
      <c r="DA2461" s="96">
        <v>0.90422919400000001</v>
      </c>
      <c r="DB2461" s="96">
        <v>0.918697808</v>
      </c>
      <c r="DC2461">
        <v>2013</v>
      </c>
      <c r="DD2461" s="6">
        <v>770.8</v>
      </c>
      <c r="DE2461" s="96">
        <v>2.6267758999999999E-3</v>
      </c>
      <c r="DF2461" s="72">
        <v>665.12</v>
      </c>
      <c r="DG2461" s="96">
        <v>1</v>
      </c>
      <c r="DH2461" s="72">
        <v>665.12</v>
      </c>
      <c r="DI2461" s="72">
        <v>661.85368900000003</v>
      </c>
      <c r="DJ2461" s="96">
        <v>0.87795216269999998</v>
      </c>
      <c r="DK2461" s="72">
        <v>664.72135380999998</v>
      </c>
      <c r="DL2461" s="96">
        <v>1.0084894580999999</v>
      </c>
      <c r="DM2461" s="72">
        <v>670.3644779</v>
      </c>
      <c r="DN2461" s="96">
        <v>1</v>
      </c>
      <c r="DO2461" s="96">
        <v>8.9560000000000004E-3</v>
      </c>
      <c r="DP2461" s="72">
        <v>6</v>
      </c>
      <c r="DQ2461" s="72">
        <v>664.36</v>
      </c>
      <c r="DR2461" t="s">
        <v>1540</v>
      </c>
      <c r="DT2461" t="s">
        <v>1532</v>
      </c>
    </row>
    <row r="2462" spans="1:124" x14ac:dyDescent="0.3">
      <c r="A2462" t="s">
        <v>231</v>
      </c>
      <c r="B2462">
        <v>43160</v>
      </c>
      <c r="C2462" s="95">
        <v>1331</v>
      </c>
      <c r="D2462" s="95">
        <v>3087919</v>
      </c>
      <c r="E2462" s="95">
        <v>1252</v>
      </c>
      <c r="F2462" s="95">
        <v>3024263</v>
      </c>
      <c r="G2462" s="95">
        <v>206</v>
      </c>
      <c r="H2462" s="95">
        <v>420391</v>
      </c>
      <c r="I2462" s="95">
        <v>172</v>
      </c>
      <c r="J2462" s="95">
        <v>601297</v>
      </c>
      <c r="K2462" s="95">
        <v>1347</v>
      </c>
      <c r="L2462" s="95">
        <v>2912787</v>
      </c>
      <c r="M2462" s="95">
        <v>1252</v>
      </c>
      <c r="N2462" s="95">
        <v>3326808</v>
      </c>
      <c r="O2462" s="95">
        <v>213</v>
      </c>
      <c r="P2462" s="95">
        <v>464273</v>
      </c>
      <c r="Q2462" s="95">
        <v>178</v>
      </c>
      <c r="R2462" s="95">
        <v>547571</v>
      </c>
      <c r="S2462" s="95">
        <v>1358</v>
      </c>
      <c r="T2462" s="95">
        <v>3050023</v>
      </c>
      <c r="U2462" s="95">
        <v>1263</v>
      </c>
      <c r="V2462" s="95">
        <v>3525095</v>
      </c>
      <c r="W2462" s="95">
        <v>203</v>
      </c>
      <c r="X2462" s="95">
        <v>749772</v>
      </c>
      <c r="Y2462" s="95">
        <v>170</v>
      </c>
      <c r="Z2462" s="95">
        <v>563595</v>
      </c>
      <c r="AA2462" s="95">
        <v>1432</v>
      </c>
      <c r="AB2462" s="95">
        <v>3854658</v>
      </c>
      <c r="AC2462" s="95">
        <v>1319</v>
      </c>
      <c r="AD2462" s="95">
        <v>3717669</v>
      </c>
      <c r="AE2462" s="95">
        <v>203</v>
      </c>
      <c r="AF2462" s="95">
        <v>357699</v>
      </c>
      <c r="AG2462" s="95">
        <v>171</v>
      </c>
      <c r="AH2462" s="95">
        <v>533976</v>
      </c>
      <c r="AI2462" s="95">
        <v>1477</v>
      </c>
      <c r="AJ2462" s="95">
        <v>5393905</v>
      </c>
      <c r="AK2462" s="95">
        <v>1363</v>
      </c>
      <c r="AL2462" s="95">
        <v>4152492</v>
      </c>
      <c r="AM2462" s="95">
        <v>204</v>
      </c>
      <c r="AN2462" s="95">
        <v>324009</v>
      </c>
      <c r="AO2462" s="95">
        <v>176</v>
      </c>
      <c r="AP2462" s="95">
        <v>518161</v>
      </c>
      <c r="AQ2462" s="72">
        <v>190.21</v>
      </c>
      <c r="AR2462" s="72">
        <v>212.17</v>
      </c>
      <c r="AS2462" s="72">
        <v>402.38</v>
      </c>
      <c r="AT2462" s="95">
        <v>3508310</v>
      </c>
      <c r="AU2462" s="95">
        <v>3625560</v>
      </c>
      <c r="AV2462" s="95">
        <v>1537</v>
      </c>
      <c r="AW2462" s="95">
        <v>1424</v>
      </c>
      <c r="AX2462" s="72">
        <v>180.4</v>
      </c>
      <c r="AY2462" s="72">
        <v>225.78</v>
      </c>
      <c r="AZ2462" s="72">
        <v>406.18</v>
      </c>
      <c r="BA2462" s="95">
        <v>3377060</v>
      </c>
      <c r="BB2462" s="95">
        <v>3874379</v>
      </c>
      <c r="BC2462" s="95">
        <v>1560</v>
      </c>
      <c r="BD2462" s="95">
        <v>1430</v>
      </c>
      <c r="BE2462" s="72">
        <v>202.85</v>
      </c>
      <c r="BF2462" s="72">
        <v>237.77</v>
      </c>
      <c r="BG2462" s="72">
        <v>440.62</v>
      </c>
      <c r="BH2462" s="95">
        <v>3799795</v>
      </c>
      <c r="BI2462" s="95">
        <v>4088690</v>
      </c>
      <c r="BJ2462" s="95">
        <v>1561</v>
      </c>
      <c r="BK2462" s="95">
        <v>1433</v>
      </c>
      <c r="BL2462" s="72">
        <v>214.7</v>
      </c>
      <c r="BM2462" s="72">
        <v>237.79</v>
      </c>
      <c r="BN2462" s="72">
        <v>452.49</v>
      </c>
      <c r="BO2462" s="95">
        <v>4212357</v>
      </c>
      <c r="BP2462" s="95">
        <v>4251645</v>
      </c>
      <c r="BQ2462" s="95">
        <v>1635</v>
      </c>
      <c r="BR2462" s="95">
        <v>1490</v>
      </c>
      <c r="BS2462" s="72">
        <v>283.45999999999998</v>
      </c>
      <c r="BT2462" s="72">
        <v>252.91</v>
      </c>
      <c r="BU2462" s="72">
        <v>536.37</v>
      </c>
      <c r="BV2462" s="95">
        <v>5717914</v>
      </c>
      <c r="BW2462" s="95">
        <v>4670653</v>
      </c>
      <c r="BX2462" s="95">
        <v>1681</v>
      </c>
      <c r="BY2462" s="95">
        <v>1539</v>
      </c>
      <c r="BZ2462" s="95">
        <v>1483</v>
      </c>
      <c r="CA2462" s="95">
        <v>1497</v>
      </c>
      <c r="CB2462" s="95">
        <v>1499</v>
      </c>
      <c r="CC2462" s="95">
        <v>1566</v>
      </c>
      <c r="CD2462" s="95">
        <v>1612</v>
      </c>
      <c r="CE2462" s="72">
        <v>650.75523149000003</v>
      </c>
      <c r="CF2462" s="72">
        <v>676.59346364999999</v>
      </c>
      <c r="CG2462" s="72">
        <v>712.40329333</v>
      </c>
      <c r="CH2462" s="72">
        <v>716.50152150999998</v>
      </c>
      <c r="CI2462" s="72">
        <v>731.52548966999996</v>
      </c>
      <c r="CJ2462" s="96">
        <v>0.61832772219999999</v>
      </c>
      <c r="CK2462" s="96">
        <v>0.60033095469999997</v>
      </c>
      <c r="CL2462" s="96">
        <v>0.61849798300000003</v>
      </c>
      <c r="CM2462" s="96">
        <v>0.63152692129999999</v>
      </c>
      <c r="CN2462" s="96">
        <v>0.73322120359999998</v>
      </c>
      <c r="CO2462" s="96">
        <v>0.75696876680000003</v>
      </c>
      <c r="CP2462" s="96">
        <v>0.84598068650000002</v>
      </c>
      <c r="CQ2462" s="96">
        <v>0.99584056389999998</v>
      </c>
      <c r="CR2462" s="96">
        <v>0.84951406510000005</v>
      </c>
      <c r="CS2462" s="95">
        <v>1360</v>
      </c>
      <c r="CT2462" s="95">
        <v>1329</v>
      </c>
      <c r="CU2462" s="95">
        <v>1367</v>
      </c>
      <c r="CV2462" s="95">
        <v>1428</v>
      </c>
      <c r="CW2462" s="95">
        <v>1473</v>
      </c>
      <c r="CX2462" s="96">
        <v>0.75927660399999997</v>
      </c>
      <c r="CY2462" s="96">
        <v>0.75213847599999994</v>
      </c>
      <c r="CZ2462" s="96">
        <v>0.76594291199999998</v>
      </c>
      <c r="DA2462" s="96">
        <v>0.74642324900000001</v>
      </c>
      <c r="DB2462" s="96">
        <v>0.76109106199999998</v>
      </c>
      <c r="DC2462">
        <v>2013</v>
      </c>
      <c r="DD2462" s="6">
        <v>1463.2</v>
      </c>
      <c r="DE2462" s="96">
        <v>2.8563427999999998E-3</v>
      </c>
      <c r="DF2462" s="72">
        <v>650.54999999999995</v>
      </c>
      <c r="DG2462" s="96">
        <v>1</v>
      </c>
      <c r="DH2462" s="72">
        <v>650.54999999999995</v>
      </c>
      <c r="DI2462" s="72">
        <v>661.85368900000003</v>
      </c>
      <c r="DJ2462" s="96">
        <v>1</v>
      </c>
      <c r="DK2462" s="72">
        <v>650.54999999999995</v>
      </c>
      <c r="DL2462" s="96">
        <v>1</v>
      </c>
      <c r="DM2462" s="72">
        <v>650.54999999999995</v>
      </c>
      <c r="DN2462" s="96">
        <v>1</v>
      </c>
      <c r="DO2462" s="96">
        <v>8.8739999999999999E-3</v>
      </c>
      <c r="DP2462" s="72">
        <v>5.77</v>
      </c>
      <c r="DQ2462" s="72">
        <v>644.78</v>
      </c>
      <c r="DR2462" t="s">
        <v>231</v>
      </c>
      <c r="DT2462" t="s">
        <v>1532</v>
      </c>
    </row>
    <row r="2463" spans="1:124" x14ac:dyDescent="0.3">
      <c r="A2463" t="s">
        <v>1541</v>
      </c>
      <c r="B2463">
        <v>43170</v>
      </c>
      <c r="C2463" s="95">
        <v>3061</v>
      </c>
      <c r="D2463" s="95">
        <v>9880735</v>
      </c>
      <c r="E2463" s="95">
        <v>2985</v>
      </c>
      <c r="F2463" s="95">
        <v>8234900</v>
      </c>
      <c r="G2463" s="95">
        <v>490</v>
      </c>
      <c r="H2463" s="95">
        <v>1446785</v>
      </c>
      <c r="I2463" s="95">
        <v>451</v>
      </c>
      <c r="J2463" s="95">
        <v>1298168</v>
      </c>
      <c r="K2463" s="95">
        <v>3009</v>
      </c>
      <c r="L2463" s="95">
        <v>10529572</v>
      </c>
      <c r="M2463" s="95">
        <v>2931</v>
      </c>
      <c r="N2463" s="95">
        <v>8712839</v>
      </c>
      <c r="O2463" s="95">
        <v>508</v>
      </c>
      <c r="P2463" s="95">
        <v>1342128</v>
      </c>
      <c r="Q2463" s="95">
        <v>468</v>
      </c>
      <c r="R2463" s="95">
        <v>1384555</v>
      </c>
      <c r="S2463" s="95">
        <v>2981</v>
      </c>
      <c r="T2463" s="95">
        <v>10169661</v>
      </c>
      <c r="U2463" s="95">
        <v>2895</v>
      </c>
      <c r="V2463" s="95">
        <v>8572146</v>
      </c>
      <c r="W2463" s="95">
        <v>517</v>
      </c>
      <c r="X2463" s="95">
        <v>1748193</v>
      </c>
      <c r="Y2463" s="95">
        <v>476</v>
      </c>
      <c r="Z2463" s="95">
        <v>1516825</v>
      </c>
      <c r="AA2463" s="95">
        <v>3054</v>
      </c>
      <c r="AB2463" s="95">
        <v>10457302</v>
      </c>
      <c r="AC2463" s="95">
        <v>2954</v>
      </c>
      <c r="AD2463" s="95">
        <v>9565484</v>
      </c>
      <c r="AE2463" s="95">
        <v>501</v>
      </c>
      <c r="AF2463" s="95">
        <v>2117362</v>
      </c>
      <c r="AG2463" s="95">
        <v>463</v>
      </c>
      <c r="AH2463" s="95">
        <v>1775398</v>
      </c>
      <c r="AI2463" s="95">
        <v>3041</v>
      </c>
      <c r="AJ2463" s="95">
        <v>11312545.789999999</v>
      </c>
      <c r="AK2463" s="95">
        <v>2931</v>
      </c>
      <c r="AL2463" s="95">
        <v>10121766.210000001</v>
      </c>
      <c r="AM2463" s="95">
        <v>413</v>
      </c>
      <c r="AN2463" s="95">
        <v>1394265.55</v>
      </c>
      <c r="AO2463" s="95">
        <v>383</v>
      </c>
      <c r="AP2463" s="95">
        <v>1416138.89</v>
      </c>
      <c r="AQ2463" s="72">
        <v>265.83</v>
      </c>
      <c r="AR2463" s="72">
        <v>231.21</v>
      </c>
      <c r="AS2463" s="72">
        <v>497.04</v>
      </c>
      <c r="AT2463" s="95">
        <v>11327520</v>
      </c>
      <c r="AU2463" s="95">
        <v>9533068</v>
      </c>
      <c r="AV2463" s="95">
        <v>3551</v>
      </c>
      <c r="AW2463" s="95">
        <v>3436</v>
      </c>
      <c r="AX2463" s="72">
        <v>281.29000000000002</v>
      </c>
      <c r="AY2463" s="72">
        <v>247.56</v>
      </c>
      <c r="AZ2463" s="72">
        <v>528.85</v>
      </c>
      <c r="BA2463" s="95">
        <v>11871700</v>
      </c>
      <c r="BB2463" s="95">
        <v>10097394</v>
      </c>
      <c r="BC2463" s="95">
        <v>3517</v>
      </c>
      <c r="BD2463" s="95">
        <v>3399</v>
      </c>
      <c r="BE2463" s="72">
        <v>283.92</v>
      </c>
      <c r="BF2463" s="72">
        <v>249.41</v>
      </c>
      <c r="BG2463" s="72">
        <v>533.33000000000004</v>
      </c>
      <c r="BH2463" s="95">
        <v>11917854</v>
      </c>
      <c r="BI2463" s="95">
        <v>10088971</v>
      </c>
      <c r="BJ2463" s="95">
        <v>3498</v>
      </c>
      <c r="BK2463" s="95">
        <v>3371</v>
      </c>
      <c r="BL2463" s="72">
        <v>294.76</v>
      </c>
      <c r="BM2463" s="72">
        <v>276.58</v>
      </c>
      <c r="BN2463" s="72">
        <v>571.34</v>
      </c>
      <c r="BO2463" s="95">
        <v>12574664</v>
      </c>
      <c r="BP2463" s="95">
        <v>11340882</v>
      </c>
      <c r="BQ2463" s="95">
        <v>3555</v>
      </c>
      <c r="BR2463" s="95">
        <v>3417</v>
      </c>
      <c r="BS2463" s="72">
        <v>306.57</v>
      </c>
      <c r="BT2463" s="72">
        <v>290.13</v>
      </c>
      <c r="BU2463" s="72">
        <v>596.70000000000005</v>
      </c>
      <c r="BV2463" s="95">
        <v>12706811.34</v>
      </c>
      <c r="BW2463" s="95">
        <v>11537905.1</v>
      </c>
      <c r="BX2463" s="95">
        <v>3454</v>
      </c>
      <c r="BY2463" s="95">
        <v>3314</v>
      </c>
      <c r="BZ2463" s="95">
        <v>3496</v>
      </c>
      <c r="CA2463" s="95">
        <v>3460</v>
      </c>
      <c r="CB2463" s="95">
        <v>3437</v>
      </c>
      <c r="CC2463" s="95">
        <v>3489</v>
      </c>
      <c r="CD2463" s="95">
        <v>3386</v>
      </c>
      <c r="CE2463" s="72">
        <v>650.75523149000003</v>
      </c>
      <c r="CF2463" s="72">
        <v>676.59346364999999</v>
      </c>
      <c r="CG2463" s="72">
        <v>712.40329333</v>
      </c>
      <c r="CH2463" s="72">
        <v>716.50152150999998</v>
      </c>
      <c r="CI2463" s="72">
        <v>731.52548966999996</v>
      </c>
      <c r="CJ2463" s="96">
        <v>0.76378948020000004</v>
      </c>
      <c r="CK2463" s="96">
        <v>0.78163628299999999</v>
      </c>
      <c r="CL2463" s="96">
        <v>0.74863494460000002</v>
      </c>
      <c r="CM2463" s="96">
        <v>0.79740235410000004</v>
      </c>
      <c r="CN2463" s="96">
        <v>0.81569269759999996</v>
      </c>
      <c r="CO2463" s="96">
        <v>0.95155707359999997</v>
      </c>
      <c r="CP2463" s="96">
        <v>0.82121311860000001</v>
      </c>
      <c r="CQ2463" s="96">
        <v>0.99584056389999998</v>
      </c>
      <c r="CR2463" s="96">
        <v>0.82464305140000005</v>
      </c>
      <c r="CS2463" s="95">
        <v>3368</v>
      </c>
      <c r="CT2463" s="95">
        <v>3333</v>
      </c>
      <c r="CU2463" s="95">
        <v>3303</v>
      </c>
      <c r="CV2463" s="95">
        <v>3404</v>
      </c>
      <c r="CW2463" s="95">
        <v>3415</v>
      </c>
      <c r="CX2463" s="96">
        <v>0.95343389700000003</v>
      </c>
      <c r="CY2463" s="96">
        <v>0.95423159199999996</v>
      </c>
      <c r="CZ2463" s="96">
        <v>0.948128525</v>
      </c>
      <c r="DA2463" s="96">
        <v>0.95431678499999995</v>
      </c>
      <c r="DB2463" s="96">
        <v>0.94766106400000005</v>
      </c>
      <c r="DC2463">
        <v>2013</v>
      </c>
      <c r="DD2463" s="6">
        <v>3387.4</v>
      </c>
      <c r="DE2463" s="96">
        <v>2.0135983999999998E-3</v>
      </c>
      <c r="DF2463" s="72">
        <v>632.04</v>
      </c>
      <c r="DG2463" s="96">
        <v>1</v>
      </c>
      <c r="DH2463" s="72">
        <v>632.04</v>
      </c>
      <c r="DI2463" s="72">
        <v>661.85368900000003</v>
      </c>
      <c r="DJ2463" s="96">
        <v>1</v>
      </c>
      <c r="DK2463" s="72">
        <v>632.04</v>
      </c>
      <c r="DL2463" s="96">
        <v>1</v>
      </c>
      <c r="DM2463" s="72">
        <v>632.04</v>
      </c>
      <c r="DN2463" s="96">
        <v>1</v>
      </c>
      <c r="DO2463" s="96">
        <v>5.0899999999999999E-3</v>
      </c>
      <c r="DP2463" s="72">
        <v>3.22</v>
      </c>
      <c r="DQ2463" s="72">
        <v>628.82000000000005</v>
      </c>
      <c r="DR2463" t="s">
        <v>1541</v>
      </c>
      <c r="DT2463" t="s">
        <v>1532</v>
      </c>
    </row>
    <row r="2464" spans="1:124" x14ac:dyDescent="0.3">
      <c r="A2464" t="s">
        <v>1542</v>
      </c>
      <c r="B2464">
        <v>43180</v>
      </c>
      <c r="C2464" s="95">
        <v>1233</v>
      </c>
      <c r="D2464" s="95">
        <v>4117159</v>
      </c>
      <c r="E2464" s="95">
        <v>1204</v>
      </c>
      <c r="F2464" s="95">
        <v>3743983</v>
      </c>
      <c r="G2464" s="95">
        <v>118</v>
      </c>
      <c r="H2464" s="95">
        <v>351252</v>
      </c>
      <c r="I2464" s="95">
        <v>104</v>
      </c>
      <c r="J2464" s="95">
        <v>388976</v>
      </c>
      <c r="K2464" s="95">
        <v>1179</v>
      </c>
      <c r="L2464" s="95">
        <v>4330409</v>
      </c>
      <c r="M2464" s="95">
        <v>1148</v>
      </c>
      <c r="N2464" s="95">
        <v>3333660</v>
      </c>
      <c r="O2464" s="95">
        <v>116</v>
      </c>
      <c r="P2464" s="95">
        <v>488861</v>
      </c>
      <c r="Q2464" s="95">
        <v>104</v>
      </c>
      <c r="R2464" s="95">
        <v>444197</v>
      </c>
      <c r="S2464" s="95">
        <v>1142</v>
      </c>
      <c r="T2464" s="95">
        <v>4216784</v>
      </c>
      <c r="U2464" s="95">
        <v>1112</v>
      </c>
      <c r="V2464" s="95">
        <v>3720753</v>
      </c>
      <c r="W2464" s="95">
        <v>115</v>
      </c>
      <c r="X2464" s="95">
        <v>418993</v>
      </c>
      <c r="Y2464" s="95">
        <v>103</v>
      </c>
      <c r="Z2464" s="95">
        <v>498556</v>
      </c>
      <c r="AA2464" s="95">
        <v>1187</v>
      </c>
      <c r="AB2464" s="95">
        <v>4876995</v>
      </c>
      <c r="AC2464" s="95">
        <v>1154</v>
      </c>
      <c r="AD2464" s="95">
        <v>4342923</v>
      </c>
      <c r="AE2464" s="95">
        <v>111</v>
      </c>
      <c r="AF2464" s="95">
        <v>316718</v>
      </c>
      <c r="AG2464" s="95">
        <v>102</v>
      </c>
      <c r="AH2464" s="95">
        <v>511977</v>
      </c>
      <c r="AI2464" s="95">
        <v>1172</v>
      </c>
      <c r="AJ2464" s="95">
        <v>4026477</v>
      </c>
      <c r="AK2464" s="95">
        <v>1134</v>
      </c>
      <c r="AL2464" s="95">
        <v>4366921.01</v>
      </c>
      <c r="AM2464" s="95">
        <v>116</v>
      </c>
      <c r="AN2464" s="95">
        <v>383249</v>
      </c>
      <c r="AO2464" s="95">
        <v>108</v>
      </c>
      <c r="AP2464" s="95">
        <v>465119</v>
      </c>
      <c r="AQ2464" s="72">
        <v>275.62</v>
      </c>
      <c r="AR2464" s="72">
        <v>263.31</v>
      </c>
      <c r="AS2464" s="72">
        <v>538.92999999999995</v>
      </c>
      <c r="AT2464" s="95">
        <v>4468411</v>
      </c>
      <c r="AU2464" s="95">
        <v>4132959</v>
      </c>
      <c r="AV2464" s="95">
        <v>1351</v>
      </c>
      <c r="AW2464" s="95">
        <v>1308</v>
      </c>
      <c r="AX2464" s="72">
        <v>310.12</v>
      </c>
      <c r="AY2464" s="72">
        <v>251.45</v>
      </c>
      <c r="AZ2464" s="72">
        <v>561.57000000000005</v>
      </c>
      <c r="BA2464" s="95">
        <v>4819270</v>
      </c>
      <c r="BB2464" s="95">
        <v>3777857</v>
      </c>
      <c r="BC2464" s="95">
        <v>1295</v>
      </c>
      <c r="BD2464" s="95">
        <v>1252</v>
      </c>
      <c r="BE2464" s="72">
        <v>307.33</v>
      </c>
      <c r="BF2464" s="72">
        <v>289.39</v>
      </c>
      <c r="BG2464" s="72">
        <v>596.72</v>
      </c>
      <c r="BH2464" s="95">
        <v>4635777</v>
      </c>
      <c r="BI2464" s="95">
        <v>4219309</v>
      </c>
      <c r="BJ2464" s="95">
        <v>1257</v>
      </c>
      <c r="BK2464" s="95">
        <v>1215</v>
      </c>
      <c r="BL2464" s="72">
        <v>333.44</v>
      </c>
      <c r="BM2464" s="72">
        <v>322.11</v>
      </c>
      <c r="BN2464" s="72">
        <v>655.55</v>
      </c>
      <c r="BO2464" s="95">
        <v>5193713</v>
      </c>
      <c r="BP2464" s="95">
        <v>4854900</v>
      </c>
      <c r="BQ2464" s="95">
        <v>1298</v>
      </c>
      <c r="BR2464" s="95">
        <v>1256</v>
      </c>
      <c r="BS2464" s="72">
        <v>285.31</v>
      </c>
      <c r="BT2464" s="72">
        <v>324.20999999999998</v>
      </c>
      <c r="BU2464" s="72">
        <v>609.52</v>
      </c>
      <c r="BV2464" s="95">
        <v>4409726</v>
      </c>
      <c r="BW2464" s="95">
        <v>4832040.01</v>
      </c>
      <c r="BX2464" s="95">
        <v>1288</v>
      </c>
      <c r="BY2464" s="95">
        <v>1242</v>
      </c>
      <c r="BZ2464" s="95">
        <v>1331</v>
      </c>
      <c r="CA2464" s="95">
        <v>1274</v>
      </c>
      <c r="CB2464" s="95">
        <v>1237</v>
      </c>
      <c r="CC2464" s="95">
        <v>1278</v>
      </c>
      <c r="CD2464" s="95">
        <v>1265</v>
      </c>
      <c r="CE2464" s="72">
        <v>650.75523149000003</v>
      </c>
      <c r="CF2464" s="72">
        <v>676.59346364999999</v>
      </c>
      <c r="CG2464" s="72">
        <v>712.40329333</v>
      </c>
      <c r="CH2464" s="72">
        <v>716.50152150999998</v>
      </c>
      <c r="CI2464" s="72">
        <v>731.52548966999996</v>
      </c>
      <c r="CJ2464" s="96">
        <v>0.82816084130000001</v>
      </c>
      <c r="CK2464" s="96">
        <v>0.82999619440000005</v>
      </c>
      <c r="CL2464" s="96">
        <v>0.8376154428</v>
      </c>
      <c r="CM2464" s="96">
        <v>0.91493176259999998</v>
      </c>
      <c r="CN2464" s="96">
        <v>0.83321771919999998</v>
      </c>
      <c r="CO2464" s="96">
        <v>0.85938867900000004</v>
      </c>
      <c r="CP2464" s="96">
        <v>0.98766066249999995</v>
      </c>
      <c r="CQ2464" s="96">
        <v>0.99584056389999998</v>
      </c>
      <c r="CR2464" s="96">
        <v>0.99178579109999998</v>
      </c>
      <c r="CS2464" s="95">
        <v>1335</v>
      </c>
      <c r="CT2464" s="95">
        <v>1268</v>
      </c>
      <c r="CU2464" s="95">
        <v>1251</v>
      </c>
      <c r="CV2464" s="95">
        <v>1286</v>
      </c>
      <c r="CW2464" s="95">
        <v>1292</v>
      </c>
      <c r="CX2464" s="96">
        <v>0.87729914399999998</v>
      </c>
      <c r="CY2464" s="96">
        <v>0.84275889599999998</v>
      </c>
      <c r="CZ2464" s="96">
        <v>0.84882000099999999</v>
      </c>
      <c r="DA2464" s="96">
        <v>0.86051535800000001</v>
      </c>
      <c r="DB2464" s="96">
        <v>0.866314841</v>
      </c>
      <c r="DC2464">
        <v>2013</v>
      </c>
      <c r="DD2464" s="6">
        <v>1254.5999999999999</v>
      </c>
      <c r="DE2464" s="96">
        <v>1.8962612000000001E-3</v>
      </c>
      <c r="DF2464" s="72">
        <v>760.24</v>
      </c>
      <c r="DG2464" s="96">
        <v>1</v>
      </c>
      <c r="DH2464" s="72">
        <v>760.24</v>
      </c>
      <c r="DI2464" s="72">
        <v>661.85368900000003</v>
      </c>
      <c r="DJ2464" s="96">
        <v>1</v>
      </c>
      <c r="DK2464" s="72">
        <v>760.24</v>
      </c>
      <c r="DL2464" s="96">
        <v>1</v>
      </c>
      <c r="DM2464" s="72">
        <v>760.24</v>
      </c>
      <c r="DN2464" s="96">
        <v>1</v>
      </c>
      <c r="DO2464" s="96">
        <v>6.5729999999999998E-3</v>
      </c>
      <c r="DP2464" s="72">
        <v>5</v>
      </c>
      <c r="DQ2464" s="72">
        <v>755.24</v>
      </c>
      <c r="DR2464" t="s">
        <v>1542</v>
      </c>
      <c r="DT2464" t="s">
        <v>1532</v>
      </c>
    </row>
    <row r="2465" spans="1:124" x14ac:dyDescent="0.3">
      <c r="A2465" t="s">
        <v>1087</v>
      </c>
      <c r="B2465">
        <v>43190</v>
      </c>
      <c r="C2465" s="95">
        <v>817</v>
      </c>
      <c r="D2465" s="95">
        <v>3909904</v>
      </c>
      <c r="E2465" s="95">
        <v>785</v>
      </c>
      <c r="F2465" s="95">
        <v>3274239</v>
      </c>
      <c r="G2465" s="95">
        <v>69</v>
      </c>
      <c r="H2465" s="95">
        <v>227530</v>
      </c>
      <c r="I2465" s="95">
        <v>59</v>
      </c>
      <c r="J2465" s="95">
        <v>256479</v>
      </c>
      <c r="K2465" s="95">
        <v>735</v>
      </c>
      <c r="L2465" s="95">
        <v>3334188</v>
      </c>
      <c r="M2465" s="95">
        <v>700</v>
      </c>
      <c r="N2465" s="95">
        <v>3074314</v>
      </c>
      <c r="O2465" s="95">
        <v>71</v>
      </c>
      <c r="P2465" s="95">
        <v>160652</v>
      </c>
      <c r="Q2465" s="95">
        <v>59</v>
      </c>
      <c r="R2465" s="95">
        <v>240987</v>
      </c>
      <c r="S2465" s="95">
        <v>680</v>
      </c>
      <c r="T2465" s="95">
        <v>2643307</v>
      </c>
      <c r="U2465" s="95">
        <v>640</v>
      </c>
      <c r="V2465" s="95">
        <v>2268997</v>
      </c>
      <c r="W2465" s="95">
        <v>68</v>
      </c>
      <c r="X2465" s="95">
        <v>292928</v>
      </c>
      <c r="Y2465" s="95">
        <v>58</v>
      </c>
      <c r="Z2465" s="95">
        <v>238514</v>
      </c>
      <c r="AA2465" s="95">
        <v>723</v>
      </c>
      <c r="AB2465" s="95">
        <v>3214329</v>
      </c>
      <c r="AC2465" s="95">
        <v>683</v>
      </c>
      <c r="AD2465" s="95">
        <v>2715427</v>
      </c>
      <c r="AE2465" s="95">
        <v>68</v>
      </c>
      <c r="AF2465" s="95">
        <v>161754</v>
      </c>
      <c r="AG2465" s="95">
        <v>58</v>
      </c>
      <c r="AH2465" s="95">
        <v>234290</v>
      </c>
      <c r="AI2465" s="95">
        <v>713</v>
      </c>
      <c r="AJ2465" s="95">
        <v>3382247.01</v>
      </c>
      <c r="AK2465" s="95">
        <v>669</v>
      </c>
      <c r="AL2465" s="95">
        <v>3187427.36</v>
      </c>
      <c r="AM2465" s="95">
        <v>66</v>
      </c>
      <c r="AN2465" s="95">
        <v>138854</v>
      </c>
      <c r="AO2465" s="95">
        <v>55</v>
      </c>
      <c r="AP2465" s="95">
        <v>245523</v>
      </c>
      <c r="AQ2465" s="72">
        <v>389.15</v>
      </c>
      <c r="AR2465" s="72">
        <v>348.61</v>
      </c>
      <c r="AS2465" s="72">
        <v>737.76</v>
      </c>
      <c r="AT2465" s="95">
        <v>4137434</v>
      </c>
      <c r="AU2465" s="95">
        <v>3530718</v>
      </c>
      <c r="AV2465" s="95">
        <v>886</v>
      </c>
      <c r="AW2465" s="95">
        <v>844</v>
      </c>
      <c r="AX2465" s="72">
        <v>361.34</v>
      </c>
      <c r="AY2465" s="72">
        <v>364</v>
      </c>
      <c r="AZ2465" s="72">
        <v>725.34</v>
      </c>
      <c r="BA2465" s="95">
        <v>3494840</v>
      </c>
      <c r="BB2465" s="95">
        <v>3315301</v>
      </c>
      <c r="BC2465" s="95">
        <v>806</v>
      </c>
      <c r="BD2465" s="95">
        <v>759</v>
      </c>
      <c r="BE2465" s="72">
        <v>327.12</v>
      </c>
      <c r="BF2465" s="72">
        <v>299.37</v>
      </c>
      <c r="BG2465" s="72">
        <v>626.49</v>
      </c>
      <c r="BH2465" s="95">
        <v>2936235</v>
      </c>
      <c r="BI2465" s="95">
        <v>2507511</v>
      </c>
      <c r="BJ2465" s="95">
        <v>748</v>
      </c>
      <c r="BK2465" s="95">
        <v>698</v>
      </c>
      <c r="BL2465" s="72">
        <v>355.68</v>
      </c>
      <c r="BM2465" s="72">
        <v>331.73</v>
      </c>
      <c r="BN2465" s="72">
        <v>687.41</v>
      </c>
      <c r="BO2465" s="95">
        <v>3376083</v>
      </c>
      <c r="BP2465" s="95">
        <v>2949717</v>
      </c>
      <c r="BQ2465" s="95">
        <v>791</v>
      </c>
      <c r="BR2465" s="95">
        <v>741</v>
      </c>
      <c r="BS2465" s="72">
        <v>376.67</v>
      </c>
      <c r="BT2465" s="72">
        <v>395.14</v>
      </c>
      <c r="BU2465" s="72">
        <v>771.81</v>
      </c>
      <c r="BV2465" s="95">
        <v>3521101.01</v>
      </c>
      <c r="BW2465" s="95">
        <v>3432950.36</v>
      </c>
      <c r="BX2465" s="95">
        <v>779</v>
      </c>
      <c r="BY2465" s="95">
        <v>724</v>
      </c>
      <c r="BZ2465" s="95">
        <v>866</v>
      </c>
      <c r="CA2465" s="95">
        <v>783</v>
      </c>
      <c r="CB2465" s="95">
        <v>724</v>
      </c>
      <c r="CC2465" s="95">
        <v>767</v>
      </c>
      <c r="CD2465" s="95">
        <v>752</v>
      </c>
      <c r="CE2465" s="72">
        <v>650.75523149000003</v>
      </c>
      <c r="CF2465" s="72">
        <v>676.59346364999999</v>
      </c>
      <c r="CG2465" s="72">
        <v>712.40329333</v>
      </c>
      <c r="CH2465" s="72">
        <v>716.50152150999998</v>
      </c>
      <c r="CI2465" s="72">
        <v>731.52548966999996</v>
      </c>
      <c r="CJ2465" s="96">
        <v>1.1336981469</v>
      </c>
      <c r="CK2465" s="96">
        <v>1.0720470105</v>
      </c>
      <c r="CL2465" s="96">
        <v>0.87940357079999998</v>
      </c>
      <c r="CM2465" s="96">
        <v>0.95939782309999999</v>
      </c>
      <c r="CN2465" s="96">
        <v>1.055069182</v>
      </c>
      <c r="CO2465" s="96">
        <v>0.94745445740000001</v>
      </c>
      <c r="CP2465" s="96">
        <v>1.0764877812</v>
      </c>
      <c r="CQ2465" s="96">
        <v>0.99584056389999998</v>
      </c>
      <c r="CR2465" s="96">
        <v>1.0809839109999999</v>
      </c>
      <c r="CS2465" s="95">
        <v>915</v>
      </c>
      <c r="CT2465" s="95">
        <v>838</v>
      </c>
      <c r="CU2465" s="95">
        <v>779</v>
      </c>
      <c r="CV2465" s="95">
        <v>820</v>
      </c>
      <c r="CW2465" s="95">
        <v>806</v>
      </c>
      <c r="CX2465" s="96">
        <v>0.95608655799999998</v>
      </c>
      <c r="CY2465" s="96">
        <v>0.99596159299999998</v>
      </c>
      <c r="CZ2465" s="96">
        <v>0.93185186600000003</v>
      </c>
      <c r="DA2465" s="96">
        <v>0.92383897400000003</v>
      </c>
      <c r="DB2465" s="96">
        <v>0.92632761299999999</v>
      </c>
      <c r="DC2465">
        <v>2013</v>
      </c>
      <c r="DD2465" s="6">
        <v>753.2</v>
      </c>
      <c r="DE2465" s="96">
        <v>1.8896741000000001E-3</v>
      </c>
      <c r="DF2465" s="72">
        <v>828.62</v>
      </c>
      <c r="DG2465" s="96">
        <v>1</v>
      </c>
      <c r="DH2465" s="72">
        <v>828.62</v>
      </c>
      <c r="DI2465" s="72">
        <v>661.85368900000003</v>
      </c>
      <c r="DJ2465" s="96">
        <v>0.86787095810000003</v>
      </c>
      <c r="DK2465" s="72">
        <v>806.58532711999999</v>
      </c>
      <c r="DL2465" s="96">
        <v>1.0084894580999999</v>
      </c>
      <c r="DM2465" s="72">
        <v>813.43279946999996</v>
      </c>
      <c r="DN2465" s="96">
        <v>1</v>
      </c>
      <c r="DO2465" s="96">
        <v>5.0569999999999999E-3</v>
      </c>
      <c r="DP2465" s="72">
        <v>4.1100000000000003</v>
      </c>
      <c r="DQ2465" s="72">
        <v>809.32</v>
      </c>
      <c r="DR2465" t="s">
        <v>1087</v>
      </c>
      <c r="DT2465" t="s">
        <v>1532</v>
      </c>
    </row>
    <row r="2466" spans="1:124" x14ac:dyDescent="0.3">
      <c r="A2466" t="s">
        <v>1346</v>
      </c>
      <c r="B2466">
        <v>43200</v>
      </c>
      <c r="C2466" s="95">
        <v>558</v>
      </c>
      <c r="D2466" s="95">
        <v>1954728</v>
      </c>
      <c r="E2466" s="95">
        <v>487</v>
      </c>
      <c r="F2466" s="95">
        <v>1625207</v>
      </c>
      <c r="G2466" s="95">
        <v>81</v>
      </c>
      <c r="H2466" s="95">
        <v>311291</v>
      </c>
      <c r="I2466" s="95">
        <v>71</v>
      </c>
      <c r="J2466" s="95">
        <v>281266</v>
      </c>
      <c r="K2466" s="95">
        <v>546</v>
      </c>
      <c r="L2466" s="95">
        <v>2052097</v>
      </c>
      <c r="M2466" s="95">
        <v>483</v>
      </c>
      <c r="N2466" s="95">
        <v>1612319</v>
      </c>
      <c r="O2466" s="95">
        <v>78</v>
      </c>
      <c r="P2466" s="95">
        <v>216609</v>
      </c>
      <c r="Q2466" s="95">
        <v>70</v>
      </c>
      <c r="R2466" s="95">
        <v>264063</v>
      </c>
      <c r="S2466" s="95">
        <v>539</v>
      </c>
      <c r="T2466" s="95">
        <v>1768118</v>
      </c>
      <c r="U2466" s="95">
        <v>475</v>
      </c>
      <c r="V2466" s="95">
        <v>1809402</v>
      </c>
      <c r="W2466" s="95">
        <v>88</v>
      </c>
      <c r="X2466" s="95">
        <v>294506</v>
      </c>
      <c r="Y2466" s="95">
        <v>77</v>
      </c>
      <c r="Z2466" s="95">
        <v>360291</v>
      </c>
      <c r="AA2466" s="95">
        <v>553</v>
      </c>
      <c r="AB2466" s="95">
        <v>2424061</v>
      </c>
      <c r="AC2466" s="95">
        <v>477</v>
      </c>
      <c r="AD2466" s="95">
        <v>1908267</v>
      </c>
      <c r="AE2466" s="95">
        <v>86</v>
      </c>
      <c r="AF2466" s="95">
        <v>521315</v>
      </c>
      <c r="AG2466" s="95">
        <v>76</v>
      </c>
      <c r="AH2466" s="95">
        <v>308503</v>
      </c>
      <c r="AI2466" s="95">
        <v>542</v>
      </c>
      <c r="AJ2466" s="95">
        <v>2214128</v>
      </c>
      <c r="AK2466" s="95">
        <v>464</v>
      </c>
      <c r="AL2466" s="95">
        <v>1719749</v>
      </c>
      <c r="AM2466" s="95">
        <v>90</v>
      </c>
      <c r="AN2466" s="95">
        <v>409698</v>
      </c>
      <c r="AO2466" s="95">
        <v>80</v>
      </c>
      <c r="AP2466" s="95">
        <v>357908</v>
      </c>
      <c r="AQ2466" s="72">
        <v>295.52</v>
      </c>
      <c r="AR2466" s="72">
        <v>284.72000000000003</v>
      </c>
      <c r="AS2466" s="72">
        <v>580.24</v>
      </c>
      <c r="AT2466" s="95">
        <v>2266019</v>
      </c>
      <c r="AU2466" s="95">
        <v>1906473</v>
      </c>
      <c r="AV2466" s="95">
        <v>639</v>
      </c>
      <c r="AW2466" s="95">
        <v>558</v>
      </c>
      <c r="AX2466" s="72">
        <v>302.98</v>
      </c>
      <c r="AY2466" s="72">
        <v>282.76</v>
      </c>
      <c r="AZ2466" s="72">
        <v>585.74</v>
      </c>
      <c r="BA2466" s="95">
        <v>2268706</v>
      </c>
      <c r="BB2466" s="95">
        <v>1876382</v>
      </c>
      <c r="BC2466" s="95">
        <v>624</v>
      </c>
      <c r="BD2466" s="95">
        <v>553</v>
      </c>
      <c r="BE2466" s="72">
        <v>274.14</v>
      </c>
      <c r="BF2466" s="72">
        <v>327.55</v>
      </c>
      <c r="BG2466" s="72">
        <v>601.69000000000005</v>
      </c>
      <c r="BH2466" s="95">
        <v>2062624</v>
      </c>
      <c r="BI2466" s="95">
        <v>2169693</v>
      </c>
      <c r="BJ2466" s="95">
        <v>627</v>
      </c>
      <c r="BK2466" s="95">
        <v>552</v>
      </c>
      <c r="BL2466" s="72">
        <v>384.11</v>
      </c>
      <c r="BM2466" s="72">
        <v>334.05</v>
      </c>
      <c r="BN2466" s="72">
        <v>718.16</v>
      </c>
      <c r="BO2466" s="95">
        <v>2945376</v>
      </c>
      <c r="BP2466" s="95">
        <v>2216770</v>
      </c>
      <c r="BQ2466" s="95">
        <v>639</v>
      </c>
      <c r="BR2466" s="95">
        <v>553</v>
      </c>
      <c r="BS2466" s="72">
        <v>345.97</v>
      </c>
      <c r="BT2466" s="72">
        <v>318.27</v>
      </c>
      <c r="BU2466" s="72">
        <v>664.24</v>
      </c>
      <c r="BV2466" s="95">
        <v>2623826</v>
      </c>
      <c r="BW2466" s="95">
        <v>2077657</v>
      </c>
      <c r="BX2466" s="95">
        <v>632</v>
      </c>
      <c r="BY2466" s="95">
        <v>544</v>
      </c>
      <c r="BZ2466" s="95">
        <v>600</v>
      </c>
      <c r="CA2466" s="95">
        <v>590</v>
      </c>
      <c r="CB2466" s="95">
        <v>591</v>
      </c>
      <c r="CC2466" s="95">
        <v>598</v>
      </c>
      <c r="CD2466" s="95">
        <v>589</v>
      </c>
      <c r="CE2466" s="72">
        <v>650.75523149000003</v>
      </c>
      <c r="CF2466" s="72">
        <v>676.59346364999999</v>
      </c>
      <c r="CG2466" s="72">
        <v>712.40329333</v>
      </c>
      <c r="CH2466" s="72">
        <v>716.50152150999998</v>
      </c>
      <c r="CI2466" s="72">
        <v>731.52548966999996</v>
      </c>
      <c r="CJ2466" s="96">
        <v>0.89164093030000002</v>
      </c>
      <c r="CK2466" s="96">
        <v>0.8657192708</v>
      </c>
      <c r="CL2466" s="96">
        <v>0.84459182830000001</v>
      </c>
      <c r="CM2466" s="96">
        <v>1.0023146893999999</v>
      </c>
      <c r="CN2466" s="96">
        <v>0.90802030739999995</v>
      </c>
      <c r="CO2466" s="96">
        <v>0.93879538169999999</v>
      </c>
      <c r="CP2466" s="96">
        <v>0.96129297479999998</v>
      </c>
      <c r="CQ2466" s="96">
        <v>0.99584056389999998</v>
      </c>
      <c r="CR2466" s="96">
        <v>0.96530797440000005</v>
      </c>
      <c r="CS2466" s="95">
        <v>580</v>
      </c>
      <c r="CT2466" s="95">
        <v>565</v>
      </c>
      <c r="CU2466" s="95">
        <v>551</v>
      </c>
      <c r="CV2466" s="95">
        <v>566</v>
      </c>
      <c r="CW2466" s="95">
        <v>557</v>
      </c>
      <c r="CX2466" s="96">
        <v>0.98290601899999996</v>
      </c>
      <c r="CY2466" s="96">
        <v>0.91161101</v>
      </c>
      <c r="CZ2466" s="96">
        <v>0.92038207100000002</v>
      </c>
      <c r="DA2466" s="96">
        <v>0.96046556900000002</v>
      </c>
      <c r="DB2466" s="96">
        <v>0.91663273999999995</v>
      </c>
      <c r="DC2466">
        <v>2013</v>
      </c>
      <c r="DD2466" s="6">
        <v>552</v>
      </c>
      <c r="DE2466" s="96">
        <v>2.6936855000000001E-3</v>
      </c>
      <c r="DF2466" s="72">
        <v>739.35</v>
      </c>
      <c r="DG2466" s="96">
        <v>1</v>
      </c>
      <c r="DH2466" s="72">
        <v>739.35</v>
      </c>
      <c r="DI2466" s="72">
        <v>661.85368900000003</v>
      </c>
      <c r="DJ2466" s="96">
        <v>0.74296702479999999</v>
      </c>
      <c r="DK2466" s="72">
        <v>719.43089262000001</v>
      </c>
      <c r="DL2466" s="96">
        <v>1.0084894580999999</v>
      </c>
      <c r="DM2466" s="72">
        <v>725.53847106000001</v>
      </c>
      <c r="DN2466" s="96">
        <v>1</v>
      </c>
      <c r="DO2466" s="96">
        <v>8.0800000000000004E-3</v>
      </c>
      <c r="DP2466" s="72">
        <v>5.86</v>
      </c>
      <c r="DQ2466" s="72">
        <v>719.68</v>
      </c>
      <c r="DR2466" t="s">
        <v>1346</v>
      </c>
      <c r="DT2466" t="s">
        <v>1532</v>
      </c>
    </row>
    <row r="2467" spans="1:124" x14ac:dyDescent="0.3">
      <c r="A2467" t="s">
        <v>235</v>
      </c>
      <c r="B2467">
        <v>43210</v>
      </c>
      <c r="C2467" s="95">
        <v>732</v>
      </c>
      <c r="D2467" s="95">
        <v>2486810</v>
      </c>
      <c r="E2467" s="95">
        <v>706</v>
      </c>
      <c r="F2467" s="95">
        <v>2318591</v>
      </c>
      <c r="G2467" s="95">
        <v>53</v>
      </c>
      <c r="H2467" s="95">
        <v>207453</v>
      </c>
      <c r="I2467" s="95">
        <v>51</v>
      </c>
      <c r="J2467" s="95">
        <v>159548</v>
      </c>
      <c r="K2467" s="95">
        <v>695</v>
      </c>
      <c r="L2467" s="95">
        <v>2699335</v>
      </c>
      <c r="M2467" s="95">
        <v>664</v>
      </c>
      <c r="N2467" s="95">
        <v>2428165</v>
      </c>
      <c r="O2467" s="95">
        <v>46</v>
      </c>
      <c r="P2467" s="95">
        <v>61786</v>
      </c>
      <c r="Q2467" s="95">
        <v>44</v>
      </c>
      <c r="R2467" s="95">
        <v>138497</v>
      </c>
      <c r="S2467" s="95">
        <v>673</v>
      </c>
      <c r="T2467" s="95">
        <v>2210997</v>
      </c>
      <c r="U2467" s="95">
        <v>641</v>
      </c>
      <c r="V2467" s="95">
        <v>2341913</v>
      </c>
      <c r="W2467" s="95">
        <v>38</v>
      </c>
      <c r="X2467" s="95">
        <v>194139</v>
      </c>
      <c r="Y2467" s="95">
        <v>36</v>
      </c>
      <c r="Z2467" s="95">
        <v>159854</v>
      </c>
      <c r="AA2467" s="95">
        <v>714</v>
      </c>
      <c r="AB2467" s="95">
        <v>2998992</v>
      </c>
      <c r="AC2467" s="95">
        <v>681</v>
      </c>
      <c r="AD2467" s="95">
        <v>2750907</v>
      </c>
      <c r="AE2467" s="95">
        <v>38</v>
      </c>
      <c r="AF2467" s="95">
        <v>164317</v>
      </c>
      <c r="AG2467" s="95">
        <v>37</v>
      </c>
      <c r="AH2467" s="95">
        <v>181844</v>
      </c>
      <c r="AI2467" s="95">
        <v>697</v>
      </c>
      <c r="AJ2467" s="95">
        <v>3194620</v>
      </c>
      <c r="AK2467" s="95">
        <v>665</v>
      </c>
      <c r="AL2467" s="95">
        <v>2701479</v>
      </c>
      <c r="AM2467" s="95">
        <v>37</v>
      </c>
      <c r="AN2467" s="95">
        <v>208618</v>
      </c>
      <c r="AO2467" s="95">
        <v>35</v>
      </c>
      <c r="AP2467" s="95">
        <v>210329</v>
      </c>
      <c r="AQ2467" s="72">
        <v>286.02</v>
      </c>
      <c r="AR2467" s="72">
        <v>272.8</v>
      </c>
      <c r="AS2467" s="72">
        <v>558.82000000000005</v>
      </c>
      <c r="AT2467" s="95">
        <v>2694263</v>
      </c>
      <c r="AU2467" s="95">
        <v>2478139</v>
      </c>
      <c r="AV2467" s="95">
        <v>785</v>
      </c>
      <c r="AW2467" s="95">
        <v>757</v>
      </c>
      <c r="AX2467" s="72">
        <v>310.52</v>
      </c>
      <c r="AY2467" s="72">
        <v>302.10000000000002</v>
      </c>
      <c r="AZ2467" s="72">
        <v>612.62</v>
      </c>
      <c r="BA2467" s="95">
        <v>2761121</v>
      </c>
      <c r="BB2467" s="95">
        <v>2566662</v>
      </c>
      <c r="BC2467" s="95">
        <v>741</v>
      </c>
      <c r="BD2467" s="95">
        <v>708</v>
      </c>
      <c r="BE2467" s="72">
        <v>281.89999999999998</v>
      </c>
      <c r="BF2467" s="72">
        <v>307.95</v>
      </c>
      <c r="BG2467" s="72">
        <v>589.85</v>
      </c>
      <c r="BH2467" s="95">
        <v>2405136</v>
      </c>
      <c r="BI2467" s="95">
        <v>2501767</v>
      </c>
      <c r="BJ2467" s="95">
        <v>711</v>
      </c>
      <c r="BK2467" s="95">
        <v>677</v>
      </c>
      <c r="BL2467" s="72">
        <v>350.54</v>
      </c>
      <c r="BM2467" s="72">
        <v>340.38</v>
      </c>
      <c r="BN2467" s="72">
        <v>690.92</v>
      </c>
      <c r="BO2467" s="95">
        <v>3163309</v>
      </c>
      <c r="BP2467" s="95">
        <v>2932751</v>
      </c>
      <c r="BQ2467" s="95">
        <v>752</v>
      </c>
      <c r="BR2467" s="95">
        <v>718</v>
      </c>
      <c r="BS2467" s="72">
        <v>386.38</v>
      </c>
      <c r="BT2467" s="72">
        <v>346.64</v>
      </c>
      <c r="BU2467" s="72">
        <v>733.02</v>
      </c>
      <c r="BV2467" s="95">
        <v>3403238</v>
      </c>
      <c r="BW2467" s="95">
        <v>2911808</v>
      </c>
      <c r="BX2467" s="95">
        <v>734</v>
      </c>
      <c r="BY2467" s="95">
        <v>700</v>
      </c>
      <c r="BZ2467" s="95">
        <v>772</v>
      </c>
      <c r="CA2467" s="95">
        <v>725</v>
      </c>
      <c r="CB2467" s="95">
        <v>695</v>
      </c>
      <c r="CC2467" s="95">
        <v>736</v>
      </c>
      <c r="CD2467" s="95">
        <v>717</v>
      </c>
      <c r="CE2467" s="72">
        <v>650.75523149000003</v>
      </c>
      <c r="CF2467" s="72">
        <v>676.59346364999999</v>
      </c>
      <c r="CG2467" s="72">
        <v>712.40329333</v>
      </c>
      <c r="CH2467" s="72">
        <v>716.50152150999998</v>
      </c>
      <c r="CI2467" s="72">
        <v>731.52548966999996</v>
      </c>
      <c r="CJ2467" s="96">
        <v>0.85872532859999995</v>
      </c>
      <c r="CK2467" s="96">
        <v>0.90544770669999997</v>
      </c>
      <c r="CL2467" s="96">
        <v>0.82797202869999997</v>
      </c>
      <c r="CM2467" s="96">
        <v>0.96429662640000002</v>
      </c>
      <c r="CN2467" s="96">
        <v>1.0020430051</v>
      </c>
      <c r="CO2467" s="96">
        <v>0.96786212449999998</v>
      </c>
      <c r="CP2467" s="96">
        <v>0.94196984880000001</v>
      </c>
      <c r="CQ2467" s="96">
        <v>0.99584056389999998</v>
      </c>
      <c r="CR2467" s="96">
        <v>0.94590414219999996</v>
      </c>
      <c r="CS2467" s="95">
        <v>737</v>
      </c>
      <c r="CT2467" s="95">
        <v>698</v>
      </c>
      <c r="CU2467" s="95">
        <v>664</v>
      </c>
      <c r="CV2467" s="95">
        <v>696</v>
      </c>
      <c r="CW2467" s="95">
        <v>682</v>
      </c>
      <c r="CX2467" s="96">
        <v>0.95446616399999995</v>
      </c>
      <c r="CY2467" s="96">
        <v>1.0061681060000001</v>
      </c>
      <c r="CZ2467" s="96">
        <v>1.0313912869999999</v>
      </c>
      <c r="DA2467" s="96">
        <v>0.95859654500000002</v>
      </c>
      <c r="DB2467" s="96">
        <v>0.89073709099999998</v>
      </c>
      <c r="DC2467">
        <v>2013</v>
      </c>
      <c r="DD2467" s="6">
        <v>712</v>
      </c>
      <c r="DE2467" s="96">
        <v>1.6552833999999999E-3</v>
      </c>
      <c r="DF2467" s="72">
        <v>725.24</v>
      </c>
      <c r="DG2467" s="96">
        <v>1</v>
      </c>
      <c r="DH2467" s="72">
        <v>725.24</v>
      </c>
      <c r="DI2467" s="72">
        <v>661.85368900000003</v>
      </c>
      <c r="DJ2467" s="96">
        <v>0.84380092439999999</v>
      </c>
      <c r="DK2467" s="72">
        <v>715.33911681999996</v>
      </c>
      <c r="DL2467" s="96">
        <v>1.0084894580999999</v>
      </c>
      <c r="DM2467" s="72">
        <v>721.41195829000003</v>
      </c>
      <c r="DN2467" s="96">
        <v>1</v>
      </c>
      <c r="DO2467" s="96">
        <v>4.2729999999999999E-3</v>
      </c>
      <c r="DP2467" s="72">
        <v>3.08</v>
      </c>
      <c r="DQ2467" s="72">
        <v>718.33</v>
      </c>
      <c r="DR2467" t="s">
        <v>235</v>
      </c>
      <c r="DT2467" t="s">
        <v>1532</v>
      </c>
    </row>
    <row r="2468" spans="1:124" x14ac:dyDescent="0.3">
      <c r="A2468" t="s">
        <v>1543</v>
      </c>
      <c r="B2468">
        <v>43220</v>
      </c>
      <c r="C2468" s="95">
        <v>850</v>
      </c>
      <c r="D2468" s="95">
        <v>2358213</v>
      </c>
      <c r="E2468" s="95">
        <v>834</v>
      </c>
      <c r="F2468" s="95">
        <v>2535007</v>
      </c>
      <c r="G2468" s="95">
        <v>54</v>
      </c>
      <c r="H2468" s="95">
        <v>149541</v>
      </c>
      <c r="I2468" s="95">
        <v>51</v>
      </c>
      <c r="J2468" s="95">
        <v>130688</v>
      </c>
      <c r="K2468" s="95">
        <v>814</v>
      </c>
      <c r="L2468" s="95">
        <v>2849572</v>
      </c>
      <c r="M2468" s="95">
        <v>802</v>
      </c>
      <c r="N2468" s="95">
        <v>2492489</v>
      </c>
      <c r="O2468" s="95">
        <v>47</v>
      </c>
      <c r="P2468" s="95">
        <v>304325</v>
      </c>
      <c r="Q2468" s="95">
        <v>45</v>
      </c>
      <c r="R2468" s="95">
        <v>156413</v>
      </c>
      <c r="S2468" s="95">
        <v>798</v>
      </c>
      <c r="T2468" s="95">
        <v>2682864</v>
      </c>
      <c r="U2468" s="95">
        <v>782</v>
      </c>
      <c r="V2468" s="95">
        <v>2866254</v>
      </c>
      <c r="W2468" s="95">
        <v>42</v>
      </c>
      <c r="X2468" s="95">
        <v>339093</v>
      </c>
      <c r="Y2468" s="95">
        <v>41</v>
      </c>
      <c r="Z2468" s="95">
        <v>177265</v>
      </c>
      <c r="AA2468" s="95">
        <v>820</v>
      </c>
      <c r="AB2468" s="95">
        <v>3802754</v>
      </c>
      <c r="AC2468" s="95">
        <v>797</v>
      </c>
      <c r="AD2468" s="95">
        <v>3062286</v>
      </c>
      <c r="AE2468" s="95">
        <v>43</v>
      </c>
      <c r="AF2468" s="95">
        <v>170057</v>
      </c>
      <c r="AG2468" s="95">
        <v>42</v>
      </c>
      <c r="AH2468" s="95">
        <v>170550</v>
      </c>
      <c r="AI2468" s="95">
        <v>817</v>
      </c>
      <c r="AJ2468" s="95">
        <v>2997363</v>
      </c>
      <c r="AK2468" s="95">
        <v>793</v>
      </c>
      <c r="AL2468" s="95">
        <v>3039800.45</v>
      </c>
      <c r="AM2468" s="95">
        <v>43</v>
      </c>
      <c r="AN2468" s="95">
        <v>205523</v>
      </c>
      <c r="AO2468" s="95">
        <v>41</v>
      </c>
      <c r="AP2468" s="95">
        <v>129519</v>
      </c>
      <c r="AQ2468" s="72">
        <v>231.17</v>
      </c>
      <c r="AR2468" s="72">
        <v>251.01</v>
      </c>
      <c r="AS2468" s="72">
        <v>482.18</v>
      </c>
      <c r="AT2468" s="95">
        <v>2507754</v>
      </c>
      <c r="AU2468" s="95">
        <v>2665695</v>
      </c>
      <c r="AV2468" s="95">
        <v>904</v>
      </c>
      <c r="AW2468" s="95">
        <v>885</v>
      </c>
      <c r="AX2468" s="72">
        <v>305.26</v>
      </c>
      <c r="AY2468" s="72">
        <v>260.62</v>
      </c>
      <c r="AZ2468" s="72">
        <v>565.88</v>
      </c>
      <c r="BA2468" s="95">
        <v>3153897</v>
      </c>
      <c r="BB2468" s="95">
        <v>2648902</v>
      </c>
      <c r="BC2468" s="95">
        <v>861</v>
      </c>
      <c r="BD2468" s="95">
        <v>847</v>
      </c>
      <c r="BE2468" s="72">
        <v>299.8</v>
      </c>
      <c r="BF2468" s="72">
        <v>308.17</v>
      </c>
      <c r="BG2468" s="72">
        <v>607.97</v>
      </c>
      <c r="BH2468" s="95">
        <v>3021957</v>
      </c>
      <c r="BI2468" s="95">
        <v>3043519</v>
      </c>
      <c r="BJ2468" s="95">
        <v>840</v>
      </c>
      <c r="BK2468" s="95">
        <v>823</v>
      </c>
      <c r="BL2468" s="72">
        <v>383.62</v>
      </c>
      <c r="BM2468" s="72">
        <v>321.10000000000002</v>
      </c>
      <c r="BN2468" s="72">
        <v>704.72</v>
      </c>
      <c r="BO2468" s="95">
        <v>3972811</v>
      </c>
      <c r="BP2468" s="95">
        <v>3232836</v>
      </c>
      <c r="BQ2468" s="95">
        <v>863</v>
      </c>
      <c r="BR2468" s="95">
        <v>839</v>
      </c>
      <c r="BS2468" s="72">
        <v>310.36</v>
      </c>
      <c r="BT2468" s="72">
        <v>316.68</v>
      </c>
      <c r="BU2468" s="72">
        <v>627.04</v>
      </c>
      <c r="BV2468" s="95">
        <v>3202886</v>
      </c>
      <c r="BW2468" s="95">
        <v>3169319.45</v>
      </c>
      <c r="BX2468" s="95">
        <v>860</v>
      </c>
      <c r="BY2468" s="95">
        <v>834</v>
      </c>
      <c r="BZ2468" s="95">
        <v>895</v>
      </c>
      <c r="CA2468" s="95">
        <v>854</v>
      </c>
      <c r="CB2468" s="95">
        <v>832</v>
      </c>
      <c r="CC2468" s="95">
        <v>852</v>
      </c>
      <c r="CD2468" s="95">
        <v>847</v>
      </c>
      <c r="CE2468" s="72">
        <v>650.75523149000003</v>
      </c>
      <c r="CF2468" s="72">
        <v>676.59346364999999</v>
      </c>
      <c r="CG2468" s="72">
        <v>712.40329333</v>
      </c>
      <c r="CH2468" s="72">
        <v>716.50152150999998</v>
      </c>
      <c r="CI2468" s="72">
        <v>731.52548966999996</v>
      </c>
      <c r="CJ2468" s="96">
        <v>0.7409544736</v>
      </c>
      <c r="CK2468" s="96">
        <v>0.83636634170000002</v>
      </c>
      <c r="CL2468" s="96">
        <v>0.85340705989999999</v>
      </c>
      <c r="CM2468" s="96">
        <v>0.98355687859999996</v>
      </c>
      <c r="CN2468" s="96">
        <v>0.8571676707</v>
      </c>
      <c r="CO2468" s="96">
        <v>0.90810937849999995</v>
      </c>
      <c r="CP2468" s="96">
        <v>0.94073522980000002</v>
      </c>
      <c r="CQ2468" s="96">
        <v>0.99584056389999998</v>
      </c>
      <c r="CR2468" s="96">
        <v>0.94466436649999996</v>
      </c>
      <c r="CS2468" s="95">
        <v>884</v>
      </c>
      <c r="CT2468" s="95">
        <v>862</v>
      </c>
      <c r="CU2468" s="95">
        <v>833</v>
      </c>
      <c r="CV2468" s="95">
        <v>856</v>
      </c>
      <c r="CW2468" s="95">
        <v>843</v>
      </c>
      <c r="CX2468" s="96">
        <v>0.88762584099999997</v>
      </c>
      <c r="CY2468" s="96">
        <v>0.91244488999999995</v>
      </c>
      <c r="CZ2468" s="96">
        <v>0.86408428900000001</v>
      </c>
      <c r="DA2468" s="96">
        <v>0.95328011700000004</v>
      </c>
      <c r="DB2468" s="96">
        <v>0.92279144700000004</v>
      </c>
      <c r="DC2468">
        <v>2013</v>
      </c>
      <c r="DD2468" s="6">
        <v>845.6</v>
      </c>
      <c r="DE2468" s="96">
        <v>1.3463279999999999E-3</v>
      </c>
      <c r="DF2468" s="72">
        <v>724.52</v>
      </c>
      <c r="DG2468" s="96">
        <v>1</v>
      </c>
      <c r="DH2468" s="72">
        <v>724.52</v>
      </c>
      <c r="DI2468" s="72">
        <v>661.85368900000003</v>
      </c>
      <c r="DJ2468" s="96">
        <v>0.91956511460000001</v>
      </c>
      <c r="DK2468" s="72">
        <v>719.47944245999997</v>
      </c>
      <c r="DL2468" s="96">
        <v>1.0084894580999999</v>
      </c>
      <c r="DM2468" s="72">
        <v>725.58743304999996</v>
      </c>
      <c r="DN2468" s="96">
        <v>1</v>
      </c>
      <c r="DO2468" s="96">
        <v>4.0759999999999998E-3</v>
      </c>
      <c r="DP2468" s="72">
        <v>2.96</v>
      </c>
      <c r="DQ2468" s="72">
        <v>722.63</v>
      </c>
      <c r="DR2468" t="s">
        <v>1543</v>
      </c>
      <c r="DT2468" t="s">
        <v>1532</v>
      </c>
    </row>
    <row r="2469" spans="1:124" x14ac:dyDescent="0.3">
      <c r="A2469" t="s">
        <v>1544</v>
      </c>
      <c r="B2469">
        <v>43230</v>
      </c>
      <c r="C2469" s="95">
        <v>1618</v>
      </c>
      <c r="D2469" s="95">
        <v>4330244</v>
      </c>
      <c r="E2469" s="95">
        <v>1461</v>
      </c>
      <c r="F2469" s="95">
        <v>4034908</v>
      </c>
      <c r="G2469" s="95">
        <v>342</v>
      </c>
      <c r="H2469" s="95">
        <v>470845</v>
      </c>
      <c r="I2469" s="95">
        <v>256</v>
      </c>
      <c r="J2469" s="95">
        <v>567866</v>
      </c>
      <c r="K2469" s="95">
        <v>1580</v>
      </c>
      <c r="L2469" s="95">
        <v>3642417</v>
      </c>
      <c r="M2469" s="95">
        <v>1412</v>
      </c>
      <c r="N2469" s="95">
        <v>3755202</v>
      </c>
      <c r="O2469" s="95">
        <v>318</v>
      </c>
      <c r="P2469" s="95">
        <v>812186</v>
      </c>
      <c r="Q2469" s="95">
        <v>232</v>
      </c>
      <c r="R2469" s="95">
        <v>577285</v>
      </c>
      <c r="S2469" s="95">
        <v>1593</v>
      </c>
      <c r="T2469" s="95">
        <v>4221104</v>
      </c>
      <c r="U2469" s="95">
        <v>1416</v>
      </c>
      <c r="V2469" s="95">
        <v>3855751</v>
      </c>
      <c r="W2469" s="95">
        <v>306</v>
      </c>
      <c r="X2469" s="95">
        <v>467784</v>
      </c>
      <c r="Y2469" s="95">
        <v>225</v>
      </c>
      <c r="Z2469" s="95">
        <v>499329</v>
      </c>
      <c r="AA2469" s="95">
        <v>1605</v>
      </c>
      <c r="AB2469" s="95">
        <v>4570906</v>
      </c>
      <c r="AC2469" s="95">
        <v>1419</v>
      </c>
      <c r="AD2469" s="95">
        <v>4394877</v>
      </c>
      <c r="AE2469" s="95">
        <v>318</v>
      </c>
      <c r="AF2469" s="95">
        <v>617336</v>
      </c>
      <c r="AG2469" s="95">
        <v>243</v>
      </c>
      <c r="AH2469" s="95">
        <v>602668</v>
      </c>
      <c r="AI2469" s="95">
        <v>1616</v>
      </c>
      <c r="AJ2469" s="95">
        <v>5759607.7599999998</v>
      </c>
      <c r="AK2469" s="95">
        <v>1421</v>
      </c>
      <c r="AL2469" s="95">
        <v>4910298.96</v>
      </c>
      <c r="AM2469" s="95">
        <v>325</v>
      </c>
      <c r="AN2469" s="95">
        <v>723100</v>
      </c>
      <c r="AO2469" s="95">
        <v>254</v>
      </c>
      <c r="AP2469" s="95">
        <v>689192</v>
      </c>
      <c r="AQ2469" s="72">
        <v>204.13</v>
      </c>
      <c r="AR2469" s="72">
        <v>223.39</v>
      </c>
      <c r="AS2469" s="72">
        <v>427.52</v>
      </c>
      <c r="AT2469" s="95">
        <v>4801089</v>
      </c>
      <c r="AU2469" s="95">
        <v>4602774</v>
      </c>
      <c r="AV2469" s="95">
        <v>1960</v>
      </c>
      <c r="AW2469" s="95">
        <v>1717</v>
      </c>
      <c r="AX2469" s="72">
        <v>195.58</v>
      </c>
      <c r="AY2469" s="72">
        <v>219.61</v>
      </c>
      <c r="AZ2469" s="72">
        <v>415.19</v>
      </c>
      <c r="BA2469" s="95">
        <v>4454603</v>
      </c>
      <c r="BB2469" s="95">
        <v>4332487</v>
      </c>
      <c r="BC2469" s="95">
        <v>1898</v>
      </c>
      <c r="BD2469" s="95">
        <v>1644</v>
      </c>
      <c r="BE2469" s="72">
        <v>205.76</v>
      </c>
      <c r="BF2469" s="72">
        <v>221.16</v>
      </c>
      <c r="BG2469" s="72">
        <v>426.92</v>
      </c>
      <c r="BH2469" s="95">
        <v>4688888</v>
      </c>
      <c r="BI2469" s="95">
        <v>4355080</v>
      </c>
      <c r="BJ2469" s="95">
        <v>1899</v>
      </c>
      <c r="BK2469" s="95">
        <v>1641</v>
      </c>
      <c r="BL2469" s="72">
        <v>224.83</v>
      </c>
      <c r="BM2469" s="72">
        <v>250.58</v>
      </c>
      <c r="BN2469" s="72">
        <v>475.41</v>
      </c>
      <c r="BO2469" s="95">
        <v>5188242</v>
      </c>
      <c r="BP2469" s="95">
        <v>4997545</v>
      </c>
      <c r="BQ2469" s="95">
        <v>1923</v>
      </c>
      <c r="BR2469" s="95">
        <v>1662</v>
      </c>
      <c r="BS2469" s="72">
        <v>278.32</v>
      </c>
      <c r="BT2469" s="72">
        <v>278.58</v>
      </c>
      <c r="BU2469" s="72">
        <v>556.9</v>
      </c>
      <c r="BV2469" s="95">
        <v>6482707.7599999998</v>
      </c>
      <c r="BW2469" s="95">
        <v>5599490.96</v>
      </c>
      <c r="BX2469" s="95">
        <v>1941</v>
      </c>
      <c r="BY2469" s="95">
        <v>1675</v>
      </c>
      <c r="BZ2469" s="95">
        <v>1844</v>
      </c>
      <c r="CA2469" s="95">
        <v>1776</v>
      </c>
      <c r="CB2469" s="95">
        <v>1775</v>
      </c>
      <c r="CC2469" s="95">
        <v>1799</v>
      </c>
      <c r="CD2469" s="95">
        <v>1811</v>
      </c>
      <c r="CE2469" s="72">
        <v>650.75523149000003</v>
      </c>
      <c r="CF2469" s="72">
        <v>676.59346364999999</v>
      </c>
      <c r="CG2469" s="72">
        <v>712.40329333</v>
      </c>
      <c r="CH2469" s="72">
        <v>716.50152150999998</v>
      </c>
      <c r="CI2469" s="72">
        <v>731.52548966999996</v>
      </c>
      <c r="CJ2469" s="96">
        <v>0.65695975890000002</v>
      </c>
      <c r="CK2469" s="96">
        <v>0.61364766630000001</v>
      </c>
      <c r="CL2469" s="96">
        <v>0.59926730269999995</v>
      </c>
      <c r="CM2469" s="96">
        <v>0.66351568800000005</v>
      </c>
      <c r="CN2469" s="96">
        <v>0.76128584430000001</v>
      </c>
      <c r="CO2469" s="96">
        <v>0.82255946629999999</v>
      </c>
      <c r="CP2469" s="96">
        <v>0.80107916690000003</v>
      </c>
      <c r="CQ2469" s="96">
        <v>0.99584056389999998</v>
      </c>
      <c r="CR2469" s="96">
        <v>0.80442500689999996</v>
      </c>
      <c r="CS2469" s="95">
        <v>1670</v>
      </c>
      <c r="CT2469" s="95">
        <v>1590</v>
      </c>
      <c r="CU2469" s="95">
        <v>1538</v>
      </c>
      <c r="CV2469" s="95">
        <v>1567</v>
      </c>
      <c r="CW2469" s="95">
        <v>1576</v>
      </c>
      <c r="CX2469" s="96">
        <v>0.81027057700000005</v>
      </c>
      <c r="CY2469" s="96">
        <v>0.849824303</v>
      </c>
      <c r="CZ2469" s="96">
        <v>0.812026213</v>
      </c>
      <c r="DA2469" s="96">
        <v>0.81149390899999996</v>
      </c>
      <c r="DB2469" s="96">
        <v>0.82935592999999996</v>
      </c>
      <c r="DC2469">
        <v>2013</v>
      </c>
      <c r="DD2469" s="6">
        <v>1667.8</v>
      </c>
      <c r="DE2469" s="96">
        <v>2.8293137000000002E-3</v>
      </c>
      <c r="DF2469" s="72">
        <v>616.04</v>
      </c>
      <c r="DG2469" s="96">
        <v>1</v>
      </c>
      <c r="DH2469" s="72">
        <v>616.04</v>
      </c>
      <c r="DI2469" s="72">
        <v>661.85368900000003</v>
      </c>
      <c r="DJ2469" s="96">
        <v>1</v>
      </c>
      <c r="DK2469" s="72">
        <v>616.04</v>
      </c>
      <c r="DL2469" s="96">
        <v>1</v>
      </c>
      <c r="DM2469" s="72">
        <v>616.04</v>
      </c>
      <c r="DN2469" s="96">
        <v>1</v>
      </c>
      <c r="DO2469" s="96">
        <v>7.6379999999999998E-3</v>
      </c>
      <c r="DP2469" s="72">
        <v>4.71</v>
      </c>
      <c r="DQ2469" s="72">
        <v>611.33000000000004</v>
      </c>
      <c r="DR2469" t="s">
        <v>1544</v>
      </c>
      <c r="DT2469" t="s">
        <v>1532</v>
      </c>
    </row>
    <row r="2470" spans="1:124" x14ac:dyDescent="0.3">
      <c r="A2470" t="s">
        <v>1545</v>
      </c>
      <c r="B2470">
        <v>43240</v>
      </c>
      <c r="C2470" s="95">
        <v>584</v>
      </c>
      <c r="D2470" s="95">
        <v>2160046</v>
      </c>
      <c r="E2470" s="95">
        <v>571</v>
      </c>
      <c r="F2470" s="95">
        <v>1916923</v>
      </c>
      <c r="G2470" s="95">
        <v>29</v>
      </c>
      <c r="H2470" s="95">
        <v>39948</v>
      </c>
      <c r="I2470" s="95">
        <v>24</v>
      </c>
      <c r="J2470" s="95">
        <v>95075</v>
      </c>
      <c r="K2470" s="95">
        <v>555</v>
      </c>
      <c r="L2470" s="95">
        <v>2528169</v>
      </c>
      <c r="M2470" s="95">
        <v>539</v>
      </c>
      <c r="N2470" s="95">
        <v>2132343</v>
      </c>
      <c r="O2470" s="95">
        <v>30</v>
      </c>
      <c r="P2470" s="95">
        <v>65735</v>
      </c>
      <c r="Q2470" s="95">
        <v>25</v>
      </c>
      <c r="R2470" s="95">
        <v>67535</v>
      </c>
      <c r="S2470" s="95">
        <v>531</v>
      </c>
      <c r="T2470" s="95">
        <v>3419595</v>
      </c>
      <c r="U2470" s="95">
        <v>514</v>
      </c>
      <c r="V2470" s="95">
        <v>2440162</v>
      </c>
      <c r="W2470" s="95">
        <v>32</v>
      </c>
      <c r="X2470" s="95">
        <v>116616</v>
      </c>
      <c r="Y2470" s="95">
        <v>26</v>
      </c>
      <c r="Z2470" s="95">
        <v>101582</v>
      </c>
      <c r="AA2470" s="95">
        <v>529</v>
      </c>
      <c r="AB2470" s="95">
        <v>2792854</v>
      </c>
      <c r="AC2470" s="95">
        <v>518</v>
      </c>
      <c r="AD2470" s="95">
        <v>2529996</v>
      </c>
      <c r="AE2470" s="95">
        <v>30</v>
      </c>
      <c r="AF2470" s="95">
        <v>74964</v>
      </c>
      <c r="AG2470" s="95">
        <v>25</v>
      </c>
      <c r="AH2470" s="95">
        <v>139652</v>
      </c>
      <c r="AI2470" s="95">
        <v>514</v>
      </c>
      <c r="AJ2470" s="95">
        <v>4658514</v>
      </c>
      <c r="AK2470" s="95">
        <v>502</v>
      </c>
      <c r="AL2470" s="95">
        <v>2669076</v>
      </c>
      <c r="AM2470" s="95">
        <v>23</v>
      </c>
      <c r="AN2470" s="95">
        <v>55064</v>
      </c>
      <c r="AO2470" s="95">
        <v>20</v>
      </c>
      <c r="AP2470" s="95">
        <v>97552</v>
      </c>
      <c r="AQ2470" s="72">
        <v>299.07</v>
      </c>
      <c r="AR2470" s="72">
        <v>281.79000000000002</v>
      </c>
      <c r="AS2470" s="72">
        <v>580.86</v>
      </c>
      <c r="AT2470" s="95">
        <v>2199994</v>
      </c>
      <c r="AU2470" s="95">
        <v>2011998</v>
      </c>
      <c r="AV2470" s="95">
        <v>613</v>
      </c>
      <c r="AW2470" s="95">
        <v>595</v>
      </c>
      <c r="AX2470" s="72">
        <v>369.5</v>
      </c>
      <c r="AY2470" s="72">
        <v>325.04000000000002</v>
      </c>
      <c r="AZ2470" s="72">
        <v>694.54</v>
      </c>
      <c r="BA2470" s="95">
        <v>2593904</v>
      </c>
      <c r="BB2470" s="95">
        <v>2199878</v>
      </c>
      <c r="BC2470" s="95">
        <v>585</v>
      </c>
      <c r="BD2470" s="95">
        <v>564</v>
      </c>
      <c r="BE2470" s="72">
        <v>523.41999999999996</v>
      </c>
      <c r="BF2470" s="72">
        <v>392.24</v>
      </c>
      <c r="BG2470" s="72">
        <v>915.66</v>
      </c>
      <c r="BH2470" s="95">
        <v>3536211</v>
      </c>
      <c r="BI2470" s="95">
        <v>2541744</v>
      </c>
      <c r="BJ2470" s="95">
        <v>563</v>
      </c>
      <c r="BK2470" s="95">
        <v>540</v>
      </c>
      <c r="BL2470" s="72">
        <v>427.52</v>
      </c>
      <c r="BM2470" s="72">
        <v>409.71</v>
      </c>
      <c r="BN2470" s="72">
        <v>837.23</v>
      </c>
      <c r="BO2470" s="95">
        <v>2867818</v>
      </c>
      <c r="BP2470" s="95">
        <v>2669648</v>
      </c>
      <c r="BQ2470" s="95">
        <v>559</v>
      </c>
      <c r="BR2470" s="95">
        <v>543</v>
      </c>
      <c r="BS2470" s="72">
        <v>731.47</v>
      </c>
      <c r="BT2470" s="72">
        <v>441.67</v>
      </c>
      <c r="BU2470" s="72">
        <v>1173.1400000000001</v>
      </c>
      <c r="BV2470" s="95">
        <v>4713578</v>
      </c>
      <c r="BW2470" s="95">
        <v>2766628</v>
      </c>
      <c r="BX2470" s="95">
        <v>537</v>
      </c>
      <c r="BY2470" s="95">
        <v>522</v>
      </c>
      <c r="BZ2470" s="95">
        <v>604</v>
      </c>
      <c r="CA2470" s="95">
        <v>575</v>
      </c>
      <c r="CB2470" s="95">
        <v>552</v>
      </c>
      <c r="CC2470" s="95">
        <v>551</v>
      </c>
      <c r="CD2470" s="95">
        <v>530</v>
      </c>
      <c r="CE2470" s="72">
        <v>650.75523149000003</v>
      </c>
      <c r="CF2470" s="72">
        <v>676.59346364999999</v>
      </c>
      <c r="CG2470" s="72">
        <v>712.40329333</v>
      </c>
      <c r="CH2470" s="72">
        <v>716.50152150999998</v>
      </c>
      <c r="CI2470" s="72">
        <v>731.52548966999996</v>
      </c>
      <c r="CJ2470" s="96">
        <v>0.89259366949999996</v>
      </c>
      <c r="CK2470" s="96">
        <v>1.0265248443999999</v>
      </c>
      <c r="CL2470" s="96">
        <v>1.2853112956999999</v>
      </c>
      <c r="CM2470" s="96">
        <v>1.1684971696999999</v>
      </c>
      <c r="CN2470" s="96">
        <v>1.6036898462</v>
      </c>
      <c r="CO2470" s="96">
        <v>1.0725381936</v>
      </c>
      <c r="CP2470" s="96">
        <v>1.1144809314999999</v>
      </c>
      <c r="CQ2470" s="96">
        <v>0.99584056389999998</v>
      </c>
      <c r="CR2470" s="96">
        <v>1.119135746</v>
      </c>
      <c r="CS2470" s="95">
        <v>553</v>
      </c>
      <c r="CT2470" s="95">
        <v>517</v>
      </c>
      <c r="CU2470" s="95">
        <v>505</v>
      </c>
      <c r="CV2470" s="95">
        <v>504</v>
      </c>
      <c r="CW2470" s="95">
        <v>491</v>
      </c>
      <c r="CX2470" s="96">
        <v>1.0380476080000001</v>
      </c>
      <c r="CY2470" s="96">
        <v>1.031864117</v>
      </c>
      <c r="CZ2470" s="96">
        <v>1.0711759919999999</v>
      </c>
      <c r="DA2470" s="96">
        <v>1.112634922</v>
      </c>
      <c r="DB2470" s="96">
        <v>1.114454593</v>
      </c>
      <c r="DC2470">
        <v>2013</v>
      </c>
      <c r="DD2470" s="6">
        <v>552.79999999999995</v>
      </c>
      <c r="DE2470" s="96">
        <v>1.1215454E-3</v>
      </c>
      <c r="DF2470" s="72">
        <v>858.52</v>
      </c>
      <c r="DG2470" s="96">
        <v>1</v>
      </c>
      <c r="DH2470" s="72">
        <v>858.52</v>
      </c>
      <c r="DI2470" s="72">
        <v>661.85368900000003</v>
      </c>
      <c r="DJ2470" s="96">
        <v>0.74350521179999995</v>
      </c>
      <c r="DK2470" s="72">
        <v>808.07611622000002</v>
      </c>
      <c r="DL2470" s="96">
        <v>1.0084894580999999</v>
      </c>
      <c r="DM2470" s="72">
        <v>814.93624456999999</v>
      </c>
      <c r="DN2470" s="96">
        <v>1</v>
      </c>
      <c r="DO2470" s="96">
        <v>3.7130000000000002E-3</v>
      </c>
      <c r="DP2470" s="72">
        <v>3.03</v>
      </c>
      <c r="DQ2470" s="72">
        <v>811.91</v>
      </c>
      <c r="DR2470" t="s">
        <v>1545</v>
      </c>
      <c r="DT2470" t="s">
        <v>1532</v>
      </c>
    </row>
    <row r="2471" spans="1:124" x14ac:dyDescent="0.3">
      <c r="A2471" t="s">
        <v>124</v>
      </c>
      <c r="B2471">
        <v>43250</v>
      </c>
      <c r="C2471" s="95">
        <v>1387</v>
      </c>
      <c r="D2471" s="95">
        <v>4626866</v>
      </c>
      <c r="E2471" s="95">
        <v>1354</v>
      </c>
      <c r="F2471" s="95">
        <v>4457464</v>
      </c>
      <c r="G2471" s="95">
        <v>152</v>
      </c>
      <c r="H2471" s="95">
        <v>242573</v>
      </c>
      <c r="I2471" s="95">
        <v>134</v>
      </c>
      <c r="J2471" s="95">
        <v>320946</v>
      </c>
      <c r="K2471" s="95">
        <v>1346</v>
      </c>
      <c r="L2471" s="95">
        <v>5218651</v>
      </c>
      <c r="M2471" s="95">
        <v>1307</v>
      </c>
      <c r="N2471" s="95">
        <v>4395029</v>
      </c>
      <c r="O2471" s="95">
        <v>148</v>
      </c>
      <c r="P2471" s="95">
        <v>233404</v>
      </c>
      <c r="Q2471" s="95">
        <v>133</v>
      </c>
      <c r="R2471" s="95">
        <v>357253</v>
      </c>
      <c r="S2471" s="95">
        <v>1328</v>
      </c>
      <c r="T2471" s="95">
        <v>5247053</v>
      </c>
      <c r="U2471" s="95">
        <v>1281</v>
      </c>
      <c r="V2471" s="95">
        <v>4128930</v>
      </c>
      <c r="W2471" s="95">
        <v>153</v>
      </c>
      <c r="X2471" s="95">
        <v>226051</v>
      </c>
      <c r="Y2471" s="95">
        <v>138</v>
      </c>
      <c r="Z2471" s="95">
        <v>280835</v>
      </c>
      <c r="AA2471" s="95">
        <v>1336</v>
      </c>
      <c r="AB2471" s="95">
        <v>4777037</v>
      </c>
      <c r="AC2471" s="95">
        <v>1289</v>
      </c>
      <c r="AD2471" s="95">
        <v>4702200</v>
      </c>
      <c r="AE2471" s="95">
        <v>144</v>
      </c>
      <c r="AF2471" s="95">
        <v>495576</v>
      </c>
      <c r="AG2471" s="95">
        <v>134</v>
      </c>
      <c r="AH2471" s="95">
        <v>513772</v>
      </c>
      <c r="AI2471" s="95">
        <v>1322</v>
      </c>
      <c r="AJ2471" s="95">
        <v>4380048.6100000003</v>
      </c>
      <c r="AK2471" s="95">
        <v>1275</v>
      </c>
      <c r="AL2471" s="95">
        <v>4507962.99</v>
      </c>
      <c r="AM2471" s="95">
        <v>143</v>
      </c>
      <c r="AN2471" s="95">
        <v>455328</v>
      </c>
      <c r="AO2471" s="95">
        <v>134</v>
      </c>
      <c r="AP2471" s="95">
        <v>560437</v>
      </c>
      <c r="AQ2471" s="72">
        <v>263.67</v>
      </c>
      <c r="AR2471" s="72">
        <v>267.61</v>
      </c>
      <c r="AS2471" s="72">
        <v>531.28</v>
      </c>
      <c r="AT2471" s="95">
        <v>4869439</v>
      </c>
      <c r="AU2471" s="95">
        <v>4778410</v>
      </c>
      <c r="AV2471" s="95">
        <v>1539</v>
      </c>
      <c r="AW2471" s="95">
        <v>1488</v>
      </c>
      <c r="AX2471" s="72">
        <v>304.11</v>
      </c>
      <c r="AY2471" s="72">
        <v>275.02</v>
      </c>
      <c r="AZ2471" s="72">
        <v>579.13</v>
      </c>
      <c r="BA2471" s="95">
        <v>5452055</v>
      </c>
      <c r="BB2471" s="95">
        <v>4752282</v>
      </c>
      <c r="BC2471" s="95">
        <v>1494</v>
      </c>
      <c r="BD2471" s="95">
        <v>1440</v>
      </c>
      <c r="BE2471" s="72">
        <v>307.95999999999998</v>
      </c>
      <c r="BF2471" s="72">
        <v>258.97000000000003</v>
      </c>
      <c r="BG2471" s="72">
        <v>566.92999999999995</v>
      </c>
      <c r="BH2471" s="95">
        <v>5473104</v>
      </c>
      <c r="BI2471" s="95">
        <v>4409765</v>
      </c>
      <c r="BJ2471" s="95">
        <v>1481</v>
      </c>
      <c r="BK2471" s="95">
        <v>1419</v>
      </c>
      <c r="BL2471" s="72">
        <v>296.88</v>
      </c>
      <c r="BM2471" s="72">
        <v>305.45999999999998</v>
      </c>
      <c r="BN2471" s="72">
        <v>602.34</v>
      </c>
      <c r="BO2471" s="95">
        <v>5272613</v>
      </c>
      <c r="BP2471" s="95">
        <v>5215972</v>
      </c>
      <c r="BQ2471" s="95">
        <v>1480</v>
      </c>
      <c r="BR2471" s="95">
        <v>1423</v>
      </c>
      <c r="BS2471" s="72">
        <v>275.05</v>
      </c>
      <c r="BT2471" s="72">
        <v>299.76</v>
      </c>
      <c r="BU2471" s="72">
        <v>574.80999999999995</v>
      </c>
      <c r="BV2471" s="95">
        <v>4835376.6100000003</v>
      </c>
      <c r="BW2471" s="95">
        <v>5068399.99</v>
      </c>
      <c r="BX2471" s="95">
        <v>1465</v>
      </c>
      <c r="BY2471" s="95">
        <v>1409</v>
      </c>
      <c r="BZ2471" s="95">
        <v>1515</v>
      </c>
      <c r="CA2471" s="95">
        <v>1468</v>
      </c>
      <c r="CB2471" s="95">
        <v>1451</v>
      </c>
      <c r="CC2471" s="95">
        <v>1453</v>
      </c>
      <c r="CD2471" s="95">
        <v>1438</v>
      </c>
      <c r="CE2471" s="72">
        <v>650.75523149000003</v>
      </c>
      <c r="CF2471" s="72">
        <v>676.59346364999999</v>
      </c>
      <c r="CG2471" s="72">
        <v>712.40329333</v>
      </c>
      <c r="CH2471" s="72">
        <v>716.50152150999998</v>
      </c>
      <c r="CI2471" s="72">
        <v>731.52548966999996</v>
      </c>
      <c r="CJ2471" s="96">
        <v>0.81640526930000001</v>
      </c>
      <c r="CK2471" s="96">
        <v>0.85594974099999999</v>
      </c>
      <c r="CL2471" s="96">
        <v>0.79579924079999997</v>
      </c>
      <c r="CM2471" s="96">
        <v>0.84066813799999995</v>
      </c>
      <c r="CN2471" s="96">
        <v>0.78576892819999999</v>
      </c>
      <c r="CO2471" s="96">
        <v>0.88111162919999997</v>
      </c>
      <c r="CP2471" s="96">
        <v>0.92941488500000002</v>
      </c>
      <c r="CQ2471" s="96">
        <v>0.99584056389999998</v>
      </c>
      <c r="CR2471" s="96">
        <v>0.93329674039999999</v>
      </c>
      <c r="CS2471" s="95">
        <v>1474</v>
      </c>
      <c r="CT2471" s="95">
        <v>1422</v>
      </c>
      <c r="CU2471" s="95">
        <v>1396</v>
      </c>
      <c r="CV2471" s="95">
        <v>1416</v>
      </c>
      <c r="CW2471" s="95">
        <v>1398</v>
      </c>
      <c r="CX2471" s="96">
        <v>0.89445118700000004</v>
      </c>
      <c r="CY2471" s="96">
        <v>0.88720503299999998</v>
      </c>
      <c r="CZ2471" s="96">
        <v>0.87465735</v>
      </c>
      <c r="DA2471" s="96">
        <v>0.86636274599999996</v>
      </c>
      <c r="DB2471" s="96">
        <v>0.88223270499999995</v>
      </c>
      <c r="DC2471">
        <v>2013</v>
      </c>
      <c r="DD2471" s="6">
        <v>1435.8</v>
      </c>
      <c r="DE2471" s="96">
        <v>1.729705E-3</v>
      </c>
      <c r="DF2471" s="72">
        <v>715.52</v>
      </c>
      <c r="DG2471" s="96">
        <v>1</v>
      </c>
      <c r="DH2471" s="72">
        <v>715.52</v>
      </c>
      <c r="DI2471" s="72">
        <v>661.85368900000003</v>
      </c>
      <c r="DJ2471" s="96">
        <v>1</v>
      </c>
      <c r="DK2471" s="72">
        <v>715.52</v>
      </c>
      <c r="DL2471" s="96">
        <v>1</v>
      </c>
      <c r="DM2471" s="72">
        <v>715.52</v>
      </c>
      <c r="DN2471" s="96">
        <v>1</v>
      </c>
      <c r="DO2471" s="96">
        <v>5.3099999999999996E-3</v>
      </c>
      <c r="DP2471" s="72">
        <v>3.8</v>
      </c>
      <c r="DQ2471" s="72">
        <v>711.72</v>
      </c>
      <c r="DR2471" t="s">
        <v>124</v>
      </c>
      <c r="DT2471" t="s">
        <v>1532</v>
      </c>
    </row>
    <row r="2472" spans="1:124" x14ac:dyDescent="0.3">
      <c r="A2472" t="s">
        <v>1546</v>
      </c>
      <c r="B2472">
        <v>43260</v>
      </c>
      <c r="C2472" s="95">
        <v>1082</v>
      </c>
      <c r="D2472" s="95">
        <v>3658007</v>
      </c>
      <c r="E2472" s="95">
        <v>1056</v>
      </c>
      <c r="F2472" s="95">
        <v>3289125</v>
      </c>
      <c r="G2472" s="95">
        <v>84</v>
      </c>
      <c r="H2472" s="95">
        <v>116879</v>
      </c>
      <c r="I2472" s="95">
        <v>77</v>
      </c>
      <c r="J2472" s="95">
        <v>245998</v>
      </c>
      <c r="K2472" s="95">
        <v>1033</v>
      </c>
      <c r="L2472" s="95">
        <v>3558663</v>
      </c>
      <c r="M2472" s="95">
        <v>1003</v>
      </c>
      <c r="N2472" s="95">
        <v>3357788</v>
      </c>
      <c r="O2472" s="95">
        <v>84</v>
      </c>
      <c r="P2472" s="95">
        <v>186672</v>
      </c>
      <c r="Q2472" s="95">
        <v>77</v>
      </c>
      <c r="R2472" s="95">
        <v>222237</v>
      </c>
      <c r="S2472" s="95">
        <v>979</v>
      </c>
      <c r="T2472" s="95">
        <v>4479139</v>
      </c>
      <c r="U2472" s="95">
        <v>947</v>
      </c>
      <c r="V2472" s="95">
        <v>3455682</v>
      </c>
      <c r="W2472" s="95">
        <v>84</v>
      </c>
      <c r="X2472" s="95">
        <v>310129</v>
      </c>
      <c r="Y2472" s="95">
        <v>77</v>
      </c>
      <c r="Z2472" s="95">
        <v>255842</v>
      </c>
      <c r="AA2472" s="95">
        <v>1038</v>
      </c>
      <c r="AB2472" s="95">
        <v>3931405</v>
      </c>
      <c r="AC2472" s="95">
        <v>993</v>
      </c>
      <c r="AD2472" s="95">
        <v>3821473</v>
      </c>
      <c r="AE2472" s="95">
        <v>86</v>
      </c>
      <c r="AF2472" s="95">
        <v>131778</v>
      </c>
      <c r="AG2472" s="95">
        <v>81</v>
      </c>
      <c r="AH2472" s="95">
        <v>237019</v>
      </c>
      <c r="AI2472" s="95">
        <v>1019</v>
      </c>
      <c r="AJ2472" s="95">
        <v>4237320</v>
      </c>
      <c r="AK2472" s="95">
        <v>970</v>
      </c>
      <c r="AL2472" s="95">
        <v>3714009.75</v>
      </c>
      <c r="AM2472" s="95">
        <v>80</v>
      </c>
      <c r="AN2472" s="95">
        <v>279592</v>
      </c>
      <c r="AO2472" s="95">
        <v>74</v>
      </c>
      <c r="AP2472" s="95">
        <v>290030.73</v>
      </c>
      <c r="AQ2472" s="72">
        <v>269.79000000000002</v>
      </c>
      <c r="AR2472" s="72">
        <v>260.01</v>
      </c>
      <c r="AS2472" s="72">
        <v>529.79999999999995</v>
      </c>
      <c r="AT2472" s="95">
        <v>3774886</v>
      </c>
      <c r="AU2472" s="95">
        <v>3535123</v>
      </c>
      <c r="AV2472" s="95">
        <v>1166</v>
      </c>
      <c r="AW2472" s="95">
        <v>1133</v>
      </c>
      <c r="AX2472" s="72">
        <v>279.42</v>
      </c>
      <c r="AY2472" s="72">
        <v>276.24</v>
      </c>
      <c r="AZ2472" s="72">
        <v>555.66</v>
      </c>
      <c r="BA2472" s="95">
        <v>3745335</v>
      </c>
      <c r="BB2472" s="95">
        <v>3580025</v>
      </c>
      <c r="BC2472" s="95">
        <v>1117</v>
      </c>
      <c r="BD2472" s="95">
        <v>1080</v>
      </c>
      <c r="BE2472" s="72">
        <v>375.45</v>
      </c>
      <c r="BF2472" s="72">
        <v>302.04000000000002</v>
      </c>
      <c r="BG2472" s="72">
        <v>677.49</v>
      </c>
      <c r="BH2472" s="95">
        <v>4789268</v>
      </c>
      <c r="BI2472" s="95">
        <v>3711524</v>
      </c>
      <c r="BJ2472" s="95">
        <v>1063</v>
      </c>
      <c r="BK2472" s="95">
        <v>1024</v>
      </c>
      <c r="BL2472" s="72">
        <v>301.24</v>
      </c>
      <c r="BM2472" s="72">
        <v>314.89999999999998</v>
      </c>
      <c r="BN2472" s="72">
        <v>616.14</v>
      </c>
      <c r="BO2472" s="95">
        <v>4063183</v>
      </c>
      <c r="BP2472" s="95">
        <v>4058492</v>
      </c>
      <c r="BQ2472" s="95">
        <v>1124</v>
      </c>
      <c r="BR2472" s="95">
        <v>1074</v>
      </c>
      <c r="BS2472" s="72">
        <v>342.5</v>
      </c>
      <c r="BT2472" s="72">
        <v>319.61</v>
      </c>
      <c r="BU2472" s="72">
        <v>662.11</v>
      </c>
      <c r="BV2472" s="95">
        <v>4516912</v>
      </c>
      <c r="BW2472" s="95">
        <v>4004040.48</v>
      </c>
      <c r="BX2472" s="95">
        <v>1099</v>
      </c>
      <c r="BY2472" s="95">
        <v>1044</v>
      </c>
      <c r="BZ2472" s="95">
        <v>1150</v>
      </c>
      <c r="CA2472" s="95">
        <v>1099</v>
      </c>
      <c r="CB2472" s="95">
        <v>1044</v>
      </c>
      <c r="CC2472" s="95">
        <v>1100</v>
      </c>
      <c r="CD2472" s="95">
        <v>1072</v>
      </c>
      <c r="CE2472" s="72">
        <v>650.75523149000003</v>
      </c>
      <c r="CF2472" s="72">
        <v>676.59346364999999</v>
      </c>
      <c r="CG2472" s="72">
        <v>712.40329333</v>
      </c>
      <c r="CH2472" s="72">
        <v>716.50152150999998</v>
      </c>
      <c r="CI2472" s="72">
        <v>731.52548966999996</v>
      </c>
      <c r="CJ2472" s="96">
        <v>0.8141309887</v>
      </c>
      <c r="CK2472" s="96">
        <v>0.82126125930000005</v>
      </c>
      <c r="CL2472" s="96">
        <v>0.95099223479999995</v>
      </c>
      <c r="CM2472" s="96">
        <v>0.8599283902</v>
      </c>
      <c r="CN2472" s="96">
        <v>0.90510858380000003</v>
      </c>
      <c r="CO2472" s="96">
        <v>0.91665887930000001</v>
      </c>
      <c r="CP2472" s="96">
        <v>0.9494091107</v>
      </c>
      <c r="CQ2472" s="96">
        <v>0.99584056389999998</v>
      </c>
      <c r="CR2472" s="96">
        <v>0.95337447529999997</v>
      </c>
      <c r="CS2472" s="95">
        <v>1106</v>
      </c>
      <c r="CT2472" s="95">
        <v>1067</v>
      </c>
      <c r="CU2472" s="95">
        <v>1002</v>
      </c>
      <c r="CV2472" s="95">
        <v>1053</v>
      </c>
      <c r="CW2472" s="95">
        <v>1023</v>
      </c>
      <c r="CX2472" s="96">
        <v>0.91169352299999995</v>
      </c>
      <c r="CY2472" s="96">
        <v>0.88354137399999999</v>
      </c>
      <c r="CZ2472" s="96">
        <v>0.93386710500000003</v>
      </c>
      <c r="DA2472" s="96">
        <v>0.92151080500000004</v>
      </c>
      <c r="DB2472" s="96">
        <v>0.93471981999999998</v>
      </c>
      <c r="DC2472">
        <v>2013</v>
      </c>
      <c r="DD2472" s="6">
        <v>1071</v>
      </c>
      <c r="DE2472" s="96">
        <v>2.1218341E-3</v>
      </c>
      <c r="DF2472" s="72">
        <v>730.63</v>
      </c>
      <c r="DG2472" s="96">
        <v>1</v>
      </c>
      <c r="DH2472" s="72">
        <v>730.63</v>
      </c>
      <c r="DI2472" s="72">
        <v>661.85368900000003</v>
      </c>
      <c r="DJ2472" s="96">
        <v>1</v>
      </c>
      <c r="DK2472" s="72">
        <v>730.63</v>
      </c>
      <c r="DL2472" s="96">
        <v>1</v>
      </c>
      <c r="DM2472" s="72">
        <v>730.63</v>
      </c>
      <c r="DN2472" s="96">
        <v>1</v>
      </c>
      <c r="DO2472" s="96">
        <v>3.656E-3</v>
      </c>
      <c r="DP2472" s="72">
        <v>2.67</v>
      </c>
      <c r="DQ2472" s="72">
        <v>727.96</v>
      </c>
      <c r="DR2472" t="s">
        <v>1546</v>
      </c>
      <c r="DT2472" t="s">
        <v>1532</v>
      </c>
    </row>
    <row r="2473" spans="1:124" x14ac:dyDescent="0.3">
      <c r="A2473" t="s">
        <v>1547</v>
      </c>
      <c r="B2473">
        <v>43270</v>
      </c>
      <c r="C2473" s="95">
        <v>415</v>
      </c>
      <c r="D2473" s="95">
        <v>814449</v>
      </c>
      <c r="E2473" s="95">
        <v>399</v>
      </c>
      <c r="F2473" s="95">
        <v>1184686</v>
      </c>
      <c r="G2473" s="95">
        <v>28</v>
      </c>
      <c r="H2473" s="95">
        <v>40567</v>
      </c>
      <c r="I2473" s="95">
        <v>26</v>
      </c>
      <c r="J2473" s="95">
        <v>53408</v>
      </c>
      <c r="K2473" s="95">
        <v>387</v>
      </c>
      <c r="L2473" s="95">
        <v>1063073</v>
      </c>
      <c r="M2473" s="95">
        <v>372</v>
      </c>
      <c r="N2473" s="95">
        <v>1237936</v>
      </c>
      <c r="O2473" s="95">
        <v>26</v>
      </c>
      <c r="P2473" s="95">
        <v>42982</v>
      </c>
      <c r="Q2473" s="95">
        <v>23</v>
      </c>
      <c r="R2473" s="95">
        <v>46792</v>
      </c>
      <c r="S2473" s="95">
        <v>380</v>
      </c>
      <c r="T2473" s="95">
        <v>1091171</v>
      </c>
      <c r="U2473" s="95">
        <v>363</v>
      </c>
      <c r="V2473" s="95">
        <v>1250714</v>
      </c>
      <c r="W2473" s="95">
        <v>27</v>
      </c>
      <c r="X2473" s="95">
        <v>120042</v>
      </c>
      <c r="Y2473" s="95">
        <v>25</v>
      </c>
      <c r="Z2473" s="95">
        <v>73269</v>
      </c>
      <c r="AA2473" s="95">
        <v>387</v>
      </c>
      <c r="AB2473" s="95">
        <v>1107177</v>
      </c>
      <c r="AC2473" s="95">
        <v>371</v>
      </c>
      <c r="AD2473" s="95">
        <v>1207351</v>
      </c>
      <c r="AE2473" s="95">
        <v>29</v>
      </c>
      <c r="AF2473" s="95">
        <v>122317</v>
      </c>
      <c r="AG2473" s="95">
        <v>27</v>
      </c>
      <c r="AH2473" s="95">
        <v>66107</v>
      </c>
      <c r="AI2473" s="95">
        <v>384</v>
      </c>
      <c r="AJ2473" s="95">
        <v>1346479</v>
      </c>
      <c r="AK2473" s="95">
        <v>371</v>
      </c>
      <c r="AL2473" s="95">
        <v>1306330.43</v>
      </c>
      <c r="AM2473" s="95">
        <v>30</v>
      </c>
      <c r="AN2473" s="95">
        <v>27141</v>
      </c>
      <c r="AO2473" s="95">
        <v>26</v>
      </c>
      <c r="AP2473" s="95">
        <v>101851</v>
      </c>
      <c r="AQ2473" s="72">
        <v>160.84</v>
      </c>
      <c r="AR2473" s="72">
        <v>242.76</v>
      </c>
      <c r="AS2473" s="72">
        <v>403.6</v>
      </c>
      <c r="AT2473" s="95">
        <v>855016</v>
      </c>
      <c r="AU2473" s="95">
        <v>1238094</v>
      </c>
      <c r="AV2473" s="95">
        <v>443</v>
      </c>
      <c r="AW2473" s="95">
        <v>425</v>
      </c>
      <c r="AX2473" s="72">
        <v>223.17</v>
      </c>
      <c r="AY2473" s="72">
        <v>271.04000000000002</v>
      </c>
      <c r="AZ2473" s="72">
        <v>494.21</v>
      </c>
      <c r="BA2473" s="95">
        <v>1106055</v>
      </c>
      <c r="BB2473" s="95">
        <v>1284728</v>
      </c>
      <c r="BC2473" s="95">
        <v>413</v>
      </c>
      <c r="BD2473" s="95">
        <v>395</v>
      </c>
      <c r="BE2473" s="72">
        <v>248</v>
      </c>
      <c r="BF2473" s="72">
        <v>284.36</v>
      </c>
      <c r="BG2473" s="72">
        <v>532.36</v>
      </c>
      <c r="BH2473" s="95">
        <v>1211213</v>
      </c>
      <c r="BI2473" s="95">
        <v>1323983</v>
      </c>
      <c r="BJ2473" s="95">
        <v>407</v>
      </c>
      <c r="BK2473" s="95">
        <v>388</v>
      </c>
      <c r="BL2473" s="72">
        <v>246.29</v>
      </c>
      <c r="BM2473" s="72">
        <v>266.64</v>
      </c>
      <c r="BN2473" s="72">
        <v>512.92999999999995</v>
      </c>
      <c r="BO2473" s="95">
        <v>1229494</v>
      </c>
      <c r="BP2473" s="95">
        <v>1273458</v>
      </c>
      <c r="BQ2473" s="95">
        <v>416</v>
      </c>
      <c r="BR2473" s="95">
        <v>398</v>
      </c>
      <c r="BS2473" s="72">
        <v>276.49</v>
      </c>
      <c r="BT2473" s="72">
        <v>295.58999999999997</v>
      </c>
      <c r="BU2473" s="72">
        <v>572.08000000000004</v>
      </c>
      <c r="BV2473" s="95">
        <v>1373620</v>
      </c>
      <c r="BW2473" s="95">
        <v>1408181.43</v>
      </c>
      <c r="BX2473" s="95">
        <v>414</v>
      </c>
      <c r="BY2473" s="95">
        <v>397</v>
      </c>
      <c r="BZ2473" s="95">
        <v>434</v>
      </c>
      <c r="CA2473" s="95">
        <v>404</v>
      </c>
      <c r="CB2473" s="95">
        <v>398</v>
      </c>
      <c r="CC2473" s="95">
        <v>407</v>
      </c>
      <c r="CD2473" s="95">
        <v>406</v>
      </c>
      <c r="CE2473" s="72">
        <v>650.75523149000003</v>
      </c>
      <c r="CF2473" s="72">
        <v>676.59346364999999</v>
      </c>
      <c r="CG2473" s="72">
        <v>712.40329333</v>
      </c>
      <c r="CH2473" s="72">
        <v>716.50152150999998</v>
      </c>
      <c r="CI2473" s="72">
        <v>731.52548966999996</v>
      </c>
      <c r="CJ2473" s="96">
        <v>0.62020246700000004</v>
      </c>
      <c r="CK2473" s="96">
        <v>0.73043862609999999</v>
      </c>
      <c r="CL2473" s="96">
        <v>0.74727335620000002</v>
      </c>
      <c r="CM2473" s="96">
        <v>0.71588124320000002</v>
      </c>
      <c r="CN2473" s="96">
        <v>0.78203700089999995</v>
      </c>
      <c r="CO2473" s="96">
        <v>0.78440341889999998</v>
      </c>
      <c r="CP2473" s="96">
        <v>0.9168324887</v>
      </c>
      <c r="CQ2473" s="96">
        <v>0.99584056389999998</v>
      </c>
      <c r="CR2473" s="96">
        <v>0.92066179169999995</v>
      </c>
      <c r="CS2473" s="95">
        <v>407</v>
      </c>
      <c r="CT2473" s="95">
        <v>393</v>
      </c>
      <c r="CU2473" s="95">
        <v>366</v>
      </c>
      <c r="CV2473" s="95">
        <v>384</v>
      </c>
      <c r="CW2473" s="95">
        <v>378</v>
      </c>
      <c r="CX2473" s="96">
        <v>0.83102483900000002</v>
      </c>
      <c r="CY2473" s="96">
        <v>0.75693905299999997</v>
      </c>
      <c r="CZ2473" s="96">
        <v>0.78746179800000005</v>
      </c>
      <c r="DA2473" s="96">
        <v>0.77778205499999997</v>
      </c>
      <c r="DB2473" s="96">
        <v>0.76652462200000004</v>
      </c>
      <c r="DC2473">
        <v>2013</v>
      </c>
      <c r="DD2473" s="6">
        <v>400.6</v>
      </c>
      <c r="DE2473" s="96">
        <v>1.7991935000000001E-3</v>
      </c>
      <c r="DF2473" s="72">
        <v>705.79</v>
      </c>
      <c r="DG2473" s="96">
        <v>1</v>
      </c>
      <c r="DH2473" s="72">
        <v>705.79</v>
      </c>
      <c r="DI2473" s="72">
        <v>661.85368900000003</v>
      </c>
      <c r="DJ2473" s="96">
        <v>0.63292969590000003</v>
      </c>
      <c r="DK2473" s="72">
        <v>689.66228495999997</v>
      </c>
      <c r="DL2473" s="96">
        <v>1.0084894580999999</v>
      </c>
      <c r="DM2473" s="72">
        <v>695.51714404999996</v>
      </c>
      <c r="DN2473" s="96">
        <v>1</v>
      </c>
      <c r="DO2473" s="96">
        <v>5.6550000000000003E-3</v>
      </c>
      <c r="DP2473" s="72">
        <v>3.93</v>
      </c>
      <c r="DQ2473" s="72">
        <v>691.59</v>
      </c>
      <c r="DR2473" t="s">
        <v>1547</v>
      </c>
      <c r="DT2473" t="s">
        <v>1532</v>
      </c>
    </row>
    <row r="2474" spans="1:124" x14ac:dyDescent="0.3">
      <c r="A2474" t="s">
        <v>1548</v>
      </c>
      <c r="B2474">
        <v>43280</v>
      </c>
      <c r="C2474" s="95">
        <v>902</v>
      </c>
      <c r="D2474" s="95">
        <v>3190557</v>
      </c>
      <c r="E2474" s="95">
        <v>871</v>
      </c>
      <c r="F2474" s="95">
        <v>2541211</v>
      </c>
      <c r="G2474" s="95">
        <v>63</v>
      </c>
      <c r="H2474" s="95">
        <v>145833</v>
      </c>
      <c r="I2474" s="95">
        <v>56</v>
      </c>
      <c r="J2474" s="95">
        <v>163137</v>
      </c>
      <c r="K2474" s="95">
        <v>818</v>
      </c>
      <c r="L2474" s="95">
        <v>2956897</v>
      </c>
      <c r="M2474" s="95">
        <v>787</v>
      </c>
      <c r="N2474" s="95">
        <v>2926358</v>
      </c>
      <c r="O2474" s="95">
        <v>63</v>
      </c>
      <c r="P2474" s="95">
        <v>260014</v>
      </c>
      <c r="Q2474" s="95">
        <v>57</v>
      </c>
      <c r="R2474" s="95">
        <v>218477</v>
      </c>
      <c r="S2474" s="95">
        <v>776</v>
      </c>
      <c r="T2474" s="95">
        <v>2994757</v>
      </c>
      <c r="U2474" s="95">
        <v>743</v>
      </c>
      <c r="V2474" s="95">
        <v>2158725</v>
      </c>
      <c r="W2474" s="95">
        <v>63</v>
      </c>
      <c r="X2474" s="95">
        <v>465401</v>
      </c>
      <c r="Y2474" s="95">
        <v>56</v>
      </c>
      <c r="Z2474" s="95">
        <v>234879</v>
      </c>
      <c r="AA2474" s="95">
        <v>838</v>
      </c>
      <c r="AB2474" s="95">
        <v>2833450</v>
      </c>
      <c r="AC2474" s="95">
        <v>800</v>
      </c>
      <c r="AD2474" s="95">
        <v>2761621</v>
      </c>
      <c r="AE2474" s="95">
        <v>62</v>
      </c>
      <c r="AF2474" s="95">
        <v>202968</v>
      </c>
      <c r="AG2474" s="95">
        <v>54</v>
      </c>
      <c r="AH2474" s="95">
        <v>208165</v>
      </c>
      <c r="AI2474" s="95">
        <v>851</v>
      </c>
      <c r="AJ2474" s="95">
        <v>2795103.22</v>
      </c>
      <c r="AK2474" s="95">
        <v>814</v>
      </c>
      <c r="AL2474" s="95">
        <v>2682653.12</v>
      </c>
      <c r="AM2474" s="95">
        <v>61</v>
      </c>
      <c r="AN2474" s="95">
        <v>216386</v>
      </c>
      <c r="AO2474" s="95">
        <v>53</v>
      </c>
      <c r="AP2474" s="95">
        <v>207843</v>
      </c>
      <c r="AQ2474" s="72">
        <v>288.12</v>
      </c>
      <c r="AR2474" s="72">
        <v>243.11</v>
      </c>
      <c r="AS2474" s="72">
        <v>531.23</v>
      </c>
      <c r="AT2474" s="95">
        <v>3336390</v>
      </c>
      <c r="AU2474" s="95">
        <v>2704348</v>
      </c>
      <c r="AV2474" s="95">
        <v>965</v>
      </c>
      <c r="AW2474" s="95">
        <v>927</v>
      </c>
      <c r="AX2474" s="72">
        <v>304.29000000000002</v>
      </c>
      <c r="AY2474" s="72">
        <v>310.51</v>
      </c>
      <c r="AZ2474" s="72">
        <v>614.79999999999995</v>
      </c>
      <c r="BA2474" s="95">
        <v>3216911</v>
      </c>
      <c r="BB2474" s="95">
        <v>3144835</v>
      </c>
      <c r="BC2474" s="95">
        <v>881</v>
      </c>
      <c r="BD2474" s="95">
        <v>844</v>
      </c>
      <c r="BE2474" s="72">
        <v>343.68</v>
      </c>
      <c r="BF2474" s="72">
        <v>249.65</v>
      </c>
      <c r="BG2474" s="72">
        <v>593.33000000000004</v>
      </c>
      <c r="BH2474" s="95">
        <v>3460158</v>
      </c>
      <c r="BI2474" s="95">
        <v>2393604</v>
      </c>
      <c r="BJ2474" s="95">
        <v>839</v>
      </c>
      <c r="BK2474" s="95">
        <v>799</v>
      </c>
      <c r="BL2474" s="72">
        <v>281.14999999999998</v>
      </c>
      <c r="BM2474" s="72">
        <v>289.79000000000002</v>
      </c>
      <c r="BN2474" s="72">
        <v>570.94000000000005</v>
      </c>
      <c r="BO2474" s="95">
        <v>3036418</v>
      </c>
      <c r="BP2474" s="95">
        <v>2969786</v>
      </c>
      <c r="BQ2474" s="95">
        <v>900</v>
      </c>
      <c r="BR2474" s="95">
        <v>854</v>
      </c>
      <c r="BS2474" s="72">
        <v>275.17</v>
      </c>
      <c r="BT2474" s="72">
        <v>277.83</v>
      </c>
      <c r="BU2474" s="72">
        <v>553</v>
      </c>
      <c r="BV2474" s="95">
        <v>3011489.22</v>
      </c>
      <c r="BW2474" s="95">
        <v>2890496.12</v>
      </c>
      <c r="BX2474" s="95">
        <v>912</v>
      </c>
      <c r="BY2474" s="95">
        <v>867</v>
      </c>
      <c r="BZ2474" s="95">
        <v>947</v>
      </c>
      <c r="CA2474" s="95">
        <v>863</v>
      </c>
      <c r="CB2474" s="95">
        <v>820</v>
      </c>
      <c r="CC2474" s="95">
        <v>878</v>
      </c>
      <c r="CD2474" s="95">
        <v>890</v>
      </c>
      <c r="CE2474" s="72">
        <v>650.75523149000003</v>
      </c>
      <c r="CF2474" s="72">
        <v>676.59346364999999</v>
      </c>
      <c r="CG2474" s="72">
        <v>712.40329333</v>
      </c>
      <c r="CH2474" s="72">
        <v>716.50152150999998</v>
      </c>
      <c r="CI2474" s="72">
        <v>731.52548966999996</v>
      </c>
      <c r="CJ2474" s="96">
        <v>0.8163284355</v>
      </c>
      <c r="CK2474" s="96">
        <v>0.90866973009999996</v>
      </c>
      <c r="CL2474" s="96">
        <v>0.83285690219999997</v>
      </c>
      <c r="CM2474" s="96">
        <v>0.79684408600000001</v>
      </c>
      <c r="CN2474" s="96">
        <v>0.75595451940000002</v>
      </c>
      <c r="CO2474" s="96">
        <v>0.91076222200000001</v>
      </c>
      <c r="CP2474" s="96">
        <v>0.90268427340000001</v>
      </c>
      <c r="CQ2474" s="96">
        <v>0.99584056389999998</v>
      </c>
      <c r="CR2474" s="96">
        <v>0.90645448399999995</v>
      </c>
      <c r="CS2474" s="95">
        <v>934</v>
      </c>
      <c r="CT2474" s="95">
        <v>862</v>
      </c>
      <c r="CU2474" s="95">
        <v>813</v>
      </c>
      <c r="CV2474" s="95">
        <v>875</v>
      </c>
      <c r="CW2474" s="95">
        <v>900</v>
      </c>
      <c r="CX2474" s="96">
        <v>0.92920365699999996</v>
      </c>
      <c r="CY2474" s="96">
        <v>0.92932066099999999</v>
      </c>
      <c r="CZ2474" s="96">
        <v>0.88991888799999996</v>
      </c>
      <c r="DA2474" s="96">
        <v>0.88496600999999997</v>
      </c>
      <c r="DB2474" s="96">
        <v>0.91775737899999998</v>
      </c>
      <c r="DC2474">
        <v>2013</v>
      </c>
      <c r="DD2474" s="6">
        <v>858.2</v>
      </c>
      <c r="DE2474" s="96">
        <v>2.3040395000000001E-3</v>
      </c>
      <c r="DF2474" s="72">
        <v>694.54</v>
      </c>
      <c r="DG2474" s="96">
        <v>1</v>
      </c>
      <c r="DH2474" s="72">
        <v>694.54</v>
      </c>
      <c r="DI2474" s="72">
        <v>661.85368900000003</v>
      </c>
      <c r="DJ2474" s="96">
        <v>0.92639084620000001</v>
      </c>
      <c r="DK2474" s="72">
        <v>692.13398830999995</v>
      </c>
      <c r="DL2474" s="96">
        <v>1.0084894580999999</v>
      </c>
      <c r="DM2474" s="72">
        <v>698.00983082000005</v>
      </c>
      <c r="DN2474" s="96">
        <v>1</v>
      </c>
      <c r="DO2474" s="96">
        <v>6.803E-3</v>
      </c>
      <c r="DP2474" s="72">
        <v>4.75</v>
      </c>
      <c r="DQ2474" s="72">
        <v>693.26</v>
      </c>
      <c r="DR2474" t="s">
        <v>1548</v>
      </c>
      <c r="DT2474" t="s">
        <v>1532</v>
      </c>
    </row>
    <row r="2475" spans="1:124" x14ac:dyDescent="0.3">
      <c r="A2475" t="s">
        <v>1549</v>
      </c>
      <c r="B2475">
        <v>43290</v>
      </c>
      <c r="C2475" s="95">
        <v>704</v>
      </c>
      <c r="D2475" s="95">
        <v>1998373</v>
      </c>
      <c r="E2475" s="95">
        <v>687</v>
      </c>
      <c r="F2475" s="95">
        <v>1816561</v>
      </c>
      <c r="G2475" s="95">
        <v>38</v>
      </c>
      <c r="H2475" s="95">
        <v>156955</v>
      </c>
      <c r="I2475" s="95">
        <v>32</v>
      </c>
      <c r="J2475" s="95">
        <v>103820</v>
      </c>
      <c r="K2475" s="95">
        <v>695</v>
      </c>
      <c r="L2475" s="95">
        <v>2023244</v>
      </c>
      <c r="M2475" s="95">
        <v>677</v>
      </c>
      <c r="N2475" s="95">
        <v>2039859</v>
      </c>
      <c r="O2475" s="95">
        <v>37</v>
      </c>
      <c r="P2475" s="95">
        <v>71345</v>
      </c>
      <c r="Q2475" s="95">
        <v>29</v>
      </c>
      <c r="R2475" s="95">
        <v>109797</v>
      </c>
      <c r="S2475" s="95">
        <v>668</v>
      </c>
      <c r="T2475" s="95">
        <v>1681219</v>
      </c>
      <c r="U2475" s="95">
        <v>649</v>
      </c>
      <c r="V2475" s="95">
        <v>2069765</v>
      </c>
      <c r="W2475" s="95">
        <v>35</v>
      </c>
      <c r="X2475" s="95">
        <v>243280</v>
      </c>
      <c r="Y2475" s="95">
        <v>30</v>
      </c>
      <c r="Z2475" s="95">
        <v>106610</v>
      </c>
      <c r="AA2475" s="95">
        <v>699</v>
      </c>
      <c r="AB2475" s="95">
        <v>2304427</v>
      </c>
      <c r="AC2475" s="95">
        <v>681</v>
      </c>
      <c r="AD2475" s="95">
        <v>2080427</v>
      </c>
      <c r="AE2475" s="95">
        <v>31</v>
      </c>
      <c r="AF2475" s="95">
        <v>238888</v>
      </c>
      <c r="AG2475" s="95">
        <v>28</v>
      </c>
      <c r="AH2475" s="95">
        <v>133795</v>
      </c>
      <c r="AI2475" s="95">
        <v>676</v>
      </c>
      <c r="AJ2475" s="95">
        <v>2440658</v>
      </c>
      <c r="AK2475" s="95">
        <v>657</v>
      </c>
      <c r="AL2475" s="95">
        <v>2514779</v>
      </c>
      <c r="AM2475" s="95">
        <v>34</v>
      </c>
      <c r="AN2475" s="95">
        <v>165778</v>
      </c>
      <c r="AO2475" s="95">
        <v>31</v>
      </c>
      <c r="AP2475" s="95">
        <v>137574</v>
      </c>
      <c r="AQ2475" s="72">
        <v>242.06</v>
      </c>
      <c r="AR2475" s="72">
        <v>222.58</v>
      </c>
      <c r="AS2475" s="72">
        <v>464.64</v>
      </c>
      <c r="AT2475" s="95">
        <v>2155328</v>
      </c>
      <c r="AU2475" s="95">
        <v>1920381</v>
      </c>
      <c r="AV2475" s="95">
        <v>742</v>
      </c>
      <c r="AW2475" s="95">
        <v>719</v>
      </c>
      <c r="AX2475" s="72">
        <v>238.46</v>
      </c>
      <c r="AY2475" s="72">
        <v>253.74</v>
      </c>
      <c r="AZ2475" s="72">
        <v>492.2</v>
      </c>
      <c r="BA2475" s="95">
        <v>2094589</v>
      </c>
      <c r="BB2475" s="95">
        <v>2149656</v>
      </c>
      <c r="BC2475" s="95">
        <v>732</v>
      </c>
      <c r="BD2475" s="95">
        <v>706</v>
      </c>
      <c r="BE2475" s="72">
        <v>228.13</v>
      </c>
      <c r="BF2475" s="72">
        <v>267.11</v>
      </c>
      <c r="BG2475" s="72">
        <v>495.24</v>
      </c>
      <c r="BH2475" s="95">
        <v>1924499</v>
      </c>
      <c r="BI2475" s="95">
        <v>2176375</v>
      </c>
      <c r="BJ2475" s="95">
        <v>703</v>
      </c>
      <c r="BK2475" s="95">
        <v>679</v>
      </c>
      <c r="BL2475" s="72">
        <v>290.33</v>
      </c>
      <c r="BM2475" s="72">
        <v>260.25</v>
      </c>
      <c r="BN2475" s="72">
        <v>550.58000000000004</v>
      </c>
      <c r="BO2475" s="95">
        <v>2543315</v>
      </c>
      <c r="BP2475" s="95">
        <v>2214222</v>
      </c>
      <c r="BQ2475" s="95">
        <v>730</v>
      </c>
      <c r="BR2475" s="95">
        <v>709</v>
      </c>
      <c r="BS2475" s="72">
        <v>305.92</v>
      </c>
      <c r="BT2475" s="72">
        <v>321.26</v>
      </c>
      <c r="BU2475" s="72">
        <v>627.17999999999995</v>
      </c>
      <c r="BV2475" s="95">
        <v>2606436</v>
      </c>
      <c r="BW2475" s="95">
        <v>2652353</v>
      </c>
      <c r="BX2475" s="95">
        <v>710</v>
      </c>
      <c r="BY2475" s="95">
        <v>688</v>
      </c>
      <c r="BZ2475" s="95">
        <v>731</v>
      </c>
      <c r="CA2475" s="95">
        <v>719</v>
      </c>
      <c r="CB2475" s="95">
        <v>691</v>
      </c>
      <c r="CC2475" s="95">
        <v>720</v>
      </c>
      <c r="CD2475" s="95">
        <v>699</v>
      </c>
      <c r="CE2475" s="72">
        <v>650.75523149000003</v>
      </c>
      <c r="CF2475" s="72">
        <v>676.59346364999999</v>
      </c>
      <c r="CG2475" s="72">
        <v>712.40329333</v>
      </c>
      <c r="CH2475" s="72">
        <v>716.50152150999998</v>
      </c>
      <c r="CI2475" s="72">
        <v>731.52548966999996</v>
      </c>
      <c r="CJ2475" s="96">
        <v>0.71400117510000005</v>
      </c>
      <c r="CK2475" s="96">
        <v>0.72746786129999996</v>
      </c>
      <c r="CL2475" s="96">
        <v>0.69516803839999997</v>
      </c>
      <c r="CM2475" s="96">
        <v>0.76842823559999995</v>
      </c>
      <c r="CN2475" s="96">
        <v>0.85735905150000002</v>
      </c>
      <c r="CO2475" s="96">
        <v>0.92743945520000004</v>
      </c>
      <c r="CP2475" s="96">
        <v>0.81135740789999999</v>
      </c>
      <c r="CQ2475" s="96">
        <v>0.99584056389999998</v>
      </c>
      <c r="CR2475" s="96">
        <v>0.81474617670000005</v>
      </c>
      <c r="CS2475" s="95">
        <v>840</v>
      </c>
      <c r="CT2475" s="95">
        <v>843</v>
      </c>
      <c r="CU2475" s="95">
        <v>823</v>
      </c>
      <c r="CV2475" s="95">
        <v>836</v>
      </c>
      <c r="CW2475" s="95">
        <v>822</v>
      </c>
      <c r="CX2475" s="96">
        <v>0.92181271099999995</v>
      </c>
      <c r="CY2475" s="96">
        <v>0.94194793899999996</v>
      </c>
      <c r="CZ2475" s="96">
        <v>0.92472587900000003</v>
      </c>
      <c r="DA2475" s="96">
        <v>0.90413358899999996</v>
      </c>
      <c r="DB2475" s="96">
        <v>0.94472995500000001</v>
      </c>
      <c r="DC2475">
        <v>2013</v>
      </c>
      <c r="DD2475" s="6">
        <v>700.2</v>
      </c>
      <c r="DE2475" s="96">
        <v>2.0678200000000002E-3</v>
      </c>
      <c r="DF2475" s="72">
        <v>624.41999999999996</v>
      </c>
      <c r="DG2475" s="96">
        <v>1</v>
      </c>
      <c r="DH2475" s="72">
        <v>624.41999999999996</v>
      </c>
      <c r="DI2475" s="72">
        <v>661.85368900000003</v>
      </c>
      <c r="DJ2475" s="96">
        <v>0.83677954089999995</v>
      </c>
      <c r="DK2475" s="72">
        <v>630.52994391000004</v>
      </c>
      <c r="DL2475" s="96">
        <v>1.0084894580999999</v>
      </c>
      <c r="DM2475" s="72">
        <v>635.88280146</v>
      </c>
      <c r="DN2475" s="96">
        <v>1</v>
      </c>
      <c r="DO2475" s="96">
        <v>4.666E-3</v>
      </c>
      <c r="DP2475" s="72">
        <v>2.97</v>
      </c>
      <c r="DQ2475" s="72">
        <v>632.91</v>
      </c>
      <c r="DR2475" t="s">
        <v>1549</v>
      </c>
      <c r="DT2475" t="s">
        <v>1532</v>
      </c>
    </row>
    <row r="2476" spans="1:124" x14ac:dyDescent="0.3">
      <c r="A2476" t="s">
        <v>1550</v>
      </c>
      <c r="B2476">
        <v>43300</v>
      </c>
      <c r="C2476" s="95">
        <v>803</v>
      </c>
      <c r="D2476" s="95">
        <v>1684538</v>
      </c>
      <c r="E2476" s="95">
        <v>787</v>
      </c>
      <c r="F2476" s="95">
        <v>1795887</v>
      </c>
      <c r="G2476" s="95">
        <v>62</v>
      </c>
      <c r="H2476" s="95">
        <v>195177</v>
      </c>
      <c r="I2476" s="95">
        <v>49</v>
      </c>
      <c r="J2476" s="95">
        <v>226861</v>
      </c>
      <c r="K2476" s="95">
        <v>877</v>
      </c>
      <c r="L2476" s="95">
        <v>2119812</v>
      </c>
      <c r="M2476" s="95">
        <v>848</v>
      </c>
      <c r="N2476" s="95">
        <v>2256818</v>
      </c>
      <c r="O2476" s="95">
        <v>65</v>
      </c>
      <c r="P2476" s="95">
        <v>229295</v>
      </c>
      <c r="Q2476" s="95">
        <v>53</v>
      </c>
      <c r="R2476" s="95">
        <v>199409</v>
      </c>
      <c r="S2476" s="95">
        <v>937</v>
      </c>
      <c r="T2476" s="95">
        <v>2093560</v>
      </c>
      <c r="U2476" s="95">
        <v>906</v>
      </c>
      <c r="V2476" s="95">
        <v>2459759</v>
      </c>
      <c r="W2476" s="95">
        <v>62</v>
      </c>
      <c r="X2476" s="95">
        <v>279142</v>
      </c>
      <c r="Y2476" s="95">
        <v>51</v>
      </c>
      <c r="Z2476" s="95">
        <v>169128</v>
      </c>
      <c r="AA2476" s="95">
        <v>1013</v>
      </c>
      <c r="AB2476" s="95">
        <v>2560506</v>
      </c>
      <c r="AC2476" s="95">
        <v>981</v>
      </c>
      <c r="AD2476" s="95">
        <v>3092665</v>
      </c>
      <c r="AE2476" s="95">
        <v>62</v>
      </c>
      <c r="AF2476" s="95">
        <v>548227</v>
      </c>
      <c r="AG2476" s="95">
        <v>52</v>
      </c>
      <c r="AH2476" s="95">
        <v>258873</v>
      </c>
      <c r="AI2476" s="95">
        <v>1048</v>
      </c>
      <c r="AJ2476" s="95">
        <v>3216012</v>
      </c>
      <c r="AK2476" s="95">
        <v>1009</v>
      </c>
      <c r="AL2476" s="95">
        <v>3452358.24</v>
      </c>
      <c r="AM2476" s="95">
        <v>56</v>
      </c>
      <c r="AN2476" s="95">
        <v>369384</v>
      </c>
      <c r="AO2476" s="95">
        <v>44</v>
      </c>
      <c r="AP2476" s="95">
        <v>128168</v>
      </c>
      <c r="AQ2476" s="72">
        <v>181.09</v>
      </c>
      <c r="AR2476" s="72">
        <v>201.63</v>
      </c>
      <c r="AS2476" s="72">
        <v>382.72</v>
      </c>
      <c r="AT2476" s="95">
        <v>1879715</v>
      </c>
      <c r="AU2476" s="95">
        <v>2022748</v>
      </c>
      <c r="AV2476" s="95">
        <v>865</v>
      </c>
      <c r="AW2476" s="95">
        <v>836</v>
      </c>
      <c r="AX2476" s="72">
        <v>207.81</v>
      </c>
      <c r="AY2476" s="72">
        <v>227.18</v>
      </c>
      <c r="AZ2476" s="72">
        <v>434.99</v>
      </c>
      <c r="BA2476" s="95">
        <v>2349107</v>
      </c>
      <c r="BB2476" s="95">
        <v>2456227</v>
      </c>
      <c r="BC2476" s="95">
        <v>942</v>
      </c>
      <c r="BD2476" s="95">
        <v>901</v>
      </c>
      <c r="BE2476" s="72">
        <v>197.92</v>
      </c>
      <c r="BF2476" s="72">
        <v>228.92</v>
      </c>
      <c r="BG2476" s="72">
        <v>426.84</v>
      </c>
      <c r="BH2476" s="95">
        <v>2372702</v>
      </c>
      <c r="BI2476" s="95">
        <v>2628887</v>
      </c>
      <c r="BJ2476" s="95">
        <v>999</v>
      </c>
      <c r="BK2476" s="95">
        <v>957</v>
      </c>
      <c r="BL2476" s="72">
        <v>240.99</v>
      </c>
      <c r="BM2476" s="72">
        <v>270.37</v>
      </c>
      <c r="BN2476" s="72">
        <v>511.36</v>
      </c>
      <c r="BO2476" s="95">
        <v>3108733</v>
      </c>
      <c r="BP2476" s="95">
        <v>3351538</v>
      </c>
      <c r="BQ2476" s="95">
        <v>1075</v>
      </c>
      <c r="BR2476" s="95">
        <v>1033</v>
      </c>
      <c r="BS2476" s="72">
        <v>270.64</v>
      </c>
      <c r="BT2476" s="72">
        <v>283.36</v>
      </c>
      <c r="BU2476" s="72">
        <v>554</v>
      </c>
      <c r="BV2476" s="95">
        <v>3585396</v>
      </c>
      <c r="BW2476" s="95">
        <v>3580526.24</v>
      </c>
      <c r="BX2476" s="95">
        <v>1104</v>
      </c>
      <c r="BY2476" s="95">
        <v>1053</v>
      </c>
      <c r="BZ2476" s="95">
        <v>851</v>
      </c>
      <c r="CA2476" s="95">
        <v>922</v>
      </c>
      <c r="CB2476" s="95">
        <v>979</v>
      </c>
      <c r="CC2476" s="95">
        <v>1055</v>
      </c>
      <c r="CD2476" s="95">
        <v>1079</v>
      </c>
      <c r="CE2476" s="72">
        <v>650.75523149000003</v>
      </c>
      <c r="CF2476" s="72">
        <v>676.59346364999999</v>
      </c>
      <c r="CG2476" s="72">
        <v>712.40329333</v>
      </c>
      <c r="CH2476" s="72">
        <v>716.50152150999998</v>
      </c>
      <c r="CI2476" s="72">
        <v>731.52548966999996</v>
      </c>
      <c r="CJ2476" s="96">
        <v>0.58811667040000004</v>
      </c>
      <c r="CK2476" s="96">
        <v>0.64291191589999996</v>
      </c>
      <c r="CL2476" s="96">
        <v>0.59915500669999999</v>
      </c>
      <c r="CM2476" s="96">
        <v>0.71369004059999996</v>
      </c>
      <c r="CN2476" s="96">
        <v>0.75732152580000001</v>
      </c>
      <c r="CO2476" s="96">
        <v>0.71307156959999995</v>
      </c>
      <c r="CP2476" s="96">
        <v>0.92590850629999999</v>
      </c>
      <c r="CQ2476" s="96">
        <v>0.99584056389999998</v>
      </c>
      <c r="CR2476" s="96">
        <v>0.92977571670000003</v>
      </c>
      <c r="CS2476" s="95">
        <v>847</v>
      </c>
      <c r="CT2476" s="95">
        <v>957</v>
      </c>
      <c r="CU2476" s="95">
        <v>1022</v>
      </c>
      <c r="CV2476" s="95">
        <v>1106</v>
      </c>
      <c r="CW2476" s="95">
        <v>1145</v>
      </c>
      <c r="CX2476" s="96">
        <v>0.72578988099999997</v>
      </c>
      <c r="CY2476" s="96">
        <v>0.68949811800000005</v>
      </c>
      <c r="CZ2476" s="96">
        <v>0.70916227600000004</v>
      </c>
      <c r="DA2476" s="96">
        <v>0.71465456000000005</v>
      </c>
      <c r="DB2476" s="96">
        <v>0.72532649900000001</v>
      </c>
      <c r="DC2476">
        <v>2013</v>
      </c>
      <c r="DD2476" s="6">
        <v>956</v>
      </c>
      <c r="DE2476" s="96">
        <v>3.8230389999999999E-3</v>
      </c>
      <c r="DF2476" s="72">
        <v>711.33</v>
      </c>
      <c r="DG2476" s="96">
        <v>1</v>
      </c>
      <c r="DH2476" s="72">
        <v>711.33</v>
      </c>
      <c r="DI2476" s="72">
        <v>661.85368900000003</v>
      </c>
      <c r="DJ2476" s="96">
        <v>0.97775252489999998</v>
      </c>
      <c r="DK2476" s="72">
        <v>710.22927700000002</v>
      </c>
      <c r="DL2476" s="96">
        <v>1.0084894580999999</v>
      </c>
      <c r="DM2476" s="72">
        <v>716.25873870999999</v>
      </c>
      <c r="DN2476" s="96">
        <v>1</v>
      </c>
      <c r="DO2476" s="96">
        <v>1.1789000000000001E-2</v>
      </c>
      <c r="DP2476" s="72">
        <v>8.44</v>
      </c>
      <c r="DQ2476" s="72">
        <v>707.82</v>
      </c>
      <c r="DR2476" t="s">
        <v>1550</v>
      </c>
      <c r="DT2476" t="s">
        <v>1532</v>
      </c>
    </row>
    <row r="2477" spans="1:124" x14ac:dyDescent="0.3">
      <c r="A2477" t="s">
        <v>1158</v>
      </c>
      <c r="B2477">
        <v>43310</v>
      </c>
      <c r="C2477" s="95">
        <v>179</v>
      </c>
      <c r="D2477" s="95">
        <v>842970</v>
      </c>
      <c r="E2477" s="95">
        <v>174</v>
      </c>
      <c r="F2477" s="95">
        <v>504217</v>
      </c>
      <c r="G2477" s="95">
        <v>14</v>
      </c>
      <c r="H2477" s="95">
        <v>29786</v>
      </c>
      <c r="I2477" s="95">
        <v>12</v>
      </c>
      <c r="J2477" s="95">
        <v>27080</v>
      </c>
      <c r="K2477" s="95">
        <v>168</v>
      </c>
      <c r="L2477" s="95">
        <v>530431</v>
      </c>
      <c r="M2477" s="95">
        <v>160</v>
      </c>
      <c r="N2477" s="95">
        <v>582722</v>
      </c>
      <c r="O2477" s="95">
        <v>17</v>
      </c>
      <c r="P2477" s="95">
        <v>65248</v>
      </c>
      <c r="Q2477" s="95">
        <v>14</v>
      </c>
      <c r="R2477" s="95">
        <v>35732</v>
      </c>
      <c r="S2477" s="95">
        <v>165</v>
      </c>
      <c r="T2477" s="95">
        <v>473218</v>
      </c>
      <c r="U2477" s="95">
        <v>156</v>
      </c>
      <c r="V2477" s="95">
        <v>390914</v>
      </c>
      <c r="W2477" s="95">
        <v>16</v>
      </c>
      <c r="X2477" s="95">
        <v>8972</v>
      </c>
      <c r="Y2477" s="95">
        <v>13</v>
      </c>
      <c r="Z2477" s="95">
        <v>30978</v>
      </c>
      <c r="AA2477" s="95">
        <v>163</v>
      </c>
      <c r="AB2477" s="95">
        <v>614732</v>
      </c>
      <c r="AC2477" s="95">
        <v>150</v>
      </c>
      <c r="AD2477" s="95">
        <v>538457</v>
      </c>
      <c r="AE2477" s="95">
        <v>18</v>
      </c>
      <c r="AF2477" s="95">
        <v>6537</v>
      </c>
      <c r="AG2477" s="95">
        <v>15</v>
      </c>
      <c r="AH2477" s="95">
        <v>35013</v>
      </c>
      <c r="AI2477" s="95">
        <v>170</v>
      </c>
      <c r="AJ2477" s="95">
        <v>723534</v>
      </c>
      <c r="AK2477" s="95">
        <v>158</v>
      </c>
      <c r="AL2477" s="95">
        <v>620531</v>
      </c>
      <c r="AM2477" s="95">
        <v>16</v>
      </c>
      <c r="AN2477" s="95">
        <v>73082</v>
      </c>
      <c r="AO2477" s="95">
        <v>14</v>
      </c>
      <c r="AP2477" s="95">
        <v>60519</v>
      </c>
      <c r="AQ2477" s="72">
        <v>376.84</v>
      </c>
      <c r="AR2477" s="72">
        <v>238.04</v>
      </c>
      <c r="AS2477" s="72">
        <v>614.88</v>
      </c>
      <c r="AT2477" s="95">
        <v>872756</v>
      </c>
      <c r="AU2477" s="95">
        <v>531297</v>
      </c>
      <c r="AV2477" s="95">
        <v>193</v>
      </c>
      <c r="AW2477" s="95">
        <v>186</v>
      </c>
      <c r="AX2477" s="72">
        <v>268.32</v>
      </c>
      <c r="AY2477" s="72">
        <v>296.19</v>
      </c>
      <c r="AZ2477" s="72">
        <v>564.51</v>
      </c>
      <c r="BA2477" s="95">
        <v>595679</v>
      </c>
      <c r="BB2477" s="95">
        <v>618454</v>
      </c>
      <c r="BC2477" s="95">
        <v>185</v>
      </c>
      <c r="BD2477" s="95">
        <v>174</v>
      </c>
      <c r="BE2477" s="72">
        <v>222</v>
      </c>
      <c r="BF2477" s="72">
        <v>208.03</v>
      </c>
      <c r="BG2477" s="72">
        <v>430.03</v>
      </c>
      <c r="BH2477" s="95">
        <v>482190</v>
      </c>
      <c r="BI2477" s="95">
        <v>421892</v>
      </c>
      <c r="BJ2477" s="95">
        <v>181</v>
      </c>
      <c r="BK2477" s="95">
        <v>169</v>
      </c>
      <c r="BL2477" s="72">
        <v>286.04000000000002</v>
      </c>
      <c r="BM2477" s="72">
        <v>289.63</v>
      </c>
      <c r="BN2477" s="72">
        <v>575.66999999999996</v>
      </c>
      <c r="BO2477" s="95">
        <v>621269</v>
      </c>
      <c r="BP2477" s="95">
        <v>573470</v>
      </c>
      <c r="BQ2477" s="95">
        <v>181</v>
      </c>
      <c r="BR2477" s="95">
        <v>165</v>
      </c>
      <c r="BS2477" s="72">
        <v>356.91</v>
      </c>
      <c r="BT2477" s="72">
        <v>329.97</v>
      </c>
      <c r="BU2477" s="72">
        <v>686.88</v>
      </c>
      <c r="BV2477" s="95">
        <v>796616</v>
      </c>
      <c r="BW2477" s="95">
        <v>681050</v>
      </c>
      <c r="BX2477" s="95">
        <v>186</v>
      </c>
      <c r="BY2477" s="95">
        <v>172</v>
      </c>
      <c r="BZ2477" s="95">
        <v>190</v>
      </c>
      <c r="CA2477" s="95">
        <v>180</v>
      </c>
      <c r="CB2477" s="95">
        <v>175</v>
      </c>
      <c r="CC2477" s="95">
        <v>173</v>
      </c>
      <c r="CD2477" s="95">
        <v>179</v>
      </c>
      <c r="CE2477" s="72">
        <v>650.75523149000003</v>
      </c>
      <c r="CF2477" s="72">
        <v>676.59346364999999</v>
      </c>
      <c r="CG2477" s="72">
        <v>712.40329333</v>
      </c>
      <c r="CH2477" s="72">
        <v>716.50152150999998</v>
      </c>
      <c r="CI2477" s="72">
        <v>731.52548966999996</v>
      </c>
      <c r="CJ2477" s="96">
        <v>0.94487138979999996</v>
      </c>
      <c r="CK2477" s="96">
        <v>0.83434149209999997</v>
      </c>
      <c r="CL2477" s="96">
        <v>0.60363280750000003</v>
      </c>
      <c r="CM2477" s="96">
        <v>0.80344560720000002</v>
      </c>
      <c r="CN2477" s="96">
        <v>0.93896933149999995</v>
      </c>
      <c r="CO2477" s="96">
        <v>0.88404306099999996</v>
      </c>
      <c r="CP2477" s="96">
        <v>0.9332714231</v>
      </c>
      <c r="CQ2477" s="96">
        <v>0.99584056389999998</v>
      </c>
      <c r="CR2477" s="96">
        <v>0.93716938599999999</v>
      </c>
      <c r="CS2477" s="95">
        <v>191</v>
      </c>
      <c r="CT2477" s="95">
        <v>185</v>
      </c>
      <c r="CU2477" s="95">
        <v>183</v>
      </c>
      <c r="CV2477" s="95">
        <v>166</v>
      </c>
      <c r="CW2477" s="95">
        <v>168</v>
      </c>
      <c r="CX2477" s="96">
        <v>0.83692723099999999</v>
      </c>
      <c r="CY2477" s="96">
        <v>0.87897362999999995</v>
      </c>
      <c r="CZ2477" s="96">
        <v>0.892399885</v>
      </c>
      <c r="DA2477" s="96">
        <v>0.88412716199999997</v>
      </c>
      <c r="DB2477" s="96">
        <v>0.93400561299999996</v>
      </c>
      <c r="DC2477">
        <v>2013</v>
      </c>
      <c r="DD2477" s="6">
        <v>173.2</v>
      </c>
      <c r="DE2477" s="96">
        <v>2.6419468999999999E-3</v>
      </c>
      <c r="DF2477" s="72">
        <v>717.84</v>
      </c>
      <c r="DG2477" s="96">
        <v>1</v>
      </c>
      <c r="DH2477" s="72">
        <v>717.84</v>
      </c>
      <c r="DI2477" s="72">
        <v>661.85368900000003</v>
      </c>
      <c r="DJ2477" s="96">
        <v>0.41617304090000001</v>
      </c>
      <c r="DK2477" s="72">
        <v>685.15368230000001</v>
      </c>
      <c r="DL2477" s="96">
        <v>1.0084894580999999</v>
      </c>
      <c r="DM2477" s="72">
        <v>690.97026578999998</v>
      </c>
      <c r="DN2477" s="96">
        <v>1</v>
      </c>
      <c r="DO2477" s="96">
        <v>8.4309999999999993E-3</v>
      </c>
      <c r="DP2477" s="72">
        <v>5.83</v>
      </c>
      <c r="DQ2477" s="72">
        <v>685.14</v>
      </c>
      <c r="DR2477" t="s">
        <v>1158</v>
      </c>
      <c r="DT2477" t="s">
        <v>1532</v>
      </c>
    </row>
    <row r="2478" spans="1:124" x14ac:dyDescent="0.3">
      <c r="A2478" t="s">
        <v>1350</v>
      </c>
      <c r="B2478">
        <v>43320</v>
      </c>
      <c r="C2478" s="95">
        <v>2107</v>
      </c>
      <c r="D2478" s="95">
        <v>6206840</v>
      </c>
      <c r="E2478" s="95">
        <v>2031</v>
      </c>
      <c r="F2478" s="95">
        <v>5299144</v>
      </c>
      <c r="G2478" s="95">
        <v>269</v>
      </c>
      <c r="H2478" s="95">
        <v>520906</v>
      </c>
      <c r="I2478" s="95">
        <v>242</v>
      </c>
      <c r="J2478" s="95">
        <v>516345</v>
      </c>
      <c r="K2478" s="95">
        <v>2088</v>
      </c>
      <c r="L2478" s="95">
        <v>6325485</v>
      </c>
      <c r="M2478" s="95">
        <v>1999</v>
      </c>
      <c r="N2478" s="95">
        <v>5610226</v>
      </c>
      <c r="O2478" s="95">
        <v>276</v>
      </c>
      <c r="P2478" s="95">
        <v>626582</v>
      </c>
      <c r="Q2478" s="95">
        <v>244</v>
      </c>
      <c r="R2478" s="95">
        <v>590527</v>
      </c>
      <c r="S2478" s="95">
        <v>2049</v>
      </c>
      <c r="T2478" s="95">
        <v>5831567</v>
      </c>
      <c r="U2478" s="95">
        <v>1949</v>
      </c>
      <c r="V2478" s="95">
        <v>5691760</v>
      </c>
      <c r="W2478" s="95">
        <v>273</v>
      </c>
      <c r="X2478" s="95">
        <v>774724</v>
      </c>
      <c r="Y2478" s="95">
        <v>241</v>
      </c>
      <c r="Z2478" s="95">
        <v>680858</v>
      </c>
      <c r="AA2478" s="95">
        <v>2069</v>
      </c>
      <c r="AB2478" s="95">
        <v>6190991</v>
      </c>
      <c r="AC2478" s="95">
        <v>1954</v>
      </c>
      <c r="AD2478" s="95">
        <v>5926080</v>
      </c>
      <c r="AE2478" s="95">
        <v>236</v>
      </c>
      <c r="AF2478" s="95">
        <v>739879</v>
      </c>
      <c r="AG2478" s="95">
        <v>204</v>
      </c>
      <c r="AH2478" s="95">
        <v>718033</v>
      </c>
      <c r="AI2478" s="95">
        <v>2077</v>
      </c>
      <c r="AJ2478" s="95">
        <v>5938815</v>
      </c>
      <c r="AK2478" s="95">
        <v>1937</v>
      </c>
      <c r="AL2478" s="95">
        <v>6436372</v>
      </c>
      <c r="AM2478" s="95">
        <v>216</v>
      </c>
      <c r="AN2478" s="95">
        <v>555621</v>
      </c>
      <c r="AO2478" s="95">
        <v>186</v>
      </c>
      <c r="AP2478" s="95">
        <v>754591</v>
      </c>
      <c r="AQ2478" s="72">
        <v>235.96</v>
      </c>
      <c r="AR2478" s="72">
        <v>213.21</v>
      </c>
      <c r="AS2478" s="72">
        <v>449.17</v>
      </c>
      <c r="AT2478" s="95">
        <v>6727746</v>
      </c>
      <c r="AU2478" s="95">
        <v>5815489</v>
      </c>
      <c r="AV2478" s="95">
        <v>2376</v>
      </c>
      <c r="AW2478" s="95">
        <v>2273</v>
      </c>
      <c r="AX2478" s="72">
        <v>245.07</v>
      </c>
      <c r="AY2478" s="72">
        <v>230.37</v>
      </c>
      <c r="AZ2478" s="72">
        <v>475.44</v>
      </c>
      <c r="BA2478" s="95">
        <v>6952067</v>
      </c>
      <c r="BB2478" s="95">
        <v>6200753</v>
      </c>
      <c r="BC2478" s="95">
        <v>2364</v>
      </c>
      <c r="BD2478" s="95">
        <v>2243</v>
      </c>
      <c r="BE2478" s="72">
        <v>237.09</v>
      </c>
      <c r="BF2478" s="72">
        <v>242.49</v>
      </c>
      <c r="BG2478" s="72">
        <v>479.58</v>
      </c>
      <c r="BH2478" s="95">
        <v>6606291</v>
      </c>
      <c r="BI2478" s="95">
        <v>6372618</v>
      </c>
      <c r="BJ2478" s="95">
        <v>2322</v>
      </c>
      <c r="BK2478" s="95">
        <v>2190</v>
      </c>
      <c r="BL2478" s="72">
        <v>250.57</v>
      </c>
      <c r="BM2478" s="72">
        <v>256.57</v>
      </c>
      <c r="BN2478" s="72">
        <v>507.14</v>
      </c>
      <c r="BO2478" s="95">
        <v>6930870</v>
      </c>
      <c r="BP2478" s="95">
        <v>6644113</v>
      </c>
      <c r="BQ2478" s="95">
        <v>2305</v>
      </c>
      <c r="BR2478" s="95">
        <v>2158</v>
      </c>
      <c r="BS2478" s="72">
        <v>236.02</v>
      </c>
      <c r="BT2478" s="72">
        <v>282.26</v>
      </c>
      <c r="BU2478" s="72">
        <v>518.28</v>
      </c>
      <c r="BV2478" s="95">
        <v>6494436</v>
      </c>
      <c r="BW2478" s="95">
        <v>7190963</v>
      </c>
      <c r="BX2478" s="95">
        <v>2293</v>
      </c>
      <c r="BY2478" s="95">
        <v>2123</v>
      </c>
      <c r="BZ2478" s="95">
        <v>2327</v>
      </c>
      <c r="CA2478" s="95">
        <v>2306</v>
      </c>
      <c r="CB2478" s="95">
        <v>2258</v>
      </c>
      <c r="CC2478" s="95">
        <v>2235</v>
      </c>
      <c r="CD2478" s="95">
        <v>2210</v>
      </c>
      <c r="CE2478" s="72">
        <v>650.75523149000003</v>
      </c>
      <c r="CF2478" s="72">
        <v>676.59346364999999</v>
      </c>
      <c r="CG2478" s="72">
        <v>712.40329333</v>
      </c>
      <c r="CH2478" s="72">
        <v>716.50152150999998</v>
      </c>
      <c r="CI2478" s="72">
        <v>731.52548966999996</v>
      </c>
      <c r="CJ2478" s="96">
        <v>0.69022879609999999</v>
      </c>
      <c r="CK2478" s="96">
        <v>0.70269670870000001</v>
      </c>
      <c r="CL2478" s="96">
        <v>0.67318610749999996</v>
      </c>
      <c r="CM2478" s="96">
        <v>0.70780031129999998</v>
      </c>
      <c r="CN2478" s="96">
        <v>0.70849205849999997</v>
      </c>
      <c r="CO2478" s="96">
        <v>0.86794457840000006</v>
      </c>
      <c r="CP2478" s="96">
        <v>0.80244846700000005</v>
      </c>
      <c r="CQ2478" s="96">
        <v>0.99584056389999998</v>
      </c>
      <c r="CR2478" s="96">
        <v>0.80580002610000001</v>
      </c>
      <c r="CS2478" s="95">
        <v>2194</v>
      </c>
      <c r="CT2478" s="95">
        <v>2196</v>
      </c>
      <c r="CU2478" s="95">
        <v>2155</v>
      </c>
      <c r="CV2478" s="95">
        <v>2179</v>
      </c>
      <c r="CW2478" s="95">
        <v>2181</v>
      </c>
      <c r="CX2478" s="96">
        <v>0.85138322799999999</v>
      </c>
      <c r="CY2478" s="96">
        <v>0.88751798299999995</v>
      </c>
      <c r="CZ2478" s="96">
        <v>0.889999663</v>
      </c>
      <c r="DA2478" s="96">
        <v>0.85578186700000003</v>
      </c>
      <c r="DB2478" s="96">
        <v>0.85525601699999998</v>
      </c>
      <c r="DC2478">
        <v>2013</v>
      </c>
      <c r="DD2478" s="6">
        <v>2197.4</v>
      </c>
      <c r="DE2478" s="96">
        <v>1.6449447E-3</v>
      </c>
      <c r="DF2478" s="72">
        <v>617.83000000000004</v>
      </c>
      <c r="DG2478" s="96">
        <v>1</v>
      </c>
      <c r="DH2478" s="72">
        <v>617.83000000000004</v>
      </c>
      <c r="DI2478" s="72">
        <v>661.85368900000003</v>
      </c>
      <c r="DJ2478" s="96">
        <v>1</v>
      </c>
      <c r="DK2478" s="72">
        <v>617.83000000000004</v>
      </c>
      <c r="DL2478" s="96">
        <v>1</v>
      </c>
      <c r="DM2478" s="72">
        <v>617.83000000000004</v>
      </c>
      <c r="DN2478" s="96">
        <v>1</v>
      </c>
      <c r="DO2478" s="96">
        <v>4.3839999999999999E-3</v>
      </c>
      <c r="DP2478" s="72">
        <v>2.71</v>
      </c>
      <c r="DQ2478" s="72">
        <v>615.12</v>
      </c>
      <c r="DR2478" t="s">
        <v>1350</v>
      </c>
      <c r="DT2478" t="s">
        <v>1532</v>
      </c>
    </row>
    <row r="2479" spans="1:124" x14ac:dyDescent="0.3">
      <c r="A2479" t="s">
        <v>1551</v>
      </c>
      <c r="B2479">
        <v>43330</v>
      </c>
      <c r="C2479" s="95">
        <v>1775</v>
      </c>
      <c r="D2479" s="95">
        <v>4961230</v>
      </c>
      <c r="E2479" s="95">
        <v>1728</v>
      </c>
      <c r="F2479" s="95">
        <v>4653666</v>
      </c>
      <c r="G2479" s="95">
        <v>99</v>
      </c>
      <c r="H2479" s="95">
        <v>380157</v>
      </c>
      <c r="I2479" s="95">
        <v>91</v>
      </c>
      <c r="J2479" s="95">
        <v>280375</v>
      </c>
      <c r="K2479" s="95">
        <v>1619</v>
      </c>
      <c r="L2479" s="95">
        <v>5632236</v>
      </c>
      <c r="M2479" s="95">
        <v>1564</v>
      </c>
      <c r="N2479" s="95">
        <v>4953122</v>
      </c>
      <c r="O2479" s="95">
        <v>99</v>
      </c>
      <c r="P2479" s="95">
        <v>203286</v>
      </c>
      <c r="Q2479" s="95">
        <v>90</v>
      </c>
      <c r="R2479" s="95">
        <v>269758</v>
      </c>
      <c r="S2479" s="95">
        <v>1525</v>
      </c>
      <c r="T2479" s="95">
        <v>4292053</v>
      </c>
      <c r="U2479" s="95">
        <v>1474</v>
      </c>
      <c r="V2479" s="95">
        <v>4592511</v>
      </c>
      <c r="W2479" s="95">
        <v>108</v>
      </c>
      <c r="X2479" s="95">
        <v>268413</v>
      </c>
      <c r="Y2479" s="95">
        <v>97</v>
      </c>
      <c r="Z2479" s="95">
        <v>299795</v>
      </c>
      <c r="AA2479" s="95">
        <v>1682</v>
      </c>
      <c r="AB2479" s="95">
        <v>4907610</v>
      </c>
      <c r="AC2479" s="95">
        <v>1635</v>
      </c>
      <c r="AD2479" s="95">
        <v>5368978</v>
      </c>
      <c r="AE2479" s="95">
        <v>110</v>
      </c>
      <c r="AF2479" s="95">
        <v>187057</v>
      </c>
      <c r="AG2479" s="95">
        <v>102</v>
      </c>
      <c r="AH2479" s="95">
        <v>354829</v>
      </c>
      <c r="AI2479" s="95">
        <v>1663</v>
      </c>
      <c r="AJ2479" s="95">
        <v>4908045</v>
      </c>
      <c r="AK2479" s="95">
        <v>1612</v>
      </c>
      <c r="AL2479" s="95">
        <v>5615268.1200000001</v>
      </c>
      <c r="AM2479" s="95">
        <v>111</v>
      </c>
      <c r="AN2479" s="95">
        <v>331728</v>
      </c>
      <c r="AO2479" s="95">
        <v>101</v>
      </c>
      <c r="AP2479" s="95">
        <v>392345</v>
      </c>
      <c r="AQ2479" s="72">
        <v>237.52</v>
      </c>
      <c r="AR2479" s="72">
        <v>226.04</v>
      </c>
      <c r="AS2479" s="72">
        <v>463.56</v>
      </c>
      <c r="AT2479" s="95">
        <v>5341387</v>
      </c>
      <c r="AU2479" s="95">
        <v>4934041</v>
      </c>
      <c r="AV2479" s="95">
        <v>1874</v>
      </c>
      <c r="AW2479" s="95">
        <v>1819</v>
      </c>
      <c r="AX2479" s="72">
        <v>283.06</v>
      </c>
      <c r="AY2479" s="72">
        <v>263.14</v>
      </c>
      <c r="AZ2479" s="72">
        <v>546.20000000000005</v>
      </c>
      <c r="BA2479" s="95">
        <v>5835522</v>
      </c>
      <c r="BB2479" s="95">
        <v>5222880</v>
      </c>
      <c r="BC2479" s="95">
        <v>1718</v>
      </c>
      <c r="BD2479" s="95">
        <v>1654</v>
      </c>
      <c r="BE2479" s="72">
        <v>232.72</v>
      </c>
      <c r="BF2479" s="72">
        <v>259.51</v>
      </c>
      <c r="BG2479" s="72">
        <v>492.23</v>
      </c>
      <c r="BH2479" s="95">
        <v>4560466</v>
      </c>
      <c r="BI2479" s="95">
        <v>4892306</v>
      </c>
      <c r="BJ2479" s="95">
        <v>1633</v>
      </c>
      <c r="BK2479" s="95">
        <v>1571</v>
      </c>
      <c r="BL2479" s="72">
        <v>236.92</v>
      </c>
      <c r="BM2479" s="72">
        <v>274.60000000000002</v>
      </c>
      <c r="BN2479" s="72">
        <v>511.52</v>
      </c>
      <c r="BO2479" s="95">
        <v>5094667</v>
      </c>
      <c r="BP2479" s="95">
        <v>5723807</v>
      </c>
      <c r="BQ2479" s="95">
        <v>1792</v>
      </c>
      <c r="BR2479" s="95">
        <v>1737</v>
      </c>
      <c r="BS2479" s="72">
        <v>246.14</v>
      </c>
      <c r="BT2479" s="72">
        <v>292.26</v>
      </c>
      <c r="BU2479" s="72">
        <v>538.4</v>
      </c>
      <c r="BV2479" s="95">
        <v>5239773</v>
      </c>
      <c r="BW2479" s="95">
        <v>6007613.1200000001</v>
      </c>
      <c r="BX2479" s="95">
        <v>1774</v>
      </c>
      <c r="BY2479" s="95">
        <v>1713</v>
      </c>
      <c r="BZ2479" s="95">
        <v>1848</v>
      </c>
      <c r="CA2479" s="95">
        <v>1687</v>
      </c>
      <c r="CB2479" s="95">
        <v>1603</v>
      </c>
      <c r="CC2479" s="95">
        <v>1766</v>
      </c>
      <c r="CD2479" s="95">
        <v>1744</v>
      </c>
      <c r="CE2479" s="72">
        <v>650.75523149000003</v>
      </c>
      <c r="CF2479" s="72">
        <v>676.59346364999999</v>
      </c>
      <c r="CG2479" s="72">
        <v>712.40329333</v>
      </c>
      <c r="CH2479" s="72">
        <v>716.50152150999998</v>
      </c>
      <c r="CI2479" s="72">
        <v>731.52548966999996</v>
      </c>
      <c r="CJ2479" s="96">
        <v>0.71234156500000001</v>
      </c>
      <c r="CK2479" s="96">
        <v>0.8072794512</v>
      </c>
      <c r="CL2479" s="96">
        <v>0.69094290359999999</v>
      </c>
      <c r="CM2479" s="96">
        <v>0.71391334790000005</v>
      </c>
      <c r="CN2479" s="96">
        <v>0.73599622649999996</v>
      </c>
      <c r="CO2479" s="96">
        <v>0.85245395130000001</v>
      </c>
      <c r="CP2479" s="96">
        <v>0.85880849950000004</v>
      </c>
      <c r="CQ2479" s="96">
        <v>0.99584056389999998</v>
      </c>
      <c r="CR2479" s="96">
        <v>0.86239545559999997</v>
      </c>
      <c r="CS2479" s="95">
        <v>1874</v>
      </c>
      <c r="CT2479" s="95">
        <v>1719</v>
      </c>
      <c r="CU2479" s="95">
        <v>1644</v>
      </c>
      <c r="CV2479" s="95">
        <v>1806</v>
      </c>
      <c r="CW2479" s="95">
        <v>1768</v>
      </c>
      <c r="CX2479" s="96">
        <v>0.85928052300000002</v>
      </c>
      <c r="CY2479" s="96">
        <v>0.84045844599999997</v>
      </c>
      <c r="CZ2479" s="96">
        <v>0.83977587799999998</v>
      </c>
      <c r="DA2479" s="96">
        <v>0.87088225799999996</v>
      </c>
      <c r="DB2479" s="96">
        <v>0.84984564200000001</v>
      </c>
      <c r="DC2479">
        <v>2013</v>
      </c>
      <c r="DD2479" s="6">
        <v>1698.8</v>
      </c>
      <c r="DE2479" s="96">
        <v>2.3374501000000001E-3</v>
      </c>
      <c r="DF2479" s="72">
        <v>660.76</v>
      </c>
      <c r="DG2479" s="96">
        <v>1</v>
      </c>
      <c r="DH2479" s="72">
        <v>660.76</v>
      </c>
      <c r="DI2479" s="72">
        <v>661.85368900000003</v>
      </c>
      <c r="DJ2479" s="96">
        <v>1</v>
      </c>
      <c r="DK2479" s="72">
        <v>660.76</v>
      </c>
      <c r="DL2479" s="96">
        <v>1</v>
      </c>
      <c r="DM2479" s="72">
        <v>660.76</v>
      </c>
      <c r="DN2479" s="96">
        <v>1</v>
      </c>
      <c r="DO2479" s="96">
        <v>5.0289999999999996E-3</v>
      </c>
      <c r="DP2479" s="72">
        <v>3.32</v>
      </c>
      <c r="DQ2479" s="72">
        <v>657.44</v>
      </c>
      <c r="DR2479" t="s">
        <v>1551</v>
      </c>
      <c r="DT2479" t="s">
        <v>1532</v>
      </c>
    </row>
    <row r="2480" spans="1:124" x14ac:dyDescent="0.3">
      <c r="A2480" t="s">
        <v>1237</v>
      </c>
      <c r="B2480">
        <v>43340</v>
      </c>
      <c r="C2480" s="95">
        <v>314</v>
      </c>
      <c r="D2480" s="95">
        <v>929820</v>
      </c>
      <c r="E2480" s="95">
        <v>309</v>
      </c>
      <c r="F2480" s="95">
        <v>789359</v>
      </c>
      <c r="G2480" s="95">
        <v>12</v>
      </c>
      <c r="H2480" s="95">
        <v>27326</v>
      </c>
      <c r="I2480" s="95">
        <v>12</v>
      </c>
      <c r="J2480" s="95">
        <v>70906</v>
      </c>
      <c r="K2480" s="95">
        <v>306</v>
      </c>
      <c r="L2480" s="95">
        <v>972408</v>
      </c>
      <c r="M2480" s="95">
        <v>299</v>
      </c>
      <c r="N2480" s="95">
        <v>806786</v>
      </c>
      <c r="O2480" s="95">
        <v>15</v>
      </c>
      <c r="P2480" s="95">
        <v>7974</v>
      </c>
      <c r="Q2480" s="95">
        <v>13</v>
      </c>
      <c r="R2480" s="95">
        <v>14129</v>
      </c>
      <c r="S2480" s="95">
        <v>293</v>
      </c>
      <c r="T2480" s="95">
        <v>1011158</v>
      </c>
      <c r="U2480" s="95">
        <v>287</v>
      </c>
      <c r="V2480" s="95">
        <v>922620</v>
      </c>
      <c r="W2480" s="95">
        <v>17</v>
      </c>
      <c r="X2480" s="95">
        <v>31701</v>
      </c>
      <c r="Y2480" s="95">
        <v>14</v>
      </c>
      <c r="Z2480" s="95">
        <v>34043</v>
      </c>
      <c r="AA2480" s="95">
        <v>290</v>
      </c>
      <c r="AB2480" s="95">
        <v>773509</v>
      </c>
      <c r="AC2480" s="95">
        <v>284</v>
      </c>
      <c r="AD2480" s="95">
        <v>929533</v>
      </c>
      <c r="AE2480" s="95">
        <v>18</v>
      </c>
      <c r="AF2480" s="95">
        <v>4788</v>
      </c>
      <c r="AG2480" s="95">
        <v>15</v>
      </c>
      <c r="AH2480" s="95">
        <v>68407</v>
      </c>
      <c r="AI2480" s="95">
        <v>279</v>
      </c>
      <c r="AJ2480" s="95">
        <v>1120431</v>
      </c>
      <c r="AK2480" s="95">
        <v>271</v>
      </c>
      <c r="AL2480" s="95">
        <v>866950</v>
      </c>
      <c r="AM2480" s="95">
        <v>16</v>
      </c>
      <c r="AN2480" s="95">
        <v>23371</v>
      </c>
      <c r="AO2480" s="95">
        <v>13</v>
      </c>
      <c r="AP2480" s="95">
        <v>17427</v>
      </c>
      <c r="AQ2480" s="72">
        <v>244.67</v>
      </c>
      <c r="AR2480" s="72">
        <v>223.33</v>
      </c>
      <c r="AS2480" s="72">
        <v>468</v>
      </c>
      <c r="AT2480" s="95">
        <v>957146</v>
      </c>
      <c r="AU2480" s="95">
        <v>860265</v>
      </c>
      <c r="AV2480" s="95">
        <v>326</v>
      </c>
      <c r="AW2480" s="95">
        <v>321</v>
      </c>
      <c r="AX2480" s="72">
        <v>254.51</v>
      </c>
      <c r="AY2480" s="72">
        <v>219.26</v>
      </c>
      <c r="AZ2480" s="72">
        <v>473.77</v>
      </c>
      <c r="BA2480" s="95">
        <v>980382</v>
      </c>
      <c r="BB2480" s="95">
        <v>820915</v>
      </c>
      <c r="BC2480" s="95">
        <v>321</v>
      </c>
      <c r="BD2480" s="95">
        <v>312</v>
      </c>
      <c r="BE2480" s="72">
        <v>280.33999999999997</v>
      </c>
      <c r="BF2480" s="72">
        <v>264.86</v>
      </c>
      <c r="BG2480" s="72">
        <v>545.20000000000005</v>
      </c>
      <c r="BH2480" s="95">
        <v>1042859</v>
      </c>
      <c r="BI2480" s="95">
        <v>956663</v>
      </c>
      <c r="BJ2480" s="95">
        <v>310</v>
      </c>
      <c r="BK2480" s="95">
        <v>301</v>
      </c>
      <c r="BL2480" s="72">
        <v>210.58</v>
      </c>
      <c r="BM2480" s="72">
        <v>278.13</v>
      </c>
      <c r="BN2480" s="72">
        <v>488.71</v>
      </c>
      <c r="BO2480" s="95">
        <v>778297</v>
      </c>
      <c r="BP2480" s="95">
        <v>997940</v>
      </c>
      <c r="BQ2480" s="95">
        <v>308</v>
      </c>
      <c r="BR2480" s="95">
        <v>299</v>
      </c>
      <c r="BS2480" s="72">
        <v>323.11</v>
      </c>
      <c r="BT2480" s="72">
        <v>259.5</v>
      </c>
      <c r="BU2480" s="72">
        <v>582.61</v>
      </c>
      <c r="BV2480" s="95">
        <v>1143802</v>
      </c>
      <c r="BW2480" s="95">
        <v>884377</v>
      </c>
      <c r="BX2480" s="95">
        <v>295</v>
      </c>
      <c r="BY2480" s="95">
        <v>284</v>
      </c>
      <c r="BZ2480" s="95">
        <v>324</v>
      </c>
      <c r="CA2480" s="95">
        <v>317</v>
      </c>
      <c r="CB2480" s="95">
        <v>306</v>
      </c>
      <c r="CC2480" s="95">
        <v>304</v>
      </c>
      <c r="CD2480" s="95">
        <v>290</v>
      </c>
      <c r="CE2480" s="72">
        <v>650.75523149000003</v>
      </c>
      <c r="CF2480" s="72">
        <v>676.59346364999999</v>
      </c>
      <c r="CG2480" s="72">
        <v>712.40329333</v>
      </c>
      <c r="CH2480" s="72">
        <v>716.50152150999998</v>
      </c>
      <c r="CI2480" s="72">
        <v>731.52548966999996</v>
      </c>
      <c r="CJ2480" s="96">
        <v>0.71916440680000004</v>
      </c>
      <c r="CK2480" s="96">
        <v>0.70022846130000005</v>
      </c>
      <c r="CL2480" s="96">
        <v>0.76529685520000001</v>
      </c>
      <c r="CM2480" s="96">
        <v>0.68207810499999999</v>
      </c>
      <c r="CN2480" s="96">
        <v>0.79643157789999997</v>
      </c>
      <c r="CO2480" s="96">
        <v>0.83034824110000005</v>
      </c>
      <c r="CP2480" s="96">
        <v>0.88232845569999996</v>
      </c>
      <c r="CQ2480" s="96">
        <v>0.99584056389999998</v>
      </c>
      <c r="CR2480" s="96">
        <v>0.88601364680000005</v>
      </c>
      <c r="CS2480" s="95">
        <v>319</v>
      </c>
      <c r="CT2480" s="95">
        <v>311</v>
      </c>
      <c r="CU2480" s="95">
        <v>301</v>
      </c>
      <c r="CV2480" s="95">
        <v>298</v>
      </c>
      <c r="CW2480" s="95">
        <v>292</v>
      </c>
      <c r="CX2480" s="96">
        <v>0.851963095</v>
      </c>
      <c r="CY2480" s="96">
        <v>0.87010373500000004</v>
      </c>
      <c r="CZ2480" s="96">
        <v>0.82008309899999998</v>
      </c>
      <c r="DA2480" s="96">
        <v>0.81208933299999997</v>
      </c>
      <c r="DB2480" s="96">
        <v>0.79360805400000001</v>
      </c>
      <c r="DC2480">
        <v>2013</v>
      </c>
      <c r="DD2480" s="6">
        <v>303.39999999999998</v>
      </c>
      <c r="DE2480" s="96">
        <v>1.3742420999999999E-3</v>
      </c>
      <c r="DF2480" s="72">
        <v>679.51</v>
      </c>
      <c r="DG2480" s="96">
        <v>1</v>
      </c>
      <c r="DH2480" s="72">
        <v>679.51</v>
      </c>
      <c r="DI2480" s="72">
        <v>661.85368900000003</v>
      </c>
      <c r="DJ2480" s="96">
        <v>0.55081757419999999</v>
      </c>
      <c r="DK2480" s="72">
        <v>671.57909540000003</v>
      </c>
      <c r="DL2480" s="96">
        <v>1.0084894580999999</v>
      </c>
      <c r="DM2480" s="72">
        <v>677.280438</v>
      </c>
      <c r="DN2480" s="96">
        <v>1</v>
      </c>
      <c r="DO2480" s="96">
        <v>3.3379999999999998E-3</v>
      </c>
      <c r="DP2480" s="72">
        <v>2.2599999999999998</v>
      </c>
      <c r="DQ2480" s="72">
        <v>675.02</v>
      </c>
      <c r="DR2480" t="s">
        <v>1237</v>
      </c>
      <c r="DT2480" t="s">
        <v>1532</v>
      </c>
    </row>
    <row r="2481" spans="1:124" x14ac:dyDescent="0.3">
      <c r="A2481" t="s">
        <v>36</v>
      </c>
      <c r="B2481">
        <v>43350</v>
      </c>
      <c r="C2481" s="95">
        <v>249</v>
      </c>
      <c r="D2481" s="95">
        <v>652232</v>
      </c>
      <c r="E2481" s="95">
        <v>241</v>
      </c>
      <c r="F2481" s="95">
        <v>632826</v>
      </c>
      <c r="G2481" s="95">
        <v>19</v>
      </c>
      <c r="H2481" s="95">
        <v>118</v>
      </c>
      <c r="I2481" s="95">
        <v>18</v>
      </c>
      <c r="J2481" s="95">
        <v>68984</v>
      </c>
      <c r="K2481" s="95">
        <v>236</v>
      </c>
      <c r="L2481" s="95">
        <v>507335</v>
      </c>
      <c r="M2481" s="95">
        <v>227</v>
      </c>
      <c r="N2481" s="95">
        <v>604144</v>
      </c>
      <c r="O2481" s="95">
        <v>17</v>
      </c>
      <c r="P2481" s="95">
        <v>26327</v>
      </c>
      <c r="Q2481" s="95">
        <v>15</v>
      </c>
      <c r="R2481" s="95">
        <v>48743</v>
      </c>
      <c r="S2481" s="95">
        <v>228</v>
      </c>
      <c r="T2481" s="95">
        <v>602715</v>
      </c>
      <c r="U2481" s="95">
        <v>217</v>
      </c>
      <c r="V2481" s="95">
        <v>533964</v>
      </c>
      <c r="W2481" s="95">
        <v>20</v>
      </c>
      <c r="X2481" s="95">
        <v>40471</v>
      </c>
      <c r="Y2481" s="95">
        <v>18</v>
      </c>
      <c r="Z2481" s="95">
        <v>67847</v>
      </c>
      <c r="AA2481" s="95">
        <v>239</v>
      </c>
      <c r="AB2481" s="95">
        <v>699392</v>
      </c>
      <c r="AC2481" s="95">
        <v>226</v>
      </c>
      <c r="AD2481" s="95">
        <v>560159</v>
      </c>
      <c r="AE2481" s="95">
        <v>17</v>
      </c>
      <c r="AF2481" s="95">
        <v>70637</v>
      </c>
      <c r="AG2481" s="95">
        <v>16</v>
      </c>
      <c r="AH2481" s="95">
        <v>64900</v>
      </c>
      <c r="AI2481" s="95">
        <v>233</v>
      </c>
      <c r="AJ2481" s="95">
        <v>519524</v>
      </c>
      <c r="AK2481" s="95">
        <v>216</v>
      </c>
      <c r="AL2481" s="95">
        <v>605104</v>
      </c>
      <c r="AM2481" s="95">
        <v>18</v>
      </c>
      <c r="AN2481" s="95">
        <v>176214</v>
      </c>
      <c r="AO2481" s="95">
        <v>16</v>
      </c>
      <c r="AP2481" s="95">
        <v>110886</v>
      </c>
      <c r="AQ2481" s="72">
        <v>202.85</v>
      </c>
      <c r="AR2481" s="72">
        <v>225.81</v>
      </c>
      <c r="AS2481" s="72">
        <v>428.66</v>
      </c>
      <c r="AT2481" s="95">
        <v>652350</v>
      </c>
      <c r="AU2481" s="95">
        <v>701810</v>
      </c>
      <c r="AV2481" s="95">
        <v>268</v>
      </c>
      <c r="AW2481" s="95">
        <v>259</v>
      </c>
      <c r="AX2481" s="72">
        <v>175.78</v>
      </c>
      <c r="AY2481" s="72">
        <v>224.82</v>
      </c>
      <c r="AZ2481" s="72">
        <v>400.6</v>
      </c>
      <c r="BA2481" s="95">
        <v>533662</v>
      </c>
      <c r="BB2481" s="95">
        <v>652887</v>
      </c>
      <c r="BC2481" s="95">
        <v>253</v>
      </c>
      <c r="BD2481" s="95">
        <v>242</v>
      </c>
      <c r="BE2481" s="72">
        <v>216.12</v>
      </c>
      <c r="BF2481" s="72">
        <v>213.41</v>
      </c>
      <c r="BG2481" s="72">
        <v>429.53</v>
      </c>
      <c r="BH2481" s="95">
        <v>643186</v>
      </c>
      <c r="BI2481" s="95">
        <v>601811</v>
      </c>
      <c r="BJ2481" s="95">
        <v>248</v>
      </c>
      <c r="BK2481" s="95">
        <v>235</v>
      </c>
      <c r="BL2481" s="72">
        <v>250.66</v>
      </c>
      <c r="BM2481" s="72">
        <v>215.24</v>
      </c>
      <c r="BN2481" s="72">
        <v>465.9</v>
      </c>
      <c r="BO2481" s="95">
        <v>770029</v>
      </c>
      <c r="BP2481" s="95">
        <v>625059</v>
      </c>
      <c r="BQ2481" s="95">
        <v>256</v>
      </c>
      <c r="BR2481" s="95">
        <v>242</v>
      </c>
      <c r="BS2481" s="72">
        <v>230.99</v>
      </c>
      <c r="BT2481" s="72">
        <v>257.18</v>
      </c>
      <c r="BU2481" s="72">
        <v>488.17</v>
      </c>
      <c r="BV2481" s="95">
        <v>695738</v>
      </c>
      <c r="BW2481" s="95">
        <v>715990</v>
      </c>
      <c r="BX2481" s="95">
        <v>251</v>
      </c>
      <c r="BY2481" s="95">
        <v>232</v>
      </c>
      <c r="BZ2481" s="95">
        <v>264</v>
      </c>
      <c r="CA2481" s="95">
        <v>248</v>
      </c>
      <c r="CB2481" s="95">
        <v>242</v>
      </c>
      <c r="CC2481" s="95">
        <v>249</v>
      </c>
      <c r="CD2481" s="95">
        <v>242</v>
      </c>
      <c r="CE2481" s="72">
        <v>650.75523149000003</v>
      </c>
      <c r="CF2481" s="72">
        <v>676.59346364999999</v>
      </c>
      <c r="CG2481" s="72">
        <v>712.40329333</v>
      </c>
      <c r="CH2481" s="72">
        <v>716.50152150999998</v>
      </c>
      <c r="CI2481" s="72">
        <v>731.52548966999996</v>
      </c>
      <c r="CJ2481" s="96">
        <v>0.6587115697</v>
      </c>
      <c r="CK2481" s="96">
        <v>0.59208375710000005</v>
      </c>
      <c r="CL2481" s="96">
        <v>0.60293095779999994</v>
      </c>
      <c r="CM2481" s="96">
        <v>0.65024286200000003</v>
      </c>
      <c r="CN2481" s="96">
        <v>0.66733149680000003</v>
      </c>
      <c r="CO2481" s="96">
        <v>0.80695001499999996</v>
      </c>
      <c r="CP2481" s="96">
        <v>0.78599679889999996</v>
      </c>
      <c r="CQ2481" s="96">
        <v>0.99584056389999998</v>
      </c>
      <c r="CR2481" s="96">
        <v>0.78927964500000003</v>
      </c>
      <c r="CS2481" s="95">
        <v>361</v>
      </c>
      <c r="CT2481" s="95">
        <v>339</v>
      </c>
      <c r="CU2481" s="95">
        <v>330</v>
      </c>
      <c r="CV2481" s="95">
        <v>349</v>
      </c>
      <c r="CW2481" s="95">
        <v>350</v>
      </c>
      <c r="CX2481" s="96">
        <v>0.82891990800000004</v>
      </c>
      <c r="CY2481" s="96">
        <v>0.83122565000000004</v>
      </c>
      <c r="CZ2481" s="96">
        <v>0.78552606400000002</v>
      </c>
      <c r="DA2481" s="96">
        <v>0.81151807799999998</v>
      </c>
      <c r="DB2481" s="96">
        <v>0.77642166700000004</v>
      </c>
      <c r="DC2481">
        <v>2013</v>
      </c>
      <c r="DD2481" s="6">
        <v>257.8</v>
      </c>
      <c r="DE2481" s="96">
        <v>2.2221261000000001E-3</v>
      </c>
      <c r="DF2481" s="72">
        <v>604.80999999999995</v>
      </c>
      <c r="DG2481" s="96">
        <v>1</v>
      </c>
      <c r="DH2481" s="72">
        <v>604.80999999999995</v>
      </c>
      <c r="DI2481" s="72">
        <v>661.85368900000003</v>
      </c>
      <c r="DJ2481" s="96">
        <v>0.50774009099999995</v>
      </c>
      <c r="DK2481" s="72">
        <v>632.89032115999998</v>
      </c>
      <c r="DL2481" s="96">
        <v>1.0084894580999999</v>
      </c>
      <c r="DM2481" s="72">
        <v>638.26321703999997</v>
      </c>
      <c r="DN2481" s="96">
        <v>1</v>
      </c>
      <c r="DO2481" s="96">
        <v>5.9100000000000003E-3</v>
      </c>
      <c r="DP2481" s="72">
        <v>3.77</v>
      </c>
      <c r="DQ2481" s="72">
        <v>634.49</v>
      </c>
      <c r="DR2481" t="s">
        <v>36</v>
      </c>
      <c r="DT2481" t="s">
        <v>1532</v>
      </c>
    </row>
    <row r="2482" spans="1:124" x14ac:dyDescent="0.3">
      <c r="A2482" t="s">
        <v>1552</v>
      </c>
      <c r="B2482">
        <v>43360</v>
      </c>
      <c r="C2482" s="95">
        <v>506</v>
      </c>
      <c r="D2482" s="95">
        <v>1431664</v>
      </c>
      <c r="E2482" s="95">
        <v>497</v>
      </c>
      <c r="F2482" s="95">
        <v>1405079</v>
      </c>
      <c r="G2482" s="95">
        <v>24</v>
      </c>
      <c r="H2482" s="95">
        <v>75312</v>
      </c>
      <c r="I2482" s="95">
        <v>22</v>
      </c>
      <c r="J2482" s="95">
        <v>63270</v>
      </c>
      <c r="K2482" s="95">
        <v>490</v>
      </c>
      <c r="L2482" s="95">
        <v>1629487</v>
      </c>
      <c r="M2482" s="95">
        <v>482</v>
      </c>
      <c r="N2482" s="95">
        <v>1696372</v>
      </c>
      <c r="O2482" s="95">
        <v>24</v>
      </c>
      <c r="P2482" s="95">
        <v>53601</v>
      </c>
      <c r="Q2482" s="95">
        <v>21</v>
      </c>
      <c r="R2482" s="95">
        <v>69877</v>
      </c>
      <c r="S2482" s="95">
        <v>479</v>
      </c>
      <c r="T2482" s="95">
        <v>1861256</v>
      </c>
      <c r="U2482" s="95">
        <v>467</v>
      </c>
      <c r="V2482" s="95">
        <v>1758051</v>
      </c>
      <c r="W2482" s="95">
        <v>23</v>
      </c>
      <c r="X2482" s="95">
        <v>102787</v>
      </c>
      <c r="Y2482" s="95">
        <v>19</v>
      </c>
      <c r="Z2482" s="95">
        <v>57866</v>
      </c>
      <c r="AA2482" s="95">
        <v>481</v>
      </c>
      <c r="AB2482" s="95">
        <v>1579946</v>
      </c>
      <c r="AC2482" s="95">
        <v>465</v>
      </c>
      <c r="AD2482" s="95">
        <v>1973264</v>
      </c>
      <c r="AE2482" s="95">
        <v>25</v>
      </c>
      <c r="AF2482" s="95">
        <v>12877</v>
      </c>
      <c r="AG2482" s="95">
        <v>23</v>
      </c>
      <c r="AH2482" s="95">
        <v>79060</v>
      </c>
      <c r="AI2482" s="95">
        <v>467</v>
      </c>
      <c r="AJ2482" s="95">
        <v>1709973</v>
      </c>
      <c r="AK2482" s="95">
        <v>451</v>
      </c>
      <c r="AL2482" s="95">
        <v>2097986</v>
      </c>
      <c r="AM2482" s="95">
        <v>25</v>
      </c>
      <c r="AN2482" s="95">
        <v>35838</v>
      </c>
      <c r="AO2482" s="95">
        <v>23</v>
      </c>
      <c r="AP2482" s="95">
        <v>94291</v>
      </c>
      <c r="AQ2482" s="72">
        <v>236.95</v>
      </c>
      <c r="AR2482" s="72">
        <v>235.77</v>
      </c>
      <c r="AS2482" s="72">
        <v>472.72</v>
      </c>
      <c r="AT2482" s="95">
        <v>1506976</v>
      </c>
      <c r="AU2482" s="95">
        <v>1468349</v>
      </c>
      <c r="AV2482" s="95">
        <v>530</v>
      </c>
      <c r="AW2482" s="95">
        <v>519</v>
      </c>
      <c r="AX2482" s="72">
        <v>272.87</v>
      </c>
      <c r="AY2482" s="72">
        <v>292.62</v>
      </c>
      <c r="AZ2482" s="72">
        <v>565.49</v>
      </c>
      <c r="BA2482" s="95">
        <v>1683088</v>
      </c>
      <c r="BB2482" s="95">
        <v>1766249</v>
      </c>
      <c r="BC2482" s="95">
        <v>514</v>
      </c>
      <c r="BD2482" s="95">
        <v>503</v>
      </c>
      <c r="BE2482" s="72">
        <v>326.04000000000002</v>
      </c>
      <c r="BF2482" s="72">
        <v>311.37</v>
      </c>
      <c r="BG2482" s="72">
        <v>637.41</v>
      </c>
      <c r="BH2482" s="95">
        <v>1964043</v>
      </c>
      <c r="BI2482" s="95">
        <v>1815917</v>
      </c>
      <c r="BJ2482" s="95">
        <v>502</v>
      </c>
      <c r="BK2482" s="95">
        <v>486</v>
      </c>
      <c r="BL2482" s="72">
        <v>262.32</v>
      </c>
      <c r="BM2482" s="72">
        <v>350.47</v>
      </c>
      <c r="BN2482" s="72">
        <v>612.79</v>
      </c>
      <c r="BO2482" s="95">
        <v>1592823</v>
      </c>
      <c r="BP2482" s="95">
        <v>2052324</v>
      </c>
      <c r="BQ2482" s="95">
        <v>506</v>
      </c>
      <c r="BR2482" s="95">
        <v>488</v>
      </c>
      <c r="BS2482" s="72">
        <v>295.7</v>
      </c>
      <c r="BT2482" s="72">
        <v>385.42</v>
      </c>
      <c r="BU2482" s="72">
        <v>681.12</v>
      </c>
      <c r="BV2482" s="95">
        <v>1745811</v>
      </c>
      <c r="BW2482" s="95">
        <v>2192277</v>
      </c>
      <c r="BX2482" s="95">
        <v>492</v>
      </c>
      <c r="BY2482" s="95">
        <v>474</v>
      </c>
      <c r="BZ2482" s="95">
        <v>525</v>
      </c>
      <c r="CA2482" s="95">
        <v>509</v>
      </c>
      <c r="CB2482" s="95">
        <v>494</v>
      </c>
      <c r="CC2482" s="95">
        <v>497</v>
      </c>
      <c r="CD2482" s="95">
        <v>483</v>
      </c>
      <c r="CE2482" s="72">
        <v>650.75523149000003</v>
      </c>
      <c r="CF2482" s="72">
        <v>676.59346364999999</v>
      </c>
      <c r="CG2482" s="72">
        <v>712.40329333</v>
      </c>
      <c r="CH2482" s="72">
        <v>716.50152150999998</v>
      </c>
      <c r="CI2482" s="72">
        <v>731.52548966999996</v>
      </c>
      <c r="CJ2482" s="96">
        <v>0.72641751789999998</v>
      </c>
      <c r="CK2482" s="96">
        <v>0.83578992460000001</v>
      </c>
      <c r="CL2482" s="96">
        <v>0.89473196710000003</v>
      </c>
      <c r="CM2482" s="96">
        <v>0.85525289419999995</v>
      </c>
      <c r="CN2482" s="96">
        <v>0.93109537480000004</v>
      </c>
      <c r="CO2482" s="96">
        <v>0.8486503312</v>
      </c>
      <c r="CP2482" s="96">
        <v>1.0000084895000001</v>
      </c>
      <c r="CQ2482" s="96">
        <v>0.99584056389999998</v>
      </c>
      <c r="CR2482" s="96">
        <v>1.0041851907999999</v>
      </c>
      <c r="CS2482" s="95">
        <v>592</v>
      </c>
      <c r="CT2482" s="95">
        <v>589</v>
      </c>
      <c r="CU2482" s="95">
        <v>560</v>
      </c>
      <c r="CV2482" s="95">
        <v>570</v>
      </c>
      <c r="CW2482" s="95">
        <v>562</v>
      </c>
      <c r="CX2482" s="96">
        <v>0.84316575199999999</v>
      </c>
      <c r="CY2482" s="96">
        <v>0.84577201999999996</v>
      </c>
      <c r="CZ2482" s="96">
        <v>0.853276543</v>
      </c>
      <c r="DA2482" s="96">
        <v>0.84671375999999998</v>
      </c>
      <c r="DB2482" s="96">
        <v>0.85479866400000004</v>
      </c>
      <c r="DC2482">
        <v>2013</v>
      </c>
      <c r="DD2482" s="6">
        <v>494</v>
      </c>
      <c r="DE2482" s="96">
        <v>1.5025978999999999E-3</v>
      </c>
      <c r="DF2482" s="72">
        <v>770.05</v>
      </c>
      <c r="DG2482" s="96">
        <v>1</v>
      </c>
      <c r="DH2482" s="72">
        <v>770.05</v>
      </c>
      <c r="DI2482" s="72">
        <v>661.85368900000003</v>
      </c>
      <c r="DJ2482" s="96">
        <v>0.70285133560000002</v>
      </c>
      <c r="DK2482" s="72">
        <v>737.89961070000004</v>
      </c>
      <c r="DL2482" s="96">
        <v>1.0084894580999999</v>
      </c>
      <c r="DM2482" s="72">
        <v>744.16397854000002</v>
      </c>
      <c r="DN2482" s="96">
        <v>1</v>
      </c>
      <c r="DO2482" s="96">
        <v>3.1510000000000002E-3</v>
      </c>
      <c r="DP2482" s="72">
        <v>2.34</v>
      </c>
      <c r="DQ2482" s="72">
        <v>741.82</v>
      </c>
      <c r="DR2482" t="s">
        <v>1552</v>
      </c>
      <c r="DT2482" t="s">
        <v>1532</v>
      </c>
    </row>
    <row r="2483" spans="1:124" x14ac:dyDescent="0.3">
      <c r="A2483" t="s">
        <v>399</v>
      </c>
      <c r="B2483">
        <v>43370</v>
      </c>
      <c r="C2483" s="95">
        <v>216</v>
      </c>
      <c r="D2483" s="95">
        <v>571240</v>
      </c>
      <c r="E2483" s="95">
        <v>208</v>
      </c>
      <c r="F2483" s="95">
        <v>534146</v>
      </c>
      <c r="G2483" s="95">
        <v>9</v>
      </c>
      <c r="H2483" s="95">
        <v>13170</v>
      </c>
      <c r="I2483" s="95">
        <v>9</v>
      </c>
      <c r="J2483" s="95">
        <v>6342</v>
      </c>
      <c r="K2483" s="95">
        <v>211</v>
      </c>
      <c r="L2483" s="95">
        <v>594546</v>
      </c>
      <c r="M2483" s="95">
        <v>206</v>
      </c>
      <c r="N2483" s="95">
        <v>781619</v>
      </c>
      <c r="O2483" s="95">
        <v>10</v>
      </c>
      <c r="P2483" s="95">
        <v>1</v>
      </c>
      <c r="Q2483" s="95">
        <v>10</v>
      </c>
      <c r="R2483" s="95">
        <v>6208</v>
      </c>
      <c r="S2483" s="95">
        <v>199</v>
      </c>
      <c r="T2483" s="95">
        <v>379398</v>
      </c>
      <c r="U2483" s="95">
        <v>193</v>
      </c>
      <c r="V2483" s="95">
        <v>607061</v>
      </c>
      <c r="W2483" s="95">
        <v>11</v>
      </c>
      <c r="X2483" s="95">
        <v>6220</v>
      </c>
      <c r="Y2483" s="95">
        <v>10</v>
      </c>
      <c r="Z2483" s="95">
        <v>81877</v>
      </c>
      <c r="AA2483" s="95">
        <v>191</v>
      </c>
      <c r="AB2483" s="95">
        <v>610761</v>
      </c>
      <c r="AC2483" s="95">
        <v>186</v>
      </c>
      <c r="AD2483" s="95">
        <v>552683</v>
      </c>
      <c r="AE2483" s="95">
        <v>13</v>
      </c>
      <c r="AF2483" s="95">
        <v>2616</v>
      </c>
      <c r="AG2483" s="95">
        <v>12</v>
      </c>
      <c r="AH2483" s="95">
        <v>73208</v>
      </c>
      <c r="AI2483" s="95">
        <v>198</v>
      </c>
      <c r="AJ2483" s="95">
        <v>528195</v>
      </c>
      <c r="AK2483" s="95">
        <v>190</v>
      </c>
      <c r="AL2483" s="95">
        <v>561017</v>
      </c>
      <c r="AM2483" s="95">
        <v>14</v>
      </c>
      <c r="AN2483" s="95">
        <v>2586</v>
      </c>
      <c r="AO2483" s="95">
        <v>13</v>
      </c>
      <c r="AP2483" s="95">
        <v>50193</v>
      </c>
      <c r="AQ2483" s="72">
        <v>216.45</v>
      </c>
      <c r="AR2483" s="72">
        <v>207.56</v>
      </c>
      <c r="AS2483" s="72">
        <v>424.01</v>
      </c>
      <c r="AT2483" s="95">
        <v>584410</v>
      </c>
      <c r="AU2483" s="95">
        <v>540488</v>
      </c>
      <c r="AV2483" s="95">
        <v>225</v>
      </c>
      <c r="AW2483" s="95">
        <v>217</v>
      </c>
      <c r="AX2483" s="72">
        <v>224.19</v>
      </c>
      <c r="AY2483" s="72">
        <v>303.95</v>
      </c>
      <c r="AZ2483" s="72">
        <v>528.14</v>
      </c>
      <c r="BA2483" s="95">
        <v>594547</v>
      </c>
      <c r="BB2483" s="95">
        <v>787827</v>
      </c>
      <c r="BC2483" s="95">
        <v>221</v>
      </c>
      <c r="BD2483" s="95">
        <v>216</v>
      </c>
      <c r="BE2483" s="72">
        <v>153.02000000000001</v>
      </c>
      <c r="BF2483" s="72">
        <v>282.82</v>
      </c>
      <c r="BG2483" s="72">
        <v>435.84</v>
      </c>
      <c r="BH2483" s="95">
        <v>385618</v>
      </c>
      <c r="BI2483" s="95">
        <v>688938</v>
      </c>
      <c r="BJ2483" s="95">
        <v>210</v>
      </c>
      <c r="BK2483" s="95">
        <v>203</v>
      </c>
      <c r="BL2483" s="72">
        <v>250.56</v>
      </c>
      <c r="BM2483" s="72">
        <v>263.42</v>
      </c>
      <c r="BN2483" s="72">
        <v>513.98</v>
      </c>
      <c r="BO2483" s="95">
        <v>613377</v>
      </c>
      <c r="BP2483" s="95">
        <v>625891</v>
      </c>
      <c r="BQ2483" s="95">
        <v>204</v>
      </c>
      <c r="BR2483" s="95">
        <v>198</v>
      </c>
      <c r="BS2483" s="72">
        <v>208.64</v>
      </c>
      <c r="BT2483" s="72">
        <v>250.91</v>
      </c>
      <c r="BU2483" s="72">
        <v>459.55</v>
      </c>
      <c r="BV2483" s="95">
        <v>530781</v>
      </c>
      <c r="BW2483" s="95">
        <v>611210</v>
      </c>
      <c r="BX2483" s="95">
        <v>212</v>
      </c>
      <c r="BY2483" s="95">
        <v>203</v>
      </c>
      <c r="BZ2483" s="95">
        <v>221</v>
      </c>
      <c r="CA2483" s="95">
        <v>219</v>
      </c>
      <c r="CB2483" s="95">
        <v>207</v>
      </c>
      <c r="CC2483" s="95">
        <v>201</v>
      </c>
      <c r="CD2483" s="95">
        <v>208</v>
      </c>
      <c r="CE2483" s="72">
        <v>650.75523149000003</v>
      </c>
      <c r="CF2483" s="72">
        <v>676.59346364999999</v>
      </c>
      <c r="CG2483" s="72">
        <v>712.40329333</v>
      </c>
      <c r="CH2483" s="72">
        <v>716.50152150999998</v>
      </c>
      <c r="CI2483" s="72">
        <v>731.52548966999996</v>
      </c>
      <c r="CJ2483" s="96">
        <v>0.65156602590000001</v>
      </c>
      <c r="CK2483" s="96">
        <v>0.7805869084</v>
      </c>
      <c r="CL2483" s="96">
        <v>0.61178830039999998</v>
      </c>
      <c r="CM2483" s="96">
        <v>0.71734669719999999</v>
      </c>
      <c r="CN2483" s="96">
        <v>0.6282077747</v>
      </c>
      <c r="CO2483" s="96">
        <v>0.79442212180000005</v>
      </c>
      <c r="CP2483" s="96">
        <v>0.85332359550000003</v>
      </c>
      <c r="CQ2483" s="96">
        <v>0.99584056389999998</v>
      </c>
      <c r="CR2483" s="96">
        <v>0.85688764309999998</v>
      </c>
      <c r="CS2483" s="95">
        <v>209</v>
      </c>
      <c r="CT2483" s="95">
        <v>211</v>
      </c>
      <c r="CU2483" s="95">
        <v>198</v>
      </c>
      <c r="CV2483" s="95">
        <v>202</v>
      </c>
      <c r="CW2483" s="95">
        <v>200</v>
      </c>
      <c r="CX2483" s="96">
        <v>0.74660962399999997</v>
      </c>
      <c r="CY2483" s="96">
        <v>0.806027151</v>
      </c>
      <c r="CZ2483" s="96">
        <v>0.83140659699999997</v>
      </c>
      <c r="DA2483" s="96">
        <v>0.78066795499999997</v>
      </c>
      <c r="DB2483" s="96">
        <v>0.809419954</v>
      </c>
      <c r="DC2483">
        <v>2013</v>
      </c>
      <c r="DD2483" s="6">
        <v>207.4</v>
      </c>
      <c r="DE2483" s="96">
        <v>2.2590648000000001E-3</v>
      </c>
      <c r="DF2483" s="72">
        <v>656.59</v>
      </c>
      <c r="DG2483" s="96">
        <v>1</v>
      </c>
      <c r="DH2483" s="72">
        <v>656.59</v>
      </c>
      <c r="DI2483" s="72">
        <v>661.85368900000003</v>
      </c>
      <c r="DJ2483" s="96">
        <v>0.45541190149999999</v>
      </c>
      <c r="DK2483" s="72">
        <v>659.45654238999998</v>
      </c>
      <c r="DL2483" s="96">
        <v>1.0084894580999999</v>
      </c>
      <c r="DM2483" s="72">
        <v>665.05497108999998</v>
      </c>
      <c r="DN2483" s="96">
        <v>1</v>
      </c>
      <c r="DO2483" s="96">
        <v>5.0600000000000003E-3</v>
      </c>
      <c r="DP2483" s="72">
        <v>3.37</v>
      </c>
      <c r="DQ2483" s="72">
        <v>661.68</v>
      </c>
      <c r="DR2483" t="s">
        <v>399</v>
      </c>
      <c r="DT2483" t="s">
        <v>1532</v>
      </c>
    </row>
    <row r="2484" spans="1:124" x14ac:dyDescent="0.3">
      <c r="A2484" t="s">
        <v>1553</v>
      </c>
      <c r="B2484">
        <v>43380</v>
      </c>
      <c r="C2484" s="95">
        <v>1336</v>
      </c>
      <c r="D2484" s="95">
        <v>5021789</v>
      </c>
      <c r="E2484" s="95">
        <v>1303</v>
      </c>
      <c r="F2484" s="95">
        <v>3752021</v>
      </c>
      <c r="G2484" s="95">
        <v>91</v>
      </c>
      <c r="H2484" s="95">
        <v>185503</v>
      </c>
      <c r="I2484" s="95">
        <v>83</v>
      </c>
      <c r="J2484" s="95">
        <v>310321</v>
      </c>
      <c r="K2484" s="95">
        <v>1244</v>
      </c>
      <c r="L2484" s="95">
        <v>4713930</v>
      </c>
      <c r="M2484" s="95">
        <v>1210</v>
      </c>
      <c r="N2484" s="95">
        <v>3679247</v>
      </c>
      <c r="O2484" s="95">
        <v>102</v>
      </c>
      <c r="P2484" s="95">
        <v>597796</v>
      </c>
      <c r="Q2484" s="95">
        <v>94</v>
      </c>
      <c r="R2484" s="95">
        <v>386109</v>
      </c>
      <c r="S2484" s="95">
        <v>1180</v>
      </c>
      <c r="T2484" s="95">
        <v>4583346</v>
      </c>
      <c r="U2484" s="95">
        <v>1143</v>
      </c>
      <c r="V2484" s="95">
        <v>3871901</v>
      </c>
      <c r="W2484" s="95">
        <v>95</v>
      </c>
      <c r="X2484" s="95">
        <v>332680</v>
      </c>
      <c r="Y2484" s="95">
        <v>86</v>
      </c>
      <c r="Z2484" s="95">
        <v>412227</v>
      </c>
      <c r="AA2484" s="95">
        <v>1216</v>
      </c>
      <c r="AB2484" s="95">
        <v>4657865</v>
      </c>
      <c r="AC2484" s="95">
        <v>1180</v>
      </c>
      <c r="AD2484" s="95">
        <v>4624804</v>
      </c>
      <c r="AE2484" s="95">
        <v>93</v>
      </c>
      <c r="AF2484" s="95">
        <v>231924</v>
      </c>
      <c r="AG2484" s="95">
        <v>85</v>
      </c>
      <c r="AH2484" s="95">
        <v>239402</v>
      </c>
      <c r="AI2484" s="95">
        <v>1194</v>
      </c>
      <c r="AJ2484" s="95">
        <v>5020902</v>
      </c>
      <c r="AK2484" s="95">
        <v>1154</v>
      </c>
      <c r="AL2484" s="95">
        <v>4239087.33</v>
      </c>
      <c r="AM2484" s="95">
        <v>99</v>
      </c>
      <c r="AN2484" s="95">
        <v>207387</v>
      </c>
      <c r="AO2484" s="95">
        <v>87</v>
      </c>
      <c r="AP2484" s="95">
        <v>263354</v>
      </c>
      <c r="AQ2484" s="72">
        <v>304.08999999999997</v>
      </c>
      <c r="AR2484" s="72">
        <v>244.25</v>
      </c>
      <c r="AS2484" s="72">
        <v>548.34</v>
      </c>
      <c r="AT2484" s="95">
        <v>5207292</v>
      </c>
      <c r="AU2484" s="95">
        <v>4062342</v>
      </c>
      <c r="AV2484" s="95">
        <v>1427</v>
      </c>
      <c r="AW2484" s="95">
        <v>1386</v>
      </c>
      <c r="AX2484" s="72">
        <v>328.86</v>
      </c>
      <c r="AY2484" s="72">
        <v>259.8</v>
      </c>
      <c r="AZ2484" s="72">
        <v>588.66</v>
      </c>
      <c r="BA2484" s="95">
        <v>5311726</v>
      </c>
      <c r="BB2484" s="95">
        <v>4065356</v>
      </c>
      <c r="BC2484" s="95">
        <v>1346</v>
      </c>
      <c r="BD2484" s="95">
        <v>1304</v>
      </c>
      <c r="BE2484" s="72">
        <v>321.31</v>
      </c>
      <c r="BF2484" s="72">
        <v>290.49</v>
      </c>
      <c r="BG2484" s="72">
        <v>611.79999999999995</v>
      </c>
      <c r="BH2484" s="95">
        <v>4916026</v>
      </c>
      <c r="BI2484" s="95">
        <v>4284128</v>
      </c>
      <c r="BJ2484" s="95">
        <v>1275</v>
      </c>
      <c r="BK2484" s="95">
        <v>1229</v>
      </c>
      <c r="BL2484" s="72">
        <v>311.29000000000002</v>
      </c>
      <c r="BM2484" s="72">
        <v>320.44</v>
      </c>
      <c r="BN2484" s="72">
        <v>631.73</v>
      </c>
      <c r="BO2484" s="95">
        <v>4889789</v>
      </c>
      <c r="BP2484" s="95">
        <v>4864206</v>
      </c>
      <c r="BQ2484" s="95">
        <v>1309</v>
      </c>
      <c r="BR2484" s="95">
        <v>1265</v>
      </c>
      <c r="BS2484" s="72">
        <v>336.96</v>
      </c>
      <c r="BT2484" s="72">
        <v>302.33999999999997</v>
      </c>
      <c r="BU2484" s="72">
        <v>639.29999999999995</v>
      </c>
      <c r="BV2484" s="95">
        <v>5228289</v>
      </c>
      <c r="BW2484" s="95">
        <v>4502441.33</v>
      </c>
      <c r="BX2484" s="95">
        <v>1293</v>
      </c>
      <c r="BY2484" s="95">
        <v>1241</v>
      </c>
      <c r="BZ2484" s="95">
        <v>1407</v>
      </c>
      <c r="CA2484" s="95">
        <v>1326</v>
      </c>
      <c r="CB2484" s="95">
        <v>1253</v>
      </c>
      <c r="CC2484" s="95">
        <v>1288</v>
      </c>
      <c r="CD2484" s="95">
        <v>1268</v>
      </c>
      <c r="CE2484" s="72">
        <v>650.75523149000003</v>
      </c>
      <c r="CF2484" s="72">
        <v>676.59346364999999</v>
      </c>
      <c r="CG2484" s="72">
        <v>712.40329333</v>
      </c>
      <c r="CH2484" s="72">
        <v>716.50152150999998</v>
      </c>
      <c r="CI2484" s="72">
        <v>731.52548966999996</v>
      </c>
      <c r="CJ2484" s="96">
        <v>0.84262096330000003</v>
      </c>
      <c r="CK2484" s="96">
        <v>0.87003500869999995</v>
      </c>
      <c r="CL2484" s="96">
        <v>0.85878322819999997</v>
      </c>
      <c r="CM2484" s="96">
        <v>0.88168689249999999</v>
      </c>
      <c r="CN2484" s="96">
        <v>0.87392716869999998</v>
      </c>
      <c r="CO2484" s="96">
        <v>0.9313768858</v>
      </c>
      <c r="CP2484" s="96">
        <v>0.9291734264</v>
      </c>
      <c r="CQ2484" s="96">
        <v>0.99584056389999998</v>
      </c>
      <c r="CR2484" s="96">
        <v>0.93305427330000001</v>
      </c>
      <c r="CS2484" s="95">
        <v>1267</v>
      </c>
      <c r="CT2484" s="95">
        <v>1174</v>
      </c>
      <c r="CU2484" s="95">
        <v>1112</v>
      </c>
      <c r="CV2484" s="95">
        <v>1136</v>
      </c>
      <c r="CW2484" s="95">
        <v>1109</v>
      </c>
      <c r="CX2484" s="96">
        <v>0.94333700300000001</v>
      </c>
      <c r="CY2484" s="96">
        <v>0.90426167700000004</v>
      </c>
      <c r="CZ2484" s="96">
        <v>0.93029885199999995</v>
      </c>
      <c r="DA2484" s="96">
        <v>0.92318040400000001</v>
      </c>
      <c r="DB2484" s="96">
        <v>0.955894256</v>
      </c>
      <c r="DC2484">
        <v>2013</v>
      </c>
      <c r="DD2484" s="6">
        <v>1285</v>
      </c>
      <c r="DE2484" s="96">
        <v>3.0245122000000001E-3</v>
      </c>
      <c r="DF2484" s="72">
        <v>714.41</v>
      </c>
      <c r="DG2484" s="96">
        <v>1</v>
      </c>
      <c r="DH2484" s="72">
        <v>714.41</v>
      </c>
      <c r="DI2484" s="72">
        <v>661.85368900000003</v>
      </c>
      <c r="DJ2484" s="96">
        <v>1</v>
      </c>
      <c r="DK2484" s="72">
        <v>714.41</v>
      </c>
      <c r="DL2484" s="96">
        <v>1</v>
      </c>
      <c r="DM2484" s="72">
        <v>714.41</v>
      </c>
      <c r="DN2484" s="96">
        <v>1</v>
      </c>
      <c r="DO2484" s="96">
        <v>7.9439999999999997E-3</v>
      </c>
      <c r="DP2484" s="72">
        <v>5.68</v>
      </c>
      <c r="DQ2484" s="72">
        <v>708.73</v>
      </c>
      <c r="DR2484" t="s">
        <v>1553</v>
      </c>
      <c r="DT2484" t="s">
        <v>1532</v>
      </c>
    </row>
    <row r="2485" spans="1:124" x14ac:dyDescent="0.3">
      <c r="A2485" t="s">
        <v>177</v>
      </c>
      <c r="B2485">
        <v>43390</v>
      </c>
      <c r="C2485" s="95">
        <v>1821</v>
      </c>
      <c r="D2485" s="95">
        <v>5971809</v>
      </c>
      <c r="E2485" s="95">
        <v>1751</v>
      </c>
      <c r="F2485" s="95">
        <v>4564933</v>
      </c>
      <c r="G2485" s="95">
        <v>202</v>
      </c>
      <c r="H2485" s="95">
        <v>333310</v>
      </c>
      <c r="I2485" s="95">
        <v>185</v>
      </c>
      <c r="J2485" s="95">
        <v>457771</v>
      </c>
      <c r="K2485" s="95">
        <v>1815</v>
      </c>
      <c r="L2485" s="95">
        <v>5992288</v>
      </c>
      <c r="M2485" s="95">
        <v>1736</v>
      </c>
      <c r="N2485" s="95">
        <v>4747567</v>
      </c>
      <c r="O2485" s="95">
        <v>214</v>
      </c>
      <c r="P2485" s="95">
        <v>393467</v>
      </c>
      <c r="Q2485" s="95">
        <v>195</v>
      </c>
      <c r="R2485" s="95">
        <v>476316</v>
      </c>
      <c r="S2485" s="95">
        <v>1852</v>
      </c>
      <c r="T2485" s="95">
        <v>6601979</v>
      </c>
      <c r="U2485" s="95">
        <v>1764</v>
      </c>
      <c r="V2485" s="95">
        <v>4689180</v>
      </c>
      <c r="W2485" s="95">
        <v>210</v>
      </c>
      <c r="X2485" s="95">
        <v>459052</v>
      </c>
      <c r="Y2485" s="95">
        <v>187</v>
      </c>
      <c r="Z2485" s="95">
        <v>506184</v>
      </c>
      <c r="AA2485" s="95">
        <v>1959</v>
      </c>
      <c r="AB2485" s="95">
        <v>6635260</v>
      </c>
      <c r="AC2485" s="95">
        <v>1861</v>
      </c>
      <c r="AD2485" s="95">
        <v>6023391</v>
      </c>
      <c r="AE2485" s="95">
        <v>221</v>
      </c>
      <c r="AF2485" s="95">
        <v>323165</v>
      </c>
      <c r="AG2485" s="95">
        <v>197</v>
      </c>
      <c r="AH2485" s="95">
        <v>519044</v>
      </c>
      <c r="AI2485" s="95">
        <v>2074</v>
      </c>
      <c r="AJ2485" s="95">
        <v>5296432.3499999996</v>
      </c>
      <c r="AK2485" s="95">
        <v>1958</v>
      </c>
      <c r="AL2485" s="95">
        <v>5998015.7300000004</v>
      </c>
      <c r="AM2485" s="95">
        <v>227</v>
      </c>
      <c r="AN2485" s="95">
        <v>421583</v>
      </c>
      <c r="AO2485" s="95">
        <v>203</v>
      </c>
      <c r="AP2485" s="95">
        <v>683449</v>
      </c>
      <c r="AQ2485" s="72">
        <v>259.73</v>
      </c>
      <c r="AR2485" s="72">
        <v>216.2</v>
      </c>
      <c r="AS2485" s="72">
        <v>475.93</v>
      </c>
      <c r="AT2485" s="95">
        <v>6305119</v>
      </c>
      <c r="AU2485" s="95">
        <v>5022704</v>
      </c>
      <c r="AV2485" s="95">
        <v>2023</v>
      </c>
      <c r="AW2485" s="95">
        <v>1936</v>
      </c>
      <c r="AX2485" s="72">
        <v>262.27</v>
      </c>
      <c r="AY2485" s="72">
        <v>225.44</v>
      </c>
      <c r="AZ2485" s="72">
        <v>487.71</v>
      </c>
      <c r="BA2485" s="95">
        <v>6385755</v>
      </c>
      <c r="BB2485" s="95">
        <v>5223883</v>
      </c>
      <c r="BC2485" s="95">
        <v>2029</v>
      </c>
      <c r="BD2485" s="95">
        <v>1931</v>
      </c>
      <c r="BE2485" s="72">
        <v>285.36</v>
      </c>
      <c r="BF2485" s="72">
        <v>221.91</v>
      </c>
      <c r="BG2485" s="72">
        <v>507.27</v>
      </c>
      <c r="BH2485" s="95">
        <v>7061031</v>
      </c>
      <c r="BI2485" s="95">
        <v>5195364</v>
      </c>
      <c r="BJ2485" s="95">
        <v>2062</v>
      </c>
      <c r="BK2485" s="95">
        <v>1951</v>
      </c>
      <c r="BL2485" s="72">
        <v>265.99</v>
      </c>
      <c r="BM2485" s="72">
        <v>264.92</v>
      </c>
      <c r="BN2485" s="72">
        <v>530.91</v>
      </c>
      <c r="BO2485" s="95">
        <v>6958425</v>
      </c>
      <c r="BP2485" s="95">
        <v>6542435</v>
      </c>
      <c r="BQ2485" s="95">
        <v>2180</v>
      </c>
      <c r="BR2485" s="95">
        <v>2058</v>
      </c>
      <c r="BS2485" s="72">
        <v>207.08</v>
      </c>
      <c r="BT2485" s="72">
        <v>257.64999999999998</v>
      </c>
      <c r="BU2485" s="72">
        <v>464.73</v>
      </c>
      <c r="BV2485" s="95">
        <v>5718015.3499999996</v>
      </c>
      <c r="BW2485" s="95">
        <v>6681464.7300000004</v>
      </c>
      <c r="BX2485" s="95">
        <v>2301</v>
      </c>
      <c r="BY2485" s="95">
        <v>2161</v>
      </c>
      <c r="BZ2485" s="95">
        <v>1982</v>
      </c>
      <c r="CA2485" s="95">
        <v>1982</v>
      </c>
      <c r="CB2485" s="95">
        <v>2008</v>
      </c>
      <c r="CC2485" s="95">
        <v>2122</v>
      </c>
      <c r="CD2485" s="95">
        <v>2233</v>
      </c>
      <c r="CE2485" s="72">
        <v>650.75523149000003</v>
      </c>
      <c r="CF2485" s="72">
        <v>676.59346364999999</v>
      </c>
      <c r="CG2485" s="72">
        <v>712.40329333</v>
      </c>
      <c r="CH2485" s="72">
        <v>716.50152150999998</v>
      </c>
      <c r="CI2485" s="72">
        <v>731.52548966999996</v>
      </c>
      <c r="CJ2485" s="96">
        <v>0.73135024810000004</v>
      </c>
      <c r="CK2485" s="96">
        <v>0.72083167540000004</v>
      </c>
      <c r="CL2485" s="96">
        <v>0.71205454089999998</v>
      </c>
      <c r="CM2485" s="96">
        <v>0.7409753979</v>
      </c>
      <c r="CN2485" s="96">
        <v>0.63528886770000004</v>
      </c>
      <c r="CO2485" s="96">
        <v>0.87471117710000001</v>
      </c>
      <c r="CP2485" s="96">
        <v>0.80952452029999999</v>
      </c>
      <c r="CQ2485" s="96">
        <v>0.99584056389999998</v>
      </c>
      <c r="CR2485" s="96">
        <v>0.81290563370000002</v>
      </c>
      <c r="CS2485" s="95">
        <v>1909</v>
      </c>
      <c r="CT2485" s="95">
        <v>1889</v>
      </c>
      <c r="CU2485" s="95">
        <v>1915</v>
      </c>
      <c r="CV2485" s="95">
        <v>2060</v>
      </c>
      <c r="CW2485" s="95">
        <v>2115</v>
      </c>
      <c r="CX2485" s="96">
        <v>0.90012517999999997</v>
      </c>
      <c r="CY2485" s="96">
        <v>0.90317367599999998</v>
      </c>
      <c r="CZ2485" s="96">
        <v>0.87420534000000005</v>
      </c>
      <c r="DA2485" s="96">
        <v>0.84300832699999995</v>
      </c>
      <c r="DB2485" s="96">
        <v>0.8576878</v>
      </c>
      <c r="DC2485">
        <v>2013</v>
      </c>
      <c r="DD2485" s="6">
        <v>2007.4</v>
      </c>
      <c r="DE2485" s="96">
        <v>3.2470513E-3</v>
      </c>
      <c r="DF2485" s="72">
        <v>622.28</v>
      </c>
      <c r="DG2485" s="96">
        <v>1</v>
      </c>
      <c r="DH2485" s="72">
        <v>622.28</v>
      </c>
      <c r="DI2485" s="72">
        <v>661.85368900000003</v>
      </c>
      <c r="DJ2485" s="96">
        <v>1</v>
      </c>
      <c r="DK2485" s="72">
        <v>622.28</v>
      </c>
      <c r="DL2485" s="96">
        <v>1</v>
      </c>
      <c r="DM2485" s="72">
        <v>622.28</v>
      </c>
      <c r="DN2485" s="96">
        <v>1</v>
      </c>
      <c r="DO2485" s="96">
        <v>7.2719999999999998E-3</v>
      </c>
      <c r="DP2485" s="72">
        <v>4.53</v>
      </c>
      <c r="DQ2485" s="72">
        <v>617.75</v>
      </c>
      <c r="DR2485" t="s">
        <v>177</v>
      </c>
      <c r="DT2485" t="s">
        <v>1532</v>
      </c>
    </row>
    <row r="2486" spans="1:124" x14ac:dyDescent="0.3">
      <c r="A2486" t="s">
        <v>40</v>
      </c>
      <c r="B2486">
        <v>43400</v>
      </c>
      <c r="C2486" s="95">
        <v>3406</v>
      </c>
      <c r="D2486" s="95">
        <v>8212091</v>
      </c>
      <c r="E2486" s="95">
        <v>3283</v>
      </c>
      <c r="F2486" s="95">
        <v>8688015</v>
      </c>
      <c r="G2486" s="95">
        <v>508</v>
      </c>
      <c r="H2486" s="95">
        <v>887093</v>
      </c>
      <c r="I2486" s="95">
        <v>437</v>
      </c>
      <c r="J2486" s="95">
        <v>1124897</v>
      </c>
      <c r="K2486" s="95">
        <v>3257</v>
      </c>
      <c r="L2486" s="95">
        <v>7940378</v>
      </c>
      <c r="M2486" s="95">
        <v>3136</v>
      </c>
      <c r="N2486" s="95">
        <v>8335677</v>
      </c>
      <c r="O2486" s="95">
        <v>509</v>
      </c>
      <c r="P2486" s="95">
        <v>601332</v>
      </c>
      <c r="Q2486" s="95">
        <v>432</v>
      </c>
      <c r="R2486" s="95">
        <v>1070446</v>
      </c>
      <c r="S2486" s="95">
        <v>3180</v>
      </c>
      <c r="T2486" s="95">
        <v>7676721</v>
      </c>
      <c r="U2486" s="95">
        <v>3040</v>
      </c>
      <c r="V2486" s="95">
        <v>8245352</v>
      </c>
      <c r="W2486" s="95">
        <v>497</v>
      </c>
      <c r="X2486" s="95">
        <v>839284</v>
      </c>
      <c r="Y2486" s="95">
        <v>420</v>
      </c>
      <c r="Z2486" s="95">
        <v>1212360</v>
      </c>
      <c r="AA2486" s="95">
        <v>3258</v>
      </c>
      <c r="AB2486" s="95">
        <v>9174707</v>
      </c>
      <c r="AC2486" s="95">
        <v>3090</v>
      </c>
      <c r="AD2486" s="95">
        <v>8865062</v>
      </c>
      <c r="AE2486" s="95">
        <v>505</v>
      </c>
      <c r="AF2486" s="95">
        <v>886635</v>
      </c>
      <c r="AG2486" s="95">
        <v>426</v>
      </c>
      <c r="AH2486" s="95">
        <v>1134360</v>
      </c>
      <c r="AI2486" s="95">
        <v>3308</v>
      </c>
      <c r="AJ2486" s="95">
        <v>9353837</v>
      </c>
      <c r="AK2486" s="95">
        <v>3117</v>
      </c>
      <c r="AL2486" s="95">
        <v>9629521.5800000001</v>
      </c>
      <c r="AM2486" s="95">
        <v>486</v>
      </c>
      <c r="AN2486" s="95">
        <v>993090</v>
      </c>
      <c r="AO2486" s="95">
        <v>401</v>
      </c>
      <c r="AP2486" s="95">
        <v>1214226</v>
      </c>
      <c r="AQ2486" s="72">
        <v>193.73</v>
      </c>
      <c r="AR2486" s="72">
        <v>219.82</v>
      </c>
      <c r="AS2486" s="72">
        <v>413.55</v>
      </c>
      <c r="AT2486" s="95">
        <v>9099184</v>
      </c>
      <c r="AU2486" s="95">
        <v>9812912</v>
      </c>
      <c r="AV2486" s="95">
        <v>3914</v>
      </c>
      <c r="AW2486" s="95">
        <v>3720</v>
      </c>
      <c r="AX2486" s="72">
        <v>189.01</v>
      </c>
      <c r="AY2486" s="72">
        <v>219.69</v>
      </c>
      <c r="AZ2486" s="72">
        <v>408.7</v>
      </c>
      <c r="BA2486" s="95">
        <v>8541710</v>
      </c>
      <c r="BB2486" s="95">
        <v>9406123</v>
      </c>
      <c r="BC2486" s="95">
        <v>3766</v>
      </c>
      <c r="BD2486" s="95">
        <v>3568</v>
      </c>
      <c r="BE2486" s="72">
        <v>193</v>
      </c>
      <c r="BF2486" s="72">
        <v>227.79</v>
      </c>
      <c r="BG2486" s="72">
        <v>420.79</v>
      </c>
      <c r="BH2486" s="95">
        <v>8516005</v>
      </c>
      <c r="BI2486" s="95">
        <v>9457712</v>
      </c>
      <c r="BJ2486" s="95">
        <v>3677</v>
      </c>
      <c r="BK2486" s="95">
        <v>3460</v>
      </c>
      <c r="BL2486" s="72">
        <v>222.81</v>
      </c>
      <c r="BM2486" s="72">
        <v>237</v>
      </c>
      <c r="BN2486" s="72">
        <v>459.81</v>
      </c>
      <c r="BO2486" s="95">
        <v>10061342</v>
      </c>
      <c r="BP2486" s="95">
        <v>9999422</v>
      </c>
      <c r="BQ2486" s="95">
        <v>3763</v>
      </c>
      <c r="BR2486" s="95">
        <v>3516</v>
      </c>
      <c r="BS2486" s="72">
        <v>227.27</v>
      </c>
      <c r="BT2486" s="72">
        <v>256.86</v>
      </c>
      <c r="BU2486" s="72">
        <v>484.13</v>
      </c>
      <c r="BV2486" s="95">
        <v>10346927</v>
      </c>
      <c r="BW2486" s="95">
        <v>10843747.58</v>
      </c>
      <c r="BX2486" s="95">
        <v>3794</v>
      </c>
      <c r="BY2486" s="95">
        <v>3518</v>
      </c>
      <c r="BZ2486" s="95">
        <v>3822</v>
      </c>
      <c r="CA2486" s="95">
        <v>3670</v>
      </c>
      <c r="CB2486" s="95">
        <v>3572</v>
      </c>
      <c r="CC2486" s="95">
        <v>3646</v>
      </c>
      <c r="CD2486" s="95">
        <v>3659</v>
      </c>
      <c r="CE2486" s="72">
        <v>650.75523149000003</v>
      </c>
      <c r="CF2486" s="72">
        <v>676.59346364999999</v>
      </c>
      <c r="CG2486" s="72">
        <v>712.40329333</v>
      </c>
      <c r="CH2486" s="72">
        <v>716.50152150999998</v>
      </c>
      <c r="CI2486" s="72">
        <v>731.52548966999996</v>
      </c>
      <c r="CJ2486" s="96">
        <v>0.63549239410000002</v>
      </c>
      <c r="CK2486" s="96">
        <v>0.60405549560000005</v>
      </c>
      <c r="CL2486" s="96">
        <v>0.59066262599999997</v>
      </c>
      <c r="CM2486" s="96">
        <v>0.64174322900000003</v>
      </c>
      <c r="CN2486" s="96">
        <v>0.66180879110000002</v>
      </c>
      <c r="CO2486" s="96">
        <v>0.82704655199999999</v>
      </c>
      <c r="CP2486" s="96">
        <v>0.75782010779999998</v>
      </c>
      <c r="CQ2486" s="96">
        <v>0.99584056389999998</v>
      </c>
      <c r="CR2486" s="96">
        <v>0.76098526909999997</v>
      </c>
      <c r="CS2486" s="95">
        <v>3716</v>
      </c>
      <c r="CT2486" s="95">
        <v>3562</v>
      </c>
      <c r="CU2486" s="95">
        <v>3477</v>
      </c>
      <c r="CV2486" s="95">
        <v>3544</v>
      </c>
      <c r="CW2486" s="95">
        <v>3562</v>
      </c>
      <c r="CX2486" s="96">
        <v>0.83483307500000004</v>
      </c>
      <c r="CY2486" s="96">
        <v>0.82028636300000002</v>
      </c>
      <c r="CZ2486" s="96">
        <v>0.81826175400000001</v>
      </c>
      <c r="DA2486" s="96">
        <v>0.82613908999999996</v>
      </c>
      <c r="DB2486" s="96">
        <v>0.83516161700000002</v>
      </c>
      <c r="DC2486">
        <v>2013</v>
      </c>
      <c r="DD2486" s="6">
        <v>3556.4</v>
      </c>
      <c r="DE2486" s="96">
        <v>1.7836483E-3</v>
      </c>
      <c r="DF2486" s="72">
        <v>583.39</v>
      </c>
      <c r="DG2486" s="96">
        <v>1</v>
      </c>
      <c r="DH2486" s="72">
        <v>583.39</v>
      </c>
      <c r="DI2486" s="72">
        <v>661.85368900000003</v>
      </c>
      <c r="DJ2486" s="96">
        <v>1</v>
      </c>
      <c r="DK2486" s="72">
        <v>583.39</v>
      </c>
      <c r="DL2486" s="96">
        <v>1</v>
      </c>
      <c r="DM2486" s="72">
        <v>583.39</v>
      </c>
      <c r="DN2486" s="96">
        <v>1</v>
      </c>
      <c r="DO2486" s="96">
        <v>6.0260000000000001E-3</v>
      </c>
      <c r="DP2486" s="72">
        <v>3.52</v>
      </c>
      <c r="DQ2486" s="72">
        <v>579.87</v>
      </c>
      <c r="DR2486" t="s">
        <v>40</v>
      </c>
      <c r="DT2486" t="s">
        <v>1532</v>
      </c>
    </row>
    <row r="2487" spans="1:124" x14ac:dyDescent="0.3">
      <c r="A2487" t="s">
        <v>132</v>
      </c>
      <c r="B2487">
        <v>43410</v>
      </c>
      <c r="C2487" s="95">
        <v>1725</v>
      </c>
      <c r="D2487" s="95">
        <v>6638921</v>
      </c>
      <c r="E2487" s="95">
        <v>1648</v>
      </c>
      <c r="F2487" s="95">
        <v>4546603</v>
      </c>
      <c r="G2487" s="95">
        <v>198</v>
      </c>
      <c r="H2487" s="95">
        <v>397931</v>
      </c>
      <c r="I2487" s="95">
        <v>167</v>
      </c>
      <c r="J2487" s="95">
        <v>376357</v>
      </c>
      <c r="K2487" s="95">
        <v>1623</v>
      </c>
      <c r="L2487" s="95">
        <v>6161108</v>
      </c>
      <c r="M2487" s="95">
        <v>1539</v>
      </c>
      <c r="N2487" s="95">
        <v>4842359</v>
      </c>
      <c r="O2487" s="95">
        <v>206</v>
      </c>
      <c r="P2487" s="95">
        <v>471681</v>
      </c>
      <c r="Q2487" s="95">
        <v>174</v>
      </c>
      <c r="R2487" s="95">
        <v>529143</v>
      </c>
      <c r="S2487" s="95">
        <v>1542</v>
      </c>
      <c r="T2487" s="95">
        <v>6195564</v>
      </c>
      <c r="U2487" s="95">
        <v>1450</v>
      </c>
      <c r="V2487" s="95">
        <v>4757140</v>
      </c>
      <c r="W2487" s="95">
        <v>211</v>
      </c>
      <c r="X2487" s="95">
        <v>597797</v>
      </c>
      <c r="Y2487" s="95">
        <v>178</v>
      </c>
      <c r="Z2487" s="95">
        <v>543678</v>
      </c>
      <c r="AA2487" s="95">
        <v>1679</v>
      </c>
      <c r="AB2487" s="95">
        <v>5913952</v>
      </c>
      <c r="AC2487" s="95">
        <v>1573</v>
      </c>
      <c r="AD2487" s="95">
        <v>5740961</v>
      </c>
      <c r="AE2487" s="95">
        <v>205</v>
      </c>
      <c r="AF2487" s="95">
        <v>585454</v>
      </c>
      <c r="AG2487" s="95">
        <v>175</v>
      </c>
      <c r="AH2487" s="95">
        <v>649713</v>
      </c>
      <c r="AI2487" s="95">
        <v>1672</v>
      </c>
      <c r="AJ2487" s="95">
        <v>6460352.8799999999</v>
      </c>
      <c r="AK2487" s="95">
        <v>1544</v>
      </c>
      <c r="AL2487" s="95">
        <v>5571940.6299999999</v>
      </c>
      <c r="AM2487" s="95">
        <v>205</v>
      </c>
      <c r="AN2487" s="95">
        <v>643294</v>
      </c>
      <c r="AO2487" s="95">
        <v>170</v>
      </c>
      <c r="AP2487" s="95">
        <v>628798</v>
      </c>
      <c r="AQ2487" s="72">
        <v>304.94</v>
      </c>
      <c r="AR2487" s="72">
        <v>226.03</v>
      </c>
      <c r="AS2487" s="72">
        <v>530.97</v>
      </c>
      <c r="AT2487" s="95">
        <v>7036852</v>
      </c>
      <c r="AU2487" s="95">
        <v>4922960</v>
      </c>
      <c r="AV2487" s="95">
        <v>1923</v>
      </c>
      <c r="AW2487" s="95">
        <v>1815</v>
      </c>
      <c r="AX2487" s="72">
        <v>302.2</v>
      </c>
      <c r="AY2487" s="72">
        <v>261.31</v>
      </c>
      <c r="AZ2487" s="72">
        <v>563.51</v>
      </c>
      <c r="BA2487" s="95">
        <v>6632789</v>
      </c>
      <c r="BB2487" s="95">
        <v>5371502</v>
      </c>
      <c r="BC2487" s="95">
        <v>1829</v>
      </c>
      <c r="BD2487" s="95">
        <v>1713</v>
      </c>
      <c r="BE2487" s="72">
        <v>322.94</v>
      </c>
      <c r="BF2487" s="72">
        <v>271.33999999999997</v>
      </c>
      <c r="BG2487" s="72">
        <v>594.28</v>
      </c>
      <c r="BH2487" s="95">
        <v>6793361</v>
      </c>
      <c r="BI2487" s="95">
        <v>5300818</v>
      </c>
      <c r="BJ2487" s="95">
        <v>1753</v>
      </c>
      <c r="BK2487" s="95">
        <v>1628</v>
      </c>
      <c r="BL2487" s="72">
        <v>287.48</v>
      </c>
      <c r="BM2487" s="72">
        <v>304.67</v>
      </c>
      <c r="BN2487" s="72">
        <v>592.15</v>
      </c>
      <c r="BO2487" s="95">
        <v>6499406</v>
      </c>
      <c r="BP2487" s="95">
        <v>6390674</v>
      </c>
      <c r="BQ2487" s="95">
        <v>1884</v>
      </c>
      <c r="BR2487" s="95">
        <v>1748</v>
      </c>
      <c r="BS2487" s="72">
        <v>315.38</v>
      </c>
      <c r="BT2487" s="72">
        <v>301.48</v>
      </c>
      <c r="BU2487" s="72">
        <v>616.86</v>
      </c>
      <c r="BV2487" s="95">
        <v>7103646.8799999999</v>
      </c>
      <c r="BW2487" s="95">
        <v>6200738.6299999999</v>
      </c>
      <c r="BX2487" s="95">
        <v>1877</v>
      </c>
      <c r="BY2487" s="95">
        <v>1714</v>
      </c>
      <c r="BZ2487" s="95">
        <v>1872</v>
      </c>
      <c r="CA2487" s="95">
        <v>1773</v>
      </c>
      <c r="CB2487" s="95">
        <v>1693</v>
      </c>
      <c r="CC2487" s="95">
        <v>1819</v>
      </c>
      <c r="CD2487" s="95">
        <v>1797</v>
      </c>
      <c r="CE2487" s="72">
        <v>650.75523149000003</v>
      </c>
      <c r="CF2487" s="72">
        <v>676.59346364999999</v>
      </c>
      <c r="CG2487" s="72">
        <v>712.40329333</v>
      </c>
      <c r="CH2487" s="72">
        <v>716.50152150999998</v>
      </c>
      <c r="CI2487" s="72">
        <v>731.52548966999996</v>
      </c>
      <c r="CJ2487" s="96">
        <v>0.81592889970000004</v>
      </c>
      <c r="CK2487" s="96">
        <v>0.83286349969999995</v>
      </c>
      <c r="CL2487" s="96">
        <v>0.83419041650000003</v>
      </c>
      <c r="CM2487" s="96">
        <v>0.82644625620000001</v>
      </c>
      <c r="CN2487" s="96">
        <v>0.84325154589999995</v>
      </c>
      <c r="CO2487" s="96">
        <v>0.88564669409999996</v>
      </c>
      <c r="CP2487" s="96">
        <v>0.93777363950000003</v>
      </c>
      <c r="CQ2487" s="96">
        <v>0.99584056389999998</v>
      </c>
      <c r="CR2487" s="96">
        <v>0.94169040660000003</v>
      </c>
      <c r="CS2487" s="95">
        <v>3055</v>
      </c>
      <c r="CT2487" s="95">
        <v>3014</v>
      </c>
      <c r="CU2487" s="95">
        <v>2994</v>
      </c>
      <c r="CV2487" s="95">
        <v>3321</v>
      </c>
      <c r="CW2487" s="95">
        <v>3400</v>
      </c>
      <c r="CX2487" s="96">
        <v>0.863150796</v>
      </c>
      <c r="CY2487" s="96">
        <v>0.895450046</v>
      </c>
      <c r="CZ2487" s="96">
        <v>0.90062683099999996</v>
      </c>
      <c r="DA2487" s="96">
        <v>0.88371154799999996</v>
      </c>
      <c r="DB2487" s="96">
        <v>0.88586838700000003</v>
      </c>
      <c r="DC2487">
        <v>2013</v>
      </c>
      <c r="DD2487" s="6">
        <v>1723.6</v>
      </c>
      <c r="DE2487" s="96">
        <v>4.7006076999999997E-3</v>
      </c>
      <c r="DF2487" s="72">
        <v>719.81</v>
      </c>
      <c r="DG2487" s="96">
        <v>1</v>
      </c>
      <c r="DH2487" s="72">
        <v>719.81</v>
      </c>
      <c r="DI2487" s="72">
        <v>673.08366317000002</v>
      </c>
      <c r="DJ2487" s="96">
        <v>1</v>
      </c>
      <c r="DK2487" s="72">
        <v>719.81</v>
      </c>
      <c r="DL2487" s="96">
        <v>1</v>
      </c>
      <c r="DM2487" s="72">
        <v>719.81</v>
      </c>
      <c r="DN2487" s="96">
        <v>1</v>
      </c>
      <c r="DO2487" s="96">
        <v>9.1570000000000002E-3</v>
      </c>
      <c r="DP2487" s="72">
        <v>6.59</v>
      </c>
      <c r="DQ2487" s="72">
        <v>713.22</v>
      </c>
      <c r="DR2487" t="s">
        <v>132</v>
      </c>
      <c r="DT2487" t="s">
        <v>1532</v>
      </c>
    </row>
    <row r="2488" spans="1:124" x14ac:dyDescent="0.3">
      <c r="A2488" t="s">
        <v>1554</v>
      </c>
      <c r="B2488">
        <v>43420</v>
      </c>
      <c r="C2488" s="95">
        <v>496</v>
      </c>
      <c r="D2488" s="95">
        <v>1317215</v>
      </c>
      <c r="E2488" s="95">
        <v>470</v>
      </c>
      <c r="F2488" s="95">
        <v>1304348</v>
      </c>
      <c r="G2488" s="95">
        <v>54</v>
      </c>
      <c r="H2488" s="95">
        <v>55357</v>
      </c>
      <c r="I2488" s="95">
        <v>46</v>
      </c>
      <c r="J2488" s="95">
        <v>57127</v>
      </c>
      <c r="K2488" s="95">
        <v>488</v>
      </c>
      <c r="L2488" s="95">
        <v>1383577</v>
      </c>
      <c r="M2488" s="95">
        <v>458</v>
      </c>
      <c r="N2488" s="95">
        <v>1351389</v>
      </c>
      <c r="O2488" s="95">
        <v>50</v>
      </c>
      <c r="P2488" s="95">
        <v>96644</v>
      </c>
      <c r="Q2488" s="95">
        <v>41</v>
      </c>
      <c r="R2488" s="95">
        <v>52945</v>
      </c>
      <c r="S2488" s="95">
        <v>501</v>
      </c>
      <c r="T2488" s="95">
        <v>1825729</v>
      </c>
      <c r="U2488" s="95">
        <v>465</v>
      </c>
      <c r="V2488" s="95">
        <v>1479030</v>
      </c>
      <c r="W2488" s="95">
        <v>54</v>
      </c>
      <c r="X2488" s="95">
        <v>129318</v>
      </c>
      <c r="Y2488" s="95">
        <v>47</v>
      </c>
      <c r="Z2488" s="95">
        <v>92370</v>
      </c>
      <c r="AA2488" s="95">
        <v>513</v>
      </c>
      <c r="AB2488" s="95">
        <v>1351964</v>
      </c>
      <c r="AC2488" s="95">
        <v>475</v>
      </c>
      <c r="AD2488" s="95">
        <v>1529431</v>
      </c>
      <c r="AE2488" s="95">
        <v>58</v>
      </c>
      <c r="AF2488" s="95">
        <v>79474</v>
      </c>
      <c r="AG2488" s="95">
        <v>53</v>
      </c>
      <c r="AH2488" s="95">
        <v>118343</v>
      </c>
      <c r="AI2488" s="95">
        <v>513</v>
      </c>
      <c r="AJ2488" s="95">
        <v>1363242</v>
      </c>
      <c r="AK2488" s="95">
        <v>470</v>
      </c>
      <c r="AL2488" s="95">
        <v>1622849</v>
      </c>
      <c r="AM2488" s="95">
        <v>54</v>
      </c>
      <c r="AN2488" s="95">
        <v>202154</v>
      </c>
      <c r="AO2488" s="95">
        <v>47</v>
      </c>
      <c r="AP2488" s="95">
        <v>175078</v>
      </c>
      <c r="AQ2488" s="72">
        <v>207.97</v>
      </c>
      <c r="AR2488" s="72">
        <v>219.88</v>
      </c>
      <c r="AS2488" s="72">
        <v>427.85</v>
      </c>
      <c r="AT2488" s="95">
        <v>1372572</v>
      </c>
      <c r="AU2488" s="95">
        <v>1361475</v>
      </c>
      <c r="AV2488" s="95">
        <v>550</v>
      </c>
      <c r="AW2488" s="95">
        <v>516</v>
      </c>
      <c r="AX2488" s="72">
        <v>229.28</v>
      </c>
      <c r="AY2488" s="72">
        <v>234.52</v>
      </c>
      <c r="AZ2488" s="72">
        <v>463.8</v>
      </c>
      <c r="BA2488" s="95">
        <v>1480221</v>
      </c>
      <c r="BB2488" s="95">
        <v>1404334</v>
      </c>
      <c r="BC2488" s="95">
        <v>538</v>
      </c>
      <c r="BD2488" s="95">
        <v>499</v>
      </c>
      <c r="BE2488" s="72">
        <v>293.55</v>
      </c>
      <c r="BF2488" s="72">
        <v>255.76</v>
      </c>
      <c r="BG2488" s="72">
        <v>549.30999999999995</v>
      </c>
      <c r="BH2488" s="95">
        <v>1955047</v>
      </c>
      <c r="BI2488" s="95">
        <v>1571400</v>
      </c>
      <c r="BJ2488" s="95">
        <v>555</v>
      </c>
      <c r="BK2488" s="95">
        <v>512</v>
      </c>
      <c r="BL2488" s="72">
        <v>208.91</v>
      </c>
      <c r="BM2488" s="72">
        <v>260.07</v>
      </c>
      <c r="BN2488" s="72">
        <v>468.98</v>
      </c>
      <c r="BO2488" s="95">
        <v>1431438</v>
      </c>
      <c r="BP2488" s="95">
        <v>1647774</v>
      </c>
      <c r="BQ2488" s="95">
        <v>571</v>
      </c>
      <c r="BR2488" s="95">
        <v>528</v>
      </c>
      <c r="BS2488" s="72">
        <v>230.07</v>
      </c>
      <c r="BT2488" s="72">
        <v>289.8</v>
      </c>
      <c r="BU2488" s="72">
        <v>519.87</v>
      </c>
      <c r="BV2488" s="95">
        <v>1565396</v>
      </c>
      <c r="BW2488" s="95">
        <v>1797927</v>
      </c>
      <c r="BX2488" s="95">
        <v>567</v>
      </c>
      <c r="BY2488" s="95">
        <v>517</v>
      </c>
      <c r="BZ2488" s="95">
        <v>534</v>
      </c>
      <c r="CA2488" s="95">
        <v>519</v>
      </c>
      <c r="CB2488" s="95">
        <v>534</v>
      </c>
      <c r="CC2488" s="95">
        <v>551</v>
      </c>
      <c r="CD2488" s="95">
        <v>543</v>
      </c>
      <c r="CE2488" s="72">
        <v>650.75523149000003</v>
      </c>
      <c r="CF2488" s="72">
        <v>676.59346364999999</v>
      </c>
      <c r="CG2488" s="72">
        <v>712.40329333</v>
      </c>
      <c r="CH2488" s="72">
        <v>716.50152150999998</v>
      </c>
      <c r="CI2488" s="72">
        <v>731.52548966999996</v>
      </c>
      <c r="CJ2488" s="96">
        <v>0.65746686200000004</v>
      </c>
      <c r="CK2488" s="96">
        <v>0.68549287709999995</v>
      </c>
      <c r="CL2488" s="96">
        <v>0.77106605930000005</v>
      </c>
      <c r="CM2488" s="96">
        <v>0.65454152700000001</v>
      </c>
      <c r="CN2488" s="96">
        <v>0.7106655986</v>
      </c>
      <c r="CO2488" s="96">
        <v>0.8657446406</v>
      </c>
      <c r="CP2488" s="96">
        <v>0.8037550014</v>
      </c>
      <c r="CQ2488" s="96">
        <v>0.99584056389999998</v>
      </c>
      <c r="CR2488" s="96">
        <v>0.80711201749999995</v>
      </c>
      <c r="CS2488" s="95">
        <v>543</v>
      </c>
      <c r="CT2488" s="95">
        <v>520</v>
      </c>
      <c r="CU2488" s="95">
        <v>508</v>
      </c>
      <c r="CV2488" s="95">
        <v>534</v>
      </c>
      <c r="CW2488" s="95">
        <v>535</v>
      </c>
      <c r="CX2488" s="96">
        <v>0.86743168500000001</v>
      </c>
      <c r="CY2488" s="96">
        <v>0.83290840099999996</v>
      </c>
      <c r="CZ2488" s="96">
        <v>0.85913530699999996</v>
      </c>
      <c r="DA2488" s="96">
        <v>0.90331254599999999</v>
      </c>
      <c r="DB2488" s="96">
        <v>0.86472605999999996</v>
      </c>
      <c r="DC2488">
        <v>2013</v>
      </c>
      <c r="DD2488" s="6">
        <v>514.4</v>
      </c>
      <c r="DE2488" s="96">
        <v>2.2726417E-3</v>
      </c>
      <c r="DF2488" s="72">
        <v>618.45000000000005</v>
      </c>
      <c r="DG2488" s="96">
        <v>1</v>
      </c>
      <c r="DH2488" s="72">
        <v>618.45000000000005</v>
      </c>
      <c r="DI2488" s="72">
        <v>661.85368900000003</v>
      </c>
      <c r="DJ2488" s="96">
        <v>0.7172168431</v>
      </c>
      <c r="DK2488" s="72">
        <v>630.72383219999995</v>
      </c>
      <c r="DL2488" s="96">
        <v>1.0084894580999999</v>
      </c>
      <c r="DM2488" s="72">
        <v>636.07833575999996</v>
      </c>
      <c r="DN2488" s="96">
        <v>1</v>
      </c>
      <c r="DO2488" s="96">
        <v>5.9439999999999996E-3</v>
      </c>
      <c r="DP2488" s="72">
        <v>3.78</v>
      </c>
      <c r="DQ2488" s="72">
        <v>632.29999999999995</v>
      </c>
      <c r="DR2488" t="s">
        <v>1554</v>
      </c>
      <c r="DT2488" t="s">
        <v>1532</v>
      </c>
    </row>
    <row r="2489" spans="1:124" x14ac:dyDescent="0.3">
      <c r="A2489" t="s">
        <v>1555</v>
      </c>
      <c r="B2489">
        <v>43430</v>
      </c>
      <c r="C2489" s="95">
        <v>962</v>
      </c>
      <c r="D2489" s="95">
        <v>3195153</v>
      </c>
      <c r="E2489" s="95">
        <v>932</v>
      </c>
      <c r="F2489" s="95">
        <v>2218085</v>
      </c>
      <c r="G2489" s="95">
        <v>91</v>
      </c>
      <c r="H2489" s="95">
        <v>230619</v>
      </c>
      <c r="I2489" s="95">
        <v>78</v>
      </c>
      <c r="J2489" s="95">
        <v>156105</v>
      </c>
      <c r="K2489" s="95">
        <v>899</v>
      </c>
      <c r="L2489" s="95">
        <v>3644796</v>
      </c>
      <c r="M2489" s="95">
        <v>868</v>
      </c>
      <c r="N2489" s="95">
        <v>2467388</v>
      </c>
      <c r="O2489" s="95">
        <v>91</v>
      </c>
      <c r="P2489" s="95">
        <v>305557</v>
      </c>
      <c r="Q2489" s="95">
        <v>80</v>
      </c>
      <c r="R2489" s="95">
        <v>172078</v>
      </c>
      <c r="S2489" s="95">
        <v>866</v>
      </c>
      <c r="T2489" s="95">
        <v>3025395</v>
      </c>
      <c r="U2489" s="95">
        <v>840</v>
      </c>
      <c r="V2489" s="95">
        <v>2327906</v>
      </c>
      <c r="W2489" s="95">
        <v>86</v>
      </c>
      <c r="X2489" s="95">
        <v>162558</v>
      </c>
      <c r="Y2489" s="95">
        <v>74</v>
      </c>
      <c r="Z2489" s="95">
        <v>178187</v>
      </c>
      <c r="AA2489" s="95">
        <v>891</v>
      </c>
      <c r="AB2489" s="95">
        <v>3816863</v>
      </c>
      <c r="AC2489" s="95">
        <v>864</v>
      </c>
      <c r="AD2489" s="95">
        <v>2744669</v>
      </c>
      <c r="AE2489" s="95">
        <v>85</v>
      </c>
      <c r="AF2489" s="95">
        <v>153321</v>
      </c>
      <c r="AG2489" s="95">
        <v>74</v>
      </c>
      <c r="AH2489" s="95">
        <v>165928</v>
      </c>
      <c r="AI2489" s="95">
        <v>838</v>
      </c>
      <c r="AJ2489" s="95">
        <v>3304453.95</v>
      </c>
      <c r="AK2489" s="95">
        <v>811</v>
      </c>
      <c r="AL2489" s="95">
        <v>2610738.6800000002</v>
      </c>
      <c r="AM2489" s="95">
        <v>93</v>
      </c>
      <c r="AN2489" s="95">
        <v>540751</v>
      </c>
      <c r="AO2489" s="95">
        <v>80</v>
      </c>
      <c r="AP2489" s="95">
        <v>220405</v>
      </c>
      <c r="AQ2489" s="72">
        <v>271.11</v>
      </c>
      <c r="AR2489" s="72">
        <v>195.89</v>
      </c>
      <c r="AS2489" s="72">
        <v>467</v>
      </c>
      <c r="AT2489" s="95">
        <v>3425772</v>
      </c>
      <c r="AU2489" s="95">
        <v>2374190</v>
      </c>
      <c r="AV2489" s="95">
        <v>1053</v>
      </c>
      <c r="AW2489" s="95">
        <v>1010</v>
      </c>
      <c r="AX2489" s="72">
        <v>332.52</v>
      </c>
      <c r="AY2489" s="72">
        <v>232.02</v>
      </c>
      <c r="AZ2489" s="72">
        <v>564.54</v>
      </c>
      <c r="BA2489" s="95">
        <v>3950353</v>
      </c>
      <c r="BB2489" s="95">
        <v>2639466</v>
      </c>
      <c r="BC2489" s="95">
        <v>990</v>
      </c>
      <c r="BD2489" s="95">
        <v>948</v>
      </c>
      <c r="BE2489" s="72">
        <v>279.06</v>
      </c>
      <c r="BF2489" s="72">
        <v>228.49</v>
      </c>
      <c r="BG2489" s="72">
        <v>507.55</v>
      </c>
      <c r="BH2489" s="95">
        <v>3187953</v>
      </c>
      <c r="BI2489" s="95">
        <v>2506093</v>
      </c>
      <c r="BJ2489" s="95">
        <v>952</v>
      </c>
      <c r="BK2489" s="95">
        <v>914</v>
      </c>
      <c r="BL2489" s="72">
        <v>338.98</v>
      </c>
      <c r="BM2489" s="72">
        <v>258.58</v>
      </c>
      <c r="BN2489" s="72">
        <v>597.55999999999995</v>
      </c>
      <c r="BO2489" s="95">
        <v>3970184</v>
      </c>
      <c r="BP2489" s="95">
        <v>2910597</v>
      </c>
      <c r="BQ2489" s="95">
        <v>976</v>
      </c>
      <c r="BR2489" s="95">
        <v>938</v>
      </c>
      <c r="BS2489" s="72">
        <v>344.18</v>
      </c>
      <c r="BT2489" s="72">
        <v>264.79000000000002</v>
      </c>
      <c r="BU2489" s="72">
        <v>608.97</v>
      </c>
      <c r="BV2489" s="95">
        <v>3845204.95</v>
      </c>
      <c r="BW2489" s="95">
        <v>2831143.68</v>
      </c>
      <c r="BX2489" s="95">
        <v>931</v>
      </c>
      <c r="BY2489" s="95">
        <v>891</v>
      </c>
      <c r="BZ2489" s="95">
        <v>1033</v>
      </c>
      <c r="CA2489" s="95">
        <v>970</v>
      </c>
      <c r="CB2489" s="95">
        <v>934</v>
      </c>
      <c r="CC2489" s="95">
        <v>958</v>
      </c>
      <c r="CD2489" s="95">
        <v>911</v>
      </c>
      <c r="CE2489" s="72">
        <v>650.75523149000003</v>
      </c>
      <c r="CF2489" s="72">
        <v>676.59346364999999</v>
      </c>
      <c r="CG2489" s="72">
        <v>712.40329333</v>
      </c>
      <c r="CH2489" s="72">
        <v>716.50152150999998</v>
      </c>
      <c r="CI2489" s="72">
        <v>731.52548966999996</v>
      </c>
      <c r="CJ2489" s="96">
        <v>0.71762773069999997</v>
      </c>
      <c r="CK2489" s="96">
        <v>0.83438583190000004</v>
      </c>
      <c r="CL2489" s="96">
        <v>0.71244757680000004</v>
      </c>
      <c r="CM2489" s="96">
        <v>0.83399683329999996</v>
      </c>
      <c r="CN2489" s="96">
        <v>0.83246586560000002</v>
      </c>
      <c r="CO2489" s="96">
        <v>0.90058070649999999</v>
      </c>
      <c r="CP2489" s="96">
        <v>0.87297536129999997</v>
      </c>
      <c r="CQ2489" s="96">
        <v>0.99584056389999998</v>
      </c>
      <c r="CR2489" s="96">
        <v>0.87662148770000003</v>
      </c>
      <c r="CS2489" s="95">
        <v>999</v>
      </c>
      <c r="CT2489" s="95">
        <v>969</v>
      </c>
      <c r="CU2489" s="95">
        <v>948</v>
      </c>
      <c r="CV2489" s="95">
        <v>976</v>
      </c>
      <c r="CW2489" s="95">
        <v>945</v>
      </c>
      <c r="CX2489" s="96">
        <v>0.90451694599999999</v>
      </c>
      <c r="CY2489" s="96">
        <v>0.90372660500000002</v>
      </c>
      <c r="CZ2489" s="96">
        <v>0.89709696400000005</v>
      </c>
      <c r="DA2489" s="96">
        <v>0.87432450299999998</v>
      </c>
      <c r="DB2489" s="96">
        <v>0.92380606499999995</v>
      </c>
      <c r="DC2489">
        <v>2013</v>
      </c>
      <c r="DD2489" s="6">
        <v>940.2</v>
      </c>
      <c r="DE2489" s="96">
        <v>5.0434644000000002E-3</v>
      </c>
      <c r="DF2489" s="72">
        <v>669.84</v>
      </c>
      <c r="DG2489" s="96">
        <v>1</v>
      </c>
      <c r="DH2489" s="72">
        <v>669.84</v>
      </c>
      <c r="DI2489" s="72">
        <v>673.08366317000002</v>
      </c>
      <c r="DJ2489" s="96">
        <v>0.96963910809999998</v>
      </c>
      <c r="DK2489" s="72">
        <v>669.93848050999998</v>
      </c>
      <c r="DL2489" s="96">
        <v>1.0084894580999999</v>
      </c>
      <c r="DM2489" s="72">
        <v>675.62589518000004</v>
      </c>
      <c r="DN2489" s="96">
        <v>1</v>
      </c>
      <c r="DO2489" s="96">
        <v>8.6099999999999996E-3</v>
      </c>
      <c r="DP2489" s="72">
        <v>5.82</v>
      </c>
      <c r="DQ2489" s="72">
        <v>669.81</v>
      </c>
      <c r="DR2489" t="s">
        <v>1555</v>
      </c>
      <c r="DT2489" t="s">
        <v>1532</v>
      </c>
    </row>
    <row r="2490" spans="1:124" x14ac:dyDescent="0.3">
      <c r="A2490" t="s">
        <v>660</v>
      </c>
      <c r="B2490">
        <v>43440</v>
      </c>
      <c r="C2490" s="95">
        <v>493</v>
      </c>
      <c r="D2490" s="95">
        <v>1118092</v>
      </c>
      <c r="E2490" s="95">
        <v>485</v>
      </c>
      <c r="F2490" s="95">
        <v>1131172</v>
      </c>
      <c r="G2490" s="95">
        <v>20</v>
      </c>
      <c r="H2490" s="95">
        <v>70734</v>
      </c>
      <c r="I2490" s="95">
        <v>19</v>
      </c>
      <c r="J2490" s="95">
        <v>63129</v>
      </c>
      <c r="K2490" s="95">
        <v>469</v>
      </c>
      <c r="L2490" s="95">
        <v>1567630</v>
      </c>
      <c r="M2490" s="95">
        <v>457</v>
      </c>
      <c r="N2490" s="95">
        <v>1183681</v>
      </c>
      <c r="O2490" s="95">
        <v>20</v>
      </c>
      <c r="P2490" s="95">
        <v>62039</v>
      </c>
      <c r="Q2490" s="95">
        <v>19</v>
      </c>
      <c r="R2490" s="95">
        <v>57308</v>
      </c>
      <c r="S2490" s="95">
        <v>468</v>
      </c>
      <c r="T2490" s="95">
        <v>1370794</v>
      </c>
      <c r="U2490" s="95">
        <v>455</v>
      </c>
      <c r="V2490" s="95">
        <v>1080082</v>
      </c>
      <c r="W2490" s="95">
        <v>23</v>
      </c>
      <c r="X2490" s="95">
        <v>15923</v>
      </c>
      <c r="Y2490" s="95">
        <v>21</v>
      </c>
      <c r="Z2490" s="95">
        <v>48595</v>
      </c>
      <c r="AA2490" s="95">
        <v>471</v>
      </c>
      <c r="AB2490" s="95">
        <v>1515427</v>
      </c>
      <c r="AC2490" s="95">
        <v>455</v>
      </c>
      <c r="AD2490" s="95">
        <v>1224071</v>
      </c>
      <c r="AE2490" s="95">
        <v>22</v>
      </c>
      <c r="AF2490" s="95">
        <v>146250</v>
      </c>
      <c r="AG2490" s="95">
        <v>21</v>
      </c>
      <c r="AH2490" s="95">
        <v>91857</v>
      </c>
      <c r="AI2490" s="95">
        <v>456</v>
      </c>
      <c r="AJ2490" s="95">
        <v>1526532</v>
      </c>
      <c r="AK2490" s="95">
        <v>439</v>
      </c>
      <c r="AL2490" s="95">
        <v>1332079.92</v>
      </c>
      <c r="AM2490" s="95">
        <v>24</v>
      </c>
      <c r="AN2490" s="95">
        <v>65932</v>
      </c>
      <c r="AO2490" s="95">
        <v>23</v>
      </c>
      <c r="AP2490" s="95">
        <v>66966</v>
      </c>
      <c r="AQ2490" s="72">
        <v>193.12</v>
      </c>
      <c r="AR2490" s="72">
        <v>197.47</v>
      </c>
      <c r="AS2490" s="72">
        <v>390.59</v>
      </c>
      <c r="AT2490" s="95">
        <v>1188826</v>
      </c>
      <c r="AU2490" s="95">
        <v>1194301</v>
      </c>
      <c r="AV2490" s="95">
        <v>513</v>
      </c>
      <c r="AW2490" s="95">
        <v>504</v>
      </c>
      <c r="AX2490" s="72">
        <v>277.72000000000003</v>
      </c>
      <c r="AY2490" s="72">
        <v>217.26</v>
      </c>
      <c r="AZ2490" s="72">
        <v>494.98</v>
      </c>
      <c r="BA2490" s="95">
        <v>1629669</v>
      </c>
      <c r="BB2490" s="95">
        <v>1240989</v>
      </c>
      <c r="BC2490" s="95">
        <v>489</v>
      </c>
      <c r="BD2490" s="95">
        <v>476</v>
      </c>
      <c r="BE2490" s="72">
        <v>235.36</v>
      </c>
      <c r="BF2490" s="72">
        <v>197.6</v>
      </c>
      <c r="BG2490" s="72">
        <v>432.96</v>
      </c>
      <c r="BH2490" s="95">
        <v>1386717</v>
      </c>
      <c r="BI2490" s="95">
        <v>1128677</v>
      </c>
      <c r="BJ2490" s="95">
        <v>491</v>
      </c>
      <c r="BK2490" s="95">
        <v>476</v>
      </c>
      <c r="BL2490" s="72">
        <v>280.88</v>
      </c>
      <c r="BM2490" s="72">
        <v>230.38</v>
      </c>
      <c r="BN2490" s="72">
        <v>511.26</v>
      </c>
      <c r="BO2490" s="95">
        <v>1661677</v>
      </c>
      <c r="BP2490" s="95">
        <v>1315928</v>
      </c>
      <c r="BQ2490" s="95">
        <v>493</v>
      </c>
      <c r="BR2490" s="95">
        <v>476</v>
      </c>
      <c r="BS2490" s="72">
        <v>276.47000000000003</v>
      </c>
      <c r="BT2490" s="72">
        <v>252.35</v>
      </c>
      <c r="BU2490" s="72">
        <v>528.82000000000005</v>
      </c>
      <c r="BV2490" s="95">
        <v>1592464</v>
      </c>
      <c r="BW2490" s="95">
        <v>1399045.92</v>
      </c>
      <c r="BX2490" s="95">
        <v>480</v>
      </c>
      <c r="BY2490" s="95">
        <v>462</v>
      </c>
      <c r="BZ2490" s="95">
        <v>509</v>
      </c>
      <c r="CA2490" s="95">
        <v>483</v>
      </c>
      <c r="CB2490" s="95">
        <v>484</v>
      </c>
      <c r="CC2490" s="95">
        <v>485</v>
      </c>
      <c r="CD2490" s="95">
        <v>471</v>
      </c>
      <c r="CE2490" s="72">
        <v>650.75523149000003</v>
      </c>
      <c r="CF2490" s="72">
        <v>676.59346364999999</v>
      </c>
      <c r="CG2490" s="72">
        <v>712.40329333</v>
      </c>
      <c r="CH2490" s="72">
        <v>716.50152150999998</v>
      </c>
      <c r="CI2490" s="72">
        <v>731.52548966999996</v>
      </c>
      <c r="CJ2490" s="96">
        <v>0.60021031120000001</v>
      </c>
      <c r="CK2490" s="96">
        <v>0.7315766802</v>
      </c>
      <c r="CL2490" s="96">
        <v>0.60774564639999995</v>
      </c>
      <c r="CM2490" s="96">
        <v>0.71355047360000001</v>
      </c>
      <c r="CN2490" s="96">
        <v>0.72290030559999996</v>
      </c>
      <c r="CO2490" s="96">
        <v>0.84513645400000004</v>
      </c>
      <c r="CP2490" s="96">
        <v>0.79892031659999996</v>
      </c>
      <c r="CQ2490" s="96">
        <v>0.99584056389999998</v>
      </c>
      <c r="CR2490" s="96">
        <v>0.80225713980000002</v>
      </c>
      <c r="CS2490" s="95">
        <v>772</v>
      </c>
      <c r="CT2490" s="95">
        <v>747</v>
      </c>
      <c r="CU2490" s="95">
        <v>728</v>
      </c>
      <c r="CV2490" s="95">
        <v>726</v>
      </c>
      <c r="CW2490" s="95">
        <v>703</v>
      </c>
      <c r="CX2490" s="96">
        <v>0.85272046199999996</v>
      </c>
      <c r="CY2490" s="96">
        <v>0.85183431600000004</v>
      </c>
      <c r="CZ2490" s="96">
        <v>0.83617747099999995</v>
      </c>
      <c r="DA2490" s="96">
        <v>0.83874524100000003</v>
      </c>
      <c r="DB2490" s="96">
        <v>0.84556889099999999</v>
      </c>
      <c r="DC2490">
        <v>2013</v>
      </c>
      <c r="DD2490" s="6">
        <v>478.8</v>
      </c>
      <c r="DE2490" s="96">
        <v>1.3875811E-3</v>
      </c>
      <c r="DF2490" s="72">
        <v>615.27</v>
      </c>
      <c r="DG2490" s="96">
        <v>1</v>
      </c>
      <c r="DH2490" s="72">
        <v>615.27</v>
      </c>
      <c r="DI2490" s="72">
        <v>661.85368900000003</v>
      </c>
      <c r="DJ2490" s="96">
        <v>0.69195375569999995</v>
      </c>
      <c r="DK2490" s="72">
        <v>629.61993043999996</v>
      </c>
      <c r="DL2490" s="96">
        <v>1.0084894580999999</v>
      </c>
      <c r="DM2490" s="72">
        <v>634.96506248000003</v>
      </c>
      <c r="DN2490" s="96">
        <v>1</v>
      </c>
      <c r="DO2490" s="96">
        <v>4.3610000000000003E-3</v>
      </c>
      <c r="DP2490" s="72">
        <v>2.77</v>
      </c>
      <c r="DQ2490" s="72">
        <v>632.20000000000005</v>
      </c>
      <c r="DR2490" t="s">
        <v>660</v>
      </c>
      <c r="DT2490" t="s">
        <v>1532</v>
      </c>
    </row>
    <row r="2491" spans="1:124" x14ac:dyDescent="0.3">
      <c r="A2491" t="s">
        <v>48</v>
      </c>
      <c r="B2491">
        <v>43450</v>
      </c>
      <c r="C2491" s="95">
        <v>870</v>
      </c>
      <c r="D2491" s="95">
        <v>2120302</v>
      </c>
      <c r="E2491" s="95">
        <v>845</v>
      </c>
      <c r="F2491" s="95">
        <v>2215697</v>
      </c>
      <c r="G2491" s="95">
        <v>65</v>
      </c>
      <c r="H2491" s="95">
        <v>216947</v>
      </c>
      <c r="I2491" s="95">
        <v>57</v>
      </c>
      <c r="J2491" s="95">
        <v>217747</v>
      </c>
      <c r="K2491" s="95">
        <v>838</v>
      </c>
      <c r="L2491" s="95">
        <v>2408869</v>
      </c>
      <c r="M2491" s="95">
        <v>810</v>
      </c>
      <c r="N2491" s="95">
        <v>2325397</v>
      </c>
      <c r="O2491" s="95">
        <v>64</v>
      </c>
      <c r="P2491" s="95">
        <v>190502</v>
      </c>
      <c r="Q2491" s="95">
        <v>56</v>
      </c>
      <c r="R2491" s="95">
        <v>197880</v>
      </c>
      <c r="S2491" s="95">
        <v>827</v>
      </c>
      <c r="T2491" s="95">
        <v>2089355</v>
      </c>
      <c r="U2491" s="95">
        <v>794</v>
      </c>
      <c r="V2491" s="95">
        <v>2306768</v>
      </c>
      <c r="W2491" s="95">
        <v>58</v>
      </c>
      <c r="X2491" s="95">
        <v>87761</v>
      </c>
      <c r="Y2491" s="95">
        <v>52</v>
      </c>
      <c r="Z2491" s="95">
        <v>148254</v>
      </c>
      <c r="AA2491" s="95">
        <v>837</v>
      </c>
      <c r="AB2491" s="95">
        <v>2598566</v>
      </c>
      <c r="AC2491" s="95">
        <v>802</v>
      </c>
      <c r="AD2491" s="95">
        <v>2760002</v>
      </c>
      <c r="AE2491" s="95">
        <v>57</v>
      </c>
      <c r="AF2491" s="95">
        <v>221853</v>
      </c>
      <c r="AG2491" s="95">
        <v>51</v>
      </c>
      <c r="AH2491" s="95">
        <v>201518</v>
      </c>
      <c r="AI2491" s="95">
        <v>827</v>
      </c>
      <c r="AJ2491" s="95">
        <v>3249117</v>
      </c>
      <c r="AK2491" s="95">
        <v>790</v>
      </c>
      <c r="AL2491" s="95">
        <v>2676013.2200000002</v>
      </c>
      <c r="AM2491" s="95">
        <v>61</v>
      </c>
      <c r="AN2491" s="95">
        <v>182118</v>
      </c>
      <c r="AO2491" s="95">
        <v>56</v>
      </c>
      <c r="AP2491" s="95">
        <v>260660</v>
      </c>
      <c r="AQ2491" s="72">
        <v>208.31</v>
      </c>
      <c r="AR2491" s="72">
        <v>224.82</v>
      </c>
      <c r="AS2491" s="72">
        <v>433.13</v>
      </c>
      <c r="AT2491" s="95">
        <v>2337249</v>
      </c>
      <c r="AU2491" s="95">
        <v>2433444</v>
      </c>
      <c r="AV2491" s="95">
        <v>935</v>
      </c>
      <c r="AW2491" s="95">
        <v>902</v>
      </c>
      <c r="AX2491" s="72">
        <v>240.15</v>
      </c>
      <c r="AY2491" s="72">
        <v>242.81</v>
      </c>
      <c r="AZ2491" s="72">
        <v>482.96</v>
      </c>
      <c r="BA2491" s="95">
        <v>2599371</v>
      </c>
      <c r="BB2491" s="95">
        <v>2523277</v>
      </c>
      <c r="BC2491" s="95">
        <v>902</v>
      </c>
      <c r="BD2491" s="95">
        <v>866</v>
      </c>
      <c r="BE2491" s="72">
        <v>205</v>
      </c>
      <c r="BF2491" s="72">
        <v>241.83</v>
      </c>
      <c r="BG2491" s="72">
        <v>446.83</v>
      </c>
      <c r="BH2491" s="95">
        <v>2177116</v>
      </c>
      <c r="BI2491" s="95">
        <v>2455022</v>
      </c>
      <c r="BJ2491" s="95">
        <v>885</v>
      </c>
      <c r="BK2491" s="95">
        <v>846</v>
      </c>
      <c r="BL2491" s="72">
        <v>262.89999999999998</v>
      </c>
      <c r="BM2491" s="72">
        <v>289.32</v>
      </c>
      <c r="BN2491" s="72">
        <v>552.22</v>
      </c>
      <c r="BO2491" s="95">
        <v>2820419</v>
      </c>
      <c r="BP2491" s="95">
        <v>2961520</v>
      </c>
      <c r="BQ2491" s="95">
        <v>894</v>
      </c>
      <c r="BR2491" s="95">
        <v>853</v>
      </c>
      <c r="BS2491" s="72">
        <v>322</v>
      </c>
      <c r="BT2491" s="72">
        <v>289.27</v>
      </c>
      <c r="BU2491" s="72">
        <v>611.27</v>
      </c>
      <c r="BV2491" s="95">
        <v>3431235</v>
      </c>
      <c r="BW2491" s="95">
        <v>2936673.22</v>
      </c>
      <c r="BX2491" s="95">
        <v>888</v>
      </c>
      <c r="BY2491" s="95">
        <v>846</v>
      </c>
      <c r="BZ2491" s="95">
        <v>919</v>
      </c>
      <c r="CA2491" s="95">
        <v>885</v>
      </c>
      <c r="CB2491" s="95">
        <v>866</v>
      </c>
      <c r="CC2491" s="95">
        <v>875</v>
      </c>
      <c r="CD2491" s="95">
        <v>867</v>
      </c>
      <c r="CE2491" s="72">
        <v>650.75523149000003</v>
      </c>
      <c r="CF2491" s="72">
        <v>676.59346364999999</v>
      </c>
      <c r="CG2491" s="72">
        <v>712.40329333</v>
      </c>
      <c r="CH2491" s="72">
        <v>716.50152150999998</v>
      </c>
      <c r="CI2491" s="72">
        <v>731.52548966999996</v>
      </c>
      <c r="CJ2491" s="96">
        <v>0.6655805118</v>
      </c>
      <c r="CK2491" s="96">
        <v>0.71381121150000004</v>
      </c>
      <c r="CL2491" s="96">
        <v>0.62721495559999996</v>
      </c>
      <c r="CM2491" s="96">
        <v>0.77071713519999996</v>
      </c>
      <c r="CN2491" s="96">
        <v>0.8356099803</v>
      </c>
      <c r="CO2491" s="96">
        <v>0.87384324719999995</v>
      </c>
      <c r="CP2491" s="96">
        <v>0.82690661190000003</v>
      </c>
      <c r="CQ2491" s="96">
        <v>0.99584056389999998</v>
      </c>
      <c r="CR2491" s="96">
        <v>0.83036032449999997</v>
      </c>
      <c r="CS2491" s="95">
        <v>920</v>
      </c>
      <c r="CT2491" s="95">
        <v>907</v>
      </c>
      <c r="CU2491" s="95">
        <v>871</v>
      </c>
      <c r="CV2491" s="95">
        <v>875</v>
      </c>
      <c r="CW2491" s="95">
        <v>864</v>
      </c>
      <c r="CX2491" s="96">
        <v>0.87717328999999999</v>
      </c>
      <c r="CY2491" s="96">
        <v>0.88089484200000001</v>
      </c>
      <c r="CZ2491" s="96">
        <v>0.87155627599999996</v>
      </c>
      <c r="DA2491" s="96">
        <v>0.87035105300000004</v>
      </c>
      <c r="DB2491" s="96">
        <v>0.86873698099999996</v>
      </c>
      <c r="DC2491">
        <v>2013</v>
      </c>
      <c r="DD2491" s="6">
        <v>862.6</v>
      </c>
      <c r="DE2491" s="96">
        <v>1.3280810000000001E-3</v>
      </c>
      <c r="DF2491" s="72">
        <v>636.86</v>
      </c>
      <c r="DG2491" s="96">
        <v>1</v>
      </c>
      <c r="DH2491" s="72">
        <v>636.86</v>
      </c>
      <c r="DI2491" s="72">
        <v>661.85368900000003</v>
      </c>
      <c r="DJ2491" s="96">
        <v>0.92876261770000001</v>
      </c>
      <c r="DK2491" s="72">
        <v>638.64048498</v>
      </c>
      <c r="DL2491" s="96">
        <v>1.0084894580999999</v>
      </c>
      <c r="DM2491" s="72">
        <v>644.06219663000002</v>
      </c>
      <c r="DN2491" s="96">
        <v>1</v>
      </c>
      <c r="DO2491" s="96">
        <v>3.5620000000000001E-3</v>
      </c>
      <c r="DP2491" s="72">
        <v>2.29</v>
      </c>
      <c r="DQ2491" s="72">
        <v>641.77</v>
      </c>
      <c r="DR2491" t="s">
        <v>48</v>
      </c>
      <c r="DT2491" t="s">
        <v>1532</v>
      </c>
    </row>
    <row r="2492" spans="1:124" x14ac:dyDescent="0.3">
      <c r="A2492" t="s">
        <v>661</v>
      </c>
      <c r="B2492">
        <v>43460</v>
      </c>
      <c r="C2492" s="95">
        <v>2757</v>
      </c>
      <c r="D2492" s="95">
        <v>7926877</v>
      </c>
      <c r="E2492" s="95">
        <v>2570</v>
      </c>
      <c r="F2492" s="95">
        <v>6580292</v>
      </c>
      <c r="G2492" s="95">
        <v>608</v>
      </c>
      <c r="H2492" s="95">
        <v>923532</v>
      </c>
      <c r="I2492" s="95">
        <v>500</v>
      </c>
      <c r="J2492" s="95">
        <v>1104202</v>
      </c>
      <c r="K2492" s="95">
        <v>2659</v>
      </c>
      <c r="L2492" s="95">
        <v>7392532</v>
      </c>
      <c r="M2492" s="95">
        <v>2459</v>
      </c>
      <c r="N2492" s="95">
        <v>6598286</v>
      </c>
      <c r="O2492" s="95">
        <v>644</v>
      </c>
      <c r="P2492" s="95">
        <v>1330566</v>
      </c>
      <c r="Q2492" s="95">
        <v>535</v>
      </c>
      <c r="R2492" s="95">
        <v>1345590</v>
      </c>
      <c r="S2492" s="95">
        <v>2573</v>
      </c>
      <c r="T2492" s="95">
        <v>7591132</v>
      </c>
      <c r="U2492" s="95">
        <v>2363</v>
      </c>
      <c r="V2492" s="95">
        <v>6490431</v>
      </c>
      <c r="W2492" s="95">
        <v>642</v>
      </c>
      <c r="X2492" s="95">
        <v>907423</v>
      </c>
      <c r="Y2492" s="95">
        <v>536</v>
      </c>
      <c r="Z2492" s="95">
        <v>1347783</v>
      </c>
      <c r="AA2492" s="95">
        <v>2603</v>
      </c>
      <c r="AB2492" s="95">
        <v>7893959</v>
      </c>
      <c r="AC2492" s="95">
        <v>2379</v>
      </c>
      <c r="AD2492" s="95">
        <v>6780480</v>
      </c>
      <c r="AE2492" s="95">
        <v>607</v>
      </c>
      <c r="AF2492" s="95">
        <v>1013981</v>
      </c>
      <c r="AG2492" s="95">
        <v>508</v>
      </c>
      <c r="AH2492" s="95">
        <v>1212187</v>
      </c>
      <c r="AI2492" s="95">
        <v>2684</v>
      </c>
      <c r="AJ2492" s="95">
        <v>9993344</v>
      </c>
      <c r="AK2492" s="95">
        <v>2448</v>
      </c>
      <c r="AL2492" s="95">
        <v>7174208</v>
      </c>
      <c r="AM2492" s="95">
        <v>599</v>
      </c>
      <c r="AN2492" s="95">
        <v>1351007</v>
      </c>
      <c r="AO2492" s="95">
        <v>499</v>
      </c>
      <c r="AP2492" s="95">
        <v>1419797</v>
      </c>
      <c r="AQ2492" s="72">
        <v>219.18</v>
      </c>
      <c r="AR2492" s="72">
        <v>208.59</v>
      </c>
      <c r="AS2492" s="72">
        <v>427.77</v>
      </c>
      <c r="AT2492" s="95">
        <v>8850409</v>
      </c>
      <c r="AU2492" s="95">
        <v>7684494</v>
      </c>
      <c r="AV2492" s="95">
        <v>3365</v>
      </c>
      <c r="AW2492" s="95">
        <v>3070</v>
      </c>
      <c r="AX2492" s="72">
        <v>220.08</v>
      </c>
      <c r="AY2492" s="72">
        <v>221.11</v>
      </c>
      <c r="AZ2492" s="72">
        <v>441.19</v>
      </c>
      <c r="BA2492" s="95">
        <v>8723098</v>
      </c>
      <c r="BB2492" s="95">
        <v>7943876</v>
      </c>
      <c r="BC2492" s="95">
        <v>3303</v>
      </c>
      <c r="BD2492" s="95">
        <v>2994</v>
      </c>
      <c r="BE2492" s="72">
        <v>220.28</v>
      </c>
      <c r="BF2492" s="72">
        <v>225.31</v>
      </c>
      <c r="BG2492" s="72">
        <v>445.59</v>
      </c>
      <c r="BH2492" s="95">
        <v>8498555</v>
      </c>
      <c r="BI2492" s="95">
        <v>7838214</v>
      </c>
      <c r="BJ2492" s="95">
        <v>3215</v>
      </c>
      <c r="BK2492" s="95">
        <v>2899</v>
      </c>
      <c r="BL2492" s="72">
        <v>231.25</v>
      </c>
      <c r="BM2492" s="72">
        <v>230.71</v>
      </c>
      <c r="BN2492" s="72">
        <v>461.96</v>
      </c>
      <c r="BO2492" s="95">
        <v>8907940</v>
      </c>
      <c r="BP2492" s="95">
        <v>7992667</v>
      </c>
      <c r="BQ2492" s="95">
        <v>3210</v>
      </c>
      <c r="BR2492" s="95">
        <v>2887</v>
      </c>
      <c r="BS2492" s="72">
        <v>287.95999999999998</v>
      </c>
      <c r="BT2492" s="72">
        <v>243.02</v>
      </c>
      <c r="BU2492" s="72">
        <v>530.98</v>
      </c>
      <c r="BV2492" s="95">
        <v>11344351</v>
      </c>
      <c r="BW2492" s="95">
        <v>8594005</v>
      </c>
      <c r="BX2492" s="95">
        <v>3283</v>
      </c>
      <c r="BY2492" s="95">
        <v>2947</v>
      </c>
      <c r="BZ2492" s="95">
        <v>3224</v>
      </c>
      <c r="CA2492" s="95">
        <v>3154</v>
      </c>
      <c r="CB2492" s="95">
        <v>3063</v>
      </c>
      <c r="CC2492" s="95">
        <v>3057</v>
      </c>
      <c r="CD2492" s="95">
        <v>3119</v>
      </c>
      <c r="CE2492" s="72">
        <v>650.75523149000003</v>
      </c>
      <c r="CF2492" s="72">
        <v>676.59346364999999</v>
      </c>
      <c r="CG2492" s="72">
        <v>712.40329333</v>
      </c>
      <c r="CH2492" s="72">
        <v>716.50152150999998</v>
      </c>
      <c r="CI2492" s="72">
        <v>731.52548966999996</v>
      </c>
      <c r="CJ2492" s="96">
        <v>0.65734392799999997</v>
      </c>
      <c r="CK2492" s="96">
        <v>0.6520754688</v>
      </c>
      <c r="CL2492" s="96">
        <v>0.62547436850000004</v>
      </c>
      <c r="CM2492" s="96">
        <v>0.64474392049999996</v>
      </c>
      <c r="CN2492" s="96">
        <v>0.7258530393</v>
      </c>
      <c r="CO2492" s="96">
        <v>0.81841858960000002</v>
      </c>
      <c r="CP2492" s="96">
        <v>0.80777508399999998</v>
      </c>
      <c r="CQ2492" s="96">
        <v>0.99584056389999998</v>
      </c>
      <c r="CR2492" s="96">
        <v>0.81114889069999996</v>
      </c>
      <c r="CS2492" s="95">
        <v>2940</v>
      </c>
      <c r="CT2492" s="95">
        <v>2885</v>
      </c>
      <c r="CU2492" s="95">
        <v>2905</v>
      </c>
      <c r="CV2492" s="95">
        <v>2970</v>
      </c>
      <c r="CW2492" s="95">
        <v>3081</v>
      </c>
      <c r="CX2492" s="96">
        <v>0.81018689200000005</v>
      </c>
      <c r="CY2492" s="96">
        <v>0.83058334</v>
      </c>
      <c r="CZ2492" s="96">
        <v>0.82969627700000004</v>
      </c>
      <c r="DA2492" s="96">
        <v>0.81611175400000002</v>
      </c>
      <c r="DB2492" s="96">
        <v>0.80647295699999999</v>
      </c>
      <c r="DC2492">
        <v>2013</v>
      </c>
      <c r="DD2492" s="6">
        <v>2959.4</v>
      </c>
      <c r="DE2492" s="96">
        <v>2.7817972E-3</v>
      </c>
      <c r="DF2492" s="72">
        <v>621.22</v>
      </c>
      <c r="DG2492" s="96">
        <v>1</v>
      </c>
      <c r="DH2492" s="72">
        <v>621.22</v>
      </c>
      <c r="DI2492" s="72">
        <v>642.32718434000003</v>
      </c>
      <c r="DJ2492" s="96">
        <v>1</v>
      </c>
      <c r="DK2492" s="72">
        <v>621.22</v>
      </c>
      <c r="DL2492" s="96">
        <v>1</v>
      </c>
      <c r="DM2492" s="72">
        <v>621.22</v>
      </c>
      <c r="DN2492" s="96">
        <v>1</v>
      </c>
      <c r="DO2492" s="96">
        <v>7.7609999999999997E-3</v>
      </c>
      <c r="DP2492" s="72">
        <v>4.82</v>
      </c>
      <c r="DQ2492" s="72">
        <v>616.4</v>
      </c>
      <c r="DR2492" t="s">
        <v>661</v>
      </c>
      <c r="DT2492" t="s">
        <v>1532</v>
      </c>
    </row>
    <row r="2493" spans="1:124" x14ac:dyDescent="0.3">
      <c r="A2493" t="s">
        <v>1556</v>
      </c>
      <c r="B2493">
        <v>43470</v>
      </c>
      <c r="C2493" s="95">
        <v>242</v>
      </c>
      <c r="D2493" s="95">
        <v>715185</v>
      </c>
      <c r="E2493" s="95">
        <v>229</v>
      </c>
      <c r="F2493" s="95">
        <v>624215</v>
      </c>
      <c r="G2493" s="95">
        <v>24</v>
      </c>
      <c r="H2493" s="95">
        <v>34677</v>
      </c>
      <c r="I2493" s="95">
        <v>23</v>
      </c>
      <c r="J2493" s="95">
        <v>55714</v>
      </c>
      <c r="K2493" s="95">
        <v>230</v>
      </c>
      <c r="L2493" s="95">
        <v>694558</v>
      </c>
      <c r="M2493" s="95">
        <v>215</v>
      </c>
      <c r="N2493" s="95">
        <v>601391</v>
      </c>
      <c r="O2493" s="95">
        <v>24</v>
      </c>
      <c r="P2493" s="95">
        <v>93638</v>
      </c>
      <c r="Q2493" s="95">
        <v>21</v>
      </c>
      <c r="R2493" s="95">
        <v>62654</v>
      </c>
      <c r="S2493" s="95">
        <v>224</v>
      </c>
      <c r="T2493" s="95">
        <v>791496</v>
      </c>
      <c r="U2493" s="95">
        <v>207</v>
      </c>
      <c r="V2493" s="95">
        <v>610965</v>
      </c>
      <c r="W2493" s="95">
        <v>25</v>
      </c>
      <c r="X2493" s="95">
        <v>31321</v>
      </c>
      <c r="Y2493" s="95">
        <v>24</v>
      </c>
      <c r="Z2493" s="95">
        <v>29403</v>
      </c>
      <c r="AA2493" s="95">
        <v>234</v>
      </c>
      <c r="AB2493" s="95">
        <v>936861</v>
      </c>
      <c r="AC2493" s="95">
        <v>217</v>
      </c>
      <c r="AD2493" s="95">
        <v>778929</v>
      </c>
      <c r="AE2493" s="95">
        <v>31</v>
      </c>
      <c r="AF2493" s="95">
        <v>10843</v>
      </c>
      <c r="AG2493" s="95">
        <v>30</v>
      </c>
      <c r="AH2493" s="95">
        <v>57085</v>
      </c>
      <c r="AI2493" s="95">
        <v>237</v>
      </c>
      <c r="AJ2493" s="95">
        <v>981863</v>
      </c>
      <c r="AK2493" s="95">
        <v>222</v>
      </c>
      <c r="AL2493" s="95">
        <v>648870</v>
      </c>
      <c r="AM2493" s="95">
        <v>35</v>
      </c>
      <c r="AN2493" s="95">
        <v>140851</v>
      </c>
      <c r="AO2493" s="95">
        <v>33</v>
      </c>
      <c r="AP2493" s="95">
        <v>160829</v>
      </c>
      <c r="AQ2493" s="72">
        <v>234.92</v>
      </c>
      <c r="AR2493" s="72">
        <v>224.84</v>
      </c>
      <c r="AS2493" s="72">
        <v>459.76</v>
      </c>
      <c r="AT2493" s="95">
        <v>749862</v>
      </c>
      <c r="AU2493" s="95">
        <v>679929</v>
      </c>
      <c r="AV2493" s="95">
        <v>266</v>
      </c>
      <c r="AW2493" s="95">
        <v>252</v>
      </c>
      <c r="AX2493" s="72">
        <v>258.58999999999997</v>
      </c>
      <c r="AY2493" s="72">
        <v>234.48</v>
      </c>
      <c r="AZ2493" s="72">
        <v>493.07</v>
      </c>
      <c r="BA2493" s="95">
        <v>788196</v>
      </c>
      <c r="BB2493" s="95">
        <v>664045</v>
      </c>
      <c r="BC2493" s="95">
        <v>254</v>
      </c>
      <c r="BD2493" s="95">
        <v>236</v>
      </c>
      <c r="BE2493" s="72">
        <v>275.37</v>
      </c>
      <c r="BF2493" s="72">
        <v>231.01</v>
      </c>
      <c r="BG2493" s="72">
        <v>506.38</v>
      </c>
      <c r="BH2493" s="95">
        <v>822817</v>
      </c>
      <c r="BI2493" s="95">
        <v>640368</v>
      </c>
      <c r="BJ2493" s="95">
        <v>249</v>
      </c>
      <c r="BK2493" s="95">
        <v>231</v>
      </c>
      <c r="BL2493" s="72">
        <v>298.02</v>
      </c>
      <c r="BM2493" s="72">
        <v>282.06</v>
      </c>
      <c r="BN2493" s="72">
        <v>580.08000000000004</v>
      </c>
      <c r="BO2493" s="95">
        <v>947704</v>
      </c>
      <c r="BP2493" s="95">
        <v>836014</v>
      </c>
      <c r="BQ2493" s="95">
        <v>265</v>
      </c>
      <c r="BR2493" s="95">
        <v>247</v>
      </c>
      <c r="BS2493" s="72">
        <v>343.97</v>
      </c>
      <c r="BT2493" s="72">
        <v>264.61</v>
      </c>
      <c r="BU2493" s="72">
        <v>608.58000000000004</v>
      </c>
      <c r="BV2493" s="95">
        <v>1122714</v>
      </c>
      <c r="BW2493" s="95">
        <v>809699</v>
      </c>
      <c r="BX2493" s="95">
        <v>272</v>
      </c>
      <c r="BY2493" s="95">
        <v>255</v>
      </c>
      <c r="BZ2493" s="95">
        <v>259</v>
      </c>
      <c r="CA2493" s="95">
        <v>245</v>
      </c>
      <c r="CB2493" s="95">
        <v>240</v>
      </c>
      <c r="CC2493" s="95">
        <v>256</v>
      </c>
      <c r="CD2493" s="95">
        <v>264</v>
      </c>
      <c r="CE2493" s="72">
        <v>650.75523149000003</v>
      </c>
      <c r="CF2493" s="72">
        <v>676.59346364999999</v>
      </c>
      <c r="CG2493" s="72">
        <v>712.40329333</v>
      </c>
      <c r="CH2493" s="72">
        <v>716.50152150999998</v>
      </c>
      <c r="CI2493" s="72">
        <v>731.52548966999996</v>
      </c>
      <c r="CJ2493" s="96">
        <v>0.70650219579999995</v>
      </c>
      <c r="CK2493" s="96">
        <v>0.72875371470000005</v>
      </c>
      <c r="CL2493" s="96">
        <v>0.71080524860000005</v>
      </c>
      <c r="CM2493" s="96">
        <v>0.80960051389999999</v>
      </c>
      <c r="CN2493" s="96">
        <v>0.83193273320000005</v>
      </c>
      <c r="CO2493" s="96">
        <v>0.96273233229999999</v>
      </c>
      <c r="CP2493" s="96">
        <v>0.78684267249999995</v>
      </c>
      <c r="CQ2493" s="96">
        <v>0.99584056389999998</v>
      </c>
      <c r="CR2493" s="96">
        <v>0.7901290514</v>
      </c>
      <c r="CS2493" s="95">
        <v>254</v>
      </c>
      <c r="CT2493" s="95">
        <v>235</v>
      </c>
      <c r="CU2493" s="95">
        <v>237</v>
      </c>
      <c r="CV2493" s="95">
        <v>260</v>
      </c>
      <c r="CW2493" s="95">
        <v>257</v>
      </c>
      <c r="CX2493" s="96">
        <v>0.95534305500000005</v>
      </c>
      <c r="CY2493" s="96">
        <v>0.93926858599999996</v>
      </c>
      <c r="CZ2493" s="96">
        <v>0.92132349499999999</v>
      </c>
      <c r="DA2493" s="96">
        <v>0.95992853899999997</v>
      </c>
      <c r="DB2493" s="96">
        <v>1.0325134119999999</v>
      </c>
      <c r="DC2493">
        <v>2013</v>
      </c>
      <c r="DD2493" s="6">
        <v>244.2</v>
      </c>
      <c r="DE2493" s="96">
        <v>2.7923309999999999E-3</v>
      </c>
      <c r="DF2493" s="72">
        <v>605.12</v>
      </c>
      <c r="DG2493" s="96">
        <v>1</v>
      </c>
      <c r="DH2493" s="72">
        <v>605.12</v>
      </c>
      <c r="DI2493" s="72">
        <v>661.85368900000003</v>
      </c>
      <c r="DJ2493" s="96">
        <v>0.49416596400000001</v>
      </c>
      <c r="DK2493" s="72">
        <v>633.81783087999997</v>
      </c>
      <c r="DL2493" s="96">
        <v>1.0084894580999999</v>
      </c>
      <c r="DM2493" s="72">
        <v>639.19860082000002</v>
      </c>
      <c r="DN2493" s="96">
        <v>1</v>
      </c>
      <c r="DO2493" s="96">
        <v>7.8289999999999992E-3</v>
      </c>
      <c r="DP2493" s="72">
        <v>5</v>
      </c>
      <c r="DQ2493" s="72">
        <v>634.20000000000005</v>
      </c>
      <c r="DR2493" t="s">
        <v>1556</v>
      </c>
      <c r="DT2493" t="s">
        <v>1532</v>
      </c>
    </row>
    <row r="2494" spans="1:124" x14ac:dyDescent="0.3">
      <c r="A2494" t="s">
        <v>1557</v>
      </c>
      <c r="B2494">
        <v>43480</v>
      </c>
      <c r="C2494" s="95">
        <v>546</v>
      </c>
      <c r="D2494" s="95">
        <v>1895432</v>
      </c>
      <c r="E2494" s="95">
        <v>528</v>
      </c>
      <c r="F2494" s="95">
        <v>1581709</v>
      </c>
      <c r="G2494" s="95">
        <v>45</v>
      </c>
      <c r="H2494" s="95">
        <v>80932</v>
      </c>
      <c r="I2494" s="95">
        <v>39</v>
      </c>
      <c r="J2494" s="95">
        <v>119688</v>
      </c>
      <c r="K2494" s="95">
        <v>512</v>
      </c>
      <c r="L2494" s="95">
        <v>2060703</v>
      </c>
      <c r="M2494" s="95">
        <v>489</v>
      </c>
      <c r="N2494" s="95">
        <v>1620965</v>
      </c>
      <c r="O2494" s="95">
        <v>39</v>
      </c>
      <c r="P2494" s="95">
        <v>102144</v>
      </c>
      <c r="Q2494" s="95">
        <v>32</v>
      </c>
      <c r="R2494" s="95">
        <v>95862</v>
      </c>
      <c r="S2494" s="95">
        <v>483</v>
      </c>
      <c r="T2494" s="95">
        <v>2149184</v>
      </c>
      <c r="U2494" s="95">
        <v>457</v>
      </c>
      <c r="V2494" s="95">
        <v>1542153</v>
      </c>
      <c r="W2494" s="95">
        <v>44</v>
      </c>
      <c r="X2494" s="95">
        <v>108812</v>
      </c>
      <c r="Y2494" s="95">
        <v>38</v>
      </c>
      <c r="Z2494" s="95">
        <v>132824</v>
      </c>
      <c r="AA2494" s="95">
        <v>492</v>
      </c>
      <c r="AB2494" s="95">
        <v>2167645</v>
      </c>
      <c r="AC2494" s="95">
        <v>462</v>
      </c>
      <c r="AD2494" s="95">
        <v>1833462</v>
      </c>
      <c r="AE2494" s="95">
        <v>45</v>
      </c>
      <c r="AF2494" s="95">
        <v>401088</v>
      </c>
      <c r="AG2494" s="95">
        <v>40</v>
      </c>
      <c r="AH2494" s="95">
        <v>195790</v>
      </c>
      <c r="AI2494" s="95">
        <v>479</v>
      </c>
      <c r="AJ2494" s="95">
        <v>2275649</v>
      </c>
      <c r="AK2494" s="95">
        <v>450</v>
      </c>
      <c r="AL2494" s="95">
        <v>1741785</v>
      </c>
      <c r="AM2494" s="95">
        <v>40</v>
      </c>
      <c r="AN2494" s="95">
        <v>125935</v>
      </c>
      <c r="AO2494" s="95">
        <v>36</v>
      </c>
      <c r="AP2494" s="95">
        <v>229343.46</v>
      </c>
      <c r="AQ2494" s="72">
        <v>278.68</v>
      </c>
      <c r="AR2494" s="72">
        <v>250.06</v>
      </c>
      <c r="AS2494" s="72">
        <v>528.74</v>
      </c>
      <c r="AT2494" s="95">
        <v>1976364</v>
      </c>
      <c r="AU2494" s="95">
        <v>1701397</v>
      </c>
      <c r="AV2494" s="95">
        <v>591</v>
      </c>
      <c r="AW2494" s="95">
        <v>567</v>
      </c>
      <c r="AX2494" s="72">
        <v>327.11</v>
      </c>
      <c r="AY2494" s="72">
        <v>274.60000000000002</v>
      </c>
      <c r="AZ2494" s="72">
        <v>601.71</v>
      </c>
      <c r="BA2494" s="95">
        <v>2162847</v>
      </c>
      <c r="BB2494" s="95">
        <v>1716827</v>
      </c>
      <c r="BC2494" s="95">
        <v>551</v>
      </c>
      <c r="BD2494" s="95">
        <v>521</v>
      </c>
      <c r="BE2494" s="72">
        <v>357.05</v>
      </c>
      <c r="BF2494" s="72">
        <v>281.98</v>
      </c>
      <c r="BG2494" s="72">
        <v>639.03</v>
      </c>
      <c r="BH2494" s="95">
        <v>2257996</v>
      </c>
      <c r="BI2494" s="95">
        <v>1674977</v>
      </c>
      <c r="BJ2494" s="95">
        <v>527</v>
      </c>
      <c r="BK2494" s="95">
        <v>495</v>
      </c>
      <c r="BL2494" s="72">
        <v>398.62</v>
      </c>
      <c r="BM2494" s="72">
        <v>336.86</v>
      </c>
      <c r="BN2494" s="72">
        <v>735.48</v>
      </c>
      <c r="BO2494" s="95">
        <v>2568733</v>
      </c>
      <c r="BP2494" s="95">
        <v>2029252</v>
      </c>
      <c r="BQ2494" s="95">
        <v>537</v>
      </c>
      <c r="BR2494" s="95">
        <v>502</v>
      </c>
      <c r="BS2494" s="72">
        <v>385.61</v>
      </c>
      <c r="BT2494" s="72">
        <v>337.98</v>
      </c>
      <c r="BU2494" s="72">
        <v>723.59</v>
      </c>
      <c r="BV2494" s="95">
        <v>2401584</v>
      </c>
      <c r="BW2494" s="95">
        <v>1971128.46</v>
      </c>
      <c r="BX2494" s="95">
        <v>519</v>
      </c>
      <c r="BY2494" s="95">
        <v>486</v>
      </c>
      <c r="BZ2494" s="95">
        <v>580</v>
      </c>
      <c r="CA2494" s="95">
        <v>537</v>
      </c>
      <c r="CB2494" s="95">
        <v>512</v>
      </c>
      <c r="CC2494" s="95">
        <v>520</v>
      </c>
      <c r="CD2494" s="95">
        <v>503</v>
      </c>
      <c r="CE2494" s="72">
        <v>650.75523149000003</v>
      </c>
      <c r="CF2494" s="72">
        <v>676.59346364999999</v>
      </c>
      <c r="CG2494" s="72">
        <v>712.40329333</v>
      </c>
      <c r="CH2494" s="72">
        <v>716.50152150999998</v>
      </c>
      <c r="CI2494" s="72">
        <v>731.52548966999996</v>
      </c>
      <c r="CJ2494" s="96">
        <v>0.812502112</v>
      </c>
      <c r="CK2494" s="96">
        <v>0.88932280949999998</v>
      </c>
      <c r="CL2494" s="96">
        <v>0.89700595989999998</v>
      </c>
      <c r="CM2494" s="96">
        <v>1.0264877016</v>
      </c>
      <c r="CN2494" s="96">
        <v>0.9891521351</v>
      </c>
      <c r="CO2494" s="96">
        <v>0.94726205129999996</v>
      </c>
      <c r="CP2494" s="96">
        <v>0.97427543139999995</v>
      </c>
      <c r="CQ2494" s="96">
        <v>0.99584056389999998</v>
      </c>
      <c r="CR2494" s="96">
        <v>0.97834465429999995</v>
      </c>
      <c r="CS2494" s="95">
        <v>572</v>
      </c>
      <c r="CT2494" s="95">
        <v>548</v>
      </c>
      <c r="CU2494" s="95">
        <v>507</v>
      </c>
      <c r="CV2494" s="95">
        <v>523</v>
      </c>
      <c r="CW2494" s="95">
        <v>518</v>
      </c>
      <c r="CX2494" s="96">
        <v>0.97534820499999997</v>
      </c>
      <c r="CY2494" s="96">
        <v>0.91963929899999997</v>
      </c>
      <c r="CZ2494" s="96">
        <v>0.94033974300000001</v>
      </c>
      <c r="DA2494" s="96">
        <v>0.93216449899999998</v>
      </c>
      <c r="DB2494" s="96">
        <v>0.96748911400000004</v>
      </c>
      <c r="DC2494">
        <v>2013</v>
      </c>
      <c r="DD2494" s="6">
        <v>514.20000000000005</v>
      </c>
      <c r="DE2494" s="96">
        <v>2.7708666000000001E-3</v>
      </c>
      <c r="DF2494" s="72">
        <v>749.28</v>
      </c>
      <c r="DG2494" s="96">
        <v>1</v>
      </c>
      <c r="DH2494" s="72">
        <v>749.28</v>
      </c>
      <c r="DI2494" s="72">
        <v>661.85368900000003</v>
      </c>
      <c r="DJ2494" s="96">
        <v>0.71707740170000001</v>
      </c>
      <c r="DK2494" s="72">
        <v>724.54512093000005</v>
      </c>
      <c r="DL2494" s="96">
        <v>1.0084894580999999</v>
      </c>
      <c r="DM2494" s="72">
        <v>730.69611639000004</v>
      </c>
      <c r="DN2494" s="96">
        <v>1</v>
      </c>
      <c r="DO2494" s="96">
        <v>6.0390000000000001E-3</v>
      </c>
      <c r="DP2494" s="72">
        <v>4.41</v>
      </c>
      <c r="DQ2494" s="72">
        <v>726.29</v>
      </c>
      <c r="DR2494" t="s">
        <v>1557</v>
      </c>
      <c r="DT2494" t="s">
        <v>1532</v>
      </c>
    </row>
    <row r="2495" spans="1:124" x14ac:dyDescent="0.3">
      <c r="A2495" t="s">
        <v>1558</v>
      </c>
      <c r="B2495">
        <v>43490</v>
      </c>
      <c r="C2495" s="95">
        <v>19269</v>
      </c>
      <c r="D2495" s="95">
        <v>62379101</v>
      </c>
      <c r="E2495" s="95">
        <v>18266</v>
      </c>
      <c r="F2495" s="95">
        <v>49387462</v>
      </c>
      <c r="G2495" s="95">
        <v>3054</v>
      </c>
      <c r="H2495" s="95">
        <v>8810485</v>
      </c>
      <c r="I2495" s="95">
        <v>2599</v>
      </c>
      <c r="J2495" s="95">
        <v>7779652</v>
      </c>
      <c r="K2495" s="95">
        <v>19083</v>
      </c>
      <c r="L2495" s="95">
        <v>61781300</v>
      </c>
      <c r="M2495" s="95">
        <v>17978</v>
      </c>
      <c r="N2495" s="95">
        <v>50481776</v>
      </c>
      <c r="O2495" s="95">
        <v>3093</v>
      </c>
      <c r="P2495" s="95">
        <v>10774349</v>
      </c>
      <c r="Q2495" s="95">
        <v>2651</v>
      </c>
      <c r="R2495" s="95">
        <v>8858818</v>
      </c>
      <c r="S2495" s="95">
        <v>18947</v>
      </c>
      <c r="T2495" s="95">
        <v>63336337</v>
      </c>
      <c r="U2495" s="95">
        <v>17695</v>
      </c>
      <c r="V2495" s="95">
        <v>53566850</v>
      </c>
      <c r="W2495" s="95">
        <v>3155</v>
      </c>
      <c r="X2495" s="95">
        <v>11317748</v>
      </c>
      <c r="Y2495" s="95">
        <v>2711</v>
      </c>
      <c r="Z2495" s="95">
        <v>9250563</v>
      </c>
      <c r="AA2495" s="95">
        <v>20263</v>
      </c>
      <c r="AB2495" s="95">
        <v>67039401</v>
      </c>
      <c r="AC2495" s="95">
        <v>18891</v>
      </c>
      <c r="AD2495" s="95">
        <v>61155859</v>
      </c>
      <c r="AE2495" s="95">
        <v>3303</v>
      </c>
      <c r="AF2495" s="95">
        <v>12215343</v>
      </c>
      <c r="AG2495" s="95">
        <v>2863</v>
      </c>
      <c r="AH2495" s="95">
        <v>10693632</v>
      </c>
      <c r="AI2495" s="95">
        <v>20602</v>
      </c>
      <c r="AJ2495" s="95">
        <v>69477684.590000004</v>
      </c>
      <c r="AK2495" s="95">
        <v>19116</v>
      </c>
      <c r="AL2495" s="95">
        <v>66829379.759999998</v>
      </c>
      <c r="AM2495" s="95">
        <v>3499</v>
      </c>
      <c r="AN2495" s="95">
        <v>12554561.99</v>
      </c>
      <c r="AO2495" s="95">
        <v>3038</v>
      </c>
      <c r="AP2495" s="95">
        <v>11391765.109999999</v>
      </c>
      <c r="AQ2495" s="72">
        <v>265.76</v>
      </c>
      <c r="AR2495" s="72">
        <v>228.32</v>
      </c>
      <c r="AS2495" s="72">
        <v>494.08</v>
      </c>
      <c r="AT2495" s="95">
        <v>71189586</v>
      </c>
      <c r="AU2495" s="95">
        <v>57167114</v>
      </c>
      <c r="AV2495" s="95">
        <v>22323</v>
      </c>
      <c r="AW2495" s="95">
        <v>20865</v>
      </c>
      <c r="AX2495" s="72">
        <v>272.64999999999998</v>
      </c>
      <c r="AY2495" s="72">
        <v>239.71</v>
      </c>
      <c r="AZ2495" s="72">
        <v>512.36</v>
      </c>
      <c r="BA2495" s="95">
        <v>72555649</v>
      </c>
      <c r="BB2495" s="95">
        <v>59340594</v>
      </c>
      <c r="BC2495" s="95">
        <v>22176</v>
      </c>
      <c r="BD2495" s="95">
        <v>20629</v>
      </c>
      <c r="BE2495" s="72">
        <v>281.48</v>
      </c>
      <c r="BF2495" s="72">
        <v>256.52999999999997</v>
      </c>
      <c r="BG2495" s="72">
        <v>538.01</v>
      </c>
      <c r="BH2495" s="95">
        <v>74654085</v>
      </c>
      <c r="BI2495" s="95">
        <v>62817413</v>
      </c>
      <c r="BJ2495" s="95">
        <v>22102</v>
      </c>
      <c r="BK2495" s="95">
        <v>20406</v>
      </c>
      <c r="BL2495" s="72">
        <v>280.26</v>
      </c>
      <c r="BM2495" s="72">
        <v>275.23</v>
      </c>
      <c r="BN2495" s="72">
        <v>555.49</v>
      </c>
      <c r="BO2495" s="95">
        <v>79254744</v>
      </c>
      <c r="BP2495" s="95">
        <v>71849491</v>
      </c>
      <c r="BQ2495" s="95">
        <v>23566</v>
      </c>
      <c r="BR2495" s="95">
        <v>21754</v>
      </c>
      <c r="BS2495" s="72">
        <v>283.64</v>
      </c>
      <c r="BT2495" s="72">
        <v>294.23</v>
      </c>
      <c r="BU2495" s="72">
        <v>577.87</v>
      </c>
      <c r="BV2495" s="95">
        <v>82032246.579999998</v>
      </c>
      <c r="BW2495" s="95">
        <v>78221144.870000005</v>
      </c>
      <c r="BX2495" s="95">
        <v>24101</v>
      </c>
      <c r="BY2495" s="95">
        <v>22154</v>
      </c>
      <c r="BZ2495" s="95">
        <v>21628</v>
      </c>
      <c r="CA2495" s="95">
        <v>21430</v>
      </c>
      <c r="CB2495" s="95">
        <v>21285</v>
      </c>
      <c r="CC2495" s="95">
        <v>22706</v>
      </c>
      <c r="CD2495" s="95">
        <v>23149</v>
      </c>
      <c r="CE2495" s="72">
        <v>650.75523149000003</v>
      </c>
      <c r="CF2495" s="72">
        <v>676.59346364999999</v>
      </c>
      <c r="CG2495" s="72">
        <v>712.40329333</v>
      </c>
      <c r="CH2495" s="72">
        <v>716.50152150999998</v>
      </c>
      <c r="CI2495" s="72">
        <v>731.52548966999996</v>
      </c>
      <c r="CJ2495" s="96">
        <v>0.75924091900000001</v>
      </c>
      <c r="CK2495" s="96">
        <v>0.75726418819999997</v>
      </c>
      <c r="CL2495" s="96">
        <v>0.75520425729999996</v>
      </c>
      <c r="CM2495" s="96">
        <v>0.77528097750000002</v>
      </c>
      <c r="CN2495" s="96">
        <v>0.78995196769999998</v>
      </c>
      <c r="CO2495" s="96">
        <v>0.88129232479999997</v>
      </c>
      <c r="CP2495" s="96">
        <v>0.8707535971</v>
      </c>
      <c r="CQ2495" s="96">
        <v>0.99584056389999998</v>
      </c>
      <c r="CR2495" s="96">
        <v>0.87439044399999999</v>
      </c>
      <c r="CS2495" s="95">
        <v>19125</v>
      </c>
      <c r="CT2495" s="95">
        <v>18997</v>
      </c>
      <c r="CU2495" s="95">
        <v>18826</v>
      </c>
      <c r="CV2495" s="95">
        <v>19924</v>
      </c>
      <c r="CW2495" s="95">
        <v>20265</v>
      </c>
      <c r="CX2495" s="96">
        <v>0.884870712</v>
      </c>
      <c r="CY2495" s="96">
        <v>0.88510770999999999</v>
      </c>
      <c r="CZ2495" s="96">
        <v>0.87203534100000002</v>
      </c>
      <c r="DA2495" s="96">
        <v>0.875172371</v>
      </c>
      <c r="DB2495" s="96">
        <v>0.88895521200000005</v>
      </c>
      <c r="DC2495">
        <v>2013</v>
      </c>
      <c r="DD2495" s="6">
        <v>21161.599999999999</v>
      </c>
      <c r="DE2495" s="96">
        <v>6.2351823999999998E-3</v>
      </c>
      <c r="DF2495" s="72">
        <v>667.34</v>
      </c>
      <c r="DG2495" s="96">
        <v>1</v>
      </c>
      <c r="DH2495" s="72">
        <v>667.34</v>
      </c>
      <c r="DI2495" s="72">
        <v>673.08366317000002</v>
      </c>
      <c r="DJ2495" s="96">
        <v>1</v>
      </c>
      <c r="DK2495" s="72">
        <v>667.34</v>
      </c>
      <c r="DL2495" s="96">
        <v>1</v>
      </c>
      <c r="DM2495" s="72">
        <v>667.34</v>
      </c>
      <c r="DN2495" s="96">
        <v>1</v>
      </c>
      <c r="DO2495" s="96">
        <v>1.1181999999999999E-2</v>
      </c>
      <c r="DP2495" s="72">
        <v>7.46</v>
      </c>
      <c r="DQ2495" s="72">
        <v>659.88</v>
      </c>
      <c r="DR2495" t="s">
        <v>1558</v>
      </c>
      <c r="DT2495" t="s">
        <v>1532</v>
      </c>
    </row>
    <row r="2496" spans="1:124" x14ac:dyDescent="0.3">
      <c r="A2496" t="s">
        <v>1559</v>
      </c>
      <c r="B2496">
        <v>43500</v>
      </c>
      <c r="C2496" s="95">
        <v>806</v>
      </c>
      <c r="D2496" s="95">
        <v>2832961</v>
      </c>
      <c r="E2496" s="95">
        <v>762</v>
      </c>
      <c r="F2496" s="95">
        <v>1979843</v>
      </c>
      <c r="G2496" s="95">
        <v>81</v>
      </c>
      <c r="H2496" s="95">
        <v>218672</v>
      </c>
      <c r="I2496" s="95">
        <v>67</v>
      </c>
      <c r="J2496" s="95">
        <v>163242</v>
      </c>
      <c r="K2496" s="95">
        <v>784</v>
      </c>
      <c r="L2496" s="95">
        <v>2737732</v>
      </c>
      <c r="M2496" s="95">
        <v>734</v>
      </c>
      <c r="N2496" s="95">
        <v>2238688</v>
      </c>
      <c r="O2496" s="95">
        <v>78</v>
      </c>
      <c r="P2496" s="95">
        <v>269028</v>
      </c>
      <c r="Q2496" s="95">
        <v>63</v>
      </c>
      <c r="R2496" s="95">
        <v>211140</v>
      </c>
      <c r="S2496" s="95">
        <v>757</v>
      </c>
      <c r="T2496" s="95">
        <v>2583594</v>
      </c>
      <c r="U2496" s="95">
        <v>706</v>
      </c>
      <c r="V2496" s="95">
        <v>1838398</v>
      </c>
      <c r="W2496" s="95">
        <v>84</v>
      </c>
      <c r="X2496" s="95">
        <v>192754</v>
      </c>
      <c r="Y2496" s="95">
        <v>67</v>
      </c>
      <c r="Z2496" s="95">
        <v>209682</v>
      </c>
      <c r="AA2496" s="95">
        <v>786</v>
      </c>
      <c r="AB2496" s="95">
        <v>2983582</v>
      </c>
      <c r="AC2496" s="95">
        <v>733</v>
      </c>
      <c r="AD2496" s="95">
        <v>2682785</v>
      </c>
      <c r="AE2496" s="95">
        <v>90</v>
      </c>
      <c r="AF2496" s="95">
        <v>414270</v>
      </c>
      <c r="AG2496" s="95">
        <v>72</v>
      </c>
      <c r="AH2496" s="95">
        <v>359971</v>
      </c>
      <c r="AI2496" s="95">
        <v>772</v>
      </c>
      <c r="AJ2496" s="95">
        <v>2685864</v>
      </c>
      <c r="AK2496" s="95">
        <v>716</v>
      </c>
      <c r="AL2496" s="95">
        <v>2494200.5</v>
      </c>
      <c r="AM2496" s="95">
        <v>94</v>
      </c>
      <c r="AN2496" s="95">
        <v>224990</v>
      </c>
      <c r="AO2496" s="95">
        <v>78</v>
      </c>
      <c r="AP2496" s="95">
        <v>361658</v>
      </c>
      <c r="AQ2496" s="72">
        <v>286.7</v>
      </c>
      <c r="AR2496" s="72">
        <v>215.43</v>
      </c>
      <c r="AS2496" s="72">
        <v>502.13</v>
      </c>
      <c r="AT2496" s="95">
        <v>3051633</v>
      </c>
      <c r="AU2496" s="95">
        <v>2143085</v>
      </c>
      <c r="AV2496" s="95">
        <v>887</v>
      </c>
      <c r="AW2496" s="95">
        <v>829</v>
      </c>
      <c r="AX2496" s="72">
        <v>290.68</v>
      </c>
      <c r="AY2496" s="72">
        <v>256.14999999999998</v>
      </c>
      <c r="AZ2496" s="72">
        <v>546.83000000000004</v>
      </c>
      <c r="BA2496" s="95">
        <v>3006760</v>
      </c>
      <c r="BB2496" s="95">
        <v>2449828</v>
      </c>
      <c r="BC2496" s="95">
        <v>862</v>
      </c>
      <c r="BD2496" s="95">
        <v>797</v>
      </c>
      <c r="BE2496" s="72">
        <v>275.10000000000002</v>
      </c>
      <c r="BF2496" s="72">
        <v>220.79</v>
      </c>
      <c r="BG2496" s="72">
        <v>495.89</v>
      </c>
      <c r="BH2496" s="95">
        <v>2776348</v>
      </c>
      <c r="BI2496" s="95">
        <v>2048080</v>
      </c>
      <c r="BJ2496" s="95">
        <v>841</v>
      </c>
      <c r="BK2496" s="95">
        <v>773</v>
      </c>
      <c r="BL2496" s="72">
        <v>323.24</v>
      </c>
      <c r="BM2496" s="72">
        <v>314.99</v>
      </c>
      <c r="BN2496" s="72">
        <v>638.23</v>
      </c>
      <c r="BO2496" s="95">
        <v>3397852</v>
      </c>
      <c r="BP2496" s="95">
        <v>3042756</v>
      </c>
      <c r="BQ2496" s="95">
        <v>876</v>
      </c>
      <c r="BR2496" s="95">
        <v>805</v>
      </c>
      <c r="BS2496" s="72">
        <v>280.11</v>
      </c>
      <c r="BT2496" s="72">
        <v>299.73</v>
      </c>
      <c r="BU2496" s="72">
        <v>579.84</v>
      </c>
      <c r="BV2496" s="95">
        <v>2910854</v>
      </c>
      <c r="BW2496" s="95">
        <v>2855858.5</v>
      </c>
      <c r="BX2496" s="95">
        <v>866</v>
      </c>
      <c r="BY2496" s="95">
        <v>794</v>
      </c>
      <c r="BZ2496" s="95">
        <v>859</v>
      </c>
      <c r="CA2496" s="95">
        <v>831</v>
      </c>
      <c r="CB2496" s="95">
        <v>808</v>
      </c>
      <c r="CC2496" s="95">
        <v>842</v>
      </c>
      <c r="CD2496" s="95">
        <v>831</v>
      </c>
      <c r="CE2496" s="72">
        <v>650.75523149000003</v>
      </c>
      <c r="CF2496" s="72">
        <v>676.59346364999999</v>
      </c>
      <c r="CG2496" s="72">
        <v>712.40329333</v>
      </c>
      <c r="CH2496" s="72">
        <v>716.50152150999998</v>
      </c>
      <c r="CI2496" s="72">
        <v>731.52548966999996</v>
      </c>
      <c r="CJ2496" s="96">
        <v>0.77161116149999998</v>
      </c>
      <c r="CK2496" s="96">
        <v>0.80821058639999999</v>
      </c>
      <c r="CL2496" s="96">
        <v>0.69608044300000005</v>
      </c>
      <c r="CM2496" s="96">
        <v>0.89075875049999997</v>
      </c>
      <c r="CN2496" s="96">
        <v>0.79264497030000003</v>
      </c>
      <c r="CO2496" s="96">
        <v>0.82761783570000003</v>
      </c>
      <c r="CP2496" s="96">
        <v>0.95679569499999995</v>
      </c>
      <c r="CQ2496" s="96">
        <v>0.99584056389999998</v>
      </c>
      <c r="CR2496" s="96">
        <v>0.96079191090000005</v>
      </c>
      <c r="CS2496" s="95">
        <v>956</v>
      </c>
      <c r="CT2496" s="95">
        <v>939</v>
      </c>
      <c r="CU2496" s="95">
        <v>900</v>
      </c>
      <c r="CV2496" s="95">
        <v>936</v>
      </c>
      <c r="CW2496" s="95">
        <v>940</v>
      </c>
      <c r="CX2496" s="96">
        <v>0.87360495999999999</v>
      </c>
      <c r="CY2496" s="96">
        <v>0.83175653800000005</v>
      </c>
      <c r="CZ2496" s="96">
        <v>0.82104372400000003</v>
      </c>
      <c r="DA2496" s="96">
        <v>0.81096540399999995</v>
      </c>
      <c r="DB2496" s="96">
        <v>0.79958958499999999</v>
      </c>
      <c r="DC2496">
        <v>2013</v>
      </c>
      <c r="DD2496" s="6">
        <v>799.6</v>
      </c>
      <c r="DE2496" s="96">
        <v>3.9210627000000001E-3</v>
      </c>
      <c r="DF2496" s="72">
        <v>734.99</v>
      </c>
      <c r="DG2496" s="96">
        <v>1</v>
      </c>
      <c r="DH2496" s="72">
        <v>734.99</v>
      </c>
      <c r="DI2496" s="72">
        <v>661.85368900000003</v>
      </c>
      <c r="DJ2496" s="96">
        <v>0.89420355620000003</v>
      </c>
      <c r="DK2496" s="72">
        <v>727.25243838999995</v>
      </c>
      <c r="DL2496" s="96">
        <v>1.0084894580999999</v>
      </c>
      <c r="DM2496" s="72">
        <v>733.42641750999996</v>
      </c>
      <c r="DN2496" s="96">
        <v>1</v>
      </c>
      <c r="DO2496" s="96">
        <v>6.7949999999999998E-3</v>
      </c>
      <c r="DP2496" s="72">
        <v>4.9800000000000004</v>
      </c>
      <c r="DQ2496" s="72">
        <v>728.45</v>
      </c>
      <c r="DR2496" t="s">
        <v>1559</v>
      </c>
      <c r="DT2496" t="s">
        <v>1532</v>
      </c>
    </row>
    <row r="2497" spans="1:124" x14ac:dyDescent="0.3">
      <c r="A2497" t="s">
        <v>942</v>
      </c>
      <c r="B2497">
        <v>43510</v>
      </c>
      <c r="C2497" s="95">
        <v>11678</v>
      </c>
      <c r="D2497" s="95">
        <v>32363153</v>
      </c>
      <c r="E2497" s="95">
        <v>11102</v>
      </c>
      <c r="F2497" s="95">
        <v>31373703</v>
      </c>
      <c r="G2497" s="95">
        <v>2304</v>
      </c>
      <c r="H2497" s="95">
        <v>5130836</v>
      </c>
      <c r="I2497" s="95">
        <v>1997</v>
      </c>
      <c r="J2497" s="95">
        <v>5123776</v>
      </c>
      <c r="K2497" s="95">
        <v>11557</v>
      </c>
      <c r="L2497" s="95">
        <v>34490841</v>
      </c>
      <c r="M2497" s="95">
        <v>10915</v>
      </c>
      <c r="N2497" s="95">
        <v>31933374</v>
      </c>
      <c r="O2497" s="95">
        <v>2347</v>
      </c>
      <c r="P2497" s="95">
        <v>5496923</v>
      </c>
      <c r="Q2497" s="95">
        <v>2023</v>
      </c>
      <c r="R2497" s="95">
        <v>5620858</v>
      </c>
      <c r="S2497" s="95">
        <v>11575</v>
      </c>
      <c r="T2497" s="95">
        <v>37782364</v>
      </c>
      <c r="U2497" s="95">
        <v>10866</v>
      </c>
      <c r="V2497" s="95">
        <v>32515213</v>
      </c>
      <c r="W2497" s="95">
        <v>2415</v>
      </c>
      <c r="X2497" s="95">
        <v>5928376</v>
      </c>
      <c r="Y2497" s="95">
        <v>2081</v>
      </c>
      <c r="Z2497" s="95">
        <v>6234992</v>
      </c>
      <c r="AA2497" s="95">
        <v>12026</v>
      </c>
      <c r="AB2497" s="95">
        <v>40505921</v>
      </c>
      <c r="AC2497" s="95">
        <v>11250</v>
      </c>
      <c r="AD2497" s="95">
        <v>34765638</v>
      </c>
      <c r="AE2497" s="95">
        <v>2510</v>
      </c>
      <c r="AF2497" s="95">
        <v>6762507</v>
      </c>
      <c r="AG2497" s="95">
        <v>2170</v>
      </c>
      <c r="AH2497" s="95">
        <v>6652878</v>
      </c>
      <c r="AI2497" s="95">
        <v>12419</v>
      </c>
      <c r="AJ2497" s="95">
        <v>47235917</v>
      </c>
      <c r="AK2497" s="95">
        <v>11592</v>
      </c>
      <c r="AL2497" s="95">
        <v>37363823.049999997</v>
      </c>
      <c r="AM2497" s="95">
        <v>2634</v>
      </c>
      <c r="AN2497" s="95">
        <v>8520889</v>
      </c>
      <c r="AO2497" s="95">
        <v>2275</v>
      </c>
      <c r="AP2497" s="95">
        <v>7206389</v>
      </c>
      <c r="AQ2497" s="72">
        <v>223.47</v>
      </c>
      <c r="AR2497" s="72">
        <v>232.19</v>
      </c>
      <c r="AS2497" s="72">
        <v>455.66</v>
      </c>
      <c r="AT2497" s="95">
        <v>37493989</v>
      </c>
      <c r="AU2497" s="95">
        <v>36497479</v>
      </c>
      <c r="AV2497" s="95">
        <v>13982</v>
      </c>
      <c r="AW2497" s="95">
        <v>13099</v>
      </c>
      <c r="AX2497" s="72">
        <v>239.67</v>
      </c>
      <c r="AY2497" s="72">
        <v>241.89</v>
      </c>
      <c r="AZ2497" s="72">
        <v>481.56</v>
      </c>
      <c r="BA2497" s="95">
        <v>39987764</v>
      </c>
      <c r="BB2497" s="95">
        <v>37554232</v>
      </c>
      <c r="BC2497" s="95">
        <v>13904</v>
      </c>
      <c r="BD2497" s="95">
        <v>12938</v>
      </c>
      <c r="BE2497" s="72">
        <v>260.37</v>
      </c>
      <c r="BF2497" s="72">
        <v>249.42</v>
      </c>
      <c r="BG2497" s="72">
        <v>509.79</v>
      </c>
      <c r="BH2497" s="95">
        <v>43710740</v>
      </c>
      <c r="BI2497" s="95">
        <v>38750205</v>
      </c>
      <c r="BJ2497" s="95">
        <v>13990</v>
      </c>
      <c r="BK2497" s="95">
        <v>12947</v>
      </c>
      <c r="BL2497" s="72">
        <v>270.98</v>
      </c>
      <c r="BM2497" s="72">
        <v>257.19</v>
      </c>
      <c r="BN2497" s="72">
        <v>528.16999999999996</v>
      </c>
      <c r="BO2497" s="95">
        <v>47268428</v>
      </c>
      <c r="BP2497" s="95">
        <v>41418516</v>
      </c>
      <c r="BQ2497" s="95">
        <v>14536</v>
      </c>
      <c r="BR2497" s="95">
        <v>13420</v>
      </c>
      <c r="BS2497" s="72">
        <v>308.67</v>
      </c>
      <c r="BT2497" s="72">
        <v>267.83999999999997</v>
      </c>
      <c r="BU2497" s="72">
        <v>576.51</v>
      </c>
      <c r="BV2497" s="95">
        <v>55756806</v>
      </c>
      <c r="BW2497" s="95">
        <v>44570212.049999997</v>
      </c>
      <c r="BX2497" s="95">
        <v>15053</v>
      </c>
      <c r="BY2497" s="95">
        <v>13867</v>
      </c>
      <c r="BZ2497" s="95">
        <v>13561</v>
      </c>
      <c r="CA2497" s="95">
        <v>13438</v>
      </c>
      <c r="CB2497" s="95">
        <v>13487</v>
      </c>
      <c r="CC2497" s="95">
        <v>14006</v>
      </c>
      <c r="CD2497" s="95">
        <v>14473</v>
      </c>
      <c r="CE2497" s="72">
        <v>650.75523149000003</v>
      </c>
      <c r="CF2497" s="72">
        <v>676.59346364999999</v>
      </c>
      <c r="CG2497" s="72">
        <v>712.40329333</v>
      </c>
      <c r="CH2497" s="72">
        <v>716.50152150999998</v>
      </c>
      <c r="CI2497" s="72">
        <v>731.52548966999996</v>
      </c>
      <c r="CJ2497" s="96">
        <v>0.70020182389999996</v>
      </c>
      <c r="CK2497" s="96">
        <v>0.71174202220000005</v>
      </c>
      <c r="CL2497" s="96">
        <v>0.71559186320000001</v>
      </c>
      <c r="CM2497" s="96">
        <v>0.73715126090000005</v>
      </c>
      <c r="CN2497" s="96">
        <v>0.78809283910000005</v>
      </c>
      <c r="CO2497" s="96">
        <v>0.86734229370000004</v>
      </c>
      <c r="CP2497" s="96">
        <v>0.84229256100000005</v>
      </c>
      <c r="CQ2497" s="96">
        <v>0.99584056389999998</v>
      </c>
      <c r="CR2497" s="96">
        <v>0.84581053559999997</v>
      </c>
      <c r="CS2497" s="95">
        <v>12938</v>
      </c>
      <c r="CT2497" s="95">
        <v>12967</v>
      </c>
      <c r="CU2497" s="95">
        <v>12983</v>
      </c>
      <c r="CV2497" s="95">
        <v>13350</v>
      </c>
      <c r="CW2497" s="95">
        <v>13777</v>
      </c>
      <c r="CX2497" s="96">
        <v>0.86161061299999997</v>
      </c>
      <c r="CY2497" s="96">
        <v>0.86717853899999997</v>
      </c>
      <c r="CZ2497" s="96">
        <v>0.87652676600000001</v>
      </c>
      <c r="DA2497" s="96">
        <v>0.865754146</v>
      </c>
      <c r="DB2497" s="96">
        <v>0.86576282500000001</v>
      </c>
      <c r="DC2497">
        <v>2013</v>
      </c>
      <c r="DD2497" s="6">
        <v>13254.2</v>
      </c>
      <c r="DE2497" s="96">
        <v>3.9016627E-3</v>
      </c>
      <c r="DF2497" s="72">
        <v>647.04</v>
      </c>
      <c r="DG2497" s="96">
        <v>1</v>
      </c>
      <c r="DH2497" s="72">
        <v>647.04</v>
      </c>
      <c r="DI2497" s="72">
        <v>642.32718434000003</v>
      </c>
      <c r="DJ2497" s="96">
        <v>1</v>
      </c>
      <c r="DK2497" s="72">
        <v>647.04</v>
      </c>
      <c r="DL2497" s="96">
        <v>1</v>
      </c>
      <c r="DM2497" s="72">
        <v>647.04</v>
      </c>
      <c r="DN2497" s="96">
        <v>1</v>
      </c>
      <c r="DO2497" s="96">
        <v>9.2809999999999993E-3</v>
      </c>
      <c r="DP2497" s="72">
        <v>6.01</v>
      </c>
      <c r="DQ2497" s="72">
        <v>641.03</v>
      </c>
      <c r="DR2497" t="s">
        <v>942</v>
      </c>
      <c r="DT2497" t="s">
        <v>1532</v>
      </c>
    </row>
    <row r="2498" spans="1:124" x14ac:dyDescent="0.3">
      <c r="A2498" t="s">
        <v>1109</v>
      </c>
      <c r="B2498">
        <v>43520</v>
      </c>
      <c r="C2498" s="95">
        <v>709</v>
      </c>
      <c r="D2498" s="95">
        <v>2770758</v>
      </c>
      <c r="E2498" s="95">
        <v>679</v>
      </c>
      <c r="F2498" s="95">
        <v>2244569</v>
      </c>
      <c r="G2498" s="95">
        <v>68</v>
      </c>
      <c r="H2498" s="95">
        <v>77935</v>
      </c>
      <c r="I2498" s="95">
        <v>60</v>
      </c>
      <c r="J2498" s="95">
        <v>139253</v>
      </c>
      <c r="K2498" s="95">
        <v>693</v>
      </c>
      <c r="L2498" s="95">
        <v>2184280</v>
      </c>
      <c r="M2498" s="95">
        <v>663</v>
      </c>
      <c r="N2498" s="95">
        <v>2009171</v>
      </c>
      <c r="O2498" s="95">
        <v>70</v>
      </c>
      <c r="P2498" s="95">
        <v>140324</v>
      </c>
      <c r="Q2498" s="95">
        <v>62</v>
      </c>
      <c r="R2498" s="95">
        <v>208825</v>
      </c>
      <c r="S2498" s="95">
        <v>658</v>
      </c>
      <c r="T2498" s="95">
        <v>2315943</v>
      </c>
      <c r="U2498" s="95">
        <v>624</v>
      </c>
      <c r="V2498" s="95">
        <v>2014049</v>
      </c>
      <c r="W2498" s="95">
        <v>67</v>
      </c>
      <c r="X2498" s="95">
        <v>255858</v>
      </c>
      <c r="Y2498" s="95">
        <v>60</v>
      </c>
      <c r="Z2498" s="95">
        <v>264082</v>
      </c>
      <c r="AA2498" s="95">
        <v>670</v>
      </c>
      <c r="AB2498" s="95">
        <v>2598545</v>
      </c>
      <c r="AC2498" s="95">
        <v>637</v>
      </c>
      <c r="AD2498" s="95">
        <v>2154630</v>
      </c>
      <c r="AE2498" s="95">
        <v>66</v>
      </c>
      <c r="AF2498" s="95">
        <v>192896</v>
      </c>
      <c r="AG2498" s="95">
        <v>62</v>
      </c>
      <c r="AH2498" s="95">
        <v>317073</v>
      </c>
      <c r="AI2498" s="95">
        <v>676</v>
      </c>
      <c r="AJ2498" s="95">
        <v>2329943</v>
      </c>
      <c r="AK2498" s="95">
        <v>641</v>
      </c>
      <c r="AL2498" s="95">
        <v>2379842</v>
      </c>
      <c r="AM2498" s="95">
        <v>69</v>
      </c>
      <c r="AN2498" s="95">
        <v>100935</v>
      </c>
      <c r="AO2498" s="95">
        <v>65</v>
      </c>
      <c r="AP2498" s="95">
        <v>282501</v>
      </c>
      <c r="AQ2498" s="72">
        <v>305.52</v>
      </c>
      <c r="AR2498" s="72">
        <v>268.81</v>
      </c>
      <c r="AS2498" s="72">
        <v>574.33000000000004</v>
      </c>
      <c r="AT2498" s="95">
        <v>2848693</v>
      </c>
      <c r="AU2498" s="95">
        <v>2383822</v>
      </c>
      <c r="AV2498" s="95">
        <v>777</v>
      </c>
      <c r="AW2498" s="95">
        <v>739</v>
      </c>
      <c r="AX2498" s="72">
        <v>253.89</v>
      </c>
      <c r="AY2498" s="72">
        <v>254.94</v>
      </c>
      <c r="AZ2498" s="72">
        <v>508.83</v>
      </c>
      <c r="BA2498" s="95">
        <v>2324604</v>
      </c>
      <c r="BB2498" s="95">
        <v>2217996</v>
      </c>
      <c r="BC2498" s="95">
        <v>763</v>
      </c>
      <c r="BD2498" s="95">
        <v>725</v>
      </c>
      <c r="BE2498" s="72">
        <v>295.61</v>
      </c>
      <c r="BF2498" s="72">
        <v>277.55</v>
      </c>
      <c r="BG2498" s="72">
        <v>573.16</v>
      </c>
      <c r="BH2498" s="95">
        <v>2571801</v>
      </c>
      <c r="BI2498" s="95">
        <v>2278131</v>
      </c>
      <c r="BJ2498" s="95">
        <v>725</v>
      </c>
      <c r="BK2498" s="95">
        <v>684</v>
      </c>
      <c r="BL2498" s="72">
        <v>316.06</v>
      </c>
      <c r="BM2498" s="72">
        <v>294.67</v>
      </c>
      <c r="BN2498" s="72">
        <v>610.73</v>
      </c>
      <c r="BO2498" s="95">
        <v>2791441</v>
      </c>
      <c r="BP2498" s="95">
        <v>2471703</v>
      </c>
      <c r="BQ2498" s="95">
        <v>736</v>
      </c>
      <c r="BR2498" s="95">
        <v>699</v>
      </c>
      <c r="BS2498" s="72">
        <v>271.91000000000003</v>
      </c>
      <c r="BT2498" s="72">
        <v>314.25</v>
      </c>
      <c r="BU2498" s="72">
        <v>586.16</v>
      </c>
      <c r="BV2498" s="95">
        <v>2430878</v>
      </c>
      <c r="BW2498" s="95">
        <v>2662343</v>
      </c>
      <c r="BX2498" s="95">
        <v>745</v>
      </c>
      <c r="BY2498" s="95">
        <v>706</v>
      </c>
      <c r="BZ2498" s="95">
        <v>759</v>
      </c>
      <c r="CA2498" s="95">
        <v>745</v>
      </c>
      <c r="CB2498" s="95">
        <v>705</v>
      </c>
      <c r="CC2498" s="95">
        <v>718</v>
      </c>
      <c r="CD2498" s="95">
        <v>726</v>
      </c>
      <c r="CE2498" s="72">
        <v>650.75523149000003</v>
      </c>
      <c r="CF2498" s="72">
        <v>676.59346364999999</v>
      </c>
      <c r="CG2498" s="72">
        <v>712.40329333</v>
      </c>
      <c r="CH2498" s="72">
        <v>716.50152150999998</v>
      </c>
      <c r="CI2498" s="72">
        <v>731.52548966999996</v>
      </c>
      <c r="CJ2498" s="96">
        <v>0.8825591747</v>
      </c>
      <c r="CK2498" s="96">
        <v>0.752046875</v>
      </c>
      <c r="CL2498" s="96">
        <v>0.80454428739999995</v>
      </c>
      <c r="CM2498" s="96">
        <v>0.85237781310000005</v>
      </c>
      <c r="CN2498" s="96">
        <v>0.80128445049999997</v>
      </c>
      <c r="CO2498" s="96">
        <v>0.90655963279999996</v>
      </c>
      <c r="CP2498" s="96">
        <v>0.90293290209999999</v>
      </c>
      <c r="CQ2498" s="96">
        <v>0.99584056389999998</v>
      </c>
      <c r="CR2498" s="96">
        <v>0.90670415110000002</v>
      </c>
      <c r="CS2498" s="95">
        <v>695</v>
      </c>
      <c r="CT2498" s="95">
        <v>678</v>
      </c>
      <c r="CU2498" s="95">
        <v>660</v>
      </c>
      <c r="CV2498" s="95">
        <v>675</v>
      </c>
      <c r="CW2498" s="95">
        <v>686</v>
      </c>
      <c r="CX2498" s="96">
        <v>0.89028531899999996</v>
      </c>
      <c r="CY2498" s="96">
        <v>0.91933007300000003</v>
      </c>
      <c r="CZ2498" s="96">
        <v>0.92948477299999999</v>
      </c>
      <c r="DA2498" s="96">
        <v>0.92368975399999997</v>
      </c>
      <c r="DB2498" s="96">
        <v>0.87151424700000002</v>
      </c>
      <c r="DC2498">
        <v>2013</v>
      </c>
      <c r="DD2498" s="6">
        <v>710.6</v>
      </c>
      <c r="DE2498" s="96">
        <v>1.6624758999999999E-3</v>
      </c>
      <c r="DF2498" s="72">
        <v>695.18</v>
      </c>
      <c r="DG2498" s="96">
        <v>1</v>
      </c>
      <c r="DH2498" s="72">
        <v>695.18</v>
      </c>
      <c r="DI2498" s="72">
        <v>661.85368900000003</v>
      </c>
      <c r="DJ2498" s="96">
        <v>0.8429709366</v>
      </c>
      <c r="DK2498" s="72">
        <v>689.94680059999996</v>
      </c>
      <c r="DL2498" s="96">
        <v>1.0084894580999999</v>
      </c>
      <c r="DM2498" s="72">
        <v>695.80407506999995</v>
      </c>
      <c r="DN2498" s="96">
        <v>1</v>
      </c>
      <c r="DO2498" s="96">
        <v>6.0990000000000003E-3</v>
      </c>
      <c r="DP2498" s="72">
        <v>4.24</v>
      </c>
      <c r="DQ2498" s="72">
        <v>691.56</v>
      </c>
      <c r="DR2498" t="s">
        <v>1109</v>
      </c>
      <c r="DT2498" t="s">
        <v>1532</v>
      </c>
    </row>
    <row r="2499" spans="1:124" x14ac:dyDescent="0.3">
      <c r="A2499" t="s">
        <v>1418</v>
      </c>
      <c r="B2499">
        <v>43530</v>
      </c>
      <c r="C2499" s="95">
        <v>663</v>
      </c>
      <c r="D2499" s="95">
        <v>2713588</v>
      </c>
      <c r="E2499" s="95">
        <v>643</v>
      </c>
      <c r="F2499" s="95">
        <v>2552087</v>
      </c>
      <c r="G2499" s="95">
        <v>36</v>
      </c>
      <c r="H2499" s="95">
        <v>153836</v>
      </c>
      <c r="I2499" s="95">
        <v>35</v>
      </c>
      <c r="J2499" s="95">
        <v>105954</v>
      </c>
      <c r="K2499" s="95">
        <v>645</v>
      </c>
      <c r="L2499" s="95">
        <v>2175890</v>
      </c>
      <c r="M2499" s="95">
        <v>621</v>
      </c>
      <c r="N2499" s="95">
        <v>2250111</v>
      </c>
      <c r="O2499" s="95">
        <v>34</v>
      </c>
      <c r="P2499" s="95">
        <v>132695</v>
      </c>
      <c r="Q2499" s="95">
        <v>32</v>
      </c>
      <c r="R2499" s="95">
        <v>88670</v>
      </c>
      <c r="S2499" s="95">
        <v>609</v>
      </c>
      <c r="T2499" s="95">
        <v>2594485</v>
      </c>
      <c r="U2499" s="95">
        <v>583</v>
      </c>
      <c r="V2499" s="95">
        <v>2403834</v>
      </c>
      <c r="W2499" s="95">
        <v>35</v>
      </c>
      <c r="X2499" s="95">
        <v>101088</v>
      </c>
      <c r="Y2499" s="95">
        <v>32</v>
      </c>
      <c r="Z2499" s="95">
        <v>125454</v>
      </c>
      <c r="AA2499" s="95">
        <v>614</v>
      </c>
      <c r="AB2499" s="95">
        <v>2867117</v>
      </c>
      <c r="AC2499" s="95">
        <v>584</v>
      </c>
      <c r="AD2499" s="95">
        <v>2396798</v>
      </c>
      <c r="AE2499" s="95">
        <v>36</v>
      </c>
      <c r="AF2499" s="95">
        <v>135748</v>
      </c>
      <c r="AG2499" s="95">
        <v>33</v>
      </c>
      <c r="AH2499" s="95">
        <v>109889</v>
      </c>
      <c r="AI2499" s="95">
        <v>605</v>
      </c>
      <c r="AJ2499" s="95">
        <v>2993258</v>
      </c>
      <c r="AK2499" s="95">
        <v>577</v>
      </c>
      <c r="AL2499" s="95">
        <v>2316685</v>
      </c>
      <c r="AM2499" s="95">
        <v>40</v>
      </c>
      <c r="AN2499" s="95">
        <v>186711</v>
      </c>
      <c r="AO2499" s="95">
        <v>36</v>
      </c>
      <c r="AP2499" s="95">
        <v>216475</v>
      </c>
      <c r="AQ2499" s="72">
        <v>341.85</v>
      </c>
      <c r="AR2499" s="72">
        <v>326.7</v>
      </c>
      <c r="AS2499" s="72">
        <v>668.55</v>
      </c>
      <c r="AT2499" s="95">
        <v>2867424</v>
      </c>
      <c r="AU2499" s="95">
        <v>2658041</v>
      </c>
      <c r="AV2499" s="95">
        <v>699</v>
      </c>
      <c r="AW2499" s="95">
        <v>678</v>
      </c>
      <c r="AX2499" s="72">
        <v>283.33</v>
      </c>
      <c r="AY2499" s="72">
        <v>298.47000000000003</v>
      </c>
      <c r="AZ2499" s="72">
        <v>581.79999999999995</v>
      </c>
      <c r="BA2499" s="95">
        <v>2308585</v>
      </c>
      <c r="BB2499" s="95">
        <v>2338781</v>
      </c>
      <c r="BC2499" s="95">
        <v>679</v>
      </c>
      <c r="BD2499" s="95">
        <v>653</v>
      </c>
      <c r="BE2499" s="72">
        <v>348.81</v>
      </c>
      <c r="BF2499" s="72">
        <v>342.72</v>
      </c>
      <c r="BG2499" s="72">
        <v>691.53</v>
      </c>
      <c r="BH2499" s="95">
        <v>2695573</v>
      </c>
      <c r="BI2499" s="95">
        <v>2529288</v>
      </c>
      <c r="BJ2499" s="95">
        <v>644</v>
      </c>
      <c r="BK2499" s="95">
        <v>615</v>
      </c>
      <c r="BL2499" s="72">
        <v>384.98</v>
      </c>
      <c r="BM2499" s="72">
        <v>338.56</v>
      </c>
      <c r="BN2499" s="72">
        <v>723.54</v>
      </c>
      <c r="BO2499" s="95">
        <v>3002865</v>
      </c>
      <c r="BP2499" s="95">
        <v>2506687</v>
      </c>
      <c r="BQ2499" s="95">
        <v>650</v>
      </c>
      <c r="BR2499" s="95">
        <v>617</v>
      </c>
      <c r="BS2499" s="72">
        <v>410.85</v>
      </c>
      <c r="BT2499" s="72">
        <v>344.37</v>
      </c>
      <c r="BU2499" s="72">
        <v>755.22</v>
      </c>
      <c r="BV2499" s="95">
        <v>3179969</v>
      </c>
      <c r="BW2499" s="95">
        <v>2533160</v>
      </c>
      <c r="BX2499" s="95">
        <v>645</v>
      </c>
      <c r="BY2499" s="95">
        <v>613</v>
      </c>
      <c r="BZ2499" s="95">
        <v>689</v>
      </c>
      <c r="CA2499" s="95">
        <v>666</v>
      </c>
      <c r="CB2499" s="95">
        <v>630</v>
      </c>
      <c r="CC2499" s="95">
        <v>634</v>
      </c>
      <c r="CD2499" s="95">
        <v>629</v>
      </c>
      <c r="CE2499" s="72">
        <v>650.75523149000003</v>
      </c>
      <c r="CF2499" s="72">
        <v>676.59346364999999</v>
      </c>
      <c r="CG2499" s="72">
        <v>712.40329333</v>
      </c>
      <c r="CH2499" s="72">
        <v>716.50152150999998</v>
      </c>
      <c r="CI2499" s="72">
        <v>731.52548966999996</v>
      </c>
      <c r="CJ2499" s="96">
        <v>1.0273447952000001</v>
      </c>
      <c r="CK2499" s="96">
        <v>0.85989598079999996</v>
      </c>
      <c r="CL2499" s="96">
        <v>0.97070017289999999</v>
      </c>
      <c r="CM2499" s="96">
        <v>1.0098233964000001</v>
      </c>
      <c r="CN2499" s="96">
        <v>1.0323905464000001</v>
      </c>
      <c r="CO2499" s="96">
        <v>0.92980312649999997</v>
      </c>
      <c r="CP2499" s="96">
        <v>1.0540198784000001</v>
      </c>
      <c r="CQ2499" s="96">
        <v>0.99584056389999998</v>
      </c>
      <c r="CR2499" s="96">
        <v>1.0584221673</v>
      </c>
      <c r="CS2499" s="95">
        <v>641</v>
      </c>
      <c r="CT2499" s="95">
        <v>629</v>
      </c>
      <c r="CU2499" s="95">
        <v>591</v>
      </c>
      <c r="CV2499" s="95">
        <v>587</v>
      </c>
      <c r="CW2499" s="95">
        <v>588</v>
      </c>
      <c r="CX2499" s="96">
        <v>0.99253025800000005</v>
      </c>
      <c r="CY2499" s="96">
        <v>0.99335141400000004</v>
      </c>
      <c r="CZ2499" s="96">
        <v>0.88821682700000004</v>
      </c>
      <c r="DA2499" s="96">
        <v>0.91391824499999996</v>
      </c>
      <c r="DB2499" s="96">
        <v>0.85109898399999995</v>
      </c>
      <c r="DC2499">
        <v>2013</v>
      </c>
      <c r="DD2499" s="6">
        <v>635.20000000000005</v>
      </c>
      <c r="DE2499" s="96">
        <v>1.1927706000000001E-3</v>
      </c>
      <c r="DF2499" s="72">
        <v>811.89</v>
      </c>
      <c r="DG2499" s="96">
        <v>1</v>
      </c>
      <c r="DH2499" s="72">
        <v>811.89</v>
      </c>
      <c r="DI2499" s="72">
        <v>661.85368900000003</v>
      </c>
      <c r="DJ2499" s="96">
        <v>0.79699435380000005</v>
      </c>
      <c r="DK2499" s="72">
        <v>781.43178173000001</v>
      </c>
      <c r="DL2499" s="96">
        <v>1.0084894580999999</v>
      </c>
      <c r="DM2499" s="72">
        <v>788.06571412000005</v>
      </c>
      <c r="DN2499" s="96">
        <v>1</v>
      </c>
      <c r="DO2499" s="96">
        <v>3.4780000000000002E-3</v>
      </c>
      <c r="DP2499" s="72">
        <v>2.74</v>
      </c>
      <c r="DQ2499" s="72">
        <v>785.33</v>
      </c>
      <c r="DR2499" t="s">
        <v>1418</v>
      </c>
      <c r="DT2499" t="s">
        <v>1532</v>
      </c>
    </row>
    <row r="2500" spans="1:124" x14ac:dyDescent="0.3">
      <c r="A2500" t="s">
        <v>1560</v>
      </c>
      <c r="B2500">
        <v>43540</v>
      </c>
      <c r="C2500" s="95">
        <v>1506</v>
      </c>
      <c r="D2500" s="95">
        <v>4612569</v>
      </c>
      <c r="E2500" s="95">
        <v>1432</v>
      </c>
      <c r="F2500" s="95">
        <v>4113858</v>
      </c>
      <c r="G2500" s="95">
        <v>169</v>
      </c>
      <c r="H2500" s="95">
        <v>825326</v>
      </c>
      <c r="I2500" s="95">
        <v>156</v>
      </c>
      <c r="J2500" s="95">
        <v>586592</v>
      </c>
      <c r="K2500" s="95">
        <v>1501</v>
      </c>
      <c r="L2500" s="95">
        <v>4310410</v>
      </c>
      <c r="M2500" s="95">
        <v>1422</v>
      </c>
      <c r="N2500" s="95">
        <v>4372671</v>
      </c>
      <c r="O2500" s="95">
        <v>162</v>
      </c>
      <c r="P2500" s="95">
        <v>545204</v>
      </c>
      <c r="Q2500" s="95">
        <v>149</v>
      </c>
      <c r="R2500" s="95">
        <v>501698</v>
      </c>
      <c r="S2500" s="95">
        <v>1499</v>
      </c>
      <c r="T2500" s="95">
        <v>4518809</v>
      </c>
      <c r="U2500" s="95">
        <v>1411</v>
      </c>
      <c r="V2500" s="95">
        <v>4122182</v>
      </c>
      <c r="W2500" s="95">
        <v>169</v>
      </c>
      <c r="X2500" s="95">
        <v>337171</v>
      </c>
      <c r="Y2500" s="95">
        <v>153</v>
      </c>
      <c r="Z2500" s="95">
        <v>457287</v>
      </c>
      <c r="AA2500" s="95">
        <v>1530</v>
      </c>
      <c r="AB2500" s="95">
        <v>4848314</v>
      </c>
      <c r="AC2500" s="95">
        <v>1425</v>
      </c>
      <c r="AD2500" s="95">
        <v>4792718</v>
      </c>
      <c r="AE2500" s="95">
        <v>165</v>
      </c>
      <c r="AF2500" s="95">
        <v>488576</v>
      </c>
      <c r="AG2500" s="95">
        <v>152</v>
      </c>
      <c r="AH2500" s="95">
        <v>569808</v>
      </c>
      <c r="AI2500" s="95">
        <v>1534</v>
      </c>
      <c r="AJ2500" s="95">
        <v>5463427.0099999998</v>
      </c>
      <c r="AK2500" s="95">
        <v>1412</v>
      </c>
      <c r="AL2500" s="95">
        <v>4666874.7300000004</v>
      </c>
      <c r="AM2500" s="95">
        <v>160</v>
      </c>
      <c r="AN2500" s="95">
        <v>840338</v>
      </c>
      <c r="AO2500" s="95">
        <v>144</v>
      </c>
      <c r="AP2500" s="95">
        <v>768325</v>
      </c>
      <c r="AQ2500" s="72">
        <v>270.54000000000002</v>
      </c>
      <c r="AR2500" s="72">
        <v>246.67</v>
      </c>
      <c r="AS2500" s="72">
        <v>517.21</v>
      </c>
      <c r="AT2500" s="95">
        <v>5437895</v>
      </c>
      <c r="AU2500" s="95">
        <v>4700450</v>
      </c>
      <c r="AV2500" s="95">
        <v>1675</v>
      </c>
      <c r="AW2500" s="95">
        <v>1588</v>
      </c>
      <c r="AX2500" s="72">
        <v>243.32</v>
      </c>
      <c r="AY2500" s="72">
        <v>258.56</v>
      </c>
      <c r="AZ2500" s="72">
        <v>501.88</v>
      </c>
      <c r="BA2500" s="95">
        <v>4855614</v>
      </c>
      <c r="BB2500" s="95">
        <v>4874369</v>
      </c>
      <c r="BC2500" s="95">
        <v>1663</v>
      </c>
      <c r="BD2500" s="95">
        <v>1571</v>
      </c>
      <c r="BE2500" s="72">
        <v>242.6</v>
      </c>
      <c r="BF2500" s="72">
        <v>244</v>
      </c>
      <c r="BG2500" s="72">
        <v>486.6</v>
      </c>
      <c r="BH2500" s="95">
        <v>4855980</v>
      </c>
      <c r="BI2500" s="95">
        <v>4579469</v>
      </c>
      <c r="BJ2500" s="95">
        <v>1668</v>
      </c>
      <c r="BK2500" s="95">
        <v>1564</v>
      </c>
      <c r="BL2500" s="72">
        <v>262.38</v>
      </c>
      <c r="BM2500" s="72">
        <v>283.37</v>
      </c>
      <c r="BN2500" s="72">
        <v>545.75</v>
      </c>
      <c r="BO2500" s="95">
        <v>5336890</v>
      </c>
      <c r="BP2500" s="95">
        <v>5362526</v>
      </c>
      <c r="BQ2500" s="95">
        <v>1695</v>
      </c>
      <c r="BR2500" s="95">
        <v>1577</v>
      </c>
      <c r="BS2500" s="72">
        <v>310.10000000000002</v>
      </c>
      <c r="BT2500" s="72">
        <v>291.08999999999997</v>
      </c>
      <c r="BU2500" s="72">
        <v>601.19000000000005</v>
      </c>
      <c r="BV2500" s="95">
        <v>6303765.0099999998</v>
      </c>
      <c r="BW2500" s="95">
        <v>5435199.7300000004</v>
      </c>
      <c r="BX2500" s="95">
        <v>1694</v>
      </c>
      <c r="BY2500" s="95">
        <v>1556</v>
      </c>
      <c r="BZ2500" s="95">
        <v>1634</v>
      </c>
      <c r="CA2500" s="95">
        <v>1619</v>
      </c>
      <c r="CB2500" s="95">
        <v>1618</v>
      </c>
      <c r="CC2500" s="95">
        <v>1639</v>
      </c>
      <c r="CD2500" s="95">
        <v>1626</v>
      </c>
      <c r="CE2500" s="72">
        <v>650.75523149000003</v>
      </c>
      <c r="CF2500" s="72">
        <v>676.59346364999999</v>
      </c>
      <c r="CG2500" s="72">
        <v>712.40329333</v>
      </c>
      <c r="CH2500" s="72">
        <v>716.50152150999998</v>
      </c>
      <c r="CI2500" s="72">
        <v>731.52548966999996</v>
      </c>
      <c r="CJ2500" s="96">
        <v>0.79478423679999999</v>
      </c>
      <c r="CK2500" s="96">
        <v>0.74177482780000004</v>
      </c>
      <c r="CL2500" s="96">
        <v>0.68304007649999998</v>
      </c>
      <c r="CM2500" s="96">
        <v>0.76168714739999999</v>
      </c>
      <c r="CN2500" s="96">
        <v>0.8218305561</v>
      </c>
      <c r="CO2500" s="96">
        <v>0.88914340030000005</v>
      </c>
      <c r="CP2500" s="96">
        <v>0.85545635119999996</v>
      </c>
      <c r="CQ2500" s="96">
        <v>0.99584056389999998</v>
      </c>
      <c r="CR2500" s="96">
        <v>0.85902930649999998</v>
      </c>
      <c r="CS2500" s="95">
        <v>1632</v>
      </c>
      <c r="CT2500" s="95">
        <v>1601</v>
      </c>
      <c r="CU2500" s="95">
        <v>1628</v>
      </c>
      <c r="CV2500" s="95">
        <v>1634</v>
      </c>
      <c r="CW2500" s="95">
        <v>1628</v>
      </c>
      <c r="CX2500" s="96">
        <v>0.89134043900000004</v>
      </c>
      <c r="CY2500" s="96">
        <v>0.88947351299999999</v>
      </c>
      <c r="CZ2500" s="96">
        <v>0.90469992600000004</v>
      </c>
      <c r="DA2500" s="96">
        <v>0.87214692400000005</v>
      </c>
      <c r="DB2500" s="96">
        <v>0.88811891700000001</v>
      </c>
      <c r="DC2500">
        <v>2013</v>
      </c>
      <c r="DD2500" s="6">
        <v>1571.2</v>
      </c>
      <c r="DE2500" s="96">
        <v>2.7242849999999999E-3</v>
      </c>
      <c r="DF2500" s="72">
        <v>657.93</v>
      </c>
      <c r="DG2500" s="96">
        <v>1</v>
      </c>
      <c r="DH2500" s="72">
        <v>657.93</v>
      </c>
      <c r="DI2500" s="72">
        <v>661.85368900000003</v>
      </c>
      <c r="DJ2500" s="96">
        <v>1</v>
      </c>
      <c r="DK2500" s="72">
        <v>657.93</v>
      </c>
      <c r="DL2500" s="96">
        <v>1</v>
      </c>
      <c r="DM2500" s="72">
        <v>657.93</v>
      </c>
      <c r="DN2500" s="96">
        <v>1</v>
      </c>
      <c r="DO2500" s="96">
        <v>8.0630000000000007E-3</v>
      </c>
      <c r="DP2500" s="72">
        <v>5.3</v>
      </c>
      <c r="DQ2500" s="72">
        <v>652.63</v>
      </c>
      <c r="DR2500" t="s">
        <v>1560</v>
      </c>
      <c r="DT2500" t="s">
        <v>1532</v>
      </c>
    </row>
    <row r="2501" spans="1:124" x14ac:dyDescent="0.3">
      <c r="A2501" t="s">
        <v>1561</v>
      </c>
      <c r="B2501">
        <v>43550</v>
      </c>
      <c r="C2501" s="95">
        <v>498</v>
      </c>
      <c r="D2501" s="95">
        <v>1506249</v>
      </c>
      <c r="E2501" s="95">
        <v>483</v>
      </c>
      <c r="F2501" s="95">
        <v>1259740</v>
      </c>
      <c r="G2501" s="95">
        <v>53</v>
      </c>
      <c r="H2501" s="95">
        <v>81142</v>
      </c>
      <c r="I2501" s="95">
        <v>46</v>
      </c>
      <c r="J2501" s="95">
        <v>101579</v>
      </c>
      <c r="K2501" s="95">
        <v>487</v>
      </c>
      <c r="L2501" s="95">
        <v>1484630</v>
      </c>
      <c r="M2501" s="95">
        <v>474</v>
      </c>
      <c r="N2501" s="95">
        <v>1356062</v>
      </c>
      <c r="O2501" s="95">
        <v>49</v>
      </c>
      <c r="P2501" s="95">
        <v>42216</v>
      </c>
      <c r="Q2501" s="95">
        <v>44</v>
      </c>
      <c r="R2501" s="95">
        <v>95357</v>
      </c>
      <c r="S2501" s="95">
        <v>472</v>
      </c>
      <c r="T2501" s="95">
        <v>1423235</v>
      </c>
      <c r="U2501" s="95">
        <v>455</v>
      </c>
      <c r="V2501" s="95">
        <v>1356299</v>
      </c>
      <c r="W2501" s="95">
        <v>47</v>
      </c>
      <c r="X2501" s="95">
        <v>91616</v>
      </c>
      <c r="Y2501" s="95">
        <v>41</v>
      </c>
      <c r="Z2501" s="95">
        <v>145986</v>
      </c>
      <c r="AA2501" s="95">
        <v>473</v>
      </c>
      <c r="AB2501" s="95">
        <v>1667364</v>
      </c>
      <c r="AC2501" s="95">
        <v>456</v>
      </c>
      <c r="AD2501" s="95">
        <v>1310541</v>
      </c>
      <c r="AE2501" s="95">
        <v>48</v>
      </c>
      <c r="AF2501" s="95">
        <v>281014</v>
      </c>
      <c r="AG2501" s="95">
        <v>43</v>
      </c>
      <c r="AH2501" s="95">
        <v>199147</v>
      </c>
      <c r="AI2501" s="95">
        <v>470</v>
      </c>
      <c r="AJ2501" s="95">
        <v>1181719</v>
      </c>
      <c r="AK2501" s="95">
        <v>451</v>
      </c>
      <c r="AL2501" s="95">
        <v>1325111</v>
      </c>
      <c r="AM2501" s="95">
        <v>45</v>
      </c>
      <c r="AN2501" s="95">
        <v>204797</v>
      </c>
      <c r="AO2501" s="95">
        <v>41</v>
      </c>
      <c r="AP2501" s="95">
        <v>195847.94</v>
      </c>
      <c r="AQ2501" s="72">
        <v>240.08</v>
      </c>
      <c r="AR2501" s="72">
        <v>214.45</v>
      </c>
      <c r="AS2501" s="72">
        <v>454.53</v>
      </c>
      <c r="AT2501" s="95">
        <v>1587391</v>
      </c>
      <c r="AU2501" s="95">
        <v>1361319</v>
      </c>
      <c r="AV2501" s="95">
        <v>551</v>
      </c>
      <c r="AW2501" s="95">
        <v>529</v>
      </c>
      <c r="AX2501" s="72">
        <v>237.38</v>
      </c>
      <c r="AY2501" s="72">
        <v>233.5</v>
      </c>
      <c r="AZ2501" s="72">
        <v>470.88</v>
      </c>
      <c r="BA2501" s="95">
        <v>1526846</v>
      </c>
      <c r="BB2501" s="95">
        <v>1451419</v>
      </c>
      <c r="BC2501" s="95">
        <v>536</v>
      </c>
      <c r="BD2501" s="95">
        <v>518</v>
      </c>
      <c r="BE2501" s="72">
        <v>243.23</v>
      </c>
      <c r="BF2501" s="72">
        <v>252.4</v>
      </c>
      <c r="BG2501" s="72">
        <v>495.63</v>
      </c>
      <c r="BH2501" s="95">
        <v>1514851</v>
      </c>
      <c r="BI2501" s="95">
        <v>1502285</v>
      </c>
      <c r="BJ2501" s="95">
        <v>519</v>
      </c>
      <c r="BK2501" s="95">
        <v>496</v>
      </c>
      <c r="BL2501" s="72">
        <v>311.64</v>
      </c>
      <c r="BM2501" s="72">
        <v>252.12</v>
      </c>
      <c r="BN2501" s="72">
        <v>563.76</v>
      </c>
      <c r="BO2501" s="95">
        <v>1948378</v>
      </c>
      <c r="BP2501" s="95">
        <v>1509688</v>
      </c>
      <c r="BQ2501" s="95">
        <v>521</v>
      </c>
      <c r="BR2501" s="95">
        <v>499</v>
      </c>
      <c r="BS2501" s="72">
        <v>224.36</v>
      </c>
      <c r="BT2501" s="72">
        <v>257.61</v>
      </c>
      <c r="BU2501" s="72">
        <v>481.97</v>
      </c>
      <c r="BV2501" s="95">
        <v>1386516</v>
      </c>
      <c r="BW2501" s="95">
        <v>1520958.94</v>
      </c>
      <c r="BX2501" s="95">
        <v>515</v>
      </c>
      <c r="BY2501" s="95">
        <v>492</v>
      </c>
      <c r="BZ2501" s="95">
        <v>541</v>
      </c>
      <c r="CA2501" s="95">
        <v>527</v>
      </c>
      <c r="CB2501" s="95">
        <v>508</v>
      </c>
      <c r="CC2501" s="95">
        <v>511</v>
      </c>
      <c r="CD2501" s="95">
        <v>504</v>
      </c>
      <c r="CE2501" s="72">
        <v>650.75523149000003</v>
      </c>
      <c r="CF2501" s="72">
        <v>676.59346364999999</v>
      </c>
      <c r="CG2501" s="72">
        <v>712.40329333</v>
      </c>
      <c r="CH2501" s="72">
        <v>716.50152150999998</v>
      </c>
      <c r="CI2501" s="72">
        <v>731.52548966999996</v>
      </c>
      <c r="CJ2501" s="96">
        <v>0.69846537990000002</v>
      </c>
      <c r="CK2501" s="96">
        <v>0.69595706329999996</v>
      </c>
      <c r="CL2501" s="96">
        <v>0.69571548120000004</v>
      </c>
      <c r="CM2501" s="96">
        <v>0.78682317209999997</v>
      </c>
      <c r="CN2501" s="96">
        <v>0.65885605739999997</v>
      </c>
      <c r="CO2501" s="96">
        <v>0.90072977430000001</v>
      </c>
      <c r="CP2501" s="96">
        <v>0.78510053840000005</v>
      </c>
      <c r="CQ2501" s="96">
        <v>0.99584056389999998</v>
      </c>
      <c r="CR2501" s="96">
        <v>0.78837964100000002</v>
      </c>
      <c r="CS2501" s="95">
        <v>496</v>
      </c>
      <c r="CT2501" s="95">
        <v>484</v>
      </c>
      <c r="CU2501" s="95">
        <v>471</v>
      </c>
      <c r="CV2501" s="95">
        <v>460</v>
      </c>
      <c r="CW2501" s="95">
        <v>466</v>
      </c>
      <c r="CX2501" s="96">
        <v>0.89653535100000004</v>
      </c>
      <c r="CY2501" s="96">
        <v>0.86213959200000001</v>
      </c>
      <c r="CZ2501" s="96">
        <v>0.88925459200000001</v>
      </c>
      <c r="DA2501" s="96">
        <v>0.89829950800000002</v>
      </c>
      <c r="DB2501" s="96">
        <v>0.95927229700000005</v>
      </c>
      <c r="DC2501">
        <v>2013</v>
      </c>
      <c r="DD2501" s="6">
        <v>506.8</v>
      </c>
      <c r="DE2501" s="96">
        <v>2.0902494999999999E-3</v>
      </c>
      <c r="DF2501" s="72">
        <v>604.20000000000005</v>
      </c>
      <c r="DG2501" s="96">
        <v>1</v>
      </c>
      <c r="DH2501" s="72">
        <v>604.20000000000005</v>
      </c>
      <c r="DI2501" s="72">
        <v>661.85368900000003</v>
      </c>
      <c r="DJ2501" s="96">
        <v>0.71189886920000001</v>
      </c>
      <c r="DK2501" s="72">
        <v>620.81009300000005</v>
      </c>
      <c r="DL2501" s="96">
        <v>1.0084894580999999</v>
      </c>
      <c r="DM2501" s="72">
        <v>626.08043427999996</v>
      </c>
      <c r="DN2501" s="96">
        <v>1</v>
      </c>
      <c r="DO2501" s="96">
        <v>4.411E-3</v>
      </c>
      <c r="DP2501" s="72">
        <v>2.76</v>
      </c>
      <c r="DQ2501" s="72">
        <v>623.32000000000005</v>
      </c>
      <c r="DR2501" t="s">
        <v>1561</v>
      </c>
      <c r="DT2501" t="s">
        <v>1532</v>
      </c>
    </row>
    <row r="2502" spans="1:124" x14ac:dyDescent="0.3">
      <c r="A2502" t="s">
        <v>1035</v>
      </c>
      <c r="B2502">
        <v>43560</v>
      </c>
      <c r="C2502" s="95">
        <v>631</v>
      </c>
      <c r="D2502" s="95">
        <v>3058733</v>
      </c>
      <c r="E2502" s="95">
        <v>494</v>
      </c>
      <c r="F2502" s="95">
        <v>1600109</v>
      </c>
      <c r="G2502" s="95">
        <v>205</v>
      </c>
      <c r="H2502" s="95">
        <v>425205</v>
      </c>
      <c r="I2502" s="95">
        <v>178</v>
      </c>
      <c r="J2502" s="95">
        <v>461310</v>
      </c>
      <c r="K2502" s="95">
        <v>645</v>
      </c>
      <c r="L2502" s="95">
        <v>2265926</v>
      </c>
      <c r="M2502" s="95">
        <v>511</v>
      </c>
      <c r="N2502" s="95">
        <v>1559838</v>
      </c>
      <c r="O2502" s="95">
        <v>219</v>
      </c>
      <c r="P2502" s="95">
        <v>548504</v>
      </c>
      <c r="Q2502" s="95">
        <v>181</v>
      </c>
      <c r="R2502" s="95">
        <v>519603</v>
      </c>
      <c r="S2502" s="95">
        <v>657</v>
      </c>
      <c r="T2502" s="95">
        <v>2731843</v>
      </c>
      <c r="U2502" s="95">
        <v>516</v>
      </c>
      <c r="V2502" s="95">
        <v>1706604</v>
      </c>
      <c r="W2502" s="95">
        <v>210</v>
      </c>
      <c r="X2502" s="95">
        <v>980101</v>
      </c>
      <c r="Y2502" s="95">
        <v>175</v>
      </c>
      <c r="Z2502" s="95">
        <v>580725</v>
      </c>
      <c r="AA2502" s="95">
        <v>688</v>
      </c>
      <c r="AB2502" s="95">
        <v>3509828</v>
      </c>
      <c r="AC2502" s="95">
        <v>530</v>
      </c>
      <c r="AD2502" s="95">
        <v>2127248</v>
      </c>
      <c r="AE2502" s="95">
        <v>231</v>
      </c>
      <c r="AF2502" s="95">
        <v>1546589</v>
      </c>
      <c r="AG2502" s="95">
        <v>194</v>
      </c>
      <c r="AH2502" s="95">
        <v>780674</v>
      </c>
      <c r="AI2502" s="95">
        <v>727</v>
      </c>
      <c r="AJ2502" s="95">
        <v>3848707</v>
      </c>
      <c r="AK2502" s="95">
        <v>555</v>
      </c>
      <c r="AL2502" s="95">
        <v>2500473</v>
      </c>
      <c r="AM2502" s="95">
        <v>227</v>
      </c>
      <c r="AN2502" s="95">
        <v>1151170</v>
      </c>
      <c r="AO2502" s="95">
        <v>191</v>
      </c>
      <c r="AP2502" s="95">
        <v>703373</v>
      </c>
      <c r="AQ2502" s="72">
        <v>347.28</v>
      </c>
      <c r="AR2502" s="72">
        <v>255.63</v>
      </c>
      <c r="AS2502" s="72">
        <v>602.91</v>
      </c>
      <c r="AT2502" s="95">
        <v>3483938</v>
      </c>
      <c r="AU2502" s="95">
        <v>2061419</v>
      </c>
      <c r="AV2502" s="95">
        <v>836</v>
      </c>
      <c r="AW2502" s="95">
        <v>672</v>
      </c>
      <c r="AX2502" s="72">
        <v>271.45</v>
      </c>
      <c r="AY2502" s="72">
        <v>250.41</v>
      </c>
      <c r="AZ2502" s="72">
        <v>521.86</v>
      </c>
      <c r="BA2502" s="95">
        <v>2814430</v>
      </c>
      <c r="BB2502" s="95">
        <v>2079441</v>
      </c>
      <c r="BC2502" s="95">
        <v>864</v>
      </c>
      <c r="BD2502" s="95">
        <v>692</v>
      </c>
      <c r="BE2502" s="72">
        <v>356.78</v>
      </c>
      <c r="BF2502" s="72">
        <v>275.85000000000002</v>
      </c>
      <c r="BG2502" s="72">
        <v>632.63</v>
      </c>
      <c r="BH2502" s="95">
        <v>3711944</v>
      </c>
      <c r="BI2502" s="95">
        <v>2287329</v>
      </c>
      <c r="BJ2502" s="95">
        <v>867</v>
      </c>
      <c r="BK2502" s="95">
        <v>691</v>
      </c>
      <c r="BL2502" s="72">
        <v>458.51</v>
      </c>
      <c r="BM2502" s="72">
        <v>334.71</v>
      </c>
      <c r="BN2502" s="72">
        <v>793.22</v>
      </c>
      <c r="BO2502" s="95">
        <v>5056417</v>
      </c>
      <c r="BP2502" s="95">
        <v>2907922</v>
      </c>
      <c r="BQ2502" s="95">
        <v>919</v>
      </c>
      <c r="BR2502" s="95">
        <v>724</v>
      </c>
      <c r="BS2502" s="72">
        <v>436.75</v>
      </c>
      <c r="BT2502" s="72">
        <v>357.89</v>
      </c>
      <c r="BU2502" s="72">
        <v>794.64</v>
      </c>
      <c r="BV2502" s="95">
        <v>4999877</v>
      </c>
      <c r="BW2502" s="95">
        <v>3203846</v>
      </c>
      <c r="BX2502" s="95">
        <v>954</v>
      </c>
      <c r="BY2502" s="95">
        <v>746</v>
      </c>
      <c r="BZ2502" s="95">
        <v>758</v>
      </c>
      <c r="CA2502" s="95">
        <v>781</v>
      </c>
      <c r="CB2502" s="95">
        <v>782</v>
      </c>
      <c r="CC2502" s="95">
        <v>826</v>
      </c>
      <c r="CD2502" s="95">
        <v>852</v>
      </c>
      <c r="CE2502" s="72">
        <v>650.75523149000003</v>
      </c>
      <c r="CF2502" s="72">
        <v>676.59346364999999</v>
      </c>
      <c r="CG2502" s="72">
        <v>712.40329333</v>
      </c>
      <c r="CH2502" s="72">
        <v>716.50152150999998</v>
      </c>
      <c r="CI2502" s="72">
        <v>731.52548966999996</v>
      </c>
      <c r="CJ2502" s="96">
        <v>0.9264773771</v>
      </c>
      <c r="CK2502" s="96">
        <v>0.77130511609999997</v>
      </c>
      <c r="CL2502" s="96">
        <v>0.88802228449999998</v>
      </c>
      <c r="CM2502" s="96">
        <v>1.1070737132999999</v>
      </c>
      <c r="CN2502" s="96">
        <v>1.0862779373</v>
      </c>
      <c r="CO2502" s="96">
        <v>1.0309358494</v>
      </c>
      <c r="CP2502" s="96">
        <v>0.9271491395</v>
      </c>
      <c r="CQ2502" s="96">
        <v>0.99584056389999998</v>
      </c>
      <c r="CR2502" s="96">
        <v>0.93102153160000001</v>
      </c>
      <c r="CS2502" s="95">
        <v>691</v>
      </c>
      <c r="CT2502" s="95">
        <v>703</v>
      </c>
      <c r="CU2502" s="95">
        <v>721</v>
      </c>
      <c r="CV2502" s="95">
        <v>730</v>
      </c>
      <c r="CW2502" s="95">
        <v>775</v>
      </c>
      <c r="CX2502" s="96">
        <v>1.0463169670000001</v>
      </c>
      <c r="CY2502" s="96">
        <v>1.0773141230000001</v>
      </c>
      <c r="CZ2502" s="96">
        <v>1.0106649219999999</v>
      </c>
      <c r="DA2502" s="96">
        <v>0.99924315100000005</v>
      </c>
      <c r="DB2502" s="96">
        <v>1.0238632430000001</v>
      </c>
      <c r="DC2502">
        <v>2013</v>
      </c>
      <c r="DD2502" s="6">
        <v>705</v>
      </c>
      <c r="DE2502" s="96">
        <v>3.2812408999999998E-3</v>
      </c>
      <c r="DF2502" s="72">
        <v>712.67</v>
      </c>
      <c r="DG2502" s="96">
        <v>1</v>
      </c>
      <c r="DH2502" s="72">
        <v>712.67</v>
      </c>
      <c r="DI2502" s="72">
        <v>661.85368900000003</v>
      </c>
      <c r="DJ2502" s="96">
        <v>0.83964278120000002</v>
      </c>
      <c r="DK2502" s="72">
        <v>704.52123770000003</v>
      </c>
      <c r="DL2502" s="96">
        <v>1.0084894580999999</v>
      </c>
      <c r="DM2502" s="72">
        <v>710.50224123999999</v>
      </c>
      <c r="DN2502" s="96">
        <v>1</v>
      </c>
      <c r="DO2502" s="96">
        <v>7.6969999999999998E-3</v>
      </c>
      <c r="DP2502" s="72">
        <v>5.47</v>
      </c>
      <c r="DQ2502" s="72">
        <v>705.03</v>
      </c>
      <c r="DR2502" t="s">
        <v>1035</v>
      </c>
      <c r="DT2502" t="s">
        <v>1532</v>
      </c>
    </row>
    <row r="2503" spans="1:124" x14ac:dyDescent="0.3">
      <c r="A2503" t="s">
        <v>1562</v>
      </c>
      <c r="B2503">
        <v>43570</v>
      </c>
      <c r="C2503" s="95">
        <v>1413</v>
      </c>
      <c r="D2503" s="95">
        <v>4524093</v>
      </c>
      <c r="E2503" s="95">
        <v>1392</v>
      </c>
      <c r="F2503" s="95">
        <v>4815873</v>
      </c>
      <c r="G2503" s="95">
        <v>225</v>
      </c>
      <c r="H2503" s="95">
        <v>590707</v>
      </c>
      <c r="I2503" s="95">
        <v>211</v>
      </c>
      <c r="J2503" s="95">
        <v>546188</v>
      </c>
      <c r="K2503" s="95">
        <v>1368</v>
      </c>
      <c r="L2503" s="95">
        <v>6011084</v>
      </c>
      <c r="M2503" s="95">
        <v>1342</v>
      </c>
      <c r="N2503" s="95">
        <v>4839805</v>
      </c>
      <c r="O2503" s="95">
        <v>206</v>
      </c>
      <c r="P2503" s="95">
        <v>650616</v>
      </c>
      <c r="Q2503" s="95">
        <v>196</v>
      </c>
      <c r="R2503" s="95">
        <v>686401</v>
      </c>
      <c r="S2503" s="95">
        <v>1339</v>
      </c>
      <c r="T2503" s="95">
        <v>5783591</v>
      </c>
      <c r="U2503" s="95">
        <v>1309</v>
      </c>
      <c r="V2503" s="95">
        <v>4681381</v>
      </c>
      <c r="W2503" s="95">
        <v>206</v>
      </c>
      <c r="X2503" s="95">
        <v>683610</v>
      </c>
      <c r="Y2503" s="95">
        <v>194</v>
      </c>
      <c r="Z2503" s="95">
        <v>771147</v>
      </c>
      <c r="AA2503" s="95">
        <v>1335</v>
      </c>
      <c r="AB2503" s="95">
        <v>6739184</v>
      </c>
      <c r="AC2503" s="95">
        <v>1305</v>
      </c>
      <c r="AD2503" s="95">
        <v>4973941</v>
      </c>
      <c r="AE2503" s="95">
        <v>191</v>
      </c>
      <c r="AF2503" s="95">
        <v>728374</v>
      </c>
      <c r="AG2503" s="95">
        <v>181</v>
      </c>
      <c r="AH2503" s="95">
        <v>968080</v>
      </c>
      <c r="AI2503" s="95">
        <v>1321</v>
      </c>
      <c r="AJ2503" s="95">
        <v>6307305</v>
      </c>
      <c r="AK2503" s="95">
        <v>1290</v>
      </c>
      <c r="AL2503" s="95">
        <v>5330725</v>
      </c>
      <c r="AM2503" s="95">
        <v>187</v>
      </c>
      <c r="AN2503" s="95">
        <v>884995</v>
      </c>
      <c r="AO2503" s="95">
        <v>176</v>
      </c>
      <c r="AP2503" s="95">
        <v>1014639</v>
      </c>
      <c r="AQ2503" s="72">
        <v>260.22000000000003</v>
      </c>
      <c r="AR2503" s="72">
        <v>278.75</v>
      </c>
      <c r="AS2503" s="72">
        <v>538.97</v>
      </c>
      <c r="AT2503" s="95">
        <v>5114800</v>
      </c>
      <c r="AU2503" s="95">
        <v>5362061</v>
      </c>
      <c r="AV2503" s="95">
        <v>1638</v>
      </c>
      <c r="AW2503" s="95">
        <v>1603</v>
      </c>
      <c r="AX2503" s="72">
        <v>352.69</v>
      </c>
      <c r="AY2503" s="72">
        <v>299.43</v>
      </c>
      <c r="AZ2503" s="72">
        <v>652.12</v>
      </c>
      <c r="BA2503" s="95">
        <v>6661700</v>
      </c>
      <c r="BB2503" s="95">
        <v>5526206</v>
      </c>
      <c r="BC2503" s="95">
        <v>1574</v>
      </c>
      <c r="BD2503" s="95">
        <v>1538</v>
      </c>
      <c r="BE2503" s="72">
        <v>348.82</v>
      </c>
      <c r="BF2503" s="72">
        <v>302.31</v>
      </c>
      <c r="BG2503" s="72">
        <v>651.13</v>
      </c>
      <c r="BH2503" s="95">
        <v>6467201</v>
      </c>
      <c r="BI2503" s="95">
        <v>5452528</v>
      </c>
      <c r="BJ2503" s="95">
        <v>1545</v>
      </c>
      <c r="BK2503" s="95">
        <v>1503</v>
      </c>
      <c r="BL2503" s="72">
        <v>407.8</v>
      </c>
      <c r="BM2503" s="72">
        <v>333.22</v>
      </c>
      <c r="BN2503" s="72">
        <v>741.02</v>
      </c>
      <c r="BO2503" s="95">
        <v>7467558</v>
      </c>
      <c r="BP2503" s="95">
        <v>5942021</v>
      </c>
      <c r="BQ2503" s="95">
        <v>1526</v>
      </c>
      <c r="BR2503" s="95">
        <v>1486</v>
      </c>
      <c r="BS2503" s="72">
        <v>397.45</v>
      </c>
      <c r="BT2503" s="72">
        <v>360.7</v>
      </c>
      <c r="BU2503" s="72">
        <v>758.15</v>
      </c>
      <c r="BV2503" s="95">
        <v>7192300</v>
      </c>
      <c r="BW2503" s="95">
        <v>6345364</v>
      </c>
      <c r="BX2503" s="95">
        <v>1508</v>
      </c>
      <c r="BY2503" s="95">
        <v>1466</v>
      </c>
      <c r="BZ2503" s="95">
        <v>1621</v>
      </c>
      <c r="CA2503" s="95">
        <v>1557</v>
      </c>
      <c r="CB2503" s="95">
        <v>1525</v>
      </c>
      <c r="CC2503" s="95">
        <v>1507</v>
      </c>
      <c r="CD2503" s="95">
        <v>1487</v>
      </c>
      <c r="CE2503" s="72">
        <v>650.75523149000003</v>
      </c>
      <c r="CF2503" s="72">
        <v>676.59346364999999</v>
      </c>
      <c r="CG2503" s="72">
        <v>712.40329333</v>
      </c>
      <c r="CH2503" s="72">
        <v>716.50152150999998</v>
      </c>
      <c r="CI2503" s="72">
        <v>731.52548966999996</v>
      </c>
      <c r="CJ2503" s="96">
        <v>0.8282223084</v>
      </c>
      <c r="CK2503" s="96">
        <v>0.96382840660000002</v>
      </c>
      <c r="CL2503" s="96">
        <v>0.91399072140000004</v>
      </c>
      <c r="CM2503" s="96">
        <v>1.0342197158999999</v>
      </c>
      <c r="CN2503" s="96">
        <v>1.0363958751</v>
      </c>
      <c r="CO2503" s="96">
        <v>0.95437259569999999</v>
      </c>
      <c r="CP2503" s="96">
        <v>1.0010046493</v>
      </c>
      <c r="CQ2503" s="96">
        <v>0.99584056389999998</v>
      </c>
      <c r="CR2503" s="96">
        <v>1.0051855112000001</v>
      </c>
      <c r="CS2503" s="95">
        <v>1537</v>
      </c>
      <c r="CT2503" s="95">
        <v>1510</v>
      </c>
      <c r="CU2503" s="95">
        <v>1443</v>
      </c>
      <c r="CV2503" s="95">
        <v>1444</v>
      </c>
      <c r="CW2503" s="95">
        <v>1419</v>
      </c>
      <c r="CX2503" s="96">
        <v>0.93147062899999999</v>
      </c>
      <c r="CY2503" s="96">
        <v>0.965329981</v>
      </c>
      <c r="CZ2503" s="96">
        <v>0.96560477499999997</v>
      </c>
      <c r="DA2503" s="96">
        <v>0.94000306700000003</v>
      </c>
      <c r="DB2503" s="96">
        <v>0.97071948500000005</v>
      </c>
      <c r="DC2503">
        <v>2013</v>
      </c>
      <c r="DD2503" s="6">
        <v>1519.2</v>
      </c>
      <c r="DE2503" s="96">
        <v>1.4058110000000001E-3</v>
      </c>
      <c r="DF2503" s="72">
        <v>770.89</v>
      </c>
      <c r="DG2503" s="96">
        <v>1</v>
      </c>
      <c r="DH2503" s="72">
        <v>770.89</v>
      </c>
      <c r="DI2503" s="72">
        <v>661.85368900000003</v>
      </c>
      <c r="DJ2503" s="96">
        <v>1</v>
      </c>
      <c r="DK2503" s="72">
        <v>770.89</v>
      </c>
      <c r="DL2503" s="96">
        <v>1</v>
      </c>
      <c r="DM2503" s="72">
        <v>770.89</v>
      </c>
      <c r="DN2503" s="96">
        <v>1</v>
      </c>
      <c r="DO2503" s="96">
        <v>3.702E-3</v>
      </c>
      <c r="DP2503" s="72">
        <v>2.85</v>
      </c>
      <c r="DQ2503" s="72">
        <v>768.04</v>
      </c>
      <c r="DR2503" t="s">
        <v>1562</v>
      </c>
      <c r="DT2503" t="s">
        <v>1532</v>
      </c>
    </row>
    <row r="2504" spans="1:124" x14ac:dyDescent="0.3">
      <c r="A2504" t="s">
        <v>1563</v>
      </c>
      <c r="B2504">
        <v>43580</v>
      </c>
      <c r="C2504" s="95">
        <v>359</v>
      </c>
      <c r="D2504" s="95">
        <v>1041575</v>
      </c>
      <c r="E2504" s="95">
        <v>335</v>
      </c>
      <c r="F2504" s="95">
        <v>776302</v>
      </c>
      <c r="G2504" s="95">
        <v>47</v>
      </c>
      <c r="H2504" s="95">
        <v>230280</v>
      </c>
      <c r="I2504" s="95">
        <v>43</v>
      </c>
      <c r="J2504" s="95">
        <v>126072</v>
      </c>
      <c r="K2504" s="95">
        <v>367</v>
      </c>
      <c r="L2504" s="95">
        <v>814801</v>
      </c>
      <c r="M2504" s="95">
        <v>341</v>
      </c>
      <c r="N2504" s="95">
        <v>903926</v>
      </c>
      <c r="O2504" s="95">
        <v>49</v>
      </c>
      <c r="P2504" s="95">
        <v>360666</v>
      </c>
      <c r="Q2504" s="95">
        <v>45</v>
      </c>
      <c r="R2504" s="95">
        <v>252468</v>
      </c>
      <c r="S2504" s="95">
        <v>387</v>
      </c>
      <c r="T2504" s="95">
        <v>986206</v>
      </c>
      <c r="U2504" s="95">
        <v>356</v>
      </c>
      <c r="V2504" s="95">
        <v>865006</v>
      </c>
      <c r="W2504" s="95">
        <v>39</v>
      </c>
      <c r="X2504" s="95">
        <v>78688</v>
      </c>
      <c r="Y2504" s="95">
        <v>33</v>
      </c>
      <c r="Z2504" s="95">
        <v>127100</v>
      </c>
      <c r="AA2504" s="95">
        <v>415</v>
      </c>
      <c r="AB2504" s="95">
        <v>1032766</v>
      </c>
      <c r="AC2504" s="95">
        <v>380</v>
      </c>
      <c r="AD2504" s="95">
        <v>1128050</v>
      </c>
      <c r="AE2504" s="95">
        <v>44</v>
      </c>
      <c r="AF2504" s="95">
        <v>267474</v>
      </c>
      <c r="AG2504" s="95">
        <v>40</v>
      </c>
      <c r="AH2504" s="95">
        <v>144473</v>
      </c>
      <c r="AI2504" s="95">
        <v>426</v>
      </c>
      <c r="AJ2504" s="95">
        <v>1238193</v>
      </c>
      <c r="AK2504" s="95">
        <v>388</v>
      </c>
      <c r="AL2504" s="95">
        <v>1380107</v>
      </c>
      <c r="AM2504" s="95">
        <v>37</v>
      </c>
      <c r="AN2504" s="95">
        <v>116541</v>
      </c>
      <c r="AO2504" s="95">
        <v>35</v>
      </c>
      <c r="AP2504" s="95">
        <v>119314</v>
      </c>
      <c r="AQ2504" s="72">
        <v>261.05</v>
      </c>
      <c r="AR2504" s="72">
        <v>198.94</v>
      </c>
      <c r="AS2504" s="72">
        <v>459.99</v>
      </c>
      <c r="AT2504" s="95">
        <v>1271855</v>
      </c>
      <c r="AU2504" s="95">
        <v>902374</v>
      </c>
      <c r="AV2504" s="95">
        <v>406</v>
      </c>
      <c r="AW2504" s="95">
        <v>378</v>
      </c>
      <c r="AX2504" s="72">
        <v>235.47</v>
      </c>
      <c r="AY2504" s="72">
        <v>249.65</v>
      </c>
      <c r="AZ2504" s="72">
        <v>485.12</v>
      </c>
      <c r="BA2504" s="95">
        <v>1175467</v>
      </c>
      <c r="BB2504" s="95">
        <v>1156394</v>
      </c>
      <c r="BC2504" s="95">
        <v>416</v>
      </c>
      <c r="BD2504" s="95">
        <v>386</v>
      </c>
      <c r="BE2504" s="72">
        <v>208.31</v>
      </c>
      <c r="BF2504" s="72">
        <v>212.53</v>
      </c>
      <c r="BG2504" s="72">
        <v>420.84</v>
      </c>
      <c r="BH2504" s="95">
        <v>1064894</v>
      </c>
      <c r="BI2504" s="95">
        <v>992106</v>
      </c>
      <c r="BJ2504" s="95">
        <v>426</v>
      </c>
      <c r="BK2504" s="95">
        <v>389</v>
      </c>
      <c r="BL2504" s="72">
        <v>236.06</v>
      </c>
      <c r="BM2504" s="72">
        <v>252.48</v>
      </c>
      <c r="BN2504" s="72">
        <v>488.54</v>
      </c>
      <c r="BO2504" s="95">
        <v>1300240</v>
      </c>
      <c r="BP2504" s="95">
        <v>1272523</v>
      </c>
      <c r="BQ2504" s="95">
        <v>459</v>
      </c>
      <c r="BR2504" s="95">
        <v>420</v>
      </c>
      <c r="BS2504" s="72">
        <v>243.83</v>
      </c>
      <c r="BT2504" s="72">
        <v>295.39</v>
      </c>
      <c r="BU2504" s="72">
        <v>539.22</v>
      </c>
      <c r="BV2504" s="95">
        <v>1354734</v>
      </c>
      <c r="BW2504" s="95">
        <v>1499421</v>
      </c>
      <c r="BX2504" s="95">
        <v>463</v>
      </c>
      <c r="BY2504" s="95">
        <v>423</v>
      </c>
      <c r="BZ2504" s="95">
        <v>393</v>
      </c>
      <c r="CA2504" s="95">
        <v>402</v>
      </c>
      <c r="CB2504" s="95">
        <v>408</v>
      </c>
      <c r="CC2504" s="95">
        <v>440</v>
      </c>
      <c r="CD2504" s="95">
        <v>443</v>
      </c>
      <c r="CE2504" s="72">
        <v>650.75523149000003</v>
      </c>
      <c r="CF2504" s="72">
        <v>676.59346364999999</v>
      </c>
      <c r="CG2504" s="72">
        <v>712.40329333</v>
      </c>
      <c r="CH2504" s="72">
        <v>716.50152150999998</v>
      </c>
      <c r="CI2504" s="72">
        <v>731.52548966999996</v>
      </c>
      <c r="CJ2504" s="96">
        <v>0.70685563129999995</v>
      </c>
      <c r="CK2504" s="96">
        <v>0.71700367509999996</v>
      </c>
      <c r="CL2504" s="96">
        <v>0.59073281099999997</v>
      </c>
      <c r="CM2504" s="96">
        <v>0.68184084099999998</v>
      </c>
      <c r="CN2504" s="96">
        <v>0.73711717170000002</v>
      </c>
      <c r="CO2504" s="96">
        <v>0.77266953380000003</v>
      </c>
      <c r="CP2504" s="96">
        <v>0.88874997140000001</v>
      </c>
      <c r="CQ2504" s="96">
        <v>0.99584056389999998</v>
      </c>
      <c r="CR2504" s="96">
        <v>0.89246198310000002</v>
      </c>
      <c r="CS2504" s="95">
        <v>386</v>
      </c>
      <c r="CT2504" s="95">
        <v>396</v>
      </c>
      <c r="CU2504" s="95">
        <v>398</v>
      </c>
      <c r="CV2504" s="95">
        <v>437</v>
      </c>
      <c r="CW2504" s="95">
        <v>440</v>
      </c>
      <c r="CX2504" s="96">
        <v>0.76725311699999998</v>
      </c>
      <c r="CY2504" s="96">
        <v>0.78256537500000001</v>
      </c>
      <c r="CZ2504" s="96">
        <v>0.79122377399999999</v>
      </c>
      <c r="DA2504" s="96">
        <v>0.76970533200000002</v>
      </c>
      <c r="DB2504" s="96">
        <v>0.75467578899999999</v>
      </c>
      <c r="DC2504">
        <v>2013</v>
      </c>
      <c r="DD2504" s="6">
        <v>399.2</v>
      </c>
      <c r="DE2504" s="96">
        <v>2.1411989999999999E-3</v>
      </c>
      <c r="DF2504" s="72">
        <v>683.93</v>
      </c>
      <c r="DG2504" s="96">
        <v>1</v>
      </c>
      <c r="DH2504" s="72">
        <v>683.93</v>
      </c>
      <c r="DI2504" s="72">
        <v>661.85368900000003</v>
      </c>
      <c r="DJ2504" s="96">
        <v>0.63182276000000004</v>
      </c>
      <c r="DK2504" s="72">
        <v>675.80200475000004</v>
      </c>
      <c r="DL2504" s="96">
        <v>1.0084894580999999</v>
      </c>
      <c r="DM2504" s="72">
        <v>681.53919756000005</v>
      </c>
      <c r="DN2504" s="96">
        <v>1</v>
      </c>
      <c r="DO2504" s="96">
        <v>6.1029999999999999E-3</v>
      </c>
      <c r="DP2504" s="72">
        <v>4.16</v>
      </c>
      <c r="DQ2504" s="72">
        <v>677.38</v>
      </c>
      <c r="DR2504" t="s">
        <v>1563</v>
      </c>
      <c r="DT2504" t="s">
        <v>1532</v>
      </c>
    </row>
    <row r="2505" spans="1:124" x14ac:dyDescent="0.3">
      <c r="A2505" t="s">
        <v>1564</v>
      </c>
      <c r="B2505">
        <v>43590</v>
      </c>
      <c r="C2505" s="95">
        <v>216</v>
      </c>
      <c r="D2505" s="95">
        <v>529739</v>
      </c>
      <c r="E2505" s="95">
        <v>211</v>
      </c>
      <c r="F2505" s="95">
        <v>531289</v>
      </c>
      <c r="G2505" s="95">
        <v>16</v>
      </c>
      <c r="H2505" s="95">
        <v>64819</v>
      </c>
      <c r="I2505" s="95">
        <v>15</v>
      </c>
      <c r="J2505" s="95">
        <v>43980</v>
      </c>
      <c r="K2505" s="95">
        <v>210</v>
      </c>
      <c r="L2505" s="95">
        <v>565998</v>
      </c>
      <c r="M2505" s="95">
        <v>206</v>
      </c>
      <c r="N2505" s="95">
        <v>632845</v>
      </c>
      <c r="O2505" s="95">
        <v>15</v>
      </c>
      <c r="P2505" s="95">
        <v>3475</v>
      </c>
      <c r="Q2505" s="95">
        <v>13</v>
      </c>
      <c r="R2505" s="95">
        <v>33607</v>
      </c>
      <c r="S2505" s="95">
        <v>193</v>
      </c>
      <c r="T2505" s="95">
        <v>875849</v>
      </c>
      <c r="U2505" s="95">
        <v>191</v>
      </c>
      <c r="V2505" s="95">
        <v>733908</v>
      </c>
      <c r="W2505" s="95">
        <v>12</v>
      </c>
      <c r="X2505" s="95">
        <v>17761</v>
      </c>
      <c r="Y2505" s="95">
        <v>10</v>
      </c>
      <c r="Z2505" s="95">
        <v>42134</v>
      </c>
      <c r="AA2505" s="95">
        <v>193</v>
      </c>
      <c r="AB2505" s="95">
        <v>497852</v>
      </c>
      <c r="AC2505" s="95">
        <v>188</v>
      </c>
      <c r="AD2505" s="95">
        <v>583611</v>
      </c>
      <c r="AE2505" s="95">
        <v>13</v>
      </c>
      <c r="AF2505" s="95">
        <v>12413</v>
      </c>
      <c r="AG2505" s="95">
        <v>12</v>
      </c>
      <c r="AH2505" s="95">
        <v>20450</v>
      </c>
      <c r="AI2505" s="95">
        <v>190</v>
      </c>
      <c r="AJ2505" s="95">
        <v>474569</v>
      </c>
      <c r="AK2505" s="95">
        <v>186</v>
      </c>
      <c r="AL2505" s="95">
        <v>494934</v>
      </c>
      <c r="AM2505" s="95">
        <v>15</v>
      </c>
      <c r="AN2505" s="95">
        <v>13032</v>
      </c>
      <c r="AO2505" s="95">
        <v>14</v>
      </c>
      <c r="AP2505" s="95">
        <v>36574</v>
      </c>
      <c r="AQ2505" s="72">
        <v>213.56</v>
      </c>
      <c r="AR2505" s="72">
        <v>212.12</v>
      </c>
      <c r="AS2505" s="72">
        <v>425.68</v>
      </c>
      <c r="AT2505" s="95">
        <v>594558</v>
      </c>
      <c r="AU2505" s="95">
        <v>575269</v>
      </c>
      <c r="AV2505" s="95">
        <v>232</v>
      </c>
      <c r="AW2505" s="95">
        <v>226</v>
      </c>
      <c r="AX2505" s="72">
        <v>210.92</v>
      </c>
      <c r="AY2505" s="72">
        <v>253.6</v>
      </c>
      <c r="AZ2505" s="72">
        <v>464.52</v>
      </c>
      <c r="BA2505" s="95">
        <v>569473</v>
      </c>
      <c r="BB2505" s="95">
        <v>666452</v>
      </c>
      <c r="BC2505" s="95">
        <v>225</v>
      </c>
      <c r="BD2505" s="95">
        <v>219</v>
      </c>
      <c r="BE2505" s="72">
        <v>363.26</v>
      </c>
      <c r="BF2505" s="72">
        <v>321.74</v>
      </c>
      <c r="BG2505" s="72">
        <v>685</v>
      </c>
      <c r="BH2505" s="95">
        <v>893610</v>
      </c>
      <c r="BI2505" s="95">
        <v>776042</v>
      </c>
      <c r="BJ2505" s="95">
        <v>205</v>
      </c>
      <c r="BK2505" s="95">
        <v>201</v>
      </c>
      <c r="BL2505" s="72">
        <v>206.42</v>
      </c>
      <c r="BM2505" s="72">
        <v>251.69</v>
      </c>
      <c r="BN2505" s="72">
        <v>458.11</v>
      </c>
      <c r="BO2505" s="95">
        <v>510265</v>
      </c>
      <c r="BP2505" s="95">
        <v>604061</v>
      </c>
      <c r="BQ2505" s="95">
        <v>206</v>
      </c>
      <c r="BR2505" s="95">
        <v>200</v>
      </c>
      <c r="BS2505" s="72">
        <v>198.21</v>
      </c>
      <c r="BT2505" s="72">
        <v>221.46</v>
      </c>
      <c r="BU2505" s="72">
        <v>419.67</v>
      </c>
      <c r="BV2505" s="95">
        <v>487601</v>
      </c>
      <c r="BW2505" s="95">
        <v>531508</v>
      </c>
      <c r="BX2505" s="95">
        <v>205</v>
      </c>
      <c r="BY2505" s="95">
        <v>200</v>
      </c>
      <c r="BZ2505" s="95">
        <v>229</v>
      </c>
      <c r="CA2505" s="95">
        <v>222</v>
      </c>
      <c r="CB2505" s="95">
        <v>203</v>
      </c>
      <c r="CC2505" s="95">
        <v>203</v>
      </c>
      <c r="CD2505" s="95">
        <v>203</v>
      </c>
      <c r="CE2505" s="72">
        <v>650.75523149000003</v>
      </c>
      <c r="CF2505" s="72">
        <v>676.59346364999999</v>
      </c>
      <c r="CG2505" s="72">
        <v>712.40329333</v>
      </c>
      <c r="CH2505" s="72">
        <v>716.50152150999998</v>
      </c>
      <c r="CI2505" s="72">
        <v>731.52548966999996</v>
      </c>
      <c r="CJ2505" s="96">
        <v>0.65413227490000003</v>
      </c>
      <c r="CK2505" s="96">
        <v>0.68655703160000003</v>
      </c>
      <c r="CL2505" s="96">
        <v>0.96153401650000003</v>
      </c>
      <c r="CM2505" s="96">
        <v>0.63937058920000001</v>
      </c>
      <c r="CN2505" s="96">
        <v>0.57369156089999995</v>
      </c>
      <c r="CO2505" s="96">
        <v>0.81636598339999999</v>
      </c>
      <c r="CP2505" s="96">
        <v>0.86120331920000004</v>
      </c>
      <c r="CQ2505" s="96">
        <v>0.99584056389999998</v>
      </c>
      <c r="CR2505" s="96">
        <v>0.86480027780000002</v>
      </c>
      <c r="CS2505" s="95">
        <v>268</v>
      </c>
      <c r="CT2505" s="95">
        <v>274</v>
      </c>
      <c r="CU2505" s="95">
        <v>254</v>
      </c>
      <c r="CV2505" s="95">
        <v>260</v>
      </c>
      <c r="CW2505" s="95">
        <v>266</v>
      </c>
      <c r="CX2505" s="96">
        <v>0.80131003099999998</v>
      </c>
      <c r="CY2505" s="96">
        <v>0.83697288299999995</v>
      </c>
      <c r="CZ2505" s="96">
        <v>0.76724236800000001</v>
      </c>
      <c r="DA2505" s="96">
        <v>0.817257554</v>
      </c>
      <c r="DB2505" s="96">
        <v>0.85634453499999996</v>
      </c>
      <c r="DC2505">
        <v>2013</v>
      </c>
      <c r="DD2505" s="6">
        <v>209.2</v>
      </c>
      <c r="DE2505" s="96">
        <v>2.7209590999999998E-3</v>
      </c>
      <c r="DF2505" s="72">
        <v>662.35</v>
      </c>
      <c r="DG2505" s="96">
        <v>1</v>
      </c>
      <c r="DH2505" s="72">
        <v>662.35</v>
      </c>
      <c r="DI2505" s="72">
        <v>661.85368900000003</v>
      </c>
      <c r="DJ2505" s="96">
        <v>0.457383865</v>
      </c>
      <c r="DK2505" s="72">
        <v>662.08069364999994</v>
      </c>
      <c r="DL2505" s="96">
        <v>1.0084894580999999</v>
      </c>
      <c r="DM2505" s="72">
        <v>667.70139997000001</v>
      </c>
      <c r="DN2505" s="96">
        <v>1</v>
      </c>
      <c r="DO2505" s="96">
        <v>6.7580000000000001E-3</v>
      </c>
      <c r="DP2505" s="72">
        <v>4.51</v>
      </c>
      <c r="DQ2505" s="72">
        <v>663.19</v>
      </c>
      <c r="DR2505" t="s">
        <v>1564</v>
      </c>
      <c r="DT2505" t="s">
        <v>1532</v>
      </c>
    </row>
    <row r="2506" spans="1:124" x14ac:dyDescent="0.3">
      <c r="A2506" t="s">
        <v>747</v>
      </c>
      <c r="B2506">
        <v>43600</v>
      </c>
      <c r="C2506" s="95">
        <v>456</v>
      </c>
      <c r="D2506" s="95">
        <v>1924942</v>
      </c>
      <c r="E2506" s="95">
        <v>373</v>
      </c>
      <c r="F2506" s="95">
        <v>1364561</v>
      </c>
      <c r="G2506" s="95">
        <v>105</v>
      </c>
      <c r="H2506" s="95">
        <v>424252</v>
      </c>
      <c r="I2506" s="95">
        <v>91</v>
      </c>
      <c r="J2506" s="95">
        <v>378833</v>
      </c>
      <c r="K2506" s="95">
        <v>454</v>
      </c>
      <c r="L2506" s="95">
        <v>2037732</v>
      </c>
      <c r="M2506" s="95">
        <v>365</v>
      </c>
      <c r="N2506" s="95">
        <v>1535545</v>
      </c>
      <c r="O2506" s="95">
        <v>104</v>
      </c>
      <c r="P2506" s="95">
        <v>601695</v>
      </c>
      <c r="Q2506" s="95">
        <v>89</v>
      </c>
      <c r="R2506" s="95">
        <v>409745</v>
      </c>
      <c r="S2506" s="95">
        <v>455</v>
      </c>
      <c r="T2506" s="95">
        <v>2297319</v>
      </c>
      <c r="U2506" s="95">
        <v>364</v>
      </c>
      <c r="V2506" s="95">
        <v>1473635</v>
      </c>
      <c r="W2506" s="95">
        <v>114</v>
      </c>
      <c r="X2506" s="95">
        <v>650355</v>
      </c>
      <c r="Y2506" s="95">
        <v>99</v>
      </c>
      <c r="Z2506" s="95">
        <v>457358</v>
      </c>
      <c r="AA2506" s="95">
        <v>481</v>
      </c>
      <c r="AB2506" s="95">
        <v>2780500</v>
      </c>
      <c r="AC2506" s="95">
        <v>380</v>
      </c>
      <c r="AD2506" s="95">
        <v>1436404</v>
      </c>
      <c r="AE2506" s="95">
        <v>121</v>
      </c>
      <c r="AF2506" s="95">
        <v>976320</v>
      </c>
      <c r="AG2506" s="95">
        <v>104</v>
      </c>
      <c r="AH2506" s="95">
        <v>564680</v>
      </c>
      <c r="AI2506" s="95">
        <v>501</v>
      </c>
      <c r="AJ2506" s="95">
        <v>2302970</v>
      </c>
      <c r="AK2506" s="95">
        <v>394</v>
      </c>
      <c r="AL2506" s="95">
        <v>1548649</v>
      </c>
      <c r="AM2506" s="95">
        <v>128</v>
      </c>
      <c r="AN2506" s="95">
        <v>926715</v>
      </c>
      <c r="AO2506" s="95">
        <v>110</v>
      </c>
      <c r="AP2506" s="95">
        <v>590179</v>
      </c>
      <c r="AQ2506" s="72">
        <v>348.96</v>
      </c>
      <c r="AR2506" s="72">
        <v>313.11</v>
      </c>
      <c r="AS2506" s="72">
        <v>662.07</v>
      </c>
      <c r="AT2506" s="95">
        <v>2349194</v>
      </c>
      <c r="AU2506" s="95">
        <v>1743394</v>
      </c>
      <c r="AV2506" s="95">
        <v>561</v>
      </c>
      <c r="AW2506" s="95">
        <v>464</v>
      </c>
      <c r="AX2506" s="72">
        <v>394.18</v>
      </c>
      <c r="AY2506" s="72">
        <v>357.06</v>
      </c>
      <c r="AZ2506" s="72">
        <v>751.24</v>
      </c>
      <c r="BA2506" s="95">
        <v>2639427</v>
      </c>
      <c r="BB2506" s="95">
        <v>1945290</v>
      </c>
      <c r="BC2506" s="95">
        <v>558</v>
      </c>
      <c r="BD2506" s="95">
        <v>454</v>
      </c>
      <c r="BE2506" s="72">
        <v>431.7</v>
      </c>
      <c r="BF2506" s="72">
        <v>347.55</v>
      </c>
      <c r="BG2506" s="72">
        <v>779.25</v>
      </c>
      <c r="BH2506" s="95">
        <v>2947674</v>
      </c>
      <c r="BI2506" s="95">
        <v>1930993</v>
      </c>
      <c r="BJ2506" s="95">
        <v>569</v>
      </c>
      <c r="BK2506" s="95">
        <v>463</v>
      </c>
      <c r="BL2506" s="72">
        <v>520.04999999999995</v>
      </c>
      <c r="BM2506" s="72">
        <v>344.54</v>
      </c>
      <c r="BN2506" s="72">
        <v>864.59</v>
      </c>
      <c r="BO2506" s="95">
        <v>3756820</v>
      </c>
      <c r="BP2506" s="95">
        <v>2001084</v>
      </c>
      <c r="BQ2506" s="95">
        <v>602</v>
      </c>
      <c r="BR2506" s="95">
        <v>484</v>
      </c>
      <c r="BS2506" s="72">
        <v>427.89</v>
      </c>
      <c r="BT2506" s="72">
        <v>353.64</v>
      </c>
      <c r="BU2506" s="72">
        <v>781.53</v>
      </c>
      <c r="BV2506" s="95">
        <v>3229685</v>
      </c>
      <c r="BW2506" s="95">
        <v>2138828</v>
      </c>
      <c r="BX2506" s="95">
        <v>629</v>
      </c>
      <c r="BY2506" s="95">
        <v>504</v>
      </c>
      <c r="BZ2506" s="95">
        <v>515</v>
      </c>
      <c r="CA2506" s="95">
        <v>508</v>
      </c>
      <c r="CB2506" s="95">
        <v>518</v>
      </c>
      <c r="CC2506" s="95">
        <v>546</v>
      </c>
      <c r="CD2506" s="95">
        <v>568</v>
      </c>
      <c r="CE2506" s="72">
        <v>650.75523149000003</v>
      </c>
      <c r="CF2506" s="72">
        <v>676.59346364999999</v>
      </c>
      <c r="CG2506" s="72">
        <v>712.40329333</v>
      </c>
      <c r="CH2506" s="72">
        <v>716.50152150999998</v>
      </c>
      <c r="CI2506" s="72">
        <v>731.52548966999996</v>
      </c>
      <c r="CJ2506" s="96">
        <v>1.0173871342</v>
      </c>
      <c r="CK2506" s="96">
        <v>1.1103270137000001</v>
      </c>
      <c r="CL2506" s="96">
        <v>1.093832675</v>
      </c>
      <c r="CM2506" s="96">
        <v>1.2066827132</v>
      </c>
      <c r="CN2506" s="96">
        <v>1.0683564838999999</v>
      </c>
      <c r="CO2506" s="96">
        <v>1.0663202527</v>
      </c>
      <c r="CP2506" s="96">
        <v>1.0309446915</v>
      </c>
      <c r="CQ2506" s="96">
        <v>0.99584056389999998</v>
      </c>
      <c r="CR2506" s="96">
        <v>1.0352506029999999</v>
      </c>
      <c r="CS2506" s="95">
        <v>503</v>
      </c>
      <c r="CT2506" s="95">
        <v>506</v>
      </c>
      <c r="CU2506" s="95">
        <v>524</v>
      </c>
      <c r="CV2506" s="95">
        <v>518</v>
      </c>
      <c r="CW2506" s="95">
        <v>540</v>
      </c>
      <c r="CX2506" s="96">
        <v>1.012699276</v>
      </c>
      <c r="CY2506" s="96">
        <v>1.1195417329999999</v>
      </c>
      <c r="CZ2506" s="96">
        <v>1.069449694</v>
      </c>
      <c r="DA2506" s="96">
        <v>1.0155032079999999</v>
      </c>
      <c r="DB2506" s="96">
        <v>1.112106705</v>
      </c>
      <c r="DC2506">
        <v>2013</v>
      </c>
      <c r="DD2506" s="6">
        <v>473.8</v>
      </c>
      <c r="DE2506" s="96">
        <v>3.1644824999999999E-3</v>
      </c>
      <c r="DF2506" s="72">
        <v>792.55</v>
      </c>
      <c r="DG2506" s="96">
        <v>1</v>
      </c>
      <c r="DH2506" s="72">
        <v>792.55</v>
      </c>
      <c r="DI2506" s="72">
        <v>661.85368900000003</v>
      </c>
      <c r="DJ2506" s="96">
        <v>0.68833131560000005</v>
      </c>
      <c r="DK2506" s="72">
        <v>751.81605268999999</v>
      </c>
      <c r="DL2506" s="96">
        <v>1.0084894580999999</v>
      </c>
      <c r="DM2506" s="72">
        <v>758.19856359000005</v>
      </c>
      <c r="DN2506" s="96">
        <v>1</v>
      </c>
      <c r="DO2506" s="96">
        <v>7.8560000000000001E-3</v>
      </c>
      <c r="DP2506" s="72">
        <v>5.96</v>
      </c>
      <c r="DQ2506" s="72">
        <v>752.24</v>
      </c>
      <c r="DR2506" t="s">
        <v>747</v>
      </c>
      <c r="DT2506" t="s">
        <v>1532</v>
      </c>
    </row>
    <row r="2507" spans="1:124" x14ac:dyDescent="0.3">
      <c r="A2507" t="s">
        <v>1565</v>
      </c>
      <c r="B2507">
        <v>43610</v>
      </c>
      <c r="C2507" s="95">
        <v>1142</v>
      </c>
      <c r="D2507" s="95">
        <v>3242669</v>
      </c>
      <c r="E2507" s="95">
        <v>1113</v>
      </c>
      <c r="F2507" s="95">
        <v>2733689</v>
      </c>
      <c r="G2507" s="95">
        <v>106</v>
      </c>
      <c r="H2507" s="95">
        <v>429518</v>
      </c>
      <c r="I2507" s="95">
        <v>100</v>
      </c>
      <c r="J2507" s="95">
        <v>351245</v>
      </c>
      <c r="K2507" s="95">
        <v>1080</v>
      </c>
      <c r="L2507" s="95">
        <v>3880070</v>
      </c>
      <c r="M2507" s="95">
        <v>1053</v>
      </c>
      <c r="N2507" s="95">
        <v>2933899</v>
      </c>
      <c r="O2507" s="95">
        <v>108</v>
      </c>
      <c r="P2507" s="95">
        <v>312256</v>
      </c>
      <c r="Q2507" s="95">
        <v>99</v>
      </c>
      <c r="R2507" s="95">
        <v>235119</v>
      </c>
      <c r="S2507" s="95">
        <v>1044</v>
      </c>
      <c r="T2507" s="95">
        <v>3430341</v>
      </c>
      <c r="U2507" s="95">
        <v>1017</v>
      </c>
      <c r="V2507" s="95">
        <v>2821647</v>
      </c>
      <c r="W2507" s="95">
        <v>112</v>
      </c>
      <c r="X2507" s="95">
        <v>275981</v>
      </c>
      <c r="Y2507" s="95">
        <v>104</v>
      </c>
      <c r="Z2507" s="95">
        <v>324921</v>
      </c>
      <c r="AA2507" s="95">
        <v>1107</v>
      </c>
      <c r="AB2507" s="95">
        <v>3616125</v>
      </c>
      <c r="AC2507" s="95">
        <v>1073</v>
      </c>
      <c r="AD2507" s="95">
        <v>2956705</v>
      </c>
      <c r="AE2507" s="95">
        <v>112</v>
      </c>
      <c r="AF2507" s="95">
        <v>451618</v>
      </c>
      <c r="AG2507" s="95">
        <v>104</v>
      </c>
      <c r="AH2507" s="95">
        <v>410696</v>
      </c>
      <c r="AI2507" s="95">
        <v>1093</v>
      </c>
      <c r="AJ2507" s="95">
        <v>3599661.44</v>
      </c>
      <c r="AK2507" s="95">
        <v>1057</v>
      </c>
      <c r="AL2507" s="95">
        <v>3461417.73</v>
      </c>
      <c r="AM2507" s="95">
        <v>107</v>
      </c>
      <c r="AN2507" s="95">
        <v>309440</v>
      </c>
      <c r="AO2507" s="95">
        <v>101</v>
      </c>
      <c r="AP2507" s="95">
        <v>312467</v>
      </c>
      <c r="AQ2507" s="72">
        <v>245.2</v>
      </c>
      <c r="AR2507" s="72">
        <v>211.94</v>
      </c>
      <c r="AS2507" s="72">
        <v>457.14</v>
      </c>
      <c r="AT2507" s="95">
        <v>3672187</v>
      </c>
      <c r="AU2507" s="95">
        <v>3084934</v>
      </c>
      <c r="AV2507" s="95">
        <v>1248</v>
      </c>
      <c r="AW2507" s="95">
        <v>1213</v>
      </c>
      <c r="AX2507" s="72">
        <v>294.07</v>
      </c>
      <c r="AY2507" s="72">
        <v>229.24</v>
      </c>
      <c r="AZ2507" s="72">
        <v>523.30999999999995</v>
      </c>
      <c r="BA2507" s="95">
        <v>4192326</v>
      </c>
      <c r="BB2507" s="95">
        <v>3169018</v>
      </c>
      <c r="BC2507" s="95">
        <v>1188</v>
      </c>
      <c r="BD2507" s="95">
        <v>1152</v>
      </c>
      <c r="BE2507" s="72">
        <v>267.18</v>
      </c>
      <c r="BF2507" s="72">
        <v>233.91</v>
      </c>
      <c r="BG2507" s="72">
        <v>501.09</v>
      </c>
      <c r="BH2507" s="95">
        <v>3706322</v>
      </c>
      <c r="BI2507" s="95">
        <v>3146568</v>
      </c>
      <c r="BJ2507" s="95">
        <v>1156</v>
      </c>
      <c r="BK2507" s="95">
        <v>1121</v>
      </c>
      <c r="BL2507" s="72">
        <v>278.08</v>
      </c>
      <c r="BM2507" s="72">
        <v>238.42</v>
      </c>
      <c r="BN2507" s="72">
        <v>516.5</v>
      </c>
      <c r="BO2507" s="95">
        <v>4067743</v>
      </c>
      <c r="BP2507" s="95">
        <v>3367401</v>
      </c>
      <c r="BQ2507" s="95">
        <v>1219</v>
      </c>
      <c r="BR2507" s="95">
        <v>1177</v>
      </c>
      <c r="BS2507" s="72">
        <v>271.47000000000003</v>
      </c>
      <c r="BT2507" s="72">
        <v>271.58</v>
      </c>
      <c r="BU2507" s="72">
        <v>543.04999999999995</v>
      </c>
      <c r="BV2507" s="95">
        <v>3909101.44</v>
      </c>
      <c r="BW2507" s="95">
        <v>3773884.73</v>
      </c>
      <c r="BX2507" s="95">
        <v>1200</v>
      </c>
      <c r="BY2507" s="95">
        <v>1158</v>
      </c>
      <c r="BZ2507" s="95">
        <v>1231</v>
      </c>
      <c r="CA2507" s="95">
        <v>1171</v>
      </c>
      <c r="CB2507" s="95">
        <v>1139</v>
      </c>
      <c r="CC2507" s="95">
        <v>1199</v>
      </c>
      <c r="CD2507" s="95">
        <v>1179</v>
      </c>
      <c r="CE2507" s="72">
        <v>650.75523149000003</v>
      </c>
      <c r="CF2507" s="72">
        <v>676.59346364999999</v>
      </c>
      <c r="CG2507" s="72">
        <v>712.40329333</v>
      </c>
      <c r="CH2507" s="72">
        <v>716.50152150999998</v>
      </c>
      <c r="CI2507" s="72">
        <v>731.52548966999996</v>
      </c>
      <c r="CJ2507" s="96">
        <v>0.70247610449999998</v>
      </c>
      <c r="CK2507" s="96">
        <v>0.773448205</v>
      </c>
      <c r="CL2507" s="96">
        <v>0.7033796793</v>
      </c>
      <c r="CM2507" s="96">
        <v>0.72086378669999995</v>
      </c>
      <c r="CN2507" s="96">
        <v>0.74235280609999998</v>
      </c>
      <c r="CO2507" s="96">
        <v>0.87441061919999996</v>
      </c>
      <c r="CP2507" s="96">
        <v>0.83313731599999996</v>
      </c>
      <c r="CQ2507" s="96">
        <v>0.99584056389999998</v>
      </c>
      <c r="CR2507" s="96">
        <v>0.83661705220000004</v>
      </c>
      <c r="CS2507" s="95">
        <v>1235</v>
      </c>
      <c r="CT2507" s="95">
        <v>1176</v>
      </c>
      <c r="CU2507" s="95">
        <v>1143</v>
      </c>
      <c r="CV2507" s="95">
        <v>1207</v>
      </c>
      <c r="CW2507" s="95">
        <v>1190</v>
      </c>
      <c r="CX2507" s="96">
        <v>0.87311174800000002</v>
      </c>
      <c r="CY2507" s="96">
        <v>0.91032771099999998</v>
      </c>
      <c r="CZ2507" s="96">
        <v>0.88095920900000002</v>
      </c>
      <c r="DA2507" s="96">
        <v>0.83579313499999996</v>
      </c>
      <c r="DB2507" s="96">
        <v>0.87314328399999996</v>
      </c>
      <c r="DC2507">
        <v>2013</v>
      </c>
      <c r="DD2507" s="6">
        <v>1164.2</v>
      </c>
      <c r="DE2507" s="96">
        <v>2.1482710000000002E-3</v>
      </c>
      <c r="DF2507" s="72">
        <v>641.13</v>
      </c>
      <c r="DG2507" s="96">
        <v>1</v>
      </c>
      <c r="DH2507" s="72">
        <v>641.13</v>
      </c>
      <c r="DI2507" s="72">
        <v>661.85368900000003</v>
      </c>
      <c r="DJ2507" s="96">
        <v>1</v>
      </c>
      <c r="DK2507" s="72">
        <v>641.13</v>
      </c>
      <c r="DL2507" s="96">
        <v>1</v>
      </c>
      <c r="DM2507" s="72">
        <v>641.13</v>
      </c>
      <c r="DN2507" s="96">
        <v>1</v>
      </c>
      <c r="DO2507" s="96">
        <v>5.1570000000000001E-3</v>
      </c>
      <c r="DP2507" s="72">
        <v>3.31</v>
      </c>
      <c r="DQ2507" s="72">
        <v>637.82000000000005</v>
      </c>
      <c r="DR2507" t="s">
        <v>1565</v>
      </c>
      <c r="DT2507" t="s">
        <v>1532</v>
      </c>
    </row>
    <row r="2508" spans="1:124" x14ac:dyDescent="0.3">
      <c r="A2508" t="s">
        <v>435</v>
      </c>
      <c r="B2508">
        <v>43620</v>
      </c>
      <c r="C2508" s="95">
        <v>1556</v>
      </c>
      <c r="D2508" s="95">
        <v>5058429</v>
      </c>
      <c r="E2508" s="95">
        <v>1501</v>
      </c>
      <c r="F2508" s="95">
        <v>4409630</v>
      </c>
      <c r="G2508" s="95">
        <v>139</v>
      </c>
      <c r="H2508" s="95">
        <v>448405</v>
      </c>
      <c r="I2508" s="95">
        <v>125</v>
      </c>
      <c r="J2508" s="95">
        <v>486700</v>
      </c>
      <c r="K2508" s="95">
        <v>1486</v>
      </c>
      <c r="L2508" s="95">
        <v>4246751</v>
      </c>
      <c r="M2508" s="95">
        <v>1424</v>
      </c>
      <c r="N2508" s="95">
        <v>4169666</v>
      </c>
      <c r="O2508" s="95">
        <v>138</v>
      </c>
      <c r="P2508" s="95">
        <v>371236</v>
      </c>
      <c r="Q2508" s="95">
        <v>122</v>
      </c>
      <c r="R2508" s="95">
        <v>424893</v>
      </c>
      <c r="S2508" s="95">
        <v>1441</v>
      </c>
      <c r="T2508" s="95">
        <v>5445408</v>
      </c>
      <c r="U2508" s="95">
        <v>1377</v>
      </c>
      <c r="V2508" s="95">
        <v>4220546</v>
      </c>
      <c r="W2508" s="95">
        <v>143</v>
      </c>
      <c r="X2508" s="95">
        <v>480029</v>
      </c>
      <c r="Y2508" s="95">
        <v>127</v>
      </c>
      <c r="Z2508" s="95">
        <v>607812</v>
      </c>
      <c r="AA2508" s="95">
        <v>1508</v>
      </c>
      <c r="AB2508" s="95">
        <v>5912537</v>
      </c>
      <c r="AC2508" s="95">
        <v>1438</v>
      </c>
      <c r="AD2508" s="95">
        <v>5266188</v>
      </c>
      <c r="AE2508" s="95">
        <v>151</v>
      </c>
      <c r="AF2508" s="95">
        <v>653296</v>
      </c>
      <c r="AG2508" s="95">
        <v>136</v>
      </c>
      <c r="AH2508" s="95">
        <v>856882</v>
      </c>
      <c r="AI2508" s="95">
        <v>1477</v>
      </c>
      <c r="AJ2508" s="95">
        <v>5682951.79</v>
      </c>
      <c r="AK2508" s="95">
        <v>1404</v>
      </c>
      <c r="AL2508" s="95">
        <v>5287976.76</v>
      </c>
      <c r="AM2508" s="95">
        <v>159</v>
      </c>
      <c r="AN2508" s="95">
        <v>717490</v>
      </c>
      <c r="AO2508" s="95">
        <v>142</v>
      </c>
      <c r="AP2508" s="95">
        <v>738215</v>
      </c>
      <c r="AQ2508" s="72">
        <v>270.74</v>
      </c>
      <c r="AR2508" s="72">
        <v>250.94</v>
      </c>
      <c r="AS2508" s="72">
        <v>521.67999999999995</v>
      </c>
      <c r="AT2508" s="95">
        <v>5506834</v>
      </c>
      <c r="AU2508" s="95">
        <v>4896330</v>
      </c>
      <c r="AV2508" s="95">
        <v>1695</v>
      </c>
      <c r="AW2508" s="95">
        <v>1626</v>
      </c>
      <c r="AX2508" s="72">
        <v>236.97</v>
      </c>
      <c r="AY2508" s="72">
        <v>247.66</v>
      </c>
      <c r="AZ2508" s="72">
        <v>484.63</v>
      </c>
      <c r="BA2508" s="95">
        <v>4617987</v>
      </c>
      <c r="BB2508" s="95">
        <v>4594559</v>
      </c>
      <c r="BC2508" s="95">
        <v>1624</v>
      </c>
      <c r="BD2508" s="95">
        <v>1546</v>
      </c>
      <c r="BE2508" s="72">
        <v>311.73</v>
      </c>
      <c r="BF2508" s="72">
        <v>267.52999999999997</v>
      </c>
      <c r="BG2508" s="72">
        <v>579.26</v>
      </c>
      <c r="BH2508" s="95">
        <v>5925437</v>
      </c>
      <c r="BI2508" s="95">
        <v>4828358</v>
      </c>
      <c r="BJ2508" s="95">
        <v>1584</v>
      </c>
      <c r="BK2508" s="95">
        <v>1504</v>
      </c>
      <c r="BL2508" s="72">
        <v>329.81</v>
      </c>
      <c r="BM2508" s="72">
        <v>324.18</v>
      </c>
      <c r="BN2508" s="72">
        <v>653.99</v>
      </c>
      <c r="BO2508" s="95">
        <v>6565833</v>
      </c>
      <c r="BP2508" s="95">
        <v>6123070</v>
      </c>
      <c r="BQ2508" s="95">
        <v>1659</v>
      </c>
      <c r="BR2508" s="95">
        <v>1574</v>
      </c>
      <c r="BS2508" s="72">
        <v>326.02</v>
      </c>
      <c r="BT2508" s="72">
        <v>324.83</v>
      </c>
      <c r="BU2508" s="72">
        <v>650.85</v>
      </c>
      <c r="BV2508" s="95">
        <v>6400441.79</v>
      </c>
      <c r="BW2508" s="95">
        <v>6026191.7599999998</v>
      </c>
      <c r="BX2508" s="95">
        <v>1636</v>
      </c>
      <c r="BY2508" s="95">
        <v>1546</v>
      </c>
      <c r="BZ2508" s="95">
        <v>1662</v>
      </c>
      <c r="CA2508" s="95">
        <v>1586</v>
      </c>
      <c r="CB2508" s="95">
        <v>1545</v>
      </c>
      <c r="CC2508" s="95">
        <v>1619</v>
      </c>
      <c r="CD2508" s="95">
        <v>1592</v>
      </c>
      <c r="CE2508" s="72">
        <v>650.75523149000003</v>
      </c>
      <c r="CF2508" s="72">
        <v>676.59346364999999</v>
      </c>
      <c r="CG2508" s="72">
        <v>712.40329333</v>
      </c>
      <c r="CH2508" s="72">
        <v>716.50152150999998</v>
      </c>
      <c r="CI2508" s="72">
        <v>731.52548966999996</v>
      </c>
      <c r="CJ2508" s="96">
        <v>0.80165317889999999</v>
      </c>
      <c r="CK2508" s="96">
        <v>0.71627945879999999</v>
      </c>
      <c r="CL2508" s="96">
        <v>0.81310685309999997</v>
      </c>
      <c r="CM2508" s="96">
        <v>0.91275451669999996</v>
      </c>
      <c r="CN2508" s="96">
        <v>0.88971609220000003</v>
      </c>
      <c r="CO2508" s="96">
        <v>0.90526955119999997</v>
      </c>
      <c r="CP2508" s="96">
        <v>0.91321089820000001</v>
      </c>
      <c r="CQ2508" s="96">
        <v>0.99584056389999998</v>
      </c>
      <c r="CR2508" s="96">
        <v>0.91702507499999997</v>
      </c>
      <c r="CS2508" s="95">
        <v>1575</v>
      </c>
      <c r="CT2508" s="95">
        <v>1476</v>
      </c>
      <c r="CU2508" s="95">
        <v>1415</v>
      </c>
      <c r="CV2508" s="95">
        <v>1465</v>
      </c>
      <c r="CW2508" s="95">
        <v>1437</v>
      </c>
      <c r="CX2508" s="96">
        <v>0.88937141600000003</v>
      </c>
      <c r="CY2508" s="96">
        <v>0.90561999400000004</v>
      </c>
      <c r="CZ2508" s="96">
        <v>0.90183883099999995</v>
      </c>
      <c r="DA2508" s="96">
        <v>0.90358850599999996</v>
      </c>
      <c r="DB2508" s="96">
        <v>0.927426482</v>
      </c>
      <c r="DC2508">
        <v>2013</v>
      </c>
      <c r="DD2508" s="6">
        <v>1559.2</v>
      </c>
      <c r="DE2508" s="96">
        <v>4.1579138999999999E-3</v>
      </c>
      <c r="DF2508" s="72">
        <v>701.34</v>
      </c>
      <c r="DG2508" s="96">
        <v>1</v>
      </c>
      <c r="DH2508" s="72">
        <v>701.34</v>
      </c>
      <c r="DI2508" s="72">
        <v>673.08366317000002</v>
      </c>
      <c r="DJ2508" s="96">
        <v>1</v>
      </c>
      <c r="DK2508" s="72">
        <v>701.34</v>
      </c>
      <c r="DL2508" s="96">
        <v>1</v>
      </c>
      <c r="DM2508" s="72">
        <v>701.34</v>
      </c>
      <c r="DN2508" s="96">
        <v>1</v>
      </c>
      <c r="DO2508" s="96">
        <v>7.809E-3</v>
      </c>
      <c r="DP2508" s="72">
        <v>5.48</v>
      </c>
      <c r="DQ2508" s="72">
        <v>695.86</v>
      </c>
      <c r="DR2508" t="s">
        <v>435</v>
      </c>
      <c r="DT2508" t="s">
        <v>1532</v>
      </c>
    </row>
    <row r="2509" spans="1:124" x14ac:dyDescent="0.3">
      <c r="A2509" t="s">
        <v>155</v>
      </c>
      <c r="B2509">
        <v>43630</v>
      </c>
      <c r="C2509" s="95">
        <v>2018</v>
      </c>
      <c r="D2509" s="95">
        <v>7789781</v>
      </c>
      <c r="E2509" s="95">
        <v>1950</v>
      </c>
      <c r="F2509" s="95">
        <v>5787314</v>
      </c>
      <c r="G2509" s="95">
        <v>177</v>
      </c>
      <c r="H2509" s="95">
        <v>584777</v>
      </c>
      <c r="I2509" s="95">
        <v>155</v>
      </c>
      <c r="J2509" s="95">
        <v>415228</v>
      </c>
      <c r="K2509" s="95">
        <v>1957</v>
      </c>
      <c r="L2509" s="95">
        <v>7624933</v>
      </c>
      <c r="M2509" s="95">
        <v>1878</v>
      </c>
      <c r="N2509" s="95">
        <v>5867734</v>
      </c>
      <c r="O2509" s="95">
        <v>169</v>
      </c>
      <c r="P2509" s="95">
        <v>482085</v>
      </c>
      <c r="Q2509" s="95">
        <v>145</v>
      </c>
      <c r="R2509" s="95">
        <v>450734</v>
      </c>
      <c r="S2509" s="95">
        <v>1949</v>
      </c>
      <c r="T2509" s="95">
        <v>6553224</v>
      </c>
      <c r="U2509" s="95">
        <v>1851</v>
      </c>
      <c r="V2509" s="95">
        <v>5845484</v>
      </c>
      <c r="W2509" s="95">
        <v>182</v>
      </c>
      <c r="X2509" s="95">
        <v>546802</v>
      </c>
      <c r="Y2509" s="95">
        <v>155</v>
      </c>
      <c r="Z2509" s="95">
        <v>443862</v>
      </c>
      <c r="AA2509" s="95">
        <v>2011</v>
      </c>
      <c r="AB2509" s="95">
        <v>6843174</v>
      </c>
      <c r="AC2509" s="95">
        <v>1903</v>
      </c>
      <c r="AD2509" s="95">
        <v>6701973</v>
      </c>
      <c r="AE2509" s="95">
        <v>191</v>
      </c>
      <c r="AF2509" s="95">
        <v>561809</v>
      </c>
      <c r="AG2509" s="95">
        <v>170</v>
      </c>
      <c r="AH2509" s="95">
        <v>553134</v>
      </c>
      <c r="AI2509" s="95">
        <v>2035</v>
      </c>
      <c r="AJ2509" s="95">
        <v>7506657.46</v>
      </c>
      <c r="AK2509" s="95">
        <v>1912</v>
      </c>
      <c r="AL2509" s="95">
        <v>7004550.3200000003</v>
      </c>
      <c r="AM2509" s="95">
        <v>180</v>
      </c>
      <c r="AN2509" s="95">
        <v>802133</v>
      </c>
      <c r="AO2509" s="95">
        <v>158</v>
      </c>
      <c r="AP2509" s="95">
        <v>639941</v>
      </c>
      <c r="AQ2509" s="72">
        <v>317.94</v>
      </c>
      <c r="AR2509" s="72">
        <v>245.55</v>
      </c>
      <c r="AS2509" s="72">
        <v>563.49</v>
      </c>
      <c r="AT2509" s="95">
        <v>8374558</v>
      </c>
      <c r="AU2509" s="95">
        <v>6202542</v>
      </c>
      <c r="AV2509" s="95">
        <v>2195</v>
      </c>
      <c r="AW2509" s="95">
        <v>2105</v>
      </c>
      <c r="AX2509" s="72">
        <v>317.77</v>
      </c>
      <c r="AY2509" s="72">
        <v>260.27999999999997</v>
      </c>
      <c r="AZ2509" s="72">
        <v>578.04999999999995</v>
      </c>
      <c r="BA2509" s="95">
        <v>8107018</v>
      </c>
      <c r="BB2509" s="95">
        <v>6318468</v>
      </c>
      <c r="BC2509" s="95">
        <v>2126</v>
      </c>
      <c r="BD2509" s="95">
        <v>2023</v>
      </c>
      <c r="BE2509" s="72">
        <v>277.64999999999998</v>
      </c>
      <c r="BF2509" s="72">
        <v>261.27</v>
      </c>
      <c r="BG2509" s="72">
        <v>538.91999999999996</v>
      </c>
      <c r="BH2509" s="95">
        <v>7100026</v>
      </c>
      <c r="BI2509" s="95">
        <v>6289346</v>
      </c>
      <c r="BJ2509" s="95">
        <v>2131</v>
      </c>
      <c r="BK2509" s="95">
        <v>2006</v>
      </c>
      <c r="BL2509" s="72">
        <v>280.24</v>
      </c>
      <c r="BM2509" s="72">
        <v>291.64999999999998</v>
      </c>
      <c r="BN2509" s="72">
        <v>571.89</v>
      </c>
      <c r="BO2509" s="95">
        <v>7404983</v>
      </c>
      <c r="BP2509" s="95">
        <v>7255107</v>
      </c>
      <c r="BQ2509" s="95">
        <v>2202</v>
      </c>
      <c r="BR2509" s="95">
        <v>2073</v>
      </c>
      <c r="BS2509" s="72">
        <v>312.60000000000002</v>
      </c>
      <c r="BT2509" s="72">
        <v>307.75</v>
      </c>
      <c r="BU2509" s="72">
        <v>620.35</v>
      </c>
      <c r="BV2509" s="95">
        <v>8308790.46</v>
      </c>
      <c r="BW2509" s="95">
        <v>7644491.3200000003</v>
      </c>
      <c r="BX2509" s="95">
        <v>2215</v>
      </c>
      <c r="BY2509" s="95">
        <v>2070</v>
      </c>
      <c r="BZ2509" s="95">
        <v>2152</v>
      </c>
      <c r="CA2509" s="95">
        <v>2076</v>
      </c>
      <c r="CB2509" s="95">
        <v>2071</v>
      </c>
      <c r="CC2509" s="95">
        <v>2141</v>
      </c>
      <c r="CD2509" s="95">
        <v>2144</v>
      </c>
      <c r="CE2509" s="72">
        <v>650.75523149000003</v>
      </c>
      <c r="CF2509" s="72">
        <v>676.59346364999999</v>
      </c>
      <c r="CG2509" s="72">
        <v>712.40329333</v>
      </c>
      <c r="CH2509" s="72">
        <v>716.50152150999998</v>
      </c>
      <c r="CI2509" s="72">
        <v>731.52548966999996</v>
      </c>
      <c r="CJ2509" s="96">
        <v>0.86590160589999998</v>
      </c>
      <c r="CK2509" s="96">
        <v>0.85435350919999997</v>
      </c>
      <c r="CL2509" s="96">
        <v>0.75648162360000004</v>
      </c>
      <c r="CM2509" s="96">
        <v>0.79816997290000002</v>
      </c>
      <c r="CN2509" s="96">
        <v>0.84802239810000002</v>
      </c>
      <c r="CO2509" s="96">
        <v>0.90199480620000005</v>
      </c>
      <c r="CP2509" s="96">
        <v>0.91418023289999994</v>
      </c>
      <c r="CQ2509" s="96">
        <v>0.99584056389999998</v>
      </c>
      <c r="CR2509" s="96">
        <v>0.91799845820000003</v>
      </c>
      <c r="CS2509" s="95">
        <v>1912</v>
      </c>
      <c r="CT2509" s="95">
        <v>1872</v>
      </c>
      <c r="CU2509" s="95">
        <v>1868</v>
      </c>
      <c r="CV2509" s="95">
        <v>1944</v>
      </c>
      <c r="CW2509" s="95">
        <v>1972</v>
      </c>
      <c r="CX2509" s="96">
        <v>0.911862701</v>
      </c>
      <c r="CY2509" s="96">
        <v>0.92696170499999997</v>
      </c>
      <c r="CZ2509" s="96">
        <v>0.89451749700000005</v>
      </c>
      <c r="DA2509" s="96">
        <v>0.88517243800000001</v>
      </c>
      <c r="DB2509" s="96">
        <v>0.89239280200000004</v>
      </c>
      <c r="DC2509">
        <v>2013</v>
      </c>
      <c r="DD2509" s="6">
        <v>2055.4</v>
      </c>
      <c r="DE2509" s="96">
        <v>4.0962358000000004E-3</v>
      </c>
      <c r="DF2509" s="72">
        <v>702.13</v>
      </c>
      <c r="DG2509" s="96">
        <v>1</v>
      </c>
      <c r="DH2509" s="72">
        <v>702.13</v>
      </c>
      <c r="DI2509" s="72">
        <v>702.13</v>
      </c>
      <c r="DJ2509" s="96">
        <v>1</v>
      </c>
      <c r="DK2509" s="72">
        <v>702.13</v>
      </c>
      <c r="DL2509" s="96">
        <v>1</v>
      </c>
      <c r="DM2509" s="72">
        <v>702.13</v>
      </c>
      <c r="DN2509" s="96">
        <v>1</v>
      </c>
      <c r="DO2509" s="96">
        <v>7.9070000000000008E-3</v>
      </c>
      <c r="DP2509" s="72">
        <v>5.55</v>
      </c>
      <c r="DQ2509" s="72">
        <v>696.58</v>
      </c>
      <c r="DR2509" t="s">
        <v>155</v>
      </c>
      <c r="DT2509" t="s">
        <v>1532</v>
      </c>
    </row>
    <row r="2510" spans="1:124" x14ac:dyDescent="0.3">
      <c r="A2510" t="s">
        <v>1566</v>
      </c>
      <c r="B2510">
        <v>43640</v>
      </c>
      <c r="C2510" s="95">
        <v>812</v>
      </c>
      <c r="D2510" s="95">
        <v>1946930</v>
      </c>
      <c r="E2510" s="95">
        <v>785</v>
      </c>
      <c r="F2510" s="95">
        <v>2192626</v>
      </c>
      <c r="G2510" s="95">
        <v>62</v>
      </c>
      <c r="H2510" s="95">
        <v>189985</v>
      </c>
      <c r="I2510" s="95">
        <v>54</v>
      </c>
      <c r="J2510" s="95">
        <v>159156</v>
      </c>
      <c r="K2510" s="95">
        <v>827</v>
      </c>
      <c r="L2510" s="95">
        <v>2759018</v>
      </c>
      <c r="M2510" s="95">
        <v>794</v>
      </c>
      <c r="N2510" s="95">
        <v>2331975</v>
      </c>
      <c r="O2510" s="95">
        <v>66</v>
      </c>
      <c r="P2510" s="95">
        <v>188452</v>
      </c>
      <c r="Q2510" s="95">
        <v>60</v>
      </c>
      <c r="R2510" s="95">
        <v>140463</v>
      </c>
      <c r="S2510" s="95">
        <v>826</v>
      </c>
      <c r="T2510" s="95">
        <v>2826062</v>
      </c>
      <c r="U2510" s="95">
        <v>794</v>
      </c>
      <c r="V2510" s="95">
        <v>2759420</v>
      </c>
      <c r="W2510" s="95">
        <v>72</v>
      </c>
      <c r="X2510" s="95">
        <v>174259</v>
      </c>
      <c r="Y2510" s="95">
        <v>63</v>
      </c>
      <c r="Z2510" s="95">
        <v>209885</v>
      </c>
      <c r="AA2510" s="95">
        <v>855</v>
      </c>
      <c r="AB2510" s="95">
        <v>2974619</v>
      </c>
      <c r="AC2510" s="95">
        <v>815</v>
      </c>
      <c r="AD2510" s="95">
        <v>2886826</v>
      </c>
      <c r="AE2510" s="95">
        <v>80</v>
      </c>
      <c r="AF2510" s="95">
        <v>249518</v>
      </c>
      <c r="AG2510" s="95">
        <v>71</v>
      </c>
      <c r="AH2510" s="95">
        <v>253118</v>
      </c>
      <c r="AI2510" s="95">
        <v>888</v>
      </c>
      <c r="AJ2510" s="95">
        <v>3523464</v>
      </c>
      <c r="AK2510" s="95">
        <v>838</v>
      </c>
      <c r="AL2510" s="95">
        <v>3150612.59</v>
      </c>
      <c r="AM2510" s="95">
        <v>91</v>
      </c>
      <c r="AN2510" s="95">
        <v>194460</v>
      </c>
      <c r="AO2510" s="95">
        <v>86</v>
      </c>
      <c r="AP2510" s="95">
        <v>267734</v>
      </c>
      <c r="AQ2510" s="72">
        <v>203.75</v>
      </c>
      <c r="AR2510" s="72">
        <v>233.59</v>
      </c>
      <c r="AS2510" s="72">
        <v>437.34</v>
      </c>
      <c r="AT2510" s="95">
        <v>2136915</v>
      </c>
      <c r="AU2510" s="95">
        <v>2351782</v>
      </c>
      <c r="AV2510" s="95">
        <v>874</v>
      </c>
      <c r="AW2510" s="95">
        <v>839</v>
      </c>
      <c r="AX2510" s="72">
        <v>275.05</v>
      </c>
      <c r="AY2510" s="72">
        <v>241.26</v>
      </c>
      <c r="AZ2510" s="72">
        <v>516.30999999999995</v>
      </c>
      <c r="BA2510" s="95">
        <v>2947470</v>
      </c>
      <c r="BB2510" s="95">
        <v>2472438</v>
      </c>
      <c r="BC2510" s="95">
        <v>893</v>
      </c>
      <c r="BD2510" s="95">
        <v>854</v>
      </c>
      <c r="BE2510" s="72">
        <v>278.43</v>
      </c>
      <c r="BF2510" s="72">
        <v>288.73</v>
      </c>
      <c r="BG2510" s="72">
        <v>567.16</v>
      </c>
      <c r="BH2510" s="95">
        <v>3000321</v>
      </c>
      <c r="BI2510" s="95">
        <v>2969305</v>
      </c>
      <c r="BJ2510" s="95">
        <v>898</v>
      </c>
      <c r="BK2510" s="95">
        <v>857</v>
      </c>
      <c r="BL2510" s="72">
        <v>287.36</v>
      </c>
      <c r="BM2510" s="72">
        <v>295.33</v>
      </c>
      <c r="BN2510" s="72">
        <v>582.69000000000005</v>
      </c>
      <c r="BO2510" s="95">
        <v>3224137</v>
      </c>
      <c r="BP2510" s="95">
        <v>3139944</v>
      </c>
      <c r="BQ2510" s="95">
        <v>935</v>
      </c>
      <c r="BR2510" s="95">
        <v>886</v>
      </c>
      <c r="BS2510" s="72">
        <v>316.47000000000003</v>
      </c>
      <c r="BT2510" s="72">
        <v>308.29000000000002</v>
      </c>
      <c r="BU2510" s="72">
        <v>624.76</v>
      </c>
      <c r="BV2510" s="95">
        <v>3717924</v>
      </c>
      <c r="BW2510" s="95">
        <v>3418346.59</v>
      </c>
      <c r="BX2510" s="95">
        <v>979</v>
      </c>
      <c r="BY2510" s="95">
        <v>924</v>
      </c>
      <c r="BZ2510" s="95">
        <v>857</v>
      </c>
      <c r="CA2510" s="95">
        <v>874</v>
      </c>
      <c r="CB2510" s="95">
        <v>878</v>
      </c>
      <c r="CC2510" s="95">
        <v>912</v>
      </c>
      <c r="CD2510" s="95">
        <v>952</v>
      </c>
      <c r="CE2510" s="72">
        <v>650.75523149000003</v>
      </c>
      <c r="CF2510" s="72">
        <v>676.59346364999999</v>
      </c>
      <c r="CG2510" s="72">
        <v>712.40329333</v>
      </c>
      <c r="CH2510" s="72">
        <v>716.50152150999998</v>
      </c>
      <c r="CI2510" s="72">
        <v>731.52548966999996</v>
      </c>
      <c r="CJ2510" s="96">
        <v>0.67204991810000003</v>
      </c>
      <c r="CK2510" s="96">
        <v>0.76310225819999999</v>
      </c>
      <c r="CL2510" s="96">
        <v>0.79612209170000003</v>
      </c>
      <c r="CM2510" s="96">
        <v>0.81324321369999997</v>
      </c>
      <c r="CN2510" s="96">
        <v>0.85405089609999996</v>
      </c>
      <c r="CO2510" s="96">
        <v>0.88101926559999999</v>
      </c>
      <c r="CP2510" s="96">
        <v>0.88501319560000002</v>
      </c>
      <c r="CQ2510" s="96">
        <v>0.99584056389999998</v>
      </c>
      <c r="CR2510" s="96">
        <v>0.88870959999999999</v>
      </c>
      <c r="CS2510" s="95">
        <v>1257</v>
      </c>
      <c r="CT2510" s="95">
        <v>1276</v>
      </c>
      <c r="CU2510" s="95">
        <v>1266</v>
      </c>
      <c r="CV2510" s="95">
        <v>1238</v>
      </c>
      <c r="CW2510" s="95">
        <v>1229</v>
      </c>
      <c r="CX2510" s="96">
        <v>0.85791230799999996</v>
      </c>
      <c r="CY2510" s="96">
        <v>0.86255048400000001</v>
      </c>
      <c r="CZ2510" s="96">
        <v>0.86897697900000004</v>
      </c>
      <c r="DA2510" s="96">
        <v>0.91646145999999995</v>
      </c>
      <c r="DB2510" s="96">
        <v>0.90053082699999998</v>
      </c>
      <c r="DC2510">
        <v>2013</v>
      </c>
      <c r="DD2510" s="6">
        <v>872</v>
      </c>
      <c r="DE2510" s="96">
        <v>1.3858733E-3</v>
      </c>
      <c r="DF2510" s="72">
        <v>681.57</v>
      </c>
      <c r="DG2510" s="96">
        <v>1</v>
      </c>
      <c r="DH2510" s="72">
        <v>681.57</v>
      </c>
      <c r="DI2510" s="72">
        <v>661.85368900000003</v>
      </c>
      <c r="DJ2510" s="96">
        <v>0.93380940239999999</v>
      </c>
      <c r="DK2510" s="72">
        <v>680.26496558999997</v>
      </c>
      <c r="DL2510" s="96">
        <v>1.0084894580999999</v>
      </c>
      <c r="DM2510" s="72">
        <v>686.04004653000004</v>
      </c>
      <c r="DN2510" s="96">
        <v>1</v>
      </c>
      <c r="DO2510" s="96">
        <v>4.2100000000000002E-3</v>
      </c>
      <c r="DP2510" s="72">
        <v>2.89</v>
      </c>
      <c r="DQ2510" s="72">
        <v>683.15</v>
      </c>
      <c r="DR2510" t="s">
        <v>1566</v>
      </c>
      <c r="DT2510" t="s">
        <v>1532</v>
      </c>
    </row>
    <row r="2511" spans="1:124" x14ac:dyDescent="0.3">
      <c r="A2511" t="s">
        <v>1567</v>
      </c>
      <c r="B2511">
        <v>43670</v>
      </c>
      <c r="C2511" s="95">
        <v>3151</v>
      </c>
      <c r="D2511" s="95">
        <v>10538752</v>
      </c>
      <c r="E2511" s="95">
        <v>3026</v>
      </c>
      <c r="F2511" s="95">
        <v>7456858</v>
      </c>
      <c r="G2511" s="95">
        <v>507</v>
      </c>
      <c r="H2511" s="95">
        <v>1623116</v>
      </c>
      <c r="I2511" s="95">
        <v>451</v>
      </c>
      <c r="J2511" s="95">
        <v>1306629</v>
      </c>
      <c r="K2511" s="95">
        <v>3105</v>
      </c>
      <c r="L2511" s="95">
        <v>10027405</v>
      </c>
      <c r="M2511" s="95">
        <v>2965</v>
      </c>
      <c r="N2511" s="95">
        <v>7536408</v>
      </c>
      <c r="O2511" s="95">
        <v>508</v>
      </c>
      <c r="P2511" s="95">
        <v>1781294</v>
      </c>
      <c r="Q2511" s="95">
        <v>456</v>
      </c>
      <c r="R2511" s="95">
        <v>1456700</v>
      </c>
      <c r="S2511" s="95">
        <v>3095</v>
      </c>
      <c r="T2511" s="95">
        <v>9042477</v>
      </c>
      <c r="U2511" s="95">
        <v>2932</v>
      </c>
      <c r="V2511" s="95">
        <v>7753299</v>
      </c>
      <c r="W2511" s="95">
        <v>523</v>
      </c>
      <c r="X2511" s="95">
        <v>1563101</v>
      </c>
      <c r="Y2511" s="95">
        <v>476</v>
      </c>
      <c r="Z2511" s="95">
        <v>1279245</v>
      </c>
      <c r="AA2511" s="95">
        <v>3177</v>
      </c>
      <c r="AB2511" s="95">
        <v>10227861</v>
      </c>
      <c r="AC2511" s="95">
        <v>3006</v>
      </c>
      <c r="AD2511" s="95">
        <v>8779480</v>
      </c>
      <c r="AE2511" s="95">
        <v>548</v>
      </c>
      <c r="AF2511" s="95">
        <v>2225172</v>
      </c>
      <c r="AG2511" s="95">
        <v>499</v>
      </c>
      <c r="AH2511" s="95">
        <v>1613550</v>
      </c>
      <c r="AI2511" s="95">
        <v>3182</v>
      </c>
      <c r="AJ2511" s="95">
        <v>11731496</v>
      </c>
      <c r="AK2511" s="95">
        <v>3001</v>
      </c>
      <c r="AL2511" s="95">
        <v>9915818.0500000007</v>
      </c>
      <c r="AM2511" s="95">
        <v>543</v>
      </c>
      <c r="AN2511" s="95">
        <v>1958063</v>
      </c>
      <c r="AO2511" s="95">
        <v>494</v>
      </c>
      <c r="AP2511" s="95">
        <v>1816984</v>
      </c>
      <c r="AQ2511" s="72">
        <v>277.06</v>
      </c>
      <c r="AR2511" s="72">
        <v>210.03</v>
      </c>
      <c r="AS2511" s="72">
        <v>487.09</v>
      </c>
      <c r="AT2511" s="95">
        <v>12161868</v>
      </c>
      <c r="AU2511" s="95">
        <v>8763487</v>
      </c>
      <c r="AV2511" s="95">
        <v>3658</v>
      </c>
      <c r="AW2511" s="95">
        <v>3477</v>
      </c>
      <c r="AX2511" s="72">
        <v>272.37</v>
      </c>
      <c r="AY2511" s="72">
        <v>219.07</v>
      </c>
      <c r="AZ2511" s="72">
        <v>491.44</v>
      </c>
      <c r="BA2511" s="95">
        <v>11808699</v>
      </c>
      <c r="BB2511" s="95">
        <v>8993108</v>
      </c>
      <c r="BC2511" s="95">
        <v>3613</v>
      </c>
      <c r="BD2511" s="95">
        <v>3421</v>
      </c>
      <c r="BE2511" s="72">
        <v>244.28</v>
      </c>
      <c r="BF2511" s="72">
        <v>220.87</v>
      </c>
      <c r="BG2511" s="72">
        <v>465.15</v>
      </c>
      <c r="BH2511" s="95">
        <v>10605578</v>
      </c>
      <c r="BI2511" s="95">
        <v>9032544</v>
      </c>
      <c r="BJ2511" s="95">
        <v>3618</v>
      </c>
      <c r="BK2511" s="95">
        <v>3408</v>
      </c>
      <c r="BL2511" s="72">
        <v>278.58999999999997</v>
      </c>
      <c r="BM2511" s="72">
        <v>247.1</v>
      </c>
      <c r="BN2511" s="72">
        <v>525.69000000000005</v>
      </c>
      <c r="BO2511" s="95">
        <v>12453033</v>
      </c>
      <c r="BP2511" s="95">
        <v>10393030</v>
      </c>
      <c r="BQ2511" s="95">
        <v>3725</v>
      </c>
      <c r="BR2511" s="95">
        <v>3505</v>
      </c>
      <c r="BS2511" s="72">
        <v>306.25</v>
      </c>
      <c r="BT2511" s="72">
        <v>279.75</v>
      </c>
      <c r="BU2511" s="72">
        <v>586</v>
      </c>
      <c r="BV2511" s="95">
        <v>13689559</v>
      </c>
      <c r="BW2511" s="95">
        <v>11732802.050000001</v>
      </c>
      <c r="BX2511" s="95">
        <v>3725</v>
      </c>
      <c r="BY2511" s="95">
        <v>3495</v>
      </c>
      <c r="BZ2511" s="95">
        <v>3572</v>
      </c>
      <c r="CA2511" s="95">
        <v>3520</v>
      </c>
      <c r="CB2511" s="95">
        <v>3517</v>
      </c>
      <c r="CC2511" s="95">
        <v>3621</v>
      </c>
      <c r="CD2511" s="95">
        <v>3612</v>
      </c>
      <c r="CE2511" s="72">
        <v>650.75523149000003</v>
      </c>
      <c r="CF2511" s="72">
        <v>676.59346364999999</v>
      </c>
      <c r="CG2511" s="72">
        <v>712.40329333</v>
      </c>
      <c r="CH2511" s="72">
        <v>716.50152150999998</v>
      </c>
      <c r="CI2511" s="72">
        <v>731.52548966999996</v>
      </c>
      <c r="CJ2511" s="96">
        <v>0.74849955319999995</v>
      </c>
      <c r="CK2511" s="96">
        <v>0.72634458710000005</v>
      </c>
      <c r="CL2511" s="96">
        <v>0.65293072669999996</v>
      </c>
      <c r="CM2511" s="96">
        <v>0.73368999820000003</v>
      </c>
      <c r="CN2511" s="96">
        <v>0.80106572949999999</v>
      </c>
      <c r="CO2511" s="96">
        <v>0.94037303859999999</v>
      </c>
      <c r="CP2511" s="96">
        <v>0.77895270159999996</v>
      </c>
      <c r="CQ2511" s="96">
        <v>0.99584056389999998</v>
      </c>
      <c r="CR2511" s="96">
        <v>0.7822061267</v>
      </c>
      <c r="CS2511" s="95">
        <v>3464</v>
      </c>
      <c r="CT2511" s="95">
        <v>3446</v>
      </c>
      <c r="CU2511" s="95">
        <v>3412</v>
      </c>
      <c r="CV2511" s="95">
        <v>3534</v>
      </c>
      <c r="CW2511" s="95">
        <v>3541</v>
      </c>
      <c r="CX2511" s="96">
        <v>0.94148522999999995</v>
      </c>
      <c r="CY2511" s="96">
        <v>0.94286768799999998</v>
      </c>
      <c r="CZ2511" s="96">
        <v>0.92402658900000001</v>
      </c>
      <c r="DA2511" s="96">
        <v>0.94028932200000004</v>
      </c>
      <c r="DB2511" s="96">
        <v>0.95269180399999998</v>
      </c>
      <c r="DC2511">
        <v>2013</v>
      </c>
      <c r="DD2511" s="6">
        <v>3461.2</v>
      </c>
      <c r="DE2511" s="96">
        <v>1.6883675E-3</v>
      </c>
      <c r="DF2511" s="72">
        <v>599.71</v>
      </c>
      <c r="DG2511" s="96">
        <v>1</v>
      </c>
      <c r="DH2511" s="72">
        <v>599.71</v>
      </c>
      <c r="DI2511" s="72">
        <v>661.85368900000003</v>
      </c>
      <c r="DJ2511" s="96">
        <v>1</v>
      </c>
      <c r="DK2511" s="72">
        <v>599.71</v>
      </c>
      <c r="DL2511" s="96">
        <v>1</v>
      </c>
      <c r="DM2511" s="72">
        <v>599.71</v>
      </c>
      <c r="DN2511" s="96">
        <v>1</v>
      </c>
      <c r="DO2511" s="96">
        <v>5.0390000000000001E-3</v>
      </c>
      <c r="DP2511" s="72">
        <v>3.02</v>
      </c>
      <c r="DQ2511" s="72">
        <v>596.69000000000005</v>
      </c>
      <c r="DR2511" t="s">
        <v>1567</v>
      </c>
      <c r="DT2511" t="s">
        <v>1532</v>
      </c>
    </row>
    <row r="2512" spans="1:124" x14ac:dyDescent="0.3">
      <c r="A2512" t="s">
        <v>1568</v>
      </c>
      <c r="B2512">
        <v>43680</v>
      </c>
      <c r="C2512" s="95">
        <v>121</v>
      </c>
      <c r="D2512" s="95">
        <v>292659</v>
      </c>
      <c r="E2512" s="95">
        <v>112</v>
      </c>
      <c r="F2512" s="95">
        <v>305795</v>
      </c>
      <c r="G2512" s="95">
        <v>19</v>
      </c>
      <c r="H2512" s="95">
        <v>112850</v>
      </c>
      <c r="I2512" s="95">
        <v>17</v>
      </c>
      <c r="J2512" s="95">
        <v>56132</v>
      </c>
      <c r="K2512" s="95">
        <v>120</v>
      </c>
      <c r="L2512" s="95">
        <v>452604</v>
      </c>
      <c r="M2512" s="95">
        <v>110</v>
      </c>
      <c r="N2512" s="95">
        <v>388254</v>
      </c>
      <c r="O2512" s="95">
        <v>19</v>
      </c>
      <c r="P2512" s="95">
        <v>50974</v>
      </c>
      <c r="Q2512" s="95">
        <v>18</v>
      </c>
      <c r="R2512" s="95">
        <v>66297</v>
      </c>
      <c r="S2512" s="95">
        <v>120</v>
      </c>
      <c r="T2512" s="95">
        <v>463080</v>
      </c>
      <c r="U2512" s="95">
        <v>108</v>
      </c>
      <c r="V2512" s="95">
        <v>396078</v>
      </c>
      <c r="W2512" s="95">
        <v>17</v>
      </c>
      <c r="X2512" s="95">
        <v>15627</v>
      </c>
      <c r="Y2512" s="95">
        <v>16</v>
      </c>
      <c r="Z2512" s="95">
        <v>37037</v>
      </c>
      <c r="AA2512" s="95">
        <v>116</v>
      </c>
      <c r="AB2512" s="95">
        <v>598001</v>
      </c>
      <c r="AC2512" s="95">
        <v>106</v>
      </c>
      <c r="AD2512" s="95">
        <v>381741</v>
      </c>
      <c r="AE2512" s="95">
        <v>19</v>
      </c>
      <c r="AF2512" s="95">
        <v>12656</v>
      </c>
      <c r="AG2512" s="95">
        <v>18</v>
      </c>
      <c r="AH2512" s="95">
        <v>31862</v>
      </c>
      <c r="AI2512" s="95">
        <v>116</v>
      </c>
      <c r="AJ2512" s="95">
        <v>792289</v>
      </c>
      <c r="AK2512" s="95">
        <v>103</v>
      </c>
      <c r="AL2512" s="95">
        <v>412980</v>
      </c>
      <c r="AM2512" s="95">
        <v>18</v>
      </c>
      <c r="AN2512" s="95">
        <v>5211</v>
      </c>
      <c r="AO2512" s="95">
        <v>17</v>
      </c>
      <c r="AP2512" s="95">
        <v>55490</v>
      </c>
      <c r="AQ2512" s="72">
        <v>241.37</v>
      </c>
      <c r="AR2512" s="72">
        <v>233.8</v>
      </c>
      <c r="AS2512" s="72">
        <v>475.17</v>
      </c>
      <c r="AT2512" s="95">
        <v>405509</v>
      </c>
      <c r="AU2512" s="95">
        <v>361927</v>
      </c>
      <c r="AV2512" s="95">
        <v>140</v>
      </c>
      <c r="AW2512" s="95">
        <v>129</v>
      </c>
      <c r="AX2512" s="72">
        <v>301.91000000000003</v>
      </c>
      <c r="AY2512" s="72">
        <v>295.93</v>
      </c>
      <c r="AZ2512" s="72">
        <v>597.84</v>
      </c>
      <c r="BA2512" s="95">
        <v>503578</v>
      </c>
      <c r="BB2512" s="95">
        <v>454551</v>
      </c>
      <c r="BC2512" s="95">
        <v>139</v>
      </c>
      <c r="BD2512" s="95">
        <v>128</v>
      </c>
      <c r="BE2512" s="72">
        <v>291.18</v>
      </c>
      <c r="BF2512" s="72">
        <v>291.07</v>
      </c>
      <c r="BG2512" s="72">
        <v>582.25</v>
      </c>
      <c r="BH2512" s="95">
        <v>478707</v>
      </c>
      <c r="BI2512" s="95">
        <v>433115</v>
      </c>
      <c r="BJ2512" s="95">
        <v>137</v>
      </c>
      <c r="BK2512" s="95">
        <v>124</v>
      </c>
      <c r="BL2512" s="72">
        <v>376.95</v>
      </c>
      <c r="BM2512" s="72">
        <v>277.95999999999998</v>
      </c>
      <c r="BN2512" s="72">
        <v>654.91</v>
      </c>
      <c r="BO2512" s="95">
        <v>610657</v>
      </c>
      <c r="BP2512" s="95">
        <v>413603</v>
      </c>
      <c r="BQ2512" s="95">
        <v>135</v>
      </c>
      <c r="BR2512" s="95">
        <v>124</v>
      </c>
      <c r="BS2512" s="72">
        <v>495.96</v>
      </c>
      <c r="BT2512" s="72">
        <v>325.33</v>
      </c>
      <c r="BU2512" s="72">
        <v>821.29</v>
      </c>
      <c r="BV2512" s="95">
        <v>797500</v>
      </c>
      <c r="BW2512" s="95">
        <v>468470</v>
      </c>
      <c r="BX2512" s="95">
        <v>134</v>
      </c>
      <c r="BY2512" s="95">
        <v>120</v>
      </c>
      <c r="BZ2512" s="95">
        <v>135</v>
      </c>
      <c r="CA2512" s="95">
        <v>134</v>
      </c>
      <c r="CB2512" s="95">
        <v>131</v>
      </c>
      <c r="CC2512" s="95">
        <v>130</v>
      </c>
      <c r="CD2512" s="95">
        <v>127</v>
      </c>
      <c r="CE2512" s="72">
        <v>650.75523149000003</v>
      </c>
      <c r="CF2512" s="72">
        <v>676.59346364999999</v>
      </c>
      <c r="CG2512" s="72">
        <v>712.40329333</v>
      </c>
      <c r="CH2512" s="72">
        <v>716.50152150999998</v>
      </c>
      <c r="CI2512" s="72">
        <v>731.52548966999996</v>
      </c>
      <c r="CJ2512" s="96">
        <v>0.73018237429999999</v>
      </c>
      <c r="CK2512" s="96">
        <v>0.88360297889999995</v>
      </c>
      <c r="CL2512" s="96">
        <v>0.81730391400000002</v>
      </c>
      <c r="CM2512" s="96">
        <v>0.91403853349999997</v>
      </c>
      <c r="CN2512" s="96">
        <v>1.1227086569</v>
      </c>
      <c r="CO2512" s="96">
        <v>0.93992547670000004</v>
      </c>
      <c r="CP2512" s="96">
        <v>0.95067887149999997</v>
      </c>
      <c r="CQ2512" s="96">
        <v>0.99584056389999998</v>
      </c>
      <c r="CR2512" s="96">
        <v>0.95464953949999998</v>
      </c>
      <c r="CS2512" s="95">
        <v>136</v>
      </c>
      <c r="CT2512" s="95">
        <v>139</v>
      </c>
      <c r="CU2512" s="95">
        <v>141</v>
      </c>
      <c r="CV2512" s="95">
        <v>139</v>
      </c>
      <c r="CW2512" s="95">
        <v>141</v>
      </c>
      <c r="CX2512" s="96">
        <v>0.90329217699999997</v>
      </c>
      <c r="CY2512" s="96">
        <v>0.90108570399999999</v>
      </c>
      <c r="CZ2512" s="96">
        <v>0.99535755800000003</v>
      </c>
      <c r="DA2512" s="96">
        <v>0.96049689800000004</v>
      </c>
      <c r="DB2512" s="96">
        <v>0.93783686799999999</v>
      </c>
      <c r="DC2512">
        <v>2013</v>
      </c>
      <c r="DD2512" s="6">
        <v>125</v>
      </c>
      <c r="DE2512" s="96">
        <v>2.6181007000000002E-3</v>
      </c>
      <c r="DF2512" s="72">
        <v>731.24</v>
      </c>
      <c r="DG2512" s="96">
        <v>1</v>
      </c>
      <c r="DH2512" s="72">
        <v>731.24</v>
      </c>
      <c r="DI2512" s="72">
        <v>661.85368900000003</v>
      </c>
      <c r="DJ2512" s="96">
        <v>0.35355339060000002</v>
      </c>
      <c r="DK2512" s="72">
        <v>686.38545452000005</v>
      </c>
      <c r="DL2512" s="96">
        <v>1.0084894580999999</v>
      </c>
      <c r="DM2512" s="72">
        <v>692.21249508999995</v>
      </c>
      <c r="DN2512" s="96">
        <v>1</v>
      </c>
      <c r="DO2512" s="96">
        <v>5.7190000000000001E-3</v>
      </c>
      <c r="DP2512" s="72">
        <v>3.96</v>
      </c>
      <c r="DQ2512" s="72">
        <v>688.25</v>
      </c>
      <c r="DR2512" t="s">
        <v>1568</v>
      </c>
      <c r="DT2512" t="s">
        <v>1532</v>
      </c>
    </row>
    <row r="2513" spans="1:124" x14ac:dyDescent="0.3">
      <c r="A2513" t="s">
        <v>629</v>
      </c>
      <c r="B2513">
        <v>44000</v>
      </c>
      <c r="C2513" s="95">
        <v>9037</v>
      </c>
      <c r="D2513" s="95">
        <v>38387437</v>
      </c>
      <c r="E2513" s="95">
        <v>8727</v>
      </c>
      <c r="F2513" s="95">
        <v>30492324</v>
      </c>
      <c r="G2513" s="95">
        <v>2040</v>
      </c>
      <c r="H2513" s="95">
        <v>5464937</v>
      </c>
      <c r="I2513" s="95">
        <v>1835</v>
      </c>
      <c r="J2513" s="95">
        <v>6580451</v>
      </c>
      <c r="K2513" s="95">
        <v>8882</v>
      </c>
      <c r="L2513" s="95">
        <v>38212070</v>
      </c>
      <c r="M2513" s="95">
        <v>8526</v>
      </c>
      <c r="N2513" s="95">
        <v>31235776</v>
      </c>
      <c r="O2513" s="95">
        <v>2097</v>
      </c>
      <c r="P2513" s="95">
        <v>6548444</v>
      </c>
      <c r="Q2513" s="95">
        <v>1886</v>
      </c>
      <c r="R2513" s="95">
        <v>7617011</v>
      </c>
      <c r="S2513" s="95">
        <v>8899</v>
      </c>
      <c r="T2513" s="95">
        <v>37534895</v>
      </c>
      <c r="U2513" s="95">
        <v>8486</v>
      </c>
      <c r="V2513" s="95">
        <v>33418457</v>
      </c>
      <c r="W2513" s="95">
        <v>2154</v>
      </c>
      <c r="X2513" s="95">
        <v>6679749</v>
      </c>
      <c r="Y2513" s="95">
        <v>1958</v>
      </c>
      <c r="Z2513" s="95">
        <v>8072366</v>
      </c>
      <c r="AA2513" s="95">
        <v>8958</v>
      </c>
      <c r="AB2513" s="95">
        <v>35289717</v>
      </c>
      <c r="AC2513" s="95">
        <v>8499</v>
      </c>
      <c r="AD2513" s="95">
        <v>35962525</v>
      </c>
      <c r="AE2513" s="95">
        <v>2203</v>
      </c>
      <c r="AF2513" s="95">
        <v>7799352</v>
      </c>
      <c r="AG2513" s="95">
        <v>2014</v>
      </c>
      <c r="AH2513" s="95">
        <v>8955766</v>
      </c>
      <c r="AI2513" s="95">
        <v>8897</v>
      </c>
      <c r="AJ2513" s="95">
        <v>35017962.600000001</v>
      </c>
      <c r="AK2513" s="95">
        <v>8355</v>
      </c>
      <c r="AL2513" s="95">
        <v>34846227.68</v>
      </c>
      <c r="AM2513" s="95">
        <v>2272</v>
      </c>
      <c r="AN2513" s="95">
        <v>7711463</v>
      </c>
      <c r="AO2513" s="95">
        <v>2072</v>
      </c>
      <c r="AP2513" s="95">
        <v>9052092</v>
      </c>
      <c r="AQ2513" s="72">
        <v>329.91</v>
      </c>
      <c r="AR2513" s="72">
        <v>292.5</v>
      </c>
      <c r="AS2513" s="72">
        <v>622.41</v>
      </c>
      <c r="AT2513" s="95">
        <v>43852374</v>
      </c>
      <c r="AU2513" s="95">
        <v>37072775</v>
      </c>
      <c r="AV2513" s="95">
        <v>11077</v>
      </c>
      <c r="AW2513" s="95">
        <v>10562</v>
      </c>
      <c r="AX2513" s="72">
        <v>339.74</v>
      </c>
      <c r="AY2513" s="72">
        <v>310.95999999999998</v>
      </c>
      <c r="AZ2513" s="72">
        <v>650.70000000000005</v>
      </c>
      <c r="BA2513" s="95">
        <v>44760514</v>
      </c>
      <c r="BB2513" s="95">
        <v>38852787</v>
      </c>
      <c r="BC2513" s="95">
        <v>10979</v>
      </c>
      <c r="BD2513" s="95">
        <v>10412</v>
      </c>
      <c r="BE2513" s="72">
        <v>333.35</v>
      </c>
      <c r="BF2513" s="72">
        <v>331.06</v>
      </c>
      <c r="BG2513" s="72">
        <v>664.41</v>
      </c>
      <c r="BH2513" s="95">
        <v>44214644</v>
      </c>
      <c r="BI2513" s="95">
        <v>41490823</v>
      </c>
      <c r="BJ2513" s="95">
        <v>11053</v>
      </c>
      <c r="BK2513" s="95">
        <v>10444</v>
      </c>
      <c r="BL2513" s="72">
        <v>321.72000000000003</v>
      </c>
      <c r="BM2513" s="72">
        <v>356.05</v>
      </c>
      <c r="BN2513" s="72">
        <v>677.77</v>
      </c>
      <c r="BO2513" s="95">
        <v>43089069</v>
      </c>
      <c r="BP2513" s="95">
        <v>44918291</v>
      </c>
      <c r="BQ2513" s="95">
        <v>11161</v>
      </c>
      <c r="BR2513" s="95">
        <v>10513</v>
      </c>
      <c r="BS2513" s="72">
        <v>318.81</v>
      </c>
      <c r="BT2513" s="72">
        <v>350.84</v>
      </c>
      <c r="BU2513" s="72">
        <v>669.65</v>
      </c>
      <c r="BV2513" s="95">
        <v>42729425.600000001</v>
      </c>
      <c r="BW2513" s="95">
        <v>43898319.68</v>
      </c>
      <c r="BX2513" s="95">
        <v>11169</v>
      </c>
      <c r="BY2513" s="95">
        <v>10427</v>
      </c>
      <c r="BZ2513" s="95">
        <v>10832</v>
      </c>
      <c r="CA2513" s="95">
        <v>10705</v>
      </c>
      <c r="CB2513" s="95">
        <v>10759</v>
      </c>
      <c r="CC2513" s="95">
        <v>10853</v>
      </c>
      <c r="CD2513" s="95">
        <v>10806</v>
      </c>
      <c r="CE2513" s="72">
        <v>650.75523149000003</v>
      </c>
      <c r="CF2513" s="72">
        <v>676.59346364999999</v>
      </c>
      <c r="CG2513" s="72">
        <v>712.40329333</v>
      </c>
      <c r="CH2513" s="72">
        <v>716.50152150999998</v>
      </c>
      <c r="CI2513" s="72">
        <v>731.52548966999996</v>
      </c>
      <c r="CJ2513" s="96">
        <v>0.9564425607</v>
      </c>
      <c r="CK2513" s="96">
        <v>0.96172965740000005</v>
      </c>
      <c r="CL2513" s="96">
        <v>0.93263184799999999</v>
      </c>
      <c r="CM2513" s="96">
        <v>0.94594356000000002</v>
      </c>
      <c r="CN2513" s="96">
        <v>0.91541581179999998</v>
      </c>
      <c r="CO2513" s="96">
        <v>1.0033496340000001</v>
      </c>
      <c r="CP2513" s="96">
        <v>0.9392864219</v>
      </c>
      <c r="CQ2513" s="96">
        <v>0.99584056389999998</v>
      </c>
      <c r="CR2513" s="96">
        <v>0.94320950739999998</v>
      </c>
      <c r="CS2513" s="95">
        <v>10455</v>
      </c>
      <c r="CT2513" s="95">
        <v>10401</v>
      </c>
      <c r="CU2513" s="95">
        <v>10239</v>
      </c>
      <c r="CV2513" s="95">
        <v>10378</v>
      </c>
      <c r="CW2513" s="95">
        <v>10245</v>
      </c>
      <c r="CX2513" s="96">
        <v>0.98294605700000004</v>
      </c>
      <c r="CY2513" s="96">
        <v>0.99507875899999998</v>
      </c>
      <c r="CZ2513" s="96">
        <v>1.0073346569999999</v>
      </c>
      <c r="DA2513" s="96">
        <v>1.005377323</v>
      </c>
      <c r="DB2513" s="96">
        <v>1.0265315530000001</v>
      </c>
      <c r="DC2513">
        <v>2013</v>
      </c>
      <c r="DD2513" s="6">
        <v>10471.6</v>
      </c>
      <c r="DE2513" s="96">
        <v>2.7154835E-3</v>
      </c>
      <c r="DF2513" s="72">
        <v>722.41</v>
      </c>
      <c r="DG2513" s="96">
        <v>1</v>
      </c>
      <c r="DH2513" s="72">
        <v>722.41</v>
      </c>
      <c r="DI2513" s="72">
        <v>698.16998197999999</v>
      </c>
      <c r="DJ2513" s="96">
        <v>1</v>
      </c>
      <c r="DK2513" s="72">
        <v>722.41</v>
      </c>
      <c r="DL2513" s="96">
        <v>1</v>
      </c>
      <c r="DM2513" s="72">
        <v>722.41</v>
      </c>
      <c r="DN2513" s="96">
        <v>1</v>
      </c>
      <c r="DO2513" s="96">
        <v>4.4749999999999998E-3</v>
      </c>
      <c r="DP2513" s="72">
        <v>3.23</v>
      </c>
      <c r="DQ2513" s="72">
        <v>719.18</v>
      </c>
      <c r="DR2513" t="s">
        <v>629</v>
      </c>
      <c r="DT2513" t="s">
        <v>1569</v>
      </c>
    </row>
    <row r="2514" spans="1:124" x14ac:dyDescent="0.3">
      <c r="A2514" t="s">
        <v>1395</v>
      </c>
      <c r="B2514">
        <v>44010</v>
      </c>
      <c r="C2514" s="95">
        <v>4687</v>
      </c>
      <c r="D2514" s="95">
        <v>19687432</v>
      </c>
      <c r="E2514" s="95">
        <v>4519</v>
      </c>
      <c r="F2514" s="95">
        <v>14403867</v>
      </c>
      <c r="G2514" s="95">
        <v>1168</v>
      </c>
      <c r="H2514" s="95">
        <v>4532553</v>
      </c>
      <c r="I2514" s="95">
        <v>1068</v>
      </c>
      <c r="J2514" s="95">
        <v>3828440</v>
      </c>
      <c r="K2514" s="95">
        <v>4646</v>
      </c>
      <c r="L2514" s="95">
        <v>20040505</v>
      </c>
      <c r="M2514" s="95">
        <v>4449</v>
      </c>
      <c r="N2514" s="95">
        <v>14733360</v>
      </c>
      <c r="O2514" s="95">
        <v>1188</v>
      </c>
      <c r="P2514" s="95">
        <v>4603670</v>
      </c>
      <c r="Q2514" s="95">
        <v>1080</v>
      </c>
      <c r="R2514" s="95">
        <v>4490940</v>
      </c>
      <c r="S2514" s="95">
        <v>4662</v>
      </c>
      <c r="T2514" s="95">
        <v>19939521</v>
      </c>
      <c r="U2514" s="95">
        <v>4449</v>
      </c>
      <c r="V2514" s="95">
        <v>15251403</v>
      </c>
      <c r="W2514" s="95">
        <v>1193</v>
      </c>
      <c r="X2514" s="95">
        <v>4954107</v>
      </c>
      <c r="Y2514" s="95">
        <v>1088</v>
      </c>
      <c r="Z2514" s="95">
        <v>4446211</v>
      </c>
      <c r="AA2514" s="95">
        <v>4651</v>
      </c>
      <c r="AB2514" s="95">
        <v>20922070</v>
      </c>
      <c r="AC2514" s="95">
        <v>4412</v>
      </c>
      <c r="AD2514" s="95">
        <v>16037880</v>
      </c>
      <c r="AE2514" s="95">
        <v>1165</v>
      </c>
      <c r="AF2514" s="95">
        <v>5113454</v>
      </c>
      <c r="AG2514" s="95">
        <v>1058</v>
      </c>
      <c r="AH2514" s="95">
        <v>4794752</v>
      </c>
      <c r="AI2514" s="95">
        <v>4688</v>
      </c>
      <c r="AJ2514" s="95">
        <v>19416036</v>
      </c>
      <c r="AK2514" s="95">
        <v>4426</v>
      </c>
      <c r="AL2514" s="95">
        <v>17240346.100000001</v>
      </c>
      <c r="AM2514" s="95">
        <v>1124</v>
      </c>
      <c r="AN2514" s="95">
        <v>4783107</v>
      </c>
      <c r="AO2514" s="95">
        <v>1028</v>
      </c>
      <c r="AP2514" s="95">
        <v>5063130</v>
      </c>
      <c r="AQ2514" s="72">
        <v>344.72</v>
      </c>
      <c r="AR2514" s="72">
        <v>271.95</v>
      </c>
      <c r="AS2514" s="72">
        <v>616.66999999999996</v>
      </c>
      <c r="AT2514" s="95">
        <v>24219985</v>
      </c>
      <c r="AU2514" s="95">
        <v>18232307</v>
      </c>
      <c r="AV2514" s="95">
        <v>5855</v>
      </c>
      <c r="AW2514" s="95">
        <v>5587</v>
      </c>
      <c r="AX2514" s="72">
        <v>352.02</v>
      </c>
      <c r="AY2514" s="72">
        <v>289.75</v>
      </c>
      <c r="AZ2514" s="72">
        <v>641.77</v>
      </c>
      <c r="BA2514" s="95">
        <v>24644175</v>
      </c>
      <c r="BB2514" s="95">
        <v>19224300</v>
      </c>
      <c r="BC2514" s="95">
        <v>5834</v>
      </c>
      <c r="BD2514" s="95">
        <v>5529</v>
      </c>
      <c r="BE2514" s="72">
        <v>354.31</v>
      </c>
      <c r="BF2514" s="72">
        <v>296.45</v>
      </c>
      <c r="BG2514" s="72">
        <v>650.76</v>
      </c>
      <c r="BH2514" s="95">
        <v>24893628</v>
      </c>
      <c r="BI2514" s="95">
        <v>19697614</v>
      </c>
      <c r="BJ2514" s="95">
        <v>5855</v>
      </c>
      <c r="BK2514" s="95">
        <v>5537</v>
      </c>
      <c r="BL2514" s="72">
        <v>373.04</v>
      </c>
      <c r="BM2514" s="72">
        <v>317.38</v>
      </c>
      <c r="BN2514" s="72">
        <v>690.42</v>
      </c>
      <c r="BO2514" s="95">
        <v>26035524</v>
      </c>
      <c r="BP2514" s="95">
        <v>20832632</v>
      </c>
      <c r="BQ2514" s="95">
        <v>5816</v>
      </c>
      <c r="BR2514" s="95">
        <v>5470</v>
      </c>
      <c r="BS2514" s="72">
        <v>346.97</v>
      </c>
      <c r="BT2514" s="72">
        <v>340.78</v>
      </c>
      <c r="BU2514" s="72">
        <v>687.75</v>
      </c>
      <c r="BV2514" s="95">
        <v>24199143</v>
      </c>
      <c r="BW2514" s="95">
        <v>22303476.100000001</v>
      </c>
      <c r="BX2514" s="95">
        <v>5812</v>
      </c>
      <c r="BY2514" s="95">
        <v>5454</v>
      </c>
      <c r="BZ2514" s="95">
        <v>5727</v>
      </c>
      <c r="CA2514" s="95">
        <v>5687</v>
      </c>
      <c r="CB2514" s="95">
        <v>5702</v>
      </c>
      <c r="CC2514" s="95">
        <v>5652</v>
      </c>
      <c r="CD2514" s="95">
        <v>5637</v>
      </c>
      <c r="CE2514" s="72">
        <v>650.75523149000003</v>
      </c>
      <c r="CF2514" s="72">
        <v>676.59346364999999</v>
      </c>
      <c r="CG2514" s="72">
        <v>712.40329333</v>
      </c>
      <c r="CH2514" s="72">
        <v>716.50152150999998</v>
      </c>
      <c r="CI2514" s="72">
        <v>731.52548966999996</v>
      </c>
      <c r="CJ2514" s="96">
        <v>0.94762204000000005</v>
      </c>
      <c r="CK2514" s="96">
        <v>0.94853118520000002</v>
      </c>
      <c r="CL2514" s="96">
        <v>0.91347135270000002</v>
      </c>
      <c r="CM2514" s="96">
        <v>0.96359879120000003</v>
      </c>
      <c r="CN2514" s="96">
        <v>0.94015862699999997</v>
      </c>
      <c r="CO2514" s="96">
        <v>0.98717249269999996</v>
      </c>
      <c r="CP2514" s="96">
        <v>0.95492571579999996</v>
      </c>
      <c r="CQ2514" s="96">
        <v>0.99584056389999998</v>
      </c>
      <c r="CR2514" s="96">
        <v>0.95891412149999999</v>
      </c>
      <c r="CS2514" s="95">
        <v>5492</v>
      </c>
      <c r="CT2514" s="95">
        <v>5459</v>
      </c>
      <c r="CU2514" s="95">
        <v>5492</v>
      </c>
      <c r="CV2514" s="95">
        <v>5450</v>
      </c>
      <c r="CW2514" s="95">
        <v>5455</v>
      </c>
      <c r="CX2514" s="96">
        <v>0.99547221799999996</v>
      </c>
      <c r="CY2514" s="96">
        <v>1.003485145</v>
      </c>
      <c r="CZ2514" s="96">
        <v>0.99014893000000004</v>
      </c>
      <c r="DA2514" s="96">
        <v>0.96546125599999999</v>
      </c>
      <c r="DB2514" s="96">
        <v>0.98118656900000001</v>
      </c>
      <c r="DC2514">
        <v>2013</v>
      </c>
      <c r="DD2514" s="6">
        <v>5515.4</v>
      </c>
      <c r="DE2514" s="96">
        <v>3.1099755999999998E-3</v>
      </c>
      <c r="DF2514" s="72">
        <v>734.15</v>
      </c>
      <c r="DG2514" s="96">
        <v>1</v>
      </c>
      <c r="DH2514" s="72">
        <v>734.15</v>
      </c>
      <c r="DI2514" s="72">
        <v>730.79900866000003</v>
      </c>
      <c r="DJ2514" s="96">
        <v>1</v>
      </c>
      <c r="DK2514" s="72">
        <v>734.15</v>
      </c>
      <c r="DL2514" s="96">
        <v>1</v>
      </c>
      <c r="DM2514" s="72">
        <v>734.15</v>
      </c>
      <c r="DN2514" s="96">
        <v>1</v>
      </c>
      <c r="DO2514" s="96">
        <v>1.6570999999999999E-2</v>
      </c>
      <c r="DP2514" s="72">
        <v>12.17</v>
      </c>
      <c r="DQ2514" s="72">
        <v>721.98</v>
      </c>
      <c r="DR2514" t="s">
        <v>1395</v>
      </c>
      <c r="DT2514" t="s">
        <v>1569</v>
      </c>
    </row>
    <row r="2515" spans="1:124" x14ac:dyDescent="0.3">
      <c r="A2515" t="s">
        <v>106</v>
      </c>
      <c r="B2515">
        <v>44020</v>
      </c>
      <c r="C2515" s="95">
        <v>2928</v>
      </c>
      <c r="D2515" s="95">
        <v>10593269</v>
      </c>
      <c r="E2515" s="95">
        <v>2864</v>
      </c>
      <c r="F2515" s="95">
        <v>9056818</v>
      </c>
      <c r="G2515" s="95">
        <v>772</v>
      </c>
      <c r="H2515" s="95">
        <v>2630728</v>
      </c>
      <c r="I2515" s="95">
        <v>724</v>
      </c>
      <c r="J2515" s="95">
        <v>2933814</v>
      </c>
      <c r="K2515" s="95">
        <v>2872</v>
      </c>
      <c r="L2515" s="95">
        <v>11529242</v>
      </c>
      <c r="M2515" s="95">
        <v>2797</v>
      </c>
      <c r="N2515" s="95">
        <v>9848575</v>
      </c>
      <c r="O2515" s="95">
        <v>788</v>
      </c>
      <c r="P2515" s="95">
        <v>2986580</v>
      </c>
      <c r="Q2515" s="95">
        <v>737</v>
      </c>
      <c r="R2515" s="95">
        <v>3229049</v>
      </c>
      <c r="S2515" s="95">
        <v>2955</v>
      </c>
      <c r="T2515" s="95">
        <v>11974494</v>
      </c>
      <c r="U2515" s="95">
        <v>2870</v>
      </c>
      <c r="V2515" s="95">
        <v>10701815</v>
      </c>
      <c r="W2515" s="95">
        <v>800</v>
      </c>
      <c r="X2515" s="95">
        <v>2653750</v>
      </c>
      <c r="Y2515" s="95">
        <v>752</v>
      </c>
      <c r="Z2515" s="95">
        <v>3719926</v>
      </c>
      <c r="AA2515" s="95">
        <v>2980</v>
      </c>
      <c r="AB2515" s="95">
        <v>11201067</v>
      </c>
      <c r="AC2515" s="95">
        <v>2881</v>
      </c>
      <c r="AD2515" s="95">
        <v>11795781</v>
      </c>
      <c r="AE2515" s="95">
        <v>809</v>
      </c>
      <c r="AF2515" s="95">
        <v>2873584</v>
      </c>
      <c r="AG2515" s="95">
        <v>764</v>
      </c>
      <c r="AH2515" s="95">
        <v>3904921</v>
      </c>
      <c r="AI2515" s="95">
        <v>2989</v>
      </c>
      <c r="AJ2515" s="95">
        <v>12218174</v>
      </c>
      <c r="AK2515" s="95">
        <v>2885</v>
      </c>
      <c r="AL2515" s="95">
        <v>11626716</v>
      </c>
      <c r="AM2515" s="95">
        <v>784</v>
      </c>
      <c r="AN2515" s="95">
        <v>2947109</v>
      </c>
      <c r="AO2515" s="95">
        <v>745</v>
      </c>
      <c r="AP2515" s="95">
        <v>3714655</v>
      </c>
      <c r="AQ2515" s="72">
        <v>297.83999999999997</v>
      </c>
      <c r="AR2515" s="72">
        <v>278.49</v>
      </c>
      <c r="AS2515" s="72">
        <v>576.33000000000004</v>
      </c>
      <c r="AT2515" s="95">
        <v>13223997</v>
      </c>
      <c r="AU2515" s="95">
        <v>11990632</v>
      </c>
      <c r="AV2515" s="95">
        <v>3700</v>
      </c>
      <c r="AW2515" s="95">
        <v>3588</v>
      </c>
      <c r="AX2515" s="72">
        <v>330.51</v>
      </c>
      <c r="AY2515" s="72">
        <v>308.38</v>
      </c>
      <c r="AZ2515" s="72">
        <v>638.89</v>
      </c>
      <c r="BA2515" s="95">
        <v>14515822</v>
      </c>
      <c r="BB2515" s="95">
        <v>13077624</v>
      </c>
      <c r="BC2515" s="95">
        <v>3660</v>
      </c>
      <c r="BD2515" s="95">
        <v>3534</v>
      </c>
      <c r="BE2515" s="72">
        <v>324.64</v>
      </c>
      <c r="BF2515" s="72">
        <v>331.81</v>
      </c>
      <c r="BG2515" s="72">
        <v>656.45</v>
      </c>
      <c r="BH2515" s="95">
        <v>14628244</v>
      </c>
      <c r="BI2515" s="95">
        <v>14421741</v>
      </c>
      <c r="BJ2515" s="95">
        <v>3755</v>
      </c>
      <c r="BK2515" s="95">
        <v>3622</v>
      </c>
      <c r="BL2515" s="72">
        <v>309.55</v>
      </c>
      <c r="BM2515" s="72">
        <v>358.96</v>
      </c>
      <c r="BN2515" s="72">
        <v>668.51</v>
      </c>
      <c r="BO2515" s="95">
        <v>14074651</v>
      </c>
      <c r="BP2515" s="95">
        <v>15700702</v>
      </c>
      <c r="BQ2515" s="95">
        <v>3789</v>
      </c>
      <c r="BR2515" s="95">
        <v>3645</v>
      </c>
      <c r="BS2515" s="72">
        <v>334.95</v>
      </c>
      <c r="BT2515" s="72">
        <v>352.19</v>
      </c>
      <c r="BU2515" s="72">
        <v>687.14</v>
      </c>
      <c r="BV2515" s="95">
        <v>15165283</v>
      </c>
      <c r="BW2515" s="95">
        <v>15341371</v>
      </c>
      <c r="BX2515" s="95">
        <v>3773</v>
      </c>
      <c r="BY2515" s="95">
        <v>3630</v>
      </c>
      <c r="BZ2515" s="95">
        <v>3647</v>
      </c>
      <c r="CA2515" s="95">
        <v>3599</v>
      </c>
      <c r="CB2515" s="95">
        <v>3691</v>
      </c>
      <c r="CC2515" s="95">
        <v>3721</v>
      </c>
      <c r="CD2515" s="95">
        <v>3703</v>
      </c>
      <c r="CE2515" s="72">
        <v>650.75523149000003</v>
      </c>
      <c r="CF2515" s="72">
        <v>676.59346364999999</v>
      </c>
      <c r="CG2515" s="72">
        <v>712.40329333</v>
      </c>
      <c r="CH2515" s="72">
        <v>716.50152150999998</v>
      </c>
      <c r="CI2515" s="72">
        <v>731.52548966999996</v>
      </c>
      <c r="CJ2515" s="96">
        <v>0.88563252680000004</v>
      </c>
      <c r="CK2515" s="96">
        <v>0.94427456710000002</v>
      </c>
      <c r="CL2515" s="96">
        <v>0.92145840170000004</v>
      </c>
      <c r="CM2515" s="96">
        <v>0.9330196516</v>
      </c>
      <c r="CN2515" s="96">
        <v>0.93932475309999997</v>
      </c>
      <c r="CO2515" s="96">
        <v>0.93919539139999997</v>
      </c>
      <c r="CP2515" s="96">
        <v>0.98461085790000002</v>
      </c>
      <c r="CQ2515" s="96">
        <v>0.99584056389999998</v>
      </c>
      <c r="CR2515" s="96">
        <v>0.98872324850000004</v>
      </c>
      <c r="CS2515" s="95">
        <v>3512</v>
      </c>
      <c r="CT2515" s="95">
        <v>3494</v>
      </c>
      <c r="CU2515" s="95">
        <v>3566</v>
      </c>
      <c r="CV2515" s="95">
        <v>3614</v>
      </c>
      <c r="CW2515" s="95">
        <v>3606</v>
      </c>
      <c r="CX2515" s="96">
        <v>0.93194113599999995</v>
      </c>
      <c r="CY2515" s="96">
        <v>0.92225453800000001</v>
      </c>
      <c r="CZ2515" s="96">
        <v>0.92958129300000003</v>
      </c>
      <c r="DA2515" s="96">
        <v>0.94589490200000004</v>
      </c>
      <c r="DB2515" s="96">
        <v>0.965468306</v>
      </c>
      <c r="DC2515">
        <v>2013</v>
      </c>
      <c r="DD2515" s="6">
        <v>3603.8</v>
      </c>
      <c r="DE2515" s="96">
        <v>2.2834095999999999E-3</v>
      </c>
      <c r="DF2515" s="72">
        <v>757.6</v>
      </c>
      <c r="DG2515" s="96">
        <v>1</v>
      </c>
      <c r="DH2515" s="72">
        <v>757.6</v>
      </c>
      <c r="DI2515" s="72">
        <v>730.79900866000003</v>
      </c>
      <c r="DJ2515" s="96">
        <v>1</v>
      </c>
      <c r="DK2515" s="72">
        <v>757.6</v>
      </c>
      <c r="DL2515" s="96">
        <v>1</v>
      </c>
      <c r="DM2515" s="72">
        <v>757.6</v>
      </c>
      <c r="DN2515" s="96">
        <v>1</v>
      </c>
      <c r="DO2515" s="96">
        <v>9.9559999999999996E-3</v>
      </c>
      <c r="DP2515" s="72">
        <v>7.54</v>
      </c>
      <c r="DQ2515" s="72">
        <v>750.06</v>
      </c>
      <c r="DR2515" t="s">
        <v>106</v>
      </c>
      <c r="DT2515" t="s">
        <v>1569</v>
      </c>
    </row>
    <row r="2516" spans="1:124" x14ac:dyDescent="0.3">
      <c r="A2516" t="s">
        <v>1570</v>
      </c>
      <c r="B2516">
        <v>44030</v>
      </c>
      <c r="C2516" s="95">
        <v>1289</v>
      </c>
      <c r="D2516" s="95">
        <v>4732169</v>
      </c>
      <c r="E2516" s="95">
        <v>1246</v>
      </c>
      <c r="F2516" s="95">
        <v>4538563</v>
      </c>
      <c r="G2516" s="95">
        <v>378</v>
      </c>
      <c r="H2516" s="95">
        <v>1548219</v>
      </c>
      <c r="I2516" s="95">
        <v>354</v>
      </c>
      <c r="J2516" s="95">
        <v>1461484</v>
      </c>
      <c r="K2516" s="95">
        <v>1284</v>
      </c>
      <c r="L2516" s="95">
        <v>4683043</v>
      </c>
      <c r="M2516" s="95">
        <v>1242</v>
      </c>
      <c r="N2516" s="95">
        <v>5375475</v>
      </c>
      <c r="O2516" s="95">
        <v>398</v>
      </c>
      <c r="P2516" s="95">
        <v>1311728</v>
      </c>
      <c r="Q2516" s="95">
        <v>370</v>
      </c>
      <c r="R2516" s="95">
        <v>1726823</v>
      </c>
      <c r="S2516" s="95">
        <v>1273</v>
      </c>
      <c r="T2516" s="95">
        <v>4930000</v>
      </c>
      <c r="U2516" s="95">
        <v>1219</v>
      </c>
      <c r="V2516" s="95">
        <v>5941647</v>
      </c>
      <c r="W2516" s="95">
        <v>407</v>
      </c>
      <c r="X2516" s="95">
        <v>1364451</v>
      </c>
      <c r="Y2516" s="95">
        <v>385</v>
      </c>
      <c r="Z2516" s="95">
        <v>1822923</v>
      </c>
      <c r="AA2516" s="95">
        <v>1289</v>
      </c>
      <c r="AB2516" s="95">
        <v>4678385</v>
      </c>
      <c r="AC2516" s="95">
        <v>1226</v>
      </c>
      <c r="AD2516" s="95">
        <v>6253562</v>
      </c>
      <c r="AE2516" s="95">
        <v>394</v>
      </c>
      <c r="AF2516" s="95">
        <v>1514759</v>
      </c>
      <c r="AG2516" s="95">
        <v>370</v>
      </c>
      <c r="AH2516" s="95">
        <v>2380168</v>
      </c>
      <c r="AI2516" s="95">
        <v>1279</v>
      </c>
      <c r="AJ2516" s="95">
        <v>5041352</v>
      </c>
      <c r="AK2516" s="95">
        <v>1220</v>
      </c>
      <c r="AL2516" s="95">
        <v>6789994</v>
      </c>
      <c r="AM2516" s="95">
        <v>380</v>
      </c>
      <c r="AN2516" s="95">
        <v>1173382</v>
      </c>
      <c r="AO2516" s="95">
        <v>354</v>
      </c>
      <c r="AP2516" s="95">
        <v>2052382</v>
      </c>
      <c r="AQ2516" s="72">
        <v>313.95999999999998</v>
      </c>
      <c r="AR2516" s="72">
        <v>312.5</v>
      </c>
      <c r="AS2516" s="72">
        <v>626.46</v>
      </c>
      <c r="AT2516" s="95">
        <v>6280388</v>
      </c>
      <c r="AU2516" s="95">
        <v>6000047</v>
      </c>
      <c r="AV2516" s="95">
        <v>1667</v>
      </c>
      <c r="AW2516" s="95">
        <v>1600</v>
      </c>
      <c r="AX2516" s="72">
        <v>297.01</v>
      </c>
      <c r="AY2516" s="72">
        <v>367.16</v>
      </c>
      <c r="AZ2516" s="72">
        <v>664.17</v>
      </c>
      <c r="BA2516" s="95">
        <v>5994771</v>
      </c>
      <c r="BB2516" s="95">
        <v>7102298</v>
      </c>
      <c r="BC2516" s="95">
        <v>1682</v>
      </c>
      <c r="BD2516" s="95">
        <v>1612</v>
      </c>
      <c r="BE2516" s="72">
        <v>312.22000000000003</v>
      </c>
      <c r="BF2516" s="72">
        <v>403.4</v>
      </c>
      <c r="BG2516" s="72">
        <v>715.62</v>
      </c>
      <c r="BH2516" s="95">
        <v>6294451</v>
      </c>
      <c r="BI2516" s="95">
        <v>7764570</v>
      </c>
      <c r="BJ2516" s="95">
        <v>1680</v>
      </c>
      <c r="BK2516" s="95">
        <v>1604</v>
      </c>
      <c r="BL2516" s="72">
        <v>306.64999999999998</v>
      </c>
      <c r="BM2516" s="72">
        <v>450.8</v>
      </c>
      <c r="BN2516" s="72">
        <v>757.45</v>
      </c>
      <c r="BO2516" s="95">
        <v>6193144</v>
      </c>
      <c r="BP2516" s="95">
        <v>8633730</v>
      </c>
      <c r="BQ2516" s="95">
        <v>1683</v>
      </c>
      <c r="BR2516" s="95">
        <v>1596</v>
      </c>
      <c r="BS2516" s="72">
        <v>312.17</v>
      </c>
      <c r="BT2516" s="72">
        <v>468.15</v>
      </c>
      <c r="BU2516" s="72">
        <v>780.32</v>
      </c>
      <c r="BV2516" s="95">
        <v>6214734</v>
      </c>
      <c r="BW2516" s="95">
        <v>8842376</v>
      </c>
      <c r="BX2516" s="95">
        <v>1659</v>
      </c>
      <c r="BY2516" s="95">
        <v>1574</v>
      </c>
      <c r="BZ2516" s="95">
        <v>1635</v>
      </c>
      <c r="CA2516" s="95">
        <v>1648</v>
      </c>
      <c r="CB2516" s="95">
        <v>1643</v>
      </c>
      <c r="CC2516" s="95">
        <v>1642</v>
      </c>
      <c r="CD2516" s="95">
        <v>1617</v>
      </c>
      <c r="CE2516" s="72">
        <v>650.75523149000003</v>
      </c>
      <c r="CF2516" s="72">
        <v>676.59346364999999</v>
      </c>
      <c r="CG2516" s="72">
        <v>712.40329333</v>
      </c>
      <c r="CH2516" s="72">
        <v>716.50152150999998</v>
      </c>
      <c r="CI2516" s="72">
        <v>731.52548966999996</v>
      </c>
      <c r="CJ2516" s="96">
        <v>0.96266609879999998</v>
      </c>
      <c r="CK2516" s="96">
        <v>0.98163821510000004</v>
      </c>
      <c r="CL2516" s="96">
        <v>1.0045152889</v>
      </c>
      <c r="CM2516" s="96">
        <v>1.0571505812999999</v>
      </c>
      <c r="CN2516" s="96">
        <v>1.0667024061999999</v>
      </c>
      <c r="CO2516" s="96">
        <v>1.0153161186999999</v>
      </c>
      <c r="CP2516" s="96">
        <v>0.9992301898</v>
      </c>
      <c r="CQ2516" s="96">
        <v>0.99584056389999998</v>
      </c>
      <c r="CR2516" s="96">
        <v>1.0034036405</v>
      </c>
      <c r="CS2516" s="95">
        <v>1826</v>
      </c>
      <c r="CT2516" s="95">
        <v>1789</v>
      </c>
      <c r="CU2516" s="95">
        <v>1739</v>
      </c>
      <c r="CV2516" s="95">
        <v>1732</v>
      </c>
      <c r="CW2516" s="95">
        <v>1737</v>
      </c>
      <c r="CX2516" s="96">
        <v>1.002937357</v>
      </c>
      <c r="CY2516" s="96">
        <v>1.009188349</v>
      </c>
      <c r="CZ2516" s="96">
        <v>0.99431888300000004</v>
      </c>
      <c r="DA2516" s="96">
        <v>1.0431577190000001</v>
      </c>
      <c r="DB2516" s="96">
        <v>1.0279003099999999</v>
      </c>
      <c r="DC2516">
        <v>2013</v>
      </c>
      <c r="DD2516" s="6">
        <v>1597.2</v>
      </c>
      <c r="DE2516" s="96">
        <v>4.5918588000000002E-3</v>
      </c>
      <c r="DF2516" s="72">
        <v>767.07</v>
      </c>
      <c r="DG2516" s="96">
        <v>1</v>
      </c>
      <c r="DH2516" s="72">
        <v>767.07</v>
      </c>
      <c r="DI2516" s="72">
        <v>730.79900866000003</v>
      </c>
      <c r="DJ2516" s="96">
        <v>1</v>
      </c>
      <c r="DK2516" s="72">
        <v>767.07</v>
      </c>
      <c r="DL2516" s="96">
        <v>1</v>
      </c>
      <c r="DM2516" s="72">
        <v>767.07</v>
      </c>
      <c r="DN2516" s="96">
        <v>1</v>
      </c>
      <c r="DO2516" s="96">
        <v>1.4267E-2</v>
      </c>
      <c r="DP2516" s="72">
        <v>10.94</v>
      </c>
      <c r="DQ2516" s="72">
        <v>756.13</v>
      </c>
      <c r="DR2516" t="s">
        <v>1570</v>
      </c>
      <c r="DT2516" t="s">
        <v>1569</v>
      </c>
    </row>
    <row r="2517" spans="1:124" x14ac:dyDescent="0.3">
      <c r="A2517" t="s">
        <v>5</v>
      </c>
      <c r="B2517">
        <v>44040</v>
      </c>
      <c r="C2517" s="95">
        <v>12230</v>
      </c>
      <c r="D2517" s="95">
        <v>48600422</v>
      </c>
      <c r="E2517" s="95">
        <v>11805</v>
      </c>
      <c r="F2517" s="95">
        <v>38712964</v>
      </c>
      <c r="G2517" s="95">
        <v>2612</v>
      </c>
      <c r="H2517" s="95">
        <v>8834268</v>
      </c>
      <c r="I2517" s="95">
        <v>2316</v>
      </c>
      <c r="J2517" s="95">
        <v>8713112</v>
      </c>
      <c r="K2517" s="95">
        <v>12001</v>
      </c>
      <c r="L2517" s="95">
        <v>47512672</v>
      </c>
      <c r="M2517" s="95">
        <v>11508</v>
      </c>
      <c r="N2517" s="95">
        <v>39137024</v>
      </c>
      <c r="O2517" s="95">
        <v>2652</v>
      </c>
      <c r="P2517" s="95">
        <v>9969259</v>
      </c>
      <c r="Q2517" s="95">
        <v>2350</v>
      </c>
      <c r="R2517" s="95">
        <v>9033874</v>
      </c>
      <c r="S2517" s="95">
        <v>12046</v>
      </c>
      <c r="T2517" s="95">
        <v>48195329</v>
      </c>
      <c r="U2517" s="95">
        <v>11465</v>
      </c>
      <c r="V2517" s="95">
        <v>40614954</v>
      </c>
      <c r="W2517" s="95">
        <v>2715</v>
      </c>
      <c r="X2517" s="95">
        <v>9154746</v>
      </c>
      <c r="Y2517" s="95">
        <v>2409</v>
      </c>
      <c r="Z2517" s="95">
        <v>9212908</v>
      </c>
      <c r="AA2517" s="95">
        <v>12164</v>
      </c>
      <c r="AB2517" s="95">
        <v>45895316</v>
      </c>
      <c r="AC2517" s="95">
        <v>11531</v>
      </c>
      <c r="AD2517" s="95">
        <v>42437372</v>
      </c>
      <c r="AE2517" s="95">
        <v>2695</v>
      </c>
      <c r="AF2517" s="95">
        <v>9537162</v>
      </c>
      <c r="AG2517" s="95">
        <v>2403</v>
      </c>
      <c r="AH2517" s="95">
        <v>10170848</v>
      </c>
      <c r="AI2517" s="95">
        <v>12312</v>
      </c>
      <c r="AJ2517" s="95">
        <v>47640096.130000003</v>
      </c>
      <c r="AK2517" s="95">
        <v>11625</v>
      </c>
      <c r="AL2517" s="95">
        <v>44261038.259999998</v>
      </c>
      <c r="AM2517" s="95">
        <v>2754</v>
      </c>
      <c r="AN2517" s="95">
        <v>8900537.3300000001</v>
      </c>
      <c r="AO2517" s="95">
        <v>2449</v>
      </c>
      <c r="AP2517" s="95">
        <v>10296463.01</v>
      </c>
      <c r="AQ2517" s="72">
        <v>322.48</v>
      </c>
      <c r="AR2517" s="72">
        <v>279.88</v>
      </c>
      <c r="AS2517" s="72">
        <v>602.36</v>
      </c>
      <c r="AT2517" s="95">
        <v>57434690</v>
      </c>
      <c r="AU2517" s="95">
        <v>47426076</v>
      </c>
      <c r="AV2517" s="95">
        <v>14842</v>
      </c>
      <c r="AW2517" s="95">
        <v>14121</v>
      </c>
      <c r="AX2517" s="72">
        <v>326.91000000000003</v>
      </c>
      <c r="AY2517" s="72">
        <v>289.67</v>
      </c>
      <c r="AZ2517" s="72">
        <v>616.58000000000004</v>
      </c>
      <c r="BA2517" s="95">
        <v>57481931</v>
      </c>
      <c r="BB2517" s="95">
        <v>48170898</v>
      </c>
      <c r="BC2517" s="95">
        <v>14653</v>
      </c>
      <c r="BD2517" s="95">
        <v>13858</v>
      </c>
      <c r="BE2517" s="72">
        <v>323.77</v>
      </c>
      <c r="BF2517" s="72">
        <v>299.29000000000002</v>
      </c>
      <c r="BG2517" s="72">
        <v>623.05999999999995</v>
      </c>
      <c r="BH2517" s="95">
        <v>57350075</v>
      </c>
      <c r="BI2517" s="95">
        <v>49827862</v>
      </c>
      <c r="BJ2517" s="95">
        <v>14761</v>
      </c>
      <c r="BK2517" s="95">
        <v>13874</v>
      </c>
      <c r="BL2517" s="72">
        <v>310.88</v>
      </c>
      <c r="BM2517" s="72">
        <v>314.63</v>
      </c>
      <c r="BN2517" s="72">
        <v>625.51</v>
      </c>
      <c r="BO2517" s="95">
        <v>55432478</v>
      </c>
      <c r="BP2517" s="95">
        <v>52608220</v>
      </c>
      <c r="BQ2517" s="95">
        <v>14859</v>
      </c>
      <c r="BR2517" s="95">
        <v>13934</v>
      </c>
      <c r="BS2517" s="72">
        <v>312.74</v>
      </c>
      <c r="BT2517" s="72">
        <v>323.04000000000002</v>
      </c>
      <c r="BU2517" s="72">
        <v>635.78</v>
      </c>
      <c r="BV2517" s="95">
        <v>56540633.460000001</v>
      </c>
      <c r="BW2517" s="95">
        <v>54557501.270000003</v>
      </c>
      <c r="BX2517" s="95">
        <v>15066</v>
      </c>
      <c r="BY2517" s="95">
        <v>14074</v>
      </c>
      <c r="BZ2517" s="95">
        <v>14498</v>
      </c>
      <c r="CA2517" s="95">
        <v>14269</v>
      </c>
      <c r="CB2517" s="95">
        <v>14333</v>
      </c>
      <c r="CC2517" s="95">
        <v>14420</v>
      </c>
      <c r="CD2517" s="95">
        <v>14581</v>
      </c>
      <c r="CE2517" s="72">
        <v>650.75523149000003</v>
      </c>
      <c r="CF2517" s="72">
        <v>676.59346364999999</v>
      </c>
      <c r="CG2517" s="72">
        <v>712.40329333</v>
      </c>
      <c r="CH2517" s="72">
        <v>716.50152150999998</v>
      </c>
      <c r="CI2517" s="72">
        <v>731.52548966999996</v>
      </c>
      <c r="CJ2517" s="96">
        <v>0.92563220530000001</v>
      </c>
      <c r="CK2517" s="96">
        <v>0.91130055659999998</v>
      </c>
      <c r="CL2517" s="96">
        <v>0.87458888219999997</v>
      </c>
      <c r="CM2517" s="96">
        <v>0.87300582230000001</v>
      </c>
      <c r="CN2517" s="96">
        <v>0.8691153063</v>
      </c>
      <c r="CO2517" s="96">
        <v>0.97029599889999996</v>
      </c>
      <c r="CP2517" s="96">
        <v>0.91799673049999997</v>
      </c>
      <c r="CQ2517" s="96">
        <v>0.99584056389999998</v>
      </c>
      <c r="CR2517" s="96">
        <v>0.92183089610000002</v>
      </c>
      <c r="CS2517" s="95">
        <v>14293</v>
      </c>
      <c r="CT2517" s="95">
        <v>14177</v>
      </c>
      <c r="CU2517" s="95">
        <v>14101</v>
      </c>
      <c r="CV2517" s="95">
        <v>14249</v>
      </c>
      <c r="CW2517" s="95">
        <v>14424</v>
      </c>
      <c r="CX2517" s="96">
        <v>0.98464596100000001</v>
      </c>
      <c r="CY2517" s="96">
        <v>0.96155148899999998</v>
      </c>
      <c r="CZ2517" s="96">
        <v>0.96929174600000001</v>
      </c>
      <c r="DA2517" s="96">
        <v>0.95971015100000001</v>
      </c>
      <c r="DB2517" s="96">
        <v>0.97611031000000004</v>
      </c>
      <c r="DC2517">
        <v>2013</v>
      </c>
      <c r="DD2517" s="6">
        <v>13972.2</v>
      </c>
      <c r="DE2517" s="96">
        <v>7.8585327999999999E-3</v>
      </c>
      <c r="DF2517" s="72">
        <v>702.39</v>
      </c>
      <c r="DG2517" s="96">
        <v>1</v>
      </c>
      <c r="DH2517" s="72">
        <v>702.39</v>
      </c>
      <c r="DI2517" s="72">
        <v>698.16998197999999</v>
      </c>
      <c r="DJ2517" s="96">
        <v>1</v>
      </c>
      <c r="DK2517" s="72">
        <v>702.39</v>
      </c>
      <c r="DL2517" s="96">
        <v>1</v>
      </c>
      <c r="DM2517" s="72">
        <v>702.39</v>
      </c>
      <c r="DN2517" s="96">
        <v>1</v>
      </c>
      <c r="DO2517" s="96">
        <v>1.0942E-2</v>
      </c>
      <c r="DP2517" s="72">
        <v>7.69</v>
      </c>
      <c r="DQ2517" s="72">
        <v>694.7</v>
      </c>
      <c r="DR2517" t="s">
        <v>5</v>
      </c>
      <c r="DT2517" t="s">
        <v>1569</v>
      </c>
    </row>
    <row r="2518" spans="1:124" x14ac:dyDescent="0.3">
      <c r="A2518" t="s">
        <v>108</v>
      </c>
      <c r="B2518">
        <v>44050</v>
      </c>
      <c r="C2518" s="95">
        <v>9990</v>
      </c>
      <c r="D2518" s="95">
        <v>40380091</v>
      </c>
      <c r="E2518" s="95">
        <v>9644</v>
      </c>
      <c r="F2518" s="95">
        <v>33823099</v>
      </c>
      <c r="G2518" s="95">
        <v>2806</v>
      </c>
      <c r="H2518" s="95">
        <v>9489476</v>
      </c>
      <c r="I2518" s="95">
        <v>2581</v>
      </c>
      <c r="J2518" s="95">
        <v>10573154</v>
      </c>
      <c r="K2518" s="95">
        <v>9811</v>
      </c>
      <c r="L2518" s="95">
        <v>39641867</v>
      </c>
      <c r="M2518" s="95">
        <v>9423</v>
      </c>
      <c r="N2518" s="95">
        <v>35275634</v>
      </c>
      <c r="O2518" s="95">
        <v>2867</v>
      </c>
      <c r="P2518" s="95">
        <v>9623452</v>
      </c>
      <c r="Q2518" s="95">
        <v>2622</v>
      </c>
      <c r="R2518" s="95">
        <v>11083104</v>
      </c>
      <c r="S2518" s="95">
        <v>10067</v>
      </c>
      <c r="T2518" s="95">
        <v>41064255</v>
      </c>
      <c r="U2518" s="95">
        <v>9611</v>
      </c>
      <c r="V2518" s="95">
        <v>37332689</v>
      </c>
      <c r="W2518" s="95">
        <v>2889</v>
      </c>
      <c r="X2518" s="95">
        <v>9713789</v>
      </c>
      <c r="Y2518" s="95">
        <v>2656</v>
      </c>
      <c r="Z2518" s="95">
        <v>12429950</v>
      </c>
      <c r="AA2518" s="95">
        <v>10137</v>
      </c>
      <c r="AB2518" s="95">
        <v>37913060</v>
      </c>
      <c r="AC2518" s="95">
        <v>9651</v>
      </c>
      <c r="AD2518" s="95">
        <v>39461404</v>
      </c>
      <c r="AE2518" s="95">
        <v>2953</v>
      </c>
      <c r="AF2518" s="95">
        <v>9808887</v>
      </c>
      <c r="AG2518" s="95">
        <v>2730</v>
      </c>
      <c r="AH2518" s="95">
        <v>13902743</v>
      </c>
      <c r="AI2518" s="95">
        <v>10128</v>
      </c>
      <c r="AJ2518" s="95">
        <v>39554524.100000001</v>
      </c>
      <c r="AK2518" s="95">
        <v>9610</v>
      </c>
      <c r="AL2518" s="95">
        <v>42560933.109999999</v>
      </c>
      <c r="AM2518" s="95">
        <v>2972</v>
      </c>
      <c r="AN2518" s="95">
        <v>11884323</v>
      </c>
      <c r="AO2518" s="95">
        <v>2732</v>
      </c>
      <c r="AP2518" s="95">
        <v>15082052</v>
      </c>
      <c r="AQ2518" s="72">
        <v>324.77</v>
      </c>
      <c r="AR2518" s="72">
        <v>302.63</v>
      </c>
      <c r="AS2518" s="72">
        <v>627.4</v>
      </c>
      <c r="AT2518" s="95">
        <v>49869567</v>
      </c>
      <c r="AU2518" s="95">
        <v>44396253</v>
      </c>
      <c r="AV2518" s="95">
        <v>12796</v>
      </c>
      <c r="AW2518" s="95">
        <v>12225</v>
      </c>
      <c r="AX2518" s="72">
        <v>323.82</v>
      </c>
      <c r="AY2518" s="72">
        <v>320.73</v>
      </c>
      <c r="AZ2518" s="72">
        <v>644.54999999999995</v>
      </c>
      <c r="BA2518" s="95">
        <v>49265319</v>
      </c>
      <c r="BB2518" s="95">
        <v>46358738</v>
      </c>
      <c r="BC2518" s="95">
        <v>12678</v>
      </c>
      <c r="BD2518" s="95">
        <v>12045</v>
      </c>
      <c r="BE2518" s="72">
        <v>326.61</v>
      </c>
      <c r="BF2518" s="72">
        <v>338.05</v>
      </c>
      <c r="BG2518" s="72">
        <v>664.66</v>
      </c>
      <c r="BH2518" s="95">
        <v>50778044</v>
      </c>
      <c r="BI2518" s="95">
        <v>49762639</v>
      </c>
      <c r="BJ2518" s="95">
        <v>12956</v>
      </c>
      <c r="BK2518" s="95">
        <v>12267</v>
      </c>
      <c r="BL2518" s="72">
        <v>303.81</v>
      </c>
      <c r="BM2518" s="72">
        <v>359.18</v>
      </c>
      <c r="BN2518" s="72">
        <v>662.99</v>
      </c>
      <c r="BO2518" s="95">
        <v>47721947</v>
      </c>
      <c r="BP2518" s="95">
        <v>53364147</v>
      </c>
      <c r="BQ2518" s="95">
        <v>13090</v>
      </c>
      <c r="BR2518" s="95">
        <v>12381</v>
      </c>
      <c r="BS2518" s="72">
        <v>327.22000000000003</v>
      </c>
      <c r="BT2518" s="72">
        <v>389.21</v>
      </c>
      <c r="BU2518" s="72">
        <v>716.43</v>
      </c>
      <c r="BV2518" s="95">
        <v>51438847.100000001</v>
      </c>
      <c r="BW2518" s="95">
        <v>57642985.109999999</v>
      </c>
      <c r="BX2518" s="95">
        <v>13100</v>
      </c>
      <c r="BY2518" s="95">
        <v>12342</v>
      </c>
      <c r="BZ2518" s="95">
        <v>12524</v>
      </c>
      <c r="CA2518" s="95">
        <v>12372</v>
      </c>
      <c r="CB2518" s="95">
        <v>12624</v>
      </c>
      <c r="CC2518" s="95">
        <v>12753</v>
      </c>
      <c r="CD2518" s="95">
        <v>12729</v>
      </c>
      <c r="CE2518" s="72">
        <v>650.75523149000003</v>
      </c>
      <c r="CF2518" s="72">
        <v>676.59346364999999</v>
      </c>
      <c r="CG2518" s="72">
        <v>712.40329333</v>
      </c>
      <c r="CH2518" s="72">
        <v>716.50152150999998</v>
      </c>
      <c r="CI2518" s="72">
        <v>731.52548966999996</v>
      </c>
      <c r="CJ2518" s="96">
        <v>0.96411057440000003</v>
      </c>
      <c r="CK2518" s="96">
        <v>0.95264000410000005</v>
      </c>
      <c r="CL2518" s="96">
        <v>0.93298277289999998</v>
      </c>
      <c r="CM2518" s="96">
        <v>0.92531555080000005</v>
      </c>
      <c r="CN2518" s="96">
        <v>0.97936436959999995</v>
      </c>
      <c r="CO2518" s="96">
        <v>1.0146491294</v>
      </c>
      <c r="CP2518" s="96">
        <v>0.9371541618</v>
      </c>
      <c r="CQ2518" s="96">
        <v>0.99584056389999998</v>
      </c>
      <c r="CR2518" s="96">
        <v>0.94106834159999997</v>
      </c>
      <c r="CS2518" s="95">
        <v>12296</v>
      </c>
      <c r="CT2518" s="95">
        <v>12183</v>
      </c>
      <c r="CU2518" s="95">
        <v>12279</v>
      </c>
      <c r="CV2518" s="95">
        <v>12687</v>
      </c>
      <c r="CW2518" s="95">
        <v>12453</v>
      </c>
      <c r="CX2518" s="96">
        <v>0.98858393099999997</v>
      </c>
      <c r="CY2518" s="96">
        <v>0.99593396099999998</v>
      </c>
      <c r="CZ2518" s="96">
        <v>1.009038613</v>
      </c>
      <c r="DA2518" s="96">
        <v>1.0281190120000001</v>
      </c>
      <c r="DB2518" s="96">
        <v>1.0505042410000001</v>
      </c>
      <c r="DC2518">
        <v>2013</v>
      </c>
      <c r="DD2518" s="6">
        <v>12252</v>
      </c>
      <c r="DE2518" s="96">
        <v>1.9768457999999999E-3</v>
      </c>
      <c r="DF2518" s="72">
        <v>721.3</v>
      </c>
      <c r="DG2518" s="96">
        <v>1</v>
      </c>
      <c r="DH2518" s="72">
        <v>721.3</v>
      </c>
      <c r="DI2518" s="72">
        <v>712.86756864999995</v>
      </c>
      <c r="DJ2518" s="96">
        <v>1</v>
      </c>
      <c r="DK2518" s="72">
        <v>721.3</v>
      </c>
      <c r="DL2518" s="96">
        <v>1</v>
      </c>
      <c r="DM2518" s="72">
        <v>721.3</v>
      </c>
      <c r="DN2518" s="96">
        <v>1</v>
      </c>
      <c r="DO2518" s="96">
        <v>6.2610000000000001E-3</v>
      </c>
      <c r="DP2518" s="72">
        <v>4.5199999999999996</v>
      </c>
      <c r="DQ2518" s="72">
        <v>716.78</v>
      </c>
      <c r="DR2518" t="s">
        <v>108</v>
      </c>
      <c r="DT2518" t="s">
        <v>1569</v>
      </c>
    </row>
    <row r="2519" spans="1:124" x14ac:dyDescent="0.3">
      <c r="A2519" t="s">
        <v>708</v>
      </c>
      <c r="B2519">
        <v>44060</v>
      </c>
      <c r="C2519" s="95">
        <v>4877</v>
      </c>
      <c r="D2519" s="95">
        <v>22690704</v>
      </c>
      <c r="E2519" s="95">
        <v>4791</v>
      </c>
      <c r="F2519" s="95">
        <v>19854827</v>
      </c>
      <c r="G2519" s="95">
        <v>2389</v>
      </c>
      <c r="H2519" s="95">
        <v>7002014</v>
      </c>
      <c r="I2519" s="95">
        <v>2237</v>
      </c>
      <c r="J2519" s="95">
        <v>7468674</v>
      </c>
      <c r="K2519" s="95">
        <v>4780</v>
      </c>
      <c r="L2519" s="95">
        <v>22179949</v>
      </c>
      <c r="M2519" s="95">
        <v>4660</v>
      </c>
      <c r="N2519" s="95">
        <v>20173176</v>
      </c>
      <c r="O2519" s="95">
        <v>2367</v>
      </c>
      <c r="P2519" s="95">
        <v>6433311</v>
      </c>
      <c r="Q2519" s="95">
        <v>2233</v>
      </c>
      <c r="R2519" s="95">
        <v>7875970</v>
      </c>
      <c r="S2519" s="95">
        <v>4682</v>
      </c>
      <c r="T2519" s="95">
        <v>22645889</v>
      </c>
      <c r="U2519" s="95">
        <v>4537</v>
      </c>
      <c r="V2519" s="95">
        <v>20386851</v>
      </c>
      <c r="W2519" s="95">
        <v>2302</v>
      </c>
      <c r="X2519" s="95">
        <v>5817405</v>
      </c>
      <c r="Y2519" s="95">
        <v>2179</v>
      </c>
      <c r="Z2519" s="95">
        <v>7876890</v>
      </c>
      <c r="AA2519" s="95">
        <v>4462</v>
      </c>
      <c r="AB2519" s="95">
        <v>19522740</v>
      </c>
      <c r="AC2519" s="95">
        <v>4302</v>
      </c>
      <c r="AD2519" s="95">
        <v>20083879</v>
      </c>
      <c r="AE2519" s="95">
        <v>2257</v>
      </c>
      <c r="AF2519" s="95">
        <v>6274932</v>
      </c>
      <c r="AG2519" s="95">
        <v>2123</v>
      </c>
      <c r="AH2519" s="95">
        <v>8684887</v>
      </c>
      <c r="AI2519" s="95">
        <v>4243</v>
      </c>
      <c r="AJ2519" s="95">
        <v>19399002.969999999</v>
      </c>
      <c r="AK2519" s="95">
        <v>4083</v>
      </c>
      <c r="AL2519" s="95">
        <v>18814142.010000002</v>
      </c>
      <c r="AM2519" s="95">
        <v>2213</v>
      </c>
      <c r="AN2519" s="95">
        <v>6373655.75</v>
      </c>
      <c r="AO2519" s="95">
        <v>2082</v>
      </c>
      <c r="AP2519" s="95">
        <v>8847087.4000000004</v>
      </c>
      <c r="AQ2519" s="72">
        <v>340.54</v>
      </c>
      <c r="AR2519" s="72">
        <v>323.98</v>
      </c>
      <c r="AS2519" s="72">
        <v>664.52</v>
      </c>
      <c r="AT2519" s="95">
        <v>29692718</v>
      </c>
      <c r="AU2519" s="95">
        <v>27323501</v>
      </c>
      <c r="AV2519" s="95">
        <v>7266</v>
      </c>
      <c r="AW2519" s="95">
        <v>7028</v>
      </c>
      <c r="AX2519" s="72">
        <v>333.63</v>
      </c>
      <c r="AY2519" s="72">
        <v>339.1</v>
      </c>
      <c r="AZ2519" s="72">
        <v>672.73</v>
      </c>
      <c r="BA2519" s="95">
        <v>28613260</v>
      </c>
      <c r="BB2519" s="95">
        <v>28049146</v>
      </c>
      <c r="BC2519" s="95">
        <v>7147</v>
      </c>
      <c r="BD2519" s="95">
        <v>6893</v>
      </c>
      <c r="BE2519" s="72">
        <v>339.63</v>
      </c>
      <c r="BF2519" s="72">
        <v>350.7</v>
      </c>
      <c r="BG2519" s="72">
        <v>690.33</v>
      </c>
      <c r="BH2519" s="95">
        <v>28463294</v>
      </c>
      <c r="BI2519" s="95">
        <v>28263741</v>
      </c>
      <c r="BJ2519" s="95">
        <v>6984</v>
      </c>
      <c r="BK2519" s="95">
        <v>6716</v>
      </c>
      <c r="BL2519" s="72">
        <v>319.95999999999998</v>
      </c>
      <c r="BM2519" s="72">
        <v>373.14</v>
      </c>
      <c r="BN2519" s="72">
        <v>693.1</v>
      </c>
      <c r="BO2519" s="95">
        <v>25797672</v>
      </c>
      <c r="BP2519" s="95">
        <v>28768766</v>
      </c>
      <c r="BQ2519" s="95">
        <v>6719</v>
      </c>
      <c r="BR2519" s="95">
        <v>6425</v>
      </c>
      <c r="BS2519" s="72">
        <v>332.67</v>
      </c>
      <c r="BT2519" s="72">
        <v>373.9</v>
      </c>
      <c r="BU2519" s="72">
        <v>706.57</v>
      </c>
      <c r="BV2519" s="95">
        <v>25772658.719999999</v>
      </c>
      <c r="BW2519" s="95">
        <v>27661229.41</v>
      </c>
      <c r="BX2519" s="95">
        <v>6456</v>
      </c>
      <c r="BY2519" s="95">
        <v>6165</v>
      </c>
      <c r="BZ2519" s="95">
        <v>7153</v>
      </c>
      <c r="CA2519" s="95">
        <v>7024</v>
      </c>
      <c r="CB2519" s="95">
        <v>6855</v>
      </c>
      <c r="CC2519" s="95">
        <v>6579</v>
      </c>
      <c r="CD2519" s="95">
        <v>6314</v>
      </c>
      <c r="CE2519" s="72">
        <v>650.75523149000003</v>
      </c>
      <c r="CF2519" s="72">
        <v>676.59346364999999</v>
      </c>
      <c r="CG2519" s="72">
        <v>712.40329333</v>
      </c>
      <c r="CH2519" s="72">
        <v>716.50152150999998</v>
      </c>
      <c r="CI2519" s="72">
        <v>731.52548966999996</v>
      </c>
      <c r="CJ2519" s="96">
        <v>1.0211519905999999</v>
      </c>
      <c r="CK2519" s="96">
        <v>0.99428983010000005</v>
      </c>
      <c r="CL2519" s="96">
        <v>0.96901573370000005</v>
      </c>
      <c r="CM2519" s="96">
        <v>0.96733918799999996</v>
      </c>
      <c r="CN2519" s="96">
        <v>0.96588568679999998</v>
      </c>
      <c r="CO2519" s="96">
        <v>1.1056657823</v>
      </c>
      <c r="CP2519" s="96">
        <v>0.8895423026</v>
      </c>
      <c r="CQ2519" s="96">
        <v>0.99584056389999998</v>
      </c>
      <c r="CR2519" s="96">
        <v>0.89325762350000004</v>
      </c>
      <c r="CS2519" s="95">
        <v>6880</v>
      </c>
      <c r="CT2519" s="95">
        <v>6808</v>
      </c>
      <c r="CU2519" s="95">
        <v>6593</v>
      </c>
      <c r="CV2519" s="95">
        <v>6252</v>
      </c>
      <c r="CW2519" s="95">
        <v>5962</v>
      </c>
      <c r="CX2519" s="96">
        <v>1.1300306769999999</v>
      </c>
      <c r="CY2519" s="96">
        <v>1.1117673969999999</v>
      </c>
      <c r="CZ2519" s="96">
        <v>1.1059342670000001</v>
      </c>
      <c r="DA2519" s="96">
        <v>1.0855749669999999</v>
      </c>
      <c r="DB2519" s="96">
        <v>1.0913530330000001</v>
      </c>
      <c r="DC2519">
        <v>2013</v>
      </c>
      <c r="DD2519" s="6">
        <v>6645.4</v>
      </c>
      <c r="DE2519" s="96">
        <v>7.3485091999999997E-3</v>
      </c>
      <c r="DF2519" s="72">
        <v>680.97</v>
      </c>
      <c r="DG2519" s="96">
        <v>1</v>
      </c>
      <c r="DH2519" s="72">
        <v>680.97</v>
      </c>
      <c r="DI2519" s="72">
        <v>730.79900866000003</v>
      </c>
      <c r="DJ2519" s="96">
        <v>1</v>
      </c>
      <c r="DK2519" s="72">
        <v>680.97</v>
      </c>
      <c r="DL2519" s="96">
        <v>1</v>
      </c>
      <c r="DM2519" s="72">
        <v>680.97</v>
      </c>
      <c r="DN2519" s="96">
        <v>1</v>
      </c>
      <c r="DO2519" s="96">
        <v>9.9860000000000001E-3</v>
      </c>
      <c r="DP2519" s="72">
        <v>6.8</v>
      </c>
      <c r="DQ2519" s="72">
        <v>674.17</v>
      </c>
      <c r="DR2519" t="s">
        <v>708</v>
      </c>
      <c r="DT2519" t="s">
        <v>1569</v>
      </c>
    </row>
    <row r="2520" spans="1:124" x14ac:dyDescent="0.3">
      <c r="A2520" t="s">
        <v>1571</v>
      </c>
      <c r="B2520">
        <v>44070</v>
      </c>
      <c r="C2520" s="95">
        <v>1524</v>
      </c>
      <c r="D2520" s="95">
        <v>7650829</v>
      </c>
      <c r="E2520" s="95">
        <v>1461</v>
      </c>
      <c r="F2520" s="95">
        <v>5539383</v>
      </c>
      <c r="G2520" s="95">
        <v>415</v>
      </c>
      <c r="H2520" s="95">
        <v>1681734</v>
      </c>
      <c r="I2520" s="95">
        <v>379</v>
      </c>
      <c r="J2520" s="95">
        <v>1522820</v>
      </c>
      <c r="K2520" s="95">
        <v>1484</v>
      </c>
      <c r="L2520" s="95">
        <v>7279691</v>
      </c>
      <c r="M2520" s="95">
        <v>1412</v>
      </c>
      <c r="N2520" s="95">
        <v>5752242</v>
      </c>
      <c r="O2520" s="95">
        <v>411</v>
      </c>
      <c r="P2520" s="95">
        <v>1563228</v>
      </c>
      <c r="Q2520" s="95">
        <v>369</v>
      </c>
      <c r="R2520" s="95">
        <v>1566326</v>
      </c>
      <c r="S2520" s="95">
        <v>1513</v>
      </c>
      <c r="T2520" s="95">
        <v>7478866</v>
      </c>
      <c r="U2520" s="95">
        <v>1423</v>
      </c>
      <c r="V2520" s="95">
        <v>5809800</v>
      </c>
      <c r="W2520" s="95">
        <v>400</v>
      </c>
      <c r="X2520" s="95">
        <v>1559847</v>
      </c>
      <c r="Y2520" s="95">
        <v>358</v>
      </c>
      <c r="Z2520" s="95">
        <v>1547910</v>
      </c>
      <c r="AA2520" s="95">
        <v>1540</v>
      </c>
      <c r="AB2520" s="95">
        <v>6674389</v>
      </c>
      <c r="AC2520" s="95">
        <v>1442</v>
      </c>
      <c r="AD2520" s="95">
        <v>6494544</v>
      </c>
      <c r="AE2520" s="95">
        <v>403</v>
      </c>
      <c r="AF2520" s="95">
        <v>1609492</v>
      </c>
      <c r="AG2520" s="95">
        <v>364</v>
      </c>
      <c r="AH2520" s="95">
        <v>1548261</v>
      </c>
      <c r="AI2520" s="95">
        <v>1583</v>
      </c>
      <c r="AJ2520" s="95">
        <v>7412094</v>
      </c>
      <c r="AK2520" s="95">
        <v>1482</v>
      </c>
      <c r="AL2520" s="95">
        <v>7308711</v>
      </c>
      <c r="AM2520" s="95">
        <v>404</v>
      </c>
      <c r="AN2520" s="95">
        <v>1640800</v>
      </c>
      <c r="AO2520" s="95">
        <v>365</v>
      </c>
      <c r="AP2520" s="95">
        <v>1755342</v>
      </c>
      <c r="AQ2520" s="72">
        <v>401.09</v>
      </c>
      <c r="AR2520" s="72">
        <v>319.85000000000002</v>
      </c>
      <c r="AS2520" s="72">
        <v>720.94</v>
      </c>
      <c r="AT2520" s="95">
        <v>9332563</v>
      </c>
      <c r="AU2520" s="95">
        <v>7062203</v>
      </c>
      <c r="AV2520" s="95">
        <v>1939</v>
      </c>
      <c r="AW2520" s="95">
        <v>1840</v>
      </c>
      <c r="AX2520" s="72">
        <v>388.87</v>
      </c>
      <c r="AY2520" s="72">
        <v>342.44</v>
      </c>
      <c r="AZ2520" s="72">
        <v>731.31</v>
      </c>
      <c r="BA2520" s="95">
        <v>8842919</v>
      </c>
      <c r="BB2520" s="95">
        <v>7318568</v>
      </c>
      <c r="BC2520" s="95">
        <v>1895</v>
      </c>
      <c r="BD2520" s="95">
        <v>1781</v>
      </c>
      <c r="BE2520" s="72">
        <v>393.74</v>
      </c>
      <c r="BF2520" s="72">
        <v>344.27</v>
      </c>
      <c r="BG2520" s="72">
        <v>738.01</v>
      </c>
      <c r="BH2520" s="95">
        <v>9038713</v>
      </c>
      <c r="BI2520" s="95">
        <v>7357710</v>
      </c>
      <c r="BJ2520" s="95">
        <v>1913</v>
      </c>
      <c r="BK2520" s="95">
        <v>1781</v>
      </c>
      <c r="BL2520" s="72">
        <v>355.29</v>
      </c>
      <c r="BM2520" s="72">
        <v>371.12</v>
      </c>
      <c r="BN2520" s="72">
        <v>726.41</v>
      </c>
      <c r="BO2520" s="95">
        <v>8283881</v>
      </c>
      <c r="BP2520" s="95">
        <v>8042805</v>
      </c>
      <c r="BQ2520" s="95">
        <v>1943</v>
      </c>
      <c r="BR2520" s="95">
        <v>1806</v>
      </c>
      <c r="BS2520" s="72">
        <v>379.67</v>
      </c>
      <c r="BT2520" s="72">
        <v>408.95</v>
      </c>
      <c r="BU2520" s="72">
        <v>788.62</v>
      </c>
      <c r="BV2520" s="95">
        <v>9052894</v>
      </c>
      <c r="BW2520" s="95">
        <v>9064053</v>
      </c>
      <c r="BX2520" s="95">
        <v>1987</v>
      </c>
      <c r="BY2520" s="95">
        <v>1847</v>
      </c>
      <c r="BZ2520" s="95">
        <v>1892</v>
      </c>
      <c r="CA2520" s="95">
        <v>1840</v>
      </c>
      <c r="CB2520" s="95">
        <v>1849</v>
      </c>
      <c r="CC2520" s="95">
        <v>1878</v>
      </c>
      <c r="CD2520" s="95">
        <v>1919</v>
      </c>
      <c r="CE2520" s="72">
        <v>650.75523149000003</v>
      </c>
      <c r="CF2520" s="72">
        <v>676.59346364999999</v>
      </c>
      <c r="CG2520" s="72">
        <v>712.40329333</v>
      </c>
      <c r="CH2520" s="72">
        <v>716.50152150999998</v>
      </c>
      <c r="CI2520" s="72">
        <v>731.52548966999996</v>
      </c>
      <c r="CJ2520" s="96">
        <v>1.1078512551999999</v>
      </c>
      <c r="CK2520" s="96">
        <v>1.0808706251</v>
      </c>
      <c r="CL2520" s="96">
        <v>1.0359441161</v>
      </c>
      <c r="CM2520" s="96">
        <v>1.0138289706000001</v>
      </c>
      <c r="CN2520" s="96">
        <v>1.078048559</v>
      </c>
      <c r="CO2520" s="96">
        <v>1.0574740509</v>
      </c>
      <c r="CP2520" s="96">
        <v>1.005517539</v>
      </c>
      <c r="CQ2520" s="96">
        <v>0.99584056389999998</v>
      </c>
      <c r="CR2520" s="96">
        <v>1.0097172498</v>
      </c>
      <c r="CS2520" s="95">
        <v>1819</v>
      </c>
      <c r="CT2520" s="95">
        <v>1805</v>
      </c>
      <c r="CU2520" s="95">
        <v>1792</v>
      </c>
      <c r="CV2520" s="95">
        <v>1805</v>
      </c>
      <c r="CW2520" s="95">
        <v>1882</v>
      </c>
      <c r="CX2520" s="96">
        <v>1.0499284609999999</v>
      </c>
      <c r="CY2520" s="96">
        <v>1.0671055469999999</v>
      </c>
      <c r="CZ2520" s="96">
        <v>1.0456881140000001</v>
      </c>
      <c r="DA2520" s="96">
        <v>1.0488786349999999</v>
      </c>
      <c r="DB2520" s="96">
        <v>1.0749956780000001</v>
      </c>
      <c r="DC2520">
        <v>2013</v>
      </c>
      <c r="DD2520" s="6">
        <v>1811</v>
      </c>
      <c r="DE2520" s="96">
        <v>1.5512916E-3</v>
      </c>
      <c r="DF2520" s="72">
        <v>774.25</v>
      </c>
      <c r="DG2520" s="96">
        <v>1</v>
      </c>
      <c r="DH2520" s="72">
        <v>774.25</v>
      </c>
      <c r="DI2520" s="72">
        <v>786.21584169000005</v>
      </c>
      <c r="DJ2520" s="96">
        <v>1</v>
      </c>
      <c r="DK2520" s="72">
        <v>774.25</v>
      </c>
      <c r="DL2520" s="96">
        <v>1</v>
      </c>
      <c r="DM2520" s="72">
        <v>774.25</v>
      </c>
      <c r="DN2520" s="96">
        <v>1</v>
      </c>
      <c r="DO2520" s="96">
        <v>7.4900000000000001E-3</v>
      </c>
      <c r="DP2520" s="72">
        <v>5.8</v>
      </c>
      <c r="DQ2520" s="72">
        <v>768.45</v>
      </c>
      <c r="DR2520" t="s">
        <v>1571</v>
      </c>
      <c r="DT2520" t="s">
        <v>1569</v>
      </c>
    </row>
    <row r="2521" spans="1:124" x14ac:dyDescent="0.3">
      <c r="A2521" t="s">
        <v>109</v>
      </c>
      <c r="B2521">
        <v>44080</v>
      </c>
      <c r="C2521" s="95">
        <v>5014</v>
      </c>
      <c r="D2521" s="95">
        <v>22072193</v>
      </c>
      <c r="E2521" s="95">
        <v>4887</v>
      </c>
      <c r="F2521" s="95">
        <v>17230943</v>
      </c>
      <c r="G2521" s="95">
        <v>1298</v>
      </c>
      <c r="H2521" s="95">
        <v>5140618</v>
      </c>
      <c r="I2521" s="95">
        <v>1219</v>
      </c>
      <c r="J2521" s="95">
        <v>4770591</v>
      </c>
      <c r="K2521" s="95">
        <v>4883</v>
      </c>
      <c r="L2521" s="95">
        <v>24144079</v>
      </c>
      <c r="M2521" s="95">
        <v>4744</v>
      </c>
      <c r="N2521" s="95">
        <v>17986308</v>
      </c>
      <c r="O2521" s="95">
        <v>1281</v>
      </c>
      <c r="P2521" s="95">
        <v>4813553</v>
      </c>
      <c r="Q2521" s="95">
        <v>1197</v>
      </c>
      <c r="R2521" s="95">
        <v>4979609</v>
      </c>
      <c r="S2521" s="95">
        <v>4919</v>
      </c>
      <c r="T2521" s="95">
        <v>23458773</v>
      </c>
      <c r="U2521" s="95">
        <v>4756</v>
      </c>
      <c r="V2521" s="95">
        <v>18222416</v>
      </c>
      <c r="W2521" s="95">
        <v>1283</v>
      </c>
      <c r="X2521" s="95">
        <v>5100290</v>
      </c>
      <c r="Y2521" s="95">
        <v>1206</v>
      </c>
      <c r="Z2521" s="95">
        <v>5059752</v>
      </c>
      <c r="AA2521" s="95">
        <v>5000</v>
      </c>
      <c r="AB2521" s="95">
        <v>21606631</v>
      </c>
      <c r="AC2521" s="95">
        <v>4830</v>
      </c>
      <c r="AD2521" s="95">
        <v>20017333</v>
      </c>
      <c r="AE2521" s="95">
        <v>1233</v>
      </c>
      <c r="AF2521" s="95">
        <v>4085583</v>
      </c>
      <c r="AG2521" s="95">
        <v>1157</v>
      </c>
      <c r="AH2521" s="95">
        <v>5179637</v>
      </c>
      <c r="AI2521" s="95">
        <v>5054</v>
      </c>
      <c r="AJ2521" s="95">
        <v>21672839</v>
      </c>
      <c r="AK2521" s="95">
        <v>4878</v>
      </c>
      <c r="AL2521" s="95">
        <v>21469549</v>
      </c>
      <c r="AM2521" s="95">
        <v>1229</v>
      </c>
      <c r="AN2521" s="95">
        <v>4864140</v>
      </c>
      <c r="AO2521" s="95">
        <v>1165</v>
      </c>
      <c r="AP2521" s="95">
        <v>5762497.2800000003</v>
      </c>
      <c r="AQ2521" s="72">
        <v>359.27</v>
      </c>
      <c r="AR2521" s="72">
        <v>300.27</v>
      </c>
      <c r="AS2521" s="72">
        <v>659.54</v>
      </c>
      <c r="AT2521" s="95">
        <v>27212811</v>
      </c>
      <c r="AU2521" s="95">
        <v>22001534</v>
      </c>
      <c r="AV2521" s="95">
        <v>6312</v>
      </c>
      <c r="AW2521" s="95">
        <v>6106</v>
      </c>
      <c r="AX2521" s="72">
        <v>391.49</v>
      </c>
      <c r="AY2521" s="72">
        <v>322.14</v>
      </c>
      <c r="AZ2521" s="72">
        <v>713.63</v>
      </c>
      <c r="BA2521" s="95">
        <v>28957632</v>
      </c>
      <c r="BB2521" s="95">
        <v>22965917</v>
      </c>
      <c r="BC2521" s="95">
        <v>6164</v>
      </c>
      <c r="BD2521" s="95">
        <v>5941</v>
      </c>
      <c r="BE2521" s="72">
        <v>383.73</v>
      </c>
      <c r="BF2521" s="72">
        <v>325.42</v>
      </c>
      <c r="BG2521" s="72">
        <v>709.15</v>
      </c>
      <c r="BH2521" s="95">
        <v>28559063</v>
      </c>
      <c r="BI2521" s="95">
        <v>23282168</v>
      </c>
      <c r="BJ2521" s="95">
        <v>6202</v>
      </c>
      <c r="BK2521" s="95">
        <v>5962</v>
      </c>
      <c r="BL2521" s="72">
        <v>343.5</v>
      </c>
      <c r="BM2521" s="72">
        <v>350.72</v>
      </c>
      <c r="BN2521" s="72">
        <v>694.22</v>
      </c>
      <c r="BO2521" s="95">
        <v>25692214</v>
      </c>
      <c r="BP2521" s="95">
        <v>25196970</v>
      </c>
      <c r="BQ2521" s="95">
        <v>6233</v>
      </c>
      <c r="BR2521" s="95">
        <v>5987</v>
      </c>
      <c r="BS2521" s="72">
        <v>351.97</v>
      </c>
      <c r="BT2521" s="72">
        <v>375.53</v>
      </c>
      <c r="BU2521" s="72">
        <v>727.5</v>
      </c>
      <c r="BV2521" s="95">
        <v>26536979</v>
      </c>
      <c r="BW2521" s="95">
        <v>27232046.280000001</v>
      </c>
      <c r="BX2521" s="95">
        <v>6283</v>
      </c>
      <c r="BY2521" s="95">
        <v>6043</v>
      </c>
      <c r="BZ2521" s="95">
        <v>6214</v>
      </c>
      <c r="CA2521" s="95">
        <v>6056</v>
      </c>
      <c r="CB2521" s="95">
        <v>6086</v>
      </c>
      <c r="CC2521" s="95">
        <v>6116</v>
      </c>
      <c r="CD2521" s="95">
        <v>6166</v>
      </c>
      <c r="CE2521" s="72">
        <v>650.75523149000003</v>
      </c>
      <c r="CF2521" s="72">
        <v>676.59346364999999</v>
      </c>
      <c r="CG2521" s="72">
        <v>712.40329333</v>
      </c>
      <c r="CH2521" s="72">
        <v>716.50152150999998</v>
      </c>
      <c r="CI2521" s="72">
        <v>731.52548966999996</v>
      </c>
      <c r="CJ2521" s="96">
        <v>1.0134993436999999</v>
      </c>
      <c r="CK2521" s="96">
        <v>1.0547397194000001</v>
      </c>
      <c r="CL2521" s="96">
        <v>0.99543335450000003</v>
      </c>
      <c r="CM2521" s="96">
        <v>0.96890233889999999</v>
      </c>
      <c r="CN2521" s="96">
        <v>0.99449712999999995</v>
      </c>
      <c r="CO2521" s="96">
        <v>1.010552412</v>
      </c>
      <c r="CP2521" s="96">
        <v>0.99491561770000003</v>
      </c>
      <c r="CQ2521" s="96">
        <v>0.99584056389999998</v>
      </c>
      <c r="CR2521" s="96">
        <v>0.9990710478</v>
      </c>
      <c r="CS2521" s="95">
        <v>5697</v>
      </c>
      <c r="CT2521" s="95">
        <v>5583</v>
      </c>
      <c r="CU2521" s="95">
        <v>5489</v>
      </c>
      <c r="CV2521" s="95">
        <v>5628</v>
      </c>
      <c r="CW2521" s="95">
        <v>5662</v>
      </c>
      <c r="CX2521" s="96">
        <v>1.0078568830000001</v>
      </c>
      <c r="CY2521" s="96">
        <v>1.0039922809999999</v>
      </c>
      <c r="CZ2521" s="96">
        <v>1.011825572</v>
      </c>
      <c r="DA2521" s="96">
        <v>1.001667351</v>
      </c>
      <c r="DB2521" s="96">
        <v>1.027330651</v>
      </c>
      <c r="DC2521">
        <v>2013</v>
      </c>
      <c r="DD2521" s="6">
        <v>6007.8</v>
      </c>
      <c r="DE2521" s="96">
        <v>1.8554763999999999E-3</v>
      </c>
      <c r="DF2521" s="72">
        <v>765.85</v>
      </c>
      <c r="DG2521" s="96">
        <v>1</v>
      </c>
      <c r="DH2521" s="72">
        <v>765.85</v>
      </c>
      <c r="DI2521" s="72">
        <v>730.79900866000003</v>
      </c>
      <c r="DJ2521" s="96">
        <v>1</v>
      </c>
      <c r="DK2521" s="72">
        <v>765.85</v>
      </c>
      <c r="DL2521" s="96">
        <v>1</v>
      </c>
      <c r="DM2521" s="72">
        <v>765.85</v>
      </c>
      <c r="DN2521" s="96">
        <v>1</v>
      </c>
      <c r="DO2521" s="96">
        <v>8.2330000000000007E-3</v>
      </c>
      <c r="DP2521" s="72">
        <v>6.31</v>
      </c>
      <c r="DQ2521" s="72">
        <v>759.54</v>
      </c>
      <c r="DR2521" t="s">
        <v>109</v>
      </c>
      <c r="DT2521" t="s">
        <v>1569</v>
      </c>
    </row>
    <row r="2522" spans="1:124" x14ac:dyDescent="0.3">
      <c r="A2522" t="s">
        <v>710</v>
      </c>
      <c r="B2522">
        <v>44090</v>
      </c>
      <c r="C2522" s="95">
        <v>5846</v>
      </c>
      <c r="D2522" s="95">
        <v>26075581</v>
      </c>
      <c r="E2522" s="95">
        <v>5602</v>
      </c>
      <c r="F2522" s="95">
        <v>17407400</v>
      </c>
      <c r="G2522" s="95">
        <v>2204</v>
      </c>
      <c r="H2522" s="95">
        <v>5767170</v>
      </c>
      <c r="I2522" s="95">
        <v>1966</v>
      </c>
      <c r="J2522" s="95">
        <v>6096761</v>
      </c>
      <c r="K2522" s="95">
        <v>5474</v>
      </c>
      <c r="L2522" s="95">
        <v>25209609</v>
      </c>
      <c r="M2522" s="95">
        <v>5197</v>
      </c>
      <c r="N2522" s="95">
        <v>16950041</v>
      </c>
      <c r="O2522" s="95">
        <v>2198</v>
      </c>
      <c r="P2522" s="95">
        <v>6196752</v>
      </c>
      <c r="Q2522" s="95">
        <v>1968</v>
      </c>
      <c r="R2522" s="95">
        <v>6648373</v>
      </c>
      <c r="S2522" s="95">
        <v>5324</v>
      </c>
      <c r="T2522" s="95">
        <v>25290342</v>
      </c>
      <c r="U2522" s="95">
        <v>4988</v>
      </c>
      <c r="V2522" s="95">
        <v>17307537</v>
      </c>
      <c r="W2522" s="95">
        <v>2214</v>
      </c>
      <c r="X2522" s="95">
        <v>5939684</v>
      </c>
      <c r="Y2522" s="95">
        <v>1999</v>
      </c>
      <c r="Z2522" s="95">
        <v>6454132</v>
      </c>
      <c r="AA2522" s="95">
        <v>5160</v>
      </c>
      <c r="AB2522" s="95">
        <v>23722931</v>
      </c>
      <c r="AC2522" s="95">
        <v>4798</v>
      </c>
      <c r="AD2522" s="95">
        <v>18231418</v>
      </c>
      <c r="AE2522" s="95">
        <v>2106</v>
      </c>
      <c r="AF2522" s="95">
        <v>5410175</v>
      </c>
      <c r="AG2522" s="95">
        <v>1897</v>
      </c>
      <c r="AH2522" s="95">
        <v>6362434</v>
      </c>
      <c r="AI2522" s="95">
        <v>5020</v>
      </c>
      <c r="AJ2522" s="95">
        <v>24283864.600000001</v>
      </c>
      <c r="AK2522" s="95">
        <v>4653</v>
      </c>
      <c r="AL2522" s="95">
        <v>18220134.100000001</v>
      </c>
      <c r="AM2522" s="95">
        <v>1999</v>
      </c>
      <c r="AN2522" s="95">
        <v>6350196.4800000004</v>
      </c>
      <c r="AO2522" s="95">
        <v>1796</v>
      </c>
      <c r="AP2522" s="95">
        <v>6457613.2400000002</v>
      </c>
      <c r="AQ2522" s="72">
        <v>329.64</v>
      </c>
      <c r="AR2522" s="72">
        <v>258.81</v>
      </c>
      <c r="AS2522" s="72">
        <v>588.45000000000005</v>
      </c>
      <c r="AT2522" s="95">
        <v>31842751</v>
      </c>
      <c r="AU2522" s="95">
        <v>23504161</v>
      </c>
      <c r="AV2522" s="95">
        <v>8050</v>
      </c>
      <c r="AW2522" s="95">
        <v>7568</v>
      </c>
      <c r="AX2522" s="72">
        <v>341.14</v>
      </c>
      <c r="AY2522" s="72">
        <v>274.45999999999998</v>
      </c>
      <c r="AZ2522" s="72">
        <v>615.6</v>
      </c>
      <c r="BA2522" s="95">
        <v>31406361</v>
      </c>
      <c r="BB2522" s="95">
        <v>23598414</v>
      </c>
      <c r="BC2522" s="95">
        <v>7672</v>
      </c>
      <c r="BD2522" s="95">
        <v>7165</v>
      </c>
      <c r="BE2522" s="72">
        <v>345.25</v>
      </c>
      <c r="BF2522" s="72">
        <v>283.39999999999998</v>
      </c>
      <c r="BG2522" s="72">
        <v>628.65</v>
      </c>
      <c r="BH2522" s="95">
        <v>31230026</v>
      </c>
      <c r="BI2522" s="95">
        <v>23761669</v>
      </c>
      <c r="BJ2522" s="95">
        <v>7538</v>
      </c>
      <c r="BK2522" s="95">
        <v>6987</v>
      </c>
      <c r="BL2522" s="72">
        <v>334.13</v>
      </c>
      <c r="BM2522" s="72">
        <v>306.12</v>
      </c>
      <c r="BN2522" s="72">
        <v>640.25</v>
      </c>
      <c r="BO2522" s="95">
        <v>29133106</v>
      </c>
      <c r="BP2522" s="95">
        <v>24593852</v>
      </c>
      <c r="BQ2522" s="95">
        <v>7266</v>
      </c>
      <c r="BR2522" s="95">
        <v>6695</v>
      </c>
      <c r="BS2522" s="72">
        <v>363.7</v>
      </c>
      <c r="BT2522" s="72">
        <v>318.88</v>
      </c>
      <c r="BU2522" s="72">
        <v>682.58</v>
      </c>
      <c r="BV2522" s="95">
        <v>30634061.079999998</v>
      </c>
      <c r="BW2522" s="95">
        <v>24677747.34</v>
      </c>
      <c r="BX2522" s="95">
        <v>7019</v>
      </c>
      <c r="BY2522" s="95">
        <v>6449</v>
      </c>
      <c r="BZ2522" s="95">
        <v>7820</v>
      </c>
      <c r="CA2522" s="95">
        <v>7427</v>
      </c>
      <c r="CB2522" s="95">
        <v>7272</v>
      </c>
      <c r="CC2522" s="95">
        <v>6995</v>
      </c>
      <c r="CD2522" s="95">
        <v>6740</v>
      </c>
      <c r="CE2522" s="72">
        <v>650.75523149000003</v>
      </c>
      <c r="CF2522" s="72">
        <v>676.59346364999999</v>
      </c>
      <c r="CG2522" s="72">
        <v>712.40329333</v>
      </c>
      <c r="CH2522" s="72">
        <v>716.50152150999998</v>
      </c>
      <c r="CI2522" s="72">
        <v>731.52548966999996</v>
      </c>
      <c r="CJ2522" s="96">
        <v>0.90425704090000003</v>
      </c>
      <c r="CK2522" s="96">
        <v>0.90985212400000004</v>
      </c>
      <c r="CL2522" s="96">
        <v>0.8824355613</v>
      </c>
      <c r="CM2522" s="96">
        <v>0.89357800480000005</v>
      </c>
      <c r="CN2522" s="96">
        <v>0.93309120410000002</v>
      </c>
      <c r="CO2522" s="96">
        <v>0.9964017691</v>
      </c>
      <c r="CP2522" s="96">
        <v>0.90790965560000003</v>
      </c>
      <c r="CQ2522" s="96">
        <v>0.99584056389999998</v>
      </c>
      <c r="CR2522" s="96">
        <v>0.91170169089999997</v>
      </c>
      <c r="CS2522" s="95">
        <v>8614</v>
      </c>
      <c r="CT2522" s="95">
        <v>8394</v>
      </c>
      <c r="CU2522" s="95">
        <v>8222</v>
      </c>
      <c r="CV2522" s="95">
        <v>7921</v>
      </c>
      <c r="CW2522" s="95">
        <v>7726</v>
      </c>
      <c r="CX2522" s="96">
        <v>0.98329767899999998</v>
      </c>
      <c r="CY2522" s="96">
        <v>1.004508875</v>
      </c>
      <c r="CZ2522" s="96">
        <v>1.008285315</v>
      </c>
      <c r="DA2522" s="96">
        <v>0.99014158500000005</v>
      </c>
      <c r="DB2522" s="96">
        <v>0.99597567399999998</v>
      </c>
      <c r="DC2522">
        <v>2013</v>
      </c>
      <c r="DD2522" s="6">
        <v>6972.8</v>
      </c>
      <c r="DE2522" s="96">
        <v>4.8932997999999997E-3</v>
      </c>
      <c r="DF2522" s="72">
        <v>696.75</v>
      </c>
      <c r="DG2522" s="96">
        <v>1</v>
      </c>
      <c r="DH2522" s="72">
        <v>696.75</v>
      </c>
      <c r="DI2522" s="72">
        <v>692.30959475999998</v>
      </c>
      <c r="DJ2522" s="96">
        <v>1</v>
      </c>
      <c r="DK2522" s="72">
        <v>696.75</v>
      </c>
      <c r="DL2522" s="96">
        <v>1</v>
      </c>
      <c r="DM2522" s="72">
        <v>696.75</v>
      </c>
      <c r="DN2522" s="96">
        <v>1</v>
      </c>
      <c r="DO2522" s="96">
        <v>1.6330000000000001E-2</v>
      </c>
      <c r="DP2522" s="72">
        <v>11.38</v>
      </c>
      <c r="DQ2522" s="72">
        <v>685.37</v>
      </c>
      <c r="DR2522" t="s">
        <v>710</v>
      </c>
      <c r="DT2522" t="s">
        <v>1569</v>
      </c>
    </row>
    <row r="2523" spans="1:124" x14ac:dyDescent="0.3">
      <c r="A2523" t="s">
        <v>1572</v>
      </c>
      <c r="B2523">
        <v>44100</v>
      </c>
      <c r="C2523" s="95">
        <v>2461</v>
      </c>
      <c r="D2523" s="95">
        <v>12198921</v>
      </c>
      <c r="E2523" s="95">
        <v>2273</v>
      </c>
      <c r="F2523" s="95">
        <v>7757434</v>
      </c>
      <c r="G2523" s="95">
        <v>802</v>
      </c>
      <c r="H2523" s="95">
        <v>3670031</v>
      </c>
      <c r="I2523" s="95">
        <v>703</v>
      </c>
      <c r="J2523" s="95">
        <v>3074982</v>
      </c>
      <c r="K2523" s="95">
        <v>2452</v>
      </c>
      <c r="L2523" s="95">
        <v>13348829</v>
      </c>
      <c r="M2523" s="95">
        <v>2233</v>
      </c>
      <c r="N2523" s="95">
        <v>8306912</v>
      </c>
      <c r="O2523" s="95">
        <v>835</v>
      </c>
      <c r="P2523" s="95">
        <v>3350147</v>
      </c>
      <c r="Q2523" s="95">
        <v>720</v>
      </c>
      <c r="R2523" s="95">
        <v>2819789</v>
      </c>
      <c r="S2523" s="95">
        <v>2521</v>
      </c>
      <c r="T2523" s="95">
        <v>13258594</v>
      </c>
      <c r="U2523" s="95">
        <v>2270</v>
      </c>
      <c r="V2523" s="95">
        <v>8803092</v>
      </c>
      <c r="W2523" s="95">
        <v>853</v>
      </c>
      <c r="X2523" s="95">
        <v>3040708</v>
      </c>
      <c r="Y2523" s="95">
        <v>737</v>
      </c>
      <c r="Z2523" s="95">
        <v>2904039</v>
      </c>
      <c r="AA2523" s="95">
        <v>2546</v>
      </c>
      <c r="AB2523" s="95">
        <v>10742559</v>
      </c>
      <c r="AC2523" s="95">
        <v>2266</v>
      </c>
      <c r="AD2523" s="95">
        <v>8909765</v>
      </c>
      <c r="AE2523" s="95">
        <v>841</v>
      </c>
      <c r="AF2523" s="95">
        <v>3663823</v>
      </c>
      <c r="AG2523" s="95">
        <v>730</v>
      </c>
      <c r="AH2523" s="95">
        <v>3661751</v>
      </c>
      <c r="AI2523" s="95">
        <v>2516</v>
      </c>
      <c r="AJ2523" s="95">
        <v>11812400</v>
      </c>
      <c r="AK2523" s="95">
        <v>2230</v>
      </c>
      <c r="AL2523" s="95">
        <v>9292019</v>
      </c>
      <c r="AM2523" s="95">
        <v>799</v>
      </c>
      <c r="AN2523" s="95">
        <v>3176727</v>
      </c>
      <c r="AO2523" s="95">
        <v>694</v>
      </c>
      <c r="AP2523" s="95">
        <v>3263296</v>
      </c>
      <c r="AQ2523" s="72">
        <v>405.28</v>
      </c>
      <c r="AR2523" s="72">
        <v>303.33</v>
      </c>
      <c r="AS2523" s="72">
        <v>708.61</v>
      </c>
      <c r="AT2523" s="95">
        <v>15868952</v>
      </c>
      <c r="AU2523" s="95">
        <v>10832416</v>
      </c>
      <c r="AV2523" s="95">
        <v>3263</v>
      </c>
      <c r="AW2523" s="95">
        <v>2976</v>
      </c>
      <c r="AX2523" s="72">
        <v>423.36</v>
      </c>
      <c r="AY2523" s="72">
        <v>313.99</v>
      </c>
      <c r="AZ2523" s="72">
        <v>737.35</v>
      </c>
      <c r="BA2523" s="95">
        <v>16698976</v>
      </c>
      <c r="BB2523" s="95">
        <v>11126701</v>
      </c>
      <c r="BC2523" s="95">
        <v>3287</v>
      </c>
      <c r="BD2523" s="95">
        <v>2953</v>
      </c>
      <c r="BE2523" s="72">
        <v>402.57</v>
      </c>
      <c r="BF2523" s="72">
        <v>324.44</v>
      </c>
      <c r="BG2523" s="72">
        <v>727.01</v>
      </c>
      <c r="BH2523" s="95">
        <v>16299302</v>
      </c>
      <c r="BI2523" s="95">
        <v>11707131</v>
      </c>
      <c r="BJ2523" s="95">
        <v>3374</v>
      </c>
      <c r="BK2523" s="95">
        <v>3007</v>
      </c>
      <c r="BL2523" s="72">
        <v>354.45</v>
      </c>
      <c r="BM2523" s="72">
        <v>349.68</v>
      </c>
      <c r="BN2523" s="72">
        <v>704.13</v>
      </c>
      <c r="BO2523" s="95">
        <v>14406382</v>
      </c>
      <c r="BP2523" s="95">
        <v>12571516</v>
      </c>
      <c r="BQ2523" s="95">
        <v>3387</v>
      </c>
      <c r="BR2523" s="95">
        <v>2996</v>
      </c>
      <c r="BS2523" s="72">
        <v>376.8</v>
      </c>
      <c r="BT2523" s="72">
        <v>357.82</v>
      </c>
      <c r="BU2523" s="72">
        <v>734.62</v>
      </c>
      <c r="BV2523" s="95">
        <v>14989127</v>
      </c>
      <c r="BW2523" s="95">
        <v>12555315</v>
      </c>
      <c r="BX2523" s="95">
        <v>3315</v>
      </c>
      <c r="BY2523" s="95">
        <v>2924</v>
      </c>
      <c r="BZ2523" s="95">
        <v>3126</v>
      </c>
      <c r="CA2523" s="95">
        <v>3126</v>
      </c>
      <c r="CB2523" s="95">
        <v>3197</v>
      </c>
      <c r="CC2523" s="95">
        <v>3201</v>
      </c>
      <c r="CD2523" s="95">
        <v>3124</v>
      </c>
      <c r="CE2523" s="72">
        <v>650.75523149000003</v>
      </c>
      <c r="CF2523" s="72">
        <v>676.59346364999999</v>
      </c>
      <c r="CG2523" s="72">
        <v>712.40329333</v>
      </c>
      <c r="CH2523" s="72">
        <v>716.50152150999998</v>
      </c>
      <c r="CI2523" s="72">
        <v>731.52548966999996</v>
      </c>
      <c r="CJ2523" s="96">
        <v>1.0889040391</v>
      </c>
      <c r="CK2523" s="96">
        <v>1.0897976992</v>
      </c>
      <c r="CL2523" s="96">
        <v>1.0205034237999999</v>
      </c>
      <c r="CM2523" s="96">
        <v>0.98273343300000005</v>
      </c>
      <c r="CN2523" s="96">
        <v>1.0042302153</v>
      </c>
      <c r="CO2523" s="96">
        <v>0.97431178360000004</v>
      </c>
      <c r="CP2523" s="96">
        <v>1.0645809478999999</v>
      </c>
      <c r="CQ2523" s="96">
        <v>0.99584056389999998</v>
      </c>
      <c r="CR2523" s="96">
        <v>1.0690273468</v>
      </c>
      <c r="CS2523" s="95">
        <v>3140</v>
      </c>
      <c r="CT2523" s="95">
        <v>3184</v>
      </c>
      <c r="CU2523" s="95">
        <v>3156</v>
      </c>
      <c r="CV2523" s="95">
        <v>3213</v>
      </c>
      <c r="CW2523" s="95">
        <v>3175</v>
      </c>
      <c r="CX2523" s="96">
        <v>0.95847150199999998</v>
      </c>
      <c r="CY2523" s="96">
        <v>0.96093561699999996</v>
      </c>
      <c r="CZ2523" s="96">
        <v>0.97915691400000004</v>
      </c>
      <c r="DA2523" s="96">
        <v>0.982800805</v>
      </c>
      <c r="DB2523" s="96">
        <v>0.98998477299999998</v>
      </c>
      <c r="DC2523">
        <v>2013</v>
      </c>
      <c r="DD2523" s="6">
        <v>2971.2</v>
      </c>
      <c r="DE2523" s="96">
        <v>3.1679354999999999E-3</v>
      </c>
      <c r="DF2523" s="72">
        <v>818.4</v>
      </c>
      <c r="DG2523" s="96">
        <v>1</v>
      </c>
      <c r="DH2523" s="72">
        <v>818.4</v>
      </c>
      <c r="DI2523" s="72">
        <v>786.21584169000005</v>
      </c>
      <c r="DJ2523" s="96">
        <v>1</v>
      </c>
      <c r="DK2523" s="72">
        <v>818.4</v>
      </c>
      <c r="DL2523" s="96">
        <v>1</v>
      </c>
      <c r="DM2523" s="72">
        <v>818.4</v>
      </c>
      <c r="DN2523" s="96">
        <v>1</v>
      </c>
      <c r="DO2523" s="96">
        <v>1.2076E-2</v>
      </c>
      <c r="DP2523" s="72">
        <v>9.8800000000000008</v>
      </c>
      <c r="DQ2523" s="72">
        <v>808.52</v>
      </c>
      <c r="DR2523" t="s">
        <v>1572</v>
      </c>
      <c r="DT2523" t="s">
        <v>1569</v>
      </c>
    </row>
    <row r="2524" spans="1:124" x14ac:dyDescent="0.3">
      <c r="A2524" t="s">
        <v>1401</v>
      </c>
      <c r="B2524">
        <v>44110</v>
      </c>
      <c r="C2524" s="95">
        <v>1813</v>
      </c>
      <c r="D2524" s="95">
        <v>7684713</v>
      </c>
      <c r="E2524" s="95">
        <v>1754</v>
      </c>
      <c r="F2524" s="95">
        <v>6305882</v>
      </c>
      <c r="G2524" s="95">
        <v>427</v>
      </c>
      <c r="H2524" s="95">
        <v>1314515</v>
      </c>
      <c r="I2524" s="95">
        <v>388</v>
      </c>
      <c r="J2524" s="95">
        <v>1553527</v>
      </c>
      <c r="K2524" s="95">
        <v>1807</v>
      </c>
      <c r="L2524" s="95">
        <v>8067732</v>
      </c>
      <c r="M2524" s="95">
        <v>1739</v>
      </c>
      <c r="N2524" s="95">
        <v>6806527</v>
      </c>
      <c r="O2524" s="95">
        <v>453</v>
      </c>
      <c r="P2524" s="95">
        <v>1784527</v>
      </c>
      <c r="Q2524" s="95">
        <v>416</v>
      </c>
      <c r="R2524" s="95">
        <v>1862938</v>
      </c>
      <c r="S2524" s="95">
        <v>1815</v>
      </c>
      <c r="T2524" s="95">
        <v>7553370</v>
      </c>
      <c r="U2524" s="95">
        <v>1740</v>
      </c>
      <c r="V2524" s="95">
        <v>7013453</v>
      </c>
      <c r="W2524" s="95">
        <v>453</v>
      </c>
      <c r="X2524" s="95">
        <v>1703703</v>
      </c>
      <c r="Y2524" s="95">
        <v>421</v>
      </c>
      <c r="Z2524" s="95">
        <v>2117173</v>
      </c>
      <c r="AA2524" s="95">
        <v>1807</v>
      </c>
      <c r="AB2524" s="95">
        <v>7418800</v>
      </c>
      <c r="AC2524" s="95">
        <v>1723</v>
      </c>
      <c r="AD2524" s="95">
        <v>7285815</v>
      </c>
      <c r="AE2524" s="95">
        <v>465</v>
      </c>
      <c r="AF2524" s="95">
        <v>1321992</v>
      </c>
      <c r="AG2524" s="95">
        <v>431</v>
      </c>
      <c r="AH2524" s="95">
        <v>2276252</v>
      </c>
      <c r="AI2524" s="95">
        <v>1784</v>
      </c>
      <c r="AJ2524" s="95">
        <v>7298168</v>
      </c>
      <c r="AK2524" s="95">
        <v>1697</v>
      </c>
      <c r="AL2524" s="95">
        <v>7412130.5999999996</v>
      </c>
      <c r="AM2524" s="95">
        <v>447</v>
      </c>
      <c r="AN2524" s="95">
        <v>1985200</v>
      </c>
      <c r="AO2524" s="95">
        <v>413</v>
      </c>
      <c r="AP2524" s="95">
        <v>2112068.39</v>
      </c>
      <c r="AQ2524" s="72">
        <v>334.79</v>
      </c>
      <c r="AR2524" s="72">
        <v>305.77</v>
      </c>
      <c r="AS2524" s="72">
        <v>640.55999999999995</v>
      </c>
      <c r="AT2524" s="95">
        <v>8999228</v>
      </c>
      <c r="AU2524" s="95">
        <v>7859409</v>
      </c>
      <c r="AV2524" s="95">
        <v>2240</v>
      </c>
      <c r="AW2524" s="95">
        <v>2142</v>
      </c>
      <c r="AX2524" s="72">
        <v>363.28</v>
      </c>
      <c r="AY2524" s="72">
        <v>335.25</v>
      </c>
      <c r="AZ2524" s="72">
        <v>698.53</v>
      </c>
      <c r="BA2524" s="95">
        <v>9852259</v>
      </c>
      <c r="BB2524" s="95">
        <v>8669465</v>
      </c>
      <c r="BC2524" s="95">
        <v>2260</v>
      </c>
      <c r="BD2524" s="95">
        <v>2155</v>
      </c>
      <c r="BE2524" s="72">
        <v>340.13</v>
      </c>
      <c r="BF2524" s="72">
        <v>352.1</v>
      </c>
      <c r="BG2524" s="72">
        <v>692.23</v>
      </c>
      <c r="BH2524" s="95">
        <v>9257073</v>
      </c>
      <c r="BI2524" s="95">
        <v>9130626</v>
      </c>
      <c r="BJ2524" s="95">
        <v>2268</v>
      </c>
      <c r="BK2524" s="95">
        <v>2161</v>
      </c>
      <c r="BL2524" s="72">
        <v>320.60000000000002</v>
      </c>
      <c r="BM2524" s="72">
        <v>369.93</v>
      </c>
      <c r="BN2524" s="72">
        <v>690.53</v>
      </c>
      <c r="BO2524" s="95">
        <v>8740792</v>
      </c>
      <c r="BP2524" s="95">
        <v>9562067</v>
      </c>
      <c r="BQ2524" s="95">
        <v>2272</v>
      </c>
      <c r="BR2524" s="95">
        <v>2154</v>
      </c>
      <c r="BS2524" s="72">
        <v>346.76</v>
      </c>
      <c r="BT2524" s="72">
        <v>376.15</v>
      </c>
      <c r="BU2524" s="72">
        <v>722.91</v>
      </c>
      <c r="BV2524" s="95">
        <v>9283368</v>
      </c>
      <c r="BW2524" s="95">
        <v>9524198.9900000002</v>
      </c>
      <c r="BX2524" s="95">
        <v>2231</v>
      </c>
      <c r="BY2524" s="95">
        <v>2110</v>
      </c>
      <c r="BZ2524" s="95">
        <v>2193</v>
      </c>
      <c r="CA2524" s="95">
        <v>2209</v>
      </c>
      <c r="CB2524" s="95">
        <v>2216</v>
      </c>
      <c r="CC2524" s="95">
        <v>2216</v>
      </c>
      <c r="CD2524" s="95">
        <v>2172</v>
      </c>
      <c r="CE2524" s="72">
        <v>650.75523149000003</v>
      </c>
      <c r="CF2524" s="72">
        <v>676.59346364999999</v>
      </c>
      <c r="CG2524" s="72">
        <v>712.40329333</v>
      </c>
      <c r="CH2524" s="72">
        <v>716.50152150999998</v>
      </c>
      <c r="CI2524" s="72">
        <v>731.52548966999996</v>
      </c>
      <c r="CJ2524" s="96">
        <v>0.98433323159999997</v>
      </c>
      <c r="CK2524" s="96">
        <v>1.0324220341000001</v>
      </c>
      <c r="CL2524" s="96">
        <v>0.97168276239999996</v>
      </c>
      <c r="CM2524" s="96">
        <v>0.96375231490000002</v>
      </c>
      <c r="CN2524" s="96">
        <v>0.98822257079999998</v>
      </c>
      <c r="CO2524" s="96">
        <v>1.0319930234000001</v>
      </c>
      <c r="CP2524" s="96">
        <v>0.9574508357</v>
      </c>
      <c r="CQ2524" s="96">
        <v>0.99584056389999998</v>
      </c>
      <c r="CR2524" s="96">
        <v>0.96144978800000003</v>
      </c>
      <c r="CS2524" s="95">
        <v>2566</v>
      </c>
      <c r="CT2524" s="95">
        <v>2551</v>
      </c>
      <c r="CU2524" s="95">
        <v>2635</v>
      </c>
      <c r="CV2524" s="95">
        <v>2686</v>
      </c>
      <c r="CW2524" s="95">
        <v>2651</v>
      </c>
      <c r="CX2524" s="96">
        <v>1.0356694660000001</v>
      </c>
      <c r="CY2524" s="96">
        <v>1.0173868260000001</v>
      </c>
      <c r="CZ2524" s="96">
        <v>1.0352785819999999</v>
      </c>
      <c r="DA2524" s="96">
        <v>1.0328242139999999</v>
      </c>
      <c r="DB2524" s="96">
        <v>1.0383817950000001</v>
      </c>
      <c r="DC2524">
        <v>2013</v>
      </c>
      <c r="DD2524" s="6">
        <v>2144.4</v>
      </c>
      <c r="DE2524" s="96">
        <v>2.1036550999999999E-3</v>
      </c>
      <c r="DF2524" s="72">
        <v>736.83</v>
      </c>
      <c r="DG2524" s="96">
        <v>1</v>
      </c>
      <c r="DH2524" s="72">
        <v>736.83</v>
      </c>
      <c r="DI2524" s="72">
        <v>738.55370963999997</v>
      </c>
      <c r="DJ2524" s="96">
        <v>1</v>
      </c>
      <c r="DK2524" s="72">
        <v>736.83</v>
      </c>
      <c r="DL2524" s="96">
        <v>1</v>
      </c>
      <c r="DM2524" s="72">
        <v>736.83</v>
      </c>
      <c r="DN2524" s="96">
        <v>1</v>
      </c>
      <c r="DO2524" s="96">
        <v>6.6889999999999996E-3</v>
      </c>
      <c r="DP2524" s="72">
        <v>4.93</v>
      </c>
      <c r="DQ2524" s="72">
        <v>731.9</v>
      </c>
      <c r="DR2524" t="s">
        <v>1401</v>
      </c>
      <c r="DT2524" t="s">
        <v>1569</v>
      </c>
    </row>
    <row r="2525" spans="1:124" x14ac:dyDescent="0.3">
      <c r="A2525" t="s">
        <v>763</v>
      </c>
      <c r="B2525">
        <v>44120</v>
      </c>
      <c r="C2525" s="95">
        <v>3691</v>
      </c>
      <c r="D2525" s="95">
        <v>15191495</v>
      </c>
      <c r="E2525" s="95">
        <v>3590</v>
      </c>
      <c r="F2525" s="95">
        <v>15653235</v>
      </c>
      <c r="G2525" s="95">
        <v>1807</v>
      </c>
      <c r="H2525" s="95">
        <v>4591205</v>
      </c>
      <c r="I2525" s="95">
        <v>1693</v>
      </c>
      <c r="J2525" s="95">
        <v>5671952</v>
      </c>
      <c r="K2525" s="95">
        <v>3579</v>
      </c>
      <c r="L2525" s="95">
        <v>15653721</v>
      </c>
      <c r="M2525" s="95">
        <v>3464</v>
      </c>
      <c r="N2525" s="95">
        <v>16595940</v>
      </c>
      <c r="O2525" s="95">
        <v>1817</v>
      </c>
      <c r="P2525" s="95">
        <v>4432778</v>
      </c>
      <c r="Q2525" s="95">
        <v>1702</v>
      </c>
      <c r="R2525" s="95">
        <v>6113760</v>
      </c>
      <c r="S2525" s="95">
        <v>3558</v>
      </c>
      <c r="T2525" s="95">
        <v>16495878</v>
      </c>
      <c r="U2525" s="95">
        <v>3426</v>
      </c>
      <c r="V2525" s="95">
        <v>17388355</v>
      </c>
      <c r="W2525" s="95">
        <v>1781</v>
      </c>
      <c r="X2525" s="95">
        <v>4108708</v>
      </c>
      <c r="Y2525" s="95">
        <v>1666</v>
      </c>
      <c r="Z2525" s="95">
        <v>6775969</v>
      </c>
      <c r="AA2525" s="95">
        <v>3476</v>
      </c>
      <c r="AB2525" s="95">
        <v>15220907</v>
      </c>
      <c r="AC2525" s="95">
        <v>3327</v>
      </c>
      <c r="AD2525" s="95">
        <v>17319346</v>
      </c>
      <c r="AE2525" s="95">
        <v>1717</v>
      </c>
      <c r="AF2525" s="95">
        <v>3947803</v>
      </c>
      <c r="AG2525" s="95">
        <v>1592</v>
      </c>
      <c r="AH2525" s="95">
        <v>6969035</v>
      </c>
      <c r="AI2525" s="95">
        <v>3397</v>
      </c>
      <c r="AJ2525" s="95">
        <v>13953905.01</v>
      </c>
      <c r="AK2525" s="95">
        <v>3248</v>
      </c>
      <c r="AL2525" s="95">
        <v>17445687.739999998</v>
      </c>
      <c r="AM2525" s="95">
        <v>1663</v>
      </c>
      <c r="AN2525" s="95">
        <v>4192327</v>
      </c>
      <c r="AO2525" s="95">
        <v>1537</v>
      </c>
      <c r="AP2525" s="95">
        <v>6055747.1699999999</v>
      </c>
      <c r="AQ2525" s="72">
        <v>299.85000000000002</v>
      </c>
      <c r="AR2525" s="72">
        <v>336.38</v>
      </c>
      <c r="AS2525" s="72">
        <v>636.23</v>
      </c>
      <c r="AT2525" s="95">
        <v>19782700</v>
      </c>
      <c r="AU2525" s="95">
        <v>21325187</v>
      </c>
      <c r="AV2525" s="95">
        <v>5498</v>
      </c>
      <c r="AW2525" s="95">
        <v>5283</v>
      </c>
      <c r="AX2525" s="72">
        <v>310.20999999999998</v>
      </c>
      <c r="AY2525" s="72">
        <v>366.33</v>
      </c>
      <c r="AZ2525" s="72">
        <v>676.54</v>
      </c>
      <c r="BA2525" s="95">
        <v>20086499</v>
      </c>
      <c r="BB2525" s="95">
        <v>22709700</v>
      </c>
      <c r="BC2525" s="95">
        <v>5396</v>
      </c>
      <c r="BD2525" s="95">
        <v>5166</v>
      </c>
      <c r="BE2525" s="72">
        <v>321.60000000000002</v>
      </c>
      <c r="BF2525" s="72">
        <v>395.46</v>
      </c>
      <c r="BG2525" s="72">
        <v>717.06</v>
      </c>
      <c r="BH2525" s="95">
        <v>20604586</v>
      </c>
      <c r="BI2525" s="95">
        <v>24164324</v>
      </c>
      <c r="BJ2525" s="95">
        <v>5339</v>
      </c>
      <c r="BK2525" s="95">
        <v>5092</v>
      </c>
      <c r="BL2525" s="72">
        <v>307.60000000000002</v>
      </c>
      <c r="BM2525" s="72">
        <v>411.47</v>
      </c>
      <c r="BN2525" s="72">
        <v>719.07</v>
      </c>
      <c r="BO2525" s="95">
        <v>19168710</v>
      </c>
      <c r="BP2525" s="95">
        <v>24288381</v>
      </c>
      <c r="BQ2525" s="95">
        <v>5193</v>
      </c>
      <c r="BR2525" s="95">
        <v>4919</v>
      </c>
      <c r="BS2525" s="72">
        <v>298.85000000000002</v>
      </c>
      <c r="BT2525" s="72">
        <v>409.29</v>
      </c>
      <c r="BU2525" s="72">
        <v>708.14</v>
      </c>
      <c r="BV2525" s="95">
        <v>18146232.010000002</v>
      </c>
      <c r="BW2525" s="95">
        <v>23501434.91</v>
      </c>
      <c r="BX2525" s="95">
        <v>5060</v>
      </c>
      <c r="BY2525" s="95">
        <v>4785</v>
      </c>
      <c r="BZ2525" s="95">
        <v>5396</v>
      </c>
      <c r="CA2525" s="95">
        <v>5285</v>
      </c>
      <c r="CB2525" s="95">
        <v>5220</v>
      </c>
      <c r="CC2525" s="95">
        <v>5063</v>
      </c>
      <c r="CD2525" s="95">
        <v>4925</v>
      </c>
      <c r="CE2525" s="72">
        <v>650.75523149000003</v>
      </c>
      <c r="CF2525" s="72">
        <v>676.59346364999999</v>
      </c>
      <c r="CG2525" s="72">
        <v>712.40329333</v>
      </c>
      <c r="CH2525" s="72">
        <v>716.50152150999998</v>
      </c>
      <c r="CI2525" s="72">
        <v>731.52548966999996</v>
      </c>
      <c r="CJ2525" s="96">
        <v>0.97767942419999998</v>
      </c>
      <c r="CK2525" s="96">
        <v>0.99992098110000005</v>
      </c>
      <c r="CL2525" s="96">
        <v>1.0065366159</v>
      </c>
      <c r="CM2525" s="96">
        <v>1.0035847495000001</v>
      </c>
      <c r="CN2525" s="96">
        <v>0.96803188679999996</v>
      </c>
      <c r="CO2525" s="96">
        <v>1.0798607762000001</v>
      </c>
      <c r="CP2525" s="96">
        <v>0.91785047980000001</v>
      </c>
      <c r="CQ2525" s="96">
        <v>0.99584056389999998</v>
      </c>
      <c r="CR2525" s="96">
        <v>0.92168403450000003</v>
      </c>
      <c r="CS2525" s="95">
        <v>5041</v>
      </c>
      <c r="CT2525" s="95">
        <v>4993</v>
      </c>
      <c r="CU2525" s="95">
        <v>4964</v>
      </c>
      <c r="CV2525" s="95">
        <v>4864</v>
      </c>
      <c r="CW2525" s="95">
        <v>4714</v>
      </c>
      <c r="CX2525" s="96">
        <v>1.1189097640000001</v>
      </c>
      <c r="CY2525" s="96">
        <v>1.1053536820000001</v>
      </c>
      <c r="CZ2525" s="96">
        <v>1.098228765</v>
      </c>
      <c r="DA2525" s="96">
        <v>1.058839571</v>
      </c>
      <c r="DB2525" s="96">
        <v>1.0134493250000001</v>
      </c>
      <c r="DC2525">
        <v>2013</v>
      </c>
      <c r="DD2525" s="6">
        <v>5049</v>
      </c>
      <c r="DE2525" s="96">
        <v>6.8636390000000004E-3</v>
      </c>
      <c r="DF2525" s="72">
        <v>702.99</v>
      </c>
      <c r="DG2525" s="96">
        <v>1</v>
      </c>
      <c r="DH2525" s="72">
        <v>702.99</v>
      </c>
      <c r="DI2525" s="72">
        <v>730.79900866000003</v>
      </c>
      <c r="DJ2525" s="96">
        <v>1</v>
      </c>
      <c r="DK2525" s="72">
        <v>702.99</v>
      </c>
      <c r="DL2525" s="96">
        <v>1</v>
      </c>
      <c r="DM2525" s="72">
        <v>702.99</v>
      </c>
      <c r="DN2525" s="96">
        <v>1</v>
      </c>
      <c r="DO2525" s="96">
        <v>1.0315E-2</v>
      </c>
      <c r="DP2525" s="72">
        <v>7.25</v>
      </c>
      <c r="DQ2525" s="72">
        <v>695.74</v>
      </c>
      <c r="DR2525" t="s">
        <v>763</v>
      </c>
      <c r="DT2525" t="s">
        <v>1569</v>
      </c>
    </row>
    <row r="2526" spans="1:124" x14ac:dyDescent="0.3">
      <c r="A2526" t="s">
        <v>14</v>
      </c>
      <c r="B2526">
        <v>44130</v>
      </c>
      <c r="C2526" s="95">
        <v>912</v>
      </c>
      <c r="D2526" s="95">
        <v>5473851</v>
      </c>
      <c r="E2526" s="95">
        <v>900</v>
      </c>
      <c r="F2526" s="95">
        <v>2827054</v>
      </c>
      <c r="G2526" s="95">
        <v>347</v>
      </c>
      <c r="H2526" s="95">
        <v>1518208</v>
      </c>
      <c r="I2526" s="95">
        <v>333</v>
      </c>
      <c r="J2526" s="95">
        <v>1173289</v>
      </c>
      <c r="K2526" s="95">
        <v>922</v>
      </c>
      <c r="L2526" s="95">
        <v>5062456</v>
      </c>
      <c r="M2526" s="95">
        <v>902</v>
      </c>
      <c r="N2526" s="95">
        <v>2980026</v>
      </c>
      <c r="O2526" s="95">
        <v>349</v>
      </c>
      <c r="P2526" s="95">
        <v>1598848</v>
      </c>
      <c r="Q2526" s="95">
        <v>330</v>
      </c>
      <c r="R2526" s="95">
        <v>1303803</v>
      </c>
      <c r="S2526" s="95">
        <v>946</v>
      </c>
      <c r="T2526" s="95">
        <v>5700931</v>
      </c>
      <c r="U2526" s="95">
        <v>927</v>
      </c>
      <c r="V2526" s="95">
        <v>3321557</v>
      </c>
      <c r="W2526" s="95">
        <v>343</v>
      </c>
      <c r="X2526" s="95">
        <v>1470454</v>
      </c>
      <c r="Y2526" s="95">
        <v>325</v>
      </c>
      <c r="Z2526" s="95">
        <v>1408611</v>
      </c>
      <c r="AA2526" s="95">
        <v>939</v>
      </c>
      <c r="AB2526" s="95">
        <v>5100823</v>
      </c>
      <c r="AC2526" s="95">
        <v>923</v>
      </c>
      <c r="AD2526" s="95">
        <v>3144363</v>
      </c>
      <c r="AE2526" s="95">
        <v>342</v>
      </c>
      <c r="AF2526" s="95">
        <v>1442411</v>
      </c>
      <c r="AG2526" s="95">
        <v>321</v>
      </c>
      <c r="AH2526" s="95">
        <v>1574135</v>
      </c>
      <c r="AI2526" s="95">
        <v>919</v>
      </c>
      <c r="AJ2526" s="95">
        <v>4915626</v>
      </c>
      <c r="AK2526" s="95">
        <v>901</v>
      </c>
      <c r="AL2526" s="95">
        <v>3451785</v>
      </c>
      <c r="AM2526" s="95">
        <v>327</v>
      </c>
      <c r="AN2526" s="95">
        <v>1514454</v>
      </c>
      <c r="AO2526" s="95">
        <v>313</v>
      </c>
      <c r="AP2526" s="95">
        <v>1502806</v>
      </c>
      <c r="AQ2526" s="72">
        <v>462.81</v>
      </c>
      <c r="AR2526" s="72">
        <v>270.37</v>
      </c>
      <c r="AS2526" s="72">
        <v>733.18</v>
      </c>
      <c r="AT2526" s="95">
        <v>6992059</v>
      </c>
      <c r="AU2526" s="95">
        <v>4000343</v>
      </c>
      <c r="AV2526" s="95">
        <v>1259</v>
      </c>
      <c r="AW2526" s="95">
        <v>1233</v>
      </c>
      <c r="AX2526" s="72">
        <v>436.75</v>
      </c>
      <c r="AY2526" s="72">
        <v>289.76</v>
      </c>
      <c r="AZ2526" s="72">
        <v>726.51</v>
      </c>
      <c r="BA2526" s="95">
        <v>6661304</v>
      </c>
      <c r="BB2526" s="95">
        <v>4283829</v>
      </c>
      <c r="BC2526" s="95">
        <v>1271</v>
      </c>
      <c r="BD2526" s="95">
        <v>1232</v>
      </c>
      <c r="BE2526" s="72">
        <v>463.63</v>
      </c>
      <c r="BF2526" s="72">
        <v>314.83999999999997</v>
      </c>
      <c r="BG2526" s="72">
        <v>778.47</v>
      </c>
      <c r="BH2526" s="95">
        <v>7171385</v>
      </c>
      <c r="BI2526" s="95">
        <v>4730168</v>
      </c>
      <c r="BJ2526" s="95">
        <v>1289</v>
      </c>
      <c r="BK2526" s="95">
        <v>1252</v>
      </c>
      <c r="BL2526" s="72">
        <v>425.66</v>
      </c>
      <c r="BM2526" s="72">
        <v>316.08</v>
      </c>
      <c r="BN2526" s="72">
        <v>741.74</v>
      </c>
      <c r="BO2526" s="95">
        <v>6543234</v>
      </c>
      <c r="BP2526" s="95">
        <v>4718498</v>
      </c>
      <c r="BQ2526" s="95">
        <v>1281</v>
      </c>
      <c r="BR2526" s="95">
        <v>1244</v>
      </c>
      <c r="BS2526" s="72">
        <v>430.05</v>
      </c>
      <c r="BT2526" s="72">
        <v>340.1</v>
      </c>
      <c r="BU2526" s="72">
        <v>770.15</v>
      </c>
      <c r="BV2526" s="95">
        <v>6430080</v>
      </c>
      <c r="BW2526" s="95">
        <v>4954591</v>
      </c>
      <c r="BX2526" s="95">
        <v>1246</v>
      </c>
      <c r="BY2526" s="95">
        <v>1214</v>
      </c>
      <c r="BZ2526" s="95">
        <v>1247</v>
      </c>
      <c r="CA2526" s="95">
        <v>1252</v>
      </c>
      <c r="CB2526" s="95">
        <v>1271</v>
      </c>
      <c r="CC2526" s="95">
        <v>1263</v>
      </c>
      <c r="CD2526" s="95">
        <v>1230</v>
      </c>
      <c r="CE2526" s="72">
        <v>650.75523149000003</v>
      </c>
      <c r="CF2526" s="72">
        <v>676.59346364999999</v>
      </c>
      <c r="CG2526" s="72">
        <v>712.40329333</v>
      </c>
      <c r="CH2526" s="72">
        <v>716.50152150999998</v>
      </c>
      <c r="CI2526" s="72">
        <v>731.52548966999996</v>
      </c>
      <c r="CJ2526" s="96">
        <v>1.1266601704000001</v>
      </c>
      <c r="CK2526" s="96">
        <v>1.0737762615999999</v>
      </c>
      <c r="CL2526" s="96">
        <v>1.0927377894999999</v>
      </c>
      <c r="CM2526" s="96">
        <v>1.0352245985999999</v>
      </c>
      <c r="CN2526" s="96">
        <v>1.0527999513999999</v>
      </c>
      <c r="CO2526" s="96">
        <v>1.0629455920999999</v>
      </c>
      <c r="CP2526" s="96">
        <v>1.0125069074999999</v>
      </c>
      <c r="CQ2526" s="96">
        <v>0.99584056389999998</v>
      </c>
      <c r="CR2526" s="96">
        <v>1.0167358106</v>
      </c>
      <c r="CS2526" s="95">
        <v>1486</v>
      </c>
      <c r="CT2526" s="95">
        <v>1504</v>
      </c>
      <c r="CU2526" s="95">
        <v>1509</v>
      </c>
      <c r="CV2526" s="95">
        <v>1516</v>
      </c>
      <c r="CW2526" s="95">
        <v>1491</v>
      </c>
      <c r="CX2526" s="96">
        <v>1.068402115</v>
      </c>
      <c r="CY2526" s="96">
        <v>1.059987161</v>
      </c>
      <c r="CZ2526" s="96">
        <v>1.0775989500000001</v>
      </c>
      <c r="DA2526" s="96">
        <v>1.0951495520000001</v>
      </c>
      <c r="DB2526" s="96">
        <v>1.0129174009999999</v>
      </c>
      <c r="DC2526">
        <v>2013</v>
      </c>
      <c r="DD2526" s="6">
        <v>1235</v>
      </c>
      <c r="DE2526" s="96">
        <v>1.6034736E-3</v>
      </c>
      <c r="DF2526" s="72">
        <v>779.59</v>
      </c>
      <c r="DG2526" s="96">
        <v>1</v>
      </c>
      <c r="DH2526" s="72">
        <v>779.59</v>
      </c>
      <c r="DI2526" s="72">
        <v>730.79900866000003</v>
      </c>
      <c r="DJ2526" s="96">
        <v>1</v>
      </c>
      <c r="DK2526" s="72">
        <v>779.59</v>
      </c>
      <c r="DL2526" s="96">
        <v>1</v>
      </c>
      <c r="DM2526" s="72">
        <v>779.59</v>
      </c>
      <c r="DN2526" s="96">
        <v>1</v>
      </c>
      <c r="DO2526" s="96">
        <v>7.9710000000000007E-3</v>
      </c>
      <c r="DP2526" s="72">
        <v>6.21</v>
      </c>
      <c r="DQ2526" s="72">
        <v>773.38</v>
      </c>
      <c r="DR2526" t="s">
        <v>14</v>
      </c>
      <c r="DT2526" t="s">
        <v>1569</v>
      </c>
    </row>
    <row r="2527" spans="1:124" x14ac:dyDescent="0.3">
      <c r="A2527" t="s">
        <v>1573</v>
      </c>
      <c r="B2527">
        <v>44140</v>
      </c>
      <c r="C2527" s="95">
        <v>4295</v>
      </c>
      <c r="D2527" s="95">
        <v>18394919</v>
      </c>
      <c r="E2527" s="95">
        <v>4171</v>
      </c>
      <c r="F2527" s="95">
        <v>14841095</v>
      </c>
      <c r="G2527" s="95">
        <v>1767</v>
      </c>
      <c r="H2527" s="95">
        <v>5493101</v>
      </c>
      <c r="I2527" s="95">
        <v>1647</v>
      </c>
      <c r="J2527" s="95">
        <v>6396716</v>
      </c>
      <c r="K2527" s="95">
        <v>4179</v>
      </c>
      <c r="L2527" s="95">
        <v>14880978</v>
      </c>
      <c r="M2527" s="95">
        <v>4031</v>
      </c>
      <c r="N2527" s="95">
        <v>14067231</v>
      </c>
      <c r="O2527" s="95">
        <v>1771</v>
      </c>
      <c r="P2527" s="95">
        <v>5025155</v>
      </c>
      <c r="Q2527" s="95">
        <v>1650</v>
      </c>
      <c r="R2527" s="95">
        <v>6152317</v>
      </c>
      <c r="S2527" s="95">
        <v>4083</v>
      </c>
      <c r="T2527" s="95">
        <v>14675818</v>
      </c>
      <c r="U2527" s="95">
        <v>3909</v>
      </c>
      <c r="V2527" s="95">
        <v>14834974</v>
      </c>
      <c r="W2527" s="95">
        <v>1734</v>
      </c>
      <c r="X2527" s="95">
        <v>4175674</v>
      </c>
      <c r="Y2527" s="95">
        <v>1614</v>
      </c>
      <c r="Z2527" s="95">
        <v>6361761</v>
      </c>
      <c r="AA2527" s="95">
        <v>3979</v>
      </c>
      <c r="AB2527" s="95">
        <v>13099404</v>
      </c>
      <c r="AC2527" s="95">
        <v>3784</v>
      </c>
      <c r="AD2527" s="95">
        <v>16277551</v>
      </c>
      <c r="AE2527" s="95">
        <v>1655</v>
      </c>
      <c r="AF2527" s="95">
        <v>4765826</v>
      </c>
      <c r="AG2527" s="95">
        <v>1531</v>
      </c>
      <c r="AH2527" s="95">
        <v>6730680</v>
      </c>
      <c r="AI2527" s="95">
        <v>3933</v>
      </c>
      <c r="AJ2527" s="95">
        <v>14586693</v>
      </c>
      <c r="AK2527" s="95">
        <v>3741</v>
      </c>
      <c r="AL2527" s="95">
        <v>16546643.16</v>
      </c>
      <c r="AM2527" s="95">
        <v>1586</v>
      </c>
      <c r="AN2527" s="95">
        <v>4379325</v>
      </c>
      <c r="AO2527" s="95">
        <v>1453</v>
      </c>
      <c r="AP2527" s="95">
        <v>6444958.9699999997</v>
      </c>
      <c r="AQ2527" s="72">
        <v>328.38</v>
      </c>
      <c r="AR2527" s="72">
        <v>304.2</v>
      </c>
      <c r="AS2527" s="72">
        <v>632.58000000000004</v>
      </c>
      <c r="AT2527" s="95">
        <v>23888020</v>
      </c>
      <c r="AU2527" s="95">
        <v>21237811</v>
      </c>
      <c r="AV2527" s="95">
        <v>6062</v>
      </c>
      <c r="AW2527" s="95">
        <v>5818</v>
      </c>
      <c r="AX2527" s="72">
        <v>278.8</v>
      </c>
      <c r="AY2527" s="72">
        <v>296.60000000000002</v>
      </c>
      <c r="AZ2527" s="72">
        <v>575.4</v>
      </c>
      <c r="BA2527" s="95">
        <v>19906133</v>
      </c>
      <c r="BB2527" s="95">
        <v>20219548</v>
      </c>
      <c r="BC2527" s="95">
        <v>5950</v>
      </c>
      <c r="BD2527" s="95">
        <v>5681</v>
      </c>
      <c r="BE2527" s="72">
        <v>270.06</v>
      </c>
      <c r="BF2527" s="72">
        <v>319.83</v>
      </c>
      <c r="BG2527" s="72">
        <v>589.89</v>
      </c>
      <c r="BH2527" s="95">
        <v>18851492</v>
      </c>
      <c r="BI2527" s="95">
        <v>21196735</v>
      </c>
      <c r="BJ2527" s="95">
        <v>5817</v>
      </c>
      <c r="BK2527" s="95">
        <v>5523</v>
      </c>
      <c r="BL2527" s="72">
        <v>264.25</v>
      </c>
      <c r="BM2527" s="72">
        <v>360.74</v>
      </c>
      <c r="BN2527" s="72">
        <v>624.99</v>
      </c>
      <c r="BO2527" s="95">
        <v>17865230</v>
      </c>
      <c r="BP2527" s="95">
        <v>23008231</v>
      </c>
      <c r="BQ2527" s="95">
        <v>5634</v>
      </c>
      <c r="BR2527" s="95">
        <v>5315</v>
      </c>
      <c r="BS2527" s="72">
        <v>286.37</v>
      </c>
      <c r="BT2527" s="72">
        <v>368.88</v>
      </c>
      <c r="BU2527" s="72">
        <v>655.25</v>
      </c>
      <c r="BV2527" s="95">
        <v>18966018</v>
      </c>
      <c r="BW2527" s="95">
        <v>22991602.129999999</v>
      </c>
      <c r="BX2527" s="95">
        <v>5519</v>
      </c>
      <c r="BY2527" s="95">
        <v>5194</v>
      </c>
      <c r="BZ2527" s="95">
        <v>5946</v>
      </c>
      <c r="CA2527" s="95">
        <v>5820</v>
      </c>
      <c r="CB2527" s="95">
        <v>5675</v>
      </c>
      <c r="CC2527" s="95">
        <v>5483</v>
      </c>
      <c r="CD2527" s="95">
        <v>5360</v>
      </c>
      <c r="CE2527" s="72">
        <v>650.75523149000003</v>
      </c>
      <c r="CF2527" s="72">
        <v>676.59346364999999</v>
      </c>
      <c r="CG2527" s="72">
        <v>712.40329333</v>
      </c>
      <c r="CH2527" s="72">
        <v>716.50152150999998</v>
      </c>
      <c r="CI2527" s="72">
        <v>731.52548966999996</v>
      </c>
      <c r="CJ2527" s="96">
        <v>0.97207055649999996</v>
      </c>
      <c r="CK2527" s="96">
        <v>0.85043682939999998</v>
      </c>
      <c r="CL2527" s="96">
        <v>0.82802817660000005</v>
      </c>
      <c r="CM2527" s="96">
        <v>0.87228007370000005</v>
      </c>
      <c r="CN2527" s="96">
        <v>0.8957309202</v>
      </c>
      <c r="CO2527" s="96">
        <v>1.0409954807999999</v>
      </c>
      <c r="CP2527" s="96">
        <v>0.84890792280000005</v>
      </c>
      <c r="CQ2527" s="96">
        <v>0.99584056389999998</v>
      </c>
      <c r="CR2527" s="96">
        <v>0.85245352750000003</v>
      </c>
      <c r="CS2527" s="95">
        <v>5620</v>
      </c>
      <c r="CT2527" s="95">
        <v>5566</v>
      </c>
      <c r="CU2527" s="95">
        <v>5412</v>
      </c>
      <c r="CV2527" s="95">
        <v>5200</v>
      </c>
      <c r="CW2527" s="95">
        <v>5079</v>
      </c>
      <c r="CX2527" s="96">
        <v>1.0539527529999999</v>
      </c>
      <c r="CY2527" s="96">
        <v>1.064158199</v>
      </c>
      <c r="CZ2527" s="96">
        <v>1.044134906</v>
      </c>
      <c r="DA2527" s="96">
        <v>1.0147876680000001</v>
      </c>
      <c r="DB2527" s="96">
        <v>1.024761281</v>
      </c>
      <c r="DC2527">
        <v>2013</v>
      </c>
      <c r="DD2527" s="6">
        <v>5506.2</v>
      </c>
      <c r="DE2527" s="96">
        <v>4.4042587000000001E-3</v>
      </c>
      <c r="DF2527" s="72">
        <v>651.79</v>
      </c>
      <c r="DG2527" s="96">
        <v>1</v>
      </c>
      <c r="DH2527" s="72">
        <v>651.79</v>
      </c>
      <c r="DI2527" s="72">
        <v>730.79900866000003</v>
      </c>
      <c r="DJ2527" s="96">
        <v>1</v>
      </c>
      <c r="DK2527" s="72">
        <v>651.79</v>
      </c>
      <c r="DL2527" s="96">
        <v>1</v>
      </c>
      <c r="DM2527" s="72">
        <v>651.79</v>
      </c>
      <c r="DN2527" s="96">
        <v>1</v>
      </c>
      <c r="DO2527" s="96">
        <v>7.5750000000000001E-3</v>
      </c>
      <c r="DP2527" s="72">
        <v>4.9400000000000004</v>
      </c>
      <c r="DQ2527" s="72">
        <v>646.85</v>
      </c>
      <c r="DR2527" t="s">
        <v>1573</v>
      </c>
      <c r="DT2527" t="s">
        <v>1569</v>
      </c>
    </row>
    <row r="2528" spans="1:124" x14ac:dyDescent="0.3">
      <c r="A2528" t="s">
        <v>16</v>
      </c>
      <c r="B2528">
        <v>44150</v>
      </c>
      <c r="C2528" s="95">
        <v>7641</v>
      </c>
      <c r="D2528" s="95">
        <v>34734880</v>
      </c>
      <c r="E2528" s="95">
        <v>7367</v>
      </c>
      <c r="F2528" s="95">
        <v>26375938</v>
      </c>
      <c r="G2528" s="95">
        <v>1730</v>
      </c>
      <c r="H2528" s="95">
        <v>6684831</v>
      </c>
      <c r="I2528" s="95">
        <v>1588</v>
      </c>
      <c r="J2528" s="95">
        <v>6684211</v>
      </c>
      <c r="K2528" s="95">
        <v>7595</v>
      </c>
      <c r="L2528" s="95">
        <v>34450408</v>
      </c>
      <c r="M2528" s="95">
        <v>7308</v>
      </c>
      <c r="N2528" s="95">
        <v>27165372</v>
      </c>
      <c r="O2528" s="95">
        <v>1799</v>
      </c>
      <c r="P2528" s="95">
        <v>7383508</v>
      </c>
      <c r="Q2528" s="95">
        <v>1644</v>
      </c>
      <c r="R2528" s="95">
        <v>7294209</v>
      </c>
      <c r="S2528" s="95">
        <v>7643</v>
      </c>
      <c r="T2528" s="95">
        <v>35399729</v>
      </c>
      <c r="U2528" s="95">
        <v>7305</v>
      </c>
      <c r="V2528" s="95">
        <v>28565415</v>
      </c>
      <c r="W2528" s="95">
        <v>1820</v>
      </c>
      <c r="X2528" s="95">
        <v>7164312</v>
      </c>
      <c r="Y2528" s="95">
        <v>1664</v>
      </c>
      <c r="Z2528" s="95">
        <v>7778059</v>
      </c>
      <c r="AA2528" s="95">
        <v>7670</v>
      </c>
      <c r="AB2528" s="95">
        <v>39324690</v>
      </c>
      <c r="AC2528" s="95">
        <v>7291</v>
      </c>
      <c r="AD2528" s="95">
        <v>31146128</v>
      </c>
      <c r="AE2528" s="95">
        <v>1842</v>
      </c>
      <c r="AF2528" s="95">
        <v>7750857</v>
      </c>
      <c r="AG2528" s="95">
        <v>1657</v>
      </c>
      <c r="AH2528" s="95">
        <v>8469406</v>
      </c>
      <c r="AI2528" s="95">
        <v>7707</v>
      </c>
      <c r="AJ2528" s="95">
        <v>38648401</v>
      </c>
      <c r="AK2528" s="95">
        <v>7316</v>
      </c>
      <c r="AL2528" s="95">
        <v>33353733.370000001</v>
      </c>
      <c r="AM2528" s="95">
        <v>1865</v>
      </c>
      <c r="AN2528" s="95">
        <v>7351072</v>
      </c>
      <c r="AO2528" s="95">
        <v>1706</v>
      </c>
      <c r="AP2528" s="95">
        <v>9000147</v>
      </c>
      <c r="AQ2528" s="72">
        <v>368.33</v>
      </c>
      <c r="AR2528" s="72">
        <v>307.64999999999998</v>
      </c>
      <c r="AS2528" s="72">
        <v>675.98</v>
      </c>
      <c r="AT2528" s="95">
        <v>41419711</v>
      </c>
      <c r="AU2528" s="95">
        <v>33060149</v>
      </c>
      <c r="AV2528" s="95">
        <v>9371</v>
      </c>
      <c r="AW2528" s="95">
        <v>8955</v>
      </c>
      <c r="AX2528" s="72">
        <v>371.1</v>
      </c>
      <c r="AY2528" s="72">
        <v>320.77999999999997</v>
      </c>
      <c r="AZ2528" s="72">
        <v>691.88</v>
      </c>
      <c r="BA2528" s="95">
        <v>41833916</v>
      </c>
      <c r="BB2528" s="95">
        <v>34459581</v>
      </c>
      <c r="BC2528" s="95">
        <v>9394</v>
      </c>
      <c r="BD2528" s="95">
        <v>8952</v>
      </c>
      <c r="BE2528" s="72">
        <v>374.83</v>
      </c>
      <c r="BF2528" s="72">
        <v>337.68</v>
      </c>
      <c r="BG2528" s="72">
        <v>712.51</v>
      </c>
      <c r="BH2528" s="95">
        <v>42564041</v>
      </c>
      <c r="BI2528" s="95">
        <v>36343474</v>
      </c>
      <c r="BJ2528" s="95">
        <v>9463</v>
      </c>
      <c r="BK2528" s="95">
        <v>8969</v>
      </c>
      <c r="BL2528" s="72">
        <v>412.42</v>
      </c>
      <c r="BM2528" s="72">
        <v>368.94</v>
      </c>
      <c r="BN2528" s="72">
        <v>781.36</v>
      </c>
      <c r="BO2528" s="95">
        <v>47075547</v>
      </c>
      <c r="BP2528" s="95">
        <v>39615534</v>
      </c>
      <c r="BQ2528" s="95">
        <v>9512</v>
      </c>
      <c r="BR2528" s="95">
        <v>8948</v>
      </c>
      <c r="BS2528" s="72">
        <v>400.47</v>
      </c>
      <c r="BT2528" s="72">
        <v>391.21</v>
      </c>
      <c r="BU2528" s="72">
        <v>791.68</v>
      </c>
      <c r="BV2528" s="95">
        <v>45999473</v>
      </c>
      <c r="BW2528" s="95">
        <v>42353880.369999997</v>
      </c>
      <c r="BX2528" s="95">
        <v>9572</v>
      </c>
      <c r="BY2528" s="95">
        <v>9022</v>
      </c>
      <c r="BZ2528" s="95">
        <v>9173</v>
      </c>
      <c r="CA2528" s="95">
        <v>9181</v>
      </c>
      <c r="CB2528" s="95">
        <v>9225</v>
      </c>
      <c r="CC2528" s="95">
        <v>9244</v>
      </c>
      <c r="CD2528" s="95">
        <v>9303</v>
      </c>
      <c r="CE2528" s="72">
        <v>650.75523149000003</v>
      </c>
      <c r="CF2528" s="72">
        <v>676.59346364999999</v>
      </c>
      <c r="CG2528" s="72">
        <v>712.40329333</v>
      </c>
      <c r="CH2528" s="72">
        <v>716.50152150999998</v>
      </c>
      <c r="CI2528" s="72">
        <v>731.52548966999996</v>
      </c>
      <c r="CJ2528" s="96">
        <v>1.0387622985</v>
      </c>
      <c r="CK2528" s="96">
        <v>1.0225933845999999</v>
      </c>
      <c r="CL2528" s="96">
        <v>1.0001497841</v>
      </c>
      <c r="CM2528" s="96">
        <v>1.0905210618000001</v>
      </c>
      <c r="CN2528" s="96">
        <v>1.0822315984999999</v>
      </c>
      <c r="CO2528" s="96">
        <v>1.0167202755</v>
      </c>
      <c r="CP2528" s="96">
        <v>1.0296358307</v>
      </c>
      <c r="CQ2528" s="96">
        <v>0.99584056389999998</v>
      </c>
      <c r="CR2528" s="96">
        <v>1.0339362754999999</v>
      </c>
      <c r="CS2528" s="95">
        <v>8243</v>
      </c>
      <c r="CT2528" s="95">
        <v>8264</v>
      </c>
      <c r="CU2528" s="95">
        <v>8247</v>
      </c>
      <c r="CV2528" s="95">
        <v>8210</v>
      </c>
      <c r="CW2528" s="95">
        <v>8240</v>
      </c>
      <c r="CX2528" s="96">
        <v>1.027290799</v>
      </c>
      <c r="CY2528" s="96">
        <v>1.0195199429999999</v>
      </c>
      <c r="CZ2528" s="96">
        <v>1.0055690530000001</v>
      </c>
      <c r="DA2528" s="96">
        <v>1.0078224950000001</v>
      </c>
      <c r="DB2528" s="96">
        <v>1.0233641630000001</v>
      </c>
      <c r="DC2528">
        <v>2013</v>
      </c>
      <c r="DD2528" s="6">
        <v>8969.2000000000007</v>
      </c>
      <c r="DE2528" s="96">
        <v>2.0369173000000002E-3</v>
      </c>
      <c r="DF2528" s="72">
        <v>792.44</v>
      </c>
      <c r="DG2528" s="96">
        <v>1</v>
      </c>
      <c r="DH2528" s="72">
        <v>792.44</v>
      </c>
      <c r="DI2528" s="72">
        <v>730.79900866000003</v>
      </c>
      <c r="DJ2528" s="96">
        <v>1</v>
      </c>
      <c r="DK2528" s="72">
        <v>792.44</v>
      </c>
      <c r="DL2528" s="96">
        <v>1</v>
      </c>
      <c r="DM2528" s="72">
        <v>792.44</v>
      </c>
      <c r="DN2528" s="96">
        <v>1</v>
      </c>
      <c r="DO2528" s="96">
        <v>1.0781000000000001E-2</v>
      </c>
      <c r="DP2528" s="72">
        <v>8.5399999999999991</v>
      </c>
      <c r="DQ2528" s="72">
        <v>783.9</v>
      </c>
      <c r="DR2528" t="s">
        <v>16</v>
      </c>
      <c r="DT2528" t="s">
        <v>1569</v>
      </c>
    </row>
    <row r="2529" spans="1:124" x14ac:dyDescent="0.3">
      <c r="A2529" t="s">
        <v>1574</v>
      </c>
      <c r="B2529">
        <v>44160</v>
      </c>
      <c r="C2529" s="95">
        <v>2175</v>
      </c>
      <c r="D2529" s="95">
        <v>10389096</v>
      </c>
      <c r="E2529" s="95">
        <v>2106</v>
      </c>
      <c r="F2529" s="95">
        <v>8092828</v>
      </c>
      <c r="G2529" s="95">
        <v>475</v>
      </c>
      <c r="H2529" s="95">
        <v>1798986</v>
      </c>
      <c r="I2529" s="95">
        <v>439</v>
      </c>
      <c r="J2529" s="95">
        <v>1945130</v>
      </c>
      <c r="K2529" s="95">
        <v>2173</v>
      </c>
      <c r="L2529" s="95">
        <v>9795527</v>
      </c>
      <c r="M2529" s="95">
        <v>2105</v>
      </c>
      <c r="N2529" s="95">
        <v>8505690</v>
      </c>
      <c r="O2529" s="95">
        <v>475</v>
      </c>
      <c r="P2529" s="95">
        <v>1358503</v>
      </c>
      <c r="Q2529" s="95">
        <v>438</v>
      </c>
      <c r="R2529" s="95">
        <v>1985167</v>
      </c>
      <c r="S2529" s="95">
        <v>2223</v>
      </c>
      <c r="T2529" s="95">
        <v>9378553</v>
      </c>
      <c r="U2529" s="95">
        <v>2146</v>
      </c>
      <c r="V2529" s="95">
        <v>8736936</v>
      </c>
      <c r="W2529" s="95">
        <v>505</v>
      </c>
      <c r="X2529" s="95">
        <v>1348670</v>
      </c>
      <c r="Y2529" s="95">
        <v>462</v>
      </c>
      <c r="Z2529" s="95">
        <v>1986227</v>
      </c>
      <c r="AA2529" s="95">
        <v>2249</v>
      </c>
      <c r="AB2529" s="95">
        <v>8987655</v>
      </c>
      <c r="AC2529" s="95">
        <v>2156</v>
      </c>
      <c r="AD2529" s="95">
        <v>9846496</v>
      </c>
      <c r="AE2529" s="95">
        <v>526</v>
      </c>
      <c r="AF2529" s="95">
        <v>1550275</v>
      </c>
      <c r="AG2529" s="95">
        <v>484</v>
      </c>
      <c r="AH2529" s="95">
        <v>2268823</v>
      </c>
      <c r="AI2529" s="95">
        <v>2227</v>
      </c>
      <c r="AJ2529" s="95">
        <v>10600519</v>
      </c>
      <c r="AK2529" s="95">
        <v>2132</v>
      </c>
      <c r="AL2529" s="95">
        <v>11007047</v>
      </c>
      <c r="AM2529" s="95">
        <v>500</v>
      </c>
      <c r="AN2529" s="95">
        <v>1168220</v>
      </c>
      <c r="AO2529" s="95">
        <v>464</v>
      </c>
      <c r="AP2529" s="95">
        <v>2241659</v>
      </c>
      <c r="AQ2529" s="72">
        <v>383.27</v>
      </c>
      <c r="AR2529" s="72">
        <v>328.68</v>
      </c>
      <c r="AS2529" s="72">
        <v>711.95</v>
      </c>
      <c r="AT2529" s="95">
        <v>12188082</v>
      </c>
      <c r="AU2529" s="95">
        <v>10037958</v>
      </c>
      <c r="AV2529" s="95">
        <v>2650</v>
      </c>
      <c r="AW2529" s="95">
        <v>2545</v>
      </c>
      <c r="AX2529" s="72">
        <v>351.02</v>
      </c>
      <c r="AY2529" s="72">
        <v>343.78</v>
      </c>
      <c r="AZ2529" s="72">
        <v>694.8</v>
      </c>
      <c r="BA2529" s="95">
        <v>11154030</v>
      </c>
      <c r="BB2529" s="95">
        <v>10490857</v>
      </c>
      <c r="BC2529" s="95">
        <v>2648</v>
      </c>
      <c r="BD2529" s="95">
        <v>2543</v>
      </c>
      <c r="BE2529" s="72">
        <v>327.69</v>
      </c>
      <c r="BF2529" s="72">
        <v>342.64</v>
      </c>
      <c r="BG2529" s="72">
        <v>670.33</v>
      </c>
      <c r="BH2529" s="95">
        <v>10727223</v>
      </c>
      <c r="BI2529" s="95">
        <v>10723163</v>
      </c>
      <c r="BJ2529" s="95">
        <v>2728</v>
      </c>
      <c r="BK2529" s="95">
        <v>2608</v>
      </c>
      <c r="BL2529" s="72">
        <v>316.45</v>
      </c>
      <c r="BM2529" s="72">
        <v>382.43</v>
      </c>
      <c r="BN2529" s="72">
        <v>698.88</v>
      </c>
      <c r="BO2529" s="95">
        <v>10537930</v>
      </c>
      <c r="BP2529" s="95">
        <v>12115319</v>
      </c>
      <c r="BQ2529" s="95">
        <v>2775</v>
      </c>
      <c r="BR2529" s="95">
        <v>2640</v>
      </c>
      <c r="BS2529" s="72">
        <v>359.64</v>
      </c>
      <c r="BT2529" s="72">
        <v>425.29</v>
      </c>
      <c r="BU2529" s="72">
        <v>784.93</v>
      </c>
      <c r="BV2529" s="95">
        <v>11768739</v>
      </c>
      <c r="BW2529" s="95">
        <v>13248706</v>
      </c>
      <c r="BX2529" s="95">
        <v>2727</v>
      </c>
      <c r="BY2529" s="95">
        <v>2596</v>
      </c>
      <c r="BZ2529" s="95">
        <v>2600</v>
      </c>
      <c r="CA2529" s="95">
        <v>2597</v>
      </c>
      <c r="CB2529" s="95">
        <v>2670</v>
      </c>
      <c r="CC2529" s="95">
        <v>2711</v>
      </c>
      <c r="CD2529" s="95">
        <v>2663</v>
      </c>
      <c r="CE2529" s="72">
        <v>650.75523149000003</v>
      </c>
      <c r="CF2529" s="72">
        <v>676.59346364999999</v>
      </c>
      <c r="CG2529" s="72">
        <v>712.40329333</v>
      </c>
      <c r="CH2529" s="72">
        <v>716.50152150999998</v>
      </c>
      <c r="CI2529" s="72">
        <v>731.52548966999996</v>
      </c>
      <c r="CJ2529" s="96">
        <v>1.0940365372</v>
      </c>
      <c r="CK2529" s="96">
        <v>1.0269091224</v>
      </c>
      <c r="CL2529" s="96">
        <v>0.94094174789999996</v>
      </c>
      <c r="CM2529" s="96">
        <v>0.97540616319999995</v>
      </c>
      <c r="CN2529" s="96">
        <v>1.0730043055</v>
      </c>
      <c r="CO2529" s="96">
        <v>1.0553403130000001</v>
      </c>
      <c r="CP2529" s="96">
        <v>0.96846444939999998</v>
      </c>
      <c r="CQ2529" s="96">
        <v>0.99584056389999998</v>
      </c>
      <c r="CR2529" s="96">
        <v>0.97250940190000001</v>
      </c>
      <c r="CS2529" s="95">
        <v>2509</v>
      </c>
      <c r="CT2529" s="95">
        <v>2542</v>
      </c>
      <c r="CU2529" s="95">
        <v>2567</v>
      </c>
      <c r="CV2529" s="95">
        <v>2654</v>
      </c>
      <c r="CW2529" s="95">
        <v>2598</v>
      </c>
      <c r="CX2529" s="96">
        <v>1.027827061</v>
      </c>
      <c r="CY2529" s="96">
        <v>1.0243598810000001</v>
      </c>
      <c r="CZ2529" s="96">
        <v>1.0580852919999999</v>
      </c>
      <c r="DA2529" s="96">
        <v>1.0710935429999999</v>
      </c>
      <c r="DB2529" s="96">
        <v>1.093418671</v>
      </c>
      <c r="DC2529">
        <v>2013</v>
      </c>
      <c r="DD2529" s="6">
        <v>2586.4</v>
      </c>
      <c r="DE2529" s="96">
        <v>2.0048497000000002E-3</v>
      </c>
      <c r="DF2529" s="72">
        <v>745.38</v>
      </c>
      <c r="DG2529" s="96">
        <v>1</v>
      </c>
      <c r="DH2529" s="72">
        <v>745.38</v>
      </c>
      <c r="DI2529" s="72">
        <v>730.79900866000003</v>
      </c>
      <c r="DJ2529" s="96">
        <v>1</v>
      </c>
      <c r="DK2529" s="72">
        <v>745.38</v>
      </c>
      <c r="DL2529" s="96">
        <v>1</v>
      </c>
      <c r="DM2529" s="72">
        <v>745.38</v>
      </c>
      <c r="DN2529" s="96">
        <v>1</v>
      </c>
      <c r="DO2529" s="96">
        <v>6.9800000000000001E-3</v>
      </c>
      <c r="DP2529" s="72">
        <v>5.2</v>
      </c>
      <c r="DQ2529" s="72">
        <v>740.18</v>
      </c>
      <c r="DR2529" t="s">
        <v>1574</v>
      </c>
      <c r="DT2529" t="s">
        <v>1569</v>
      </c>
    </row>
    <row r="2530" spans="1:124" x14ac:dyDescent="0.3">
      <c r="A2530" t="s">
        <v>495</v>
      </c>
      <c r="B2530">
        <v>44170</v>
      </c>
      <c r="C2530" s="95">
        <v>11064</v>
      </c>
      <c r="D2530" s="95">
        <v>35437903</v>
      </c>
      <c r="E2530" s="95">
        <v>10857</v>
      </c>
      <c r="F2530" s="95">
        <v>37856979</v>
      </c>
      <c r="G2530" s="95">
        <v>1743</v>
      </c>
      <c r="H2530" s="95">
        <v>6026084</v>
      </c>
      <c r="I2530" s="95">
        <v>1640</v>
      </c>
      <c r="J2530" s="95">
        <v>6121864</v>
      </c>
      <c r="K2530" s="95">
        <v>11056</v>
      </c>
      <c r="L2530" s="95">
        <v>37143610</v>
      </c>
      <c r="M2530" s="95">
        <v>10817</v>
      </c>
      <c r="N2530" s="95">
        <v>39639027</v>
      </c>
      <c r="O2530" s="95">
        <v>1797</v>
      </c>
      <c r="P2530" s="95">
        <v>5540734</v>
      </c>
      <c r="Q2530" s="95">
        <v>1690</v>
      </c>
      <c r="R2530" s="95">
        <v>6704124</v>
      </c>
      <c r="S2530" s="95">
        <v>11390</v>
      </c>
      <c r="T2530" s="95">
        <v>37784852</v>
      </c>
      <c r="U2530" s="95">
        <v>11132</v>
      </c>
      <c r="V2530" s="95">
        <v>40496317</v>
      </c>
      <c r="W2530" s="95">
        <v>1855</v>
      </c>
      <c r="X2530" s="95">
        <v>6156039</v>
      </c>
      <c r="Y2530" s="95">
        <v>1736</v>
      </c>
      <c r="Z2530" s="95">
        <v>7239881</v>
      </c>
      <c r="AA2530" s="95">
        <v>11775</v>
      </c>
      <c r="AB2530" s="95">
        <v>39952618</v>
      </c>
      <c r="AC2530" s="95">
        <v>11488</v>
      </c>
      <c r="AD2530" s="95">
        <v>44126154</v>
      </c>
      <c r="AE2530" s="95">
        <v>1842</v>
      </c>
      <c r="AF2530" s="95">
        <v>6414327</v>
      </c>
      <c r="AG2530" s="95">
        <v>1722</v>
      </c>
      <c r="AH2530" s="95">
        <v>7418304</v>
      </c>
      <c r="AI2530" s="95">
        <v>12269</v>
      </c>
      <c r="AJ2530" s="95">
        <v>40646249</v>
      </c>
      <c r="AK2530" s="95">
        <v>11933</v>
      </c>
      <c r="AL2530" s="95">
        <v>46704161.460000001</v>
      </c>
      <c r="AM2530" s="95">
        <v>1870</v>
      </c>
      <c r="AN2530" s="95">
        <v>7315017</v>
      </c>
      <c r="AO2530" s="95">
        <v>1762</v>
      </c>
      <c r="AP2530" s="95">
        <v>7859218</v>
      </c>
      <c r="AQ2530" s="72">
        <v>269.8</v>
      </c>
      <c r="AR2530" s="72">
        <v>293.26</v>
      </c>
      <c r="AS2530" s="72">
        <v>563.05999999999995</v>
      </c>
      <c r="AT2530" s="95">
        <v>41463987</v>
      </c>
      <c r="AU2530" s="95">
        <v>43978843</v>
      </c>
      <c r="AV2530" s="95">
        <v>12807</v>
      </c>
      <c r="AW2530" s="95">
        <v>12497</v>
      </c>
      <c r="AX2530" s="72">
        <v>276.75</v>
      </c>
      <c r="AY2530" s="72">
        <v>308.77999999999997</v>
      </c>
      <c r="AZ2530" s="72">
        <v>585.53</v>
      </c>
      <c r="BA2530" s="95">
        <v>42684344</v>
      </c>
      <c r="BB2530" s="95">
        <v>46343151</v>
      </c>
      <c r="BC2530" s="95">
        <v>12853</v>
      </c>
      <c r="BD2530" s="95">
        <v>12507</v>
      </c>
      <c r="BE2530" s="72">
        <v>276.45999999999998</v>
      </c>
      <c r="BF2530" s="72">
        <v>309.14</v>
      </c>
      <c r="BG2530" s="72">
        <v>585.6</v>
      </c>
      <c r="BH2530" s="95">
        <v>43940891</v>
      </c>
      <c r="BI2530" s="95">
        <v>47736198</v>
      </c>
      <c r="BJ2530" s="95">
        <v>13245</v>
      </c>
      <c r="BK2530" s="95">
        <v>12868</v>
      </c>
      <c r="BL2530" s="72">
        <v>283.76</v>
      </c>
      <c r="BM2530" s="72">
        <v>325.16000000000003</v>
      </c>
      <c r="BN2530" s="72">
        <v>608.91999999999996</v>
      </c>
      <c r="BO2530" s="95">
        <v>46366945</v>
      </c>
      <c r="BP2530" s="95">
        <v>51544458</v>
      </c>
      <c r="BQ2530" s="95">
        <v>13617</v>
      </c>
      <c r="BR2530" s="95">
        <v>13210</v>
      </c>
      <c r="BS2530" s="72">
        <v>282.68</v>
      </c>
      <c r="BT2530" s="72">
        <v>332.02</v>
      </c>
      <c r="BU2530" s="72">
        <v>614.70000000000005</v>
      </c>
      <c r="BV2530" s="95">
        <v>47961266</v>
      </c>
      <c r="BW2530" s="95">
        <v>54563379.460000001</v>
      </c>
      <c r="BX2530" s="95">
        <v>14139</v>
      </c>
      <c r="BY2530" s="95">
        <v>13695</v>
      </c>
      <c r="BZ2530" s="95">
        <v>12659</v>
      </c>
      <c r="CA2530" s="95">
        <v>12685</v>
      </c>
      <c r="CB2530" s="95">
        <v>13063</v>
      </c>
      <c r="CC2530" s="95">
        <v>13424</v>
      </c>
      <c r="CD2530" s="95">
        <v>13922</v>
      </c>
      <c r="CE2530" s="72">
        <v>650.75523149000003</v>
      </c>
      <c r="CF2530" s="72">
        <v>676.59346364999999</v>
      </c>
      <c r="CG2530" s="72">
        <v>712.40329333</v>
      </c>
      <c r="CH2530" s="72">
        <v>716.50152150999998</v>
      </c>
      <c r="CI2530" s="72">
        <v>731.52548966999996</v>
      </c>
      <c r="CJ2530" s="96">
        <v>0.86524083519999995</v>
      </c>
      <c r="CK2530" s="96">
        <v>0.86540889239999996</v>
      </c>
      <c r="CL2530" s="96">
        <v>0.82200630669999997</v>
      </c>
      <c r="CM2530" s="96">
        <v>0.84985164960000004</v>
      </c>
      <c r="CN2530" s="96">
        <v>0.84029881210000001</v>
      </c>
      <c r="CO2530" s="96">
        <v>0.95140669040000003</v>
      </c>
      <c r="CP2530" s="96">
        <v>0.89190175739999999</v>
      </c>
      <c r="CQ2530" s="96">
        <v>0.99584056389999998</v>
      </c>
      <c r="CR2530" s="96">
        <v>0.89562693309999997</v>
      </c>
      <c r="CS2530" s="95">
        <v>13164</v>
      </c>
      <c r="CT2530" s="95">
        <v>13229</v>
      </c>
      <c r="CU2530" s="95">
        <v>13622</v>
      </c>
      <c r="CV2530" s="95">
        <v>14203</v>
      </c>
      <c r="CW2530" s="95">
        <v>14723</v>
      </c>
      <c r="CX2530" s="96">
        <v>0.947649093</v>
      </c>
      <c r="CY2530" s="96">
        <v>0.933400695</v>
      </c>
      <c r="CZ2530" s="96">
        <v>0.94306298499999996</v>
      </c>
      <c r="DA2530" s="96">
        <v>0.95269401399999998</v>
      </c>
      <c r="DB2530" s="96">
        <v>0.97742315599999996</v>
      </c>
      <c r="DC2530">
        <v>2013</v>
      </c>
      <c r="DD2530" s="6">
        <v>12955.4</v>
      </c>
      <c r="DE2530" s="96">
        <v>2.6274806E-3</v>
      </c>
      <c r="DF2530" s="72">
        <v>686.03</v>
      </c>
      <c r="DG2530" s="96">
        <v>1</v>
      </c>
      <c r="DH2530" s="72">
        <v>686.03</v>
      </c>
      <c r="DI2530" s="72">
        <v>730.79900866000003</v>
      </c>
      <c r="DJ2530" s="96">
        <v>1</v>
      </c>
      <c r="DK2530" s="72">
        <v>686.03</v>
      </c>
      <c r="DL2530" s="96">
        <v>1</v>
      </c>
      <c r="DM2530" s="72">
        <v>686.03</v>
      </c>
      <c r="DN2530" s="96">
        <v>1</v>
      </c>
      <c r="DO2530" s="96">
        <v>1.1063999999999999E-2</v>
      </c>
      <c r="DP2530" s="72">
        <v>7.59</v>
      </c>
      <c r="DQ2530" s="72">
        <v>678.44</v>
      </c>
      <c r="DR2530" t="s">
        <v>495</v>
      </c>
      <c r="DT2530" t="s">
        <v>1569</v>
      </c>
    </row>
    <row r="2531" spans="1:124" x14ac:dyDescent="0.3">
      <c r="A2531" t="s">
        <v>1223</v>
      </c>
      <c r="B2531">
        <v>44180</v>
      </c>
      <c r="C2531" s="95">
        <v>44858</v>
      </c>
      <c r="D2531" s="95">
        <v>208509592</v>
      </c>
      <c r="E2531" s="95">
        <v>41116</v>
      </c>
      <c r="F2531" s="95">
        <v>141239928</v>
      </c>
      <c r="G2531" s="95">
        <v>10490</v>
      </c>
      <c r="H2531" s="95">
        <v>48318870</v>
      </c>
      <c r="I2531" s="95">
        <v>9182</v>
      </c>
      <c r="J2531" s="95">
        <v>36236228</v>
      </c>
      <c r="K2531" s="95">
        <v>43911</v>
      </c>
      <c r="L2531" s="95">
        <v>204355359</v>
      </c>
      <c r="M2531" s="95">
        <v>39895</v>
      </c>
      <c r="N2531" s="95">
        <v>142940310</v>
      </c>
      <c r="O2531" s="95">
        <v>10807</v>
      </c>
      <c r="P2531" s="95">
        <v>47735741</v>
      </c>
      <c r="Q2531" s="95">
        <v>9537</v>
      </c>
      <c r="R2531" s="95">
        <v>38878856</v>
      </c>
      <c r="S2531" s="95">
        <v>42908</v>
      </c>
      <c r="T2531" s="95">
        <v>204626336</v>
      </c>
      <c r="U2531" s="95">
        <v>38529</v>
      </c>
      <c r="V2531" s="95">
        <v>141544277</v>
      </c>
      <c r="W2531" s="95">
        <v>10603</v>
      </c>
      <c r="X2531" s="95">
        <v>49588444</v>
      </c>
      <c r="Y2531" s="95">
        <v>9334</v>
      </c>
      <c r="Z2531" s="95">
        <v>39117258</v>
      </c>
      <c r="AA2531" s="95">
        <v>42833</v>
      </c>
      <c r="AB2531" s="95">
        <v>180074648</v>
      </c>
      <c r="AC2531" s="95">
        <v>38157</v>
      </c>
      <c r="AD2531" s="95">
        <v>148210715</v>
      </c>
      <c r="AE2531" s="95">
        <v>10510</v>
      </c>
      <c r="AF2531" s="95">
        <v>49775201</v>
      </c>
      <c r="AG2531" s="95">
        <v>9258</v>
      </c>
      <c r="AH2531" s="95">
        <v>42569335</v>
      </c>
      <c r="AI2531" s="95">
        <v>42490</v>
      </c>
      <c r="AJ2531" s="95">
        <v>180554855.05000001</v>
      </c>
      <c r="AK2531" s="95">
        <v>37515</v>
      </c>
      <c r="AL2531" s="95">
        <v>153957660.52000001</v>
      </c>
      <c r="AM2531" s="95">
        <v>10268</v>
      </c>
      <c r="AN2531" s="95">
        <v>43702368</v>
      </c>
      <c r="AO2531" s="95">
        <v>8982</v>
      </c>
      <c r="AP2531" s="95">
        <v>41069892.119999997</v>
      </c>
      <c r="AQ2531" s="72">
        <v>386.69</v>
      </c>
      <c r="AR2531" s="72">
        <v>294.04000000000002</v>
      </c>
      <c r="AS2531" s="72">
        <v>680.73</v>
      </c>
      <c r="AT2531" s="95">
        <v>256828462</v>
      </c>
      <c r="AU2531" s="95">
        <v>177476156</v>
      </c>
      <c r="AV2531" s="95">
        <v>55348</v>
      </c>
      <c r="AW2531" s="95">
        <v>50298</v>
      </c>
      <c r="AX2531" s="72">
        <v>383.92</v>
      </c>
      <c r="AY2531" s="72">
        <v>306.51</v>
      </c>
      <c r="AZ2531" s="72">
        <v>690.43</v>
      </c>
      <c r="BA2531" s="95">
        <v>252091100</v>
      </c>
      <c r="BB2531" s="95">
        <v>181819166</v>
      </c>
      <c r="BC2531" s="95">
        <v>54718</v>
      </c>
      <c r="BD2531" s="95">
        <v>49432</v>
      </c>
      <c r="BE2531" s="72">
        <v>395.89</v>
      </c>
      <c r="BF2531" s="72">
        <v>314.55</v>
      </c>
      <c r="BG2531" s="72">
        <v>710.44</v>
      </c>
      <c r="BH2531" s="95">
        <v>254214780</v>
      </c>
      <c r="BI2531" s="95">
        <v>180661535</v>
      </c>
      <c r="BJ2531" s="95">
        <v>53511</v>
      </c>
      <c r="BK2531" s="95">
        <v>47863</v>
      </c>
      <c r="BL2531" s="72">
        <v>359.08</v>
      </c>
      <c r="BM2531" s="72">
        <v>335.3</v>
      </c>
      <c r="BN2531" s="72">
        <v>694.38</v>
      </c>
      <c r="BO2531" s="95">
        <v>229849849</v>
      </c>
      <c r="BP2531" s="95">
        <v>190780050</v>
      </c>
      <c r="BQ2531" s="95">
        <v>53343</v>
      </c>
      <c r="BR2531" s="95">
        <v>47415</v>
      </c>
      <c r="BS2531" s="72">
        <v>354.22</v>
      </c>
      <c r="BT2531" s="72">
        <v>349.53</v>
      </c>
      <c r="BU2531" s="72">
        <v>703.75</v>
      </c>
      <c r="BV2531" s="95">
        <v>224257223.05000001</v>
      </c>
      <c r="BW2531" s="95">
        <v>195027552.63999999</v>
      </c>
      <c r="BX2531" s="95">
        <v>52758</v>
      </c>
      <c r="BY2531" s="95">
        <v>46497</v>
      </c>
      <c r="BZ2531" s="95">
        <v>52941</v>
      </c>
      <c r="CA2531" s="95">
        <v>52171</v>
      </c>
      <c r="CB2531" s="95">
        <v>50789</v>
      </c>
      <c r="CC2531" s="95">
        <v>50529</v>
      </c>
      <c r="CD2531" s="95">
        <v>49695</v>
      </c>
      <c r="CE2531" s="72">
        <v>650.75523149000003</v>
      </c>
      <c r="CF2531" s="72">
        <v>676.59346364999999</v>
      </c>
      <c r="CG2531" s="72">
        <v>712.40329333</v>
      </c>
      <c r="CH2531" s="72">
        <v>716.50152150999998</v>
      </c>
      <c r="CI2531" s="72">
        <v>731.52548966999996</v>
      </c>
      <c r="CJ2531" s="96">
        <v>1.0460615098999999</v>
      </c>
      <c r="CK2531" s="96">
        <v>1.0204502955999999</v>
      </c>
      <c r="CL2531" s="96">
        <v>0.99724412650000005</v>
      </c>
      <c r="CM2531" s="96">
        <v>0.96912564609999996</v>
      </c>
      <c r="CN2531" s="96">
        <v>0.96203072889999997</v>
      </c>
      <c r="CO2531" s="96">
        <v>0.9941381748</v>
      </c>
      <c r="CP2531" s="96">
        <v>1.0048728504</v>
      </c>
      <c r="CQ2531" s="96">
        <v>0.99584056389999998</v>
      </c>
      <c r="CR2531" s="96">
        <v>1.0090698685999999</v>
      </c>
      <c r="CS2531" s="95">
        <v>47858</v>
      </c>
      <c r="CT2531" s="95">
        <v>47441</v>
      </c>
      <c r="CU2531" s="95">
        <v>45337</v>
      </c>
      <c r="CV2531" s="95">
        <v>45067</v>
      </c>
      <c r="CW2531" s="95">
        <v>43749</v>
      </c>
      <c r="CX2531" s="96">
        <v>0.98766981499999995</v>
      </c>
      <c r="CY2531" s="96">
        <v>0.98147291699999994</v>
      </c>
      <c r="CZ2531" s="96">
        <v>0.98874074899999997</v>
      </c>
      <c r="DA2531" s="96">
        <v>0.998847402</v>
      </c>
      <c r="DB2531" s="96">
        <v>1.015690384</v>
      </c>
      <c r="DC2531">
        <v>2013</v>
      </c>
      <c r="DD2531" s="6">
        <v>48301</v>
      </c>
      <c r="DE2531" s="96">
        <v>5.0816020000000002E-3</v>
      </c>
      <c r="DF2531" s="72">
        <v>771.02</v>
      </c>
      <c r="DG2531" s="96">
        <v>1</v>
      </c>
      <c r="DH2531" s="72">
        <v>771.02</v>
      </c>
      <c r="DI2531" s="72">
        <v>786.21584169000005</v>
      </c>
      <c r="DJ2531" s="96">
        <v>1</v>
      </c>
      <c r="DK2531" s="72">
        <v>771.02</v>
      </c>
      <c r="DL2531" s="96">
        <v>1</v>
      </c>
      <c r="DM2531" s="72">
        <v>771.02</v>
      </c>
      <c r="DN2531" s="96">
        <v>1</v>
      </c>
      <c r="DO2531" s="96">
        <v>1.6697E-2</v>
      </c>
      <c r="DP2531" s="72">
        <v>12.87</v>
      </c>
      <c r="DQ2531" s="72">
        <v>758.15</v>
      </c>
      <c r="DR2531" t="s">
        <v>1223</v>
      </c>
      <c r="DT2531" t="s">
        <v>1569</v>
      </c>
    </row>
    <row r="2532" spans="1:124" x14ac:dyDescent="0.3">
      <c r="A2532" t="s">
        <v>370</v>
      </c>
      <c r="B2532">
        <v>44190</v>
      </c>
      <c r="C2532" s="95">
        <v>1812</v>
      </c>
      <c r="D2532" s="95">
        <v>8813506</v>
      </c>
      <c r="E2532" s="95">
        <v>1780</v>
      </c>
      <c r="F2532" s="95">
        <v>6969446</v>
      </c>
      <c r="G2532" s="95">
        <v>424</v>
      </c>
      <c r="H2532" s="95">
        <v>1735573</v>
      </c>
      <c r="I2532" s="95">
        <v>402</v>
      </c>
      <c r="J2532" s="95">
        <v>1724602</v>
      </c>
      <c r="K2532" s="95">
        <v>1811</v>
      </c>
      <c r="L2532" s="95">
        <v>8393264</v>
      </c>
      <c r="M2532" s="95">
        <v>1771</v>
      </c>
      <c r="N2532" s="95">
        <v>6684153</v>
      </c>
      <c r="O2532" s="95">
        <v>434</v>
      </c>
      <c r="P2532" s="95">
        <v>1568515</v>
      </c>
      <c r="Q2532" s="95">
        <v>410</v>
      </c>
      <c r="R2532" s="95">
        <v>1710314</v>
      </c>
      <c r="S2532" s="95">
        <v>1765</v>
      </c>
      <c r="T2532" s="95">
        <v>8957196</v>
      </c>
      <c r="U2532" s="95">
        <v>1716</v>
      </c>
      <c r="V2532" s="95">
        <v>7296130</v>
      </c>
      <c r="W2532" s="95">
        <v>421</v>
      </c>
      <c r="X2532" s="95">
        <v>1490561</v>
      </c>
      <c r="Y2532" s="95">
        <v>399</v>
      </c>
      <c r="Z2532" s="95">
        <v>1748142</v>
      </c>
      <c r="AA2532" s="95">
        <v>1749</v>
      </c>
      <c r="AB2532" s="95">
        <v>9384815</v>
      </c>
      <c r="AC2532" s="95">
        <v>1684</v>
      </c>
      <c r="AD2532" s="95">
        <v>7780281</v>
      </c>
      <c r="AE2532" s="95">
        <v>408</v>
      </c>
      <c r="AF2532" s="95">
        <v>2059810</v>
      </c>
      <c r="AG2532" s="95">
        <v>385</v>
      </c>
      <c r="AH2532" s="95">
        <v>2035252</v>
      </c>
      <c r="AI2532" s="95">
        <v>1712</v>
      </c>
      <c r="AJ2532" s="95">
        <v>8513276.5</v>
      </c>
      <c r="AK2532" s="95">
        <v>1645</v>
      </c>
      <c r="AL2532" s="95">
        <v>8007532.75</v>
      </c>
      <c r="AM2532" s="95">
        <v>415</v>
      </c>
      <c r="AN2532" s="95">
        <v>1216397</v>
      </c>
      <c r="AO2532" s="95">
        <v>385</v>
      </c>
      <c r="AP2532" s="95">
        <v>1839731</v>
      </c>
      <c r="AQ2532" s="72">
        <v>393.15</v>
      </c>
      <c r="AR2532" s="72">
        <v>332.04</v>
      </c>
      <c r="AS2532" s="72">
        <v>725.19</v>
      </c>
      <c r="AT2532" s="95">
        <v>10549079</v>
      </c>
      <c r="AU2532" s="95">
        <v>8694048</v>
      </c>
      <c r="AV2532" s="95">
        <v>2236</v>
      </c>
      <c r="AW2532" s="95">
        <v>2182</v>
      </c>
      <c r="AX2532" s="72">
        <v>369.78</v>
      </c>
      <c r="AY2532" s="72">
        <v>320.74</v>
      </c>
      <c r="AZ2532" s="72">
        <v>690.52</v>
      </c>
      <c r="BA2532" s="95">
        <v>9961779</v>
      </c>
      <c r="BB2532" s="95">
        <v>8394467</v>
      </c>
      <c r="BC2532" s="95">
        <v>2245</v>
      </c>
      <c r="BD2532" s="95">
        <v>2181</v>
      </c>
      <c r="BE2532" s="72">
        <v>398.28</v>
      </c>
      <c r="BF2532" s="72">
        <v>356.35</v>
      </c>
      <c r="BG2532" s="72">
        <v>754.63</v>
      </c>
      <c r="BH2532" s="95">
        <v>10447757</v>
      </c>
      <c r="BI2532" s="95">
        <v>9044272</v>
      </c>
      <c r="BJ2532" s="95">
        <v>2186</v>
      </c>
      <c r="BK2532" s="95">
        <v>2115</v>
      </c>
      <c r="BL2532" s="72">
        <v>442.15</v>
      </c>
      <c r="BM2532" s="72">
        <v>395.34</v>
      </c>
      <c r="BN2532" s="72">
        <v>837.49</v>
      </c>
      <c r="BO2532" s="95">
        <v>11444625</v>
      </c>
      <c r="BP2532" s="95">
        <v>9815533</v>
      </c>
      <c r="BQ2532" s="95">
        <v>2157</v>
      </c>
      <c r="BR2532" s="95">
        <v>2069</v>
      </c>
      <c r="BS2532" s="72">
        <v>381.2</v>
      </c>
      <c r="BT2532" s="72">
        <v>404.24</v>
      </c>
      <c r="BU2532" s="72">
        <v>785.44</v>
      </c>
      <c r="BV2532" s="95">
        <v>9729673.5</v>
      </c>
      <c r="BW2532" s="95">
        <v>9847263.75</v>
      </c>
      <c r="BX2532" s="95">
        <v>2127</v>
      </c>
      <c r="BY2532" s="95">
        <v>2030</v>
      </c>
      <c r="BZ2532" s="95">
        <v>2210</v>
      </c>
      <c r="CA2532" s="95">
        <v>2214</v>
      </c>
      <c r="CB2532" s="95">
        <v>2152</v>
      </c>
      <c r="CC2532" s="95">
        <v>2115</v>
      </c>
      <c r="CD2532" s="95">
        <v>2080</v>
      </c>
      <c r="CE2532" s="72">
        <v>650.75523149000003</v>
      </c>
      <c r="CF2532" s="72">
        <v>676.59346364999999</v>
      </c>
      <c r="CG2532" s="72">
        <v>712.40329333</v>
      </c>
      <c r="CH2532" s="72">
        <v>716.50152150999998</v>
      </c>
      <c r="CI2532" s="72">
        <v>731.52548966999996</v>
      </c>
      <c r="CJ2532" s="96">
        <v>1.1143821285</v>
      </c>
      <c r="CK2532" s="96">
        <v>1.0205833149000001</v>
      </c>
      <c r="CL2532" s="96">
        <v>1.0592735983999999</v>
      </c>
      <c r="CM2532" s="96">
        <v>1.1688600441000001</v>
      </c>
      <c r="CN2532" s="96">
        <v>1.0737014788000001</v>
      </c>
      <c r="CO2532" s="96">
        <v>1.0188344198999999</v>
      </c>
      <c r="CP2532" s="96">
        <v>1.0672589105000001</v>
      </c>
      <c r="CQ2532" s="96">
        <v>0.99584056389999998</v>
      </c>
      <c r="CR2532" s="96">
        <v>1.0717164943999999</v>
      </c>
      <c r="CS2532" s="95">
        <v>2641</v>
      </c>
      <c r="CT2532" s="95">
        <v>2606</v>
      </c>
      <c r="CU2532" s="95">
        <v>2567</v>
      </c>
      <c r="CV2532" s="95">
        <v>2544</v>
      </c>
      <c r="CW2532" s="95">
        <v>2492</v>
      </c>
      <c r="CX2532" s="96">
        <v>1.032098516</v>
      </c>
      <c r="CY2532" s="96">
        <v>0.99033485499999996</v>
      </c>
      <c r="CZ2532" s="96">
        <v>1.0154221750000001</v>
      </c>
      <c r="DA2532" s="96">
        <v>1.0140650440000001</v>
      </c>
      <c r="DB2532" s="96">
        <v>1.0429644010000001</v>
      </c>
      <c r="DC2532">
        <v>2013</v>
      </c>
      <c r="DD2532" s="6">
        <v>2115.4</v>
      </c>
      <c r="DE2532" s="96">
        <v>1.9553289E-3</v>
      </c>
      <c r="DF2532" s="72">
        <v>821.46</v>
      </c>
      <c r="DG2532" s="96">
        <v>1</v>
      </c>
      <c r="DH2532" s="72">
        <v>821.46</v>
      </c>
      <c r="DI2532" s="72">
        <v>730.79900866000003</v>
      </c>
      <c r="DJ2532" s="96">
        <v>1</v>
      </c>
      <c r="DK2532" s="72">
        <v>821.46</v>
      </c>
      <c r="DL2532" s="96">
        <v>1</v>
      </c>
      <c r="DM2532" s="72">
        <v>821.46</v>
      </c>
      <c r="DN2532" s="96">
        <v>1</v>
      </c>
      <c r="DO2532" s="96">
        <v>8.4250000000000002E-3</v>
      </c>
      <c r="DP2532" s="72">
        <v>6.92</v>
      </c>
      <c r="DQ2532" s="72">
        <v>814.54</v>
      </c>
      <c r="DR2532" t="s">
        <v>370</v>
      </c>
      <c r="DT2532" t="s">
        <v>1569</v>
      </c>
    </row>
    <row r="2533" spans="1:124" x14ac:dyDescent="0.3">
      <c r="A2533" t="s">
        <v>25</v>
      </c>
      <c r="B2533">
        <v>44200</v>
      </c>
      <c r="C2533" s="95">
        <v>1782</v>
      </c>
      <c r="D2533" s="95">
        <v>8307870</v>
      </c>
      <c r="E2533" s="95">
        <v>1717</v>
      </c>
      <c r="F2533" s="95">
        <v>6245261</v>
      </c>
      <c r="G2533" s="95">
        <v>706</v>
      </c>
      <c r="H2533" s="95">
        <v>2836101</v>
      </c>
      <c r="I2533" s="95">
        <v>652</v>
      </c>
      <c r="J2533" s="95">
        <v>2447680</v>
      </c>
      <c r="K2533" s="95">
        <v>1766</v>
      </c>
      <c r="L2533" s="95">
        <v>8182484</v>
      </c>
      <c r="M2533" s="95">
        <v>1673</v>
      </c>
      <c r="N2533" s="95">
        <v>6159865</v>
      </c>
      <c r="O2533" s="95">
        <v>719</v>
      </c>
      <c r="P2533" s="95">
        <v>2401516</v>
      </c>
      <c r="Q2533" s="95">
        <v>656</v>
      </c>
      <c r="R2533" s="95">
        <v>2558542</v>
      </c>
      <c r="S2533" s="95">
        <v>1747</v>
      </c>
      <c r="T2533" s="95">
        <v>9249251</v>
      </c>
      <c r="U2533" s="95">
        <v>1644</v>
      </c>
      <c r="V2533" s="95">
        <v>6292269</v>
      </c>
      <c r="W2533" s="95">
        <v>705</v>
      </c>
      <c r="X2533" s="95">
        <v>2750476</v>
      </c>
      <c r="Y2533" s="95">
        <v>635</v>
      </c>
      <c r="Z2533" s="95">
        <v>2637601</v>
      </c>
      <c r="AA2533" s="95">
        <v>1715</v>
      </c>
      <c r="AB2533" s="95">
        <v>8692715</v>
      </c>
      <c r="AC2533" s="95">
        <v>1608</v>
      </c>
      <c r="AD2533" s="95">
        <v>6917957</v>
      </c>
      <c r="AE2533" s="95">
        <v>688</v>
      </c>
      <c r="AF2533" s="95">
        <v>2866323</v>
      </c>
      <c r="AG2533" s="95">
        <v>620</v>
      </c>
      <c r="AH2533" s="95">
        <v>2939350</v>
      </c>
      <c r="AI2533" s="95">
        <v>1692</v>
      </c>
      <c r="AJ2533" s="95">
        <v>8249865.9100000001</v>
      </c>
      <c r="AK2533" s="95">
        <v>1580</v>
      </c>
      <c r="AL2533" s="95">
        <v>7565562.6500000004</v>
      </c>
      <c r="AM2533" s="95">
        <v>666</v>
      </c>
      <c r="AN2533" s="95">
        <v>2426845</v>
      </c>
      <c r="AO2533" s="95">
        <v>608</v>
      </c>
      <c r="AP2533" s="95">
        <v>2725438</v>
      </c>
      <c r="AQ2533" s="72">
        <v>373.26</v>
      </c>
      <c r="AR2533" s="72">
        <v>305.79000000000002</v>
      </c>
      <c r="AS2533" s="72">
        <v>679.05</v>
      </c>
      <c r="AT2533" s="95">
        <v>11143971</v>
      </c>
      <c r="AU2533" s="95">
        <v>8692941</v>
      </c>
      <c r="AV2533" s="95">
        <v>2488</v>
      </c>
      <c r="AW2533" s="95">
        <v>2369</v>
      </c>
      <c r="AX2533" s="72">
        <v>354.93</v>
      </c>
      <c r="AY2533" s="72">
        <v>311.95</v>
      </c>
      <c r="AZ2533" s="72">
        <v>666.88</v>
      </c>
      <c r="BA2533" s="95">
        <v>10584000</v>
      </c>
      <c r="BB2533" s="95">
        <v>8718407</v>
      </c>
      <c r="BC2533" s="95">
        <v>2485</v>
      </c>
      <c r="BD2533" s="95">
        <v>2329</v>
      </c>
      <c r="BE2533" s="72">
        <v>407.82</v>
      </c>
      <c r="BF2533" s="72">
        <v>326.52999999999997</v>
      </c>
      <c r="BG2533" s="72">
        <v>734.35</v>
      </c>
      <c r="BH2533" s="95">
        <v>11999727</v>
      </c>
      <c r="BI2533" s="95">
        <v>8929870</v>
      </c>
      <c r="BJ2533" s="95">
        <v>2452</v>
      </c>
      <c r="BK2533" s="95">
        <v>2279</v>
      </c>
      <c r="BL2533" s="72">
        <v>400.85</v>
      </c>
      <c r="BM2533" s="72">
        <v>368.69</v>
      </c>
      <c r="BN2533" s="72">
        <v>769.54</v>
      </c>
      <c r="BO2533" s="95">
        <v>11559038</v>
      </c>
      <c r="BP2533" s="95">
        <v>9857307</v>
      </c>
      <c r="BQ2533" s="95">
        <v>2403</v>
      </c>
      <c r="BR2533" s="95">
        <v>2228</v>
      </c>
      <c r="BS2533" s="72">
        <v>377.32</v>
      </c>
      <c r="BT2533" s="72">
        <v>391.95</v>
      </c>
      <c r="BU2533" s="72">
        <v>769.27</v>
      </c>
      <c r="BV2533" s="95">
        <v>10676710.91</v>
      </c>
      <c r="BW2533" s="95">
        <v>10291000.65</v>
      </c>
      <c r="BX2533" s="95">
        <v>2358</v>
      </c>
      <c r="BY2533" s="95">
        <v>2188</v>
      </c>
      <c r="BZ2533" s="95">
        <v>2431</v>
      </c>
      <c r="CA2533" s="95">
        <v>2410</v>
      </c>
      <c r="CB2533" s="95">
        <v>2369</v>
      </c>
      <c r="CC2533" s="95">
        <v>2320</v>
      </c>
      <c r="CD2533" s="95">
        <v>2275</v>
      </c>
      <c r="CE2533" s="72">
        <v>650.75523149000003</v>
      </c>
      <c r="CF2533" s="72">
        <v>676.59346364999999</v>
      </c>
      <c r="CG2533" s="72">
        <v>712.40329333</v>
      </c>
      <c r="CH2533" s="72">
        <v>716.50152150999998</v>
      </c>
      <c r="CI2533" s="72">
        <v>731.52548966999996</v>
      </c>
      <c r="CJ2533" s="96">
        <v>1.0434798940000001</v>
      </c>
      <c r="CK2533" s="96">
        <v>0.98564357449999995</v>
      </c>
      <c r="CL2533" s="96">
        <v>1.0308065767000001</v>
      </c>
      <c r="CM2533" s="96">
        <v>1.0740242370999999</v>
      </c>
      <c r="CN2533" s="96">
        <v>1.0515969858000001</v>
      </c>
      <c r="CO2533" s="96">
        <v>1.0462345937999999</v>
      </c>
      <c r="CP2533" s="96">
        <v>0.99127887739999998</v>
      </c>
      <c r="CQ2533" s="96">
        <v>0.99584056389999998</v>
      </c>
      <c r="CR2533" s="96">
        <v>0.99541911800000005</v>
      </c>
      <c r="CS2533" s="95">
        <v>2282</v>
      </c>
      <c r="CT2533" s="95">
        <v>2244</v>
      </c>
      <c r="CU2533" s="95">
        <v>2216</v>
      </c>
      <c r="CV2533" s="95">
        <v>2198</v>
      </c>
      <c r="CW2533" s="95">
        <v>2159</v>
      </c>
      <c r="CX2533" s="96">
        <v>1.0298820339999999</v>
      </c>
      <c r="CY2533" s="96">
        <v>1.0325396899999999</v>
      </c>
      <c r="CZ2533" s="96">
        <v>1.0559127690000001</v>
      </c>
      <c r="DA2533" s="96">
        <v>1.0531579959999999</v>
      </c>
      <c r="DB2533" s="96">
        <v>1.06077069</v>
      </c>
      <c r="DC2533">
        <v>2013</v>
      </c>
      <c r="DD2533" s="6">
        <v>2278.6</v>
      </c>
      <c r="DE2533" s="96">
        <v>1.4556434000000001E-3</v>
      </c>
      <c r="DF2533" s="72">
        <v>763.36</v>
      </c>
      <c r="DG2533" s="96">
        <v>1</v>
      </c>
      <c r="DH2533" s="72">
        <v>763.36</v>
      </c>
      <c r="DI2533" s="72">
        <v>730.79900866000003</v>
      </c>
      <c r="DJ2533" s="96">
        <v>1</v>
      </c>
      <c r="DK2533" s="72">
        <v>763.36</v>
      </c>
      <c r="DL2533" s="96">
        <v>1</v>
      </c>
      <c r="DM2533" s="72">
        <v>763.36</v>
      </c>
      <c r="DN2533" s="96">
        <v>1</v>
      </c>
      <c r="DO2533" s="96">
        <v>7.6499999999999997E-3</v>
      </c>
      <c r="DP2533" s="72">
        <v>5.84</v>
      </c>
      <c r="DQ2533" s="72">
        <v>757.52</v>
      </c>
      <c r="DR2533" t="s">
        <v>25</v>
      </c>
      <c r="DT2533" t="s">
        <v>1569</v>
      </c>
    </row>
    <row r="2534" spans="1:124" x14ac:dyDescent="0.3">
      <c r="A2534" t="s">
        <v>1575</v>
      </c>
      <c r="B2534">
        <v>44210</v>
      </c>
      <c r="C2534" s="95">
        <v>4522</v>
      </c>
      <c r="D2534" s="95">
        <v>24737043</v>
      </c>
      <c r="E2534" s="95">
        <v>4328</v>
      </c>
      <c r="F2534" s="95">
        <v>15723596</v>
      </c>
      <c r="G2534" s="95">
        <v>1205</v>
      </c>
      <c r="H2534" s="95">
        <v>5415332</v>
      </c>
      <c r="I2534" s="95">
        <v>1074</v>
      </c>
      <c r="J2534" s="95">
        <v>4931920</v>
      </c>
      <c r="K2534" s="95">
        <v>4392</v>
      </c>
      <c r="L2534" s="95">
        <v>24558681</v>
      </c>
      <c r="M2534" s="95">
        <v>4165</v>
      </c>
      <c r="N2534" s="95">
        <v>16012773</v>
      </c>
      <c r="O2534" s="95">
        <v>1212</v>
      </c>
      <c r="P2534" s="95">
        <v>5317959</v>
      </c>
      <c r="Q2534" s="95">
        <v>1075</v>
      </c>
      <c r="R2534" s="95">
        <v>5064558</v>
      </c>
      <c r="S2534" s="95">
        <v>4487</v>
      </c>
      <c r="T2534" s="95">
        <v>23724291</v>
      </c>
      <c r="U2534" s="95">
        <v>4234</v>
      </c>
      <c r="V2534" s="95">
        <v>16704628</v>
      </c>
      <c r="W2534" s="95">
        <v>1256</v>
      </c>
      <c r="X2534" s="95">
        <v>5350151</v>
      </c>
      <c r="Y2534" s="95">
        <v>1127</v>
      </c>
      <c r="Z2534" s="95">
        <v>5402135</v>
      </c>
      <c r="AA2534" s="95">
        <v>4596</v>
      </c>
      <c r="AB2534" s="95">
        <v>21853719</v>
      </c>
      <c r="AC2534" s="95">
        <v>4305</v>
      </c>
      <c r="AD2534" s="95">
        <v>18282233</v>
      </c>
      <c r="AE2534" s="95">
        <v>1286</v>
      </c>
      <c r="AF2534" s="95">
        <v>5042976</v>
      </c>
      <c r="AG2534" s="95">
        <v>1156</v>
      </c>
      <c r="AH2534" s="95">
        <v>5910799</v>
      </c>
      <c r="AI2534" s="95">
        <v>4592</v>
      </c>
      <c r="AJ2534" s="95">
        <v>23637797.5</v>
      </c>
      <c r="AK2534" s="95">
        <v>4268</v>
      </c>
      <c r="AL2534" s="95">
        <v>19548426.710000001</v>
      </c>
      <c r="AM2534" s="95">
        <v>1288</v>
      </c>
      <c r="AN2534" s="95">
        <v>5645846</v>
      </c>
      <c r="AO2534" s="95">
        <v>1166</v>
      </c>
      <c r="AP2534" s="95">
        <v>6016411</v>
      </c>
      <c r="AQ2534" s="72">
        <v>438.75</v>
      </c>
      <c r="AR2534" s="72">
        <v>318.64</v>
      </c>
      <c r="AS2534" s="72">
        <v>757.39</v>
      </c>
      <c r="AT2534" s="95">
        <v>30152375</v>
      </c>
      <c r="AU2534" s="95">
        <v>20655516</v>
      </c>
      <c r="AV2534" s="95">
        <v>5727</v>
      </c>
      <c r="AW2534" s="95">
        <v>5402</v>
      </c>
      <c r="AX2534" s="72">
        <v>444.28</v>
      </c>
      <c r="AY2534" s="72">
        <v>335.2</v>
      </c>
      <c r="AZ2534" s="72">
        <v>779.48</v>
      </c>
      <c r="BA2534" s="95">
        <v>29876640</v>
      </c>
      <c r="BB2534" s="95">
        <v>21077331</v>
      </c>
      <c r="BC2534" s="95">
        <v>5604</v>
      </c>
      <c r="BD2534" s="95">
        <v>5240</v>
      </c>
      <c r="BE2534" s="72">
        <v>421.88</v>
      </c>
      <c r="BF2534" s="72">
        <v>343.64</v>
      </c>
      <c r="BG2534" s="72">
        <v>765.52</v>
      </c>
      <c r="BH2534" s="95">
        <v>29074442</v>
      </c>
      <c r="BI2534" s="95">
        <v>22106763</v>
      </c>
      <c r="BJ2534" s="95">
        <v>5743</v>
      </c>
      <c r="BK2534" s="95">
        <v>5361</v>
      </c>
      <c r="BL2534" s="72">
        <v>381.06</v>
      </c>
      <c r="BM2534" s="72">
        <v>369.18</v>
      </c>
      <c r="BN2534" s="72">
        <v>750.24</v>
      </c>
      <c r="BO2534" s="95">
        <v>26896695</v>
      </c>
      <c r="BP2534" s="95">
        <v>24193032</v>
      </c>
      <c r="BQ2534" s="95">
        <v>5882</v>
      </c>
      <c r="BR2534" s="95">
        <v>5461</v>
      </c>
      <c r="BS2534" s="72">
        <v>415.02</v>
      </c>
      <c r="BT2534" s="72">
        <v>392.05</v>
      </c>
      <c r="BU2534" s="72">
        <v>807.07</v>
      </c>
      <c r="BV2534" s="95">
        <v>29283643.5</v>
      </c>
      <c r="BW2534" s="95">
        <v>25564837.710000001</v>
      </c>
      <c r="BX2534" s="95">
        <v>5880</v>
      </c>
      <c r="BY2534" s="95">
        <v>5434</v>
      </c>
      <c r="BZ2534" s="95">
        <v>5572</v>
      </c>
      <c r="CA2534" s="95">
        <v>5428</v>
      </c>
      <c r="CB2534" s="95">
        <v>5559</v>
      </c>
      <c r="CC2534" s="95">
        <v>5682</v>
      </c>
      <c r="CD2534" s="95">
        <v>5662</v>
      </c>
      <c r="CE2534" s="72">
        <v>650.75523149000003</v>
      </c>
      <c r="CF2534" s="72">
        <v>676.59346364999999</v>
      </c>
      <c r="CG2534" s="72">
        <v>712.40329333</v>
      </c>
      <c r="CH2534" s="72">
        <v>716.50152150999998</v>
      </c>
      <c r="CI2534" s="72">
        <v>731.52548966999996</v>
      </c>
      <c r="CJ2534" s="96">
        <v>1.1638630984</v>
      </c>
      <c r="CK2534" s="96">
        <v>1.1520655192</v>
      </c>
      <c r="CL2534" s="96">
        <v>1.0745598837000001</v>
      </c>
      <c r="CM2534" s="96">
        <v>1.0470877973999999</v>
      </c>
      <c r="CN2534" s="96">
        <v>1.1032698264</v>
      </c>
      <c r="CO2534" s="96">
        <v>1.0474804182999999</v>
      </c>
      <c r="CP2534" s="96">
        <v>1.0579378913999999</v>
      </c>
      <c r="CQ2534" s="96">
        <v>0.99584056389999998</v>
      </c>
      <c r="CR2534" s="96">
        <v>1.0623565445000001</v>
      </c>
      <c r="CS2534" s="95">
        <v>5226</v>
      </c>
      <c r="CT2534" s="95">
        <v>5121</v>
      </c>
      <c r="CU2534" s="95">
        <v>5187</v>
      </c>
      <c r="CV2534" s="95">
        <v>5353</v>
      </c>
      <c r="CW2534" s="95">
        <v>5334</v>
      </c>
      <c r="CX2534" s="96">
        <v>1.038218635</v>
      </c>
      <c r="CY2534" s="96">
        <v>1.047381645</v>
      </c>
      <c r="CZ2534" s="96">
        <v>1.035634068</v>
      </c>
      <c r="DA2534" s="96">
        <v>1.049338933</v>
      </c>
      <c r="DB2534" s="96">
        <v>1.0663042439999999</v>
      </c>
      <c r="DC2534">
        <v>2013</v>
      </c>
      <c r="DD2534" s="6">
        <v>5379.6</v>
      </c>
      <c r="DE2534" s="96">
        <v>2.4815894999999999E-3</v>
      </c>
      <c r="DF2534" s="72">
        <v>813.85</v>
      </c>
      <c r="DG2534" s="96">
        <v>1</v>
      </c>
      <c r="DH2534" s="72">
        <v>813.85</v>
      </c>
      <c r="DI2534" s="72">
        <v>786.21584169000005</v>
      </c>
      <c r="DJ2534" s="96">
        <v>1</v>
      </c>
      <c r="DK2534" s="72">
        <v>813.85</v>
      </c>
      <c r="DL2534" s="96">
        <v>1</v>
      </c>
      <c r="DM2534" s="72">
        <v>813.85</v>
      </c>
      <c r="DN2534" s="96">
        <v>1</v>
      </c>
      <c r="DO2534" s="96">
        <v>1.2168E-2</v>
      </c>
      <c r="DP2534" s="72">
        <v>9.9</v>
      </c>
      <c r="DQ2534" s="72">
        <v>803.95</v>
      </c>
      <c r="DR2534" t="s">
        <v>1575</v>
      </c>
      <c r="DT2534" t="s">
        <v>1569</v>
      </c>
    </row>
    <row r="2535" spans="1:124" x14ac:dyDescent="0.3">
      <c r="A2535" t="s">
        <v>1576</v>
      </c>
      <c r="B2535">
        <v>44220</v>
      </c>
      <c r="C2535" s="95">
        <v>4956</v>
      </c>
      <c r="D2535" s="95">
        <v>20580788</v>
      </c>
      <c r="E2535" s="95">
        <v>4799</v>
      </c>
      <c r="F2535" s="95">
        <v>18612140</v>
      </c>
      <c r="G2535" s="95">
        <v>1630</v>
      </c>
      <c r="H2535" s="95">
        <v>5663741</v>
      </c>
      <c r="I2535" s="95">
        <v>1517</v>
      </c>
      <c r="J2535" s="95">
        <v>6446211</v>
      </c>
      <c r="K2535" s="95">
        <v>4962</v>
      </c>
      <c r="L2535" s="95">
        <v>22008867</v>
      </c>
      <c r="M2535" s="95">
        <v>4798</v>
      </c>
      <c r="N2535" s="95">
        <v>19264311</v>
      </c>
      <c r="O2535" s="95">
        <v>1625</v>
      </c>
      <c r="P2535" s="95">
        <v>6814664</v>
      </c>
      <c r="Q2535" s="95">
        <v>1537</v>
      </c>
      <c r="R2535" s="95">
        <v>6884783</v>
      </c>
      <c r="S2535" s="95">
        <v>5074</v>
      </c>
      <c r="T2535" s="95">
        <v>25952717</v>
      </c>
      <c r="U2535" s="95">
        <v>4894</v>
      </c>
      <c r="V2535" s="95">
        <v>20558071</v>
      </c>
      <c r="W2535" s="95">
        <v>1635</v>
      </c>
      <c r="X2535" s="95">
        <v>6722758</v>
      </c>
      <c r="Y2535" s="95">
        <v>1540</v>
      </c>
      <c r="Z2535" s="95">
        <v>6999659</v>
      </c>
      <c r="AA2535" s="95">
        <v>5126</v>
      </c>
      <c r="AB2535" s="95">
        <v>25889786</v>
      </c>
      <c r="AC2535" s="95">
        <v>4935</v>
      </c>
      <c r="AD2535" s="95">
        <v>22946237</v>
      </c>
      <c r="AE2535" s="95">
        <v>1726</v>
      </c>
      <c r="AF2535" s="95">
        <v>7267023</v>
      </c>
      <c r="AG2535" s="95">
        <v>1627</v>
      </c>
      <c r="AH2535" s="95">
        <v>8192502</v>
      </c>
      <c r="AI2535" s="95">
        <v>5187</v>
      </c>
      <c r="AJ2535" s="95">
        <v>25477926</v>
      </c>
      <c r="AK2535" s="95">
        <v>4980</v>
      </c>
      <c r="AL2535" s="95">
        <v>25102363</v>
      </c>
      <c r="AM2535" s="95">
        <v>1732</v>
      </c>
      <c r="AN2535" s="95">
        <v>6623341</v>
      </c>
      <c r="AO2535" s="95">
        <v>1634</v>
      </c>
      <c r="AP2535" s="95">
        <v>8662830</v>
      </c>
      <c r="AQ2535" s="72">
        <v>332.07</v>
      </c>
      <c r="AR2535" s="72">
        <v>330.62</v>
      </c>
      <c r="AS2535" s="72">
        <v>662.69</v>
      </c>
      <c r="AT2535" s="95">
        <v>26244529</v>
      </c>
      <c r="AU2535" s="95">
        <v>25058351</v>
      </c>
      <c r="AV2535" s="95">
        <v>6586</v>
      </c>
      <c r="AW2535" s="95">
        <v>6316</v>
      </c>
      <c r="AX2535" s="72">
        <v>364.65</v>
      </c>
      <c r="AY2535" s="72">
        <v>343.98</v>
      </c>
      <c r="AZ2535" s="72">
        <v>708.63</v>
      </c>
      <c r="BA2535" s="95">
        <v>28823531</v>
      </c>
      <c r="BB2535" s="95">
        <v>26149094</v>
      </c>
      <c r="BC2535" s="95">
        <v>6587</v>
      </c>
      <c r="BD2535" s="95">
        <v>6335</v>
      </c>
      <c r="BE2535" s="72">
        <v>405.87</v>
      </c>
      <c r="BF2535" s="72">
        <v>356.93</v>
      </c>
      <c r="BG2535" s="72">
        <v>762.8</v>
      </c>
      <c r="BH2535" s="95">
        <v>32675475</v>
      </c>
      <c r="BI2535" s="95">
        <v>27557730</v>
      </c>
      <c r="BJ2535" s="95">
        <v>6709</v>
      </c>
      <c r="BK2535" s="95">
        <v>6434</v>
      </c>
      <c r="BL2535" s="72">
        <v>403.25</v>
      </c>
      <c r="BM2535" s="72">
        <v>395.44</v>
      </c>
      <c r="BN2535" s="72">
        <v>798.69</v>
      </c>
      <c r="BO2535" s="95">
        <v>33156809</v>
      </c>
      <c r="BP2535" s="95">
        <v>31138739</v>
      </c>
      <c r="BQ2535" s="95">
        <v>6852</v>
      </c>
      <c r="BR2535" s="95">
        <v>6562</v>
      </c>
      <c r="BS2535" s="72">
        <v>386.63</v>
      </c>
      <c r="BT2535" s="72">
        <v>425.43</v>
      </c>
      <c r="BU2535" s="72">
        <v>812.06</v>
      </c>
      <c r="BV2535" s="95">
        <v>32101267</v>
      </c>
      <c r="BW2535" s="95">
        <v>33765193</v>
      </c>
      <c r="BX2535" s="95">
        <v>6919</v>
      </c>
      <c r="BY2535" s="95">
        <v>6614</v>
      </c>
      <c r="BZ2535" s="95">
        <v>6457</v>
      </c>
      <c r="CA2535" s="95">
        <v>6465</v>
      </c>
      <c r="CB2535" s="95">
        <v>6576</v>
      </c>
      <c r="CC2535" s="95">
        <v>6714</v>
      </c>
      <c r="CD2535" s="95">
        <v>6770</v>
      </c>
      <c r="CE2535" s="72">
        <v>650.75523149000003</v>
      </c>
      <c r="CF2535" s="72">
        <v>676.59346364999999</v>
      </c>
      <c r="CG2535" s="72">
        <v>712.40329333</v>
      </c>
      <c r="CH2535" s="72">
        <v>716.50152150999998</v>
      </c>
      <c r="CI2535" s="72">
        <v>731.52548966999996</v>
      </c>
      <c r="CJ2535" s="96">
        <v>1.0183398733</v>
      </c>
      <c r="CK2535" s="96">
        <v>1.0473497573999999</v>
      </c>
      <c r="CL2535" s="96">
        <v>1.0707418216</v>
      </c>
      <c r="CM2535" s="96">
        <v>1.1147080305999999</v>
      </c>
      <c r="CN2535" s="96">
        <v>1.1100911882</v>
      </c>
      <c r="CO2535" s="96">
        <v>1.0844962704000001</v>
      </c>
      <c r="CP2535" s="96">
        <v>0.98870430769999995</v>
      </c>
      <c r="CQ2535" s="96">
        <v>0.99584056389999998</v>
      </c>
      <c r="CR2535" s="96">
        <v>0.99283379520000004</v>
      </c>
      <c r="CS2535" s="95">
        <v>6312</v>
      </c>
      <c r="CT2535" s="95">
        <v>6394</v>
      </c>
      <c r="CU2535" s="95">
        <v>6437</v>
      </c>
      <c r="CV2535" s="95">
        <v>6537</v>
      </c>
      <c r="CW2535" s="95">
        <v>6497</v>
      </c>
      <c r="CX2535" s="96">
        <v>1.0561271210000001</v>
      </c>
      <c r="CY2535" s="96">
        <v>1.0820739699999999</v>
      </c>
      <c r="CZ2535" s="96">
        <v>1.084799828</v>
      </c>
      <c r="DA2535" s="96">
        <v>1.0901109819999999</v>
      </c>
      <c r="DB2535" s="96">
        <v>1.108491482</v>
      </c>
      <c r="DC2535">
        <v>2013</v>
      </c>
      <c r="DD2535" s="6">
        <v>6452.2</v>
      </c>
      <c r="DE2535" s="96">
        <v>1.6525156E-3</v>
      </c>
      <c r="DF2535" s="72">
        <v>761.23</v>
      </c>
      <c r="DG2535" s="96">
        <v>1</v>
      </c>
      <c r="DH2535" s="72">
        <v>761.23</v>
      </c>
      <c r="DI2535" s="72">
        <v>730.79900866000003</v>
      </c>
      <c r="DJ2535" s="96">
        <v>1</v>
      </c>
      <c r="DK2535" s="72">
        <v>761.23</v>
      </c>
      <c r="DL2535" s="96">
        <v>1</v>
      </c>
      <c r="DM2535" s="72">
        <v>761.23</v>
      </c>
      <c r="DN2535" s="96">
        <v>1</v>
      </c>
      <c r="DO2535" s="96">
        <v>6.2659999999999999E-3</v>
      </c>
      <c r="DP2535" s="72">
        <v>4.7699999999999996</v>
      </c>
      <c r="DQ2535" s="72">
        <v>756.46</v>
      </c>
      <c r="DR2535" t="s">
        <v>1576</v>
      </c>
      <c r="DT2535" t="s">
        <v>1569</v>
      </c>
    </row>
    <row r="2536" spans="1:124" x14ac:dyDescent="0.3">
      <c r="A2536" t="s">
        <v>29</v>
      </c>
      <c r="B2536">
        <v>44230</v>
      </c>
      <c r="C2536" s="95">
        <v>2841</v>
      </c>
      <c r="D2536" s="95">
        <v>12643245</v>
      </c>
      <c r="E2536" s="95">
        <v>2687</v>
      </c>
      <c r="F2536" s="95">
        <v>9365498</v>
      </c>
      <c r="G2536" s="95">
        <v>719</v>
      </c>
      <c r="H2536" s="95">
        <v>2489736</v>
      </c>
      <c r="I2536" s="95">
        <v>659</v>
      </c>
      <c r="J2536" s="95">
        <v>2266652</v>
      </c>
      <c r="K2536" s="95">
        <v>2841</v>
      </c>
      <c r="L2536" s="95">
        <v>14138989</v>
      </c>
      <c r="M2536" s="95">
        <v>2671</v>
      </c>
      <c r="N2536" s="95">
        <v>10183169</v>
      </c>
      <c r="O2536" s="95">
        <v>696</v>
      </c>
      <c r="P2536" s="95">
        <v>2483359</v>
      </c>
      <c r="Q2536" s="95">
        <v>635</v>
      </c>
      <c r="R2536" s="95">
        <v>2334660</v>
      </c>
      <c r="S2536" s="95">
        <v>2951</v>
      </c>
      <c r="T2536" s="95">
        <v>13814478</v>
      </c>
      <c r="U2536" s="95">
        <v>2748</v>
      </c>
      <c r="V2536" s="95">
        <v>10498989</v>
      </c>
      <c r="W2536" s="95">
        <v>708</v>
      </c>
      <c r="X2536" s="95">
        <v>2178929</v>
      </c>
      <c r="Y2536" s="95">
        <v>636</v>
      </c>
      <c r="Z2536" s="95">
        <v>2350635</v>
      </c>
      <c r="AA2536" s="95">
        <v>3065</v>
      </c>
      <c r="AB2536" s="95">
        <v>12202904</v>
      </c>
      <c r="AC2536" s="95">
        <v>2832</v>
      </c>
      <c r="AD2536" s="95">
        <v>11215876</v>
      </c>
      <c r="AE2536" s="95">
        <v>686</v>
      </c>
      <c r="AF2536" s="95">
        <v>2311205</v>
      </c>
      <c r="AG2536" s="95">
        <v>623</v>
      </c>
      <c r="AH2536" s="95">
        <v>2544940</v>
      </c>
      <c r="AI2536" s="95">
        <v>3178</v>
      </c>
      <c r="AJ2536" s="95">
        <v>12897126</v>
      </c>
      <c r="AK2536" s="95">
        <v>2922</v>
      </c>
      <c r="AL2536" s="95">
        <v>11801935.65</v>
      </c>
      <c r="AM2536" s="95">
        <v>688</v>
      </c>
      <c r="AN2536" s="95">
        <v>2531665</v>
      </c>
      <c r="AO2536" s="95">
        <v>621</v>
      </c>
      <c r="AP2536" s="95">
        <v>2755248</v>
      </c>
      <c r="AQ2536" s="72">
        <v>354.24</v>
      </c>
      <c r="AR2536" s="72">
        <v>289.7</v>
      </c>
      <c r="AS2536" s="72">
        <v>643.94000000000005</v>
      </c>
      <c r="AT2536" s="95">
        <v>15132981</v>
      </c>
      <c r="AU2536" s="95">
        <v>11632150</v>
      </c>
      <c r="AV2536" s="95">
        <v>3560</v>
      </c>
      <c r="AW2536" s="95">
        <v>3346</v>
      </c>
      <c r="AX2536" s="72">
        <v>391.63</v>
      </c>
      <c r="AY2536" s="72">
        <v>315.52999999999997</v>
      </c>
      <c r="AZ2536" s="72">
        <v>707.16</v>
      </c>
      <c r="BA2536" s="95">
        <v>16622348</v>
      </c>
      <c r="BB2536" s="95">
        <v>12517829</v>
      </c>
      <c r="BC2536" s="95">
        <v>3537</v>
      </c>
      <c r="BD2536" s="95">
        <v>3306</v>
      </c>
      <c r="BE2536" s="72">
        <v>364.25</v>
      </c>
      <c r="BF2536" s="72">
        <v>316.43</v>
      </c>
      <c r="BG2536" s="72">
        <v>680.68</v>
      </c>
      <c r="BH2536" s="95">
        <v>15993407</v>
      </c>
      <c r="BI2536" s="95">
        <v>12849624</v>
      </c>
      <c r="BJ2536" s="95">
        <v>3659</v>
      </c>
      <c r="BK2536" s="95">
        <v>3384</v>
      </c>
      <c r="BL2536" s="72">
        <v>322.45</v>
      </c>
      <c r="BM2536" s="72">
        <v>331.91</v>
      </c>
      <c r="BN2536" s="72">
        <v>654.36</v>
      </c>
      <c r="BO2536" s="95">
        <v>14514109</v>
      </c>
      <c r="BP2536" s="95">
        <v>13760816</v>
      </c>
      <c r="BQ2536" s="95">
        <v>3751</v>
      </c>
      <c r="BR2536" s="95">
        <v>3455</v>
      </c>
      <c r="BS2536" s="72">
        <v>332.57</v>
      </c>
      <c r="BT2536" s="72">
        <v>342.39</v>
      </c>
      <c r="BU2536" s="72">
        <v>674.96</v>
      </c>
      <c r="BV2536" s="95">
        <v>15428791</v>
      </c>
      <c r="BW2536" s="95">
        <v>14557183.65</v>
      </c>
      <c r="BX2536" s="95">
        <v>3866</v>
      </c>
      <c r="BY2536" s="95">
        <v>3543</v>
      </c>
      <c r="BZ2536" s="95">
        <v>3458</v>
      </c>
      <c r="CA2536" s="95">
        <v>3426</v>
      </c>
      <c r="CB2536" s="95">
        <v>3526</v>
      </c>
      <c r="CC2536" s="95">
        <v>3610</v>
      </c>
      <c r="CD2536" s="95">
        <v>3708</v>
      </c>
      <c r="CE2536" s="72">
        <v>650.75523149000003</v>
      </c>
      <c r="CF2536" s="72">
        <v>676.59346364999999</v>
      </c>
      <c r="CG2536" s="72">
        <v>712.40329333</v>
      </c>
      <c r="CH2536" s="72">
        <v>716.50152150999998</v>
      </c>
      <c r="CI2536" s="72">
        <v>731.52548966999996</v>
      </c>
      <c r="CJ2536" s="96">
        <v>0.98952719680000001</v>
      </c>
      <c r="CK2536" s="96">
        <v>1.0451771084999999</v>
      </c>
      <c r="CL2536" s="96">
        <v>0.95547003549999998</v>
      </c>
      <c r="CM2536" s="96">
        <v>0.9132709148</v>
      </c>
      <c r="CN2536" s="96">
        <v>0.92267461559999997</v>
      </c>
      <c r="CO2536" s="96">
        <v>0.93641270649999997</v>
      </c>
      <c r="CP2536" s="96">
        <v>1.0307677027</v>
      </c>
      <c r="CQ2536" s="96">
        <v>0.99584056389999998</v>
      </c>
      <c r="CR2536" s="96">
        <v>1.035072875</v>
      </c>
      <c r="CS2536" s="95">
        <v>4504</v>
      </c>
      <c r="CT2536" s="95">
        <v>4565</v>
      </c>
      <c r="CU2536" s="95">
        <v>4612</v>
      </c>
      <c r="CV2536" s="95">
        <v>4805</v>
      </c>
      <c r="CW2536" s="95">
        <v>4964</v>
      </c>
      <c r="CX2536" s="96">
        <v>0.94982280100000005</v>
      </c>
      <c r="CY2536" s="96">
        <v>0.91472628099999997</v>
      </c>
      <c r="CZ2536" s="96">
        <v>0.92026173300000003</v>
      </c>
      <c r="DA2536" s="96">
        <v>0.93991423900000004</v>
      </c>
      <c r="DB2536" s="96">
        <v>0.95580490900000004</v>
      </c>
      <c r="DC2536">
        <v>2013</v>
      </c>
      <c r="DD2536" s="6">
        <v>3406.8</v>
      </c>
      <c r="DE2536" s="96">
        <v>4.2409077000000002E-3</v>
      </c>
      <c r="DF2536" s="72">
        <v>791.55</v>
      </c>
      <c r="DG2536" s="96">
        <v>1</v>
      </c>
      <c r="DH2536" s="72">
        <v>791.55</v>
      </c>
      <c r="DI2536" s="72">
        <v>789.32385640999996</v>
      </c>
      <c r="DJ2536" s="96">
        <v>1</v>
      </c>
      <c r="DK2536" s="72">
        <v>791.55</v>
      </c>
      <c r="DL2536" s="96">
        <v>1</v>
      </c>
      <c r="DM2536" s="72">
        <v>791.55</v>
      </c>
      <c r="DN2536" s="96">
        <v>1</v>
      </c>
      <c r="DO2536" s="96">
        <v>1.1899E-2</v>
      </c>
      <c r="DP2536" s="72">
        <v>9.42</v>
      </c>
      <c r="DQ2536" s="72">
        <v>782.13</v>
      </c>
      <c r="DR2536" t="s">
        <v>29</v>
      </c>
      <c r="DT2536" t="s">
        <v>1569</v>
      </c>
    </row>
    <row r="2537" spans="1:124" x14ac:dyDescent="0.3">
      <c r="A2537" t="s">
        <v>1577</v>
      </c>
      <c r="B2537">
        <v>44240</v>
      </c>
      <c r="C2537" s="95">
        <v>2628</v>
      </c>
      <c r="D2537" s="95">
        <v>12957709</v>
      </c>
      <c r="E2537" s="95">
        <v>2592</v>
      </c>
      <c r="F2537" s="95">
        <v>12448868</v>
      </c>
      <c r="G2537" s="95">
        <v>1181</v>
      </c>
      <c r="H2537" s="95">
        <v>4796325</v>
      </c>
      <c r="I2537" s="95">
        <v>1143</v>
      </c>
      <c r="J2537" s="95">
        <v>5847485</v>
      </c>
      <c r="K2537" s="95">
        <v>2645</v>
      </c>
      <c r="L2537" s="95">
        <v>12913533</v>
      </c>
      <c r="M2537" s="95">
        <v>2597</v>
      </c>
      <c r="N2537" s="95">
        <v>12326737</v>
      </c>
      <c r="O2537" s="95">
        <v>1161</v>
      </c>
      <c r="P2537" s="95">
        <v>4543362</v>
      </c>
      <c r="Q2537" s="95">
        <v>1114</v>
      </c>
      <c r="R2537" s="95">
        <v>5312810</v>
      </c>
      <c r="S2537" s="95">
        <v>2666</v>
      </c>
      <c r="T2537" s="95">
        <v>13150856</v>
      </c>
      <c r="U2537" s="95">
        <v>2607</v>
      </c>
      <c r="V2537" s="95">
        <v>13172260</v>
      </c>
      <c r="W2537" s="95">
        <v>1158</v>
      </c>
      <c r="X2537" s="95">
        <v>4597910</v>
      </c>
      <c r="Y2537" s="95">
        <v>1114</v>
      </c>
      <c r="Z2537" s="95">
        <v>5569571</v>
      </c>
      <c r="AA2537" s="95">
        <v>2719</v>
      </c>
      <c r="AB2537" s="95">
        <v>12998549</v>
      </c>
      <c r="AC2537" s="95">
        <v>2647</v>
      </c>
      <c r="AD2537" s="95">
        <v>13562455</v>
      </c>
      <c r="AE2537" s="95">
        <v>1118</v>
      </c>
      <c r="AF2537" s="95">
        <v>4456689</v>
      </c>
      <c r="AG2537" s="95">
        <v>1080</v>
      </c>
      <c r="AH2537" s="95">
        <v>5757800</v>
      </c>
      <c r="AI2537" s="95">
        <v>2762</v>
      </c>
      <c r="AJ2537" s="95">
        <v>13724632.82</v>
      </c>
      <c r="AK2537" s="95">
        <v>2686</v>
      </c>
      <c r="AL2537" s="95">
        <v>14069077.050000001</v>
      </c>
      <c r="AM2537" s="95">
        <v>1129</v>
      </c>
      <c r="AN2537" s="95">
        <v>4354584</v>
      </c>
      <c r="AO2537" s="95">
        <v>1095</v>
      </c>
      <c r="AP2537" s="95">
        <v>6379326</v>
      </c>
      <c r="AQ2537" s="72">
        <v>388.42</v>
      </c>
      <c r="AR2537" s="72">
        <v>408.22</v>
      </c>
      <c r="AS2537" s="72">
        <v>796.64</v>
      </c>
      <c r="AT2537" s="95">
        <v>17754034</v>
      </c>
      <c r="AU2537" s="95">
        <v>18296353</v>
      </c>
      <c r="AV2537" s="95">
        <v>3809</v>
      </c>
      <c r="AW2537" s="95">
        <v>3735</v>
      </c>
      <c r="AX2537" s="72">
        <v>382.22</v>
      </c>
      <c r="AY2537" s="72">
        <v>396.11</v>
      </c>
      <c r="AZ2537" s="72">
        <v>778.33</v>
      </c>
      <c r="BA2537" s="95">
        <v>17456895</v>
      </c>
      <c r="BB2537" s="95">
        <v>17639547</v>
      </c>
      <c r="BC2537" s="95">
        <v>3806</v>
      </c>
      <c r="BD2537" s="95">
        <v>3711</v>
      </c>
      <c r="BE2537" s="72">
        <v>386.78</v>
      </c>
      <c r="BF2537" s="72">
        <v>419.73</v>
      </c>
      <c r="BG2537" s="72">
        <v>806.51</v>
      </c>
      <c r="BH2537" s="95">
        <v>17748766</v>
      </c>
      <c r="BI2537" s="95">
        <v>18741831</v>
      </c>
      <c r="BJ2537" s="95">
        <v>3824</v>
      </c>
      <c r="BK2537" s="95">
        <v>3721</v>
      </c>
      <c r="BL2537" s="72">
        <v>379.1</v>
      </c>
      <c r="BM2537" s="72">
        <v>431.99</v>
      </c>
      <c r="BN2537" s="72">
        <v>811.09</v>
      </c>
      <c r="BO2537" s="95">
        <v>17455238</v>
      </c>
      <c r="BP2537" s="95">
        <v>19320255</v>
      </c>
      <c r="BQ2537" s="95">
        <v>3837</v>
      </c>
      <c r="BR2537" s="95">
        <v>3727</v>
      </c>
      <c r="BS2537" s="72">
        <v>387.2</v>
      </c>
      <c r="BT2537" s="72">
        <v>450.68</v>
      </c>
      <c r="BU2537" s="72">
        <v>837.88</v>
      </c>
      <c r="BV2537" s="95">
        <v>18079216.82</v>
      </c>
      <c r="BW2537" s="95">
        <v>20448403.050000001</v>
      </c>
      <c r="BX2537" s="95">
        <v>3891</v>
      </c>
      <c r="BY2537" s="95">
        <v>3781</v>
      </c>
      <c r="BZ2537" s="95">
        <v>3774</v>
      </c>
      <c r="CA2537" s="95">
        <v>3760</v>
      </c>
      <c r="CB2537" s="95">
        <v>3774</v>
      </c>
      <c r="CC2537" s="95">
        <v>3785</v>
      </c>
      <c r="CD2537" s="95">
        <v>3837</v>
      </c>
      <c r="CE2537" s="72">
        <v>650.75523149000003</v>
      </c>
      <c r="CF2537" s="72">
        <v>676.59346364999999</v>
      </c>
      <c r="CG2537" s="72">
        <v>712.40329333</v>
      </c>
      <c r="CH2537" s="72">
        <v>716.50152150999998</v>
      </c>
      <c r="CI2537" s="72">
        <v>731.52548966999996</v>
      </c>
      <c r="CJ2537" s="96">
        <v>1.2241776346</v>
      </c>
      <c r="CK2537" s="96">
        <v>1.150365828</v>
      </c>
      <c r="CL2537" s="96">
        <v>1.1320975177000001</v>
      </c>
      <c r="CM2537" s="96">
        <v>1.1320143441999999</v>
      </c>
      <c r="CN2537" s="96">
        <v>1.1453872924999999</v>
      </c>
      <c r="CO2537" s="96">
        <v>1.1562746059</v>
      </c>
      <c r="CP2537" s="96">
        <v>1.0004617567</v>
      </c>
      <c r="CQ2537" s="96">
        <v>0.99584056389999998</v>
      </c>
      <c r="CR2537" s="96">
        <v>1.0046403510999999</v>
      </c>
      <c r="CS2537" s="95">
        <v>3649</v>
      </c>
      <c r="CT2537" s="95">
        <v>3707</v>
      </c>
      <c r="CU2537" s="95">
        <v>3709</v>
      </c>
      <c r="CV2537" s="95">
        <v>3763</v>
      </c>
      <c r="CW2537" s="95">
        <v>3787</v>
      </c>
      <c r="CX2537" s="96">
        <v>1.176986796</v>
      </c>
      <c r="CY2537" s="96">
        <v>1.1740747600000001</v>
      </c>
      <c r="CZ2537" s="96">
        <v>1.1468990400000001</v>
      </c>
      <c r="DA2537" s="96">
        <v>1.148748068</v>
      </c>
      <c r="DB2537" s="96">
        <v>1.1355543480000001</v>
      </c>
      <c r="DC2537">
        <v>2013</v>
      </c>
      <c r="DD2537" s="6">
        <v>3735</v>
      </c>
      <c r="DE2537" s="96">
        <v>1.8236581E-3</v>
      </c>
      <c r="DF2537" s="72">
        <v>770.15</v>
      </c>
      <c r="DG2537" s="96">
        <v>1</v>
      </c>
      <c r="DH2537" s="72">
        <v>770.15</v>
      </c>
      <c r="DI2537" s="72">
        <v>730.79900866000003</v>
      </c>
      <c r="DJ2537" s="96">
        <v>1</v>
      </c>
      <c r="DK2537" s="72">
        <v>770.15</v>
      </c>
      <c r="DL2537" s="96">
        <v>1</v>
      </c>
      <c r="DM2537" s="72">
        <v>770.15</v>
      </c>
      <c r="DN2537" s="96">
        <v>1</v>
      </c>
      <c r="DO2537" s="96">
        <v>5.4720000000000003E-3</v>
      </c>
      <c r="DP2537" s="72">
        <v>4.21</v>
      </c>
      <c r="DQ2537" s="72">
        <v>765.94</v>
      </c>
      <c r="DR2537" t="s">
        <v>1577</v>
      </c>
      <c r="DT2537" t="s">
        <v>1569</v>
      </c>
    </row>
    <row r="2538" spans="1:124" x14ac:dyDescent="0.3">
      <c r="A2538" t="s">
        <v>30</v>
      </c>
      <c r="B2538">
        <v>44250</v>
      </c>
      <c r="C2538" s="95">
        <v>5845</v>
      </c>
      <c r="D2538" s="95">
        <v>24967976</v>
      </c>
      <c r="E2538" s="95">
        <v>5661</v>
      </c>
      <c r="F2538" s="95">
        <v>19703895</v>
      </c>
      <c r="G2538" s="95">
        <v>1239</v>
      </c>
      <c r="H2538" s="95">
        <v>3889420</v>
      </c>
      <c r="I2538" s="95">
        <v>1152</v>
      </c>
      <c r="J2538" s="95">
        <v>4512521</v>
      </c>
      <c r="K2538" s="95">
        <v>5760</v>
      </c>
      <c r="L2538" s="95">
        <v>24617825</v>
      </c>
      <c r="M2538" s="95">
        <v>5547</v>
      </c>
      <c r="N2538" s="95">
        <v>20519767</v>
      </c>
      <c r="O2538" s="95">
        <v>1266</v>
      </c>
      <c r="P2538" s="95">
        <v>4832766</v>
      </c>
      <c r="Q2538" s="95">
        <v>1166</v>
      </c>
      <c r="R2538" s="95">
        <v>4934427</v>
      </c>
      <c r="S2538" s="95">
        <v>5699</v>
      </c>
      <c r="T2538" s="95">
        <v>28079759</v>
      </c>
      <c r="U2538" s="95">
        <v>5447</v>
      </c>
      <c r="V2538" s="95">
        <v>21188986</v>
      </c>
      <c r="W2538" s="95">
        <v>1267</v>
      </c>
      <c r="X2538" s="95">
        <v>4755719</v>
      </c>
      <c r="Y2538" s="95">
        <v>1173</v>
      </c>
      <c r="Z2538" s="95">
        <v>5209742</v>
      </c>
      <c r="AA2538" s="95">
        <v>5534</v>
      </c>
      <c r="AB2538" s="95">
        <v>26213617</v>
      </c>
      <c r="AC2538" s="95">
        <v>5236</v>
      </c>
      <c r="AD2538" s="95">
        <v>21899167</v>
      </c>
      <c r="AE2538" s="95">
        <v>1267</v>
      </c>
      <c r="AF2538" s="95">
        <v>5081601</v>
      </c>
      <c r="AG2538" s="95">
        <v>1172</v>
      </c>
      <c r="AH2538" s="95">
        <v>5673791</v>
      </c>
      <c r="AI2538" s="95">
        <v>5421</v>
      </c>
      <c r="AJ2538" s="95">
        <v>27324283.399999999</v>
      </c>
      <c r="AK2538" s="95">
        <v>5110</v>
      </c>
      <c r="AL2538" s="95">
        <v>23632832.699999999</v>
      </c>
      <c r="AM2538" s="95">
        <v>1262</v>
      </c>
      <c r="AN2538" s="95">
        <v>5705965.2699999996</v>
      </c>
      <c r="AO2538" s="95">
        <v>1175</v>
      </c>
      <c r="AP2538" s="95">
        <v>5632088.5999999996</v>
      </c>
      <c r="AQ2538" s="72">
        <v>339.47</v>
      </c>
      <c r="AR2538" s="72">
        <v>296.2</v>
      </c>
      <c r="AS2538" s="72">
        <v>635.66999999999996</v>
      </c>
      <c r="AT2538" s="95">
        <v>28857396</v>
      </c>
      <c r="AU2538" s="95">
        <v>24216416</v>
      </c>
      <c r="AV2538" s="95">
        <v>7084</v>
      </c>
      <c r="AW2538" s="95">
        <v>6813</v>
      </c>
      <c r="AX2538" s="72">
        <v>349.3</v>
      </c>
      <c r="AY2538" s="72">
        <v>315.98</v>
      </c>
      <c r="AZ2538" s="72">
        <v>665.28</v>
      </c>
      <c r="BA2538" s="95">
        <v>29450591</v>
      </c>
      <c r="BB2538" s="95">
        <v>25454194</v>
      </c>
      <c r="BC2538" s="95">
        <v>7026</v>
      </c>
      <c r="BD2538" s="95">
        <v>6713</v>
      </c>
      <c r="BE2538" s="72">
        <v>392.81</v>
      </c>
      <c r="BF2538" s="72">
        <v>332.31</v>
      </c>
      <c r="BG2538" s="72">
        <v>725.12</v>
      </c>
      <c r="BH2538" s="95">
        <v>32835478</v>
      </c>
      <c r="BI2538" s="95">
        <v>26398728</v>
      </c>
      <c r="BJ2538" s="95">
        <v>6966</v>
      </c>
      <c r="BK2538" s="95">
        <v>6620</v>
      </c>
      <c r="BL2538" s="72">
        <v>383.46</v>
      </c>
      <c r="BM2538" s="72">
        <v>358.57</v>
      </c>
      <c r="BN2538" s="72">
        <v>742.03</v>
      </c>
      <c r="BO2538" s="95">
        <v>31295218</v>
      </c>
      <c r="BP2538" s="95">
        <v>27572958</v>
      </c>
      <c r="BQ2538" s="95">
        <v>6801</v>
      </c>
      <c r="BR2538" s="95">
        <v>6408</v>
      </c>
      <c r="BS2538" s="72">
        <v>411.87</v>
      </c>
      <c r="BT2538" s="72">
        <v>388.03</v>
      </c>
      <c r="BU2538" s="72">
        <v>799.9</v>
      </c>
      <c r="BV2538" s="95">
        <v>33030248.670000002</v>
      </c>
      <c r="BW2538" s="95">
        <v>29264921.300000001</v>
      </c>
      <c r="BX2538" s="95">
        <v>6683</v>
      </c>
      <c r="BY2538" s="95">
        <v>6285</v>
      </c>
      <c r="BZ2538" s="95">
        <v>6955</v>
      </c>
      <c r="CA2538" s="95">
        <v>6875</v>
      </c>
      <c r="CB2538" s="95">
        <v>6799</v>
      </c>
      <c r="CC2538" s="95">
        <v>6614</v>
      </c>
      <c r="CD2538" s="95">
        <v>6488</v>
      </c>
      <c r="CE2538" s="72">
        <v>650.75523149000003</v>
      </c>
      <c r="CF2538" s="72">
        <v>676.59346364999999</v>
      </c>
      <c r="CG2538" s="72">
        <v>712.40329333</v>
      </c>
      <c r="CH2538" s="72">
        <v>716.50152150999998</v>
      </c>
      <c r="CI2538" s="72">
        <v>731.52548966999996</v>
      </c>
      <c r="CJ2538" s="96">
        <v>0.97681888559999996</v>
      </c>
      <c r="CK2538" s="96">
        <v>0.98327878670000002</v>
      </c>
      <c r="CL2538" s="96">
        <v>1.0178504321999999</v>
      </c>
      <c r="CM2538" s="96">
        <v>1.0356293430000001</v>
      </c>
      <c r="CN2538" s="96">
        <v>1.0934683908</v>
      </c>
      <c r="CO2538" s="96">
        <v>0.9911932027</v>
      </c>
      <c r="CP2538" s="96">
        <v>1.0304844352</v>
      </c>
      <c r="CQ2538" s="96">
        <v>0.99584056389999998</v>
      </c>
      <c r="CR2538" s="96">
        <v>1.0347884244000001</v>
      </c>
      <c r="CS2538" s="95">
        <v>7286</v>
      </c>
      <c r="CT2538" s="95">
        <v>7299</v>
      </c>
      <c r="CU2538" s="95">
        <v>7181</v>
      </c>
      <c r="CV2538" s="95">
        <v>7007</v>
      </c>
      <c r="CW2538" s="95">
        <v>6871</v>
      </c>
      <c r="CX2538" s="96">
        <v>0.97844826600000001</v>
      </c>
      <c r="CY2538" s="96">
        <v>0.99899294299999997</v>
      </c>
      <c r="CZ2538" s="96">
        <v>0.99361524300000004</v>
      </c>
      <c r="DA2538" s="96">
        <v>0.99091722100000001</v>
      </c>
      <c r="DB2538" s="96">
        <v>0.99417245399999998</v>
      </c>
      <c r="DC2538">
        <v>2013</v>
      </c>
      <c r="DD2538" s="6">
        <v>6567.8</v>
      </c>
      <c r="DE2538" s="96">
        <v>2.3380158E-3</v>
      </c>
      <c r="DF2538" s="72">
        <v>792.85</v>
      </c>
      <c r="DG2538" s="96">
        <v>1</v>
      </c>
      <c r="DH2538" s="72">
        <v>792.85</v>
      </c>
      <c r="DI2538" s="72">
        <v>730.79900866000003</v>
      </c>
      <c r="DJ2538" s="96">
        <v>1</v>
      </c>
      <c r="DK2538" s="72">
        <v>792.85</v>
      </c>
      <c r="DL2538" s="96">
        <v>1</v>
      </c>
      <c r="DM2538" s="72">
        <v>792.85</v>
      </c>
      <c r="DN2538" s="96">
        <v>1</v>
      </c>
      <c r="DO2538" s="96">
        <v>1.1893000000000001E-2</v>
      </c>
      <c r="DP2538" s="72">
        <v>9.43</v>
      </c>
      <c r="DQ2538" s="72">
        <v>783.42</v>
      </c>
      <c r="DR2538" t="s">
        <v>30</v>
      </c>
      <c r="DT2538" t="s">
        <v>1569</v>
      </c>
    </row>
    <row r="2539" spans="1:124" x14ac:dyDescent="0.3">
      <c r="A2539" t="s">
        <v>550</v>
      </c>
      <c r="B2539">
        <v>44260</v>
      </c>
      <c r="C2539" s="95">
        <v>7652</v>
      </c>
      <c r="D2539" s="95">
        <v>32585385</v>
      </c>
      <c r="E2539" s="95">
        <v>7489</v>
      </c>
      <c r="F2539" s="95">
        <v>26022080</v>
      </c>
      <c r="G2539" s="95">
        <v>1882</v>
      </c>
      <c r="H2539" s="95">
        <v>6437466</v>
      </c>
      <c r="I2539" s="95">
        <v>1756</v>
      </c>
      <c r="J2539" s="95">
        <v>6694717</v>
      </c>
      <c r="K2539" s="95">
        <v>7481</v>
      </c>
      <c r="L2539" s="95">
        <v>32894184</v>
      </c>
      <c r="M2539" s="95">
        <v>7294</v>
      </c>
      <c r="N2539" s="95">
        <v>27245920</v>
      </c>
      <c r="O2539" s="95">
        <v>1929</v>
      </c>
      <c r="P2539" s="95">
        <v>6894133</v>
      </c>
      <c r="Q2539" s="95">
        <v>1804</v>
      </c>
      <c r="R2539" s="95">
        <v>7094793</v>
      </c>
      <c r="S2539" s="95">
        <v>7579</v>
      </c>
      <c r="T2539" s="95">
        <v>33181231</v>
      </c>
      <c r="U2539" s="95">
        <v>7353</v>
      </c>
      <c r="V2539" s="95">
        <v>28344051</v>
      </c>
      <c r="W2539" s="95">
        <v>1993</v>
      </c>
      <c r="X2539" s="95">
        <v>7682422</v>
      </c>
      <c r="Y2539" s="95">
        <v>1863</v>
      </c>
      <c r="Z2539" s="95">
        <v>8391966</v>
      </c>
      <c r="AA2539" s="95">
        <v>7728</v>
      </c>
      <c r="AB2539" s="95">
        <v>32401654</v>
      </c>
      <c r="AC2539" s="95">
        <v>7493</v>
      </c>
      <c r="AD2539" s="95">
        <v>32417616</v>
      </c>
      <c r="AE2539" s="95">
        <v>2019</v>
      </c>
      <c r="AF2539" s="95">
        <v>8265623</v>
      </c>
      <c r="AG2539" s="95">
        <v>1897</v>
      </c>
      <c r="AH2539" s="95">
        <v>9273834</v>
      </c>
      <c r="AI2539" s="95">
        <v>7728</v>
      </c>
      <c r="AJ2539" s="95">
        <v>31572919</v>
      </c>
      <c r="AK2539" s="95">
        <v>7470</v>
      </c>
      <c r="AL2539" s="95">
        <v>33663163.689999998</v>
      </c>
      <c r="AM2539" s="95">
        <v>1952</v>
      </c>
      <c r="AN2539" s="95">
        <v>7152024</v>
      </c>
      <c r="AO2539" s="95">
        <v>1838</v>
      </c>
      <c r="AP2539" s="95">
        <v>8984505</v>
      </c>
      <c r="AQ2539" s="72">
        <v>341.08</v>
      </c>
      <c r="AR2539" s="72">
        <v>294.91000000000003</v>
      </c>
      <c r="AS2539" s="72">
        <v>635.99</v>
      </c>
      <c r="AT2539" s="95">
        <v>39022851</v>
      </c>
      <c r="AU2539" s="95">
        <v>32716797</v>
      </c>
      <c r="AV2539" s="95">
        <v>9534</v>
      </c>
      <c r="AW2539" s="95">
        <v>9245</v>
      </c>
      <c r="AX2539" s="72">
        <v>352.36</v>
      </c>
      <c r="AY2539" s="72">
        <v>314.54000000000002</v>
      </c>
      <c r="AZ2539" s="72">
        <v>666.9</v>
      </c>
      <c r="BA2539" s="95">
        <v>39788317</v>
      </c>
      <c r="BB2539" s="95">
        <v>34340713</v>
      </c>
      <c r="BC2539" s="95">
        <v>9410</v>
      </c>
      <c r="BD2539" s="95">
        <v>9098</v>
      </c>
      <c r="BE2539" s="72">
        <v>355.76</v>
      </c>
      <c r="BF2539" s="72">
        <v>332.18</v>
      </c>
      <c r="BG2539" s="72">
        <v>687.94</v>
      </c>
      <c r="BH2539" s="95">
        <v>40863653</v>
      </c>
      <c r="BI2539" s="95">
        <v>36736017</v>
      </c>
      <c r="BJ2539" s="95">
        <v>9572</v>
      </c>
      <c r="BK2539" s="95">
        <v>9216</v>
      </c>
      <c r="BL2539" s="72">
        <v>347.69</v>
      </c>
      <c r="BM2539" s="72">
        <v>370</v>
      </c>
      <c r="BN2539" s="72">
        <v>717.69</v>
      </c>
      <c r="BO2539" s="95">
        <v>40667277</v>
      </c>
      <c r="BP2539" s="95">
        <v>41691450</v>
      </c>
      <c r="BQ2539" s="95">
        <v>9747</v>
      </c>
      <c r="BR2539" s="95">
        <v>9390</v>
      </c>
      <c r="BS2539" s="72">
        <v>333.38</v>
      </c>
      <c r="BT2539" s="72">
        <v>381.82</v>
      </c>
      <c r="BU2539" s="72">
        <v>715.2</v>
      </c>
      <c r="BV2539" s="95">
        <v>38724943</v>
      </c>
      <c r="BW2539" s="95">
        <v>42647668.689999998</v>
      </c>
      <c r="BX2539" s="95">
        <v>9680</v>
      </c>
      <c r="BY2539" s="95">
        <v>9308</v>
      </c>
      <c r="BZ2539" s="95">
        <v>9396</v>
      </c>
      <c r="CA2539" s="95">
        <v>9259</v>
      </c>
      <c r="CB2539" s="95">
        <v>9400</v>
      </c>
      <c r="CC2539" s="95">
        <v>9578</v>
      </c>
      <c r="CD2539" s="95">
        <v>9498</v>
      </c>
      <c r="CE2539" s="72">
        <v>650.75523149000003</v>
      </c>
      <c r="CF2539" s="72">
        <v>676.59346364999999</v>
      </c>
      <c r="CG2539" s="72">
        <v>712.40329333</v>
      </c>
      <c r="CH2539" s="72">
        <v>716.50152150999998</v>
      </c>
      <c r="CI2539" s="72">
        <v>731.52548966999996</v>
      </c>
      <c r="CJ2539" s="96">
        <v>0.97731062189999995</v>
      </c>
      <c r="CK2539" s="96">
        <v>0.98567313440000004</v>
      </c>
      <c r="CL2539" s="96">
        <v>0.96566089239999997</v>
      </c>
      <c r="CM2539" s="96">
        <v>1.0016587242999999</v>
      </c>
      <c r="CN2539" s="96">
        <v>0.97768295169999997</v>
      </c>
      <c r="CO2539" s="96">
        <v>1.0396004797</v>
      </c>
      <c r="CP2539" s="96">
        <v>0.94420624470000003</v>
      </c>
      <c r="CQ2539" s="96">
        <v>0.99584056389999998</v>
      </c>
      <c r="CR2539" s="96">
        <v>0.9481498787</v>
      </c>
      <c r="CS2539" s="95">
        <v>9163</v>
      </c>
      <c r="CT2539" s="95">
        <v>8967</v>
      </c>
      <c r="CU2539" s="95">
        <v>9047</v>
      </c>
      <c r="CV2539" s="95">
        <v>9321</v>
      </c>
      <c r="CW2539" s="95">
        <v>9254</v>
      </c>
      <c r="CX2539" s="96">
        <v>1.015541936</v>
      </c>
      <c r="CY2539" s="96">
        <v>1.015810892</v>
      </c>
      <c r="CZ2539" s="96">
        <v>1.026595565</v>
      </c>
      <c r="DA2539" s="96">
        <v>1.053524804</v>
      </c>
      <c r="DB2539" s="96">
        <v>1.0851631020000001</v>
      </c>
      <c r="DC2539">
        <v>2013</v>
      </c>
      <c r="DD2539" s="6">
        <v>9251.4</v>
      </c>
      <c r="DE2539" s="96">
        <v>1.9889091000000001E-3</v>
      </c>
      <c r="DF2539" s="72">
        <v>726.72</v>
      </c>
      <c r="DG2539" s="96">
        <v>1</v>
      </c>
      <c r="DH2539" s="72">
        <v>726.72</v>
      </c>
      <c r="DI2539" s="72">
        <v>730.79900866000003</v>
      </c>
      <c r="DJ2539" s="96">
        <v>1</v>
      </c>
      <c r="DK2539" s="72">
        <v>726.72</v>
      </c>
      <c r="DL2539" s="96">
        <v>1</v>
      </c>
      <c r="DM2539" s="72">
        <v>726.72</v>
      </c>
      <c r="DN2539" s="96">
        <v>1</v>
      </c>
      <c r="DO2539" s="96">
        <v>8.2760000000000004E-3</v>
      </c>
      <c r="DP2539" s="72">
        <v>6.01</v>
      </c>
      <c r="DQ2539" s="72">
        <v>720.71</v>
      </c>
      <c r="DR2539" t="s">
        <v>550</v>
      </c>
      <c r="DT2539" t="s">
        <v>1569</v>
      </c>
    </row>
    <row r="2540" spans="1:124" x14ac:dyDescent="0.3">
      <c r="A2540" t="s">
        <v>1578</v>
      </c>
      <c r="B2540">
        <v>44270</v>
      </c>
      <c r="C2540" s="95">
        <v>4253</v>
      </c>
      <c r="D2540" s="95">
        <v>17165287</v>
      </c>
      <c r="E2540" s="95">
        <v>4124</v>
      </c>
      <c r="F2540" s="95">
        <v>13758743</v>
      </c>
      <c r="G2540" s="95">
        <v>1039</v>
      </c>
      <c r="H2540" s="95">
        <v>3579477</v>
      </c>
      <c r="I2540" s="95">
        <v>973</v>
      </c>
      <c r="J2540" s="95">
        <v>4138865</v>
      </c>
      <c r="K2540" s="95">
        <v>4223</v>
      </c>
      <c r="L2540" s="95">
        <v>17292300</v>
      </c>
      <c r="M2540" s="95">
        <v>4088</v>
      </c>
      <c r="N2540" s="95">
        <v>14245901</v>
      </c>
      <c r="O2540" s="95">
        <v>1036</v>
      </c>
      <c r="P2540" s="95">
        <v>4449643</v>
      </c>
      <c r="Q2540" s="95">
        <v>969</v>
      </c>
      <c r="R2540" s="95">
        <v>4746394</v>
      </c>
      <c r="S2540" s="95">
        <v>4202</v>
      </c>
      <c r="T2540" s="95">
        <v>20598298</v>
      </c>
      <c r="U2540" s="95">
        <v>4050</v>
      </c>
      <c r="V2540" s="95">
        <v>15553769</v>
      </c>
      <c r="W2540" s="95">
        <v>1033</v>
      </c>
      <c r="X2540" s="95">
        <v>3872524</v>
      </c>
      <c r="Y2540" s="95">
        <v>954</v>
      </c>
      <c r="Z2540" s="95">
        <v>5209371</v>
      </c>
      <c r="AA2540" s="95">
        <v>4192</v>
      </c>
      <c r="AB2540" s="95">
        <v>19197709</v>
      </c>
      <c r="AC2540" s="95">
        <v>4026</v>
      </c>
      <c r="AD2540" s="95">
        <v>16943783</v>
      </c>
      <c r="AE2540" s="95">
        <v>999</v>
      </c>
      <c r="AF2540" s="95">
        <v>3452359</v>
      </c>
      <c r="AG2540" s="95">
        <v>928</v>
      </c>
      <c r="AH2540" s="95">
        <v>4959641</v>
      </c>
      <c r="AI2540" s="95">
        <v>4268</v>
      </c>
      <c r="AJ2540" s="95">
        <v>19330860</v>
      </c>
      <c r="AK2540" s="95">
        <v>4090</v>
      </c>
      <c r="AL2540" s="95">
        <v>17294116.539999999</v>
      </c>
      <c r="AM2540" s="95">
        <v>958</v>
      </c>
      <c r="AN2540" s="95">
        <v>4756774</v>
      </c>
      <c r="AO2540" s="95">
        <v>892</v>
      </c>
      <c r="AP2540" s="95">
        <v>5161991</v>
      </c>
      <c r="AQ2540" s="72">
        <v>326.67</v>
      </c>
      <c r="AR2540" s="72">
        <v>292.62</v>
      </c>
      <c r="AS2540" s="72">
        <v>619.29</v>
      </c>
      <c r="AT2540" s="95">
        <v>20744764</v>
      </c>
      <c r="AU2540" s="95">
        <v>17897608</v>
      </c>
      <c r="AV2540" s="95">
        <v>5292</v>
      </c>
      <c r="AW2540" s="95">
        <v>5097</v>
      </c>
      <c r="AX2540" s="72">
        <v>344.52</v>
      </c>
      <c r="AY2540" s="72">
        <v>312.97000000000003</v>
      </c>
      <c r="AZ2540" s="72">
        <v>657.49</v>
      </c>
      <c r="BA2540" s="95">
        <v>21741943</v>
      </c>
      <c r="BB2540" s="95">
        <v>18992295</v>
      </c>
      <c r="BC2540" s="95">
        <v>5259</v>
      </c>
      <c r="BD2540" s="95">
        <v>5057</v>
      </c>
      <c r="BE2540" s="72">
        <v>389.54</v>
      </c>
      <c r="BF2540" s="72">
        <v>345.78</v>
      </c>
      <c r="BG2540" s="72">
        <v>735.32</v>
      </c>
      <c r="BH2540" s="95">
        <v>24470822</v>
      </c>
      <c r="BI2540" s="95">
        <v>20763140</v>
      </c>
      <c r="BJ2540" s="95">
        <v>5235</v>
      </c>
      <c r="BK2540" s="95">
        <v>5004</v>
      </c>
      <c r="BL2540" s="72">
        <v>363.61</v>
      </c>
      <c r="BM2540" s="72">
        <v>368.45</v>
      </c>
      <c r="BN2540" s="72">
        <v>732.06</v>
      </c>
      <c r="BO2540" s="95">
        <v>22650068</v>
      </c>
      <c r="BP2540" s="95">
        <v>21903424</v>
      </c>
      <c r="BQ2540" s="95">
        <v>5191</v>
      </c>
      <c r="BR2540" s="95">
        <v>4954</v>
      </c>
      <c r="BS2540" s="72">
        <v>384.1</v>
      </c>
      <c r="BT2540" s="72">
        <v>375.62</v>
      </c>
      <c r="BU2540" s="72">
        <v>759.72</v>
      </c>
      <c r="BV2540" s="95">
        <v>24087634</v>
      </c>
      <c r="BW2540" s="95">
        <v>22456107.539999999</v>
      </c>
      <c r="BX2540" s="95">
        <v>5226</v>
      </c>
      <c r="BY2540" s="95">
        <v>4982</v>
      </c>
      <c r="BZ2540" s="95">
        <v>5199</v>
      </c>
      <c r="CA2540" s="95">
        <v>5161</v>
      </c>
      <c r="CB2540" s="95">
        <v>5124</v>
      </c>
      <c r="CC2540" s="95">
        <v>5078</v>
      </c>
      <c r="CD2540" s="95">
        <v>5107</v>
      </c>
      <c r="CE2540" s="72">
        <v>650.75523149000003</v>
      </c>
      <c r="CF2540" s="72">
        <v>676.59346364999999</v>
      </c>
      <c r="CG2540" s="72">
        <v>712.40329333</v>
      </c>
      <c r="CH2540" s="72">
        <v>716.50152150999998</v>
      </c>
      <c r="CI2540" s="72">
        <v>731.52548966999996</v>
      </c>
      <c r="CJ2540" s="96">
        <v>0.95164813130000003</v>
      </c>
      <c r="CK2540" s="96">
        <v>0.97176522580000002</v>
      </c>
      <c r="CL2540" s="96">
        <v>1.0321681650000001</v>
      </c>
      <c r="CM2540" s="96">
        <v>1.0217145085999999</v>
      </c>
      <c r="CN2540" s="96">
        <v>1.0385420751000001</v>
      </c>
      <c r="CO2540" s="96">
        <v>1.0005156554000001</v>
      </c>
      <c r="CP2540" s="96">
        <v>1.0026505990000001</v>
      </c>
      <c r="CQ2540" s="96">
        <v>0.99584056389999998</v>
      </c>
      <c r="CR2540" s="96">
        <v>1.0068383355999999</v>
      </c>
      <c r="CS2540" s="95">
        <v>5111</v>
      </c>
      <c r="CT2540" s="95">
        <v>5108</v>
      </c>
      <c r="CU2540" s="95">
        <v>5022</v>
      </c>
      <c r="CV2540" s="95">
        <v>5083</v>
      </c>
      <c r="CW2540" s="95">
        <v>5140</v>
      </c>
      <c r="CX2540" s="96">
        <v>1.011735021</v>
      </c>
      <c r="CY2540" s="96">
        <v>1.017638826</v>
      </c>
      <c r="CZ2540" s="96">
        <v>0.99310860899999998</v>
      </c>
      <c r="DA2540" s="96">
        <v>0.98639047499999999</v>
      </c>
      <c r="DB2540" s="96">
        <v>0.99354856300000005</v>
      </c>
      <c r="DC2540">
        <v>2013</v>
      </c>
      <c r="DD2540" s="6">
        <v>5018.8</v>
      </c>
      <c r="DE2540" s="96">
        <v>1.6377246999999999E-3</v>
      </c>
      <c r="DF2540" s="72">
        <v>771.98</v>
      </c>
      <c r="DG2540" s="96">
        <v>1</v>
      </c>
      <c r="DH2540" s="72">
        <v>771.98</v>
      </c>
      <c r="DI2540" s="72">
        <v>730.79900866000003</v>
      </c>
      <c r="DJ2540" s="96">
        <v>1</v>
      </c>
      <c r="DK2540" s="72">
        <v>771.98</v>
      </c>
      <c r="DL2540" s="96">
        <v>1</v>
      </c>
      <c r="DM2540" s="72">
        <v>771.98</v>
      </c>
      <c r="DN2540" s="96">
        <v>1</v>
      </c>
      <c r="DO2540" s="96">
        <v>7.8820000000000001E-3</v>
      </c>
      <c r="DP2540" s="72">
        <v>6.08</v>
      </c>
      <c r="DQ2540" s="72">
        <v>765.9</v>
      </c>
      <c r="DR2540" t="s">
        <v>1578</v>
      </c>
      <c r="DT2540" t="s">
        <v>1569</v>
      </c>
    </row>
    <row r="2541" spans="1:124" x14ac:dyDescent="0.3">
      <c r="A2541" t="s">
        <v>1579</v>
      </c>
      <c r="B2541">
        <v>44280</v>
      </c>
      <c r="C2541" s="95">
        <v>2293</v>
      </c>
      <c r="D2541" s="95">
        <v>9644197</v>
      </c>
      <c r="E2541" s="95">
        <v>2226</v>
      </c>
      <c r="F2541" s="95">
        <v>8153960</v>
      </c>
      <c r="G2541" s="95">
        <v>1021</v>
      </c>
      <c r="H2541" s="95">
        <v>2624227</v>
      </c>
      <c r="I2541" s="95">
        <v>931</v>
      </c>
      <c r="J2541" s="95">
        <v>3067255</v>
      </c>
      <c r="K2541" s="95">
        <v>2180</v>
      </c>
      <c r="L2541" s="95">
        <v>8958235</v>
      </c>
      <c r="M2541" s="95">
        <v>2107</v>
      </c>
      <c r="N2541" s="95">
        <v>8144362</v>
      </c>
      <c r="O2541" s="95">
        <v>1026</v>
      </c>
      <c r="P2541" s="95">
        <v>2727128</v>
      </c>
      <c r="Q2541" s="95">
        <v>933</v>
      </c>
      <c r="R2541" s="95">
        <v>3145581</v>
      </c>
      <c r="S2541" s="95">
        <v>2132</v>
      </c>
      <c r="T2541" s="95">
        <v>8725561</v>
      </c>
      <c r="U2541" s="95">
        <v>2043</v>
      </c>
      <c r="V2541" s="95">
        <v>8369837</v>
      </c>
      <c r="W2541" s="95">
        <v>1024</v>
      </c>
      <c r="X2541" s="95">
        <v>2341585</v>
      </c>
      <c r="Y2541" s="95">
        <v>946</v>
      </c>
      <c r="Z2541" s="95">
        <v>3229938</v>
      </c>
      <c r="AA2541" s="95">
        <v>2105</v>
      </c>
      <c r="AB2541" s="95">
        <v>7773714</v>
      </c>
      <c r="AC2541" s="95">
        <v>2003</v>
      </c>
      <c r="AD2541" s="95">
        <v>9106315</v>
      </c>
      <c r="AE2541" s="95">
        <v>957</v>
      </c>
      <c r="AF2541" s="95">
        <v>2101460</v>
      </c>
      <c r="AG2541" s="95">
        <v>884</v>
      </c>
      <c r="AH2541" s="95">
        <v>3460009</v>
      </c>
      <c r="AI2541" s="95">
        <v>2031</v>
      </c>
      <c r="AJ2541" s="95">
        <v>8713822.1899999995</v>
      </c>
      <c r="AK2541" s="95">
        <v>1932</v>
      </c>
      <c r="AL2541" s="95">
        <v>9070000.0700000003</v>
      </c>
      <c r="AM2541" s="95">
        <v>933</v>
      </c>
      <c r="AN2541" s="95">
        <v>1804986.93</v>
      </c>
      <c r="AO2541" s="95">
        <v>863</v>
      </c>
      <c r="AP2541" s="95">
        <v>3308720.98</v>
      </c>
      <c r="AQ2541" s="72">
        <v>308.5</v>
      </c>
      <c r="AR2541" s="72">
        <v>296.2</v>
      </c>
      <c r="AS2541" s="72">
        <v>604.70000000000005</v>
      </c>
      <c r="AT2541" s="95">
        <v>12268424</v>
      </c>
      <c r="AU2541" s="95">
        <v>11221215</v>
      </c>
      <c r="AV2541" s="95">
        <v>3314</v>
      </c>
      <c r="AW2541" s="95">
        <v>3157</v>
      </c>
      <c r="AX2541" s="72">
        <v>303.74</v>
      </c>
      <c r="AY2541" s="72">
        <v>309.48</v>
      </c>
      <c r="AZ2541" s="72">
        <v>613.22</v>
      </c>
      <c r="BA2541" s="95">
        <v>11685363</v>
      </c>
      <c r="BB2541" s="95">
        <v>11289943</v>
      </c>
      <c r="BC2541" s="95">
        <v>3206</v>
      </c>
      <c r="BD2541" s="95">
        <v>3040</v>
      </c>
      <c r="BE2541" s="72">
        <v>292.23</v>
      </c>
      <c r="BF2541" s="72">
        <v>323.39999999999998</v>
      </c>
      <c r="BG2541" s="72">
        <v>615.63</v>
      </c>
      <c r="BH2541" s="95">
        <v>11067146</v>
      </c>
      <c r="BI2541" s="95">
        <v>11599775</v>
      </c>
      <c r="BJ2541" s="95">
        <v>3156</v>
      </c>
      <c r="BK2541" s="95">
        <v>2989</v>
      </c>
      <c r="BL2541" s="72">
        <v>268.76</v>
      </c>
      <c r="BM2541" s="72">
        <v>362.73</v>
      </c>
      <c r="BN2541" s="72">
        <v>631.49</v>
      </c>
      <c r="BO2541" s="95">
        <v>9875174</v>
      </c>
      <c r="BP2541" s="95">
        <v>12566324</v>
      </c>
      <c r="BQ2541" s="95">
        <v>3062</v>
      </c>
      <c r="BR2541" s="95">
        <v>2887</v>
      </c>
      <c r="BS2541" s="72">
        <v>295.74</v>
      </c>
      <c r="BT2541" s="72">
        <v>369.07</v>
      </c>
      <c r="BU2541" s="72">
        <v>664.81</v>
      </c>
      <c r="BV2541" s="95">
        <v>10518809.119999999</v>
      </c>
      <c r="BW2541" s="95">
        <v>12378721.050000001</v>
      </c>
      <c r="BX2541" s="95">
        <v>2964</v>
      </c>
      <c r="BY2541" s="95">
        <v>2795</v>
      </c>
      <c r="BZ2541" s="95">
        <v>3239</v>
      </c>
      <c r="CA2541" s="95">
        <v>3126</v>
      </c>
      <c r="CB2541" s="95">
        <v>3076</v>
      </c>
      <c r="CC2541" s="95">
        <v>2979</v>
      </c>
      <c r="CD2541" s="95">
        <v>2881</v>
      </c>
      <c r="CE2541" s="72">
        <v>650.75523149000003</v>
      </c>
      <c r="CF2541" s="72">
        <v>676.59346364999999</v>
      </c>
      <c r="CG2541" s="72">
        <v>712.40329333</v>
      </c>
      <c r="CH2541" s="72">
        <v>716.50152150999998</v>
      </c>
      <c r="CI2541" s="72">
        <v>731.52548966999996</v>
      </c>
      <c r="CJ2541" s="96">
        <v>0.92922802729999998</v>
      </c>
      <c r="CK2541" s="96">
        <v>0.90633450209999999</v>
      </c>
      <c r="CL2541" s="96">
        <v>0.86415939649999995</v>
      </c>
      <c r="CM2541" s="96">
        <v>0.88135193160000003</v>
      </c>
      <c r="CN2541" s="96">
        <v>0.90879950099999995</v>
      </c>
      <c r="CO2541" s="96">
        <v>1.0244881692000001</v>
      </c>
      <c r="CP2541" s="96">
        <v>0.87651053349999997</v>
      </c>
      <c r="CQ2541" s="96">
        <v>0.99584056389999998</v>
      </c>
      <c r="CR2541" s="96">
        <v>0.88017142510000002</v>
      </c>
      <c r="CS2541" s="95">
        <v>2894</v>
      </c>
      <c r="CT2541" s="95">
        <v>2850</v>
      </c>
      <c r="CU2541" s="95">
        <v>2797</v>
      </c>
      <c r="CV2541" s="95">
        <v>2741</v>
      </c>
      <c r="CW2541" s="95">
        <v>2611</v>
      </c>
      <c r="CX2541" s="96">
        <v>1.0553038320000001</v>
      </c>
      <c r="CY2541" s="96">
        <v>1.042980687</v>
      </c>
      <c r="CZ2541" s="96">
        <v>1.0194099560000001</v>
      </c>
      <c r="DA2541" s="96">
        <v>1.0135292389999999</v>
      </c>
      <c r="DB2541" s="96">
        <v>0.98709176399999998</v>
      </c>
      <c r="DC2541">
        <v>2013</v>
      </c>
      <c r="DD2541" s="6">
        <v>2973.6</v>
      </c>
      <c r="DE2541" s="96">
        <v>6.3713399E-3</v>
      </c>
      <c r="DF2541" s="72">
        <v>671.66</v>
      </c>
      <c r="DG2541" s="96">
        <v>1</v>
      </c>
      <c r="DH2541" s="72">
        <v>671.66</v>
      </c>
      <c r="DI2541" s="72">
        <v>705.18658435999998</v>
      </c>
      <c r="DJ2541" s="96">
        <v>1</v>
      </c>
      <c r="DK2541" s="72">
        <v>671.66</v>
      </c>
      <c r="DL2541" s="96">
        <v>1</v>
      </c>
      <c r="DM2541" s="72">
        <v>671.66</v>
      </c>
      <c r="DN2541" s="96">
        <v>1</v>
      </c>
      <c r="DO2541" s="96">
        <v>9.8460000000000006E-3</v>
      </c>
      <c r="DP2541" s="72">
        <v>6.61</v>
      </c>
      <c r="DQ2541" s="72">
        <v>665.05</v>
      </c>
      <c r="DR2541" t="s">
        <v>1579</v>
      </c>
      <c r="DT2541" t="s">
        <v>1569</v>
      </c>
    </row>
    <row r="2542" spans="1:124" x14ac:dyDescent="0.3">
      <c r="A2542" t="s">
        <v>32</v>
      </c>
      <c r="B2542">
        <v>44290</v>
      </c>
      <c r="C2542" s="95">
        <v>8884</v>
      </c>
      <c r="D2542" s="95">
        <v>34762074</v>
      </c>
      <c r="E2542" s="95">
        <v>8524</v>
      </c>
      <c r="F2542" s="95">
        <v>26862590</v>
      </c>
      <c r="G2542" s="95">
        <v>2986</v>
      </c>
      <c r="H2542" s="95">
        <v>8406264</v>
      </c>
      <c r="I2542" s="95">
        <v>2711</v>
      </c>
      <c r="J2542" s="95">
        <v>8847848</v>
      </c>
      <c r="K2542" s="95">
        <v>8649</v>
      </c>
      <c r="L2542" s="95">
        <v>36574074</v>
      </c>
      <c r="M2542" s="95">
        <v>8242</v>
      </c>
      <c r="N2542" s="95">
        <v>26839474</v>
      </c>
      <c r="O2542" s="95">
        <v>3058</v>
      </c>
      <c r="P2542" s="95">
        <v>8382966</v>
      </c>
      <c r="Q2542" s="95">
        <v>2775</v>
      </c>
      <c r="R2542" s="95">
        <v>9314901</v>
      </c>
      <c r="S2542" s="95">
        <v>8544</v>
      </c>
      <c r="T2542" s="95">
        <v>38596547</v>
      </c>
      <c r="U2542" s="95">
        <v>8087</v>
      </c>
      <c r="V2542" s="95">
        <v>27532711</v>
      </c>
      <c r="W2542" s="95">
        <v>3085</v>
      </c>
      <c r="X2542" s="95">
        <v>9190707</v>
      </c>
      <c r="Y2542" s="95">
        <v>2813</v>
      </c>
      <c r="Z2542" s="95">
        <v>9612852</v>
      </c>
      <c r="AA2542" s="95">
        <v>8248</v>
      </c>
      <c r="AB2542" s="95">
        <v>33633317</v>
      </c>
      <c r="AC2542" s="95">
        <v>7755</v>
      </c>
      <c r="AD2542" s="95">
        <v>29124736</v>
      </c>
      <c r="AE2542" s="95">
        <v>2951</v>
      </c>
      <c r="AF2542" s="95">
        <v>8590380</v>
      </c>
      <c r="AG2542" s="95">
        <v>2693</v>
      </c>
      <c r="AH2542" s="95">
        <v>10099711</v>
      </c>
      <c r="AI2542" s="95">
        <v>8226</v>
      </c>
      <c r="AJ2542" s="95">
        <v>31257668.25</v>
      </c>
      <c r="AK2542" s="95">
        <v>7728</v>
      </c>
      <c r="AL2542" s="95">
        <v>31825652.440000001</v>
      </c>
      <c r="AM2542" s="95">
        <v>2977</v>
      </c>
      <c r="AN2542" s="95">
        <v>8495896.0999999996</v>
      </c>
      <c r="AO2542" s="95">
        <v>2705</v>
      </c>
      <c r="AP2542" s="95">
        <v>11014315.32</v>
      </c>
      <c r="AQ2542" s="72">
        <v>303.06</v>
      </c>
      <c r="AR2542" s="72">
        <v>264.87</v>
      </c>
      <c r="AS2542" s="72">
        <v>567.92999999999995</v>
      </c>
      <c r="AT2542" s="95">
        <v>43168338</v>
      </c>
      <c r="AU2542" s="95">
        <v>35710438</v>
      </c>
      <c r="AV2542" s="95">
        <v>11870</v>
      </c>
      <c r="AW2542" s="95">
        <v>11235</v>
      </c>
      <c r="AX2542" s="72">
        <v>320.02</v>
      </c>
      <c r="AY2542" s="72">
        <v>273.47000000000003</v>
      </c>
      <c r="AZ2542" s="72">
        <v>593.49</v>
      </c>
      <c r="BA2542" s="95">
        <v>44957040</v>
      </c>
      <c r="BB2542" s="95">
        <v>36154375</v>
      </c>
      <c r="BC2542" s="95">
        <v>11707</v>
      </c>
      <c r="BD2542" s="95">
        <v>11017</v>
      </c>
      <c r="BE2542" s="72">
        <v>342.44</v>
      </c>
      <c r="BF2542" s="72">
        <v>283.99</v>
      </c>
      <c r="BG2542" s="72">
        <v>626.42999999999995</v>
      </c>
      <c r="BH2542" s="95">
        <v>47787254</v>
      </c>
      <c r="BI2542" s="95">
        <v>37145563</v>
      </c>
      <c r="BJ2542" s="95">
        <v>11629</v>
      </c>
      <c r="BK2542" s="95">
        <v>10900</v>
      </c>
      <c r="BL2542" s="72">
        <v>314.19</v>
      </c>
      <c r="BM2542" s="72">
        <v>312.85000000000002</v>
      </c>
      <c r="BN2542" s="72">
        <v>627.04</v>
      </c>
      <c r="BO2542" s="95">
        <v>42223697</v>
      </c>
      <c r="BP2542" s="95">
        <v>39224447</v>
      </c>
      <c r="BQ2542" s="95">
        <v>11199</v>
      </c>
      <c r="BR2542" s="95">
        <v>10448</v>
      </c>
      <c r="BS2542" s="72">
        <v>295.70999999999998</v>
      </c>
      <c r="BT2542" s="72">
        <v>342.18</v>
      </c>
      <c r="BU2542" s="72">
        <v>637.89</v>
      </c>
      <c r="BV2542" s="95">
        <v>39753564.350000001</v>
      </c>
      <c r="BW2542" s="95">
        <v>42839967.759999998</v>
      </c>
      <c r="BX2542" s="95">
        <v>11203</v>
      </c>
      <c r="BY2542" s="95">
        <v>10433</v>
      </c>
      <c r="BZ2542" s="95">
        <v>11567</v>
      </c>
      <c r="CA2542" s="95">
        <v>11374</v>
      </c>
      <c r="CB2542" s="95">
        <v>11278</v>
      </c>
      <c r="CC2542" s="95">
        <v>10843</v>
      </c>
      <c r="CD2542" s="95">
        <v>10826</v>
      </c>
      <c r="CE2542" s="72">
        <v>650.75523149000003</v>
      </c>
      <c r="CF2542" s="72">
        <v>676.59346364999999</v>
      </c>
      <c r="CG2542" s="72">
        <v>712.40329333</v>
      </c>
      <c r="CH2542" s="72">
        <v>716.50152150999998</v>
      </c>
      <c r="CI2542" s="72">
        <v>731.52548966999996</v>
      </c>
      <c r="CJ2542" s="96">
        <v>0.87272444770000002</v>
      </c>
      <c r="CK2542" s="96">
        <v>0.87717371200000005</v>
      </c>
      <c r="CL2542" s="96">
        <v>0.87931934879999996</v>
      </c>
      <c r="CM2542" s="96">
        <v>0.87514119810000002</v>
      </c>
      <c r="CN2542" s="96">
        <v>0.87199968969999997</v>
      </c>
      <c r="CO2542" s="96">
        <v>0.97599358749999998</v>
      </c>
      <c r="CP2542" s="96">
        <v>0.89680064550000005</v>
      </c>
      <c r="CQ2542" s="96">
        <v>0.99584056389999998</v>
      </c>
      <c r="CR2542" s="96">
        <v>0.90054628209999998</v>
      </c>
      <c r="CS2542" s="95">
        <v>11051</v>
      </c>
      <c r="CT2542" s="95">
        <v>10934</v>
      </c>
      <c r="CU2542" s="95">
        <v>10865</v>
      </c>
      <c r="CV2542" s="95">
        <v>10352</v>
      </c>
      <c r="CW2542" s="95">
        <v>10366</v>
      </c>
      <c r="CX2542" s="96">
        <v>0.96356505100000001</v>
      </c>
      <c r="CY2542" s="96">
        <v>0.971619291</v>
      </c>
      <c r="CZ2542" s="96">
        <v>0.976210409</v>
      </c>
      <c r="DA2542" s="96">
        <v>0.98429223799999999</v>
      </c>
      <c r="DB2542" s="96">
        <v>0.98534270199999996</v>
      </c>
      <c r="DC2542">
        <v>2013</v>
      </c>
      <c r="DD2542" s="6">
        <v>10806.6</v>
      </c>
      <c r="DE2542" s="96">
        <v>3.2473958E-3</v>
      </c>
      <c r="DF2542" s="72">
        <v>689.36</v>
      </c>
      <c r="DG2542" s="96">
        <v>1</v>
      </c>
      <c r="DH2542" s="72">
        <v>689.36</v>
      </c>
      <c r="DI2542" s="72">
        <v>730.79900866000003</v>
      </c>
      <c r="DJ2542" s="96">
        <v>1</v>
      </c>
      <c r="DK2542" s="72">
        <v>689.36</v>
      </c>
      <c r="DL2542" s="96">
        <v>1</v>
      </c>
      <c r="DM2542" s="72">
        <v>689.36</v>
      </c>
      <c r="DN2542" s="96">
        <v>1</v>
      </c>
      <c r="DO2542" s="96">
        <v>1.0399E-2</v>
      </c>
      <c r="DP2542" s="72">
        <v>7.17</v>
      </c>
      <c r="DQ2542" s="72">
        <v>682.19</v>
      </c>
      <c r="DR2542" t="s">
        <v>32</v>
      </c>
      <c r="DT2542" t="s">
        <v>1569</v>
      </c>
    </row>
    <row r="2543" spans="1:124" x14ac:dyDescent="0.3">
      <c r="A2543" t="s">
        <v>502</v>
      </c>
      <c r="B2543">
        <v>44300</v>
      </c>
      <c r="C2543" s="95">
        <v>2014</v>
      </c>
      <c r="D2543" s="95">
        <v>11141136</v>
      </c>
      <c r="E2543" s="95">
        <v>1966</v>
      </c>
      <c r="F2543" s="95">
        <v>7641003</v>
      </c>
      <c r="G2543" s="95">
        <v>768</v>
      </c>
      <c r="H2543" s="95">
        <v>2635719</v>
      </c>
      <c r="I2543" s="95">
        <v>740</v>
      </c>
      <c r="J2543" s="95">
        <v>2714020</v>
      </c>
      <c r="K2543" s="95">
        <v>1951</v>
      </c>
      <c r="L2543" s="95">
        <v>10443840</v>
      </c>
      <c r="M2543" s="95">
        <v>1897</v>
      </c>
      <c r="N2543" s="95">
        <v>7824785</v>
      </c>
      <c r="O2543" s="95">
        <v>766</v>
      </c>
      <c r="P2543" s="95">
        <v>3390718</v>
      </c>
      <c r="Q2543" s="95">
        <v>729</v>
      </c>
      <c r="R2543" s="95">
        <v>3081418</v>
      </c>
      <c r="S2543" s="95">
        <v>1986</v>
      </c>
      <c r="T2543" s="95">
        <v>9853929</v>
      </c>
      <c r="U2543" s="95">
        <v>1909</v>
      </c>
      <c r="V2543" s="95">
        <v>8000143</v>
      </c>
      <c r="W2543" s="95">
        <v>785</v>
      </c>
      <c r="X2543" s="95">
        <v>3027582</v>
      </c>
      <c r="Y2543" s="95">
        <v>747</v>
      </c>
      <c r="Z2543" s="95">
        <v>3157981</v>
      </c>
      <c r="AA2543" s="95">
        <v>1947</v>
      </c>
      <c r="AB2543" s="95">
        <v>9009398</v>
      </c>
      <c r="AC2543" s="95">
        <v>1861</v>
      </c>
      <c r="AD2543" s="95">
        <v>8094981</v>
      </c>
      <c r="AE2543" s="95">
        <v>764</v>
      </c>
      <c r="AF2543" s="95">
        <v>2869713</v>
      </c>
      <c r="AG2543" s="95">
        <v>726</v>
      </c>
      <c r="AH2543" s="95">
        <v>3433717</v>
      </c>
      <c r="AI2543" s="95">
        <v>1955</v>
      </c>
      <c r="AJ2543" s="95">
        <v>8987843.8599999994</v>
      </c>
      <c r="AK2543" s="95">
        <v>1868</v>
      </c>
      <c r="AL2543" s="95">
        <v>8128842.5599999996</v>
      </c>
      <c r="AM2543" s="95">
        <v>744</v>
      </c>
      <c r="AN2543" s="95">
        <v>2396913</v>
      </c>
      <c r="AO2543" s="95">
        <v>703</v>
      </c>
      <c r="AP2543" s="95">
        <v>3251236</v>
      </c>
      <c r="AQ2543" s="72">
        <v>412.68</v>
      </c>
      <c r="AR2543" s="72">
        <v>318.89</v>
      </c>
      <c r="AS2543" s="72">
        <v>731.57</v>
      </c>
      <c r="AT2543" s="95">
        <v>13776855</v>
      </c>
      <c r="AU2543" s="95">
        <v>10355023</v>
      </c>
      <c r="AV2543" s="95">
        <v>2782</v>
      </c>
      <c r="AW2543" s="95">
        <v>2706</v>
      </c>
      <c r="AX2543" s="72">
        <v>424.32</v>
      </c>
      <c r="AY2543" s="72">
        <v>346.1</v>
      </c>
      <c r="AZ2543" s="72">
        <v>770.42</v>
      </c>
      <c r="BA2543" s="95">
        <v>13834558</v>
      </c>
      <c r="BB2543" s="95">
        <v>10906203</v>
      </c>
      <c r="BC2543" s="95">
        <v>2717</v>
      </c>
      <c r="BD2543" s="95">
        <v>2626</v>
      </c>
      <c r="BE2543" s="72">
        <v>387.39</v>
      </c>
      <c r="BF2543" s="72">
        <v>350.09</v>
      </c>
      <c r="BG2543" s="72">
        <v>737.48</v>
      </c>
      <c r="BH2543" s="95">
        <v>12881511</v>
      </c>
      <c r="BI2543" s="95">
        <v>11158124</v>
      </c>
      <c r="BJ2543" s="95">
        <v>2771</v>
      </c>
      <c r="BK2543" s="95">
        <v>2656</v>
      </c>
      <c r="BL2543" s="72">
        <v>365.15</v>
      </c>
      <c r="BM2543" s="72">
        <v>371.37</v>
      </c>
      <c r="BN2543" s="72">
        <v>736.52</v>
      </c>
      <c r="BO2543" s="95">
        <v>11879111</v>
      </c>
      <c r="BP2543" s="95">
        <v>11528698</v>
      </c>
      <c r="BQ2543" s="95">
        <v>2711</v>
      </c>
      <c r="BR2543" s="95">
        <v>2587</v>
      </c>
      <c r="BS2543" s="72">
        <v>351.51</v>
      </c>
      <c r="BT2543" s="72">
        <v>368.86</v>
      </c>
      <c r="BU2543" s="72">
        <v>720.37</v>
      </c>
      <c r="BV2543" s="95">
        <v>11384756.859999999</v>
      </c>
      <c r="BW2543" s="95">
        <v>11380078.560000001</v>
      </c>
      <c r="BX2543" s="95">
        <v>2699</v>
      </c>
      <c r="BY2543" s="95">
        <v>2571</v>
      </c>
      <c r="BZ2543" s="95">
        <v>2746</v>
      </c>
      <c r="CA2543" s="95">
        <v>2673</v>
      </c>
      <c r="CB2543" s="95">
        <v>2716</v>
      </c>
      <c r="CC2543" s="95">
        <v>2652</v>
      </c>
      <c r="CD2543" s="95">
        <v>2636</v>
      </c>
      <c r="CE2543" s="72">
        <v>650.75523149000003</v>
      </c>
      <c r="CF2543" s="72">
        <v>676.59346364999999</v>
      </c>
      <c r="CG2543" s="72">
        <v>712.40329333</v>
      </c>
      <c r="CH2543" s="72">
        <v>716.50152150999998</v>
      </c>
      <c r="CI2543" s="72">
        <v>731.52548966999996</v>
      </c>
      <c r="CJ2543" s="96">
        <v>1.1241861219</v>
      </c>
      <c r="CK2543" s="96">
        <v>1.138674908</v>
      </c>
      <c r="CL2543" s="96">
        <v>1.0352001555000001</v>
      </c>
      <c r="CM2543" s="96">
        <v>1.0279391988</v>
      </c>
      <c r="CN2543" s="96">
        <v>0.98475037460000003</v>
      </c>
      <c r="CO2543" s="96">
        <v>1.0809572392</v>
      </c>
      <c r="CP2543" s="96">
        <v>0.98260145109999997</v>
      </c>
      <c r="CQ2543" s="96">
        <v>0.99584056389999998</v>
      </c>
      <c r="CR2543" s="96">
        <v>0.98670544900000001</v>
      </c>
      <c r="CS2543" s="95">
        <v>2552</v>
      </c>
      <c r="CT2543" s="95">
        <v>2413</v>
      </c>
      <c r="CU2543" s="95">
        <v>2450</v>
      </c>
      <c r="CV2543" s="95">
        <v>2462</v>
      </c>
      <c r="CW2543" s="95">
        <v>2434</v>
      </c>
      <c r="CX2543" s="96">
        <v>1.069819973</v>
      </c>
      <c r="CY2543" s="96">
        <v>1.0891340279999999</v>
      </c>
      <c r="CZ2543" s="96">
        <v>1.0992549190000001</v>
      </c>
      <c r="DA2543" s="96">
        <v>1.083946377</v>
      </c>
      <c r="DB2543" s="96">
        <v>1.0630867129999999</v>
      </c>
      <c r="DC2543">
        <v>2013</v>
      </c>
      <c r="DD2543" s="6">
        <v>2629.2</v>
      </c>
      <c r="DE2543" s="96">
        <v>2.4588577999999999E-3</v>
      </c>
      <c r="DF2543" s="72">
        <v>755.92</v>
      </c>
      <c r="DG2543" s="96">
        <v>1</v>
      </c>
      <c r="DH2543" s="72">
        <v>755.92</v>
      </c>
      <c r="DI2543" s="72">
        <v>730.79900866000003</v>
      </c>
      <c r="DJ2543" s="96">
        <v>1</v>
      </c>
      <c r="DK2543" s="72">
        <v>755.92</v>
      </c>
      <c r="DL2543" s="96">
        <v>1</v>
      </c>
      <c r="DM2543" s="72">
        <v>755.92</v>
      </c>
      <c r="DN2543" s="96">
        <v>1</v>
      </c>
      <c r="DO2543" s="96">
        <v>1.0465E-2</v>
      </c>
      <c r="DP2543" s="72">
        <v>7.91</v>
      </c>
      <c r="DQ2543" s="72">
        <v>748.01</v>
      </c>
      <c r="DR2543" t="s">
        <v>502</v>
      </c>
      <c r="DT2543" t="s">
        <v>1569</v>
      </c>
    </row>
    <row r="2544" spans="1:124" x14ac:dyDescent="0.3">
      <c r="A2544" t="s">
        <v>1580</v>
      </c>
      <c r="B2544">
        <v>44310</v>
      </c>
      <c r="C2544" s="95">
        <v>6921</v>
      </c>
      <c r="D2544" s="95">
        <v>29189943</v>
      </c>
      <c r="E2544" s="95">
        <v>6738</v>
      </c>
      <c r="F2544" s="95">
        <v>24612120</v>
      </c>
      <c r="G2544" s="95">
        <v>2141</v>
      </c>
      <c r="H2544" s="95">
        <v>5748717</v>
      </c>
      <c r="I2544" s="95">
        <v>1951</v>
      </c>
      <c r="J2544" s="95">
        <v>7575904</v>
      </c>
      <c r="K2544" s="95">
        <v>6783</v>
      </c>
      <c r="L2544" s="95">
        <v>30090635</v>
      </c>
      <c r="M2544" s="95">
        <v>6565</v>
      </c>
      <c r="N2544" s="95">
        <v>25763467</v>
      </c>
      <c r="O2544" s="95">
        <v>2181</v>
      </c>
      <c r="P2544" s="95">
        <v>6252712</v>
      </c>
      <c r="Q2544" s="95">
        <v>2022</v>
      </c>
      <c r="R2544" s="95">
        <v>8552770</v>
      </c>
      <c r="S2544" s="95">
        <v>6666</v>
      </c>
      <c r="T2544" s="95">
        <v>29369518</v>
      </c>
      <c r="U2544" s="95">
        <v>6401</v>
      </c>
      <c r="V2544" s="95">
        <v>28412154</v>
      </c>
      <c r="W2544" s="95">
        <v>2163</v>
      </c>
      <c r="X2544" s="95">
        <v>6608335</v>
      </c>
      <c r="Y2544" s="95">
        <v>2001</v>
      </c>
      <c r="Z2544" s="95">
        <v>9019317</v>
      </c>
      <c r="AA2544" s="95">
        <v>6477</v>
      </c>
      <c r="AB2544" s="95">
        <v>25214724</v>
      </c>
      <c r="AC2544" s="95">
        <v>6171</v>
      </c>
      <c r="AD2544" s="95">
        <v>30279938</v>
      </c>
      <c r="AE2544" s="95">
        <v>2194</v>
      </c>
      <c r="AF2544" s="95">
        <v>6648990</v>
      </c>
      <c r="AG2544" s="95">
        <v>2032</v>
      </c>
      <c r="AH2544" s="95">
        <v>9842619</v>
      </c>
      <c r="AI2544" s="95">
        <v>6411</v>
      </c>
      <c r="AJ2544" s="95">
        <v>26366323.289999999</v>
      </c>
      <c r="AK2544" s="95">
        <v>6072</v>
      </c>
      <c r="AL2544" s="95">
        <v>29876413.75</v>
      </c>
      <c r="AM2544" s="95">
        <v>2213</v>
      </c>
      <c r="AN2544" s="95">
        <v>6365079.8499999996</v>
      </c>
      <c r="AO2544" s="95">
        <v>2051</v>
      </c>
      <c r="AP2544" s="95">
        <v>9648103.6699999999</v>
      </c>
      <c r="AQ2544" s="72">
        <v>321.29000000000002</v>
      </c>
      <c r="AR2544" s="72">
        <v>308.7</v>
      </c>
      <c r="AS2544" s="72">
        <v>629.99</v>
      </c>
      <c r="AT2544" s="95">
        <v>34938660</v>
      </c>
      <c r="AU2544" s="95">
        <v>32188024</v>
      </c>
      <c r="AV2544" s="95">
        <v>9062</v>
      </c>
      <c r="AW2544" s="95">
        <v>8689</v>
      </c>
      <c r="AX2544" s="72">
        <v>337.86</v>
      </c>
      <c r="AY2544" s="72">
        <v>333.03</v>
      </c>
      <c r="AZ2544" s="72">
        <v>670.89</v>
      </c>
      <c r="BA2544" s="95">
        <v>36343347</v>
      </c>
      <c r="BB2544" s="95">
        <v>34316237</v>
      </c>
      <c r="BC2544" s="95">
        <v>8964</v>
      </c>
      <c r="BD2544" s="95">
        <v>8587</v>
      </c>
      <c r="BE2544" s="72">
        <v>339.58</v>
      </c>
      <c r="BF2544" s="72">
        <v>371.26</v>
      </c>
      <c r="BG2544" s="72">
        <v>710.84</v>
      </c>
      <c r="BH2544" s="95">
        <v>35977853</v>
      </c>
      <c r="BI2544" s="95">
        <v>37431471</v>
      </c>
      <c r="BJ2544" s="95">
        <v>8829</v>
      </c>
      <c r="BK2544" s="95">
        <v>8402</v>
      </c>
      <c r="BL2544" s="72">
        <v>306.23</v>
      </c>
      <c r="BM2544" s="72">
        <v>407.6</v>
      </c>
      <c r="BN2544" s="72">
        <v>713.83</v>
      </c>
      <c r="BO2544" s="95">
        <v>31863714</v>
      </c>
      <c r="BP2544" s="95">
        <v>40122557</v>
      </c>
      <c r="BQ2544" s="95">
        <v>8671</v>
      </c>
      <c r="BR2544" s="95">
        <v>8203</v>
      </c>
      <c r="BS2544" s="72">
        <v>316.27999999999997</v>
      </c>
      <c r="BT2544" s="72">
        <v>405.48</v>
      </c>
      <c r="BU2544" s="72">
        <v>721.76</v>
      </c>
      <c r="BV2544" s="95">
        <v>32731403.140000001</v>
      </c>
      <c r="BW2544" s="95">
        <v>39524517.420000002</v>
      </c>
      <c r="BX2544" s="95">
        <v>8624</v>
      </c>
      <c r="BY2544" s="95">
        <v>8123</v>
      </c>
      <c r="BZ2544" s="95">
        <v>8884</v>
      </c>
      <c r="CA2544" s="95">
        <v>8782</v>
      </c>
      <c r="CB2544" s="95">
        <v>8623</v>
      </c>
      <c r="CC2544" s="95">
        <v>8449</v>
      </c>
      <c r="CD2544" s="95">
        <v>8379</v>
      </c>
      <c r="CE2544" s="72">
        <v>650.75523149000003</v>
      </c>
      <c r="CF2544" s="72">
        <v>676.59346364999999</v>
      </c>
      <c r="CG2544" s="72">
        <v>712.40329333</v>
      </c>
      <c r="CH2544" s="72">
        <v>716.50152150999998</v>
      </c>
      <c r="CI2544" s="72">
        <v>731.52548966999996</v>
      </c>
      <c r="CJ2544" s="96">
        <v>0.96809056540000005</v>
      </c>
      <c r="CK2544" s="96">
        <v>0.991570324</v>
      </c>
      <c r="CL2544" s="96">
        <v>0.99780560630000004</v>
      </c>
      <c r="CM2544" s="96">
        <v>0.99627143640000004</v>
      </c>
      <c r="CN2544" s="96">
        <v>0.98665051349999999</v>
      </c>
      <c r="CO2544" s="96">
        <v>1.03369255</v>
      </c>
      <c r="CP2544" s="96">
        <v>0.95587192649999997</v>
      </c>
      <c r="CQ2544" s="96">
        <v>0.99584056389999998</v>
      </c>
      <c r="CR2544" s="96">
        <v>0.95986428410000002</v>
      </c>
      <c r="CS2544" s="95">
        <v>8980</v>
      </c>
      <c r="CT2544" s="95">
        <v>8843</v>
      </c>
      <c r="CU2544" s="95">
        <v>8693</v>
      </c>
      <c r="CV2544" s="95">
        <v>8411</v>
      </c>
      <c r="CW2544" s="95">
        <v>8298</v>
      </c>
      <c r="CX2544" s="96">
        <v>1.0623438489999999</v>
      </c>
      <c r="CY2544" s="96">
        <v>1.0632039419999999</v>
      </c>
      <c r="CZ2544" s="96">
        <v>1.0284414820000001</v>
      </c>
      <c r="DA2544" s="96">
        <v>1.019509904</v>
      </c>
      <c r="DB2544" s="96">
        <v>0.99111359899999996</v>
      </c>
      <c r="DC2544">
        <v>2013</v>
      </c>
      <c r="DD2544" s="6">
        <v>8400.7999999999993</v>
      </c>
      <c r="DE2544" s="96">
        <v>4.1390230000000004E-3</v>
      </c>
      <c r="DF2544" s="72">
        <v>734.12</v>
      </c>
      <c r="DG2544" s="96">
        <v>1</v>
      </c>
      <c r="DH2544" s="72">
        <v>734.12</v>
      </c>
      <c r="DI2544" s="72">
        <v>705.18658435999998</v>
      </c>
      <c r="DJ2544" s="96">
        <v>1</v>
      </c>
      <c r="DK2544" s="72">
        <v>734.12</v>
      </c>
      <c r="DL2544" s="96">
        <v>1</v>
      </c>
      <c r="DM2544" s="72">
        <v>734.12</v>
      </c>
      <c r="DN2544" s="96">
        <v>1</v>
      </c>
      <c r="DO2544" s="96">
        <v>6.901E-3</v>
      </c>
      <c r="DP2544" s="72">
        <v>5.07</v>
      </c>
      <c r="DQ2544" s="72">
        <v>729.05</v>
      </c>
      <c r="DR2544" t="s">
        <v>1580</v>
      </c>
      <c r="DT2544" t="s">
        <v>1569</v>
      </c>
    </row>
    <row r="2545" spans="1:124" x14ac:dyDescent="0.3">
      <c r="A2545" t="s">
        <v>307</v>
      </c>
      <c r="B2545">
        <v>44320</v>
      </c>
      <c r="C2545" s="95">
        <v>38265</v>
      </c>
      <c r="D2545" s="95">
        <v>166752317</v>
      </c>
      <c r="E2545" s="95">
        <v>36535</v>
      </c>
      <c r="F2545" s="95">
        <v>123726218</v>
      </c>
      <c r="G2545" s="95">
        <v>7704</v>
      </c>
      <c r="H2545" s="95">
        <v>29085405</v>
      </c>
      <c r="I2545" s="95">
        <v>6933</v>
      </c>
      <c r="J2545" s="95">
        <v>25912042</v>
      </c>
      <c r="K2545" s="95">
        <v>36546</v>
      </c>
      <c r="L2545" s="95">
        <v>165870680</v>
      </c>
      <c r="M2545" s="95">
        <v>34566</v>
      </c>
      <c r="N2545" s="95">
        <v>124367671</v>
      </c>
      <c r="O2545" s="95">
        <v>7895</v>
      </c>
      <c r="P2545" s="95">
        <v>29803656</v>
      </c>
      <c r="Q2545" s="95">
        <v>7124</v>
      </c>
      <c r="R2545" s="95">
        <v>28789335</v>
      </c>
      <c r="S2545" s="95">
        <v>36588</v>
      </c>
      <c r="T2545" s="95">
        <v>163998004</v>
      </c>
      <c r="U2545" s="95">
        <v>34341</v>
      </c>
      <c r="V2545" s="95">
        <v>127045838</v>
      </c>
      <c r="W2545" s="95">
        <v>8060</v>
      </c>
      <c r="X2545" s="95">
        <v>31240392</v>
      </c>
      <c r="Y2545" s="95">
        <v>7300</v>
      </c>
      <c r="Z2545" s="95">
        <v>31302130</v>
      </c>
      <c r="AA2545" s="95">
        <v>36801</v>
      </c>
      <c r="AB2545" s="95">
        <v>135443474</v>
      </c>
      <c r="AC2545" s="95">
        <v>34304</v>
      </c>
      <c r="AD2545" s="95">
        <v>133800755</v>
      </c>
      <c r="AE2545" s="95">
        <v>8597</v>
      </c>
      <c r="AF2545" s="95">
        <v>30560861</v>
      </c>
      <c r="AG2545" s="95">
        <v>7822</v>
      </c>
      <c r="AH2545" s="95">
        <v>34517544</v>
      </c>
      <c r="AI2545" s="95">
        <v>36559</v>
      </c>
      <c r="AJ2545" s="95">
        <v>136821556.58000001</v>
      </c>
      <c r="AK2545" s="95">
        <v>33951</v>
      </c>
      <c r="AL2545" s="95">
        <v>139508630.11000001</v>
      </c>
      <c r="AM2545" s="95">
        <v>8703</v>
      </c>
      <c r="AN2545" s="95">
        <v>32289375.739999998</v>
      </c>
      <c r="AO2545" s="95">
        <v>7931</v>
      </c>
      <c r="AP2545" s="95">
        <v>35720334.469999999</v>
      </c>
      <c r="AQ2545" s="72">
        <v>355.02</v>
      </c>
      <c r="AR2545" s="72">
        <v>286.87</v>
      </c>
      <c r="AS2545" s="72">
        <v>641.89</v>
      </c>
      <c r="AT2545" s="95">
        <v>195837722</v>
      </c>
      <c r="AU2545" s="95">
        <v>149638260</v>
      </c>
      <c r="AV2545" s="95">
        <v>45969</v>
      </c>
      <c r="AW2545" s="95">
        <v>43468</v>
      </c>
      <c r="AX2545" s="72">
        <v>366.92</v>
      </c>
      <c r="AY2545" s="72">
        <v>306.14</v>
      </c>
      <c r="AZ2545" s="72">
        <v>673.06</v>
      </c>
      <c r="BA2545" s="95">
        <v>195674336</v>
      </c>
      <c r="BB2545" s="95">
        <v>153157006</v>
      </c>
      <c r="BC2545" s="95">
        <v>44441</v>
      </c>
      <c r="BD2545" s="95">
        <v>41690</v>
      </c>
      <c r="BE2545" s="72">
        <v>364.4</v>
      </c>
      <c r="BF2545" s="72">
        <v>316.89</v>
      </c>
      <c r="BG2545" s="72">
        <v>681.29</v>
      </c>
      <c r="BH2545" s="95">
        <v>195238396</v>
      </c>
      <c r="BI2545" s="95">
        <v>158347968</v>
      </c>
      <c r="BJ2545" s="95">
        <v>44648</v>
      </c>
      <c r="BK2545" s="95">
        <v>41641</v>
      </c>
      <c r="BL2545" s="72">
        <v>304.72000000000003</v>
      </c>
      <c r="BM2545" s="72">
        <v>332.97</v>
      </c>
      <c r="BN2545" s="72">
        <v>637.69000000000005</v>
      </c>
      <c r="BO2545" s="95">
        <v>166004335</v>
      </c>
      <c r="BP2545" s="95">
        <v>168318299</v>
      </c>
      <c r="BQ2545" s="95">
        <v>45398</v>
      </c>
      <c r="BR2545" s="95">
        <v>42126</v>
      </c>
      <c r="BS2545" s="72">
        <v>311.36</v>
      </c>
      <c r="BT2545" s="72">
        <v>348.66</v>
      </c>
      <c r="BU2545" s="72">
        <v>660.02</v>
      </c>
      <c r="BV2545" s="95">
        <v>169110932.31999999</v>
      </c>
      <c r="BW2545" s="95">
        <v>175228964.58000001</v>
      </c>
      <c r="BX2545" s="95">
        <v>45262</v>
      </c>
      <c r="BY2545" s="95">
        <v>41882</v>
      </c>
      <c r="BZ2545" s="95">
        <v>44777</v>
      </c>
      <c r="CA2545" s="95">
        <v>43114</v>
      </c>
      <c r="CB2545" s="95">
        <v>43199</v>
      </c>
      <c r="CC2545" s="95">
        <v>43845</v>
      </c>
      <c r="CD2545" s="95">
        <v>43609</v>
      </c>
      <c r="CE2545" s="72">
        <v>650.75523149000003</v>
      </c>
      <c r="CF2545" s="72">
        <v>676.59346364999999</v>
      </c>
      <c r="CG2545" s="72">
        <v>712.40329333</v>
      </c>
      <c r="CH2545" s="72">
        <v>716.50152150999998</v>
      </c>
      <c r="CI2545" s="72">
        <v>731.52548966999996</v>
      </c>
      <c r="CJ2545" s="96">
        <v>0.98637701079999995</v>
      </c>
      <c r="CK2545" s="96">
        <v>0.99477756760000002</v>
      </c>
      <c r="CL2545" s="96">
        <v>0.95632629209999997</v>
      </c>
      <c r="CM2545" s="96">
        <v>0.89000508840000003</v>
      </c>
      <c r="CN2545" s="96">
        <v>0.9022515405</v>
      </c>
      <c r="CO2545" s="96">
        <v>0.98111451329999999</v>
      </c>
      <c r="CP2545" s="96">
        <v>0.96415605630000001</v>
      </c>
      <c r="CQ2545" s="96">
        <v>0.99584056389999998</v>
      </c>
      <c r="CR2545" s="96">
        <v>0.96818301399999995</v>
      </c>
      <c r="CS2545" s="95">
        <v>41649</v>
      </c>
      <c r="CT2545" s="95">
        <v>39826</v>
      </c>
      <c r="CU2545" s="95">
        <v>39478</v>
      </c>
      <c r="CV2545" s="95">
        <v>39828</v>
      </c>
      <c r="CW2545" s="95">
        <v>39386</v>
      </c>
      <c r="CX2545" s="96">
        <v>0.97159775800000003</v>
      </c>
      <c r="CY2545" s="96">
        <v>0.967908553</v>
      </c>
      <c r="CZ2545" s="96">
        <v>0.97934641899999997</v>
      </c>
      <c r="DA2545" s="96">
        <v>0.98587010600000002</v>
      </c>
      <c r="DB2545" s="96">
        <v>1.0014948260000001</v>
      </c>
      <c r="DC2545">
        <v>2013</v>
      </c>
      <c r="DD2545" s="6">
        <v>42161.4</v>
      </c>
      <c r="DE2545" s="96">
        <v>3.5753374000000002E-3</v>
      </c>
      <c r="DF2545" s="72">
        <v>740.9</v>
      </c>
      <c r="DG2545" s="96">
        <v>1</v>
      </c>
      <c r="DH2545" s="72">
        <v>740.9</v>
      </c>
      <c r="DI2545" s="72">
        <v>748.19292386999996</v>
      </c>
      <c r="DJ2545" s="96">
        <v>1</v>
      </c>
      <c r="DK2545" s="72">
        <v>740.9</v>
      </c>
      <c r="DL2545" s="96">
        <v>1</v>
      </c>
      <c r="DM2545" s="72">
        <v>740.9</v>
      </c>
      <c r="DN2545" s="96">
        <v>1</v>
      </c>
      <c r="DO2545" s="96">
        <v>9.7619999999999998E-3</v>
      </c>
      <c r="DP2545" s="72">
        <v>7.23</v>
      </c>
      <c r="DQ2545" s="72">
        <v>733.67</v>
      </c>
      <c r="DR2545" t="s">
        <v>307</v>
      </c>
      <c r="DT2545" t="s">
        <v>1569</v>
      </c>
    </row>
    <row r="2546" spans="1:124" x14ac:dyDescent="0.3">
      <c r="A2546" t="s">
        <v>390</v>
      </c>
      <c r="B2546">
        <v>44330</v>
      </c>
      <c r="C2546" s="95">
        <v>710</v>
      </c>
      <c r="D2546" s="95">
        <v>3324330</v>
      </c>
      <c r="E2546" s="95">
        <v>699</v>
      </c>
      <c r="F2546" s="95">
        <v>3923834</v>
      </c>
      <c r="G2546" s="95">
        <v>259</v>
      </c>
      <c r="H2546" s="95">
        <v>1093942</v>
      </c>
      <c r="I2546" s="95">
        <v>243</v>
      </c>
      <c r="J2546" s="95">
        <v>1208336</v>
      </c>
      <c r="K2546" s="95">
        <v>686</v>
      </c>
      <c r="L2546" s="95">
        <v>4028299</v>
      </c>
      <c r="M2546" s="95">
        <v>671</v>
      </c>
      <c r="N2546" s="95">
        <v>4183790</v>
      </c>
      <c r="O2546" s="95">
        <v>256</v>
      </c>
      <c r="P2546" s="95">
        <v>1145943</v>
      </c>
      <c r="Q2546" s="95">
        <v>244</v>
      </c>
      <c r="R2546" s="95">
        <v>1391844</v>
      </c>
      <c r="S2546" s="95">
        <v>670</v>
      </c>
      <c r="T2546" s="95">
        <v>4228509</v>
      </c>
      <c r="U2546" s="95">
        <v>655</v>
      </c>
      <c r="V2546" s="95">
        <v>4601877</v>
      </c>
      <c r="W2546" s="95">
        <v>268</v>
      </c>
      <c r="X2546" s="95">
        <v>1325198</v>
      </c>
      <c r="Y2546" s="95">
        <v>252</v>
      </c>
      <c r="Z2546" s="95">
        <v>1618958</v>
      </c>
      <c r="AA2546" s="95">
        <v>653</v>
      </c>
      <c r="AB2546" s="95">
        <v>3878583</v>
      </c>
      <c r="AC2546" s="95">
        <v>636</v>
      </c>
      <c r="AD2546" s="95">
        <v>4389700</v>
      </c>
      <c r="AE2546" s="95">
        <v>247</v>
      </c>
      <c r="AF2546" s="95">
        <v>1029886</v>
      </c>
      <c r="AG2546" s="95">
        <v>235</v>
      </c>
      <c r="AH2546" s="95">
        <v>1458748</v>
      </c>
      <c r="AI2546" s="95">
        <v>636</v>
      </c>
      <c r="AJ2546" s="95">
        <v>3679908</v>
      </c>
      <c r="AK2546" s="95">
        <v>621</v>
      </c>
      <c r="AL2546" s="95">
        <v>4546567.59</v>
      </c>
      <c r="AM2546" s="95">
        <v>243</v>
      </c>
      <c r="AN2546" s="95">
        <v>826704</v>
      </c>
      <c r="AO2546" s="95">
        <v>227</v>
      </c>
      <c r="AP2546" s="95">
        <v>1099652</v>
      </c>
      <c r="AQ2546" s="72">
        <v>379.97</v>
      </c>
      <c r="AR2546" s="72">
        <v>454.01</v>
      </c>
      <c r="AS2546" s="72">
        <v>833.98</v>
      </c>
      <c r="AT2546" s="95">
        <v>4418272</v>
      </c>
      <c r="AU2546" s="95">
        <v>5132170</v>
      </c>
      <c r="AV2546" s="95">
        <v>969</v>
      </c>
      <c r="AW2546" s="95">
        <v>942</v>
      </c>
      <c r="AX2546" s="72">
        <v>457.74</v>
      </c>
      <c r="AY2546" s="72">
        <v>507.8</v>
      </c>
      <c r="AZ2546" s="72">
        <v>965.54</v>
      </c>
      <c r="BA2546" s="95">
        <v>5174242</v>
      </c>
      <c r="BB2546" s="95">
        <v>5575634</v>
      </c>
      <c r="BC2546" s="95">
        <v>942</v>
      </c>
      <c r="BD2546" s="95">
        <v>915</v>
      </c>
      <c r="BE2546" s="72">
        <v>493.4</v>
      </c>
      <c r="BF2546" s="72">
        <v>571.55999999999995</v>
      </c>
      <c r="BG2546" s="72">
        <v>1064.96</v>
      </c>
      <c r="BH2546" s="95">
        <v>5553707</v>
      </c>
      <c r="BI2546" s="95">
        <v>6220835</v>
      </c>
      <c r="BJ2546" s="95">
        <v>938</v>
      </c>
      <c r="BK2546" s="95">
        <v>907</v>
      </c>
      <c r="BL2546" s="72">
        <v>454.49</v>
      </c>
      <c r="BM2546" s="72">
        <v>559.54999999999995</v>
      </c>
      <c r="BN2546" s="72">
        <v>1014.04</v>
      </c>
      <c r="BO2546" s="95">
        <v>4908469</v>
      </c>
      <c r="BP2546" s="95">
        <v>5848448</v>
      </c>
      <c r="BQ2546" s="95">
        <v>900</v>
      </c>
      <c r="BR2546" s="95">
        <v>871</v>
      </c>
      <c r="BS2546" s="72">
        <v>427.25</v>
      </c>
      <c r="BT2546" s="72">
        <v>554.86</v>
      </c>
      <c r="BU2546" s="72">
        <v>982.11</v>
      </c>
      <c r="BV2546" s="95">
        <v>4506612</v>
      </c>
      <c r="BW2546" s="95">
        <v>5646219.5899999999</v>
      </c>
      <c r="BX2546" s="95">
        <v>879</v>
      </c>
      <c r="BY2546" s="95">
        <v>848</v>
      </c>
      <c r="BZ2546" s="95">
        <v>956</v>
      </c>
      <c r="CA2546" s="95">
        <v>929</v>
      </c>
      <c r="CB2546" s="95">
        <v>923</v>
      </c>
      <c r="CC2546" s="95">
        <v>886</v>
      </c>
      <c r="CD2546" s="95">
        <v>864</v>
      </c>
      <c r="CE2546" s="72">
        <v>650.75523149000003</v>
      </c>
      <c r="CF2546" s="72">
        <v>676.59346364999999</v>
      </c>
      <c r="CG2546" s="72">
        <v>712.40329333</v>
      </c>
      <c r="CH2546" s="72">
        <v>716.50152150999998</v>
      </c>
      <c r="CI2546" s="72">
        <v>731.52548966999996</v>
      </c>
      <c r="CJ2546" s="96">
        <v>1.2815571196</v>
      </c>
      <c r="CK2546" s="96">
        <v>1.4270607859</v>
      </c>
      <c r="CL2546" s="96">
        <v>1.4948836002999999</v>
      </c>
      <c r="CM2546" s="96">
        <v>1.4152656617999999</v>
      </c>
      <c r="CN2546" s="96">
        <v>1.3425506203999999</v>
      </c>
      <c r="CO2546" s="96">
        <v>1.1209258466000001</v>
      </c>
      <c r="CP2546" s="96">
        <v>1.2420657101000001</v>
      </c>
      <c r="CQ2546" s="96">
        <v>0.99584056389999998</v>
      </c>
      <c r="CR2546" s="96">
        <v>1.2472534035</v>
      </c>
      <c r="CS2546" s="95">
        <v>924</v>
      </c>
      <c r="CT2546" s="95">
        <v>902</v>
      </c>
      <c r="CU2546" s="95">
        <v>892</v>
      </c>
      <c r="CV2546" s="95">
        <v>861</v>
      </c>
      <c r="CW2546" s="95">
        <v>823</v>
      </c>
      <c r="CX2546" s="96">
        <v>1.180503294</v>
      </c>
      <c r="CY2546" s="96">
        <v>1.1800749800000001</v>
      </c>
      <c r="CZ2546" s="96">
        <v>1.114266261</v>
      </c>
      <c r="DA2546" s="96">
        <v>1.0911875339999999</v>
      </c>
      <c r="DB2546" s="96">
        <v>1.0275394040000001</v>
      </c>
      <c r="DC2546">
        <v>2013</v>
      </c>
      <c r="DD2546" s="6">
        <v>896.6</v>
      </c>
      <c r="DE2546" s="96">
        <v>5.0827965000000003E-3</v>
      </c>
      <c r="DF2546" s="72">
        <v>953.01</v>
      </c>
      <c r="DG2546" s="96">
        <v>1</v>
      </c>
      <c r="DH2546" s="72">
        <v>953.01</v>
      </c>
      <c r="DI2546" s="72">
        <v>730.79900866000003</v>
      </c>
      <c r="DJ2546" s="96">
        <v>0.94688964509999995</v>
      </c>
      <c r="DK2546" s="72">
        <v>941.20829538999999</v>
      </c>
      <c r="DL2546" s="96">
        <v>1.0058026878999999</v>
      </c>
      <c r="DM2546" s="72">
        <v>946.66983335999998</v>
      </c>
      <c r="DN2546" s="96">
        <v>1</v>
      </c>
      <c r="DO2546" s="96">
        <v>7.7660000000000003E-3</v>
      </c>
      <c r="DP2546" s="72">
        <v>7.35</v>
      </c>
      <c r="DQ2546" s="72">
        <v>939.32</v>
      </c>
      <c r="DR2546" t="s">
        <v>390</v>
      </c>
      <c r="DT2546" t="s">
        <v>1569</v>
      </c>
    </row>
    <row r="2547" spans="1:124" x14ac:dyDescent="0.3">
      <c r="A2547" t="s">
        <v>1581</v>
      </c>
      <c r="B2547">
        <v>44340</v>
      </c>
      <c r="C2547" s="95">
        <v>3454</v>
      </c>
      <c r="D2547" s="95">
        <v>14282372</v>
      </c>
      <c r="E2547" s="95">
        <v>3364</v>
      </c>
      <c r="F2547" s="95">
        <v>12185436</v>
      </c>
      <c r="G2547" s="95">
        <v>1192</v>
      </c>
      <c r="H2547" s="95">
        <v>3679396</v>
      </c>
      <c r="I2547" s="95">
        <v>1117</v>
      </c>
      <c r="J2547" s="95">
        <v>3825692</v>
      </c>
      <c r="K2547" s="95">
        <v>3445</v>
      </c>
      <c r="L2547" s="95">
        <v>14985305</v>
      </c>
      <c r="M2547" s="95">
        <v>3335</v>
      </c>
      <c r="N2547" s="95">
        <v>13430570</v>
      </c>
      <c r="O2547" s="95">
        <v>1212</v>
      </c>
      <c r="P2547" s="95">
        <v>3623149</v>
      </c>
      <c r="Q2547" s="95">
        <v>1132</v>
      </c>
      <c r="R2547" s="95">
        <v>4154546</v>
      </c>
      <c r="S2547" s="95">
        <v>3502</v>
      </c>
      <c r="T2547" s="95">
        <v>15700063</v>
      </c>
      <c r="U2547" s="95">
        <v>3362</v>
      </c>
      <c r="V2547" s="95">
        <v>14527360</v>
      </c>
      <c r="W2547" s="95">
        <v>1237</v>
      </c>
      <c r="X2547" s="95">
        <v>3229591</v>
      </c>
      <c r="Y2547" s="95">
        <v>1148</v>
      </c>
      <c r="Z2547" s="95">
        <v>4501793</v>
      </c>
      <c r="AA2547" s="95">
        <v>3482</v>
      </c>
      <c r="AB2547" s="95">
        <v>14362519</v>
      </c>
      <c r="AC2547" s="95">
        <v>3326</v>
      </c>
      <c r="AD2547" s="95">
        <v>15496469</v>
      </c>
      <c r="AE2547" s="95">
        <v>1217</v>
      </c>
      <c r="AF2547" s="95">
        <v>3993265</v>
      </c>
      <c r="AG2547" s="95">
        <v>1128</v>
      </c>
      <c r="AH2547" s="95">
        <v>5044347</v>
      </c>
      <c r="AI2547" s="95">
        <v>3484</v>
      </c>
      <c r="AJ2547" s="95">
        <v>15515728</v>
      </c>
      <c r="AK2547" s="95">
        <v>3324</v>
      </c>
      <c r="AL2547" s="95">
        <v>16199449.32</v>
      </c>
      <c r="AM2547" s="95">
        <v>1168</v>
      </c>
      <c r="AN2547" s="95">
        <v>3457169</v>
      </c>
      <c r="AO2547" s="95">
        <v>1080</v>
      </c>
      <c r="AP2547" s="95">
        <v>4574837</v>
      </c>
      <c r="AQ2547" s="72">
        <v>322.17</v>
      </c>
      <c r="AR2547" s="72">
        <v>297.76</v>
      </c>
      <c r="AS2547" s="72">
        <v>619.92999999999995</v>
      </c>
      <c r="AT2547" s="95">
        <v>17961768</v>
      </c>
      <c r="AU2547" s="95">
        <v>16011128</v>
      </c>
      <c r="AV2547" s="95">
        <v>4646</v>
      </c>
      <c r="AW2547" s="95">
        <v>4481</v>
      </c>
      <c r="AX2547" s="72">
        <v>332.98</v>
      </c>
      <c r="AY2547" s="72">
        <v>328.06</v>
      </c>
      <c r="AZ2547" s="72">
        <v>661.04</v>
      </c>
      <c r="BA2547" s="95">
        <v>18608454</v>
      </c>
      <c r="BB2547" s="95">
        <v>17585116</v>
      </c>
      <c r="BC2547" s="95">
        <v>4657</v>
      </c>
      <c r="BD2547" s="95">
        <v>4467</v>
      </c>
      <c r="BE2547" s="72">
        <v>332.87</v>
      </c>
      <c r="BF2547" s="72">
        <v>351.61</v>
      </c>
      <c r="BG2547" s="72">
        <v>684.48</v>
      </c>
      <c r="BH2547" s="95">
        <v>18929654</v>
      </c>
      <c r="BI2547" s="95">
        <v>19029153</v>
      </c>
      <c r="BJ2547" s="95">
        <v>4739</v>
      </c>
      <c r="BK2547" s="95">
        <v>4510</v>
      </c>
      <c r="BL2547" s="72">
        <v>325.52999999999997</v>
      </c>
      <c r="BM2547" s="72">
        <v>384.31</v>
      </c>
      <c r="BN2547" s="72">
        <v>709.84</v>
      </c>
      <c r="BO2547" s="95">
        <v>18355784</v>
      </c>
      <c r="BP2547" s="95">
        <v>20540816</v>
      </c>
      <c r="BQ2547" s="95">
        <v>4699</v>
      </c>
      <c r="BR2547" s="95">
        <v>4454</v>
      </c>
      <c r="BS2547" s="72">
        <v>339.87</v>
      </c>
      <c r="BT2547" s="72">
        <v>393.1</v>
      </c>
      <c r="BU2547" s="72">
        <v>732.97</v>
      </c>
      <c r="BV2547" s="95">
        <v>18972897</v>
      </c>
      <c r="BW2547" s="95">
        <v>20774286.32</v>
      </c>
      <c r="BX2547" s="95">
        <v>4652</v>
      </c>
      <c r="BY2547" s="95">
        <v>4404</v>
      </c>
      <c r="BZ2547" s="95">
        <v>4567</v>
      </c>
      <c r="CA2547" s="95">
        <v>4565</v>
      </c>
      <c r="CB2547" s="95">
        <v>4629</v>
      </c>
      <c r="CC2547" s="95">
        <v>4583</v>
      </c>
      <c r="CD2547" s="95">
        <v>4531</v>
      </c>
      <c r="CE2547" s="72">
        <v>650.75523149000003</v>
      </c>
      <c r="CF2547" s="72">
        <v>676.59346364999999</v>
      </c>
      <c r="CG2547" s="72">
        <v>712.40329333</v>
      </c>
      <c r="CH2547" s="72">
        <v>716.50152150999998</v>
      </c>
      <c r="CI2547" s="72">
        <v>731.52548966999996</v>
      </c>
      <c r="CJ2547" s="96">
        <v>0.95263160400000002</v>
      </c>
      <c r="CK2547" s="96">
        <v>0.97701209889999996</v>
      </c>
      <c r="CL2547" s="96">
        <v>0.96080409290000002</v>
      </c>
      <c r="CM2547" s="96">
        <v>0.99070271129999998</v>
      </c>
      <c r="CN2547" s="96">
        <v>1.0019746547999999</v>
      </c>
      <c r="CO2547" s="96">
        <v>1.0547576335</v>
      </c>
      <c r="CP2547" s="96">
        <v>0.9259236448</v>
      </c>
      <c r="CQ2547" s="96">
        <v>0.99584056389999998</v>
      </c>
      <c r="CR2547" s="96">
        <v>0.92979091849999995</v>
      </c>
      <c r="CS2547" s="95">
        <v>4324</v>
      </c>
      <c r="CT2547" s="95">
        <v>4366</v>
      </c>
      <c r="CU2547" s="95">
        <v>4433</v>
      </c>
      <c r="CV2547" s="95">
        <v>4433</v>
      </c>
      <c r="CW2547" s="95">
        <v>4332</v>
      </c>
      <c r="CX2547" s="96">
        <v>1.0560194199999999</v>
      </c>
      <c r="CY2547" s="96">
        <v>1.0551657919999999</v>
      </c>
      <c r="CZ2547" s="96">
        <v>1.054360636</v>
      </c>
      <c r="DA2547" s="96">
        <v>1.0608155239999999</v>
      </c>
      <c r="DB2547" s="96">
        <v>1.047293939</v>
      </c>
      <c r="DC2547">
        <v>2013</v>
      </c>
      <c r="DD2547" s="6">
        <v>4463.2</v>
      </c>
      <c r="DE2547" s="96">
        <v>2.477375E-3</v>
      </c>
      <c r="DF2547" s="72">
        <v>712.3</v>
      </c>
      <c r="DG2547" s="96">
        <v>1</v>
      </c>
      <c r="DH2547" s="72">
        <v>712.3</v>
      </c>
      <c r="DI2547" s="72">
        <v>730.79900866000003</v>
      </c>
      <c r="DJ2547" s="96">
        <v>1</v>
      </c>
      <c r="DK2547" s="72">
        <v>712.3</v>
      </c>
      <c r="DL2547" s="96">
        <v>1</v>
      </c>
      <c r="DM2547" s="72">
        <v>712.3</v>
      </c>
      <c r="DN2547" s="96">
        <v>1</v>
      </c>
      <c r="DO2547" s="96">
        <v>7.3689999999999997E-3</v>
      </c>
      <c r="DP2547" s="72">
        <v>5.25</v>
      </c>
      <c r="DQ2547" s="72">
        <v>707.05</v>
      </c>
      <c r="DR2547" t="s">
        <v>1581</v>
      </c>
      <c r="DT2547" t="s">
        <v>1569</v>
      </c>
    </row>
    <row r="2548" spans="1:124" x14ac:dyDescent="0.3">
      <c r="A2548" t="s">
        <v>503</v>
      </c>
      <c r="B2548">
        <v>44350</v>
      </c>
      <c r="C2548" s="95">
        <v>3712</v>
      </c>
      <c r="D2548" s="95">
        <v>13765149</v>
      </c>
      <c r="E2548" s="95">
        <v>3606</v>
      </c>
      <c r="F2548" s="95">
        <v>11910699</v>
      </c>
      <c r="G2548" s="95">
        <v>1108</v>
      </c>
      <c r="H2548" s="95">
        <v>3781955</v>
      </c>
      <c r="I2548" s="95">
        <v>1041</v>
      </c>
      <c r="J2548" s="95">
        <v>4277283</v>
      </c>
      <c r="K2548" s="95">
        <v>3674</v>
      </c>
      <c r="L2548" s="95">
        <v>13774969</v>
      </c>
      <c r="M2548" s="95">
        <v>3545</v>
      </c>
      <c r="N2548" s="95">
        <v>12417416</v>
      </c>
      <c r="O2548" s="95">
        <v>1154</v>
      </c>
      <c r="P2548" s="95">
        <v>3612887</v>
      </c>
      <c r="Q2548" s="95">
        <v>1083</v>
      </c>
      <c r="R2548" s="95">
        <v>4477325</v>
      </c>
      <c r="S2548" s="95">
        <v>3722</v>
      </c>
      <c r="T2548" s="95">
        <v>14224117</v>
      </c>
      <c r="U2548" s="95">
        <v>3581</v>
      </c>
      <c r="V2548" s="95">
        <v>14461953</v>
      </c>
      <c r="W2548" s="95">
        <v>1186</v>
      </c>
      <c r="X2548" s="95">
        <v>3571248</v>
      </c>
      <c r="Y2548" s="95">
        <v>1114</v>
      </c>
      <c r="Z2548" s="95">
        <v>5051493</v>
      </c>
      <c r="AA2548" s="95">
        <v>3749</v>
      </c>
      <c r="AB2548" s="95">
        <v>15447561</v>
      </c>
      <c r="AC2548" s="95">
        <v>3604</v>
      </c>
      <c r="AD2548" s="95">
        <v>16121454</v>
      </c>
      <c r="AE2548" s="95">
        <v>1174</v>
      </c>
      <c r="AF2548" s="95">
        <v>4022079</v>
      </c>
      <c r="AG2548" s="95">
        <v>1107</v>
      </c>
      <c r="AH2548" s="95">
        <v>5765657</v>
      </c>
      <c r="AI2548" s="95">
        <v>3741</v>
      </c>
      <c r="AJ2548" s="95">
        <v>14910404.050000001</v>
      </c>
      <c r="AK2548" s="95">
        <v>3596</v>
      </c>
      <c r="AL2548" s="95">
        <v>16408962.640000001</v>
      </c>
      <c r="AM2548" s="95">
        <v>1106</v>
      </c>
      <c r="AN2548" s="95">
        <v>4126459</v>
      </c>
      <c r="AO2548" s="95">
        <v>1040</v>
      </c>
      <c r="AP2548" s="95">
        <v>5419990</v>
      </c>
      <c r="AQ2548" s="72">
        <v>303.37</v>
      </c>
      <c r="AR2548" s="72">
        <v>290.29000000000002</v>
      </c>
      <c r="AS2548" s="72">
        <v>593.66</v>
      </c>
      <c r="AT2548" s="95">
        <v>17547104</v>
      </c>
      <c r="AU2548" s="95">
        <v>16187982</v>
      </c>
      <c r="AV2548" s="95">
        <v>4820</v>
      </c>
      <c r="AW2548" s="95">
        <v>4647</v>
      </c>
      <c r="AX2548" s="72">
        <v>300.12</v>
      </c>
      <c r="AY2548" s="72">
        <v>304.20999999999998</v>
      </c>
      <c r="AZ2548" s="72">
        <v>604.33000000000004</v>
      </c>
      <c r="BA2548" s="95">
        <v>17387856</v>
      </c>
      <c r="BB2548" s="95">
        <v>16894741</v>
      </c>
      <c r="BC2548" s="95">
        <v>4828</v>
      </c>
      <c r="BD2548" s="95">
        <v>4628</v>
      </c>
      <c r="BE2548" s="72">
        <v>302.14999999999998</v>
      </c>
      <c r="BF2548" s="72">
        <v>346.35</v>
      </c>
      <c r="BG2548" s="72">
        <v>648.5</v>
      </c>
      <c r="BH2548" s="95">
        <v>17795365</v>
      </c>
      <c r="BI2548" s="95">
        <v>19513446</v>
      </c>
      <c r="BJ2548" s="95">
        <v>4908</v>
      </c>
      <c r="BK2548" s="95">
        <v>4695</v>
      </c>
      <c r="BL2548" s="72">
        <v>329.57</v>
      </c>
      <c r="BM2548" s="72">
        <v>387.16</v>
      </c>
      <c r="BN2548" s="72">
        <v>716.73</v>
      </c>
      <c r="BO2548" s="95">
        <v>19469640</v>
      </c>
      <c r="BP2548" s="95">
        <v>21887111</v>
      </c>
      <c r="BQ2548" s="95">
        <v>4923</v>
      </c>
      <c r="BR2548" s="95">
        <v>4711</v>
      </c>
      <c r="BS2548" s="72">
        <v>327.3</v>
      </c>
      <c r="BT2548" s="72">
        <v>392.38</v>
      </c>
      <c r="BU2548" s="72">
        <v>719.68</v>
      </c>
      <c r="BV2548" s="95">
        <v>19036863.050000001</v>
      </c>
      <c r="BW2548" s="95">
        <v>21828952.640000001</v>
      </c>
      <c r="BX2548" s="95">
        <v>4847</v>
      </c>
      <c r="BY2548" s="95">
        <v>4636</v>
      </c>
      <c r="BZ2548" s="95">
        <v>4738</v>
      </c>
      <c r="CA2548" s="95">
        <v>4731</v>
      </c>
      <c r="CB2548" s="95">
        <v>4805</v>
      </c>
      <c r="CC2548" s="95">
        <v>4822</v>
      </c>
      <c r="CD2548" s="95">
        <v>4744</v>
      </c>
      <c r="CE2548" s="72">
        <v>650.75523149000003</v>
      </c>
      <c r="CF2548" s="72">
        <v>676.59346364999999</v>
      </c>
      <c r="CG2548" s="72">
        <v>712.40329333</v>
      </c>
      <c r="CH2548" s="72">
        <v>716.50152150999998</v>
      </c>
      <c r="CI2548" s="72">
        <v>731.52548966999996</v>
      </c>
      <c r="CJ2548" s="96">
        <v>0.91226312330000003</v>
      </c>
      <c r="CK2548" s="96">
        <v>0.89319514960000002</v>
      </c>
      <c r="CL2548" s="96">
        <v>0.9102989923</v>
      </c>
      <c r="CM2548" s="96">
        <v>1.0003188807000001</v>
      </c>
      <c r="CN2548" s="96">
        <v>0.98380714020000004</v>
      </c>
      <c r="CO2548" s="96">
        <v>1.0169645678999999</v>
      </c>
      <c r="CP2548" s="96">
        <v>0.92429636869999998</v>
      </c>
      <c r="CQ2548" s="96">
        <v>0.99584056389999998</v>
      </c>
      <c r="CR2548" s="96">
        <v>0.92815684580000002</v>
      </c>
      <c r="CS2548" s="95">
        <v>5084</v>
      </c>
      <c r="CT2548" s="95">
        <v>5086</v>
      </c>
      <c r="CU2548" s="95">
        <v>5209</v>
      </c>
      <c r="CV2548" s="95">
        <v>5301</v>
      </c>
      <c r="CW2548" s="95">
        <v>5284</v>
      </c>
      <c r="CX2548" s="96">
        <v>1.0116481429999999</v>
      </c>
      <c r="CY2548" s="96">
        <v>1.032158659</v>
      </c>
      <c r="CZ2548" s="96">
        <v>0.99951763100000002</v>
      </c>
      <c r="DA2548" s="96">
        <v>1.0099399689999999</v>
      </c>
      <c r="DB2548" s="96">
        <v>1.0317015190000001</v>
      </c>
      <c r="DC2548">
        <v>2013</v>
      </c>
      <c r="DD2548" s="6">
        <v>4663.3999999999996</v>
      </c>
      <c r="DE2548" s="96">
        <v>2.1853668000000001E-3</v>
      </c>
      <c r="DF2548" s="72">
        <v>711.26</v>
      </c>
      <c r="DG2548" s="96">
        <v>1</v>
      </c>
      <c r="DH2548" s="72">
        <v>711.26</v>
      </c>
      <c r="DI2548" s="72">
        <v>730.79900866000003</v>
      </c>
      <c r="DJ2548" s="96">
        <v>1</v>
      </c>
      <c r="DK2548" s="72">
        <v>711.26</v>
      </c>
      <c r="DL2548" s="96">
        <v>1</v>
      </c>
      <c r="DM2548" s="72">
        <v>711.26</v>
      </c>
      <c r="DN2548" s="96">
        <v>1</v>
      </c>
      <c r="DO2548" s="96">
        <v>9.2519999999999998E-3</v>
      </c>
      <c r="DP2548" s="72">
        <v>6.58</v>
      </c>
      <c r="DQ2548" s="72">
        <v>704.68</v>
      </c>
      <c r="DR2548" t="s">
        <v>503</v>
      </c>
      <c r="DT2548" t="s">
        <v>1569</v>
      </c>
    </row>
    <row r="2549" spans="1:124" x14ac:dyDescent="0.3">
      <c r="A2549" t="s">
        <v>1582</v>
      </c>
      <c r="B2549">
        <v>44360</v>
      </c>
      <c r="C2549" s="95">
        <v>5038</v>
      </c>
      <c r="D2549" s="95">
        <v>19723643</v>
      </c>
      <c r="E2549" s="95">
        <v>4842</v>
      </c>
      <c r="F2549" s="95">
        <v>16619490</v>
      </c>
      <c r="G2549" s="95">
        <v>2407</v>
      </c>
      <c r="H2549" s="95">
        <v>6240735</v>
      </c>
      <c r="I2549" s="95">
        <v>2146</v>
      </c>
      <c r="J2549" s="95">
        <v>6966381</v>
      </c>
      <c r="K2549" s="95">
        <v>4806</v>
      </c>
      <c r="L2549" s="95">
        <v>20477191</v>
      </c>
      <c r="M2549" s="95">
        <v>4566</v>
      </c>
      <c r="N2549" s="95">
        <v>16698468</v>
      </c>
      <c r="O2549" s="95">
        <v>2352</v>
      </c>
      <c r="P2549" s="95">
        <v>5258415</v>
      </c>
      <c r="Q2549" s="95">
        <v>2093</v>
      </c>
      <c r="R2549" s="95">
        <v>7233134</v>
      </c>
      <c r="S2549" s="95">
        <v>4525</v>
      </c>
      <c r="T2549" s="95">
        <v>20276688</v>
      </c>
      <c r="U2549" s="95">
        <v>4253</v>
      </c>
      <c r="V2549" s="95">
        <v>16730380</v>
      </c>
      <c r="W2549" s="95">
        <v>2298</v>
      </c>
      <c r="X2549" s="95">
        <v>5062162</v>
      </c>
      <c r="Y2549" s="95">
        <v>2059</v>
      </c>
      <c r="Z2549" s="95">
        <v>7131939</v>
      </c>
      <c r="AA2549" s="95">
        <v>4356</v>
      </c>
      <c r="AB2549" s="95">
        <v>19455934</v>
      </c>
      <c r="AC2549" s="95">
        <v>4076</v>
      </c>
      <c r="AD2549" s="95">
        <v>17573444</v>
      </c>
      <c r="AE2549" s="95">
        <v>2164</v>
      </c>
      <c r="AF2549" s="95">
        <v>5244244</v>
      </c>
      <c r="AG2549" s="95">
        <v>1932</v>
      </c>
      <c r="AH2549" s="95">
        <v>7511623</v>
      </c>
      <c r="AI2549" s="95">
        <v>4244</v>
      </c>
      <c r="AJ2549" s="95">
        <v>17570363.66</v>
      </c>
      <c r="AK2549" s="95">
        <v>3956</v>
      </c>
      <c r="AL2549" s="95">
        <v>17454799.27</v>
      </c>
      <c r="AM2549" s="95">
        <v>2087</v>
      </c>
      <c r="AN2549" s="95">
        <v>5697828</v>
      </c>
      <c r="AO2549" s="95">
        <v>1867</v>
      </c>
      <c r="AP2549" s="95">
        <v>7946842.4100000001</v>
      </c>
      <c r="AQ2549" s="72">
        <v>290.62</v>
      </c>
      <c r="AR2549" s="72">
        <v>281.27</v>
      </c>
      <c r="AS2549" s="72">
        <v>571.89</v>
      </c>
      <c r="AT2549" s="95">
        <v>25964378</v>
      </c>
      <c r="AU2549" s="95">
        <v>23585871</v>
      </c>
      <c r="AV2549" s="95">
        <v>7445</v>
      </c>
      <c r="AW2549" s="95">
        <v>6988</v>
      </c>
      <c r="AX2549" s="72">
        <v>299.61</v>
      </c>
      <c r="AY2549" s="72">
        <v>299.49</v>
      </c>
      <c r="AZ2549" s="72">
        <v>599.1</v>
      </c>
      <c r="BA2549" s="95">
        <v>25735606</v>
      </c>
      <c r="BB2549" s="95">
        <v>23931602</v>
      </c>
      <c r="BC2549" s="95">
        <v>7158</v>
      </c>
      <c r="BD2549" s="95">
        <v>6659</v>
      </c>
      <c r="BE2549" s="72">
        <v>309.48</v>
      </c>
      <c r="BF2549" s="72">
        <v>315.04000000000002</v>
      </c>
      <c r="BG2549" s="72">
        <v>624.52</v>
      </c>
      <c r="BH2549" s="95">
        <v>25338850</v>
      </c>
      <c r="BI2549" s="95">
        <v>23862319</v>
      </c>
      <c r="BJ2549" s="95">
        <v>6823</v>
      </c>
      <c r="BK2549" s="95">
        <v>6312</v>
      </c>
      <c r="BL2549" s="72">
        <v>315.7</v>
      </c>
      <c r="BM2549" s="72">
        <v>347.94</v>
      </c>
      <c r="BN2549" s="72">
        <v>663.64</v>
      </c>
      <c r="BO2549" s="95">
        <v>24700178</v>
      </c>
      <c r="BP2549" s="95">
        <v>25085067</v>
      </c>
      <c r="BQ2549" s="95">
        <v>6520</v>
      </c>
      <c r="BR2549" s="95">
        <v>6008</v>
      </c>
      <c r="BS2549" s="72">
        <v>306.27</v>
      </c>
      <c r="BT2549" s="72">
        <v>363.52</v>
      </c>
      <c r="BU2549" s="72">
        <v>669.79</v>
      </c>
      <c r="BV2549" s="95">
        <v>23268191.66</v>
      </c>
      <c r="BW2549" s="95">
        <v>25401641.68</v>
      </c>
      <c r="BX2549" s="95">
        <v>6331</v>
      </c>
      <c r="BY2549" s="95">
        <v>5823</v>
      </c>
      <c r="BZ2549" s="95">
        <v>7227</v>
      </c>
      <c r="CA2549" s="95">
        <v>6917</v>
      </c>
      <c r="CB2549" s="95">
        <v>6577</v>
      </c>
      <c r="CC2549" s="95">
        <v>6277</v>
      </c>
      <c r="CD2549" s="95">
        <v>6082</v>
      </c>
      <c r="CE2549" s="72">
        <v>650.75523149000003</v>
      </c>
      <c r="CF2549" s="72">
        <v>676.59346364999999</v>
      </c>
      <c r="CG2549" s="72">
        <v>712.40329333</v>
      </c>
      <c r="CH2549" s="72">
        <v>716.50152150999998</v>
      </c>
      <c r="CI2549" s="72">
        <v>731.52548966999996</v>
      </c>
      <c r="CJ2549" s="96">
        <v>0.87880968500000001</v>
      </c>
      <c r="CK2549" s="96">
        <v>0.88546524940000004</v>
      </c>
      <c r="CL2549" s="96">
        <v>0.87663828320000003</v>
      </c>
      <c r="CM2549" s="96">
        <v>0.92622273659999999</v>
      </c>
      <c r="CN2549" s="96">
        <v>0.91560719270000002</v>
      </c>
      <c r="CO2549" s="96">
        <v>1.0358564393</v>
      </c>
      <c r="CP2549" s="96">
        <v>0.86551436599999998</v>
      </c>
      <c r="CQ2549" s="96">
        <v>0.99584056389999998</v>
      </c>
      <c r="CR2549" s="96">
        <v>0.86912933029999995</v>
      </c>
      <c r="CS2549" s="95">
        <v>7063</v>
      </c>
      <c r="CT2549" s="95">
        <v>6849</v>
      </c>
      <c r="CU2549" s="95">
        <v>6542</v>
      </c>
      <c r="CV2549" s="95">
        <v>6236</v>
      </c>
      <c r="CW2549" s="95">
        <v>6088</v>
      </c>
      <c r="CX2549" s="96">
        <v>1.045001869</v>
      </c>
      <c r="CY2549" s="96">
        <v>1.039807618</v>
      </c>
      <c r="CZ2549" s="96">
        <v>1.033145601</v>
      </c>
      <c r="DA2549" s="96">
        <v>1.0295130960000001</v>
      </c>
      <c r="DB2549" s="96">
        <v>1.030211827</v>
      </c>
      <c r="DC2549">
        <v>2013</v>
      </c>
      <c r="DD2549" s="6">
        <v>6358</v>
      </c>
      <c r="DE2549" s="96">
        <v>5.4654042999999998E-3</v>
      </c>
      <c r="DF2549" s="72">
        <v>663.83</v>
      </c>
      <c r="DG2549" s="96">
        <v>1</v>
      </c>
      <c r="DH2549" s="72">
        <v>663.83</v>
      </c>
      <c r="DI2549" s="72">
        <v>650.17769214999998</v>
      </c>
      <c r="DJ2549" s="96">
        <v>1</v>
      </c>
      <c r="DK2549" s="72">
        <v>663.83</v>
      </c>
      <c r="DL2549" s="96">
        <v>1</v>
      </c>
      <c r="DM2549" s="72">
        <v>663.83</v>
      </c>
      <c r="DN2549" s="96">
        <v>1</v>
      </c>
      <c r="DO2549" s="96">
        <v>1.0985999999999999E-2</v>
      </c>
      <c r="DP2549" s="72">
        <v>7.29</v>
      </c>
      <c r="DQ2549" s="72">
        <v>656.54</v>
      </c>
      <c r="DR2549" t="s">
        <v>1582</v>
      </c>
      <c r="DT2549" t="s">
        <v>1569</v>
      </c>
    </row>
    <row r="2550" spans="1:124" x14ac:dyDescent="0.3">
      <c r="A2550" t="s">
        <v>1234</v>
      </c>
      <c r="B2550">
        <v>44370</v>
      </c>
      <c r="C2550" s="95">
        <v>2089</v>
      </c>
      <c r="D2550" s="95">
        <v>9714900</v>
      </c>
      <c r="E2550" s="95">
        <v>2013</v>
      </c>
      <c r="F2550" s="95">
        <v>8212337</v>
      </c>
      <c r="G2550" s="95">
        <v>564</v>
      </c>
      <c r="H2550" s="95">
        <v>1698058</v>
      </c>
      <c r="I2550" s="95">
        <v>533</v>
      </c>
      <c r="J2550" s="95">
        <v>2080979</v>
      </c>
      <c r="K2550" s="95">
        <v>2040</v>
      </c>
      <c r="L2550" s="95">
        <v>9554495</v>
      </c>
      <c r="M2550" s="95">
        <v>1955</v>
      </c>
      <c r="N2550" s="95">
        <v>8468837</v>
      </c>
      <c r="O2550" s="95">
        <v>582</v>
      </c>
      <c r="P2550" s="95">
        <v>2013628</v>
      </c>
      <c r="Q2550" s="95">
        <v>549</v>
      </c>
      <c r="R2550" s="95">
        <v>2034694</v>
      </c>
      <c r="S2550" s="95">
        <v>2078</v>
      </c>
      <c r="T2550" s="95">
        <v>10347633</v>
      </c>
      <c r="U2550" s="95">
        <v>1974</v>
      </c>
      <c r="V2550" s="95">
        <v>9563418</v>
      </c>
      <c r="W2550" s="95">
        <v>604</v>
      </c>
      <c r="X2550" s="95">
        <v>1955115</v>
      </c>
      <c r="Y2550" s="95">
        <v>575</v>
      </c>
      <c r="Z2550" s="95">
        <v>2282278</v>
      </c>
      <c r="AA2550" s="95">
        <v>2110</v>
      </c>
      <c r="AB2550" s="95">
        <v>9781173</v>
      </c>
      <c r="AC2550" s="95">
        <v>2002</v>
      </c>
      <c r="AD2550" s="95">
        <v>10271768</v>
      </c>
      <c r="AE2550" s="95">
        <v>603</v>
      </c>
      <c r="AF2550" s="95">
        <v>2300227</v>
      </c>
      <c r="AG2550" s="95">
        <v>573</v>
      </c>
      <c r="AH2550" s="95">
        <v>2704851</v>
      </c>
      <c r="AI2550" s="95">
        <v>2073</v>
      </c>
      <c r="AJ2550" s="95">
        <v>9648952</v>
      </c>
      <c r="AK2550" s="95">
        <v>1962</v>
      </c>
      <c r="AL2550" s="95">
        <v>10467070</v>
      </c>
      <c r="AM2550" s="95">
        <v>559</v>
      </c>
      <c r="AN2550" s="95">
        <v>2118478</v>
      </c>
      <c r="AO2550" s="95">
        <v>530</v>
      </c>
      <c r="AP2550" s="95">
        <v>2194515</v>
      </c>
      <c r="AQ2550" s="72">
        <v>358.49</v>
      </c>
      <c r="AR2550" s="72">
        <v>336.91</v>
      </c>
      <c r="AS2550" s="72">
        <v>695.4</v>
      </c>
      <c r="AT2550" s="95">
        <v>11412958</v>
      </c>
      <c r="AU2550" s="95">
        <v>10293316</v>
      </c>
      <c r="AV2550" s="95">
        <v>2653</v>
      </c>
      <c r="AW2550" s="95">
        <v>2546</v>
      </c>
      <c r="AX2550" s="72">
        <v>367.66</v>
      </c>
      <c r="AY2550" s="72">
        <v>349.56</v>
      </c>
      <c r="AZ2550" s="72">
        <v>717.22</v>
      </c>
      <c r="BA2550" s="95">
        <v>11568123</v>
      </c>
      <c r="BB2550" s="95">
        <v>10503531</v>
      </c>
      <c r="BC2550" s="95">
        <v>2622</v>
      </c>
      <c r="BD2550" s="95">
        <v>2504</v>
      </c>
      <c r="BE2550" s="72">
        <v>382.26</v>
      </c>
      <c r="BF2550" s="72">
        <v>387.27</v>
      </c>
      <c r="BG2550" s="72">
        <v>769.53</v>
      </c>
      <c r="BH2550" s="95">
        <v>12302748</v>
      </c>
      <c r="BI2550" s="95">
        <v>11845696</v>
      </c>
      <c r="BJ2550" s="95">
        <v>2682</v>
      </c>
      <c r="BK2550" s="95">
        <v>2549</v>
      </c>
      <c r="BL2550" s="72">
        <v>371.1</v>
      </c>
      <c r="BM2550" s="72">
        <v>419.96</v>
      </c>
      <c r="BN2550" s="72">
        <v>791.06</v>
      </c>
      <c r="BO2550" s="95">
        <v>12081400</v>
      </c>
      <c r="BP2550" s="95">
        <v>12976619</v>
      </c>
      <c r="BQ2550" s="95">
        <v>2713</v>
      </c>
      <c r="BR2550" s="95">
        <v>2575</v>
      </c>
      <c r="BS2550" s="72">
        <v>372.58</v>
      </c>
      <c r="BT2550" s="72">
        <v>423.41</v>
      </c>
      <c r="BU2550" s="72">
        <v>795.99</v>
      </c>
      <c r="BV2550" s="95">
        <v>11767430</v>
      </c>
      <c r="BW2550" s="95">
        <v>12661585</v>
      </c>
      <c r="BX2550" s="95">
        <v>2632</v>
      </c>
      <c r="BY2550" s="95">
        <v>2492</v>
      </c>
      <c r="BZ2550" s="95">
        <v>2602</v>
      </c>
      <c r="CA2550" s="95">
        <v>2565</v>
      </c>
      <c r="CB2550" s="95">
        <v>2618</v>
      </c>
      <c r="CC2550" s="95">
        <v>2647</v>
      </c>
      <c r="CD2550" s="95">
        <v>2564</v>
      </c>
      <c r="CE2550" s="72">
        <v>650.75523149000003</v>
      </c>
      <c r="CF2550" s="72">
        <v>676.59346364999999</v>
      </c>
      <c r="CG2550" s="72">
        <v>712.40329333</v>
      </c>
      <c r="CH2550" s="72">
        <v>716.50152150999998</v>
      </c>
      <c r="CI2550" s="72">
        <v>731.52548966999996</v>
      </c>
      <c r="CJ2550" s="96">
        <v>1.0686045479999999</v>
      </c>
      <c r="CK2550" s="96">
        <v>1.0600457121</v>
      </c>
      <c r="CL2550" s="96">
        <v>1.0801887178</v>
      </c>
      <c r="CM2550" s="96">
        <v>1.1040590651</v>
      </c>
      <c r="CN2550" s="96">
        <v>1.0881233959000001</v>
      </c>
      <c r="CO2550" s="96">
        <v>1.0596586326999999</v>
      </c>
      <c r="CP2550" s="96">
        <v>1.0193889376</v>
      </c>
      <c r="CQ2550" s="96">
        <v>0.99584056389999998</v>
      </c>
      <c r="CR2550" s="96">
        <v>1.0236465845</v>
      </c>
      <c r="CS2550" s="95">
        <v>2771</v>
      </c>
      <c r="CT2550" s="95">
        <v>2736</v>
      </c>
      <c r="CU2550" s="95">
        <v>2753</v>
      </c>
      <c r="CV2550" s="95">
        <v>2873</v>
      </c>
      <c r="CW2550" s="95">
        <v>2739</v>
      </c>
      <c r="CX2550" s="96">
        <v>1.056362899</v>
      </c>
      <c r="CY2550" s="96">
        <v>1.0423472979999999</v>
      </c>
      <c r="CZ2550" s="96">
        <v>1.0377166120000001</v>
      </c>
      <c r="DA2550" s="96">
        <v>1.065141304</v>
      </c>
      <c r="DB2550" s="96">
        <v>1.096588519</v>
      </c>
      <c r="DC2550">
        <v>2013</v>
      </c>
      <c r="DD2550" s="6">
        <v>2533.1999999999998</v>
      </c>
      <c r="DE2550" s="96">
        <v>1.8844185000000001E-3</v>
      </c>
      <c r="DF2550" s="72">
        <v>784.67</v>
      </c>
      <c r="DG2550" s="96">
        <v>1</v>
      </c>
      <c r="DH2550" s="72">
        <v>784.67</v>
      </c>
      <c r="DI2550" s="72">
        <v>730.79900866000003</v>
      </c>
      <c r="DJ2550" s="96">
        <v>1</v>
      </c>
      <c r="DK2550" s="72">
        <v>784.67</v>
      </c>
      <c r="DL2550" s="96">
        <v>1</v>
      </c>
      <c r="DM2550" s="72">
        <v>784.67</v>
      </c>
      <c r="DN2550" s="96">
        <v>1</v>
      </c>
      <c r="DO2550" s="96">
        <v>6.2420000000000002E-3</v>
      </c>
      <c r="DP2550" s="72">
        <v>4.9000000000000004</v>
      </c>
      <c r="DQ2550" s="72">
        <v>779.77</v>
      </c>
      <c r="DR2550" t="s">
        <v>1234</v>
      </c>
      <c r="DT2550" t="s">
        <v>1569</v>
      </c>
    </row>
    <row r="2551" spans="1:124" x14ac:dyDescent="0.3">
      <c r="A2551" t="s">
        <v>504</v>
      </c>
      <c r="B2551">
        <v>44380</v>
      </c>
      <c r="C2551" s="95">
        <v>3725</v>
      </c>
      <c r="D2551" s="95">
        <v>17220365</v>
      </c>
      <c r="E2551" s="95">
        <v>3597</v>
      </c>
      <c r="F2551" s="95">
        <v>12419274</v>
      </c>
      <c r="G2551" s="95">
        <v>1138</v>
      </c>
      <c r="H2551" s="95">
        <v>4110598</v>
      </c>
      <c r="I2551" s="95">
        <v>1065</v>
      </c>
      <c r="J2551" s="95">
        <v>3977434</v>
      </c>
      <c r="K2551" s="95">
        <v>3755</v>
      </c>
      <c r="L2551" s="95">
        <v>18326577</v>
      </c>
      <c r="M2551" s="95">
        <v>3612</v>
      </c>
      <c r="N2551" s="95">
        <v>13948375</v>
      </c>
      <c r="O2551" s="95">
        <v>1144</v>
      </c>
      <c r="P2551" s="95">
        <v>4253743</v>
      </c>
      <c r="Q2551" s="95">
        <v>1070</v>
      </c>
      <c r="R2551" s="95">
        <v>4340372</v>
      </c>
      <c r="S2551" s="95">
        <v>3894</v>
      </c>
      <c r="T2551" s="95">
        <v>19272574</v>
      </c>
      <c r="U2551" s="95">
        <v>3750</v>
      </c>
      <c r="V2551" s="95">
        <v>15645964</v>
      </c>
      <c r="W2551" s="95">
        <v>1180</v>
      </c>
      <c r="X2551" s="95">
        <v>4231081</v>
      </c>
      <c r="Y2551" s="95">
        <v>1105</v>
      </c>
      <c r="Z2551" s="95">
        <v>4729989</v>
      </c>
      <c r="AA2551" s="95">
        <v>4013</v>
      </c>
      <c r="AB2551" s="95">
        <v>19795706</v>
      </c>
      <c r="AC2551" s="95">
        <v>3872</v>
      </c>
      <c r="AD2551" s="95">
        <v>16961571</v>
      </c>
      <c r="AE2551" s="95">
        <v>1177</v>
      </c>
      <c r="AF2551" s="95">
        <v>4036441</v>
      </c>
      <c r="AG2551" s="95">
        <v>1102</v>
      </c>
      <c r="AH2551" s="95">
        <v>5086425</v>
      </c>
      <c r="AI2551" s="95">
        <v>3905</v>
      </c>
      <c r="AJ2551" s="95">
        <v>18878936</v>
      </c>
      <c r="AK2551" s="95">
        <v>3764</v>
      </c>
      <c r="AL2551" s="95">
        <v>17414509</v>
      </c>
      <c r="AM2551" s="95">
        <v>1113</v>
      </c>
      <c r="AN2551" s="95">
        <v>4547462</v>
      </c>
      <c r="AO2551" s="95">
        <v>1045</v>
      </c>
      <c r="AP2551" s="95">
        <v>5179613.37</v>
      </c>
      <c r="AQ2551" s="72">
        <v>365.53</v>
      </c>
      <c r="AR2551" s="72">
        <v>293.08999999999997</v>
      </c>
      <c r="AS2551" s="72">
        <v>658.62</v>
      </c>
      <c r="AT2551" s="95">
        <v>21330963</v>
      </c>
      <c r="AU2551" s="95">
        <v>16396708</v>
      </c>
      <c r="AV2551" s="95">
        <v>4863</v>
      </c>
      <c r="AW2551" s="95">
        <v>4662</v>
      </c>
      <c r="AX2551" s="72">
        <v>384.1</v>
      </c>
      <c r="AY2551" s="72">
        <v>325.52</v>
      </c>
      <c r="AZ2551" s="72">
        <v>709.62</v>
      </c>
      <c r="BA2551" s="95">
        <v>22580320</v>
      </c>
      <c r="BB2551" s="95">
        <v>18288747</v>
      </c>
      <c r="BC2551" s="95">
        <v>4899</v>
      </c>
      <c r="BD2551" s="95">
        <v>4682</v>
      </c>
      <c r="BE2551" s="72">
        <v>386.01</v>
      </c>
      <c r="BF2551" s="72">
        <v>349.74</v>
      </c>
      <c r="BG2551" s="72">
        <v>735.75</v>
      </c>
      <c r="BH2551" s="95">
        <v>23503655</v>
      </c>
      <c r="BI2551" s="95">
        <v>20375953</v>
      </c>
      <c r="BJ2551" s="95">
        <v>5074</v>
      </c>
      <c r="BK2551" s="95">
        <v>4855</v>
      </c>
      <c r="BL2551" s="72">
        <v>382.66</v>
      </c>
      <c r="BM2551" s="72">
        <v>369.39</v>
      </c>
      <c r="BN2551" s="72">
        <v>752.05</v>
      </c>
      <c r="BO2551" s="95">
        <v>23832147</v>
      </c>
      <c r="BP2551" s="95">
        <v>22047996</v>
      </c>
      <c r="BQ2551" s="95">
        <v>5190</v>
      </c>
      <c r="BR2551" s="95">
        <v>4974</v>
      </c>
      <c r="BS2551" s="72">
        <v>389.04</v>
      </c>
      <c r="BT2551" s="72">
        <v>391.52</v>
      </c>
      <c r="BU2551" s="72">
        <v>780.56</v>
      </c>
      <c r="BV2551" s="95">
        <v>23426398</v>
      </c>
      <c r="BW2551" s="95">
        <v>22594122.370000001</v>
      </c>
      <c r="BX2551" s="95">
        <v>5018</v>
      </c>
      <c r="BY2551" s="95">
        <v>4809</v>
      </c>
      <c r="BZ2551" s="95">
        <v>4767</v>
      </c>
      <c r="CA2551" s="95">
        <v>4794</v>
      </c>
      <c r="CB2551" s="95">
        <v>4968</v>
      </c>
      <c r="CC2551" s="95">
        <v>5087</v>
      </c>
      <c r="CD2551" s="95">
        <v>4916</v>
      </c>
      <c r="CE2551" s="72">
        <v>650.75523149000003</v>
      </c>
      <c r="CF2551" s="72">
        <v>676.59346364999999</v>
      </c>
      <c r="CG2551" s="72">
        <v>712.40329333</v>
      </c>
      <c r="CH2551" s="72">
        <v>716.50152150999998</v>
      </c>
      <c r="CI2551" s="72">
        <v>731.52548966999996</v>
      </c>
      <c r="CJ2551" s="96">
        <v>1.0120856016999999</v>
      </c>
      <c r="CK2551" s="96">
        <v>1.0488129698999999</v>
      </c>
      <c r="CL2551" s="96">
        <v>1.0327717557</v>
      </c>
      <c r="CM2551" s="96">
        <v>1.0496139608999999</v>
      </c>
      <c r="CN2551" s="96">
        <v>1.0670304877000001</v>
      </c>
      <c r="CO2551" s="96">
        <v>1.0235567160000001</v>
      </c>
      <c r="CP2551" s="96">
        <v>1.018080326</v>
      </c>
      <c r="CQ2551" s="96">
        <v>0.99584056389999998</v>
      </c>
      <c r="CR2551" s="96">
        <v>1.0223325074</v>
      </c>
      <c r="CS2551" s="95">
        <v>4089</v>
      </c>
      <c r="CT2551" s="95">
        <v>4178</v>
      </c>
      <c r="CU2551" s="95">
        <v>4303</v>
      </c>
      <c r="CV2551" s="95">
        <v>4496</v>
      </c>
      <c r="CW2551" s="95">
        <v>4376</v>
      </c>
      <c r="CX2551" s="96">
        <v>1.001850226</v>
      </c>
      <c r="CY2551" s="96">
        <v>0.99149657999999996</v>
      </c>
      <c r="CZ2551" s="96">
        <v>1.0100067349999999</v>
      </c>
      <c r="DA2551" s="96">
        <v>1.042543767</v>
      </c>
      <c r="DB2551" s="96">
        <v>1.068265325</v>
      </c>
      <c r="DC2551">
        <v>2013</v>
      </c>
      <c r="DD2551" s="6">
        <v>4796.3999999999996</v>
      </c>
      <c r="DE2551" s="96">
        <v>2.0348544000000001E-3</v>
      </c>
      <c r="DF2551" s="72">
        <v>783.54</v>
      </c>
      <c r="DG2551" s="96">
        <v>1</v>
      </c>
      <c r="DH2551" s="72">
        <v>783.54</v>
      </c>
      <c r="DI2551" s="72">
        <v>730.79900866000003</v>
      </c>
      <c r="DJ2551" s="96">
        <v>1</v>
      </c>
      <c r="DK2551" s="72">
        <v>783.54</v>
      </c>
      <c r="DL2551" s="96">
        <v>1</v>
      </c>
      <c r="DM2551" s="72">
        <v>783.54</v>
      </c>
      <c r="DN2551" s="96">
        <v>1</v>
      </c>
      <c r="DO2551" s="96">
        <v>8.3870000000000004E-3</v>
      </c>
      <c r="DP2551" s="72">
        <v>6.57</v>
      </c>
      <c r="DQ2551" s="72">
        <v>776.97</v>
      </c>
      <c r="DR2551" t="s">
        <v>504</v>
      </c>
      <c r="DT2551" t="s">
        <v>1569</v>
      </c>
    </row>
    <row r="2552" spans="1:124" x14ac:dyDescent="0.3">
      <c r="A2552" t="s">
        <v>34</v>
      </c>
      <c r="B2552">
        <v>44390</v>
      </c>
      <c r="C2552" s="95">
        <v>5541</v>
      </c>
      <c r="D2552" s="95">
        <v>19693889</v>
      </c>
      <c r="E2552" s="95">
        <v>5404</v>
      </c>
      <c r="F2552" s="95">
        <v>15575364</v>
      </c>
      <c r="G2552" s="95">
        <v>1318</v>
      </c>
      <c r="H2552" s="95">
        <v>4217280</v>
      </c>
      <c r="I2552" s="95">
        <v>1239</v>
      </c>
      <c r="J2552" s="95">
        <v>3998456</v>
      </c>
      <c r="K2552" s="95">
        <v>5531</v>
      </c>
      <c r="L2552" s="95">
        <v>21218592</v>
      </c>
      <c r="M2552" s="95">
        <v>5389</v>
      </c>
      <c r="N2552" s="95">
        <v>16933411</v>
      </c>
      <c r="O2552" s="95">
        <v>1364</v>
      </c>
      <c r="P2552" s="95">
        <v>4260069</v>
      </c>
      <c r="Q2552" s="95">
        <v>1284</v>
      </c>
      <c r="R2552" s="95">
        <v>4510484</v>
      </c>
      <c r="S2552" s="95">
        <v>5632</v>
      </c>
      <c r="T2552" s="95">
        <v>23005850</v>
      </c>
      <c r="U2552" s="95">
        <v>5464</v>
      </c>
      <c r="V2552" s="95">
        <v>17954127</v>
      </c>
      <c r="W2552" s="95">
        <v>1368</v>
      </c>
      <c r="X2552" s="95">
        <v>5348374</v>
      </c>
      <c r="Y2552" s="95">
        <v>1287</v>
      </c>
      <c r="Z2552" s="95">
        <v>5020545</v>
      </c>
      <c r="AA2552" s="95">
        <v>5697</v>
      </c>
      <c r="AB2552" s="95">
        <v>23139367</v>
      </c>
      <c r="AC2552" s="95">
        <v>5519</v>
      </c>
      <c r="AD2552" s="95">
        <v>20298674</v>
      </c>
      <c r="AE2552" s="95">
        <v>1423</v>
      </c>
      <c r="AF2552" s="95">
        <v>4672727</v>
      </c>
      <c r="AG2552" s="95">
        <v>1334</v>
      </c>
      <c r="AH2552" s="95">
        <v>5774464</v>
      </c>
      <c r="AI2552" s="95">
        <v>5731</v>
      </c>
      <c r="AJ2552" s="95">
        <v>21526963</v>
      </c>
      <c r="AK2552" s="95">
        <v>5561</v>
      </c>
      <c r="AL2552" s="95">
        <v>20980158</v>
      </c>
      <c r="AM2552" s="95">
        <v>1430</v>
      </c>
      <c r="AN2552" s="95">
        <v>4374863</v>
      </c>
      <c r="AO2552" s="95">
        <v>1346</v>
      </c>
      <c r="AP2552" s="95">
        <v>6008244</v>
      </c>
      <c r="AQ2552" s="72">
        <v>290.51</v>
      </c>
      <c r="AR2552" s="72">
        <v>245.54</v>
      </c>
      <c r="AS2552" s="72">
        <v>536.04999999999995</v>
      </c>
      <c r="AT2552" s="95">
        <v>23911169</v>
      </c>
      <c r="AU2552" s="95">
        <v>19573820</v>
      </c>
      <c r="AV2552" s="95">
        <v>6859</v>
      </c>
      <c r="AW2552" s="95">
        <v>6643</v>
      </c>
      <c r="AX2552" s="72">
        <v>307.94</v>
      </c>
      <c r="AY2552" s="72">
        <v>267.79000000000002</v>
      </c>
      <c r="AZ2552" s="72">
        <v>575.73</v>
      </c>
      <c r="BA2552" s="95">
        <v>25478661</v>
      </c>
      <c r="BB2552" s="95">
        <v>21443895</v>
      </c>
      <c r="BC2552" s="95">
        <v>6895</v>
      </c>
      <c r="BD2552" s="95">
        <v>6673</v>
      </c>
      <c r="BE2552" s="72">
        <v>337.55</v>
      </c>
      <c r="BF2552" s="72">
        <v>283.60000000000002</v>
      </c>
      <c r="BG2552" s="72">
        <v>621.15</v>
      </c>
      <c r="BH2552" s="95">
        <v>28354224</v>
      </c>
      <c r="BI2552" s="95">
        <v>22974672</v>
      </c>
      <c r="BJ2552" s="95">
        <v>7000</v>
      </c>
      <c r="BK2552" s="95">
        <v>6751</v>
      </c>
      <c r="BL2552" s="72">
        <v>325.52</v>
      </c>
      <c r="BM2552" s="72">
        <v>317.05</v>
      </c>
      <c r="BN2552" s="72">
        <v>642.57000000000005</v>
      </c>
      <c r="BO2552" s="95">
        <v>27812094</v>
      </c>
      <c r="BP2552" s="95">
        <v>26073138</v>
      </c>
      <c r="BQ2552" s="95">
        <v>7120</v>
      </c>
      <c r="BR2552" s="95">
        <v>6853</v>
      </c>
      <c r="BS2552" s="72">
        <v>301.42</v>
      </c>
      <c r="BT2552" s="72">
        <v>325.62</v>
      </c>
      <c r="BU2552" s="72">
        <v>627.04</v>
      </c>
      <c r="BV2552" s="95">
        <v>25901826</v>
      </c>
      <c r="BW2552" s="95">
        <v>26988402</v>
      </c>
      <c r="BX2552" s="95">
        <v>7161</v>
      </c>
      <c r="BY2552" s="95">
        <v>6907</v>
      </c>
      <c r="BZ2552" s="95">
        <v>6756</v>
      </c>
      <c r="CA2552" s="95">
        <v>6788</v>
      </c>
      <c r="CB2552" s="95">
        <v>6880</v>
      </c>
      <c r="CC2552" s="95">
        <v>6993</v>
      </c>
      <c r="CD2552" s="95">
        <v>7037</v>
      </c>
      <c r="CE2552" s="72">
        <v>650.75523149000003</v>
      </c>
      <c r="CF2552" s="72">
        <v>676.59346364999999</v>
      </c>
      <c r="CG2552" s="72">
        <v>712.40329333</v>
      </c>
      <c r="CH2552" s="72">
        <v>716.50152150999998</v>
      </c>
      <c r="CI2552" s="72">
        <v>731.52548966999996</v>
      </c>
      <c r="CJ2552" s="96">
        <v>0.82373521419999995</v>
      </c>
      <c r="CK2552" s="96">
        <v>0.85092456689999996</v>
      </c>
      <c r="CL2552" s="96">
        <v>0.87190781660000005</v>
      </c>
      <c r="CM2552" s="96">
        <v>0.89681596019999998</v>
      </c>
      <c r="CN2552" s="96">
        <v>0.8571676707</v>
      </c>
      <c r="CO2552" s="96">
        <v>0.94955744190000002</v>
      </c>
      <c r="CP2552" s="96">
        <v>0.90580117400000004</v>
      </c>
      <c r="CQ2552" s="96">
        <v>0.99584056389999998</v>
      </c>
      <c r="CR2552" s="96">
        <v>0.90958440289999998</v>
      </c>
      <c r="CS2552" s="95">
        <v>6593</v>
      </c>
      <c r="CT2552" s="95">
        <v>6609</v>
      </c>
      <c r="CU2552" s="95">
        <v>6678</v>
      </c>
      <c r="CV2552" s="95">
        <v>6805</v>
      </c>
      <c r="CW2552" s="95">
        <v>6782</v>
      </c>
      <c r="CX2552" s="96">
        <v>0.97292953299999996</v>
      </c>
      <c r="CY2552" s="96">
        <v>0.96251998400000005</v>
      </c>
      <c r="CZ2552" s="96">
        <v>0.94943737399999995</v>
      </c>
      <c r="DA2552" s="96">
        <v>0.92765154800000005</v>
      </c>
      <c r="DB2552" s="96">
        <v>0.936303208</v>
      </c>
      <c r="DC2552">
        <v>2013</v>
      </c>
      <c r="DD2552" s="6">
        <v>6765.4</v>
      </c>
      <c r="DE2552" s="96">
        <v>1.4883431999999999E-3</v>
      </c>
      <c r="DF2552" s="72">
        <v>697.51</v>
      </c>
      <c r="DG2552" s="96">
        <v>1</v>
      </c>
      <c r="DH2552" s="72">
        <v>697.51</v>
      </c>
      <c r="DI2552" s="72">
        <v>730.79900866000003</v>
      </c>
      <c r="DJ2552" s="96">
        <v>1</v>
      </c>
      <c r="DK2552" s="72">
        <v>697.51</v>
      </c>
      <c r="DL2552" s="96">
        <v>1</v>
      </c>
      <c r="DM2552" s="72">
        <v>697.51</v>
      </c>
      <c r="DN2552" s="96">
        <v>1</v>
      </c>
      <c r="DO2552" s="96">
        <v>7.1960000000000001E-3</v>
      </c>
      <c r="DP2552" s="72">
        <v>5.0199999999999996</v>
      </c>
      <c r="DQ2552" s="72">
        <v>692.49</v>
      </c>
      <c r="DR2552" t="s">
        <v>34</v>
      </c>
      <c r="DT2552" t="s">
        <v>1569</v>
      </c>
    </row>
    <row r="2553" spans="1:124" x14ac:dyDescent="0.3">
      <c r="A2553" t="s">
        <v>722</v>
      </c>
      <c r="B2553">
        <v>44400</v>
      </c>
      <c r="C2553" s="95">
        <v>2375</v>
      </c>
      <c r="D2553" s="95">
        <v>11865070</v>
      </c>
      <c r="E2553" s="95">
        <v>2273</v>
      </c>
      <c r="F2553" s="95">
        <v>7954107</v>
      </c>
      <c r="G2553" s="95">
        <v>803</v>
      </c>
      <c r="H2553" s="95">
        <v>2874573</v>
      </c>
      <c r="I2553" s="95">
        <v>729</v>
      </c>
      <c r="J2553" s="95">
        <v>3015630</v>
      </c>
      <c r="K2553" s="95">
        <v>2325</v>
      </c>
      <c r="L2553" s="95">
        <v>10303472</v>
      </c>
      <c r="M2553" s="95">
        <v>2216</v>
      </c>
      <c r="N2553" s="95">
        <v>7844856</v>
      </c>
      <c r="O2553" s="95">
        <v>834</v>
      </c>
      <c r="P2553" s="95">
        <v>3268580</v>
      </c>
      <c r="Q2553" s="95">
        <v>757</v>
      </c>
      <c r="R2553" s="95">
        <v>3532799</v>
      </c>
      <c r="S2553" s="95">
        <v>2408</v>
      </c>
      <c r="T2553" s="95">
        <v>12063014</v>
      </c>
      <c r="U2553" s="95">
        <v>2285</v>
      </c>
      <c r="V2553" s="95">
        <v>8673313</v>
      </c>
      <c r="W2553" s="95">
        <v>814</v>
      </c>
      <c r="X2553" s="95">
        <v>2584352</v>
      </c>
      <c r="Y2553" s="95">
        <v>736</v>
      </c>
      <c r="Z2553" s="95">
        <v>3456659</v>
      </c>
      <c r="AA2553" s="95">
        <v>2452</v>
      </c>
      <c r="AB2553" s="95">
        <v>11505822</v>
      </c>
      <c r="AC2553" s="95">
        <v>2317</v>
      </c>
      <c r="AD2553" s="95">
        <v>9445109</v>
      </c>
      <c r="AE2553" s="95">
        <v>786</v>
      </c>
      <c r="AF2553" s="95">
        <v>2723475</v>
      </c>
      <c r="AG2553" s="95">
        <v>721</v>
      </c>
      <c r="AH2553" s="95">
        <v>3625503</v>
      </c>
      <c r="AI2553" s="95">
        <v>2431</v>
      </c>
      <c r="AJ2553" s="95">
        <v>12039450</v>
      </c>
      <c r="AK2553" s="95">
        <v>2299</v>
      </c>
      <c r="AL2553" s="95">
        <v>10110012</v>
      </c>
      <c r="AM2553" s="95">
        <v>756</v>
      </c>
      <c r="AN2553" s="95">
        <v>3023446</v>
      </c>
      <c r="AO2553" s="95">
        <v>684</v>
      </c>
      <c r="AP2553" s="95">
        <v>3264265</v>
      </c>
      <c r="AQ2553" s="72">
        <v>386.5</v>
      </c>
      <c r="AR2553" s="72">
        <v>304.51</v>
      </c>
      <c r="AS2553" s="72">
        <v>691.01</v>
      </c>
      <c r="AT2553" s="95">
        <v>14739643</v>
      </c>
      <c r="AU2553" s="95">
        <v>10969737</v>
      </c>
      <c r="AV2553" s="95">
        <v>3178</v>
      </c>
      <c r="AW2553" s="95">
        <v>3002</v>
      </c>
      <c r="AX2553" s="72">
        <v>358.03</v>
      </c>
      <c r="AY2553" s="72">
        <v>318.92</v>
      </c>
      <c r="AZ2553" s="72">
        <v>676.95</v>
      </c>
      <c r="BA2553" s="95">
        <v>13572052</v>
      </c>
      <c r="BB2553" s="95">
        <v>11377655</v>
      </c>
      <c r="BC2553" s="95">
        <v>3159</v>
      </c>
      <c r="BD2553" s="95">
        <v>2973</v>
      </c>
      <c r="BE2553" s="72">
        <v>378.84</v>
      </c>
      <c r="BF2553" s="72">
        <v>334.6</v>
      </c>
      <c r="BG2553" s="72">
        <v>713.44</v>
      </c>
      <c r="BH2553" s="95">
        <v>14647366</v>
      </c>
      <c r="BI2553" s="95">
        <v>12129972</v>
      </c>
      <c r="BJ2553" s="95">
        <v>3222</v>
      </c>
      <c r="BK2553" s="95">
        <v>3021</v>
      </c>
      <c r="BL2553" s="72">
        <v>366.21</v>
      </c>
      <c r="BM2553" s="72">
        <v>358.53</v>
      </c>
      <c r="BN2553" s="72">
        <v>724.74</v>
      </c>
      <c r="BO2553" s="95">
        <v>14229297</v>
      </c>
      <c r="BP2553" s="95">
        <v>13070612</v>
      </c>
      <c r="BQ2553" s="95">
        <v>3238</v>
      </c>
      <c r="BR2553" s="95">
        <v>3038</v>
      </c>
      <c r="BS2553" s="72">
        <v>393.86</v>
      </c>
      <c r="BT2553" s="72">
        <v>373.62</v>
      </c>
      <c r="BU2553" s="72">
        <v>767.48</v>
      </c>
      <c r="BV2553" s="95">
        <v>15062896</v>
      </c>
      <c r="BW2553" s="95">
        <v>13374277</v>
      </c>
      <c r="BX2553" s="95">
        <v>3187</v>
      </c>
      <c r="BY2553" s="95">
        <v>2983</v>
      </c>
      <c r="BZ2553" s="95">
        <v>3094</v>
      </c>
      <c r="CA2553" s="95">
        <v>3069</v>
      </c>
      <c r="CB2553" s="95">
        <v>3125</v>
      </c>
      <c r="CC2553" s="95">
        <v>3143</v>
      </c>
      <c r="CD2553" s="95">
        <v>3087</v>
      </c>
      <c r="CE2553" s="72">
        <v>650.75523149000003</v>
      </c>
      <c r="CF2553" s="72">
        <v>676.59346364999999</v>
      </c>
      <c r="CG2553" s="72">
        <v>712.40329333</v>
      </c>
      <c r="CH2553" s="72">
        <v>716.50152150999998</v>
      </c>
      <c r="CI2553" s="72">
        <v>731.52548966999996</v>
      </c>
      <c r="CJ2553" s="96">
        <v>1.06185854</v>
      </c>
      <c r="CK2553" s="96">
        <v>1.000526958</v>
      </c>
      <c r="CL2553" s="96">
        <v>1.0014552243999999</v>
      </c>
      <c r="CM2553" s="96">
        <v>1.011498201</v>
      </c>
      <c r="CN2553" s="96">
        <v>1.0491500444999999</v>
      </c>
      <c r="CO2553" s="96">
        <v>1.0188305601000001</v>
      </c>
      <c r="CP2553" s="96">
        <v>1.0059550957000001</v>
      </c>
      <c r="CQ2553" s="96">
        <v>0.99584056389999998</v>
      </c>
      <c r="CR2553" s="96">
        <v>1.0101566340000001</v>
      </c>
      <c r="CS2553" s="95">
        <v>2878</v>
      </c>
      <c r="CT2553" s="95">
        <v>2852</v>
      </c>
      <c r="CU2553" s="95">
        <v>2925</v>
      </c>
      <c r="CV2553" s="95">
        <v>2935</v>
      </c>
      <c r="CW2553" s="95">
        <v>2899</v>
      </c>
      <c r="CX2553" s="96">
        <v>1.0454106860000001</v>
      </c>
      <c r="CY2553" s="96">
        <v>1.0115344909999999</v>
      </c>
      <c r="CZ2553" s="96">
        <v>0.99739548499999997</v>
      </c>
      <c r="DA2553" s="96">
        <v>1.013916933</v>
      </c>
      <c r="DB2553" s="96">
        <v>1.026222722</v>
      </c>
      <c r="DC2553">
        <v>2013</v>
      </c>
      <c r="DD2553" s="6">
        <v>3003.4</v>
      </c>
      <c r="DE2553" s="96">
        <v>2.5903424E-3</v>
      </c>
      <c r="DF2553" s="72">
        <v>773.78</v>
      </c>
      <c r="DG2553" s="96">
        <v>1</v>
      </c>
      <c r="DH2553" s="72">
        <v>773.78</v>
      </c>
      <c r="DI2553" s="72">
        <v>786.21584169000005</v>
      </c>
      <c r="DJ2553" s="96">
        <v>1</v>
      </c>
      <c r="DK2553" s="72">
        <v>773.78</v>
      </c>
      <c r="DL2553" s="96">
        <v>1</v>
      </c>
      <c r="DM2553" s="72">
        <v>773.78</v>
      </c>
      <c r="DN2553" s="96">
        <v>1</v>
      </c>
      <c r="DO2553" s="96">
        <v>1.1762999999999999E-2</v>
      </c>
      <c r="DP2553" s="72">
        <v>9.1</v>
      </c>
      <c r="DQ2553" s="72">
        <v>764.68</v>
      </c>
      <c r="DR2553" t="s">
        <v>722</v>
      </c>
      <c r="DT2553" t="s">
        <v>1569</v>
      </c>
    </row>
    <row r="2554" spans="1:124" x14ac:dyDescent="0.3">
      <c r="A2554" t="s">
        <v>35</v>
      </c>
      <c r="B2554">
        <v>44410</v>
      </c>
      <c r="C2554" s="95">
        <v>1260</v>
      </c>
      <c r="D2554" s="95">
        <v>5919550</v>
      </c>
      <c r="E2554" s="95">
        <v>1227</v>
      </c>
      <c r="F2554" s="95">
        <v>4751555</v>
      </c>
      <c r="G2554" s="95">
        <v>319</v>
      </c>
      <c r="H2554" s="95">
        <v>846236</v>
      </c>
      <c r="I2554" s="95">
        <v>301</v>
      </c>
      <c r="J2554" s="95">
        <v>1084885</v>
      </c>
      <c r="K2554" s="95">
        <v>1231</v>
      </c>
      <c r="L2554" s="95">
        <v>6249636</v>
      </c>
      <c r="M2554" s="95">
        <v>1194</v>
      </c>
      <c r="N2554" s="95">
        <v>4669915</v>
      </c>
      <c r="O2554" s="95">
        <v>329</v>
      </c>
      <c r="P2554" s="95">
        <v>1386046</v>
      </c>
      <c r="Q2554" s="95">
        <v>310</v>
      </c>
      <c r="R2554" s="95">
        <v>1249043</v>
      </c>
      <c r="S2554" s="95">
        <v>1211</v>
      </c>
      <c r="T2554" s="95">
        <v>5478251</v>
      </c>
      <c r="U2554" s="95">
        <v>1176</v>
      </c>
      <c r="V2554" s="95">
        <v>4503862</v>
      </c>
      <c r="W2554" s="95">
        <v>307</v>
      </c>
      <c r="X2554" s="95">
        <v>1051421</v>
      </c>
      <c r="Y2554" s="95">
        <v>290</v>
      </c>
      <c r="Z2554" s="95">
        <v>1176721</v>
      </c>
      <c r="AA2554" s="95">
        <v>1212</v>
      </c>
      <c r="AB2554" s="95">
        <v>6530556</v>
      </c>
      <c r="AC2554" s="95">
        <v>1172</v>
      </c>
      <c r="AD2554" s="95">
        <v>5056257</v>
      </c>
      <c r="AE2554" s="95">
        <v>309</v>
      </c>
      <c r="AF2554" s="95">
        <v>836686</v>
      </c>
      <c r="AG2554" s="95">
        <v>289</v>
      </c>
      <c r="AH2554" s="95">
        <v>1384580</v>
      </c>
      <c r="AI2554" s="95">
        <v>1198</v>
      </c>
      <c r="AJ2554" s="95">
        <v>6025700</v>
      </c>
      <c r="AK2554" s="95">
        <v>1156</v>
      </c>
      <c r="AL2554" s="95">
        <v>4886226</v>
      </c>
      <c r="AM2554" s="95">
        <v>302</v>
      </c>
      <c r="AN2554" s="95">
        <v>1131006</v>
      </c>
      <c r="AO2554" s="95">
        <v>286</v>
      </c>
      <c r="AP2554" s="95">
        <v>1428610</v>
      </c>
      <c r="AQ2554" s="72">
        <v>357.07</v>
      </c>
      <c r="AR2554" s="72">
        <v>318.3</v>
      </c>
      <c r="AS2554" s="72">
        <v>675.37</v>
      </c>
      <c r="AT2554" s="95">
        <v>6765786</v>
      </c>
      <c r="AU2554" s="95">
        <v>5836440</v>
      </c>
      <c r="AV2554" s="95">
        <v>1579</v>
      </c>
      <c r="AW2554" s="95">
        <v>1528</v>
      </c>
      <c r="AX2554" s="72">
        <v>407.89</v>
      </c>
      <c r="AY2554" s="72">
        <v>327.96</v>
      </c>
      <c r="AZ2554" s="72">
        <v>735.85</v>
      </c>
      <c r="BA2554" s="95">
        <v>7635682</v>
      </c>
      <c r="BB2554" s="95">
        <v>5918958</v>
      </c>
      <c r="BC2554" s="95">
        <v>1560</v>
      </c>
      <c r="BD2554" s="95">
        <v>1504</v>
      </c>
      <c r="BE2554" s="72">
        <v>358.46</v>
      </c>
      <c r="BF2554" s="72">
        <v>322.91000000000003</v>
      </c>
      <c r="BG2554" s="72">
        <v>681.37</v>
      </c>
      <c r="BH2554" s="95">
        <v>6529672</v>
      </c>
      <c r="BI2554" s="95">
        <v>5680583</v>
      </c>
      <c r="BJ2554" s="95">
        <v>1518</v>
      </c>
      <c r="BK2554" s="95">
        <v>1466</v>
      </c>
      <c r="BL2554" s="72">
        <v>403.64</v>
      </c>
      <c r="BM2554" s="72">
        <v>367.38</v>
      </c>
      <c r="BN2554" s="72">
        <v>771.02</v>
      </c>
      <c r="BO2554" s="95">
        <v>7367242</v>
      </c>
      <c r="BP2554" s="95">
        <v>6440837</v>
      </c>
      <c r="BQ2554" s="95">
        <v>1521</v>
      </c>
      <c r="BR2554" s="95">
        <v>1461</v>
      </c>
      <c r="BS2554" s="72">
        <v>397.59</v>
      </c>
      <c r="BT2554" s="72">
        <v>364.94</v>
      </c>
      <c r="BU2554" s="72">
        <v>762.53</v>
      </c>
      <c r="BV2554" s="95">
        <v>7156706</v>
      </c>
      <c r="BW2554" s="95">
        <v>6314836</v>
      </c>
      <c r="BX2554" s="95">
        <v>1500</v>
      </c>
      <c r="BY2554" s="95">
        <v>1442</v>
      </c>
      <c r="BZ2554" s="95">
        <v>1555</v>
      </c>
      <c r="CA2554" s="95">
        <v>1533</v>
      </c>
      <c r="CB2554" s="95">
        <v>1493</v>
      </c>
      <c r="CC2554" s="95">
        <v>1493</v>
      </c>
      <c r="CD2554" s="95">
        <v>1472</v>
      </c>
      <c r="CE2554" s="72">
        <v>650.75523149000003</v>
      </c>
      <c r="CF2554" s="72">
        <v>676.59346364999999</v>
      </c>
      <c r="CG2554" s="72">
        <v>712.40329333</v>
      </c>
      <c r="CH2554" s="72">
        <v>716.50152150999998</v>
      </c>
      <c r="CI2554" s="72">
        <v>731.52548966999996</v>
      </c>
      <c r="CJ2554" s="96">
        <v>1.0378249261000001</v>
      </c>
      <c r="CK2554" s="96">
        <v>1.0875807105999999</v>
      </c>
      <c r="CL2554" s="96">
        <v>0.95643858810000004</v>
      </c>
      <c r="CM2554" s="96">
        <v>1.0760898293000001</v>
      </c>
      <c r="CN2554" s="96">
        <v>1.0423833629000001</v>
      </c>
      <c r="CO2554" s="96">
        <v>1.0446819681999999</v>
      </c>
      <c r="CP2554" s="96">
        <v>0.99557905189999996</v>
      </c>
      <c r="CQ2554" s="96">
        <v>0.99584056389999998</v>
      </c>
      <c r="CR2554" s="96">
        <v>0.99973725290000004</v>
      </c>
      <c r="CS2554" s="95">
        <v>1392</v>
      </c>
      <c r="CT2554" s="95">
        <v>1405</v>
      </c>
      <c r="CU2554" s="95">
        <v>1349</v>
      </c>
      <c r="CV2554" s="95">
        <v>1369</v>
      </c>
      <c r="CW2554" s="95">
        <v>1346</v>
      </c>
      <c r="CX2554" s="96">
        <v>1.0356094570000001</v>
      </c>
      <c r="CY2554" s="96">
        <v>1.0310384109999999</v>
      </c>
      <c r="CZ2554" s="96">
        <v>1.052576958</v>
      </c>
      <c r="DA2554" s="96">
        <v>1.0462927529999999</v>
      </c>
      <c r="DB2554" s="96">
        <v>1.058755243</v>
      </c>
      <c r="DC2554">
        <v>2013</v>
      </c>
      <c r="DD2554" s="6">
        <v>1480.2</v>
      </c>
      <c r="DE2554" s="96">
        <v>2.0278993999999998E-3</v>
      </c>
      <c r="DF2554" s="72">
        <v>766.23</v>
      </c>
      <c r="DG2554" s="96">
        <v>1</v>
      </c>
      <c r="DH2554" s="72">
        <v>766.23</v>
      </c>
      <c r="DI2554" s="72">
        <v>730.79900866000003</v>
      </c>
      <c r="DJ2554" s="96">
        <v>1</v>
      </c>
      <c r="DK2554" s="72">
        <v>766.23</v>
      </c>
      <c r="DL2554" s="96">
        <v>1</v>
      </c>
      <c r="DM2554" s="72">
        <v>766.23</v>
      </c>
      <c r="DN2554" s="96">
        <v>1</v>
      </c>
      <c r="DO2554" s="96">
        <v>9.8279999999999999E-3</v>
      </c>
      <c r="DP2554" s="72">
        <v>7.53</v>
      </c>
      <c r="DQ2554" s="72">
        <v>758.7</v>
      </c>
      <c r="DR2554" t="s">
        <v>35</v>
      </c>
      <c r="DT2554" t="s">
        <v>1569</v>
      </c>
    </row>
    <row r="2555" spans="1:124" x14ac:dyDescent="0.3">
      <c r="A2555" t="s">
        <v>975</v>
      </c>
      <c r="B2555">
        <v>44420</v>
      </c>
      <c r="C2555" s="95">
        <v>2729</v>
      </c>
      <c r="D2555" s="95">
        <v>12267516</v>
      </c>
      <c r="E2555" s="95">
        <v>2655</v>
      </c>
      <c r="F2555" s="95">
        <v>10166136</v>
      </c>
      <c r="G2555" s="95">
        <v>566</v>
      </c>
      <c r="H2555" s="95">
        <v>1709079</v>
      </c>
      <c r="I2555" s="95">
        <v>528</v>
      </c>
      <c r="J2555" s="95">
        <v>2272110</v>
      </c>
      <c r="K2555" s="95">
        <v>2763</v>
      </c>
      <c r="L2555" s="95">
        <v>12224693</v>
      </c>
      <c r="M2555" s="95">
        <v>2672</v>
      </c>
      <c r="N2555" s="95">
        <v>10330807</v>
      </c>
      <c r="O2555" s="95">
        <v>588</v>
      </c>
      <c r="P2555" s="95">
        <v>2309339</v>
      </c>
      <c r="Q2555" s="95">
        <v>547</v>
      </c>
      <c r="R2555" s="95">
        <v>2464562</v>
      </c>
      <c r="S2555" s="95">
        <v>2791</v>
      </c>
      <c r="T2555" s="95">
        <v>11540633</v>
      </c>
      <c r="U2555" s="95">
        <v>2687</v>
      </c>
      <c r="V2555" s="95">
        <v>10845628</v>
      </c>
      <c r="W2555" s="95">
        <v>590</v>
      </c>
      <c r="X2555" s="95">
        <v>2105719</v>
      </c>
      <c r="Y2555" s="95">
        <v>546</v>
      </c>
      <c r="Z2555" s="95">
        <v>2316645</v>
      </c>
      <c r="AA2555" s="95">
        <v>2818</v>
      </c>
      <c r="AB2555" s="95">
        <v>13269248</v>
      </c>
      <c r="AC2555" s="95">
        <v>2707</v>
      </c>
      <c r="AD2555" s="95">
        <v>11524352</v>
      </c>
      <c r="AE2555" s="95">
        <v>610</v>
      </c>
      <c r="AF2555" s="95">
        <v>1764379</v>
      </c>
      <c r="AG2555" s="95">
        <v>560</v>
      </c>
      <c r="AH2555" s="95">
        <v>2564937</v>
      </c>
      <c r="AI2555" s="95">
        <v>2846</v>
      </c>
      <c r="AJ2555" s="95">
        <v>13184477.49</v>
      </c>
      <c r="AK2555" s="95">
        <v>2732</v>
      </c>
      <c r="AL2555" s="95">
        <v>12998268.77</v>
      </c>
      <c r="AM2555" s="95">
        <v>615</v>
      </c>
      <c r="AN2555" s="95">
        <v>2082776</v>
      </c>
      <c r="AO2555" s="95">
        <v>557</v>
      </c>
      <c r="AP2555" s="95">
        <v>2689900</v>
      </c>
      <c r="AQ2555" s="72">
        <v>353.48</v>
      </c>
      <c r="AR2555" s="72">
        <v>325.64</v>
      </c>
      <c r="AS2555" s="72">
        <v>679.12</v>
      </c>
      <c r="AT2555" s="95">
        <v>13976595</v>
      </c>
      <c r="AU2555" s="95">
        <v>12438246</v>
      </c>
      <c r="AV2555" s="95">
        <v>3295</v>
      </c>
      <c r="AW2555" s="95">
        <v>3183</v>
      </c>
      <c r="AX2555" s="72">
        <v>361.44</v>
      </c>
      <c r="AY2555" s="72">
        <v>331.25</v>
      </c>
      <c r="AZ2555" s="72">
        <v>692.69</v>
      </c>
      <c r="BA2555" s="95">
        <v>14534032</v>
      </c>
      <c r="BB2555" s="95">
        <v>12795369</v>
      </c>
      <c r="BC2555" s="95">
        <v>3351</v>
      </c>
      <c r="BD2555" s="95">
        <v>3219</v>
      </c>
      <c r="BE2555" s="72">
        <v>336.35</v>
      </c>
      <c r="BF2555" s="72">
        <v>339.27</v>
      </c>
      <c r="BG2555" s="72">
        <v>675.62</v>
      </c>
      <c r="BH2555" s="95">
        <v>13646352</v>
      </c>
      <c r="BI2555" s="95">
        <v>13162273</v>
      </c>
      <c r="BJ2555" s="95">
        <v>3381</v>
      </c>
      <c r="BK2555" s="95">
        <v>3233</v>
      </c>
      <c r="BL2555" s="72">
        <v>365.46</v>
      </c>
      <c r="BM2555" s="72">
        <v>359.38</v>
      </c>
      <c r="BN2555" s="72">
        <v>724.84</v>
      </c>
      <c r="BO2555" s="95">
        <v>15033627</v>
      </c>
      <c r="BP2555" s="95">
        <v>14089289</v>
      </c>
      <c r="BQ2555" s="95">
        <v>3428</v>
      </c>
      <c r="BR2555" s="95">
        <v>3267</v>
      </c>
      <c r="BS2555" s="72">
        <v>367.6</v>
      </c>
      <c r="BT2555" s="72">
        <v>397.49</v>
      </c>
      <c r="BU2555" s="72">
        <v>765.09</v>
      </c>
      <c r="BV2555" s="95">
        <v>15267253.49</v>
      </c>
      <c r="BW2555" s="95">
        <v>15688168.77</v>
      </c>
      <c r="BX2555" s="95">
        <v>3461</v>
      </c>
      <c r="BY2555" s="95">
        <v>3289</v>
      </c>
      <c r="BZ2555" s="95">
        <v>3242</v>
      </c>
      <c r="CA2555" s="95">
        <v>3287</v>
      </c>
      <c r="CB2555" s="95">
        <v>3310</v>
      </c>
      <c r="CC2555" s="95">
        <v>3352</v>
      </c>
      <c r="CD2555" s="95">
        <v>3377</v>
      </c>
      <c r="CE2555" s="72">
        <v>650.75523149000003</v>
      </c>
      <c r="CF2555" s="72">
        <v>676.59346364999999</v>
      </c>
      <c r="CG2555" s="72">
        <v>712.40329333</v>
      </c>
      <c r="CH2555" s="72">
        <v>716.50152150999998</v>
      </c>
      <c r="CI2555" s="72">
        <v>731.52548966999996</v>
      </c>
      <c r="CJ2555" s="96">
        <v>1.0435874614</v>
      </c>
      <c r="CK2555" s="96">
        <v>1.0237905585</v>
      </c>
      <c r="CL2555" s="96">
        <v>0.9483673171</v>
      </c>
      <c r="CM2555" s="96">
        <v>1.0116377679999999</v>
      </c>
      <c r="CN2555" s="96">
        <v>1.0458828992</v>
      </c>
      <c r="CO2555" s="96">
        <v>0.98514792539999996</v>
      </c>
      <c r="CP2555" s="96">
        <v>1.0299500964999999</v>
      </c>
      <c r="CQ2555" s="96">
        <v>0.99584056389999998</v>
      </c>
      <c r="CR2555" s="96">
        <v>1.0342518539000001</v>
      </c>
      <c r="CS2555" s="95">
        <v>3164</v>
      </c>
      <c r="CT2555" s="95">
        <v>3209</v>
      </c>
      <c r="CU2555" s="95">
        <v>3182</v>
      </c>
      <c r="CV2555" s="95">
        <v>3268</v>
      </c>
      <c r="CW2555" s="95">
        <v>3311</v>
      </c>
      <c r="CX2555" s="96">
        <v>0.99346194399999999</v>
      </c>
      <c r="CY2555" s="96">
        <v>0.96960353200000005</v>
      </c>
      <c r="CZ2555" s="96">
        <v>0.97108327400000005</v>
      </c>
      <c r="DA2555" s="96">
        <v>0.99164894599999998</v>
      </c>
      <c r="DB2555" s="96">
        <v>0.999368641</v>
      </c>
      <c r="DC2555">
        <v>2013</v>
      </c>
      <c r="DD2555" s="6">
        <v>3238.2</v>
      </c>
      <c r="DE2555" s="96">
        <v>2.4303139999999998E-3</v>
      </c>
      <c r="DF2555" s="72">
        <v>792.36</v>
      </c>
      <c r="DG2555" s="96">
        <v>1</v>
      </c>
      <c r="DH2555" s="72">
        <v>792.36</v>
      </c>
      <c r="DI2555" s="72">
        <v>730.79900866000003</v>
      </c>
      <c r="DJ2555" s="96">
        <v>1</v>
      </c>
      <c r="DK2555" s="72">
        <v>792.36</v>
      </c>
      <c r="DL2555" s="96">
        <v>1</v>
      </c>
      <c r="DM2555" s="72">
        <v>792.36</v>
      </c>
      <c r="DN2555" s="96">
        <v>1</v>
      </c>
      <c r="DO2555" s="96">
        <v>1.1145E-2</v>
      </c>
      <c r="DP2555" s="72">
        <v>8.83</v>
      </c>
      <c r="DQ2555" s="72">
        <v>783.53</v>
      </c>
      <c r="DR2555" t="s">
        <v>975</v>
      </c>
      <c r="DT2555" t="s">
        <v>1569</v>
      </c>
    </row>
    <row r="2556" spans="1:124" x14ac:dyDescent="0.3">
      <c r="A2556" t="s">
        <v>36</v>
      </c>
      <c r="B2556">
        <v>44430</v>
      </c>
      <c r="C2556" s="95">
        <v>1339</v>
      </c>
      <c r="D2556" s="95">
        <v>5280462</v>
      </c>
      <c r="E2556" s="95">
        <v>1305</v>
      </c>
      <c r="F2556" s="95">
        <v>4033599</v>
      </c>
      <c r="G2556" s="95">
        <v>469</v>
      </c>
      <c r="H2556" s="95">
        <v>1504985</v>
      </c>
      <c r="I2556" s="95">
        <v>444</v>
      </c>
      <c r="J2556" s="95">
        <v>1760510</v>
      </c>
      <c r="K2556" s="95">
        <v>1317</v>
      </c>
      <c r="L2556" s="95">
        <v>4926201</v>
      </c>
      <c r="M2556" s="95">
        <v>1282</v>
      </c>
      <c r="N2556" s="95">
        <v>4378470</v>
      </c>
      <c r="O2556" s="95">
        <v>470</v>
      </c>
      <c r="P2556" s="95">
        <v>1886093</v>
      </c>
      <c r="Q2556" s="95">
        <v>437</v>
      </c>
      <c r="R2556" s="95">
        <v>1908939</v>
      </c>
      <c r="S2556" s="95">
        <v>1305</v>
      </c>
      <c r="T2556" s="95">
        <v>5893955</v>
      </c>
      <c r="U2556" s="95">
        <v>1261</v>
      </c>
      <c r="V2556" s="95">
        <v>4521905</v>
      </c>
      <c r="W2556" s="95">
        <v>480</v>
      </c>
      <c r="X2556" s="95">
        <v>1554219</v>
      </c>
      <c r="Y2556" s="95">
        <v>447</v>
      </c>
      <c r="Z2556" s="95">
        <v>1770995</v>
      </c>
      <c r="AA2556" s="95">
        <v>1292</v>
      </c>
      <c r="AB2556" s="95">
        <v>5777960</v>
      </c>
      <c r="AC2556" s="95">
        <v>1245</v>
      </c>
      <c r="AD2556" s="95">
        <v>4685850</v>
      </c>
      <c r="AE2556" s="95">
        <v>465</v>
      </c>
      <c r="AF2556" s="95">
        <v>1999452</v>
      </c>
      <c r="AG2556" s="95">
        <v>430</v>
      </c>
      <c r="AH2556" s="95">
        <v>1838250</v>
      </c>
      <c r="AI2556" s="95">
        <v>1309</v>
      </c>
      <c r="AJ2556" s="95">
        <v>5650394</v>
      </c>
      <c r="AK2556" s="95">
        <v>1264</v>
      </c>
      <c r="AL2556" s="95">
        <v>4682043.6100000003</v>
      </c>
      <c r="AM2556" s="95">
        <v>439</v>
      </c>
      <c r="AN2556" s="95">
        <v>1710993</v>
      </c>
      <c r="AO2556" s="95">
        <v>411</v>
      </c>
      <c r="AP2556" s="95">
        <v>1661071</v>
      </c>
      <c r="AQ2556" s="72">
        <v>312.75</v>
      </c>
      <c r="AR2556" s="72">
        <v>276.07</v>
      </c>
      <c r="AS2556" s="72">
        <v>588.82000000000005</v>
      </c>
      <c r="AT2556" s="95">
        <v>6785447</v>
      </c>
      <c r="AU2556" s="95">
        <v>5794109</v>
      </c>
      <c r="AV2556" s="95">
        <v>1808</v>
      </c>
      <c r="AW2556" s="95">
        <v>1749</v>
      </c>
      <c r="AX2556" s="72">
        <v>317.68</v>
      </c>
      <c r="AY2556" s="72">
        <v>304.8</v>
      </c>
      <c r="AZ2556" s="72">
        <v>622.48</v>
      </c>
      <c r="BA2556" s="95">
        <v>6812294</v>
      </c>
      <c r="BB2556" s="95">
        <v>6287409</v>
      </c>
      <c r="BC2556" s="95">
        <v>1787</v>
      </c>
      <c r="BD2556" s="95">
        <v>1719</v>
      </c>
      <c r="BE2556" s="72">
        <v>347.72</v>
      </c>
      <c r="BF2556" s="72">
        <v>307.02999999999997</v>
      </c>
      <c r="BG2556" s="72">
        <v>654.75</v>
      </c>
      <c r="BH2556" s="95">
        <v>7448174</v>
      </c>
      <c r="BI2556" s="95">
        <v>6292900</v>
      </c>
      <c r="BJ2556" s="95">
        <v>1785</v>
      </c>
      <c r="BK2556" s="95">
        <v>1708</v>
      </c>
      <c r="BL2556" s="72">
        <v>368.88</v>
      </c>
      <c r="BM2556" s="72">
        <v>324.58</v>
      </c>
      <c r="BN2556" s="72">
        <v>693.46</v>
      </c>
      <c r="BO2556" s="95">
        <v>7777412</v>
      </c>
      <c r="BP2556" s="95">
        <v>6524100</v>
      </c>
      <c r="BQ2556" s="95">
        <v>1757</v>
      </c>
      <c r="BR2556" s="95">
        <v>1675</v>
      </c>
      <c r="BS2556" s="72">
        <v>350.94</v>
      </c>
      <c r="BT2556" s="72">
        <v>315.58</v>
      </c>
      <c r="BU2556" s="72">
        <v>666.52</v>
      </c>
      <c r="BV2556" s="95">
        <v>7361387</v>
      </c>
      <c r="BW2556" s="95">
        <v>6343114.6100000003</v>
      </c>
      <c r="BX2556" s="95">
        <v>1748</v>
      </c>
      <c r="BY2556" s="95">
        <v>1675</v>
      </c>
      <c r="BZ2556" s="95">
        <v>1780</v>
      </c>
      <c r="CA2556" s="95">
        <v>1754</v>
      </c>
      <c r="CB2556" s="95">
        <v>1748</v>
      </c>
      <c r="CC2556" s="95">
        <v>1718</v>
      </c>
      <c r="CD2556" s="95">
        <v>1712</v>
      </c>
      <c r="CE2556" s="72">
        <v>650.75523149000003</v>
      </c>
      <c r="CF2556" s="72">
        <v>676.59346364999999</v>
      </c>
      <c r="CG2556" s="72">
        <v>712.40329333</v>
      </c>
      <c r="CH2556" s="72">
        <v>716.50152150999998</v>
      </c>
      <c r="CI2556" s="72">
        <v>731.52548966999996</v>
      </c>
      <c r="CJ2556" s="96">
        <v>0.90482561110000004</v>
      </c>
      <c r="CK2556" s="96">
        <v>0.9200207118</v>
      </c>
      <c r="CL2556" s="96">
        <v>0.91907211290000002</v>
      </c>
      <c r="CM2556" s="96">
        <v>0.96784162929999995</v>
      </c>
      <c r="CN2556" s="96">
        <v>0.91113708189999998</v>
      </c>
      <c r="CO2556" s="96">
        <v>1.1022149003999999</v>
      </c>
      <c r="CP2556" s="96">
        <v>0.83883771579999999</v>
      </c>
      <c r="CQ2556" s="96">
        <v>0.99584056389999998</v>
      </c>
      <c r="CR2556" s="96">
        <v>0.84234126070000004</v>
      </c>
      <c r="CS2556" s="95">
        <v>2177</v>
      </c>
      <c r="CT2556" s="95">
        <v>2147</v>
      </c>
      <c r="CU2556" s="95">
        <v>2138</v>
      </c>
      <c r="CV2556" s="95">
        <v>2218</v>
      </c>
      <c r="CW2556" s="95">
        <v>2167</v>
      </c>
      <c r="CX2556" s="96">
        <v>1.1206431969999999</v>
      </c>
      <c r="CY2556" s="96">
        <v>1.0992184979999999</v>
      </c>
      <c r="CZ2556" s="96">
        <v>1.104731353</v>
      </c>
      <c r="DA2556" s="96">
        <v>1.1056116069999999</v>
      </c>
      <c r="DB2556" s="96">
        <v>1.080710887</v>
      </c>
      <c r="DC2556">
        <v>2013</v>
      </c>
      <c r="DD2556" s="6">
        <v>1705.2</v>
      </c>
      <c r="DE2556" s="96">
        <v>1.6021035999999999E-3</v>
      </c>
      <c r="DF2556" s="72">
        <v>645.87</v>
      </c>
      <c r="DG2556" s="96">
        <v>1</v>
      </c>
      <c r="DH2556" s="72">
        <v>645.87</v>
      </c>
      <c r="DI2556" s="72">
        <v>730.79900866000003</v>
      </c>
      <c r="DJ2556" s="96">
        <v>1</v>
      </c>
      <c r="DK2556" s="72">
        <v>645.87</v>
      </c>
      <c r="DL2556" s="96">
        <v>1</v>
      </c>
      <c r="DM2556" s="72">
        <v>645.87</v>
      </c>
      <c r="DN2556" s="96">
        <v>1</v>
      </c>
      <c r="DO2556" s="96">
        <v>7.6309999999999998E-3</v>
      </c>
      <c r="DP2556" s="72">
        <v>4.93</v>
      </c>
      <c r="DQ2556" s="72">
        <v>640.94000000000005</v>
      </c>
      <c r="DR2556" t="s">
        <v>36</v>
      </c>
      <c r="DT2556" t="s">
        <v>1569</v>
      </c>
    </row>
    <row r="2557" spans="1:124" x14ac:dyDescent="0.3">
      <c r="A2557" t="s">
        <v>37</v>
      </c>
      <c r="B2557">
        <v>44440</v>
      </c>
      <c r="C2557" s="95">
        <v>6596</v>
      </c>
      <c r="D2557" s="95">
        <v>23467957</v>
      </c>
      <c r="E2557" s="95">
        <v>6372</v>
      </c>
      <c r="F2557" s="95">
        <v>21592312</v>
      </c>
      <c r="G2557" s="95">
        <v>1952</v>
      </c>
      <c r="H2557" s="95">
        <v>5477282</v>
      </c>
      <c r="I2557" s="95">
        <v>1777</v>
      </c>
      <c r="J2557" s="95">
        <v>6349569</v>
      </c>
      <c r="K2557" s="95">
        <v>6530</v>
      </c>
      <c r="L2557" s="95">
        <v>22879887</v>
      </c>
      <c r="M2557" s="95">
        <v>6274</v>
      </c>
      <c r="N2557" s="95">
        <v>22565465</v>
      </c>
      <c r="O2557" s="95">
        <v>2024</v>
      </c>
      <c r="P2557" s="95">
        <v>5135712</v>
      </c>
      <c r="Q2557" s="95">
        <v>1856</v>
      </c>
      <c r="R2557" s="95">
        <v>7258772</v>
      </c>
      <c r="S2557" s="95">
        <v>6551</v>
      </c>
      <c r="T2557" s="95">
        <v>25755627</v>
      </c>
      <c r="U2557" s="95">
        <v>6225</v>
      </c>
      <c r="V2557" s="95">
        <v>24806341</v>
      </c>
      <c r="W2557" s="95">
        <v>1975</v>
      </c>
      <c r="X2557" s="95">
        <v>5510021</v>
      </c>
      <c r="Y2557" s="95">
        <v>1811</v>
      </c>
      <c r="Z2557" s="95">
        <v>8037731</v>
      </c>
      <c r="AA2557" s="95">
        <v>6417</v>
      </c>
      <c r="AB2557" s="95">
        <v>21798849</v>
      </c>
      <c r="AC2557" s="95">
        <v>6033</v>
      </c>
      <c r="AD2557" s="95">
        <v>25614591</v>
      </c>
      <c r="AE2557" s="95">
        <v>1852</v>
      </c>
      <c r="AF2557" s="95">
        <v>5668199</v>
      </c>
      <c r="AG2557" s="95">
        <v>1689</v>
      </c>
      <c r="AH2557" s="95">
        <v>8413802</v>
      </c>
      <c r="AI2557" s="95">
        <v>6383</v>
      </c>
      <c r="AJ2557" s="95">
        <v>21233850.43</v>
      </c>
      <c r="AK2557" s="95">
        <v>5978</v>
      </c>
      <c r="AL2557" s="95">
        <v>25469910.870000001</v>
      </c>
      <c r="AM2557" s="95">
        <v>1829</v>
      </c>
      <c r="AN2557" s="95">
        <v>5411854</v>
      </c>
      <c r="AO2557" s="95">
        <v>1663</v>
      </c>
      <c r="AP2557" s="95">
        <v>7611400.4800000004</v>
      </c>
      <c r="AQ2557" s="72">
        <v>282.18</v>
      </c>
      <c r="AR2557" s="72">
        <v>285.74</v>
      </c>
      <c r="AS2557" s="72">
        <v>567.91999999999996</v>
      </c>
      <c r="AT2557" s="95">
        <v>28945239</v>
      </c>
      <c r="AU2557" s="95">
        <v>27941881</v>
      </c>
      <c r="AV2557" s="95">
        <v>8548</v>
      </c>
      <c r="AW2557" s="95">
        <v>8149</v>
      </c>
      <c r="AX2557" s="72">
        <v>272.93</v>
      </c>
      <c r="AY2557" s="72">
        <v>305.7</v>
      </c>
      <c r="AZ2557" s="72">
        <v>578.63</v>
      </c>
      <c r="BA2557" s="95">
        <v>28015599</v>
      </c>
      <c r="BB2557" s="95">
        <v>29824237</v>
      </c>
      <c r="BC2557" s="95">
        <v>8554</v>
      </c>
      <c r="BD2557" s="95">
        <v>8130</v>
      </c>
      <c r="BE2557" s="72">
        <v>305.58999999999997</v>
      </c>
      <c r="BF2557" s="72">
        <v>340.59</v>
      </c>
      <c r="BG2557" s="72">
        <v>646.17999999999995</v>
      </c>
      <c r="BH2557" s="95">
        <v>31265648</v>
      </c>
      <c r="BI2557" s="95">
        <v>32844072</v>
      </c>
      <c r="BJ2557" s="95">
        <v>8526</v>
      </c>
      <c r="BK2557" s="95">
        <v>8036</v>
      </c>
      <c r="BL2557" s="72">
        <v>276.81</v>
      </c>
      <c r="BM2557" s="72">
        <v>367.22</v>
      </c>
      <c r="BN2557" s="72">
        <v>644.03</v>
      </c>
      <c r="BO2557" s="95">
        <v>27467048</v>
      </c>
      <c r="BP2557" s="95">
        <v>34028393</v>
      </c>
      <c r="BQ2557" s="95">
        <v>8269</v>
      </c>
      <c r="BR2557" s="95">
        <v>7722</v>
      </c>
      <c r="BS2557" s="72">
        <v>270.39</v>
      </c>
      <c r="BT2557" s="72">
        <v>360.79</v>
      </c>
      <c r="BU2557" s="72">
        <v>631.17999999999995</v>
      </c>
      <c r="BV2557" s="95">
        <v>26645704.43</v>
      </c>
      <c r="BW2557" s="95">
        <v>33081311.350000001</v>
      </c>
      <c r="BX2557" s="95">
        <v>8212</v>
      </c>
      <c r="BY2557" s="95">
        <v>7641</v>
      </c>
      <c r="BZ2557" s="95">
        <v>8358</v>
      </c>
      <c r="CA2557" s="95">
        <v>8349</v>
      </c>
      <c r="CB2557" s="95">
        <v>8290</v>
      </c>
      <c r="CC2557" s="95">
        <v>8009</v>
      </c>
      <c r="CD2557" s="95">
        <v>7933</v>
      </c>
      <c r="CE2557" s="72">
        <v>650.75523149000003</v>
      </c>
      <c r="CF2557" s="72">
        <v>676.59346364999999</v>
      </c>
      <c r="CG2557" s="72">
        <v>712.40329333</v>
      </c>
      <c r="CH2557" s="72">
        <v>716.50152150999998</v>
      </c>
      <c r="CI2557" s="72">
        <v>731.52548966999996</v>
      </c>
      <c r="CJ2557" s="96">
        <v>0.872709081</v>
      </c>
      <c r="CK2557" s="96">
        <v>0.85521074480000003</v>
      </c>
      <c r="CL2557" s="96">
        <v>0.90704240989999996</v>
      </c>
      <c r="CM2557" s="96">
        <v>0.89885363910000005</v>
      </c>
      <c r="CN2557" s="96">
        <v>0.86282707700000005</v>
      </c>
      <c r="CO2557" s="96">
        <v>0.98172632589999997</v>
      </c>
      <c r="CP2557" s="96">
        <v>0.89569625180000001</v>
      </c>
      <c r="CQ2557" s="96">
        <v>0.99584056389999998</v>
      </c>
      <c r="CR2557" s="96">
        <v>0.89943727569999998</v>
      </c>
      <c r="CS2557" s="95">
        <v>6965</v>
      </c>
      <c r="CT2557" s="95">
        <v>7036</v>
      </c>
      <c r="CU2557" s="95">
        <v>7003</v>
      </c>
      <c r="CV2557" s="95">
        <v>6706</v>
      </c>
      <c r="CW2557" s="95">
        <v>6633</v>
      </c>
      <c r="CX2557" s="96">
        <v>1.0076141970000001</v>
      </c>
      <c r="CY2557" s="96">
        <v>0.98810604499999999</v>
      </c>
      <c r="CZ2557" s="96">
        <v>0.98492131100000002</v>
      </c>
      <c r="DA2557" s="96">
        <v>0.96628958300000001</v>
      </c>
      <c r="DB2557" s="96">
        <v>0.96000879100000003</v>
      </c>
      <c r="DC2557">
        <v>2013</v>
      </c>
      <c r="DD2557" s="6">
        <v>7935.6</v>
      </c>
      <c r="DE2557" s="96">
        <v>5.2615429E-3</v>
      </c>
      <c r="DF2557" s="72">
        <v>687.12</v>
      </c>
      <c r="DG2557" s="96">
        <v>1</v>
      </c>
      <c r="DH2557" s="72">
        <v>687.12</v>
      </c>
      <c r="DI2557" s="72">
        <v>705.18658435999998</v>
      </c>
      <c r="DJ2557" s="96">
        <v>1</v>
      </c>
      <c r="DK2557" s="72">
        <v>687.12</v>
      </c>
      <c r="DL2557" s="96">
        <v>1</v>
      </c>
      <c r="DM2557" s="72">
        <v>687.12</v>
      </c>
      <c r="DN2557" s="96">
        <v>1</v>
      </c>
      <c r="DO2557" s="96">
        <v>7.8659999999999997E-3</v>
      </c>
      <c r="DP2557" s="72">
        <v>5.4</v>
      </c>
      <c r="DQ2557" s="72">
        <v>681.72</v>
      </c>
      <c r="DR2557" t="s">
        <v>37</v>
      </c>
      <c r="DT2557" t="s">
        <v>1569</v>
      </c>
    </row>
    <row r="2558" spans="1:124" x14ac:dyDescent="0.3">
      <c r="A2558" t="s">
        <v>130</v>
      </c>
      <c r="B2558">
        <v>44450</v>
      </c>
      <c r="C2558" s="95">
        <v>2485</v>
      </c>
      <c r="D2558" s="95">
        <v>10115126</v>
      </c>
      <c r="E2558" s="95">
        <v>2407</v>
      </c>
      <c r="F2558" s="95">
        <v>7844000</v>
      </c>
      <c r="G2558" s="95">
        <v>970</v>
      </c>
      <c r="H2558" s="95">
        <v>2242321</v>
      </c>
      <c r="I2558" s="95">
        <v>879</v>
      </c>
      <c r="J2558" s="95">
        <v>2437718</v>
      </c>
      <c r="K2558" s="95">
        <v>2465</v>
      </c>
      <c r="L2558" s="95">
        <v>10946422</v>
      </c>
      <c r="M2558" s="95">
        <v>2364</v>
      </c>
      <c r="N2558" s="95">
        <v>8527654</v>
      </c>
      <c r="O2558" s="95">
        <v>977</v>
      </c>
      <c r="P2558" s="95">
        <v>2686902</v>
      </c>
      <c r="Q2558" s="95">
        <v>895</v>
      </c>
      <c r="R2558" s="95">
        <v>2821776</v>
      </c>
      <c r="S2558" s="95">
        <v>2457</v>
      </c>
      <c r="T2558" s="95">
        <v>10592682</v>
      </c>
      <c r="U2558" s="95">
        <v>2346</v>
      </c>
      <c r="V2558" s="95">
        <v>8768278</v>
      </c>
      <c r="W2558" s="95">
        <v>969</v>
      </c>
      <c r="X2558" s="95">
        <v>2603344</v>
      </c>
      <c r="Y2558" s="95">
        <v>884</v>
      </c>
      <c r="Z2558" s="95">
        <v>2853090</v>
      </c>
      <c r="AA2558" s="95">
        <v>2429</v>
      </c>
      <c r="AB2558" s="95">
        <v>10853358</v>
      </c>
      <c r="AC2558" s="95">
        <v>2299</v>
      </c>
      <c r="AD2558" s="95">
        <v>9160024</v>
      </c>
      <c r="AE2558" s="95">
        <v>940</v>
      </c>
      <c r="AF2558" s="95">
        <v>2195501</v>
      </c>
      <c r="AG2558" s="95">
        <v>856</v>
      </c>
      <c r="AH2558" s="95">
        <v>2919044</v>
      </c>
      <c r="AI2558" s="95">
        <v>2443</v>
      </c>
      <c r="AJ2558" s="95">
        <v>11089635</v>
      </c>
      <c r="AK2558" s="95">
        <v>2315</v>
      </c>
      <c r="AL2558" s="95">
        <v>9535656.3900000006</v>
      </c>
      <c r="AM2558" s="95">
        <v>873</v>
      </c>
      <c r="AN2558" s="95">
        <v>1746309.81</v>
      </c>
      <c r="AO2558" s="95">
        <v>793</v>
      </c>
      <c r="AP2558" s="95">
        <v>2633431.0099999998</v>
      </c>
      <c r="AQ2558" s="72">
        <v>298.06</v>
      </c>
      <c r="AR2558" s="72">
        <v>260.75</v>
      </c>
      <c r="AS2558" s="72">
        <v>558.80999999999995</v>
      </c>
      <c r="AT2558" s="95">
        <v>12357447</v>
      </c>
      <c r="AU2558" s="95">
        <v>10281718</v>
      </c>
      <c r="AV2558" s="95">
        <v>3455</v>
      </c>
      <c r="AW2558" s="95">
        <v>3286</v>
      </c>
      <c r="AX2558" s="72">
        <v>330.07</v>
      </c>
      <c r="AY2558" s="72">
        <v>290.20999999999998</v>
      </c>
      <c r="AZ2558" s="72">
        <v>620.28</v>
      </c>
      <c r="BA2558" s="95">
        <v>13633324</v>
      </c>
      <c r="BB2558" s="95">
        <v>11349430</v>
      </c>
      <c r="BC2558" s="95">
        <v>3442</v>
      </c>
      <c r="BD2558" s="95">
        <v>3259</v>
      </c>
      <c r="BE2558" s="72">
        <v>320.98</v>
      </c>
      <c r="BF2558" s="72">
        <v>299.83</v>
      </c>
      <c r="BG2558" s="72">
        <v>620.80999999999995</v>
      </c>
      <c r="BH2558" s="95">
        <v>13196026</v>
      </c>
      <c r="BI2558" s="95">
        <v>11621368</v>
      </c>
      <c r="BJ2558" s="95">
        <v>3426</v>
      </c>
      <c r="BK2558" s="95">
        <v>3230</v>
      </c>
      <c r="BL2558" s="72">
        <v>322.77</v>
      </c>
      <c r="BM2558" s="72">
        <v>319.05</v>
      </c>
      <c r="BN2558" s="72">
        <v>641.82000000000005</v>
      </c>
      <c r="BO2558" s="95">
        <v>13048859</v>
      </c>
      <c r="BP2558" s="95">
        <v>12079068</v>
      </c>
      <c r="BQ2558" s="95">
        <v>3369</v>
      </c>
      <c r="BR2558" s="95">
        <v>3155</v>
      </c>
      <c r="BS2558" s="72">
        <v>322.58</v>
      </c>
      <c r="BT2558" s="72">
        <v>326.27999999999997</v>
      </c>
      <c r="BU2558" s="72">
        <v>648.86</v>
      </c>
      <c r="BV2558" s="95">
        <v>12835944.810000001</v>
      </c>
      <c r="BW2558" s="95">
        <v>12169087.4</v>
      </c>
      <c r="BX2558" s="95">
        <v>3316</v>
      </c>
      <c r="BY2558" s="95">
        <v>3108</v>
      </c>
      <c r="BZ2558" s="95">
        <v>3374</v>
      </c>
      <c r="CA2558" s="95">
        <v>3354</v>
      </c>
      <c r="CB2558" s="95">
        <v>3332</v>
      </c>
      <c r="CC2558" s="95">
        <v>3267</v>
      </c>
      <c r="CD2558" s="95">
        <v>3214</v>
      </c>
      <c r="CE2558" s="72">
        <v>650.75523149000003</v>
      </c>
      <c r="CF2558" s="72">
        <v>676.59346364999999</v>
      </c>
      <c r="CG2558" s="72">
        <v>712.40329333</v>
      </c>
      <c r="CH2558" s="72">
        <v>716.50152150999998</v>
      </c>
      <c r="CI2558" s="72">
        <v>731.52548966999996</v>
      </c>
      <c r="CJ2558" s="96">
        <v>0.85870996180000003</v>
      </c>
      <c r="CK2558" s="96">
        <v>0.91676912850000003</v>
      </c>
      <c r="CL2558" s="96">
        <v>0.87143055879999998</v>
      </c>
      <c r="CM2558" s="96">
        <v>0.89576920739999999</v>
      </c>
      <c r="CN2558" s="96">
        <v>0.88699574950000004</v>
      </c>
      <c r="CO2558" s="96">
        <v>0.96439833080000004</v>
      </c>
      <c r="CP2558" s="96">
        <v>0.91864003999999999</v>
      </c>
      <c r="CQ2558" s="96">
        <v>0.99584056389999998</v>
      </c>
      <c r="CR2558" s="96">
        <v>0.92247689259999999</v>
      </c>
      <c r="CS2558" s="95">
        <v>3090</v>
      </c>
      <c r="CT2558" s="95">
        <v>3087</v>
      </c>
      <c r="CU2558" s="95">
        <v>3098</v>
      </c>
      <c r="CV2558" s="95">
        <v>2999</v>
      </c>
      <c r="CW2558" s="95">
        <v>2958</v>
      </c>
      <c r="CX2558" s="96">
        <v>0.94881086299999995</v>
      </c>
      <c r="CY2558" s="96">
        <v>0.95317104500000005</v>
      </c>
      <c r="CZ2558" s="96">
        <v>0.97449395500000002</v>
      </c>
      <c r="DA2558" s="96">
        <v>0.96573499600000001</v>
      </c>
      <c r="DB2558" s="96">
        <v>0.98046966400000002</v>
      </c>
      <c r="DC2558">
        <v>2013</v>
      </c>
      <c r="DD2558" s="6">
        <v>3207.6</v>
      </c>
      <c r="DE2558" s="96">
        <v>4.4391424000000002E-3</v>
      </c>
      <c r="DF2558" s="72">
        <v>705.31</v>
      </c>
      <c r="DG2558" s="96">
        <v>1</v>
      </c>
      <c r="DH2558" s="72">
        <v>705.31</v>
      </c>
      <c r="DI2558" s="72">
        <v>730.79900866000003</v>
      </c>
      <c r="DJ2558" s="96">
        <v>1</v>
      </c>
      <c r="DK2558" s="72">
        <v>705.31</v>
      </c>
      <c r="DL2558" s="96">
        <v>1</v>
      </c>
      <c r="DM2558" s="72">
        <v>705.31</v>
      </c>
      <c r="DN2558" s="96">
        <v>1</v>
      </c>
      <c r="DO2558" s="96">
        <v>1.4552000000000001E-2</v>
      </c>
      <c r="DP2558" s="72">
        <v>10.26</v>
      </c>
      <c r="DQ2558" s="72">
        <v>695.05</v>
      </c>
      <c r="DR2558" t="s">
        <v>130</v>
      </c>
      <c r="DT2558" t="s">
        <v>1569</v>
      </c>
    </row>
    <row r="2559" spans="1:124" x14ac:dyDescent="0.3">
      <c r="A2559" t="s">
        <v>511</v>
      </c>
      <c r="B2559">
        <v>44460</v>
      </c>
      <c r="C2559" s="95">
        <v>36819</v>
      </c>
      <c r="D2559" s="95">
        <v>139728242</v>
      </c>
      <c r="E2559" s="95">
        <v>34962</v>
      </c>
      <c r="F2559" s="95">
        <v>122811459</v>
      </c>
      <c r="G2559" s="95">
        <v>9031</v>
      </c>
      <c r="H2559" s="95">
        <v>27048430</v>
      </c>
      <c r="I2559" s="95">
        <v>8068</v>
      </c>
      <c r="J2559" s="95">
        <v>30470269</v>
      </c>
      <c r="K2559" s="95">
        <v>35895</v>
      </c>
      <c r="L2559" s="95">
        <v>138666820</v>
      </c>
      <c r="M2559" s="95">
        <v>33799</v>
      </c>
      <c r="N2559" s="95">
        <v>124759299</v>
      </c>
      <c r="O2559" s="95">
        <v>9147</v>
      </c>
      <c r="P2559" s="95">
        <v>27836523</v>
      </c>
      <c r="Q2559" s="95">
        <v>8200</v>
      </c>
      <c r="R2559" s="95">
        <v>31781711</v>
      </c>
      <c r="S2559" s="95">
        <v>35876</v>
      </c>
      <c r="T2559" s="95">
        <v>141028428</v>
      </c>
      <c r="U2559" s="95">
        <v>33418</v>
      </c>
      <c r="V2559" s="95">
        <v>128031486</v>
      </c>
      <c r="W2559" s="95">
        <v>9203</v>
      </c>
      <c r="X2559" s="95">
        <v>29192257</v>
      </c>
      <c r="Y2559" s="95">
        <v>8266</v>
      </c>
      <c r="Z2559" s="95">
        <v>33594822</v>
      </c>
      <c r="AA2559" s="95">
        <v>35963</v>
      </c>
      <c r="AB2559" s="95">
        <v>131613296</v>
      </c>
      <c r="AC2559" s="95">
        <v>33209</v>
      </c>
      <c r="AD2559" s="95">
        <v>132817240</v>
      </c>
      <c r="AE2559" s="95">
        <v>9219</v>
      </c>
      <c r="AF2559" s="95">
        <v>29766228</v>
      </c>
      <c r="AG2559" s="95">
        <v>8291</v>
      </c>
      <c r="AH2559" s="95">
        <v>34626194</v>
      </c>
      <c r="AI2559" s="95">
        <v>36068</v>
      </c>
      <c r="AJ2559" s="95">
        <v>133671417.39</v>
      </c>
      <c r="AK2559" s="95">
        <v>33072</v>
      </c>
      <c r="AL2559" s="95">
        <v>135201974.99000001</v>
      </c>
      <c r="AM2559" s="95">
        <v>9207</v>
      </c>
      <c r="AN2559" s="95">
        <v>29253733.620000001</v>
      </c>
      <c r="AO2559" s="95">
        <v>8317</v>
      </c>
      <c r="AP2559" s="95">
        <v>36475009.82</v>
      </c>
      <c r="AQ2559" s="72">
        <v>303.12</v>
      </c>
      <c r="AR2559" s="72">
        <v>296.85000000000002</v>
      </c>
      <c r="AS2559" s="72">
        <v>599.97</v>
      </c>
      <c r="AT2559" s="95">
        <v>166776672</v>
      </c>
      <c r="AU2559" s="95">
        <v>153281728</v>
      </c>
      <c r="AV2559" s="95">
        <v>45850</v>
      </c>
      <c r="AW2559" s="95">
        <v>43030</v>
      </c>
      <c r="AX2559" s="72">
        <v>308.05</v>
      </c>
      <c r="AY2559" s="72">
        <v>310.60000000000002</v>
      </c>
      <c r="AZ2559" s="72">
        <v>618.65</v>
      </c>
      <c r="BA2559" s="95">
        <v>166503343</v>
      </c>
      <c r="BB2559" s="95">
        <v>156541010</v>
      </c>
      <c r="BC2559" s="95">
        <v>45042</v>
      </c>
      <c r="BD2559" s="95">
        <v>41999</v>
      </c>
      <c r="BE2559" s="72">
        <v>314.67</v>
      </c>
      <c r="BF2559" s="72">
        <v>323.12</v>
      </c>
      <c r="BG2559" s="72">
        <v>637.79</v>
      </c>
      <c r="BH2559" s="95">
        <v>170220685</v>
      </c>
      <c r="BI2559" s="95">
        <v>161626308</v>
      </c>
      <c r="BJ2559" s="95">
        <v>45079</v>
      </c>
      <c r="BK2559" s="95">
        <v>41684</v>
      </c>
      <c r="BL2559" s="72">
        <v>297.64999999999998</v>
      </c>
      <c r="BM2559" s="72">
        <v>336.23</v>
      </c>
      <c r="BN2559" s="72">
        <v>633.88</v>
      </c>
      <c r="BO2559" s="95">
        <v>161379524</v>
      </c>
      <c r="BP2559" s="95">
        <v>167443434</v>
      </c>
      <c r="BQ2559" s="95">
        <v>45182</v>
      </c>
      <c r="BR2559" s="95">
        <v>41500</v>
      </c>
      <c r="BS2559" s="72">
        <v>299.88</v>
      </c>
      <c r="BT2559" s="72">
        <v>345.66</v>
      </c>
      <c r="BU2559" s="72">
        <v>645.54</v>
      </c>
      <c r="BV2559" s="95">
        <v>162925151.00999999</v>
      </c>
      <c r="BW2559" s="95">
        <v>171676984.81</v>
      </c>
      <c r="BX2559" s="95">
        <v>45275</v>
      </c>
      <c r="BY2559" s="95">
        <v>41389</v>
      </c>
      <c r="BZ2559" s="95">
        <v>44506</v>
      </c>
      <c r="CA2559" s="95">
        <v>43574</v>
      </c>
      <c r="CB2559" s="95">
        <v>43443</v>
      </c>
      <c r="CC2559" s="95">
        <v>43434</v>
      </c>
      <c r="CD2559" s="95">
        <v>43374</v>
      </c>
      <c r="CE2559" s="72">
        <v>650.75523149000003</v>
      </c>
      <c r="CF2559" s="72">
        <v>676.59346364999999</v>
      </c>
      <c r="CG2559" s="72">
        <v>712.40329333</v>
      </c>
      <c r="CH2559" s="72">
        <v>716.50152150999998</v>
      </c>
      <c r="CI2559" s="72">
        <v>731.52548966999996</v>
      </c>
      <c r="CJ2559" s="96">
        <v>0.92195954940000002</v>
      </c>
      <c r="CK2559" s="96">
        <v>0.91436000090000003</v>
      </c>
      <c r="CL2559" s="96">
        <v>0.89526537279999996</v>
      </c>
      <c r="CM2559" s="96">
        <v>0.88468758400000003</v>
      </c>
      <c r="CN2559" s="96">
        <v>0.88245728840000004</v>
      </c>
      <c r="CO2559" s="96">
        <v>0.9996775886</v>
      </c>
      <c r="CP2559" s="96">
        <v>0.90003614099999996</v>
      </c>
      <c r="CQ2559" s="96">
        <v>0.99584056389999998</v>
      </c>
      <c r="CR2559" s="96">
        <v>0.90379529130000003</v>
      </c>
      <c r="CS2559" s="95">
        <v>41640</v>
      </c>
      <c r="CT2559" s="95">
        <v>40839</v>
      </c>
      <c r="CU2559" s="95">
        <v>40109</v>
      </c>
      <c r="CV2559" s="95">
        <v>40133</v>
      </c>
      <c r="CW2559" s="95">
        <v>40033</v>
      </c>
      <c r="CX2559" s="96">
        <v>1.010817058</v>
      </c>
      <c r="CY2559" s="96">
        <v>0.99897018599999998</v>
      </c>
      <c r="CZ2559" s="96">
        <v>0.99665356100000002</v>
      </c>
      <c r="DA2559" s="96">
        <v>0.99157530000000005</v>
      </c>
      <c r="DB2559" s="96">
        <v>0.99996490100000002</v>
      </c>
      <c r="DC2559">
        <v>2013</v>
      </c>
      <c r="DD2559" s="6">
        <v>41920.400000000001</v>
      </c>
      <c r="DE2559" s="96">
        <v>8.7225228000000002E-3</v>
      </c>
      <c r="DF2559" s="72">
        <v>688.05</v>
      </c>
      <c r="DG2559" s="96">
        <v>1</v>
      </c>
      <c r="DH2559" s="72">
        <v>688.05</v>
      </c>
      <c r="DI2559" s="72">
        <v>698.16998197999999</v>
      </c>
      <c r="DJ2559" s="96">
        <v>1</v>
      </c>
      <c r="DK2559" s="72">
        <v>688.05</v>
      </c>
      <c r="DL2559" s="96">
        <v>1</v>
      </c>
      <c r="DM2559" s="72">
        <v>688.05</v>
      </c>
      <c r="DN2559" s="96">
        <v>1</v>
      </c>
      <c r="DO2559" s="96">
        <v>1.1009E-2</v>
      </c>
      <c r="DP2559" s="72">
        <v>7.57</v>
      </c>
      <c r="DQ2559" s="72">
        <v>680.48</v>
      </c>
      <c r="DR2559" t="s">
        <v>511</v>
      </c>
      <c r="DT2559" t="s">
        <v>1569</v>
      </c>
    </row>
    <row r="2560" spans="1:124" x14ac:dyDescent="0.3">
      <c r="A2560" t="s">
        <v>177</v>
      </c>
      <c r="B2560">
        <v>44470</v>
      </c>
      <c r="C2560" s="95">
        <v>955</v>
      </c>
      <c r="D2560" s="95">
        <v>5001505</v>
      </c>
      <c r="E2560" s="95">
        <v>917</v>
      </c>
      <c r="F2560" s="95">
        <v>4191591</v>
      </c>
      <c r="G2560" s="95">
        <v>307</v>
      </c>
      <c r="H2560" s="95">
        <v>1305717</v>
      </c>
      <c r="I2560" s="95">
        <v>293</v>
      </c>
      <c r="J2560" s="95">
        <v>1533303</v>
      </c>
      <c r="K2560" s="95">
        <v>954</v>
      </c>
      <c r="L2560" s="95">
        <v>4907730</v>
      </c>
      <c r="M2560" s="95">
        <v>911</v>
      </c>
      <c r="N2560" s="95">
        <v>4537469</v>
      </c>
      <c r="O2560" s="95">
        <v>313</v>
      </c>
      <c r="P2560" s="95">
        <v>1389481</v>
      </c>
      <c r="Q2560" s="95">
        <v>300</v>
      </c>
      <c r="R2560" s="95">
        <v>1654130</v>
      </c>
      <c r="S2560" s="95">
        <v>949</v>
      </c>
      <c r="T2560" s="95">
        <v>5523193</v>
      </c>
      <c r="U2560" s="95">
        <v>910</v>
      </c>
      <c r="V2560" s="95">
        <v>4436736</v>
      </c>
      <c r="W2560" s="95">
        <v>282</v>
      </c>
      <c r="X2560" s="95">
        <v>1877968</v>
      </c>
      <c r="Y2560" s="95">
        <v>270</v>
      </c>
      <c r="Z2560" s="95">
        <v>1686525</v>
      </c>
      <c r="AA2560" s="95">
        <v>918</v>
      </c>
      <c r="AB2560" s="95">
        <v>5500752</v>
      </c>
      <c r="AC2560" s="95">
        <v>882</v>
      </c>
      <c r="AD2560" s="95">
        <v>4771079</v>
      </c>
      <c r="AE2560" s="95">
        <v>277</v>
      </c>
      <c r="AF2560" s="95">
        <v>1756775</v>
      </c>
      <c r="AG2560" s="95">
        <v>261</v>
      </c>
      <c r="AH2560" s="95">
        <v>1756324</v>
      </c>
      <c r="AI2560" s="95">
        <v>929</v>
      </c>
      <c r="AJ2560" s="95">
        <v>4254443</v>
      </c>
      <c r="AK2560" s="95">
        <v>892</v>
      </c>
      <c r="AL2560" s="95">
        <v>5033404</v>
      </c>
      <c r="AM2560" s="95">
        <v>270</v>
      </c>
      <c r="AN2560" s="95">
        <v>1898649</v>
      </c>
      <c r="AO2560" s="95">
        <v>260</v>
      </c>
      <c r="AP2560" s="95">
        <v>1703745</v>
      </c>
      <c r="AQ2560" s="72">
        <v>416.48</v>
      </c>
      <c r="AR2560" s="72">
        <v>394.28</v>
      </c>
      <c r="AS2560" s="72">
        <v>810.76</v>
      </c>
      <c r="AT2560" s="95">
        <v>6307222</v>
      </c>
      <c r="AU2560" s="95">
        <v>5724894</v>
      </c>
      <c r="AV2560" s="95">
        <v>1262</v>
      </c>
      <c r="AW2560" s="95">
        <v>1210</v>
      </c>
      <c r="AX2560" s="72">
        <v>414.18</v>
      </c>
      <c r="AY2560" s="72">
        <v>426.07</v>
      </c>
      <c r="AZ2560" s="72">
        <v>840.25</v>
      </c>
      <c r="BA2560" s="95">
        <v>6297211</v>
      </c>
      <c r="BB2560" s="95">
        <v>6191599</v>
      </c>
      <c r="BC2560" s="95">
        <v>1267</v>
      </c>
      <c r="BD2560" s="95">
        <v>1211</v>
      </c>
      <c r="BE2560" s="72">
        <v>501.03</v>
      </c>
      <c r="BF2560" s="72">
        <v>432.43</v>
      </c>
      <c r="BG2560" s="72">
        <v>933.46</v>
      </c>
      <c r="BH2560" s="95">
        <v>7401161</v>
      </c>
      <c r="BI2560" s="95">
        <v>6123261</v>
      </c>
      <c r="BJ2560" s="95">
        <v>1231</v>
      </c>
      <c r="BK2560" s="95">
        <v>1180</v>
      </c>
      <c r="BL2560" s="72">
        <v>506.1</v>
      </c>
      <c r="BM2560" s="72">
        <v>475.9</v>
      </c>
      <c r="BN2560" s="72">
        <v>982</v>
      </c>
      <c r="BO2560" s="95">
        <v>7257527</v>
      </c>
      <c r="BP2560" s="95">
        <v>6527403</v>
      </c>
      <c r="BQ2560" s="95">
        <v>1195</v>
      </c>
      <c r="BR2560" s="95">
        <v>1143</v>
      </c>
      <c r="BS2560" s="72">
        <v>427.65</v>
      </c>
      <c r="BT2560" s="72">
        <v>487.35</v>
      </c>
      <c r="BU2560" s="72">
        <v>915</v>
      </c>
      <c r="BV2560" s="95">
        <v>6153092</v>
      </c>
      <c r="BW2560" s="95">
        <v>6737149</v>
      </c>
      <c r="BX2560" s="95">
        <v>1199</v>
      </c>
      <c r="BY2560" s="95">
        <v>1152</v>
      </c>
      <c r="BZ2560" s="95">
        <v>1237</v>
      </c>
      <c r="CA2560" s="95">
        <v>1240</v>
      </c>
      <c r="CB2560" s="95">
        <v>1206</v>
      </c>
      <c r="CC2560" s="95">
        <v>1170</v>
      </c>
      <c r="CD2560" s="95">
        <v>1176</v>
      </c>
      <c r="CE2560" s="72">
        <v>650.75523149000003</v>
      </c>
      <c r="CF2560" s="72">
        <v>676.59346364999999</v>
      </c>
      <c r="CG2560" s="72">
        <v>712.40329333</v>
      </c>
      <c r="CH2560" s="72">
        <v>716.50152150999998</v>
      </c>
      <c r="CI2560" s="72">
        <v>731.52548966999996</v>
      </c>
      <c r="CJ2560" s="96">
        <v>1.2458755009</v>
      </c>
      <c r="CK2560" s="96">
        <v>1.2418831176</v>
      </c>
      <c r="CL2560" s="96">
        <v>1.3102971430999999</v>
      </c>
      <c r="CM2560" s="96">
        <v>1.3705483806000001</v>
      </c>
      <c r="CN2560" s="96">
        <v>1.2508108232999999</v>
      </c>
      <c r="CO2560" s="96">
        <v>1.1882224777999999</v>
      </c>
      <c r="CP2560" s="96">
        <v>1.0805072427</v>
      </c>
      <c r="CQ2560" s="96">
        <v>0.99584056389999998</v>
      </c>
      <c r="CR2560" s="96">
        <v>1.0850201604</v>
      </c>
      <c r="CS2560" s="95">
        <v>1154</v>
      </c>
      <c r="CT2560" s="95">
        <v>1158</v>
      </c>
      <c r="CU2560" s="95">
        <v>1108</v>
      </c>
      <c r="CV2560" s="95">
        <v>1101</v>
      </c>
      <c r="CW2560" s="95">
        <v>1095</v>
      </c>
      <c r="CX2560" s="96">
        <v>1.173112248</v>
      </c>
      <c r="CY2560" s="96">
        <v>1.167601291</v>
      </c>
      <c r="CZ2560" s="96">
        <v>1.181192894</v>
      </c>
      <c r="DA2560" s="96">
        <v>1.1975390990000001</v>
      </c>
      <c r="DB2560" s="96">
        <v>1.2236998459999999</v>
      </c>
      <c r="DC2560">
        <v>2013</v>
      </c>
      <c r="DD2560" s="6">
        <v>1179.2</v>
      </c>
      <c r="DE2560" s="96">
        <v>1.3508081E-3</v>
      </c>
      <c r="DF2560" s="72">
        <v>832.16</v>
      </c>
      <c r="DG2560" s="96">
        <v>1</v>
      </c>
      <c r="DH2560" s="72">
        <v>832.16</v>
      </c>
      <c r="DI2560" s="72">
        <v>730.79900866000003</v>
      </c>
      <c r="DJ2560" s="96">
        <v>1</v>
      </c>
      <c r="DK2560" s="72">
        <v>832.16</v>
      </c>
      <c r="DL2560" s="96">
        <v>1</v>
      </c>
      <c r="DM2560" s="72">
        <v>832.16</v>
      </c>
      <c r="DN2560" s="96">
        <v>1</v>
      </c>
      <c r="DO2560" s="96">
        <v>5.6290000000000003E-3</v>
      </c>
      <c r="DP2560" s="72">
        <v>4.68</v>
      </c>
      <c r="DQ2560" s="72">
        <v>827.48</v>
      </c>
      <c r="DR2560" t="s">
        <v>177</v>
      </c>
      <c r="DT2560" t="s">
        <v>1569</v>
      </c>
    </row>
    <row r="2561" spans="1:124" x14ac:dyDescent="0.3">
      <c r="A2561" t="s">
        <v>39</v>
      </c>
      <c r="B2561">
        <v>44480</v>
      </c>
      <c r="C2561" s="95">
        <v>3254</v>
      </c>
      <c r="D2561" s="95">
        <v>15648854</v>
      </c>
      <c r="E2561" s="95">
        <v>3124</v>
      </c>
      <c r="F2561" s="95">
        <v>13566709</v>
      </c>
      <c r="G2561" s="95">
        <v>1175</v>
      </c>
      <c r="H2561" s="95">
        <v>4777682</v>
      </c>
      <c r="I2561" s="95">
        <v>1094</v>
      </c>
      <c r="J2561" s="95">
        <v>4489786</v>
      </c>
      <c r="K2561" s="95">
        <v>3193</v>
      </c>
      <c r="L2561" s="95">
        <v>17576646</v>
      </c>
      <c r="M2561" s="95">
        <v>3048</v>
      </c>
      <c r="N2561" s="95">
        <v>13584675</v>
      </c>
      <c r="O2561" s="95">
        <v>1165</v>
      </c>
      <c r="P2561" s="95">
        <v>4418386</v>
      </c>
      <c r="Q2561" s="95">
        <v>1087</v>
      </c>
      <c r="R2561" s="95">
        <v>4538537</v>
      </c>
      <c r="S2561" s="95">
        <v>3074</v>
      </c>
      <c r="T2561" s="95">
        <v>15653783</v>
      </c>
      <c r="U2561" s="95">
        <v>2911</v>
      </c>
      <c r="V2561" s="95">
        <v>13423415</v>
      </c>
      <c r="W2561" s="95">
        <v>1042</v>
      </c>
      <c r="X2561" s="95">
        <v>4334208</v>
      </c>
      <c r="Y2561" s="95">
        <v>965</v>
      </c>
      <c r="Z2561" s="95">
        <v>4422438</v>
      </c>
      <c r="AA2561" s="95">
        <v>3092</v>
      </c>
      <c r="AB2561" s="95">
        <v>14666444</v>
      </c>
      <c r="AC2561" s="95">
        <v>2919</v>
      </c>
      <c r="AD2561" s="95">
        <v>15016085</v>
      </c>
      <c r="AE2561" s="95">
        <v>983</v>
      </c>
      <c r="AF2561" s="95">
        <v>3078790</v>
      </c>
      <c r="AG2561" s="95">
        <v>912</v>
      </c>
      <c r="AH2561" s="95">
        <v>4662291</v>
      </c>
      <c r="AI2561" s="95">
        <v>3140</v>
      </c>
      <c r="AJ2561" s="95">
        <v>14099824</v>
      </c>
      <c r="AK2561" s="95">
        <v>2953</v>
      </c>
      <c r="AL2561" s="95">
        <v>15968536</v>
      </c>
      <c r="AM2561" s="95">
        <v>993</v>
      </c>
      <c r="AN2561" s="95">
        <v>3173218</v>
      </c>
      <c r="AO2561" s="95">
        <v>919</v>
      </c>
      <c r="AP2561" s="95">
        <v>4703036</v>
      </c>
      <c r="AQ2561" s="72">
        <v>384.33</v>
      </c>
      <c r="AR2561" s="72">
        <v>356.73</v>
      </c>
      <c r="AS2561" s="72">
        <v>741.06</v>
      </c>
      <c r="AT2561" s="95">
        <v>20426536</v>
      </c>
      <c r="AU2561" s="95">
        <v>18056495</v>
      </c>
      <c r="AV2561" s="95">
        <v>4429</v>
      </c>
      <c r="AW2561" s="95">
        <v>4218</v>
      </c>
      <c r="AX2561" s="72">
        <v>420.59</v>
      </c>
      <c r="AY2561" s="72">
        <v>365.24</v>
      </c>
      <c r="AZ2561" s="72">
        <v>785.83</v>
      </c>
      <c r="BA2561" s="95">
        <v>21995032</v>
      </c>
      <c r="BB2561" s="95">
        <v>18123212</v>
      </c>
      <c r="BC2561" s="95">
        <v>4358</v>
      </c>
      <c r="BD2561" s="95">
        <v>4135</v>
      </c>
      <c r="BE2561" s="72">
        <v>404.68</v>
      </c>
      <c r="BF2561" s="72">
        <v>383.68</v>
      </c>
      <c r="BG2561" s="72">
        <v>788.36</v>
      </c>
      <c r="BH2561" s="95">
        <v>19987991</v>
      </c>
      <c r="BI2561" s="95">
        <v>17845853</v>
      </c>
      <c r="BJ2561" s="95">
        <v>4116</v>
      </c>
      <c r="BK2561" s="95">
        <v>3876</v>
      </c>
      <c r="BL2561" s="72">
        <v>362.89</v>
      </c>
      <c r="BM2561" s="72">
        <v>428.05</v>
      </c>
      <c r="BN2561" s="72">
        <v>790.94</v>
      </c>
      <c r="BO2561" s="95">
        <v>17745234</v>
      </c>
      <c r="BP2561" s="95">
        <v>19678376</v>
      </c>
      <c r="BQ2561" s="95">
        <v>4075</v>
      </c>
      <c r="BR2561" s="95">
        <v>3831</v>
      </c>
      <c r="BS2561" s="72">
        <v>348.27</v>
      </c>
      <c r="BT2561" s="72">
        <v>444.89</v>
      </c>
      <c r="BU2561" s="72">
        <v>793.16</v>
      </c>
      <c r="BV2561" s="95">
        <v>17273042</v>
      </c>
      <c r="BW2561" s="95">
        <v>20671572</v>
      </c>
      <c r="BX2561" s="95">
        <v>4133</v>
      </c>
      <c r="BY2561" s="95">
        <v>3872</v>
      </c>
      <c r="BZ2561" s="95">
        <v>4328</v>
      </c>
      <c r="CA2561" s="95">
        <v>4250</v>
      </c>
      <c r="CB2561" s="95">
        <v>4000</v>
      </c>
      <c r="CC2561" s="95">
        <v>3959</v>
      </c>
      <c r="CD2561" s="95">
        <v>4005</v>
      </c>
      <c r="CE2561" s="72">
        <v>650.75523149000003</v>
      </c>
      <c r="CF2561" s="72">
        <v>676.59346364999999</v>
      </c>
      <c r="CG2561" s="72">
        <v>712.40329333</v>
      </c>
      <c r="CH2561" s="72">
        <v>716.50152150999998</v>
      </c>
      <c r="CI2561" s="72">
        <v>731.52548966999996</v>
      </c>
      <c r="CJ2561" s="96">
        <v>1.1387691779</v>
      </c>
      <c r="CK2561" s="96">
        <v>1.1614507709999999</v>
      </c>
      <c r="CL2561" s="96">
        <v>1.1066203754999999</v>
      </c>
      <c r="CM2561" s="96">
        <v>1.1038915846999999</v>
      </c>
      <c r="CN2561" s="96">
        <v>1.0842547679000001</v>
      </c>
      <c r="CO2561" s="96">
        <v>1.0843755740000001</v>
      </c>
      <c r="CP2561" s="96">
        <v>1.0319278323000001</v>
      </c>
      <c r="CQ2561" s="96">
        <v>0.99584056389999998</v>
      </c>
      <c r="CR2561" s="96">
        <v>1.03623785</v>
      </c>
      <c r="CS2561" s="95">
        <v>3947</v>
      </c>
      <c r="CT2561" s="95">
        <v>3898</v>
      </c>
      <c r="CU2561" s="95">
        <v>3615</v>
      </c>
      <c r="CV2561" s="95">
        <v>3630</v>
      </c>
      <c r="CW2561" s="95">
        <v>3668</v>
      </c>
      <c r="CX2561" s="96">
        <v>1.1030958099999999</v>
      </c>
      <c r="CY2561" s="96">
        <v>1.081169636</v>
      </c>
      <c r="CZ2561" s="96">
        <v>1.061917287</v>
      </c>
      <c r="DA2561" s="96">
        <v>1.09256774</v>
      </c>
      <c r="DB2561" s="96">
        <v>1.081664865</v>
      </c>
      <c r="DC2561">
        <v>2013</v>
      </c>
      <c r="DD2561" s="6">
        <v>3986.4</v>
      </c>
      <c r="DE2561" s="96">
        <v>2.4027057E-3</v>
      </c>
      <c r="DF2561" s="72">
        <v>793.91</v>
      </c>
      <c r="DG2561" s="96">
        <v>1</v>
      </c>
      <c r="DH2561" s="72">
        <v>793.91</v>
      </c>
      <c r="DI2561" s="72">
        <v>730.79900866000003</v>
      </c>
      <c r="DJ2561" s="96">
        <v>1</v>
      </c>
      <c r="DK2561" s="72">
        <v>793.91</v>
      </c>
      <c r="DL2561" s="96">
        <v>1</v>
      </c>
      <c r="DM2561" s="72">
        <v>793.91</v>
      </c>
      <c r="DN2561" s="96">
        <v>1</v>
      </c>
      <c r="DO2561" s="96">
        <v>7.2789999999999999E-3</v>
      </c>
      <c r="DP2561" s="72">
        <v>5.78</v>
      </c>
      <c r="DQ2561" s="72">
        <v>788.13</v>
      </c>
      <c r="DR2561" t="s">
        <v>39</v>
      </c>
      <c r="DT2561" t="s">
        <v>1569</v>
      </c>
    </row>
    <row r="2562" spans="1:124" x14ac:dyDescent="0.3">
      <c r="A2562" t="s">
        <v>40</v>
      </c>
      <c r="B2562">
        <v>44490</v>
      </c>
      <c r="C2562" s="95">
        <v>6627</v>
      </c>
      <c r="D2562" s="95">
        <v>31810207</v>
      </c>
      <c r="E2562" s="95">
        <v>6459</v>
      </c>
      <c r="F2562" s="95">
        <v>24842967</v>
      </c>
      <c r="G2562" s="95">
        <v>1744</v>
      </c>
      <c r="H2562" s="95">
        <v>6374260</v>
      </c>
      <c r="I2562" s="95">
        <v>1617</v>
      </c>
      <c r="J2562" s="95">
        <v>7249421</v>
      </c>
      <c r="K2562" s="95">
        <v>6632</v>
      </c>
      <c r="L2562" s="95">
        <v>29985416</v>
      </c>
      <c r="M2562" s="95">
        <v>6447</v>
      </c>
      <c r="N2562" s="95">
        <v>25349231</v>
      </c>
      <c r="O2562" s="95">
        <v>1826</v>
      </c>
      <c r="P2562" s="95">
        <v>5937668</v>
      </c>
      <c r="Q2562" s="95">
        <v>1685</v>
      </c>
      <c r="R2562" s="95">
        <v>7887853</v>
      </c>
      <c r="S2562" s="95">
        <v>6722</v>
      </c>
      <c r="T2562" s="95">
        <v>31537848</v>
      </c>
      <c r="U2562" s="95">
        <v>6516</v>
      </c>
      <c r="V2562" s="95">
        <v>26675263</v>
      </c>
      <c r="W2562" s="95">
        <v>1828</v>
      </c>
      <c r="X2562" s="95">
        <v>6679165</v>
      </c>
      <c r="Y2562" s="95">
        <v>1706</v>
      </c>
      <c r="Z2562" s="95">
        <v>8014918</v>
      </c>
      <c r="AA2562" s="95">
        <v>6763</v>
      </c>
      <c r="AB2562" s="95">
        <v>31605590</v>
      </c>
      <c r="AC2562" s="95">
        <v>6564</v>
      </c>
      <c r="AD2562" s="95">
        <v>28118997</v>
      </c>
      <c r="AE2562" s="95">
        <v>1817</v>
      </c>
      <c r="AF2562" s="95">
        <v>6434406</v>
      </c>
      <c r="AG2562" s="95">
        <v>1689</v>
      </c>
      <c r="AH2562" s="95">
        <v>8800849</v>
      </c>
      <c r="AI2562" s="95">
        <v>6893</v>
      </c>
      <c r="AJ2562" s="95">
        <v>32146588</v>
      </c>
      <c r="AK2562" s="95">
        <v>6681</v>
      </c>
      <c r="AL2562" s="95">
        <v>29967960</v>
      </c>
      <c r="AM2562" s="95">
        <v>1798</v>
      </c>
      <c r="AN2562" s="95">
        <v>6955293</v>
      </c>
      <c r="AO2562" s="95">
        <v>1675</v>
      </c>
      <c r="AP2562" s="95">
        <v>8238873.9199999999</v>
      </c>
      <c r="AQ2562" s="72">
        <v>380.13</v>
      </c>
      <c r="AR2562" s="72">
        <v>331.15</v>
      </c>
      <c r="AS2562" s="72">
        <v>711.28</v>
      </c>
      <c r="AT2562" s="95">
        <v>38184467</v>
      </c>
      <c r="AU2562" s="95">
        <v>32092388</v>
      </c>
      <c r="AV2562" s="95">
        <v>8371</v>
      </c>
      <c r="AW2562" s="95">
        <v>8076</v>
      </c>
      <c r="AX2562" s="72">
        <v>353.94</v>
      </c>
      <c r="AY2562" s="72">
        <v>340.6</v>
      </c>
      <c r="AZ2562" s="72">
        <v>694.54</v>
      </c>
      <c r="BA2562" s="95">
        <v>35923084</v>
      </c>
      <c r="BB2562" s="95">
        <v>33237084</v>
      </c>
      <c r="BC2562" s="95">
        <v>8458</v>
      </c>
      <c r="BD2562" s="95">
        <v>8132</v>
      </c>
      <c r="BE2562" s="72">
        <v>372.49</v>
      </c>
      <c r="BF2562" s="72">
        <v>351.6</v>
      </c>
      <c r="BG2562" s="72">
        <v>724.09</v>
      </c>
      <c r="BH2562" s="95">
        <v>38217013</v>
      </c>
      <c r="BI2562" s="95">
        <v>34690181</v>
      </c>
      <c r="BJ2562" s="95">
        <v>8550</v>
      </c>
      <c r="BK2562" s="95">
        <v>8222</v>
      </c>
      <c r="BL2562" s="72">
        <v>369.46</v>
      </c>
      <c r="BM2562" s="72">
        <v>372.79</v>
      </c>
      <c r="BN2562" s="72">
        <v>742.25</v>
      </c>
      <c r="BO2562" s="95">
        <v>38039996</v>
      </c>
      <c r="BP2562" s="95">
        <v>36919846</v>
      </c>
      <c r="BQ2562" s="95">
        <v>8580</v>
      </c>
      <c r="BR2562" s="95">
        <v>8253</v>
      </c>
      <c r="BS2562" s="72">
        <v>374.93</v>
      </c>
      <c r="BT2562" s="72">
        <v>381.03</v>
      </c>
      <c r="BU2562" s="72">
        <v>755.96</v>
      </c>
      <c r="BV2562" s="95">
        <v>39101881</v>
      </c>
      <c r="BW2562" s="95">
        <v>38206833.920000002</v>
      </c>
      <c r="BX2562" s="95">
        <v>8691</v>
      </c>
      <c r="BY2562" s="95">
        <v>8356</v>
      </c>
      <c r="BZ2562" s="95">
        <v>8230</v>
      </c>
      <c r="CA2562" s="95">
        <v>8300</v>
      </c>
      <c r="CB2562" s="95">
        <v>8392</v>
      </c>
      <c r="CC2562" s="95">
        <v>8425</v>
      </c>
      <c r="CD2562" s="95">
        <v>8527</v>
      </c>
      <c r="CE2562" s="72">
        <v>650.75523149000003</v>
      </c>
      <c r="CF2562" s="72">
        <v>676.59346364999999</v>
      </c>
      <c r="CG2562" s="72">
        <v>712.40329333</v>
      </c>
      <c r="CH2562" s="72">
        <v>716.50152150999998</v>
      </c>
      <c r="CI2562" s="72">
        <v>731.52548966999996</v>
      </c>
      <c r="CJ2562" s="96">
        <v>1.0930069642</v>
      </c>
      <c r="CK2562" s="96">
        <v>1.0265248443999999</v>
      </c>
      <c r="CL2562" s="96">
        <v>1.0164046219</v>
      </c>
      <c r="CM2562" s="96">
        <v>1.0359363905000001</v>
      </c>
      <c r="CN2562" s="96">
        <v>1.0334021310999999</v>
      </c>
      <c r="CO2562" s="96">
        <v>1.0638798853</v>
      </c>
      <c r="CP2562" s="96">
        <v>0.97854560909999999</v>
      </c>
      <c r="CQ2562" s="96">
        <v>0.99584056389999998</v>
      </c>
      <c r="CR2562" s="96">
        <v>0.98263266719999998</v>
      </c>
      <c r="CS2562" s="95">
        <v>7425</v>
      </c>
      <c r="CT2562" s="95">
        <v>7476</v>
      </c>
      <c r="CU2562" s="95">
        <v>7470</v>
      </c>
      <c r="CV2562" s="95">
        <v>7446</v>
      </c>
      <c r="CW2562" s="95">
        <v>7466</v>
      </c>
      <c r="CX2562" s="96">
        <v>1.049821235</v>
      </c>
      <c r="CY2562" s="96">
        <v>1.0781662519999999</v>
      </c>
      <c r="CZ2562" s="96">
        <v>1.0617795249999999</v>
      </c>
      <c r="DA2562" s="96">
        <v>1.059103613</v>
      </c>
      <c r="DB2562" s="96">
        <v>1.070420793</v>
      </c>
      <c r="DC2562">
        <v>2013</v>
      </c>
      <c r="DD2562" s="6">
        <v>8207.7999999999993</v>
      </c>
      <c r="DE2562" s="96">
        <v>1.5421237000000001E-3</v>
      </c>
      <c r="DF2562" s="72">
        <v>753.49</v>
      </c>
      <c r="DG2562" s="96">
        <v>1</v>
      </c>
      <c r="DH2562" s="72">
        <v>753.49</v>
      </c>
      <c r="DI2562" s="72">
        <v>730.79900866000003</v>
      </c>
      <c r="DJ2562" s="96">
        <v>1</v>
      </c>
      <c r="DK2562" s="72">
        <v>753.49</v>
      </c>
      <c r="DL2562" s="96">
        <v>1</v>
      </c>
      <c r="DM2562" s="72">
        <v>753.49</v>
      </c>
      <c r="DN2562" s="96">
        <v>1</v>
      </c>
      <c r="DO2562" s="96">
        <v>8.5990000000000007E-3</v>
      </c>
      <c r="DP2562" s="72">
        <v>6.48</v>
      </c>
      <c r="DQ2562" s="72">
        <v>747.01</v>
      </c>
      <c r="DR2562" t="s">
        <v>40</v>
      </c>
      <c r="DT2562" t="s">
        <v>1569</v>
      </c>
    </row>
    <row r="2563" spans="1:124" x14ac:dyDescent="0.3">
      <c r="A2563" t="s">
        <v>474</v>
      </c>
      <c r="B2563">
        <v>44500</v>
      </c>
      <c r="C2563" s="95">
        <v>1399</v>
      </c>
      <c r="D2563" s="95">
        <v>6764187</v>
      </c>
      <c r="E2563" s="95">
        <v>1370</v>
      </c>
      <c r="F2563" s="95">
        <v>5422019</v>
      </c>
      <c r="G2563" s="95">
        <v>445</v>
      </c>
      <c r="H2563" s="95">
        <v>1561839</v>
      </c>
      <c r="I2563" s="95">
        <v>413</v>
      </c>
      <c r="J2563" s="95">
        <v>1701316</v>
      </c>
      <c r="K2563" s="95">
        <v>1389</v>
      </c>
      <c r="L2563" s="95">
        <v>5744934</v>
      </c>
      <c r="M2563" s="95">
        <v>1351</v>
      </c>
      <c r="N2563" s="95">
        <v>5395754</v>
      </c>
      <c r="O2563" s="95">
        <v>463</v>
      </c>
      <c r="P2563" s="95">
        <v>1466681</v>
      </c>
      <c r="Q2563" s="95">
        <v>427</v>
      </c>
      <c r="R2563" s="95">
        <v>1759730</v>
      </c>
      <c r="S2563" s="95">
        <v>1373</v>
      </c>
      <c r="T2563" s="95">
        <v>7125162</v>
      </c>
      <c r="U2563" s="95">
        <v>1327</v>
      </c>
      <c r="V2563" s="95">
        <v>5814076</v>
      </c>
      <c r="W2563" s="95">
        <v>462</v>
      </c>
      <c r="X2563" s="95">
        <v>1319374</v>
      </c>
      <c r="Y2563" s="95">
        <v>425</v>
      </c>
      <c r="Z2563" s="95">
        <v>1656463</v>
      </c>
      <c r="AA2563" s="95">
        <v>1378</v>
      </c>
      <c r="AB2563" s="95">
        <v>7587887</v>
      </c>
      <c r="AC2563" s="95">
        <v>1322</v>
      </c>
      <c r="AD2563" s="95">
        <v>6005394</v>
      </c>
      <c r="AE2563" s="95">
        <v>433</v>
      </c>
      <c r="AF2563" s="95">
        <v>1787175</v>
      </c>
      <c r="AG2563" s="95">
        <v>402</v>
      </c>
      <c r="AH2563" s="95">
        <v>2105028</v>
      </c>
      <c r="AI2563" s="95">
        <v>1383</v>
      </c>
      <c r="AJ2563" s="95">
        <v>6928179</v>
      </c>
      <c r="AK2563" s="95">
        <v>1319</v>
      </c>
      <c r="AL2563" s="95">
        <v>6197231</v>
      </c>
      <c r="AM2563" s="95">
        <v>430</v>
      </c>
      <c r="AN2563" s="95">
        <v>1717756</v>
      </c>
      <c r="AO2563" s="95">
        <v>400</v>
      </c>
      <c r="AP2563" s="95">
        <v>2217550</v>
      </c>
      <c r="AQ2563" s="72">
        <v>376.27</v>
      </c>
      <c r="AR2563" s="72">
        <v>332.93</v>
      </c>
      <c r="AS2563" s="72">
        <v>709.2</v>
      </c>
      <c r="AT2563" s="95">
        <v>8326026</v>
      </c>
      <c r="AU2563" s="95">
        <v>7123335</v>
      </c>
      <c r="AV2563" s="95">
        <v>1844</v>
      </c>
      <c r="AW2563" s="95">
        <v>1783</v>
      </c>
      <c r="AX2563" s="72">
        <v>324.5</v>
      </c>
      <c r="AY2563" s="72">
        <v>335.37</v>
      </c>
      <c r="AZ2563" s="72">
        <v>659.87</v>
      </c>
      <c r="BA2563" s="95">
        <v>7211615</v>
      </c>
      <c r="BB2563" s="95">
        <v>7155484</v>
      </c>
      <c r="BC2563" s="95">
        <v>1852</v>
      </c>
      <c r="BD2563" s="95">
        <v>1778</v>
      </c>
      <c r="BE2563" s="72">
        <v>383.49</v>
      </c>
      <c r="BF2563" s="72">
        <v>355.33</v>
      </c>
      <c r="BG2563" s="72">
        <v>738.82</v>
      </c>
      <c r="BH2563" s="95">
        <v>8444536</v>
      </c>
      <c r="BI2563" s="95">
        <v>7470539</v>
      </c>
      <c r="BJ2563" s="95">
        <v>1835</v>
      </c>
      <c r="BK2563" s="95">
        <v>1752</v>
      </c>
      <c r="BL2563" s="72">
        <v>431.39</v>
      </c>
      <c r="BM2563" s="72">
        <v>392.04</v>
      </c>
      <c r="BN2563" s="72">
        <v>823.43</v>
      </c>
      <c r="BO2563" s="95">
        <v>9375062</v>
      </c>
      <c r="BP2563" s="95">
        <v>8110422</v>
      </c>
      <c r="BQ2563" s="95">
        <v>1811</v>
      </c>
      <c r="BR2563" s="95">
        <v>1724</v>
      </c>
      <c r="BS2563" s="72">
        <v>397.4</v>
      </c>
      <c r="BT2563" s="72">
        <v>407.93</v>
      </c>
      <c r="BU2563" s="72">
        <v>805.33</v>
      </c>
      <c r="BV2563" s="95">
        <v>8645935</v>
      </c>
      <c r="BW2563" s="95">
        <v>8414781</v>
      </c>
      <c r="BX2563" s="95">
        <v>1813</v>
      </c>
      <c r="BY2563" s="95">
        <v>1719</v>
      </c>
      <c r="BZ2563" s="95">
        <v>1815</v>
      </c>
      <c r="CA2563" s="95">
        <v>1816</v>
      </c>
      <c r="CB2563" s="95">
        <v>1795</v>
      </c>
      <c r="CC2563" s="95">
        <v>1770</v>
      </c>
      <c r="CD2563" s="95">
        <v>1767</v>
      </c>
      <c r="CE2563" s="72">
        <v>650.75523149000003</v>
      </c>
      <c r="CF2563" s="72">
        <v>676.59346364999999</v>
      </c>
      <c r="CG2563" s="72">
        <v>712.40329333</v>
      </c>
      <c r="CH2563" s="72">
        <v>716.50152150999998</v>
      </c>
      <c r="CI2563" s="72">
        <v>731.52548966999996</v>
      </c>
      <c r="CJ2563" s="96">
        <v>1.0898106779000001</v>
      </c>
      <c r="CK2563" s="96">
        <v>0.97528284779999996</v>
      </c>
      <c r="CL2563" s="96">
        <v>1.0370811124999999</v>
      </c>
      <c r="CM2563" s="96">
        <v>1.1492369174999999</v>
      </c>
      <c r="CN2563" s="96">
        <v>1.1008912353</v>
      </c>
      <c r="CO2563" s="96">
        <v>1.0467036166999999</v>
      </c>
      <c r="CP2563" s="96">
        <v>1.0226969135999999</v>
      </c>
      <c r="CQ2563" s="96">
        <v>0.99584056389999998</v>
      </c>
      <c r="CR2563" s="96">
        <v>1.0269683769</v>
      </c>
      <c r="CS2563" s="95">
        <v>1910</v>
      </c>
      <c r="CT2563" s="95">
        <v>1907</v>
      </c>
      <c r="CU2563" s="95">
        <v>1909</v>
      </c>
      <c r="CV2563" s="95">
        <v>1885</v>
      </c>
      <c r="CW2563" s="95">
        <v>1879</v>
      </c>
      <c r="CX2563" s="96">
        <v>1.045711643</v>
      </c>
      <c r="CY2563" s="96">
        <v>1.0658302740000001</v>
      </c>
      <c r="CZ2563" s="96">
        <v>1.0041981289999999</v>
      </c>
      <c r="DA2563" s="96">
        <v>1.0455994980000001</v>
      </c>
      <c r="DB2563" s="96">
        <v>1.072592054</v>
      </c>
      <c r="DC2563">
        <v>2013</v>
      </c>
      <c r="DD2563" s="6">
        <v>1751.2</v>
      </c>
      <c r="DE2563" s="96">
        <v>1.4458553999999999E-3</v>
      </c>
      <c r="DF2563" s="72">
        <v>787.56</v>
      </c>
      <c r="DG2563" s="96">
        <v>1</v>
      </c>
      <c r="DH2563" s="72">
        <v>787.56</v>
      </c>
      <c r="DI2563" s="72">
        <v>730.79900866000003</v>
      </c>
      <c r="DJ2563" s="96">
        <v>1</v>
      </c>
      <c r="DK2563" s="72">
        <v>787.56</v>
      </c>
      <c r="DL2563" s="96">
        <v>1</v>
      </c>
      <c r="DM2563" s="72">
        <v>787.56</v>
      </c>
      <c r="DN2563" s="96">
        <v>1</v>
      </c>
      <c r="DO2563" s="96">
        <v>8.5039999999999994E-3</v>
      </c>
      <c r="DP2563" s="72">
        <v>6.7</v>
      </c>
      <c r="DQ2563" s="72">
        <v>780.86</v>
      </c>
      <c r="DR2563" t="s">
        <v>474</v>
      </c>
      <c r="DT2563" t="s">
        <v>1569</v>
      </c>
    </row>
    <row r="2564" spans="1:124" x14ac:dyDescent="0.3">
      <c r="A2564" t="s">
        <v>132</v>
      </c>
      <c r="B2564">
        <v>44510</v>
      </c>
      <c r="C2564" s="95">
        <v>4991</v>
      </c>
      <c r="D2564" s="95">
        <v>17530787</v>
      </c>
      <c r="E2564" s="95">
        <v>4835</v>
      </c>
      <c r="F2564" s="95">
        <v>15162344</v>
      </c>
      <c r="G2564" s="95">
        <v>925</v>
      </c>
      <c r="H2564" s="95">
        <v>2772727</v>
      </c>
      <c r="I2564" s="95">
        <v>849</v>
      </c>
      <c r="J2564" s="95">
        <v>3313963</v>
      </c>
      <c r="K2564" s="95">
        <v>4880</v>
      </c>
      <c r="L2564" s="95">
        <v>18339485</v>
      </c>
      <c r="M2564" s="95">
        <v>4690</v>
      </c>
      <c r="N2564" s="95">
        <v>15393334</v>
      </c>
      <c r="O2564" s="95">
        <v>936</v>
      </c>
      <c r="P2564" s="95">
        <v>2923961</v>
      </c>
      <c r="Q2564" s="95">
        <v>860</v>
      </c>
      <c r="R2564" s="95">
        <v>3544511</v>
      </c>
      <c r="S2564" s="95">
        <v>4784</v>
      </c>
      <c r="T2564" s="95">
        <v>19031650</v>
      </c>
      <c r="U2564" s="95">
        <v>4569</v>
      </c>
      <c r="V2564" s="95">
        <v>15735723</v>
      </c>
      <c r="W2564" s="95">
        <v>922</v>
      </c>
      <c r="X2564" s="95">
        <v>3028083</v>
      </c>
      <c r="Y2564" s="95">
        <v>844</v>
      </c>
      <c r="Z2564" s="95">
        <v>3783662</v>
      </c>
      <c r="AA2564" s="95">
        <v>4699</v>
      </c>
      <c r="AB2564" s="95">
        <v>17885588</v>
      </c>
      <c r="AC2564" s="95">
        <v>4483</v>
      </c>
      <c r="AD2564" s="95">
        <v>16898566</v>
      </c>
      <c r="AE2564" s="95">
        <v>898</v>
      </c>
      <c r="AF2564" s="95">
        <v>3392916</v>
      </c>
      <c r="AG2564" s="95">
        <v>824</v>
      </c>
      <c r="AH2564" s="95">
        <v>4225541</v>
      </c>
      <c r="AI2564" s="95">
        <v>4758</v>
      </c>
      <c r="AJ2564" s="95">
        <v>19239886</v>
      </c>
      <c r="AK2564" s="95">
        <v>4519</v>
      </c>
      <c r="AL2564" s="95">
        <v>18222820.949999999</v>
      </c>
      <c r="AM2564" s="95">
        <v>916</v>
      </c>
      <c r="AN2564" s="95">
        <v>3224093</v>
      </c>
      <c r="AO2564" s="95">
        <v>847</v>
      </c>
      <c r="AP2564" s="95">
        <v>4446183</v>
      </c>
      <c r="AQ2564" s="72">
        <v>286</v>
      </c>
      <c r="AR2564" s="72">
        <v>270.88</v>
      </c>
      <c r="AS2564" s="72">
        <v>556.88</v>
      </c>
      <c r="AT2564" s="95">
        <v>20303514</v>
      </c>
      <c r="AU2564" s="95">
        <v>18476307</v>
      </c>
      <c r="AV2564" s="95">
        <v>5916</v>
      </c>
      <c r="AW2564" s="95">
        <v>5684</v>
      </c>
      <c r="AX2564" s="72">
        <v>304.67</v>
      </c>
      <c r="AY2564" s="72">
        <v>284.35000000000002</v>
      </c>
      <c r="AZ2564" s="72">
        <v>589.02</v>
      </c>
      <c r="BA2564" s="95">
        <v>21263446</v>
      </c>
      <c r="BB2564" s="95">
        <v>18937845</v>
      </c>
      <c r="BC2564" s="95">
        <v>5816</v>
      </c>
      <c r="BD2564" s="95">
        <v>5550</v>
      </c>
      <c r="BE2564" s="72">
        <v>322.17</v>
      </c>
      <c r="BF2564" s="72">
        <v>300.5</v>
      </c>
      <c r="BG2564" s="72">
        <v>622.66999999999996</v>
      </c>
      <c r="BH2564" s="95">
        <v>22059733</v>
      </c>
      <c r="BI2564" s="95">
        <v>19519385</v>
      </c>
      <c r="BJ2564" s="95">
        <v>5706</v>
      </c>
      <c r="BK2564" s="95">
        <v>5413</v>
      </c>
      <c r="BL2564" s="72">
        <v>316.81</v>
      </c>
      <c r="BM2564" s="72">
        <v>331.7</v>
      </c>
      <c r="BN2564" s="72">
        <v>648.51</v>
      </c>
      <c r="BO2564" s="95">
        <v>21278504</v>
      </c>
      <c r="BP2564" s="95">
        <v>21124107</v>
      </c>
      <c r="BQ2564" s="95">
        <v>5597</v>
      </c>
      <c r="BR2564" s="95">
        <v>5307</v>
      </c>
      <c r="BS2564" s="72">
        <v>329.93</v>
      </c>
      <c r="BT2564" s="72">
        <v>352.05</v>
      </c>
      <c r="BU2564" s="72">
        <v>681.98</v>
      </c>
      <c r="BV2564" s="95">
        <v>22463979</v>
      </c>
      <c r="BW2564" s="95">
        <v>22669003.949999999</v>
      </c>
      <c r="BX2564" s="95">
        <v>5674</v>
      </c>
      <c r="BY2564" s="95">
        <v>5366</v>
      </c>
      <c r="BZ2564" s="95">
        <v>5805</v>
      </c>
      <c r="CA2564" s="95">
        <v>5688</v>
      </c>
      <c r="CB2564" s="95">
        <v>5565</v>
      </c>
      <c r="CC2564" s="95">
        <v>5459</v>
      </c>
      <c r="CD2564" s="95">
        <v>5523</v>
      </c>
      <c r="CE2564" s="72">
        <v>650.75523149000003</v>
      </c>
      <c r="CF2564" s="72">
        <v>676.59346364999999</v>
      </c>
      <c r="CG2564" s="72">
        <v>712.40329333</v>
      </c>
      <c r="CH2564" s="72">
        <v>716.50152150999998</v>
      </c>
      <c r="CI2564" s="72">
        <v>731.52548966999996</v>
      </c>
      <c r="CJ2564" s="96">
        <v>0.85574417700000005</v>
      </c>
      <c r="CK2564" s="96">
        <v>0.87056708589999998</v>
      </c>
      <c r="CL2564" s="96">
        <v>0.87404143950000002</v>
      </c>
      <c r="CM2564" s="96">
        <v>0.90510624269999995</v>
      </c>
      <c r="CN2564" s="96">
        <v>0.93227100029999999</v>
      </c>
      <c r="CO2564" s="96">
        <v>0.98088600110000002</v>
      </c>
      <c r="CP2564" s="96">
        <v>0.90484112120000004</v>
      </c>
      <c r="CQ2564" s="96">
        <v>0.99584056389999998</v>
      </c>
      <c r="CR2564" s="96">
        <v>0.90862034030000005</v>
      </c>
      <c r="CS2564" s="95">
        <v>5661</v>
      </c>
      <c r="CT2564" s="95">
        <v>5537</v>
      </c>
      <c r="CU2564" s="95">
        <v>5482</v>
      </c>
      <c r="CV2564" s="95">
        <v>5374</v>
      </c>
      <c r="CW2564" s="95">
        <v>5429</v>
      </c>
      <c r="CX2564" s="96">
        <v>0.98730183199999999</v>
      </c>
      <c r="CY2564" s="96">
        <v>0.97867986799999995</v>
      </c>
      <c r="CZ2564" s="96">
        <v>0.99516411100000002</v>
      </c>
      <c r="DA2564" s="96">
        <v>0.97236725700000004</v>
      </c>
      <c r="DB2564" s="96">
        <v>0.97046096400000004</v>
      </c>
      <c r="DC2564">
        <v>2013</v>
      </c>
      <c r="DD2564" s="6">
        <v>5464</v>
      </c>
      <c r="DE2564" s="96">
        <v>2.0457354000000001E-3</v>
      </c>
      <c r="DF2564" s="72">
        <v>696.38</v>
      </c>
      <c r="DG2564" s="96">
        <v>1</v>
      </c>
      <c r="DH2564" s="72">
        <v>696.38</v>
      </c>
      <c r="DI2564" s="72">
        <v>730.79900866000003</v>
      </c>
      <c r="DJ2564" s="96">
        <v>1</v>
      </c>
      <c r="DK2564" s="72">
        <v>696.38</v>
      </c>
      <c r="DL2564" s="96">
        <v>1</v>
      </c>
      <c r="DM2564" s="72">
        <v>696.38</v>
      </c>
      <c r="DN2564" s="96">
        <v>1</v>
      </c>
      <c r="DO2564" s="96">
        <v>8.7810000000000006E-3</v>
      </c>
      <c r="DP2564" s="72">
        <v>6.11</v>
      </c>
      <c r="DQ2564" s="72">
        <v>690.27</v>
      </c>
      <c r="DR2564" t="s">
        <v>132</v>
      </c>
      <c r="DT2564" t="s">
        <v>1569</v>
      </c>
    </row>
    <row r="2565" spans="1:124" x14ac:dyDescent="0.3">
      <c r="A2565" t="s">
        <v>1583</v>
      </c>
      <c r="B2565">
        <v>44520</v>
      </c>
      <c r="C2565" s="95">
        <v>6788</v>
      </c>
      <c r="D2565" s="95">
        <v>21134686</v>
      </c>
      <c r="E2565" s="95">
        <v>6584</v>
      </c>
      <c r="F2565" s="95">
        <v>22755880</v>
      </c>
      <c r="G2565" s="95">
        <v>1157</v>
      </c>
      <c r="H2565" s="95">
        <v>3043413</v>
      </c>
      <c r="I2565" s="95">
        <v>1033</v>
      </c>
      <c r="J2565" s="95">
        <v>3719047</v>
      </c>
      <c r="K2565" s="95">
        <v>6568</v>
      </c>
      <c r="L2565" s="95">
        <v>21622798</v>
      </c>
      <c r="M2565" s="95">
        <v>6327</v>
      </c>
      <c r="N2565" s="95">
        <v>22442137</v>
      </c>
      <c r="O2565" s="95">
        <v>1186</v>
      </c>
      <c r="P2565" s="95">
        <v>3846395</v>
      </c>
      <c r="Q2565" s="95">
        <v>1052</v>
      </c>
      <c r="R2565" s="95">
        <v>4079792</v>
      </c>
      <c r="S2565" s="95">
        <v>6546</v>
      </c>
      <c r="T2565" s="95">
        <v>22240329</v>
      </c>
      <c r="U2565" s="95">
        <v>6263</v>
      </c>
      <c r="V2565" s="95">
        <v>24049734</v>
      </c>
      <c r="W2565" s="95">
        <v>1215</v>
      </c>
      <c r="X2565" s="95">
        <v>2972789</v>
      </c>
      <c r="Y2565" s="95">
        <v>1078</v>
      </c>
      <c r="Z2565" s="95">
        <v>4187951</v>
      </c>
      <c r="AA2565" s="95">
        <v>6628</v>
      </c>
      <c r="AB2565" s="95">
        <v>21828477</v>
      </c>
      <c r="AC2565" s="95">
        <v>6292</v>
      </c>
      <c r="AD2565" s="95">
        <v>25774709</v>
      </c>
      <c r="AE2565" s="95">
        <v>1200</v>
      </c>
      <c r="AF2565" s="95">
        <v>3318817</v>
      </c>
      <c r="AG2565" s="95">
        <v>1081</v>
      </c>
      <c r="AH2565" s="95">
        <v>4754120</v>
      </c>
      <c r="AI2565" s="95">
        <v>6938</v>
      </c>
      <c r="AJ2565" s="95">
        <v>20939506.170000002</v>
      </c>
      <c r="AK2565" s="95">
        <v>6561</v>
      </c>
      <c r="AL2565" s="95">
        <v>27552215.370000001</v>
      </c>
      <c r="AM2565" s="95">
        <v>1188</v>
      </c>
      <c r="AN2565" s="95">
        <v>3465795</v>
      </c>
      <c r="AO2565" s="95">
        <v>1074</v>
      </c>
      <c r="AP2565" s="95">
        <v>4664970</v>
      </c>
      <c r="AQ2565" s="72">
        <v>253.6</v>
      </c>
      <c r="AR2565" s="72">
        <v>289.64999999999998</v>
      </c>
      <c r="AS2565" s="72">
        <v>543.25</v>
      </c>
      <c r="AT2565" s="95">
        <v>24178099</v>
      </c>
      <c r="AU2565" s="95">
        <v>26474927</v>
      </c>
      <c r="AV2565" s="95">
        <v>7945</v>
      </c>
      <c r="AW2565" s="95">
        <v>7617</v>
      </c>
      <c r="AX2565" s="72">
        <v>273.72000000000003</v>
      </c>
      <c r="AY2565" s="72">
        <v>299.52</v>
      </c>
      <c r="AZ2565" s="72">
        <v>573.24</v>
      </c>
      <c r="BA2565" s="95">
        <v>25469193</v>
      </c>
      <c r="BB2565" s="95">
        <v>26521929</v>
      </c>
      <c r="BC2565" s="95">
        <v>7754</v>
      </c>
      <c r="BD2565" s="95">
        <v>7379</v>
      </c>
      <c r="BE2565" s="72">
        <v>270.72000000000003</v>
      </c>
      <c r="BF2565" s="72">
        <v>320.55</v>
      </c>
      <c r="BG2565" s="72">
        <v>591.27</v>
      </c>
      <c r="BH2565" s="95">
        <v>25213118</v>
      </c>
      <c r="BI2565" s="95">
        <v>28237685</v>
      </c>
      <c r="BJ2565" s="95">
        <v>7761</v>
      </c>
      <c r="BK2565" s="95">
        <v>7341</v>
      </c>
      <c r="BL2565" s="72">
        <v>267.70999999999998</v>
      </c>
      <c r="BM2565" s="72">
        <v>345.05</v>
      </c>
      <c r="BN2565" s="72">
        <v>612.76</v>
      </c>
      <c r="BO2565" s="95">
        <v>25147294</v>
      </c>
      <c r="BP2565" s="95">
        <v>30528829</v>
      </c>
      <c r="BQ2565" s="95">
        <v>7828</v>
      </c>
      <c r="BR2565" s="95">
        <v>7373</v>
      </c>
      <c r="BS2565" s="72">
        <v>250.28</v>
      </c>
      <c r="BT2565" s="72">
        <v>351.64</v>
      </c>
      <c r="BU2565" s="72">
        <v>601.91999999999996</v>
      </c>
      <c r="BV2565" s="95">
        <v>24405301.170000002</v>
      </c>
      <c r="BW2565" s="95">
        <v>32217185.370000001</v>
      </c>
      <c r="BX2565" s="95">
        <v>8126</v>
      </c>
      <c r="BY2565" s="95">
        <v>7635</v>
      </c>
      <c r="BZ2565" s="95">
        <v>7789</v>
      </c>
      <c r="CA2565" s="95">
        <v>7573</v>
      </c>
      <c r="CB2565" s="95">
        <v>7559</v>
      </c>
      <c r="CC2565" s="95">
        <v>7612</v>
      </c>
      <c r="CD2565" s="95">
        <v>7886</v>
      </c>
      <c r="CE2565" s="72">
        <v>650.75523149000003</v>
      </c>
      <c r="CF2565" s="72">
        <v>676.59346364999999</v>
      </c>
      <c r="CG2565" s="72">
        <v>712.40329333</v>
      </c>
      <c r="CH2565" s="72">
        <v>716.50152150999998</v>
      </c>
      <c r="CI2565" s="72">
        <v>731.52548966999996</v>
      </c>
      <c r="CJ2565" s="96">
        <v>0.83479928199999998</v>
      </c>
      <c r="CK2565" s="96">
        <v>0.84724436579999995</v>
      </c>
      <c r="CL2565" s="96">
        <v>0.82996528169999995</v>
      </c>
      <c r="CM2565" s="96">
        <v>0.85521102410000005</v>
      </c>
      <c r="CN2565" s="96">
        <v>0.82282847079999999</v>
      </c>
      <c r="CO2565" s="96">
        <v>0.89614593060000003</v>
      </c>
      <c r="CP2565" s="96">
        <v>0.93512636309999997</v>
      </c>
      <c r="CQ2565" s="96">
        <v>0.99584056389999998</v>
      </c>
      <c r="CR2565" s="96">
        <v>0.93903207339999994</v>
      </c>
      <c r="CS2565" s="95">
        <v>6961</v>
      </c>
      <c r="CT2565" s="95">
        <v>6812</v>
      </c>
      <c r="CU2565" s="95">
        <v>6725</v>
      </c>
      <c r="CV2565" s="95">
        <v>6859</v>
      </c>
      <c r="CW2565" s="95">
        <v>7089</v>
      </c>
      <c r="CX2565" s="96">
        <v>0.90991319900000001</v>
      </c>
      <c r="CY2565" s="96">
        <v>0.875911259</v>
      </c>
      <c r="CZ2565" s="96">
        <v>0.888842833</v>
      </c>
      <c r="DA2565" s="96">
        <v>0.89337066899999995</v>
      </c>
      <c r="DB2565" s="96">
        <v>0.91168457899999999</v>
      </c>
      <c r="DC2565">
        <v>2013</v>
      </c>
      <c r="DD2565" s="6">
        <v>7469</v>
      </c>
      <c r="DE2565" s="96">
        <v>4.5758548999999997E-3</v>
      </c>
      <c r="DF2565" s="72">
        <v>717.87</v>
      </c>
      <c r="DG2565" s="96">
        <v>1</v>
      </c>
      <c r="DH2565" s="72">
        <v>717.87</v>
      </c>
      <c r="DI2565" s="72">
        <v>698.16998197999999</v>
      </c>
      <c r="DJ2565" s="96">
        <v>1</v>
      </c>
      <c r="DK2565" s="72">
        <v>717.87</v>
      </c>
      <c r="DL2565" s="96">
        <v>1</v>
      </c>
      <c r="DM2565" s="72">
        <v>717.87</v>
      </c>
      <c r="DN2565" s="96">
        <v>1</v>
      </c>
      <c r="DO2565" s="96">
        <v>7.2300000000000003E-3</v>
      </c>
      <c r="DP2565" s="72">
        <v>5.19</v>
      </c>
      <c r="DQ2565" s="72">
        <v>712.68</v>
      </c>
      <c r="DR2565" t="s">
        <v>1583</v>
      </c>
      <c r="DT2565" t="s">
        <v>1569</v>
      </c>
    </row>
    <row r="2566" spans="1:124" x14ac:dyDescent="0.3">
      <c r="A2566" t="s">
        <v>1584</v>
      </c>
      <c r="B2566">
        <v>44530</v>
      </c>
      <c r="C2566" s="95">
        <v>6515</v>
      </c>
      <c r="D2566" s="95">
        <v>22756512</v>
      </c>
      <c r="E2566" s="95">
        <v>6351</v>
      </c>
      <c r="F2566" s="95">
        <v>21021265</v>
      </c>
      <c r="G2566" s="95">
        <v>1878</v>
      </c>
      <c r="H2566" s="95">
        <v>4657370</v>
      </c>
      <c r="I2566" s="95">
        <v>1707</v>
      </c>
      <c r="J2566" s="95">
        <v>5896414</v>
      </c>
      <c r="K2566" s="95">
        <v>6430</v>
      </c>
      <c r="L2566" s="95">
        <v>24039579</v>
      </c>
      <c r="M2566" s="95">
        <v>6255</v>
      </c>
      <c r="N2566" s="95">
        <v>22063340</v>
      </c>
      <c r="O2566" s="95">
        <v>1920</v>
      </c>
      <c r="P2566" s="95">
        <v>4983509</v>
      </c>
      <c r="Q2566" s="95">
        <v>1740</v>
      </c>
      <c r="R2566" s="95">
        <v>6506642</v>
      </c>
      <c r="S2566" s="95">
        <v>6547</v>
      </c>
      <c r="T2566" s="95">
        <v>26507751</v>
      </c>
      <c r="U2566" s="95">
        <v>6363</v>
      </c>
      <c r="V2566" s="95">
        <v>23936857</v>
      </c>
      <c r="W2566" s="95">
        <v>1946</v>
      </c>
      <c r="X2566" s="95">
        <v>5095312</v>
      </c>
      <c r="Y2566" s="95">
        <v>1772</v>
      </c>
      <c r="Z2566" s="95">
        <v>7291476</v>
      </c>
      <c r="AA2566" s="95">
        <v>6641</v>
      </c>
      <c r="AB2566" s="95">
        <v>23545463</v>
      </c>
      <c r="AC2566" s="95">
        <v>6440</v>
      </c>
      <c r="AD2566" s="95">
        <v>24888722</v>
      </c>
      <c r="AE2566" s="95">
        <v>1922</v>
      </c>
      <c r="AF2566" s="95">
        <v>5107368</v>
      </c>
      <c r="AG2566" s="95">
        <v>1752</v>
      </c>
      <c r="AH2566" s="95">
        <v>7604647</v>
      </c>
      <c r="AI2566" s="95">
        <v>6668</v>
      </c>
      <c r="AJ2566" s="95">
        <v>22508042.98</v>
      </c>
      <c r="AK2566" s="95">
        <v>6449</v>
      </c>
      <c r="AL2566" s="95">
        <v>25843921.309999999</v>
      </c>
      <c r="AM2566" s="95">
        <v>1970</v>
      </c>
      <c r="AN2566" s="95">
        <v>4877962.01</v>
      </c>
      <c r="AO2566" s="95">
        <v>1792</v>
      </c>
      <c r="AP2566" s="95">
        <v>7941975.0499999998</v>
      </c>
      <c r="AQ2566" s="72">
        <v>272.19</v>
      </c>
      <c r="AR2566" s="72">
        <v>278.37</v>
      </c>
      <c r="AS2566" s="72">
        <v>550.55999999999995</v>
      </c>
      <c r="AT2566" s="95">
        <v>27413882</v>
      </c>
      <c r="AU2566" s="95">
        <v>26917679</v>
      </c>
      <c r="AV2566" s="95">
        <v>8393</v>
      </c>
      <c r="AW2566" s="95">
        <v>8058</v>
      </c>
      <c r="AX2566" s="72">
        <v>289.64999999999998</v>
      </c>
      <c r="AY2566" s="72">
        <v>297.79000000000002</v>
      </c>
      <c r="AZ2566" s="72">
        <v>587.44000000000005</v>
      </c>
      <c r="BA2566" s="95">
        <v>29023088</v>
      </c>
      <c r="BB2566" s="95">
        <v>28569982</v>
      </c>
      <c r="BC2566" s="95">
        <v>8350</v>
      </c>
      <c r="BD2566" s="95">
        <v>7995</v>
      </c>
      <c r="BE2566" s="72">
        <v>310.08999999999997</v>
      </c>
      <c r="BF2566" s="72">
        <v>319.89999999999998</v>
      </c>
      <c r="BG2566" s="72">
        <v>629.99</v>
      </c>
      <c r="BH2566" s="95">
        <v>31603063</v>
      </c>
      <c r="BI2566" s="95">
        <v>31228333</v>
      </c>
      <c r="BJ2566" s="95">
        <v>8493</v>
      </c>
      <c r="BK2566" s="95">
        <v>8135</v>
      </c>
      <c r="BL2566" s="72">
        <v>278.83999999999997</v>
      </c>
      <c r="BM2566" s="72">
        <v>330.54</v>
      </c>
      <c r="BN2566" s="72">
        <v>609.38</v>
      </c>
      <c r="BO2566" s="95">
        <v>28652831</v>
      </c>
      <c r="BP2566" s="95">
        <v>32493369</v>
      </c>
      <c r="BQ2566" s="95">
        <v>8563</v>
      </c>
      <c r="BR2566" s="95">
        <v>8192</v>
      </c>
      <c r="BS2566" s="72">
        <v>264.2</v>
      </c>
      <c r="BT2566" s="72">
        <v>341.64</v>
      </c>
      <c r="BU2566" s="72">
        <v>605.84</v>
      </c>
      <c r="BV2566" s="95">
        <v>27386004.989999998</v>
      </c>
      <c r="BW2566" s="95">
        <v>33785896.359999999</v>
      </c>
      <c r="BX2566" s="95">
        <v>8638</v>
      </c>
      <c r="BY2566" s="95">
        <v>8241</v>
      </c>
      <c r="BZ2566" s="95">
        <v>8233</v>
      </c>
      <c r="CA2566" s="95">
        <v>8178</v>
      </c>
      <c r="CB2566" s="95">
        <v>8320</v>
      </c>
      <c r="CC2566" s="95">
        <v>8387</v>
      </c>
      <c r="CD2566" s="95">
        <v>8444</v>
      </c>
      <c r="CE2566" s="72">
        <v>650.75523149000003</v>
      </c>
      <c r="CF2566" s="72">
        <v>676.59346364999999</v>
      </c>
      <c r="CG2566" s="72">
        <v>712.40329333</v>
      </c>
      <c r="CH2566" s="72">
        <v>716.50152150999998</v>
      </c>
      <c r="CI2566" s="72">
        <v>731.52548966999996</v>
      </c>
      <c r="CJ2566" s="96">
        <v>0.84603238420000004</v>
      </c>
      <c r="CK2566" s="96">
        <v>0.86823185790000001</v>
      </c>
      <c r="CL2566" s="96">
        <v>0.88431651830000002</v>
      </c>
      <c r="CM2566" s="96">
        <v>0.85049365799999999</v>
      </c>
      <c r="CN2566" s="96">
        <v>0.82818713570000002</v>
      </c>
      <c r="CO2566" s="96">
        <v>0.96274270750000002</v>
      </c>
      <c r="CP2566" s="96">
        <v>0.88855755979999995</v>
      </c>
      <c r="CQ2566" s="96">
        <v>0.99584056389999998</v>
      </c>
      <c r="CR2566" s="96">
        <v>0.89226876779999997</v>
      </c>
      <c r="CS2566" s="95">
        <v>8142</v>
      </c>
      <c r="CT2566" s="95">
        <v>8143</v>
      </c>
      <c r="CU2566" s="95">
        <v>8231</v>
      </c>
      <c r="CV2566" s="95">
        <v>8320</v>
      </c>
      <c r="CW2566" s="95">
        <v>8339</v>
      </c>
      <c r="CX2566" s="96">
        <v>0.97010872100000001</v>
      </c>
      <c r="CY2566" s="96">
        <v>0.95397467400000002</v>
      </c>
      <c r="CZ2566" s="96">
        <v>0.95151619399999998</v>
      </c>
      <c r="DA2566" s="96">
        <v>0.97411455599999996</v>
      </c>
      <c r="DB2566" s="96">
        <v>0.96384783600000001</v>
      </c>
      <c r="DC2566">
        <v>2013</v>
      </c>
      <c r="DD2566" s="6">
        <v>8124.2</v>
      </c>
      <c r="DE2566" s="96">
        <v>5.0813309999999997E-3</v>
      </c>
      <c r="DF2566" s="72">
        <v>681.77</v>
      </c>
      <c r="DG2566" s="96">
        <v>1</v>
      </c>
      <c r="DH2566" s="72">
        <v>681.77</v>
      </c>
      <c r="DI2566" s="72">
        <v>730.79900866000003</v>
      </c>
      <c r="DJ2566" s="96">
        <v>1</v>
      </c>
      <c r="DK2566" s="72">
        <v>681.77</v>
      </c>
      <c r="DL2566" s="96">
        <v>1</v>
      </c>
      <c r="DM2566" s="72">
        <v>681.77</v>
      </c>
      <c r="DN2566" s="96">
        <v>1</v>
      </c>
      <c r="DO2566" s="96">
        <v>9.3819999999999997E-3</v>
      </c>
      <c r="DP2566" s="72">
        <v>6.4</v>
      </c>
      <c r="DQ2566" s="72">
        <v>675.37</v>
      </c>
      <c r="DR2566" t="s">
        <v>1584</v>
      </c>
      <c r="DT2566" t="s">
        <v>1569</v>
      </c>
    </row>
    <row r="2567" spans="1:124" x14ac:dyDescent="0.3">
      <c r="A2567" t="s">
        <v>1585</v>
      </c>
      <c r="B2567">
        <v>44540</v>
      </c>
      <c r="C2567" s="95">
        <v>4422</v>
      </c>
      <c r="D2567" s="95">
        <v>17666267</v>
      </c>
      <c r="E2567" s="95">
        <v>4332</v>
      </c>
      <c r="F2567" s="95">
        <v>15362500</v>
      </c>
      <c r="G2567" s="95">
        <v>1456</v>
      </c>
      <c r="H2567" s="95">
        <v>4649420</v>
      </c>
      <c r="I2567" s="95">
        <v>1361</v>
      </c>
      <c r="J2567" s="95">
        <v>5540943</v>
      </c>
      <c r="K2567" s="95">
        <v>4448</v>
      </c>
      <c r="L2567" s="95">
        <v>18530353</v>
      </c>
      <c r="M2567" s="95">
        <v>4333</v>
      </c>
      <c r="N2567" s="95">
        <v>15554048</v>
      </c>
      <c r="O2567" s="95">
        <v>1521</v>
      </c>
      <c r="P2567" s="95">
        <v>5464144</v>
      </c>
      <c r="Q2567" s="95">
        <v>1425</v>
      </c>
      <c r="R2567" s="95">
        <v>6241889</v>
      </c>
      <c r="S2567" s="95">
        <v>4578</v>
      </c>
      <c r="T2567" s="95">
        <v>18947235</v>
      </c>
      <c r="U2567" s="95">
        <v>4435</v>
      </c>
      <c r="V2567" s="95">
        <v>17181727</v>
      </c>
      <c r="W2567" s="95">
        <v>1536</v>
      </c>
      <c r="X2567" s="95">
        <v>6063367</v>
      </c>
      <c r="Y2567" s="95">
        <v>1450</v>
      </c>
      <c r="Z2567" s="95">
        <v>6584517</v>
      </c>
      <c r="AA2567" s="95">
        <v>4692</v>
      </c>
      <c r="AB2567" s="95">
        <v>18654897</v>
      </c>
      <c r="AC2567" s="95">
        <v>4535</v>
      </c>
      <c r="AD2567" s="95">
        <v>18431985</v>
      </c>
      <c r="AE2567" s="95">
        <v>1582</v>
      </c>
      <c r="AF2567" s="95">
        <v>6011975</v>
      </c>
      <c r="AG2567" s="95">
        <v>1497</v>
      </c>
      <c r="AH2567" s="95">
        <v>7659401</v>
      </c>
      <c r="AI2567" s="95">
        <v>4727</v>
      </c>
      <c r="AJ2567" s="95">
        <v>21321165</v>
      </c>
      <c r="AK2567" s="95">
        <v>4566</v>
      </c>
      <c r="AL2567" s="95">
        <v>20151698</v>
      </c>
      <c r="AM2567" s="95">
        <v>1563</v>
      </c>
      <c r="AN2567" s="95">
        <v>5387035</v>
      </c>
      <c r="AO2567" s="95">
        <v>1468</v>
      </c>
      <c r="AP2567" s="95">
        <v>7181234.9800000004</v>
      </c>
      <c r="AQ2567" s="72">
        <v>316.37</v>
      </c>
      <c r="AR2567" s="72">
        <v>305.98</v>
      </c>
      <c r="AS2567" s="72">
        <v>622.35</v>
      </c>
      <c r="AT2567" s="95">
        <v>22315687</v>
      </c>
      <c r="AU2567" s="95">
        <v>20903443</v>
      </c>
      <c r="AV2567" s="95">
        <v>5878</v>
      </c>
      <c r="AW2567" s="95">
        <v>5693</v>
      </c>
      <c r="AX2567" s="72">
        <v>334.99</v>
      </c>
      <c r="AY2567" s="72">
        <v>315.44</v>
      </c>
      <c r="AZ2567" s="72">
        <v>650.42999999999995</v>
      </c>
      <c r="BA2567" s="95">
        <v>23994497</v>
      </c>
      <c r="BB2567" s="95">
        <v>21795937</v>
      </c>
      <c r="BC2567" s="95">
        <v>5969</v>
      </c>
      <c r="BD2567" s="95">
        <v>5758</v>
      </c>
      <c r="BE2567" s="72">
        <v>340.89</v>
      </c>
      <c r="BF2567" s="72">
        <v>336.54</v>
      </c>
      <c r="BG2567" s="72">
        <v>677.43</v>
      </c>
      <c r="BH2567" s="95">
        <v>25010602</v>
      </c>
      <c r="BI2567" s="95">
        <v>23766244</v>
      </c>
      <c r="BJ2567" s="95">
        <v>6114</v>
      </c>
      <c r="BK2567" s="95">
        <v>5885</v>
      </c>
      <c r="BL2567" s="72">
        <v>327.63</v>
      </c>
      <c r="BM2567" s="72">
        <v>360.46</v>
      </c>
      <c r="BN2567" s="72">
        <v>688.09</v>
      </c>
      <c r="BO2567" s="95">
        <v>24666872</v>
      </c>
      <c r="BP2567" s="95">
        <v>26091386</v>
      </c>
      <c r="BQ2567" s="95">
        <v>6274</v>
      </c>
      <c r="BR2567" s="95">
        <v>6032</v>
      </c>
      <c r="BS2567" s="72">
        <v>353.84</v>
      </c>
      <c r="BT2567" s="72">
        <v>377.48</v>
      </c>
      <c r="BU2567" s="72">
        <v>731.32</v>
      </c>
      <c r="BV2567" s="95">
        <v>26708200</v>
      </c>
      <c r="BW2567" s="95">
        <v>27332932.98</v>
      </c>
      <c r="BX2567" s="95">
        <v>6290</v>
      </c>
      <c r="BY2567" s="95">
        <v>6034</v>
      </c>
      <c r="BZ2567" s="95">
        <v>5790</v>
      </c>
      <c r="CA2567" s="95">
        <v>5867</v>
      </c>
      <c r="CB2567" s="95">
        <v>6004</v>
      </c>
      <c r="CC2567" s="95">
        <v>6159</v>
      </c>
      <c r="CD2567" s="95">
        <v>6165</v>
      </c>
      <c r="CE2567" s="72">
        <v>650.75523149000003</v>
      </c>
      <c r="CF2567" s="72">
        <v>676.59346364999999</v>
      </c>
      <c r="CG2567" s="72">
        <v>712.40329333</v>
      </c>
      <c r="CH2567" s="72">
        <v>716.50152150999998</v>
      </c>
      <c r="CI2567" s="72">
        <v>731.52548966999996</v>
      </c>
      <c r="CJ2567" s="96">
        <v>0.95635036009999996</v>
      </c>
      <c r="CK2567" s="96">
        <v>0.96133059949999999</v>
      </c>
      <c r="CL2567" s="96">
        <v>0.95090801280000004</v>
      </c>
      <c r="CM2567" s="96">
        <v>0.96034687900000004</v>
      </c>
      <c r="CN2567" s="96">
        <v>0.99971909430000006</v>
      </c>
      <c r="CO2567" s="96">
        <v>1.0285379814</v>
      </c>
      <c r="CP2567" s="96">
        <v>0.93893566070000001</v>
      </c>
      <c r="CQ2567" s="96">
        <v>0.99584056389999998</v>
      </c>
      <c r="CR2567" s="96">
        <v>0.94285728130000002</v>
      </c>
      <c r="CS2567" s="95">
        <v>5090</v>
      </c>
      <c r="CT2567" s="95">
        <v>5188</v>
      </c>
      <c r="CU2567" s="95">
        <v>5280</v>
      </c>
      <c r="CV2567" s="95">
        <v>5355</v>
      </c>
      <c r="CW2567" s="95">
        <v>5276</v>
      </c>
      <c r="CX2567" s="96">
        <v>1.0186837580000001</v>
      </c>
      <c r="CY2567" s="96">
        <v>1.0202595299999999</v>
      </c>
      <c r="CZ2567" s="96">
        <v>1.0388917769999999</v>
      </c>
      <c r="DA2567" s="96">
        <v>1.039522477</v>
      </c>
      <c r="DB2567" s="96">
        <v>1.02467456</v>
      </c>
      <c r="DC2567">
        <v>2013</v>
      </c>
      <c r="DD2567" s="6">
        <v>5880.4</v>
      </c>
      <c r="DE2567" s="96">
        <v>1.7910859000000001E-3</v>
      </c>
      <c r="DF2567" s="72">
        <v>722.81</v>
      </c>
      <c r="DG2567" s="96">
        <v>1</v>
      </c>
      <c r="DH2567" s="72">
        <v>722.81</v>
      </c>
      <c r="DI2567" s="72">
        <v>730.79900866000003</v>
      </c>
      <c r="DJ2567" s="96">
        <v>1</v>
      </c>
      <c r="DK2567" s="72">
        <v>722.81</v>
      </c>
      <c r="DL2567" s="96">
        <v>1</v>
      </c>
      <c r="DM2567" s="72">
        <v>722.81</v>
      </c>
      <c r="DN2567" s="96">
        <v>1</v>
      </c>
      <c r="DO2567" s="96">
        <v>6.8979999999999996E-3</v>
      </c>
      <c r="DP2567" s="72">
        <v>4.99</v>
      </c>
      <c r="DQ2567" s="72">
        <v>717.82</v>
      </c>
      <c r="DR2567" t="s">
        <v>1585</v>
      </c>
      <c r="DT2567" t="s">
        <v>1569</v>
      </c>
    </row>
    <row r="2568" spans="1:124" x14ac:dyDescent="0.3">
      <c r="A2568" t="s">
        <v>44</v>
      </c>
      <c r="B2568">
        <v>44550</v>
      </c>
      <c r="C2568" s="95">
        <v>2176</v>
      </c>
      <c r="D2568" s="95">
        <v>10836800</v>
      </c>
      <c r="E2568" s="95">
        <v>2130</v>
      </c>
      <c r="F2568" s="95">
        <v>7392782</v>
      </c>
      <c r="G2568" s="95">
        <v>725</v>
      </c>
      <c r="H2568" s="95">
        <v>2436228</v>
      </c>
      <c r="I2568" s="95">
        <v>687</v>
      </c>
      <c r="J2568" s="95">
        <v>2805335</v>
      </c>
      <c r="K2568" s="95">
        <v>2098</v>
      </c>
      <c r="L2568" s="95">
        <v>10850883</v>
      </c>
      <c r="M2568" s="95">
        <v>2044</v>
      </c>
      <c r="N2568" s="95">
        <v>8064535</v>
      </c>
      <c r="O2568" s="95">
        <v>734</v>
      </c>
      <c r="P2568" s="95">
        <v>2877399</v>
      </c>
      <c r="Q2568" s="95">
        <v>698</v>
      </c>
      <c r="R2568" s="95">
        <v>3039430</v>
      </c>
      <c r="S2568" s="95">
        <v>2113</v>
      </c>
      <c r="T2568" s="95">
        <v>11672685</v>
      </c>
      <c r="U2568" s="95">
        <v>2048</v>
      </c>
      <c r="V2568" s="95">
        <v>8634072</v>
      </c>
      <c r="W2568" s="95">
        <v>740</v>
      </c>
      <c r="X2568" s="95">
        <v>2828061</v>
      </c>
      <c r="Y2568" s="95">
        <v>699</v>
      </c>
      <c r="Z2568" s="95">
        <v>3255991</v>
      </c>
      <c r="AA2568" s="95">
        <v>2115</v>
      </c>
      <c r="AB2568" s="95">
        <v>11635809</v>
      </c>
      <c r="AC2568" s="95">
        <v>2036</v>
      </c>
      <c r="AD2568" s="95">
        <v>9593977</v>
      </c>
      <c r="AE2568" s="95">
        <v>707</v>
      </c>
      <c r="AF2568" s="95">
        <v>3012018</v>
      </c>
      <c r="AG2568" s="95">
        <v>670</v>
      </c>
      <c r="AH2568" s="95">
        <v>3547081</v>
      </c>
      <c r="AI2568" s="95">
        <v>2108</v>
      </c>
      <c r="AJ2568" s="95">
        <v>10933469</v>
      </c>
      <c r="AK2568" s="95">
        <v>2024</v>
      </c>
      <c r="AL2568" s="95">
        <v>10083036</v>
      </c>
      <c r="AM2568" s="95">
        <v>689</v>
      </c>
      <c r="AN2568" s="95">
        <v>2640838</v>
      </c>
      <c r="AO2568" s="95">
        <v>649</v>
      </c>
      <c r="AP2568" s="95">
        <v>3182000</v>
      </c>
      <c r="AQ2568" s="72">
        <v>381.28</v>
      </c>
      <c r="AR2568" s="72">
        <v>301.68</v>
      </c>
      <c r="AS2568" s="72">
        <v>682.96</v>
      </c>
      <c r="AT2568" s="95">
        <v>13273028</v>
      </c>
      <c r="AU2568" s="95">
        <v>10198117</v>
      </c>
      <c r="AV2568" s="95">
        <v>2901</v>
      </c>
      <c r="AW2568" s="95">
        <v>2817</v>
      </c>
      <c r="AX2568" s="72">
        <v>403.96</v>
      </c>
      <c r="AY2568" s="72">
        <v>337.47</v>
      </c>
      <c r="AZ2568" s="72">
        <v>741.43</v>
      </c>
      <c r="BA2568" s="95">
        <v>13728282</v>
      </c>
      <c r="BB2568" s="95">
        <v>11103965</v>
      </c>
      <c r="BC2568" s="95">
        <v>2832</v>
      </c>
      <c r="BD2568" s="95">
        <v>2742</v>
      </c>
      <c r="BE2568" s="72">
        <v>423.55</v>
      </c>
      <c r="BF2568" s="72">
        <v>360.7</v>
      </c>
      <c r="BG2568" s="72">
        <v>784.25</v>
      </c>
      <c r="BH2568" s="95">
        <v>14500746</v>
      </c>
      <c r="BI2568" s="95">
        <v>11890063</v>
      </c>
      <c r="BJ2568" s="95">
        <v>2853</v>
      </c>
      <c r="BK2568" s="95">
        <v>2747</v>
      </c>
      <c r="BL2568" s="72">
        <v>432.55</v>
      </c>
      <c r="BM2568" s="72">
        <v>404.69</v>
      </c>
      <c r="BN2568" s="72">
        <v>837.24</v>
      </c>
      <c r="BO2568" s="95">
        <v>14647827</v>
      </c>
      <c r="BP2568" s="95">
        <v>13141058</v>
      </c>
      <c r="BQ2568" s="95">
        <v>2822</v>
      </c>
      <c r="BR2568" s="95">
        <v>2706</v>
      </c>
      <c r="BS2568" s="72">
        <v>404.43</v>
      </c>
      <c r="BT2568" s="72">
        <v>413.55</v>
      </c>
      <c r="BU2568" s="72">
        <v>817.98</v>
      </c>
      <c r="BV2568" s="95">
        <v>13574307</v>
      </c>
      <c r="BW2568" s="95">
        <v>13265036</v>
      </c>
      <c r="BX2568" s="95">
        <v>2797</v>
      </c>
      <c r="BY2568" s="95">
        <v>2673</v>
      </c>
      <c r="BZ2568" s="95">
        <v>2861</v>
      </c>
      <c r="CA2568" s="95">
        <v>2788</v>
      </c>
      <c r="CB2568" s="95">
        <v>2802</v>
      </c>
      <c r="CC2568" s="95">
        <v>2767</v>
      </c>
      <c r="CD2568" s="95">
        <v>2736</v>
      </c>
      <c r="CE2568" s="72">
        <v>650.75523149000003</v>
      </c>
      <c r="CF2568" s="72">
        <v>676.59346364999999</v>
      </c>
      <c r="CG2568" s="72">
        <v>712.40329333</v>
      </c>
      <c r="CH2568" s="72">
        <v>716.50152150999998</v>
      </c>
      <c r="CI2568" s="72">
        <v>731.52548966999996</v>
      </c>
      <c r="CJ2568" s="96">
        <v>1.0494882974999999</v>
      </c>
      <c r="CK2568" s="96">
        <v>1.0958279082</v>
      </c>
      <c r="CL2568" s="96">
        <v>1.1008511714</v>
      </c>
      <c r="CM2568" s="96">
        <v>1.1685111264000001</v>
      </c>
      <c r="CN2568" s="96">
        <v>1.1181838658000001</v>
      </c>
      <c r="CO2568" s="96">
        <v>1.0853120748</v>
      </c>
      <c r="CP2568" s="96">
        <v>1.0195892035</v>
      </c>
      <c r="CQ2568" s="96">
        <v>0.99584056389999998</v>
      </c>
      <c r="CR2568" s="96">
        <v>1.023847687</v>
      </c>
      <c r="CS2568" s="95">
        <v>3107</v>
      </c>
      <c r="CT2568" s="95">
        <v>3088</v>
      </c>
      <c r="CU2568" s="95">
        <v>3102</v>
      </c>
      <c r="CV2568" s="95">
        <v>3095</v>
      </c>
      <c r="CW2568" s="95">
        <v>3065</v>
      </c>
      <c r="CX2568" s="96">
        <v>1.09204305</v>
      </c>
      <c r="CY2568" s="96">
        <v>1.112774902</v>
      </c>
      <c r="CZ2568" s="96">
        <v>1.077419557</v>
      </c>
      <c r="DA2568" s="96">
        <v>1.0666490049999999</v>
      </c>
      <c r="DB2568" s="96">
        <v>1.077653491</v>
      </c>
      <c r="DC2568">
        <v>2013</v>
      </c>
      <c r="DD2568" s="6">
        <v>2737</v>
      </c>
      <c r="DE2568" s="96">
        <v>1.3629422000000001E-3</v>
      </c>
      <c r="DF2568" s="72">
        <v>785.23</v>
      </c>
      <c r="DG2568" s="96">
        <v>1</v>
      </c>
      <c r="DH2568" s="72">
        <v>785.23</v>
      </c>
      <c r="DI2568" s="72">
        <v>786.21584169000005</v>
      </c>
      <c r="DJ2568" s="96">
        <v>1</v>
      </c>
      <c r="DK2568" s="72">
        <v>785.23</v>
      </c>
      <c r="DL2568" s="96">
        <v>1</v>
      </c>
      <c r="DM2568" s="72">
        <v>785.23</v>
      </c>
      <c r="DN2568" s="96">
        <v>1</v>
      </c>
      <c r="DO2568" s="96">
        <v>6.1910000000000003E-3</v>
      </c>
      <c r="DP2568" s="72">
        <v>4.8600000000000003</v>
      </c>
      <c r="DQ2568" s="72">
        <v>780.37</v>
      </c>
      <c r="DR2568" t="s">
        <v>44</v>
      </c>
      <c r="DT2568" t="s">
        <v>1569</v>
      </c>
    </row>
    <row r="2569" spans="1:124" x14ac:dyDescent="0.3">
      <c r="A2569" t="s">
        <v>45</v>
      </c>
      <c r="B2569">
        <v>44560</v>
      </c>
      <c r="C2569" s="95">
        <v>10647</v>
      </c>
      <c r="D2569" s="95">
        <v>43491388</v>
      </c>
      <c r="E2569" s="95">
        <v>10218</v>
      </c>
      <c r="F2569" s="95">
        <v>36163661</v>
      </c>
      <c r="G2569" s="95">
        <v>2850</v>
      </c>
      <c r="H2569" s="95">
        <v>9611763</v>
      </c>
      <c r="I2569" s="95">
        <v>2656</v>
      </c>
      <c r="J2569" s="95">
        <v>9995745</v>
      </c>
      <c r="K2569" s="95">
        <v>10616</v>
      </c>
      <c r="L2569" s="95">
        <v>46053356</v>
      </c>
      <c r="M2569" s="95">
        <v>10130</v>
      </c>
      <c r="N2569" s="95">
        <v>38350095</v>
      </c>
      <c r="O2569" s="95">
        <v>2941</v>
      </c>
      <c r="P2569" s="95">
        <v>9729386</v>
      </c>
      <c r="Q2569" s="95">
        <v>2742</v>
      </c>
      <c r="R2569" s="95">
        <v>11162283</v>
      </c>
      <c r="S2569" s="95">
        <v>10875</v>
      </c>
      <c r="T2569" s="95">
        <v>47438903</v>
      </c>
      <c r="U2569" s="95">
        <v>10347</v>
      </c>
      <c r="V2569" s="95">
        <v>41146453</v>
      </c>
      <c r="W2569" s="95">
        <v>3083</v>
      </c>
      <c r="X2569" s="95">
        <v>9764931</v>
      </c>
      <c r="Y2569" s="95">
        <v>2874</v>
      </c>
      <c r="Z2569" s="95">
        <v>11186472</v>
      </c>
      <c r="AA2569" s="95">
        <v>11272</v>
      </c>
      <c r="AB2569" s="95">
        <v>43104012</v>
      </c>
      <c r="AC2569" s="95">
        <v>10723</v>
      </c>
      <c r="AD2569" s="95">
        <v>45892201</v>
      </c>
      <c r="AE2569" s="95">
        <v>3277</v>
      </c>
      <c r="AF2569" s="95">
        <v>10765028</v>
      </c>
      <c r="AG2569" s="95">
        <v>3057</v>
      </c>
      <c r="AH2569" s="95">
        <v>12980432</v>
      </c>
      <c r="AI2569" s="95">
        <v>11587</v>
      </c>
      <c r="AJ2569" s="95">
        <v>48526101.979999997</v>
      </c>
      <c r="AK2569" s="95">
        <v>11029</v>
      </c>
      <c r="AL2569" s="95">
        <v>50620600.340000004</v>
      </c>
      <c r="AM2569" s="95">
        <v>3351</v>
      </c>
      <c r="AN2569" s="95">
        <v>12255936</v>
      </c>
      <c r="AO2569" s="95">
        <v>3116</v>
      </c>
      <c r="AP2569" s="95">
        <v>14010810.310000001</v>
      </c>
      <c r="AQ2569" s="72">
        <v>327.87</v>
      </c>
      <c r="AR2569" s="72">
        <v>298.79000000000002</v>
      </c>
      <c r="AS2569" s="72">
        <v>626.66</v>
      </c>
      <c r="AT2569" s="95">
        <v>53103151</v>
      </c>
      <c r="AU2569" s="95">
        <v>46159406</v>
      </c>
      <c r="AV2569" s="95">
        <v>13497</v>
      </c>
      <c r="AW2569" s="95">
        <v>12874</v>
      </c>
      <c r="AX2569" s="72">
        <v>342.89</v>
      </c>
      <c r="AY2569" s="72">
        <v>320.54000000000002</v>
      </c>
      <c r="AZ2569" s="72">
        <v>663.43</v>
      </c>
      <c r="BA2569" s="95">
        <v>55782742</v>
      </c>
      <c r="BB2569" s="95">
        <v>49512378</v>
      </c>
      <c r="BC2569" s="95">
        <v>13557</v>
      </c>
      <c r="BD2569" s="95">
        <v>12872</v>
      </c>
      <c r="BE2569" s="72">
        <v>341.52</v>
      </c>
      <c r="BF2569" s="72">
        <v>329.86</v>
      </c>
      <c r="BG2569" s="72">
        <v>671.38</v>
      </c>
      <c r="BH2569" s="95">
        <v>57203834</v>
      </c>
      <c r="BI2569" s="95">
        <v>52332925</v>
      </c>
      <c r="BJ2569" s="95">
        <v>13958</v>
      </c>
      <c r="BK2569" s="95">
        <v>13221</v>
      </c>
      <c r="BL2569" s="72">
        <v>308.55</v>
      </c>
      <c r="BM2569" s="72">
        <v>356.03</v>
      </c>
      <c r="BN2569" s="72">
        <v>664.58</v>
      </c>
      <c r="BO2569" s="95">
        <v>53869040</v>
      </c>
      <c r="BP2569" s="95">
        <v>58872633</v>
      </c>
      <c r="BQ2569" s="95">
        <v>14549</v>
      </c>
      <c r="BR2569" s="95">
        <v>13780</v>
      </c>
      <c r="BS2569" s="72">
        <v>339.08</v>
      </c>
      <c r="BT2569" s="72">
        <v>380.77</v>
      </c>
      <c r="BU2569" s="72">
        <v>719.85</v>
      </c>
      <c r="BV2569" s="95">
        <v>60782037.979999997</v>
      </c>
      <c r="BW2569" s="95">
        <v>64631410.649999999</v>
      </c>
      <c r="BX2569" s="95">
        <v>14938</v>
      </c>
      <c r="BY2569" s="95">
        <v>14145</v>
      </c>
      <c r="BZ2569" s="95">
        <v>13200</v>
      </c>
      <c r="CA2569" s="95">
        <v>13226</v>
      </c>
      <c r="CB2569" s="95">
        <v>13603</v>
      </c>
      <c r="CC2569" s="95">
        <v>14184</v>
      </c>
      <c r="CD2569" s="95">
        <v>14550</v>
      </c>
      <c r="CE2569" s="72">
        <v>650.75523149000003</v>
      </c>
      <c r="CF2569" s="72">
        <v>676.59346364999999</v>
      </c>
      <c r="CG2569" s="72">
        <v>712.40329333</v>
      </c>
      <c r="CH2569" s="72">
        <v>716.50152150999998</v>
      </c>
      <c r="CI2569" s="72">
        <v>731.52548966999996</v>
      </c>
      <c r="CJ2569" s="96">
        <v>0.96297343410000003</v>
      </c>
      <c r="CK2569" s="96">
        <v>0.98054450069999999</v>
      </c>
      <c r="CL2569" s="96">
        <v>0.94241563210000001</v>
      </c>
      <c r="CM2569" s="96">
        <v>0.92753466679999996</v>
      </c>
      <c r="CN2569" s="96">
        <v>0.98403953129999999</v>
      </c>
      <c r="CO2569" s="96">
        <v>0.99918481719999996</v>
      </c>
      <c r="CP2569" s="96">
        <v>0.96028436029999997</v>
      </c>
      <c r="CQ2569" s="96">
        <v>0.99584056389999998</v>
      </c>
      <c r="CR2569" s="96">
        <v>0.96429514719999998</v>
      </c>
      <c r="CS2569" s="95">
        <v>12572</v>
      </c>
      <c r="CT2569" s="95">
        <v>12744</v>
      </c>
      <c r="CU2569" s="95">
        <v>12910</v>
      </c>
      <c r="CV2569" s="95">
        <v>13453</v>
      </c>
      <c r="CW2569" s="95">
        <v>13749</v>
      </c>
      <c r="CX2569" s="96">
        <v>0.98460274199999998</v>
      </c>
      <c r="CY2569" s="96">
        <v>0.99644433799999999</v>
      </c>
      <c r="CZ2569" s="96">
        <v>0.99776680399999995</v>
      </c>
      <c r="DA2569" s="96">
        <v>1.002047586</v>
      </c>
      <c r="DB2569" s="96">
        <v>1.013589082</v>
      </c>
      <c r="DC2569">
        <v>2013</v>
      </c>
      <c r="DD2569" s="6">
        <v>13378.4</v>
      </c>
      <c r="DE2569" s="96">
        <v>2.3497803000000002E-3</v>
      </c>
      <c r="DF2569" s="72">
        <v>738.83</v>
      </c>
      <c r="DG2569" s="96">
        <v>1</v>
      </c>
      <c r="DH2569" s="72">
        <v>738.83</v>
      </c>
      <c r="DI2569" s="72">
        <v>738.55370963999997</v>
      </c>
      <c r="DJ2569" s="96">
        <v>1</v>
      </c>
      <c r="DK2569" s="72">
        <v>738.83</v>
      </c>
      <c r="DL2569" s="96">
        <v>1</v>
      </c>
      <c r="DM2569" s="72">
        <v>738.83</v>
      </c>
      <c r="DN2569" s="96">
        <v>1</v>
      </c>
      <c r="DO2569" s="96">
        <v>8.3379999999999999E-3</v>
      </c>
      <c r="DP2569" s="72">
        <v>6.16</v>
      </c>
      <c r="DQ2569" s="72">
        <v>732.67</v>
      </c>
      <c r="DR2569" t="s">
        <v>45</v>
      </c>
      <c r="DT2569" t="s">
        <v>1569</v>
      </c>
    </row>
    <row r="2570" spans="1:124" x14ac:dyDescent="0.3">
      <c r="A2570" t="s">
        <v>47</v>
      </c>
      <c r="B2570">
        <v>44570</v>
      </c>
      <c r="C2570" s="95">
        <v>3119</v>
      </c>
      <c r="D2570" s="95">
        <v>16979047</v>
      </c>
      <c r="E2570" s="95">
        <v>3019</v>
      </c>
      <c r="F2570" s="95">
        <v>12074213</v>
      </c>
      <c r="G2570" s="95">
        <v>1054</v>
      </c>
      <c r="H2570" s="95">
        <v>4078522</v>
      </c>
      <c r="I2570" s="95">
        <v>973</v>
      </c>
      <c r="J2570" s="95">
        <v>4165919</v>
      </c>
      <c r="K2570" s="95">
        <v>2972</v>
      </c>
      <c r="L2570" s="95">
        <v>15884600</v>
      </c>
      <c r="M2570" s="95">
        <v>2868</v>
      </c>
      <c r="N2570" s="95">
        <v>12051022</v>
      </c>
      <c r="O2570" s="95">
        <v>1045</v>
      </c>
      <c r="P2570" s="95">
        <v>4218183</v>
      </c>
      <c r="Q2570" s="95">
        <v>966</v>
      </c>
      <c r="R2570" s="95">
        <v>4274247</v>
      </c>
      <c r="S2570" s="95">
        <v>2961</v>
      </c>
      <c r="T2570" s="95">
        <v>15906001</v>
      </c>
      <c r="U2570" s="95">
        <v>2838</v>
      </c>
      <c r="V2570" s="95">
        <v>12355875</v>
      </c>
      <c r="W2570" s="95">
        <v>1073</v>
      </c>
      <c r="X2570" s="95">
        <v>4209380</v>
      </c>
      <c r="Y2570" s="95">
        <v>1000</v>
      </c>
      <c r="Z2570" s="95">
        <v>4455325</v>
      </c>
      <c r="AA2570" s="95">
        <v>2975</v>
      </c>
      <c r="AB2570" s="95">
        <v>12636190</v>
      </c>
      <c r="AC2570" s="95">
        <v>2842</v>
      </c>
      <c r="AD2570" s="95">
        <v>12376291</v>
      </c>
      <c r="AE2570" s="95">
        <v>1070</v>
      </c>
      <c r="AF2570" s="95">
        <v>3127832</v>
      </c>
      <c r="AG2570" s="95">
        <v>1004</v>
      </c>
      <c r="AH2570" s="95">
        <v>4446797</v>
      </c>
      <c r="AI2570" s="95">
        <v>2990</v>
      </c>
      <c r="AJ2570" s="95">
        <v>13180551.82</v>
      </c>
      <c r="AK2570" s="95">
        <v>2860</v>
      </c>
      <c r="AL2570" s="95">
        <v>13163061.01</v>
      </c>
      <c r="AM2570" s="95">
        <v>1091</v>
      </c>
      <c r="AN2570" s="95">
        <v>4039775</v>
      </c>
      <c r="AO2570" s="95">
        <v>1004</v>
      </c>
      <c r="AP2570" s="95">
        <v>4901808</v>
      </c>
      <c r="AQ2570" s="72">
        <v>420.51</v>
      </c>
      <c r="AR2570" s="72">
        <v>339.01</v>
      </c>
      <c r="AS2570" s="72">
        <v>759.52</v>
      </c>
      <c r="AT2570" s="95">
        <v>21057569</v>
      </c>
      <c r="AU2570" s="95">
        <v>16240132</v>
      </c>
      <c r="AV2570" s="95">
        <v>4173</v>
      </c>
      <c r="AW2570" s="95">
        <v>3992</v>
      </c>
      <c r="AX2570" s="72">
        <v>417.04</v>
      </c>
      <c r="AY2570" s="72">
        <v>354.84</v>
      </c>
      <c r="AZ2570" s="72">
        <v>771.88</v>
      </c>
      <c r="BA2570" s="95">
        <v>20102783</v>
      </c>
      <c r="BB2570" s="95">
        <v>16325269</v>
      </c>
      <c r="BC2570" s="95">
        <v>4017</v>
      </c>
      <c r="BD2570" s="95">
        <v>3834</v>
      </c>
      <c r="BE2570" s="72">
        <v>415.54</v>
      </c>
      <c r="BF2570" s="72">
        <v>365.02</v>
      </c>
      <c r="BG2570" s="72">
        <v>780.56</v>
      </c>
      <c r="BH2570" s="95">
        <v>20115381</v>
      </c>
      <c r="BI2570" s="95">
        <v>16811200</v>
      </c>
      <c r="BJ2570" s="95">
        <v>4034</v>
      </c>
      <c r="BK2570" s="95">
        <v>3838</v>
      </c>
      <c r="BL2570" s="72">
        <v>324.76</v>
      </c>
      <c r="BM2570" s="72">
        <v>364.51</v>
      </c>
      <c r="BN2570" s="72">
        <v>689.27</v>
      </c>
      <c r="BO2570" s="95">
        <v>15764022</v>
      </c>
      <c r="BP2570" s="95">
        <v>16823088</v>
      </c>
      <c r="BQ2570" s="95">
        <v>4045</v>
      </c>
      <c r="BR2570" s="95">
        <v>3846</v>
      </c>
      <c r="BS2570" s="72">
        <v>351.64</v>
      </c>
      <c r="BT2570" s="72">
        <v>389.6</v>
      </c>
      <c r="BU2570" s="72">
        <v>741.24</v>
      </c>
      <c r="BV2570" s="95">
        <v>17220326.82</v>
      </c>
      <c r="BW2570" s="95">
        <v>18064869.010000002</v>
      </c>
      <c r="BX2570" s="95">
        <v>4081</v>
      </c>
      <c r="BY2570" s="95">
        <v>3864</v>
      </c>
      <c r="BZ2570" s="95">
        <v>4087</v>
      </c>
      <c r="CA2570" s="95">
        <v>3929</v>
      </c>
      <c r="CB2570" s="95">
        <v>3940</v>
      </c>
      <c r="CC2570" s="95">
        <v>3951</v>
      </c>
      <c r="CD2570" s="95">
        <v>3975</v>
      </c>
      <c r="CE2570" s="72">
        <v>650.75523149000003</v>
      </c>
      <c r="CF2570" s="72">
        <v>676.59346364999999</v>
      </c>
      <c r="CG2570" s="72">
        <v>712.40329333</v>
      </c>
      <c r="CH2570" s="72">
        <v>716.50152150999998</v>
      </c>
      <c r="CI2570" s="72">
        <v>731.52548966999996</v>
      </c>
      <c r="CJ2570" s="96">
        <v>1.1671362184</v>
      </c>
      <c r="CK2570" s="96">
        <v>1.1408327769</v>
      </c>
      <c r="CL2570" s="96">
        <v>1.0956715210000001</v>
      </c>
      <c r="CM2570" s="96">
        <v>0.96199377019999999</v>
      </c>
      <c r="CN2570" s="96">
        <v>1.0132797975000001</v>
      </c>
      <c r="CO2570" s="96">
        <v>1.0134936306</v>
      </c>
      <c r="CP2570" s="96">
        <v>1.0614598693999999</v>
      </c>
      <c r="CQ2570" s="96">
        <v>0.99584056389999998</v>
      </c>
      <c r="CR2570" s="96">
        <v>1.0658932325999999</v>
      </c>
      <c r="CS2570" s="95">
        <v>4161</v>
      </c>
      <c r="CT2570" s="95">
        <v>4146</v>
      </c>
      <c r="CU2570" s="95">
        <v>4132</v>
      </c>
      <c r="CV2570" s="95">
        <v>4209</v>
      </c>
      <c r="CW2570" s="95">
        <v>4256</v>
      </c>
      <c r="CX2570" s="96">
        <v>1.00564572</v>
      </c>
      <c r="CY2570" s="96">
        <v>1.0029744030000001</v>
      </c>
      <c r="CZ2570" s="96">
        <v>1.0026270070000001</v>
      </c>
      <c r="DA2570" s="96">
        <v>1.0165820139999999</v>
      </c>
      <c r="DB2570" s="96">
        <v>1.0389094569999999</v>
      </c>
      <c r="DC2570">
        <v>2013</v>
      </c>
      <c r="DD2570" s="6">
        <v>3874.8</v>
      </c>
      <c r="DE2570" s="96">
        <v>3.1642011999999998E-3</v>
      </c>
      <c r="DF2570" s="72">
        <v>816.01</v>
      </c>
      <c r="DG2570" s="96">
        <v>1</v>
      </c>
      <c r="DH2570" s="72">
        <v>816.01</v>
      </c>
      <c r="DI2570" s="72">
        <v>748.19292386999996</v>
      </c>
      <c r="DJ2570" s="96">
        <v>1</v>
      </c>
      <c r="DK2570" s="72">
        <v>816.01</v>
      </c>
      <c r="DL2570" s="96">
        <v>1</v>
      </c>
      <c r="DM2570" s="72">
        <v>816.01</v>
      </c>
      <c r="DN2570" s="96">
        <v>1</v>
      </c>
      <c r="DO2570" s="96">
        <v>9.4230000000000008E-3</v>
      </c>
      <c r="DP2570" s="72">
        <v>7.69</v>
      </c>
      <c r="DQ2570" s="72">
        <v>808.32</v>
      </c>
      <c r="DR2570" t="s">
        <v>47</v>
      </c>
      <c r="DT2570" t="s">
        <v>1569</v>
      </c>
    </row>
    <row r="2571" spans="1:124" x14ac:dyDescent="0.3">
      <c r="A2571" t="s">
        <v>48</v>
      </c>
      <c r="B2571">
        <v>44580</v>
      </c>
      <c r="C2571" s="95">
        <v>3157</v>
      </c>
      <c r="D2571" s="95">
        <v>14195096</v>
      </c>
      <c r="E2571" s="95">
        <v>3027</v>
      </c>
      <c r="F2571" s="95">
        <v>10506237</v>
      </c>
      <c r="G2571" s="95">
        <v>882</v>
      </c>
      <c r="H2571" s="95">
        <v>2832835</v>
      </c>
      <c r="I2571" s="95">
        <v>805</v>
      </c>
      <c r="J2571" s="95">
        <v>3207627</v>
      </c>
      <c r="K2571" s="95">
        <v>3145</v>
      </c>
      <c r="L2571" s="95">
        <v>13238278</v>
      </c>
      <c r="M2571" s="95">
        <v>2997</v>
      </c>
      <c r="N2571" s="95">
        <v>10353528</v>
      </c>
      <c r="O2571" s="95">
        <v>934</v>
      </c>
      <c r="P2571" s="95">
        <v>3393859</v>
      </c>
      <c r="Q2571" s="95">
        <v>859</v>
      </c>
      <c r="R2571" s="95">
        <v>3569819</v>
      </c>
      <c r="S2571" s="95">
        <v>3152</v>
      </c>
      <c r="T2571" s="95">
        <v>13810360</v>
      </c>
      <c r="U2571" s="95">
        <v>2974</v>
      </c>
      <c r="V2571" s="95">
        <v>10983833</v>
      </c>
      <c r="W2571" s="95">
        <v>927</v>
      </c>
      <c r="X2571" s="95">
        <v>3800635</v>
      </c>
      <c r="Y2571" s="95">
        <v>846</v>
      </c>
      <c r="Z2571" s="95">
        <v>3800588</v>
      </c>
      <c r="AA2571" s="95">
        <v>3150</v>
      </c>
      <c r="AB2571" s="95">
        <v>13481138</v>
      </c>
      <c r="AC2571" s="95">
        <v>2965</v>
      </c>
      <c r="AD2571" s="95">
        <v>12287739</v>
      </c>
      <c r="AE2571" s="95">
        <v>897</v>
      </c>
      <c r="AF2571" s="95">
        <v>3484350</v>
      </c>
      <c r="AG2571" s="95">
        <v>813</v>
      </c>
      <c r="AH2571" s="95">
        <v>4070715</v>
      </c>
      <c r="AI2571" s="95">
        <v>3165</v>
      </c>
      <c r="AJ2571" s="95">
        <v>13004367</v>
      </c>
      <c r="AK2571" s="95">
        <v>2964</v>
      </c>
      <c r="AL2571" s="95">
        <v>12222251.720000001</v>
      </c>
      <c r="AM2571" s="95">
        <v>913</v>
      </c>
      <c r="AN2571" s="95">
        <v>3775040</v>
      </c>
      <c r="AO2571" s="95">
        <v>830</v>
      </c>
      <c r="AP2571" s="95">
        <v>4207729</v>
      </c>
      <c r="AQ2571" s="72">
        <v>351.32</v>
      </c>
      <c r="AR2571" s="72">
        <v>298.23</v>
      </c>
      <c r="AS2571" s="72">
        <v>649.54999999999995</v>
      </c>
      <c r="AT2571" s="95">
        <v>17027931</v>
      </c>
      <c r="AU2571" s="95">
        <v>13713864</v>
      </c>
      <c r="AV2571" s="95">
        <v>4039</v>
      </c>
      <c r="AW2571" s="95">
        <v>3832</v>
      </c>
      <c r="AX2571" s="72">
        <v>339.79</v>
      </c>
      <c r="AY2571" s="72">
        <v>300.89999999999998</v>
      </c>
      <c r="AZ2571" s="72">
        <v>640.69000000000005</v>
      </c>
      <c r="BA2571" s="95">
        <v>16632137</v>
      </c>
      <c r="BB2571" s="95">
        <v>13923347</v>
      </c>
      <c r="BC2571" s="95">
        <v>4079</v>
      </c>
      <c r="BD2571" s="95">
        <v>3856</v>
      </c>
      <c r="BE2571" s="72">
        <v>359.79</v>
      </c>
      <c r="BF2571" s="72">
        <v>322.52</v>
      </c>
      <c r="BG2571" s="72">
        <v>682.31</v>
      </c>
      <c r="BH2571" s="95">
        <v>17610995</v>
      </c>
      <c r="BI2571" s="95">
        <v>14784421</v>
      </c>
      <c r="BJ2571" s="95">
        <v>4079</v>
      </c>
      <c r="BK2571" s="95">
        <v>3820</v>
      </c>
      <c r="BL2571" s="72">
        <v>349.34</v>
      </c>
      <c r="BM2571" s="72">
        <v>360.83</v>
      </c>
      <c r="BN2571" s="72">
        <v>710.17</v>
      </c>
      <c r="BO2571" s="95">
        <v>16965488</v>
      </c>
      <c r="BP2571" s="95">
        <v>16358454</v>
      </c>
      <c r="BQ2571" s="95">
        <v>4047</v>
      </c>
      <c r="BR2571" s="95">
        <v>3778</v>
      </c>
      <c r="BS2571" s="72">
        <v>342.88</v>
      </c>
      <c r="BT2571" s="72">
        <v>360.88</v>
      </c>
      <c r="BU2571" s="72">
        <v>703.76</v>
      </c>
      <c r="BV2571" s="95">
        <v>16779407</v>
      </c>
      <c r="BW2571" s="95">
        <v>16429980.720000001</v>
      </c>
      <c r="BX2571" s="95">
        <v>4078</v>
      </c>
      <c r="BY2571" s="95">
        <v>3794</v>
      </c>
      <c r="BZ2571" s="95">
        <v>3940</v>
      </c>
      <c r="CA2571" s="95">
        <v>3971</v>
      </c>
      <c r="CB2571" s="95">
        <v>3954</v>
      </c>
      <c r="CC2571" s="95">
        <v>3919</v>
      </c>
      <c r="CD2571" s="95">
        <v>3939</v>
      </c>
      <c r="CE2571" s="72">
        <v>650.75523149000003</v>
      </c>
      <c r="CF2571" s="72">
        <v>676.59346364999999</v>
      </c>
      <c r="CG2571" s="72">
        <v>712.40329333</v>
      </c>
      <c r="CH2571" s="72">
        <v>716.50152150999998</v>
      </c>
      <c r="CI2571" s="72">
        <v>731.52548966999996</v>
      </c>
      <c r="CJ2571" s="96">
        <v>0.99814794959999997</v>
      </c>
      <c r="CK2571" s="96">
        <v>0.9469349534</v>
      </c>
      <c r="CL2571" s="96">
        <v>0.95775806539999997</v>
      </c>
      <c r="CM2571" s="96">
        <v>0.99116328249999996</v>
      </c>
      <c r="CN2571" s="96">
        <v>0.96204439890000004</v>
      </c>
      <c r="CO2571" s="96">
        <v>0.98550883160000002</v>
      </c>
      <c r="CP2571" s="96">
        <v>0.98549064080000004</v>
      </c>
      <c r="CQ2571" s="96">
        <v>0.99584056389999998</v>
      </c>
      <c r="CR2571" s="96">
        <v>0.98960670589999999</v>
      </c>
      <c r="CS2571" s="95">
        <v>3836</v>
      </c>
      <c r="CT2571" s="95">
        <v>3852</v>
      </c>
      <c r="CU2571" s="95">
        <v>3829</v>
      </c>
      <c r="CV2571" s="95">
        <v>3785</v>
      </c>
      <c r="CW2571" s="95">
        <v>3791</v>
      </c>
      <c r="CX2571" s="96">
        <v>0.98328584799999996</v>
      </c>
      <c r="CY2571" s="96">
        <v>0.99460073900000001</v>
      </c>
      <c r="CZ2571" s="96">
        <v>0.96375735200000001</v>
      </c>
      <c r="DA2571" s="96">
        <v>0.98715354300000002</v>
      </c>
      <c r="DB2571" s="96">
        <v>0.998847402</v>
      </c>
      <c r="DC2571">
        <v>2013</v>
      </c>
      <c r="DD2571" s="6">
        <v>3816</v>
      </c>
      <c r="DE2571" s="96">
        <v>1.9378562E-3</v>
      </c>
      <c r="DF2571" s="72">
        <v>758.54</v>
      </c>
      <c r="DG2571" s="96">
        <v>1</v>
      </c>
      <c r="DH2571" s="72">
        <v>758.54</v>
      </c>
      <c r="DI2571" s="72">
        <v>730.79900866000003</v>
      </c>
      <c r="DJ2571" s="96">
        <v>1</v>
      </c>
      <c r="DK2571" s="72">
        <v>758.54</v>
      </c>
      <c r="DL2571" s="96">
        <v>1</v>
      </c>
      <c r="DM2571" s="72">
        <v>758.54</v>
      </c>
      <c r="DN2571" s="96">
        <v>1</v>
      </c>
      <c r="DO2571" s="96">
        <v>9.3349999999999995E-3</v>
      </c>
      <c r="DP2571" s="72">
        <v>7.08</v>
      </c>
      <c r="DQ2571" s="72">
        <v>751.46</v>
      </c>
      <c r="DR2571" t="s">
        <v>48</v>
      </c>
      <c r="DT2571" t="s">
        <v>1569</v>
      </c>
    </row>
    <row r="2572" spans="1:124" x14ac:dyDescent="0.3">
      <c r="A2572" t="s">
        <v>1586</v>
      </c>
      <c r="B2572">
        <v>44590</v>
      </c>
      <c r="C2572" s="95">
        <v>9126</v>
      </c>
      <c r="D2572" s="95">
        <v>36465728</v>
      </c>
      <c r="E2572" s="95">
        <v>8813</v>
      </c>
      <c r="F2572" s="95">
        <v>29813679</v>
      </c>
      <c r="G2572" s="95">
        <v>2099</v>
      </c>
      <c r="H2572" s="95">
        <v>6555703</v>
      </c>
      <c r="I2572" s="95">
        <v>1842</v>
      </c>
      <c r="J2572" s="95">
        <v>7031478</v>
      </c>
      <c r="K2572" s="95">
        <v>9175</v>
      </c>
      <c r="L2572" s="95">
        <v>37316591</v>
      </c>
      <c r="M2572" s="95">
        <v>8827</v>
      </c>
      <c r="N2572" s="95">
        <v>31013476</v>
      </c>
      <c r="O2572" s="95">
        <v>2142</v>
      </c>
      <c r="P2572" s="95">
        <v>6307890</v>
      </c>
      <c r="Q2572" s="95">
        <v>1868</v>
      </c>
      <c r="R2572" s="95">
        <v>7688856</v>
      </c>
      <c r="S2572" s="95">
        <v>9243</v>
      </c>
      <c r="T2572" s="95">
        <v>39826840</v>
      </c>
      <c r="U2572" s="95">
        <v>8819</v>
      </c>
      <c r="V2572" s="95">
        <v>33165091</v>
      </c>
      <c r="W2572" s="95">
        <v>2170</v>
      </c>
      <c r="X2572" s="95">
        <v>7523747</v>
      </c>
      <c r="Y2572" s="95">
        <v>1893</v>
      </c>
      <c r="Z2572" s="95">
        <v>8136649</v>
      </c>
      <c r="AA2572" s="95">
        <v>9235</v>
      </c>
      <c r="AB2572" s="95">
        <v>37234751</v>
      </c>
      <c r="AC2572" s="95">
        <v>8752</v>
      </c>
      <c r="AD2572" s="95">
        <v>33865930</v>
      </c>
      <c r="AE2572" s="95">
        <v>2211</v>
      </c>
      <c r="AF2572" s="95">
        <v>9398217</v>
      </c>
      <c r="AG2572" s="95">
        <v>1938</v>
      </c>
      <c r="AH2572" s="95">
        <v>9053368</v>
      </c>
      <c r="AI2572" s="95">
        <v>9311</v>
      </c>
      <c r="AJ2572" s="95">
        <v>39258469.93</v>
      </c>
      <c r="AK2572" s="95">
        <v>8815</v>
      </c>
      <c r="AL2572" s="95">
        <v>36061248.710000001</v>
      </c>
      <c r="AM2572" s="95">
        <v>2257</v>
      </c>
      <c r="AN2572" s="95">
        <v>7937744</v>
      </c>
      <c r="AO2572" s="95">
        <v>1997</v>
      </c>
      <c r="AP2572" s="95">
        <v>9397495</v>
      </c>
      <c r="AQ2572" s="72">
        <v>319.39</v>
      </c>
      <c r="AR2572" s="72">
        <v>288.17</v>
      </c>
      <c r="AS2572" s="72">
        <v>607.55999999999995</v>
      </c>
      <c r="AT2572" s="95">
        <v>43021431</v>
      </c>
      <c r="AU2572" s="95">
        <v>36845157</v>
      </c>
      <c r="AV2572" s="95">
        <v>11225</v>
      </c>
      <c r="AW2572" s="95">
        <v>10655</v>
      </c>
      <c r="AX2572" s="72">
        <v>321.23</v>
      </c>
      <c r="AY2572" s="72">
        <v>301.56</v>
      </c>
      <c r="AZ2572" s="72">
        <v>622.79</v>
      </c>
      <c r="BA2572" s="95">
        <v>43624481</v>
      </c>
      <c r="BB2572" s="95">
        <v>38702332</v>
      </c>
      <c r="BC2572" s="95">
        <v>11317</v>
      </c>
      <c r="BD2572" s="95">
        <v>10695</v>
      </c>
      <c r="BE2572" s="72">
        <v>345.74</v>
      </c>
      <c r="BF2572" s="72">
        <v>321.3</v>
      </c>
      <c r="BG2572" s="72">
        <v>667.04</v>
      </c>
      <c r="BH2572" s="95">
        <v>47350587</v>
      </c>
      <c r="BI2572" s="95">
        <v>41301740</v>
      </c>
      <c r="BJ2572" s="95">
        <v>11413</v>
      </c>
      <c r="BK2572" s="95">
        <v>10712</v>
      </c>
      <c r="BL2572" s="72">
        <v>339.51</v>
      </c>
      <c r="BM2572" s="72">
        <v>334.58</v>
      </c>
      <c r="BN2572" s="72">
        <v>674.09</v>
      </c>
      <c r="BO2572" s="95">
        <v>46632968</v>
      </c>
      <c r="BP2572" s="95">
        <v>42919298</v>
      </c>
      <c r="BQ2572" s="95">
        <v>11446</v>
      </c>
      <c r="BR2572" s="95">
        <v>10690</v>
      </c>
      <c r="BS2572" s="72">
        <v>339.99</v>
      </c>
      <c r="BT2572" s="72">
        <v>350.37</v>
      </c>
      <c r="BU2572" s="72">
        <v>690.36</v>
      </c>
      <c r="BV2572" s="95">
        <v>47196213.93</v>
      </c>
      <c r="BW2572" s="95">
        <v>45458743.710000001</v>
      </c>
      <c r="BX2572" s="95">
        <v>11568</v>
      </c>
      <c r="BY2572" s="95">
        <v>10812</v>
      </c>
      <c r="BZ2572" s="95">
        <v>10953</v>
      </c>
      <c r="CA2572" s="95">
        <v>11017</v>
      </c>
      <c r="CB2572" s="95">
        <v>11075</v>
      </c>
      <c r="CC2572" s="95">
        <v>11087</v>
      </c>
      <c r="CD2572" s="95">
        <v>11198</v>
      </c>
      <c r="CE2572" s="72">
        <v>650.75523149000003</v>
      </c>
      <c r="CF2572" s="72">
        <v>676.59346364999999</v>
      </c>
      <c r="CG2572" s="72">
        <v>712.40329333</v>
      </c>
      <c r="CH2572" s="72">
        <v>716.50152150999998</v>
      </c>
      <c r="CI2572" s="72">
        <v>731.52548966999996</v>
      </c>
      <c r="CJ2572" s="96">
        <v>0.93362292089999999</v>
      </c>
      <c r="CK2572" s="96">
        <v>0.9204788894</v>
      </c>
      <c r="CL2572" s="96">
        <v>0.93632357720000003</v>
      </c>
      <c r="CM2572" s="96">
        <v>0.94080749269999997</v>
      </c>
      <c r="CN2572" s="96">
        <v>0.94372651360000004</v>
      </c>
      <c r="CO2572" s="96">
        <v>0.99096806569999996</v>
      </c>
      <c r="CP2572" s="96">
        <v>0.94351363190000004</v>
      </c>
      <c r="CQ2572" s="96">
        <v>0.99584056389999998</v>
      </c>
      <c r="CR2572" s="96">
        <v>0.94745437310000002</v>
      </c>
      <c r="CS2572" s="95">
        <v>9866</v>
      </c>
      <c r="CT2572" s="95">
        <v>9908</v>
      </c>
      <c r="CU2572" s="95">
        <v>9895</v>
      </c>
      <c r="CV2572" s="95">
        <v>9889</v>
      </c>
      <c r="CW2572" s="95">
        <v>9989</v>
      </c>
      <c r="CX2572" s="96">
        <v>1.0032322330000001</v>
      </c>
      <c r="CY2572" s="96">
        <v>1.001952387</v>
      </c>
      <c r="CZ2572" s="96">
        <v>0.99344037699999999</v>
      </c>
      <c r="DA2572" s="96">
        <v>0.98295788200000001</v>
      </c>
      <c r="DB2572" s="96">
        <v>0.97344061100000001</v>
      </c>
      <c r="DC2572">
        <v>2013</v>
      </c>
      <c r="DD2572" s="6">
        <v>10712.8</v>
      </c>
      <c r="DE2572" s="96">
        <v>1.7280380999999999E-3</v>
      </c>
      <c r="DF2572" s="72">
        <v>726.38</v>
      </c>
      <c r="DG2572" s="96">
        <v>1</v>
      </c>
      <c r="DH2572" s="72">
        <v>726.38</v>
      </c>
      <c r="DI2572" s="72">
        <v>730.79900866000003</v>
      </c>
      <c r="DJ2572" s="96">
        <v>1</v>
      </c>
      <c r="DK2572" s="72">
        <v>726.38</v>
      </c>
      <c r="DL2572" s="96">
        <v>1</v>
      </c>
      <c r="DM2572" s="72">
        <v>726.38</v>
      </c>
      <c r="DN2572" s="96">
        <v>1</v>
      </c>
      <c r="DO2572" s="96">
        <v>9.1249999999999994E-3</v>
      </c>
      <c r="DP2572" s="72">
        <v>6.63</v>
      </c>
      <c r="DQ2572" s="72">
        <v>719.75</v>
      </c>
      <c r="DR2572" t="s">
        <v>1586</v>
      </c>
      <c r="DT2572" t="s">
        <v>1569</v>
      </c>
    </row>
    <row r="2573" spans="1:124" x14ac:dyDescent="0.3">
      <c r="A2573" t="s">
        <v>1320</v>
      </c>
      <c r="B2573">
        <v>44600</v>
      </c>
      <c r="C2573" s="95">
        <v>1319</v>
      </c>
      <c r="D2573" s="95">
        <v>5061846</v>
      </c>
      <c r="E2573" s="95">
        <v>1290</v>
      </c>
      <c r="F2573" s="95">
        <v>4609393</v>
      </c>
      <c r="G2573" s="95">
        <v>503</v>
      </c>
      <c r="H2573" s="95">
        <v>1379006</v>
      </c>
      <c r="I2573" s="95">
        <v>468</v>
      </c>
      <c r="J2573" s="95">
        <v>1628914</v>
      </c>
      <c r="K2573" s="95">
        <v>1291</v>
      </c>
      <c r="L2573" s="95">
        <v>4191774</v>
      </c>
      <c r="M2573" s="95">
        <v>1250</v>
      </c>
      <c r="N2573" s="95">
        <v>4267367</v>
      </c>
      <c r="O2573" s="95">
        <v>513</v>
      </c>
      <c r="P2573" s="95">
        <v>1211902</v>
      </c>
      <c r="Q2573" s="95">
        <v>476</v>
      </c>
      <c r="R2573" s="95">
        <v>1740398</v>
      </c>
      <c r="S2573" s="95">
        <v>1358</v>
      </c>
      <c r="T2573" s="95">
        <v>4164872</v>
      </c>
      <c r="U2573" s="95">
        <v>1307</v>
      </c>
      <c r="V2573" s="95">
        <v>4796059</v>
      </c>
      <c r="W2573" s="95">
        <v>518</v>
      </c>
      <c r="X2573" s="95">
        <v>1352540</v>
      </c>
      <c r="Y2573" s="95">
        <v>488</v>
      </c>
      <c r="Z2573" s="95">
        <v>1908188</v>
      </c>
      <c r="AA2573" s="95">
        <v>1394</v>
      </c>
      <c r="AB2573" s="95">
        <v>4984516</v>
      </c>
      <c r="AC2573" s="95">
        <v>1343</v>
      </c>
      <c r="AD2573" s="95">
        <v>5461789</v>
      </c>
      <c r="AE2573" s="95">
        <v>523</v>
      </c>
      <c r="AF2573" s="95">
        <v>1491063</v>
      </c>
      <c r="AG2573" s="95">
        <v>483</v>
      </c>
      <c r="AH2573" s="95">
        <v>2081410</v>
      </c>
      <c r="AI2573" s="95">
        <v>1419</v>
      </c>
      <c r="AJ2573" s="95">
        <v>4725573</v>
      </c>
      <c r="AK2573" s="95">
        <v>1366</v>
      </c>
      <c r="AL2573" s="95">
        <v>5762289.71</v>
      </c>
      <c r="AM2573" s="95">
        <v>517</v>
      </c>
      <c r="AN2573" s="95">
        <v>1493505</v>
      </c>
      <c r="AO2573" s="95">
        <v>476</v>
      </c>
      <c r="AP2573" s="95">
        <v>2064394</v>
      </c>
      <c r="AQ2573" s="72">
        <v>294.58999999999997</v>
      </c>
      <c r="AR2573" s="72">
        <v>295.70999999999998</v>
      </c>
      <c r="AS2573" s="72">
        <v>590.29999999999995</v>
      </c>
      <c r="AT2573" s="95">
        <v>6440852</v>
      </c>
      <c r="AU2573" s="95">
        <v>6238307</v>
      </c>
      <c r="AV2573" s="95">
        <v>1822</v>
      </c>
      <c r="AW2573" s="95">
        <v>1758</v>
      </c>
      <c r="AX2573" s="72">
        <v>249.62</v>
      </c>
      <c r="AY2573" s="72">
        <v>290.06</v>
      </c>
      <c r="AZ2573" s="72">
        <v>539.67999999999995</v>
      </c>
      <c r="BA2573" s="95">
        <v>5403676</v>
      </c>
      <c r="BB2573" s="95">
        <v>6007765</v>
      </c>
      <c r="BC2573" s="95">
        <v>1804</v>
      </c>
      <c r="BD2573" s="95">
        <v>1726</v>
      </c>
      <c r="BE2573" s="72">
        <v>245.09</v>
      </c>
      <c r="BF2573" s="72">
        <v>311.25</v>
      </c>
      <c r="BG2573" s="72">
        <v>556.34</v>
      </c>
      <c r="BH2573" s="95">
        <v>5517412</v>
      </c>
      <c r="BI2573" s="95">
        <v>6704247</v>
      </c>
      <c r="BJ2573" s="95">
        <v>1876</v>
      </c>
      <c r="BK2573" s="95">
        <v>1795</v>
      </c>
      <c r="BL2573" s="72">
        <v>281.5</v>
      </c>
      <c r="BM2573" s="72">
        <v>344.25</v>
      </c>
      <c r="BN2573" s="72">
        <v>625.75</v>
      </c>
      <c r="BO2573" s="95">
        <v>6475579</v>
      </c>
      <c r="BP2573" s="95">
        <v>7543199</v>
      </c>
      <c r="BQ2573" s="95">
        <v>1917</v>
      </c>
      <c r="BR2573" s="95">
        <v>1826</v>
      </c>
      <c r="BS2573" s="72">
        <v>267.69</v>
      </c>
      <c r="BT2573" s="72">
        <v>354.08</v>
      </c>
      <c r="BU2573" s="72">
        <v>621.77</v>
      </c>
      <c r="BV2573" s="95">
        <v>6219078</v>
      </c>
      <c r="BW2573" s="95">
        <v>7826683.71</v>
      </c>
      <c r="BX2573" s="95">
        <v>1936</v>
      </c>
      <c r="BY2573" s="95">
        <v>1842</v>
      </c>
      <c r="BZ2573" s="95">
        <v>1791</v>
      </c>
      <c r="CA2573" s="95">
        <v>1766</v>
      </c>
      <c r="CB2573" s="95">
        <v>1837</v>
      </c>
      <c r="CC2573" s="95">
        <v>1874</v>
      </c>
      <c r="CD2573" s="95">
        <v>1890</v>
      </c>
      <c r="CE2573" s="72">
        <v>650.75523149000003</v>
      </c>
      <c r="CF2573" s="72">
        <v>676.59346364999999</v>
      </c>
      <c r="CG2573" s="72">
        <v>712.40329333</v>
      </c>
      <c r="CH2573" s="72">
        <v>716.50152150999998</v>
      </c>
      <c r="CI2573" s="72">
        <v>731.52548966999996</v>
      </c>
      <c r="CJ2573" s="96">
        <v>0.90709989170000005</v>
      </c>
      <c r="CK2573" s="96">
        <v>0.79764294069999997</v>
      </c>
      <c r="CL2573" s="96">
        <v>0.78093406529999998</v>
      </c>
      <c r="CM2573" s="96">
        <v>0.87334078329999998</v>
      </c>
      <c r="CN2573" s="96">
        <v>0.84996354709999999</v>
      </c>
      <c r="CO2573" s="96">
        <v>0.96650825470000001</v>
      </c>
      <c r="CP2573" s="96">
        <v>0.87096643149999997</v>
      </c>
      <c r="CQ2573" s="96">
        <v>0.99584056389999998</v>
      </c>
      <c r="CR2573" s="96">
        <v>0.87460416730000001</v>
      </c>
      <c r="CS2573" s="95">
        <v>1690</v>
      </c>
      <c r="CT2573" s="95">
        <v>1691</v>
      </c>
      <c r="CU2573" s="95">
        <v>1726</v>
      </c>
      <c r="CV2573" s="95">
        <v>1765</v>
      </c>
      <c r="CW2573" s="95">
        <v>1776</v>
      </c>
      <c r="CX2573" s="96">
        <v>0.98107360399999999</v>
      </c>
      <c r="CY2573" s="96">
        <v>0.96097449499999998</v>
      </c>
      <c r="CZ2573" s="96">
        <v>0.95386160799999997</v>
      </c>
      <c r="DA2573" s="96">
        <v>0.96077114799999996</v>
      </c>
      <c r="DB2573" s="96">
        <v>0.97590929800000004</v>
      </c>
      <c r="DC2573">
        <v>2013</v>
      </c>
      <c r="DD2573" s="6">
        <v>1789.4</v>
      </c>
      <c r="DE2573" s="96">
        <v>3.4979059999999998E-3</v>
      </c>
      <c r="DF2573" s="72">
        <v>669.34</v>
      </c>
      <c r="DG2573" s="96">
        <v>1</v>
      </c>
      <c r="DH2573" s="72">
        <v>669.34</v>
      </c>
      <c r="DI2573" s="72">
        <v>730.79900866000003</v>
      </c>
      <c r="DJ2573" s="96">
        <v>1</v>
      </c>
      <c r="DK2573" s="72">
        <v>669.34</v>
      </c>
      <c r="DL2573" s="96">
        <v>1</v>
      </c>
      <c r="DM2573" s="72">
        <v>669.34</v>
      </c>
      <c r="DN2573" s="96">
        <v>1</v>
      </c>
      <c r="DO2573" s="96">
        <v>7.1250000000000003E-3</v>
      </c>
      <c r="DP2573" s="72">
        <v>4.7699999999999996</v>
      </c>
      <c r="DQ2573" s="72">
        <v>664.57</v>
      </c>
      <c r="DR2573" t="s">
        <v>1320</v>
      </c>
      <c r="DT2573" t="s">
        <v>1569</v>
      </c>
    </row>
    <row r="2574" spans="1:124" x14ac:dyDescent="0.3">
      <c r="A2574" t="s">
        <v>50</v>
      </c>
      <c r="B2574">
        <v>44610</v>
      </c>
      <c r="C2574" s="95">
        <v>4962</v>
      </c>
      <c r="D2574" s="95">
        <v>20020165</v>
      </c>
      <c r="E2574" s="95">
        <v>4813</v>
      </c>
      <c r="F2574" s="95">
        <v>16388923</v>
      </c>
      <c r="G2574" s="95">
        <v>1505</v>
      </c>
      <c r="H2574" s="95">
        <v>4346652</v>
      </c>
      <c r="I2574" s="95">
        <v>1380</v>
      </c>
      <c r="J2574" s="95">
        <v>4464554</v>
      </c>
      <c r="K2574" s="95">
        <v>4834</v>
      </c>
      <c r="L2574" s="95">
        <v>19292713</v>
      </c>
      <c r="M2574" s="95">
        <v>4651</v>
      </c>
      <c r="N2574" s="95">
        <v>16502016</v>
      </c>
      <c r="O2574" s="95">
        <v>1551</v>
      </c>
      <c r="P2574" s="95">
        <v>4845694</v>
      </c>
      <c r="Q2574" s="95">
        <v>1421</v>
      </c>
      <c r="R2574" s="95">
        <v>5035999</v>
      </c>
      <c r="S2574" s="95">
        <v>4907</v>
      </c>
      <c r="T2574" s="95">
        <v>20458059</v>
      </c>
      <c r="U2574" s="95">
        <v>4695</v>
      </c>
      <c r="V2574" s="95">
        <v>17708267</v>
      </c>
      <c r="W2574" s="95">
        <v>1561</v>
      </c>
      <c r="X2574" s="95">
        <v>4102101</v>
      </c>
      <c r="Y2574" s="95">
        <v>1435</v>
      </c>
      <c r="Z2574" s="95">
        <v>5249407</v>
      </c>
      <c r="AA2574" s="95">
        <v>4933</v>
      </c>
      <c r="AB2574" s="95">
        <v>19587676</v>
      </c>
      <c r="AC2574" s="95">
        <v>4696</v>
      </c>
      <c r="AD2574" s="95">
        <v>19818360</v>
      </c>
      <c r="AE2574" s="95">
        <v>1550</v>
      </c>
      <c r="AF2574" s="95">
        <v>3987535</v>
      </c>
      <c r="AG2574" s="95">
        <v>1407</v>
      </c>
      <c r="AH2574" s="95">
        <v>5441992</v>
      </c>
      <c r="AI2574" s="95">
        <v>5024</v>
      </c>
      <c r="AJ2574" s="95">
        <v>20301799.760000002</v>
      </c>
      <c r="AK2574" s="95">
        <v>4787</v>
      </c>
      <c r="AL2574" s="95">
        <v>20039995.190000001</v>
      </c>
      <c r="AM2574" s="95">
        <v>1613</v>
      </c>
      <c r="AN2574" s="95">
        <v>5107153</v>
      </c>
      <c r="AO2574" s="95">
        <v>1470</v>
      </c>
      <c r="AP2574" s="95">
        <v>6046776</v>
      </c>
      <c r="AQ2574" s="72">
        <v>313.99</v>
      </c>
      <c r="AR2574" s="72">
        <v>280.61</v>
      </c>
      <c r="AS2574" s="72">
        <v>594.6</v>
      </c>
      <c r="AT2574" s="95">
        <v>24366817</v>
      </c>
      <c r="AU2574" s="95">
        <v>20853477</v>
      </c>
      <c r="AV2574" s="95">
        <v>6467</v>
      </c>
      <c r="AW2574" s="95">
        <v>6193</v>
      </c>
      <c r="AX2574" s="72">
        <v>315.04000000000002</v>
      </c>
      <c r="AY2574" s="72">
        <v>295.58999999999997</v>
      </c>
      <c r="AZ2574" s="72">
        <v>610.63</v>
      </c>
      <c r="BA2574" s="95">
        <v>24138407</v>
      </c>
      <c r="BB2574" s="95">
        <v>21538015</v>
      </c>
      <c r="BC2574" s="95">
        <v>6385</v>
      </c>
      <c r="BD2574" s="95">
        <v>6072</v>
      </c>
      <c r="BE2574" s="72">
        <v>316.43</v>
      </c>
      <c r="BF2574" s="72">
        <v>312.08999999999997</v>
      </c>
      <c r="BG2574" s="72">
        <v>628.52</v>
      </c>
      <c r="BH2574" s="95">
        <v>24560160</v>
      </c>
      <c r="BI2574" s="95">
        <v>22957674</v>
      </c>
      <c r="BJ2574" s="95">
        <v>6468</v>
      </c>
      <c r="BK2574" s="95">
        <v>6130</v>
      </c>
      <c r="BL2574" s="72">
        <v>303.04000000000002</v>
      </c>
      <c r="BM2574" s="72">
        <v>344.92</v>
      </c>
      <c r="BN2574" s="72">
        <v>647.96</v>
      </c>
      <c r="BO2574" s="95">
        <v>23575211</v>
      </c>
      <c r="BP2574" s="95">
        <v>25260352</v>
      </c>
      <c r="BQ2574" s="95">
        <v>6483</v>
      </c>
      <c r="BR2574" s="95">
        <v>6103</v>
      </c>
      <c r="BS2574" s="72">
        <v>319.02999999999997</v>
      </c>
      <c r="BT2574" s="72">
        <v>347.43</v>
      </c>
      <c r="BU2574" s="72">
        <v>666.46</v>
      </c>
      <c r="BV2574" s="95">
        <v>25408952.760000002</v>
      </c>
      <c r="BW2574" s="95">
        <v>26086771.190000001</v>
      </c>
      <c r="BX2574" s="95">
        <v>6637</v>
      </c>
      <c r="BY2574" s="95">
        <v>6257</v>
      </c>
      <c r="BZ2574" s="95">
        <v>6336</v>
      </c>
      <c r="CA2574" s="95">
        <v>6234</v>
      </c>
      <c r="CB2574" s="95">
        <v>6305</v>
      </c>
      <c r="CC2574" s="95">
        <v>6303</v>
      </c>
      <c r="CD2574" s="95">
        <v>6451</v>
      </c>
      <c r="CE2574" s="72">
        <v>650.75523149000003</v>
      </c>
      <c r="CF2574" s="72">
        <v>676.59346364999999</v>
      </c>
      <c r="CG2574" s="72">
        <v>712.40329333</v>
      </c>
      <c r="CH2574" s="72">
        <v>716.50152150999998</v>
      </c>
      <c r="CI2574" s="72">
        <v>731.52548966999996</v>
      </c>
      <c r="CJ2574" s="96">
        <v>0.91370759879999996</v>
      </c>
      <c r="CK2574" s="96">
        <v>0.90250650180000003</v>
      </c>
      <c r="CL2574" s="96">
        <v>0.88225308039999994</v>
      </c>
      <c r="CM2574" s="96">
        <v>0.90433862389999997</v>
      </c>
      <c r="CN2574" s="96">
        <v>0.91105506150000004</v>
      </c>
      <c r="CO2574" s="96">
        <v>0.99055687810000004</v>
      </c>
      <c r="CP2574" s="96">
        <v>0.91137843090000004</v>
      </c>
      <c r="CQ2574" s="96">
        <v>0.99584056389999998</v>
      </c>
      <c r="CR2574" s="96">
        <v>0.9151849541</v>
      </c>
      <c r="CS2574" s="95">
        <v>5995</v>
      </c>
      <c r="CT2574" s="95">
        <v>6018</v>
      </c>
      <c r="CU2574" s="95">
        <v>6099</v>
      </c>
      <c r="CV2574" s="95">
        <v>6070</v>
      </c>
      <c r="CW2574" s="95">
        <v>6267</v>
      </c>
      <c r="CX2574" s="96">
        <v>1.0034633550000001</v>
      </c>
      <c r="CY2574" s="96">
        <v>0.99852887099999998</v>
      </c>
      <c r="CZ2574" s="96">
        <v>0.99559351500000004</v>
      </c>
      <c r="DA2574" s="96">
        <v>0.98026289700000002</v>
      </c>
      <c r="DB2574" s="96">
        <v>0.97562409299999997</v>
      </c>
      <c r="DC2574">
        <v>2013</v>
      </c>
      <c r="DD2574" s="6">
        <v>6151</v>
      </c>
      <c r="DE2574" s="96">
        <v>7.8950067000000002E-3</v>
      </c>
      <c r="DF2574" s="72">
        <v>697.3</v>
      </c>
      <c r="DG2574" s="96">
        <v>1</v>
      </c>
      <c r="DH2574" s="72">
        <v>697.3</v>
      </c>
      <c r="DI2574" s="72">
        <v>730.79900866000003</v>
      </c>
      <c r="DJ2574" s="96">
        <v>1</v>
      </c>
      <c r="DK2574" s="72">
        <v>697.3</v>
      </c>
      <c r="DL2574" s="96">
        <v>1</v>
      </c>
      <c r="DM2574" s="72">
        <v>697.3</v>
      </c>
      <c r="DN2574" s="96">
        <v>1</v>
      </c>
      <c r="DO2574" s="96">
        <v>1.1736999999999999E-2</v>
      </c>
      <c r="DP2574" s="72">
        <v>8.18</v>
      </c>
      <c r="DQ2574" s="72">
        <v>689.12</v>
      </c>
      <c r="DR2574" t="s">
        <v>50</v>
      </c>
      <c r="DT2574" t="s">
        <v>1569</v>
      </c>
    </row>
    <row r="2575" spans="1:124" x14ac:dyDescent="0.3">
      <c r="A2575" t="s">
        <v>51</v>
      </c>
      <c r="B2575">
        <v>44620</v>
      </c>
      <c r="C2575" s="95">
        <v>10320</v>
      </c>
      <c r="D2575" s="95">
        <v>40981123</v>
      </c>
      <c r="E2575" s="95">
        <v>9944</v>
      </c>
      <c r="F2575" s="95">
        <v>31809089</v>
      </c>
      <c r="G2575" s="95">
        <v>2659</v>
      </c>
      <c r="H2575" s="95">
        <v>9312653</v>
      </c>
      <c r="I2575" s="95">
        <v>2337</v>
      </c>
      <c r="J2575" s="95">
        <v>8665064</v>
      </c>
      <c r="K2575" s="95">
        <v>10349</v>
      </c>
      <c r="L2575" s="95">
        <v>42216707</v>
      </c>
      <c r="M2575" s="95">
        <v>9913</v>
      </c>
      <c r="N2575" s="95">
        <v>33213217</v>
      </c>
      <c r="O2575" s="95">
        <v>2770</v>
      </c>
      <c r="P2575" s="95">
        <v>9477012</v>
      </c>
      <c r="Q2575" s="95">
        <v>2438</v>
      </c>
      <c r="R2575" s="95">
        <v>8521269</v>
      </c>
      <c r="S2575" s="95">
        <v>10707</v>
      </c>
      <c r="T2575" s="95">
        <v>47847823</v>
      </c>
      <c r="U2575" s="95">
        <v>10224</v>
      </c>
      <c r="V2575" s="95">
        <v>36284893</v>
      </c>
      <c r="W2575" s="95">
        <v>2919</v>
      </c>
      <c r="X2575" s="95">
        <v>9704580</v>
      </c>
      <c r="Y2575" s="95">
        <v>2565</v>
      </c>
      <c r="Z2575" s="95">
        <v>9483966</v>
      </c>
      <c r="AA2575" s="95">
        <v>10952</v>
      </c>
      <c r="AB2575" s="95">
        <v>46142189</v>
      </c>
      <c r="AC2575" s="95">
        <v>10399</v>
      </c>
      <c r="AD2575" s="95">
        <v>39558195</v>
      </c>
      <c r="AE2575" s="95">
        <v>3038</v>
      </c>
      <c r="AF2575" s="95">
        <v>10728328</v>
      </c>
      <c r="AG2575" s="95">
        <v>2688</v>
      </c>
      <c r="AH2575" s="95">
        <v>10498247</v>
      </c>
      <c r="AI2575" s="95">
        <v>11074</v>
      </c>
      <c r="AJ2575" s="95">
        <v>48325850.5</v>
      </c>
      <c r="AK2575" s="95">
        <v>10517</v>
      </c>
      <c r="AL2575" s="95">
        <v>42442740.859999999</v>
      </c>
      <c r="AM2575" s="95">
        <v>3151</v>
      </c>
      <c r="AN2575" s="95">
        <v>10854464.779999999</v>
      </c>
      <c r="AO2575" s="95">
        <v>2802</v>
      </c>
      <c r="AP2575" s="95">
        <v>11071043.42</v>
      </c>
      <c r="AQ2575" s="72">
        <v>322.92</v>
      </c>
      <c r="AR2575" s="72">
        <v>274.64</v>
      </c>
      <c r="AS2575" s="72">
        <v>597.55999999999995</v>
      </c>
      <c r="AT2575" s="95">
        <v>50293776</v>
      </c>
      <c r="AU2575" s="95">
        <v>40474153</v>
      </c>
      <c r="AV2575" s="95">
        <v>12979</v>
      </c>
      <c r="AW2575" s="95">
        <v>12281</v>
      </c>
      <c r="AX2575" s="72">
        <v>328.36</v>
      </c>
      <c r="AY2575" s="72">
        <v>281.58999999999997</v>
      </c>
      <c r="AZ2575" s="72">
        <v>609.95000000000005</v>
      </c>
      <c r="BA2575" s="95">
        <v>51693719</v>
      </c>
      <c r="BB2575" s="95">
        <v>41734486</v>
      </c>
      <c r="BC2575" s="95">
        <v>13119</v>
      </c>
      <c r="BD2575" s="95">
        <v>12351</v>
      </c>
      <c r="BE2575" s="72">
        <v>351.98</v>
      </c>
      <c r="BF2575" s="72">
        <v>298.23</v>
      </c>
      <c r="BG2575" s="72">
        <v>650.21</v>
      </c>
      <c r="BH2575" s="95">
        <v>57552403</v>
      </c>
      <c r="BI2575" s="95">
        <v>45768859</v>
      </c>
      <c r="BJ2575" s="95">
        <v>13626</v>
      </c>
      <c r="BK2575" s="95">
        <v>12789</v>
      </c>
      <c r="BL2575" s="72">
        <v>338.76</v>
      </c>
      <c r="BM2575" s="72">
        <v>318.74</v>
      </c>
      <c r="BN2575" s="72">
        <v>657.5</v>
      </c>
      <c r="BO2575" s="95">
        <v>56870517</v>
      </c>
      <c r="BP2575" s="95">
        <v>50056442</v>
      </c>
      <c r="BQ2575" s="95">
        <v>13990</v>
      </c>
      <c r="BR2575" s="95">
        <v>13087</v>
      </c>
      <c r="BS2575" s="72">
        <v>346.69</v>
      </c>
      <c r="BT2575" s="72">
        <v>334.82</v>
      </c>
      <c r="BU2575" s="72">
        <v>681.51</v>
      </c>
      <c r="BV2575" s="95">
        <v>59180315.280000001</v>
      </c>
      <c r="BW2575" s="95">
        <v>53513784.280000001</v>
      </c>
      <c r="BX2575" s="95">
        <v>14225</v>
      </c>
      <c r="BY2575" s="95">
        <v>13319</v>
      </c>
      <c r="BZ2575" s="95">
        <v>12646</v>
      </c>
      <c r="CA2575" s="95">
        <v>12748</v>
      </c>
      <c r="CB2575" s="95">
        <v>13223</v>
      </c>
      <c r="CC2575" s="95">
        <v>13561</v>
      </c>
      <c r="CD2575" s="95">
        <v>13782</v>
      </c>
      <c r="CE2575" s="72">
        <v>650.75523149000003</v>
      </c>
      <c r="CF2575" s="72">
        <v>676.59346364999999</v>
      </c>
      <c r="CG2575" s="72">
        <v>712.40329333</v>
      </c>
      <c r="CH2575" s="72">
        <v>716.50152150999998</v>
      </c>
      <c r="CI2575" s="72">
        <v>731.52548966999996</v>
      </c>
      <c r="CJ2575" s="96">
        <v>0.9182561601</v>
      </c>
      <c r="CK2575" s="96">
        <v>0.90150146689999999</v>
      </c>
      <c r="CL2575" s="96">
        <v>0.91269931810000005</v>
      </c>
      <c r="CM2575" s="96">
        <v>0.91765331999999999</v>
      </c>
      <c r="CN2575" s="96">
        <v>0.93162850730000002</v>
      </c>
      <c r="CO2575" s="96">
        <v>0.92602308010000001</v>
      </c>
      <c r="CP2575" s="96">
        <v>0.98955174459999995</v>
      </c>
      <c r="CQ2575" s="96">
        <v>0.99584056389999998</v>
      </c>
      <c r="CR2575" s="96">
        <v>0.99368477160000002</v>
      </c>
      <c r="CS2575" s="95">
        <v>12352</v>
      </c>
      <c r="CT2575" s="95">
        <v>12458</v>
      </c>
      <c r="CU2575" s="95">
        <v>12838</v>
      </c>
      <c r="CV2575" s="95">
        <v>13235</v>
      </c>
      <c r="CW2575" s="95">
        <v>13321</v>
      </c>
      <c r="CX2575" s="96">
        <v>0.90823969000000004</v>
      </c>
      <c r="CY2575" s="96">
        <v>0.91086943600000003</v>
      </c>
      <c r="CZ2575" s="96">
        <v>0.90909852499999999</v>
      </c>
      <c r="DA2575" s="96">
        <v>0.93081835000000002</v>
      </c>
      <c r="DB2575" s="96">
        <v>0.96823136600000004</v>
      </c>
      <c r="DC2575">
        <v>2013</v>
      </c>
      <c r="DD2575" s="6">
        <v>12765.4</v>
      </c>
      <c r="DE2575" s="96">
        <v>2.9506482999999998E-3</v>
      </c>
      <c r="DF2575" s="72">
        <v>760.89</v>
      </c>
      <c r="DG2575" s="96">
        <v>1</v>
      </c>
      <c r="DH2575" s="72">
        <v>760.89</v>
      </c>
      <c r="DI2575" s="72">
        <v>757.41527054000005</v>
      </c>
      <c r="DJ2575" s="96">
        <v>1</v>
      </c>
      <c r="DK2575" s="72">
        <v>760.89</v>
      </c>
      <c r="DL2575" s="96">
        <v>1</v>
      </c>
      <c r="DM2575" s="72">
        <v>760.89</v>
      </c>
      <c r="DN2575" s="96">
        <v>1</v>
      </c>
      <c r="DO2575" s="96">
        <v>1.5203E-2</v>
      </c>
      <c r="DP2575" s="72">
        <v>11.57</v>
      </c>
      <c r="DQ2575" s="72">
        <v>749.32</v>
      </c>
      <c r="DR2575" t="s">
        <v>51</v>
      </c>
      <c r="DT2575" t="s">
        <v>1569</v>
      </c>
    </row>
    <row r="2576" spans="1:124" x14ac:dyDescent="0.3">
      <c r="A2576" t="s">
        <v>1243</v>
      </c>
      <c r="B2576">
        <v>44630</v>
      </c>
      <c r="C2576" s="95">
        <v>529</v>
      </c>
      <c r="D2576" s="95">
        <v>1527843</v>
      </c>
      <c r="E2576" s="95">
        <v>517</v>
      </c>
      <c r="F2576" s="95">
        <v>1590979</v>
      </c>
      <c r="G2576" s="95">
        <v>91</v>
      </c>
      <c r="H2576" s="95">
        <v>334849</v>
      </c>
      <c r="I2576" s="95">
        <v>85</v>
      </c>
      <c r="J2576" s="95">
        <v>331163</v>
      </c>
      <c r="K2576" s="95">
        <v>520</v>
      </c>
      <c r="L2576" s="95">
        <v>2031069</v>
      </c>
      <c r="M2576" s="95">
        <v>505</v>
      </c>
      <c r="N2576" s="95">
        <v>1745089</v>
      </c>
      <c r="O2576" s="95">
        <v>89</v>
      </c>
      <c r="P2576" s="95">
        <v>317355</v>
      </c>
      <c r="Q2576" s="95">
        <v>80</v>
      </c>
      <c r="R2576" s="95">
        <v>334838</v>
      </c>
      <c r="S2576" s="95">
        <v>531</v>
      </c>
      <c r="T2576" s="95">
        <v>2049460</v>
      </c>
      <c r="U2576" s="95">
        <v>511</v>
      </c>
      <c r="V2576" s="95">
        <v>1755044</v>
      </c>
      <c r="W2576" s="95">
        <v>93</v>
      </c>
      <c r="X2576" s="95">
        <v>314215</v>
      </c>
      <c r="Y2576" s="95">
        <v>85</v>
      </c>
      <c r="Z2576" s="95">
        <v>328353</v>
      </c>
      <c r="AA2576" s="95">
        <v>540</v>
      </c>
      <c r="AB2576" s="95">
        <v>2396008</v>
      </c>
      <c r="AC2576" s="95">
        <v>514</v>
      </c>
      <c r="AD2576" s="95">
        <v>1917590</v>
      </c>
      <c r="AE2576" s="95">
        <v>92</v>
      </c>
      <c r="AF2576" s="95">
        <v>438631</v>
      </c>
      <c r="AG2576" s="95">
        <v>84</v>
      </c>
      <c r="AH2576" s="95">
        <v>324292</v>
      </c>
      <c r="AI2576" s="95">
        <v>552</v>
      </c>
      <c r="AJ2576" s="95">
        <v>2553629</v>
      </c>
      <c r="AK2576" s="95">
        <v>517</v>
      </c>
      <c r="AL2576" s="95">
        <v>2071141</v>
      </c>
      <c r="AM2576" s="95">
        <v>88</v>
      </c>
      <c r="AN2576" s="95">
        <v>199085</v>
      </c>
      <c r="AO2576" s="95">
        <v>81</v>
      </c>
      <c r="AP2576" s="95">
        <v>275447</v>
      </c>
      <c r="AQ2576" s="72">
        <v>250.36</v>
      </c>
      <c r="AR2576" s="72">
        <v>266.08</v>
      </c>
      <c r="AS2576" s="72">
        <v>516.44000000000005</v>
      </c>
      <c r="AT2576" s="95">
        <v>1862692</v>
      </c>
      <c r="AU2576" s="95">
        <v>1922142</v>
      </c>
      <c r="AV2576" s="95">
        <v>620</v>
      </c>
      <c r="AW2576" s="95">
        <v>602</v>
      </c>
      <c r="AX2576" s="72">
        <v>321.35000000000002</v>
      </c>
      <c r="AY2576" s="72">
        <v>296.29000000000002</v>
      </c>
      <c r="AZ2576" s="72">
        <v>617.64</v>
      </c>
      <c r="BA2576" s="95">
        <v>2348424</v>
      </c>
      <c r="BB2576" s="95">
        <v>2079927</v>
      </c>
      <c r="BC2576" s="95">
        <v>609</v>
      </c>
      <c r="BD2576" s="95">
        <v>585</v>
      </c>
      <c r="BE2576" s="72">
        <v>315.66000000000003</v>
      </c>
      <c r="BF2576" s="72">
        <v>291.3</v>
      </c>
      <c r="BG2576" s="72">
        <v>606.96</v>
      </c>
      <c r="BH2576" s="95">
        <v>2363675</v>
      </c>
      <c r="BI2576" s="95">
        <v>2083397</v>
      </c>
      <c r="BJ2576" s="95">
        <v>624</v>
      </c>
      <c r="BK2576" s="95">
        <v>596</v>
      </c>
      <c r="BL2576" s="72">
        <v>373.77</v>
      </c>
      <c r="BM2576" s="72">
        <v>312.41000000000003</v>
      </c>
      <c r="BN2576" s="72">
        <v>686.18</v>
      </c>
      <c r="BO2576" s="95">
        <v>2834639</v>
      </c>
      <c r="BP2576" s="95">
        <v>2241882</v>
      </c>
      <c r="BQ2576" s="95">
        <v>632</v>
      </c>
      <c r="BR2576" s="95">
        <v>598</v>
      </c>
      <c r="BS2576" s="72">
        <v>358.43</v>
      </c>
      <c r="BT2576" s="72">
        <v>327.01</v>
      </c>
      <c r="BU2576" s="72">
        <v>685.44</v>
      </c>
      <c r="BV2576" s="95">
        <v>2752714</v>
      </c>
      <c r="BW2576" s="95">
        <v>2346588</v>
      </c>
      <c r="BX2576" s="95">
        <v>640</v>
      </c>
      <c r="BY2576" s="95">
        <v>598</v>
      </c>
      <c r="BZ2576" s="95">
        <v>611</v>
      </c>
      <c r="CA2576" s="95">
        <v>597</v>
      </c>
      <c r="CB2576" s="95">
        <v>611</v>
      </c>
      <c r="CC2576" s="95">
        <v>616</v>
      </c>
      <c r="CD2576" s="95">
        <v>619</v>
      </c>
      <c r="CE2576" s="72">
        <v>650.75523149000003</v>
      </c>
      <c r="CF2576" s="72">
        <v>676.59346364999999</v>
      </c>
      <c r="CG2576" s="72">
        <v>712.40329333</v>
      </c>
      <c r="CH2576" s="72">
        <v>716.50152150999998</v>
      </c>
      <c r="CI2576" s="72">
        <v>731.52548966999996</v>
      </c>
      <c r="CJ2576" s="96">
        <v>0.79360099620000002</v>
      </c>
      <c r="CK2576" s="96">
        <v>0.91286722850000002</v>
      </c>
      <c r="CL2576" s="96">
        <v>0.85198932360000001</v>
      </c>
      <c r="CM2576" s="96">
        <v>0.95768114849999997</v>
      </c>
      <c r="CN2576" s="96">
        <v>0.93700084230000003</v>
      </c>
      <c r="CO2576" s="96">
        <v>0.91986009369999999</v>
      </c>
      <c r="CP2576" s="96">
        <v>0.96822105219999999</v>
      </c>
      <c r="CQ2576" s="96">
        <v>0.99584056389999998</v>
      </c>
      <c r="CR2576" s="96">
        <v>0.97226498800000005</v>
      </c>
      <c r="CS2576" s="95">
        <v>902</v>
      </c>
      <c r="CT2576" s="95">
        <v>890</v>
      </c>
      <c r="CU2576" s="95">
        <v>889</v>
      </c>
      <c r="CV2576" s="95">
        <v>924</v>
      </c>
      <c r="CW2576" s="95">
        <v>943</v>
      </c>
      <c r="CX2576" s="96">
        <v>0.97122712499999997</v>
      </c>
      <c r="CY2576" s="96">
        <v>0.91833701700000003</v>
      </c>
      <c r="CZ2576" s="96">
        <v>0.90675572999999998</v>
      </c>
      <c r="DA2576" s="96">
        <v>0.89231162100000005</v>
      </c>
      <c r="DB2576" s="96">
        <v>0.91151125399999999</v>
      </c>
      <c r="DC2576">
        <v>2013</v>
      </c>
      <c r="DD2576" s="6">
        <v>595.79999999999995</v>
      </c>
      <c r="DE2576" s="96">
        <v>1.7446949000000001E-3</v>
      </c>
      <c r="DF2576" s="72">
        <v>745.39</v>
      </c>
      <c r="DG2576" s="96">
        <v>1</v>
      </c>
      <c r="DH2576" s="72">
        <v>745.39</v>
      </c>
      <c r="DI2576" s="72">
        <v>730.79900866000003</v>
      </c>
      <c r="DJ2576" s="96">
        <v>0.77188081980000001</v>
      </c>
      <c r="DK2576" s="72">
        <v>742.06151502</v>
      </c>
      <c r="DL2576" s="96">
        <v>1.0058026878999999</v>
      </c>
      <c r="DM2576" s="72">
        <v>746.36746638</v>
      </c>
      <c r="DN2576" s="96">
        <v>1</v>
      </c>
      <c r="DO2576" s="96">
        <v>8.5920000000000007E-3</v>
      </c>
      <c r="DP2576" s="72">
        <v>6.41</v>
      </c>
      <c r="DQ2576" s="72">
        <v>739.96</v>
      </c>
      <c r="DR2576" t="s">
        <v>1243</v>
      </c>
      <c r="DT2576" t="s">
        <v>1569</v>
      </c>
    </row>
    <row r="2577" spans="1:124" x14ac:dyDescent="0.3">
      <c r="A2577" t="s">
        <v>52</v>
      </c>
      <c r="B2577">
        <v>44640</v>
      </c>
      <c r="C2577" s="95">
        <v>1527</v>
      </c>
      <c r="D2577" s="95">
        <v>7032712</v>
      </c>
      <c r="E2577" s="95">
        <v>1485</v>
      </c>
      <c r="F2577" s="95">
        <v>5776881</v>
      </c>
      <c r="G2577" s="95">
        <v>695</v>
      </c>
      <c r="H2577" s="95">
        <v>1402627</v>
      </c>
      <c r="I2577" s="95">
        <v>634</v>
      </c>
      <c r="J2577" s="95">
        <v>2229460</v>
      </c>
      <c r="K2577" s="95">
        <v>1511</v>
      </c>
      <c r="L2577" s="95">
        <v>6195359</v>
      </c>
      <c r="M2577" s="95">
        <v>1460</v>
      </c>
      <c r="N2577" s="95">
        <v>5725024</v>
      </c>
      <c r="O2577" s="95">
        <v>719</v>
      </c>
      <c r="P2577" s="95">
        <v>1752486</v>
      </c>
      <c r="Q2577" s="95">
        <v>659</v>
      </c>
      <c r="R2577" s="95">
        <v>2590442</v>
      </c>
      <c r="S2577" s="95">
        <v>1491</v>
      </c>
      <c r="T2577" s="95">
        <v>5657839</v>
      </c>
      <c r="U2577" s="95">
        <v>1428</v>
      </c>
      <c r="V2577" s="95">
        <v>5985138</v>
      </c>
      <c r="W2577" s="95">
        <v>727</v>
      </c>
      <c r="X2577" s="95">
        <v>2078898</v>
      </c>
      <c r="Y2577" s="95">
        <v>665</v>
      </c>
      <c r="Z2577" s="95">
        <v>3014287</v>
      </c>
      <c r="AA2577" s="95">
        <v>1460</v>
      </c>
      <c r="AB2577" s="95">
        <v>5784493</v>
      </c>
      <c r="AC2577" s="95">
        <v>1388</v>
      </c>
      <c r="AD2577" s="95">
        <v>6116302</v>
      </c>
      <c r="AE2577" s="95">
        <v>675</v>
      </c>
      <c r="AF2577" s="95">
        <v>1712081</v>
      </c>
      <c r="AG2577" s="95">
        <v>620</v>
      </c>
      <c r="AH2577" s="95">
        <v>2841910</v>
      </c>
      <c r="AI2577" s="95">
        <v>1435</v>
      </c>
      <c r="AJ2577" s="95">
        <v>6206357.2199999997</v>
      </c>
      <c r="AK2577" s="95">
        <v>1368</v>
      </c>
      <c r="AL2577" s="95">
        <v>6423804.54</v>
      </c>
      <c r="AM2577" s="95">
        <v>648</v>
      </c>
      <c r="AN2577" s="95">
        <v>1287480.3500000001</v>
      </c>
      <c r="AO2577" s="95">
        <v>597</v>
      </c>
      <c r="AP2577" s="95">
        <v>2675635.66</v>
      </c>
      <c r="AQ2577" s="72">
        <v>316.36</v>
      </c>
      <c r="AR2577" s="72">
        <v>314.86</v>
      </c>
      <c r="AS2577" s="72">
        <v>631.22</v>
      </c>
      <c r="AT2577" s="95">
        <v>8435339</v>
      </c>
      <c r="AU2577" s="95">
        <v>8006341</v>
      </c>
      <c r="AV2577" s="95">
        <v>2222</v>
      </c>
      <c r="AW2577" s="95">
        <v>2119</v>
      </c>
      <c r="AX2577" s="72">
        <v>297</v>
      </c>
      <c r="AY2577" s="72">
        <v>327.02</v>
      </c>
      <c r="AZ2577" s="72">
        <v>624.02</v>
      </c>
      <c r="BA2577" s="95">
        <v>7947845</v>
      </c>
      <c r="BB2577" s="95">
        <v>8315466</v>
      </c>
      <c r="BC2577" s="95">
        <v>2230</v>
      </c>
      <c r="BD2577" s="95">
        <v>2119</v>
      </c>
      <c r="BE2577" s="72">
        <v>290.68</v>
      </c>
      <c r="BF2577" s="72">
        <v>358.31</v>
      </c>
      <c r="BG2577" s="72">
        <v>648.99</v>
      </c>
      <c r="BH2577" s="95">
        <v>7736737</v>
      </c>
      <c r="BI2577" s="95">
        <v>8999425</v>
      </c>
      <c r="BJ2577" s="95">
        <v>2218</v>
      </c>
      <c r="BK2577" s="95">
        <v>2093</v>
      </c>
      <c r="BL2577" s="72">
        <v>292.61</v>
      </c>
      <c r="BM2577" s="72">
        <v>371.77</v>
      </c>
      <c r="BN2577" s="72">
        <v>664.38</v>
      </c>
      <c r="BO2577" s="95">
        <v>7496574</v>
      </c>
      <c r="BP2577" s="95">
        <v>8958212</v>
      </c>
      <c r="BQ2577" s="95">
        <v>2135</v>
      </c>
      <c r="BR2577" s="95">
        <v>2008</v>
      </c>
      <c r="BS2577" s="72">
        <v>299.8</v>
      </c>
      <c r="BT2577" s="72">
        <v>385.9</v>
      </c>
      <c r="BU2577" s="72">
        <v>685.7</v>
      </c>
      <c r="BV2577" s="95">
        <v>7493837.5700000003</v>
      </c>
      <c r="BW2577" s="95">
        <v>9099440.1999999993</v>
      </c>
      <c r="BX2577" s="95">
        <v>2083</v>
      </c>
      <c r="BY2577" s="95">
        <v>1965</v>
      </c>
      <c r="BZ2577" s="95">
        <v>2173</v>
      </c>
      <c r="CA2577" s="95">
        <v>2176</v>
      </c>
      <c r="CB2577" s="95">
        <v>2158</v>
      </c>
      <c r="CC2577" s="95">
        <v>2075</v>
      </c>
      <c r="CD2577" s="95">
        <v>2025</v>
      </c>
      <c r="CE2577" s="72">
        <v>650.75523149000003</v>
      </c>
      <c r="CF2577" s="72">
        <v>676.59346364999999</v>
      </c>
      <c r="CG2577" s="72">
        <v>712.40329333</v>
      </c>
      <c r="CH2577" s="72">
        <v>716.50152150999998</v>
      </c>
      <c r="CI2577" s="72">
        <v>731.52548966999996</v>
      </c>
      <c r="CJ2577" s="96">
        <v>0.96998067700000001</v>
      </c>
      <c r="CK2577" s="96">
        <v>0.92229682010000003</v>
      </c>
      <c r="CL2577" s="96">
        <v>0.91098680489999995</v>
      </c>
      <c r="CM2577" s="96">
        <v>0.92725553270000005</v>
      </c>
      <c r="CN2577" s="96">
        <v>0.93735626400000005</v>
      </c>
      <c r="CO2577" s="96">
        <v>1.0319415296000001</v>
      </c>
      <c r="CP2577" s="96">
        <v>0.90467840759999996</v>
      </c>
      <c r="CQ2577" s="96">
        <v>0.99584056389999998</v>
      </c>
      <c r="CR2577" s="96">
        <v>0.90845694700000001</v>
      </c>
      <c r="CS2577" s="95">
        <v>2731</v>
      </c>
      <c r="CT2577" s="95">
        <v>2743</v>
      </c>
      <c r="CU2577" s="95">
        <v>2740</v>
      </c>
      <c r="CV2577" s="95">
        <v>2711</v>
      </c>
      <c r="CW2577" s="95">
        <v>2683</v>
      </c>
      <c r="CX2577" s="96">
        <v>1.068543883</v>
      </c>
      <c r="CY2577" s="96">
        <v>1.046292601</v>
      </c>
      <c r="CZ2577" s="96">
        <v>1.0263223480000001</v>
      </c>
      <c r="DA2577" s="96">
        <v>1.0104233819999999</v>
      </c>
      <c r="DB2577" s="96">
        <v>1.0074936130000001</v>
      </c>
      <c r="DC2577">
        <v>2013</v>
      </c>
      <c r="DD2577" s="6">
        <v>2060.8000000000002</v>
      </c>
      <c r="DE2577" s="96">
        <v>2.4165097000000001E-3</v>
      </c>
      <c r="DF2577" s="72">
        <v>696</v>
      </c>
      <c r="DG2577" s="96">
        <v>1</v>
      </c>
      <c r="DH2577" s="72">
        <v>696</v>
      </c>
      <c r="DI2577" s="72">
        <v>730.79900866000003</v>
      </c>
      <c r="DJ2577" s="96">
        <v>1</v>
      </c>
      <c r="DK2577" s="72">
        <v>696</v>
      </c>
      <c r="DL2577" s="96">
        <v>1</v>
      </c>
      <c r="DM2577" s="72">
        <v>696</v>
      </c>
      <c r="DN2577" s="96">
        <v>1</v>
      </c>
      <c r="DO2577" s="96">
        <v>4.4380000000000001E-3</v>
      </c>
      <c r="DP2577" s="72">
        <v>3.09</v>
      </c>
      <c r="DQ2577" s="72">
        <v>692.91</v>
      </c>
      <c r="DR2577" t="s">
        <v>52</v>
      </c>
      <c r="DT2577" t="s">
        <v>1569</v>
      </c>
    </row>
    <row r="2578" spans="1:124" x14ac:dyDescent="0.3">
      <c r="A2578" t="s">
        <v>1587</v>
      </c>
      <c r="B2578">
        <v>44650</v>
      </c>
      <c r="C2578" s="95">
        <v>5160</v>
      </c>
      <c r="D2578" s="95">
        <v>21297058</v>
      </c>
      <c r="E2578" s="95">
        <v>5035</v>
      </c>
      <c r="F2578" s="95">
        <v>18192265</v>
      </c>
      <c r="G2578" s="95">
        <v>1286</v>
      </c>
      <c r="H2578" s="95">
        <v>5158646</v>
      </c>
      <c r="I2578" s="95">
        <v>1194</v>
      </c>
      <c r="J2578" s="95">
        <v>4945905</v>
      </c>
      <c r="K2578" s="95">
        <v>5207</v>
      </c>
      <c r="L2578" s="95">
        <v>22830735</v>
      </c>
      <c r="M2578" s="95">
        <v>5071</v>
      </c>
      <c r="N2578" s="95">
        <v>19458458</v>
      </c>
      <c r="O2578" s="95">
        <v>1325</v>
      </c>
      <c r="P2578" s="95">
        <v>5289860</v>
      </c>
      <c r="Q2578" s="95">
        <v>1237</v>
      </c>
      <c r="R2578" s="95">
        <v>5125825</v>
      </c>
      <c r="S2578" s="95">
        <v>5257</v>
      </c>
      <c r="T2578" s="95">
        <v>22807825</v>
      </c>
      <c r="U2578" s="95">
        <v>5101</v>
      </c>
      <c r="V2578" s="95">
        <v>20604042</v>
      </c>
      <c r="W2578" s="95">
        <v>1324</v>
      </c>
      <c r="X2578" s="95">
        <v>4926610</v>
      </c>
      <c r="Y2578" s="95">
        <v>1235</v>
      </c>
      <c r="Z2578" s="95">
        <v>5313779</v>
      </c>
      <c r="AA2578" s="95">
        <v>5280</v>
      </c>
      <c r="AB2578" s="95">
        <v>21229471</v>
      </c>
      <c r="AC2578" s="95">
        <v>5121</v>
      </c>
      <c r="AD2578" s="95">
        <v>22556459</v>
      </c>
      <c r="AE2578" s="95">
        <v>1351</v>
      </c>
      <c r="AF2578" s="95">
        <v>4515753</v>
      </c>
      <c r="AG2578" s="95">
        <v>1259</v>
      </c>
      <c r="AH2578" s="95">
        <v>5867430</v>
      </c>
      <c r="AI2578" s="95">
        <v>5392</v>
      </c>
      <c r="AJ2578" s="95">
        <v>22606788</v>
      </c>
      <c r="AK2578" s="95">
        <v>5224</v>
      </c>
      <c r="AL2578" s="95">
        <v>23418810.16</v>
      </c>
      <c r="AM2578" s="95">
        <v>1378</v>
      </c>
      <c r="AN2578" s="95">
        <v>5556651</v>
      </c>
      <c r="AO2578" s="95">
        <v>1291</v>
      </c>
      <c r="AP2578" s="95">
        <v>6503389</v>
      </c>
      <c r="AQ2578" s="72">
        <v>342.02</v>
      </c>
      <c r="AR2578" s="72">
        <v>309.55</v>
      </c>
      <c r="AS2578" s="72">
        <v>651.57000000000005</v>
      </c>
      <c r="AT2578" s="95">
        <v>26455704</v>
      </c>
      <c r="AU2578" s="95">
        <v>23138170</v>
      </c>
      <c r="AV2578" s="95">
        <v>6446</v>
      </c>
      <c r="AW2578" s="95">
        <v>6229</v>
      </c>
      <c r="AX2578" s="72">
        <v>358.75</v>
      </c>
      <c r="AY2578" s="72">
        <v>324.77999999999997</v>
      </c>
      <c r="AZ2578" s="72">
        <v>683.53</v>
      </c>
      <c r="BA2578" s="95">
        <v>28120595</v>
      </c>
      <c r="BB2578" s="95">
        <v>24584283</v>
      </c>
      <c r="BC2578" s="95">
        <v>6532</v>
      </c>
      <c r="BD2578" s="95">
        <v>6308</v>
      </c>
      <c r="BE2578" s="72">
        <v>351.19</v>
      </c>
      <c r="BF2578" s="72">
        <v>340.88</v>
      </c>
      <c r="BG2578" s="72">
        <v>692.07</v>
      </c>
      <c r="BH2578" s="95">
        <v>27734435</v>
      </c>
      <c r="BI2578" s="95">
        <v>25917821</v>
      </c>
      <c r="BJ2578" s="95">
        <v>6581</v>
      </c>
      <c r="BK2578" s="95">
        <v>6336</v>
      </c>
      <c r="BL2578" s="72">
        <v>323.55</v>
      </c>
      <c r="BM2578" s="72">
        <v>371.26</v>
      </c>
      <c r="BN2578" s="72">
        <v>694.81</v>
      </c>
      <c r="BO2578" s="95">
        <v>25745224</v>
      </c>
      <c r="BP2578" s="95">
        <v>28423889</v>
      </c>
      <c r="BQ2578" s="95">
        <v>6631</v>
      </c>
      <c r="BR2578" s="95">
        <v>6380</v>
      </c>
      <c r="BS2578" s="72">
        <v>346.67</v>
      </c>
      <c r="BT2578" s="72">
        <v>382.73</v>
      </c>
      <c r="BU2578" s="72">
        <v>729.4</v>
      </c>
      <c r="BV2578" s="95">
        <v>28163439</v>
      </c>
      <c r="BW2578" s="95">
        <v>29922199.16</v>
      </c>
      <c r="BX2578" s="95">
        <v>6770</v>
      </c>
      <c r="BY2578" s="95">
        <v>6515</v>
      </c>
      <c r="BZ2578" s="95">
        <v>6343</v>
      </c>
      <c r="CA2578" s="95">
        <v>6424</v>
      </c>
      <c r="CB2578" s="95">
        <v>6463</v>
      </c>
      <c r="CC2578" s="95">
        <v>6512</v>
      </c>
      <c r="CD2578" s="95">
        <v>6645</v>
      </c>
      <c r="CE2578" s="72">
        <v>650.75523149000003</v>
      </c>
      <c r="CF2578" s="72">
        <v>676.59346364999999</v>
      </c>
      <c r="CG2578" s="72">
        <v>712.40329333</v>
      </c>
      <c r="CH2578" s="72">
        <v>716.50152150999998</v>
      </c>
      <c r="CI2578" s="72">
        <v>731.52548966999996</v>
      </c>
      <c r="CJ2578" s="96">
        <v>1.0012520353000001</v>
      </c>
      <c r="CK2578" s="96">
        <v>1.010252148</v>
      </c>
      <c r="CL2578" s="96">
        <v>0.97145817050000005</v>
      </c>
      <c r="CM2578" s="96">
        <v>0.96972578440000001</v>
      </c>
      <c r="CN2578" s="96">
        <v>0.99709444209999998</v>
      </c>
      <c r="CO2578" s="96">
        <v>0.94945510509999997</v>
      </c>
      <c r="CP2578" s="96">
        <v>1.0426575313999999</v>
      </c>
      <c r="CQ2578" s="96">
        <v>0.99584056389999998</v>
      </c>
      <c r="CR2578" s="96">
        <v>1.0470123635999999</v>
      </c>
      <c r="CS2578" s="95">
        <v>5746</v>
      </c>
      <c r="CT2578" s="95">
        <v>5802</v>
      </c>
      <c r="CU2578" s="95">
        <v>5841</v>
      </c>
      <c r="CV2578" s="95">
        <v>5863</v>
      </c>
      <c r="CW2578" s="95">
        <v>5997</v>
      </c>
      <c r="CX2578" s="96">
        <v>0.934737755</v>
      </c>
      <c r="CY2578" s="96">
        <v>0.956211492</v>
      </c>
      <c r="CZ2578" s="96">
        <v>0.96271956599999997</v>
      </c>
      <c r="DA2578" s="96">
        <v>0.94735903799999999</v>
      </c>
      <c r="DB2578" s="96">
        <v>0.94614959600000004</v>
      </c>
      <c r="DC2578">
        <v>2013</v>
      </c>
      <c r="DD2578" s="6">
        <v>6353.6</v>
      </c>
      <c r="DE2578" s="96">
        <v>1.5317904E-3</v>
      </c>
      <c r="DF2578" s="72">
        <v>802.86</v>
      </c>
      <c r="DG2578" s="96">
        <v>1</v>
      </c>
      <c r="DH2578" s="72">
        <v>802.86</v>
      </c>
      <c r="DI2578" s="72">
        <v>730.79900866000003</v>
      </c>
      <c r="DJ2578" s="96">
        <v>1</v>
      </c>
      <c r="DK2578" s="72">
        <v>802.86</v>
      </c>
      <c r="DL2578" s="96">
        <v>1</v>
      </c>
      <c r="DM2578" s="72">
        <v>802.86</v>
      </c>
      <c r="DN2578" s="96">
        <v>1</v>
      </c>
      <c r="DO2578" s="96">
        <v>7.051E-3</v>
      </c>
      <c r="DP2578" s="72">
        <v>5.66</v>
      </c>
      <c r="DQ2578" s="72">
        <v>797.2</v>
      </c>
      <c r="DR2578" t="s">
        <v>1587</v>
      </c>
      <c r="DT2578" t="s">
        <v>1569</v>
      </c>
    </row>
    <row r="2579" spans="1:124" x14ac:dyDescent="0.3">
      <c r="A2579" t="s">
        <v>1588</v>
      </c>
      <c r="B2579">
        <v>44660</v>
      </c>
      <c r="C2579" s="95">
        <v>3058</v>
      </c>
      <c r="D2579" s="95">
        <v>12393249</v>
      </c>
      <c r="E2579" s="95">
        <v>2964</v>
      </c>
      <c r="F2579" s="95">
        <v>9547780</v>
      </c>
      <c r="G2579" s="95">
        <v>957</v>
      </c>
      <c r="H2579" s="95">
        <v>2918630</v>
      </c>
      <c r="I2579" s="95">
        <v>904</v>
      </c>
      <c r="J2579" s="95">
        <v>3303685</v>
      </c>
      <c r="K2579" s="95">
        <v>3039</v>
      </c>
      <c r="L2579" s="95">
        <v>12265438</v>
      </c>
      <c r="M2579" s="95">
        <v>2942</v>
      </c>
      <c r="N2579" s="95">
        <v>9677849</v>
      </c>
      <c r="O2579" s="95">
        <v>988</v>
      </c>
      <c r="P2579" s="95">
        <v>2647293</v>
      </c>
      <c r="Q2579" s="95">
        <v>934</v>
      </c>
      <c r="R2579" s="95">
        <v>3390663</v>
      </c>
      <c r="S2579" s="95">
        <v>3082</v>
      </c>
      <c r="T2579" s="95">
        <v>12885902</v>
      </c>
      <c r="U2579" s="95">
        <v>2962</v>
      </c>
      <c r="V2579" s="95">
        <v>9999556</v>
      </c>
      <c r="W2579" s="95">
        <v>984</v>
      </c>
      <c r="X2579" s="95">
        <v>3001224</v>
      </c>
      <c r="Y2579" s="95">
        <v>930</v>
      </c>
      <c r="Z2579" s="95">
        <v>3534089</v>
      </c>
      <c r="AA2579" s="95">
        <v>3063</v>
      </c>
      <c r="AB2579" s="95">
        <v>15185682</v>
      </c>
      <c r="AC2579" s="95">
        <v>2947</v>
      </c>
      <c r="AD2579" s="95">
        <v>10948855</v>
      </c>
      <c r="AE2579" s="95">
        <v>982</v>
      </c>
      <c r="AF2579" s="95">
        <v>3429176</v>
      </c>
      <c r="AG2579" s="95">
        <v>931</v>
      </c>
      <c r="AH2579" s="95">
        <v>3860206</v>
      </c>
      <c r="AI2579" s="95">
        <v>3078</v>
      </c>
      <c r="AJ2579" s="95">
        <v>14594557</v>
      </c>
      <c r="AK2579" s="95">
        <v>2964</v>
      </c>
      <c r="AL2579" s="95">
        <v>11456609.67</v>
      </c>
      <c r="AM2579" s="95">
        <v>943</v>
      </c>
      <c r="AN2579" s="95">
        <v>3721067</v>
      </c>
      <c r="AO2579" s="95">
        <v>895</v>
      </c>
      <c r="AP2579" s="95">
        <v>3532416</v>
      </c>
      <c r="AQ2579" s="72">
        <v>317.81</v>
      </c>
      <c r="AR2579" s="72">
        <v>276.88</v>
      </c>
      <c r="AS2579" s="72">
        <v>594.69000000000005</v>
      </c>
      <c r="AT2579" s="95">
        <v>15311879</v>
      </c>
      <c r="AU2579" s="95">
        <v>12851465</v>
      </c>
      <c r="AV2579" s="95">
        <v>4015</v>
      </c>
      <c r="AW2579" s="95">
        <v>3868</v>
      </c>
      <c r="AX2579" s="72">
        <v>308.60000000000002</v>
      </c>
      <c r="AY2579" s="72">
        <v>280.97000000000003</v>
      </c>
      <c r="AZ2579" s="72">
        <v>589.57000000000005</v>
      </c>
      <c r="BA2579" s="95">
        <v>14912731</v>
      </c>
      <c r="BB2579" s="95">
        <v>13068512</v>
      </c>
      <c r="BC2579" s="95">
        <v>4027</v>
      </c>
      <c r="BD2579" s="95">
        <v>3876</v>
      </c>
      <c r="BE2579" s="72">
        <v>325.61</v>
      </c>
      <c r="BF2579" s="72">
        <v>289.77</v>
      </c>
      <c r="BG2579" s="72">
        <v>615.38</v>
      </c>
      <c r="BH2579" s="95">
        <v>15887126</v>
      </c>
      <c r="BI2579" s="95">
        <v>13533645</v>
      </c>
      <c r="BJ2579" s="95">
        <v>4066</v>
      </c>
      <c r="BK2579" s="95">
        <v>3892</v>
      </c>
      <c r="BL2579" s="72">
        <v>383.5</v>
      </c>
      <c r="BM2579" s="72">
        <v>318.23</v>
      </c>
      <c r="BN2579" s="72">
        <v>701.73</v>
      </c>
      <c r="BO2579" s="95">
        <v>18614858</v>
      </c>
      <c r="BP2579" s="95">
        <v>14809061</v>
      </c>
      <c r="BQ2579" s="95">
        <v>4045</v>
      </c>
      <c r="BR2579" s="95">
        <v>3878</v>
      </c>
      <c r="BS2579" s="72">
        <v>379.58</v>
      </c>
      <c r="BT2579" s="72">
        <v>323.68</v>
      </c>
      <c r="BU2579" s="72">
        <v>703.26</v>
      </c>
      <c r="BV2579" s="95">
        <v>18315624</v>
      </c>
      <c r="BW2579" s="95">
        <v>14989025.67</v>
      </c>
      <c r="BX2579" s="95">
        <v>4021</v>
      </c>
      <c r="BY2579" s="95">
        <v>3859</v>
      </c>
      <c r="BZ2579" s="95">
        <v>3945</v>
      </c>
      <c r="CA2579" s="95">
        <v>3954</v>
      </c>
      <c r="CB2579" s="95">
        <v>3982</v>
      </c>
      <c r="CC2579" s="95">
        <v>3966</v>
      </c>
      <c r="CD2579" s="95">
        <v>3942</v>
      </c>
      <c r="CE2579" s="72">
        <v>650.75523149000003</v>
      </c>
      <c r="CF2579" s="72">
        <v>676.59346364999999</v>
      </c>
      <c r="CG2579" s="72">
        <v>712.40329333</v>
      </c>
      <c r="CH2579" s="72">
        <v>716.50152150999998</v>
      </c>
      <c r="CI2579" s="72">
        <v>731.52548966999996</v>
      </c>
      <c r="CJ2579" s="96">
        <v>0.91384589969999996</v>
      </c>
      <c r="CK2579" s="96">
        <v>0.87137998169999997</v>
      </c>
      <c r="CL2579" s="96">
        <v>0.86380847159999996</v>
      </c>
      <c r="CM2579" s="96">
        <v>0.97938382390000001</v>
      </c>
      <c r="CN2579" s="96">
        <v>0.96136089570000005</v>
      </c>
      <c r="CO2579" s="96">
        <v>1.0111774729</v>
      </c>
      <c r="CP2579" s="96">
        <v>0.90780880620000004</v>
      </c>
      <c r="CQ2579" s="96">
        <v>0.99584056389999998</v>
      </c>
      <c r="CR2579" s="96">
        <v>0.91160042029999999</v>
      </c>
      <c r="CS2579" s="95">
        <v>4072</v>
      </c>
      <c r="CT2579" s="95">
        <v>4087</v>
      </c>
      <c r="CU2579" s="95">
        <v>4099</v>
      </c>
      <c r="CV2579" s="95">
        <v>4136</v>
      </c>
      <c r="CW2579" s="95">
        <v>4104</v>
      </c>
      <c r="CX2579" s="96">
        <v>1.044067023</v>
      </c>
      <c r="CY2579" s="96">
        <v>1.028968578</v>
      </c>
      <c r="CZ2579" s="96">
        <v>0.98626733499999997</v>
      </c>
      <c r="DA2579" s="96">
        <v>0.99146014400000004</v>
      </c>
      <c r="DB2579" s="96">
        <v>1.005577822</v>
      </c>
      <c r="DC2579">
        <v>2013</v>
      </c>
      <c r="DD2579" s="6">
        <v>3874.6</v>
      </c>
      <c r="DE2579" s="96">
        <v>1.8161197E-3</v>
      </c>
      <c r="DF2579" s="72">
        <v>698.83</v>
      </c>
      <c r="DG2579" s="96">
        <v>1</v>
      </c>
      <c r="DH2579" s="72">
        <v>698.83</v>
      </c>
      <c r="DI2579" s="72">
        <v>730.79900866000003</v>
      </c>
      <c r="DJ2579" s="96">
        <v>1</v>
      </c>
      <c r="DK2579" s="72">
        <v>698.83</v>
      </c>
      <c r="DL2579" s="96">
        <v>1</v>
      </c>
      <c r="DM2579" s="72">
        <v>698.83</v>
      </c>
      <c r="DN2579" s="96">
        <v>1</v>
      </c>
      <c r="DO2579" s="96">
        <v>7.9909999999999998E-3</v>
      </c>
      <c r="DP2579" s="72">
        <v>5.58</v>
      </c>
      <c r="DQ2579" s="72">
        <v>693.25</v>
      </c>
      <c r="DR2579" t="s">
        <v>1588</v>
      </c>
      <c r="DT2579" t="s">
        <v>1569</v>
      </c>
    </row>
    <row r="2580" spans="1:124" x14ac:dyDescent="0.3">
      <c r="A2580" t="s">
        <v>53</v>
      </c>
      <c r="B2580">
        <v>44670</v>
      </c>
      <c r="C2580" s="95">
        <v>1196</v>
      </c>
      <c r="D2580" s="95">
        <v>5450997</v>
      </c>
      <c r="E2580" s="95">
        <v>1150</v>
      </c>
      <c r="F2580" s="95">
        <v>4048320</v>
      </c>
      <c r="G2580" s="95">
        <v>357</v>
      </c>
      <c r="H2580" s="95">
        <v>1529567</v>
      </c>
      <c r="I2580" s="95">
        <v>320</v>
      </c>
      <c r="J2580" s="95">
        <v>1445500</v>
      </c>
      <c r="K2580" s="95">
        <v>1188</v>
      </c>
      <c r="L2580" s="95">
        <v>6021701</v>
      </c>
      <c r="M2580" s="95">
        <v>1135</v>
      </c>
      <c r="N2580" s="95">
        <v>4603717</v>
      </c>
      <c r="O2580" s="95">
        <v>354</v>
      </c>
      <c r="P2580" s="95">
        <v>1289632</v>
      </c>
      <c r="Q2580" s="95">
        <v>319</v>
      </c>
      <c r="R2580" s="95">
        <v>1426968</v>
      </c>
      <c r="S2580" s="95">
        <v>1190</v>
      </c>
      <c r="T2580" s="95">
        <v>5574033</v>
      </c>
      <c r="U2580" s="95">
        <v>1135</v>
      </c>
      <c r="V2580" s="95">
        <v>4694914</v>
      </c>
      <c r="W2580" s="95">
        <v>352</v>
      </c>
      <c r="X2580" s="95">
        <v>1192930</v>
      </c>
      <c r="Y2580" s="95">
        <v>311</v>
      </c>
      <c r="Z2580" s="95">
        <v>1528234</v>
      </c>
      <c r="AA2580" s="95">
        <v>1189</v>
      </c>
      <c r="AB2580" s="95">
        <v>6902682</v>
      </c>
      <c r="AC2580" s="95">
        <v>1132</v>
      </c>
      <c r="AD2580" s="95">
        <v>4910161</v>
      </c>
      <c r="AE2580" s="95">
        <v>334</v>
      </c>
      <c r="AF2580" s="95">
        <v>1433995</v>
      </c>
      <c r="AG2580" s="95">
        <v>306</v>
      </c>
      <c r="AH2580" s="95">
        <v>1361572</v>
      </c>
      <c r="AI2580" s="95">
        <v>1135</v>
      </c>
      <c r="AJ2580" s="95">
        <v>5356994</v>
      </c>
      <c r="AK2580" s="95">
        <v>1073</v>
      </c>
      <c r="AL2580" s="95">
        <v>4572442</v>
      </c>
      <c r="AM2580" s="95">
        <v>320</v>
      </c>
      <c r="AN2580" s="95">
        <v>1622089</v>
      </c>
      <c r="AO2580" s="95">
        <v>299</v>
      </c>
      <c r="AP2580" s="95">
        <v>1520325.45</v>
      </c>
      <c r="AQ2580" s="72">
        <v>374.57</v>
      </c>
      <c r="AR2580" s="72">
        <v>311.44</v>
      </c>
      <c r="AS2580" s="72">
        <v>686.01</v>
      </c>
      <c r="AT2580" s="95">
        <v>6980564</v>
      </c>
      <c r="AU2580" s="95">
        <v>5493820</v>
      </c>
      <c r="AV2580" s="95">
        <v>1553</v>
      </c>
      <c r="AW2580" s="95">
        <v>1470</v>
      </c>
      <c r="AX2580" s="72">
        <v>395.12</v>
      </c>
      <c r="AY2580" s="72">
        <v>345.64</v>
      </c>
      <c r="AZ2580" s="72">
        <v>740.76</v>
      </c>
      <c r="BA2580" s="95">
        <v>7311333</v>
      </c>
      <c r="BB2580" s="95">
        <v>6030685</v>
      </c>
      <c r="BC2580" s="95">
        <v>1542</v>
      </c>
      <c r="BD2580" s="95">
        <v>1454</v>
      </c>
      <c r="BE2580" s="72">
        <v>365.7</v>
      </c>
      <c r="BF2580" s="72">
        <v>358.64</v>
      </c>
      <c r="BG2580" s="72">
        <v>724.34</v>
      </c>
      <c r="BH2580" s="95">
        <v>6766963</v>
      </c>
      <c r="BI2580" s="95">
        <v>6223148</v>
      </c>
      <c r="BJ2580" s="95">
        <v>1542</v>
      </c>
      <c r="BK2580" s="95">
        <v>1446</v>
      </c>
      <c r="BL2580" s="72">
        <v>456.15</v>
      </c>
      <c r="BM2580" s="72">
        <v>363.45</v>
      </c>
      <c r="BN2580" s="72">
        <v>819.6</v>
      </c>
      <c r="BO2580" s="95">
        <v>8336677</v>
      </c>
      <c r="BP2580" s="95">
        <v>6271733</v>
      </c>
      <c r="BQ2580" s="95">
        <v>1523</v>
      </c>
      <c r="BR2580" s="95">
        <v>1438</v>
      </c>
      <c r="BS2580" s="72">
        <v>399.72</v>
      </c>
      <c r="BT2580" s="72">
        <v>370.07</v>
      </c>
      <c r="BU2580" s="72">
        <v>769.79</v>
      </c>
      <c r="BV2580" s="95">
        <v>6979083</v>
      </c>
      <c r="BW2580" s="95">
        <v>6092767.4500000002</v>
      </c>
      <c r="BX2580" s="95">
        <v>1455</v>
      </c>
      <c r="BY2580" s="95">
        <v>1372</v>
      </c>
      <c r="BZ2580" s="95">
        <v>1513</v>
      </c>
      <c r="CA2580" s="95">
        <v>1500</v>
      </c>
      <c r="CB2580" s="95">
        <v>1496</v>
      </c>
      <c r="CC2580" s="95">
        <v>1483</v>
      </c>
      <c r="CD2580" s="95">
        <v>1414</v>
      </c>
      <c r="CE2580" s="72">
        <v>650.75523149000003</v>
      </c>
      <c r="CF2580" s="72">
        <v>676.59346364999999</v>
      </c>
      <c r="CG2580" s="72">
        <v>712.40329333</v>
      </c>
      <c r="CH2580" s="72">
        <v>716.50152150999998</v>
      </c>
      <c r="CI2580" s="72">
        <v>731.52548966999996</v>
      </c>
      <c r="CJ2580" s="96">
        <v>1.0541751596</v>
      </c>
      <c r="CK2580" s="96">
        <v>1.0948376532999999</v>
      </c>
      <c r="CL2580" s="96">
        <v>1.0167555467</v>
      </c>
      <c r="CM2580" s="96">
        <v>1.1438914997</v>
      </c>
      <c r="CN2580" s="96">
        <v>1.0523078292000001</v>
      </c>
      <c r="CO2580" s="96">
        <v>1.0575959097000001</v>
      </c>
      <c r="CP2580" s="96">
        <v>1.0139917598999999</v>
      </c>
      <c r="CQ2580" s="96">
        <v>0.99584056389999998</v>
      </c>
      <c r="CR2580" s="96">
        <v>1.0182268646999999</v>
      </c>
      <c r="CS2580" s="95">
        <v>1456</v>
      </c>
      <c r="CT2580" s="95">
        <v>1446</v>
      </c>
      <c r="CU2580" s="95">
        <v>1435</v>
      </c>
      <c r="CV2580" s="95">
        <v>1448</v>
      </c>
      <c r="CW2580" s="95">
        <v>1381</v>
      </c>
      <c r="CX2580" s="96">
        <v>1.055163404</v>
      </c>
      <c r="CY2580" s="96">
        <v>1.04422948</v>
      </c>
      <c r="CZ2580" s="96">
        <v>1.0474895930000001</v>
      </c>
      <c r="DA2580" s="96">
        <v>1.06349582</v>
      </c>
      <c r="DB2580" s="96">
        <v>1.0784714200000001</v>
      </c>
      <c r="DC2580">
        <v>2013</v>
      </c>
      <c r="DD2580" s="6">
        <v>1436</v>
      </c>
      <c r="DE2580" s="96">
        <v>2.8183649000000002E-3</v>
      </c>
      <c r="DF2580" s="72">
        <v>779.78</v>
      </c>
      <c r="DG2580" s="96">
        <v>1</v>
      </c>
      <c r="DH2580" s="72">
        <v>779.78</v>
      </c>
      <c r="DI2580" s="72">
        <v>730.79900866000003</v>
      </c>
      <c r="DJ2580" s="96">
        <v>1</v>
      </c>
      <c r="DK2580" s="72">
        <v>779.78</v>
      </c>
      <c r="DL2580" s="96">
        <v>1</v>
      </c>
      <c r="DM2580" s="72">
        <v>779.78</v>
      </c>
      <c r="DN2580" s="96">
        <v>1</v>
      </c>
      <c r="DO2580" s="96">
        <v>1.2489999999999999E-2</v>
      </c>
      <c r="DP2580" s="72">
        <v>9.74</v>
      </c>
      <c r="DQ2580" s="72">
        <v>770.04</v>
      </c>
      <c r="DR2580" t="s">
        <v>53</v>
      </c>
      <c r="DT2580" t="s">
        <v>1569</v>
      </c>
    </row>
    <row r="2581" spans="1:124" x14ac:dyDescent="0.3">
      <c r="A2581" t="s">
        <v>1589</v>
      </c>
      <c r="B2581">
        <v>44680</v>
      </c>
      <c r="C2581" s="95">
        <v>709</v>
      </c>
      <c r="D2581" s="95">
        <v>3174747</v>
      </c>
      <c r="E2581" s="95">
        <v>692</v>
      </c>
      <c r="F2581" s="95">
        <v>2752714</v>
      </c>
      <c r="G2581" s="95">
        <v>228</v>
      </c>
      <c r="H2581" s="95">
        <v>475985</v>
      </c>
      <c r="I2581" s="95">
        <v>213</v>
      </c>
      <c r="J2581" s="95">
        <v>815162</v>
      </c>
      <c r="K2581" s="95">
        <v>720</v>
      </c>
      <c r="L2581" s="95">
        <v>3811585</v>
      </c>
      <c r="M2581" s="95">
        <v>701</v>
      </c>
      <c r="N2581" s="95">
        <v>2809364</v>
      </c>
      <c r="O2581" s="95">
        <v>236</v>
      </c>
      <c r="P2581" s="95">
        <v>673171</v>
      </c>
      <c r="Q2581" s="95">
        <v>220</v>
      </c>
      <c r="R2581" s="95">
        <v>863790</v>
      </c>
      <c r="S2581" s="95">
        <v>734</v>
      </c>
      <c r="T2581" s="95">
        <v>4287791</v>
      </c>
      <c r="U2581" s="95">
        <v>716</v>
      </c>
      <c r="V2581" s="95">
        <v>3036893</v>
      </c>
      <c r="W2581" s="95">
        <v>233</v>
      </c>
      <c r="X2581" s="95">
        <v>689743</v>
      </c>
      <c r="Y2581" s="95">
        <v>218</v>
      </c>
      <c r="Z2581" s="95">
        <v>803089</v>
      </c>
      <c r="AA2581" s="95">
        <v>739</v>
      </c>
      <c r="AB2581" s="95">
        <v>3581616</v>
      </c>
      <c r="AC2581" s="95">
        <v>722</v>
      </c>
      <c r="AD2581" s="95">
        <v>3104144</v>
      </c>
      <c r="AE2581" s="95">
        <v>223</v>
      </c>
      <c r="AF2581" s="95">
        <v>817028</v>
      </c>
      <c r="AG2581" s="95">
        <v>205</v>
      </c>
      <c r="AH2581" s="95">
        <v>864767</v>
      </c>
      <c r="AI2581" s="95">
        <v>740</v>
      </c>
      <c r="AJ2581" s="95">
        <v>4257362</v>
      </c>
      <c r="AK2581" s="95">
        <v>727</v>
      </c>
      <c r="AL2581" s="95">
        <v>3185324</v>
      </c>
      <c r="AM2581" s="95">
        <v>224</v>
      </c>
      <c r="AN2581" s="95">
        <v>1034515</v>
      </c>
      <c r="AO2581" s="95">
        <v>207</v>
      </c>
      <c r="AP2581" s="95">
        <v>990408</v>
      </c>
      <c r="AQ2581" s="72">
        <v>324.68</v>
      </c>
      <c r="AR2581" s="72">
        <v>328.53</v>
      </c>
      <c r="AS2581" s="72">
        <v>653.21</v>
      </c>
      <c r="AT2581" s="95">
        <v>3650732</v>
      </c>
      <c r="AU2581" s="95">
        <v>3567876</v>
      </c>
      <c r="AV2581" s="95">
        <v>937</v>
      </c>
      <c r="AW2581" s="95">
        <v>905</v>
      </c>
      <c r="AX2581" s="72">
        <v>390.93</v>
      </c>
      <c r="AY2581" s="72">
        <v>332.35</v>
      </c>
      <c r="AZ2581" s="72">
        <v>723.28</v>
      </c>
      <c r="BA2581" s="95">
        <v>4484756</v>
      </c>
      <c r="BB2581" s="95">
        <v>3673154</v>
      </c>
      <c r="BC2581" s="95">
        <v>956</v>
      </c>
      <c r="BD2581" s="95">
        <v>921</v>
      </c>
      <c r="BE2581" s="72">
        <v>428.95</v>
      </c>
      <c r="BF2581" s="72">
        <v>342.61</v>
      </c>
      <c r="BG2581" s="72">
        <v>771.56</v>
      </c>
      <c r="BH2581" s="95">
        <v>4977534</v>
      </c>
      <c r="BI2581" s="95">
        <v>3839982</v>
      </c>
      <c r="BJ2581" s="95">
        <v>967</v>
      </c>
      <c r="BK2581" s="95">
        <v>934</v>
      </c>
      <c r="BL2581" s="72">
        <v>381.03</v>
      </c>
      <c r="BM2581" s="72">
        <v>356.79</v>
      </c>
      <c r="BN2581" s="72">
        <v>737.82</v>
      </c>
      <c r="BO2581" s="95">
        <v>4398644</v>
      </c>
      <c r="BP2581" s="95">
        <v>3968911</v>
      </c>
      <c r="BQ2581" s="95">
        <v>962</v>
      </c>
      <c r="BR2581" s="95">
        <v>927</v>
      </c>
      <c r="BS2581" s="72">
        <v>457.46</v>
      </c>
      <c r="BT2581" s="72">
        <v>372.57</v>
      </c>
      <c r="BU2581" s="72">
        <v>830.03</v>
      </c>
      <c r="BV2581" s="95">
        <v>5291877</v>
      </c>
      <c r="BW2581" s="95">
        <v>4175732</v>
      </c>
      <c r="BX2581" s="95">
        <v>964</v>
      </c>
      <c r="BY2581" s="95">
        <v>934</v>
      </c>
      <c r="BZ2581" s="95">
        <v>922</v>
      </c>
      <c r="CA2581" s="95">
        <v>939</v>
      </c>
      <c r="CB2581" s="95">
        <v>951</v>
      </c>
      <c r="CC2581" s="95">
        <v>945</v>
      </c>
      <c r="CD2581" s="95">
        <v>949</v>
      </c>
      <c r="CE2581" s="72">
        <v>650.75523149000003</v>
      </c>
      <c r="CF2581" s="72">
        <v>676.59346364999999</v>
      </c>
      <c r="CG2581" s="72">
        <v>712.40329333</v>
      </c>
      <c r="CH2581" s="72">
        <v>716.50152150999998</v>
      </c>
      <c r="CI2581" s="72">
        <v>731.52548966999996</v>
      </c>
      <c r="CJ2581" s="96">
        <v>1.0037721841</v>
      </c>
      <c r="CK2581" s="96">
        <v>1.0690023461</v>
      </c>
      <c r="CL2581" s="96">
        <v>1.0830382274000001</v>
      </c>
      <c r="CM2581" s="96">
        <v>1.0297535704</v>
      </c>
      <c r="CN2581" s="96">
        <v>1.1346562925000001</v>
      </c>
      <c r="CO2581" s="96">
        <v>1.0660191541999999</v>
      </c>
      <c r="CP2581" s="96">
        <v>0.99814765979999998</v>
      </c>
      <c r="CQ2581" s="96">
        <v>0.99584056389999998</v>
      </c>
      <c r="CR2581" s="96">
        <v>1.0023165891000001</v>
      </c>
      <c r="CS2581" s="95">
        <v>1141</v>
      </c>
      <c r="CT2581" s="95">
        <v>1139</v>
      </c>
      <c r="CU2581" s="95">
        <v>1153</v>
      </c>
      <c r="CV2581" s="95">
        <v>1168</v>
      </c>
      <c r="CW2581" s="95">
        <v>1178</v>
      </c>
      <c r="CX2581" s="96">
        <v>1.095802588</v>
      </c>
      <c r="CY2581" s="96">
        <v>1.0639073999999999</v>
      </c>
      <c r="CZ2581" s="96">
        <v>1.0439010120000001</v>
      </c>
      <c r="DA2581" s="96">
        <v>1.067913726</v>
      </c>
      <c r="DB2581" s="96">
        <v>1.058983287</v>
      </c>
      <c r="DC2581">
        <v>2013</v>
      </c>
      <c r="DD2581" s="6">
        <v>924.2</v>
      </c>
      <c r="DE2581" s="96">
        <v>2.4461802000000001E-3</v>
      </c>
      <c r="DF2581" s="72">
        <v>767.89</v>
      </c>
      <c r="DG2581" s="96">
        <v>1</v>
      </c>
      <c r="DH2581" s="72">
        <v>767.89</v>
      </c>
      <c r="DI2581" s="72">
        <v>730.79900866000003</v>
      </c>
      <c r="DJ2581" s="96">
        <v>0.96135321289999998</v>
      </c>
      <c r="DK2581" s="72">
        <v>766.45655236000005</v>
      </c>
      <c r="DL2581" s="96">
        <v>1.0058026878999999</v>
      </c>
      <c r="DM2581" s="72">
        <v>770.90406051000002</v>
      </c>
      <c r="DN2581" s="96">
        <v>1</v>
      </c>
      <c r="DO2581" s="96">
        <v>1.2074E-2</v>
      </c>
      <c r="DP2581" s="72">
        <v>9.31</v>
      </c>
      <c r="DQ2581" s="72">
        <v>761.59</v>
      </c>
      <c r="DR2581" t="s">
        <v>1589</v>
      </c>
      <c r="DT2581" t="s">
        <v>1569</v>
      </c>
    </row>
    <row r="2582" spans="1:124" x14ac:dyDescent="0.3">
      <c r="A2582" t="s">
        <v>143</v>
      </c>
      <c r="B2582">
        <v>44690</v>
      </c>
      <c r="C2582" s="95">
        <v>2550</v>
      </c>
      <c r="D2582" s="95">
        <v>10774824</v>
      </c>
      <c r="E2582" s="95">
        <v>2485</v>
      </c>
      <c r="F2582" s="95">
        <v>8701736</v>
      </c>
      <c r="G2582" s="95">
        <v>878</v>
      </c>
      <c r="H2582" s="95">
        <v>2100199</v>
      </c>
      <c r="I2582" s="95">
        <v>823</v>
      </c>
      <c r="J2582" s="95">
        <v>2671650</v>
      </c>
      <c r="K2582" s="95">
        <v>2513</v>
      </c>
      <c r="L2582" s="95">
        <v>10007728</v>
      </c>
      <c r="M2582" s="95">
        <v>2442</v>
      </c>
      <c r="N2582" s="95">
        <v>9301802</v>
      </c>
      <c r="O2582" s="95">
        <v>884</v>
      </c>
      <c r="P2582" s="95">
        <v>2772670</v>
      </c>
      <c r="Q2582" s="95">
        <v>826</v>
      </c>
      <c r="R2582" s="95">
        <v>2924774</v>
      </c>
      <c r="S2582" s="95">
        <v>2519</v>
      </c>
      <c r="T2582" s="95">
        <v>10235714</v>
      </c>
      <c r="U2582" s="95">
        <v>2436</v>
      </c>
      <c r="V2582" s="95">
        <v>9382112</v>
      </c>
      <c r="W2582" s="95">
        <v>887</v>
      </c>
      <c r="X2582" s="95">
        <v>2398308</v>
      </c>
      <c r="Y2582" s="95">
        <v>824</v>
      </c>
      <c r="Z2582" s="95">
        <v>3053238</v>
      </c>
      <c r="AA2582" s="95">
        <v>2507</v>
      </c>
      <c r="AB2582" s="95">
        <v>9089817</v>
      </c>
      <c r="AC2582" s="95">
        <v>2425</v>
      </c>
      <c r="AD2582" s="95">
        <v>9764851</v>
      </c>
      <c r="AE2582" s="95">
        <v>865</v>
      </c>
      <c r="AF2582" s="95">
        <v>2087743</v>
      </c>
      <c r="AG2582" s="95">
        <v>817</v>
      </c>
      <c r="AH2582" s="95">
        <v>3143504</v>
      </c>
      <c r="AI2582" s="95">
        <v>2502</v>
      </c>
      <c r="AJ2582" s="95">
        <v>9826063</v>
      </c>
      <c r="AK2582" s="95">
        <v>2407</v>
      </c>
      <c r="AL2582" s="95">
        <v>10657830</v>
      </c>
      <c r="AM2582" s="95">
        <v>869</v>
      </c>
      <c r="AN2582" s="95">
        <v>2527129</v>
      </c>
      <c r="AO2582" s="95">
        <v>817</v>
      </c>
      <c r="AP2582" s="95">
        <v>3659320</v>
      </c>
      <c r="AQ2582" s="72">
        <v>312.99</v>
      </c>
      <c r="AR2582" s="72">
        <v>286.51</v>
      </c>
      <c r="AS2582" s="72">
        <v>599.5</v>
      </c>
      <c r="AT2582" s="95">
        <v>12875023</v>
      </c>
      <c r="AU2582" s="95">
        <v>11373386</v>
      </c>
      <c r="AV2582" s="95">
        <v>3428</v>
      </c>
      <c r="AW2582" s="95">
        <v>3308</v>
      </c>
      <c r="AX2582" s="72">
        <v>313.52</v>
      </c>
      <c r="AY2582" s="72">
        <v>311.77999999999997</v>
      </c>
      <c r="AZ2582" s="72">
        <v>625.29999999999995</v>
      </c>
      <c r="BA2582" s="95">
        <v>12780398</v>
      </c>
      <c r="BB2582" s="95">
        <v>12226576</v>
      </c>
      <c r="BC2582" s="95">
        <v>3397</v>
      </c>
      <c r="BD2582" s="95">
        <v>3268</v>
      </c>
      <c r="BE2582" s="72">
        <v>309.11</v>
      </c>
      <c r="BF2582" s="72">
        <v>317.88</v>
      </c>
      <c r="BG2582" s="72">
        <v>626.99</v>
      </c>
      <c r="BH2582" s="95">
        <v>12634022</v>
      </c>
      <c r="BI2582" s="95">
        <v>12435350</v>
      </c>
      <c r="BJ2582" s="95">
        <v>3406</v>
      </c>
      <c r="BK2582" s="95">
        <v>3260</v>
      </c>
      <c r="BL2582" s="72">
        <v>276.23</v>
      </c>
      <c r="BM2582" s="72">
        <v>331.8</v>
      </c>
      <c r="BN2582" s="72">
        <v>608.03</v>
      </c>
      <c r="BO2582" s="95">
        <v>11177560</v>
      </c>
      <c r="BP2582" s="95">
        <v>12908355</v>
      </c>
      <c r="BQ2582" s="95">
        <v>3372</v>
      </c>
      <c r="BR2582" s="95">
        <v>3242</v>
      </c>
      <c r="BS2582" s="72">
        <v>305.38</v>
      </c>
      <c r="BT2582" s="72">
        <v>370.07</v>
      </c>
      <c r="BU2582" s="72">
        <v>675.45</v>
      </c>
      <c r="BV2582" s="95">
        <v>12353192</v>
      </c>
      <c r="BW2582" s="95">
        <v>14317150</v>
      </c>
      <c r="BX2582" s="95">
        <v>3371</v>
      </c>
      <c r="BY2582" s="95">
        <v>3224</v>
      </c>
      <c r="BZ2582" s="95">
        <v>3371</v>
      </c>
      <c r="CA2582" s="95">
        <v>3335</v>
      </c>
      <c r="CB2582" s="95">
        <v>3336</v>
      </c>
      <c r="CC2582" s="95">
        <v>3310</v>
      </c>
      <c r="CD2582" s="95">
        <v>3299</v>
      </c>
      <c r="CE2582" s="72">
        <v>650.75523149000003</v>
      </c>
      <c r="CF2582" s="72">
        <v>676.59346364999999</v>
      </c>
      <c r="CG2582" s="72">
        <v>712.40329333</v>
      </c>
      <c r="CH2582" s="72">
        <v>716.50152150999998</v>
      </c>
      <c r="CI2582" s="72">
        <v>731.52548966999996</v>
      </c>
      <c r="CJ2582" s="96">
        <v>0.92123731170000001</v>
      </c>
      <c r="CK2582" s="96">
        <v>0.92418865029999997</v>
      </c>
      <c r="CL2582" s="96">
        <v>0.88010542039999995</v>
      </c>
      <c r="CM2582" s="96">
        <v>0.84860950290000003</v>
      </c>
      <c r="CN2582" s="96">
        <v>0.92334444869999999</v>
      </c>
      <c r="CO2582" s="96">
        <v>1.0152984856</v>
      </c>
      <c r="CP2582" s="96">
        <v>0.88594347330000001</v>
      </c>
      <c r="CQ2582" s="96">
        <v>0.99584056389999998</v>
      </c>
      <c r="CR2582" s="96">
        <v>0.88964376320000005</v>
      </c>
      <c r="CS2582" s="95">
        <v>2961</v>
      </c>
      <c r="CT2582" s="95">
        <v>2965</v>
      </c>
      <c r="CU2582" s="95">
        <v>2969</v>
      </c>
      <c r="CV2582" s="95">
        <v>2981</v>
      </c>
      <c r="CW2582" s="95">
        <v>2931</v>
      </c>
      <c r="CX2582" s="96">
        <v>1.021956246</v>
      </c>
      <c r="CY2582" s="96">
        <v>1.0441804219999999</v>
      </c>
      <c r="CZ2582" s="96">
        <v>1.0219107030000001</v>
      </c>
      <c r="DA2582" s="96">
        <v>1.007537632</v>
      </c>
      <c r="DB2582" s="96">
        <v>0.980550912</v>
      </c>
      <c r="DC2582">
        <v>2013</v>
      </c>
      <c r="DD2582" s="6">
        <v>3260.4</v>
      </c>
      <c r="DE2582" s="96">
        <v>3.0180039999999999E-3</v>
      </c>
      <c r="DF2582" s="72">
        <v>681.18</v>
      </c>
      <c r="DG2582" s="96">
        <v>1</v>
      </c>
      <c r="DH2582" s="72">
        <v>681.18</v>
      </c>
      <c r="DI2582" s="72">
        <v>712.86756864999995</v>
      </c>
      <c r="DJ2582" s="96">
        <v>1</v>
      </c>
      <c r="DK2582" s="72">
        <v>681.18</v>
      </c>
      <c r="DL2582" s="96">
        <v>1</v>
      </c>
      <c r="DM2582" s="72">
        <v>681.18</v>
      </c>
      <c r="DN2582" s="96">
        <v>1</v>
      </c>
      <c r="DO2582" s="96">
        <v>7.9539999999999993E-3</v>
      </c>
      <c r="DP2582" s="72">
        <v>5.42</v>
      </c>
      <c r="DQ2582" s="72">
        <v>675.76</v>
      </c>
      <c r="DR2582" t="s">
        <v>143</v>
      </c>
      <c r="DT2582" t="s">
        <v>1569</v>
      </c>
    </row>
    <row r="2583" spans="1:124" x14ac:dyDescent="0.3">
      <c r="A2583" t="s">
        <v>327</v>
      </c>
      <c r="B2583">
        <v>44700</v>
      </c>
      <c r="C2583" s="95">
        <v>10071</v>
      </c>
      <c r="D2583" s="95">
        <v>39509152</v>
      </c>
      <c r="E2583" s="95">
        <v>9726</v>
      </c>
      <c r="F2583" s="95">
        <v>32884869</v>
      </c>
      <c r="G2583" s="95">
        <v>2816</v>
      </c>
      <c r="H2583" s="95">
        <v>8856391</v>
      </c>
      <c r="I2583" s="95">
        <v>2613</v>
      </c>
      <c r="J2583" s="95">
        <v>10613108</v>
      </c>
      <c r="K2583" s="95">
        <v>10037</v>
      </c>
      <c r="L2583" s="95">
        <v>41119740</v>
      </c>
      <c r="M2583" s="95">
        <v>9637</v>
      </c>
      <c r="N2583" s="95">
        <v>34308207</v>
      </c>
      <c r="O2583" s="95">
        <v>2829</v>
      </c>
      <c r="P2583" s="95">
        <v>8890212</v>
      </c>
      <c r="Q2583" s="95">
        <v>2620</v>
      </c>
      <c r="R2583" s="95">
        <v>10809760</v>
      </c>
      <c r="S2583" s="95">
        <v>10382</v>
      </c>
      <c r="T2583" s="95">
        <v>40108656</v>
      </c>
      <c r="U2583" s="95">
        <v>9913</v>
      </c>
      <c r="V2583" s="95">
        <v>34719237</v>
      </c>
      <c r="W2583" s="95">
        <v>2889</v>
      </c>
      <c r="X2583" s="95">
        <v>9220308</v>
      </c>
      <c r="Y2583" s="95">
        <v>2661</v>
      </c>
      <c r="Z2583" s="95">
        <v>10789962</v>
      </c>
      <c r="AA2583" s="95">
        <v>10663</v>
      </c>
      <c r="AB2583" s="95">
        <v>41589022</v>
      </c>
      <c r="AC2583" s="95">
        <v>10152</v>
      </c>
      <c r="AD2583" s="95">
        <v>38144114</v>
      </c>
      <c r="AE2583" s="95">
        <v>3047</v>
      </c>
      <c r="AF2583" s="95">
        <v>10983137</v>
      </c>
      <c r="AG2583" s="95">
        <v>2823</v>
      </c>
      <c r="AH2583" s="95">
        <v>12348926</v>
      </c>
      <c r="AI2583" s="95">
        <v>10843</v>
      </c>
      <c r="AJ2583" s="95">
        <v>42966493.990000002</v>
      </c>
      <c r="AK2583" s="95">
        <v>10331</v>
      </c>
      <c r="AL2583" s="95">
        <v>41187423.240000002</v>
      </c>
      <c r="AM2583" s="95">
        <v>3050</v>
      </c>
      <c r="AN2583" s="95">
        <v>10967947</v>
      </c>
      <c r="AO2583" s="95">
        <v>2839</v>
      </c>
      <c r="AP2583" s="95">
        <v>12518473</v>
      </c>
      <c r="AQ2583" s="72">
        <v>312.75</v>
      </c>
      <c r="AR2583" s="72">
        <v>293.77</v>
      </c>
      <c r="AS2583" s="72">
        <v>606.52</v>
      </c>
      <c r="AT2583" s="95">
        <v>48365543</v>
      </c>
      <c r="AU2583" s="95">
        <v>43497977</v>
      </c>
      <c r="AV2583" s="95">
        <v>12887</v>
      </c>
      <c r="AW2583" s="95">
        <v>12339</v>
      </c>
      <c r="AX2583" s="72">
        <v>323.92</v>
      </c>
      <c r="AY2583" s="72">
        <v>306.75</v>
      </c>
      <c r="AZ2583" s="72">
        <v>630.66999999999996</v>
      </c>
      <c r="BA2583" s="95">
        <v>50009952</v>
      </c>
      <c r="BB2583" s="95">
        <v>45117967</v>
      </c>
      <c r="BC2583" s="95">
        <v>12866</v>
      </c>
      <c r="BD2583" s="95">
        <v>12257</v>
      </c>
      <c r="BE2583" s="72">
        <v>309.75</v>
      </c>
      <c r="BF2583" s="72">
        <v>301.61</v>
      </c>
      <c r="BG2583" s="72">
        <v>611.36</v>
      </c>
      <c r="BH2583" s="95">
        <v>49328964</v>
      </c>
      <c r="BI2583" s="95">
        <v>45509199</v>
      </c>
      <c r="BJ2583" s="95">
        <v>13271</v>
      </c>
      <c r="BK2583" s="95">
        <v>12574</v>
      </c>
      <c r="BL2583" s="72">
        <v>319.55</v>
      </c>
      <c r="BM2583" s="72">
        <v>324.3</v>
      </c>
      <c r="BN2583" s="72">
        <v>643.85</v>
      </c>
      <c r="BO2583" s="95">
        <v>52572159</v>
      </c>
      <c r="BP2583" s="95">
        <v>50493040</v>
      </c>
      <c r="BQ2583" s="95">
        <v>13710</v>
      </c>
      <c r="BR2583" s="95">
        <v>12975</v>
      </c>
      <c r="BS2583" s="72">
        <v>323.51</v>
      </c>
      <c r="BT2583" s="72">
        <v>339.82</v>
      </c>
      <c r="BU2583" s="72">
        <v>663.33</v>
      </c>
      <c r="BV2583" s="95">
        <v>53934440.990000002</v>
      </c>
      <c r="BW2583" s="95">
        <v>53705896.240000002</v>
      </c>
      <c r="BX2583" s="95">
        <v>13893</v>
      </c>
      <c r="BY2583" s="95">
        <v>13170</v>
      </c>
      <c r="BZ2583" s="95">
        <v>12626</v>
      </c>
      <c r="CA2583" s="95">
        <v>12572</v>
      </c>
      <c r="CB2583" s="95">
        <v>12935</v>
      </c>
      <c r="CC2583" s="95">
        <v>13361</v>
      </c>
      <c r="CD2583" s="95">
        <v>13539</v>
      </c>
      <c r="CE2583" s="72">
        <v>650.75523149000003</v>
      </c>
      <c r="CF2583" s="72">
        <v>676.59346364999999</v>
      </c>
      <c r="CG2583" s="72">
        <v>712.40329333</v>
      </c>
      <c r="CH2583" s="72">
        <v>716.50152150999998</v>
      </c>
      <c r="CI2583" s="72">
        <v>731.52548966999996</v>
      </c>
      <c r="CJ2583" s="96">
        <v>0.93202477780000004</v>
      </c>
      <c r="CK2583" s="96">
        <v>0.93212546959999998</v>
      </c>
      <c r="CL2583" s="96">
        <v>0.85816560050000001</v>
      </c>
      <c r="CM2583" s="96">
        <v>0.89860241839999999</v>
      </c>
      <c r="CN2583" s="96">
        <v>0.90677633160000004</v>
      </c>
      <c r="CO2583" s="96">
        <v>1.0158371637000001</v>
      </c>
      <c r="CP2583" s="96">
        <v>0.89142133400000001</v>
      </c>
      <c r="CQ2583" s="96">
        <v>0.99584056389999998</v>
      </c>
      <c r="CR2583" s="96">
        <v>0.89514450310000004</v>
      </c>
      <c r="CS2583" s="95">
        <v>10660</v>
      </c>
      <c r="CT2583" s="95">
        <v>10489</v>
      </c>
      <c r="CU2583" s="95">
        <v>10706</v>
      </c>
      <c r="CV2583" s="95">
        <v>11027</v>
      </c>
      <c r="CW2583" s="95">
        <v>11140</v>
      </c>
      <c r="CX2583" s="96">
        <v>1.0036972159999999</v>
      </c>
      <c r="CY2583" s="96">
        <v>1.0077954060000001</v>
      </c>
      <c r="CZ2583" s="96">
        <v>1.0094970009999999</v>
      </c>
      <c r="DA2583" s="96">
        <v>1.0178428209999999</v>
      </c>
      <c r="DB2583" s="96">
        <v>1.0391336840000001</v>
      </c>
      <c r="DC2583">
        <v>2013</v>
      </c>
      <c r="DD2583" s="6">
        <v>12663</v>
      </c>
      <c r="DE2583" s="96">
        <v>1.4125692999999999E-3</v>
      </c>
      <c r="DF2583" s="72">
        <v>686.49</v>
      </c>
      <c r="DG2583" s="96">
        <v>1</v>
      </c>
      <c r="DH2583" s="72">
        <v>686.49</v>
      </c>
      <c r="DI2583" s="72">
        <v>730.79900866000003</v>
      </c>
      <c r="DJ2583" s="96">
        <v>1</v>
      </c>
      <c r="DK2583" s="72">
        <v>686.49</v>
      </c>
      <c r="DL2583" s="96">
        <v>1</v>
      </c>
      <c r="DM2583" s="72">
        <v>686.49</v>
      </c>
      <c r="DN2583" s="96">
        <v>1</v>
      </c>
      <c r="DO2583" s="96">
        <v>6.5970000000000004E-3</v>
      </c>
      <c r="DP2583" s="72">
        <v>4.53</v>
      </c>
      <c r="DQ2583" s="72">
        <v>681.96</v>
      </c>
      <c r="DR2583" t="s">
        <v>327</v>
      </c>
      <c r="DT2583" t="s">
        <v>1569</v>
      </c>
    </row>
    <row r="2584" spans="1:124" x14ac:dyDescent="0.3">
      <c r="A2584" t="s">
        <v>1590</v>
      </c>
      <c r="B2584">
        <v>44710</v>
      </c>
      <c r="C2584" s="95">
        <v>4232</v>
      </c>
      <c r="D2584" s="95">
        <v>19286668</v>
      </c>
      <c r="E2584" s="95">
        <v>4086</v>
      </c>
      <c r="F2584" s="95">
        <v>15365863</v>
      </c>
      <c r="G2584" s="95">
        <v>1128</v>
      </c>
      <c r="H2584" s="95">
        <v>4060566</v>
      </c>
      <c r="I2584" s="95">
        <v>1036</v>
      </c>
      <c r="J2584" s="95">
        <v>4067174</v>
      </c>
      <c r="K2584" s="95">
        <v>4265</v>
      </c>
      <c r="L2584" s="95">
        <v>15967672</v>
      </c>
      <c r="M2584" s="95">
        <v>4112</v>
      </c>
      <c r="N2584" s="95">
        <v>15032393</v>
      </c>
      <c r="O2584" s="95">
        <v>1132</v>
      </c>
      <c r="P2584" s="95">
        <v>3308621</v>
      </c>
      <c r="Q2584" s="95">
        <v>1032</v>
      </c>
      <c r="R2584" s="95">
        <v>4011485</v>
      </c>
      <c r="S2584" s="95">
        <v>4373</v>
      </c>
      <c r="T2584" s="95">
        <v>17429791</v>
      </c>
      <c r="U2584" s="95">
        <v>4192</v>
      </c>
      <c r="V2584" s="95">
        <v>16416127</v>
      </c>
      <c r="W2584" s="95">
        <v>1182</v>
      </c>
      <c r="X2584" s="95">
        <v>4328858</v>
      </c>
      <c r="Y2584" s="95">
        <v>1077</v>
      </c>
      <c r="Z2584" s="95">
        <v>4235273</v>
      </c>
      <c r="AA2584" s="95">
        <v>4436</v>
      </c>
      <c r="AB2584" s="95">
        <v>16551957</v>
      </c>
      <c r="AC2584" s="95">
        <v>4248</v>
      </c>
      <c r="AD2584" s="95">
        <v>17756164</v>
      </c>
      <c r="AE2584" s="95">
        <v>1220</v>
      </c>
      <c r="AF2584" s="95">
        <v>4290920</v>
      </c>
      <c r="AG2584" s="95">
        <v>1120</v>
      </c>
      <c r="AH2584" s="95">
        <v>5001224</v>
      </c>
      <c r="AI2584" s="95">
        <v>4482</v>
      </c>
      <c r="AJ2584" s="95">
        <v>16438634</v>
      </c>
      <c r="AK2584" s="95">
        <v>4283</v>
      </c>
      <c r="AL2584" s="95">
        <v>18730792</v>
      </c>
      <c r="AM2584" s="95">
        <v>1218</v>
      </c>
      <c r="AN2584" s="95">
        <v>3567984</v>
      </c>
      <c r="AO2584" s="95">
        <v>1120</v>
      </c>
      <c r="AP2584" s="95">
        <v>4888798</v>
      </c>
      <c r="AQ2584" s="72">
        <v>362.99</v>
      </c>
      <c r="AR2584" s="72">
        <v>316.17</v>
      </c>
      <c r="AS2584" s="72">
        <v>679.16</v>
      </c>
      <c r="AT2584" s="95">
        <v>23347234</v>
      </c>
      <c r="AU2584" s="95">
        <v>19433037</v>
      </c>
      <c r="AV2584" s="95">
        <v>5360</v>
      </c>
      <c r="AW2584" s="95">
        <v>5122</v>
      </c>
      <c r="AX2584" s="72">
        <v>297.64</v>
      </c>
      <c r="AY2584" s="72">
        <v>308.51</v>
      </c>
      <c r="AZ2584" s="72">
        <v>606.15</v>
      </c>
      <c r="BA2584" s="95">
        <v>19276293</v>
      </c>
      <c r="BB2584" s="95">
        <v>19043878</v>
      </c>
      <c r="BC2584" s="95">
        <v>5397</v>
      </c>
      <c r="BD2584" s="95">
        <v>5144</v>
      </c>
      <c r="BE2584" s="72">
        <v>326.41000000000003</v>
      </c>
      <c r="BF2584" s="72">
        <v>326.62</v>
      </c>
      <c r="BG2584" s="72">
        <v>653.03</v>
      </c>
      <c r="BH2584" s="95">
        <v>21758649</v>
      </c>
      <c r="BI2584" s="95">
        <v>20651400</v>
      </c>
      <c r="BJ2584" s="95">
        <v>5555</v>
      </c>
      <c r="BK2584" s="95">
        <v>5269</v>
      </c>
      <c r="BL2584" s="72">
        <v>307.08999999999997</v>
      </c>
      <c r="BM2584" s="72">
        <v>353.29</v>
      </c>
      <c r="BN2584" s="72">
        <v>660.38</v>
      </c>
      <c r="BO2584" s="95">
        <v>20842877</v>
      </c>
      <c r="BP2584" s="95">
        <v>22757388</v>
      </c>
      <c r="BQ2584" s="95">
        <v>5656</v>
      </c>
      <c r="BR2584" s="95">
        <v>5368</v>
      </c>
      <c r="BS2584" s="72">
        <v>292.49</v>
      </c>
      <c r="BT2584" s="72">
        <v>364.3</v>
      </c>
      <c r="BU2584" s="72">
        <v>656.79</v>
      </c>
      <c r="BV2584" s="95">
        <v>20006618</v>
      </c>
      <c r="BW2584" s="95">
        <v>23619590</v>
      </c>
      <c r="BX2584" s="95">
        <v>5700</v>
      </c>
      <c r="BY2584" s="95">
        <v>5403</v>
      </c>
      <c r="BZ2584" s="95">
        <v>5247</v>
      </c>
      <c r="CA2584" s="95">
        <v>5275</v>
      </c>
      <c r="CB2584" s="95">
        <v>5417</v>
      </c>
      <c r="CC2584" s="95">
        <v>5519</v>
      </c>
      <c r="CD2584" s="95">
        <v>5555</v>
      </c>
      <c r="CE2584" s="72">
        <v>650.75523149000003</v>
      </c>
      <c r="CF2584" s="72">
        <v>676.59346364999999</v>
      </c>
      <c r="CG2584" s="72">
        <v>712.40329333</v>
      </c>
      <c r="CH2584" s="72">
        <v>716.50152150999998</v>
      </c>
      <c r="CI2584" s="72">
        <v>731.52548966999996</v>
      </c>
      <c r="CJ2584" s="96">
        <v>1.0436489283999999</v>
      </c>
      <c r="CK2584" s="96">
        <v>0.89588509579999998</v>
      </c>
      <c r="CL2584" s="96">
        <v>0.91665775009999995</v>
      </c>
      <c r="CM2584" s="96">
        <v>0.92167285089999995</v>
      </c>
      <c r="CN2584" s="96">
        <v>0.89783610999999997</v>
      </c>
      <c r="CO2584" s="96">
        <v>1.0284500497</v>
      </c>
      <c r="CP2584" s="96">
        <v>0.90927133240000002</v>
      </c>
      <c r="CQ2584" s="96">
        <v>0.99584056389999998</v>
      </c>
      <c r="CR2584" s="96">
        <v>0.91306905500000002</v>
      </c>
      <c r="CS2584" s="95">
        <v>4687</v>
      </c>
      <c r="CT2584" s="95">
        <v>4763</v>
      </c>
      <c r="CU2584" s="95">
        <v>4924</v>
      </c>
      <c r="CV2584" s="95">
        <v>5050</v>
      </c>
      <c r="CW2584" s="95">
        <v>5074</v>
      </c>
      <c r="CX2584" s="96">
        <v>1.0501494950000001</v>
      </c>
      <c r="CY2584" s="96">
        <v>1.054080041</v>
      </c>
      <c r="CZ2584" s="96">
        <v>1.0116107910000001</v>
      </c>
      <c r="DA2584" s="96">
        <v>1.0159165299999999</v>
      </c>
      <c r="DB2584" s="96">
        <v>1.0131622760000001</v>
      </c>
      <c r="DC2584">
        <v>2013</v>
      </c>
      <c r="DD2584" s="6">
        <v>5261.2</v>
      </c>
      <c r="DE2584" s="96">
        <v>3.3766358000000001E-3</v>
      </c>
      <c r="DF2584" s="72">
        <v>698.86</v>
      </c>
      <c r="DG2584" s="96">
        <v>1</v>
      </c>
      <c r="DH2584" s="72">
        <v>698.86</v>
      </c>
      <c r="DI2584" s="72">
        <v>730.79900866000003</v>
      </c>
      <c r="DJ2584" s="96">
        <v>1</v>
      </c>
      <c r="DK2584" s="72">
        <v>698.86</v>
      </c>
      <c r="DL2584" s="96">
        <v>1</v>
      </c>
      <c r="DM2584" s="72">
        <v>698.86</v>
      </c>
      <c r="DN2584" s="96">
        <v>1</v>
      </c>
      <c r="DO2584" s="96">
        <v>9.9249999999999998E-3</v>
      </c>
      <c r="DP2584" s="72">
        <v>6.94</v>
      </c>
      <c r="DQ2584" s="72">
        <v>691.92</v>
      </c>
      <c r="DR2584" t="s">
        <v>1590</v>
      </c>
      <c r="DT2584" t="s">
        <v>1569</v>
      </c>
    </row>
    <row r="2585" spans="1:124" x14ac:dyDescent="0.3">
      <c r="A2585" t="s">
        <v>1591</v>
      </c>
      <c r="B2585">
        <v>44720</v>
      </c>
      <c r="C2585" s="95">
        <v>6606</v>
      </c>
      <c r="D2585" s="95">
        <v>26868638</v>
      </c>
      <c r="E2585" s="95">
        <v>6393</v>
      </c>
      <c r="F2585" s="95">
        <v>23041126</v>
      </c>
      <c r="G2585" s="95">
        <v>1908</v>
      </c>
      <c r="H2585" s="95">
        <v>5531588</v>
      </c>
      <c r="I2585" s="95">
        <v>1722</v>
      </c>
      <c r="J2585" s="95">
        <v>6336730</v>
      </c>
      <c r="K2585" s="95">
        <v>6426</v>
      </c>
      <c r="L2585" s="95">
        <v>27703112</v>
      </c>
      <c r="M2585" s="95">
        <v>6191</v>
      </c>
      <c r="N2585" s="95">
        <v>24338125</v>
      </c>
      <c r="O2585" s="95">
        <v>1948</v>
      </c>
      <c r="P2585" s="95">
        <v>5719990</v>
      </c>
      <c r="Q2585" s="95">
        <v>1775</v>
      </c>
      <c r="R2585" s="95">
        <v>6506841</v>
      </c>
      <c r="S2585" s="95">
        <v>6454</v>
      </c>
      <c r="T2585" s="95">
        <v>27922882</v>
      </c>
      <c r="U2585" s="95">
        <v>6172</v>
      </c>
      <c r="V2585" s="95">
        <v>24345430</v>
      </c>
      <c r="W2585" s="95">
        <v>1996</v>
      </c>
      <c r="X2585" s="95">
        <v>5944648</v>
      </c>
      <c r="Y2585" s="95">
        <v>1810</v>
      </c>
      <c r="Z2585" s="95">
        <v>7207636</v>
      </c>
      <c r="AA2585" s="95">
        <v>6426</v>
      </c>
      <c r="AB2585" s="95">
        <v>26557392</v>
      </c>
      <c r="AC2585" s="95">
        <v>6089</v>
      </c>
      <c r="AD2585" s="95">
        <v>26421816</v>
      </c>
      <c r="AE2585" s="95">
        <v>1995</v>
      </c>
      <c r="AF2585" s="95">
        <v>6505217</v>
      </c>
      <c r="AG2585" s="95">
        <v>1811</v>
      </c>
      <c r="AH2585" s="95">
        <v>8210584</v>
      </c>
      <c r="AI2585" s="95">
        <v>6463</v>
      </c>
      <c r="AJ2585" s="95">
        <v>25620546.550000001</v>
      </c>
      <c r="AK2585" s="95">
        <v>6105</v>
      </c>
      <c r="AL2585" s="95">
        <v>27445635.66</v>
      </c>
      <c r="AM2585" s="95">
        <v>1970</v>
      </c>
      <c r="AN2585" s="95">
        <v>6159283</v>
      </c>
      <c r="AO2585" s="95">
        <v>1793</v>
      </c>
      <c r="AP2585" s="95">
        <v>8517623</v>
      </c>
      <c r="AQ2585" s="72">
        <v>317.13</v>
      </c>
      <c r="AR2585" s="72">
        <v>301.68</v>
      </c>
      <c r="AS2585" s="72">
        <v>618.80999999999995</v>
      </c>
      <c r="AT2585" s="95">
        <v>32400226</v>
      </c>
      <c r="AU2585" s="95">
        <v>29377856</v>
      </c>
      <c r="AV2585" s="95">
        <v>8514</v>
      </c>
      <c r="AW2585" s="95">
        <v>8115</v>
      </c>
      <c r="AX2585" s="72">
        <v>332.61</v>
      </c>
      <c r="AY2585" s="72">
        <v>322.67</v>
      </c>
      <c r="AZ2585" s="72">
        <v>655.28</v>
      </c>
      <c r="BA2585" s="95">
        <v>33423102</v>
      </c>
      <c r="BB2585" s="95">
        <v>30844966</v>
      </c>
      <c r="BC2585" s="95">
        <v>8374</v>
      </c>
      <c r="BD2585" s="95">
        <v>7966</v>
      </c>
      <c r="BE2585" s="72">
        <v>334</v>
      </c>
      <c r="BF2585" s="72">
        <v>329.42</v>
      </c>
      <c r="BG2585" s="72">
        <v>663.42</v>
      </c>
      <c r="BH2585" s="95">
        <v>33867530</v>
      </c>
      <c r="BI2585" s="95">
        <v>31553066</v>
      </c>
      <c r="BJ2585" s="95">
        <v>8450</v>
      </c>
      <c r="BK2585" s="95">
        <v>7982</v>
      </c>
      <c r="BL2585" s="72">
        <v>327.18</v>
      </c>
      <c r="BM2585" s="72">
        <v>365.32</v>
      </c>
      <c r="BN2585" s="72">
        <v>692.5</v>
      </c>
      <c r="BO2585" s="95">
        <v>33062609</v>
      </c>
      <c r="BP2585" s="95">
        <v>34632400</v>
      </c>
      <c r="BQ2585" s="95">
        <v>8421</v>
      </c>
      <c r="BR2585" s="95">
        <v>7900</v>
      </c>
      <c r="BS2585" s="72">
        <v>314.04000000000002</v>
      </c>
      <c r="BT2585" s="72">
        <v>379.46</v>
      </c>
      <c r="BU2585" s="72">
        <v>693.5</v>
      </c>
      <c r="BV2585" s="95">
        <v>31779829.550000001</v>
      </c>
      <c r="BW2585" s="95">
        <v>35963258.659999996</v>
      </c>
      <c r="BX2585" s="95">
        <v>8433</v>
      </c>
      <c r="BY2585" s="95">
        <v>7898</v>
      </c>
      <c r="BZ2585" s="95">
        <v>8324</v>
      </c>
      <c r="CA2585" s="95">
        <v>8177</v>
      </c>
      <c r="CB2585" s="95">
        <v>8224</v>
      </c>
      <c r="CC2585" s="95">
        <v>8174</v>
      </c>
      <c r="CD2585" s="95">
        <v>8171</v>
      </c>
      <c r="CE2585" s="72">
        <v>650.75523149000003</v>
      </c>
      <c r="CF2585" s="72">
        <v>676.59346364999999</v>
      </c>
      <c r="CG2585" s="72">
        <v>712.40329333</v>
      </c>
      <c r="CH2585" s="72">
        <v>716.50152150999998</v>
      </c>
      <c r="CI2585" s="72">
        <v>731.52548966999996</v>
      </c>
      <c r="CJ2585" s="96">
        <v>0.95091052679999999</v>
      </c>
      <c r="CK2585" s="96">
        <v>0.96849886259999995</v>
      </c>
      <c r="CL2585" s="96">
        <v>0.93124218569999995</v>
      </c>
      <c r="CM2585" s="96">
        <v>0.9665017857</v>
      </c>
      <c r="CN2585" s="96">
        <v>0.94801891360000001</v>
      </c>
      <c r="CO2585" s="96">
        <v>0.98942397729999998</v>
      </c>
      <c r="CP2585" s="96">
        <v>0.96322150740000001</v>
      </c>
      <c r="CQ2585" s="96">
        <v>0.99584056389999998</v>
      </c>
      <c r="CR2585" s="96">
        <v>0.96724456179999996</v>
      </c>
      <c r="CS2585" s="95">
        <v>8082</v>
      </c>
      <c r="CT2585" s="95">
        <v>8015</v>
      </c>
      <c r="CU2585" s="95">
        <v>7884</v>
      </c>
      <c r="CV2585" s="95">
        <v>7983</v>
      </c>
      <c r="CW2585" s="95">
        <v>7961</v>
      </c>
      <c r="CX2585" s="96">
        <v>0.98463188899999998</v>
      </c>
      <c r="CY2585" s="96">
        <v>0.98584380999999999</v>
      </c>
      <c r="CZ2585" s="96">
        <v>0.97377039600000004</v>
      </c>
      <c r="DA2585" s="96">
        <v>0.98221990100000001</v>
      </c>
      <c r="DB2585" s="96">
        <v>1.0206195149999999</v>
      </c>
      <c r="DC2585">
        <v>2013</v>
      </c>
      <c r="DD2585" s="6">
        <v>7972.2</v>
      </c>
      <c r="DE2585" s="96">
        <v>2.8595016000000002E-3</v>
      </c>
      <c r="DF2585" s="72">
        <v>740.71</v>
      </c>
      <c r="DG2585" s="96">
        <v>1</v>
      </c>
      <c r="DH2585" s="72">
        <v>740.71</v>
      </c>
      <c r="DI2585" s="72">
        <v>730.79900866000003</v>
      </c>
      <c r="DJ2585" s="96">
        <v>1</v>
      </c>
      <c r="DK2585" s="72">
        <v>740.71</v>
      </c>
      <c r="DL2585" s="96">
        <v>1</v>
      </c>
      <c r="DM2585" s="72">
        <v>740.71</v>
      </c>
      <c r="DN2585" s="96">
        <v>1</v>
      </c>
      <c r="DO2585" s="96">
        <v>5.3769999999999998E-3</v>
      </c>
      <c r="DP2585" s="72">
        <v>3.98</v>
      </c>
      <c r="DQ2585" s="72">
        <v>736.73</v>
      </c>
      <c r="DR2585" t="s">
        <v>1591</v>
      </c>
      <c r="DT2585" t="s">
        <v>1569</v>
      </c>
    </row>
    <row r="2586" spans="1:124" x14ac:dyDescent="0.3">
      <c r="A2586" t="s">
        <v>743</v>
      </c>
      <c r="B2586">
        <v>44730</v>
      </c>
      <c r="C2586" s="95">
        <v>5248</v>
      </c>
      <c r="D2586" s="95">
        <v>24578014</v>
      </c>
      <c r="E2586" s="95">
        <v>5004</v>
      </c>
      <c r="F2586" s="95">
        <v>18009908</v>
      </c>
      <c r="G2586" s="95">
        <v>1349</v>
      </c>
      <c r="H2586" s="95">
        <v>5733397</v>
      </c>
      <c r="I2586" s="95">
        <v>1198</v>
      </c>
      <c r="J2586" s="95">
        <v>4900884</v>
      </c>
      <c r="K2586" s="95">
        <v>5316</v>
      </c>
      <c r="L2586" s="95">
        <v>26474641</v>
      </c>
      <c r="M2586" s="95">
        <v>5022</v>
      </c>
      <c r="N2586" s="95">
        <v>18060228</v>
      </c>
      <c r="O2586" s="95">
        <v>1359</v>
      </c>
      <c r="P2586" s="95">
        <v>5279780</v>
      </c>
      <c r="Q2586" s="95">
        <v>1187</v>
      </c>
      <c r="R2586" s="95">
        <v>4750515</v>
      </c>
      <c r="S2586" s="95">
        <v>5400</v>
      </c>
      <c r="T2586" s="95">
        <v>28925885</v>
      </c>
      <c r="U2586" s="95">
        <v>5045</v>
      </c>
      <c r="V2586" s="95">
        <v>19691557</v>
      </c>
      <c r="W2586" s="95">
        <v>1411</v>
      </c>
      <c r="X2586" s="95">
        <v>5753480</v>
      </c>
      <c r="Y2586" s="95">
        <v>1236</v>
      </c>
      <c r="Z2586" s="95">
        <v>5303990</v>
      </c>
      <c r="AA2586" s="95">
        <v>5408</v>
      </c>
      <c r="AB2586" s="95">
        <v>27495249</v>
      </c>
      <c r="AC2586" s="95">
        <v>5040</v>
      </c>
      <c r="AD2586" s="95">
        <v>22164790</v>
      </c>
      <c r="AE2586" s="95">
        <v>1443</v>
      </c>
      <c r="AF2586" s="95">
        <v>6033776</v>
      </c>
      <c r="AG2586" s="95">
        <v>1256</v>
      </c>
      <c r="AH2586" s="95">
        <v>6090163</v>
      </c>
      <c r="AI2586" s="95">
        <v>5388</v>
      </c>
      <c r="AJ2586" s="95">
        <v>23082801.649999999</v>
      </c>
      <c r="AK2586" s="95">
        <v>5012</v>
      </c>
      <c r="AL2586" s="95">
        <v>22096121.489999998</v>
      </c>
      <c r="AM2586" s="95">
        <v>1426</v>
      </c>
      <c r="AN2586" s="95">
        <v>5373622</v>
      </c>
      <c r="AO2586" s="95">
        <v>1244</v>
      </c>
      <c r="AP2586" s="95">
        <v>6384954</v>
      </c>
      <c r="AQ2586" s="72">
        <v>382.89</v>
      </c>
      <c r="AR2586" s="72">
        <v>307.83999999999997</v>
      </c>
      <c r="AS2586" s="72">
        <v>690.73</v>
      </c>
      <c r="AT2586" s="95">
        <v>30311411</v>
      </c>
      <c r="AU2586" s="95">
        <v>22910792</v>
      </c>
      <c r="AV2586" s="95">
        <v>6597</v>
      </c>
      <c r="AW2586" s="95">
        <v>6202</v>
      </c>
      <c r="AX2586" s="72">
        <v>396.43</v>
      </c>
      <c r="AY2586" s="72">
        <v>306.14999999999998</v>
      </c>
      <c r="AZ2586" s="72">
        <v>702.58</v>
      </c>
      <c r="BA2586" s="95">
        <v>31754421</v>
      </c>
      <c r="BB2586" s="95">
        <v>22810743</v>
      </c>
      <c r="BC2586" s="95">
        <v>6675</v>
      </c>
      <c r="BD2586" s="95">
        <v>6209</v>
      </c>
      <c r="BE2586" s="72">
        <v>424.31</v>
      </c>
      <c r="BF2586" s="72">
        <v>331.63</v>
      </c>
      <c r="BG2586" s="72">
        <v>755.94</v>
      </c>
      <c r="BH2586" s="95">
        <v>34679365</v>
      </c>
      <c r="BI2586" s="95">
        <v>24995547</v>
      </c>
      <c r="BJ2586" s="95">
        <v>6811</v>
      </c>
      <c r="BK2586" s="95">
        <v>6281</v>
      </c>
      <c r="BL2586" s="72">
        <v>407.84</v>
      </c>
      <c r="BM2586" s="72">
        <v>373.98</v>
      </c>
      <c r="BN2586" s="72">
        <v>781.82</v>
      </c>
      <c r="BO2586" s="95">
        <v>33529025</v>
      </c>
      <c r="BP2586" s="95">
        <v>28254953</v>
      </c>
      <c r="BQ2586" s="95">
        <v>6851</v>
      </c>
      <c r="BR2586" s="95">
        <v>6296</v>
      </c>
      <c r="BS2586" s="72">
        <v>348.01</v>
      </c>
      <c r="BT2586" s="72">
        <v>379.38</v>
      </c>
      <c r="BU2586" s="72">
        <v>727.39</v>
      </c>
      <c r="BV2586" s="95">
        <v>28456423.649999999</v>
      </c>
      <c r="BW2586" s="95">
        <v>28481075.489999998</v>
      </c>
      <c r="BX2586" s="95">
        <v>6814</v>
      </c>
      <c r="BY2586" s="95">
        <v>6256</v>
      </c>
      <c r="BZ2586" s="95">
        <v>6409</v>
      </c>
      <c r="CA2586" s="95">
        <v>6450</v>
      </c>
      <c r="CB2586" s="95">
        <v>6556</v>
      </c>
      <c r="CC2586" s="95">
        <v>6588</v>
      </c>
      <c r="CD2586" s="95">
        <v>6541</v>
      </c>
      <c r="CE2586" s="72">
        <v>650.75523149000003</v>
      </c>
      <c r="CF2586" s="72">
        <v>676.59346364999999</v>
      </c>
      <c r="CG2586" s="72">
        <v>712.40329333</v>
      </c>
      <c r="CH2586" s="72">
        <v>716.50152150999998</v>
      </c>
      <c r="CI2586" s="72">
        <v>731.52548966999996</v>
      </c>
      <c r="CJ2586" s="96">
        <v>1.0614282707</v>
      </c>
      <c r="CK2586" s="96">
        <v>1.0384079033</v>
      </c>
      <c r="CL2586" s="96">
        <v>1.0611124444</v>
      </c>
      <c r="CM2586" s="96">
        <v>1.0911630701999999</v>
      </c>
      <c r="CN2586" s="96">
        <v>0.99434675930000005</v>
      </c>
      <c r="CO2586" s="96">
        <v>1.0181725246</v>
      </c>
      <c r="CP2586" s="96">
        <v>1.0305637445</v>
      </c>
      <c r="CQ2586" s="96">
        <v>0.99584056389999998</v>
      </c>
      <c r="CR2586" s="96">
        <v>1.0348680649999999</v>
      </c>
      <c r="CS2586" s="95">
        <v>6095</v>
      </c>
      <c r="CT2586" s="95">
        <v>6064</v>
      </c>
      <c r="CU2586" s="95">
        <v>6162</v>
      </c>
      <c r="CV2586" s="95">
        <v>6195</v>
      </c>
      <c r="CW2586" s="95">
        <v>6158</v>
      </c>
      <c r="CX2586" s="96">
        <v>0.99234801900000003</v>
      </c>
      <c r="CY2586" s="96">
        <v>0.98929786500000005</v>
      </c>
      <c r="CZ2586" s="96">
        <v>0.99005570700000001</v>
      </c>
      <c r="DA2586" s="96">
        <v>1.0434694</v>
      </c>
      <c r="DB2586" s="96">
        <v>1.074852938</v>
      </c>
      <c r="DC2586">
        <v>2013</v>
      </c>
      <c r="DD2586" s="6">
        <v>6248.8</v>
      </c>
      <c r="DE2586" s="96">
        <v>2.1356452999999999E-3</v>
      </c>
      <c r="DF2586" s="72">
        <v>793.07</v>
      </c>
      <c r="DG2586" s="96">
        <v>1</v>
      </c>
      <c r="DH2586" s="72">
        <v>793.07</v>
      </c>
      <c r="DI2586" s="72">
        <v>786.21584169000005</v>
      </c>
      <c r="DJ2586" s="96">
        <v>1</v>
      </c>
      <c r="DK2586" s="72">
        <v>793.07</v>
      </c>
      <c r="DL2586" s="96">
        <v>1</v>
      </c>
      <c r="DM2586" s="72">
        <v>793.07</v>
      </c>
      <c r="DN2586" s="96">
        <v>1</v>
      </c>
      <c r="DO2586" s="96">
        <v>8.7349999999999997E-3</v>
      </c>
      <c r="DP2586" s="72">
        <v>6.93</v>
      </c>
      <c r="DQ2586" s="72">
        <v>786.14</v>
      </c>
      <c r="DR2586" t="s">
        <v>743</v>
      </c>
      <c r="DT2586" t="s">
        <v>1569</v>
      </c>
    </row>
    <row r="2587" spans="1:124" x14ac:dyDescent="0.3">
      <c r="A2587" t="s">
        <v>1255</v>
      </c>
      <c r="B2587">
        <v>44740</v>
      </c>
      <c r="C2587" s="95">
        <v>13267</v>
      </c>
      <c r="D2587" s="95">
        <v>55646255</v>
      </c>
      <c r="E2587" s="95">
        <v>12362</v>
      </c>
      <c r="F2587" s="95">
        <v>43864432</v>
      </c>
      <c r="G2587" s="95">
        <v>3725</v>
      </c>
      <c r="H2587" s="95">
        <v>14409734</v>
      </c>
      <c r="I2587" s="95">
        <v>3201</v>
      </c>
      <c r="J2587" s="95">
        <v>13823979</v>
      </c>
      <c r="K2587" s="95">
        <v>13602</v>
      </c>
      <c r="L2587" s="95">
        <v>59781816</v>
      </c>
      <c r="M2587" s="95">
        <v>12545</v>
      </c>
      <c r="N2587" s="95">
        <v>46962153</v>
      </c>
      <c r="O2587" s="95">
        <v>3887</v>
      </c>
      <c r="P2587" s="95">
        <v>14569586</v>
      </c>
      <c r="Q2587" s="95">
        <v>3336</v>
      </c>
      <c r="R2587" s="95">
        <v>15009454</v>
      </c>
      <c r="S2587" s="95">
        <v>14100</v>
      </c>
      <c r="T2587" s="95">
        <v>64570898</v>
      </c>
      <c r="U2587" s="95">
        <v>12893</v>
      </c>
      <c r="V2587" s="95">
        <v>51177116</v>
      </c>
      <c r="W2587" s="95">
        <v>4025</v>
      </c>
      <c r="X2587" s="95">
        <v>16376758</v>
      </c>
      <c r="Y2587" s="95">
        <v>3458</v>
      </c>
      <c r="Z2587" s="95">
        <v>15914121</v>
      </c>
      <c r="AA2587" s="95">
        <v>14495</v>
      </c>
      <c r="AB2587" s="95">
        <v>63086047</v>
      </c>
      <c r="AC2587" s="95">
        <v>13201</v>
      </c>
      <c r="AD2587" s="95">
        <v>55868582</v>
      </c>
      <c r="AE2587" s="95">
        <v>4123</v>
      </c>
      <c r="AF2587" s="95">
        <v>16806526</v>
      </c>
      <c r="AG2587" s="95">
        <v>3552</v>
      </c>
      <c r="AH2587" s="95">
        <v>17539069</v>
      </c>
      <c r="AI2587" s="95">
        <v>14768</v>
      </c>
      <c r="AJ2587" s="95">
        <v>63251970.909999996</v>
      </c>
      <c r="AK2587" s="95">
        <v>13352</v>
      </c>
      <c r="AL2587" s="95">
        <v>59276441.859999999</v>
      </c>
      <c r="AM2587" s="95">
        <v>4165</v>
      </c>
      <c r="AN2587" s="95">
        <v>15570226</v>
      </c>
      <c r="AO2587" s="95">
        <v>3574</v>
      </c>
      <c r="AP2587" s="95">
        <v>18028451.920000002</v>
      </c>
      <c r="AQ2587" s="72">
        <v>343.57</v>
      </c>
      <c r="AR2587" s="72">
        <v>308.89999999999998</v>
      </c>
      <c r="AS2587" s="72">
        <v>652.47</v>
      </c>
      <c r="AT2587" s="95">
        <v>70055989</v>
      </c>
      <c r="AU2587" s="95">
        <v>57688411</v>
      </c>
      <c r="AV2587" s="95">
        <v>16992</v>
      </c>
      <c r="AW2587" s="95">
        <v>15563</v>
      </c>
      <c r="AX2587" s="72">
        <v>354.28</v>
      </c>
      <c r="AY2587" s="72">
        <v>325.19</v>
      </c>
      <c r="AZ2587" s="72">
        <v>679.47</v>
      </c>
      <c r="BA2587" s="95">
        <v>74351402</v>
      </c>
      <c r="BB2587" s="95">
        <v>61971607</v>
      </c>
      <c r="BC2587" s="95">
        <v>17489</v>
      </c>
      <c r="BD2587" s="95">
        <v>15881</v>
      </c>
      <c r="BE2587" s="72">
        <v>372.17</v>
      </c>
      <c r="BF2587" s="72">
        <v>341.93</v>
      </c>
      <c r="BG2587" s="72">
        <v>714.1</v>
      </c>
      <c r="BH2587" s="95">
        <v>80947656</v>
      </c>
      <c r="BI2587" s="95">
        <v>67091237</v>
      </c>
      <c r="BJ2587" s="95">
        <v>18125</v>
      </c>
      <c r="BK2587" s="95">
        <v>16351</v>
      </c>
      <c r="BL2587" s="72">
        <v>357.6</v>
      </c>
      <c r="BM2587" s="72">
        <v>365.15</v>
      </c>
      <c r="BN2587" s="72">
        <v>722.75</v>
      </c>
      <c r="BO2587" s="95">
        <v>79892573</v>
      </c>
      <c r="BP2587" s="95">
        <v>73407651</v>
      </c>
      <c r="BQ2587" s="95">
        <v>18618</v>
      </c>
      <c r="BR2587" s="95">
        <v>16753</v>
      </c>
      <c r="BS2587" s="72">
        <v>346.93</v>
      </c>
      <c r="BT2587" s="72">
        <v>380.6</v>
      </c>
      <c r="BU2587" s="72">
        <v>727.53</v>
      </c>
      <c r="BV2587" s="95">
        <v>78822196.909999996</v>
      </c>
      <c r="BW2587" s="95">
        <v>77304893.780000001</v>
      </c>
      <c r="BX2587" s="95">
        <v>18933</v>
      </c>
      <c r="BY2587" s="95">
        <v>16926</v>
      </c>
      <c r="BZ2587" s="95">
        <v>16311</v>
      </c>
      <c r="CA2587" s="95">
        <v>16714</v>
      </c>
      <c r="CB2587" s="95">
        <v>17270</v>
      </c>
      <c r="CC2587" s="95">
        <v>17733</v>
      </c>
      <c r="CD2587" s="95">
        <v>17951</v>
      </c>
      <c r="CE2587" s="72">
        <v>650.75523149000003</v>
      </c>
      <c r="CF2587" s="72">
        <v>676.59346364999999</v>
      </c>
      <c r="CG2587" s="72">
        <v>712.40329333</v>
      </c>
      <c r="CH2587" s="72">
        <v>716.50152150999998</v>
      </c>
      <c r="CI2587" s="72">
        <v>731.52548966999996</v>
      </c>
      <c r="CJ2587" s="96">
        <v>1.0026350438</v>
      </c>
      <c r="CK2587" s="96">
        <v>1.0042514989</v>
      </c>
      <c r="CL2587" s="96">
        <v>1.002381666</v>
      </c>
      <c r="CM2587" s="96">
        <v>1.0087208167999999</v>
      </c>
      <c r="CN2587" s="96">
        <v>0.99453814019999998</v>
      </c>
      <c r="CO2587" s="96">
        <v>0.98847580300000004</v>
      </c>
      <c r="CP2587" s="96">
        <v>1.0141931953000001</v>
      </c>
      <c r="CQ2587" s="96">
        <v>0.99584056389999998</v>
      </c>
      <c r="CR2587" s="96">
        <v>1.0184291414</v>
      </c>
      <c r="CS2587" s="95">
        <v>15222</v>
      </c>
      <c r="CT2587" s="95">
        <v>15739</v>
      </c>
      <c r="CU2587" s="95">
        <v>16178</v>
      </c>
      <c r="CV2587" s="95">
        <v>16669</v>
      </c>
      <c r="CW2587" s="95">
        <v>16693</v>
      </c>
      <c r="CX2587" s="96">
        <v>0.96484459899999997</v>
      </c>
      <c r="CY2587" s="96">
        <v>0.966946109</v>
      </c>
      <c r="CZ2587" s="96">
        <v>0.97302979000000001</v>
      </c>
      <c r="DA2587" s="96">
        <v>1.004485367</v>
      </c>
      <c r="DB2587" s="96">
        <v>1.029306823</v>
      </c>
      <c r="DC2587">
        <v>2013</v>
      </c>
      <c r="DD2587" s="6">
        <v>16294.8</v>
      </c>
      <c r="DE2587" s="96">
        <v>2.3815273000000001E-3</v>
      </c>
      <c r="DF2587" s="72">
        <v>780.28</v>
      </c>
      <c r="DG2587" s="96">
        <v>1</v>
      </c>
      <c r="DH2587" s="72">
        <v>780.28</v>
      </c>
      <c r="DI2587" s="72">
        <v>786.21584169000005</v>
      </c>
      <c r="DJ2587" s="96">
        <v>1</v>
      </c>
      <c r="DK2587" s="72">
        <v>780.28</v>
      </c>
      <c r="DL2587" s="96">
        <v>1</v>
      </c>
      <c r="DM2587" s="72">
        <v>780.28</v>
      </c>
      <c r="DN2587" s="96">
        <v>1</v>
      </c>
      <c r="DO2587" s="96">
        <v>1.1648E-2</v>
      </c>
      <c r="DP2587" s="72">
        <v>9.09</v>
      </c>
      <c r="DQ2587" s="72">
        <v>771.19</v>
      </c>
      <c r="DR2587" t="s">
        <v>1255</v>
      </c>
      <c r="DT2587" t="s">
        <v>1569</v>
      </c>
    </row>
    <row r="2588" spans="1:124" x14ac:dyDescent="0.3">
      <c r="A2588" t="s">
        <v>149</v>
      </c>
      <c r="B2588">
        <v>44750</v>
      </c>
      <c r="C2588" s="95">
        <v>2439</v>
      </c>
      <c r="D2588" s="95">
        <v>12865966</v>
      </c>
      <c r="E2588" s="95">
        <v>2396</v>
      </c>
      <c r="F2588" s="95">
        <v>12680855</v>
      </c>
      <c r="G2588" s="95">
        <v>1408</v>
      </c>
      <c r="H2588" s="95">
        <v>4308953</v>
      </c>
      <c r="I2588" s="95">
        <v>1329</v>
      </c>
      <c r="J2588" s="95">
        <v>5792644</v>
      </c>
      <c r="K2588" s="95">
        <v>2419</v>
      </c>
      <c r="L2588" s="95">
        <v>12735935</v>
      </c>
      <c r="M2588" s="95">
        <v>2360</v>
      </c>
      <c r="N2588" s="95">
        <v>12799295</v>
      </c>
      <c r="O2588" s="95">
        <v>1394</v>
      </c>
      <c r="P2588" s="95">
        <v>3206639</v>
      </c>
      <c r="Q2588" s="95">
        <v>1320</v>
      </c>
      <c r="R2588" s="95">
        <v>5592775</v>
      </c>
      <c r="S2588" s="95">
        <v>2389</v>
      </c>
      <c r="T2588" s="95">
        <v>13724238</v>
      </c>
      <c r="U2588" s="95">
        <v>2324</v>
      </c>
      <c r="V2588" s="95">
        <v>13771141</v>
      </c>
      <c r="W2588" s="95">
        <v>1359</v>
      </c>
      <c r="X2588" s="95">
        <v>3560230</v>
      </c>
      <c r="Y2588" s="95">
        <v>1294</v>
      </c>
      <c r="Z2588" s="95">
        <v>5814087</v>
      </c>
      <c r="AA2588" s="95">
        <v>2363</v>
      </c>
      <c r="AB2588" s="95">
        <v>13785670</v>
      </c>
      <c r="AC2588" s="95">
        <v>2291</v>
      </c>
      <c r="AD2588" s="95">
        <v>13899859</v>
      </c>
      <c r="AE2588" s="95">
        <v>1312</v>
      </c>
      <c r="AF2588" s="95">
        <v>2992798</v>
      </c>
      <c r="AG2588" s="95">
        <v>1244</v>
      </c>
      <c r="AH2588" s="95">
        <v>5203619</v>
      </c>
      <c r="AI2588" s="95">
        <v>2353</v>
      </c>
      <c r="AJ2588" s="95">
        <v>11858575.76</v>
      </c>
      <c r="AK2588" s="95">
        <v>2283</v>
      </c>
      <c r="AL2588" s="95">
        <v>13868973.869999999</v>
      </c>
      <c r="AM2588" s="95">
        <v>1257</v>
      </c>
      <c r="AN2588" s="95">
        <v>2809674</v>
      </c>
      <c r="AO2588" s="95">
        <v>1195</v>
      </c>
      <c r="AP2588" s="95">
        <v>5742314</v>
      </c>
      <c r="AQ2588" s="72">
        <v>372.04</v>
      </c>
      <c r="AR2588" s="72">
        <v>413.28</v>
      </c>
      <c r="AS2588" s="72">
        <v>785.32</v>
      </c>
      <c r="AT2588" s="95">
        <v>17174919</v>
      </c>
      <c r="AU2588" s="95">
        <v>18473499</v>
      </c>
      <c r="AV2588" s="95">
        <v>3847</v>
      </c>
      <c r="AW2588" s="95">
        <v>3725</v>
      </c>
      <c r="AX2588" s="72">
        <v>348.43</v>
      </c>
      <c r="AY2588" s="72">
        <v>416.49</v>
      </c>
      <c r="AZ2588" s="72">
        <v>764.92</v>
      </c>
      <c r="BA2588" s="95">
        <v>15942574</v>
      </c>
      <c r="BB2588" s="95">
        <v>18392070</v>
      </c>
      <c r="BC2588" s="95">
        <v>3813</v>
      </c>
      <c r="BD2588" s="95">
        <v>3680</v>
      </c>
      <c r="BE2588" s="72">
        <v>384.3</v>
      </c>
      <c r="BF2588" s="72">
        <v>451.11</v>
      </c>
      <c r="BG2588" s="72">
        <v>835.41</v>
      </c>
      <c r="BH2588" s="95">
        <v>17284468</v>
      </c>
      <c r="BI2588" s="95">
        <v>19585228</v>
      </c>
      <c r="BJ2588" s="95">
        <v>3748</v>
      </c>
      <c r="BK2588" s="95">
        <v>3618</v>
      </c>
      <c r="BL2588" s="72">
        <v>380.46</v>
      </c>
      <c r="BM2588" s="72">
        <v>450.34</v>
      </c>
      <c r="BN2588" s="72">
        <v>830.8</v>
      </c>
      <c r="BO2588" s="95">
        <v>16778468</v>
      </c>
      <c r="BP2588" s="95">
        <v>19103478</v>
      </c>
      <c r="BQ2588" s="95">
        <v>3675</v>
      </c>
      <c r="BR2588" s="95">
        <v>3535</v>
      </c>
      <c r="BS2588" s="72">
        <v>338.6</v>
      </c>
      <c r="BT2588" s="72">
        <v>469.89</v>
      </c>
      <c r="BU2588" s="72">
        <v>808.49</v>
      </c>
      <c r="BV2588" s="95">
        <v>14668249.76</v>
      </c>
      <c r="BW2588" s="95">
        <v>19611287.870000001</v>
      </c>
      <c r="BX2588" s="95">
        <v>3610</v>
      </c>
      <c r="BY2588" s="95">
        <v>3478</v>
      </c>
      <c r="BZ2588" s="95">
        <v>3789</v>
      </c>
      <c r="CA2588" s="95">
        <v>3749</v>
      </c>
      <c r="CB2588" s="95">
        <v>3685</v>
      </c>
      <c r="CC2588" s="95">
        <v>3609</v>
      </c>
      <c r="CD2588" s="95">
        <v>3545</v>
      </c>
      <c r="CE2588" s="72">
        <v>650.75523149000003</v>
      </c>
      <c r="CF2588" s="72">
        <v>676.59346364999999</v>
      </c>
      <c r="CG2588" s="72">
        <v>712.40329333</v>
      </c>
      <c r="CH2588" s="72">
        <v>716.50152150999998</v>
      </c>
      <c r="CI2588" s="72">
        <v>731.52548966999996</v>
      </c>
      <c r="CJ2588" s="96">
        <v>1.2067824614</v>
      </c>
      <c r="CK2588" s="96">
        <v>1.1305459497999999</v>
      </c>
      <c r="CL2588" s="96">
        <v>1.1726644273</v>
      </c>
      <c r="CM2588" s="96">
        <v>1.1595230086999999</v>
      </c>
      <c r="CN2588" s="96">
        <v>1.1052109753999999</v>
      </c>
      <c r="CO2588" s="96">
        <v>1.1532372663999999</v>
      </c>
      <c r="CP2588" s="96">
        <v>1.0014811333</v>
      </c>
      <c r="CQ2588" s="96">
        <v>0.99584056389999998</v>
      </c>
      <c r="CR2588" s="96">
        <v>1.0056639854</v>
      </c>
      <c r="CS2588" s="95">
        <v>3821</v>
      </c>
      <c r="CT2588" s="95">
        <v>3872</v>
      </c>
      <c r="CU2588" s="95">
        <v>3799</v>
      </c>
      <c r="CV2588" s="95">
        <v>3726</v>
      </c>
      <c r="CW2588" s="95">
        <v>3667</v>
      </c>
      <c r="CX2588" s="96">
        <v>1.165392414</v>
      </c>
      <c r="CY2588" s="96">
        <v>1.196826715</v>
      </c>
      <c r="CZ2588" s="96">
        <v>1.1341213219999999</v>
      </c>
      <c r="DA2588" s="96">
        <v>1.1367883400000001</v>
      </c>
      <c r="DB2588" s="96">
        <v>1.131063012</v>
      </c>
      <c r="DC2588">
        <v>2013</v>
      </c>
      <c r="DD2588" s="6">
        <v>3607.2</v>
      </c>
      <c r="DE2588" s="96">
        <v>3.2493881999999998E-3</v>
      </c>
      <c r="DF2588" s="72">
        <v>769.83</v>
      </c>
      <c r="DG2588" s="96">
        <v>1</v>
      </c>
      <c r="DH2588" s="72">
        <v>769.83</v>
      </c>
      <c r="DI2588" s="72">
        <v>730.79900866000003</v>
      </c>
      <c r="DJ2588" s="96">
        <v>1</v>
      </c>
      <c r="DK2588" s="72">
        <v>769.83</v>
      </c>
      <c r="DL2588" s="96">
        <v>1</v>
      </c>
      <c r="DM2588" s="72">
        <v>769.83</v>
      </c>
      <c r="DN2588" s="96">
        <v>1</v>
      </c>
      <c r="DO2588" s="96">
        <v>5.084E-3</v>
      </c>
      <c r="DP2588" s="72">
        <v>3.91</v>
      </c>
      <c r="DQ2588" s="72">
        <v>765.92</v>
      </c>
      <c r="DR2588" t="s">
        <v>149</v>
      </c>
      <c r="DT2588" t="s">
        <v>1569</v>
      </c>
    </row>
    <row r="2589" spans="1:124" x14ac:dyDescent="0.3">
      <c r="A2589" t="s">
        <v>1592</v>
      </c>
      <c r="B2589">
        <v>44760</v>
      </c>
      <c r="C2589" s="95">
        <v>1307</v>
      </c>
      <c r="D2589" s="95">
        <v>6310368</v>
      </c>
      <c r="E2589" s="95">
        <v>1278</v>
      </c>
      <c r="F2589" s="95">
        <v>4565948</v>
      </c>
      <c r="G2589" s="95">
        <v>516</v>
      </c>
      <c r="H2589" s="95">
        <v>1998915</v>
      </c>
      <c r="I2589" s="95">
        <v>479</v>
      </c>
      <c r="J2589" s="95">
        <v>2137991</v>
      </c>
      <c r="K2589" s="95">
        <v>1294</v>
      </c>
      <c r="L2589" s="95">
        <v>5179154</v>
      </c>
      <c r="M2589" s="95">
        <v>1254</v>
      </c>
      <c r="N2589" s="95">
        <v>4964993</v>
      </c>
      <c r="O2589" s="95">
        <v>531</v>
      </c>
      <c r="P2589" s="95">
        <v>2276118</v>
      </c>
      <c r="Q2589" s="95">
        <v>496</v>
      </c>
      <c r="R2589" s="95">
        <v>2058847</v>
      </c>
      <c r="S2589" s="95">
        <v>1337</v>
      </c>
      <c r="T2589" s="95">
        <v>6395179</v>
      </c>
      <c r="U2589" s="95">
        <v>1288</v>
      </c>
      <c r="V2589" s="95">
        <v>5441658</v>
      </c>
      <c r="W2589" s="95">
        <v>552</v>
      </c>
      <c r="X2589" s="95">
        <v>2204872</v>
      </c>
      <c r="Y2589" s="95">
        <v>517</v>
      </c>
      <c r="Z2589" s="95">
        <v>2252473</v>
      </c>
      <c r="AA2589" s="95">
        <v>1348</v>
      </c>
      <c r="AB2589" s="95">
        <v>4655729</v>
      </c>
      <c r="AC2589" s="95">
        <v>1298</v>
      </c>
      <c r="AD2589" s="95">
        <v>5518655</v>
      </c>
      <c r="AE2589" s="95">
        <v>434</v>
      </c>
      <c r="AF2589" s="95">
        <v>2352655</v>
      </c>
      <c r="AG2589" s="95">
        <v>408</v>
      </c>
      <c r="AH2589" s="95">
        <v>2677927</v>
      </c>
      <c r="AI2589" s="95">
        <v>1369</v>
      </c>
      <c r="AJ2589" s="95">
        <v>4645243.6100000003</v>
      </c>
      <c r="AK2589" s="95">
        <v>1312</v>
      </c>
      <c r="AL2589" s="95">
        <v>5957229.0099999998</v>
      </c>
      <c r="AM2589" s="95">
        <v>444</v>
      </c>
      <c r="AN2589" s="95">
        <v>1065332</v>
      </c>
      <c r="AO2589" s="95">
        <v>419</v>
      </c>
      <c r="AP2589" s="95">
        <v>2101073</v>
      </c>
      <c r="AQ2589" s="72">
        <v>379.84</v>
      </c>
      <c r="AR2589" s="72">
        <v>317.95999999999998</v>
      </c>
      <c r="AS2589" s="72">
        <v>697.8</v>
      </c>
      <c r="AT2589" s="95">
        <v>8309283</v>
      </c>
      <c r="AU2589" s="95">
        <v>6703939</v>
      </c>
      <c r="AV2589" s="95">
        <v>1823</v>
      </c>
      <c r="AW2589" s="95">
        <v>1757</v>
      </c>
      <c r="AX2589" s="72">
        <v>340.42</v>
      </c>
      <c r="AY2589" s="72">
        <v>334.47</v>
      </c>
      <c r="AZ2589" s="72">
        <v>674.89</v>
      </c>
      <c r="BA2589" s="95">
        <v>7455272</v>
      </c>
      <c r="BB2589" s="95">
        <v>7023840</v>
      </c>
      <c r="BC2589" s="95">
        <v>1825</v>
      </c>
      <c r="BD2589" s="95">
        <v>1750</v>
      </c>
      <c r="BE2589" s="72">
        <v>379.39</v>
      </c>
      <c r="BF2589" s="72">
        <v>355.22</v>
      </c>
      <c r="BG2589" s="72">
        <v>734.61</v>
      </c>
      <c r="BH2589" s="95">
        <v>8600051</v>
      </c>
      <c r="BI2589" s="95">
        <v>7694131</v>
      </c>
      <c r="BJ2589" s="95">
        <v>1889</v>
      </c>
      <c r="BK2589" s="95">
        <v>1805</v>
      </c>
      <c r="BL2589" s="72">
        <v>327.74</v>
      </c>
      <c r="BM2589" s="72">
        <v>400.38</v>
      </c>
      <c r="BN2589" s="72">
        <v>728.12</v>
      </c>
      <c r="BO2589" s="95">
        <v>7008384</v>
      </c>
      <c r="BP2589" s="95">
        <v>8196582</v>
      </c>
      <c r="BQ2589" s="95">
        <v>1782</v>
      </c>
      <c r="BR2589" s="95">
        <v>1706</v>
      </c>
      <c r="BS2589" s="72">
        <v>262.48</v>
      </c>
      <c r="BT2589" s="72">
        <v>387.94</v>
      </c>
      <c r="BU2589" s="72">
        <v>650.41999999999996</v>
      </c>
      <c r="BV2589" s="95">
        <v>5710575.6100000003</v>
      </c>
      <c r="BW2589" s="95">
        <v>8058302.0099999998</v>
      </c>
      <c r="BX2589" s="95">
        <v>1813</v>
      </c>
      <c r="BY2589" s="95">
        <v>1731</v>
      </c>
      <c r="BZ2589" s="95">
        <v>1792</v>
      </c>
      <c r="CA2589" s="95">
        <v>1789</v>
      </c>
      <c r="CB2589" s="95">
        <v>1849</v>
      </c>
      <c r="CC2589" s="95">
        <v>1746</v>
      </c>
      <c r="CD2589" s="95">
        <v>1773</v>
      </c>
      <c r="CE2589" s="72">
        <v>650.75523149000003</v>
      </c>
      <c r="CF2589" s="72">
        <v>676.59346364999999</v>
      </c>
      <c r="CG2589" s="72">
        <v>712.40329333</v>
      </c>
      <c r="CH2589" s="72">
        <v>716.50152150999998</v>
      </c>
      <c r="CI2589" s="72">
        <v>731.52548966999996</v>
      </c>
      <c r="CJ2589" s="96">
        <v>1.0722925705999999</v>
      </c>
      <c r="CK2589" s="96">
        <v>0.99748229369999997</v>
      </c>
      <c r="CL2589" s="96">
        <v>1.0311715385</v>
      </c>
      <c r="CM2589" s="96">
        <v>1.0162155670999999</v>
      </c>
      <c r="CN2589" s="96">
        <v>0.88912827940000005</v>
      </c>
      <c r="CO2589" s="96">
        <v>0.99405415559999999</v>
      </c>
      <c r="CP2589" s="96">
        <v>1.0072469837</v>
      </c>
      <c r="CQ2589" s="96">
        <v>0.99584056389999998</v>
      </c>
      <c r="CR2589" s="96">
        <v>1.0114539177999999</v>
      </c>
      <c r="CS2589" s="95">
        <v>2010</v>
      </c>
      <c r="CT2589" s="95">
        <v>1997</v>
      </c>
      <c r="CU2589" s="95">
        <v>2063</v>
      </c>
      <c r="CV2589" s="95">
        <v>2120</v>
      </c>
      <c r="CW2589" s="95">
        <v>2205</v>
      </c>
      <c r="CX2589" s="96">
        <v>0.99399669899999998</v>
      </c>
      <c r="CY2589" s="96">
        <v>0.96296420699999996</v>
      </c>
      <c r="CZ2589" s="96">
        <v>0.99434251100000004</v>
      </c>
      <c r="DA2589" s="96">
        <v>0.99498021599999997</v>
      </c>
      <c r="DB2589" s="96">
        <v>1.021103584</v>
      </c>
      <c r="DC2589">
        <v>2013</v>
      </c>
      <c r="DD2589" s="6">
        <v>1749.8</v>
      </c>
      <c r="DE2589" s="96">
        <v>3.9229879E-3</v>
      </c>
      <c r="DF2589" s="72">
        <v>773.74</v>
      </c>
      <c r="DG2589" s="96">
        <v>1</v>
      </c>
      <c r="DH2589" s="72">
        <v>773.74</v>
      </c>
      <c r="DI2589" s="72">
        <v>748.19292386999996</v>
      </c>
      <c r="DJ2589" s="96">
        <v>1</v>
      </c>
      <c r="DK2589" s="72">
        <v>773.74</v>
      </c>
      <c r="DL2589" s="96">
        <v>1</v>
      </c>
      <c r="DM2589" s="72">
        <v>773.74</v>
      </c>
      <c r="DN2589" s="96">
        <v>1</v>
      </c>
      <c r="DO2589" s="96">
        <v>1.0321E-2</v>
      </c>
      <c r="DP2589" s="72">
        <v>7.99</v>
      </c>
      <c r="DQ2589" s="72">
        <v>765.75</v>
      </c>
      <c r="DR2589" t="s">
        <v>1592</v>
      </c>
      <c r="DT2589" t="s">
        <v>1569</v>
      </c>
    </row>
    <row r="2590" spans="1:124" x14ac:dyDescent="0.3">
      <c r="A2590" t="s">
        <v>152</v>
      </c>
      <c r="B2590">
        <v>44770</v>
      </c>
      <c r="C2590" s="95">
        <v>8650</v>
      </c>
      <c r="D2590" s="95">
        <v>24045016</v>
      </c>
      <c r="E2590" s="95">
        <v>8325</v>
      </c>
      <c r="F2590" s="95">
        <v>27270856</v>
      </c>
      <c r="G2590" s="95">
        <v>2108</v>
      </c>
      <c r="H2590" s="95">
        <v>4480963</v>
      </c>
      <c r="I2590" s="95">
        <v>1897</v>
      </c>
      <c r="J2590" s="95">
        <v>5994223</v>
      </c>
      <c r="K2590" s="95">
        <v>8606</v>
      </c>
      <c r="L2590" s="95">
        <v>26699860</v>
      </c>
      <c r="M2590" s="95">
        <v>8246</v>
      </c>
      <c r="N2590" s="95">
        <v>28216146</v>
      </c>
      <c r="O2590" s="95">
        <v>2135</v>
      </c>
      <c r="P2590" s="95">
        <v>5427277</v>
      </c>
      <c r="Q2590" s="95">
        <v>1920</v>
      </c>
      <c r="R2590" s="95">
        <v>7168862</v>
      </c>
      <c r="S2590" s="95">
        <v>8664</v>
      </c>
      <c r="T2590" s="95">
        <v>27466954</v>
      </c>
      <c r="U2590" s="95">
        <v>8257</v>
      </c>
      <c r="V2590" s="95">
        <v>30468377</v>
      </c>
      <c r="W2590" s="95">
        <v>2188</v>
      </c>
      <c r="X2590" s="95">
        <v>5668006</v>
      </c>
      <c r="Y2590" s="95">
        <v>1973</v>
      </c>
      <c r="Z2590" s="95">
        <v>7514997</v>
      </c>
      <c r="AA2590" s="95">
        <v>8641</v>
      </c>
      <c r="AB2590" s="95">
        <v>27020733</v>
      </c>
      <c r="AC2590" s="95">
        <v>8158</v>
      </c>
      <c r="AD2590" s="95">
        <v>31829136</v>
      </c>
      <c r="AE2590" s="95">
        <v>2151</v>
      </c>
      <c r="AF2590" s="95">
        <v>5955031</v>
      </c>
      <c r="AG2590" s="95">
        <v>1931</v>
      </c>
      <c r="AH2590" s="95">
        <v>8190150</v>
      </c>
      <c r="AI2590" s="95">
        <v>8669</v>
      </c>
      <c r="AJ2590" s="95">
        <v>27618701.260000002</v>
      </c>
      <c r="AK2590" s="95">
        <v>8137</v>
      </c>
      <c r="AL2590" s="95">
        <v>32330558.32</v>
      </c>
      <c r="AM2590" s="95">
        <v>2187</v>
      </c>
      <c r="AN2590" s="95">
        <v>5702084.5499999998</v>
      </c>
      <c r="AO2590" s="95">
        <v>1959</v>
      </c>
      <c r="AP2590" s="95">
        <v>8219748.3600000003</v>
      </c>
      <c r="AQ2590" s="72">
        <v>220.97</v>
      </c>
      <c r="AR2590" s="72">
        <v>271.19</v>
      </c>
      <c r="AS2590" s="72">
        <v>492.16</v>
      </c>
      <c r="AT2590" s="95">
        <v>28525979</v>
      </c>
      <c r="AU2590" s="95">
        <v>33265079</v>
      </c>
      <c r="AV2590" s="95">
        <v>10758</v>
      </c>
      <c r="AW2590" s="95">
        <v>10222</v>
      </c>
      <c r="AX2590" s="72">
        <v>249.26</v>
      </c>
      <c r="AY2590" s="72">
        <v>290.06</v>
      </c>
      <c r="AZ2590" s="72">
        <v>539.32000000000005</v>
      </c>
      <c r="BA2590" s="95">
        <v>32127137</v>
      </c>
      <c r="BB2590" s="95">
        <v>35385008</v>
      </c>
      <c r="BC2590" s="95">
        <v>10741</v>
      </c>
      <c r="BD2590" s="95">
        <v>10166</v>
      </c>
      <c r="BE2590" s="72">
        <v>254.45</v>
      </c>
      <c r="BF2590" s="72">
        <v>309.41000000000003</v>
      </c>
      <c r="BG2590" s="72">
        <v>563.86</v>
      </c>
      <c r="BH2590" s="95">
        <v>33134960</v>
      </c>
      <c r="BI2590" s="95">
        <v>37983374</v>
      </c>
      <c r="BJ2590" s="95">
        <v>10852</v>
      </c>
      <c r="BK2590" s="95">
        <v>10230</v>
      </c>
      <c r="BL2590" s="72">
        <v>254.63</v>
      </c>
      <c r="BM2590" s="72">
        <v>330.55</v>
      </c>
      <c r="BN2590" s="72">
        <v>585.17999999999995</v>
      </c>
      <c r="BO2590" s="95">
        <v>32975764</v>
      </c>
      <c r="BP2590" s="95">
        <v>40019286</v>
      </c>
      <c r="BQ2590" s="95">
        <v>10792</v>
      </c>
      <c r="BR2590" s="95">
        <v>10089</v>
      </c>
      <c r="BS2590" s="72">
        <v>255.78</v>
      </c>
      <c r="BT2590" s="72">
        <v>334.71</v>
      </c>
      <c r="BU2590" s="72">
        <v>590.49</v>
      </c>
      <c r="BV2590" s="95">
        <v>33320785.809999999</v>
      </c>
      <c r="BW2590" s="95">
        <v>40550306.68</v>
      </c>
      <c r="BX2590" s="95">
        <v>10856</v>
      </c>
      <c r="BY2590" s="95">
        <v>10096</v>
      </c>
      <c r="BZ2590" s="95">
        <v>10503</v>
      </c>
      <c r="CA2590" s="95">
        <v>10463</v>
      </c>
      <c r="CB2590" s="95">
        <v>10552</v>
      </c>
      <c r="CC2590" s="95">
        <v>10458</v>
      </c>
      <c r="CD2590" s="95">
        <v>10484</v>
      </c>
      <c r="CE2590" s="72">
        <v>650.75523149000003</v>
      </c>
      <c r="CF2590" s="72">
        <v>676.59346364999999</v>
      </c>
      <c r="CG2590" s="72">
        <v>712.40329333</v>
      </c>
      <c r="CH2590" s="72">
        <v>716.50152150999998</v>
      </c>
      <c r="CI2590" s="72">
        <v>731.52548966999996</v>
      </c>
      <c r="CJ2590" s="96">
        <v>0.75629050090000005</v>
      </c>
      <c r="CK2590" s="96">
        <v>0.79711086340000004</v>
      </c>
      <c r="CL2590" s="96">
        <v>0.79148988399999998</v>
      </c>
      <c r="CM2590" s="96">
        <v>0.81671843310000003</v>
      </c>
      <c r="CN2590" s="96">
        <v>0.80720358800000003</v>
      </c>
      <c r="CO2590" s="96">
        <v>0.96331971459999999</v>
      </c>
      <c r="CP2590" s="96">
        <v>0.823986722</v>
      </c>
      <c r="CQ2590" s="96">
        <v>0.99584056389999998</v>
      </c>
      <c r="CR2590" s="96">
        <v>0.82742823929999998</v>
      </c>
      <c r="CS2590" s="95">
        <v>9794</v>
      </c>
      <c r="CT2590" s="95">
        <v>9899</v>
      </c>
      <c r="CU2590" s="95">
        <v>9985</v>
      </c>
      <c r="CV2590" s="95">
        <v>9898</v>
      </c>
      <c r="CW2590" s="95">
        <v>9971</v>
      </c>
      <c r="CX2590" s="96">
        <v>0.97235434300000001</v>
      </c>
      <c r="CY2590" s="96">
        <v>0.95619711500000004</v>
      </c>
      <c r="CZ2590" s="96">
        <v>0.97503797199999998</v>
      </c>
      <c r="DA2590" s="96">
        <v>0.96055749400000001</v>
      </c>
      <c r="DB2590" s="96">
        <v>0.952523919</v>
      </c>
      <c r="DC2590">
        <v>2013</v>
      </c>
      <c r="DD2590" s="6">
        <v>10160.6</v>
      </c>
      <c r="DE2590" s="96">
        <v>8.9966013000000004E-3</v>
      </c>
      <c r="DF2590" s="72">
        <v>629.74</v>
      </c>
      <c r="DG2590" s="96">
        <v>1</v>
      </c>
      <c r="DH2590" s="72">
        <v>629.74</v>
      </c>
      <c r="DI2590" s="72">
        <v>730.79900866000003</v>
      </c>
      <c r="DJ2590" s="96">
        <v>1</v>
      </c>
      <c r="DK2590" s="72">
        <v>629.74</v>
      </c>
      <c r="DL2590" s="96">
        <v>1</v>
      </c>
      <c r="DM2590" s="72">
        <v>629.74</v>
      </c>
      <c r="DN2590" s="96">
        <v>1</v>
      </c>
      <c r="DO2590" s="96">
        <v>1.2309E-2</v>
      </c>
      <c r="DP2590" s="72">
        <v>7.75</v>
      </c>
      <c r="DQ2590" s="72">
        <v>621.99</v>
      </c>
      <c r="DR2590" t="s">
        <v>152</v>
      </c>
      <c r="DT2590" t="s">
        <v>1569</v>
      </c>
    </row>
    <row r="2591" spans="1:124" x14ac:dyDescent="0.3">
      <c r="A2591" t="s">
        <v>59</v>
      </c>
      <c r="B2591">
        <v>44780</v>
      </c>
      <c r="C2591" s="95">
        <v>77902</v>
      </c>
      <c r="D2591" s="95">
        <v>350430039</v>
      </c>
      <c r="E2591" s="95">
        <v>72770</v>
      </c>
      <c r="F2591" s="95">
        <v>257104386</v>
      </c>
      <c r="G2591" s="95">
        <v>19254</v>
      </c>
      <c r="H2591" s="95">
        <v>83015567</v>
      </c>
      <c r="I2591" s="95">
        <v>17298</v>
      </c>
      <c r="J2591" s="95">
        <v>57780574</v>
      </c>
      <c r="K2591" s="95">
        <v>75421</v>
      </c>
      <c r="L2591" s="95">
        <v>346243375</v>
      </c>
      <c r="M2591" s="95">
        <v>69615</v>
      </c>
      <c r="N2591" s="95">
        <v>256095652</v>
      </c>
      <c r="O2591" s="95">
        <v>18396</v>
      </c>
      <c r="P2591" s="95">
        <v>80692503</v>
      </c>
      <c r="Q2591" s="95">
        <v>16460</v>
      </c>
      <c r="R2591" s="95">
        <v>58712495</v>
      </c>
      <c r="S2591" s="95">
        <v>76046</v>
      </c>
      <c r="T2591" s="95">
        <v>347650150</v>
      </c>
      <c r="U2591" s="95">
        <v>69558</v>
      </c>
      <c r="V2591" s="95">
        <v>262680363</v>
      </c>
      <c r="W2591" s="95">
        <v>17706</v>
      </c>
      <c r="X2591" s="95">
        <v>79455742</v>
      </c>
      <c r="Y2591" s="95">
        <v>15757</v>
      </c>
      <c r="Z2591" s="95">
        <v>59840502</v>
      </c>
      <c r="AA2591" s="95">
        <v>76557</v>
      </c>
      <c r="AB2591" s="95">
        <v>339642464</v>
      </c>
      <c r="AC2591" s="95">
        <v>69451</v>
      </c>
      <c r="AD2591" s="95">
        <v>275952243</v>
      </c>
      <c r="AE2591" s="95">
        <v>17113</v>
      </c>
      <c r="AF2591" s="95">
        <v>78157402</v>
      </c>
      <c r="AG2591" s="95">
        <v>15145</v>
      </c>
      <c r="AH2591" s="95">
        <v>64484790</v>
      </c>
      <c r="AI2591" s="95">
        <v>77869</v>
      </c>
      <c r="AJ2591" s="95">
        <v>348277917.63999999</v>
      </c>
      <c r="AK2591" s="95">
        <v>70264</v>
      </c>
      <c r="AL2591" s="95">
        <v>289080022.61000001</v>
      </c>
      <c r="AM2591" s="95">
        <v>17503</v>
      </c>
      <c r="AN2591" s="95">
        <v>78323927</v>
      </c>
      <c r="AO2591" s="95">
        <v>15393</v>
      </c>
      <c r="AP2591" s="95">
        <v>66950081</v>
      </c>
      <c r="AQ2591" s="72">
        <v>371.78</v>
      </c>
      <c r="AR2591" s="72">
        <v>291.33999999999997</v>
      </c>
      <c r="AS2591" s="72">
        <v>663.12</v>
      </c>
      <c r="AT2591" s="95">
        <v>433445606</v>
      </c>
      <c r="AU2591" s="95">
        <v>314884960</v>
      </c>
      <c r="AV2591" s="95">
        <v>97156</v>
      </c>
      <c r="AW2591" s="95">
        <v>90068</v>
      </c>
      <c r="AX2591" s="72">
        <v>379.23</v>
      </c>
      <c r="AY2591" s="72">
        <v>304.77999999999997</v>
      </c>
      <c r="AZ2591" s="72">
        <v>684.01</v>
      </c>
      <c r="BA2591" s="95">
        <v>426935878</v>
      </c>
      <c r="BB2591" s="95">
        <v>314808147</v>
      </c>
      <c r="BC2591" s="95">
        <v>93817</v>
      </c>
      <c r="BD2591" s="95">
        <v>86075</v>
      </c>
      <c r="BE2591" s="72">
        <v>379.64</v>
      </c>
      <c r="BF2591" s="72">
        <v>315.02999999999997</v>
      </c>
      <c r="BG2591" s="72">
        <v>694.67</v>
      </c>
      <c r="BH2591" s="95">
        <v>427105892</v>
      </c>
      <c r="BI2591" s="95">
        <v>322520865</v>
      </c>
      <c r="BJ2591" s="95">
        <v>93752</v>
      </c>
      <c r="BK2591" s="95">
        <v>85315</v>
      </c>
      <c r="BL2591" s="72">
        <v>371.69</v>
      </c>
      <c r="BM2591" s="72">
        <v>335.36</v>
      </c>
      <c r="BN2591" s="72">
        <v>707.05</v>
      </c>
      <c r="BO2591" s="95">
        <v>417799866</v>
      </c>
      <c r="BP2591" s="95">
        <v>340437033</v>
      </c>
      <c r="BQ2591" s="95">
        <v>93670</v>
      </c>
      <c r="BR2591" s="95">
        <v>84596</v>
      </c>
      <c r="BS2591" s="72">
        <v>372.75</v>
      </c>
      <c r="BT2591" s="72">
        <v>346.37</v>
      </c>
      <c r="BU2591" s="72">
        <v>719.12</v>
      </c>
      <c r="BV2591" s="95">
        <v>426601844.63999999</v>
      </c>
      <c r="BW2591" s="95">
        <v>356030103.61000001</v>
      </c>
      <c r="BX2591" s="95">
        <v>95372</v>
      </c>
      <c r="BY2591" s="95">
        <v>85657</v>
      </c>
      <c r="BZ2591" s="95">
        <v>93778</v>
      </c>
      <c r="CA2591" s="95">
        <v>90085</v>
      </c>
      <c r="CB2591" s="95">
        <v>89685</v>
      </c>
      <c r="CC2591" s="95">
        <v>89363</v>
      </c>
      <c r="CD2591" s="95">
        <v>90619</v>
      </c>
      <c r="CE2591" s="72">
        <v>650.75523149000003</v>
      </c>
      <c r="CF2591" s="72">
        <v>676.59346364999999</v>
      </c>
      <c r="CG2591" s="72">
        <v>712.40329333</v>
      </c>
      <c r="CH2591" s="72">
        <v>716.50152150999998</v>
      </c>
      <c r="CI2591" s="72">
        <v>731.52548966999996</v>
      </c>
      <c r="CJ2591" s="96">
        <v>1.0190006439999999</v>
      </c>
      <c r="CK2591" s="96">
        <v>1.0109615843999999</v>
      </c>
      <c r="CL2591" s="96">
        <v>0.97510778870000003</v>
      </c>
      <c r="CM2591" s="96">
        <v>0.98680879070000005</v>
      </c>
      <c r="CN2591" s="96">
        <v>0.98304161670000001</v>
      </c>
      <c r="CO2591" s="96">
        <v>0.9684544678</v>
      </c>
      <c r="CP2591" s="96">
        <v>1.0273937681</v>
      </c>
      <c r="CQ2591" s="96">
        <v>0.99584056389999998</v>
      </c>
      <c r="CR2591" s="96">
        <v>1.0316848486000001</v>
      </c>
      <c r="CS2591" s="95">
        <v>87654</v>
      </c>
      <c r="CT2591" s="95">
        <v>83891</v>
      </c>
      <c r="CU2591" s="95">
        <v>82552</v>
      </c>
      <c r="CV2591" s="95">
        <v>82346</v>
      </c>
      <c r="CW2591" s="95">
        <v>83109</v>
      </c>
      <c r="CX2591" s="96">
        <v>0.96477317500000004</v>
      </c>
      <c r="CY2591" s="96">
        <v>0.95369604699999999</v>
      </c>
      <c r="CZ2591" s="96">
        <v>0.95622137100000004</v>
      </c>
      <c r="DA2591" s="96">
        <v>0.973427194</v>
      </c>
      <c r="DB2591" s="96">
        <v>0.99445840500000005</v>
      </c>
      <c r="DC2591">
        <v>2013</v>
      </c>
      <c r="DD2591" s="6">
        <v>86342.2</v>
      </c>
      <c r="DE2591" s="96">
        <v>6.2537731000000003E-3</v>
      </c>
      <c r="DF2591" s="72">
        <v>787.37</v>
      </c>
      <c r="DG2591" s="96">
        <v>1</v>
      </c>
      <c r="DH2591" s="72">
        <v>787.37</v>
      </c>
      <c r="DI2591" s="72">
        <v>789.32385640999996</v>
      </c>
      <c r="DJ2591" s="96">
        <v>1</v>
      </c>
      <c r="DK2591" s="72">
        <v>787.37</v>
      </c>
      <c r="DL2591" s="96">
        <v>1</v>
      </c>
      <c r="DM2591" s="72">
        <v>787.37</v>
      </c>
      <c r="DN2591" s="96">
        <v>1</v>
      </c>
      <c r="DO2591" s="96">
        <v>1.5709999999999998E-2</v>
      </c>
      <c r="DP2591" s="72">
        <v>12.37</v>
      </c>
      <c r="DQ2591" s="72">
        <v>775</v>
      </c>
      <c r="DR2591" t="s">
        <v>59</v>
      </c>
      <c r="DT2591" t="s">
        <v>1569</v>
      </c>
    </row>
    <row r="2592" spans="1:124" x14ac:dyDescent="0.3">
      <c r="A2592" t="s">
        <v>683</v>
      </c>
      <c r="B2592">
        <v>44790</v>
      </c>
      <c r="C2592" s="95">
        <v>2043</v>
      </c>
      <c r="D2592" s="95">
        <v>11214090</v>
      </c>
      <c r="E2592" s="95">
        <v>1968</v>
      </c>
      <c r="F2592" s="95">
        <v>7957128</v>
      </c>
      <c r="G2592" s="95">
        <v>559</v>
      </c>
      <c r="H2592" s="95">
        <v>1850429</v>
      </c>
      <c r="I2592" s="95">
        <v>500</v>
      </c>
      <c r="J2592" s="95">
        <v>1949392</v>
      </c>
      <c r="K2592" s="95">
        <v>1975</v>
      </c>
      <c r="L2592" s="95">
        <v>11294866</v>
      </c>
      <c r="M2592" s="95">
        <v>1893</v>
      </c>
      <c r="N2592" s="95">
        <v>8398281</v>
      </c>
      <c r="O2592" s="95">
        <v>563</v>
      </c>
      <c r="P2592" s="95">
        <v>2423044</v>
      </c>
      <c r="Q2592" s="95">
        <v>504</v>
      </c>
      <c r="R2592" s="95">
        <v>2012425</v>
      </c>
      <c r="S2592" s="95">
        <v>1990</v>
      </c>
      <c r="T2592" s="95">
        <v>12429378</v>
      </c>
      <c r="U2592" s="95">
        <v>1905</v>
      </c>
      <c r="V2592" s="95">
        <v>8440776</v>
      </c>
      <c r="W2592" s="95">
        <v>573</v>
      </c>
      <c r="X2592" s="95">
        <v>2255061</v>
      </c>
      <c r="Y2592" s="95">
        <v>518</v>
      </c>
      <c r="Z2592" s="95">
        <v>2253285</v>
      </c>
      <c r="AA2592" s="95">
        <v>1979</v>
      </c>
      <c r="AB2592" s="95">
        <v>12067522</v>
      </c>
      <c r="AC2592" s="95">
        <v>1891</v>
      </c>
      <c r="AD2592" s="95">
        <v>8625722</v>
      </c>
      <c r="AE2592" s="95">
        <v>600</v>
      </c>
      <c r="AF2592" s="95">
        <v>2495233</v>
      </c>
      <c r="AG2592" s="95">
        <v>543</v>
      </c>
      <c r="AH2592" s="95">
        <v>2559686</v>
      </c>
      <c r="AI2592" s="95">
        <v>1944</v>
      </c>
      <c r="AJ2592" s="95">
        <v>11552952</v>
      </c>
      <c r="AK2592" s="95">
        <v>1843</v>
      </c>
      <c r="AL2592" s="95">
        <v>9033624</v>
      </c>
      <c r="AM2592" s="95">
        <v>590</v>
      </c>
      <c r="AN2592" s="95">
        <v>2339318</v>
      </c>
      <c r="AO2592" s="95">
        <v>539</v>
      </c>
      <c r="AP2592" s="95">
        <v>2520543</v>
      </c>
      <c r="AQ2592" s="72">
        <v>418.41</v>
      </c>
      <c r="AR2592" s="72">
        <v>334.5</v>
      </c>
      <c r="AS2592" s="72">
        <v>752.91</v>
      </c>
      <c r="AT2592" s="95">
        <v>13064519</v>
      </c>
      <c r="AU2592" s="95">
        <v>9906520</v>
      </c>
      <c r="AV2592" s="95">
        <v>2602</v>
      </c>
      <c r="AW2592" s="95">
        <v>2468</v>
      </c>
      <c r="AX2592" s="72">
        <v>450.42</v>
      </c>
      <c r="AY2592" s="72">
        <v>361.94</v>
      </c>
      <c r="AZ2592" s="72">
        <v>812.36</v>
      </c>
      <c r="BA2592" s="95">
        <v>13717910</v>
      </c>
      <c r="BB2592" s="95">
        <v>10410706</v>
      </c>
      <c r="BC2592" s="95">
        <v>2538</v>
      </c>
      <c r="BD2592" s="95">
        <v>2397</v>
      </c>
      <c r="BE2592" s="72">
        <v>477.45</v>
      </c>
      <c r="BF2592" s="72">
        <v>367.8</v>
      </c>
      <c r="BG2592" s="72">
        <v>845.25</v>
      </c>
      <c r="BH2592" s="95">
        <v>14684439</v>
      </c>
      <c r="BI2592" s="95">
        <v>10694061</v>
      </c>
      <c r="BJ2592" s="95">
        <v>2563</v>
      </c>
      <c r="BK2592" s="95">
        <v>2423</v>
      </c>
      <c r="BL2592" s="72">
        <v>470.56</v>
      </c>
      <c r="BM2592" s="72">
        <v>382.96</v>
      </c>
      <c r="BN2592" s="72">
        <v>853.52</v>
      </c>
      <c r="BO2592" s="95">
        <v>14562755</v>
      </c>
      <c r="BP2592" s="95">
        <v>11185408</v>
      </c>
      <c r="BQ2592" s="95">
        <v>2579</v>
      </c>
      <c r="BR2592" s="95">
        <v>2434</v>
      </c>
      <c r="BS2592" s="72">
        <v>456.86</v>
      </c>
      <c r="BT2592" s="72">
        <v>404.22</v>
      </c>
      <c r="BU2592" s="72">
        <v>861.08</v>
      </c>
      <c r="BV2592" s="95">
        <v>13892270</v>
      </c>
      <c r="BW2592" s="95">
        <v>11554167</v>
      </c>
      <c r="BX2592" s="95">
        <v>2534</v>
      </c>
      <c r="BY2592" s="95">
        <v>2382</v>
      </c>
      <c r="BZ2592" s="95">
        <v>2538</v>
      </c>
      <c r="CA2592" s="95">
        <v>2470</v>
      </c>
      <c r="CB2592" s="95">
        <v>2496</v>
      </c>
      <c r="CC2592" s="95">
        <v>2510</v>
      </c>
      <c r="CD2592" s="95">
        <v>2460</v>
      </c>
      <c r="CE2592" s="72">
        <v>650.75523149000003</v>
      </c>
      <c r="CF2592" s="72">
        <v>676.59346364999999</v>
      </c>
      <c r="CG2592" s="72">
        <v>712.40329333</v>
      </c>
      <c r="CH2592" s="72">
        <v>716.50152150999998</v>
      </c>
      <c r="CI2592" s="72">
        <v>731.52548966999996</v>
      </c>
      <c r="CJ2592" s="96">
        <v>1.1569787895000001</v>
      </c>
      <c r="CK2592" s="96">
        <v>1.2006619095</v>
      </c>
      <c r="CL2592" s="96">
        <v>1.1864768284</v>
      </c>
      <c r="CM2592" s="96">
        <v>1.1912326413000001</v>
      </c>
      <c r="CN2592" s="96">
        <v>1.1771018401</v>
      </c>
      <c r="CO2592" s="96">
        <v>1.0707718231000001</v>
      </c>
      <c r="CP2592" s="96">
        <v>1.1043346269000001</v>
      </c>
      <c r="CQ2592" s="96">
        <v>0.99584056389999998</v>
      </c>
      <c r="CR2592" s="96">
        <v>1.1089470637000001</v>
      </c>
      <c r="CS2592" s="95">
        <v>2424</v>
      </c>
      <c r="CT2592" s="95">
        <v>2387</v>
      </c>
      <c r="CU2592" s="95">
        <v>2368</v>
      </c>
      <c r="CV2592" s="95">
        <v>2448</v>
      </c>
      <c r="CW2592" s="95">
        <v>2416</v>
      </c>
      <c r="CX2592" s="96">
        <v>1.098104221</v>
      </c>
      <c r="CY2592" s="96">
        <v>1.052883802</v>
      </c>
      <c r="CZ2592" s="96">
        <v>1.0301828369999999</v>
      </c>
      <c r="DA2592" s="96">
        <v>1.0829888270000001</v>
      </c>
      <c r="DB2592" s="96">
        <v>1.08842599</v>
      </c>
      <c r="DC2592">
        <v>2013</v>
      </c>
      <c r="DD2592" s="6">
        <v>2420.8000000000002</v>
      </c>
      <c r="DE2592" s="96">
        <v>1.3749026999999999E-3</v>
      </c>
      <c r="DF2592" s="72">
        <v>850.49</v>
      </c>
      <c r="DG2592" s="96">
        <v>1</v>
      </c>
      <c r="DH2592" s="72">
        <v>850.49</v>
      </c>
      <c r="DI2592" s="72">
        <v>786.21584169000005</v>
      </c>
      <c r="DJ2592" s="96">
        <v>1</v>
      </c>
      <c r="DK2592" s="72">
        <v>850.49</v>
      </c>
      <c r="DL2592" s="96">
        <v>1</v>
      </c>
      <c r="DM2592" s="72">
        <v>850.49</v>
      </c>
      <c r="DN2592" s="96">
        <v>1</v>
      </c>
      <c r="DO2592" s="96">
        <v>6.5729999999999998E-3</v>
      </c>
      <c r="DP2592" s="72">
        <v>5.59</v>
      </c>
      <c r="DQ2592" s="72">
        <v>844.9</v>
      </c>
      <c r="DR2592" t="s">
        <v>683</v>
      </c>
      <c r="DT2592" t="s">
        <v>1569</v>
      </c>
    </row>
    <row r="2593" spans="1:124" x14ac:dyDescent="0.3">
      <c r="A2593" t="s">
        <v>423</v>
      </c>
      <c r="B2593">
        <v>44800</v>
      </c>
      <c r="C2593" s="95">
        <v>1845</v>
      </c>
      <c r="D2593" s="95">
        <v>6886939</v>
      </c>
      <c r="E2593" s="95">
        <v>1796</v>
      </c>
      <c r="F2593" s="95">
        <v>5227768</v>
      </c>
      <c r="G2593" s="95">
        <v>465</v>
      </c>
      <c r="H2593" s="95">
        <v>1526678</v>
      </c>
      <c r="I2593" s="95">
        <v>423</v>
      </c>
      <c r="J2593" s="95">
        <v>1429271</v>
      </c>
      <c r="K2593" s="95">
        <v>1838</v>
      </c>
      <c r="L2593" s="95">
        <v>6676599</v>
      </c>
      <c r="M2593" s="95">
        <v>1776</v>
      </c>
      <c r="N2593" s="95">
        <v>5898595</v>
      </c>
      <c r="O2593" s="95">
        <v>486</v>
      </c>
      <c r="P2593" s="95">
        <v>1400284</v>
      </c>
      <c r="Q2593" s="95">
        <v>440</v>
      </c>
      <c r="R2593" s="95">
        <v>1355863</v>
      </c>
      <c r="S2593" s="95">
        <v>1855</v>
      </c>
      <c r="T2593" s="95">
        <v>9104195</v>
      </c>
      <c r="U2593" s="95">
        <v>1794</v>
      </c>
      <c r="V2593" s="95">
        <v>6716257</v>
      </c>
      <c r="W2593" s="95">
        <v>471</v>
      </c>
      <c r="X2593" s="95">
        <v>1269426</v>
      </c>
      <c r="Y2593" s="95">
        <v>427</v>
      </c>
      <c r="Z2593" s="95">
        <v>1459062</v>
      </c>
      <c r="AA2593" s="95">
        <v>1867</v>
      </c>
      <c r="AB2593" s="95">
        <v>8039658</v>
      </c>
      <c r="AC2593" s="95">
        <v>1798</v>
      </c>
      <c r="AD2593" s="95">
        <v>6273576</v>
      </c>
      <c r="AE2593" s="95">
        <v>436</v>
      </c>
      <c r="AF2593" s="95">
        <v>1264771</v>
      </c>
      <c r="AG2593" s="95">
        <v>396</v>
      </c>
      <c r="AH2593" s="95">
        <v>1589331</v>
      </c>
      <c r="AI2593" s="95">
        <v>1873</v>
      </c>
      <c r="AJ2593" s="95">
        <v>8751623</v>
      </c>
      <c r="AK2593" s="95">
        <v>1797</v>
      </c>
      <c r="AL2593" s="95">
        <v>6988570.54</v>
      </c>
      <c r="AM2593" s="95">
        <v>438</v>
      </c>
      <c r="AN2593" s="95">
        <v>1169037</v>
      </c>
      <c r="AO2593" s="95">
        <v>395</v>
      </c>
      <c r="AP2593" s="95">
        <v>1561346</v>
      </c>
      <c r="AQ2593" s="72">
        <v>303.52</v>
      </c>
      <c r="AR2593" s="72">
        <v>250</v>
      </c>
      <c r="AS2593" s="72">
        <v>553.52</v>
      </c>
      <c r="AT2593" s="95">
        <v>8413617</v>
      </c>
      <c r="AU2593" s="95">
        <v>6657039</v>
      </c>
      <c r="AV2593" s="95">
        <v>2310</v>
      </c>
      <c r="AW2593" s="95">
        <v>2219</v>
      </c>
      <c r="AX2593" s="72">
        <v>289.62</v>
      </c>
      <c r="AY2593" s="72">
        <v>272.81</v>
      </c>
      <c r="AZ2593" s="72">
        <v>562.42999999999995</v>
      </c>
      <c r="BA2593" s="95">
        <v>8076883</v>
      </c>
      <c r="BB2593" s="95">
        <v>7254458</v>
      </c>
      <c r="BC2593" s="95">
        <v>2324</v>
      </c>
      <c r="BD2593" s="95">
        <v>2216</v>
      </c>
      <c r="BE2593" s="72">
        <v>371.65</v>
      </c>
      <c r="BF2593" s="72">
        <v>306.74</v>
      </c>
      <c r="BG2593" s="72">
        <v>678.39</v>
      </c>
      <c r="BH2593" s="95">
        <v>10373621</v>
      </c>
      <c r="BI2593" s="95">
        <v>8175319</v>
      </c>
      <c r="BJ2593" s="95">
        <v>2326</v>
      </c>
      <c r="BK2593" s="95">
        <v>2221</v>
      </c>
      <c r="BL2593" s="72">
        <v>336.68</v>
      </c>
      <c r="BM2593" s="72">
        <v>298.64999999999998</v>
      </c>
      <c r="BN2593" s="72">
        <v>635.33000000000004</v>
      </c>
      <c r="BO2593" s="95">
        <v>9304429</v>
      </c>
      <c r="BP2593" s="95">
        <v>7862907</v>
      </c>
      <c r="BQ2593" s="95">
        <v>2303</v>
      </c>
      <c r="BR2593" s="95">
        <v>2194</v>
      </c>
      <c r="BS2593" s="72">
        <v>357.73</v>
      </c>
      <c r="BT2593" s="72">
        <v>325.04000000000002</v>
      </c>
      <c r="BU2593" s="72">
        <v>682.77</v>
      </c>
      <c r="BV2593" s="95">
        <v>9920660</v>
      </c>
      <c r="BW2593" s="95">
        <v>8549916.5399999991</v>
      </c>
      <c r="BX2593" s="95">
        <v>2311</v>
      </c>
      <c r="BY2593" s="95">
        <v>2192</v>
      </c>
      <c r="BZ2593" s="95">
        <v>2267</v>
      </c>
      <c r="CA2593" s="95">
        <v>2272</v>
      </c>
      <c r="CB2593" s="95">
        <v>2275</v>
      </c>
      <c r="CC2593" s="95">
        <v>2251</v>
      </c>
      <c r="CD2593" s="95">
        <v>2253</v>
      </c>
      <c r="CE2593" s="72">
        <v>650.75523149000003</v>
      </c>
      <c r="CF2593" s="72">
        <v>676.59346364999999</v>
      </c>
      <c r="CG2593" s="72">
        <v>712.40329333</v>
      </c>
      <c r="CH2593" s="72">
        <v>716.50152150999998</v>
      </c>
      <c r="CI2593" s="72">
        <v>731.52548966999996</v>
      </c>
      <c r="CJ2593" s="96">
        <v>0.85058094539999995</v>
      </c>
      <c r="CK2593" s="96">
        <v>0.83126726790000005</v>
      </c>
      <c r="CL2593" s="96">
        <v>0.95225556420000002</v>
      </c>
      <c r="CM2593" s="96">
        <v>0.88671130610000004</v>
      </c>
      <c r="CN2593" s="96">
        <v>0.93335093530000002</v>
      </c>
      <c r="CO2593" s="96">
        <v>0.92917437650000001</v>
      </c>
      <c r="CP2593" s="96">
        <v>0.95873629999999999</v>
      </c>
      <c r="CQ2593" s="96">
        <v>0.99584056389999998</v>
      </c>
      <c r="CR2593" s="96">
        <v>0.96274062120000004</v>
      </c>
      <c r="CS2593" s="95">
        <v>2228</v>
      </c>
      <c r="CT2593" s="95">
        <v>2251</v>
      </c>
      <c r="CU2593" s="95">
        <v>2240</v>
      </c>
      <c r="CV2593" s="95">
        <v>2250</v>
      </c>
      <c r="CW2593" s="95">
        <v>2245</v>
      </c>
      <c r="CX2593" s="96">
        <v>0.94325957800000004</v>
      </c>
      <c r="CY2593" s="96">
        <v>0.92288974499999998</v>
      </c>
      <c r="CZ2593" s="96">
        <v>0.95292101600000001</v>
      </c>
      <c r="DA2593" s="96">
        <v>0.93546135100000005</v>
      </c>
      <c r="DB2593" s="96">
        <v>0.89150253300000004</v>
      </c>
      <c r="DC2593">
        <v>2013</v>
      </c>
      <c r="DD2593" s="6">
        <v>2208.4</v>
      </c>
      <c r="DE2593" s="96">
        <v>2.7661328E-3</v>
      </c>
      <c r="DF2593" s="72">
        <v>737.33</v>
      </c>
      <c r="DG2593" s="96">
        <v>1</v>
      </c>
      <c r="DH2593" s="72">
        <v>737.33</v>
      </c>
      <c r="DI2593" s="72">
        <v>757.41527054000005</v>
      </c>
      <c r="DJ2593" s="96">
        <v>1</v>
      </c>
      <c r="DK2593" s="72">
        <v>737.33</v>
      </c>
      <c r="DL2593" s="96">
        <v>1</v>
      </c>
      <c r="DM2593" s="72">
        <v>737.33</v>
      </c>
      <c r="DN2593" s="96">
        <v>1</v>
      </c>
      <c r="DO2593" s="96">
        <v>1.4472E-2</v>
      </c>
      <c r="DP2593" s="72">
        <v>10.67</v>
      </c>
      <c r="DQ2593" s="72">
        <v>726.66</v>
      </c>
      <c r="DR2593" t="s">
        <v>423</v>
      </c>
      <c r="DT2593" t="s">
        <v>1569</v>
      </c>
    </row>
    <row r="2594" spans="1:124" x14ac:dyDescent="0.3">
      <c r="A2594" t="s">
        <v>572</v>
      </c>
      <c r="B2594">
        <v>44810</v>
      </c>
      <c r="C2594" s="95">
        <v>15948</v>
      </c>
      <c r="D2594" s="95">
        <v>59332033</v>
      </c>
      <c r="E2594" s="95">
        <v>15267</v>
      </c>
      <c r="F2594" s="95">
        <v>46895820</v>
      </c>
      <c r="G2594" s="95">
        <v>5695</v>
      </c>
      <c r="H2594" s="95">
        <v>15402942</v>
      </c>
      <c r="I2594" s="95">
        <v>5062</v>
      </c>
      <c r="J2594" s="95">
        <v>16092732</v>
      </c>
      <c r="K2594" s="95">
        <v>15396</v>
      </c>
      <c r="L2594" s="95">
        <v>58643725</v>
      </c>
      <c r="M2594" s="95">
        <v>14595</v>
      </c>
      <c r="N2594" s="95">
        <v>46369636</v>
      </c>
      <c r="O2594" s="95">
        <v>5705</v>
      </c>
      <c r="P2594" s="95">
        <v>15799301</v>
      </c>
      <c r="Q2594" s="95">
        <v>5065</v>
      </c>
      <c r="R2594" s="95">
        <v>16795141</v>
      </c>
      <c r="S2594" s="95">
        <v>14052</v>
      </c>
      <c r="T2594" s="95">
        <v>56672671</v>
      </c>
      <c r="U2594" s="95">
        <v>13138</v>
      </c>
      <c r="V2594" s="95">
        <v>42461835</v>
      </c>
      <c r="W2594" s="95">
        <v>5580</v>
      </c>
      <c r="X2594" s="95">
        <v>15758048</v>
      </c>
      <c r="Y2594" s="95">
        <v>4962</v>
      </c>
      <c r="Z2594" s="95">
        <v>16727962</v>
      </c>
      <c r="AA2594" s="95">
        <v>13346</v>
      </c>
      <c r="AB2594" s="95">
        <v>51776607</v>
      </c>
      <c r="AC2594" s="95">
        <v>12358</v>
      </c>
      <c r="AD2594" s="95">
        <v>44528286</v>
      </c>
      <c r="AE2594" s="95">
        <v>5204</v>
      </c>
      <c r="AF2594" s="95">
        <v>14467263</v>
      </c>
      <c r="AG2594" s="95">
        <v>4586</v>
      </c>
      <c r="AH2594" s="95">
        <v>16433505</v>
      </c>
      <c r="AI2594" s="95">
        <v>13276</v>
      </c>
      <c r="AJ2594" s="95">
        <v>50742896.759999998</v>
      </c>
      <c r="AK2594" s="95">
        <v>12228</v>
      </c>
      <c r="AL2594" s="95">
        <v>45484441.369999997</v>
      </c>
      <c r="AM2594" s="95">
        <v>5159</v>
      </c>
      <c r="AN2594" s="95">
        <v>14547197.470000001</v>
      </c>
      <c r="AO2594" s="95">
        <v>4540</v>
      </c>
      <c r="AP2594" s="95">
        <v>17317920.010000002</v>
      </c>
      <c r="AQ2594" s="72">
        <v>287.76</v>
      </c>
      <c r="AR2594" s="72">
        <v>258.2</v>
      </c>
      <c r="AS2594" s="72">
        <v>545.96</v>
      </c>
      <c r="AT2594" s="95">
        <v>74734975</v>
      </c>
      <c r="AU2594" s="95">
        <v>62988552</v>
      </c>
      <c r="AV2594" s="95">
        <v>21643</v>
      </c>
      <c r="AW2594" s="95">
        <v>20329</v>
      </c>
      <c r="AX2594" s="72">
        <v>293.99</v>
      </c>
      <c r="AY2594" s="72">
        <v>267.74</v>
      </c>
      <c r="AZ2594" s="72">
        <v>561.73</v>
      </c>
      <c r="BA2594" s="95">
        <v>74443026</v>
      </c>
      <c r="BB2594" s="95">
        <v>63164777</v>
      </c>
      <c r="BC2594" s="95">
        <v>21101</v>
      </c>
      <c r="BD2594" s="95">
        <v>19660</v>
      </c>
      <c r="BE2594" s="72">
        <v>307.45</v>
      </c>
      <c r="BF2594" s="72">
        <v>272.51</v>
      </c>
      <c r="BG2594" s="72">
        <v>579.96</v>
      </c>
      <c r="BH2594" s="95">
        <v>72430719</v>
      </c>
      <c r="BI2594" s="95">
        <v>59189797</v>
      </c>
      <c r="BJ2594" s="95">
        <v>19632</v>
      </c>
      <c r="BK2594" s="95">
        <v>18100</v>
      </c>
      <c r="BL2594" s="72">
        <v>297.58999999999997</v>
      </c>
      <c r="BM2594" s="72">
        <v>299.82</v>
      </c>
      <c r="BN2594" s="72">
        <v>597.41</v>
      </c>
      <c r="BO2594" s="95">
        <v>66243870</v>
      </c>
      <c r="BP2594" s="95">
        <v>60961791</v>
      </c>
      <c r="BQ2594" s="95">
        <v>18550</v>
      </c>
      <c r="BR2594" s="95">
        <v>16944</v>
      </c>
      <c r="BS2594" s="72">
        <v>295.14</v>
      </c>
      <c r="BT2594" s="72">
        <v>312.11</v>
      </c>
      <c r="BU2594" s="72">
        <v>607.25</v>
      </c>
      <c r="BV2594" s="95">
        <v>65290094.229999997</v>
      </c>
      <c r="BW2594" s="95">
        <v>62802361.380000003</v>
      </c>
      <c r="BX2594" s="95">
        <v>18435</v>
      </c>
      <c r="BY2594" s="95">
        <v>16768</v>
      </c>
      <c r="BZ2594" s="95">
        <v>21017</v>
      </c>
      <c r="CA2594" s="95">
        <v>20406</v>
      </c>
      <c r="CB2594" s="95">
        <v>18894</v>
      </c>
      <c r="CC2594" s="95">
        <v>17788</v>
      </c>
      <c r="CD2594" s="95">
        <v>17620</v>
      </c>
      <c r="CE2594" s="72">
        <v>650.75523149000003</v>
      </c>
      <c r="CF2594" s="72">
        <v>676.59346364999999</v>
      </c>
      <c r="CG2594" s="72">
        <v>712.40329333</v>
      </c>
      <c r="CH2594" s="72">
        <v>716.50152150999998</v>
      </c>
      <c r="CI2594" s="72">
        <v>731.52548966999996</v>
      </c>
      <c r="CJ2594" s="96">
        <v>0.83896367419999995</v>
      </c>
      <c r="CK2594" s="96">
        <v>0.83023267320000005</v>
      </c>
      <c r="CL2594" s="96">
        <v>0.81408944260000005</v>
      </c>
      <c r="CM2594" s="96">
        <v>0.83378748270000003</v>
      </c>
      <c r="CN2594" s="96">
        <v>0.83011461470000003</v>
      </c>
      <c r="CO2594" s="96">
        <v>0.98283537129999998</v>
      </c>
      <c r="CP2594" s="96">
        <v>0.84392320600000004</v>
      </c>
      <c r="CQ2594" s="96">
        <v>0.99584056389999998</v>
      </c>
      <c r="CR2594" s="96">
        <v>0.84744799120000003</v>
      </c>
      <c r="CS2594" s="95">
        <v>19454</v>
      </c>
      <c r="CT2594" s="95">
        <v>19040</v>
      </c>
      <c r="CU2594" s="95">
        <v>17638</v>
      </c>
      <c r="CV2594" s="95">
        <v>16531</v>
      </c>
      <c r="CW2594" s="95">
        <v>16301</v>
      </c>
      <c r="CX2594" s="96">
        <v>0.98271230799999998</v>
      </c>
      <c r="CY2594" s="96">
        <v>0.98736836400000005</v>
      </c>
      <c r="CZ2594" s="96">
        <v>0.98096592100000002</v>
      </c>
      <c r="DA2594" s="96">
        <v>0.981124573</v>
      </c>
      <c r="DB2594" s="96">
        <v>0.98144530100000005</v>
      </c>
      <c r="DC2594">
        <v>2013</v>
      </c>
      <c r="DD2594" s="6">
        <v>18360.2</v>
      </c>
      <c r="DE2594" s="96">
        <v>8.2757588999999993E-3</v>
      </c>
      <c r="DF2594" s="72">
        <v>645.45000000000005</v>
      </c>
      <c r="DG2594" s="96">
        <v>1</v>
      </c>
      <c r="DH2594" s="72">
        <v>645.45000000000005</v>
      </c>
      <c r="DI2594" s="72">
        <v>650.17769214999998</v>
      </c>
      <c r="DJ2594" s="96">
        <v>1</v>
      </c>
      <c r="DK2594" s="72">
        <v>645.45000000000005</v>
      </c>
      <c r="DL2594" s="96">
        <v>1</v>
      </c>
      <c r="DM2594" s="72">
        <v>645.45000000000005</v>
      </c>
      <c r="DN2594" s="96">
        <v>1</v>
      </c>
      <c r="DO2594" s="96">
        <v>1.8905999999999999E-2</v>
      </c>
      <c r="DP2594" s="72">
        <v>12.2</v>
      </c>
      <c r="DQ2594" s="72">
        <v>633.25</v>
      </c>
      <c r="DR2594" t="s">
        <v>572</v>
      </c>
      <c r="DT2594" t="s">
        <v>1569</v>
      </c>
    </row>
    <row r="2595" spans="1:124" x14ac:dyDescent="0.3">
      <c r="A2595" t="s">
        <v>687</v>
      </c>
      <c r="B2595">
        <v>44820</v>
      </c>
      <c r="C2595" s="95">
        <v>11235</v>
      </c>
      <c r="D2595" s="95">
        <v>52919997</v>
      </c>
      <c r="E2595" s="95">
        <v>10493</v>
      </c>
      <c r="F2595" s="95">
        <v>38907062</v>
      </c>
      <c r="G2595" s="95">
        <v>2969</v>
      </c>
      <c r="H2595" s="95">
        <v>11052678</v>
      </c>
      <c r="I2595" s="95">
        <v>2628</v>
      </c>
      <c r="J2595" s="95">
        <v>11063639</v>
      </c>
      <c r="K2595" s="95">
        <v>11184</v>
      </c>
      <c r="L2595" s="95">
        <v>51075097</v>
      </c>
      <c r="M2595" s="95">
        <v>10355</v>
      </c>
      <c r="N2595" s="95">
        <v>40338722</v>
      </c>
      <c r="O2595" s="95">
        <v>3063</v>
      </c>
      <c r="P2595" s="95">
        <v>11813816</v>
      </c>
      <c r="Q2595" s="95">
        <v>2715</v>
      </c>
      <c r="R2595" s="95">
        <v>11699187</v>
      </c>
      <c r="S2595" s="95">
        <v>11513</v>
      </c>
      <c r="T2595" s="95">
        <v>53922234</v>
      </c>
      <c r="U2595" s="95">
        <v>10537</v>
      </c>
      <c r="V2595" s="95">
        <v>43010067</v>
      </c>
      <c r="W2595" s="95">
        <v>3069</v>
      </c>
      <c r="X2595" s="95">
        <v>11192386</v>
      </c>
      <c r="Y2595" s="95">
        <v>2721</v>
      </c>
      <c r="Z2595" s="95">
        <v>12015560</v>
      </c>
      <c r="AA2595" s="95">
        <v>11592</v>
      </c>
      <c r="AB2595" s="95">
        <v>50267197</v>
      </c>
      <c r="AC2595" s="95">
        <v>10564</v>
      </c>
      <c r="AD2595" s="95">
        <v>46468548</v>
      </c>
      <c r="AE2595" s="95">
        <v>3135</v>
      </c>
      <c r="AF2595" s="95">
        <v>11761038</v>
      </c>
      <c r="AG2595" s="95">
        <v>2782</v>
      </c>
      <c r="AH2595" s="95">
        <v>13185309</v>
      </c>
      <c r="AI2595" s="95">
        <v>11745</v>
      </c>
      <c r="AJ2595" s="95">
        <v>50031637.090000004</v>
      </c>
      <c r="AK2595" s="95">
        <v>10634</v>
      </c>
      <c r="AL2595" s="95">
        <v>47781663.049999997</v>
      </c>
      <c r="AM2595" s="95">
        <v>3132</v>
      </c>
      <c r="AN2595" s="95">
        <v>12589259</v>
      </c>
      <c r="AO2595" s="95">
        <v>2768</v>
      </c>
      <c r="AP2595" s="95">
        <v>13375213</v>
      </c>
      <c r="AQ2595" s="72">
        <v>375.32</v>
      </c>
      <c r="AR2595" s="72">
        <v>317.37</v>
      </c>
      <c r="AS2595" s="72">
        <v>692.69</v>
      </c>
      <c r="AT2595" s="95">
        <v>63972675</v>
      </c>
      <c r="AU2595" s="95">
        <v>49970701</v>
      </c>
      <c r="AV2595" s="95">
        <v>14204</v>
      </c>
      <c r="AW2595" s="95">
        <v>13121</v>
      </c>
      <c r="AX2595" s="72">
        <v>367.85</v>
      </c>
      <c r="AY2595" s="72">
        <v>331.79</v>
      </c>
      <c r="AZ2595" s="72">
        <v>699.64</v>
      </c>
      <c r="BA2595" s="95">
        <v>62888913</v>
      </c>
      <c r="BB2595" s="95">
        <v>52037909</v>
      </c>
      <c r="BC2595" s="95">
        <v>14247</v>
      </c>
      <c r="BD2595" s="95">
        <v>13070</v>
      </c>
      <c r="BE2595" s="72">
        <v>372.12</v>
      </c>
      <c r="BF2595" s="72">
        <v>345.86</v>
      </c>
      <c r="BG2595" s="72">
        <v>717.98</v>
      </c>
      <c r="BH2595" s="95">
        <v>65114620</v>
      </c>
      <c r="BI2595" s="95">
        <v>55025627</v>
      </c>
      <c r="BJ2595" s="95">
        <v>14582</v>
      </c>
      <c r="BK2595" s="95">
        <v>13258</v>
      </c>
      <c r="BL2595" s="72">
        <v>350.99</v>
      </c>
      <c r="BM2595" s="72">
        <v>372.48</v>
      </c>
      <c r="BN2595" s="72">
        <v>723.47</v>
      </c>
      <c r="BO2595" s="95">
        <v>62028235</v>
      </c>
      <c r="BP2595" s="95">
        <v>59653857</v>
      </c>
      <c r="BQ2595" s="95">
        <v>14727</v>
      </c>
      <c r="BR2595" s="95">
        <v>13346</v>
      </c>
      <c r="BS2595" s="72">
        <v>350.77</v>
      </c>
      <c r="BT2595" s="72">
        <v>380.27</v>
      </c>
      <c r="BU2595" s="72">
        <v>731.04</v>
      </c>
      <c r="BV2595" s="95">
        <v>62620896.090000004</v>
      </c>
      <c r="BW2595" s="95">
        <v>61156876.049999997</v>
      </c>
      <c r="BX2595" s="95">
        <v>14877</v>
      </c>
      <c r="BY2595" s="95">
        <v>13402</v>
      </c>
      <c r="BZ2595" s="95">
        <v>13688</v>
      </c>
      <c r="CA2595" s="95">
        <v>13680</v>
      </c>
      <c r="CB2595" s="95">
        <v>13944</v>
      </c>
      <c r="CC2595" s="95">
        <v>14071</v>
      </c>
      <c r="CD2595" s="95">
        <v>14155</v>
      </c>
      <c r="CE2595" s="72">
        <v>650.75523149000003</v>
      </c>
      <c r="CF2595" s="72">
        <v>676.59346364999999</v>
      </c>
      <c r="CG2595" s="72">
        <v>712.40329333</v>
      </c>
      <c r="CH2595" s="72">
        <v>716.50152150999998</v>
      </c>
      <c r="CI2595" s="72">
        <v>731.52548966999996</v>
      </c>
      <c r="CJ2595" s="96">
        <v>1.0644401558000001</v>
      </c>
      <c r="CK2595" s="96">
        <v>1.0340626057</v>
      </c>
      <c r="CL2595" s="96">
        <v>1.0078280192</v>
      </c>
      <c r="CM2595" s="96">
        <v>1.0097256994999999</v>
      </c>
      <c r="CN2595" s="96">
        <v>0.99933633249999998</v>
      </c>
      <c r="CO2595" s="96">
        <v>0.97796541290000005</v>
      </c>
      <c r="CP2595" s="96">
        <v>1.0461295961999999</v>
      </c>
      <c r="CQ2595" s="96">
        <v>0.99584056389999998</v>
      </c>
      <c r="CR2595" s="96">
        <v>1.0504989300000001</v>
      </c>
      <c r="CS2595" s="95">
        <v>13386</v>
      </c>
      <c r="CT2595" s="95">
        <v>13392</v>
      </c>
      <c r="CU2595" s="95">
        <v>13421</v>
      </c>
      <c r="CV2595" s="95">
        <v>13557</v>
      </c>
      <c r="CW2595" s="95">
        <v>13580</v>
      </c>
      <c r="CX2595" s="96">
        <v>0.97304030100000005</v>
      </c>
      <c r="CY2595" s="96">
        <v>0.98111460900000003</v>
      </c>
      <c r="CZ2595" s="96">
        <v>0.97080035600000003</v>
      </c>
      <c r="DA2595" s="96">
        <v>0.97041042200000005</v>
      </c>
      <c r="DB2595" s="96">
        <v>0.99433792799999998</v>
      </c>
      <c r="DC2595">
        <v>2013</v>
      </c>
      <c r="DD2595" s="6">
        <v>13239.4</v>
      </c>
      <c r="DE2595" s="96">
        <v>1.9333614999999999E-3</v>
      </c>
      <c r="DF2595" s="72">
        <v>805.21</v>
      </c>
      <c r="DG2595" s="96">
        <v>1</v>
      </c>
      <c r="DH2595" s="72">
        <v>805.21</v>
      </c>
      <c r="DI2595" s="72">
        <v>786.21584169000005</v>
      </c>
      <c r="DJ2595" s="96">
        <v>1</v>
      </c>
      <c r="DK2595" s="72">
        <v>805.21</v>
      </c>
      <c r="DL2595" s="96">
        <v>1</v>
      </c>
      <c r="DM2595" s="72">
        <v>805.21</v>
      </c>
      <c r="DN2595" s="96">
        <v>1</v>
      </c>
      <c r="DO2595" s="96">
        <v>8.3470000000000003E-3</v>
      </c>
      <c r="DP2595" s="72">
        <v>6.72</v>
      </c>
      <c r="DQ2595" s="72">
        <v>798.49</v>
      </c>
      <c r="DR2595" t="s">
        <v>687</v>
      </c>
      <c r="DT2595" t="s">
        <v>1569</v>
      </c>
    </row>
    <row r="2596" spans="1:124" x14ac:dyDescent="0.3">
      <c r="A2596" t="s">
        <v>575</v>
      </c>
      <c r="B2596">
        <v>44830</v>
      </c>
      <c r="C2596" s="95">
        <v>5189</v>
      </c>
      <c r="D2596" s="95">
        <v>23496761</v>
      </c>
      <c r="E2596" s="95">
        <v>4943</v>
      </c>
      <c r="F2596" s="95">
        <v>17407340</v>
      </c>
      <c r="G2596" s="95">
        <v>1355</v>
      </c>
      <c r="H2596" s="95">
        <v>5585428</v>
      </c>
      <c r="I2596" s="95">
        <v>1207</v>
      </c>
      <c r="J2596" s="95">
        <v>4194348</v>
      </c>
      <c r="K2596" s="95">
        <v>5077</v>
      </c>
      <c r="L2596" s="95">
        <v>24161675</v>
      </c>
      <c r="M2596" s="95">
        <v>4777</v>
      </c>
      <c r="N2596" s="95">
        <v>18151732</v>
      </c>
      <c r="O2596" s="95">
        <v>1337</v>
      </c>
      <c r="P2596" s="95">
        <v>5547225</v>
      </c>
      <c r="Q2596" s="95">
        <v>1199</v>
      </c>
      <c r="R2596" s="95">
        <v>4599838</v>
      </c>
      <c r="S2596" s="95">
        <v>5286</v>
      </c>
      <c r="T2596" s="95">
        <v>24048369</v>
      </c>
      <c r="U2596" s="95">
        <v>4943</v>
      </c>
      <c r="V2596" s="95">
        <v>19576609</v>
      </c>
      <c r="W2596" s="95">
        <v>1370</v>
      </c>
      <c r="X2596" s="95">
        <v>5410087</v>
      </c>
      <c r="Y2596" s="95">
        <v>1220</v>
      </c>
      <c r="Z2596" s="95">
        <v>4667308</v>
      </c>
      <c r="AA2596" s="95">
        <v>5426</v>
      </c>
      <c r="AB2596" s="95">
        <v>25289951</v>
      </c>
      <c r="AC2596" s="95">
        <v>5037</v>
      </c>
      <c r="AD2596" s="95">
        <v>22034492</v>
      </c>
      <c r="AE2596" s="95">
        <v>1346</v>
      </c>
      <c r="AF2596" s="95">
        <v>5421702</v>
      </c>
      <c r="AG2596" s="95">
        <v>1190</v>
      </c>
      <c r="AH2596" s="95">
        <v>4817415</v>
      </c>
      <c r="AI2596" s="95">
        <v>5638</v>
      </c>
      <c r="AJ2596" s="95">
        <v>26479676</v>
      </c>
      <c r="AK2596" s="95">
        <v>5208</v>
      </c>
      <c r="AL2596" s="95">
        <v>23700083</v>
      </c>
      <c r="AM2596" s="95">
        <v>1356</v>
      </c>
      <c r="AN2596" s="95">
        <v>5535450</v>
      </c>
      <c r="AO2596" s="95">
        <v>1205</v>
      </c>
      <c r="AP2596" s="95">
        <v>5276205</v>
      </c>
      <c r="AQ2596" s="72">
        <v>370.34</v>
      </c>
      <c r="AR2596" s="72">
        <v>292.70999999999998</v>
      </c>
      <c r="AS2596" s="72">
        <v>663.05</v>
      </c>
      <c r="AT2596" s="95">
        <v>29082189</v>
      </c>
      <c r="AU2596" s="95">
        <v>21601688</v>
      </c>
      <c r="AV2596" s="95">
        <v>6544</v>
      </c>
      <c r="AW2596" s="95">
        <v>6150</v>
      </c>
      <c r="AX2596" s="72">
        <v>385.99</v>
      </c>
      <c r="AY2596" s="72">
        <v>317.26</v>
      </c>
      <c r="AZ2596" s="72">
        <v>703.25</v>
      </c>
      <c r="BA2596" s="95">
        <v>29708900</v>
      </c>
      <c r="BB2596" s="95">
        <v>22751570</v>
      </c>
      <c r="BC2596" s="95">
        <v>6414</v>
      </c>
      <c r="BD2596" s="95">
        <v>5976</v>
      </c>
      <c r="BE2596" s="72">
        <v>368.82</v>
      </c>
      <c r="BF2596" s="72">
        <v>327.82</v>
      </c>
      <c r="BG2596" s="72">
        <v>696.64</v>
      </c>
      <c r="BH2596" s="95">
        <v>29458456</v>
      </c>
      <c r="BI2596" s="95">
        <v>24243917</v>
      </c>
      <c r="BJ2596" s="95">
        <v>6656</v>
      </c>
      <c r="BK2596" s="95">
        <v>6163</v>
      </c>
      <c r="BL2596" s="72">
        <v>377.92</v>
      </c>
      <c r="BM2596" s="72">
        <v>359.35</v>
      </c>
      <c r="BN2596" s="72">
        <v>737.27</v>
      </c>
      <c r="BO2596" s="95">
        <v>30711653</v>
      </c>
      <c r="BP2596" s="95">
        <v>26851907</v>
      </c>
      <c r="BQ2596" s="95">
        <v>6772</v>
      </c>
      <c r="BR2596" s="95">
        <v>6227</v>
      </c>
      <c r="BS2596" s="72">
        <v>381.46</v>
      </c>
      <c r="BT2596" s="72">
        <v>376.53</v>
      </c>
      <c r="BU2596" s="72">
        <v>757.99</v>
      </c>
      <c r="BV2596" s="95">
        <v>32015126</v>
      </c>
      <c r="BW2596" s="95">
        <v>28976288</v>
      </c>
      <c r="BX2596" s="95">
        <v>6994</v>
      </c>
      <c r="BY2596" s="95">
        <v>6413</v>
      </c>
      <c r="BZ2596" s="95">
        <v>6356</v>
      </c>
      <c r="CA2596" s="95">
        <v>6203</v>
      </c>
      <c r="CB2596" s="95">
        <v>6418</v>
      </c>
      <c r="CC2596" s="95">
        <v>6513</v>
      </c>
      <c r="CD2596" s="95">
        <v>6710</v>
      </c>
      <c r="CE2596" s="72">
        <v>650.75523149000003</v>
      </c>
      <c r="CF2596" s="72">
        <v>676.59346364999999</v>
      </c>
      <c r="CG2596" s="72">
        <v>712.40329333</v>
      </c>
      <c r="CH2596" s="72">
        <v>716.50152150999998</v>
      </c>
      <c r="CI2596" s="72">
        <v>731.52548966999996</v>
      </c>
      <c r="CJ2596" s="96">
        <v>1.0188930767</v>
      </c>
      <c r="CK2596" s="96">
        <v>1.0393981582</v>
      </c>
      <c r="CL2596" s="96">
        <v>0.97787307629999998</v>
      </c>
      <c r="CM2596" s="96">
        <v>1.0289859517</v>
      </c>
      <c r="CN2596" s="96">
        <v>1.0361771541</v>
      </c>
      <c r="CO2596" s="96">
        <v>0.96049054040000004</v>
      </c>
      <c r="CP2596" s="96">
        <v>1.0622337654</v>
      </c>
      <c r="CQ2596" s="96">
        <v>0.99584056389999998</v>
      </c>
      <c r="CR2596" s="96">
        <v>1.0666703609999999</v>
      </c>
      <c r="CS2596" s="95">
        <v>6146</v>
      </c>
      <c r="CT2596" s="95">
        <v>5980</v>
      </c>
      <c r="CU2596" s="95">
        <v>6120</v>
      </c>
      <c r="CV2596" s="95">
        <v>6281</v>
      </c>
      <c r="CW2596" s="95">
        <v>6481</v>
      </c>
      <c r="CX2596" s="96">
        <v>0.96121654199999995</v>
      </c>
      <c r="CY2596" s="96">
        <v>0.92905122900000003</v>
      </c>
      <c r="CZ2596" s="96">
        <v>0.96000398300000001</v>
      </c>
      <c r="DA2596" s="96">
        <v>0.98094787100000003</v>
      </c>
      <c r="DB2596" s="96">
        <v>0.96944445400000001</v>
      </c>
      <c r="DC2596">
        <v>2013</v>
      </c>
      <c r="DD2596" s="6">
        <v>6185.8</v>
      </c>
      <c r="DE2596" s="96">
        <v>4.6645354999999998E-3</v>
      </c>
      <c r="DF2596" s="72">
        <v>815.37</v>
      </c>
      <c r="DG2596" s="96">
        <v>1</v>
      </c>
      <c r="DH2596" s="72">
        <v>815.37</v>
      </c>
      <c r="DI2596" s="72">
        <v>789.32385640999996</v>
      </c>
      <c r="DJ2596" s="96">
        <v>1</v>
      </c>
      <c r="DK2596" s="72">
        <v>815.37</v>
      </c>
      <c r="DL2596" s="96">
        <v>1</v>
      </c>
      <c r="DM2596" s="72">
        <v>815.37</v>
      </c>
      <c r="DN2596" s="96">
        <v>1</v>
      </c>
      <c r="DO2596" s="96">
        <v>1.3795999999999999E-2</v>
      </c>
      <c r="DP2596" s="72">
        <v>11.25</v>
      </c>
      <c r="DQ2596" s="72">
        <v>804.12</v>
      </c>
      <c r="DR2596" t="s">
        <v>575</v>
      </c>
      <c r="DT2596" t="s">
        <v>1569</v>
      </c>
    </row>
    <row r="2597" spans="1:124" x14ac:dyDescent="0.3">
      <c r="A2597" t="s">
        <v>1593</v>
      </c>
      <c r="B2597">
        <v>44840</v>
      </c>
      <c r="C2597" s="95">
        <v>703</v>
      </c>
      <c r="D2597" s="95">
        <v>4137953</v>
      </c>
      <c r="E2597" s="95">
        <v>681</v>
      </c>
      <c r="F2597" s="95">
        <v>2660139</v>
      </c>
      <c r="G2597" s="95">
        <v>274</v>
      </c>
      <c r="H2597" s="95">
        <v>826231</v>
      </c>
      <c r="I2597" s="95">
        <v>243</v>
      </c>
      <c r="J2597" s="95">
        <v>902020</v>
      </c>
      <c r="K2597" s="95">
        <v>693</v>
      </c>
      <c r="L2597" s="95">
        <v>4453113</v>
      </c>
      <c r="M2597" s="95">
        <v>667</v>
      </c>
      <c r="N2597" s="95">
        <v>2814642</v>
      </c>
      <c r="O2597" s="95">
        <v>268</v>
      </c>
      <c r="P2597" s="95">
        <v>1603003</v>
      </c>
      <c r="Q2597" s="95">
        <v>238</v>
      </c>
      <c r="R2597" s="95">
        <v>1031830</v>
      </c>
      <c r="S2597" s="95">
        <v>674</v>
      </c>
      <c r="T2597" s="95">
        <v>4211152</v>
      </c>
      <c r="U2597" s="95">
        <v>638</v>
      </c>
      <c r="V2597" s="95">
        <v>3201167</v>
      </c>
      <c r="W2597" s="95">
        <v>258</v>
      </c>
      <c r="X2597" s="95">
        <v>1247647</v>
      </c>
      <c r="Y2597" s="95">
        <v>237</v>
      </c>
      <c r="Z2597" s="95">
        <v>983670</v>
      </c>
      <c r="AA2597" s="95">
        <v>647</v>
      </c>
      <c r="AB2597" s="95">
        <v>3964745</v>
      </c>
      <c r="AC2597" s="95">
        <v>618</v>
      </c>
      <c r="AD2597" s="95">
        <v>2824643</v>
      </c>
      <c r="AE2597" s="95">
        <v>246</v>
      </c>
      <c r="AF2597" s="95">
        <v>1566121</v>
      </c>
      <c r="AG2597" s="95">
        <v>225</v>
      </c>
      <c r="AH2597" s="95">
        <v>1097605</v>
      </c>
      <c r="AI2597" s="95">
        <v>647</v>
      </c>
      <c r="AJ2597" s="95">
        <v>3416047</v>
      </c>
      <c r="AK2597" s="95">
        <v>615</v>
      </c>
      <c r="AL2597" s="95">
        <v>3046058</v>
      </c>
      <c r="AM2597" s="95">
        <v>248</v>
      </c>
      <c r="AN2597" s="95">
        <v>1348007</v>
      </c>
      <c r="AO2597" s="95">
        <v>226</v>
      </c>
      <c r="AP2597" s="95">
        <v>1137031</v>
      </c>
      <c r="AQ2597" s="72">
        <v>423.42</v>
      </c>
      <c r="AR2597" s="72">
        <v>321.26</v>
      </c>
      <c r="AS2597" s="72">
        <v>744.68</v>
      </c>
      <c r="AT2597" s="95">
        <v>4964184</v>
      </c>
      <c r="AU2597" s="95">
        <v>3562159</v>
      </c>
      <c r="AV2597" s="95">
        <v>977</v>
      </c>
      <c r="AW2597" s="95">
        <v>924</v>
      </c>
      <c r="AX2597" s="72">
        <v>525.16</v>
      </c>
      <c r="AY2597" s="72">
        <v>354.19</v>
      </c>
      <c r="AZ2597" s="72">
        <v>879.35</v>
      </c>
      <c r="BA2597" s="95">
        <v>6056116</v>
      </c>
      <c r="BB2597" s="95">
        <v>3846472</v>
      </c>
      <c r="BC2597" s="95">
        <v>961</v>
      </c>
      <c r="BD2597" s="95">
        <v>905</v>
      </c>
      <c r="BE2597" s="72">
        <v>488.09</v>
      </c>
      <c r="BF2597" s="72">
        <v>398.56</v>
      </c>
      <c r="BG2597" s="72">
        <v>886.65</v>
      </c>
      <c r="BH2597" s="95">
        <v>5458799</v>
      </c>
      <c r="BI2597" s="95">
        <v>4184837</v>
      </c>
      <c r="BJ2597" s="95">
        <v>932</v>
      </c>
      <c r="BK2597" s="95">
        <v>875</v>
      </c>
      <c r="BL2597" s="72">
        <v>516.13</v>
      </c>
      <c r="BM2597" s="72">
        <v>387.73</v>
      </c>
      <c r="BN2597" s="72">
        <v>903.86</v>
      </c>
      <c r="BO2597" s="95">
        <v>5530866</v>
      </c>
      <c r="BP2597" s="95">
        <v>3922248</v>
      </c>
      <c r="BQ2597" s="95">
        <v>893</v>
      </c>
      <c r="BR2597" s="95">
        <v>843</v>
      </c>
      <c r="BS2597" s="72">
        <v>443.58</v>
      </c>
      <c r="BT2597" s="72">
        <v>414.5</v>
      </c>
      <c r="BU2597" s="72">
        <v>858.08</v>
      </c>
      <c r="BV2597" s="95">
        <v>4764054</v>
      </c>
      <c r="BW2597" s="95">
        <v>4183089</v>
      </c>
      <c r="BX2597" s="95">
        <v>895</v>
      </c>
      <c r="BY2597" s="95">
        <v>841</v>
      </c>
      <c r="BZ2597" s="95">
        <v>952</v>
      </c>
      <c r="CA2597" s="95">
        <v>934</v>
      </c>
      <c r="CB2597" s="95">
        <v>905</v>
      </c>
      <c r="CC2597" s="95">
        <v>869</v>
      </c>
      <c r="CD2597" s="95">
        <v>869</v>
      </c>
      <c r="CE2597" s="72">
        <v>650.75523149000003</v>
      </c>
      <c r="CF2597" s="72">
        <v>676.59346364999999</v>
      </c>
      <c r="CG2597" s="72">
        <v>712.40329333</v>
      </c>
      <c r="CH2597" s="72">
        <v>716.50152150999998</v>
      </c>
      <c r="CI2597" s="72">
        <v>731.52548966999996</v>
      </c>
      <c r="CJ2597" s="96">
        <v>1.1443319454000001</v>
      </c>
      <c r="CK2597" s="96">
        <v>1.2996726206</v>
      </c>
      <c r="CL2597" s="96">
        <v>1.2445899791999999</v>
      </c>
      <c r="CM2597" s="96">
        <v>1.2614906916999999</v>
      </c>
      <c r="CN2597" s="96">
        <v>1.1730008211</v>
      </c>
      <c r="CO2597" s="96">
        <v>1.0564827599</v>
      </c>
      <c r="CP2597" s="96">
        <v>1.1591454758999999</v>
      </c>
      <c r="CQ2597" s="96">
        <v>0.99584056389999998</v>
      </c>
      <c r="CR2597" s="96">
        <v>1.1639868392999999</v>
      </c>
      <c r="CS2597" s="95">
        <v>1018</v>
      </c>
      <c r="CT2597" s="95">
        <v>989</v>
      </c>
      <c r="CU2597" s="95">
        <v>968</v>
      </c>
      <c r="CV2597" s="95">
        <v>955</v>
      </c>
      <c r="CW2597" s="95">
        <v>958</v>
      </c>
      <c r="CX2597" s="96">
        <v>1.0774262800000001</v>
      </c>
      <c r="CY2597" s="96">
        <v>1.092452491</v>
      </c>
      <c r="CZ2597" s="96">
        <v>1.0441947039999999</v>
      </c>
      <c r="DA2597" s="96">
        <v>1.014880537</v>
      </c>
      <c r="DB2597" s="96">
        <v>1.0509821269999999</v>
      </c>
      <c r="DC2597">
        <v>2013</v>
      </c>
      <c r="DD2597" s="6">
        <v>877.6</v>
      </c>
      <c r="DE2597" s="96">
        <v>1.2858482000000001E-3</v>
      </c>
      <c r="DF2597" s="72">
        <v>892.78</v>
      </c>
      <c r="DG2597" s="96">
        <v>1</v>
      </c>
      <c r="DH2597" s="72">
        <v>892.78</v>
      </c>
      <c r="DI2597" s="72">
        <v>786.21584169000005</v>
      </c>
      <c r="DJ2597" s="96">
        <v>0.93680307429999998</v>
      </c>
      <c r="DK2597" s="72">
        <v>886.04547279999997</v>
      </c>
      <c r="DL2597" s="96">
        <v>1.0058026878999999</v>
      </c>
      <c r="DM2597" s="72">
        <v>891.18691813999999</v>
      </c>
      <c r="DN2597" s="96">
        <v>1</v>
      </c>
      <c r="DO2597" s="96">
        <v>6.6160000000000004E-3</v>
      </c>
      <c r="DP2597" s="72">
        <v>5.9</v>
      </c>
      <c r="DQ2597" s="72">
        <v>885.29</v>
      </c>
      <c r="DR2597" t="s">
        <v>1593</v>
      </c>
      <c r="DT2597" t="s">
        <v>1569</v>
      </c>
    </row>
    <row r="2598" spans="1:124" x14ac:dyDescent="0.3">
      <c r="A2598" t="s">
        <v>1594</v>
      </c>
      <c r="B2598">
        <v>44850</v>
      </c>
      <c r="C2598" s="95">
        <v>2855</v>
      </c>
      <c r="D2598" s="95">
        <v>13695578</v>
      </c>
      <c r="E2598" s="95">
        <v>2744</v>
      </c>
      <c r="F2598" s="95">
        <v>9134232</v>
      </c>
      <c r="G2598" s="95">
        <v>925</v>
      </c>
      <c r="H2598" s="95">
        <v>2648300</v>
      </c>
      <c r="I2598" s="95">
        <v>845</v>
      </c>
      <c r="J2598" s="95">
        <v>2771251</v>
      </c>
      <c r="K2598" s="95">
        <v>2677</v>
      </c>
      <c r="L2598" s="95">
        <v>13546254</v>
      </c>
      <c r="M2598" s="95">
        <v>2555</v>
      </c>
      <c r="N2598" s="95">
        <v>9021165</v>
      </c>
      <c r="O2598" s="95">
        <v>929</v>
      </c>
      <c r="P2598" s="95">
        <v>3056040</v>
      </c>
      <c r="Q2598" s="95">
        <v>844</v>
      </c>
      <c r="R2598" s="95">
        <v>3009398</v>
      </c>
      <c r="S2598" s="95">
        <v>2595</v>
      </c>
      <c r="T2598" s="95">
        <v>13824197</v>
      </c>
      <c r="U2598" s="95">
        <v>2466</v>
      </c>
      <c r="V2598" s="95">
        <v>9234426</v>
      </c>
      <c r="W2598" s="95">
        <v>879</v>
      </c>
      <c r="X2598" s="95">
        <v>2609447</v>
      </c>
      <c r="Y2598" s="95">
        <v>796</v>
      </c>
      <c r="Z2598" s="95">
        <v>2866875</v>
      </c>
      <c r="AA2598" s="95">
        <v>2532</v>
      </c>
      <c r="AB2598" s="95">
        <v>11169728</v>
      </c>
      <c r="AC2598" s="95">
        <v>2398</v>
      </c>
      <c r="AD2598" s="95">
        <v>9130740</v>
      </c>
      <c r="AE2598" s="95">
        <v>850</v>
      </c>
      <c r="AF2598" s="95">
        <v>2117106</v>
      </c>
      <c r="AG2598" s="95">
        <v>766</v>
      </c>
      <c r="AH2598" s="95">
        <v>3051481</v>
      </c>
      <c r="AI2598" s="95">
        <v>2474</v>
      </c>
      <c r="AJ2598" s="95">
        <v>10935049</v>
      </c>
      <c r="AK2598" s="95">
        <v>2337</v>
      </c>
      <c r="AL2598" s="95">
        <v>8633073</v>
      </c>
      <c r="AM2598" s="95">
        <v>825</v>
      </c>
      <c r="AN2598" s="95">
        <v>2492010</v>
      </c>
      <c r="AO2598" s="95">
        <v>738</v>
      </c>
      <c r="AP2598" s="95">
        <v>3426893</v>
      </c>
      <c r="AQ2598" s="72">
        <v>360.31</v>
      </c>
      <c r="AR2598" s="72">
        <v>276.43</v>
      </c>
      <c r="AS2598" s="72">
        <v>636.74</v>
      </c>
      <c r="AT2598" s="95">
        <v>16343878</v>
      </c>
      <c r="AU2598" s="95">
        <v>11905483</v>
      </c>
      <c r="AV2598" s="95">
        <v>3780</v>
      </c>
      <c r="AW2598" s="95">
        <v>3589</v>
      </c>
      <c r="AX2598" s="72">
        <v>383.67</v>
      </c>
      <c r="AY2598" s="72">
        <v>294.95</v>
      </c>
      <c r="AZ2598" s="72">
        <v>678.62</v>
      </c>
      <c r="BA2598" s="95">
        <v>16602294</v>
      </c>
      <c r="BB2598" s="95">
        <v>12030563</v>
      </c>
      <c r="BC2598" s="95">
        <v>3606</v>
      </c>
      <c r="BD2598" s="95">
        <v>3399</v>
      </c>
      <c r="BE2598" s="72">
        <v>394.21</v>
      </c>
      <c r="BF2598" s="72">
        <v>309.14999999999998</v>
      </c>
      <c r="BG2598" s="72">
        <v>703.36</v>
      </c>
      <c r="BH2598" s="95">
        <v>16433644</v>
      </c>
      <c r="BI2598" s="95">
        <v>12101301</v>
      </c>
      <c r="BJ2598" s="95">
        <v>3474</v>
      </c>
      <c r="BK2598" s="95">
        <v>3262</v>
      </c>
      <c r="BL2598" s="72">
        <v>327.39</v>
      </c>
      <c r="BM2598" s="72">
        <v>320.85000000000002</v>
      </c>
      <c r="BN2598" s="72">
        <v>648.24</v>
      </c>
      <c r="BO2598" s="95">
        <v>13286834</v>
      </c>
      <c r="BP2598" s="95">
        <v>12182221</v>
      </c>
      <c r="BQ2598" s="95">
        <v>3382</v>
      </c>
      <c r="BR2598" s="95">
        <v>3164</v>
      </c>
      <c r="BS2598" s="72">
        <v>339.17</v>
      </c>
      <c r="BT2598" s="72">
        <v>326.83</v>
      </c>
      <c r="BU2598" s="72">
        <v>666</v>
      </c>
      <c r="BV2598" s="95">
        <v>13427059</v>
      </c>
      <c r="BW2598" s="95">
        <v>12059966</v>
      </c>
      <c r="BX2598" s="95">
        <v>3299</v>
      </c>
      <c r="BY2598" s="95">
        <v>3075</v>
      </c>
      <c r="BZ2598" s="95">
        <v>3689</v>
      </c>
      <c r="CA2598" s="95">
        <v>3506</v>
      </c>
      <c r="CB2598" s="95">
        <v>3372</v>
      </c>
      <c r="CC2598" s="95">
        <v>3279</v>
      </c>
      <c r="CD2598" s="95">
        <v>3189</v>
      </c>
      <c r="CE2598" s="72">
        <v>650.75523149000003</v>
      </c>
      <c r="CF2598" s="72">
        <v>676.59346364999999</v>
      </c>
      <c r="CG2598" s="72">
        <v>712.40329333</v>
      </c>
      <c r="CH2598" s="72">
        <v>716.50152150999998</v>
      </c>
      <c r="CI2598" s="72">
        <v>731.52548966999996</v>
      </c>
      <c r="CJ2598" s="96">
        <v>0.97846312899999999</v>
      </c>
      <c r="CK2598" s="96">
        <v>1.0029952053</v>
      </c>
      <c r="CL2598" s="96">
        <v>0.98730593550000001</v>
      </c>
      <c r="CM2598" s="96">
        <v>0.90472941159999998</v>
      </c>
      <c r="CN2598" s="96">
        <v>0.91042623860000005</v>
      </c>
      <c r="CO2598" s="96">
        <v>1.0319492118</v>
      </c>
      <c r="CP2598" s="96">
        <v>0.92716189240000002</v>
      </c>
      <c r="CQ2598" s="96">
        <v>0.99584056389999998</v>
      </c>
      <c r="CR2598" s="96">
        <v>0.9310343378</v>
      </c>
      <c r="CS2598" s="95">
        <v>3427</v>
      </c>
      <c r="CT2598" s="95">
        <v>3286</v>
      </c>
      <c r="CU2598" s="95">
        <v>3174</v>
      </c>
      <c r="CV2598" s="95">
        <v>3084</v>
      </c>
      <c r="CW2598" s="95">
        <v>2977</v>
      </c>
      <c r="CX2598" s="96">
        <v>1.0427495920000001</v>
      </c>
      <c r="CY2598" s="96">
        <v>1.0273722919999999</v>
      </c>
      <c r="CZ2598" s="96">
        <v>1.0336121739999999</v>
      </c>
      <c r="DA2598" s="96">
        <v>1.0621897280000001</v>
      </c>
      <c r="DB2598" s="96">
        <v>0.99146780800000001</v>
      </c>
      <c r="DC2598">
        <v>2013</v>
      </c>
      <c r="DD2598" s="6">
        <v>3297.8</v>
      </c>
      <c r="DE2598" s="96">
        <v>5.0961388999999999E-3</v>
      </c>
      <c r="DF2598" s="72">
        <v>711.38</v>
      </c>
      <c r="DG2598" s="96">
        <v>1</v>
      </c>
      <c r="DH2598" s="72">
        <v>711.38</v>
      </c>
      <c r="DI2598" s="72">
        <v>692.30959475999998</v>
      </c>
      <c r="DJ2598" s="96">
        <v>1</v>
      </c>
      <c r="DK2598" s="72">
        <v>711.38</v>
      </c>
      <c r="DL2598" s="96">
        <v>1</v>
      </c>
      <c r="DM2598" s="72">
        <v>711.38</v>
      </c>
      <c r="DN2598" s="96">
        <v>1</v>
      </c>
      <c r="DO2598" s="96">
        <v>1.6722000000000001E-2</v>
      </c>
      <c r="DP2598" s="72">
        <v>11.9</v>
      </c>
      <c r="DQ2598" s="72">
        <v>699.48</v>
      </c>
      <c r="DR2598" t="s">
        <v>1594</v>
      </c>
      <c r="DT2598" t="s">
        <v>1569</v>
      </c>
    </row>
    <row r="2599" spans="1:124" x14ac:dyDescent="0.3">
      <c r="A2599" t="s">
        <v>155</v>
      </c>
      <c r="B2599">
        <v>44860</v>
      </c>
      <c r="C2599" s="95">
        <v>1153</v>
      </c>
      <c r="D2599" s="95">
        <v>4808728</v>
      </c>
      <c r="E2599" s="95">
        <v>1122</v>
      </c>
      <c r="F2599" s="95">
        <v>4270951</v>
      </c>
      <c r="G2599" s="95">
        <v>646</v>
      </c>
      <c r="H2599" s="95">
        <v>1358452</v>
      </c>
      <c r="I2599" s="95">
        <v>596</v>
      </c>
      <c r="J2599" s="95">
        <v>2091642</v>
      </c>
      <c r="K2599" s="95">
        <v>1128</v>
      </c>
      <c r="L2599" s="95">
        <v>4571604</v>
      </c>
      <c r="M2599" s="95">
        <v>1087</v>
      </c>
      <c r="N2599" s="95">
        <v>4320234</v>
      </c>
      <c r="O2599" s="95">
        <v>657</v>
      </c>
      <c r="P2599" s="95">
        <v>1683466</v>
      </c>
      <c r="Q2599" s="95">
        <v>609</v>
      </c>
      <c r="R2599" s="95">
        <v>2198886</v>
      </c>
      <c r="S2599" s="95">
        <v>1114</v>
      </c>
      <c r="T2599" s="95">
        <v>5073856</v>
      </c>
      <c r="U2599" s="95">
        <v>1066</v>
      </c>
      <c r="V2599" s="95">
        <v>4258659</v>
      </c>
      <c r="W2599" s="95">
        <v>654</v>
      </c>
      <c r="X2599" s="95">
        <v>2027118</v>
      </c>
      <c r="Y2599" s="95">
        <v>604</v>
      </c>
      <c r="Z2599" s="95">
        <v>2472679</v>
      </c>
      <c r="AA2599" s="95">
        <v>1088</v>
      </c>
      <c r="AB2599" s="95">
        <v>4420665</v>
      </c>
      <c r="AC2599" s="95">
        <v>1037</v>
      </c>
      <c r="AD2599" s="95">
        <v>4508587</v>
      </c>
      <c r="AE2599" s="95">
        <v>617</v>
      </c>
      <c r="AF2599" s="95">
        <v>1581023</v>
      </c>
      <c r="AG2599" s="95">
        <v>569</v>
      </c>
      <c r="AH2599" s="95">
        <v>2388777</v>
      </c>
      <c r="AI2599" s="95">
        <v>1085</v>
      </c>
      <c r="AJ2599" s="95">
        <v>3987411.73</v>
      </c>
      <c r="AK2599" s="95">
        <v>1034</v>
      </c>
      <c r="AL2599" s="95">
        <v>4946586.43</v>
      </c>
      <c r="AM2599" s="95">
        <v>590</v>
      </c>
      <c r="AN2599" s="95">
        <v>1595342</v>
      </c>
      <c r="AO2599" s="95">
        <v>540</v>
      </c>
      <c r="AP2599" s="95">
        <v>2191227</v>
      </c>
      <c r="AQ2599" s="72">
        <v>285.68</v>
      </c>
      <c r="AR2599" s="72">
        <v>308.62</v>
      </c>
      <c r="AS2599" s="72">
        <v>594.29999999999995</v>
      </c>
      <c r="AT2599" s="95">
        <v>6167180</v>
      </c>
      <c r="AU2599" s="95">
        <v>6362593</v>
      </c>
      <c r="AV2599" s="95">
        <v>1799</v>
      </c>
      <c r="AW2599" s="95">
        <v>1718</v>
      </c>
      <c r="AX2599" s="72">
        <v>292.02</v>
      </c>
      <c r="AY2599" s="72">
        <v>320.32</v>
      </c>
      <c r="AZ2599" s="72">
        <v>612.34</v>
      </c>
      <c r="BA2599" s="95">
        <v>6255070</v>
      </c>
      <c r="BB2599" s="95">
        <v>6519120</v>
      </c>
      <c r="BC2599" s="95">
        <v>1785</v>
      </c>
      <c r="BD2599" s="95">
        <v>1696</v>
      </c>
      <c r="BE2599" s="72">
        <v>334.7</v>
      </c>
      <c r="BF2599" s="72">
        <v>335.9</v>
      </c>
      <c r="BG2599" s="72">
        <v>670.6</v>
      </c>
      <c r="BH2599" s="95">
        <v>7100974</v>
      </c>
      <c r="BI2599" s="95">
        <v>6731338</v>
      </c>
      <c r="BJ2599" s="95">
        <v>1768</v>
      </c>
      <c r="BK2599" s="95">
        <v>1670</v>
      </c>
      <c r="BL2599" s="72">
        <v>293.33999999999997</v>
      </c>
      <c r="BM2599" s="72">
        <v>357.9</v>
      </c>
      <c r="BN2599" s="72">
        <v>651.24</v>
      </c>
      <c r="BO2599" s="95">
        <v>6001688</v>
      </c>
      <c r="BP2599" s="95">
        <v>6897364</v>
      </c>
      <c r="BQ2599" s="95">
        <v>1705</v>
      </c>
      <c r="BR2599" s="95">
        <v>1606</v>
      </c>
      <c r="BS2599" s="72">
        <v>277.75</v>
      </c>
      <c r="BT2599" s="72">
        <v>377.9</v>
      </c>
      <c r="BU2599" s="72">
        <v>655.65</v>
      </c>
      <c r="BV2599" s="95">
        <v>5582753.7300000004</v>
      </c>
      <c r="BW2599" s="95">
        <v>7137813.4299999997</v>
      </c>
      <c r="BX2599" s="95">
        <v>1675</v>
      </c>
      <c r="BY2599" s="95">
        <v>1574</v>
      </c>
      <c r="BZ2599" s="95">
        <v>1760</v>
      </c>
      <c r="CA2599" s="95">
        <v>1742</v>
      </c>
      <c r="CB2599" s="95">
        <v>1721</v>
      </c>
      <c r="CC2599" s="95">
        <v>1658</v>
      </c>
      <c r="CD2599" s="95">
        <v>1626</v>
      </c>
      <c r="CE2599" s="72">
        <v>650.75523149000003</v>
      </c>
      <c r="CF2599" s="72">
        <v>676.59346364999999</v>
      </c>
      <c r="CG2599" s="72">
        <v>712.40329333</v>
      </c>
      <c r="CH2599" s="72">
        <v>716.50152150999998</v>
      </c>
      <c r="CI2599" s="72">
        <v>731.52548966999996</v>
      </c>
      <c r="CJ2599" s="96">
        <v>0.91324659600000002</v>
      </c>
      <c r="CK2599" s="96">
        <v>0.90503386880000003</v>
      </c>
      <c r="CL2599" s="96">
        <v>0.94132074669999999</v>
      </c>
      <c r="CM2599" s="96">
        <v>0.90891642299999997</v>
      </c>
      <c r="CN2599" s="96">
        <v>0.89627772269999995</v>
      </c>
      <c r="CO2599" s="96">
        <v>1.0341895788</v>
      </c>
      <c r="CP2599" s="96">
        <v>0.88277728779999998</v>
      </c>
      <c r="CQ2599" s="96">
        <v>0.99584056389999998</v>
      </c>
      <c r="CR2599" s="96">
        <v>0.88646435349999997</v>
      </c>
      <c r="CS2599" s="95">
        <v>2041</v>
      </c>
      <c r="CT2599" s="95">
        <v>2044</v>
      </c>
      <c r="CU2599" s="95">
        <v>2000</v>
      </c>
      <c r="CV2599" s="95">
        <v>1938</v>
      </c>
      <c r="CW2599" s="95">
        <v>1914</v>
      </c>
      <c r="CX2599" s="96">
        <v>1.0390915430000001</v>
      </c>
      <c r="CY2599" s="96">
        <v>1.06619759</v>
      </c>
      <c r="CZ2599" s="96">
        <v>1.0253250030000001</v>
      </c>
      <c r="DA2599" s="96">
        <v>1.021266351</v>
      </c>
      <c r="DB2599" s="96">
        <v>1.017128494</v>
      </c>
      <c r="DC2599">
        <v>2013</v>
      </c>
      <c r="DD2599" s="6">
        <v>1652.8</v>
      </c>
      <c r="DE2599" s="96">
        <v>6.2077588999999997E-3</v>
      </c>
      <c r="DF2599" s="72">
        <v>676.57</v>
      </c>
      <c r="DG2599" s="96">
        <v>1</v>
      </c>
      <c r="DH2599" s="72">
        <v>676.57</v>
      </c>
      <c r="DI2599" s="72">
        <v>698.16998197999999</v>
      </c>
      <c r="DJ2599" s="96">
        <v>1</v>
      </c>
      <c r="DK2599" s="72">
        <v>676.57</v>
      </c>
      <c r="DL2599" s="96">
        <v>1</v>
      </c>
      <c r="DM2599" s="72">
        <v>676.57</v>
      </c>
      <c r="DN2599" s="96">
        <v>1</v>
      </c>
      <c r="DO2599" s="96">
        <v>8.6079999999999993E-3</v>
      </c>
      <c r="DP2599" s="72">
        <v>5.82</v>
      </c>
      <c r="DQ2599" s="72">
        <v>670.75</v>
      </c>
      <c r="DR2599" t="s">
        <v>155</v>
      </c>
      <c r="DT2599" t="s">
        <v>1569</v>
      </c>
    </row>
    <row r="2600" spans="1:124" x14ac:dyDescent="0.3">
      <c r="A2600" t="s">
        <v>156</v>
      </c>
      <c r="B2600">
        <v>44870</v>
      </c>
      <c r="C2600" s="95">
        <v>566</v>
      </c>
      <c r="D2600" s="95">
        <v>2495469</v>
      </c>
      <c r="E2600" s="95">
        <v>554</v>
      </c>
      <c r="F2600" s="95">
        <v>2210736</v>
      </c>
      <c r="G2600" s="95">
        <v>198</v>
      </c>
      <c r="H2600" s="95">
        <v>803604</v>
      </c>
      <c r="I2600" s="95">
        <v>187</v>
      </c>
      <c r="J2600" s="95">
        <v>824067</v>
      </c>
      <c r="K2600" s="95">
        <v>577</v>
      </c>
      <c r="L2600" s="95">
        <v>2826537</v>
      </c>
      <c r="M2600" s="95">
        <v>559</v>
      </c>
      <c r="N2600" s="95">
        <v>2283267</v>
      </c>
      <c r="O2600" s="95">
        <v>198</v>
      </c>
      <c r="P2600" s="95">
        <v>712627</v>
      </c>
      <c r="Q2600" s="95">
        <v>189</v>
      </c>
      <c r="R2600" s="95">
        <v>1001760</v>
      </c>
      <c r="S2600" s="95">
        <v>573</v>
      </c>
      <c r="T2600" s="95">
        <v>2566774</v>
      </c>
      <c r="U2600" s="95">
        <v>554</v>
      </c>
      <c r="V2600" s="95">
        <v>2356234</v>
      </c>
      <c r="W2600" s="95">
        <v>213</v>
      </c>
      <c r="X2600" s="95">
        <v>956640</v>
      </c>
      <c r="Y2600" s="95">
        <v>202</v>
      </c>
      <c r="Z2600" s="95">
        <v>1049004</v>
      </c>
      <c r="AA2600" s="95">
        <v>572</v>
      </c>
      <c r="AB2600" s="95">
        <v>2211865</v>
      </c>
      <c r="AC2600" s="95">
        <v>556</v>
      </c>
      <c r="AD2600" s="95">
        <v>2418249</v>
      </c>
      <c r="AE2600" s="95">
        <v>202</v>
      </c>
      <c r="AF2600" s="95">
        <v>710137</v>
      </c>
      <c r="AG2600" s="95">
        <v>186</v>
      </c>
      <c r="AH2600" s="95">
        <v>1062603</v>
      </c>
      <c r="AI2600" s="95">
        <v>587</v>
      </c>
      <c r="AJ2600" s="95">
        <v>2155671</v>
      </c>
      <c r="AK2600" s="95">
        <v>575</v>
      </c>
      <c r="AL2600" s="95">
        <v>2468419</v>
      </c>
      <c r="AM2600" s="95">
        <v>202</v>
      </c>
      <c r="AN2600" s="95">
        <v>702176</v>
      </c>
      <c r="AO2600" s="95">
        <v>189</v>
      </c>
      <c r="AP2600" s="95">
        <v>911994</v>
      </c>
      <c r="AQ2600" s="72">
        <v>359.85</v>
      </c>
      <c r="AR2600" s="72">
        <v>341.3</v>
      </c>
      <c r="AS2600" s="72">
        <v>701.15</v>
      </c>
      <c r="AT2600" s="95">
        <v>3299073</v>
      </c>
      <c r="AU2600" s="95">
        <v>3034803</v>
      </c>
      <c r="AV2600" s="95">
        <v>764</v>
      </c>
      <c r="AW2600" s="95">
        <v>741</v>
      </c>
      <c r="AX2600" s="72">
        <v>380.56</v>
      </c>
      <c r="AY2600" s="72">
        <v>365.98</v>
      </c>
      <c r="AZ2600" s="72">
        <v>746.54</v>
      </c>
      <c r="BA2600" s="95">
        <v>3539164</v>
      </c>
      <c r="BB2600" s="95">
        <v>3285027</v>
      </c>
      <c r="BC2600" s="95">
        <v>775</v>
      </c>
      <c r="BD2600" s="95">
        <v>748</v>
      </c>
      <c r="BE2600" s="72">
        <v>373.56</v>
      </c>
      <c r="BF2600" s="72">
        <v>375.36</v>
      </c>
      <c r="BG2600" s="72">
        <v>748.92</v>
      </c>
      <c r="BH2600" s="95">
        <v>3523414</v>
      </c>
      <c r="BI2600" s="95">
        <v>3405238</v>
      </c>
      <c r="BJ2600" s="95">
        <v>786</v>
      </c>
      <c r="BK2600" s="95">
        <v>756</v>
      </c>
      <c r="BL2600" s="72">
        <v>314.60000000000002</v>
      </c>
      <c r="BM2600" s="72">
        <v>390.93</v>
      </c>
      <c r="BN2600" s="72">
        <v>705.53</v>
      </c>
      <c r="BO2600" s="95">
        <v>2922002</v>
      </c>
      <c r="BP2600" s="95">
        <v>3480852</v>
      </c>
      <c r="BQ2600" s="95">
        <v>774</v>
      </c>
      <c r="BR2600" s="95">
        <v>742</v>
      </c>
      <c r="BS2600" s="72">
        <v>301.83999999999997</v>
      </c>
      <c r="BT2600" s="72">
        <v>368.72</v>
      </c>
      <c r="BU2600" s="72">
        <v>670.56</v>
      </c>
      <c r="BV2600" s="95">
        <v>2857847</v>
      </c>
      <c r="BW2600" s="95">
        <v>3380413</v>
      </c>
      <c r="BX2600" s="95">
        <v>789</v>
      </c>
      <c r="BY2600" s="95">
        <v>764</v>
      </c>
      <c r="BZ2600" s="95">
        <v>753</v>
      </c>
      <c r="CA2600" s="95">
        <v>762</v>
      </c>
      <c r="CB2600" s="95">
        <v>772</v>
      </c>
      <c r="CC2600" s="95">
        <v>759</v>
      </c>
      <c r="CD2600" s="95">
        <v>777</v>
      </c>
      <c r="CE2600" s="72">
        <v>650.75523149000003</v>
      </c>
      <c r="CF2600" s="72">
        <v>676.59346364999999</v>
      </c>
      <c r="CG2600" s="72">
        <v>712.40329333</v>
      </c>
      <c r="CH2600" s="72">
        <v>716.50152150999998</v>
      </c>
      <c r="CI2600" s="72">
        <v>731.52548966999996</v>
      </c>
      <c r="CJ2600" s="96">
        <v>1.0774404355</v>
      </c>
      <c r="CK2600" s="96">
        <v>1.1033804493999999</v>
      </c>
      <c r="CL2600" s="96">
        <v>1.0512584754000001</v>
      </c>
      <c r="CM2600" s="96">
        <v>0.98468737159999997</v>
      </c>
      <c r="CN2600" s="96">
        <v>0.9166597876</v>
      </c>
      <c r="CO2600" s="96">
        <v>1.0903356259000001</v>
      </c>
      <c r="CP2600" s="96">
        <v>0.94162318420000002</v>
      </c>
      <c r="CQ2600" s="96">
        <v>0.99584056389999998</v>
      </c>
      <c r="CR2600" s="96">
        <v>0.94555602959999996</v>
      </c>
      <c r="CS2600" s="95">
        <v>943</v>
      </c>
      <c r="CT2600" s="95">
        <v>988</v>
      </c>
      <c r="CU2600" s="95">
        <v>1035</v>
      </c>
      <c r="CV2600" s="95">
        <v>1055</v>
      </c>
      <c r="CW2600" s="95">
        <v>1066</v>
      </c>
      <c r="CX2600" s="96">
        <v>1.0674239109999999</v>
      </c>
      <c r="CY2600" s="96">
        <v>1.1295932900000001</v>
      </c>
      <c r="CZ2600" s="96">
        <v>1.0932450659999999</v>
      </c>
      <c r="DA2600" s="96">
        <v>1.1017719969999999</v>
      </c>
      <c r="DB2600" s="96">
        <v>1.0600753380000001</v>
      </c>
      <c r="DC2600">
        <v>2013</v>
      </c>
      <c r="DD2600" s="6">
        <v>750.2</v>
      </c>
      <c r="DE2600" s="96">
        <v>1.2378147999999999E-3</v>
      </c>
      <c r="DF2600" s="72">
        <v>725.28</v>
      </c>
      <c r="DG2600" s="96">
        <v>1</v>
      </c>
      <c r="DH2600" s="72">
        <v>725.28</v>
      </c>
      <c r="DI2600" s="72">
        <v>730.79900866000003</v>
      </c>
      <c r="DJ2600" s="96">
        <v>0.86614086609999996</v>
      </c>
      <c r="DK2600" s="72">
        <v>726.01876972000002</v>
      </c>
      <c r="DL2600" s="96">
        <v>1.0058026878999999</v>
      </c>
      <c r="DM2600" s="72">
        <v>730.23163004000003</v>
      </c>
      <c r="DN2600" s="96">
        <v>1</v>
      </c>
      <c r="DO2600" s="96">
        <v>5.2180000000000004E-3</v>
      </c>
      <c r="DP2600" s="72">
        <v>3.81</v>
      </c>
      <c r="DQ2600" s="72">
        <v>726.42</v>
      </c>
      <c r="DR2600" t="s">
        <v>156</v>
      </c>
      <c r="DT2600" t="s">
        <v>1569</v>
      </c>
    </row>
    <row r="2601" spans="1:124" x14ac:dyDescent="0.3">
      <c r="A2601" t="s">
        <v>439</v>
      </c>
      <c r="B2601">
        <v>44880</v>
      </c>
      <c r="C2601" s="95">
        <v>5323</v>
      </c>
      <c r="D2601" s="95">
        <v>24694877</v>
      </c>
      <c r="E2601" s="95">
        <v>5207</v>
      </c>
      <c r="F2601" s="95">
        <v>20034872</v>
      </c>
      <c r="G2601" s="95">
        <v>1464</v>
      </c>
      <c r="H2601" s="95">
        <v>5436146</v>
      </c>
      <c r="I2601" s="95">
        <v>1383</v>
      </c>
      <c r="J2601" s="95">
        <v>5802142</v>
      </c>
      <c r="K2601" s="95">
        <v>5151</v>
      </c>
      <c r="L2601" s="95">
        <v>24350995</v>
      </c>
      <c r="M2601" s="95">
        <v>5024</v>
      </c>
      <c r="N2601" s="95">
        <v>21049794</v>
      </c>
      <c r="O2601" s="95">
        <v>1504</v>
      </c>
      <c r="P2601" s="95">
        <v>6345722</v>
      </c>
      <c r="Q2601" s="95">
        <v>1427</v>
      </c>
      <c r="R2601" s="95">
        <v>6918989</v>
      </c>
      <c r="S2601" s="95">
        <v>5181</v>
      </c>
      <c r="T2601" s="95">
        <v>25579451</v>
      </c>
      <c r="U2601" s="95">
        <v>5038</v>
      </c>
      <c r="V2601" s="95">
        <v>21353772</v>
      </c>
      <c r="W2601" s="95">
        <v>1561</v>
      </c>
      <c r="X2601" s="95">
        <v>5737636</v>
      </c>
      <c r="Y2601" s="95">
        <v>1463</v>
      </c>
      <c r="Z2601" s="95">
        <v>7207050</v>
      </c>
      <c r="AA2601" s="95">
        <v>5223</v>
      </c>
      <c r="AB2601" s="95">
        <v>25159962</v>
      </c>
      <c r="AC2601" s="95">
        <v>5077</v>
      </c>
      <c r="AD2601" s="95">
        <v>23536316</v>
      </c>
      <c r="AE2601" s="95">
        <v>1591</v>
      </c>
      <c r="AF2601" s="95">
        <v>6092608</v>
      </c>
      <c r="AG2601" s="95">
        <v>1482</v>
      </c>
      <c r="AH2601" s="95">
        <v>8355478</v>
      </c>
      <c r="AI2601" s="95">
        <v>5315</v>
      </c>
      <c r="AJ2601" s="95">
        <v>25491654</v>
      </c>
      <c r="AK2601" s="95">
        <v>5140</v>
      </c>
      <c r="AL2601" s="95">
        <v>24335443</v>
      </c>
      <c r="AM2601" s="95">
        <v>1644</v>
      </c>
      <c r="AN2601" s="95">
        <v>6195091</v>
      </c>
      <c r="AO2601" s="95">
        <v>1541</v>
      </c>
      <c r="AP2601" s="95">
        <v>7978568</v>
      </c>
      <c r="AQ2601" s="72">
        <v>369.96</v>
      </c>
      <c r="AR2601" s="72">
        <v>326.72000000000003</v>
      </c>
      <c r="AS2601" s="72">
        <v>696.68</v>
      </c>
      <c r="AT2601" s="95">
        <v>30131023</v>
      </c>
      <c r="AU2601" s="95">
        <v>25837014</v>
      </c>
      <c r="AV2601" s="95">
        <v>6787</v>
      </c>
      <c r="AW2601" s="95">
        <v>6590</v>
      </c>
      <c r="AX2601" s="72">
        <v>384.38</v>
      </c>
      <c r="AY2601" s="72">
        <v>361.3</v>
      </c>
      <c r="AZ2601" s="72">
        <v>745.68</v>
      </c>
      <c r="BA2601" s="95">
        <v>30696717</v>
      </c>
      <c r="BB2601" s="95">
        <v>27968783</v>
      </c>
      <c r="BC2601" s="95">
        <v>6655</v>
      </c>
      <c r="BD2601" s="95">
        <v>6451</v>
      </c>
      <c r="BE2601" s="72">
        <v>387.09</v>
      </c>
      <c r="BF2601" s="72">
        <v>366.11</v>
      </c>
      <c r="BG2601" s="72">
        <v>753.2</v>
      </c>
      <c r="BH2601" s="95">
        <v>31317087</v>
      </c>
      <c r="BI2601" s="95">
        <v>28560822</v>
      </c>
      <c r="BJ2601" s="95">
        <v>6742</v>
      </c>
      <c r="BK2601" s="95">
        <v>6501</v>
      </c>
      <c r="BL2601" s="72">
        <v>382.21</v>
      </c>
      <c r="BM2601" s="72">
        <v>405.19</v>
      </c>
      <c r="BN2601" s="72">
        <v>787.4</v>
      </c>
      <c r="BO2601" s="95">
        <v>31252570</v>
      </c>
      <c r="BP2601" s="95">
        <v>31891794</v>
      </c>
      <c r="BQ2601" s="95">
        <v>6814</v>
      </c>
      <c r="BR2601" s="95">
        <v>6559</v>
      </c>
      <c r="BS2601" s="72">
        <v>379.45</v>
      </c>
      <c r="BT2601" s="72">
        <v>403.06</v>
      </c>
      <c r="BU2601" s="72">
        <v>782.51</v>
      </c>
      <c r="BV2601" s="95">
        <v>31686745</v>
      </c>
      <c r="BW2601" s="95">
        <v>32314011</v>
      </c>
      <c r="BX2601" s="95">
        <v>6959</v>
      </c>
      <c r="BY2601" s="95">
        <v>6681</v>
      </c>
      <c r="BZ2601" s="95">
        <v>6693</v>
      </c>
      <c r="CA2601" s="95">
        <v>6556</v>
      </c>
      <c r="CB2601" s="95">
        <v>6626</v>
      </c>
      <c r="CC2601" s="95">
        <v>6693</v>
      </c>
      <c r="CD2601" s="95">
        <v>6823</v>
      </c>
      <c r="CE2601" s="72">
        <v>650.75523149000003</v>
      </c>
      <c r="CF2601" s="72">
        <v>676.59346364999999</v>
      </c>
      <c r="CG2601" s="72">
        <v>712.40329333</v>
      </c>
      <c r="CH2601" s="72">
        <v>716.50152150999998</v>
      </c>
      <c r="CI2601" s="72">
        <v>731.52548966999996</v>
      </c>
      <c r="CJ2601" s="96">
        <v>1.0705714933999999</v>
      </c>
      <c r="CK2601" s="96">
        <v>1.102109376</v>
      </c>
      <c r="CL2601" s="96">
        <v>1.0572663084</v>
      </c>
      <c r="CM2601" s="96">
        <v>1.0989509113</v>
      </c>
      <c r="CN2601" s="96">
        <v>1.0696961501</v>
      </c>
      <c r="CO2601" s="96">
        <v>1.0259423326999999</v>
      </c>
      <c r="CP2601" s="96">
        <v>1.0524167036000001</v>
      </c>
      <c r="CQ2601" s="96">
        <v>0.99584056389999998</v>
      </c>
      <c r="CR2601" s="96">
        <v>1.0568122965</v>
      </c>
      <c r="CS2601" s="95">
        <v>6201</v>
      </c>
      <c r="CT2601" s="95">
        <v>6066</v>
      </c>
      <c r="CU2601" s="95">
        <v>6088</v>
      </c>
      <c r="CV2601" s="95">
        <v>6049</v>
      </c>
      <c r="CW2601" s="95">
        <v>6033</v>
      </c>
      <c r="CX2601" s="96">
        <v>1.002793311</v>
      </c>
      <c r="CY2601" s="96">
        <v>1.02985273</v>
      </c>
      <c r="CZ2601" s="96">
        <v>1.0325923939999999</v>
      </c>
      <c r="DA2601" s="96">
        <v>1.0411302790000001</v>
      </c>
      <c r="DB2601" s="96">
        <v>1.023865282</v>
      </c>
      <c r="DC2601">
        <v>2013</v>
      </c>
      <c r="DD2601" s="6">
        <v>6556.4</v>
      </c>
      <c r="DE2601" s="96">
        <v>1.4542199E-3</v>
      </c>
      <c r="DF2601" s="72">
        <v>810.44</v>
      </c>
      <c r="DG2601" s="96">
        <v>1</v>
      </c>
      <c r="DH2601" s="72">
        <v>810.44</v>
      </c>
      <c r="DI2601" s="72">
        <v>730.79900866000003</v>
      </c>
      <c r="DJ2601" s="96">
        <v>1</v>
      </c>
      <c r="DK2601" s="72">
        <v>810.44</v>
      </c>
      <c r="DL2601" s="96">
        <v>1</v>
      </c>
      <c r="DM2601" s="72">
        <v>810.44</v>
      </c>
      <c r="DN2601" s="96">
        <v>1</v>
      </c>
      <c r="DO2601" s="96">
        <v>6.3889999999999997E-3</v>
      </c>
      <c r="DP2601" s="72">
        <v>5.18</v>
      </c>
      <c r="DQ2601" s="72">
        <v>805.26</v>
      </c>
      <c r="DR2601" t="s">
        <v>439</v>
      </c>
      <c r="DT2601" t="s">
        <v>1569</v>
      </c>
    </row>
    <row r="2602" spans="1:124" x14ac:dyDescent="0.3">
      <c r="A2602" t="s">
        <v>65</v>
      </c>
      <c r="B2602">
        <v>44890</v>
      </c>
      <c r="C2602" s="95">
        <v>13424</v>
      </c>
      <c r="D2602" s="95">
        <v>56052892</v>
      </c>
      <c r="E2602" s="95">
        <v>12610</v>
      </c>
      <c r="F2602" s="95">
        <v>40483446</v>
      </c>
      <c r="G2602" s="95">
        <v>4150</v>
      </c>
      <c r="H2602" s="95">
        <v>12123266</v>
      </c>
      <c r="I2602" s="95">
        <v>3684</v>
      </c>
      <c r="J2602" s="95">
        <v>11555229</v>
      </c>
      <c r="K2602" s="95">
        <v>13208</v>
      </c>
      <c r="L2602" s="95">
        <v>54511789</v>
      </c>
      <c r="M2602" s="95">
        <v>12317</v>
      </c>
      <c r="N2602" s="95">
        <v>41156180</v>
      </c>
      <c r="O2602" s="95">
        <v>4315</v>
      </c>
      <c r="P2602" s="95">
        <v>13009031</v>
      </c>
      <c r="Q2602" s="95">
        <v>3831</v>
      </c>
      <c r="R2602" s="95">
        <v>12864992</v>
      </c>
      <c r="S2602" s="95">
        <v>13034</v>
      </c>
      <c r="T2602" s="95">
        <v>57178375</v>
      </c>
      <c r="U2602" s="95">
        <v>12017</v>
      </c>
      <c r="V2602" s="95">
        <v>41584514</v>
      </c>
      <c r="W2602" s="95">
        <v>4294</v>
      </c>
      <c r="X2602" s="95">
        <v>13221256</v>
      </c>
      <c r="Y2602" s="95">
        <v>3816</v>
      </c>
      <c r="Z2602" s="95">
        <v>12854737</v>
      </c>
      <c r="AA2602" s="95">
        <v>12928</v>
      </c>
      <c r="AB2602" s="95">
        <v>52888325</v>
      </c>
      <c r="AC2602" s="95">
        <v>11805</v>
      </c>
      <c r="AD2602" s="95">
        <v>44617720</v>
      </c>
      <c r="AE2602" s="95">
        <v>4179</v>
      </c>
      <c r="AF2602" s="95">
        <v>13332992</v>
      </c>
      <c r="AG2602" s="95">
        <v>3679</v>
      </c>
      <c r="AH2602" s="95">
        <v>13247671</v>
      </c>
      <c r="AI2602" s="95">
        <v>13010</v>
      </c>
      <c r="AJ2602" s="95">
        <v>54806060.479999997</v>
      </c>
      <c r="AK2602" s="95">
        <v>11801</v>
      </c>
      <c r="AL2602" s="95">
        <v>47048399.479999997</v>
      </c>
      <c r="AM2602" s="95">
        <v>4108</v>
      </c>
      <c r="AN2602" s="95">
        <v>12324004</v>
      </c>
      <c r="AO2602" s="95">
        <v>3579</v>
      </c>
      <c r="AP2602" s="95">
        <v>13283680.77</v>
      </c>
      <c r="AQ2602" s="72">
        <v>323.27999999999997</v>
      </c>
      <c r="AR2602" s="72">
        <v>266.14</v>
      </c>
      <c r="AS2602" s="72">
        <v>589.41999999999996</v>
      </c>
      <c r="AT2602" s="95">
        <v>68176158</v>
      </c>
      <c r="AU2602" s="95">
        <v>52038675</v>
      </c>
      <c r="AV2602" s="95">
        <v>17574</v>
      </c>
      <c r="AW2602" s="95">
        <v>16294</v>
      </c>
      <c r="AX2602" s="72">
        <v>321.11</v>
      </c>
      <c r="AY2602" s="72">
        <v>278.77999999999997</v>
      </c>
      <c r="AZ2602" s="72">
        <v>599.89</v>
      </c>
      <c r="BA2602" s="95">
        <v>67520820</v>
      </c>
      <c r="BB2602" s="95">
        <v>54021172</v>
      </c>
      <c r="BC2602" s="95">
        <v>17523</v>
      </c>
      <c r="BD2602" s="95">
        <v>16148</v>
      </c>
      <c r="BE2602" s="72">
        <v>338.56</v>
      </c>
      <c r="BF2602" s="72">
        <v>286.52999999999997</v>
      </c>
      <c r="BG2602" s="72">
        <v>625.09</v>
      </c>
      <c r="BH2602" s="95">
        <v>70399631</v>
      </c>
      <c r="BI2602" s="95">
        <v>54439251</v>
      </c>
      <c r="BJ2602" s="95">
        <v>17328</v>
      </c>
      <c r="BK2602" s="95">
        <v>15833</v>
      </c>
      <c r="BL2602" s="72">
        <v>322.58</v>
      </c>
      <c r="BM2602" s="72">
        <v>311.43</v>
      </c>
      <c r="BN2602" s="72">
        <v>634.01</v>
      </c>
      <c r="BO2602" s="95">
        <v>66221317</v>
      </c>
      <c r="BP2602" s="95">
        <v>57865391</v>
      </c>
      <c r="BQ2602" s="95">
        <v>17107</v>
      </c>
      <c r="BR2602" s="95">
        <v>15484</v>
      </c>
      <c r="BS2602" s="72">
        <v>326.8</v>
      </c>
      <c r="BT2602" s="72">
        <v>326.89999999999998</v>
      </c>
      <c r="BU2602" s="72">
        <v>653.70000000000005</v>
      </c>
      <c r="BV2602" s="95">
        <v>67130064.480000004</v>
      </c>
      <c r="BW2602" s="95">
        <v>60332080.25</v>
      </c>
      <c r="BX2602" s="95">
        <v>17118</v>
      </c>
      <c r="BY2602" s="95">
        <v>15380</v>
      </c>
      <c r="BZ2602" s="95">
        <v>16964</v>
      </c>
      <c r="CA2602" s="95">
        <v>16860</v>
      </c>
      <c r="CB2602" s="95">
        <v>16607</v>
      </c>
      <c r="CC2602" s="95">
        <v>16337</v>
      </c>
      <c r="CD2602" s="95">
        <v>16268</v>
      </c>
      <c r="CE2602" s="72">
        <v>650.75523149000003</v>
      </c>
      <c r="CF2602" s="72">
        <v>676.59346364999999</v>
      </c>
      <c r="CG2602" s="72">
        <v>712.40329333</v>
      </c>
      <c r="CH2602" s="72">
        <v>716.50152150999998</v>
      </c>
      <c r="CI2602" s="72">
        <v>731.52548966999996</v>
      </c>
      <c r="CJ2602" s="96">
        <v>0.90574761670000004</v>
      </c>
      <c r="CK2602" s="96">
        <v>0.88663286340000003</v>
      </c>
      <c r="CL2602" s="96">
        <v>0.87743839180000005</v>
      </c>
      <c r="CM2602" s="96">
        <v>0.88486902119999999</v>
      </c>
      <c r="CN2602" s="96">
        <v>0.89361206029999996</v>
      </c>
      <c r="CO2602" s="96">
        <v>0.99188109769999999</v>
      </c>
      <c r="CP2602" s="96">
        <v>0.89694217659999997</v>
      </c>
      <c r="CQ2602" s="96">
        <v>0.99584056389999998</v>
      </c>
      <c r="CR2602" s="96">
        <v>0.90068840439999998</v>
      </c>
      <c r="CS2602" s="95">
        <v>14805</v>
      </c>
      <c r="CT2602" s="95">
        <v>14725</v>
      </c>
      <c r="CU2602" s="95">
        <v>14454</v>
      </c>
      <c r="CV2602" s="95">
        <v>14067</v>
      </c>
      <c r="CW2602" s="95">
        <v>13920</v>
      </c>
      <c r="CX2602" s="96">
        <v>0.98150124800000005</v>
      </c>
      <c r="CY2602" s="96">
        <v>0.98398668</v>
      </c>
      <c r="CZ2602" s="96">
        <v>0.99946731700000002</v>
      </c>
      <c r="DA2602" s="96">
        <v>1.0012955459999999</v>
      </c>
      <c r="DB2602" s="96">
        <v>0.993880718</v>
      </c>
      <c r="DC2602">
        <v>2013</v>
      </c>
      <c r="DD2602" s="6">
        <v>15827.8</v>
      </c>
      <c r="DE2602" s="96">
        <v>7.7200178999999999E-3</v>
      </c>
      <c r="DF2602" s="72">
        <v>686.38</v>
      </c>
      <c r="DG2602" s="96">
        <v>1</v>
      </c>
      <c r="DH2602" s="72">
        <v>686.38</v>
      </c>
      <c r="DI2602" s="72">
        <v>692.30959475999998</v>
      </c>
      <c r="DJ2602" s="96">
        <v>1</v>
      </c>
      <c r="DK2602" s="72">
        <v>686.38</v>
      </c>
      <c r="DL2602" s="96">
        <v>1</v>
      </c>
      <c r="DM2602" s="72">
        <v>686.38</v>
      </c>
      <c r="DN2602" s="96">
        <v>1</v>
      </c>
      <c r="DO2602" s="96">
        <v>2.2574E-2</v>
      </c>
      <c r="DP2602" s="72">
        <v>15.49</v>
      </c>
      <c r="DQ2602" s="72">
        <v>670.89</v>
      </c>
      <c r="DR2602" t="s">
        <v>65</v>
      </c>
      <c r="DT2602" t="s">
        <v>1569</v>
      </c>
    </row>
    <row r="2603" spans="1:124" x14ac:dyDescent="0.3">
      <c r="A2603" t="s">
        <v>440</v>
      </c>
      <c r="B2603">
        <v>44900</v>
      </c>
      <c r="C2603" s="95">
        <v>2062</v>
      </c>
      <c r="D2603" s="95">
        <v>7799127</v>
      </c>
      <c r="E2603" s="95">
        <v>2015</v>
      </c>
      <c r="F2603" s="95">
        <v>8036759</v>
      </c>
      <c r="G2603" s="95">
        <v>640</v>
      </c>
      <c r="H2603" s="95">
        <v>2089306</v>
      </c>
      <c r="I2603" s="95">
        <v>610</v>
      </c>
      <c r="J2603" s="95">
        <v>2630336</v>
      </c>
      <c r="K2603" s="95">
        <v>2039</v>
      </c>
      <c r="L2603" s="95">
        <v>7933982</v>
      </c>
      <c r="M2603" s="95">
        <v>1993</v>
      </c>
      <c r="N2603" s="95">
        <v>8373707</v>
      </c>
      <c r="O2603" s="95">
        <v>635</v>
      </c>
      <c r="P2603" s="95">
        <v>1967079</v>
      </c>
      <c r="Q2603" s="95">
        <v>607</v>
      </c>
      <c r="R2603" s="95">
        <v>2744587</v>
      </c>
      <c r="S2603" s="95">
        <v>2043</v>
      </c>
      <c r="T2603" s="95">
        <v>8732627</v>
      </c>
      <c r="U2603" s="95">
        <v>1990</v>
      </c>
      <c r="V2603" s="95">
        <v>8548694</v>
      </c>
      <c r="W2603" s="95">
        <v>637</v>
      </c>
      <c r="X2603" s="95">
        <v>2125908</v>
      </c>
      <c r="Y2603" s="95">
        <v>608</v>
      </c>
      <c r="Z2603" s="95">
        <v>2854807</v>
      </c>
      <c r="AA2603" s="95">
        <v>2059</v>
      </c>
      <c r="AB2603" s="95">
        <v>7958645</v>
      </c>
      <c r="AC2603" s="95">
        <v>2003</v>
      </c>
      <c r="AD2603" s="95">
        <v>8803680</v>
      </c>
      <c r="AE2603" s="95">
        <v>611</v>
      </c>
      <c r="AF2603" s="95">
        <v>1963411</v>
      </c>
      <c r="AG2603" s="95">
        <v>577</v>
      </c>
      <c r="AH2603" s="95">
        <v>2861088</v>
      </c>
      <c r="AI2603" s="95">
        <v>2064</v>
      </c>
      <c r="AJ2603" s="95">
        <v>8124490</v>
      </c>
      <c r="AK2603" s="95">
        <v>2004</v>
      </c>
      <c r="AL2603" s="95">
        <v>9706376</v>
      </c>
      <c r="AM2603" s="95">
        <v>584</v>
      </c>
      <c r="AN2603" s="95">
        <v>2048342</v>
      </c>
      <c r="AO2603" s="95">
        <v>550</v>
      </c>
      <c r="AP2603" s="95">
        <v>2808403</v>
      </c>
      <c r="AQ2603" s="72">
        <v>304.97000000000003</v>
      </c>
      <c r="AR2603" s="72">
        <v>338.64</v>
      </c>
      <c r="AS2603" s="72">
        <v>643.61</v>
      </c>
      <c r="AT2603" s="95">
        <v>9888433</v>
      </c>
      <c r="AU2603" s="95">
        <v>10667095</v>
      </c>
      <c r="AV2603" s="95">
        <v>2702</v>
      </c>
      <c r="AW2603" s="95">
        <v>2625</v>
      </c>
      <c r="AX2603" s="72">
        <v>308.56</v>
      </c>
      <c r="AY2603" s="72">
        <v>356.36</v>
      </c>
      <c r="AZ2603" s="72">
        <v>664.92</v>
      </c>
      <c r="BA2603" s="95">
        <v>9901061</v>
      </c>
      <c r="BB2603" s="95">
        <v>11118294</v>
      </c>
      <c r="BC2603" s="95">
        <v>2674</v>
      </c>
      <c r="BD2603" s="95">
        <v>2600</v>
      </c>
      <c r="BE2603" s="72">
        <v>337.64</v>
      </c>
      <c r="BF2603" s="72">
        <v>365.78</v>
      </c>
      <c r="BG2603" s="72">
        <v>703.42</v>
      </c>
      <c r="BH2603" s="95">
        <v>10858535</v>
      </c>
      <c r="BI2603" s="95">
        <v>11403501</v>
      </c>
      <c r="BJ2603" s="95">
        <v>2680</v>
      </c>
      <c r="BK2603" s="95">
        <v>2598</v>
      </c>
      <c r="BL2603" s="72">
        <v>309.68</v>
      </c>
      <c r="BM2603" s="72">
        <v>376.77</v>
      </c>
      <c r="BN2603" s="72">
        <v>686.45</v>
      </c>
      <c r="BO2603" s="95">
        <v>9922056</v>
      </c>
      <c r="BP2603" s="95">
        <v>11664768</v>
      </c>
      <c r="BQ2603" s="95">
        <v>2670</v>
      </c>
      <c r="BR2603" s="95">
        <v>2580</v>
      </c>
      <c r="BS2603" s="72">
        <v>320.14</v>
      </c>
      <c r="BT2603" s="72">
        <v>408.34</v>
      </c>
      <c r="BU2603" s="72">
        <v>728.48</v>
      </c>
      <c r="BV2603" s="95">
        <v>10172832</v>
      </c>
      <c r="BW2603" s="95">
        <v>12514779</v>
      </c>
      <c r="BX2603" s="95">
        <v>2648</v>
      </c>
      <c r="BY2603" s="95">
        <v>2554</v>
      </c>
      <c r="BZ2603" s="95">
        <v>2665</v>
      </c>
      <c r="CA2603" s="95">
        <v>2638</v>
      </c>
      <c r="CB2603" s="95">
        <v>2640</v>
      </c>
      <c r="CC2603" s="95">
        <v>2627</v>
      </c>
      <c r="CD2603" s="95">
        <v>2602</v>
      </c>
      <c r="CE2603" s="72">
        <v>650.75523149000003</v>
      </c>
      <c r="CF2603" s="72">
        <v>676.59346364999999</v>
      </c>
      <c r="CG2603" s="72">
        <v>712.40329333</v>
      </c>
      <c r="CH2603" s="72">
        <v>716.50152150999998</v>
      </c>
      <c r="CI2603" s="72">
        <v>731.52548966999996</v>
      </c>
      <c r="CJ2603" s="96">
        <v>0.98902009369999999</v>
      </c>
      <c r="CK2603" s="96">
        <v>0.98274670939999997</v>
      </c>
      <c r="CL2603" s="96">
        <v>0.98739015750000003</v>
      </c>
      <c r="CM2603" s="96">
        <v>0.95805797950000005</v>
      </c>
      <c r="CN2603" s="96">
        <v>0.99583679619999999</v>
      </c>
      <c r="CO2603" s="96">
        <v>1.0675430584000001</v>
      </c>
      <c r="CP2603" s="96">
        <v>0.92044095039999996</v>
      </c>
      <c r="CQ2603" s="96">
        <v>0.99584056389999998</v>
      </c>
      <c r="CR2603" s="96">
        <v>0.92428532470000002</v>
      </c>
      <c r="CS2603" s="95">
        <v>2888</v>
      </c>
      <c r="CT2603" s="95">
        <v>2900</v>
      </c>
      <c r="CU2603" s="95">
        <v>2921</v>
      </c>
      <c r="CV2603" s="95">
        <v>2914</v>
      </c>
      <c r="CW2603" s="95">
        <v>2927</v>
      </c>
      <c r="CX2603" s="96">
        <v>1.130983259</v>
      </c>
      <c r="CY2603" s="96">
        <v>1.068794378</v>
      </c>
      <c r="CZ2603" s="96">
        <v>1.04404999</v>
      </c>
      <c r="DA2603" s="96">
        <v>1.0526441719999999</v>
      </c>
      <c r="DB2603" s="96">
        <v>1.0419859970000001</v>
      </c>
      <c r="DC2603">
        <v>2013</v>
      </c>
      <c r="DD2603" s="6">
        <v>2591.4</v>
      </c>
      <c r="DE2603" s="96">
        <v>1.3159672E-3</v>
      </c>
      <c r="DF2603" s="72">
        <v>708.91</v>
      </c>
      <c r="DG2603" s="96">
        <v>1</v>
      </c>
      <c r="DH2603" s="72">
        <v>708.91</v>
      </c>
      <c r="DI2603" s="72">
        <v>730.79900866000003</v>
      </c>
      <c r="DJ2603" s="96">
        <v>1</v>
      </c>
      <c r="DK2603" s="72">
        <v>708.91</v>
      </c>
      <c r="DL2603" s="96">
        <v>1</v>
      </c>
      <c r="DM2603" s="72">
        <v>708.91</v>
      </c>
      <c r="DN2603" s="96">
        <v>1</v>
      </c>
      <c r="DO2603" s="96">
        <v>6.5069999999999998E-3</v>
      </c>
      <c r="DP2603" s="72">
        <v>4.6100000000000003</v>
      </c>
      <c r="DQ2603" s="72">
        <v>704.3</v>
      </c>
      <c r="DR2603" t="s">
        <v>440</v>
      </c>
      <c r="DT2603" t="s">
        <v>1569</v>
      </c>
    </row>
    <row r="2604" spans="1:124" x14ac:dyDescent="0.3">
      <c r="A2604" t="s">
        <v>1595</v>
      </c>
      <c r="B2604">
        <v>44910</v>
      </c>
      <c r="C2604" s="95">
        <v>4505</v>
      </c>
      <c r="D2604" s="95">
        <v>22378768</v>
      </c>
      <c r="E2604" s="95">
        <v>4369</v>
      </c>
      <c r="F2604" s="95">
        <v>16631435</v>
      </c>
      <c r="G2604" s="95">
        <v>1050</v>
      </c>
      <c r="H2604" s="95">
        <v>4043642</v>
      </c>
      <c r="I2604" s="95">
        <v>992</v>
      </c>
      <c r="J2604" s="95">
        <v>3735285</v>
      </c>
      <c r="K2604" s="95">
        <v>4471</v>
      </c>
      <c r="L2604" s="95">
        <v>22497780</v>
      </c>
      <c r="M2604" s="95">
        <v>4328</v>
      </c>
      <c r="N2604" s="95">
        <v>17617096</v>
      </c>
      <c r="O2604" s="95">
        <v>1072</v>
      </c>
      <c r="P2604" s="95">
        <v>4314705</v>
      </c>
      <c r="Q2604" s="95">
        <v>1013</v>
      </c>
      <c r="R2604" s="95">
        <v>4375185</v>
      </c>
      <c r="S2604" s="95">
        <v>4459</v>
      </c>
      <c r="T2604" s="95">
        <v>22320081</v>
      </c>
      <c r="U2604" s="95">
        <v>4296</v>
      </c>
      <c r="V2604" s="95">
        <v>18533480</v>
      </c>
      <c r="W2604" s="95">
        <v>1099</v>
      </c>
      <c r="X2604" s="95">
        <v>5810830</v>
      </c>
      <c r="Y2604" s="95">
        <v>1048</v>
      </c>
      <c r="Z2604" s="95">
        <v>4753061</v>
      </c>
      <c r="AA2604" s="95">
        <v>4462</v>
      </c>
      <c r="AB2604" s="95">
        <v>23027199</v>
      </c>
      <c r="AC2604" s="95">
        <v>4276</v>
      </c>
      <c r="AD2604" s="95">
        <v>20075027</v>
      </c>
      <c r="AE2604" s="95">
        <v>1118</v>
      </c>
      <c r="AF2604" s="95">
        <v>5010250</v>
      </c>
      <c r="AG2604" s="95">
        <v>1064</v>
      </c>
      <c r="AH2604" s="95">
        <v>5378094</v>
      </c>
      <c r="AI2604" s="95">
        <v>4430</v>
      </c>
      <c r="AJ2604" s="95">
        <v>21432845</v>
      </c>
      <c r="AK2604" s="95">
        <v>4236</v>
      </c>
      <c r="AL2604" s="95">
        <v>21842383</v>
      </c>
      <c r="AM2604" s="95">
        <v>1092</v>
      </c>
      <c r="AN2604" s="95">
        <v>5457194</v>
      </c>
      <c r="AO2604" s="95">
        <v>1033</v>
      </c>
      <c r="AP2604" s="95">
        <v>5753078</v>
      </c>
      <c r="AQ2604" s="72">
        <v>396.38</v>
      </c>
      <c r="AR2604" s="72">
        <v>316.58999999999997</v>
      </c>
      <c r="AS2604" s="72">
        <v>712.97</v>
      </c>
      <c r="AT2604" s="95">
        <v>26422410</v>
      </c>
      <c r="AU2604" s="95">
        <v>20366720</v>
      </c>
      <c r="AV2604" s="95">
        <v>5555</v>
      </c>
      <c r="AW2604" s="95">
        <v>5361</v>
      </c>
      <c r="AX2604" s="72">
        <v>403.1</v>
      </c>
      <c r="AY2604" s="72">
        <v>343.14</v>
      </c>
      <c r="AZ2604" s="72">
        <v>746.24</v>
      </c>
      <c r="BA2604" s="95">
        <v>26812485</v>
      </c>
      <c r="BB2604" s="95">
        <v>21992281</v>
      </c>
      <c r="BC2604" s="95">
        <v>5543</v>
      </c>
      <c r="BD2604" s="95">
        <v>5341</v>
      </c>
      <c r="BE2604" s="72">
        <v>421.78</v>
      </c>
      <c r="BF2604" s="72">
        <v>363.13</v>
      </c>
      <c r="BG2604" s="72">
        <v>784.91</v>
      </c>
      <c r="BH2604" s="95">
        <v>28130911</v>
      </c>
      <c r="BI2604" s="95">
        <v>23286541</v>
      </c>
      <c r="BJ2604" s="95">
        <v>5558</v>
      </c>
      <c r="BK2604" s="95">
        <v>5344</v>
      </c>
      <c r="BL2604" s="72">
        <v>418.72</v>
      </c>
      <c r="BM2604" s="72">
        <v>397.21</v>
      </c>
      <c r="BN2604" s="72">
        <v>815.93</v>
      </c>
      <c r="BO2604" s="95">
        <v>28037449</v>
      </c>
      <c r="BP2604" s="95">
        <v>25453121</v>
      </c>
      <c r="BQ2604" s="95">
        <v>5580</v>
      </c>
      <c r="BR2604" s="95">
        <v>5340</v>
      </c>
      <c r="BS2604" s="72">
        <v>405.8</v>
      </c>
      <c r="BT2604" s="72">
        <v>436.44</v>
      </c>
      <c r="BU2604" s="72">
        <v>842.24</v>
      </c>
      <c r="BV2604" s="95">
        <v>26890039</v>
      </c>
      <c r="BW2604" s="95">
        <v>27595461</v>
      </c>
      <c r="BX2604" s="95">
        <v>5522</v>
      </c>
      <c r="BY2604" s="95">
        <v>5269</v>
      </c>
      <c r="BZ2604" s="95">
        <v>5463</v>
      </c>
      <c r="CA2604" s="95">
        <v>5445</v>
      </c>
      <c r="CB2604" s="95">
        <v>5455</v>
      </c>
      <c r="CC2604" s="95">
        <v>5466</v>
      </c>
      <c r="CD2604" s="95">
        <v>5398</v>
      </c>
      <c r="CE2604" s="72">
        <v>650.75523149000003</v>
      </c>
      <c r="CF2604" s="72">
        <v>676.59346364999999</v>
      </c>
      <c r="CG2604" s="72">
        <v>712.40329333</v>
      </c>
      <c r="CH2604" s="72">
        <v>716.50152150999998</v>
      </c>
      <c r="CI2604" s="72">
        <v>731.52548966999996</v>
      </c>
      <c r="CJ2604" s="96">
        <v>1.0956039468000001</v>
      </c>
      <c r="CK2604" s="96">
        <v>1.1029370516999999</v>
      </c>
      <c r="CL2604" s="96">
        <v>1.1017776130000001</v>
      </c>
      <c r="CM2604" s="96">
        <v>1.1387693891999999</v>
      </c>
      <c r="CN2604" s="96">
        <v>1.1513474401999999</v>
      </c>
      <c r="CO2604" s="96">
        <v>1.0305463162999999</v>
      </c>
      <c r="CP2604" s="96">
        <v>1.0849459849</v>
      </c>
      <c r="CQ2604" s="96">
        <v>0.99584056389999998</v>
      </c>
      <c r="CR2604" s="96">
        <v>1.0894774417999999</v>
      </c>
      <c r="CS2604" s="95">
        <v>5643</v>
      </c>
      <c r="CT2604" s="95">
        <v>5637</v>
      </c>
      <c r="CU2604" s="95">
        <v>5656</v>
      </c>
      <c r="CV2604" s="95">
        <v>5684</v>
      </c>
      <c r="CW2604" s="95">
        <v>5639</v>
      </c>
      <c r="CX2604" s="96">
        <v>1.0058447210000001</v>
      </c>
      <c r="CY2604" s="96">
        <v>1.021226685</v>
      </c>
      <c r="CZ2604" s="96">
        <v>1.0364475740000001</v>
      </c>
      <c r="DA2604" s="96">
        <v>1.0451419989999999</v>
      </c>
      <c r="DB2604" s="96">
        <v>1.0439505529999999</v>
      </c>
      <c r="DC2604">
        <v>2013</v>
      </c>
      <c r="DD2604" s="6">
        <v>5331</v>
      </c>
      <c r="DE2604" s="96">
        <v>1.689248E-3</v>
      </c>
      <c r="DF2604" s="72">
        <v>835.29</v>
      </c>
      <c r="DG2604" s="96">
        <v>1</v>
      </c>
      <c r="DH2604" s="72">
        <v>835.29</v>
      </c>
      <c r="DI2604" s="72">
        <v>730.79900866000003</v>
      </c>
      <c r="DJ2604" s="96">
        <v>1</v>
      </c>
      <c r="DK2604" s="72">
        <v>835.29</v>
      </c>
      <c r="DL2604" s="96">
        <v>1</v>
      </c>
      <c r="DM2604" s="72">
        <v>835.29</v>
      </c>
      <c r="DN2604" s="96">
        <v>1</v>
      </c>
      <c r="DO2604" s="96">
        <v>7.8810000000000009E-3</v>
      </c>
      <c r="DP2604" s="72">
        <v>6.58</v>
      </c>
      <c r="DQ2604" s="72">
        <v>828.71</v>
      </c>
      <c r="DR2604" t="s">
        <v>1595</v>
      </c>
      <c r="DT2604" t="s">
        <v>1569</v>
      </c>
    </row>
    <row r="2605" spans="1:124" x14ac:dyDescent="0.3">
      <c r="A2605" t="s">
        <v>157</v>
      </c>
      <c r="B2605">
        <v>44920</v>
      </c>
      <c r="C2605" s="95">
        <v>3960</v>
      </c>
      <c r="D2605" s="95">
        <v>17366776</v>
      </c>
      <c r="E2605" s="95">
        <v>3857</v>
      </c>
      <c r="F2605" s="95">
        <v>13730624</v>
      </c>
      <c r="G2605" s="95">
        <v>1102</v>
      </c>
      <c r="H2605" s="95">
        <v>3461319</v>
      </c>
      <c r="I2605" s="95">
        <v>1031</v>
      </c>
      <c r="J2605" s="95">
        <v>3763124</v>
      </c>
      <c r="K2605" s="95">
        <v>3928</v>
      </c>
      <c r="L2605" s="95">
        <v>16869304</v>
      </c>
      <c r="M2605" s="95">
        <v>3820</v>
      </c>
      <c r="N2605" s="95">
        <v>14170060</v>
      </c>
      <c r="O2605" s="95">
        <v>1106</v>
      </c>
      <c r="P2605" s="95">
        <v>3596032</v>
      </c>
      <c r="Q2605" s="95">
        <v>1020</v>
      </c>
      <c r="R2605" s="95">
        <v>4342920</v>
      </c>
      <c r="S2605" s="95">
        <v>3912</v>
      </c>
      <c r="T2605" s="95">
        <v>16791423</v>
      </c>
      <c r="U2605" s="95">
        <v>3782</v>
      </c>
      <c r="V2605" s="95">
        <v>13487800</v>
      </c>
      <c r="W2605" s="95">
        <v>1092</v>
      </c>
      <c r="X2605" s="95">
        <v>3018210</v>
      </c>
      <c r="Y2605" s="95">
        <v>1016</v>
      </c>
      <c r="Z2605" s="95">
        <v>4286900</v>
      </c>
      <c r="AA2605" s="95">
        <v>3922</v>
      </c>
      <c r="AB2605" s="95">
        <v>16469179</v>
      </c>
      <c r="AC2605" s="95">
        <v>3779</v>
      </c>
      <c r="AD2605" s="95">
        <v>14855420</v>
      </c>
      <c r="AE2605" s="95">
        <v>1063</v>
      </c>
      <c r="AF2605" s="95">
        <v>3062253</v>
      </c>
      <c r="AG2605" s="95">
        <v>985</v>
      </c>
      <c r="AH2605" s="95">
        <v>4517068</v>
      </c>
      <c r="AI2605" s="95">
        <v>4018</v>
      </c>
      <c r="AJ2605" s="95">
        <v>16492021</v>
      </c>
      <c r="AK2605" s="95">
        <v>3858</v>
      </c>
      <c r="AL2605" s="95">
        <v>16030499.07</v>
      </c>
      <c r="AM2605" s="95">
        <v>1026</v>
      </c>
      <c r="AN2605" s="95">
        <v>3207847</v>
      </c>
      <c r="AO2605" s="95">
        <v>953</v>
      </c>
      <c r="AP2605" s="95">
        <v>4467240</v>
      </c>
      <c r="AQ2605" s="72">
        <v>342.88</v>
      </c>
      <c r="AR2605" s="72">
        <v>298.24</v>
      </c>
      <c r="AS2605" s="72">
        <v>641.12</v>
      </c>
      <c r="AT2605" s="95">
        <v>20828095</v>
      </c>
      <c r="AU2605" s="95">
        <v>17493748</v>
      </c>
      <c r="AV2605" s="95">
        <v>5062</v>
      </c>
      <c r="AW2605" s="95">
        <v>4888</v>
      </c>
      <c r="AX2605" s="72">
        <v>338.79</v>
      </c>
      <c r="AY2605" s="72">
        <v>318.75</v>
      </c>
      <c r="AZ2605" s="72">
        <v>657.54</v>
      </c>
      <c r="BA2605" s="95">
        <v>20465336</v>
      </c>
      <c r="BB2605" s="95">
        <v>18512980</v>
      </c>
      <c r="BC2605" s="95">
        <v>5034</v>
      </c>
      <c r="BD2605" s="95">
        <v>4840</v>
      </c>
      <c r="BE2605" s="72">
        <v>329.9</v>
      </c>
      <c r="BF2605" s="72">
        <v>308.72000000000003</v>
      </c>
      <c r="BG2605" s="72">
        <v>638.62</v>
      </c>
      <c r="BH2605" s="95">
        <v>19809633</v>
      </c>
      <c r="BI2605" s="95">
        <v>17774700</v>
      </c>
      <c r="BJ2605" s="95">
        <v>5004</v>
      </c>
      <c r="BK2605" s="95">
        <v>4798</v>
      </c>
      <c r="BL2605" s="72">
        <v>326.5</v>
      </c>
      <c r="BM2605" s="72">
        <v>338.87</v>
      </c>
      <c r="BN2605" s="72">
        <v>665.37</v>
      </c>
      <c r="BO2605" s="95">
        <v>19531432</v>
      </c>
      <c r="BP2605" s="95">
        <v>19372488</v>
      </c>
      <c r="BQ2605" s="95">
        <v>4985</v>
      </c>
      <c r="BR2605" s="95">
        <v>4764</v>
      </c>
      <c r="BS2605" s="72">
        <v>325.47000000000003</v>
      </c>
      <c r="BT2605" s="72">
        <v>355.05</v>
      </c>
      <c r="BU2605" s="72">
        <v>680.52</v>
      </c>
      <c r="BV2605" s="95">
        <v>19699868</v>
      </c>
      <c r="BW2605" s="95">
        <v>20497739.07</v>
      </c>
      <c r="BX2605" s="95">
        <v>5044</v>
      </c>
      <c r="BY2605" s="95">
        <v>4811</v>
      </c>
      <c r="BZ2605" s="95">
        <v>4979</v>
      </c>
      <c r="CA2605" s="95">
        <v>4940</v>
      </c>
      <c r="CB2605" s="95">
        <v>4905</v>
      </c>
      <c r="CC2605" s="95">
        <v>4880</v>
      </c>
      <c r="CD2605" s="95">
        <v>4930</v>
      </c>
      <c r="CE2605" s="72">
        <v>650.75523149000003</v>
      </c>
      <c r="CF2605" s="72">
        <v>676.59346364999999</v>
      </c>
      <c r="CG2605" s="72">
        <v>712.40329333</v>
      </c>
      <c r="CH2605" s="72">
        <v>716.50152150999998</v>
      </c>
      <c r="CI2605" s="72">
        <v>731.52548966999996</v>
      </c>
      <c r="CJ2605" s="96">
        <v>0.98519377019999999</v>
      </c>
      <c r="CK2605" s="96">
        <v>0.97183912549999996</v>
      </c>
      <c r="CL2605" s="96">
        <v>0.89643044319999998</v>
      </c>
      <c r="CM2605" s="96">
        <v>0.9286372464</v>
      </c>
      <c r="CN2605" s="96">
        <v>0.93027517100000001</v>
      </c>
      <c r="CO2605" s="96">
        <v>1.0498757085999999</v>
      </c>
      <c r="CP2605" s="96">
        <v>0.89770164559999999</v>
      </c>
      <c r="CQ2605" s="96">
        <v>0.99584056389999998</v>
      </c>
      <c r="CR2605" s="96">
        <v>0.90145104539999998</v>
      </c>
      <c r="CS2605" s="95">
        <v>4634</v>
      </c>
      <c r="CT2605" s="95">
        <v>4685</v>
      </c>
      <c r="CU2605" s="95">
        <v>4593</v>
      </c>
      <c r="CV2605" s="95">
        <v>4622</v>
      </c>
      <c r="CW2605" s="95">
        <v>4635</v>
      </c>
      <c r="CX2605" s="96">
        <v>1.0659619549999999</v>
      </c>
      <c r="CY2605" s="96">
        <v>1.055090316</v>
      </c>
      <c r="CZ2605" s="96">
        <v>1.035428754</v>
      </c>
      <c r="DA2605" s="96">
        <v>1.0374945440000001</v>
      </c>
      <c r="DB2605" s="96">
        <v>1.0551845550000001</v>
      </c>
      <c r="DC2605">
        <v>2013</v>
      </c>
      <c r="DD2605" s="6">
        <v>4820.2</v>
      </c>
      <c r="DE2605" s="96">
        <v>1.4838801E-3</v>
      </c>
      <c r="DF2605" s="72">
        <v>691.28</v>
      </c>
      <c r="DG2605" s="96">
        <v>1</v>
      </c>
      <c r="DH2605" s="72">
        <v>691.28</v>
      </c>
      <c r="DI2605" s="72">
        <v>730.79900866000003</v>
      </c>
      <c r="DJ2605" s="96">
        <v>1</v>
      </c>
      <c r="DK2605" s="72">
        <v>691.28</v>
      </c>
      <c r="DL2605" s="96">
        <v>1</v>
      </c>
      <c r="DM2605" s="72">
        <v>691.28</v>
      </c>
      <c r="DN2605" s="96">
        <v>1</v>
      </c>
      <c r="DO2605" s="96">
        <v>6.8849999999999996E-3</v>
      </c>
      <c r="DP2605" s="72">
        <v>4.76</v>
      </c>
      <c r="DQ2605" s="72">
        <v>686.52</v>
      </c>
      <c r="DR2605" t="s">
        <v>157</v>
      </c>
      <c r="DT2605" t="s">
        <v>1569</v>
      </c>
    </row>
    <row r="2606" spans="1:124" x14ac:dyDescent="0.3">
      <c r="A2606" t="s">
        <v>537</v>
      </c>
      <c r="B2606">
        <v>44930</v>
      </c>
      <c r="C2606" s="95">
        <v>10990</v>
      </c>
      <c r="D2606" s="95">
        <v>42305162</v>
      </c>
      <c r="E2606" s="95">
        <v>10195</v>
      </c>
      <c r="F2606" s="95">
        <v>33045506</v>
      </c>
      <c r="G2606" s="95">
        <v>1294</v>
      </c>
      <c r="H2606" s="95">
        <v>4741549</v>
      </c>
      <c r="I2606" s="95">
        <v>1091</v>
      </c>
      <c r="J2606" s="95">
        <v>3785872</v>
      </c>
      <c r="K2606" s="95">
        <v>11492</v>
      </c>
      <c r="L2606" s="95">
        <v>45277392</v>
      </c>
      <c r="M2606" s="95">
        <v>10592</v>
      </c>
      <c r="N2606" s="95">
        <v>34348409</v>
      </c>
      <c r="O2606" s="95">
        <v>1321</v>
      </c>
      <c r="P2606" s="95">
        <v>4851704</v>
      </c>
      <c r="Q2606" s="95">
        <v>1118</v>
      </c>
      <c r="R2606" s="95">
        <v>3937593</v>
      </c>
      <c r="S2606" s="95">
        <v>11903</v>
      </c>
      <c r="T2606" s="95">
        <v>48568486</v>
      </c>
      <c r="U2606" s="95">
        <v>10837</v>
      </c>
      <c r="V2606" s="95">
        <v>39158781</v>
      </c>
      <c r="W2606" s="95">
        <v>1340</v>
      </c>
      <c r="X2606" s="95">
        <v>5181245</v>
      </c>
      <c r="Y2606" s="95">
        <v>1135</v>
      </c>
      <c r="Z2606" s="95">
        <v>4356663</v>
      </c>
      <c r="AA2606" s="95">
        <v>12370</v>
      </c>
      <c r="AB2606" s="95">
        <v>42063103</v>
      </c>
      <c r="AC2606" s="95">
        <v>11141</v>
      </c>
      <c r="AD2606" s="95">
        <v>42707833</v>
      </c>
      <c r="AE2606" s="95">
        <v>1319</v>
      </c>
      <c r="AF2606" s="95">
        <v>4632731</v>
      </c>
      <c r="AG2606" s="95">
        <v>1108</v>
      </c>
      <c r="AH2606" s="95">
        <v>4820310</v>
      </c>
      <c r="AI2606" s="95">
        <v>12801</v>
      </c>
      <c r="AJ2606" s="95">
        <v>44557893.350000001</v>
      </c>
      <c r="AK2606" s="95">
        <v>11407</v>
      </c>
      <c r="AL2606" s="95">
        <v>45902778.840000004</v>
      </c>
      <c r="AM2606" s="95">
        <v>1281</v>
      </c>
      <c r="AN2606" s="95">
        <v>4005991</v>
      </c>
      <c r="AO2606" s="95">
        <v>1084</v>
      </c>
      <c r="AP2606" s="95">
        <v>4780281</v>
      </c>
      <c r="AQ2606" s="72">
        <v>319.16000000000003</v>
      </c>
      <c r="AR2606" s="72">
        <v>271.95</v>
      </c>
      <c r="AS2606" s="72">
        <v>591.11</v>
      </c>
      <c r="AT2606" s="95">
        <v>47046711</v>
      </c>
      <c r="AU2606" s="95">
        <v>36831378</v>
      </c>
      <c r="AV2606" s="95">
        <v>12284</v>
      </c>
      <c r="AW2606" s="95">
        <v>11286</v>
      </c>
      <c r="AX2606" s="72">
        <v>326.02999999999997</v>
      </c>
      <c r="AY2606" s="72">
        <v>272.45999999999998</v>
      </c>
      <c r="AZ2606" s="72">
        <v>598.49</v>
      </c>
      <c r="BA2606" s="95">
        <v>50129096</v>
      </c>
      <c r="BB2606" s="95">
        <v>38286002</v>
      </c>
      <c r="BC2606" s="95">
        <v>12813</v>
      </c>
      <c r="BD2606" s="95">
        <v>11710</v>
      </c>
      <c r="BE2606" s="72">
        <v>338.23</v>
      </c>
      <c r="BF2606" s="72">
        <v>302.89999999999998</v>
      </c>
      <c r="BG2606" s="72">
        <v>641.13</v>
      </c>
      <c r="BH2606" s="95">
        <v>53749731</v>
      </c>
      <c r="BI2606" s="95">
        <v>43515444</v>
      </c>
      <c r="BJ2606" s="95">
        <v>13243</v>
      </c>
      <c r="BK2606" s="95">
        <v>11972</v>
      </c>
      <c r="BL2606" s="72">
        <v>284.27</v>
      </c>
      <c r="BM2606" s="72">
        <v>323.35000000000002</v>
      </c>
      <c r="BN2606" s="72">
        <v>607.62</v>
      </c>
      <c r="BO2606" s="95">
        <v>46695834</v>
      </c>
      <c r="BP2606" s="95">
        <v>47528143</v>
      </c>
      <c r="BQ2606" s="95">
        <v>13689</v>
      </c>
      <c r="BR2606" s="95">
        <v>12249</v>
      </c>
      <c r="BS2606" s="72">
        <v>287.39</v>
      </c>
      <c r="BT2606" s="72">
        <v>338.13</v>
      </c>
      <c r="BU2606" s="72">
        <v>625.52</v>
      </c>
      <c r="BV2606" s="95">
        <v>48563884.350000001</v>
      </c>
      <c r="BW2606" s="95">
        <v>50683059.840000004</v>
      </c>
      <c r="BX2606" s="95">
        <v>14082</v>
      </c>
      <c r="BY2606" s="95">
        <v>12491</v>
      </c>
      <c r="BZ2606" s="95">
        <v>11808</v>
      </c>
      <c r="CA2606" s="95">
        <v>12281</v>
      </c>
      <c r="CB2606" s="95">
        <v>12630</v>
      </c>
      <c r="CC2606" s="95">
        <v>13005</v>
      </c>
      <c r="CD2606" s="95">
        <v>13304</v>
      </c>
      <c r="CE2606" s="72">
        <v>650.75523149000003</v>
      </c>
      <c r="CF2606" s="72">
        <v>676.59346364999999</v>
      </c>
      <c r="CG2606" s="72">
        <v>712.40329333</v>
      </c>
      <c r="CH2606" s="72">
        <v>716.50152150999998</v>
      </c>
      <c r="CI2606" s="72">
        <v>731.52548966999996</v>
      </c>
      <c r="CJ2606" s="96">
        <v>0.9083445993</v>
      </c>
      <c r="CK2606" s="96">
        <v>0.88456367400000002</v>
      </c>
      <c r="CL2606" s="96">
        <v>0.89995372849999999</v>
      </c>
      <c r="CM2606" s="96">
        <v>0.84803727799999995</v>
      </c>
      <c r="CN2606" s="96">
        <v>0.85508982099999997</v>
      </c>
      <c r="CO2606" s="96">
        <v>0.90005912919999997</v>
      </c>
      <c r="CP2606" s="96">
        <v>0.97682229050000002</v>
      </c>
      <c r="CQ2606" s="96">
        <v>0.99584056389999998</v>
      </c>
      <c r="CR2606" s="96">
        <v>0.98090215079999998</v>
      </c>
      <c r="CS2606" s="95">
        <v>10851</v>
      </c>
      <c r="CT2606" s="95">
        <v>11184</v>
      </c>
      <c r="CU2606" s="95">
        <v>11464</v>
      </c>
      <c r="CV2606" s="95">
        <v>11878</v>
      </c>
      <c r="CW2606" s="95">
        <v>12192</v>
      </c>
      <c r="CX2606" s="96">
        <v>0.89865316900000003</v>
      </c>
      <c r="CY2606" s="96">
        <v>0.89373459700000002</v>
      </c>
      <c r="CZ2606" s="96">
        <v>0.90164572399999998</v>
      </c>
      <c r="DA2606" s="96">
        <v>0.90467246800000001</v>
      </c>
      <c r="DB2606" s="96">
        <v>0.90112570400000003</v>
      </c>
      <c r="DC2606">
        <v>2013</v>
      </c>
      <c r="DD2606" s="6">
        <v>11941.6</v>
      </c>
      <c r="DE2606" s="96">
        <v>3.4734542E-3</v>
      </c>
      <c r="DF2606" s="72">
        <v>750.71</v>
      </c>
      <c r="DG2606" s="96">
        <v>1</v>
      </c>
      <c r="DH2606" s="72">
        <v>750.71</v>
      </c>
      <c r="DI2606" s="72">
        <v>786.21584169000005</v>
      </c>
      <c r="DJ2606" s="96">
        <v>1</v>
      </c>
      <c r="DK2606" s="72">
        <v>750.71</v>
      </c>
      <c r="DL2606" s="96">
        <v>1</v>
      </c>
      <c r="DM2606" s="72">
        <v>750.71</v>
      </c>
      <c r="DN2606" s="96">
        <v>1</v>
      </c>
      <c r="DO2606" s="96">
        <v>1.5271E-2</v>
      </c>
      <c r="DP2606" s="72">
        <v>11.46</v>
      </c>
      <c r="DQ2606" s="72">
        <v>739.25</v>
      </c>
      <c r="DR2606" t="s">
        <v>537</v>
      </c>
      <c r="DT2606" t="s">
        <v>1569</v>
      </c>
    </row>
    <row r="2607" spans="1:124" x14ac:dyDescent="0.3">
      <c r="A2607" t="s">
        <v>692</v>
      </c>
      <c r="B2607">
        <v>44940</v>
      </c>
      <c r="C2607" s="95">
        <v>7317</v>
      </c>
      <c r="D2607" s="95">
        <v>35209149</v>
      </c>
      <c r="E2607" s="95">
        <v>6823</v>
      </c>
      <c r="F2607" s="95">
        <v>24324478</v>
      </c>
      <c r="G2607" s="95">
        <v>1821</v>
      </c>
      <c r="H2607" s="95">
        <v>8981364</v>
      </c>
      <c r="I2607" s="95">
        <v>1594</v>
      </c>
      <c r="J2607" s="95">
        <v>7268090</v>
      </c>
      <c r="K2607" s="95">
        <v>7505</v>
      </c>
      <c r="L2607" s="95">
        <v>37141784</v>
      </c>
      <c r="M2607" s="95">
        <v>6943</v>
      </c>
      <c r="N2607" s="95">
        <v>26903223</v>
      </c>
      <c r="O2607" s="95">
        <v>1853</v>
      </c>
      <c r="P2607" s="95">
        <v>10001588</v>
      </c>
      <c r="Q2607" s="95">
        <v>1635</v>
      </c>
      <c r="R2607" s="95">
        <v>7601753</v>
      </c>
      <c r="S2607" s="95">
        <v>8036</v>
      </c>
      <c r="T2607" s="95">
        <v>36866185</v>
      </c>
      <c r="U2607" s="95">
        <v>7398</v>
      </c>
      <c r="V2607" s="95">
        <v>30884817</v>
      </c>
      <c r="W2607" s="95">
        <v>1952</v>
      </c>
      <c r="X2607" s="95">
        <v>8860665</v>
      </c>
      <c r="Y2607" s="95">
        <v>1701</v>
      </c>
      <c r="Z2607" s="95">
        <v>8233120</v>
      </c>
      <c r="AA2607" s="95">
        <v>8351</v>
      </c>
      <c r="AB2607" s="95">
        <v>37452383</v>
      </c>
      <c r="AC2607" s="95">
        <v>7652</v>
      </c>
      <c r="AD2607" s="95">
        <v>34033629</v>
      </c>
      <c r="AE2607" s="95">
        <v>1932</v>
      </c>
      <c r="AF2607" s="95">
        <v>8780580</v>
      </c>
      <c r="AG2607" s="95">
        <v>1707</v>
      </c>
      <c r="AH2607" s="95">
        <v>8807601</v>
      </c>
      <c r="AI2607" s="95">
        <v>8636</v>
      </c>
      <c r="AJ2607" s="95">
        <v>38775405.549999997</v>
      </c>
      <c r="AK2607" s="95">
        <v>7868</v>
      </c>
      <c r="AL2607" s="95">
        <v>36755031.909999996</v>
      </c>
      <c r="AM2607" s="95">
        <v>1947</v>
      </c>
      <c r="AN2607" s="95">
        <v>8782025</v>
      </c>
      <c r="AO2607" s="95">
        <v>1726</v>
      </c>
      <c r="AP2607" s="95">
        <v>8905545</v>
      </c>
      <c r="AQ2607" s="72">
        <v>402.99</v>
      </c>
      <c r="AR2607" s="72">
        <v>312.79000000000002</v>
      </c>
      <c r="AS2607" s="72">
        <v>715.78</v>
      </c>
      <c r="AT2607" s="95">
        <v>44190513</v>
      </c>
      <c r="AU2607" s="95">
        <v>31592568</v>
      </c>
      <c r="AV2607" s="95">
        <v>9138</v>
      </c>
      <c r="AW2607" s="95">
        <v>8417</v>
      </c>
      <c r="AX2607" s="72">
        <v>419.81</v>
      </c>
      <c r="AY2607" s="72">
        <v>335.21</v>
      </c>
      <c r="AZ2607" s="72">
        <v>755.02</v>
      </c>
      <c r="BA2607" s="95">
        <v>47143372</v>
      </c>
      <c r="BB2607" s="95">
        <v>34504976</v>
      </c>
      <c r="BC2607" s="95">
        <v>9358</v>
      </c>
      <c r="BD2607" s="95">
        <v>8578</v>
      </c>
      <c r="BE2607" s="72">
        <v>381.51</v>
      </c>
      <c r="BF2607" s="72">
        <v>358.26</v>
      </c>
      <c r="BG2607" s="72">
        <v>739.77</v>
      </c>
      <c r="BH2607" s="95">
        <v>45726850</v>
      </c>
      <c r="BI2607" s="95">
        <v>39117937</v>
      </c>
      <c r="BJ2607" s="95">
        <v>9988</v>
      </c>
      <c r="BK2607" s="95">
        <v>9099</v>
      </c>
      <c r="BL2607" s="72">
        <v>374.67</v>
      </c>
      <c r="BM2607" s="72">
        <v>381.46</v>
      </c>
      <c r="BN2607" s="72">
        <v>756.13</v>
      </c>
      <c r="BO2607" s="95">
        <v>46232963</v>
      </c>
      <c r="BP2607" s="95">
        <v>42841230</v>
      </c>
      <c r="BQ2607" s="95">
        <v>10283</v>
      </c>
      <c r="BR2607" s="95">
        <v>9359</v>
      </c>
      <c r="BS2607" s="72">
        <v>374.48</v>
      </c>
      <c r="BT2607" s="72">
        <v>396.61</v>
      </c>
      <c r="BU2607" s="72">
        <v>771.09</v>
      </c>
      <c r="BV2607" s="95">
        <v>47557430.549999997</v>
      </c>
      <c r="BW2607" s="95">
        <v>45660576.909999996</v>
      </c>
      <c r="BX2607" s="95">
        <v>10583</v>
      </c>
      <c r="BY2607" s="95">
        <v>9594</v>
      </c>
      <c r="BZ2607" s="95">
        <v>8794</v>
      </c>
      <c r="CA2607" s="95">
        <v>8982</v>
      </c>
      <c r="CB2607" s="95">
        <v>9560</v>
      </c>
      <c r="CC2607" s="95">
        <v>9844</v>
      </c>
      <c r="CD2607" s="95">
        <v>10099</v>
      </c>
      <c r="CE2607" s="72">
        <v>650.75523149000003</v>
      </c>
      <c r="CF2607" s="72">
        <v>676.59346364999999</v>
      </c>
      <c r="CG2607" s="72">
        <v>712.40329333</v>
      </c>
      <c r="CH2607" s="72">
        <v>716.50152150999998</v>
      </c>
      <c r="CI2607" s="72">
        <v>731.52548966999996</v>
      </c>
      <c r="CJ2607" s="96">
        <v>1.0999220065999999</v>
      </c>
      <c r="CK2607" s="96">
        <v>1.115913825</v>
      </c>
      <c r="CL2607" s="96">
        <v>1.0384146268000001</v>
      </c>
      <c r="CM2607" s="96">
        <v>1.0553082963</v>
      </c>
      <c r="CN2607" s="96">
        <v>1.0540849374000001</v>
      </c>
      <c r="CO2607" s="96">
        <v>0.97673704839999997</v>
      </c>
      <c r="CP2607" s="96">
        <v>1.0982779246000001</v>
      </c>
      <c r="CQ2607" s="96">
        <v>0.99584056389999998</v>
      </c>
      <c r="CR2607" s="96">
        <v>1.1028650646</v>
      </c>
      <c r="CS2607" s="95">
        <v>8929</v>
      </c>
      <c r="CT2607" s="95">
        <v>9182</v>
      </c>
      <c r="CU2607" s="95">
        <v>9664</v>
      </c>
      <c r="CV2607" s="95">
        <v>10036</v>
      </c>
      <c r="CW2607" s="95">
        <v>10239</v>
      </c>
      <c r="CX2607" s="96">
        <v>0.99378443999999999</v>
      </c>
      <c r="CY2607" s="96">
        <v>0.96936690599999997</v>
      </c>
      <c r="CZ2607" s="96">
        <v>0.96610756099999995</v>
      </c>
      <c r="DA2607" s="96">
        <v>0.96405684700000005</v>
      </c>
      <c r="DB2607" s="96">
        <v>0.99094139999999997</v>
      </c>
      <c r="DC2607">
        <v>2013</v>
      </c>
      <c r="DD2607" s="6">
        <v>9009.4</v>
      </c>
      <c r="DE2607" s="96">
        <v>2.4703665000000001E-3</v>
      </c>
      <c r="DF2607" s="72">
        <v>844.9</v>
      </c>
      <c r="DG2607" s="96">
        <v>1</v>
      </c>
      <c r="DH2607" s="72">
        <v>844.9</v>
      </c>
      <c r="DI2607" s="72">
        <v>786.21584169000005</v>
      </c>
      <c r="DJ2607" s="96">
        <v>1</v>
      </c>
      <c r="DK2607" s="72">
        <v>844.9</v>
      </c>
      <c r="DL2607" s="96">
        <v>1</v>
      </c>
      <c r="DM2607" s="72">
        <v>844.9</v>
      </c>
      <c r="DN2607" s="96">
        <v>1</v>
      </c>
      <c r="DO2607" s="96">
        <v>1.2359E-2</v>
      </c>
      <c r="DP2607" s="72">
        <v>10.44</v>
      </c>
      <c r="DQ2607" s="72">
        <v>834.46</v>
      </c>
      <c r="DR2607" t="s">
        <v>692</v>
      </c>
      <c r="DT2607" t="s">
        <v>1569</v>
      </c>
    </row>
    <row r="2608" spans="1:124" x14ac:dyDescent="0.3">
      <c r="A2608" t="s">
        <v>629</v>
      </c>
      <c r="B2608">
        <v>45000</v>
      </c>
      <c r="C2608" s="95">
        <v>6644</v>
      </c>
      <c r="D2608" s="95">
        <v>26447948</v>
      </c>
      <c r="E2608" s="95">
        <v>6442</v>
      </c>
      <c r="F2608" s="95">
        <v>26270165</v>
      </c>
      <c r="G2608" s="95">
        <v>1335</v>
      </c>
      <c r="H2608" s="95">
        <v>5388174</v>
      </c>
      <c r="I2608" s="95">
        <v>1208</v>
      </c>
      <c r="J2608" s="95">
        <v>4623490</v>
      </c>
      <c r="K2608" s="95">
        <v>6442</v>
      </c>
      <c r="L2608" s="95">
        <v>26677898</v>
      </c>
      <c r="M2608" s="95">
        <v>6207</v>
      </c>
      <c r="N2608" s="95">
        <v>27208918</v>
      </c>
      <c r="O2608" s="95">
        <v>1392</v>
      </c>
      <c r="P2608" s="95">
        <v>3515793</v>
      </c>
      <c r="Q2608" s="95">
        <v>1244</v>
      </c>
      <c r="R2608" s="95">
        <v>4634048</v>
      </c>
      <c r="S2608" s="95">
        <v>6426</v>
      </c>
      <c r="T2608" s="95">
        <v>27845368</v>
      </c>
      <c r="U2608" s="95">
        <v>6135</v>
      </c>
      <c r="V2608" s="95">
        <v>27647210</v>
      </c>
      <c r="W2608" s="95">
        <v>1370</v>
      </c>
      <c r="X2608" s="95">
        <v>4719902</v>
      </c>
      <c r="Y2608" s="95">
        <v>1233</v>
      </c>
      <c r="Z2608" s="95">
        <v>5005832</v>
      </c>
      <c r="AA2608" s="95">
        <v>6442</v>
      </c>
      <c r="AB2608" s="95">
        <v>24636169</v>
      </c>
      <c r="AC2608" s="95">
        <v>6130</v>
      </c>
      <c r="AD2608" s="95">
        <v>28730878</v>
      </c>
      <c r="AE2608" s="95">
        <v>1393</v>
      </c>
      <c r="AF2608" s="95">
        <v>4879737</v>
      </c>
      <c r="AG2608" s="95">
        <v>1260</v>
      </c>
      <c r="AH2608" s="95">
        <v>5813664</v>
      </c>
      <c r="AI2608" s="95">
        <v>6521</v>
      </c>
      <c r="AJ2608" s="95">
        <v>24372069.899999999</v>
      </c>
      <c r="AK2608" s="95">
        <v>6202</v>
      </c>
      <c r="AL2608" s="95">
        <v>30964974.420000002</v>
      </c>
      <c r="AM2608" s="95">
        <v>1442</v>
      </c>
      <c r="AN2608" s="95">
        <v>6629936</v>
      </c>
      <c r="AO2608" s="95">
        <v>1309</v>
      </c>
      <c r="AP2608" s="95">
        <v>6656953.1200000001</v>
      </c>
      <c r="AQ2608" s="72">
        <v>332.5</v>
      </c>
      <c r="AR2608" s="72">
        <v>336.53</v>
      </c>
      <c r="AS2608" s="72">
        <v>669.03</v>
      </c>
      <c r="AT2608" s="95">
        <v>31836122</v>
      </c>
      <c r="AU2608" s="95">
        <v>30893655</v>
      </c>
      <c r="AV2608" s="95">
        <v>7979</v>
      </c>
      <c r="AW2608" s="95">
        <v>7650</v>
      </c>
      <c r="AX2608" s="72">
        <v>321.18</v>
      </c>
      <c r="AY2608" s="72">
        <v>356.14</v>
      </c>
      <c r="AZ2608" s="72">
        <v>677.32</v>
      </c>
      <c r="BA2608" s="95">
        <v>30193691</v>
      </c>
      <c r="BB2608" s="95">
        <v>31842966</v>
      </c>
      <c r="BC2608" s="95">
        <v>7834</v>
      </c>
      <c r="BD2608" s="95">
        <v>7451</v>
      </c>
      <c r="BE2608" s="72">
        <v>348.1</v>
      </c>
      <c r="BF2608" s="72">
        <v>369.31</v>
      </c>
      <c r="BG2608" s="72">
        <v>717.41</v>
      </c>
      <c r="BH2608" s="95">
        <v>32565270</v>
      </c>
      <c r="BI2608" s="95">
        <v>32653042</v>
      </c>
      <c r="BJ2608" s="95">
        <v>7796</v>
      </c>
      <c r="BK2608" s="95">
        <v>7368</v>
      </c>
      <c r="BL2608" s="72">
        <v>313.93</v>
      </c>
      <c r="BM2608" s="72">
        <v>389.54</v>
      </c>
      <c r="BN2608" s="72">
        <v>703.47</v>
      </c>
      <c r="BO2608" s="95">
        <v>29515906</v>
      </c>
      <c r="BP2608" s="95">
        <v>34544542</v>
      </c>
      <c r="BQ2608" s="95">
        <v>7835</v>
      </c>
      <c r="BR2608" s="95">
        <v>7390</v>
      </c>
      <c r="BS2608" s="72">
        <v>324.44</v>
      </c>
      <c r="BT2608" s="72">
        <v>417.41</v>
      </c>
      <c r="BU2608" s="72">
        <v>741.85</v>
      </c>
      <c r="BV2608" s="95">
        <v>31002005.899999999</v>
      </c>
      <c r="BW2608" s="95">
        <v>37621927.539999999</v>
      </c>
      <c r="BX2608" s="95">
        <v>7963</v>
      </c>
      <c r="BY2608" s="95">
        <v>7511</v>
      </c>
      <c r="BZ2608" s="95">
        <v>7822</v>
      </c>
      <c r="CA2608" s="95">
        <v>7649</v>
      </c>
      <c r="CB2608" s="95">
        <v>7590</v>
      </c>
      <c r="CC2608" s="95">
        <v>7624</v>
      </c>
      <c r="CD2608" s="95">
        <v>7742</v>
      </c>
      <c r="CE2608" s="72">
        <v>650.75523149000003</v>
      </c>
      <c r="CF2608" s="72">
        <v>676.59346364999999</v>
      </c>
      <c r="CG2608" s="72">
        <v>712.40329333</v>
      </c>
      <c r="CH2608" s="72">
        <v>716.50152150999998</v>
      </c>
      <c r="CI2608" s="72">
        <v>731.52548966999996</v>
      </c>
      <c r="CJ2608" s="96">
        <v>1.0280823996999999</v>
      </c>
      <c r="CK2608" s="96">
        <v>1.0010738152000001</v>
      </c>
      <c r="CL2608" s="96">
        <v>1.0070279106</v>
      </c>
      <c r="CM2608" s="96">
        <v>0.98181229049999996</v>
      </c>
      <c r="CN2608" s="96">
        <v>1.0141136713000001</v>
      </c>
      <c r="CO2608" s="96">
        <v>0.98760510229999998</v>
      </c>
      <c r="CP2608" s="96">
        <v>1.0190530761000001</v>
      </c>
      <c r="CQ2608" s="96">
        <v>0.99584056389999998</v>
      </c>
      <c r="CR2608" s="96">
        <v>1.0233093203000001</v>
      </c>
      <c r="CS2608" s="95">
        <v>7084</v>
      </c>
      <c r="CT2608" s="95">
        <v>6935</v>
      </c>
      <c r="CU2608" s="95">
        <v>6896</v>
      </c>
      <c r="CV2608" s="95">
        <v>6949</v>
      </c>
      <c r="CW2608" s="95">
        <v>7035</v>
      </c>
      <c r="CX2608" s="96">
        <v>0.99732334099999997</v>
      </c>
      <c r="CY2608" s="96">
        <v>1.0001433099999999</v>
      </c>
      <c r="CZ2608" s="96">
        <v>0.97335208600000001</v>
      </c>
      <c r="DA2608" s="96">
        <v>0.98111201699999995</v>
      </c>
      <c r="DB2608" s="96">
        <v>0.98584430300000003</v>
      </c>
      <c r="DC2608">
        <v>2013</v>
      </c>
      <c r="DD2608" s="6">
        <v>7474</v>
      </c>
      <c r="DE2608" s="96">
        <v>7.8722199999999997E-4</v>
      </c>
      <c r="DF2608" s="72">
        <v>785.27</v>
      </c>
      <c r="DG2608" s="96">
        <v>1</v>
      </c>
      <c r="DH2608" s="72">
        <v>785.27</v>
      </c>
      <c r="DI2608" s="72">
        <v>818.63612964000004</v>
      </c>
      <c r="DJ2608" s="96">
        <v>1</v>
      </c>
      <c r="DK2608" s="72">
        <v>785.27</v>
      </c>
      <c r="DL2608" s="96">
        <v>1</v>
      </c>
      <c r="DM2608" s="72">
        <v>785.27</v>
      </c>
      <c r="DN2608" s="96">
        <v>1</v>
      </c>
      <c r="DO2608" s="96">
        <v>2.3700000000000001E-3</v>
      </c>
      <c r="DP2608" s="72">
        <v>1.86</v>
      </c>
      <c r="DQ2608" s="72">
        <v>783.41</v>
      </c>
      <c r="DR2608" t="s">
        <v>629</v>
      </c>
      <c r="DT2608" t="s">
        <v>1038</v>
      </c>
    </row>
    <row r="2609" spans="1:124" x14ac:dyDescent="0.3">
      <c r="A2609" t="s">
        <v>1596</v>
      </c>
      <c r="B2609">
        <v>45010</v>
      </c>
      <c r="C2609" s="95">
        <v>1524</v>
      </c>
      <c r="D2609" s="95">
        <v>7850579</v>
      </c>
      <c r="E2609" s="95">
        <v>1506</v>
      </c>
      <c r="F2609" s="95">
        <v>5506666</v>
      </c>
      <c r="G2609" s="95">
        <v>287</v>
      </c>
      <c r="H2609" s="95">
        <v>827326</v>
      </c>
      <c r="I2609" s="95">
        <v>266</v>
      </c>
      <c r="J2609" s="95">
        <v>912093</v>
      </c>
      <c r="K2609" s="95">
        <v>1444</v>
      </c>
      <c r="L2609" s="95">
        <v>7987649</v>
      </c>
      <c r="M2609" s="95">
        <v>1425</v>
      </c>
      <c r="N2609" s="95">
        <v>5054868</v>
      </c>
      <c r="O2609" s="95">
        <v>290</v>
      </c>
      <c r="P2609" s="95">
        <v>740876</v>
      </c>
      <c r="Q2609" s="95">
        <v>267</v>
      </c>
      <c r="R2609" s="95">
        <v>778631</v>
      </c>
      <c r="S2609" s="95">
        <v>1408</v>
      </c>
      <c r="T2609" s="95">
        <v>7063893</v>
      </c>
      <c r="U2609" s="95">
        <v>1377</v>
      </c>
      <c r="V2609" s="95">
        <v>5310333</v>
      </c>
      <c r="W2609" s="95">
        <v>278</v>
      </c>
      <c r="X2609" s="95">
        <v>978182</v>
      </c>
      <c r="Y2609" s="95">
        <v>256</v>
      </c>
      <c r="Z2609" s="95">
        <v>861395</v>
      </c>
      <c r="AA2609" s="95">
        <v>1413</v>
      </c>
      <c r="AB2609" s="95">
        <v>5130756</v>
      </c>
      <c r="AC2609" s="95">
        <v>1371</v>
      </c>
      <c r="AD2609" s="95">
        <v>4953851</v>
      </c>
      <c r="AE2609" s="95">
        <v>278</v>
      </c>
      <c r="AF2609" s="95">
        <v>874782</v>
      </c>
      <c r="AG2609" s="95">
        <v>256</v>
      </c>
      <c r="AH2609" s="95">
        <v>881975</v>
      </c>
      <c r="AI2609" s="95">
        <v>1382</v>
      </c>
      <c r="AJ2609" s="95">
        <v>5825593</v>
      </c>
      <c r="AK2609" s="95">
        <v>1330</v>
      </c>
      <c r="AL2609" s="95">
        <v>5091864</v>
      </c>
      <c r="AM2609" s="95">
        <v>281</v>
      </c>
      <c r="AN2609" s="95">
        <v>1273861</v>
      </c>
      <c r="AO2609" s="95">
        <v>259</v>
      </c>
      <c r="AP2609" s="95">
        <v>868470</v>
      </c>
      <c r="AQ2609" s="72">
        <v>399.31</v>
      </c>
      <c r="AR2609" s="72">
        <v>301.86</v>
      </c>
      <c r="AS2609" s="72">
        <v>701.17</v>
      </c>
      <c r="AT2609" s="95">
        <v>8677905</v>
      </c>
      <c r="AU2609" s="95">
        <v>6418759</v>
      </c>
      <c r="AV2609" s="95">
        <v>1811</v>
      </c>
      <c r="AW2609" s="95">
        <v>1772</v>
      </c>
      <c r="AX2609" s="72">
        <v>419.48</v>
      </c>
      <c r="AY2609" s="72">
        <v>287.31</v>
      </c>
      <c r="AZ2609" s="72">
        <v>706.79</v>
      </c>
      <c r="BA2609" s="95">
        <v>8728525</v>
      </c>
      <c r="BB2609" s="95">
        <v>5833499</v>
      </c>
      <c r="BC2609" s="95">
        <v>1734</v>
      </c>
      <c r="BD2609" s="95">
        <v>1692</v>
      </c>
      <c r="BE2609" s="72">
        <v>397.49</v>
      </c>
      <c r="BF2609" s="72">
        <v>314.95</v>
      </c>
      <c r="BG2609" s="72">
        <v>712.44</v>
      </c>
      <c r="BH2609" s="95">
        <v>8042075</v>
      </c>
      <c r="BI2609" s="95">
        <v>6171728</v>
      </c>
      <c r="BJ2609" s="95">
        <v>1686</v>
      </c>
      <c r="BK2609" s="95">
        <v>1633</v>
      </c>
      <c r="BL2609" s="72">
        <v>295.95999999999998</v>
      </c>
      <c r="BM2609" s="72">
        <v>298.91000000000003</v>
      </c>
      <c r="BN2609" s="72">
        <v>594.87</v>
      </c>
      <c r="BO2609" s="95">
        <v>6005538</v>
      </c>
      <c r="BP2609" s="95">
        <v>5835826</v>
      </c>
      <c r="BQ2609" s="95">
        <v>1691</v>
      </c>
      <c r="BR2609" s="95">
        <v>1627</v>
      </c>
      <c r="BS2609" s="72">
        <v>355.76</v>
      </c>
      <c r="BT2609" s="72">
        <v>312.58</v>
      </c>
      <c r="BU2609" s="72">
        <v>668.34</v>
      </c>
      <c r="BV2609" s="95">
        <v>7099454</v>
      </c>
      <c r="BW2609" s="95">
        <v>5960334</v>
      </c>
      <c r="BX2609" s="95">
        <v>1663</v>
      </c>
      <c r="BY2609" s="95">
        <v>1589</v>
      </c>
      <c r="BZ2609" s="95">
        <v>1792</v>
      </c>
      <c r="CA2609" s="95">
        <v>1714</v>
      </c>
      <c r="CB2609" s="95">
        <v>1660</v>
      </c>
      <c r="CC2609" s="95">
        <v>1661</v>
      </c>
      <c r="CD2609" s="95">
        <v>1627</v>
      </c>
      <c r="CE2609" s="72">
        <v>650.75523149000003</v>
      </c>
      <c r="CF2609" s="72">
        <v>676.59346364999999</v>
      </c>
      <c r="CG2609" s="72">
        <v>712.40329333</v>
      </c>
      <c r="CH2609" s="72">
        <v>716.50152150999998</v>
      </c>
      <c r="CI2609" s="72">
        <v>731.52548966999996</v>
      </c>
      <c r="CJ2609" s="96">
        <v>1.0774711690000001</v>
      </c>
      <c r="CK2609" s="96">
        <v>1.0446302514000001</v>
      </c>
      <c r="CL2609" s="96">
        <v>1.0000515250999999</v>
      </c>
      <c r="CM2609" s="96">
        <v>0.83024247979999999</v>
      </c>
      <c r="CN2609" s="96">
        <v>0.91362503350000002</v>
      </c>
      <c r="CO2609" s="96">
        <v>0.91300949909999995</v>
      </c>
      <c r="CP2609" s="96">
        <v>1.0659298645999999</v>
      </c>
      <c r="CQ2609" s="96">
        <v>0.99584056389999998</v>
      </c>
      <c r="CR2609" s="96">
        <v>1.0703818974999999</v>
      </c>
      <c r="CS2609" s="95">
        <v>1723</v>
      </c>
      <c r="CT2609" s="95">
        <v>1667</v>
      </c>
      <c r="CU2609" s="95">
        <v>1625</v>
      </c>
      <c r="CV2609" s="95">
        <v>1594</v>
      </c>
      <c r="CW2609" s="95">
        <v>1599</v>
      </c>
      <c r="CX2609" s="96">
        <v>0.89556147799999997</v>
      </c>
      <c r="CY2609" s="96">
        <v>0.90913154500000004</v>
      </c>
      <c r="CZ2609" s="96">
        <v>0.90782299099999997</v>
      </c>
      <c r="DA2609" s="96">
        <v>0.93315678599999996</v>
      </c>
      <c r="DB2609" s="96">
        <v>0.92104001199999996</v>
      </c>
      <c r="DC2609">
        <v>2013</v>
      </c>
      <c r="DD2609" s="6">
        <v>1662.6</v>
      </c>
      <c r="DE2609" s="96">
        <v>2.9937920999999999E-3</v>
      </c>
      <c r="DF2609" s="72">
        <v>819.58</v>
      </c>
      <c r="DG2609" s="96">
        <v>1</v>
      </c>
      <c r="DH2609" s="72">
        <v>819.58</v>
      </c>
      <c r="DI2609" s="72">
        <v>818.63612964000004</v>
      </c>
      <c r="DJ2609" s="96">
        <v>1</v>
      </c>
      <c r="DK2609" s="72">
        <v>819.58</v>
      </c>
      <c r="DL2609" s="96">
        <v>1</v>
      </c>
      <c r="DM2609" s="72">
        <v>819.58</v>
      </c>
      <c r="DN2609" s="96">
        <v>1</v>
      </c>
      <c r="DO2609" s="96">
        <v>8.1300000000000001E-3</v>
      </c>
      <c r="DP2609" s="72">
        <v>6.66</v>
      </c>
      <c r="DQ2609" s="72">
        <v>812.92</v>
      </c>
      <c r="DR2609" t="s">
        <v>1596</v>
      </c>
      <c r="DT2609" t="s">
        <v>1038</v>
      </c>
    </row>
    <row r="2610" spans="1:124" x14ac:dyDescent="0.3">
      <c r="A2610" t="s">
        <v>1597</v>
      </c>
      <c r="B2610">
        <v>45020</v>
      </c>
      <c r="C2610" s="95">
        <v>10309</v>
      </c>
      <c r="D2610" s="95">
        <v>47792523</v>
      </c>
      <c r="E2610" s="95">
        <v>10087</v>
      </c>
      <c r="F2610" s="95">
        <v>44936084</v>
      </c>
      <c r="G2610" s="95">
        <v>2683</v>
      </c>
      <c r="H2610" s="95">
        <v>9634687</v>
      </c>
      <c r="I2610" s="95">
        <v>2505</v>
      </c>
      <c r="J2610" s="95">
        <v>9514750</v>
      </c>
      <c r="K2610" s="95">
        <v>10280</v>
      </c>
      <c r="L2610" s="95">
        <v>46993557</v>
      </c>
      <c r="M2610" s="95">
        <v>10012</v>
      </c>
      <c r="N2610" s="95">
        <v>48168166</v>
      </c>
      <c r="O2610" s="95">
        <v>2700</v>
      </c>
      <c r="P2610" s="95">
        <v>8851710</v>
      </c>
      <c r="Q2610" s="95">
        <v>2520</v>
      </c>
      <c r="R2610" s="95">
        <v>9828123</v>
      </c>
      <c r="S2610" s="95">
        <v>10300</v>
      </c>
      <c r="T2610" s="95">
        <v>45705327</v>
      </c>
      <c r="U2610" s="95">
        <v>9993</v>
      </c>
      <c r="V2610" s="95">
        <v>50775029</v>
      </c>
      <c r="W2610" s="95">
        <v>2705</v>
      </c>
      <c r="X2610" s="95">
        <v>9401106</v>
      </c>
      <c r="Y2610" s="95">
        <v>2523</v>
      </c>
      <c r="Z2610" s="95">
        <v>10481102</v>
      </c>
      <c r="AA2610" s="95">
        <v>10340</v>
      </c>
      <c r="AB2610" s="95">
        <v>45595292</v>
      </c>
      <c r="AC2610" s="95">
        <v>10016</v>
      </c>
      <c r="AD2610" s="95">
        <v>52523588</v>
      </c>
      <c r="AE2610" s="95">
        <v>2748</v>
      </c>
      <c r="AF2610" s="95">
        <v>10794619</v>
      </c>
      <c r="AG2610" s="95">
        <v>2553</v>
      </c>
      <c r="AH2610" s="95">
        <v>12145030</v>
      </c>
      <c r="AI2610" s="95">
        <v>10425</v>
      </c>
      <c r="AJ2610" s="95">
        <v>46958970.039999999</v>
      </c>
      <c r="AK2610" s="95">
        <v>10086</v>
      </c>
      <c r="AL2610" s="95">
        <v>55963143.609999999</v>
      </c>
      <c r="AM2610" s="95">
        <v>2849</v>
      </c>
      <c r="AN2610" s="95">
        <v>12555920</v>
      </c>
      <c r="AO2610" s="95">
        <v>2646</v>
      </c>
      <c r="AP2610" s="95">
        <v>13300391</v>
      </c>
      <c r="AQ2610" s="72">
        <v>368.35</v>
      </c>
      <c r="AR2610" s="72">
        <v>360.35</v>
      </c>
      <c r="AS2610" s="72">
        <v>728.7</v>
      </c>
      <c r="AT2610" s="95">
        <v>57427210</v>
      </c>
      <c r="AU2610" s="95">
        <v>54450834</v>
      </c>
      <c r="AV2610" s="95">
        <v>12992</v>
      </c>
      <c r="AW2610" s="95">
        <v>12592</v>
      </c>
      <c r="AX2610" s="72">
        <v>358.53</v>
      </c>
      <c r="AY2610" s="72">
        <v>385.65</v>
      </c>
      <c r="AZ2610" s="72">
        <v>744.18</v>
      </c>
      <c r="BA2610" s="95">
        <v>55845267</v>
      </c>
      <c r="BB2610" s="95">
        <v>57996289</v>
      </c>
      <c r="BC2610" s="95">
        <v>12980</v>
      </c>
      <c r="BD2610" s="95">
        <v>12532</v>
      </c>
      <c r="BE2610" s="72">
        <v>353.11</v>
      </c>
      <c r="BF2610" s="72">
        <v>407.85</v>
      </c>
      <c r="BG2610" s="72">
        <v>760.96</v>
      </c>
      <c r="BH2610" s="95">
        <v>55106433</v>
      </c>
      <c r="BI2610" s="95">
        <v>61256131</v>
      </c>
      <c r="BJ2610" s="95">
        <v>13005</v>
      </c>
      <c r="BK2610" s="95">
        <v>12516</v>
      </c>
      <c r="BL2610" s="72">
        <v>359.04</v>
      </c>
      <c r="BM2610" s="72">
        <v>428.76</v>
      </c>
      <c r="BN2610" s="72">
        <v>787.8</v>
      </c>
      <c r="BO2610" s="95">
        <v>56389911</v>
      </c>
      <c r="BP2610" s="95">
        <v>64668618</v>
      </c>
      <c r="BQ2610" s="95">
        <v>13088</v>
      </c>
      <c r="BR2610" s="95">
        <v>12569</v>
      </c>
      <c r="BS2610" s="72">
        <v>373.63</v>
      </c>
      <c r="BT2610" s="72">
        <v>453.34</v>
      </c>
      <c r="BU2610" s="72">
        <v>826.97</v>
      </c>
      <c r="BV2610" s="95">
        <v>59514890.039999999</v>
      </c>
      <c r="BW2610" s="95">
        <v>69263534.609999999</v>
      </c>
      <c r="BX2610" s="95">
        <v>13274</v>
      </c>
      <c r="BY2610" s="95">
        <v>12732</v>
      </c>
      <c r="BZ2610" s="95">
        <v>12801</v>
      </c>
      <c r="CA2610" s="95">
        <v>12763</v>
      </c>
      <c r="CB2610" s="95">
        <v>12769</v>
      </c>
      <c r="CC2610" s="95">
        <v>12842</v>
      </c>
      <c r="CD2610" s="95">
        <v>13009</v>
      </c>
      <c r="CE2610" s="72">
        <v>650.75523149000003</v>
      </c>
      <c r="CF2610" s="72">
        <v>676.59346364999999</v>
      </c>
      <c r="CG2610" s="72">
        <v>712.40329333</v>
      </c>
      <c r="CH2610" s="72">
        <v>716.50152150999998</v>
      </c>
      <c r="CI2610" s="72">
        <v>731.52548966999996</v>
      </c>
      <c r="CJ2610" s="96">
        <v>1.1197758616</v>
      </c>
      <c r="CK2610" s="96">
        <v>1.0998923873999999</v>
      </c>
      <c r="CL2610" s="96">
        <v>1.0681590149</v>
      </c>
      <c r="CM2610" s="96">
        <v>1.0995091795</v>
      </c>
      <c r="CN2610" s="96">
        <v>1.1304732530999999</v>
      </c>
      <c r="CO2610" s="96">
        <v>1.0856309242</v>
      </c>
      <c r="CP2610" s="96">
        <v>1.0165166768</v>
      </c>
      <c r="CQ2610" s="96">
        <v>0.99584056389999998</v>
      </c>
      <c r="CR2610" s="96">
        <v>1.0207623272999999</v>
      </c>
      <c r="CS2610" s="95">
        <v>12222</v>
      </c>
      <c r="CT2610" s="95">
        <v>12174</v>
      </c>
      <c r="CU2610" s="95">
        <v>11953</v>
      </c>
      <c r="CV2610" s="95">
        <v>11795</v>
      </c>
      <c r="CW2610" s="95">
        <v>11763</v>
      </c>
      <c r="CX2610" s="96">
        <v>1.087873506</v>
      </c>
      <c r="CY2610" s="96">
        <v>1.0867645690000001</v>
      </c>
      <c r="CZ2610" s="96">
        <v>1.079465323</v>
      </c>
      <c r="DA2610" s="96">
        <v>1.0855052489999999</v>
      </c>
      <c r="DB2610" s="96">
        <v>1.088518788</v>
      </c>
      <c r="DC2610">
        <v>2013</v>
      </c>
      <c r="DD2610" s="6">
        <v>12588.2</v>
      </c>
      <c r="DE2610" s="96">
        <v>8.7412109999999998E-4</v>
      </c>
      <c r="DF2610" s="72">
        <v>783.25</v>
      </c>
      <c r="DG2610" s="96">
        <v>1</v>
      </c>
      <c r="DH2610" s="72">
        <v>783.25</v>
      </c>
      <c r="DI2610" s="72">
        <v>818.63612964000004</v>
      </c>
      <c r="DJ2610" s="96">
        <v>1</v>
      </c>
      <c r="DK2610" s="72">
        <v>783.25</v>
      </c>
      <c r="DL2610" s="96">
        <v>1</v>
      </c>
      <c r="DM2610" s="72">
        <v>783.25</v>
      </c>
      <c r="DN2610" s="96">
        <v>1</v>
      </c>
      <c r="DO2610" s="96">
        <v>3.2369999999999999E-3</v>
      </c>
      <c r="DP2610" s="72">
        <v>2.54</v>
      </c>
      <c r="DQ2610" s="72">
        <v>780.71</v>
      </c>
      <c r="DR2610" t="s">
        <v>1597</v>
      </c>
      <c r="DT2610" t="s">
        <v>1038</v>
      </c>
    </row>
    <row r="2611" spans="1:124" x14ac:dyDescent="0.3">
      <c r="A2611" t="s">
        <v>1598</v>
      </c>
      <c r="B2611">
        <v>45030</v>
      </c>
      <c r="C2611" s="95">
        <v>3694</v>
      </c>
      <c r="D2611" s="95">
        <v>16130851</v>
      </c>
      <c r="E2611" s="95">
        <v>3599</v>
      </c>
      <c r="F2611" s="95">
        <v>15481635</v>
      </c>
      <c r="G2611" s="95">
        <v>494</v>
      </c>
      <c r="H2611" s="95">
        <v>1565310</v>
      </c>
      <c r="I2611" s="95">
        <v>442</v>
      </c>
      <c r="J2611" s="95">
        <v>1746156</v>
      </c>
      <c r="K2611" s="95">
        <v>3535</v>
      </c>
      <c r="L2611" s="95">
        <v>13662942</v>
      </c>
      <c r="M2611" s="95">
        <v>3427</v>
      </c>
      <c r="N2611" s="95">
        <v>15376149</v>
      </c>
      <c r="O2611" s="95">
        <v>476</v>
      </c>
      <c r="P2611" s="95">
        <v>1509769</v>
      </c>
      <c r="Q2611" s="95">
        <v>422</v>
      </c>
      <c r="R2611" s="95">
        <v>1680688</v>
      </c>
      <c r="S2611" s="95">
        <v>3505</v>
      </c>
      <c r="T2611" s="95">
        <v>15135459</v>
      </c>
      <c r="U2611" s="95">
        <v>3377</v>
      </c>
      <c r="V2611" s="95">
        <v>15039272</v>
      </c>
      <c r="W2611" s="95">
        <v>479</v>
      </c>
      <c r="X2611" s="95">
        <v>1948145</v>
      </c>
      <c r="Y2611" s="95">
        <v>418</v>
      </c>
      <c r="Z2611" s="95">
        <v>1726641</v>
      </c>
      <c r="AA2611" s="95">
        <v>3517</v>
      </c>
      <c r="AB2611" s="95">
        <v>12021583</v>
      </c>
      <c r="AC2611" s="95">
        <v>3381</v>
      </c>
      <c r="AD2611" s="95">
        <v>14938862</v>
      </c>
      <c r="AE2611" s="95">
        <v>464</v>
      </c>
      <c r="AF2611" s="95">
        <v>2220702</v>
      </c>
      <c r="AG2611" s="95">
        <v>416</v>
      </c>
      <c r="AH2611" s="95">
        <v>2044563</v>
      </c>
      <c r="AI2611" s="95">
        <v>3517</v>
      </c>
      <c r="AJ2611" s="95">
        <v>12884907</v>
      </c>
      <c r="AK2611" s="95">
        <v>3356</v>
      </c>
      <c r="AL2611" s="95">
        <v>15939813.310000001</v>
      </c>
      <c r="AM2611" s="95">
        <v>468</v>
      </c>
      <c r="AN2611" s="95">
        <v>2116491</v>
      </c>
      <c r="AO2611" s="95">
        <v>417</v>
      </c>
      <c r="AP2611" s="95">
        <v>2141261.96</v>
      </c>
      <c r="AQ2611" s="72">
        <v>352.12</v>
      </c>
      <c r="AR2611" s="72">
        <v>355.27</v>
      </c>
      <c r="AS2611" s="72">
        <v>707.39</v>
      </c>
      <c r="AT2611" s="95">
        <v>17696161</v>
      </c>
      <c r="AU2611" s="95">
        <v>17227791</v>
      </c>
      <c r="AV2611" s="95">
        <v>4188</v>
      </c>
      <c r="AW2611" s="95">
        <v>4041</v>
      </c>
      <c r="AX2611" s="72">
        <v>315.23</v>
      </c>
      <c r="AY2611" s="72">
        <v>369.29</v>
      </c>
      <c r="AZ2611" s="72">
        <v>684.52</v>
      </c>
      <c r="BA2611" s="95">
        <v>15172711</v>
      </c>
      <c r="BB2611" s="95">
        <v>17056837</v>
      </c>
      <c r="BC2611" s="95">
        <v>4011</v>
      </c>
      <c r="BD2611" s="95">
        <v>3849</v>
      </c>
      <c r="BE2611" s="72">
        <v>357.34</v>
      </c>
      <c r="BF2611" s="72">
        <v>368.16</v>
      </c>
      <c r="BG2611" s="72">
        <v>725.5</v>
      </c>
      <c r="BH2611" s="95">
        <v>17083604</v>
      </c>
      <c r="BI2611" s="95">
        <v>16765913</v>
      </c>
      <c r="BJ2611" s="95">
        <v>3984</v>
      </c>
      <c r="BK2611" s="95">
        <v>3795</v>
      </c>
      <c r="BL2611" s="72">
        <v>298.13</v>
      </c>
      <c r="BM2611" s="72">
        <v>372.74</v>
      </c>
      <c r="BN2611" s="72">
        <v>670.87</v>
      </c>
      <c r="BO2611" s="95">
        <v>14242285</v>
      </c>
      <c r="BP2611" s="95">
        <v>16983425</v>
      </c>
      <c r="BQ2611" s="95">
        <v>3981</v>
      </c>
      <c r="BR2611" s="95">
        <v>3797</v>
      </c>
      <c r="BS2611" s="72">
        <v>313.70999999999998</v>
      </c>
      <c r="BT2611" s="72">
        <v>399.35</v>
      </c>
      <c r="BU2611" s="72">
        <v>713.06</v>
      </c>
      <c r="BV2611" s="95">
        <v>15001398</v>
      </c>
      <c r="BW2611" s="95">
        <v>18081075.27</v>
      </c>
      <c r="BX2611" s="95">
        <v>3985</v>
      </c>
      <c r="BY2611" s="95">
        <v>3773</v>
      </c>
      <c r="BZ2611" s="95">
        <v>4118</v>
      </c>
      <c r="CA2611" s="95">
        <v>3933</v>
      </c>
      <c r="CB2611" s="95">
        <v>3893</v>
      </c>
      <c r="CC2611" s="95">
        <v>3894</v>
      </c>
      <c r="CD2611" s="95">
        <v>3881</v>
      </c>
      <c r="CE2611" s="72">
        <v>650.75523149000003</v>
      </c>
      <c r="CF2611" s="72">
        <v>676.59346364999999</v>
      </c>
      <c r="CG2611" s="72">
        <v>712.40329333</v>
      </c>
      <c r="CH2611" s="72">
        <v>716.50152150999998</v>
      </c>
      <c r="CI2611" s="72">
        <v>731.52548966999996</v>
      </c>
      <c r="CJ2611" s="96">
        <v>1.0870292941999999</v>
      </c>
      <c r="CK2611" s="96">
        <v>1.0117153605</v>
      </c>
      <c r="CL2611" s="96">
        <v>1.0183838379000001</v>
      </c>
      <c r="CM2611" s="96">
        <v>0.93631343389999999</v>
      </c>
      <c r="CN2611" s="96">
        <v>0.97475755809999998</v>
      </c>
      <c r="CO2611" s="96">
        <v>0.98550288669999997</v>
      </c>
      <c r="CP2611" s="96">
        <v>1.0204332330999999</v>
      </c>
      <c r="CQ2611" s="96">
        <v>0.99584056389999998</v>
      </c>
      <c r="CR2611" s="96">
        <v>1.0246952417999999</v>
      </c>
      <c r="CS2611" s="95">
        <v>4235</v>
      </c>
      <c r="CT2611" s="95">
        <v>4130</v>
      </c>
      <c r="CU2611" s="95">
        <v>4016</v>
      </c>
      <c r="CV2611" s="95">
        <v>4012</v>
      </c>
      <c r="CW2611" s="95">
        <v>3989</v>
      </c>
      <c r="CX2611" s="96">
        <v>0.99945778200000002</v>
      </c>
      <c r="CY2611" s="96">
        <v>1.015123819</v>
      </c>
      <c r="CZ2611" s="96">
        <v>0.98139712400000001</v>
      </c>
      <c r="DA2611" s="96">
        <v>0.95342475100000001</v>
      </c>
      <c r="DB2611" s="96">
        <v>0.97641609600000001</v>
      </c>
      <c r="DC2611">
        <v>2013</v>
      </c>
      <c r="DD2611" s="6">
        <v>3851</v>
      </c>
      <c r="DE2611" s="96">
        <v>2.6293498999999999E-3</v>
      </c>
      <c r="DF2611" s="72">
        <v>784.89</v>
      </c>
      <c r="DG2611" s="96">
        <v>1</v>
      </c>
      <c r="DH2611" s="72">
        <v>784.89</v>
      </c>
      <c r="DI2611" s="72">
        <v>805.26616917000001</v>
      </c>
      <c r="DJ2611" s="96">
        <v>1</v>
      </c>
      <c r="DK2611" s="72">
        <v>784.89</v>
      </c>
      <c r="DL2611" s="96">
        <v>1</v>
      </c>
      <c r="DM2611" s="72">
        <v>784.89</v>
      </c>
      <c r="DN2611" s="96">
        <v>1</v>
      </c>
      <c r="DO2611" s="96">
        <v>6.0629999999999998E-3</v>
      </c>
      <c r="DP2611" s="72">
        <v>4.76</v>
      </c>
      <c r="DQ2611" s="72">
        <v>780.13</v>
      </c>
      <c r="DR2611" t="s">
        <v>1598</v>
      </c>
      <c r="DT2611" t="s">
        <v>1038</v>
      </c>
    </row>
    <row r="2612" spans="1:124" x14ac:dyDescent="0.3">
      <c r="A2612" t="s">
        <v>1599</v>
      </c>
      <c r="B2612">
        <v>45040</v>
      </c>
      <c r="C2612" s="95">
        <v>980</v>
      </c>
      <c r="D2612" s="95">
        <v>4145400</v>
      </c>
      <c r="E2612" s="95">
        <v>968</v>
      </c>
      <c r="F2612" s="95">
        <v>3651928</v>
      </c>
      <c r="G2612" s="95">
        <v>134</v>
      </c>
      <c r="H2612" s="95">
        <v>408402</v>
      </c>
      <c r="I2612" s="95">
        <v>126</v>
      </c>
      <c r="J2612" s="95">
        <v>558971</v>
      </c>
      <c r="K2612" s="95">
        <v>987</v>
      </c>
      <c r="L2612" s="95">
        <v>4426494</v>
      </c>
      <c r="M2612" s="95">
        <v>968</v>
      </c>
      <c r="N2612" s="95">
        <v>4103617</v>
      </c>
      <c r="O2612" s="95">
        <v>140</v>
      </c>
      <c r="P2612" s="95">
        <v>621516</v>
      </c>
      <c r="Q2612" s="95">
        <v>127</v>
      </c>
      <c r="R2612" s="95">
        <v>735709</v>
      </c>
      <c r="S2612" s="95">
        <v>974</v>
      </c>
      <c r="T2612" s="95">
        <v>4616034</v>
      </c>
      <c r="U2612" s="95">
        <v>953</v>
      </c>
      <c r="V2612" s="95">
        <v>4328554</v>
      </c>
      <c r="W2612" s="95">
        <v>150</v>
      </c>
      <c r="X2612" s="95">
        <v>439509</v>
      </c>
      <c r="Y2612" s="95">
        <v>136</v>
      </c>
      <c r="Z2612" s="95">
        <v>796460</v>
      </c>
      <c r="AA2612" s="95">
        <v>967</v>
      </c>
      <c r="AB2612" s="95">
        <v>4579961</v>
      </c>
      <c r="AC2612" s="95">
        <v>944</v>
      </c>
      <c r="AD2612" s="95">
        <v>4173999</v>
      </c>
      <c r="AE2612" s="95">
        <v>156</v>
      </c>
      <c r="AF2612" s="95">
        <v>584472</v>
      </c>
      <c r="AG2612" s="95">
        <v>141</v>
      </c>
      <c r="AH2612" s="95">
        <v>960930</v>
      </c>
      <c r="AI2612" s="95">
        <v>962</v>
      </c>
      <c r="AJ2612" s="95">
        <v>4266868</v>
      </c>
      <c r="AK2612" s="95">
        <v>932</v>
      </c>
      <c r="AL2612" s="95">
        <v>4116985</v>
      </c>
      <c r="AM2612" s="95">
        <v>161</v>
      </c>
      <c r="AN2612" s="95">
        <v>604739</v>
      </c>
      <c r="AO2612" s="95">
        <v>147</v>
      </c>
      <c r="AP2612" s="95">
        <v>950689</v>
      </c>
      <c r="AQ2612" s="72">
        <v>340.65</v>
      </c>
      <c r="AR2612" s="72">
        <v>320.76</v>
      </c>
      <c r="AS2612" s="72">
        <v>661.41</v>
      </c>
      <c r="AT2612" s="95">
        <v>4553802</v>
      </c>
      <c r="AU2612" s="95">
        <v>4210899</v>
      </c>
      <c r="AV2612" s="95">
        <v>1114</v>
      </c>
      <c r="AW2612" s="95">
        <v>1094</v>
      </c>
      <c r="AX2612" s="72">
        <v>373.26</v>
      </c>
      <c r="AY2612" s="72">
        <v>368.29</v>
      </c>
      <c r="AZ2612" s="72">
        <v>741.55</v>
      </c>
      <c r="BA2612" s="95">
        <v>5048010</v>
      </c>
      <c r="BB2612" s="95">
        <v>4839326</v>
      </c>
      <c r="BC2612" s="95">
        <v>1127</v>
      </c>
      <c r="BD2612" s="95">
        <v>1095</v>
      </c>
      <c r="BE2612" s="72">
        <v>374.82</v>
      </c>
      <c r="BF2612" s="72">
        <v>392.18</v>
      </c>
      <c r="BG2612" s="72">
        <v>767</v>
      </c>
      <c r="BH2612" s="95">
        <v>5055543</v>
      </c>
      <c r="BI2612" s="95">
        <v>5125014</v>
      </c>
      <c r="BJ2612" s="95">
        <v>1124</v>
      </c>
      <c r="BK2612" s="95">
        <v>1089</v>
      </c>
      <c r="BL2612" s="72">
        <v>383.23</v>
      </c>
      <c r="BM2612" s="72">
        <v>394.39</v>
      </c>
      <c r="BN2612" s="72">
        <v>777.62</v>
      </c>
      <c r="BO2612" s="95">
        <v>5164433</v>
      </c>
      <c r="BP2612" s="95">
        <v>5134929</v>
      </c>
      <c r="BQ2612" s="95">
        <v>1123</v>
      </c>
      <c r="BR2612" s="95">
        <v>1085</v>
      </c>
      <c r="BS2612" s="72">
        <v>361.5</v>
      </c>
      <c r="BT2612" s="72">
        <v>391.39</v>
      </c>
      <c r="BU2612" s="72">
        <v>752.89</v>
      </c>
      <c r="BV2612" s="95">
        <v>4871607</v>
      </c>
      <c r="BW2612" s="95">
        <v>5067674</v>
      </c>
      <c r="BX2612" s="95">
        <v>1123</v>
      </c>
      <c r="BY2612" s="95">
        <v>1079</v>
      </c>
      <c r="BZ2612" s="95">
        <v>1104</v>
      </c>
      <c r="CA2612" s="95">
        <v>1112</v>
      </c>
      <c r="CB2612" s="95">
        <v>1107</v>
      </c>
      <c r="CC2612" s="95">
        <v>1105</v>
      </c>
      <c r="CD2612" s="95">
        <v>1101</v>
      </c>
      <c r="CE2612" s="72">
        <v>650.75523149000003</v>
      </c>
      <c r="CF2612" s="72">
        <v>676.59346364999999</v>
      </c>
      <c r="CG2612" s="72">
        <v>712.40329333</v>
      </c>
      <c r="CH2612" s="72">
        <v>716.50152150999998</v>
      </c>
      <c r="CI2612" s="72">
        <v>731.52548966999996</v>
      </c>
      <c r="CJ2612" s="96">
        <v>1.0163729279</v>
      </c>
      <c r="CK2612" s="96">
        <v>1.0960052673</v>
      </c>
      <c r="CL2612" s="96">
        <v>1.0766373586</v>
      </c>
      <c r="CM2612" s="96">
        <v>1.0853012543</v>
      </c>
      <c r="CN2612" s="96">
        <v>1.0292054215999999</v>
      </c>
      <c r="CO2612" s="96">
        <v>0.97917084040000002</v>
      </c>
      <c r="CP2612" s="96">
        <v>1.0832680081999999</v>
      </c>
      <c r="CQ2612" s="96">
        <v>0.99584056389999998</v>
      </c>
      <c r="CR2612" s="96">
        <v>1.0877924567999999</v>
      </c>
      <c r="CS2612" s="95">
        <v>1392</v>
      </c>
      <c r="CT2612" s="95">
        <v>1432</v>
      </c>
      <c r="CU2612" s="95">
        <v>1439</v>
      </c>
      <c r="CV2612" s="95">
        <v>1434</v>
      </c>
      <c r="CW2612" s="95">
        <v>1464</v>
      </c>
      <c r="CX2612" s="96">
        <v>0.98596637099999995</v>
      </c>
      <c r="CY2612" s="96">
        <v>0.97795419900000002</v>
      </c>
      <c r="CZ2612" s="96">
        <v>1.00149854</v>
      </c>
      <c r="DA2612" s="96">
        <v>0.96031798700000004</v>
      </c>
      <c r="DB2612" s="96">
        <v>0.97041966800000001</v>
      </c>
      <c r="DC2612">
        <v>2013</v>
      </c>
      <c r="DD2612" s="6">
        <v>1088.4000000000001</v>
      </c>
      <c r="DE2612" s="96">
        <v>2.5343765999999998E-3</v>
      </c>
      <c r="DF2612" s="72">
        <v>833.3</v>
      </c>
      <c r="DG2612" s="96">
        <v>1</v>
      </c>
      <c r="DH2612" s="72">
        <v>833.3</v>
      </c>
      <c r="DI2612" s="72">
        <v>751.37825499999997</v>
      </c>
      <c r="DJ2612" s="96">
        <v>1</v>
      </c>
      <c r="DK2612" s="72">
        <v>833.3</v>
      </c>
      <c r="DL2612" s="96">
        <v>1</v>
      </c>
      <c r="DM2612" s="72">
        <v>833.3</v>
      </c>
      <c r="DN2612" s="96">
        <v>1</v>
      </c>
      <c r="DO2612" s="96">
        <v>7.8300000000000002E-3</v>
      </c>
      <c r="DP2612" s="72">
        <v>6.52</v>
      </c>
      <c r="DQ2612" s="72">
        <v>826.78</v>
      </c>
      <c r="DR2612" t="s">
        <v>1599</v>
      </c>
      <c r="DT2612" t="s">
        <v>1038</v>
      </c>
    </row>
    <row r="2613" spans="1:124" x14ac:dyDescent="0.3">
      <c r="A2613" t="s">
        <v>1394</v>
      </c>
      <c r="B2613">
        <v>45050</v>
      </c>
      <c r="C2613" s="95">
        <v>357</v>
      </c>
      <c r="D2613" s="95">
        <v>1759283</v>
      </c>
      <c r="E2613" s="95">
        <v>342</v>
      </c>
      <c r="F2613" s="95">
        <v>1179245</v>
      </c>
      <c r="G2613" s="95">
        <v>25</v>
      </c>
      <c r="H2613" s="95">
        <v>149596</v>
      </c>
      <c r="I2613" s="95">
        <v>23</v>
      </c>
      <c r="J2613" s="95">
        <v>73748</v>
      </c>
      <c r="K2613" s="95">
        <v>355</v>
      </c>
      <c r="L2613" s="95">
        <v>1560918</v>
      </c>
      <c r="M2613" s="95">
        <v>337</v>
      </c>
      <c r="N2613" s="95">
        <v>1298216</v>
      </c>
      <c r="O2613" s="95">
        <v>31</v>
      </c>
      <c r="P2613" s="95">
        <v>156558</v>
      </c>
      <c r="Q2613" s="95">
        <v>30</v>
      </c>
      <c r="R2613" s="95">
        <v>91009</v>
      </c>
      <c r="S2613" s="95">
        <v>345</v>
      </c>
      <c r="T2613" s="95">
        <v>1593021</v>
      </c>
      <c r="U2613" s="95">
        <v>326</v>
      </c>
      <c r="V2613" s="95">
        <v>1334408</v>
      </c>
      <c r="W2613" s="95">
        <v>30</v>
      </c>
      <c r="X2613" s="95">
        <v>126266</v>
      </c>
      <c r="Y2613" s="95">
        <v>29</v>
      </c>
      <c r="Z2613" s="95">
        <v>100157</v>
      </c>
      <c r="AA2613" s="95">
        <v>339</v>
      </c>
      <c r="AB2613" s="95">
        <v>1399078</v>
      </c>
      <c r="AC2613" s="95">
        <v>317</v>
      </c>
      <c r="AD2613" s="95">
        <v>1301658</v>
      </c>
      <c r="AE2613" s="95">
        <v>27</v>
      </c>
      <c r="AF2613" s="95">
        <v>62098</v>
      </c>
      <c r="AG2613" s="95">
        <v>25</v>
      </c>
      <c r="AH2613" s="95">
        <v>85486</v>
      </c>
      <c r="AI2613" s="95">
        <v>343</v>
      </c>
      <c r="AJ2613" s="95">
        <v>1257103.49</v>
      </c>
      <c r="AK2613" s="95">
        <v>324</v>
      </c>
      <c r="AL2613" s="95">
        <v>1390996.71</v>
      </c>
      <c r="AM2613" s="95">
        <v>29</v>
      </c>
      <c r="AN2613" s="95">
        <v>126805</v>
      </c>
      <c r="AO2613" s="95">
        <v>26</v>
      </c>
      <c r="AP2613" s="95">
        <v>111205</v>
      </c>
      <c r="AQ2613" s="72">
        <v>416.42</v>
      </c>
      <c r="AR2613" s="72">
        <v>286.07</v>
      </c>
      <c r="AS2613" s="72">
        <v>702.49</v>
      </c>
      <c r="AT2613" s="95">
        <v>1908879</v>
      </c>
      <c r="AU2613" s="95">
        <v>1252993</v>
      </c>
      <c r="AV2613" s="95">
        <v>382</v>
      </c>
      <c r="AW2613" s="95">
        <v>365</v>
      </c>
      <c r="AX2613" s="72">
        <v>370.78</v>
      </c>
      <c r="AY2613" s="72">
        <v>315.45</v>
      </c>
      <c r="AZ2613" s="72">
        <v>686.23</v>
      </c>
      <c r="BA2613" s="95">
        <v>1717476</v>
      </c>
      <c r="BB2613" s="95">
        <v>1389225</v>
      </c>
      <c r="BC2613" s="95">
        <v>386</v>
      </c>
      <c r="BD2613" s="95">
        <v>367</v>
      </c>
      <c r="BE2613" s="72">
        <v>382.06</v>
      </c>
      <c r="BF2613" s="72">
        <v>336.75</v>
      </c>
      <c r="BG2613" s="72">
        <v>718.81</v>
      </c>
      <c r="BH2613" s="95">
        <v>1719287</v>
      </c>
      <c r="BI2613" s="95">
        <v>1434565</v>
      </c>
      <c r="BJ2613" s="95">
        <v>375</v>
      </c>
      <c r="BK2613" s="95">
        <v>355</v>
      </c>
      <c r="BL2613" s="72">
        <v>332.69</v>
      </c>
      <c r="BM2613" s="72">
        <v>338</v>
      </c>
      <c r="BN2613" s="72">
        <v>670.69</v>
      </c>
      <c r="BO2613" s="95">
        <v>1461176</v>
      </c>
      <c r="BP2613" s="95">
        <v>1387144</v>
      </c>
      <c r="BQ2613" s="95">
        <v>366</v>
      </c>
      <c r="BR2613" s="95">
        <v>342</v>
      </c>
      <c r="BS2613" s="72">
        <v>310.02</v>
      </c>
      <c r="BT2613" s="72">
        <v>357.67</v>
      </c>
      <c r="BU2613" s="72">
        <v>667.69</v>
      </c>
      <c r="BV2613" s="95">
        <v>1383908.49</v>
      </c>
      <c r="BW2613" s="95">
        <v>1502201.71</v>
      </c>
      <c r="BX2613" s="95">
        <v>372</v>
      </c>
      <c r="BY2613" s="95">
        <v>350</v>
      </c>
      <c r="BZ2613" s="95">
        <v>374</v>
      </c>
      <c r="CA2613" s="95">
        <v>377</v>
      </c>
      <c r="CB2613" s="95">
        <v>365</v>
      </c>
      <c r="CC2613" s="95">
        <v>355</v>
      </c>
      <c r="CD2613" s="95">
        <v>361</v>
      </c>
      <c r="CE2613" s="72">
        <v>650.75523149000003</v>
      </c>
      <c r="CF2613" s="72">
        <v>676.59346364999999</v>
      </c>
      <c r="CG2613" s="72">
        <v>712.40329333</v>
      </c>
      <c r="CH2613" s="72">
        <v>716.50152150999998</v>
      </c>
      <c r="CI2613" s="72">
        <v>731.52548966999996</v>
      </c>
      <c r="CJ2613" s="96">
        <v>1.0794995813999999</v>
      </c>
      <c r="CK2613" s="96">
        <v>1.0142427275000001</v>
      </c>
      <c r="CL2613" s="96">
        <v>1.0089930895999999</v>
      </c>
      <c r="CM2613" s="96">
        <v>0.93606221320000005</v>
      </c>
      <c r="CN2613" s="96">
        <v>0.91273647940000002</v>
      </c>
      <c r="CO2613" s="96">
        <v>0.99094383750000004</v>
      </c>
      <c r="CP2613" s="96">
        <v>0.9993571591</v>
      </c>
      <c r="CQ2613" s="96">
        <v>0.99584056389999998</v>
      </c>
      <c r="CR2613" s="96">
        <v>1.00353114</v>
      </c>
      <c r="CS2613" s="95">
        <v>379</v>
      </c>
      <c r="CT2613" s="95">
        <v>370</v>
      </c>
      <c r="CU2613" s="95">
        <v>353</v>
      </c>
      <c r="CV2613" s="95">
        <v>354</v>
      </c>
      <c r="CW2613" s="95">
        <v>350</v>
      </c>
      <c r="CX2613" s="96">
        <v>0.94602324699999996</v>
      </c>
      <c r="CY2613" s="96">
        <v>0.97538053400000002</v>
      </c>
      <c r="CZ2613" s="96">
        <v>1.005526463</v>
      </c>
      <c r="DA2613" s="96">
        <v>1.0016616089999999</v>
      </c>
      <c r="DB2613" s="96">
        <v>1.0304911750000001</v>
      </c>
      <c r="DC2613">
        <v>2013</v>
      </c>
      <c r="DD2613" s="6">
        <v>355.8</v>
      </c>
      <c r="DE2613" s="96">
        <v>3.1695040000000001E-3</v>
      </c>
      <c r="DF2613" s="72">
        <v>768.26</v>
      </c>
      <c r="DG2613" s="96">
        <v>1</v>
      </c>
      <c r="DH2613" s="72">
        <v>768.26</v>
      </c>
      <c r="DI2613" s="72">
        <v>789.95644909999999</v>
      </c>
      <c r="DJ2613" s="96">
        <v>0.59648973169999997</v>
      </c>
      <c r="DK2613" s="72">
        <v>777.01473999999996</v>
      </c>
      <c r="DL2613" s="96">
        <v>1.0075728719999999</v>
      </c>
      <c r="DM2613" s="72">
        <v>782.89897312999994</v>
      </c>
      <c r="DN2613" s="96">
        <v>1</v>
      </c>
      <c r="DO2613" s="96">
        <v>7.7539999999999996E-3</v>
      </c>
      <c r="DP2613" s="72">
        <v>6.07</v>
      </c>
      <c r="DQ2613" s="72">
        <v>776.83</v>
      </c>
      <c r="DR2613" t="s">
        <v>1394</v>
      </c>
      <c r="DT2613" t="s">
        <v>1038</v>
      </c>
    </row>
    <row r="2614" spans="1:124" x14ac:dyDescent="0.3">
      <c r="A2614" t="s">
        <v>1600</v>
      </c>
      <c r="B2614">
        <v>45060</v>
      </c>
      <c r="C2614" s="95">
        <v>3475</v>
      </c>
      <c r="D2614" s="95">
        <v>16820709</v>
      </c>
      <c r="E2614" s="95">
        <v>3313</v>
      </c>
      <c r="F2614" s="95">
        <v>12590880</v>
      </c>
      <c r="G2614" s="95">
        <v>835</v>
      </c>
      <c r="H2614" s="95">
        <v>2698906</v>
      </c>
      <c r="I2614" s="95">
        <v>741</v>
      </c>
      <c r="J2614" s="95">
        <v>2889327</v>
      </c>
      <c r="K2614" s="95">
        <v>3394</v>
      </c>
      <c r="L2614" s="95">
        <v>16960954</v>
      </c>
      <c r="M2614" s="95">
        <v>3200</v>
      </c>
      <c r="N2614" s="95">
        <v>13466860</v>
      </c>
      <c r="O2614" s="95">
        <v>849</v>
      </c>
      <c r="P2614" s="95">
        <v>3737221</v>
      </c>
      <c r="Q2614" s="95">
        <v>754</v>
      </c>
      <c r="R2614" s="95">
        <v>3261348</v>
      </c>
      <c r="S2614" s="95">
        <v>3417</v>
      </c>
      <c r="T2614" s="95">
        <v>17328711</v>
      </c>
      <c r="U2614" s="95">
        <v>3189</v>
      </c>
      <c r="V2614" s="95">
        <v>13435439</v>
      </c>
      <c r="W2614" s="95">
        <v>871</v>
      </c>
      <c r="X2614" s="95">
        <v>2402702</v>
      </c>
      <c r="Y2614" s="95">
        <v>773</v>
      </c>
      <c r="Z2614" s="95">
        <v>3288541</v>
      </c>
      <c r="AA2614" s="95">
        <v>3374</v>
      </c>
      <c r="AB2614" s="95">
        <v>14384428</v>
      </c>
      <c r="AC2614" s="95">
        <v>3130</v>
      </c>
      <c r="AD2614" s="95">
        <v>13410269</v>
      </c>
      <c r="AE2614" s="95">
        <v>862</v>
      </c>
      <c r="AF2614" s="95">
        <v>3047053</v>
      </c>
      <c r="AG2614" s="95">
        <v>756</v>
      </c>
      <c r="AH2614" s="95">
        <v>3034299</v>
      </c>
      <c r="AI2614" s="95">
        <v>3400</v>
      </c>
      <c r="AJ2614" s="95">
        <v>16242482.640000001</v>
      </c>
      <c r="AK2614" s="95">
        <v>3137</v>
      </c>
      <c r="AL2614" s="95">
        <v>14459519.48</v>
      </c>
      <c r="AM2614" s="95">
        <v>820</v>
      </c>
      <c r="AN2614" s="95">
        <v>3248573</v>
      </c>
      <c r="AO2614" s="95">
        <v>728</v>
      </c>
      <c r="AP2614" s="95">
        <v>3311271</v>
      </c>
      <c r="AQ2614" s="72">
        <v>377.41</v>
      </c>
      <c r="AR2614" s="72">
        <v>318.20999999999998</v>
      </c>
      <c r="AS2614" s="72">
        <v>695.62</v>
      </c>
      <c r="AT2614" s="95">
        <v>19519615</v>
      </c>
      <c r="AU2614" s="95">
        <v>15480207</v>
      </c>
      <c r="AV2614" s="95">
        <v>4310</v>
      </c>
      <c r="AW2614" s="95">
        <v>4054</v>
      </c>
      <c r="AX2614" s="72">
        <v>406.52</v>
      </c>
      <c r="AY2614" s="72">
        <v>352.56</v>
      </c>
      <c r="AZ2614" s="72">
        <v>759.08</v>
      </c>
      <c r="BA2614" s="95">
        <v>20698175</v>
      </c>
      <c r="BB2614" s="95">
        <v>16728208</v>
      </c>
      <c r="BC2614" s="95">
        <v>4243</v>
      </c>
      <c r="BD2614" s="95">
        <v>3954</v>
      </c>
      <c r="BE2614" s="72">
        <v>383.46</v>
      </c>
      <c r="BF2614" s="72">
        <v>351.76</v>
      </c>
      <c r="BG2614" s="72">
        <v>735.22</v>
      </c>
      <c r="BH2614" s="95">
        <v>19731413</v>
      </c>
      <c r="BI2614" s="95">
        <v>16723980</v>
      </c>
      <c r="BJ2614" s="95">
        <v>4288</v>
      </c>
      <c r="BK2614" s="95">
        <v>3962</v>
      </c>
      <c r="BL2614" s="72">
        <v>342.92</v>
      </c>
      <c r="BM2614" s="72">
        <v>352.65</v>
      </c>
      <c r="BN2614" s="72">
        <v>695.57</v>
      </c>
      <c r="BO2614" s="95">
        <v>17431481</v>
      </c>
      <c r="BP2614" s="95">
        <v>16444568</v>
      </c>
      <c r="BQ2614" s="95">
        <v>4236</v>
      </c>
      <c r="BR2614" s="95">
        <v>3886</v>
      </c>
      <c r="BS2614" s="72">
        <v>384.89</v>
      </c>
      <c r="BT2614" s="72">
        <v>383.16</v>
      </c>
      <c r="BU2614" s="72">
        <v>768.05</v>
      </c>
      <c r="BV2614" s="95">
        <v>19491055.640000001</v>
      </c>
      <c r="BW2614" s="95">
        <v>17770790.48</v>
      </c>
      <c r="BX2614" s="95">
        <v>4220</v>
      </c>
      <c r="BY2614" s="95">
        <v>3865</v>
      </c>
      <c r="BZ2614" s="95">
        <v>4188</v>
      </c>
      <c r="CA2614" s="95">
        <v>4104</v>
      </c>
      <c r="CB2614" s="95">
        <v>4131</v>
      </c>
      <c r="CC2614" s="95">
        <v>4070</v>
      </c>
      <c r="CD2614" s="95">
        <v>4046</v>
      </c>
      <c r="CE2614" s="72">
        <v>650.75523149000003</v>
      </c>
      <c r="CF2614" s="72">
        <v>676.59346364999999</v>
      </c>
      <c r="CG2614" s="72">
        <v>712.40329333</v>
      </c>
      <c r="CH2614" s="72">
        <v>716.50152150999998</v>
      </c>
      <c r="CI2614" s="72">
        <v>731.52548966999996</v>
      </c>
      <c r="CJ2614" s="96">
        <v>1.0689426167</v>
      </c>
      <c r="CK2614" s="96">
        <v>1.1219144742</v>
      </c>
      <c r="CL2614" s="96">
        <v>1.0320277951000001</v>
      </c>
      <c r="CM2614" s="96">
        <v>0.97078649400000006</v>
      </c>
      <c r="CN2614" s="96">
        <v>1.0499292381000001</v>
      </c>
      <c r="CO2614" s="96">
        <v>1.0732507164</v>
      </c>
      <c r="CP2614" s="96">
        <v>0.97714365120000002</v>
      </c>
      <c r="CQ2614" s="96">
        <v>0.99584056389999998</v>
      </c>
      <c r="CR2614" s="96">
        <v>0.98122485370000001</v>
      </c>
      <c r="CS2614" s="95">
        <v>4327</v>
      </c>
      <c r="CT2614" s="95">
        <v>4249</v>
      </c>
      <c r="CU2614" s="95">
        <v>4235</v>
      </c>
      <c r="CV2614" s="95">
        <v>4200</v>
      </c>
      <c r="CW2614" s="95">
        <v>4233</v>
      </c>
      <c r="CX2614" s="96">
        <v>1.066257773</v>
      </c>
      <c r="CY2614" s="96">
        <v>1.06388653</v>
      </c>
      <c r="CZ2614" s="96">
        <v>1.08302795</v>
      </c>
      <c r="DA2614" s="96">
        <v>1.0974674609999999</v>
      </c>
      <c r="DB2614" s="96">
        <v>1.055988723</v>
      </c>
      <c r="DC2614">
        <v>2013</v>
      </c>
      <c r="DD2614" s="6">
        <v>3944.2</v>
      </c>
      <c r="DE2614" s="96">
        <v>1.0362225E-3</v>
      </c>
      <c r="DF2614" s="72">
        <v>752.79</v>
      </c>
      <c r="DG2614" s="96">
        <v>1</v>
      </c>
      <c r="DH2614" s="72">
        <v>752.79</v>
      </c>
      <c r="DI2614" s="72">
        <v>794.55905310000003</v>
      </c>
      <c r="DJ2614" s="96">
        <v>1</v>
      </c>
      <c r="DK2614" s="72">
        <v>752.79</v>
      </c>
      <c r="DL2614" s="96">
        <v>1</v>
      </c>
      <c r="DM2614" s="72">
        <v>752.79</v>
      </c>
      <c r="DN2614" s="96">
        <v>1</v>
      </c>
      <c r="DO2614" s="96">
        <v>3.0079999999999998E-3</v>
      </c>
      <c r="DP2614" s="72">
        <v>2.2599999999999998</v>
      </c>
      <c r="DQ2614" s="72">
        <v>750.53</v>
      </c>
      <c r="DR2614" t="s">
        <v>1600</v>
      </c>
      <c r="DT2614" t="s">
        <v>1038</v>
      </c>
    </row>
    <row r="2615" spans="1:124" x14ac:dyDescent="0.3">
      <c r="A2615" t="s">
        <v>1601</v>
      </c>
      <c r="B2615">
        <v>45070</v>
      </c>
      <c r="C2615" s="95">
        <v>3845</v>
      </c>
      <c r="D2615" s="95">
        <v>13602582</v>
      </c>
      <c r="E2615" s="95">
        <v>3730</v>
      </c>
      <c r="F2615" s="95">
        <v>12730709</v>
      </c>
      <c r="G2615" s="95">
        <v>433</v>
      </c>
      <c r="H2615" s="95">
        <v>1897933</v>
      </c>
      <c r="I2615" s="95">
        <v>395</v>
      </c>
      <c r="J2615" s="95">
        <v>1414826</v>
      </c>
      <c r="K2615" s="95">
        <v>3910</v>
      </c>
      <c r="L2615" s="95">
        <v>12967129</v>
      </c>
      <c r="M2615" s="95">
        <v>3773</v>
      </c>
      <c r="N2615" s="95">
        <v>13651825</v>
      </c>
      <c r="O2615" s="95">
        <v>424</v>
      </c>
      <c r="P2615" s="95">
        <v>1923929</v>
      </c>
      <c r="Q2615" s="95">
        <v>375</v>
      </c>
      <c r="R2615" s="95">
        <v>1780007</v>
      </c>
      <c r="S2615" s="95">
        <v>3940</v>
      </c>
      <c r="T2615" s="95">
        <v>13960225</v>
      </c>
      <c r="U2615" s="95">
        <v>3776</v>
      </c>
      <c r="V2615" s="95">
        <v>14737259</v>
      </c>
      <c r="W2615" s="95">
        <v>424</v>
      </c>
      <c r="X2615" s="95">
        <v>1665300</v>
      </c>
      <c r="Y2615" s="95">
        <v>377</v>
      </c>
      <c r="Z2615" s="95">
        <v>1719105</v>
      </c>
      <c r="AA2615" s="95">
        <v>4003</v>
      </c>
      <c r="AB2615" s="95">
        <v>15519479</v>
      </c>
      <c r="AC2615" s="95">
        <v>3815</v>
      </c>
      <c r="AD2615" s="95">
        <v>16603016</v>
      </c>
      <c r="AE2615" s="95">
        <v>433</v>
      </c>
      <c r="AF2615" s="95">
        <v>1818509</v>
      </c>
      <c r="AG2615" s="95">
        <v>383</v>
      </c>
      <c r="AH2615" s="95">
        <v>1849478</v>
      </c>
      <c r="AI2615" s="95">
        <v>4071</v>
      </c>
      <c r="AJ2615" s="95">
        <v>14202441.949999999</v>
      </c>
      <c r="AK2615" s="95">
        <v>3856</v>
      </c>
      <c r="AL2615" s="95">
        <v>17875710.41</v>
      </c>
      <c r="AM2615" s="95">
        <v>426</v>
      </c>
      <c r="AN2615" s="95">
        <v>1689382.18</v>
      </c>
      <c r="AO2615" s="95">
        <v>385</v>
      </c>
      <c r="AP2615" s="95">
        <v>2292943.91</v>
      </c>
      <c r="AQ2615" s="72">
        <v>301.94</v>
      </c>
      <c r="AR2615" s="72">
        <v>285.77</v>
      </c>
      <c r="AS2615" s="72">
        <v>587.71</v>
      </c>
      <c r="AT2615" s="95">
        <v>15500515</v>
      </c>
      <c r="AU2615" s="95">
        <v>14145535</v>
      </c>
      <c r="AV2615" s="95">
        <v>4278</v>
      </c>
      <c r="AW2615" s="95">
        <v>4125</v>
      </c>
      <c r="AX2615" s="72">
        <v>286.32</v>
      </c>
      <c r="AY2615" s="72">
        <v>310.02999999999997</v>
      </c>
      <c r="AZ2615" s="72">
        <v>596.35</v>
      </c>
      <c r="BA2615" s="95">
        <v>14891058</v>
      </c>
      <c r="BB2615" s="95">
        <v>15431832</v>
      </c>
      <c r="BC2615" s="95">
        <v>4334</v>
      </c>
      <c r="BD2615" s="95">
        <v>4148</v>
      </c>
      <c r="BE2615" s="72">
        <v>298.38</v>
      </c>
      <c r="BF2615" s="72">
        <v>330.21</v>
      </c>
      <c r="BG2615" s="72">
        <v>628.59</v>
      </c>
      <c r="BH2615" s="95">
        <v>15625525</v>
      </c>
      <c r="BI2615" s="95">
        <v>16456364</v>
      </c>
      <c r="BJ2615" s="95">
        <v>4364</v>
      </c>
      <c r="BK2615" s="95">
        <v>4153</v>
      </c>
      <c r="BL2615" s="72">
        <v>325.70999999999998</v>
      </c>
      <c r="BM2615" s="72">
        <v>366.3</v>
      </c>
      <c r="BN2615" s="72">
        <v>692.01</v>
      </c>
      <c r="BO2615" s="95">
        <v>17337988</v>
      </c>
      <c r="BP2615" s="95">
        <v>18452494</v>
      </c>
      <c r="BQ2615" s="95">
        <v>4436</v>
      </c>
      <c r="BR2615" s="95">
        <v>4198</v>
      </c>
      <c r="BS2615" s="72">
        <v>294.49</v>
      </c>
      <c r="BT2615" s="72">
        <v>396.3</v>
      </c>
      <c r="BU2615" s="72">
        <v>690.79</v>
      </c>
      <c r="BV2615" s="95">
        <v>15891824.130000001</v>
      </c>
      <c r="BW2615" s="95">
        <v>20168654.32</v>
      </c>
      <c r="BX2615" s="95">
        <v>4497</v>
      </c>
      <c r="BY2615" s="95">
        <v>4241</v>
      </c>
      <c r="BZ2615" s="95">
        <v>4205</v>
      </c>
      <c r="CA2615" s="95">
        <v>4244</v>
      </c>
      <c r="CB2615" s="95">
        <v>4262</v>
      </c>
      <c r="CC2615" s="95">
        <v>4323</v>
      </c>
      <c r="CD2615" s="95">
        <v>4372</v>
      </c>
      <c r="CE2615" s="72">
        <v>650.75523149000003</v>
      </c>
      <c r="CF2615" s="72">
        <v>676.59346364999999</v>
      </c>
      <c r="CG2615" s="72">
        <v>712.40329333</v>
      </c>
      <c r="CH2615" s="72">
        <v>716.50152150999998</v>
      </c>
      <c r="CI2615" s="72">
        <v>731.52548966999996</v>
      </c>
      <c r="CJ2615" s="96">
        <v>0.90311990060000003</v>
      </c>
      <c r="CK2615" s="96">
        <v>0.88140077019999996</v>
      </c>
      <c r="CL2615" s="96">
        <v>0.88235133929999998</v>
      </c>
      <c r="CM2615" s="96">
        <v>0.96581790720000005</v>
      </c>
      <c r="CN2615" s="96">
        <v>0.94431432640000001</v>
      </c>
      <c r="CO2615" s="96">
        <v>0.90611097740000002</v>
      </c>
      <c r="CP2615" s="96">
        <v>1.0102524653</v>
      </c>
      <c r="CQ2615" s="96">
        <v>0.99584056389999998</v>
      </c>
      <c r="CR2615" s="96">
        <v>1.0144719523000001</v>
      </c>
      <c r="CS2615" s="95">
        <v>3867</v>
      </c>
      <c r="CT2615" s="95">
        <v>3903</v>
      </c>
      <c r="CU2615" s="95">
        <v>3901</v>
      </c>
      <c r="CV2615" s="95">
        <v>3963</v>
      </c>
      <c r="CW2615" s="95">
        <v>3943</v>
      </c>
      <c r="CX2615" s="96">
        <v>0.93899359599999999</v>
      </c>
      <c r="CY2615" s="96">
        <v>0.92555646599999997</v>
      </c>
      <c r="CZ2615" s="96">
        <v>0.92255481100000003</v>
      </c>
      <c r="DA2615" s="96">
        <v>0.87532632600000004</v>
      </c>
      <c r="DB2615" s="96">
        <v>0.86928605999999997</v>
      </c>
      <c r="DC2615">
        <v>2013</v>
      </c>
      <c r="DD2615" s="6">
        <v>4173</v>
      </c>
      <c r="DE2615" s="96">
        <v>1.9640423000000001E-3</v>
      </c>
      <c r="DF2615" s="72">
        <v>777.57</v>
      </c>
      <c r="DG2615" s="96">
        <v>1.0015153368</v>
      </c>
      <c r="DH2615" s="72">
        <v>778.74828044000003</v>
      </c>
      <c r="DI2615" s="72">
        <v>937.34203127000001</v>
      </c>
      <c r="DJ2615" s="96">
        <v>1</v>
      </c>
      <c r="DK2615" s="72">
        <v>778.74828044000003</v>
      </c>
      <c r="DL2615" s="96">
        <v>1</v>
      </c>
      <c r="DM2615" s="72">
        <v>778.74828044000003</v>
      </c>
      <c r="DN2615" s="96">
        <v>1</v>
      </c>
      <c r="DO2615" s="96">
        <v>6.9690000000000004E-3</v>
      </c>
      <c r="DP2615" s="72">
        <v>5.43</v>
      </c>
      <c r="DQ2615" s="72">
        <v>773.32</v>
      </c>
      <c r="DR2615" t="s">
        <v>1601</v>
      </c>
      <c r="DT2615" t="s">
        <v>1038</v>
      </c>
    </row>
    <row r="2616" spans="1:124" x14ac:dyDescent="0.3">
      <c r="A2616" t="s">
        <v>1602</v>
      </c>
      <c r="B2616">
        <v>45080</v>
      </c>
      <c r="C2616" s="95">
        <v>930</v>
      </c>
      <c r="D2616" s="95">
        <v>4448616</v>
      </c>
      <c r="E2616" s="95">
        <v>909</v>
      </c>
      <c r="F2616" s="95">
        <v>3264658</v>
      </c>
      <c r="G2616" s="95">
        <v>89</v>
      </c>
      <c r="H2616" s="95">
        <v>345799</v>
      </c>
      <c r="I2616" s="95">
        <v>84</v>
      </c>
      <c r="J2616" s="95">
        <v>330087</v>
      </c>
      <c r="K2616" s="95">
        <v>917</v>
      </c>
      <c r="L2616" s="95">
        <v>4308771</v>
      </c>
      <c r="M2616" s="95">
        <v>897</v>
      </c>
      <c r="N2616" s="95">
        <v>3306663</v>
      </c>
      <c r="O2616" s="95">
        <v>92</v>
      </c>
      <c r="P2616" s="95">
        <v>397567</v>
      </c>
      <c r="Q2616" s="95">
        <v>84</v>
      </c>
      <c r="R2616" s="95">
        <v>396119</v>
      </c>
      <c r="S2616" s="95">
        <v>928</v>
      </c>
      <c r="T2616" s="95">
        <v>3994335</v>
      </c>
      <c r="U2616" s="95">
        <v>904</v>
      </c>
      <c r="V2616" s="95">
        <v>3751980</v>
      </c>
      <c r="W2616" s="95">
        <v>89</v>
      </c>
      <c r="X2616" s="95">
        <v>237892</v>
      </c>
      <c r="Y2616" s="95">
        <v>82</v>
      </c>
      <c r="Z2616" s="95">
        <v>343302</v>
      </c>
      <c r="AA2616" s="95">
        <v>934</v>
      </c>
      <c r="AB2616" s="95">
        <v>3608676</v>
      </c>
      <c r="AC2616" s="95">
        <v>905</v>
      </c>
      <c r="AD2616" s="95">
        <v>3751375</v>
      </c>
      <c r="AE2616" s="95">
        <v>96</v>
      </c>
      <c r="AF2616" s="95">
        <v>216349</v>
      </c>
      <c r="AG2616" s="95">
        <v>89</v>
      </c>
      <c r="AH2616" s="95">
        <v>418439</v>
      </c>
      <c r="AI2616" s="95">
        <v>907</v>
      </c>
      <c r="AJ2616" s="95">
        <v>3032197</v>
      </c>
      <c r="AK2616" s="95">
        <v>880</v>
      </c>
      <c r="AL2616" s="95">
        <v>3954655.92</v>
      </c>
      <c r="AM2616" s="95">
        <v>98</v>
      </c>
      <c r="AN2616" s="95">
        <v>99949</v>
      </c>
      <c r="AO2616" s="95">
        <v>93</v>
      </c>
      <c r="AP2616" s="95">
        <v>475394</v>
      </c>
      <c r="AQ2616" s="72">
        <v>392.08</v>
      </c>
      <c r="AR2616" s="72">
        <v>301.67</v>
      </c>
      <c r="AS2616" s="72">
        <v>693.75</v>
      </c>
      <c r="AT2616" s="95">
        <v>4794415</v>
      </c>
      <c r="AU2616" s="95">
        <v>3594745</v>
      </c>
      <c r="AV2616" s="95">
        <v>1019</v>
      </c>
      <c r="AW2616" s="95">
        <v>993</v>
      </c>
      <c r="AX2616" s="72">
        <v>388.7</v>
      </c>
      <c r="AY2616" s="72">
        <v>314.54000000000002</v>
      </c>
      <c r="AZ2616" s="72">
        <v>703.24</v>
      </c>
      <c r="BA2616" s="95">
        <v>4706338</v>
      </c>
      <c r="BB2616" s="95">
        <v>3702782</v>
      </c>
      <c r="BC2616" s="95">
        <v>1009</v>
      </c>
      <c r="BD2616" s="95">
        <v>981</v>
      </c>
      <c r="BE2616" s="72">
        <v>346.79</v>
      </c>
      <c r="BF2616" s="72">
        <v>346.12</v>
      </c>
      <c r="BG2616" s="72">
        <v>692.91</v>
      </c>
      <c r="BH2616" s="95">
        <v>4232227</v>
      </c>
      <c r="BI2616" s="95">
        <v>4095282</v>
      </c>
      <c r="BJ2616" s="95">
        <v>1017</v>
      </c>
      <c r="BK2616" s="95">
        <v>986</v>
      </c>
      <c r="BL2616" s="72">
        <v>309.47000000000003</v>
      </c>
      <c r="BM2616" s="72">
        <v>349.58</v>
      </c>
      <c r="BN2616" s="72">
        <v>659.05</v>
      </c>
      <c r="BO2616" s="95">
        <v>3825025</v>
      </c>
      <c r="BP2616" s="95">
        <v>4169814</v>
      </c>
      <c r="BQ2616" s="95">
        <v>1030</v>
      </c>
      <c r="BR2616" s="95">
        <v>994</v>
      </c>
      <c r="BS2616" s="72">
        <v>259.70999999999998</v>
      </c>
      <c r="BT2616" s="72">
        <v>379.42</v>
      </c>
      <c r="BU2616" s="72">
        <v>639.13</v>
      </c>
      <c r="BV2616" s="95">
        <v>3132146</v>
      </c>
      <c r="BW2616" s="95">
        <v>4430049.92</v>
      </c>
      <c r="BX2616" s="95">
        <v>1005</v>
      </c>
      <c r="BY2616" s="95">
        <v>973</v>
      </c>
      <c r="BZ2616" s="95">
        <v>1007</v>
      </c>
      <c r="CA2616" s="95">
        <v>995</v>
      </c>
      <c r="CB2616" s="95">
        <v>1002</v>
      </c>
      <c r="CC2616" s="95">
        <v>1013</v>
      </c>
      <c r="CD2616" s="95">
        <v>989</v>
      </c>
      <c r="CE2616" s="72">
        <v>650.75523149000003</v>
      </c>
      <c r="CF2616" s="72">
        <v>676.59346364999999</v>
      </c>
      <c r="CG2616" s="72">
        <v>712.40329333</v>
      </c>
      <c r="CH2616" s="72">
        <v>716.50152150999998</v>
      </c>
      <c r="CI2616" s="72">
        <v>731.52548966999996</v>
      </c>
      <c r="CJ2616" s="96">
        <v>1.0660690325</v>
      </c>
      <c r="CK2616" s="96">
        <v>1.0393833782999999</v>
      </c>
      <c r="CL2616" s="96">
        <v>0.97263727789999999</v>
      </c>
      <c r="CM2616" s="96">
        <v>0.91981660919999997</v>
      </c>
      <c r="CN2616" s="96">
        <v>0.87369477760000003</v>
      </c>
      <c r="CO2616" s="96">
        <v>0.9414744022</v>
      </c>
      <c r="CP2616" s="96">
        <v>1.0348876324</v>
      </c>
      <c r="CQ2616" s="96">
        <v>0.99584056389999998</v>
      </c>
      <c r="CR2616" s="96">
        <v>1.0392100123000001</v>
      </c>
      <c r="CS2616" s="95">
        <v>973</v>
      </c>
      <c r="CT2616" s="95">
        <v>983</v>
      </c>
      <c r="CU2616" s="95">
        <v>969</v>
      </c>
      <c r="CV2616" s="95">
        <v>982</v>
      </c>
      <c r="CW2616" s="95">
        <v>972</v>
      </c>
      <c r="CX2616" s="96">
        <v>0.95047948900000001</v>
      </c>
      <c r="CY2616" s="96">
        <v>0.96309254499999997</v>
      </c>
      <c r="CZ2616" s="96">
        <v>0.93891845500000004</v>
      </c>
      <c r="DA2616" s="96">
        <v>0.89483038000000004</v>
      </c>
      <c r="DB2616" s="96">
        <v>0.96026921600000004</v>
      </c>
      <c r="DC2616">
        <v>2013</v>
      </c>
      <c r="DD2616" s="6">
        <v>985.4</v>
      </c>
      <c r="DE2616" s="96">
        <v>2.1134960999999999E-3</v>
      </c>
      <c r="DF2616" s="72">
        <v>796.42</v>
      </c>
      <c r="DG2616" s="96">
        <v>1</v>
      </c>
      <c r="DH2616" s="72">
        <v>796.42</v>
      </c>
      <c r="DI2616" s="72">
        <v>818.63612964000004</v>
      </c>
      <c r="DJ2616" s="96">
        <v>0.99267315869999995</v>
      </c>
      <c r="DK2616" s="72">
        <v>796.58277406000002</v>
      </c>
      <c r="DL2616" s="96">
        <v>1.0075728719999999</v>
      </c>
      <c r="DM2616" s="72">
        <v>802.61519339999995</v>
      </c>
      <c r="DN2616" s="96">
        <v>1</v>
      </c>
      <c r="DO2616" s="96">
        <v>6.3870000000000003E-3</v>
      </c>
      <c r="DP2616" s="72">
        <v>5.13</v>
      </c>
      <c r="DQ2616" s="72">
        <v>797.49</v>
      </c>
      <c r="DR2616" t="s">
        <v>1602</v>
      </c>
      <c r="DT2616" t="s">
        <v>1038</v>
      </c>
    </row>
    <row r="2617" spans="1:124" x14ac:dyDescent="0.3">
      <c r="A2617" t="s">
        <v>1603</v>
      </c>
      <c r="B2617">
        <v>45090</v>
      </c>
      <c r="C2617" s="95">
        <v>2891</v>
      </c>
      <c r="D2617" s="95">
        <v>10478629</v>
      </c>
      <c r="E2617" s="95">
        <v>2780</v>
      </c>
      <c r="F2617" s="95">
        <v>8989287</v>
      </c>
      <c r="G2617" s="95">
        <v>494</v>
      </c>
      <c r="H2617" s="95">
        <v>1320154</v>
      </c>
      <c r="I2617" s="95">
        <v>426</v>
      </c>
      <c r="J2617" s="95">
        <v>1519590</v>
      </c>
      <c r="K2617" s="95">
        <v>2989</v>
      </c>
      <c r="L2617" s="95">
        <v>11708844</v>
      </c>
      <c r="M2617" s="95">
        <v>2865</v>
      </c>
      <c r="N2617" s="95">
        <v>9484086</v>
      </c>
      <c r="O2617" s="95">
        <v>496</v>
      </c>
      <c r="P2617" s="95">
        <v>1264736</v>
      </c>
      <c r="Q2617" s="95">
        <v>430</v>
      </c>
      <c r="R2617" s="95">
        <v>1715379</v>
      </c>
      <c r="S2617" s="95">
        <v>3027</v>
      </c>
      <c r="T2617" s="95">
        <v>12212776</v>
      </c>
      <c r="U2617" s="95">
        <v>2878</v>
      </c>
      <c r="V2617" s="95">
        <v>10480455</v>
      </c>
      <c r="W2617" s="95">
        <v>502</v>
      </c>
      <c r="X2617" s="95">
        <v>1816593</v>
      </c>
      <c r="Y2617" s="95">
        <v>441</v>
      </c>
      <c r="Z2617" s="95">
        <v>1771234</v>
      </c>
      <c r="AA2617" s="95">
        <v>3052</v>
      </c>
      <c r="AB2617" s="95">
        <v>9876117</v>
      </c>
      <c r="AC2617" s="95">
        <v>2882</v>
      </c>
      <c r="AD2617" s="95">
        <v>10711089</v>
      </c>
      <c r="AE2617" s="95">
        <v>500</v>
      </c>
      <c r="AF2617" s="95">
        <v>1534954</v>
      </c>
      <c r="AG2617" s="95">
        <v>432</v>
      </c>
      <c r="AH2617" s="95">
        <v>1798141</v>
      </c>
      <c r="AI2617" s="95">
        <v>3088</v>
      </c>
      <c r="AJ2617" s="95">
        <v>10223574.34</v>
      </c>
      <c r="AK2617" s="95">
        <v>2901</v>
      </c>
      <c r="AL2617" s="95">
        <v>11483191.24</v>
      </c>
      <c r="AM2617" s="95">
        <v>506</v>
      </c>
      <c r="AN2617" s="95">
        <v>1857771</v>
      </c>
      <c r="AO2617" s="95">
        <v>434</v>
      </c>
      <c r="AP2617" s="95">
        <v>1864959</v>
      </c>
      <c r="AQ2617" s="72">
        <v>290.47000000000003</v>
      </c>
      <c r="AR2617" s="72">
        <v>273.16000000000003</v>
      </c>
      <c r="AS2617" s="72">
        <v>563.63</v>
      </c>
      <c r="AT2617" s="95">
        <v>11798783</v>
      </c>
      <c r="AU2617" s="95">
        <v>10508877</v>
      </c>
      <c r="AV2617" s="95">
        <v>3385</v>
      </c>
      <c r="AW2617" s="95">
        <v>3206</v>
      </c>
      <c r="AX2617" s="72">
        <v>310.22000000000003</v>
      </c>
      <c r="AY2617" s="72">
        <v>283.24</v>
      </c>
      <c r="AZ2617" s="72">
        <v>593.46</v>
      </c>
      <c r="BA2617" s="95">
        <v>12973580</v>
      </c>
      <c r="BB2617" s="95">
        <v>11199465</v>
      </c>
      <c r="BC2617" s="95">
        <v>3485</v>
      </c>
      <c r="BD2617" s="95">
        <v>3295</v>
      </c>
      <c r="BE2617" s="72">
        <v>331.29</v>
      </c>
      <c r="BF2617" s="72">
        <v>307.61</v>
      </c>
      <c r="BG2617" s="72">
        <v>638.9</v>
      </c>
      <c r="BH2617" s="95">
        <v>14029369</v>
      </c>
      <c r="BI2617" s="95">
        <v>12251689</v>
      </c>
      <c r="BJ2617" s="95">
        <v>3529</v>
      </c>
      <c r="BK2617" s="95">
        <v>3319</v>
      </c>
      <c r="BL2617" s="72">
        <v>267.70999999999998</v>
      </c>
      <c r="BM2617" s="72">
        <v>314.56</v>
      </c>
      <c r="BN2617" s="72">
        <v>582.27</v>
      </c>
      <c r="BO2617" s="95">
        <v>11411071</v>
      </c>
      <c r="BP2617" s="95">
        <v>12509230</v>
      </c>
      <c r="BQ2617" s="95">
        <v>3552</v>
      </c>
      <c r="BR2617" s="95">
        <v>3314</v>
      </c>
      <c r="BS2617" s="72">
        <v>280.13</v>
      </c>
      <c r="BT2617" s="72">
        <v>333.54</v>
      </c>
      <c r="BU2617" s="72">
        <v>613.66999999999996</v>
      </c>
      <c r="BV2617" s="95">
        <v>12081345.34</v>
      </c>
      <c r="BW2617" s="95">
        <v>13348150.24</v>
      </c>
      <c r="BX2617" s="95">
        <v>3594</v>
      </c>
      <c r="BY2617" s="95">
        <v>3335</v>
      </c>
      <c r="BZ2617" s="95">
        <v>3300</v>
      </c>
      <c r="CA2617" s="95">
        <v>3393</v>
      </c>
      <c r="CB2617" s="95">
        <v>3428</v>
      </c>
      <c r="CC2617" s="95">
        <v>3439</v>
      </c>
      <c r="CD2617" s="95">
        <v>3467</v>
      </c>
      <c r="CE2617" s="72">
        <v>650.75523149000003</v>
      </c>
      <c r="CF2617" s="72">
        <v>676.59346364999999</v>
      </c>
      <c r="CG2617" s="72">
        <v>712.40329333</v>
      </c>
      <c r="CH2617" s="72">
        <v>716.50152150999998</v>
      </c>
      <c r="CI2617" s="72">
        <v>731.52548966999996</v>
      </c>
      <c r="CJ2617" s="96">
        <v>0.86611674059999999</v>
      </c>
      <c r="CK2617" s="96">
        <v>0.87712937219999998</v>
      </c>
      <c r="CL2617" s="96">
        <v>0.89682347900000003</v>
      </c>
      <c r="CM2617" s="96">
        <v>0.81265703209999995</v>
      </c>
      <c r="CN2617" s="96">
        <v>0.83889079560000002</v>
      </c>
      <c r="CO2617" s="96">
        <v>0.86558748159999999</v>
      </c>
      <c r="CP2617" s="96">
        <v>0.99160801440000002</v>
      </c>
      <c r="CQ2617" s="96">
        <v>0.99584056389999998</v>
      </c>
      <c r="CR2617" s="96">
        <v>0.99574962980000004</v>
      </c>
      <c r="CS2617" s="95">
        <v>3148</v>
      </c>
      <c r="CT2617" s="95">
        <v>3275</v>
      </c>
      <c r="CU2617" s="95">
        <v>3323</v>
      </c>
      <c r="CV2617" s="95">
        <v>3329</v>
      </c>
      <c r="CW2617" s="95">
        <v>3346</v>
      </c>
      <c r="CX2617" s="96">
        <v>0.83714550200000004</v>
      </c>
      <c r="CY2617" s="96">
        <v>0.864725568</v>
      </c>
      <c r="CZ2617" s="96">
        <v>0.86662761700000002</v>
      </c>
      <c r="DA2617" s="96">
        <v>0.90016693800000003</v>
      </c>
      <c r="DB2617" s="96">
        <v>0.85775327300000004</v>
      </c>
      <c r="DC2617">
        <v>2013</v>
      </c>
      <c r="DD2617" s="6">
        <v>3293.8</v>
      </c>
      <c r="DE2617" s="96">
        <v>1.1962584999999999E-3</v>
      </c>
      <c r="DF2617" s="72">
        <v>763.81</v>
      </c>
      <c r="DG2617" s="96">
        <v>1</v>
      </c>
      <c r="DH2617" s="72">
        <v>763.81</v>
      </c>
      <c r="DI2617" s="72">
        <v>794.55905310000003</v>
      </c>
      <c r="DJ2617" s="96">
        <v>1</v>
      </c>
      <c r="DK2617" s="72">
        <v>763.81</v>
      </c>
      <c r="DL2617" s="96">
        <v>1</v>
      </c>
      <c r="DM2617" s="72">
        <v>763.81</v>
      </c>
      <c r="DN2617" s="96">
        <v>1</v>
      </c>
      <c r="DO2617" s="96">
        <v>3.9050000000000001E-3</v>
      </c>
      <c r="DP2617" s="72">
        <v>2.98</v>
      </c>
      <c r="DQ2617" s="72">
        <v>760.83</v>
      </c>
      <c r="DR2617" t="s">
        <v>1603</v>
      </c>
      <c r="DT2617" t="s">
        <v>1038</v>
      </c>
    </row>
    <row r="2618" spans="1:124" x14ac:dyDescent="0.3">
      <c r="A2618" t="s">
        <v>1604</v>
      </c>
      <c r="B2618">
        <v>45100</v>
      </c>
      <c r="C2618" s="95">
        <v>6671</v>
      </c>
      <c r="D2618" s="95">
        <v>29350592</v>
      </c>
      <c r="E2618" s="95">
        <v>6339</v>
      </c>
      <c r="F2618" s="95">
        <v>24927746</v>
      </c>
      <c r="G2618" s="95">
        <v>1336</v>
      </c>
      <c r="H2618" s="95">
        <v>4832497</v>
      </c>
      <c r="I2618" s="95">
        <v>1173</v>
      </c>
      <c r="J2618" s="95">
        <v>4353154</v>
      </c>
      <c r="K2618" s="95">
        <v>6767</v>
      </c>
      <c r="L2618" s="95">
        <v>32216642</v>
      </c>
      <c r="M2618" s="95">
        <v>6396</v>
      </c>
      <c r="N2618" s="95">
        <v>26144765</v>
      </c>
      <c r="O2618" s="95">
        <v>1441</v>
      </c>
      <c r="P2618" s="95">
        <v>4735483</v>
      </c>
      <c r="Q2618" s="95">
        <v>1258</v>
      </c>
      <c r="R2618" s="95">
        <v>5003718</v>
      </c>
      <c r="S2618" s="95">
        <v>6990</v>
      </c>
      <c r="T2618" s="95">
        <v>32303166</v>
      </c>
      <c r="U2618" s="95">
        <v>6572</v>
      </c>
      <c r="V2618" s="95">
        <v>28645934</v>
      </c>
      <c r="W2618" s="95">
        <v>1485</v>
      </c>
      <c r="X2618" s="95">
        <v>4417370</v>
      </c>
      <c r="Y2618" s="95">
        <v>1299</v>
      </c>
      <c r="Z2618" s="95">
        <v>5445075</v>
      </c>
      <c r="AA2618" s="95">
        <v>7208</v>
      </c>
      <c r="AB2618" s="95">
        <v>32367973</v>
      </c>
      <c r="AC2618" s="95">
        <v>6747</v>
      </c>
      <c r="AD2618" s="95">
        <v>30572433</v>
      </c>
      <c r="AE2618" s="95">
        <v>1557</v>
      </c>
      <c r="AF2618" s="95">
        <v>5313903</v>
      </c>
      <c r="AG2618" s="95">
        <v>1372</v>
      </c>
      <c r="AH2618" s="95">
        <v>6281355</v>
      </c>
      <c r="AI2618" s="95">
        <v>7463</v>
      </c>
      <c r="AJ2618" s="95">
        <v>30372427.280000001</v>
      </c>
      <c r="AK2618" s="95">
        <v>6952</v>
      </c>
      <c r="AL2618" s="95">
        <v>32550106.199999999</v>
      </c>
      <c r="AM2618" s="95">
        <v>1596</v>
      </c>
      <c r="AN2618" s="95">
        <v>5686464.7000000002</v>
      </c>
      <c r="AO2618" s="95">
        <v>1411</v>
      </c>
      <c r="AP2618" s="95">
        <v>6874642.7199999997</v>
      </c>
      <c r="AQ2618" s="72">
        <v>355.76</v>
      </c>
      <c r="AR2618" s="72">
        <v>324.82</v>
      </c>
      <c r="AS2618" s="72">
        <v>680.58</v>
      </c>
      <c r="AT2618" s="95">
        <v>34183089</v>
      </c>
      <c r="AU2618" s="95">
        <v>29280900</v>
      </c>
      <c r="AV2618" s="95">
        <v>8007</v>
      </c>
      <c r="AW2618" s="95">
        <v>7512</v>
      </c>
      <c r="AX2618" s="72">
        <v>375.16</v>
      </c>
      <c r="AY2618" s="72">
        <v>339.13</v>
      </c>
      <c r="AZ2618" s="72">
        <v>714.29</v>
      </c>
      <c r="BA2618" s="95">
        <v>36952125</v>
      </c>
      <c r="BB2618" s="95">
        <v>31148483</v>
      </c>
      <c r="BC2618" s="95">
        <v>8208</v>
      </c>
      <c r="BD2618" s="95">
        <v>7654</v>
      </c>
      <c r="BE2618" s="72">
        <v>361.07</v>
      </c>
      <c r="BF2618" s="72">
        <v>360.93</v>
      </c>
      <c r="BG2618" s="72">
        <v>722</v>
      </c>
      <c r="BH2618" s="95">
        <v>36720536</v>
      </c>
      <c r="BI2618" s="95">
        <v>34091009</v>
      </c>
      <c r="BJ2618" s="95">
        <v>8475</v>
      </c>
      <c r="BK2618" s="95">
        <v>7871</v>
      </c>
      <c r="BL2618" s="72">
        <v>358.26</v>
      </c>
      <c r="BM2618" s="72">
        <v>378.27</v>
      </c>
      <c r="BN2618" s="72">
        <v>736.53</v>
      </c>
      <c r="BO2618" s="95">
        <v>37681876</v>
      </c>
      <c r="BP2618" s="95">
        <v>36853788</v>
      </c>
      <c r="BQ2618" s="95">
        <v>8765</v>
      </c>
      <c r="BR2618" s="95">
        <v>8119</v>
      </c>
      <c r="BS2618" s="72">
        <v>331.7</v>
      </c>
      <c r="BT2618" s="72">
        <v>392.85</v>
      </c>
      <c r="BU2618" s="72">
        <v>724.55</v>
      </c>
      <c r="BV2618" s="95">
        <v>36058891.979999997</v>
      </c>
      <c r="BW2618" s="95">
        <v>39424748.920000002</v>
      </c>
      <c r="BX2618" s="95">
        <v>9059</v>
      </c>
      <c r="BY2618" s="95">
        <v>8363</v>
      </c>
      <c r="BZ2618" s="95">
        <v>7771</v>
      </c>
      <c r="CA2618" s="95">
        <v>7941</v>
      </c>
      <c r="CB2618" s="95">
        <v>8184</v>
      </c>
      <c r="CC2618" s="95">
        <v>8458</v>
      </c>
      <c r="CD2618" s="95">
        <v>8719</v>
      </c>
      <c r="CE2618" s="72">
        <v>650.75523149000003</v>
      </c>
      <c r="CF2618" s="72">
        <v>676.59346364999999</v>
      </c>
      <c r="CG2618" s="72">
        <v>712.40329333</v>
      </c>
      <c r="CH2618" s="72">
        <v>716.50152150999998</v>
      </c>
      <c r="CI2618" s="72">
        <v>731.52548966999996</v>
      </c>
      <c r="CJ2618" s="96">
        <v>1.0458310085</v>
      </c>
      <c r="CK2618" s="96">
        <v>1.0557151944000001</v>
      </c>
      <c r="CL2618" s="96">
        <v>1.0134708904</v>
      </c>
      <c r="CM2618" s="96">
        <v>1.0279531555999999</v>
      </c>
      <c r="CN2618" s="96">
        <v>0.99046446119999998</v>
      </c>
      <c r="CO2618" s="96">
        <v>0.98641491960000005</v>
      </c>
      <c r="CP2618" s="96">
        <v>1.0408266557999999</v>
      </c>
      <c r="CQ2618" s="96">
        <v>0.99584056389999998</v>
      </c>
      <c r="CR2618" s="96">
        <v>1.045173841</v>
      </c>
      <c r="CS2618" s="95">
        <v>6995</v>
      </c>
      <c r="CT2618" s="95">
        <v>7286</v>
      </c>
      <c r="CU2618" s="95">
        <v>7586</v>
      </c>
      <c r="CV2618" s="95">
        <v>7829</v>
      </c>
      <c r="CW2618" s="95">
        <v>8148</v>
      </c>
      <c r="CX2618" s="96">
        <v>0.98935939100000003</v>
      </c>
      <c r="CY2618" s="96">
        <v>0.99161218399999995</v>
      </c>
      <c r="CZ2618" s="96">
        <v>0.98881474400000002</v>
      </c>
      <c r="DA2618" s="96">
        <v>0.97562894700000002</v>
      </c>
      <c r="DB2618" s="96">
        <v>0.98736907600000001</v>
      </c>
      <c r="DC2618">
        <v>2013</v>
      </c>
      <c r="DD2618" s="6">
        <v>7903.8</v>
      </c>
      <c r="DE2618" s="96">
        <v>1.0755745000000001E-3</v>
      </c>
      <c r="DF2618" s="72">
        <v>801.82</v>
      </c>
      <c r="DG2618" s="96">
        <v>1</v>
      </c>
      <c r="DH2618" s="72">
        <v>801.82</v>
      </c>
      <c r="DI2618" s="72">
        <v>808.29116009999996</v>
      </c>
      <c r="DJ2618" s="96">
        <v>1</v>
      </c>
      <c r="DK2618" s="72">
        <v>801.82</v>
      </c>
      <c r="DL2618" s="96">
        <v>1</v>
      </c>
      <c r="DM2618" s="72">
        <v>801.82</v>
      </c>
      <c r="DN2618" s="96">
        <v>1</v>
      </c>
      <c r="DO2618" s="96">
        <v>3.6380000000000002E-3</v>
      </c>
      <c r="DP2618" s="72">
        <v>2.92</v>
      </c>
      <c r="DQ2618" s="72">
        <v>798.9</v>
      </c>
      <c r="DR2618" t="s">
        <v>1604</v>
      </c>
      <c r="DT2618" t="s">
        <v>1038</v>
      </c>
    </row>
    <row r="2619" spans="1:124" x14ac:dyDescent="0.3">
      <c r="A2619" t="s">
        <v>1605</v>
      </c>
      <c r="B2619">
        <v>45110</v>
      </c>
      <c r="C2619" s="95">
        <v>888</v>
      </c>
      <c r="D2619" s="95">
        <v>4287593</v>
      </c>
      <c r="E2619" s="95">
        <v>868</v>
      </c>
      <c r="F2619" s="95">
        <v>3333639</v>
      </c>
      <c r="G2619" s="95">
        <v>114</v>
      </c>
      <c r="H2619" s="95">
        <v>388560</v>
      </c>
      <c r="I2619" s="95">
        <v>107</v>
      </c>
      <c r="J2619" s="95">
        <v>542716</v>
      </c>
      <c r="K2619" s="95">
        <v>881</v>
      </c>
      <c r="L2619" s="95">
        <v>3969588</v>
      </c>
      <c r="M2619" s="95">
        <v>864</v>
      </c>
      <c r="N2619" s="95">
        <v>3162751</v>
      </c>
      <c r="O2619" s="95">
        <v>125</v>
      </c>
      <c r="P2619" s="95">
        <v>321104</v>
      </c>
      <c r="Q2619" s="95">
        <v>116</v>
      </c>
      <c r="R2619" s="95">
        <v>491817</v>
      </c>
      <c r="S2619" s="95">
        <v>872</v>
      </c>
      <c r="T2619" s="95">
        <v>4575908</v>
      </c>
      <c r="U2619" s="95">
        <v>856</v>
      </c>
      <c r="V2619" s="95">
        <v>3488277</v>
      </c>
      <c r="W2619" s="95">
        <v>129</v>
      </c>
      <c r="X2619" s="95">
        <v>560493</v>
      </c>
      <c r="Y2619" s="95">
        <v>119</v>
      </c>
      <c r="Z2619" s="95">
        <v>597953</v>
      </c>
      <c r="AA2619" s="95">
        <v>850</v>
      </c>
      <c r="AB2619" s="95">
        <v>4025423</v>
      </c>
      <c r="AC2619" s="95">
        <v>829</v>
      </c>
      <c r="AD2619" s="95">
        <v>3639598</v>
      </c>
      <c r="AE2619" s="95">
        <v>137</v>
      </c>
      <c r="AF2619" s="95">
        <v>575390</v>
      </c>
      <c r="AG2619" s="95">
        <v>126</v>
      </c>
      <c r="AH2619" s="95">
        <v>660548</v>
      </c>
      <c r="AI2619" s="95">
        <v>854</v>
      </c>
      <c r="AJ2619" s="95">
        <v>4145973</v>
      </c>
      <c r="AK2619" s="95">
        <v>830</v>
      </c>
      <c r="AL2619" s="95">
        <v>4008079</v>
      </c>
      <c r="AM2619" s="95">
        <v>143</v>
      </c>
      <c r="AN2619" s="95">
        <v>943857</v>
      </c>
      <c r="AO2619" s="95">
        <v>132</v>
      </c>
      <c r="AP2619" s="95">
        <v>816890.7</v>
      </c>
      <c r="AQ2619" s="72">
        <v>388.9</v>
      </c>
      <c r="AR2619" s="72">
        <v>331.31</v>
      </c>
      <c r="AS2619" s="72">
        <v>720.21</v>
      </c>
      <c r="AT2619" s="95">
        <v>4676153</v>
      </c>
      <c r="AU2619" s="95">
        <v>3876355</v>
      </c>
      <c r="AV2619" s="95">
        <v>1002</v>
      </c>
      <c r="AW2619" s="95">
        <v>975</v>
      </c>
      <c r="AX2619" s="72">
        <v>355.43</v>
      </c>
      <c r="AY2619" s="72">
        <v>310.76</v>
      </c>
      <c r="AZ2619" s="72">
        <v>666.19</v>
      </c>
      <c r="BA2619" s="95">
        <v>4290692</v>
      </c>
      <c r="BB2619" s="95">
        <v>3654568</v>
      </c>
      <c r="BC2619" s="95">
        <v>1006</v>
      </c>
      <c r="BD2619" s="95">
        <v>980</v>
      </c>
      <c r="BE2619" s="72">
        <v>427.61</v>
      </c>
      <c r="BF2619" s="72">
        <v>349.25</v>
      </c>
      <c r="BG2619" s="72">
        <v>776.86</v>
      </c>
      <c r="BH2619" s="95">
        <v>5136401</v>
      </c>
      <c r="BI2619" s="95">
        <v>4086230</v>
      </c>
      <c r="BJ2619" s="95">
        <v>1001</v>
      </c>
      <c r="BK2619" s="95">
        <v>975</v>
      </c>
      <c r="BL2619" s="72">
        <v>388.45</v>
      </c>
      <c r="BM2619" s="72">
        <v>375.23</v>
      </c>
      <c r="BN2619" s="72">
        <v>763.68</v>
      </c>
      <c r="BO2619" s="95">
        <v>4600813</v>
      </c>
      <c r="BP2619" s="95">
        <v>4300146</v>
      </c>
      <c r="BQ2619" s="95">
        <v>987</v>
      </c>
      <c r="BR2619" s="95">
        <v>955</v>
      </c>
      <c r="BS2619" s="72">
        <v>425.43</v>
      </c>
      <c r="BT2619" s="72">
        <v>417.96</v>
      </c>
      <c r="BU2619" s="72">
        <v>843.39</v>
      </c>
      <c r="BV2619" s="95">
        <v>5089830</v>
      </c>
      <c r="BW2619" s="95">
        <v>4824969.7</v>
      </c>
      <c r="BX2619" s="95">
        <v>997</v>
      </c>
      <c r="BY2619" s="95">
        <v>962</v>
      </c>
      <c r="BZ2619" s="95">
        <v>989</v>
      </c>
      <c r="CA2619" s="95">
        <v>993</v>
      </c>
      <c r="CB2619" s="95">
        <v>988</v>
      </c>
      <c r="CC2619" s="95">
        <v>972</v>
      </c>
      <c r="CD2619" s="95">
        <v>980</v>
      </c>
      <c r="CE2619" s="72">
        <v>650.75523149000003</v>
      </c>
      <c r="CF2619" s="72">
        <v>676.59346364999999</v>
      </c>
      <c r="CG2619" s="72">
        <v>712.40329333</v>
      </c>
      <c r="CH2619" s="72">
        <v>716.50152150999998</v>
      </c>
      <c r="CI2619" s="72">
        <v>731.52548966999996</v>
      </c>
      <c r="CJ2619" s="96">
        <v>1.1067294816</v>
      </c>
      <c r="CK2619" s="96">
        <v>0.98462375980000005</v>
      </c>
      <c r="CL2619" s="96">
        <v>1.0904778337000001</v>
      </c>
      <c r="CM2619" s="96">
        <v>1.0658456082000001</v>
      </c>
      <c r="CN2619" s="96">
        <v>1.1529194975999999</v>
      </c>
      <c r="CO2619" s="96">
        <v>1.0716832088999999</v>
      </c>
      <c r="CP2619" s="96">
        <v>1.0078717547</v>
      </c>
      <c r="CQ2619" s="96">
        <v>0.99584056389999998</v>
      </c>
      <c r="CR2619" s="96">
        <v>1.0120812982</v>
      </c>
      <c r="CS2619" s="95">
        <v>960</v>
      </c>
      <c r="CT2619" s="95">
        <v>971</v>
      </c>
      <c r="CU2619" s="95">
        <v>968</v>
      </c>
      <c r="CV2619" s="95">
        <v>962</v>
      </c>
      <c r="CW2619" s="95">
        <v>975</v>
      </c>
      <c r="CX2619" s="96">
        <v>1.0975291009999999</v>
      </c>
      <c r="CY2619" s="96">
        <v>1.081171916</v>
      </c>
      <c r="CZ2619" s="96">
        <v>1.0575435989999999</v>
      </c>
      <c r="DA2619" s="96">
        <v>1.064825565</v>
      </c>
      <c r="DB2619" s="96">
        <v>1.0575894699999999</v>
      </c>
      <c r="DC2619">
        <v>2013</v>
      </c>
      <c r="DD2619" s="6">
        <v>969.4</v>
      </c>
      <c r="DE2619" s="96">
        <v>1.2392402E-3</v>
      </c>
      <c r="DF2619" s="72">
        <v>776.31</v>
      </c>
      <c r="DG2619" s="96">
        <v>1</v>
      </c>
      <c r="DH2619" s="72">
        <v>776.31</v>
      </c>
      <c r="DI2619" s="72">
        <v>818.63612964000004</v>
      </c>
      <c r="DJ2619" s="96">
        <v>0.98458112919999996</v>
      </c>
      <c r="DK2619" s="72">
        <v>776.96262111999999</v>
      </c>
      <c r="DL2619" s="96">
        <v>1.0075728719999999</v>
      </c>
      <c r="DM2619" s="72">
        <v>782.84645956999998</v>
      </c>
      <c r="DN2619" s="96">
        <v>1</v>
      </c>
      <c r="DO2619" s="96">
        <v>4.6969999999999998E-3</v>
      </c>
      <c r="DP2619" s="72">
        <v>3.68</v>
      </c>
      <c r="DQ2619" s="72">
        <v>779.17</v>
      </c>
      <c r="DR2619" t="s">
        <v>1605</v>
      </c>
      <c r="DT2619" t="s">
        <v>1038</v>
      </c>
    </row>
    <row r="2620" spans="1:124" x14ac:dyDescent="0.3">
      <c r="A2620" t="s">
        <v>1606</v>
      </c>
      <c r="B2620">
        <v>45113</v>
      </c>
      <c r="C2620" s="95">
        <v>2898</v>
      </c>
      <c r="D2620" s="95">
        <v>12547258</v>
      </c>
      <c r="E2620" s="95">
        <v>2829</v>
      </c>
      <c r="F2620" s="95">
        <v>12236366</v>
      </c>
      <c r="G2620" s="95">
        <v>587</v>
      </c>
      <c r="H2620" s="95">
        <v>2465566</v>
      </c>
      <c r="I2620" s="95">
        <v>535</v>
      </c>
      <c r="J2620" s="95">
        <v>1935890</v>
      </c>
      <c r="K2620" s="95">
        <v>2755</v>
      </c>
      <c r="L2620" s="95">
        <v>12794255</v>
      </c>
      <c r="M2620" s="95">
        <v>2679</v>
      </c>
      <c r="N2620" s="95">
        <v>12636537</v>
      </c>
      <c r="O2620" s="95">
        <v>570</v>
      </c>
      <c r="P2620" s="95">
        <v>2460356</v>
      </c>
      <c r="Q2620" s="95">
        <v>517</v>
      </c>
      <c r="R2620" s="95">
        <v>2085971</v>
      </c>
      <c r="S2620" s="95">
        <v>2640</v>
      </c>
      <c r="T2620" s="95">
        <v>12586510</v>
      </c>
      <c r="U2620" s="95">
        <v>2547</v>
      </c>
      <c r="V2620" s="95">
        <v>12663591</v>
      </c>
      <c r="W2620" s="95">
        <v>573</v>
      </c>
      <c r="X2620" s="95">
        <v>2151386</v>
      </c>
      <c r="Y2620" s="95">
        <v>526</v>
      </c>
      <c r="Z2620" s="95">
        <v>2293947</v>
      </c>
      <c r="AA2620" s="95">
        <v>2604</v>
      </c>
      <c r="AB2620" s="95">
        <v>11470650</v>
      </c>
      <c r="AC2620" s="95">
        <v>2496</v>
      </c>
      <c r="AD2620" s="95">
        <v>12682629</v>
      </c>
      <c r="AE2620" s="95">
        <v>552</v>
      </c>
      <c r="AF2620" s="95">
        <v>2521173</v>
      </c>
      <c r="AG2620" s="95">
        <v>505</v>
      </c>
      <c r="AH2620" s="95">
        <v>2405654</v>
      </c>
      <c r="AI2620" s="95">
        <v>2553</v>
      </c>
      <c r="AJ2620" s="95">
        <v>13126949</v>
      </c>
      <c r="AK2620" s="95">
        <v>2443</v>
      </c>
      <c r="AL2620" s="95">
        <v>12821638</v>
      </c>
      <c r="AM2620" s="95">
        <v>544</v>
      </c>
      <c r="AN2620" s="95">
        <v>2266039</v>
      </c>
      <c r="AO2620" s="95">
        <v>488</v>
      </c>
      <c r="AP2620" s="95">
        <v>2609289.0099999998</v>
      </c>
      <c r="AQ2620" s="72">
        <v>358.99</v>
      </c>
      <c r="AR2620" s="72">
        <v>351.08</v>
      </c>
      <c r="AS2620" s="72">
        <v>710.07</v>
      </c>
      <c r="AT2620" s="95">
        <v>15012824</v>
      </c>
      <c r="AU2620" s="95">
        <v>14172256</v>
      </c>
      <c r="AV2620" s="95">
        <v>3485</v>
      </c>
      <c r="AW2620" s="95">
        <v>3364</v>
      </c>
      <c r="AX2620" s="72">
        <v>382.32</v>
      </c>
      <c r="AY2620" s="72">
        <v>383.88</v>
      </c>
      <c r="AZ2620" s="72">
        <v>766.2</v>
      </c>
      <c r="BA2620" s="95">
        <v>15254611</v>
      </c>
      <c r="BB2620" s="95">
        <v>14722508</v>
      </c>
      <c r="BC2620" s="95">
        <v>3325</v>
      </c>
      <c r="BD2620" s="95">
        <v>3196</v>
      </c>
      <c r="BE2620" s="72">
        <v>382.25</v>
      </c>
      <c r="BF2620" s="72">
        <v>405.62</v>
      </c>
      <c r="BG2620" s="72">
        <v>787.87</v>
      </c>
      <c r="BH2620" s="95">
        <v>14737896</v>
      </c>
      <c r="BI2620" s="95">
        <v>14957538</v>
      </c>
      <c r="BJ2620" s="95">
        <v>3213</v>
      </c>
      <c r="BK2620" s="95">
        <v>3073</v>
      </c>
      <c r="BL2620" s="72">
        <v>369.45</v>
      </c>
      <c r="BM2620" s="72">
        <v>418.98</v>
      </c>
      <c r="BN2620" s="72">
        <v>788.43</v>
      </c>
      <c r="BO2620" s="95">
        <v>13991823</v>
      </c>
      <c r="BP2620" s="95">
        <v>15088283</v>
      </c>
      <c r="BQ2620" s="95">
        <v>3156</v>
      </c>
      <c r="BR2620" s="95">
        <v>3001</v>
      </c>
      <c r="BS2620" s="72">
        <v>414.19</v>
      </c>
      <c r="BT2620" s="72">
        <v>438.73</v>
      </c>
      <c r="BU2620" s="72">
        <v>852.92</v>
      </c>
      <c r="BV2620" s="95">
        <v>15392988</v>
      </c>
      <c r="BW2620" s="95">
        <v>15430927.01</v>
      </c>
      <c r="BX2620" s="95">
        <v>3097</v>
      </c>
      <c r="BY2620" s="95">
        <v>2931</v>
      </c>
      <c r="BZ2620" s="95">
        <v>3427</v>
      </c>
      <c r="CA2620" s="95">
        <v>3263</v>
      </c>
      <c r="CB2620" s="95">
        <v>3146</v>
      </c>
      <c r="CC2620" s="95">
        <v>3082</v>
      </c>
      <c r="CD2620" s="95">
        <v>3016</v>
      </c>
      <c r="CE2620" s="72">
        <v>650.75523149000003</v>
      </c>
      <c r="CF2620" s="72">
        <v>676.59346364999999</v>
      </c>
      <c r="CG2620" s="72">
        <v>712.40329333</v>
      </c>
      <c r="CH2620" s="72">
        <v>716.50152150999998</v>
      </c>
      <c r="CI2620" s="72">
        <v>731.52548966999996</v>
      </c>
      <c r="CJ2620" s="96">
        <v>1.0911475861</v>
      </c>
      <c r="CK2620" s="96">
        <v>1.1324377801000001</v>
      </c>
      <c r="CL2620" s="96">
        <v>1.1059325629000001</v>
      </c>
      <c r="CM2620" s="96">
        <v>1.1003884518</v>
      </c>
      <c r="CN2620" s="96">
        <v>1.1659470681999999</v>
      </c>
      <c r="CO2620" s="96">
        <v>1.0563657437</v>
      </c>
      <c r="CP2620" s="96">
        <v>1.0594537891</v>
      </c>
      <c r="CQ2620" s="96">
        <v>0.99584056389999998</v>
      </c>
      <c r="CR2620" s="96">
        <v>1.0638787735999999</v>
      </c>
      <c r="CS2620" s="95">
        <v>3314</v>
      </c>
      <c r="CT2620" s="95">
        <v>3181</v>
      </c>
      <c r="CU2620" s="95">
        <v>3080</v>
      </c>
      <c r="CV2620" s="95">
        <v>3016</v>
      </c>
      <c r="CW2620" s="95">
        <v>2931</v>
      </c>
      <c r="CX2620" s="96">
        <v>1.0498587539999999</v>
      </c>
      <c r="CY2620" s="96">
        <v>1.0561457089999999</v>
      </c>
      <c r="CZ2620" s="96">
        <v>1.058113235</v>
      </c>
      <c r="DA2620" s="96">
        <v>1.0447086860000001</v>
      </c>
      <c r="DB2620" s="96">
        <v>1.0741206080000001</v>
      </c>
      <c r="DC2620">
        <v>2013</v>
      </c>
      <c r="DD2620" s="6">
        <v>3113</v>
      </c>
      <c r="DE2620" s="96">
        <v>1.4646987E-3</v>
      </c>
      <c r="DF2620" s="72">
        <v>815.85</v>
      </c>
      <c r="DG2620" s="96">
        <v>1</v>
      </c>
      <c r="DH2620" s="72">
        <v>815.85</v>
      </c>
      <c r="DI2620" s="72">
        <v>818.63612964000004</v>
      </c>
      <c r="DJ2620" s="96">
        <v>1</v>
      </c>
      <c r="DK2620" s="72">
        <v>815.85</v>
      </c>
      <c r="DL2620" s="96">
        <v>1</v>
      </c>
      <c r="DM2620" s="72">
        <v>815.85</v>
      </c>
      <c r="DN2620" s="96">
        <v>1</v>
      </c>
      <c r="DO2620" s="96">
        <v>3.826E-3</v>
      </c>
      <c r="DP2620" s="72">
        <v>3.12</v>
      </c>
      <c r="DQ2620" s="72">
        <v>812.73</v>
      </c>
      <c r="DR2620" t="s">
        <v>1606</v>
      </c>
      <c r="DT2620" t="s">
        <v>1038</v>
      </c>
    </row>
    <row r="2621" spans="1:124" x14ac:dyDescent="0.3">
      <c r="A2621" t="s">
        <v>699</v>
      </c>
      <c r="B2621">
        <v>45120</v>
      </c>
      <c r="C2621" s="95">
        <v>15194</v>
      </c>
      <c r="D2621" s="95">
        <v>74985424</v>
      </c>
      <c r="E2621" s="95">
        <v>13940</v>
      </c>
      <c r="F2621" s="95">
        <v>55500957</v>
      </c>
      <c r="G2621" s="95">
        <v>4120</v>
      </c>
      <c r="H2621" s="95">
        <v>11622032</v>
      </c>
      <c r="I2621" s="95">
        <v>3488</v>
      </c>
      <c r="J2621" s="95">
        <v>10953367</v>
      </c>
      <c r="K2621" s="95">
        <v>15670</v>
      </c>
      <c r="L2621" s="95">
        <v>82657234</v>
      </c>
      <c r="M2621" s="95">
        <v>14298</v>
      </c>
      <c r="N2621" s="95">
        <v>64261864</v>
      </c>
      <c r="O2621" s="95">
        <v>4562</v>
      </c>
      <c r="P2621" s="95">
        <v>13178233</v>
      </c>
      <c r="Q2621" s="95">
        <v>3824</v>
      </c>
      <c r="R2621" s="95">
        <v>13713712</v>
      </c>
      <c r="S2621" s="95">
        <v>16119</v>
      </c>
      <c r="T2621" s="95">
        <v>90717349</v>
      </c>
      <c r="U2621" s="95">
        <v>14637</v>
      </c>
      <c r="V2621" s="95">
        <v>68435191</v>
      </c>
      <c r="W2621" s="95">
        <v>4893</v>
      </c>
      <c r="X2621" s="95">
        <v>15398903</v>
      </c>
      <c r="Y2621" s="95">
        <v>4099</v>
      </c>
      <c r="Z2621" s="95">
        <v>16001891</v>
      </c>
      <c r="AA2621" s="95">
        <v>16839</v>
      </c>
      <c r="AB2621" s="95">
        <v>58786846</v>
      </c>
      <c r="AC2621" s="95">
        <v>15240</v>
      </c>
      <c r="AD2621" s="95">
        <v>55977990</v>
      </c>
      <c r="AE2621" s="95">
        <v>5306</v>
      </c>
      <c r="AF2621" s="95">
        <v>17040686</v>
      </c>
      <c r="AG2621" s="95">
        <v>4470</v>
      </c>
      <c r="AH2621" s="95">
        <v>17457311</v>
      </c>
      <c r="AI2621" s="95">
        <v>17588</v>
      </c>
      <c r="AJ2621" s="95">
        <v>69517069.819999993</v>
      </c>
      <c r="AK2621" s="95">
        <v>15962</v>
      </c>
      <c r="AL2621" s="95">
        <v>65935833.420000002</v>
      </c>
      <c r="AM2621" s="95">
        <v>5740</v>
      </c>
      <c r="AN2621" s="95">
        <v>18366766.579999998</v>
      </c>
      <c r="AO2621" s="95">
        <v>4864</v>
      </c>
      <c r="AP2621" s="95">
        <v>19770444.48</v>
      </c>
      <c r="AQ2621" s="72">
        <v>373.68</v>
      </c>
      <c r="AR2621" s="72">
        <v>317.76</v>
      </c>
      <c r="AS2621" s="72">
        <v>691.44</v>
      </c>
      <c r="AT2621" s="95">
        <v>86607456</v>
      </c>
      <c r="AU2621" s="95">
        <v>66454324</v>
      </c>
      <c r="AV2621" s="95">
        <v>19314</v>
      </c>
      <c r="AW2621" s="95">
        <v>17428</v>
      </c>
      <c r="AX2621" s="72">
        <v>394.74</v>
      </c>
      <c r="AY2621" s="72">
        <v>358.57</v>
      </c>
      <c r="AZ2621" s="72">
        <v>753.31</v>
      </c>
      <c r="BA2621" s="95">
        <v>95835467</v>
      </c>
      <c r="BB2621" s="95">
        <v>77975576</v>
      </c>
      <c r="BC2621" s="95">
        <v>20232</v>
      </c>
      <c r="BD2621" s="95">
        <v>18122</v>
      </c>
      <c r="BE2621" s="72">
        <v>420.86</v>
      </c>
      <c r="BF2621" s="72">
        <v>375.56</v>
      </c>
      <c r="BG2621" s="72">
        <v>796.42</v>
      </c>
      <c r="BH2621" s="95">
        <v>106116252</v>
      </c>
      <c r="BI2621" s="95">
        <v>84437082</v>
      </c>
      <c r="BJ2621" s="95">
        <v>21012</v>
      </c>
      <c r="BK2621" s="95">
        <v>18736</v>
      </c>
      <c r="BL2621" s="72">
        <v>285.33999999999997</v>
      </c>
      <c r="BM2621" s="72">
        <v>310.48</v>
      </c>
      <c r="BN2621" s="72">
        <v>595.82000000000005</v>
      </c>
      <c r="BO2621" s="95">
        <v>75827532</v>
      </c>
      <c r="BP2621" s="95">
        <v>73435301</v>
      </c>
      <c r="BQ2621" s="95">
        <v>22145</v>
      </c>
      <c r="BR2621" s="95">
        <v>19710</v>
      </c>
      <c r="BS2621" s="72">
        <v>313.94</v>
      </c>
      <c r="BT2621" s="72">
        <v>342.95</v>
      </c>
      <c r="BU2621" s="72">
        <v>656.89</v>
      </c>
      <c r="BV2621" s="95">
        <v>87883836.400000006</v>
      </c>
      <c r="BW2621" s="95">
        <v>85706277.900000006</v>
      </c>
      <c r="BX2621" s="95">
        <v>23328</v>
      </c>
      <c r="BY2621" s="95">
        <v>20826</v>
      </c>
      <c r="BZ2621" s="95">
        <v>18415</v>
      </c>
      <c r="CA2621" s="95">
        <v>19215</v>
      </c>
      <c r="CB2621" s="95">
        <v>19915</v>
      </c>
      <c r="CC2621" s="95">
        <v>20989</v>
      </c>
      <c r="CD2621" s="95">
        <v>22104</v>
      </c>
      <c r="CE2621" s="72">
        <v>650.75523149000003</v>
      </c>
      <c r="CF2621" s="72">
        <v>676.59346364999999</v>
      </c>
      <c r="CG2621" s="72">
        <v>712.40329333</v>
      </c>
      <c r="CH2621" s="72">
        <v>716.50152150999998</v>
      </c>
      <c r="CI2621" s="72">
        <v>731.52548966999996</v>
      </c>
      <c r="CJ2621" s="96">
        <v>1.0625193106999999</v>
      </c>
      <c r="CK2621" s="96">
        <v>1.1133864579999999</v>
      </c>
      <c r="CL2621" s="96">
        <v>1.1179341919000001</v>
      </c>
      <c r="CM2621" s="96">
        <v>0.83156836670000001</v>
      </c>
      <c r="CN2621" s="96">
        <v>0.8979728106</v>
      </c>
      <c r="CO2621" s="96">
        <v>0.93522280830000004</v>
      </c>
      <c r="CP2621" s="96">
        <v>1.0742640349000001</v>
      </c>
      <c r="CQ2621" s="96">
        <v>0.99584056389999998</v>
      </c>
      <c r="CR2621" s="96">
        <v>1.0787508769</v>
      </c>
      <c r="CS2621" s="95">
        <v>16751</v>
      </c>
      <c r="CT2621" s="95">
        <v>17578</v>
      </c>
      <c r="CU2621" s="95">
        <v>18277</v>
      </c>
      <c r="CV2621" s="95">
        <v>19213</v>
      </c>
      <c r="CW2621" s="95">
        <v>20341</v>
      </c>
      <c r="CX2621" s="96">
        <v>0.93695253300000003</v>
      </c>
      <c r="CY2621" s="96">
        <v>0.93280292200000003</v>
      </c>
      <c r="CZ2621" s="96">
        <v>0.93042762999999995</v>
      </c>
      <c r="DA2621" s="96">
        <v>0.93425757300000001</v>
      </c>
      <c r="DB2621" s="96">
        <v>0.94110986799999996</v>
      </c>
      <c r="DC2621">
        <v>2013</v>
      </c>
      <c r="DD2621" s="6">
        <v>18964.400000000001</v>
      </c>
      <c r="DE2621" s="96">
        <v>1.2673781699999999E-2</v>
      </c>
      <c r="DF2621" s="72">
        <v>817.97</v>
      </c>
      <c r="DG2621" s="96">
        <v>1</v>
      </c>
      <c r="DH2621" s="72">
        <v>817.97</v>
      </c>
      <c r="DI2621" s="72">
        <v>819.61505021000005</v>
      </c>
      <c r="DJ2621" s="96">
        <v>1</v>
      </c>
      <c r="DK2621" s="72">
        <v>817.97</v>
      </c>
      <c r="DL2621" s="96">
        <v>1</v>
      </c>
      <c r="DM2621" s="72">
        <v>817.97</v>
      </c>
      <c r="DN2621" s="96">
        <v>0.55254978700000001</v>
      </c>
      <c r="DO2621" s="96">
        <v>4.3435000000000001E-2</v>
      </c>
      <c r="DP2621" s="72">
        <v>19.63</v>
      </c>
      <c r="DQ2621" s="72">
        <v>798.34</v>
      </c>
      <c r="DR2621" t="s">
        <v>699</v>
      </c>
      <c r="DT2621" t="s">
        <v>1038</v>
      </c>
    </row>
    <row r="2622" spans="1:124" x14ac:dyDescent="0.3">
      <c r="A2622" t="s">
        <v>1607</v>
      </c>
      <c r="B2622">
        <v>45130</v>
      </c>
      <c r="C2622" s="95">
        <v>106317</v>
      </c>
      <c r="D2622" s="95">
        <v>466195169</v>
      </c>
      <c r="E2622" s="95">
        <v>99282</v>
      </c>
      <c r="F2622" s="95">
        <v>395618070</v>
      </c>
      <c r="G2622" s="95">
        <v>24550</v>
      </c>
      <c r="H2622" s="95">
        <v>90524326</v>
      </c>
      <c r="I2622" s="95">
        <v>21343</v>
      </c>
      <c r="J2622" s="95">
        <v>81830077</v>
      </c>
      <c r="K2622" s="95">
        <v>106977</v>
      </c>
      <c r="L2622" s="95">
        <v>488747810</v>
      </c>
      <c r="M2622" s="95">
        <v>99263</v>
      </c>
      <c r="N2622" s="95">
        <v>412103009</v>
      </c>
      <c r="O2622" s="95">
        <v>25816</v>
      </c>
      <c r="P2622" s="95">
        <v>100833247</v>
      </c>
      <c r="Q2622" s="95">
        <v>22401</v>
      </c>
      <c r="R2622" s="95">
        <v>90840910</v>
      </c>
      <c r="S2622" s="95">
        <v>108144</v>
      </c>
      <c r="T2622" s="95">
        <v>497786782</v>
      </c>
      <c r="U2622" s="95">
        <v>99541</v>
      </c>
      <c r="V2622" s="95">
        <v>435760016</v>
      </c>
      <c r="W2622" s="95">
        <v>26250</v>
      </c>
      <c r="X2622" s="95">
        <v>101188724</v>
      </c>
      <c r="Y2622" s="95">
        <v>22638</v>
      </c>
      <c r="Z2622" s="95">
        <v>97027570</v>
      </c>
      <c r="AA2622" s="95">
        <v>109633</v>
      </c>
      <c r="AB2622" s="95">
        <v>451897493</v>
      </c>
      <c r="AC2622" s="95">
        <v>100215</v>
      </c>
      <c r="AD2622" s="95">
        <v>465722256</v>
      </c>
      <c r="AE2622" s="95">
        <v>26753</v>
      </c>
      <c r="AF2622" s="95">
        <v>110617655</v>
      </c>
      <c r="AG2622" s="95">
        <v>23099</v>
      </c>
      <c r="AH2622" s="95">
        <v>110321086</v>
      </c>
      <c r="AI2622" s="95">
        <v>111286</v>
      </c>
      <c r="AJ2622" s="95">
        <v>472318932.14999998</v>
      </c>
      <c r="AK2622" s="95">
        <v>101264</v>
      </c>
      <c r="AL2622" s="95">
        <v>470644432.80000001</v>
      </c>
      <c r="AM2622" s="95">
        <v>27344</v>
      </c>
      <c r="AN2622" s="95">
        <v>119294429.86</v>
      </c>
      <c r="AO2622" s="95">
        <v>23514</v>
      </c>
      <c r="AP2622" s="95">
        <v>113140835.64</v>
      </c>
      <c r="AQ2622" s="72">
        <v>354.51</v>
      </c>
      <c r="AR2622" s="72">
        <v>329.84</v>
      </c>
      <c r="AS2622" s="72">
        <v>684.35</v>
      </c>
      <c r="AT2622" s="95">
        <v>556719495</v>
      </c>
      <c r="AU2622" s="95">
        <v>477448147</v>
      </c>
      <c r="AV2622" s="95">
        <v>130867</v>
      </c>
      <c r="AW2622" s="95">
        <v>120625</v>
      </c>
      <c r="AX2622" s="72">
        <v>369.99</v>
      </c>
      <c r="AY2622" s="72">
        <v>344.49</v>
      </c>
      <c r="AZ2622" s="72">
        <v>714.48</v>
      </c>
      <c r="BA2622" s="95">
        <v>589581057</v>
      </c>
      <c r="BB2622" s="95">
        <v>502943919</v>
      </c>
      <c r="BC2622" s="95">
        <v>132793</v>
      </c>
      <c r="BD2622" s="95">
        <v>121664</v>
      </c>
      <c r="BE2622" s="72">
        <v>371.41</v>
      </c>
      <c r="BF2622" s="72">
        <v>363.39</v>
      </c>
      <c r="BG2622" s="72">
        <v>734.8</v>
      </c>
      <c r="BH2622" s="95">
        <v>598975506</v>
      </c>
      <c r="BI2622" s="95">
        <v>532787586</v>
      </c>
      <c r="BJ2622" s="95">
        <v>134394</v>
      </c>
      <c r="BK2622" s="95">
        <v>122179</v>
      </c>
      <c r="BL2622" s="72">
        <v>343.7</v>
      </c>
      <c r="BM2622" s="72">
        <v>389.28</v>
      </c>
      <c r="BN2622" s="72">
        <v>732.98</v>
      </c>
      <c r="BO2622" s="95">
        <v>562515148</v>
      </c>
      <c r="BP2622" s="95">
        <v>576043342</v>
      </c>
      <c r="BQ2622" s="95">
        <v>136386</v>
      </c>
      <c r="BR2622" s="95">
        <v>123314</v>
      </c>
      <c r="BS2622" s="72">
        <v>355.63</v>
      </c>
      <c r="BT2622" s="72">
        <v>389.88</v>
      </c>
      <c r="BU2622" s="72">
        <v>745.51</v>
      </c>
      <c r="BV2622" s="95">
        <v>591613362.00999999</v>
      </c>
      <c r="BW2622" s="95">
        <v>583785268.44000006</v>
      </c>
      <c r="BX2622" s="95">
        <v>138630</v>
      </c>
      <c r="BY2622" s="95">
        <v>124778</v>
      </c>
      <c r="BZ2622" s="95">
        <v>125986</v>
      </c>
      <c r="CA2622" s="95">
        <v>127429</v>
      </c>
      <c r="CB2622" s="95">
        <v>128506</v>
      </c>
      <c r="CC2622" s="95">
        <v>130181</v>
      </c>
      <c r="CD2622" s="95">
        <v>131854</v>
      </c>
      <c r="CE2622" s="72">
        <v>650.75523149000003</v>
      </c>
      <c r="CF2622" s="72">
        <v>676.59346364999999</v>
      </c>
      <c r="CG2622" s="72">
        <v>712.40329333</v>
      </c>
      <c r="CH2622" s="72">
        <v>716.50152150999998</v>
      </c>
      <c r="CI2622" s="72">
        <v>731.52548966999996</v>
      </c>
      <c r="CJ2622" s="96">
        <v>1.0516242773</v>
      </c>
      <c r="CK2622" s="96">
        <v>1.0559960128999999</v>
      </c>
      <c r="CL2622" s="96">
        <v>1.0314382413000001</v>
      </c>
      <c r="CM2622" s="96">
        <v>1.0229985255</v>
      </c>
      <c r="CN2622" s="96">
        <v>1.0191169146000001</v>
      </c>
      <c r="CO2622" s="96">
        <v>0.99654562660000001</v>
      </c>
      <c r="CP2622" s="96">
        <v>1.0398267442</v>
      </c>
      <c r="CQ2622" s="96">
        <v>0.99584056389999998</v>
      </c>
      <c r="CR2622" s="96">
        <v>1.0441697531</v>
      </c>
      <c r="CS2622" s="95">
        <v>116755</v>
      </c>
      <c r="CT2622" s="95">
        <v>118934</v>
      </c>
      <c r="CU2622" s="95">
        <v>119294</v>
      </c>
      <c r="CV2622" s="95">
        <v>120782</v>
      </c>
      <c r="CW2622" s="95">
        <v>121776</v>
      </c>
      <c r="CX2622" s="96">
        <v>0.98830069600000003</v>
      </c>
      <c r="CY2622" s="96">
        <v>0.99285515800000002</v>
      </c>
      <c r="CZ2622" s="96">
        <v>0.99508040900000005</v>
      </c>
      <c r="DA2622" s="96">
        <v>1.0066701929999999</v>
      </c>
      <c r="DB2622" s="96">
        <v>0.999448377</v>
      </c>
      <c r="DC2622">
        <v>2013</v>
      </c>
      <c r="DD2622" s="6">
        <v>122512</v>
      </c>
      <c r="DE2622" s="96">
        <v>2.1866659999999999E-3</v>
      </c>
      <c r="DF2622" s="72">
        <v>800.16</v>
      </c>
      <c r="DG2622" s="96">
        <v>1.0000155093</v>
      </c>
      <c r="DH2622" s="72">
        <v>800.17240991000006</v>
      </c>
      <c r="DI2622" s="72">
        <v>794.55905310000003</v>
      </c>
      <c r="DJ2622" s="96">
        <v>1</v>
      </c>
      <c r="DK2622" s="72">
        <v>800.17240991000006</v>
      </c>
      <c r="DL2622" s="96">
        <v>1</v>
      </c>
      <c r="DM2622" s="72">
        <v>800.17240991000006</v>
      </c>
      <c r="DN2622" s="96">
        <v>1</v>
      </c>
      <c r="DO2622" s="96">
        <v>5.5560000000000002E-3</v>
      </c>
      <c r="DP2622" s="72">
        <v>4.45</v>
      </c>
      <c r="DQ2622" s="72">
        <v>795.72</v>
      </c>
      <c r="DR2622" t="s">
        <v>1607</v>
      </c>
      <c r="DT2622" t="s">
        <v>1038</v>
      </c>
    </row>
    <row r="2623" spans="1:124" x14ac:dyDescent="0.3">
      <c r="A2623" t="s">
        <v>1608</v>
      </c>
      <c r="B2623">
        <v>45140</v>
      </c>
      <c r="C2623" s="95">
        <v>2257</v>
      </c>
      <c r="D2623" s="95">
        <v>7952944</v>
      </c>
      <c r="E2623" s="95">
        <v>2199</v>
      </c>
      <c r="F2623" s="95">
        <v>8519102</v>
      </c>
      <c r="G2623" s="95">
        <v>195</v>
      </c>
      <c r="H2623" s="95">
        <v>529549</v>
      </c>
      <c r="I2623" s="95">
        <v>174</v>
      </c>
      <c r="J2623" s="95">
        <v>563372</v>
      </c>
      <c r="K2623" s="95">
        <v>2175</v>
      </c>
      <c r="L2623" s="95">
        <v>7355190</v>
      </c>
      <c r="M2623" s="95">
        <v>2113</v>
      </c>
      <c r="N2623" s="95">
        <v>8440658</v>
      </c>
      <c r="O2623" s="95">
        <v>197</v>
      </c>
      <c r="P2623" s="95">
        <v>479563</v>
      </c>
      <c r="Q2623" s="95">
        <v>180</v>
      </c>
      <c r="R2623" s="95">
        <v>612977</v>
      </c>
      <c r="S2623" s="95">
        <v>2139</v>
      </c>
      <c r="T2623" s="95">
        <v>8766498</v>
      </c>
      <c r="U2623" s="95">
        <v>2063</v>
      </c>
      <c r="V2623" s="95">
        <v>8140409</v>
      </c>
      <c r="W2623" s="95">
        <v>193</v>
      </c>
      <c r="X2623" s="95">
        <v>556803</v>
      </c>
      <c r="Y2623" s="95">
        <v>179</v>
      </c>
      <c r="Z2623" s="95">
        <v>723000</v>
      </c>
      <c r="AA2623" s="95">
        <v>2111</v>
      </c>
      <c r="AB2623" s="95">
        <v>7183179</v>
      </c>
      <c r="AC2623" s="95">
        <v>2017</v>
      </c>
      <c r="AD2623" s="95">
        <v>8293476</v>
      </c>
      <c r="AE2623" s="95">
        <v>188</v>
      </c>
      <c r="AF2623" s="95">
        <v>580129</v>
      </c>
      <c r="AG2623" s="95">
        <v>175</v>
      </c>
      <c r="AH2623" s="95">
        <v>622658</v>
      </c>
      <c r="AI2623" s="95">
        <v>2064</v>
      </c>
      <c r="AJ2623" s="95">
        <v>7686534.9000000004</v>
      </c>
      <c r="AK2623" s="95">
        <v>1962</v>
      </c>
      <c r="AL2623" s="95">
        <v>8547556.6600000001</v>
      </c>
      <c r="AM2623" s="95">
        <v>180</v>
      </c>
      <c r="AN2623" s="95">
        <v>813744</v>
      </c>
      <c r="AO2623" s="95">
        <v>160</v>
      </c>
      <c r="AP2623" s="95">
        <v>740918.77</v>
      </c>
      <c r="AQ2623" s="72">
        <v>288.27999999999997</v>
      </c>
      <c r="AR2623" s="72">
        <v>318.95</v>
      </c>
      <c r="AS2623" s="72">
        <v>607.23</v>
      </c>
      <c r="AT2623" s="95">
        <v>8482493</v>
      </c>
      <c r="AU2623" s="95">
        <v>9082474</v>
      </c>
      <c r="AV2623" s="95">
        <v>2452</v>
      </c>
      <c r="AW2623" s="95">
        <v>2373</v>
      </c>
      <c r="AX2623" s="72">
        <v>275.25</v>
      </c>
      <c r="AY2623" s="72">
        <v>329.03</v>
      </c>
      <c r="AZ2623" s="72">
        <v>604.28</v>
      </c>
      <c r="BA2623" s="95">
        <v>7834753</v>
      </c>
      <c r="BB2623" s="95">
        <v>9053635</v>
      </c>
      <c r="BC2623" s="95">
        <v>2372</v>
      </c>
      <c r="BD2623" s="95">
        <v>2293</v>
      </c>
      <c r="BE2623" s="72">
        <v>333.17</v>
      </c>
      <c r="BF2623" s="72">
        <v>329.45</v>
      </c>
      <c r="BG2623" s="72">
        <v>662.62</v>
      </c>
      <c r="BH2623" s="95">
        <v>9323301</v>
      </c>
      <c r="BI2623" s="95">
        <v>8863409</v>
      </c>
      <c r="BJ2623" s="95">
        <v>2332</v>
      </c>
      <c r="BK2623" s="95">
        <v>2242</v>
      </c>
      <c r="BL2623" s="72">
        <v>281.39999999999998</v>
      </c>
      <c r="BM2623" s="72">
        <v>338.96</v>
      </c>
      <c r="BN2623" s="72">
        <v>620.36</v>
      </c>
      <c r="BO2623" s="95">
        <v>7763308</v>
      </c>
      <c r="BP2623" s="95">
        <v>8916134</v>
      </c>
      <c r="BQ2623" s="95">
        <v>2299</v>
      </c>
      <c r="BR2623" s="95">
        <v>2192</v>
      </c>
      <c r="BS2623" s="72">
        <v>315.67</v>
      </c>
      <c r="BT2623" s="72">
        <v>364.77</v>
      </c>
      <c r="BU2623" s="72">
        <v>680.44</v>
      </c>
      <c r="BV2623" s="95">
        <v>8500278.9000000004</v>
      </c>
      <c r="BW2623" s="95">
        <v>9288475.4299999997</v>
      </c>
      <c r="BX2623" s="95">
        <v>2244</v>
      </c>
      <c r="BY2623" s="95">
        <v>2122</v>
      </c>
      <c r="BZ2623" s="95">
        <v>2414</v>
      </c>
      <c r="CA2623" s="95">
        <v>2334</v>
      </c>
      <c r="CB2623" s="95">
        <v>2289</v>
      </c>
      <c r="CC2623" s="95">
        <v>2248</v>
      </c>
      <c r="CD2623" s="95">
        <v>2184</v>
      </c>
      <c r="CE2623" s="72">
        <v>650.75523149000003</v>
      </c>
      <c r="CF2623" s="72">
        <v>676.59346364999999</v>
      </c>
      <c r="CG2623" s="72">
        <v>712.40329333</v>
      </c>
      <c r="CH2623" s="72">
        <v>716.50152150999998</v>
      </c>
      <c r="CI2623" s="72">
        <v>731.52548966999996</v>
      </c>
      <c r="CJ2623" s="96">
        <v>0.93311581779999997</v>
      </c>
      <c r="CK2623" s="96">
        <v>0.89312124999999998</v>
      </c>
      <c r="CL2623" s="96">
        <v>0.93011922629999999</v>
      </c>
      <c r="CM2623" s="96">
        <v>0.86581811949999998</v>
      </c>
      <c r="CN2623" s="96">
        <v>0.93016581050000002</v>
      </c>
      <c r="CO2623" s="96">
        <v>0.85367747189999998</v>
      </c>
      <c r="CP2623" s="96">
        <v>1.0665246240999999</v>
      </c>
      <c r="CQ2623" s="96">
        <v>0.99584056389999998</v>
      </c>
      <c r="CR2623" s="96">
        <v>1.0709791411</v>
      </c>
      <c r="CS2623" s="95">
        <v>1492</v>
      </c>
      <c r="CT2623" s="95">
        <v>1680</v>
      </c>
      <c r="CU2623" s="95">
        <v>1595</v>
      </c>
      <c r="CV2623" s="95">
        <v>1610</v>
      </c>
      <c r="CW2623" s="95">
        <v>1641</v>
      </c>
      <c r="CX2623" s="96">
        <v>0.86841675799999996</v>
      </c>
      <c r="CY2623" s="96">
        <v>0.88384201500000004</v>
      </c>
      <c r="CZ2623" s="96">
        <v>0.83340067399999995</v>
      </c>
      <c r="DA2623" s="96">
        <v>0.84696136899999996</v>
      </c>
      <c r="DB2623" s="96">
        <v>0.83569268900000004</v>
      </c>
      <c r="DC2623">
        <v>2013</v>
      </c>
      <c r="DD2623" s="6">
        <v>2244.4</v>
      </c>
      <c r="DE2623" s="96">
        <v>9.8192229999999998E-4</v>
      </c>
      <c r="DF2623" s="72">
        <v>821.69</v>
      </c>
      <c r="DG2623" s="96">
        <v>1</v>
      </c>
      <c r="DH2623" s="72">
        <v>821.69</v>
      </c>
      <c r="DI2623" s="72">
        <v>818.63612964000004</v>
      </c>
      <c r="DJ2623" s="96">
        <v>1</v>
      </c>
      <c r="DK2623" s="72">
        <v>821.69</v>
      </c>
      <c r="DL2623" s="96">
        <v>1</v>
      </c>
      <c r="DM2623" s="72">
        <v>821.69</v>
      </c>
      <c r="DN2623" s="96">
        <v>1</v>
      </c>
      <c r="DO2623" s="96">
        <v>2.9910000000000002E-3</v>
      </c>
      <c r="DP2623" s="72">
        <v>2.46</v>
      </c>
      <c r="DQ2623" s="72">
        <v>819.23</v>
      </c>
      <c r="DR2623" t="s">
        <v>1608</v>
      </c>
      <c r="DT2623" t="s">
        <v>1038</v>
      </c>
    </row>
    <row r="2624" spans="1:124" x14ac:dyDescent="0.3">
      <c r="A2624" t="s">
        <v>1609</v>
      </c>
      <c r="B2624">
        <v>45150</v>
      </c>
      <c r="C2624" s="95">
        <v>34</v>
      </c>
      <c r="D2624" s="95">
        <v>54658</v>
      </c>
      <c r="E2624" s="95">
        <v>29</v>
      </c>
      <c r="F2624" s="95">
        <v>128082</v>
      </c>
      <c r="G2624" s="95">
        <v>3</v>
      </c>
      <c r="H2624" s="95">
        <v>4709</v>
      </c>
      <c r="I2624" s="95">
        <v>2</v>
      </c>
      <c r="J2624" s="95">
        <v>3985</v>
      </c>
      <c r="K2624" s="95">
        <v>38</v>
      </c>
      <c r="L2624" s="95">
        <v>63078</v>
      </c>
      <c r="M2624" s="95">
        <v>32</v>
      </c>
      <c r="N2624" s="95">
        <v>167567</v>
      </c>
      <c r="O2624" s="95">
        <v>2</v>
      </c>
      <c r="P2624" s="95">
        <v>66067</v>
      </c>
      <c r="Q2624" s="95">
        <v>2</v>
      </c>
      <c r="R2624" s="95">
        <v>34248</v>
      </c>
      <c r="S2624" s="95">
        <v>41</v>
      </c>
      <c r="T2624" s="95">
        <v>248264</v>
      </c>
      <c r="U2624" s="95">
        <v>36</v>
      </c>
      <c r="V2624" s="95">
        <v>146481</v>
      </c>
      <c r="W2624" s="95">
        <v>2</v>
      </c>
      <c r="X2624" s="95">
        <v>114174</v>
      </c>
      <c r="Y2624" s="95">
        <v>2</v>
      </c>
      <c r="Z2624" s="95">
        <v>31826</v>
      </c>
      <c r="AA2624" s="95">
        <v>46</v>
      </c>
      <c r="AB2624" s="95">
        <v>55671</v>
      </c>
      <c r="AC2624" s="95">
        <v>40</v>
      </c>
      <c r="AD2624" s="95">
        <v>165976</v>
      </c>
      <c r="AE2624" s="95">
        <v>2</v>
      </c>
      <c r="AF2624" s="95">
        <v>28637</v>
      </c>
      <c r="AG2624" s="95">
        <v>2</v>
      </c>
      <c r="AH2624" s="95">
        <v>10774</v>
      </c>
      <c r="AI2624" s="95">
        <v>47</v>
      </c>
      <c r="AJ2624" s="95">
        <v>124584</v>
      </c>
      <c r="AK2624" s="95">
        <v>41</v>
      </c>
      <c r="AL2624" s="95">
        <v>210111</v>
      </c>
      <c r="AM2624" s="95">
        <v>4</v>
      </c>
      <c r="AN2624" s="95">
        <v>45645</v>
      </c>
      <c r="AO2624" s="95">
        <v>4</v>
      </c>
      <c r="AP2624" s="95">
        <v>12716</v>
      </c>
      <c r="AQ2624" s="72">
        <v>133.71</v>
      </c>
      <c r="AR2624" s="72">
        <v>355.02</v>
      </c>
      <c r="AS2624" s="72">
        <v>488.73</v>
      </c>
      <c r="AT2624" s="95">
        <v>59367</v>
      </c>
      <c r="AU2624" s="95">
        <v>132067</v>
      </c>
      <c r="AV2624" s="95">
        <v>37</v>
      </c>
      <c r="AW2624" s="95">
        <v>31</v>
      </c>
      <c r="AX2624" s="72">
        <v>269.05</v>
      </c>
      <c r="AY2624" s="72">
        <v>494.64</v>
      </c>
      <c r="AZ2624" s="72">
        <v>763.69</v>
      </c>
      <c r="BA2624" s="95">
        <v>129145</v>
      </c>
      <c r="BB2624" s="95">
        <v>201815</v>
      </c>
      <c r="BC2624" s="95">
        <v>40</v>
      </c>
      <c r="BD2624" s="95">
        <v>34</v>
      </c>
      <c r="BE2624" s="72">
        <v>702.4</v>
      </c>
      <c r="BF2624" s="72">
        <v>391.02</v>
      </c>
      <c r="BG2624" s="72">
        <v>1093.42</v>
      </c>
      <c r="BH2624" s="95">
        <v>362438</v>
      </c>
      <c r="BI2624" s="95">
        <v>178307</v>
      </c>
      <c r="BJ2624" s="95">
        <v>43</v>
      </c>
      <c r="BK2624" s="95">
        <v>38</v>
      </c>
      <c r="BL2624" s="72">
        <v>146.37</v>
      </c>
      <c r="BM2624" s="72">
        <v>350.69</v>
      </c>
      <c r="BN2624" s="72">
        <v>497.06</v>
      </c>
      <c r="BO2624" s="95">
        <v>84308</v>
      </c>
      <c r="BP2624" s="95">
        <v>176750</v>
      </c>
      <c r="BQ2624" s="95">
        <v>48</v>
      </c>
      <c r="BR2624" s="95">
        <v>42</v>
      </c>
      <c r="BS2624" s="72">
        <v>278.14999999999998</v>
      </c>
      <c r="BT2624" s="72">
        <v>412.64</v>
      </c>
      <c r="BU2624" s="72">
        <v>690.79</v>
      </c>
      <c r="BV2624" s="95">
        <v>170229</v>
      </c>
      <c r="BW2624" s="95">
        <v>222827</v>
      </c>
      <c r="BX2624" s="95">
        <v>51</v>
      </c>
      <c r="BY2624" s="95">
        <v>45</v>
      </c>
      <c r="BZ2624" s="95">
        <v>34</v>
      </c>
      <c r="CA2624" s="95">
        <v>37</v>
      </c>
      <c r="CB2624" s="95">
        <v>41</v>
      </c>
      <c r="CC2624" s="95">
        <v>45</v>
      </c>
      <c r="CD2624" s="95">
        <v>48</v>
      </c>
      <c r="CE2624" s="72">
        <v>650.75523149000003</v>
      </c>
      <c r="CF2624" s="72">
        <v>676.59346364999999</v>
      </c>
      <c r="CG2624" s="72">
        <v>712.40329333</v>
      </c>
      <c r="CH2624" s="72">
        <v>716.50152150999998</v>
      </c>
      <c r="CI2624" s="72">
        <v>731.52548966999996</v>
      </c>
      <c r="CJ2624" s="96">
        <v>0.75101970200000001</v>
      </c>
      <c r="CK2624" s="96">
        <v>1.1287280192</v>
      </c>
      <c r="CL2624" s="96">
        <v>1.5348328821999999</v>
      </c>
      <c r="CM2624" s="96">
        <v>0.69373195320000003</v>
      </c>
      <c r="CN2624" s="96">
        <v>0.94431432640000001</v>
      </c>
      <c r="CO2624" s="96">
        <v>0.92749929220000005</v>
      </c>
      <c r="CP2624" s="96">
        <v>1.0895160623</v>
      </c>
      <c r="CQ2624" s="96">
        <v>0.99584056389999998</v>
      </c>
      <c r="CR2624" s="96">
        <v>1.0940666068</v>
      </c>
      <c r="CS2624" s="95">
        <v>86</v>
      </c>
      <c r="CT2624" s="95">
        <v>91</v>
      </c>
      <c r="CU2624" s="95">
        <v>96</v>
      </c>
      <c r="CV2624" s="95">
        <v>103</v>
      </c>
      <c r="CW2624" s="95">
        <v>104</v>
      </c>
      <c r="CX2624" s="96">
        <v>0.97216949200000002</v>
      </c>
      <c r="CY2624" s="96">
        <v>0.86992773099999998</v>
      </c>
      <c r="CZ2624" s="96">
        <v>0.98376109300000003</v>
      </c>
      <c r="DA2624" s="96">
        <v>0.96819205799999997</v>
      </c>
      <c r="DB2624" s="96">
        <v>0.84870013</v>
      </c>
      <c r="DC2624">
        <v>2013</v>
      </c>
      <c r="DD2624" s="6">
        <v>38</v>
      </c>
      <c r="DE2624" s="96">
        <v>5.2158823000000003E-3</v>
      </c>
      <c r="DF2624" s="72">
        <v>835.85</v>
      </c>
      <c r="DG2624" s="96">
        <v>1</v>
      </c>
      <c r="DH2624" s="72">
        <v>835.85</v>
      </c>
      <c r="DI2624" s="72">
        <v>818.63612964000004</v>
      </c>
      <c r="DJ2624" s="96">
        <v>0.19493588689999999</v>
      </c>
      <c r="DK2624" s="72">
        <v>821.99173072999997</v>
      </c>
      <c r="DL2624" s="96">
        <v>1.0075728719999999</v>
      </c>
      <c r="DM2624" s="72">
        <v>828.21656885000004</v>
      </c>
      <c r="DN2624" s="96">
        <v>1</v>
      </c>
      <c r="DO2624" s="96">
        <v>1.4880000000000001E-2</v>
      </c>
      <c r="DP2624" s="72">
        <v>12.32</v>
      </c>
      <c r="DQ2624" s="72">
        <v>815.9</v>
      </c>
      <c r="DR2624" t="s">
        <v>1609</v>
      </c>
      <c r="DT2624" t="s">
        <v>1038</v>
      </c>
    </row>
    <row r="2625" spans="1:124" x14ac:dyDescent="0.3">
      <c r="A2625" t="s">
        <v>1610</v>
      </c>
      <c r="B2625">
        <v>45160</v>
      </c>
      <c r="C2625" s="95">
        <v>2586</v>
      </c>
      <c r="D2625" s="95">
        <v>13769820</v>
      </c>
      <c r="E2625" s="95">
        <v>2473</v>
      </c>
      <c r="F2625" s="95">
        <v>8553793</v>
      </c>
      <c r="G2625" s="95">
        <v>403</v>
      </c>
      <c r="H2625" s="95">
        <v>1604673</v>
      </c>
      <c r="I2625" s="95">
        <v>361</v>
      </c>
      <c r="J2625" s="95">
        <v>1263997</v>
      </c>
      <c r="K2625" s="95">
        <v>2571</v>
      </c>
      <c r="L2625" s="95">
        <v>12646407</v>
      </c>
      <c r="M2625" s="95">
        <v>2441</v>
      </c>
      <c r="N2625" s="95">
        <v>9287935</v>
      </c>
      <c r="O2625" s="95">
        <v>406</v>
      </c>
      <c r="P2625" s="95">
        <v>1421602</v>
      </c>
      <c r="Q2625" s="95">
        <v>364</v>
      </c>
      <c r="R2625" s="95">
        <v>1235702</v>
      </c>
      <c r="S2625" s="95">
        <v>2547</v>
      </c>
      <c r="T2625" s="95">
        <v>12946145</v>
      </c>
      <c r="U2625" s="95">
        <v>2412</v>
      </c>
      <c r="V2625" s="95">
        <v>9414521</v>
      </c>
      <c r="W2625" s="95">
        <v>402</v>
      </c>
      <c r="X2625" s="95">
        <v>1757261</v>
      </c>
      <c r="Y2625" s="95">
        <v>357</v>
      </c>
      <c r="Z2625" s="95">
        <v>1343296</v>
      </c>
      <c r="AA2625" s="95">
        <v>2549</v>
      </c>
      <c r="AB2625" s="95">
        <v>9828519</v>
      </c>
      <c r="AC2625" s="95">
        <v>2420</v>
      </c>
      <c r="AD2625" s="95">
        <v>8971267</v>
      </c>
      <c r="AE2625" s="95">
        <v>401</v>
      </c>
      <c r="AF2625" s="95">
        <v>1264857</v>
      </c>
      <c r="AG2625" s="95">
        <v>352</v>
      </c>
      <c r="AH2625" s="95">
        <v>1500519</v>
      </c>
      <c r="AI2625" s="95">
        <v>2598</v>
      </c>
      <c r="AJ2625" s="95">
        <v>9244578.4499999993</v>
      </c>
      <c r="AK2625" s="95">
        <v>2460</v>
      </c>
      <c r="AL2625" s="95">
        <v>9898639.9199999999</v>
      </c>
      <c r="AM2625" s="95">
        <v>418</v>
      </c>
      <c r="AN2625" s="95">
        <v>2193650.84</v>
      </c>
      <c r="AO2625" s="95">
        <v>367</v>
      </c>
      <c r="AP2625" s="95">
        <v>1792981.95</v>
      </c>
      <c r="AQ2625" s="72">
        <v>428.64</v>
      </c>
      <c r="AR2625" s="72">
        <v>288.69</v>
      </c>
      <c r="AS2625" s="72">
        <v>717.33</v>
      </c>
      <c r="AT2625" s="95">
        <v>15374493</v>
      </c>
      <c r="AU2625" s="95">
        <v>9817790</v>
      </c>
      <c r="AV2625" s="95">
        <v>2989</v>
      </c>
      <c r="AW2625" s="95">
        <v>2834</v>
      </c>
      <c r="AX2625" s="72">
        <v>393.8</v>
      </c>
      <c r="AY2625" s="72">
        <v>312.64999999999998</v>
      </c>
      <c r="AZ2625" s="72">
        <v>706.45</v>
      </c>
      <c r="BA2625" s="95">
        <v>14068009</v>
      </c>
      <c r="BB2625" s="95">
        <v>10523637</v>
      </c>
      <c r="BC2625" s="95">
        <v>2977</v>
      </c>
      <c r="BD2625" s="95">
        <v>2805</v>
      </c>
      <c r="BE2625" s="72">
        <v>415.49</v>
      </c>
      <c r="BF2625" s="72">
        <v>323.76</v>
      </c>
      <c r="BG2625" s="72">
        <v>739.25</v>
      </c>
      <c r="BH2625" s="95">
        <v>14703406</v>
      </c>
      <c r="BI2625" s="95">
        <v>10757817</v>
      </c>
      <c r="BJ2625" s="95">
        <v>2949</v>
      </c>
      <c r="BK2625" s="95">
        <v>2769</v>
      </c>
      <c r="BL2625" s="72">
        <v>313.37</v>
      </c>
      <c r="BM2625" s="72">
        <v>314.81</v>
      </c>
      <c r="BN2625" s="72">
        <v>628.17999999999995</v>
      </c>
      <c r="BO2625" s="95">
        <v>11093376</v>
      </c>
      <c r="BP2625" s="95">
        <v>10471786</v>
      </c>
      <c r="BQ2625" s="95">
        <v>2950</v>
      </c>
      <c r="BR2625" s="95">
        <v>2772</v>
      </c>
      <c r="BS2625" s="72">
        <v>316.04000000000002</v>
      </c>
      <c r="BT2625" s="72">
        <v>344.64</v>
      </c>
      <c r="BU2625" s="72">
        <v>660.68</v>
      </c>
      <c r="BV2625" s="95">
        <v>11438229.289999999</v>
      </c>
      <c r="BW2625" s="95">
        <v>11691621.869999999</v>
      </c>
      <c r="BX2625" s="95">
        <v>3016</v>
      </c>
      <c r="BY2625" s="95">
        <v>2827</v>
      </c>
      <c r="BZ2625" s="95">
        <v>2915</v>
      </c>
      <c r="CA2625" s="95">
        <v>2894</v>
      </c>
      <c r="CB2625" s="95">
        <v>2862</v>
      </c>
      <c r="CC2625" s="95">
        <v>2866</v>
      </c>
      <c r="CD2625" s="95">
        <v>2924</v>
      </c>
      <c r="CE2625" s="72">
        <v>650.75523149000003</v>
      </c>
      <c r="CF2625" s="72">
        <v>676.59346364999999</v>
      </c>
      <c r="CG2625" s="72">
        <v>712.40329333</v>
      </c>
      <c r="CH2625" s="72">
        <v>716.50152150999998</v>
      </c>
      <c r="CI2625" s="72">
        <v>731.52548966999996</v>
      </c>
      <c r="CJ2625" s="96">
        <v>1.1023038544999999</v>
      </c>
      <c r="CK2625" s="96">
        <v>1.0441277338999999</v>
      </c>
      <c r="CL2625" s="96">
        <v>1.0376847032000001</v>
      </c>
      <c r="CM2625" s="96">
        <v>0.87673226240000002</v>
      </c>
      <c r="CN2625" s="96">
        <v>0.90315376469999997</v>
      </c>
      <c r="CO2625" s="96">
        <v>0.94824914729999998</v>
      </c>
      <c r="CP2625" s="96">
        <v>1.0469827117999999</v>
      </c>
      <c r="CQ2625" s="96">
        <v>0.99584056389999998</v>
      </c>
      <c r="CR2625" s="96">
        <v>1.0513556088</v>
      </c>
      <c r="CS2625" s="95">
        <v>2783</v>
      </c>
      <c r="CT2625" s="95">
        <v>2747</v>
      </c>
      <c r="CU2625" s="95">
        <v>2757</v>
      </c>
      <c r="CV2625" s="95">
        <v>2752</v>
      </c>
      <c r="CW2625" s="95">
        <v>2816</v>
      </c>
      <c r="CX2625" s="96">
        <v>0.98804920600000001</v>
      </c>
      <c r="CY2625" s="96">
        <v>0.96066568100000005</v>
      </c>
      <c r="CZ2625" s="96">
        <v>0.92673615099999995</v>
      </c>
      <c r="DA2625" s="96">
        <v>0.92797214299999997</v>
      </c>
      <c r="DB2625" s="96">
        <v>0.93768162799999999</v>
      </c>
      <c r="DC2625">
        <v>2013</v>
      </c>
      <c r="DD2625" s="6">
        <v>2801.4</v>
      </c>
      <c r="DE2625" s="96">
        <v>2.7162567E-3</v>
      </c>
      <c r="DF2625" s="72">
        <v>805.24</v>
      </c>
      <c r="DG2625" s="96">
        <v>1</v>
      </c>
      <c r="DH2625" s="72">
        <v>805.24</v>
      </c>
      <c r="DI2625" s="72">
        <v>818.63612964000004</v>
      </c>
      <c r="DJ2625" s="96">
        <v>1</v>
      </c>
      <c r="DK2625" s="72">
        <v>805.24</v>
      </c>
      <c r="DL2625" s="96">
        <v>1</v>
      </c>
      <c r="DM2625" s="72">
        <v>805.24</v>
      </c>
      <c r="DN2625" s="96">
        <v>1</v>
      </c>
      <c r="DO2625" s="96">
        <v>1.0229E-2</v>
      </c>
      <c r="DP2625" s="72">
        <v>8.24</v>
      </c>
      <c r="DQ2625" s="72">
        <v>797</v>
      </c>
      <c r="DR2625" t="s">
        <v>1610</v>
      </c>
      <c r="DT2625" t="s">
        <v>1038</v>
      </c>
    </row>
    <row r="2626" spans="1:124" x14ac:dyDescent="0.3">
      <c r="A2626" t="s">
        <v>1611</v>
      </c>
      <c r="B2626">
        <v>45170</v>
      </c>
      <c r="C2626" s="95">
        <v>11384</v>
      </c>
      <c r="D2626" s="95">
        <v>55183808</v>
      </c>
      <c r="E2626" s="95">
        <v>10955</v>
      </c>
      <c r="F2626" s="95">
        <v>40611949</v>
      </c>
      <c r="G2626" s="95">
        <v>2692</v>
      </c>
      <c r="H2626" s="95">
        <v>8289370</v>
      </c>
      <c r="I2626" s="95">
        <v>2475</v>
      </c>
      <c r="J2626" s="95">
        <v>8080687</v>
      </c>
      <c r="K2626" s="95">
        <v>11016</v>
      </c>
      <c r="L2626" s="95">
        <v>53730552</v>
      </c>
      <c r="M2626" s="95">
        <v>10525</v>
      </c>
      <c r="N2626" s="95">
        <v>42548011</v>
      </c>
      <c r="O2626" s="95">
        <v>2712</v>
      </c>
      <c r="P2626" s="95">
        <v>8710022</v>
      </c>
      <c r="Q2626" s="95">
        <v>2473</v>
      </c>
      <c r="R2626" s="95">
        <v>8358824</v>
      </c>
      <c r="S2626" s="95">
        <v>11007</v>
      </c>
      <c r="T2626" s="95">
        <v>57128837</v>
      </c>
      <c r="U2626" s="95">
        <v>10413</v>
      </c>
      <c r="V2626" s="95">
        <v>44751096</v>
      </c>
      <c r="W2626" s="95">
        <v>2747</v>
      </c>
      <c r="X2626" s="95">
        <v>9198734</v>
      </c>
      <c r="Y2626" s="95">
        <v>2484</v>
      </c>
      <c r="Z2626" s="95">
        <v>9355201</v>
      </c>
      <c r="AA2626" s="95">
        <v>11077</v>
      </c>
      <c r="AB2626" s="95">
        <v>49119933</v>
      </c>
      <c r="AC2626" s="95">
        <v>10437</v>
      </c>
      <c r="AD2626" s="95">
        <v>47441974</v>
      </c>
      <c r="AE2626" s="95">
        <v>2900</v>
      </c>
      <c r="AF2626" s="95">
        <v>10269370</v>
      </c>
      <c r="AG2626" s="95">
        <v>2628</v>
      </c>
      <c r="AH2626" s="95">
        <v>10909344</v>
      </c>
      <c r="AI2626" s="95">
        <v>11251</v>
      </c>
      <c r="AJ2626" s="95">
        <v>50066750.329999998</v>
      </c>
      <c r="AK2626" s="95">
        <v>10566</v>
      </c>
      <c r="AL2626" s="95">
        <v>49948662.530000001</v>
      </c>
      <c r="AM2626" s="95">
        <v>3028</v>
      </c>
      <c r="AN2626" s="95">
        <v>10775886</v>
      </c>
      <c r="AO2626" s="95">
        <v>2752</v>
      </c>
      <c r="AP2626" s="95">
        <v>11945227</v>
      </c>
      <c r="AQ2626" s="72">
        <v>375.78</v>
      </c>
      <c r="AR2626" s="72">
        <v>302.14</v>
      </c>
      <c r="AS2626" s="72">
        <v>677.92</v>
      </c>
      <c r="AT2626" s="95">
        <v>63473178</v>
      </c>
      <c r="AU2626" s="95">
        <v>48692636</v>
      </c>
      <c r="AV2626" s="95">
        <v>14076</v>
      </c>
      <c r="AW2626" s="95">
        <v>13430</v>
      </c>
      <c r="AX2626" s="72">
        <v>379.03</v>
      </c>
      <c r="AY2626" s="72">
        <v>326.38</v>
      </c>
      <c r="AZ2626" s="72">
        <v>705.41</v>
      </c>
      <c r="BA2626" s="95">
        <v>62440574</v>
      </c>
      <c r="BB2626" s="95">
        <v>50906835</v>
      </c>
      <c r="BC2626" s="95">
        <v>13728</v>
      </c>
      <c r="BD2626" s="95">
        <v>12998</v>
      </c>
      <c r="BE2626" s="72">
        <v>401.87</v>
      </c>
      <c r="BF2626" s="72">
        <v>349.61</v>
      </c>
      <c r="BG2626" s="72">
        <v>751.48</v>
      </c>
      <c r="BH2626" s="95">
        <v>66327571</v>
      </c>
      <c r="BI2626" s="95">
        <v>54106297</v>
      </c>
      <c r="BJ2626" s="95">
        <v>13754</v>
      </c>
      <c r="BK2626" s="95">
        <v>12897</v>
      </c>
      <c r="BL2626" s="72">
        <v>354.09</v>
      </c>
      <c r="BM2626" s="72">
        <v>372.19</v>
      </c>
      <c r="BN2626" s="72">
        <v>726.28</v>
      </c>
      <c r="BO2626" s="95">
        <v>59389303</v>
      </c>
      <c r="BP2626" s="95">
        <v>58351318</v>
      </c>
      <c r="BQ2626" s="95">
        <v>13977</v>
      </c>
      <c r="BR2626" s="95">
        <v>13065</v>
      </c>
      <c r="BS2626" s="72">
        <v>355.08</v>
      </c>
      <c r="BT2626" s="72">
        <v>387.28</v>
      </c>
      <c r="BU2626" s="72">
        <v>742.36</v>
      </c>
      <c r="BV2626" s="95">
        <v>60842636.329999998</v>
      </c>
      <c r="BW2626" s="95">
        <v>61893889.530000001</v>
      </c>
      <c r="BX2626" s="95">
        <v>14279</v>
      </c>
      <c r="BY2626" s="95">
        <v>13318</v>
      </c>
      <c r="BZ2626" s="95">
        <v>13768</v>
      </c>
      <c r="CA2626" s="95">
        <v>13376</v>
      </c>
      <c r="CB2626" s="95">
        <v>13341</v>
      </c>
      <c r="CC2626" s="95">
        <v>13544</v>
      </c>
      <c r="CD2626" s="95">
        <v>13809</v>
      </c>
      <c r="CE2626" s="72">
        <v>650.75523149000003</v>
      </c>
      <c r="CF2626" s="72">
        <v>676.59346364999999</v>
      </c>
      <c r="CG2626" s="72">
        <v>712.40329333</v>
      </c>
      <c r="CH2626" s="72">
        <v>716.50152150999998</v>
      </c>
      <c r="CI2626" s="72">
        <v>731.52548966999996</v>
      </c>
      <c r="CJ2626" s="96">
        <v>1.0417434501</v>
      </c>
      <c r="CK2626" s="96">
        <v>1.0425906218000001</v>
      </c>
      <c r="CL2626" s="96">
        <v>1.0548519456000001</v>
      </c>
      <c r="CM2626" s="96">
        <v>1.0136475334999999</v>
      </c>
      <c r="CN2626" s="96">
        <v>1.0148108445999999</v>
      </c>
      <c r="CO2626" s="96">
        <v>1.0200316806</v>
      </c>
      <c r="CP2626" s="96">
        <v>1.0132321365000001</v>
      </c>
      <c r="CQ2626" s="96">
        <v>0.99584056389999998</v>
      </c>
      <c r="CR2626" s="96">
        <v>1.0174640686</v>
      </c>
      <c r="CS2626" s="95">
        <v>13440</v>
      </c>
      <c r="CT2626" s="95">
        <v>12969</v>
      </c>
      <c r="CU2626" s="95">
        <v>12791</v>
      </c>
      <c r="CV2626" s="95">
        <v>12841</v>
      </c>
      <c r="CW2626" s="95">
        <v>12943</v>
      </c>
      <c r="CX2626" s="96">
        <v>1.018166372</v>
      </c>
      <c r="CY2626" s="96">
        <v>1.0255931570000001</v>
      </c>
      <c r="CZ2626" s="96">
        <v>1.017736859</v>
      </c>
      <c r="DA2626" s="96">
        <v>1.019730375</v>
      </c>
      <c r="DB2626" s="96">
        <v>1.0189627699999999</v>
      </c>
      <c r="DC2626">
        <v>2013</v>
      </c>
      <c r="DD2626" s="6">
        <v>13141.6</v>
      </c>
      <c r="DE2626" s="96">
        <v>1.8255194E-3</v>
      </c>
      <c r="DF2626" s="72">
        <v>779.98</v>
      </c>
      <c r="DG2626" s="96">
        <v>1</v>
      </c>
      <c r="DH2626" s="72">
        <v>779.98</v>
      </c>
      <c r="DI2626" s="72">
        <v>779.98</v>
      </c>
      <c r="DJ2626" s="96">
        <v>1</v>
      </c>
      <c r="DK2626" s="72">
        <v>779.98</v>
      </c>
      <c r="DL2626" s="96">
        <v>1</v>
      </c>
      <c r="DM2626" s="72">
        <v>779.98</v>
      </c>
      <c r="DN2626" s="96">
        <v>1</v>
      </c>
      <c r="DO2626" s="96">
        <v>5.3870000000000003E-3</v>
      </c>
      <c r="DP2626" s="72">
        <v>4.2</v>
      </c>
      <c r="DQ2626" s="72">
        <v>775.78</v>
      </c>
      <c r="DR2626" t="s">
        <v>1611</v>
      </c>
      <c r="DT2626" t="s">
        <v>1038</v>
      </c>
    </row>
    <row r="2627" spans="1:124" x14ac:dyDescent="0.3">
      <c r="A2627" t="s">
        <v>1612</v>
      </c>
      <c r="B2627">
        <v>45180</v>
      </c>
      <c r="C2627" s="95">
        <v>23327</v>
      </c>
      <c r="D2627" s="95">
        <v>110614309</v>
      </c>
      <c r="E2627" s="95">
        <v>22283</v>
      </c>
      <c r="F2627" s="95">
        <v>89924998</v>
      </c>
      <c r="G2627" s="95">
        <v>3775</v>
      </c>
      <c r="H2627" s="95">
        <v>17288146</v>
      </c>
      <c r="I2627" s="95">
        <v>3363</v>
      </c>
      <c r="J2627" s="95">
        <v>14586465</v>
      </c>
      <c r="K2627" s="95">
        <v>23128</v>
      </c>
      <c r="L2627" s="95">
        <v>112735452</v>
      </c>
      <c r="M2627" s="95">
        <v>21921</v>
      </c>
      <c r="N2627" s="95">
        <v>95508849</v>
      </c>
      <c r="O2627" s="95">
        <v>3879</v>
      </c>
      <c r="P2627" s="95">
        <v>17333018</v>
      </c>
      <c r="Q2627" s="95">
        <v>3422</v>
      </c>
      <c r="R2627" s="95">
        <v>15858513</v>
      </c>
      <c r="S2627" s="95">
        <v>23330</v>
      </c>
      <c r="T2627" s="95">
        <v>113241278</v>
      </c>
      <c r="U2627" s="95">
        <v>21900</v>
      </c>
      <c r="V2627" s="95">
        <v>97104983</v>
      </c>
      <c r="W2627" s="95">
        <v>3998</v>
      </c>
      <c r="X2627" s="95">
        <v>17634270</v>
      </c>
      <c r="Y2627" s="95">
        <v>3518</v>
      </c>
      <c r="Z2627" s="95">
        <v>16851391</v>
      </c>
      <c r="AA2627" s="95">
        <v>23819</v>
      </c>
      <c r="AB2627" s="95">
        <v>104363263</v>
      </c>
      <c r="AC2627" s="95">
        <v>22155</v>
      </c>
      <c r="AD2627" s="95">
        <v>109353475</v>
      </c>
      <c r="AE2627" s="95">
        <v>4097</v>
      </c>
      <c r="AF2627" s="95">
        <v>20570589</v>
      </c>
      <c r="AG2627" s="95">
        <v>3611</v>
      </c>
      <c r="AH2627" s="95">
        <v>20123740</v>
      </c>
      <c r="AI2627" s="95">
        <v>24461</v>
      </c>
      <c r="AJ2627" s="95">
        <v>114303839.73999999</v>
      </c>
      <c r="AK2627" s="95">
        <v>22608</v>
      </c>
      <c r="AL2627" s="95">
        <v>118549632.75</v>
      </c>
      <c r="AM2627" s="95">
        <v>4210</v>
      </c>
      <c r="AN2627" s="95">
        <v>20048204</v>
      </c>
      <c r="AO2627" s="95">
        <v>3694</v>
      </c>
      <c r="AP2627" s="95">
        <v>20953678</v>
      </c>
      <c r="AQ2627" s="72">
        <v>393.27</v>
      </c>
      <c r="AR2627" s="72">
        <v>339.6</v>
      </c>
      <c r="AS2627" s="72">
        <v>732.87</v>
      </c>
      <c r="AT2627" s="95">
        <v>127902455</v>
      </c>
      <c r="AU2627" s="95">
        <v>104511463</v>
      </c>
      <c r="AV2627" s="95">
        <v>27102</v>
      </c>
      <c r="AW2627" s="95">
        <v>25646</v>
      </c>
      <c r="AX2627" s="72">
        <v>401.34</v>
      </c>
      <c r="AY2627" s="72">
        <v>366.2</v>
      </c>
      <c r="AZ2627" s="72">
        <v>767.54</v>
      </c>
      <c r="BA2627" s="95">
        <v>130068470</v>
      </c>
      <c r="BB2627" s="95">
        <v>111367362</v>
      </c>
      <c r="BC2627" s="95">
        <v>27007</v>
      </c>
      <c r="BD2627" s="95">
        <v>25343</v>
      </c>
      <c r="BE2627" s="72">
        <v>399.09</v>
      </c>
      <c r="BF2627" s="72">
        <v>373.61</v>
      </c>
      <c r="BG2627" s="72">
        <v>772.7</v>
      </c>
      <c r="BH2627" s="95">
        <v>130875548</v>
      </c>
      <c r="BI2627" s="95">
        <v>113956374</v>
      </c>
      <c r="BJ2627" s="95">
        <v>27328</v>
      </c>
      <c r="BK2627" s="95">
        <v>25418</v>
      </c>
      <c r="BL2627" s="72">
        <v>372.95</v>
      </c>
      <c r="BM2627" s="72">
        <v>418.76</v>
      </c>
      <c r="BN2627" s="72">
        <v>791.71</v>
      </c>
      <c r="BO2627" s="95">
        <v>124933852</v>
      </c>
      <c r="BP2627" s="95">
        <v>129477215</v>
      </c>
      <c r="BQ2627" s="95">
        <v>27916</v>
      </c>
      <c r="BR2627" s="95">
        <v>25766</v>
      </c>
      <c r="BS2627" s="72">
        <v>390.5</v>
      </c>
      <c r="BT2627" s="72">
        <v>441.99</v>
      </c>
      <c r="BU2627" s="72">
        <v>832.49</v>
      </c>
      <c r="BV2627" s="95">
        <v>134352043.74000001</v>
      </c>
      <c r="BW2627" s="95">
        <v>139503310.75</v>
      </c>
      <c r="BX2627" s="95">
        <v>28671</v>
      </c>
      <c r="BY2627" s="95">
        <v>26302</v>
      </c>
      <c r="BZ2627" s="95">
        <v>26408</v>
      </c>
      <c r="CA2627" s="95">
        <v>26204</v>
      </c>
      <c r="CB2627" s="95">
        <v>26407</v>
      </c>
      <c r="CC2627" s="95">
        <v>26895</v>
      </c>
      <c r="CD2627" s="95">
        <v>27512</v>
      </c>
      <c r="CE2627" s="72">
        <v>650.75523149000003</v>
      </c>
      <c r="CF2627" s="72">
        <v>676.59346364999999</v>
      </c>
      <c r="CG2627" s="72">
        <v>712.40329333</v>
      </c>
      <c r="CH2627" s="72">
        <v>716.50152150999998</v>
      </c>
      <c r="CI2627" s="72">
        <v>731.52548966999996</v>
      </c>
      <c r="CJ2627" s="96">
        <v>1.1261838008</v>
      </c>
      <c r="CK2627" s="96">
        <v>1.1344182898999999</v>
      </c>
      <c r="CL2627" s="96">
        <v>1.0846384445999999</v>
      </c>
      <c r="CM2627" s="96">
        <v>1.1049662509</v>
      </c>
      <c r="CN2627" s="96">
        <v>1.1380191282000001</v>
      </c>
      <c r="CO2627" s="96">
        <v>0.97201875410000005</v>
      </c>
      <c r="CP2627" s="96">
        <v>1.1498185380999999</v>
      </c>
      <c r="CQ2627" s="96">
        <v>0.99584056389999998</v>
      </c>
      <c r="CR2627" s="96">
        <v>1.1546209459000001</v>
      </c>
      <c r="CS2627" s="95">
        <v>24387</v>
      </c>
      <c r="CT2627" s="95">
        <v>24232</v>
      </c>
      <c r="CU2627" s="95">
        <v>24366</v>
      </c>
      <c r="CV2627" s="95">
        <v>24609</v>
      </c>
      <c r="CW2627" s="95">
        <v>25212</v>
      </c>
      <c r="CX2627" s="96">
        <v>0.96634935899999996</v>
      </c>
      <c r="CY2627" s="96">
        <v>0.97458112500000005</v>
      </c>
      <c r="CZ2627" s="96">
        <v>0.97204886800000001</v>
      </c>
      <c r="DA2627" s="96">
        <v>0.96443388600000002</v>
      </c>
      <c r="DB2627" s="96">
        <v>0.98241421799999995</v>
      </c>
      <c r="DC2627">
        <v>2013</v>
      </c>
      <c r="DD2627" s="6">
        <v>25695</v>
      </c>
      <c r="DE2627" s="96">
        <v>4.7356847999999998E-3</v>
      </c>
      <c r="DF2627" s="72">
        <v>882.54</v>
      </c>
      <c r="DG2627" s="96">
        <v>1.0063009143999999</v>
      </c>
      <c r="DH2627" s="72">
        <v>888.10080895999999</v>
      </c>
      <c r="DI2627" s="72">
        <v>937.34203127000001</v>
      </c>
      <c r="DJ2627" s="96">
        <v>1</v>
      </c>
      <c r="DK2627" s="72">
        <v>888.10080895999999</v>
      </c>
      <c r="DL2627" s="96">
        <v>1</v>
      </c>
      <c r="DM2627" s="72">
        <v>888.10080895999999</v>
      </c>
      <c r="DN2627" s="96">
        <v>1</v>
      </c>
      <c r="DO2627" s="96">
        <v>1.4496E-2</v>
      </c>
      <c r="DP2627" s="72">
        <v>12.87</v>
      </c>
      <c r="DQ2627" s="72">
        <v>875.23</v>
      </c>
      <c r="DR2627" t="s">
        <v>1612</v>
      </c>
      <c r="DT2627" t="s">
        <v>1038</v>
      </c>
    </row>
    <row r="2628" spans="1:124" x14ac:dyDescent="0.3">
      <c r="A2628" t="s">
        <v>1613</v>
      </c>
      <c r="B2628">
        <v>45190</v>
      </c>
      <c r="C2628" s="95">
        <v>10937</v>
      </c>
      <c r="D2628" s="95">
        <v>39854941</v>
      </c>
      <c r="E2628" s="95">
        <v>10176</v>
      </c>
      <c r="F2628" s="95">
        <v>38462832</v>
      </c>
      <c r="G2628" s="95">
        <v>1610</v>
      </c>
      <c r="H2628" s="95">
        <v>5586582</v>
      </c>
      <c r="I2628" s="95">
        <v>1435</v>
      </c>
      <c r="J2628" s="95">
        <v>5485410</v>
      </c>
      <c r="K2628" s="95">
        <v>11267</v>
      </c>
      <c r="L2628" s="95">
        <v>43456585</v>
      </c>
      <c r="M2628" s="95">
        <v>10425</v>
      </c>
      <c r="N2628" s="95">
        <v>42424264</v>
      </c>
      <c r="O2628" s="95">
        <v>1753</v>
      </c>
      <c r="P2628" s="95">
        <v>6314593</v>
      </c>
      <c r="Q2628" s="95">
        <v>1560</v>
      </c>
      <c r="R2628" s="95">
        <v>5814977</v>
      </c>
      <c r="S2628" s="95">
        <v>11676</v>
      </c>
      <c r="T2628" s="95">
        <v>45591064</v>
      </c>
      <c r="U2628" s="95">
        <v>10706</v>
      </c>
      <c r="V2628" s="95">
        <v>45161811</v>
      </c>
      <c r="W2628" s="95">
        <v>1833</v>
      </c>
      <c r="X2628" s="95">
        <v>8074363</v>
      </c>
      <c r="Y2628" s="95">
        <v>1627</v>
      </c>
      <c r="Z2628" s="95">
        <v>6785732</v>
      </c>
      <c r="AA2628" s="95">
        <v>12070</v>
      </c>
      <c r="AB2628" s="95">
        <v>46936905</v>
      </c>
      <c r="AC2628" s="95">
        <v>10977</v>
      </c>
      <c r="AD2628" s="95">
        <v>49374192</v>
      </c>
      <c r="AE2628" s="95">
        <v>1954</v>
      </c>
      <c r="AF2628" s="95">
        <v>8805358</v>
      </c>
      <c r="AG2628" s="95">
        <v>1748</v>
      </c>
      <c r="AH2628" s="95">
        <v>7917417</v>
      </c>
      <c r="AI2628" s="95">
        <v>12459</v>
      </c>
      <c r="AJ2628" s="95">
        <v>47165470</v>
      </c>
      <c r="AK2628" s="95">
        <v>11261</v>
      </c>
      <c r="AL2628" s="95">
        <v>53068317.310000002</v>
      </c>
      <c r="AM2628" s="95">
        <v>2092</v>
      </c>
      <c r="AN2628" s="95">
        <v>8198194.3300000001</v>
      </c>
      <c r="AO2628" s="95">
        <v>1872</v>
      </c>
      <c r="AP2628" s="95">
        <v>9148545.6400000006</v>
      </c>
      <c r="AQ2628" s="72">
        <v>301.81</v>
      </c>
      <c r="AR2628" s="72">
        <v>315.42</v>
      </c>
      <c r="AS2628" s="72">
        <v>617.23</v>
      </c>
      <c r="AT2628" s="95">
        <v>45441523</v>
      </c>
      <c r="AU2628" s="95">
        <v>43948242</v>
      </c>
      <c r="AV2628" s="95">
        <v>12547</v>
      </c>
      <c r="AW2628" s="95">
        <v>11611</v>
      </c>
      <c r="AX2628" s="72">
        <v>318.56</v>
      </c>
      <c r="AY2628" s="72">
        <v>335.41</v>
      </c>
      <c r="AZ2628" s="72">
        <v>653.97</v>
      </c>
      <c r="BA2628" s="95">
        <v>49771178</v>
      </c>
      <c r="BB2628" s="95">
        <v>48239241</v>
      </c>
      <c r="BC2628" s="95">
        <v>13020</v>
      </c>
      <c r="BD2628" s="95">
        <v>11985</v>
      </c>
      <c r="BE2628" s="72">
        <v>331.05</v>
      </c>
      <c r="BF2628" s="72">
        <v>351.01</v>
      </c>
      <c r="BG2628" s="72">
        <v>682.06</v>
      </c>
      <c r="BH2628" s="95">
        <v>53665427</v>
      </c>
      <c r="BI2628" s="95">
        <v>51947543</v>
      </c>
      <c r="BJ2628" s="95">
        <v>13509</v>
      </c>
      <c r="BK2628" s="95">
        <v>12333</v>
      </c>
      <c r="BL2628" s="72">
        <v>331.23</v>
      </c>
      <c r="BM2628" s="72">
        <v>375.19</v>
      </c>
      <c r="BN2628" s="72">
        <v>706.42</v>
      </c>
      <c r="BO2628" s="95">
        <v>55742263</v>
      </c>
      <c r="BP2628" s="95">
        <v>57291609</v>
      </c>
      <c r="BQ2628" s="95">
        <v>14024</v>
      </c>
      <c r="BR2628" s="95">
        <v>12725</v>
      </c>
      <c r="BS2628" s="72">
        <v>317.07</v>
      </c>
      <c r="BT2628" s="72">
        <v>394.79</v>
      </c>
      <c r="BU2628" s="72">
        <v>711.86</v>
      </c>
      <c r="BV2628" s="95">
        <v>55363664.329999998</v>
      </c>
      <c r="BW2628" s="95">
        <v>62216862.950000003</v>
      </c>
      <c r="BX2628" s="95">
        <v>14551</v>
      </c>
      <c r="BY2628" s="95">
        <v>13133</v>
      </c>
      <c r="BZ2628" s="95">
        <v>12101</v>
      </c>
      <c r="CA2628" s="95">
        <v>12521</v>
      </c>
      <c r="CB2628" s="95">
        <v>12942</v>
      </c>
      <c r="CC2628" s="95">
        <v>13407</v>
      </c>
      <c r="CD2628" s="95">
        <v>13857</v>
      </c>
      <c r="CE2628" s="72">
        <v>650.75523149000003</v>
      </c>
      <c r="CF2628" s="72">
        <v>676.59346364999999</v>
      </c>
      <c r="CG2628" s="72">
        <v>712.40329333</v>
      </c>
      <c r="CH2628" s="72">
        <v>716.50152150999998</v>
      </c>
      <c r="CI2628" s="72">
        <v>731.52548966999996</v>
      </c>
      <c r="CJ2628" s="96">
        <v>0.94848257859999996</v>
      </c>
      <c r="CK2628" s="96">
        <v>0.96656269260000005</v>
      </c>
      <c r="CL2628" s="96">
        <v>0.95740714059999998</v>
      </c>
      <c r="CM2628" s="96">
        <v>0.98592951829999997</v>
      </c>
      <c r="CN2628" s="96">
        <v>0.97311715050000003</v>
      </c>
      <c r="CO2628" s="96">
        <v>0.92946554790000002</v>
      </c>
      <c r="CP2628" s="96">
        <v>1.0396295143000001</v>
      </c>
      <c r="CQ2628" s="96">
        <v>0.99584056389999998</v>
      </c>
      <c r="CR2628" s="96">
        <v>1.0439716993999999</v>
      </c>
      <c r="CS2628" s="95">
        <v>11115</v>
      </c>
      <c r="CT2628" s="95">
        <v>11565</v>
      </c>
      <c r="CU2628" s="95">
        <v>11866</v>
      </c>
      <c r="CV2628" s="95">
        <v>12247</v>
      </c>
      <c r="CW2628" s="95">
        <v>12595</v>
      </c>
      <c r="CX2628" s="96">
        <v>0.93132931799999996</v>
      </c>
      <c r="CY2628" s="96">
        <v>0.93883001399999999</v>
      </c>
      <c r="CZ2628" s="96">
        <v>0.930124167</v>
      </c>
      <c r="DA2628" s="96">
        <v>0.92571736900000001</v>
      </c>
      <c r="DB2628" s="96">
        <v>0.92224624799999999</v>
      </c>
      <c r="DC2628">
        <v>2013</v>
      </c>
      <c r="DD2628" s="6">
        <v>12357.4</v>
      </c>
      <c r="DE2628" s="96">
        <v>2.9925441999999998E-3</v>
      </c>
      <c r="DF2628" s="72">
        <v>799.36</v>
      </c>
      <c r="DG2628" s="96">
        <v>1</v>
      </c>
      <c r="DH2628" s="72">
        <v>799.36</v>
      </c>
      <c r="DI2628" s="72">
        <v>819.63178979999998</v>
      </c>
      <c r="DJ2628" s="96">
        <v>1</v>
      </c>
      <c r="DK2628" s="72">
        <v>799.36</v>
      </c>
      <c r="DL2628" s="96">
        <v>1</v>
      </c>
      <c r="DM2628" s="72">
        <v>799.36</v>
      </c>
      <c r="DN2628" s="96">
        <v>1</v>
      </c>
      <c r="DO2628" s="96">
        <v>1.1849E-2</v>
      </c>
      <c r="DP2628" s="72">
        <v>9.4700000000000006</v>
      </c>
      <c r="DQ2628" s="72">
        <v>789.89</v>
      </c>
      <c r="DR2628" t="s">
        <v>1613</v>
      </c>
      <c r="DT2628" t="s">
        <v>1038</v>
      </c>
    </row>
    <row r="2629" spans="1:124" x14ac:dyDescent="0.3">
      <c r="A2629" t="s">
        <v>1614</v>
      </c>
      <c r="B2629">
        <v>45200</v>
      </c>
      <c r="C2629" s="95">
        <v>1272</v>
      </c>
      <c r="D2629" s="95">
        <v>4651282</v>
      </c>
      <c r="E2629" s="95">
        <v>1197</v>
      </c>
      <c r="F2629" s="95">
        <v>3464392</v>
      </c>
      <c r="G2629" s="95">
        <v>138</v>
      </c>
      <c r="H2629" s="95">
        <v>344749</v>
      </c>
      <c r="I2629" s="95">
        <v>131</v>
      </c>
      <c r="J2629" s="95">
        <v>354166</v>
      </c>
      <c r="K2629" s="95">
        <v>1266</v>
      </c>
      <c r="L2629" s="95">
        <v>4997072</v>
      </c>
      <c r="M2629" s="95">
        <v>1185</v>
      </c>
      <c r="N2629" s="95">
        <v>3679788</v>
      </c>
      <c r="O2629" s="95">
        <v>139</v>
      </c>
      <c r="P2629" s="95">
        <v>442494</v>
      </c>
      <c r="Q2629" s="95">
        <v>133</v>
      </c>
      <c r="R2629" s="95">
        <v>362894</v>
      </c>
      <c r="S2629" s="95">
        <v>1270</v>
      </c>
      <c r="T2629" s="95">
        <v>4593994</v>
      </c>
      <c r="U2629" s="95">
        <v>1193</v>
      </c>
      <c r="V2629" s="95">
        <v>3635867</v>
      </c>
      <c r="W2629" s="95">
        <v>145</v>
      </c>
      <c r="X2629" s="95">
        <v>664826</v>
      </c>
      <c r="Y2629" s="95">
        <v>138</v>
      </c>
      <c r="Z2629" s="95">
        <v>477195</v>
      </c>
      <c r="AA2629" s="95">
        <v>1294</v>
      </c>
      <c r="AB2629" s="95">
        <v>4648094</v>
      </c>
      <c r="AC2629" s="95">
        <v>1208</v>
      </c>
      <c r="AD2629" s="95">
        <v>3978917</v>
      </c>
      <c r="AE2629" s="95">
        <v>154</v>
      </c>
      <c r="AF2629" s="95">
        <v>608845</v>
      </c>
      <c r="AG2629" s="95">
        <v>142</v>
      </c>
      <c r="AH2629" s="95">
        <v>562757</v>
      </c>
      <c r="AI2629" s="95">
        <v>1309</v>
      </c>
      <c r="AJ2629" s="95">
        <v>4457552.0999999996</v>
      </c>
      <c r="AK2629" s="95">
        <v>1218</v>
      </c>
      <c r="AL2629" s="95">
        <v>3841841.42</v>
      </c>
      <c r="AM2629" s="95">
        <v>158</v>
      </c>
      <c r="AN2629" s="95">
        <v>572745</v>
      </c>
      <c r="AO2629" s="95">
        <v>148</v>
      </c>
      <c r="AP2629" s="95">
        <v>557931</v>
      </c>
      <c r="AQ2629" s="72">
        <v>295.27</v>
      </c>
      <c r="AR2629" s="72">
        <v>239.62</v>
      </c>
      <c r="AS2629" s="72">
        <v>534.89</v>
      </c>
      <c r="AT2629" s="95">
        <v>4996031</v>
      </c>
      <c r="AU2629" s="95">
        <v>3818558</v>
      </c>
      <c r="AV2629" s="95">
        <v>1410</v>
      </c>
      <c r="AW2629" s="95">
        <v>1328</v>
      </c>
      <c r="AX2629" s="72">
        <v>322.63</v>
      </c>
      <c r="AY2629" s="72">
        <v>255.61</v>
      </c>
      <c r="AZ2629" s="72">
        <v>578.24</v>
      </c>
      <c r="BA2629" s="95">
        <v>5439566</v>
      </c>
      <c r="BB2629" s="95">
        <v>4042682</v>
      </c>
      <c r="BC2629" s="95">
        <v>1405</v>
      </c>
      <c r="BD2629" s="95">
        <v>1318</v>
      </c>
      <c r="BE2629" s="72">
        <v>309.70999999999998</v>
      </c>
      <c r="BF2629" s="72">
        <v>257.52</v>
      </c>
      <c r="BG2629" s="72">
        <v>567.23</v>
      </c>
      <c r="BH2629" s="95">
        <v>5258820</v>
      </c>
      <c r="BI2629" s="95">
        <v>4113062</v>
      </c>
      <c r="BJ2629" s="95">
        <v>1415</v>
      </c>
      <c r="BK2629" s="95">
        <v>1331</v>
      </c>
      <c r="BL2629" s="72">
        <v>302.54000000000002</v>
      </c>
      <c r="BM2629" s="72">
        <v>280.35000000000002</v>
      </c>
      <c r="BN2629" s="72">
        <v>582.89</v>
      </c>
      <c r="BO2629" s="95">
        <v>5256939</v>
      </c>
      <c r="BP2629" s="95">
        <v>4541674</v>
      </c>
      <c r="BQ2629" s="95">
        <v>1448</v>
      </c>
      <c r="BR2629" s="95">
        <v>1350</v>
      </c>
      <c r="BS2629" s="72">
        <v>285.75</v>
      </c>
      <c r="BT2629" s="72">
        <v>268.41000000000003</v>
      </c>
      <c r="BU2629" s="72">
        <v>554.16</v>
      </c>
      <c r="BV2629" s="95">
        <v>5030297.0999999996</v>
      </c>
      <c r="BW2629" s="95">
        <v>4399772.42</v>
      </c>
      <c r="BX2629" s="95">
        <v>1467</v>
      </c>
      <c r="BY2629" s="95">
        <v>1366</v>
      </c>
      <c r="BZ2629" s="95">
        <v>1371</v>
      </c>
      <c r="CA2629" s="95">
        <v>1363</v>
      </c>
      <c r="CB2629" s="95">
        <v>1375</v>
      </c>
      <c r="CC2629" s="95">
        <v>1401</v>
      </c>
      <c r="CD2629" s="95">
        <v>1418</v>
      </c>
      <c r="CE2629" s="72">
        <v>650.75523149000003</v>
      </c>
      <c r="CF2629" s="72">
        <v>676.59346364999999</v>
      </c>
      <c r="CG2629" s="72">
        <v>712.40329333</v>
      </c>
      <c r="CH2629" s="72">
        <v>716.50152150999998</v>
      </c>
      <c r="CI2629" s="72">
        <v>731.52548966999996</v>
      </c>
      <c r="CJ2629" s="96">
        <v>0.82195266990000004</v>
      </c>
      <c r="CK2629" s="96">
        <v>0.85463432780000004</v>
      </c>
      <c r="CL2629" s="96">
        <v>0.79622035059999996</v>
      </c>
      <c r="CM2629" s="96">
        <v>0.81352234779999999</v>
      </c>
      <c r="CN2629" s="96">
        <v>0.75754024679999998</v>
      </c>
      <c r="CO2629" s="96">
        <v>0.91985759710000004</v>
      </c>
      <c r="CP2629" s="96">
        <v>0.87923825499999997</v>
      </c>
      <c r="CQ2629" s="96">
        <v>0.99584056389999998</v>
      </c>
      <c r="CR2629" s="96">
        <v>0.88291053949999998</v>
      </c>
      <c r="CS2629" s="95">
        <v>1322</v>
      </c>
      <c r="CT2629" s="95">
        <v>1321</v>
      </c>
      <c r="CU2629" s="95">
        <v>1349</v>
      </c>
      <c r="CV2629" s="95">
        <v>1335</v>
      </c>
      <c r="CW2629" s="95">
        <v>1379</v>
      </c>
      <c r="CX2629" s="96">
        <v>0.91947447299999996</v>
      </c>
      <c r="CY2629" s="96">
        <v>0.90640261499999997</v>
      </c>
      <c r="CZ2629" s="96">
        <v>0.94906981300000004</v>
      </c>
      <c r="DA2629" s="96">
        <v>0.91955998699999997</v>
      </c>
      <c r="DB2629" s="96">
        <v>0.90482536499999999</v>
      </c>
      <c r="DC2629">
        <v>2013</v>
      </c>
      <c r="DD2629" s="6">
        <v>1338.6</v>
      </c>
      <c r="DE2629" s="96">
        <v>3.2925751999999999E-3</v>
      </c>
      <c r="DF2629" s="72">
        <v>675.83</v>
      </c>
      <c r="DG2629" s="96">
        <v>1</v>
      </c>
      <c r="DH2629" s="72">
        <v>675.83</v>
      </c>
      <c r="DI2629" s="72">
        <v>818.63612964000004</v>
      </c>
      <c r="DJ2629" s="96">
        <v>1</v>
      </c>
      <c r="DK2629" s="72">
        <v>675.83</v>
      </c>
      <c r="DL2629" s="96">
        <v>1</v>
      </c>
      <c r="DM2629" s="72">
        <v>675.83</v>
      </c>
      <c r="DN2629" s="96">
        <v>1</v>
      </c>
      <c r="DO2629" s="96">
        <v>9.1570000000000002E-3</v>
      </c>
      <c r="DP2629" s="72">
        <v>6.19</v>
      </c>
      <c r="DQ2629" s="72">
        <v>669.64</v>
      </c>
      <c r="DR2629" t="s">
        <v>1614</v>
      </c>
      <c r="DT2629" t="s">
        <v>1038</v>
      </c>
    </row>
    <row r="2630" spans="1:124" x14ac:dyDescent="0.3">
      <c r="A2630" t="s">
        <v>1615</v>
      </c>
      <c r="B2630">
        <v>45201</v>
      </c>
      <c r="C2630" s="95">
        <v>336</v>
      </c>
      <c r="D2630" s="95">
        <v>1207694</v>
      </c>
      <c r="E2630" s="95">
        <v>317</v>
      </c>
      <c r="F2630" s="95">
        <v>1340782</v>
      </c>
      <c r="G2630" s="95">
        <v>28</v>
      </c>
      <c r="H2630" s="95">
        <v>61147</v>
      </c>
      <c r="I2630" s="95">
        <v>25</v>
      </c>
      <c r="J2630" s="95">
        <v>109668</v>
      </c>
      <c r="K2630" s="95">
        <v>344</v>
      </c>
      <c r="L2630" s="95">
        <v>1400107</v>
      </c>
      <c r="M2630" s="95">
        <v>322</v>
      </c>
      <c r="N2630" s="95">
        <v>1268902</v>
      </c>
      <c r="O2630" s="95">
        <v>23</v>
      </c>
      <c r="P2630" s="95">
        <v>37939</v>
      </c>
      <c r="Q2630" s="95">
        <v>19</v>
      </c>
      <c r="R2630" s="95">
        <v>84271</v>
      </c>
      <c r="S2630" s="95">
        <v>345</v>
      </c>
      <c r="T2630" s="95">
        <v>1269567</v>
      </c>
      <c r="U2630" s="95">
        <v>321</v>
      </c>
      <c r="V2630" s="95">
        <v>1317982</v>
      </c>
      <c r="W2630" s="95">
        <v>27</v>
      </c>
      <c r="X2630" s="95">
        <v>17603</v>
      </c>
      <c r="Y2630" s="95">
        <v>22</v>
      </c>
      <c r="Z2630" s="95">
        <v>81330</v>
      </c>
      <c r="AA2630" s="95">
        <v>348</v>
      </c>
      <c r="AB2630" s="95">
        <v>1672639</v>
      </c>
      <c r="AC2630" s="95">
        <v>323</v>
      </c>
      <c r="AD2630" s="95">
        <v>1248548</v>
      </c>
      <c r="AE2630" s="95">
        <v>25</v>
      </c>
      <c r="AF2630" s="95">
        <v>57601</v>
      </c>
      <c r="AG2630" s="95">
        <v>21</v>
      </c>
      <c r="AH2630" s="95">
        <v>117468</v>
      </c>
      <c r="AI2630" s="95">
        <v>345</v>
      </c>
      <c r="AJ2630" s="95">
        <v>1702375</v>
      </c>
      <c r="AK2630" s="95">
        <v>321</v>
      </c>
      <c r="AL2630" s="95">
        <v>1381164.22</v>
      </c>
      <c r="AM2630" s="95">
        <v>22</v>
      </c>
      <c r="AN2630" s="95">
        <v>81257</v>
      </c>
      <c r="AO2630" s="95">
        <v>19</v>
      </c>
      <c r="AP2630" s="95">
        <v>95886</v>
      </c>
      <c r="AQ2630" s="72">
        <v>290.49</v>
      </c>
      <c r="AR2630" s="72">
        <v>353.42</v>
      </c>
      <c r="AS2630" s="72">
        <v>643.91</v>
      </c>
      <c r="AT2630" s="95">
        <v>1268841</v>
      </c>
      <c r="AU2630" s="95">
        <v>1450450</v>
      </c>
      <c r="AV2630" s="95">
        <v>364</v>
      </c>
      <c r="AW2630" s="95">
        <v>342</v>
      </c>
      <c r="AX2630" s="72">
        <v>326.52999999999997</v>
      </c>
      <c r="AY2630" s="72">
        <v>330.69</v>
      </c>
      <c r="AZ2630" s="72">
        <v>657.22</v>
      </c>
      <c r="BA2630" s="95">
        <v>1438046</v>
      </c>
      <c r="BB2630" s="95">
        <v>1353173</v>
      </c>
      <c r="BC2630" s="95">
        <v>367</v>
      </c>
      <c r="BD2630" s="95">
        <v>341</v>
      </c>
      <c r="BE2630" s="72">
        <v>288.33999999999997</v>
      </c>
      <c r="BF2630" s="72">
        <v>339.97</v>
      </c>
      <c r="BG2630" s="72">
        <v>628.30999999999995</v>
      </c>
      <c r="BH2630" s="95">
        <v>1287170</v>
      </c>
      <c r="BI2630" s="95">
        <v>1399312</v>
      </c>
      <c r="BJ2630" s="95">
        <v>372</v>
      </c>
      <c r="BK2630" s="95">
        <v>343</v>
      </c>
      <c r="BL2630" s="72">
        <v>386.56</v>
      </c>
      <c r="BM2630" s="72">
        <v>330.91</v>
      </c>
      <c r="BN2630" s="72">
        <v>717.47</v>
      </c>
      <c r="BO2630" s="95">
        <v>1730240</v>
      </c>
      <c r="BP2630" s="95">
        <v>1366016</v>
      </c>
      <c r="BQ2630" s="95">
        <v>373</v>
      </c>
      <c r="BR2630" s="95">
        <v>344</v>
      </c>
      <c r="BS2630" s="72">
        <v>405</v>
      </c>
      <c r="BT2630" s="72">
        <v>362.02</v>
      </c>
      <c r="BU2630" s="72">
        <v>767.02</v>
      </c>
      <c r="BV2630" s="95">
        <v>1783632</v>
      </c>
      <c r="BW2630" s="95">
        <v>1477050.22</v>
      </c>
      <c r="BX2630" s="95">
        <v>367</v>
      </c>
      <c r="BY2630" s="95">
        <v>340</v>
      </c>
      <c r="BZ2630" s="95">
        <v>354</v>
      </c>
      <c r="CA2630" s="95">
        <v>354</v>
      </c>
      <c r="CB2630" s="95">
        <v>358</v>
      </c>
      <c r="CC2630" s="95">
        <v>359</v>
      </c>
      <c r="CD2630" s="95">
        <v>354</v>
      </c>
      <c r="CE2630" s="72">
        <v>650.75523149000003</v>
      </c>
      <c r="CF2630" s="72">
        <v>676.59346364999999</v>
      </c>
      <c r="CG2630" s="72">
        <v>712.40329333</v>
      </c>
      <c r="CH2630" s="72">
        <v>716.50152150999998</v>
      </c>
      <c r="CI2630" s="72">
        <v>731.52548966999996</v>
      </c>
      <c r="CJ2630" s="96">
        <v>0.98948109650000005</v>
      </c>
      <c r="CK2630" s="96">
        <v>0.97136616789999997</v>
      </c>
      <c r="CL2630" s="96">
        <v>0.88195830350000004</v>
      </c>
      <c r="CM2630" s="96">
        <v>1.0013516767999999</v>
      </c>
      <c r="CN2630" s="96">
        <v>1.0485212214999999</v>
      </c>
      <c r="CO2630" s="96">
        <v>0.95370099909999995</v>
      </c>
      <c r="CP2630" s="96">
        <v>1.0260403356000001</v>
      </c>
      <c r="CQ2630" s="96">
        <v>0.99584056389999998</v>
      </c>
      <c r="CR2630" s="96">
        <v>1.0303257633</v>
      </c>
      <c r="CS2630" s="95">
        <v>344</v>
      </c>
      <c r="CT2630" s="95">
        <v>341</v>
      </c>
      <c r="CU2630" s="95">
        <v>345</v>
      </c>
      <c r="CV2630" s="95">
        <v>355</v>
      </c>
      <c r="CW2630" s="95">
        <v>351</v>
      </c>
      <c r="CX2630" s="96">
        <v>0.95290131700000003</v>
      </c>
      <c r="CY2630" s="96">
        <v>0.98576433299999999</v>
      </c>
      <c r="CZ2630" s="96">
        <v>0.97100920700000004</v>
      </c>
      <c r="DA2630" s="96">
        <v>0.953554609</v>
      </c>
      <c r="DB2630" s="96">
        <v>0.90647060199999996</v>
      </c>
      <c r="DC2630">
        <v>2013</v>
      </c>
      <c r="DD2630" s="6">
        <v>342</v>
      </c>
      <c r="DE2630" s="96">
        <v>2.2693523000000002E-3</v>
      </c>
      <c r="DF2630" s="72">
        <v>789.48</v>
      </c>
      <c r="DG2630" s="96">
        <v>1</v>
      </c>
      <c r="DH2630" s="72">
        <v>789.48</v>
      </c>
      <c r="DI2630" s="72">
        <v>818.63612964000004</v>
      </c>
      <c r="DJ2630" s="96">
        <v>0.58480766070000001</v>
      </c>
      <c r="DK2630" s="72">
        <v>801.58540167000001</v>
      </c>
      <c r="DL2630" s="96">
        <v>1.0075728719999999</v>
      </c>
      <c r="DM2630" s="72">
        <v>807.65570528000001</v>
      </c>
      <c r="DN2630" s="96">
        <v>1</v>
      </c>
      <c r="DO2630" s="96">
        <v>6.7749999999999998E-3</v>
      </c>
      <c r="DP2630" s="72">
        <v>5.47</v>
      </c>
      <c r="DQ2630" s="72">
        <v>802.19</v>
      </c>
      <c r="DR2630" t="s">
        <v>1615</v>
      </c>
      <c r="DT2630" t="s">
        <v>1038</v>
      </c>
    </row>
    <row r="2631" spans="1:124" x14ac:dyDescent="0.3">
      <c r="A2631" t="s">
        <v>349</v>
      </c>
      <c r="B2631">
        <v>45210</v>
      </c>
      <c r="C2631" s="95">
        <v>1123</v>
      </c>
      <c r="D2631" s="95">
        <v>4765837</v>
      </c>
      <c r="E2631" s="95">
        <v>1108</v>
      </c>
      <c r="F2631" s="95">
        <v>6763125</v>
      </c>
      <c r="G2631" s="95">
        <v>205</v>
      </c>
      <c r="H2631" s="95">
        <v>433028</v>
      </c>
      <c r="I2631" s="95">
        <v>197</v>
      </c>
      <c r="J2631" s="95">
        <v>800622</v>
      </c>
      <c r="K2631" s="95">
        <v>1020</v>
      </c>
      <c r="L2631" s="95">
        <v>4770589</v>
      </c>
      <c r="M2631" s="95">
        <v>1007</v>
      </c>
      <c r="N2631" s="95">
        <v>6465043</v>
      </c>
      <c r="O2631" s="95">
        <v>203</v>
      </c>
      <c r="P2631" s="95">
        <v>606151</v>
      </c>
      <c r="Q2631" s="95">
        <v>194</v>
      </c>
      <c r="R2631" s="95">
        <v>915782</v>
      </c>
      <c r="S2631" s="95">
        <v>961</v>
      </c>
      <c r="T2631" s="95">
        <v>4639142</v>
      </c>
      <c r="U2631" s="95">
        <v>938</v>
      </c>
      <c r="V2631" s="95">
        <v>6205956</v>
      </c>
      <c r="W2631" s="95">
        <v>210</v>
      </c>
      <c r="X2631" s="95">
        <v>663058</v>
      </c>
      <c r="Y2631" s="95">
        <v>202</v>
      </c>
      <c r="Z2631" s="95">
        <v>1028371</v>
      </c>
      <c r="AA2631" s="95">
        <v>970</v>
      </c>
      <c r="AB2631" s="95">
        <v>4197563</v>
      </c>
      <c r="AC2631" s="95">
        <v>940</v>
      </c>
      <c r="AD2631" s="95">
        <v>6901876</v>
      </c>
      <c r="AE2631" s="95">
        <v>209</v>
      </c>
      <c r="AF2631" s="95">
        <v>1048440</v>
      </c>
      <c r="AG2631" s="95">
        <v>199</v>
      </c>
      <c r="AH2631" s="95">
        <v>1284376</v>
      </c>
      <c r="AI2631" s="95">
        <v>977</v>
      </c>
      <c r="AJ2631" s="95">
        <v>5541231</v>
      </c>
      <c r="AK2631" s="95">
        <v>953</v>
      </c>
      <c r="AL2631" s="95">
        <v>7561333</v>
      </c>
      <c r="AM2631" s="95">
        <v>207</v>
      </c>
      <c r="AN2631" s="95">
        <v>896585</v>
      </c>
      <c r="AO2631" s="95">
        <v>197</v>
      </c>
      <c r="AP2631" s="95">
        <v>1476260</v>
      </c>
      <c r="AQ2631" s="72">
        <v>326.23</v>
      </c>
      <c r="AR2631" s="72">
        <v>483</v>
      </c>
      <c r="AS2631" s="72">
        <v>809.23</v>
      </c>
      <c r="AT2631" s="95">
        <v>5198865</v>
      </c>
      <c r="AU2631" s="95">
        <v>7563747</v>
      </c>
      <c r="AV2631" s="95">
        <v>1328</v>
      </c>
      <c r="AW2631" s="95">
        <v>1305</v>
      </c>
      <c r="AX2631" s="72">
        <v>366.36</v>
      </c>
      <c r="AY2631" s="72">
        <v>512.13</v>
      </c>
      <c r="AZ2631" s="72">
        <v>878.49</v>
      </c>
      <c r="BA2631" s="95">
        <v>5376740</v>
      </c>
      <c r="BB2631" s="95">
        <v>7380825</v>
      </c>
      <c r="BC2631" s="95">
        <v>1223</v>
      </c>
      <c r="BD2631" s="95">
        <v>1201</v>
      </c>
      <c r="BE2631" s="72">
        <v>377.33</v>
      </c>
      <c r="BF2631" s="72">
        <v>528.83000000000004</v>
      </c>
      <c r="BG2631" s="72">
        <v>906.16</v>
      </c>
      <c r="BH2631" s="95">
        <v>5302200</v>
      </c>
      <c r="BI2631" s="95">
        <v>7234327</v>
      </c>
      <c r="BJ2631" s="95">
        <v>1171</v>
      </c>
      <c r="BK2631" s="95">
        <v>1140</v>
      </c>
      <c r="BL2631" s="72">
        <v>370.79</v>
      </c>
      <c r="BM2631" s="72">
        <v>598.94000000000005</v>
      </c>
      <c r="BN2631" s="72">
        <v>969.73</v>
      </c>
      <c r="BO2631" s="95">
        <v>5246003</v>
      </c>
      <c r="BP2631" s="95">
        <v>8186252</v>
      </c>
      <c r="BQ2631" s="95">
        <v>1179</v>
      </c>
      <c r="BR2631" s="95">
        <v>1139</v>
      </c>
      <c r="BS2631" s="72">
        <v>453.11</v>
      </c>
      <c r="BT2631" s="72">
        <v>654.9</v>
      </c>
      <c r="BU2631" s="72">
        <v>1108.01</v>
      </c>
      <c r="BV2631" s="95">
        <v>6437816</v>
      </c>
      <c r="BW2631" s="95">
        <v>9037593</v>
      </c>
      <c r="BX2631" s="95">
        <v>1184</v>
      </c>
      <c r="BY2631" s="95">
        <v>1150</v>
      </c>
      <c r="BZ2631" s="95">
        <v>1317</v>
      </c>
      <c r="CA2631" s="95">
        <v>1212</v>
      </c>
      <c r="CB2631" s="95">
        <v>1156</v>
      </c>
      <c r="CC2631" s="95">
        <v>1160</v>
      </c>
      <c r="CD2631" s="95">
        <v>1167</v>
      </c>
      <c r="CE2631" s="72">
        <v>650.75523149000003</v>
      </c>
      <c r="CF2631" s="72">
        <v>676.59346364999999</v>
      </c>
      <c r="CG2631" s="72">
        <v>712.40329333</v>
      </c>
      <c r="CH2631" s="72">
        <v>716.50152150999998</v>
      </c>
      <c r="CI2631" s="72">
        <v>731.52548966999996</v>
      </c>
      <c r="CJ2631" s="96">
        <v>1.2435243865000001</v>
      </c>
      <c r="CK2631" s="96">
        <v>1.2984015471999999</v>
      </c>
      <c r="CL2631" s="96">
        <v>1.2719761523999999</v>
      </c>
      <c r="CM2631" s="96">
        <v>1.3534235042</v>
      </c>
      <c r="CN2631" s="96">
        <v>1.5146567217</v>
      </c>
      <c r="CO2631" s="96">
        <v>1.1616441740000001</v>
      </c>
      <c r="CP2631" s="96">
        <v>1.1504352988</v>
      </c>
      <c r="CQ2631" s="96">
        <v>0.99584056389999998</v>
      </c>
      <c r="CR2631" s="96">
        <v>1.1552402825999999</v>
      </c>
      <c r="CS2631" s="95">
        <v>1302</v>
      </c>
      <c r="CT2631" s="95">
        <v>1166</v>
      </c>
      <c r="CU2631" s="95">
        <v>1133</v>
      </c>
      <c r="CV2631" s="95">
        <v>1155</v>
      </c>
      <c r="CW2631" s="95">
        <v>1166</v>
      </c>
      <c r="CX2631" s="96">
        <v>1.159500988</v>
      </c>
      <c r="CY2631" s="96">
        <v>1.180984974</v>
      </c>
      <c r="CZ2631" s="96">
        <v>1.1926236480000001</v>
      </c>
      <c r="DA2631" s="96">
        <v>1.1185852039999999</v>
      </c>
      <c r="DB2631" s="96">
        <v>1.1572465940000001</v>
      </c>
      <c r="DC2631">
        <v>2013</v>
      </c>
      <c r="DD2631" s="6">
        <v>1187</v>
      </c>
      <c r="DE2631" s="96">
        <v>1.0662385999999999E-3</v>
      </c>
      <c r="DF2631" s="72">
        <v>886.27</v>
      </c>
      <c r="DG2631" s="96">
        <v>1</v>
      </c>
      <c r="DH2631" s="72">
        <v>886.27</v>
      </c>
      <c r="DI2631" s="72">
        <v>818.63612964000004</v>
      </c>
      <c r="DJ2631" s="96">
        <v>1</v>
      </c>
      <c r="DK2631" s="72">
        <v>886.27</v>
      </c>
      <c r="DL2631" s="96">
        <v>1</v>
      </c>
      <c r="DM2631" s="72">
        <v>886.27</v>
      </c>
      <c r="DN2631" s="96">
        <v>1</v>
      </c>
      <c r="DO2631" s="96">
        <v>3.0339999999999998E-3</v>
      </c>
      <c r="DP2631" s="72">
        <v>2.69</v>
      </c>
      <c r="DQ2631" s="72">
        <v>883.58</v>
      </c>
      <c r="DR2631" t="s">
        <v>349</v>
      </c>
      <c r="DT2631" t="s">
        <v>1038</v>
      </c>
    </row>
    <row r="2632" spans="1:124" x14ac:dyDescent="0.3">
      <c r="A2632" t="s">
        <v>488</v>
      </c>
      <c r="B2632">
        <v>45220</v>
      </c>
      <c r="C2632" s="95">
        <v>5810</v>
      </c>
      <c r="D2632" s="95">
        <v>25193525</v>
      </c>
      <c r="E2632" s="95">
        <v>5619</v>
      </c>
      <c r="F2632" s="95">
        <v>19770966</v>
      </c>
      <c r="G2632" s="95">
        <v>1210</v>
      </c>
      <c r="H2632" s="95">
        <v>5316235</v>
      </c>
      <c r="I2632" s="95">
        <v>1125</v>
      </c>
      <c r="J2632" s="95">
        <v>4633483</v>
      </c>
      <c r="K2632" s="95">
        <v>5700</v>
      </c>
      <c r="L2632" s="95">
        <v>24230133</v>
      </c>
      <c r="M2632" s="95">
        <v>5509</v>
      </c>
      <c r="N2632" s="95">
        <v>20802578</v>
      </c>
      <c r="O2632" s="95">
        <v>1259</v>
      </c>
      <c r="P2632" s="95">
        <v>5951335</v>
      </c>
      <c r="Q2632" s="95">
        <v>1168</v>
      </c>
      <c r="R2632" s="95">
        <v>4934627</v>
      </c>
      <c r="S2632" s="95">
        <v>5758</v>
      </c>
      <c r="T2632" s="95">
        <v>26897180</v>
      </c>
      <c r="U2632" s="95">
        <v>5532</v>
      </c>
      <c r="V2632" s="95">
        <v>21837980</v>
      </c>
      <c r="W2632" s="95">
        <v>1248</v>
      </c>
      <c r="X2632" s="95">
        <v>5315871</v>
      </c>
      <c r="Y2632" s="95">
        <v>1156</v>
      </c>
      <c r="Z2632" s="95">
        <v>4941369</v>
      </c>
      <c r="AA2632" s="95">
        <v>5882</v>
      </c>
      <c r="AB2632" s="95">
        <v>26364166</v>
      </c>
      <c r="AC2632" s="95">
        <v>5630</v>
      </c>
      <c r="AD2632" s="95">
        <v>23357153</v>
      </c>
      <c r="AE2632" s="95">
        <v>1335</v>
      </c>
      <c r="AF2632" s="95">
        <v>5262590</v>
      </c>
      <c r="AG2632" s="95">
        <v>1234</v>
      </c>
      <c r="AH2632" s="95">
        <v>5242846</v>
      </c>
      <c r="AI2632" s="95">
        <v>5933</v>
      </c>
      <c r="AJ2632" s="95">
        <v>28009308.02</v>
      </c>
      <c r="AK2632" s="95">
        <v>5671</v>
      </c>
      <c r="AL2632" s="95">
        <v>25648956.25</v>
      </c>
      <c r="AM2632" s="95">
        <v>1339</v>
      </c>
      <c r="AN2632" s="95">
        <v>5355800.0999999996</v>
      </c>
      <c r="AO2632" s="95">
        <v>1226</v>
      </c>
      <c r="AP2632" s="95">
        <v>5340102.47</v>
      </c>
      <c r="AQ2632" s="72">
        <v>362.18</v>
      </c>
      <c r="AR2632" s="72">
        <v>301.56</v>
      </c>
      <c r="AS2632" s="72">
        <v>663.74</v>
      </c>
      <c r="AT2632" s="95">
        <v>30509760</v>
      </c>
      <c r="AU2632" s="95">
        <v>24404449</v>
      </c>
      <c r="AV2632" s="95">
        <v>7020</v>
      </c>
      <c r="AW2632" s="95">
        <v>6744</v>
      </c>
      <c r="AX2632" s="72">
        <v>361.42</v>
      </c>
      <c r="AY2632" s="72">
        <v>321.22000000000003</v>
      </c>
      <c r="AZ2632" s="72">
        <v>682.64</v>
      </c>
      <c r="BA2632" s="95">
        <v>30181468</v>
      </c>
      <c r="BB2632" s="95">
        <v>25737205</v>
      </c>
      <c r="BC2632" s="95">
        <v>6959</v>
      </c>
      <c r="BD2632" s="95">
        <v>6677</v>
      </c>
      <c r="BE2632" s="72">
        <v>383.16</v>
      </c>
      <c r="BF2632" s="72">
        <v>333.67</v>
      </c>
      <c r="BG2632" s="72">
        <v>716.83</v>
      </c>
      <c r="BH2632" s="95">
        <v>32213051</v>
      </c>
      <c r="BI2632" s="95">
        <v>26779349</v>
      </c>
      <c r="BJ2632" s="95">
        <v>7006</v>
      </c>
      <c r="BK2632" s="95">
        <v>6688</v>
      </c>
      <c r="BL2632" s="72">
        <v>365.19</v>
      </c>
      <c r="BM2632" s="72">
        <v>347.22</v>
      </c>
      <c r="BN2632" s="72">
        <v>712.41</v>
      </c>
      <c r="BO2632" s="95">
        <v>31626756</v>
      </c>
      <c r="BP2632" s="95">
        <v>28599999</v>
      </c>
      <c r="BQ2632" s="95">
        <v>7217</v>
      </c>
      <c r="BR2632" s="95">
        <v>6864</v>
      </c>
      <c r="BS2632" s="72">
        <v>382.35</v>
      </c>
      <c r="BT2632" s="72">
        <v>374.43</v>
      </c>
      <c r="BU2632" s="72">
        <v>756.78</v>
      </c>
      <c r="BV2632" s="95">
        <v>33365108.120000001</v>
      </c>
      <c r="BW2632" s="95">
        <v>30989058.719999999</v>
      </c>
      <c r="BX2632" s="95">
        <v>7272</v>
      </c>
      <c r="BY2632" s="95">
        <v>6897</v>
      </c>
      <c r="BZ2632" s="95">
        <v>6888</v>
      </c>
      <c r="CA2632" s="95">
        <v>6823</v>
      </c>
      <c r="CB2632" s="95">
        <v>6853</v>
      </c>
      <c r="CC2632" s="95">
        <v>7049</v>
      </c>
      <c r="CD2632" s="95">
        <v>7089</v>
      </c>
      <c r="CE2632" s="72">
        <v>650.75523149000003</v>
      </c>
      <c r="CF2632" s="72">
        <v>676.59346364999999</v>
      </c>
      <c r="CG2632" s="72">
        <v>712.40329333</v>
      </c>
      <c r="CH2632" s="72">
        <v>716.50152150999998</v>
      </c>
      <c r="CI2632" s="72">
        <v>731.52548966999996</v>
      </c>
      <c r="CJ2632" s="96">
        <v>1.0199533832000001</v>
      </c>
      <c r="CK2632" s="96">
        <v>1.0089367348</v>
      </c>
      <c r="CL2632" s="96">
        <v>1.006213765</v>
      </c>
      <c r="CM2632" s="96">
        <v>0.99428958430000003</v>
      </c>
      <c r="CN2632" s="96">
        <v>1.0345230764</v>
      </c>
      <c r="CO2632" s="96">
        <v>1.0076212821999999</v>
      </c>
      <c r="CP2632" s="96">
        <v>1.0051229827999999</v>
      </c>
      <c r="CQ2632" s="96">
        <v>0.99584056389999998</v>
      </c>
      <c r="CR2632" s="96">
        <v>1.0093210456999999</v>
      </c>
      <c r="CS2632" s="95">
        <v>6523</v>
      </c>
      <c r="CT2632" s="95">
        <v>6560</v>
      </c>
      <c r="CU2632" s="95">
        <v>6542</v>
      </c>
      <c r="CV2632" s="95">
        <v>6615</v>
      </c>
      <c r="CW2632" s="95">
        <v>6738</v>
      </c>
      <c r="CX2632" s="96">
        <v>1.0269405620000001</v>
      </c>
      <c r="CY2632" s="96">
        <v>1.037949993</v>
      </c>
      <c r="CZ2632" s="96">
        <v>1.0001875920000001</v>
      </c>
      <c r="DA2632" s="96">
        <v>0.983904416</v>
      </c>
      <c r="DB2632" s="96">
        <v>0.98989232199999999</v>
      </c>
      <c r="DC2632">
        <v>2013</v>
      </c>
      <c r="DD2632" s="6">
        <v>6774</v>
      </c>
      <c r="DE2632" s="96">
        <v>8.2486989999999997E-4</v>
      </c>
      <c r="DF2632" s="72">
        <v>774.51</v>
      </c>
      <c r="DG2632" s="96">
        <v>1</v>
      </c>
      <c r="DH2632" s="72">
        <v>774.51</v>
      </c>
      <c r="DI2632" s="72">
        <v>818.63612964000004</v>
      </c>
      <c r="DJ2632" s="96">
        <v>1</v>
      </c>
      <c r="DK2632" s="72">
        <v>774.51</v>
      </c>
      <c r="DL2632" s="96">
        <v>1</v>
      </c>
      <c r="DM2632" s="72">
        <v>774.51</v>
      </c>
      <c r="DN2632" s="96">
        <v>1</v>
      </c>
      <c r="DO2632" s="96">
        <v>3.6470000000000001E-3</v>
      </c>
      <c r="DP2632" s="72">
        <v>2.82</v>
      </c>
      <c r="DQ2632" s="72">
        <v>771.69</v>
      </c>
      <c r="DR2632" t="s">
        <v>488</v>
      </c>
      <c r="DT2632" t="s">
        <v>1038</v>
      </c>
    </row>
    <row r="2633" spans="1:124" x14ac:dyDescent="0.3">
      <c r="A2633" t="s">
        <v>1616</v>
      </c>
      <c r="B2633">
        <v>45221</v>
      </c>
      <c r="C2633" s="95">
        <v>2350</v>
      </c>
      <c r="D2633" s="95">
        <v>10261935</v>
      </c>
      <c r="E2633" s="95">
        <v>2267</v>
      </c>
      <c r="F2633" s="95">
        <v>9601129</v>
      </c>
      <c r="G2633" s="95">
        <v>370</v>
      </c>
      <c r="H2633" s="95">
        <v>1298419</v>
      </c>
      <c r="I2633" s="95">
        <v>333</v>
      </c>
      <c r="J2633" s="95">
        <v>929866</v>
      </c>
      <c r="K2633" s="95">
        <v>2305</v>
      </c>
      <c r="L2633" s="95">
        <v>10879619</v>
      </c>
      <c r="M2633" s="95">
        <v>2215</v>
      </c>
      <c r="N2633" s="95">
        <v>9066953</v>
      </c>
      <c r="O2633" s="95">
        <v>380</v>
      </c>
      <c r="P2633" s="95">
        <v>1194809</v>
      </c>
      <c r="Q2633" s="95">
        <v>340</v>
      </c>
      <c r="R2633" s="95">
        <v>1115020</v>
      </c>
      <c r="S2633" s="95">
        <v>2293</v>
      </c>
      <c r="T2633" s="95">
        <v>12122176</v>
      </c>
      <c r="U2633" s="95">
        <v>2192</v>
      </c>
      <c r="V2633" s="95">
        <v>8955549</v>
      </c>
      <c r="W2633" s="95">
        <v>384</v>
      </c>
      <c r="X2633" s="95">
        <v>1058453</v>
      </c>
      <c r="Y2633" s="95">
        <v>344</v>
      </c>
      <c r="Z2633" s="95">
        <v>1057725</v>
      </c>
      <c r="AA2633" s="95">
        <v>2308</v>
      </c>
      <c r="AB2633" s="95">
        <v>11078815</v>
      </c>
      <c r="AC2633" s="95">
        <v>2193</v>
      </c>
      <c r="AD2633" s="95">
        <v>9043870</v>
      </c>
      <c r="AE2633" s="95">
        <v>387</v>
      </c>
      <c r="AF2633" s="95">
        <v>2176008</v>
      </c>
      <c r="AG2633" s="95">
        <v>345</v>
      </c>
      <c r="AH2633" s="95">
        <v>1436341</v>
      </c>
      <c r="AI2633" s="95">
        <v>2332</v>
      </c>
      <c r="AJ2633" s="95">
        <v>10752801.449999999</v>
      </c>
      <c r="AK2633" s="95">
        <v>2216</v>
      </c>
      <c r="AL2633" s="95">
        <v>9796516.25</v>
      </c>
      <c r="AM2633" s="95">
        <v>397</v>
      </c>
      <c r="AN2633" s="95">
        <v>1699805.97</v>
      </c>
      <c r="AO2633" s="95">
        <v>361</v>
      </c>
      <c r="AP2633" s="95">
        <v>1498033.63</v>
      </c>
      <c r="AQ2633" s="72">
        <v>354.18</v>
      </c>
      <c r="AR2633" s="72">
        <v>337.53</v>
      </c>
      <c r="AS2633" s="72">
        <v>691.71</v>
      </c>
      <c r="AT2633" s="95">
        <v>11560354</v>
      </c>
      <c r="AU2633" s="95">
        <v>10530995</v>
      </c>
      <c r="AV2633" s="95">
        <v>2720</v>
      </c>
      <c r="AW2633" s="95">
        <v>2600</v>
      </c>
      <c r="AX2633" s="72">
        <v>374.75</v>
      </c>
      <c r="AY2633" s="72">
        <v>332.09</v>
      </c>
      <c r="AZ2633" s="72">
        <v>706.84</v>
      </c>
      <c r="BA2633" s="95">
        <v>12074428</v>
      </c>
      <c r="BB2633" s="95">
        <v>10181973</v>
      </c>
      <c r="BC2633" s="95">
        <v>2685</v>
      </c>
      <c r="BD2633" s="95">
        <v>2555</v>
      </c>
      <c r="BE2633" s="72">
        <v>410.3</v>
      </c>
      <c r="BF2633" s="72">
        <v>329.04</v>
      </c>
      <c r="BG2633" s="72">
        <v>739.34</v>
      </c>
      <c r="BH2633" s="95">
        <v>13180629</v>
      </c>
      <c r="BI2633" s="95">
        <v>10013274</v>
      </c>
      <c r="BJ2633" s="95">
        <v>2677</v>
      </c>
      <c r="BK2633" s="95">
        <v>2536</v>
      </c>
      <c r="BL2633" s="72">
        <v>409.86</v>
      </c>
      <c r="BM2633" s="72">
        <v>344.11</v>
      </c>
      <c r="BN2633" s="72">
        <v>753.97</v>
      </c>
      <c r="BO2633" s="95">
        <v>13254823</v>
      </c>
      <c r="BP2633" s="95">
        <v>10480211</v>
      </c>
      <c r="BQ2633" s="95">
        <v>2695</v>
      </c>
      <c r="BR2633" s="95">
        <v>2538</v>
      </c>
      <c r="BS2633" s="72">
        <v>380.26</v>
      </c>
      <c r="BT2633" s="72">
        <v>365.24</v>
      </c>
      <c r="BU2633" s="72">
        <v>745.5</v>
      </c>
      <c r="BV2633" s="95">
        <v>12452607.42</v>
      </c>
      <c r="BW2633" s="95">
        <v>11294549.880000001</v>
      </c>
      <c r="BX2633" s="95">
        <v>2729</v>
      </c>
      <c r="BY2633" s="95">
        <v>2577</v>
      </c>
      <c r="BZ2633" s="95">
        <v>2663</v>
      </c>
      <c r="CA2633" s="95">
        <v>2622</v>
      </c>
      <c r="CB2633" s="95">
        <v>2609</v>
      </c>
      <c r="CC2633" s="95">
        <v>2620</v>
      </c>
      <c r="CD2633" s="95">
        <v>2655</v>
      </c>
      <c r="CE2633" s="72">
        <v>650.75523149000003</v>
      </c>
      <c r="CF2633" s="72">
        <v>676.59346364999999</v>
      </c>
      <c r="CG2633" s="72">
        <v>712.40329333</v>
      </c>
      <c r="CH2633" s="72">
        <v>716.50152150999998</v>
      </c>
      <c r="CI2633" s="72">
        <v>731.52548966999996</v>
      </c>
      <c r="CJ2633" s="96">
        <v>1.0629342132999999</v>
      </c>
      <c r="CK2633" s="96">
        <v>1.0447041509999999</v>
      </c>
      <c r="CL2633" s="96">
        <v>1.0378110360999999</v>
      </c>
      <c r="CM2633" s="96">
        <v>1.0522936482</v>
      </c>
      <c r="CN2633" s="96">
        <v>1.0191032445999999</v>
      </c>
      <c r="CO2633" s="96">
        <v>0.93955491410000003</v>
      </c>
      <c r="CP2633" s="96">
        <v>1.1104931101</v>
      </c>
      <c r="CQ2633" s="96">
        <v>0.99584056389999998</v>
      </c>
      <c r="CR2633" s="96">
        <v>1.1151312686999999</v>
      </c>
      <c r="CS2633" s="95">
        <v>2595</v>
      </c>
      <c r="CT2633" s="95">
        <v>2604</v>
      </c>
      <c r="CU2633" s="95">
        <v>2567</v>
      </c>
      <c r="CV2633" s="95">
        <v>2610</v>
      </c>
      <c r="CW2633" s="95">
        <v>2631</v>
      </c>
      <c r="CX2633" s="96">
        <v>0.95711794900000002</v>
      </c>
      <c r="CY2633" s="96">
        <v>0.95106946699999995</v>
      </c>
      <c r="CZ2633" s="96">
        <v>0.933447421</v>
      </c>
      <c r="DA2633" s="96">
        <v>0.94126580699999995</v>
      </c>
      <c r="DB2633" s="96">
        <v>0.91509749600000001</v>
      </c>
      <c r="DC2633">
        <v>2013</v>
      </c>
      <c r="DD2633" s="6">
        <v>2561.1999999999998</v>
      </c>
      <c r="DE2633" s="96">
        <v>3.2034237000000002E-3</v>
      </c>
      <c r="DF2633" s="72">
        <v>853.67</v>
      </c>
      <c r="DG2633" s="96">
        <v>1</v>
      </c>
      <c r="DH2633" s="72">
        <v>853.67</v>
      </c>
      <c r="DI2633" s="72">
        <v>819.63178979999998</v>
      </c>
      <c r="DJ2633" s="96">
        <v>1</v>
      </c>
      <c r="DK2633" s="72">
        <v>853.67</v>
      </c>
      <c r="DL2633" s="96">
        <v>1</v>
      </c>
      <c r="DM2633" s="72">
        <v>853.67</v>
      </c>
      <c r="DN2633" s="96">
        <v>1</v>
      </c>
      <c r="DO2633" s="96">
        <v>1.3629E-2</v>
      </c>
      <c r="DP2633" s="72">
        <v>11.63</v>
      </c>
      <c r="DQ2633" s="72">
        <v>842.04</v>
      </c>
      <c r="DR2633" t="s">
        <v>1616</v>
      </c>
      <c r="DT2633" t="s">
        <v>1038</v>
      </c>
    </row>
    <row r="2634" spans="1:124" x14ac:dyDescent="0.3">
      <c r="A2634" t="s">
        <v>1617</v>
      </c>
      <c r="B2634">
        <v>45222</v>
      </c>
      <c r="C2634" s="95">
        <v>6257</v>
      </c>
      <c r="D2634" s="95">
        <v>21997445</v>
      </c>
      <c r="E2634" s="95">
        <v>6047</v>
      </c>
      <c r="F2634" s="95">
        <v>23718506</v>
      </c>
      <c r="G2634" s="95">
        <v>746</v>
      </c>
      <c r="H2634" s="95">
        <v>2172189</v>
      </c>
      <c r="I2634" s="95">
        <v>687</v>
      </c>
      <c r="J2634" s="95">
        <v>2715094</v>
      </c>
      <c r="K2634" s="95">
        <v>6596</v>
      </c>
      <c r="L2634" s="95">
        <v>23505479</v>
      </c>
      <c r="M2634" s="95">
        <v>6360</v>
      </c>
      <c r="N2634" s="95">
        <v>25972992</v>
      </c>
      <c r="O2634" s="95">
        <v>793</v>
      </c>
      <c r="P2634" s="95">
        <v>2645135</v>
      </c>
      <c r="Q2634" s="95">
        <v>724</v>
      </c>
      <c r="R2634" s="95">
        <v>3256581</v>
      </c>
      <c r="S2634" s="95">
        <v>6949</v>
      </c>
      <c r="T2634" s="95">
        <v>27332757</v>
      </c>
      <c r="U2634" s="95">
        <v>6670</v>
      </c>
      <c r="V2634" s="95">
        <v>28930646</v>
      </c>
      <c r="W2634" s="95">
        <v>809</v>
      </c>
      <c r="X2634" s="95">
        <v>2815480</v>
      </c>
      <c r="Y2634" s="95">
        <v>729</v>
      </c>
      <c r="Z2634" s="95">
        <v>3339985</v>
      </c>
      <c r="AA2634" s="95">
        <v>7257</v>
      </c>
      <c r="AB2634" s="95">
        <v>25647886</v>
      </c>
      <c r="AC2634" s="95">
        <v>6925</v>
      </c>
      <c r="AD2634" s="95">
        <v>28298077</v>
      </c>
      <c r="AE2634" s="95">
        <v>818</v>
      </c>
      <c r="AF2634" s="95">
        <v>2926079</v>
      </c>
      <c r="AG2634" s="95">
        <v>734</v>
      </c>
      <c r="AH2634" s="95">
        <v>3245469</v>
      </c>
      <c r="AI2634" s="95">
        <v>7602</v>
      </c>
      <c r="AJ2634" s="95">
        <v>28545148.329999998</v>
      </c>
      <c r="AK2634" s="95">
        <v>7246</v>
      </c>
      <c r="AL2634" s="95">
        <v>32014575.969999999</v>
      </c>
      <c r="AM2634" s="95">
        <v>826</v>
      </c>
      <c r="AN2634" s="95">
        <v>3414822.26</v>
      </c>
      <c r="AO2634" s="95">
        <v>741</v>
      </c>
      <c r="AP2634" s="95">
        <v>3189792.33</v>
      </c>
      <c r="AQ2634" s="72">
        <v>287.61</v>
      </c>
      <c r="AR2634" s="72">
        <v>327.12</v>
      </c>
      <c r="AS2634" s="72">
        <v>614.73</v>
      </c>
      <c r="AT2634" s="95">
        <v>24169634</v>
      </c>
      <c r="AU2634" s="95">
        <v>26433600</v>
      </c>
      <c r="AV2634" s="95">
        <v>7003</v>
      </c>
      <c r="AW2634" s="95">
        <v>6734</v>
      </c>
      <c r="AX2634" s="72">
        <v>294.93</v>
      </c>
      <c r="AY2634" s="72">
        <v>343.84</v>
      </c>
      <c r="AZ2634" s="72">
        <v>638.77</v>
      </c>
      <c r="BA2634" s="95">
        <v>26150614</v>
      </c>
      <c r="BB2634" s="95">
        <v>29229573</v>
      </c>
      <c r="BC2634" s="95">
        <v>7389</v>
      </c>
      <c r="BD2634" s="95">
        <v>7084</v>
      </c>
      <c r="BE2634" s="72">
        <v>323.83999999999997</v>
      </c>
      <c r="BF2634" s="72">
        <v>363.46</v>
      </c>
      <c r="BG2634" s="72">
        <v>687.3</v>
      </c>
      <c r="BH2634" s="95">
        <v>30148237</v>
      </c>
      <c r="BI2634" s="95">
        <v>32270631</v>
      </c>
      <c r="BJ2634" s="95">
        <v>7758</v>
      </c>
      <c r="BK2634" s="95">
        <v>7399</v>
      </c>
      <c r="BL2634" s="72">
        <v>294.88</v>
      </c>
      <c r="BM2634" s="72">
        <v>343.21</v>
      </c>
      <c r="BN2634" s="72">
        <v>638.09</v>
      </c>
      <c r="BO2634" s="95">
        <v>28573965</v>
      </c>
      <c r="BP2634" s="95">
        <v>31543546</v>
      </c>
      <c r="BQ2634" s="95">
        <v>8075</v>
      </c>
      <c r="BR2634" s="95">
        <v>7659</v>
      </c>
      <c r="BS2634" s="72">
        <v>316.01</v>
      </c>
      <c r="BT2634" s="72">
        <v>367.31</v>
      </c>
      <c r="BU2634" s="72">
        <v>683.32</v>
      </c>
      <c r="BV2634" s="95">
        <v>31959970.59</v>
      </c>
      <c r="BW2634" s="95">
        <v>35204368.299999997</v>
      </c>
      <c r="BX2634" s="95">
        <v>8428</v>
      </c>
      <c r="BY2634" s="95">
        <v>7987</v>
      </c>
      <c r="BZ2634" s="95">
        <v>6875</v>
      </c>
      <c r="CA2634" s="95">
        <v>7242</v>
      </c>
      <c r="CB2634" s="95">
        <v>7585</v>
      </c>
      <c r="CC2634" s="95">
        <v>7878</v>
      </c>
      <c r="CD2634" s="95">
        <v>8212</v>
      </c>
      <c r="CE2634" s="72">
        <v>650.75523149000003</v>
      </c>
      <c r="CF2634" s="72">
        <v>676.59346364999999</v>
      </c>
      <c r="CG2634" s="72">
        <v>712.40329333</v>
      </c>
      <c r="CH2634" s="72">
        <v>716.50152150999998</v>
      </c>
      <c r="CI2634" s="72">
        <v>731.52548966999996</v>
      </c>
      <c r="CJ2634" s="96">
        <v>0.94464088840000004</v>
      </c>
      <c r="CK2634" s="96">
        <v>0.94409720799999997</v>
      </c>
      <c r="CL2634" s="96">
        <v>0.96476252490000003</v>
      </c>
      <c r="CM2634" s="96">
        <v>0.89056335659999997</v>
      </c>
      <c r="CN2634" s="96">
        <v>0.93410278879999997</v>
      </c>
      <c r="CO2634" s="96">
        <v>0.91007063079999995</v>
      </c>
      <c r="CP2634" s="96">
        <v>1.0280887237</v>
      </c>
      <c r="CQ2634" s="96">
        <v>0.99584056389999998</v>
      </c>
      <c r="CR2634" s="96">
        <v>1.0323827068</v>
      </c>
      <c r="CS2634" s="95">
        <v>7012</v>
      </c>
      <c r="CT2634" s="95">
        <v>7117</v>
      </c>
      <c r="CU2634" s="95">
        <v>7218</v>
      </c>
      <c r="CV2634" s="95">
        <v>7347</v>
      </c>
      <c r="CW2634" s="95">
        <v>7509</v>
      </c>
      <c r="CX2634" s="96">
        <v>0.90071550600000005</v>
      </c>
      <c r="CY2634" s="96">
        <v>0.89644385999999998</v>
      </c>
      <c r="CZ2634" s="96">
        <v>0.89782681600000003</v>
      </c>
      <c r="DA2634" s="96">
        <v>0.92715975699999997</v>
      </c>
      <c r="DB2634" s="96">
        <v>0.92677084499999995</v>
      </c>
      <c r="DC2634">
        <v>2013</v>
      </c>
      <c r="DD2634" s="6">
        <v>7372.6</v>
      </c>
      <c r="DE2634" s="96">
        <v>1.3604705000000001E-3</v>
      </c>
      <c r="DF2634" s="72">
        <v>791.78</v>
      </c>
      <c r="DG2634" s="96">
        <v>1</v>
      </c>
      <c r="DH2634" s="72">
        <v>791.78</v>
      </c>
      <c r="DI2634" s="72">
        <v>818.63612964000004</v>
      </c>
      <c r="DJ2634" s="96">
        <v>1</v>
      </c>
      <c r="DK2634" s="72">
        <v>791.78</v>
      </c>
      <c r="DL2634" s="96">
        <v>1</v>
      </c>
      <c r="DM2634" s="72">
        <v>791.78</v>
      </c>
      <c r="DN2634" s="96">
        <v>1</v>
      </c>
      <c r="DO2634" s="96">
        <v>4.4949999999999999E-3</v>
      </c>
      <c r="DP2634" s="72">
        <v>3.56</v>
      </c>
      <c r="DQ2634" s="72">
        <v>788.22</v>
      </c>
      <c r="DR2634" t="s">
        <v>1617</v>
      </c>
      <c r="DT2634" t="s">
        <v>1038</v>
      </c>
    </row>
    <row r="2635" spans="1:124" x14ac:dyDescent="0.3">
      <c r="A2635" t="s">
        <v>706</v>
      </c>
      <c r="B2635">
        <v>45223</v>
      </c>
      <c r="C2635" s="95">
        <v>3784</v>
      </c>
      <c r="D2635" s="95">
        <v>17845057</v>
      </c>
      <c r="E2635" s="95">
        <v>3652</v>
      </c>
      <c r="F2635" s="95">
        <v>13814584</v>
      </c>
      <c r="G2635" s="95">
        <v>691</v>
      </c>
      <c r="H2635" s="95">
        <v>2626595</v>
      </c>
      <c r="I2635" s="95">
        <v>632</v>
      </c>
      <c r="J2635" s="95">
        <v>2365808</v>
      </c>
      <c r="K2635" s="95">
        <v>3766</v>
      </c>
      <c r="L2635" s="95">
        <v>17532988</v>
      </c>
      <c r="M2635" s="95">
        <v>3613</v>
      </c>
      <c r="N2635" s="95">
        <v>14454412</v>
      </c>
      <c r="O2635" s="95">
        <v>745</v>
      </c>
      <c r="P2635" s="95">
        <v>2685125</v>
      </c>
      <c r="Q2635" s="95">
        <v>675</v>
      </c>
      <c r="R2635" s="95">
        <v>2756784</v>
      </c>
      <c r="S2635" s="95">
        <v>3830</v>
      </c>
      <c r="T2635" s="95">
        <v>18863350</v>
      </c>
      <c r="U2635" s="95">
        <v>3645</v>
      </c>
      <c r="V2635" s="95">
        <v>14225083</v>
      </c>
      <c r="W2635" s="95">
        <v>768</v>
      </c>
      <c r="X2635" s="95">
        <v>3066913</v>
      </c>
      <c r="Y2635" s="95">
        <v>693</v>
      </c>
      <c r="Z2635" s="95">
        <v>2719149</v>
      </c>
      <c r="AA2635" s="95">
        <v>3892</v>
      </c>
      <c r="AB2635" s="95">
        <v>19407459</v>
      </c>
      <c r="AC2635" s="95">
        <v>3683</v>
      </c>
      <c r="AD2635" s="95">
        <v>16596637</v>
      </c>
      <c r="AE2635" s="95">
        <v>776</v>
      </c>
      <c r="AF2635" s="95">
        <v>3351752</v>
      </c>
      <c r="AG2635" s="95">
        <v>703</v>
      </c>
      <c r="AH2635" s="95">
        <v>3226155</v>
      </c>
      <c r="AI2635" s="95">
        <v>3919</v>
      </c>
      <c r="AJ2635" s="95">
        <v>21412447.960000001</v>
      </c>
      <c r="AK2635" s="95">
        <v>3691</v>
      </c>
      <c r="AL2635" s="95">
        <v>17883933.129999999</v>
      </c>
      <c r="AM2635" s="95">
        <v>786</v>
      </c>
      <c r="AN2635" s="95">
        <v>3292655</v>
      </c>
      <c r="AO2635" s="95">
        <v>716</v>
      </c>
      <c r="AP2635" s="95">
        <v>3259952</v>
      </c>
      <c r="AQ2635" s="72">
        <v>381.22</v>
      </c>
      <c r="AR2635" s="72">
        <v>314.74</v>
      </c>
      <c r="AS2635" s="72">
        <v>695.96</v>
      </c>
      <c r="AT2635" s="95">
        <v>20471652</v>
      </c>
      <c r="AU2635" s="95">
        <v>16180392</v>
      </c>
      <c r="AV2635" s="95">
        <v>4475</v>
      </c>
      <c r="AW2635" s="95">
        <v>4284</v>
      </c>
      <c r="AX2635" s="72">
        <v>373.5</v>
      </c>
      <c r="AY2635" s="72">
        <v>334.48</v>
      </c>
      <c r="AZ2635" s="72">
        <v>707.98</v>
      </c>
      <c r="BA2635" s="95">
        <v>20218113</v>
      </c>
      <c r="BB2635" s="95">
        <v>17211196</v>
      </c>
      <c r="BC2635" s="95">
        <v>4511</v>
      </c>
      <c r="BD2635" s="95">
        <v>4288</v>
      </c>
      <c r="BE2635" s="72">
        <v>397.46</v>
      </c>
      <c r="BF2635" s="72">
        <v>325.5</v>
      </c>
      <c r="BG2635" s="72">
        <v>722.96</v>
      </c>
      <c r="BH2635" s="95">
        <v>21930263</v>
      </c>
      <c r="BI2635" s="95">
        <v>16944232</v>
      </c>
      <c r="BJ2635" s="95">
        <v>4598</v>
      </c>
      <c r="BK2635" s="95">
        <v>4338</v>
      </c>
      <c r="BL2635" s="72">
        <v>406.3</v>
      </c>
      <c r="BM2635" s="72">
        <v>376.63</v>
      </c>
      <c r="BN2635" s="72">
        <v>782.93</v>
      </c>
      <c r="BO2635" s="95">
        <v>22759211</v>
      </c>
      <c r="BP2635" s="95">
        <v>19822792</v>
      </c>
      <c r="BQ2635" s="95">
        <v>4668</v>
      </c>
      <c r="BR2635" s="95">
        <v>4386</v>
      </c>
      <c r="BS2635" s="72">
        <v>437.57</v>
      </c>
      <c r="BT2635" s="72">
        <v>399.82</v>
      </c>
      <c r="BU2635" s="72">
        <v>837.39</v>
      </c>
      <c r="BV2635" s="95">
        <v>24705102.960000001</v>
      </c>
      <c r="BW2635" s="95">
        <v>21143885.129999999</v>
      </c>
      <c r="BX2635" s="95">
        <v>4705</v>
      </c>
      <c r="BY2635" s="95">
        <v>4407</v>
      </c>
      <c r="BZ2635" s="95">
        <v>4384</v>
      </c>
      <c r="CA2635" s="95">
        <v>4403</v>
      </c>
      <c r="CB2635" s="95">
        <v>4473</v>
      </c>
      <c r="CC2635" s="95">
        <v>4534</v>
      </c>
      <c r="CD2635" s="95">
        <v>4559</v>
      </c>
      <c r="CE2635" s="72">
        <v>650.75523149000003</v>
      </c>
      <c r="CF2635" s="72">
        <v>676.59346364999999</v>
      </c>
      <c r="CG2635" s="72">
        <v>712.40329333</v>
      </c>
      <c r="CH2635" s="72">
        <v>716.50152150999998</v>
      </c>
      <c r="CI2635" s="72">
        <v>731.52548966999996</v>
      </c>
      <c r="CJ2635" s="96">
        <v>1.0694650865999999</v>
      </c>
      <c r="CK2635" s="96">
        <v>1.0463890623000001</v>
      </c>
      <c r="CL2635" s="96">
        <v>1.0148184416999999</v>
      </c>
      <c r="CM2635" s="96">
        <v>1.0927122644</v>
      </c>
      <c r="CN2635" s="96">
        <v>1.1447174594</v>
      </c>
      <c r="CO2635" s="96">
        <v>0.9978165631</v>
      </c>
      <c r="CP2635" s="96">
        <v>1.0759697749999999</v>
      </c>
      <c r="CQ2635" s="96">
        <v>0.99584056389999998</v>
      </c>
      <c r="CR2635" s="96">
        <v>1.0804637412</v>
      </c>
      <c r="CS2635" s="95">
        <v>4212</v>
      </c>
      <c r="CT2635" s="95">
        <v>4273</v>
      </c>
      <c r="CU2635" s="95">
        <v>4287</v>
      </c>
      <c r="CV2635" s="95">
        <v>4381</v>
      </c>
      <c r="CW2635" s="95">
        <v>4381</v>
      </c>
      <c r="CX2635" s="96">
        <v>0.98990846499999996</v>
      </c>
      <c r="CY2635" s="96">
        <v>1.021621229</v>
      </c>
      <c r="CZ2635" s="96">
        <v>1.000810524</v>
      </c>
      <c r="DA2635" s="96">
        <v>0.98428514899999997</v>
      </c>
      <c r="DB2635" s="96">
        <v>0.99280345800000003</v>
      </c>
      <c r="DC2635">
        <v>2013</v>
      </c>
      <c r="DD2635" s="6">
        <v>4340.6000000000004</v>
      </c>
      <c r="DE2635" s="96">
        <v>9.1267129999999998E-4</v>
      </c>
      <c r="DF2635" s="72">
        <v>829.03</v>
      </c>
      <c r="DG2635" s="96">
        <v>1</v>
      </c>
      <c r="DH2635" s="72">
        <v>829.03</v>
      </c>
      <c r="DI2635" s="72">
        <v>808.29116009999996</v>
      </c>
      <c r="DJ2635" s="96">
        <v>1</v>
      </c>
      <c r="DK2635" s="72">
        <v>829.03</v>
      </c>
      <c r="DL2635" s="96">
        <v>1</v>
      </c>
      <c r="DM2635" s="72">
        <v>829.03</v>
      </c>
      <c r="DN2635" s="96">
        <v>1</v>
      </c>
      <c r="DO2635" s="96">
        <v>2.6359999999999999E-3</v>
      </c>
      <c r="DP2635" s="72">
        <v>2.19</v>
      </c>
      <c r="DQ2635" s="72">
        <v>826.84</v>
      </c>
      <c r="DR2635" t="s">
        <v>706</v>
      </c>
      <c r="DT2635" t="s">
        <v>1038</v>
      </c>
    </row>
    <row r="2636" spans="1:124" x14ac:dyDescent="0.3">
      <c r="A2636" t="s">
        <v>8</v>
      </c>
      <c r="B2636">
        <v>45224</v>
      </c>
      <c r="C2636" s="95">
        <v>2699</v>
      </c>
      <c r="D2636" s="95">
        <v>11853336</v>
      </c>
      <c r="E2636" s="95">
        <v>2635</v>
      </c>
      <c r="F2636" s="95">
        <v>9993271</v>
      </c>
      <c r="G2636" s="95">
        <v>390</v>
      </c>
      <c r="H2636" s="95">
        <v>2046911</v>
      </c>
      <c r="I2636" s="95">
        <v>365</v>
      </c>
      <c r="J2636" s="95">
        <v>1370300</v>
      </c>
      <c r="K2636" s="95">
        <v>2670</v>
      </c>
      <c r="L2636" s="95">
        <v>11727080</v>
      </c>
      <c r="M2636" s="95">
        <v>2603</v>
      </c>
      <c r="N2636" s="95">
        <v>10442285</v>
      </c>
      <c r="O2636" s="95">
        <v>418</v>
      </c>
      <c r="P2636" s="95">
        <v>1776223</v>
      </c>
      <c r="Q2636" s="95">
        <v>389</v>
      </c>
      <c r="R2636" s="95">
        <v>1358554</v>
      </c>
      <c r="S2636" s="95">
        <v>2657</v>
      </c>
      <c r="T2636" s="95">
        <v>12251723</v>
      </c>
      <c r="U2636" s="95">
        <v>2578</v>
      </c>
      <c r="V2636" s="95">
        <v>11038414</v>
      </c>
      <c r="W2636" s="95">
        <v>435</v>
      </c>
      <c r="X2636" s="95">
        <v>1572143</v>
      </c>
      <c r="Y2636" s="95">
        <v>406</v>
      </c>
      <c r="Z2636" s="95">
        <v>1541567</v>
      </c>
      <c r="AA2636" s="95">
        <v>2716</v>
      </c>
      <c r="AB2636" s="95">
        <v>11777694</v>
      </c>
      <c r="AC2636" s="95">
        <v>2621</v>
      </c>
      <c r="AD2636" s="95">
        <v>11837598</v>
      </c>
      <c r="AE2636" s="95">
        <v>441</v>
      </c>
      <c r="AF2636" s="95">
        <v>2176115</v>
      </c>
      <c r="AG2636" s="95">
        <v>412</v>
      </c>
      <c r="AH2636" s="95">
        <v>1986019</v>
      </c>
      <c r="AI2636" s="95">
        <v>2748</v>
      </c>
      <c r="AJ2636" s="95">
        <v>11810833</v>
      </c>
      <c r="AK2636" s="95">
        <v>2640</v>
      </c>
      <c r="AL2636" s="95">
        <v>12328027</v>
      </c>
      <c r="AM2636" s="95">
        <v>445</v>
      </c>
      <c r="AN2636" s="95">
        <v>2173441</v>
      </c>
      <c r="AO2636" s="95">
        <v>410</v>
      </c>
      <c r="AP2636" s="95">
        <v>1870969</v>
      </c>
      <c r="AQ2636" s="72">
        <v>374.99</v>
      </c>
      <c r="AR2636" s="72">
        <v>315.64999999999998</v>
      </c>
      <c r="AS2636" s="72">
        <v>690.64</v>
      </c>
      <c r="AT2636" s="95">
        <v>13900247</v>
      </c>
      <c r="AU2636" s="95">
        <v>11363571</v>
      </c>
      <c r="AV2636" s="95">
        <v>3089</v>
      </c>
      <c r="AW2636" s="95">
        <v>3000</v>
      </c>
      <c r="AX2636" s="72">
        <v>364.4</v>
      </c>
      <c r="AY2636" s="72">
        <v>328.68</v>
      </c>
      <c r="AZ2636" s="72">
        <v>693.08</v>
      </c>
      <c r="BA2636" s="95">
        <v>13503303</v>
      </c>
      <c r="BB2636" s="95">
        <v>11800839</v>
      </c>
      <c r="BC2636" s="95">
        <v>3088</v>
      </c>
      <c r="BD2636" s="95">
        <v>2992</v>
      </c>
      <c r="BE2636" s="72">
        <v>372.57</v>
      </c>
      <c r="BF2636" s="72">
        <v>351.32</v>
      </c>
      <c r="BG2636" s="72">
        <v>723.89</v>
      </c>
      <c r="BH2636" s="95">
        <v>13823866</v>
      </c>
      <c r="BI2636" s="95">
        <v>12579981</v>
      </c>
      <c r="BJ2636" s="95">
        <v>3092</v>
      </c>
      <c r="BK2636" s="95">
        <v>2984</v>
      </c>
      <c r="BL2636" s="72">
        <v>368.33</v>
      </c>
      <c r="BM2636" s="72">
        <v>379.81</v>
      </c>
      <c r="BN2636" s="72">
        <v>748.14</v>
      </c>
      <c r="BO2636" s="95">
        <v>13953809</v>
      </c>
      <c r="BP2636" s="95">
        <v>13823617</v>
      </c>
      <c r="BQ2636" s="95">
        <v>3157</v>
      </c>
      <c r="BR2636" s="95">
        <v>3033</v>
      </c>
      <c r="BS2636" s="72">
        <v>364.97</v>
      </c>
      <c r="BT2636" s="72">
        <v>387.95</v>
      </c>
      <c r="BU2636" s="72">
        <v>752.92</v>
      </c>
      <c r="BV2636" s="95">
        <v>13984274</v>
      </c>
      <c r="BW2636" s="95">
        <v>14198996</v>
      </c>
      <c r="BX2636" s="95">
        <v>3193</v>
      </c>
      <c r="BY2636" s="95">
        <v>3050</v>
      </c>
      <c r="BZ2636" s="95">
        <v>3047</v>
      </c>
      <c r="CA2636" s="95">
        <v>3042</v>
      </c>
      <c r="CB2636" s="95">
        <v>3040</v>
      </c>
      <c r="CC2636" s="95">
        <v>3098</v>
      </c>
      <c r="CD2636" s="95">
        <v>3123</v>
      </c>
      <c r="CE2636" s="72">
        <v>650.75523149000003</v>
      </c>
      <c r="CF2636" s="72">
        <v>676.59346364999999</v>
      </c>
      <c r="CG2636" s="72">
        <v>712.40329333</v>
      </c>
      <c r="CH2636" s="72">
        <v>716.50152150999998</v>
      </c>
      <c r="CI2636" s="72">
        <v>731.52548966999996</v>
      </c>
      <c r="CJ2636" s="96">
        <v>1.0612899698</v>
      </c>
      <c r="CK2636" s="96">
        <v>1.0243669755</v>
      </c>
      <c r="CL2636" s="96">
        <v>1.016123882</v>
      </c>
      <c r="CM2636" s="96">
        <v>1.0441568895</v>
      </c>
      <c r="CN2636" s="96">
        <v>1.0292464318000001</v>
      </c>
      <c r="CO2636" s="96">
        <v>0.9424677119</v>
      </c>
      <c r="CP2636" s="96">
        <v>1.0982199354</v>
      </c>
      <c r="CQ2636" s="96">
        <v>0.99584056389999998</v>
      </c>
      <c r="CR2636" s="96">
        <v>1.1028068331000001</v>
      </c>
      <c r="CS2636" s="95">
        <v>3014</v>
      </c>
      <c r="CT2636" s="95">
        <v>3041</v>
      </c>
      <c r="CU2636" s="95">
        <v>3051</v>
      </c>
      <c r="CV2636" s="95">
        <v>3086</v>
      </c>
      <c r="CW2636" s="95">
        <v>3134</v>
      </c>
      <c r="CX2636" s="96">
        <v>0.93070497699999999</v>
      </c>
      <c r="CY2636" s="96">
        <v>0.93738529400000004</v>
      </c>
      <c r="CZ2636" s="96">
        <v>0.95637930999999998</v>
      </c>
      <c r="DA2636" s="96">
        <v>0.93301685000000001</v>
      </c>
      <c r="DB2636" s="96">
        <v>0.95447460100000003</v>
      </c>
      <c r="DC2636">
        <v>2013</v>
      </c>
      <c r="DD2636" s="6">
        <v>3011.8</v>
      </c>
      <c r="DE2636" s="96">
        <v>1.1687660999999999E-3</v>
      </c>
      <c r="DF2636" s="72">
        <v>845.95</v>
      </c>
      <c r="DG2636" s="96">
        <v>1</v>
      </c>
      <c r="DH2636" s="72">
        <v>845.95</v>
      </c>
      <c r="DI2636" s="72">
        <v>808.68291744999999</v>
      </c>
      <c r="DJ2636" s="96">
        <v>1</v>
      </c>
      <c r="DK2636" s="72">
        <v>845.95</v>
      </c>
      <c r="DL2636" s="96">
        <v>1</v>
      </c>
      <c r="DM2636" s="72">
        <v>845.95</v>
      </c>
      <c r="DN2636" s="96">
        <v>1</v>
      </c>
      <c r="DO2636" s="96">
        <v>3.9110000000000004E-3</v>
      </c>
      <c r="DP2636" s="72">
        <v>3.31</v>
      </c>
      <c r="DQ2636" s="72">
        <v>842.64</v>
      </c>
      <c r="DR2636" t="s">
        <v>8</v>
      </c>
      <c r="DT2636" t="s">
        <v>1038</v>
      </c>
    </row>
    <row r="2637" spans="1:124" x14ac:dyDescent="0.3">
      <c r="A2637" t="s">
        <v>1618</v>
      </c>
      <c r="B2637">
        <v>45230</v>
      </c>
      <c r="C2637" s="95">
        <v>2109</v>
      </c>
      <c r="D2637" s="95">
        <v>8004543</v>
      </c>
      <c r="E2637" s="95">
        <v>2063</v>
      </c>
      <c r="F2637" s="95">
        <v>7718077</v>
      </c>
      <c r="G2637" s="95">
        <v>293</v>
      </c>
      <c r="H2637" s="95">
        <v>1136811</v>
      </c>
      <c r="I2637" s="95">
        <v>273</v>
      </c>
      <c r="J2637" s="95">
        <v>1394787</v>
      </c>
      <c r="K2637" s="95">
        <v>2014</v>
      </c>
      <c r="L2637" s="95">
        <v>8085104</v>
      </c>
      <c r="M2637" s="95">
        <v>1957</v>
      </c>
      <c r="N2637" s="95">
        <v>7483126</v>
      </c>
      <c r="O2637" s="95">
        <v>305</v>
      </c>
      <c r="P2637" s="95">
        <v>1142849</v>
      </c>
      <c r="Q2637" s="95">
        <v>282</v>
      </c>
      <c r="R2637" s="95">
        <v>1246951</v>
      </c>
      <c r="S2637" s="95">
        <v>1996</v>
      </c>
      <c r="T2637" s="95">
        <v>7372302</v>
      </c>
      <c r="U2637" s="95">
        <v>1935</v>
      </c>
      <c r="V2637" s="95">
        <v>7295830</v>
      </c>
      <c r="W2637" s="95">
        <v>302</v>
      </c>
      <c r="X2637" s="95">
        <v>1122346</v>
      </c>
      <c r="Y2637" s="95">
        <v>275</v>
      </c>
      <c r="Z2637" s="95">
        <v>1303568</v>
      </c>
      <c r="AA2637" s="95">
        <v>1998</v>
      </c>
      <c r="AB2637" s="95">
        <v>7130947</v>
      </c>
      <c r="AC2637" s="95">
        <v>1927</v>
      </c>
      <c r="AD2637" s="95">
        <v>8143965</v>
      </c>
      <c r="AE2637" s="95">
        <v>301</v>
      </c>
      <c r="AF2637" s="95">
        <v>874938</v>
      </c>
      <c r="AG2637" s="95">
        <v>270</v>
      </c>
      <c r="AH2637" s="95">
        <v>990201</v>
      </c>
      <c r="AI2637" s="95">
        <v>2058</v>
      </c>
      <c r="AJ2637" s="95">
        <v>6569628</v>
      </c>
      <c r="AK2637" s="95">
        <v>1982</v>
      </c>
      <c r="AL2637" s="95">
        <v>8534780.8000000007</v>
      </c>
      <c r="AM2637" s="95">
        <v>306</v>
      </c>
      <c r="AN2637" s="95">
        <v>772124</v>
      </c>
      <c r="AO2637" s="95">
        <v>270</v>
      </c>
      <c r="AP2637" s="95">
        <v>1232614</v>
      </c>
      <c r="AQ2637" s="72">
        <v>317.14</v>
      </c>
      <c r="AR2637" s="72">
        <v>325.08999999999997</v>
      </c>
      <c r="AS2637" s="72">
        <v>642.23</v>
      </c>
      <c r="AT2637" s="95">
        <v>9141354</v>
      </c>
      <c r="AU2637" s="95">
        <v>9112864</v>
      </c>
      <c r="AV2637" s="95">
        <v>2402</v>
      </c>
      <c r="AW2637" s="95">
        <v>2336</v>
      </c>
      <c r="AX2637" s="72">
        <v>331.61</v>
      </c>
      <c r="AY2637" s="72">
        <v>324.92</v>
      </c>
      <c r="AZ2637" s="72">
        <v>656.53</v>
      </c>
      <c r="BA2637" s="95">
        <v>9227953</v>
      </c>
      <c r="BB2637" s="95">
        <v>8730077</v>
      </c>
      <c r="BC2637" s="95">
        <v>2319</v>
      </c>
      <c r="BD2637" s="95">
        <v>2239</v>
      </c>
      <c r="BE2637" s="72">
        <v>308.04000000000002</v>
      </c>
      <c r="BF2637" s="72">
        <v>324.26</v>
      </c>
      <c r="BG2637" s="72">
        <v>632.29999999999995</v>
      </c>
      <c r="BH2637" s="95">
        <v>8494648</v>
      </c>
      <c r="BI2637" s="95">
        <v>8599398</v>
      </c>
      <c r="BJ2637" s="95">
        <v>2298</v>
      </c>
      <c r="BK2637" s="95">
        <v>2210</v>
      </c>
      <c r="BL2637" s="72">
        <v>290.19</v>
      </c>
      <c r="BM2637" s="72">
        <v>346.46</v>
      </c>
      <c r="BN2637" s="72">
        <v>636.65</v>
      </c>
      <c r="BO2637" s="95">
        <v>8005885</v>
      </c>
      <c r="BP2637" s="95">
        <v>9134166</v>
      </c>
      <c r="BQ2637" s="95">
        <v>2299</v>
      </c>
      <c r="BR2637" s="95">
        <v>2197</v>
      </c>
      <c r="BS2637" s="72">
        <v>258.8</v>
      </c>
      <c r="BT2637" s="72">
        <v>361.43</v>
      </c>
      <c r="BU2637" s="72">
        <v>620.23</v>
      </c>
      <c r="BV2637" s="95">
        <v>7341752</v>
      </c>
      <c r="BW2637" s="95">
        <v>9767394.8000000007</v>
      </c>
      <c r="BX2637" s="95">
        <v>2364</v>
      </c>
      <c r="BY2637" s="95">
        <v>2252</v>
      </c>
      <c r="BZ2637" s="95">
        <v>2371</v>
      </c>
      <c r="CA2637" s="95">
        <v>2280</v>
      </c>
      <c r="CB2637" s="95">
        <v>2256</v>
      </c>
      <c r="CC2637" s="95">
        <v>2251</v>
      </c>
      <c r="CD2637" s="95">
        <v>2309</v>
      </c>
      <c r="CE2637" s="72">
        <v>650.75523149000003</v>
      </c>
      <c r="CF2637" s="72">
        <v>676.59346364999999</v>
      </c>
      <c r="CG2637" s="72">
        <v>712.40329333</v>
      </c>
      <c r="CH2637" s="72">
        <v>716.50152150999998</v>
      </c>
      <c r="CI2637" s="72">
        <v>731.52548966999996</v>
      </c>
      <c r="CJ2637" s="96">
        <v>0.9868994807</v>
      </c>
      <c r="CK2637" s="96">
        <v>0.97034635309999995</v>
      </c>
      <c r="CL2637" s="96">
        <v>0.88755906370000004</v>
      </c>
      <c r="CM2637" s="96">
        <v>0.88855359109999998</v>
      </c>
      <c r="CN2637" s="96">
        <v>0.84785835730000003</v>
      </c>
      <c r="CO2637" s="96">
        <v>0.98527900040000005</v>
      </c>
      <c r="CP2637" s="96">
        <v>0.92993291119999999</v>
      </c>
      <c r="CQ2637" s="96">
        <v>0.99584056389999998</v>
      </c>
      <c r="CR2637" s="96">
        <v>0.93381693020000001</v>
      </c>
      <c r="CS2637" s="95">
        <v>2430</v>
      </c>
      <c r="CT2637" s="95">
        <v>2318</v>
      </c>
      <c r="CU2637" s="95">
        <v>2341</v>
      </c>
      <c r="CV2637" s="95">
        <v>2311</v>
      </c>
      <c r="CW2637" s="95">
        <v>2359</v>
      </c>
      <c r="CX2637" s="96">
        <v>0.97883378200000004</v>
      </c>
      <c r="CY2637" s="96">
        <v>0.99940130100000002</v>
      </c>
      <c r="CZ2637" s="96">
        <v>0.97237214199999999</v>
      </c>
      <c r="DA2637" s="96">
        <v>0.98280169399999995</v>
      </c>
      <c r="DB2637" s="96">
        <v>0.993276626</v>
      </c>
      <c r="DC2637">
        <v>2013</v>
      </c>
      <c r="DD2637" s="6">
        <v>2246.8000000000002</v>
      </c>
      <c r="DE2637" s="96">
        <v>6.5829110000000001E-4</v>
      </c>
      <c r="DF2637" s="72">
        <v>716.69</v>
      </c>
      <c r="DG2637" s="96">
        <v>1</v>
      </c>
      <c r="DH2637" s="72">
        <v>716.69</v>
      </c>
      <c r="DI2637" s="72">
        <v>719.46192169999995</v>
      </c>
      <c r="DJ2637" s="96">
        <v>1</v>
      </c>
      <c r="DK2637" s="72">
        <v>716.69</v>
      </c>
      <c r="DL2637" s="96">
        <v>1</v>
      </c>
      <c r="DM2637" s="72">
        <v>716.69</v>
      </c>
      <c r="DN2637" s="96">
        <v>1</v>
      </c>
      <c r="DO2637" s="96">
        <v>2.6440000000000001E-3</v>
      </c>
      <c r="DP2637" s="72">
        <v>1.89</v>
      </c>
      <c r="DQ2637" s="72">
        <v>714.8</v>
      </c>
      <c r="DR2637" t="s">
        <v>1618</v>
      </c>
      <c r="DT2637" t="s">
        <v>1038</v>
      </c>
    </row>
    <row r="2638" spans="1:124" x14ac:dyDescent="0.3">
      <c r="A2638" t="s">
        <v>761</v>
      </c>
      <c r="B2638">
        <v>45240</v>
      </c>
      <c r="C2638" s="95">
        <v>32804</v>
      </c>
      <c r="D2638" s="95">
        <v>158611334</v>
      </c>
      <c r="E2638" s="95">
        <v>31586</v>
      </c>
      <c r="F2638" s="95">
        <v>164429212</v>
      </c>
      <c r="G2638" s="95">
        <v>5173</v>
      </c>
      <c r="H2638" s="95">
        <v>18469458</v>
      </c>
      <c r="I2638" s="95">
        <v>4789</v>
      </c>
      <c r="J2638" s="95">
        <v>23316850</v>
      </c>
      <c r="K2638" s="95">
        <v>31572</v>
      </c>
      <c r="L2638" s="95">
        <v>160533262</v>
      </c>
      <c r="M2638" s="95">
        <v>30185</v>
      </c>
      <c r="N2638" s="95">
        <v>178164875</v>
      </c>
      <c r="O2638" s="95">
        <v>5386</v>
      </c>
      <c r="P2638" s="95">
        <v>19306514</v>
      </c>
      <c r="Q2638" s="95">
        <v>4954</v>
      </c>
      <c r="R2638" s="95">
        <v>24645072</v>
      </c>
      <c r="S2638" s="95">
        <v>31048</v>
      </c>
      <c r="T2638" s="95">
        <v>162857148</v>
      </c>
      <c r="U2638" s="95">
        <v>29474</v>
      </c>
      <c r="V2638" s="95">
        <v>180250821</v>
      </c>
      <c r="W2638" s="95">
        <v>5514</v>
      </c>
      <c r="X2638" s="95">
        <v>21772185</v>
      </c>
      <c r="Y2638" s="95">
        <v>5064</v>
      </c>
      <c r="Z2638" s="95">
        <v>25656607</v>
      </c>
      <c r="AA2638" s="95">
        <v>31093</v>
      </c>
      <c r="AB2638" s="95">
        <v>164138651</v>
      </c>
      <c r="AC2638" s="95">
        <v>29371</v>
      </c>
      <c r="AD2638" s="95">
        <v>192252919</v>
      </c>
      <c r="AE2638" s="95">
        <v>5631</v>
      </c>
      <c r="AF2638" s="95">
        <v>22407372</v>
      </c>
      <c r="AG2638" s="95">
        <v>5173</v>
      </c>
      <c r="AH2638" s="95">
        <v>29013219</v>
      </c>
      <c r="AI2638" s="95">
        <v>31154</v>
      </c>
      <c r="AJ2638" s="95">
        <v>165667068.59999999</v>
      </c>
      <c r="AK2638" s="95">
        <v>29386</v>
      </c>
      <c r="AL2638" s="95">
        <v>187574634.99000001</v>
      </c>
      <c r="AM2638" s="95">
        <v>5786</v>
      </c>
      <c r="AN2638" s="95">
        <v>25134804</v>
      </c>
      <c r="AO2638" s="95">
        <v>5315</v>
      </c>
      <c r="AP2638" s="95">
        <v>30819312</v>
      </c>
      <c r="AQ2638" s="72">
        <v>388.57</v>
      </c>
      <c r="AR2638" s="72">
        <v>430.12</v>
      </c>
      <c r="AS2638" s="72">
        <v>818.69</v>
      </c>
      <c r="AT2638" s="95">
        <v>177080792</v>
      </c>
      <c r="AU2638" s="95">
        <v>187746062</v>
      </c>
      <c r="AV2638" s="95">
        <v>37977</v>
      </c>
      <c r="AW2638" s="95">
        <v>36375</v>
      </c>
      <c r="AX2638" s="72">
        <v>405.5</v>
      </c>
      <c r="AY2638" s="72">
        <v>480.97</v>
      </c>
      <c r="AZ2638" s="72">
        <v>886.47</v>
      </c>
      <c r="BA2638" s="95">
        <v>179839776</v>
      </c>
      <c r="BB2638" s="95">
        <v>202809947</v>
      </c>
      <c r="BC2638" s="95">
        <v>36958</v>
      </c>
      <c r="BD2638" s="95">
        <v>35139</v>
      </c>
      <c r="BE2638" s="72">
        <v>420.81</v>
      </c>
      <c r="BF2638" s="72">
        <v>496.81</v>
      </c>
      <c r="BG2638" s="72">
        <v>917.62</v>
      </c>
      <c r="BH2638" s="95">
        <v>184629333</v>
      </c>
      <c r="BI2638" s="95">
        <v>205907428</v>
      </c>
      <c r="BJ2638" s="95">
        <v>36562</v>
      </c>
      <c r="BK2638" s="95">
        <v>34538</v>
      </c>
      <c r="BL2638" s="72">
        <v>423.31</v>
      </c>
      <c r="BM2638" s="72">
        <v>533.78</v>
      </c>
      <c r="BN2638" s="72">
        <v>957.09</v>
      </c>
      <c r="BO2638" s="95">
        <v>186546023</v>
      </c>
      <c r="BP2638" s="95">
        <v>221266138</v>
      </c>
      <c r="BQ2638" s="95">
        <v>36724</v>
      </c>
      <c r="BR2638" s="95">
        <v>34544</v>
      </c>
      <c r="BS2638" s="72">
        <v>430.43</v>
      </c>
      <c r="BT2638" s="72">
        <v>524.47</v>
      </c>
      <c r="BU2638" s="72">
        <v>954.9</v>
      </c>
      <c r="BV2638" s="95">
        <v>190801872.59999999</v>
      </c>
      <c r="BW2638" s="95">
        <v>218393946.99000001</v>
      </c>
      <c r="BX2638" s="95">
        <v>36940</v>
      </c>
      <c r="BY2638" s="95">
        <v>34701</v>
      </c>
      <c r="BZ2638" s="95">
        <v>37213</v>
      </c>
      <c r="CA2638" s="95">
        <v>36080</v>
      </c>
      <c r="CB2638" s="95">
        <v>35586</v>
      </c>
      <c r="CC2638" s="95">
        <v>35689</v>
      </c>
      <c r="CD2638" s="95">
        <v>35845</v>
      </c>
      <c r="CE2638" s="72">
        <v>650.75523149000003</v>
      </c>
      <c r="CF2638" s="72">
        <v>676.59346364999999</v>
      </c>
      <c r="CG2638" s="72">
        <v>712.40329333</v>
      </c>
      <c r="CH2638" s="72">
        <v>716.50152150999998</v>
      </c>
      <c r="CI2638" s="72">
        <v>731.52548966999996</v>
      </c>
      <c r="CJ2638" s="96">
        <v>1.2580613422</v>
      </c>
      <c r="CK2638" s="96">
        <v>1.3101959265000001</v>
      </c>
      <c r="CL2638" s="96">
        <v>1.2880625462999999</v>
      </c>
      <c r="CM2638" s="96">
        <v>1.3357822296999999</v>
      </c>
      <c r="CN2638" s="96">
        <v>1.3053543772</v>
      </c>
      <c r="CO2638" s="96">
        <v>1.166139934</v>
      </c>
      <c r="CP2638" s="96">
        <v>1.1143527861</v>
      </c>
      <c r="CQ2638" s="96">
        <v>0.99584056389999998</v>
      </c>
      <c r="CR2638" s="96">
        <v>1.1190070652999999</v>
      </c>
      <c r="CS2638" s="95">
        <v>35856</v>
      </c>
      <c r="CT2638" s="95">
        <v>35288</v>
      </c>
      <c r="CU2638" s="95">
        <v>34586</v>
      </c>
      <c r="CV2638" s="95">
        <v>34264</v>
      </c>
      <c r="CW2638" s="95">
        <v>34387</v>
      </c>
      <c r="CX2638" s="96">
        <v>1.1561054609999999</v>
      </c>
      <c r="CY2638" s="96">
        <v>1.1579356249999999</v>
      </c>
      <c r="CZ2638" s="96">
        <v>1.18077729</v>
      </c>
      <c r="DA2638" s="96">
        <v>1.169687422</v>
      </c>
      <c r="DB2638" s="96">
        <v>1.16676549</v>
      </c>
      <c r="DC2638">
        <v>2013</v>
      </c>
      <c r="DD2638" s="6">
        <v>35059.4</v>
      </c>
      <c r="DE2638" s="96">
        <v>1.1193220000000001E-3</v>
      </c>
      <c r="DF2638" s="72">
        <v>858.42</v>
      </c>
      <c r="DG2638" s="96">
        <v>1</v>
      </c>
      <c r="DH2638" s="72">
        <v>858.42</v>
      </c>
      <c r="DI2638" s="72">
        <v>858.42</v>
      </c>
      <c r="DJ2638" s="96">
        <v>1</v>
      </c>
      <c r="DK2638" s="72">
        <v>858.42</v>
      </c>
      <c r="DL2638" s="96">
        <v>1</v>
      </c>
      <c r="DM2638" s="72">
        <v>858.42</v>
      </c>
      <c r="DN2638" s="96">
        <v>1</v>
      </c>
      <c r="DO2638" s="96">
        <v>2.9290000000000002E-3</v>
      </c>
      <c r="DP2638" s="72">
        <v>2.5099999999999998</v>
      </c>
      <c r="DQ2638" s="72">
        <v>855.91</v>
      </c>
      <c r="DR2638" t="s">
        <v>761</v>
      </c>
      <c r="DT2638" t="s">
        <v>1038</v>
      </c>
    </row>
    <row r="2639" spans="1:124" x14ac:dyDescent="0.3">
      <c r="A2639" t="s">
        <v>1619</v>
      </c>
      <c r="B2639">
        <v>45250</v>
      </c>
      <c r="C2639" s="95">
        <v>2041</v>
      </c>
      <c r="D2639" s="95">
        <v>8601843</v>
      </c>
      <c r="E2639" s="95">
        <v>1990</v>
      </c>
      <c r="F2639" s="95">
        <v>8648975</v>
      </c>
      <c r="G2639" s="95">
        <v>392</v>
      </c>
      <c r="H2639" s="95">
        <v>1954150</v>
      </c>
      <c r="I2639" s="95">
        <v>362</v>
      </c>
      <c r="J2639" s="95">
        <v>1767129</v>
      </c>
      <c r="K2639" s="95">
        <v>1942</v>
      </c>
      <c r="L2639" s="95">
        <v>8700722</v>
      </c>
      <c r="M2639" s="95">
        <v>1884</v>
      </c>
      <c r="N2639" s="95">
        <v>8182953</v>
      </c>
      <c r="O2639" s="95">
        <v>397</v>
      </c>
      <c r="P2639" s="95">
        <v>1861189</v>
      </c>
      <c r="Q2639" s="95">
        <v>367</v>
      </c>
      <c r="R2639" s="95">
        <v>1796554</v>
      </c>
      <c r="S2639" s="95">
        <v>1867</v>
      </c>
      <c r="T2639" s="95">
        <v>8794366</v>
      </c>
      <c r="U2639" s="95">
        <v>1796</v>
      </c>
      <c r="V2639" s="95">
        <v>8412213</v>
      </c>
      <c r="W2639" s="95">
        <v>370</v>
      </c>
      <c r="X2639" s="95">
        <v>1280476</v>
      </c>
      <c r="Y2639" s="95">
        <v>342</v>
      </c>
      <c r="Z2639" s="95">
        <v>1591904</v>
      </c>
      <c r="AA2639" s="95">
        <v>1822</v>
      </c>
      <c r="AB2639" s="95">
        <v>7389613</v>
      </c>
      <c r="AC2639" s="95">
        <v>1743</v>
      </c>
      <c r="AD2639" s="95">
        <v>8485015</v>
      </c>
      <c r="AE2639" s="95">
        <v>377</v>
      </c>
      <c r="AF2639" s="95">
        <v>1621607</v>
      </c>
      <c r="AG2639" s="95">
        <v>352</v>
      </c>
      <c r="AH2639" s="95">
        <v>1946098</v>
      </c>
      <c r="AI2639" s="95">
        <v>1835</v>
      </c>
      <c r="AJ2639" s="95">
        <v>8078031</v>
      </c>
      <c r="AK2639" s="95">
        <v>1746</v>
      </c>
      <c r="AL2639" s="95">
        <v>8786400.0800000001</v>
      </c>
      <c r="AM2639" s="95">
        <v>385</v>
      </c>
      <c r="AN2639" s="95">
        <v>1299746</v>
      </c>
      <c r="AO2639" s="95">
        <v>356</v>
      </c>
      <c r="AP2639" s="95">
        <v>1708656</v>
      </c>
      <c r="AQ2639" s="72">
        <v>361.56</v>
      </c>
      <c r="AR2639" s="72">
        <v>369.05</v>
      </c>
      <c r="AS2639" s="72">
        <v>730.61</v>
      </c>
      <c r="AT2639" s="95">
        <v>10555993</v>
      </c>
      <c r="AU2639" s="95">
        <v>10416104</v>
      </c>
      <c r="AV2639" s="95">
        <v>2433</v>
      </c>
      <c r="AW2639" s="95">
        <v>2352</v>
      </c>
      <c r="AX2639" s="72">
        <v>376.3</v>
      </c>
      <c r="AY2639" s="72">
        <v>369.45</v>
      </c>
      <c r="AZ2639" s="72">
        <v>745.75</v>
      </c>
      <c r="BA2639" s="95">
        <v>10561911</v>
      </c>
      <c r="BB2639" s="95">
        <v>9979507</v>
      </c>
      <c r="BC2639" s="95">
        <v>2339</v>
      </c>
      <c r="BD2639" s="95">
        <v>2251</v>
      </c>
      <c r="BE2639" s="72">
        <v>375.31</v>
      </c>
      <c r="BF2639" s="72">
        <v>389.93</v>
      </c>
      <c r="BG2639" s="72">
        <v>765.24</v>
      </c>
      <c r="BH2639" s="95">
        <v>10074842</v>
      </c>
      <c r="BI2639" s="95">
        <v>10004117</v>
      </c>
      <c r="BJ2639" s="95">
        <v>2237</v>
      </c>
      <c r="BK2639" s="95">
        <v>2138</v>
      </c>
      <c r="BL2639" s="72">
        <v>341.49</v>
      </c>
      <c r="BM2639" s="72">
        <v>414.92</v>
      </c>
      <c r="BN2639" s="72">
        <v>756.41</v>
      </c>
      <c r="BO2639" s="95">
        <v>9011220</v>
      </c>
      <c r="BP2639" s="95">
        <v>10431113</v>
      </c>
      <c r="BQ2639" s="95">
        <v>2199</v>
      </c>
      <c r="BR2639" s="95">
        <v>2095</v>
      </c>
      <c r="BS2639" s="72">
        <v>352.02</v>
      </c>
      <c r="BT2639" s="72">
        <v>416.07</v>
      </c>
      <c r="BU2639" s="72">
        <v>768.09</v>
      </c>
      <c r="BV2639" s="95">
        <v>9377777</v>
      </c>
      <c r="BW2639" s="95">
        <v>10495056.08</v>
      </c>
      <c r="BX2639" s="95">
        <v>2220</v>
      </c>
      <c r="BY2639" s="95">
        <v>2102</v>
      </c>
      <c r="BZ2639" s="95">
        <v>2394</v>
      </c>
      <c r="CA2639" s="95">
        <v>2296</v>
      </c>
      <c r="CB2639" s="95">
        <v>2189</v>
      </c>
      <c r="CC2639" s="95">
        <v>2150</v>
      </c>
      <c r="CD2639" s="95">
        <v>2162</v>
      </c>
      <c r="CE2639" s="72">
        <v>650.75523149000003</v>
      </c>
      <c r="CF2639" s="72">
        <v>676.59346364999999</v>
      </c>
      <c r="CG2639" s="72">
        <v>712.40329333</v>
      </c>
      <c r="CH2639" s="72">
        <v>716.50152150999998</v>
      </c>
      <c r="CI2639" s="72">
        <v>731.52548966999996</v>
      </c>
      <c r="CJ2639" s="96">
        <v>1.1227109128999999</v>
      </c>
      <c r="CK2639" s="96">
        <v>1.1022128354</v>
      </c>
      <c r="CL2639" s="96">
        <v>1.0741668478999999</v>
      </c>
      <c r="CM2639" s="96">
        <v>1.0556990841</v>
      </c>
      <c r="CN2639" s="96">
        <v>1.0499839182999999</v>
      </c>
      <c r="CO2639" s="96">
        <v>1.0278502503</v>
      </c>
      <c r="CP2639" s="96">
        <v>1.0516655704</v>
      </c>
      <c r="CQ2639" s="96">
        <v>0.99584056389999998</v>
      </c>
      <c r="CR2639" s="96">
        <v>1.0560580261000001</v>
      </c>
      <c r="CS2639" s="95">
        <v>2108</v>
      </c>
      <c r="CT2639" s="95">
        <v>2005</v>
      </c>
      <c r="CU2639" s="95">
        <v>1951</v>
      </c>
      <c r="CV2639" s="95">
        <v>1906</v>
      </c>
      <c r="CW2639" s="95">
        <v>1905</v>
      </c>
      <c r="CX2639" s="96">
        <v>1.026578218</v>
      </c>
      <c r="CY2639" s="96">
        <v>1.041204918</v>
      </c>
      <c r="CZ2639" s="96">
        <v>1.025967903</v>
      </c>
      <c r="DA2639" s="96">
        <v>1.0303569610000001</v>
      </c>
      <c r="DB2639" s="96">
        <v>1.0146219059999999</v>
      </c>
      <c r="DC2639">
        <v>2013</v>
      </c>
      <c r="DD2639" s="6">
        <v>2187.6</v>
      </c>
      <c r="DE2639" s="96">
        <v>7.344637E-4</v>
      </c>
      <c r="DF2639" s="72">
        <v>810.45</v>
      </c>
      <c r="DG2639" s="96">
        <v>1</v>
      </c>
      <c r="DH2639" s="72">
        <v>810.45</v>
      </c>
      <c r="DI2639" s="72">
        <v>818.63612964000004</v>
      </c>
      <c r="DJ2639" s="96">
        <v>1</v>
      </c>
      <c r="DK2639" s="72">
        <v>810.45</v>
      </c>
      <c r="DL2639" s="96">
        <v>1</v>
      </c>
      <c r="DM2639" s="72">
        <v>810.45</v>
      </c>
      <c r="DN2639" s="96">
        <v>1</v>
      </c>
      <c r="DO2639" s="96">
        <v>1.882E-3</v>
      </c>
      <c r="DP2639" s="72">
        <v>1.53</v>
      </c>
      <c r="DQ2639" s="72">
        <v>808.92</v>
      </c>
      <c r="DR2639" t="s">
        <v>1619</v>
      </c>
      <c r="DT2639" t="s">
        <v>1038</v>
      </c>
    </row>
    <row r="2640" spans="1:124" x14ac:dyDescent="0.3">
      <c r="A2640" t="s">
        <v>1620</v>
      </c>
      <c r="B2640">
        <v>45251</v>
      </c>
      <c r="C2640" s="95">
        <v>956</v>
      </c>
      <c r="D2640" s="95">
        <v>3641675</v>
      </c>
      <c r="E2640" s="95">
        <v>923</v>
      </c>
      <c r="F2640" s="95">
        <v>3213820</v>
      </c>
      <c r="G2640" s="95">
        <v>85</v>
      </c>
      <c r="H2640" s="95">
        <v>386388</v>
      </c>
      <c r="I2640" s="95">
        <v>73</v>
      </c>
      <c r="J2640" s="95">
        <v>272347</v>
      </c>
      <c r="K2640" s="95">
        <v>943</v>
      </c>
      <c r="L2640" s="95">
        <v>3518831</v>
      </c>
      <c r="M2640" s="95">
        <v>908</v>
      </c>
      <c r="N2640" s="95">
        <v>3689758</v>
      </c>
      <c r="O2640" s="95">
        <v>92</v>
      </c>
      <c r="P2640" s="95">
        <v>376114</v>
      </c>
      <c r="Q2640" s="95">
        <v>79</v>
      </c>
      <c r="R2640" s="95">
        <v>308651</v>
      </c>
      <c r="S2640" s="95">
        <v>925</v>
      </c>
      <c r="T2640" s="95">
        <v>3688916</v>
      </c>
      <c r="U2640" s="95">
        <v>886</v>
      </c>
      <c r="V2640" s="95">
        <v>4064408</v>
      </c>
      <c r="W2640" s="95">
        <v>94</v>
      </c>
      <c r="X2640" s="95">
        <v>259251</v>
      </c>
      <c r="Y2640" s="95">
        <v>81</v>
      </c>
      <c r="Z2640" s="95">
        <v>297814</v>
      </c>
      <c r="AA2640" s="95">
        <v>891</v>
      </c>
      <c r="AB2640" s="95">
        <v>3061138</v>
      </c>
      <c r="AC2640" s="95">
        <v>844</v>
      </c>
      <c r="AD2640" s="95">
        <v>3895648</v>
      </c>
      <c r="AE2640" s="95">
        <v>87</v>
      </c>
      <c r="AF2640" s="95">
        <v>204076</v>
      </c>
      <c r="AG2640" s="95">
        <v>71</v>
      </c>
      <c r="AH2640" s="95">
        <v>200669</v>
      </c>
      <c r="AI2640" s="95">
        <v>870</v>
      </c>
      <c r="AJ2640" s="95">
        <v>2692695</v>
      </c>
      <c r="AK2640" s="95">
        <v>822</v>
      </c>
      <c r="AL2640" s="95">
        <v>3799434.76</v>
      </c>
      <c r="AM2640" s="95">
        <v>91</v>
      </c>
      <c r="AN2640" s="95">
        <v>419982</v>
      </c>
      <c r="AO2640" s="95">
        <v>76</v>
      </c>
      <c r="AP2640" s="95">
        <v>386861</v>
      </c>
      <c r="AQ2640" s="72">
        <v>322.45</v>
      </c>
      <c r="AR2640" s="72">
        <v>291.68</v>
      </c>
      <c r="AS2640" s="72">
        <v>614.13</v>
      </c>
      <c r="AT2640" s="95">
        <v>4028063</v>
      </c>
      <c r="AU2640" s="95">
        <v>3486167</v>
      </c>
      <c r="AV2640" s="95">
        <v>1041</v>
      </c>
      <c r="AW2640" s="95">
        <v>996</v>
      </c>
      <c r="AX2640" s="72">
        <v>313.60000000000002</v>
      </c>
      <c r="AY2640" s="72">
        <v>337.59</v>
      </c>
      <c r="AZ2640" s="72">
        <v>651.19000000000005</v>
      </c>
      <c r="BA2640" s="95">
        <v>3894945</v>
      </c>
      <c r="BB2640" s="95">
        <v>3998409</v>
      </c>
      <c r="BC2640" s="95">
        <v>1035</v>
      </c>
      <c r="BD2640" s="95">
        <v>987</v>
      </c>
      <c r="BE2640" s="72">
        <v>322.88</v>
      </c>
      <c r="BF2640" s="72">
        <v>375.92</v>
      </c>
      <c r="BG2640" s="72">
        <v>698.8</v>
      </c>
      <c r="BH2640" s="95">
        <v>3948167</v>
      </c>
      <c r="BI2640" s="95">
        <v>4362222</v>
      </c>
      <c r="BJ2640" s="95">
        <v>1019</v>
      </c>
      <c r="BK2640" s="95">
        <v>967</v>
      </c>
      <c r="BL2640" s="72">
        <v>278.22000000000003</v>
      </c>
      <c r="BM2640" s="72">
        <v>373.07</v>
      </c>
      <c r="BN2640" s="72">
        <v>651.29</v>
      </c>
      <c r="BO2640" s="95">
        <v>3265214</v>
      </c>
      <c r="BP2640" s="95">
        <v>4096317</v>
      </c>
      <c r="BQ2640" s="95">
        <v>978</v>
      </c>
      <c r="BR2640" s="95">
        <v>915</v>
      </c>
      <c r="BS2640" s="72">
        <v>269.92</v>
      </c>
      <c r="BT2640" s="72">
        <v>388.48</v>
      </c>
      <c r="BU2640" s="72">
        <v>658.4</v>
      </c>
      <c r="BV2640" s="95">
        <v>3112677</v>
      </c>
      <c r="BW2640" s="95">
        <v>4186295.76</v>
      </c>
      <c r="BX2640" s="95">
        <v>961</v>
      </c>
      <c r="BY2640" s="95">
        <v>898</v>
      </c>
      <c r="BZ2640" s="95">
        <v>1020</v>
      </c>
      <c r="CA2640" s="95">
        <v>1012</v>
      </c>
      <c r="CB2640" s="95">
        <v>994</v>
      </c>
      <c r="CC2640" s="95">
        <v>948</v>
      </c>
      <c r="CD2640" s="95">
        <v>930</v>
      </c>
      <c r="CE2640" s="72">
        <v>650.75523149000003</v>
      </c>
      <c r="CF2640" s="72">
        <v>676.59346364999999</v>
      </c>
      <c r="CG2640" s="72">
        <v>712.40329333</v>
      </c>
      <c r="CH2640" s="72">
        <v>716.50152150999998</v>
      </c>
      <c r="CI2640" s="72">
        <v>731.52548966999996</v>
      </c>
      <c r="CJ2640" s="96">
        <v>0.94371888270000004</v>
      </c>
      <c r="CK2640" s="96">
        <v>0.96245387370000002</v>
      </c>
      <c r="CL2640" s="96">
        <v>0.9809050668</v>
      </c>
      <c r="CM2640" s="96">
        <v>0.90898620649999995</v>
      </c>
      <c r="CN2640" s="96">
        <v>0.90003699020000005</v>
      </c>
      <c r="CO2640" s="96">
        <v>0.89145928129999996</v>
      </c>
      <c r="CP2640" s="96">
        <v>1.0535761125000001</v>
      </c>
      <c r="CQ2640" s="96">
        <v>0.99584056389999998</v>
      </c>
      <c r="CR2640" s="96">
        <v>1.0579765479000001</v>
      </c>
      <c r="CS2640" s="95">
        <v>996</v>
      </c>
      <c r="CT2640" s="95">
        <v>1005</v>
      </c>
      <c r="CU2640" s="95">
        <v>991</v>
      </c>
      <c r="CV2640" s="95">
        <v>950</v>
      </c>
      <c r="CW2640" s="95">
        <v>947</v>
      </c>
      <c r="CX2640" s="96">
        <v>0.88001280199999998</v>
      </c>
      <c r="CY2640" s="96">
        <v>0.87207928099999998</v>
      </c>
      <c r="CZ2640" s="96">
        <v>0.901060415</v>
      </c>
      <c r="DA2640" s="96">
        <v>0.89814272799999995</v>
      </c>
      <c r="DB2640" s="96">
        <v>0.90731313099999999</v>
      </c>
      <c r="DC2640">
        <v>2013</v>
      </c>
      <c r="DD2640" s="6">
        <v>952.6</v>
      </c>
      <c r="DE2640" s="96">
        <v>2.3964473E-3</v>
      </c>
      <c r="DF2640" s="72">
        <v>810.57</v>
      </c>
      <c r="DG2640" s="96">
        <v>1</v>
      </c>
      <c r="DH2640" s="72">
        <v>810.57</v>
      </c>
      <c r="DI2640" s="72">
        <v>789.95644909999999</v>
      </c>
      <c r="DJ2640" s="96">
        <v>0.97601229499999997</v>
      </c>
      <c r="DK2640" s="72">
        <v>810.07552822000002</v>
      </c>
      <c r="DL2640" s="96">
        <v>1.0075728719999999</v>
      </c>
      <c r="DM2640" s="72">
        <v>816.21012646999998</v>
      </c>
      <c r="DN2640" s="96">
        <v>1</v>
      </c>
      <c r="DO2640" s="96">
        <v>6.4879999999999998E-3</v>
      </c>
      <c r="DP2640" s="72">
        <v>5.3</v>
      </c>
      <c r="DQ2640" s="72">
        <v>810.91</v>
      </c>
      <c r="DR2640" t="s">
        <v>1620</v>
      </c>
      <c r="DT2640" t="s">
        <v>1038</v>
      </c>
    </row>
    <row r="2641" spans="1:124" x14ac:dyDescent="0.3">
      <c r="A2641" t="s">
        <v>490</v>
      </c>
      <c r="B2641">
        <v>45260</v>
      </c>
      <c r="C2641" s="95">
        <v>5228</v>
      </c>
      <c r="D2641" s="95">
        <v>24257603</v>
      </c>
      <c r="E2641" s="95">
        <v>5102</v>
      </c>
      <c r="F2641" s="95">
        <v>19951872</v>
      </c>
      <c r="G2641" s="95">
        <v>1166</v>
      </c>
      <c r="H2641" s="95">
        <v>3784887</v>
      </c>
      <c r="I2641" s="95">
        <v>1063</v>
      </c>
      <c r="J2641" s="95">
        <v>3469992</v>
      </c>
      <c r="K2641" s="95">
        <v>5072</v>
      </c>
      <c r="L2641" s="95">
        <v>22777460</v>
      </c>
      <c r="M2641" s="95">
        <v>4915</v>
      </c>
      <c r="N2641" s="95">
        <v>20100703</v>
      </c>
      <c r="O2641" s="95">
        <v>1151</v>
      </c>
      <c r="P2641" s="95">
        <v>3244269</v>
      </c>
      <c r="Q2641" s="95">
        <v>1045</v>
      </c>
      <c r="R2641" s="95">
        <v>3702798</v>
      </c>
      <c r="S2641" s="95">
        <v>4965</v>
      </c>
      <c r="T2641" s="95">
        <v>24577082</v>
      </c>
      <c r="U2641" s="95">
        <v>4807</v>
      </c>
      <c r="V2641" s="95">
        <v>20753572</v>
      </c>
      <c r="W2641" s="95">
        <v>1124</v>
      </c>
      <c r="X2641" s="95">
        <v>3679853</v>
      </c>
      <c r="Y2641" s="95">
        <v>1013</v>
      </c>
      <c r="Z2641" s="95">
        <v>3643692</v>
      </c>
      <c r="AA2641" s="95">
        <v>4940</v>
      </c>
      <c r="AB2641" s="95">
        <v>20934602</v>
      </c>
      <c r="AC2641" s="95">
        <v>4761</v>
      </c>
      <c r="AD2641" s="95">
        <v>21303916</v>
      </c>
      <c r="AE2641" s="95">
        <v>1115</v>
      </c>
      <c r="AF2641" s="95">
        <v>4534713</v>
      </c>
      <c r="AG2641" s="95">
        <v>1011</v>
      </c>
      <c r="AH2641" s="95">
        <v>4200376</v>
      </c>
      <c r="AI2641" s="95">
        <v>4940</v>
      </c>
      <c r="AJ2641" s="95">
        <v>22369399.48</v>
      </c>
      <c r="AK2641" s="95">
        <v>4745</v>
      </c>
      <c r="AL2641" s="95">
        <v>22177966</v>
      </c>
      <c r="AM2641" s="95">
        <v>1095</v>
      </c>
      <c r="AN2641" s="95">
        <v>4189594</v>
      </c>
      <c r="AO2641" s="95">
        <v>984</v>
      </c>
      <c r="AP2641" s="95">
        <v>4523439</v>
      </c>
      <c r="AQ2641" s="72">
        <v>365.48</v>
      </c>
      <c r="AR2641" s="72">
        <v>316.60000000000002</v>
      </c>
      <c r="AS2641" s="72">
        <v>682.08</v>
      </c>
      <c r="AT2641" s="95">
        <v>28042490</v>
      </c>
      <c r="AU2641" s="95">
        <v>23421864</v>
      </c>
      <c r="AV2641" s="95">
        <v>6394</v>
      </c>
      <c r="AW2641" s="95">
        <v>6165</v>
      </c>
      <c r="AX2641" s="72">
        <v>348.46</v>
      </c>
      <c r="AY2641" s="72">
        <v>332.82</v>
      </c>
      <c r="AZ2641" s="72">
        <v>681.28</v>
      </c>
      <c r="BA2641" s="95">
        <v>26021729</v>
      </c>
      <c r="BB2641" s="95">
        <v>23803501</v>
      </c>
      <c r="BC2641" s="95">
        <v>6223</v>
      </c>
      <c r="BD2641" s="95">
        <v>5960</v>
      </c>
      <c r="BE2641" s="72">
        <v>386.72</v>
      </c>
      <c r="BF2641" s="72">
        <v>349.33</v>
      </c>
      <c r="BG2641" s="72">
        <v>736.05</v>
      </c>
      <c r="BH2641" s="95">
        <v>28256935</v>
      </c>
      <c r="BI2641" s="95">
        <v>24397264</v>
      </c>
      <c r="BJ2641" s="95">
        <v>6089</v>
      </c>
      <c r="BK2641" s="95">
        <v>5820</v>
      </c>
      <c r="BL2641" s="72">
        <v>350.53</v>
      </c>
      <c r="BM2641" s="72">
        <v>368.22</v>
      </c>
      <c r="BN2641" s="72">
        <v>718.75</v>
      </c>
      <c r="BO2641" s="95">
        <v>25469315</v>
      </c>
      <c r="BP2641" s="95">
        <v>25504292</v>
      </c>
      <c r="BQ2641" s="95">
        <v>6055</v>
      </c>
      <c r="BR2641" s="95">
        <v>5772</v>
      </c>
      <c r="BS2641" s="72">
        <v>366.74</v>
      </c>
      <c r="BT2641" s="72">
        <v>388.4</v>
      </c>
      <c r="BU2641" s="72">
        <v>755.14</v>
      </c>
      <c r="BV2641" s="95">
        <v>26558993.48</v>
      </c>
      <c r="BW2641" s="95">
        <v>26701405</v>
      </c>
      <c r="BX2641" s="95">
        <v>6035</v>
      </c>
      <c r="BY2641" s="95">
        <v>5729</v>
      </c>
      <c r="BZ2641" s="95">
        <v>6285</v>
      </c>
      <c r="CA2641" s="95">
        <v>6096</v>
      </c>
      <c r="CB2641" s="95">
        <v>5959</v>
      </c>
      <c r="CC2641" s="95">
        <v>5921</v>
      </c>
      <c r="CD2641" s="95">
        <v>5885</v>
      </c>
      <c r="CE2641" s="72">
        <v>650.75523149000003</v>
      </c>
      <c r="CF2641" s="72">
        <v>676.59346364999999</v>
      </c>
      <c r="CG2641" s="72">
        <v>712.40329333</v>
      </c>
      <c r="CH2641" s="72">
        <v>716.50152150999998</v>
      </c>
      <c r="CI2641" s="72">
        <v>731.52548966999996</v>
      </c>
      <c r="CJ2641" s="96">
        <v>1.0481360226000001</v>
      </c>
      <c r="CK2641" s="96">
        <v>1.0069266651</v>
      </c>
      <c r="CL2641" s="96">
        <v>1.0331928655</v>
      </c>
      <c r="CM2641" s="96">
        <v>1.0031381349999999</v>
      </c>
      <c r="CN2641" s="96">
        <v>1.0322811859000001</v>
      </c>
      <c r="CO2641" s="96">
        <v>0.94344266139999999</v>
      </c>
      <c r="CP2641" s="96">
        <v>1.086165611</v>
      </c>
      <c r="CQ2641" s="96">
        <v>0.99584056389999998</v>
      </c>
      <c r="CR2641" s="96">
        <v>1.0907021617999999</v>
      </c>
      <c r="CS2641" s="95">
        <v>5898</v>
      </c>
      <c r="CT2641" s="95">
        <v>5703</v>
      </c>
      <c r="CU2641" s="95">
        <v>5625</v>
      </c>
      <c r="CV2641" s="95">
        <v>5588</v>
      </c>
      <c r="CW2641" s="95">
        <v>5565</v>
      </c>
      <c r="CX2641" s="96">
        <v>0.94499859600000002</v>
      </c>
      <c r="CY2641" s="96">
        <v>0.94643354800000001</v>
      </c>
      <c r="CZ2641" s="96">
        <v>0.93716939499999996</v>
      </c>
      <c r="DA2641" s="96">
        <v>0.93524070400000003</v>
      </c>
      <c r="DB2641" s="96">
        <v>0.95330532700000004</v>
      </c>
      <c r="DC2641">
        <v>2013</v>
      </c>
      <c r="DD2641" s="6">
        <v>5889.2</v>
      </c>
      <c r="DE2641" s="96">
        <v>9.4138969999999996E-4</v>
      </c>
      <c r="DF2641" s="72">
        <v>836.86</v>
      </c>
      <c r="DG2641" s="96">
        <v>1</v>
      </c>
      <c r="DH2641" s="72">
        <v>836.86</v>
      </c>
      <c r="DI2641" s="72">
        <v>818.63612964000004</v>
      </c>
      <c r="DJ2641" s="96">
        <v>1</v>
      </c>
      <c r="DK2641" s="72">
        <v>836.86</v>
      </c>
      <c r="DL2641" s="96">
        <v>1</v>
      </c>
      <c r="DM2641" s="72">
        <v>836.86</v>
      </c>
      <c r="DN2641" s="96">
        <v>1</v>
      </c>
      <c r="DO2641" s="96">
        <v>3.0490000000000001E-3</v>
      </c>
      <c r="DP2641" s="72">
        <v>2.5499999999999998</v>
      </c>
      <c r="DQ2641" s="72">
        <v>834.31</v>
      </c>
      <c r="DR2641" t="s">
        <v>490</v>
      </c>
      <c r="DT2641" t="s">
        <v>1038</v>
      </c>
    </row>
    <row r="2642" spans="1:124" x14ac:dyDescent="0.3">
      <c r="A2642" t="s">
        <v>1621</v>
      </c>
      <c r="B2642">
        <v>45270</v>
      </c>
      <c r="C2642" s="95">
        <v>902</v>
      </c>
      <c r="D2642" s="95">
        <v>4741931</v>
      </c>
      <c r="E2642" s="95">
        <v>879</v>
      </c>
      <c r="F2642" s="95">
        <v>3425144</v>
      </c>
      <c r="G2642" s="95">
        <v>89</v>
      </c>
      <c r="H2642" s="95">
        <v>357463</v>
      </c>
      <c r="I2642" s="95">
        <v>84</v>
      </c>
      <c r="J2642" s="95">
        <v>223955</v>
      </c>
      <c r="K2642" s="95">
        <v>905</v>
      </c>
      <c r="L2642" s="95">
        <v>4484112</v>
      </c>
      <c r="M2642" s="95">
        <v>877</v>
      </c>
      <c r="N2642" s="95">
        <v>3314744</v>
      </c>
      <c r="O2642" s="95">
        <v>93</v>
      </c>
      <c r="P2642" s="95">
        <v>470293</v>
      </c>
      <c r="Q2642" s="95">
        <v>90</v>
      </c>
      <c r="R2642" s="95">
        <v>269829</v>
      </c>
      <c r="S2642" s="95">
        <v>914</v>
      </c>
      <c r="T2642" s="95">
        <v>4751367</v>
      </c>
      <c r="U2642" s="95">
        <v>882</v>
      </c>
      <c r="V2642" s="95">
        <v>3379837</v>
      </c>
      <c r="W2642" s="95">
        <v>104</v>
      </c>
      <c r="X2642" s="95">
        <v>802586</v>
      </c>
      <c r="Y2642" s="95">
        <v>99</v>
      </c>
      <c r="Z2642" s="95">
        <v>418360</v>
      </c>
      <c r="AA2642" s="95">
        <v>927</v>
      </c>
      <c r="AB2642" s="95">
        <v>4171293</v>
      </c>
      <c r="AC2642" s="95">
        <v>891</v>
      </c>
      <c r="AD2642" s="95">
        <v>3665852</v>
      </c>
      <c r="AE2642" s="95">
        <v>102</v>
      </c>
      <c r="AF2642" s="95">
        <v>567201</v>
      </c>
      <c r="AG2642" s="95">
        <v>97</v>
      </c>
      <c r="AH2642" s="95">
        <v>486632</v>
      </c>
      <c r="AI2642" s="95">
        <v>924</v>
      </c>
      <c r="AJ2642" s="95">
        <v>4230839</v>
      </c>
      <c r="AK2642" s="95">
        <v>883</v>
      </c>
      <c r="AL2642" s="95">
        <v>4002763</v>
      </c>
      <c r="AM2642" s="95">
        <v>88</v>
      </c>
      <c r="AN2642" s="95">
        <v>184502</v>
      </c>
      <c r="AO2642" s="95">
        <v>85</v>
      </c>
      <c r="AP2642" s="95">
        <v>335974</v>
      </c>
      <c r="AQ2642" s="72">
        <v>428.81</v>
      </c>
      <c r="AR2642" s="72">
        <v>315.77999999999997</v>
      </c>
      <c r="AS2642" s="72">
        <v>744.59</v>
      </c>
      <c r="AT2642" s="95">
        <v>5099394</v>
      </c>
      <c r="AU2642" s="95">
        <v>3649099</v>
      </c>
      <c r="AV2642" s="95">
        <v>991</v>
      </c>
      <c r="AW2642" s="95">
        <v>963</v>
      </c>
      <c r="AX2642" s="72">
        <v>413.69</v>
      </c>
      <c r="AY2642" s="72">
        <v>308.91000000000003</v>
      </c>
      <c r="AZ2642" s="72">
        <v>722.6</v>
      </c>
      <c r="BA2642" s="95">
        <v>4954405</v>
      </c>
      <c r="BB2642" s="95">
        <v>3584573</v>
      </c>
      <c r="BC2642" s="95">
        <v>998</v>
      </c>
      <c r="BD2642" s="95">
        <v>967</v>
      </c>
      <c r="BE2642" s="72">
        <v>454.65</v>
      </c>
      <c r="BF2642" s="72">
        <v>322.64999999999998</v>
      </c>
      <c r="BG2642" s="72">
        <v>777.3</v>
      </c>
      <c r="BH2642" s="95">
        <v>5553953</v>
      </c>
      <c r="BI2642" s="95">
        <v>3798197</v>
      </c>
      <c r="BJ2642" s="95">
        <v>1018</v>
      </c>
      <c r="BK2642" s="95">
        <v>981</v>
      </c>
      <c r="BL2642" s="72">
        <v>383.75</v>
      </c>
      <c r="BM2642" s="72">
        <v>350.24</v>
      </c>
      <c r="BN2642" s="72">
        <v>733.99</v>
      </c>
      <c r="BO2642" s="95">
        <v>4738494</v>
      </c>
      <c r="BP2642" s="95">
        <v>4152484</v>
      </c>
      <c r="BQ2642" s="95">
        <v>1029</v>
      </c>
      <c r="BR2642" s="95">
        <v>988</v>
      </c>
      <c r="BS2642" s="72">
        <v>363.58</v>
      </c>
      <c r="BT2642" s="72">
        <v>373.51</v>
      </c>
      <c r="BU2642" s="72">
        <v>737.09</v>
      </c>
      <c r="BV2642" s="95">
        <v>4415341</v>
      </c>
      <c r="BW2642" s="95">
        <v>4338737</v>
      </c>
      <c r="BX2642" s="95">
        <v>1012</v>
      </c>
      <c r="BY2642" s="95">
        <v>968</v>
      </c>
      <c r="BZ2642" s="95">
        <v>978</v>
      </c>
      <c r="CA2642" s="95">
        <v>983</v>
      </c>
      <c r="CB2642" s="95">
        <v>1000</v>
      </c>
      <c r="CC2642" s="95">
        <v>1010</v>
      </c>
      <c r="CD2642" s="95">
        <v>990</v>
      </c>
      <c r="CE2642" s="72">
        <v>650.75523149000003</v>
      </c>
      <c r="CF2642" s="72">
        <v>676.59346364999999</v>
      </c>
      <c r="CG2642" s="72">
        <v>712.40329333</v>
      </c>
      <c r="CH2642" s="72">
        <v>716.50152150999998</v>
      </c>
      <c r="CI2642" s="72">
        <v>731.52548966999996</v>
      </c>
      <c r="CJ2642" s="96">
        <v>1.1441936445000001</v>
      </c>
      <c r="CK2642" s="96">
        <v>1.0679973113000001</v>
      </c>
      <c r="CL2642" s="96">
        <v>1.0910954612999999</v>
      </c>
      <c r="CM2642" s="96">
        <v>1.0244081526</v>
      </c>
      <c r="CN2642" s="96">
        <v>1.0076067209999999</v>
      </c>
      <c r="CO2642" s="96">
        <v>0.93963014879999995</v>
      </c>
      <c r="CP2642" s="96">
        <v>1.1356173059000001</v>
      </c>
      <c r="CQ2642" s="96">
        <v>0.99584056389999998</v>
      </c>
      <c r="CR2642" s="96">
        <v>1.1403604000000001</v>
      </c>
      <c r="CS2642" s="95">
        <v>999</v>
      </c>
      <c r="CT2642" s="95">
        <v>1014</v>
      </c>
      <c r="CU2642" s="95">
        <v>1023</v>
      </c>
      <c r="CV2642" s="95">
        <v>1037</v>
      </c>
      <c r="CW2642" s="95">
        <v>1027</v>
      </c>
      <c r="CX2642" s="96">
        <v>0.96210130400000005</v>
      </c>
      <c r="CY2642" s="96">
        <v>0.96853634899999996</v>
      </c>
      <c r="CZ2642" s="96">
        <v>0.92780145300000005</v>
      </c>
      <c r="DA2642" s="96">
        <v>0.94465815399999997</v>
      </c>
      <c r="DB2642" s="96">
        <v>0.89593700700000001</v>
      </c>
      <c r="DC2642">
        <v>2013</v>
      </c>
      <c r="DD2642" s="6">
        <v>973.4</v>
      </c>
      <c r="DE2642" s="96">
        <v>2.1918415000000001E-3</v>
      </c>
      <c r="DF2642" s="72">
        <v>873.87</v>
      </c>
      <c r="DG2642" s="96">
        <v>1</v>
      </c>
      <c r="DH2642" s="72">
        <v>873.87</v>
      </c>
      <c r="DI2642" s="72">
        <v>818.63612964000004</v>
      </c>
      <c r="DJ2642" s="96">
        <v>0.98661035880000003</v>
      </c>
      <c r="DK2642" s="72">
        <v>873.13043829000003</v>
      </c>
      <c r="DL2642" s="96">
        <v>1.0075728719999999</v>
      </c>
      <c r="DM2642" s="72">
        <v>879.74254329999997</v>
      </c>
      <c r="DN2642" s="96">
        <v>1</v>
      </c>
      <c r="DO2642" s="96">
        <v>6.4190000000000002E-3</v>
      </c>
      <c r="DP2642" s="72">
        <v>5.65</v>
      </c>
      <c r="DQ2642" s="72">
        <v>874.09</v>
      </c>
      <c r="DR2642" t="s">
        <v>1621</v>
      </c>
      <c r="DT2642" t="s">
        <v>1038</v>
      </c>
    </row>
    <row r="2643" spans="1:124" x14ac:dyDescent="0.3">
      <c r="A2643" t="s">
        <v>9</v>
      </c>
      <c r="B2643">
        <v>45280</v>
      </c>
      <c r="C2643" s="95">
        <v>1848</v>
      </c>
      <c r="D2643" s="95">
        <v>10226883</v>
      </c>
      <c r="E2643" s="95">
        <v>1795</v>
      </c>
      <c r="F2643" s="95">
        <v>8002311</v>
      </c>
      <c r="G2643" s="95">
        <v>402</v>
      </c>
      <c r="H2643" s="95">
        <v>1694260</v>
      </c>
      <c r="I2643" s="95">
        <v>375</v>
      </c>
      <c r="J2643" s="95">
        <v>1502085</v>
      </c>
      <c r="K2643" s="95">
        <v>1819</v>
      </c>
      <c r="L2643" s="95">
        <v>11536397</v>
      </c>
      <c r="M2643" s="95">
        <v>1763</v>
      </c>
      <c r="N2643" s="95">
        <v>9008598</v>
      </c>
      <c r="O2643" s="95">
        <v>391</v>
      </c>
      <c r="P2643" s="95">
        <v>1754724</v>
      </c>
      <c r="Q2643" s="95">
        <v>364</v>
      </c>
      <c r="R2643" s="95">
        <v>1711948</v>
      </c>
      <c r="S2643" s="95">
        <v>1794</v>
      </c>
      <c r="T2643" s="95">
        <v>11493315</v>
      </c>
      <c r="U2643" s="95">
        <v>1729</v>
      </c>
      <c r="V2643" s="95">
        <v>8903171</v>
      </c>
      <c r="W2643" s="95">
        <v>382</v>
      </c>
      <c r="X2643" s="95">
        <v>2520992</v>
      </c>
      <c r="Y2643" s="95">
        <v>356</v>
      </c>
      <c r="Z2643" s="95">
        <v>1759096</v>
      </c>
      <c r="AA2643" s="95">
        <v>1792</v>
      </c>
      <c r="AB2643" s="95">
        <v>10627271</v>
      </c>
      <c r="AC2643" s="95">
        <v>1710</v>
      </c>
      <c r="AD2643" s="95">
        <v>9267983</v>
      </c>
      <c r="AE2643" s="95">
        <v>358</v>
      </c>
      <c r="AF2643" s="95">
        <v>1474945</v>
      </c>
      <c r="AG2643" s="95">
        <v>331</v>
      </c>
      <c r="AH2643" s="95">
        <v>1902609</v>
      </c>
      <c r="AI2643" s="95">
        <v>1780</v>
      </c>
      <c r="AJ2643" s="95">
        <v>10949596</v>
      </c>
      <c r="AK2643" s="95">
        <v>1693</v>
      </c>
      <c r="AL2643" s="95">
        <v>9577208</v>
      </c>
      <c r="AM2643" s="95">
        <v>353</v>
      </c>
      <c r="AN2643" s="95">
        <v>1563558</v>
      </c>
      <c r="AO2643" s="95">
        <v>329</v>
      </c>
      <c r="AP2643" s="95">
        <v>1611819.76</v>
      </c>
      <c r="AQ2643" s="72">
        <v>441.52</v>
      </c>
      <c r="AR2643" s="72">
        <v>364.99</v>
      </c>
      <c r="AS2643" s="72">
        <v>806.51</v>
      </c>
      <c r="AT2643" s="95">
        <v>11921143</v>
      </c>
      <c r="AU2643" s="95">
        <v>9504396</v>
      </c>
      <c r="AV2643" s="95">
        <v>2250</v>
      </c>
      <c r="AW2643" s="95">
        <v>2170</v>
      </c>
      <c r="AX2643" s="72">
        <v>501.17</v>
      </c>
      <c r="AY2643" s="72">
        <v>420.02</v>
      </c>
      <c r="AZ2643" s="72">
        <v>921.19</v>
      </c>
      <c r="BA2643" s="95">
        <v>13291121</v>
      </c>
      <c r="BB2643" s="95">
        <v>10720546</v>
      </c>
      <c r="BC2643" s="95">
        <v>2210</v>
      </c>
      <c r="BD2643" s="95">
        <v>2127</v>
      </c>
      <c r="BE2643" s="72">
        <v>536.70000000000005</v>
      </c>
      <c r="BF2643" s="72">
        <v>426.15</v>
      </c>
      <c r="BG2643" s="72">
        <v>962.85</v>
      </c>
      <c r="BH2643" s="95">
        <v>14014307</v>
      </c>
      <c r="BI2643" s="95">
        <v>10662267</v>
      </c>
      <c r="BJ2643" s="95">
        <v>2176</v>
      </c>
      <c r="BK2643" s="95">
        <v>2085</v>
      </c>
      <c r="BL2643" s="72">
        <v>469.08</v>
      </c>
      <c r="BM2643" s="72">
        <v>456.09</v>
      </c>
      <c r="BN2643" s="72">
        <v>925.17</v>
      </c>
      <c r="BO2643" s="95">
        <v>12102216</v>
      </c>
      <c r="BP2643" s="95">
        <v>11170592</v>
      </c>
      <c r="BQ2643" s="95">
        <v>2150</v>
      </c>
      <c r="BR2643" s="95">
        <v>2041</v>
      </c>
      <c r="BS2643" s="72">
        <v>488.87</v>
      </c>
      <c r="BT2643" s="72">
        <v>461.14</v>
      </c>
      <c r="BU2643" s="72">
        <v>950.01</v>
      </c>
      <c r="BV2643" s="95">
        <v>12513154</v>
      </c>
      <c r="BW2643" s="95">
        <v>11189027.76</v>
      </c>
      <c r="BX2643" s="95">
        <v>2133</v>
      </c>
      <c r="BY2643" s="95">
        <v>2022</v>
      </c>
      <c r="BZ2643" s="95">
        <v>2212</v>
      </c>
      <c r="CA2643" s="95">
        <v>2170</v>
      </c>
      <c r="CB2643" s="95">
        <v>2132</v>
      </c>
      <c r="CC2643" s="95">
        <v>2098</v>
      </c>
      <c r="CD2643" s="95">
        <v>2079</v>
      </c>
      <c r="CE2643" s="72">
        <v>650.75523149000003</v>
      </c>
      <c r="CF2643" s="72">
        <v>676.59346364999999</v>
      </c>
      <c r="CG2643" s="72">
        <v>712.40329333</v>
      </c>
      <c r="CH2643" s="72">
        <v>716.50152150999998</v>
      </c>
      <c r="CI2643" s="72">
        <v>731.52548966999996</v>
      </c>
      <c r="CJ2643" s="96">
        <v>1.2393446276</v>
      </c>
      <c r="CK2643" s="96">
        <v>1.3615118228</v>
      </c>
      <c r="CL2643" s="96">
        <v>1.3515518654000001</v>
      </c>
      <c r="CM2643" s="96">
        <v>1.2912324289999999</v>
      </c>
      <c r="CN2643" s="96">
        <v>1.2986697161</v>
      </c>
      <c r="CO2643" s="96">
        <v>1.0132301503000001</v>
      </c>
      <c r="CP2643" s="96">
        <v>1.2913769805999999</v>
      </c>
      <c r="CQ2643" s="96">
        <v>0.99584056389999998</v>
      </c>
      <c r="CR2643" s="96">
        <v>1.2967706307</v>
      </c>
      <c r="CS2643" s="95">
        <v>2785</v>
      </c>
      <c r="CT2643" s="95">
        <v>2869</v>
      </c>
      <c r="CU2643" s="95">
        <v>3009</v>
      </c>
      <c r="CV2643" s="95">
        <v>3019</v>
      </c>
      <c r="CW2643" s="95">
        <v>3047</v>
      </c>
      <c r="CX2643" s="96">
        <v>1.0290291469999999</v>
      </c>
      <c r="CY2643" s="96">
        <v>1.021972213</v>
      </c>
      <c r="CZ2643" s="96">
        <v>1.0376935329999999</v>
      </c>
      <c r="DA2643" s="96">
        <v>1.00588751</v>
      </c>
      <c r="DB2643" s="96">
        <v>0.97367515500000001</v>
      </c>
      <c r="DC2643">
        <v>2013</v>
      </c>
      <c r="DD2643" s="6">
        <v>2089</v>
      </c>
      <c r="DE2643" s="96">
        <v>4.7020476999999998E-3</v>
      </c>
      <c r="DF2643" s="72">
        <v>991.22</v>
      </c>
      <c r="DG2643" s="96">
        <v>1.0032199932000001</v>
      </c>
      <c r="DH2643" s="72">
        <v>994.41172161999998</v>
      </c>
      <c r="DI2643" s="72">
        <v>937.34203127000001</v>
      </c>
      <c r="DJ2643" s="96">
        <v>1</v>
      </c>
      <c r="DK2643" s="72">
        <v>994.41172161999998</v>
      </c>
      <c r="DL2643" s="96">
        <v>1</v>
      </c>
      <c r="DM2643" s="72">
        <v>994.41172161999998</v>
      </c>
      <c r="DN2643" s="96">
        <v>1</v>
      </c>
      <c r="DO2643" s="96">
        <v>1.3132E-2</v>
      </c>
      <c r="DP2643" s="72">
        <v>13.06</v>
      </c>
      <c r="DQ2643" s="72">
        <v>981.35</v>
      </c>
      <c r="DR2643" t="s">
        <v>9</v>
      </c>
      <c r="DT2643" t="s">
        <v>1038</v>
      </c>
    </row>
    <row r="2644" spans="1:124" x14ac:dyDescent="0.3">
      <c r="A2644" t="s">
        <v>10</v>
      </c>
      <c r="B2644">
        <v>45281</v>
      </c>
      <c r="C2644" s="95">
        <v>5681</v>
      </c>
      <c r="D2644" s="95">
        <v>27293854</v>
      </c>
      <c r="E2644" s="95">
        <v>5549</v>
      </c>
      <c r="F2644" s="95">
        <v>25632223</v>
      </c>
      <c r="G2644" s="95">
        <v>1198</v>
      </c>
      <c r="H2644" s="95">
        <v>4669724</v>
      </c>
      <c r="I2644" s="95">
        <v>1103</v>
      </c>
      <c r="J2644" s="95">
        <v>4333628</v>
      </c>
      <c r="K2644" s="95">
        <v>5532</v>
      </c>
      <c r="L2644" s="95">
        <v>26228215</v>
      </c>
      <c r="M2644" s="95">
        <v>5384</v>
      </c>
      <c r="N2644" s="95">
        <v>27445921</v>
      </c>
      <c r="O2644" s="95">
        <v>1231</v>
      </c>
      <c r="P2644" s="95">
        <v>4346182</v>
      </c>
      <c r="Q2644" s="95">
        <v>1129</v>
      </c>
      <c r="R2644" s="95">
        <v>4961170</v>
      </c>
      <c r="S2644" s="95">
        <v>5453</v>
      </c>
      <c r="T2644" s="95">
        <v>26287902</v>
      </c>
      <c r="U2644" s="95">
        <v>5289</v>
      </c>
      <c r="V2644" s="95">
        <v>26901125</v>
      </c>
      <c r="W2644" s="95">
        <v>1279</v>
      </c>
      <c r="X2644" s="95">
        <v>5226236</v>
      </c>
      <c r="Y2644" s="95">
        <v>1183</v>
      </c>
      <c r="Z2644" s="95">
        <v>5399484</v>
      </c>
      <c r="AA2644" s="95">
        <v>5490</v>
      </c>
      <c r="AB2644" s="95">
        <v>24367261</v>
      </c>
      <c r="AC2644" s="95">
        <v>5293</v>
      </c>
      <c r="AD2644" s="95">
        <v>27953244</v>
      </c>
      <c r="AE2644" s="95">
        <v>1263</v>
      </c>
      <c r="AF2644" s="95">
        <v>5107234</v>
      </c>
      <c r="AG2644" s="95">
        <v>1161</v>
      </c>
      <c r="AH2644" s="95">
        <v>5817209</v>
      </c>
      <c r="AI2644" s="95">
        <v>5453</v>
      </c>
      <c r="AJ2644" s="95">
        <v>24777359.649999999</v>
      </c>
      <c r="AK2644" s="95">
        <v>5243</v>
      </c>
      <c r="AL2644" s="95">
        <v>28163442.780000001</v>
      </c>
      <c r="AM2644" s="95">
        <v>1291</v>
      </c>
      <c r="AN2644" s="95">
        <v>5811323</v>
      </c>
      <c r="AO2644" s="95">
        <v>1192</v>
      </c>
      <c r="AP2644" s="95">
        <v>5718774.9299999997</v>
      </c>
      <c r="AQ2644" s="72">
        <v>387.21</v>
      </c>
      <c r="AR2644" s="72">
        <v>375.4</v>
      </c>
      <c r="AS2644" s="72">
        <v>762.61</v>
      </c>
      <c r="AT2644" s="95">
        <v>31963578</v>
      </c>
      <c r="AU2644" s="95">
        <v>29965851</v>
      </c>
      <c r="AV2644" s="95">
        <v>6879</v>
      </c>
      <c r="AW2644" s="95">
        <v>6652</v>
      </c>
      <c r="AX2644" s="72">
        <v>376.74</v>
      </c>
      <c r="AY2644" s="72">
        <v>414.65</v>
      </c>
      <c r="AZ2644" s="72">
        <v>791.39</v>
      </c>
      <c r="BA2644" s="95">
        <v>30574397</v>
      </c>
      <c r="BB2644" s="95">
        <v>32407091</v>
      </c>
      <c r="BC2644" s="95">
        <v>6763</v>
      </c>
      <c r="BD2644" s="95">
        <v>6513</v>
      </c>
      <c r="BE2644" s="72">
        <v>390.1</v>
      </c>
      <c r="BF2644" s="72">
        <v>415.9</v>
      </c>
      <c r="BG2644" s="72">
        <v>806</v>
      </c>
      <c r="BH2644" s="95">
        <v>31514138</v>
      </c>
      <c r="BI2644" s="95">
        <v>32300609</v>
      </c>
      <c r="BJ2644" s="95">
        <v>6732</v>
      </c>
      <c r="BK2644" s="95">
        <v>6472</v>
      </c>
      <c r="BL2644" s="72">
        <v>363.72</v>
      </c>
      <c r="BM2644" s="72">
        <v>436.04</v>
      </c>
      <c r="BN2644" s="72">
        <v>799.76</v>
      </c>
      <c r="BO2644" s="95">
        <v>29474495</v>
      </c>
      <c r="BP2644" s="95">
        <v>33770453</v>
      </c>
      <c r="BQ2644" s="95">
        <v>6753</v>
      </c>
      <c r="BR2644" s="95">
        <v>6454</v>
      </c>
      <c r="BS2644" s="72">
        <v>377.97</v>
      </c>
      <c r="BT2644" s="72">
        <v>438.78</v>
      </c>
      <c r="BU2644" s="72">
        <v>816.75</v>
      </c>
      <c r="BV2644" s="95">
        <v>30588682.649999999</v>
      </c>
      <c r="BW2644" s="95">
        <v>33882217.710000001</v>
      </c>
      <c r="BX2644" s="95">
        <v>6744</v>
      </c>
      <c r="BY2644" s="95">
        <v>6435</v>
      </c>
      <c r="BZ2644" s="95">
        <v>6771</v>
      </c>
      <c r="CA2644" s="95">
        <v>6642</v>
      </c>
      <c r="CB2644" s="95">
        <v>6607</v>
      </c>
      <c r="CC2644" s="95">
        <v>6611</v>
      </c>
      <c r="CD2644" s="95">
        <v>6593</v>
      </c>
      <c r="CE2644" s="72">
        <v>650.75523149000003</v>
      </c>
      <c r="CF2644" s="72">
        <v>676.59346364999999</v>
      </c>
      <c r="CG2644" s="72">
        <v>712.40329333</v>
      </c>
      <c r="CH2644" s="72">
        <v>716.50152150999998</v>
      </c>
      <c r="CI2644" s="72">
        <v>731.52548966999996</v>
      </c>
      <c r="CJ2644" s="96">
        <v>1.1718845474999999</v>
      </c>
      <c r="CK2644" s="96">
        <v>1.1696684088</v>
      </c>
      <c r="CL2644" s="96">
        <v>1.1313816311</v>
      </c>
      <c r="CM2644" s="96">
        <v>1.1162013980000001</v>
      </c>
      <c r="CN2644" s="96">
        <v>1.1165024480000001</v>
      </c>
      <c r="CO2644" s="96">
        <v>1.0422613779000001</v>
      </c>
      <c r="CP2644" s="96">
        <v>1.0948575001</v>
      </c>
      <c r="CQ2644" s="96">
        <v>0.99584056389999998</v>
      </c>
      <c r="CR2644" s="96">
        <v>1.0994303540999999</v>
      </c>
      <c r="CS2644" s="95">
        <v>7360</v>
      </c>
      <c r="CT2644" s="95">
        <v>7225</v>
      </c>
      <c r="CU2644" s="95">
        <v>7129</v>
      </c>
      <c r="CV2644" s="95">
        <v>7200</v>
      </c>
      <c r="CW2644" s="95">
        <v>7207</v>
      </c>
      <c r="CX2644" s="96">
        <v>1.06723005</v>
      </c>
      <c r="CY2644" s="96">
        <v>1.0538230179999999</v>
      </c>
      <c r="CZ2644" s="96">
        <v>1.047254559</v>
      </c>
      <c r="DA2644" s="96">
        <v>1.0284312630000001</v>
      </c>
      <c r="DB2644" s="96">
        <v>1.0140496619999999</v>
      </c>
      <c r="DC2644">
        <v>2013</v>
      </c>
      <c r="DD2644" s="6">
        <v>6505.2</v>
      </c>
      <c r="DE2644" s="96">
        <v>4.5888169999999998E-4</v>
      </c>
      <c r="DF2644" s="72">
        <v>843.96</v>
      </c>
      <c r="DG2644" s="96">
        <v>1</v>
      </c>
      <c r="DH2644" s="72">
        <v>843.96</v>
      </c>
      <c r="DI2644" s="72">
        <v>818.63612964000004</v>
      </c>
      <c r="DJ2644" s="96">
        <v>1</v>
      </c>
      <c r="DK2644" s="72">
        <v>843.96</v>
      </c>
      <c r="DL2644" s="96">
        <v>1</v>
      </c>
      <c r="DM2644" s="72">
        <v>843.96</v>
      </c>
      <c r="DN2644" s="96">
        <v>1</v>
      </c>
      <c r="DO2644" s="96">
        <v>1.3619999999999999E-3</v>
      </c>
      <c r="DP2644" s="72">
        <v>1.1499999999999999</v>
      </c>
      <c r="DQ2644" s="72">
        <v>842.81</v>
      </c>
      <c r="DR2644" t="s">
        <v>10</v>
      </c>
      <c r="DT2644" t="s">
        <v>1038</v>
      </c>
    </row>
    <row r="2645" spans="1:124" x14ac:dyDescent="0.3">
      <c r="A2645" t="s">
        <v>1622</v>
      </c>
      <c r="B2645">
        <v>45290</v>
      </c>
      <c r="C2645" s="95">
        <v>1017</v>
      </c>
      <c r="D2645" s="95">
        <v>3659302</v>
      </c>
      <c r="E2645" s="95">
        <v>992</v>
      </c>
      <c r="F2645" s="95">
        <v>3102980</v>
      </c>
      <c r="G2645" s="95">
        <v>144</v>
      </c>
      <c r="H2645" s="95">
        <v>338604</v>
      </c>
      <c r="I2645" s="95">
        <v>131</v>
      </c>
      <c r="J2645" s="95">
        <v>529449</v>
      </c>
      <c r="K2645" s="95">
        <v>990</v>
      </c>
      <c r="L2645" s="95">
        <v>4423718</v>
      </c>
      <c r="M2645" s="95">
        <v>962</v>
      </c>
      <c r="N2645" s="95">
        <v>3366651</v>
      </c>
      <c r="O2645" s="95">
        <v>151</v>
      </c>
      <c r="P2645" s="95">
        <v>703186</v>
      </c>
      <c r="Q2645" s="95">
        <v>138</v>
      </c>
      <c r="R2645" s="95">
        <v>671356</v>
      </c>
      <c r="S2645" s="95">
        <v>965</v>
      </c>
      <c r="T2645" s="95">
        <v>3939082</v>
      </c>
      <c r="U2645" s="95">
        <v>934</v>
      </c>
      <c r="V2645" s="95">
        <v>3341042</v>
      </c>
      <c r="W2645" s="95">
        <v>157</v>
      </c>
      <c r="X2645" s="95">
        <v>716041</v>
      </c>
      <c r="Y2645" s="95">
        <v>146</v>
      </c>
      <c r="Z2645" s="95">
        <v>766728</v>
      </c>
      <c r="AA2645" s="95">
        <v>967</v>
      </c>
      <c r="AB2645" s="95">
        <v>3845331</v>
      </c>
      <c r="AC2645" s="95">
        <v>937</v>
      </c>
      <c r="AD2645" s="95">
        <v>3852782</v>
      </c>
      <c r="AE2645" s="95">
        <v>150</v>
      </c>
      <c r="AF2645" s="95">
        <v>605594</v>
      </c>
      <c r="AG2645" s="95">
        <v>143</v>
      </c>
      <c r="AH2645" s="95">
        <v>729308</v>
      </c>
      <c r="AI2645" s="95">
        <v>972</v>
      </c>
      <c r="AJ2645" s="95">
        <v>3624240</v>
      </c>
      <c r="AK2645" s="95">
        <v>938</v>
      </c>
      <c r="AL2645" s="95">
        <v>3907666</v>
      </c>
      <c r="AM2645" s="95">
        <v>161</v>
      </c>
      <c r="AN2645" s="95">
        <v>587895</v>
      </c>
      <c r="AO2645" s="95">
        <v>153</v>
      </c>
      <c r="AP2645" s="95">
        <v>791323</v>
      </c>
      <c r="AQ2645" s="72">
        <v>286.95999999999998</v>
      </c>
      <c r="AR2645" s="72">
        <v>269.55</v>
      </c>
      <c r="AS2645" s="72">
        <v>556.51</v>
      </c>
      <c r="AT2645" s="95">
        <v>3997906</v>
      </c>
      <c r="AU2645" s="95">
        <v>3632429</v>
      </c>
      <c r="AV2645" s="95">
        <v>1161</v>
      </c>
      <c r="AW2645" s="95">
        <v>1123</v>
      </c>
      <c r="AX2645" s="72">
        <v>374.45</v>
      </c>
      <c r="AY2645" s="72">
        <v>305.91000000000003</v>
      </c>
      <c r="AZ2645" s="72">
        <v>680.36</v>
      </c>
      <c r="BA2645" s="95">
        <v>5126904</v>
      </c>
      <c r="BB2645" s="95">
        <v>4038007</v>
      </c>
      <c r="BC2645" s="95">
        <v>1141</v>
      </c>
      <c r="BD2645" s="95">
        <v>1100</v>
      </c>
      <c r="BE2645" s="72">
        <v>345.75</v>
      </c>
      <c r="BF2645" s="72">
        <v>316.95999999999998</v>
      </c>
      <c r="BG2645" s="72">
        <v>662.71</v>
      </c>
      <c r="BH2645" s="95">
        <v>4655123</v>
      </c>
      <c r="BI2645" s="95">
        <v>4107770</v>
      </c>
      <c r="BJ2645" s="95">
        <v>1122</v>
      </c>
      <c r="BK2645" s="95">
        <v>1080</v>
      </c>
      <c r="BL2645" s="72">
        <v>332.06</v>
      </c>
      <c r="BM2645" s="72">
        <v>353.56</v>
      </c>
      <c r="BN2645" s="72">
        <v>685.62</v>
      </c>
      <c r="BO2645" s="95">
        <v>4450925</v>
      </c>
      <c r="BP2645" s="95">
        <v>4582090</v>
      </c>
      <c r="BQ2645" s="95">
        <v>1117</v>
      </c>
      <c r="BR2645" s="95">
        <v>1080</v>
      </c>
      <c r="BS2645" s="72">
        <v>309.81</v>
      </c>
      <c r="BT2645" s="72">
        <v>358.92</v>
      </c>
      <c r="BU2645" s="72">
        <v>668.73</v>
      </c>
      <c r="BV2645" s="95">
        <v>4212135</v>
      </c>
      <c r="BW2645" s="95">
        <v>4698989</v>
      </c>
      <c r="BX2645" s="95">
        <v>1133</v>
      </c>
      <c r="BY2645" s="95">
        <v>1091</v>
      </c>
      <c r="BZ2645" s="95">
        <v>1143</v>
      </c>
      <c r="CA2645" s="95">
        <v>1121</v>
      </c>
      <c r="CB2645" s="95">
        <v>1102</v>
      </c>
      <c r="CC2645" s="95">
        <v>1099</v>
      </c>
      <c r="CD2645" s="95">
        <v>1112</v>
      </c>
      <c r="CE2645" s="72">
        <v>650.75523149000003</v>
      </c>
      <c r="CF2645" s="72">
        <v>676.59346364999999</v>
      </c>
      <c r="CG2645" s="72">
        <v>712.40329333</v>
      </c>
      <c r="CH2645" s="72">
        <v>716.50152150999998</v>
      </c>
      <c r="CI2645" s="72">
        <v>731.52548966999996</v>
      </c>
      <c r="CJ2645" s="96">
        <v>0.85517560690000005</v>
      </c>
      <c r="CK2645" s="96">
        <v>1.0055669120999999</v>
      </c>
      <c r="CL2645" s="96">
        <v>0.93024555919999996</v>
      </c>
      <c r="CM2645" s="96">
        <v>0.95689957299999995</v>
      </c>
      <c r="CN2645" s="96">
        <v>0.91415816599999999</v>
      </c>
      <c r="CO2645" s="96">
        <v>0.89014257600000002</v>
      </c>
      <c r="CP2645" s="96">
        <v>1.0474829409999999</v>
      </c>
      <c r="CQ2645" s="96">
        <v>0.99584056389999998</v>
      </c>
      <c r="CR2645" s="96">
        <v>1.0518579271999999</v>
      </c>
      <c r="CS2645" s="95">
        <v>1099</v>
      </c>
      <c r="CT2645" s="95">
        <v>1102</v>
      </c>
      <c r="CU2645" s="95">
        <v>1088</v>
      </c>
      <c r="CV2645" s="95">
        <v>1110</v>
      </c>
      <c r="CW2645" s="95">
        <v>1113</v>
      </c>
      <c r="CX2645" s="96">
        <v>0.89301681600000005</v>
      </c>
      <c r="CY2645" s="96">
        <v>0.89248834399999999</v>
      </c>
      <c r="CZ2645" s="96">
        <v>0.91418872200000001</v>
      </c>
      <c r="DA2645" s="96">
        <v>0.89417613600000001</v>
      </c>
      <c r="DB2645" s="96">
        <v>0.85745319200000003</v>
      </c>
      <c r="DC2645">
        <v>2013</v>
      </c>
      <c r="DD2645" s="6">
        <v>1094.8</v>
      </c>
      <c r="DE2645" s="96">
        <v>1.6103293000000001E-3</v>
      </c>
      <c r="DF2645" s="72">
        <v>806.52</v>
      </c>
      <c r="DG2645" s="96">
        <v>1</v>
      </c>
      <c r="DH2645" s="72">
        <v>806.52</v>
      </c>
      <c r="DI2645" s="72">
        <v>818.63612964000004</v>
      </c>
      <c r="DJ2645" s="96">
        <v>1</v>
      </c>
      <c r="DK2645" s="72">
        <v>806.52</v>
      </c>
      <c r="DL2645" s="96">
        <v>1</v>
      </c>
      <c r="DM2645" s="72">
        <v>806.52</v>
      </c>
      <c r="DN2645" s="96">
        <v>1</v>
      </c>
      <c r="DO2645" s="96">
        <v>5.2059999999999997E-3</v>
      </c>
      <c r="DP2645" s="72">
        <v>4.2</v>
      </c>
      <c r="DQ2645" s="72">
        <v>802.32</v>
      </c>
      <c r="DR2645" t="s">
        <v>1622</v>
      </c>
      <c r="DT2645" t="s">
        <v>1038</v>
      </c>
    </row>
    <row r="2646" spans="1:124" x14ac:dyDescent="0.3">
      <c r="A2646" t="s">
        <v>14</v>
      </c>
      <c r="B2646">
        <v>45291</v>
      </c>
      <c r="C2646" s="95">
        <v>1284</v>
      </c>
      <c r="D2646" s="95">
        <v>5568257</v>
      </c>
      <c r="E2646" s="95">
        <v>1253</v>
      </c>
      <c r="F2646" s="95">
        <v>4475754</v>
      </c>
      <c r="G2646" s="95">
        <v>198</v>
      </c>
      <c r="H2646" s="95">
        <v>603183</v>
      </c>
      <c r="I2646" s="95">
        <v>182</v>
      </c>
      <c r="J2646" s="95">
        <v>601239</v>
      </c>
      <c r="K2646" s="95">
        <v>1276</v>
      </c>
      <c r="L2646" s="95">
        <v>6057868</v>
      </c>
      <c r="M2646" s="95">
        <v>1238</v>
      </c>
      <c r="N2646" s="95">
        <v>4717557</v>
      </c>
      <c r="O2646" s="95">
        <v>213</v>
      </c>
      <c r="P2646" s="95">
        <v>1146220</v>
      </c>
      <c r="Q2646" s="95">
        <v>197</v>
      </c>
      <c r="R2646" s="95">
        <v>780082</v>
      </c>
      <c r="S2646" s="95">
        <v>1269</v>
      </c>
      <c r="T2646" s="95">
        <v>6016293</v>
      </c>
      <c r="U2646" s="95">
        <v>1219</v>
      </c>
      <c r="V2646" s="95">
        <v>5300001</v>
      </c>
      <c r="W2646" s="95">
        <v>227</v>
      </c>
      <c r="X2646" s="95">
        <v>1221201</v>
      </c>
      <c r="Y2646" s="95">
        <v>212</v>
      </c>
      <c r="Z2646" s="95">
        <v>1228499</v>
      </c>
      <c r="AA2646" s="95">
        <v>1296</v>
      </c>
      <c r="AB2646" s="95">
        <v>6403734</v>
      </c>
      <c r="AC2646" s="95">
        <v>1247</v>
      </c>
      <c r="AD2646" s="95">
        <v>5261101</v>
      </c>
      <c r="AE2646" s="95">
        <v>212</v>
      </c>
      <c r="AF2646" s="95">
        <v>1040662</v>
      </c>
      <c r="AG2646" s="95">
        <v>198</v>
      </c>
      <c r="AH2646" s="95">
        <v>1074192</v>
      </c>
      <c r="AI2646" s="95">
        <v>1297</v>
      </c>
      <c r="AJ2646" s="95">
        <v>6333022</v>
      </c>
      <c r="AK2646" s="95">
        <v>1251</v>
      </c>
      <c r="AL2646" s="95">
        <v>5504813</v>
      </c>
      <c r="AM2646" s="95">
        <v>210</v>
      </c>
      <c r="AN2646" s="95">
        <v>1212077</v>
      </c>
      <c r="AO2646" s="95">
        <v>196</v>
      </c>
      <c r="AP2646" s="95">
        <v>1130731</v>
      </c>
      <c r="AQ2646" s="72">
        <v>347.02</v>
      </c>
      <c r="AR2646" s="72">
        <v>294.83</v>
      </c>
      <c r="AS2646" s="72">
        <v>641.85</v>
      </c>
      <c r="AT2646" s="95">
        <v>6171440</v>
      </c>
      <c r="AU2646" s="95">
        <v>5076993</v>
      </c>
      <c r="AV2646" s="95">
        <v>1482</v>
      </c>
      <c r="AW2646" s="95">
        <v>1435</v>
      </c>
      <c r="AX2646" s="72">
        <v>403.18</v>
      </c>
      <c r="AY2646" s="72">
        <v>319.26</v>
      </c>
      <c r="AZ2646" s="72">
        <v>722.44</v>
      </c>
      <c r="BA2646" s="95">
        <v>7204088</v>
      </c>
      <c r="BB2646" s="95">
        <v>5497639</v>
      </c>
      <c r="BC2646" s="95">
        <v>1489</v>
      </c>
      <c r="BD2646" s="95">
        <v>1435</v>
      </c>
      <c r="BE2646" s="72">
        <v>403.16</v>
      </c>
      <c r="BF2646" s="72">
        <v>380.18</v>
      </c>
      <c r="BG2646" s="72">
        <v>783.34</v>
      </c>
      <c r="BH2646" s="95">
        <v>7237494</v>
      </c>
      <c r="BI2646" s="95">
        <v>6528500</v>
      </c>
      <c r="BJ2646" s="95">
        <v>1496</v>
      </c>
      <c r="BK2646" s="95">
        <v>1431</v>
      </c>
      <c r="BL2646" s="72">
        <v>411.38</v>
      </c>
      <c r="BM2646" s="72">
        <v>365.36</v>
      </c>
      <c r="BN2646" s="72">
        <v>776.74</v>
      </c>
      <c r="BO2646" s="95">
        <v>7444396</v>
      </c>
      <c r="BP2646" s="95">
        <v>6335293</v>
      </c>
      <c r="BQ2646" s="95">
        <v>1508</v>
      </c>
      <c r="BR2646" s="95">
        <v>1445</v>
      </c>
      <c r="BS2646" s="72">
        <v>417.23</v>
      </c>
      <c r="BT2646" s="72">
        <v>382.14</v>
      </c>
      <c r="BU2646" s="72">
        <v>799.37</v>
      </c>
      <c r="BV2646" s="95">
        <v>7545099</v>
      </c>
      <c r="BW2646" s="95">
        <v>6635544</v>
      </c>
      <c r="BX2646" s="95">
        <v>1507</v>
      </c>
      <c r="BY2646" s="95">
        <v>1447</v>
      </c>
      <c r="BZ2646" s="95">
        <v>1460</v>
      </c>
      <c r="CA2646" s="95">
        <v>1463</v>
      </c>
      <c r="CB2646" s="95">
        <v>1465</v>
      </c>
      <c r="CC2646" s="95">
        <v>1478</v>
      </c>
      <c r="CD2646" s="95">
        <v>1478</v>
      </c>
      <c r="CE2646" s="72">
        <v>650.75523149000003</v>
      </c>
      <c r="CF2646" s="72">
        <v>676.59346364999999</v>
      </c>
      <c r="CG2646" s="72">
        <v>712.40329333</v>
      </c>
      <c r="CH2646" s="72">
        <v>716.50152150999998</v>
      </c>
      <c r="CI2646" s="72">
        <v>731.52548966999996</v>
      </c>
      <c r="CJ2646" s="96">
        <v>0.98631554379999997</v>
      </c>
      <c r="CK2646" s="96">
        <v>1.0677608325000001</v>
      </c>
      <c r="CL2646" s="96">
        <v>1.0995738050999999</v>
      </c>
      <c r="CM2646" s="96">
        <v>1.0840730643000001</v>
      </c>
      <c r="CN2646" s="96">
        <v>1.0927438774</v>
      </c>
      <c r="CO2646" s="96">
        <v>1.0540297835000001</v>
      </c>
      <c r="CP2646" s="96">
        <v>1.0114452563</v>
      </c>
      <c r="CQ2646" s="96">
        <v>0.99584056389999998</v>
      </c>
      <c r="CR2646" s="96">
        <v>1.0156697252</v>
      </c>
      <c r="CS2646" s="95">
        <v>1847</v>
      </c>
      <c r="CT2646" s="95">
        <v>1845</v>
      </c>
      <c r="CU2646" s="95">
        <v>1887</v>
      </c>
      <c r="CV2646" s="95">
        <v>1909</v>
      </c>
      <c r="CW2646" s="95">
        <v>1949</v>
      </c>
      <c r="CX2646" s="96">
        <v>1.063461904</v>
      </c>
      <c r="CY2646" s="96">
        <v>1.0540048630000001</v>
      </c>
      <c r="CZ2646" s="96">
        <v>1.0594570029999999</v>
      </c>
      <c r="DA2646" s="96">
        <v>1.0495468969999999</v>
      </c>
      <c r="DB2646" s="96">
        <v>1.0442511889999999</v>
      </c>
      <c r="DC2646">
        <v>2013</v>
      </c>
      <c r="DD2646" s="6">
        <v>1438.6</v>
      </c>
      <c r="DE2646" s="96">
        <v>2.0542664E-3</v>
      </c>
      <c r="DF2646" s="72">
        <v>778.42</v>
      </c>
      <c r="DG2646" s="96">
        <v>1</v>
      </c>
      <c r="DH2646" s="72">
        <v>778.42</v>
      </c>
      <c r="DI2646" s="72">
        <v>751.37825499999997</v>
      </c>
      <c r="DJ2646" s="96">
        <v>1</v>
      </c>
      <c r="DK2646" s="72">
        <v>778.42</v>
      </c>
      <c r="DL2646" s="96">
        <v>1</v>
      </c>
      <c r="DM2646" s="72">
        <v>778.42</v>
      </c>
      <c r="DN2646" s="96">
        <v>1</v>
      </c>
      <c r="DO2646" s="96">
        <v>7.7689999999999999E-3</v>
      </c>
      <c r="DP2646" s="72">
        <v>6.05</v>
      </c>
      <c r="DQ2646" s="72">
        <v>772.37</v>
      </c>
      <c r="DR2646" t="s">
        <v>14</v>
      </c>
      <c r="DT2646" t="s">
        <v>1038</v>
      </c>
    </row>
    <row r="2647" spans="1:124" x14ac:dyDescent="0.3">
      <c r="A2647" t="s">
        <v>1623</v>
      </c>
      <c r="B2647">
        <v>45292</v>
      </c>
      <c r="C2647" s="95">
        <v>454</v>
      </c>
      <c r="D2647" s="95">
        <v>1775183</v>
      </c>
      <c r="E2647" s="95">
        <v>441</v>
      </c>
      <c r="F2647" s="95">
        <v>2019054</v>
      </c>
      <c r="G2647" s="95">
        <v>65</v>
      </c>
      <c r="H2647" s="95">
        <v>219226</v>
      </c>
      <c r="I2647" s="95">
        <v>59</v>
      </c>
      <c r="J2647" s="95">
        <v>189355</v>
      </c>
      <c r="K2647" s="95">
        <v>452</v>
      </c>
      <c r="L2647" s="95">
        <v>1884736</v>
      </c>
      <c r="M2647" s="95">
        <v>442</v>
      </c>
      <c r="N2647" s="95">
        <v>2199330</v>
      </c>
      <c r="O2647" s="95">
        <v>73</v>
      </c>
      <c r="P2647" s="95">
        <v>116100</v>
      </c>
      <c r="Q2647" s="95">
        <v>64</v>
      </c>
      <c r="R2647" s="95">
        <v>204189</v>
      </c>
      <c r="S2647" s="95">
        <v>442</v>
      </c>
      <c r="T2647" s="95">
        <v>2634645</v>
      </c>
      <c r="U2647" s="95">
        <v>429</v>
      </c>
      <c r="V2647" s="95">
        <v>2226501</v>
      </c>
      <c r="W2647" s="95">
        <v>73</v>
      </c>
      <c r="X2647" s="95">
        <v>224675</v>
      </c>
      <c r="Y2647" s="95">
        <v>65</v>
      </c>
      <c r="Z2647" s="95">
        <v>250488</v>
      </c>
      <c r="AA2647" s="95">
        <v>433</v>
      </c>
      <c r="AB2647" s="95">
        <v>2303055</v>
      </c>
      <c r="AC2647" s="95">
        <v>412</v>
      </c>
      <c r="AD2647" s="95">
        <v>2425670</v>
      </c>
      <c r="AE2647" s="95">
        <v>71</v>
      </c>
      <c r="AF2647" s="95">
        <v>145977</v>
      </c>
      <c r="AG2647" s="95">
        <v>64</v>
      </c>
      <c r="AH2647" s="95">
        <v>178865</v>
      </c>
      <c r="AI2647" s="95">
        <v>435</v>
      </c>
      <c r="AJ2647" s="95">
        <v>2245360</v>
      </c>
      <c r="AK2647" s="95">
        <v>416</v>
      </c>
      <c r="AL2647" s="95">
        <v>2038418.37</v>
      </c>
      <c r="AM2647" s="95">
        <v>73</v>
      </c>
      <c r="AN2647" s="95">
        <v>259788</v>
      </c>
      <c r="AO2647" s="95">
        <v>66</v>
      </c>
      <c r="AP2647" s="95">
        <v>286224</v>
      </c>
      <c r="AQ2647" s="72">
        <v>320.23</v>
      </c>
      <c r="AR2647" s="72">
        <v>368.07</v>
      </c>
      <c r="AS2647" s="72">
        <v>688.3</v>
      </c>
      <c r="AT2647" s="95">
        <v>1994409</v>
      </c>
      <c r="AU2647" s="95">
        <v>2208409</v>
      </c>
      <c r="AV2647" s="95">
        <v>519</v>
      </c>
      <c r="AW2647" s="95">
        <v>500</v>
      </c>
      <c r="AX2647" s="72">
        <v>317.58999999999997</v>
      </c>
      <c r="AY2647" s="72">
        <v>395.84</v>
      </c>
      <c r="AZ2647" s="72">
        <v>713.43</v>
      </c>
      <c r="BA2647" s="95">
        <v>2000836</v>
      </c>
      <c r="BB2647" s="95">
        <v>2403519</v>
      </c>
      <c r="BC2647" s="95">
        <v>525</v>
      </c>
      <c r="BD2647" s="95">
        <v>506</v>
      </c>
      <c r="BE2647" s="72">
        <v>462.67</v>
      </c>
      <c r="BF2647" s="72">
        <v>417.85</v>
      </c>
      <c r="BG2647" s="72">
        <v>880.52</v>
      </c>
      <c r="BH2647" s="95">
        <v>2859320</v>
      </c>
      <c r="BI2647" s="95">
        <v>2476989</v>
      </c>
      <c r="BJ2647" s="95">
        <v>515</v>
      </c>
      <c r="BK2647" s="95">
        <v>494</v>
      </c>
      <c r="BL2647" s="72">
        <v>404.93</v>
      </c>
      <c r="BM2647" s="72">
        <v>455.98</v>
      </c>
      <c r="BN2647" s="72">
        <v>860.91</v>
      </c>
      <c r="BO2647" s="95">
        <v>2449032</v>
      </c>
      <c r="BP2647" s="95">
        <v>2604535</v>
      </c>
      <c r="BQ2647" s="95">
        <v>504</v>
      </c>
      <c r="BR2647" s="95">
        <v>476</v>
      </c>
      <c r="BS2647" s="72">
        <v>410.95</v>
      </c>
      <c r="BT2647" s="72">
        <v>401.91</v>
      </c>
      <c r="BU2647" s="72">
        <v>812.86</v>
      </c>
      <c r="BV2647" s="95">
        <v>2505148</v>
      </c>
      <c r="BW2647" s="95">
        <v>2324642.37</v>
      </c>
      <c r="BX2647" s="95">
        <v>508</v>
      </c>
      <c r="BY2647" s="95">
        <v>482</v>
      </c>
      <c r="BZ2647" s="95">
        <v>510</v>
      </c>
      <c r="CA2647" s="95">
        <v>516</v>
      </c>
      <c r="CB2647" s="95">
        <v>505</v>
      </c>
      <c r="CC2647" s="95">
        <v>491</v>
      </c>
      <c r="CD2647" s="95">
        <v>495</v>
      </c>
      <c r="CE2647" s="72">
        <v>650.75523149000003</v>
      </c>
      <c r="CF2647" s="72">
        <v>676.59346364999999</v>
      </c>
      <c r="CG2647" s="72">
        <v>712.40329333</v>
      </c>
      <c r="CH2647" s="72">
        <v>716.50152150999998</v>
      </c>
      <c r="CI2647" s="72">
        <v>731.52548966999996</v>
      </c>
      <c r="CJ2647" s="96">
        <v>1.0576941477999999</v>
      </c>
      <c r="CK2647" s="96">
        <v>1.0544441208999999</v>
      </c>
      <c r="CL2647" s="96">
        <v>1.2359853025</v>
      </c>
      <c r="CM2647" s="96">
        <v>1.2015466459999999</v>
      </c>
      <c r="CN2647" s="96">
        <v>1.1111847933000001</v>
      </c>
      <c r="CO2647" s="96">
        <v>0.91662956110000005</v>
      </c>
      <c r="CP2647" s="96">
        <v>1.2351456357999999</v>
      </c>
      <c r="CQ2647" s="96">
        <v>0.99584056389999998</v>
      </c>
      <c r="CR2647" s="96">
        <v>1.2403044264</v>
      </c>
      <c r="CS2647" s="95">
        <v>498</v>
      </c>
      <c r="CT2647" s="95">
        <v>514</v>
      </c>
      <c r="CU2647" s="95">
        <v>501</v>
      </c>
      <c r="CV2647" s="95">
        <v>479</v>
      </c>
      <c r="CW2647" s="95">
        <v>495</v>
      </c>
      <c r="CX2647" s="96">
        <v>0.90119053000000005</v>
      </c>
      <c r="CY2647" s="96">
        <v>0.85593697300000005</v>
      </c>
      <c r="CZ2647" s="96">
        <v>0.912394971</v>
      </c>
      <c r="DA2647" s="96">
        <v>0.97492430500000005</v>
      </c>
      <c r="DB2647" s="96">
        <v>0.94305981400000005</v>
      </c>
      <c r="DC2647">
        <v>2013</v>
      </c>
      <c r="DD2647" s="6">
        <v>491.6</v>
      </c>
      <c r="DE2647" s="96">
        <v>3.5732807000000001E-3</v>
      </c>
      <c r="DF2647" s="72">
        <v>949.14</v>
      </c>
      <c r="DG2647" s="96">
        <v>1</v>
      </c>
      <c r="DH2647" s="72">
        <v>949.14</v>
      </c>
      <c r="DI2647" s="72">
        <v>818.63612964000004</v>
      </c>
      <c r="DJ2647" s="96">
        <v>0.7011419257</v>
      </c>
      <c r="DK2647" s="72">
        <v>910.13786461999996</v>
      </c>
      <c r="DL2647" s="96">
        <v>1.0075728719999999</v>
      </c>
      <c r="DM2647" s="72">
        <v>917.03022212999997</v>
      </c>
      <c r="DN2647" s="96">
        <v>1</v>
      </c>
      <c r="DO2647" s="96">
        <v>1.1094E-2</v>
      </c>
      <c r="DP2647" s="72">
        <v>10.17</v>
      </c>
      <c r="DQ2647" s="72">
        <v>906.86</v>
      </c>
      <c r="DR2647" t="s">
        <v>1623</v>
      </c>
      <c r="DT2647" t="s">
        <v>1038</v>
      </c>
    </row>
    <row r="2648" spans="1:124" x14ac:dyDescent="0.3">
      <c r="A2648" t="s">
        <v>1624</v>
      </c>
      <c r="B2648">
        <v>45300</v>
      </c>
      <c r="C2648" s="95">
        <v>701</v>
      </c>
      <c r="D2648" s="95">
        <v>2803448</v>
      </c>
      <c r="E2648" s="95">
        <v>685</v>
      </c>
      <c r="F2648" s="95">
        <v>2210174</v>
      </c>
      <c r="G2648" s="95">
        <v>68</v>
      </c>
      <c r="H2648" s="95">
        <v>542110</v>
      </c>
      <c r="I2648" s="95">
        <v>64</v>
      </c>
      <c r="J2648" s="95">
        <v>229565</v>
      </c>
      <c r="K2648" s="95">
        <v>668</v>
      </c>
      <c r="L2648" s="95">
        <v>2670213</v>
      </c>
      <c r="M2648" s="95">
        <v>654</v>
      </c>
      <c r="N2648" s="95">
        <v>2316961</v>
      </c>
      <c r="O2648" s="95">
        <v>77</v>
      </c>
      <c r="P2648" s="95">
        <v>344258</v>
      </c>
      <c r="Q2648" s="95">
        <v>74</v>
      </c>
      <c r="R2648" s="95">
        <v>269546</v>
      </c>
      <c r="S2648" s="95">
        <v>669</v>
      </c>
      <c r="T2648" s="95">
        <v>2614184</v>
      </c>
      <c r="U2648" s="95">
        <v>645</v>
      </c>
      <c r="V2648" s="95">
        <v>2347006</v>
      </c>
      <c r="W2648" s="95">
        <v>73</v>
      </c>
      <c r="X2648" s="95">
        <v>544860</v>
      </c>
      <c r="Y2648" s="95">
        <v>70</v>
      </c>
      <c r="Z2648" s="95">
        <v>305094</v>
      </c>
      <c r="AA2648" s="95">
        <v>679</v>
      </c>
      <c r="AB2648" s="95">
        <v>2365095</v>
      </c>
      <c r="AC2648" s="95">
        <v>657</v>
      </c>
      <c r="AD2648" s="95">
        <v>2513900</v>
      </c>
      <c r="AE2648" s="95">
        <v>69</v>
      </c>
      <c r="AF2648" s="95">
        <v>313538</v>
      </c>
      <c r="AG2648" s="95">
        <v>67</v>
      </c>
      <c r="AH2648" s="95">
        <v>252542</v>
      </c>
      <c r="AI2648" s="95">
        <v>678</v>
      </c>
      <c r="AJ2648" s="95">
        <v>2766653.12</v>
      </c>
      <c r="AK2648" s="95">
        <v>657</v>
      </c>
      <c r="AL2648" s="95">
        <v>2573286.1800000002</v>
      </c>
      <c r="AM2648" s="95">
        <v>79</v>
      </c>
      <c r="AN2648" s="95">
        <v>323891</v>
      </c>
      <c r="AO2648" s="95">
        <v>74</v>
      </c>
      <c r="AP2648" s="95">
        <v>350179</v>
      </c>
      <c r="AQ2648" s="72">
        <v>362.54</v>
      </c>
      <c r="AR2648" s="72">
        <v>271.44</v>
      </c>
      <c r="AS2648" s="72">
        <v>633.98</v>
      </c>
      <c r="AT2648" s="95">
        <v>3345558</v>
      </c>
      <c r="AU2648" s="95">
        <v>2439739</v>
      </c>
      <c r="AV2648" s="95">
        <v>769</v>
      </c>
      <c r="AW2648" s="95">
        <v>749</v>
      </c>
      <c r="AX2648" s="72">
        <v>337.19</v>
      </c>
      <c r="AY2648" s="72">
        <v>296.07</v>
      </c>
      <c r="AZ2648" s="72">
        <v>633.26</v>
      </c>
      <c r="BA2648" s="95">
        <v>3014471</v>
      </c>
      <c r="BB2648" s="95">
        <v>2586507</v>
      </c>
      <c r="BC2648" s="95">
        <v>745</v>
      </c>
      <c r="BD2648" s="95">
        <v>728</v>
      </c>
      <c r="BE2648" s="72">
        <v>354.79</v>
      </c>
      <c r="BF2648" s="72">
        <v>309.10000000000002</v>
      </c>
      <c r="BG2648" s="72">
        <v>663.89</v>
      </c>
      <c r="BH2648" s="95">
        <v>3159044</v>
      </c>
      <c r="BI2648" s="95">
        <v>2652100</v>
      </c>
      <c r="BJ2648" s="95">
        <v>742</v>
      </c>
      <c r="BK2648" s="95">
        <v>715</v>
      </c>
      <c r="BL2648" s="72">
        <v>298.42</v>
      </c>
      <c r="BM2648" s="72">
        <v>318.42</v>
      </c>
      <c r="BN2648" s="72">
        <v>616.84</v>
      </c>
      <c r="BO2648" s="95">
        <v>2678633</v>
      </c>
      <c r="BP2648" s="95">
        <v>2766442</v>
      </c>
      <c r="BQ2648" s="95">
        <v>748</v>
      </c>
      <c r="BR2648" s="95">
        <v>724</v>
      </c>
      <c r="BS2648" s="72">
        <v>340.22</v>
      </c>
      <c r="BT2648" s="72">
        <v>333.27</v>
      </c>
      <c r="BU2648" s="72">
        <v>673.49</v>
      </c>
      <c r="BV2648" s="95">
        <v>3090544.12</v>
      </c>
      <c r="BW2648" s="95">
        <v>2923465.18</v>
      </c>
      <c r="BX2648" s="95">
        <v>757</v>
      </c>
      <c r="BY2648" s="95">
        <v>731</v>
      </c>
      <c r="BZ2648" s="95">
        <v>759</v>
      </c>
      <c r="CA2648" s="95">
        <v>737</v>
      </c>
      <c r="CB2648" s="95">
        <v>729</v>
      </c>
      <c r="CC2648" s="95">
        <v>737</v>
      </c>
      <c r="CD2648" s="95">
        <v>744</v>
      </c>
      <c r="CE2648" s="72">
        <v>650.75523149000003</v>
      </c>
      <c r="CF2648" s="72">
        <v>676.59346364999999</v>
      </c>
      <c r="CG2648" s="72">
        <v>712.40329333</v>
      </c>
      <c r="CH2648" s="72">
        <v>716.50152150999998</v>
      </c>
      <c r="CI2648" s="72">
        <v>731.52548966999996</v>
      </c>
      <c r="CJ2648" s="96">
        <v>0.974221903</v>
      </c>
      <c r="CK2648" s="96">
        <v>0.93595346989999995</v>
      </c>
      <c r="CL2648" s="96">
        <v>0.93190192439999997</v>
      </c>
      <c r="CM2648" s="96">
        <v>0.86090535960000003</v>
      </c>
      <c r="CN2648" s="96">
        <v>0.92066511630000003</v>
      </c>
      <c r="CO2648" s="96">
        <v>0.96060621390000001</v>
      </c>
      <c r="CP2648" s="96">
        <v>0.96265206410000004</v>
      </c>
      <c r="CQ2648" s="96">
        <v>0.99584056389999998</v>
      </c>
      <c r="CR2648" s="96">
        <v>0.96667274010000004</v>
      </c>
      <c r="CS2648" s="95">
        <v>750</v>
      </c>
      <c r="CT2648" s="95">
        <v>758</v>
      </c>
      <c r="CU2648" s="95">
        <v>750</v>
      </c>
      <c r="CV2648" s="95">
        <v>751</v>
      </c>
      <c r="CW2648" s="95">
        <v>738</v>
      </c>
      <c r="CX2648" s="96">
        <v>0.960328827</v>
      </c>
      <c r="CY2648" s="96">
        <v>0.99974985100000002</v>
      </c>
      <c r="CZ2648" s="96">
        <v>0.97812284199999999</v>
      </c>
      <c r="DA2648" s="96">
        <v>0.94529597499999996</v>
      </c>
      <c r="DB2648" s="96">
        <v>0.91846215099999995</v>
      </c>
      <c r="DC2648">
        <v>2013</v>
      </c>
      <c r="DD2648" s="6">
        <v>729.4</v>
      </c>
      <c r="DE2648" s="96">
        <v>4.0448049999999998E-4</v>
      </c>
      <c r="DF2648" s="72">
        <v>742.09</v>
      </c>
      <c r="DG2648" s="96">
        <v>1</v>
      </c>
      <c r="DH2648" s="72">
        <v>742.09</v>
      </c>
      <c r="DI2648" s="72">
        <v>818.63612964000004</v>
      </c>
      <c r="DJ2648" s="96">
        <v>0.85404917889999998</v>
      </c>
      <c r="DK2648" s="72">
        <v>753.26197047000005</v>
      </c>
      <c r="DL2648" s="96">
        <v>1.0075728719999999</v>
      </c>
      <c r="DM2648" s="72">
        <v>758.96632692000003</v>
      </c>
      <c r="DN2648" s="96">
        <v>1</v>
      </c>
      <c r="DO2648" s="96">
        <v>1.2459999999999999E-3</v>
      </c>
      <c r="DP2648" s="72">
        <v>0.95</v>
      </c>
      <c r="DQ2648" s="72">
        <v>758.02</v>
      </c>
      <c r="DR2648" t="s">
        <v>1624</v>
      </c>
      <c r="DT2648" t="s">
        <v>1038</v>
      </c>
    </row>
    <row r="2649" spans="1:124" x14ac:dyDescent="0.3">
      <c r="A2649" t="s">
        <v>1625</v>
      </c>
      <c r="B2649">
        <v>45301</v>
      </c>
      <c r="C2649" s="95">
        <v>1865</v>
      </c>
      <c r="D2649" s="95">
        <v>7051907</v>
      </c>
      <c r="E2649" s="95">
        <v>1830</v>
      </c>
      <c r="F2649" s="95">
        <v>6213989</v>
      </c>
      <c r="G2649" s="95">
        <v>246</v>
      </c>
      <c r="H2649" s="95">
        <v>598945</v>
      </c>
      <c r="I2649" s="95">
        <v>232</v>
      </c>
      <c r="J2649" s="95">
        <v>747339</v>
      </c>
      <c r="K2649" s="95">
        <v>1758</v>
      </c>
      <c r="L2649" s="95">
        <v>7468352</v>
      </c>
      <c r="M2649" s="95">
        <v>1714</v>
      </c>
      <c r="N2649" s="95">
        <v>6254235</v>
      </c>
      <c r="O2649" s="95">
        <v>243</v>
      </c>
      <c r="P2649" s="95">
        <v>1032581</v>
      </c>
      <c r="Q2649" s="95">
        <v>227</v>
      </c>
      <c r="R2649" s="95">
        <v>1027373</v>
      </c>
      <c r="S2649" s="95">
        <v>1763</v>
      </c>
      <c r="T2649" s="95">
        <v>7060562</v>
      </c>
      <c r="U2649" s="95">
        <v>1714</v>
      </c>
      <c r="V2649" s="95">
        <v>6446939</v>
      </c>
      <c r="W2649" s="95">
        <v>251</v>
      </c>
      <c r="X2649" s="95">
        <v>691649</v>
      </c>
      <c r="Y2649" s="95">
        <v>236</v>
      </c>
      <c r="Z2649" s="95">
        <v>995939</v>
      </c>
      <c r="AA2649" s="95">
        <v>1771</v>
      </c>
      <c r="AB2649" s="95">
        <v>7158619</v>
      </c>
      <c r="AC2649" s="95">
        <v>1715</v>
      </c>
      <c r="AD2649" s="95">
        <v>6905486</v>
      </c>
      <c r="AE2649" s="95">
        <v>247</v>
      </c>
      <c r="AF2649" s="95">
        <v>594536</v>
      </c>
      <c r="AG2649" s="95">
        <v>229</v>
      </c>
      <c r="AH2649" s="95">
        <v>1086853</v>
      </c>
      <c r="AI2649" s="95">
        <v>1780</v>
      </c>
      <c r="AJ2649" s="95">
        <v>6516370.1299999999</v>
      </c>
      <c r="AK2649" s="95">
        <v>1720</v>
      </c>
      <c r="AL2649" s="95">
        <v>7030301.8600000003</v>
      </c>
      <c r="AM2649" s="95">
        <v>247</v>
      </c>
      <c r="AN2649" s="95">
        <v>646957</v>
      </c>
      <c r="AO2649" s="95">
        <v>225</v>
      </c>
      <c r="AP2649" s="95">
        <v>1094309.3400000001</v>
      </c>
      <c r="AQ2649" s="72">
        <v>302.02</v>
      </c>
      <c r="AR2649" s="72">
        <v>281.33</v>
      </c>
      <c r="AS2649" s="72">
        <v>583.35</v>
      </c>
      <c r="AT2649" s="95">
        <v>7650852</v>
      </c>
      <c r="AU2649" s="95">
        <v>6961328</v>
      </c>
      <c r="AV2649" s="95">
        <v>2111</v>
      </c>
      <c r="AW2649" s="95">
        <v>2062</v>
      </c>
      <c r="AX2649" s="72">
        <v>354.03</v>
      </c>
      <c r="AY2649" s="72">
        <v>312.62</v>
      </c>
      <c r="AZ2649" s="72">
        <v>666.65</v>
      </c>
      <c r="BA2649" s="95">
        <v>8500933</v>
      </c>
      <c r="BB2649" s="95">
        <v>7281608</v>
      </c>
      <c r="BC2649" s="95">
        <v>2001</v>
      </c>
      <c r="BD2649" s="95">
        <v>1941</v>
      </c>
      <c r="BE2649" s="72">
        <v>320.76</v>
      </c>
      <c r="BF2649" s="72">
        <v>318.07</v>
      </c>
      <c r="BG2649" s="72">
        <v>638.83000000000004</v>
      </c>
      <c r="BH2649" s="95">
        <v>7752211</v>
      </c>
      <c r="BI2649" s="95">
        <v>7442878</v>
      </c>
      <c r="BJ2649" s="95">
        <v>2014</v>
      </c>
      <c r="BK2649" s="95">
        <v>1950</v>
      </c>
      <c r="BL2649" s="72">
        <v>320.17</v>
      </c>
      <c r="BM2649" s="72">
        <v>342.61</v>
      </c>
      <c r="BN2649" s="72">
        <v>662.78</v>
      </c>
      <c r="BO2649" s="95">
        <v>7753155</v>
      </c>
      <c r="BP2649" s="95">
        <v>7992339</v>
      </c>
      <c r="BQ2649" s="95">
        <v>2018</v>
      </c>
      <c r="BR2649" s="95">
        <v>1944</v>
      </c>
      <c r="BS2649" s="72">
        <v>294.5</v>
      </c>
      <c r="BT2649" s="72">
        <v>348.1</v>
      </c>
      <c r="BU2649" s="72">
        <v>642.6</v>
      </c>
      <c r="BV2649" s="95">
        <v>7163327.1299999999</v>
      </c>
      <c r="BW2649" s="95">
        <v>8124611.2000000002</v>
      </c>
      <c r="BX2649" s="95">
        <v>2027</v>
      </c>
      <c r="BY2649" s="95">
        <v>1945</v>
      </c>
      <c r="BZ2649" s="95">
        <v>2088</v>
      </c>
      <c r="CA2649" s="95">
        <v>1972</v>
      </c>
      <c r="CB2649" s="95">
        <v>1983</v>
      </c>
      <c r="CC2649" s="95">
        <v>1983</v>
      </c>
      <c r="CD2649" s="95">
        <v>1987</v>
      </c>
      <c r="CE2649" s="72">
        <v>650.75523149000003</v>
      </c>
      <c r="CF2649" s="72">
        <v>676.59346364999999</v>
      </c>
      <c r="CG2649" s="72">
        <v>712.40329333</v>
      </c>
      <c r="CH2649" s="72">
        <v>716.50152150999998</v>
      </c>
      <c r="CI2649" s="72">
        <v>731.52548966999996</v>
      </c>
      <c r="CJ2649" s="96">
        <v>0.89641999289999996</v>
      </c>
      <c r="CK2649" s="96">
        <v>0.98530363629999995</v>
      </c>
      <c r="CL2649" s="96">
        <v>0.8967252201</v>
      </c>
      <c r="CM2649" s="96">
        <v>0.92502245999999999</v>
      </c>
      <c r="CN2649" s="96">
        <v>0.87843828970000004</v>
      </c>
      <c r="CO2649" s="96">
        <v>0.9480441329</v>
      </c>
      <c r="CP2649" s="96">
        <v>0.96660259579999996</v>
      </c>
      <c r="CQ2649" s="96">
        <v>0.99584056389999998</v>
      </c>
      <c r="CR2649" s="96">
        <v>0.97063977189999995</v>
      </c>
      <c r="CS2649" s="95">
        <v>2009</v>
      </c>
      <c r="CT2649" s="95">
        <v>1915</v>
      </c>
      <c r="CU2649" s="95">
        <v>1935</v>
      </c>
      <c r="CV2649" s="95">
        <v>1967</v>
      </c>
      <c r="CW2649" s="95">
        <v>1951</v>
      </c>
      <c r="CX2649" s="96">
        <v>0.96837646399999999</v>
      </c>
      <c r="CY2649" s="96">
        <v>0.95137505499999997</v>
      </c>
      <c r="CZ2649" s="96">
        <v>0.94273145999999997</v>
      </c>
      <c r="DA2649" s="96">
        <v>0.95010738800000005</v>
      </c>
      <c r="DB2649" s="96">
        <v>0.92702682400000003</v>
      </c>
      <c r="DC2649">
        <v>2013</v>
      </c>
      <c r="DD2649" s="6">
        <v>1968.4</v>
      </c>
      <c r="DE2649" s="96">
        <v>5.2259599999999995E-4</v>
      </c>
      <c r="DF2649" s="72">
        <v>745.05</v>
      </c>
      <c r="DG2649" s="96">
        <v>1</v>
      </c>
      <c r="DH2649" s="72">
        <v>745.05</v>
      </c>
      <c r="DI2649" s="72">
        <v>818.63612964000004</v>
      </c>
      <c r="DJ2649" s="96">
        <v>1</v>
      </c>
      <c r="DK2649" s="72">
        <v>745.05</v>
      </c>
      <c r="DL2649" s="96">
        <v>1</v>
      </c>
      <c r="DM2649" s="72">
        <v>745.05</v>
      </c>
      <c r="DN2649" s="96">
        <v>1</v>
      </c>
      <c r="DO2649" s="96">
        <v>2.0839999999999999E-3</v>
      </c>
      <c r="DP2649" s="72">
        <v>1.55</v>
      </c>
      <c r="DQ2649" s="72">
        <v>743.5</v>
      </c>
      <c r="DR2649" t="s">
        <v>1625</v>
      </c>
      <c r="DT2649" t="s">
        <v>1038</v>
      </c>
    </row>
    <row r="2650" spans="1:124" x14ac:dyDescent="0.3">
      <c r="A2650" t="s">
        <v>1626</v>
      </c>
      <c r="B2650">
        <v>45310</v>
      </c>
      <c r="C2650" s="95">
        <v>34893</v>
      </c>
      <c r="D2650" s="95">
        <v>152500587</v>
      </c>
      <c r="E2650" s="95">
        <v>32663</v>
      </c>
      <c r="F2650" s="95">
        <v>139576147</v>
      </c>
      <c r="G2650" s="95">
        <v>4532</v>
      </c>
      <c r="H2650" s="95">
        <v>19042257</v>
      </c>
      <c r="I2650" s="95">
        <v>3752</v>
      </c>
      <c r="J2650" s="95">
        <v>15738359</v>
      </c>
      <c r="K2650" s="95">
        <v>37044</v>
      </c>
      <c r="L2650" s="95">
        <v>162687330</v>
      </c>
      <c r="M2650" s="95">
        <v>34292</v>
      </c>
      <c r="N2650" s="95">
        <v>155296832</v>
      </c>
      <c r="O2650" s="95">
        <v>4825</v>
      </c>
      <c r="P2650" s="95">
        <v>19604962</v>
      </c>
      <c r="Q2650" s="95">
        <v>3955</v>
      </c>
      <c r="R2650" s="95">
        <v>18185787</v>
      </c>
      <c r="S2650" s="95">
        <v>39693</v>
      </c>
      <c r="T2650" s="95">
        <v>172053806</v>
      </c>
      <c r="U2650" s="95">
        <v>36339</v>
      </c>
      <c r="V2650" s="95">
        <v>173417303</v>
      </c>
      <c r="W2650" s="95">
        <v>5008</v>
      </c>
      <c r="X2650" s="95">
        <v>22256664</v>
      </c>
      <c r="Y2650" s="95">
        <v>4105</v>
      </c>
      <c r="Z2650" s="95">
        <v>20504043</v>
      </c>
      <c r="AA2650" s="95">
        <v>42312</v>
      </c>
      <c r="AB2650" s="95">
        <v>170956182</v>
      </c>
      <c r="AC2650" s="95">
        <v>38337</v>
      </c>
      <c r="AD2650" s="95">
        <v>194581643</v>
      </c>
      <c r="AE2650" s="95">
        <v>5246</v>
      </c>
      <c r="AF2650" s="95">
        <v>23839365</v>
      </c>
      <c r="AG2650" s="95">
        <v>4326</v>
      </c>
      <c r="AH2650" s="95">
        <v>23264318</v>
      </c>
      <c r="AI2650" s="95">
        <v>45476</v>
      </c>
      <c r="AJ2650" s="95">
        <v>182388697.28</v>
      </c>
      <c r="AK2650" s="95">
        <v>41051</v>
      </c>
      <c r="AL2650" s="95">
        <v>216334740.69</v>
      </c>
      <c r="AM2650" s="95">
        <v>5536</v>
      </c>
      <c r="AN2650" s="95">
        <v>23006161.640000001</v>
      </c>
      <c r="AO2650" s="95">
        <v>4590</v>
      </c>
      <c r="AP2650" s="95">
        <v>24240133.32</v>
      </c>
      <c r="AQ2650" s="72">
        <v>362.59</v>
      </c>
      <c r="AR2650" s="72">
        <v>355.43</v>
      </c>
      <c r="AS2650" s="72">
        <v>718.02</v>
      </c>
      <c r="AT2650" s="95">
        <v>171542844</v>
      </c>
      <c r="AU2650" s="95">
        <v>155314506</v>
      </c>
      <c r="AV2650" s="95">
        <v>39425</v>
      </c>
      <c r="AW2650" s="95">
        <v>36415</v>
      </c>
      <c r="AX2650" s="72">
        <v>362.82</v>
      </c>
      <c r="AY2650" s="72">
        <v>377.99</v>
      </c>
      <c r="AZ2650" s="72">
        <v>740.81</v>
      </c>
      <c r="BA2650" s="95">
        <v>182292292</v>
      </c>
      <c r="BB2650" s="95">
        <v>173482619</v>
      </c>
      <c r="BC2650" s="95">
        <v>41869</v>
      </c>
      <c r="BD2650" s="95">
        <v>38247</v>
      </c>
      <c r="BE2650" s="72">
        <v>362.24</v>
      </c>
      <c r="BF2650" s="72">
        <v>399.57</v>
      </c>
      <c r="BG2650" s="72">
        <v>761.81</v>
      </c>
      <c r="BH2650" s="95">
        <v>194310470</v>
      </c>
      <c r="BI2650" s="95">
        <v>193921346</v>
      </c>
      <c r="BJ2650" s="95">
        <v>44701</v>
      </c>
      <c r="BK2650" s="95">
        <v>40444</v>
      </c>
      <c r="BL2650" s="72">
        <v>341.33</v>
      </c>
      <c r="BM2650" s="72">
        <v>425.52</v>
      </c>
      <c r="BN2650" s="72">
        <v>766.85</v>
      </c>
      <c r="BO2650" s="95">
        <v>194795547</v>
      </c>
      <c r="BP2650" s="95">
        <v>217845961</v>
      </c>
      <c r="BQ2650" s="95">
        <v>47558</v>
      </c>
      <c r="BR2650" s="95">
        <v>42663</v>
      </c>
      <c r="BS2650" s="72">
        <v>335.53</v>
      </c>
      <c r="BT2650" s="72">
        <v>439.25</v>
      </c>
      <c r="BU2650" s="72">
        <v>774.78</v>
      </c>
      <c r="BV2650" s="95">
        <v>205394858.91999999</v>
      </c>
      <c r="BW2650" s="95">
        <v>240574874.00999999</v>
      </c>
      <c r="BX2650" s="95">
        <v>51012</v>
      </c>
      <c r="BY2650" s="95">
        <v>45641</v>
      </c>
      <c r="BZ2650" s="95">
        <v>37990</v>
      </c>
      <c r="CA2650" s="95">
        <v>40123</v>
      </c>
      <c r="CB2650" s="95">
        <v>42649</v>
      </c>
      <c r="CC2650" s="95">
        <v>45234</v>
      </c>
      <c r="CD2650" s="95">
        <v>48385</v>
      </c>
      <c r="CE2650" s="72">
        <v>650.75523149000003</v>
      </c>
      <c r="CF2650" s="72">
        <v>676.59346364999999</v>
      </c>
      <c r="CG2650" s="72">
        <v>712.40329333</v>
      </c>
      <c r="CH2650" s="72">
        <v>716.50152150999998</v>
      </c>
      <c r="CI2650" s="72">
        <v>731.52548966999996</v>
      </c>
      <c r="CJ2650" s="96">
        <v>1.103364161</v>
      </c>
      <c r="CK2650" s="96">
        <v>1.094911553</v>
      </c>
      <c r="CL2650" s="96">
        <v>1.0693521592999999</v>
      </c>
      <c r="CM2650" s="96">
        <v>1.0702698836</v>
      </c>
      <c r="CN2650" s="96">
        <v>1.0591291909</v>
      </c>
      <c r="CO2650" s="96">
        <v>0.94103006879999995</v>
      </c>
      <c r="CP2650" s="96">
        <v>1.1470466517</v>
      </c>
      <c r="CQ2650" s="96">
        <v>0.99584056389999998</v>
      </c>
      <c r="CR2650" s="96">
        <v>1.1518374822999999</v>
      </c>
      <c r="CS2650" s="95">
        <v>37329</v>
      </c>
      <c r="CT2650" s="95">
        <v>39524</v>
      </c>
      <c r="CU2650" s="95">
        <v>41827</v>
      </c>
      <c r="CV2650" s="95">
        <v>43982</v>
      </c>
      <c r="CW2650" s="95">
        <v>46692</v>
      </c>
      <c r="CX2650" s="96">
        <v>0.95512371900000004</v>
      </c>
      <c r="CY2650" s="96">
        <v>0.95154111200000002</v>
      </c>
      <c r="CZ2650" s="96">
        <v>0.94264505499999995</v>
      </c>
      <c r="DA2650" s="96">
        <v>0.92814766599999998</v>
      </c>
      <c r="DB2650" s="96">
        <v>0.93155314499999997</v>
      </c>
      <c r="DC2650">
        <v>2013</v>
      </c>
      <c r="DD2650" s="6">
        <v>40682</v>
      </c>
      <c r="DE2650" s="96">
        <v>8.5928730000000002E-4</v>
      </c>
      <c r="DF2650" s="72">
        <v>883.84</v>
      </c>
      <c r="DG2650" s="96">
        <v>1</v>
      </c>
      <c r="DH2650" s="72">
        <v>883.84</v>
      </c>
      <c r="DI2650" s="72">
        <v>893.78174086000001</v>
      </c>
      <c r="DJ2650" s="96">
        <v>1</v>
      </c>
      <c r="DK2650" s="72">
        <v>883.84</v>
      </c>
      <c r="DL2650" s="96">
        <v>1</v>
      </c>
      <c r="DM2650" s="72">
        <v>883.84</v>
      </c>
      <c r="DN2650" s="96">
        <v>1</v>
      </c>
      <c r="DO2650" s="96">
        <v>2.6700000000000001E-3</v>
      </c>
      <c r="DP2650" s="72">
        <v>2.36</v>
      </c>
      <c r="DQ2650" s="72">
        <v>881.48</v>
      </c>
      <c r="DR2650" t="s">
        <v>1626</v>
      </c>
      <c r="DT2650" t="s">
        <v>1038</v>
      </c>
    </row>
    <row r="2651" spans="1:124" x14ac:dyDescent="0.3">
      <c r="A2651" t="s">
        <v>1627</v>
      </c>
      <c r="B2651">
        <v>45311</v>
      </c>
      <c r="C2651" s="95">
        <v>547</v>
      </c>
      <c r="D2651" s="95">
        <v>3389053</v>
      </c>
      <c r="E2651" s="95">
        <v>540</v>
      </c>
      <c r="F2651" s="95">
        <v>2577750</v>
      </c>
      <c r="G2651" s="95">
        <v>58</v>
      </c>
      <c r="H2651" s="95">
        <v>349053</v>
      </c>
      <c r="I2651" s="95">
        <v>54</v>
      </c>
      <c r="J2651" s="95">
        <v>292521</v>
      </c>
      <c r="K2651" s="95">
        <v>534</v>
      </c>
      <c r="L2651" s="95">
        <v>3609952</v>
      </c>
      <c r="M2651" s="95">
        <v>522</v>
      </c>
      <c r="N2651" s="95">
        <v>2798545</v>
      </c>
      <c r="O2651" s="95">
        <v>62</v>
      </c>
      <c r="P2651" s="95">
        <v>226970</v>
      </c>
      <c r="Q2651" s="95">
        <v>58</v>
      </c>
      <c r="R2651" s="95">
        <v>378646</v>
      </c>
      <c r="S2651" s="95">
        <v>530</v>
      </c>
      <c r="T2651" s="95">
        <v>3131971</v>
      </c>
      <c r="U2651" s="95">
        <v>518</v>
      </c>
      <c r="V2651" s="95">
        <v>2813091</v>
      </c>
      <c r="W2651" s="95">
        <v>61</v>
      </c>
      <c r="X2651" s="95">
        <v>285466</v>
      </c>
      <c r="Y2651" s="95">
        <v>58</v>
      </c>
      <c r="Z2651" s="95">
        <v>298129</v>
      </c>
      <c r="AA2651" s="95">
        <v>520</v>
      </c>
      <c r="AB2651" s="95">
        <v>3165044</v>
      </c>
      <c r="AC2651" s="95">
        <v>506</v>
      </c>
      <c r="AD2651" s="95">
        <v>3212934</v>
      </c>
      <c r="AE2651" s="95">
        <v>62</v>
      </c>
      <c r="AF2651" s="95">
        <v>728666</v>
      </c>
      <c r="AG2651" s="95">
        <v>58</v>
      </c>
      <c r="AH2651" s="95">
        <v>450128</v>
      </c>
      <c r="AI2651" s="95">
        <v>508</v>
      </c>
      <c r="AJ2651" s="95">
        <v>3549327</v>
      </c>
      <c r="AK2651" s="95">
        <v>492</v>
      </c>
      <c r="AL2651" s="95">
        <v>3274404</v>
      </c>
      <c r="AM2651" s="95">
        <v>64</v>
      </c>
      <c r="AN2651" s="95">
        <v>578401</v>
      </c>
      <c r="AO2651" s="95">
        <v>60</v>
      </c>
      <c r="AP2651" s="95">
        <v>414396</v>
      </c>
      <c r="AQ2651" s="72">
        <v>514.89</v>
      </c>
      <c r="AR2651" s="72">
        <v>402.68</v>
      </c>
      <c r="AS2651" s="72">
        <v>917.57</v>
      </c>
      <c r="AT2651" s="95">
        <v>3738106</v>
      </c>
      <c r="AU2651" s="95">
        <v>2870271</v>
      </c>
      <c r="AV2651" s="95">
        <v>605</v>
      </c>
      <c r="AW2651" s="95">
        <v>594</v>
      </c>
      <c r="AX2651" s="72">
        <v>536.48</v>
      </c>
      <c r="AY2651" s="72">
        <v>456.49</v>
      </c>
      <c r="AZ2651" s="72">
        <v>992.97</v>
      </c>
      <c r="BA2651" s="95">
        <v>3836922</v>
      </c>
      <c r="BB2651" s="95">
        <v>3177191</v>
      </c>
      <c r="BC2651" s="95">
        <v>596</v>
      </c>
      <c r="BD2651" s="95">
        <v>580</v>
      </c>
      <c r="BE2651" s="72">
        <v>481.87</v>
      </c>
      <c r="BF2651" s="72">
        <v>450.12</v>
      </c>
      <c r="BG2651" s="72">
        <v>931.99</v>
      </c>
      <c r="BH2651" s="95">
        <v>3417437</v>
      </c>
      <c r="BI2651" s="95">
        <v>3111220</v>
      </c>
      <c r="BJ2651" s="95">
        <v>591</v>
      </c>
      <c r="BK2651" s="95">
        <v>576</v>
      </c>
      <c r="BL2651" s="72">
        <v>557.52</v>
      </c>
      <c r="BM2651" s="72">
        <v>541.23</v>
      </c>
      <c r="BN2651" s="72">
        <v>1098.75</v>
      </c>
      <c r="BO2651" s="95">
        <v>3893710</v>
      </c>
      <c r="BP2651" s="95">
        <v>3663062</v>
      </c>
      <c r="BQ2651" s="95">
        <v>582</v>
      </c>
      <c r="BR2651" s="95">
        <v>564</v>
      </c>
      <c r="BS2651" s="72">
        <v>601.36</v>
      </c>
      <c r="BT2651" s="72">
        <v>556.88</v>
      </c>
      <c r="BU2651" s="72">
        <v>1158.24</v>
      </c>
      <c r="BV2651" s="95">
        <v>4127728</v>
      </c>
      <c r="BW2651" s="95">
        <v>3688800</v>
      </c>
      <c r="BX2651" s="95">
        <v>572</v>
      </c>
      <c r="BY2651" s="95">
        <v>552</v>
      </c>
      <c r="BZ2651" s="95">
        <v>600</v>
      </c>
      <c r="CA2651" s="95">
        <v>588</v>
      </c>
      <c r="CB2651" s="95">
        <v>584</v>
      </c>
      <c r="CC2651" s="95">
        <v>573</v>
      </c>
      <c r="CD2651" s="95">
        <v>562</v>
      </c>
      <c r="CE2651" s="72">
        <v>650.75523149000003</v>
      </c>
      <c r="CF2651" s="72">
        <v>676.59346364999999</v>
      </c>
      <c r="CG2651" s="72">
        <v>712.40329333</v>
      </c>
      <c r="CH2651" s="72">
        <v>716.50152150999998</v>
      </c>
      <c r="CI2651" s="72">
        <v>731.52548966999996</v>
      </c>
      <c r="CJ2651" s="96">
        <v>1.4100078733000001</v>
      </c>
      <c r="CK2651" s="96">
        <v>1.4676021176</v>
      </c>
      <c r="CL2651" s="96">
        <v>1.3082337051999999</v>
      </c>
      <c r="CM2651" s="96">
        <v>1.5334929054999999</v>
      </c>
      <c r="CN2651" s="96">
        <v>1.5833214514</v>
      </c>
      <c r="CO2651" s="96">
        <v>0.9865209439</v>
      </c>
      <c r="CP2651" s="96">
        <v>1.4804871802999999</v>
      </c>
      <c r="CQ2651" s="96">
        <v>0.99584056389999998</v>
      </c>
      <c r="CR2651" s="96">
        <v>1.4866706805000001</v>
      </c>
      <c r="CS2651" s="95">
        <v>603</v>
      </c>
      <c r="CT2651" s="95">
        <v>575</v>
      </c>
      <c r="CU2651" s="95">
        <v>561</v>
      </c>
      <c r="CV2651" s="95">
        <v>559</v>
      </c>
      <c r="CW2651" s="95">
        <v>542</v>
      </c>
      <c r="CX2651" s="96">
        <v>0.96287492299999999</v>
      </c>
      <c r="CY2651" s="96">
        <v>1.014538427</v>
      </c>
      <c r="CZ2651" s="96">
        <v>1.003254844</v>
      </c>
      <c r="DA2651" s="96">
        <v>0.99197102599999998</v>
      </c>
      <c r="DB2651" s="96">
        <v>0.96016334999999997</v>
      </c>
      <c r="DC2651">
        <v>2013</v>
      </c>
      <c r="DD2651" s="6">
        <v>573.20000000000005</v>
      </c>
      <c r="DE2651" s="96">
        <v>1.7199422E-3</v>
      </c>
      <c r="DF2651" s="72">
        <v>1139.78</v>
      </c>
      <c r="DG2651" s="96">
        <v>1</v>
      </c>
      <c r="DH2651" s="72">
        <v>1139.78</v>
      </c>
      <c r="DI2651" s="72">
        <v>818.63612964000004</v>
      </c>
      <c r="DJ2651" s="96">
        <v>0.75709972920000002</v>
      </c>
      <c r="DK2651" s="72">
        <v>1061.7740669</v>
      </c>
      <c r="DL2651" s="96">
        <v>1.0075728719999999</v>
      </c>
      <c r="DM2651" s="72">
        <v>1069.814746</v>
      </c>
      <c r="DN2651" s="96">
        <v>1</v>
      </c>
      <c r="DO2651" s="96">
        <v>5.64E-3</v>
      </c>
      <c r="DP2651" s="72">
        <v>6.03</v>
      </c>
      <c r="DQ2651" s="72">
        <v>1063.78</v>
      </c>
      <c r="DR2651" t="s">
        <v>1627</v>
      </c>
      <c r="DT2651" t="s">
        <v>1038</v>
      </c>
    </row>
    <row r="2652" spans="1:124" x14ac:dyDescent="0.3">
      <c r="A2652" t="s">
        <v>218</v>
      </c>
      <c r="B2652">
        <v>45312</v>
      </c>
      <c r="C2652" s="95">
        <v>3439</v>
      </c>
      <c r="D2652" s="95">
        <v>15308336</v>
      </c>
      <c r="E2652" s="95">
        <v>3368</v>
      </c>
      <c r="F2652" s="95">
        <v>13301005</v>
      </c>
      <c r="G2652" s="95">
        <v>346</v>
      </c>
      <c r="H2652" s="95">
        <v>1271344</v>
      </c>
      <c r="I2652" s="95">
        <v>322</v>
      </c>
      <c r="J2652" s="95">
        <v>1264262</v>
      </c>
      <c r="K2652" s="95">
        <v>3441</v>
      </c>
      <c r="L2652" s="95">
        <v>16818683</v>
      </c>
      <c r="M2652" s="95">
        <v>3356</v>
      </c>
      <c r="N2652" s="95">
        <v>13750822</v>
      </c>
      <c r="O2652" s="95">
        <v>360</v>
      </c>
      <c r="P2652" s="95">
        <v>1929306</v>
      </c>
      <c r="Q2652" s="95">
        <v>330</v>
      </c>
      <c r="R2652" s="95">
        <v>1502290</v>
      </c>
      <c r="S2652" s="95">
        <v>3430</v>
      </c>
      <c r="T2652" s="95">
        <v>17526410</v>
      </c>
      <c r="U2652" s="95">
        <v>3319</v>
      </c>
      <c r="V2652" s="95">
        <v>14785838</v>
      </c>
      <c r="W2652" s="95">
        <v>351</v>
      </c>
      <c r="X2652" s="95">
        <v>1345535</v>
      </c>
      <c r="Y2652" s="95">
        <v>322</v>
      </c>
      <c r="Z2652" s="95">
        <v>1573227</v>
      </c>
      <c r="AA2652" s="95">
        <v>3442</v>
      </c>
      <c r="AB2652" s="95">
        <v>18315026</v>
      </c>
      <c r="AC2652" s="95">
        <v>3313</v>
      </c>
      <c r="AD2652" s="95">
        <v>16251403</v>
      </c>
      <c r="AE2652" s="95">
        <v>367</v>
      </c>
      <c r="AF2652" s="95">
        <v>1329705</v>
      </c>
      <c r="AG2652" s="95">
        <v>338</v>
      </c>
      <c r="AH2652" s="95">
        <v>1496061</v>
      </c>
      <c r="AI2652" s="95">
        <v>3436</v>
      </c>
      <c r="AJ2652" s="95">
        <v>16547592</v>
      </c>
      <c r="AK2652" s="95">
        <v>3300</v>
      </c>
      <c r="AL2652" s="95">
        <v>16993670.670000002</v>
      </c>
      <c r="AM2652" s="95">
        <v>382</v>
      </c>
      <c r="AN2652" s="95">
        <v>1665974</v>
      </c>
      <c r="AO2652" s="95">
        <v>355</v>
      </c>
      <c r="AP2652" s="95">
        <v>1838716</v>
      </c>
      <c r="AQ2652" s="72">
        <v>365.03</v>
      </c>
      <c r="AR2652" s="72">
        <v>328.94</v>
      </c>
      <c r="AS2652" s="72">
        <v>693.97</v>
      </c>
      <c r="AT2652" s="95">
        <v>16579680</v>
      </c>
      <c r="AU2652" s="95">
        <v>14565267</v>
      </c>
      <c r="AV2652" s="95">
        <v>3785</v>
      </c>
      <c r="AW2652" s="95">
        <v>3690</v>
      </c>
      <c r="AX2652" s="72">
        <v>411.03</v>
      </c>
      <c r="AY2652" s="72">
        <v>344.84</v>
      </c>
      <c r="AZ2652" s="72">
        <v>755.87</v>
      </c>
      <c r="BA2652" s="95">
        <v>18747989</v>
      </c>
      <c r="BB2652" s="95">
        <v>15253112</v>
      </c>
      <c r="BC2652" s="95">
        <v>3801</v>
      </c>
      <c r="BD2652" s="95">
        <v>3686</v>
      </c>
      <c r="BE2652" s="72">
        <v>415.94</v>
      </c>
      <c r="BF2652" s="72">
        <v>374.42</v>
      </c>
      <c r="BG2652" s="72">
        <v>790.36</v>
      </c>
      <c r="BH2652" s="95">
        <v>18871945</v>
      </c>
      <c r="BI2652" s="95">
        <v>16359065</v>
      </c>
      <c r="BJ2652" s="95">
        <v>3781</v>
      </c>
      <c r="BK2652" s="95">
        <v>3641</v>
      </c>
      <c r="BL2652" s="72">
        <v>429.79</v>
      </c>
      <c r="BM2652" s="72">
        <v>405.08</v>
      </c>
      <c r="BN2652" s="72">
        <v>834.87</v>
      </c>
      <c r="BO2652" s="95">
        <v>19644731</v>
      </c>
      <c r="BP2652" s="95">
        <v>17747464</v>
      </c>
      <c r="BQ2652" s="95">
        <v>3809</v>
      </c>
      <c r="BR2652" s="95">
        <v>3651</v>
      </c>
      <c r="BS2652" s="72">
        <v>397.54</v>
      </c>
      <c r="BT2652" s="72">
        <v>429.37</v>
      </c>
      <c r="BU2652" s="72">
        <v>826.91</v>
      </c>
      <c r="BV2652" s="95">
        <v>18213566</v>
      </c>
      <c r="BW2652" s="95">
        <v>18832386.670000002</v>
      </c>
      <c r="BX2652" s="95">
        <v>3818</v>
      </c>
      <c r="BY2652" s="95">
        <v>3655</v>
      </c>
      <c r="BZ2652" s="95">
        <v>3740</v>
      </c>
      <c r="CA2652" s="95">
        <v>3745</v>
      </c>
      <c r="CB2652" s="95">
        <v>3714</v>
      </c>
      <c r="CC2652" s="95">
        <v>3734</v>
      </c>
      <c r="CD2652" s="95">
        <v>3738</v>
      </c>
      <c r="CE2652" s="72">
        <v>650.75523149000003</v>
      </c>
      <c r="CF2652" s="72">
        <v>676.59346364999999</v>
      </c>
      <c r="CG2652" s="72">
        <v>712.40329333</v>
      </c>
      <c r="CH2652" s="72">
        <v>716.50152150999998</v>
      </c>
      <c r="CI2652" s="72">
        <v>731.52548966999996</v>
      </c>
      <c r="CJ2652" s="96">
        <v>1.0664071012</v>
      </c>
      <c r="CK2652" s="96">
        <v>1.1171701186</v>
      </c>
      <c r="CL2652" s="96">
        <v>1.1094277741</v>
      </c>
      <c r="CM2652" s="96">
        <v>1.1652033875000001</v>
      </c>
      <c r="CN2652" s="96">
        <v>1.1303912327000001</v>
      </c>
      <c r="CO2652" s="96">
        <v>0.98505610190000004</v>
      </c>
      <c r="CP2652" s="96">
        <v>1.1346764114000001</v>
      </c>
      <c r="CQ2652" s="96">
        <v>0.99584056389999998</v>
      </c>
      <c r="CR2652" s="96">
        <v>1.1394155757</v>
      </c>
      <c r="CS2652" s="95">
        <v>3834</v>
      </c>
      <c r="CT2652" s="95">
        <v>3846</v>
      </c>
      <c r="CU2652" s="95">
        <v>3858</v>
      </c>
      <c r="CV2652" s="95">
        <v>3903</v>
      </c>
      <c r="CW2652" s="95">
        <v>3914</v>
      </c>
      <c r="CX2652" s="96">
        <v>1.0196656070000001</v>
      </c>
      <c r="CY2652" s="96">
        <v>0.98393516299999995</v>
      </c>
      <c r="CZ2652" s="96">
        <v>0.98677274699999995</v>
      </c>
      <c r="DA2652" s="96">
        <v>0.98017131099999999</v>
      </c>
      <c r="DB2652" s="96">
        <v>0.95543443900000002</v>
      </c>
      <c r="DC2652">
        <v>2013</v>
      </c>
      <c r="DD2652" s="6">
        <v>3664.6</v>
      </c>
      <c r="DE2652" s="96">
        <v>1.8970146E-3</v>
      </c>
      <c r="DF2652" s="72">
        <v>873.4</v>
      </c>
      <c r="DG2652" s="96">
        <v>1</v>
      </c>
      <c r="DH2652" s="72">
        <v>873.4</v>
      </c>
      <c r="DI2652" s="72">
        <v>818.63612964000004</v>
      </c>
      <c r="DJ2652" s="96">
        <v>1</v>
      </c>
      <c r="DK2652" s="72">
        <v>873.4</v>
      </c>
      <c r="DL2652" s="96">
        <v>1</v>
      </c>
      <c r="DM2652" s="72">
        <v>873.4</v>
      </c>
      <c r="DN2652" s="96">
        <v>1</v>
      </c>
      <c r="DO2652" s="96">
        <v>6.5789999999999998E-3</v>
      </c>
      <c r="DP2652" s="72">
        <v>5.75</v>
      </c>
      <c r="DQ2652" s="72">
        <v>867.65</v>
      </c>
      <c r="DR2652" t="s">
        <v>218</v>
      </c>
      <c r="DT2652" t="s">
        <v>1038</v>
      </c>
    </row>
    <row r="2653" spans="1:124" x14ac:dyDescent="0.3">
      <c r="A2653" t="s">
        <v>1628</v>
      </c>
      <c r="B2653">
        <v>45320</v>
      </c>
      <c r="C2653" s="95">
        <v>12040</v>
      </c>
      <c r="D2653" s="95">
        <v>45989197</v>
      </c>
      <c r="E2653" s="95">
        <v>11595</v>
      </c>
      <c r="F2653" s="95">
        <v>41963323</v>
      </c>
      <c r="G2653" s="95">
        <v>1648</v>
      </c>
      <c r="H2653" s="95">
        <v>4462764</v>
      </c>
      <c r="I2653" s="95">
        <v>1453</v>
      </c>
      <c r="J2653" s="95">
        <v>4700080</v>
      </c>
      <c r="K2653" s="95">
        <v>12339</v>
      </c>
      <c r="L2653" s="95">
        <v>51742732</v>
      </c>
      <c r="M2653" s="95">
        <v>11821</v>
      </c>
      <c r="N2653" s="95">
        <v>45320854</v>
      </c>
      <c r="O2653" s="95">
        <v>1746</v>
      </c>
      <c r="P2653" s="95">
        <v>5304408</v>
      </c>
      <c r="Q2653" s="95">
        <v>1529</v>
      </c>
      <c r="R2653" s="95">
        <v>5309351</v>
      </c>
      <c r="S2653" s="95">
        <v>12882</v>
      </c>
      <c r="T2653" s="95">
        <v>51967371</v>
      </c>
      <c r="U2653" s="95">
        <v>12237</v>
      </c>
      <c r="V2653" s="95">
        <v>48726628</v>
      </c>
      <c r="W2653" s="95">
        <v>1795</v>
      </c>
      <c r="X2653" s="95">
        <v>6390644</v>
      </c>
      <c r="Y2653" s="95">
        <v>1561</v>
      </c>
      <c r="Z2653" s="95">
        <v>6224221</v>
      </c>
      <c r="AA2653" s="95">
        <v>13493</v>
      </c>
      <c r="AB2653" s="95">
        <v>53176289</v>
      </c>
      <c r="AC2653" s="95">
        <v>12716</v>
      </c>
      <c r="AD2653" s="95">
        <v>53847401</v>
      </c>
      <c r="AE2653" s="95">
        <v>1892</v>
      </c>
      <c r="AF2653" s="95">
        <v>6558845</v>
      </c>
      <c r="AG2653" s="95">
        <v>1665</v>
      </c>
      <c r="AH2653" s="95">
        <v>7616434</v>
      </c>
      <c r="AI2653" s="95">
        <v>14081</v>
      </c>
      <c r="AJ2653" s="95">
        <v>54977892.170000002</v>
      </c>
      <c r="AK2653" s="95">
        <v>13189</v>
      </c>
      <c r="AL2653" s="95">
        <v>57460453.270000003</v>
      </c>
      <c r="AM2653" s="95">
        <v>1963</v>
      </c>
      <c r="AN2653" s="95">
        <v>7129953</v>
      </c>
      <c r="AO2653" s="95">
        <v>1717</v>
      </c>
      <c r="AP2653" s="95">
        <v>7903884</v>
      </c>
      <c r="AQ2653" s="72">
        <v>307.14999999999998</v>
      </c>
      <c r="AR2653" s="72">
        <v>298.02</v>
      </c>
      <c r="AS2653" s="72">
        <v>605.16999999999996</v>
      </c>
      <c r="AT2653" s="95">
        <v>50451961</v>
      </c>
      <c r="AU2653" s="95">
        <v>46663403</v>
      </c>
      <c r="AV2653" s="95">
        <v>13688</v>
      </c>
      <c r="AW2653" s="95">
        <v>13048</v>
      </c>
      <c r="AX2653" s="72">
        <v>337.52</v>
      </c>
      <c r="AY2653" s="72">
        <v>316.04000000000002</v>
      </c>
      <c r="AZ2653" s="72">
        <v>653.55999999999995</v>
      </c>
      <c r="BA2653" s="95">
        <v>57047140</v>
      </c>
      <c r="BB2653" s="95">
        <v>50630205</v>
      </c>
      <c r="BC2653" s="95">
        <v>14085</v>
      </c>
      <c r="BD2653" s="95">
        <v>13350</v>
      </c>
      <c r="BE2653" s="72">
        <v>331.35</v>
      </c>
      <c r="BF2653" s="72">
        <v>331.88</v>
      </c>
      <c r="BG2653" s="72">
        <v>663.23</v>
      </c>
      <c r="BH2653" s="95">
        <v>58358015</v>
      </c>
      <c r="BI2653" s="95">
        <v>54950849</v>
      </c>
      <c r="BJ2653" s="95">
        <v>14677</v>
      </c>
      <c r="BK2653" s="95">
        <v>13798</v>
      </c>
      <c r="BL2653" s="72">
        <v>323.56</v>
      </c>
      <c r="BM2653" s="72">
        <v>356.16</v>
      </c>
      <c r="BN2653" s="72">
        <v>679.72</v>
      </c>
      <c r="BO2653" s="95">
        <v>59735134</v>
      </c>
      <c r="BP2653" s="95">
        <v>61463835</v>
      </c>
      <c r="BQ2653" s="95">
        <v>15385</v>
      </c>
      <c r="BR2653" s="95">
        <v>14381</v>
      </c>
      <c r="BS2653" s="72">
        <v>322.58999999999997</v>
      </c>
      <c r="BT2653" s="72">
        <v>365.43</v>
      </c>
      <c r="BU2653" s="72">
        <v>688.02</v>
      </c>
      <c r="BV2653" s="95">
        <v>62107845.170000002</v>
      </c>
      <c r="BW2653" s="95">
        <v>65364337.270000003</v>
      </c>
      <c r="BX2653" s="95">
        <v>16044</v>
      </c>
      <c r="BY2653" s="95">
        <v>14906</v>
      </c>
      <c r="BZ2653" s="95">
        <v>13383</v>
      </c>
      <c r="CA2653" s="95">
        <v>13730</v>
      </c>
      <c r="CB2653" s="95">
        <v>14253</v>
      </c>
      <c r="CC2653" s="95">
        <v>14908</v>
      </c>
      <c r="CD2653" s="95">
        <v>15487</v>
      </c>
      <c r="CE2653" s="72">
        <v>650.75523149000003</v>
      </c>
      <c r="CF2653" s="72">
        <v>676.59346364999999</v>
      </c>
      <c r="CG2653" s="72">
        <v>712.40329333</v>
      </c>
      <c r="CH2653" s="72">
        <v>716.50152150999998</v>
      </c>
      <c r="CI2653" s="72">
        <v>731.52548966999996</v>
      </c>
      <c r="CJ2653" s="96">
        <v>0.929950265</v>
      </c>
      <c r="CK2653" s="96">
        <v>0.96595671569999997</v>
      </c>
      <c r="CL2653" s="96">
        <v>0.93097548289999998</v>
      </c>
      <c r="CM2653" s="96">
        <v>0.94866511740000004</v>
      </c>
      <c r="CN2653" s="96">
        <v>0.94052771869999996</v>
      </c>
      <c r="CO2653" s="96">
        <v>0.90223562469999996</v>
      </c>
      <c r="CP2653" s="96">
        <v>1.0454198815</v>
      </c>
      <c r="CQ2653" s="96">
        <v>0.99584056389999998</v>
      </c>
      <c r="CR2653" s="96">
        <v>1.0497862511</v>
      </c>
      <c r="CS2653" s="95">
        <v>12504</v>
      </c>
      <c r="CT2653" s="95">
        <v>12792</v>
      </c>
      <c r="CU2653" s="95">
        <v>13304</v>
      </c>
      <c r="CV2653" s="95">
        <v>13772</v>
      </c>
      <c r="CW2653" s="95">
        <v>14345</v>
      </c>
      <c r="CX2653" s="96">
        <v>0.90159444399999999</v>
      </c>
      <c r="CY2653" s="96">
        <v>0.90680337700000002</v>
      </c>
      <c r="CZ2653" s="96">
        <v>0.90125410900000003</v>
      </c>
      <c r="DA2653" s="96">
        <v>0.90382777199999997</v>
      </c>
      <c r="DB2653" s="96">
        <v>0.89810301199999998</v>
      </c>
      <c r="DC2653">
        <v>2013</v>
      </c>
      <c r="DD2653" s="6">
        <v>13896.6</v>
      </c>
      <c r="DE2653" s="96">
        <v>1.847956E-3</v>
      </c>
      <c r="DF2653" s="72">
        <v>804.74</v>
      </c>
      <c r="DG2653" s="96">
        <v>1</v>
      </c>
      <c r="DH2653" s="72">
        <v>804.74</v>
      </c>
      <c r="DI2653" s="72">
        <v>794.55905310000003</v>
      </c>
      <c r="DJ2653" s="96">
        <v>1</v>
      </c>
      <c r="DK2653" s="72">
        <v>804.74</v>
      </c>
      <c r="DL2653" s="96">
        <v>1</v>
      </c>
      <c r="DM2653" s="72">
        <v>804.74</v>
      </c>
      <c r="DN2653" s="96">
        <v>1</v>
      </c>
      <c r="DO2653" s="96">
        <v>4.2709999999999996E-3</v>
      </c>
      <c r="DP2653" s="72">
        <v>3.44</v>
      </c>
      <c r="DQ2653" s="72">
        <v>801.3</v>
      </c>
      <c r="DR2653" t="s">
        <v>1628</v>
      </c>
      <c r="DT2653" t="s">
        <v>1038</v>
      </c>
    </row>
    <row r="2654" spans="1:124" x14ac:dyDescent="0.3">
      <c r="A2654" t="s">
        <v>638</v>
      </c>
      <c r="B2654">
        <v>45321</v>
      </c>
      <c r="C2654" s="95">
        <v>2459</v>
      </c>
      <c r="D2654" s="95">
        <v>10888276</v>
      </c>
      <c r="E2654" s="95">
        <v>2391</v>
      </c>
      <c r="F2654" s="95">
        <v>7519109</v>
      </c>
      <c r="G2654" s="95">
        <v>303</v>
      </c>
      <c r="H2654" s="95">
        <v>1312706</v>
      </c>
      <c r="I2654" s="95">
        <v>284</v>
      </c>
      <c r="J2654" s="95">
        <v>1057539</v>
      </c>
      <c r="K2654" s="95">
        <v>2434</v>
      </c>
      <c r="L2654" s="95">
        <v>10746581</v>
      </c>
      <c r="M2654" s="95">
        <v>2362</v>
      </c>
      <c r="N2654" s="95">
        <v>7899805</v>
      </c>
      <c r="O2654" s="95">
        <v>282</v>
      </c>
      <c r="P2654" s="95">
        <v>1291209</v>
      </c>
      <c r="Q2654" s="95">
        <v>258</v>
      </c>
      <c r="R2654" s="95">
        <v>1030453</v>
      </c>
      <c r="S2654" s="95">
        <v>2432</v>
      </c>
      <c r="T2654" s="95">
        <v>11343753</v>
      </c>
      <c r="U2654" s="95">
        <v>2343</v>
      </c>
      <c r="V2654" s="95">
        <v>8530383</v>
      </c>
      <c r="W2654" s="95">
        <v>283</v>
      </c>
      <c r="X2654" s="95">
        <v>1049915</v>
      </c>
      <c r="Y2654" s="95">
        <v>261</v>
      </c>
      <c r="Z2654" s="95">
        <v>940475</v>
      </c>
      <c r="AA2654" s="95">
        <v>2433</v>
      </c>
      <c r="AB2654" s="95">
        <v>10968453</v>
      </c>
      <c r="AC2654" s="95">
        <v>2338</v>
      </c>
      <c r="AD2654" s="95">
        <v>9338412</v>
      </c>
      <c r="AE2654" s="95">
        <v>278</v>
      </c>
      <c r="AF2654" s="95">
        <v>1336596</v>
      </c>
      <c r="AG2654" s="95">
        <v>252</v>
      </c>
      <c r="AH2654" s="95">
        <v>1108860</v>
      </c>
      <c r="AI2654" s="95">
        <v>2448</v>
      </c>
      <c r="AJ2654" s="95">
        <v>10999179.9</v>
      </c>
      <c r="AK2654" s="95">
        <v>2349</v>
      </c>
      <c r="AL2654" s="95">
        <v>9368887.3599999994</v>
      </c>
      <c r="AM2654" s="95">
        <v>283</v>
      </c>
      <c r="AN2654" s="95">
        <v>876339</v>
      </c>
      <c r="AO2654" s="95">
        <v>255</v>
      </c>
      <c r="AP2654" s="95">
        <v>950443</v>
      </c>
      <c r="AQ2654" s="72">
        <v>368.12</v>
      </c>
      <c r="AR2654" s="72">
        <v>267.19</v>
      </c>
      <c r="AS2654" s="72">
        <v>635.30999999999995</v>
      </c>
      <c r="AT2654" s="95">
        <v>12200982</v>
      </c>
      <c r="AU2654" s="95">
        <v>8576648</v>
      </c>
      <c r="AV2654" s="95">
        <v>2762</v>
      </c>
      <c r="AW2654" s="95">
        <v>2675</v>
      </c>
      <c r="AX2654" s="72">
        <v>369.35</v>
      </c>
      <c r="AY2654" s="72">
        <v>284.04000000000002</v>
      </c>
      <c r="AZ2654" s="72">
        <v>653.39</v>
      </c>
      <c r="BA2654" s="95">
        <v>12037790</v>
      </c>
      <c r="BB2654" s="95">
        <v>8930258</v>
      </c>
      <c r="BC2654" s="95">
        <v>2716</v>
      </c>
      <c r="BD2654" s="95">
        <v>2620</v>
      </c>
      <c r="BE2654" s="72">
        <v>380.41</v>
      </c>
      <c r="BF2654" s="72">
        <v>303.08999999999997</v>
      </c>
      <c r="BG2654" s="72">
        <v>683.5</v>
      </c>
      <c r="BH2654" s="95">
        <v>12393668</v>
      </c>
      <c r="BI2654" s="95">
        <v>9470858</v>
      </c>
      <c r="BJ2654" s="95">
        <v>2715</v>
      </c>
      <c r="BK2654" s="95">
        <v>2604</v>
      </c>
      <c r="BL2654" s="72">
        <v>378.24</v>
      </c>
      <c r="BM2654" s="72">
        <v>336.14</v>
      </c>
      <c r="BN2654" s="72">
        <v>714.38</v>
      </c>
      <c r="BO2654" s="95">
        <v>12305049</v>
      </c>
      <c r="BP2654" s="95">
        <v>10447272</v>
      </c>
      <c r="BQ2654" s="95">
        <v>2711</v>
      </c>
      <c r="BR2654" s="95">
        <v>2590</v>
      </c>
      <c r="BS2654" s="72">
        <v>362.37</v>
      </c>
      <c r="BT2654" s="72">
        <v>330.24</v>
      </c>
      <c r="BU2654" s="72">
        <v>692.61</v>
      </c>
      <c r="BV2654" s="95">
        <v>11875518.9</v>
      </c>
      <c r="BW2654" s="95">
        <v>10319330.359999999</v>
      </c>
      <c r="BX2654" s="95">
        <v>2731</v>
      </c>
      <c r="BY2654" s="95">
        <v>2604</v>
      </c>
      <c r="BZ2654" s="95">
        <v>2721</v>
      </c>
      <c r="CA2654" s="95">
        <v>2670</v>
      </c>
      <c r="CB2654" s="95">
        <v>2661</v>
      </c>
      <c r="CC2654" s="95">
        <v>2654</v>
      </c>
      <c r="CD2654" s="95">
        <v>2669</v>
      </c>
      <c r="CE2654" s="72">
        <v>650.75523149000003</v>
      </c>
      <c r="CF2654" s="72">
        <v>676.59346364999999</v>
      </c>
      <c r="CG2654" s="72">
        <v>712.40329333</v>
      </c>
      <c r="CH2654" s="72">
        <v>716.50152150999998</v>
      </c>
      <c r="CI2654" s="72">
        <v>731.52548966999996</v>
      </c>
      <c r="CJ2654" s="96">
        <v>0.97626568219999998</v>
      </c>
      <c r="CK2654" s="96">
        <v>0.96570545699999999</v>
      </c>
      <c r="CL2654" s="96">
        <v>0.9594284676</v>
      </c>
      <c r="CM2654" s="96">
        <v>0.99703905510000002</v>
      </c>
      <c r="CN2654" s="96">
        <v>0.94680227800000005</v>
      </c>
      <c r="CO2654" s="96">
        <v>0.9314538725</v>
      </c>
      <c r="CP2654" s="96">
        <v>1.0403608987999999</v>
      </c>
      <c r="CQ2654" s="96">
        <v>0.99584056389999998</v>
      </c>
      <c r="CR2654" s="96">
        <v>1.0447061387000001</v>
      </c>
      <c r="CS2654" s="95">
        <v>2731</v>
      </c>
      <c r="CT2654" s="95">
        <v>2738</v>
      </c>
      <c r="CU2654" s="95">
        <v>2716</v>
      </c>
      <c r="CV2654" s="95">
        <v>2713</v>
      </c>
      <c r="CW2654" s="95">
        <v>2742</v>
      </c>
      <c r="CX2654" s="96">
        <v>0.92970656500000004</v>
      </c>
      <c r="CY2654" s="96">
        <v>0.95480382699999999</v>
      </c>
      <c r="CZ2654" s="96">
        <v>0.93925552099999998</v>
      </c>
      <c r="DA2654" s="96">
        <v>0.92433529400000003</v>
      </c>
      <c r="DB2654" s="96">
        <v>0.90919389699999997</v>
      </c>
      <c r="DC2654">
        <v>2013</v>
      </c>
      <c r="DD2654" s="6">
        <v>2618.6</v>
      </c>
      <c r="DE2654" s="96">
        <v>1.5639149999999999E-3</v>
      </c>
      <c r="DF2654" s="72">
        <v>801.07</v>
      </c>
      <c r="DG2654" s="96">
        <v>1</v>
      </c>
      <c r="DH2654" s="72">
        <v>801.07</v>
      </c>
      <c r="DI2654" s="72">
        <v>818.63612964000004</v>
      </c>
      <c r="DJ2654" s="96">
        <v>1</v>
      </c>
      <c r="DK2654" s="72">
        <v>801.07</v>
      </c>
      <c r="DL2654" s="96">
        <v>1</v>
      </c>
      <c r="DM2654" s="72">
        <v>801.07</v>
      </c>
      <c r="DN2654" s="96">
        <v>1</v>
      </c>
      <c r="DO2654" s="96">
        <v>6.1590000000000004E-3</v>
      </c>
      <c r="DP2654" s="72">
        <v>4.93</v>
      </c>
      <c r="DQ2654" s="72">
        <v>796.14</v>
      </c>
      <c r="DR2654" t="s">
        <v>638</v>
      </c>
      <c r="DT2654" t="s">
        <v>1038</v>
      </c>
    </row>
    <row r="2655" spans="1:124" x14ac:dyDescent="0.3">
      <c r="A2655" t="s">
        <v>1629</v>
      </c>
      <c r="B2655">
        <v>45330</v>
      </c>
      <c r="C2655" s="95">
        <v>423</v>
      </c>
      <c r="D2655" s="95">
        <v>2057902</v>
      </c>
      <c r="E2655" s="95">
        <v>412</v>
      </c>
      <c r="F2655" s="95">
        <v>1657637</v>
      </c>
      <c r="G2655" s="95">
        <v>60</v>
      </c>
      <c r="H2655" s="95">
        <v>366649</v>
      </c>
      <c r="I2655" s="95">
        <v>54</v>
      </c>
      <c r="J2655" s="95">
        <v>312118</v>
      </c>
      <c r="K2655" s="95">
        <v>438</v>
      </c>
      <c r="L2655" s="95">
        <v>1746263</v>
      </c>
      <c r="M2655" s="95">
        <v>423</v>
      </c>
      <c r="N2655" s="95">
        <v>1789882</v>
      </c>
      <c r="O2655" s="95">
        <v>56</v>
      </c>
      <c r="P2655" s="95">
        <v>488453</v>
      </c>
      <c r="Q2655" s="95">
        <v>51</v>
      </c>
      <c r="R2655" s="95">
        <v>281666</v>
      </c>
      <c r="S2655" s="95">
        <v>451</v>
      </c>
      <c r="T2655" s="95">
        <v>2033702</v>
      </c>
      <c r="U2655" s="95">
        <v>431</v>
      </c>
      <c r="V2655" s="95">
        <v>1836084</v>
      </c>
      <c r="W2655" s="95">
        <v>59</v>
      </c>
      <c r="X2655" s="95">
        <v>318086</v>
      </c>
      <c r="Y2655" s="95">
        <v>54</v>
      </c>
      <c r="Z2655" s="95">
        <v>291225</v>
      </c>
      <c r="AA2655" s="95">
        <v>451</v>
      </c>
      <c r="AB2655" s="95">
        <v>1841999</v>
      </c>
      <c r="AC2655" s="95">
        <v>429</v>
      </c>
      <c r="AD2655" s="95">
        <v>1719987</v>
      </c>
      <c r="AE2655" s="95">
        <v>56</v>
      </c>
      <c r="AF2655" s="95">
        <v>362735</v>
      </c>
      <c r="AG2655" s="95">
        <v>55</v>
      </c>
      <c r="AH2655" s="95">
        <v>332564</v>
      </c>
      <c r="AI2655" s="95">
        <v>450</v>
      </c>
      <c r="AJ2655" s="95">
        <v>1559719</v>
      </c>
      <c r="AK2655" s="95">
        <v>433</v>
      </c>
      <c r="AL2655" s="95">
        <v>1547339.07</v>
      </c>
      <c r="AM2655" s="95">
        <v>51</v>
      </c>
      <c r="AN2655" s="95">
        <v>534376</v>
      </c>
      <c r="AO2655" s="95">
        <v>50</v>
      </c>
      <c r="AP2655" s="95">
        <v>384502</v>
      </c>
      <c r="AQ2655" s="72">
        <v>418.31</v>
      </c>
      <c r="AR2655" s="72">
        <v>352.25</v>
      </c>
      <c r="AS2655" s="72">
        <v>770.56</v>
      </c>
      <c r="AT2655" s="95">
        <v>2424551</v>
      </c>
      <c r="AU2655" s="95">
        <v>1969755</v>
      </c>
      <c r="AV2655" s="95">
        <v>483</v>
      </c>
      <c r="AW2655" s="95">
        <v>466</v>
      </c>
      <c r="AX2655" s="72">
        <v>376.98</v>
      </c>
      <c r="AY2655" s="72">
        <v>364.2</v>
      </c>
      <c r="AZ2655" s="72">
        <v>741.18</v>
      </c>
      <c r="BA2655" s="95">
        <v>2234716</v>
      </c>
      <c r="BB2655" s="95">
        <v>2071548</v>
      </c>
      <c r="BC2655" s="95">
        <v>494</v>
      </c>
      <c r="BD2655" s="95">
        <v>474</v>
      </c>
      <c r="BE2655" s="72">
        <v>384.28</v>
      </c>
      <c r="BF2655" s="72">
        <v>365.52</v>
      </c>
      <c r="BG2655" s="72">
        <v>749.8</v>
      </c>
      <c r="BH2655" s="95">
        <v>2351788</v>
      </c>
      <c r="BI2655" s="95">
        <v>2127309</v>
      </c>
      <c r="BJ2655" s="95">
        <v>510</v>
      </c>
      <c r="BK2655" s="95">
        <v>485</v>
      </c>
      <c r="BL2655" s="72">
        <v>362.38</v>
      </c>
      <c r="BM2655" s="72">
        <v>353.4</v>
      </c>
      <c r="BN2655" s="72">
        <v>715.78</v>
      </c>
      <c r="BO2655" s="95">
        <v>2204734</v>
      </c>
      <c r="BP2655" s="95">
        <v>2052551</v>
      </c>
      <c r="BQ2655" s="95">
        <v>507</v>
      </c>
      <c r="BR2655" s="95">
        <v>484</v>
      </c>
      <c r="BS2655" s="72">
        <v>348.32</v>
      </c>
      <c r="BT2655" s="72">
        <v>333.31</v>
      </c>
      <c r="BU2655" s="72">
        <v>681.63</v>
      </c>
      <c r="BV2655" s="95">
        <v>2094095</v>
      </c>
      <c r="BW2655" s="95">
        <v>1931841.07</v>
      </c>
      <c r="BX2655" s="95">
        <v>501</v>
      </c>
      <c r="BY2655" s="95">
        <v>483</v>
      </c>
      <c r="BZ2655" s="95">
        <v>475</v>
      </c>
      <c r="CA2655" s="95">
        <v>484</v>
      </c>
      <c r="CB2655" s="95">
        <v>498</v>
      </c>
      <c r="CC2655" s="95">
        <v>496</v>
      </c>
      <c r="CD2655" s="95">
        <v>492</v>
      </c>
      <c r="CE2655" s="72">
        <v>650.75523149000003</v>
      </c>
      <c r="CF2655" s="72">
        <v>676.59346364999999</v>
      </c>
      <c r="CG2655" s="72">
        <v>712.40329333</v>
      </c>
      <c r="CH2655" s="72">
        <v>716.50152150999998</v>
      </c>
      <c r="CI2655" s="72">
        <v>731.52548966999996</v>
      </c>
      <c r="CJ2655" s="96">
        <v>1.1841011224</v>
      </c>
      <c r="CK2655" s="96">
        <v>1.0954584101</v>
      </c>
      <c r="CL2655" s="96">
        <v>1.0524937308</v>
      </c>
      <c r="CM2655" s="96">
        <v>0.99899299370000005</v>
      </c>
      <c r="CN2655" s="96">
        <v>0.93179254810000001</v>
      </c>
      <c r="CO2655" s="96">
        <v>0.95836194750000003</v>
      </c>
      <c r="CP2655" s="96">
        <v>1.0982987834</v>
      </c>
      <c r="CQ2655" s="96">
        <v>0.99584056389999998</v>
      </c>
      <c r="CR2655" s="96">
        <v>1.1028860104</v>
      </c>
      <c r="CS2655" s="95">
        <v>479</v>
      </c>
      <c r="CT2655" s="95">
        <v>473</v>
      </c>
      <c r="CU2655" s="95">
        <v>484</v>
      </c>
      <c r="CV2655" s="95">
        <v>492</v>
      </c>
      <c r="CW2655" s="95">
        <v>493</v>
      </c>
      <c r="CX2655" s="96">
        <v>0.99068197700000005</v>
      </c>
      <c r="CY2655" s="96">
        <v>1.0233326190000001</v>
      </c>
      <c r="CZ2655" s="96">
        <v>0.94452928599999997</v>
      </c>
      <c r="DA2655" s="96">
        <v>0.94010531600000002</v>
      </c>
      <c r="DB2655" s="96">
        <v>0.896424522</v>
      </c>
      <c r="DC2655">
        <v>2013</v>
      </c>
      <c r="DD2655" s="6">
        <v>478.4</v>
      </c>
      <c r="DE2655" s="96">
        <v>5.4899409999999995E-4</v>
      </c>
      <c r="DF2655" s="72">
        <v>846.54</v>
      </c>
      <c r="DG2655" s="96">
        <v>1</v>
      </c>
      <c r="DH2655" s="72">
        <v>846.54</v>
      </c>
      <c r="DI2655" s="72">
        <v>818.63612964000004</v>
      </c>
      <c r="DJ2655" s="96">
        <v>0.69166465860000004</v>
      </c>
      <c r="DK2655" s="72">
        <v>837.93625061</v>
      </c>
      <c r="DL2655" s="96">
        <v>1.0075728719999999</v>
      </c>
      <c r="DM2655" s="72">
        <v>844.28183453999998</v>
      </c>
      <c r="DN2655" s="96">
        <v>1</v>
      </c>
      <c r="DO2655" s="96">
        <v>3.0969999999999999E-3</v>
      </c>
      <c r="DP2655" s="72">
        <v>2.61</v>
      </c>
      <c r="DQ2655" s="72">
        <v>841.67</v>
      </c>
      <c r="DR2655" t="s">
        <v>1629</v>
      </c>
      <c r="DT2655" t="s">
        <v>1038</v>
      </c>
    </row>
    <row r="2656" spans="1:124" x14ac:dyDescent="0.3">
      <c r="A2656" t="s">
        <v>1630</v>
      </c>
      <c r="B2656">
        <v>45340</v>
      </c>
      <c r="C2656" s="95">
        <v>4969</v>
      </c>
      <c r="D2656" s="95">
        <v>22806020</v>
      </c>
      <c r="E2656" s="95">
        <v>4818</v>
      </c>
      <c r="F2656" s="95">
        <v>19199555</v>
      </c>
      <c r="G2656" s="95">
        <v>675</v>
      </c>
      <c r="H2656" s="95">
        <v>2559210</v>
      </c>
      <c r="I2656" s="95">
        <v>616</v>
      </c>
      <c r="J2656" s="95">
        <v>2430793</v>
      </c>
      <c r="K2656" s="95">
        <v>4911</v>
      </c>
      <c r="L2656" s="95">
        <v>23793294</v>
      </c>
      <c r="M2656" s="95">
        <v>4743</v>
      </c>
      <c r="N2656" s="95">
        <v>20956157</v>
      </c>
      <c r="O2656" s="95">
        <v>677</v>
      </c>
      <c r="P2656" s="95">
        <v>2894177</v>
      </c>
      <c r="Q2656" s="95">
        <v>616</v>
      </c>
      <c r="R2656" s="95">
        <v>2735352</v>
      </c>
      <c r="S2656" s="95">
        <v>4863</v>
      </c>
      <c r="T2656" s="95">
        <v>26121277</v>
      </c>
      <c r="U2656" s="95">
        <v>4671</v>
      </c>
      <c r="V2656" s="95">
        <v>21490920</v>
      </c>
      <c r="W2656" s="95">
        <v>699</v>
      </c>
      <c r="X2656" s="95">
        <v>3654070</v>
      </c>
      <c r="Y2656" s="95">
        <v>625</v>
      </c>
      <c r="Z2656" s="95">
        <v>2939940</v>
      </c>
      <c r="AA2656" s="95">
        <v>4839</v>
      </c>
      <c r="AB2656" s="95">
        <v>23033237</v>
      </c>
      <c r="AC2656" s="95">
        <v>4603</v>
      </c>
      <c r="AD2656" s="95">
        <v>22588672</v>
      </c>
      <c r="AE2656" s="95">
        <v>694</v>
      </c>
      <c r="AF2656" s="95">
        <v>3512910</v>
      </c>
      <c r="AG2656" s="95">
        <v>619</v>
      </c>
      <c r="AH2656" s="95">
        <v>3234199</v>
      </c>
      <c r="AI2656" s="95">
        <v>4945</v>
      </c>
      <c r="AJ2656" s="95">
        <v>23391872.059999999</v>
      </c>
      <c r="AK2656" s="95">
        <v>4687</v>
      </c>
      <c r="AL2656" s="95">
        <v>24112491.539999999</v>
      </c>
      <c r="AM2656" s="95">
        <v>687</v>
      </c>
      <c r="AN2656" s="95">
        <v>3143026.89</v>
      </c>
      <c r="AO2656" s="95">
        <v>618</v>
      </c>
      <c r="AP2656" s="95">
        <v>3289990.84</v>
      </c>
      <c r="AQ2656" s="72">
        <v>374.52</v>
      </c>
      <c r="AR2656" s="72">
        <v>331.71</v>
      </c>
      <c r="AS2656" s="72">
        <v>706.23</v>
      </c>
      <c r="AT2656" s="95">
        <v>25365230</v>
      </c>
      <c r="AU2656" s="95">
        <v>21630348</v>
      </c>
      <c r="AV2656" s="95">
        <v>5644</v>
      </c>
      <c r="AW2656" s="95">
        <v>5434</v>
      </c>
      <c r="AX2656" s="72">
        <v>397.99</v>
      </c>
      <c r="AY2656" s="72">
        <v>368.41</v>
      </c>
      <c r="AZ2656" s="72">
        <v>766.4</v>
      </c>
      <c r="BA2656" s="95">
        <v>26687471</v>
      </c>
      <c r="BB2656" s="95">
        <v>23691509</v>
      </c>
      <c r="BC2656" s="95">
        <v>5588</v>
      </c>
      <c r="BD2656" s="95">
        <v>5359</v>
      </c>
      <c r="BE2656" s="72">
        <v>446.11</v>
      </c>
      <c r="BF2656" s="72">
        <v>384.42</v>
      </c>
      <c r="BG2656" s="72">
        <v>830.53</v>
      </c>
      <c r="BH2656" s="95">
        <v>29775347</v>
      </c>
      <c r="BI2656" s="95">
        <v>24430860</v>
      </c>
      <c r="BJ2656" s="95">
        <v>5562</v>
      </c>
      <c r="BK2656" s="95">
        <v>5296</v>
      </c>
      <c r="BL2656" s="72">
        <v>399.82</v>
      </c>
      <c r="BM2656" s="72">
        <v>412.08</v>
      </c>
      <c r="BN2656" s="72">
        <v>811.9</v>
      </c>
      <c r="BO2656" s="95">
        <v>26546147</v>
      </c>
      <c r="BP2656" s="95">
        <v>25822871</v>
      </c>
      <c r="BQ2656" s="95">
        <v>5533</v>
      </c>
      <c r="BR2656" s="95">
        <v>5222</v>
      </c>
      <c r="BS2656" s="72">
        <v>392.62</v>
      </c>
      <c r="BT2656" s="72">
        <v>430.45</v>
      </c>
      <c r="BU2656" s="72">
        <v>823.07</v>
      </c>
      <c r="BV2656" s="95">
        <v>26534898.949999999</v>
      </c>
      <c r="BW2656" s="95">
        <v>27402482.379999999</v>
      </c>
      <c r="BX2656" s="95">
        <v>5632</v>
      </c>
      <c r="BY2656" s="95">
        <v>5305</v>
      </c>
      <c r="BZ2656" s="95">
        <v>5544</v>
      </c>
      <c r="CA2656" s="95">
        <v>5477</v>
      </c>
      <c r="CB2656" s="95">
        <v>5434</v>
      </c>
      <c r="CC2656" s="95">
        <v>5385</v>
      </c>
      <c r="CD2656" s="95">
        <v>5472</v>
      </c>
      <c r="CE2656" s="72">
        <v>650.75523149000003</v>
      </c>
      <c r="CF2656" s="72">
        <v>676.59346364999999</v>
      </c>
      <c r="CG2656" s="72">
        <v>712.40329333</v>
      </c>
      <c r="CH2656" s="72">
        <v>716.50152150999998</v>
      </c>
      <c r="CI2656" s="72">
        <v>731.52548966999996</v>
      </c>
      <c r="CJ2656" s="96">
        <v>1.08524675</v>
      </c>
      <c r="CK2656" s="96">
        <v>1.1327333786</v>
      </c>
      <c r="CL2656" s="96">
        <v>1.1658143748000001</v>
      </c>
      <c r="CM2656" s="96">
        <v>1.1331448372999999</v>
      </c>
      <c r="CN2656" s="96">
        <v>1.1251419281999999</v>
      </c>
      <c r="CO2656" s="96">
        <v>0.9721383602</v>
      </c>
      <c r="CP2656" s="96">
        <v>1.1607568427999999</v>
      </c>
      <c r="CQ2656" s="96">
        <v>0.99584056389999998</v>
      </c>
      <c r="CR2656" s="96">
        <v>1.1656049363000001</v>
      </c>
      <c r="CS2656" s="95">
        <v>5732</v>
      </c>
      <c r="CT2656" s="95">
        <v>5698</v>
      </c>
      <c r="CU2656" s="95">
        <v>5638</v>
      </c>
      <c r="CV2656" s="95">
        <v>5593</v>
      </c>
      <c r="CW2656" s="95">
        <v>5655</v>
      </c>
      <c r="CX2656" s="96">
        <v>0.96848277800000004</v>
      </c>
      <c r="CY2656" s="96">
        <v>0.97730350899999996</v>
      </c>
      <c r="CZ2656" s="96">
        <v>0.97411004800000001</v>
      </c>
      <c r="DA2656" s="96">
        <v>0.98753487699999998</v>
      </c>
      <c r="DB2656" s="96">
        <v>0.95344582</v>
      </c>
      <c r="DC2656">
        <v>2013</v>
      </c>
      <c r="DD2656" s="6">
        <v>5323.2</v>
      </c>
      <c r="DE2656" s="96">
        <v>6.1256389999999998E-4</v>
      </c>
      <c r="DF2656" s="72">
        <v>894.62</v>
      </c>
      <c r="DG2656" s="96">
        <v>1</v>
      </c>
      <c r="DH2656" s="72">
        <v>894.62</v>
      </c>
      <c r="DI2656" s="72">
        <v>818.63612964000004</v>
      </c>
      <c r="DJ2656" s="96">
        <v>1</v>
      </c>
      <c r="DK2656" s="72">
        <v>894.62</v>
      </c>
      <c r="DL2656" s="96">
        <v>1</v>
      </c>
      <c r="DM2656" s="72">
        <v>894.62</v>
      </c>
      <c r="DN2656" s="96">
        <v>1</v>
      </c>
      <c r="DO2656" s="96">
        <v>2.2989999999999998E-3</v>
      </c>
      <c r="DP2656" s="72">
        <v>2.06</v>
      </c>
      <c r="DQ2656" s="72">
        <v>892.56</v>
      </c>
      <c r="DR2656" t="s">
        <v>1630</v>
      </c>
      <c r="DT2656" t="s">
        <v>1038</v>
      </c>
    </row>
    <row r="2657" spans="1:124" x14ac:dyDescent="0.3">
      <c r="A2657" t="s">
        <v>1631</v>
      </c>
      <c r="B2657">
        <v>45341</v>
      </c>
      <c r="C2657" s="95">
        <v>3669</v>
      </c>
      <c r="D2657" s="95">
        <v>16433421</v>
      </c>
      <c r="E2657" s="95">
        <v>3474</v>
      </c>
      <c r="F2657" s="95">
        <v>11887185</v>
      </c>
      <c r="G2657" s="95">
        <v>761</v>
      </c>
      <c r="H2657" s="95">
        <v>2316650</v>
      </c>
      <c r="I2657" s="95">
        <v>659</v>
      </c>
      <c r="J2657" s="95">
        <v>2135289</v>
      </c>
      <c r="K2657" s="95">
        <v>3794</v>
      </c>
      <c r="L2657" s="95">
        <v>18421418</v>
      </c>
      <c r="M2657" s="95">
        <v>3580</v>
      </c>
      <c r="N2657" s="95">
        <v>13375469</v>
      </c>
      <c r="O2657" s="95">
        <v>791</v>
      </c>
      <c r="P2657" s="95">
        <v>2208193</v>
      </c>
      <c r="Q2657" s="95">
        <v>685</v>
      </c>
      <c r="R2657" s="95">
        <v>2438750</v>
      </c>
      <c r="S2657" s="95">
        <v>3897</v>
      </c>
      <c r="T2657" s="95">
        <v>19178433</v>
      </c>
      <c r="U2657" s="95">
        <v>3663</v>
      </c>
      <c r="V2657" s="95">
        <v>14812757</v>
      </c>
      <c r="W2657" s="95">
        <v>867</v>
      </c>
      <c r="X2657" s="95">
        <v>2651457</v>
      </c>
      <c r="Y2657" s="95">
        <v>749</v>
      </c>
      <c r="Z2657" s="95">
        <v>2920697</v>
      </c>
      <c r="AA2657" s="95">
        <v>4089</v>
      </c>
      <c r="AB2657" s="95">
        <v>14734851</v>
      </c>
      <c r="AC2657" s="95">
        <v>3844</v>
      </c>
      <c r="AD2657" s="95">
        <v>13801041</v>
      </c>
      <c r="AE2657" s="95">
        <v>928</v>
      </c>
      <c r="AF2657" s="95">
        <v>2792083</v>
      </c>
      <c r="AG2657" s="95">
        <v>800</v>
      </c>
      <c r="AH2657" s="95">
        <v>3353397</v>
      </c>
      <c r="AI2657" s="95">
        <v>4212</v>
      </c>
      <c r="AJ2657" s="95">
        <v>17159905.18</v>
      </c>
      <c r="AK2657" s="95">
        <v>3953</v>
      </c>
      <c r="AL2657" s="95">
        <v>15859455.619999999</v>
      </c>
      <c r="AM2657" s="95">
        <v>1050</v>
      </c>
      <c r="AN2657" s="95">
        <v>3441449.97</v>
      </c>
      <c r="AO2657" s="95">
        <v>910</v>
      </c>
      <c r="AP2657" s="95">
        <v>3640692.78</v>
      </c>
      <c r="AQ2657" s="72">
        <v>352.71</v>
      </c>
      <c r="AR2657" s="72">
        <v>282.73</v>
      </c>
      <c r="AS2657" s="72">
        <v>635.44000000000005</v>
      </c>
      <c r="AT2657" s="95">
        <v>18750071</v>
      </c>
      <c r="AU2657" s="95">
        <v>14022474</v>
      </c>
      <c r="AV2657" s="95">
        <v>4430</v>
      </c>
      <c r="AW2657" s="95">
        <v>4133</v>
      </c>
      <c r="AX2657" s="72">
        <v>374.95</v>
      </c>
      <c r="AY2657" s="72">
        <v>308.99</v>
      </c>
      <c r="AZ2657" s="72">
        <v>683.94</v>
      </c>
      <c r="BA2657" s="95">
        <v>20629611</v>
      </c>
      <c r="BB2657" s="95">
        <v>15814219</v>
      </c>
      <c r="BC2657" s="95">
        <v>4585</v>
      </c>
      <c r="BD2657" s="95">
        <v>4265</v>
      </c>
      <c r="BE2657" s="72">
        <v>381.86</v>
      </c>
      <c r="BF2657" s="72">
        <v>334.95</v>
      </c>
      <c r="BG2657" s="72">
        <v>716.81</v>
      </c>
      <c r="BH2657" s="95">
        <v>21829890</v>
      </c>
      <c r="BI2657" s="95">
        <v>17733454</v>
      </c>
      <c r="BJ2657" s="95">
        <v>4764</v>
      </c>
      <c r="BK2657" s="95">
        <v>4412</v>
      </c>
      <c r="BL2657" s="72">
        <v>291.13</v>
      </c>
      <c r="BM2657" s="72">
        <v>307.82</v>
      </c>
      <c r="BN2657" s="72">
        <v>598.95000000000005</v>
      </c>
      <c r="BO2657" s="95">
        <v>17526934</v>
      </c>
      <c r="BP2657" s="95">
        <v>17154438</v>
      </c>
      <c r="BQ2657" s="95">
        <v>5017</v>
      </c>
      <c r="BR2657" s="95">
        <v>4644</v>
      </c>
      <c r="BS2657" s="72">
        <v>326.26</v>
      </c>
      <c r="BT2657" s="72">
        <v>334.16</v>
      </c>
      <c r="BU2657" s="72">
        <v>660.42</v>
      </c>
      <c r="BV2657" s="95">
        <v>20601355.149999999</v>
      </c>
      <c r="BW2657" s="95">
        <v>19500148.399999999</v>
      </c>
      <c r="BX2657" s="95">
        <v>5262</v>
      </c>
      <c r="BY2657" s="95">
        <v>4863</v>
      </c>
      <c r="BZ2657" s="95">
        <v>4288</v>
      </c>
      <c r="CA2657" s="95">
        <v>4431</v>
      </c>
      <c r="CB2657" s="95">
        <v>4594</v>
      </c>
      <c r="CC2657" s="95">
        <v>4840</v>
      </c>
      <c r="CD2657" s="95">
        <v>5067</v>
      </c>
      <c r="CE2657" s="72">
        <v>650.75523149000003</v>
      </c>
      <c r="CF2657" s="72">
        <v>676.59346364999999</v>
      </c>
      <c r="CG2657" s="72">
        <v>712.40329333</v>
      </c>
      <c r="CH2657" s="72">
        <v>716.50152150999998</v>
      </c>
      <c r="CI2657" s="72">
        <v>731.52548966999996</v>
      </c>
      <c r="CJ2657" s="96">
        <v>0.97646545009999997</v>
      </c>
      <c r="CK2657" s="96">
        <v>1.0108581248999999</v>
      </c>
      <c r="CL2657" s="96">
        <v>1.006185691</v>
      </c>
      <c r="CM2657" s="96">
        <v>0.83593681519999996</v>
      </c>
      <c r="CN2657" s="96">
        <v>0.90279834309999996</v>
      </c>
      <c r="CO2657" s="96">
        <v>0.91085650060000001</v>
      </c>
      <c r="CP2657" s="96">
        <v>1.0390757316999999</v>
      </c>
      <c r="CQ2657" s="96">
        <v>0.99584056389999998</v>
      </c>
      <c r="CR2657" s="96">
        <v>1.0434156038</v>
      </c>
      <c r="CS2657" s="95">
        <v>4229</v>
      </c>
      <c r="CT2657" s="95">
        <v>4414</v>
      </c>
      <c r="CU2657" s="95">
        <v>4608</v>
      </c>
      <c r="CV2657" s="95">
        <v>4867</v>
      </c>
      <c r="CW2657" s="95">
        <v>5043</v>
      </c>
      <c r="CX2657" s="96">
        <v>0.90643199900000004</v>
      </c>
      <c r="CY2657" s="96">
        <v>0.91854623300000005</v>
      </c>
      <c r="CZ2657" s="96">
        <v>0.91621560700000004</v>
      </c>
      <c r="DA2657" s="96">
        <v>0.90916222899999999</v>
      </c>
      <c r="DB2657" s="96">
        <v>0.90457452500000002</v>
      </c>
      <c r="DC2657">
        <v>2013</v>
      </c>
      <c r="DD2657" s="6">
        <v>4463.3999999999996</v>
      </c>
      <c r="DE2657" s="96">
        <v>7.7696687000000002E-3</v>
      </c>
      <c r="DF2657" s="72">
        <v>795.11</v>
      </c>
      <c r="DG2657" s="96">
        <v>1</v>
      </c>
      <c r="DH2657" s="72">
        <v>795.11</v>
      </c>
      <c r="DI2657" s="72">
        <v>819.61505021000005</v>
      </c>
      <c r="DJ2657" s="96">
        <v>1</v>
      </c>
      <c r="DK2657" s="72">
        <v>795.11</v>
      </c>
      <c r="DL2657" s="96">
        <v>1</v>
      </c>
      <c r="DM2657" s="72">
        <v>795.11</v>
      </c>
      <c r="DN2657" s="96">
        <v>0.82026043270000004</v>
      </c>
      <c r="DO2657" s="96">
        <v>2.9259E-2</v>
      </c>
      <c r="DP2657" s="72">
        <v>19.079999999999998</v>
      </c>
      <c r="DQ2657" s="72">
        <v>776.03</v>
      </c>
      <c r="DR2657" t="s">
        <v>1631</v>
      </c>
      <c r="DT2657" t="s">
        <v>1038</v>
      </c>
    </row>
    <row r="2658" spans="1:124" x14ac:dyDescent="0.3">
      <c r="A2658" t="s">
        <v>1632</v>
      </c>
      <c r="B2658">
        <v>45350</v>
      </c>
      <c r="C2658" s="95">
        <v>398</v>
      </c>
      <c r="D2658" s="95">
        <v>1733204</v>
      </c>
      <c r="E2658" s="95">
        <v>390</v>
      </c>
      <c r="F2658" s="95">
        <v>1244195</v>
      </c>
      <c r="G2658" s="95">
        <v>43</v>
      </c>
      <c r="H2658" s="95">
        <v>313110</v>
      </c>
      <c r="I2658" s="95">
        <v>39</v>
      </c>
      <c r="J2658" s="95">
        <v>284523</v>
      </c>
      <c r="K2658" s="95">
        <v>377</v>
      </c>
      <c r="L2658" s="95">
        <v>1319160</v>
      </c>
      <c r="M2658" s="95">
        <v>370</v>
      </c>
      <c r="N2658" s="95">
        <v>1342383</v>
      </c>
      <c r="O2658" s="95">
        <v>50</v>
      </c>
      <c r="P2658" s="95">
        <v>144263</v>
      </c>
      <c r="Q2658" s="95">
        <v>47</v>
      </c>
      <c r="R2658" s="95">
        <v>225713</v>
      </c>
      <c r="S2658" s="95">
        <v>373</v>
      </c>
      <c r="T2658" s="95">
        <v>1587111</v>
      </c>
      <c r="U2658" s="95">
        <v>366</v>
      </c>
      <c r="V2658" s="95">
        <v>1361765</v>
      </c>
      <c r="W2658" s="95">
        <v>45</v>
      </c>
      <c r="X2658" s="95">
        <v>140441</v>
      </c>
      <c r="Y2658" s="95">
        <v>43</v>
      </c>
      <c r="Z2658" s="95">
        <v>235370</v>
      </c>
      <c r="AA2658" s="95">
        <v>369</v>
      </c>
      <c r="AB2658" s="95">
        <v>1387386</v>
      </c>
      <c r="AC2658" s="95">
        <v>358</v>
      </c>
      <c r="AD2658" s="95">
        <v>1313691</v>
      </c>
      <c r="AE2658" s="95">
        <v>51</v>
      </c>
      <c r="AF2658" s="95">
        <v>88866</v>
      </c>
      <c r="AG2658" s="95">
        <v>49</v>
      </c>
      <c r="AH2658" s="95">
        <v>243440</v>
      </c>
      <c r="AI2658" s="95">
        <v>366</v>
      </c>
      <c r="AJ2658" s="95">
        <v>960379</v>
      </c>
      <c r="AK2658" s="95">
        <v>354</v>
      </c>
      <c r="AL2658" s="95">
        <v>1174097</v>
      </c>
      <c r="AM2658" s="95">
        <v>49</v>
      </c>
      <c r="AN2658" s="95">
        <v>187228</v>
      </c>
      <c r="AO2658" s="95">
        <v>46</v>
      </c>
      <c r="AP2658" s="95">
        <v>273379</v>
      </c>
      <c r="AQ2658" s="72">
        <v>386.68</v>
      </c>
      <c r="AR2658" s="72">
        <v>296.95</v>
      </c>
      <c r="AS2658" s="72">
        <v>683.63</v>
      </c>
      <c r="AT2658" s="95">
        <v>2046314</v>
      </c>
      <c r="AU2658" s="95">
        <v>1528718</v>
      </c>
      <c r="AV2658" s="95">
        <v>441</v>
      </c>
      <c r="AW2658" s="95">
        <v>429</v>
      </c>
      <c r="AX2658" s="72">
        <v>285.60000000000002</v>
      </c>
      <c r="AY2658" s="72">
        <v>313.37</v>
      </c>
      <c r="AZ2658" s="72">
        <v>598.97</v>
      </c>
      <c r="BA2658" s="95">
        <v>1463423</v>
      </c>
      <c r="BB2658" s="95">
        <v>1568096</v>
      </c>
      <c r="BC2658" s="95">
        <v>427</v>
      </c>
      <c r="BD2658" s="95">
        <v>417</v>
      </c>
      <c r="BE2658" s="72">
        <v>344.41</v>
      </c>
      <c r="BF2658" s="72">
        <v>325.41000000000003</v>
      </c>
      <c r="BG2658" s="72">
        <v>669.82</v>
      </c>
      <c r="BH2658" s="95">
        <v>1727552</v>
      </c>
      <c r="BI2658" s="95">
        <v>1597135</v>
      </c>
      <c r="BJ2658" s="95">
        <v>418</v>
      </c>
      <c r="BK2658" s="95">
        <v>409</v>
      </c>
      <c r="BL2658" s="72">
        <v>292.91000000000003</v>
      </c>
      <c r="BM2658" s="72">
        <v>318.82</v>
      </c>
      <c r="BN2658" s="72">
        <v>611.73</v>
      </c>
      <c r="BO2658" s="95">
        <v>1476252</v>
      </c>
      <c r="BP2658" s="95">
        <v>1557131</v>
      </c>
      <c r="BQ2658" s="95">
        <v>420</v>
      </c>
      <c r="BR2658" s="95">
        <v>407</v>
      </c>
      <c r="BS2658" s="72">
        <v>230.44</v>
      </c>
      <c r="BT2658" s="72">
        <v>301.56</v>
      </c>
      <c r="BU2658" s="72">
        <v>532</v>
      </c>
      <c r="BV2658" s="95">
        <v>1147607</v>
      </c>
      <c r="BW2658" s="95">
        <v>1447476</v>
      </c>
      <c r="BX2658" s="95">
        <v>415</v>
      </c>
      <c r="BY2658" s="95">
        <v>400</v>
      </c>
      <c r="BZ2658" s="95">
        <v>435</v>
      </c>
      <c r="CA2658" s="95">
        <v>422</v>
      </c>
      <c r="CB2658" s="95">
        <v>414</v>
      </c>
      <c r="CC2658" s="95">
        <v>414</v>
      </c>
      <c r="CD2658" s="95">
        <v>408</v>
      </c>
      <c r="CE2658" s="72">
        <v>650.75523149000003</v>
      </c>
      <c r="CF2658" s="72">
        <v>676.59346364999999</v>
      </c>
      <c r="CG2658" s="72">
        <v>712.40329333</v>
      </c>
      <c r="CH2658" s="72">
        <v>716.50152150999998</v>
      </c>
      <c r="CI2658" s="72">
        <v>731.52548966999996</v>
      </c>
      <c r="CJ2658" s="96">
        <v>1.0505178705</v>
      </c>
      <c r="CK2658" s="96">
        <v>0.8852731103</v>
      </c>
      <c r="CL2658" s="96">
        <v>0.94022586119999996</v>
      </c>
      <c r="CM2658" s="96">
        <v>0.85377348360000005</v>
      </c>
      <c r="CN2658" s="96">
        <v>0.72724738580000003</v>
      </c>
      <c r="CO2658" s="96">
        <v>0.87733271660000001</v>
      </c>
      <c r="CP2658" s="96">
        <v>1.0160427457000001</v>
      </c>
      <c r="CQ2658" s="96">
        <v>0.99584056389999998</v>
      </c>
      <c r="CR2658" s="96">
        <v>1.0202864167000001</v>
      </c>
      <c r="CS2658" s="95">
        <v>443</v>
      </c>
      <c r="CT2658" s="95">
        <v>427</v>
      </c>
      <c r="CU2658" s="95">
        <v>423</v>
      </c>
      <c r="CV2658" s="95">
        <v>416</v>
      </c>
      <c r="CW2658" s="95">
        <v>416</v>
      </c>
      <c r="CX2658" s="96">
        <v>0.91264554600000003</v>
      </c>
      <c r="CY2658" s="96">
        <v>0.84873926300000002</v>
      </c>
      <c r="CZ2658" s="96">
        <v>0.87824445200000001</v>
      </c>
      <c r="DA2658" s="96">
        <v>0.86228055699999995</v>
      </c>
      <c r="DB2658" s="96">
        <v>0.88320256200000002</v>
      </c>
      <c r="DC2658">
        <v>2013</v>
      </c>
      <c r="DD2658" s="6">
        <v>412.4</v>
      </c>
      <c r="DE2658" s="96">
        <v>1.7791466000000001E-3</v>
      </c>
      <c r="DF2658" s="72">
        <v>782.18</v>
      </c>
      <c r="DG2658" s="96">
        <v>1</v>
      </c>
      <c r="DH2658" s="72">
        <v>782.18</v>
      </c>
      <c r="DI2658" s="72">
        <v>818.63612964000004</v>
      </c>
      <c r="DJ2658" s="96">
        <v>0.64218377429999995</v>
      </c>
      <c r="DK2658" s="72">
        <v>795.22459471000002</v>
      </c>
      <c r="DL2658" s="96">
        <v>1.0075728719999999</v>
      </c>
      <c r="DM2658" s="72">
        <v>801.24672873999998</v>
      </c>
      <c r="DN2658" s="96">
        <v>1</v>
      </c>
      <c r="DO2658" s="96">
        <v>6.463E-3</v>
      </c>
      <c r="DP2658" s="72">
        <v>5.18</v>
      </c>
      <c r="DQ2658" s="72">
        <v>796.07</v>
      </c>
      <c r="DR2658" t="s">
        <v>1632</v>
      </c>
      <c r="DT2658" t="s">
        <v>1038</v>
      </c>
    </row>
    <row r="2659" spans="1:124" x14ac:dyDescent="0.3">
      <c r="A2659" t="s">
        <v>1633</v>
      </c>
      <c r="B2659">
        <v>45360</v>
      </c>
      <c r="C2659" s="95">
        <v>432</v>
      </c>
      <c r="D2659" s="95">
        <v>2615839</v>
      </c>
      <c r="E2659" s="95">
        <v>425</v>
      </c>
      <c r="F2659" s="95">
        <v>1672423</v>
      </c>
      <c r="G2659" s="95">
        <v>69</v>
      </c>
      <c r="H2659" s="95">
        <v>158519</v>
      </c>
      <c r="I2659" s="95">
        <v>66</v>
      </c>
      <c r="J2659" s="95">
        <v>293961</v>
      </c>
      <c r="K2659" s="95">
        <v>404</v>
      </c>
      <c r="L2659" s="95">
        <v>2094409</v>
      </c>
      <c r="M2659" s="95">
        <v>399</v>
      </c>
      <c r="N2659" s="95">
        <v>1580252</v>
      </c>
      <c r="O2659" s="95">
        <v>69</v>
      </c>
      <c r="P2659" s="95">
        <v>222390</v>
      </c>
      <c r="Q2659" s="95">
        <v>64</v>
      </c>
      <c r="R2659" s="95">
        <v>221936</v>
      </c>
      <c r="S2659" s="95">
        <v>400</v>
      </c>
      <c r="T2659" s="95">
        <v>2246618</v>
      </c>
      <c r="U2659" s="95">
        <v>389</v>
      </c>
      <c r="V2659" s="95">
        <v>1867998</v>
      </c>
      <c r="W2659" s="95">
        <v>66</v>
      </c>
      <c r="X2659" s="95">
        <v>233605</v>
      </c>
      <c r="Y2659" s="95">
        <v>61</v>
      </c>
      <c r="Z2659" s="95">
        <v>177794</v>
      </c>
      <c r="AA2659" s="95">
        <v>411</v>
      </c>
      <c r="AB2659" s="95">
        <v>2823207</v>
      </c>
      <c r="AC2659" s="95">
        <v>392</v>
      </c>
      <c r="AD2659" s="95">
        <v>2069136</v>
      </c>
      <c r="AE2659" s="95">
        <v>68</v>
      </c>
      <c r="AF2659" s="95">
        <v>274343</v>
      </c>
      <c r="AG2659" s="95">
        <v>62</v>
      </c>
      <c r="AH2659" s="95">
        <v>260456</v>
      </c>
      <c r="AI2659" s="95">
        <v>419</v>
      </c>
      <c r="AJ2659" s="95">
        <v>2284700</v>
      </c>
      <c r="AK2659" s="95">
        <v>396</v>
      </c>
      <c r="AL2659" s="95">
        <v>1996893</v>
      </c>
      <c r="AM2659" s="95">
        <v>63</v>
      </c>
      <c r="AN2659" s="95">
        <v>135629</v>
      </c>
      <c r="AO2659" s="95">
        <v>60</v>
      </c>
      <c r="AP2659" s="95">
        <v>270757</v>
      </c>
      <c r="AQ2659" s="72">
        <v>461.47</v>
      </c>
      <c r="AR2659" s="72">
        <v>333.74</v>
      </c>
      <c r="AS2659" s="72">
        <v>795.21</v>
      </c>
      <c r="AT2659" s="95">
        <v>2774358</v>
      </c>
      <c r="AU2659" s="95">
        <v>1966384</v>
      </c>
      <c r="AV2659" s="95">
        <v>501</v>
      </c>
      <c r="AW2659" s="95">
        <v>491</v>
      </c>
      <c r="AX2659" s="72">
        <v>408.17</v>
      </c>
      <c r="AY2659" s="72">
        <v>324.37</v>
      </c>
      <c r="AZ2659" s="72">
        <v>732.54</v>
      </c>
      <c r="BA2659" s="95">
        <v>2316799</v>
      </c>
      <c r="BB2659" s="95">
        <v>1802188</v>
      </c>
      <c r="BC2659" s="95">
        <v>473</v>
      </c>
      <c r="BD2659" s="95">
        <v>463</v>
      </c>
      <c r="BE2659" s="72">
        <v>443.53</v>
      </c>
      <c r="BF2659" s="72">
        <v>378.85</v>
      </c>
      <c r="BG2659" s="72">
        <v>822.38</v>
      </c>
      <c r="BH2659" s="95">
        <v>2480223</v>
      </c>
      <c r="BI2659" s="95">
        <v>2045792</v>
      </c>
      <c r="BJ2659" s="95">
        <v>466</v>
      </c>
      <c r="BK2659" s="95">
        <v>450</v>
      </c>
      <c r="BL2659" s="72">
        <v>538.89</v>
      </c>
      <c r="BM2659" s="72">
        <v>427.6</v>
      </c>
      <c r="BN2659" s="72">
        <v>966.49</v>
      </c>
      <c r="BO2659" s="95">
        <v>3097550</v>
      </c>
      <c r="BP2659" s="95">
        <v>2329592</v>
      </c>
      <c r="BQ2659" s="95">
        <v>479</v>
      </c>
      <c r="BR2659" s="95">
        <v>454</v>
      </c>
      <c r="BS2659" s="72">
        <v>418.45</v>
      </c>
      <c r="BT2659" s="72">
        <v>414.41</v>
      </c>
      <c r="BU2659" s="72">
        <v>832.86</v>
      </c>
      <c r="BV2659" s="95">
        <v>2420329</v>
      </c>
      <c r="BW2659" s="95">
        <v>2267650</v>
      </c>
      <c r="BX2659" s="95">
        <v>482</v>
      </c>
      <c r="BY2659" s="95">
        <v>456</v>
      </c>
      <c r="BZ2659" s="95">
        <v>496</v>
      </c>
      <c r="CA2659" s="95">
        <v>468</v>
      </c>
      <c r="CB2659" s="95">
        <v>458</v>
      </c>
      <c r="CC2659" s="95">
        <v>467</v>
      </c>
      <c r="CD2659" s="95">
        <v>469</v>
      </c>
      <c r="CE2659" s="72">
        <v>650.75523149000003</v>
      </c>
      <c r="CF2659" s="72">
        <v>676.59346364999999</v>
      </c>
      <c r="CG2659" s="72">
        <v>712.40329333</v>
      </c>
      <c r="CH2659" s="72">
        <v>716.50152150999998</v>
      </c>
      <c r="CI2659" s="72">
        <v>731.52548966999996</v>
      </c>
      <c r="CJ2659" s="96">
        <v>1.2219801878000001</v>
      </c>
      <c r="CK2659" s="96">
        <v>1.0826885557999999</v>
      </c>
      <c r="CL2659" s="96">
        <v>1.1543742255</v>
      </c>
      <c r="CM2659" s="96">
        <v>1.3489015319</v>
      </c>
      <c r="CN2659" s="96">
        <v>1.1385249205000001</v>
      </c>
      <c r="CO2659" s="96">
        <v>0.98368755119999995</v>
      </c>
      <c r="CP2659" s="96">
        <v>1.2090158941</v>
      </c>
      <c r="CQ2659" s="96">
        <v>0.99584056389999998</v>
      </c>
      <c r="CR2659" s="96">
        <v>1.2140655495999999</v>
      </c>
      <c r="CS2659" s="95">
        <v>490</v>
      </c>
      <c r="CT2659" s="95">
        <v>475</v>
      </c>
      <c r="CU2659" s="95">
        <v>463</v>
      </c>
      <c r="CV2659" s="95">
        <v>460</v>
      </c>
      <c r="CW2659" s="95">
        <v>468</v>
      </c>
      <c r="CX2659" s="96">
        <v>1.002762691</v>
      </c>
      <c r="CY2659" s="96">
        <v>1.024017105</v>
      </c>
      <c r="CZ2659" s="96">
        <v>0.94627168900000003</v>
      </c>
      <c r="DA2659" s="96">
        <v>0.93532310699999999</v>
      </c>
      <c r="DB2659" s="96">
        <v>1.007336765</v>
      </c>
      <c r="DC2659">
        <v>2013</v>
      </c>
      <c r="DD2659" s="6">
        <v>462.8</v>
      </c>
      <c r="DE2659" s="96">
        <v>3.7100755999999999E-3</v>
      </c>
      <c r="DF2659" s="72">
        <v>928.93</v>
      </c>
      <c r="DG2659" s="96">
        <v>1</v>
      </c>
      <c r="DH2659" s="72">
        <v>928.93</v>
      </c>
      <c r="DI2659" s="72">
        <v>818.63612964000004</v>
      </c>
      <c r="DJ2659" s="96">
        <v>0.68029405409999999</v>
      </c>
      <c r="DK2659" s="72">
        <v>893.66839385000003</v>
      </c>
      <c r="DL2659" s="96">
        <v>1.0075728719999999</v>
      </c>
      <c r="DM2659" s="72">
        <v>900.43603015999997</v>
      </c>
      <c r="DN2659" s="96">
        <v>1</v>
      </c>
      <c r="DO2659" s="96">
        <v>8.2830000000000004E-3</v>
      </c>
      <c r="DP2659" s="72">
        <v>7.46</v>
      </c>
      <c r="DQ2659" s="72">
        <v>892.98</v>
      </c>
      <c r="DR2659" t="s">
        <v>1633</v>
      </c>
      <c r="DT2659" t="s">
        <v>1038</v>
      </c>
    </row>
    <row r="2660" spans="1:124" x14ac:dyDescent="0.3">
      <c r="A2660" t="s">
        <v>1574</v>
      </c>
      <c r="B2660">
        <v>45361</v>
      </c>
      <c r="C2660" s="95">
        <v>463</v>
      </c>
      <c r="D2660" s="95">
        <v>1472454</v>
      </c>
      <c r="E2660" s="95">
        <v>449</v>
      </c>
      <c r="F2660" s="95">
        <v>1391617</v>
      </c>
      <c r="G2660" s="95">
        <v>55</v>
      </c>
      <c r="H2660" s="95">
        <v>262718</v>
      </c>
      <c r="I2660" s="95">
        <v>51</v>
      </c>
      <c r="J2660" s="95">
        <v>217345</v>
      </c>
      <c r="K2660" s="95">
        <v>469</v>
      </c>
      <c r="L2660" s="95">
        <v>1630705</v>
      </c>
      <c r="M2660" s="95">
        <v>451</v>
      </c>
      <c r="N2660" s="95">
        <v>1513905</v>
      </c>
      <c r="O2660" s="95">
        <v>53</v>
      </c>
      <c r="P2660" s="95">
        <v>104120</v>
      </c>
      <c r="Q2660" s="95">
        <v>51</v>
      </c>
      <c r="R2660" s="95">
        <v>162762</v>
      </c>
      <c r="S2660" s="95">
        <v>459</v>
      </c>
      <c r="T2660" s="95">
        <v>1821954</v>
      </c>
      <c r="U2660" s="95">
        <v>436</v>
      </c>
      <c r="V2660" s="95">
        <v>1587992</v>
      </c>
      <c r="W2660" s="95">
        <v>55</v>
      </c>
      <c r="X2660" s="95">
        <v>153400</v>
      </c>
      <c r="Y2660" s="95">
        <v>53</v>
      </c>
      <c r="Z2660" s="95">
        <v>118286</v>
      </c>
      <c r="AA2660" s="95">
        <v>489</v>
      </c>
      <c r="AB2660" s="95">
        <v>1730251</v>
      </c>
      <c r="AC2660" s="95">
        <v>464</v>
      </c>
      <c r="AD2660" s="95">
        <v>1849771</v>
      </c>
      <c r="AE2660" s="95">
        <v>58</v>
      </c>
      <c r="AF2660" s="95">
        <v>150888</v>
      </c>
      <c r="AG2660" s="95">
        <v>55</v>
      </c>
      <c r="AH2660" s="95">
        <v>201021</v>
      </c>
      <c r="AI2660" s="95">
        <v>498</v>
      </c>
      <c r="AJ2660" s="95">
        <v>1831605</v>
      </c>
      <c r="AK2660" s="95">
        <v>472</v>
      </c>
      <c r="AL2660" s="95">
        <v>1943577</v>
      </c>
      <c r="AM2660" s="95">
        <v>54</v>
      </c>
      <c r="AN2660" s="95">
        <v>149376</v>
      </c>
      <c r="AO2660" s="95">
        <v>50</v>
      </c>
      <c r="AP2660" s="95">
        <v>182675</v>
      </c>
      <c r="AQ2660" s="72">
        <v>279.14999999999998</v>
      </c>
      <c r="AR2660" s="72">
        <v>268.16000000000003</v>
      </c>
      <c r="AS2660" s="72">
        <v>547.30999999999995</v>
      </c>
      <c r="AT2660" s="95">
        <v>1735172</v>
      </c>
      <c r="AU2660" s="95">
        <v>1608962</v>
      </c>
      <c r="AV2660" s="95">
        <v>518</v>
      </c>
      <c r="AW2660" s="95">
        <v>500</v>
      </c>
      <c r="AX2660" s="72">
        <v>276.95</v>
      </c>
      <c r="AY2660" s="72">
        <v>278.33</v>
      </c>
      <c r="AZ2660" s="72">
        <v>555.28</v>
      </c>
      <c r="BA2660" s="95">
        <v>1734825</v>
      </c>
      <c r="BB2660" s="95">
        <v>1676667</v>
      </c>
      <c r="BC2660" s="95">
        <v>522</v>
      </c>
      <c r="BD2660" s="95">
        <v>502</v>
      </c>
      <c r="BE2660" s="72">
        <v>320.26</v>
      </c>
      <c r="BF2660" s="72">
        <v>290.77999999999997</v>
      </c>
      <c r="BG2660" s="72">
        <v>611.04</v>
      </c>
      <c r="BH2660" s="95">
        <v>1975354</v>
      </c>
      <c r="BI2660" s="95">
        <v>1706278</v>
      </c>
      <c r="BJ2660" s="95">
        <v>514</v>
      </c>
      <c r="BK2660" s="95">
        <v>489</v>
      </c>
      <c r="BL2660" s="72">
        <v>286.58</v>
      </c>
      <c r="BM2660" s="72">
        <v>329.29</v>
      </c>
      <c r="BN2660" s="72">
        <v>615.87</v>
      </c>
      <c r="BO2660" s="95">
        <v>1881139</v>
      </c>
      <c r="BP2660" s="95">
        <v>2050792</v>
      </c>
      <c r="BQ2660" s="95">
        <v>547</v>
      </c>
      <c r="BR2660" s="95">
        <v>519</v>
      </c>
      <c r="BS2660" s="72">
        <v>299.06</v>
      </c>
      <c r="BT2660" s="72">
        <v>339.44</v>
      </c>
      <c r="BU2660" s="72">
        <v>638.5</v>
      </c>
      <c r="BV2660" s="95">
        <v>1980981</v>
      </c>
      <c r="BW2660" s="95">
        <v>2126252</v>
      </c>
      <c r="BX2660" s="95">
        <v>552</v>
      </c>
      <c r="BY2660" s="95">
        <v>522</v>
      </c>
      <c r="BZ2660" s="95">
        <v>509</v>
      </c>
      <c r="CA2660" s="95">
        <v>512</v>
      </c>
      <c r="CB2660" s="95">
        <v>502</v>
      </c>
      <c r="CC2660" s="95">
        <v>534</v>
      </c>
      <c r="CD2660" s="95">
        <v>537</v>
      </c>
      <c r="CE2660" s="72">
        <v>650.75523149000003</v>
      </c>
      <c r="CF2660" s="72">
        <v>676.59346364999999</v>
      </c>
      <c r="CG2660" s="72">
        <v>712.40329333</v>
      </c>
      <c r="CH2660" s="72">
        <v>716.50152150999998</v>
      </c>
      <c r="CI2660" s="72">
        <v>731.52548966999996</v>
      </c>
      <c r="CJ2660" s="96">
        <v>0.84103818689999998</v>
      </c>
      <c r="CK2660" s="96">
        <v>0.82069962220000003</v>
      </c>
      <c r="CL2660" s="96">
        <v>0.85771641669999998</v>
      </c>
      <c r="CM2660" s="96">
        <v>0.85955155920000004</v>
      </c>
      <c r="CN2660" s="96">
        <v>0.87283356359999997</v>
      </c>
      <c r="CO2660" s="96">
        <v>0.93732022299999995</v>
      </c>
      <c r="CP2660" s="96">
        <v>0.90723303399999999</v>
      </c>
      <c r="CQ2660" s="96">
        <v>0.99584056389999998</v>
      </c>
      <c r="CR2660" s="96">
        <v>0.91102224320000003</v>
      </c>
      <c r="CS2660" s="95">
        <v>487</v>
      </c>
      <c r="CT2660" s="95">
        <v>509</v>
      </c>
      <c r="CU2660" s="95">
        <v>488</v>
      </c>
      <c r="CV2660" s="95">
        <v>517</v>
      </c>
      <c r="CW2660" s="95">
        <v>523</v>
      </c>
      <c r="CX2660" s="96">
        <v>0.94258089899999997</v>
      </c>
      <c r="CY2660" s="96">
        <v>0.95577624900000002</v>
      </c>
      <c r="CZ2660" s="96">
        <v>0.92334063600000005</v>
      </c>
      <c r="DA2660" s="96">
        <v>0.94819863500000001</v>
      </c>
      <c r="DB2660" s="96">
        <v>0.91675011399999995</v>
      </c>
      <c r="DC2660">
        <v>2013</v>
      </c>
      <c r="DD2660" s="6">
        <v>506.4</v>
      </c>
      <c r="DE2660" s="96">
        <v>6.30425E-4</v>
      </c>
      <c r="DF2660" s="72">
        <v>699.21</v>
      </c>
      <c r="DG2660" s="96">
        <v>1</v>
      </c>
      <c r="DH2660" s="72">
        <v>699.21</v>
      </c>
      <c r="DI2660" s="72">
        <v>818.63612964000004</v>
      </c>
      <c r="DJ2660" s="96">
        <v>0.71161787499999996</v>
      </c>
      <c r="DK2660" s="72">
        <v>733.65036105000001</v>
      </c>
      <c r="DL2660" s="96">
        <v>1.0075728719999999</v>
      </c>
      <c r="DM2660" s="72">
        <v>739.20620128999997</v>
      </c>
      <c r="DN2660" s="96">
        <v>1</v>
      </c>
      <c r="DO2660" s="96">
        <v>1.513E-3</v>
      </c>
      <c r="DP2660" s="72">
        <v>1.1200000000000001</v>
      </c>
      <c r="DQ2660" s="72">
        <v>738.09</v>
      </c>
      <c r="DR2660" t="s">
        <v>1574</v>
      </c>
      <c r="DT2660" t="s">
        <v>1038</v>
      </c>
    </row>
    <row r="2661" spans="1:124" x14ac:dyDescent="0.3">
      <c r="A2661" t="s">
        <v>1634</v>
      </c>
      <c r="B2661">
        <v>45362</v>
      </c>
      <c r="C2661" s="95">
        <v>887</v>
      </c>
      <c r="D2661" s="95">
        <v>5582378</v>
      </c>
      <c r="E2661" s="95">
        <v>864</v>
      </c>
      <c r="F2661" s="95">
        <v>4001315</v>
      </c>
      <c r="G2661" s="95">
        <v>126</v>
      </c>
      <c r="H2661" s="95">
        <v>786709</v>
      </c>
      <c r="I2661" s="95">
        <v>119</v>
      </c>
      <c r="J2661" s="95">
        <v>567023</v>
      </c>
      <c r="K2661" s="95">
        <v>877</v>
      </c>
      <c r="L2661" s="95">
        <v>4764623</v>
      </c>
      <c r="M2661" s="95">
        <v>852</v>
      </c>
      <c r="N2661" s="95">
        <v>4101886</v>
      </c>
      <c r="O2661" s="95">
        <v>128</v>
      </c>
      <c r="P2661" s="95">
        <v>749139</v>
      </c>
      <c r="Q2661" s="95">
        <v>123</v>
      </c>
      <c r="R2661" s="95">
        <v>551618</v>
      </c>
      <c r="S2661" s="95">
        <v>885</v>
      </c>
      <c r="T2661" s="95">
        <v>5832862</v>
      </c>
      <c r="U2661" s="95">
        <v>857</v>
      </c>
      <c r="V2661" s="95">
        <v>4091857</v>
      </c>
      <c r="W2661" s="95">
        <v>132</v>
      </c>
      <c r="X2661" s="95">
        <v>648501</v>
      </c>
      <c r="Y2661" s="95">
        <v>125</v>
      </c>
      <c r="Z2661" s="95">
        <v>567131</v>
      </c>
      <c r="AA2661" s="95">
        <v>872</v>
      </c>
      <c r="AB2661" s="95">
        <v>4778112</v>
      </c>
      <c r="AC2661" s="95">
        <v>838</v>
      </c>
      <c r="AD2661" s="95">
        <v>4311501</v>
      </c>
      <c r="AE2661" s="95">
        <v>121</v>
      </c>
      <c r="AF2661" s="95">
        <v>805991</v>
      </c>
      <c r="AG2661" s="95">
        <v>113</v>
      </c>
      <c r="AH2661" s="95">
        <v>635449</v>
      </c>
      <c r="AI2661" s="95">
        <v>850</v>
      </c>
      <c r="AJ2661" s="95">
        <v>4246699</v>
      </c>
      <c r="AK2661" s="95">
        <v>812</v>
      </c>
      <c r="AL2661" s="95">
        <v>4083160</v>
      </c>
      <c r="AM2661" s="95">
        <v>127</v>
      </c>
      <c r="AN2661" s="95">
        <v>648490</v>
      </c>
      <c r="AO2661" s="95">
        <v>115</v>
      </c>
      <c r="AP2661" s="95">
        <v>763024</v>
      </c>
      <c r="AQ2661" s="72">
        <v>523.95000000000005</v>
      </c>
      <c r="AR2661" s="72">
        <v>387.28</v>
      </c>
      <c r="AS2661" s="72">
        <v>911.23</v>
      </c>
      <c r="AT2661" s="95">
        <v>6369087</v>
      </c>
      <c r="AU2661" s="95">
        <v>4568338</v>
      </c>
      <c r="AV2661" s="95">
        <v>1013</v>
      </c>
      <c r="AW2661" s="95">
        <v>983</v>
      </c>
      <c r="AX2661" s="72">
        <v>457.19</v>
      </c>
      <c r="AY2661" s="72">
        <v>397.74</v>
      </c>
      <c r="AZ2661" s="72">
        <v>854.93</v>
      </c>
      <c r="BA2661" s="95">
        <v>5513762</v>
      </c>
      <c r="BB2661" s="95">
        <v>4653504</v>
      </c>
      <c r="BC2661" s="95">
        <v>1005</v>
      </c>
      <c r="BD2661" s="95">
        <v>975</v>
      </c>
      <c r="BE2661" s="72">
        <v>531.09</v>
      </c>
      <c r="BF2661" s="72">
        <v>395.37</v>
      </c>
      <c r="BG2661" s="72">
        <v>926.46</v>
      </c>
      <c r="BH2661" s="95">
        <v>6481363</v>
      </c>
      <c r="BI2661" s="95">
        <v>4658988</v>
      </c>
      <c r="BJ2661" s="95">
        <v>1017</v>
      </c>
      <c r="BK2661" s="95">
        <v>982</v>
      </c>
      <c r="BL2661" s="72">
        <v>468.62</v>
      </c>
      <c r="BM2661" s="72">
        <v>433.49</v>
      </c>
      <c r="BN2661" s="72">
        <v>902.11</v>
      </c>
      <c r="BO2661" s="95">
        <v>5584103</v>
      </c>
      <c r="BP2661" s="95">
        <v>4946950</v>
      </c>
      <c r="BQ2661" s="95">
        <v>993</v>
      </c>
      <c r="BR2661" s="95">
        <v>951</v>
      </c>
      <c r="BS2661" s="72">
        <v>417.54</v>
      </c>
      <c r="BT2661" s="72">
        <v>435.65</v>
      </c>
      <c r="BU2661" s="72">
        <v>853.19</v>
      </c>
      <c r="BV2661" s="95">
        <v>4895189</v>
      </c>
      <c r="BW2661" s="95">
        <v>4846184</v>
      </c>
      <c r="BX2661" s="95">
        <v>977</v>
      </c>
      <c r="BY2661" s="95">
        <v>927</v>
      </c>
      <c r="BZ2661" s="95">
        <v>999</v>
      </c>
      <c r="CA2661" s="95">
        <v>990</v>
      </c>
      <c r="CB2661" s="95">
        <v>1000</v>
      </c>
      <c r="CC2661" s="95">
        <v>973</v>
      </c>
      <c r="CD2661" s="95">
        <v>953</v>
      </c>
      <c r="CE2661" s="72">
        <v>650.75523149000003</v>
      </c>
      <c r="CF2661" s="72">
        <v>676.59346364999999</v>
      </c>
      <c r="CG2661" s="72">
        <v>712.40329333</v>
      </c>
      <c r="CH2661" s="72">
        <v>716.50152150999998</v>
      </c>
      <c r="CI2661" s="72">
        <v>731.52548966999996</v>
      </c>
      <c r="CJ2661" s="96">
        <v>1.4002653469999999</v>
      </c>
      <c r="CK2661" s="96">
        <v>1.2635800461</v>
      </c>
      <c r="CL2661" s="96">
        <v>1.3004712481</v>
      </c>
      <c r="CM2661" s="96">
        <v>1.2590482683999999</v>
      </c>
      <c r="CN2661" s="96">
        <v>1.1663161599</v>
      </c>
      <c r="CO2661" s="96">
        <v>1.0633421981</v>
      </c>
      <c r="CP2661" s="96">
        <v>1.2018108716</v>
      </c>
      <c r="CQ2661" s="96">
        <v>0.99584056389999998</v>
      </c>
      <c r="CR2661" s="96">
        <v>1.206830434</v>
      </c>
      <c r="CS2661" s="95">
        <v>998</v>
      </c>
      <c r="CT2661" s="95">
        <v>1032</v>
      </c>
      <c r="CU2661" s="95">
        <v>1009</v>
      </c>
      <c r="CV2661" s="95">
        <v>1003</v>
      </c>
      <c r="CW2661" s="95">
        <v>983</v>
      </c>
      <c r="CX2661" s="96">
        <v>1.05905345</v>
      </c>
      <c r="CY2661" s="96">
        <v>1.0764867410000001</v>
      </c>
      <c r="CZ2661" s="96">
        <v>1.0819010950000001</v>
      </c>
      <c r="DA2661" s="96">
        <v>1.080163631</v>
      </c>
      <c r="DB2661" s="96">
        <v>1.017683173</v>
      </c>
      <c r="DC2661">
        <v>2013</v>
      </c>
      <c r="DD2661" s="6">
        <v>963.6</v>
      </c>
      <c r="DE2661" s="96">
        <v>3.9030439E-3</v>
      </c>
      <c r="DF2661" s="72">
        <v>923.22</v>
      </c>
      <c r="DG2661" s="96">
        <v>1</v>
      </c>
      <c r="DH2661" s="72">
        <v>923.22</v>
      </c>
      <c r="DI2661" s="72">
        <v>913.97890213999995</v>
      </c>
      <c r="DJ2661" s="96">
        <v>0.98163129530000004</v>
      </c>
      <c r="DK2661" s="72">
        <v>923.050253</v>
      </c>
      <c r="DL2661" s="96">
        <v>1.0075728719999999</v>
      </c>
      <c r="DM2661" s="72">
        <v>930.04039437999995</v>
      </c>
      <c r="DN2661" s="96">
        <v>1</v>
      </c>
      <c r="DO2661" s="96">
        <v>1.0721E-2</v>
      </c>
      <c r="DP2661" s="72">
        <v>9.9700000000000006</v>
      </c>
      <c r="DQ2661" s="72">
        <v>920.07</v>
      </c>
      <c r="DR2661" t="s">
        <v>1634</v>
      </c>
      <c r="DT2661" t="s">
        <v>1038</v>
      </c>
    </row>
    <row r="2662" spans="1:124" x14ac:dyDescent="0.3">
      <c r="A2662" t="s">
        <v>1635</v>
      </c>
      <c r="B2662">
        <v>45370</v>
      </c>
      <c r="C2662" s="95">
        <v>304</v>
      </c>
      <c r="D2662" s="95">
        <v>2072786</v>
      </c>
      <c r="E2662" s="95">
        <v>295</v>
      </c>
      <c r="F2662" s="95">
        <v>1337748</v>
      </c>
      <c r="G2662" s="95">
        <v>56</v>
      </c>
      <c r="H2662" s="95">
        <v>350684</v>
      </c>
      <c r="I2662" s="95">
        <v>52</v>
      </c>
      <c r="J2662" s="95">
        <v>309270</v>
      </c>
      <c r="K2662" s="95">
        <v>307</v>
      </c>
      <c r="L2662" s="95">
        <v>1998747</v>
      </c>
      <c r="M2662" s="95">
        <v>293</v>
      </c>
      <c r="N2662" s="95">
        <v>1324214</v>
      </c>
      <c r="O2662" s="95">
        <v>65</v>
      </c>
      <c r="P2662" s="95">
        <v>341987</v>
      </c>
      <c r="Q2662" s="95">
        <v>60</v>
      </c>
      <c r="R2662" s="95">
        <v>277302</v>
      </c>
      <c r="S2662" s="95">
        <v>305</v>
      </c>
      <c r="T2662" s="95">
        <v>1990604</v>
      </c>
      <c r="U2662" s="95">
        <v>294</v>
      </c>
      <c r="V2662" s="95">
        <v>1102433</v>
      </c>
      <c r="W2662" s="95">
        <v>65</v>
      </c>
      <c r="X2662" s="95">
        <v>488771</v>
      </c>
      <c r="Y2662" s="95">
        <v>58</v>
      </c>
      <c r="Z2662" s="95">
        <v>213264</v>
      </c>
      <c r="AA2662" s="95">
        <v>318</v>
      </c>
      <c r="AB2662" s="95">
        <v>1962823</v>
      </c>
      <c r="AC2662" s="95">
        <v>305</v>
      </c>
      <c r="AD2662" s="95">
        <v>1346046</v>
      </c>
      <c r="AE2662" s="95">
        <v>61</v>
      </c>
      <c r="AF2662" s="95">
        <v>217113</v>
      </c>
      <c r="AG2662" s="95">
        <v>58</v>
      </c>
      <c r="AH2662" s="95">
        <v>263702</v>
      </c>
      <c r="AI2662" s="95">
        <v>324</v>
      </c>
      <c r="AJ2662" s="95">
        <v>1969361</v>
      </c>
      <c r="AK2662" s="95">
        <v>313</v>
      </c>
      <c r="AL2662" s="95">
        <v>1303304</v>
      </c>
      <c r="AM2662" s="95">
        <v>65</v>
      </c>
      <c r="AN2662" s="95">
        <v>185397</v>
      </c>
      <c r="AO2662" s="95">
        <v>63</v>
      </c>
      <c r="AP2662" s="95">
        <v>319249</v>
      </c>
      <c r="AQ2662" s="72">
        <v>560.99</v>
      </c>
      <c r="AR2662" s="72">
        <v>395.54</v>
      </c>
      <c r="AS2662" s="72">
        <v>956.53</v>
      </c>
      <c r="AT2662" s="95">
        <v>2423470</v>
      </c>
      <c r="AU2662" s="95">
        <v>1647018</v>
      </c>
      <c r="AV2662" s="95">
        <v>360</v>
      </c>
      <c r="AW2662" s="95">
        <v>347</v>
      </c>
      <c r="AX2662" s="72">
        <v>524.36</v>
      </c>
      <c r="AY2662" s="72">
        <v>378.07</v>
      </c>
      <c r="AZ2662" s="72">
        <v>902.43</v>
      </c>
      <c r="BA2662" s="95">
        <v>2340734</v>
      </c>
      <c r="BB2662" s="95">
        <v>1601516</v>
      </c>
      <c r="BC2662" s="95">
        <v>372</v>
      </c>
      <c r="BD2662" s="95">
        <v>353</v>
      </c>
      <c r="BE2662" s="72">
        <v>558.41999999999996</v>
      </c>
      <c r="BF2662" s="72">
        <v>311.48</v>
      </c>
      <c r="BG2662" s="72">
        <v>869.9</v>
      </c>
      <c r="BH2662" s="95">
        <v>2479375</v>
      </c>
      <c r="BI2662" s="95">
        <v>1315697</v>
      </c>
      <c r="BJ2662" s="95">
        <v>370</v>
      </c>
      <c r="BK2662" s="95">
        <v>352</v>
      </c>
      <c r="BL2662" s="72">
        <v>479.32</v>
      </c>
      <c r="BM2662" s="72">
        <v>369.55</v>
      </c>
      <c r="BN2662" s="72">
        <v>848.87</v>
      </c>
      <c r="BO2662" s="95">
        <v>2179936</v>
      </c>
      <c r="BP2662" s="95">
        <v>1609748</v>
      </c>
      <c r="BQ2662" s="95">
        <v>379</v>
      </c>
      <c r="BR2662" s="95">
        <v>363</v>
      </c>
      <c r="BS2662" s="72">
        <v>461.6</v>
      </c>
      <c r="BT2662" s="72">
        <v>359.61</v>
      </c>
      <c r="BU2662" s="72">
        <v>821.21</v>
      </c>
      <c r="BV2662" s="95">
        <v>2154758</v>
      </c>
      <c r="BW2662" s="95">
        <v>1622553</v>
      </c>
      <c r="BX2662" s="95">
        <v>389</v>
      </c>
      <c r="BY2662" s="95">
        <v>376</v>
      </c>
      <c r="BZ2662" s="95">
        <v>354</v>
      </c>
      <c r="CA2662" s="95">
        <v>363</v>
      </c>
      <c r="CB2662" s="95">
        <v>361</v>
      </c>
      <c r="CC2662" s="95">
        <v>371</v>
      </c>
      <c r="CD2662" s="95">
        <v>383</v>
      </c>
      <c r="CE2662" s="72">
        <v>650.75523149000003</v>
      </c>
      <c r="CF2662" s="72">
        <v>676.59346364999999</v>
      </c>
      <c r="CG2662" s="72">
        <v>712.40329333</v>
      </c>
      <c r="CH2662" s="72">
        <v>716.50152150999998</v>
      </c>
      <c r="CI2662" s="72">
        <v>731.52548966999996</v>
      </c>
      <c r="CJ2662" s="96">
        <v>1.4698767735</v>
      </c>
      <c r="CK2662" s="96">
        <v>1.3337846852999999</v>
      </c>
      <c r="CL2662" s="96">
        <v>1.2210780160000001</v>
      </c>
      <c r="CM2662" s="96">
        <v>1.1847427738</v>
      </c>
      <c r="CN2662" s="96">
        <v>1.1225992964</v>
      </c>
      <c r="CO2662" s="96">
        <v>0.87984676100000003</v>
      </c>
      <c r="CP2662" s="96">
        <v>1.4393600853999999</v>
      </c>
      <c r="CQ2662" s="96">
        <v>0.99584056389999998</v>
      </c>
      <c r="CR2662" s="96">
        <v>1.4453718115</v>
      </c>
      <c r="CS2662" s="95">
        <v>371</v>
      </c>
      <c r="CT2662" s="95">
        <v>368</v>
      </c>
      <c r="CU2662" s="95">
        <v>382</v>
      </c>
      <c r="CV2662" s="95">
        <v>374</v>
      </c>
      <c r="CW2662" s="95">
        <v>390</v>
      </c>
      <c r="CX2662" s="96">
        <v>0.88412218300000001</v>
      </c>
      <c r="CY2662" s="96">
        <v>0.91055930600000001</v>
      </c>
      <c r="CZ2662" s="96">
        <v>0.937099444</v>
      </c>
      <c r="DA2662" s="96">
        <v>0.86080810200000002</v>
      </c>
      <c r="DB2662" s="96">
        <v>0.80897890299999997</v>
      </c>
      <c r="DC2662">
        <v>2013</v>
      </c>
      <c r="DD2662" s="6">
        <v>358.2</v>
      </c>
      <c r="DE2662" s="96">
        <v>7.6305269999999998E-4</v>
      </c>
      <c r="DF2662" s="72">
        <v>1109.18</v>
      </c>
      <c r="DG2662" s="96">
        <v>1</v>
      </c>
      <c r="DH2662" s="72">
        <v>1109.18</v>
      </c>
      <c r="DI2662" s="72">
        <v>818.63612964000004</v>
      </c>
      <c r="DJ2662" s="96">
        <v>0.59849812030000005</v>
      </c>
      <c r="DK2662" s="72">
        <v>992.52608992</v>
      </c>
      <c r="DL2662" s="96">
        <v>1.0075728719999999</v>
      </c>
      <c r="DM2662" s="72">
        <v>1000.0423628999999</v>
      </c>
      <c r="DN2662" s="96">
        <v>1</v>
      </c>
      <c r="DO2662" s="96">
        <v>1.8060000000000001E-3</v>
      </c>
      <c r="DP2662" s="72">
        <v>1.81</v>
      </c>
      <c r="DQ2662" s="72">
        <v>998.23</v>
      </c>
      <c r="DR2662" t="s">
        <v>1635</v>
      </c>
      <c r="DT2662" t="s">
        <v>1038</v>
      </c>
    </row>
    <row r="2663" spans="1:124" x14ac:dyDescent="0.3">
      <c r="A2663" t="s">
        <v>1636</v>
      </c>
      <c r="B2663">
        <v>45380</v>
      </c>
      <c r="C2663" s="95">
        <v>1153</v>
      </c>
      <c r="D2663" s="95">
        <v>4990192</v>
      </c>
      <c r="E2663" s="95">
        <v>1106</v>
      </c>
      <c r="F2663" s="95">
        <v>4639428</v>
      </c>
      <c r="G2663" s="95">
        <v>113</v>
      </c>
      <c r="H2663" s="95">
        <v>402115</v>
      </c>
      <c r="I2663" s="95">
        <v>98</v>
      </c>
      <c r="J2663" s="95">
        <v>387892</v>
      </c>
      <c r="K2663" s="95">
        <v>1125</v>
      </c>
      <c r="L2663" s="95">
        <v>4654319</v>
      </c>
      <c r="M2663" s="95">
        <v>1066</v>
      </c>
      <c r="N2663" s="95">
        <v>4666668</v>
      </c>
      <c r="O2663" s="95">
        <v>117</v>
      </c>
      <c r="P2663" s="95">
        <v>301512</v>
      </c>
      <c r="Q2663" s="95">
        <v>104</v>
      </c>
      <c r="R2663" s="95">
        <v>419640</v>
      </c>
      <c r="S2663" s="95">
        <v>1129</v>
      </c>
      <c r="T2663" s="95">
        <v>5286572</v>
      </c>
      <c r="U2663" s="95">
        <v>1061</v>
      </c>
      <c r="V2663" s="95">
        <v>4783284</v>
      </c>
      <c r="W2663" s="95">
        <v>126</v>
      </c>
      <c r="X2663" s="95">
        <v>464375</v>
      </c>
      <c r="Y2663" s="95">
        <v>113</v>
      </c>
      <c r="Z2663" s="95">
        <v>354552</v>
      </c>
      <c r="AA2663" s="95">
        <v>1127</v>
      </c>
      <c r="AB2663" s="95">
        <v>5012228</v>
      </c>
      <c r="AC2663" s="95">
        <v>1054</v>
      </c>
      <c r="AD2663" s="95">
        <v>4708239</v>
      </c>
      <c r="AE2663" s="95">
        <v>130</v>
      </c>
      <c r="AF2663" s="95">
        <v>355282</v>
      </c>
      <c r="AG2663" s="95">
        <v>118</v>
      </c>
      <c r="AH2663" s="95">
        <v>405784</v>
      </c>
      <c r="AI2663" s="95">
        <v>1139</v>
      </c>
      <c r="AJ2663" s="95">
        <v>5277557</v>
      </c>
      <c r="AK2663" s="95">
        <v>1068</v>
      </c>
      <c r="AL2663" s="95">
        <v>4915133.34</v>
      </c>
      <c r="AM2663" s="95">
        <v>133</v>
      </c>
      <c r="AN2663" s="95">
        <v>627150</v>
      </c>
      <c r="AO2663" s="95">
        <v>121</v>
      </c>
      <c r="AP2663" s="95">
        <v>579730</v>
      </c>
      <c r="AQ2663" s="72">
        <v>354.94</v>
      </c>
      <c r="AR2663" s="72">
        <v>347.96</v>
      </c>
      <c r="AS2663" s="72">
        <v>702.9</v>
      </c>
      <c r="AT2663" s="95">
        <v>5392307</v>
      </c>
      <c r="AU2663" s="95">
        <v>5027320</v>
      </c>
      <c r="AV2663" s="95">
        <v>1266</v>
      </c>
      <c r="AW2663" s="95">
        <v>1204</v>
      </c>
      <c r="AX2663" s="72">
        <v>332.52</v>
      </c>
      <c r="AY2663" s="72">
        <v>362.27</v>
      </c>
      <c r="AZ2663" s="72">
        <v>694.79</v>
      </c>
      <c r="BA2663" s="95">
        <v>4955831</v>
      </c>
      <c r="BB2663" s="95">
        <v>5086308</v>
      </c>
      <c r="BC2663" s="95">
        <v>1242</v>
      </c>
      <c r="BD2663" s="95">
        <v>1170</v>
      </c>
      <c r="BE2663" s="72">
        <v>381.87</v>
      </c>
      <c r="BF2663" s="72">
        <v>364.7</v>
      </c>
      <c r="BG2663" s="72">
        <v>746.57</v>
      </c>
      <c r="BH2663" s="95">
        <v>5750947</v>
      </c>
      <c r="BI2663" s="95">
        <v>5137836</v>
      </c>
      <c r="BJ2663" s="95">
        <v>1255</v>
      </c>
      <c r="BK2663" s="95">
        <v>1174</v>
      </c>
      <c r="BL2663" s="72">
        <v>355.84</v>
      </c>
      <c r="BM2663" s="72">
        <v>363.63</v>
      </c>
      <c r="BN2663" s="72">
        <v>719.47</v>
      </c>
      <c r="BO2663" s="95">
        <v>5367510</v>
      </c>
      <c r="BP2663" s="95">
        <v>5114023</v>
      </c>
      <c r="BQ2663" s="95">
        <v>1257</v>
      </c>
      <c r="BR2663" s="95">
        <v>1172</v>
      </c>
      <c r="BS2663" s="72">
        <v>386.84</v>
      </c>
      <c r="BT2663" s="72">
        <v>385.12</v>
      </c>
      <c r="BU2663" s="72">
        <v>771.96</v>
      </c>
      <c r="BV2663" s="95">
        <v>5904707</v>
      </c>
      <c r="BW2663" s="95">
        <v>5494863.3399999999</v>
      </c>
      <c r="BX2663" s="95">
        <v>1272</v>
      </c>
      <c r="BY2663" s="95">
        <v>1189</v>
      </c>
      <c r="BZ2663" s="95">
        <v>1236</v>
      </c>
      <c r="CA2663" s="95">
        <v>1207</v>
      </c>
      <c r="CB2663" s="95">
        <v>1216</v>
      </c>
      <c r="CC2663" s="95">
        <v>1217</v>
      </c>
      <c r="CD2663" s="95">
        <v>1231</v>
      </c>
      <c r="CE2663" s="72">
        <v>650.75523149000003</v>
      </c>
      <c r="CF2663" s="72">
        <v>676.59346364999999</v>
      </c>
      <c r="CG2663" s="72">
        <v>712.40329333</v>
      </c>
      <c r="CH2663" s="72">
        <v>716.50152150999998</v>
      </c>
      <c r="CI2663" s="72">
        <v>731.52548966999996</v>
      </c>
      <c r="CJ2663" s="96">
        <v>1.0801296186</v>
      </c>
      <c r="CK2663" s="96">
        <v>1.0268943424999999</v>
      </c>
      <c r="CL2663" s="96">
        <v>1.047959782</v>
      </c>
      <c r="CM2663" s="96">
        <v>1.0041430176999999</v>
      </c>
      <c r="CN2663" s="96">
        <v>1.055274233</v>
      </c>
      <c r="CO2663" s="96">
        <v>0.94096506989999995</v>
      </c>
      <c r="CP2663" s="96">
        <v>1.1083091520999999</v>
      </c>
      <c r="CQ2663" s="96">
        <v>0.99584056389999998</v>
      </c>
      <c r="CR2663" s="96">
        <v>1.1129381892000001</v>
      </c>
      <c r="CS2663" s="95">
        <v>818</v>
      </c>
      <c r="CT2663" s="95">
        <v>788</v>
      </c>
      <c r="CU2663" s="95">
        <v>775</v>
      </c>
      <c r="CV2663" s="95">
        <v>779</v>
      </c>
      <c r="CW2663" s="95">
        <v>782</v>
      </c>
      <c r="CX2663" s="96">
        <v>0.98054655400000001</v>
      </c>
      <c r="CY2663" s="96">
        <v>0.96459989300000004</v>
      </c>
      <c r="CZ2663" s="96">
        <v>0.96863362500000005</v>
      </c>
      <c r="DA2663" s="96">
        <v>0.92281956700000001</v>
      </c>
      <c r="DB2663" s="96">
        <v>0.86640026400000003</v>
      </c>
      <c r="DC2663">
        <v>2013</v>
      </c>
      <c r="DD2663" s="6">
        <v>1181.8</v>
      </c>
      <c r="DE2663" s="96">
        <v>2.8406593999999999E-3</v>
      </c>
      <c r="DF2663" s="72">
        <v>852.3</v>
      </c>
      <c r="DG2663" s="96">
        <v>1</v>
      </c>
      <c r="DH2663" s="72">
        <v>852.3</v>
      </c>
      <c r="DI2663" s="72">
        <v>818.63612964000004</v>
      </c>
      <c r="DJ2663" s="96">
        <v>1</v>
      </c>
      <c r="DK2663" s="72">
        <v>852.3</v>
      </c>
      <c r="DL2663" s="96">
        <v>1</v>
      </c>
      <c r="DM2663" s="72">
        <v>852.3</v>
      </c>
      <c r="DN2663" s="96">
        <v>1</v>
      </c>
      <c r="DO2663" s="96">
        <v>7.8600000000000007E-3</v>
      </c>
      <c r="DP2663" s="72">
        <v>6.7</v>
      </c>
      <c r="DQ2663" s="72">
        <v>845.6</v>
      </c>
      <c r="DR2663" t="s">
        <v>1636</v>
      </c>
      <c r="DT2663" t="s">
        <v>1038</v>
      </c>
    </row>
    <row r="2664" spans="1:124" x14ac:dyDescent="0.3">
      <c r="A2664" t="s">
        <v>24</v>
      </c>
      <c r="B2664">
        <v>45390</v>
      </c>
      <c r="C2664" s="95">
        <v>161937</v>
      </c>
      <c r="D2664" s="95">
        <v>745245779</v>
      </c>
      <c r="E2664" s="95">
        <v>150345</v>
      </c>
      <c r="F2664" s="95">
        <v>714250947</v>
      </c>
      <c r="G2664" s="95">
        <v>31184</v>
      </c>
      <c r="H2664" s="95">
        <v>151052447</v>
      </c>
      <c r="I2664" s="95">
        <v>26906</v>
      </c>
      <c r="J2664" s="95">
        <v>142528292</v>
      </c>
      <c r="K2664" s="95">
        <v>160397</v>
      </c>
      <c r="L2664" s="95">
        <v>736531743</v>
      </c>
      <c r="M2664" s="95">
        <v>147367</v>
      </c>
      <c r="N2664" s="95">
        <v>744042325</v>
      </c>
      <c r="O2664" s="95">
        <v>32027</v>
      </c>
      <c r="P2664" s="95">
        <v>158563498</v>
      </c>
      <c r="Q2664" s="95">
        <v>27431</v>
      </c>
      <c r="R2664" s="95">
        <v>170416947</v>
      </c>
      <c r="S2664" s="95">
        <v>161680</v>
      </c>
      <c r="T2664" s="95">
        <v>778797552</v>
      </c>
      <c r="U2664" s="95">
        <v>146963</v>
      </c>
      <c r="V2664" s="95">
        <v>777712432</v>
      </c>
      <c r="W2664" s="95">
        <v>32796</v>
      </c>
      <c r="X2664" s="95">
        <v>160975251</v>
      </c>
      <c r="Y2664" s="95">
        <v>28042</v>
      </c>
      <c r="Z2664" s="95">
        <v>186629619</v>
      </c>
      <c r="AA2664" s="95">
        <v>163956</v>
      </c>
      <c r="AB2664" s="95">
        <v>755678085</v>
      </c>
      <c r="AC2664" s="95">
        <v>147648</v>
      </c>
      <c r="AD2664" s="95">
        <v>835964515</v>
      </c>
      <c r="AE2664" s="95">
        <v>33503</v>
      </c>
      <c r="AF2664" s="95">
        <v>180172019</v>
      </c>
      <c r="AG2664" s="95">
        <v>28723</v>
      </c>
      <c r="AH2664" s="95">
        <v>214196898</v>
      </c>
      <c r="AI2664" s="95">
        <v>167828</v>
      </c>
      <c r="AJ2664" s="95">
        <v>772393657.64999998</v>
      </c>
      <c r="AK2664" s="95">
        <v>150396</v>
      </c>
      <c r="AL2664" s="95">
        <v>845211601.25</v>
      </c>
      <c r="AM2664" s="95">
        <v>34682</v>
      </c>
      <c r="AN2664" s="95">
        <v>185599667</v>
      </c>
      <c r="AO2664" s="95">
        <v>29854</v>
      </c>
      <c r="AP2664" s="95">
        <v>206678264</v>
      </c>
      <c r="AQ2664" s="72">
        <v>386.76</v>
      </c>
      <c r="AR2664" s="72">
        <v>402.81</v>
      </c>
      <c r="AS2664" s="72">
        <v>789.57</v>
      </c>
      <c r="AT2664" s="95">
        <v>896298226</v>
      </c>
      <c r="AU2664" s="95">
        <v>856779239</v>
      </c>
      <c r="AV2664" s="95">
        <v>193121</v>
      </c>
      <c r="AW2664" s="95">
        <v>177251</v>
      </c>
      <c r="AX2664" s="72">
        <v>387.64</v>
      </c>
      <c r="AY2664" s="72">
        <v>435.96</v>
      </c>
      <c r="AZ2664" s="72">
        <v>823.6</v>
      </c>
      <c r="BA2664" s="95">
        <v>895095241</v>
      </c>
      <c r="BB2664" s="95">
        <v>914459272</v>
      </c>
      <c r="BC2664" s="95">
        <v>192424</v>
      </c>
      <c r="BD2664" s="95">
        <v>174798</v>
      </c>
      <c r="BE2664" s="72">
        <v>402.69</v>
      </c>
      <c r="BF2664" s="72">
        <v>459.2</v>
      </c>
      <c r="BG2664" s="72">
        <v>861.89</v>
      </c>
      <c r="BH2664" s="95">
        <v>939772803</v>
      </c>
      <c r="BI2664" s="95">
        <v>964342051</v>
      </c>
      <c r="BJ2664" s="95">
        <v>194476</v>
      </c>
      <c r="BK2664" s="95">
        <v>175005</v>
      </c>
      <c r="BL2664" s="72">
        <v>394.96</v>
      </c>
      <c r="BM2664" s="72">
        <v>496.19</v>
      </c>
      <c r="BN2664" s="72">
        <v>891.15</v>
      </c>
      <c r="BO2664" s="95">
        <v>935850104</v>
      </c>
      <c r="BP2664" s="95">
        <v>1050161413</v>
      </c>
      <c r="BQ2664" s="95">
        <v>197459</v>
      </c>
      <c r="BR2664" s="95">
        <v>176371</v>
      </c>
      <c r="BS2664" s="72">
        <v>394.22</v>
      </c>
      <c r="BT2664" s="72">
        <v>486.31</v>
      </c>
      <c r="BU2664" s="72">
        <v>880.53</v>
      </c>
      <c r="BV2664" s="95">
        <v>957993324.64999998</v>
      </c>
      <c r="BW2664" s="95">
        <v>1051889865.3</v>
      </c>
      <c r="BX2664" s="95">
        <v>202510</v>
      </c>
      <c r="BY2664" s="95">
        <v>180250</v>
      </c>
      <c r="BZ2664" s="95">
        <v>185557</v>
      </c>
      <c r="CA2664" s="95">
        <v>183930</v>
      </c>
      <c r="CB2664" s="95">
        <v>185091</v>
      </c>
      <c r="CC2664" s="95">
        <v>187449</v>
      </c>
      <c r="CD2664" s="95">
        <v>191620</v>
      </c>
      <c r="CE2664" s="72">
        <v>650.75523149000003</v>
      </c>
      <c r="CF2664" s="72">
        <v>676.59346364999999</v>
      </c>
      <c r="CG2664" s="72">
        <v>712.40329333</v>
      </c>
      <c r="CH2664" s="72">
        <v>716.50152150999998</v>
      </c>
      <c r="CI2664" s="72">
        <v>731.52548966999996</v>
      </c>
      <c r="CJ2664" s="96">
        <v>1.2133133347</v>
      </c>
      <c r="CK2664" s="96">
        <v>1.2172745440999999</v>
      </c>
      <c r="CL2664" s="96">
        <v>1.2098343845999999</v>
      </c>
      <c r="CM2664" s="96">
        <v>1.2437517202999999</v>
      </c>
      <c r="CN2664" s="96">
        <v>1.2036901139</v>
      </c>
      <c r="CO2664" s="96">
        <v>1.0395322569000001</v>
      </c>
      <c r="CP2664" s="96">
        <v>1.1712698778999999</v>
      </c>
      <c r="CQ2664" s="96">
        <v>0.99584056389999998</v>
      </c>
      <c r="CR2664" s="96">
        <v>1.1761618808000001</v>
      </c>
      <c r="CS2664" s="95">
        <v>165295</v>
      </c>
      <c r="CT2664" s="95">
        <v>163600</v>
      </c>
      <c r="CU2664" s="95">
        <v>162947</v>
      </c>
      <c r="CV2664" s="95">
        <v>163645</v>
      </c>
      <c r="CW2664" s="95">
        <v>166318</v>
      </c>
      <c r="CX2664" s="96">
        <v>1.028962693</v>
      </c>
      <c r="CY2664" s="96">
        <v>1.0392561090000001</v>
      </c>
      <c r="CZ2664" s="96">
        <v>1.036132064</v>
      </c>
      <c r="DA2664" s="96">
        <v>1.0403234669999999</v>
      </c>
      <c r="DB2664" s="96">
        <v>1.0528612260000001</v>
      </c>
      <c r="DC2664">
        <v>2013</v>
      </c>
      <c r="DD2664" s="6">
        <v>176735</v>
      </c>
      <c r="DE2664" s="96">
        <v>3.8632621000000002E-3</v>
      </c>
      <c r="DF2664" s="72">
        <v>899.79</v>
      </c>
      <c r="DG2664" s="96">
        <v>1.0000277767000001</v>
      </c>
      <c r="DH2664" s="72">
        <v>899.81499321000001</v>
      </c>
      <c r="DI2664" s="72">
        <v>893.78174086000001</v>
      </c>
      <c r="DJ2664" s="96">
        <v>1</v>
      </c>
      <c r="DK2664" s="72">
        <v>899.81499321000001</v>
      </c>
      <c r="DL2664" s="96">
        <v>1</v>
      </c>
      <c r="DM2664" s="72">
        <v>899.81499321000001</v>
      </c>
      <c r="DN2664" s="96">
        <v>1</v>
      </c>
      <c r="DO2664" s="96">
        <v>1.0539E-2</v>
      </c>
      <c r="DP2664" s="72">
        <v>9.48</v>
      </c>
      <c r="DQ2664" s="72">
        <v>890.33</v>
      </c>
      <c r="DR2664" t="s">
        <v>24</v>
      </c>
      <c r="DT2664" t="s">
        <v>1038</v>
      </c>
    </row>
    <row r="2665" spans="1:124" x14ac:dyDescent="0.3">
      <c r="A2665" t="s">
        <v>369</v>
      </c>
      <c r="B2665">
        <v>45391</v>
      </c>
      <c r="C2665" s="95">
        <v>1855</v>
      </c>
      <c r="D2665" s="95">
        <v>10844013</v>
      </c>
      <c r="E2665" s="95">
        <v>1816</v>
      </c>
      <c r="F2665" s="95">
        <v>8890788</v>
      </c>
      <c r="G2665" s="95">
        <v>244</v>
      </c>
      <c r="H2665" s="95">
        <v>1110062</v>
      </c>
      <c r="I2665" s="95">
        <v>233</v>
      </c>
      <c r="J2665" s="95">
        <v>1847593</v>
      </c>
      <c r="K2665" s="95">
        <v>1836</v>
      </c>
      <c r="L2665" s="95">
        <v>8433903</v>
      </c>
      <c r="M2665" s="95">
        <v>1792</v>
      </c>
      <c r="N2665" s="95">
        <v>8933173</v>
      </c>
      <c r="O2665" s="95">
        <v>243</v>
      </c>
      <c r="P2665" s="95">
        <v>710360</v>
      </c>
      <c r="Q2665" s="95">
        <v>229</v>
      </c>
      <c r="R2665" s="95">
        <v>3036056</v>
      </c>
      <c r="S2665" s="95">
        <v>1809</v>
      </c>
      <c r="T2665" s="95">
        <v>8816498</v>
      </c>
      <c r="U2665" s="95">
        <v>1758</v>
      </c>
      <c r="V2665" s="95">
        <v>9001997</v>
      </c>
      <c r="W2665" s="95">
        <v>254</v>
      </c>
      <c r="X2665" s="95">
        <v>895350</v>
      </c>
      <c r="Y2665" s="95">
        <v>235</v>
      </c>
      <c r="Z2665" s="95">
        <v>2449797</v>
      </c>
      <c r="AA2665" s="95">
        <v>1815</v>
      </c>
      <c r="AB2665" s="95">
        <v>6956047</v>
      </c>
      <c r="AC2665" s="95">
        <v>1754</v>
      </c>
      <c r="AD2665" s="95">
        <v>9401158</v>
      </c>
      <c r="AE2665" s="95">
        <v>266</v>
      </c>
      <c r="AF2665" s="95">
        <v>864031</v>
      </c>
      <c r="AG2665" s="95">
        <v>247</v>
      </c>
      <c r="AH2665" s="95">
        <v>1871301</v>
      </c>
      <c r="AI2665" s="95">
        <v>1790</v>
      </c>
      <c r="AJ2665" s="95">
        <v>7760444.3099999996</v>
      </c>
      <c r="AK2665" s="95">
        <v>1728</v>
      </c>
      <c r="AL2665" s="95">
        <v>9059325.6199999992</v>
      </c>
      <c r="AM2665" s="95">
        <v>271</v>
      </c>
      <c r="AN2665" s="95">
        <v>853621</v>
      </c>
      <c r="AO2665" s="95">
        <v>252</v>
      </c>
      <c r="AP2665" s="95">
        <v>2038162</v>
      </c>
      <c r="AQ2665" s="72">
        <v>474.59</v>
      </c>
      <c r="AR2665" s="72">
        <v>436.73</v>
      </c>
      <c r="AS2665" s="72">
        <v>911.32</v>
      </c>
      <c r="AT2665" s="95">
        <v>11954075</v>
      </c>
      <c r="AU2665" s="95">
        <v>10738381</v>
      </c>
      <c r="AV2665" s="95">
        <v>2099</v>
      </c>
      <c r="AW2665" s="95">
        <v>2049</v>
      </c>
      <c r="AX2665" s="72">
        <v>366.53</v>
      </c>
      <c r="AY2665" s="72">
        <v>493.54</v>
      </c>
      <c r="AZ2665" s="72">
        <v>860.07</v>
      </c>
      <c r="BA2665" s="95">
        <v>9144263</v>
      </c>
      <c r="BB2665" s="95">
        <v>11969229</v>
      </c>
      <c r="BC2665" s="95">
        <v>2079</v>
      </c>
      <c r="BD2665" s="95">
        <v>2021</v>
      </c>
      <c r="BE2665" s="72">
        <v>392.3</v>
      </c>
      <c r="BF2665" s="72">
        <v>478.83</v>
      </c>
      <c r="BG2665" s="72">
        <v>871.13</v>
      </c>
      <c r="BH2665" s="95">
        <v>9711848</v>
      </c>
      <c r="BI2665" s="95">
        <v>11451794</v>
      </c>
      <c r="BJ2665" s="95">
        <v>2063</v>
      </c>
      <c r="BK2665" s="95">
        <v>1993</v>
      </c>
      <c r="BL2665" s="72">
        <v>313.14999999999998</v>
      </c>
      <c r="BM2665" s="72">
        <v>469.45</v>
      </c>
      <c r="BN2665" s="72">
        <v>782.6</v>
      </c>
      <c r="BO2665" s="95">
        <v>7820078</v>
      </c>
      <c r="BP2665" s="95">
        <v>11272459</v>
      </c>
      <c r="BQ2665" s="95">
        <v>2081</v>
      </c>
      <c r="BR2665" s="95">
        <v>2001</v>
      </c>
      <c r="BS2665" s="72">
        <v>348.3</v>
      </c>
      <c r="BT2665" s="72">
        <v>467.07</v>
      </c>
      <c r="BU2665" s="72">
        <v>815.37</v>
      </c>
      <c r="BV2665" s="95">
        <v>8614065.3100000005</v>
      </c>
      <c r="BW2665" s="95">
        <v>11097487.619999999</v>
      </c>
      <c r="BX2665" s="95">
        <v>2061</v>
      </c>
      <c r="BY2665" s="95">
        <v>1980</v>
      </c>
      <c r="BZ2665" s="95">
        <v>2075</v>
      </c>
      <c r="CA2665" s="95">
        <v>2051</v>
      </c>
      <c r="CB2665" s="95">
        <v>2029</v>
      </c>
      <c r="CC2665" s="95">
        <v>2043</v>
      </c>
      <c r="CD2665" s="95">
        <v>2021</v>
      </c>
      <c r="CE2665" s="72">
        <v>650.75523149000003</v>
      </c>
      <c r="CF2665" s="72">
        <v>676.59346364999999</v>
      </c>
      <c r="CG2665" s="72">
        <v>712.40329333</v>
      </c>
      <c r="CH2665" s="72">
        <v>716.50152150999998</v>
      </c>
      <c r="CI2665" s="72">
        <v>731.52548966999996</v>
      </c>
      <c r="CJ2665" s="96">
        <v>1.4004036477999999</v>
      </c>
      <c r="CK2665" s="96">
        <v>1.2711769271</v>
      </c>
      <c r="CL2665" s="96">
        <v>1.2228045661</v>
      </c>
      <c r="CM2665" s="96">
        <v>1.0922516930999999</v>
      </c>
      <c r="CN2665" s="96">
        <v>1.1146159792000001</v>
      </c>
      <c r="CO2665" s="96">
        <v>1.0727069956999999</v>
      </c>
      <c r="CP2665" s="96">
        <v>1.1375432132000001</v>
      </c>
      <c r="CQ2665" s="96">
        <v>0.99584056389999998</v>
      </c>
      <c r="CR2665" s="96">
        <v>1.1422943511000001</v>
      </c>
      <c r="CS2665" s="95">
        <v>2029</v>
      </c>
      <c r="CT2665" s="95">
        <v>2003</v>
      </c>
      <c r="CU2665" s="95">
        <v>1972</v>
      </c>
      <c r="CV2665" s="95">
        <v>1998</v>
      </c>
      <c r="CW2665" s="95">
        <v>1984</v>
      </c>
      <c r="CX2665" s="96">
        <v>1.093588668</v>
      </c>
      <c r="CY2665" s="96">
        <v>1.124293268</v>
      </c>
      <c r="CZ2665" s="96">
        <v>1.074893256</v>
      </c>
      <c r="DA2665" s="96">
        <v>1.042733602</v>
      </c>
      <c r="DB2665" s="96">
        <v>1.0272832649999999</v>
      </c>
      <c r="DC2665">
        <v>2013</v>
      </c>
      <c r="DD2665" s="6">
        <v>2008.8</v>
      </c>
      <c r="DE2665" s="96">
        <v>2.0505688999999999E-3</v>
      </c>
      <c r="DF2665" s="72">
        <v>875.47</v>
      </c>
      <c r="DG2665" s="96">
        <v>1</v>
      </c>
      <c r="DH2665" s="72">
        <v>875.47</v>
      </c>
      <c r="DI2665" s="72">
        <v>818.63612964000004</v>
      </c>
      <c r="DJ2665" s="96">
        <v>1</v>
      </c>
      <c r="DK2665" s="72">
        <v>875.47</v>
      </c>
      <c r="DL2665" s="96">
        <v>1</v>
      </c>
      <c r="DM2665" s="72">
        <v>875.47</v>
      </c>
      <c r="DN2665" s="96">
        <v>1</v>
      </c>
      <c r="DO2665" s="96">
        <v>6.2849999999999998E-3</v>
      </c>
      <c r="DP2665" s="72">
        <v>5.5</v>
      </c>
      <c r="DQ2665" s="72">
        <v>869.97</v>
      </c>
      <c r="DR2665" t="s">
        <v>369</v>
      </c>
      <c r="DT2665" t="s">
        <v>1038</v>
      </c>
    </row>
    <row r="2666" spans="1:124" x14ac:dyDescent="0.3">
      <c r="A2666" t="s">
        <v>1637</v>
      </c>
      <c r="B2666">
        <v>45392</v>
      </c>
      <c r="C2666" s="95">
        <v>2050</v>
      </c>
      <c r="D2666" s="95">
        <v>8164625</v>
      </c>
      <c r="E2666" s="95">
        <v>1996</v>
      </c>
      <c r="F2666" s="95">
        <v>7351037</v>
      </c>
      <c r="G2666" s="95">
        <v>292</v>
      </c>
      <c r="H2666" s="95">
        <v>894592</v>
      </c>
      <c r="I2666" s="95">
        <v>265</v>
      </c>
      <c r="J2666" s="95">
        <v>741382</v>
      </c>
      <c r="K2666" s="95">
        <v>1954</v>
      </c>
      <c r="L2666" s="95">
        <v>7308923</v>
      </c>
      <c r="M2666" s="95">
        <v>1888</v>
      </c>
      <c r="N2666" s="95">
        <v>7047071</v>
      </c>
      <c r="O2666" s="95">
        <v>288</v>
      </c>
      <c r="P2666" s="95">
        <v>991856</v>
      </c>
      <c r="Q2666" s="95">
        <v>266</v>
      </c>
      <c r="R2666" s="95">
        <v>853822</v>
      </c>
      <c r="S2666" s="95">
        <v>1906</v>
      </c>
      <c r="T2666" s="95">
        <v>7190933</v>
      </c>
      <c r="U2666" s="95">
        <v>1828</v>
      </c>
      <c r="V2666" s="95">
        <v>7044004</v>
      </c>
      <c r="W2666" s="95">
        <v>294</v>
      </c>
      <c r="X2666" s="95">
        <v>997033</v>
      </c>
      <c r="Y2666" s="95">
        <v>271</v>
      </c>
      <c r="Z2666" s="95">
        <v>1051316</v>
      </c>
      <c r="AA2666" s="95">
        <v>1904</v>
      </c>
      <c r="AB2666" s="95">
        <v>7256063</v>
      </c>
      <c r="AC2666" s="95">
        <v>1810</v>
      </c>
      <c r="AD2666" s="95">
        <v>7275804</v>
      </c>
      <c r="AE2666" s="95">
        <v>294</v>
      </c>
      <c r="AF2666" s="95">
        <v>799707</v>
      </c>
      <c r="AG2666" s="95">
        <v>265</v>
      </c>
      <c r="AH2666" s="95">
        <v>1000701</v>
      </c>
      <c r="AI2666" s="95">
        <v>1892</v>
      </c>
      <c r="AJ2666" s="95">
        <v>6406128</v>
      </c>
      <c r="AK2666" s="95">
        <v>1802</v>
      </c>
      <c r="AL2666" s="95">
        <v>7280270.2400000002</v>
      </c>
      <c r="AM2666" s="95">
        <v>305</v>
      </c>
      <c r="AN2666" s="95">
        <v>806951</v>
      </c>
      <c r="AO2666" s="95">
        <v>283</v>
      </c>
      <c r="AP2666" s="95">
        <v>1242256</v>
      </c>
      <c r="AQ2666" s="72">
        <v>322.35000000000002</v>
      </c>
      <c r="AR2666" s="72">
        <v>298.26</v>
      </c>
      <c r="AS2666" s="72">
        <v>620.61</v>
      </c>
      <c r="AT2666" s="95">
        <v>9059217</v>
      </c>
      <c r="AU2666" s="95">
        <v>8092419</v>
      </c>
      <c r="AV2666" s="95">
        <v>2342</v>
      </c>
      <c r="AW2666" s="95">
        <v>2261</v>
      </c>
      <c r="AX2666" s="72">
        <v>308.52999999999997</v>
      </c>
      <c r="AY2666" s="72">
        <v>305.67</v>
      </c>
      <c r="AZ2666" s="72">
        <v>614.20000000000005</v>
      </c>
      <c r="BA2666" s="95">
        <v>8300779</v>
      </c>
      <c r="BB2666" s="95">
        <v>7900893</v>
      </c>
      <c r="BC2666" s="95">
        <v>2242</v>
      </c>
      <c r="BD2666" s="95">
        <v>2154</v>
      </c>
      <c r="BE2666" s="72">
        <v>310.14999999999998</v>
      </c>
      <c r="BF2666" s="72">
        <v>321.39999999999998</v>
      </c>
      <c r="BG2666" s="72">
        <v>631.54999999999995</v>
      </c>
      <c r="BH2666" s="95">
        <v>8187966</v>
      </c>
      <c r="BI2666" s="95">
        <v>8095320</v>
      </c>
      <c r="BJ2666" s="95">
        <v>2200</v>
      </c>
      <c r="BK2666" s="95">
        <v>2099</v>
      </c>
      <c r="BL2666" s="72">
        <v>305.42</v>
      </c>
      <c r="BM2666" s="72">
        <v>332.39</v>
      </c>
      <c r="BN2666" s="72">
        <v>637.80999999999995</v>
      </c>
      <c r="BO2666" s="95">
        <v>8055770</v>
      </c>
      <c r="BP2666" s="95">
        <v>8276505</v>
      </c>
      <c r="BQ2666" s="95">
        <v>2198</v>
      </c>
      <c r="BR2666" s="95">
        <v>2075</v>
      </c>
      <c r="BS2666" s="72">
        <v>273.60000000000002</v>
      </c>
      <c r="BT2666" s="72">
        <v>340.63</v>
      </c>
      <c r="BU2666" s="72">
        <v>614.23</v>
      </c>
      <c r="BV2666" s="95">
        <v>7213079</v>
      </c>
      <c r="BW2666" s="95">
        <v>8522526.2400000002</v>
      </c>
      <c r="BX2666" s="95">
        <v>2197</v>
      </c>
      <c r="BY2666" s="95">
        <v>2085</v>
      </c>
      <c r="BZ2666" s="95">
        <v>2303</v>
      </c>
      <c r="CA2666" s="95">
        <v>2199</v>
      </c>
      <c r="CB2666" s="95">
        <v>2151</v>
      </c>
      <c r="CC2666" s="95">
        <v>2140</v>
      </c>
      <c r="CD2666" s="95">
        <v>2142</v>
      </c>
      <c r="CE2666" s="72">
        <v>650.75523149000003</v>
      </c>
      <c r="CF2666" s="72">
        <v>676.59346364999999</v>
      </c>
      <c r="CG2666" s="72">
        <v>712.40329333</v>
      </c>
      <c r="CH2666" s="72">
        <v>716.50152150999998</v>
      </c>
      <c r="CI2666" s="72">
        <v>731.52548966999996</v>
      </c>
      <c r="CJ2666" s="96">
        <v>0.9536765438</v>
      </c>
      <c r="CK2666" s="96">
        <v>0.90778293470000004</v>
      </c>
      <c r="CL2666" s="96">
        <v>0.88650628919999996</v>
      </c>
      <c r="CM2666" s="96">
        <v>0.89017256889999996</v>
      </c>
      <c r="CN2666" s="96">
        <v>0.83965631910000005</v>
      </c>
      <c r="CO2666" s="96">
        <v>0.90284390729999997</v>
      </c>
      <c r="CP2666" s="96">
        <v>0.99193107899999999</v>
      </c>
      <c r="CQ2666" s="96">
        <v>0.99584056389999998</v>
      </c>
      <c r="CR2666" s="96">
        <v>0.99607404369999997</v>
      </c>
      <c r="CS2666" s="95">
        <v>2254</v>
      </c>
      <c r="CT2666" s="95">
        <v>2177</v>
      </c>
      <c r="CU2666" s="95">
        <v>2115</v>
      </c>
      <c r="CV2666" s="95">
        <v>2094</v>
      </c>
      <c r="CW2666" s="95">
        <v>2116</v>
      </c>
      <c r="CX2666" s="96">
        <v>0.89005937199999996</v>
      </c>
      <c r="CY2666" s="96">
        <v>0.92619212500000003</v>
      </c>
      <c r="CZ2666" s="96">
        <v>0.89959014999999998</v>
      </c>
      <c r="DA2666" s="96">
        <v>0.89100289399999999</v>
      </c>
      <c r="DB2666" s="96">
        <v>0.90741103899999997</v>
      </c>
      <c r="DC2666">
        <v>2013</v>
      </c>
      <c r="DD2666" s="6">
        <v>2134.8000000000002</v>
      </c>
      <c r="DE2666" s="96">
        <v>2.9448080000000001E-3</v>
      </c>
      <c r="DF2666" s="72">
        <v>762.72</v>
      </c>
      <c r="DG2666" s="96">
        <v>1</v>
      </c>
      <c r="DH2666" s="72">
        <v>762.72</v>
      </c>
      <c r="DI2666" s="72">
        <v>818.63612964000004</v>
      </c>
      <c r="DJ2666" s="96">
        <v>1</v>
      </c>
      <c r="DK2666" s="72">
        <v>762.72</v>
      </c>
      <c r="DL2666" s="96">
        <v>1</v>
      </c>
      <c r="DM2666" s="72">
        <v>762.72</v>
      </c>
      <c r="DN2666" s="96">
        <v>1</v>
      </c>
      <c r="DO2666" s="96">
        <v>9.0489999999999998E-3</v>
      </c>
      <c r="DP2666" s="72">
        <v>6.9</v>
      </c>
      <c r="DQ2666" s="72">
        <v>755.82</v>
      </c>
      <c r="DR2666" t="s">
        <v>1637</v>
      </c>
      <c r="DT2666" t="s">
        <v>1038</v>
      </c>
    </row>
    <row r="2667" spans="1:124" x14ac:dyDescent="0.3">
      <c r="A2667" t="s">
        <v>232</v>
      </c>
      <c r="B2667">
        <v>45400</v>
      </c>
      <c r="C2667" s="95">
        <v>875</v>
      </c>
      <c r="D2667" s="95">
        <v>3967850</v>
      </c>
      <c r="E2667" s="95">
        <v>841</v>
      </c>
      <c r="F2667" s="95">
        <v>3563788</v>
      </c>
      <c r="G2667" s="95">
        <v>152</v>
      </c>
      <c r="H2667" s="95">
        <v>467080</v>
      </c>
      <c r="I2667" s="95">
        <v>143</v>
      </c>
      <c r="J2667" s="95">
        <v>503216</v>
      </c>
      <c r="K2667" s="95">
        <v>876</v>
      </c>
      <c r="L2667" s="95">
        <v>4985651</v>
      </c>
      <c r="M2667" s="95">
        <v>834</v>
      </c>
      <c r="N2667" s="95">
        <v>3743990</v>
      </c>
      <c r="O2667" s="95">
        <v>171</v>
      </c>
      <c r="P2667" s="95">
        <v>797334</v>
      </c>
      <c r="Q2667" s="95">
        <v>158</v>
      </c>
      <c r="R2667" s="95">
        <v>648957</v>
      </c>
      <c r="S2667" s="95">
        <v>896</v>
      </c>
      <c r="T2667" s="95">
        <v>3929460</v>
      </c>
      <c r="U2667" s="95">
        <v>845</v>
      </c>
      <c r="V2667" s="95">
        <v>3953198</v>
      </c>
      <c r="W2667" s="95">
        <v>170</v>
      </c>
      <c r="X2667" s="95">
        <v>653063</v>
      </c>
      <c r="Y2667" s="95">
        <v>160</v>
      </c>
      <c r="Z2667" s="95">
        <v>803268</v>
      </c>
      <c r="AA2667" s="95">
        <v>922</v>
      </c>
      <c r="AB2667" s="95">
        <v>4220953</v>
      </c>
      <c r="AC2667" s="95">
        <v>871</v>
      </c>
      <c r="AD2667" s="95">
        <v>4622587</v>
      </c>
      <c r="AE2667" s="95">
        <v>168</v>
      </c>
      <c r="AF2667" s="95">
        <v>676879</v>
      </c>
      <c r="AG2667" s="95">
        <v>156</v>
      </c>
      <c r="AH2667" s="95">
        <v>1005320</v>
      </c>
      <c r="AI2667" s="95">
        <v>933</v>
      </c>
      <c r="AJ2667" s="95">
        <v>4201130</v>
      </c>
      <c r="AK2667" s="95">
        <v>888</v>
      </c>
      <c r="AL2667" s="95">
        <v>5245716</v>
      </c>
      <c r="AM2667" s="95">
        <v>166</v>
      </c>
      <c r="AN2667" s="95">
        <v>607219</v>
      </c>
      <c r="AO2667" s="95">
        <v>151</v>
      </c>
      <c r="AP2667" s="95">
        <v>839884</v>
      </c>
      <c r="AQ2667" s="72">
        <v>359.86</v>
      </c>
      <c r="AR2667" s="72">
        <v>344.43</v>
      </c>
      <c r="AS2667" s="72">
        <v>704.29</v>
      </c>
      <c r="AT2667" s="95">
        <v>4434930</v>
      </c>
      <c r="AU2667" s="95">
        <v>4067004</v>
      </c>
      <c r="AV2667" s="95">
        <v>1027</v>
      </c>
      <c r="AW2667" s="95">
        <v>984</v>
      </c>
      <c r="AX2667" s="72">
        <v>460.28</v>
      </c>
      <c r="AY2667" s="72">
        <v>369.03</v>
      </c>
      <c r="AZ2667" s="72">
        <v>829.31</v>
      </c>
      <c r="BA2667" s="95">
        <v>5782985</v>
      </c>
      <c r="BB2667" s="95">
        <v>4392947</v>
      </c>
      <c r="BC2667" s="95">
        <v>1047</v>
      </c>
      <c r="BD2667" s="95">
        <v>992</v>
      </c>
      <c r="BE2667" s="72">
        <v>358.23</v>
      </c>
      <c r="BF2667" s="72">
        <v>394.4</v>
      </c>
      <c r="BG2667" s="72">
        <v>752.63</v>
      </c>
      <c r="BH2667" s="95">
        <v>4582523</v>
      </c>
      <c r="BI2667" s="95">
        <v>4756466</v>
      </c>
      <c r="BJ2667" s="95">
        <v>1066</v>
      </c>
      <c r="BK2667" s="95">
        <v>1005</v>
      </c>
      <c r="BL2667" s="72">
        <v>374.45</v>
      </c>
      <c r="BM2667" s="72">
        <v>456.66</v>
      </c>
      <c r="BN2667" s="72">
        <v>831.11</v>
      </c>
      <c r="BO2667" s="95">
        <v>4897832</v>
      </c>
      <c r="BP2667" s="95">
        <v>5627907</v>
      </c>
      <c r="BQ2667" s="95">
        <v>1090</v>
      </c>
      <c r="BR2667" s="95">
        <v>1027</v>
      </c>
      <c r="BS2667" s="72">
        <v>364.6</v>
      </c>
      <c r="BT2667" s="72">
        <v>488.1</v>
      </c>
      <c r="BU2667" s="72">
        <v>852.7</v>
      </c>
      <c r="BV2667" s="95">
        <v>4808349</v>
      </c>
      <c r="BW2667" s="95">
        <v>6085600</v>
      </c>
      <c r="BX2667" s="95">
        <v>1099</v>
      </c>
      <c r="BY2667" s="95">
        <v>1039</v>
      </c>
      <c r="BZ2667" s="95">
        <v>1007</v>
      </c>
      <c r="CA2667" s="95">
        <v>1020</v>
      </c>
      <c r="CB2667" s="95">
        <v>1037</v>
      </c>
      <c r="CC2667" s="95">
        <v>1060</v>
      </c>
      <c r="CD2667" s="95">
        <v>1070</v>
      </c>
      <c r="CE2667" s="72">
        <v>650.75523149000003</v>
      </c>
      <c r="CF2667" s="72">
        <v>676.59346364999999</v>
      </c>
      <c r="CG2667" s="72">
        <v>712.40329333</v>
      </c>
      <c r="CH2667" s="72">
        <v>716.50152150999998</v>
      </c>
      <c r="CI2667" s="72">
        <v>731.52548966999996</v>
      </c>
      <c r="CJ2667" s="96">
        <v>1.0822655984</v>
      </c>
      <c r="CK2667" s="96">
        <v>1.2257138807000001</v>
      </c>
      <c r="CL2667" s="96">
        <v>1.0564661998</v>
      </c>
      <c r="CM2667" s="96">
        <v>1.1599556665999999</v>
      </c>
      <c r="CN2667" s="96">
        <v>1.1656463267999999</v>
      </c>
      <c r="CO2667" s="96">
        <v>1.0015197705000001</v>
      </c>
      <c r="CP2667" s="96">
        <v>1.1362826456999999</v>
      </c>
      <c r="CQ2667" s="96">
        <v>0.99584056389999998</v>
      </c>
      <c r="CR2667" s="96">
        <v>1.1410285186</v>
      </c>
      <c r="CS2667" s="95">
        <v>990</v>
      </c>
      <c r="CT2667" s="95">
        <v>977</v>
      </c>
      <c r="CU2667" s="95">
        <v>993</v>
      </c>
      <c r="CV2667" s="95">
        <v>1019</v>
      </c>
      <c r="CW2667" s="95">
        <v>1035</v>
      </c>
      <c r="CX2667" s="96">
        <v>1.038545426</v>
      </c>
      <c r="CY2667" s="96">
        <v>1.003419437</v>
      </c>
      <c r="CZ2667" s="96">
        <v>1.003274335</v>
      </c>
      <c r="DA2667" s="96">
        <v>0.996660455</v>
      </c>
      <c r="DB2667" s="96">
        <v>0.96741154500000004</v>
      </c>
      <c r="DC2667">
        <v>2013</v>
      </c>
      <c r="DD2667" s="6">
        <v>1009.4</v>
      </c>
      <c r="DE2667" s="96">
        <v>9.3649339999999997E-4</v>
      </c>
      <c r="DF2667" s="72">
        <v>875.48</v>
      </c>
      <c r="DG2667" s="96">
        <v>1</v>
      </c>
      <c r="DH2667" s="72">
        <v>875.48</v>
      </c>
      <c r="DI2667" s="72">
        <v>893.78174086000001</v>
      </c>
      <c r="DJ2667" s="96">
        <v>1</v>
      </c>
      <c r="DK2667" s="72">
        <v>875.48</v>
      </c>
      <c r="DL2667" s="96">
        <v>1</v>
      </c>
      <c r="DM2667" s="72">
        <v>875.48</v>
      </c>
      <c r="DN2667" s="96">
        <v>1</v>
      </c>
      <c r="DO2667" s="96">
        <v>3.4299999999999999E-3</v>
      </c>
      <c r="DP2667" s="72">
        <v>3</v>
      </c>
      <c r="DQ2667" s="72">
        <v>872.48</v>
      </c>
      <c r="DR2667" t="s">
        <v>232</v>
      </c>
      <c r="DT2667" t="s">
        <v>1038</v>
      </c>
    </row>
    <row r="2668" spans="1:124" x14ac:dyDescent="0.3">
      <c r="A2668" t="s">
        <v>1638</v>
      </c>
      <c r="B2668">
        <v>45410</v>
      </c>
      <c r="C2668" s="95">
        <v>25082</v>
      </c>
      <c r="D2668" s="95">
        <v>115492177</v>
      </c>
      <c r="E2668" s="95">
        <v>23495</v>
      </c>
      <c r="F2668" s="95">
        <v>99713382</v>
      </c>
      <c r="G2668" s="95">
        <v>4572</v>
      </c>
      <c r="H2668" s="95">
        <v>18990693</v>
      </c>
      <c r="I2668" s="95">
        <v>3999</v>
      </c>
      <c r="J2668" s="95">
        <v>16670696</v>
      </c>
      <c r="K2668" s="95">
        <v>25962</v>
      </c>
      <c r="L2668" s="95">
        <v>123376156</v>
      </c>
      <c r="M2668" s="95">
        <v>24120</v>
      </c>
      <c r="N2668" s="95">
        <v>109587160</v>
      </c>
      <c r="O2668" s="95">
        <v>4805</v>
      </c>
      <c r="P2668" s="95">
        <v>21675430</v>
      </c>
      <c r="Q2668" s="95">
        <v>4158</v>
      </c>
      <c r="R2668" s="95">
        <v>19004669</v>
      </c>
      <c r="S2668" s="95">
        <v>27177</v>
      </c>
      <c r="T2668" s="95">
        <v>131056719</v>
      </c>
      <c r="U2668" s="95">
        <v>24915</v>
      </c>
      <c r="V2668" s="95">
        <v>116660721</v>
      </c>
      <c r="W2668" s="95">
        <v>4898</v>
      </c>
      <c r="X2668" s="95">
        <v>21642513</v>
      </c>
      <c r="Y2668" s="95">
        <v>4215</v>
      </c>
      <c r="Z2668" s="95">
        <v>19584297</v>
      </c>
      <c r="AA2668" s="95">
        <v>28414</v>
      </c>
      <c r="AB2668" s="95">
        <v>125061279</v>
      </c>
      <c r="AC2668" s="95">
        <v>25797</v>
      </c>
      <c r="AD2668" s="95">
        <v>128272617</v>
      </c>
      <c r="AE2668" s="95">
        <v>5057</v>
      </c>
      <c r="AF2668" s="95">
        <v>24593055</v>
      </c>
      <c r="AG2668" s="95">
        <v>4351</v>
      </c>
      <c r="AH2668" s="95">
        <v>22134571</v>
      </c>
      <c r="AI2668" s="95">
        <v>30011</v>
      </c>
      <c r="AJ2668" s="95">
        <v>137563879.11000001</v>
      </c>
      <c r="AK2668" s="95">
        <v>27093</v>
      </c>
      <c r="AL2668" s="95">
        <v>141095869.75</v>
      </c>
      <c r="AM2668" s="95">
        <v>5205</v>
      </c>
      <c r="AN2668" s="95">
        <v>25681416.149999999</v>
      </c>
      <c r="AO2668" s="95">
        <v>4464</v>
      </c>
      <c r="AP2668" s="95">
        <v>23837414.109999999</v>
      </c>
      <c r="AQ2668" s="72">
        <v>377.92</v>
      </c>
      <c r="AR2668" s="72">
        <v>352.76</v>
      </c>
      <c r="AS2668" s="72">
        <v>730.68</v>
      </c>
      <c r="AT2668" s="95">
        <v>134482870</v>
      </c>
      <c r="AU2668" s="95">
        <v>116384078</v>
      </c>
      <c r="AV2668" s="95">
        <v>29654</v>
      </c>
      <c r="AW2668" s="95">
        <v>27494</v>
      </c>
      <c r="AX2668" s="72">
        <v>392.88</v>
      </c>
      <c r="AY2668" s="72">
        <v>378.95</v>
      </c>
      <c r="AZ2668" s="72">
        <v>771.83</v>
      </c>
      <c r="BA2668" s="95">
        <v>145051586</v>
      </c>
      <c r="BB2668" s="95">
        <v>128591829</v>
      </c>
      <c r="BC2668" s="95">
        <v>30767</v>
      </c>
      <c r="BD2668" s="95">
        <v>28278</v>
      </c>
      <c r="BE2668" s="72">
        <v>396.72</v>
      </c>
      <c r="BF2668" s="72">
        <v>389.76</v>
      </c>
      <c r="BG2668" s="72">
        <v>786.48</v>
      </c>
      <c r="BH2668" s="95">
        <v>152699232</v>
      </c>
      <c r="BI2668" s="95">
        <v>136245018</v>
      </c>
      <c r="BJ2668" s="95">
        <v>32075</v>
      </c>
      <c r="BK2668" s="95">
        <v>29130</v>
      </c>
      <c r="BL2668" s="72">
        <v>372.6</v>
      </c>
      <c r="BM2668" s="72">
        <v>415.75</v>
      </c>
      <c r="BN2668" s="72">
        <v>788.35</v>
      </c>
      <c r="BO2668" s="95">
        <v>149654334</v>
      </c>
      <c r="BP2668" s="95">
        <v>150407188</v>
      </c>
      <c r="BQ2668" s="95">
        <v>33471</v>
      </c>
      <c r="BR2668" s="95">
        <v>30148</v>
      </c>
      <c r="BS2668" s="72">
        <v>386.3</v>
      </c>
      <c r="BT2668" s="72">
        <v>435.54</v>
      </c>
      <c r="BU2668" s="72">
        <v>821.84</v>
      </c>
      <c r="BV2668" s="95">
        <v>163245295.25999999</v>
      </c>
      <c r="BW2668" s="95">
        <v>164933283.86000001</v>
      </c>
      <c r="BX2668" s="95">
        <v>35216</v>
      </c>
      <c r="BY2668" s="95">
        <v>31557</v>
      </c>
      <c r="BZ2668" s="95">
        <v>28625</v>
      </c>
      <c r="CA2668" s="95">
        <v>29567</v>
      </c>
      <c r="CB2668" s="95">
        <v>30656</v>
      </c>
      <c r="CC2668" s="95">
        <v>31894</v>
      </c>
      <c r="CD2668" s="95">
        <v>33426</v>
      </c>
      <c r="CE2668" s="72">
        <v>650.75523149000003</v>
      </c>
      <c r="CF2668" s="72">
        <v>676.59346364999999</v>
      </c>
      <c r="CG2668" s="72">
        <v>712.40329333</v>
      </c>
      <c r="CH2668" s="72">
        <v>716.50152150999998</v>
      </c>
      <c r="CI2668" s="72">
        <v>731.52548966999996</v>
      </c>
      <c r="CJ2668" s="96">
        <v>1.1228184802000001</v>
      </c>
      <c r="CK2668" s="96">
        <v>1.1407588772999999</v>
      </c>
      <c r="CL2668" s="96">
        <v>1.1039814209000001</v>
      </c>
      <c r="CM2668" s="96">
        <v>1.1002767981999999</v>
      </c>
      <c r="CN2668" s="96">
        <v>1.1234605103999999</v>
      </c>
      <c r="CO2668" s="96">
        <v>0.96549229250000002</v>
      </c>
      <c r="CP2668" s="96">
        <v>1.158226975</v>
      </c>
      <c r="CQ2668" s="96">
        <v>0.99584056389999998</v>
      </c>
      <c r="CR2668" s="96">
        <v>1.1630645020999999</v>
      </c>
      <c r="CS2668" s="95">
        <v>30480</v>
      </c>
      <c r="CT2668" s="95">
        <v>31954</v>
      </c>
      <c r="CU2668" s="95">
        <v>33644</v>
      </c>
      <c r="CV2668" s="95">
        <v>35170</v>
      </c>
      <c r="CW2668" s="95">
        <v>36885</v>
      </c>
      <c r="CX2668" s="96">
        <v>0.97056629800000005</v>
      </c>
      <c r="CY2668" s="96">
        <v>0.98355353000000001</v>
      </c>
      <c r="CZ2668" s="96">
        <v>0.97060364700000001</v>
      </c>
      <c r="DA2668" s="96">
        <v>0.95743440800000001</v>
      </c>
      <c r="DB2668" s="96">
        <v>0.94867366500000005</v>
      </c>
      <c r="DC2668">
        <v>2013</v>
      </c>
      <c r="DD2668" s="6">
        <v>29321.4</v>
      </c>
      <c r="DE2668" s="96">
        <v>7.4804570000000005E-4</v>
      </c>
      <c r="DF2668" s="72">
        <v>892.55</v>
      </c>
      <c r="DG2668" s="96">
        <v>1</v>
      </c>
      <c r="DH2668" s="72">
        <v>892.55</v>
      </c>
      <c r="DI2668" s="72">
        <v>893.78174086000001</v>
      </c>
      <c r="DJ2668" s="96">
        <v>1</v>
      </c>
      <c r="DK2668" s="72">
        <v>892.55</v>
      </c>
      <c r="DL2668" s="96">
        <v>1</v>
      </c>
      <c r="DM2668" s="72">
        <v>892.55</v>
      </c>
      <c r="DN2668" s="96">
        <v>1</v>
      </c>
      <c r="DO2668" s="96">
        <v>2.3649999999999999E-3</v>
      </c>
      <c r="DP2668" s="72">
        <v>2.11</v>
      </c>
      <c r="DQ2668" s="72">
        <v>890.44</v>
      </c>
      <c r="DR2668" t="s">
        <v>1638</v>
      </c>
      <c r="DT2668" t="s">
        <v>1038</v>
      </c>
    </row>
    <row r="2669" spans="1:124" x14ac:dyDescent="0.3">
      <c r="A2669" t="s">
        <v>1639</v>
      </c>
      <c r="B2669">
        <v>45420</v>
      </c>
      <c r="C2669" s="95">
        <v>2807</v>
      </c>
      <c r="D2669" s="95">
        <v>14463868</v>
      </c>
      <c r="E2669" s="95">
        <v>2756</v>
      </c>
      <c r="F2669" s="95">
        <v>10167465</v>
      </c>
      <c r="G2669" s="95">
        <v>449</v>
      </c>
      <c r="H2669" s="95">
        <v>1620502</v>
      </c>
      <c r="I2669" s="95">
        <v>422</v>
      </c>
      <c r="J2669" s="95">
        <v>1562158</v>
      </c>
      <c r="K2669" s="95">
        <v>2740</v>
      </c>
      <c r="L2669" s="95">
        <v>14704224</v>
      </c>
      <c r="M2669" s="95">
        <v>2674</v>
      </c>
      <c r="N2669" s="95">
        <v>10447977</v>
      </c>
      <c r="O2669" s="95">
        <v>462</v>
      </c>
      <c r="P2669" s="95">
        <v>1617881</v>
      </c>
      <c r="Q2669" s="95">
        <v>426</v>
      </c>
      <c r="R2669" s="95">
        <v>1732052</v>
      </c>
      <c r="S2669" s="95">
        <v>2762</v>
      </c>
      <c r="T2669" s="95">
        <v>14909236</v>
      </c>
      <c r="U2669" s="95">
        <v>2693</v>
      </c>
      <c r="V2669" s="95">
        <v>10347518</v>
      </c>
      <c r="W2669" s="95">
        <v>475</v>
      </c>
      <c r="X2669" s="95">
        <v>1873182</v>
      </c>
      <c r="Y2669" s="95">
        <v>438</v>
      </c>
      <c r="Z2669" s="95">
        <v>1696954</v>
      </c>
      <c r="AA2669" s="95">
        <v>2768</v>
      </c>
      <c r="AB2669" s="95">
        <v>13615844</v>
      </c>
      <c r="AC2669" s="95">
        <v>2691</v>
      </c>
      <c r="AD2669" s="95">
        <v>10873824</v>
      </c>
      <c r="AE2669" s="95">
        <v>462</v>
      </c>
      <c r="AF2669" s="95">
        <v>1665307</v>
      </c>
      <c r="AG2669" s="95">
        <v>430</v>
      </c>
      <c r="AH2669" s="95">
        <v>1888118</v>
      </c>
      <c r="AI2669" s="95">
        <v>2783</v>
      </c>
      <c r="AJ2669" s="95">
        <v>13899723</v>
      </c>
      <c r="AK2669" s="95">
        <v>2694</v>
      </c>
      <c r="AL2669" s="95">
        <v>10960017</v>
      </c>
      <c r="AM2669" s="95">
        <v>478</v>
      </c>
      <c r="AN2669" s="95">
        <v>1915356.71</v>
      </c>
      <c r="AO2669" s="95">
        <v>442</v>
      </c>
      <c r="AP2669" s="95">
        <v>1938700.16</v>
      </c>
      <c r="AQ2669" s="72">
        <v>411.66</v>
      </c>
      <c r="AR2669" s="72">
        <v>307.57</v>
      </c>
      <c r="AS2669" s="72">
        <v>719.23</v>
      </c>
      <c r="AT2669" s="95">
        <v>16084370</v>
      </c>
      <c r="AU2669" s="95">
        <v>11729623</v>
      </c>
      <c r="AV2669" s="95">
        <v>3256</v>
      </c>
      <c r="AW2669" s="95">
        <v>3178</v>
      </c>
      <c r="AX2669" s="72">
        <v>424.79</v>
      </c>
      <c r="AY2669" s="72">
        <v>327.42</v>
      </c>
      <c r="AZ2669" s="72">
        <v>752.21</v>
      </c>
      <c r="BA2669" s="95">
        <v>16322105</v>
      </c>
      <c r="BB2669" s="95">
        <v>12180029</v>
      </c>
      <c r="BC2669" s="95">
        <v>3202</v>
      </c>
      <c r="BD2669" s="95">
        <v>3100</v>
      </c>
      <c r="BE2669" s="72">
        <v>432.05</v>
      </c>
      <c r="BF2669" s="72">
        <v>320.57</v>
      </c>
      <c r="BG2669" s="72">
        <v>752.62</v>
      </c>
      <c r="BH2669" s="95">
        <v>16782418</v>
      </c>
      <c r="BI2669" s="95">
        <v>12044472</v>
      </c>
      <c r="BJ2669" s="95">
        <v>3237</v>
      </c>
      <c r="BK2669" s="95">
        <v>3131</v>
      </c>
      <c r="BL2669" s="72">
        <v>394.25</v>
      </c>
      <c r="BM2669" s="72">
        <v>340.75</v>
      </c>
      <c r="BN2669" s="72">
        <v>735</v>
      </c>
      <c r="BO2669" s="95">
        <v>15281151</v>
      </c>
      <c r="BP2669" s="95">
        <v>12761942</v>
      </c>
      <c r="BQ2669" s="95">
        <v>3230</v>
      </c>
      <c r="BR2669" s="95">
        <v>3121</v>
      </c>
      <c r="BS2669" s="72">
        <v>404.15</v>
      </c>
      <c r="BT2669" s="72">
        <v>342.76</v>
      </c>
      <c r="BU2669" s="72">
        <v>746.91</v>
      </c>
      <c r="BV2669" s="95">
        <v>15815079.710000001</v>
      </c>
      <c r="BW2669" s="95">
        <v>12898717.16</v>
      </c>
      <c r="BX2669" s="95">
        <v>3261</v>
      </c>
      <c r="BY2669" s="95">
        <v>3136</v>
      </c>
      <c r="BZ2669" s="95">
        <v>3219</v>
      </c>
      <c r="CA2669" s="95">
        <v>3153</v>
      </c>
      <c r="CB2669" s="95">
        <v>3186</v>
      </c>
      <c r="CC2669" s="95">
        <v>3178</v>
      </c>
      <c r="CD2669" s="95">
        <v>3200</v>
      </c>
      <c r="CE2669" s="72">
        <v>650.75523149000003</v>
      </c>
      <c r="CF2669" s="72">
        <v>676.59346364999999</v>
      </c>
      <c r="CG2669" s="72">
        <v>712.40329333</v>
      </c>
      <c r="CH2669" s="72">
        <v>716.50152150999998</v>
      </c>
      <c r="CI2669" s="72">
        <v>731.52548966999996</v>
      </c>
      <c r="CJ2669" s="96">
        <v>1.1052235391</v>
      </c>
      <c r="CK2669" s="96">
        <v>1.1117606663999999</v>
      </c>
      <c r="CL2669" s="96">
        <v>1.0564521628000001</v>
      </c>
      <c r="CM2669" s="96">
        <v>1.0258177798000001</v>
      </c>
      <c r="CN2669" s="96">
        <v>1.0210307235</v>
      </c>
      <c r="CO2669" s="96">
        <v>1.0103332813000001</v>
      </c>
      <c r="CP2669" s="96">
        <v>1.0531742287000001</v>
      </c>
      <c r="CQ2669" s="96">
        <v>0.99584056389999998</v>
      </c>
      <c r="CR2669" s="96">
        <v>1.0575729856</v>
      </c>
      <c r="CS2669" s="95">
        <v>3619</v>
      </c>
      <c r="CT2669" s="95">
        <v>3587</v>
      </c>
      <c r="CU2669" s="95">
        <v>3634</v>
      </c>
      <c r="CV2669" s="95">
        <v>3654</v>
      </c>
      <c r="CW2669" s="95">
        <v>3692</v>
      </c>
      <c r="CX2669" s="96">
        <v>1.0371409359999999</v>
      </c>
      <c r="CY2669" s="96">
        <v>1.026690313</v>
      </c>
      <c r="CZ2669" s="96">
        <v>1.0254887939999999</v>
      </c>
      <c r="DA2669" s="96">
        <v>0.98084537299999996</v>
      </c>
      <c r="DB2669" s="96">
        <v>0.98243081899999996</v>
      </c>
      <c r="DC2669">
        <v>2013</v>
      </c>
      <c r="DD2669" s="6">
        <v>3133.2</v>
      </c>
      <c r="DE2669" s="96">
        <v>7.1713929999999999E-4</v>
      </c>
      <c r="DF2669" s="72">
        <v>811.62</v>
      </c>
      <c r="DG2669" s="96">
        <v>1</v>
      </c>
      <c r="DH2669" s="72">
        <v>811.62</v>
      </c>
      <c r="DI2669" s="72">
        <v>818.63612964000004</v>
      </c>
      <c r="DJ2669" s="96">
        <v>1</v>
      </c>
      <c r="DK2669" s="72">
        <v>811.62</v>
      </c>
      <c r="DL2669" s="96">
        <v>1</v>
      </c>
      <c r="DM2669" s="72">
        <v>811.62</v>
      </c>
      <c r="DN2669" s="96">
        <v>1</v>
      </c>
      <c r="DO2669" s="96">
        <v>2.4399999999999999E-3</v>
      </c>
      <c r="DP2669" s="72">
        <v>1.98</v>
      </c>
      <c r="DQ2669" s="72">
        <v>809.64</v>
      </c>
      <c r="DR2669" t="s">
        <v>1639</v>
      </c>
      <c r="DT2669" t="s">
        <v>1038</v>
      </c>
    </row>
    <row r="2670" spans="1:124" x14ac:dyDescent="0.3">
      <c r="A2670" t="s">
        <v>1640</v>
      </c>
      <c r="B2670">
        <v>45421</v>
      </c>
      <c r="C2670" s="95">
        <v>466</v>
      </c>
      <c r="D2670" s="95">
        <v>2546107</v>
      </c>
      <c r="E2670" s="95">
        <v>452</v>
      </c>
      <c r="F2670" s="95">
        <v>1977861</v>
      </c>
      <c r="G2670" s="95">
        <v>49</v>
      </c>
      <c r="H2670" s="95">
        <v>292918</v>
      </c>
      <c r="I2670" s="95">
        <v>43</v>
      </c>
      <c r="J2670" s="95">
        <v>320407</v>
      </c>
      <c r="K2670" s="95">
        <v>450</v>
      </c>
      <c r="L2670" s="95">
        <v>2187600</v>
      </c>
      <c r="M2670" s="95">
        <v>439</v>
      </c>
      <c r="N2670" s="95">
        <v>1995332</v>
      </c>
      <c r="O2670" s="95">
        <v>47</v>
      </c>
      <c r="P2670" s="95">
        <v>177282</v>
      </c>
      <c r="Q2670" s="95">
        <v>43</v>
      </c>
      <c r="R2670" s="95">
        <v>229918</v>
      </c>
      <c r="S2670" s="95">
        <v>453</v>
      </c>
      <c r="T2670" s="95">
        <v>2663042</v>
      </c>
      <c r="U2670" s="95">
        <v>437</v>
      </c>
      <c r="V2670" s="95">
        <v>2151900</v>
      </c>
      <c r="W2670" s="95">
        <v>45</v>
      </c>
      <c r="X2670" s="95">
        <v>180823</v>
      </c>
      <c r="Y2670" s="95">
        <v>41</v>
      </c>
      <c r="Z2670" s="95">
        <v>152574</v>
      </c>
      <c r="AA2670" s="95">
        <v>443</v>
      </c>
      <c r="AB2670" s="95">
        <v>2219024</v>
      </c>
      <c r="AC2670" s="95">
        <v>423</v>
      </c>
      <c r="AD2670" s="95">
        <v>2108273</v>
      </c>
      <c r="AE2670" s="95">
        <v>49</v>
      </c>
      <c r="AF2670" s="95">
        <v>95004</v>
      </c>
      <c r="AG2670" s="95">
        <v>43</v>
      </c>
      <c r="AH2670" s="95">
        <v>140312</v>
      </c>
      <c r="AI2670" s="95">
        <v>435</v>
      </c>
      <c r="AJ2670" s="95">
        <v>2114288</v>
      </c>
      <c r="AK2670" s="95">
        <v>414</v>
      </c>
      <c r="AL2670" s="95">
        <v>1969264</v>
      </c>
      <c r="AM2670" s="95">
        <v>51</v>
      </c>
      <c r="AN2670" s="95">
        <v>179386</v>
      </c>
      <c r="AO2670" s="95">
        <v>47</v>
      </c>
      <c r="AP2670" s="95">
        <v>200435</v>
      </c>
      <c r="AQ2670" s="72">
        <v>459.39</v>
      </c>
      <c r="AR2670" s="72">
        <v>386.91</v>
      </c>
      <c r="AS2670" s="72">
        <v>846.3</v>
      </c>
      <c r="AT2670" s="95">
        <v>2839025</v>
      </c>
      <c r="AU2670" s="95">
        <v>2298268</v>
      </c>
      <c r="AV2670" s="95">
        <v>515</v>
      </c>
      <c r="AW2670" s="95">
        <v>495</v>
      </c>
      <c r="AX2670" s="72">
        <v>396.53</v>
      </c>
      <c r="AY2670" s="72">
        <v>384.73</v>
      </c>
      <c r="AZ2670" s="72">
        <v>781.26</v>
      </c>
      <c r="BA2670" s="95">
        <v>2364882</v>
      </c>
      <c r="BB2670" s="95">
        <v>2225250</v>
      </c>
      <c r="BC2670" s="95">
        <v>497</v>
      </c>
      <c r="BD2670" s="95">
        <v>482</v>
      </c>
      <c r="BE2670" s="72">
        <v>475.88</v>
      </c>
      <c r="BF2670" s="72">
        <v>401.76</v>
      </c>
      <c r="BG2670" s="72">
        <v>877.64</v>
      </c>
      <c r="BH2670" s="95">
        <v>2843865</v>
      </c>
      <c r="BI2670" s="95">
        <v>2304474</v>
      </c>
      <c r="BJ2670" s="95">
        <v>498</v>
      </c>
      <c r="BK2670" s="95">
        <v>478</v>
      </c>
      <c r="BL2670" s="72">
        <v>391.94</v>
      </c>
      <c r="BM2670" s="72">
        <v>402.11</v>
      </c>
      <c r="BN2670" s="72">
        <v>794.05</v>
      </c>
      <c r="BO2670" s="95">
        <v>2314028</v>
      </c>
      <c r="BP2670" s="95">
        <v>2248585</v>
      </c>
      <c r="BQ2670" s="95">
        <v>492</v>
      </c>
      <c r="BR2670" s="95">
        <v>466</v>
      </c>
      <c r="BS2670" s="72">
        <v>393.29</v>
      </c>
      <c r="BT2670" s="72">
        <v>392.21</v>
      </c>
      <c r="BU2670" s="72">
        <v>785.5</v>
      </c>
      <c r="BV2670" s="95">
        <v>2293674</v>
      </c>
      <c r="BW2670" s="95">
        <v>2169699</v>
      </c>
      <c r="BX2670" s="95">
        <v>486</v>
      </c>
      <c r="BY2670" s="95">
        <v>461</v>
      </c>
      <c r="BZ2670" s="95">
        <v>505</v>
      </c>
      <c r="CA2670" s="95">
        <v>490</v>
      </c>
      <c r="CB2670" s="95">
        <v>488</v>
      </c>
      <c r="CC2670" s="95">
        <v>480</v>
      </c>
      <c r="CD2670" s="95">
        <v>474</v>
      </c>
      <c r="CE2670" s="72">
        <v>650.75523149000003</v>
      </c>
      <c r="CF2670" s="72">
        <v>676.59346364999999</v>
      </c>
      <c r="CG2670" s="72">
        <v>712.40329333</v>
      </c>
      <c r="CH2670" s="72">
        <v>716.50152150999998</v>
      </c>
      <c r="CI2670" s="72">
        <v>731.52548966999996</v>
      </c>
      <c r="CJ2670" s="96">
        <v>1.3004889689000001</v>
      </c>
      <c r="CK2670" s="96">
        <v>1.1546963456999999</v>
      </c>
      <c r="CL2670" s="96">
        <v>1.2319426485</v>
      </c>
      <c r="CM2670" s="96">
        <v>1.1082321198</v>
      </c>
      <c r="CN2670" s="96">
        <v>1.0737834990999999</v>
      </c>
      <c r="CO2670" s="96">
        <v>1.0024043958</v>
      </c>
      <c r="CP2670" s="96">
        <v>1.1710131372999999</v>
      </c>
      <c r="CQ2670" s="96">
        <v>0.99584056389999998</v>
      </c>
      <c r="CR2670" s="96">
        <v>1.1759040678999999</v>
      </c>
      <c r="CS2670" s="95">
        <v>476</v>
      </c>
      <c r="CT2670" s="95">
        <v>462</v>
      </c>
      <c r="CU2670" s="95">
        <v>459</v>
      </c>
      <c r="CV2670" s="95">
        <v>452</v>
      </c>
      <c r="CW2670" s="95">
        <v>452</v>
      </c>
      <c r="CX2670" s="96">
        <v>1.00766252</v>
      </c>
      <c r="CY2670" s="96">
        <v>1.003047238</v>
      </c>
      <c r="CZ2670" s="96">
        <v>1.0150707029999999</v>
      </c>
      <c r="DA2670" s="96">
        <v>1.01084061</v>
      </c>
      <c r="DB2670" s="96">
        <v>0.97491133399999996</v>
      </c>
      <c r="DC2670">
        <v>2013</v>
      </c>
      <c r="DD2670" s="6">
        <v>476.4</v>
      </c>
      <c r="DE2670" s="96">
        <v>3.5645501000000001E-3</v>
      </c>
      <c r="DF2670" s="72">
        <v>899.86</v>
      </c>
      <c r="DG2670" s="96">
        <v>1</v>
      </c>
      <c r="DH2670" s="72">
        <v>899.86</v>
      </c>
      <c r="DI2670" s="72">
        <v>818.63612964000004</v>
      </c>
      <c r="DJ2670" s="96">
        <v>0.69021735709999998</v>
      </c>
      <c r="DK2670" s="72">
        <v>874.69825476999995</v>
      </c>
      <c r="DL2670" s="96">
        <v>1.0075728719999999</v>
      </c>
      <c r="DM2670" s="72">
        <v>881.32223265000005</v>
      </c>
      <c r="DN2670" s="96">
        <v>1</v>
      </c>
      <c r="DO2670" s="96">
        <v>1.1438E-2</v>
      </c>
      <c r="DP2670" s="72">
        <v>10.08</v>
      </c>
      <c r="DQ2670" s="72">
        <v>871.24</v>
      </c>
      <c r="DR2670" t="s">
        <v>1640</v>
      </c>
      <c r="DT2670" t="s">
        <v>1038</v>
      </c>
    </row>
    <row r="2671" spans="1:124" x14ac:dyDescent="0.3">
      <c r="A2671" t="s">
        <v>1641</v>
      </c>
      <c r="B2671">
        <v>45430</v>
      </c>
      <c r="C2671" s="95">
        <v>1116</v>
      </c>
      <c r="D2671" s="95">
        <v>5090559</v>
      </c>
      <c r="E2671" s="95">
        <v>1095</v>
      </c>
      <c r="F2671" s="95">
        <v>4541356</v>
      </c>
      <c r="G2671" s="95">
        <v>223</v>
      </c>
      <c r="H2671" s="95">
        <v>1313675</v>
      </c>
      <c r="I2671" s="95">
        <v>211</v>
      </c>
      <c r="J2671" s="95">
        <v>821358</v>
      </c>
      <c r="K2671" s="95">
        <v>1056</v>
      </c>
      <c r="L2671" s="95">
        <v>4630989</v>
      </c>
      <c r="M2671" s="95">
        <v>1028</v>
      </c>
      <c r="N2671" s="95">
        <v>4603998</v>
      </c>
      <c r="O2671" s="95">
        <v>213</v>
      </c>
      <c r="P2671" s="95">
        <v>739809</v>
      </c>
      <c r="Q2671" s="95">
        <v>205</v>
      </c>
      <c r="R2671" s="95">
        <v>728147</v>
      </c>
      <c r="S2671" s="95">
        <v>1023</v>
      </c>
      <c r="T2671" s="95">
        <v>5298852</v>
      </c>
      <c r="U2671" s="95">
        <v>994</v>
      </c>
      <c r="V2671" s="95">
        <v>4614321</v>
      </c>
      <c r="W2671" s="95">
        <v>220</v>
      </c>
      <c r="X2671" s="95">
        <v>757783</v>
      </c>
      <c r="Y2671" s="95">
        <v>212</v>
      </c>
      <c r="Z2671" s="95">
        <v>741625</v>
      </c>
      <c r="AA2671" s="95">
        <v>1034</v>
      </c>
      <c r="AB2671" s="95">
        <v>4879946</v>
      </c>
      <c r="AC2671" s="95">
        <v>1000</v>
      </c>
      <c r="AD2671" s="95">
        <v>4958651</v>
      </c>
      <c r="AE2671" s="95">
        <v>235</v>
      </c>
      <c r="AF2671" s="95">
        <v>946956</v>
      </c>
      <c r="AG2671" s="95">
        <v>224</v>
      </c>
      <c r="AH2671" s="95">
        <v>940751</v>
      </c>
      <c r="AI2671" s="95">
        <v>1042</v>
      </c>
      <c r="AJ2671" s="95">
        <v>4285531</v>
      </c>
      <c r="AK2671" s="95">
        <v>1003</v>
      </c>
      <c r="AL2671" s="95">
        <v>4798914</v>
      </c>
      <c r="AM2671" s="95">
        <v>236</v>
      </c>
      <c r="AN2671" s="95">
        <v>544732</v>
      </c>
      <c r="AO2671" s="95">
        <v>227</v>
      </c>
      <c r="AP2671" s="95">
        <v>713996</v>
      </c>
      <c r="AQ2671" s="72">
        <v>398.57</v>
      </c>
      <c r="AR2671" s="72">
        <v>342.18</v>
      </c>
      <c r="AS2671" s="72">
        <v>740.75</v>
      </c>
      <c r="AT2671" s="95">
        <v>6404234</v>
      </c>
      <c r="AU2671" s="95">
        <v>5362714</v>
      </c>
      <c r="AV2671" s="95">
        <v>1339</v>
      </c>
      <c r="AW2671" s="95">
        <v>1306</v>
      </c>
      <c r="AX2671" s="72">
        <v>352.69</v>
      </c>
      <c r="AY2671" s="72">
        <v>360.38</v>
      </c>
      <c r="AZ2671" s="72">
        <v>713.07</v>
      </c>
      <c r="BA2671" s="95">
        <v>5370798</v>
      </c>
      <c r="BB2671" s="95">
        <v>5332145</v>
      </c>
      <c r="BC2671" s="95">
        <v>1269</v>
      </c>
      <c r="BD2671" s="95">
        <v>1233</v>
      </c>
      <c r="BE2671" s="72">
        <v>406.05</v>
      </c>
      <c r="BF2671" s="72">
        <v>370.09</v>
      </c>
      <c r="BG2671" s="72">
        <v>776.14</v>
      </c>
      <c r="BH2671" s="95">
        <v>6056635</v>
      </c>
      <c r="BI2671" s="95">
        <v>5355946</v>
      </c>
      <c r="BJ2671" s="95">
        <v>1243</v>
      </c>
      <c r="BK2671" s="95">
        <v>1206</v>
      </c>
      <c r="BL2671" s="72">
        <v>382.64</v>
      </c>
      <c r="BM2671" s="72">
        <v>401.65</v>
      </c>
      <c r="BN2671" s="72">
        <v>784.29</v>
      </c>
      <c r="BO2671" s="95">
        <v>5826902</v>
      </c>
      <c r="BP2671" s="95">
        <v>5899402</v>
      </c>
      <c r="BQ2671" s="95">
        <v>1269</v>
      </c>
      <c r="BR2671" s="95">
        <v>1224</v>
      </c>
      <c r="BS2671" s="72">
        <v>314.95999999999998</v>
      </c>
      <c r="BT2671" s="72">
        <v>373.5</v>
      </c>
      <c r="BU2671" s="72">
        <v>688.46</v>
      </c>
      <c r="BV2671" s="95">
        <v>4830263</v>
      </c>
      <c r="BW2671" s="95">
        <v>5512910</v>
      </c>
      <c r="BX2671" s="95">
        <v>1278</v>
      </c>
      <c r="BY2671" s="95">
        <v>1230</v>
      </c>
      <c r="BZ2671" s="95">
        <v>1323</v>
      </c>
      <c r="CA2671" s="95">
        <v>1252</v>
      </c>
      <c r="CB2671" s="95">
        <v>1225</v>
      </c>
      <c r="CC2671" s="95">
        <v>1248</v>
      </c>
      <c r="CD2671" s="95">
        <v>1255</v>
      </c>
      <c r="CE2671" s="72">
        <v>650.75523149000003</v>
      </c>
      <c r="CF2671" s="72">
        <v>676.59346364999999</v>
      </c>
      <c r="CG2671" s="72">
        <v>712.40329333</v>
      </c>
      <c r="CH2671" s="72">
        <v>716.50152150999998</v>
      </c>
      <c r="CI2671" s="72">
        <v>731.52548966999996</v>
      </c>
      <c r="CJ2671" s="96">
        <v>1.1382928083999999</v>
      </c>
      <c r="CK2671" s="96">
        <v>1.0539120437</v>
      </c>
      <c r="CL2671" s="96">
        <v>1.0894671702000001</v>
      </c>
      <c r="CM2671" s="96">
        <v>1.0946103761999999</v>
      </c>
      <c r="CN2671" s="96">
        <v>0.94112920150000001</v>
      </c>
      <c r="CO2671" s="96">
        <v>1.0501376061000001</v>
      </c>
      <c r="CP2671" s="96">
        <v>1.0127075859000001</v>
      </c>
      <c r="CQ2671" s="96">
        <v>0.99584056389999998</v>
      </c>
      <c r="CR2671" s="96">
        <v>1.0169373271</v>
      </c>
      <c r="CS2671" s="95">
        <v>1297</v>
      </c>
      <c r="CT2671" s="95">
        <v>1245</v>
      </c>
      <c r="CU2671" s="95">
        <v>1228</v>
      </c>
      <c r="CV2671" s="95">
        <v>1245</v>
      </c>
      <c r="CW2671" s="95">
        <v>1260</v>
      </c>
      <c r="CX2671" s="96">
        <v>1.0648177940000001</v>
      </c>
      <c r="CY2671" s="96">
        <v>1.0547504839999999</v>
      </c>
      <c r="CZ2671" s="96">
        <v>1.0374655939999999</v>
      </c>
      <c r="DA2671" s="96">
        <v>1.0391698060000001</v>
      </c>
      <c r="DB2671" s="96">
        <v>1.0536557849999999</v>
      </c>
      <c r="DC2671">
        <v>2013</v>
      </c>
      <c r="DD2671" s="6">
        <v>1239.8</v>
      </c>
      <c r="DE2671" s="96">
        <v>1.2527534E-3</v>
      </c>
      <c r="DF2671" s="72">
        <v>780.02</v>
      </c>
      <c r="DG2671" s="96">
        <v>1</v>
      </c>
      <c r="DH2671" s="72">
        <v>780.02</v>
      </c>
      <c r="DI2671" s="72">
        <v>818.63612964000004</v>
      </c>
      <c r="DJ2671" s="96">
        <v>1</v>
      </c>
      <c r="DK2671" s="72">
        <v>780.02</v>
      </c>
      <c r="DL2671" s="96">
        <v>1</v>
      </c>
      <c r="DM2671" s="72">
        <v>780.02</v>
      </c>
      <c r="DN2671" s="96">
        <v>1</v>
      </c>
      <c r="DO2671" s="96">
        <v>4.2490000000000002E-3</v>
      </c>
      <c r="DP2671" s="72">
        <v>3.31</v>
      </c>
      <c r="DQ2671" s="72">
        <v>776.71</v>
      </c>
      <c r="DR2671" t="s">
        <v>1641</v>
      </c>
      <c r="DT2671" t="s">
        <v>1038</v>
      </c>
    </row>
    <row r="2672" spans="1:124" x14ac:dyDescent="0.3">
      <c r="A2672" t="s">
        <v>1642</v>
      </c>
      <c r="B2672">
        <v>45431</v>
      </c>
      <c r="C2672" s="95">
        <v>765</v>
      </c>
      <c r="D2672" s="95">
        <v>3364676</v>
      </c>
      <c r="E2672" s="95">
        <v>740</v>
      </c>
      <c r="F2672" s="95">
        <v>3205664</v>
      </c>
      <c r="G2672" s="95">
        <v>84</v>
      </c>
      <c r="H2672" s="95">
        <v>276742</v>
      </c>
      <c r="I2672" s="95">
        <v>78</v>
      </c>
      <c r="J2672" s="95">
        <v>310166</v>
      </c>
      <c r="K2672" s="95">
        <v>748</v>
      </c>
      <c r="L2672" s="95">
        <v>3539981</v>
      </c>
      <c r="M2672" s="95">
        <v>719</v>
      </c>
      <c r="N2672" s="95">
        <v>3434355</v>
      </c>
      <c r="O2672" s="95">
        <v>87</v>
      </c>
      <c r="P2672" s="95">
        <v>327347</v>
      </c>
      <c r="Q2672" s="95">
        <v>79</v>
      </c>
      <c r="R2672" s="95">
        <v>369339</v>
      </c>
      <c r="S2672" s="95">
        <v>726</v>
      </c>
      <c r="T2672" s="95">
        <v>3045498</v>
      </c>
      <c r="U2672" s="95">
        <v>693</v>
      </c>
      <c r="V2672" s="95">
        <v>3228382</v>
      </c>
      <c r="W2672" s="95">
        <v>99</v>
      </c>
      <c r="X2672" s="95">
        <v>473716</v>
      </c>
      <c r="Y2672" s="95">
        <v>90</v>
      </c>
      <c r="Z2672" s="95">
        <v>377468</v>
      </c>
      <c r="AA2672" s="95">
        <v>729</v>
      </c>
      <c r="AB2672" s="95">
        <v>3055872</v>
      </c>
      <c r="AC2672" s="95">
        <v>691</v>
      </c>
      <c r="AD2672" s="95">
        <v>3537031</v>
      </c>
      <c r="AE2672" s="95">
        <v>91</v>
      </c>
      <c r="AF2672" s="95">
        <v>632019</v>
      </c>
      <c r="AG2672" s="95">
        <v>81</v>
      </c>
      <c r="AH2672" s="95">
        <v>344481</v>
      </c>
      <c r="AI2672" s="95">
        <v>718</v>
      </c>
      <c r="AJ2672" s="95">
        <v>3740607.32</v>
      </c>
      <c r="AK2672" s="95">
        <v>683</v>
      </c>
      <c r="AL2672" s="95">
        <v>3577783.15</v>
      </c>
      <c r="AM2672" s="95">
        <v>84</v>
      </c>
      <c r="AN2672" s="95">
        <v>397866</v>
      </c>
      <c r="AO2672" s="95">
        <v>74</v>
      </c>
      <c r="AP2672" s="95">
        <v>414698</v>
      </c>
      <c r="AQ2672" s="72">
        <v>357.42</v>
      </c>
      <c r="AR2672" s="72">
        <v>358.17</v>
      </c>
      <c r="AS2672" s="72">
        <v>715.59</v>
      </c>
      <c r="AT2672" s="95">
        <v>3641418</v>
      </c>
      <c r="AU2672" s="95">
        <v>3515830</v>
      </c>
      <c r="AV2672" s="95">
        <v>849</v>
      </c>
      <c r="AW2672" s="95">
        <v>818</v>
      </c>
      <c r="AX2672" s="72">
        <v>385.96</v>
      </c>
      <c r="AY2672" s="72">
        <v>397.21</v>
      </c>
      <c r="AZ2672" s="72">
        <v>783.17</v>
      </c>
      <c r="BA2672" s="95">
        <v>3867328</v>
      </c>
      <c r="BB2672" s="95">
        <v>3803694</v>
      </c>
      <c r="BC2672" s="95">
        <v>835</v>
      </c>
      <c r="BD2672" s="95">
        <v>798</v>
      </c>
      <c r="BE2672" s="72">
        <v>355.48</v>
      </c>
      <c r="BF2672" s="72">
        <v>383.76</v>
      </c>
      <c r="BG2672" s="72">
        <v>739.24</v>
      </c>
      <c r="BH2672" s="95">
        <v>3519214</v>
      </c>
      <c r="BI2672" s="95">
        <v>3605850</v>
      </c>
      <c r="BJ2672" s="95">
        <v>825</v>
      </c>
      <c r="BK2672" s="95">
        <v>783</v>
      </c>
      <c r="BL2672" s="72">
        <v>374.79</v>
      </c>
      <c r="BM2672" s="72">
        <v>418.99</v>
      </c>
      <c r="BN2672" s="72">
        <v>793.78</v>
      </c>
      <c r="BO2672" s="95">
        <v>3687891</v>
      </c>
      <c r="BP2672" s="95">
        <v>3881512</v>
      </c>
      <c r="BQ2672" s="95">
        <v>820</v>
      </c>
      <c r="BR2672" s="95">
        <v>772</v>
      </c>
      <c r="BS2672" s="72">
        <v>430.02</v>
      </c>
      <c r="BT2672" s="72">
        <v>439.51</v>
      </c>
      <c r="BU2672" s="72">
        <v>869.53</v>
      </c>
      <c r="BV2672" s="95">
        <v>4138473.32</v>
      </c>
      <c r="BW2672" s="95">
        <v>3992481.15</v>
      </c>
      <c r="BX2672" s="95">
        <v>802</v>
      </c>
      <c r="BY2672" s="95">
        <v>757</v>
      </c>
      <c r="BZ2672" s="95">
        <v>834</v>
      </c>
      <c r="CA2672" s="95">
        <v>817</v>
      </c>
      <c r="CB2672" s="95">
        <v>805</v>
      </c>
      <c r="CC2672" s="95">
        <v>797</v>
      </c>
      <c r="CD2672" s="95">
        <v>780</v>
      </c>
      <c r="CE2672" s="72">
        <v>650.75523149000003</v>
      </c>
      <c r="CF2672" s="72">
        <v>676.59346364999999</v>
      </c>
      <c r="CG2672" s="72">
        <v>712.40329333</v>
      </c>
      <c r="CH2672" s="72">
        <v>716.50152150999998</v>
      </c>
      <c r="CI2672" s="72">
        <v>731.52548966999996</v>
      </c>
      <c r="CJ2672" s="96">
        <v>1.0996300380999999</v>
      </c>
      <c r="CK2672" s="96">
        <v>1.1575193112</v>
      </c>
      <c r="CL2672" s="96">
        <v>1.0376706661999999</v>
      </c>
      <c r="CM2672" s="96">
        <v>1.1078552886999999</v>
      </c>
      <c r="CN2672" s="96">
        <v>1.1886530439</v>
      </c>
      <c r="CO2672" s="96">
        <v>0.95098919189999997</v>
      </c>
      <c r="CP2672" s="96">
        <v>1.1758973489</v>
      </c>
      <c r="CQ2672" s="96">
        <v>0.99584056389999998</v>
      </c>
      <c r="CR2672" s="96">
        <v>1.1808086793000001</v>
      </c>
      <c r="CS2672" s="95">
        <v>816</v>
      </c>
      <c r="CT2672" s="95">
        <v>810</v>
      </c>
      <c r="CU2672" s="95">
        <v>768</v>
      </c>
      <c r="CV2672" s="95">
        <v>753</v>
      </c>
      <c r="CW2672" s="95">
        <v>766</v>
      </c>
      <c r="CX2672" s="96">
        <v>0.93084920599999998</v>
      </c>
      <c r="CY2672" s="96">
        <v>0.95459831100000003</v>
      </c>
      <c r="CZ2672" s="96">
        <v>0.96933736999999998</v>
      </c>
      <c r="DA2672" s="96">
        <v>0.93127345699999997</v>
      </c>
      <c r="DB2672" s="96">
        <v>0.96961241600000003</v>
      </c>
      <c r="DC2672">
        <v>2013</v>
      </c>
      <c r="DD2672" s="6">
        <v>785.6</v>
      </c>
      <c r="DE2672" s="96">
        <v>3.1759964000000001E-3</v>
      </c>
      <c r="DF2672" s="72">
        <v>903.97</v>
      </c>
      <c r="DG2672" s="96">
        <v>1</v>
      </c>
      <c r="DH2672" s="72">
        <v>903.97</v>
      </c>
      <c r="DI2672" s="72">
        <v>818.63612964000004</v>
      </c>
      <c r="DJ2672" s="96">
        <v>0.88634079219999995</v>
      </c>
      <c r="DK2672" s="72">
        <v>894.27101990000006</v>
      </c>
      <c r="DL2672" s="96">
        <v>1.0075728719999999</v>
      </c>
      <c r="DM2672" s="72">
        <v>901.04321983</v>
      </c>
      <c r="DN2672" s="96">
        <v>1</v>
      </c>
      <c r="DO2672" s="96">
        <v>8.7390000000000002E-3</v>
      </c>
      <c r="DP2672" s="72">
        <v>7.87</v>
      </c>
      <c r="DQ2672" s="72">
        <v>893.17</v>
      </c>
      <c r="DR2672" t="s">
        <v>1642</v>
      </c>
      <c r="DT2672" t="s">
        <v>1038</v>
      </c>
    </row>
    <row r="2673" spans="1:124" x14ac:dyDescent="0.3">
      <c r="A2673" t="s">
        <v>301</v>
      </c>
      <c r="B2673">
        <v>45440</v>
      </c>
      <c r="C2673" s="95">
        <v>1640</v>
      </c>
      <c r="D2673" s="95">
        <v>8811548</v>
      </c>
      <c r="E2673" s="95">
        <v>1625</v>
      </c>
      <c r="F2673" s="95">
        <v>9870629</v>
      </c>
      <c r="G2673" s="95">
        <v>336</v>
      </c>
      <c r="H2673" s="95">
        <v>1236499</v>
      </c>
      <c r="I2673" s="95">
        <v>326</v>
      </c>
      <c r="J2673" s="95">
        <v>1756112</v>
      </c>
      <c r="K2673" s="95">
        <v>1502</v>
      </c>
      <c r="L2673" s="95">
        <v>9227195</v>
      </c>
      <c r="M2673" s="95">
        <v>1484</v>
      </c>
      <c r="N2673" s="95">
        <v>10059245</v>
      </c>
      <c r="O2673" s="95">
        <v>341</v>
      </c>
      <c r="P2673" s="95">
        <v>1090540</v>
      </c>
      <c r="Q2673" s="95">
        <v>326</v>
      </c>
      <c r="R2673" s="95">
        <v>1856465</v>
      </c>
      <c r="S2673" s="95">
        <v>1428</v>
      </c>
      <c r="T2673" s="95">
        <v>8354798</v>
      </c>
      <c r="U2673" s="95">
        <v>1409</v>
      </c>
      <c r="V2673" s="95">
        <v>10437845</v>
      </c>
      <c r="W2673" s="95">
        <v>345</v>
      </c>
      <c r="X2673" s="95">
        <v>1766552</v>
      </c>
      <c r="Y2673" s="95">
        <v>327</v>
      </c>
      <c r="Z2673" s="95">
        <v>2237619</v>
      </c>
      <c r="AA2673" s="95">
        <v>1388</v>
      </c>
      <c r="AB2673" s="95">
        <v>7862518</v>
      </c>
      <c r="AC2673" s="95">
        <v>1367</v>
      </c>
      <c r="AD2673" s="95">
        <v>10522355</v>
      </c>
      <c r="AE2673" s="95">
        <v>326</v>
      </c>
      <c r="AF2673" s="95">
        <v>1185434</v>
      </c>
      <c r="AG2673" s="95">
        <v>308</v>
      </c>
      <c r="AH2673" s="95">
        <v>2519570</v>
      </c>
      <c r="AI2673" s="95">
        <v>1361</v>
      </c>
      <c r="AJ2673" s="95">
        <v>7362806</v>
      </c>
      <c r="AK2673" s="95">
        <v>1331</v>
      </c>
      <c r="AL2673" s="95">
        <v>10206213</v>
      </c>
      <c r="AM2673" s="95">
        <v>310</v>
      </c>
      <c r="AN2673" s="95">
        <v>1116994</v>
      </c>
      <c r="AO2673" s="95">
        <v>295</v>
      </c>
      <c r="AP2673" s="95">
        <v>2135630</v>
      </c>
      <c r="AQ2673" s="72">
        <v>423.75</v>
      </c>
      <c r="AR2673" s="72">
        <v>496.61</v>
      </c>
      <c r="AS2673" s="72">
        <v>920.36</v>
      </c>
      <c r="AT2673" s="95">
        <v>10048047</v>
      </c>
      <c r="AU2673" s="95">
        <v>11626741</v>
      </c>
      <c r="AV2673" s="95">
        <v>1976</v>
      </c>
      <c r="AW2673" s="95">
        <v>1951</v>
      </c>
      <c r="AX2673" s="72">
        <v>466.53</v>
      </c>
      <c r="AY2673" s="72">
        <v>548.61</v>
      </c>
      <c r="AZ2673" s="72">
        <v>1015.14</v>
      </c>
      <c r="BA2673" s="95">
        <v>10317735</v>
      </c>
      <c r="BB2673" s="95">
        <v>11915710</v>
      </c>
      <c r="BC2673" s="95">
        <v>1843</v>
      </c>
      <c r="BD2673" s="95">
        <v>1810</v>
      </c>
      <c r="BE2673" s="72">
        <v>475.72</v>
      </c>
      <c r="BF2673" s="72">
        <v>608.46</v>
      </c>
      <c r="BG2673" s="72">
        <v>1084.18</v>
      </c>
      <c r="BH2673" s="95">
        <v>10121350</v>
      </c>
      <c r="BI2673" s="95">
        <v>12675464</v>
      </c>
      <c r="BJ2673" s="95">
        <v>1773</v>
      </c>
      <c r="BK2673" s="95">
        <v>1736</v>
      </c>
      <c r="BL2673" s="72">
        <v>439.9</v>
      </c>
      <c r="BM2673" s="72">
        <v>648.85</v>
      </c>
      <c r="BN2673" s="72">
        <v>1088.75</v>
      </c>
      <c r="BO2673" s="95">
        <v>9047952</v>
      </c>
      <c r="BP2673" s="95">
        <v>13041925</v>
      </c>
      <c r="BQ2673" s="95">
        <v>1714</v>
      </c>
      <c r="BR2673" s="95">
        <v>1675</v>
      </c>
      <c r="BS2673" s="72">
        <v>422.89</v>
      </c>
      <c r="BT2673" s="72">
        <v>632.53</v>
      </c>
      <c r="BU2673" s="72">
        <v>1055.42</v>
      </c>
      <c r="BV2673" s="95">
        <v>8479800</v>
      </c>
      <c r="BW2673" s="95">
        <v>12341843</v>
      </c>
      <c r="BX2673" s="95">
        <v>1671</v>
      </c>
      <c r="BY2673" s="95">
        <v>1626</v>
      </c>
      <c r="BZ2673" s="95">
        <v>1964</v>
      </c>
      <c r="CA2673" s="95">
        <v>1827</v>
      </c>
      <c r="CB2673" s="95">
        <v>1755</v>
      </c>
      <c r="CC2673" s="95">
        <v>1695</v>
      </c>
      <c r="CD2673" s="95">
        <v>1649</v>
      </c>
      <c r="CE2673" s="72">
        <v>650.75523149000003</v>
      </c>
      <c r="CF2673" s="72">
        <v>676.59346364999999</v>
      </c>
      <c r="CG2673" s="72">
        <v>712.40329333</v>
      </c>
      <c r="CH2673" s="72">
        <v>716.50152150999998</v>
      </c>
      <c r="CI2673" s="72">
        <v>731.52548966999996</v>
      </c>
      <c r="CJ2673" s="96">
        <v>1.4142951995999999</v>
      </c>
      <c r="CK2673" s="96">
        <v>1.5003692092000001</v>
      </c>
      <c r="CL2673" s="96">
        <v>1.5218627007000001</v>
      </c>
      <c r="CM2673" s="96">
        <v>1.519536201</v>
      </c>
      <c r="CN2673" s="96">
        <v>1.4427658569999999</v>
      </c>
      <c r="CO2673" s="96">
        <v>1.1696416161000001</v>
      </c>
      <c r="CP2673" s="96">
        <v>1.2651446503999999</v>
      </c>
      <c r="CQ2673" s="96">
        <v>0.99584056389999998</v>
      </c>
      <c r="CR2673" s="96">
        <v>1.2704287369</v>
      </c>
      <c r="CS2673" s="95">
        <v>1866</v>
      </c>
      <c r="CT2673" s="95">
        <v>1768</v>
      </c>
      <c r="CU2673" s="95">
        <v>1715</v>
      </c>
      <c r="CV2673" s="95">
        <v>1659</v>
      </c>
      <c r="CW2673" s="95">
        <v>1643</v>
      </c>
      <c r="CX2673" s="96">
        <v>1.1447302150000001</v>
      </c>
      <c r="CY2673" s="96">
        <v>1.1987304560000001</v>
      </c>
      <c r="CZ2673" s="96">
        <v>1.1677791580000001</v>
      </c>
      <c r="DA2673" s="96">
        <v>1.1830262</v>
      </c>
      <c r="DB2673" s="96">
        <v>1.1550613949999999</v>
      </c>
      <c r="DC2673">
        <v>2013</v>
      </c>
      <c r="DD2673" s="6">
        <v>1759.6</v>
      </c>
      <c r="DE2673" s="96">
        <v>1.1522072E-3</v>
      </c>
      <c r="DF2673" s="72">
        <v>974.55</v>
      </c>
      <c r="DG2673" s="96">
        <v>1</v>
      </c>
      <c r="DH2673" s="72">
        <v>974.55</v>
      </c>
      <c r="DI2673" s="72">
        <v>818.63612964000004</v>
      </c>
      <c r="DJ2673" s="96">
        <v>1</v>
      </c>
      <c r="DK2673" s="72">
        <v>974.55</v>
      </c>
      <c r="DL2673" s="96">
        <v>1</v>
      </c>
      <c r="DM2673" s="72">
        <v>974.55</v>
      </c>
      <c r="DN2673" s="96">
        <v>1</v>
      </c>
      <c r="DO2673" s="96">
        <v>2.882E-3</v>
      </c>
      <c r="DP2673" s="72">
        <v>2.81</v>
      </c>
      <c r="DQ2673" s="72">
        <v>971.74</v>
      </c>
      <c r="DR2673" t="s">
        <v>301</v>
      </c>
      <c r="DT2673" t="s">
        <v>1038</v>
      </c>
    </row>
    <row r="2674" spans="1:124" x14ac:dyDescent="0.3">
      <c r="A2674" t="s">
        <v>1643</v>
      </c>
      <c r="B2674">
        <v>45450</v>
      </c>
      <c r="C2674" s="95">
        <v>3433</v>
      </c>
      <c r="D2674" s="95">
        <v>15570377</v>
      </c>
      <c r="E2674" s="95">
        <v>3349</v>
      </c>
      <c r="F2674" s="95">
        <v>13789208</v>
      </c>
      <c r="G2674" s="95">
        <v>493</v>
      </c>
      <c r="H2674" s="95">
        <v>1738311</v>
      </c>
      <c r="I2674" s="95">
        <v>466</v>
      </c>
      <c r="J2674" s="95">
        <v>1962234</v>
      </c>
      <c r="K2674" s="95">
        <v>3297</v>
      </c>
      <c r="L2674" s="95">
        <v>14830942</v>
      </c>
      <c r="M2674" s="95">
        <v>3205</v>
      </c>
      <c r="N2674" s="95">
        <v>13247654</v>
      </c>
      <c r="O2674" s="95">
        <v>502</v>
      </c>
      <c r="P2674" s="95">
        <v>1527734</v>
      </c>
      <c r="Q2674" s="95">
        <v>471</v>
      </c>
      <c r="R2674" s="95">
        <v>1867845</v>
      </c>
      <c r="S2674" s="95">
        <v>3276</v>
      </c>
      <c r="T2674" s="95">
        <v>14804306</v>
      </c>
      <c r="U2674" s="95">
        <v>3170</v>
      </c>
      <c r="V2674" s="95">
        <v>14176068</v>
      </c>
      <c r="W2674" s="95">
        <v>490</v>
      </c>
      <c r="X2674" s="95">
        <v>2023167</v>
      </c>
      <c r="Y2674" s="95">
        <v>462</v>
      </c>
      <c r="Z2674" s="95">
        <v>1924140</v>
      </c>
      <c r="AA2674" s="95">
        <v>3230</v>
      </c>
      <c r="AB2674" s="95">
        <v>13056744</v>
      </c>
      <c r="AC2674" s="95">
        <v>3116</v>
      </c>
      <c r="AD2674" s="95">
        <v>14512451</v>
      </c>
      <c r="AE2674" s="95">
        <v>485</v>
      </c>
      <c r="AF2674" s="95">
        <v>1627299</v>
      </c>
      <c r="AG2674" s="95">
        <v>459</v>
      </c>
      <c r="AH2674" s="95">
        <v>1929554</v>
      </c>
      <c r="AI2674" s="95">
        <v>3241</v>
      </c>
      <c r="AJ2674" s="95">
        <v>14142726</v>
      </c>
      <c r="AK2674" s="95">
        <v>3107</v>
      </c>
      <c r="AL2674" s="95">
        <v>14947669.42</v>
      </c>
      <c r="AM2674" s="95">
        <v>476</v>
      </c>
      <c r="AN2674" s="95">
        <v>2187032</v>
      </c>
      <c r="AO2674" s="95">
        <v>452</v>
      </c>
      <c r="AP2674" s="95">
        <v>2671392.4</v>
      </c>
      <c r="AQ2674" s="72">
        <v>367.39</v>
      </c>
      <c r="AR2674" s="72">
        <v>344.07</v>
      </c>
      <c r="AS2674" s="72">
        <v>711.46</v>
      </c>
      <c r="AT2674" s="95">
        <v>17308688</v>
      </c>
      <c r="AU2674" s="95">
        <v>15751442</v>
      </c>
      <c r="AV2674" s="95">
        <v>3926</v>
      </c>
      <c r="AW2674" s="95">
        <v>3815</v>
      </c>
      <c r="AX2674" s="72">
        <v>358.84</v>
      </c>
      <c r="AY2674" s="72">
        <v>342.66</v>
      </c>
      <c r="AZ2674" s="72">
        <v>701.5</v>
      </c>
      <c r="BA2674" s="95">
        <v>16358676</v>
      </c>
      <c r="BB2674" s="95">
        <v>15115499</v>
      </c>
      <c r="BC2674" s="95">
        <v>3799</v>
      </c>
      <c r="BD2674" s="95">
        <v>3676</v>
      </c>
      <c r="BE2674" s="72">
        <v>372.36</v>
      </c>
      <c r="BF2674" s="72">
        <v>369.41</v>
      </c>
      <c r="BG2674" s="72">
        <v>741.77</v>
      </c>
      <c r="BH2674" s="95">
        <v>16827473</v>
      </c>
      <c r="BI2674" s="95">
        <v>16100208</v>
      </c>
      <c r="BJ2674" s="95">
        <v>3766</v>
      </c>
      <c r="BK2674" s="95">
        <v>3632</v>
      </c>
      <c r="BL2674" s="72">
        <v>329.39</v>
      </c>
      <c r="BM2674" s="72">
        <v>383.26</v>
      </c>
      <c r="BN2674" s="72">
        <v>712.65</v>
      </c>
      <c r="BO2674" s="95">
        <v>14684043</v>
      </c>
      <c r="BP2674" s="95">
        <v>16442005</v>
      </c>
      <c r="BQ2674" s="95">
        <v>3715</v>
      </c>
      <c r="BR2674" s="95">
        <v>3575</v>
      </c>
      <c r="BS2674" s="72">
        <v>366.11</v>
      </c>
      <c r="BT2674" s="72">
        <v>412.55</v>
      </c>
      <c r="BU2674" s="72">
        <v>778.66</v>
      </c>
      <c r="BV2674" s="95">
        <v>16329758</v>
      </c>
      <c r="BW2674" s="95">
        <v>17619061.82</v>
      </c>
      <c r="BX2674" s="95">
        <v>3717</v>
      </c>
      <c r="BY2674" s="95">
        <v>3559</v>
      </c>
      <c r="BZ2674" s="95">
        <v>3873</v>
      </c>
      <c r="CA2674" s="95">
        <v>3739</v>
      </c>
      <c r="CB2674" s="95">
        <v>3701</v>
      </c>
      <c r="CC2674" s="95">
        <v>3649</v>
      </c>
      <c r="CD2674" s="95">
        <v>3640</v>
      </c>
      <c r="CE2674" s="72">
        <v>650.75523149000003</v>
      </c>
      <c r="CF2674" s="72">
        <v>676.59346364999999</v>
      </c>
      <c r="CG2674" s="72">
        <v>712.40329333</v>
      </c>
      <c r="CH2674" s="72">
        <v>716.50152150999998</v>
      </c>
      <c r="CI2674" s="72">
        <v>731.52548966999996</v>
      </c>
      <c r="CJ2674" s="96">
        <v>1.0932835659</v>
      </c>
      <c r="CK2674" s="96">
        <v>1.0368116715</v>
      </c>
      <c r="CL2674" s="96">
        <v>1.0412220254</v>
      </c>
      <c r="CM2674" s="96">
        <v>0.99462454519999999</v>
      </c>
      <c r="CN2674" s="96">
        <v>1.0644331756000001</v>
      </c>
      <c r="CO2674" s="96">
        <v>0.96334217089999996</v>
      </c>
      <c r="CP2674" s="96">
        <v>1.0858810382999999</v>
      </c>
      <c r="CQ2674" s="96">
        <v>0.99584056389999998</v>
      </c>
      <c r="CR2674" s="96">
        <v>1.0904164005000001</v>
      </c>
      <c r="CS2674" s="95">
        <v>3765</v>
      </c>
      <c r="CT2674" s="95">
        <v>3612</v>
      </c>
      <c r="CU2674" s="95">
        <v>3535</v>
      </c>
      <c r="CV2674" s="95">
        <v>3472</v>
      </c>
      <c r="CW2674" s="95">
        <v>3472</v>
      </c>
      <c r="CX2674" s="96">
        <v>0.95372341500000002</v>
      </c>
      <c r="CY2674" s="96">
        <v>0.98354206600000005</v>
      </c>
      <c r="CZ2674" s="96">
        <v>0.94942262799999999</v>
      </c>
      <c r="DA2674" s="96">
        <v>0.95980297699999995</v>
      </c>
      <c r="DB2674" s="96">
        <v>0.97046955000000001</v>
      </c>
      <c r="DC2674">
        <v>2013</v>
      </c>
      <c r="DD2674" s="6">
        <v>3651.4</v>
      </c>
      <c r="DE2674" s="96">
        <v>8.1391389999999997E-4</v>
      </c>
      <c r="DF2674" s="72">
        <v>836.75</v>
      </c>
      <c r="DG2674" s="96">
        <v>1</v>
      </c>
      <c r="DH2674" s="72">
        <v>836.75</v>
      </c>
      <c r="DI2674" s="72">
        <v>818.63612964000004</v>
      </c>
      <c r="DJ2674" s="96">
        <v>1</v>
      </c>
      <c r="DK2674" s="72">
        <v>836.75</v>
      </c>
      <c r="DL2674" s="96">
        <v>1</v>
      </c>
      <c r="DM2674" s="72">
        <v>836.75</v>
      </c>
      <c r="DN2674" s="96">
        <v>1</v>
      </c>
      <c r="DO2674" s="96">
        <v>3.307E-3</v>
      </c>
      <c r="DP2674" s="72">
        <v>2.77</v>
      </c>
      <c r="DQ2674" s="72">
        <v>833.98</v>
      </c>
      <c r="DR2674" t="s">
        <v>1643</v>
      </c>
      <c r="DT2674" t="s">
        <v>1038</v>
      </c>
    </row>
    <row r="2675" spans="1:124" x14ac:dyDescent="0.3">
      <c r="A2675" t="s">
        <v>1644</v>
      </c>
      <c r="B2675">
        <v>45451</v>
      </c>
      <c r="C2675" s="95">
        <v>13462</v>
      </c>
      <c r="D2675" s="95">
        <v>68675749</v>
      </c>
      <c r="E2675" s="95">
        <v>13050</v>
      </c>
      <c r="F2675" s="95">
        <v>50177176</v>
      </c>
      <c r="G2675" s="95">
        <v>2646</v>
      </c>
      <c r="H2675" s="95">
        <v>9875872</v>
      </c>
      <c r="I2675" s="95">
        <v>2456</v>
      </c>
      <c r="J2675" s="95">
        <v>8105514</v>
      </c>
      <c r="K2675" s="95">
        <v>12928</v>
      </c>
      <c r="L2675" s="95">
        <v>70203836</v>
      </c>
      <c r="M2675" s="95">
        <v>12464</v>
      </c>
      <c r="N2675" s="95">
        <v>48973902</v>
      </c>
      <c r="O2675" s="95">
        <v>2684</v>
      </c>
      <c r="P2675" s="95">
        <v>11021636</v>
      </c>
      <c r="Q2675" s="95">
        <v>2482</v>
      </c>
      <c r="R2675" s="95">
        <v>8740721</v>
      </c>
      <c r="S2675" s="95">
        <v>12749</v>
      </c>
      <c r="T2675" s="95">
        <v>67554973</v>
      </c>
      <c r="U2675" s="95">
        <v>12193</v>
      </c>
      <c r="V2675" s="95">
        <v>49781038</v>
      </c>
      <c r="W2675" s="95">
        <v>2707</v>
      </c>
      <c r="X2675" s="95">
        <v>10915954</v>
      </c>
      <c r="Y2675" s="95">
        <v>2481</v>
      </c>
      <c r="Z2675" s="95">
        <v>8912049</v>
      </c>
      <c r="AA2675" s="95">
        <v>12736</v>
      </c>
      <c r="AB2675" s="95">
        <v>59273890</v>
      </c>
      <c r="AC2675" s="95">
        <v>12105</v>
      </c>
      <c r="AD2675" s="95">
        <v>51844006</v>
      </c>
      <c r="AE2675" s="95">
        <v>2673</v>
      </c>
      <c r="AF2675" s="95">
        <v>10673863</v>
      </c>
      <c r="AG2675" s="95">
        <v>2428</v>
      </c>
      <c r="AH2675" s="95">
        <v>9521750</v>
      </c>
      <c r="AI2675" s="95">
        <v>12651</v>
      </c>
      <c r="AJ2675" s="95">
        <v>69344863</v>
      </c>
      <c r="AK2675" s="95">
        <v>11937</v>
      </c>
      <c r="AL2675" s="95">
        <v>53018395</v>
      </c>
      <c r="AM2675" s="95">
        <v>2696</v>
      </c>
      <c r="AN2675" s="95">
        <v>11221337</v>
      </c>
      <c r="AO2675" s="95">
        <v>2431</v>
      </c>
      <c r="AP2675" s="95">
        <v>10134135</v>
      </c>
      <c r="AQ2675" s="72">
        <v>406.38</v>
      </c>
      <c r="AR2675" s="72">
        <v>313.23</v>
      </c>
      <c r="AS2675" s="72">
        <v>719.61</v>
      </c>
      <c r="AT2675" s="95">
        <v>78551621</v>
      </c>
      <c r="AU2675" s="95">
        <v>58282690</v>
      </c>
      <c r="AV2675" s="95">
        <v>16108</v>
      </c>
      <c r="AW2675" s="95">
        <v>15506</v>
      </c>
      <c r="AX2675" s="72">
        <v>433.56</v>
      </c>
      <c r="AY2675" s="72">
        <v>321.8</v>
      </c>
      <c r="AZ2675" s="72">
        <v>755.36</v>
      </c>
      <c r="BA2675" s="95">
        <v>81225472</v>
      </c>
      <c r="BB2675" s="95">
        <v>57714623</v>
      </c>
      <c r="BC2675" s="95">
        <v>15612</v>
      </c>
      <c r="BD2675" s="95">
        <v>14946</v>
      </c>
      <c r="BE2675" s="72">
        <v>423.09</v>
      </c>
      <c r="BF2675" s="72">
        <v>333.32</v>
      </c>
      <c r="BG2675" s="72">
        <v>756.41</v>
      </c>
      <c r="BH2675" s="95">
        <v>78470927</v>
      </c>
      <c r="BI2675" s="95">
        <v>58693087</v>
      </c>
      <c r="BJ2675" s="95">
        <v>15456</v>
      </c>
      <c r="BK2675" s="95">
        <v>14674</v>
      </c>
      <c r="BL2675" s="72">
        <v>378.28</v>
      </c>
      <c r="BM2675" s="72">
        <v>351.88</v>
      </c>
      <c r="BN2675" s="72">
        <v>730.16</v>
      </c>
      <c r="BO2675" s="95">
        <v>69947753</v>
      </c>
      <c r="BP2675" s="95">
        <v>61365756</v>
      </c>
      <c r="BQ2675" s="95">
        <v>15409</v>
      </c>
      <c r="BR2675" s="95">
        <v>14533</v>
      </c>
      <c r="BS2675" s="72">
        <v>437.47</v>
      </c>
      <c r="BT2675" s="72">
        <v>366.28</v>
      </c>
      <c r="BU2675" s="72">
        <v>803.75</v>
      </c>
      <c r="BV2675" s="95">
        <v>80566200</v>
      </c>
      <c r="BW2675" s="95">
        <v>63152530</v>
      </c>
      <c r="BX2675" s="95">
        <v>15347</v>
      </c>
      <c r="BY2675" s="95">
        <v>14368</v>
      </c>
      <c r="BZ2675" s="95">
        <v>15821</v>
      </c>
      <c r="CA2675" s="95">
        <v>15290</v>
      </c>
      <c r="CB2675" s="95">
        <v>15079</v>
      </c>
      <c r="CC2675" s="95">
        <v>14993</v>
      </c>
      <c r="CD2675" s="95">
        <v>14868</v>
      </c>
      <c r="CE2675" s="72">
        <v>650.75523149000003</v>
      </c>
      <c r="CF2675" s="72">
        <v>676.59346364999999</v>
      </c>
      <c r="CG2675" s="72">
        <v>712.40329333</v>
      </c>
      <c r="CH2675" s="72">
        <v>716.50152150999998</v>
      </c>
      <c r="CI2675" s="72">
        <v>731.52548966999996</v>
      </c>
      <c r="CJ2675" s="96">
        <v>1.1058074760000001</v>
      </c>
      <c r="CK2675" s="96">
        <v>1.1164163424</v>
      </c>
      <c r="CL2675" s="96">
        <v>1.0617721831</v>
      </c>
      <c r="CM2675" s="96">
        <v>1.0190627348000001</v>
      </c>
      <c r="CN2675" s="96">
        <v>1.0987313652999999</v>
      </c>
      <c r="CO2675" s="96">
        <v>0.96407776170000004</v>
      </c>
      <c r="CP2675" s="96">
        <v>1.1206129455</v>
      </c>
      <c r="CQ2675" s="96">
        <v>0.99584056389999998</v>
      </c>
      <c r="CR2675" s="96">
        <v>1.1252933714</v>
      </c>
      <c r="CS2675" s="95">
        <v>14736</v>
      </c>
      <c r="CT2675" s="95">
        <v>14378</v>
      </c>
      <c r="CU2675" s="95">
        <v>14079</v>
      </c>
      <c r="CV2675" s="95">
        <v>13908</v>
      </c>
      <c r="CW2675" s="95">
        <v>13682</v>
      </c>
      <c r="CX2675" s="96">
        <v>0.98337654100000005</v>
      </c>
      <c r="CY2675" s="96">
        <v>0.968835118</v>
      </c>
      <c r="CZ2675" s="96">
        <v>0.95875833099999996</v>
      </c>
      <c r="DA2675" s="96">
        <v>0.95188113299999999</v>
      </c>
      <c r="DB2675" s="96">
        <v>0.95616480299999995</v>
      </c>
      <c r="DC2675">
        <v>2013</v>
      </c>
      <c r="DD2675" s="6">
        <v>14805.4</v>
      </c>
      <c r="DE2675" s="96">
        <v>6.7591661000000001E-3</v>
      </c>
      <c r="DF2675" s="72">
        <v>858.37</v>
      </c>
      <c r="DG2675" s="96">
        <v>1</v>
      </c>
      <c r="DH2675" s="72">
        <v>858.37</v>
      </c>
      <c r="DI2675" s="72">
        <v>858.37</v>
      </c>
      <c r="DJ2675" s="96">
        <v>1</v>
      </c>
      <c r="DK2675" s="72">
        <v>858.37</v>
      </c>
      <c r="DL2675" s="96">
        <v>1</v>
      </c>
      <c r="DM2675" s="72">
        <v>858.37</v>
      </c>
      <c r="DN2675" s="96">
        <v>1</v>
      </c>
      <c r="DO2675" s="96">
        <v>1.2744E-2</v>
      </c>
      <c r="DP2675" s="72">
        <v>10.94</v>
      </c>
      <c r="DQ2675" s="72">
        <v>847.43</v>
      </c>
      <c r="DR2675" t="s">
        <v>1644</v>
      </c>
      <c r="DT2675" t="s">
        <v>1038</v>
      </c>
    </row>
    <row r="2676" spans="1:124" x14ac:dyDescent="0.3">
      <c r="A2676" t="s">
        <v>499</v>
      </c>
      <c r="B2676">
        <v>45460</v>
      </c>
      <c r="C2676" s="95">
        <v>961</v>
      </c>
      <c r="D2676" s="95">
        <v>3724174</v>
      </c>
      <c r="E2676" s="95">
        <v>950</v>
      </c>
      <c r="F2676" s="95">
        <v>3537158</v>
      </c>
      <c r="G2676" s="95">
        <v>77</v>
      </c>
      <c r="H2676" s="95">
        <v>98518</v>
      </c>
      <c r="I2676" s="95">
        <v>69</v>
      </c>
      <c r="J2676" s="95">
        <v>144043</v>
      </c>
      <c r="K2676" s="95">
        <v>843</v>
      </c>
      <c r="L2676" s="95">
        <v>3115113</v>
      </c>
      <c r="M2676" s="95">
        <v>834</v>
      </c>
      <c r="N2676" s="95">
        <v>3232938</v>
      </c>
      <c r="O2676" s="95">
        <v>81</v>
      </c>
      <c r="P2676" s="95">
        <v>298051</v>
      </c>
      <c r="Q2676" s="95">
        <v>73</v>
      </c>
      <c r="R2676" s="95">
        <v>259656</v>
      </c>
      <c r="S2676" s="95">
        <v>795</v>
      </c>
      <c r="T2676" s="95">
        <v>2950346</v>
      </c>
      <c r="U2676" s="95">
        <v>784</v>
      </c>
      <c r="V2676" s="95">
        <v>3478675</v>
      </c>
      <c r="W2676" s="95">
        <v>77</v>
      </c>
      <c r="X2676" s="95">
        <v>238939</v>
      </c>
      <c r="Y2676" s="95">
        <v>68</v>
      </c>
      <c r="Z2676" s="95">
        <v>264036</v>
      </c>
      <c r="AA2676" s="95">
        <v>778</v>
      </c>
      <c r="AB2676" s="95">
        <v>2845241</v>
      </c>
      <c r="AC2676" s="95">
        <v>764</v>
      </c>
      <c r="AD2676" s="95">
        <v>3668889</v>
      </c>
      <c r="AE2676" s="95">
        <v>69</v>
      </c>
      <c r="AF2676" s="95">
        <v>176802</v>
      </c>
      <c r="AG2676" s="95">
        <v>63</v>
      </c>
      <c r="AH2676" s="95">
        <v>318671</v>
      </c>
      <c r="AI2676" s="95">
        <v>733</v>
      </c>
      <c r="AJ2676" s="95">
        <v>2835570</v>
      </c>
      <c r="AK2676" s="95">
        <v>721</v>
      </c>
      <c r="AL2676" s="95">
        <v>3841116</v>
      </c>
      <c r="AM2676" s="95">
        <v>66</v>
      </c>
      <c r="AN2676" s="95">
        <v>229056</v>
      </c>
      <c r="AO2676" s="95">
        <v>59</v>
      </c>
      <c r="AP2676" s="95">
        <v>235817</v>
      </c>
      <c r="AQ2676" s="72">
        <v>306.89999999999998</v>
      </c>
      <c r="AR2676" s="72">
        <v>301.05</v>
      </c>
      <c r="AS2676" s="72">
        <v>607.95000000000005</v>
      </c>
      <c r="AT2676" s="95">
        <v>3822692</v>
      </c>
      <c r="AU2676" s="95">
        <v>3681201</v>
      </c>
      <c r="AV2676" s="95">
        <v>1038</v>
      </c>
      <c r="AW2676" s="95">
        <v>1019</v>
      </c>
      <c r="AX2676" s="72">
        <v>307.83</v>
      </c>
      <c r="AY2676" s="72">
        <v>320.89</v>
      </c>
      <c r="AZ2676" s="72">
        <v>628.72</v>
      </c>
      <c r="BA2676" s="95">
        <v>3413164</v>
      </c>
      <c r="BB2676" s="95">
        <v>3492594</v>
      </c>
      <c r="BC2676" s="95">
        <v>924</v>
      </c>
      <c r="BD2676" s="95">
        <v>907</v>
      </c>
      <c r="BE2676" s="72">
        <v>304.79000000000002</v>
      </c>
      <c r="BF2676" s="72">
        <v>366.07</v>
      </c>
      <c r="BG2676" s="72">
        <v>670.86</v>
      </c>
      <c r="BH2676" s="95">
        <v>3189285</v>
      </c>
      <c r="BI2676" s="95">
        <v>3742711</v>
      </c>
      <c r="BJ2676" s="95">
        <v>872</v>
      </c>
      <c r="BK2676" s="95">
        <v>852</v>
      </c>
      <c r="BL2676" s="72">
        <v>297.33</v>
      </c>
      <c r="BM2676" s="72">
        <v>401.81</v>
      </c>
      <c r="BN2676" s="72">
        <v>699.14</v>
      </c>
      <c r="BO2676" s="95">
        <v>3022043</v>
      </c>
      <c r="BP2676" s="95">
        <v>3987560</v>
      </c>
      <c r="BQ2676" s="95">
        <v>847</v>
      </c>
      <c r="BR2676" s="95">
        <v>827</v>
      </c>
      <c r="BS2676" s="72">
        <v>319.63</v>
      </c>
      <c r="BT2676" s="72">
        <v>435.57</v>
      </c>
      <c r="BU2676" s="72">
        <v>755.2</v>
      </c>
      <c r="BV2676" s="95">
        <v>3064626</v>
      </c>
      <c r="BW2676" s="95">
        <v>4076933</v>
      </c>
      <c r="BX2676" s="95">
        <v>799</v>
      </c>
      <c r="BY2676" s="95">
        <v>780</v>
      </c>
      <c r="BZ2676" s="95">
        <v>1029</v>
      </c>
      <c r="CA2676" s="95">
        <v>916</v>
      </c>
      <c r="CB2676" s="95">
        <v>862</v>
      </c>
      <c r="CC2676" s="95">
        <v>838</v>
      </c>
      <c r="CD2676" s="95">
        <v>790</v>
      </c>
      <c r="CE2676" s="72">
        <v>650.75523149000003</v>
      </c>
      <c r="CF2676" s="72">
        <v>676.59346364999999</v>
      </c>
      <c r="CG2676" s="72">
        <v>712.40329333</v>
      </c>
      <c r="CH2676" s="72">
        <v>716.50152150999998</v>
      </c>
      <c r="CI2676" s="72">
        <v>731.52548966999996</v>
      </c>
      <c r="CJ2676" s="96">
        <v>0.93422222460000004</v>
      </c>
      <c r="CK2676" s="96">
        <v>0.92924338439999998</v>
      </c>
      <c r="CL2676" s="96">
        <v>0.9416857085</v>
      </c>
      <c r="CM2676" s="96">
        <v>0.97576903749999999</v>
      </c>
      <c r="CN2676" s="96">
        <v>1.0323632062999999</v>
      </c>
      <c r="CO2676" s="96">
        <v>0.90537579509999999</v>
      </c>
      <c r="CP2676" s="96">
        <v>1.0632675597000001</v>
      </c>
      <c r="CQ2676" s="96">
        <v>0.99584056389999998</v>
      </c>
      <c r="CR2676" s="96">
        <v>1.0677084729999999</v>
      </c>
      <c r="CS2676" s="95">
        <v>381</v>
      </c>
      <c r="CT2676" s="95">
        <v>385</v>
      </c>
      <c r="CU2676" s="95">
        <v>400</v>
      </c>
      <c r="CV2676" s="95">
        <v>414</v>
      </c>
      <c r="CW2676" s="95">
        <v>423</v>
      </c>
      <c r="CX2676" s="96">
        <v>0.92761783799999997</v>
      </c>
      <c r="CY2676" s="96">
        <v>0.909363013</v>
      </c>
      <c r="CZ2676" s="96">
        <v>0.88817897300000004</v>
      </c>
      <c r="DA2676" s="96">
        <v>0.88470015000000002</v>
      </c>
      <c r="DB2676" s="96">
        <v>0.91821066200000001</v>
      </c>
      <c r="DC2676">
        <v>2013</v>
      </c>
      <c r="DD2676" s="6">
        <v>877</v>
      </c>
      <c r="DE2676" s="96">
        <v>7.8038339999999997E-4</v>
      </c>
      <c r="DF2676" s="72">
        <v>819.35</v>
      </c>
      <c r="DG2676" s="96">
        <v>1</v>
      </c>
      <c r="DH2676" s="72">
        <v>819.35</v>
      </c>
      <c r="DI2676" s="72">
        <v>818.63612964000004</v>
      </c>
      <c r="DJ2676" s="96">
        <v>0.93648278149999997</v>
      </c>
      <c r="DK2676" s="72">
        <v>819.30465693999997</v>
      </c>
      <c r="DL2676" s="96">
        <v>1.0075728719999999</v>
      </c>
      <c r="DM2676" s="72">
        <v>825.50914620000003</v>
      </c>
      <c r="DN2676" s="96">
        <v>1</v>
      </c>
      <c r="DO2676" s="96">
        <v>3.0149999999999999E-3</v>
      </c>
      <c r="DP2676" s="72">
        <v>2.4900000000000002</v>
      </c>
      <c r="DQ2676" s="72">
        <v>823.02</v>
      </c>
      <c r="DR2676" t="s">
        <v>499</v>
      </c>
      <c r="DT2676" t="s">
        <v>1038</v>
      </c>
    </row>
    <row r="2677" spans="1:124" x14ac:dyDescent="0.3">
      <c r="A2677" t="s">
        <v>642</v>
      </c>
      <c r="B2677">
        <v>45470</v>
      </c>
      <c r="C2677" s="95">
        <v>12271</v>
      </c>
      <c r="D2677" s="95">
        <v>53847567</v>
      </c>
      <c r="E2677" s="95">
        <v>11626</v>
      </c>
      <c r="F2677" s="95">
        <v>45748080</v>
      </c>
      <c r="G2677" s="95">
        <v>2447</v>
      </c>
      <c r="H2677" s="95">
        <v>9146539</v>
      </c>
      <c r="I2677" s="95">
        <v>2132</v>
      </c>
      <c r="J2677" s="95">
        <v>9468302</v>
      </c>
      <c r="K2677" s="95">
        <v>12436</v>
      </c>
      <c r="L2677" s="95">
        <v>54389498</v>
      </c>
      <c r="M2677" s="95">
        <v>11708</v>
      </c>
      <c r="N2677" s="95">
        <v>51008751</v>
      </c>
      <c r="O2677" s="95">
        <v>2526</v>
      </c>
      <c r="P2677" s="95">
        <v>8638623</v>
      </c>
      <c r="Q2677" s="95">
        <v>2194</v>
      </c>
      <c r="R2677" s="95">
        <v>10956787</v>
      </c>
      <c r="S2677" s="95">
        <v>12929</v>
      </c>
      <c r="T2677" s="95">
        <v>57908674</v>
      </c>
      <c r="U2677" s="95">
        <v>12078</v>
      </c>
      <c r="V2677" s="95">
        <v>55598266</v>
      </c>
      <c r="W2677" s="95">
        <v>2689</v>
      </c>
      <c r="X2677" s="95">
        <v>11043887</v>
      </c>
      <c r="Y2677" s="95">
        <v>2307</v>
      </c>
      <c r="Z2677" s="95">
        <v>13089319</v>
      </c>
      <c r="AA2677" s="95">
        <v>13388</v>
      </c>
      <c r="AB2677" s="95">
        <v>56736885</v>
      </c>
      <c r="AC2677" s="95">
        <v>12432</v>
      </c>
      <c r="AD2677" s="95">
        <v>61262256</v>
      </c>
      <c r="AE2677" s="95">
        <v>2781</v>
      </c>
      <c r="AF2677" s="95">
        <v>11667874</v>
      </c>
      <c r="AG2677" s="95">
        <v>2389</v>
      </c>
      <c r="AH2677" s="95">
        <v>15369991</v>
      </c>
      <c r="AI2677" s="95">
        <v>13813</v>
      </c>
      <c r="AJ2677" s="95">
        <v>62530704</v>
      </c>
      <c r="AK2677" s="95">
        <v>12783</v>
      </c>
      <c r="AL2677" s="95">
        <v>65118654.840000004</v>
      </c>
      <c r="AM2677" s="95">
        <v>2869</v>
      </c>
      <c r="AN2677" s="95">
        <v>11625276</v>
      </c>
      <c r="AO2677" s="95">
        <v>2467</v>
      </c>
      <c r="AP2677" s="95">
        <v>15061970.82</v>
      </c>
      <c r="AQ2677" s="72">
        <v>356.67</v>
      </c>
      <c r="AR2677" s="72">
        <v>334.45</v>
      </c>
      <c r="AS2677" s="72">
        <v>691.12</v>
      </c>
      <c r="AT2677" s="95">
        <v>62994106</v>
      </c>
      <c r="AU2677" s="95">
        <v>55216382</v>
      </c>
      <c r="AV2677" s="95">
        <v>14718</v>
      </c>
      <c r="AW2677" s="95">
        <v>13758</v>
      </c>
      <c r="AX2677" s="72">
        <v>351.05</v>
      </c>
      <c r="AY2677" s="72">
        <v>371.44</v>
      </c>
      <c r="AZ2677" s="72">
        <v>722.49</v>
      </c>
      <c r="BA2677" s="95">
        <v>63028121</v>
      </c>
      <c r="BB2677" s="95">
        <v>61965538</v>
      </c>
      <c r="BC2677" s="95">
        <v>14962</v>
      </c>
      <c r="BD2677" s="95">
        <v>13902</v>
      </c>
      <c r="BE2677" s="72">
        <v>367.91</v>
      </c>
      <c r="BF2677" s="72">
        <v>397.91</v>
      </c>
      <c r="BG2677" s="72">
        <v>765.82</v>
      </c>
      <c r="BH2677" s="95">
        <v>68952561</v>
      </c>
      <c r="BI2677" s="95">
        <v>68687585</v>
      </c>
      <c r="BJ2677" s="95">
        <v>15618</v>
      </c>
      <c r="BK2677" s="95">
        <v>14385</v>
      </c>
      <c r="BL2677" s="72">
        <v>352.55</v>
      </c>
      <c r="BM2677" s="72">
        <v>430.88</v>
      </c>
      <c r="BN2677" s="72">
        <v>783.43</v>
      </c>
      <c r="BO2677" s="95">
        <v>68404759</v>
      </c>
      <c r="BP2677" s="95">
        <v>76632247</v>
      </c>
      <c r="BQ2677" s="95">
        <v>16169</v>
      </c>
      <c r="BR2677" s="95">
        <v>14821</v>
      </c>
      <c r="BS2677" s="72">
        <v>370.44</v>
      </c>
      <c r="BT2677" s="72">
        <v>438.15</v>
      </c>
      <c r="BU2677" s="72">
        <v>808.59</v>
      </c>
      <c r="BV2677" s="95">
        <v>74155980</v>
      </c>
      <c r="BW2677" s="95">
        <v>80180625.659999996</v>
      </c>
      <c r="BX2677" s="95">
        <v>16682</v>
      </c>
      <c r="BY2677" s="95">
        <v>15250</v>
      </c>
      <c r="BZ2677" s="95">
        <v>14260</v>
      </c>
      <c r="CA2677" s="95">
        <v>14451</v>
      </c>
      <c r="CB2677" s="95">
        <v>15024</v>
      </c>
      <c r="CC2677" s="95">
        <v>15529</v>
      </c>
      <c r="CD2677" s="95">
        <v>15981</v>
      </c>
      <c r="CE2677" s="72">
        <v>650.75523149000003</v>
      </c>
      <c r="CF2677" s="72">
        <v>676.59346364999999</v>
      </c>
      <c r="CG2677" s="72">
        <v>712.40329333</v>
      </c>
      <c r="CH2677" s="72">
        <v>716.50152150999998</v>
      </c>
      <c r="CI2677" s="72">
        <v>731.52548966999996</v>
      </c>
      <c r="CJ2677" s="96">
        <v>1.0620275744000001</v>
      </c>
      <c r="CK2677" s="96">
        <v>1.0678347320999999</v>
      </c>
      <c r="CL2677" s="96">
        <v>1.0749809935000001</v>
      </c>
      <c r="CM2677" s="96">
        <v>1.0934100996</v>
      </c>
      <c r="CN2677" s="96">
        <v>1.1053476761000001</v>
      </c>
      <c r="CO2677" s="96">
        <v>0.97779458090000004</v>
      </c>
      <c r="CP2677" s="96">
        <v>1.1052630442</v>
      </c>
      <c r="CQ2677" s="96">
        <v>0.99584056389999998</v>
      </c>
      <c r="CR2677" s="96">
        <v>1.1098793587</v>
      </c>
      <c r="CS2677" s="95">
        <v>12612</v>
      </c>
      <c r="CT2677" s="95">
        <v>12846</v>
      </c>
      <c r="CU2677" s="95">
        <v>13319</v>
      </c>
      <c r="CV2677" s="95">
        <v>13674</v>
      </c>
      <c r="CW2677" s="95">
        <v>14035</v>
      </c>
      <c r="CX2677" s="96">
        <v>0.99182246699999999</v>
      </c>
      <c r="CY2677" s="96">
        <v>0.98251000799999999</v>
      </c>
      <c r="CZ2677" s="96">
        <v>0.98149989100000001</v>
      </c>
      <c r="DA2677" s="96">
        <v>0.96272855099999999</v>
      </c>
      <c r="DB2677" s="96">
        <v>0.97203525000000002</v>
      </c>
      <c r="DC2677">
        <v>2013</v>
      </c>
      <c r="DD2677" s="6">
        <v>14423.2</v>
      </c>
      <c r="DE2677" s="96">
        <v>2.8762547999999998E-3</v>
      </c>
      <c r="DF2677" s="72">
        <v>849.92</v>
      </c>
      <c r="DG2677" s="96">
        <v>1</v>
      </c>
      <c r="DH2677" s="72">
        <v>849.92</v>
      </c>
      <c r="DI2677" s="72">
        <v>893.78174086000001</v>
      </c>
      <c r="DJ2677" s="96">
        <v>1</v>
      </c>
      <c r="DK2677" s="72">
        <v>849.92</v>
      </c>
      <c r="DL2677" s="96">
        <v>1</v>
      </c>
      <c r="DM2677" s="72">
        <v>849.92</v>
      </c>
      <c r="DN2677" s="96">
        <v>1</v>
      </c>
      <c r="DO2677" s="96">
        <v>8.7139999999999995E-3</v>
      </c>
      <c r="DP2677" s="72">
        <v>7.41</v>
      </c>
      <c r="DQ2677" s="72">
        <v>842.51</v>
      </c>
      <c r="DR2677" t="s">
        <v>642</v>
      </c>
      <c r="DT2677" t="s">
        <v>1038</v>
      </c>
    </row>
    <row r="2678" spans="1:124" x14ac:dyDescent="0.3">
      <c r="A2678" t="s">
        <v>238</v>
      </c>
      <c r="B2678">
        <v>45480</v>
      </c>
      <c r="C2678" s="95">
        <v>60255</v>
      </c>
      <c r="D2678" s="95">
        <v>219969415</v>
      </c>
      <c r="E2678" s="95">
        <v>57201</v>
      </c>
      <c r="F2678" s="95">
        <v>186133552</v>
      </c>
      <c r="G2678" s="95">
        <v>10662</v>
      </c>
      <c r="H2678" s="95">
        <v>29426250</v>
      </c>
      <c r="I2678" s="95">
        <v>9594</v>
      </c>
      <c r="J2678" s="95">
        <v>28209769</v>
      </c>
      <c r="K2678" s="95">
        <v>56533</v>
      </c>
      <c r="L2678" s="95">
        <v>214284191</v>
      </c>
      <c r="M2678" s="95">
        <v>53113</v>
      </c>
      <c r="N2678" s="95">
        <v>186496169</v>
      </c>
      <c r="O2678" s="95">
        <v>10447</v>
      </c>
      <c r="P2678" s="95">
        <v>30457183</v>
      </c>
      <c r="Q2678" s="95">
        <v>9307</v>
      </c>
      <c r="R2678" s="95">
        <v>29424737</v>
      </c>
      <c r="S2678" s="95">
        <v>55224</v>
      </c>
      <c r="T2678" s="95">
        <v>221976963</v>
      </c>
      <c r="U2678" s="95">
        <v>51497</v>
      </c>
      <c r="V2678" s="95">
        <v>192293236</v>
      </c>
      <c r="W2678" s="95">
        <v>10367</v>
      </c>
      <c r="X2678" s="95">
        <v>30013848</v>
      </c>
      <c r="Y2678" s="95">
        <v>9168</v>
      </c>
      <c r="Z2678" s="95">
        <v>31517807</v>
      </c>
      <c r="AA2678" s="95">
        <v>54263</v>
      </c>
      <c r="AB2678" s="95">
        <v>206085420</v>
      </c>
      <c r="AC2678" s="95">
        <v>50162</v>
      </c>
      <c r="AD2678" s="95">
        <v>205931272</v>
      </c>
      <c r="AE2678" s="95">
        <v>10240</v>
      </c>
      <c r="AF2678" s="95">
        <v>32342109</v>
      </c>
      <c r="AG2678" s="95">
        <v>9021</v>
      </c>
      <c r="AH2678" s="95">
        <v>34343763</v>
      </c>
      <c r="AI2678" s="95">
        <v>53928</v>
      </c>
      <c r="AJ2678" s="95">
        <v>212786129.59999999</v>
      </c>
      <c r="AK2678" s="95">
        <v>49667</v>
      </c>
      <c r="AL2678" s="95">
        <v>222924352.88</v>
      </c>
      <c r="AM2678" s="95">
        <v>10382</v>
      </c>
      <c r="AN2678" s="95">
        <v>33549250.57</v>
      </c>
      <c r="AO2678" s="95">
        <v>9103</v>
      </c>
      <c r="AP2678" s="95">
        <v>37671616</v>
      </c>
      <c r="AQ2678" s="72">
        <v>293.06</v>
      </c>
      <c r="AR2678" s="72">
        <v>267.41000000000003</v>
      </c>
      <c r="AS2678" s="72">
        <v>560.47</v>
      </c>
      <c r="AT2678" s="95">
        <v>249395665</v>
      </c>
      <c r="AU2678" s="95">
        <v>214343321</v>
      </c>
      <c r="AV2678" s="95">
        <v>70917</v>
      </c>
      <c r="AW2678" s="95">
        <v>66795</v>
      </c>
      <c r="AX2678" s="72">
        <v>304.5</v>
      </c>
      <c r="AY2678" s="72">
        <v>288.26</v>
      </c>
      <c r="AZ2678" s="72">
        <v>592.76</v>
      </c>
      <c r="BA2678" s="95">
        <v>244741374</v>
      </c>
      <c r="BB2678" s="95">
        <v>215920906</v>
      </c>
      <c r="BC2678" s="95">
        <v>66980</v>
      </c>
      <c r="BD2678" s="95">
        <v>62420</v>
      </c>
      <c r="BE2678" s="72">
        <v>320.14999999999998</v>
      </c>
      <c r="BF2678" s="72">
        <v>307.44</v>
      </c>
      <c r="BG2678" s="72">
        <v>627.59</v>
      </c>
      <c r="BH2678" s="95">
        <v>251990811</v>
      </c>
      <c r="BI2678" s="95">
        <v>223811043</v>
      </c>
      <c r="BJ2678" s="95">
        <v>65591</v>
      </c>
      <c r="BK2678" s="95">
        <v>60665</v>
      </c>
      <c r="BL2678" s="72">
        <v>308.02999999999997</v>
      </c>
      <c r="BM2678" s="72">
        <v>338.32</v>
      </c>
      <c r="BN2678" s="72">
        <v>646.35</v>
      </c>
      <c r="BO2678" s="95">
        <v>238427529</v>
      </c>
      <c r="BP2678" s="95">
        <v>240275035</v>
      </c>
      <c r="BQ2678" s="95">
        <v>64503</v>
      </c>
      <c r="BR2678" s="95">
        <v>59183</v>
      </c>
      <c r="BS2678" s="72">
        <v>319.2</v>
      </c>
      <c r="BT2678" s="72">
        <v>369.51</v>
      </c>
      <c r="BU2678" s="72">
        <v>688.71</v>
      </c>
      <c r="BV2678" s="95">
        <v>246335380.16999999</v>
      </c>
      <c r="BW2678" s="95">
        <v>260595968.88</v>
      </c>
      <c r="BX2678" s="95">
        <v>64310</v>
      </c>
      <c r="BY2678" s="95">
        <v>58770</v>
      </c>
      <c r="BZ2678" s="95">
        <v>68952</v>
      </c>
      <c r="CA2678" s="95">
        <v>64781</v>
      </c>
      <c r="CB2678" s="95">
        <v>63217</v>
      </c>
      <c r="CC2678" s="95">
        <v>61978</v>
      </c>
      <c r="CD2678" s="95">
        <v>61600</v>
      </c>
      <c r="CE2678" s="72">
        <v>650.75523149000003</v>
      </c>
      <c r="CF2678" s="72">
        <v>676.59346364999999</v>
      </c>
      <c r="CG2678" s="72">
        <v>712.40329333</v>
      </c>
      <c r="CH2678" s="72">
        <v>716.50152150999998</v>
      </c>
      <c r="CI2678" s="72">
        <v>731.52548966999996</v>
      </c>
      <c r="CJ2678" s="96">
        <v>0.86126084410000003</v>
      </c>
      <c r="CK2678" s="96">
        <v>0.87609477749999998</v>
      </c>
      <c r="CL2678" s="96">
        <v>0.88094764000000003</v>
      </c>
      <c r="CM2678" s="96">
        <v>0.90209159449999998</v>
      </c>
      <c r="CN2678" s="96">
        <v>0.94147095309999995</v>
      </c>
      <c r="CO2678" s="96">
        <v>1.0085399393000001</v>
      </c>
      <c r="CP2678" s="96">
        <v>0.88481687939999998</v>
      </c>
      <c r="CQ2678" s="96">
        <v>0.99584056389999998</v>
      </c>
      <c r="CR2678" s="96">
        <v>0.88851246390000005</v>
      </c>
      <c r="CS2678" s="95">
        <v>63940</v>
      </c>
      <c r="CT2678" s="95">
        <v>61580</v>
      </c>
      <c r="CU2678" s="95">
        <v>59852</v>
      </c>
      <c r="CV2678" s="95">
        <v>58409</v>
      </c>
      <c r="CW2678" s="95">
        <v>57974</v>
      </c>
      <c r="CX2678" s="96">
        <v>1.001542409</v>
      </c>
      <c r="CY2678" s="96">
        <v>1.0122603489999999</v>
      </c>
      <c r="CZ2678" s="96">
        <v>1.012941103</v>
      </c>
      <c r="DA2678" s="96">
        <v>1.007978526</v>
      </c>
      <c r="DB2678" s="96">
        <v>1.008327644</v>
      </c>
      <c r="DC2678">
        <v>2013</v>
      </c>
      <c r="DD2678" s="6">
        <v>61566.6</v>
      </c>
      <c r="DE2678" s="96">
        <v>2.0363874999999999E-3</v>
      </c>
      <c r="DF2678" s="72">
        <v>680.98</v>
      </c>
      <c r="DG2678" s="96">
        <v>1</v>
      </c>
      <c r="DH2678" s="72">
        <v>680.98</v>
      </c>
      <c r="DI2678" s="72">
        <v>680.98</v>
      </c>
      <c r="DJ2678" s="96">
        <v>1</v>
      </c>
      <c r="DK2678" s="72">
        <v>680.98</v>
      </c>
      <c r="DL2678" s="96">
        <v>1</v>
      </c>
      <c r="DM2678" s="72">
        <v>680.98</v>
      </c>
      <c r="DN2678" s="96">
        <v>1</v>
      </c>
      <c r="DO2678" s="96">
        <v>5.1910000000000003E-3</v>
      </c>
      <c r="DP2678" s="72">
        <v>3.53</v>
      </c>
      <c r="DQ2678" s="72">
        <v>677.45</v>
      </c>
      <c r="DR2678" t="s">
        <v>238</v>
      </c>
      <c r="DT2678" t="s">
        <v>1038</v>
      </c>
    </row>
    <row r="2679" spans="1:124" x14ac:dyDescent="0.3">
      <c r="A2679" t="s">
        <v>1645</v>
      </c>
      <c r="B2679">
        <v>45490</v>
      </c>
      <c r="C2679" s="95">
        <v>4250</v>
      </c>
      <c r="D2679" s="95">
        <v>15846527</v>
      </c>
      <c r="E2679" s="95">
        <v>4132</v>
      </c>
      <c r="F2679" s="95">
        <v>12634324</v>
      </c>
      <c r="G2679" s="95">
        <v>605</v>
      </c>
      <c r="H2679" s="95">
        <v>2205961</v>
      </c>
      <c r="I2679" s="95">
        <v>562</v>
      </c>
      <c r="J2679" s="95">
        <v>1635324</v>
      </c>
      <c r="K2679" s="95">
        <v>4105</v>
      </c>
      <c r="L2679" s="95">
        <v>16108904</v>
      </c>
      <c r="M2679" s="95">
        <v>3976</v>
      </c>
      <c r="N2679" s="95">
        <v>13235204</v>
      </c>
      <c r="O2679" s="95">
        <v>621</v>
      </c>
      <c r="P2679" s="95">
        <v>1668562</v>
      </c>
      <c r="Q2679" s="95">
        <v>573</v>
      </c>
      <c r="R2679" s="95">
        <v>1580770</v>
      </c>
      <c r="S2679" s="95">
        <v>4046</v>
      </c>
      <c r="T2679" s="95">
        <v>15665145</v>
      </c>
      <c r="U2679" s="95">
        <v>3890</v>
      </c>
      <c r="V2679" s="95">
        <v>13939725</v>
      </c>
      <c r="W2679" s="95">
        <v>645</v>
      </c>
      <c r="X2679" s="95">
        <v>1929551</v>
      </c>
      <c r="Y2679" s="95">
        <v>594</v>
      </c>
      <c r="Z2679" s="95">
        <v>1826538</v>
      </c>
      <c r="AA2679" s="95">
        <v>4011</v>
      </c>
      <c r="AB2679" s="95">
        <v>15248245</v>
      </c>
      <c r="AC2679" s="95">
        <v>3843</v>
      </c>
      <c r="AD2679" s="95">
        <v>14056287</v>
      </c>
      <c r="AE2679" s="95">
        <v>625</v>
      </c>
      <c r="AF2679" s="95">
        <v>2037722</v>
      </c>
      <c r="AG2679" s="95">
        <v>568</v>
      </c>
      <c r="AH2679" s="95">
        <v>2031257</v>
      </c>
      <c r="AI2679" s="95">
        <v>4018</v>
      </c>
      <c r="AJ2679" s="95">
        <v>16400798.970000001</v>
      </c>
      <c r="AK2679" s="95">
        <v>3831</v>
      </c>
      <c r="AL2679" s="95">
        <v>15439723.85</v>
      </c>
      <c r="AM2679" s="95">
        <v>646</v>
      </c>
      <c r="AN2679" s="95">
        <v>1294806</v>
      </c>
      <c r="AO2679" s="95">
        <v>591</v>
      </c>
      <c r="AP2679" s="95">
        <v>1917167</v>
      </c>
      <c r="AQ2679" s="72">
        <v>309.86</v>
      </c>
      <c r="AR2679" s="72">
        <v>253.33</v>
      </c>
      <c r="AS2679" s="72">
        <v>563.19000000000005</v>
      </c>
      <c r="AT2679" s="95">
        <v>18052488</v>
      </c>
      <c r="AU2679" s="95">
        <v>14269648</v>
      </c>
      <c r="AV2679" s="95">
        <v>4855</v>
      </c>
      <c r="AW2679" s="95">
        <v>4694</v>
      </c>
      <c r="AX2679" s="72">
        <v>313.47000000000003</v>
      </c>
      <c r="AY2679" s="72">
        <v>271.41000000000003</v>
      </c>
      <c r="AZ2679" s="72">
        <v>584.88</v>
      </c>
      <c r="BA2679" s="95">
        <v>17777466</v>
      </c>
      <c r="BB2679" s="95">
        <v>14815974</v>
      </c>
      <c r="BC2679" s="95">
        <v>4726</v>
      </c>
      <c r="BD2679" s="95">
        <v>4549</v>
      </c>
      <c r="BE2679" s="72">
        <v>312.56</v>
      </c>
      <c r="BF2679" s="72">
        <v>293.01</v>
      </c>
      <c r="BG2679" s="72">
        <v>605.57000000000005</v>
      </c>
      <c r="BH2679" s="95">
        <v>17594696</v>
      </c>
      <c r="BI2679" s="95">
        <v>15766263</v>
      </c>
      <c r="BJ2679" s="95">
        <v>4691</v>
      </c>
      <c r="BK2679" s="95">
        <v>4484</v>
      </c>
      <c r="BL2679" s="72">
        <v>310.72000000000003</v>
      </c>
      <c r="BM2679" s="72">
        <v>303.93</v>
      </c>
      <c r="BN2679" s="72">
        <v>614.65</v>
      </c>
      <c r="BO2679" s="95">
        <v>17285967</v>
      </c>
      <c r="BP2679" s="95">
        <v>16087544</v>
      </c>
      <c r="BQ2679" s="95">
        <v>4636</v>
      </c>
      <c r="BR2679" s="95">
        <v>4411</v>
      </c>
      <c r="BS2679" s="72">
        <v>316.17</v>
      </c>
      <c r="BT2679" s="72">
        <v>327.08999999999997</v>
      </c>
      <c r="BU2679" s="72">
        <v>643.26</v>
      </c>
      <c r="BV2679" s="95">
        <v>17695604.969999999</v>
      </c>
      <c r="BW2679" s="95">
        <v>17356890.850000001</v>
      </c>
      <c r="BX2679" s="95">
        <v>4664</v>
      </c>
      <c r="BY2679" s="95">
        <v>4422</v>
      </c>
      <c r="BZ2679" s="95">
        <v>4778</v>
      </c>
      <c r="CA2679" s="95">
        <v>4640</v>
      </c>
      <c r="CB2679" s="95">
        <v>4591</v>
      </c>
      <c r="CC2679" s="95">
        <v>4529</v>
      </c>
      <c r="CD2679" s="95">
        <v>4546</v>
      </c>
      <c r="CE2679" s="72">
        <v>650.75523149000003</v>
      </c>
      <c r="CF2679" s="72">
        <v>676.59346364999999</v>
      </c>
      <c r="CG2679" s="72">
        <v>712.40329333</v>
      </c>
      <c r="CH2679" s="72">
        <v>716.50152150999998</v>
      </c>
      <c r="CI2679" s="72">
        <v>731.52548966999996</v>
      </c>
      <c r="CJ2679" s="96">
        <v>0.86544060310000004</v>
      </c>
      <c r="CK2679" s="96">
        <v>0.86444819740000001</v>
      </c>
      <c r="CL2679" s="96">
        <v>0.8500381816</v>
      </c>
      <c r="CM2679" s="96">
        <v>0.85784884130000005</v>
      </c>
      <c r="CN2679" s="96">
        <v>0.87934051390000001</v>
      </c>
      <c r="CO2679" s="96">
        <v>0.91659235189999999</v>
      </c>
      <c r="CP2679" s="96">
        <v>0.94199265980000002</v>
      </c>
      <c r="CQ2679" s="96">
        <v>0.99584056389999998</v>
      </c>
      <c r="CR2679" s="96">
        <v>0.94592704839999997</v>
      </c>
      <c r="CS2679" s="95">
        <v>4416</v>
      </c>
      <c r="CT2679" s="95">
        <v>4288</v>
      </c>
      <c r="CU2679" s="95">
        <v>4267</v>
      </c>
      <c r="CV2679" s="95">
        <v>4258</v>
      </c>
      <c r="CW2679" s="95">
        <v>4328</v>
      </c>
      <c r="CX2679" s="96">
        <v>0.92076989099999995</v>
      </c>
      <c r="CY2679" s="96">
        <v>0.92115587099999996</v>
      </c>
      <c r="CZ2679" s="96">
        <v>0.92674841299999999</v>
      </c>
      <c r="DA2679" s="96">
        <v>0.89599561599999999</v>
      </c>
      <c r="DB2679" s="96">
        <v>0.91805921999999995</v>
      </c>
      <c r="DC2679">
        <v>2013</v>
      </c>
      <c r="DD2679" s="6">
        <v>4512</v>
      </c>
      <c r="DE2679" s="96">
        <v>1.5698648000000001E-3</v>
      </c>
      <c r="DF2679" s="72">
        <v>725.32</v>
      </c>
      <c r="DG2679" s="96">
        <v>1</v>
      </c>
      <c r="DH2679" s="72">
        <v>725.32</v>
      </c>
      <c r="DI2679" s="72">
        <v>818.63612964000004</v>
      </c>
      <c r="DJ2679" s="96">
        <v>1</v>
      </c>
      <c r="DK2679" s="72">
        <v>725.32</v>
      </c>
      <c r="DL2679" s="96">
        <v>1</v>
      </c>
      <c r="DM2679" s="72">
        <v>725.32</v>
      </c>
      <c r="DN2679" s="96">
        <v>1</v>
      </c>
      <c r="DO2679" s="96">
        <v>6.2030000000000002E-3</v>
      </c>
      <c r="DP2679" s="72">
        <v>4.5</v>
      </c>
      <c r="DQ2679" s="72">
        <v>720.82</v>
      </c>
      <c r="DR2679" t="s">
        <v>1645</v>
      </c>
      <c r="DT2679" t="s">
        <v>1038</v>
      </c>
    </row>
    <row r="2680" spans="1:124" x14ac:dyDescent="0.3">
      <c r="A2680" t="s">
        <v>1646</v>
      </c>
      <c r="B2680">
        <v>45500</v>
      </c>
      <c r="C2680" s="95">
        <v>1831</v>
      </c>
      <c r="D2680" s="95">
        <v>9409506</v>
      </c>
      <c r="E2680" s="95">
        <v>1682</v>
      </c>
      <c r="F2680" s="95">
        <v>7138319</v>
      </c>
      <c r="G2680" s="95">
        <v>436</v>
      </c>
      <c r="H2680" s="95">
        <v>2043678</v>
      </c>
      <c r="I2680" s="95">
        <v>390</v>
      </c>
      <c r="J2680" s="95">
        <v>1431483</v>
      </c>
      <c r="K2680" s="95">
        <v>1740</v>
      </c>
      <c r="L2680" s="95">
        <v>9144996</v>
      </c>
      <c r="M2680" s="95">
        <v>1590</v>
      </c>
      <c r="N2680" s="95">
        <v>7193273</v>
      </c>
      <c r="O2680" s="95">
        <v>444</v>
      </c>
      <c r="P2680" s="95">
        <v>1133042</v>
      </c>
      <c r="Q2680" s="95">
        <v>388</v>
      </c>
      <c r="R2680" s="95">
        <v>1586605</v>
      </c>
      <c r="S2680" s="95">
        <v>1719</v>
      </c>
      <c r="T2680" s="95">
        <v>10702701</v>
      </c>
      <c r="U2680" s="95">
        <v>1556</v>
      </c>
      <c r="V2680" s="95">
        <v>8173459</v>
      </c>
      <c r="W2680" s="95">
        <v>466</v>
      </c>
      <c r="X2680" s="95">
        <v>1639549</v>
      </c>
      <c r="Y2680" s="95">
        <v>418</v>
      </c>
      <c r="Z2680" s="95">
        <v>1937503</v>
      </c>
      <c r="AA2680" s="95">
        <v>1692</v>
      </c>
      <c r="AB2680" s="95">
        <v>7668783</v>
      </c>
      <c r="AC2680" s="95">
        <v>1512</v>
      </c>
      <c r="AD2680" s="95">
        <v>7139631</v>
      </c>
      <c r="AE2680" s="95">
        <v>486</v>
      </c>
      <c r="AF2680" s="95">
        <v>2060523</v>
      </c>
      <c r="AG2680" s="95">
        <v>436</v>
      </c>
      <c r="AH2680" s="95">
        <v>2210774</v>
      </c>
      <c r="AI2680" s="95">
        <v>1706</v>
      </c>
      <c r="AJ2680" s="95">
        <v>7575454.8600000003</v>
      </c>
      <c r="AK2680" s="95">
        <v>1534</v>
      </c>
      <c r="AL2680" s="95">
        <v>7804050.8300000001</v>
      </c>
      <c r="AM2680" s="95">
        <v>494</v>
      </c>
      <c r="AN2680" s="95">
        <v>1840821.09</v>
      </c>
      <c r="AO2680" s="95">
        <v>436</v>
      </c>
      <c r="AP2680" s="95">
        <v>2196889.87</v>
      </c>
      <c r="AQ2680" s="72">
        <v>421.01</v>
      </c>
      <c r="AR2680" s="72">
        <v>344.67</v>
      </c>
      <c r="AS2680" s="72">
        <v>765.68</v>
      </c>
      <c r="AT2680" s="95">
        <v>11453184</v>
      </c>
      <c r="AU2680" s="95">
        <v>8569802</v>
      </c>
      <c r="AV2680" s="95">
        <v>2267</v>
      </c>
      <c r="AW2680" s="95">
        <v>2072</v>
      </c>
      <c r="AX2680" s="72">
        <v>392.17</v>
      </c>
      <c r="AY2680" s="72">
        <v>369.9</v>
      </c>
      <c r="AZ2680" s="72">
        <v>762.07</v>
      </c>
      <c r="BA2680" s="95">
        <v>10278038</v>
      </c>
      <c r="BB2680" s="95">
        <v>8779878</v>
      </c>
      <c r="BC2680" s="95">
        <v>2184</v>
      </c>
      <c r="BD2680" s="95">
        <v>1978</v>
      </c>
      <c r="BE2680" s="72">
        <v>470.72</v>
      </c>
      <c r="BF2680" s="72">
        <v>426.84</v>
      </c>
      <c r="BG2680" s="72">
        <v>897.56</v>
      </c>
      <c r="BH2680" s="95">
        <v>12342250</v>
      </c>
      <c r="BI2680" s="95">
        <v>10110962</v>
      </c>
      <c r="BJ2680" s="95">
        <v>2185</v>
      </c>
      <c r="BK2680" s="95">
        <v>1974</v>
      </c>
      <c r="BL2680" s="72">
        <v>372.26</v>
      </c>
      <c r="BM2680" s="72">
        <v>400</v>
      </c>
      <c r="BN2680" s="72">
        <v>772.26</v>
      </c>
      <c r="BO2680" s="95">
        <v>9729306</v>
      </c>
      <c r="BP2680" s="95">
        <v>9350405</v>
      </c>
      <c r="BQ2680" s="95">
        <v>2178</v>
      </c>
      <c r="BR2680" s="95">
        <v>1948</v>
      </c>
      <c r="BS2680" s="72">
        <v>356.68</v>
      </c>
      <c r="BT2680" s="72">
        <v>423.05</v>
      </c>
      <c r="BU2680" s="72">
        <v>779.73</v>
      </c>
      <c r="BV2680" s="95">
        <v>9416275.9499999993</v>
      </c>
      <c r="BW2680" s="95">
        <v>10000940.699999999</v>
      </c>
      <c r="BX2680" s="95">
        <v>2200</v>
      </c>
      <c r="BY2680" s="95">
        <v>1970</v>
      </c>
      <c r="BZ2680" s="95">
        <v>2174</v>
      </c>
      <c r="CA2680" s="95">
        <v>2085</v>
      </c>
      <c r="CB2680" s="95">
        <v>2083</v>
      </c>
      <c r="CC2680" s="95">
        <v>2069</v>
      </c>
      <c r="CD2680" s="95">
        <v>2087</v>
      </c>
      <c r="CE2680" s="72">
        <v>650.75523149000003</v>
      </c>
      <c r="CF2680" s="72">
        <v>676.59346364999999</v>
      </c>
      <c r="CG2680" s="72">
        <v>712.40329333</v>
      </c>
      <c r="CH2680" s="72">
        <v>716.50152150999998</v>
      </c>
      <c r="CI2680" s="72">
        <v>731.52548966999996</v>
      </c>
      <c r="CJ2680" s="96">
        <v>1.1766021431</v>
      </c>
      <c r="CK2680" s="96">
        <v>1.1263336715000001</v>
      </c>
      <c r="CL2680" s="96">
        <v>1.2599043384999999</v>
      </c>
      <c r="CM2680" s="96">
        <v>1.0778204606999999</v>
      </c>
      <c r="CN2680" s="96">
        <v>1.0658958724000001</v>
      </c>
      <c r="CO2680" s="96">
        <v>0.98476596989999998</v>
      </c>
      <c r="CP2680" s="96">
        <v>1.158967036</v>
      </c>
      <c r="CQ2680" s="96">
        <v>0.99584056389999998</v>
      </c>
      <c r="CR2680" s="96">
        <v>1.163807654</v>
      </c>
      <c r="CS2680" s="95">
        <v>2207</v>
      </c>
      <c r="CT2680" s="95">
        <v>2156</v>
      </c>
      <c r="CU2680" s="95">
        <v>2131</v>
      </c>
      <c r="CV2680" s="95">
        <v>2157</v>
      </c>
      <c r="CW2680" s="95">
        <v>2192</v>
      </c>
      <c r="CX2680" s="96">
        <v>1.0565356589999999</v>
      </c>
      <c r="CY2680" s="96">
        <v>1.0161557219999999</v>
      </c>
      <c r="CZ2680" s="96">
        <v>0.95255850500000006</v>
      </c>
      <c r="DA2680" s="96">
        <v>0.95270305899999996</v>
      </c>
      <c r="DB2680" s="96">
        <v>0.94449306700000002</v>
      </c>
      <c r="DC2680">
        <v>2013</v>
      </c>
      <c r="DD2680" s="6">
        <v>1988.4</v>
      </c>
      <c r="DE2680" s="96">
        <v>5.8721440000000001E-3</v>
      </c>
      <c r="DF2680" s="72">
        <v>888.54</v>
      </c>
      <c r="DG2680" s="96">
        <v>1</v>
      </c>
      <c r="DH2680" s="72">
        <v>888.54</v>
      </c>
      <c r="DI2680" s="72">
        <v>818.63612964000004</v>
      </c>
      <c r="DJ2680" s="96">
        <v>1</v>
      </c>
      <c r="DK2680" s="72">
        <v>888.54</v>
      </c>
      <c r="DL2680" s="96">
        <v>1</v>
      </c>
      <c r="DM2680" s="72">
        <v>888.54</v>
      </c>
      <c r="DN2680" s="96">
        <v>1</v>
      </c>
      <c r="DO2680" s="96">
        <v>2.0080000000000001E-2</v>
      </c>
      <c r="DP2680" s="72">
        <v>17.84</v>
      </c>
      <c r="DQ2680" s="72">
        <v>870.7</v>
      </c>
      <c r="DR2680" t="s">
        <v>1646</v>
      </c>
      <c r="DT2680" t="s">
        <v>1038</v>
      </c>
    </row>
    <row r="2681" spans="1:124" x14ac:dyDescent="0.3">
      <c r="A2681" t="s">
        <v>379</v>
      </c>
      <c r="B2681">
        <v>45510</v>
      </c>
      <c r="C2681" s="95">
        <v>5021</v>
      </c>
      <c r="D2681" s="95">
        <v>24541525</v>
      </c>
      <c r="E2681" s="95">
        <v>4832</v>
      </c>
      <c r="F2681" s="95">
        <v>18436490</v>
      </c>
      <c r="G2681" s="95">
        <v>866</v>
      </c>
      <c r="H2681" s="95">
        <v>3827143</v>
      </c>
      <c r="I2681" s="95">
        <v>758</v>
      </c>
      <c r="J2681" s="95">
        <v>3444695</v>
      </c>
      <c r="K2681" s="95">
        <v>4947</v>
      </c>
      <c r="L2681" s="95">
        <v>25461346</v>
      </c>
      <c r="M2681" s="95">
        <v>4751</v>
      </c>
      <c r="N2681" s="95">
        <v>20477306</v>
      </c>
      <c r="O2681" s="95">
        <v>877</v>
      </c>
      <c r="P2681" s="95">
        <v>3375909</v>
      </c>
      <c r="Q2681" s="95">
        <v>773</v>
      </c>
      <c r="R2681" s="95">
        <v>3684901</v>
      </c>
      <c r="S2681" s="95">
        <v>4908</v>
      </c>
      <c r="T2681" s="95">
        <v>24688647</v>
      </c>
      <c r="U2681" s="95">
        <v>4681</v>
      </c>
      <c r="V2681" s="95">
        <v>22371101</v>
      </c>
      <c r="W2681" s="95">
        <v>884</v>
      </c>
      <c r="X2681" s="95">
        <v>3853063</v>
      </c>
      <c r="Y2681" s="95">
        <v>778</v>
      </c>
      <c r="Z2681" s="95">
        <v>3954170</v>
      </c>
      <c r="AA2681" s="95">
        <v>4875</v>
      </c>
      <c r="AB2681" s="95">
        <v>21755150</v>
      </c>
      <c r="AC2681" s="95">
        <v>4628</v>
      </c>
      <c r="AD2681" s="95">
        <v>22956479</v>
      </c>
      <c r="AE2681" s="95">
        <v>909</v>
      </c>
      <c r="AF2681" s="95">
        <v>3813444</v>
      </c>
      <c r="AG2681" s="95">
        <v>800</v>
      </c>
      <c r="AH2681" s="95">
        <v>4647849</v>
      </c>
      <c r="AI2681" s="95">
        <v>4901</v>
      </c>
      <c r="AJ2681" s="95">
        <v>20428337</v>
      </c>
      <c r="AK2681" s="95">
        <v>4640</v>
      </c>
      <c r="AL2681" s="95">
        <v>24290278.989999998</v>
      </c>
      <c r="AM2681" s="95">
        <v>935</v>
      </c>
      <c r="AN2681" s="95">
        <v>4158558</v>
      </c>
      <c r="AO2681" s="95">
        <v>816</v>
      </c>
      <c r="AP2681" s="95">
        <v>4824796.6500000004</v>
      </c>
      <c r="AQ2681" s="72">
        <v>401.57</v>
      </c>
      <c r="AR2681" s="72">
        <v>326.2</v>
      </c>
      <c r="AS2681" s="72">
        <v>727.77</v>
      </c>
      <c r="AT2681" s="95">
        <v>28368668</v>
      </c>
      <c r="AU2681" s="95">
        <v>21881185</v>
      </c>
      <c r="AV2681" s="95">
        <v>5887</v>
      </c>
      <c r="AW2681" s="95">
        <v>5590</v>
      </c>
      <c r="AX2681" s="72">
        <v>412.62</v>
      </c>
      <c r="AY2681" s="72">
        <v>364.5</v>
      </c>
      <c r="AZ2681" s="72">
        <v>777.12</v>
      </c>
      <c r="BA2681" s="95">
        <v>28837255</v>
      </c>
      <c r="BB2681" s="95">
        <v>24162207</v>
      </c>
      <c r="BC2681" s="95">
        <v>5824</v>
      </c>
      <c r="BD2681" s="95">
        <v>5524</v>
      </c>
      <c r="BE2681" s="72">
        <v>410.65</v>
      </c>
      <c r="BF2681" s="72">
        <v>401.86</v>
      </c>
      <c r="BG2681" s="72">
        <v>812.51</v>
      </c>
      <c r="BH2681" s="95">
        <v>28541710</v>
      </c>
      <c r="BI2681" s="95">
        <v>26325271</v>
      </c>
      <c r="BJ2681" s="95">
        <v>5792</v>
      </c>
      <c r="BK2681" s="95">
        <v>5459</v>
      </c>
      <c r="BL2681" s="72">
        <v>368.38</v>
      </c>
      <c r="BM2681" s="72">
        <v>423.8</v>
      </c>
      <c r="BN2681" s="72">
        <v>792.18</v>
      </c>
      <c r="BO2681" s="95">
        <v>25568594</v>
      </c>
      <c r="BP2681" s="95">
        <v>27604328</v>
      </c>
      <c r="BQ2681" s="95">
        <v>5784</v>
      </c>
      <c r="BR2681" s="95">
        <v>5428</v>
      </c>
      <c r="BS2681" s="72">
        <v>351.08</v>
      </c>
      <c r="BT2681" s="72">
        <v>444.7</v>
      </c>
      <c r="BU2681" s="72">
        <v>795.78</v>
      </c>
      <c r="BV2681" s="95">
        <v>24586895</v>
      </c>
      <c r="BW2681" s="95">
        <v>29115075.640000001</v>
      </c>
      <c r="BX2681" s="95">
        <v>5836</v>
      </c>
      <c r="BY2681" s="95">
        <v>5456</v>
      </c>
      <c r="BZ2681" s="95">
        <v>5745</v>
      </c>
      <c r="CA2681" s="95">
        <v>5679</v>
      </c>
      <c r="CB2681" s="95">
        <v>5631</v>
      </c>
      <c r="CC2681" s="95">
        <v>5615</v>
      </c>
      <c r="CD2681" s="95">
        <v>5650</v>
      </c>
      <c r="CE2681" s="72">
        <v>650.75523149000003</v>
      </c>
      <c r="CF2681" s="72">
        <v>676.59346364999999</v>
      </c>
      <c r="CG2681" s="72">
        <v>712.40329333</v>
      </c>
      <c r="CH2681" s="72">
        <v>716.50152150999998</v>
      </c>
      <c r="CI2681" s="72">
        <v>731.52548966999996</v>
      </c>
      <c r="CJ2681" s="96">
        <v>1.1183467528</v>
      </c>
      <c r="CK2681" s="96">
        <v>1.1485774571</v>
      </c>
      <c r="CL2681" s="96">
        <v>1.1405197135</v>
      </c>
      <c r="CM2681" s="96">
        <v>1.105622216</v>
      </c>
      <c r="CN2681" s="96">
        <v>1.0878363246</v>
      </c>
      <c r="CO2681" s="96">
        <v>1.0662016810999999</v>
      </c>
      <c r="CP2681" s="96">
        <v>1.0506272055999999</v>
      </c>
      <c r="CQ2681" s="96">
        <v>0.99584056389999998</v>
      </c>
      <c r="CR2681" s="96">
        <v>1.0550153244</v>
      </c>
      <c r="CS2681" s="95">
        <v>5555</v>
      </c>
      <c r="CT2681" s="95">
        <v>5563</v>
      </c>
      <c r="CU2681" s="95">
        <v>5536</v>
      </c>
      <c r="CV2681" s="95">
        <v>5480</v>
      </c>
      <c r="CW2681" s="95">
        <v>5528</v>
      </c>
      <c r="CX2681" s="96">
        <v>1.0621374619999999</v>
      </c>
      <c r="CY2681" s="96">
        <v>1.084106757</v>
      </c>
      <c r="CZ2681" s="96">
        <v>1.072989779</v>
      </c>
      <c r="DA2681" s="96">
        <v>1.0668746039999999</v>
      </c>
      <c r="DB2681" s="96">
        <v>1.044802309</v>
      </c>
      <c r="DC2681">
        <v>2013</v>
      </c>
      <c r="DD2681" s="6">
        <v>5491.4</v>
      </c>
      <c r="DE2681" s="96">
        <v>7.0817069999999996E-4</v>
      </c>
      <c r="DF2681" s="72">
        <v>809.67</v>
      </c>
      <c r="DG2681" s="96">
        <v>1</v>
      </c>
      <c r="DH2681" s="72">
        <v>809.67</v>
      </c>
      <c r="DI2681" s="72">
        <v>818.63612964000004</v>
      </c>
      <c r="DJ2681" s="96">
        <v>1</v>
      </c>
      <c r="DK2681" s="72">
        <v>809.67</v>
      </c>
      <c r="DL2681" s="96">
        <v>1</v>
      </c>
      <c r="DM2681" s="72">
        <v>809.67</v>
      </c>
      <c r="DN2681" s="96">
        <v>1</v>
      </c>
      <c r="DO2681" s="96">
        <v>2.6740000000000002E-3</v>
      </c>
      <c r="DP2681" s="72">
        <v>2.17</v>
      </c>
      <c r="DQ2681" s="72">
        <v>807.5</v>
      </c>
      <c r="DR2681" t="s">
        <v>379</v>
      </c>
      <c r="DT2681" t="s">
        <v>1038</v>
      </c>
    </row>
    <row r="2682" spans="1:124" x14ac:dyDescent="0.3">
      <c r="A2682" t="s">
        <v>29</v>
      </c>
      <c r="B2682">
        <v>45511</v>
      </c>
      <c r="C2682" s="95">
        <v>4733</v>
      </c>
      <c r="D2682" s="95">
        <v>19388090</v>
      </c>
      <c r="E2682" s="95">
        <v>4645</v>
      </c>
      <c r="F2682" s="95">
        <v>16542284</v>
      </c>
      <c r="G2682" s="95">
        <v>479</v>
      </c>
      <c r="H2682" s="95">
        <v>1921054</v>
      </c>
      <c r="I2682" s="95">
        <v>445</v>
      </c>
      <c r="J2682" s="95">
        <v>1796016</v>
      </c>
      <c r="K2682" s="95">
        <v>4701</v>
      </c>
      <c r="L2682" s="95">
        <v>20241190</v>
      </c>
      <c r="M2682" s="95">
        <v>4595</v>
      </c>
      <c r="N2682" s="95">
        <v>17569257</v>
      </c>
      <c r="O2682" s="95">
        <v>491</v>
      </c>
      <c r="P2682" s="95">
        <v>1752036</v>
      </c>
      <c r="Q2682" s="95">
        <v>453</v>
      </c>
      <c r="R2682" s="95">
        <v>1650217</v>
      </c>
      <c r="S2682" s="95">
        <v>4726</v>
      </c>
      <c r="T2682" s="95">
        <v>20357629</v>
      </c>
      <c r="U2682" s="95">
        <v>4621</v>
      </c>
      <c r="V2682" s="95">
        <v>17884367</v>
      </c>
      <c r="W2682" s="95">
        <v>472</v>
      </c>
      <c r="X2682" s="95">
        <v>1440879</v>
      </c>
      <c r="Y2682" s="95">
        <v>435</v>
      </c>
      <c r="Z2682" s="95">
        <v>1875904</v>
      </c>
      <c r="AA2682" s="95">
        <v>4683</v>
      </c>
      <c r="AB2682" s="95">
        <v>18828043</v>
      </c>
      <c r="AC2682" s="95">
        <v>4567</v>
      </c>
      <c r="AD2682" s="95">
        <v>17215940</v>
      </c>
      <c r="AE2682" s="95">
        <v>486</v>
      </c>
      <c r="AF2682" s="95">
        <v>1633252</v>
      </c>
      <c r="AG2682" s="95">
        <v>451</v>
      </c>
      <c r="AH2682" s="95">
        <v>1921909</v>
      </c>
      <c r="AI2682" s="95">
        <v>4753</v>
      </c>
      <c r="AJ2682" s="95">
        <v>21633108.559999999</v>
      </c>
      <c r="AK2682" s="95">
        <v>4615</v>
      </c>
      <c r="AL2682" s="95">
        <v>19135821.850000001</v>
      </c>
      <c r="AM2682" s="95">
        <v>466</v>
      </c>
      <c r="AN2682" s="95">
        <v>2143095</v>
      </c>
      <c r="AO2682" s="95">
        <v>429</v>
      </c>
      <c r="AP2682" s="95">
        <v>2045989</v>
      </c>
      <c r="AQ2682" s="72">
        <v>340.71</v>
      </c>
      <c r="AR2682" s="72">
        <v>300.23</v>
      </c>
      <c r="AS2682" s="72">
        <v>640.94000000000005</v>
      </c>
      <c r="AT2682" s="95">
        <v>21309144</v>
      </c>
      <c r="AU2682" s="95">
        <v>18338300</v>
      </c>
      <c r="AV2682" s="95">
        <v>5212</v>
      </c>
      <c r="AW2682" s="95">
        <v>5090</v>
      </c>
      <c r="AX2682" s="72">
        <v>353</v>
      </c>
      <c r="AY2682" s="72">
        <v>317.27999999999997</v>
      </c>
      <c r="AZ2682" s="72">
        <v>670.28</v>
      </c>
      <c r="BA2682" s="95">
        <v>21993226</v>
      </c>
      <c r="BB2682" s="95">
        <v>19219474</v>
      </c>
      <c r="BC2682" s="95">
        <v>5192</v>
      </c>
      <c r="BD2682" s="95">
        <v>5048</v>
      </c>
      <c r="BE2682" s="72">
        <v>349.47</v>
      </c>
      <c r="BF2682" s="72">
        <v>325.69</v>
      </c>
      <c r="BG2682" s="72">
        <v>675.16</v>
      </c>
      <c r="BH2682" s="95">
        <v>21798508</v>
      </c>
      <c r="BI2682" s="95">
        <v>19760271</v>
      </c>
      <c r="BJ2682" s="95">
        <v>5198</v>
      </c>
      <c r="BK2682" s="95">
        <v>5056</v>
      </c>
      <c r="BL2682" s="72">
        <v>329.87</v>
      </c>
      <c r="BM2682" s="72">
        <v>317.82</v>
      </c>
      <c r="BN2682" s="72">
        <v>647.69000000000005</v>
      </c>
      <c r="BO2682" s="95">
        <v>20461295</v>
      </c>
      <c r="BP2682" s="95">
        <v>19137849</v>
      </c>
      <c r="BQ2682" s="95">
        <v>5169</v>
      </c>
      <c r="BR2682" s="95">
        <v>5018</v>
      </c>
      <c r="BS2682" s="72">
        <v>379.64</v>
      </c>
      <c r="BT2682" s="72">
        <v>349.95</v>
      </c>
      <c r="BU2682" s="72">
        <v>729.59</v>
      </c>
      <c r="BV2682" s="95">
        <v>23776203.559999999</v>
      </c>
      <c r="BW2682" s="95">
        <v>21181810.850000001</v>
      </c>
      <c r="BX2682" s="95">
        <v>5219</v>
      </c>
      <c r="BY2682" s="95">
        <v>5044</v>
      </c>
      <c r="BZ2682" s="95">
        <v>5154</v>
      </c>
      <c r="CA2682" s="95">
        <v>5122</v>
      </c>
      <c r="CB2682" s="95">
        <v>5130</v>
      </c>
      <c r="CC2682" s="95">
        <v>5097</v>
      </c>
      <c r="CD2682" s="95">
        <v>5133</v>
      </c>
      <c r="CE2682" s="72">
        <v>650.75523149000003</v>
      </c>
      <c r="CF2682" s="72">
        <v>676.59346364999999</v>
      </c>
      <c r="CG2682" s="72">
        <v>712.40329333</v>
      </c>
      <c r="CH2682" s="72">
        <v>716.50152150999998</v>
      </c>
      <c r="CI2682" s="72">
        <v>731.52548966999996</v>
      </c>
      <c r="CJ2682" s="96">
        <v>0.9849171685</v>
      </c>
      <c r="CK2682" s="96">
        <v>0.99066874869999999</v>
      </c>
      <c r="CL2682" s="96">
        <v>0.94772161539999999</v>
      </c>
      <c r="CM2682" s="96">
        <v>0.90396179290000001</v>
      </c>
      <c r="CN2682" s="96">
        <v>0.99735417329999998</v>
      </c>
      <c r="CO2682" s="96">
        <v>0.90227458630000001</v>
      </c>
      <c r="CP2682" s="96">
        <v>1.0694357510000001</v>
      </c>
      <c r="CQ2682" s="96">
        <v>0.99584056389999998</v>
      </c>
      <c r="CR2682" s="96">
        <v>1.0739024267999999</v>
      </c>
      <c r="CS2682" s="95">
        <v>4907</v>
      </c>
      <c r="CT2682" s="95">
        <v>4891</v>
      </c>
      <c r="CU2682" s="95">
        <v>4908</v>
      </c>
      <c r="CV2682" s="95">
        <v>4881</v>
      </c>
      <c r="CW2682" s="95">
        <v>4911</v>
      </c>
      <c r="CX2682" s="96">
        <v>0.946168008</v>
      </c>
      <c r="CY2682" s="96">
        <v>0.92591716999999996</v>
      </c>
      <c r="CZ2682" s="96">
        <v>0.89263620899999996</v>
      </c>
      <c r="DA2682" s="96">
        <v>0.87593381100000001</v>
      </c>
      <c r="DB2682" s="96">
        <v>0.870682972</v>
      </c>
      <c r="DC2682">
        <v>2013</v>
      </c>
      <c r="DD2682" s="6">
        <v>5051.2</v>
      </c>
      <c r="DE2682" s="96">
        <v>1.1319646E-3</v>
      </c>
      <c r="DF2682" s="72">
        <v>823.81</v>
      </c>
      <c r="DG2682" s="96">
        <v>1</v>
      </c>
      <c r="DH2682" s="72">
        <v>823.81</v>
      </c>
      <c r="DI2682" s="72">
        <v>818.63612964000004</v>
      </c>
      <c r="DJ2682" s="96">
        <v>1</v>
      </c>
      <c r="DK2682" s="72">
        <v>823.81</v>
      </c>
      <c r="DL2682" s="96">
        <v>1</v>
      </c>
      <c r="DM2682" s="72">
        <v>823.81</v>
      </c>
      <c r="DN2682" s="96">
        <v>1</v>
      </c>
      <c r="DO2682" s="96">
        <v>3.81E-3</v>
      </c>
      <c r="DP2682" s="72">
        <v>3.14</v>
      </c>
      <c r="DQ2682" s="72">
        <v>820.67</v>
      </c>
      <c r="DR2682" t="s">
        <v>29</v>
      </c>
      <c r="DT2682" t="s">
        <v>1038</v>
      </c>
    </row>
    <row r="2683" spans="1:124" x14ac:dyDescent="0.3">
      <c r="A2683" t="s">
        <v>1647</v>
      </c>
      <c r="B2683">
        <v>45520</v>
      </c>
      <c r="C2683" s="95">
        <v>776</v>
      </c>
      <c r="D2683" s="95">
        <v>3493043</v>
      </c>
      <c r="E2683" s="95">
        <v>757</v>
      </c>
      <c r="F2683" s="95">
        <v>2988203</v>
      </c>
      <c r="G2683" s="95">
        <v>76</v>
      </c>
      <c r="H2683" s="95">
        <v>280943</v>
      </c>
      <c r="I2683" s="95">
        <v>71</v>
      </c>
      <c r="J2683" s="95">
        <v>357431</v>
      </c>
      <c r="K2683" s="95">
        <v>749</v>
      </c>
      <c r="L2683" s="95">
        <v>3369143</v>
      </c>
      <c r="M2683" s="95">
        <v>729</v>
      </c>
      <c r="N2683" s="95">
        <v>3299322</v>
      </c>
      <c r="O2683" s="95">
        <v>78</v>
      </c>
      <c r="P2683" s="95">
        <v>461966</v>
      </c>
      <c r="Q2683" s="95">
        <v>72</v>
      </c>
      <c r="R2683" s="95">
        <v>316264</v>
      </c>
      <c r="S2683" s="95">
        <v>738</v>
      </c>
      <c r="T2683" s="95">
        <v>3130609</v>
      </c>
      <c r="U2683" s="95">
        <v>721</v>
      </c>
      <c r="V2683" s="95">
        <v>3156196</v>
      </c>
      <c r="W2683" s="95">
        <v>84</v>
      </c>
      <c r="X2683" s="95">
        <v>375105</v>
      </c>
      <c r="Y2683" s="95">
        <v>78</v>
      </c>
      <c r="Z2683" s="95">
        <v>357594</v>
      </c>
      <c r="AA2683" s="95">
        <v>721</v>
      </c>
      <c r="AB2683" s="95">
        <v>3628821</v>
      </c>
      <c r="AC2683" s="95">
        <v>703</v>
      </c>
      <c r="AD2683" s="95">
        <v>3235420</v>
      </c>
      <c r="AE2683" s="95">
        <v>78</v>
      </c>
      <c r="AF2683" s="95">
        <v>550201</v>
      </c>
      <c r="AG2683" s="95">
        <v>71</v>
      </c>
      <c r="AH2683" s="95">
        <v>386841</v>
      </c>
      <c r="AI2683" s="95">
        <v>712</v>
      </c>
      <c r="AJ2683" s="95">
        <v>3192826</v>
      </c>
      <c r="AK2683" s="95">
        <v>692</v>
      </c>
      <c r="AL2683" s="95">
        <v>3364210</v>
      </c>
      <c r="AM2683" s="95">
        <v>86</v>
      </c>
      <c r="AN2683" s="95">
        <v>303946</v>
      </c>
      <c r="AO2683" s="95">
        <v>75</v>
      </c>
      <c r="AP2683" s="95">
        <v>390966</v>
      </c>
      <c r="AQ2683" s="72">
        <v>369.13</v>
      </c>
      <c r="AR2683" s="72">
        <v>336.72</v>
      </c>
      <c r="AS2683" s="72">
        <v>705.85</v>
      </c>
      <c r="AT2683" s="95">
        <v>3773986</v>
      </c>
      <c r="AU2683" s="95">
        <v>3345634</v>
      </c>
      <c r="AV2683" s="95">
        <v>852</v>
      </c>
      <c r="AW2683" s="95">
        <v>828</v>
      </c>
      <c r="AX2683" s="72">
        <v>386.04</v>
      </c>
      <c r="AY2683" s="72">
        <v>376.15</v>
      </c>
      <c r="AZ2683" s="72">
        <v>762.19</v>
      </c>
      <c r="BA2683" s="95">
        <v>3831109</v>
      </c>
      <c r="BB2683" s="95">
        <v>3615586</v>
      </c>
      <c r="BC2683" s="95">
        <v>827</v>
      </c>
      <c r="BD2683" s="95">
        <v>801</v>
      </c>
      <c r="BE2683" s="72">
        <v>355.4</v>
      </c>
      <c r="BF2683" s="72">
        <v>366.48</v>
      </c>
      <c r="BG2683" s="72">
        <v>721.88</v>
      </c>
      <c r="BH2683" s="95">
        <v>3505714</v>
      </c>
      <c r="BI2683" s="95">
        <v>3513790</v>
      </c>
      <c r="BJ2683" s="95">
        <v>822</v>
      </c>
      <c r="BK2683" s="95">
        <v>799</v>
      </c>
      <c r="BL2683" s="72">
        <v>435.86</v>
      </c>
      <c r="BM2683" s="72">
        <v>389.99</v>
      </c>
      <c r="BN2683" s="72">
        <v>825.85</v>
      </c>
      <c r="BO2683" s="95">
        <v>4179022</v>
      </c>
      <c r="BP2683" s="95">
        <v>3622261</v>
      </c>
      <c r="BQ2683" s="95">
        <v>799</v>
      </c>
      <c r="BR2683" s="95">
        <v>774</v>
      </c>
      <c r="BS2683" s="72">
        <v>365.16</v>
      </c>
      <c r="BT2683" s="72">
        <v>407.99</v>
      </c>
      <c r="BU2683" s="72">
        <v>773.15</v>
      </c>
      <c r="BV2683" s="95">
        <v>3496772</v>
      </c>
      <c r="BW2683" s="95">
        <v>3755176</v>
      </c>
      <c r="BX2683" s="95">
        <v>798</v>
      </c>
      <c r="BY2683" s="95">
        <v>767</v>
      </c>
      <c r="BZ2683" s="95">
        <v>841</v>
      </c>
      <c r="CA2683" s="95">
        <v>814</v>
      </c>
      <c r="CB2683" s="95">
        <v>811</v>
      </c>
      <c r="CC2683" s="95">
        <v>787</v>
      </c>
      <c r="CD2683" s="95">
        <v>783</v>
      </c>
      <c r="CE2683" s="72">
        <v>650.75523149000003</v>
      </c>
      <c r="CF2683" s="72">
        <v>676.59346364999999</v>
      </c>
      <c r="CG2683" s="72">
        <v>712.40329333</v>
      </c>
      <c r="CH2683" s="72">
        <v>716.50152150999998</v>
      </c>
      <c r="CI2683" s="72">
        <v>731.52548966999996</v>
      </c>
      <c r="CJ2683" s="96">
        <v>1.0846628131</v>
      </c>
      <c r="CK2683" s="96">
        <v>1.1265110305999999</v>
      </c>
      <c r="CL2683" s="96">
        <v>1.0133024465</v>
      </c>
      <c r="CM2683" s="96">
        <v>1.15261444</v>
      </c>
      <c r="CN2683" s="96">
        <v>1.0569009705000001</v>
      </c>
      <c r="CO2683" s="96">
        <v>0.96527605409999995</v>
      </c>
      <c r="CP2683" s="96">
        <v>1.1258938161000001</v>
      </c>
      <c r="CQ2683" s="96">
        <v>0.99584056389999998</v>
      </c>
      <c r="CR2683" s="96">
        <v>1.1305962984</v>
      </c>
      <c r="CS2683" s="95">
        <v>876</v>
      </c>
      <c r="CT2683" s="95">
        <v>857</v>
      </c>
      <c r="CU2683" s="95">
        <v>848</v>
      </c>
      <c r="CV2683" s="95">
        <v>857</v>
      </c>
      <c r="CW2683" s="95">
        <v>831</v>
      </c>
      <c r="CX2683" s="96">
        <v>1.000497827</v>
      </c>
      <c r="CY2683" s="96">
        <v>0.98947894800000002</v>
      </c>
      <c r="CZ2683" s="96">
        <v>0.93691918799999996</v>
      </c>
      <c r="DA2683" s="96">
        <v>0.92495082200000001</v>
      </c>
      <c r="DB2683" s="96">
        <v>0.97371070299999996</v>
      </c>
      <c r="DC2683">
        <v>2013</v>
      </c>
      <c r="DD2683" s="6">
        <v>793.8</v>
      </c>
      <c r="DE2683" s="96">
        <v>9.6339829999999996E-4</v>
      </c>
      <c r="DF2683" s="72">
        <v>867.45</v>
      </c>
      <c r="DG2683" s="96">
        <v>1</v>
      </c>
      <c r="DH2683" s="72">
        <v>867.45</v>
      </c>
      <c r="DI2683" s="72">
        <v>818.63612964000004</v>
      </c>
      <c r="DJ2683" s="96">
        <v>0.89095454429999998</v>
      </c>
      <c r="DK2683" s="72">
        <v>862.12706925999998</v>
      </c>
      <c r="DL2683" s="96">
        <v>1.0075728719999999</v>
      </c>
      <c r="DM2683" s="72">
        <v>868.65584717000002</v>
      </c>
      <c r="DN2683" s="96">
        <v>1</v>
      </c>
      <c r="DO2683" s="96">
        <v>4.2449999999999996E-3</v>
      </c>
      <c r="DP2683" s="72">
        <v>3.69</v>
      </c>
      <c r="DQ2683" s="72">
        <v>864.97</v>
      </c>
      <c r="DR2683" t="s">
        <v>1647</v>
      </c>
      <c r="DT2683" t="s">
        <v>1038</v>
      </c>
    </row>
    <row r="2684" spans="1:124" x14ac:dyDescent="0.3">
      <c r="A2684" t="s">
        <v>380</v>
      </c>
      <c r="B2684">
        <v>45521</v>
      </c>
      <c r="C2684" s="95">
        <v>1028</v>
      </c>
      <c r="D2684" s="95">
        <v>5208889</v>
      </c>
      <c r="E2684" s="95">
        <v>1003</v>
      </c>
      <c r="F2684" s="95">
        <v>4244638</v>
      </c>
      <c r="G2684" s="95">
        <v>96</v>
      </c>
      <c r="H2684" s="95">
        <v>315642</v>
      </c>
      <c r="I2684" s="95">
        <v>93</v>
      </c>
      <c r="J2684" s="95">
        <v>355407</v>
      </c>
      <c r="K2684" s="95">
        <v>1033</v>
      </c>
      <c r="L2684" s="95">
        <v>4376206</v>
      </c>
      <c r="M2684" s="95">
        <v>1006</v>
      </c>
      <c r="N2684" s="95">
        <v>4075511</v>
      </c>
      <c r="O2684" s="95">
        <v>92</v>
      </c>
      <c r="P2684" s="95">
        <v>454242</v>
      </c>
      <c r="Q2684" s="95">
        <v>89</v>
      </c>
      <c r="R2684" s="95">
        <v>450081</v>
      </c>
      <c r="S2684" s="95">
        <v>1035</v>
      </c>
      <c r="T2684" s="95">
        <v>4570821</v>
      </c>
      <c r="U2684" s="95">
        <v>1012</v>
      </c>
      <c r="V2684" s="95">
        <v>4558626</v>
      </c>
      <c r="W2684" s="95">
        <v>86</v>
      </c>
      <c r="X2684" s="95">
        <v>382680</v>
      </c>
      <c r="Y2684" s="95">
        <v>83</v>
      </c>
      <c r="Z2684" s="95">
        <v>658824</v>
      </c>
      <c r="AA2684" s="95">
        <v>1013</v>
      </c>
      <c r="AB2684" s="95">
        <v>4710929</v>
      </c>
      <c r="AC2684" s="95">
        <v>986</v>
      </c>
      <c r="AD2684" s="95">
        <v>4449417</v>
      </c>
      <c r="AE2684" s="95">
        <v>93</v>
      </c>
      <c r="AF2684" s="95">
        <v>329509</v>
      </c>
      <c r="AG2684" s="95">
        <v>88</v>
      </c>
      <c r="AH2684" s="95">
        <v>492270</v>
      </c>
      <c r="AI2684" s="95">
        <v>977</v>
      </c>
      <c r="AJ2684" s="95">
        <v>5187604.66</v>
      </c>
      <c r="AK2684" s="95">
        <v>949</v>
      </c>
      <c r="AL2684" s="95">
        <v>4709052.91</v>
      </c>
      <c r="AM2684" s="95">
        <v>94</v>
      </c>
      <c r="AN2684" s="95">
        <v>241916</v>
      </c>
      <c r="AO2684" s="95">
        <v>86</v>
      </c>
      <c r="AP2684" s="95">
        <v>396541</v>
      </c>
      <c r="AQ2684" s="72">
        <v>409.59</v>
      </c>
      <c r="AR2684" s="72">
        <v>349.76</v>
      </c>
      <c r="AS2684" s="72">
        <v>759.35</v>
      </c>
      <c r="AT2684" s="95">
        <v>5524531</v>
      </c>
      <c r="AU2684" s="95">
        <v>4600045</v>
      </c>
      <c r="AV2684" s="95">
        <v>1124</v>
      </c>
      <c r="AW2684" s="95">
        <v>1096</v>
      </c>
      <c r="AX2684" s="72">
        <v>357.81</v>
      </c>
      <c r="AY2684" s="72">
        <v>344.41</v>
      </c>
      <c r="AZ2684" s="72">
        <v>702.22</v>
      </c>
      <c r="BA2684" s="95">
        <v>4830448</v>
      </c>
      <c r="BB2684" s="95">
        <v>4525592</v>
      </c>
      <c r="BC2684" s="95">
        <v>1125</v>
      </c>
      <c r="BD2684" s="95">
        <v>1095</v>
      </c>
      <c r="BE2684" s="72">
        <v>368.24</v>
      </c>
      <c r="BF2684" s="72">
        <v>397.07</v>
      </c>
      <c r="BG2684" s="72">
        <v>765.31</v>
      </c>
      <c r="BH2684" s="95">
        <v>4953501</v>
      </c>
      <c r="BI2684" s="95">
        <v>5217450</v>
      </c>
      <c r="BJ2684" s="95">
        <v>1121</v>
      </c>
      <c r="BK2684" s="95">
        <v>1095</v>
      </c>
      <c r="BL2684" s="72">
        <v>379.78</v>
      </c>
      <c r="BM2684" s="72">
        <v>383.43</v>
      </c>
      <c r="BN2684" s="72">
        <v>763.21</v>
      </c>
      <c r="BO2684" s="95">
        <v>5040438</v>
      </c>
      <c r="BP2684" s="95">
        <v>4941687</v>
      </c>
      <c r="BQ2684" s="95">
        <v>1106</v>
      </c>
      <c r="BR2684" s="95">
        <v>1074</v>
      </c>
      <c r="BS2684" s="72">
        <v>422.47</v>
      </c>
      <c r="BT2684" s="72">
        <v>411.08</v>
      </c>
      <c r="BU2684" s="72">
        <v>833.55</v>
      </c>
      <c r="BV2684" s="95">
        <v>5429520.6600000001</v>
      </c>
      <c r="BW2684" s="95">
        <v>5105593.91</v>
      </c>
      <c r="BX2684" s="95">
        <v>1071</v>
      </c>
      <c r="BY2684" s="95">
        <v>1035</v>
      </c>
      <c r="BZ2684" s="95">
        <v>1111</v>
      </c>
      <c r="CA2684" s="95">
        <v>1110</v>
      </c>
      <c r="CB2684" s="95">
        <v>1108</v>
      </c>
      <c r="CC2684" s="95">
        <v>1091</v>
      </c>
      <c r="CD2684" s="95">
        <v>1053</v>
      </c>
      <c r="CE2684" s="72">
        <v>650.75523149000003</v>
      </c>
      <c r="CF2684" s="72">
        <v>676.59346364999999</v>
      </c>
      <c r="CG2684" s="72">
        <v>712.40329333</v>
      </c>
      <c r="CH2684" s="72">
        <v>716.50152150999998</v>
      </c>
      <c r="CI2684" s="72">
        <v>731.52548966999996</v>
      </c>
      <c r="CJ2684" s="96">
        <v>1.1668749835000001</v>
      </c>
      <c r="CK2684" s="96">
        <v>1.0378758261000001</v>
      </c>
      <c r="CL2684" s="96">
        <v>1.0742651068</v>
      </c>
      <c r="CM2684" s="96">
        <v>1.0651896431000001</v>
      </c>
      <c r="CN2684" s="96">
        <v>1.1394681549000001</v>
      </c>
      <c r="CO2684" s="96">
        <v>1.0080343698000001</v>
      </c>
      <c r="CP2684" s="96">
        <v>1.0879934015999999</v>
      </c>
      <c r="CQ2684" s="96">
        <v>0.99584056389999998</v>
      </c>
      <c r="CR2684" s="96">
        <v>1.0925375865</v>
      </c>
      <c r="CS2684" s="95">
        <v>1108</v>
      </c>
      <c r="CT2684" s="95">
        <v>1133</v>
      </c>
      <c r="CU2684" s="95">
        <v>1110</v>
      </c>
      <c r="CV2684" s="95">
        <v>1081</v>
      </c>
      <c r="CW2684" s="95">
        <v>1059</v>
      </c>
      <c r="CX2684" s="96">
        <v>0.99017306100000002</v>
      </c>
      <c r="CY2684" s="96">
        <v>1.027598765</v>
      </c>
      <c r="CZ2684" s="96">
        <v>0.99199843899999995</v>
      </c>
      <c r="DA2684" s="96">
        <v>1.0086321490000001</v>
      </c>
      <c r="DB2684" s="96">
        <v>1.0219886229999999</v>
      </c>
      <c r="DC2684">
        <v>2013</v>
      </c>
      <c r="DD2684" s="6">
        <v>1079</v>
      </c>
      <c r="DE2684" s="96">
        <v>3.2489909000000001E-3</v>
      </c>
      <c r="DF2684" s="72">
        <v>836.33</v>
      </c>
      <c r="DG2684" s="96">
        <v>1</v>
      </c>
      <c r="DH2684" s="72">
        <v>836.33</v>
      </c>
      <c r="DI2684" s="72">
        <v>818.63612964000004</v>
      </c>
      <c r="DJ2684" s="96">
        <v>1</v>
      </c>
      <c r="DK2684" s="72">
        <v>836.33</v>
      </c>
      <c r="DL2684" s="96">
        <v>1</v>
      </c>
      <c r="DM2684" s="72">
        <v>836.33</v>
      </c>
      <c r="DN2684" s="96">
        <v>1</v>
      </c>
      <c r="DO2684" s="96">
        <v>8.8269999999999998E-3</v>
      </c>
      <c r="DP2684" s="72">
        <v>7.38</v>
      </c>
      <c r="DQ2684" s="72">
        <v>828.95</v>
      </c>
      <c r="DR2684" t="s">
        <v>380</v>
      </c>
      <c r="DT2684" t="s">
        <v>1038</v>
      </c>
    </row>
    <row r="2685" spans="1:124" x14ac:dyDescent="0.3">
      <c r="A2685" t="s">
        <v>1648</v>
      </c>
      <c r="B2685">
        <v>45522</v>
      </c>
      <c r="C2685" s="95">
        <v>312</v>
      </c>
      <c r="D2685" s="95">
        <v>1432388</v>
      </c>
      <c r="E2685" s="95">
        <v>306</v>
      </c>
      <c r="F2685" s="95">
        <v>1258630</v>
      </c>
      <c r="G2685" s="95">
        <v>45</v>
      </c>
      <c r="H2685" s="95">
        <v>107184</v>
      </c>
      <c r="I2685" s="95">
        <v>43</v>
      </c>
      <c r="J2685" s="95">
        <v>149192</v>
      </c>
      <c r="K2685" s="95">
        <v>312</v>
      </c>
      <c r="L2685" s="95">
        <v>1776263</v>
      </c>
      <c r="M2685" s="95">
        <v>305</v>
      </c>
      <c r="N2685" s="95">
        <v>1147968</v>
      </c>
      <c r="O2685" s="95">
        <v>45</v>
      </c>
      <c r="P2685" s="95">
        <v>250215</v>
      </c>
      <c r="Q2685" s="95">
        <v>43</v>
      </c>
      <c r="R2685" s="95">
        <v>160060</v>
      </c>
      <c r="S2685" s="95">
        <v>307</v>
      </c>
      <c r="T2685" s="95">
        <v>1212718</v>
      </c>
      <c r="U2685" s="95">
        <v>296</v>
      </c>
      <c r="V2685" s="95">
        <v>1171860</v>
      </c>
      <c r="W2685" s="95">
        <v>43</v>
      </c>
      <c r="X2685" s="95">
        <v>119935</v>
      </c>
      <c r="Y2685" s="95">
        <v>41</v>
      </c>
      <c r="Z2685" s="95">
        <v>139522</v>
      </c>
      <c r="AA2685" s="95">
        <v>307</v>
      </c>
      <c r="AB2685" s="95">
        <v>1195596</v>
      </c>
      <c r="AC2685" s="95">
        <v>295</v>
      </c>
      <c r="AD2685" s="95">
        <v>1291096</v>
      </c>
      <c r="AE2685" s="95">
        <v>42</v>
      </c>
      <c r="AF2685" s="95">
        <v>172715</v>
      </c>
      <c r="AG2685" s="95">
        <v>39</v>
      </c>
      <c r="AH2685" s="95">
        <v>159969</v>
      </c>
      <c r="AI2685" s="95">
        <v>309</v>
      </c>
      <c r="AJ2685" s="95">
        <v>1474470.61</v>
      </c>
      <c r="AK2685" s="95">
        <v>296</v>
      </c>
      <c r="AL2685" s="95">
        <v>1495160.71</v>
      </c>
      <c r="AM2685" s="95">
        <v>43</v>
      </c>
      <c r="AN2685" s="95">
        <v>30487</v>
      </c>
      <c r="AO2685" s="95">
        <v>40</v>
      </c>
      <c r="AP2685" s="95">
        <v>144119</v>
      </c>
      <c r="AQ2685" s="72">
        <v>359.38</v>
      </c>
      <c r="AR2685" s="72">
        <v>336.16</v>
      </c>
      <c r="AS2685" s="72">
        <v>695.54</v>
      </c>
      <c r="AT2685" s="95">
        <v>1539572</v>
      </c>
      <c r="AU2685" s="95">
        <v>1407822</v>
      </c>
      <c r="AV2685" s="95">
        <v>357</v>
      </c>
      <c r="AW2685" s="95">
        <v>349</v>
      </c>
      <c r="AX2685" s="72">
        <v>473.03</v>
      </c>
      <c r="AY2685" s="72">
        <v>313.23</v>
      </c>
      <c r="AZ2685" s="72">
        <v>786.26</v>
      </c>
      <c r="BA2685" s="95">
        <v>2026478</v>
      </c>
      <c r="BB2685" s="95">
        <v>1308028</v>
      </c>
      <c r="BC2685" s="95">
        <v>357</v>
      </c>
      <c r="BD2685" s="95">
        <v>348</v>
      </c>
      <c r="BE2685" s="72">
        <v>317.3</v>
      </c>
      <c r="BF2685" s="72">
        <v>324.27999999999997</v>
      </c>
      <c r="BG2685" s="72">
        <v>641.58000000000004</v>
      </c>
      <c r="BH2685" s="95">
        <v>1332653</v>
      </c>
      <c r="BI2685" s="95">
        <v>1311382</v>
      </c>
      <c r="BJ2685" s="95">
        <v>350</v>
      </c>
      <c r="BK2685" s="95">
        <v>337</v>
      </c>
      <c r="BL2685" s="72">
        <v>326.72000000000003</v>
      </c>
      <c r="BM2685" s="72">
        <v>362.04</v>
      </c>
      <c r="BN2685" s="72">
        <v>688.76</v>
      </c>
      <c r="BO2685" s="95">
        <v>1368311</v>
      </c>
      <c r="BP2685" s="95">
        <v>1451065</v>
      </c>
      <c r="BQ2685" s="95">
        <v>349</v>
      </c>
      <c r="BR2685" s="95">
        <v>334</v>
      </c>
      <c r="BS2685" s="72">
        <v>356.29</v>
      </c>
      <c r="BT2685" s="72">
        <v>406.57</v>
      </c>
      <c r="BU2685" s="72">
        <v>762.86</v>
      </c>
      <c r="BV2685" s="95">
        <v>1504957.61</v>
      </c>
      <c r="BW2685" s="95">
        <v>1639279.71</v>
      </c>
      <c r="BX2685" s="95">
        <v>352</v>
      </c>
      <c r="BY2685" s="95">
        <v>336</v>
      </c>
      <c r="BZ2685" s="95">
        <v>353</v>
      </c>
      <c r="CA2685" s="95">
        <v>353</v>
      </c>
      <c r="CB2685" s="95">
        <v>344</v>
      </c>
      <c r="CC2685" s="95">
        <v>342</v>
      </c>
      <c r="CD2685" s="95">
        <v>344</v>
      </c>
      <c r="CE2685" s="72">
        <v>650.75523149000003</v>
      </c>
      <c r="CF2685" s="72">
        <v>676.59346364999999</v>
      </c>
      <c r="CG2685" s="72">
        <v>712.40329333</v>
      </c>
      <c r="CH2685" s="72">
        <v>716.50152150999998</v>
      </c>
      <c r="CI2685" s="72">
        <v>731.52548966999996</v>
      </c>
      <c r="CJ2685" s="96">
        <v>1.0688196826</v>
      </c>
      <c r="CK2685" s="96">
        <v>1.1620863077000001</v>
      </c>
      <c r="CL2685" s="96">
        <v>0.90058539309999996</v>
      </c>
      <c r="CM2685" s="96">
        <v>0.96128197820000005</v>
      </c>
      <c r="CN2685" s="96">
        <v>1.042834475</v>
      </c>
      <c r="CO2685" s="96">
        <v>0.96747316930000005</v>
      </c>
      <c r="CP2685" s="96">
        <v>1.0616538008</v>
      </c>
      <c r="CQ2685" s="96">
        <v>0.99584056389999998</v>
      </c>
      <c r="CR2685" s="96">
        <v>1.066087974</v>
      </c>
      <c r="CS2685" s="95">
        <v>323</v>
      </c>
      <c r="CT2685" s="95">
        <v>325</v>
      </c>
      <c r="CU2685" s="95">
        <v>323</v>
      </c>
      <c r="CV2685" s="95">
        <v>315</v>
      </c>
      <c r="CW2685" s="95">
        <v>314</v>
      </c>
      <c r="CX2685" s="96">
        <v>0.99105472900000002</v>
      </c>
      <c r="CY2685" s="96">
        <v>0.97696168500000002</v>
      </c>
      <c r="CZ2685" s="96">
        <v>0.97505230099999995</v>
      </c>
      <c r="DA2685" s="96">
        <v>0.94550893400000002</v>
      </c>
      <c r="DB2685" s="96">
        <v>0.94763260599999999</v>
      </c>
      <c r="DC2685">
        <v>2013</v>
      </c>
      <c r="DD2685" s="6">
        <v>340.8</v>
      </c>
      <c r="DE2685" s="96">
        <v>1.6391864999999999E-3</v>
      </c>
      <c r="DF2685" s="72">
        <v>817.4</v>
      </c>
      <c r="DG2685" s="96">
        <v>1</v>
      </c>
      <c r="DH2685" s="72">
        <v>817.4</v>
      </c>
      <c r="DI2685" s="72">
        <v>818.63612964000004</v>
      </c>
      <c r="DJ2685" s="96">
        <v>0.58378078079999995</v>
      </c>
      <c r="DK2685" s="72">
        <v>817.91450091000002</v>
      </c>
      <c r="DL2685" s="96">
        <v>1.0075728719999999</v>
      </c>
      <c r="DM2685" s="72">
        <v>824.10846270000002</v>
      </c>
      <c r="DN2685" s="96">
        <v>1</v>
      </c>
      <c r="DO2685" s="96">
        <v>6.8999999999999999E-3</v>
      </c>
      <c r="DP2685" s="72">
        <v>5.69</v>
      </c>
      <c r="DQ2685" s="72">
        <v>818.42</v>
      </c>
      <c r="DR2685" t="s">
        <v>1648</v>
      </c>
      <c r="DT2685" t="s">
        <v>1038</v>
      </c>
    </row>
    <row r="2686" spans="1:124" x14ac:dyDescent="0.3">
      <c r="A2686" t="s">
        <v>1649</v>
      </c>
      <c r="B2686">
        <v>45530</v>
      </c>
      <c r="C2686" s="95">
        <v>20663</v>
      </c>
      <c r="D2686" s="95">
        <v>89081358</v>
      </c>
      <c r="E2686" s="95">
        <v>19188</v>
      </c>
      <c r="F2686" s="95">
        <v>81075059</v>
      </c>
      <c r="G2686" s="95">
        <v>3354</v>
      </c>
      <c r="H2686" s="95">
        <v>14337890</v>
      </c>
      <c r="I2686" s="95">
        <v>2913</v>
      </c>
      <c r="J2686" s="95">
        <v>13260424</v>
      </c>
      <c r="K2686" s="95">
        <v>21602</v>
      </c>
      <c r="L2686" s="95">
        <v>95690182</v>
      </c>
      <c r="M2686" s="95">
        <v>19827</v>
      </c>
      <c r="N2686" s="95">
        <v>88882058</v>
      </c>
      <c r="O2686" s="95">
        <v>3556</v>
      </c>
      <c r="P2686" s="95">
        <v>17163838</v>
      </c>
      <c r="Q2686" s="95">
        <v>3056</v>
      </c>
      <c r="R2686" s="95">
        <v>14593969</v>
      </c>
      <c r="S2686" s="95">
        <v>22428</v>
      </c>
      <c r="T2686" s="95">
        <v>104817486</v>
      </c>
      <c r="U2686" s="95">
        <v>20290</v>
      </c>
      <c r="V2686" s="95">
        <v>92925288</v>
      </c>
      <c r="W2686" s="95">
        <v>3757</v>
      </c>
      <c r="X2686" s="95">
        <v>17785429</v>
      </c>
      <c r="Y2686" s="95">
        <v>3220</v>
      </c>
      <c r="Z2686" s="95">
        <v>16354467</v>
      </c>
      <c r="AA2686" s="95">
        <v>23242</v>
      </c>
      <c r="AB2686" s="95">
        <v>94097941</v>
      </c>
      <c r="AC2686" s="95">
        <v>20650</v>
      </c>
      <c r="AD2686" s="95">
        <v>102997494</v>
      </c>
      <c r="AE2686" s="95">
        <v>3502</v>
      </c>
      <c r="AF2686" s="95">
        <v>17842797</v>
      </c>
      <c r="AG2686" s="95">
        <v>2960</v>
      </c>
      <c r="AH2686" s="95">
        <v>17576958</v>
      </c>
      <c r="AI2686" s="95">
        <v>24605</v>
      </c>
      <c r="AJ2686" s="95">
        <v>99832867.159999996</v>
      </c>
      <c r="AK2686" s="95">
        <v>21723</v>
      </c>
      <c r="AL2686" s="95">
        <v>111312835.77</v>
      </c>
      <c r="AM2686" s="95">
        <v>3618</v>
      </c>
      <c r="AN2686" s="95">
        <v>18245366</v>
      </c>
      <c r="AO2686" s="95">
        <v>3029</v>
      </c>
      <c r="AP2686" s="95">
        <v>19342658</v>
      </c>
      <c r="AQ2686" s="72">
        <v>358.84</v>
      </c>
      <c r="AR2686" s="72">
        <v>355.7</v>
      </c>
      <c r="AS2686" s="72">
        <v>714.54</v>
      </c>
      <c r="AT2686" s="95">
        <v>103419248</v>
      </c>
      <c r="AU2686" s="95">
        <v>94335483</v>
      </c>
      <c r="AV2686" s="95">
        <v>24017</v>
      </c>
      <c r="AW2686" s="95">
        <v>22101</v>
      </c>
      <c r="AX2686" s="72">
        <v>373.82</v>
      </c>
      <c r="AY2686" s="72">
        <v>376.83</v>
      </c>
      <c r="AZ2686" s="72">
        <v>750.65</v>
      </c>
      <c r="BA2686" s="95">
        <v>112854020</v>
      </c>
      <c r="BB2686" s="95">
        <v>103476027</v>
      </c>
      <c r="BC2686" s="95">
        <v>25158</v>
      </c>
      <c r="BD2686" s="95">
        <v>22883</v>
      </c>
      <c r="BE2686" s="72">
        <v>390.18</v>
      </c>
      <c r="BF2686" s="72">
        <v>387.35</v>
      </c>
      <c r="BG2686" s="72">
        <v>777.53</v>
      </c>
      <c r="BH2686" s="95">
        <v>122602915</v>
      </c>
      <c r="BI2686" s="95">
        <v>109279755</v>
      </c>
      <c r="BJ2686" s="95">
        <v>26185</v>
      </c>
      <c r="BK2686" s="95">
        <v>23510</v>
      </c>
      <c r="BL2686" s="72">
        <v>348.8</v>
      </c>
      <c r="BM2686" s="72">
        <v>425.58</v>
      </c>
      <c r="BN2686" s="72">
        <v>774.38</v>
      </c>
      <c r="BO2686" s="95">
        <v>111940738</v>
      </c>
      <c r="BP2686" s="95">
        <v>120574452</v>
      </c>
      <c r="BQ2686" s="95">
        <v>26744</v>
      </c>
      <c r="BR2686" s="95">
        <v>23610</v>
      </c>
      <c r="BS2686" s="72">
        <v>348.65</v>
      </c>
      <c r="BT2686" s="72">
        <v>439.88</v>
      </c>
      <c r="BU2686" s="72">
        <v>788.53</v>
      </c>
      <c r="BV2686" s="95">
        <v>118078233.16</v>
      </c>
      <c r="BW2686" s="95">
        <v>130655493.77</v>
      </c>
      <c r="BX2686" s="95">
        <v>28223</v>
      </c>
      <c r="BY2686" s="95">
        <v>24752</v>
      </c>
      <c r="BZ2686" s="95">
        <v>23104</v>
      </c>
      <c r="CA2686" s="95">
        <v>24062</v>
      </c>
      <c r="CB2686" s="95">
        <v>24896</v>
      </c>
      <c r="CC2686" s="95">
        <v>25256</v>
      </c>
      <c r="CD2686" s="95">
        <v>26525</v>
      </c>
      <c r="CE2686" s="72">
        <v>650.75523149000003</v>
      </c>
      <c r="CF2686" s="72">
        <v>676.59346364999999</v>
      </c>
      <c r="CG2686" s="72">
        <v>712.40329333</v>
      </c>
      <c r="CH2686" s="72">
        <v>716.50152150999998</v>
      </c>
      <c r="CI2686" s="72">
        <v>731.52548966999996</v>
      </c>
      <c r="CJ2686" s="96">
        <v>1.0980165282000001</v>
      </c>
      <c r="CK2686" s="96">
        <v>1.1094549981999999</v>
      </c>
      <c r="CL2686" s="96">
        <v>1.0914183122000001</v>
      </c>
      <c r="CM2686" s="96">
        <v>1.080779282</v>
      </c>
      <c r="CN2686" s="96">
        <v>1.0779255284</v>
      </c>
      <c r="CO2686" s="96">
        <v>0.95863119139999997</v>
      </c>
      <c r="CP2686" s="96">
        <v>1.1386223812</v>
      </c>
      <c r="CQ2686" s="96">
        <v>0.99584056389999998</v>
      </c>
      <c r="CR2686" s="96">
        <v>1.1433780264</v>
      </c>
      <c r="CS2686" s="95">
        <v>25166</v>
      </c>
      <c r="CT2686" s="95">
        <v>26791</v>
      </c>
      <c r="CU2686" s="95">
        <v>27705</v>
      </c>
      <c r="CV2686" s="95">
        <v>28702</v>
      </c>
      <c r="CW2686" s="95">
        <v>30259</v>
      </c>
      <c r="CX2686" s="96">
        <v>0.95809452799999995</v>
      </c>
      <c r="CY2686" s="96">
        <v>0.96874637500000005</v>
      </c>
      <c r="CZ2686" s="96">
        <v>0.96521263000000002</v>
      </c>
      <c r="DA2686" s="96">
        <v>0.94794048200000003</v>
      </c>
      <c r="DB2686" s="96">
        <v>0.95423632599999997</v>
      </c>
      <c r="DC2686">
        <v>2013</v>
      </c>
      <c r="DD2686" s="6">
        <v>23371.200000000001</v>
      </c>
      <c r="DE2686" s="96">
        <v>2.9612877000000002E-3</v>
      </c>
      <c r="DF2686" s="72">
        <v>875.5</v>
      </c>
      <c r="DG2686" s="96">
        <v>1.0034886632</v>
      </c>
      <c r="DH2686" s="72">
        <v>878.55432460999998</v>
      </c>
      <c r="DI2686" s="72">
        <v>937.34203127000001</v>
      </c>
      <c r="DJ2686" s="96">
        <v>1</v>
      </c>
      <c r="DK2686" s="72">
        <v>878.55432460999998</v>
      </c>
      <c r="DL2686" s="96">
        <v>1</v>
      </c>
      <c r="DM2686" s="72">
        <v>878.55432460999998</v>
      </c>
      <c r="DN2686" s="96">
        <v>1</v>
      </c>
      <c r="DO2686" s="96">
        <v>8.4600000000000005E-3</v>
      </c>
      <c r="DP2686" s="72">
        <v>7.43</v>
      </c>
      <c r="DQ2686" s="72">
        <v>871.12</v>
      </c>
      <c r="DR2686" t="s">
        <v>1649</v>
      </c>
      <c r="DT2686" t="s">
        <v>1038</v>
      </c>
    </row>
    <row r="2687" spans="1:124" x14ac:dyDescent="0.3">
      <c r="A2687" t="s">
        <v>30</v>
      </c>
      <c r="B2687">
        <v>45531</v>
      </c>
      <c r="C2687" s="95">
        <v>1344</v>
      </c>
      <c r="D2687" s="95">
        <v>6688737</v>
      </c>
      <c r="E2687" s="95">
        <v>1314</v>
      </c>
      <c r="F2687" s="95">
        <v>5016459</v>
      </c>
      <c r="G2687" s="95">
        <v>165</v>
      </c>
      <c r="H2687" s="95">
        <v>790324</v>
      </c>
      <c r="I2687" s="95">
        <v>155</v>
      </c>
      <c r="J2687" s="95">
        <v>680493</v>
      </c>
      <c r="K2687" s="95">
        <v>1302</v>
      </c>
      <c r="L2687" s="95">
        <v>6861612</v>
      </c>
      <c r="M2687" s="95">
        <v>1275</v>
      </c>
      <c r="N2687" s="95">
        <v>5684174</v>
      </c>
      <c r="O2687" s="95">
        <v>170</v>
      </c>
      <c r="P2687" s="95">
        <v>530230</v>
      </c>
      <c r="Q2687" s="95">
        <v>156</v>
      </c>
      <c r="R2687" s="95">
        <v>713139</v>
      </c>
      <c r="S2687" s="95">
        <v>1271</v>
      </c>
      <c r="T2687" s="95">
        <v>6565959</v>
      </c>
      <c r="U2687" s="95">
        <v>1236</v>
      </c>
      <c r="V2687" s="95">
        <v>5575702</v>
      </c>
      <c r="W2687" s="95">
        <v>166</v>
      </c>
      <c r="X2687" s="95">
        <v>642454</v>
      </c>
      <c r="Y2687" s="95">
        <v>153</v>
      </c>
      <c r="Z2687" s="95">
        <v>776045</v>
      </c>
      <c r="AA2687" s="95">
        <v>1287</v>
      </c>
      <c r="AB2687" s="95">
        <v>6662032</v>
      </c>
      <c r="AC2687" s="95">
        <v>1245</v>
      </c>
      <c r="AD2687" s="95">
        <v>6123445</v>
      </c>
      <c r="AE2687" s="95">
        <v>166</v>
      </c>
      <c r="AF2687" s="95">
        <v>775538</v>
      </c>
      <c r="AG2687" s="95">
        <v>153</v>
      </c>
      <c r="AH2687" s="95">
        <v>984080</v>
      </c>
      <c r="AI2687" s="95">
        <v>1280</v>
      </c>
      <c r="AJ2687" s="95">
        <v>6651647</v>
      </c>
      <c r="AK2687" s="95">
        <v>1240</v>
      </c>
      <c r="AL2687" s="95">
        <v>6161934</v>
      </c>
      <c r="AM2687" s="95">
        <v>162</v>
      </c>
      <c r="AN2687" s="95">
        <v>1071445</v>
      </c>
      <c r="AO2687" s="95">
        <v>152</v>
      </c>
      <c r="AP2687" s="95">
        <v>866642</v>
      </c>
      <c r="AQ2687" s="72">
        <v>413.03</v>
      </c>
      <c r="AR2687" s="72">
        <v>323.18</v>
      </c>
      <c r="AS2687" s="72">
        <v>736.21</v>
      </c>
      <c r="AT2687" s="95">
        <v>7479061</v>
      </c>
      <c r="AU2687" s="95">
        <v>5696952</v>
      </c>
      <c r="AV2687" s="95">
        <v>1509</v>
      </c>
      <c r="AW2687" s="95">
        <v>1469</v>
      </c>
      <c r="AX2687" s="72">
        <v>418.47</v>
      </c>
      <c r="AY2687" s="72">
        <v>372.54</v>
      </c>
      <c r="AZ2687" s="72">
        <v>791.01</v>
      </c>
      <c r="BA2687" s="95">
        <v>7391842</v>
      </c>
      <c r="BB2687" s="95">
        <v>6397313</v>
      </c>
      <c r="BC2687" s="95">
        <v>1472</v>
      </c>
      <c r="BD2687" s="95">
        <v>1431</v>
      </c>
      <c r="BE2687" s="72">
        <v>418.02</v>
      </c>
      <c r="BF2687" s="72">
        <v>381.07</v>
      </c>
      <c r="BG2687" s="72">
        <v>799.09</v>
      </c>
      <c r="BH2687" s="95">
        <v>7208413</v>
      </c>
      <c r="BI2687" s="95">
        <v>6351747</v>
      </c>
      <c r="BJ2687" s="95">
        <v>1437</v>
      </c>
      <c r="BK2687" s="95">
        <v>1389</v>
      </c>
      <c r="BL2687" s="72">
        <v>426.56</v>
      </c>
      <c r="BM2687" s="72">
        <v>423.67</v>
      </c>
      <c r="BN2687" s="72">
        <v>850.23</v>
      </c>
      <c r="BO2687" s="95">
        <v>7437570</v>
      </c>
      <c r="BP2687" s="95">
        <v>7107525</v>
      </c>
      <c r="BQ2687" s="95">
        <v>1453</v>
      </c>
      <c r="BR2687" s="95">
        <v>1398</v>
      </c>
      <c r="BS2687" s="72">
        <v>446.32</v>
      </c>
      <c r="BT2687" s="72">
        <v>420.77</v>
      </c>
      <c r="BU2687" s="72">
        <v>867.09</v>
      </c>
      <c r="BV2687" s="95">
        <v>7723092</v>
      </c>
      <c r="BW2687" s="95">
        <v>7028576</v>
      </c>
      <c r="BX2687" s="95">
        <v>1442</v>
      </c>
      <c r="BY2687" s="95">
        <v>1392</v>
      </c>
      <c r="BZ2687" s="95">
        <v>1490</v>
      </c>
      <c r="CA2687" s="95">
        <v>1452</v>
      </c>
      <c r="CB2687" s="95">
        <v>1414</v>
      </c>
      <c r="CC2687" s="95">
        <v>1427</v>
      </c>
      <c r="CD2687" s="95">
        <v>1418</v>
      </c>
      <c r="CE2687" s="72">
        <v>650.75523149000003</v>
      </c>
      <c r="CF2687" s="72">
        <v>676.59346364999999</v>
      </c>
      <c r="CG2687" s="72">
        <v>712.40329333</v>
      </c>
      <c r="CH2687" s="72">
        <v>716.50152150999998</v>
      </c>
      <c r="CI2687" s="72">
        <v>731.52548966999996</v>
      </c>
      <c r="CJ2687" s="96">
        <v>1.1313162989000001</v>
      </c>
      <c r="CK2687" s="96">
        <v>1.1691067716000001</v>
      </c>
      <c r="CL2687" s="96">
        <v>1.121682069</v>
      </c>
      <c r="CM2687" s="96">
        <v>1.1866408855999999</v>
      </c>
      <c r="CN2687" s="96">
        <v>1.1853175484</v>
      </c>
      <c r="CO2687" s="96">
        <v>0.99638405109999995</v>
      </c>
      <c r="CP2687" s="96">
        <v>1.1630181288999999</v>
      </c>
      <c r="CQ2687" s="96">
        <v>0.99584056389999998</v>
      </c>
      <c r="CR2687" s="96">
        <v>1.1678756669999999</v>
      </c>
      <c r="CS2687" s="95">
        <v>1903</v>
      </c>
      <c r="CT2687" s="95">
        <v>1843</v>
      </c>
      <c r="CU2687" s="95">
        <v>1812</v>
      </c>
      <c r="CV2687" s="95">
        <v>1820</v>
      </c>
      <c r="CW2687" s="95">
        <v>1834</v>
      </c>
      <c r="CX2687" s="96">
        <v>1.0008209100000001</v>
      </c>
      <c r="CY2687" s="96">
        <v>1.0261680630000001</v>
      </c>
      <c r="CZ2687" s="96">
        <v>0.98508814600000005</v>
      </c>
      <c r="DA2687" s="96">
        <v>0.97420825799999999</v>
      </c>
      <c r="DB2687" s="96">
        <v>0.99501700999999998</v>
      </c>
      <c r="DC2687">
        <v>2013</v>
      </c>
      <c r="DD2687" s="6">
        <v>1415.8</v>
      </c>
      <c r="DE2687" s="96">
        <v>4.9743569999999998E-4</v>
      </c>
      <c r="DF2687" s="72">
        <v>896.47</v>
      </c>
      <c r="DG2687" s="96">
        <v>1</v>
      </c>
      <c r="DH2687" s="72">
        <v>896.47</v>
      </c>
      <c r="DI2687" s="72">
        <v>818.63612964000004</v>
      </c>
      <c r="DJ2687" s="96">
        <v>1</v>
      </c>
      <c r="DK2687" s="72">
        <v>896.47</v>
      </c>
      <c r="DL2687" s="96">
        <v>1</v>
      </c>
      <c r="DM2687" s="72">
        <v>896.47</v>
      </c>
      <c r="DN2687" s="96">
        <v>1</v>
      </c>
      <c r="DO2687" s="96">
        <v>1.5839999999999999E-3</v>
      </c>
      <c r="DP2687" s="72">
        <v>1.42</v>
      </c>
      <c r="DQ2687" s="72">
        <v>895.05</v>
      </c>
      <c r="DR2687" t="s">
        <v>30</v>
      </c>
      <c r="DT2687" t="s">
        <v>1038</v>
      </c>
    </row>
    <row r="2688" spans="1:124" x14ac:dyDescent="0.3">
      <c r="A2688" t="s">
        <v>1650</v>
      </c>
      <c r="B2688">
        <v>45540</v>
      </c>
      <c r="C2688" s="95">
        <v>2507</v>
      </c>
      <c r="D2688" s="95">
        <v>10845667</v>
      </c>
      <c r="E2688" s="95">
        <v>2427</v>
      </c>
      <c r="F2688" s="95">
        <v>9414701</v>
      </c>
      <c r="G2688" s="95">
        <v>422</v>
      </c>
      <c r="H2688" s="95">
        <v>1336123</v>
      </c>
      <c r="I2688" s="95">
        <v>385</v>
      </c>
      <c r="J2688" s="95">
        <v>1273733</v>
      </c>
      <c r="K2688" s="95">
        <v>2487</v>
      </c>
      <c r="L2688" s="95">
        <v>10430313</v>
      </c>
      <c r="M2688" s="95">
        <v>2400</v>
      </c>
      <c r="N2688" s="95">
        <v>9444507</v>
      </c>
      <c r="O2688" s="95">
        <v>430</v>
      </c>
      <c r="P2688" s="95">
        <v>1168380</v>
      </c>
      <c r="Q2688" s="95">
        <v>391</v>
      </c>
      <c r="R2688" s="95">
        <v>1313110</v>
      </c>
      <c r="S2688" s="95">
        <v>2514</v>
      </c>
      <c r="T2688" s="95">
        <v>9883021</v>
      </c>
      <c r="U2688" s="95">
        <v>2420</v>
      </c>
      <c r="V2688" s="95">
        <v>10070082</v>
      </c>
      <c r="W2688" s="95">
        <v>428</v>
      </c>
      <c r="X2688" s="95">
        <v>1237821</v>
      </c>
      <c r="Y2688" s="95">
        <v>390</v>
      </c>
      <c r="Z2688" s="95">
        <v>1453515</v>
      </c>
      <c r="AA2688" s="95">
        <v>2536</v>
      </c>
      <c r="AB2688" s="95">
        <v>9863030</v>
      </c>
      <c r="AC2688" s="95">
        <v>2440</v>
      </c>
      <c r="AD2688" s="95">
        <v>10687857</v>
      </c>
      <c r="AE2688" s="95">
        <v>434</v>
      </c>
      <c r="AF2688" s="95">
        <v>1621479</v>
      </c>
      <c r="AG2688" s="95">
        <v>399</v>
      </c>
      <c r="AH2688" s="95">
        <v>1797919</v>
      </c>
      <c r="AI2688" s="95">
        <v>2577</v>
      </c>
      <c r="AJ2688" s="95">
        <v>11131090.630000001</v>
      </c>
      <c r="AK2688" s="95">
        <v>2476</v>
      </c>
      <c r="AL2688" s="95">
        <v>11733293.619999999</v>
      </c>
      <c r="AM2688" s="95">
        <v>420</v>
      </c>
      <c r="AN2688" s="95">
        <v>1739566</v>
      </c>
      <c r="AO2688" s="95">
        <v>388</v>
      </c>
      <c r="AP2688" s="95">
        <v>2017490</v>
      </c>
      <c r="AQ2688" s="72">
        <v>346.59</v>
      </c>
      <c r="AR2688" s="72">
        <v>316.75</v>
      </c>
      <c r="AS2688" s="72">
        <v>663.34</v>
      </c>
      <c r="AT2688" s="95">
        <v>12181790</v>
      </c>
      <c r="AU2688" s="95">
        <v>10688434</v>
      </c>
      <c r="AV2688" s="95">
        <v>2929</v>
      </c>
      <c r="AW2688" s="95">
        <v>2812</v>
      </c>
      <c r="AX2688" s="72">
        <v>331.35</v>
      </c>
      <c r="AY2688" s="72">
        <v>321.2</v>
      </c>
      <c r="AZ2688" s="72">
        <v>652.54999999999995</v>
      </c>
      <c r="BA2688" s="95">
        <v>11598693</v>
      </c>
      <c r="BB2688" s="95">
        <v>10757617</v>
      </c>
      <c r="BC2688" s="95">
        <v>2917</v>
      </c>
      <c r="BD2688" s="95">
        <v>2791</v>
      </c>
      <c r="BE2688" s="72">
        <v>315</v>
      </c>
      <c r="BF2688" s="72">
        <v>341.74</v>
      </c>
      <c r="BG2688" s="72">
        <v>656.74</v>
      </c>
      <c r="BH2688" s="95">
        <v>11120842</v>
      </c>
      <c r="BI2688" s="95">
        <v>11523597</v>
      </c>
      <c r="BJ2688" s="95">
        <v>2942</v>
      </c>
      <c r="BK2688" s="95">
        <v>2810</v>
      </c>
      <c r="BL2688" s="72">
        <v>322.24</v>
      </c>
      <c r="BM2688" s="72">
        <v>366.5</v>
      </c>
      <c r="BN2688" s="72">
        <v>688.74</v>
      </c>
      <c r="BO2688" s="95">
        <v>11484509</v>
      </c>
      <c r="BP2688" s="95">
        <v>12485776</v>
      </c>
      <c r="BQ2688" s="95">
        <v>2970</v>
      </c>
      <c r="BR2688" s="95">
        <v>2839</v>
      </c>
      <c r="BS2688" s="72">
        <v>357.88</v>
      </c>
      <c r="BT2688" s="72">
        <v>400.1</v>
      </c>
      <c r="BU2688" s="72">
        <v>757.98</v>
      </c>
      <c r="BV2688" s="95">
        <v>12870656.630000001</v>
      </c>
      <c r="BW2688" s="95">
        <v>13750783.619999999</v>
      </c>
      <c r="BX2688" s="95">
        <v>2997</v>
      </c>
      <c r="BY2688" s="95">
        <v>2864</v>
      </c>
      <c r="BZ2688" s="95">
        <v>2873</v>
      </c>
      <c r="CA2688" s="95">
        <v>2856</v>
      </c>
      <c r="CB2688" s="95">
        <v>2878</v>
      </c>
      <c r="CC2688" s="95">
        <v>2908</v>
      </c>
      <c r="CD2688" s="95">
        <v>2932</v>
      </c>
      <c r="CE2688" s="72">
        <v>650.75523149000003</v>
      </c>
      <c r="CF2688" s="72">
        <v>676.59346364999999</v>
      </c>
      <c r="CG2688" s="72">
        <v>712.40329333</v>
      </c>
      <c r="CH2688" s="72">
        <v>716.50152150999998</v>
      </c>
      <c r="CI2688" s="72">
        <v>731.52548966999996</v>
      </c>
      <c r="CJ2688" s="96">
        <v>1.0193387128</v>
      </c>
      <c r="CK2688" s="96">
        <v>0.96446394339999997</v>
      </c>
      <c r="CL2688" s="96">
        <v>0.9218654744</v>
      </c>
      <c r="CM2688" s="96">
        <v>0.96125406479999997</v>
      </c>
      <c r="CN2688" s="96">
        <v>1.036163484</v>
      </c>
      <c r="CO2688" s="96">
        <v>0.94751252050000001</v>
      </c>
      <c r="CP2688" s="96">
        <v>1.0349384463</v>
      </c>
      <c r="CQ2688" s="96">
        <v>0.99584056389999998</v>
      </c>
      <c r="CR2688" s="96">
        <v>1.0392610384000001</v>
      </c>
      <c r="CS2688" s="95">
        <v>2872</v>
      </c>
      <c r="CT2688" s="95">
        <v>2828</v>
      </c>
      <c r="CU2688" s="95">
        <v>2855</v>
      </c>
      <c r="CV2688" s="95">
        <v>2864</v>
      </c>
      <c r="CW2688" s="95">
        <v>2916</v>
      </c>
      <c r="CX2688" s="96">
        <v>0.97745400800000004</v>
      </c>
      <c r="CY2688" s="96">
        <v>0.960393567</v>
      </c>
      <c r="CZ2688" s="96">
        <v>0.93843333299999998</v>
      </c>
      <c r="DA2688" s="96">
        <v>0.92457582599999999</v>
      </c>
      <c r="DB2688" s="96">
        <v>0.93694743899999999</v>
      </c>
      <c r="DC2688">
        <v>2013</v>
      </c>
      <c r="DD2688" s="6">
        <v>2823.2</v>
      </c>
      <c r="DE2688" s="96">
        <v>1.5813799E-3</v>
      </c>
      <c r="DF2688" s="72">
        <v>796.88</v>
      </c>
      <c r="DG2688" s="96">
        <v>1</v>
      </c>
      <c r="DH2688" s="72">
        <v>796.88</v>
      </c>
      <c r="DI2688" s="72">
        <v>818.63612964000004</v>
      </c>
      <c r="DJ2688" s="96">
        <v>1</v>
      </c>
      <c r="DK2688" s="72">
        <v>796.88</v>
      </c>
      <c r="DL2688" s="96">
        <v>1</v>
      </c>
      <c r="DM2688" s="72">
        <v>796.88</v>
      </c>
      <c r="DN2688" s="96">
        <v>1</v>
      </c>
      <c r="DO2688" s="96">
        <v>5.5449999999999996E-3</v>
      </c>
      <c r="DP2688" s="72">
        <v>4.42</v>
      </c>
      <c r="DQ2688" s="72">
        <v>792.46</v>
      </c>
      <c r="DR2688" t="s">
        <v>1650</v>
      </c>
      <c r="DT2688" t="s">
        <v>1038</v>
      </c>
    </row>
    <row r="2689" spans="1:124" x14ac:dyDescent="0.3">
      <c r="A2689" t="s">
        <v>1651</v>
      </c>
      <c r="B2689">
        <v>45541</v>
      </c>
      <c r="C2689" s="95">
        <v>1471</v>
      </c>
      <c r="D2689" s="95">
        <v>7445500</v>
      </c>
      <c r="E2689" s="95">
        <v>1422</v>
      </c>
      <c r="F2689" s="95">
        <v>5725683</v>
      </c>
      <c r="G2689" s="95">
        <v>337</v>
      </c>
      <c r="H2689" s="95">
        <v>1123454</v>
      </c>
      <c r="I2689" s="95">
        <v>316</v>
      </c>
      <c r="J2689" s="95">
        <v>925857</v>
      </c>
      <c r="K2689" s="95">
        <v>1421</v>
      </c>
      <c r="L2689" s="95">
        <v>7348104</v>
      </c>
      <c r="M2689" s="95">
        <v>1371</v>
      </c>
      <c r="N2689" s="95">
        <v>5854783</v>
      </c>
      <c r="O2689" s="95">
        <v>340</v>
      </c>
      <c r="P2689" s="95">
        <v>935223</v>
      </c>
      <c r="Q2689" s="95">
        <v>314</v>
      </c>
      <c r="R2689" s="95">
        <v>954043</v>
      </c>
      <c r="S2689" s="95">
        <v>1380</v>
      </c>
      <c r="T2689" s="95">
        <v>6237391</v>
      </c>
      <c r="U2689" s="95">
        <v>1328</v>
      </c>
      <c r="V2689" s="95">
        <v>5502737</v>
      </c>
      <c r="W2689" s="95">
        <v>338</v>
      </c>
      <c r="X2689" s="95">
        <v>1737257</v>
      </c>
      <c r="Y2689" s="95">
        <v>314</v>
      </c>
      <c r="Z2689" s="95">
        <v>1255988</v>
      </c>
      <c r="AA2689" s="95">
        <v>1441</v>
      </c>
      <c r="AB2689" s="95">
        <v>7035949</v>
      </c>
      <c r="AC2689" s="95">
        <v>1385</v>
      </c>
      <c r="AD2689" s="95">
        <v>6193887</v>
      </c>
      <c r="AE2689" s="95">
        <v>347</v>
      </c>
      <c r="AF2689" s="95">
        <v>1176980</v>
      </c>
      <c r="AG2689" s="95">
        <v>323</v>
      </c>
      <c r="AH2689" s="95">
        <v>1251866</v>
      </c>
      <c r="AI2689" s="95">
        <v>1414</v>
      </c>
      <c r="AJ2689" s="95">
        <v>6352477</v>
      </c>
      <c r="AK2689" s="95">
        <v>1359</v>
      </c>
      <c r="AL2689" s="95">
        <v>6648426</v>
      </c>
      <c r="AM2689" s="95">
        <v>345</v>
      </c>
      <c r="AN2689" s="95">
        <v>904243</v>
      </c>
      <c r="AO2689" s="95">
        <v>321</v>
      </c>
      <c r="AP2689" s="95">
        <v>1316765</v>
      </c>
      <c r="AQ2689" s="72">
        <v>394.96</v>
      </c>
      <c r="AR2689" s="72">
        <v>318.93</v>
      </c>
      <c r="AS2689" s="72">
        <v>713.89</v>
      </c>
      <c r="AT2689" s="95">
        <v>8568954</v>
      </c>
      <c r="AU2689" s="95">
        <v>6651540</v>
      </c>
      <c r="AV2689" s="95">
        <v>1808</v>
      </c>
      <c r="AW2689" s="95">
        <v>1738</v>
      </c>
      <c r="AX2689" s="72">
        <v>391.98</v>
      </c>
      <c r="AY2689" s="72">
        <v>336.74</v>
      </c>
      <c r="AZ2689" s="72">
        <v>728.72</v>
      </c>
      <c r="BA2689" s="95">
        <v>8283327</v>
      </c>
      <c r="BB2689" s="95">
        <v>6808826</v>
      </c>
      <c r="BC2689" s="95">
        <v>1761</v>
      </c>
      <c r="BD2689" s="95">
        <v>1685</v>
      </c>
      <c r="BE2689" s="72">
        <v>386.82</v>
      </c>
      <c r="BF2689" s="72">
        <v>343.01</v>
      </c>
      <c r="BG2689" s="72">
        <v>729.83</v>
      </c>
      <c r="BH2689" s="95">
        <v>7974648</v>
      </c>
      <c r="BI2689" s="95">
        <v>6758725</v>
      </c>
      <c r="BJ2689" s="95">
        <v>1718</v>
      </c>
      <c r="BK2689" s="95">
        <v>1642</v>
      </c>
      <c r="BL2689" s="72">
        <v>382.78</v>
      </c>
      <c r="BM2689" s="72">
        <v>363.28</v>
      </c>
      <c r="BN2689" s="72">
        <v>746.06</v>
      </c>
      <c r="BO2689" s="95">
        <v>8212929</v>
      </c>
      <c r="BP2689" s="95">
        <v>7445753</v>
      </c>
      <c r="BQ2689" s="95">
        <v>1788</v>
      </c>
      <c r="BR2689" s="95">
        <v>1708</v>
      </c>
      <c r="BS2689" s="72">
        <v>343.79</v>
      </c>
      <c r="BT2689" s="72">
        <v>395.1</v>
      </c>
      <c r="BU2689" s="72">
        <v>738.89</v>
      </c>
      <c r="BV2689" s="95">
        <v>7256720</v>
      </c>
      <c r="BW2689" s="95">
        <v>7965191</v>
      </c>
      <c r="BX2689" s="95">
        <v>1759</v>
      </c>
      <c r="BY2689" s="95">
        <v>1680</v>
      </c>
      <c r="BZ2689" s="95">
        <v>1775</v>
      </c>
      <c r="CA2689" s="95">
        <v>1724</v>
      </c>
      <c r="CB2689" s="95">
        <v>1681</v>
      </c>
      <c r="CC2689" s="95">
        <v>1750</v>
      </c>
      <c r="CD2689" s="95">
        <v>1720</v>
      </c>
      <c r="CE2689" s="72">
        <v>650.75523149000003</v>
      </c>
      <c r="CF2689" s="72">
        <v>676.59346364999999</v>
      </c>
      <c r="CG2689" s="72">
        <v>712.40329333</v>
      </c>
      <c r="CH2689" s="72">
        <v>716.50152150999998</v>
      </c>
      <c r="CI2689" s="72">
        <v>731.52548966999996</v>
      </c>
      <c r="CJ2689" s="96">
        <v>1.0970176888000001</v>
      </c>
      <c r="CK2689" s="96">
        <v>1.0770426248</v>
      </c>
      <c r="CL2689" s="96">
        <v>1.0244618559000001</v>
      </c>
      <c r="CM2689" s="96">
        <v>1.0412538949000001</v>
      </c>
      <c r="CN2689" s="96">
        <v>1.0100673325</v>
      </c>
      <c r="CO2689" s="96">
        <v>1.1039653881</v>
      </c>
      <c r="CP2689" s="96">
        <v>0.95108840429999997</v>
      </c>
      <c r="CQ2689" s="96">
        <v>0.99584056389999998</v>
      </c>
      <c r="CR2689" s="96">
        <v>0.95506078279999995</v>
      </c>
      <c r="CS2689" s="95">
        <v>1704</v>
      </c>
      <c r="CT2689" s="95">
        <v>1704</v>
      </c>
      <c r="CU2689" s="95">
        <v>1668</v>
      </c>
      <c r="CV2689" s="95">
        <v>1715</v>
      </c>
      <c r="CW2689" s="95">
        <v>1730</v>
      </c>
      <c r="CX2689" s="96">
        <v>1.101307568</v>
      </c>
      <c r="CY2689" s="96">
        <v>1.150078395</v>
      </c>
      <c r="CZ2689" s="96">
        <v>1.095701137</v>
      </c>
      <c r="DA2689" s="96">
        <v>1.100191237</v>
      </c>
      <c r="DB2689" s="96">
        <v>1.072872788</v>
      </c>
      <c r="DC2689">
        <v>2013</v>
      </c>
      <c r="DD2689" s="6">
        <v>1690.6</v>
      </c>
      <c r="DE2689" s="96">
        <v>1.3140319999999999E-3</v>
      </c>
      <c r="DF2689" s="72">
        <v>732.51</v>
      </c>
      <c r="DG2689" s="96">
        <v>1</v>
      </c>
      <c r="DH2689" s="72">
        <v>732.51</v>
      </c>
      <c r="DI2689" s="72">
        <v>818.63612964000004</v>
      </c>
      <c r="DJ2689" s="96">
        <v>1</v>
      </c>
      <c r="DK2689" s="72">
        <v>732.51</v>
      </c>
      <c r="DL2689" s="96">
        <v>1</v>
      </c>
      <c r="DM2689" s="72">
        <v>732.51</v>
      </c>
      <c r="DN2689" s="96">
        <v>1</v>
      </c>
      <c r="DO2689" s="96">
        <v>4.2009999999999999E-3</v>
      </c>
      <c r="DP2689" s="72">
        <v>3.08</v>
      </c>
      <c r="DQ2689" s="72">
        <v>729.43</v>
      </c>
      <c r="DR2689" t="s">
        <v>1651</v>
      </c>
      <c r="DT2689" t="s">
        <v>1038</v>
      </c>
    </row>
    <row r="2690" spans="1:124" x14ac:dyDescent="0.3">
      <c r="A2690" t="s">
        <v>1652</v>
      </c>
      <c r="B2690">
        <v>45542</v>
      </c>
      <c r="C2690" s="95">
        <v>1365</v>
      </c>
      <c r="D2690" s="95">
        <v>6695461</v>
      </c>
      <c r="E2690" s="95">
        <v>1331</v>
      </c>
      <c r="F2690" s="95">
        <v>5102645</v>
      </c>
      <c r="G2690" s="95">
        <v>209</v>
      </c>
      <c r="H2690" s="95">
        <v>896533</v>
      </c>
      <c r="I2690" s="95">
        <v>202</v>
      </c>
      <c r="J2690" s="95">
        <v>947068</v>
      </c>
      <c r="K2690" s="95">
        <v>1380</v>
      </c>
      <c r="L2690" s="95">
        <v>6368265</v>
      </c>
      <c r="M2690" s="95">
        <v>1351</v>
      </c>
      <c r="N2690" s="95">
        <v>5210067</v>
      </c>
      <c r="O2690" s="95">
        <v>212</v>
      </c>
      <c r="P2690" s="95">
        <v>906747</v>
      </c>
      <c r="Q2690" s="95">
        <v>200</v>
      </c>
      <c r="R2690" s="95">
        <v>804707</v>
      </c>
      <c r="S2690" s="95">
        <v>1375</v>
      </c>
      <c r="T2690" s="95">
        <v>6938367</v>
      </c>
      <c r="U2690" s="95">
        <v>1343</v>
      </c>
      <c r="V2690" s="95">
        <v>5606616</v>
      </c>
      <c r="W2690" s="95">
        <v>215</v>
      </c>
      <c r="X2690" s="95">
        <v>927574</v>
      </c>
      <c r="Y2690" s="95">
        <v>200</v>
      </c>
      <c r="Z2690" s="95">
        <v>844660</v>
      </c>
      <c r="AA2690" s="95">
        <v>1344</v>
      </c>
      <c r="AB2690" s="95">
        <v>6295185</v>
      </c>
      <c r="AC2690" s="95">
        <v>1307</v>
      </c>
      <c r="AD2690" s="95">
        <v>5539403</v>
      </c>
      <c r="AE2690" s="95">
        <v>207</v>
      </c>
      <c r="AF2690" s="95">
        <v>568264</v>
      </c>
      <c r="AG2690" s="95">
        <v>194</v>
      </c>
      <c r="AH2690" s="95">
        <v>744394</v>
      </c>
      <c r="AI2690" s="95">
        <v>1356</v>
      </c>
      <c r="AJ2690" s="95">
        <v>6649002</v>
      </c>
      <c r="AK2690" s="95">
        <v>1304</v>
      </c>
      <c r="AL2690" s="95">
        <v>5947009</v>
      </c>
      <c r="AM2690" s="95">
        <v>208</v>
      </c>
      <c r="AN2690" s="95">
        <v>990780</v>
      </c>
      <c r="AO2690" s="95">
        <v>198</v>
      </c>
      <c r="AP2690" s="95">
        <v>984154</v>
      </c>
      <c r="AQ2690" s="72">
        <v>401.95</v>
      </c>
      <c r="AR2690" s="72">
        <v>328.86</v>
      </c>
      <c r="AS2690" s="72">
        <v>730.81</v>
      </c>
      <c r="AT2690" s="95">
        <v>7591994</v>
      </c>
      <c r="AU2690" s="95">
        <v>6049713</v>
      </c>
      <c r="AV2690" s="95">
        <v>1574</v>
      </c>
      <c r="AW2690" s="95">
        <v>1533</v>
      </c>
      <c r="AX2690" s="72">
        <v>380.81</v>
      </c>
      <c r="AY2690" s="72">
        <v>323.17</v>
      </c>
      <c r="AZ2690" s="72">
        <v>703.98</v>
      </c>
      <c r="BA2690" s="95">
        <v>7275012</v>
      </c>
      <c r="BB2690" s="95">
        <v>6014774</v>
      </c>
      <c r="BC2690" s="95">
        <v>1592</v>
      </c>
      <c r="BD2690" s="95">
        <v>1551</v>
      </c>
      <c r="BE2690" s="72">
        <v>412.26</v>
      </c>
      <c r="BF2690" s="72">
        <v>348.42</v>
      </c>
      <c r="BG2690" s="72">
        <v>760.68</v>
      </c>
      <c r="BH2690" s="95">
        <v>7865941</v>
      </c>
      <c r="BI2690" s="95">
        <v>6451276</v>
      </c>
      <c r="BJ2690" s="95">
        <v>1590</v>
      </c>
      <c r="BK2690" s="95">
        <v>1543</v>
      </c>
      <c r="BL2690" s="72">
        <v>368.76</v>
      </c>
      <c r="BM2690" s="72">
        <v>348.87</v>
      </c>
      <c r="BN2690" s="72">
        <v>717.63</v>
      </c>
      <c r="BO2690" s="95">
        <v>6863449</v>
      </c>
      <c r="BP2690" s="95">
        <v>6283797</v>
      </c>
      <c r="BQ2690" s="95">
        <v>1551</v>
      </c>
      <c r="BR2690" s="95">
        <v>1501</v>
      </c>
      <c r="BS2690" s="72">
        <v>407.06</v>
      </c>
      <c r="BT2690" s="72">
        <v>384.55</v>
      </c>
      <c r="BU2690" s="72">
        <v>791.61</v>
      </c>
      <c r="BV2690" s="95">
        <v>7639782</v>
      </c>
      <c r="BW2690" s="95">
        <v>6931163</v>
      </c>
      <c r="BX2690" s="95">
        <v>1564</v>
      </c>
      <c r="BY2690" s="95">
        <v>1502</v>
      </c>
      <c r="BZ2690" s="95">
        <v>1554</v>
      </c>
      <c r="CA2690" s="95">
        <v>1572</v>
      </c>
      <c r="CB2690" s="95">
        <v>1567</v>
      </c>
      <c r="CC2690" s="95">
        <v>1527</v>
      </c>
      <c r="CD2690" s="95">
        <v>1534</v>
      </c>
      <c r="CE2690" s="72">
        <v>650.75523149000003</v>
      </c>
      <c r="CF2690" s="72">
        <v>676.59346364999999</v>
      </c>
      <c r="CG2690" s="72">
        <v>712.40329333</v>
      </c>
      <c r="CH2690" s="72">
        <v>716.50152150999998</v>
      </c>
      <c r="CI2690" s="72">
        <v>731.52548966999996</v>
      </c>
      <c r="CJ2690" s="96">
        <v>1.1230182480999999</v>
      </c>
      <c r="CK2690" s="96">
        <v>1.0404770927</v>
      </c>
      <c r="CL2690" s="96">
        <v>1.0677659791</v>
      </c>
      <c r="CM2690" s="96">
        <v>1.0015749840999999</v>
      </c>
      <c r="CN2690" s="96">
        <v>1.0821359079999999</v>
      </c>
      <c r="CO2690" s="96">
        <v>0.94010834730000004</v>
      </c>
      <c r="CP2690" s="96">
        <v>1.1307148218</v>
      </c>
      <c r="CQ2690" s="96">
        <v>0.99584056389999998</v>
      </c>
      <c r="CR2690" s="96">
        <v>1.1354374398</v>
      </c>
      <c r="CS2690" s="95">
        <v>1551</v>
      </c>
      <c r="CT2690" s="95">
        <v>1585</v>
      </c>
      <c r="CU2690" s="95">
        <v>1567</v>
      </c>
      <c r="CV2690" s="95">
        <v>1522</v>
      </c>
      <c r="CW2690" s="95">
        <v>1532</v>
      </c>
      <c r="CX2690" s="96">
        <v>0.98579566900000004</v>
      </c>
      <c r="CY2690" s="96">
        <v>0.96389219199999998</v>
      </c>
      <c r="CZ2690" s="96">
        <v>0.91006477799999996</v>
      </c>
      <c r="DA2690" s="96">
        <v>0.93156910800000003</v>
      </c>
      <c r="DB2690" s="96">
        <v>0.90846119700000005</v>
      </c>
      <c r="DC2690">
        <v>2013</v>
      </c>
      <c r="DD2690" s="6">
        <v>1526</v>
      </c>
      <c r="DE2690" s="96">
        <v>2.4906295E-3</v>
      </c>
      <c r="DF2690" s="72">
        <v>869.83</v>
      </c>
      <c r="DG2690" s="96">
        <v>1</v>
      </c>
      <c r="DH2690" s="72">
        <v>869.83</v>
      </c>
      <c r="DI2690" s="72">
        <v>818.63612964000004</v>
      </c>
      <c r="DJ2690" s="96">
        <v>1</v>
      </c>
      <c r="DK2690" s="72">
        <v>869.83</v>
      </c>
      <c r="DL2690" s="96">
        <v>1</v>
      </c>
      <c r="DM2690" s="72">
        <v>869.83</v>
      </c>
      <c r="DN2690" s="96">
        <v>1</v>
      </c>
      <c r="DO2690" s="96">
        <v>7.5750000000000001E-3</v>
      </c>
      <c r="DP2690" s="72">
        <v>6.59</v>
      </c>
      <c r="DQ2690" s="72">
        <v>863.24</v>
      </c>
      <c r="DR2690" t="s">
        <v>1652</v>
      </c>
      <c r="DT2690" t="s">
        <v>1038</v>
      </c>
    </row>
    <row r="2691" spans="1:124" x14ac:dyDescent="0.3">
      <c r="A2691" t="s">
        <v>1653</v>
      </c>
      <c r="B2691">
        <v>45550</v>
      </c>
      <c r="C2691" s="95">
        <v>27744</v>
      </c>
      <c r="D2691" s="95">
        <v>150062767</v>
      </c>
      <c r="E2691" s="95">
        <v>26303</v>
      </c>
      <c r="F2691" s="95">
        <v>102697437</v>
      </c>
      <c r="G2691" s="95">
        <v>4984</v>
      </c>
      <c r="H2691" s="95">
        <v>26351471</v>
      </c>
      <c r="I2691" s="95">
        <v>4475</v>
      </c>
      <c r="J2691" s="95">
        <v>18955051</v>
      </c>
      <c r="K2691" s="95">
        <v>27266</v>
      </c>
      <c r="L2691" s="95">
        <v>148648764</v>
      </c>
      <c r="M2691" s="95">
        <v>25604</v>
      </c>
      <c r="N2691" s="95">
        <v>108215110</v>
      </c>
      <c r="O2691" s="95">
        <v>5167</v>
      </c>
      <c r="P2691" s="95">
        <v>26794823</v>
      </c>
      <c r="Q2691" s="95">
        <v>4577</v>
      </c>
      <c r="R2691" s="95">
        <v>21272905</v>
      </c>
      <c r="S2691" s="95">
        <v>26419</v>
      </c>
      <c r="T2691" s="95">
        <v>150377780</v>
      </c>
      <c r="U2691" s="95">
        <v>24625</v>
      </c>
      <c r="V2691" s="95">
        <v>110275253</v>
      </c>
      <c r="W2691" s="95">
        <v>5008</v>
      </c>
      <c r="X2691" s="95">
        <v>28621102</v>
      </c>
      <c r="Y2691" s="95">
        <v>4433</v>
      </c>
      <c r="Z2691" s="95">
        <v>22553427</v>
      </c>
      <c r="AA2691" s="95">
        <v>26650</v>
      </c>
      <c r="AB2691" s="95">
        <v>141835081</v>
      </c>
      <c r="AC2691" s="95">
        <v>24695</v>
      </c>
      <c r="AD2691" s="95">
        <v>121250118</v>
      </c>
      <c r="AE2691" s="95">
        <v>5026</v>
      </c>
      <c r="AF2691" s="95">
        <v>28075358</v>
      </c>
      <c r="AG2691" s="95">
        <v>4471</v>
      </c>
      <c r="AH2691" s="95">
        <v>25568057</v>
      </c>
      <c r="AI2691" s="95">
        <v>27237</v>
      </c>
      <c r="AJ2691" s="95">
        <v>157808043.31</v>
      </c>
      <c r="AK2691" s="95">
        <v>25063</v>
      </c>
      <c r="AL2691" s="95">
        <v>132489578.83</v>
      </c>
      <c r="AM2691" s="95">
        <v>5148</v>
      </c>
      <c r="AN2691" s="95">
        <v>35109460</v>
      </c>
      <c r="AO2691" s="95">
        <v>4580</v>
      </c>
      <c r="AP2691" s="95">
        <v>28385796.699999999</v>
      </c>
      <c r="AQ2691" s="72">
        <v>449.19</v>
      </c>
      <c r="AR2691" s="72">
        <v>329.38</v>
      </c>
      <c r="AS2691" s="72">
        <v>778.57</v>
      </c>
      <c r="AT2691" s="95">
        <v>176414238</v>
      </c>
      <c r="AU2691" s="95">
        <v>121652488</v>
      </c>
      <c r="AV2691" s="95">
        <v>32728</v>
      </c>
      <c r="AW2691" s="95">
        <v>30778</v>
      </c>
      <c r="AX2691" s="72">
        <v>450.78</v>
      </c>
      <c r="AY2691" s="72">
        <v>357.53</v>
      </c>
      <c r="AZ2691" s="72">
        <v>808.31</v>
      </c>
      <c r="BA2691" s="95">
        <v>175443587</v>
      </c>
      <c r="BB2691" s="95">
        <v>129488015</v>
      </c>
      <c r="BC2691" s="95">
        <v>32433</v>
      </c>
      <c r="BD2691" s="95">
        <v>30181</v>
      </c>
      <c r="BE2691" s="72">
        <v>474.64</v>
      </c>
      <c r="BF2691" s="72">
        <v>380.93</v>
      </c>
      <c r="BG2691" s="72">
        <v>855.57</v>
      </c>
      <c r="BH2691" s="95">
        <v>178998882</v>
      </c>
      <c r="BI2691" s="95">
        <v>132828680</v>
      </c>
      <c r="BJ2691" s="95">
        <v>31427</v>
      </c>
      <c r="BK2691" s="95">
        <v>29058</v>
      </c>
      <c r="BL2691" s="72">
        <v>447</v>
      </c>
      <c r="BM2691" s="72">
        <v>419.49</v>
      </c>
      <c r="BN2691" s="72">
        <v>866.49</v>
      </c>
      <c r="BO2691" s="95">
        <v>169910439</v>
      </c>
      <c r="BP2691" s="95">
        <v>146818175</v>
      </c>
      <c r="BQ2691" s="95">
        <v>31676</v>
      </c>
      <c r="BR2691" s="95">
        <v>29166</v>
      </c>
      <c r="BS2691" s="72">
        <v>496.42</v>
      </c>
      <c r="BT2691" s="72">
        <v>452.26</v>
      </c>
      <c r="BU2691" s="72">
        <v>948.68</v>
      </c>
      <c r="BV2691" s="95">
        <v>192917503.31</v>
      </c>
      <c r="BW2691" s="95">
        <v>160875375.53</v>
      </c>
      <c r="BX2691" s="95">
        <v>32385</v>
      </c>
      <c r="BY2691" s="95">
        <v>29643</v>
      </c>
      <c r="BZ2691" s="95">
        <v>31799</v>
      </c>
      <c r="CA2691" s="95">
        <v>31347</v>
      </c>
      <c r="CB2691" s="95">
        <v>30285</v>
      </c>
      <c r="CC2691" s="95">
        <v>30485</v>
      </c>
      <c r="CD2691" s="95">
        <v>31044</v>
      </c>
      <c r="CE2691" s="72">
        <v>650.75523149000003</v>
      </c>
      <c r="CF2691" s="72">
        <v>676.59346364999999</v>
      </c>
      <c r="CG2691" s="72">
        <v>712.40329333</v>
      </c>
      <c r="CH2691" s="72">
        <v>716.50152150999998</v>
      </c>
      <c r="CI2691" s="72">
        <v>731.52548966999996</v>
      </c>
      <c r="CJ2691" s="96">
        <v>1.1964098978</v>
      </c>
      <c r="CK2691" s="96">
        <v>1.1946760402000001</v>
      </c>
      <c r="CL2691" s="96">
        <v>1.2009630051</v>
      </c>
      <c r="CM2691" s="96">
        <v>1.2093344871</v>
      </c>
      <c r="CN2691" s="96">
        <v>1.2968515976999999</v>
      </c>
      <c r="CO2691" s="96">
        <v>1.0184378233</v>
      </c>
      <c r="CP2691" s="96">
        <v>1.1975664863</v>
      </c>
      <c r="CQ2691" s="96">
        <v>0.99584056389999998</v>
      </c>
      <c r="CR2691" s="96">
        <v>1.2025683214</v>
      </c>
      <c r="CS2691" s="95">
        <v>29700</v>
      </c>
      <c r="CT2691" s="95">
        <v>29067</v>
      </c>
      <c r="CU2691" s="95">
        <v>29046</v>
      </c>
      <c r="CV2691" s="95">
        <v>28067</v>
      </c>
      <c r="CW2691" s="95">
        <v>28483</v>
      </c>
      <c r="CX2691" s="96">
        <v>1.014814262</v>
      </c>
      <c r="CY2691" s="96">
        <v>1.0321098200000001</v>
      </c>
      <c r="CZ2691" s="96">
        <v>1.0142432290000001</v>
      </c>
      <c r="DA2691" s="96">
        <v>1.005938496</v>
      </c>
      <c r="DB2691" s="96">
        <v>1.0248581670000001</v>
      </c>
      <c r="DC2691">
        <v>2013</v>
      </c>
      <c r="DD2691" s="6">
        <v>29765.200000000001</v>
      </c>
      <c r="DE2691" s="96">
        <v>8.6835698000000006E-3</v>
      </c>
      <c r="DF2691" s="72">
        <v>915.54</v>
      </c>
      <c r="DG2691" s="96">
        <v>1.0089896738999999</v>
      </c>
      <c r="DH2691" s="72">
        <v>923.77040604000001</v>
      </c>
      <c r="DI2691" s="72">
        <v>937.34203127000001</v>
      </c>
      <c r="DJ2691" s="96">
        <v>1</v>
      </c>
      <c r="DK2691" s="72">
        <v>923.77040604000001</v>
      </c>
      <c r="DL2691" s="96">
        <v>1</v>
      </c>
      <c r="DM2691" s="72">
        <v>923.77040604000001</v>
      </c>
      <c r="DN2691" s="96">
        <v>0.76945272669999998</v>
      </c>
      <c r="DO2691" s="96">
        <v>3.1191E-2</v>
      </c>
      <c r="DP2691" s="72">
        <v>22.17</v>
      </c>
      <c r="DQ2691" s="72">
        <v>901.6</v>
      </c>
      <c r="DR2691" t="s">
        <v>1653</v>
      </c>
      <c r="DT2691" t="s">
        <v>1038</v>
      </c>
    </row>
    <row r="2692" spans="1:124" x14ac:dyDescent="0.3">
      <c r="A2692" t="s">
        <v>1654</v>
      </c>
      <c r="B2692">
        <v>45551</v>
      </c>
      <c r="C2692" s="95">
        <v>596</v>
      </c>
      <c r="D2692" s="95">
        <v>2998000</v>
      </c>
      <c r="E2692" s="95">
        <v>581</v>
      </c>
      <c r="F2692" s="95">
        <v>2588608</v>
      </c>
      <c r="G2692" s="95">
        <v>85</v>
      </c>
      <c r="H2692" s="95">
        <v>476482</v>
      </c>
      <c r="I2692" s="95">
        <v>76</v>
      </c>
      <c r="J2692" s="95">
        <v>398069</v>
      </c>
      <c r="K2692" s="95">
        <v>596</v>
      </c>
      <c r="L2692" s="95">
        <v>3195196</v>
      </c>
      <c r="M2692" s="95">
        <v>577</v>
      </c>
      <c r="N2692" s="95">
        <v>2258057</v>
      </c>
      <c r="O2692" s="95">
        <v>94</v>
      </c>
      <c r="P2692" s="95">
        <v>505471</v>
      </c>
      <c r="Q2692" s="95">
        <v>86</v>
      </c>
      <c r="R2692" s="95">
        <v>368701</v>
      </c>
      <c r="S2692" s="95">
        <v>620</v>
      </c>
      <c r="T2692" s="95">
        <v>4040847</v>
      </c>
      <c r="U2692" s="95">
        <v>600</v>
      </c>
      <c r="V2692" s="95">
        <v>2580199</v>
      </c>
      <c r="W2692" s="95">
        <v>96</v>
      </c>
      <c r="X2692" s="95">
        <v>373911</v>
      </c>
      <c r="Y2692" s="95">
        <v>89</v>
      </c>
      <c r="Z2692" s="95">
        <v>362561</v>
      </c>
      <c r="AA2692" s="95">
        <v>606</v>
      </c>
      <c r="AB2692" s="95">
        <v>3637102</v>
      </c>
      <c r="AC2692" s="95">
        <v>580</v>
      </c>
      <c r="AD2692" s="95">
        <v>2543034</v>
      </c>
      <c r="AE2692" s="95">
        <v>93</v>
      </c>
      <c r="AF2692" s="95">
        <v>205799</v>
      </c>
      <c r="AG2692" s="95">
        <v>85</v>
      </c>
      <c r="AH2692" s="95">
        <v>280304</v>
      </c>
      <c r="AI2692" s="95">
        <v>622</v>
      </c>
      <c r="AJ2692" s="95">
        <v>3481939</v>
      </c>
      <c r="AK2692" s="95">
        <v>594</v>
      </c>
      <c r="AL2692" s="95">
        <v>2654953</v>
      </c>
      <c r="AM2692" s="95">
        <v>88</v>
      </c>
      <c r="AN2692" s="95">
        <v>661157</v>
      </c>
      <c r="AO2692" s="95">
        <v>82</v>
      </c>
      <c r="AP2692" s="95">
        <v>338376</v>
      </c>
      <c r="AQ2692" s="72">
        <v>425.17</v>
      </c>
      <c r="AR2692" s="72">
        <v>378.83</v>
      </c>
      <c r="AS2692" s="72">
        <v>804</v>
      </c>
      <c r="AT2692" s="95">
        <v>3474482</v>
      </c>
      <c r="AU2692" s="95">
        <v>2986677</v>
      </c>
      <c r="AV2692" s="95">
        <v>681</v>
      </c>
      <c r="AW2692" s="95">
        <v>657</v>
      </c>
      <c r="AX2692" s="72">
        <v>446.94</v>
      </c>
      <c r="AY2692" s="72">
        <v>330.16</v>
      </c>
      <c r="AZ2692" s="72">
        <v>777.1</v>
      </c>
      <c r="BA2692" s="95">
        <v>3700667</v>
      </c>
      <c r="BB2692" s="95">
        <v>2626758</v>
      </c>
      <c r="BC2692" s="95">
        <v>690</v>
      </c>
      <c r="BD2692" s="95">
        <v>663</v>
      </c>
      <c r="BE2692" s="72">
        <v>513.82000000000005</v>
      </c>
      <c r="BF2692" s="72">
        <v>355.92</v>
      </c>
      <c r="BG2692" s="72">
        <v>869.74</v>
      </c>
      <c r="BH2692" s="95">
        <v>4414758</v>
      </c>
      <c r="BI2692" s="95">
        <v>2942760</v>
      </c>
      <c r="BJ2692" s="95">
        <v>716</v>
      </c>
      <c r="BK2692" s="95">
        <v>689</v>
      </c>
      <c r="BL2692" s="72">
        <v>458.14</v>
      </c>
      <c r="BM2692" s="72">
        <v>353.8</v>
      </c>
      <c r="BN2692" s="72">
        <v>811.94</v>
      </c>
      <c r="BO2692" s="95">
        <v>3842901</v>
      </c>
      <c r="BP2692" s="95">
        <v>2823338</v>
      </c>
      <c r="BQ2692" s="95">
        <v>699</v>
      </c>
      <c r="BR2692" s="95">
        <v>665</v>
      </c>
      <c r="BS2692" s="72">
        <v>486.28</v>
      </c>
      <c r="BT2692" s="72">
        <v>369</v>
      </c>
      <c r="BU2692" s="72">
        <v>855.28</v>
      </c>
      <c r="BV2692" s="95">
        <v>4143096</v>
      </c>
      <c r="BW2692" s="95">
        <v>2993329</v>
      </c>
      <c r="BX2692" s="95">
        <v>710</v>
      </c>
      <c r="BY2692" s="95">
        <v>676</v>
      </c>
      <c r="BZ2692" s="95">
        <v>670</v>
      </c>
      <c r="CA2692" s="95">
        <v>677</v>
      </c>
      <c r="CB2692" s="95">
        <v>703</v>
      </c>
      <c r="CC2692" s="95">
        <v>683</v>
      </c>
      <c r="CD2692" s="95">
        <v>693</v>
      </c>
      <c r="CE2692" s="72">
        <v>650.75523149000003</v>
      </c>
      <c r="CF2692" s="72">
        <v>676.59346364999999</v>
      </c>
      <c r="CG2692" s="72">
        <v>712.40329333</v>
      </c>
      <c r="CH2692" s="72">
        <v>716.50152150999998</v>
      </c>
      <c r="CI2692" s="72">
        <v>731.52548966999996</v>
      </c>
      <c r="CJ2692" s="96">
        <v>1.2354875705999999</v>
      </c>
      <c r="CK2692" s="96">
        <v>1.1485478973000001</v>
      </c>
      <c r="CL2692" s="96">
        <v>1.2208534241</v>
      </c>
      <c r="CM2692" s="96">
        <v>1.1332006641000001</v>
      </c>
      <c r="CN2692" s="96">
        <v>1.1691732032</v>
      </c>
      <c r="CO2692" s="96">
        <v>0.97244624950000003</v>
      </c>
      <c r="CP2692" s="96">
        <v>1.2149283853999999</v>
      </c>
      <c r="CQ2692" s="96">
        <v>0.99584056389999998</v>
      </c>
      <c r="CR2692" s="96">
        <v>1.2200027354</v>
      </c>
      <c r="CS2692" s="95">
        <v>607</v>
      </c>
      <c r="CT2692" s="95">
        <v>660</v>
      </c>
      <c r="CU2692" s="95">
        <v>657</v>
      </c>
      <c r="CV2692" s="95">
        <v>636</v>
      </c>
      <c r="CW2692" s="95">
        <v>629</v>
      </c>
      <c r="CX2692" s="96">
        <v>0.85647020799999996</v>
      </c>
      <c r="CY2692" s="96">
        <v>1.0011993400000001</v>
      </c>
      <c r="CZ2692" s="96">
        <v>0.98023517599999999</v>
      </c>
      <c r="DA2692" s="96">
        <v>1.0240539120000001</v>
      </c>
      <c r="DB2692" s="96">
        <v>0.99387807699999997</v>
      </c>
      <c r="DC2692">
        <v>2013</v>
      </c>
      <c r="DD2692" s="6">
        <v>670</v>
      </c>
      <c r="DE2692" s="96">
        <v>8.2281925999999998E-3</v>
      </c>
      <c r="DF2692" s="72">
        <v>929.24</v>
      </c>
      <c r="DG2692" s="96">
        <v>1</v>
      </c>
      <c r="DH2692" s="72">
        <v>929.24</v>
      </c>
      <c r="DI2692" s="72">
        <v>818.63612964000004</v>
      </c>
      <c r="DJ2692" s="96">
        <v>0.81853527719999997</v>
      </c>
      <c r="DK2692" s="72">
        <v>909.16929932000005</v>
      </c>
      <c r="DL2692" s="96">
        <v>1.0075728719999999</v>
      </c>
      <c r="DM2692" s="72">
        <v>916.05432200999996</v>
      </c>
      <c r="DN2692" s="96">
        <v>1</v>
      </c>
      <c r="DO2692" s="96">
        <v>2.0426E-2</v>
      </c>
      <c r="DP2692" s="72">
        <v>18.71</v>
      </c>
      <c r="DQ2692" s="72">
        <v>897.34</v>
      </c>
      <c r="DR2692" t="s">
        <v>1654</v>
      </c>
      <c r="DT2692" t="s">
        <v>1038</v>
      </c>
    </row>
    <row r="2693" spans="1:124" x14ac:dyDescent="0.3">
      <c r="A2693" t="s">
        <v>1655</v>
      </c>
      <c r="B2693">
        <v>45552</v>
      </c>
      <c r="C2693" s="95">
        <v>5301</v>
      </c>
      <c r="D2693" s="95">
        <v>16732732</v>
      </c>
      <c r="E2693" s="95">
        <v>5196</v>
      </c>
      <c r="F2693" s="95">
        <v>16959783</v>
      </c>
      <c r="G2693" s="95">
        <v>329</v>
      </c>
      <c r="H2693" s="95">
        <v>864682</v>
      </c>
      <c r="I2693" s="95">
        <v>305</v>
      </c>
      <c r="J2693" s="95">
        <v>936693</v>
      </c>
      <c r="K2693" s="95">
        <v>5360</v>
      </c>
      <c r="L2693" s="95">
        <v>16095641</v>
      </c>
      <c r="M2693" s="95">
        <v>5231</v>
      </c>
      <c r="N2693" s="95">
        <v>17484603</v>
      </c>
      <c r="O2693" s="95">
        <v>353</v>
      </c>
      <c r="P2693" s="95">
        <v>1539070</v>
      </c>
      <c r="Q2693" s="95">
        <v>325</v>
      </c>
      <c r="R2693" s="95">
        <v>1161831</v>
      </c>
      <c r="S2693" s="95">
        <v>5441</v>
      </c>
      <c r="T2693" s="95">
        <v>16584092</v>
      </c>
      <c r="U2693" s="95">
        <v>5299</v>
      </c>
      <c r="V2693" s="95">
        <v>18561041</v>
      </c>
      <c r="W2693" s="95">
        <v>370</v>
      </c>
      <c r="X2693" s="95">
        <v>1525306</v>
      </c>
      <c r="Y2693" s="95">
        <v>331</v>
      </c>
      <c r="Z2693" s="95">
        <v>1338115</v>
      </c>
      <c r="AA2693" s="95">
        <v>5521</v>
      </c>
      <c r="AB2693" s="95">
        <v>15934688</v>
      </c>
      <c r="AC2693" s="95">
        <v>5358</v>
      </c>
      <c r="AD2693" s="95">
        <v>19994341</v>
      </c>
      <c r="AE2693" s="95">
        <v>378</v>
      </c>
      <c r="AF2693" s="95">
        <v>1212890</v>
      </c>
      <c r="AG2693" s="95">
        <v>341</v>
      </c>
      <c r="AH2693" s="95">
        <v>1370899</v>
      </c>
      <c r="AI2693" s="95">
        <v>5645</v>
      </c>
      <c r="AJ2693" s="95">
        <v>16152616.73</v>
      </c>
      <c r="AK2693" s="95">
        <v>5452</v>
      </c>
      <c r="AL2693" s="95">
        <v>21630615.670000002</v>
      </c>
      <c r="AM2693" s="95">
        <v>399</v>
      </c>
      <c r="AN2693" s="95">
        <v>1585267</v>
      </c>
      <c r="AO2693" s="95">
        <v>365</v>
      </c>
      <c r="AP2693" s="95">
        <v>1462891</v>
      </c>
      <c r="AQ2693" s="72">
        <v>260.47000000000003</v>
      </c>
      <c r="AR2693" s="72">
        <v>271.11</v>
      </c>
      <c r="AS2693" s="72">
        <v>531.58000000000004</v>
      </c>
      <c r="AT2693" s="95">
        <v>17597414</v>
      </c>
      <c r="AU2693" s="95">
        <v>17896476</v>
      </c>
      <c r="AV2693" s="95">
        <v>5630</v>
      </c>
      <c r="AW2693" s="95">
        <v>5501</v>
      </c>
      <c r="AX2693" s="72">
        <v>257.23</v>
      </c>
      <c r="AY2693" s="72">
        <v>279.67</v>
      </c>
      <c r="AZ2693" s="72">
        <v>536.9</v>
      </c>
      <c r="BA2693" s="95">
        <v>17634711</v>
      </c>
      <c r="BB2693" s="95">
        <v>18646434</v>
      </c>
      <c r="BC2693" s="95">
        <v>5713</v>
      </c>
      <c r="BD2693" s="95">
        <v>5556</v>
      </c>
      <c r="BE2693" s="72">
        <v>259.7</v>
      </c>
      <c r="BF2693" s="72">
        <v>294.54000000000002</v>
      </c>
      <c r="BG2693" s="72">
        <v>554.24</v>
      </c>
      <c r="BH2693" s="95">
        <v>18109398</v>
      </c>
      <c r="BI2693" s="95">
        <v>19899156</v>
      </c>
      <c r="BJ2693" s="95">
        <v>5811</v>
      </c>
      <c r="BK2693" s="95">
        <v>5630</v>
      </c>
      <c r="BL2693" s="72">
        <v>242.24</v>
      </c>
      <c r="BM2693" s="72">
        <v>312.41000000000003</v>
      </c>
      <c r="BN2693" s="72">
        <v>554.65</v>
      </c>
      <c r="BO2693" s="95">
        <v>17147578</v>
      </c>
      <c r="BP2693" s="95">
        <v>21365240</v>
      </c>
      <c r="BQ2693" s="95">
        <v>5899</v>
      </c>
      <c r="BR2693" s="95">
        <v>5699</v>
      </c>
      <c r="BS2693" s="72">
        <v>244.57</v>
      </c>
      <c r="BT2693" s="72">
        <v>330.83</v>
      </c>
      <c r="BU2693" s="72">
        <v>575.4</v>
      </c>
      <c r="BV2693" s="95">
        <v>17737883.73</v>
      </c>
      <c r="BW2693" s="95">
        <v>23093506.670000002</v>
      </c>
      <c r="BX2693" s="95">
        <v>6044</v>
      </c>
      <c r="BY2693" s="95">
        <v>5817</v>
      </c>
      <c r="BZ2693" s="95">
        <v>5569</v>
      </c>
      <c r="CA2693" s="95">
        <v>5637</v>
      </c>
      <c r="CB2693" s="95">
        <v>5724</v>
      </c>
      <c r="CC2693" s="95">
        <v>5804</v>
      </c>
      <c r="CD2693" s="95">
        <v>5933</v>
      </c>
      <c r="CE2693" s="72">
        <v>650.75523149000003</v>
      </c>
      <c r="CF2693" s="72">
        <v>676.59346364999999</v>
      </c>
      <c r="CG2693" s="72">
        <v>712.40329333</v>
      </c>
      <c r="CH2693" s="72">
        <v>716.50152150999998</v>
      </c>
      <c r="CI2693" s="72">
        <v>731.52548966999996</v>
      </c>
      <c r="CJ2693" s="96">
        <v>0.81686627209999996</v>
      </c>
      <c r="CK2693" s="96">
        <v>0.79353412180000005</v>
      </c>
      <c r="CL2693" s="96">
        <v>0.77798629679999998</v>
      </c>
      <c r="CM2693" s="96">
        <v>0.77410861440000001</v>
      </c>
      <c r="CN2693" s="96">
        <v>0.78657546199999995</v>
      </c>
      <c r="CO2693" s="96">
        <v>0.90125613169999996</v>
      </c>
      <c r="CP2693" s="96">
        <v>0.8763481608</v>
      </c>
      <c r="CQ2693" s="96">
        <v>0.99584056389999998</v>
      </c>
      <c r="CR2693" s="96">
        <v>0.8800083742</v>
      </c>
      <c r="CS2693" s="95">
        <v>5582</v>
      </c>
      <c r="CT2693" s="95">
        <v>5683</v>
      </c>
      <c r="CU2693" s="95">
        <v>5779</v>
      </c>
      <c r="CV2693" s="95">
        <v>5869</v>
      </c>
      <c r="CW2693" s="95">
        <v>5992</v>
      </c>
      <c r="CX2693" s="96">
        <v>0.91287476599999995</v>
      </c>
      <c r="CY2693" s="96">
        <v>0.90681725300000005</v>
      </c>
      <c r="CZ2693" s="96">
        <v>0.90609298800000004</v>
      </c>
      <c r="DA2693" s="96">
        <v>0.88698901699999999</v>
      </c>
      <c r="DB2693" s="96">
        <v>0.89446748600000003</v>
      </c>
      <c r="DC2693">
        <v>2013</v>
      </c>
      <c r="DD2693" s="6">
        <v>5640.6</v>
      </c>
      <c r="DE2693" s="96">
        <v>8.0523070000000001E-4</v>
      </c>
      <c r="DF2693" s="72">
        <v>675.29</v>
      </c>
      <c r="DG2693" s="96">
        <v>1</v>
      </c>
      <c r="DH2693" s="72">
        <v>675.29</v>
      </c>
      <c r="DI2693" s="72">
        <v>818.63612964000004</v>
      </c>
      <c r="DJ2693" s="96">
        <v>1</v>
      </c>
      <c r="DK2693" s="72">
        <v>675.29</v>
      </c>
      <c r="DL2693" s="96">
        <v>1</v>
      </c>
      <c r="DM2693" s="72">
        <v>675.29</v>
      </c>
      <c r="DN2693" s="96">
        <v>1</v>
      </c>
      <c r="DO2693" s="96">
        <v>2.833E-3</v>
      </c>
      <c r="DP2693" s="72">
        <v>1.91</v>
      </c>
      <c r="DQ2693" s="72">
        <v>673.38</v>
      </c>
      <c r="DR2693" t="s">
        <v>1655</v>
      </c>
      <c r="DT2693" t="s">
        <v>1038</v>
      </c>
    </row>
    <row r="2694" spans="1:124" x14ac:dyDescent="0.3">
      <c r="A2694" t="s">
        <v>1656</v>
      </c>
      <c r="B2694">
        <v>45560</v>
      </c>
      <c r="C2694" s="95">
        <v>104</v>
      </c>
      <c r="D2694" s="95">
        <v>349423</v>
      </c>
      <c r="E2694" s="95">
        <v>102</v>
      </c>
      <c r="F2694" s="95">
        <v>339549</v>
      </c>
      <c r="G2694" s="95">
        <v>7</v>
      </c>
      <c r="H2694" s="95">
        <v>1</v>
      </c>
      <c r="I2694" s="95">
        <v>7</v>
      </c>
      <c r="J2694" s="95">
        <v>17899</v>
      </c>
      <c r="K2694" s="95">
        <v>101</v>
      </c>
      <c r="L2694" s="95">
        <v>226484</v>
      </c>
      <c r="M2694" s="95">
        <v>98</v>
      </c>
      <c r="N2694" s="95">
        <v>323916</v>
      </c>
      <c r="O2694" s="95">
        <v>8</v>
      </c>
      <c r="P2694" s="95">
        <v>1</v>
      </c>
      <c r="Q2694" s="95">
        <v>7</v>
      </c>
      <c r="R2694" s="95">
        <v>14931</v>
      </c>
      <c r="S2694" s="95">
        <v>102</v>
      </c>
      <c r="T2694" s="95">
        <v>343580</v>
      </c>
      <c r="U2694" s="95">
        <v>97</v>
      </c>
      <c r="V2694" s="95">
        <v>441366</v>
      </c>
      <c r="W2694" s="95">
        <v>8</v>
      </c>
      <c r="X2694" s="95">
        <v>4070</v>
      </c>
      <c r="Y2694" s="95">
        <v>7</v>
      </c>
      <c r="Z2694" s="95">
        <v>7324</v>
      </c>
      <c r="AA2694" s="95">
        <v>103</v>
      </c>
      <c r="AB2694" s="95">
        <v>280778</v>
      </c>
      <c r="AC2694" s="95">
        <v>99</v>
      </c>
      <c r="AD2694" s="95">
        <v>418930</v>
      </c>
      <c r="AE2694" s="95">
        <v>7</v>
      </c>
      <c r="AF2694" s="95">
        <v>1</v>
      </c>
      <c r="AG2694" s="95">
        <v>6</v>
      </c>
      <c r="AH2694" s="95">
        <v>1908</v>
      </c>
      <c r="AI2694" s="95">
        <v>110</v>
      </c>
      <c r="AJ2694" s="95">
        <v>193767</v>
      </c>
      <c r="AK2694" s="95">
        <v>105</v>
      </c>
      <c r="AL2694" s="95">
        <v>405420</v>
      </c>
      <c r="AM2694" s="95">
        <v>7</v>
      </c>
      <c r="AN2694" s="95">
        <v>2277</v>
      </c>
      <c r="AO2694" s="95">
        <v>6</v>
      </c>
      <c r="AP2694" s="95">
        <v>9722</v>
      </c>
      <c r="AQ2694" s="72">
        <v>262.33</v>
      </c>
      <c r="AR2694" s="72">
        <v>273.27999999999997</v>
      </c>
      <c r="AS2694" s="72">
        <v>535.61</v>
      </c>
      <c r="AT2694" s="95">
        <v>349424</v>
      </c>
      <c r="AU2694" s="95">
        <v>357448</v>
      </c>
      <c r="AV2694" s="95">
        <v>111</v>
      </c>
      <c r="AW2694" s="95">
        <v>109</v>
      </c>
      <c r="AX2694" s="72">
        <v>173.15</v>
      </c>
      <c r="AY2694" s="72">
        <v>268.93</v>
      </c>
      <c r="AZ2694" s="72">
        <v>442.08</v>
      </c>
      <c r="BA2694" s="95">
        <v>226485</v>
      </c>
      <c r="BB2694" s="95">
        <v>338847</v>
      </c>
      <c r="BC2694" s="95">
        <v>109</v>
      </c>
      <c r="BD2694" s="95">
        <v>105</v>
      </c>
      <c r="BE2694" s="72">
        <v>263.37</v>
      </c>
      <c r="BF2694" s="72">
        <v>359.53</v>
      </c>
      <c r="BG2694" s="72">
        <v>622.9</v>
      </c>
      <c r="BH2694" s="95">
        <v>347650</v>
      </c>
      <c r="BI2694" s="95">
        <v>448690</v>
      </c>
      <c r="BJ2694" s="95">
        <v>110</v>
      </c>
      <c r="BK2694" s="95">
        <v>104</v>
      </c>
      <c r="BL2694" s="72">
        <v>212.71</v>
      </c>
      <c r="BM2694" s="72">
        <v>334</v>
      </c>
      <c r="BN2694" s="72">
        <v>546.71</v>
      </c>
      <c r="BO2694" s="95">
        <v>280779</v>
      </c>
      <c r="BP2694" s="95">
        <v>420838</v>
      </c>
      <c r="BQ2694" s="95">
        <v>110</v>
      </c>
      <c r="BR2694" s="95">
        <v>105</v>
      </c>
      <c r="BS2694" s="72">
        <v>139.63</v>
      </c>
      <c r="BT2694" s="72">
        <v>311.67</v>
      </c>
      <c r="BU2694" s="72">
        <v>451.3</v>
      </c>
      <c r="BV2694" s="95">
        <v>196044</v>
      </c>
      <c r="BW2694" s="95">
        <v>415142</v>
      </c>
      <c r="BX2694" s="95">
        <v>117</v>
      </c>
      <c r="BY2694" s="95">
        <v>111</v>
      </c>
      <c r="BZ2694" s="95">
        <v>110</v>
      </c>
      <c r="CA2694" s="95">
        <v>107</v>
      </c>
      <c r="CB2694" s="95">
        <v>107</v>
      </c>
      <c r="CC2694" s="95">
        <v>108</v>
      </c>
      <c r="CD2694" s="95">
        <v>114</v>
      </c>
      <c r="CE2694" s="72">
        <v>650.75523149000003</v>
      </c>
      <c r="CF2694" s="72">
        <v>676.59346364999999</v>
      </c>
      <c r="CG2694" s="72">
        <v>712.40329333</v>
      </c>
      <c r="CH2694" s="72">
        <v>716.50152150999998</v>
      </c>
      <c r="CI2694" s="72">
        <v>731.52548966999996</v>
      </c>
      <c r="CJ2694" s="96">
        <v>0.8230590767</v>
      </c>
      <c r="CK2694" s="96">
        <v>0.65339088199999995</v>
      </c>
      <c r="CL2694" s="96">
        <v>0.87436429029999996</v>
      </c>
      <c r="CM2694" s="96">
        <v>0.76302699100000004</v>
      </c>
      <c r="CN2694" s="96">
        <v>0.61692997220000001</v>
      </c>
      <c r="CO2694" s="96">
        <v>0.81730297689999998</v>
      </c>
      <c r="CP2694" s="96">
        <v>0.91294692850000003</v>
      </c>
      <c r="CQ2694" s="96">
        <v>0.99584056389999998</v>
      </c>
      <c r="CR2694" s="96">
        <v>0.91676000280000003</v>
      </c>
      <c r="CS2694" s="95">
        <v>134</v>
      </c>
      <c r="CT2694" s="95">
        <v>129</v>
      </c>
      <c r="CU2694" s="95">
        <v>131</v>
      </c>
      <c r="CV2694" s="95">
        <v>131</v>
      </c>
      <c r="CW2694" s="95">
        <v>142</v>
      </c>
      <c r="CX2694" s="96">
        <v>0.83221112699999999</v>
      </c>
      <c r="CY2694" s="96">
        <v>0.81398749299999995</v>
      </c>
      <c r="CZ2694" s="96">
        <v>0.78026748099999998</v>
      </c>
      <c r="DA2694" s="96">
        <v>0.83238999599999997</v>
      </c>
      <c r="DB2694" s="96">
        <v>0.82649491900000005</v>
      </c>
      <c r="DC2694">
        <v>2013</v>
      </c>
      <c r="DD2694" s="6">
        <v>106.8</v>
      </c>
      <c r="DE2694" s="96">
        <v>1.88978E-3</v>
      </c>
      <c r="DF2694" s="72">
        <v>702.73</v>
      </c>
      <c r="DG2694" s="96">
        <v>1</v>
      </c>
      <c r="DH2694" s="72">
        <v>702.73</v>
      </c>
      <c r="DI2694" s="72">
        <v>818.63612964000004</v>
      </c>
      <c r="DJ2694" s="96">
        <v>0.32680269280000002</v>
      </c>
      <c r="DK2694" s="72">
        <v>780.75769436999997</v>
      </c>
      <c r="DL2694" s="96">
        <v>1.0075728719999999</v>
      </c>
      <c r="DM2694" s="72">
        <v>786.67027241000005</v>
      </c>
      <c r="DN2694" s="96">
        <v>1</v>
      </c>
      <c r="DO2694" s="96">
        <v>4.0639999999999999E-3</v>
      </c>
      <c r="DP2694" s="72">
        <v>3.2</v>
      </c>
      <c r="DQ2694" s="72">
        <v>783.47</v>
      </c>
      <c r="DR2694" t="s">
        <v>1656</v>
      </c>
      <c r="DT2694" t="s">
        <v>1038</v>
      </c>
    </row>
    <row r="2695" spans="1:124" x14ac:dyDescent="0.3">
      <c r="A2695" t="s">
        <v>1657</v>
      </c>
      <c r="B2695">
        <v>45561</v>
      </c>
      <c r="C2695" s="95">
        <v>990</v>
      </c>
      <c r="D2695" s="95">
        <v>4512062</v>
      </c>
      <c r="E2695" s="95">
        <v>967</v>
      </c>
      <c r="F2695" s="95">
        <v>3711154</v>
      </c>
      <c r="G2695" s="95">
        <v>134</v>
      </c>
      <c r="H2695" s="95">
        <v>382443</v>
      </c>
      <c r="I2695" s="95">
        <v>123</v>
      </c>
      <c r="J2695" s="95">
        <v>427855</v>
      </c>
      <c r="K2695" s="95">
        <v>983</v>
      </c>
      <c r="L2695" s="95">
        <v>4323030</v>
      </c>
      <c r="M2695" s="95">
        <v>961</v>
      </c>
      <c r="N2695" s="95">
        <v>3786240</v>
      </c>
      <c r="O2695" s="95">
        <v>139</v>
      </c>
      <c r="P2695" s="95">
        <v>584285</v>
      </c>
      <c r="Q2695" s="95">
        <v>128</v>
      </c>
      <c r="R2695" s="95">
        <v>423950</v>
      </c>
      <c r="S2695" s="95">
        <v>990</v>
      </c>
      <c r="T2695" s="95">
        <v>4857993</v>
      </c>
      <c r="U2695" s="95">
        <v>962</v>
      </c>
      <c r="V2695" s="95">
        <v>3756845</v>
      </c>
      <c r="W2695" s="95">
        <v>144</v>
      </c>
      <c r="X2695" s="95">
        <v>623378</v>
      </c>
      <c r="Y2695" s="95">
        <v>133</v>
      </c>
      <c r="Z2695" s="95">
        <v>533619</v>
      </c>
      <c r="AA2695" s="95">
        <v>996</v>
      </c>
      <c r="AB2695" s="95">
        <v>4796708</v>
      </c>
      <c r="AC2695" s="95">
        <v>967</v>
      </c>
      <c r="AD2695" s="95">
        <v>4282284</v>
      </c>
      <c r="AE2695" s="95">
        <v>137</v>
      </c>
      <c r="AF2695" s="95">
        <v>446636</v>
      </c>
      <c r="AG2695" s="95">
        <v>129</v>
      </c>
      <c r="AH2695" s="95">
        <v>570473</v>
      </c>
      <c r="AI2695" s="95">
        <v>1009</v>
      </c>
      <c r="AJ2695" s="95">
        <v>3504058</v>
      </c>
      <c r="AK2695" s="95">
        <v>981</v>
      </c>
      <c r="AL2695" s="95">
        <v>3873865</v>
      </c>
      <c r="AM2695" s="95">
        <v>146</v>
      </c>
      <c r="AN2695" s="95">
        <v>672549</v>
      </c>
      <c r="AO2695" s="95">
        <v>136</v>
      </c>
      <c r="AP2695" s="95">
        <v>582762</v>
      </c>
      <c r="AQ2695" s="72">
        <v>362.88</v>
      </c>
      <c r="AR2695" s="72">
        <v>316.44</v>
      </c>
      <c r="AS2695" s="72">
        <v>679.32</v>
      </c>
      <c r="AT2695" s="95">
        <v>4894505</v>
      </c>
      <c r="AU2695" s="95">
        <v>4139009</v>
      </c>
      <c r="AV2695" s="95">
        <v>1124</v>
      </c>
      <c r="AW2695" s="95">
        <v>1090</v>
      </c>
      <c r="AX2695" s="72">
        <v>364.48</v>
      </c>
      <c r="AY2695" s="72">
        <v>322.18</v>
      </c>
      <c r="AZ2695" s="72">
        <v>686.66</v>
      </c>
      <c r="BA2695" s="95">
        <v>4907315</v>
      </c>
      <c r="BB2695" s="95">
        <v>4210190</v>
      </c>
      <c r="BC2695" s="95">
        <v>1122</v>
      </c>
      <c r="BD2695" s="95">
        <v>1089</v>
      </c>
      <c r="BE2695" s="72">
        <v>402.81</v>
      </c>
      <c r="BF2695" s="72">
        <v>326.52</v>
      </c>
      <c r="BG2695" s="72">
        <v>729.33</v>
      </c>
      <c r="BH2695" s="95">
        <v>5481371</v>
      </c>
      <c r="BI2695" s="95">
        <v>4290464</v>
      </c>
      <c r="BJ2695" s="95">
        <v>1134</v>
      </c>
      <c r="BK2695" s="95">
        <v>1095</v>
      </c>
      <c r="BL2695" s="72">
        <v>385.65</v>
      </c>
      <c r="BM2695" s="72">
        <v>368.97</v>
      </c>
      <c r="BN2695" s="72">
        <v>754.62</v>
      </c>
      <c r="BO2695" s="95">
        <v>5243344</v>
      </c>
      <c r="BP2695" s="95">
        <v>4852757</v>
      </c>
      <c r="BQ2695" s="95">
        <v>1133</v>
      </c>
      <c r="BR2695" s="95">
        <v>1096</v>
      </c>
      <c r="BS2695" s="72">
        <v>301.33999999999997</v>
      </c>
      <c r="BT2695" s="72">
        <v>332.48</v>
      </c>
      <c r="BU2695" s="72">
        <v>633.82000000000005</v>
      </c>
      <c r="BV2695" s="95">
        <v>4176607</v>
      </c>
      <c r="BW2695" s="95">
        <v>4456627</v>
      </c>
      <c r="BX2695" s="95">
        <v>1155</v>
      </c>
      <c r="BY2695" s="95">
        <v>1117</v>
      </c>
      <c r="BZ2695" s="95">
        <v>1108</v>
      </c>
      <c r="CA2695" s="95">
        <v>1106</v>
      </c>
      <c r="CB2695" s="95">
        <v>1115</v>
      </c>
      <c r="CC2695" s="95">
        <v>1115</v>
      </c>
      <c r="CD2695" s="95">
        <v>1136</v>
      </c>
      <c r="CE2695" s="72">
        <v>650.75523149000003</v>
      </c>
      <c r="CF2695" s="72">
        <v>676.59346364999999</v>
      </c>
      <c r="CG2695" s="72">
        <v>712.40329333</v>
      </c>
      <c r="CH2695" s="72">
        <v>716.50152150999998</v>
      </c>
      <c r="CI2695" s="72">
        <v>731.52548966999996</v>
      </c>
      <c r="CJ2695" s="96">
        <v>1.0438947966000001</v>
      </c>
      <c r="CK2695" s="96">
        <v>1.0148782643000001</v>
      </c>
      <c r="CL2695" s="96">
        <v>1.0237600062000001</v>
      </c>
      <c r="CM2695" s="96">
        <v>1.0532008340000001</v>
      </c>
      <c r="CN2695" s="96">
        <v>0.86643597380000004</v>
      </c>
      <c r="CO2695" s="96">
        <v>1.0119806427</v>
      </c>
      <c r="CP2695" s="96">
        <v>0.98859003099999998</v>
      </c>
      <c r="CQ2695" s="96">
        <v>0.99584056389999998</v>
      </c>
      <c r="CR2695" s="96">
        <v>0.99271904119999999</v>
      </c>
      <c r="CS2695" s="95">
        <v>1163</v>
      </c>
      <c r="CT2695" s="95">
        <v>1159</v>
      </c>
      <c r="CU2695" s="95">
        <v>1179</v>
      </c>
      <c r="CV2695" s="95">
        <v>1201</v>
      </c>
      <c r="CW2695" s="95">
        <v>1220</v>
      </c>
      <c r="CX2695" s="96">
        <v>0.99872477400000004</v>
      </c>
      <c r="CY2695" s="96">
        <v>1.0142136610000001</v>
      </c>
      <c r="CZ2695" s="96">
        <v>1.019968636</v>
      </c>
      <c r="DA2695" s="96">
        <v>1.0253761779999999</v>
      </c>
      <c r="DB2695" s="96">
        <v>1.0015893520000001</v>
      </c>
      <c r="DC2695">
        <v>2013</v>
      </c>
      <c r="DD2695" s="6">
        <v>1097.4000000000001</v>
      </c>
      <c r="DE2695" s="96">
        <v>8.9281980000000005E-4</v>
      </c>
      <c r="DF2695" s="72">
        <v>761.72</v>
      </c>
      <c r="DG2695" s="96">
        <v>1</v>
      </c>
      <c r="DH2695" s="72">
        <v>761.72</v>
      </c>
      <c r="DI2695" s="72">
        <v>808.68291744999999</v>
      </c>
      <c r="DJ2695" s="96">
        <v>1</v>
      </c>
      <c r="DK2695" s="72">
        <v>761.72</v>
      </c>
      <c r="DL2695" s="96">
        <v>1</v>
      </c>
      <c r="DM2695" s="72">
        <v>761.72</v>
      </c>
      <c r="DN2695" s="96">
        <v>1</v>
      </c>
      <c r="DO2695" s="96">
        <v>3.4580000000000001E-3</v>
      </c>
      <c r="DP2695" s="72">
        <v>2.63</v>
      </c>
      <c r="DQ2695" s="72">
        <v>759.09</v>
      </c>
      <c r="DR2695" t="s">
        <v>1657</v>
      </c>
      <c r="DT2695" t="s">
        <v>1038</v>
      </c>
    </row>
    <row r="2696" spans="1:124" x14ac:dyDescent="0.3">
      <c r="A2696" t="s">
        <v>1658</v>
      </c>
      <c r="B2696">
        <v>45562</v>
      </c>
      <c r="C2696" s="95">
        <v>2807</v>
      </c>
      <c r="D2696" s="95">
        <v>12451665</v>
      </c>
      <c r="E2696" s="95">
        <v>2721</v>
      </c>
      <c r="F2696" s="95">
        <v>9948930</v>
      </c>
      <c r="G2696" s="95">
        <v>440</v>
      </c>
      <c r="H2696" s="95">
        <v>1576188</v>
      </c>
      <c r="I2696" s="95">
        <v>419</v>
      </c>
      <c r="J2696" s="95">
        <v>1766335</v>
      </c>
      <c r="K2696" s="95">
        <v>2760</v>
      </c>
      <c r="L2696" s="95">
        <v>11702576</v>
      </c>
      <c r="M2696" s="95">
        <v>2666</v>
      </c>
      <c r="N2696" s="95">
        <v>10664788</v>
      </c>
      <c r="O2696" s="95">
        <v>459</v>
      </c>
      <c r="P2696" s="95">
        <v>1237724</v>
      </c>
      <c r="Q2696" s="95">
        <v>426</v>
      </c>
      <c r="R2696" s="95">
        <v>1679169</v>
      </c>
      <c r="S2696" s="95">
        <v>2761</v>
      </c>
      <c r="T2696" s="95">
        <v>12545610</v>
      </c>
      <c r="U2696" s="95">
        <v>2645</v>
      </c>
      <c r="V2696" s="95">
        <v>10871463</v>
      </c>
      <c r="W2696" s="95">
        <v>479</v>
      </c>
      <c r="X2696" s="95">
        <v>1536147</v>
      </c>
      <c r="Y2696" s="95">
        <v>445</v>
      </c>
      <c r="Z2696" s="95">
        <v>2021363</v>
      </c>
      <c r="AA2696" s="95">
        <v>2734</v>
      </c>
      <c r="AB2696" s="95">
        <v>13015477</v>
      </c>
      <c r="AC2696" s="95">
        <v>2612</v>
      </c>
      <c r="AD2696" s="95">
        <v>11399210</v>
      </c>
      <c r="AE2696" s="95">
        <v>493</v>
      </c>
      <c r="AF2696" s="95">
        <v>2247277</v>
      </c>
      <c r="AG2696" s="95">
        <v>456</v>
      </c>
      <c r="AH2696" s="95">
        <v>2262354</v>
      </c>
      <c r="AI2696" s="95">
        <v>2682</v>
      </c>
      <c r="AJ2696" s="95">
        <v>12904036.050000001</v>
      </c>
      <c r="AK2696" s="95">
        <v>2561</v>
      </c>
      <c r="AL2696" s="95">
        <v>11309324.83</v>
      </c>
      <c r="AM2696" s="95">
        <v>472</v>
      </c>
      <c r="AN2696" s="95">
        <v>1750427</v>
      </c>
      <c r="AO2696" s="95">
        <v>431</v>
      </c>
      <c r="AP2696" s="95">
        <v>2044830</v>
      </c>
      <c r="AQ2696" s="72">
        <v>360.02</v>
      </c>
      <c r="AR2696" s="72">
        <v>310.91000000000003</v>
      </c>
      <c r="AS2696" s="72">
        <v>670.93</v>
      </c>
      <c r="AT2696" s="95">
        <v>14027853</v>
      </c>
      <c r="AU2696" s="95">
        <v>11715265</v>
      </c>
      <c r="AV2696" s="95">
        <v>3247</v>
      </c>
      <c r="AW2696" s="95">
        <v>3140</v>
      </c>
      <c r="AX2696" s="72">
        <v>335</v>
      </c>
      <c r="AY2696" s="72">
        <v>332.69</v>
      </c>
      <c r="AZ2696" s="72">
        <v>667.69</v>
      </c>
      <c r="BA2696" s="95">
        <v>12940300</v>
      </c>
      <c r="BB2696" s="95">
        <v>12343957</v>
      </c>
      <c r="BC2696" s="95">
        <v>3219</v>
      </c>
      <c r="BD2696" s="95">
        <v>3092</v>
      </c>
      <c r="BE2696" s="72">
        <v>362.19</v>
      </c>
      <c r="BF2696" s="72">
        <v>347.7</v>
      </c>
      <c r="BG2696" s="72">
        <v>709.89</v>
      </c>
      <c r="BH2696" s="95">
        <v>14081757</v>
      </c>
      <c r="BI2696" s="95">
        <v>12892826</v>
      </c>
      <c r="BJ2696" s="95">
        <v>3240</v>
      </c>
      <c r="BK2696" s="95">
        <v>3090</v>
      </c>
      <c r="BL2696" s="72">
        <v>394.14</v>
      </c>
      <c r="BM2696" s="72">
        <v>371.08</v>
      </c>
      <c r="BN2696" s="72">
        <v>765.22</v>
      </c>
      <c r="BO2696" s="95">
        <v>15262754</v>
      </c>
      <c r="BP2696" s="95">
        <v>13661564</v>
      </c>
      <c r="BQ2696" s="95">
        <v>3227</v>
      </c>
      <c r="BR2696" s="95">
        <v>3068</v>
      </c>
      <c r="BS2696" s="72">
        <v>387.19</v>
      </c>
      <c r="BT2696" s="72">
        <v>371.94</v>
      </c>
      <c r="BU2696" s="72">
        <v>759.13</v>
      </c>
      <c r="BV2696" s="95">
        <v>14654463.050000001</v>
      </c>
      <c r="BW2696" s="95">
        <v>13354154.83</v>
      </c>
      <c r="BX2696" s="95">
        <v>3154</v>
      </c>
      <c r="BY2696" s="95">
        <v>2992</v>
      </c>
      <c r="BZ2696" s="95">
        <v>3196</v>
      </c>
      <c r="CA2696" s="95">
        <v>3158</v>
      </c>
      <c r="CB2696" s="95">
        <v>3168</v>
      </c>
      <c r="CC2696" s="95">
        <v>3152</v>
      </c>
      <c r="CD2696" s="95">
        <v>3075</v>
      </c>
      <c r="CE2696" s="72">
        <v>650.75523149000003</v>
      </c>
      <c r="CF2696" s="72">
        <v>676.59346364999999</v>
      </c>
      <c r="CG2696" s="72">
        <v>712.40329333</v>
      </c>
      <c r="CH2696" s="72">
        <v>716.50152150999998</v>
      </c>
      <c r="CI2696" s="72">
        <v>731.52548966999996</v>
      </c>
      <c r="CJ2696" s="96">
        <v>1.0310020843000001</v>
      </c>
      <c r="CK2696" s="96">
        <v>0.98684074840000002</v>
      </c>
      <c r="CL2696" s="96">
        <v>0.99647209189999997</v>
      </c>
      <c r="CM2696" s="96">
        <v>1.0679949407</v>
      </c>
      <c r="CN2696" s="96">
        <v>1.0377355413</v>
      </c>
      <c r="CO2696" s="96">
        <v>0.9955386074</v>
      </c>
      <c r="CP2696" s="96">
        <v>1.0285980611000001</v>
      </c>
      <c r="CQ2696" s="96">
        <v>0.99584056389999998</v>
      </c>
      <c r="CR2696" s="96">
        <v>1.0328941715</v>
      </c>
      <c r="CS2696" s="95">
        <v>3054</v>
      </c>
      <c r="CT2696" s="95">
        <v>3066</v>
      </c>
      <c r="CU2696" s="95">
        <v>3042</v>
      </c>
      <c r="CV2696" s="95">
        <v>3031</v>
      </c>
      <c r="CW2696" s="95">
        <v>2952</v>
      </c>
      <c r="CX2696" s="96">
        <v>1.0154144810000001</v>
      </c>
      <c r="CY2696" s="96">
        <v>0.99569143500000001</v>
      </c>
      <c r="CZ2696" s="96">
        <v>0.97940977699999998</v>
      </c>
      <c r="DA2696" s="96">
        <v>0.99327782099999995</v>
      </c>
      <c r="DB2696" s="96">
        <v>0.99375908800000001</v>
      </c>
      <c r="DC2696">
        <v>2013</v>
      </c>
      <c r="DD2696" s="6">
        <v>3076.4</v>
      </c>
      <c r="DE2696" s="96">
        <v>7.2349709999999995E-4</v>
      </c>
      <c r="DF2696" s="72">
        <v>792.68</v>
      </c>
      <c r="DG2696" s="96">
        <v>1</v>
      </c>
      <c r="DH2696" s="72">
        <v>792.68</v>
      </c>
      <c r="DI2696" s="72">
        <v>818.63612964000004</v>
      </c>
      <c r="DJ2696" s="96">
        <v>1</v>
      </c>
      <c r="DK2696" s="72">
        <v>792.68</v>
      </c>
      <c r="DL2696" s="96">
        <v>1</v>
      </c>
      <c r="DM2696" s="72">
        <v>792.68</v>
      </c>
      <c r="DN2696" s="96">
        <v>1</v>
      </c>
      <c r="DO2696" s="96">
        <v>2.4910000000000002E-3</v>
      </c>
      <c r="DP2696" s="72">
        <v>1.97</v>
      </c>
      <c r="DQ2696" s="72">
        <v>790.71</v>
      </c>
      <c r="DR2696" t="s">
        <v>1658</v>
      </c>
      <c r="DT2696" t="s">
        <v>1038</v>
      </c>
    </row>
    <row r="2697" spans="1:124" x14ac:dyDescent="0.3">
      <c r="A2697" t="s">
        <v>647</v>
      </c>
      <c r="B2697">
        <v>45563</v>
      </c>
      <c r="C2697" s="95">
        <v>3646</v>
      </c>
      <c r="D2697" s="95">
        <v>17748902</v>
      </c>
      <c r="E2697" s="95">
        <v>3557</v>
      </c>
      <c r="F2697" s="95">
        <v>13453039</v>
      </c>
      <c r="G2697" s="95">
        <v>493</v>
      </c>
      <c r="H2697" s="95">
        <v>2686998</v>
      </c>
      <c r="I2697" s="95">
        <v>458</v>
      </c>
      <c r="J2697" s="95">
        <v>1952197</v>
      </c>
      <c r="K2697" s="95">
        <v>3617</v>
      </c>
      <c r="L2697" s="95">
        <v>17169212</v>
      </c>
      <c r="M2697" s="95">
        <v>3506</v>
      </c>
      <c r="N2697" s="95">
        <v>15036917</v>
      </c>
      <c r="O2697" s="95">
        <v>527</v>
      </c>
      <c r="P2697" s="95">
        <v>2061656</v>
      </c>
      <c r="Q2697" s="95">
        <v>482</v>
      </c>
      <c r="R2697" s="95">
        <v>2006068</v>
      </c>
      <c r="S2697" s="95">
        <v>3617</v>
      </c>
      <c r="T2697" s="95">
        <v>18767737</v>
      </c>
      <c r="U2697" s="95">
        <v>3474</v>
      </c>
      <c r="V2697" s="95">
        <v>15295251</v>
      </c>
      <c r="W2697" s="95">
        <v>511</v>
      </c>
      <c r="X2697" s="95">
        <v>1806637</v>
      </c>
      <c r="Y2697" s="95">
        <v>468</v>
      </c>
      <c r="Z2697" s="95">
        <v>2068160</v>
      </c>
      <c r="AA2697" s="95">
        <v>3524</v>
      </c>
      <c r="AB2697" s="95">
        <v>14638563</v>
      </c>
      <c r="AC2697" s="95">
        <v>3375</v>
      </c>
      <c r="AD2697" s="95">
        <v>16143620</v>
      </c>
      <c r="AE2697" s="95">
        <v>508</v>
      </c>
      <c r="AF2697" s="95">
        <v>2328472</v>
      </c>
      <c r="AG2697" s="95">
        <v>466</v>
      </c>
      <c r="AH2697" s="95">
        <v>2103406</v>
      </c>
      <c r="AI2697" s="95">
        <v>3393</v>
      </c>
      <c r="AJ2697" s="95">
        <v>13958481.390000001</v>
      </c>
      <c r="AK2697" s="95">
        <v>3242</v>
      </c>
      <c r="AL2697" s="95">
        <v>15897376.58</v>
      </c>
      <c r="AM2697" s="95">
        <v>506</v>
      </c>
      <c r="AN2697" s="95">
        <v>1914483</v>
      </c>
      <c r="AO2697" s="95">
        <v>463</v>
      </c>
      <c r="AP2697" s="95">
        <v>2169135</v>
      </c>
      <c r="AQ2697" s="72">
        <v>411.45</v>
      </c>
      <c r="AR2697" s="72">
        <v>319.74</v>
      </c>
      <c r="AS2697" s="72">
        <v>731.19</v>
      </c>
      <c r="AT2697" s="95">
        <v>20435900</v>
      </c>
      <c r="AU2697" s="95">
        <v>15405236</v>
      </c>
      <c r="AV2697" s="95">
        <v>4139</v>
      </c>
      <c r="AW2697" s="95">
        <v>4015</v>
      </c>
      <c r="AX2697" s="72">
        <v>386.72</v>
      </c>
      <c r="AY2697" s="72">
        <v>356.13</v>
      </c>
      <c r="AZ2697" s="72">
        <v>742.85</v>
      </c>
      <c r="BA2697" s="95">
        <v>19230868</v>
      </c>
      <c r="BB2697" s="95">
        <v>17042985</v>
      </c>
      <c r="BC2697" s="95">
        <v>4144</v>
      </c>
      <c r="BD2697" s="95">
        <v>3988</v>
      </c>
      <c r="BE2697" s="72">
        <v>415.34</v>
      </c>
      <c r="BF2697" s="72">
        <v>367.06</v>
      </c>
      <c r="BG2697" s="72">
        <v>782.4</v>
      </c>
      <c r="BH2697" s="95">
        <v>20574374</v>
      </c>
      <c r="BI2697" s="95">
        <v>17363411</v>
      </c>
      <c r="BJ2697" s="95">
        <v>4128</v>
      </c>
      <c r="BK2697" s="95">
        <v>3942</v>
      </c>
      <c r="BL2697" s="72">
        <v>350.67</v>
      </c>
      <c r="BM2697" s="72">
        <v>395.88</v>
      </c>
      <c r="BN2697" s="72">
        <v>746.55</v>
      </c>
      <c r="BO2697" s="95">
        <v>16967035</v>
      </c>
      <c r="BP2697" s="95">
        <v>18247026</v>
      </c>
      <c r="BQ2697" s="95">
        <v>4032</v>
      </c>
      <c r="BR2697" s="95">
        <v>3841</v>
      </c>
      <c r="BS2697" s="72">
        <v>339.25</v>
      </c>
      <c r="BT2697" s="72">
        <v>406.35</v>
      </c>
      <c r="BU2697" s="72">
        <v>745.6</v>
      </c>
      <c r="BV2697" s="95">
        <v>15872964.390000001</v>
      </c>
      <c r="BW2697" s="95">
        <v>18066511.579999998</v>
      </c>
      <c r="BX2697" s="95">
        <v>3899</v>
      </c>
      <c r="BY2697" s="95">
        <v>3705</v>
      </c>
      <c r="BZ2697" s="95">
        <v>4080</v>
      </c>
      <c r="CA2697" s="95">
        <v>4069</v>
      </c>
      <c r="CB2697" s="95">
        <v>4038</v>
      </c>
      <c r="CC2697" s="95">
        <v>3941</v>
      </c>
      <c r="CD2697" s="95">
        <v>3804</v>
      </c>
      <c r="CE2697" s="72">
        <v>650.75523149000003</v>
      </c>
      <c r="CF2697" s="72">
        <v>676.59346364999999</v>
      </c>
      <c r="CG2697" s="72">
        <v>712.40329333</v>
      </c>
      <c r="CH2697" s="72">
        <v>716.50152150999998</v>
      </c>
      <c r="CI2697" s="72">
        <v>731.52548966999996</v>
      </c>
      <c r="CJ2697" s="96">
        <v>1.123602185</v>
      </c>
      <c r="CK2697" s="96">
        <v>1.0979266575</v>
      </c>
      <c r="CL2697" s="96">
        <v>1.0982543277000001</v>
      </c>
      <c r="CM2697" s="96">
        <v>1.0419377733999999</v>
      </c>
      <c r="CN2697" s="96">
        <v>1.0192399452000001</v>
      </c>
      <c r="CO2697" s="96">
        <v>0.97435596020000004</v>
      </c>
      <c r="CP2697" s="96">
        <v>1.1045164412999999</v>
      </c>
      <c r="CQ2697" s="96">
        <v>0.99584056389999998</v>
      </c>
      <c r="CR2697" s="96">
        <v>1.1091296373999999</v>
      </c>
      <c r="CS2697" s="95">
        <v>3872</v>
      </c>
      <c r="CT2697" s="95">
        <v>3828</v>
      </c>
      <c r="CU2697" s="95">
        <v>3713</v>
      </c>
      <c r="CV2697" s="95">
        <v>3623</v>
      </c>
      <c r="CW2697" s="95">
        <v>3485</v>
      </c>
      <c r="CX2697" s="96">
        <v>0.98005370000000003</v>
      </c>
      <c r="CY2697" s="96">
        <v>0.96360975400000004</v>
      </c>
      <c r="CZ2697" s="96">
        <v>0.98760235200000002</v>
      </c>
      <c r="DA2697" s="96">
        <v>0.96177618300000001</v>
      </c>
      <c r="DB2697" s="96">
        <v>0.97879426999999997</v>
      </c>
      <c r="DC2697">
        <v>2013</v>
      </c>
      <c r="DD2697" s="6">
        <v>3898.2</v>
      </c>
      <c r="DE2697" s="96">
        <v>1.7847417999999999E-3</v>
      </c>
      <c r="DF2697" s="72">
        <v>850.28</v>
      </c>
      <c r="DG2697" s="96">
        <v>1</v>
      </c>
      <c r="DH2697" s="72">
        <v>850.28</v>
      </c>
      <c r="DI2697" s="72">
        <v>818.63612964000004</v>
      </c>
      <c r="DJ2697" s="96">
        <v>1</v>
      </c>
      <c r="DK2697" s="72">
        <v>850.28</v>
      </c>
      <c r="DL2697" s="96">
        <v>1</v>
      </c>
      <c r="DM2697" s="72">
        <v>850.28</v>
      </c>
      <c r="DN2697" s="96">
        <v>1</v>
      </c>
      <c r="DO2697" s="96">
        <v>5.947E-3</v>
      </c>
      <c r="DP2697" s="72">
        <v>5.0599999999999996</v>
      </c>
      <c r="DQ2697" s="72">
        <v>845.22</v>
      </c>
      <c r="DR2697" t="s">
        <v>647</v>
      </c>
      <c r="DT2697" t="s">
        <v>1038</v>
      </c>
    </row>
    <row r="2698" spans="1:124" x14ac:dyDescent="0.3">
      <c r="A2698" t="s">
        <v>718</v>
      </c>
      <c r="B2698">
        <v>45564</v>
      </c>
      <c r="C2698" s="95">
        <v>16937</v>
      </c>
      <c r="D2698" s="95">
        <v>81624019</v>
      </c>
      <c r="E2698" s="95">
        <v>16502</v>
      </c>
      <c r="F2698" s="95">
        <v>72111069</v>
      </c>
      <c r="G2698" s="95">
        <v>3088</v>
      </c>
      <c r="H2698" s="95">
        <v>12946870</v>
      </c>
      <c r="I2698" s="95">
        <v>2797</v>
      </c>
      <c r="J2698" s="95">
        <v>11889020</v>
      </c>
      <c r="K2698" s="95">
        <v>16908</v>
      </c>
      <c r="L2698" s="95">
        <v>81533035</v>
      </c>
      <c r="M2698" s="95">
        <v>16400</v>
      </c>
      <c r="N2698" s="95">
        <v>76003372</v>
      </c>
      <c r="O2698" s="95">
        <v>3200</v>
      </c>
      <c r="P2698" s="95">
        <v>12499030</v>
      </c>
      <c r="Q2698" s="95">
        <v>2894</v>
      </c>
      <c r="R2698" s="95">
        <v>13468684</v>
      </c>
      <c r="S2698" s="95">
        <v>17113</v>
      </c>
      <c r="T2698" s="95">
        <v>83263760</v>
      </c>
      <c r="U2698" s="95">
        <v>16518</v>
      </c>
      <c r="V2698" s="95">
        <v>80762032</v>
      </c>
      <c r="W2698" s="95">
        <v>3306</v>
      </c>
      <c r="X2698" s="95">
        <v>13539455</v>
      </c>
      <c r="Y2698" s="95">
        <v>2985</v>
      </c>
      <c r="Z2698" s="95">
        <v>14729667</v>
      </c>
      <c r="AA2698" s="95">
        <v>17317</v>
      </c>
      <c r="AB2698" s="95">
        <v>74918228</v>
      </c>
      <c r="AC2698" s="95">
        <v>16623</v>
      </c>
      <c r="AD2698" s="95">
        <v>87773193</v>
      </c>
      <c r="AE2698" s="95">
        <v>3394</v>
      </c>
      <c r="AF2698" s="95">
        <v>14199810</v>
      </c>
      <c r="AG2698" s="95">
        <v>3076</v>
      </c>
      <c r="AH2698" s="95">
        <v>16585842</v>
      </c>
      <c r="AI2698" s="95">
        <v>17621</v>
      </c>
      <c r="AJ2698" s="95">
        <v>78787366.409999996</v>
      </c>
      <c r="AK2698" s="95">
        <v>16852</v>
      </c>
      <c r="AL2698" s="95">
        <v>91620246.760000005</v>
      </c>
      <c r="AM2698" s="95">
        <v>3527</v>
      </c>
      <c r="AN2698" s="95">
        <v>16541802</v>
      </c>
      <c r="AO2698" s="95">
        <v>3198</v>
      </c>
      <c r="AP2698" s="95">
        <v>18692265</v>
      </c>
      <c r="AQ2698" s="72">
        <v>393.55</v>
      </c>
      <c r="AR2698" s="72">
        <v>362.71</v>
      </c>
      <c r="AS2698" s="72">
        <v>756.26</v>
      </c>
      <c r="AT2698" s="95">
        <v>94570889</v>
      </c>
      <c r="AU2698" s="95">
        <v>84000089</v>
      </c>
      <c r="AV2698" s="95">
        <v>20025</v>
      </c>
      <c r="AW2698" s="95">
        <v>19299</v>
      </c>
      <c r="AX2698" s="72">
        <v>389.7</v>
      </c>
      <c r="AY2698" s="72">
        <v>386.44</v>
      </c>
      <c r="AZ2698" s="72">
        <v>776.14</v>
      </c>
      <c r="BA2698" s="95">
        <v>94032065</v>
      </c>
      <c r="BB2698" s="95">
        <v>89472056</v>
      </c>
      <c r="BC2698" s="95">
        <v>20108</v>
      </c>
      <c r="BD2698" s="95">
        <v>19294</v>
      </c>
      <c r="BE2698" s="72">
        <v>395.07</v>
      </c>
      <c r="BF2698" s="72">
        <v>408.02</v>
      </c>
      <c r="BG2698" s="72">
        <v>803.09</v>
      </c>
      <c r="BH2698" s="95">
        <v>96803215</v>
      </c>
      <c r="BI2698" s="95">
        <v>95491699</v>
      </c>
      <c r="BJ2698" s="95">
        <v>20419</v>
      </c>
      <c r="BK2698" s="95">
        <v>19503</v>
      </c>
      <c r="BL2698" s="72">
        <v>358.58</v>
      </c>
      <c r="BM2698" s="72">
        <v>441.47</v>
      </c>
      <c r="BN2698" s="72">
        <v>800.05</v>
      </c>
      <c r="BO2698" s="95">
        <v>89118038</v>
      </c>
      <c r="BP2698" s="95">
        <v>104359035</v>
      </c>
      <c r="BQ2698" s="95">
        <v>20711</v>
      </c>
      <c r="BR2698" s="95">
        <v>19699</v>
      </c>
      <c r="BS2698" s="72">
        <v>375.64</v>
      </c>
      <c r="BT2698" s="72">
        <v>458.49</v>
      </c>
      <c r="BU2698" s="72">
        <v>834.13</v>
      </c>
      <c r="BV2698" s="95">
        <v>95329168.409999996</v>
      </c>
      <c r="BW2698" s="95">
        <v>110312511.76000001</v>
      </c>
      <c r="BX2698" s="95">
        <v>21148</v>
      </c>
      <c r="BY2698" s="95">
        <v>20050</v>
      </c>
      <c r="BZ2698" s="95">
        <v>19679</v>
      </c>
      <c r="CA2698" s="95">
        <v>19715</v>
      </c>
      <c r="CB2698" s="95">
        <v>19977</v>
      </c>
      <c r="CC2698" s="95">
        <v>20231</v>
      </c>
      <c r="CD2698" s="95">
        <v>20611</v>
      </c>
      <c r="CE2698" s="72">
        <v>650.75523149000003</v>
      </c>
      <c r="CF2698" s="72">
        <v>676.59346364999999</v>
      </c>
      <c r="CG2698" s="72">
        <v>712.40329333</v>
      </c>
      <c r="CH2698" s="72">
        <v>716.50152150999998</v>
      </c>
      <c r="CI2698" s="72">
        <v>731.52548966999996</v>
      </c>
      <c r="CJ2698" s="96">
        <v>1.1621266544</v>
      </c>
      <c r="CK2698" s="96">
        <v>1.1471290246000001</v>
      </c>
      <c r="CL2698" s="96">
        <v>1.1272968661</v>
      </c>
      <c r="CM2698" s="96">
        <v>1.1166061425</v>
      </c>
      <c r="CN2698" s="96">
        <v>1.1402610186</v>
      </c>
      <c r="CO2698" s="96">
        <v>1.0840674158000001</v>
      </c>
      <c r="CP2698" s="96">
        <v>1.0503811153</v>
      </c>
      <c r="CQ2698" s="96">
        <v>0.99584056389999998</v>
      </c>
      <c r="CR2698" s="96">
        <v>1.0547682062999999</v>
      </c>
      <c r="CS2698" s="95">
        <v>18350</v>
      </c>
      <c r="CT2698" s="95">
        <v>18430</v>
      </c>
      <c r="CU2698" s="95">
        <v>18639</v>
      </c>
      <c r="CV2698" s="95">
        <v>18743</v>
      </c>
      <c r="CW2698" s="95">
        <v>19046</v>
      </c>
      <c r="CX2698" s="96">
        <v>1.090864016</v>
      </c>
      <c r="CY2698" s="96">
        <v>1.0832026560000001</v>
      </c>
      <c r="CZ2698" s="96">
        <v>1.0795578400000001</v>
      </c>
      <c r="DA2698" s="96">
        <v>1.088565319</v>
      </c>
      <c r="DB2698" s="96">
        <v>1.078342838</v>
      </c>
      <c r="DC2698">
        <v>2013</v>
      </c>
      <c r="DD2698" s="6">
        <v>19569</v>
      </c>
      <c r="DE2698" s="96">
        <v>4.8678570000000002E-4</v>
      </c>
      <c r="DF2698" s="72">
        <v>809.66</v>
      </c>
      <c r="DG2698" s="96">
        <v>1</v>
      </c>
      <c r="DH2698" s="72">
        <v>809.66</v>
      </c>
      <c r="DI2698" s="72">
        <v>809.66</v>
      </c>
      <c r="DJ2698" s="96">
        <v>1</v>
      </c>
      <c r="DK2698" s="72">
        <v>809.66</v>
      </c>
      <c r="DL2698" s="96">
        <v>1</v>
      </c>
      <c r="DM2698" s="72">
        <v>809.66</v>
      </c>
      <c r="DN2698" s="96">
        <v>1</v>
      </c>
      <c r="DO2698" s="96">
        <v>1.9009999999999999E-3</v>
      </c>
      <c r="DP2698" s="72">
        <v>1.54</v>
      </c>
      <c r="DQ2698" s="72">
        <v>808.12</v>
      </c>
      <c r="DR2698" t="s">
        <v>718</v>
      </c>
      <c r="DT2698" t="s">
        <v>1038</v>
      </c>
    </row>
    <row r="2699" spans="1:124" x14ac:dyDescent="0.3">
      <c r="A2699" t="s">
        <v>1659</v>
      </c>
      <c r="B2699">
        <v>45570</v>
      </c>
      <c r="C2699" s="95">
        <v>17547</v>
      </c>
      <c r="D2699" s="95">
        <v>76986833</v>
      </c>
      <c r="E2699" s="95">
        <v>17093</v>
      </c>
      <c r="F2699" s="95">
        <v>62965999</v>
      </c>
      <c r="G2699" s="95">
        <v>3273</v>
      </c>
      <c r="H2699" s="95">
        <v>11888367</v>
      </c>
      <c r="I2699" s="95">
        <v>3053</v>
      </c>
      <c r="J2699" s="95">
        <v>11933838</v>
      </c>
      <c r="K2699" s="95">
        <v>16660</v>
      </c>
      <c r="L2699" s="95">
        <v>73257625</v>
      </c>
      <c r="M2699" s="95">
        <v>16137</v>
      </c>
      <c r="N2699" s="95">
        <v>65355385</v>
      </c>
      <c r="O2699" s="95">
        <v>3326</v>
      </c>
      <c r="P2699" s="95">
        <v>12498766</v>
      </c>
      <c r="Q2699" s="95">
        <v>3063</v>
      </c>
      <c r="R2699" s="95">
        <v>12621416</v>
      </c>
      <c r="S2699" s="95">
        <v>16014</v>
      </c>
      <c r="T2699" s="95">
        <v>74835114</v>
      </c>
      <c r="U2699" s="95">
        <v>15384</v>
      </c>
      <c r="V2699" s="95">
        <v>66514118</v>
      </c>
      <c r="W2699" s="95">
        <v>3361</v>
      </c>
      <c r="X2699" s="95">
        <v>14297583</v>
      </c>
      <c r="Y2699" s="95">
        <v>3081</v>
      </c>
      <c r="Z2699" s="95">
        <v>13976014</v>
      </c>
      <c r="AA2699" s="95">
        <v>16044</v>
      </c>
      <c r="AB2699" s="95">
        <v>70724625</v>
      </c>
      <c r="AC2699" s="95">
        <v>15340</v>
      </c>
      <c r="AD2699" s="95">
        <v>71825859</v>
      </c>
      <c r="AE2699" s="95">
        <v>3424</v>
      </c>
      <c r="AF2699" s="95">
        <v>15024788</v>
      </c>
      <c r="AG2699" s="95">
        <v>3134</v>
      </c>
      <c r="AH2699" s="95">
        <v>14758977</v>
      </c>
      <c r="AI2699" s="95">
        <v>16319</v>
      </c>
      <c r="AJ2699" s="95">
        <v>71562105.670000002</v>
      </c>
      <c r="AK2699" s="95">
        <v>15549</v>
      </c>
      <c r="AL2699" s="95">
        <v>77020510.579999998</v>
      </c>
      <c r="AM2699" s="95">
        <v>3531</v>
      </c>
      <c r="AN2699" s="95">
        <v>15259769</v>
      </c>
      <c r="AO2699" s="95">
        <v>3221</v>
      </c>
      <c r="AP2699" s="95">
        <v>16242119</v>
      </c>
      <c r="AQ2699" s="72">
        <v>355.73</v>
      </c>
      <c r="AR2699" s="72">
        <v>309.82</v>
      </c>
      <c r="AS2699" s="72">
        <v>665.55</v>
      </c>
      <c r="AT2699" s="95">
        <v>88875200</v>
      </c>
      <c r="AU2699" s="95">
        <v>74899837</v>
      </c>
      <c r="AV2699" s="95">
        <v>20820</v>
      </c>
      <c r="AW2699" s="95">
        <v>20146</v>
      </c>
      <c r="AX2699" s="72">
        <v>357.57</v>
      </c>
      <c r="AY2699" s="72">
        <v>338.44</v>
      </c>
      <c r="AZ2699" s="72">
        <v>696.01</v>
      </c>
      <c r="BA2699" s="95">
        <v>85756391</v>
      </c>
      <c r="BB2699" s="95">
        <v>77976801</v>
      </c>
      <c r="BC2699" s="95">
        <v>19986</v>
      </c>
      <c r="BD2699" s="95">
        <v>19200</v>
      </c>
      <c r="BE2699" s="72">
        <v>383.37</v>
      </c>
      <c r="BF2699" s="72">
        <v>363.26</v>
      </c>
      <c r="BG2699" s="72">
        <v>746.63</v>
      </c>
      <c r="BH2699" s="95">
        <v>89132697</v>
      </c>
      <c r="BI2699" s="95">
        <v>80490132</v>
      </c>
      <c r="BJ2699" s="95">
        <v>19375</v>
      </c>
      <c r="BK2699" s="95">
        <v>18465</v>
      </c>
      <c r="BL2699" s="72">
        <v>367.05</v>
      </c>
      <c r="BM2699" s="72">
        <v>390.57</v>
      </c>
      <c r="BN2699" s="72">
        <v>757.62</v>
      </c>
      <c r="BO2699" s="95">
        <v>85749413</v>
      </c>
      <c r="BP2699" s="95">
        <v>86584836</v>
      </c>
      <c r="BQ2699" s="95">
        <v>19468</v>
      </c>
      <c r="BR2699" s="95">
        <v>18474</v>
      </c>
      <c r="BS2699" s="72">
        <v>364.49</v>
      </c>
      <c r="BT2699" s="72">
        <v>414.06</v>
      </c>
      <c r="BU2699" s="72">
        <v>778.55</v>
      </c>
      <c r="BV2699" s="95">
        <v>86821874.670000002</v>
      </c>
      <c r="BW2699" s="95">
        <v>93262629.579999998</v>
      </c>
      <c r="BX2699" s="95">
        <v>19850</v>
      </c>
      <c r="BY2699" s="95">
        <v>18770</v>
      </c>
      <c r="BZ2699" s="95">
        <v>20499</v>
      </c>
      <c r="CA2699" s="95">
        <v>19606</v>
      </c>
      <c r="CB2699" s="95">
        <v>18936</v>
      </c>
      <c r="CC2699" s="95">
        <v>18996</v>
      </c>
      <c r="CD2699" s="95">
        <v>19322</v>
      </c>
      <c r="CE2699" s="72">
        <v>650.75523149000003</v>
      </c>
      <c r="CF2699" s="72">
        <v>676.59346364999999</v>
      </c>
      <c r="CG2699" s="72">
        <v>712.40329333</v>
      </c>
      <c r="CH2699" s="72">
        <v>716.50152150999998</v>
      </c>
      <c r="CI2699" s="72">
        <v>731.52548966999996</v>
      </c>
      <c r="CJ2699" s="96">
        <v>1.0227347669</v>
      </c>
      <c r="CK2699" s="96">
        <v>1.0286974931999999</v>
      </c>
      <c r="CL2699" s="96">
        <v>1.0480440040000001</v>
      </c>
      <c r="CM2699" s="96">
        <v>1.0573878453000001</v>
      </c>
      <c r="CN2699" s="96">
        <v>1.0642828048999999</v>
      </c>
      <c r="CO2699" s="96">
        <v>1.0248676369</v>
      </c>
      <c r="CP2699" s="96">
        <v>1.0188919479</v>
      </c>
      <c r="CQ2699" s="96">
        <v>0.99584056389999998</v>
      </c>
      <c r="CR2699" s="96">
        <v>1.0231475190999999</v>
      </c>
      <c r="CS2699" s="95">
        <v>17433</v>
      </c>
      <c r="CT2699" s="95">
        <v>16591</v>
      </c>
      <c r="CU2699" s="95">
        <v>15909</v>
      </c>
      <c r="CV2699" s="95">
        <v>15780</v>
      </c>
      <c r="CW2699" s="95">
        <v>15977</v>
      </c>
      <c r="CX2699" s="96">
        <v>1.0259339240000001</v>
      </c>
      <c r="CY2699" s="96">
        <v>1.0230695679999999</v>
      </c>
      <c r="CZ2699" s="96">
        <v>1.0228766389999999</v>
      </c>
      <c r="DA2699" s="96">
        <v>1.0207301799999999</v>
      </c>
      <c r="DB2699" s="96">
        <v>1.0316403119999999</v>
      </c>
      <c r="DC2699">
        <v>2013</v>
      </c>
      <c r="DD2699" s="6">
        <v>19011</v>
      </c>
      <c r="DE2699" s="96">
        <v>9.2435779999999995E-4</v>
      </c>
      <c r="DF2699" s="72">
        <v>785.04</v>
      </c>
      <c r="DG2699" s="96">
        <v>1</v>
      </c>
      <c r="DH2699" s="72">
        <v>785.04</v>
      </c>
      <c r="DI2699" s="72">
        <v>809.99681267999995</v>
      </c>
      <c r="DJ2699" s="96">
        <v>1</v>
      </c>
      <c r="DK2699" s="72">
        <v>785.04</v>
      </c>
      <c r="DL2699" s="96">
        <v>1</v>
      </c>
      <c r="DM2699" s="72">
        <v>785.04</v>
      </c>
      <c r="DN2699" s="96">
        <v>1</v>
      </c>
      <c r="DO2699" s="96">
        <v>2.0249999999999999E-3</v>
      </c>
      <c r="DP2699" s="72">
        <v>1.59</v>
      </c>
      <c r="DQ2699" s="72">
        <v>783.45</v>
      </c>
      <c r="DR2699" t="s">
        <v>1659</v>
      </c>
      <c r="DT2699" t="s">
        <v>1038</v>
      </c>
    </row>
    <row r="2700" spans="1:124" x14ac:dyDescent="0.3">
      <c r="A2700" t="s">
        <v>1660</v>
      </c>
      <c r="B2700">
        <v>45580</v>
      </c>
      <c r="C2700" s="95">
        <v>2843</v>
      </c>
      <c r="D2700" s="95">
        <v>11843756</v>
      </c>
      <c r="E2700" s="95">
        <v>2744</v>
      </c>
      <c r="F2700" s="95">
        <v>10934626</v>
      </c>
      <c r="G2700" s="95">
        <v>483</v>
      </c>
      <c r="H2700" s="95">
        <v>1153209</v>
      </c>
      <c r="I2700" s="95">
        <v>451</v>
      </c>
      <c r="J2700" s="95">
        <v>1371946</v>
      </c>
      <c r="K2700" s="95">
        <v>2847</v>
      </c>
      <c r="L2700" s="95">
        <v>14356583</v>
      </c>
      <c r="M2700" s="95">
        <v>2736</v>
      </c>
      <c r="N2700" s="95">
        <v>11898918</v>
      </c>
      <c r="O2700" s="95">
        <v>523</v>
      </c>
      <c r="P2700" s="95">
        <v>1881309</v>
      </c>
      <c r="Q2700" s="95">
        <v>481</v>
      </c>
      <c r="R2700" s="95">
        <v>1787968</v>
      </c>
      <c r="S2700" s="95">
        <v>2889</v>
      </c>
      <c r="T2700" s="95">
        <v>14212472</v>
      </c>
      <c r="U2700" s="95">
        <v>2753</v>
      </c>
      <c r="V2700" s="95">
        <v>12823555</v>
      </c>
      <c r="W2700" s="95">
        <v>542</v>
      </c>
      <c r="X2700" s="95">
        <v>2126823</v>
      </c>
      <c r="Y2700" s="95">
        <v>493</v>
      </c>
      <c r="Z2700" s="95">
        <v>2024160</v>
      </c>
      <c r="AA2700" s="95">
        <v>2961</v>
      </c>
      <c r="AB2700" s="95">
        <v>13768698</v>
      </c>
      <c r="AC2700" s="95">
        <v>2808</v>
      </c>
      <c r="AD2700" s="95">
        <v>12793671</v>
      </c>
      <c r="AE2700" s="95">
        <v>554</v>
      </c>
      <c r="AF2700" s="95">
        <v>2580619</v>
      </c>
      <c r="AG2700" s="95">
        <v>497</v>
      </c>
      <c r="AH2700" s="95">
        <v>2535098</v>
      </c>
      <c r="AI2700" s="95">
        <v>3031</v>
      </c>
      <c r="AJ2700" s="95">
        <v>13568680.130000001</v>
      </c>
      <c r="AK2700" s="95">
        <v>2861</v>
      </c>
      <c r="AL2700" s="95">
        <v>13198602.77</v>
      </c>
      <c r="AM2700" s="95">
        <v>571</v>
      </c>
      <c r="AN2700" s="95">
        <v>2466197.7200000002</v>
      </c>
      <c r="AO2700" s="95">
        <v>512</v>
      </c>
      <c r="AP2700" s="95">
        <v>2543626.31</v>
      </c>
      <c r="AQ2700" s="72">
        <v>325.64</v>
      </c>
      <c r="AR2700" s="72">
        <v>320.99</v>
      </c>
      <c r="AS2700" s="72">
        <v>646.63</v>
      </c>
      <c r="AT2700" s="95">
        <v>12996965</v>
      </c>
      <c r="AU2700" s="95">
        <v>12306572</v>
      </c>
      <c r="AV2700" s="95">
        <v>3326</v>
      </c>
      <c r="AW2700" s="95">
        <v>3195</v>
      </c>
      <c r="AX2700" s="72">
        <v>401.53</v>
      </c>
      <c r="AY2700" s="72">
        <v>354.55</v>
      </c>
      <c r="AZ2700" s="72">
        <v>756.08</v>
      </c>
      <c r="BA2700" s="95">
        <v>16237892</v>
      </c>
      <c r="BB2700" s="95">
        <v>13686886</v>
      </c>
      <c r="BC2700" s="95">
        <v>3370</v>
      </c>
      <c r="BD2700" s="95">
        <v>3217</v>
      </c>
      <c r="BE2700" s="72">
        <v>396.85</v>
      </c>
      <c r="BF2700" s="72">
        <v>381.18</v>
      </c>
      <c r="BG2700" s="72">
        <v>778.03</v>
      </c>
      <c r="BH2700" s="95">
        <v>16339295</v>
      </c>
      <c r="BI2700" s="95">
        <v>14847715</v>
      </c>
      <c r="BJ2700" s="95">
        <v>3431</v>
      </c>
      <c r="BK2700" s="95">
        <v>3246</v>
      </c>
      <c r="BL2700" s="72">
        <v>387.61</v>
      </c>
      <c r="BM2700" s="72">
        <v>386.5</v>
      </c>
      <c r="BN2700" s="72">
        <v>774.11</v>
      </c>
      <c r="BO2700" s="95">
        <v>16349317</v>
      </c>
      <c r="BP2700" s="95">
        <v>15328769</v>
      </c>
      <c r="BQ2700" s="95">
        <v>3515</v>
      </c>
      <c r="BR2700" s="95">
        <v>3305</v>
      </c>
      <c r="BS2700" s="72">
        <v>370.97</v>
      </c>
      <c r="BT2700" s="72">
        <v>388.93</v>
      </c>
      <c r="BU2700" s="72">
        <v>759.9</v>
      </c>
      <c r="BV2700" s="95">
        <v>16034877.85</v>
      </c>
      <c r="BW2700" s="95">
        <v>15742229.08</v>
      </c>
      <c r="BX2700" s="95">
        <v>3602</v>
      </c>
      <c r="BY2700" s="95">
        <v>3373</v>
      </c>
      <c r="BZ2700" s="95">
        <v>3264</v>
      </c>
      <c r="CA2700" s="95">
        <v>3296</v>
      </c>
      <c r="CB2700" s="95">
        <v>3342</v>
      </c>
      <c r="CC2700" s="95">
        <v>3415</v>
      </c>
      <c r="CD2700" s="95">
        <v>3490</v>
      </c>
      <c r="CE2700" s="72">
        <v>650.75523149000003</v>
      </c>
      <c r="CF2700" s="72">
        <v>676.59346364999999</v>
      </c>
      <c r="CG2700" s="72">
        <v>712.40329333</v>
      </c>
      <c r="CH2700" s="72">
        <v>716.50152150999998</v>
      </c>
      <c r="CI2700" s="72">
        <v>731.52548966999996</v>
      </c>
      <c r="CJ2700" s="96">
        <v>0.99366085540000004</v>
      </c>
      <c r="CK2700" s="96">
        <v>1.1174804970000001</v>
      </c>
      <c r="CL2700" s="96">
        <v>1.0921201618</v>
      </c>
      <c r="CM2700" s="96">
        <v>1.0804024510000001</v>
      </c>
      <c r="CN2700" s="96">
        <v>1.0387881362</v>
      </c>
      <c r="CO2700" s="96">
        <v>0.96256152129999994</v>
      </c>
      <c r="CP2700" s="96">
        <v>1.1058933863</v>
      </c>
      <c r="CQ2700" s="96">
        <v>0.99584056389999998</v>
      </c>
      <c r="CR2700" s="96">
        <v>1.1105123335</v>
      </c>
      <c r="CS2700" s="95">
        <v>3043</v>
      </c>
      <c r="CT2700" s="95">
        <v>3158</v>
      </c>
      <c r="CU2700" s="95">
        <v>3142</v>
      </c>
      <c r="CV2700" s="95">
        <v>3219</v>
      </c>
      <c r="CW2700" s="95">
        <v>3277</v>
      </c>
      <c r="CX2700" s="96">
        <v>0.95250664399999996</v>
      </c>
      <c r="CY2700" s="96">
        <v>0.95032863099999998</v>
      </c>
      <c r="CZ2700" s="96">
        <v>0.95640058100000003</v>
      </c>
      <c r="DA2700" s="96">
        <v>0.95954181900000002</v>
      </c>
      <c r="DB2700" s="96">
        <v>0.99256047000000003</v>
      </c>
      <c r="DC2700">
        <v>2013</v>
      </c>
      <c r="DD2700" s="6">
        <v>3267.2</v>
      </c>
      <c r="DE2700" s="96">
        <v>1.9738033000000002E-3</v>
      </c>
      <c r="DF2700" s="72">
        <v>851.18</v>
      </c>
      <c r="DG2700" s="96">
        <v>1</v>
      </c>
      <c r="DH2700" s="72">
        <v>851.18</v>
      </c>
      <c r="DI2700" s="72">
        <v>818.63612964000004</v>
      </c>
      <c r="DJ2700" s="96">
        <v>1</v>
      </c>
      <c r="DK2700" s="72">
        <v>851.18</v>
      </c>
      <c r="DL2700" s="96">
        <v>1</v>
      </c>
      <c r="DM2700" s="72">
        <v>851.18</v>
      </c>
      <c r="DN2700" s="96">
        <v>1</v>
      </c>
      <c r="DO2700" s="96">
        <v>7.6480000000000003E-3</v>
      </c>
      <c r="DP2700" s="72">
        <v>6.51</v>
      </c>
      <c r="DQ2700" s="72">
        <v>844.67</v>
      </c>
      <c r="DR2700" t="s">
        <v>1660</v>
      </c>
      <c r="DT2700" t="s">
        <v>1038</v>
      </c>
    </row>
    <row r="2701" spans="1:124" x14ac:dyDescent="0.3">
      <c r="A2701" t="s">
        <v>1157</v>
      </c>
      <c r="B2701">
        <v>45581</v>
      </c>
      <c r="C2701" s="95">
        <v>9509</v>
      </c>
      <c r="D2701" s="95">
        <v>38355547</v>
      </c>
      <c r="E2701" s="95">
        <v>9128</v>
      </c>
      <c r="F2701" s="95">
        <v>33487029</v>
      </c>
      <c r="G2701" s="95">
        <v>1677</v>
      </c>
      <c r="H2701" s="95">
        <v>5725827</v>
      </c>
      <c r="I2701" s="95">
        <v>1469</v>
      </c>
      <c r="J2701" s="95">
        <v>5138481</v>
      </c>
      <c r="K2701" s="95">
        <v>9760</v>
      </c>
      <c r="L2701" s="95">
        <v>42864221</v>
      </c>
      <c r="M2701" s="95">
        <v>9298</v>
      </c>
      <c r="N2701" s="95">
        <v>36285986</v>
      </c>
      <c r="O2701" s="95">
        <v>1800</v>
      </c>
      <c r="P2701" s="95">
        <v>6914020</v>
      </c>
      <c r="Q2701" s="95">
        <v>1560</v>
      </c>
      <c r="R2701" s="95">
        <v>6018690</v>
      </c>
      <c r="S2701" s="95">
        <v>10069</v>
      </c>
      <c r="T2701" s="95">
        <v>44344724</v>
      </c>
      <c r="U2701" s="95">
        <v>9562</v>
      </c>
      <c r="V2701" s="95">
        <v>39280622</v>
      </c>
      <c r="W2701" s="95">
        <v>1875</v>
      </c>
      <c r="X2701" s="95">
        <v>7012305</v>
      </c>
      <c r="Y2701" s="95">
        <v>1615</v>
      </c>
      <c r="Z2701" s="95">
        <v>6145228</v>
      </c>
      <c r="AA2701" s="95">
        <v>10479</v>
      </c>
      <c r="AB2701" s="95">
        <v>43162363</v>
      </c>
      <c r="AC2701" s="95">
        <v>9907</v>
      </c>
      <c r="AD2701" s="95">
        <v>42992472</v>
      </c>
      <c r="AE2701" s="95">
        <v>1979</v>
      </c>
      <c r="AF2701" s="95">
        <v>6905682</v>
      </c>
      <c r="AG2701" s="95">
        <v>1711</v>
      </c>
      <c r="AH2701" s="95">
        <v>7129121</v>
      </c>
      <c r="AI2701" s="95">
        <v>10887</v>
      </c>
      <c r="AJ2701" s="95">
        <v>40811896.469999999</v>
      </c>
      <c r="AK2701" s="95">
        <v>10254</v>
      </c>
      <c r="AL2701" s="95">
        <v>44789646.509999998</v>
      </c>
      <c r="AM2701" s="95">
        <v>2104</v>
      </c>
      <c r="AN2701" s="95">
        <v>7539420</v>
      </c>
      <c r="AO2701" s="95">
        <v>1833</v>
      </c>
      <c r="AP2701" s="95">
        <v>7774908</v>
      </c>
      <c r="AQ2701" s="72">
        <v>328.4</v>
      </c>
      <c r="AR2701" s="72">
        <v>303.75</v>
      </c>
      <c r="AS2701" s="72">
        <v>632.15</v>
      </c>
      <c r="AT2701" s="95">
        <v>44081374</v>
      </c>
      <c r="AU2701" s="95">
        <v>38625510</v>
      </c>
      <c r="AV2701" s="95">
        <v>11186</v>
      </c>
      <c r="AW2701" s="95">
        <v>10597</v>
      </c>
      <c r="AX2701" s="72">
        <v>358.84</v>
      </c>
      <c r="AY2701" s="72">
        <v>324.68</v>
      </c>
      <c r="AZ2701" s="72">
        <v>683.52</v>
      </c>
      <c r="BA2701" s="95">
        <v>49778241</v>
      </c>
      <c r="BB2701" s="95">
        <v>42304676</v>
      </c>
      <c r="BC2701" s="95">
        <v>11560</v>
      </c>
      <c r="BD2701" s="95">
        <v>10858</v>
      </c>
      <c r="BE2701" s="72">
        <v>358.32</v>
      </c>
      <c r="BF2701" s="72">
        <v>338.69</v>
      </c>
      <c r="BG2701" s="72">
        <v>697.01</v>
      </c>
      <c r="BH2701" s="95">
        <v>51357029</v>
      </c>
      <c r="BI2701" s="95">
        <v>45425850</v>
      </c>
      <c r="BJ2701" s="95">
        <v>11944</v>
      </c>
      <c r="BK2701" s="95">
        <v>11177</v>
      </c>
      <c r="BL2701" s="72">
        <v>334.91</v>
      </c>
      <c r="BM2701" s="72">
        <v>359.51</v>
      </c>
      <c r="BN2701" s="72">
        <v>694.42</v>
      </c>
      <c r="BO2701" s="95">
        <v>50068045</v>
      </c>
      <c r="BP2701" s="95">
        <v>50121593</v>
      </c>
      <c r="BQ2701" s="95">
        <v>12458</v>
      </c>
      <c r="BR2701" s="95">
        <v>11618</v>
      </c>
      <c r="BS2701" s="72">
        <v>310.16000000000003</v>
      </c>
      <c r="BT2701" s="72">
        <v>362.4</v>
      </c>
      <c r="BU2701" s="72">
        <v>672.56</v>
      </c>
      <c r="BV2701" s="95">
        <v>48351316.469999999</v>
      </c>
      <c r="BW2701" s="95">
        <v>52564554.509999998</v>
      </c>
      <c r="BX2701" s="95">
        <v>12991</v>
      </c>
      <c r="BY2701" s="95">
        <v>12087</v>
      </c>
      <c r="BZ2701" s="95">
        <v>10905</v>
      </c>
      <c r="CA2701" s="95">
        <v>11221</v>
      </c>
      <c r="CB2701" s="95">
        <v>11574</v>
      </c>
      <c r="CC2701" s="95">
        <v>12059</v>
      </c>
      <c r="CD2701" s="95">
        <v>12549</v>
      </c>
      <c r="CE2701" s="72">
        <v>650.75523149000003</v>
      </c>
      <c r="CF2701" s="72">
        <v>676.59346364999999</v>
      </c>
      <c r="CG2701" s="72">
        <v>712.40329333</v>
      </c>
      <c r="CH2701" s="72">
        <v>716.50152150999998</v>
      </c>
      <c r="CI2701" s="72">
        <v>731.52548966999996</v>
      </c>
      <c r="CJ2701" s="96">
        <v>0.97140978580000004</v>
      </c>
      <c r="CK2701" s="96">
        <v>1.0102373681000001</v>
      </c>
      <c r="CL2701" s="96">
        <v>0.978392445</v>
      </c>
      <c r="CM2701" s="96">
        <v>0.96918147300000002</v>
      </c>
      <c r="CN2701" s="96">
        <v>0.91939380039999996</v>
      </c>
      <c r="CO2701" s="96">
        <v>0.96266617239999996</v>
      </c>
      <c r="CP2701" s="96">
        <v>1.0073304768</v>
      </c>
      <c r="CQ2701" s="96">
        <v>0.99584056389999998</v>
      </c>
      <c r="CR2701" s="96">
        <v>1.0115377595999999</v>
      </c>
      <c r="CS2701" s="95">
        <v>11163</v>
      </c>
      <c r="CT2701" s="95">
        <v>11530</v>
      </c>
      <c r="CU2701" s="95">
        <v>11857</v>
      </c>
      <c r="CV2701" s="95">
        <v>12250</v>
      </c>
      <c r="CW2701" s="95">
        <v>12653</v>
      </c>
      <c r="CX2701" s="96">
        <v>0.95477056199999999</v>
      </c>
      <c r="CY2701" s="96">
        <v>0.96537348300000003</v>
      </c>
      <c r="CZ2701" s="96">
        <v>0.96889834600000002</v>
      </c>
      <c r="DA2701" s="96">
        <v>0.97421417300000002</v>
      </c>
      <c r="DB2701" s="96">
        <v>0.95014467700000005</v>
      </c>
      <c r="DC2701">
        <v>2013</v>
      </c>
      <c r="DD2701" s="6">
        <v>11267.4</v>
      </c>
      <c r="DE2701" s="96">
        <v>9.1285260000000001E-4</v>
      </c>
      <c r="DF2701" s="72">
        <v>776.14</v>
      </c>
      <c r="DG2701" s="96">
        <v>1</v>
      </c>
      <c r="DH2701" s="72">
        <v>776.14</v>
      </c>
      <c r="DI2701" s="72">
        <v>794.55905310000003</v>
      </c>
      <c r="DJ2701" s="96">
        <v>1</v>
      </c>
      <c r="DK2701" s="72">
        <v>776.14</v>
      </c>
      <c r="DL2701" s="96">
        <v>1</v>
      </c>
      <c r="DM2701" s="72">
        <v>776.14</v>
      </c>
      <c r="DN2701" s="96">
        <v>1</v>
      </c>
      <c r="DO2701" s="96">
        <v>2.5820000000000001E-3</v>
      </c>
      <c r="DP2701" s="72">
        <v>2</v>
      </c>
      <c r="DQ2701" s="72">
        <v>774.14</v>
      </c>
      <c r="DR2701" t="s">
        <v>1157</v>
      </c>
      <c r="DT2701" t="s">
        <v>1038</v>
      </c>
    </row>
    <row r="2702" spans="1:124" x14ac:dyDescent="0.3">
      <c r="A2702" t="s">
        <v>33</v>
      </c>
      <c r="B2702">
        <v>45582</v>
      </c>
      <c r="C2702" s="95">
        <v>4375</v>
      </c>
      <c r="D2702" s="95">
        <v>17665224</v>
      </c>
      <c r="E2702" s="95">
        <v>4206</v>
      </c>
      <c r="F2702" s="95">
        <v>16954191</v>
      </c>
      <c r="G2702" s="95">
        <v>633</v>
      </c>
      <c r="H2702" s="95">
        <v>2567939</v>
      </c>
      <c r="I2702" s="95">
        <v>579</v>
      </c>
      <c r="J2702" s="95">
        <v>2225061</v>
      </c>
      <c r="K2702" s="95">
        <v>4370</v>
      </c>
      <c r="L2702" s="95">
        <v>17939029</v>
      </c>
      <c r="M2702" s="95">
        <v>4201</v>
      </c>
      <c r="N2702" s="95">
        <v>16872777</v>
      </c>
      <c r="O2702" s="95">
        <v>645</v>
      </c>
      <c r="P2702" s="95">
        <v>2948539</v>
      </c>
      <c r="Q2702" s="95">
        <v>591</v>
      </c>
      <c r="R2702" s="95">
        <v>2597421</v>
      </c>
      <c r="S2702" s="95">
        <v>4358</v>
      </c>
      <c r="T2702" s="95">
        <v>18237634</v>
      </c>
      <c r="U2702" s="95">
        <v>4173</v>
      </c>
      <c r="V2702" s="95">
        <v>17175588</v>
      </c>
      <c r="W2702" s="95">
        <v>650</v>
      </c>
      <c r="X2702" s="95">
        <v>1845497</v>
      </c>
      <c r="Y2702" s="95">
        <v>596</v>
      </c>
      <c r="Z2702" s="95">
        <v>2537021</v>
      </c>
      <c r="AA2702" s="95">
        <v>4261</v>
      </c>
      <c r="AB2702" s="95">
        <v>18118862</v>
      </c>
      <c r="AC2702" s="95">
        <v>4064</v>
      </c>
      <c r="AD2702" s="95">
        <v>18728975</v>
      </c>
      <c r="AE2702" s="95">
        <v>615</v>
      </c>
      <c r="AF2702" s="95">
        <v>1941374</v>
      </c>
      <c r="AG2702" s="95">
        <v>566</v>
      </c>
      <c r="AH2702" s="95">
        <v>2423854</v>
      </c>
      <c r="AI2702" s="95">
        <v>4195</v>
      </c>
      <c r="AJ2702" s="95">
        <v>19067131.100000001</v>
      </c>
      <c r="AK2702" s="95">
        <v>3970</v>
      </c>
      <c r="AL2702" s="95">
        <v>19251091.25</v>
      </c>
      <c r="AM2702" s="95">
        <v>637</v>
      </c>
      <c r="AN2702" s="95">
        <v>2670334</v>
      </c>
      <c r="AO2702" s="95">
        <v>587</v>
      </c>
      <c r="AP2702" s="95">
        <v>2866506</v>
      </c>
      <c r="AQ2702" s="72">
        <v>336.68</v>
      </c>
      <c r="AR2702" s="72">
        <v>334.02</v>
      </c>
      <c r="AS2702" s="72">
        <v>670.7</v>
      </c>
      <c r="AT2702" s="95">
        <v>20233163</v>
      </c>
      <c r="AU2702" s="95">
        <v>19179252</v>
      </c>
      <c r="AV2702" s="95">
        <v>5008</v>
      </c>
      <c r="AW2702" s="95">
        <v>4785</v>
      </c>
      <c r="AX2702" s="72">
        <v>347.08</v>
      </c>
      <c r="AY2702" s="72">
        <v>338.59</v>
      </c>
      <c r="AZ2702" s="72">
        <v>685.67</v>
      </c>
      <c r="BA2702" s="95">
        <v>20887568</v>
      </c>
      <c r="BB2702" s="95">
        <v>19470198</v>
      </c>
      <c r="BC2702" s="95">
        <v>5015</v>
      </c>
      <c r="BD2702" s="95">
        <v>4792</v>
      </c>
      <c r="BE2702" s="72">
        <v>334.18</v>
      </c>
      <c r="BF2702" s="72">
        <v>344.46</v>
      </c>
      <c r="BG2702" s="72">
        <v>678.64</v>
      </c>
      <c r="BH2702" s="95">
        <v>20083131</v>
      </c>
      <c r="BI2702" s="95">
        <v>19712609</v>
      </c>
      <c r="BJ2702" s="95">
        <v>5008</v>
      </c>
      <c r="BK2702" s="95">
        <v>4769</v>
      </c>
      <c r="BL2702" s="72">
        <v>342.84</v>
      </c>
      <c r="BM2702" s="72">
        <v>380.72</v>
      </c>
      <c r="BN2702" s="72">
        <v>723.56</v>
      </c>
      <c r="BO2702" s="95">
        <v>20060236</v>
      </c>
      <c r="BP2702" s="95">
        <v>21152829</v>
      </c>
      <c r="BQ2702" s="95">
        <v>4876</v>
      </c>
      <c r="BR2702" s="95">
        <v>4630</v>
      </c>
      <c r="BS2702" s="72">
        <v>374.89</v>
      </c>
      <c r="BT2702" s="72">
        <v>404.46</v>
      </c>
      <c r="BU2702" s="72">
        <v>779.35</v>
      </c>
      <c r="BV2702" s="95">
        <v>21737465.100000001</v>
      </c>
      <c r="BW2702" s="95">
        <v>22117597.25</v>
      </c>
      <c r="BX2702" s="95">
        <v>4832</v>
      </c>
      <c r="BY2702" s="95">
        <v>4557</v>
      </c>
      <c r="BZ2702" s="95">
        <v>4902</v>
      </c>
      <c r="CA2702" s="95">
        <v>4907</v>
      </c>
      <c r="CB2702" s="95">
        <v>4893</v>
      </c>
      <c r="CC2702" s="95">
        <v>4759</v>
      </c>
      <c r="CD2702" s="95">
        <v>4697</v>
      </c>
      <c r="CE2702" s="72">
        <v>650.75523149000003</v>
      </c>
      <c r="CF2702" s="72">
        <v>676.59346364999999</v>
      </c>
      <c r="CG2702" s="72">
        <v>712.40329333</v>
      </c>
      <c r="CH2702" s="72">
        <v>716.50152150999998</v>
      </c>
      <c r="CI2702" s="72">
        <v>731.52548966999996</v>
      </c>
      <c r="CJ2702" s="96">
        <v>1.0306486488</v>
      </c>
      <c r="CK2702" s="96">
        <v>1.0134150518</v>
      </c>
      <c r="CL2702" s="96">
        <v>0.952606489</v>
      </c>
      <c r="CM2702" s="96">
        <v>1.0098513097999999</v>
      </c>
      <c r="CN2702" s="96">
        <v>1.0653764100000001</v>
      </c>
      <c r="CO2702" s="96">
        <v>0.96274806400000001</v>
      </c>
      <c r="CP2702" s="96">
        <v>1.0536293135999999</v>
      </c>
      <c r="CQ2702" s="96">
        <v>0.99584056389999998</v>
      </c>
      <c r="CR2702" s="96">
        <v>1.0580299712000001</v>
      </c>
      <c r="CS2702" s="95">
        <v>4436</v>
      </c>
      <c r="CT2702" s="95">
        <v>4583</v>
      </c>
      <c r="CU2702" s="95">
        <v>4458</v>
      </c>
      <c r="CV2702" s="95">
        <v>4338</v>
      </c>
      <c r="CW2702" s="95">
        <v>4231</v>
      </c>
      <c r="CX2702" s="96">
        <v>0.96246129899999999</v>
      </c>
      <c r="CY2702" s="96">
        <v>0.968774091</v>
      </c>
      <c r="CZ2702" s="96">
        <v>0.95939411600000002</v>
      </c>
      <c r="DA2702" s="96">
        <v>0.98064800200000002</v>
      </c>
      <c r="DB2702" s="96">
        <v>0.94170263200000004</v>
      </c>
      <c r="DC2702">
        <v>2013</v>
      </c>
      <c r="DD2702" s="6">
        <v>4706.6000000000004</v>
      </c>
      <c r="DE2702" s="96">
        <v>3.5768826999999998E-3</v>
      </c>
      <c r="DF2702" s="72">
        <v>809.65</v>
      </c>
      <c r="DG2702" s="96">
        <v>1</v>
      </c>
      <c r="DH2702" s="72">
        <v>809.65</v>
      </c>
      <c r="DI2702" s="72">
        <v>818.63612964000004</v>
      </c>
      <c r="DJ2702" s="96">
        <v>1</v>
      </c>
      <c r="DK2702" s="72">
        <v>809.65</v>
      </c>
      <c r="DL2702" s="96">
        <v>1</v>
      </c>
      <c r="DM2702" s="72">
        <v>809.65</v>
      </c>
      <c r="DN2702" s="96">
        <v>1</v>
      </c>
      <c r="DO2702" s="96">
        <v>1.0336E-2</v>
      </c>
      <c r="DP2702" s="72">
        <v>8.3699999999999992</v>
      </c>
      <c r="DQ2702" s="72">
        <v>801.28</v>
      </c>
      <c r="DR2702" t="s">
        <v>33</v>
      </c>
      <c r="DT2702" t="s">
        <v>1038</v>
      </c>
    </row>
    <row r="2703" spans="1:124" x14ac:dyDescent="0.3">
      <c r="A2703" t="s">
        <v>389</v>
      </c>
      <c r="B2703">
        <v>45583</v>
      </c>
      <c r="C2703" s="95">
        <v>668</v>
      </c>
      <c r="D2703" s="95">
        <v>2832432</v>
      </c>
      <c r="E2703" s="95">
        <v>648</v>
      </c>
      <c r="F2703" s="95">
        <v>2384296</v>
      </c>
      <c r="G2703" s="95">
        <v>85</v>
      </c>
      <c r="H2703" s="95">
        <v>481970</v>
      </c>
      <c r="I2703" s="95">
        <v>78</v>
      </c>
      <c r="J2703" s="95">
        <v>344126</v>
      </c>
      <c r="K2703" s="95">
        <v>645</v>
      </c>
      <c r="L2703" s="95">
        <v>2982554</v>
      </c>
      <c r="M2703" s="95">
        <v>620</v>
      </c>
      <c r="N2703" s="95">
        <v>2666448</v>
      </c>
      <c r="O2703" s="95">
        <v>86</v>
      </c>
      <c r="P2703" s="95">
        <v>171571</v>
      </c>
      <c r="Q2703" s="95">
        <v>78</v>
      </c>
      <c r="R2703" s="95">
        <v>280413</v>
      </c>
      <c r="S2703" s="95">
        <v>642</v>
      </c>
      <c r="T2703" s="95">
        <v>2793710</v>
      </c>
      <c r="U2703" s="95">
        <v>618</v>
      </c>
      <c r="V2703" s="95">
        <v>2728497</v>
      </c>
      <c r="W2703" s="95">
        <v>82</v>
      </c>
      <c r="X2703" s="95">
        <v>332372</v>
      </c>
      <c r="Y2703" s="95">
        <v>72</v>
      </c>
      <c r="Z2703" s="95">
        <v>321311</v>
      </c>
      <c r="AA2703" s="95">
        <v>644</v>
      </c>
      <c r="AB2703" s="95">
        <v>2433881</v>
      </c>
      <c r="AC2703" s="95">
        <v>617</v>
      </c>
      <c r="AD2703" s="95">
        <v>3062166</v>
      </c>
      <c r="AE2703" s="95">
        <v>85</v>
      </c>
      <c r="AF2703" s="95">
        <v>428658</v>
      </c>
      <c r="AG2703" s="95">
        <v>75</v>
      </c>
      <c r="AH2703" s="95">
        <v>378358</v>
      </c>
      <c r="AI2703" s="95">
        <v>645</v>
      </c>
      <c r="AJ2703" s="95">
        <v>3361495</v>
      </c>
      <c r="AK2703" s="95">
        <v>619</v>
      </c>
      <c r="AL2703" s="95">
        <v>3681670</v>
      </c>
      <c r="AM2703" s="95">
        <v>82</v>
      </c>
      <c r="AN2703" s="95">
        <v>316368</v>
      </c>
      <c r="AO2703" s="95">
        <v>74</v>
      </c>
      <c r="AP2703" s="95">
        <v>377381</v>
      </c>
      <c r="AQ2703" s="72">
        <v>366.8</v>
      </c>
      <c r="AR2703" s="72">
        <v>313.18</v>
      </c>
      <c r="AS2703" s="72">
        <v>679.98</v>
      </c>
      <c r="AT2703" s="95">
        <v>3314402</v>
      </c>
      <c r="AU2703" s="95">
        <v>2728422</v>
      </c>
      <c r="AV2703" s="95">
        <v>753</v>
      </c>
      <c r="AW2703" s="95">
        <v>726</v>
      </c>
      <c r="AX2703" s="72">
        <v>359.57</v>
      </c>
      <c r="AY2703" s="72">
        <v>351.82</v>
      </c>
      <c r="AZ2703" s="72">
        <v>711.39</v>
      </c>
      <c r="BA2703" s="95">
        <v>3154125</v>
      </c>
      <c r="BB2703" s="95">
        <v>2946861</v>
      </c>
      <c r="BC2703" s="95">
        <v>731</v>
      </c>
      <c r="BD2703" s="95">
        <v>698</v>
      </c>
      <c r="BE2703" s="72">
        <v>359.82</v>
      </c>
      <c r="BF2703" s="72">
        <v>368.33</v>
      </c>
      <c r="BG2703" s="72">
        <v>728.15</v>
      </c>
      <c r="BH2703" s="95">
        <v>3126082</v>
      </c>
      <c r="BI2703" s="95">
        <v>3049808</v>
      </c>
      <c r="BJ2703" s="95">
        <v>724</v>
      </c>
      <c r="BK2703" s="95">
        <v>690</v>
      </c>
      <c r="BL2703" s="72">
        <v>327.22000000000003</v>
      </c>
      <c r="BM2703" s="72">
        <v>414.32</v>
      </c>
      <c r="BN2703" s="72">
        <v>741.54</v>
      </c>
      <c r="BO2703" s="95">
        <v>2862539</v>
      </c>
      <c r="BP2703" s="95">
        <v>3440524</v>
      </c>
      <c r="BQ2703" s="95">
        <v>729</v>
      </c>
      <c r="BR2703" s="95">
        <v>692</v>
      </c>
      <c r="BS2703" s="72">
        <v>421.58</v>
      </c>
      <c r="BT2703" s="72">
        <v>488.1</v>
      </c>
      <c r="BU2703" s="72">
        <v>909.68</v>
      </c>
      <c r="BV2703" s="95">
        <v>3677863</v>
      </c>
      <c r="BW2703" s="95">
        <v>4059051</v>
      </c>
      <c r="BX2703" s="95">
        <v>727</v>
      </c>
      <c r="BY2703" s="95">
        <v>693</v>
      </c>
      <c r="BZ2703" s="95">
        <v>740</v>
      </c>
      <c r="CA2703" s="95">
        <v>715</v>
      </c>
      <c r="CB2703" s="95">
        <v>708</v>
      </c>
      <c r="CC2703" s="95">
        <v>711</v>
      </c>
      <c r="CD2703" s="95">
        <v>710</v>
      </c>
      <c r="CE2703" s="72">
        <v>650.75523149000003</v>
      </c>
      <c r="CF2703" s="72">
        <v>676.59346364999999</v>
      </c>
      <c r="CG2703" s="72">
        <v>712.40329333</v>
      </c>
      <c r="CH2703" s="72">
        <v>716.50152150999998</v>
      </c>
      <c r="CI2703" s="72">
        <v>731.52548966999996</v>
      </c>
      <c r="CJ2703" s="96">
        <v>1.0449090028000001</v>
      </c>
      <c r="CK2703" s="96">
        <v>1.0514290164</v>
      </c>
      <c r="CL2703" s="96">
        <v>1.022103641</v>
      </c>
      <c r="CM2703" s="96">
        <v>1.0349454645</v>
      </c>
      <c r="CN2703" s="96">
        <v>1.2435383494000001</v>
      </c>
      <c r="CO2703" s="96">
        <v>0.94692225070000002</v>
      </c>
      <c r="CP2703" s="96">
        <v>1.1398877723</v>
      </c>
      <c r="CQ2703" s="96">
        <v>0.99584056389999998</v>
      </c>
      <c r="CR2703" s="96">
        <v>1.1446487026000001</v>
      </c>
      <c r="CS2703" s="95">
        <v>754</v>
      </c>
      <c r="CT2703" s="95">
        <v>697</v>
      </c>
      <c r="CU2703" s="95">
        <v>694</v>
      </c>
      <c r="CV2703" s="95">
        <v>701</v>
      </c>
      <c r="CW2703" s="95">
        <v>706</v>
      </c>
      <c r="CX2703" s="96">
        <v>0.92678132700000004</v>
      </c>
      <c r="CY2703" s="96">
        <v>0.97699454200000002</v>
      </c>
      <c r="CZ2703" s="96">
        <v>0.96877917499999999</v>
      </c>
      <c r="DA2703" s="96">
        <v>0.93106243499999997</v>
      </c>
      <c r="DB2703" s="96">
        <v>0.93300567099999998</v>
      </c>
      <c r="DC2703">
        <v>2013</v>
      </c>
      <c r="DD2703" s="6">
        <v>699.8</v>
      </c>
      <c r="DE2703" s="96">
        <v>2.0912136E-3</v>
      </c>
      <c r="DF2703" s="72">
        <v>877.24</v>
      </c>
      <c r="DG2703" s="96">
        <v>1</v>
      </c>
      <c r="DH2703" s="72">
        <v>877.24</v>
      </c>
      <c r="DI2703" s="72">
        <v>818.63612964000004</v>
      </c>
      <c r="DJ2703" s="96">
        <v>0.83654049509999995</v>
      </c>
      <c r="DK2703" s="72">
        <v>867.66064037000001</v>
      </c>
      <c r="DL2703" s="96">
        <v>1.0075728719999999</v>
      </c>
      <c r="DM2703" s="72">
        <v>874.23132329999999</v>
      </c>
      <c r="DN2703" s="96">
        <v>1</v>
      </c>
      <c r="DO2703" s="96">
        <v>6.0159999999999996E-3</v>
      </c>
      <c r="DP2703" s="72">
        <v>5.26</v>
      </c>
      <c r="DQ2703" s="72">
        <v>868.97</v>
      </c>
      <c r="DR2703" t="s">
        <v>389</v>
      </c>
      <c r="DT2703" t="s">
        <v>1038</v>
      </c>
    </row>
    <row r="2704" spans="1:124" x14ac:dyDescent="0.3">
      <c r="A2704" t="s">
        <v>307</v>
      </c>
      <c r="B2704">
        <v>45590</v>
      </c>
      <c r="C2704" s="95">
        <v>1123</v>
      </c>
      <c r="D2704" s="95">
        <v>6793297</v>
      </c>
      <c r="E2704" s="95">
        <v>1072</v>
      </c>
      <c r="F2704" s="95">
        <v>4223570</v>
      </c>
      <c r="G2704" s="95">
        <v>129</v>
      </c>
      <c r="H2704" s="95">
        <v>679989</v>
      </c>
      <c r="I2704" s="95">
        <v>121</v>
      </c>
      <c r="J2704" s="95">
        <v>523870</v>
      </c>
      <c r="K2704" s="95">
        <v>1135</v>
      </c>
      <c r="L2704" s="95">
        <v>7258157</v>
      </c>
      <c r="M2704" s="95">
        <v>1083</v>
      </c>
      <c r="N2704" s="95">
        <v>4248183</v>
      </c>
      <c r="O2704" s="95">
        <v>129</v>
      </c>
      <c r="P2704" s="95">
        <v>768947</v>
      </c>
      <c r="Q2704" s="95">
        <v>121</v>
      </c>
      <c r="R2704" s="95">
        <v>555080</v>
      </c>
      <c r="S2704" s="95">
        <v>1149</v>
      </c>
      <c r="T2704" s="95">
        <v>6825825</v>
      </c>
      <c r="U2704" s="95">
        <v>1095</v>
      </c>
      <c r="V2704" s="95">
        <v>4966266</v>
      </c>
      <c r="W2704" s="95">
        <v>142</v>
      </c>
      <c r="X2704" s="95">
        <v>1143311</v>
      </c>
      <c r="Y2704" s="95">
        <v>133</v>
      </c>
      <c r="Z2704" s="95">
        <v>638152</v>
      </c>
      <c r="AA2704" s="95">
        <v>1169</v>
      </c>
      <c r="AB2704" s="95">
        <v>5625787</v>
      </c>
      <c r="AC2704" s="95">
        <v>1110</v>
      </c>
      <c r="AD2704" s="95">
        <v>4470981</v>
      </c>
      <c r="AE2704" s="95">
        <v>146</v>
      </c>
      <c r="AF2704" s="95">
        <v>750033</v>
      </c>
      <c r="AG2704" s="95">
        <v>132</v>
      </c>
      <c r="AH2704" s="95">
        <v>748235</v>
      </c>
      <c r="AI2704" s="95">
        <v>1178</v>
      </c>
      <c r="AJ2704" s="95">
        <v>5806642.54</v>
      </c>
      <c r="AK2704" s="95">
        <v>1113</v>
      </c>
      <c r="AL2704" s="95">
        <v>4753891.58</v>
      </c>
      <c r="AM2704" s="95">
        <v>155</v>
      </c>
      <c r="AN2704" s="95">
        <v>825171.58</v>
      </c>
      <c r="AO2704" s="95">
        <v>145</v>
      </c>
      <c r="AP2704" s="95">
        <v>871321.93</v>
      </c>
      <c r="AQ2704" s="72">
        <v>497.42</v>
      </c>
      <c r="AR2704" s="72">
        <v>331.62</v>
      </c>
      <c r="AS2704" s="72">
        <v>829.04</v>
      </c>
      <c r="AT2704" s="95">
        <v>7473286</v>
      </c>
      <c r="AU2704" s="95">
        <v>4747440</v>
      </c>
      <c r="AV2704" s="95">
        <v>1252</v>
      </c>
      <c r="AW2704" s="95">
        <v>1193</v>
      </c>
      <c r="AX2704" s="72">
        <v>529.21</v>
      </c>
      <c r="AY2704" s="72">
        <v>332.45</v>
      </c>
      <c r="AZ2704" s="72">
        <v>861.66</v>
      </c>
      <c r="BA2704" s="95">
        <v>8027104</v>
      </c>
      <c r="BB2704" s="95">
        <v>4803263</v>
      </c>
      <c r="BC2704" s="95">
        <v>1264</v>
      </c>
      <c r="BD2704" s="95">
        <v>1204</v>
      </c>
      <c r="BE2704" s="72">
        <v>514.4</v>
      </c>
      <c r="BF2704" s="72">
        <v>380.32</v>
      </c>
      <c r="BG2704" s="72">
        <v>894.72</v>
      </c>
      <c r="BH2704" s="95">
        <v>7969136</v>
      </c>
      <c r="BI2704" s="95">
        <v>5604418</v>
      </c>
      <c r="BJ2704" s="95">
        <v>1291</v>
      </c>
      <c r="BK2704" s="95">
        <v>1228</v>
      </c>
      <c r="BL2704" s="72">
        <v>404.04</v>
      </c>
      <c r="BM2704" s="72">
        <v>350.19</v>
      </c>
      <c r="BN2704" s="72">
        <v>754.23</v>
      </c>
      <c r="BO2704" s="95">
        <v>6375820</v>
      </c>
      <c r="BP2704" s="95">
        <v>5219216</v>
      </c>
      <c r="BQ2704" s="95">
        <v>1315</v>
      </c>
      <c r="BR2704" s="95">
        <v>1242</v>
      </c>
      <c r="BS2704" s="72">
        <v>414.59</v>
      </c>
      <c r="BT2704" s="72">
        <v>372.63</v>
      </c>
      <c r="BU2704" s="72">
        <v>787.22</v>
      </c>
      <c r="BV2704" s="95">
        <v>6631814.1200000001</v>
      </c>
      <c r="BW2704" s="95">
        <v>5625213.5099999998</v>
      </c>
      <c r="BX2704" s="95">
        <v>1333</v>
      </c>
      <c r="BY2704" s="95">
        <v>1258</v>
      </c>
      <c r="BZ2704" s="95">
        <v>1224</v>
      </c>
      <c r="CA2704" s="95">
        <v>1235</v>
      </c>
      <c r="CB2704" s="95">
        <v>1261</v>
      </c>
      <c r="CC2704" s="95">
        <v>1280</v>
      </c>
      <c r="CD2704" s="95">
        <v>1296</v>
      </c>
      <c r="CE2704" s="72">
        <v>650.75523149000003</v>
      </c>
      <c r="CF2704" s="72">
        <v>676.59346364999999</v>
      </c>
      <c r="CG2704" s="72">
        <v>712.40329333</v>
      </c>
      <c r="CH2704" s="72">
        <v>716.50152150999998</v>
      </c>
      <c r="CI2704" s="72">
        <v>731.52548966999996</v>
      </c>
      <c r="CJ2704" s="96">
        <v>1.2739659397</v>
      </c>
      <c r="CK2704" s="96">
        <v>1.273526935</v>
      </c>
      <c r="CL2704" s="96">
        <v>1.2559178325</v>
      </c>
      <c r="CM2704" s="96">
        <v>1.0526565225</v>
      </c>
      <c r="CN2704" s="96">
        <v>1.0761347501</v>
      </c>
      <c r="CO2704" s="96">
        <v>1.0103513011</v>
      </c>
      <c r="CP2704" s="96">
        <v>1.1742850182</v>
      </c>
      <c r="CQ2704" s="96">
        <v>0.99584056389999998</v>
      </c>
      <c r="CR2704" s="96">
        <v>1.1791896143</v>
      </c>
      <c r="CS2704" s="95">
        <v>1480</v>
      </c>
      <c r="CT2704" s="95">
        <v>1477</v>
      </c>
      <c r="CU2704" s="95">
        <v>1493</v>
      </c>
      <c r="CV2704" s="95">
        <v>1454</v>
      </c>
      <c r="CW2704" s="95">
        <v>1458</v>
      </c>
      <c r="CX2704" s="96">
        <v>1.0152676759999999</v>
      </c>
      <c r="CY2704" s="96">
        <v>1.0104824610000001</v>
      </c>
      <c r="CZ2704" s="96">
        <v>1.041073505</v>
      </c>
      <c r="DA2704" s="96">
        <v>0.99128220899999997</v>
      </c>
      <c r="DB2704" s="96">
        <v>0.99278494399999995</v>
      </c>
      <c r="DC2704">
        <v>2013</v>
      </c>
      <c r="DD2704" s="6">
        <v>1225</v>
      </c>
      <c r="DE2704" s="96">
        <v>3.5815091000000001E-3</v>
      </c>
      <c r="DF2704" s="72">
        <v>902.36</v>
      </c>
      <c r="DG2704" s="96">
        <v>1</v>
      </c>
      <c r="DH2704" s="72">
        <v>902.36</v>
      </c>
      <c r="DI2704" s="72">
        <v>818.63612964000004</v>
      </c>
      <c r="DJ2704" s="96">
        <v>1</v>
      </c>
      <c r="DK2704" s="72">
        <v>902.36</v>
      </c>
      <c r="DL2704" s="96">
        <v>1</v>
      </c>
      <c r="DM2704" s="72">
        <v>902.36</v>
      </c>
      <c r="DN2704" s="96">
        <v>1</v>
      </c>
      <c r="DO2704" s="96">
        <v>1.5476E-2</v>
      </c>
      <c r="DP2704" s="72">
        <v>13.96</v>
      </c>
      <c r="DQ2704" s="72">
        <v>888.4</v>
      </c>
      <c r="DR2704" t="s">
        <v>307</v>
      </c>
      <c r="DT2704" t="s">
        <v>1038</v>
      </c>
    </row>
    <row r="2705" spans="1:124" x14ac:dyDescent="0.3">
      <c r="A2705" t="s">
        <v>1661</v>
      </c>
      <c r="B2705">
        <v>45591</v>
      </c>
      <c r="C2705" s="95">
        <v>767</v>
      </c>
      <c r="D2705" s="95">
        <v>2838830</v>
      </c>
      <c r="E2705" s="95">
        <v>743</v>
      </c>
      <c r="F2705" s="95">
        <v>2454716</v>
      </c>
      <c r="G2705" s="95">
        <v>55</v>
      </c>
      <c r="H2705" s="95">
        <v>344138</v>
      </c>
      <c r="I2705" s="95">
        <v>52</v>
      </c>
      <c r="J2705" s="95">
        <v>186111</v>
      </c>
      <c r="K2705" s="95">
        <v>761</v>
      </c>
      <c r="L2705" s="95">
        <v>2730842</v>
      </c>
      <c r="M2705" s="95">
        <v>731</v>
      </c>
      <c r="N2705" s="95">
        <v>2639711</v>
      </c>
      <c r="O2705" s="95">
        <v>56</v>
      </c>
      <c r="P2705" s="95">
        <v>215584</v>
      </c>
      <c r="Q2705" s="95">
        <v>53</v>
      </c>
      <c r="R2705" s="95">
        <v>261356</v>
      </c>
      <c r="S2705" s="95">
        <v>768</v>
      </c>
      <c r="T2705" s="95">
        <v>3573294</v>
      </c>
      <c r="U2705" s="95">
        <v>738</v>
      </c>
      <c r="V2705" s="95">
        <v>2964875</v>
      </c>
      <c r="W2705" s="95">
        <v>62</v>
      </c>
      <c r="X2705" s="95">
        <v>123094</v>
      </c>
      <c r="Y2705" s="95">
        <v>56</v>
      </c>
      <c r="Z2705" s="95">
        <v>371520</v>
      </c>
      <c r="AA2705" s="95">
        <v>753</v>
      </c>
      <c r="AB2705" s="95">
        <v>3164842</v>
      </c>
      <c r="AC2705" s="95">
        <v>724</v>
      </c>
      <c r="AD2705" s="95">
        <v>3009219</v>
      </c>
      <c r="AE2705" s="95">
        <v>63</v>
      </c>
      <c r="AF2705" s="95">
        <v>500678</v>
      </c>
      <c r="AG2705" s="95">
        <v>56</v>
      </c>
      <c r="AH2705" s="95">
        <v>354250</v>
      </c>
      <c r="AI2705" s="95">
        <v>744</v>
      </c>
      <c r="AJ2705" s="95">
        <v>2962421</v>
      </c>
      <c r="AK2705" s="95">
        <v>711</v>
      </c>
      <c r="AL2705" s="95">
        <v>3117784</v>
      </c>
      <c r="AM2705" s="95">
        <v>66</v>
      </c>
      <c r="AN2705" s="95">
        <v>144845</v>
      </c>
      <c r="AO2705" s="95">
        <v>60</v>
      </c>
      <c r="AP2705" s="95">
        <v>282396</v>
      </c>
      <c r="AQ2705" s="72">
        <v>322.69</v>
      </c>
      <c r="AR2705" s="72">
        <v>276.82</v>
      </c>
      <c r="AS2705" s="72">
        <v>599.51</v>
      </c>
      <c r="AT2705" s="95">
        <v>3182968</v>
      </c>
      <c r="AU2705" s="95">
        <v>2640827</v>
      </c>
      <c r="AV2705" s="95">
        <v>822</v>
      </c>
      <c r="AW2705" s="95">
        <v>795</v>
      </c>
      <c r="AX2705" s="72">
        <v>300.52999999999997</v>
      </c>
      <c r="AY2705" s="72">
        <v>308.36</v>
      </c>
      <c r="AZ2705" s="72">
        <v>608.89</v>
      </c>
      <c r="BA2705" s="95">
        <v>2946426</v>
      </c>
      <c r="BB2705" s="95">
        <v>2901067</v>
      </c>
      <c r="BC2705" s="95">
        <v>817</v>
      </c>
      <c r="BD2705" s="95">
        <v>784</v>
      </c>
      <c r="BE2705" s="72">
        <v>371.12</v>
      </c>
      <c r="BF2705" s="72">
        <v>350.17</v>
      </c>
      <c r="BG2705" s="72">
        <v>721.29</v>
      </c>
      <c r="BH2705" s="95">
        <v>3696388</v>
      </c>
      <c r="BI2705" s="95">
        <v>3336395</v>
      </c>
      <c r="BJ2705" s="95">
        <v>830</v>
      </c>
      <c r="BK2705" s="95">
        <v>794</v>
      </c>
      <c r="BL2705" s="72">
        <v>374.34</v>
      </c>
      <c r="BM2705" s="72">
        <v>359.34</v>
      </c>
      <c r="BN2705" s="72">
        <v>733.68</v>
      </c>
      <c r="BO2705" s="95">
        <v>3665520</v>
      </c>
      <c r="BP2705" s="95">
        <v>3363469</v>
      </c>
      <c r="BQ2705" s="95">
        <v>816</v>
      </c>
      <c r="BR2705" s="95">
        <v>780</v>
      </c>
      <c r="BS2705" s="72">
        <v>319.68</v>
      </c>
      <c r="BT2705" s="72">
        <v>367.51</v>
      </c>
      <c r="BU2705" s="72">
        <v>687.19</v>
      </c>
      <c r="BV2705" s="95">
        <v>3107266</v>
      </c>
      <c r="BW2705" s="95">
        <v>3400180</v>
      </c>
      <c r="BX2705" s="95">
        <v>810</v>
      </c>
      <c r="BY2705" s="95">
        <v>771</v>
      </c>
      <c r="BZ2705" s="95">
        <v>809</v>
      </c>
      <c r="CA2705" s="95">
        <v>801</v>
      </c>
      <c r="CB2705" s="95">
        <v>813</v>
      </c>
      <c r="CC2705" s="95">
        <v>799</v>
      </c>
      <c r="CD2705" s="95">
        <v>791</v>
      </c>
      <c r="CE2705" s="72">
        <v>650.75523149000003</v>
      </c>
      <c r="CF2705" s="72">
        <v>676.59346364999999</v>
      </c>
      <c r="CG2705" s="72">
        <v>712.40329333</v>
      </c>
      <c r="CH2705" s="72">
        <v>716.50152150999998</v>
      </c>
      <c r="CI2705" s="72">
        <v>731.52548966999996</v>
      </c>
      <c r="CJ2705" s="96">
        <v>0.92125267840000002</v>
      </c>
      <c r="CK2705" s="96">
        <v>0.89993479499999995</v>
      </c>
      <c r="CL2705" s="96">
        <v>1.0124742638999999</v>
      </c>
      <c r="CM2705" s="96">
        <v>1.0239754947999999</v>
      </c>
      <c r="CN2705" s="96">
        <v>0.93939310350000005</v>
      </c>
      <c r="CO2705" s="96">
        <v>0.90697770519999998</v>
      </c>
      <c r="CP2705" s="96">
        <v>1.0578055685000001</v>
      </c>
      <c r="CQ2705" s="96">
        <v>0.99584056389999998</v>
      </c>
      <c r="CR2705" s="96">
        <v>1.0622236689</v>
      </c>
      <c r="CS2705" s="95">
        <v>783</v>
      </c>
      <c r="CT2705" s="95">
        <v>764</v>
      </c>
      <c r="CU2705" s="95">
        <v>775</v>
      </c>
      <c r="CV2705" s="95">
        <v>787</v>
      </c>
      <c r="CW2705" s="95">
        <v>750</v>
      </c>
      <c r="CX2705" s="96">
        <v>0.88264668899999998</v>
      </c>
      <c r="CY2705" s="96">
        <v>0.88739159000000001</v>
      </c>
      <c r="CZ2705" s="96">
        <v>0.94905667699999996</v>
      </c>
      <c r="DA2705" s="96">
        <v>0.90624110400000002</v>
      </c>
      <c r="DB2705" s="96">
        <v>0.90962234500000005</v>
      </c>
      <c r="DC2705">
        <v>2013</v>
      </c>
      <c r="DD2705" s="6">
        <v>784.8</v>
      </c>
      <c r="DE2705" s="96">
        <v>2.2496233000000002E-3</v>
      </c>
      <c r="DF2705" s="72">
        <v>813.94</v>
      </c>
      <c r="DG2705" s="96">
        <v>1</v>
      </c>
      <c r="DH2705" s="72">
        <v>813.94</v>
      </c>
      <c r="DI2705" s="72">
        <v>818.63612964000004</v>
      </c>
      <c r="DJ2705" s="96">
        <v>0.88588938360000002</v>
      </c>
      <c r="DK2705" s="72">
        <v>814.47587825000005</v>
      </c>
      <c r="DL2705" s="96">
        <v>1.0075728719999999</v>
      </c>
      <c r="DM2705" s="72">
        <v>820.64379977999999</v>
      </c>
      <c r="DN2705" s="96">
        <v>1</v>
      </c>
      <c r="DO2705" s="96">
        <v>6.5319999999999996E-3</v>
      </c>
      <c r="DP2705" s="72">
        <v>5.36</v>
      </c>
      <c r="DQ2705" s="72">
        <v>815.28</v>
      </c>
      <c r="DR2705" t="s">
        <v>1661</v>
      </c>
      <c r="DT2705" t="s">
        <v>1038</v>
      </c>
    </row>
    <row r="2706" spans="1:124" x14ac:dyDescent="0.3">
      <c r="A2706" t="s">
        <v>1581</v>
      </c>
      <c r="B2706">
        <v>45592</v>
      </c>
      <c r="C2706" s="95">
        <v>802</v>
      </c>
      <c r="D2706" s="95">
        <v>4044611</v>
      </c>
      <c r="E2706" s="95">
        <v>785</v>
      </c>
      <c r="F2706" s="95">
        <v>4401156</v>
      </c>
      <c r="G2706" s="95">
        <v>111</v>
      </c>
      <c r="H2706" s="95">
        <v>467087</v>
      </c>
      <c r="I2706" s="95">
        <v>108</v>
      </c>
      <c r="J2706" s="95">
        <v>506968</v>
      </c>
      <c r="K2706" s="95">
        <v>784</v>
      </c>
      <c r="L2706" s="95">
        <v>4068347</v>
      </c>
      <c r="M2706" s="95">
        <v>765</v>
      </c>
      <c r="N2706" s="95">
        <v>3799798</v>
      </c>
      <c r="O2706" s="95">
        <v>120</v>
      </c>
      <c r="P2706" s="95">
        <v>368575</v>
      </c>
      <c r="Q2706" s="95">
        <v>112</v>
      </c>
      <c r="R2706" s="95">
        <v>421247</v>
      </c>
      <c r="S2706" s="95">
        <v>754</v>
      </c>
      <c r="T2706" s="95">
        <v>5114147</v>
      </c>
      <c r="U2706" s="95">
        <v>732</v>
      </c>
      <c r="V2706" s="95">
        <v>3395867</v>
      </c>
      <c r="W2706" s="95">
        <v>117</v>
      </c>
      <c r="X2706" s="95">
        <v>716362</v>
      </c>
      <c r="Y2706" s="95">
        <v>109</v>
      </c>
      <c r="Z2706" s="95">
        <v>502941</v>
      </c>
      <c r="AA2706" s="95">
        <v>747</v>
      </c>
      <c r="AB2706" s="95">
        <v>4523140</v>
      </c>
      <c r="AC2706" s="95">
        <v>726</v>
      </c>
      <c r="AD2706" s="95">
        <v>3658888</v>
      </c>
      <c r="AE2706" s="95">
        <v>117</v>
      </c>
      <c r="AF2706" s="95">
        <v>709710</v>
      </c>
      <c r="AG2706" s="95">
        <v>108</v>
      </c>
      <c r="AH2706" s="95">
        <v>489304</v>
      </c>
      <c r="AI2706" s="95">
        <v>752</v>
      </c>
      <c r="AJ2706" s="95">
        <v>4419589.62</v>
      </c>
      <c r="AK2706" s="95">
        <v>726</v>
      </c>
      <c r="AL2706" s="95">
        <v>3859316.39</v>
      </c>
      <c r="AM2706" s="95">
        <v>110</v>
      </c>
      <c r="AN2706" s="95">
        <v>609006</v>
      </c>
      <c r="AO2706" s="95">
        <v>102</v>
      </c>
      <c r="AP2706" s="95">
        <v>560568</v>
      </c>
      <c r="AQ2706" s="72">
        <v>411.8</v>
      </c>
      <c r="AR2706" s="72">
        <v>458.02</v>
      </c>
      <c r="AS2706" s="72">
        <v>869.82</v>
      </c>
      <c r="AT2706" s="95">
        <v>4511698</v>
      </c>
      <c r="AU2706" s="95">
        <v>4908124</v>
      </c>
      <c r="AV2706" s="95">
        <v>913</v>
      </c>
      <c r="AW2706" s="95">
        <v>893</v>
      </c>
      <c r="AX2706" s="72">
        <v>409.01</v>
      </c>
      <c r="AY2706" s="72">
        <v>401.09</v>
      </c>
      <c r="AZ2706" s="72">
        <v>810.1</v>
      </c>
      <c r="BA2706" s="95">
        <v>4436922</v>
      </c>
      <c r="BB2706" s="95">
        <v>4221045</v>
      </c>
      <c r="BC2706" s="95">
        <v>904</v>
      </c>
      <c r="BD2706" s="95">
        <v>877</v>
      </c>
      <c r="BE2706" s="72">
        <v>557.84</v>
      </c>
      <c r="BF2706" s="72">
        <v>386.33</v>
      </c>
      <c r="BG2706" s="72">
        <v>944.17</v>
      </c>
      <c r="BH2706" s="95">
        <v>5830509</v>
      </c>
      <c r="BI2706" s="95">
        <v>3898808</v>
      </c>
      <c r="BJ2706" s="95">
        <v>871</v>
      </c>
      <c r="BK2706" s="95">
        <v>841</v>
      </c>
      <c r="BL2706" s="72">
        <v>504.71</v>
      </c>
      <c r="BM2706" s="72">
        <v>414.49</v>
      </c>
      <c r="BN2706" s="72">
        <v>919.2</v>
      </c>
      <c r="BO2706" s="95">
        <v>5232850</v>
      </c>
      <c r="BP2706" s="95">
        <v>4148192</v>
      </c>
      <c r="BQ2706" s="95">
        <v>864</v>
      </c>
      <c r="BR2706" s="95">
        <v>834</v>
      </c>
      <c r="BS2706" s="72">
        <v>486.14</v>
      </c>
      <c r="BT2706" s="72">
        <v>444.84</v>
      </c>
      <c r="BU2706" s="72">
        <v>930.98</v>
      </c>
      <c r="BV2706" s="95">
        <v>5028595.62</v>
      </c>
      <c r="BW2706" s="95">
        <v>4419884.3899999997</v>
      </c>
      <c r="BX2706" s="95">
        <v>862</v>
      </c>
      <c r="BY2706" s="95">
        <v>828</v>
      </c>
      <c r="BZ2706" s="95">
        <v>903</v>
      </c>
      <c r="CA2706" s="95">
        <v>891</v>
      </c>
      <c r="CB2706" s="95">
        <v>857</v>
      </c>
      <c r="CC2706" s="95">
        <v>850</v>
      </c>
      <c r="CD2706" s="95">
        <v>845</v>
      </c>
      <c r="CE2706" s="72">
        <v>650.75523149000003</v>
      </c>
      <c r="CF2706" s="72">
        <v>676.59346364999999</v>
      </c>
      <c r="CG2706" s="72">
        <v>712.40329333</v>
      </c>
      <c r="CH2706" s="72">
        <v>716.50152150999998</v>
      </c>
      <c r="CI2706" s="72">
        <v>731.52548966999996</v>
      </c>
      <c r="CJ2706" s="96">
        <v>1.3366315903999999</v>
      </c>
      <c r="CK2706" s="96">
        <v>1.1973216466000001</v>
      </c>
      <c r="CL2706" s="96">
        <v>1.3253307625999999</v>
      </c>
      <c r="CM2706" s="96">
        <v>1.2829002763999999</v>
      </c>
      <c r="CN2706" s="96">
        <v>1.2726555850000001</v>
      </c>
      <c r="CO2706" s="96">
        <v>0.93541931020000002</v>
      </c>
      <c r="CP2706" s="96">
        <v>1.3715431766999999</v>
      </c>
      <c r="CQ2706" s="96">
        <v>0.99584056389999998</v>
      </c>
      <c r="CR2706" s="96">
        <v>1.3772716543000001</v>
      </c>
      <c r="CS2706" s="95">
        <v>915</v>
      </c>
      <c r="CT2706" s="95">
        <v>872</v>
      </c>
      <c r="CU2706" s="95">
        <v>856</v>
      </c>
      <c r="CV2706" s="95">
        <v>848</v>
      </c>
      <c r="CW2706" s="95">
        <v>860</v>
      </c>
      <c r="CX2706" s="96">
        <v>0.956068896</v>
      </c>
      <c r="CY2706" s="96">
        <v>0.91951239399999996</v>
      </c>
      <c r="CZ2706" s="96">
        <v>0.93059961000000002</v>
      </c>
      <c r="DA2706" s="96">
        <v>0.92778283100000003</v>
      </c>
      <c r="DB2706" s="96">
        <v>0.94190519100000003</v>
      </c>
      <c r="DC2706">
        <v>2013</v>
      </c>
      <c r="DD2706" s="6">
        <v>854.6</v>
      </c>
      <c r="DE2706" s="96">
        <v>1.4186552000000001E-3</v>
      </c>
      <c r="DF2706" s="72">
        <v>1056.23</v>
      </c>
      <c r="DG2706" s="96">
        <v>1</v>
      </c>
      <c r="DH2706" s="72">
        <v>1056.23</v>
      </c>
      <c r="DI2706" s="72">
        <v>818.63612964000004</v>
      </c>
      <c r="DJ2706" s="96">
        <v>0.92444577989999999</v>
      </c>
      <c r="DK2706" s="72">
        <v>1038.2787804</v>
      </c>
      <c r="DL2706" s="96">
        <v>1.0075728719999999</v>
      </c>
      <c r="DM2706" s="72">
        <v>1046.1415327</v>
      </c>
      <c r="DN2706" s="96">
        <v>1</v>
      </c>
      <c r="DO2706" s="96">
        <v>5.3530000000000001E-3</v>
      </c>
      <c r="DP2706" s="72">
        <v>5.6</v>
      </c>
      <c r="DQ2706" s="72">
        <v>1040.54</v>
      </c>
      <c r="DR2706" t="s">
        <v>1581</v>
      </c>
      <c r="DT2706" t="s">
        <v>1038</v>
      </c>
    </row>
    <row r="2707" spans="1:124" x14ac:dyDescent="0.3">
      <c r="A2707" t="s">
        <v>503</v>
      </c>
      <c r="B2707">
        <v>45600</v>
      </c>
      <c r="C2707" s="95">
        <v>5502</v>
      </c>
      <c r="D2707" s="95">
        <v>23468882</v>
      </c>
      <c r="E2707" s="95">
        <v>5352</v>
      </c>
      <c r="F2707" s="95">
        <v>22028132</v>
      </c>
      <c r="G2707" s="95">
        <v>1093</v>
      </c>
      <c r="H2707" s="95">
        <v>4176389</v>
      </c>
      <c r="I2707" s="95">
        <v>1006</v>
      </c>
      <c r="J2707" s="95">
        <v>3579028</v>
      </c>
      <c r="K2707" s="95">
        <v>5463</v>
      </c>
      <c r="L2707" s="95">
        <v>24887176</v>
      </c>
      <c r="M2707" s="95">
        <v>5289</v>
      </c>
      <c r="N2707" s="95">
        <v>22671406</v>
      </c>
      <c r="O2707" s="95">
        <v>1150</v>
      </c>
      <c r="P2707" s="95">
        <v>4068219</v>
      </c>
      <c r="Q2707" s="95">
        <v>1042</v>
      </c>
      <c r="R2707" s="95">
        <v>3918284</v>
      </c>
      <c r="S2707" s="95">
        <v>5451</v>
      </c>
      <c r="T2707" s="95">
        <v>28009977</v>
      </c>
      <c r="U2707" s="95">
        <v>5260</v>
      </c>
      <c r="V2707" s="95">
        <v>23963762</v>
      </c>
      <c r="W2707" s="95">
        <v>1160</v>
      </c>
      <c r="X2707" s="95">
        <v>4234740</v>
      </c>
      <c r="Y2707" s="95">
        <v>1061</v>
      </c>
      <c r="Z2707" s="95">
        <v>4296038</v>
      </c>
      <c r="AA2707" s="95">
        <v>5375</v>
      </c>
      <c r="AB2707" s="95">
        <v>24138948</v>
      </c>
      <c r="AC2707" s="95">
        <v>5148</v>
      </c>
      <c r="AD2707" s="95">
        <v>25813904</v>
      </c>
      <c r="AE2707" s="95">
        <v>1155</v>
      </c>
      <c r="AF2707" s="95">
        <v>5417045</v>
      </c>
      <c r="AG2707" s="95">
        <v>1056</v>
      </c>
      <c r="AH2707" s="95">
        <v>4965782</v>
      </c>
      <c r="AI2707" s="95">
        <v>5394</v>
      </c>
      <c r="AJ2707" s="95">
        <v>23421549.059999999</v>
      </c>
      <c r="AK2707" s="95">
        <v>5150</v>
      </c>
      <c r="AL2707" s="95">
        <v>25844947.739999998</v>
      </c>
      <c r="AM2707" s="95">
        <v>1132</v>
      </c>
      <c r="AN2707" s="95">
        <v>4560354</v>
      </c>
      <c r="AO2707" s="95">
        <v>1030</v>
      </c>
      <c r="AP2707" s="95">
        <v>5102201.74</v>
      </c>
      <c r="AQ2707" s="72">
        <v>349.32</v>
      </c>
      <c r="AR2707" s="72">
        <v>335.63</v>
      </c>
      <c r="AS2707" s="72">
        <v>684.95</v>
      </c>
      <c r="AT2707" s="95">
        <v>27645271</v>
      </c>
      <c r="AU2707" s="95">
        <v>25607160</v>
      </c>
      <c r="AV2707" s="95">
        <v>6595</v>
      </c>
      <c r="AW2707" s="95">
        <v>6358</v>
      </c>
      <c r="AX2707" s="72">
        <v>364.88</v>
      </c>
      <c r="AY2707" s="72">
        <v>349.99</v>
      </c>
      <c r="AZ2707" s="72">
        <v>714.87</v>
      </c>
      <c r="BA2707" s="95">
        <v>28955395</v>
      </c>
      <c r="BB2707" s="95">
        <v>26589690</v>
      </c>
      <c r="BC2707" s="95">
        <v>6613</v>
      </c>
      <c r="BD2707" s="95">
        <v>6331</v>
      </c>
      <c r="BE2707" s="72">
        <v>406.45</v>
      </c>
      <c r="BF2707" s="72">
        <v>372.56</v>
      </c>
      <c r="BG2707" s="72">
        <v>779.01</v>
      </c>
      <c r="BH2707" s="95">
        <v>32244717</v>
      </c>
      <c r="BI2707" s="95">
        <v>28259800</v>
      </c>
      <c r="BJ2707" s="95">
        <v>6611</v>
      </c>
      <c r="BK2707" s="95">
        <v>6321</v>
      </c>
      <c r="BL2707" s="72">
        <v>377.18</v>
      </c>
      <c r="BM2707" s="72">
        <v>413.44</v>
      </c>
      <c r="BN2707" s="72">
        <v>790.62</v>
      </c>
      <c r="BO2707" s="95">
        <v>29555993</v>
      </c>
      <c r="BP2707" s="95">
        <v>30779686</v>
      </c>
      <c r="BQ2707" s="95">
        <v>6530</v>
      </c>
      <c r="BR2707" s="95">
        <v>6204</v>
      </c>
      <c r="BS2707" s="72">
        <v>357.31</v>
      </c>
      <c r="BT2707" s="72">
        <v>417.3</v>
      </c>
      <c r="BU2707" s="72">
        <v>774.61</v>
      </c>
      <c r="BV2707" s="95">
        <v>27981903.059999999</v>
      </c>
      <c r="BW2707" s="95">
        <v>30947149.48</v>
      </c>
      <c r="BX2707" s="95">
        <v>6526</v>
      </c>
      <c r="BY2707" s="95">
        <v>6180</v>
      </c>
      <c r="BZ2707" s="95">
        <v>6482</v>
      </c>
      <c r="CA2707" s="95">
        <v>6477</v>
      </c>
      <c r="CB2707" s="95">
        <v>6471</v>
      </c>
      <c r="CC2707" s="95">
        <v>6375</v>
      </c>
      <c r="CD2707" s="95">
        <v>6357</v>
      </c>
      <c r="CE2707" s="72">
        <v>650.75523149000003</v>
      </c>
      <c r="CF2707" s="72">
        <v>676.59346364999999</v>
      </c>
      <c r="CG2707" s="72">
        <v>712.40329333</v>
      </c>
      <c r="CH2707" s="72">
        <v>716.50152150999998</v>
      </c>
      <c r="CI2707" s="72">
        <v>731.52548966999996</v>
      </c>
      <c r="CJ2707" s="96">
        <v>1.0525462829000001</v>
      </c>
      <c r="CK2707" s="96">
        <v>1.0565724299999999</v>
      </c>
      <c r="CL2707" s="96">
        <v>1.0934957870999999</v>
      </c>
      <c r="CM2707" s="96">
        <v>1.1034449701</v>
      </c>
      <c r="CN2707" s="96">
        <v>1.0588967998000001</v>
      </c>
      <c r="CO2707" s="96">
        <v>1.0209243398000001</v>
      </c>
      <c r="CP2707" s="96">
        <v>1.0509997775</v>
      </c>
      <c r="CQ2707" s="96">
        <v>0.99584056389999998</v>
      </c>
      <c r="CR2707" s="96">
        <v>1.0553894524</v>
      </c>
      <c r="CS2707" s="95">
        <v>6216</v>
      </c>
      <c r="CT2707" s="95">
        <v>6251</v>
      </c>
      <c r="CU2707" s="95">
        <v>6244</v>
      </c>
      <c r="CV2707" s="95">
        <v>6240</v>
      </c>
      <c r="CW2707" s="95">
        <v>6246</v>
      </c>
      <c r="CX2707" s="96">
        <v>1.0252654830000001</v>
      </c>
      <c r="CY2707" s="96">
        <v>1.038895474</v>
      </c>
      <c r="CZ2707" s="96">
        <v>1.0013769749999999</v>
      </c>
      <c r="DA2707" s="96">
        <v>1.005907431</v>
      </c>
      <c r="DB2707" s="96">
        <v>1.033162116</v>
      </c>
      <c r="DC2707">
        <v>2013</v>
      </c>
      <c r="DD2707" s="6">
        <v>6278.8</v>
      </c>
      <c r="DE2707" s="96">
        <v>1.101E-3</v>
      </c>
      <c r="DF2707" s="72">
        <v>809.64</v>
      </c>
      <c r="DG2707" s="96">
        <v>1.0068131789999999</v>
      </c>
      <c r="DH2707" s="72">
        <v>815.15622226000005</v>
      </c>
      <c r="DI2707" s="72">
        <v>810.30268504000003</v>
      </c>
      <c r="DJ2707" s="96">
        <v>1</v>
      </c>
      <c r="DK2707" s="72">
        <v>815.15622226000005</v>
      </c>
      <c r="DL2707" s="96">
        <v>1</v>
      </c>
      <c r="DM2707" s="72">
        <v>815.15622226000005</v>
      </c>
      <c r="DN2707" s="96">
        <v>1</v>
      </c>
      <c r="DO2707" s="96">
        <v>3.7269999999999998E-3</v>
      </c>
      <c r="DP2707" s="72">
        <v>3.04</v>
      </c>
      <c r="DQ2707" s="72">
        <v>812.12</v>
      </c>
      <c r="DR2707" t="s">
        <v>503</v>
      </c>
      <c r="DT2707" t="s">
        <v>1038</v>
      </c>
    </row>
    <row r="2708" spans="1:124" x14ac:dyDescent="0.3">
      <c r="A2708" t="s">
        <v>392</v>
      </c>
      <c r="B2708">
        <v>45610</v>
      </c>
      <c r="C2708" s="95">
        <v>221454</v>
      </c>
      <c r="D2708" s="95">
        <v>1108780008</v>
      </c>
      <c r="E2708" s="95">
        <v>204381</v>
      </c>
      <c r="F2708" s="95">
        <v>933366286</v>
      </c>
      <c r="G2708" s="95">
        <v>39050</v>
      </c>
      <c r="H2708" s="95">
        <v>211746306</v>
      </c>
      <c r="I2708" s="95">
        <v>33319</v>
      </c>
      <c r="J2708" s="95">
        <v>185890399</v>
      </c>
      <c r="K2708" s="95">
        <v>220929</v>
      </c>
      <c r="L2708" s="95">
        <v>1120808730</v>
      </c>
      <c r="M2708" s="95">
        <v>201432</v>
      </c>
      <c r="N2708" s="95">
        <v>976900380</v>
      </c>
      <c r="O2708" s="95">
        <v>40560</v>
      </c>
      <c r="P2708" s="95">
        <v>219616529</v>
      </c>
      <c r="Q2708" s="95">
        <v>34245</v>
      </c>
      <c r="R2708" s="95">
        <v>208057888</v>
      </c>
      <c r="S2708" s="95">
        <v>221652</v>
      </c>
      <c r="T2708" s="95">
        <v>1149021253</v>
      </c>
      <c r="U2708" s="95">
        <v>199386</v>
      </c>
      <c r="V2708" s="95">
        <v>984503904</v>
      </c>
      <c r="W2708" s="95">
        <v>41487</v>
      </c>
      <c r="X2708" s="95">
        <v>224578107</v>
      </c>
      <c r="Y2708" s="95">
        <v>34984</v>
      </c>
      <c r="Z2708" s="95">
        <v>237213724</v>
      </c>
      <c r="AA2708" s="95">
        <v>222791</v>
      </c>
      <c r="AB2708" s="95">
        <v>1091427841</v>
      </c>
      <c r="AC2708" s="95">
        <v>197557</v>
      </c>
      <c r="AD2708" s="95">
        <v>1073863412</v>
      </c>
      <c r="AE2708" s="95">
        <v>42128</v>
      </c>
      <c r="AF2708" s="95">
        <v>245740117</v>
      </c>
      <c r="AG2708" s="95">
        <v>35567</v>
      </c>
      <c r="AH2708" s="95">
        <v>277196921</v>
      </c>
      <c r="AI2708" s="95">
        <v>228830</v>
      </c>
      <c r="AJ2708" s="95">
        <v>1123511510.0999999</v>
      </c>
      <c r="AK2708" s="95">
        <v>201466</v>
      </c>
      <c r="AL2708" s="95">
        <v>1150796473.5</v>
      </c>
      <c r="AM2708" s="95">
        <v>43165</v>
      </c>
      <c r="AN2708" s="95">
        <v>258160817.22999999</v>
      </c>
      <c r="AO2708" s="95">
        <v>36448</v>
      </c>
      <c r="AP2708" s="95">
        <v>310561279.99000001</v>
      </c>
      <c r="AQ2708" s="72">
        <v>422.43</v>
      </c>
      <c r="AR2708" s="72">
        <v>392.39</v>
      </c>
      <c r="AS2708" s="72">
        <v>814.82</v>
      </c>
      <c r="AT2708" s="95">
        <v>1320526314</v>
      </c>
      <c r="AU2708" s="95">
        <v>1119256685</v>
      </c>
      <c r="AV2708" s="95">
        <v>260504</v>
      </c>
      <c r="AW2708" s="95">
        <v>237700</v>
      </c>
      <c r="AX2708" s="72">
        <v>427.18</v>
      </c>
      <c r="AY2708" s="72">
        <v>418.99</v>
      </c>
      <c r="AZ2708" s="72">
        <v>846.17</v>
      </c>
      <c r="BA2708" s="95">
        <v>1340425259</v>
      </c>
      <c r="BB2708" s="95">
        <v>1184958268</v>
      </c>
      <c r="BC2708" s="95">
        <v>261489</v>
      </c>
      <c r="BD2708" s="95">
        <v>235677</v>
      </c>
      <c r="BE2708" s="72">
        <v>435</v>
      </c>
      <c r="BF2708" s="72">
        <v>434.4</v>
      </c>
      <c r="BG2708" s="72">
        <v>869.4</v>
      </c>
      <c r="BH2708" s="95">
        <v>1373599360</v>
      </c>
      <c r="BI2708" s="95">
        <v>1221717628</v>
      </c>
      <c r="BJ2708" s="95">
        <v>263139</v>
      </c>
      <c r="BK2708" s="95">
        <v>234370</v>
      </c>
      <c r="BL2708" s="72">
        <v>420.62</v>
      </c>
      <c r="BM2708" s="72">
        <v>482.95</v>
      </c>
      <c r="BN2708" s="72">
        <v>903.57</v>
      </c>
      <c r="BO2708" s="95">
        <v>1337167958</v>
      </c>
      <c r="BP2708" s="95">
        <v>1351060333</v>
      </c>
      <c r="BQ2708" s="95">
        <v>264919</v>
      </c>
      <c r="BR2708" s="95">
        <v>233124</v>
      </c>
      <c r="BS2708" s="72">
        <v>423.31</v>
      </c>
      <c r="BT2708" s="72">
        <v>511.86</v>
      </c>
      <c r="BU2708" s="72">
        <v>935.17</v>
      </c>
      <c r="BV2708" s="95">
        <v>1381672327.3</v>
      </c>
      <c r="BW2708" s="95">
        <v>1461357753.5</v>
      </c>
      <c r="BX2708" s="95">
        <v>271995</v>
      </c>
      <c r="BY2708" s="95">
        <v>237914</v>
      </c>
      <c r="BZ2708" s="95">
        <v>249636</v>
      </c>
      <c r="CA2708" s="95">
        <v>249052</v>
      </c>
      <c r="CB2708" s="95">
        <v>249272</v>
      </c>
      <c r="CC2708" s="95">
        <v>249826</v>
      </c>
      <c r="CD2708" s="95">
        <v>255323</v>
      </c>
      <c r="CE2708" s="72">
        <v>650.75523149000003</v>
      </c>
      <c r="CF2708" s="72">
        <v>676.59346364999999</v>
      </c>
      <c r="CG2708" s="72">
        <v>712.40329333</v>
      </c>
      <c r="CH2708" s="72">
        <v>716.50152150999998</v>
      </c>
      <c r="CI2708" s="72">
        <v>731.52548966999996</v>
      </c>
      <c r="CJ2708" s="96">
        <v>1.2521144058</v>
      </c>
      <c r="CK2708" s="96">
        <v>1.2506328327</v>
      </c>
      <c r="CL2708" s="96">
        <v>1.2203761662999999</v>
      </c>
      <c r="CM2708" s="96">
        <v>1.2610859473</v>
      </c>
      <c r="CN2708" s="96">
        <v>1.2783833416999999</v>
      </c>
      <c r="CO2708" s="96">
        <v>1.0088236168</v>
      </c>
      <c r="CP2708" s="96">
        <v>1.2415634584999999</v>
      </c>
      <c r="CQ2708" s="96">
        <v>0.99584056389999998</v>
      </c>
      <c r="CR2708" s="96">
        <v>1.2467490542999999</v>
      </c>
      <c r="CS2708" s="95">
        <v>229207</v>
      </c>
      <c r="CT2708" s="95">
        <v>227568</v>
      </c>
      <c r="CU2708" s="95">
        <v>225913</v>
      </c>
      <c r="CV2708" s="95">
        <v>223748</v>
      </c>
      <c r="CW2708" s="95">
        <v>227087</v>
      </c>
      <c r="CX2708" s="96">
        <v>1.0044784529999999</v>
      </c>
      <c r="CY2708" s="96">
        <v>1.006357312</v>
      </c>
      <c r="CZ2708" s="96">
        <v>1.0078522700000001</v>
      </c>
      <c r="DA2708" s="96">
        <v>1.0045018750000001</v>
      </c>
      <c r="DB2708" s="96">
        <v>1.0209053960000001</v>
      </c>
      <c r="DC2708">
        <v>2013</v>
      </c>
      <c r="DD2708" s="6">
        <v>235757</v>
      </c>
      <c r="DE2708" s="96">
        <v>4.9945565000000004E-3</v>
      </c>
      <c r="DF2708" s="72">
        <v>952.71</v>
      </c>
      <c r="DG2708" s="96">
        <v>1.0047358018000001</v>
      </c>
      <c r="DH2708" s="72">
        <v>957.22184570000002</v>
      </c>
      <c r="DI2708" s="72">
        <v>937.34203127000001</v>
      </c>
      <c r="DJ2708" s="96">
        <v>1</v>
      </c>
      <c r="DK2708" s="72">
        <v>957.22184570000002</v>
      </c>
      <c r="DL2708" s="96">
        <v>1</v>
      </c>
      <c r="DM2708" s="72">
        <v>957.22184570000002</v>
      </c>
      <c r="DN2708" s="96">
        <v>1</v>
      </c>
      <c r="DO2708" s="96">
        <v>1.2215999999999999E-2</v>
      </c>
      <c r="DP2708" s="72">
        <v>11.69</v>
      </c>
      <c r="DQ2708" s="72">
        <v>945.53</v>
      </c>
      <c r="DR2708" t="s">
        <v>392</v>
      </c>
      <c r="DT2708" t="s">
        <v>1038</v>
      </c>
    </row>
    <row r="2709" spans="1:124" x14ac:dyDescent="0.3">
      <c r="A2709" t="s">
        <v>551</v>
      </c>
      <c r="B2709">
        <v>45620</v>
      </c>
      <c r="C2709" s="95">
        <v>6654</v>
      </c>
      <c r="D2709" s="95">
        <v>32234867</v>
      </c>
      <c r="E2709" s="95">
        <v>6466</v>
      </c>
      <c r="F2709" s="95">
        <v>25884668</v>
      </c>
      <c r="G2709" s="95">
        <v>1436</v>
      </c>
      <c r="H2709" s="95">
        <v>5160271</v>
      </c>
      <c r="I2709" s="95">
        <v>1335</v>
      </c>
      <c r="J2709" s="95">
        <v>4639197</v>
      </c>
      <c r="K2709" s="95">
        <v>6273</v>
      </c>
      <c r="L2709" s="95">
        <v>29278493</v>
      </c>
      <c r="M2709" s="95">
        <v>6065</v>
      </c>
      <c r="N2709" s="95">
        <v>25513498</v>
      </c>
      <c r="O2709" s="95">
        <v>1457</v>
      </c>
      <c r="P2709" s="95">
        <v>4642430</v>
      </c>
      <c r="Q2709" s="95">
        <v>1343</v>
      </c>
      <c r="R2709" s="95">
        <v>4988017</v>
      </c>
      <c r="S2709" s="95">
        <v>6083</v>
      </c>
      <c r="T2709" s="95">
        <v>30434242</v>
      </c>
      <c r="U2709" s="95">
        <v>5831</v>
      </c>
      <c r="V2709" s="95">
        <v>25458635</v>
      </c>
      <c r="W2709" s="95">
        <v>1427</v>
      </c>
      <c r="X2709" s="95">
        <v>5097588</v>
      </c>
      <c r="Y2709" s="95">
        <v>1307</v>
      </c>
      <c r="Z2709" s="95">
        <v>5476619</v>
      </c>
      <c r="AA2709" s="95">
        <v>6021</v>
      </c>
      <c r="AB2709" s="95">
        <v>27413963</v>
      </c>
      <c r="AC2709" s="95">
        <v>5741</v>
      </c>
      <c r="AD2709" s="95">
        <v>27781213</v>
      </c>
      <c r="AE2709" s="95">
        <v>1382</v>
      </c>
      <c r="AF2709" s="95">
        <v>5248706</v>
      </c>
      <c r="AG2709" s="95">
        <v>1256</v>
      </c>
      <c r="AH2709" s="95">
        <v>5716984</v>
      </c>
      <c r="AI2709" s="95">
        <v>6101</v>
      </c>
      <c r="AJ2709" s="95">
        <v>25591178.93</v>
      </c>
      <c r="AK2709" s="95">
        <v>5780</v>
      </c>
      <c r="AL2709" s="95">
        <v>29627760.07</v>
      </c>
      <c r="AM2709" s="95">
        <v>1434</v>
      </c>
      <c r="AN2709" s="95">
        <v>5726897</v>
      </c>
      <c r="AO2709" s="95">
        <v>1297</v>
      </c>
      <c r="AP2709" s="95">
        <v>6325643</v>
      </c>
      <c r="AQ2709" s="72">
        <v>385.2</v>
      </c>
      <c r="AR2709" s="72">
        <v>326.07</v>
      </c>
      <c r="AS2709" s="72">
        <v>711.27</v>
      </c>
      <c r="AT2709" s="95">
        <v>37395138</v>
      </c>
      <c r="AU2709" s="95">
        <v>30523865</v>
      </c>
      <c r="AV2709" s="95">
        <v>8090</v>
      </c>
      <c r="AW2709" s="95">
        <v>7801</v>
      </c>
      <c r="AX2709" s="72">
        <v>365.68</v>
      </c>
      <c r="AY2709" s="72">
        <v>343.11</v>
      </c>
      <c r="AZ2709" s="72">
        <v>708.79</v>
      </c>
      <c r="BA2709" s="95">
        <v>33920923</v>
      </c>
      <c r="BB2709" s="95">
        <v>30501515</v>
      </c>
      <c r="BC2709" s="95">
        <v>7730</v>
      </c>
      <c r="BD2709" s="95">
        <v>7408</v>
      </c>
      <c r="BE2709" s="72">
        <v>394.27</v>
      </c>
      <c r="BF2709" s="72">
        <v>361.16</v>
      </c>
      <c r="BG2709" s="72">
        <v>755.43</v>
      </c>
      <c r="BH2709" s="95">
        <v>35531830</v>
      </c>
      <c r="BI2709" s="95">
        <v>30935254</v>
      </c>
      <c r="BJ2709" s="95">
        <v>7510</v>
      </c>
      <c r="BK2709" s="95">
        <v>7138</v>
      </c>
      <c r="BL2709" s="72">
        <v>367.67</v>
      </c>
      <c r="BM2709" s="72">
        <v>398.96</v>
      </c>
      <c r="BN2709" s="72">
        <v>766.63</v>
      </c>
      <c r="BO2709" s="95">
        <v>32662669</v>
      </c>
      <c r="BP2709" s="95">
        <v>33498197</v>
      </c>
      <c r="BQ2709" s="95">
        <v>7403</v>
      </c>
      <c r="BR2709" s="95">
        <v>6997</v>
      </c>
      <c r="BS2709" s="72">
        <v>346.36</v>
      </c>
      <c r="BT2709" s="72">
        <v>423.36</v>
      </c>
      <c r="BU2709" s="72">
        <v>769.72</v>
      </c>
      <c r="BV2709" s="95">
        <v>31318075.93</v>
      </c>
      <c r="BW2709" s="95">
        <v>35953403.07</v>
      </c>
      <c r="BX2709" s="95">
        <v>7535</v>
      </c>
      <c r="BY2709" s="95">
        <v>7077</v>
      </c>
      <c r="BZ2709" s="95">
        <v>7952</v>
      </c>
      <c r="CA2709" s="95">
        <v>7574</v>
      </c>
      <c r="CB2709" s="95">
        <v>7331</v>
      </c>
      <c r="CC2709" s="95">
        <v>7210</v>
      </c>
      <c r="CD2709" s="95">
        <v>7311</v>
      </c>
      <c r="CE2709" s="72">
        <v>650.75523149000003</v>
      </c>
      <c r="CF2709" s="72">
        <v>676.59346364999999</v>
      </c>
      <c r="CG2709" s="72">
        <v>712.40329333</v>
      </c>
      <c r="CH2709" s="72">
        <v>716.50152150999998</v>
      </c>
      <c r="CI2709" s="72">
        <v>731.52548966999996</v>
      </c>
      <c r="CJ2709" s="96">
        <v>1.0929915974</v>
      </c>
      <c r="CK2709" s="96">
        <v>1.0475862361999999</v>
      </c>
      <c r="CL2709" s="96">
        <v>1.0603965578000001</v>
      </c>
      <c r="CM2709" s="96">
        <v>1.0699628361</v>
      </c>
      <c r="CN2709" s="96">
        <v>1.0522121387000001</v>
      </c>
      <c r="CO2709" s="96">
        <v>1.0161486470000001</v>
      </c>
      <c r="CP2709" s="96">
        <v>1.0477107619999999</v>
      </c>
      <c r="CQ2709" s="96">
        <v>0.99584056389999998</v>
      </c>
      <c r="CR2709" s="96">
        <v>1.0520866998</v>
      </c>
      <c r="CS2709" s="95">
        <v>8844</v>
      </c>
      <c r="CT2709" s="95">
        <v>8434</v>
      </c>
      <c r="CU2709" s="95">
        <v>8112</v>
      </c>
      <c r="CV2709" s="95">
        <v>8015</v>
      </c>
      <c r="CW2709" s="95">
        <v>8117</v>
      </c>
      <c r="CX2709" s="96">
        <v>1.012856497</v>
      </c>
      <c r="CY2709" s="96">
        <v>1.025547733</v>
      </c>
      <c r="CZ2709" s="96">
        <v>1.0003749630000001</v>
      </c>
      <c r="DA2709" s="96">
        <v>1.027628161</v>
      </c>
      <c r="DB2709" s="96">
        <v>1.01439821</v>
      </c>
      <c r="DC2709">
        <v>2013</v>
      </c>
      <c r="DD2709" s="6">
        <v>7284.2</v>
      </c>
      <c r="DE2709" s="96">
        <v>6.12226E-4</v>
      </c>
      <c r="DF2709" s="72">
        <v>807.5</v>
      </c>
      <c r="DG2709" s="96">
        <v>1</v>
      </c>
      <c r="DH2709" s="72">
        <v>807.5</v>
      </c>
      <c r="DI2709" s="72">
        <v>818.63612964000004</v>
      </c>
      <c r="DJ2709" s="96">
        <v>1</v>
      </c>
      <c r="DK2709" s="72">
        <v>807.5</v>
      </c>
      <c r="DL2709" s="96">
        <v>1</v>
      </c>
      <c r="DM2709" s="72">
        <v>807.5</v>
      </c>
      <c r="DN2709" s="96">
        <v>1</v>
      </c>
      <c r="DO2709" s="96">
        <v>1.9189999999999999E-3</v>
      </c>
      <c r="DP2709" s="72">
        <v>1.55</v>
      </c>
      <c r="DQ2709" s="72">
        <v>805.95</v>
      </c>
      <c r="DR2709" t="s">
        <v>551</v>
      </c>
      <c r="DT2709" t="s">
        <v>1038</v>
      </c>
    </row>
    <row r="2710" spans="1:124" x14ac:dyDescent="0.3">
      <c r="A2710" t="s">
        <v>1662</v>
      </c>
      <c r="B2710">
        <v>45621</v>
      </c>
      <c r="C2710" s="95">
        <v>124</v>
      </c>
      <c r="D2710" s="95">
        <v>656161</v>
      </c>
      <c r="E2710" s="95">
        <v>112</v>
      </c>
      <c r="F2710" s="95">
        <v>490457</v>
      </c>
      <c r="G2710" s="95">
        <v>11</v>
      </c>
      <c r="H2710" s="95">
        <v>6006</v>
      </c>
      <c r="I2710" s="95">
        <v>10</v>
      </c>
      <c r="J2710" s="95">
        <v>14496</v>
      </c>
      <c r="K2710" s="95">
        <v>126</v>
      </c>
      <c r="L2710" s="95">
        <v>356736</v>
      </c>
      <c r="M2710" s="95">
        <v>115</v>
      </c>
      <c r="N2710" s="95">
        <v>392555</v>
      </c>
      <c r="O2710" s="95">
        <v>10</v>
      </c>
      <c r="P2710" s="95">
        <v>41209</v>
      </c>
      <c r="Q2710" s="95">
        <v>8</v>
      </c>
      <c r="R2710" s="95">
        <v>36427</v>
      </c>
      <c r="S2710" s="95">
        <v>120</v>
      </c>
      <c r="T2710" s="95">
        <v>902214</v>
      </c>
      <c r="U2710" s="95">
        <v>113</v>
      </c>
      <c r="V2710" s="95">
        <v>532391</v>
      </c>
      <c r="W2710" s="95">
        <v>7</v>
      </c>
      <c r="X2710" s="95">
        <v>1694</v>
      </c>
      <c r="Y2710" s="95">
        <v>6</v>
      </c>
      <c r="Z2710" s="95">
        <v>17053</v>
      </c>
      <c r="AA2710" s="95">
        <v>117</v>
      </c>
      <c r="AB2710" s="95">
        <v>477905</v>
      </c>
      <c r="AC2710" s="95">
        <v>111</v>
      </c>
      <c r="AD2710" s="95">
        <v>475128</v>
      </c>
      <c r="AE2710" s="95">
        <v>9</v>
      </c>
      <c r="AF2710" s="95">
        <v>4104</v>
      </c>
      <c r="AG2710" s="95">
        <v>7</v>
      </c>
      <c r="AH2710" s="95">
        <v>17810</v>
      </c>
      <c r="AI2710" s="95">
        <v>112</v>
      </c>
      <c r="AJ2710" s="95">
        <v>341035</v>
      </c>
      <c r="AK2710" s="95">
        <v>107</v>
      </c>
      <c r="AL2710" s="95">
        <v>415064</v>
      </c>
      <c r="AM2710" s="95">
        <v>9</v>
      </c>
      <c r="AN2710" s="95">
        <v>0</v>
      </c>
      <c r="AO2710" s="95">
        <v>7</v>
      </c>
      <c r="AP2710" s="95">
        <v>8295</v>
      </c>
      <c r="AQ2710" s="72">
        <v>408.75</v>
      </c>
      <c r="AR2710" s="72">
        <v>344.91</v>
      </c>
      <c r="AS2710" s="72">
        <v>753.66</v>
      </c>
      <c r="AT2710" s="95">
        <v>662167</v>
      </c>
      <c r="AU2710" s="95">
        <v>504953</v>
      </c>
      <c r="AV2710" s="95">
        <v>135</v>
      </c>
      <c r="AW2710" s="95">
        <v>122</v>
      </c>
      <c r="AX2710" s="72">
        <v>243.84</v>
      </c>
      <c r="AY2710" s="72">
        <v>290.64</v>
      </c>
      <c r="AZ2710" s="72">
        <v>534.48</v>
      </c>
      <c r="BA2710" s="95">
        <v>397945</v>
      </c>
      <c r="BB2710" s="95">
        <v>428982</v>
      </c>
      <c r="BC2710" s="95">
        <v>136</v>
      </c>
      <c r="BD2710" s="95">
        <v>123</v>
      </c>
      <c r="BE2710" s="72">
        <v>593.12</v>
      </c>
      <c r="BF2710" s="72">
        <v>384.76</v>
      </c>
      <c r="BG2710" s="72">
        <v>977.88</v>
      </c>
      <c r="BH2710" s="95">
        <v>903908</v>
      </c>
      <c r="BI2710" s="95">
        <v>549444</v>
      </c>
      <c r="BJ2710" s="95">
        <v>127</v>
      </c>
      <c r="BK2710" s="95">
        <v>119</v>
      </c>
      <c r="BL2710" s="72">
        <v>318.79000000000002</v>
      </c>
      <c r="BM2710" s="72">
        <v>348.12</v>
      </c>
      <c r="BN2710" s="72">
        <v>666.91</v>
      </c>
      <c r="BO2710" s="95">
        <v>482009</v>
      </c>
      <c r="BP2710" s="95">
        <v>492938</v>
      </c>
      <c r="BQ2710" s="95">
        <v>126</v>
      </c>
      <c r="BR2710" s="95">
        <v>118</v>
      </c>
      <c r="BS2710" s="72">
        <v>234.87</v>
      </c>
      <c r="BT2710" s="72">
        <v>309.47000000000003</v>
      </c>
      <c r="BU2710" s="72">
        <v>544.34</v>
      </c>
      <c r="BV2710" s="95">
        <v>341035</v>
      </c>
      <c r="BW2710" s="95">
        <v>423359</v>
      </c>
      <c r="BX2710" s="95">
        <v>121</v>
      </c>
      <c r="BY2710" s="95">
        <v>114</v>
      </c>
      <c r="BZ2710" s="95">
        <v>129</v>
      </c>
      <c r="CA2710" s="95">
        <v>130</v>
      </c>
      <c r="CB2710" s="95">
        <v>123</v>
      </c>
      <c r="CC2710" s="95">
        <v>122</v>
      </c>
      <c r="CD2710" s="95">
        <v>118</v>
      </c>
      <c r="CE2710" s="72">
        <v>650.75523149000003</v>
      </c>
      <c r="CF2710" s="72">
        <v>676.59346364999999</v>
      </c>
      <c r="CG2710" s="72">
        <v>712.40329333</v>
      </c>
      <c r="CH2710" s="72">
        <v>716.50152150999998</v>
      </c>
      <c r="CI2710" s="72">
        <v>731.52548966999996</v>
      </c>
      <c r="CJ2710" s="96">
        <v>1.1581312965999999</v>
      </c>
      <c r="CK2710" s="96">
        <v>0.78995738019999995</v>
      </c>
      <c r="CL2710" s="96">
        <v>1.3726494657999999</v>
      </c>
      <c r="CM2710" s="96">
        <v>0.93078657890000005</v>
      </c>
      <c r="CN2710" s="96">
        <v>0.74411624430000001</v>
      </c>
      <c r="CO2710" s="96">
        <v>0.95270927029999997</v>
      </c>
      <c r="CP2710" s="96">
        <v>1.0487230725000001</v>
      </c>
      <c r="CQ2710" s="96">
        <v>0.99584056389999998</v>
      </c>
      <c r="CR2710" s="96">
        <v>1.0531032384000001</v>
      </c>
      <c r="CS2710" s="95">
        <v>503</v>
      </c>
      <c r="CT2710" s="95">
        <v>504</v>
      </c>
      <c r="CU2710" s="95">
        <v>504</v>
      </c>
      <c r="CV2710" s="95">
        <v>496</v>
      </c>
      <c r="CW2710" s="95">
        <v>509</v>
      </c>
      <c r="CX2710" s="96">
        <v>0.95270053200000004</v>
      </c>
      <c r="CY2710" s="96">
        <v>0.96657638899999998</v>
      </c>
      <c r="CZ2710" s="96">
        <v>0.93865956699999997</v>
      </c>
      <c r="DA2710" s="96">
        <v>0.972397395</v>
      </c>
      <c r="DB2710" s="96">
        <v>0.93371341200000002</v>
      </c>
      <c r="DC2710">
        <v>2013</v>
      </c>
      <c r="DD2710" s="6">
        <v>119.2</v>
      </c>
      <c r="DE2710" s="96">
        <v>2.7128789E-3</v>
      </c>
      <c r="DF2710" s="72">
        <v>806.58</v>
      </c>
      <c r="DG2710" s="96">
        <v>1</v>
      </c>
      <c r="DH2710" s="72">
        <v>806.58</v>
      </c>
      <c r="DI2710" s="72">
        <v>818.63612964000004</v>
      </c>
      <c r="DJ2710" s="96">
        <v>0.34525352999999998</v>
      </c>
      <c r="DK2710" s="72">
        <v>814.47370832000001</v>
      </c>
      <c r="DL2710" s="96">
        <v>1.0075728719999999</v>
      </c>
      <c r="DM2710" s="72">
        <v>820.64161343000001</v>
      </c>
      <c r="DN2710" s="96">
        <v>1</v>
      </c>
      <c r="DO2710" s="96">
        <v>6.633E-3</v>
      </c>
      <c r="DP2710" s="72">
        <v>5.44</v>
      </c>
      <c r="DQ2710" s="72">
        <v>815.2</v>
      </c>
      <c r="DR2710" t="s">
        <v>1662</v>
      </c>
      <c r="DT2710" t="s">
        <v>1038</v>
      </c>
    </row>
    <row r="2711" spans="1:124" x14ac:dyDescent="0.3">
      <c r="A2711" t="s">
        <v>652</v>
      </c>
      <c r="B2711">
        <v>45630</v>
      </c>
      <c r="C2711" s="95">
        <v>1234</v>
      </c>
      <c r="D2711" s="95">
        <v>4482825</v>
      </c>
      <c r="E2711" s="95">
        <v>1208</v>
      </c>
      <c r="F2711" s="95">
        <v>4159145</v>
      </c>
      <c r="G2711" s="95">
        <v>122</v>
      </c>
      <c r="H2711" s="95">
        <v>452897</v>
      </c>
      <c r="I2711" s="95">
        <v>112</v>
      </c>
      <c r="J2711" s="95">
        <v>543123</v>
      </c>
      <c r="K2711" s="95">
        <v>1169</v>
      </c>
      <c r="L2711" s="95">
        <v>5395636</v>
      </c>
      <c r="M2711" s="95">
        <v>1140</v>
      </c>
      <c r="N2711" s="95">
        <v>4504957</v>
      </c>
      <c r="O2711" s="95">
        <v>123</v>
      </c>
      <c r="P2711" s="95">
        <v>440712</v>
      </c>
      <c r="Q2711" s="95">
        <v>113</v>
      </c>
      <c r="R2711" s="95">
        <v>484591</v>
      </c>
      <c r="S2711" s="95">
        <v>1149</v>
      </c>
      <c r="T2711" s="95">
        <v>5768951</v>
      </c>
      <c r="U2711" s="95">
        <v>1122</v>
      </c>
      <c r="V2711" s="95">
        <v>4457681</v>
      </c>
      <c r="W2711" s="95">
        <v>116</v>
      </c>
      <c r="X2711" s="95">
        <v>382718</v>
      </c>
      <c r="Y2711" s="95">
        <v>109</v>
      </c>
      <c r="Z2711" s="95">
        <v>581077</v>
      </c>
      <c r="AA2711" s="95">
        <v>1136</v>
      </c>
      <c r="AB2711" s="95">
        <v>5256647</v>
      </c>
      <c r="AC2711" s="95">
        <v>1112</v>
      </c>
      <c r="AD2711" s="95">
        <v>4785302</v>
      </c>
      <c r="AE2711" s="95">
        <v>120</v>
      </c>
      <c r="AF2711" s="95">
        <v>643672</v>
      </c>
      <c r="AG2711" s="95">
        <v>111</v>
      </c>
      <c r="AH2711" s="95">
        <v>655781</v>
      </c>
      <c r="AI2711" s="95">
        <v>1165</v>
      </c>
      <c r="AJ2711" s="95">
        <v>5018922</v>
      </c>
      <c r="AK2711" s="95">
        <v>1141</v>
      </c>
      <c r="AL2711" s="95">
        <v>5271387</v>
      </c>
      <c r="AM2711" s="95">
        <v>126</v>
      </c>
      <c r="AN2711" s="95">
        <v>653363</v>
      </c>
      <c r="AO2711" s="95">
        <v>117</v>
      </c>
      <c r="AP2711" s="95">
        <v>700226</v>
      </c>
      <c r="AQ2711" s="72">
        <v>303.33</v>
      </c>
      <c r="AR2711" s="72">
        <v>296.86</v>
      </c>
      <c r="AS2711" s="72">
        <v>600.19000000000005</v>
      </c>
      <c r="AT2711" s="95">
        <v>4935722</v>
      </c>
      <c r="AU2711" s="95">
        <v>4702268</v>
      </c>
      <c r="AV2711" s="95">
        <v>1356</v>
      </c>
      <c r="AW2711" s="95">
        <v>1320</v>
      </c>
      <c r="AX2711" s="72">
        <v>376.44</v>
      </c>
      <c r="AY2711" s="72">
        <v>331.84</v>
      </c>
      <c r="AZ2711" s="72">
        <v>708.28</v>
      </c>
      <c r="BA2711" s="95">
        <v>5836348</v>
      </c>
      <c r="BB2711" s="95">
        <v>4989548</v>
      </c>
      <c r="BC2711" s="95">
        <v>1292</v>
      </c>
      <c r="BD2711" s="95">
        <v>1253</v>
      </c>
      <c r="BE2711" s="72">
        <v>405.25</v>
      </c>
      <c r="BF2711" s="72">
        <v>341.1</v>
      </c>
      <c r="BG2711" s="72">
        <v>746.35</v>
      </c>
      <c r="BH2711" s="95">
        <v>6151669</v>
      </c>
      <c r="BI2711" s="95">
        <v>5038758</v>
      </c>
      <c r="BJ2711" s="95">
        <v>1265</v>
      </c>
      <c r="BK2711" s="95">
        <v>1231</v>
      </c>
      <c r="BL2711" s="72">
        <v>391.48</v>
      </c>
      <c r="BM2711" s="72">
        <v>370.75</v>
      </c>
      <c r="BN2711" s="72">
        <v>762.23</v>
      </c>
      <c r="BO2711" s="95">
        <v>5900319</v>
      </c>
      <c r="BP2711" s="95">
        <v>5441083</v>
      </c>
      <c r="BQ2711" s="95">
        <v>1256</v>
      </c>
      <c r="BR2711" s="95">
        <v>1223</v>
      </c>
      <c r="BS2711" s="72">
        <v>366.14</v>
      </c>
      <c r="BT2711" s="72">
        <v>395.58</v>
      </c>
      <c r="BU2711" s="72">
        <v>761.72</v>
      </c>
      <c r="BV2711" s="95">
        <v>5672285</v>
      </c>
      <c r="BW2711" s="95">
        <v>5971613</v>
      </c>
      <c r="BX2711" s="95">
        <v>1291</v>
      </c>
      <c r="BY2711" s="95">
        <v>1258</v>
      </c>
      <c r="BZ2711" s="95">
        <v>1339</v>
      </c>
      <c r="CA2711" s="95">
        <v>1273</v>
      </c>
      <c r="CB2711" s="95">
        <v>1249</v>
      </c>
      <c r="CC2711" s="95">
        <v>1240</v>
      </c>
      <c r="CD2711" s="95">
        <v>1275</v>
      </c>
      <c r="CE2711" s="72">
        <v>650.75523149000003</v>
      </c>
      <c r="CF2711" s="72">
        <v>676.59346364999999</v>
      </c>
      <c r="CG2711" s="72">
        <v>712.40329333</v>
      </c>
      <c r="CH2711" s="72">
        <v>716.50152150999998</v>
      </c>
      <c r="CI2711" s="72">
        <v>731.52548966999996</v>
      </c>
      <c r="CJ2711" s="96">
        <v>0.9222976182</v>
      </c>
      <c r="CK2711" s="96">
        <v>1.0468324600000001</v>
      </c>
      <c r="CL2711" s="96">
        <v>1.0476509681999999</v>
      </c>
      <c r="CM2711" s="96">
        <v>1.0638218860999999</v>
      </c>
      <c r="CN2711" s="96">
        <v>1.0412760878</v>
      </c>
      <c r="CO2711" s="96">
        <v>0.9618277368</v>
      </c>
      <c r="CP2711" s="96">
        <v>1.0650304258000001</v>
      </c>
      <c r="CQ2711" s="96">
        <v>0.99584056389999998</v>
      </c>
      <c r="CR2711" s="96">
        <v>1.0694787020000001</v>
      </c>
      <c r="CS2711" s="95">
        <v>1308</v>
      </c>
      <c r="CT2711" s="95">
        <v>1264</v>
      </c>
      <c r="CU2711" s="95">
        <v>1255</v>
      </c>
      <c r="CV2711" s="95">
        <v>1260</v>
      </c>
      <c r="CW2711" s="95">
        <v>1269</v>
      </c>
      <c r="CX2711" s="96">
        <v>1.002636176</v>
      </c>
      <c r="CY2711" s="96">
        <v>0.92970966099999997</v>
      </c>
      <c r="CZ2711" s="96">
        <v>0.95766566500000005</v>
      </c>
      <c r="DA2711" s="96">
        <v>0.93774479099999997</v>
      </c>
      <c r="DB2711" s="96">
        <v>0.97978496400000004</v>
      </c>
      <c r="DC2711">
        <v>2013</v>
      </c>
      <c r="DD2711" s="6">
        <v>1257</v>
      </c>
      <c r="DE2711" s="96">
        <v>7.6651340000000005E-4</v>
      </c>
      <c r="DF2711" s="72">
        <v>820.72</v>
      </c>
      <c r="DG2711" s="96">
        <v>1</v>
      </c>
      <c r="DH2711" s="72">
        <v>820.72</v>
      </c>
      <c r="DI2711" s="72">
        <v>818.63612964000004</v>
      </c>
      <c r="DJ2711" s="96">
        <v>1</v>
      </c>
      <c r="DK2711" s="72">
        <v>820.72</v>
      </c>
      <c r="DL2711" s="96">
        <v>1</v>
      </c>
      <c r="DM2711" s="72">
        <v>820.72</v>
      </c>
      <c r="DN2711" s="96">
        <v>1</v>
      </c>
      <c r="DO2711" s="96">
        <v>2.9849999999999998E-3</v>
      </c>
      <c r="DP2711" s="72">
        <v>2.4500000000000002</v>
      </c>
      <c r="DQ2711" s="72">
        <v>818.27</v>
      </c>
      <c r="DR2711" t="s">
        <v>652</v>
      </c>
      <c r="DT2711" t="s">
        <v>1038</v>
      </c>
    </row>
    <row r="2712" spans="1:124" x14ac:dyDescent="0.3">
      <c r="A2712" t="s">
        <v>1663</v>
      </c>
      <c r="B2712">
        <v>45631</v>
      </c>
      <c r="C2712" s="95">
        <v>9744</v>
      </c>
      <c r="D2712" s="95">
        <v>36432880</v>
      </c>
      <c r="E2712" s="95">
        <v>9290</v>
      </c>
      <c r="F2712" s="95">
        <v>34702344</v>
      </c>
      <c r="G2712" s="95">
        <v>1603</v>
      </c>
      <c r="H2712" s="95">
        <v>4701104</v>
      </c>
      <c r="I2712" s="95">
        <v>1415</v>
      </c>
      <c r="J2712" s="95">
        <v>4880513</v>
      </c>
      <c r="K2712" s="95">
        <v>10181</v>
      </c>
      <c r="L2712" s="95">
        <v>39249268</v>
      </c>
      <c r="M2712" s="95">
        <v>9621</v>
      </c>
      <c r="N2712" s="95">
        <v>37260092</v>
      </c>
      <c r="O2712" s="95">
        <v>1740</v>
      </c>
      <c r="P2712" s="95">
        <v>4354371</v>
      </c>
      <c r="Q2712" s="95">
        <v>1529</v>
      </c>
      <c r="R2712" s="95">
        <v>5352735</v>
      </c>
      <c r="S2712" s="95">
        <v>10594</v>
      </c>
      <c r="T2712" s="95">
        <v>44309006</v>
      </c>
      <c r="U2712" s="95">
        <v>9915</v>
      </c>
      <c r="V2712" s="95">
        <v>39624070</v>
      </c>
      <c r="W2712" s="95">
        <v>1823</v>
      </c>
      <c r="X2712" s="95">
        <v>6713372</v>
      </c>
      <c r="Y2712" s="95">
        <v>1591</v>
      </c>
      <c r="Z2712" s="95">
        <v>6802216</v>
      </c>
      <c r="AA2712" s="95">
        <v>11038</v>
      </c>
      <c r="AB2712" s="95">
        <v>43897282</v>
      </c>
      <c r="AC2712" s="95">
        <v>10279</v>
      </c>
      <c r="AD2712" s="95">
        <v>44827669</v>
      </c>
      <c r="AE2712" s="95">
        <v>1908</v>
      </c>
      <c r="AF2712" s="95">
        <v>7080708</v>
      </c>
      <c r="AG2712" s="95">
        <v>1655</v>
      </c>
      <c r="AH2712" s="95">
        <v>7930237</v>
      </c>
      <c r="AI2712" s="95">
        <v>11638</v>
      </c>
      <c r="AJ2712" s="95">
        <v>47508268.469999999</v>
      </c>
      <c r="AK2712" s="95">
        <v>10794</v>
      </c>
      <c r="AL2712" s="95">
        <v>47466751.729999997</v>
      </c>
      <c r="AM2712" s="95">
        <v>2038</v>
      </c>
      <c r="AN2712" s="95">
        <v>8659408</v>
      </c>
      <c r="AO2712" s="95">
        <v>1764</v>
      </c>
      <c r="AP2712" s="95">
        <v>8807727.1999999993</v>
      </c>
      <c r="AQ2712" s="72">
        <v>302.08999999999997</v>
      </c>
      <c r="AR2712" s="72">
        <v>308.13</v>
      </c>
      <c r="AS2712" s="72">
        <v>610.22</v>
      </c>
      <c r="AT2712" s="95">
        <v>41133984</v>
      </c>
      <c r="AU2712" s="95">
        <v>39582857</v>
      </c>
      <c r="AV2712" s="95">
        <v>11347</v>
      </c>
      <c r="AW2712" s="95">
        <v>10705</v>
      </c>
      <c r="AX2712" s="72">
        <v>304.81</v>
      </c>
      <c r="AY2712" s="72">
        <v>318.48</v>
      </c>
      <c r="AZ2712" s="72">
        <v>623.29</v>
      </c>
      <c r="BA2712" s="95">
        <v>43603639</v>
      </c>
      <c r="BB2712" s="95">
        <v>42612827</v>
      </c>
      <c r="BC2712" s="95">
        <v>11921</v>
      </c>
      <c r="BD2712" s="95">
        <v>11150</v>
      </c>
      <c r="BE2712" s="72">
        <v>342.42</v>
      </c>
      <c r="BF2712" s="72">
        <v>336.25</v>
      </c>
      <c r="BG2712" s="72">
        <v>678.67</v>
      </c>
      <c r="BH2712" s="95">
        <v>51022378</v>
      </c>
      <c r="BI2712" s="95">
        <v>46426286</v>
      </c>
      <c r="BJ2712" s="95">
        <v>12417</v>
      </c>
      <c r="BK2712" s="95">
        <v>11506</v>
      </c>
      <c r="BL2712" s="72">
        <v>328.15</v>
      </c>
      <c r="BM2712" s="72">
        <v>368.4</v>
      </c>
      <c r="BN2712" s="72">
        <v>696.55</v>
      </c>
      <c r="BO2712" s="95">
        <v>50977990</v>
      </c>
      <c r="BP2712" s="95">
        <v>52757906</v>
      </c>
      <c r="BQ2712" s="95">
        <v>12946</v>
      </c>
      <c r="BR2712" s="95">
        <v>11934</v>
      </c>
      <c r="BS2712" s="72">
        <v>342.25</v>
      </c>
      <c r="BT2712" s="72">
        <v>373.43</v>
      </c>
      <c r="BU2712" s="72">
        <v>715.68</v>
      </c>
      <c r="BV2712" s="95">
        <v>56167676.469999999</v>
      </c>
      <c r="BW2712" s="95">
        <v>56274478.93</v>
      </c>
      <c r="BX2712" s="95">
        <v>13676</v>
      </c>
      <c r="BY2712" s="95">
        <v>12558</v>
      </c>
      <c r="BZ2712" s="95">
        <v>11041</v>
      </c>
      <c r="CA2712" s="95">
        <v>11549</v>
      </c>
      <c r="CB2712" s="95">
        <v>11978</v>
      </c>
      <c r="CC2712" s="95">
        <v>12466</v>
      </c>
      <c r="CD2712" s="95">
        <v>13129</v>
      </c>
      <c r="CE2712" s="72">
        <v>650.75523149000003</v>
      </c>
      <c r="CF2712" s="72">
        <v>676.59346364999999</v>
      </c>
      <c r="CG2712" s="72">
        <v>712.40329333</v>
      </c>
      <c r="CH2712" s="72">
        <v>716.50152150999998</v>
      </c>
      <c r="CI2712" s="72">
        <v>731.52548966999996</v>
      </c>
      <c r="CJ2712" s="96">
        <v>0.93771047929999995</v>
      </c>
      <c r="CK2712" s="96">
        <v>0.92121788559999995</v>
      </c>
      <c r="CL2712" s="96">
        <v>0.95264859999999996</v>
      </c>
      <c r="CM2712" s="96">
        <v>0.97215425099999997</v>
      </c>
      <c r="CN2712" s="96">
        <v>0.97833911480000002</v>
      </c>
      <c r="CO2712" s="96">
        <v>0.92876474840000001</v>
      </c>
      <c r="CP2712" s="96">
        <v>1.0254631947999999</v>
      </c>
      <c r="CQ2712" s="96">
        <v>0.99584056389999998</v>
      </c>
      <c r="CR2712" s="96">
        <v>1.0297462119</v>
      </c>
      <c r="CS2712" s="95">
        <v>10211</v>
      </c>
      <c r="CT2712" s="95">
        <v>10781</v>
      </c>
      <c r="CU2712" s="95">
        <v>11225</v>
      </c>
      <c r="CV2712" s="95">
        <v>11723</v>
      </c>
      <c r="CW2712" s="95">
        <v>12355</v>
      </c>
      <c r="CX2712" s="96">
        <v>0.94804820999999995</v>
      </c>
      <c r="CY2712" s="96">
        <v>0.94831172399999997</v>
      </c>
      <c r="CZ2712" s="96">
        <v>0.91917311599999996</v>
      </c>
      <c r="DA2712" s="96">
        <v>0.91199954400000005</v>
      </c>
      <c r="DB2712" s="96">
        <v>0.92039285000000004</v>
      </c>
      <c r="DC2712">
        <v>2013</v>
      </c>
      <c r="DD2712" s="6">
        <v>11570.6</v>
      </c>
      <c r="DE2712" s="96">
        <v>8.6411270000000002E-4</v>
      </c>
      <c r="DF2712" s="72">
        <v>790.15</v>
      </c>
      <c r="DG2712" s="96">
        <v>1</v>
      </c>
      <c r="DH2712" s="72">
        <v>790.15</v>
      </c>
      <c r="DI2712" s="72">
        <v>808.29116009999996</v>
      </c>
      <c r="DJ2712" s="96">
        <v>1</v>
      </c>
      <c r="DK2712" s="72">
        <v>790.15</v>
      </c>
      <c r="DL2712" s="96">
        <v>1</v>
      </c>
      <c r="DM2712" s="72">
        <v>790.15</v>
      </c>
      <c r="DN2712" s="96">
        <v>1</v>
      </c>
      <c r="DO2712" s="96">
        <v>2.5590000000000001E-3</v>
      </c>
      <c r="DP2712" s="72">
        <v>2.02</v>
      </c>
      <c r="DQ2712" s="72">
        <v>788.13</v>
      </c>
      <c r="DR2712" t="s">
        <v>1663</v>
      </c>
      <c r="DT2712" t="s">
        <v>1038</v>
      </c>
    </row>
    <row r="2713" spans="1:124" x14ac:dyDescent="0.3">
      <c r="A2713" t="s">
        <v>1664</v>
      </c>
      <c r="B2713">
        <v>45632</v>
      </c>
      <c r="C2713" s="95">
        <v>440</v>
      </c>
      <c r="D2713" s="95">
        <v>1757552</v>
      </c>
      <c r="E2713" s="95">
        <v>423</v>
      </c>
      <c r="F2713" s="95">
        <v>1279140</v>
      </c>
      <c r="G2713" s="95">
        <v>34</v>
      </c>
      <c r="H2713" s="95">
        <v>235454</v>
      </c>
      <c r="I2713" s="95">
        <v>31</v>
      </c>
      <c r="J2713" s="95">
        <v>167260</v>
      </c>
      <c r="K2713" s="95">
        <v>419</v>
      </c>
      <c r="L2713" s="95">
        <v>2391982</v>
      </c>
      <c r="M2713" s="95">
        <v>403</v>
      </c>
      <c r="N2713" s="95">
        <v>1372214</v>
      </c>
      <c r="O2713" s="95">
        <v>26</v>
      </c>
      <c r="P2713" s="95">
        <v>68064</v>
      </c>
      <c r="Q2713" s="95">
        <v>24</v>
      </c>
      <c r="R2713" s="95">
        <v>83880</v>
      </c>
      <c r="S2713" s="95">
        <v>412</v>
      </c>
      <c r="T2713" s="95">
        <v>1808181</v>
      </c>
      <c r="U2713" s="95">
        <v>396</v>
      </c>
      <c r="V2713" s="95">
        <v>1123441</v>
      </c>
      <c r="W2713" s="95">
        <v>33</v>
      </c>
      <c r="X2713" s="95">
        <v>173097</v>
      </c>
      <c r="Y2713" s="95">
        <v>30</v>
      </c>
      <c r="Z2713" s="95">
        <v>117073</v>
      </c>
      <c r="AA2713" s="95">
        <v>418</v>
      </c>
      <c r="AB2713" s="95">
        <v>1733967</v>
      </c>
      <c r="AC2713" s="95">
        <v>399</v>
      </c>
      <c r="AD2713" s="95">
        <v>1234720</v>
      </c>
      <c r="AE2713" s="95">
        <v>34</v>
      </c>
      <c r="AF2713" s="95">
        <v>231419</v>
      </c>
      <c r="AG2713" s="95">
        <v>31</v>
      </c>
      <c r="AH2713" s="95">
        <v>123573</v>
      </c>
      <c r="AI2713" s="95">
        <v>418</v>
      </c>
      <c r="AJ2713" s="95">
        <v>1738804</v>
      </c>
      <c r="AK2713" s="95">
        <v>398</v>
      </c>
      <c r="AL2713" s="95">
        <v>1372538</v>
      </c>
      <c r="AM2713" s="95">
        <v>37</v>
      </c>
      <c r="AN2713" s="95">
        <v>124805</v>
      </c>
      <c r="AO2713" s="95">
        <v>33</v>
      </c>
      <c r="AP2713" s="95">
        <v>149316</v>
      </c>
      <c r="AQ2713" s="72">
        <v>350.39</v>
      </c>
      <c r="AR2713" s="72">
        <v>265.49</v>
      </c>
      <c r="AS2713" s="72">
        <v>615.88</v>
      </c>
      <c r="AT2713" s="95">
        <v>1993006</v>
      </c>
      <c r="AU2713" s="95">
        <v>1446400</v>
      </c>
      <c r="AV2713" s="95">
        <v>474</v>
      </c>
      <c r="AW2713" s="95">
        <v>454</v>
      </c>
      <c r="AX2713" s="72">
        <v>460.68</v>
      </c>
      <c r="AY2713" s="72">
        <v>284.17</v>
      </c>
      <c r="AZ2713" s="72">
        <v>744.85</v>
      </c>
      <c r="BA2713" s="95">
        <v>2460046</v>
      </c>
      <c r="BB2713" s="95">
        <v>1456094</v>
      </c>
      <c r="BC2713" s="95">
        <v>445</v>
      </c>
      <c r="BD2713" s="95">
        <v>427</v>
      </c>
      <c r="BE2713" s="72">
        <v>371.03</v>
      </c>
      <c r="BF2713" s="72">
        <v>242.67</v>
      </c>
      <c r="BG2713" s="72">
        <v>613.70000000000005</v>
      </c>
      <c r="BH2713" s="95">
        <v>1981278</v>
      </c>
      <c r="BI2713" s="95">
        <v>1240514</v>
      </c>
      <c r="BJ2713" s="95">
        <v>445</v>
      </c>
      <c r="BK2713" s="95">
        <v>426</v>
      </c>
      <c r="BL2713" s="72">
        <v>362.35</v>
      </c>
      <c r="BM2713" s="72">
        <v>263.24</v>
      </c>
      <c r="BN2713" s="72">
        <v>625.59</v>
      </c>
      <c r="BO2713" s="95">
        <v>1965386</v>
      </c>
      <c r="BP2713" s="95">
        <v>1358293</v>
      </c>
      <c r="BQ2713" s="95">
        <v>452</v>
      </c>
      <c r="BR2713" s="95">
        <v>430</v>
      </c>
      <c r="BS2713" s="72">
        <v>341.32</v>
      </c>
      <c r="BT2713" s="72">
        <v>294.25</v>
      </c>
      <c r="BU2713" s="72">
        <v>635.57000000000005</v>
      </c>
      <c r="BV2713" s="95">
        <v>1863609</v>
      </c>
      <c r="BW2713" s="95">
        <v>1521854</v>
      </c>
      <c r="BX2713" s="95">
        <v>455</v>
      </c>
      <c r="BY2713" s="95">
        <v>431</v>
      </c>
      <c r="BZ2713" s="95">
        <v>464</v>
      </c>
      <c r="CA2713" s="95">
        <v>436</v>
      </c>
      <c r="CB2713" s="95">
        <v>436</v>
      </c>
      <c r="CC2713" s="95">
        <v>442</v>
      </c>
      <c r="CD2713" s="95">
        <v>443</v>
      </c>
      <c r="CE2713" s="72">
        <v>650.75523149000003</v>
      </c>
      <c r="CF2713" s="72">
        <v>676.59346364999999</v>
      </c>
      <c r="CG2713" s="72">
        <v>712.40329333</v>
      </c>
      <c r="CH2713" s="72">
        <v>716.50152150999998</v>
      </c>
      <c r="CI2713" s="72">
        <v>731.52548966999996</v>
      </c>
      <c r="CJ2713" s="96">
        <v>0.94640806590000004</v>
      </c>
      <c r="CK2713" s="96">
        <v>1.1008826423</v>
      </c>
      <c r="CL2713" s="96">
        <v>0.86145025679999998</v>
      </c>
      <c r="CM2713" s="96">
        <v>0.873117476</v>
      </c>
      <c r="CN2713" s="96">
        <v>0.86882823490000005</v>
      </c>
      <c r="CO2713" s="96">
        <v>0.86682219579999997</v>
      </c>
      <c r="CP2713" s="96">
        <v>1.0730428220999999</v>
      </c>
      <c r="CQ2713" s="96">
        <v>0.99584056389999998</v>
      </c>
      <c r="CR2713" s="96">
        <v>1.0775245633999999</v>
      </c>
      <c r="CS2713" s="95">
        <v>468</v>
      </c>
      <c r="CT2713" s="95">
        <v>449</v>
      </c>
      <c r="CU2713" s="95">
        <v>439</v>
      </c>
      <c r="CV2713" s="95">
        <v>434</v>
      </c>
      <c r="CW2713" s="95">
        <v>447</v>
      </c>
      <c r="CX2713" s="96">
        <v>0.95179813499999999</v>
      </c>
      <c r="CY2713" s="96">
        <v>0.879982771</v>
      </c>
      <c r="CZ2713" s="96">
        <v>0.84719593800000004</v>
      </c>
      <c r="DA2713" s="96">
        <v>0.84257317700000001</v>
      </c>
      <c r="DB2713" s="96">
        <v>0.80745343400000003</v>
      </c>
      <c r="DC2713">
        <v>2013</v>
      </c>
      <c r="DD2713" s="6">
        <v>433.6</v>
      </c>
      <c r="DE2713" s="96">
        <v>2.1156994000000001E-3</v>
      </c>
      <c r="DF2713" s="72">
        <v>825.78</v>
      </c>
      <c r="DG2713" s="96">
        <v>1</v>
      </c>
      <c r="DH2713" s="72">
        <v>825.78</v>
      </c>
      <c r="DI2713" s="72">
        <v>818.63612964000004</v>
      </c>
      <c r="DJ2713" s="96">
        <v>0.65848310529999998</v>
      </c>
      <c r="DK2713" s="72">
        <v>823.34024757999998</v>
      </c>
      <c r="DL2713" s="96">
        <v>1.0075728719999999</v>
      </c>
      <c r="DM2713" s="72">
        <v>829.57529784999997</v>
      </c>
      <c r="DN2713" s="96">
        <v>1</v>
      </c>
      <c r="DO2713" s="96">
        <v>6.7229999999999998E-3</v>
      </c>
      <c r="DP2713" s="72">
        <v>5.58</v>
      </c>
      <c r="DQ2713" s="72">
        <v>824</v>
      </c>
      <c r="DR2713" t="s">
        <v>1664</v>
      </c>
      <c r="DT2713" t="s">
        <v>1038</v>
      </c>
    </row>
    <row r="2714" spans="1:124" x14ac:dyDescent="0.3">
      <c r="A2714" t="s">
        <v>504</v>
      </c>
      <c r="B2714">
        <v>45640</v>
      </c>
      <c r="C2714" s="95">
        <v>9096</v>
      </c>
      <c r="D2714" s="95">
        <v>44022577</v>
      </c>
      <c r="E2714" s="95">
        <v>8906</v>
      </c>
      <c r="F2714" s="95">
        <v>35622918</v>
      </c>
      <c r="G2714" s="95">
        <v>1558</v>
      </c>
      <c r="H2714" s="95">
        <v>6625773</v>
      </c>
      <c r="I2714" s="95">
        <v>1447</v>
      </c>
      <c r="J2714" s="95">
        <v>5755368</v>
      </c>
      <c r="K2714" s="95">
        <v>8759</v>
      </c>
      <c r="L2714" s="95">
        <v>42600137</v>
      </c>
      <c r="M2714" s="95">
        <v>8532</v>
      </c>
      <c r="N2714" s="95">
        <v>37813043</v>
      </c>
      <c r="O2714" s="95">
        <v>1556</v>
      </c>
      <c r="P2714" s="95">
        <v>6678804</v>
      </c>
      <c r="Q2714" s="95">
        <v>1435</v>
      </c>
      <c r="R2714" s="95">
        <v>6272556</v>
      </c>
      <c r="S2714" s="95">
        <v>8663</v>
      </c>
      <c r="T2714" s="95">
        <v>44152381</v>
      </c>
      <c r="U2714" s="95">
        <v>8409</v>
      </c>
      <c r="V2714" s="95">
        <v>39353536</v>
      </c>
      <c r="W2714" s="95">
        <v>1601</v>
      </c>
      <c r="X2714" s="95">
        <v>6899914</v>
      </c>
      <c r="Y2714" s="95">
        <v>1465</v>
      </c>
      <c r="Z2714" s="95">
        <v>7538298</v>
      </c>
      <c r="AA2714" s="95">
        <v>8637</v>
      </c>
      <c r="AB2714" s="95">
        <v>42461888</v>
      </c>
      <c r="AC2714" s="95">
        <v>8329</v>
      </c>
      <c r="AD2714" s="95">
        <v>40886678</v>
      </c>
      <c r="AE2714" s="95">
        <v>1619</v>
      </c>
      <c r="AF2714" s="95">
        <v>8080986</v>
      </c>
      <c r="AG2714" s="95">
        <v>1491</v>
      </c>
      <c r="AH2714" s="95">
        <v>8616581</v>
      </c>
      <c r="AI2714" s="95">
        <v>8743</v>
      </c>
      <c r="AJ2714" s="95">
        <v>41166595</v>
      </c>
      <c r="AK2714" s="95">
        <v>8402</v>
      </c>
      <c r="AL2714" s="95">
        <v>42053128.740000002</v>
      </c>
      <c r="AM2714" s="95">
        <v>1631</v>
      </c>
      <c r="AN2714" s="95">
        <v>7059549</v>
      </c>
      <c r="AO2714" s="95">
        <v>1504</v>
      </c>
      <c r="AP2714" s="95">
        <v>8135892.6600000001</v>
      </c>
      <c r="AQ2714" s="72">
        <v>396.16</v>
      </c>
      <c r="AR2714" s="72">
        <v>333.06</v>
      </c>
      <c r="AS2714" s="72">
        <v>729.22</v>
      </c>
      <c r="AT2714" s="95">
        <v>50648350</v>
      </c>
      <c r="AU2714" s="95">
        <v>41378286</v>
      </c>
      <c r="AV2714" s="95">
        <v>10654</v>
      </c>
      <c r="AW2714" s="95">
        <v>10353</v>
      </c>
      <c r="AX2714" s="72">
        <v>398.12</v>
      </c>
      <c r="AY2714" s="72">
        <v>368.6</v>
      </c>
      <c r="AZ2714" s="72">
        <v>766.72</v>
      </c>
      <c r="BA2714" s="95">
        <v>49278941</v>
      </c>
      <c r="BB2714" s="95">
        <v>44085599</v>
      </c>
      <c r="BC2714" s="95">
        <v>10315</v>
      </c>
      <c r="BD2714" s="95">
        <v>9967</v>
      </c>
      <c r="BE2714" s="72">
        <v>414.49</v>
      </c>
      <c r="BF2714" s="72">
        <v>395.75</v>
      </c>
      <c r="BG2714" s="72">
        <v>810.24</v>
      </c>
      <c r="BH2714" s="95">
        <v>51052295</v>
      </c>
      <c r="BI2714" s="95">
        <v>46891834</v>
      </c>
      <c r="BJ2714" s="95">
        <v>10264</v>
      </c>
      <c r="BK2714" s="95">
        <v>9874</v>
      </c>
      <c r="BL2714" s="72">
        <v>410.68</v>
      </c>
      <c r="BM2714" s="72">
        <v>420.09</v>
      </c>
      <c r="BN2714" s="72">
        <v>830.77</v>
      </c>
      <c r="BO2714" s="95">
        <v>50542874</v>
      </c>
      <c r="BP2714" s="95">
        <v>49503259</v>
      </c>
      <c r="BQ2714" s="95">
        <v>10256</v>
      </c>
      <c r="BR2714" s="95">
        <v>9820</v>
      </c>
      <c r="BS2714" s="72">
        <v>387.4</v>
      </c>
      <c r="BT2714" s="72">
        <v>422.21</v>
      </c>
      <c r="BU2714" s="72">
        <v>809.61</v>
      </c>
      <c r="BV2714" s="95">
        <v>48226144</v>
      </c>
      <c r="BW2714" s="95">
        <v>50189021.399999999</v>
      </c>
      <c r="BX2714" s="95">
        <v>10374</v>
      </c>
      <c r="BY2714" s="95">
        <v>9906</v>
      </c>
      <c r="BZ2714" s="95">
        <v>10511</v>
      </c>
      <c r="CA2714" s="95">
        <v>10147</v>
      </c>
      <c r="CB2714" s="95">
        <v>10076</v>
      </c>
      <c r="CC2714" s="95">
        <v>10049</v>
      </c>
      <c r="CD2714" s="95">
        <v>10145</v>
      </c>
      <c r="CE2714" s="72">
        <v>650.75523149000003</v>
      </c>
      <c r="CF2714" s="72">
        <v>676.59346364999999</v>
      </c>
      <c r="CG2714" s="72">
        <v>712.40329333</v>
      </c>
      <c r="CH2714" s="72">
        <v>716.50152150999998</v>
      </c>
      <c r="CI2714" s="72">
        <v>731.52548966999996</v>
      </c>
      <c r="CJ2714" s="96">
        <v>1.1205749330999999</v>
      </c>
      <c r="CK2714" s="96">
        <v>1.1332063361</v>
      </c>
      <c r="CL2714" s="96">
        <v>1.1373333161000001</v>
      </c>
      <c r="CM2714" s="96">
        <v>1.1594811385999999</v>
      </c>
      <c r="CN2714" s="96">
        <v>1.1067420226</v>
      </c>
      <c r="CO2714" s="96">
        <v>1.0177124553000001</v>
      </c>
      <c r="CP2714" s="96">
        <v>1.1117752794</v>
      </c>
      <c r="CQ2714" s="96">
        <v>0.99584056389999998</v>
      </c>
      <c r="CR2714" s="96">
        <v>1.1164187932</v>
      </c>
      <c r="CS2714" s="95">
        <v>14277</v>
      </c>
      <c r="CT2714" s="95">
        <v>13936</v>
      </c>
      <c r="CU2714" s="95">
        <v>13817</v>
      </c>
      <c r="CV2714" s="95">
        <v>13607</v>
      </c>
      <c r="CW2714" s="95">
        <v>13680</v>
      </c>
      <c r="CX2714" s="96">
        <v>1.0099546340000001</v>
      </c>
      <c r="CY2714" s="96">
        <v>1.0265433239999999</v>
      </c>
      <c r="CZ2714" s="96">
        <v>1.021382325</v>
      </c>
      <c r="DA2714" s="96">
        <v>1.0091449859999999</v>
      </c>
      <c r="DB2714" s="96">
        <v>1.0216278350000001</v>
      </c>
      <c r="DC2714">
        <v>2013</v>
      </c>
      <c r="DD2714" s="6">
        <v>9984</v>
      </c>
      <c r="DE2714" s="96">
        <v>8.3617230000000004E-4</v>
      </c>
      <c r="DF2714" s="72">
        <v>856.68</v>
      </c>
      <c r="DG2714" s="96">
        <v>1</v>
      </c>
      <c r="DH2714" s="72">
        <v>856.68</v>
      </c>
      <c r="DI2714" s="72">
        <v>818.63612964000004</v>
      </c>
      <c r="DJ2714" s="96">
        <v>1</v>
      </c>
      <c r="DK2714" s="72">
        <v>856.68</v>
      </c>
      <c r="DL2714" s="96">
        <v>1</v>
      </c>
      <c r="DM2714" s="72">
        <v>856.68</v>
      </c>
      <c r="DN2714" s="96">
        <v>1</v>
      </c>
      <c r="DO2714" s="96">
        <v>2.1350000000000002E-3</v>
      </c>
      <c r="DP2714" s="72">
        <v>1.83</v>
      </c>
      <c r="DQ2714" s="72">
        <v>854.85</v>
      </c>
      <c r="DR2714" t="s">
        <v>504</v>
      </c>
      <c r="DT2714" t="s">
        <v>1038</v>
      </c>
    </row>
    <row r="2715" spans="1:124" x14ac:dyDescent="0.3">
      <c r="A2715" t="s">
        <v>1159</v>
      </c>
      <c r="B2715">
        <v>45650</v>
      </c>
      <c r="C2715" s="95">
        <v>53033</v>
      </c>
      <c r="D2715" s="95">
        <v>293534836</v>
      </c>
      <c r="E2715" s="95">
        <v>51351</v>
      </c>
      <c r="F2715" s="95">
        <v>345045151</v>
      </c>
      <c r="G2715" s="95">
        <v>9131</v>
      </c>
      <c r="H2715" s="95">
        <v>36364029</v>
      </c>
      <c r="I2715" s="95">
        <v>8627</v>
      </c>
      <c r="J2715" s="95">
        <v>52525343</v>
      </c>
      <c r="K2715" s="95">
        <v>51495</v>
      </c>
      <c r="L2715" s="95">
        <v>290924347</v>
      </c>
      <c r="M2715" s="95">
        <v>49568</v>
      </c>
      <c r="N2715" s="95">
        <v>369183522</v>
      </c>
      <c r="O2715" s="95">
        <v>9486</v>
      </c>
      <c r="P2715" s="95">
        <v>38552184</v>
      </c>
      <c r="Q2715" s="95">
        <v>8890</v>
      </c>
      <c r="R2715" s="95">
        <v>59628275</v>
      </c>
      <c r="S2715" s="95">
        <v>52302</v>
      </c>
      <c r="T2715" s="95">
        <v>305136957</v>
      </c>
      <c r="U2715" s="95">
        <v>50174</v>
      </c>
      <c r="V2715" s="95">
        <v>394174380</v>
      </c>
      <c r="W2715" s="95">
        <v>9951</v>
      </c>
      <c r="X2715" s="95">
        <v>41627293</v>
      </c>
      <c r="Y2715" s="95">
        <v>9344</v>
      </c>
      <c r="Z2715" s="95">
        <v>66705200</v>
      </c>
      <c r="AA2715" s="95">
        <v>53120</v>
      </c>
      <c r="AB2715" s="95">
        <v>294143357</v>
      </c>
      <c r="AC2715" s="95">
        <v>50694</v>
      </c>
      <c r="AD2715" s="95">
        <v>413139033</v>
      </c>
      <c r="AE2715" s="95">
        <v>10401</v>
      </c>
      <c r="AF2715" s="95">
        <v>45531384</v>
      </c>
      <c r="AG2715" s="95">
        <v>9771</v>
      </c>
      <c r="AH2715" s="95">
        <v>76335871</v>
      </c>
      <c r="AI2715" s="95">
        <v>54199</v>
      </c>
      <c r="AJ2715" s="95">
        <v>280920707.32999998</v>
      </c>
      <c r="AK2715" s="95">
        <v>51490</v>
      </c>
      <c r="AL2715" s="95">
        <v>379122114.75999999</v>
      </c>
      <c r="AM2715" s="95">
        <v>10761</v>
      </c>
      <c r="AN2715" s="95">
        <v>46757957</v>
      </c>
      <c r="AO2715" s="95">
        <v>10097</v>
      </c>
      <c r="AP2715" s="95">
        <v>72223800.140000001</v>
      </c>
      <c r="AQ2715" s="72">
        <v>442.24</v>
      </c>
      <c r="AR2715" s="72">
        <v>552.38</v>
      </c>
      <c r="AS2715" s="72">
        <v>994.62</v>
      </c>
      <c r="AT2715" s="95">
        <v>329898865</v>
      </c>
      <c r="AU2715" s="95">
        <v>397570494</v>
      </c>
      <c r="AV2715" s="95">
        <v>62164</v>
      </c>
      <c r="AW2715" s="95">
        <v>59978</v>
      </c>
      <c r="AX2715" s="72">
        <v>450.24</v>
      </c>
      <c r="AY2715" s="72">
        <v>611.28</v>
      </c>
      <c r="AZ2715" s="72">
        <v>1061.52</v>
      </c>
      <c r="BA2715" s="95">
        <v>329476531</v>
      </c>
      <c r="BB2715" s="95">
        <v>428811797</v>
      </c>
      <c r="BC2715" s="95">
        <v>60981</v>
      </c>
      <c r="BD2715" s="95">
        <v>58458</v>
      </c>
      <c r="BE2715" s="72">
        <v>464.19</v>
      </c>
      <c r="BF2715" s="72">
        <v>645.29</v>
      </c>
      <c r="BG2715" s="72">
        <v>1109.48</v>
      </c>
      <c r="BH2715" s="95">
        <v>346764250</v>
      </c>
      <c r="BI2715" s="95">
        <v>460879580</v>
      </c>
      <c r="BJ2715" s="95">
        <v>62253</v>
      </c>
      <c r="BK2715" s="95">
        <v>59518</v>
      </c>
      <c r="BL2715" s="72">
        <v>445.62</v>
      </c>
      <c r="BM2715" s="72">
        <v>674.6</v>
      </c>
      <c r="BN2715" s="72">
        <v>1120.22</v>
      </c>
      <c r="BO2715" s="95">
        <v>339674741</v>
      </c>
      <c r="BP2715" s="95">
        <v>489474904</v>
      </c>
      <c r="BQ2715" s="95">
        <v>63521</v>
      </c>
      <c r="BR2715" s="95">
        <v>60465</v>
      </c>
      <c r="BS2715" s="72">
        <v>420.36</v>
      </c>
      <c r="BT2715" s="72">
        <v>610.72</v>
      </c>
      <c r="BU2715" s="72">
        <v>1031.08</v>
      </c>
      <c r="BV2715" s="95">
        <v>327678664.32999998</v>
      </c>
      <c r="BW2715" s="95">
        <v>451345914.89999998</v>
      </c>
      <c r="BX2715" s="95">
        <v>64960</v>
      </c>
      <c r="BY2715" s="95">
        <v>61587</v>
      </c>
      <c r="BZ2715" s="95">
        <v>61122</v>
      </c>
      <c r="CA2715" s="95">
        <v>59762</v>
      </c>
      <c r="CB2715" s="95">
        <v>60935</v>
      </c>
      <c r="CC2715" s="95">
        <v>62070</v>
      </c>
      <c r="CD2715" s="95">
        <v>63310</v>
      </c>
      <c r="CE2715" s="72">
        <v>650.75523149000003</v>
      </c>
      <c r="CF2715" s="72">
        <v>676.59346364999999</v>
      </c>
      <c r="CG2715" s="72">
        <v>712.40329333</v>
      </c>
      <c r="CH2715" s="72">
        <v>716.50152150999998</v>
      </c>
      <c r="CI2715" s="72">
        <v>731.52548966999996</v>
      </c>
      <c r="CJ2715" s="96">
        <v>1.5284087655</v>
      </c>
      <c r="CK2715" s="96">
        <v>1.5689184969000001</v>
      </c>
      <c r="CL2715" s="96">
        <v>1.5573762928999999</v>
      </c>
      <c r="CM2715" s="96">
        <v>1.5634579500000001</v>
      </c>
      <c r="CN2715" s="96">
        <v>1.4094929221000001</v>
      </c>
      <c r="CO2715" s="96">
        <v>1.2311307305000001</v>
      </c>
      <c r="CP2715" s="96">
        <v>1.2391298891</v>
      </c>
      <c r="CQ2715" s="96">
        <v>0.99584056389999998</v>
      </c>
      <c r="CR2715" s="96">
        <v>1.2443053206000001</v>
      </c>
      <c r="CS2715" s="95">
        <v>58893</v>
      </c>
      <c r="CT2715" s="95">
        <v>57818</v>
      </c>
      <c r="CU2715" s="95">
        <v>58772</v>
      </c>
      <c r="CV2715" s="95">
        <v>59557</v>
      </c>
      <c r="CW2715" s="95">
        <v>60669</v>
      </c>
      <c r="CX2715" s="96">
        <v>1.2264305209999999</v>
      </c>
      <c r="CY2715" s="96">
        <v>1.2322606270000001</v>
      </c>
      <c r="CZ2715" s="96">
        <v>1.2224130980000001</v>
      </c>
      <c r="DA2715" s="96">
        <v>1.242838919</v>
      </c>
      <c r="DB2715" s="96">
        <v>1.231568008</v>
      </c>
      <c r="DC2715">
        <v>2013</v>
      </c>
      <c r="DD2715" s="6">
        <v>60001.2</v>
      </c>
      <c r="DE2715" s="96">
        <v>2.8052909999999999E-4</v>
      </c>
      <c r="DF2715" s="72">
        <v>955.35</v>
      </c>
      <c r="DG2715" s="96">
        <v>1</v>
      </c>
      <c r="DH2715" s="72">
        <v>955.35</v>
      </c>
      <c r="DI2715" s="72">
        <v>955.35</v>
      </c>
      <c r="DJ2715" s="96">
        <v>1</v>
      </c>
      <c r="DK2715" s="72">
        <v>955.35</v>
      </c>
      <c r="DL2715" s="96">
        <v>1</v>
      </c>
      <c r="DM2715" s="72">
        <v>955.35</v>
      </c>
      <c r="DN2715" s="96">
        <v>1</v>
      </c>
      <c r="DO2715" s="96">
        <v>1.5410000000000001E-3</v>
      </c>
      <c r="DP2715" s="72">
        <v>1.47</v>
      </c>
      <c r="DQ2715" s="72">
        <v>953.88</v>
      </c>
      <c r="DR2715" t="s">
        <v>1159</v>
      </c>
      <c r="DT2715" t="s">
        <v>1038</v>
      </c>
    </row>
    <row r="2716" spans="1:124" x14ac:dyDescent="0.3">
      <c r="A2716" t="s">
        <v>1054</v>
      </c>
      <c r="B2716">
        <v>45651</v>
      </c>
      <c r="C2716" s="95">
        <v>5480</v>
      </c>
      <c r="D2716" s="95">
        <v>24436899</v>
      </c>
      <c r="E2716" s="95">
        <v>5281</v>
      </c>
      <c r="F2716" s="95">
        <v>16798098</v>
      </c>
      <c r="G2716" s="95">
        <v>919</v>
      </c>
      <c r="H2716" s="95">
        <v>3130956</v>
      </c>
      <c r="I2716" s="95">
        <v>832</v>
      </c>
      <c r="J2716" s="95">
        <v>3052909</v>
      </c>
      <c r="K2716" s="95">
        <v>5334</v>
      </c>
      <c r="L2716" s="95">
        <v>24305849</v>
      </c>
      <c r="M2716" s="95">
        <v>5115</v>
      </c>
      <c r="N2716" s="95">
        <v>17795441</v>
      </c>
      <c r="O2716" s="95">
        <v>925</v>
      </c>
      <c r="P2716" s="95">
        <v>4004564</v>
      </c>
      <c r="Q2716" s="95">
        <v>837</v>
      </c>
      <c r="R2716" s="95">
        <v>3138988</v>
      </c>
      <c r="S2716" s="95">
        <v>5290</v>
      </c>
      <c r="T2716" s="95">
        <v>24576470</v>
      </c>
      <c r="U2716" s="95">
        <v>5059</v>
      </c>
      <c r="V2716" s="95">
        <v>18566160</v>
      </c>
      <c r="W2716" s="95">
        <v>923</v>
      </c>
      <c r="X2716" s="95">
        <v>3633545</v>
      </c>
      <c r="Y2716" s="95">
        <v>832</v>
      </c>
      <c r="Z2716" s="95">
        <v>3565437</v>
      </c>
      <c r="AA2716" s="95">
        <v>5274</v>
      </c>
      <c r="AB2716" s="95">
        <v>22180852</v>
      </c>
      <c r="AC2716" s="95">
        <v>5012</v>
      </c>
      <c r="AD2716" s="95">
        <v>19611187</v>
      </c>
      <c r="AE2716" s="95">
        <v>933</v>
      </c>
      <c r="AF2716" s="95">
        <v>3522426</v>
      </c>
      <c r="AG2716" s="95">
        <v>845</v>
      </c>
      <c r="AH2716" s="95">
        <v>3534566</v>
      </c>
      <c r="AI2716" s="95">
        <v>5331</v>
      </c>
      <c r="AJ2716" s="95">
        <v>23013764.48</v>
      </c>
      <c r="AK2716" s="95">
        <v>5054</v>
      </c>
      <c r="AL2716" s="95">
        <v>20826311.649999999</v>
      </c>
      <c r="AM2716" s="95">
        <v>963</v>
      </c>
      <c r="AN2716" s="95">
        <v>4478359.3</v>
      </c>
      <c r="AO2716" s="95">
        <v>862</v>
      </c>
      <c r="AP2716" s="95">
        <v>3857475.04</v>
      </c>
      <c r="AQ2716" s="72">
        <v>359.01</v>
      </c>
      <c r="AR2716" s="72">
        <v>270.61</v>
      </c>
      <c r="AS2716" s="72">
        <v>629.62</v>
      </c>
      <c r="AT2716" s="95">
        <v>27567855</v>
      </c>
      <c r="AU2716" s="95">
        <v>19851007</v>
      </c>
      <c r="AV2716" s="95">
        <v>6399</v>
      </c>
      <c r="AW2716" s="95">
        <v>6113</v>
      </c>
      <c r="AX2716" s="72">
        <v>376.93</v>
      </c>
      <c r="AY2716" s="72">
        <v>293.10000000000002</v>
      </c>
      <c r="AZ2716" s="72">
        <v>670.03</v>
      </c>
      <c r="BA2716" s="95">
        <v>28310413</v>
      </c>
      <c r="BB2716" s="95">
        <v>20934429</v>
      </c>
      <c r="BC2716" s="95">
        <v>6259</v>
      </c>
      <c r="BD2716" s="95">
        <v>5952</v>
      </c>
      <c r="BE2716" s="72">
        <v>378.37</v>
      </c>
      <c r="BF2716" s="72">
        <v>313.07</v>
      </c>
      <c r="BG2716" s="72">
        <v>691.44</v>
      </c>
      <c r="BH2716" s="95">
        <v>28210015</v>
      </c>
      <c r="BI2716" s="95">
        <v>22131597</v>
      </c>
      <c r="BJ2716" s="95">
        <v>6213</v>
      </c>
      <c r="BK2716" s="95">
        <v>5891</v>
      </c>
      <c r="BL2716" s="72">
        <v>345.08</v>
      </c>
      <c r="BM2716" s="72">
        <v>329.32</v>
      </c>
      <c r="BN2716" s="72">
        <v>674.4</v>
      </c>
      <c r="BO2716" s="95">
        <v>25703278</v>
      </c>
      <c r="BP2716" s="95">
        <v>23145753</v>
      </c>
      <c r="BQ2716" s="95">
        <v>6207</v>
      </c>
      <c r="BR2716" s="95">
        <v>5857</v>
      </c>
      <c r="BS2716" s="72">
        <v>364</v>
      </c>
      <c r="BT2716" s="72">
        <v>347.7</v>
      </c>
      <c r="BU2716" s="72">
        <v>711.7</v>
      </c>
      <c r="BV2716" s="95">
        <v>27492123.780000001</v>
      </c>
      <c r="BW2716" s="95">
        <v>24683786.690000001</v>
      </c>
      <c r="BX2716" s="95">
        <v>6294</v>
      </c>
      <c r="BY2716" s="95">
        <v>5916</v>
      </c>
      <c r="BZ2716" s="95">
        <v>6263</v>
      </c>
      <c r="CA2716" s="95">
        <v>6111</v>
      </c>
      <c r="CB2716" s="95">
        <v>6058</v>
      </c>
      <c r="CC2716" s="95">
        <v>6041</v>
      </c>
      <c r="CD2716" s="95">
        <v>6109</v>
      </c>
      <c r="CE2716" s="72">
        <v>650.75523149000003</v>
      </c>
      <c r="CF2716" s="72">
        <v>676.59346364999999</v>
      </c>
      <c r="CG2716" s="72">
        <v>712.40329333</v>
      </c>
      <c r="CH2716" s="72">
        <v>716.50152150999998</v>
      </c>
      <c r="CI2716" s="72">
        <v>731.52548966999996</v>
      </c>
      <c r="CJ2716" s="96">
        <v>0.96752199530000005</v>
      </c>
      <c r="CK2716" s="96">
        <v>0.99029925060000001</v>
      </c>
      <c r="CL2716" s="96">
        <v>0.97057384000000002</v>
      </c>
      <c r="CM2716" s="96">
        <v>0.94124015059999999</v>
      </c>
      <c r="CN2716" s="96">
        <v>0.97289842950000005</v>
      </c>
      <c r="CO2716" s="96">
        <v>0.96603791289999996</v>
      </c>
      <c r="CP2716" s="96">
        <v>1.0025556142000001</v>
      </c>
      <c r="CQ2716" s="96">
        <v>0.99584056389999998</v>
      </c>
      <c r="CR2716" s="96">
        <v>1.0067429539999999</v>
      </c>
      <c r="CS2716" s="95">
        <v>6074</v>
      </c>
      <c r="CT2716" s="95">
        <v>5980</v>
      </c>
      <c r="CU2716" s="95">
        <v>5905</v>
      </c>
      <c r="CV2716" s="95">
        <v>5868</v>
      </c>
      <c r="CW2716" s="95">
        <v>5972</v>
      </c>
      <c r="CX2716" s="96">
        <v>0.98549249999999999</v>
      </c>
      <c r="CY2716" s="96">
        <v>0.97754038899999995</v>
      </c>
      <c r="CZ2716" s="96">
        <v>0.97230846999999998</v>
      </c>
      <c r="DA2716" s="96">
        <v>0.95239596599999998</v>
      </c>
      <c r="DB2716" s="96">
        <v>0.94193733300000004</v>
      </c>
      <c r="DC2716">
        <v>2013</v>
      </c>
      <c r="DD2716" s="6">
        <v>5945.8</v>
      </c>
      <c r="DE2716" s="96">
        <v>1.8524256E-3</v>
      </c>
      <c r="DF2716" s="72">
        <v>771.74</v>
      </c>
      <c r="DG2716" s="96">
        <v>1</v>
      </c>
      <c r="DH2716" s="72">
        <v>771.74</v>
      </c>
      <c r="DI2716" s="72">
        <v>818.63612964000004</v>
      </c>
      <c r="DJ2716" s="96">
        <v>1</v>
      </c>
      <c r="DK2716" s="72">
        <v>771.74</v>
      </c>
      <c r="DL2716" s="96">
        <v>1</v>
      </c>
      <c r="DM2716" s="72">
        <v>771.74</v>
      </c>
      <c r="DN2716" s="96">
        <v>1</v>
      </c>
      <c r="DO2716" s="96">
        <v>7.1159999999999999E-3</v>
      </c>
      <c r="DP2716" s="72">
        <v>5.49</v>
      </c>
      <c r="DQ2716" s="72">
        <v>766.25</v>
      </c>
      <c r="DR2716" t="s">
        <v>1054</v>
      </c>
      <c r="DT2716" t="s">
        <v>1038</v>
      </c>
    </row>
    <row r="2717" spans="1:124" x14ac:dyDescent="0.3">
      <c r="A2717" t="s">
        <v>1665</v>
      </c>
      <c r="B2717">
        <v>45652</v>
      </c>
      <c r="C2717" s="95">
        <v>2530</v>
      </c>
      <c r="D2717" s="95">
        <v>12459940</v>
      </c>
      <c r="E2717" s="95">
        <v>2481</v>
      </c>
      <c r="F2717" s="95">
        <v>9553564</v>
      </c>
      <c r="G2717" s="95">
        <v>414</v>
      </c>
      <c r="H2717" s="95">
        <v>1660899</v>
      </c>
      <c r="I2717" s="95">
        <v>389</v>
      </c>
      <c r="J2717" s="95">
        <v>1421084</v>
      </c>
      <c r="K2717" s="95">
        <v>2481</v>
      </c>
      <c r="L2717" s="95">
        <v>11435521</v>
      </c>
      <c r="M2717" s="95">
        <v>2415</v>
      </c>
      <c r="N2717" s="95">
        <v>10121360</v>
      </c>
      <c r="O2717" s="95">
        <v>413</v>
      </c>
      <c r="P2717" s="95">
        <v>1680863</v>
      </c>
      <c r="Q2717" s="95">
        <v>385</v>
      </c>
      <c r="R2717" s="95">
        <v>1749635</v>
      </c>
      <c r="S2717" s="95">
        <v>2491</v>
      </c>
      <c r="T2717" s="95">
        <v>12523708</v>
      </c>
      <c r="U2717" s="95">
        <v>2414</v>
      </c>
      <c r="V2717" s="95">
        <v>10429084</v>
      </c>
      <c r="W2717" s="95">
        <v>425</v>
      </c>
      <c r="X2717" s="95">
        <v>1855288</v>
      </c>
      <c r="Y2717" s="95">
        <v>392</v>
      </c>
      <c r="Z2717" s="95">
        <v>1649618</v>
      </c>
      <c r="AA2717" s="95">
        <v>2492</v>
      </c>
      <c r="AB2717" s="95">
        <v>10629526</v>
      </c>
      <c r="AC2717" s="95">
        <v>2408</v>
      </c>
      <c r="AD2717" s="95">
        <v>10549960</v>
      </c>
      <c r="AE2717" s="95">
        <v>402</v>
      </c>
      <c r="AF2717" s="95">
        <v>1873223</v>
      </c>
      <c r="AG2717" s="95">
        <v>369</v>
      </c>
      <c r="AH2717" s="95">
        <v>1712037</v>
      </c>
      <c r="AI2717" s="95">
        <v>2504</v>
      </c>
      <c r="AJ2717" s="95">
        <v>11567763.34</v>
      </c>
      <c r="AK2717" s="95">
        <v>2419</v>
      </c>
      <c r="AL2717" s="95">
        <v>11321739.380000001</v>
      </c>
      <c r="AM2717" s="95">
        <v>413</v>
      </c>
      <c r="AN2717" s="95">
        <v>1272876</v>
      </c>
      <c r="AO2717" s="95">
        <v>381</v>
      </c>
      <c r="AP2717" s="95">
        <v>1480440</v>
      </c>
      <c r="AQ2717" s="72">
        <v>399.71</v>
      </c>
      <c r="AR2717" s="72">
        <v>318.66000000000003</v>
      </c>
      <c r="AS2717" s="72">
        <v>718.37</v>
      </c>
      <c r="AT2717" s="95">
        <v>14120839</v>
      </c>
      <c r="AU2717" s="95">
        <v>10974648</v>
      </c>
      <c r="AV2717" s="95">
        <v>2944</v>
      </c>
      <c r="AW2717" s="95">
        <v>2870</v>
      </c>
      <c r="AX2717" s="72">
        <v>377.69</v>
      </c>
      <c r="AY2717" s="72">
        <v>353.3</v>
      </c>
      <c r="AZ2717" s="72">
        <v>730.99</v>
      </c>
      <c r="BA2717" s="95">
        <v>13116384</v>
      </c>
      <c r="BB2717" s="95">
        <v>11870995</v>
      </c>
      <c r="BC2717" s="95">
        <v>2894</v>
      </c>
      <c r="BD2717" s="95">
        <v>2800</v>
      </c>
      <c r="BE2717" s="72">
        <v>410.92</v>
      </c>
      <c r="BF2717" s="72">
        <v>358.72</v>
      </c>
      <c r="BG2717" s="72">
        <v>769.64</v>
      </c>
      <c r="BH2717" s="95">
        <v>14378996</v>
      </c>
      <c r="BI2717" s="95">
        <v>12078702</v>
      </c>
      <c r="BJ2717" s="95">
        <v>2916</v>
      </c>
      <c r="BK2717" s="95">
        <v>2806</v>
      </c>
      <c r="BL2717" s="72">
        <v>360.02</v>
      </c>
      <c r="BM2717" s="72">
        <v>367.96</v>
      </c>
      <c r="BN2717" s="72">
        <v>727.98</v>
      </c>
      <c r="BO2717" s="95">
        <v>12502749</v>
      </c>
      <c r="BP2717" s="95">
        <v>12261997</v>
      </c>
      <c r="BQ2717" s="95">
        <v>2894</v>
      </c>
      <c r="BR2717" s="95">
        <v>2777</v>
      </c>
      <c r="BS2717" s="72">
        <v>366.83</v>
      </c>
      <c r="BT2717" s="72">
        <v>381.02</v>
      </c>
      <c r="BU2717" s="72">
        <v>747.85</v>
      </c>
      <c r="BV2717" s="95">
        <v>12840639.34</v>
      </c>
      <c r="BW2717" s="95">
        <v>12802179.380000001</v>
      </c>
      <c r="BX2717" s="95">
        <v>2917</v>
      </c>
      <c r="BY2717" s="95">
        <v>2800</v>
      </c>
      <c r="BZ2717" s="95">
        <v>2909</v>
      </c>
      <c r="CA2717" s="95">
        <v>2849</v>
      </c>
      <c r="CB2717" s="95">
        <v>2863</v>
      </c>
      <c r="CC2717" s="95">
        <v>2838</v>
      </c>
      <c r="CD2717" s="95">
        <v>2860</v>
      </c>
      <c r="CE2717" s="72">
        <v>650.75523149000003</v>
      </c>
      <c r="CF2717" s="72">
        <v>676.59346364999999</v>
      </c>
      <c r="CG2717" s="72">
        <v>712.40329333</v>
      </c>
      <c r="CH2717" s="72">
        <v>716.50152150999998</v>
      </c>
      <c r="CI2717" s="72">
        <v>731.52548966999996</v>
      </c>
      <c r="CJ2717" s="96">
        <v>1.1039019976</v>
      </c>
      <c r="CK2717" s="96">
        <v>1.0803976675</v>
      </c>
      <c r="CL2717" s="96">
        <v>1.0803431247999999</v>
      </c>
      <c r="CM2717" s="96">
        <v>1.0160201732</v>
      </c>
      <c r="CN2717" s="96">
        <v>1.0223157094999999</v>
      </c>
      <c r="CO2717" s="96">
        <v>0.90456829959999996</v>
      </c>
      <c r="CP2717" s="96">
        <v>1.1724882853</v>
      </c>
      <c r="CQ2717" s="96">
        <v>0.99584056389999998</v>
      </c>
      <c r="CR2717" s="96">
        <v>1.1773853771</v>
      </c>
      <c r="CS2717" s="95">
        <v>2864</v>
      </c>
      <c r="CT2717" s="95">
        <v>2930</v>
      </c>
      <c r="CU2717" s="95">
        <v>2878</v>
      </c>
      <c r="CV2717" s="95">
        <v>2856</v>
      </c>
      <c r="CW2717" s="95">
        <v>2854</v>
      </c>
      <c r="CX2717" s="96">
        <v>0.89464924400000001</v>
      </c>
      <c r="CY2717" s="96">
        <v>0.91050480199999995</v>
      </c>
      <c r="CZ2717" s="96">
        <v>0.89553264200000005</v>
      </c>
      <c r="DA2717" s="96">
        <v>0.92136024900000002</v>
      </c>
      <c r="DB2717" s="96">
        <v>0.90073544699999997</v>
      </c>
      <c r="DC2717">
        <v>2013</v>
      </c>
      <c r="DD2717" s="6">
        <v>2810.6</v>
      </c>
      <c r="DE2717" s="96">
        <v>3.6666084000000002E-3</v>
      </c>
      <c r="DF2717" s="72">
        <v>900.9</v>
      </c>
      <c r="DG2717" s="96">
        <v>1</v>
      </c>
      <c r="DH2717" s="72">
        <v>900.9</v>
      </c>
      <c r="DI2717" s="72">
        <v>818.63612964000004</v>
      </c>
      <c r="DJ2717" s="96">
        <v>1</v>
      </c>
      <c r="DK2717" s="72">
        <v>900.9</v>
      </c>
      <c r="DL2717" s="96">
        <v>1</v>
      </c>
      <c r="DM2717" s="72">
        <v>900.9</v>
      </c>
      <c r="DN2717" s="96">
        <v>1</v>
      </c>
      <c r="DO2717" s="96">
        <v>1.0671E-2</v>
      </c>
      <c r="DP2717" s="72">
        <v>9.61</v>
      </c>
      <c r="DQ2717" s="72">
        <v>891.29</v>
      </c>
      <c r="DR2717" t="s">
        <v>1665</v>
      </c>
      <c r="DT2717" t="s">
        <v>1038</v>
      </c>
    </row>
    <row r="2718" spans="1:124" x14ac:dyDescent="0.3">
      <c r="A2718" t="s">
        <v>1666</v>
      </c>
      <c r="B2718">
        <v>45653</v>
      </c>
      <c r="C2718" s="95">
        <v>8633</v>
      </c>
      <c r="D2718" s="95">
        <v>30998309</v>
      </c>
      <c r="E2718" s="95">
        <v>8400</v>
      </c>
      <c r="F2718" s="95">
        <v>30322646</v>
      </c>
      <c r="G2718" s="95">
        <v>888</v>
      </c>
      <c r="H2718" s="95">
        <v>3097134</v>
      </c>
      <c r="I2718" s="95">
        <v>782</v>
      </c>
      <c r="J2718" s="95">
        <v>3076345</v>
      </c>
      <c r="K2718" s="95">
        <v>8546</v>
      </c>
      <c r="L2718" s="95">
        <v>31161026</v>
      </c>
      <c r="M2718" s="95">
        <v>8290</v>
      </c>
      <c r="N2718" s="95">
        <v>30707270</v>
      </c>
      <c r="O2718" s="95">
        <v>929</v>
      </c>
      <c r="P2718" s="95">
        <v>3462052</v>
      </c>
      <c r="Q2718" s="95">
        <v>820</v>
      </c>
      <c r="R2718" s="95">
        <v>3426507</v>
      </c>
      <c r="S2718" s="95">
        <v>8599</v>
      </c>
      <c r="T2718" s="95">
        <v>30558900</v>
      </c>
      <c r="U2718" s="95">
        <v>8322</v>
      </c>
      <c r="V2718" s="95">
        <v>32925131</v>
      </c>
      <c r="W2718" s="95">
        <v>927</v>
      </c>
      <c r="X2718" s="95">
        <v>3947232</v>
      </c>
      <c r="Y2718" s="95">
        <v>818</v>
      </c>
      <c r="Z2718" s="95">
        <v>3674586</v>
      </c>
      <c r="AA2718" s="95">
        <v>8764</v>
      </c>
      <c r="AB2718" s="95">
        <v>31177711</v>
      </c>
      <c r="AC2718" s="95">
        <v>8434</v>
      </c>
      <c r="AD2718" s="95">
        <v>34693753</v>
      </c>
      <c r="AE2718" s="95">
        <v>922</v>
      </c>
      <c r="AF2718" s="95">
        <v>3752470</v>
      </c>
      <c r="AG2718" s="95">
        <v>812</v>
      </c>
      <c r="AH2718" s="95">
        <v>3963923</v>
      </c>
      <c r="AI2718" s="95">
        <v>9059</v>
      </c>
      <c r="AJ2718" s="95">
        <v>33374785.199999999</v>
      </c>
      <c r="AK2718" s="95">
        <v>8681</v>
      </c>
      <c r="AL2718" s="95">
        <v>38253018.159999996</v>
      </c>
      <c r="AM2718" s="95">
        <v>946</v>
      </c>
      <c r="AN2718" s="95">
        <v>4466412</v>
      </c>
      <c r="AO2718" s="95">
        <v>832</v>
      </c>
      <c r="AP2718" s="95">
        <v>4102139</v>
      </c>
      <c r="AQ2718" s="72">
        <v>298.42</v>
      </c>
      <c r="AR2718" s="72">
        <v>303.12</v>
      </c>
      <c r="AS2718" s="72">
        <v>601.54</v>
      </c>
      <c r="AT2718" s="95">
        <v>34095443</v>
      </c>
      <c r="AU2718" s="95">
        <v>33398991</v>
      </c>
      <c r="AV2718" s="95">
        <v>9521</v>
      </c>
      <c r="AW2718" s="95">
        <v>9182</v>
      </c>
      <c r="AX2718" s="72">
        <v>304.51</v>
      </c>
      <c r="AY2718" s="72">
        <v>312.24</v>
      </c>
      <c r="AZ2718" s="72">
        <v>616.75</v>
      </c>
      <c r="BA2718" s="95">
        <v>34623078</v>
      </c>
      <c r="BB2718" s="95">
        <v>34133777</v>
      </c>
      <c r="BC2718" s="95">
        <v>9475</v>
      </c>
      <c r="BD2718" s="95">
        <v>9110</v>
      </c>
      <c r="BE2718" s="72">
        <v>301.86</v>
      </c>
      <c r="BF2718" s="72">
        <v>333.7</v>
      </c>
      <c r="BG2718" s="72">
        <v>635.55999999999995</v>
      </c>
      <c r="BH2718" s="95">
        <v>34506132</v>
      </c>
      <c r="BI2718" s="95">
        <v>36599717</v>
      </c>
      <c r="BJ2718" s="95">
        <v>9526</v>
      </c>
      <c r="BK2718" s="95">
        <v>9140</v>
      </c>
      <c r="BL2718" s="72">
        <v>300.52</v>
      </c>
      <c r="BM2718" s="72">
        <v>348.42</v>
      </c>
      <c r="BN2718" s="72">
        <v>648.94000000000005</v>
      </c>
      <c r="BO2718" s="95">
        <v>34930181</v>
      </c>
      <c r="BP2718" s="95">
        <v>38657676</v>
      </c>
      <c r="BQ2718" s="95">
        <v>9686</v>
      </c>
      <c r="BR2718" s="95">
        <v>9246</v>
      </c>
      <c r="BS2718" s="72">
        <v>315.19</v>
      </c>
      <c r="BT2718" s="72">
        <v>371.03</v>
      </c>
      <c r="BU2718" s="72">
        <v>686.22</v>
      </c>
      <c r="BV2718" s="95">
        <v>37841197.200000003</v>
      </c>
      <c r="BW2718" s="95">
        <v>42355157.159999996</v>
      </c>
      <c r="BX2718" s="95">
        <v>10005</v>
      </c>
      <c r="BY2718" s="95">
        <v>9513</v>
      </c>
      <c r="BZ2718" s="95">
        <v>9359</v>
      </c>
      <c r="CA2718" s="95">
        <v>9299</v>
      </c>
      <c r="CB2718" s="95">
        <v>9340</v>
      </c>
      <c r="CC2718" s="95">
        <v>9477</v>
      </c>
      <c r="CD2718" s="95">
        <v>9764</v>
      </c>
      <c r="CE2718" s="72">
        <v>650.75523149000003</v>
      </c>
      <c r="CF2718" s="72">
        <v>676.59346364999999</v>
      </c>
      <c r="CG2718" s="72">
        <v>712.40329333</v>
      </c>
      <c r="CH2718" s="72">
        <v>716.50152150999998</v>
      </c>
      <c r="CI2718" s="72">
        <v>731.52548966999996</v>
      </c>
      <c r="CJ2718" s="96">
        <v>0.92437213090000003</v>
      </c>
      <c r="CK2718" s="96">
        <v>0.91155181529999996</v>
      </c>
      <c r="CL2718" s="96">
        <v>0.89213512340000001</v>
      </c>
      <c r="CM2718" s="96">
        <v>0.905706381</v>
      </c>
      <c r="CN2718" s="96">
        <v>0.93806710729999998</v>
      </c>
      <c r="CO2718" s="96">
        <v>0.91238404669999995</v>
      </c>
      <c r="CP2718" s="96">
        <v>1.0021728404000001</v>
      </c>
      <c r="CQ2718" s="96">
        <v>0.99584056389999998</v>
      </c>
      <c r="CR2718" s="96">
        <v>1.0063585815</v>
      </c>
      <c r="CS2718" s="95">
        <v>8754</v>
      </c>
      <c r="CT2718" s="95">
        <v>8814</v>
      </c>
      <c r="CU2718" s="95">
        <v>8865</v>
      </c>
      <c r="CV2718" s="95">
        <v>8959</v>
      </c>
      <c r="CW2718" s="95">
        <v>9207</v>
      </c>
      <c r="CX2718" s="96">
        <v>0.90313925500000003</v>
      </c>
      <c r="CY2718" s="96">
        <v>0.91383113199999999</v>
      </c>
      <c r="CZ2718" s="96">
        <v>0.91541383399999998</v>
      </c>
      <c r="DA2718" s="96">
        <v>0.91098365400000003</v>
      </c>
      <c r="DB2718" s="96">
        <v>0.91823409</v>
      </c>
      <c r="DC2718">
        <v>2013</v>
      </c>
      <c r="DD2718" s="6">
        <v>9238.2000000000007</v>
      </c>
      <c r="DE2718" s="96">
        <v>2.1604382999999999E-3</v>
      </c>
      <c r="DF2718" s="72">
        <v>771.2</v>
      </c>
      <c r="DG2718" s="96">
        <v>1</v>
      </c>
      <c r="DH2718" s="72">
        <v>771.2</v>
      </c>
      <c r="DI2718" s="72">
        <v>818.63612964000004</v>
      </c>
      <c r="DJ2718" s="96">
        <v>1</v>
      </c>
      <c r="DK2718" s="72">
        <v>771.2</v>
      </c>
      <c r="DL2718" s="96">
        <v>1</v>
      </c>
      <c r="DM2718" s="72">
        <v>771.2</v>
      </c>
      <c r="DN2718" s="96">
        <v>1</v>
      </c>
      <c r="DO2718" s="96">
        <v>7.476E-3</v>
      </c>
      <c r="DP2718" s="72">
        <v>5.77</v>
      </c>
      <c r="DQ2718" s="72">
        <v>765.43</v>
      </c>
      <c r="DR2718" t="s">
        <v>1666</v>
      </c>
      <c r="DT2718" t="s">
        <v>1038</v>
      </c>
    </row>
    <row r="2719" spans="1:124" x14ac:dyDescent="0.3">
      <c r="A2719" t="s">
        <v>723</v>
      </c>
      <c r="B2719">
        <v>45654</v>
      </c>
      <c r="C2719" s="95">
        <v>4633</v>
      </c>
      <c r="D2719" s="95">
        <v>18388502</v>
      </c>
      <c r="E2719" s="95">
        <v>4509</v>
      </c>
      <c r="F2719" s="95">
        <v>17341174</v>
      </c>
      <c r="G2719" s="95">
        <v>846</v>
      </c>
      <c r="H2719" s="95">
        <v>3063172</v>
      </c>
      <c r="I2719" s="95">
        <v>794</v>
      </c>
      <c r="J2719" s="95">
        <v>3215282</v>
      </c>
      <c r="K2719" s="95">
        <v>4672</v>
      </c>
      <c r="L2719" s="95">
        <v>18854247</v>
      </c>
      <c r="M2719" s="95">
        <v>4525</v>
      </c>
      <c r="N2719" s="95">
        <v>19263539</v>
      </c>
      <c r="O2719" s="95">
        <v>871</v>
      </c>
      <c r="P2719" s="95">
        <v>4064180</v>
      </c>
      <c r="Q2719" s="95">
        <v>802</v>
      </c>
      <c r="R2719" s="95">
        <v>3614876</v>
      </c>
      <c r="S2719" s="95">
        <v>4694</v>
      </c>
      <c r="T2719" s="95">
        <v>20779092</v>
      </c>
      <c r="U2719" s="95">
        <v>4518</v>
      </c>
      <c r="V2719" s="95">
        <v>20957065</v>
      </c>
      <c r="W2719" s="95">
        <v>885</v>
      </c>
      <c r="X2719" s="95">
        <v>3013499</v>
      </c>
      <c r="Y2719" s="95">
        <v>823</v>
      </c>
      <c r="Z2719" s="95">
        <v>4068206</v>
      </c>
      <c r="AA2719" s="95">
        <v>4731</v>
      </c>
      <c r="AB2719" s="95">
        <v>19305407</v>
      </c>
      <c r="AC2719" s="95">
        <v>4554</v>
      </c>
      <c r="AD2719" s="95">
        <v>23925568</v>
      </c>
      <c r="AE2719" s="95">
        <v>884</v>
      </c>
      <c r="AF2719" s="95">
        <v>3622708</v>
      </c>
      <c r="AG2719" s="95">
        <v>819</v>
      </c>
      <c r="AH2719" s="95">
        <v>4869120</v>
      </c>
      <c r="AI2719" s="95">
        <v>4794</v>
      </c>
      <c r="AJ2719" s="95">
        <v>18148433</v>
      </c>
      <c r="AK2719" s="95">
        <v>4585</v>
      </c>
      <c r="AL2719" s="95">
        <v>23432952</v>
      </c>
      <c r="AM2719" s="95">
        <v>878</v>
      </c>
      <c r="AN2719" s="95">
        <v>3963901.89</v>
      </c>
      <c r="AO2719" s="95">
        <v>810</v>
      </c>
      <c r="AP2719" s="95">
        <v>5071915.29</v>
      </c>
      <c r="AQ2719" s="72">
        <v>326.27</v>
      </c>
      <c r="AR2719" s="72">
        <v>323.02999999999997</v>
      </c>
      <c r="AS2719" s="72">
        <v>649.29999999999995</v>
      </c>
      <c r="AT2719" s="95">
        <v>21451674</v>
      </c>
      <c r="AU2719" s="95">
        <v>20556456</v>
      </c>
      <c r="AV2719" s="95">
        <v>5479</v>
      </c>
      <c r="AW2719" s="95">
        <v>5303</v>
      </c>
      <c r="AX2719" s="72">
        <v>344.56</v>
      </c>
      <c r="AY2719" s="72">
        <v>357.9</v>
      </c>
      <c r="AZ2719" s="72">
        <v>702.46</v>
      </c>
      <c r="BA2719" s="95">
        <v>22918427</v>
      </c>
      <c r="BB2719" s="95">
        <v>22878415</v>
      </c>
      <c r="BC2719" s="95">
        <v>5543</v>
      </c>
      <c r="BD2719" s="95">
        <v>5327</v>
      </c>
      <c r="BE2719" s="72">
        <v>355.39</v>
      </c>
      <c r="BF2719" s="72">
        <v>390.46</v>
      </c>
      <c r="BG2719" s="72">
        <v>745.85</v>
      </c>
      <c r="BH2719" s="95">
        <v>23792591</v>
      </c>
      <c r="BI2719" s="95">
        <v>25025271</v>
      </c>
      <c r="BJ2719" s="95">
        <v>5579</v>
      </c>
      <c r="BK2719" s="95">
        <v>5341</v>
      </c>
      <c r="BL2719" s="72">
        <v>340.28</v>
      </c>
      <c r="BM2719" s="72">
        <v>446.6</v>
      </c>
      <c r="BN2719" s="72">
        <v>786.88</v>
      </c>
      <c r="BO2719" s="95">
        <v>22928115</v>
      </c>
      <c r="BP2719" s="95">
        <v>28794688</v>
      </c>
      <c r="BQ2719" s="95">
        <v>5615</v>
      </c>
      <c r="BR2719" s="95">
        <v>5373</v>
      </c>
      <c r="BS2719" s="72">
        <v>324.88</v>
      </c>
      <c r="BT2719" s="72">
        <v>440.3</v>
      </c>
      <c r="BU2719" s="72">
        <v>765.18</v>
      </c>
      <c r="BV2719" s="95">
        <v>22112334.890000001</v>
      </c>
      <c r="BW2719" s="95">
        <v>28504867.289999999</v>
      </c>
      <c r="BX2719" s="95">
        <v>5672</v>
      </c>
      <c r="BY2719" s="95">
        <v>5395</v>
      </c>
      <c r="BZ2719" s="95">
        <v>5395</v>
      </c>
      <c r="CA2719" s="95">
        <v>5439</v>
      </c>
      <c r="CB2719" s="95">
        <v>5464</v>
      </c>
      <c r="CC2719" s="95">
        <v>5500</v>
      </c>
      <c r="CD2719" s="95">
        <v>5536</v>
      </c>
      <c r="CE2719" s="72">
        <v>650.75523149000003</v>
      </c>
      <c r="CF2719" s="72">
        <v>676.59346364999999</v>
      </c>
      <c r="CG2719" s="72">
        <v>712.40329333</v>
      </c>
      <c r="CH2719" s="72">
        <v>716.50152150999998</v>
      </c>
      <c r="CI2719" s="72">
        <v>731.52548966999996</v>
      </c>
      <c r="CJ2719" s="96">
        <v>0.99776378060000004</v>
      </c>
      <c r="CK2719" s="96">
        <v>1.0382305442999999</v>
      </c>
      <c r="CL2719" s="96">
        <v>1.0469491184999999</v>
      </c>
      <c r="CM2719" s="96">
        <v>1.0982251625999999</v>
      </c>
      <c r="CN2719" s="96">
        <v>1.0460059298</v>
      </c>
      <c r="CO2719" s="96">
        <v>1.0067418337</v>
      </c>
      <c r="CP2719" s="96">
        <v>1.0384339580999999</v>
      </c>
      <c r="CQ2719" s="96">
        <v>0.99584056389999998</v>
      </c>
      <c r="CR2719" s="96">
        <v>1.0427711498000001</v>
      </c>
      <c r="CS2719" s="95">
        <v>5346</v>
      </c>
      <c r="CT2719" s="95">
        <v>5399</v>
      </c>
      <c r="CU2719" s="95">
        <v>5452</v>
      </c>
      <c r="CV2719" s="95">
        <v>5482</v>
      </c>
      <c r="CW2719" s="95">
        <v>5525</v>
      </c>
      <c r="CX2719" s="96">
        <v>0.99989002800000004</v>
      </c>
      <c r="CY2719" s="96">
        <v>1.0157834160000001</v>
      </c>
      <c r="CZ2719" s="96">
        <v>1.0028580949999999</v>
      </c>
      <c r="DA2719" s="96">
        <v>1.0180860759999999</v>
      </c>
      <c r="DB2719" s="96">
        <v>0.99711274000000005</v>
      </c>
      <c r="DC2719">
        <v>2013</v>
      </c>
      <c r="DD2719" s="6">
        <v>5347.8</v>
      </c>
      <c r="DE2719" s="96">
        <v>8.5098960000000001E-4</v>
      </c>
      <c r="DF2719" s="72">
        <v>800.16</v>
      </c>
      <c r="DG2719" s="96">
        <v>1</v>
      </c>
      <c r="DH2719" s="72">
        <v>800.16</v>
      </c>
      <c r="DI2719" s="72">
        <v>818.63612964000004</v>
      </c>
      <c r="DJ2719" s="96">
        <v>1</v>
      </c>
      <c r="DK2719" s="72">
        <v>800.16</v>
      </c>
      <c r="DL2719" s="96">
        <v>1</v>
      </c>
      <c r="DM2719" s="72">
        <v>800.16</v>
      </c>
      <c r="DN2719" s="96">
        <v>1</v>
      </c>
      <c r="DO2719" s="96">
        <v>3.166E-3</v>
      </c>
      <c r="DP2719" s="72">
        <v>2.5299999999999998</v>
      </c>
      <c r="DQ2719" s="72">
        <v>797.63</v>
      </c>
      <c r="DR2719" t="s">
        <v>723</v>
      </c>
      <c r="DT2719" t="s">
        <v>1038</v>
      </c>
    </row>
    <row r="2720" spans="1:124" x14ac:dyDescent="0.3">
      <c r="A2720" t="s">
        <v>35</v>
      </c>
      <c r="B2720">
        <v>45660</v>
      </c>
      <c r="C2720" s="95">
        <v>3906</v>
      </c>
      <c r="D2720" s="95">
        <v>13517527</v>
      </c>
      <c r="E2720" s="95">
        <v>3829</v>
      </c>
      <c r="F2720" s="95">
        <v>15296320</v>
      </c>
      <c r="G2720" s="95">
        <v>613</v>
      </c>
      <c r="H2720" s="95">
        <v>2049535</v>
      </c>
      <c r="I2720" s="95">
        <v>560</v>
      </c>
      <c r="J2720" s="95">
        <v>2327401</v>
      </c>
      <c r="K2720" s="95">
        <v>3817</v>
      </c>
      <c r="L2720" s="95">
        <v>15131014</v>
      </c>
      <c r="M2720" s="95">
        <v>3722</v>
      </c>
      <c r="N2720" s="95">
        <v>15038387</v>
      </c>
      <c r="O2720" s="95">
        <v>643</v>
      </c>
      <c r="P2720" s="95">
        <v>2200984</v>
      </c>
      <c r="Q2720" s="95">
        <v>591</v>
      </c>
      <c r="R2720" s="95">
        <v>2325339</v>
      </c>
      <c r="S2720" s="95">
        <v>3781</v>
      </c>
      <c r="T2720" s="95">
        <v>14900233</v>
      </c>
      <c r="U2720" s="95">
        <v>3667</v>
      </c>
      <c r="V2720" s="95">
        <v>15185416</v>
      </c>
      <c r="W2720" s="95">
        <v>640</v>
      </c>
      <c r="X2720" s="95">
        <v>2688513</v>
      </c>
      <c r="Y2720" s="95">
        <v>584</v>
      </c>
      <c r="Z2720" s="95">
        <v>2621556</v>
      </c>
      <c r="AA2720" s="95">
        <v>3760</v>
      </c>
      <c r="AB2720" s="95">
        <v>15209343</v>
      </c>
      <c r="AC2720" s="95">
        <v>3633</v>
      </c>
      <c r="AD2720" s="95">
        <v>16371623</v>
      </c>
      <c r="AE2720" s="95">
        <v>647</v>
      </c>
      <c r="AF2720" s="95">
        <v>2795559</v>
      </c>
      <c r="AG2720" s="95">
        <v>589</v>
      </c>
      <c r="AH2720" s="95">
        <v>2759533</v>
      </c>
      <c r="AI2720" s="95">
        <v>3785</v>
      </c>
      <c r="AJ2720" s="95">
        <v>14901796</v>
      </c>
      <c r="AK2720" s="95">
        <v>3647</v>
      </c>
      <c r="AL2720" s="95">
        <v>17424954.940000001</v>
      </c>
      <c r="AM2720" s="95">
        <v>655</v>
      </c>
      <c r="AN2720" s="95">
        <v>2427997</v>
      </c>
      <c r="AO2720" s="95">
        <v>600</v>
      </c>
      <c r="AP2720" s="95">
        <v>3004305</v>
      </c>
      <c r="AQ2720" s="72">
        <v>287.07</v>
      </c>
      <c r="AR2720" s="72">
        <v>334.62</v>
      </c>
      <c r="AS2720" s="72">
        <v>621.69000000000005</v>
      </c>
      <c r="AT2720" s="95">
        <v>15567062</v>
      </c>
      <c r="AU2720" s="95">
        <v>17623721</v>
      </c>
      <c r="AV2720" s="95">
        <v>4519</v>
      </c>
      <c r="AW2720" s="95">
        <v>4389</v>
      </c>
      <c r="AX2720" s="72">
        <v>323.83999999999997</v>
      </c>
      <c r="AY2720" s="72">
        <v>335.49</v>
      </c>
      <c r="AZ2720" s="72">
        <v>659.33</v>
      </c>
      <c r="BA2720" s="95">
        <v>17331998</v>
      </c>
      <c r="BB2720" s="95">
        <v>17363726</v>
      </c>
      <c r="BC2720" s="95">
        <v>4460</v>
      </c>
      <c r="BD2720" s="95">
        <v>4313</v>
      </c>
      <c r="BE2720" s="72">
        <v>331.54</v>
      </c>
      <c r="BF2720" s="72">
        <v>349.07</v>
      </c>
      <c r="BG2720" s="72">
        <v>680.61</v>
      </c>
      <c r="BH2720" s="95">
        <v>17588746</v>
      </c>
      <c r="BI2720" s="95">
        <v>17806972</v>
      </c>
      <c r="BJ2720" s="95">
        <v>4421</v>
      </c>
      <c r="BK2720" s="95">
        <v>4251</v>
      </c>
      <c r="BL2720" s="72">
        <v>340.46</v>
      </c>
      <c r="BM2720" s="72">
        <v>377.61</v>
      </c>
      <c r="BN2720" s="72">
        <v>718.07</v>
      </c>
      <c r="BO2720" s="95">
        <v>18004902</v>
      </c>
      <c r="BP2720" s="95">
        <v>19131156</v>
      </c>
      <c r="BQ2720" s="95">
        <v>4407</v>
      </c>
      <c r="BR2720" s="95">
        <v>4222</v>
      </c>
      <c r="BS2720" s="72">
        <v>325.26</v>
      </c>
      <c r="BT2720" s="72">
        <v>400.86</v>
      </c>
      <c r="BU2720" s="72">
        <v>726.12</v>
      </c>
      <c r="BV2720" s="95">
        <v>17329793</v>
      </c>
      <c r="BW2720" s="95">
        <v>20429259.940000001</v>
      </c>
      <c r="BX2720" s="95">
        <v>4440</v>
      </c>
      <c r="BY2720" s="95">
        <v>4247</v>
      </c>
      <c r="BZ2720" s="95">
        <v>4457</v>
      </c>
      <c r="CA2720" s="95">
        <v>4389</v>
      </c>
      <c r="CB2720" s="95">
        <v>4339</v>
      </c>
      <c r="CC2720" s="95">
        <v>4319</v>
      </c>
      <c r="CD2720" s="95">
        <v>4346</v>
      </c>
      <c r="CE2720" s="72">
        <v>650.75523149000003</v>
      </c>
      <c r="CF2720" s="72">
        <v>676.59346364999999</v>
      </c>
      <c r="CG2720" s="72">
        <v>712.40329333</v>
      </c>
      <c r="CH2720" s="72">
        <v>716.50152150999998</v>
      </c>
      <c r="CI2720" s="72">
        <v>731.52548966999996</v>
      </c>
      <c r="CJ2720" s="96">
        <v>0.95533615390000004</v>
      </c>
      <c r="CK2720" s="96">
        <v>0.97448473189999996</v>
      </c>
      <c r="CL2720" s="96">
        <v>0.95537177660000006</v>
      </c>
      <c r="CM2720" s="96">
        <v>1.0021890791000001</v>
      </c>
      <c r="CN2720" s="96">
        <v>0.99261066119999997</v>
      </c>
      <c r="CO2720" s="96">
        <v>0.97124135840000003</v>
      </c>
      <c r="CP2720" s="96">
        <v>1.0048979814000001</v>
      </c>
      <c r="CQ2720" s="96">
        <v>0.99584056389999998</v>
      </c>
      <c r="CR2720" s="96">
        <v>1.0090951045000001</v>
      </c>
      <c r="CS2720" s="95">
        <v>4268</v>
      </c>
      <c r="CT2720" s="95">
        <v>4150</v>
      </c>
      <c r="CU2720" s="95">
        <v>4060</v>
      </c>
      <c r="CV2720" s="95">
        <v>4058</v>
      </c>
      <c r="CW2720" s="95">
        <v>4081</v>
      </c>
      <c r="CX2720" s="96">
        <v>0.97170423699999997</v>
      </c>
      <c r="CY2720" s="96">
        <v>0.98460288699999998</v>
      </c>
      <c r="CZ2720" s="96">
        <v>0.96159969899999997</v>
      </c>
      <c r="DA2720" s="96">
        <v>0.95991066599999997</v>
      </c>
      <c r="DB2720" s="96">
        <v>0.97802870900000005</v>
      </c>
      <c r="DC2720">
        <v>2013</v>
      </c>
      <c r="DD2720" s="6">
        <v>4284.3999999999996</v>
      </c>
      <c r="DE2720" s="96">
        <v>1.0949652999999999E-3</v>
      </c>
      <c r="DF2720" s="72">
        <v>774.13</v>
      </c>
      <c r="DG2720" s="96">
        <v>1</v>
      </c>
      <c r="DH2720" s="72">
        <v>774.13</v>
      </c>
      <c r="DI2720" s="72">
        <v>818.63612964000004</v>
      </c>
      <c r="DJ2720" s="96">
        <v>1</v>
      </c>
      <c r="DK2720" s="72">
        <v>774.13</v>
      </c>
      <c r="DL2720" s="96">
        <v>1</v>
      </c>
      <c r="DM2720" s="72">
        <v>774.13</v>
      </c>
      <c r="DN2720" s="96">
        <v>1</v>
      </c>
      <c r="DO2720" s="96">
        <v>3.4650000000000002E-3</v>
      </c>
      <c r="DP2720" s="72">
        <v>2.68</v>
      </c>
      <c r="DQ2720" s="72">
        <v>771.45</v>
      </c>
      <c r="DR2720" t="s">
        <v>35</v>
      </c>
      <c r="DT2720" t="s">
        <v>1038</v>
      </c>
    </row>
    <row r="2721" spans="1:124" x14ac:dyDescent="0.3">
      <c r="A2721" t="s">
        <v>127</v>
      </c>
      <c r="B2721">
        <v>45661</v>
      </c>
      <c r="C2721" s="95">
        <v>4223</v>
      </c>
      <c r="D2721" s="95">
        <v>19830299</v>
      </c>
      <c r="E2721" s="95">
        <v>4048</v>
      </c>
      <c r="F2721" s="95">
        <v>15623210</v>
      </c>
      <c r="G2721" s="95">
        <v>790</v>
      </c>
      <c r="H2721" s="95">
        <v>2781823</v>
      </c>
      <c r="I2721" s="95">
        <v>711</v>
      </c>
      <c r="J2721" s="95">
        <v>2786856</v>
      </c>
      <c r="K2721" s="95">
        <v>4032</v>
      </c>
      <c r="L2721" s="95">
        <v>18593950</v>
      </c>
      <c r="M2721" s="95">
        <v>3851</v>
      </c>
      <c r="N2721" s="95">
        <v>15088552</v>
      </c>
      <c r="O2721" s="95">
        <v>812</v>
      </c>
      <c r="P2721" s="95">
        <v>3302533</v>
      </c>
      <c r="Q2721" s="95">
        <v>730</v>
      </c>
      <c r="R2721" s="95">
        <v>2945382</v>
      </c>
      <c r="S2721" s="95">
        <v>4051</v>
      </c>
      <c r="T2721" s="95">
        <v>16757494</v>
      </c>
      <c r="U2721" s="95">
        <v>3846</v>
      </c>
      <c r="V2721" s="95">
        <v>14697023</v>
      </c>
      <c r="W2721" s="95">
        <v>836</v>
      </c>
      <c r="X2721" s="95">
        <v>3191295</v>
      </c>
      <c r="Y2721" s="95">
        <v>744</v>
      </c>
      <c r="Z2721" s="95">
        <v>3204220</v>
      </c>
      <c r="AA2721" s="95">
        <v>4058</v>
      </c>
      <c r="AB2721" s="95">
        <v>15793016</v>
      </c>
      <c r="AC2721" s="95">
        <v>3852</v>
      </c>
      <c r="AD2721" s="95">
        <v>15937152</v>
      </c>
      <c r="AE2721" s="95">
        <v>857</v>
      </c>
      <c r="AF2721" s="95">
        <v>2869345</v>
      </c>
      <c r="AG2721" s="95">
        <v>759</v>
      </c>
      <c r="AH2721" s="95">
        <v>3548407</v>
      </c>
      <c r="AI2721" s="95">
        <v>4108</v>
      </c>
      <c r="AJ2721" s="95">
        <v>16315618.119999999</v>
      </c>
      <c r="AK2721" s="95">
        <v>3878</v>
      </c>
      <c r="AL2721" s="95">
        <v>16907629.629999999</v>
      </c>
      <c r="AM2721" s="95">
        <v>863</v>
      </c>
      <c r="AN2721" s="95">
        <v>2986233</v>
      </c>
      <c r="AO2721" s="95">
        <v>764</v>
      </c>
      <c r="AP2721" s="95">
        <v>3428864</v>
      </c>
      <c r="AQ2721" s="72">
        <v>375.89</v>
      </c>
      <c r="AR2721" s="72">
        <v>322.37</v>
      </c>
      <c r="AS2721" s="72">
        <v>698.26</v>
      </c>
      <c r="AT2721" s="95">
        <v>22612122</v>
      </c>
      <c r="AU2721" s="95">
        <v>18410066</v>
      </c>
      <c r="AV2721" s="95">
        <v>5013</v>
      </c>
      <c r="AW2721" s="95">
        <v>4759</v>
      </c>
      <c r="AX2721" s="72">
        <v>376.69</v>
      </c>
      <c r="AY2721" s="72">
        <v>328.06</v>
      </c>
      <c r="AZ2721" s="72">
        <v>704.75</v>
      </c>
      <c r="BA2721" s="95">
        <v>21896483</v>
      </c>
      <c r="BB2721" s="95">
        <v>18033934</v>
      </c>
      <c r="BC2721" s="95">
        <v>4844</v>
      </c>
      <c r="BD2721" s="95">
        <v>4581</v>
      </c>
      <c r="BE2721" s="72">
        <v>340.17</v>
      </c>
      <c r="BF2721" s="72">
        <v>325</v>
      </c>
      <c r="BG2721" s="72">
        <v>665.17</v>
      </c>
      <c r="BH2721" s="95">
        <v>19948789</v>
      </c>
      <c r="BI2721" s="95">
        <v>17901243</v>
      </c>
      <c r="BJ2721" s="95">
        <v>4887</v>
      </c>
      <c r="BK2721" s="95">
        <v>4590</v>
      </c>
      <c r="BL2721" s="72">
        <v>316.42</v>
      </c>
      <c r="BM2721" s="72">
        <v>352.16</v>
      </c>
      <c r="BN2721" s="72">
        <v>668.58</v>
      </c>
      <c r="BO2721" s="95">
        <v>18662361</v>
      </c>
      <c r="BP2721" s="95">
        <v>19485559</v>
      </c>
      <c r="BQ2721" s="95">
        <v>4915</v>
      </c>
      <c r="BR2721" s="95">
        <v>4611</v>
      </c>
      <c r="BS2721" s="72">
        <v>323.57</v>
      </c>
      <c r="BT2721" s="72">
        <v>365.08</v>
      </c>
      <c r="BU2721" s="72">
        <v>688.65</v>
      </c>
      <c r="BV2721" s="95">
        <v>19301851.120000001</v>
      </c>
      <c r="BW2721" s="95">
        <v>20336493.629999999</v>
      </c>
      <c r="BX2721" s="95">
        <v>4971</v>
      </c>
      <c r="BY2721" s="95">
        <v>4642</v>
      </c>
      <c r="BZ2721" s="95">
        <v>4892</v>
      </c>
      <c r="CA2721" s="95">
        <v>4717</v>
      </c>
      <c r="CB2721" s="95">
        <v>4744</v>
      </c>
      <c r="CC2721" s="95">
        <v>4771</v>
      </c>
      <c r="CD2721" s="95">
        <v>4810</v>
      </c>
      <c r="CE2721" s="72">
        <v>650.75523149000003</v>
      </c>
      <c r="CF2721" s="72">
        <v>676.59346364999999</v>
      </c>
      <c r="CG2721" s="72">
        <v>712.40329333</v>
      </c>
      <c r="CH2721" s="72">
        <v>716.50152150999998</v>
      </c>
      <c r="CI2721" s="72">
        <v>731.52548966999996</v>
      </c>
      <c r="CJ2721" s="96">
        <v>1.0729994415999999</v>
      </c>
      <c r="CK2721" s="96">
        <v>1.0416151468999999</v>
      </c>
      <c r="CL2721" s="96">
        <v>0.93369865949999997</v>
      </c>
      <c r="CM2721" s="96">
        <v>0.93311734859999995</v>
      </c>
      <c r="CN2721" s="96">
        <v>0.94138893280000002</v>
      </c>
      <c r="CO2721" s="96">
        <v>1.0013304162000001</v>
      </c>
      <c r="CP2721" s="96">
        <v>0.98325576640000001</v>
      </c>
      <c r="CQ2721" s="96">
        <v>0.99584056389999998</v>
      </c>
      <c r="CR2721" s="96">
        <v>0.98736249720000002</v>
      </c>
      <c r="CS2721" s="95">
        <v>4521</v>
      </c>
      <c r="CT2721" s="95">
        <v>4384</v>
      </c>
      <c r="CU2721" s="95">
        <v>4391</v>
      </c>
      <c r="CV2721" s="95">
        <v>4415</v>
      </c>
      <c r="CW2721" s="95">
        <v>4406</v>
      </c>
      <c r="CX2721" s="96">
        <v>0.99063703999999997</v>
      </c>
      <c r="CY2721" s="96">
        <v>1.0345388280000001</v>
      </c>
      <c r="CZ2721" s="96">
        <v>0.99816934599999996</v>
      </c>
      <c r="DA2721" s="96">
        <v>1.0001098639999999</v>
      </c>
      <c r="DB2721" s="96">
        <v>0.98363365599999997</v>
      </c>
      <c r="DC2721">
        <v>2013</v>
      </c>
      <c r="DD2721" s="6">
        <v>4636.6000000000004</v>
      </c>
      <c r="DE2721" s="96">
        <v>1.5480227E-3</v>
      </c>
      <c r="DF2721" s="72">
        <v>757.11</v>
      </c>
      <c r="DG2721" s="96">
        <v>1</v>
      </c>
      <c r="DH2721" s="72">
        <v>757.11</v>
      </c>
      <c r="DI2721" s="72">
        <v>818.63612964000004</v>
      </c>
      <c r="DJ2721" s="96">
        <v>1</v>
      </c>
      <c r="DK2721" s="72">
        <v>757.11</v>
      </c>
      <c r="DL2721" s="96">
        <v>1</v>
      </c>
      <c r="DM2721" s="72">
        <v>757.11</v>
      </c>
      <c r="DN2721" s="96">
        <v>1</v>
      </c>
      <c r="DO2721" s="96">
        <v>5.1619999999999999E-3</v>
      </c>
      <c r="DP2721" s="72">
        <v>3.91</v>
      </c>
      <c r="DQ2721" s="72">
        <v>753.2</v>
      </c>
      <c r="DR2721" t="s">
        <v>127</v>
      </c>
      <c r="DT2721" t="s">
        <v>1038</v>
      </c>
    </row>
    <row r="2722" spans="1:124" x14ac:dyDescent="0.3">
      <c r="A2722" t="s">
        <v>1667</v>
      </c>
      <c r="B2722">
        <v>45662</v>
      </c>
      <c r="C2722" s="95">
        <v>336</v>
      </c>
      <c r="D2722" s="95">
        <v>1120327</v>
      </c>
      <c r="E2722" s="95">
        <v>322</v>
      </c>
      <c r="F2722" s="95">
        <v>717569</v>
      </c>
      <c r="G2722" s="95">
        <v>39</v>
      </c>
      <c r="H2722" s="95">
        <v>156401</v>
      </c>
      <c r="I2722" s="95">
        <v>37</v>
      </c>
      <c r="J2722" s="95">
        <v>151612</v>
      </c>
      <c r="K2722" s="95">
        <v>304</v>
      </c>
      <c r="L2722" s="95">
        <v>1112232</v>
      </c>
      <c r="M2722" s="95">
        <v>293</v>
      </c>
      <c r="N2722" s="95">
        <v>807988</v>
      </c>
      <c r="O2722" s="95">
        <v>42</v>
      </c>
      <c r="P2722" s="95">
        <v>179900</v>
      </c>
      <c r="Q2722" s="95">
        <v>36</v>
      </c>
      <c r="R2722" s="95">
        <v>96071</v>
      </c>
      <c r="S2722" s="95">
        <v>320</v>
      </c>
      <c r="T2722" s="95">
        <v>905351</v>
      </c>
      <c r="U2722" s="95">
        <v>304</v>
      </c>
      <c r="V2722" s="95">
        <v>634473</v>
      </c>
      <c r="W2722" s="95">
        <v>45</v>
      </c>
      <c r="X2722" s="95">
        <v>102349</v>
      </c>
      <c r="Y2722" s="95">
        <v>41</v>
      </c>
      <c r="Z2722" s="95">
        <v>62237</v>
      </c>
      <c r="AA2722" s="95">
        <v>319</v>
      </c>
      <c r="AB2722" s="95">
        <v>1352713</v>
      </c>
      <c r="AC2722" s="95">
        <v>297</v>
      </c>
      <c r="AD2722" s="95">
        <v>908575</v>
      </c>
      <c r="AE2722" s="95">
        <v>53</v>
      </c>
      <c r="AF2722" s="95">
        <v>272311</v>
      </c>
      <c r="AG2722" s="95">
        <v>50</v>
      </c>
      <c r="AH2722" s="95">
        <v>136510</v>
      </c>
      <c r="AI2722" s="95">
        <v>337</v>
      </c>
      <c r="AJ2722" s="95">
        <v>1015215</v>
      </c>
      <c r="AK2722" s="95">
        <v>314</v>
      </c>
      <c r="AL2722" s="95">
        <v>863697</v>
      </c>
      <c r="AM2722" s="95">
        <v>46</v>
      </c>
      <c r="AN2722" s="95">
        <v>143494</v>
      </c>
      <c r="AO2722" s="95">
        <v>44</v>
      </c>
      <c r="AP2722" s="95">
        <v>98741</v>
      </c>
      <c r="AQ2722" s="72">
        <v>283.72000000000003</v>
      </c>
      <c r="AR2722" s="72">
        <v>201.76</v>
      </c>
      <c r="AS2722" s="72">
        <v>485.48</v>
      </c>
      <c r="AT2722" s="95">
        <v>1276728</v>
      </c>
      <c r="AU2722" s="95">
        <v>869181</v>
      </c>
      <c r="AV2722" s="95">
        <v>375</v>
      </c>
      <c r="AW2722" s="95">
        <v>359</v>
      </c>
      <c r="AX2722" s="72">
        <v>311.20999999999998</v>
      </c>
      <c r="AY2722" s="72">
        <v>228.99</v>
      </c>
      <c r="AZ2722" s="72">
        <v>540.20000000000005</v>
      </c>
      <c r="BA2722" s="95">
        <v>1292132</v>
      </c>
      <c r="BB2722" s="95">
        <v>904059</v>
      </c>
      <c r="BC2722" s="95">
        <v>346</v>
      </c>
      <c r="BD2722" s="95">
        <v>329</v>
      </c>
      <c r="BE2722" s="72">
        <v>230.07</v>
      </c>
      <c r="BF2722" s="72">
        <v>168.29</v>
      </c>
      <c r="BG2722" s="72">
        <v>398.36</v>
      </c>
      <c r="BH2722" s="95">
        <v>1007700</v>
      </c>
      <c r="BI2722" s="95">
        <v>696710</v>
      </c>
      <c r="BJ2722" s="95">
        <v>365</v>
      </c>
      <c r="BK2722" s="95">
        <v>345</v>
      </c>
      <c r="BL2722" s="72">
        <v>364.03</v>
      </c>
      <c r="BM2722" s="72">
        <v>250.98</v>
      </c>
      <c r="BN2722" s="72">
        <v>615.01</v>
      </c>
      <c r="BO2722" s="95">
        <v>1625024</v>
      </c>
      <c r="BP2722" s="95">
        <v>1045085</v>
      </c>
      <c r="BQ2722" s="95">
        <v>372</v>
      </c>
      <c r="BR2722" s="95">
        <v>347</v>
      </c>
      <c r="BS2722" s="72">
        <v>252.11</v>
      </c>
      <c r="BT2722" s="72">
        <v>224.03</v>
      </c>
      <c r="BU2722" s="72">
        <v>476.14</v>
      </c>
      <c r="BV2722" s="95">
        <v>1158709</v>
      </c>
      <c r="BW2722" s="95">
        <v>962438</v>
      </c>
      <c r="BX2722" s="95">
        <v>383</v>
      </c>
      <c r="BY2722" s="95">
        <v>358</v>
      </c>
      <c r="BZ2722" s="95">
        <v>367</v>
      </c>
      <c r="CA2722" s="95">
        <v>338</v>
      </c>
      <c r="CB2722" s="95">
        <v>355</v>
      </c>
      <c r="CC2722" s="95">
        <v>360</v>
      </c>
      <c r="CD2722" s="95">
        <v>371</v>
      </c>
      <c r="CE2722" s="72">
        <v>650.75523149000003</v>
      </c>
      <c r="CF2722" s="72">
        <v>676.59346364999999</v>
      </c>
      <c r="CG2722" s="72">
        <v>712.40329333</v>
      </c>
      <c r="CH2722" s="72">
        <v>716.50152150999998</v>
      </c>
      <c r="CI2722" s="72">
        <v>731.52548966999996</v>
      </c>
      <c r="CJ2722" s="96">
        <v>0.74602550469999995</v>
      </c>
      <c r="CK2722" s="96">
        <v>0.7984114967</v>
      </c>
      <c r="CL2722" s="96">
        <v>0.55917765080000004</v>
      </c>
      <c r="CM2722" s="96">
        <v>0.85835128260000004</v>
      </c>
      <c r="CN2722" s="96">
        <v>0.65088641030000005</v>
      </c>
      <c r="CO2722" s="96">
        <v>0.91317415219999998</v>
      </c>
      <c r="CP2722" s="96">
        <v>0.79127345790000003</v>
      </c>
      <c r="CQ2722" s="96">
        <v>0.99584056389999998</v>
      </c>
      <c r="CR2722" s="96">
        <v>0.79457834270000005</v>
      </c>
      <c r="CS2722" s="95">
        <v>385</v>
      </c>
      <c r="CT2722" s="95">
        <v>372</v>
      </c>
      <c r="CU2722" s="95">
        <v>370</v>
      </c>
      <c r="CV2722" s="95">
        <v>383</v>
      </c>
      <c r="CW2722" s="95">
        <v>404</v>
      </c>
      <c r="CX2722" s="96">
        <v>0.88111122399999997</v>
      </c>
      <c r="CY2722" s="96">
        <v>0.91992684899999999</v>
      </c>
      <c r="CZ2722" s="96">
        <v>0.92411163200000002</v>
      </c>
      <c r="DA2722" s="96">
        <v>0.91641783200000004</v>
      </c>
      <c r="DB2722" s="96">
        <v>0.92441926900000004</v>
      </c>
      <c r="DC2722">
        <v>2013</v>
      </c>
      <c r="DD2722" s="6">
        <v>347.6</v>
      </c>
      <c r="DE2722" s="96">
        <v>2.4591773E-3</v>
      </c>
      <c r="DF2722" s="72">
        <v>608.73</v>
      </c>
      <c r="DG2722" s="96">
        <v>1</v>
      </c>
      <c r="DH2722" s="72">
        <v>608.73</v>
      </c>
      <c r="DI2722" s="72">
        <v>818.63612964000004</v>
      </c>
      <c r="DJ2722" s="96">
        <v>0.58957611889999995</v>
      </c>
      <c r="DK2722" s="72">
        <v>694.88048838999998</v>
      </c>
      <c r="DL2722" s="96">
        <v>1.0075728719999999</v>
      </c>
      <c r="DM2722" s="72">
        <v>700.14272934999997</v>
      </c>
      <c r="DN2722" s="96">
        <v>1</v>
      </c>
      <c r="DO2722" s="96">
        <v>5.6759999999999996E-3</v>
      </c>
      <c r="DP2722" s="72">
        <v>3.97</v>
      </c>
      <c r="DQ2722" s="72">
        <v>696.17</v>
      </c>
      <c r="DR2722" t="s">
        <v>1667</v>
      </c>
      <c r="DT2722" t="s">
        <v>1038</v>
      </c>
    </row>
    <row r="2723" spans="1:124" x14ac:dyDescent="0.3">
      <c r="A2723" t="s">
        <v>1668</v>
      </c>
      <c r="B2723">
        <v>45670</v>
      </c>
      <c r="C2723" s="95">
        <v>9636</v>
      </c>
      <c r="D2723" s="95">
        <v>51120701</v>
      </c>
      <c r="E2723" s="95">
        <v>9240</v>
      </c>
      <c r="F2723" s="95">
        <v>45377636</v>
      </c>
      <c r="G2723" s="95">
        <v>2180</v>
      </c>
      <c r="H2723" s="95">
        <v>8032329</v>
      </c>
      <c r="I2723" s="95">
        <v>1967</v>
      </c>
      <c r="J2723" s="95">
        <v>8931200</v>
      </c>
      <c r="K2723" s="95">
        <v>9481</v>
      </c>
      <c r="L2723" s="95">
        <v>46340364</v>
      </c>
      <c r="M2723" s="95">
        <v>9028</v>
      </c>
      <c r="N2723" s="95">
        <v>46208872</v>
      </c>
      <c r="O2723" s="95">
        <v>2242</v>
      </c>
      <c r="P2723" s="95">
        <v>9244375</v>
      </c>
      <c r="Q2723" s="95">
        <v>2003</v>
      </c>
      <c r="R2723" s="95">
        <v>9837838</v>
      </c>
      <c r="S2723" s="95">
        <v>9587</v>
      </c>
      <c r="T2723" s="95">
        <v>50650645</v>
      </c>
      <c r="U2723" s="95">
        <v>9079</v>
      </c>
      <c r="V2723" s="95">
        <v>49558695</v>
      </c>
      <c r="W2723" s="95">
        <v>2247</v>
      </c>
      <c r="X2723" s="95">
        <v>9697932</v>
      </c>
      <c r="Y2723" s="95">
        <v>2014</v>
      </c>
      <c r="Z2723" s="95">
        <v>10738894</v>
      </c>
      <c r="AA2723" s="95">
        <v>9730</v>
      </c>
      <c r="AB2723" s="95">
        <v>47822196</v>
      </c>
      <c r="AC2723" s="95">
        <v>9164</v>
      </c>
      <c r="AD2723" s="95">
        <v>51500078</v>
      </c>
      <c r="AE2723" s="95">
        <v>2345</v>
      </c>
      <c r="AF2723" s="95">
        <v>8983182</v>
      </c>
      <c r="AG2723" s="95">
        <v>2113</v>
      </c>
      <c r="AH2723" s="95">
        <v>11830632</v>
      </c>
      <c r="AI2723" s="95">
        <v>10010</v>
      </c>
      <c r="AJ2723" s="95">
        <v>48117421</v>
      </c>
      <c r="AK2723" s="95">
        <v>9395</v>
      </c>
      <c r="AL2723" s="95">
        <v>54018903</v>
      </c>
      <c r="AM2723" s="95">
        <v>2465</v>
      </c>
      <c r="AN2723" s="95">
        <v>12502896</v>
      </c>
      <c r="AO2723" s="95">
        <v>2218</v>
      </c>
      <c r="AP2723" s="95">
        <v>13894765</v>
      </c>
      <c r="AQ2723" s="72">
        <v>417.18</v>
      </c>
      <c r="AR2723" s="72">
        <v>403.83</v>
      </c>
      <c r="AS2723" s="72">
        <v>821.01</v>
      </c>
      <c r="AT2723" s="95">
        <v>59153030</v>
      </c>
      <c r="AU2723" s="95">
        <v>54308836</v>
      </c>
      <c r="AV2723" s="95">
        <v>11816</v>
      </c>
      <c r="AW2723" s="95">
        <v>11207</v>
      </c>
      <c r="AX2723" s="72">
        <v>395.13</v>
      </c>
      <c r="AY2723" s="72">
        <v>423.4</v>
      </c>
      <c r="AZ2723" s="72">
        <v>818.53</v>
      </c>
      <c r="BA2723" s="95">
        <v>55584739</v>
      </c>
      <c r="BB2723" s="95">
        <v>56046710</v>
      </c>
      <c r="BC2723" s="95">
        <v>11723</v>
      </c>
      <c r="BD2723" s="95">
        <v>11031</v>
      </c>
      <c r="BE2723" s="72">
        <v>424.97</v>
      </c>
      <c r="BF2723" s="72">
        <v>452.97</v>
      </c>
      <c r="BG2723" s="72">
        <v>877.94</v>
      </c>
      <c r="BH2723" s="95">
        <v>60348577</v>
      </c>
      <c r="BI2723" s="95">
        <v>60297589</v>
      </c>
      <c r="BJ2723" s="95">
        <v>11834</v>
      </c>
      <c r="BK2723" s="95">
        <v>11093</v>
      </c>
      <c r="BL2723" s="72">
        <v>392.03</v>
      </c>
      <c r="BM2723" s="72">
        <v>467.99</v>
      </c>
      <c r="BN2723" s="72">
        <v>860.02</v>
      </c>
      <c r="BO2723" s="95">
        <v>56805378</v>
      </c>
      <c r="BP2723" s="95">
        <v>63330710</v>
      </c>
      <c r="BQ2723" s="95">
        <v>12075</v>
      </c>
      <c r="BR2723" s="95">
        <v>11277</v>
      </c>
      <c r="BS2723" s="72">
        <v>404.95</v>
      </c>
      <c r="BT2723" s="72">
        <v>487.34</v>
      </c>
      <c r="BU2723" s="72">
        <v>892.29</v>
      </c>
      <c r="BV2723" s="95">
        <v>60620317</v>
      </c>
      <c r="BW2723" s="95">
        <v>67913668</v>
      </c>
      <c r="BX2723" s="95">
        <v>12475</v>
      </c>
      <c r="BY2723" s="95">
        <v>11613</v>
      </c>
      <c r="BZ2723" s="95">
        <v>11526</v>
      </c>
      <c r="CA2723" s="95">
        <v>11389</v>
      </c>
      <c r="CB2723" s="95">
        <v>11477</v>
      </c>
      <c r="CC2723" s="95">
        <v>11696</v>
      </c>
      <c r="CD2723" s="95">
        <v>12053</v>
      </c>
      <c r="CE2723" s="72">
        <v>650.75523149000003</v>
      </c>
      <c r="CF2723" s="72">
        <v>676.59346364999999</v>
      </c>
      <c r="CG2723" s="72">
        <v>712.40329333</v>
      </c>
      <c r="CH2723" s="72">
        <v>716.50152150999998</v>
      </c>
      <c r="CI2723" s="72">
        <v>731.52548966999996</v>
      </c>
      <c r="CJ2723" s="96">
        <v>1.2616264308</v>
      </c>
      <c r="CK2723" s="96">
        <v>1.2097811225999999</v>
      </c>
      <c r="CL2723" s="96">
        <v>1.2323637583</v>
      </c>
      <c r="CM2723" s="96">
        <v>1.2003044993</v>
      </c>
      <c r="CN2723" s="96">
        <v>1.2197661088</v>
      </c>
      <c r="CO2723" s="96">
        <v>1.0134082710000001</v>
      </c>
      <c r="CP2723" s="96">
        <v>1.2085636352</v>
      </c>
      <c r="CQ2723" s="96">
        <v>0.99584056389999998</v>
      </c>
      <c r="CR2723" s="96">
        <v>1.2136114016999999</v>
      </c>
      <c r="CS2723" s="95">
        <v>11592</v>
      </c>
      <c r="CT2723" s="95">
        <v>11462</v>
      </c>
      <c r="CU2723" s="95">
        <v>11640</v>
      </c>
      <c r="CV2723" s="95">
        <v>11735</v>
      </c>
      <c r="CW2723" s="95">
        <v>11993</v>
      </c>
      <c r="CX2723" s="96">
        <v>1.000130959</v>
      </c>
      <c r="CY2723" s="96">
        <v>1.01287806</v>
      </c>
      <c r="CZ2723" s="96">
        <v>1.0326198200000001</v>
      </c>
      <c r="DA2723" s="96">
        <v>1.018168948</v>
      </c>
      <c r="DB2723" s="96">
        <v>1.0034440339999999</v>
      </c>
      <c r="DC2723">
        <v>2013</v>
      </c>
      <c r="DD2723" s="6">
        <v>11244.2</v>
      </c>
      <c r="DE2723" s="96">
        <v>1.7726364000000001E-3</v>
      </c>
      <c r="DF2723" s="72">
        <v>930.39</v>
      </c>
      <c r="DG2723" s="96">
        <v>1</v>
      </c>
      <c r="DH2723" s="72">
        <v>930.39</v>
      </c>
      <c r="DI2723" s="72">
        <v>893.78174086000001</v>
      </c>
      <c r="DJ2723" s="96">
        <v>1</v>
      </c>
      <c r="DK2723" s="72">
        <v>930.39</v>
      </c>
      <c r="DL2723" s="96">
        <v>1</v>
      </c>
      <c r="DM2723" s="72">
        <v>930.39</v>
      </c>
      <c r="DN2723" s="96">
        <v>1</v>
      </c>
      <c r="DO2723" s="96">
        <v>6.5630000000000003E-3</v>
      </c>
      <c r="DP2723" s="72">
        <v>6.11</v>
      </c>
      <c r="DQ2723" s="72">
        <v>924.28</v>
      </c>
      <c r="DR2723" t="s">
        <v>1668</v>
      </c>
      <c r="DT2723" t="s">
        <v>1038</v>
      </c>
    </row>
    <row r="2724" spans="1:124" x14ac:dyDescent="0.3">
      <c r="A2724" t="s">
        <v>1551</v>
      </c>
      <c r="B2724">
        <v>45671</v>
      </c>
      <c r="C2724" s="95">
        <v>3321</v>
      </c>
      <c r="D2724" s="95">
        <v>14378475</v>
      </c>
      <c r="E2724" s="95">
        <v>3264</v>
      </c>
      <c r="F2724" s="95">
        <v>11635070</v>
      </c>
      <c r="G2724" s="95">
        <v>467</v>
      </c>
      <c r="H2724" s="95">
        <v>1957789</v>
      </c>
      <c r="I2724" s="95">
        <v>420</v>
      </c>
      <c r="J2724" s="95">
        <v>1843009</v>
      </c>
      <c r="K2724" s="95">
        <v>3205</v>
      </c>
      <c r="L2724" s="95">
        <v>14929216</v>
      </c>
      <c r="M2724" s="95">
        <v>3141</v>
      </c>
      <c r="N2724" s="95">
        <v>12980640</v>
      </c>
      <c r="O2724" s="95">
        <v>456</v>
      </c>
      <c r="P2724" s="95">
        <v>2547878</v>
      </c>
      <c r="Q2724" s="95">
        <v>409</v>
      </c>
      <c r="R2724" s="95">
        <v>2457488</v>
      </c>
      <c r="S2724" s="95">
        <v>3057</v>
      </c>
      <c r="T2724" s="95">
        <v>15221120</v>
      </c>
      <c r="U2724" s="95">
        <v>2988</v>
      </c>
      <c r="V2724" s="95">
        <v>13126151</v>
      </c>
      <c r="W2724" s="95">
        <v>490</v>
      </c>
      <c r="X2724" s="95">
        <v>1734991</v>
      </c>
      <c r="Y2724" s="95">
        <v>436</v>
      </c>
      <c r="Z2724" s="95">
        <v>1956097</v>
      </c>
      <c r="AA2724" s="95">
        <v>2960</v>
      </c>
      <c r="AB2724" s="95">
        <v>12367519</v>
      </c>
      <c r="AC2724" s="95">
        <v>2865</v>
      </c>
      <c r="AD2724" s="95">
        <v>12434186</v>
      </c>
      <c r="AE2724" s="95">
        <v>482</v>
      </c>
      <c r="AF2724" s="95">
        <v>1806807</v>
      </c>
      <c r="AG2724" s="95">
        <v>430</v>
      </c>
      <c r="AH2724" s="95">
        <v>2071573</v>
      </c>
      <c r="AI2724" s="95">
        <v>2972</v>
      </c>
      <c r="AJ2724" s="95">
        <v>12015212</v>
      </c>
      <c r="AK2724" s="95">
        <v>2852</v>
      </c>
      <c r="AL2724" s="95">
        <v>12978428.08</v>
      </c>
      <c r="AM2724" s="95">
        <v>487</v>
      </c>
      <c r="AN2724" s="95">
        <v>2174141</v>
      </c>
      <c r="AO2724" s="95">
        <v>435</v>
      </c>
      <c r="AP2724" s="95">
        <v>2105876</v>
      </c>
      <c r="AQ2724" s="72">
        <v>359.39</v>
      </c>
      <c r="AR2724" s="72">
        <v>304.88</v>
      </c>
      <c r="AS2724" s="72">
        <v>664.27</v>
      </c>
      <c r="AT2724" s="95">
        <v>16336264</v>
      </c>
      <c r="AU2724" s="95">
        <v>13478079</v>
      </c>
      <c r="AV2724" s="95">
        <v>3788</v>
      </c>
      <c r="AW2724" s="95">
        <v>3684</v>
      </c>
      <c r="AX2724" s="72">
        <v>397.82</v>
      </c>
      <c r="AY2724" s="72">
        <v>362.4</v>
      </c>
      <c r="AZ2724" s="72">
        <v>760.22</v>
      </c>
      <c r="BA2724" s="95">
        <v>17477094</v>
      </c>
      <c r="BB2724" s="95">
        <v>15438128</v>
      </c>
      <c r="BC2724" s="95">
        <v>3661</v>
      </c>
      <c r="BD2724" s="95">
        <v>3550</v>
      </c>
      <c r="BE2724" s="72">
        <v>398.37</v>
      </c>
      <c r="BF2724" s="72">
        <v>367.07</v>
      </c>
      <c r="BG2724" s="72">
        <v>765.44</v>
      </c>
      <c r="BH2724" s="95">
        <v>16956111</v>
      </c>
      <c r="BI2724" s="95">
        <v>15082248</v>
      </c>
      <c r="BJ2724" s="95">
        <v>3547</v>
      </c>
      <c r="BK2724" s="95">
        <v>3424</v>
      </c>
      <c r="BL2724" s="72">
        <v>343.17</v>
      </c>
      <c r="BM2724" s="72">
        <v>366.86</v>
      </c>
      <c r="BN2724" s="72">
        <v>710.03</v>
      </c>
      <c r="BO2724" s="95">
        <v>14174326</v>
      </c>
      <c r="BP2724" s="95">
        <v>14505759</v>
      </c>
      <c r="BQ2724" s="95">
        <v>3442</v>
      </c>
      <c r="BR2724" s="95">
        <v>3295</v>
      </c>
      <c r="BS2724" s="72">
        <v>341.85</v>
      </c>
      <c r="BT2724" s="72">
        <v>382.42</v>
      </c>
      <c r="BU2724" s="72">
        <v>724.27</v>
      </c>
      <c r="BV2724" s="95">
        <v>14189353</v>
      </c>
      <c r="BW2724" s="95">
        <v>15084304.08</v>
      </c>
      <c r="BX2724" s="95">
        <v>3459</v>
      </c>
      <c r="BY2724" s="95">
        <v>3287</v>
      </c>
      <c r="BZ2724" s="95">
        <v>3738</v>
      </c>
      <c r="CA2724" s="95">
        <v>3607</v>
      </c>
      <c r="CB2724" s="95">
        <v>3488</v>
      </c>
      <c r="CC2724" s="95">
        <v>3372</v>
      </c>
      <c r="CD2724" s="95">
        <v>3375</v>
      </c>
      <c r="CE2724" s="72">
        <v>650.75523149000003</v>
      </c>
      <c r="CF2724" s="72">
        <v>676.59346364999999</v>
      </c>
      <c r="CG2724" s="72">
        <v>712.40329333</v>
      </c>
      <c r="CH2724" s="72">
        <v>716.50152150999998</v>
      </c>
      <c r="CI2724" s="72">
        <v>731.52548966999996</v>
      </c>
      <c r="CJ2724" s="96">
        <v>1.0207678215</v>
      </c>
      <c r="CK2724" s="96">
        <v>1.1235993854999999</v>
      </c>
      <c r="CL2724" s="96">
        <v>1.0744475876999999</v>
      </c>
      <c r="CM2724" s="96">
        <v>0.99096788869999997</v>
      </c>
      <c r="CN2724" s="96">
        <v>0.99008169950000002</v>
      </c>
      <c r="CO2724" s="96">
        <v>0.93384055470000005</v>
      </c>
      <c r="CP2724" s="96">
        <v>1.113651438</v>
      </c>
      <c r="CQ2724" s="96">
        <v>0.99584056389999998</v>
      </c>
      <c r="CR2724" s="96">
        <v>1.118302788</v>
      </c>
      <c r="CS2724" s="95">
        <v>3674</v>
      </c>
      <c r="CT2724" s="95">
        <v>3596</v>
      </c>
      <c r="CU2724" s="95">
        <v>3481</v>
      </c>
      <c r="CV2724" s="95">
        <v>3290</v>
      </c>
      <c r="CW2724" s="95">
        <v>3310</v>
      </c>
      <c r="CX2724" s="96">
        <v>0.91907086699999996</v>
      </c>
      <c r="CY2724" s="96">
        <v>0.947320685</v>
      </c>
      <c r="CZ2724" s="96">
        <v>0.92329506500000003</v>
      </c>
      <c r="DA2724" s="96">
        <v>0.93693597200000001</v>
      </c>
      <c r="DB2724" s="96">
        <v>0.943603156</v>
      </c>
      <c r="DC2724">
        <v>2013</v>
      </c>
      <c r="DD2724" s="6">
        <v>3448</v>
      </c>
      <c r="DE2724" s="96">
        <v>2.7066231E-3</v>
      </c>
      <c r="DF2724" s="72">
        <v>856.52</v>
      </c>
      <c r="DG2724" s="96">
        <v>1</v>
      </c>
      <c r="DH2724" s="72">
        <v>856.52</v>
      </c>
      <c r="DI2724" s="72">
        <v>818.63612964000004</v>
      </c>
      <c r="DJ2724" s="96">
        <v>1</v>
      </c>
      <c r="DK2724" s="72">
        <v>856.52</v>
      </c>
      <c r="DL2724" s="96">
        <v>1</v>
      </c>
      <c r="DM2724" s="72">
        <v>856.52</v>
      </c>
      <c r="DN2724" s="96">
        <v>1</v>
      </c>
      <c r="DO2724" s="96">
        <v>7.9690000000000004E-3</v>
      </c>
      <c r="DP2724" s="72">
        <v>6.83</v>
      </c>
      <c r="DQ2724" s="72">
        <v>849.69</v>
      </c>
      <c r="DR2724" t="s">
        <v>1551</v>
      </c>
      <c r="DT2724" t="s">
        <v>1038</v>
      </c>
    </row>
    <row r="2725" spans="1:124" x14ac:dyDescent="0.3">
      <c r="A2725" t="s">
        <v>1669</v>
      </c>
      <c r="B2725">
        <v>45672</v>
      </c>
      <c r="C2725" s="95">
        <v>229</v>
      </c>
      <c r="D2725" s="95">
        <v>784398</v>
      </c>
      <c r="E2725" s="95">
        <v>220</v>
      </c>
      <c r="F2725" s="95">
        <v>765011</v>
      </c>
      <c r="G2725" s="95">
        <v>32</v>
      </c>
      <c r="H2725" s="95">
        <v>58679</v>
      </c>
      <c r="I2725" s="95">
        <v>30</v>
      </c>
      <c r="J2725" s="95">
        <v>72217</v>
      </c>
      <c r="K2725" s="95">
        <v>228</v>
      </c>
      <c r="L2725" s="95">
        <v>796958</v>
      </c>
      <c r="M2725" s="95">
        <v>218</v>
      </c>
      <c r="N2725" s="95">
        <v>692337</v>
      </c>
      <c r="O2725" s="95">
        <v>29</v>
      </c>
      <c r="P2725" s="95">
        <v>68268</v>
      </c>
      <c r="Q2725" s="95">
        <v>27</v>
      </c>
      <c r="R2725" s="95">
        <v>90264</v>
      </c>
      <c r="S2725" s="95">
        <v>235</v>
      </c>
      <c r="T2725" s="95">
        <v>684867</v>
      </c>
      <c r="U2725" s="95">
        <v>224</v>
      </c>
      <c r="V2725" s="95">
        <v>761076</v>
      </c>
      <c r="W2725" s="95">
        <v>33</v>
      </c>
      <c r="X2725" s="95">
        <v>112043</v>
      </c>
      <c r="Y2725" s="95">
        <v>29</v>
      </c>
      <c r="Z2725" s="95">
        <v>92858</v>
      </c>
      <c r="AA2725" s="95">
        <v>241</v>
      </c>
      <c r="AB2725" s="95">
        <v>774734</v>
      </c>
      <c r="AC2725" s="95">
        <v>230</v>
      </c>
      <c r="AD2725" s="95">
        <v>799938</v>
      </c>
      <c r="AE2725" s="95">
        <v>33</v>
      </c>
      <c r="AF2725" s="95">
        <v>115220</v>
      </c>
      <c r="AG2725" s="95">
        <v>29</v>
      </c>
      <c r="AH2725" s="95">
        <v>131367</v>
      </c>
      <c r="AI2725" s="95">
        <v>233</v>
      </c>
      <c r="AJ2725" s="95">
        <v>1010417</v>
      </c>
      <c r="AK2725" s="95">
        <v>223</v>
      </c>
      <c r="AL2725" s="95">
        <v>914537.49</v>
      </c>
      <c r="AM2725" s="95">
        <v>32</v>
      </c>
      <c r="AN2725" s="95">
        <v>43488</v>
      </c>
      <c r="AO2725" s="95">
        <v>28</v>
      </c>
      <c r="AP2725" s="95">
        <v>104002</v>
      </c>
      <c r="AQ2725" s="72">
        <v>269.18</v>
      </c>
      <c r="AR2725" s="72">
        <v>279.08</v>
      </c>
      <c r="AS2725" s="72">
        <v>548.26</v>
      </c>
      <c r="AT2725" s="95">
        <v>843077</v>
      </c>
      <c r="AU2725" s="95">
        <v>837228</v>
      </c>
      <c r="AV2725" s="95">
        <v>261</v>
      </c>
      <c r="AW2725" s="95">
        <v>250</v>
      </c>
      <c r="AX2725" s="72">
        <v>280.55</v>
      </c>
      <c r="AY2725" s="72">
        <v>266.19</v>
      </c>
      <c r="AZ2725" s="72">
        <v>546.74</v>
      </c>
      <c r="BA2725" s="95">
        <v>865226</v>
      </c>
      <c r="BB2725" s="95">
        <v>782601</v>
      </c>
      <c r="BC2725" s="95">
        <v>257</v>
      </c>
      <c r="BD2725" s="95">
        <v>245</v>
      </c>
      <c r="BE2725" s="72">
        <v>247.8</v>
      </c>
      <c r="BF2725" s="72">
        <v>281.27</v>
      </c>
      <c r="BG2725" s="72">
        <v>529.07000000000005</v>
      </c>
      <c r="BH2725" s="95">
        <v>796910</v>
      </c>
      <c r="BI2725" s="95">
        <v>853934</v>
      </c>
      <c r="BJ2725" s="95">
        <v>268</v>
      </c>
      <c r="BK2725" s="95">
        <v>253</v>
      </c>
      <c r="BL2725" s="72">
        <v>270.67</v>
      </c>
      <c r="BM2725" s="72">
        <v>299.64999999999998</v>
      </c>
      <c r="BN2725" s="72">
        <v>570.32000000000005</v>
      </c>
      <c r="BO2725" s="95">
        <v>889954</v>
      </c>
      <c r="BP2725" s="95">
        <v>931305</v>
      </c>
      <c r="BQ2725" s="95">
        <v>274</v>
      </c>
      <c r="BR2725" s="95">
        <v>259</v>
      </c>
      <c r="BS2725" s="72">
        <v>331.42</v>
      </c>
      <c r="BT2725" s="72">
        <v>338.16</v>
      </c>
      <c r="BU2725" s="72">
        <v>669.58</v>
      </c>
      <c r="BV2725" s="95">
        <v>1053905</v>
      </c>
      <c r="BW2725" s="95">
        <v>1018539.49</v>
      </c>
      <c r="BX2725" s="95">
        <v>265</v>
      </c>
      <c r="BY2725" s="95">
        <v>251</v>
      </c>
      <c r="BZ2725" s="95">
        <v>256</v>
      </c>
      <c r="CA2725" s="95">
        <v>251</v>
      </c>
      <c r="CB2725" s="95">
        <v>261</v>
      </c>
      <c r="CC2725" s="95">
        <v>267</v>
      </c>
      <c r="CD2725" s="95">
        <v>258</v>
      </c>
      <c r="CE2725" s="72">
        <v>650.75523149000003</v>
      </c>
      <c r="CF2725" s="72">
        <v>676.59346364999999</v>
      </c>
      <c r="CG2725" s="72">
        <v>712.40329333</v>
      </c>
      <c r="CH2725" s="72">
        <v>716.50152150999998</v>
      </c>
      <c r="CI2725" s="72">
        <v>731.52548966999996</v>
      </c>
      <c r="CJ2725" s="96">
        <v>0.84249802920000005</v>
      </c>
      <c r="CK2725" s="96">
        <v>0.8080775671</v>
      </c>
      <c r="CL2725" s="96">
        <v>0.74265518559999999</v>
      </c>
      <c r="CM2725" s="96">
        <v>0.79597877029999997</v>
      </c>
      <c r="CN2725" s="96">
        <v>0.91532012139999996</v>
      </c>
      <c r="CO2725" s="96">
        <v>0.90854832019999998</v>
      </c>
      <c r="CP2725" s="96">
        <v>0.90353580150000001</v>
      </c>
      <c r="CQ2725" s="96">
        <v>0.99584056389999998</v>
      </c>
      <c r="CR2725" s="96">
        <v>0.9073095686</v>
      </c>
      <c r="CS2725" s="95">
        <v>275</v>
      </c>
      <c r="CT2725" s="95">
        <v>275</v>
      </c>
      <c r="CU2725" s="95">
        <v>279</v>
      </c>
      <c r="CV2725" s="95">
        <v>281</v>
      </c>
      <c r="CW2725" s="95">
        <v>278</v>
      </c>
      <c r="CX2725" s="96">
        <v>0.93602707299999999</v>
      </c>
      <c r="CY2725" s="96">
        <v>0.88037105100000002</v>
      </c>
      <c r="CZ2725" s="96">
        <v>0.89795614800000001</v>
      </c>
      <c r="DA2725" s="96">
        <v>0.94202513200000004</v>
      </c>
      <c r="DB2725" s="96">
        <v>0.88603149999999997</v>
      </c>
      <c r="DC2725">
        <v>2013</v>
      </c>
      <c r="DD2725" s="6">
        <v>251.6</v>
      </c>
      <c r="DE2725" s="96">
        <v>6.0376349999999995E-4</v>
      </c>
      <c r="DF2725" s="72">
        <v>696.38</v>
      </c>
      <c r="DG2725" s="96">
        <v>1</v>
      </c>
      <c r="DH2725" s="72">
        <v>696.38</v>
      </c>
      <c r="DI2725" s="72">
        <v>709.67676093</v>
      </c>
      <c r="DJ2725" s="96">
        <v>0.50159744819999996</v>
      </c>
      <c r="DK2725" s="72">
        <v>703.00713957999994</v>
      </c>
      <c r="DL2725" s="96">
        <v>1.0075728719999999</v>
      </c>
      <c r="DM2725" s="72">
        <v>708.33092263000003</v>
      </c>
      <c r="DN2725" s="96">
        <v>1</v>
      </c>
      <c r="DO2725" s="96">
        <v>1.846E-3</v>
      </c>
      <c r="DP2725" s="72">
        <v>1.31</v>
      </c>
      <c r="DQ2725" s="72">
        <v>707.02</v>
      </c>
      <c r="DR2725" t="s">
        <v>1669</v>
      </c>
      <c r="DT2725" t="s">
        <v>1038</v>
      </c>
    </row>
    <row r="2726" spans="1:124" x14ac:dyDescent="0.3">
      <c r="A2726" t="s">
        <v>1670</v>
      </c>
      <c r="B2726">
        <v>45680</v>
      </c>
      <c r="C2726" s="95">
        <v>1174</v>
      </c>
      <c r="D2726" s="95">
        <v>6447263</v>
      </c>
      <c r="E2726" s="95">
        <v>1150</v>
      </c>
      <c r="F2726" s="95">
        <v>4934563</v>
      </c>
      <c r="G2726" s="95">
        <v>139</v>
      </c>
      <c r="H2726" s="95">
        <v>751860</v>
      </c>
      <c r="I2726" s="95">
        <v>131</v>
      </c>
      <c r="J2726" s="95">
        <v>537185</v>
      </c>
      <c r="K2726" s="95">
        <v>1098</v>
      </c>
      <c r="L2726" s="95">
        <v>6864848</v>
      </c>
      <c r="M2726" s="95">
        <v>1066</v>
      </c>
      <c r="N2726" s="95">
        <v>5056958</v>
      </c>
      <c r="O2726" s="95">
        <v>132</v>
      </c>
      <c r="P2726" s="95">
        <v>532474</v>
      </c>
      <c r="Q2726" s="95">
        <v>126</v>
      </c>
      <c r="R2726" s="95">
        <v>586734</v>
      </c>
      <c r="S2726" s="95">
        <v>1078</v>
      </c>
      <c r="T2726" s="95">
        <v>6055352</v>
      </c>
      <c r="U2726" s="95">
        <v>1046</v>
      </c>
      <c r="V2726" s="95">
        <v>5213272</v>
      </c>
      <c r="W2726" s="95">
        <v>123</v>
      </c>
      <c r="X2726" s="95">
        <v>625883</v>
      </c>
      <c r="Y2726" s="95">
        <v>117</v>
      </c>
      <c r="Z2726" s="95">
        <v>694250</v>
      </c>
      <c r="AA2726" s="95">
        <v>1100</v>
      </c>
      <c r="AB2726" s="95">
        <v>5519378</v>
      </c>
      <c r="AC2726" s="95">
        <v>1062</v>
      </c>
      <c r="AD2726" s="95">
        <v>5679750</v>
      </c>
      <c r="AE2726" s="95">
        <v>128</v>
      </c>
      <c r="AF2726" s="95">
        <v>493918</v>
      </c>
      <c r="AG2726" s="95">
        <v>121</v>
      </c>
      <c r="AH2726" s="95">
        <v>627552</v>
      </c>
      <c r="AI2726" s="95">
        <v>1108</v>
      </c>
      <c r="AJ2726" s="95">
        <v>5584966</v>
      </c>
      <c r="AK2726" s="95">
        <v>1064</v>
      </c>
      <c r="AL2726" s="95">
        <v>5958411</v>
      </c>
      <c r="AM2726" s="95">
        <v>136</v>
      </c>
      <c r="AN2726" s="95">
        <v>547640</v>
      </c>
      <c r="AO2726" s="95">
        <v>127</v>
      </c>
      <c r="AP2726" s="95">
        <v>652210</v>
      </c>
      <c r="AQ2726" s="72">
        <v>456.91</v>
      </c>
      <c r="AR2726" s="72">
        <v>355.96</v>
      </c>
      <c r="AS2726" s="72">
        <v>812.87</v>
      </c>
      <c r="AT2726" s="95">
        <v>7199123</v>
      </c>
      <c r="AU2726" s="95">
        <v>5471748</v>
      </c>
      <c r="AV2726" s="95">
        <v>1313</v>
      </c>
      <c r="AW2726" s="95">
        <v>1281</v>
      </c>
      <c r="AX2726" s="72">
        <v>501.17</v>
      </c>
      <c r="AY2726" s="72">
        <v>394.55</v>
      </c>
      <c r="AZ2726" s="72">
        <v>895.72</v>
      </c>
      <c r="BA2726" s="95">
        <v>7397322</v>
      </c>
      <c r="BB2726" s="95">
        <v>5643692</v>
      </c>
      <c r="BC2726" s="95">
        <v>1230</v>
      </c>
      <c r="BD2726" s="95">
        <v>1192</v>
      </c>
      <c r="BE2726" s="72">
        <v>463.59</v>
      </c>
      <c r="BF2726" s="72">
        <v>423.3</v>
      </c>
      <c r="BG2726" s="72">
        <v>886.89</v>
      </c>
      <c r="BH2726" s="95">
        <v>6681235</v>
      </c>
      <c r="BI2726" s="95">
        <v>5907522</v>
      </c>
      <c r="BJ2726" s="95">
        <v>1201</v>
      </c>
      <c r="BK2726" s="95">
        <v>1163</v>
      </c>
      <c r="BL2726" s="72">
        <v>408.07</v>
      </c>
      <c r="BM2726" s="72">
        <v>444.3</v>
      </c>
      <c r="BN2726" s="72">
        <v>852.37</v>
      </c>
      <c r="BO2726" s="95">
        <v>6013296</v>
      </c>
      <c r="BP2726" s="95">
        <v>6307302</v>
      </c>
      <c r="BQ2726" s="95">
        <v>1228</v>
      </c>
      <c r="BR2726" s="95">
        <v>1183</v>
      </c>
      <c r="BS2726" s="72">
        <v>410.81</v>
      </c>
      <c r="BT2726" s="72">
        <v>462.54</v>
      </c>
      <c r="BU2726" s="72">
        <v>873.35</v>
      </c>
      <c r="BV2726" s="95">
        <v>6132606</v>
      </c>
      <c r="BW2726" s="95">
        <v>6610621</v>
      </c>
      <c r="BX2726" s="95">
        <v>1244</v>
      </c>
      <c r="BY2726" s="95">
        <v>1191</v>
      </c>
      <c r="BZ2726" s="95">
        <v>1298</v>
      </c>
      <c r="CA2726" s="95">
        <v>1212</v>
      </c>
      <c r="CB2726" s="95">
        <v>1183</v>
      </c>
      <c r="CC2726" s="95">
        <v>1207</v>
      </c>
      <c r="CD2726" s="95">
        <v>1218</v>
      </c>
      <c r="CE2726" s="72">
        <v>650.75523149000003</v>
      </c>
      <c r="CF2726" s="72">
        <v>676.59346364999999</v>
      </c>
      <c r="CG2726" s="72">
        <v>712.40329333</v>
      </c>
      <c r="CH2726" s="72">
        <v>716.50152150999998</v>
      </c>
      <c r="CI2726" s="72">
        <v>731.52548966999996</v>
      </c>
      <c r="CJ2726" s="96">
        <v>1.2491178874</v>
      </c>
      <c r="CK2726" s="96">
        <v>1.3238673563000001</v>
      </c>
      <c r="CL2726" s="96">
        <v>1.244926867</v>
      </c>
      <c r="CM2726" s="96">
        <v>1.1896276203</v>
      </c>
      <c r="CN2726" s="96">
        <v>1.1938750082</v>
      </c>
      <c r="CO2726" s="96">
        <v>1.014904934</v>
      </c>
      <c r="CP2726" s="96">
        <v>1.2220681035000001</v>
      </c>
      <c r="CQ2726" s="96">
        <v>0.99584056389999998</v>
      </c>
      <c r="CR2726" s="96">
        <v>1.2271722735999999</v>
      </c>
      <c r="CS2726" s="95">
        <v>1366</v>
      </c>
      <c r="CT2726" s="95">
        <v>1279</v>
      </c>
      <c r="CU2726" s="95">
        <v>1250</v>
      </c>
      <c r="CV2726" s="95">
        <v>1251</v>
      </c>
      <c r="CW2726" s="95">
        <v>1268</v>
      </c>
      <c r="CX2726" s="96">
        <v>0.99030883800000002</v>
      </c>
      <c r="CY2726" s="96">
        <v>1.0040374190000001</v>
      </c>
      <c r="CZ2726" s="96">
        <v>1.0047672540000001</v>
      </c>
      <c r="DA2726" s="96">
        <v>1.0381229679999999</v>
      </c>
      <c r="DB2726" s="96">
        <v>1.0394508</v>
      </c>
      <c r="DC2726">
        <v>2013</v>
      </c>
      <c r="DD2726" s="6">
        <v>1202</v>
      </c>
      <c r="DE2726" s="96">
        <v>1.6682219E-3</v>
      </c>
      <c r="DF2726" s="72">
        <v>940.88</v>
      </c>
      <c r="DG2726" s="96">
        <v>1</v>
      </c>
      <c r="DH2726" s="72">
        <v>940.88</v>
      </c>
      <c r="DI2726" s="72">
        <v>818.63612964000004</v>
      </c>
      <c r="DJ2726" s="96">
        <v>1</v>
      </c>
      <c r="DK2726" s="72">
        <v>940.88</v>
      </c>
      <c r="DL2726" s="96">
        <v>1</v>
      </c>
      <c r="DM2726" s="72">
        <v>940.88</v>
      </c>
      <c r="DN2726" s="96">
        <v>1</v>
      </c>
      <c r="DO2726" s="96">
        <v>5.7809999999999997E-3</v>
      </c>
      <c r="DP2726" s="72">
        <v>5.44</v>
      </c>
      <c r="DQ2726" s="72">
        <v>935.44</v>
      </c>
      <c r="DR2726" t="s">
        <v>1670</v>
      </c>
      <c r="DT2726" t="s">
        <v>1038</v>
      </c>
    </row>
    <row r="2727" spans="1:124" x14ac:dyDescent="0.3">
      <c r="A2727" t="s">
        <v>36</v>
      </c>
      <c r="B2727">
        <v>45681</v>
      </c>
      <c r="C2727" s="95">
        <v>1929</v>
      </c>
      <c r="D2727" s="95">
        <v>8936760</v>
      </c>
      <c r="E2727" s="95">
        <v>1898</v>
      </c>
      <c r="F2727" s="95">
        <v>7967906</v>
      </c>
      <c r="G2727" s="95">
        <v>278</v>
      </c>
      <c r="H2727" s="95">
        <v>592841</v>
      </c>
      <c r="I2727" s="95">
        <v>259</v>
      </c>
      <c r="J2727" s="95">
        <v>1061845</v>
      </c>
      <c r="K2727" s="95">
        <v>1847</v>
      </c>
      <c r="L2727" s="95">
        <v>9105254</v>
      </c>
      <c r="M2727" s="95">
        <v>1810</v>
      </c>
      <c r="N2727" s="95">
        <v>7922067</v>
      </c>
      <c r="O2727" s="95">
        <v>290</v>
      </c>
      <c r="P2727" s="95">
        <v>1196333</v>
      </c>
      <c r="Q2727" s="95">
        <v>264</v>
      </c>
      <c r="R2727" s="95">
        <v>896389</v>
      </c>
      <c r="S2727" s="95">
        <v>1850</v>
      </c>
      <c r="T2727" s="95">
        <v>9404656</v>
      </c>
      <c r="U2727" s="95">
        <v>1799</v>
      </c>
      <c r="V2727" s="95">
        <v>8353158</v>
      </c>
      <c r="W2727" s="95">
        <v>290</v>
      </c>
      <c r="X2727" s="95">
        <v>1249696</v>
      </c>
      <c r="Y2727" s="95">
        <v>268</v>
      </c>
      <c r="Z2727" s="95">
        <v>1232769</v>
      </c>
      <c r="AA2727" s="95">
        <v>1850</v>
      </c>
      <c r="AB2727" s="95">
        <v>8025163</v>
      </c>
      <c r="AC2727" s="95">
        <v>1789</v>
      </c>
      <c r="AD2727" s="95">
        <v>9674122</v>
      </c>
      <c r="AE2727" s="95">
        <v>285</v>
      </c>
      <c r="AF2727" s="95">
        <v>1016242</v>
      </c>
      <c r="AG2727" s="95">
        <v>261</v>
      </c>
      <c r="AH2727" s="95">
        <v>1389024</v>
      </c>
      <c r="AI2727" s="95">
        <v>1844</v>
      </c>
      <c r="AJ2727" s="95">
        <v>9193751</v>
      </c>
      <c r="AK2727" s="95">
        <v>1780</v>
      </c>
      <c r="AL2727" s="95">
        <v>9528386</v>
      </c>
      <c r="AM2727" s="95">
        <v>282</v>
      </c>
      <c r="AN2727" s="95">
        <v>1077154</v>
      </c>
      <c r="AO2727" s="95">
        <v>259</v>
      </c>
      <c r="AP2727" s="95">
        <v>1347898</v>
      </c>
      <c r="AQ2727" s="72">
        <v>359.82</v>
      </c>
      <c r="AR2727" s="72">
        <v>348.85</v>
      </c>
      <c r="AS2727" s="72">
        <v>708.67</v>
      </c>
      <c r="AT2727" s="95">
        <v>9529601</v>
      </c>
      <c r="AU2727" s="95">
        <v>9029751</v>
      </c>
      <c r="AV2727" s="95">
        <v>2207</v>
      </c>
      <c r="AW2727" s="95">
        <v>2157</v>
      </c>
      <c r="AX2727" s="72">
        <v>401.72</v>
      </c>
      <c r="AY2727" s="72">
        <v>354.33</v>
      </c>
      <c r="AZ2727" s="72">
        <v>756.05</v>
      </c>
      <c r="BA2727" s="95">
        <v>10301587</v>
      </c>
      <c r="BB2727" s="95">
        <v>8818456</v>
      </c>
      <c r="BC2727" s="95">
        <v>2137</v>
      </c>
      <c r="BD2727" s="95">
        <v>2074</v>
      </c>
      <c r="BE2727" s="72">
        <v>414.89</v>
      </c>
      <c r="BF2727" s="72">
        <v>386.47</v>
      </c>
      <c r="BG2727" s="72">
        <v>801.36</v>
      </c>
      <c r="BH2727" s="95">
        <v>10654352</v>
      </c>
      <c r="BI2727" s="95">
        <v>9585927</v>
      </c>
      <c r="BJ2727" s="95">
        <v>2140</v>
      </c>
      <c r="BK2727" s="95">
        <v>2067</v>
      </c>
      <c r="BL2727" s="72">
        <v>352.9</v>
      </c>
      <c r="BM2727" s="72">
        <v>449.72</v>
      </c>
      <c r="BN2727" s="72">
        <v>802.62</v>
      </c>
      <c r="BO2727" s="95">
        <v>9041405</v>
      </c>
      <c r="BP2727" s="95">
        <v>11063146</v>
      </c>
      <c r="BQ2727" s="95">
        <v>2135</v>
      </c>
      <c r="BR2727" s="95">
        <v>2050</v>
      </c>
      <c r="BS2727" s="72">
        <v>402.59</v>
      </c>
      <c r="BT2727" s="72">
        <v>444.51</v>
      </c>
      <c r="BU2727" s="72">
        <v>847.1</v>
      </c>
      <c r="BV2727" s="95">
        <v>10270905</v>
      </c>
      <c r="BW2727" s="95">
        <v>10876284</v>
      </c>
      <c r="BX2727" s="95">
        <v>2126</v>
      </c>
      <c r="BY2727" s="95">
        <v>2039</v>
      </c>
      <c r="BZ2727" s="95">
        <v>2183</v>
      </c>
      <c r="CA2727" s="95">
        <v>2106</v>
      </c>
      <c r="CB2727" s="95">
        <v>2105</v>
      </c>
      <c r="CC2727" s="95">
        <v>2095</v>
      </c>
      <c r="CD2727" s="95">
        <v>2083</v>
      </c>
      <c r="CE2727" s="72">
        <v>650.75523149000003</v>
      </c>
      <c r="CF2727" s="72">
        <v>676.59346364999999</v>
      </c>
      <c r="CG2727" s="72">
        <v>712.40329333</v>
      </c>
      <c r="CH2727" s="72">
        <v>716.50152150999998</v>
      </c>
      <c r="CI2727" s="72">
        <v>731.52548966999996</v>
      </c>
      <c r="CJ2727" s="96">
        <v>1.0889962395999999</v>
      </c>
      <c r="CK2727" s="96">
        <v>1.1174361572</v>
      </c>
      <c r="CL2727" s="96">
        <v>1.1248684663999999</v>
      </c>
      <c r="CM2727" s="96">
        <v>1.1201930154999999</v>
      </c>
      <c r="CN2727" s="96">
        <v>1.1579910912</v>
      </c>
      <c r="CO2727" s="96">
        <v>1.0010842926000001</v>
      </c>
      <c r="CP2727" s="96">
        <v>1.1206818468999999</v>
      </c>
      <c r="CQ2727" s="96">
        <v>0.99584056389999998</v>
      </c>
      <c r="CR2727" s="96">
        <v>1.1253625606</v>
      </c>
      <c r="CS2727" s="95">
        <v>2239</v>
      </c>
      <c r="CT2727" s="95">
        <v>2199</v>
      </c>
      <c r="CU2727" s="95">
        <v>2184</v>
      </c>
      <c r="CV2727" s="95">
        <v>2174</v>
      </c>
      <c r="CW2727" s="95">
        <v>2164</v>
      </c>
      <c r="CX2727" s="96">
        <v>0.99256587100000004</v>
      </c>
      <c r="CY2727" s="96">
        <v>0.98625537500000005</v>
      </c>
      <c r="CZ2727" s="96">
        <v>1.0028689630000001</v>
      </c>
      <c r="DA2727" s="96">
        <v>1.0140280189999999</v>
      </c>
      <c r="DB2727" s="96">
        <v>1.0101619980000001</v>
      </c>
      <c r="DC2727">
        <v>2013</v>
      </c>
      <c r="DD2727" s="6">
        <v>2077.4</v>
      </c>
      <c r="DE2727" s="96">
        <v>8.8098970000000001E-4</v>
      </c>
      <c r="DF2727" s="72">
        <v>863.51</v>
      </c>
      <c r="DG2727" s="96">
        <v>1</v>
      </c>
      <c r="DH2727" s="72">
        <v>863.51</v>
      </c>
      <c r="DI2727" s="72">
        <v>818.63612964000004</v>
      </c>
      <c r="DJ2727" s="96">
        <v>1</v>
      </c>
      <c r="DK2727" s="72">
        <v>863.51</v>
      </c>
      <c r="DL2727" s="96">
        <v>1</v>
      </c>
      <c r="DM2727" s="72">
        <v>863.51</v>
      </c>
      <c r="DN2727" s="96">
        <v>1</v>
      </c>
      <c r="DO2727" s="96">
        <v>2.9840000000000001E-3</v>
      </c>
      <c r="DP2727" s="72">
        <v>2.58</v>
      </c>
      <c r="DQ2727" s="72">
        <v>860.93</v>
      </c>
      <c r="DR2727" t="s">
        <v>36</v>
      </c>
      <c r="DT2727" t="s">
        <v>1038</v>
      </c>
    </row>
    <row r="2728" spans="1:124" x14ac:dyDescent="0.3">
      <c r="A2728" t="s">
        <v>396</v>
      </c>
      <c r="B2728">
        <v>45690</v>
      </c>
      <c r="C2728" s="95">
        <v>4797</v>
      </c>
      <c r="D2728" s="95">
        <v>20701714</v>
      </c>
      <c r="E2728" s="95">
        <v>4717</v>
      </c>
      <c r="F2728" s="95">
        <v>21011456</v>
      </c>
      <c r="G2728" s="95">
        <v>999</v>
      </c>
      <c r="H2728" s="95">
        <v>3866668</v>
      </c>
      <c r="I2728" s="95">
        <v>929</v>
      </c>
      <c r="J2728" s="95">
        <v>3805154</v>
      </c>
      <c r="K2728" s="95">
        <v>4662</v>
      </c>
      <c r="L2728" s="95">
        <v>20516016</v>
      </c>
      <c r="M2728" s="95">
        <v>4565</v>
      </c>
      <c r="N2728" s="95">
        <v>23191639</v>
      </c>
      <c r="O2728" s="95">
        <v>985</v>
      </c>
      <c r="P2728" s="95">
        <v>3652963</v>
      </c>
      <c r="Q2728" s="95">
        <v>914</v>
      </c>
      <c r="R2728" s="95">
        <v>4265417</v>
      </c>
      <c r="S2728" s="95">
        <v>4617</v>
      </c>
      <c r="T2728" s="95">
        <v>20803235</v>
      </c>
      <c r="U2728" s="95">
        <v>4500</v>
      </c>
      <c r="V2728" s="95">
        <v>23424414</v>
      </c>
      <c r="W2728" s="95">
        <v>991</v>
      </c>
      <c r="X2728" s="95">
        <v>3718315</v>
      </c>
      <c r="Y2728" s="95">
        <v>919</v>
      </c>
      <c r="Z2728" s="95">
        <v>3899545</v>
      </c>
      <c r="AA2728" s="95">
        <v>4592</v>
      </c>
      <c r="AB2728" s="95">
        <v>19281691</v>
      </c>
      <c r="AC2728" s="95">
        <v>4461</v>
      </c>
      <c r="AD2728" s="95">
        <v>24127327</v>
      </c>
      <c r="AE2728" s="95">
        <v>982</v>
      </c>
      <c r="AF2728" s="95">
        <v>3430857</v>
      </c>
      <c r="AG2728" s="95">
        <v>909</v>
      </c>
      <c r="AH2728" s="95">
        <v>4377915</v>
      </c>
      <c r="AI2728" s="95">
        <v>4594</v>
      </c>
      <c r="AJ2728" s="95">
        <v>19298598.039999999</v>
      </c>
      <c r="AK2728" s="95">
        <v>4462</v>
      </c>
      <c r="AL2728" s="95">
        <v>25143346.670000002</v>
      </c>
      <c r="AM2728" s="95">
        <v>1012</v>
      </c>
      <c r="AN2728" s="95">
        <v>4282939</v>
      </c>
      <c r="AO2728" s="95">
        <v>928</v>
      </c>
      <c r="AP2728" s="95">
        <v>5108529.58</v>
      </c>
      <c r="AQ2728" s="72">
        <v>353.24</v>
      </c>
      <c r="AR2728" s="72">
        <v>366.29</v>
      </c>
      <c r="AS2728" s="72">
        <v>719.53</v>
      </c>
      <c r="AT2728" s="95">
        <v>24568382</v>
      </c>
      <c r="AU2728" s="95">
        <v>24816610</v>
      </c>
      <c r="AV2728" s="95">
        <v>5796</v>
      </c>
      <c r="AW2728" s="95">
        <v>5646</v>
      </c>
      <c r="AX2728" s="72">
        <v>356.66</v>
      </c>
      <c r="AY2728" s="72">
        <v>417.61</v>
      </c>
      <c r="AZ2728" s="72">
        <v>774.27</v>
      </c>
      <c r="BA2728" s="95">
        <v>24168979</v>
      </c>
      <c r="BB2728" s="95">
        <v>27457056</v>
      </c>
      <c r="BC2728" s="95">
        <v>5647</v>
      </c>
      <c r="BD2728" s="95">
        <v>5479</v>
      </c>
      <c r="BE2728" s="72">
        <v>364.38</v>
      </c>
      <c r="BF2728" s="72">
        <v>420.19</v>
      </c>
      <c r="BG2728" s="72">
        <v>784.57</v>
      </c>
      <c r="BH2728" s="95">
        <v>24521550</v>
      </c>
      <c r="BI2728" s="95">
        <v>27323959</v>
      </c>
      <c r="BJ2728" s="95">
        <v>5608</v>
      </c>
      <c r="BK2728" s="95">
        <v>5419</v>
      </c>
      <c r="BL2728" s="72">
        <v>339.56</v>
      </c>
      <c r="BM2728" s="72">
        <v>442.35</v>
      </c>
      <c r="BN2728" s="72">
        <v>781.91</v>
      </c>
      <c r="BO2728" s="95">
        <v>22712548</v>
      </c>
      <c r="BP2728" s="95">
        <v>28505242</v>
      </c>
      <c r="BQ2728" s="95">
        <v>5574</v>
      </c>
      <c r="BR2728" s="95">
        <v>5370</v>
      </c>
      <c r="BS2728" s="72">
        <v>350.54</v>
      </c>
      <c r="BT2728" s="72">
        <v>467.72</v>
      </c>
      <c r="BU2728" s="72">
        <v>818.26</v>
      </c>
      <c r="BV2728" s="95">
        <v>23581537.039999999</v>
      </c>
      <c r="BW2728" s="95">
        <v>30251876.25</v>
      </c>
      <c r="BX2728" s="95">
        <v>5606</v>
      </c>
      <c r="BY2728" s="95">
        <v>5390</v>
      </c>
      <c r="BZ2728" s="95">
        <v>5725</v>
      </c>
      <c r="CA2728" s="95">
        <v>5566</v>
      </c>
      <c r="CB2728" s="95">
        <v>5517</v>
      </c>
      <c r="CC2728" s="95">
        <v>5477</v>
      </c>
      <c r="CD2728" s="95">
        <v>5500</v>
      </c>
      <c r="CE2728" s="72">
        <v>650.75523149000003</v>
      </c>
      <c r="CF2728" s="72">
        <v>676.59346364999999</v>
      </c>
      <c r="CG2728" s="72">
        <v>712.40329333</v>
      </c>
      <c r="CH2728" s="72">
        <v>716.50152150999998</v>
      </c>
      <c r="CI2728" s="72">
        <v>731.52548966999996</v>
      </c>
      <c r="CJ2728" s="96">
        <v>1.1056845419000001</v>
      </c>
      <c r="CK2728" s="96">
        <v>1.1443651788</v>
      </c>
      <c r="CL2728" s="96">
        <v>1.1013003552</v>
      </c>
      <c r="CM2728" s="96">
        <v>1.0912886804999999</v>
      </c>
      <c r="CN2728" s="96">
        <v>1.1185666275999999</v>
      </c>
      <c r="CO2728" s="96">
        <v>1.0469455427000001</v>
      </c>
      <c r="CP2728" s="96">
        <v>1.0623676509</v>
      </c>
      <c r="CQ2728" s="96">
        <v>0.99584056389999998</v>
      </c>
      <c r="CR2728" s="96">
        <v>1.0668048055999999</v>
      </c>
      <c r="CS2728" s="95">
        <v>5947</v>
      </c>
      <c r="CT2728" s="95">
        <v>5856</v>
      </c>
      <c r="CU2728" s="95">
        <v>5802</v>
      </c>
      <c r="CV2728" s="95">
        <v>5803</v>
      </c>
      <c r="CW2728" s="95">
        <v>5811</v>
      </c>
      <c r="CX2728" s="96">
        <v>1.0324248819999999</v>
      </c>
      <c r="CY2728" s="96">
        <v>1.039032685</v>
      </c>
      <c r="CZ2728" s="96">
        <v>1.043756828</v>
      </c>
      <c r="DA2728" s="96">
        <v>1.0607745390000001</v>
      </c>
      <c r="DB2728" s="96">
        <v>1.059153996</v>
      </c>
      <c r="DC2728">
        <v>2013</v>
      </c>
      <c r="DD2728" s="6">
        <v>5460.8</v>
      </c>
      <c r="DE2728" s="96">
        <v>1.1463821000000001E-3</v>
      </c>
      <c r="DF2728" s="72">
        <v>818.36</v>
      </c>
      <c r="DG2728" s="96">
        <v>1.0016825626999999</v>
      </c>
      <c r="DH2728" s="72">
        <v>819.73694204000003</v>
      </c>
      <c r="DI2728" s="72">
        <v>818.63612964000004</v>
      </c>
      <c r="DJ2728" s="96">
        <v>1</v>
      </c>
      <c r="DK2728" s="72">
        <v>819.73694204000003</v>
      </c>
      <c r="DL2728" s="96">
        <v>1</v>
      </c>
      <c r="DM2728" s="72">
        <v>819.73694204000003</v>
      </c>
      <c r="DN2728" s="96">
        <v>1</v>
      </c>
      <c r="DO2728" s="96">
        <v>3.7130000000000002E-3</v>
      </c>
      <c r="DP2728" s="72">
        <v>3.04</v>
      </c>
      <c r="DQ2728" s="72">
        <v>816.7</v>
      </c>
      <c r="DR2728" t="s">
        <v>396</v>
      </c>
      <c r="DT2728" t="s">
        <v>1038</v>
      </c>
    </row>
    <row r="2729" spans="1:124" x14ac:dyDescent="0.3">
      <c r="A2729" t="s">
        <v>397</v>
      </c>
      <c r="B2729">
        <v>45691</v>
      </c>
      <c r="C2729" s="95">
        <v>371</v>
      </c>
      <c r="D2729" s="95">
        <v>1509451</v>
      </c>
      <c r="E2729" s="95">
        <v>362</v>
      </c>
      <c r="F2729" s="95">
        <v>909743</v>
      </c>
      <c r="G2729" s="95">
        <v>43</v>
      </c>
      <c r="H2729" s="95">
        <v>274488</v>
      </c>
      <c r="I2729" s="95">
        <v>42</v>
      </c>
      <c r="J2729" s="95">
        <v>152304</v>
      </c>
      <c r="K2729" s="95">
        <v>374</v>
      </c>
      <c r="L2729" s="95">
        <v>1357693</v>
      </c>
      <c r="M2729" s="95">
        <v>367</v>
      </c>
      <c r="N2729" s="95">
        <v>1074516</v>
      </c>
      <c r="O2729" s="95">
        <v>47</v>
      </c>
      <c r="P2729" s="95">
        <v>348002</v>
      </c>
      <c r="Q2729" s="95">
        <v>46</v>
      </c>
      <c r="R2729" s="95">
        <v>182075</v>
      </c>
      <c r="S2729" s="95">
        <v>388</v>
      </c>
      <c r="T2729" s="95">
        <v>916933</v>
      </c>
      <c r="U2729" s="95">
        <v>377</v>
      </c>
      <c r="V2729" s="95">
        <v>1139194</v>
      </c>
      <c r="W2729" s="95">
        <v>47</v>
      </c>
      <c r="X2729" s="95">
        <v>64476</v>
      </c>
      <c r="Y2729" s="95">
        <v>46</v>
      </c>
      <c r="Z2729" s="95">
        <v>130648</v>
      </c>
      <c r="AA2729" s="95">
        <v>408</v>
      </c>
      <c r="AB2729" s="95">
        <v>1189241</v>
      </c>
      <c r="AC2729" s="95">
        <v>393</v>
      </c>
      <c r="AD2729" s="95">
        <v>1080797</v>
      </c>
      <c r="AE2729" s="95">
        <v>43</v>
      </c>
      <c r="AF2729" s="95">
        <v>97268</v>
      </c>
      <c r="AG2729" s="95">
        <v>41</v>
      </c>
      <c r="AH2729" s="95">
        <v>133666</v>
      </c>
      <c r="AI2729" s="95">
        <v>438</v>
      </c>
      <c r="AJ2729" s="95">
        <v>1524794</v>
      </c>
      <c r="AK2729" s="95">
        <v>416</v>
      </c>
      <c r="AL2729" s="95">
        <v>1301209</v>
      </c>
      <c r="AM2729" s="95">
        <v>40</v>
      </c>
      <c r="AN2729" s="95">
        <v>195527</v>
      </c>
      <c r="AO2729" s="95">
        <v>36</v>
      </c>
      <c r="AP2729" s="95">
        <v>106753</v>
      </c>
      <c r="AQ2729" s="72">
        <v>359.09</v>
      </c>
      <c r="AR2729" s="72">
        <v>219.07</v>
      </c>
      <c r="AS2729" s="72">
        <v>578.16</v>
      </c>
      <c r="AT2729" s="95">
        <v>1783939</v>
      </c>
      <c r="AU2729" s="95">
        <v>1062047</v>
      </c>
      <c r="AV2729" s="95">
        <v>414</v>
      </c>
      <c r="AW2729" s="95">
        <v>404</v>
      </c>
      <c r="AX2729" s="72">
        <v>337.63</v>
      </c>
      <c r="AY2729" s="72">
        <v>253.55</v>
      </c>
      <c r="AZ2729" s="72">
        <v>591.17999999999995</v>
      </c>
      <c r="BA2729" s="95">
        <v>1705695</v>
      </c>
      <c r="BB2729" s="95">
        <v>1256591</v>
      </c>
      <c r="BC2729" s="95">
        <v>421</v>
      </c>
      <c r="BD2729" s="95">
        <v>413</v>
      </c>
      <c r="BE2729" s="72">
        <v>188.01</v>
      </c>
      <c r="BF2729" s="72">
        <v>250.17</v>
      </c>
      <c r="BG2729" s="72">
        <v>438.18</v>
      </c>
      <c r="BH2729" s="95">
        <v>981409</v>
      </c>
      <c r="BI2729" s="95">
        <v>1269842</v>
      </c>
      <c r="BJ2729" s="95">
        <v>435</v>
      </c>
      <c r="BK2729" s="95">
        <v>423</v>
      </c>
      <c r="BL2729" s="72">
        <v>237.71</v>
      </c>
      <c r="BM2729" s="72">
        <v>233.19</v>
      </c>
      <c r="BN2729" s="72">
        <v>470.9</v>
      </c>
      <c r="BO2729" s="95">
        <v>1286509</v>
      </c>
      <c r="BP2729" s="95">
        <v>1214463</v>
      </c>
      <c r="BQ2729" s="95">
        <v>451</v>
      </c>
      <c r="BR2729" s="95">
        <v>434</v>
      </c>
      <c r="BS2729" s="72">
        <v>299.92</v>
      </c>
      <c r="BT2729" s="72">
        <v>259.58</v>
      </c>
      <c r="BU2729" s="72">
        <v>559.5</v>
      </c>
      <c r="BV2729" s="95">
        <v>1720321</v>
      </c>
      <c r="BW2729" s="95">
        <v>1407962</v>
      </c>
      <c r="BX2729" s="95">
        <v>478</v>
      </c>
      <c r="BY2729" s="95">
        <v>452</v>
      </c>
      <c r="BZ2729" s="95">
        <v>409</v>
      </c>
      <c r="CA2729" s="95">
        <v>417</v>
      </c>
      <c r="CB2729" s="95">
        <v>429</v>
      </c>
      <c r="CC2729" s="95">
        <v>443</v>
      </c>
      <c r="CD2729" s="95">
        <v>465</v>
      </c>
      <c r="CE2729" s="72">
        <v>650.75523149000003</v>
      </c>
      <c r="CF2729" s="72">
        <v>676.59346364999999</v>
      </c>
      <c r="CG2729" s="72">
        <v>712.40329333</v>
      </c>
      <c r="CH2729" s="72">
        <v>716.50152150999998</v>
      </c>
      <c r="CI2729" s="72">
        <v>731.52548966999996</v>
      </c>
      <c r="CJ2729" s="96">
        <v>0.88844464400000001</v>
      </c>
      <c r="CK2729" s="96">
        <v>0.87375954950000001</v>
      </c>
      <c r="CL2729" s="96">
        <v>0.61507295669999995</v>
      </c>
      <c r="CM2729" s="96">
        <v>0.65722121430000002</v>
      </c>
      <c r="CN2729" s="96">
        <v>0.7648400608</v>
      </c>
      <c r="CO2729" s="96">
        <v>0.85798753589999999</v>
      </c>
      <c r="CP2729" s="96">
        <v>0.88563953819999996</v>
      </c>
      <c r="CQ2729" s="96">
        <v>0.99584056389999998</v>
      </c>
      <c r="CR2729" s="96">
        <v>0.8893385586</v>
      </c>
      <c r="CS2729" s="95">
        <v>418</v>
      </c>
      <c r="CT2729" s="95">
        <v>419</v>
      </c>
      <c r="CU2729" s="95">
        <v>433</v>
      </c>
      <c r="CV2729" s="95">
        <v>446</v>
      </c>
      <c r="CW2729" s="95">
        <v>456</v>
      </c>
      <c r="CX2729" s="96">
        <v>0.87082241199999999</v>
      </c>
      <c r="CY2729" s="96">
        <v>0.88477813100000002</v>
      </c>
      <c r="CZ2729" s="96">
        <v>0.91423247900000004</v>
      </c>
      <c r="DA2729" s="96">
        <v>0.80474228800000003</v>
      </c>
      <c r="DB2729" s="96">
        <v>0.82027499800000003</v>
      </c>
      <c r="DC2729">
        <v>2013</v>
      </c>
      <c r="DD2729" s="6">
        <v>425.2</v>
      </c>
      <c r="DE2729" s="96">
        <v>3.5235423999999999E-3</v>
      </c>
      <c r="DF2729" s="72">
        <v>680.6</v>
      </c>
      <c r="DG2729" s="96">
        <v>1</v>
      </c>
      <c r="DH2729" s="72">
        <v>680.6</v>
      </c>
      <c r="DI2729" s="72">
        <v>818.63612964000004</v>
      </c>
      <c r="DJ2729" s="96">
        <v>0.65207361549999998</v>
      </c>
      <c r="DK2729" s="72">
        <v>728.62641152000003</v>
      </c>
      <c r="DL2729" s="96">
        <v>1.0075728719999999</v>
      </c>
      <c r="DM2729" s="72">
        <v>734.14420603999997</v>
      </c>
      <c r="DN2729" s="96">
        <v>1</v>
      </c>
      <c r="DO2729" s="96">
        <v>8.9519999999999999E-3</v>
      </c>
      <c r="DP2729" s="72">
        <v>6.57</v>
      </c>
      <c r="DQ2729" s="72">
        <v>727.57</v>
      </c>
      <c r="DR2729" t="s">
        <v>397</v>
      </c>
      <c r="DT2729" t="s">
        <v>1038</v>
      </c>
    </row>
    <row r="2730" spans="1:124" x14ac:dyDescent="0.3">
      <c r="A2730" t="s">
        <v>37</v>
      </c>
      <c r="B2730">
        <v>45700</v>
      </c>
      <c r="C2730" s="95">
        <v>26561</v>
      </c>
      <c r="D2730" s="95">
        <v>124012766</v>
      </c>
      <c r="E2730" s="95">
        <v>25803</v>
      </c>
      <c r="F2730" s="95">
        <v>110455772</v>
      </c>
      <c r="G2730" s="95">
        <v>5759</v>
      </c>
      <c r="H2730" s="95">
        <v>24569850</v>
      </c>
      <c r="I2730" s="95">
        <v>5243</v>
      </c>
      <c r="J2730" s="95">
        <v>21204993</v>
      </c>
      <c r="K2730" s="95">
        <v>25443</v>
      </c>
      <c r="L2730" s="95">
        <v>124159919</v>
      </c>
      <c r="M2730" s="95">
        <v>24611</v>
      </c>
      <c r="N2730" s="95">
        <v>112995363</v>
      </c>
      <c r="O2730" s="95">
        <v>5901</v>
      </c>
      <c r="P2730" s="95">
        <v>23839351</v>
      </c>
      <c r="Q2730" s="95">
        <v>5343</v>
      </c>
      <c r="R2730" s="95">
        <v>23280898</v>
      </c>
      <c r="S2730" s="95">
        <v>24813</v>
      </c>
      <c r="T2730" s="95">
        <v>127890111</v>
      </c>
      <c r="U2730" s="95">
        <v>23855</v>
      </c>
      <c r="V2730" s="95">
        <v>113676717</v>
      </c>
      <c r="W2730" s="95">
        <v>5862</v>
      </c>
      <c r="X2730" s="95">
        <v>26873761</v>
      </c>
      <c r="Y2730" s="95">
        <v>5307</v>
      </c>
      <c r="Z2730" s="95">
        <v>24435242</v>
      </c>
      <c r="AA2730" s="95">
        <v>24347</v>
      </c>
      <c r="AB2730" s="95">
        <v>113010871</v>
      </c>
      <c r="AC2730" s="95">
        <v>23299</v>
      </c>
      <c r="AD2730" s="95">
        <v>120164767</v>
      </c>
      <c r="AE2730" s="95">
        <v>5972</v>
      </c>
      <c r="AF2730" s="95">
        <v>24554004</v>
      </c>
      <c r="AG2730" s="95">
        <v>5400</v>
      </c>
      <c r="AH2730" s="95">
        <v>26987598</v>
      </c>
      <c r="AI2730" s="95">
        <v>23864</v>
      </c>
      <c r="AJ2730" s="95">
        <v>112053253.14</v>
      </c>
      <c r="AK2730" s="95">
        <v>22762</v>
      </c>
      <c r="AL2730" s="95">
        <v>123229331.66</v>
      </c>
      <c r="AM2730" s="95">
        <v>6085</v>
      </c>
      <c r="AN2730" s="95">
        <v>27124837</v>
      </c>
      <c r="AO2730" s="95">
        <v>5529</v>
      </c>
      <c r="AP2730" s="95">
        <v>28161479.379999999</v>
      </c>
      <c r="AQ2730" s="72">
        <v>383.1</v>
      </c>
      <c r="AR2730" s="72">
        <v>353.4</v>
      </c>
      <c r="AS2730" s="72">
        <v>736.5</v>
      </c>
      <c r="AT2730" s="95">
        <v>148582616</v>
      </c>
      <c r="AU2730" s="95">
        <v>131660765</v>
      </c>
      <c r="AV2730" s="95">
        <v>32320</v>
      </c>
      <c r="AW2730" s="95">
        <v>31046</v>
      </c>
      <c r="AX2730" s="72">
        <v>393.48</v>
      </c>
      <c r="AY2730" s="72">
        <v>379.13</v>
      </c>
      <c r="AZ2730" s="72">
        <v>772.61</v>
      </c>
      <c r="BA2730" s="95">
        <v>147999270</v>
      </c>
      <c r="BB2730" s="95">
        <v>136276261</v>
      </c>
      <c r="BC2730" s="95">
        <v>31344</v>
      </c>
      <c r="BD2730" s="95">
        <v>29954</v>
      </c>
      <c r="BE2730" s="72">
        <v>420.44</v>
      </c>
      <c r="BF2730" s="72">
        <v>394.67</v>
      </c>
      <c r="BG2730" s="72">
        <v>815.11</v>
      </c>
      <c r="BH2730" s="95">
        <v>154763872</v>
      </c>
      <c r="BI2730" s="95">
        <v>138111959</v>
      </c>
      <c r="BJ2730" s="95">
        <v>30675</v>
      </c>
      <c r="BK2730" s="95">
        <v>29162</v>
      </c>
      <c r="BL2730" s="72">
        <v>378.1</v>
      </c>
      <c r="BM2730" s="72">
        <v>427.29</v>
      </c>
      <c r="BN2730" s="72">
        <v>805.39</v>
      </c>
      <c r="BO2730" s="95">
        <v>137564875</v>
      </c>
      <c r="BP2730" s="95">
        <v>147152365</v>
      </c>
      <c r="BQ2730" s="95">
        <v>30319</v>
      </c>
      <c r="BR2730" s="95">
        <v>28699</v>
      </c>
      <c r="BS2730" s="72">
        <v>387.26</v>
      </c>
      <c r="BT2730" s="72">
        <v>445.93</v>
      </c>
      <c r="BU2730" s="72">
        <v>833.19</v>
      </c>
      <c r="BV2730" s="95">
        <v>139178090.13999999</v>
      </c>
      <c r="BW2730" s="95">
        <v>151390811.03999999</v>
      </c>
      <c r="BX2730" s="95">
        <v>29949</v>
      </c>
      <c r="BY2730" s="95">
        <v>28291</v>
      </c>
      <c r="BZ2730" s="95">
        <v>31713</v>
      </c>
      <c r="CA2730" s="95">
        <v>30673</v>
      </c>
      <c r="CB2730" s="95">
        <v>29946</v>
      </c>
      <c r="CC2730" s="95">
        <v>29550</v>
      </c>
      <c r="CD2730" s="95">
        <v>29138</v>
      </c>
      <c r="CE2730" s="72">
        <v>650.75523149000003</v>
      </c>
      <c r="CF2730" s="72">
        <v>676.59346364999999</v>
      </c>
      <c r="CG2730" s="72">
        <v>712.40329333</v>
      </c>
      <c r="CH2730" s="72">
        <v>716.50152150999998</v>
      </c>
      <c r="CI2730" s="72">
        <v>731.52548966999996</v>
      </c>
      <c r="CJ2730" s="96">
        <v>1.1317619350000001</v>
      </c>
      <c r="CK2730" s="96">
        <v>1.1419117113999999</v>
      </c>
      <c r="CL2730" s="96">
        <v>1.1441693316999999</v>
      </c>
      <c r="CM2730" s="96">
        <v>1.1240590226</v>
      </c>
      <c r="CN2730" s="96">
        <v>1.1389760326</v>
      </c>
      <c r="CO2730" s="96">
        <v>1.1002939170999999</v>
      </c>
      <c r="CP2730" s="96">
        <v>1.0326110042000001</v>
      </c>
      <c r="CQ2730" s="96">
        <v>0.99584056389999998</v>
      </c>
      <c r="CR2730" s="96">
        <v>1.0369238754000001</v>
      </c>
      <c r="CS2730" s="95">
        <v>30253</v>
      </c>
      <c r="CT2730" s="95">
        <v>29101</v>
      </c>
      <c r="CU2730" s="95">
        <v>28456</v>
      </c>
      <c r="CV2730" s="95">
        <v>27885</v>
      </c>
      <c r="CW2730" s="95">
        <v>27355</v>
      </c>
      <c r="CX2730" s="96">
        <v>1.1103549070000001</v>
      </c>
      <c r="CY2730" s="96">
        <v>1.104466803</v>
      </c>
      <c r="CZ2730" s="96">
        <v>1.0982252189999999</v>
      </c>
      <c r="DA2730" s="96">
        <v>1.087261096</v>
      </c>
      <c r="DB2730" s="96">
        <v>1.1001651219999999</v>
      </c>
      <c r="DC2730">
        <v>2013</v>
      </c>
      <c r="DD2730" s="6">
        <v>29430.400000000001</v>
      </c>
      <c r="DE2730" s="96">
        <v>1.1676809E-3</v>
      </c>
      <c r="DF2730" s="72">
        <v>795.42</v>
      </c>
      <c r="DG2730" s="96">
        <v>1.0063002286</v>
      </c>
      <c r="DH2730" s="72">
        <v>800.43132782999999</v>
      </c>
      <c r="DI2730" s="72">
        <v>810.30268504000003</v>
      </c>
      <c r="DJ2730" s="96">
        <v>1</v>
      </c>
      <c r="DK2730" s="72">
        <v>800.43132782999999</v>
      </c>
      <c r="DL2730" s="96">
        <v>1</v>
      </c>
      <c r="DM2730" s="72">
        <v>800.43132782999999</v>
      </c>
      <c r="DN2730" s="96">
        <v>1</v>
      </c>
      <c r="DO2730" s="96">
        <v>4.1079999999999997E-3</v>
      </c>
      <c r="DP2730" s="72">
        <v>3.29</v>
      </c>
      <c r="DQ2730" s="72">
        <v>797.14</v>
      </c>
      <c r="DR2730" t="s">
        <v>37</v>
      </c>
      <c r="DT2730" t="s">
        <v>1038</v>
      </c>
    </row>
    <row r="2731" spans="1:124" x14ac:dyDescent="0.3">
      <c r="A2731" t="s">
        <v>1671</v>
      </c>
      <c r="B2731">
        <v>45710</v>
      </c>
      <c r="C2731" s="95">
        <v>684</v>
      </c>
      <c r="D2731" s="95">
        <v>3990267</v>
      </c>
      <c r="E2731" s="95">
        <v>662</v>
      </c>
      <c r="F2731" s="95">
        <v>3978878</v>
      </c>
      <c r="G2731" s="95">
        <v>94</v>
      </c>
      <c r="H2731" s="95">
        <v>278455</v>
      </c>
      <c r="I2731" s="95">
        <v>90</v>
      </c>
      <c r="J2731" s="95">
        <v>407729</v>
      </c>
      <c r="K2731" s="95">
        <v>654</v>
      </c>
      <c r="L2731" s="95">
        <v>4674051</v>
      </c>
      <c r="M2731" s="95">
        <v>634</v>
      </c>
      <c r="N2731" s="95">
        <v>4446322</v>
      </c>
      <c r="O2731" s="95">
        <v>101</v>
      </c>
      <c r="P2731" s="95">
        <v>338135</v>
      </c>
      <c r="Q2731" s="95">
        <v>93</v>
      </c>
      <c r="R2731" s="95">
        <v>469993</v>
      </c>
      <c r="S2731" s="95">
        <v>626</v>
      </c>
      <c r="T2731" s="95">
        <v>3335339</v>
      </c>
      <c r="U2731" s="95">
        <v>608</v>
      </c>
      <c r="V2731" s="95">
        <v>4336358</v>
      </c>
      <c r="W2731" s="95">
        <v>106</v>
      </c>
      <c r="X2731" s="95">
        <v>278133</v>
      </c>
      <c r="Y2731" s="95">
        <v>101</v>
      </c>
      <c r="Z2731" s="95">
        <v>463324</v>
      </c>
      <c r="AA2731" s="95">
        <v>617</v>
      </c>
      <c r="AB2731" s="95">
        <v>4295329</v>
      </c>
      <c r="AC2731" s="95">
        <v>604</v>
      </c>
      <c r="AD2731" s="95">
        <v>4939044</v>
      </c>
      <c r="AE2731" s="95">
        <v>106</v>
      </c>
      <c r="AF2731" s="95">
        <v>417442</v>
      </c>
      <c r="AG2731" s="95">
        <v>99</v>
      </c>
      <c r="AH2731" s="95">
        <v>629987</v>
      </c>
      <c r="AI2731" s="95">
        <v>600</v>
      </c>
      <c r="AJ2731" s="95">
        <v>3006122</v>
      </c>
      <c r="AK2731" s="95">
        <v>588</v>
      </c>
      <c r="AL2731" s="95">
        <v>4582069</v>
      </c>
      <c r="AM2731" s="95">
        <v>106</v>
      </c>
      <c r="AN2731" s="95">
        <v>439659</v>
      </c>
      <c r="AO2731" s="95">
        <v>101</v>
      </c>
      <c r="AP2731" s="95">
        <v>793206</v>
      </c>
      <c r="AQ2731" s="72">
        <v>457.23</v>
      </c>
      <c r="AR2731" s="72">
        <v>486.1</v>
      </c>
      <c r="AS2731" s="72">
        <v>943.33</v>
      </c>
      <c r="AT2731" s="95">
        <v>4268722</v>
      </c>
      <c r="AU2731" s="95">
        <v>4386607</v>
      </c>
      <c r="AV2731" s="95">
        <v>778</v>
      </c>
      <c r="AW2731" s="95">
        <v>752</v>
      </c>
      <c r="AX2731" s="72">
        <v>553.22</v>
      </c>
      <c r="AY2731" s="72">
        <v>563.54</v>
      </c>
      <c r="AZ2731" s="72">
        <v>1116.76</v>
      </c>
      <c r="BA2731" s="95">
        <v>5012186</v>
      </c>
      <c r="BB2731" s="95">
        <v>4916315</v>
      </c>
      <c r="BC2731" s="95">
        <v>755</v>
      </c>
      <c r="BD2731" s="95">
        <v>727</v>
      </c>
      <c r="BE2731" s="72">
        <v>411.37</v>
      </c>
      <c r="BF2731" s="72">
        <v>564.14</v>
      </c>
      <c r="BG2731" s="72">
        <v>975.51</v>
      </c>
      <c r="BH2731" s="95">
        <v>3613472</v>
      </c>
      <c r="BI2731" s="95">
        <v>4799682</v>
      </c>
      <c r="BJ2731" s="95">
        <v>732</v>
      </c>
      <c r="BK2731" s="95">
        <v>709</v>
      </c>
      <c r="BL2731" s="72">
        <v>543.20000000000005</v>
      </c>
      <c r="BM2731" s="72">
        <v>660.15</v>
      </c>
      <c r="BN2731" s="72">
        <v>1203.3499999999999</v>
      </c>
      <c r="BO2731" s="95">
        <v>4712771</v>
      </c>
      <c r="BP2731" s="95">
        <v>5569031</v>
      </c>
      <c r="BQ2731" s="95">
        <v>723</v>
      </c>
      <c r="BR2731" s="95">
        <v>703</v>
      </c>
      <c r="BS2731" s="72">
        <v>406.73</v>
      </c>
      <c r="BT2731" s="72">
        <v>650.13</v>
      </c>
      <c r="BU2731" s="72">
        <v>1056.8599999999999</v>
      </c>
      <c r="BV2731" s="95">
        <v>3445781</v>
      </c>
      <c r="BW2731" s="95">
        <v>5375275</v>
      </c>
      <c r="BX2731" s="95">
        <v>706</v>
      </c>
      <c r="BY2731" s="95">
        <v>689</v>
      </c>
      <c r="BZ2731" s="95">
        <v>766</v>
      </c>
      <c r="CA2731" s="95">
        <v>741</v>
      </c>
      <c r="CB2731" s="95">
        <v>721</v>
      </c>
      <c r="CC2731" s="95">
        <v>714</v>
      </c>
      <c r="CD2731" s="95">
        <v>698</v>
      </c>
      <c r="CE2731" s="72">
        <v>650.75523149000003</v>
      </c>
      <c r="CF2731" s="72">
        <v>676.59346364999999</v>
      </c>
      <c r="CG2731" s="72">
        <v>712.40329333</v>
      </c>
      <c r="CH2731" s="72">
        <v>716.50152150999998</v>
      </c>
      <c r="CI2731" s="72">
        <v>731.52548966999996</v>
      </c>
      <c r="CJ2731" s="96">
        <v>1.4495926492</v>
      </c>
      <c r="CK2731" s="96">
        <v>1.6505627973000001</v>
      </c>
      <c r="CL2731" s="96">
        <v>1.3693226984</v>
      </c>
      <c r="CM2731" s="96">
        <v>1.6794800344</v>
      </c>
      <c r="CN2731" s="96">
        <v>1.4447343461</v>
      </c>
      <c r="CO2731" s="96">
        <v>1.1297112111000001</v>
      </c>
      <c r="CP2731" s="96">
        <v>1.3443599480999999</v>
      </c>
      <c r="CQ2731" s="96">
        <v>0.99584056389999998</v>
      </c>
      <c r="CR2731" s="96">
        <v>1.3499748904</v>
      </c>
      <c r="CS2731" s="95">
        <v>768</v>
      </c>
      <c r="CT2731" s="95">
        <v>720</v>
      </c>
      <c r="CU2731" s="95">
        <v>714</v>
      </c>
      <c r="CV2731" s="95">
        <v>720</v>
      </c>
      <c r="CW2731" s="95">
        <v>722</v>
      </c>
      <c r="CX2731" s="96">
        <v>1.13374767</v>
      </c>
      <c r="CY2731" s="96">
        <v>1.1082698289999999</v>
      </c>
      <c r="CZ2731" s="96">
        <v>1.154721286</v>
      </c>
      <c r="DA2731" s="96">
        <v>1.0946308060000001</v>
      </c>
      <c r="DB2731" s="96">
        <v>1.1570498440000001</v>
      </c>
      <c r="DC2731">
        <v>2013</v>
      </c>
      <c r="DD2731" s="6">
        <v>716</v>
      </c>
      <c r="DE2731" s="96">
        <v>6.9154250000000002E-4</v>
      </c>
      <c r="DF2731" s="72">
        <v>1036.05</v>
      </c>
      <c r="DG2731" s="96">
        <v>1</v>
      </c>
      <c r="DH2731" s="72">
        <v>1036.05</v>
      </c>
      <c r="DI2731" s="72">
        <v>818.63612964000004</v>
      </c>
      <c r="DJ2731" s="96">
        <v>0.84616783210000002</v>
      </c>
      <c r="DK2731" s="72">
        <v>1002.604753</v>
      </c>
      <c r="DL2731" s="96">
        <v>1.0075728719999999</v>
      </c>
      <c r="DM2731" s="72">
        <v>1010.1973504</v>
      </c>
      <c r="DN2731" s="96">
        <v>1</v>
      </c>
      <c r="DO2731" s="96">
        <v>2.3419999999999999E-3</v>
      </c>
      <c r="DP2731" s="72">
        <v>2.37</v>
      </c>
      <c r="DQ2731" s="72">
        <v>1007.83</v>
      </c>
      <c r="DR2731" t="s">
        <v>1671</v>
      </c>
      <c r="DT2731" t="s">
        <v>1038</v>
      </c>
    </row>
    <row r="2732" spans="1:124" x14ac:dyDescent="0.3">
      <c r="A2732" t="s">
        <v>1672</v>
      </c>
      <c r="B2732">
        <v>45711</v>
      </c>
      <c r="C2732" s="95">
        <v>4798</v>
      </c>
      <c r="D2732" s="95">
        <v>26326086</v>
      </c>
      <c r="E2732" s="95">
        <v>4696</v>
      </c>
      <c r="F2732" s="95">
        <v>26405729</v>
      </c>
      <c r="G2732" s="95">
        <v>1008</v>
      </c>
      <c r="H2732" s="95">
        <v>3397287</v>
      </c>
      <c r="I2732" s="95">
        <v>956</v>
      </c>
      <c r="J2732" s="95">
        <v>4779572</v>
      </c>
      <c r="K2732" s="95">
        <v>4299</v>
      </c>
      <c r="L2732" s="95">
        <v>22848377</v>
      </c>
      <c r="M2732" s="95">
        <v>4170</v>
      </c>
      <c r="N2732" s="95">
        <v>26179202</v>
      </c>
      <c r="O2732" s="95">
        <v>990</v>
      </c>
      <c r="P2732" s="95">
        <v>3831027</v>
      </c>
      <c r="Q2732" s="95">
        <v>934</v>
      </c>
      <c r="R2732" s="95">
        <v>5193969</v>
      </c>
      <c r="S2732" s="95">
        <v>4056</v>
      </c>
      <c r="T2732" s="95">
        <v>22076345</v>
      </c>
      <c r="U2732" s="95">
        <v>3913</v>
      </c>
      <c r="V2732" s="95">
        <v>26352521</v>
      </c>
      <c r="W2732" s="95">
        <v>1000</v>
      </c>
      <c r="X2732" s="95">
        <v>4190330</v>
      </c>
      <c r="Y2732" s="95">
        <v>933</v>
      </c>
      <c r="Z2732" s="95">
        <v>5659398</v>
      </c>
      <c r="AA2732" s="95">
        <v>4064</v>
      </c>
      <c r="AB2732" s="95">
        <v>20298275</v>
      </c>
      <c r="AC2732" s="95">
        <v>3911</v>
      </c>
      <c r="AD2732" s="95">
        <v>27543180</v>
      </c>
      <c r="AE2732" s="95">
        <v>1030</v>
      </c>
      <c r="AF2732" s="95">
        <v>4112215</v>
      </c>
      <c r="AG2732" s="95">
        <v>966</v>
      </c>
      <c r="AH2732" s="95">
        <v>6304508</v>
      </c>
      <c r="AI2732" s="95">
        <v>3942</v>
      </c>
      <c r="AJ2732" s="95">
        <v>21630662</v>
      </c>
      <c r="AK2732" s="95">
        <v>3762</v>
      </c>
      <c r="AL2732" s="95">
        <v>28674091</v>
      </c>
      <c r="AM2732" s="95">
        <v>1021</v>
      </c>
      <c r="AN2732" s="95">
        <v>5720982</v>
      </c>
      <c r="AO2732" s="95">
        <v>960</v>
      </c>
      <c r="AP2732" s="95">
        <v>6703591</v>
      </c>
      <c r="AQ2732" s="72">
        <v>426.62</v>
      </c>
      <c r="AR2732" s="72">
        <v>459.8</v>
      </c>
      <c r="AS2732" s="72">
        <v>886.42</v>
      </c>
      <c r="AT2732" s="95">
        <v>29723373</v>
      </c>
      <c r="AU2732" s="95">
        <v>31185301</v>
      </c>
      <c r="AV2732" s="95">
        <v>5806</v>
      </c>
      <c r="AW2732" s="95">
        <v>5652</v>
      </c>
      <c r="AX2732" s="72">
        <v>420.36</v>
      </c>
      <c r="AY2732" s="72">
        <v>512.23</v>
      </c>
      <c r="AZ2732" s="72">
        <v>932.59</v>
      </c>
      <c r="BA2732" s="95">
        <v>26679404</v>
      </c>
      <c r="BB2732" s="95">
        <v>31373171</v>
      </c>
      <c r="BC2732" s="95">
        <v>5289</v>
      </c>
      <c r="BD2732" s="95">
        <v>5104</v>
      </c>
      <c r="BE2732" s="72">
        <v>432.93</v>
      </c>
      <c r="BF2732" s="72">
        <v>550.49</v>
      </c>
      <c r="BG2732" s="72">
        <v>983.42</v>
      </c>
      <c r="BH2732" s="95">
        <v>26266675</v>
      </c>
      <c r="BI2732" s="95">
        <v>32011919</v>
      </c>
      <c r="BJ2732" s="95">
        <v>5056</v>
      </c>
      <c r="BK2732" s="95">
        <v>4846</v>
      </c>
      <c r="BL2732" s="72">
        <v>399.33</v>
      </c>
      <c r="BM2732" s="72">
        <v>578.36</v>
      </c>
      <c r="BN2732" s="72">
        <v>977.69</v>
      </c>
      <c r="BO2732" s="95">
        <v>24410490</v>
      </c>
      <c r="BP2732" s="95">
        <v>33847688</v>
      </c>
      <c r="BQ2732" s="95">
        <v>5094</v>
      </c>
      <c r="BR2732" s="95">
        <v>4877</v>
      </c>
      <c r="BS2732" s="72">
        <v>459.26</v>
      </c>
      <c r="BT2732" s="72">
        <v>624.34</v>
      </c>
      <c r="BU2732" s="72">
        <v>1083.5999999999999</v>
      </c>
      <c r="BV2732" s="95">
        <v>27351644</v>
      </c>
      <c r="BW2732" s="95">
        <v>35377682</v>
      </c>
      <c r="BX2732" s="95">
        <v>4963</v>
      </c>
      <c r="BY2732" s="95">
        <v>4722</v>
      </c>
      <c r="BZ2732" s="95">
        <v>5733</v>
      </c>
      <c r="CA2732" s="95">
        <v>5200</v>
      </c>
      <c r="CB2732" s="95">
        <v>4955</v>
      </c>
      <c r="CC2732" s="95">
        <v>4991</v>
      </c>
      <c r="CD2732" s="95">
        <v>4845</v>
      </c>
      <c r="CE2732" s="72">
        <v>650.75523149000003</v>
      </c>
      <c r="CF2732" s="72">
        <v>676.59346364999999</v>
      </c>
      <c r="CG2732" s="72">
        <v>712.40329333</v>
      </c>
      <c r="CH2732" s="72">
        <v>716.50152150999998</v>
      </c>
      <c r="CI2732" s="72">
        <v>731.52548966999996</v>
      </c>
      <c r="CJ2732" s="96">
        <v>1.3621404132999999</v>
      </c>
      <c r="CK2732" s="96">
        <v>1.3783609362</v>
      </c>
      <c r="CL2732" s="96">
        <v>1.3804259598999999</v>
      </c>
      <c r="CM2732" s="96">
        <v>1.3645330410000001</v>
      </c>
      <c r="CN2732" s="96">
        <v>1.4812880962999999</v>
      </c>
      <c r="CO2732" s="96">
        <v>1.2044553514</v>
      </c>
      <c r="CP2732" s="96">
        <v>1.1568296722</v>
      </c>
      <c r="CQ2732" s="96">
        <v>0.99584056389999998</v>
      </c>
      <c r="CR2732" s="96">
        <v>1.1616613631999999</v>
      </c>
      <c r="CS2732" s="95">
        <v>5228</v>
      </c>
      <c r="CT2732" s="95">
        <v>4792</v>
      </c>
      <c r="CU2732" s="95">
        <v>4545</v>
      </c>
      <c r="CV2732" s="95">
        <v>4519</v>
      </c>
      <c r="CW2732" s="95">
        <v>4313</v>
      </c>
      <c r="CX2732" s="96">
        <v>1.1586342919999999</v>
      </c>
      <c r="CY2732" s="96">
        <v>1.2235201170000001</v>
      </c>
      <c r="CZ2732" s="96">
        <v>1.2135584930000001</v>
      </c>
      <c r="DA2732" s="96">
        <v>1.210296928</v>
      </c>
      <c r="DB2732" s="96">
        <v>1.2231018339999999</v>
      </c>
      <c r="DC2732">
        <v>2013</v>
      </c>
      <c r="DD2732" s="6">
        <v>5040.2</v>
      </c>
      <c r="DE2732" s="96">
        <v>1.3351861E-3</v>
      </c>
      <c r="DF2732" s="72">
        <v>890.95</v>
      </c>
      <c r="DG2732" s="96">
        <v>1</v>
      </c>
      <c r="DH2732" s="72">
        <v>890.95</v>
      </c>
      <c r="DI2732" s="72">
        <v>818.63612964000004</v>
      </c>
      <c r="DJ2732" s="96">
        <v>1</v>
      </c>
      <c r="DK2732" s="72">
        <v>890.95</v>
      </c>
      <c r="DL2732" s="96">
        <v>1</v>
      </c>
      <c r="DM2732" s="72">
        <v>890.95</v>
      </c>
      <c r="DN2732" s="96">
        <v>1</v>
      </c>
      <c r="DO2732" s="96">
        <v>3.3899999999999998E-3</v>
      </c>
      <c r="DP2732" s="72">
        <v>3.02</v>
      </c>
      <c r="DQ2732" s="72">
        <v>887.93</v>
      </c>
      <c r="DR2732" t="s">
        <v>1672</v>
      </c>
      <c r="DT2732" t="s">
        <v>1038</v>
      </c>
    </row>
    <row r="2733" spans="1:124" x14ac:dyDescent="0.3">
      <c r="A2733" t="s">
        <v>130</v>
      </c>
      <c r="B2733">
        <v>45720</v>
      </c>
      <c r="C2733" s="95">
        <v>12503</v>
      </c>
      <c r="D2733" s="95">
        <v>61239383</v>
      </c>
      <c r="E2733" s="95">
        <v>11844</v>
      </c>
      <c r="F2733" s="95">
        <v>46625450</v>
      </c>
      <c r="G2733" s="95">
        <v>2467</v>
      </c>
      <c r="H2733" s="95">
        <v>9377830</v>
      </c>
      <c r="I2733" s="95">
        <v>2132</v>
      </c>
      <c r="J2733" s="95">
        <v>8021700</v>
      </c>
      <c r="K2733" s="95">
        <v>12231</v>
      </c>
      <c r="L2733" s="95">
        <v>61953547</v>
      </c>
      <c r="M2733" s="95">
        <v>11493</v>
      </c>
      <c r="N2733" s="95">
        <v>48492384</v>
      </c>
      <c r="O2733" s="95">
        <v>2576</v>
      </c>
      <c r="P2733" s="95">
        <v>8766558</v>
      </c>
      <c r="Q2733" s="95">
        <v>2212</v>
      </c>
      <c r="R2733" s="95">
        <v>8406987</v>
      </c>
      <c r="S2733" s="95">
        <v>12374</v>
      </c>
      <c r="T2733" s="95">
        <v>68178372</v>
      </c>
      <c r="U2733" s="95">
        <v>11557</v>
      </c>
      <c r="V2733" s="95">
        <v>51680792</v>
      </c>
      <c r="W2733" s="95">
        <v>2639</v>
      </c>
      <c r="X2733" s="95">
        <v>10769393</v>
      </c>
      <c r="Y2733" s="95">
        <v>2256</v>
      </c>
      <c r="Z2733" s="95">
        <v>10354056</v>
      </c>
      <c r="AA2733" s="95">
        <v>12532</v>
      </c>
      <c r="AB2733" s="95">
        <v>61759028</v>
      </c>
      <c r="AC2733" s="95">
        <v>11584</v>
      </c>
      <c r="AD2733" s="95">
        <v>53871892</v>
      </c>
      <c r="AE2733" s="95">
        <v>2723</v>
      </c>
      <c r="AF2733" s="95">
        <v>12864102</v>
      </c>
      <c r="AG2733" s="95">
        <v>2348</v>
      </c>
      <c r="AH2733" s="95">
        <v>10974794</v>
      </c>
      <c r="AI2733" s="95">
        <v>12810</v>
      </c>
      <c r="AJ2733" s="95">
        <v>63639487.740000002</v>
      </c>
      <c r="AK2733" s="95">
        <v>11805</v>
      </c>
      <c r="AL2733" s="95">
        <v>60886296.700000003</v>
      </c>
      <c r="AM2733" s="95">
        <v>2853</v>
      </c>
      <c r="AN2733" s="95">
        <v>13625255.970000001</v>
      </c>
      <c r="AO2733" s="95">
        <v>2468</v>
      </c>
      <c r="AP2733" s="95">
        <v>12263591.039999999</v>
      </c>
      <c r="AQ2733" s="72">
        <v>393.1</v>
      </c>
      <c r="AR2733" s="72">
        <v>325.83999999999997</v>
      </c>
      <c r="AS2733" s="72">
        <v>718.94</v>
      </c>
      <c r="AT2733" s="95">
        <v>70617213</v>
      </c>
      <c r="AU2733" s="95">
        <v>54647150</v>
      </c>
      <c r="AV2733" s="95">
        <v>14970</v>
      </c>
      <c r="AW2733" s="95">
        <v>13976</v>
      </c>
      <c r="AX2733" s="72">
        <v>398.01</v>
      </c>
      <c r="AY2733" s="72">
        <v>345.98</v>
      </c>
      <c r="AZ2733" s="72">
        <v>743.99</v>
      </c>
      <c r="BA2733" s="95">
        <v>70720105</v>
      </c>
      <c r="BB2733" s="95">
        <v>56899371</v>
      </c>
      <c r="BC2733" s="95">
        <v>14807</v>
      </c>
      <c r="BD2733" s="95">
        <v>13705</v>
      </c>
      <c r="BE2733" s="72">
        <v>438.22</v>
      </c>
      <c r="BF2733" s="72">
        <v>374.25</v>
      </c>
      <c r="BG2733" s="72">
        <v>812.47</v>
      </c>
      <c r="BH2733" s="95">
        <v>78947765</v>
      </c>
      <c r="BI2733" s="95">
        <v>62034848</v>
      </c>
      <c r="BJ2733" s="95">
        <v>15013</v>
      </c>
      <c r="BK2733" s="95">
        <v>13813</v>
      </c>
      <c r="BL2733" s="72">
        <v>407.64</v>
      </c>
      <c r="BM2733" s="72">
        <v>387.88</v>
      </c>
      <c r="BN2733" s="72">
        <v>795.52</v>
      </c>
      <c r="BO2733" s="95">
        <v>74623130</v>
      </c>
      <c r="BP2733" s="95">
        <v>64846686</v>
      </c>
      <c r="BQ2733" s="95">
        <v>15255</v>
      </c>
      <c r="BR2733" s="95">
        <v>13932</v>
      </c>
      <c r="BS2733" s="72">
        <v>411.08</v>
      </c>
      <c r="BT2733" s="72">
        <v>427.09</v>
      </c>
      <c r="BU2733" s="72">
        <v>838.17</v>
      </c>
      <c r="BV2733" s="95">
        <v>77264743.709999993</v>
      </c>
      <c r="BW2733" s="95">
        <v>73149887.739999995</v>
      </c>
      <c r="BX2733" s="95">
        <v>15663</v>
      </c>
      <c r="BY2733" s="95">
        <v>14273</v>
      </c>
      <c r="BZ2733" s="95">
        <v>14496</v>
      </c>
      <c r="CA2733" s="95">
        <v>14276</v>
      </c>
      <c r="CB2733" s="95">
        <v>14435</v>
      </c>
      <c r="CC2733" s="95">
        <v>14627</v>
      </c>
      <c r="CD2733" s="95">
        <v>14983</v>
      </c>
      <c r="CE2733" s="72">
        <v>650.75523149000003</v>
      </c>
      <c r="CF2733" s="72">
        <v>676.59346364999999</v>
      </c>
      <c r="CG2733" s="72">
        <v>712.40329333</v>
      </c>
      <c r="CH2733" s="72">
        <v>716.50152150999998</v>
      </c>
      <c r="CI2733" s="72">
        <v>731.52548966999996</v>
      </c>
      <c r="CJ2733" s="96">
        <v>1.104777903</v>
      </c>
      <c r="CK2733" s="96">
        <v>1.0996115688000001</v>
      </c>
      <c r="CL2733" s="96">
        <v>1.1404635654999999</v>
      </c>
      <c r="CM2733" s="96">
        <v>1.1102837553</v>
      </c>
      <c r="CN2733" s="96">
        <v>1.1457837243</v>
      </c>
      <c r="CO2733" s="96">
        <v>0.99730939419999998</v>
      </c>
      <c r="CP2733" s="96">
        <v>1.1232062085000001</v>
      </c>
      <c r="CQ2733" s="96">
        <v>0.99584056389999998</v>
      </c>
      <c r="CR2733" s="96">
        <v>1.1278974656</v>
      </c>
      <c r="CS2733" s="95">
        <v>12620</v>
      </c>
      <c r="CT2733" s="95">
        <v>12490</v>
      </c>
      <c r="CU2733" s="95">
        <v>12593</v>
      </c>
      <c r="CV2733" s="95">
        <v>12749</v>
      </c>
      <c r="CW2733" s="95">
        <v>12869</v>
      </c>
      <c r="CX2733" s="96">
        <v>0.98194399899999996</v>
      </c>
      <c r="CY2733" s="96">
        <v>0.98490525799999995</v>
      </c>
      <c r="CZ2733" s="96">
        <v>1.003418937</v>
      </c>
      <c r="DA2733" s="96">
        <v>0.99445644799999999</v>
      </c>
      <c r="DB2733" s="96">
        <v>1.021264145</v>
      </c>
      <c r="DC2733">
        <v>2013</v>
      </c>
      <c r="DD2733" s="6">
        <v>13939.8</v>
      </c>
      <c r="DE2733" s="96">
        <v>1.1796700000000001E-3</v>
      </c>
      <c r="DF2733" s="72">
        <v>865.19</v>
      </c>
      <c r="DG2733" s="96">
        <v>1</v>
      </c>
      <c r="DH2733" s="72">
        <v>865.19</v>
      </c>
      <c r="DI2733" s="72">
        <v>850.37490820000005</v>
      </c>
      <c r="DJ2733" s="96">
        <v>1</v>
      </c>
      <c r="DK2733" s="72">
        <v>865.19</v>
      </c>
      <c r="DL2733" s="96">
        <v>1</v>
      </c>
      <c r="DM2733" s="72">
        <v>865.19</v>
      </c>
      <c r="DN2733" s="96">
        <v>1</v>
      </c>
      <c r="DO2733" s="96">
        <v>3.6749999999999999E-3</v>
      </c>
      <c r="DP2733" s="72">
        <v>3.18</v>
      </c>
      <c r="DQ2733" s="72">
        <v>862.01</v>
      </c>
      <c r="DR2733" t="s">
        <v>130</v>
      </c>
      <c r="DT2733" t="s">
        <v>1038</v>
      </c>
    </row>
    <row r="2734" spans="1:124" x14ac:dyDescent="0.3">
      <c r="A2734" t="s">
        <v>399</v>
      </c>
      <c r="B2734">
        <v>45721</v>
      </c>
      <c r="C2734" s="95">
        <v>2169</v>
      </c>
      <c r="D2734" s="95">
        <v>10360288</v>
      </c>
      <c r="E2734" s="95">
        <v>2136</v>
      </c>
      <c r="F2734" s="95">
        <v>7752205</v>
      </c>
      <c r="G2734" s="95">
        <v>369</v>
      </c>
      <c r="H2734" s="95">
        <v>1204829</v>
      </c>
      <c r="I2734" s="95">
        <v>348</v>
      </c>
      <c r="J2734" s="95">
        <v>1304397</v>
      </c>
      <c r="K2734" s="95">
        <v>2064</v>
      </c>
      <c r="L2734" s="95">
        <v>9796333</v>
      </c>
      <c r="M2734" s="95">
        <v>2025</v>
      </c>
      <c r="N2734" s="95">
        <v>7174350</v>
      </c>
      <c r="O2734" s="95">
        <v>359</v>
      </c>
      <c r="P2734" s="95">
        <v>1395180</v>
      </c>
      <c r="Q2734" s="95">
        <v>337</v>
      </c>
      <c r="R2734" s="95">
        <v>1458124</v>
      </c>
      <c r="S2734" s="95">
        <v>2037</v>
      </c>
      <c r="T2734" s="95">
        <v>9993369</v>
      </c>
      <c r="U2734" s="95">
        <v>1985</v>
      </c>
      <c r="V2734" s="95">
        <v>7484875</v>
      </c>
      <c r="W2734" s="95">
        <v>352</v>
      </c>
      <c r="X2734" s="95">
        <v>1488749</v>
      </c>
      <c r="Y2734" s="95">
        <v>326</v>
      </c>
      <c r="Z2734" s="95">
        <v>1508421</v>
      </c>
      <c r="AA2734" s="95">
        <v>2042</v>
      </c>
      <c r="AB2734" s="95">
        <v>9713437</v>
      </c>
      <c r="AC2734" s="95">
        <v>1982</v>
      </c>
      <c r="AD2734" s="95">
        <v>7779186</v>
      </c>
      <c r="AE2734" s="95">
        <v>358</v>
      </c>
      <c r="AF2734" s="95">
        <v>1650061</v>
      </c>
      <c r="AG2734" s="95">
        <v>334</v>
      </c>
      <c r="AH2734" s="95">
        <v>1375650</v>
      </c>
      <c r="AI2734" s="95">
        <v>2018</v>
      </c>
      <c r="AJ2734" s="95">
        <v>9640732</v>
      </c>
      <c r="AK2734" s="95">
        <v>1960</v>
      </c>
      <c r="AL2734" s="95">
        <v>7969108.0700000003</v>
      </c>
      <c r="AM2734" s="95">
        <v>353</v>
      </c>
      <c r="AN2734" s="95">
        <v>1365075</v>
      </c>
      <c r="AO2734" s="95">
        <v>328</v>
      </c>
      <c r="AP2734" s="95">
        <v>1431006</v>
      </c>
      <c r="AQ2734" s="72">
        <v>379.73</v>
      </c>
      <c r="AR2734" s="72">
        <v>303.83</v>
      </c>
      <c r="AS2734" s="72">
        <v>683.56</v>
      </c>
      <c r="AT2734" s="95">
        <v>11565117</v>
      </c>
      <c r="AU2734" s="95">
        <v>9056602</v>
      </c>
      <c r="AV2734" s="95">
        <v>2538</v>
      </c>
      <c r="AW2734" s="95">
        <v>2484</v>
      </c>
      <c r="AX2734" s="72">
        <v>384.91</v>
      </c>
      <c r="AY2734" s="72">
        <v>304.56</v>
      </c>
      <c r="AZ2734" s="72">
        <v>689.47</v>
      </c>
      <c r="BA2734" s="95">
        <v>11191513</v>
      </c>
      <c r="BB2734" s="95">
        <v>8632474</v>
      </c>
      <c r="BC2734" s="95">
        <v>2423</v>
      </c>
      <c r="BD2734" s="95">
        <v>2362</v>
      </c>
      <c r="BE2734" s="72">
        <v>400.52</v>
      </c>
      <c r="BF2734" s="72">
        <v>324.29000000000002</v>
      </c>
      <c r="BG2734" s="72">
        <v>724.81</v>
      </c>
      <c r="BH2734" s="95">
        <v>11482118</v>
      </c>
      <c r="BI2734" s="95">
        <v>8993296</v>
      </c>
      <c r="BJ2734" s="95">
        <v>2389</v>
      </c>
      <c r="BK2734" s="95">
        <v>2311</v>
      </c>
      <c r="BL2734" s="72">
        <v>394.57</v>
      </c>
      <c r="BM2734" s="72">
        <v>329.41</v>
      </c>
      <c r="BN2734" s="72">
        <v>723.98</v>
      </c>
      <c r="BO2734" s="95">
        <v>11363498</v>
      </c>
      <c r="BP2734" s="95">
        <v>9154836</v>
      </c>
      <c r="BQ2734" s="95">
        <v>2400</v>
      </c>
      <c r="BR2734" s="95">
        <v>2316</v>
      </c>
      <c r="BS2734" s="72">
        <v>386.82</v>
      </c>
      <c r="BT2734" s="72">
        <v>342.37</v>
      </c>
      <c r="BU2734" s="72">
        <v>729.19</v>
      </c>
      <c r="BV2734" s="95">
        <v>11005807</v>
      </c>
      <c r="BW2734" s="95">
        <v>9400114.0700000003</v>
      </c>
      <c r="BX2734" s="95">
        <v>2371</v>
      </c>
      <c r="BY2734" s="95">
        <v>2288</v>
      </c>
      <c r="BZ2734" s="95">
        <v>2512</v>
      </c>
      <c r="CA2734" s="95">
        <v>2393</v>
      </c>
      <c r="CB2734" s="95">
        <v>2351</v>
      </c>
      <c r="CC2734" s="95">
        <v>2360</v>
      </c>
      <c r="CD2734" s="95">
        <v>2330</v>
      </c>
      <c r="CE2734" s="72">
        <v>650.75523149000003</v>
      </c>
      <c r="CF2734" s="72">
        <v>676.59346364999999</v>
      </c>
      <c r="CG2734" s="72">
        <v>712.40329333</v>
      </c>
      <c r="CH2734" s="72">
        <v>716.50152150999998</v>
      </c>
      <c r="CI2734" s="72">
        <v>731.52548966999996</v>
      </c>
      <c r="CJ2734" s="96">
        <v>1.0504103032000001</v>
      </c>
      <c r="CK2734" s="96">
        <v>1.0190314228999999</v>
      </c>
      <c r="CL2734" s="96">
        <v>1.0174152854</v>
      </c>
      <c r="CM2734" s="96">
        <v>1.0104374914000001</v>
      </c>
      <c r="CN2734" s="96">
        <v>0.99680737080000004</v>
      </c>
      <c r="CO2734" s="96">
        <v>0.98516166319999998</v>
      </c>
      <c r="CP2734" s="96">
        <v>1.0341656733</v>
      </c>
      <c r="CQ2734" s="96">
        <v>0.99584056389999998</v>
      </c>
      <c r="CR2734" s="96">
        <v>1.0384850377999999</v>
      </c>
      <c r="CS2734" s="95">
        <v>2731</v>
      </c>
      <c r="CT2734" s="95">
        <v>2621</v>
      </c>
      <c r="CU2734" s="95">
        <v>2553</v>
      </c>
      <c r="CV2734" s="95">
        <v>2606</v>
      </c>
      <c r="CW2734" s="95">
        <v>2616</v>
      </c>
      <c r="CX2734" s="96">
        <v>0.98710824399999997</v>
      </c>
      <c r="CY2734" s="96">
        <v>1.0007368619999999</v>
      </c>
      <c r="CZ2734" s="96">
        <v>0.97318484500000002</v>
      </c>
      <c r="DA2734" s="96">
        <v>0.97424528399999999</v>
      </c>
      <c r="DB2734" s="96">
        <v>0.99008757800000002</v>
      </c>
      <c r="DC2734">
        <v>2013</v>
      </c>
      <c r="DD2734" s="6">
        <v>2352.1999999999998</v>
      </c>
      <c r="DE2734" s="96">
        <v>4.4467410000000003E-4</v>
      </c>
      <c r="DF2734" s="72">
        <v>797.19</v>
      </c>
      <c r="DG2734" s="96">
        <v>1</v>
      </c>
      <c r="DH2734" s="72">
        <v>797.19</v>
      </c>
      <c r="DI2734" s="72">
        <v>719.46192169999995</v>
      </c>
      <c r="DJ2734" s="96">
        <v>1</v>
      </c>
      <c r="DK2734" s="72">
        <v>797.19</v>
      </c>
      <c r="DL2734" s="96">
        <v>1</v>
      </c>
      <c r="DM2734" s="72">
        <v>797.19</v>
      </c>
      <c r="DN2734" s="96">
        <v>1</v>
      </c>
      <c r="DO2734" s="96">
        <v>2.3349999999999998E-3</v>
      </c>
      <c r="DP2734" s="72">
        <v>1.86</v>
      </c>
      <c r="DQ2734" s="72">
        <v>795.33</v>
      </c>
      <c r="DR2734" t="s">
        <v>399</v>
      </c>
      <c r="DT2734" t="s">
        <v>1038</v>
      </c>
    </row>
    <row r="2735" spans="1:124" x14ac:dyDescent="0.3">
      <c r="A2735" t="s">
        <v>1673</v>
      </c>
      <c r="B2735">
        <v>45722</v>
      </c>
      <c r="C2735" s="95">
        <v>2138</v>
      </c>
      <c r="D2735" s="95">
        <v>9257232</v>
      </c>
      <c r="E2735" s="95">
        <v>2115</v>
      </c>
      <c r="F2735" s="95">
        <v>8172713</v>
      </c>
      <c r="G2735" s="95">
        <v>354</v>
      </c>
      <c r="H2735" s="95">
        <v>1231259</v>
      </c>
      <c r="I2735" s="95">
        <v>338</v>
      </c>
      <c r="J2735" s="95">
        <v>1355588</v>
      </c>
      <c r="K2735" s="95">
        <v>2088</v>
      </c>
      <c r="L2735" s="95">
        <v>9686610</v>
      </c>
      <c r="M2735" s="95">
        <v>2055</v>
      </c>
      <c r="N2735" s="95">
        <v>7834351</v>
      </c>
      <c r="O2735" s="95">
        <v>366</v>
      </c>
      <c r="P2735" s="95">
        <v>1431966</v>
      </c>
      <c r="Q2735" s="95">
        <v>346</v>
      </c>
      <c r="R2735" s="95">
        <v>1455697</v>
      </c>
      <c r="S2735" s="95">
        <v>2061</v>
      </c>
      <c r="T2735" s="95">
        <v>10078298</v>
      </c>
      <c r="U2735" s="95">
        <v>2024</v>
      </c>
      <c r="V2735" s="95">
        <v>8218220</v>
      </c>
      <c r="W2735" s="95">
        <v>377</v>
      </c>
      <c r="X2735" s="95">
        <v>1445480</v>
      </c>
      <c r="Y2735" s="95">
        <v>353</v>
      </c>
      <c r="Z2735" s="95">
        <v>1314334</v>
      </c>
      <c r="AA2735" s="95">
        <v>2054</v>
      </c>
      <c r="AB2735" s="95">
        <v>10195441</v>
      </c>
      <c r="AC2735" s="95">
        <v>2009</v>
      </c>
      <c r="AD2735" s="95">
        <v>8860079</v>
      </c>
      <c r="AE2735" s="95">
        <v>388</v>
      </c>
      <c r="AF2735" s="95">
        <v>1156476</v>
      </c>
      <c r="AG2735" s="95">
        <v>367</v>
      </c>
      <c r="AH2735" s="95">
        <v>1480393</v>
      </c>
      <c r="AI2735" s="95">
        <v>2041</v>
      </c>
      <c r="AJ2735" s="95">
        <v>9491184</v>
      </c>
      <c r="AK2735" s="95">
        <v>1987</v>
      </c>
      <c r="AL2735" s="95">
        <v>8433799</v>
      </c>
      <c r="AM2735" s="95">
        <v>382</v>
      </c>
      <c r="AN2735" s="95">
        <v>1622444</v>
      </c>
      <c r="AO2735" s="95">
        <v>361</v>
      </c>
      <c r="AP2735" s="95">
        <v>1388766</v>
      </c>
      <c r="AQ2735" s="72">
        <v>350.74</v>
      </c>
      <c r="AR2735" s="72">
        <v>323.7</v>
      </c>
      <c r="AS2735" s="72">
        <v>674.44</v>
      </c>
      <c r="AT2735" s="95">
        <v>10488491</v>
      </c>
      <c r="AU2735" s="95">
        <v>9528301</v>
      </c>
      <c r="AV2735" s="95">
        <v>2492</v>
      </c>
      <c r="AW2735" s="95">
        <v>2453</v>
      </c>
      <c r="AX2735" s="72">
        <v>377.57</v>
      </c>
      <c r="AY2735" s="72">
        <v>322.44</v>
      </c>
      <c r="AZ2735" s="72">
        <v>700.01</v>
      </c>
      <c r="BA2735" s="95">
        <v>11118576</v>
      </c>
      <c r="BB2735" s="95">
        <v>9290048</v>
      </c>
      <c r="BC2735" s="95">
        <v>2454</v>
      </c>
      <c r="BD2735" s="95">
        <v>2401</v>
      </c>
      <c r="BE2735" s="72">
        <v>393.89</v>
      </c>
      <c r="BF2735" s="72">
        <v>334.19</v>
      </c>
      <c r="BG2735" s="72">
        <v>728.08</v>
      </c>
      <c r="BH2735" s="95">
        <v>11523778</v>
      </c>
      <c r="BI2735" s="95">
        <v>9532554</v>
      </c>
      <c r="BJ2735" s="95">
        <v>2438</v>
      </c>
      <c r="BK2735" s="95">
        <v>2377</v>
      </c>
      <c r="BL2735" s="72">
        <v>387.38</v>
      </c>
      <c r="BM2735" s="72">
        <v>362.67</v>
      </c>
      <c r="BN2735" s="72">
        <v>750.05</v>
      </c>
      <c r="BO2735" s="95">
        <v>11351917</v>
      </c>
      <c r="BP2735" s="95">
        <v>10340472</v>
      </c>
      <c r="BQ2735" s="95">
        <v>2442</v>
      </c>
      <c r="BR2735" s="95">
        <v>2376</v>
      </c>
      <c r="BS2735" s="72">
        <v>382.23</v>
      </c>
      <c r="BT2735" s="72">
        <v>348.61</v>
      </c>
      <c r="BU2735" s="72">
        <v>730.84</v>
      </c>
      <c r="BV2735" s="95">
        <v>11113628</v>
      </c>
      <c r="BW2735" s="95">
        <v>9822565</v>
      </c>
      <c r="BX2735" s="95">
        <v>2423</v>
      </c>
      <c r="BY2735" s="95">
        <v>2348</v>
      </c>
      <c r="BZ2735" s="95">
        <v>2473</v>
      </c>
      <c r="CA2735" s="95">
        <v>2428</v>
      </c>
      <c r="CB2735" s="95">
        <v>2409</v>
      </c>
      <c r="CC2735" s="95">
        <v>2411</v>
      </c>
      <c r="CD2735" s="95">
        <v>2386</v>
      </c>
      <c r="CE2735" s="72">
        <v>650.75523149000003</v>
      </c>
      <c r="CF2735" s="72">
        <v>676.59346364999999</v>
      </c>
      <c r="CG2735" s="72">
        <v>712.40329333</v>
      </c>
      <c r="CH2735" s="72">
        <v>716.50152150999998</v>
      </c>
      <c r="CI2735" s="72">
        <v>731.52548966999996</v>
      </c>
      <c r="CJ2735" s="96">
        <v>1.0363958173000001</v>
      </c>
      <c r="CK2735" s="96">
        <v>1.0346094629</v>
      </c>
      <c r="CL2735" s="96">
        <v>1.0220053820999999</v>
      </c>
      <c r="CM2735" s="96">
        <v>1.0468226199999999</v>
      </c>
      <c r="CN2735" s="96">
        <v>0.99906293130000001</v>
      </c>
      <c r="CO2735" s="96">
        <v>1.0457218081999999</v>
      </c>
      <c r="CP2735" s="96">
        <v>0.98284193239999995</v>
      </c>
      <c r="CQ2735" s="96">
        <v>0.99584056389999998</v>
      </c>
      <c r="CR2735" s="96">
        <v>0.98694693469999994</v>
      </c>
      <c r="CS2735" s="95">
        <v>2314</v>
      </c>
      <c r="CT2735" s="95">
        <v>2298</v>
      </c>
      <c r="CU2735" s="95">
        <v>2253</v>
      </c>
      <c r="CV2735" s="95">
        <v>2235</v>
      </c>
      <c r="CW2735" s="95">
        <v>2216</v>
      </c>
      <c r="CX2735" s="96">
        <v>1.064416969</v>
      </c>
      <c r="CY2735" s="96">
        <v>1.0429301209999999</v>
      </c>
      <c r="CZ2735" s="96">
        <v>1.0414277199999999</v>
      </c>
      <c r="DA2735" s="96">
        <v>1.0308212290000001</v>
      </c>
      <c r="DB2735" s="96">
        <v>1.0484889879999999</v>
      </c>
      <c r="DC2735">
        <v>2013</v>
      </c>
      <c r="DD2735" s="6">
        <v>2391</v>
      </c>
      <c r="DE2735" s="96">
        <v>7.4535349999999998E-4</v>
      </c>
      <c r="DF2735" s="72">
        <v>757.4</v>
      </c>
      <c r="DG2735" s="96">
        <v>1</v>
      </c>
      <c r="DH2735" s="72">
        <v>757.4</v>
      </c>
      <c r="DI2735" s="72">
        <v>818.63612964000004</v>
      </c>
      <c r="DJ2735" s="96">
        <v>1</v>
      </c>
      <c r="DK2735" s="72">
        <v>757.4</v>
      </c>
      <c r="DL2735" s="96">
        <v>1</v>
      </c>
      <c r="DM2735" s="72">
        <v>757.4</v>
      </c>
      <c r="DN2735" s="96">
        <v>1</v>
      </c>
      <c r="DO2735" s="96">
        <v>2.944E-3</v>
      </c>
      <c r="DP2735" s="72">
        <v>2.23</v>
      </c>
      <c r="DQ2735" s="72">
        <v>755.17</v>
      </c>
      <c r="DR2735" t="s">
        <v>1673</v>
      </c>
      <c r="DT2735" t="s">
        <v>1038</v>
      </c>
    </row>
    <row r="2736" spans="1:124" x14ac:dyDescent="0.3">
      <c r="A2736" t="s">
        <v>1674</v>
      </c>
      <c r="B2736">
        <v>45730</v>
      </c>
      <c r="C2736" s="95">
        <v>11942</v>
      </c>
      <c r="D2736" s="95">
        <v>55447746</v>
      </c>
      <c r="E2736" s="95">
        <v>11469</v>
      </c>
      <c r="F2736" s="95">
        <v>50108534</v>
      </c>
      <c r="G2736" s="95">
        <v>2370</v>
      </c>
      <c r="H2736" s="95">
        <v>8546570</v>
      </c>
      <c r="I2736" s="95">
        <v>2137</v>
      </c>
      <c r="J2736" s="95">
        <v>9182829</v>
      </c>
      <c r="K2736" s="95">
        <v>11767</v>
      </c>
      <c r="L2736" s="95">
        <v>51994928</v>
      </c>
      <c r="M2736" s="95">
        <v>11205</v>
      </c>
      <c r="N2736" s="95">
        <v>52149561</v>
      </c>
      <c r="O2736" s="95">
        <v>2388</v>
      </c>
      <c r="P2736" s="95">
        <v>9797236</v>
      </c>
      <c r="Q2736" s="95">
        <v>2146</v>
      </c>
      <c r="R2736" s="95">
        <v>9948053</v>
      </c>
      <c r="S2736" s="95">
        <v>11743</v>
      </c>
      <c r="T2736" s="95">
        <v>57619546</v>
      </c>
      <c r="U2736" s="95">
        <v>11131</v>
      </c>
      <c r="V2736" s="95">
        <v>55236540</v>
      </c>
      <c r="W2736" s="95">
        <v>2424</v>
      </c>
      <c r="X2736" s="95">
        <v>9679336</v>
      </c>
      <c r="Y2736" s="95">
        <v>2156</v>
      </c>
      <c r="Z2736" s="95">
        <v>10531954</v>
      </c>
      <c r="AA2736" s="95">
        <v>11726</v>
      </c>
      <c r="AB2736" s="95">
        <v>54608199</v>
      </c>
      <c r="AC2736" s="95">
        <v>11054</v>
      </c>
      <c r="AD2736" s="95">
        <v>58685975</v>
      </c>
      <c r="AE2736" s="95">
        <v>2428</v>
      </c>
      <c r="AF2736" s="95">
        <v>11564929</v>
      </c>
      <c r="AG2736" s="95">
        <v>2149</v>
      </c>
      <c r="AH2736" s="95">
        <v>12689597</v>
      </c>
      <c r="AI2736" s="95">
        <v>11761</v>
      </c>
      <c r="AJ2736" s="95">
        <v>52103842.049999997</v>
      </c>
      <c r="AK2736" s="95">
        <v>11022</v>
      </c>
      <c r="AL2736" s="95">
        <v>58660346.890000001</v>
      </c>
      <c r="AM2736" s="95">
        <v>2469</v>
      </c>
      <c r="AN2736" s="95">
        <v>11658060</v>
      </c>
      <c r="AO2736" s="95">
        <v>2169</v>
      </c>
      <c r="AP2736" s="95">
        <v>12731776.390000001</v>
      </c>
      <c r="AQ2736" s="72">
        <v>372.61</v>
      </c>
      <c r="AR2736" s="72">
        <v>363.14</v>
      </c>
      <c r="AS2736" s="72">
        <v>735.75</v>
      </c>
      <c r="AT2736" s="95">
        <v>63994316</v>
      </c>
      <c r="AU2736" s="95">
        <v>59291363</v>
      </c>
      <c r="AV2736" s="95">
        <v>14312</v>
      </c>
      <c r="AW2736" s="95">
        <v>13606</v>
      </c>
      <c r="AX2736" s="72">
        <v>363.78</v>
      </c>
      <c r="AY2736" s="72">
        <v>387.6</v>
      </c>
      <c r="AZ2736" s="72">
        <v>751.38</v>
      </c>
      <c r="BA2736" s="95">
        <v>61792164</v>
      </c>
      <c r="BB2736" s="95">
        <v>62097614</v>
      </c>
      <c r="BC2736" s="95">
        <v>14155</v>
      </c>
      <c r="BD2736" s="95">
        <v>13351</v>
      </c>
      <c r="BE2736" s="72">
        <v>395.87</v>
      </c>
      <c r="BF2736" s="72">
        <v>412.49</v>
      </c>
      <c r="BG2736" s="72">
        <v>808.36</v>
      </c>
      <c r="BH2736" s="95">
        <v>67298882</v>
      </c>
      <c r="BI2736" s="95">
        <v>65768494</v>
      </c>
      <c r="BJ2736" s="95">
        <v>14167</v>
      </c>
      <c r="BK2736" s="95">
        <v>13287</v>
      </c>
      <c r="BL2736" s="72">
        <v>389.6</v>
      </c>
      <c r="BM2736" s="72">
        <v>450.5</v>
      </c>
      <c r="BN2736" s="72">
        <v>840.1</v>
      </c>
      <c r="BO2736" s="95">
        <v>66173128</v>
      </c>
      <c r="BP2736" s="95">
        <v>71375572</v>
      </c>
      <c r="BQ2736" s="95">
        <v>14154</v>
      </c>
      <c r="BR2736" s="95">
        <v>13203</v>
      </c>
      <c r="BS2736" s="72">
        <v>373.4</v>
      </c>
      <c r="BT2736" s="72">
        <v>451.02</v>
      </c>
      <c r="BU2736" s="72">
        <v>824.42</v>
      </c>
      <c r="BV2736" s="95">
        <v>63761902.049999997</v>
      </c>
      <c r="BW2736" s="95">
        <v>71392123.280000001</v>
      </c>
      <c r="BX2736" s="95">
        <v>14230</v>
      </c>
      <c r="BY2736" s="95">
        <v>13191</v>
      </c>
      <c r="BZ2736" s="95">
        <v>13976</v>
      </c>
      <c r="CA2736" s="95">
        <v>13767</v>
      </c>
      <c r="CB2736" s="95">
        <v>13743</v>
      </c>
      <c r="CC2736" s="95">
        <v>13703</v>
      </c>
      <c r="CD2736" s="95">
        <v>13722</v>
      </c>
      <c r="CE2736" s="72">
        <v>650.75523149000003</v>
      </c>
      <c r="CF2736" s="72">
        <v>676.59346364999999</v>
      </c>
      <c r="CG2736" s="72">
        <v>712.40329333</v>
      </c>
      <c r="CH2736" s="72">
        <v>716.50152150999998</v>
      </c>
      <c r="CI2736" s="72">
        <v>731.52548966999996</v>
      </c>
      <c r="CJ2736" s="96">
        <v>1.1306094279000001</v>
      </c>
      <c r="CK2736" s="96">
        <v>1.1105339326999999</v>
      </c>
      <c r="CL2736" s="96">
        <v>1.1346943614</v>
      </c>
      <c r="CM2736" s="96">
        <v>1.1725027439</v>
      </c>
      <c r="CN2736" s="96">
        <v>1.1269873868</v>
      </c>
      <c r="CO2736" s="96">
        <v>1.0015442880000001</v>
      </c>
      <c r="CP2736" s="96">
        <v>1.1333154052000001</v>
      </c>
      <c r="CQ2736" s="96">
        <v>0.99584056389999998</v>
      </c>
      <c r="CR2736" s="96">
        <v>1.1380488849999999</v>
      </c>
      <c r="CS2736" s="95">
        <v>9865</v>
      </c>
      <c r="CT2736" s="95">
        <v>9738</v>
      </c>
      <c r="CU2736" s="95">
        <v>9789</v>
      </c>
      <c r="CV2736" s="95">
        <v>9829</v>
      </c>
      <c r="CW2736" s="95">
        <v>9895</v>
      </c>
      <c r="CX2736" s="96">
        <v>1.012904316</v>
      </c>
      <c r="CY2736" s="96">
        <v>1.0022278769999999</v>
      </c>
      <c r="CZ2736" s="96">
        <v>0.98383436800000001</v>
      </c>
      <c r="DA2736" s="96">
        <v>1.010608457</v>
      </c>
      <c r="DB2736" s="96">
        <v>0.99806245100000002</v>
      </c>
      <c r="DC2736">
        <v>2013</v>
      </c>
      <c r="DD2736" s="6">
        <v>13327.6</v>
      </c>
      <c r="DE2736" s="96">
        <v>1.9243197000000001E-3</v>
      </c>
      <c r="DF2736" s="72">
        <v>872.33</v>
      </c>
      <c r="DG2736" s="96">
        <v>1</v>
      </c>
      <c r="DH2736" s="72">
        <v>872.33</v>
      </c>
      <c r="DI2736" s="72">
        <v>893.78174086000001</v>
      </c>
      <c r="DJ2736" s="96">
        <v>1</v>
      </c>
      <c r="DK2736" s="72">
        <v>872.33</v>
      </c>
      <c r="DL2736" s="96">
        <v>1</v>
      </c>
      <c r="DM2736" s="72">
        <v>872.33</v>
      </c>
      <c r="DN2736" s="96">
        <v>1</v>
      </c>
      <c r="DO2736" s="96">
        <v>6.4200000000000004E-3</v>
      </c>
      <c r="DP2736" s="72">
        <v>5.6</v>
      </c>
      <c r="DQ2736" s="72">
        <v>866.73</v>
      </c>
      <c r="DR2736" t="s">
        <v>1674</v>
      </c>
      <c r="DT2736" t="s">
        <v>1038</v>
      </c>
    </row>
    <row r="2737" spans="1:124" x14ac:dyDescent="0.3">
      <c r="A2737" t="s">
        <v>510</v>
      </c>
      <c r="B2737">
        <v>45731</v>
      </c>
      <c r="C2737" s="95">
        <v>4756</v>
      </c>
      <c r="D2737" s="95">
        <v>16025795</v>
      </c>
      <c r="E2737" s="95">
        <v>4534</v>
      </c>
      <c r="F2737" s="95">
        <v>15908738</v>
      </c>
      <c r="G2737" s="95">
        <v>368</v>
      </c>
      <c r="H2737" s="95">
        <v>1208436</v>
      </c>
      <c r="I2737" s="95">
        <v>305</v>
      </c>
      <c r="J2737" s="95">
        <v>1407235</v>
      </c>
      <c r="K2737" s="95">
        <v>4984</v>
      </c>
      <c r="L2737" s="95">
        <v>17746372</v>
      </c>
      <c r="M2737" s="95">
        <v>4736</v>
      </c>
      <c r="N2737" s="95">
        <v>17547060</v>
      </c>
      <c r="O2737" s="95">
        <v>398</v>
      </c>
      <c r="P2737" s="95">
        <v>1407170</v>
      </c>
      <c r="Q2737" s="95">
        <v>333</v>
      </c>
      <c r="R2737" s="95">
        <v>1400195</v>
      </c>
      <c r="S2737" s="95">
        <v>5292</v>
      </c>
      <c r="T2737" s="95">
        <v>19256385</v>
      </c>
      <c r="U2737" s="95">
        <v>5004</v>
      </c>
      <c r="V2737" s="95">
        <v>18869782</v>
      </c>
      <c r="W2737" s="95">
        <v>413</v>
      </c>
      <c r="X2737" s="95">
        <v>1335558</v>
      </c>
      <c r="Y2737" s="95">
        <v>341</v>
      </c>
      <c r="Z2737" s="95">
        <v>1628898</v>
      </c>
      <c r="AA2737" s="95">
        <v>5600</v>
      </c>
      <c r="AB2737" s="95">
        <v>17910387</v>
      </c>
      <c r="AC2737" s="95">
        <v>5250</v>
      </c>
      <c r="AD2737" s="95">
        <v>21782968</v>
      </c>
      <c r="AE2737" s="95">
        <v>413</v>
      </c>
      <c r="AF2737" s="95">
        <v>861664</v>
      </c>
      <c r="AG2737" s="95">
        <v>346</v>
      </c>
      <c r="AH2737" s="95">
        <v>1500377</v>
      </c>
      <c r="AI2737" s="95">
        <v>5849</v>
      </c>
      <c r="AJ2737" s="95">
        <v>20443693</v>
      </c>
      <c r="AK2737" s="95">
        <v>5453</v>
      </c>
      <c r="AL2737" s="95">
        <v>23817453.600000001</v>
      </c>
      <c r="AM2737" s="95">
        <v>434</v>
      </c>
      <c r="AN2737" s="95">
        <v>1288557</v>
      </c>
      <c r="AO2737" s="95">
        <v>372</v>
      </c>
      <c r="AP2737" s="95">
        <v>1536082.36</v>
      </c>
      <c r="AQ2737" s="72">
        <v>280.29000000000002</v>
      </c>
      <c r="AR2737" s="72">
        <v>298.2</v>
      </c>
      <c r="AS2737" s="72">
        <v>578.49</v>
      </c>
      <c r="AT2737" s="95">
        <v>17234231</v>
      </c>
      <c r="AU2737" s="95">
        <v>17315973</v>
      </c>
      <c r="AV2737" s="95">
        <v>5124</v>
      </c>
      <c r="AW2737" s="95">
        <v>4839</v>
      </c>
      <c r="AX2737" s="72">
        <v>296.57</v>
      </c>
      <c r="AY2737" s="72">
        <v>311.49</v>
      </c>
      <c r="AZ2737" s="72">
        <v>608.05999999999995</v>
      </c>
      <c r="BA2737" s="95">
        <v>19153542</v>
      </c>
      <c r="BB2737" s="95">
        <v>18947255</v>
      </c>
      <c r="BC2737" s="95">
        <v>5382</v>
      </c>
      <c r="BD2737" s="95">
        <v>5069</v>
      </c>
      <c r="BE2737" s="72">
        <v>300.79000000000002</v>
      </c>
      <c r="BF2737" s="72">
        <v>319.58999999999997</v>
      </c>
      <c r="BG2737" s="72">
        <v>620.38</v>
      </c>
      <c r="BH2737" s="95">
        <v>20591943</v>
      </c>
      <c r="BI2737" s="95">
        <v>20498680</v>
      </c>
      <c r="BJ2737" s="95">
        <v>5705</v>
      </c>
      <c r="BK2737" s="95">
        <v>5345</v>
      </c>
      <c r="BL2737" s="72">
        <v>260.16000000000003</v>
      </c>
      <c r="BM2737" s="72">
        <v>346.73</v>
      </c>
      <c r="BN2737" s="72">
        <v>606.89</v>
      </c>
      <c r="BO2737" s="95">
        <v>18772051</v>
      </c>
      <c r="BP2737" s="95">
        <v>23283345</v>
      </c>
      <c r="BQ2737" s="95">
        <v>6013</v>
      </c>
      <c r="BR2737" s="95">
        <v>5596</v>
      </c>
      <c r="BS2737" s="72">
        <v>288.24</v>
      </c>
      <c r="BT2737" s="72">
        <v>362.71</v>
      </c>
      <c r="BU2737" s="72">
        <v>650.95000000000005</v>
      </c>
      <c r="BV2737" s="95">
        <v>21732250</v>
      </c>
      <c r="BW2737" s="95">
        <v>25353535.960000001</v>
      </c>
      <c r="BX2737" s="95">
        <v>6283</v>
      </c>
      <c r="BY2737" s="95">
        <v>5825</v>
      </c>
      <c r="BZ2737" s="95">
        <v>4988</v>
      </c>
      <c r="CA2737" s="95">
        <v>5231</v>
      </c>
      <c r="CB2737" s="95">
        <v>5531</v>
      </c>
      <c r="CC2737" s="95">
        <v>5815</v>
      </c>
      <c r="CD2737" s="95">
        <v>6059</v>
      </c>
      <c r="CE2737" s="72">
        <v>650.75523149000003</v>
      </c>
      <c r="CF2737" s="72">
        <v>676.59346364999999</v>
      </c>
      <c r="CG2737" s="72">
        <v>712.40329333</v>
      </c>
      <c r="CH2737" s="72">
        <v>716.50152150999998</v>
      </c>
      <c r="CI2737" s="72">
        <v>731.52548966999996</v>
      </c>
      <c r="CJ2737" s="96">
        <v>0.88895174720000003</v>
      </c>
      <c r="CK2737" s="96">
        <v>0.89870806130000003</v>
      </c>
      <c r="CL2737" s="96">
        <v>0.87082696810000004</v>
      </c>
      <c r="CM2737" s="96">
        <v>0.84701843860000003</v>
      </c>
      <c r="CN2737" s="96">
        <v>0.88985279279999996</v>
      </c>
      <c r="CO2737" s="96">
        <v>0.88921965719999996</v>
      </c>
      <c r="CP2737" s="96">
        <v>0.98858768409999997</v>
      </c>
      <c r="CQ2737" s="96">
        <v>0.99584056389999998</v>
      </c>
      <c r="CR2737" s="96">
        <v>0.99271668459999995</v>
      </c>
      <c r="CS2737" s="95">
        <v>4057</v>
      </c>
      <c r="CT2737" s="95">
        <v>4170</v>
      </c>
      <c r="CU2737" s="95">
        <v>4366</v>
      </c>
      <c r="CV2737" s="95">
        <v>4516</v>
      </c>
      <c r="CW2737" s="95">
        <v>4685</v>
      </c>
      <c r="CX2737" s="96">
        <v>0.90293706900000004</v>
      </c>
      <c r="CY2737" s="96">
        <v>0.90390726600000004</v>
      </c>
      <c r="CZ2737" s="96">
        <v>0.88902389900000001</v>
      </c>
      <c r="DA2737" s="96">
        <v>0.87961286800000005</v>
      </c>
      <c r="DB2737" s="96">
        <v>0.87371060099999998</v>
      </c>
      <c r="DC2737">
        <v>2013</v>
      </c>
      <c r="DD2737" s="6">
        <v>5334.8</v>
      </c>
      <c r="DE2737" s="96">
        <v>1.1548194E-3</v>
      </c>
      <c r="DF2737" s="72">
        <v>761.52</v>
      </c>
      <c r="DG2737" s="96">
        <v>1</v>
      </c>
      <c r="DH2737" s="72">
        <v>761.52</v>
      </c>
      <c r="DI2737" s="72">
        <v>794.55905310000003</v>
      </c>
      <c r="DJ2737" s="96">
        <v>1</v>
      </c>
      <c r="DK2737" s="72">
        <v>761.52</v>
      </c>
      <c r="DL2737" s="96">
        <v>1</v>
      </c>
      <c r="DM2737" s="72">
        <v>761.52</v>
      </c>
      <c r="DN2737" s="96">
        <v>1</v>
      </c>
      <c r="DO2737" s="96">
        <v>3.3939999999999999E-3</v>
      </c>
      <c r="DP2737" s="72">
        <v>2.58</v>
      </c>
      <c r="DQ2737" s="72">
        <v>758.94</v>
      </c>
      <c r="DR2737" t="s">
        <v>510</v>
      </c>
      <c r="DT2737" t="s">
        <v>1038</v>
      </c>
    </row>
    <row r="2738" spans="1:124" x14ac:dyDescent="0.3">
      <c r="A2738" t="s">
        <v>1675</v>
      </c>
      <c r="B2738">
        <v>45732</v>
      </c>
      <c r="C2738" s="95">
        <v>50</v>
      </c>
      <c r="D2738" s="95">
        <v>286081</v>
      </c>
      <c r="E2738" s="95">
        <v>48</v>
      </c>
      <c r="F2738" s="95">
        <v>168665</v>
      </c>
      <c r="G2738" s="95">
        <v>4</v>
      </c>
      <c r="H2738" s="95">
        <v>11301</v>
      </c>
      <c r="I2738" s="95">
        <v>4</v>
      </c>
      <c r="J2738" s="95">
        <v>31875</v>
      </c>
      <c r="K2738" s="95">
        <v>41</v>
      </c>
      <c r="L2738" s="95">
        <v>101452</v>
      </c>
      <c r="M2738" s="95">
        <v>40</v>
      </c>
      <c r="N2738" s="95">
        <v>181715</v>
      </c>
      <c r="O2738" s="95">
        <v>4</v>
      </c>
      <c r="P2738" s="95">
        <v>10849</v>
      </c>
      <c r="Q2738" s="95">
        <v>4</v>
      </c>
      <c r="R2738" s="95">
        <v>15303</v>
      </c>
      <c r="S2738" s="95">
        <v>37</v>
      </c>
      <c r="T2738" s="95">
        <v>235454</v>
      </c>
      <c r="U2738" s="95">
        <v>36</v>
      </c>
      <c r="V2738" s="95">
        <v>153995</v>
      </c>
      <c r="W2738" s="95">
        <v>4</v>
      </c>
      <c r="X2738" s="95">
        <v>6448</v>
      </c>
      <c r="Y2738" s="95">
        <v>3</v>
      </c>
      <c r="Z2738" s="95">
        <v>8225</v>
      </c>
      <c r="AA2738" s="95">
        <v>37</v>
      </c>
      <c r="AB2738" s="95">
        <v>65617</v>
      </c>
      <c r="AC2738" s="95">
        <v>33</v>
      </c>
      <c r="AD2738" s="95">
        <v>135836</v>
      </c>
      <c r="AE2738" s="95">
        <v>3</v>
      </c>
      <c r="AF2738" s="95">
        <v>2973</v>
      </c>
      <c r="AG2738" s="95">
        <v>3</v>
      </c>
      <c r="AH2738" s="95">
        <v>6328</v>
      </c>
      <c r="AI2738" s="95">
        <v>38</v>
      </c>
      <c r="AJ2738" s="95">
        <v>406765</v>
      </c>
      <c r="AK2738" s="95">
        <v>35</v>
      </c>
      <c r="AL2738" s="95">
        <v>174163</v>
      </c>
      <c r="AM2738" s="95">
        <v>4</v>
      </c>
      <c r="AN2738" s="95">
        <v>0</v>
      </c>
      <c r="AO2738" s="95">
        <v>4</v>
      </c>
      <c r="AP2738" s="95">
        <v>9131</v>
      </c>
      <c r="AQ2738" s="72">
        <v>458.92</v>
      </c>
      <c r="AR2738" s="72">
        <v>321.38</v>
      </c>
      <c r="AS2738" s="72">
        <v>780.3</v>
      </c>
      <c r="AT2738" s="95">
        <v>297382</v>
      </c>
      <c r="AU2738" s="95">
        <v>200540</v>
      </c>
      <c r="AV2738" s="95">
        <v>54</v>
      </c>
      <c r="AW2738" s="95">
        <v>52</v>
      </c>
      <c r="AX2738" s="72">
        <v>207.96</v>
      </c>
      <c r="AY2738" s="72">
        <v>373.14</v>
      </c>
      <c r="AZ2738" s="72">
        <v>581.1</v>
      </c>
      <c r="BA2738" s="95">
        <v>112301</v>
      </c>
      <c r="BB2738" s="95">
        <v>197018</v>
      </c>
      <c r="BC2738" s="95">
        <v>45</v>
      </c>
      <c r="BD2738" s="95">
        <v>44</v>
      </c>
      <c r="BE2738" s="72">
        <v>491.67</v>
      </c>
      <c r="BF2738" s="72">
        <v>346.62</v>
      </c>
      <c r="BG2738" s="72">
        <v>838.29</v>
      </c>
      <c r="BH2738" s="95">
        <v>241902</v>
      </c>
      <c r="BI2738" s="95">
        <v>162220</v>
      </c>
      <c r="BJ2738" s="95">
        <v>41</v>
      </c>
      <c r="BK2738" s="95">
        <v>39</v>
      </c>
      <c r="BL2738" s="72">
        <v>142.9</v>
      </c>
      <c r="BM2738" s="72">
        <v>329.08</v>
      </c>
      <c r="BN2738" s="72">
        <v>471.98</v>
      </c>
      <c r="BO2738" s="95">
        <v>68590</v>
      </c>
      <c r="BP2738" s="95">
        <v>142164</v>
      </c>
      <c r="BQ2738" s="95">
        <v>40</v>
      </c>
      <c r="BR2738" s="95">
        <v>36</v>
      </c>
      <c r="BS2738" s="72">
        <v>807.07</v>
      </c>
      <c r="BT2738" s="72">
        <v>391.65</v>
      </c>
      <c r="BU2738" s="72">
        <v>1198.72</v>
      </c>
      <c r="BV2738" s="95">
        <v>406765</v>
      </c>
      <c r="BW2738" s="95">
        <v>183294</v>
      </c>
      <c r="BX2738" s="95">
        <v>42</v>
      </c>
      <c r="BY2738" s="95">
        <v>39</v>
      </c>
      <c r="BZ2738" s="95">
        <v>53</v>
      </c>
      <c r="CA2738" s="95">
        <v>45</v>
      </c>
      <c r="CB2738" s="95">
        <v>40</v>
      </c>
      <c r="CC2738" s="95">
        <v>38</v>
      </c>
      <c r="CD2738" s="95">
        <v>41</v>
      </c>
      <c r="CE2738" s="72">
        <v>650.75523149000003</v>
      </c>
      <c r="CF2738" s="72">
        <v>676.59346364999999</v>
      </c>
      <c r="CG2738" s="72">
        <v>712.40329333</v>
      </c>
      <c r="CH2738" s="72">
        <v>716.50152150999998</v>
      </c>
      <c r="CI2738" s="72">
        <v>731.52548966999996</v>
      </c>
      <c r="CJ2738" s="96">
        <v>1.1990683473999999</v>
      </c>
      <c r="CK2738" s="96">
        <v>0.85886138609999996</v>
      </c>
      <c r="CL2738" s="96">
        <v>1.1767070813</v>
      </c>
      <c r="CM2738" s="96">
        <v>0.65872853840000001</v>
      </c>
      <c r="CN2738" s="96">
        <v>1.638657869</v>
      </c>
      <c r="CO2738" s="96">
        <v>1.0326240823999999</v>
      </c>
      <c r="CP2738" s="96">
        <v>1.0714495849000001</v>
      </c>
      <c r="CQ2738" s="96">
        <v>0.99584056389999998</v>
      </c>
      <c r="CR2738" s="96">
        <v>1.0759246718</v>
      </c>
      <c r="CS2738" s="95">
        <v>47</v>
      </c>
      <c r="CT2738" s="95">
        <v>36</v>
      </c>
      <c r="CU2738" s="95">
        <v>33</v>
      </c>
      <c r="CV2738" s="95">
        <v>32</v>
      </c>
      <c r="CW2738" s="95">
        <v>36</v>
      </c>
      <c r="CX2738" s="96">
        <v>0.96056067999999994</v>
      </c>
      <c r="CY2738" s="96">
        <v>1.0727849599999999</v>
      </c>
      <c r="CZ2738" s="96">
        <v>1.1704195850000001</v>
      </c>
      <c r="DA2738" s="96">
        <v>0.93272984699999995</v>
      </c>
      <c r="DB2738" s="96">
        <v>1.0490283119999999</v>
      </c>
      <c r="DC2738">
        <v>2013</v>
      </c>
      <c r="DD2738" s="6">
        <v>42</v>
      </c>
      <c r="DE2738" s="96">
        <v>1.3438174999999999E-3</v>
      </c>
      <c r="DF2738" s="72">
        <v>825.19</v>
      </c>
      <c r="DG2738" s="96">
        <v>1</v>
      </c>
      <c r="DH2738" s="72">
        <v>825.19</v>
      </c>
      <c r="DI2738" s="72">
        <v>818.63612964000004</v>
      </c>
      <c r="DJ2738" s="96">
        <v>0.2049390153</v>
      </c>
      <c r="DK2738" s="72">
        <v>819.97927338</v>
      </c>
      <c r="DL2738" s="96">
        <v>1.0075728719999999</v>
      </c>
      <c r="DM2738" s="72">
        <v>826.18887142000005</v>
      </c>
      <c r="DN2738" s="96">
        <v>1</v>
      </c>
      <c r="DO2738" s="96">
        <v>4.7289999999999997E-3</v>
      </c>
      <c r="DP2738" s="72">
        <v>3.91</v>
      </c>
      <c r="DQ2738" s="72">
        <v>822.28</v>
      </c>
      <c r="DR2738" t="s">
        <v>1675</v>
      </c>
      <c r="DT2738" t="s">
        <v>1038</v>
      </c>
    </row>
    <row r="2739" spans="1:124" x14ac:dyDescent="0.3">
      <c r="A2739" t="s">
        <v>282</v>
      </c>
      <c r="B2739">
        <v>45733</v>
      </c>
      <c r="C2739" s="95">
        <v>170</v>
      </c>
      <c r="D2739" s="95">
        <v>738000</v>
      </c>
      <c r="E2739" s="95">
        <v>164</v>
      </c>
      <c r="F2739" s="95">
        <v>832392</v>
      </c>
      <c r="G2739" s="95">
        <v>14</v>
      </c>
      <c r="H2739" s="95">
        <v>47369</v>
      </c>
      <c r="I2739" s="95">
        <v>14</v>
      </c>
      <c r="J2739" s="95">
        <v>64488</v>
      </c>
      <c r="K2739" s="95">
        <v>164</v>
      </c>
      <c r="L2739" s="95">
        <v>705584</v>
      </c>
      <c r="M2739" s="95">
        <v>156</v>
      </c>
      <c r="N2739" s="95">
        <v>703377</v>
      </c>
      <c r="O2739" s="95">
        <v>9</v>
      </c>
      <c r="P2739" s="95">
        <v>1</v>
      </c>
      <c r="Q2739" s="95">
        <v>9</v>
      </c>
      <c r="R2739" s="95">
        <v>34871</v>
      </c>
      <c r="S2739" s="95">
        <v>162</v>
      </c>
      <c r="T2739" s="95">
        <v>572526</v>
      </c>
      <c r="U2739" s="95">
        <v>152</v>
      </c>
      <c r="V2739" s="95">
        <v>660142</v>
      </c>
      <c r="W2739" s="95">
        <v>14</v>
      </c>
      <c r="X2739" s="95">
        <v>1</v>
      </c>
      <c r="Y2739" s="95">
        <v>14</v>
      </c>
      <c r="Z2739" s="95">
        <v>29945</v>
      </c>
      <c r="AA2739" s="95">
        <v>158</v>
      </c>
      <c r="AB2739" s="95">
        <v>836766</v>
      </c>
      <c r="AC2739" s="95">
        <v>149</v>
      </c>
      <c r="AD2739" s="95">
        <v>655670</v>
      </c>
      <c r="AE2739" s="95">
        <v>11</v>
      </c>
      <c r="AF2739" s="95">
        <v>74167</v>
      </c>
      <c r="AG2739" s="95">
        <v>11</v>
      </c>
      <c r="AH2739" s="95">
        <v>55568</v>
      </c>
      <c r="AI2739" s="95">
        <v>158</v>
      </c>
      <c r="AJ2739" s="95">
        <v>475958</v>
      </c>
      <c r="AK2739" s="95">
        <v>149</v>
      </c>
      <c r="AL2739" s="95">
        <v>665038</v>
      </c>
      <c r="AM2739" s="95">
        <v>12</v>
      </c>
      <c r="AN2739" s="95">
        <v>31626</v>
      </c>
      <c r="AO2739" s="95">
        <v>11</v>
      </c>
      <c r="AP2739" s="95">
        <v>52563</v>
      </c>
      <c r="AQ2739" s="72">
        <v>355.69</v>
      </c>
      <c r="AR2739" s="72">
        <v>419.89</v>
      </c>
      <c r="AS2739" s="72">
        <v>775.58</v>
      </c>
      <c r="AT2739" s="95">
        <v>785369</v>
      </c>
      <c r="AU2739" s="95">
        <v>896880</v>
      </c>
      <c r="AV2739" s="95">
        <v>184</v>
      </c>
      <c r="AW2739" s="95">
        <v>178</v>
      </c>
      <c r="AX2739" s="72">
        <v>339.88</v>
      </c>
      <c r="AY2739" s="72">
        <v>372.85</v>
      </c>
      <c r="AZ2739" s="72">
        <v>712.73</v>
      </c>
      <c r="BA2739" s="95">
        <v>705585</v>
      </c>
      <c r="BB2739" s="95">
        <v>738248</v>
      </c>
      <c r="BC2739" s="95">
        <v>173</v>
      </c>
      <c r="BD2739" s="95">
        <v>165</v>
      </c>
      <c r="BE2739" s="72">
        <v>271.08</v>
      </c>
      <c r="BF2739" s="72">
        <v>346.43</v>
      </c>
      <c r="BG2739" s="72">
        <v>617.51</v>
      </c>
      <c r="BH2739" s="95">
        <v>572527</v>
      </c>
      <c r="BI2739" s="95">
        <v>690087</v>
      </c>
      <c r="BJ2739" s="95">
        <v>176</v>
      </c>
      <c r="BK2739" s="95">
        <v>166</v>
      </c>
      <c r="BL2739" s="72">
        <v>449.18</v>
      </c>
      <c r="BM2739" s="72">
        <v>370.44</v>
      </c>
      <c r="BN2739" s="72">
        <v>819.62</v>
      </c>
      <c r="BO2739" s="95">
        <v>910933</v>
      </c>
      <c r="BP2739" s="95">
        <v>711238</v>
      </c>
      <c r="BQ2739" s="95">
        <v>169</v>
      </c>
      <c r="BR2739" s="95">
        <v>160</v>
      </c>
      <c r="BS2739" s="72">
        <v>248.82</v>
      </c>
      <c r="BT2739" s="72">
        <v>373.75</v>
      </c>
      <c r="BU2739" s="72">
        <v>622.57000000000005</v>
      </c>
      <c r="BV2739" s="95">
        <v>507584</v>
      </c>
      <c r="BW2739" s="95">
        <v>717601</v>
      </c>
      <c r="BX2739" s="95">
        <v>170</v>
      </c>
      <c r="BY2739" s="95">
        <v>160</v>
      </c>
      <c r="BZ2739" s="95">
        <v>181</v>
      </c>
      <c r="CA2739" s="95">
        <v>169</v>
      </c>
      <c r="CB2739" s="95">
        <v>171</v>
      </c>
      <c r="CC2739" s="95">
        <v>165</v>
      </c>
      <c r="CD2739" s="95">
        <v>165</v>
      </c>
      <c r="CE2739" s="72">
        <v>650.75523149000003</v>
      </c>
      <c r="CF2739" s="72">
        <v>676.59346364999999</v>
      </c>
      <c r="CG2739" s="72">
        <v>712.40329333</v>
      </c>
      <c r="CH2739" s="72">
        <v>716.50152150999998</v>
      </c>
      <c r="CI2739" s="72">
        <v>731.52548966999996</v>
      </c>
      <c r="CJ2739" s="96">
        <v>1.1918152363000001</v>
      </c>
      <c r="CK2739" s="96">
        <v>1.0534095262000001</v>
      </c>
      <c r="CL2739" s="96">
        <v>0.86679835110000003</v>
      </c>
      <c r="CM2739" s="96">
        <v>1.1439194130999999</v>
      </c>
      <c r="CN2739" s="96">
        <v>0.8510571522</v>
      </c>
      <c r="CO2739" s="96">
        <v>0.98418345709999999</v>
      </c>
      <c r="CP2739" s="96">
        <v>1.0378145746</v>
      </c>
      <c r="CQ2739" s="96">
        <v>0.99584056389999998</v>
      </c>
      <c r="CR2739" s="96">
        <v>1.0421491793</v>
      </c>
      <c r="CS2739" s="95">
        <v>182</v>
      </c>
      <c r="CT2739" s="95">
        <v>175</v>
      </c>
      <c r="CU2739" s="95">
        <v>170</v>
      </c>
      <c r="CV2739" s="95">
        <v>159</v>
      </c>
      <c r="CW2739" s="95">
        <v>166</v>
      </c>
      <c r="CX2739" s="96">
        <v>0.90412427799999995</v>
      </c>
      <c r="CY2739" s="96">
        <v>0.97722604099999999</v>
      </c>
      <c r="CZ2739" s="96">
        <v>1.023620467</v>
      </c>
      <c r="DA2739" s="96">
        <v>0.98281669100000002</v>
      </c>
      <c r="DB2739" s="96">
        <v>1.0402156410000001</v>
      </c>
      <c r="DC2739">
        <v>2013</v>
      </c>
      <c r="DD2739" s="6">
        <v>165.8</v>
      </c>
      <c r="DE2739" s="96">
        <v>2.4438734000000002E-3</v>
      </c>
      <c r="DF2739" s="72">
        <v>798.4</v>
      </c>
      <c r="DG2739" s="96">
        <v>1</v>
      </c>
      <c r="DH2739" s="72">
        <v>798.4</v>
      </c>
      <c r="DI2739" s="72">
        <v>818.63612964000004</v>
      </c>
      <c r="DJ2739" s="96">
        <v>0.4071854614</v>
      </c>
      <c r="DK2739" s="72">
        <v>810.39627185999996</v>
      </c>
      <c r="DL2739" s="96">
        <v>1.0075728719999999</v>
      </c>
      <c r="DM2739" s="72">
        <v>816.53329905999999</v>
      </c>
      <c r="DN2739" s="96">
        <v>1</v>
      </c>
      <c r="DO2739" s="96">
        <v>6.6140000000000001E-3</v>
      </c>
      <c r="DP2739" s="72">
        <v>5.4</v>
      </c>
      <c r="DQ2739" s="72">
        <v>811.13</v>
      </c>
      <c r="DR2739" t="s">
        <v>282</v>
      </c>
      <c r="DT2739" t="s">
        <v>1038</v>
      </c>
    </row>
    <row r="2740" spans="1:124" x14ac:dyDescent="0.3">
      <c r="A2740" t="s">
        <v>1676</v>
      </c>
      <c r="B2740">
        <v>45734</v>
      </c>
      <c r="C2740" s="95">
        <v>11252</v>
      </c>
      <c r="D2740" s="95">
        <v>37052684</v>
      </c>
      <c r="E2740" s="95">
        <v>10835</v>
      </c>
      <c r="F2740" s="95">
        <v>37321585</v>
      </c>
      <c r="G2740" s="95">
        <v>1111</v>
      </c>
      <c r="H2740" s="95">
        <v>3329376</v>
      </c>
      <c r="I2740" s="95">
        <v>982</v>
      </c>
      <c r="J2740" s="95">
        <v>3753797</v>
      </c>
      <c r="K2740" s="95">
        <v>11281</v>
      </c>
      <c r="L2740" s="95">
        <v>39692536</v>
      </c>
      <c r="M2740" s="95">
        <v>10852</v>
      </c>
      <c r="N2740" s="95">
        <v>38836874</v>
      </c>
      <c r="O2740" s="95">
        <v>1183</v>
      </c>
      <c r="P2740" s="95">
        <v>3599294</v>
      </c>
      <c r="Q2740" s="95">
        <v>1032</v>
      </c>
      <c r="R2740" s="95">
        <v>4116484</v>
      </c>
      <c r="S2740" s="95">
        <v>11455</v>
      </c>
      <c r="T2740" s="95">
        <v>38141177</v>
      </c>
      <c r="U2740" s="95">
        <v>10981</v>
      </c>
      <c r="V2740" s="95">
        <v>40077377</v>
      </c>
      <c r="W2740" s="95">
        <v>1226</v>
      </c>
      <c r="X2740" s="95">
        <v>4113233</v>
      </c>
      <c r="Y2740" s="95">
        <v>1073</v>
      </c>
      <c r="Z2740" s="95">
        <v>4559447</v>
      </c>
      <c r="AA2740" s="95">
        <v>11517</v>
      </c>
      <c r="AB2740" s="95">
        <v>36062525</v>
      </c>
      <c r="AC2740" s="95">
        <v>11014</v>
      </c>
      <c r="AD2740" s="95">
        <v>42940525</v>
      </c>
      <c r="AE2740" s="95">
        <v>1230</v>
      </c>
      <c r="AF2740" s="95">
        <v>3705499</v>
      </c>
      <c r="AG2740" s="95">
        <v>1081</v>
      </c>
      <c r="AH2740" s="95">
        <v>4767514</v>
      </c>
      <c r="AI2740" s="95">
        <v>11630</v>
      </c>
      <c r="AJ2740" s="95">
        <v>38946448.170000002</v>
      </c>
      <c r="AK2740" s="95">
        <v>11067</v>
      </c>
      <c r="AL2740" s="95">
        <v>45668577.579999998</v>
      </c>
      <c r="AM2740" s="95">
        <v>1287</v>
      </c>
      <c r="AN2740" s="95">
        <v>3620144</v>
      </c>
      <c r="AO2740" s="95">
        <v>1125</v>
      </c>
      <c r="AP2740" s="95">
        <v>4831884.24</v>
      </c>
      <c r="AQ2740" s="72">
        <v>272.2</v>
      </c>
      <c r="AR2740" s="72">
        <v>289.66000000000003</v>
      </c>
      <c r="AS2740" s="72">
        <v>561.86</v>
      </c>
      <c r="AT2740" s="95">
        <v>40382060</v>
      </c>
      <c r="AU2740" s="95">
        <v>41075382</v>
      </c>
      <c r="AV2740" s="95">
        <v>12363</v>
      </c>
      <c r="AW2740" s="95">
        <v>11817</v>
      </c>
      <c r="AX2740" s="72">
        <v>289.45</v>
      </c>
      <c r="AY2740" s="72">
        <v>301.2</v>
      </c>
      <c r="AZ2740" s="72">
        <v>590.65</v>
      </c>
      <c r="BA2740" s="95">
        <v>43291830</v>
      </c>
      <c r="BB2740" s="95">
        <v>42953358</v>
      </c>
      <c r="BC2740" s="95">
        <v>12464</v>
      </c>
      <c r="BD2740" s="95">
        <v>11884</v>
      </c>
      <c r="BE2740" s="72">
        <v>277.68</v>
      </c>
      <c r="BF2740" s="72">
        <v>308.58999999999997</v>
      </c>
      <c r="BG2740" s="72">
        <v>586.27</v>
      </c>
      <c r="BH2740" s="95">
        <v>42254410</v>
      </c>
      <c r="BI2740" s="95">
        <v>44636824</v>
      </c>
      <c r="BJ2740" s="95">
        <v>12681</v>
      </c>
      <c r="BK2740" s="95">
        <v>12054</v>
      </c>
      <c r="BL2740" s="72">
        <v>259.98</v>
      </c>
      <c r="BM2740" s="72">
        <v>328.7</v>
      </c>
      <c r="BN2740" s="72">
        <v>588.67999999999995</v>
      </c>
      <c r="BO2740" s="95">
        <v>39768024</v>
      </c>
      <c r="BP2740" s="95">
        <v>47708039</v>
      </c>
      <c r="BQ2740" s="95">
        <v>12747</v>
      </c>
      <c r="BR2740" s="95">
        <v>12095</v>
      </c>
      <c r="BS2740" s="72">
        <v>274.62</v>
      </c>
      <c r="BT2740" s="72">
        <v>345.17</v>
      </c>
      <c r="BU2740" s="72">
        <v>619.79</v>
      </c>
      <c r="BV2740" s="95">
        <v>42566592.170000002</v>
      </c>
      <c r="BW2740" s="95">
        <v>50500461.82</v>
      </c>
      <c r="BX2740" s="95">
        <v>12917</v>
      </c>
      <c r="BY2740" s="95">
        <v>12192</v>
      </c>
      <c r="BZ2740" s="95">
        <v>12103</v>
      </c>
      <c r="CA2740" s="95">
        <v>12184</v>
      </c>
      <c r="CB2740" s="95">
        <v>12379</v>
      </c>
      <c r="CC2740" s="95">
        <v>12437</v>
      </c>
      <c r="CD2740" s="95">
        <v>12562</v>
      </c>
      <c r="CE2740" s="72">
        <v>650.75523149000003</v>
      </c>
      <c r="CF2740" s="72">
        <v>676.59346364999999</v>
      </c>
      <c r="CG2740" s="72">
        <v>712.40329333</v>
      </c>
      <c r="CH2740" s="72">
        <v>716.50152150999998</v>
      </c>
      <c r="CI2740" s="72">
        <v>731.52548966999996</v>
      </c>
      <c r="CJ2740" s="96">
        <v>0.86339682390000005</v>
      </c>
      <c r="CK2740" s="96">
        <v>0.87297621349999999</v>
      </c>
      <c r="CL2740" s="96">
        <v>0.82294678519999998</v>
      </c>
      <c r="CM2740" s="96">
        <v>0.82160327970000002</v>
      </c>
      <c r="CN2740" s="96">
        <v>0.84725687449999998</v>
      </c>
      <c r="CO2740" s="96">
        <v>0.93264849029999997</v>
      </c>
      <c r="CP2740" s="96">
        <v>0.90670386979999995</v>
      </c>
      <c r="CQ2740" s="96">
        <v>0.99584056389999998</v>
      </c>
      <c r="CR2740" s="96">
        <v>0.91049086889999997</v>
      </c>
      <c r="CS2740" s="95">
        <v>11312</v>
      </c>
      <c r="CT2740" s="95">
        <v>11374</v>
      </c>
      <c r="CU2740" s="95">
        <v>11456</v>
      </c>
      <c r="CV2740" s="95">
        <v>11577</v>
      </c>
      <c r="CW2740" s="95">
        <v>11586</v>
      </c>
      <c r="CX2740" s="96">
        <v>0.91704440399999998</v>
      </c>
      <c r="CY2740" s="96">
        <v>0.94375721000000001</v>
      </c>
      <c r="CZ2740" s="96">
        <v>0.93005982600000003</v>
      </c>
      <c r="DA2740" s="96">
        <v>0.93254454200000003</v>
      </c>
      <c r="DB2740" s="96">
        <v>0.93964158499999995</v>
      </c>
      <c r="DC2740">
        <v>2013</v>
      </c>
      <c r="DD2740" s="6">
        <v>12008.4</v>
      </c>
      <c r="DE2740" s="96">
        <v>7.3023840000000005E-4</v>
      </c>
      <c r="DF2740" s="72">
        <v>698.74</v>
      </c>
      <c r="DG2740" s="96">
        <v>1</v>
      </c>
      <c r="DH2740" s="72">
        <v>698.74</v>
      </c>
      <c r="DI2740" s="72">
        <v>818.63612964000004</v>
      </c>
      <c r="DJ2740" s="96">
        <v>1</v>
      </c>
      <c r="DK2740" s="72">
        <v>698.74</v>
      </c>
      <c r="DL2740" s="96">
        <v>1</v>
      </c>
      <c r="DM2740" s="72">
        <v>698.74</v>
      </c>
      <c r="DN2740" s="96">
        <v>1</v>
      </c>
      <c r="DO2740" s="96">
        <v>2.4220000000000001E-3</v>
      </c>
      <c r="DP2740" s="72">
        <v>1.69</v>
      </c>
      <c r="DQ2740" s="72">
        <v>697.05</v>
      </c>
      <c r="DR2740" t="s">
        <v>1676</v>
      </c>
      <c r="DT2740" t="s">
        <v>1038</v>
      </c>
    </row>
    <row r="2741" spans="1:124" x14ac:dyDescent="0.3">
      <c r="A2741" t="s">
        <v>1677</v>
      </c>
      <c r="B2741">
        <v>45740</v>
      </c>
      <c r="C2741" s="95">
        <v>776</v>
      </c>
      <c r="D2741" s="95">
        <v>2839747</v>
      </c>
      <c r="E2741" s="95">
        <v>757</v>
      </c>
      <c r="F2741" s="95">
        <v>2890681</v>
      </c>
      <c r="G2741" s="95">
        <v>97</v>
      </c>
      <c r="H2741" s="95">
        <v>365430</v>
      </c>
      <c r="I2741" s="95">
        <v>90</v>
      </c>
      <c r="J2741" s="95">
        <v>538645</v>
      </c>
      <c r="K2741" s="95">
        <v>782</v>
      </c>
      <c r="L2741" s="95">
        <v>3166057</v>
      </c>
      <c r="M2741" s="95">
        <v>761</v>
      </c>
      <c r="N2741" s="95">
        <v>3034948</v>
      </c>
      <c r="O2741" s="95">
        <v>105</v>
      </c>
      <c r="P2741" s="95">
        <v>295794</v>
      </c>
      <c r="Q2741" s="95">
        <v>93</v>
      </c>
      <c r="R2741" s="95">
        <v>398107</v>
      </c>
      <c r="S2741" s="95">
        <v>798</v>
      </c>
      <c r="T2741" s="95">
        <v>2524180</v>
      </c>
      <c r="U2741" s="95">
        <v>774</v>
      </c>
      <c r="V2741" s="95">
        <v>2995362</v>
      </c>
      <c r="W2741" s="95">
        <v>110</v>
      </c>
      <c r="X2741" s="95">
        <v>383151</v>
      </c>
      <c r="Y2741" s="95">
        <v>100</v>
      </c>
      <c r="Z2741" s="95">
        <v>402264</v>
      </c>
      <c r="AA2741" s="95">
        <v>825</v>
      </c>
      <c r="AB2741" s="95">
        <v>2853662</v>
      </c>
      <c r="AC2741" s="95">
        <v>799</v>
      </c>
      <c r="AD2741" s="95">
        <v>3276906</v>
      </c>
      <c r="AE2741" s="95">
        <v>98</v>
      </c>
      <c r="AF2741" s="95">
        <v>356502</v>
      </c>
      <c r="AG2741" s="95">
        <v>87</v>
      </c>
      <c r="AH2741" s="95">
        <v>486511</v>
      </c>
      <c r="AI2741" s="95">
        <v>820</v>
      </c>
      <c r="AJ2741" s="95">
        <v>2787462</v>
      </c>
      <c r="AK2741" s="95">
        <v>792</v>
      </c>
      <c r="AL2741" s="95">
        <v>3663165</v>
      </c>
      <c r="AM2741" s="95">
        <v>94</v>
      </c>
      <c r="AN2741" s="95">
        <v>384325</v>
      </c>
      <c r="AO2741" s="95">
        <v>84</v>
      </c>
      <c r="AP2741" s="95">
        <v>512945</v>
      </c>
      <c r="AQ2741" s="72">
        <v>305.95</v>
      </c>
      <c r="AR2741" s="72">
        <v>337.4</v>
      </c>
      <c r="AS2741" s="72">
        <v>643.35</v>
      </c>
      <c r="AT2741" s="95">
        <v>3205177</v>
      </c>
      <c r="AU2741" s="95">
        <v>3429326</v>
      </c>
      <c r="AV2741" s="95">
        <v>873</v>
      </c>
      <c r="AW2741" s="95">
        <v>847</v>
      </c>
      <c r="AX2741" s="72">
        <v>325.24</v>
      </c>
      <c r="AY2741" s="72">
        <v>335</v>
      </c>
      <c r="AZ2741" s="72">
        <v>660.24</v>
      </c>
      <c r="BA2741" s="95">
        <v>3461851</v>
      </c>
      <c r="BB2741" s="95">
        <v>3433055</v>
      </c>
      <c r="BC2741" s="95">
        <v>887</v>
      </c>
      <c r="BD2741" s="95">
        <v>854</v>
      </c>
      <c r="BE2741" s="72">
        <v>266.83</v>
      </c>
      <c r="BF2741" s="72">
        <v>323.95</v>
      </c>
      <c r="BG2741" s="72">
        <v>590.78</v>
      </c>
      <c r="BH2741" s="95">
        <v>2907331</v>
      </c>
      <c r="BI2741" s="95">
        <v>3397626</v>
      </c>
      <c r="BJ2741" s="95">
        <v>908</v>
      </c>
      <c r="BK2741" s="95">
        <v>874</v>
      </c>
      <c r="BL2741" s="72">
        <v>289.83</v>
      </c>
      <c r="BM2741" s="72">
        <v>353.97</v>
      </c>
      <c r="BN2741" s="72">
        <v>643.79999999999995</v>
      </c>
      <c r="BO2741" s="95">
        <v>3210164</v>
      </c>
      <c r="BP2741" s="95">
        <v>3763417</v>
      </c>
      <c r="BQ2741" s="95">
        <v>923</v>
      </c>
      <c r="BR2741" s="95">
        <v>886</v>
      </c>
      <c r="BS2741" s="72">
        <v>289.19</v>
      </c>
      <c r="BT2741" s="72">
        <v>397.27</v>
      </c>
      <c r="BU2741" s="72">
        <v>686.46</v>
      </c>
      <c r="BV2741" s="95">
        <v>3171787</v>
      </c>
      <c r="BW2741" s="95">
        <v>4176110</v>
      </c>
      <c r="BX2741" s="95">
        <v>914</v>
      </c>
      <c r="BY2741" s="95">
        <v>876</v>
      </c>
      <c r="BZ2741" s="95">
        <v>861</v>
      </c>
      <c r="CA2741" s="95">
        <v>871</v>
      </c>
      <c r="CB2741" s="95">
        <v>892</v>
      </c>
      <c r="CC2741" s="95">
        <v>905</v>
      </c>
      <c r="CD2741" s="95">
        <v>895</v>
      </c>
      <c r="CE2741" s="72">
        <v>650.75523149000003</v>
      </c>
      <c r="CF2741" s="72">
        <v>676.59346364999999</v>
      </c>
      <c r="CG2741" s="72">
        <v>712.40329333</v>
      </c>
      <c r="CH2741" s="72">
        <v>716.50152150999998</v>
      </c>
      <c r="CI2741" s="72">
        <v>731.52548966999996</v>
      </c>
      <c r="CJ2741" s="96">
        <v>0.98862055790000003</v>
      </c>
      <c r="CK2741" s="96">
        <v>0.97582970489999998</v>
      </c>
      <c r="CL2741" s="96">
        <v>0.82927746899999999</v>
      </c>
      <c r="CM2741" s="96">
        <v>0.89853263480000001</v>
      </c>
      <c r="CN2741" s="96">
        <v>0.93839518879999995</v>
      </c>
      <c r="CO2741" s="96">
        <v>0.8628328797</v>
      </c>
      <c r="CP2741" s="96">
        <v>1.0733609403</v>
      </c>
      <c r="CQ2741" s="96">
        <v>0.99584056389999998</v>
      </c>
      <c r="CR2741" s="96">
        <v>1.0778440103</v>
      </c>
      <c r="CS2741" s="95">
        <v>922</v>
      </c>
      <c r="CT2741" s="95">
        <v>912</v>
      </c>
      <c r="CU2741" s="95">
        <v>947</v>
      </c>
      <c r="CV2741" s="95">
        <v>960</v>
      </c>
      <c r="CW2741" s="95">
        <v>964</v>
      </c>
      <c r="CX2741" s="96">
        <v>0.91831898700000003</v>
      </c>
      <c r="CY2741" s="96">
        <v>0.87836087100000004</v>
      </c>
      <c r="CZ2741" s="96">
        <v>0.86768748200000001</v>
      </c>
      <c r="DA2741" s="96">
        <v>0.84162731499999999</v>
      </c>
      <c r="DB2741" s="96">
        <v>0.81142241800000003</v>
      </c>
      <c r="DC2741">
        <v>2013</v>
      </c>
      <c r="DD2741" s="6">
        <v>867.4</v>
      </c>
      <c r="DE2741" s="96">
        <v>4.5160639999999999E-4</v>
      </c>
      <c r="DF2741" s="72">
        <v>827.4</v>
      </c>
      <c r="DG2741" s="96">
        <v>1</v>
      </c>
      <c r="DH2741" s="72">
        <v>827.4</v>
      </c>
      <c r="DI2741" s="72">
        <v>818.63612964000004</v>
      </c>
      <c r="DJ2741" s="96">
        <v>0.93134311619999999</v>
      </c>
      <c r="DK2741" s="72">
        <v>826.79829997000002</v>
      </c>
      <c r="DL2741" s="96">
        <v>1.0075728719999999</v>
      </c>
      <c r="DM2741" s="72">
        <v>833.05953763000002</v>
      </c>
      <c r="DN2741" s="96">
        <v>1</v>
      </c>
      <c r="DO2741" s="96">
        <v>2.0639999999999999E-3</v>
      </c>
      <c r="DP2741" s="72">
        <v>1.72</v>
      </c>
      <c r="DQ2741" s="72">
        <v>831.34</v>
      </c>
      <c r="DR2741" t="s">
        <v>1677</v>
      </c>
      <c r="DT2741" t="s">
        <v>1038</v>
      </c>
    </row>
    <row r="2742" spans="1:124" x14ac:dyDescent="0.3">
      <c r="A2742" t="s">
        <v>1678</v>
      </c>
      <c r="B2742">
        <v>45741</v>
      </c>
      <c r="C2742" s="95">
        <v>25</v>
      </c>
      <c r="D2742" s="95">
        <v>215340</v>
      </c>
      <c r="E2742" s="95">
        <v>23</v>
      </c>
      <c r="F2742" s="95">
        <v>133293</v>
      </c>
      <c r="G2742" s="95">
        <v>2</v>
      </c>
      <c r="H2742" s="95">
        <v>35176</v>
      </c>
      <c r="I2742" s="95">
        <v>2</v>
      </c>
      <c r="J2742" s="95">
        <v>11131</v>
      </c>
      <c r="K2742" s="95">
        <v>23</v>
      </c>
      <c r="L2742" s="95">
        <v>41246</v>
      </c>
      <c r="M2742" s="95">
        <v>22</v>
      </c>
      <c r="N2742" s="95">
        <v>42340</v>
      </c>
      <c r="O2742" s="95">
        <v>3</v>
      </c>
      <c r="P2742" s="95">
        <v>57769</v>
      </c>
      <c r="Q2742" s="95">
        <v>3</v>
      </c>
      <c r="R2742" s="95">
        <v>53460</v>
      </c>
      <c r="S2742" s="95">
        <v>20</v>
      </c>
      <c r="T2742" s="95">
        <v>75882</v>
      </c>
      <c r="U2742" s="95">
        <v>18</v>
      </c>
      <c r="V2742" s="95">
        <v>57815</v>
      </c>
      <c r="W2742" s="95">
        <v>3</v>
      </c>
      <c r="X2742" s="95">
        <v>69099</v>
      </c>
      <c r="Y2742" s="95">
        <v>3</v>
      </c>
      <c r="Z2742" s="95">
        <v>14292</v>
      </c>
      <c r="AA2742" s="95">
        <v>22</v>
      </c>
      <c r="AB2742" s="95">
        <v>45272</v>
      </c>
      <c r="AC2742" s="95">
        <v>20</v>
      </c>
      <c r="AD2742" s="95">
        <v>64502</v>
      </c>
      <c r="AE2742" s="95">
        <v>4</v>
      </c>
      <c r="AF2742" s="95">
        <v>2751</v>
      </c>
      <c r="AG2742" s="95">
        <v>4</v>
      </c>
      <c r="AH2742" s="95">
        <v>8390</v>
      </c>
      <c r="AI2742" s="95">
        <v>24</v>
      </c>
      <c r="AJ2742" s="95">
        <v>37788</v>
      </c>
      <c r="AK2742" s="95">
        <v>21</v>
      </c>
      <c r="AL2742" s="95">
        <v>88329</v>
      </c>
      <c r="AM2742" s="95">
        <v>4</v>
      </c>
      <c r="AN2742" s="95">
        <v>6222</v>
      </c>
      <c r="AO2742" s="95">
        <v>4</v>
      </c>
      <c r="AP2742" s="95">
        <v>13496</v>
      </c>
      <c r="AQ2742" s="72">
        <v>773.2</v>
      </c>
      <c r="AR2742" s="72">
        <v>481.41</v>
      </c>
      <c r="AS2742" s="72">
        <v>1254.6099999999999</v>
      </c>
      <c r="AT2742" s="95">
        <v>250516</v>
      </c>
      <c r="AU2742" s="95">
        <v>144424</v>
      </c>
      <c r="AV2742" s="95">
        <v>27</v>
      </c>
      <c r="AW2742" s="95">
        <v>25</v>
      </c>
      <c r="AX2742" s="72">
        <v>317.36</v>
      </c>
      <c r="AY2742" s="72">
        <v>319.33</v>
      </c>
      <c r="AZ2742" s="72">
        <v>636.69000000000005</v>
      </c>
      <c r="BA2742" s="95">
        <v>99015</v>
      </c>
      <c r="BB2742" s="95">
        <v>95800</v>
      </c>
      <c r="BC2742" s="95">
        <v>26</v>
      </c>
      <c r="BD2742" s="95">
        <v>25</v>
      </c>
      <c r="BE2742" s="72">
        <v>525.29</v>
      </c>
      <c r="BF2742" s="72">
        <v>286.14</v>
      </c>
      <c r="BG2742" s="72">
        <v>811.43</v>
      </c>
      <c r="BH2742" s="95">
        <v>144981</v>
      </c>
      <c r="BI2742" s="95">
        <v>72107</v>
      </c>
      <c r="BJ2742" s="95">
        <v>23</v>
      </c>
      <c r="BK2742" s="95">
        <v>21</v>
      </c>
      <c r="BL2742" s="72">
        <v>153.91999999999999</v>
      </c>
      <c r="BM2742" s="72">
        <v>253.1</v>
      </c>
      <c r="BN2742" s="72">
        <v>407.02</v>
      </c>
      <c r="BO2742" s="95">
        <v>48023</v>
      </c>
      <c r="BP2742" s="95">
        <v>72892</v>
      </c>
      <c r="BQ2742" s="95">
        <v>26</v>
      </c>
      <c r="BR2742" s="95">
        <v>24</v>
      </c>
      <c r="BS2742" s="72">
        <v>130.97999999999999</v>
      </c>
      <c r="BT2742" s="72">
        <v>339.42</v>
      </c>
      <c r="BU2742" s="72">
        <v>470.4</v>
      </c>
      <c r="BV2742" s="95">
        <v>44010</v>
      </c>
      <c r="BW2742" s="95">
        <v>101825</v>
      </c>
      <c r="BX2742" s="95">
        <v>28</v>
      </c>
      <c r="BY2742" s="95">
        <v>25</v>
      </c>
      <c r="BZ2742" s="95">
        <v>26</v>
      </c>
      <c r="CA2742" s="95">
        <v>26</v>
      </c>
      <c r="CB2742" s="95">
        <v>22</v>
      </c>
      <c r="CC2742" s="95">
        <v>25</v>
      </c>
      <c r="CD2742" s="95">
        <v>27</v>
      </c>
      <c r="CE2742" s="72">
        <v>650.75523149000003</v>
      </c>
      <c r="CF2742" s="72">
        <v>676.59346364999999</v>
      </c>
      <c r="CG2742" s="72">
        <v>712.40329333</v>
      </c>
      <c r="CH2742" s="72">
        <v>716.50152150999998</v>
      </c>
      <c r="CI2742" s="72">
        <v>731.52548966999996</v>
      </c>
      <c r="CJ2742" s="96">
        <v>1.9279291803</v>
      </c>
      <c r="CK2742" s="96">
        <v>0.94102298380000005</v>
      </c>
      <c r="CL2742" s="96">
        <v>1.1390037182999999</v>
      </c>
      <c r="CM2742" s="96">
        <v>0.56806578600000002</v>
      </c>
      <c r="CN2742" s="96">
        <v>0.64303979379999998</v>
      </c>
      <c r="CO2742" s="96">
        <v>0.87826303829999997</v>
      </c>
      <c r="CP2742" s="96">
        <v>1.1884962100000001</v>
      </c>
      <c r="CQ2742" s="96">
        <v>0.99584056389999998</v>
      </c>
      <c r="CR2742" s="96">
        <v>1.1934601616</v>
      </c>
      <c r="CS2742" s="95">
        <v>22</v>
      </c>
      <c r="CT2742" s="95">
        <v>22</v>
      </c>
      <c r="CU2742" s="95">
        <v>19</v>
      </c>
      <c r="CV2742" s="95">
        <v>22</v>
      </c>
      <c r="CW2742" s="95">
        <v>24</v>
      </c>
      <c r="CX2742" s="96">
        <v>0.86787722</v>
      </c>
      <c r="CY2742" s="96">
        <v>0.80910443799999998</v>
      </c>
      <c r="CZ2742" s="96">
        <v>0.90127301500000001</v>
      </c>
      <c r="DA2742" s="96">
        <v>0.96066390599999996</v>
      </c>
      <c r="DB2742" s="96">
        <v>0.85742839500000001</v>
      </c>
      <c r="DC2742">
        <v>2013</v>
      </c>
      <c r="DD2742" s="6">
        <v>24</v>
      </c>
      <c r="DE2742" s="96">
        <v>4.5776241000000002E-3</v>
      </c>
      <c r="DF2742" s="72">
        <v>912.37</v>
      </c>
      <c r="DG2742" s="96">
        <v>1</v>
      </c>
      <c r="DH2742" s="72">
        <v>912.37</v>
      </c>
      <c r="DI2742" s="72">
        <v>818.63612964000004</v>
      </c>
      <c r="DJ2742" s="96">
        <v>0.1549193338</v>
      </c>
      <c r="DK2742" s="72">
        <v>833.15731840000001</v>
      </c>
      <c r="DL2742" s="96">
        <v>1.0075728719999999</v>
      </c>
      <c r="DM2742" s="72">
        <v>839.46671208999999</v>
      </c>
      <c r="DN2742" s="96">
        <v>1</v>
      </c>
      <c r="DO2742" s="96">
        <v>1.2937000000000001E-2</v>
      </c>
      <c r="DP2742" s="72">
        <v>10.86</v>
      </c>
      <c r="DQ2742" s="72">
        <v>828.61</v>
      </c>
      <c r="DR2742" t="s">
        <v>1678</v>
      </c>
      <c r="DT2742" t="s">
        <v>1038</v>
      </c>
    </row>
    <row r="2743" spans="1:124" x14ac:dyDescent="0.3">
      <c r="A2743" t="s">
        <v>1679</v>
      </c>
      <c r="B2743">
        <v>45742</v>
      </c>
      <c r="C2743" s="95">
        <v>653</v>
      </c>
      <c r="D2743" s="95">
        <v>1924822</v>
      </c>
      <c r="E2743" s="95">
        <v>634</v>
      </c>
      <c r="F2743" s="95">
        <v>1931718</v>
      </c>
      <c r="G2743" s="95">
        <v>68</v>
      </c>
      <c r="H2743" s="95">
        <v>208203</v>
      </c>
      <c r="I2743" s="95">
        <v>62</v>
      </c>
      <c r="J2743" s="95">
        <v>243587</v>
      </c>
      <c r="K2743" s="95">
        <v>617</v>
      </c>
      <c r="L2743" s="95">
        <v>2281964</v>
      </c>
      <c r="M2743" s="95">
        <v>596</v>
      </c>
      <c r="N2743" s="95">
        <v>2066092</v>
      </c>
      <c r="O2743" s="95">
        <v>67</v>
      </c>
      <c r="P2743" s="95">
        <v>112693</v>
      </c>
      <c r="Q2743" s="95">
        <v>61</v>
      </c>
      <c r="R2743" s="95">
        <v>180770</v>
      </c>
      <c r="S2743" s="95">
        <v>621</v>
      </c>
      <c r="T2743" s="95">
        <v>2044380</v>
      </c>
      <c r="U2743" s="95">
        <v>599</v>
      </c>
      <c r="V2743" s="95">
        <v>2163164</v>
      </c>
      <c r="W2743" s="95">
        <v>68</v>
      </c>
      <c r="X2743" s="95">
        <v>261444</v>
      </c>
      <c r="Y2743" s="95">
        <v>62</v>
      </c>
      <c r="Z2743" s="95">
        <v>284428</v>
      </c>
      <c r="AA2743" s="95">
        <v>612</v>
      </c>
      <c r="AB2743" s="95">
        <v>2254073</v>
      </c>
      <c r="AC2743" s="95">
        <v>588</v>
      </c>
      <c r="AD2743" s="95">
        <v>2249572</v>
      </c>
      <c r="AE2743" s="95">
        <v>75</v>
      </c>
      <c r="AF2743" s="95">
        <v>377597</v>
      </c>
      <c r="AG2743" s="95">
        <v>70</v>
      </c>
      <c r="AH2743" s="95">
        <v>385610</v>
      </c>
      <c r="AI2743" s="95">
        <v>613</v>
      </c>
      <c r="AJ2743" s="95">
        <v>2168850</v>
      </c>
      <c r="AK2743" s="95">
        <v>584</v>
      </c>
      <c r="AL2743" s="95">
        <v>2258485</v>
      </c>
      <c r="AM2743" s="95">
        <v>79</v>
      </c>
      <c r="AN2743" s="95">
        <v>402385</v>
      </c>
      <c r="AO2743" s="95">
        <v>74</v>
      </c>
      <c r="AP2743" s="95">
        <v>461728</v>
      </c>
      <c r="AQ2743" s="72">
        <v>246.54</v>
      </c>
      <c r="AR2743" s="72">
        <v>260.45</v>
      </c>
      <c r="AS2743" s="72">
        <v>506.99</v>
      </c>
      <c r="AT2743" s="95">
        <v>2133025</v>
      </c>
      <c r="AU2743" s="95">
        <v>2175305</v>
      </c>
      <c r="AV2743" s="95">
        <v>721</v>
      </c>
      <c r="AW2743" s="95">
        <v>696</v>
      </c>
      <c r="AX2743" s="72">
        <v>291.75</v>
      </c>
      <c r="AY2743" s="72">
        <v>284.99</v>
      </c>
      <c r="AZ2743" s="72">
        <v>576.74</v>
      </c>
      <c r="BA2743" s="95">
        <v>2394657</v>
      </c>
      <c r="BB2743" s="95">
        <v>2246862</v>
      </c>
      <c r="BC2743" s="95">
        <v>684</v>
      </c>
      <c r="BD2743" s="95">
        <v>657</v>
      </c>
      <c r="BE2743" s="72">
        <v>278.89</v>
      </c>
      <c r="BF2743" s="72">
        <v>308.57</v>
      </c>
      <c r="BG2743" s="72">
        <v>587.46</v>
      </c>
      <c r="BH2743" s="95">
        <v>2305824</v>
      </c>
      <c r="BI2743" s="95">
        <v>2447592</v>
      </c>
      <c r="BJ2743" s="95">
        <v>689</v>
      </c>
      <c r="BK2743" s="95">
        <v>661</v>
      </c>
      <c r="BL2743" s="72">
        <v>319.22000000000003</v>
      </c>
      <c r="BM2743" s="72">
        <v>333.74</v>
      </c>
      <c r="BN2743" s="72">
        <v>652.96</v>
      </c>
      <c r="BO2743" s="95">
        <v>2631670</v>
      </c>
      <c r="BP2743" s="95">
        <v>2635182</v>
      </c>
      <c r="BQ2743" s="95">
        <v>687</v>
      </c>
      <c r="BR2743" s="95">
        <v>658</v>
      </c>
      <c r="BS2743" s="72">
        <v>309.64</v>
      </c>
      <c r="BT2743" s="72">
        <v>344.51</v>
      </c>
      <c r="BU2743" s="72">
        <v>654.15</v>
      </c>
      <c r="BV2743" s="95">
        <v>2571235</v>
      </c>
      <c r="BW2743" s="95">
        <v>2720213</v>
      </c>
      <c r="BX2743" s="95">
        <v>692</v>
      </c>
      <c r="BY2743" s="95">
        <v>658</v>
      </c>
      <c r="BZ2743" s="95">
        <v>709</v>
      </c>
      <c r="CA2743" s="95">
        <v>671</v>
      </c>
      <c r="CB2743" s="95">
        <v>676</v>
      </c>
      <c r="CC2743" s="95">
        <v>673</v>
      </c>
      <c r="CD2743" s="95">
        <v>675</v>
      </c>
      <c r="CE2743" s="72">
        <v>650.75523149000003</v>
      </c>
      <c r="CF2743" s="72">
        <v>676.59346364999999</v>
      </c>
      <c r="CG2743" s="72">
        <v>712.40329333</v>
      </c>
      <c r="CH2743" s="72">
        <v>716.50152150999998</v>
      </c>
      <c r="CI2743" s="72">
        <v>731.52548966999996</v>
      </c>
      <c r="CJ2743" s="96">
        <v>0.77907940720000002</v>
      </c>
      <c r="CK2743" s="96">
        <v>0.85241733919999996</v>
      </c>
      <c r="CL2743" s="96">
        <v>0.8246171873</v>
      </c>
      <c r="CM2743" s="96">
        <v>0.91131697619999996</v>
      </c>
      <c r="CN2743" s="96">
        <v>0.89422721319999998</v>
      </c>
      <c r="CO2743" s="96">
        <v>0.95503448680000003</v>
      </c>
      <c r="CP2743" s="96">
        <v>0.89246161940000002</v>
      </c>
      <c r="CQ2743" s="96">
        <v>0.99584056389999998</v>
      </c>
      <c r="CR2743" s="96">
        <v>0.89618913330000005</v>
      </c>
      <c r="CS2743" s="95">
        <v>683</v>
      </c>
      <c r="CT2743" s="95">
        <v>665</v>
      </c>
      <c r="CU2743" s="95">
        <v>663</v>
      </c>
      <c r="CV2743" s="95">
        <v>690</v>
      </c>
      <c r="CW2743" s="95">
        <v>680</v>
      </c>
      <c r="CX2743" s="96">
        <v>0.88673940299999998</v>
      </c>
      <c r="CY2743" s="96">
        <v>0.94092091099999997</v>
      </c>
      <c r="CZ2743" s="96">
        <v>0.99357389600000001</v>
      </c>
      <c r="DA2743" s="96">
        <v>0.99894930400000004</v>
      </c>
      <c r="DB2743" s="96">
        <v>0.95529657199999995</v>
      </c>
      <c r="DC2743">
        <v>2013</v>
      </c>
      <c r="DD2743" s="6">
        <v>666</v>
      </c>
      <c r="DE2743" s="96">
        <v>1.7038057000000001E-3</v>
      </c>
      <c r="DF2743" s="72">
        <v>687.09</v>
      </c>
      <c r="DG2743" s="96">
        <v>1</v>
      </c>
      <c r="DH2743" s="72">
        <v>687.09</v>
      </c>
      <c r="DI2743" s="72">
        <v>818.63612964000004</v>
      </c>
      <c r="DJ2743" s="96">
        <v>0.81608823050000001</v>
      </c>
      <c r="DK2743" s="72">
        <v>711.28288147000001</v>
      </c>
      <c r="DL2743" s="96">
        <v>1.0075728719999999</v>
      </c>
      <c r="DM2743" s="72">
        <v>716.66933564999999</v>
      </c>
      <c r="DN2743" s="96">
        <v>1</v>
      </c>
      <c r="DO2743" s="96">
        <v>6.5170000000000002E-3</v>
      </c>
      <c r="DP2743" s="72">
        <v>4.67</v>
      </c>
      <c r="DQ2743" s="72">
        <v>712</v>
      </c>
      <c r="DR2743" t="s">
        <v>1679</v>
      </c>
      <c r="DT2743" t="s">
        <v>1038</v>
      </c>
    </row>
    <row r="2744" spans="1:124" x14ac:dyDescent="0.3">
      <c r="A2744" t="s">
        <v>1680</v>
      </c>
      <c r="B2744">
        <v>45743</v>
      </c>
      <c r="C2744" s="95">
        <v>3151</v>
      </c>
      <c r="D2744" s="95">
        <v>12198255</v>
      </c>
      <c r="E2744" s="95">
        <v>3062</v>
      </c>
      <c r="F2744" s="95">
        <v>12755237</v>
      </c>
      <c r="G2744" s="95">
        <v>538</v>
      </c>
      <c r="H2744" s="95">
        <v>1784335</v>
      </c>
      <c r="I2744" s="95">
        <v>510</v>
      </c>
      <c r="J2744" s="95">
        <v>2028663</v>
      </c>
      <c r="K2744" s="95">
        <v>2999</v>
      </c>
      <c r="L2744" s="95">
        <v>13001680</v>
      </c>
      <c r="M2744" s="95">
        <v>2896</v>
      </c>
      <c r="N2744" s="95">
        <v>13921306</v>
      </c>
      <c r="O2744" s="95">
        <v>533</v>
      </c>
      <c r="P2744" s="95">
        <v>2179961</v>
      </c>
      <c r="Q2744" s="95">
        <v>501</v>
      </c>
      <c r="R2744" s="95">
        <v>2245671</v>
      </c>
      <c r="S2744" s="95">
        <v>2879</v>
      </c>
      <c r="T2744" s="95">
        <v>13353536</v>
      </c>
      <c r="U2744" s="95">
        <v>2756</v>
      </c>
      <c r="V2744" s="95">
        <v>13845479</v>
      </c>
      <c r="W2744" s="95">
        <v>541</v>
      </c>
      <c r="X2744" s="95">
        <v>2271194</v>
      </c>
      <c r="Y2744" s="95">
        <v>507</v>
      </c>
      <c r="Z2744" s="95">
        <v>2322100</v>
      </c>
      <c r="AA2744" s="95">
        <v>2835</v>
      </c>
      <c r="AB2744" s="95">
        <v>12108280</v>
      </c>
      <c r="AC2744" s="95">
        <v>2702</v>
      </c>
      <c r="AD2744" s="95">
        <v>14544913</v>
      </c>
      <c r="AE2744" s="95">
        <v>553</v>
      </c>
      <c r="AF2744" s="95">
        <v>2420250</v>
      </c>
      <c r="AG2744" s="95">
        <v>517</v>
      </c>
      <c r="AH2744" s="95">
        <v>2631081</v>
      </c>
      <c r="AI2744" s="95">
        <v>2697</v>
      </c>
      <c r="AJ2744" s="95">
        <v>12041863.24</v>
      </c>
      <c r="AK2744" s="95">
        <v>2559</v>
      </c>
      <c r="AL2744" s="95">
        <v>14274204.640000001</v>
      </c>
      <c r="AM2744" s="95">
        <v>511</v>
      </c>
      <c r="AN2744" s="95">
        <v>2492913</v>
      </c>
      <c r="AO2744" s="95">
        <v>476</v>
      </c>
      <c r="AP2744" s="95">
        <v>2647459</v>
      </c>
      <c r="AQ2744" s="72">
        <v>315.86</v>
      </c>
      <c r="AR2744" s="72">
        <v>344.9</v>
      </c>
      <c r="AS2744" s="72">
        <v>660.76</v>
      </c>
      <c r="AT2744" s="95">
        <v>13982590</v>
      </c>
      <c r="AU2744" s="95">
        <v>14783900</v>
      </c>
      <c r="AV2744" s="95">
        <v>3689</v>
      </c>
      <c r="AW2744" s="95">
        <v>3572</v>
      </c>
      <c r="AX2744" s="72">
        <v>358.19</v>
      </c>
      <c r="AY2744" s="72">
        <v>396.6</v>
      </c>
      <c r="AZ2744" s="72">
        <v>754.79</v>
      </c>
      <c r="BA2744" s="95">
        <v>15181641</v>
      </c>
      <c r="BB2744" s="95">
        <v>16166977</v>
      </c>
      <c r="BC2744" s="95">
        <v>3532</v>
      </c>
      <c r="BD2744" s="95">
        <v>3397</v>
      </c>
      <c r="BE2744" s="72">
        <v>380.72</v>
      </c>
      <c r="BF2744" s="72">
        <v>412.9</v>
      </c>
      <c r="BG2744" s="72">
        <v>793.62</v>
      </c>
      <c r="BH2744" s="95">
        <v>15624730</v>
      </c>
      <c r="BI2744" s="95">
        <v>16167579</v>
      </c>
      <c r="BJ2744" s="95">
        <v>3420</v>
      </c>
      <c r="BK2744" s="95">
        <v>3263</v>
      </c>
      <c r="BL2744" s="72">
        <v>357.35</v>
      </c>
      <c r="BM2744" s="72">
        <v>444.65</v>
      </c>
      <c r="BN2744" s="72">
        <v>802</v>
      </c>
      <c r="BO2744" s="95">
        <v>14528530</v>
      </c>
      <c r="BP2744" s="95">
        <v>17175994</v>
      </c>
      <c r="BQ2744" s="95">
        <v>3388</v>
      </c>
      <c r="BR2744" s="95">
        <v>3219</v>
      </c>
      <c r="BS2744" s="72">
        <v>377.57</v>
      </c>
      <c r="BT2744" s="72">
        <v>464.63</v>
      </c>
      <c r="BU2744" s="72">
        <v>842.2</v>
      </c>
      <c r="BV2744" s="95">
        <v>14534776.24</v>
      </c>
      <c r="BW2744" s="95">
        <v>16921663.640000001</v>
      </c>
      <c r="BX2744" s="95">
        <v>3208</v>
      </c>
      <c r="BY2744" s="95">
        <v>3035</v>
      </c>
      <c r="BZ2744" s="95">
        <v>3633</v>
      </c>
      <c r="CA2744" s="95">
        <v>3467</v>
      </c>
      <c r="CB2744" s="95">
        <v>3344</v>
      </c>
      <c r="CC2744" s="95">
        <v>3308</v>
      </c>
      <c r="CD2744" s="95">
        <v>3123</v>
      </c>
      <c r="CE2744" s="72">
        <v>650.75523149000003</v>
      </c>
      <c r="CF2744" s="72">
        <v>676.59346364999999</v>
      </c>
      <c r="CG2744" s="72">
        <v>712.40329333</v>
      </c>
      <c r="CH2744" s="72">
        <v>716.50152150999998</v>
      </c>
      <c r="CI2744" s="72">
        <v>731.52548966999996</v>
      </c>
      <c r="CJ2744" s="96">
        <v>1.0153740885</v>
      </c>
      <c r="CK2744" s="96">
        <v>1.1155738868</v>
      </c>
      <c r="CL2744" s="96">
        <v>1.1140038338</v>
      </c>
      <c r="CM2744" s="96">
        <v>1.1193276997999999</v>
      </c>
      <c r="CN2744" s="96">
        <v>1.15129276</v>
      </c>
      <c r="CO2744" s="96">
        <v>1.0622596932999999</v>
      </c>
      <c r="CP2744" s="96">
        <v>1.0384602378000001</v>
      </c>
      <c r="CQ2744" s="96">
        <v>0.99584056389999998</v>
      </c>
      <c r="CR2744" s="96">
        <v>1.0427975393</v>
      </c>
      <c r="CS2744" s="95">
        <v>3601</v>
      </c>
      <c r="CT2744" s="95">
        <v>3410</v>
      </c>
      <c r="CU2744" s="95">
        <v>3319</v>
      </c>
      <c r="CV2744" s="95">
        <v>3306</v>
      </c>
      <c r="CW2744" s="95">
        <v>3104</v>
      </c>
      <c r="CX2744" s="96">
        <v>1.0234548219999999</v>
      </c>
      <c r="CY2744" s="96">
        <v>1.0654359390000001</v>
      </c>
      <c r="CZ2744" s="96">
        <v>1.08580031</v>
      </c>
      <c r="DA2744" s="96">
        <v>1.0820000540000001</v>
      </c>
      <c r="DB2744" s="96">
        <v>1.0575922980000001</v>
      </c>
      <c r="DC2744">
        <v>2013</v>
      </c>
      <c r="DD2744" s="6">
        <v>3297.2</v>
      </c>
      <c r="DE2744" s="96">
        <v>1.3527579999999999E-3</v>
      </c>
      <c r="DF2744" s="72">
        <v>799.77</v>
      </c>
      <c r="DG2744" s="96">
        <v>1</v>
      </c>
      <c r="DH2744" s="72">
        <v>799.77</v>
      </c>
      <c r="DI2744" s="72">
        <v>818.63612964000004</v>
      </c>
      <c r="DJ2744" s="96">
        <v>1</v>
      </c>
      <c r="DK2744" s="72">
        <v>799.77</v>
      </c>
      <c r="DL2744" s="96">
        <v>1</v>
      </c>
      <c r="DM2744" s="72">
        <v>799.77</v>
      </c>
      <c r="DN2744" s="96">
        <v>1</v>
      </c>
      <c r="DO2744" s="96">
        <v>3.496E-3</v>
      </c>
      <c r="DP2744" s="72">
        <v>2.8</v>
      </c>
      <c r="DQ2744" s="72">
        <v>796.97</v>
      </c>
      <c r="DR2744" t="s">
        <v>1680</v>
      </c>
      <c r="DT2744" t="s">
        <v>1038</v>
      </c>
    </row>
    <row r="2745" spans="1:124" x14ac:dyDescent="0.3">
      <c r="A2745" t="s">
        <v>511</v>
      </c>
      <c r="B2745">
        <v>45744</v>
      </c>
      <c r="C2745" s="95">
        <v>756</v>
      </c>
      <c r="D2745" s="95">
        <v>2919356</v>
      </c>
      <c r="E2745" s="95">
        <v>745</v>
      </c>
      <c r="F2745" s="95">
        <v>2927659</v>
      </c>
      <c r="G2745" s="95">
        <v>97</v>
      </c>
      <c r="H2745" s="95">
        <v>183179</v>
      </c>
      <c r="I2745" s="95">
        <v>93</v>
      </c>
      <c r="J2745" s="95">
        <v>293423</v>
      </c>
      <c r="K2745" s="95">
        <v>728</v>
      </c>
      <c r="L2745" s="95">
        <v>3073285</v>
      </c>
      <c r="M2745" s="95">
        <v>720</v>
      </c>
      <c r="N2745" s="95">
        <v>2977943</v>
      </c>
      <c r="O2745" s="95">
        <v>96</v>
      </c>
      <c r="P2745" s="95">
        <v>173705</v>
      </c>
      <c r="Q2745" s="95">
        <v>92</v>
      </c>
      <c r="R2745" s="95">
        <v>308406</v>
      </c>
      <c r="S2745" s="95">
        <v>699</v>
      </c>
      <c r="T2745" s="95">
        <v>3311053</v>
      </c>
      <c r="U2745" s="95">
        <v>693</v>
      </c>
      <c r="V2745" s="95">
        <v>3117649</v>
      </c>
      <c r="W2745" s="95">
        <v>92</v>
      </c>
      <c r="X2745" s="95">
        <v>235284</v>
      </c>
      <c r="Y2745" s="95">
        <v>89</v>
      </c>
      <c r="Z2745" s="95">
        <v>320655</v>
      </c>
      <c r="AA2745" s="95">
        <v>675</v>
      </c>
      <c r="AB2745" s="95">
        <v>3064560</v>
      </c>
      <c r="AC2745" s="95">
        <v>669</v>
      </c>
      <c r="AD2745" s="95">
        <v>3125552</v>
      </c>
      <c r="AE2745" s="95">
        <v>85</v>
      </c>
      <c r="AF2745" s="95">
        <v>320446</v>
      </c>
      <c r="AG2745" s="95">
        <v>80</v>
      </c>
      <c r="AH2745" s="95">
        <v>369805</v>
      </c>
      <c r="AI2745" s="95">
        <v>661</v>
      </c>
      <c r="AJ2745" s="95">
        <v>3541541</v>
      </c>
      <c r="AK2745" s="95">
        <v>650</v>
      </c>
      <c r="AL2745" s="95">
        <v>3196002.34</v>
      </c>
      <c r="AM2745" s="95">
        <v>86</v>
      </c>
      <c r="AN2745" s="95">
        <v>259151</v>
      </c>
      <c r="AO2745" s="95">
        <v>79</v>
      </c>
      <c r="AP2745" s="95">
        <v>392687</v>
      </c>
      <c r="AQ2745" s="72">
        <v>303.10000000000002</v>
      </c>
      <c r="AR2745" s="72">
        <v>320.31</v>
      </c>
      <c r="AS2745" s="72">
        <v>623.41</v>
      </c>
      <c r="AT2745" s="95">
        <v>3102535</v>
      </c>
      <c r="AU2745" s="95">
        <v>3221082</v>
      </c>
      <c r="AV2745" s="95">
        <v>853</v>
      </c>
      <c r="AW2745" s="95">
        <v>838</v>
      </c>
      <c r="AX2745" s="72">
        <v>328.38</v>
      </c>
      <c r="AY2745" s="72">
        <v>337.27</v>
      </c>
      <c r="AZ2745" s="72">
        <v>665.65</v>
      </c>
      <c r="BA2745" s="95">
        <v>3246990</v>
      </c>
      <c r="BB2745" s="95">
        <v>3286349</v>
      </c>
      <c r="BC2745" s="95">
        <v>824</v>
      </c>
      <c r="BD2745" s="95">
        <v>812</v>
      </c>
      <c r="BE2745" s="72">
        <v>373.61</v>
      </c>
      <c r="BF2745" s="72">
        <v>366.4</v>
      </c>
      <c r="BG2745" s="72">
        <v>740.01</v>
      </c>
      <c r="BH2745" s="95">
        <v>3546337</v>
      </c>
      <c r="BI2745" s="95">
        <v>3438304</v>
      </c>
      <c r="BJ2745" s="95">
        <v>791</v>
      </c>
      <c r="BK2745" s="95">
        <v>782</v>
      </c>
      <c r="BL2745" s="72">
        <v>371.16</v>
      </c>
      <c r="BM2745" s="72">
        <v>388.89</v>
      </c>
      <c r="BN2745" s="72">
        <v>760.05</v>
      </c>
      <c r="BO2745" s="95">
        <v>3385006</v>
      </c>
      <c r="BP2745" s="95">
        <v>3495357</v>
      </c>
      <c r="BQ2745" s="95">
        <v>760</v>
      </c>
      <c r="BR2745" s="95">
        <v>749</v>
      </c>
      <c r="BS2745" s="72">
        <v>424</v>
      </c>
      <c r="BT2745" s="72">
        <v>410.23</v>
      </c>
      <c r="BU2745" s="72">
        <v>834.23</v>
      </c>
      <c r="BV2745" s="95">
        <v>3800692</v>
      </c>
      <c r="BW2745" s="95">
        <v>3588689.34</v>
      </c>
      <c r="BX2745" s="95">
        <v>747</v>
      </c>
      <c r="BY2745" s="95">
        <v>729</v>
      </c>
      <c r="BZ2745" s="95">
        <v>846</v>
      </c>
      <c r="CA2745" s="95">
        <v>818</v>
      </c>
      <c r="CB2745" s="95">
        <v>787</v>
      </c>
      <c r="CC2745" s="95">
        <v>755</v>
      </c>
      <c r="CD2745" s="95">
        <v>738</v>
      </c>
      <c r="CE2745" s="72">
        <v>650.75523149000003</v>
      </c>
      <c r="CF2745" s="72">
        <v>676.59346364999999</v>
      </c>
      <c r="CG2745" s="72">
        <v>712.40329333</v>
      </c>
      <c r="CH2745" s="72">
        <v>716.50152150999998</v>
      </c>
      <c r="CI2745" s="72">
        <v>731.52548966999996</v>
      </c>
      <c r="CJ2745" s="96">
        <v>0.95797923679999997</v>
      </c>
      <c r="CK2745" s="96">
        <v>0.98382564390000005</v>
      </c>
      <c r="CL2745" s="96">
        <v>1.0387515146999999</v>
      </c>
      <c r="CM2745" s="96">
        <v>1.0607793244999999</v>
      </c>
      <c r="CN2745" s="96">
        <v>1.1403977192999999</v>
      </c>
      <c r="CO2745" s="96">
        <v>0.97144858970000003</v>
      </c>
      <c r="CP2745" s="96">
        <v>1.0668054891000001</v>
      </c>
      <c r="CQ2745" s="96">
        <v>0.99584056389999998</v>
      </c>
      <c r="CR2745" s="96">
        <v>1.0712611792</v>
      </c>
      <c r="CS2745" s="95">
        <v>866</v>
      </c>
      <c r="CT2745" s="95">
        <v>835</v>
      </c>
      <c r="CU2745" s="95">
        <v>817</v>
      </c>
      <c r="CV2745" s="95">
        <v>791</v>
      </c>
      <c r="CW2745" s="95">
        <v>769</v>
      </c>
      <c r="CX2745" s="96">
        <v>0.96694137599999996</v>
      </c>
      <c r="CY2745" s="96">
        <v>0.97070773300000002</v>
      </c>
      <c r="CZ2745" s="96">
        <v>0.97042279099999995</v>
      </c>
      <c r="DA2745" s="96">
        <v>0.958216972</v>
      </c>
      <c r="DB2745" s="96">
        <v>0.99202875800000001</v>
      </c>
      <c r="DC2745">
        <v>2013</v>
      </c>
      <c r="DD2745" s="6">
        <v>782</v>
      </c>
      <c r="DE2745" s="96">
        <v>1.0224457000000001E-3</v>
      </c>
      <c r="DF2745" s="72">
        <v>821.88</v>
      </c>
      <c r="DG2745" s="96">
        <v>1</v>
      </c>
      <c r="DH2745" s="72">
        <v>821.88</v>
      </c>
      <c r="DI2745" s="72">
        <v>818.63612964000004</v>
      </c>
      <c r="DJ2745" s="96">
        <v>0.88430763879999996</v>
      </c>
      <c r="DK2745" s="72">
        <v>821.50470898000003</v>
      </c>
      <c r="DL2745" s="96">
        <v>1.0075728719999999</v>
      </c>
      <c r="DM2745" s="72">
        <v>827.72585894999997</v>
      </c>
      <c r="DN2745" s="96">
        <v>1</v>
      </c>
      <c r="DO2745" s="96">
        <v>4.5199999999999997E-3</v>
      </c>
      <c r="DP2745" s="72">
        <v>3.74</v>
      </c>
      <c r="DQ2745" s="72">
        <v>823.99</v>
      </c>
      <c r="DR2745" t="s">
        <v>511</v>
      </c>
      <c r="DT2745" t="s">
        <v>1038</v>
      </c>
    </row>
    <row r="2746" spans="1:124" x14ac:dyDescent="0.3">
      <c r="A2746" t="s">
        <v>38</v>
      </c>
      <c r="B2746">
        <v>45750</v>
      </c>
      <c r="C2746" s="95">
        <v>7323</v>
      </c>
      <c r="D2746" s="95">
        <v>36237343</v>
      </c>
      <c r="E2746" s="95">
        <v>7094</v>
      </c>
      <c r="F2746" s="95">
        <v>34890324</v>
      </c>
      <c r="G2746" s="95">
        <v>1501</v>
      </c>
      <c r="H2746" s="95">
        <v>5820526</v>
      </c>
      <c r="I2746" s="95">
        <v>1378</v>
      </c>
      <c r="J2746" s="95">
        <v>5952024</v>
      </c>
      <c r="K2746" s="95">
        <v>7514</v>
      </c>
      <c r="L2746" s="95">
        <v>35541044</v>
      </c>
      <c r="M2746" s="95">
        <v>7260</v>
      </c>
      <c r="N2746" s="95">
        <v>36808756</v>
      </c>
      <c r="O2746" s="95">
        <v>1607</v>
      </c>
      <c r="P2746" s="95">
        <v>6313694</v>
      </c>
      <c r="Q2746" s="95">
        <v>1483</v>
      </c>
      <c r="R2746" s="95">
        <v>7040530</v>
      </c>
      <c r="S2746" s="95">
        <v>7543</v>
      </c>
      <c r="T2746" s="95">
        <v>36553855</v>
      </c>
      <c r="U2746" s="95">
        <v>7261</v>
      </c>
      <c r="V2746" s="95">
        <v>37612297</v>
      </c>
      <c r="W2746" s="95">
        <v>1652</v>
      </c>
      <c r="X2746" s="95">
        <v>7255998</v>
      </c>
      <c r="Y2746" s="95">
        <v>1519</v>
      </c>
      <c r="Z2746" s="95">
        <v>7844158</v>
      </c>
      <c r="AA2746" s="95">
        <v>7594</v>
      </c>
      <c r="AB2746" s="95">
        <v>35489243</v>
      </c>
      <c r="AC2746" s="95">
        <v>7302</v>
      </c>
      <c r="AD2746" s="95">
        <v>38827527</v>
      </c>
      <c r="AE2746" s="95">
        <v>1709</v>
      </c>
      <c r="AF2746" s="95">
        <v>6820240</v>
      </c>
      <c r="AG2746" s="95">
        <v>1577</v>
      </c>
      <c r="AH2746" s="95">
        <v>7957512</v>
      </c>
      <c r="AI2746" s="95">
        <v>7767</v>
      </c>
      <c r="AJ2746" s="95">
        <v>33666930</v>
      </c>
      <c r="AK2746" s="95">
        <v>7448</v>
      </c>
      <c r="AL2746" s="95">
        <v>40717049.25</v>
      </c>
      <c r="AM2746" s="95">
        <v>1756</v>
      </c>
      <c r="AN2746" s="95">
        <v>7091927</v>
      </c>
      <c r="AO2746" s="95">
        <v>1632</v>
      </c>
      <c r="AP2746" s="95">
        <v>8857171</v>
      </c>
      <c r="AQ2746" s="72">
        <v>397.19</v>
      </c>
      <c r="AR2746" s="72">
        <v>401.74</v>
      </c>
      <c r="AS2746" s="72">
        <v>798.93</v>
      </c>
      <c r="AT2746" s="95">
        <v>42057869</v>
      </c>
      <c r="AU2746" s="95">
        <v>40842348</v>
      </c>
      <c r="AV2746" s="95">
        <v>8824</v>
      </c>
      <c r="AW2746" s="95">
        <v>8472</v>
      </c>
      <c r="AX2746" s="72">
        <v>382.4</v>
      </c>
      <c r="AY2746" s="72">
        <v>417.95</v>
      </c>
      <c r="AZ2746" s="72">
        <v>800.35</v>
      </c>
      <c r="BA2746" s="95">
        <v>41854738</v>
      </c>
      <c r="BB2746" s="95">
        <v>43849286</v>
      </c>
      <c r="BC2746" s="95">
        <v>9121</v>
      </c>
      <c r="BD2746" s="95">
        <v>8743</v>
      </c>
      <c r="BE2746" s="72">
        <v>397.04</v>
      </c>
      <c r="BF2746" s="72">
        <v>431.44</v>
      </c>
      <c r="BG2746" s="72">
        <v>828.48</v>
      </c>
      <c r="BH2746" s="95">
        <v>43809853</v>
      </c>
      <c r="BI2746" s="95">
        <v>45456455</v>
      </c>
      <c r="BJ2746" s="95">
        <v>9195</v>
      </c>
      <c r="BK2746" s="95">
        <v>8780</v>
      </c>
      <c r="BL2746" s="72">
        <v>378.99</v>
      </c>
      <c r="BM2746" s="72">
        <v>439.1</v>
      </c>
      <c r="BN2746" s="72">
        <v>818.09</v>
      </c>
      <c r="BO2746" s="95">
        <v>42309483</v>
      </c>
      <c r="BP2746" s="95">
        <v>46785039</v>
      </c>
      <c r="BQ2746" s="95">
        <v>9303</v>
      </c>
      <c r="BR2746" s="95">
        <v>8879</v>
      </c>
      <c r="BS2746" s="72">
        <v>356.67</v>
      </c>
      <c r="BT2746" s="72">
        <v>454.98</v>
      </c>
      <c r="BU2746" s="72">
        <v>811.65</v>
      </c>
      <c r="BV2746" s="95">
        <v>40758857</v>
      </c>
      <c r="BW2746" s="95">
        <v>49574220.25</v>
      </c>
      <c r="BX2746" s="95">
        <v>9523</v>
      </c>
      <c r="BY2746" s="95">
        <v>9080</v>
      </c>
      <c r="BZ2746" s="95">
        <v>8656</v>
      </c>
      <c r="CA2746" s="95">
        <v>8938</v>
      </c>
      <c r="CB2746" s="95">
        <v>8995</v>
      </c>
      <c r="CC2746" s="95">
        <v>9102</v>
      </c>
      <c r="CD2746" s="95">
        <v>9306</v>
      </c>
      <c r="CE2746" s="72">
        <v>650.75523149000003</v>
      </c>
      <c r="CF2746" s="72">
        <v>676.59346364999999</v>
      </c>
      <c r="CG2746" s="72">
        <v>712.40329333</v>
      </c>
      <c r="CH2746" s="72">
        <v>716.50152150999998</v>
      </c>
      <c r="CI2746" s="72">
        <v>731.52548966999996</v>
      </c>
      <c r="CJ2746" s="96">
        <v>1.2276966228999999</v>
      </c>
      <c r="CK2746" s="96">
        <v>1.1829112207000001</v>
      </c>
      <c r="CL2746" s="96">
        <v>1.1629367911999999</v>
      </c>
      <c r="CM2746" s="96">
        <v>1.1417840373000001</v>
      </c>
      <c r="CN2746" s="96">
        <v>1.1095307156000001</v>
      </c>
      <c r="CO2746" s="96">
        <v>1.0713976642</v>
      </c>
      <c r="CP2746" s="96">
        <v>1.0873384519</v>
      </c>
      <c r="CQ2746" s="96">
        <v>0.99584056389999998</v>
      </c>
      <c r="CR2746" s="96">
        <v>1.0918799013</v>
      </c>
      <c r="CS2746" s="95">
        <v>8404</v>
      </c>
      <c r="CT2746" s="95">
        <v>8701</v>
      </c>
      <c r="CU2746" s="95">
        <v>8693</v>
      </c>
      <c r="CV2746" s="95">
        <v>8770</v>
      </c>
      <c r="CW2746" s="95">
        <v>9009</v>
      </c>
      <c r="CX2746" s="96">
        <v>1.111859538</v>
      </c>
      <c r="CY2746" s="96">
        <v>1.0928025240000001</v>
      </c>
      <c r="CZ2746" s="96">
        <v>1.057784657</v>
      </c>
      <c r="DA2746" s="96">
        <v>1.063537876</v>
      </c>
      <c r="DB2746" s="96">
        <v>1.033766733</v>
      </c>
      <c r="DC2746">
        <v>2013</v>
      </c>
      <c r="DD2746" s="6">
        <v>8790.7999999999993</v>
      </c>
      <c r="DE2746" s="96">
        <v>7.1005099999999995E-4</v>
      </c>
      <c r="DF2746" s="72">
        <v>837.96</v>
      </c>
      <c r="DG2746" s="96">
        <v>1</v>
      </c>
      <c r="DH2746" s="72">
        <v>837.96</v>
      </c>
      <c r="DI2746" s="72">
        <v>818.63612964000004</v>
      </c>
      <c r="DJ2746" s="96">
        <v>1</v>
      </c>
      <c r="DK2746" s="72">
        <v>837.96</v>
      </c>
      <c r="DL2746" s="96">
        <v>1</v>
      </c>
      <c r="DM2746" s="72">
        <v>837.96</v>
      </c>
      <c r="DN2746" s="96">
        <v>1</v>
      </c>
      <c r="DO2746" s="96">
        <v>3.0230000000000001E-3</v>
      </c>
      <c r="DP2746" s="72">
        <v>2.5299999999999998</v>
      </c>
      <c r="DQ2746" s="72">
        <v>835.43</v>
      </c>
      <c r="DR2746" t="s">
        <v>38</v>
      </c>
      <c r="DT2746" t="s">
        <v>1038</v>
      </c>
    </row>
    <row r="2747" spans="1:124" x14ac:dyDescent="0.3">
      <c r="A2747" t="s">
        <v>1681</v>
      </c>
      <c r="B2747">
        <v>45751</v>
      </c>
      <c r="C2747" s="95">
        <v>2140</v>
      </c>
      <c r="D2747" s="95">
        <v>11247840</v>
      </c>
      <c r="E2747" s="95">
        <v>2080</v>
      </c>
      <c r="F2747" s="95">
        <v>8253678</v>
      </c>
      <c r="G2747" s="95">
        <v>266</v>
      </c>
      <c r="H2747" s="95">
        <v>1336772</v>
      </c>
      <c r="I2747" s="95">
        <v>245</v>
      </c>
      <c r="J2747" s="95">
        <v>987998</v>
      </c>
      <c r="K2747" s="95">
        <v>2101</v>
      </c>
      <c r="L2747" s="95">
        <v>10865909</v>
      </c>
      <c r="M2747" s="95">
        <v>2032</v>
      </c>
      <c r="N2747" s="95">
        <v>7654977</v>
      </c>
      <c r="O2747" s="95">
        <v>281</v>
      </c>
      <c r="P2747" s="95">
        <v>1339151</v>
      </c>
      <c r="Q2747" s="95">
        <v>257</v>
      </c>
      <c r="R2747" s="95">
        <v>932605</v>
      </c>
      <c r="S2747" s="95">
        <v>2052</v>
      </c>
      <c r="T2747" s="95">
        <v>9884420</v>
      </c>
      <c r="U2747" s="95">
        <v>1983</v>
      </c>
      <c r="V2747" s="95">
        <v>7621893</v>
      </c>
      <c r="W2747" s="95">
        <v>291</v>
      </c>
      <c r="X2747" s="95">
        <v>1816103</v>
      </c>
      <c r="Y2747" s="95">
        <v>266</v>
      </c>
      <c r="Z2747" s="95">
        <v>1011344</v>
      </c>
      <c r="AA2747" s="95">
        <v>2013</v>
      </c>
      <c r="AB2747" s="95">
        <v>8563369</v>
      </c>
      <c r="AC2747" s="95">
        <v>1939</v>
      </c>
      <c r="AD2747" s="95">
        <v>8162119</v>
      </c>
      <c r="AE2747" s="95">
        <v>285</v>
      </c>
      <c r="AF2747" s="95">
        <v>1475151</v>
      </c>
      <c r="AG2747" s="95">
        <v>260</v>
      </c>
      <c r="AH2747" s="95">
        <v>1042236</v>
      </c>
      <c r="AI2747" s="95">
        <v>1949</v>
      </c>
      <c r="AJ2747" s="95">
        <v>9035960</v>
      </c>
      <c r="AK2747" s="95">
        <v>1877</v>
      </c>
      <c r="AL2747" s="95">
        <v>7937670</v>
      </c>
      <c r="AM2747" s="95">
        <v>280</v>
      </c>
      <c r="AN2747" s="95">
        <v>1114947</v>
      </c>
      <c r="AO2747" s="95">
        <v>250</v>
      </c>
      <c r="AP2747" s="95">
        <v>1013474</v>
      </c>
      <c r="AQ2747" s="72">
        <v>435.88</v>
      </c>
      <c r="AR2747" s="72">
        <v>331.24</v>
      </c>
      <c r="AS2747" s="72">
        <v>767.12</v>
      </c>
      <c r="AT2747" s="95">
        <v>12584612</v>
      </c>
      <c r="AU2747" s="95">
        <v>9241676</v>
      </c>
      <c r="AV2747" s="95">
        <v>2406</v>
      </c>
      <c r="AW2747" s="95">
        <v>2325</v>
      </c>
      <c r="AX2747" s="72">
        <v>426.99</v>
      </c>
      <c r="AY2747" s="72">
        <v>312.64</v>
      </c>
      <c r="AZ2747" s="72">
        <v>739.63</v>
      </c>
      <c r="BA2747" s="95">
        <v>12205060</v>
      </c>
      <c r="BB2747" s="95">
        <v>8587582</v>
      </c>
      <c r="BC2747" s="95">
        <v>2382</v>
      </c>
      <c r="BD2747" s="95">
        <v>2289</v>
      </c>
      <c r="BE2747" s="72">
        <v>416.15</v>
      </c>
      <c r="BF2747" s="72">
        <v>319.89</v>
      </c>
      <c r="BG2747" s="72">
        <v>736.04</v>
      </c>
      <c r="BH2747" s="95">
        <v>11700523</v>
      </c>
      <c r="BI2747" s="95">
        <v>8633237</v>
      </c>
      <c r="BJ2747" s="95">
        <v>2343</v>
      </c>
      <c r="BK2747" s="95">
        <v>2249</v>
      </c>
      <c r="BL2747" s="72">
        <v>364.03</v>
      </c>
      <c r="BM2747" s="72">
        <v>348.81</v>
      </c>
      <c r="BN2747" s="72">
        <v>712.84</v>
      </c>
      <c r="BO2747" s="95">
        <v>10038520</v>
      </c>
      <c r="BP2747" s="95">
        <v>9204355</v>
      </c>
      <c r="BQ2747" s="95">
        <v>2298</v>
      </c>
      <c r="BR2747" s="95">
        <v>2199</v>
      </c>
      <c r="BS2747" s="72">
        <v>379.5</v>
      </c>
      <c r="BT2747" s="72">
        <v>350.7</v>
      </c>
      <c r="BU2747" s="72">
        <v>730.2</v>
      </c>
      <c r="BV2747" s="95">
        <v>10150907</v>
      </c>
      <c r="BW2747" s="95">
        <v>8951144</v>
      </c>
      <c r="BX2747" s="95">
        <v>2229</v>
      </c>
      <c r="BY2747" s="95">
        <v>2127</v>
      </c>
      <c r="BZ2747" s="95">
        <v>2367</v>
      </c>
      <c r="CA2747" s="95">
        <v>2337</v>
      </c>
      <c r="CB2747" s="95">
        <v>2298</v>
      </c>
      <c r="CC2747" s="95">
        <v>2251</v>
      </c>
      <c r="CD2747" s="95">
        <v>2179</v>
      </c>
      <c r="CE2747" s="72">
        <v>650.75523149000003</v>
      </c>
      <c r="CF2747" s="72">
        <v>676.59346364999999</v>
      </c>
      <c r="CG2747" s="72">
        <v>712.40329333</v>
      </c>
      <c r="CH2747" s="72">
        <v>716.50152150999998</v>
      </c>
      <c r="CI2747" s="72">
        <v>731.52548966999996</v>
      </c>
      <c r="CJ2747" s="96">
        <v>1.1788149566999999</v>
      </c>
      <c r="CK2747" s="96">
        <v>1.0931675219000001</v>
      </c>
      <c r="CL2747" s="96">
        <v>1.0331788285000001</v>
      </c>
      <c r="CM2747" s="96">
        <v>0.99488972259999997</v>
      </c>
      <c r="CN2747" s="96">
        <v>0.99818804719999998</v>
      </c>
      <c r="CO2747" s="96">
        <v>0.94623877040000004</v>
      </c>
      <c r="CP2747" s="96">
        <v>1.1198524606</v>
      </c>
      <c r="CQ2747" s="96">
        <v>0.99584056389999998</v>
      </c>
      <c r="CR2747" s="96">
        <v>1.1245297101</v>
      </c>
      <c r="CS2747" s="95">
        <v>2263</v>
      </c>
      <c r="CT2747" s="95">
        <v>2325</v>
      </c>
      <c r="CU2747" s="95">
        <v>2247</v>
      </c>
      <c r="CV2747" s="95">
        <v>2190</v>
      </c>
      <c r="CW2747" s="95">
        <v>2164</v>
      </c>
      <c r="CX2747" s="96">
        <v>0.94660619800000001</v>
      </c>
      <c r="CY2747" s="96">
        <v>0.93813061099999995</v>
      </c>
      <c r="CZ2747" s="96">
        <v>0.93850741000000004</v>
      </c>
      <c r="DA2747" s="96">
        <v>0.95540151799999995</v>
      </c>
      <c r="DB2747" s="96">
        <v>0.95332099400000003</v>
      </c>
      <c r="DC2747">
        <v>2013</v>
      </c>
      <c r="DD2747" s="6">
        <v>2237.8000000000002</v>
      </c>
      <c r="DE2747" s="96">
        <v>3.8118566E-3</v>
      </c>
      <c r="DF2747" s="72">
        <v>860.34</v>
      </c>
      <c r="DG2747" s="96">
        <v>1</v>
      </c>
      <c r="DH2747" s="72">
        <v>860.34</v>
      </c>
      <c r="DI2747" s="72">
        <v>818.63612964000004</v>
      </c>
      <c r="DJ2747" s="96">
        <v>1</v>
      </c>
      <c r="DK2747" s="72">
        <v>860.34</v>
      </c>
      <c r="DL2747" s="96">
        <v>1</v>
      </c>
      <c r="DM2747" s="72">
        <v>860.34</v>
      </c>
      <c r="DN2747" s="96">
        <v>1</v>
      </c>
      <c r="DO2747" s="96">
        <v>1.1224E-2</v>
      </c>
      <c r="DP2747" s="72">
        <v>9.66</v>
      </c>
      <c r="DQ2747" s="72">
        <v>850.68</v>
      </c>
      <c r="DR2747" t="s">
        <v>1681</v>
      </c>
      <c r="DT2747" t="s">
        <v>1038</v>
      </c>
    </row>
    <row r="2748" spans="1:124" x14ac:dyDescent="0.3">
      <c r="A2748" t="s">
        <v>1682</v>
      </c>
      <c r="B2748">
        <v>45752</v>
      </c>
      <c r="C2748" s="95">
        <v>2286</v>
      </c>
      <c r="D2748" s="95">
        <v>12174204</v>
      </c>
      <c r="E2748" s="95">
        <v>2198</v>
      </c>
      <c r="F2748" s="95">
        <v>8900778</v>
      </c>
      <c r="G2748" s="95">
        <v>425</v>
      </c>
      <c r="H2748" s="95">
        <v>1261709</v>
      </c>
      <c r="I2748" s="95">
        <v>379</v>
      </c>
      <c r="J2748" s="95">
        <v>1221600</v>
      </c>
      <c r="K2748" s="95">
        <v>2352</v>
      </c>
      <c r="L2748" s="95">
        <v>12285774</v>
      </c>
      <c r="M2748" s="95">
        <v>2248</v>
      </c>
      <c r="N2748" s="95">
        <v>9861230</v>
      </c>
      <c r="O2748" s="95">
        <v>455</v>
      </c>
      <c r="P2748" s="95">
        <v>1696993</v>
      </c>
      <c r="Q2748" s="95">
        <v>403</v>
      </c>
      <c r="R2748" s="95">
        <v>1413883</v>
      </c>
      <c r="S2748" s="95">
        <v>2477</v>
      </c>
      <c r="T2748" s="95">
        <v>13334354</v>
      </c>
      <c r="U2748" s="95">
        <v>2364</v>
      </c>
      <c r="V2748" s="95">
        <v>10295855</v>
      </c>
      <c r="W2748" s="95">
        <v>456</v>
      </c>
      <c r="X2748" s="95">
        <v>1507751</v>
      </c>
      <c r="Y2748" s="95">
        <v>404</v>
      </c>
      <c r="Z2748" s="95">
        <v>1788684</v>
      </c>
      <c r="AA2748" s="95">
        <v>2545</v>
      </c>
      <c r="AB2748" s="95">
        <v>10462476</v>
      </c>
      <c r="AC2748" s="95">
        <v>2423</v>
      </c>
      <c r="AD2748" s="95">
        <v>9526425</v>
      </c>
      <c r="AE2748" s="95">
        <v>480</v>
      </c>
      <c r="AF2748" s="95">
        <v>1743224</v>
      </c>
      <c r="AG2748" s="95">
        <v>425</v>
      </c>
      <c r="AH2748" s="95">
        <v>1971235</v>
      </c>
      <c r="AI2748" s="95">
        <v>2644</v>
      </c>
      <c r="AJ2748" s="95">
        <v>11874216.17</v>
      </c>
      <c r="AK2748" s="95">
        <v>2516</v>
      </c>
      <c r="AL2748" s="95">
        <v>11299601.439999999</v>
      </c>
      <c r="AM2748" s="95">
        <v>498</v>
      </c>
      <c r="AN2748" s="95">
        <v>2586739.2200000002</v>
      </c>
      <c r="AO2748" s="95">
        <v>442</v>
      </c>
      <c r="AP2748" s="95">
        <v>2085003.78</v>
      </c>
      <c r="AQ2748" s="72">
        <v>413.01</v>
      </c>
      <c r="AR2748" s="72">
        <v>327.33</v>
      </c>
      <c r="AS2748" s="72">
        <v>740.34</v>
      </c>
      <c r="AT2748" s="95">
        <v>13435913</v>
      </c>
      <c r="AU2748" s="95">
        <v>10122378</v>
      </c>
      <c r="AV2748" s="95">
        <v>2711</v>
      </c>
      <c r="AW2748" s="95">
        <v>2577</v>
      </c>
      <c r="AX2748" s="72">
        <v>415.12</v>
      </c>
      <c r="AY2748" s="72">
        <v>354.43</v>
      </c>
      <c r="AZ2748" s="72">
        <v>769.55</v>
      </c>
      <c r="BA2748" s="95">
        <v>13982767</v>
      </c>
      <c r="BB2748" s="95">
        <v>11275113</v>
      </c>
      <c r="BC2748" s="95">
        <v>2807</v>
      </c>
      <c r="BD2748" s="95">
        <v>2651</v>
      </c>
      <c r="BE2748" s="72">
        <v>421.7</v>
      </c>
      <c r="BF2748" s="72">
        <v>363.82</v>
      </c>
      <c r="BG2748" s="72">
        <v>785.52</v>
      </c>
      <c r="BH2748" s="95">
        <v>14842105</v>
      </c>
      <c r="BI2748" s="95">
        <v>12084539</v>
      </c>
      <c r="BJ2748" s="95">
        <v>2933</v>
      </c>
      <c r="BK2748" s="95">
        <v>2768</v>
      </c>
      <c r="BL2748" s="72">
        <v>336.25</v>
      </c>
      <c r="BM2748" s="72">
        <v>336.42</v>
      </c>
      <c r="BN2748" s="72">
        <v>672.67</v>
      </c>
      <c r="BO2748" s="95">
        <v>12205700</v>
      </c>
      <c r="BP2748" s="95">
        <v>11497660</v>
      </c>
      <c r="BQ2748" s="95">
        <v>3025</v>
      </c>
      <c r="BR2748" s="95">
        <v>2848</v>
      </c>
      <c r="BS2748" s="72">
        <v>383.54</v>
      </c>
      <c r="BT2748" s="72">
        <v>377.07</v>
      </c>
      <c r="BU2748" s="72">
        <v>760.61</v>
      </c>
      <c r="BV2748" s="95">
        <v>14460955.390000001</v>
      </c>
      <c r="BW2748" s="95">
        <v>13384605.220000001</v>
      </c>
      <c r="BX2748" s="95">
        <v>3142</v>
      </c>
      <c r="BY2748" s="95">
        <v>2958</v>
      </c>
      <c r="BZ2748" s="95">
        <v>2647</v>
      </c>
      <c r="CA2748" s="95">
        <v>2732</v>
      </c>
      <c r="CB2748" s="95">
        <v>2853</v>
      </c>
      <c r="CC2748" s="95">
        <v>2941</v>
      </c>
      <c r="CD2748" s="95">
        <v>3052</v>
      </c>
      <c r="CE2748" s="72">
        <v>650.75523149000003</v>
      </c>
      <c r="CF2748" s="72">
        <v>676.59346364999999</v>
      </c>
      <c r="CG2748" s="72">
        <v>712.40329333</v>
      </c>
      <c r="CH2748" s="72">
        <v>716.50152150999998</v>
      </c>
      <c r="CI2748" s="72">
        <v>731.52548966999996</v>
      </c>
      <c r="CJ2748" s="96">
        <v>1.1376627712</v>
      </c>
      <c r="CK2748" s="96">
        <v>1.1373890546000001</v>
      </c>
      <c r="CL2748" s="96">
        <v>1.1026338695</v>
      </c>
      <c r="CM2748" s="96">
        <v>0.93882564069999996</v>
      </c>
      <c r="CN2748" s="96">
        <v>1.0397587106999999</v>
      </c>
      <c r="CO2748" s="96">
        <v>0.94415186900000003</v>
      </c>
      <c r="CP2748" s="96">
        <v>1.1346204403</v>
      </c>
      <c r="CQ2748" s="96">
        <v>0.99584056389999998</v>
      </c>
      <c r="CR2748" s="96">
        <v>1.1393593708</v>
      </c>
      <c r="CS2748" s="95">
        <v>2414</v>
      </c>
      <c r="CT2748" s="95">
        <v>2510</v>
      </c>
      <c r="CU2748" s="95">
        <v>2605</v>
      </c>
      <c r="CV2748" s="95">
        <v>2690</v>
      </c>
      <c r="CW2748" s="95">
        <v>2776</v>
      </c>
      <c r="CX2748" s="96">
        <v>0.97201718000000004</v>
      </c>
      <c r="CY2748" s="96">
        <v>0.96650492899999996</v>
      </c>
      <c r="CZ2748" s="96">
        <v>0.91647481200000003</v>
      </c>
      <c r="DA2748" s="96">
        <v>0.93260512500000003</v>
      </c>
      <c r="DB2748" s="96">
        <v>0.936870325</v>
      </c>
      <c r="DC2748">
        <v>2013</v>
      </c>
      <c r="DD2748" s="6">
        <v>2760.4</v>
      </c>
      <c r="DE2748" s="96">
        <v>5.1151642000000002E-3</v>
      </c>
      <c r="DF2748" s="72">
        <v>870.54</v>
      </c>
      <c r="DG2748" s="96">
        <v>1</v>
      </c>
      <c r="DH2748" s="72">
        <v>870.54</v>
      </c>
      <c r="DI2748" s="72">
        <v>819.61505021000005</v>
      </c>
      <c r="DJ2748" s="96">
        <v>1</v>
      </c>
      <c r="DK2748" s="72">
        <v>870.54</v>
      </c>
      <c r="DL2748" s="96">
        <v>1</v>
      </c>
      <c r="DM2748" s="72">
        <v>870.54</v>
      </c>
      <c r="DN2748" s="96">
        <v>1</v>
      </c>
      <c r="DO2748" s="96">
        <v>1.9352000000000001E-2</v>
      </c>
      <c r="DP2748" s="72">
        <v>16.850000000000001</v>
      </c>
      <c r="DQ2748" s="72">
        <v>853.69</v>
      </c>
      <c r="DR2748" t="s">
        <v>1682</v>
      </c>
      <c r="DT2748" t="s">
        <v>1038</v>
      </c>
    </row>
    <row r="2749" spans="1:124" x14ac:dyDescent="0.3">
      <c r="A2749" t="s">
        <v>512</v>
      </c>
      <c r="B2749">
        <v>45753</v>
      </c>
      <c r="C2749" s="95">
        <v>635</v>
      </c>
      <c r="D2749" s="95">
        <v>3799247</v>
      </c>
      <c r="E2749" s="95">
        <v>608</v>
      </c>
      <c r="F2749" s="95">
        <v>2503253</v>
      </c>
      <c r="G2749" s="95">
        <v>124</v>
      </c>
      <c r="H2749" s="95">
        <v>489487</v>
      </c>
      <c r="I2749" s="95">
        <v>116</v>
      </c>
      <c r="J2749" s="95">
        <v>395218</v>
      </c>
      <c r="K2749" s="95">
        <v>597</v>
      </c>
      <c r="L2749" s="95">
        <v>2582281</v>
      </c>
      <c r="M2749" s="95">
        <v>569</v>
      </c>
      <c r="N2749" s="95">
        <v>2169452</v>
      </c>
      <c r="O2749" s="95">
        <v>118</v>
      </c>
      <c r="P2749" s="95">
        <v>456984</v>
      </c>
      <c r="Q2749" s="95">
        <v>110</v>
      </c>
      <c r="R2749" s="95">
        <v>326853</v>
      </c>
      <c r="S2749" s="95">
        <v>566</v>
      </c>
      <c r="T2749" s="95">
        <v>3032004</v>
      </c>
      <c r="U2749" s="95">
        <v>538</v>
      </c>
      <c r="V2749" s="95">
        <v>2131328</v>
      </c>
      <c r="W2749" s="95">
        <v>121</v>
      </c>
      <c r="X2749" s="95">
        <v>501413</v>
      </c>
      <c r="Y2749" s="95">
        <v>112</v>
      </c>
      <c r="Z2749" s="95">
        <v>400408</v>
      </c>
      <c r="AA2749" s="95">
        <v>585</v>
      </c>
      <c r="AB2749" s="95">
        <v>2642986</v>
      </c>
      <c r="AC2749" s="95">
        <v>562</v>
      </c>
      <c r="AD2749" s="95">
        <v>2468912</v>
      </c>
      <c r="AE2749" s="95">
        <v>132</v>
      </c>
      <c r="AF2749" s="95">
        <v>742561</v>
      </c>
      <c r="AG2749" s="95">
        <v>127</v>
      </c>
      <c r="AH2749" s="95">
        <v>517111</v>
      </c>
      <c r="AI2749" s="95">
        <v>604</v>
      </c>
      <c r="AJ2749" s="95">
        <v>3391110</v>
      </c>
      <c r="AK2749" s="95">
        <v>578</v>
      </c>
      <c r="AL2749" s="95">
        <v>2928821</v>
      </c>
      <c r="AM2749" s="95">
        <v>125</v>
      </c>
      <c r="AN2749" s="95">
        <v>261884</v>
      </c>
      <c r="AO2749" s="95">
        <v>118</v>
      </c>
      <c r="AP2749" s="95">
        <v>351732</v>
      </c>
      <c r="AQ2749" s="72">
        <v>470.88</v>
      </c>
      <c r="AR2749" s="72">
        <v>333.62</v>
      </c>
      <c r="AS2749" s="72">
        <v>804.5</v>
      </c>
      <c r="AT2749" s="95">
        <v>4288734</v>
      </c>
      <c r="AU2749" s="95">
        <v>2898471</v>
      </c>
      <c r="AV2749" s="95">
        <v>759</v>
      </c>
      <c r="AW2749" s="95">
        <v>724</v>
      </c>
      <c r="AX2749" s="72">
        <v>354.23</v>
      </c>
      <c r="AY2749" s="72">
        <v>306.37</v>
      </c>
      <c r="AZ2749" s="72">
        <v>660.6</v>
      </c>
      <c r="BA2749" s="95">
        <v>3039265</v>
      </c>
      <c r="BB2749" s="95">
        <v>2496305</v>
      </c>
      <c r="BC2749" s="95">
        <v>715</v>
      </c>
      <c r="BD2749" s="95">
        <v>679</v>
      </c>
      <c r="BE2749" s="72">
        <v>428.6</v>
      </c>
      <c r="BF2749" s="72">
        <v>324.58</v>
      </c>
      <c r="BG2749" s="72">
        <v>753.18</v>
      </c>
      <c r="BH2749" s="95">
        <v>3533417</v>
      </c>
      <c r="BI2749" s="95">
        <v>2531736</v>
      </c>
      <c r="BJ2749" s="95">
        <v>687</v>
      </c>
      <c r="BK2749" s="95">
        <v>650</v>
      </c>
      <c r="BL2749" s="72">
        <v>393.49</v>
      </c>
      <c r="BM2749" s="72">
        <v>361.15</v>
      </c>
      <c r="BN2749" s="72">
        <v>754.64</v>
      </c>
      <c r="BO2749" s="95">
        <v>3385547</v>
      </c>
      <c r="BP2749" s="95">
        <v>2986023</v>
      </c>
      <c r="BQ2749" s="95">
        <v>717</v>
      </c>
      <c r="BR2749" s="95">
        <v>689</v>
      </c>
      <c r="BS2749" s="72">
        <v>417.58</v>
      </c>
      <c r="BT2749" s="72">
        <v>392.79</v>
      </c>
      <c r="BU2749" s="72">
        <v>810.37</v>
      </c>
      <c r="BV2749" s="95">
        <v>3652994</v>
      </c>
      <c r="BW2749" s="95">
        <v>3280553</v>
      </c>
      <c r="BX2749" s="95">
        <v>729</v>
      </c>
      <c r="BY2749" s="95">
        <v>696</v>
      </c>
      <c r="BZ2749" s="95">
        <v>742</v>
      </c>
      <c r="CA2749" s="95">
        <v>698</v>
      </c>
      <c r="CB2749" s="95">
        <v>669</v>
      </c>
      <c r="CC2749" s="95">
        <v>704</v>
      </c>
      <c r="CD2749" s="95">
        <v>713</v>
      </c>
      <c r="CE2749" s="72">
        <v>650.75523149000003</v>
      </c>
      <c r="CF2749" s="72">
        <v>676.59346364999999</v>
      </c>
      <c r="CG2749" s="72">
        <v>712.40329333</v>
      </c>
      <c r="CH2749" s="72">
        <v>716.50152150999998</v>
      </c>
      <c r="CI2749" s="72">
        <v>731.52548966999996</v>
      </c>
      <c r="CJ2749" s="96">
        <v>1.2362559086</v>
      </c>
      <c r="CK2749" s="96">
        <v>0.97636178220000003</v>
      </c>
      <c r="CL2749" s="96">
        <v>1.0572382344</v>
      </c>
      <c r="CM2749" s="96">
        <v>1.0532287473999999</v>
      </c>
      <c r="CN2749" s="96">
        <v>1.1077809474</v>
      </c>
      <c r="CO2749" s="96">
        <v>1.0531810251</v>
      </c>
      <c r="CP2749" s="96">
        <v>1.0313261425</v>
      </c>
      <c r="CQ2749" s="96">
        <v>0.99584056389999998</v>
      </c>
      <c r="CR2749" s="96">
        <v>1.0356336472000001</v>
      </c>
      <c r="CS2749" s="95">
        <v>735</v>
      </c>
      <c r="CT2749" s="95">
        <v>688</v>
      </c>
      <c r="CU2749" s="95">
        <v>664</v>
      </c>
      <c r="CV2749" s="95">
        <v>698</v>
      </c>
      <c r="CW2749" s="95">
        <v>707</v>
      </c>
      <c r="CX2749" s="96">
        <v>1.110497109</v>
      </c>
      <c r="CY2749" s="96">
        <v>1.066992983</v>
      </c>
      <c r="CZ2749" s="96">
        <v>1.0573180929999999</v>
      </c>
      <c r="DA2749" s="96">
        <v>1.005101357</v>
      </c>
      <c r="DB2749" s="96">
        <v>1.023736395</v>
      </c>
      <c r="DC2749">
        <v>2013</v>
      </c>
      <c r="DD2749" s="6">
        <v>687.6</v>
      </c>
      <c r="DE2749" s="96">
        <v>8.5080729999999997E-4</v>
      </c>
      <c r="DF2749" s="72">
        <v>794.68</v>
      </c>
      <c r="DG2749" s="96">
        <v>1</v>
      </c>
      <c r="DH2749" s="72">
        <v>794.68</v>
      </c>
      <c r="DI2749" s="72">
        <v>818.63612964000004</v>
      </c>
      <c r="DJ2749" s="96">
        <v>0.82921649770000005</v>
      </c>
      <c r="DK2749" s="72">
        <v>798.77131171999997</v>
      </c>
      <c r="DL2749" s="96">
        <v>1.0075728719999999</v>
      </c>
      <c r="DM2749" s="72">
        <v>804.82030458999998</v>
      </c>
      <c r="DN2749" s="96">
        <v>1</v>
      </c>
      <c r="DO2749" s="96">
        <v>3.1489999999999999E-3</v>
      </c>
      <c r="DP2749" s="72">
        <v>2.5299999999999998</v>
      </c>
      <c r="DQ2749" s="72">
        <v>802.29</v>
      </c>
      <c r="DR2749" t="s">
        <v>512</v>
      </c>
      <c r="DT2749" t="s">
        <v>1038</v>
      </c>
    </row>
    <row r="2750" spans="1:124" x14ac:dyDescent="0.3">
      <c r="A2750" t="s">
        <v>1683</v>
      </c>
      <c r="B2750">
        <v>45754</v>
      </c>
      <c r="C2750" s="95">
        <v>4366</v>
      </c>
      <c r="D2750" s="95">
        <v>21217241</v>
      </c>
      <c r="E2750" s="95">
        <v>4298</v>
      </c>
      <c r="F2750" s="95">
        <v>16322139</v>
      </c>
      <c r="G2750" s="95">
        <v>526</v>
      </c>
      <c r="H2750" s="95">
        <v>1902142</v>
      </c>
      <c r="I2750" s="95">
        <v>504</v>
      </c>
      <c r="J2750" s="95">
        <v>1792376</v>
      </c>
      <c r="K2750" s="95">
        <v>4314</v>
      </c>
      <c r="L2750" s="95">
        <v>20495668</v>
      </c>
      <c r="M2750" s="95">
        <v>4226</v>
      </c>
      <c r="N2750" s="95">
        <v>16785439</v>
      </c>
      <c r="O2750" s="95">
        <v>536</v>
      </c>
      <c r="P2750" s="95">
        <v>2442032</v>
      </c>
      <c r="Q2750" s="95">
        <v>506</v>
      </c>
      <c r="R2750" s="95">
        <v>1924174</v>
      </c>
      <c r="S2750" s="95">
        <v>4284</v>
      </c>
      <c r="T2750" s="95">
        <v>20654332</v>
      </c>
      <c r="U2750" s="95">
        <v>4190</v>
      </c>
      <c r="V2750" s="95">
        <v>16876126</v>
      </c>
      <c r="W2750" s="95">
        <v>532</v>
      </c>
      <c r="X2750" s="95">
        <v>1872234</v>
      </c>
      <c r="Y2750" s="95">
        <v>496</v>
      </c>
      <c r="Z2750" s="95">
        <v>2204445</v>
      </c>
      <c r="AA2750" s="95">
        <v>4299</v>
      </c>
      <c r="AB2750" s="95">
        <v>19603893</v>
      </c>
      <c r="AC2750" s="95">
        <v>4191</v>
      </c>
      <c r="AD2750" s="95">
        <v>17751072</v>
      </c>
      <c r="AE2750" s="95">
        <v>533</v>
      </c>
      <c r="AF2750" s="95">
        <v>1976588</v>
      </c>
      <c r="AG2750" s="95">
        <v>499</v>
      </c>
      <c r="AH2750" s="95">
        <v>2189319</v>
      </c>
      <c r="AI2750" s="95">
        <v>4313</v>
      </c>
      <c r="AJ2750" s="95">
        <v>21504889</v>
      </c>
      <c r="AK2750" s="95">
        <v>4199</v>
      </c>
      <c r="AL2750" s="95">
        <v>18980323</v>
      </c>
      <c r="AM2750" s="95">
        <v>524</v>
      </c>
      <c r="AN2750" s="95">
        <v>2135436</v>
      </c>
      <c r="AO2750" s="95">
        <v>487</v>
      </c>
      <c r="AP2750" s="95">
        <v>2209543</v>
      </c>
      <c r="AQ2750" s="72">
        <v>393.83</v>
      </c>
      <c r="AR2750" s="72">
        <v>314.36</v>
      </c>
      <c r="AS2750" s="72">
        <v>708.19</v>
      </c>
      <c r="AT2750" s="95">
        <v>23119383</v>
      </c>
      <c r="AU2750" s="95">
        <v>18114515</v>
      </c>
      <c r="AV2750" s="95">
        <v>4892</v>
      </c>
      <c r="AW2750" s="95">
        <v>4802</v>
      </c>
      <c r="AX2750" s="72">
        <v>394.12</v>
      </c>
      <c r="AY2750" s="72">
        <v>329.49</v>
      </c>
      <c r="AZ2750" s="72">
        <v>723.61</v>
      </c>
      <c r="BA2750" s="95">
        <v>22937700</v>
      </c>
      <c r="BB2750" s="95">
        <v>18709613</v>
      </c>
      <c r="BC2750" s="95">
        <v>4850</v>
      </c>
      <c r="BD2750" s="95">
        <v>4732</v>
      </c>
      <c r="BE2750" s="72">
        <v>389.79</v>
      </c>
      <c r="BF2750" s="72">
        <v>339.32</v>
      </c>
      <c r="BG2750" s="72">
        <v>729.11</v>
      </c>
      <c r="BH2750" s="95">
        <v>22526566</v>
      </c>
      <c r="BI2750" s="95">
        <v>19080571</v>
      </c>
      <c r="BJ2750" s="95">
        <v>4816</v>
      </c>
      <c r="BK2750" s="95">
        <v>4686</v>
      </c>
      <c r="BL2750" s="72">
        <v>372.18</v>
      </c>
      <c r="BM2750" s="72">
        <v>354.31</v>
      </c>
      <c r="BN2750" s="72">
        <v>726.49</v>
      </c>
      <c r="BO2750" s="95">
        <v>21580481</v>
      </c>
      <c r="BP2750" s="95">
        <v>19940391</v>
      </c>
      <c r="BQ2750" s="95">
        <v>4832</v>
      </c>
      <c r="BR2750" s="95">
        <v>4690</v>
      </c>
      <c r="BS2750" s="72">
        <v>407.28</v>
      </c>
      <c r="BT2750" s="72">
        <v>376.83</v>
      </c>
      <c r="BU2750" s="72">
        <v>784.11</v>
      </c>
      <c r="BV2750" s="95">
        <v>23640325</v>
      </c>
      <c r="BW2750" s="95">
        <v>21189866</v>
      </c>
      <c r="BX2750" s="95">
        <v>4837</v>
      </c>
      <c r="BY2750" s="95">
        <v>4686</v>
      </c>
      <c r="BZ2750" s="95">
        <v>4849</v>
      </c>
      <c r="CA2750" s="95">
        <v>4793</v>
      </c>
      <c r="CB2750" s="95">
        <v>4753</v>
      </c>
      <c r="CC2750" s="95">
        <v>4765</v>
      </c>
      <c r="CD2750" s="95">
        <v>4763</v>
      </c>
      <c r="CE2750" s="72">
        <v>650.75523149000003</v>
      </c>
      <c r="CF2750" s="72">
        <v>676.59346364999999</v>
      </c>
      <c r="CG2750" s="72">
        <v>712.40329333</v>
      </c>
      <c r="CH2750" s="72">
        <v>716.50152150999998</v>
      </c>
      <c r="CI2750" s="72">
        <v>731.52548966999996</v>
      </c>
      <c r="CJ2750" s="96">
        <v>1.0882586351000001</v>
      </c>
      <c r="CK2750" s="96">
        <v>1.0694900836000001</v>
      </c>
      <c r="CL2750" s="96">
        <v>1.0234511924</v>
      </c>
      <c r="CM2750" s="96">
        <v>1.0139406242</v>
      </c>
      <c r="CN2750" s="96">
        <v>1.0718833603</v>
      </c>
      <c r="CO2750" s="96">
        <v>0.95590242920000001</v>
      </c>
      <c r="CP2750" s="96">
        <v>1.102000316</v>
      </c>
      <c r="CQ2750" s="96">
        <v>0.99584056389999998</v>
      </c>
      <c r="CR2750" s="96">
        <v>1.1066030031</v>
      </c>
      <c r="CS2750" s="95">
        <v>4180</v>
      </c>
      <c r="CT2750" s="95">
        <v>4139</v>
      </c>
      <c r="CU2750" s="95">
        <v>4106</v>
      </c>
      <c r="CV2750" s="95">
        <v>4123</v>
      </c>
      <c r="CW2750" s="95">
        <v>4104</v>
      </c>
      <c r="CX2750" s="96">
        <v>0.97364558899999998</v>
      </c>
      <c r="CY2750" s="96">
        <v>0.96851927299999996</v>
      </c>
      <c r="CZ2750" s="96">
        <v>0.96410552199999999</v>
      </c>
      <c r="DA2750" s="96">
        <v>0.930464493</v>
      </c>
      <c r="DB2750" s="96">
        <v>0.94245486300000003</v>
      </c>
      <c r="DC2750">
        <v>2013</v>
      </c>
      <c r="DD2750" s="6">
        <v>4719.2</v>
      </c>
      <c r="DE2750" s="96">
        <v>8.4772099999999996E-4</v>
      </c>
      <c r="DF2750" s="72">
        <v>849.14</v>
      </c>
      <c r="DG2750" s="96">
        <v>1</v>
      </c>
      <c r="DH2750" s="72">
        <v>849.14</v>
      </c>
      <c r="DI2750" s="72">
        <v>818.63612964000004</v>
      </c>
      <c r="DJ2750" s="96">
        <v>1</v>
      </c>
      <c r="DK2750" s="72">
        <v>849.14</v>
      </c>
      <c r="DL2750" s="96">
        <v>1</v>
      </c>
      <c r="DM2750" s="72">
        <v>849.14</v>
      </c>
      <c r="DN2750" s="96">
        <v>1</v>
      </c>
      <c r="DO2750" s="96">
        <v>2.5860000000000002E-3</v>
      </c>
      <c r="DP2750" s="72">
        <v>2.2000000000000002</v>
      </c>
      <c r="DQ2750" s="72">
        <v>846.94</v>
      </c>
      <c r="DR2750" t="s">
        <v>1683</v>
      </c>
      <c r="DT2750" t="s">
        <v>1038</v>
      </c>
    </row>
    <row r="2751" spans="1:124" x14ac:dyDescent="0.3">
      <c r="A2751" t="s">
        <v>41</v>
      </c>
      <c r="B2751">
        <v>45755</v>
      </c>
      <c r="C2751" s="95">
        <v>1908</v>
      </c>
      <c r="D2751" s="95">
        <v>8077342</v>
      </c>
      <c r="E2751" s="95">
        <v>1855</v>
      </c>
      <c r="F2751" s="95">
        <v>7475255</v>
      </c>
      <c r="G2751" s="95">
        <v>260</v>
      </c>
      <c r="H2751" s="95">
        <v>1248976</v>
      </c>
      <c r="I2751" s="95">
        <v>239</v>
      </c>
      <c r="J2751" s="95">
        <v>915106</v>
      </c>
      <c r="K2751" s="95">
        <v>1909</v>
      </c>
      <c r="L2751" s="95">
        <v>8251882</v>
      </c>
      <c r="M2751" s="95">
        <v>1844</v>
      </c>
      <c r="N2751" s="95">
        <v>8222668</v>
      </c>
      <c r="O2751" s="95">
        <v>271</v>
      </c>
      <c r="P2751" s="95">
        <v>1341986</v>
      </c>
      <c r="Q2751" s="95">
        <v>245</v>
      </c>
      <c r="R2751" s="95">
        <v>901267</v>
      </c>
      <c r="S2751" s="95">
        <v>1933</v>
      </c>
      <c r="T2751" s="95">
        <v>9045667</v>
      </c>
      <c r="U2751" s="95">
        <v>1853</v>
      </c>
      <c r="V2751" s="95">
        <v>8674348</v>
      </c>
      <c r="W2751" s="95">
        <v>288</v>
      </c>
      <c r="X2751" s="95">
        <v>1377128</v>
      </c>
      <c r="Y2751" s="95">
        <v>259</v>
      </c>
      <c r="Z2751" s="95">
        <v>1195607</v>
      </c>
      <c r="AA2751" s="95">
        <v>1933</v>
      </c>
      <c r="AB2751" s="95">
        <v>8710728</v>
      </c>
      <c r="AC2751" s="95">
        <v>1845</v>
      </c>
      <c r="AD2751" s="95">
        <v>8808183</v>
      </c>
      <c r="AE2751" s="95">
        <v>281</v>
      </c>
      <c r="AF2751" s="95">
        <v>1225254</v>
      </c>
      <c r="AG2751" s="95">
        <v>254</v>
      </c>
      <c r="AH2751" s="95">
        <v>1334851</v>
      </c>
      <c r="AI2751" s="95">
        <v>1971</v>
      </c>
      <c r="AJ2751" s="95">
        <v>8178434.6500000004</v>
      </c>
      <c r="AK2751" s="95">
        <v>1883</v>
      </c>
      <c r="AL2751" s="95">
        <v>8678547.2699999996</v>
      </c>
      <c r="AM2751" s="95">
        <v>277</v>
      </c>
      <c r="AN2751" s="95">
        <v>1172916</v>
      </c>
      <c r="AO2751" s="95">
        <v>253</v>
      </c>
      <c r="AP2751" s="95">
        <v>1220202.67</v>
      </c>
      <c r="AQ2751" s="72">
        <v>358.48</v>
      </c>
      <c r="AR2751" s="72">
        <v>333.9</v>
      </c>
      <c r="AS2751" s="72">
        <v>692.38</v>
      </c>
      <c r="AT2751" s="95">
        <v>9326318</v>
      </c>
      <c r="AU2751" s="95">
        <v>8390361</v>
      </c>
      <c r="AV2751" s="95">
        <v>2168</v>
      </c>
      <c r="AW2751" s="95">
        <v>2094</v>
      </c>
      <c r="AX2751" s="72">
        <v>366.74</v>
      </c>
      <c r="AY2751" s="72">
        <v>363.97</v>
      </c>
      <c r="AZ2751" s="72">
        <v>730.71</v>
      </c>
      <c r="BA2751" s="95">
        <v>9593868</v>
      </c>
      <c r="BB2751" s="95">
        <v>9123935</v>
      </c>
      <c r="BC2751" s="95">
        <v>2180</v>
      </c>
      <c r="BD2751" s="95">
        <v>2089</v>
      </c>
      <c r="BE2751" s="72">
        <v>391.07</v>
      </c>
      <c r="BF2751" s="72">
        <v>389.44</v>
      </c>
      <c r="BG2751" s="72">
        <v>780.51</v>
      </c>
      <c r="BH2751" s="95">
        <v>10422795</v>
      </c>
      <c r="BI2751" s="95">
        <v>9869955</v>
      </c>
      <c r="BJ2751" s="95">
        <v>2221</v>
      </c>
      <c r="BK2751" s="95">
        <v>2112</v>
      </c>
      <c r="BL2751" s="72">
        <v>373.98</v>
      </c>
      <c r="BM2751" s="72">
        <v>402.69</v>
      </c>
      <c r="BN2751" s="72">
        <v>776.67</v>
      </c>
      <c r="BO2751" s="95">
        <v>9935982</v>
      </c>
      <c r="BP2751" s="95">
        <v>10143034</v>
      </c>
      <c r="BQ2751" s="95">
        <v>2214</v>
      </c>
      <c r="BR2751" s="95">
        <v>2099</v>
      </c>
      <c r="BS2751" s="72">
        <v>346.65</v>
      </c>
      <c r="BT2751" s="72">
        <v>386.19</v>
      </c>
      <c r="BU2751" s="72">
        <v>732.84</v>
      </c>
      <c r="BV2751" s="95">
        <v>9351350.6500000004</v>
      </c>
      <c r="BW2751" s="95">
        <v>9898749.9399999995</v>
      </c>
      <c r="BX2751" s="95">
        <v>2248</v>
      </c>
      <c r="BY2751" s="95">
        <v>2136</v>
      </c>
      <c r="BZ2751" s="95">
        <v>2133</v>
      </c>
      <c r="CA2751" s="95">
        <v>2136</v>
      </c>
      <c r="CB2751" s="95">
        <v>2168</v>
      </c>
      <c r="CC2751" s="95">
        <v>2159</v>
      </c>
      <c r="CD2751" s="95">
        <v>2193</v>
      </c>
      <c r="CE2751" s="72">
        <v>650.75523149000003</v>
      </c>
      <c r="CF2751" s="72">
        <v>676.59346364999999</v>
      </c>
      <c r="CG2751" s="72">
        <v>712.40329333</v>
      </c>
      <c r="CH2751" s="72">
        <v>716.50152150999998</v>
      </c>
      <c r="CI2751" s="72">
        <v>731.52548966999996</v>
      </c>
      <c r="CJ2751" s="96">
        <v>1.0639637862</v>
      </c>
      <c r="CK2751" s="96">
        <v>1.0799838297</v>
      </c>
      <c r="CL2751" s="96">
        <v>1.0956013361000001</v>
      </c>
      <c r="CM2751" s="96">
        <v>1.0839753673999999</v>
      </c>
      <c r="CN2751" s="96">
        <v>1.0017969440000001</v>
      </c>
      <c r="CO2751" s="96">
        <v>0.95324214740000002</v>
      </c>
      <c r="CP2751" s="96">
        <v>1.1173071349999999</v>
      </c>
      <c r="CQ2751" s="96">
        <v>0.99584056389999998</v>
      </c>
      <c r="CR2751" s="96">
        <v>1.1219737536000001</v>
      </c>
      <c r="CS2751" s="95">
        <v>2177</v>
      </c>
      <c r="CT2751" s="95">
        <v>2184</v>
      </c>
      <c r="CU2751" s="95">
        <v>2242</v>
      </c>
      <c r="CV2751" s="95">
        <v>2256</v>
      </c>
      <c r="CW2751" s="95">
        <v>2311</v>
      </c>
      <c r="CX2751" s="96">
        <v>0.97776335299999995</v>
      </c>
      <c r="CY2751" s="96">
        <v>0.97664190399999995</v>
      </c>
      <c r="CZ2751" s="96">
        <v>0.94638124800000001</v>
      </c>
      <c r="DA2751" s="96">
        <v>0.929503682</v>
      </c>
      <c r="DB2751" s="96">
        <v>0.93785849600000004</v>
      </c>
      <c r="DC2751">
        <v>2013</v>
      </c>
      <c r="DD2751" s="6">
        <v>2106</v>
      </c>
      <c r="DE2751" s="96">
        <v>1.653498E-3</v>
      </c>
      <c r="DF2751" s="72">
        <v>860.24</v>
      </c>
      <c r="DG2751" s="96">
        <v>1</v>
      </c>
      <c r="DH2751" s="72">
        <v>860.24</v>
      </c>
      <c r="DI2751" s="72">
        <v>818.63612964000004</v>
      </c>
      <c r="DJ2751" s="96">
        <v>1</v>
      </c>
      <c r="DK2751" s="72">
        <v>860.24</v>
      </c>
      <c r="DL2751" s="96">
        <v>1</v>
      </c>
      <c r="DM2751" s="72">
        <v>860.24</v>
      </c>
      <c r="DN2751" s="96">
        <v>1</v>
      </c>
      <c r="DO2751" s="96">
        <v>6.5979999999999997E-3</v>
      </c>
      <c r="DP2751" s="72">
        <v>5.68</v>
      </c>
      <c r="DQ2751" s="72">
        <v>854.56</v>
      </c>
      <c r="DR2751" t="s">
        <v>41</v>
      </c>
      <c r="DT2751" t="s">
        <v>1038</v>
      </c>
    </row>
    <row r="2752" spans="1:124" x14ac:dyDescent="0.3">
      <c r="A2752" t="s">
        <v>315</v>
      </c>
      <c r="B2752">
        <v>45756</v>
      </c>
      <c r="C2752" s="95">
        <v>3443</v>
      </c>
      <c r="D2752" s="95">
        <v>14159158</v>
      </c>
      <c r="E2752" s="95">
        <v>3351</v>
      </c>
      <c r="F2752" s="95">
        <v>12971241</v>
      </c>
      <c r="G2752" s="95">
        <v>525</v>
      </c>
      <c r="H2752" s="95">
        <v>1204213</v>
      </c>
      <c r="I2752" s="95">
        <v>474</v>
      </c>
      <c r="J2752" s="95">
        <v>1538084</v>
      </c>
      <c r="K2752" s="95">
        <v>3386</v>
      </c>
      <c r="L2752" s="95">
        <v>13664048</v>
      </c>
      <c r="M2752" s="95">
        <v>3276</v>
      </c>
      <c r="N2752" s="95">
        <v>13226208</v>
      </c>
      <c r="O2752" s="95">
        <v>546</v>
      </c>
      <c r="P2752" s="95">
        <v>1642741</v>
      </c>
      <c r="Q2752" s="95">
        <v>492</v>
      </c>
      <c r="R2752" s="95">
        <v>1746754</v>
      </c>
      <c r="S2752" s="95">
        <v>3432</v>
      </c>
      <c r="T2752" s="95">
        <v>13646983</v>
      </c>
      <c r="U2752" s="95">
        <v>3295</v>
      </c>
      <c r="V2752" s="95">
        <v>13277077</v>
      </c>
      <c r="W2752" s="95">
        <v>530</v>
      </c>
      <c r="X2752" s="95">
        <v>1563253</v>
      </c>
      <c r="Y2752" s="95">
        <v>484</v>
      </c>
      <c r="Z2752" s="95">
        <v>1858642</v>
      </c>
      <c r="AA2752" s="95">
        <v>3466</v>
      </c>
      <c r="AB2752" s="95">
        <v>13941018</v>
      </c>
      <c r="AC2752" s="95">
        <v>3329</v>
      </c>
      <c r="AD2752" s="95">
        <v>13963593</v>
      </c>
      <c r="AE2752" s="95">
        <v>531</v>
      </c>
      <c r="AF2752" s="95">
        <v>2049798</v>
      </c>
      <c r="AG2752" s="95">
        <v>487</v>
      </c>
      <c r="AH2752" s="95">
        <v>2109263</v>
      </c>
      <c r="AI2752" s="95">
        <v>3532</v>
      </c>
      <c r="AJ2752" s="95">
        <v>14051485.310000001</v>
      </c>
      <c r="AK2752" s="95">
        <v>3388</v>
      </c>
      <c r="AL2752" s="95">
        <v>15194711.67</v>
      </c>
      <c r="AM2752" s="95">
        <v>506</v>
      </c>
      <c r="AN2752" s="95">
        <v>2734485.77</v>
      </c>
      <c r="AO2752" s="95">
        <v>456</v>
      </c>
      <c r="AP2752" s="95">
        <v>2321930.7200000002</v>
      </c>
      <c r="AQ2752" s="72">
        <v>322.64999999999998</v>
      </c>
      <c r="AR2752" s="72">
        <v>316.11</v>
      </c>
      <c r="AS2752" s="72">
        <v>638.76</v>
      </c>
      <c r="AT2752" s="95">
        <v>15363371</v>
      </c>
      <c r="AU2752" s="95">
        <v>14509325</v>
      </c>
      <c r="AV2752" s="95">
        <v>3968</v>
      </c>
      <c r="AW2752" s="95">
        <v>3825</v>
      </c>
      <c r="AX2752" s="72">
        <v>324.41000000000003</v>
      </c>
      <c r="AY2752" s="72">
        <v>331.14</v>
      </c>
      <c r="AZ2752" s="72">
        <v>655.55</v>
      </c>
      <c r="BA2752" s="95">
        <v>15306789</v>
      </c>
      <c r="BB2752" s="95">
        <v>14972962</v>
      </c>
      <c r="BC2752" s="95">
        <v>3932</v>
      </c>
      <c r="BD2752" s="95">
        <v>3768</v>
      </c>
      <c r="BE2752" s="72">
        <v>319.92</v>
      </c>
      <c r="BF2752" s="72">
        <v>333.77</v>
      </c>
      <c r="BG2752" s="72">
        <v>653.69000000000005</v>
      </c>
      <c r="BH2752" s="95">
        <v>15210236</v>
      </c>
      <c r="BI2752" s="95">
        <v>15135719</v>
      </c>
      <c r="BJ2752" s="95">
        <v>3962</v>
      </c>
      <c r="BK2752" s="95">
        <v>3779</v>
      </c>
      <c r="BL2752" s="72">
        <v>333.39</v>
      </c>
      <c r="BM2752" s="72">
        <v>351</v>
      </c>
      <c r="BN2752" s="72">
        <v>684.39</v>
      </c>
      <c r="BO2752" s="95">
        <v>15990816</v>
      </c>
      <c r="BP2752" s="95">
        <v>16072856</v>
      </c>
      <c r="BQ2752" s="95">
        <v>3997</v>
      </c>
      <c r="BR2752" s="95">
        <v>3816</v>
      </c>
      <c r="BS2752" s="72">
        <v>346.42</v>
      </c>
      <c r="BT2752" s="72">
        <v>379.74</v>
      </c>
      <c r="BU2752" s="72">
        <v>726.16</v>
      </c>
      <c r="BV2752" s="95">
        <v>16785971.079999998</v>
      </c>
      <c r="BW2752" s="95">
        <v>17516642.390000001</v>
      </c>
      <c r="BX2752" s="95">
        <v>4038</v>
      </c>
      <c r="BY2752" s="95">
        <v>3844</v>
      </c>
      <c r="BZ2752" s="95">
        <v>3900</v>
      </c>
      <c r="CA2752" s="95">
        <v>3853</v>
      </c>
      <c r="CB2752" s="95">
        <v>3874</v>
      </c>
      <c r="CC2752" s="95">
        <v>3911</v>
      </c>
      <c r="CD2752" s="95">
        <v>3943</v>
      </c>
      <c r="CE2752" s="72">
        <v>650.75523149000003</v>
      </c>
      <c r="CF2752" s="72">
        <v>676.59346364999999</v>
      </c>
      <c r="CG2752" s="72">
        <v>712.40329333</v>
      </c>
      <c r="CH2752" s="72">
        <v>716.50152150999998</v>
      </c>
      <c r="CI2752" s="72">
        <v>731.52548966999996</v>
      </c>
      <c r="CJ2752" s="96">
        <v>0.98156721469999997</v>
      </c>
      <c r="CK2752" s="96">
        <v>0.96889792060000002</v>
      </c>
      <c r="CL2752" s="96">
        <v>0.91758419160000004</v>
      </c>
      <c r="CM2752" s="96">
        <v>0.95518289840000004</v>
      </c>
      <c r="CN2752" s="96">
        <v>0.99266534149999996</v>
      </c>
      <c r="CO2752" s="96">
        <v>0.92371936860000003</v>
      </c>
      <c r="CP2752" s="96">
        <v>1.0427187586</v>
      </c>
      <c r="CQ2752" s="96">
        <v>0.99584056389999998</v>
      </c>
      <c r="CR2752" s="96">
        <v>1.0470738465</v>
      </c>
      <c r="CS2752" s="95">
        <v>3477</v>
      </c>
      <c r="CT2752" s="95">
        <v>3542</v>
      </c>
      <c r="CU2752" s="95">
        <v>3584</v>
      </c>
      <c r="CV2752" s="95">
        <v>3659</v>
      </c>
      <c r="CW2752" s="95">
        <v>3684</v>
      </c>
      <c r="CX2752" s="96">
        <v>0.94401197400000003</v>
      </c>
      <c r="CY2752" s="96">
        <v>0.91563967199999996</v>
      </c>
      <c r="CZ2752" s="96">
        <v>0.91813700499999995</v>
      </c>
      <c r="DA2752" s="96">
        <v>0.91395494700000002</v>
      </c>
      <c r="DB2752" s="96">
        <v>0.92746424000000005</v>
      </c>
      <c r="DC2752">
        <v>2013</v>
      </c>
      <c r="DD2752" s="6">
        <v>3806.4</v>
      </c>
      <c r="DE2752" s="96">
        <v>2.1776033999999999E-3</v>
      </c>
      <c r="DF2752" s="72">
        <v>802.39</v>
      </c>
      <c r="DG2752" s="96">
        <v>1</v>
      </c>
      <c r="DH2752" s="72">
        <v>802.39</v>
      </c>
      <c r="DI2752" s="72">
        <v>818.63612964000004</v>
      </c>
      <c r="DJ2752" s="96">
        <v>1</v>
      </c>
      <c r="DK2752" s="72">
        <v>802.39</v>
      </c>
      <c r="DL2752" s="96">
        <v>1</v>
      </c>
      <c r="DM2752" s="72">
        <v>802.39</v>
      </c>
      <c r="DN2752" s="96">
        <v>1</v>
      </c>
      <c r="DO2752" s="96">
        <v>8.5100000000000002E-3</v>
      </c>
      <c r="DP2752" s="72">
        <v>6.83</v>
      </c>
      <c r="DQ2752" s="72">
        <v>795.56</v>
      </c>
      <c r="DR2752" t="s">
        <v>315</v>
      </c>
      <c r="DT2752" t="s">
        <v>1038</v>
      </c>
    </row>
    <row r="2753" spans="1:124" x14ac:dyDescent="0.3">
      <c r="A2753" t="s">
        <v>317</v>
      </c>
      <c r="B2753">
        <v>45757</v>
      </c>
      <c r="C2753" s="95">
        <v>7528</v>
      </c>
      <c r="D2753" s="95">
        <v>44066431</v>
      </c>
      <c r="E2753" s="95">
        <v>7237</v>
      </c>
      <c r="F2753" s="95">
        <v>33858145</v>
      </c>
      <c r="G2753" s="95">
        <v>1819</v>
      </c>
      <c r="H2753" s="95">
        <v>9690333</v>
      </c>
      <c r="I2753" s="95">
        <v>1633</v>
      </c>
      <c r="J2753" s="95">
        <v>8162257</v>
      </c>
      <c r="K2753" s="95">
        <v>7202</v>
      </c>
      <c r="L2753" s="95">
        <v>44706104</v>
      </c>
      <c r="M2753" s="95">
        <v>6867</v>
      </c>
      <c r="N2753" s="95">
        <v>35249624</v>
      </c>
      <c r="O2753" s="95">
        <v>1780</v>
      </c>
      <c r="P2753" s="95">
        <v>8110537</v>
      </c>
      <c r="Q2753" s="95">
        <v>1573</v>
      </c>
      <c r="R2753" s="95">
        <v>7699992</v>
      </c>
      <c r="S2753" s="95">
        <v>7088</v>
      </c>
      <c r="T2753" s="95">
        <v>44701782</v>
      </c>
      <c r="U2753" s="95">
        <v>6694</v>
      </c>
      <c r="V2753" s="95">
        <v>35525325</v>
      </c>
      <c r="W2753" s="95">
        <v>1807</v>
      </c>
      <c r="X2753" s="95">
        <v>7897765</v>
      </c>
      <c r="Y2753" s="95">
        <v>1603</v>
      </c>
      <c r="Z2753" s="95">
        <v>7906343</v>
      </c>
      <c r="AA2753" s="95">
        <v>7037</v>
      </c>
      <c r="AB2753" s="95">
        <v>40569813</v>
      </c>
      <c r="AC2753" s="95">
        <v>6600</v>
      </c>
      <c r="AD2753" s="95">
        <v>37569342</v>
      </c>
      <c r="AE2753" s="95">
        <v>1796</v>
      </c>
      <c r="AF2753" s="95">
        <v>10296350</v>
      </c>
      <c r="AG2753" s="95">
        <v>1603</v>
      </c>
      <c r="AH2753" s="95">
        <v>9145435</v>
      </c>
      <c r="AI2753" s="95">
        <v>7037</v>
      </c>
      <c r="AJ2753" s="95">
        <v>42709329</v>
      </c>
      <c r="AK2753" s="95">
        <v>6583</v>
      </c>
      <c r="AL2753" s="95">
        <v>37847368.270000003</v>
      </c>
      <c r="AM2753" s="95">
        <v>1787</v>
      </c>
      <c r="AN2753" s="95">
        <v>10173997.52</v>
      </c>
      <c r="AO2753" s="95">
        <v>1585</v>
      </c>
      <c r="AP2753" s="95">
        <v>8976225.2100000009</v>
      </c>
      <c r="AQ2753" s="72">
        <v>479.27</v>
      </c>
      <c r="AR2753" s="72">
        <v>394.78</v>
      </c>
      <c r="AS2753" s="72">
        <v>874.05</v>
      </c>
      <c r="AT2753" s="95">
        <v>53756764</v>
      </c>
      <c r="AU2753" s="95">
        <v>42020402</v>
      </c>
      <c r="AV2753" s="95">
        <v>9347</v>
      </c>
      <c r="AW2753" s="95">
        <v>8870</v>
      </c>
      <c r="AX2753" s="72">
        <v>490.02</v>
      </c>
      <c r="AY2753" s="72">
        <v>424.07</v>
      </c>
      <c r="AZ2753" s="72">
        <v>914.09</v>
      </c>
      <c r="BA2753" s="95">
        <v>52816641</v>
      </c>
      <c r="BB2753" s="95">
        <v>42949616</v>
      </c>
      <c r="BC2753" s="95">
        <v>8982</v>
      </c>
      <c r="BD2753" s="95">
        <v>8440</v>
      </c>
      <c r="BE2753" s="72">
        <v>492.78</v>
      </c>
      <c r="BF2753" s="72">
        <v>436.22</v>
      </c>
      <c r="BG2753" s="72">
        <v>929</v>
      </c>
      <c r="BH2753" s="95">
        <v>52599547</v>
      </c>
      <c r="BI2753" s="95">
        <v>43431668</v>
      </c>
      <c r="BJ2753" s="95">
        <v>8895</v>
      </c>
      <c r="BK2753" s="95">
        <v>8297</v>
      </c>
      <c r="BL2753" s="72">
        <v>479.89</v>
      </c>
      <c r="BM2753" s="72">
        <v>474.57</v>
      </c>
      <c r="BN2753" s="72">
        <v>954.46</v>
      </c>
      <c r="BO2753" s="95">
        <v>50866163</v>
      </c>
      <c r="BP2753" s="95">
        <v>46714777</v>
      </c>
      <c r="BQ2753" s="95">
        <v>8833</v>
      </c>
      <c r="BR2753" s="95">
        <v>8203</v>
      </c>
      <c r="BS2753" s="72">
        <v>499.43</v>
      </c>
      <c r="BT2753" s="72">
        <v>477.71</v>
      </c>
      <c r="BU2753" s="72">
        <v>977.14</v>
      </c>
      <c r="BV2753" s="95">
        <v>52883326.520000003</v>
      </c>
      <c r="BW2753" s="95">
        <v>46823593.479999997</v>
      </c>
      <c r="BX2753" s="95">
        <v>8824</v>
      </c>
      <c r="BY2753" s="95">
        <v>8168</v>
      </c>
      <c r="BZ2753" s="95">
        <v>9120</v>
      </c>
      <c r="CA2753" s="95">
        <v>8721</v>
      </c>
      <c r="CB2753" s="95">
        <v>8607</v>
      </c>
      <c r="CC2753" s="95">
        <v>8534</v>
      </c>
      <c r="CD2753" s="95">
        <v>8503</v>
      </c>
      <c r="CE2753" s="72">
        <v>650.75523149000003</v>
      </c>
      <c r="CF2753" s="72">
        <v>676.59346364999999</v>
      </c>
      <c r="CG2753" s="72">
        <v>712.40329333</v>
      </c>
      <c r="CH2753" s="72">
        <v>716.50152150999998</v>
      </c>
      <c r="CI2753" s="72">
        <v>731.52548966999996</v>
      </c>
      <c r="CJ2753" s="96">
        <v>1.3431317302000001</v>
      </c>
      <c r="CK2753" s="96">
        <v>1.3510180767</v>
      </c>
      <c r="CL2753" s="96">
        <v>1.3040366443</v>
      </c>
      <c r="CM2753" s="96">
        <v>1.3321116164</v>
      </c>
      <c r="CN2753" s="96">
        <v>1.3357565988</v>
      </c>
      <c r="CO2753" s="96">
        <v>1.0990373081</v>
      </c>
      <c r="CP2753" s="96">
        <v>1.2130715886000001</v>
      </c>
      <c r="CQ2753" s="96">
        <v>0.99584056389999998</v>
      </c>
      <c r="CR2753" s="96">
        <v>1.2181381833</v>
      </c>
      <c r="CS2753" s="95">
        <v>7596</v>
      </c>
      <c r="CT2753" s="95">
        <v>7371</v>
      </c>
      <c r="CU2753" s="95">
        <v>7169</v>
      </c>
      <c r="CV2753" s="95">
        <v>7149</v>
      </c>
      <c r="CW2753" s="95">
        <v>7084</v>
      </c>
      <c r="CX2753" s="96">
        <v>1.1418805190000001</v>
      </c>
      <c r="CY2753" s="96">
        <v>1.11369304</v>
      </c>
      <c r="CZ2753" s="96">
        <v>1.0880476349999999</v>
      </c>
      <c r="DA2753" s="96">
        <v>1.074208404</v>
      </c>
      <c r="DB2753" s="96">
        <v>1.07402635</v>
      </c>
      <c r="DC2753">
        <v>2013</v>
      </c>
      <c r="DD2753" s="6">
        <v>8395.6</v>
      </c>
      <c r="DE2753" s="96">
        <v>4.8660910999999999E-3</v>
      </c>
      <c r="DF2753" s="72">
        <v>930.97</v>
      </c>
      <c r="DG2753" s="96">
        <v>1.0037868633</v>
      </c>
      <c r="DH2753" s="72">
        <v>934.49545612999998</v>
      </c>
      <c r="DI2753" s="72">
        <v>937.34203127000001</v>
      </c>
      <c r="DJ2753" s="96">
        <v>1</v>
      </c>
      <c r="DK2753" s="72">
        <v>934.49545612999998</v>
      </c>
      <c r="DL2753" s="96">
        <v>1</v>
      </c>
      <c r="DM2753" s="72">
        <v>934.49545612999998</v>
      </c>
      <c r="DN2753" s="96">
        <v>1</v>
      </c>
      <c r="DO2753" s="96">
        <v>1.3717E-2</v>
      </c>
      <c r="DP2753" s="72">
        <v>12.82</v>
      </c>
      <c r="DQ2753" s="72">
        <v>921.68</v>
      </c>
      <c r="DR2753" t="s">
        <v>317</v>
      </c>
      <c r="DT2753" t="s">
        <v>1038</v>
      </c>
    </row>
    <row r="2754" spans="1:124" x14ac:dyDescent="0.3">
      <c r="A2754" t="s">
        <v>42</v>
      </c>
      <c r="B2754">
        <v>45758</v>
      </c>
      <c r="C2754" s="95">
        <v>3079</v>
      </c>
      <c r="D2754" s="95">
        <v>14442147</v>
      </c>
      <c r="E2754" s="95">
        <v>2955</v>
      </c>
      <c r="F2754" s="95">
        <v>11126290</v>
      </c>
      <c r="G2754" s="95">
        <v>965</v>
      </c>
      <c r="H2754" s="95">
        <v>2785263</v>
      </c>
      <c r="I2754" s="95">
        <v>907</v>
      </c>
      <c r="J2754" s="95">
        <v>2738893</v>
      </c>
      <c r="K2754" s="95">
        <v>2997</v>
      </c>
      <c r="L2754" s="95">
        <v>13622492</v>
      </c>
      <c r="M2754" s="95">
        <v>2868</v>
      </c>
      <c r="N2754" s="95">
        <v>11691831</v>
      </c>
      <c r="O2754" s="95">
        <v>977</v>
      </c>
      <c r="P2754" s="95">
        <v>3333431</v>
      </c>
      <c r="Q2754" s="95">
        <v>914</v>
      </c>
      <c r="R2754" s="95">
        <v>2838534</v>
      </c>
      <c r="S2754" s="95">
        <v>2955</v>
      </c>
      <c r="T2754" s="95">
        <v>14352903</v>
      </c>
      <c r="U2754" s="95">
        <v>2821</v>
      </c>
      <c r="V2754" s="95">
        <v>12335050</v>
      </c>
      <c r="W2754" s="95">
        <v>952</v>
      </c>
      <c r="X2754" s="95">
        <v>3255931</v>
      </c>
      <c r="Y2754" s="95">
        <v>891</v>
      </c>
      <c r="Z2754" s="95">
        <v>2983346</v>
      </c>
      <c r="AA2754" s="95">
        <v>2967</v>
      </c>
      <c r="AB2754" s="95">
        <v>13944893</v>
      </c>
      <c r="AC2754" s="95">
        <v>2821</v>
      </c>
      <c r="AD2754" s="95">
        <v>12954068</v>
      </c>
      <c r="AE2754" s="95">
        <v>929</v>
      </c>
      <c r="AF2754" s="95">
        <v>3442638</v>
      </c>
      <c r="AG2754" s="95">
        <v>860</v>
      </c>
      <c r="AH2754" s="95">
        <v>3529946</v>
      </c>
      <c r="AI2754" s="95">
        <v>3005</v>
      </c>
      <c r="AJ2754" s="95">
        <v>15132162.75</v>
      </c>
      <c r="AK2754" s="95">
        <v>2842</v>
      </c>
      <c r="AL2754" s="95">
        <v>13914745.369999999</v>
      </c>
      <c r="AM2754" s="95">
        <v>921</v>
      </c>
      <c r="AN2754" s="95">
        <v>3090689</v>
      </c>
      <c r="AO2754" s="95">
        <v>859</v>
      </c>
      <c r="AP2754" s="95">
        <v>3900342</v>
      </c>
      <c r="AQ2754" s="72">
        <v>355</v>
      </c>
      <c r="AR2754" s="72">
        <v>299.18</v>
      </c>
      <c r="AS2754" s="72">
        <v>654.17999999999995</v>
      </c>
      <c r="AT2754" s="95">
        <v>17227410</v>
      </c>
      <c r="AU2754" s="95">
        <v>13865183</v>
      </c>
      <c r="AV2754" s="95">
        <v>4044</v>
      </c>
      <c r="AW2754" s="95">
        <v>3862</v>
      </c>
      <c r="AX2754" s="72">
        <v>355.56</v>
      </c>
      <c r="AY2754" s="72">
        <v>320.16000000000003</v>
      </c>
      <c r="AZ2754" s="72">
        <v>675.72</v>
      </c>
      <c r="BA2754" s="95">
        <v>16955923</v>
      </c>
      <c r="BB2754" s="95">
        <v>14530365</v>
      </c>
      <c r="BC2754" s="95">
        <v>3974</v>
      </c>
      <c r="BD2754" s="95">
        <v>3782</v>
      </c>
      <c r="BE2754" s="72">
        <v>375.58</v>
      </c>
      <c r="BF2754" s="72">
        <v>343.89</v>
      </c>
      <c r="BG2754" s="72">
        <v>719.47</v>
      </c>
      <c r="BH2754" s="95">
        <v>17608834</v>
      </c>
      <c r="BI2754" s="95">
        <v>15318396</v>
      </c>
      <c r="BJ2754" s="95">
        <v>3907</v>
      </c>
      <c r="BK2754" s="95">
        <v>3712</v>
      </c>
      <c r="BL2754" s="72">
        <v>371.91</v>
      </c>
      <c r="BM2754" s="72">
        <v>373.18</v>
      </c>
      <c r="BN2754" s="72">
        <v>745.09</v>
      </c>
      <c r="BO2754" s="95">
        <v>17387531</v>
      </c>
      <c r="BP2754" s="95">
        <v>16484014</v>
      </c>
      <c r="BQ2754" s="95">
        <v>3896</v>
      </c>
      <c r="BR2754" s="95">
        <v>3681</v>
      </c>
      <c r="BS2754" s="72">
        <v>386.8</v>
      </c>
      <c r="BT2754" s="72">
        <v>401.13</v>
      </c>
      <c r="BU2754" s="72">
        <v>787.93</v>
      </c>
      <c r="BV2754" s="95">
        <v>18222851.75</v>
      </c>
      <c r="BW2754" s="95">
        <v>17815087.370000001</v>
      </c>
      <c r="BX2754" s="95">
        <v>3926</v>
      </c>
      <c r="BY2754" s="95">
        <v>3701</v>
      </c>
      <c r="BZ2754" s="95">
        <v>3957</v>
      </c>
      <c r="CA2754" s="95">
        <v>3881</v>
      </c>
      <c r="CB2754" s="95">
        <v>3813</v>
      </c>
      <c r="CC2754" s="95">
        <v>3794</v>
      </c>
      <c r="CD2754" s="95">
        <v>3816</v>
      </c>
      <c r="CE2754" s="72">
        <v>650.75523149000003</v>
      </c>
      <c r="CF2754" s="72">
        <v>676.59346364999999</v>
      </c>
      <c r="CG2754" s="72">
        <v>712.40329333</v>
      </c>
      <c r="CH2754" s="72">
        <v>716.50152150999998</v>
      </c>
      <c r="CI2754" s="72">
        <v>731.52548966999996</v>
      </c>
      <c r="CJ2754" s="96">
        <v>1.0052627598999999</v>
      </c>
      <c r="CK2754" s="96">
        <v>0.9987090274</v>
      </c>
      <c r="CL2754" s="96">
        <v>1.0099195312</v>
      </c>
      <c r="CM2754" s="96">
        <v>1.0399000946000001</v>
      </c>
      <c r="CN2754" s="96">
        <v>1.0771053246</v>
      </c>
      <c r="CO2754" s="96">
        <v>0.97605383739999996</v>
      </c>
      <c r="CP2754" s="96">
        <v>1.0513552718000001</v>
      </c>
      <c r="CQ2754" s="96">
        <v>0.99584056389999998</v>
      </c>
      <c r="CR2754" s="96">
        <v>1.0557464315</v>
      </c>
      <c r="CS2754" s="95">
        <v>3892</v>
      </c>
      <c r="CT2754" s="95">
        <v>3828</v>
      </c>
      <c r="CU2754" s="95">
        <v>3737</v>
      </c>
      <c r="CV2754" s="95">
        <v>3736</v>
      </c>
      <c r="CW2754" s="95">
        <v>3782</v>
      </c>
      <c r="CX2754" s="96">
        <v>1.008966171</v>
      </c>
      <c r="CY2754" s="96">
        <v>0.99579764400000004</v>
      </c>
      <c r="CZ2754" s="96">
        <v>0.948263619</v>
      </c>
      <c r="DA2754" s="96">
        <v>0.959313321</v>
      </c>
      <c r="DB2754" s="96">
        <v>0.96619675699999996</v>
      </c>
      <c r="DC2754">
        <v>2013</v>
      </c>
      <c r="DD2754" s="6">
        <v>3747.6</v>
      </c>
      <c r="DE2754" s="96">
        <v>2.0986901999999999E-3</v>
      </c>
      <c r="DF2754" s="72">
        <v>809.1</v>
      </c>
      <c r="DG2754" s="96">
        <v>1</v>
      </c>
      <c r="DH2754" s="72">
        <v>809.1</v>
      </c>
      <c r="DI2754" s="72">
        <v>818.63612964000004</v>
      </c>
      <c r="DJ2754" s="96">
        <v>1</v>
      </c>
      <c r="DK2754" s="72">
        <v>809.1</v>
      </c>
      <c r="DL2754" s="96">
        <v>1</v>
      </c>
      <c r="DM2754" s="72">
        <v>809.1</v>
      </c>
      <c r="DN2754" s="96">
        <v>1</v>
      </c>
      <c r="DO2754" s="96">
        <v>7.842E-3</v>
      </c>
      <c r="DP2754" s="72">
        <v>6.34</v>
      </c>
      <c r="DQ2754" s="72">
        <v>802.76</v>
      </c>
      <c r="DR2754" t="s">
        <v>42</v>
      </c>
      <c r="DT2754" t="s">
        <v>1038</v>
      </c>
    </row>
    <row r="2755" spans="1:124" x14ac:dyDescent="0.3">
      <c r="A2755" t="s">
        <v>1684</v>
      </c>
      <c r="B2755">
        <v>45759</v>
      </c>
      <c r="C2755" s="95">
        <v>484</v>
      </c>
      <c r="D2755" s="95">
        <v>2571156</v>
      </c>
      <c r="E2755" s="95">
        <v>468</v>
      </c>
      <c r="F2755" s="95">
        <v>1542107</v>
      </c>
      <c r="G2755" s="95">
        <v>50</v>
      </c>
      <c r="H2755" s="95">
        <v>149441</v>
      </c>
      <c r="I2755" s="95">
        <v>49</v>
      </c>
      <c r="J2755" s="95">
        <v>92348</v>
      </c>
      <c r="K2755" s="95">
        <v>472</v>
      </c>
      <c r="L2755" s="95">
        <v>1866300</v>
      </c>
      <c r="M2755" s="95">
        <v>457</v>
      </c>
      <c r="N2755" s="95">
        <v>1559566</v>
      </c>
      <c r="O2755" s="95">
        <v>53</v>
      </c>
      <c r="P2755" s="95">
        <v>285508</v>
      </c>
      <c r="Q2755" s="95">
        <v>51</v>
      </c>
      <c r="R2755" s="95">
        <v>111106</v>
      </c>
      <c r="S2755" s="95">
        <v>473</v>
      </c>
      <c r="T2755" s="95">
        <v>1721703</v>
      </c>
      <c r="U2755" s="95">
        <v>456</v>
      </c>
      <c r="V2755" s="95">
        <v>1493303</v>
      </c>
      <c r="W2755" s="95">
        <v>52</v>
      </c>
      <c r="X2755" s="95">
        <v>135308</v>
      </c>
      <c r="Y2755" s="95">
        <v>50</v>
      </c>
      <c r="Z2755" s="95">
        <v>127833</v>
      </c>
      <c r="AA2755" s="95">
        <v>470</v>
      </c>
      <c r="AB2755" s="95">
        <v>1866992</v>
      </c>
      <c r="AC2755" s="95">
        <v>460</v>
      </c>
      <c r="AD2755" s="95">
        <v>1655514</v>
      </c>
      <c r="AE2755" s="95">
        <v>54</v>
      </c>
      <c r="AF2755" s="95">
        <v>155229</v>
      </c>
      <c r="AG2755" s="95">
        <v>49</v>
      </c>
      <c r="AH2755" s="95">
        <v>110478</v>
      </c>
      <c r="AI2755" s="95">
        <v>463</v>
      </c>
      <c r="AJ2755" s="95">
        <v>1558777</v>
      </c>
      <c r="AK2755" s="95">
        <v>451</v>
      </c>
      <c r="AL2755" s="95">
        <v>1686450.43</v>
      </c>
      <c r="AM2755" s="95">
        <v>55</v>
      </c>
      <c r="AN2755" s="95">
        <v>212618</v>
      </c>
      <c r="AO2755" s="95">
        <v>49</v>
      </c>
      <c r="AP2755" s="95">
        <v>133118</v>
      </c>
      <c r="AQ2755" s="72">
        <v>424.56</v>
      </c>
      <c r="AR2755" s="72">
        <v>263.45</v>
      </c>
      <c r="AS2755" s="72">
        <v>688.01</v>
      </c>
      <c r="AT2755" s="95">
        <v>2720597</v>
      </c>
      <c r="AU2755" s="95">
        <v>1634455</v>
      </c>
      <c r="AV2755" s="95">
        <v>534</v>
      </c>
      <c r="AW2755" s="95">
        <v>517</v>
      </c>
      <c r="AX2755" s="72">
        <v>341.56</v>
      </c>
      <c r="AY2755" s="72">
        <v>274.06</v>
      </c>
      <c r="AZ2755" s="72">
        <v>615.62</v>
      </c>
      <c r="BA2755" s="95">
        <v>2151808</v>
      </c>
      <c r="BB2755" s="95">
        <v>1670672</v>
      </c>
      <c r="BC2755" s="95">
        <v>525</v>
      </c>
      <c r="BD2755" s="95">
        <v>508</v>
      </c>
      <c r="BE2755" s="72">
        <v>294.76</v>
      </c>
      <c r="BF2755" s="72">
        <v>266.99</v>
      </c>
      <c r="BG2755" s="72">
        <v>561.75</v>
      </c>
      <c r="BH2755" s="95">
        <v>1857011</v>
      </c>
      <c r="BI2755" s="95">
        <v>1621136</v>
      </c>
      <c r="BJ2755" s="95">
        <v>525</v>
      </c>
      <c r="BK2755" s="95">
        <v>506</v>
      </c>
      <c r="BL2755" s="72">
        <v>321.60000000000002</v>
      </c>
      <c r="BM2755" s="72">
        <v>289.13</v>
      </c>
      <c r="BN2755" s="72">
        <v>610.73</v>
      </c>
      <c r="BO2755" s="95">
        <v>2022221</v>
      </c>
      <c r="BP2755" s="95">
        <v>1765992</v>
      </c>
      <c r="BQ2755" s="95">
        <v>524</v>
      </c>
      <c r="BR2755" s="95">
        <v>509</v>
      </c>
      <c r="BS2755" s="72">
        <v>284.97000000000003</v>
      </c>
      <c r="BT2755" s="72">
        <v>303.26</v>
      </c>
      <c r="BU2755" s="72">
        <v>588.23</v>
      </c>
      <c r="BV2755" s="95">
        <v>1771395</v>
      </c>
      <c r="BW2755" s="95">
        <v>1819568.43</v>
      </c>
      <c r="BX2755" s="95">
        <v>518</v>
      </c>
      <c r="BY2755" s="95">
        <v>500</v>
      </c>
      <c r="BZ2755" s="95">
        <v>526</v>
      </c>
      <c r="CA2755" s="95">
        <v>517</v>
      </c>
      <c r="CB2755" s="95">
        <v>516</v>
      </c>
      <c r="CC2755" s="95">
        <v>517</v>
      </c>
      <c r="CD2755" s="95">
        <v>509</v>
      </c>
      <c r="CE2755" s="72">
        <v>650.75523149000003</v>
      </c>
      <c r="CF2755" s="72">
        <v>676.59346364999999</v>
      </c>
      <c r="CG2755" s="72">
        <v>712.40329333</v>
      </c>
      <c r="CH2755" s="72">
        <v>716.50152150999998</v>
      </c>
      <c r="CI2755" s="72">
        <v>731.52548966999996</v>
      </c>
      <c r="CJ2755" s="96">
        <v>1.0572485116999999</v>
      </c>
      <c r="CK2755" s="96">
        <v>0.90988168390000002</v>
      </c>
      <c r="CL2755" s="96">
        <v>0.78852807849999995</v>
      </c>
      <c r="CM2755" s="96">
        <v>0.85237781310000005</v>
      </c>
      <c r="CN2755" s="96">
        <v>0.80411415369999995</v>
      </c>
      <c r="CO2755" s="96">
        <v>0.87073403760000001</v>
      </c>
      <c r="CP2755" s="96">
        <v>1.0134323570999999</v>
      </c>
      <c r="CQ2755" s="96">
        <v>0.99584056389999998</v>
      </c>
      <c r="CR2755" s="96">
        <v>1.0176651255</v>
      </c>
      <c r="CS2755" s="95">
        <v>503</v>
      </c>
      <c r="CT2755" s="95">
        <v>506</v>
      </c>
      <c r="CU2755" s="95">
        <v>512</v>
      </c>
      <c r="CV2755" s="95">
        <v>513</v>
      </c>
      <c r="CW2755" s="95">
        <v>501</v>
      </c>
      <c r="CX2755" s="96">
        <v>0.88026990999999999</v>
      </c>
      <c r="CY2755" s="96">
        <v>0.88343267400000003</v>
      </c>
      <c r="CZ2755" s="96">
        <v>0.87272245100000001</v>
      </c>
      <c r="DA2755" s="96">
        <v>0.86409420000000003</v>
      </c>
      <c r="DB2755" s="96">
        <v>0.85310153300000002</v>
      </c>
      <c r="DC2755">
        <v>2013</v>
      </c>
      <c r="DD2755" s="6">
        <v>508</v>
      </c>
      <c r="DE2755" s="96">
        <v>2.0703595000000001E-3</v>
      </c>
      <c r="DF2755" s="72">
        <v>779.94</v>
      </c>
      <c r="DG2755" s="96">
        <v>1</v>
      </c>
      <c r="DH2755" s="72">
        <v>779.94</v>
      </c>
      <c r="DI2755" s="72">
        <v>818.63612964000004</v>
      </c>
      <c r="DJ2755" s="96">
        <v>0.71274118720000001</v>
      </c>
      <c r="DK2755" s="72">
        <v>791.05580425999995</v>
      </c>
      <c r="DL2755" s="96">
        <v>1.0075728719999999</v>
      </c>
      <c r="DM2755" s="72">
        <v>797.04636857000003</v>
      </c>
      <c r="DN2755" s="96">
        <v>1</v>
      </c>
      <c r="DO2755" s="96">
        <v>6.5129999999999997E-3</v>
      </c>
      <c r="DP2755" s="72">
        <v>5.19</v>
      </c>
      <c r="DQ2755" s="72">
        <v>791.86</v>
      </c>
      <c r="DR2755" t="s">
        <v>1684</v>
      </c>
      <c r="DT2755" t="s">
        <v>1038</v>
      </c>
    </row>
    <row r="2756" spans="1:124" x14ac:dyDescent="0.3">
      <c r="A2756" t="s">
        <v>1685</v>
      </c>
      <c r="B2756">
        <v>45760</v>
      </c>
      <c r="C2756" s="95">
        <v>1164</v>
      </c>
      <c r="D2756" s="95">
        <v>4986990</v>
      </c>
      <c r="E2756" s="95">
        <v>1132</v>
      </c>
      <c r="F2756" s="95">
        <v>4724503</v>
      </c>
      <c r="G2756" s="95">
        <v>157</v>
      </c>
      <c r="H2756" s="95">
        <v>346897</v>
      </c>
      <c r="I2756" s="95">
        <v>148</v>
      </c>
      <c r="J2756" s="95">
        <v>470093</v>
      </c>
      <c r="K2756" s="95">
        <v>1134</v>
      </c>
      <c r="L2756" s="95">
        <v>4493284</v>
      </c>
      <c r="M2756" s="95">
        <v>1100</v>
      </c>
      <c r="N2756" s="95">
        <v>5013712</v>
      </c>
      <c r="O2756" s="95">
        <v>148</v>
      </c>
      <c r="P2756" s="95">
        <v>415765</v>
      </c>
      <c r="Q2756" s="95">
        <v>140</v>
      </c>
      <c r="R2756" s="95">
        <v>583334</v>
      </c>
      <c r="S2756" s="95">
        <v>1105</v>
      </c>
      <c r="T2756" s="95">
        <v>4635901</v>
      </c>
      <c r="U2756" s="95">
        <v>1065</v>
      </c>
      <c r="V2756" s="95">
        <v>4527530</v>
      </c>
      <c r="W2756" s="95">
        <v>144</v>
      </c>
      <c r="X2756" s="95">
        <v>415020</v>
      </c>
      <c r="Y2756" s="95">
        <v>136</v>
      </c>
      <c r="Z2756" s="95">
        <v>508476</v>
      </c>
      <c r="AA2756" s="95">
        <v>1126</v>
      </c>
      <c r="AB2756" s="95">
        <v>5012103</v>
      </c>
      <c r="AC2756" s="95">
        <v>1084</v>
      </c>
      <c r="AD2756" s="95">
        <v>4675798</v>
      </c>
      <c r="AE2756" s="95">
        <v>142</v>
      </c>
      <c r="AF2756" s="95">
        <v>474333</v>
      </c>
      <c r="AG2756" s="95">
        <v>136</v>
      </c>
      <c r="AH2756" s="95">
        <v>568089</v>
      </c>
      <c r="AI2756" s="95">
        <v>1117</v>
      </c>
      <c r="AJ2756" s="95">
        <v>4677542</v>
      </c>
      <c r="AK2756" s="95">
        <v>1074</v>
      </c>
      <c r="AL2756" s="95">
        <v>5112509</v>
      </c>
      <c r="AM2756" s="95">
        <v>138</v>
      </c>
      <c r="AN2756" s="95">
        <v>422586</v>
      </c>
      <c r="AO2756" s="95">
        <v>128</v>
      </c>
      <c r="AP2756" s="95">
        <v>563356</v>
      </c>
      <c r="AQ2756" s="72">
        <v>336.48</v>
      </c>
      <c r="AR2756" s="72">
        <v>338.19</v>
      </c>
      <c r="AS2756" s="72">
        <v>674.67</v>
      </c>
      <c r="AT2756" s="95">
        <v>5333887</v>
      </c>
      <c r="AU2756" s="95">
        <v>5194596</v>
      </c>
      <c r="AV2756" s="95">
        <v>1321</v>
      </c>
      <c r="AW2756" s="95">
        <v>1280</v>
      </c>
      <c r="AX2756" s="72">
        <v>319.10000000000002</v>
      </c>
      <c r="AY2756" s="72">
        <v>376.15</v>
      </c>
      <c r="AZ2756" s="72">
        <v>695.25</v>
      </c>
      <c r="BA2756" s="95">
        <v>4909049</v>
      </c>
      <c r="BB2756" s="95">
        <v>5597046</v>
      </c>
      <c r="BC2756" s="95">
        <v>1282</v>
      </c>
      <c r="BD2756" s="95">
        <v>1240</v>
      </c>
      <c r="BE2756" s="72">
        <v>337</v>
      </c>
      <c r="BF2756" s="72">
        <v>349.43</v>
      </c>
      <c r="BG2756" s="72">
        <v>686.43</v>
      </c>
      <c r="BH2756" s="95">
        <v>5050921</v>
      </c>
      <c r="BI2756" s="95">
        <v>5036006</v>
      </c>
      <c r="BJ2756" s="95">
        <v>1249</v>
      </c>
      <c r="BK2756" s="95">
        <v>1201</v>
      </c>
      <c r="BL2756" s="72">
        <v>360.57</v>
      </c>
      <c r="BM2756" s="72">
        <v>358.19</v>
      </c>
      <c r="BN2756" s="72">
        <v>718.76</v>
      </c>
      <c r="BO2756" s="95">
        <v>5486436</v>
      </c>
      <c r="BP2756" s="95">
        <v>5243887</v>
      </c>
      <c r="BQ2756" s="95">
        <v>1268</v>
      </c>
      <c r="BR2756" s="95">
        <v>1220</v>
      </c>
      <c r="BS2756" s="72">
        <v>338.65</v>
      </c>
      <c r="BT2756" s="72">
        <v>393.5</v>
      </c>
      <c r="BU2756" s="72">
        <v>732.15</v>
      </c>
      <c r="BV2756" s="95">
        <v>5100128</v>
      </c>
      <c r="BW2756" s="95">
        <v>5675865</v>
      </c>
      <c r="BX2756" s="95">
        <v>1255</v>
      </c>
      <c r="BY2756" s="95">
        <v>1202</v>
      </c>
      <c r="BZ2756" s="95">
        <v>1301</v>
      </c>
      <c r="CA2756" s="95">
        <v>1262</v>
      </c>
      <c r="CB2756" s="95">
        <v>1226</v>
      </c>
      <c r="CC2756" s="95">
        <v>1245</v>
      </c>
      <c r="CD2756" s="95">
        <v>1229</v>
      </c>
      <c r="CE2756" s="72">
        <v>650.75523149000003</v>
      </c>
      <c r="CF2756" s="72">
        <v>676.59346364999999</v>
      </c>
      <c r="CG2756" s="72">
        <v>712.40329333</v>
      </c>
      <c r="CH2756" s="72">
        <v>716.50152150999998</v>
      </c>
      <c r="CI2756" s="72">
        <v>731.52548966999996</v>
      </c>
      <c r="CJ2756" s="96">
        <v>1.0367492528</v>
      </c>
      <c r="CK2756" s="96">
        <v>1.0275742189999999</v>
      </c>
      <c r="CL2756" s="96">
        <v>0.96354130650000003</v>
      </c>
      <c r="CM2756" s="96">
        <v>1.0031520917000001</v>
      </c>
      <c r="CN2756" s="96">
        <v>1.0008537096000001</v>
      </c>
      <c r="CO2756" s="96">
        <v>1.0385209842000001</v>
      </c>
      <c r="CP2756" s="96">
        <v>0.96904552840000002</v>
      </c>
      <c r="CQ2756" s="96">
        <v>0.99584056389999998</v>
      </c>
      <c r="CR2756" s="96">
        <v>0.97309290780000002</v>
      </c>
      <c r="CS2756" s="95">
        <v>1379</v>
      </c>
      <c r="CT2756" s="95">
        <v>1380</v>
      </c>
      <c r="CU2756" s="95">
        <v>1357</v>
      </c>
      <c r="CV2756" s="95">
        <v>1381</v>
      </c>
      <c r="CW2756" s="95">
        <v>1380</v>
      </c>
      <c r="CX2756" s="96">
        <v>1.0412114269999999</v>
      </c>
      <c r="CY2756" s="96">
        <v>1.080737053</v>
      </c>
      <c r="CZ2756" s="96">
        <v>1.040538886</v>
      </c>
      <c r="DA2756" s="96">
        <v>1.022026339</v>
      </c>
      <c r="DB2756" s="96">
        <v>1.0081387500000001</v>
      </c>
      <c r="DC2756">
        <v>2013</v>
      </c>
      <c r="DD2756" s="6">
        <v>1228.5999999999999</v>
      </c>
      <c r="DE2756" s="96">
        <v>1.5039763000000001E-3</v>
      </c>
      <c r="DF2756" s="72">
        <v>746.2</v>
      </c>
      <c r="DG2756" s="96">
        <v>1</v>
      </c>
      <c r="DH2756" s="72">
        <v>746.2</v>
      </c>
      <c r="DI2756" s="72">
        <v>818.63612964000004</v>
      </c>
      <c r="DJ2756" s="96">
        <v>1</v>
      </c>
      <c r="DK2756" s="72">
        <v>746.2</v>
      </c>
      <c r="DL2756" s="96">
        <v>1</v>
      </c>
      <c r="DM2756" s="72">
        <v>746.2</v>
      </c>
      <c r="DN2756" s="96">
        <v>1</v>
      </c>
      <c r="DO2756" s="96">
        <v>3.6219999999999998E-3</v>
      </c>
      <c r="DP2756" s="72">
        <v>2.7</v>
      </c>
      <c r="DQ2756" s="72">
        <v>743.5</v>
      </c>
      <c r="DR2756" t="s">
        <v>1685</v>
      </c>
      <c r="DT2756" t="s">
        <v>1038</v>
      </c>
    </row>
    <row r="2757" spans="1:124" x14ac:dyDescent="0.3">
      <c r="A2757" t="s">
        <v>1686</v>
      </c>
      <c r="B2757">
        <v>45761</v>
      </c>
      <c r="C2757" s="95">
        <v>3939</v>
      </c>
      <c r="D2757" s="95">
        <v>14272600</v>
      </c>
      <c r="E2757" s="95">
        <v>3852</v>
      </c>
      <c r="F2757" s="95">
        <v>14483392</v>
      </c>
      <c r="G2757" s="95">
        <v>453</v>
      </c>
      <c r="H2757" s="95">
        <v>1782347</v>
      </c>
      <c r="I2757" s="95">
        <v>411</v>
      </c>
      <c r="J2757" s="95">
        <v>1785249</v>
      </c>
      <c r="K2757" s="95">
        <v>3912</v>
      </c>
      <c r="L2757" s="95">
        <v>13642188</v>
      </c>
      <c r="M2757" s="95">
        <v>3800</v>
      </c>
      <c r="N2757" s="95">
        <v>15252996</v>
      </c>
      <c r="O2757" s="95">
        <v>469</v>
      </c>
      <c r="P2757" s="95">
        <v>1406935</v>
      </c>
      <c r="Q2757" s="95">
        <v>423</v>
      </c>
      <c r="R2757" s="95">
        <v>1647669</v>
      </c>
      <c r="S2757" s="95">
        <v>3925</v>
      </c>
      <c r="T2757" s="95">
        <v>15042937</v>
      </c>
      <c r="U2757" s="95">
        <v>3805</v>
      </c>
      <c r="V2757" s="95">
        <v>15924360</v>
      </c>
      <c r="W2757" s="95">
        <v>477</v>
      </c>
      <c r="X2757" s="95">
        <v>1863497</v>
      </c>
      <c r="Y2757" s="95">
        <v>429</v>
      </c>
      <c r="Z2757" s="95">
        <v>2045133</v>
      </c>
      <c r="AA2757" s="95">
        <v>3963</v>
      </c>
      <c r="AB2757" s="95">
        <v>14023356</v>
      </c>
      <c r="AC2757" s="95">
        <v>3835</v>
      </c>
      <c r="AD2757" s="95">
        <v>15973699</v>
      </c>
      <c r="AE2757" s="95">
        <v>458</v>
      </c>
      <c r="AF2757" s="95">
        <v>1637743</v>
      </c>
      <c r="AG2757" s="95">
        <v>407</v>
      </c>
      <c r="AH2757" s="95">
        <v>1998082</v>
      </c>
      <c r="AI2757" s="95">
        <v>3944</v>
      </c>
      <c r="AJ2757" s="95">
        <v>15896284.640000001</v>
      </c>
      <c r="AK2757" s="95">
        <v>3807</v>
      </c>
      <c r="AL2757" s="95">
        <v>17114806.239999998</v>
      </c>
      <c r="AM2757" s="95">
        <v>455</v>
      </c>
      <c r="AN2757" s="95">
        <v>1724594.83</v>
      </c>
      <c r="AO2757" s="95">
        <v>406</v>
      </c>
      <c r="AP2757" s="95">
        <v>1983681.22</v>
      </c>
      <c r="AQ2757" s="72">
        <v>304.62</v>
      </c>
      <c r="AR2757" s="72">
        <v>318.02</v>
      </c>
      <c r="AS2757" s="72">
        <v>622.64</v>
      </c>
      <c r="AT2757" s="95">
        <v>16054947</v>
      </c>
      <c r="AU2757" s="95">
        <v>16268641</v>
      </c>
      <c r="AV2757" s="95">
        <v>4392</v>
      </c>
      <c r="AW2757" s="95">
        <v>4263</v>
      </c>
      <c r="AX2757" s="72">
        <v>286.26</v>
      </c>
      <c r="AY2757" s="72">
        <v>333.5</v>
      </c>
      <c r="AZ2757" s="72">
        <v>619.76</v>
      </c>
      <c r="BA2757" s="95">
        <v>15049123</v>
      </c>
      <c r="BB2757" s="95">
        <v>16900665</v>
      </c>
      <c r="BC2757" s="95">
        <v>4381</v>
      </c>
      <c r="BD2757" s="95">
        <v>4223</v>
      </c>
      <c r="BE2757" s="72">
        <v>320.05</v>
      </c>
      <c r="BF2757" s="72">
        <v>353.67</v>
      </c>
      <c r="BG2757" s="72">
        <v>673.72</v>
      </c>
      <c r="BH2757" s="95">
        <v>16906434</v>
      </c>
      <c r="BI2757" s="95">
        <v>17969493</v>
      </c>
      <c r="BJ2757" s="95">
        <v>4402</v>
      </c>
      <c r="BK2757" s="95">
        <v>4234</v>
      </c>
      <c r="BL2757" s="72">
        <v>295.2</v>
      </c>
      <c r="BM2757" s="72">
        <v>353.05</v>
      </c>
      <c r="BN2757" s="72">
        <v>648.25</v>
      </c>
      <c r="BO2757" s="95">
        <v>15661099</v>
      </c>
      <c r="BP2757" s="95">
        <v>17971781</v>
      </c>
      <c r="BQ2757" s="95">
        <v>4421</v>
      </c>
      <c r="BR2757" s="95">
        <v>4242</v>
      </c>
      <c r="BS2757" s="72">
        <v>333.8</v>
      </c>
      <c r="BT2757" s="72">
        <v>377.77</v>
      </c>
      <c r="BU2757" s="72">
        <v>711.57</v>
      </c>
      <c r="BV2757" s="95">
        <v>17620879.469999999</v>
      </c>
      <c r="BW2757" s="95">
        <v>19098487.460000001</v>
      </c>
      <c r="BX2757" s="95">
        <v>4399</v>
      </c>
      <c r="BY2757" s="95">
        <v>4213</v>
      </c>
      <c r="BZ2757" s="95">
        <v>4331</v>
      </c>
      <c r="CA2757" s="95">
        <v>4305</v>
      </c>
      <c r="CB2757" s="95">
        <v>4321</v>
      </c>
      <c r="CC2757" s="95">
        <v>4336</v>
      </c>
      <c r="CD2757" s="95">
        <v>4308</v>
      </c>
      <c r="CE2757" s="72">
        <v>650.75523149000003</v>
      </c>
      <c r="CF2757" s="72">
        <v>676.59346364999999</v>
      </c>
      <c r="CG2757" s="72">
        <v>712.40329333</v>
      </c>
      <c r="CH2757" s="72">
        <v>716.50152150999998</v>
      </c>
      <c r="CI2757" s="72">
        <v>731.52548966999996</v>
      </c>
      <c r="CJ2757" s="96">
        <v>0.9567959962</v>
      </c>
      <c r="CK2757" s="96">
        <v>0.91600057239999999</v>
      </c>
      <c r="CL2757" s="96">
        <v>0.94570028849999999</v>
      </c>
      <c r="CM2757" s="96">
        <v>0.90474336830000002</v>
      </c>
      <c r="CN2757" s="96">
        <v>0.97272071859999998</v>
      </c>
      <c r="CO2757" s="96">
        <v>0.90320354530000002</v>
      </c>
      <c r="CP2757" s="96">
        <v>1.0398455517</v>
      </c>
      <c r="CQ2757" s="96">
        <v>0.99584056389999998</v>
      </c>
      <c r="CR2757" s="96">
        <v>1.0441886390999999</v>
      </c>
      <c r="CS2757" s="95">
        <v>4214</v>
      </c>
      <c r="CT2757" s="95">
        <v>4356</v>
      </c>
      <c r="CU2757" s="95">
        <v>4518</v>
      </c>
      <c r="CV2757" s="95">
        <v>4543</v>
      </c>
      <c r="CW2757" s="95">
        <v>4571</v>
      </c>
      <c r="CX2757" s="96">
        <v>0.91202015700000005</v>
      </c>
      <c r="CY2757" s="96">
        <v>0.90097043200000004</v>
      </c>
      <c r="CZ2757" s="96">
        <v>0.88446408200000004</v>
      </c>
      <c r="DA2757" s="96">
        <v>0.91099397500000001</v>
      </c>
      <c r="DB2757" s="96">
        <v>0.90798307099999997</v>
      </c>
      <c r="DC2757">
        <v>2013</v>
      </c>
      <c r="DD2757" s="6">
        <v>4235</v>
      </c>
      <c r="DE2757" s="96">
        <v>1.3597567E-3</v>
      </c>
      <c r="DF2757" s="72">
        <v>800.84</v>
      </c>
      <c r="DG2757" s="96">
        <v>1</v>
      </c>
      <c r="DH2757" s="72">
        <v>800.84</v>
      </c>
      <c r="DI2757" s="72">
        <v>818.63612964000004</v>
      </c>
      <c r="DJ2757" s="96">
        <v>1</v>
      </c>
      <c r="DK2757" s="72">
        <v>800.84</v>
      </c>
      <c r="DL2757" s="96">
        <v>1</v>
      </c>
      <c r="DM2757" s="72">
        <v>800.84</v>
      </c>
      <c r="DN2757" s="96">
        <v>1</v>
      </c>
      <c r="DO2757" s="96">
        <v>4.8370000000000002E-3</v>
      </c>
      <c r="DP2757" s="72">
        <v>3.87</v>
      </c>
      <c r="DQ2757" s="72">
        <v>796.97</v>
      </c>
      <c r="DR2757" t="s">
        <v>1686</v>
      </c>
      <c r="DT2757" t="s">
        <v>1038</v>
      </c>
    </row>
    <row r="2758" spans="1:124" x14ac:dyDescent="0.3">
      <c r="A2758" t="s">
        <v>1687</v>
      </c>
      <c r="B2758">
        <v>45762</v>
      </c>
      <c r="C2758" s="95">
        <v>16</v>
      </c>
      <c r="D2758" s="95">
        <v>32617</v>
      </c>
      <c r="E2758" s="95">
        <v>16</v>
      </c>
      <c r="F2758" s="95">
        <v>46183</v>
      </c>
      <c r="G2758" s="95">
        <v>1</v>
      </c>
      <c r="H2758" s="95">
        <v>1</v>
      </c>
      <c r="I2758" s="95">
        <v>1</v>
      </c>
      <c r="J2758" s="95">
        <v>1</v>
      </c>
      <c r="K2758" s="95">
        <v>17</v>
      </c>
      <c r="L2758" s="95">
        <v>79162</v>
      </c>
      <c r="M2758" s="95">
        <v>17</v>
      </c>
      <c r="N2758" s="95">
        <v>62167</v>
      </c>
      <c r="O2758" s="95">
        <v>1</v>
      </c>
      <c r="P2758" s="95">
        <v>1</v>
      </c>
      <c r="Q2758" s="95">
        <v>1</v>
      </c>
      <c r="R2758" s="95">
        <v>1</v>
      </c>
      <c r="S2758" s="95">
        <v>12</v>
      </c>
      <c r="T2758" s="95">
        <v>228922</v>
      </c>
      <c r="U2758" s="95">
        <v>11</v>
      </c>
      <c r="V2758" s="95">
        <v>117320</v>
      </c>
      <c r="W2758" s="95">
        <v>1</v>
      </c>
      <c r="X2758" s="95">
        <v>1</v>
      </c>
      <c r="Y2758" s="95">
        <v>1</v>
      </c>
      <c r="Z2758" s="95">
        <v>729</v>
      </c>
      <c r="AA2758" s="95">
        <v>14</v>
      </c>
      <c r="AB2758" s="95">
        <v>162795</v>
      </c>
      <c r="AC2758" s="95">
        <v>12</v>
      </c>
      <c r="AD2758" s="95">
        <v>95435</v>
      </c>
      <c r="AE2758" s="95">
        <v>2</v>
      </c>
      <c r="AF2758" s="95">
        <v>1</v>
      </c>
      <c r="AG2758" s="95">
        <v>1</v>
      </c>
      <c r="AH2758" s="95">
        <v>3073</v>
      </c>
      <c r="AI2758" s="95">
        <v>11</v>
      </c>
      <c r="AJ2758" s="95">
        <v>108414</v>
      </c>
      <c r="AK2758" s="95">
        <v>10</v>
      </c>
      <c r="AL2758" s="95">
        <v>40939</v>
      </c>
      <c r="AM2758" s="95">
        <v>2</v>
      </c>
      <c r="AN2758" s="95">
        <v>0</v>
      </c>
      <c r="AO2758" s="95">
        <v>1</v>
      </c>
      <c r="AP2758" s="95">
        <v>0</v>
      </c>
      <c r="AQ2758" s="72">
        <v>159.88999999999999</v>
      </c>
      <c r="AR2758" s="72">
        <v>226.39</v>
      </c>
      <c r="AS2758" s="72">
        <v>386.28</v>
      </c>
      <c r="AT2758" s="95">
        <v>32618</v>
      </c>
      <c r="AU2758" s="95">
        <v>46184</v>
      </c>
      <c r="AV2758" s="95">
        <v>17</v>
      </c>
      <c r="AW2758" s="95">
        <v>17</v>
      </c>
      <c r="AX2758" s="72">
        <v>366.5</v>
      </c>
      <c r="AY2758" s="72">
        <v>287.81</v>
      </c>
      <c r="AZ2758" s="72">
        <v>654.30999999999995</v>
      </c>
      <c r="BA2758" s="95">
        <v>79163</v>
      </c>
      <c r="BB2758" s="95">
        <v>62168</v>
      </c>
      <c r="BC2758" s="95">
        <v>18</v>
      </c>
      <c r="BD2758" s="95">
        <v>18</v>
      </c>
      <c r="BE2758" s="72">
        <v>1467.46</v>
      </c>
      <c r="BF2758" s="72">
        <v>819.78</v>
      </c>
      <c r="BG2758" s="72">
        <v>2287.2399999999998</v>
      </c>
      <c r="BH2758" s="95">
        <v>228923</v>
      </c>
      <c r="BI2758" s="95">
        <v>118049</v>
      </c>
      <c r="BJ2758" s="95">
        <v>13</v>
      </c>
      <c r="BK2758" s="95">
        <v>12</v>
      </c>
      <c r="BL2758" s="72">
        <v>847.9</v>
      </c>
      <c r="BM2758" s="72">
        <v>631.46</v>
      </c>
      <c r="BN2758" s="72">
        <v>1479.36</v>
      </c>
      <c r="BO2758" s="95">
        <v>162796</v>
      </c>
      <c r="BP2758" s="95">
        <v>98508</v>
      </c>
      <c r="BQ2758" s="95">
        <v>16</v>
      </c>
      <c r="BR2758" s="95">
        <v>13</v>
      </c>
      <c r="BS2758" s="72">
        <v>694.96</v>
      </c>
      <c r="BT2758" s="72">
        <v>310.14</v>
      </c>
      <c r="BU2758" s="72">
        <v>1005.1</v>
      </c>
      <c r="BV2758" s="95">
        <v>108414</v>
      </c>
      <c r="BW2758" s="95">
        <v>40939</v>
      </c>
      <c r="BX2758" s="95">
        <v>13</v>
      </c>
      <c r="BY2758" s="95">
        <v>11</v>
      </c>
      <c r="BZ2758" s="95">
        <v>17</v>
      </c>
      <c r="CA2758" s="95">
        <v>18</v>
      </c>
      <c r="CB2758" s="95">
        <v>13</v>
      </c>
      <c r="CC2758" s="95">
        <v>15</v>
      </c>
      <c r="CD2758" s="95">
        <v>12</v>
      </c>
      <c r="CE2758" s="72">
        <v>650.75523149000003</v>
      </c>
      <c r="CF2758" s="72">
        <v>676.59346364999999</v>
      </c>
      <c r="CG2758" s="72">
        <v>712.40329333</v>
      </c>
      <c r="CH2758" s="72">
        <v>716.50152150999998</v>
      </c>
      <c r="CI2758" s="72">
        <v>731.52548966999996</v>
      </c>
      <c r="CJ2758" s="96">
        <v>0.59358723729999996</v>
      </c>
      <c r="CK2758" s="96">
        <v>0.96706521000000001</v>
      </c>
      <c r="CL2758" s="96">
        <v>3.2105971736000001</v>
      </c>
      <c r="CM2758" s="96">
        <v>2.0646990348999998</v>
      </c>
      <c r="CN2758" s="96">
        <v>1.3739780966999999</v>
      </c>
      <c r="CO2758" s="96">
        <v>0.81603792980000001</v>
      </c>
      <c r="CP2758" s="96">
        <v>2.0121434194000001</v>
      </c>
      <c r="CQ2758" s="96">
        <v>0.99584056389999998</v>
      </c>
      <c r="CR2758" s="96">
        <v>2.0205474700999999</v>
      </c>
      <c r="CS2758" s="95">
        <v>17</v>
      </c>
      <c r="CT2758" s="95">
        <v>16</v>
      </c>
      <c r="CU2758" s="95">
        <v>12</v>
      </c>
      <c r="CV2758" s="95">
        <v>10</v>
      </c>
      <c r="CW2758" s="95">
        <v>11</v>
      </c>
      <c r="CX2758" s="96">
        <v>0.64610745400000003</v>
      </c>
      <c r="CY2758" s="96">
        <v>0.55681710799999995</v>
      </c>
      <c r="CZ2758" s="96">
        <v>0.78495325699999996</v>
      </c>
      <c r="DA2758" s="96">
        <v>1.621707384</v>
      </c>
      <c r="DB2758" s="96">
        <v>0.75719000000000003</v>
      </c>
      <c r="DC2758">
        <v>2013</v>
      </c>
      <c r="DD2758" s="6">
        <v>14.2</v>
      </c>
      <c r="DE2758" s="96">
        <v>4.6412301999999997E-3</v>
      </c>
      <c r="DF2758" s="72">
        <v>1544.56</v>
      </c>
      <c r="DG2758" s="96">
        <v>1</v>
      </c>
      <c r="DH2758" s="72">
        <v>1544.56</v>
      </c>
      <c r="DI2758" s="72">
        <v>818.63612964000004</v>
      </c>
      <c r="DJ2758" s="96">
        <v>0.1191637529</v>
      </c>
      <c r="DK2758" s="72">
        <v>905.13994233999995</v>
      </c>
      <c r="DL2758" s="96">
        <v>1.0075728719999999</v>
      </c>
      <c r="DM2758" s="72">
        <v>911.99445121999997</v>
      </c>
      <c r="DN2758" s="96">
        <v>1</v>
      </c>
      <c r="DO2758" s="96">
        <v>1.0153000000000001E-2</v>
      </c>
      <c r="DP2758" s="72">
        <v>9.26</v>
      </c>
      <c r="DQ2758" s="72">
        <v>902.73</v>
      </c>
      <c r="DR2758" t="s">
        <v>1687</v>
      </c>
      <c r="DT2758" t="s">
        <v>1038</v>
      </c>
    </row>
    <row r="2759" spans="1:124" x14ac:dyDescent="0.3">
      <c r="A2759" t="s">
        <v>1688</v>
      </c>
      <c r="B2759">
        <v>45770</v>
      </c>
      <c r="C2759" s="95">
        <v>25040</v>
      </c>
      <c r="D2759" s="95">
        <v>130594221</v>
      </c>
      <c r="E2759" s="95">
        <v>24114</v>
      </c>
      <c r="F2759" s="95">
        <v>112279245</v>
      </c>
      <c r="G2759" s="95">
        <v>4335</v>
      </c>
      <c r="H2759" s="95">
        <v>22480107</v>
      </c>
      <c r="I2759" s="95">
        <v>3984</v>
      </c>
      <c r="J2759" s="95">
        <v>17739278</v>
      </c>
      <c r="K2759" s="95">
        <v>25289</v>
      </c>
      <c r="L2759" s="95">
        <v>127508334</v>
      </c>
      <c r="M2759" s="95">
        <v>24197</v>
      </c>
      <c r="N2759" s="95">
        <v>115930310</v>
      </c>
      <c r="O2759" s="95">
        <v>4600</v>
      </c>
      <c r="P2759" s="95">
        <v>23677108</v>
      </c>
      <c r="Q2759" s="95">
        <v>4196</v>
      </c>
      <c r="R2759" s="95">
        <v>19205641</v>
      </c>
      <c r="S2759" s="95">
        <v>25961</v>
      </c>
      <c r="T2759" s="95">
        <v>137084062</v>
      </c>
      <c r="U2759" s="95">
        <v>24691</v>
      </c>
      <c r="V2759" s="95">
        <v>118638394</v>
      </c>
      <c r="W2759" s="95">
        <v>4811</v>
      </c>
      <c r="X2759" s="95">
        <v>23986739</v>
      </c>
      <c r="Y2759" s="95">
        <v>4380</v>
      </c>
      <c r="Z2759" s="95">
        <v>19204635</v>
      </c>
      <c r="AA2759" s="95">
        <v>25905</v>
      </c>
      <c r="AB2759" s="95">
        <v>125169829</v>
      </c>
      <c r="AC2759" s="95">
        <v>24564</v>
      </c>
      <c r="AD2759" s="95">
        <v>124681500</v>
      </c>
      <c r="AE2759" s="95">
        <v>4923</v>
      </c>
      <c r="AF2759" s="95">
        <v>26438513</v>
      </c>
      <c r="AG2759" s="95">
        <v>4485</v>
      </c>
      <c r="AH2759" s="95">
        <v>21072389</v>
      </c>
      <c r="AI2759" s="95">
        <v>26298</v>
      </c>
      <c r="AJ2759" s="95">
        <v>125599689.59</v>
      </c>
      <c r="AK2759" s="95">
        <v>24860</v>
      </c>
      <c r="AL2759" s="95">
        <v>129853376.23999999</v>
      </c>
      <c r="AM2759" s="95">
        <v>5123</v>
      </c>
      <c r="AN2759" s="95">
        <v>26652881</v>
      </c>
      <c r="AO2759" s="95">
        <v>4664</v>
      </c>
      <c r="AP2759" s="95">
        <v>22718541.620000001</v>
      </c>
      <c r="AQ2759" s="72">
        <v>434.25</v>
      </c>
      <c r="AR2759" s="72">
        <v>385.61</v>
      </c>
      <c r="AS2759" s="72">
        <v>819.86</v>
      </c>
      <c r="AT2759" s="95">
        <v>153074328</v>
      </c>
      <c r="AU2759" s="95">
        <v>130018523</v>
      </c>
      <c r="AV2759" s="95">
        <v>29375</v>
      </c>
      <c r="AW2759" s="95">
        <v>28098</v>
      </c>
      <c r="AX2759" s="72">
        <v>421.52</v>
      </c>
      <c r="AY2759" s="72">
        <v>396.62</v>
      </c>
      <c r="AZ2759" s="72">
        <v>818.14</v>
      </c>
      <c r="BA2759" s="95">
        <v>151185442</v>
      </c>
      <c r="BB2759" s="95">
        <v>135135951</v>
      </c>
      <c r="BC2759" s="95">
        <v>29889</v>
      </c>
      <c r="BD2759" s="95">
        <v>28393</v>
      </c>
      <c r="BE2759" s="72">
        <v>436.19</v>
      </c>
      <c r="BF2759" s="72">
        <v>395.13</v>
      </c>
      <c r="BG2759" s="72">
        <v>831.32</v>
      </c>
      <c r="BH2759" s="95">
        <v>161070801</v>
      </c>
      <c r="BI2759" s="95">
        <v>137843029</v>
      </c>
      <c r="BJ2759" s="95">
        <v>30772</v>
      </c>
      <c r="BK2759" s="95">
        <v>29071</v>
      </c>
      <c r="BL2759" s="72">
        <v>409.82</v>
      </c>
      <c r="BM2759" s="72">
        <v>418.13</v>
      </c>
      <c r="BN2759" s="72">
        <v>827.95</v>
      </c>
      <c r="BO2759" s="95">
        <v>151608342</v>
      </c>
      <c r="BP2759" s="95">
        <v>145753889</v>
      </c>
      <c r="BQ2759" s="95">
        <v>30828</v>
      </c>
      <c r="BR2759" s="95">
        <v>29049</v>
      </c>
      <c r="BS2759" s="72">
        <v>403.8</v>
      </c>
      <c r="BT2759" s="72">
        <v>430.64</v>
      </c>
      <c r="BU2759" s="72">
        <v>834.44</v>
      </c>
      <c r="BV2759" s="95">
        <v>152252570.59</v>
      </c>
      <c r="BW2759" s="95">
        <v>152571917.86000001</v>
      </c>
      <c r="BX2759" s="95">
        <v>31421</v>
      </c>
      <c r="BY2759" s="95">
        <v>29524</v>
      </c>
      <c r="BZ2759" s="95">
        <v>28766</v>
      </c>
      <c r="CA2759" s="95">
        <v>29167</v>
      </c>
      <c r="CB2759" s="95">
        <v>29952</v>
      </c>
      <c r="CC2759" s="95">
        <v>29984</v>
      </c>
      <c r="CD2759" s="95">
        <v>30493</v>
      </c>
      <c r="CE2759" s="72">
        <v>650.75523149000003</v>
      </c>
      <c r="CF2759" s="72">
        <v>676.59346364999999</v>
      </c>
      <c r="CG2759" s="72">
        <v>712.40329333</v>
      </c>
      <c r="CH2759" s="72">
        <v>716.50152150999998</v>
      </c>
      <c r="CI2759" s="72">
        <v>731.52548966999996</v>
      </c>
      <c r="CJ2759" s="96">
        <v>1.2598592532999999</v>
      </c>
      <c r="CK2759" s="96">
        <v>1.2092047055999999</v>
      </c>
      <c r="CL2759" s="96">
        <v>1.1669232972000001</v>
      </c>
      <c r="CM2759" s="96">
        <v>1.155545348</v>
      </c>
      <c r="CN2759" s="96">
        <v>1.1406847905999999</v>
      </c>
      <c r="CO2759" s="96">
        <v>0.99379238150000004</v>
      </c>
      <c r="CP2759" s="96">
        <v>1.1938544719999999</v>
      </c>
      <c r="CQ2759" s="96">
        <v>0.99584056389999998</v>
      </c>
      <c r="CR2759" s="96">
        <v>1.1988408033</v>
      </c>
      <c r="CS2759" s="95">
        <v>26575</v>
      </c>
      <c r="CT2759" s="95">
        <v>28600</v>
      </c>
      <c r="CU2759" s="95">
        <v>28315</v>
      </c>
      <c r="CV2759" s="95">
        <v>28355</v>
      </c>
      <c r="CW2759" s="95">
        <v>28733</v>
      </c>
      <c r="CX2759" s="96">
        <v>0.93258803199999996</v>
      </c>
      <c r="CY2759" s="96">
        <v>0.98830746599999997</v>
      </c>
      <c r="CZ2759" s="96">
        <v>0.99828471699999999</v>
      </c>
      <c r="DA2759" s="96">
        <v>1.030441224</v>
      </c>
      <c r="DB2759" s="96">
        <v>1.015265801</v>
      </c>
      <c r="DC2759">
        <v>2013</v>
      </c>
      <c r="DD2759" s="6">
        <v>28827</v>
      </c>
      <c r="DE2759" s="96">
        <v>7.6334645999999997E-3</v>
      </c>
      <c r="DF2759" s="72">
        <v>913.67</v>
      </c>
      <c r="DG2759" s="96">
        <v>1</v>
      </c>
      <c r="DH2759" s="72">
        <v>913.67</v>
      </c>
      <c r="DI2759" s="72">
        <v>913.97890213999995</v>
      </c>
      <c r="DJ2759" s="96">
        <v>1</v>
      </c>
      <c r="DK2759" s="72">
        <v>913.67</v>
      </c>
      <c r="DL2759" s="96">
        <v>1</v>
      </c>
      <c r="DM2759" s="72">
        <v>913.67</v>
      </c>
      <c r="DN2759" s="96">
        <v>1</v>
      </c>
      <c r="DO2759" s="96">
        <v>1.9460000000000002E-2</v>
      </c>
      <c r="DP2759" s="72">
        <v>17.78</v>
      </c>
      <c r="DQ2759" s="72">
        <v>895.89</v>
      </c>
      <c r="DR2759" t="s">
        <v>1688</v>
      </c>
      <c r="DT2759" t="s">
        <v>1038</v>
      </c>
    </row>
    <row r="2760" spans="1:124" x14ac:dyDescent="0.3">
      <c r="A2760" t="s">
        <v>1689</v>
      </c>
      <c r="B2760">
        <v>45771</v>
      </c>
      <c r="C2760" s="95">
        <v>824</v>
      </c>
      <c r="D2760" s="95">
        <v>4383315</v>
      </c>
      <c r="E2760" s="95">
        <v>794</v>
      </c>
      <c r="F2760" s="95">
        <v>3860099</v>
      </c>
      <c r="G2760" s="95">
        <v>100</v>
      </c>
      <c r="H2760" s="95">
        <v>408838</v>
      </c>
      <c r="I2760" s="95">
        <v>93</v>
      </c>
      <c r="J2760" s="95">
        <v>354850</v>
      </c>
      <c r="K2760" s="95">
        <v>802</v>
      </c>
      <c r="L2760" s="95">
        <v>4652450</v>
      </c>
      <c r="M2760" s="95">
        <v>768</v>
      </c>
      <c r="N2760" s="95">
        <v>3545859</v>
      </c>
      <c r="O2760" s="95">
        <v>99</v>
      </c>
      <c r="P2760" s="95">
        <v>590008</v>
      </c>
      <c r="Q2760" s="95">
        <v>93</v>
      </c>
      <c r="R2760" s="95">
        <v>436603</v>
      </c>
      <c r="S2760" s="95">
        <v>808</v>
      </c>
      <c r="T2760" s="95">
        <v>4341981</v>
      </c>
      <c r="U2760" s="95">
        <v>767</v>
      </c>
      <c r="V2760" s="95">
        <v>3657969</v>
      </c>
      <c r="W2760" s="95">
        <v>101</v>
      </c>
      <c r="X2760" s="95">
        <v>560688</v>
      </c>
      <c r="Y2760" s="95">
        <v>93</v>
      </c>
      <c r="Z2760" s="95">
        <v>381916</v>
      </c>
      <c r="AA2760" s="95">
        <v>802</v>
      </c>
      <c r="AB2760" s="95">
        <v>3997247</v>
      </c>
      <c r="AC2760" s="95">
        <v>764</v>
      </c>
      <c r="AD2760" s="95">
        <v>3906520</v>
      </c>
      <c r="AE2760" s="95">
        <v>90</v>
      </c>
      <c r="AF2760" s="95">
        <v>552747</v>
      </c>
      <c r="AG2760" s="95">
        <v>83</v>
      </c>
      <c r="AH2760" s="95">
        <v>415083</v>
      </c>
      <c r="AI2760" s="95">
        <v>811</v>
      </c>
      <c r="AJ2760" s="95">
        <v>5344013</v>
      </c>
      <c r="AK2760" s="95">
        <v>775</v>
      </c>
      <c r="AL2760" s="95">
        <v>3981664</v>
      </c>
      <c r="AM2760" s="95">
        <v>97</v>
      </c>
      <c r="AN2760" s="95">
        <v>703498</v>
      </c>
      <c r="AO2760" s="95">
        <v>93</v>
      </c>
      <c r="AP2760" s="95">
        <v>410340</v>
      </c>
      <c r="AQ2760" s="72">
        <v>432.19</v>
      </c>
      <c r="AR2760" s="72">
        <v>395.99</v>
      </c>
      <c r="AS2760" s="72">
        <v>828.18</v>
      </c>
      <c r="AT2760" s="95">
        <v>4792153</v>
      </c>
      <c r="AU2760" s="95">
        <v>4214949</v>
      </c>
      <c r="AV2760" s="95">
        <v>924</v>
      </c>
      <c r="AW2760" s="95">
        <v>887</v>
      </c>
      <c r="AX2760" s="72">
        <v>484.87</v>
      </c>
      <c r="AY2760" s="72">
        <v>385.45</v>
      </c>
      <c r="AZ2760" s="72">
        <v>870.32</v>
      </c>
      <c r="BA2760" s="95">
        <v>5242458</v>
      </c>
      <c r="BB2760" s="95">
        <v>3982462</v>
      </c>
      <c r="BC2760" s="95">
        <v>901</v>
      </c>
      <c r="BD2760" s="95">
        <v>861</v>
      </c>
      <c r="BE2760" s="72">
        <v>449.46</v>
      </c>
      <c r="BF2760" s="72">
        <v>391.46</v>
      </c>
      <c r="BG2760" s="72">
        <v>840.92</v>
      </c>
      <c r="BH2760" s="95">
        <v>4902669</v>
      </c>
      <c r="BI2760" s="95">
        <v>4039885</v>
      </c>
      <c r="BJ2760" s="95">
        <v>909</v>
      </c>
      <c r="BK2760" s="95">
        <v>860</v>
      </c>
      <c r="BL2760" s="72">
        <v>425.07</v>
      </c>
      <c r="BM2760" s="72">
        <v>425.19</v>
      </c>
      <c r="BN2760" s="72">
        <v>850.26</v>
      </c>
      <c r="BO2760" s="95">
        <v>4549994</v>
      </c>
      <c r="BP2760" s="95">
        <v>4321603</v>
      </c>
      <c r="BQ2760" s="95">
        <v>892</v>
      </c>
      <c r="BR2760" s="95">
        <v>847</v>
      </c>
      <c r="BS2760" s="72">
        <v>555.02</v>
      </c>
      <c r="BT2760" s="72">
        <v>421.66</v>
      </c>
      <c r="BU2760" s="72">
        <v>976.68</v>
      </c>
      <c r="BV2760" s="95">
        <v>6047511</v>
      </c>
      <c r="BW2760" s="95">
        <v>4392004</v>
      </c>
      <c r="BX2760" s="95">
        <v>908</v>
      </c>
      <c r="BY2760" s="95">
        <v>868</v>
      </c>
      <c r="BZ2760" s="95">
        <v>906</v>
      </c>
      <c r="CA2760" s="95">
        <v>882</v>
      </c>
      <c r="CB2760" s="95">
        <v>885</v>
      </c>
      <c r="CC2760" s="95">
        <v>871</v>
      </c>
      <c r="CD2760" s="95">
        <v>888</v>
      </c>
      <c r="CE2760" s="72">
        <v>650.75523149000003</v>
      </c>
      <c r="CF2760" s="72">
        <v>676.59346364999999</v>
      </c>
      <c r="CG2760" s="72">
        <v>712.40329333</v>
      </c>
      <c r="CH2760" s="72">
        <v>716.50152150999998</v>
      </c>
      <c r="CI2760" s="72">
        <v>731.52548966999996</v>
      </c>
      <c r="CJ2760" s="96">
        <v>1.2726443983</v>
      </c>
      <c r="CK2760" s="96">
        <v>1.2863263492000001</v>
      </c>
      <c r="CL2760" s="96">
        <v>1.1803988104000001</v>
      </c>
      <c r="CM2760" s="96">
        <v>1.1866827556999999</v>
      </c>
      <c r="CN2760" s="96">
        <v>1.3351277759</v>
      </c>
      <c r="CO2760" s="96">
        <v>0.94746935980000002</v>
      </c>
      <c r="CP2760" s="96">
        <v>1.321663867</v>
      </c>
      <c r="CQ2760" s="96">
        <v>0.99584056389999998</v>
      </c>
      <c r="CR2760" s="96">
        <v>1.3271840154000001</v>
      </c>
      <c r="CS2760" s="95">
        <v>889</v>
      </c>
      <c r="CT2760" s="95">
        <v>914</v>
      </c>
      <c r="CU2760" s="95">
        <v>891</v>
      </c>
      <c r="CV2760" s="95">
        <v>899</v>
      </c>
      <c r="CW2760" s="95">
        <v>915</v>
      </c>
      <c r="CX2760" s="96">
        <v>0.92193099099999998</v>
      </c>
      <c r="CY2760" s="96">
        <v>0.93516200699999996</v>
      </c>
      <c r="CZ2760" s="96">
        <v>0.95286572899999999</v>
      </c>
      <c r="DA2760" s="96">
        <v>0.95423722300000002</v>
      </c>
      <c r="DB2760" s="96">
        <v>0.97267160699999999</v>
      </c>
      <c r="DC2760">
        <v>2013</v>
      </c>
      <c r="DD2760" s="6">
        <v>864.6</v>
      </c>
      <c r="DE2760" s="96">
        <v>4.6542924000000001E-3</v>
      </c>
      <c r="DF2760" s="72">
        <v>1014.52</v>
      </c>
      <c r="DG2760" s="96">
        <v>1</v>
      </c>
      <c r="DH2760" s="72">
        <v>1014.52</v>
      </c>
      <c r="DI2760" s="72">
        <v>818.63612964000004</v>
      </c>
      <c r="DJ2760" s="96">
        <v>0.9298386957</v>
      </c>
      <c r="DK2760" s="72">
        <v>1000.7765322</v>
      </c>
      <c r="DL2760" s="96">
        <v>1.0075728719999999</v>
      </c>
      <c r="DM2760" s="72">
        <v>1008.3552847</v>
      </c>
      <c r="DN2760" s="96">
        <v>1</v>
      </c>
      <c r="DO2760" s="96">
        <v>1.3173000000000001E-2</v>
      </c>
      <c r="DP2760" s="72">
        <v>13.28</v>
      </c>
      <c r="DQ2760" s="72">
        <v>995.08</v>
      </c>
      <c r="DR2760" t="s">
        <v>1689</v>
      </c>
      <c r="DT2760" t="s">
        <v>1038</v>
      </c>
    </row>
    <row r="2761" spans="1:124" x14ac:dyDescent="0.3">
      <c r="A2761" t="s">
        <v>1690</v>
      </c>
      <c r="B2761">
        <v>45772</v>
      </c>
      <c r="C2761" s="95">
        <v>1521</v>
      </c>
      <c r="D2761" s="95">
        <v>5488051</v>
      </c>
      <c r="E2761" s="95">
        <v>1486</v>
      </c>
      <c r="F2761" s="95">
        <v>5947086</v>
      </c>
      <c r="G2761" s="95">
        <v>193</v>
      </c>
      <c r="H2761" s="95">
        <v>700122</v>
      </c>
      <c r="I2761" s="95">
        <v>181</v>
      </c>
      <c r="J2761" s="95">
        <v>685125</v>
      </c>
      <c r="K2761" s="95">
        <v>1490</v>
      </c>
      <c r="L2761" s="95">
        <v>5723170</v>
      </c>
      <c r="M2761" s="95">
        <v>1453</v>
      </c>
      <c r="N2761" s="95">
        <v>6106256</v>
      </c>
      <c r="O2761" s="95">
        <v>195</v>
      </c>
      <c r="P2761" s="95">
        <v>638895</v>
      </c>
      <c r="Q2761" s="95">
        <v>183</v>
      </c>
      <c r="R2761" s="95">
        <v>730993</v>
      </c>
      <c r="S2761" s="95">
        <v>1491</v>
      </c>
      <c r="T2761" s="95">
        <v>5573818</v>
      </c>
      <c r="U2761" s="95">
        <v>1451</v>
      </c>
      <c r="V2761" s="95">
        <v>6662347</v>
      </c>
      <c r="W2761" s="95">
        <v>205</v>
      </c>
      <c r="X2761" s="95">
        <v>645830</v>
      </c>
      <c r="Y2761" s="95">
        <v>190</v>
      </c>
      <c r="Z2761" s="95">
        <v>869817</v>
      </c>
      <c r="AA2761" s="95">
        <v>1481</v>
      </c>
      <c r="AB2761" s="95">
        <v>6369421</v>
      </c>
      <c r="AC2761" s="95">
        <v>1435</v>
      </c>
      <c r="AD2761" s="95">
        <v>6848458</v>
      </c>
      <c r="AE2761" s="95">
        <v>215</v>
      </c>
      <c r="AF2761" s="95">
        <v>526294</v>
      </c>
      <c r="AG2761" s="95">
        <v>199</v>
      </c>
      <c r="AH2761" s="95">
        <v>829346</v>
      </c>
      <c r="AI2761" s="95">
        <v>1479</v>
      </c>
      <c r="AJ2761" s="95">
        <v>6024972.5800000001</v>
      </c>
      <c r="AK2761" s="95">
        <v>1434</v>
      </c>
      <c r="AL2761" s="95">
        <v>6995154.3899999997</v>
      </c>
      <c r="AM2761" s="95">
        <v>220</v>
      </c>
      <c r="AN2761" s="95">
        <v>1117077</v>
      </c>
      <c r="AO2761" s="95">
        <v>205</v>
      </c>
      <c r="AP2761" s="95">
        <v>1041752</v>
      </c>
      <c r="AQ2761" s="72">
        <v>300.86</v>
      </c>
      <c r="AR2761" s="72">
        <v>331.54</v>
      </c>
      <c r="AS2761" s="72">
        <v>632.4</v>
      </c>
      <c r="AT2761" s="95">
        <v>6188173</v>
      </c>
      <c r="AU2761" s="95">
        <v>6632211</v>
      </c>
      <c r="AV2761" s="95">
        <v>1714</v>
      </c>
      <c r="AW2761" s="95">
        <v>1667</v>
      </c>
      <c r="AX2761" s="72">
        <v>314.64</v>
      </c>
      <c r="AY2761" s="72">
        <v>348.27</v>
      </c>
      <c r="AZ2761" s="72">
        <v>662.91</v>
      </c>
      <c r="BA2761" s="95">
        <v>6362065</v>
      </c>
      <c r="BB2761" s="95">
        <v>6837249</v>
      </c>
      <c r="BC2761" s="95">
        <v>1685</v>
      </c>
      <c r="BD2761" s="95">
        <v>1636</v>
      </c>
      <c r="BE2761" s="72">
        <v>305.60000000000002</v>
      </c>
      <c r="BF2761" s="72">
        <v>382.5</v>
      </c>
      <c r="BG2761" s="72">
        <v>688.1</v>
      </c>
      <c r="BH2761" s="95">
        <v>6219648</v>
      </c>
      <c r="BI2761" s="95">
        <v>7532164</v>
      </c>
      <c r="BJ2761" s="95">
        <v>1696</v>
      </c>
      <c r="BK2761" s="95">
        <v>1641</v>
      </c>
      <c r="BL2761" s="72">
        <v>338.82</v>
      </c>
      <c r="BM2761" s="72">
        <v>391.56</v>
      </c>
      <c r="BN2761" s="72">
        <v>730.38</v>
      </c>
      <c r="BO2761" s="95">
        <v>6895715</v>
      </c>
      <c r="BP2761" s="95">
        <v>7677804</v>
      </c>
      <c r="BQ2761" s="95">
        <v>1696</v>
      </c>
      <c r="BR2761" s="95">
        <v>1634</v>
      </c>
      <c r="BS2761" s="72">
        <v>350.31</v>
      </c>
      <c r="BT2761" s="72">
        <v>408.63</v>
      </c>
      <c r="BU2761" s="72">
        <v>758.94</v>
      </c>
      <c r="BV2761" s="95">
        <v>7142049.5800000001</v>
      </c>
      <c r="BW2761" s="95">
        <v>8036906.3899999997</v>
      </c>
      <c r="BX2761" s="95">
        <v>1699</v>
      </c>
      <c r="BY2761" s="95">
        <v>1639</v>
      </c>
      <c r="BZ2761" s="95">
        <v>1692</v>
      </c>
      <c r="CA2761" s="95">
        <v>1661</v>
      </c>
      <c r="CB2761" s="95">
        <v>1669</v>
      </c>
      <c r="CC2761" s="95">
        <v>1667</v>
      </c>
      <c r="CD2761" s="95">
        <v>1670</v>
      </c>
      <c r="CE2761" s="72">
        <v>650.75523149000003</v>
      </c>
      <c r="CF2761" s="72">
        <v>676.59346364999999</v>
      </c>
      <c r="CG2761" s="72">
        <v>712.40329333</v>
      </c>
      <c r="CH2761" s="72">
        <v>716.50152150999998</v>
      </c>
      <c r="CI2761" s="72">
        <v>731.52548966999996</v>
      </c>
      <c r="CJ2761" s="96">
        <v>0.97179395479999997</v>
      </c>
      <c r="CK2761" s="96">
        <v>0.97977594469999996</v>
      </c>
      <c r="CL2761" s="96">
        <v>0.96588548429999999</v>
      </c>
      <c r="CM2761" s="96">
        <v>1.0193697823000001</v>
      </c>
      <c r="CN2761" s="96">
        <v>1.0374758100999999</v>
      </c>
      <c r="CO2761" s="96">
        <v>1.0029728245</v>
      </c>
      <c r="CP2761" s="96">
        <v>0.99191141670000005</v>
      </c>
      <c r="CQ2761" s="96">
        <v>0.99584056389999998</v>
      </c>
      <c r="CR2761" s="96">
        <v>0.99605429919999999</v>
      </c>
      <c r="CS2761" s="95">
        <v>1645</v>
      </c>
      <c r="CT2761" s="95">
        <v>1632</v>
      </c>
      <c r="CU2761" s="95">
        <v>1661</v>
      </c>
      <c r="CV2761" s="95">
        <v>1666</v>
      </c>
      <c r="CW2761" s="95">
        <v>1637</v>
      </c>
      <c r="CX2761" s="96">
        <v>0.98486254600000001</v>
      </c>
      <c r="CY2761" s="96">
        <v>0.99943530199999997</v>
      </c>
      <c r="CZ2761" s="96">
        <v>0.98447360500000003</v>
      </c>
      <c r="DA2761" s="96">
        <v>1.020516939</v>
      </c>
      <c r="DB2761" s="96">
        <v>1.025613847</v>
      </c>
      <c r="DC2761">
        <v>2013</v>
      </c>
      <c r="DD2761" s="6">
        <v>1643.4</v>
      </c>
      <c r="DE2761" s="96">
        <v>4.2793859999999998E-4</v>
      </c>
      <c r="DF2761" s="72">
        <v>764.63</v>
      </c>
      <c r="DG2761" s="96">
        <v>1</v>
      </c>
      <c r="DH2761" s="72">
        <v>764.63</v>
      </c>
      <c r="DI2761" s="72">
        <v>818.63612964000004</v>
      </c>
      <c r="DJ2761" s="96">
        <v>1</v>
      </c>
      <c r="DK2761" s="72">
        <v>764.63</v>
      </c>
      <c r="DL2761" s="96">
        <v>1</v>
      </c>
      <c r="DM2761" s="72">
        <v>764.63</v>
      </c>
      <c r="DN2761" s="96">
        <v>1</v>
      </c>
      <c r="DO2761" s="96">
        <v>1.8060000000000001E-3</v>
      </c>
      <c r="DP2761" s="72">
        <v>1.38</v>
      </c>
      <c r="DQ2761" s="72">
        <v>763.25</v>
      </c>
      <c r="DR2761" t="s">
        <v>1690</v>
      </c>
      <c r="DT2761" t="s">
        <v>1038</v>
      </c>
    </row>
    <row r="2762" spans="1:124" x14ac:dyDescent="0.3">
      <c r="A2762" t="s">
        <v>1691</v>
      </c>
      <c r="B2762">
        <v>45780</v>
      </c>
      <c r="C2762" s="95">
        <v>22745</v>
      </c>
      <c r="D2762" s="95">
        <v>86265655</v>
      </c>
      <c r="E2762" s="95">
        <v>21270</v>
      </c>
      <c r="F2762" s="95">
        <v>71682855</v>
      </c>
      <c r="G2762" s="95">
        <v>4846</v>
      </c>
      <c r="H2762" s="95">
        <v>14125986</v>
      </c>
      <c r="I2762" s="95">
        <v>4198</v>
      </c>
      <c r="J2762" s="95">
        <v>14671955</v>
      </c>
      <c r="K2762" s="95">
        <v>22237</v>
      </c>
      <c r="L2762" s="95">
        <v>92459972</v>
      </c>
      <c r="M2762" s="95">
        <v>20635</v>
      </c>
      <c r="N2762" s="95">
        <v>76809672</v>
      </c>
      <c r="O2762" s="95">
        <v>5065</v>
      </c>
      <c r="P2762" s="95">
        <v>13699136</v>
      </c>
      <c r="Q2762" s="95">
        <v>4348</v>
      </c>
      <c r="R2762" s="95">
        <v>15654738</v>
      </c>
      <c r="S2762" s="95">
        <v>21861</v>
      </c>
      <c r="T2762" s="95">
        <v>94247424</v>
      </c>
      <c r="U2762" s="95">
        <v>20142</v>
      </c>
      <c r="V2762" s="95">
        <v>80304630</v>
      </c>
      <c r="W2762" s="95">
        <v>5260</v>
      </c>
      <c r="X2762" s="95">
        <v>14931856</v>
      </c>
      <c r="Y2762" s="95">
        <v>4480</v>
      </c>
      <c r="Z2762" s="95">
        <v>17531059</v>
      </c>
      <c r="AA2762" s="95">
        <v>22104</v>
      </c>
      <c r="AB2762" s="95">
        <v>76432812</v>
      </c>
      <c r="AC2762" s="95">
        <v>20223</v>
      </c>
      <c r="AD2762" s="95">
        <v>80180019</v>
      </c>
      <c r="AE2762" s="95">
        <v>5479</v>
      </c>
      <c r="AF2762" s="95">
        <v>16708769</v>
      </c>
      <c r="AG2762" s="95">
        <v>4709</v>
      </c>
      <c r="AH2762" s="95">
        <v>19394318</v>
      </c>
      <c r="AI2762" s="95">
        <v>22400</v>
      </c>
      <c r="AJ2762" s="95">
        <v>75068941.5</v>
      </c>
      <c r="AK2762" s="95">
        <v>20386</v>
      </c>
      <c r="AL2762" s="95">
        <v>84382908.069999993</v>
      </c>
      <c r="AM2762" s="95">
        <v>5703</v>
      </c>
      <c r="AN2762" s="95">
        <v>17778538.640000001</v>
      </c>
      <c r="AO2762" s="95">
        <v>4925</v>
      </c>
      <c r="AP2762" s="95">
        <v>21570921.43</v>
      </c>
      <c r="AQ2762" s="72">
        <v>303.20999999999998</v>
      </c>
      <c r="AR2762" s="72">
        <v>282.56</v>
      </c>
      <c r="AS2762" s="72">
        <v>585.77</v>
      </c>
      <c r="AT2762" s="95">
        <v>100391641</v>
      </c>
      <c r="AU2762" s="95">
        <v>86354810</v>
      </c>
      <c r="AV2762" s="95">
        <v>27591</v>
      </c>
      <c r="AW2762" s="95">
        <v>25468</v>
      </c>
      <c r="AX2762" s="72">
        <v>324.02999999999997</v>
      </c>
      <c r="AY2762" s="72">
        <v>308.42</v>
      </c>
      <c r="AZ2762" s="72">
        <v>632.45000000000005</v>
      </c>
      <c r="BA2762" s="95">
        <v>106159108</v>
      </c>
      <c r="BB2762" s="95">
        <v>92464410</v>
      </c>
      <c r="BC2762" s="95">
        <v>27302</v>
      </c>
      <c r="BD2762" s="95">
        <v>24983</v>
      </c>
      <c r="BE2762" s="72">
        <v>335.47</v>
      </c>
      <c r="BF2762" s="72">
        <v>331.13</v>
      </c>
      <c r="BG2762" s="72">
        <v>666.6</v>
      </c>
      <c r="BH2762" s="95">
        <v>109179280</v>
      </c>
      <c r="BI2762" s="95">
        <v>97835689</v>
      </c>
      <c r="BJ2762" s="95">
        <v>27121</v>
      </c>
      <c r="BK2762" s="95">
        <v>24622</v>
      </c>
      <c r="BL2762" s="72">
        <v>281.39999999999998</v>
      </c>
      <c r="BM2762" s="72">
        <v>332.82</v>
      </c>
      <c r="BN2762" s="72">
        <v>614.22</v>
      </c>
      <c r="BO2762" s="95">
        <v>93141581</v>
      </c>
      <c r="BP2762" s="95">
        <v>99574337</v>
      </c>
      <c r="BQ2762" s="95">
        <v>27583</v>
      </c>
      <c r="BR2762" s="95">
        <v>24932</v>
      </c>
      <c r="BS2762" s="72">
        <v>275.32</v>
      </c>
      <c r="BT2762" s="72">
        <v>348.84</v>
      </c>
      <c r="BU2762" s="72">
        <v>624.16</v>
      </c>
      <c r="BV2762" s="95">
        <v>92847480.140000001</v>
      </c>
      <c r="BW2762" s="95">
        <v>105953829.5</v>
      </c>
      <c r="BX2762" s="95">
        <v>28103</v>
      </c>
      <c r="BY2762" s="95">
        <v>25311</v>
      </c>
      <c r="BZ2762" s="95">
        <v>26579</v>
      </c>
      <c r="CA2762" s="95">
        <v>26184</v>
      </c>
      <c r="CB2762" s="95">
        <v>25916</v>
      </c>
      <c r="CC2762" s="95">
        <v>26325</v>
      </c>
      <c r="CD2762" s="95">
        <v>26737</v>
      </c>
      <c r="CE2762" s="72">
        <v>650.75523149000003</v>
      </c>
      <c r="CF2762" s="72">
        <v>676.59346364999999</v>
      </c>
      <c r="CG2762" s="72">
        <v>712.40329333</v>
      </c>
      <c r="CH2762" s="72">
        <v>716.50152150999998</v>
      </c>
      <c r="CI2762" s="72">
        <v>731.52548966999996</v>
      </c>
      <c r="CJ2762" s="96">
        <v>0.90013874900000002</v>
      </c>
      <c r="CK2762" s="96">
        <v>0.93475629599999999</v>
      </c>
      <c r="CL2762" s="96">
        <v>0.93570594949999997</v>
      </c>
      <c r="CM2762" s="96">
        <v>0.857248703</v>
      </c>
      <c r="CN2762" s="96">
        <v>0.85323069230000004</v>
      </c>
      <c r="CO2762" s="96">
        <v>0.93378645059999998</v>
      </c>
      <c r="CP2762" s="96">
        <v>0.9597655625</v>
      </c>
      <c r="CQ2762" s="96">
        <v>0.99584056389999998</v>
      </c>
      <c r="CR2762" s="96">
        <v>0.96377418250000002</v>
      </c>
      <c r="CS2762" s="95">
        <v>24412</v>
      </c>
      <c r="CT2762" s="95">
        <v>24008</v>
      </c>
      <c r="CU2762" s="95">
        <v>23641</v>
      </c>
      <c r="CV2762" s="95">
        <v>23935</v>
      </c>
      <c r="CW2762" s="95">
        <v>24342</v>
      </c>
      <c r="CX2762" s="96">
        <v>0.94668816600000005</v>
      </c>
      <c r="CY2762" s="96">
        <v>0.93490828999999998</v>
      </c>
      <c r="CZ2762" s="96">
        <v>0.92999410599999999</v>
      </c>
      <c r="DA2762" s="96">
        <v>0.92626150100000004</v>
      </c>
      <c r="DB2762" s="96">
        <v>0.93082345200000005</v>
      </c>
      <c r="DC2762">
        <v>2013</v>
      </c>
      <c r="DD2762" s="6">
        <v>25063.200000000001</v>
      </c>
      <c r="DE2762" s="96">
        <v>3.5865185000000001E-3</v>
      </c>
      <c r="DF2762" s="72">
        <v>737.51</v>
      </c>
      <c r="DG2762" s="96">
        <v>1</v>
      </c>
      <c r="DH2762" s="72">
        <v>737.51</v>
      </c>
      <c r="DI2762" s="72">
        <v>737.51</v>
      </c>
      <c r="DJ2762" s="96">
        <v>1</v>
      </c>
      <c r="DK2762" s="72">
        <v>737.51</v>
      </c>
      <c r="DL2762" s="96">
        <v>1</v>
      </c>
      <c r="DM2762" s="72">
        <v>737.51</v>
      </c>
      <c r="DN2762" s="96">
        <v>1</v>
      </c>
      <c r="DO2762" s="96">
        <v>1.2082000000000001E-2</v>
      </c>
      <c r="DP2762" s="72">
        <v>8.91</v>
      </c>
      <c r="DQ2762" s="72">
        <v>728.6</v>
      </c>
      <c r="DR2762" t="s">
        <v>1691</v>
      </c>
      <c r="DT2762" t="s">
        <v>1038</v>
      </c>
    </row>
    <row r="2763" spans="1:124" x14ac:dyDescent="0.3">
      <c r="A2763" t="s">
        <v>1692</v>
      </c>
      <c r="B2763">
        <v>45781</v>
      </c>
      <c r="C2763" s="95">
        <v>138</v>
      </c>
      <c r="D2763" s="95">
        <v>565545</v>
      </c>
      <c r="E2763" s="95">
        <v>134</v>
      </c>
      <c r="F2763" s="95">
        <v>450953</v>
      </c>
      <c r="G2763" s="95">
        <v>11</v>
      </c>
      <c r="H2763" s="95">
        <v>36334</v>
      </c>
      <c r="I2763" s="95">
        <v>11</v>
      </c>
      <c r="J2763" s="95">
        <v>35732</v>
      </c>
      <c r="K2763" s="95">
        <v>139</v>
      </c>
      <c r="L2763" s="95">
        <v>668495</v>
      </c>
      <c r="M2763" s="95">
        <v>133</v>
      </c>
      <c r="N2763" s="95">
        <v>525430</v>
      </c>
      <c r="O2763" s="95">
        <v>10</v>
      </c>
      <c r="P2763" s="95">
        <v>7962</v>
      </c>
      <c r="Q2763" s="95">
        <v>10</v>
      </c>
      <c r="R2763" s="95">
        <v>15708</v>
      </c>
      <c r="S2763" s="95">
        <v>143</v>
      </c>
      <c r="T2763" s="95">
        <v>540295</v>
      </c>
      <c r="U2763" s="95">
        <v>135</v>
      </c>
      <c r="V2763" s="95">
        <v>401835</v>
      </c>
      <c r="W2763" s="95">
        <v>12</v>
      </c>
      <c r="X2763" s="95">
        <v>1</v>
      </c>
      <c r="Y2763" s="95">
        <v>11</v>
      </c>
      <c r="Z2763" s="95">
        <v>15730</v>
      </c>
      <c r="AA2763" s="95">
        <v>147</v>
      </c>
      <c r="AB2763" s="95">
        <v>687256</v>
      </c>
      <c r="AC2763" s="95">
        <v>138</v>
      </c>
      <c r="AD2763" s="95">
        <v>642061</v>
      </c>
      <c r="AE2763" s="95">
        <v>12</v>
      </c>
      <c r="AF2763" s="95">
        <v>6723</v>
      </c>
      <c r="AG2763" s="95">
        <v>12</v>
      </c>
      <c r="AH2763" s="95">
        <v>29396</v>
      </c>
      <c r="AI2763" s="95">
        <v>143</v>
      </c>
      <c r="AJ2763" s="95">
        <v>422728</v>
      </c>
      <c r="AK2763" s="95">
        <v>136</v>
      </c>
      <c r="AL2763" s="95">
        <v>481119</v>
      </c>
      <c r="AM2763" s="95">
        <v>11</v>
      </c>
      <c r="AN2763" s="95">
        <v>18411</v>
      </c>
      <c r="AO2763" s="95">
        <v>10</v>
      </c>
      <c r="AP2763" s="95">
        <v>34522</v>
      </c>
      <c r="AQ2763" s="72">
        <v>336.62</v>
      </c>
      <c r="AR2763" s="72">
        <v>279.7</v>
      </c>
      <c r="AS2763" s="72">
        <v>616.32000000000005</v>
      </c>
      <c r="AT2763" s="95">
        <v>601879</v>
      </c>
      <c r="AU2763" s="95">
        <v>486685</v>
      </c>
      <c r="AV2763" s="95">
        <v>149</v>
      </c>
      <c r="AW2763" s="95">
        <v>145</v>
      </c>
      <c r="AX2763" s="72">
        <v>378.33</v>
      </c>
      <c r="AY2763" s="72">
        <v>315.35000000000002</v>
      </c>
      <c r="AZ2763" s="72">
        <v>693.68</v>
      </c>
      <c r="BA2763" s="95">
        <v>676457</v>
      </c>
      <c r="BB2763" s="95">
        <v>541138</v>
      </c>
      <c r="BC2763" s="95">
        <v>149</v>
      </c>
      <c r="BD2763" s="95">
        <v>143</v>
      </c>
      <c r="BE2763" s="72">
        <v>290.48</v>
      </c>
      <c r="BF2763" s="72">
        <v>238.34</v>
      </c>
      <c r="BG2763" s="72">
        <v>528.82000000000005</v>
      </c>
      <c r="BH2763" s="95">
        <v>540296</v>
      </c>
      <c r="BI2763" s="95">
        <v>417565</v>
      </c>
      <c r="BJ2763" s="95">
        <v>155</v>
      </c>
      <c r="BK2763" s="95">
        <v>146</v>
      </c>
      <c r="BL2763" s="72">
        <v>363.72</v>
      </c>
      <c r="BM2763" s="72">
        <v>373.03</v>
      </c>
      <c r="BN2763" s="72">
        <v>736.75</v>
      </c>
      <c r="BO2763" s="95">
        <v>693979</v>
      </c>
      <c r="BP2763" s="95">
        <v>671457</v>
      </c>
      <c r="BQ2763" s="95">
        <v>159</v>
      </c>
      <c r="BR2763" s="95">
        <v>150</v>
      </c>
      <c r="BS2763" s="72">
        <v>238.71</v>
      </c>
      <c r="BT2763" s="72">
        <v>294.32</v>
      </c>
      <c r="BU2763" s="72">
        <v>533.03</v>
      </c>
      <c r="BV2763" s="95">
        <v>441139</v>
      </c>
      <c r="BW2763" s="95">
        <v>515641</v>
      </c>
      <c r="BX2763" s="95">
        <v>154</v>
      </c>
      <c r="BY2763" s="95">
        <v>146</v>
      </c>
      <c r="BZ2763" s="95">
        <v>147</v>
      </c>
      <c r="CA2763" s="95">
        <v>146</v>
      </c>
      <c r="CB2763" s="95">
        <v>151</v>
      </c>
      <c r="CC2763" s="95">
        <v>155</v>
      </c>
      <c r="CD2763" s="95">
        <v>150</v>
      </c>
      <c r="CE2763" s="72">
        <v>650.75523149000003</v>
      </c>
      <c r="CF2763" s="72">
        <v>676.59346364999999</v>
      </c>
      <c r="CG2763" s="72">
        <v>712.40329333</v>
      </c>
      <c r="CH2763" s="72">
        <v>716.50152150999998</v>
      </c>
      <c r="CI2763" s="72">
        <v>731.52548966999996</v>
      </c>
      <c r="CJ2763" s="96">
        <v>0.94708420339999999</v>
      </c>
      <c r="CK2763" s="96">
        <v>1.0252537709</v>
      </c>
      <c r="CL2763" s="96">
        <v>0.7423042607</v>
      </c>
      <c r="CM2763" s="96">
        <v>1.0282602031000001</v>
      </c>
      <c r="CN2763" s="96">
        <v>0.72865540230000003</v>
      </c>
      <c r="CO2763" s="96">
        <v>0.95526669119999996</v>
      </c>
      <c r="CP2763" s="96">
        <v>0.93619046520000004</v>
      </c>
      <c r="CQ2763" s="96">
        <v>0.99584056389999998</v>
      </c>
      <c r="CR2763" s="96">
        <v>0.94010062000000005</v>
      </c>
      <c r="CS2763" s="95">
        <v>142</v>
      </c>
      <c r="CT2763" s="95">
        <v>147</v>
      </c>
      <c r="CU2763" s="95">
        <v>145</v>
      </c>
      <c r="CV2763" s="95">
        <v>158</v>
      </c>
      <c r="CW2763" s="95">
        <v>152</v>
      </c>
      <c r="CX2763" s="96">
        <v>0.98521418100000002</v>
      </c>
      <c r="CY2763" s="96">
        <v>1.0165987030000001</v>
      </c>
      <c r="CZ2763" s="96">
        <v>1.010945706</v>
      </c>
      <c r="DA2763" s="96">
        <v>0.89210771</v>
      </c>
      <c r="DB2763" s="96">
        <v>0.88051216899999996</v>
      </c>
      <c r="DC2763">
        <v>2013</v>
      </c>
      <c r="DD2763" s="6">
        <v>146</v>
      </c>
      <c r="DE2763" s="96">
        <v>1.3239676999999999E-3</v>
      </c>
      <c r="DF2763" s="72">
        <v>721.03</v>
      </c>
      <c r="DG2763" s="96">
        <v>1</v>
      </c>
      <c r="DH2763" s="72">
        <v>721.03</v>
      </c>
      <c r="DI2763" s="72">
        <v>818.63612964000004</v>
      </c>
      <c r="DJ2763" s="96">
        <v>0.38209946350000001</v>
      </c>
      <c r="DK2763" s="72">
        <v>781.34087986999998</v>
      </c>
      <c r="DL2763" s="96">
        <v>1.0075728719999999</v>
      </c>
      <c r="DM2763" s="72">
        <v>787.25787431000003</v>
      </c>
      <c r="DN2763" s="96">
        <v>1</v>
      </c>
      <c r="DO2763" s="96">
        <v>6.8380000000000003E-3</v>
      </c>
      <c r="DP2763" s="72">
        <v>5.38</v>
      </c>
      <c r="DQ2763" s="72">
        <v>781.88</v>
      </c>
      <c r="DR2763" t="s">
        <v>1692</v>
      </c>
      <c r="DT2763" t="s">
        <v>1038</v>
      </c>
    </row>
    <row r="2764" spans="1:124" x14ac:dyDescent="0.3">
      <c r="A2764" t="s">
        <v>45</v>
      </c>
      <c r="B2764">
        <v>45782</v>
      </c>
      <c r="C2764" s="95">
        <v>1518</v>
      </c>
      <c r="D2764" s="95">
        <v>6769367</v>
      </c>
      <c r="E2764" s="95">
        <v>1478</v>
      </c>
      <c r="F2764" s="95">
        <v>6073336</v>
      </c>
      <c r="G2764" s="95">
        <v>217</v>
      </c>
      <c r="H2764" s="95">
        <v>676032</v>
      </c>
      <c r="I2764" s="95">
        <v>203</v>
      </c>
      <c r="J2764" s="95">
        <v>924628</v>
      </c>
      <c r="K2764" s="95">
        <v>1512</v>
      </c>
      <c r="L2764" s="95">
        <v>7369568</v>
      </c>
      <c r="M2764" s="95">
        <v>1459</v>
      </c>
      <c r="N2764" s="95">
        <v>6364080</v>
      </c>
      <c r="O2764" s="95">
        <v>216</v>
      </c>
      <c r="P2764" s="95">
        <v>680553</v>
      </c>
      <c r="Q2764" s="95">
        <v>201</v>
      </c>
      <c r="R2764" s="95">
        <v>774979</v>
      </c>
      <c r="S2764" s="95">
        <v>1519</v>
      </c>
      <c r="T2764" s="95">
        <v>7563227</v>
      </c>
      <c r="U2764" s="95">
        <v>1463</v>
      </c>
      <c r="V2764" s="95">
        <v>6623161</v>
      </c>
      <c r="W2764" s="95">
        <v>223</v>
      </c>
      <c r="X2764" s="95">
        <v>661747</v>
      </c>
      <c r="Y2764" s="95">
        <v>205</v>
      </c>
      <c r="Z2764" s="95">
        <v>946427</v>
      </c>
      <c r="AA2764" s="95">
        <v>1502</v>
      </c>
      <c r="AB2764" s="95">
        <v>8389472</v>
      </c>
      <c r="AC2764" s="95">
        <v>1443</v>
      </c>
      <c r="AD2764" s="95">
        <v>7627807</v>
      </c>
      <c r="AE2764" s="95">
        <v>223</v>
      </c>
      <c r="AF2764" s="95">
        <v>1289546</v>
      </c>
      <c r="AG2764" s="95">
        <v>204</v>
      </c>
      <c r="AH2764" s="95">
        <v>1103912</v>
      </c>
      <c r="AI2764" s="95">
        <v>1528</v>
      </c>
      <c r="AJ2764" s="95">
        <v>7963010.25</v>
      </c>
      <c r="AK2764" s="95">
        <v>1464</v>
      </c>
      <c r="AL2764" s="95">
        <v>7339622.7599999998</v>
      </c>
      <c r="AM2764" s="95">
        <v>231</v>
      </c>
      <c r="AN2764" s="95">
        <v>852081.77</v>
      </c>
      <c r="AO2764" s="95">
        <v>218</v>
      </c>
      <c r="AP2764" s="95">
        <v>1223287.8700000001</v>
      </c>
      <c r="AQ2764" s="72">
        <v>357.61</v>
      </c>
      <c r="AR2764" s="72">
        <v>346.91</v>
      </c>
      <c r="AS2764" s="72">
        <v>704.52</v>
      </c>
      <c r="AT2764" s="95">
        <v>7445399</v>
      </c>
      <c r="AU2764" s="95">
        <v>6997964</v>
      </c>
      <c r="AV2764" s="95">
        <v>1735</v>
      </c>
      <c r="AW2764" s="95">
        <v>1681</v>
      </c>
      <c r="AX2764" s="72">
        <v>388.22</v>
      </c>
      <c r="AY2764" s="72">
        <v>358.39</v>
      </c>
      <c r="AZ2764" s="72">
        <v>746.61</v>
      </c>
      <c r="BA2764" s="95">
        <v>8050121</v>
      </c>
      <c r="BB2764" s="95">
        <v>7139059</v>
      </c>
      <c r="BC2764" s="95">
        <v>1728</v>
      </c>
      <c r="BD2764" s="95">
        <v>1660</v>
      </c>
      <c r="BE2764" s="72">
        <v>393.46</v>
      </c>
      <c r="BF2764" s="72">
        <v>378.18</v>
      </c>
      <c r="BG2764" s="72">
        <v>771.64</v>
      </c>
      <c r="BH2764" s="95">
        <v>8224974</v>
      </c>
      <c r="BI2764" s="95">
        <v>7569588</v>
      </c>
      <c r="BJ2764" s="95">
        <v>1742</v>
      </c>
      <c r="BK2764" s="95">
        <v>1668</v>
      </c>
      <c r="BL2764" s="72">
        <v>467.59</v>
      </c>
      <c r="BM2764" s="72">
        <v>441.8</v>
      </c>
      <c r="BN2764" s="72">
        <v>909.39</v>
      </c>
      <c r="BO2764" s="95">
        <v>9679018</v>
      </c>
      <c r="BP2764" s="95">
        <v>8731719</v>
      </c>
      <c r="BQ2764" s="95">
        <v>1725</v>
      </c>
      <c r="BR2764" s="95">
        <v>1647</v>
      </c>
      <c r="BS2764" s="72">
        <v>417.62</v>
      </c>
      <c r="BT2764" s="72">
        <v>424.24</v>
      </c>
      <c r="BU2764" s="72">
        <v>841.86</v>
      </c>
      <c r="BV2764" s="95">
        <v>8815092.0199999996</v>
      </c>
      <c r="BW2764" s="95">
        <v>8562910.6300000008</v>
      </c>
      <c r="BX2764" s="95">
        <v>1759</v>
      </c>
      <c r="BY2764" s="95">
        <v>1682</v>
      </c>
      <c r="BZ2764" s="95">
        <v>1709</v>
      </c>
      <c r="CA2764" s="95">
        <v>1695</v>
      </c>
      <c r="CB2764" s="95">
        <v>1706</v>
      </c>
      <c r="CC2764" s="95">
        <v>1688</v>
      </c>
      <c r="CD2764" s="95">
        <v>1721</v>
      </c>
      <c r="CE2764" s="72">
        <v>650.75523149000003</v>
      </c>
      <c r="CF2764" s="72">
        <v>676.59346364999999</v>
      </c>
      <c r="CG2764" s="72">
        <v>712.40329333</v>
      </c>
      <c r="CH2764" s="72">
        <v>716.50152150999998</v>
      </c>
      <c r="CI2764" s="72">
        <v>731.52548966999996</v>
      </c>
      <c r="CJ2764" s="96">
        <v>1.0826190338999999</v>
      </c>
      <c r="CK2764" s="96">
        <v>1.1034839088999999</v>
      </c>
      <c r="CL2764" s="96">
        <v>1.0831505233000001</v>
      </c>
      <c r="CM2764" s="96">
        <v>1.2692087492999999</v>
      </c>
      <c r="CN2764" s="96">
        <v>1.1508279777999999</v>
      </c>
      <c r="CO2764" s="96">
        <v>0.95224560420000004</v>
      </c>
      <c r="CP2764" s="96">
        <v>1.1949207575</v>
      </c>
      <c r="CQ2764" s="96">
        <v>0.99584056389999998</v>
      </c>
      <c r="CR2764" s="96">
        <v>1.1999115422</v>
      </c>
      <c r="CS2764" s="95">
        <v>1776</v>
      </c>
      <c r="CT2764" s="95">
        <v>1785</v>
      </c>
      <c r="CU2764" s="95">
        <v>1771</v>
      </c>
      <c r="CV2764" s="95">
        <v>1750</v>
      </c>
      <c r="CW2764" s="95">
        <v>1775</v>
      </c>
      <c r="CX2764" s="96">
        <v>0.96769416600000002</v>
      </c>
      <c r="CY2764" s="96">
        <v>0.97027293599999997</v>
      </c>
      <c r="CZ2764" s="96">
        <v>0.95277510300000001</v>
      </c>
      <c r="DA2764" s="96">
        <v>0.91416544200000005</v>
      </c>
      <c r="DB2764" s="96">
        <v>0.95567496100000004</v>
      </c>
      <c r="DC2764">
        <v>2013</v>
      </c>
      <c r="DD2764" s="6">
        <v>1667.6</v>
      </c>
      <c r="DE2764" s="96">
        <v>2.4280590000000002E-3</v>
      </c>
      <c r="DF2764" s="72">
        <v>919.28</v>
      </c>
      <c r="DG2764" s="96">
        <v>1</v>
      </c>
      <c r="DH2764" s="72">
        <v>919.28</v>
      </c>
      <c r="DI2764" s="72">
        <v>818.63612964000004</v>
      </c>
      <c r="DJ2764" s="96">
        <v>1</v>
      </c>
      <c r="DK2764" s="72">
        <v>919.28</v>
      </c>
      <c r="DL2764" s="96">
        <v>1</v>
      </c>
      <c r="DM2764" s="72">
        <v>919.28</v>
      </c>
      <c r="DN2764" s="96">
        <v>1</v>
      </c>
      <c r="DO2764" s="96">
        <v>1.0196E-2</v>
      </c>
      <c r="DP2764" s="72">
        <v>9.3699999999999992</v>
      </c>
      <c r="DQ2764" s="72">
        <v>909.91</v>
      </c>
      <c r="DR2764" t="s">
        <v>45</v>
      </c>
      <c r="DT2764" t="s">
        <v>1038</v>
      </c>
    </row>
    <row r="2765" spans="1:124" x14ac:dyDescent="0.3">
      <c r="A2765" t="s">
        <v>47</v>
      </c>
      <c r="B2765">
        <v>45783</v>
      </c>
      <c r="C2765" s="95">
        <v>1594</v>
      </c>
      <c r="D2765" s="95">
        <v>6182600</v>
      </c>
      <c r="E2765" s="95">
        <v>1534</v>
      </c>
      <c r="F2765" s="95">
        <v>6422962</v>
      </c>
      <c r="G2765" s="95">
        <v>337</v>
      </c>
      <c r="H2765" s="95">
        <v>1040578</v>
      </c>
      <c r="I2765" s="95">
        <v>314</v>
      </c>
      <c r="J2765" s="95">
        <v>1289250</v>
      </c>
      <c r="K2765" s="95">
        <v>1525</v>
      </c>
      <c r="L2765" s="95">
        <v>5920053</v>
      </c>
      <c r="M2765" s="95">
        <v>1460</v>
      </c>
      <c r="N2765" s="95">
        <v>6667775</v>
      </c>
      <c r="O2765" s="95">
        <v>340</v>
      </c>
      <c r="P2765" s="95">
        <v>961169</v>
      </c>
      <c r="Q2765" s="95">
        <v>314</v>
      </c>
      <c r="R2765" s="95">
        <v>1410526</v>
      </c>
      <c r="S2765" s="95">
        <v>1452</v>
      </c>
      <c r="T2765" s="95">
        <v>7340575</v>
      </c>
      <c r="U2765" s="95">
        <v>1381</v>
      </c>
      <c r="V2765" s="95">
        <v>6598390</v>
      </c>
      <c r="W2765" s="95">
        <v>346</v>
      </c>
      <c r="X2765" s="95">
        <v>1279779</v>
      </c>
      <c r="Y2765" s="95">
        <v>318</v>
      </c>
      <c r="Z2765" s="95">
        <v>1458493</v>
      </c>
      <c r="AA2765" s="95">
        <v>1425</v>
      </c>
      <c r="AB2765" s="95">
        <v>8227543</v>
      </c>
      <c r="AC2765" s="95">
        <v>1352</v>
      </c>
      <c r="AD2765" s="95">
        <v>6907011</v>
      </c>
      <c r="AE2765" s="95">
        <v>331</v>
      </c>
      <c r="AF2765" s="95">
        <v>1081761</v>
      </c>
      <c r="AG2765" s="95">
        <v>301</v>
      </c>
      <c r="AH2765" s="95">
        <v>1536826</v>
      </c>
      <c r="AI2765" s="95">
        <v>1426</v>
      </c>
      <c r="AJ2765" s="95">
        <v>6670349.2000000002</v>
      </c>
      <c r="AK2765" s="95">
        <v>1341</v>
      </c>
      <c r="AL2765" s="95">
        <v>7423689.3600000003</v>
      </c>
      <c r="AM2765" s="95">
        <v>329</v>
      </c>
      <c r="AN2765" s="95">
        <v>1178634</v>
      </c>
      <c r="AO2765" s="95">
        <v>303</v>
      </c>
      <c r="AP2765" s="95">
        <v>1765335</v>
      </c>
      <c r="AQ2765" s="72">
        <v>311.72000000000003</v>
      </c>
      <c r="AR2765" s="72">
        <v>347.77</v>
      </c>
      <c r="AS2765" s="72">
        <v>659.49</v>
      </c>
      <c r="AT2765" s="95">
        <v>7223178</v>
      </c>
      <c r="AU2765" s="95">
        <v>7712212</v>
      </c>
      <c r="AV2765" s="95">
        <v>1931</v>
      </c>
      <c r="AW2765" s="95">
        <v>1848</v>
      </c>
      <c r="AX2765" s="72">
        <v>307.47000000000003</v>
      </c>
      <c r="AY2765" s="72">
        <v>379.48</v>
      </c>
      <c r="AZ2765" s="72">
        <v>686.95</v>
      </c>
      <c r="BA2765" s="95">
        <v>6881222</v>
      </c>
      <c r="BB2765" s="95">
        <v>8078301</v>
      </c>
      <c r="BC2765" s="95">
        <v>1865</v>
      </c>
      <c r="BD2765" s="95">
        <v>1774</v>
      </c>
      <c r="BE2765" s="72">
        <v>399.53</v>
      </c>
      <c r="BF2765" s="72">
        <v>395.18</v>
      </c>
      <c r="BG2765" s="72">
        <v>794.71</v>
      </c>
      <c r="BH2765" s="95">
        <v>8620354</v>
      </c>
      <c r="BI2765" s="95">
        <v>8056883</v>
      </c>
      <c r="BJ2765" s="95">
        <v>1798</v>
      </c>
      <c r="BK2765" s="95">
        <v>1699</v>
      </c>
      <c r="BL2765" s="72">
        <v>441.79</v>
      </c>
      <c r="BM2765" s="72">
        <v>425.68</v>
      </c>
      <c r="BN2765" s="72">
        <v>867.47</v>
      </c>
      <c r="BO2765" s="95">
        <v>9309304</v>
      </c>
      <c r="BP2765" s="95">
        <v>8443837</v>
      </c>
      <c r="BQ2765" s="95">
        <v>1756</v>
      </c>
      <c r="BR2765" s="95">
        <v>1653</v>
      </c>
      <c r="BS2765" s="72">
        <v>372.7</v>
      </c>
      <c r="BT2765" s="72">
        <v>465.79</v>
      </c>
      <c r="BU2765" s="72">
        <v>838.49</v>
      </c>
      <c r="BV2765" s="95">
        <v>7848983.2000000002</v>
      </c>
      <c r="BW2765" s="95">
        <v>9189024.3599999994</v>
      </c>
      <c r="BX2765" s="95">
        <v>1755</v>
      </c>
      <c r="BY2765" s="95">
        <v>1644</v>
      </c>
      <c r="BZ2765" s="95">
        <v>1891</v>
      </c>
      <c r="CA2765" s="95">
        <v>1821</v>
      </c>
      <c r="CB2765" s="95">
        <v>1750</v>
      </c>
      <c r="CC2765" s="95">
        <v>1707</v>
      </c>
      <c r="CD2765" s="95">
        <v>1701</v>
      </c>
      <c r="CE2765" s="72">
        <v>650.75523149000003</v>
      </c>
      <c r="CF2765" s="72">
        <v>676.59346364999999</v>
      </c>
      <c r="CG2765" s="72">
        <v>712.40329333</v>
      </c>
      <c r="CH2765" s="72">
        <v>716.50152150999998</v>
      </c>
      <c r="CI2765" s="72">
        <v>731.52548966999996</v>
      </c>
      <c r="CJ2765" s="96">
        <v>1.0134225099</v>
      </c>
      <c r="CK2765" s="96">
        <v>1.0153068821</v>
      </c>
      <c r="CL2765" s="96">
        <v>1.1155338661</v>
      </c>
      <c r="CM2765" s="96">
        <v>1.2107022440999999</v>
      </c>
      <c r="CN2765" s="96">
        <v>1.1462211663999999</v>
      </c>
      <c r="CO2765" s="96">
        <v>1.0065859047000001</v>
      </c>
      <c r="CP2765" s="96">
        <v>1.0930386851</v>
      </c>
      <c r="CQ2765" s="96">
        <v>0.99584056389999998</v>
      </c>
      <c r="CR2765" s="96">
        <v>1.0976039424999999</v>
      </c>
      <c r="CS2765" s="95">
        <v>2130</v>
      </c>
      <c r="CT2765" s="95">
        <v>2047</v>
      </c>
      <c r="CU2765" s="95">
        <v>1980</v>
      </c>
      <c r="CV2765" s="95">
        <v>1971</v>
      </c>
      <c r="CW2765" s="95">
        <v>1975</v>
      </c>
      <c r="CX2765" s="96">
        <v>0.99760299699999999</v>
      </c>
      <c r="CY2765" s="96">
        <v>1.0073515390000001</v>
      </c>
      <c r="CZ2765" s="96">
        <v>1.0148290419999999</v>
      </c>
      <c r="DA2765" s="96">
        <v>0.99966667499999995</v>
      </c>
      <c r="DB2765" s="96">
        <v>1.014121464</v>
      </c>
      <c r="DC2765">
        <v>2013</v>
      </c>
      <c r="DD2765" s="6">
        <v>1723.6</v>
      </c>
      <c r="DE2765" s="96">
        <v>5.6203470000000001E-4</v>
      </c>
      <c r="DF2765" s="72">
        <v>842.48</v>
      </c>
      <c r="DG2765" s="96">
        <v>1</v>
      </c>
      <c r="DH2765" s="72">
        <v>842.48</v>
      </c>
      <c r="DI2765" s="72">
        <v>818.63612964000004</v>
      </c>
      <c r="DJ2765" s="96">
        <v>1</v>
      </c>
      <c r="DK2765" s="72">
        <v>842.48</v>
      </c>
      <c r="DL2765" s="96">
        <v>1</v>
      </c>
      <c r="DM2765" s="72">
        <v>842.48</v>
      </c>
      <c r="DN2765" s="96">
        <v>1</v>
      </c>
      <c r="DO2765" s="96">
        <v>2.1050000000000001E-3</v>
      </c>
      <c r="DP2765" s="72">
        <v>1.77</v>
      </c>
      <c r="DQ2765" s="72">
        <v>840.71</v>
      </c>
      <c r="DR2765" t="s">
        <v>47</v>
      </c>
      <c r="DT2765" t="s">
        <v>1038</v>
      </c>
    </row>
    <row r="2766" spans="1:124" x14ac:dyDescent="0.3">
      <c r="A2766" t="s">
        <v>319</v>
      </c>
      <c r="B2766">
        <v>45784</v>
      </c>
      <c r="C2766" s="95">
        <v>494</v>
      </c>
      <c r="D2766" s="95">
        <v>2268479</v>
      </c>
      <c r="E2766" s="95">
        <v>487</v>
      </c>
      <c r="F2766" s="95">
        <v>2163966</v>
      </c>
      <c r="G2766" s="95">
        <v>90</v>
      </c>
      <c r="H2766" s="95">
        <v>242106</v>
      </c>
      <c r="I2766" s="95">
        <v>86</v>
      </c>
      <c r="J2766" s="95">
        <v>291120</v>
      </c>
      <c r="K2766" s="95">
        <v>484</v>
      </c>
      <c r="L2766" s="95">
        <v>2479837</v>
      </c>
      <c r="M2766" s="95">
        <v>476</v>
      </c>
      <c r="N2766" s="95">
        <v>2139946</v>
      </c>
      <c r="O2766" s="95">
        <v>95</v>
      </c>
      <c r="P2766" s="95">
        <v>553809</v>
      </c>
      <c r="Q2766" s="95">
        <v>85</v>
      </c>
      <c r="R2766" s="95">
        <v>380292</v>
      </c>
      <c r="S2766" s="95">
        <v>482</v>
      </c>
      <c r="T2766" s="95">
        <v>2624283</v>
      </c>
      <c r="U2766" s="95">
        <v>470</v>
      </c>
      <c r="V2766" s="95">
        <v>2133028</v>
      </c>
      <c r="W2766" s="95">
        <v>99</v>
      </c>
      <c r="X2766" s="95">
        <v>591586</v>
      </c>
      <c r="Y2766" s="95">
        <v>93</v>
      </c>
      <c r="Z2766" s="95">
        <v>427795</v>
      </c>
      <c r="AA2766" s="95">
        <v>509</v>
      </c>
      <c r="AB2766" s="95">
        <v>1906715</v>
      </c>
      <c r="AC2766" s="95">
        <v>492</v>
      </c>
      <c r="AD2766" s="95">
        <v>2454683</v>
      </c>
      <c r="AE2766" s="95">
        <v>80</v>
      </c>
      <c r="AF2766" s="95">
        <v>166676</v>
      </c>
      <c r="AG2766" s="95">
        <v>76</v>
      </c>
      <c r="AH2766" s="95">
        <v>333740</v>
      </c>
      <c r="AI2766" s="95">
        <v>522</v>
      </c>
      <c r="AJ2766" s="95">
        <v>2210253</v>
      </c>
      <c r="AK2766" s="95">
        <v>505</v>
      </c>
      <c r="AL2766" s="95">
        <v>2677289</v>
      </c>
      <c r="AM2766" s="95">
        <v>77</v>
      </c>
      <c r="AN2766" s="95">
        <v>331917</v>
      </c>
      <c r="AO2766" s="95">
        <v>74</v>
      </c>
      <c r="AP2766" s="95">
        <v>323828</v>
      </c>
      <c r="AQ2766" s="72">
        <v>358.25</v>
      </c>
      <c r="AR2766" s="72">
        <v>357.05</v>
      </c>
      <c r="AS2766" s="72">
        <v>715.3</v>
      </c>
      <c r="AT2766" s="95">
        <v>2510585</v>
      </c>
      <c r="AU2766" s="95">
        <v>2455086</v>
      </c>
      <c r="AV2766" s="95">
        <v>584</v>
      </c>
      <c r="AW2766" s="95">
        <v>573</v>
      </c>
      <c r="AX2766" s="72">
        <v>436.62</v>
      </c>
      <c r="AY2766" s="72">
        <v>374.37</v>
      </c>
      <c r="AZ2766" s="72">
        <v>810.99</v>
      </c>
      <c r="BA2766" s="95">
        <v>3033646</v>
      </c>
      <c r="BB2766" s="95">
        <v>2520238</v>
      </c>
      <c r="BC2766" s="95">
        <v>579</v>
      </c>
      <c r="BD2766" s="95">
        <v>561</v>
      </c>
      <c r="BE2766" s="72">
        <v>461.25</v>
      </c>
      <c r="BF2766" s="72">
        <v>379.04</v>
      </c>
      <c r="BG2766" s="72">
        <v>840.29</v>
      </c>
      <c r="BH2766" s="95">
        <v>3215869</v>
      </c>
      <c r="BI2766" s="95">
        <v>2560823</v>
      </c>
      <c r="BJ2766" s="95">
        <v>581</v>
      </c>
      <c r="BK2766" s="95">
        <v>563</v>
      </c>
      <c r="BL2766" s="72">
        <v>293.35000000000002</v>
      </c>
      <c r="BM2766" s="72">
        <v>409.1</v>
      </c>
      <c r="BN2766" s="72">
        <v>702.45</v>
      </c>
      <c r="BO2766" s="95">
        <v>2073391</v>
      </c>
      <c r="BP2766" s="95">
        <v>2788423</v>
      </c>
      <c r="BQ2766" s="95">
        <v>589</v>
      </c>
      <c r="BR2766" s="95">
        <v>568</v>
      </c>
      <c r="BS2766" s="72">
        <v>353.67</v>
      </c>
      <c r="BT2766" s="72">
        <v>431.94</v>
      </c>
      <c r="BU2766" s="72">
        <v>785.61</v>
      </c>
      <c r="BV2766" s="95">
        <v>2542170</v>
      </c>
      <c r="BW2766" s="95">
        <v>3001117</v>
      </c>
      <c r="BX2766" s="95">
        <v>599</v>
      </c>
      <c r="BY2766" s="95">
        <v>579</v>
      </c>
      <c r="BZ2766" s="95">
        <v>579</v>
      </c>
      <c r="CA2766" s="95">
        <v>570</v>
      </c>
      <c r="CB2766" s="95">
        <v>572</v>
      </c>
      <c r="CC2766" s="95">
        <v>579</v>
      </c>
      <c r="CD2766" s="95">
        <v>589</v>
      </c>
      <c r="CE2766" s="72">
        <v>650.75523149000003</v>
      </c>
      <c r="CF2766" s="72">
        <v>676.59346364999999</v>
      </c>
      <c r="CG2766" s="72">
        <v>712.40329333</v>
      </c>
      <c r="CH2766" s="72">
        <v>716.50152150999998</v>
      </c>
      <c r="CI2766" s="72">
        <v>731.52548966999996</v>
      </c>
      <c r="CJ2766" s="96">
        <v>1.0991844019999999</v>
      </c>
      <c r="CK2766" s="96">
        <v>1.1986370599</v>
      </c>
      <c r="CL2766" s="96">
        <v>1.1795144798999999</v>
      </c>
      <c r="CM2766" s="96">
        <v>0.9803887067</v>
      </c>
      <c r="CN2766" s="96">
        <v>1.0739338698000001</v>
      </c>
      <c r="CO2766" s="96">
        <v>0.92713625820000001</v>
      </c>
      <c r="CP2766" s="96">
        <v>1.1932784353999999</v>
      </c>
      <c r="CQ2766" s="96">
        <v>0.99584056389999998</v>
      </c>
      <c r="CR2766" s="96">
        <v>1.1982623608</v>
      </c>
      <c r="CS2766" s="95">
        <v>564</v>
      </c>
      <c r="CT2766" s="95">
        <v>573</v>
      </c>
      <c r="CU2766" s="95">
        <v>578</v>
      </c>
      <c r="CV2766" s="95">
        <v>584</v>
      </c>
      <c r="CW2766" s="95">
        <v>581</v>
      </c>
      <c r="CX2766" s="96">
        <v>0.89717380199999996</v>
      </c>
      <c r="CY2766" s="96">
        <v>0.88936579800000004</v>
      </c>
      <c r="CZ2766" s="96">
        <v>0.95469566299999997</v>
      </c>
      <c r="DA2766" s="96">
        <v>0.98088377599999999</v>
      </c>
      <c r="DB2766" s="96">
        <v>0.91203025599999998</v>
      </c>
      <c r="DC2766">
        <v>2013</v>
      </c>
      <c r="DD2766" s="6">
        <v>568.79999999999995</v>
      </c>
      <c r="DE2766" s="96">
        <v>2.2286887000000002E-3</v>
      </c>
      <c r="DF2766" s="72">
        <v>918.2</v>
      </c>
      <c r="DG2766" s="96">
        <v>1</v>
      </c>
      <c r="DH2766" s="72">
        <v>918.2</v>
      </c>
      <c r="DI2766" s="72">
        <v>818.63612964000004</v>
      </c>
      <c r="DJ2766" s="96">
        <v>0.75418830540000004</v>
      </c>
      <c r="DK2766" s="72">
        <v>893.72603631000004</v>
      </c>
      <c r="DL2766" s="96">
        <v>1.0075728719999999</v>
      </c>
      <c r="DM2766" s="72">
        <v>900.49410913999998</v>
      </c>
      <c r="DN2766" s="96">
        <v>1</v>
      </c>
      <c r="DO2766" s="96">
        <v>5.7949999999999998E-3</v>
      </c>
      <c r="DP2766" s="72">
        <v>5.22</v>
      </c>
      <c r="DQ2766" s="72">
        <v>895.27</v>
      </c>
      <c r="DR2766" t="s">
        <v>319</v>
      </c>
      <c r="DT2766" t="s">
        <v>1038</v>
      </c>
    </row>
    <row r="2767" spans="1:124" x14ac:dyDescent="0.3">
      <c r="A2767" t="s">
        <v>518</v>
      </c>
      <c r="B2767">
        <v>45785</v>
      </c>
      <c r="C2767" s="95">
        <v>846</v>
      </c>
      <c r="D2767" s="95">
        <v>3089003</v>
      </c>
      <c r="E2767" s="95">
        <v>833</v>
      </c>
      <c r="F2767" s="95">
        <v>3338640</v>
      </c>
      <c r="G2767" s="95">
        <v>76</v>
      </c>
      <c r="H2767" s="95">
        <v>320541</v>
      </c>
      <c r="I2767" s="95">
        <v>69</v>
      </c>
      <c r="J2767" s="95">
        <v>330735</v>
      </c>
      <c r="K2767" s="95">
        <v>852</v>
      </c>
      <c r="L2767" s="95">
        <v>2994630</v>
      </c>
      <c r="M2767" s="95">
        <v>836</v>
      </c>
      <c r="N2767" s="95">
        <v>3710696</v>
      </c>
      <c r="O2767" s="95">
        <v>71</v>
      </c>
      <c r="P2767" s="95">
        <v>143967</v>
      </c>
      <c r="Q2767" s="95">
        <v>67</v>
      </c>
      <c r="R2767" s="95">
        <v>363137</v>
      </c>
      <c r="S2767" s="95">
        <v>856</v>
      </c>
      <c r="T2767" s="95">
        <v>2672538</v>
      </c>
      <c r="U2767" s="95">
        <v>837</v>
      </c>
      <c r="V2767" s="95">
        <v>3504903</v>
      </c>
      <c r="W2767" s="95">
        <v>76</v>
      </c>
      <c r="X2767" s="95">
        <v>517596</v>
      </c>
      <c r="Y2767" s="95">
        <v>70</v>
      </c>
      <c r="Z2767" s="95">
        <v>385510</v>
      </c>
      <c r="AA2767" s="95">
        <v>871</v>
      </c>
      <c r="AB2767" s="95">
        <v>3291179</v>
      </c>
      <c r="AC2767" s="95">
        <v>850</v>
      </c>
      <c r="AD2767" s="95">
        <v>3870351</v>
      </c>
      <c r="AE2767" s="95">
        <v>67</v>
      </c>
      <c r="AF2767" s="95">
        <v>190314</v>
      </c>
      <c r="AG2767" s="95">
        <v>61</v>
      </c>
      <c r="AH2767" s="95">
        <v>286362</v>
      </c>
      <c r="AI2767" s="95">
        <v>897</v>
      </c>
      <c r="AJ2767" s="95">
        <v>2336109.38</v>
      </c>
      <c r="AK2767" s="95">
        <v>869</v>
      </c>
      <c r="AL2767" s="95">
        <v>3761674.44</v>
      </c>
      <c r="AM2767" s="95">
        <v>67</v>
      </c>
      <c r="AN2767" s="95">
        <v>270710</v>
      </c>
      <c r="AO2767" s="95">
        <v>61</v>
      </c>
      <c r="AP2767" s="95">
        <v>306616</v>
      </c>
      <c r="AQ2767" s="72">
        <v>308.17</v>
      </c>
      <c r="AR2767" s="72">
        <v>339</v>
      </c>
      <c r="AS2767" s="72">
        <v>647.16999999999996</v>
      </c>
      <c r="AT2767" s="95">
        <v>3409544</v>
      </c>
      <c r="AU2767" s="95">
        <v>3669375</v>
      </c>
      <c r="AV2767" s="95">
        <v>922</v>
      </c>
      <c r="AW2767" s="95">
        <v>902</v>
      </c>
      <c r="AX2767" s="72">
        <v>283.37</v>
      </c>
      <c r="AY2767" s="72">
        <v>375.95</v>
      </c>
      <c r="AZ2767" s="72">
        <v>659.32</v>
      </c>
      <c r="BA2767" s="95">
        <v>3138597</v>
      </c>
      <c r="BB2767" s="95">
        <v>4073833</v>
      </c>
      <c r="BC2767" s="95">
        <v>923</v>
      </c>
      <c r="BD2767" s="95">
        <v>903</v>
      </c>
      <c r="BE2767" s="72">
        <v>285.24</v>
      </c>
      <c r="BF2767" s="72">
        <v>357.44</v>
      </c>
      <c r="BG2767" s="72">
        <v>642.67999999999995</v>
      </c>
      <c r="BH2767" s="95">
        <v>3190134</v>
      </c>
      <c r="BI2767" s="95">
        <v>3890413</v>
      </c>
      <c r="BJ2767" s="95">
        <v>932</v>
      </c>
      <c r="BK2767" s="95">
        <v>907</v>
      </c>
      <c r="BL2767" s="72">
        <v>309.3</v>
      </c>
      <c r="BM2767" s="72">
        <v>380.23</v>
      </c>
      <c r="BN2767" s="72">
        <v>689.53</v>
      </c>
      <c r="BO2767" s="95">
        <v>3481493</v>
      </c>
      <c r="BP2767" s="95">
        <v>4156713</v>
      </c>
      <c r="BQ2767" s="95">
        <v>938</v>
      </c>
      <c r="BR2767" s="95">
        <v>911</v>
      </c>
      <c r="BS2767" s="72">
        <v>225.35</v>
      </c>
      <c r="BT2767" s="72">
        <v>364.54</v>
      </c>
      <c r="BU2767" s="72">
        <v>589.89</v>
      </c>
      <c r="BV2767" s="95">
        <v>2606819.38</v>
      </c>
      <c r="BW2767" s="95">
        <v>4068290.44</v>
      </c>
      <c r="BX2767" s="95">
        <v>964</v>
      </c>
      <c r="BY2767" s="95">
        <v>930</v>
      </c>
      <c r="BZ2767" s="95">
        <v>912</v>
      </c>
      <c r="CA2767" s="95">
        <v>913</v>
      </c>
      <c r="CB2767" s="95">
        <v>920</v>
      </c>
      <c r="CC2767" s="95">
        <v>925</v>
      </c>
      <c r="CD2767" s="95">
        <v>947</v>
      </c>
      <c r="CE2767" s="72">
        <v>650.75523149000003</v>
      </c>
      <c r="CF2767" s="72">
        <v>676.59346364999999</v>
      </c>
      <c r="CG2767" s="72">
        <v>712.40329333</v>
      </c>
      <c r="CH2767" s="72">
        <v>716.50152150999998</v>
      </c>
      <c r="CI2767" s="72">
        <v>731.52548966999996</v>
      </c>
      <c r="CJ2767" s="96">
        <v>0.99449066050000001</v>
      </c>
      <c r="CK2767" s="96">
        <v>0.97446995189999996</v>
      </c>
      <c r="CL2767" s="96">
        <v>0.90212946240000003</v>
      </c>
      <c r="CM2767" s="96">
        <v>0.96235664450000002</v>
      </c>
      <c r="CN2767" s="96">
        <v>0.8063833842</v>
      </c>
      <c r="CO2767" s="96">
        <v>0.91941231489999997</v>
      </c>
      <c r="CP2767" s="96">
        <v>1.0093034491999999</v>
      </c>
      <c r="CQ2767" s="96">
        <v>0.99584056389999998</v>
      </c>
      <c r="CR2767" s="96">
        <v>1.0135189725</v>
      </c>
      <c r="CS2767" s="95">
        <v>887</v>
      </c>
      <c r="CT2767" s="95">
        <v>918</v>
      </c>
      <c r="CU2767" s="95">
        <v>908</v>
      </c>
      <c r="CV2767" s="95">
        <v>916</v>
      </c>
      <c r="CW2767" s="95">
        <v>932</v>
      </c>
      <c r="CX2767" s="96">
        <v>0.97382938200000002</v>
      </c>
      <c r="CY2767" s="96">
        <v>0.94424759199999997</v>
      </c>
      <c r="CZ2767" s="96">
        <v>0.89539642100000005</v>
      </c>
      <c r="DA2767" s="96">
        <v>0.91124431900000002</v>
      </c>
      <c r="DB2767" s="96">
        <v>0.87458569799999997</v>
      </c>
      <c r="DC2767">
        <v>2013</v>
      </c>
      <c r="DD2767" s="6">
        <v>910.6</v>
      </c>
      <c r="DE2767" s="96">
        <v>6.9661899999999999E-4</v>
      </c>
      <c r="DF2767" s="72">
        <v>777.83</v>
      </c>
      <c r="DG2767" s="96">
        <v>1</v>
      </c>
      <c r="DH2767" s="72">
        <v>777.83</v>
      </c>
      <c r="DI2767" s="72">
        <v>818.63612964000004</v>
      </c>
      <c r="DJ2767" s="96">
        <v>0.95425363500000004</v>
      </c>
      <c r="DK2767" s="72">
        <v>779.69673209999996</v>
      </c>
      <c r="DL2767" s="96">
        <v>1.0075728719999999</v>
      </c>
      <c r="DM2767" s="72">
        <v>785.60127561000002</v>
      </c>
      <c r="DN2767" s="96">
        <v>1</v>
      </c>
      <c r="DO2767" s="96">
        <v>2.8649999999999999E-3</v>
      </c>
      <c r="DP2767" s="72">
        <v>2.25</v>
      </c>
      <c r="DQ2767" s="72">
        <v>783.35</v>
      </c>
      <c r="DR2767" t="s">
        <v>518</v>
      </c>
      <c r="DT2767" t="s">
        <v>1038</v>
      </c>
    </row>
    <row r="2768" spans="1:124" x14ac:dyDescent="0.3">
      <c r="A2768" t="s">
        <v>1693</v>
      </c>
      <c r="B2768">
        <v>45790</v>
      </c>
      <c r="C2768" s="95">
        <v>4630</v>
      </c>
      <c r="D2768" s="95">
        <v>21725713</v>
      </c>
      <c r="E2768" s="95">
        <v>4497</v>
      </c>
      <c r="F2768" s="95">
        <v>19277210</v>
      </c>
      <c r="G2768" s="95">
        <v>735</v>
      </c>
      <c r="H2768" s="95">
        <v>3049967</v>
      </c>
      <c r="I2768" s="95">
        <v>689</v>
      </c>
      <c r="J2768" s="95">
        <v>3105092</v>
      </c>
      <c r="K2768" s="95">
        <v>4510</v>
      </c>
      <c r="L2768" s="95">
        <v>20245841</v>
      </c>
      <c r="M2768" s="95">
        <v>4368</v>
      </c>
      <c r="N2768" s="95">
        <v>20255912</v>
      </c>
      <c r="O2768" s="95">
        <v>771</v>
      </c>
      <c r="P2768" s="95">
        <v>3637545</v>
      </c>
      <c r="Q2768" s="95">
        <v>705</v>
      </c>
      <c r="R2768" s="95">
        <v>3416189</v>
      </c>
      <c r="S2768" s="95">
        <v>4431</v>
      </c>
      <c r="T2768" s="95">
        <v>23435239</v>
      </c>
      <c r="U2768" s="95">
        <v>4268</v>
      </c>
      <c r="V2768" s="95">
        <v>21879683</v>
      </c>
      <c r="W2768" s="95">
        <v>763</v>
      </c>
      <c r="X2768" s="95">
        <v>2722803</v>
      </c>
      <c r="Y2768" s="95">
        <v>700</v>
      </c>
      <c r="Z2768" s="95">
        <v>3602074</v>
      </c>
      <c r="AA2768" s="95">
        <v>4394</v>
      </c>
      <c r="AB2768" s="95">
        <v>20560668</v>
      </c>
      <c r="AC2768" s="95">
        <v>4205</v>
      </c>
      <c r="AD2768" s="95">
        <v>21494591</v>
      </c>
      <c r="AE2768" s="95">
        <v>757</v>
      </c>
      <c r="AF2768" s="95">
        <v>3141730</v>
      </c>
      <c r="AG2768" s="95">
        <v>683</v>
      </c>
      <c r="AH2768" s="95">
        <v>3949373</v>
      </c>
      <c r="AI2768" s="95">
        <v>4372</v>
      </c>
      <c r="AJ2768" s="95">
        <v>22268038.18</v>
      </c>
      <c r="AK2768" s="95">
        <v>4176</v>
      </c>
      <c r="AL2768" s="95">
        <v>22843077.34</v>
      </c>
      <c r="AM2768" s="95">
        <v>767</v>
      </c>
      <c r="AN2768" s="95">
        <v>2680776</v>
      </c>
      <c r="AO2768" s="95">
        <v>695</v>
      </c>
      <c r="AP2768" s="95">
        <v>4221537</v>
      </c>
      <c r="AQ2768" s="72">
        <v>384.84</v>
      </c>
      <c r="AR2768" s="72">
        <v>359.66</v>
      </c>
      <c r="AS2768" s="72">
        <v>744.5</v>
      </c>
      <c r="AT2768" s="95">
        <v>24775680</v>
      </c>
      <c r="AU2768" s="95">
        <v>22382302</v>
      </c>
      <c r="AV2768" s="95">
        <v>5365</v>
      </c>
      <c r="AW2768" s="95">
        <v>5186</v>
      </c>
      <c r="AX2768" s="72">
        <v>376.88</v>
      </c>
      <c r="AY2768" s="72">
        <v>388.86</v>
      </c>
      <c r="AZ2768" s="72">
        <v>765.74</v>
      </c>
      <c r="BA2768" s="95">
        <v>23883386</v>
      </c>
      <c r="BB2768" s="95">
        <v>23672101</v>
      </c>
      <c r="BC2768" s="95">
        <v>5281</v>
      </c>
      <c r="BD2768" s="95">
        <v>5073</v>
      </c>
      <c r="BE2768" s="72">
        <v>419.68</v>
      </c>
      <c r="BF2768" s="72">
        <v>427.43</v>
      </c>
      <c r="BG2768" s="72">
        <v>847.11</v>
      </c>
      <c r="BH2768" s="95">
        <v>26158042</v>
      </c>
      <c r="BI2768" s="95">
        <v>25481757</v>
      </c>
      <c r="BJ2768" s="95">
        <v>5194</v>
      </c>
      <c r="BK2768" s="95">
        <v>4968</v>
      </c>
      <c r="BL2768" s="72">
        <v>383.46</v>
      </c>
      <c r="BM2768" s="72">
        <v>433.78</v>
      </c>
      <c r="BN2768" s="72">
        <v>817.24</v>
      </c>
      <c r="BO2768" s="95">
        <v>23702398</v>
      </c>
      <c r="BP2768" s="95">
        <v>25443964</v>
      </c>
      <c r="BQ2768" s="95">
        <v>5151</v>
      </c>
      <c r="BR2768" s="95">
        <v>4888</v>
      </c>
      <c r="BS2768" s="72">
        <v>404.57</v>
      </c>
      <c r="BT2768" s="72">
        <v>463.02</v>
      </c>
      <c r="BU2768" s="72">
        <v>867.59</v>
      </c>
      <c r="BV2768" s="95">
        <v>24948814.18</v>
      </c>
      <c r="BW2768" s="95">
        <v>27064614.34</v>
      </c>
      <c r="BX2768" s="95">
        <v>5139</v>
      </c>
      <c r="BY2768" s="95">
        <v>4871</v>
      </c>
      <c r="BZ2768" s="95">
        <v>5280</v>
      </c>
      <c r="CA2768" s="95">
        <v>5180</v>
      </c>
      <c r="CB2768" s="95">
        <v>5085</v>
      </c>
      <c r="CC2768" s="95">
        <v>5026</v>
      </c>
      <c r="CD2768" s="95">
        <v>5008</v>
      </c>
      <c r="CE2768" s="72">
        <v>650.75523149000003</v>
      </c>
      <c r="CF2768" s="72">
        <v>676.59346364999999</v>
      </c>
      <c r="CG2768" s="72">
        <v>712.40329333</v>
      </c>
      <c r="CH2768" s="72">
        <v>716.50152150999998</v>
      </c>
      <c r="CI2768" s="72">
        <v>731.52548966999996</v>
      </c>
      <c r="CJ2768" s="96">
        <v>1.1440553437000001</v>
      </c>
      <c r="CK2768" s="96">
        <v>1.1317579036000001</v>
      </c>
      <c r="CL2768" s="96">
        <v>1.1890877091000001</v>
      </c>
      <c r="CM2768" s="96">
        <v>1.1405977174999999</v>
      </c>
      <c r="CN2768" s="96">
        <v>1.1860010515999999</v>
      </c>
      <c r="CO2768" s="96">
        <v>1.0203044053000001</v>
      </c>
      <c r="CP2768" s="96">
        <v>1.1352493815</v>
      </c>
      <c r="CQ2768" s="96">
        <v>0.99584056389999998</v>
      </c>
      <c r="CR2768" s="96">
        <v>1.1399909389</v>
      </c>
      <c r="CS2768" s="95">
        <v>5064</v>
      </c>
      <c r="CT2768" s="95">
        <v>5007</v>
      </c>
      <c r="CU2768" s="95">
        <v>4897</v>
      </c>
      <c r="CV2768" s="95">
        <v>4804</v>
      </c>
      <c r="CW2768" s="95">
        <v>4826</v>
      </c>
      <c r="CX2768" s="96">
        <v>1.017708622</v>
      </c>
      <c r="CY2768" s="96">
        <v>1.009269974</v>
      </c>
      <c r="CZ2768" s="96">
        <v>1.0073515209999999</v>
      </c>
      <c r="DA2768" s="96">
        <v>1.02702625</v>
      </c>
      <c r="DB2768" s="96">
        <v>1.0409287270000001</v>
      </c>
      <c r="DC2768">
        <v>2013</v>
      </c>
      <c r="DD2768" s="6">
        <v>4997.2</v>
      </c>
      <c r="DE2768" s="96">
        <v>3.2095797E-3</v>
      </c>
      <c r="DF2768" s="72">
        <v>872.69</v>
      </c>
      <c r="DG2768" s="96">
        <v>1.0007865443999999</v>
      </c>
      <c r="DH2768" s="72">
        <v>873.37640941999996</v>
      </c>
      <c r="DI2768" s="72">
        <v>818.63612964000004</v>
      </c>
      <c r="DJ2768" s="96">
        <v>1</v>
      </c>
      <c r="DK2768" s="72">
        <v>873.37640941999996</v>
      </c>
      <c r="DL2768" s="96">
        <v>1</v>
      </c>
      <c r="DM2768" s="72">
        <v>873.37640941999996</v>
      </c>
      <c r="DN2768" s="96">
        <v>1</v>
      </c>
      <c r="DO2768" s="96">
        <v>1.0651000000000001E-2</v>
      </c>
      <c r="DP2768" s="72">
        <v>9.3000000000000007</v>
      </c>
      <c r="DQ2768" s="72">
        <v>864.08</v>
      </c>
      <c r="DR2768" t="s">
        <v>1693</v>
      </c>
      <c r="DT2768" t="s">
        <v>1038</v>
      </c>
    </row>
    <row r="2769" spans="1:124" x14ac:dyDescent="0.3">
      <c r="A2769" t="s">
        <v>1694</v>
      </c>
      <c r="B2769">
        <v>45791</v>
      </c>
      <c r="C2769" s="95">
        <v>5438</v>
      </c>
      <c r="D2769" s="95">
        <v>23205789</v>
      </c>
      <c r="E2769" s="95">
        <v>5154</v>
      </c>
      <c r="F2769" s="95">
        <v>19455699</v>
      </c>
      <c r="G2769" s="95">
        <v>906</v>
      </c>
      <c r="H2769" s="95">
        <v>1873764</v>
      </c>
      <c r="I2769" s="95">
        <v>860</v>
      </c>
      <c r="J2769" s="95">
        <v>2679025</v>
      </c>
      <c r="K2769" s="95">
        <v>5094</v>
      </c>
      <c r="L2769" s="95">
        <v>24711124</v>
      </c>
      <c r="M2769" s="95">
        <v>4757</v>
      </c>
      <c r="N2769" s="95">
        <v>20450186</v>
      </c>
      <c r="O2769" s="95">
        <v>893</v>
      </c>
      <c r="P2769" s="95">
        <v>2649048</v>
      </c>
      <c r="Q2769" s="95">
        <v>844</v>
      </c>
      <c r="R2769" s="95">
        <v>2966595</v>
      </c>
      <c r="S2769" s="95">
        <v>5225</v>
      </c>
      <c r="T2769" s="95">
        <v>27394978</v>
      </c>
      <c r="U2769" s="95">
        <v>4857</v>
      </c>
      <c r="V2769" s="95">
        <v>22494052</v>
      </c>
      <c r="W2769" s="95">
        <v>940</v>
      </c>
      <c r="X2769" s="95">
        <v>3272424</v>
      </c>
      <c r="Y2769" s="95">
        <v>889</v>
      </c>
      <c r="Z2769" s="95">
        <v>3262368</v>
      </c>
      <c r="AA2769" s="95">
        <v>5374</v>
      </c>
      <c r="AB2769" s="95">
        <v>24248663</v>
      </c>
      <c r="AC2769" s="95">
        <v>4982</v>
      </c>
      <c r="AD2769" s="95">
        <v>24076002</v>
      </c>
      <c r="AE2769" s="95">
        <v>1005</v>
      </c>
      <c r="AF2769" s="95">
        <v>3960299</v>
      </c>
      <c r="AG2769" s="95">
        <v>952</v>
      </c>
      <c r="AH2769" s="95">
        <v>4200152</v>
      </c>
      <c r="AI2769" s="95">
        <v>5525</v>
      </c>
      <c r="AJ2769" s="95">
        <v>26542026</v>
      </c>
      <c r="AK2769" s="95">
        <v>5093</v>
      </c>
      <c r="AL2769" s="95">
        <v>25612126</v>
      </c>
      <c r="AM2769" s="95">
        <v>1051</v>
      </c>
      <c r="AN2769" s="95">
        <v>3277193</v>
      </c>
      <c r="AO2769" s="95">
        <v>998</v>
      </c>
      <c r="AP2769" s="95">
        <v>4266451</v>
      </c>
      <c r="AQ2769" s="72">
        <v>329.44</v>
      </c>
      <c r="AR2769" s="72">
        <v>306.70999999999998</v>
      </c>
      <c r="AS2769" s="72">
        <v>636.15</v>
      </c>
      <c r="AT2769" s="95">
        <v>25079553</v>
      </c>
      <c r="AU2769" s="95">
        <v>22134724</v>
      </c>
      <c r="AV2769" s="95">
        <v>6344</v>
      </c>
      <c r="AW2769" s="95">
        <v>6014</v>
      </c>
      <c r="AX2769" s="72">
        <v>380.83</v>
      </c>
      <c r="AY2769" s="72">
        <v>348.4</v>
      </c>
      <c r="AZ2769" s="72">
        <v>729.23</v>
      </c>
      <c r="BA2769" s="95">
        <v>27360172</v>
      </c>
      <c r="BB2769" s="95">
        <v>23416781</v>
      </c>
      <c r="BC2769" s="95">
        <v>5987</v>
      </c>
      <c r="BD2769" s="95">
        <v>5601</v>
      </c>
      <c r="BE2769" s="72">
        <v>414.54</v>
      </c>
      <c r="BF2769" s="72">
        <v>373.54</v>
      </c>
      <c r="BG2769" s="72">
        <v>788.08</v>
      </c>
      <c r="BH2769" s="95">
        <v>30667402</v>
      </c>
      <c r="BI2769" s="95">
        <v>25756420</v>
      </c>
      <c r="BJ2769" s="95">
        <v>6165</v>
      </c>
      <c r="BK2769" s="95">
        <v>5746</v>
      </c>
      <c r="BL2769" s="72">
        <v>368.51</v>
      </c>
      <c r="BM2769" s="72">
        <v>397.09</v>
      </c>
      <c r="BN2769" s="72">
        <v>765.6</v>
      </c>
      <c r="BO2769" s="95">
        <v>28208962</v>
      </c>
      <c r="BP2769" s="95">
        <v>28276154</v>
      </c>
      <c r="BQ2769" s="95">
        <v>6379</v>
      </c>
      <c r="BR2769" s="95">
        <v>5934</v>
      </c>
      <c r="BS2769" s="72">
        <v>377.88</v>
      </c>
      <c r="BT2769" s="72">
        <v>408.78</v>
      </c>
      <c r="BU2769" s="72">
        <v>786.66</v>
      </c>
      <c r="BV2769" s="95">
        <v>29819219</v>
      </c>
      <c r="BW2769" s="95">
        <v>29878577</v>
      </c>
      <c r="BX2769" s="95">
        <v>6576</v>
      </c>
      <c r="BY2769" s="95">
        <v>6091</v>
      </c>
      <c r="BZ2769" s="95">
        <v>6187</v>
      </c>
      <c r="CA2769" s="95">
        <v>5801</v>
      </c>
      <c r="CB2769" s="95">
        <v>5963</v>
      </c>
      <c r="CC2769" s="95">
        <v>6168</v>
      </c>
      <c r="CD2769" s="95">
        <v>6339</v>
      </c>
      <c r="CE2769" s="72">
        <v>650.75523149000003</v>
      </c>
      <c r="CF2769" s="72">
        <v>676.59346364999999</v>
      </c>
      <c r="CG2769" s="72">
        <v>712.40329333</v>
      </c>
      <c r="CH2769" s="72">
        <v>716.50152150999998</v>
      </c>
      <c r="CI2769" s="72">
        <v>731.52548966999996</v>
      </c>
      <c r="CJ2769" s="96">
        <v>0.97755649010000001</v>
      </c>
      <c r="CK2769" s="96">
        <v>1.0777964009000001</v>
      </c>
      <c r="CL2769" s="96">
        <v>1.1062273397</v>
      </c>
      <c r="CM2769" s="96">
        <v>1.0685252955</v>
      </c>
      <c r="CN2769" s="96">
        <v>1.0753692265000001</v>
      </c>
      <c r="CO2769" s="96">
        <v>1.1731957524000001</v>
      </c>
      <c r="CP2769" s="96">
        <v>0.90444833979999995</v>
      </c>
      <c r="CQ2769" s="96">
        <v>0.99584056389999998</v>
      </c>
      <c r="CR2769" s="96">
        <v>0.90822591829999999</v>
      </c>
      <c r="CS2769" s="95">
        <v>5742</v>
      </c>
      <c r="CT2769" s="95">
        <v>5455</v>
      </c>
      <c r="CU2769" s="95">
        <v>5672</v>
      </c>
      <c r="CV2769" s="95">
        <v>5792</v>
      </c>
      <c r="CW2769" s="95">
        <v>5934</v>
      </c>
      <c r="CX2769" s="96">
        <v>1.192870297</v>
      </c>
      <c r="CY2769" s="96">
        <v>1.183538032</v>
      </c>
      <c r="CZ2769" s="96">
        <v>1.1698366250000001</v>
      </c>
      <c r="DA2769" s="96">
        <v>1.1562835840000001</v>
      </c>
      <c r="DB2769" s="96">
        <v>1.1643686339999999</v>
      </c>
      <c r="DC2769">
        <v>2013</v>
      </c>
      <c r="DD2769" s="6">
        <v>5877.2</v>
      </c>
      <c r="DE2769" s="96">
        <v>7.6338339999999999E-4</v>
      </c>
      <c r="DF2769" s="72">
        <v>696.98</v>
      </c>
      <c r="DG2769" s="96">
        <v>1</v>
      </c>
      <c r="DH2769" s="72">
        <v>696.98</v>
      </c>
      <c r="DI2769" s="72">
        <v>818.63612964000004</v>
      </c>
      <c r="DJ2769" s="96">
        <v>1</v>
      </c>
      <c r="DK2769" s="72">
        <v>696.98</v>
      </c>
      <c r="DL2769" s="96">
        <v>1</v>
      </c>
      <c r="DM2769" s="72">
        <v>696.98</v>
      </c>
      <c r="DN2769" s="96">
        <v>1</v>
      </c>
      <c r="DO2769" s="96">
        <v>2.14E-3</v>
      </c>
      <c r="DP2769" s="72">
        <v>1.49</v>
      </c>
      <c r="DQ2769" s="72">
        <v>695.49</v>
      </c>
      <c r="DR2769" t="s">
        <v>1694</v>
      </c>
      <c r="DT2769" t="s">
        <v>1038</v>
      </c>
    </row>
    <row r="2770" spans="1:124" x14ac:dyDescent="0.3">
      <c r="A2770" t="s">
        <v>1319</v>
      </c>
      <c r="B2770">
        <v>45792</v>
      </c>
      <c r="C2770" s="95">
        <v>4147</v>
      </c>
      <c r="D2770" s="95">
        <v>17545713</v>
      </c>
      <c r="E2770" s="95">
        <v>3997</v>
      </c>
      <c r="F2770" s="95">
        <v>14406969</v>
      </c>
      <c r="G2770" s="95">
        <v>816</v>
      </c>
      <c r="H2770" s="95">
        <v>2903616</v>
      </c>
      <c r="I2770" s="95">
        <v>735</v>
      </c>
      <c r="J2770" s="95">
        <v>3038731</v>
      </c>
      <c r="K2770" s="95">
        <v>4005</v>
      </c>
      <c r="L2770" s="95">
        <v>17896681</v>
      </c>
      <c r="M2770" s="95">
        <v>3852</v>
      </c>
      <c r="N2770" s="95">
        <v>15036059</v>
      </c>
      <c r="O2770" s="95">
        <v>837</v>
      </c>
      <c r="P2770" s="95">
        <v>3316997</v>
      </c>
      <c r="Q2770" s="95">
        <v>747</v>
      </c>
      <c r="R2770" s="95">
        <v>3200758</v>
      </c>
      <c r="S2770" s="95">
        <v>3962</v>
      </c>
      <c r="T2770" s="95">
        <v>18679281</v>
      </c>
      <c r="U2770" s="95">
        <v>3799</v>
      </c>
      <c r="V2770" s="95">
        <v>16092565</v>
      </c>
      <c r="W2770" s="95">
        <v>823</v>
      </c>
      <c r="X2770" s="95">
        <v>3181985</v>
      </c>
      <c r="Y2770" s="95">
        <v>730</v>
      </c>
      <c r="Z2770" s="95">
        <v>3405020</v>
      </c>
      <c r="AA2770" s="95">
        <v>3936</v>
      </c>
      <c r="AB2770" s="95">
        <v>16977421</v>
      </c>
      <c r="AC2770" s="95">
        <v>3747</v>
      </c>
      <c r="AD2770" s="95">
        <v>16411369</v>
      </c>
      <c r="AE2770" s="95">
        <v>795</v>
      </c>
      <c r="AF2770" s="95">
        <v>2708363</v>
      </c>
      <c r="AG2770" s="95">
        <v>711</v>
      </c>
      <c r="AH2770" s="95">
        <v>3295299</v>
      </c>
      <c r="AI2770" s="95">
        <v>3988</v>
      </c>
      <c r="AJ2770" s="95">
        <v>18748006</v>
      </c>
      <c r="AK2770" s="95">
        <v>3771</v>
      </c>
      <c r="AL2770" s="95">
        <v>17119646.77</v>
      </c>
      <c r="AM2770" s="95">
        <v>810</v>
      </c>
      <c r="AN2770" s="95">
        <v>2804522</v>
      </c>
      <c r="AO2770" s="95">
        <v>720</v>
      </c>
      <c r="AP2770" s="95">
        <v>3152512</v>
      </c>
      <c r="AQ2770" s="72">
        <v>343.36</v>
      </c>
      <c r="AR2770" s="72">
        <v>307.23</v>
      </c>
      <c r="AS2770" s="72">
        <v>650.59</v>
      </c>
      <c r="AT2770" s="95">
        <v>20449329</v>
      </c>
      <c r="AU2770" s="95">
        <v>17445700</v>
      </c>
      <c r="AV2770" s="95">
        <v>4963</v>
      </c>
      <c r="AW2770" s="95">
        <v>4732</v>
      </c>
      <c r="AX2770" s="72">
        <v>365.1</v>
      </c>
      <c r="AY2770" s="72">
        <v>330.45</v>
      </c>
      <c r="AZ2770" s="72">
        <v>695.55</v>
      </c>
      <c r="BA2770" s="95">
        <v>21213678</v>
      </c>
      <c r="BB2770" s="95">
        <v>18236817</v>
      </c>
      <c r="BC2770" s="95">
        <v>4842</v>
      </c>
      <c r="BD2770" s="95">
        <v>4599</v>
      </c>
      <c r="BE2770" s="72">
        <v>380.73</v>
      </c>
      <c r="BF2770" s="72">
        <v>358.75</v>
      </c>
      <c r="BG2770" s="72">
        <v>739.48</v>
      </c>
      <c r="BH2770" s="95">
        <v>21861266</v>
      </c>
      <c r="BI2770" s="95">
        <v>19497585</v>
      </c>
      <c r="BJ2770" s="95">
        <v>4785</v>
      </c>
      <c r="BK2770" s="95">
        <v>4529</v>
      </c>
      <c r="BL2770" s="72">
        <v>346.75</v>
      </c>
      <c r="BM2770" s="72">
        <v>368.38</v>
      </c>
      <c r="BN2770" s="72">
        <v>715.13</v>
      </c>
      <c r="BO2770" s="95">
        <v>19685784</v>
      </c>
      <c r="BP2770" s="95">
        <v>19706668</v>
      </c>
      <c r="BQ2770" s="95">
        <v>4731</v>
      </c>
      <c r="BR2770" s="95">
        <v>4458</v>
      </c>
      <c r="BS2770" s="72">
        <v>374.33</v>
      </c>
      <c r="BT2770" s="72">
        <v>376.16</v>
      </c>
      <c r="BU2770" s="72">
        <v>750.49</v>
      </c>
      <c r="BV2770" s="95">
        <v>21552528</v>
      </c>
      <c r="BW2770" s="95">
        <v>20272158.77</v>
      </c>
      <c r="BX2770" s="95">
        <v>4798</v>
      </c>
      <c r="BY2770" s="95">
        <v>4491</v>
      </c>
      <c r="BZ2770" s="95">
        <v>4853</v>
      </c>
      <c r="CA2770" s="95">
        <v>4725</v>
      </c>
      <c r="CB2770" s="95">
        <v>4662</v>
      </c>
      <c r="CC2770" s="95">
        <v>4601</v>
      </c>
      <c r="CD2770" s="95">
        <v>4648</v>
      </c>
      <c r="CE2770" s="72">
        <v>650.75523149000003</v>
      </c>
      <c r="CF2770" s="72">
        <v>676.59346364999999</v>
      </c>
      <c r="CG2770" s="72">
        <v>712.40329333</v>
      </c>
      <c r="CH2770" s="72">
        <v>716.50152150999998</v>
      </c>
      <c r="CI2770" s="72">
        <v>731.52548966999996</v>
      </c>
      <c r="CJ2770" s="96">
        <v>0.99974609270000003</v>
      </c>
      <c r="CK2770" s="96">
        <v>1.0280176166999999</v>
      </c>
      <c r="CL2770" s="96">
        <v>1.038007554</v>
      </c>
      <c r="CM2770" s="96">
        <v>0.99808580800000002</v>
      </c>
      <c r="CN2770" s="96">
        <v>1.0259246063</v>
      </c>
      <c r="CO2770" s="96">
        <v>0.98713697379999998</v>
      </c>
      <c r="CP2770" s="96">
        <v>1.0312209578</v>
      </c>
      <c r="CQ2770" s="96">
        <v>0.99584056389999998</v>
      </c>
      <c r="CR2770" s="96">
        <v>1.0355280230999999</v>
      </c>
      <c r="CS2770" s="95">
        <v>4924</v>
      </c>
      <c r="CT2770" s="95">
        <v>4835</v>
      </c>
      <c r="CU2770" s="95">
        <v>4824</v>
      </c>
      <c r="CV2770" s="95">
        <v>4835</v>
      </c>
      <c r="CW2770" s="95">
        <v>4874</v>
      </c>
      <c r="CX2770" s="96">
        <v>1.0008768379999999</v>
      </c>
      <c r="CY2770" s="96">
        <v>0.976787611</v>
      </c>
      <c r="CZ2770" s="96">
        <v>0.97871794400000001</v>
      </c>
      <c r="DA2770" s="96">
        <v>1.0046120460000001</v>
      </c>
      <c r="DB2770" s="96">
        <v>0.97452013000000004</v>
      </c>
      <c r="DC2770">
        <v>2013</v>
      </c>
      <c r="DD2770" s="6">
        <v>4561.8</v>
      </c>
      <c r="DE2770" s="96">
        <v>1.0893274999999999E-3</v>
      </c>
      <c r="DF2770" s="72">
        <v>794.41</v>
      </c>
      <c r="DG2770" s="96">
        <v>1</v>
      </c>
      <c r="DH2770" s="72">
        <v>794.41</v>
      </c>
      <c r="DI2770" s="72">
        <v>794.55905310000003</v>
      </c>
      <c r="DJ2770" s="96">
        <v>1</v>
      </c>
      <c r="DK2770" s="72">
        <v>794.41</v>
      </c>
      <c r="DL2770" s="96">
        <v>1</v>
      </c>
      <c r="DM2770" s="72">
        <v>794.41</v>
      </c>
      <c r="DN2770" s="96">
        <v>1</v>
      </c>
      <c r="DO2770" s="96">
        <v>3.307E-3</v>
      </c>
      <c r="DP2770" s="72">
        <v>2.63</v>
      </c>
      <c r="DQ2770" s="72">
        <v>791.78</v>
      </c>
      <c r="DR2770" t="s">
        <v>1319</v>
      </c>
      <c r="DT2770" t="s">
        <v>1038</v>
      </c>
    </row>
    <row r="2771" spans="1:124" x14ac:dyDescent="0.3">
      <c r="A2771" t="s">
        <v>520</v>
      </c>
      <c r="B2771">
        <v>45793</v>
      </c>
      <c r="C2771" s="95">
        <v>487</v>
      </c>
      <c r="D2771" s="95">
        <v>1226977</v>
      </c>
      <c r="E2771" s="95">
        <v>475</v>
      </c>
      <c r="F2771" s="95">
        <v>1526180</v>
      </c>
      <c r="G2771" s="95">
        <v>47</v>
      </c>
      <c r="H2771" s="95">
        <v>118451</v>
      </c>
      <c r="I2771" s="95">
        <v>46</v>
      </c>
      <c r="J2771" s="95">
        <v>123072</v>
      </c>
      <c r="K2771" s="95">
        <v>476</v>
      </c>
      <c r="L2771" s="95">
        <v>1854225</v>
      </c>
      <c r="M2771" s="95">
        <v>466</v>
      </c>
      <c r="N2771" s="95">
        <v>2074660</v>
      </c>
      <c r="O2771" s="95">
        <v>50</v>
      </c>
      <c r="P2771" s="95">
        <v>143572</v>
      </c>
      <c r="Q2771" s="95">
        <v>48</v>
      </c>
      <c r="R2771" s="95">
        <v>112638</v>
      </c>
      <c r="S2771" s="95">
        <v>491</v>
      </c>
      <c r="T2771" s="95">
        <v>1714228</v>
      </c>
      <c r="U2771" s="95">
        <v>477</v>
      </c>
      <c r="V2771" s="95">
        <v>2033198</v>
      </c>
      <c r="W2771" s="95">
        <v>48</v>
      </c>
      <c r="X2771" s="95">
        <v>142680</v>
      </c>
      <c r="Y2771" s="95">
        <v>47</v>
      </c>
      <c r="Z2771" s="95">
        <v>125383</v>
      </c>
      <c r="AA2771" s="95">
        <v>501</v>
      </c>
      <c r="AB2771" s="95">
        <v>1882760</v>
      </c>
      <c r="AC2771" s="95">
        <v>486</v>
      </c>
      <c r="AD2771" s="95">
        <v>2129923</v>
      </c>
      <c r="AE2771" s="95">
        <v>49</v>
      </c>
      <c r="AF2771" s="95">
        <v>242739</v>
      </c>
      <c r="AG2771" s="95">
        <v>46</v>
      </c>
      <c r="AH2771" s="95">
        <v>140968</v>
      </c>
      <c r="AI2771" s="95">
        <v>512</v>
      </c>
      <c r="AJ2771" s="95">
        <v>1888517</v>
      </c>
      <c r="AK2771" s="95">
        <v>494</v>
      </c>
      <c r="AL2771" s="95">
        <v>2226107</v>
      </c>
      <c r="AM2771" s="95">
        <v>50</v>
      </c>
      <c r="AN2771" s="95">
        <v>87025</v>
      </c>
      <c r="AO2771" s="95">
        <v>47</v>
      </c>
      <c r="AP2771" s="95">
        <v>141676</v>
      </c>
      <c r="AQ2771" s="72">
        <v>209.96</v>
      </c>
      <c r="AR2771" s="72">
        <v>263.8</v>
      </c>
      <c r="AS2771" s="72">
        <v>473.76</v>
      </c>
      <c r="AT2771" s="95">
        <v>1345428</v>
      </c>
      <c r="AU2771" s="95">
        <v>1649252</v>
      </c>
      <c r="AV2771" s="95">
        <v>534</v>
      </c>
      <c r="AW2771" s="95">
        <v>521</v>
      </c>
      <c r="AX2771" s="72">
        <v>316.51</v>
      </c>
      <c r="AY2771" s="72">
        <v>354.62</v>
      </c>
      <c r="AZ2771" s="72">
        <v>671.13</v>
      </c>
      <c r="BA2771" s="95">
        <v>1997797</v>
      </c>
      <c r="BB2771" s="95">
        <v>2187298</v>
      </c>
      <c r="BC2771" s="95">
        <v>526</v>
      </c>
      <c r="BD2771" s="95">
        <v>514</v>
      </c>
      <c r="BE2771" s="72">
        <v>287.08999999999997</v>
      </c>
      <c r="BF2771" s="72">
        <v>343.29</v>
      </c>
      <c r="BG2771" s="72">
        <v>630.38</v>
      </c>
      <c r="BH2771" s="95">
        <v>1856908</v>
      </c>
      <c r="BI2771" s="95">
        <v>2158581</v>
      </c>
      <c r="BJ2771" s="95">
        <v>539</v>
      </c>
      <c r="BK2771" s="95">
        <v>524</v>
      </c>
      <c r="BL2771" s="72">
        <v>322.05</v>
      </c>
      <c r="BM2771" s="72">
        <v>355.72</v>
      </c>
      <c r="BN2771" s="72">
        <v>677.77</v>
      </c>
      <c r="BO2771" s="95">
        <v>2125499</v>
      </c>
      <c r="BP2771" s="95">
        <v>2270891</v>
      </c>
      <c r="BQ2771" s="95">
        <v>550</v>
      </c>
      <c r="BR2771" s="95">
        <v>532</v>
      </c>
      <c r="BS2771" s="72">
        <v>292.93</v>
      </c>
      <c r="BT2771" s="72">
        <v>364.72</v>
      </c>
      <c r="BU2771" s="72">
        <v>657.65</v>
      </c>
      <c r="BV2771" s="95">
        <v>1975542</v>
      </c>
      <c r="BW2771" s="95">
        <v>2367783</v>
      </c>
      <c r="BX2771" s="95">
        <v>562</v>
      </c>
      <c r="BY2771" s="95">
        <v>541</v>
      </c>
      <c r="BZ2771" s="95">
        <v>528</v>
      </c>
      <c r="CA2771" s="95">
        <v>520</v>
      </c>
      <c r="CB2771" s="95">
        <v>532</v>
      </c>
      <c r="CC2771" s="95">
        <v>541</v>
      </c>
      <c r="CD2771" s="95">
        <v>552</v>
      </c>
      <c r="CE2771" s="72">
        <v>650.75523149000003</v>
      </c>
      <c r="CF2771" s="72">
        <v>676.59346364999999</v>
      </c>
      <c r="CG2771" s="72">
        <v>712.40329333</v>
      </c>
      <c r="CH2771" s="72">
        <v>716.50152150999998</v>
      </c>
      <c r="CI2771" s="72">
        <v>731.52548966999996</v>
      </c>
      <c r="CJ2771" s="96">
        <v>0.72801566100000004</v>
      </c>
      <c r="CK2771" s="96">
        <v>0.9919250422</v>
      </c>
      <c r="CL2771" s="96">
        <v>0.88486396109999998</v>
      </c>
      <c r="CM2771" s="96">
        <v>0.94594356000000002</v>
      </c>
      <c r="CN2771" s="96">
        <v>0.89901173550000002</v>
      </c>
      <c r="CO2771" s="96">
        <v>0.92335777829999999</v>
      </c>
      <c r="CP2771" s="96">
        <v>0.96382140589999998</v>
      </c>
      <c r="CQ2771" s="96">
        <v>0.99584056389999998</v>
      </c>
      <c r="CR2771" s="96">
        <v>0.96784696579999996</v>
      </c>
      <c r="CS2771" s="95">
        <v>495</v>
      </c>
      <c r="CT2771" s="95">
        <v>509</v>
      </c>
      <c r="CU2771" s="95">
        <v>502</v>
      </c>
      <c r="CV2771" s="95">
        <v>525</v>
      </c>
      <c r="CW2771" s="95">
        <v>541</v>
      </c>
      <c r="CX2771" s="96">
        <v>0.96163191699999995</v>
      </c>
      <c r="CY2771" s="96">
        <v>0.92302621699999998</v>
      </c>
      <c r="CZ2771" s="96">
        <v>0.88967320800000005</v>
      </c>
      <c r="DA2771" s="96">
        <v>0.94412390099999999</v>
      </c>
      <c r="DB2771" s="96">
        <v>0.89975427699999999</v>
      </c>
      <c r="DC2771">
        <v>2013</v>
      </c>
      <c r="DD2771" s="6">
        <v>526.4</v>
      </c>
      <c r="DE2771" s="96">
        <v>4.9260139999999998E-4</v>
      </c>
      <c r="DF2771" s="72">
        <v>742.93</v>
      </c>
      <c r="DG2771" s="96">
        <v>1</v>
      </c>
      <c r="DH2771" s="72">
        <v>742.93</v>
      </c>
      <c r="DI2771" s="72">
        <v>818.63612964000004</v>
      </c>
      <c r="DJ2771" s="96">
        <v>0.72553428590000002</v>
      </c>
      <c r="DK2771" s="72">
        <v>763.70873692999999</v>
      </c>
      <c r="DL2771" s="96">
        <v>1.0075728719999999</v>
      </c>
      <c r="DM2771" s="72">
        <v>769.49220541</v>
      </c>
      <c r="DN2771" s="96">
        <v>1</v>
      </c>
      <c r="DO2771" s="96">
        <v>2.1450000000000002E-3</v>
      </c>
      <c r="DP2771" s="72">
        <v>1.65</v>
      </c>
      <c r="DQ2771" s="72">
        <v>767.84</v>
      </c>
      <c r="DR2771" t="s">
        <v>520</v>
      </c>
      <c r="DT2771" t="s">
        <v>1038</v>
      </c>
    </row>
    <row r="2772" spans="1:124" x14ac:dyDescent="0.3">
      <c r="A2772" t="s">
        <v>882</v>
      </c>
      <c r="B2772">
        <v>45794</v>
      </c>
      <c r="C2772" s="95">
        <v>13080</v>
      </c>
      <c r="D2772" s="95">
        <v>48912749</v>
      </c>
      <c r="E2772" s="95">
        <v>12634</v>
      </c>
      <c r="F2772" s="95">
        <v>44169409</v>
      </c>
      <c r="G2772" s="95">
        <v>1933</v>
      </c>
      <c r="H2772" s="95">
        <v>5585913</v>
      </c>
      <c r="I2772" s="95">
        <v>1760</v>
      </c>
      <c r="J2772" s="95">
        <v>6210381</v>
      </c>
      <c r="K2772" s="95">
        <v>12649</v>
      </c>
      <c r="L2772" s="95">
        <v>52771901</v>
      </c>
      <c r="M2772" s="95">
        <v>12143</v>
      </c>
      <c r="N2772" s="95">
        <v>44643206</v>
      </c>
      <c r="O2772" s="95">
        <v>1953</v>
      </c>
      <c r="P2772" s="95">
        <v>6215448</v>
      </c>
      <c r="Q2772" s="95">
        <v>1760</v>
      </c>
      <c r="R2772" s="95">
        <v>6175816</v>
      </c>
      <c r="S2772" s="95">
        <v>12469</v>
      </c>
      <c r="T2772" s="95">
        <v>50863742</v>
      </c>
      <c r="U2772" s="95">
        <v>11871</v>
      </c>
      <c r="V2772" s="95">
        <v>44009768</v>
      </c>
      <c r="W2772" s="95">
        <v>1960</v>
      </c>
      <c r="X2772" s="95">
        <v>5853963</v>
      </c>
      <c r="Y2772" s="95">
        <v>1748</v>
      </c>
      <c r="Z2772" s="95">
        <v>6157408</v>
      </c>
      <c r="AA2772" s="95">
        <v>12491</v>
      </c>
      <c r="AB2772" s="95">
        <v>43355361</v>
      </c>
      <c r="AC2772" s="95">
        <v>11817</v>
      </c>
      <c r="AD2772" s="95">
        <v>49487139</v>
      </c>
      <c r="AE2772" s="95">
        <v>1977</v>
      </c>
      <c r="AF2772" s="95">
        <v>6304575</v>
      </c>
      <c r="AG2772" s="95">
        <v>1752</v>
      </c>
      <c r="AH2772" s="95">
        <v>7243702</v>
      </c>
      <c r="AI2772" s="95">
        <v>12584</v>
      </c>
      <c r="AJ2772" s="95">
        <v>45476307.859999999</v>
      </c>
      <c r="AK2772" s="95">
        <v>11860</v>
      </c>
      <c r="AL2772" s="95">
        <v>50339909.5</v>
      </c>
      <c r="AM2772" s="95">
        <v>2038</v>
      </c>
      <c r="AN2772" s="95">
        <v>6602025</v>
      </c>
      <c r="AO2772" s="95">
        <v>1815</v>
      </c>
      <c r="AP2772" s="95">
        <v>7998597</v>
      </c>
      <c r="AQ2772" s="72">
        <v>302.51</v>
      </c>
      <c r="AR2772" s="72">
        <v>291.67</v>
      </c>
      <c r="AS2772" s="72">
        <v>594.17999999999995</v>
      </c>
      <c r="AT2772" s="95">
        <v>54498662</v>
      </c>
      <c r="AU2772" s="95">
        <v>50379790</v>
      </c>
      <c r="AV2772" s="95">
        <v>15013</v>
      </c>
      <c r="AW2772" s="95">
        <v>14394</v>
      </c>
      <c r="AX2772" s="72">
        <v>336.64</v>
      </c>
      <c r="AY2772" s="72">
        <v>304.60000000000002</v>
      </c>
      <c r="AZ2772" s="72">
        <v>641.24</v>
      </c>
      <c r="BA2772" s="95">
        <v>58987349</v>
      </c>
      <c r="BB2772" s="95">
        <v>50819022</v>
      </c>
      <c r="BC2772" s="95">
        <v>14602</v>
      </c>
      <c r="BD2772" s="95">
        <v>13903</v>
      </c>
      <c r="BE2772" s="72">
        <v>327.57</v>
      </c>
      <c r="BF2772" s="72">
        <v>306.97000000000003</v>
      </c>
      <c r="BG2772" s="72">
        <v>634.54</v>
      </c>
      <c r="BH2772" s="95">
        <v>56717705</v>
      </c>
      <c r="BI2772" s="95">
        <v>50167176</v>
      </c>
      <c r="BJ2772" s="95">
        <v>14429</v>
      </c>
      <c r="BK2772" s="95">
        <v>13619</v>
      </c>
      <c r="BL2772" s="72">
        <v>286.02999999999997</v>
      </c>
      <c r="BM2772" s="72">
        <v>348.41</v>
      </c>
      <c r="BN2772" s="72">
        <v>634.44000000000005</v>
      </c>
      <c r="BO2772" s="95">
        <v>49659936</v>
      </c>
      <c r="BP2772" s="95">
        <v>56730841</v>
      </c>
      <c r="BQ2772" s="95">
        <v>14468</v>
      </c>
      <c r="BR2772" s="95">
        <v>13569</v>
      </c>
      <c r="BS2772" s="72">
        <v>296.8</v>
      </c>
      <c r="BT2772" s="72">
        <v>355.51</v>
      </c>
      <c r="BU2772" s="72">
        <v>652.30999999999995</v>
      </c>
      <c r="BV2772" s="95">
        <v>52078332.859999999</v>
      </c>
      <c r="BW2772" s="95">
        <v>58338506.5</v>
      </c>
      <c r="BX2772" s="95">
        <v>14622</v>
      </c>
      <c r="BY2772" s="95">
        <v>13675</v>
      </c>
      <c r="BZ2772" s="95">
        <v>14718</v>
      </c>
      <c r="CA2772" s="95">
        <v>14264</v>
      </c>
      <c r="CB2772" s="95">
        <v>14039</v>
      </c>
      <c r="CC2772" s="95">
        <v>14041</v>
      </c>
      <c r="CD2772" s="95">
        <v>14159</v>
      </c>
      <c r="CE2772" s="72">
        <v>650.75523149000003</v>
      </c>
      <c r="CF2772" s="72">
        <v>676.59346364999999</v>
      </c>
      <c r="CG2772" s="72">
        <v>712.40329333</v>
      </c>
      <c r="CH2772" s="72">
        <v>716.50152150999998</v>
      </c>
      <c r="CI2772" s="72">
        <v>731.52548966999996</v>
      </c>
      <c r="CJ2772" s="96">
        <v>0.91306219489999996</v>
      </c>
      <c r="CK2772" s="96">
        <v>0.9477478493</v>
      </c>
      <c r="CL2772" s="96">
        <v>0.89070335010000001</v>
      </c>
      <c r="CM2772" s="96">
        <v>0.88546915940000004</v>
      </c>
      <c r="CN2772" s="96">
        <v>0.8917119215</v>
      </c>
      <c r="CO2772" s="96">
        <v>0.88731386069999996</v>
      </c>
      <c r="CP2772" s="96">
        <v>1.0207649571999999</v>
      </c>
      <c r="CQ2772" s="96">
        <v>0.99584056389999998</v>
      </c>
      <c r="CR2772" s="96">
        <v>1.0250283514</v>
      </c>
      <c r="CS2772" s="95">
        <v>14212</v>
      </c>
      <c r="CT2772" s="95">
        <v>13899</v>
      </c>
      <c r="CU2772" s="95">
        <v>13632</v>
      </c>
      <c r="CV2772" s="95">
        <v>13675</v>
      </c>
      <c r="CW2772" s="95">
        <v>13748</v>
      </c>
      <c r="CX2772" s="96">
        <v>0.89481348800000005</v>
      </c>
      <c r="CY2772" s="96">
        <v>0.89101579399999997</v>
      </c>
      <c r="CZ2772" s="96">
        <v>0.88248404499999999</v>
      </c>
      <c r="DA2772" s="96">
        <v>0.87294298299999995</v>
      </c>
      <c r="DB2772" s="96">
        <v>0.89490215900000003</v>
      </c>
      <c r="DC2772">
        <v>2013</v>
      </c>
      <c r="DD2772" s="6">
        <v>13832</v>
      </c>
      <c r="DE2772" s="96">
        <v>3.1698754000000001E-3</v>
      </c>
      <c r="DF2772" s="72">
        <v>784.72</v>
      </c>
      <c r="DG2772" s="96">
        <v>1</v>
      </c>
      <c r="DH2772" s="72">
        <v>784.72</v>
      </c>
      <c r="DI2772" s="72">
        <v>784.72</v>
      </c>
      <c r="DJ2772" s="96">
        <v>1</v>
      </c>
      <c r="DK2772" s="72">
        <v>784.72</v>
      </c>
      <c r="DL2772" s="96">
        <v>1</v>
      </c>
      <c r="DM2772" s="72">
        <v>784.72</v>
      </c>
      <c r="DN2772" s="96">
        <v>1</v>
      </c>
      <c r="DO2772" s="96">
        <v>7.2859999999999999E-3</v>
      </c>
      <c r="DP2772" s="72">
        <v>5.72</v>
      </c>
      <c r="DQ2772" s="72">
        <v>779</v>
      </c>
      <c r="DR2772" t="s">
        <v>882</v>
      </c>
      <c r="DT2772" t="s">
        <v>1038</v>
      </c>
    </row>
    <row r="2773" spans="1:124" x14ac:dyDescent="0.3">
      <c r="A2773" t="s">
        <v>1695</v>
      </c>
      <c r="B2773">
        <v>45795</v>
      </c>
      <c r="C2773" s="95">
        <v>2463</v>
      </c>
      <c r="D2773" s="95">
        <v>19102843</v>
      </c>
      <c r="E2773" s="95">
        <v>2329</v>
      </c>
      <c r="F2773" s="95">
        <v>13534922</v>
      </c>
      <c r="G2773" s="95">
        <v>536</v>
      </c>
      <c r="H2773" s="95">
        <v>2003724</v>
      </c>
      <c r="I2773" s="95">
        <v>489</v>
      </c>
      <c r="J2773" s="95">
        <v>1970952</v>
      </c>
      <c r="K2773" s="95">
        <v>2455</v>
      </c>
      <c r="L2773" s="95">
        <v>19386762</v>
      </c>
      <c r="M2773" s="95">
        <v>2313</v>
      </c>
      <c r="N2773" s="95">
        <v>15353161</v>
      </c>
      <c r="O2773" s="95">
        <v>559</v>
      </c>
      <c r="P2773" s="95">
        <v>2521793</v>
      </c>
      <c r="Q2773" s="95">
        <v>513</v>
      </c>
      <c r="R2773" s="95">
        <v>2446347</v>
      </c>
      <c r="S2773" s="95">
        <v>2462</v>
      </c>
      <c r="T2773" s="95">
        <v>18988534</v>
      </c>
      <c r="U2773" s="95">
        <v>2311</v>
      </c>
      <c r="V2773" s="95">
        <v>15939943</v>
      </c>
      <c r="W2773" s="95">
        <v>562</v>
      </c>
      <c r="X2773" s="95">
        <v>2501746</v>
      </c>
      <c r="Y2773" s="95">
        <v>515</v>
      </c>
      <c r="Z2773" s="95">
        <v>2751232</v>
      </c>
      <c r="AA2773" s="95">
        <v>2504</v>
      </c>
      <c r="AB2773" s="95">
        <v>13196824</v>
      </c>
      <c r="AC2773" s="95">
        <v>2347</v>
      </c>
      <c r="AD2773" s="95">
        <v>11959795</v>
      </c>
      <c r="AE2773" s="95">
        <v>574</v>
      </c>
      <c r="AF2773" s="95">
        <v>2659536</v>
      </c>
      <c r="AG2773" s="95">
        <v>539</v>
      </c>
      <c r="AH2773" s="95">
        <v>2770995</v>
      </c>
      <c r="AI2773" s="95">
        <v>2582</v>
      </c>
      <c r="AJ2773" s="95">
        <v>14011586.109999999</v>
      </c>
      <c r="AK2773" s="95">
        <v>2430</v>
      </c>
      <c r="AL2773" s="95">
        <v>13182874.029999999</v>
      </c>
      <c r="AM2773" s="95">
        <v>589</v>
      </c>
      <c r="AN2773" s="95">
        <v>2168414.35</v>
      </c>
      <c r="AO2773" s="95">
        <v>547</v>
      </c>
      <c r="AP2773" s="95">
        <v>3161893.52</v>
      </c>
      <c r="AQ2773" s="72">
        <v>586.49</v>
      </c>
      <c r="AR2773" s="72">
        <v>458.54</v>
      </c>
      <c r="AS2773" s="72">
        <v>1045.03</v>
      </c>
      <c r="AT2773" s="95">
        <v>21106567</v>
      </c>
      <c r="AU2773" s="95">
        <v>15505874</v>
      </c>
      <c r="AV2773" s="95">
        <v>2999</v>
      </c>
      <c r="AW2773" s="95">
        <v>2818</v>
      </c>
      <c r="AX2773" s="72">
        <v>605.74</v>
      </c>
      <c r="AY2773" s="72">
        <v>524.87</v>
      </c>
      <c r="AZ2773" s="72">
        <v>1130.6099999999999</v>
      </c>
      <c r="BA2773" s="95">
        <v>21908555</v>
      </c>
      <c r="BB2773" s="95">
        <v>17799508</v>
      </c>
      <c r="BC2773" s="95">
        <v>3014</v>
      </c>
      <c r="BD2773" s="95">
        <v>2826</v>
      </c>
      <c r="BE2773" s="72">
        <v>592.21</v>
      </c>
      <c r="BF2773" s="72">
        <v>551.16999999999996</v>
      </c>
      <c r="BG2773" s="72">
        <v>1143.3800000000001</v>
      </c>
      <c r="BH2773" s="95">
        <v>21490280</v>
      </c>
      <c r="BI2773" s="95">
        <v>18691175</v>
      </c>
      <c r="BJ2773" s="95">
        <v>3024</v>
      </c>
      <c r="BK2773" s="95">
        <v>2826</v>
      </c>
      <c r="BL2773" s="72">
        <v>429.29</v>
      </c>
      <c r="BM2773" s="72">
        <v>425.35</v>
      </c>
      <c r="BN2773" s="72">
        <v>854.64</v>
      </c>
      <c r="BO2773" s="95">
        <v>15856360</v>
      </c>
      <c r="BP2773" s="95">
        <v>14730790</v>
      </c>
      <c r="BQ2773" s="95">
        <v>3078</v>
      </c>
      <c r="BR2773" s="95">
        <v>2886</v>
      </c>
      <c r="BS2773" s="72">
        <v>425.21</v>
      </c>
      <c r="BT2773" s="72">
        <v>457.53</v>
      </c>
      <c r="BU2773" s="72">
        <v>882.74</v>
      </c>
      <c r="BV2773" s="95">
        <v>16180000.460000001</v>
      </c>
      <c r="BW2773" s="95">
        <v>16344767.550000001</v>
      </c>
      <c r="BX2773" s="95">
        <v>3171</v>
      </c>
      <c r="BY2773" s="95">
        <v>2977</v>
      </c>
      <c r="BZ2773" s="95">
        <v>2913</v>
      </c>
      <c r="CA2773" s="95">
        <v>2923</v>
      </c>
      <c r="CB2773" s="95">
        <v>2929</v>
      </c>
      <c r="CC2773" s="95">
        <v>2987</v>
      </c>
      <c r="CD2773" s="95">
        <v>3076</v>
      </c>
      <c r="CE2773" s="72">
        <v>650.75523149000003</v>
      </c>
      <c r="CF2773" s="72">
        <v>676.59346364999999</v>
      </c>
      <c r="CG2773" s="72">
        <v>712.40329333</v>
      </c>
      <c r="CH2773" s="72">
        <v>716.50152150999998</v>
      </c>
      <c r="CI2773" s="72">
        <v>731.52548966999996</v>
      </c>
      <c r="CJ2773" s="96">
        <v>1.6058726068</v>
      </c>
      <c r="CK2773" s="96">
        <v>1.6710329921</v>
      </c>
      <c r="CL2773" s="96">
        <v>1.604961699</v>
      </c>
      <c r="CM2773" s="96">
        <v>1.1927957922000001</v>
      </c>
      <c r="CN2773" s="96">
        <v>1.206711198</v>
      </c>
      <c r="CO2773" s="96">
        <v>0.98852009129999996</v>
      </c>
      <c r="CP2773" s="96">
        <v>1.4731869088</v>
      </c>
      <c r="CQ2773" s="96">
        <v>0.99584056389999998</v>
      </c>
      <c r="CR2773" s="96">
        <v>1.4793399183</v>
      </c>
      <c r="CS2773" s="95">
        <v>2754</v>
      </c>
      <c r="CT2773" s="95">
        <v>2770</v>
      </c>
      <c r="CU2773" s="95">
        <v>2827</v>
      </c>
      <c r="CV2773" s="95">
        <v>2894</v>
      </c>
      <c r="CW2773" s="95">
        <v>3003</v>
      </c>
      <c r="CX2773" s="96">
        <v>1.036974066</v>
      </c>
      <c r="CY2773" s="96">
        <v>0.98783679400000002</v>
      </c>
      <c r="CZ2773" s="96">
        <v>0.98426538299999999</v>
      </c>
      <c r="DA2773" s="96">
        <v>0.95386381099999995</v>
      </c>
      <c r="DB2773" s="96">
        <v>0.98211776799999995</v>
      </c>
      <c r="DC2773">
        <v>2013</v>
      </c>
      <c r="DD2773" s="6">
        <v>2866.6</v>
      </c>
      <c r="DE2773" s="96">
        <v>6.6991582999999999E-3</v>
      </c>
      <c r="DF2773" s="72">
        <v>1128.51</v>
      </c>
      <c r="DG2773" s="96">
        <v>1</v>
      </c>
      <c r="DH2773" s="72">
        <v>1128.51</v>
      </c>
      <c r="DI2773" s="72">
        <v>818.63612964000004</v>
      </c>
      <c r="DJ2773" s="96">
        <v>1</v>
      </c>
      <c r="DK2773" s="72">
        <v>1128.51</v>
      </c>
      <c r="DL2773" s="96">
        <v>1</v>
      </c>
      <c r="DM2773" s="72">
        <v>1128.51</v>
      </c>
      <c r="DN2773" s="96">
        <v>0.96665055580000003</v>
      </c>
      <c r="DO2773" s="96">
        <v>2.4827999999999999E-2</v>
      </c>
      <c r="DP2773" s="72">
        <v>27.08</v>
      </c>
      <c r="DQ2773" s="72">
        <v>1101.43</v>
      </c>
      <c r="DR2773" t="s">
        <v>1695</v>
      </c>
      <c r="DT2773" t="s">
        <v>1038</v>
      </c>
    </row>
    <row r="2774" spans="1:124" x14ac:dyDescent="0.3">
      <c r="A2774" t="s">
        <v>608</v>
      </c>
      <c r="B2774">
        <v>45796</v>
      </c>
      <c r="C2774" s="95">
        <v>695</v>
      </c>
      <c r="D2774" s="95">
        <v>3682036</v>
      </c>
      <c r="E2774" s="95">
        <v>669</v>
      </c>
      <c r="F2774" s="95">
        <v>2543885</v>
      </c>
      <c r="G2774" s="95">
        <v>117</v>
      </c>
      <c r="H2774" s="95">
        <v>458567</v>
      </c>
      <c r="I2774" s="95">
        <v>107</v>
      </c>
      <c r="J2774" s="95">
        <v>290658</v>
      </c>
      <c r="K2774" s="95">
        <v>699</v>
      </c>
      <c r="L2774" s="95">
        <v>3699083</v>
      </c>
      <c r="M2774" s="95">
        <v>668</v>
      </c>
      <c r="N2774" s="95">
        <v>2575940</v>
      </c>
      <c r="O2774" s="95">
        <v>115</v>
      </c>
      <c r="P2774" s="95">
        <v>330770</v>
      </c>
      <c r="Q2774" s="95">
        <v>102</v>
      </c>
      <c r="R2774" s="95">
        <v>326380</v>
      </c>
      <c r="S2774" s="95">
        <v>703</v>
      </c>
      <c r="T2774" s="95">
        <v>3633336</v>
      </c>
      <c r="U2774" s="95">
        <v>672</v>
      </c>
      <c r="V2774" s="95">
        <v>3013531</v>
      </c>
      <c r="W2774" s="95">
        <v>89</v>
      </c>
      <c r="X2774" s="95">
        <v>253893</v>
      </c>
      <c r="Y2774" s="95">
        <v>76</v>
      </c>
      <c r="Z2774" s="95">
        <v>250074</v>
      </c>
      <c r="AA2774" s="95">
        <v>711</v>
      </c>
      <c r="AB2774" s="95">
        <v>2965119</v>
      </c>
      <c r="AC2774" s="95">
        <v>676</v>
      </c>
      <c r="AD2774" s="95">
        <v>2348869</v>
      </c>
      <c r="AE2774" s="95">
        <v>93</v>
      </c>
      <c r="AF2774" s="95">
        <v>273718</v>
      </c>
      <c r="AG2774" s="95">
        <v>78</v>
      </c>
      <c r="AH2774" s="95">
        <v>202568</v>
      </c>
      <c r="AI2774" s="95">
        <v>739</v>
      </c>
      <c r="AJ2774" s="95">
        <v>3165706.34</v>
      </c>
      <c r="AK2774" s="95">
        <v>712</v>
      </c>
      <c r="AL2774" s="95">
        <v>2786903.55</v>
      </c>
      <c r="AM2774" s="95">
        <v>97</v>
      </c>
      <c r="AN2774" s="95">
        <v>236180</v>
      </c>
      <c r="AO2774" s="95">
        <v>81</v>
      </c>
      <c r="AP2774" s="95">
        <v>291388.87</v>
      </c>
      <c r="AQ2774" s="72">
        <v>424.94</v>
      </c>
      <c r="AR2774" s="72">
        <v>304.39999999999998</v>
      </c>
      <c r="AS2774" s="72">
        <v>729.34</v>
      </c>
      <c r="AT2774" s="95">
        <v>4140603</v>
      </c>
      <c r="AU2774" s="95">
        <v>2834543</v>
      </c>
      <c r="AV2774" s="95">
        <v>812</v>
      </c>
      <c r="AW2774" s="95">
        <v>776</v>
      </c>
      <c r="AX2774" s="72">
        <v>412.56</v>
      </c>
      <c r="AY2774" s="72">
        <v>314.10000000000002</v>
      </c>
      <c r="AZ2774" s="72">
        <v>726.66</v>
      </c>
      <c r="BA2774" s="95">
        <v>4029853</v>
      </c>
      <c r="BB2774" s="95">
        <v>2902320</v>
      </c>
      <c r="BC2774" s="95">
        <v>814</v>
      </c>
      <c r="BD2774" s="95">
        <v>770</v>
      </c>
      <c r="BE2774" s="72">
        <v>409.01</v>
      </c>
      <c r="BF2774" s="72">
        <v>363.59</v>
      </c>
      <c r="BG2774" s="72">
        <v>772.6</v>
      </c>
      <c r="BH2774" s="95">
        <v>3887229</v>
      </c>
      <c r="BI2774" s="95">
        <v>3263605</v>
      </c>
      <c r="BJ2774" s="95">
        <v>792</v>
      </c>
      <c r="BK2774" s="95">
        <v>748</v>
      </c>
      <c r="BL2774" s="72">
        <v>335.7</v>
      </c>
      <c r="BM2774" s="72">
        <v>281.99</v>
      </c>
      <c r="BN2774" s="72">
        <v>617.69000000000005</v>
      </c>
      <c r="BO2774" s="95">
        <v>3238837</v>
      </c>
      <c r="BP2774" s="95">
        <v>2551437</v>
      </c>
      <c r="BQ2774" s="95">
        <v>804</v>
      </c>
      <c r="BR2774" s="95">
        <v>754</v>
      </c>
      <c r="BS2774" s="72">
        <v>339.1</v>
      </c>
      <c r="BT2774" s="72">
        <v>323.49</v>
      </c>
      <c r="BU2774" s="72">
        <v>662.59</v>
      </c>
      <c r="BV2774" s="95">
        <v>3401886.34</v>
      </c>
      <c r="BW2774" s="95">
        <v>3078292.42</v>
      </c>
      <c r="BX2774" s="95">
        <v>836</v>
      </c>
      <c r="BY2774" s="95">
        <v>793</v>
      </c>
      <c r="BZ2774" s="95">
        <v>795</v>
      </c>
      <c r="CA2774" s="95">
        <v>793</v>
      </c>
      <c r="CB2774" s="95">
        <v>771</v>
      </c>
      <c r="CC2774" s="95">
        <v>780</v>
      </c>
      <c r="CD2774" s="95">
        <v>815</v>
      </c>
      <c r="CE2774" s="72">
        <v>650.75523149000003</v>
      </c>
      <c r="CF2774" s="72">
        <v>676.59346364999999</v>
      </c>
      <c r="CG2774" s="72">
        <v>712.40329333</v>
      </c>
      <c r="CH2774" s="72">
        <v>716.50152150999998</v>
      </c>
      <c r="CI2774" s="72">
        <v>731.52548966999996</v>
      </c>
      <c r="CJ2774" s="96">
        <v>1.1207593342</v>
      </c>
      <c r="CK2774" s="96">
        <v>1.0739979604000001</v>
      </c>
      <c r="CL2774" s="96">
        <v>1.0844980746999999</v>
      </c>
      <c r="CM2774" s="96">
        <v>0.86209167939999998</v>
      </c>
      <c r="CN2774" s="96">
        <v>0.90576474689999997</v>
      </c>
      <c r="CO2774" s="96">
        <v>0.90420930840000002</v>
      </c>
      <c r="CP2774" s="96">
        <v>1.1163591768000001</v>
      </c>
      <c r="CQ2774" s="96">
        <v>0.99584056389999998</v>
      </c>
      <c r="CR2774" s="96">
        <v>1.1210218360999999</v>
      </c>
      <c r="CS2774" s="95">
        <v>806</v>
      </c>
      <c r="CT2774" s="95">
        <v>792</v>
      </c>
      <c r="CU2774" s="95">
        <v>796</v>
      </c>
      <c r="CV2774" s="95">
        <v>772</v>
      </c>
      <c r="CW2774" s="95">
        <v>816</v>
      </c>
      <c r="CX2774" s="96">
        <v>0.90639980499999995</v>
      </c>
      <c r="CY2774" s="96">
        <v>0.90776948700000004</v>
      </c>
      <c r="CZ2774" s="96">
        <v>0.917652511</v>
      </c>
      <c r="DA2774" s="96">
        <v>0.88738677300000002</v>
      </c>
      <c r="DB2774" s="96">
        <v>0.90139191399999996</v>
      </c>
      <c r="DC2774">
        <v>2013</v>
      </c>
      <c r="DD2774" s="6">
        <v>768.2</v>
      </c>
      <c r="DE2774" s="96">
        <v>4.4549578999999997E-3</v>
      </c>
      <c r="DF2774" s="72">
        <v>857.1</v>
      </c>
      <c r="DG2774" s="96">
        <v>1</v>
      </c>
      <c r="DH2774" s="72">
        <v>857.1</v>
      </c>
      <c r="DI2774" s="72">
        <v>818.63612964000004</v>
      </c>
      <c r="DJ2774" s="96">
        <v>0.87647019339999999</v>
      </c>
      <c r="DK2774" s="72">
        <v>852.34856553999998</v>
      </c>
      <c r="DL2774" s="96">
        <v>1.0075728719999999</v>
      </c>
      <c r="DM2774" s="72">
        <v>858.80329208000001</v>
      </c>
      <c r="DN2774" s="96">
        <v>1</v>
      </c>
      <c r="DO2774" s="96">
        <v>1.9021E-2</v>
      </c>
      <c r="DP2774" s="72">
        <v>16.34</v>
      </c>
      <c r="DQ2774" s="72">
        <v>842.46</v>
      </c>
      <c r="DR2774" t="s">
        <v>608</v>
      </c>
      <c r="DT2774" t="s">
        <v>1038</v>
      </c>
    </row>
    <row r="2775" spans="1:124" x14ac:dyDescent="0.3">
      <c r="A2775" t="s">
        <v>407</v>
      </c>
      <c r="B2775">
        <v>45797</v>
      </c>
      <c r="C2775" s="95">
        <v>1191</v>
      </c>
      <c r="D2775" s="95">
        <v>5338313</v>
      </c>
      <c r="E2775" s="95">
        <v>1171</v>
      </c>
      <c r="F2775" s="95">
        <v>4523591</v>
      </c>
      <c r="G2775" s="95">
        <v>186</v>
      </c>
      <c r="H2775" s="95">
        <v>536862</v>
      </c>
      <c r="I2775" s="95">
        <v>169</v>
      </c>
      <c r="J2775" s="95">
        <v>565786</v>
      </c>
      <c r="K2775" s="95">
        <v>1173</v>
      </c>
      <c r="L2775" s="95">
        <v>5780535</v>
      </c>
      <c r="M2775" s="95">
        <v>1153</v>
      </c>
      <c r="N2775" s="95">
        <v>4193579</v>
      </c>
      <c r="O2775" s="95">
        <v>185</v>
      </c>
      <c r="P2775" s="95">
        <v>559816</v>
      </c>
      <c r="Q2775" s="95">
        <v>168</v>
      </c>
      <c r="R2775" s="95">
        <v>543682</v>
      </c>
      <c r="S2775" s="95">
        <v>1133</v>
      </c>
      <c r="T2775" s="95">
        <v>5215313</v>
      </c>
      <c r="U2775" s="95">
        <v>1107</v>
      </c>
      <c r="V2775" s="95">
        <v>3930825</v>
      </c>
      <c r="W2775" s="95">
        <v>185</v>
      </c>
      <c r="X2775" s="95">
        <v>409362</v>
      </c>
      <c r="Y2775" s="95">
        <v>167</v>
      </c>
      <c r="Z2775" s="95">
        <v>501839</v>
      </c>
      <c r="AA2775" s="95">
        <v>1128</v>
      </c>
      <c r="AB2775" s="95">
        <v>5294574</v>
      </c>
      <c r="AC2775" s="95">
        <v>1094</v>
      </c>
      <c r="AD2775" s="95">
        <v>4333793</v>
      </c>
      <c r="AE2775" s="95">
        <v>187</v>
      </c>
      <c r="AF2775" s="95">
        <v>601317</v>
      </c>
      <c r="AG2775" s="95">
        <v>168</v>
      </c>
      <c r="AH2775" s="95">
        <v>675535</v>
      </c>
      <c r="AI2775" s="95">
        <v>1123</v>
      </c>
      <c r="AJ2775" s="95">
        <v>6446872</v>
      </c>
      <c r="AK2775" s="95">
        <v>1083</v>
      </c>
      <c r="AL2775" s="95">
        <v>4817712</v>
      </c>
      <c r="AM2775" s="95">
        <v>182</v>
      </c>
      <c r="AN2775" s="95">
        <v>484540</v>
      </c>
      <c r="AO2775" s="95">
        <v>164</v>
      </c>
      <c r="AP2775" s="95">
        <v>666712</v>
      </c>
      <c r="AQ2775" s="72">
        <v>355.55</v>
      </c>
      <c r="AR2775" s="72">
        <v>316.5</v>
      </c>
      <c r="AS2775" s="72">
        <v>672.05</v>
      </c>
      <c r="AT2775" s="95">
        <v>5875175</v>
      </c>
      <c r="AU2775" s="95">
        <v>5089377</v>
      </c>
      <c r="AV2775" s="95">
        <v>1377</v>
      </c>
      <c r="AW2775" s="95">
        <v>1340</v>
      </c>
      <c r="AX2775" s="72">
        <v>389.07</v>
      </c>
      <c r="AY2775" s="72">
        <v>298.83999999999997</v>
      </c>
      <c r="AZ2775" s="72">
        <v>687.91</v>
      </c>
      <c r="BA2775" s="95">
        <v>6340351</v>
      </c>
      <c r="BB2775" s="95">
        <v>4737261</v>
      </c>
      <c r="BC2775" s="95">
        <v>1358</v>
      </c>
      <c r="BD2775" s="95">
        <v>1321</v>
      </c>
      <c r="BE2775" s="72">
        <v>355.63</v>
      </c>
      <c r="BF2775" s="72">
        <v>289.94</v>
      </c>
      <c r="BG2775" s="72">
        <v>645.57000000000005</v>
      </c>
      <c r="BH2775" s="95">
        <v>5624675</v>
      </c>
      <c r="BI2775" s="95">
        <v>4432664</v>
      </c>
      <c r="BJ2775" s="95">
        <v>1318</v>
      </c>
      <c r="BK2775" s="95">
        <v>1274</v>
      </c>
      <c r="BL2775" s="72">
        <v>373.63</v>
      </c>
      <c r="BM2775" s="72">
        <v>330.78</v>
      </c>
      <c r="BN2775" s="72">
        <v>704.41</v>
      </c>
      <c r="BO2775" s="95">
        <v>5895891</v>
      </c>
      <c r="BP2775" s="95">
        <v>5009328</v>
      </c>
      <c r="BQ2775" s="95">
        <v>1315</v>
      </c>
      <c r="BR2775" s="95">
        <v>1262</v>
      </c>
      <c r="BS2775" s="72">
        <v>442.62</v>
      </c>
      <c r="BT2775" s="72">
        <v>366.51</v>
      </c>
      <c r="BU2775" s="72">
        <v>809.13</v>
      </c>
      <c r="BV2775" s="95">
        <v>6931412</v>
      </c>
      <c r="BW2775" s="95">
        <v>5484424</v>
      </c>
      <c r="BX2775" s="95">
        <v>1305</v>
      </c>
      <c r="BY2775" s="95">
        <v>1247</v>
      </c>
      <c r="BZ2775" s="95">
        <v>1359</v>
      </c>
      <c r="CA2775" s="95">
        <v>1340</v>
      </c>
      <c r="CB2775" s="95">
        <v>1297</v>
      </c>
      <c r="CC2775" s="95">
        <v>1290</v>
      </c>
      <c r="CD2775" s="95">
        <v>1277</v>
      </c>
      <c r="CE2775" s="72">
        <v>650.75523149000003</v>
      </c>
      <c r="CF2775" s="72">
        <v>676.59346364999999</v>
      </c>
      <c r="CG2775" s="72">
        <v>712.40329333</v>
      </c>
      <c r="CH2775" s="72">
        <v>716.50152150999998</v>
      </c>
      <c r="CI2775" s="72">
        <v>731.52548966999996</v>
      </c>
      <c r="CJ2775" s="96">
        <v>1.0327231615000001</v>
      </c>
      <c r="CK2775" s="96">
        <v>1.0167257547999999</v>
      </c>
      <c r="CL2775" s="96">
        <v>0.90618615329999996</v>
      </c>
      <c r="CM2775" s="96">
        <v>0.98312422070000005</v>
      </c>
      <c r="CN2775" s="96">
        <v>1.1060858595</v>
      </c>
      <c r="CO2775" s="96">
        <v>0.96537626239999996</v>
      </c>
      <c r="CP2775" s="96">
        <v>1.0451562455000001</v>
      </c>
      <c r="CQ2775" s="96">
        <v>0.99584056389999998</v>
      </c>
      <c r="CR2775" s="96">
        <v>1.0495215139</v>
      </c>
      <c r="CS2775" s="95">
        <v>1343</v>
      </c>
      <c r="CT2775" s="95">
        <v>1303</v>
      </c>
      <c r="CU2775" s="95">
        <v>1273</v>
      </c>
      <c r="CV2775" s="95">
        <v>1253</v>
      </c>
      <c r="CW2775" s="95">
        <v>1245</v>
      </c>
      <c r="CX2775" s="96">
        <v>0.98072547799999998</v>
      </c>
      <c r="CY2775" s="96">
        <v>0.97708859199999998</v>
      </c>
      <c r="CZ2775" s="96">
        <v>0.95339549000000001</v>
      </c>
      <c r="DA2775" s="96">
        <v>0.91570828800000004</v>
      </c>
      <c r="DB2775" s="96">
        <v>0.99879821700000004</v>
      </c>
      <c r="DC2775">
        <v>2013</v>
      </c>
      <c r="DD2775" s="6">
        <v>1288.8</v>
      </c>
      <c r="DE2775" s="96">
        <v>9.7130019999999999E-4</v>
      </c>
      <c r="DF2775" s="72">
        <v>805.24</v>
      </c>
      <c r="DG2775" s="96">
        <v>1</v>
      </c>
      <c r="DH2775" s="72">
        <v>805.24</v>
      </c>
      <c r="DI2775" s="72">
        <v>818.63612964000004</v>
      </c>
      <c r="DJ2775" s="96">
        <v>1</v>
      </c>
      <c r="DK2775" s="72">
        <v>805.24</v>
      </c>
      <c r="DL2775" s="96">
        <v>1</v>
      </c>
      <c r="DM2775" s="72">
        <v>805.24</v>
      </c>
      <c r="DN2775" s="96">
        <v>1</v>
      </c>
      <c r="DO2775" s="96">
        <v>3.006E-3</v>
      </c>
      <c r="DP2775" s="72">
        <v>2.42</v>
      </c>
      <c r="DQ2775" s="72">
        <v>802.82</v>
      </c>
      <c r="DR2775" t="s">
        <v>407</v>
      </c>
      <c r="DT2775" t="s">
        <v>1038</v>
      </c>
    </row>
    <row r="2776" spans="1:124" x14ac:dyDescent="0.3">
      <c r="A2776" t="s">
        <v>1696</v>
      </c>
      <c r="B2776">
        <v>45800</v>
      </c>
      <c r="C2776" s="95">
        <v>3702</v>
      </c>
      <c r="D2776" s="95">
        <v>16316495</v>
      </c>
      <c r="E2776" s="95">
        <v>3625</v>
      </c>
      <c r="F2776" s="95">
        <v>12071216</v>
      </c>
      <c r="G2776" s="95">
        <v>619</v>
      </c>
      <c r="H2776" s="95">
        <v>2241127</v>
      </c>
      <c r="I2776" s="95">
        <v>574</v>
      </c>
      <c r="J2776" s="95">
        <v>2271542</v>
      </c>
      <c r="K2776" s="95">
        <v>3628</v>
      </c>
      <c r="L2776" s="95">
        <v>17951624</v>
      </c>
      <c r="M2776" s="95">
        <v>3542</v>
      </c>
      <c r="N2776" s="95">
        <v>12352519</v>
      </c>
      <c r="O2776" s="95">
        <v>620</v>
      </c>
      <c r="P2776" s="95">
        <v>2577695</v>
      </c>
      <c r="Q2776" s="95">
        <v>578</v>
      </c>
      <c r="R2776" s="95">
        <v>2694845</v>
      </c>
      <c r="S2776" s="95">
        <v>3628</v>
      </c>
      <c r="T2776" s="95">
        <v>17883721</v>
      </c>
      <c r="U2776" s="95">
        <v>3529</v>
      </c>
      <c r="V2776" s="95">
        <v>13818679</v>
      </c>
      <c r="W2776" s="95">
        <v>627</v>
      </c>
      <c r="X2776" s="95">
        <v>2807757</v>
      </c>
      <c r="Y2776" s="95">
        <v>584</v>
      </c>
      <c r="Z2776" s="95">
        <v>2563182</v>
      </c>
      <c r="AA2776" s="95">
        <v>3635</v>
      </c>
      <c r="AB2776" s="95">
        <v>15367040</v>
      </c>
      <c r="AC2776" s="95">
        <v>3529</v>
      </c>
      <c r="AD2776" s="95">
        <v>14156877</v>
      </c>
      <c r="AE2776" s="95">
        <v>606</v>
      </c>
      <c r="AF2776" s="95">
        <v>2475684</v>
      </c>
      <c r="AG2776" s="95">
        <v>569</v>
      </c>
      <c r="AH2776" s="95">
        <v>2340187</v>
      </c>
      <c r="AI2776" s="95">
        <v>3717</v>
      </c>
      <c r="AJ2776" s="95">
        <v>17336803.550000001</v>
      </c>
      <c r="AK2776" s="95">
        <v>3605</v>
      </c>
      <c r="AL2776" s="95">
        <v>15843965.33</v>
      </c>
      <c r="AM2776" s="95">
        <v>600</v>
      </c>
      <c r="AN2776" s="95">
        <v>3003470</v>
      </c>
      <c r="AO2776" s="95">
        <v>561</v>
      </c>
      <c r="AP2776" s="95">
        <v>2733469</v>
      </c>
      <c r="AQ2776" s="72">
        <v>357.9</v>
      </c>
      <c r="AR2776" s="72">
        <v>284.64999999999998</v>
      </c>
      <c r="AS2776" s="72">
        <v>642.54999999999995</v>
      </c>
      <c r="AT2776" s="95">
        <v>18557622</v>
      </c>
      <c r="AU2776" s="95">
        <v>14342758</v>
      </c>
      <c r="AV2776" s="95">
        <v>4321</v>
      </c>
      <c r="AW2776" s="95">
        <v>4199</v>
      </c>
      <c r="AX2776" s="72">
        <v>402.73</v>
      </c>
      <c r="AY2776" s="72">
        <v>304.36</v>
      </c>
      <c r="AZ2776" s="72">
        <v>707.09</v>
      </c>
      <c r="BA2776" s="95">
        <v>20529319</v>
      </c>
      <c r="BB2776" s="95">
        <v>15047364</v>
      </c>
      <c r="BC2776" s="95">
        <v>4248</v>
      </c>
      <c r="BD2776" s="95">
        <v>4120</v>
      </c>
      <c r="BE2776" s="72">
        <v>405.24</v>
      </c>
      <c r="BF2776" s="72">
        <v>331.91</v>
      </c>
      <c r="BG2776" s="72">
        <v>737.15</v>
      </c>
      <c r="BH2776" s="95">
        <v>20691478</v>
      </c>
      <c r="BI2776" s="95">
        <v>16381861</v>
      </c>
      <c r="BJ2776" s="95">
        <v>4255</v>
      </c>
      <c r="BK2776" s="95">
        <v>4113</v>
      </c>
      <c r="BL2776" s="72">
        <v>350.6</v>
      </c>
      <c r="BM2776" s="72">
        <v>335.47</v>
      </c>
      <c r="BN2776" s="72">
        <v>686.07</v>
      </c>
      <c r="BO2776" s="95">
        <v>17842724</v>
      </c>
      <c r="BP2776" s="95">
        <v>16497064</v>
      </c>
      <c r="BQ2776" s="95">
        <v>4241</v>
      </c>
      <c r="BR2776" s="95">
        <v>4098</v>
      </c>
      <c r="BS2776" s="72">
        <v>392.64</v>
      </c>
      <c r="BT2776" s="72">
        <v>371.61</v>
      </c>
      <c r="BU2776" s="72">
        <v>764.25</v>
      </c>
      <c r="BV2776" s="95">
        <v>20340273.550000001</v>
      </c>
      <c r="BW2776" s="95">
        <v>18577434.329999998</v>
      </c>
      <c r="BX2776" s="95">
        <v>4317</v>
      </c>
      <c r="BY2776" s="95">
        <v>4166</v>
      </c>
      <c r="BZ2776" s="95">
        <v>4263</v>
      </c>
      <c r="CA2776" s="95">
        <v>4186</v>
      </c>
      <c r="CB2776" s="95">
        <v>4187</v>
      </c>
      <c r="CC2776" s="95">
        <v>4173</v>
      </c>
      <c r="CD2776" s="95">
        <v>4243</v>
      </c>
      <c r="CE2776" s="72">
        <v>650.75523149000003</v>
      </c>
      <c r="CF2776" s="72">
        <v>676.59346364999999</v>
      </c>
      <c r="CG2776" s="72">
        <v>712.40329333</v>
      </c>
      <c r="CH2776" s="72">
        <v>716.50152150999998</v>
      </c>
      <c r="CI2776" s="72">
        <v>731.52548966999996</v>
      </c>
      <c r="CJ2776" s="96">
        <v>0.98739121699999999</v>
      </c>
      <c r="CK2776" s="96">
        <v>1.0450736490999999</v>
      </c>
      <c r="CL2776" s="96">
        <v>1.0347369346999999</v>
      </c>
      <c r="CM2776" s="96">
        <v>0.95752762469999997</v>
      </c>
      <c r="CN2776" s="96">
        <v>1.0447346139</v>
      </c>
      <c r="CO2776" s="96">
        <v>0.94590157289999999</v>
      </c>
      <c r="CP2776" s="96">
        <v>1.0718798200999999</v>
      </c>
      <c r="CQ2776" s="96">
        <v>0.99584056389999998</v>
      </c>
      <c r="CR2776" s="96">
        <v>1.0763567039999999</v>
      </c>
      <c r="CS2776" s="95">
        <v>3999</v>
      </c>
      <c r="CT2776" s="95">
        <v>3885</v>
      </c>
      <c r="CU2776" s="95">
        <v>3934</v>
      </c>
      <c r="CV2776" s="95">
        <v>3948</v>
      </c>
      <c r="CW2776" s="95">
        <v>3983</v>
      </c>
      <c r="CX2776" s="96">
        <v>0.95438555000000003</v>
      </c>
      <c r="CY2776" s="96">
        <v>0.96860568000000002</v>
      </c>
      <c r="CZ2776" s="96">
        <v>0.93393940200000003</v>
      </c>
      <c r="DA2776" s="96">
        <v>0.94816474399999995</v>
      </c>
      <c r="DB2776" s="96">
        <v>0.92480975799999998</v>
      </c>
      <c r="DC2776">
        <v>2013</v>
      </c>
      <c r="DD2776" s="6">
        <v>4139.2</v>
      </c>
      <c r="DE2776" s="96">
        <v>1.2167543999999999E-3</v>
      </c>
      <c r="DF2776" s="72">
        <v>825.63</v>
      </c>
      <c r="DG2776" s="96">
        <v>1</v>
      </c>
      <c r="DH2776" s="72">
        <v>825.63</v>
      </c>
      <c r="DI2776" s="72">
        <v>818.63612964000004</v>
      </c>
      <c r="DJ2776" s="96">
        <v>1</v>
      </c>
      <c r="DK2776" s="72">
        <v>825.63</v>
      </c>
      <c r="DL2776" s="96">
        <v>1</v>
      </c>
      <c r="DM2776" s="72">
        <v>825.63</v>
      </c>
      <c r="DN2776" s="96">
        <v>1</v>
      </c>
      <c r="DO2776" s="96">
        <v>4.3369999999999997E-3</v>
      </c>
      <c r="DP2776" s="72">
        <v>3.58</v>
      </c>
      <c r="DQ2776" s="72">
        <v>822.05</v>
      </c>
      <c r="DR2776" t="s">
        <v>1696</v>
      </c>
      <c r="DT2776" t="s">
        <v>1038</v>
      </c>
    </row>
    <row r="2777" spans="1:124" x14ac:dyDescent="0.3">
      <c r="A2777" t="s">
        <v>51</v>
      </c>
      <c r="B2777">
        <v>45801</v>
      </c>
      <c r="C2777" s="95">
        <v>30371</v>
      </c>
      <c r="D2777" s="95">
        <v>143806973</v>
      </c>
      <c r="E2777" s="95">
        <v>28733</v>
      </c>
      <c r="F2777" s="95">
        <v>124409764</v>
      </c>
      <c r="G2777" s="95">
        <v>4971</v>
      </c>
      <c r="H2777" s="95">
        <v>25480568</v>
      </c>
      <c r="I2777" s="95">
        <v>4378</v>
      </c>
      <c r="J2777" s="95">
        <v>19239741</v>
      </c>
      <c r="K2777" s="95">
        <v>30460</v>
      </c>
      <c r="L2777" s="95">
        <v>146972710</v>
      </c>
      <c r="M2777" s="95">
        <v>28510</v>
      </c>
      <c r="N2777" s="95">
        <v>130583544</v>
      </c>
      <c r="O2777" s="95">
        <v>5114</v>
      </c>
      <c r="P2777" s="95">
        <v>23548506</v>
      </c>
      <c r="Q2777" s="95">
        <v>4429</v>
      </c>
      <c r="R2777" s="95">
        <v>20579919</v>
      </c>
      <c r="S2777" s="95">
        <v>31400</v>
      </c>
      <c r="T2777" s="95">
        <v>157324588</v>
      </c>
      <c r="U2777" s="95">
        <v>29041</v>
      </c>
      <c r="V2777" s="95">
        <v>140871655</v>
      </c>
      <c r="W2777" s="95">
        <v>5164</v>
      </c>
      <c r="X2777" s="95">
        <v>23480122</v>
      </c>
      <c r="Y2777" s="95">
        <v>4448</v>
      </c>
      <c r="Z2777" s="95">
        <v>21295928</v>
      </c>
      <c r="AA2777" s="95">
        <v>32435</v>
      </c>
      <c r="AB2777" s="95">
        <v>151349691</v>
      </c>
      <c r="AC2777" s="95">
        <v>29697</v>
      </c>
      <c r="AD2777" s="95">
        <v>154787129</v>
      </c>
      <c r="AE2777" s="95">
        <v>5339</v>
      </c>
      <c r="AF2777" s="95">
        <v>25219325</v>
      </c>
      <c r="AG2777" s="95">
        <v>4604</v>
      </c>
      <c r="AH2777" s="95">
        <v>24027600</v>
      </c>
      <c r="AI2777" s="95">
        <v>33617</v>
      </c>
      <c r="AJ2777" s="95">
        <v>156250854.24000001</v>
      </c>
      <c r="AK2777" s="95">
        <v>30625</v>
      </c>
      <c r="AL2777" s="95">
        <v>166907460.65000001</v>
      </c>
      <c r="AM2777" s="95">
        <v>5550</v>
      </c>
      <c r="AN2777" s="95">
        <v>28147949.260000002</v>
      </c>
      <c r="AO2777" s="95">
        <v>4754</v>
      </c>
      <c r="AP2777" s="95">
        <v>27259656.539999999</v>
      </c>
      <c r="AQ2777" s="72">
        <v>399.17</v>
      </c>
      <c r="AR2777" s="72">
        <v>361.54</v>
      </c>
      <c r="AS2777" s="72">
        <v>760.71</v>
      </c>
      <c r="AT2777" s="95">
        <v>169287541</v>
      </c>
      <c r="AU2777" s="95">
        <v>143649505</v>
      </c>
      <c r="AV2777" s="95">
        <v>35342</v>
      </c>
      <c r="AW2777" s="95">
        <v>33111</v>
      </c>
      <c r="AX2777" s="72">
        <v>399.45</v>
      </c>
      <c r="AY2777" s="72">
        <v>382.43</v>
      </c>
      <c r="AZ2777" s="72">
        <v>781.88</v>
      </c>
      <c r="BA2777" s="95">
        <v>170521216</v>
      </c>
      <c r="BB2777" s="95">
        <v>151163463</v>
      </c>
      <c r="BC2777" s="95">
        <v>35574</v>
      </c>
      <c r="BD2777" s="95">
        <v>32939</v>
      </c>
      <c r="BE2777" s="72">
        <v>412.07</v>
      </c>
      <c r="BF2777" s="72">
        <v>403.53</v>
      </c>
      <c r="BG2777" s="72">
        <v>815.6</v>
      </c>
      <c r="BH2777" s="95">
        <v>180804710</v>
      </c>
      <c r="BI2777" s="95">
        <v>162167583</v>
      </c>
      <c r="BJ2777" s="95">
        <v>36564</v>
      </c>
      <c r="BK2777" s="95">
        <v>33489</v>
      </c>
      <c r="BL2777" s="72">
        <v>389.53</v>
      </c>
      <c r="BM2777" s="72">
        <v>434.43</v>
      </c>
      <c r="BN2777" s="72">
        <v>823.96</v>
      </c>
      <c r="BO2777" s="95">
        <v>176569016</v>
      </c>
      <c r="BP2777" s="95">
        <v>178814729</v>
      </c>
      <c r="BQ2777" s="95">
        <v>37774</v>
      </c>
      <c r="BR2777" s="95">
        <v>34301</v>
      </c>
      <c r="BS2777" s="72">
        <v>392.33</v>
      </c>
      <c r="BT2777" s="72">
        <v>457.35</v>
      </c>
      <c r="BU2777" s="72">
        <v>849.68</v>
      </c>
      <c r="BV2777" s="95">
        <v>184398803.5</v>
      </c>
      <c r="BW2777" s="95">
        <v>194167117.19</v>
      </c>
      <c r="BX2777" s="95">
        <v>39167</v>
      </c>
      <c r="BY2777" s="95">
        <v>35379</v>
      </c>
      <c r="BZ2777" s="95">
        <v>34279</v>
      </c>
      <c r="CA2777" s="95">
        <v>34304</v>
      </c>
      <c r="CB2777" s="95">
        <v>35082</v>
      </c>
      <c r="CC2777" s="95">
        <v>36125</v>
      </c>
      <c r="CD2777" s="95">
        <v>37314</v>
      </c>
      <c r="CE2777" s="72">
        <v>650.75523149000003</v>
      </c>
      <c r="CF2777" s="72">
        <v>676.59346364999999</v>
      </c>
      <c r="CG2777" s="72">
        <v>712.40329333</v>
      </c>
      <c r="CH2777" s="72">
        <v>716.50152150999998</v>
      </c>
      <c r="CI2777" s="72">
        <v>731.52548966999996</v>
      </c>
      <c r="CJ2777" s="96">
        <v>1.168964863</v>
      </c>
      <c r="CK2777" s="96">
        <v>1.1556127009999999</v>
      </c>
      <c r="CL2777" s="96">
        <v>1.1448571443</v>
      </c>
      <c r="CM2777" s="96">
        <v>1.1499766228999999</v>
      </c>
      <c r="CN2777" s="96">
        <v>1.1615179676</v>
      </c>
      <c r="CO2777" s="96">
        <v>0.98514022970000004</v>
      </c>
      <c r="CP2777" s="96">
        <v>1.1736256676000001</v>
      </c>
      <c r="CQ2777" s="96">
        <v>0.99584056389999998</v>
      </c>
      <c r="CR2777" s="96">
        <v>1.1785275099000001</v>
      </c>
      <c r="CS2777" s="95">
        <v>32686</v>
      </c>
      <c r="CT2777" s="95">
        <v>33216</v>
      </c>
      <c r="CU2777" s="95">
        <v>33865</v>
      </c>
      <c r="CV2777" s="95">
        <v>34644</v>
      </c>
      <c r="CW2777" s="95">
        <v>35555</v>
      </c>
      <c r="CX2777" s="96">
        <v>0.99490543499999995</v>
      </c>
      <c r="CY2777" s="96">
        <v>0.99790911699999996</v>
      </c>
      <c r="CZ2777" s="96">
        <v>0.97647685900000003</v>
      </c>
      <c r="DA2777" s="96">
        <v>0.97736022199999995</v>
      </c>
      <c r="DB2777" s="96">
        <v>0.98006636599999997</v>
      </c>
      <c r="DC2777">
        <v>2013</v>
      </c>
      <c r="DD2777" s="6">
        <v>33843.800000000003</v>
      </c>
      <c r="DE2777" s="96">
        <v>2.3992834E-3</v>
      </c>
      <c r="DF2777" s="72">
        <v>902.93</v>
      </c>
      <c r="DG2777" s="96">
        <v>1.0027608121</v>
      </c>
      <c r="DH2777" s="72">
        <v>905.42282010999998</v>
      </c>
      <c r="DI2777" s="72">
        <v>937.34203127000001</v>
      </c>
      <c r="DJ2777" s="96">
        <v>1</v>
      </c>
      <c r="DK2777" s="72">
        <v>905.42282010999998</v>
      </c>
      <c r="DL2777" s="96">
        <v>1</v>
      </c>
      <c r="DM2777" s="72">
        <v>905.42282010999998</v>
      </c>
      <c r="DN2777" s="96">
        <v>1</v>
      </c>
      <c r="DO2777" s="96">
        <v>7.953E-3</v>
      </c>
      <c r="DP2777" s="72">
        <v>7.2</v>
      </c>
      <c r="DQ2777" s="72">
        <v>898.22</v>
      </c>
      <c r="DR2777" t="s">
        <v>51</v>
      </c>
      <c r="DT2777" t="s">
        <v>1038</v>
      </c>
    </row>
    <row r="2778" spans="1:124" x14ac:dyDescent="0.3">
      <c r="A2778" t="s">
        <v>1243</v>
      </c>
      <c r="B2778">
        <v>45802</v>
      </c>
      <c r="C2778" s="95">
        <v>1905</v>
      </c>
      <c r="D2778" s="95">
        <v>7355041</v>
      </c>
      <c r="E2778" s="95">
        <v>1853</v>
      </c>
      <c r="F2778" s="95">
        <v>6352728</v>
      </c>
      <c r="G2778" s="95">
        <v>215</v>
      </c>
      <c r="H2778" s="95">
        <v>869888</v>
      </c>
      <c r="I2778" s="95">
        <v>192</v>
      </c>
      <c r="J2778" s="95">
        <v>826161</v>
      </c>
      <c r="K2778" s="95">
        <v>1844</v>
      </c>
      <c r="L2778" s="95">
        <v>7360816</v>
      </c>
      <c r="M2778" s="95">
        <v>1790</v>
      </c>
      <c r="N2778" s="95">
        <v>6868339</v>
      </c>
      <c r="O2778" s="95">
        <v>232</v>
      </c>
      <c r="P2778" s="95">
        <v>1094370</v>
      </c>
      <c r="Q2778" s="95">
        <v>205</v>
      </c>
      <c r="R2778" s="95">
        <v>852455</v>
      </c>
      <c r="S2778" s="95">
        <v>1821</v>
      </c>
      <c r="T2778" s="95">
        <v>7435590</v>
      </c>
      <c r="U2778" s="95">
        <v>1757</v>
      </c>
      <c r="V2778" s="95">
        <v>6845422</v>
      </c>
      <c r="W2778" s="95">
        <v>224</v>
      </c>
      <c r="X2778" s="95">
        <v>1020302</v>
      </c>
      <c r="Y2778" s="95">
        <v>197</v>
      </c>
      <c r="Z2778" s="95">
        <v>993533</v>
      </c>
      <c r="AA2778" s="95">
        <v>1814</v>
      </c>
      <c r="AB2778" s="95">
        <v>7215179</v>
      </c>
      <c r="AC2778" s="95">
        <v>1741</v>
      </c>
      <c r="AD2778" s="95">
        <v>7680988</v>
      </c>
      <c r="AE2778" s="95">
        <v>229</v>
      </c>
      <c r="AF2778" s="95">
        <v>1307687</v>
      </c>
      <c r="AG2778" s="95">
        <v>198</v>
      </c>
      <c r="AH2778" s="95">
        <v>983804</v>
      </c>
      <c r="AI2778" s="95">
        <v>1801</v>
      </c>
      <c r="AJ2778" s="95">
        <v>6665450.6399999997</v>
      </c>
      <c r="AK2778" s="95">
        <v>1720</v>
      </c>
      <c r="AL2778" s="95">
        <v>8060038.4000000004</v>
      </c>
      <c r="AM2778" s="95">
        <v>233</v>
      </c>
      <c r="AN2778" s="95">
        <v>1185156</v>
      </c>
      <c r="AO2778" s="95">
        <v>205</v>
      </c>
      <c r="AP2778" s="95">
        <v>919462</v>
      </c>
      <c r="AQ2778" s="72">
        <v>323.31</v>
      </c>
      <c r="AR2778" s="72">
        <v>292.54000000000002</v>
      </c>
      <c r="AS2778" s="72">
        <v>615.85</v>
      </c>
      <c r="AT2778" s="95">
        <v>8224929</v>
      </c>
      <c r="AU2778" s="95">
        <v>7178889</v>
      </c>
      <c r="AV2778" s="95">
        <v>2120</v>
      </c>
      <c r="AW2778" s="95">
        <v>2045</v>
      </c>
      <c r="AX2778" s="72">
        <v>339.4</v>
      </c>
      <c r="AY2778" s="72">
        <v>322.51</v>
      </c>
      <c r="AZ2778" s="72">
        <v>661.91</v>
      </c>
      <c r="BA2778" s="95">
        <v>8455186</v>
      </c>
      <c r="BB2778" s="95">
        <v>7720794</v>
      </c>
      <c r="BC2778" s="95">
        <v>2076</v>
      </c>
      <c r="BD2778" s="95">
        <v>1995</v>
      </c>
      <c r="BE2778" s="72">
        <v>344.58</v>
      </c>
      <c r="BF2778" s="72">
        <v>334.31</v>
      </c>
      <c r="BG2778" s="72">
        <v>678.89</v>
      </c>
      <c r="BH2778" s="95">
        <v>8455892</v>
      </c>
      <c r="BI2778" s="95">
        <v>7838955</v>
      </c>
      <c r="BJ2778" s="95">
        <v>2045</v>
      </c>
      <c r="BK2778" s="95">
        <v>1954</v>
      </c>
      <c r="BL2778" s="72">
        <v>347.65</v>
      </c>
      <c r="BM2778" s="72">
        <v>372.39</v>
      </c>
      <c r="BN2778" s="72">
        <v>720.04</v>
      </c>
      <c r="BO2778" s="95">
        <v>8522866</v>
      </c>
      <c r="BP2778" s="95">
        <v>8664792</v>
      </c>
      <c r="BQ2778" s="95">
        <v>2043</v>
      </c>
      <c r="BR2778" s="95">
        <v>1939</v>
      </c>
      <c r="BS2778" s="72">
        <v>321.64</v>
      </c>
      <c r="BT2778" s="72">
        <v>388.72</v>
      </c>
      <c r="BU2778" s="72">
        <v>710.36</v>
      </c>
      <c r="BV2778" s="95">
        <v>7850606.6399999997</v>
      </c>
      <c r="BW2778" s="95">
        <v>8979500.4000000004</v>
      </c>
      <c r="BX2778" s="95">
        <v>2034</v>
      </c>
      <c r="BY2778" s="95">
        <v>1925</v>
      </c>
      <c r="BZ2778" s="95">
        <v>2084</v>
      </c>
      <c r="CA2778" s="95">
        <v>2037</v>
      </c>
      <c r="CB2778" s="95">
        <v>2001</v>
      </c>
      <c r="CC2778" s="95">
        <v>1994</v>
      </c>
      <c r="CD2778" s="95">
        <v>1981</v>
      </c>
      <c r="CE2778" s="72">
        <v>650.75523149000003</v>
      </c>
      <c r="CF2778" s="72">
        <v>676.59346364999999</v>
      </c>
      <c r="CG2778" s="72">
        <v>712.40329333</v>
      </c>
      <c r="CH2778" s="72">
        <v>716.50152150999998</v>
      </c>
      <c r="CI2778" s="72">
        <v>731.52548966999996</v>
      </c>
      <c r="CJ2778" s="96">
        <v>0.94636196559999997</v>
      </c>
      <c r="CK2778" s="96">
        <v>0.97829795230000005</v>
      </c>
      <c r="CL2778" s="96">
        <v>0.95295741379999999</v>
      </c>
      <c r="CM2778" s="96">
        <v>1.0049385499000001</v>
      </c>
      <c r="CN2778" s="96">
        <v>0.97106664090000006</v>
      </c>
      <c r="CO2778" s="96">
        <v>0.94921446190000003</v>
      </c>
      <c r="CP2778" s="96">
        <v>1.0226608879000001</v>
      </c>
      <c r="CQ2778" s="96">
        <v>0.99584056389999998</v>
      </c>
      <c r="CR2778" s="96">
        <v>1.0269322007999999</v>
      </c>
      <c r="CS2778" s="95">
        <v>2053</v>
      </c>
      <c r="CT2778" s="95">
        <v>2036</v>
      </c>
      <c r="CU2778" s="95">
        <v>1974</v>
      </c>
      <c r="CV2778" s="95">
        <v>1981</v>
      </c>
      <c r="CW2778" s="95">
        <v>1975</v>
      </c>
      <c r="CX2778" s="96">
        <v>0.92928969699999997</v>
      </c>
      <c r="CY2778" s="96">
        <v>0.93932806499999999</v>
      </c>
      <c r="CZ2778" s="96">
        <v>0.94633571400000005</v>
      </c>
      <c r="DA2778" s="96">
        <v>0.97349320900000003</v>
      </c>
      <c r="DB2778" s="96">
        <v>0.95864266300000001</v>
      </c>
      <c r="DC2778">
        <v>2013</v>
      </c>
      <c r="DD2778" s="6">
        <v>1971.6</v>
      </c>
      <c r="DE2778" s="96">
        <v>2.4838042000000001E-3</v>
      </c>
      <c r="DF2778" s="72">
        <v>786.71</v>
      </c>
      <c r="DG2778" s="96">
        <v>1</v>
      </c>
      <c r="DH2778" s="72">
        <v>786.71</v>
      </c>
      <c r="DI2778" s="72">
        <v>818.63612964000004</v>
      </c>
      <c r="DJ2778" s="96">
        <v>1</v>
      </c>
      <c r="DK2778" s="72">
        <v>786.71</v>
      </c>
      <c r="DL2778" s="96">
        <v>1</v>
      </c>
      <c r="DM2778" s="72">
        <v>786.71</v>
      </c>
      <c r="DN2778" s="96">
        <v>1</v>
      </c>
      <c r="DO2778" s="96">
        <v>7.1199999999999996E-3</v>
      </c>
      <c r="DP2778" s="72">
        <v>5.6</v>
      </c>
      <c r="DQ2778" s="72">
        <v>781.11</v>
      </c>
      <c r="DR2778" t="s">
        <v>1243</v>
      </c>
      <c r="DT2778" t="s">
        <v>1038</v>
      </c>
    </row>
    <row r="2779" spans="1:124" x14ac:dyDescent="0.3">
      <c r="A2779" t="s">
        <v>662</v>
      </c>
      <c r="B2779">
        <v>45803</v>
      </c>
      <c r="C2779" s="95">
        <v>2480</v>
      </c>
      <c r="D2779" s="95">
        <v>10391973</v>
      </c>
      <c r="E2779" s="95">
        <v>2417</v>
      </c>
      <c r="F2779" s="95">
        <v>9876385</v>
      </c>
      <c r="G2779" s="95">
        <v>453</v>
      </c>
      <c r="H2779" s="95">
        <v>1618553</v>
      </c>
      <c r="I2779" s="95">
        <v>413</v>
      </c>
      <c r="J2779" s="95">
        <v>1810342</v>
      </c>
      <c r="K2779" s="95">
        <v>2262</v>
      </c>
      <c r="L2779" s="95">
        <v>10112057</v>
      </c>
      <c r="M2779" s="95">
        <v>2194</v>
      </c>
      <c r="N2779" s="95">
        <v>9577249</v>
      </c>
      <c r="O2779" s="95">
        <v>432</v>
      </c>
      <c r="P2779" s="95">
        <v>1538497</v>
      </c>
      <c r="Q2779" s="95">
        <v>389</v>
      </c>
      <c r="R2779" s="95">
        <v>1648608</v>
      </c>
      <c r="S2779" s="95">
        <v>2115</v>
      </c>
      <c r="T2779" s="95">
        <v>8610505</v>
      </c>
      <c r="U2779" s="95">
        <v>2038</v>
      </c>
      <c r="V2779" s="95">
        <v>8899634</v>
      </c>
      <c r="W2779" s="95">
        <v>417</v>
      </c>
      <c r="X2779" s="95">
        <v>1222933</v>
      </c>
      <c r="Y2779" s="95">
        <v>377</v>
      </c>
      <c r="Z2779" s="95">
        <v>1622862</v>
      </c>
      <c r="AA2779" s="95">
        <v>2069</v>
      </c>
      <c r="AB2779" s="95">
        <v>8262835</v>
      </c>
      <c r="AC2779" s="95">
        <v>1975</v>
      </c>
      <c r="AD2779" s="95">
        <v>10110964</v>
      </c>
      <c r="AE2779" s="95">
        <v>446</v>
      </c>
      <c r="AF2779" s="95">
        <v>1142235</v>
      </c>
      <c r="AG2779" s="95">
        <v>401</v>
      </c>
      <c r="AH2779" s="95">
        <v>1776289</v>
      </c>
      <c r="AI2779" s="95">
        <v>2084</v>
      </c>
      <c r="AJ2779" s="95">
        <v>8913699.8399999999</v>
      </c>
      <c r="AK2779" s="95">
        <v>1990</v>
      </c>
      <c r="AL2779" s="95">
        <v>10876178.029999999</v>
      </c>
      <c r="AM2779" s="95">
        <v>451</v>
      </c>
      <c r="AN2779" s="95">
        <v>1427603</v>
      </c>
      <c r="AO2779" s="95">
        <v>412</v>
      </c>
      <c r="AP2779" s="95">
        <v>2163089</v>
      </c>
      <c r="AQ2779" s="72">
        <v>341.25</v>
      </c>
      <c r="AR2779" s="72">
        <v>344.13</v>
      </c>
      <c r="AS2779" s="72">
        <v>685.38</v>
      </c>
      <c r="AT2779" s="95">
        <v>12010526</v>
      </c>
      <c r="AU2779" s="95">
        <v>11686727</v>
      </c>
      <c r="AV2779" s="95">
        <v>2933</v>
      </c>
      <c r="AW2779" s="95">
        <v>2830</v>
      </c>
      <c r="AX2779" s="72">
        <v>360.39</v>
      </c>
      <c r="AY2779" s="72">
        <v>362.17</v>
      </c>
      <c r="AZ2779" s="72">
        <v>722.56</v>
      </c>
      <c r="BA2779" s="95">
        <v>11650554</v>
      </c>
      <c r="BB2779" s="95">
        <v>11225857</v>
      </c>
      <c r="BC2779" s="95">
        <v>2694</v>
      </c>
      <c r="BD2779" s="95">
        <v>2583</v>
      </c>
      <c r="BE2779" s="72">
        <v>323.64</v>
      </c>
      <c r="BF2779" s="72">
        <v>363.1</v>
      </c>
      <c r="BG2779" s="72">
        <v>686.74</v>
      </c>
      <c r="BH2779" s="95">
        <v>9833438</v>
      </c>
      <c r="BI2779" s="95">
        <v>10522496</v>
      </c>
      <c r="BJ2779" s="95">
        <v>2532</v>
      </c>
      <c r="BK2779" s="95">
        <v>2415</v>
      </c>
      <c r="BL2779" s="72">
        <v>311.63</v>
      </c>
      <c r="BM2779" s="72">
        <v>416.92</v>
      </c>
      <c r="BN2779" s="72">
        <v>728.55</v>
      </c>
      <c r="BO2779" s="95">
        <v>9405070</v>
      </c>
      <c r="BP2779" s="95">
        <v>11887253</v>
      </c>
      <c r="BQ2779" s="95">
        <v>2515</v>
      </c>
      <c r="BR2779" s="95">
        <v>2376</v>
      </c>
      <c r="BS2779" s="72">
        <v>339.95</v>
      </c>
      <c r="BT2779" s="72">
        <v>452.38</v>
      </c>
      <c r="BU2779" s="72">
        <v>792.33</v>
      </c>
      <c r="BV2779" s="95">
        <v>10341302.84</v>
      </c>
      <c r="BW2779" s="95">
        <v>13039267.029999999</v>
      </c>
      <c r="BX2779" s="95">
        <v>2535</v>
      </c>
      <c r="BY2779" s="95">
        <v>2402</v>
      </c>
      <c r="BZ2779" s="95">
        <v>2884</v>
      </c>
      <c r="CA2779" s="95">
        <v>2640</v>
      </c>
      <c r="CB2779" s="95">
        <v>2476</v>
      </c>
      <c r="CC2779" s="95">
        <v>2449</v>
      </c>
      <c r="CD2779" s="95">
        <v>2470</v>
      </c>
      <c r="CE2779" s="72">
        <v>650.75523149000003</v>
      </c>
      <c r="CF2779" s="72">
        <v>676.59346364999999</v>
      </c>
      <c r="CG2779" s="72">
        <v>712.40329333</v>
      </c>
      <c r="CH2779" s="72">
        <v>716.50152150999998</v>
      </c>
      <c r="CI2779" s="72">
        <v>731.52548966999996</v>
      </c>
      <c r="CJ2779" s="96">
        <v>1.0532070536</v>
      </c>
      <c r="CK2779" s="96">
        <v>1.0679381915999999</v>
      </c>
      <c r="CL2779" s="96">
        <v>0.96397645330000004</v>
      </c>
      <c r="CM2779" s="96">
        <v>1.0168157054</v>
      </c>
      <c r="CN2779" s="96">
        <v>1.0831201526000001</v>
      </c>
      <c r="CO2779" s="96">
        <v>1.0159036543</v>
      </c>
      <c r="CP2779" s="96">
        <v>1.0207774200999999</v>
      </c>
      <c r="CQ2779" s="96">
        <v>0.99584056389999998</v>
      </c>
      <c r="CR2779" s="96">
        <v>1.0250408662999999</v>
      </c>
      <c r="CS2779" s="95">
        <v>2813</v>
      </c>
      <c r="CT2779" s="95">
        <v>2550</v>
      </c>
      <c r="CU2779" s="95">
        <v>2438</v>
      </c>
      <c r="CV2779" s="95">
        <v>2385</v>
      </c>
      <c r="CW2779" s="95">
        <v>2409</v>
      </c>
      <c r="CX2779" s="96">
        <v>1.032904338</v>
      </c>
      <c r="CY2779" s="96">
        <v>1.012755311</v>
      </c>
      <c r="CZ2779" s="96">
        <v>1.0044562020000001</v>
      </c>
      <c r="DA2779" s="96">
        <v>1.001267084</v>
      </c>
      <c r="DB2779" s="96">
        <v>1.0254605080000001</v>
      </c>
      <c r="DC2779">
        <v>2013</v>
      </c>
      <c r="DD2779" s="6">
        <v>2521.1999999999998</v>
      </c>
      <c r="DE2779" s="96">
        <v>6.2957379999999997E-4</v>
      </c>
      <c r="DF2779" s="72">
        <v>786.73</v>
      </c>
      <c r="DG2779" s="96">
        <v>1</v>
      </c>
      <c r="DH2779" s="72">
        <v>786.73</v>
      </c>
      <c r="DI2779" s="72">
        <v>818.63612964000004</v>
      </c>
      <c r="DJ2779" s="96">
        <v>1</v>
      </c>
      <c r="DK2779" s="72">
        <v>786.73</v>
      </c>
      <c r="DL2779" s="96">
        <v>1</v>
      </c>
      <c r="DM2779" s="72">
        <v>786.73</v>
      </c>
      <c r="DN2779" s="96">
        <v>1</v>
      </c>
      <c r="DO2779" s="96">
        <v>2.042E-3</v>
      </c>
      <c r="DP2779" s="72">
        <v>1.61</v>
      </c>
      <c r="DQ2779" s="72">
        <v>785.12</v>
      </c>
      <c r="DR2779" t="s">
        <v>662</v>
      </c>
      <c r="DT2779" t="s">
        <v>1038</v>
      </c>
    </row>
    <row r="2780" spans="1:124" x14ac:dyDescent="0.3">
      <c r="A2780" t="s">
        <v>1697</v>
      </c>
      <c r="B2780">
        <v>45804</v>
      </c>
      <c r="C2780" s="95">
        <v>283</v>
      </c>
      <c r="D2780" s="95">
        <v>1472178</v>
      </c>
      <c r="E2780" s="95">
        <v>276</v>
      </c>
      <c r="F2780" s="95">
        <v>1301013</v>
      </c>
      <c r="G2780" s="95">
        <v>16</v>
      </c>
      <c r="H2780" s="95">
        <v>83754</v>
      </c>
      <c r="I2780" s="95">
        <v>16</v>
      </c>
      <c r="J2780" s="95">
        <v>84231</v>
      </c>
      <c r="K2780" s="95">
        <v>285</v>
      </c>
      <c r="L2780" s="95">
        <v>1333927</v>
      </c>
      <c r="M2780" s="95">
        <v>276</v>
      </c>
      <c r="N2780" s="95">
        <v>1158632</v>
      </c>
      <c r="O2780" s="95">
        <v>18</v>
      </c>
      <c r="P2780" s="95">
        <v>54560</v>
      </c>
      <c r="Q2780" s="95">
        <v>18</v>
      </c>
      <c r="R2780" s="95">
        <v>72138</v>
      </c>
      <c r="S2780" s="95">
        <v>297</v>
      </c>
      <c r="T2780" s="95">
        <v>1369243</v>
      </c>
      <c r="U2780" s="95">
        <v>286</v>
      </c>
      <c r="V2780" s="95">
        <v>1234153</v>
      </c>
      <c r="W2780" s="95">
        <v>22</v>
      </c>
      <c r="X2780" s="95">
        <v>32619</v>
      </c>
      <c r="Y2780" s="95">
        <v>22</v>
      </c>
      <c r="Z2780" s="95">
        <v>90805</v>
      </c>
      <c r="AA2780" s="95">
        <v>302</v>
      </c>
      <c r="AB2780" s="95">
        <v>1404410</v>
      </c>
      <c r="AC2780" s="95">
        <v>289</v>
      </c>
      <c r="AD2780" s="95">
        <v>1339424</v>
      </c>
      <c r="AE2780" s="95">
        <v>23</v>
      </c>
      <c r="AF2780" s="95">
        <v>64230</v>
      </c>
      <c r="AG2780" s="95">
        <v>21</v>
      </c>
      <c r="AH2780" s="95">
        <v>76167</v>
      </c>
      <c r="AI2780" s="95">
        <v>313</v>
      </c>
      <c r="AJ2780" s="95">
        <v>1573298</v>
      </c>
      <c r="AK2780" s="95">
        <v>297</v>
      </c>
      <c r="AL2780" s="95">
        <v>1418419.55</v>
      </c>
      <c r="AM2780" s="95">
        <v>23</v>
      </c>
      <c r="AN2780" s="95">
        <v>180592</v>
      </c>
      <c r="AO2780" s="95">
        <v>20</v>
      </c>
      <c r="AP2780" s="95">
        <v>110127</v>
      </c>
      <c r="AQ2780" s="72">
        <v>433.65</v>
      </c>
      <c r="AR2780" s="72">
        <v>395.33</v>
      </c>
      <c r="AS2780" s="72">
        <v>828.98</v>
      </c>
      <c r="AT2780" s="95">
        <v>1555932</v>
      </c>
      <c r="AU2780" s="95">
        <v>1385244</v>
      </c>
      <c r="AV2780" s="95">
        <v>299</v>
      </c>
      <c r="AW2780" s="95">
        <v>292</v>
      </c>
      <c r="AX2780" s="72">
        <v>381.87</v>
      </c>
      <c r="AY2780" s="72">
        <v>348.86</v>
      </c>
      <c r="AZ2780" s="72">
        <v>730.73</v>
      </c>
      <c r="BA2780" s="95">
        <v>1388487</v>
      </c>
      <c r="BB2780" s="95">
        <v>1230770</v>
      </c>
      <c r="BC2780" s="95">
        <v>303</v>
      </c>
      <c r="BD2780" s="95">
        <v>294</v>
      </c>
      <c r="BE2780" s="72">
        <v>366.21</v>
      </c>
      <c r="BF2780" s="72">
        <v>358.48</v>
      </c>
      <c r="BG2780" s="72">
        <v>724.69</v>
      </c>
      <c r="BH2780" s="95">
        <v>1401862</v>
      </c>
      <c r="BI2780" s="95">
        <v>1324958</v>
      </c>
      <c r="BJ2780" s="95">
        <v>319</v>
      </c>
      <c r="BK2780" s="95">
        <v>308</v>
      </c>
      <c r="BL2780" s="72">
        <v>376.57</v>
      </c>
      <c r="BM2780" s="72">
        <v>380.54</v>
      </c>
      <c r="BN2780" s="72">
        <v>757.11</v>
      </c>
      <c r="BO2780" s="95">
        <v>1468640</v>
      </c>
      <c r="BP2780" s="95">
        <v>1415591</v>
      </c>
      <c r="BQ2780" s="95">
        <v>325</v>
      </c>
      <c r="BR2780" s="95">
        <v>310</v>
      </c>
      <c r="BS2780" s="72">
        <v>434.99</v>
      </c>
      <c r="BT2780" s="72">
        <v>401.83</v>
      </c>
      <c r="BU2780" s="72">
        <v>836.82</v>
      </c>
      <c r="BV2780" s="95">
        <v>1753890</v>
      </c>
      <c r="BW2780" s="95">
        <v>1528546.55</v>
      </c>
      <c r="BX2780" s="95">
        <v>336</v>
      </c>
      <c r="BY2780" s="95">
        <v>317</v>
      </c>
      <c r="BZ2780" s="95">
        <v>296</v>
      </c>
      <c r="CA2780" s="95">
        <v>299</v>
      </c>
      <c r="CB2780" s="95">
        <v>314</v>
      </c>
      <c r="CC2780" s="95">
        <v>318</v>
      </c>
      <c r="CD2780" s="95">
        <v>327</v>
      </c>
      <c r="CE2780" s="72">
        <v>650.75523149000003</v>
      </c>
      <c r="CF2780" s="72">
        <v>676.59346364999999</v>
      </c>
      <c r="CG2780" s="72">
        <v>712.40329333</v>
      </c>
      <c r="CH2780" s="72">
        <v>716.50152150999998</v>
      </c>
      <c r="CI2780" s="72">
        <v>731.52548966999996</v>
      </c>
      <c r="CJ2780" s="96">
        <v>1.2738737390999999</v>
      </c>
      <c r="CK2780" s="96">
        <v>1.0800133894999999</v>
      </c>
      <c r="CL2780" s="96">
        <v>1.0172468415</v>
      </c>
      <c r="CM2780" s="96">
        <v>1.0566760533999999</v>
      </c>
      <c r="CN2780" s="96">
        <v>1.1439382656999999</v>
      </c>
      <c r="CO2780" s="96">
        <v>0.95669160819999999</v>
      </c>
      <c r="CP2780" s="96">
        <v>1.1647950586</v>
      </c>
      <c r="CQ2780" s="96">
        <v>0.99584056389999998</v>
      </c>
      <c r="CR2780" s="96">
        <v>1.1696600183000001</v>
      </c>
      <c r="CS2780" s="95">
        <v>286</v>
      </c>
      <c r="CT2780" s="95">
        <v>285</v>
      </c>
      <c r="CU2780" s="95">
        <v>290</v>
      </c>
      <c r="CV2780" s="95">
        <v>297</v>
      </c>
      <c r="CW2780" s="95">
        <v>304</v>
      </c>
      <c r="CX2780" s="96">
        <v>0.951296955</v>
      </c>
      <c r="CY2780" s="96">
        <v>0.95422497799999995</v>
      </c>
      <c r="CZ2780" s="96">
        <v>0.90988600600000002</v>
      </c>
      <c r="DA2780" s="96">
        <v>0.97631691799999998</v>
      </c>
      <c r="DB2780" s="96">
        <v>0.98955597699999998</v>
      </c>
      <c r="DC2780">
        <v>2013</v>
      </c>
      <c r="DD2780" s="6">
        <v>304.2</v>
      </c>
      <c r="DE2780" s="96">
        <v>4.6884850999999996E-3</v>
      </c>
      <c r="DF2780" s="72">
        <v>894.08</v>
      </c>
      <c r="DG2780" s="96">
        <v>1</v>
      </c>
      <c r="DH2780" s="72">
        <v>894.08</v>
      </c>
      <c r="DI2780" s="72">
        <v>818.63612964000004</v>
      </c>
      <c r="DJ2780" s="96">
        <v>0.55154328929999996</v>
      </c>
      <c r="DK2780" s="72">
        <v>860.24669005999999</v>
      </c>
      <c r="DL2780" s="96">
        <v>1.0075728719999999</v>
      </c>
      <c r="DM2780" s="72">
        <v>866.76122809000003</v>
      </c>
      <c r="DN2780" s="96">
        <v>1</v>
      </c>
      <c r="DO2780" s="96">
        <v>1.1525000000000001E-2</v>
      </c>
      <c r="DP2780" s="72">
        <v>9.99</v>
      </c>
      <c r="DQ2780" s="72">
        <v>856.77</v>
      </c>
      <c r="DR2780" t="s">
        <v>1697</v>
      </c>
      <c r="DT2780" t="s">
        <v>1038</v>
      </c>
    </row>
    <row r="2781" spans="1:124" x14ac:dyDescent="0.3">
      <c r="A2781" t="s">
        <v>1698</v>
      </c>
      <c r="B2781">
        <v>45810</v>
      </c>
      <c r="C2781" s="95">
        <v>6857</v>
      </c>
      <c r="D2781" s="95">
        <v>34947506</v>
      </c>
      <c r="E2781" s="95">
        <v>6656</v>
      </c>
      <c r="F2781" s="95">
        <v>28847509</v>
      </c>
      <c r="G2781" s="95">
        <v>1562</v>
      </c>
      <c r="H2781" s="95">
        <v>5537699</v>
      </c>
      <c r="I2781" s="95">
        <v>1457</v>
      </c>
      <c r="J2781" s="95">
        <v>6275458</v>
      </c>
      <c r="K2781" s="95">
        <v>6812</v>
      </c>
      <c r="L2781" s="95">
        <v>33422491</v>
      </c>
      <c r="M2781" s="95">
        <v>6585</v>
      </c>
      <c r="N2781" s="95">
        <v>29908756</v>
      </c>
      <c r="O2781" s="95">
        <v>1603</v>
      </c>
      <c r="P2781" s="95">
        <v>5722972</v>
      </c>
      <c r="Q2781" s="95">
        <v>1490</v>
      </c>
      <c r="R2781" s="95">
        <v>6897556</v>
      </c>
      <c r="S2781" s="95">
        <v>6858</v>
      </c>
      <c r="T2781" s="95">
        <v>32252686</v>
      </c>
      <c r="U2781" s="95">
        <v>6604</v>
      </c>
      <c r="V2781" s="95">
        <v>30878050</v>
      </c>
      <c r="W2781" s="95">
        <v>1572</v>
      </c>
      <c r="X2781" s="95">
        <v>5963959</v>
      </c>
      <c r="Y2781" s="95">
        <v>1454</v>
      </c>
      <c r="Z2781" s="95">
        <v>6838082</v>
      </c>
      <c r="AA2781" s="95">
        <v>6862</v>
      </c>
      <c r="AB2781" s="95">
        <v>32944121</v>
      </c>
      <c r="AC2781" s="95">
        <v>6576</v>
      </c>
      <c r="AD2781" s="95">
        <v>33587019</v>
      </c>
      <c r="AE2781" s="95">
        <v>1572</v>
      </c>
      <c r="AF2781" s="95">
        <v>6323320</v>
      </c>
      <c r="AG2781" s="95">
        <v>1453</v>
      </c>
      <c r="AH2781" s="95">
        <v>7940896</v>
      </c>
      <c r="AI2781" s="95">
        <v>6839</v>
      </c>
      <c r="AJ2781" s="95">
        <v>30912739.280000001</v>
      </c>
      <c r="AK2781" s="95">
        <v>6546</v>
      </c>
      <c r="AL2781" s="95">
        <v>35185811.630000003</v>
      </c>
      <c r="AM2781" s="95">
        <v>1575</v>
      </c>
      <c r="AN2781" s="95">
        <v>6684303</v>
      </c>
      <c r="AO2781" s="95">
        <v>1466</v>
      </c>
      <c r="AP2781" s="95">
        <v>8978730</v>
      </c>
      <c r="AQ2781" s="72">
        <v>400.73</v>
      </c>
      <c r="AR2781" s="72">
        <v>360.77</v>
      </c>
      <c r="AS2781" s="72">
        <v>761.5</v>
      </c>
      <c r="AT2781" s="95">
        <v>40485205</v>
      </c>
      <c r="AU2781" s="95">
        <v>35122967</v>
      </c>
      <c r="AV2781" s="95">
        <v>8419</v>
      </c>
      <c r="AW2781" s="95">
        <v>8113</v>
      </c>
      <c r="AX2781" s="72">
        <v>387.66</v>
      </c>
      <c r="AY2781" s="72">
        <v>379.84</v>
      </c>
      <c r="AZ2781" s="72">
        <v>767.5</v>
      </c>
      <c r="BA2781" s="95">
        <v>39145463</v>
      </c>
      <c r="BB2781" s="95">
        <v>36806312</v>
      </c>
      <c r="BC2781" s="95">
        <v>8415</v>
      </c>
      <c r="BD2781" s="95">
        <v>8075</v>
      </c>
      <c r="BE2781" s="72">
        <v>377.78</v>
      </c>
      <c r="BF2781" s="72">
        <v>390.05</v>
      </c>
      <c r="BG2781" s="72">
        <v>767.83</v>
      </c>
      <c r="BH2781" s="95">
        <v>38216645</v>
      </c>
      <c r="BI2781" s="95">
        <v>37716132</v>
      </c>
      <c r="BJ2781" s="95">
        <v>8430</v>
      </c>
      <c r="BK2781" s="95">
        <v>8058</v>
      </c>
      <c r="BL2781" s="72">
        <v>387.99</v>
      </c>
      <c r="BM2781" s="72">
        <v>431.02</v>
      </c>
      <c r="BN2781" s="72">
        <v>819.01</v>
      </c>
      <c r="BO2781" s="95">
        <v>39267441</v>
      </c>
      <c r="BP2781" s="95">
        <v>41527915</v>
      </c>
      <c r="BQ2781" s="95">
        <v>8434</v>
      </c>
      <c r="BR2781" s="95">
        <v>8029</v>
      </c>
      <c r="BS2781" s="72">
        <v>372.37</v>
      </c>
      <c r="BT2781" s="72">
        <v>459.36</v>
      </c>
      <c r="BU2781" s="72">
        <v>831.73</v>
      </c>
      <c r="BV2781" s="95">
        <v>37597042.280000001</v>
      </c>
      <c r="BW2781" s="95">
        <v>44164541.630000003</v>
      </c>
      <c r="BX2781" s="95">
        <v>8414</v>
      </c>
      <c r="BY2781" s="95">
        <v>8012</v>
      </c>
      <c r="BZ2781" s="95">
        <v>8273</v>
      </c>
      <c r="CA2781" s="95">
        <v>8251</v>
      </c>
      <c r="CB2781" s="95">
        <v>8251</v>
      </c>
      <c r="CC2781" s="95">
        <v>8242</v>
      </c>
      <c r="CD2781" s="95">
        <v>8217</v>
      </c>
      <c r="CE2781" s="72">
        <v>650.75523149000003</v>
      </c>
      <c r="CF2781" s="72">
        <v>676.59346364999999</v>
      </c>
      <c r="CG2781" s="72">
        <v>712.40329333</v>
      </c>
      <c r="CH2781" s="72">
        <v>716.50152150999998</v>
      </c>
      <c r="CI2781" s="72">
        <v>731.52548966999996</v>
      </c>
      <c r="CJ2781" s="96">
        <v>1.1701788370999999</v>
      </c>
      <c r="CK2781" s="96">
        <v>1.1343591702</v>
      </c>
      <c r="CL2781" s="96">
        <v>1.0778024289999999</v>
      </c>
      <c r="CM2781" s="96">
        <v>1.1430680542</v>
      </c>
      <c r="CN2781" s="96">
        <v>1.1369802034000001</v>
      </c>
      <c r="CO2781" s="96">
        <v>1.0315689780999999</v>
      </c>
      <c r="CP2781" s="96">
        <v>1.0978206624</v>
      </c>
      <c r="CQ2781" s="96">
        <v>0.99584056389999998</v>
      </c>
      <c r="CR2781" s="96">
        <v>1.1024058925</v>
      </c>
      <c r="CS2781" s="95">
        <v>7705</v>
      </c>
      <c r="CT2781" s="95">
        <v>7695</v>
      </c>
      <c r="CU2781" s="95">
        <v>7745</v>
      </c>
      <c r="CV2781" s="95">
        <v>7755</v>
      </c>
      <c r="CW2781" s="95">
        <v>7791</v>
      </c>
      <c r="CX2781" s="96">
        <v>1.061654834</v>
      </c>
      <c r="CY2781" s="96">
        <v>1.058031701</v>
      </c>
      <c r="CZ2781" s="96">
        <v>1.0390750879999999</v>
      </c>
      <c r="DA2781" s="96">
        <v>1.0024839649999999</v>
      </c>
      <c r="DB2781" s="96">
        <v>0.99716739700000001</v>
      </c>
      <c r="DC2781">
        <v>2013</v>
      </c>
      <c r="DD2781" s="6">
        <v>8057.4</v>
      </c>
      <c r="DE2781" s="96">
        <v>6.7581909999999995E-4</v>
      </c>
      <c r="DF2781" s="72">
        <v>846.06</v>
      </c>
      <c r="DG2781" s="96">
        <v>1</v>
      </c>
      <c r="DH2781" s="72">
        <v>846.06</v>
      </c>
      <c r="DI2781" s="72">
        <v>818.63612964000004</v>
      </c>
      <c r="DJ2781" s="96">
        <v>1</v>
      </c>
      <c r="DK2781" s="72">
        <v>846.06</v>
      </c>
      <c r="DL2781" s="96">
        <v>1</v>
      </c>
      <c r="DM2781" s="72">
        <v>846.06</v>
      </c>
      <c r="DN2781" s="96">
        <v>1</v>
      </c>
      <c r="DO2781" s="96">
        <v>2.581E-3</v>
      </c>
      <c r="DP2781" s="72">
        <v>2.1800000000000002</v>
      </c>
      <c r="DQ2781" s="72">
        <v>843.88</v>
      </c>
      <c r="DR2781" t="s">
        <v>1698</v>
      </c>
      <c r="DT2781" t="s">
        <v>1038</v>
      </c>
    </row>
    <row r="2782" spans="1:124" x14ac:dyDescent="0.3">
      <c r="A2782" t="s">
        <v>1699</v>
      </c>
      <c r="B2782">
        <v>45820</v>
      </c>
      <c r="C2782" s="95">
        <v>6225</v>
      </c>
      <c r="D2782" s="95">
        <v>23531576</v>
      </c>
      <c r="E2782" s="95">
        <v>6033</v>
      </c>
      <c r="F2782" s="95">
        <v>20422140</v>
      </c>
      <c r="G2782" s="95">
        <v>1392</v>
      </c>
      <c r="H2782" s="95">
        <v>5465250</v>
      </c>
      <c r="I2782" s="95">
        <v>1259</v>
      </c>
      <c r="J2782" s="95">
        <v>4704552</v>
      </c>
      <c r="K2782" s="95">
        <v>6147</v>
      </c>
      <c r="L2782" s="95">
        <v>23317800</v>
      </c>
      <c r="M2782" s="95">
        <v>5927</v>
      </c>
      <c r="N2782" s="95">
        <v>22725142</v>
      </c>
      <c r="O2782" s="95">
        <v>1421</v>
      </c>
      <c r="P2782" s="95">
        <v>4567041</v>
      </c>
      <c r="Q2782" s="95">
        <v>1288</v>
      </c>
      <c r="R2782" s="95">
        <v>5640533</v>
      </c>
      <c r="S2782" s="95">
        <v>6110</v>
      </c>
      <c r="T2782" s="95">
        <v>29439643</v>
      </c>
      <c r="U2782" s="95">
        <v>5858</v>
      </c>
      <c r="V2782" s="95">
        <v>25994033</v>
      </c>
      <c r="W2782" s="95">
        <v>1444</v>
      </c>
      <c r="X2782" s="95">
        <v>4883425</v>
      </c>
      <c r="Y2782" s="95">
        <v>1312</v>
      </c>
      <c r="Z2782" s="95">
        <v>6664956</v>
      </c>
      <c r="AA2782" s="95">
        <v>6101</v>
      </c>
      <c r="AB2782" s="95">
        <v>27117228</v>
      </c>
      <c r="AC2782" s="95">
        <v>5814</v>
      </c>
      <c r="AD2782" s="95">
        <v>27263248</v>
      </c>
      <c r="AE2782" s="95">
        <v>1504</v>
      </c>
      <c r="AF2782" s="95">
        <v>6028517</v>
      </c>
      <c r="AG2782" s="95">
        <v>1368</v>
      </c>
      <c r="AH2782" s="95">
        <v>7934829</v>
      </c>
      <c r="AI2782" s="95">
        <v>6158</v>
      </c>
      <c r="AJ2782" s="95">
        <v>27882412.329999998</v>
      </c>
      <c r="AK2782" s="95">
        <v>5846</v>
      </c>
      <c r="AL2782" s="95">
        <v>29100328.59</v>
      </c>
      <c r="AM2782" s="95">
        <v>1548</v>
      </c>
      <c r="AN2782" s="95">
        <v>6049589</v>
      </c>
      <c r="AO2782" s="95">
        <v>1412</v>
      </c>
      <c r="AP2782" s="95">
        <v>8710122</v>
      </c>
      <c r="AQ2782" s="72">
        <v>317.24</v>
      </c>
      <c r="AR2782" s="72">
        <v>287.14999999999998</v>
      </c>
      <c r="AS2782" s="72">
        <v>604.39</v>
      </c>
      <c r="AT2782" s="95">
        <v>28996826</v>
      </c>
      <c r="AU2782" s="95">
        <v>25126692</v>
      </c>
      <c r="AV2782" s="95">
        <v>7617</v>
      </c>
      <c r="AW2782" s="95">
        <v>7292</v>
      </c>
      <c r="AX2782" s="72">
        <v>307.05</v>
      </c>
      <c r="AY2782" s="72">
        <v>327.62</v>
      </c>
      <c r="AZ2782" s="72">
        <v>634.66999999999996</v>
      </c>
      <c r="BA2782" s="95">
        <v>27884841</v>
      </c>
      <c r="BB2782" s="95">
        <v>28365675</v>
      </c>
      <c r="BC2782" s="95">
        <v>7568</v>
      </c>
      <c r="BD2782" s="95">
        <v>7215</v>
      </c>
      <c r="BE2782" s="72">
        <v>378.64</v>
      </c>
      <c r="BF2782" s="72">
        <v>379.58</v>
      </c>
      <c r="BG2782" s="72">
        <v>758.22</v>
      </c>
      <c r="BH2782" s="95">
        <v>34323068</v>
      </c>
      <c r="BI2782" s="95">
        <v>32658989</v>
      </c>
      <c r="BJ2782" s="95">
        <v>7554</v>
      </c>
      <c r="BK2782" s="95">
        <v>7170</v>
      </c>
      <c r="BL2782" s="72">
        <v>363.2</v>
      </c>
      <c r="BM2782" s="72">
        <v>408.41</v>
      </c>
      <c r="BN2782" s="72">
        <v>771.61</v>
      </c>
      <c r="BO2782" s="95">
        <v>33145745</v>
      </c>
      <c r="BP2782" s="95">
        <v>35198077</v>
      </c>
      <c r="BQ2782" s="95">
        <v>7605</v>
      </c>
      <c r="BR2782" s="95">
        <v>7182</v>
      </c>
      <c r="BS2782" s="72">
        <v>366.94</v>
      </c>
      <c r="BT2782" s="72">
        <v>434.12</v>
      </c>
      <c r="BU2782" s="72">
        <v>801.06</v>
      </c>
      <c r="BV2782" s="95">
        <v>33932001.329999998</v>
      </c>
      <c r="BW2782" s="95">
        <v>37810450.590000004</v>
      </c>
      <c r="BX2782" s="95">
        <v>7706</v>
      </c>
      <c r="BY2782" s="95">
        <v>7258</v>
      </c>
      <c r="BZ2782" s="95">
        <v>7462</v>
      </c>
      <c r="CA2782" s="95">
        <v>7398</v>
      </c>
      <c r="CB2782" s="95">
        <v>7369</v>
      </c>
      <c r="CC2782" s="95">
        <v>7404</v>
      </c>
      <c r="CD2782" s="95">
        <v>7487</v>
      </c>
      <c r="CE2782" s="72">
        <v>650.75523149000003</v>
      </c>
      <c r="CF2782" s="72">
        <v>676.59346364999999</v>
      </c>
      <c r="CG2782" s="72">
        <v>712.40329333</v>
      </c>
      <c r="CH2782" s="72">
        <v>716.50152150999998</v>
      </c>
      <c r="CI2782" s="72">
        <v>731.52548966999996</v>
      </c>
      <c r="CJ2782" s="96">
        <v>0.92875165770000001</v>
      </c>
      <c r="CK2782" s="96">
        <v>0.93803743920000004</v>
      </c>
      <c r="CL2782" s="96">
        <v>1.0643128788</v>
      </c>
      <c r="CM2782" s="96">
        <v>1.0769132749000001</v>
      </c>
      <c r="CN2782" s="96">
        <v>1.0950541182</v>
      </c>
      <c r="CO2782" s="96">
        <v>0.98207202780000002</v>
      </c>
      <c r="CP2782" s="96">
        <v>1.0392454370999999</v>
      </c>
      <c r="CQ2782" s="96">
        <v>0.99584056389999998</v>
      </c>
      <c r="CR2782" s="96">
        <v>1.0435860180000001</v>
      </c>
      <c r="CS2782" s="95">
        <v>7218</v>
      </c>
      <c r="CT2782" s="95">
        <v>7088</v>
      </c>
      <c r="CU2782" s="95">
        <v>7081</v>
      </c>
      <c r="CV2782" s="95">
        <v>7072</v>
      </c>
      <c r="CW2782" s="95">
        <v>7141</v>
      </c>
      <c r="CX2782" s="96">
        <v>0.96930741799999998</v>
      </c>
      <c r="CY2782" s="96">
        <v>0.96161255999999995</v>
      </c>
      <c r="CZ2782" s="96">
        <v>0.97564633899999997</v>
      </c>
      <c r="DA2782" s="96">
        <v>0.997563384</v>
      </c>
      <c r="DB2782" s="96">
        <v>1.0063119229999999</v>
      </c>
      <c r="DC2782">
        <v>2013</v>
      </c>
      <c r="DD2782" s="6">
        <v>7223.4</v>
      </c>
      <c r="DE2782" s="96">
        <v>1.7690094999999999E-3</v>
      </c>
      <c r="DF2782" s="72">
        <v>800.05</v>
      </c>
      <c r="DG2782" s="96">
        <v>1</v>
      </c>
      <c r="DH2782" s="72">
        <v>800.05</v>
      </c>
      <c r="DI2782" s="72">
        <v>818.63612964000004</v>
      </c>
      <c r="DJ2782" s="96">
        <v>1</v>
      </c>
      <c r="DK2782" s="72">
        <v>800.05</v>
      </c>
      <c r="DL2782" s="96">
        <v>1</v>
      </c>
      <c r="DM2782" s="72">
        <v>800.05</v>
      </c>
      <c r="DN2782" s="96">
        <v>1</v>
      </c>
      <c r="DO2782" s="96">
        <v>6.8830000000000002E-3</v>
      </c>
      <c r="DP2782" s="72">
        <v>5.51</v>
      </c>
      <c r="DQ2782" s="72">
        <v>794.54</v>
      </c>
      <c r="DR2782" t="s">
        <v>1699</v>
      </c>
      <c r="DT2782" t="s">
        <v>1038</v>
      </c>
    </row>
    <row r="2783" spans="1:124" x14ac:dyDescent="0.3">
      <c r="A2783" t="s">
        <v>139</v>
      </c>
      <c r="B2783">
        <v>45821</v>
      </c>
      <c r="C2783" s="95">
        <v>1640</v>
      </c>
      <c r="D2783" s="95">
        <v>6631743</v>
      </c>
      <c r="E2783" s="95">
        <v>1611</v>
      </c>
      <c r="F2783" s="95">
        <v>7906032</v>
      </c>
      <c r="G2783" s="95">
        <v>424</v>
      </c>
      <c r="H2783" s="95">
        <v>1518621</v>
      </c>
      <c r="I2783" s="95">
        <v>395</v>
      </c>
      <c r="J2783" s="95">
        <v>1564005</v>
      </c>
      <c r="K2783" s="95">
        <v>1627</v>
      </c>
      <c r="L2783" s="95">
        <v>7066652</v>
      </c>
      <c r="M2783" s="95">
        <v>1587</v>
      </c>
      <c r="N2783" s="95">
        <v>8144490</v>
      </c>
      <c r="O2783" s="95">
        <v>431</v>
      </c>
      <c r="P2783" s="95">
        <v>1465474</v>
      </c>
      <c r="Q2783" s="95">
        <v>402</v>
      </c>
      <c r="R2783" s="95">
        <v>1643236</v>
      </c>
      <c r="S2783" s="95">
        <v>1601</v>
      </c>
      <c r="T2783" s="95">
        <v>7622435</v>
      </c>
      <c r="U2783" s="95">
        <v>1555</v>
      </c>
      <c r="V2783" s="95">
        <v>8250458</v>
      </c>
      <c r="W2783" s="95">
        <v>439</v>
      </c>
      <c r="X2783" s="95">
        <v>1433007</v>
      </c>
      <c r="Y2783" s="95">
        <v>416</v>
      </c>
      <c r="Z2783" s="95">
        <v>1699220</v>
      </c>
      <c r="AA2783" s="95">
        <v>1605</v>
      </c>
      <c r="AB2783" s="95">
        <v>6850635</v>
      </c>
      <c r="AC2783" s="95">
        <v>1555</v>
      </c>
      <c r="AD2783" s="95">
        <v>8241014</v>
      </c>
      <c r="AE2783" s="95">
        <v>429</v>
      </c>
      <c r="AF2783" s="95">
        <v>1762940</v>
      </c>
      <c r="AG2783" s="95">
        <v>408</v>
      </c>
      <c r="AH2783" s="95">
        <v>1910298</v>
      </c>
      <c r="AI2783" s="95">
        <v>1573</v>
      </c>
      <c r="AJ2783" s="95">
        <v>6327824</v>
      </c>
      <c r="AK2783" s="95">
        <v>1518</v>
      </c>
      <c r="AL2783" s="95">
        <v>8813863.5299999993</v>
      </c>
      <c r="AM2783" s="95">
        <v>444</v>
      </c>
      <c r="AN2783" s="95">
        <v>1845364</v>
      </c>
      <c r="AO2783" s="95">
        <v>420</v>
      </c>
      <c r="AP2783" s="95">
        <v>2309915</v>
      </c>
      <c r="AQ2783" s="72">
        <v>329.07</v>
      </c>
      <c r="AR2783" s="72">
        <v>393.4</v>
      </c>
      <c r="AS2783" s="72">
        <v>722.47</v>
      </c>
      <c r="AT2783" s="95">
        <v>8150364</v>
      </c>
      <c r="AU2783" s="95">
        <v>9470037</v>
      </c>
      <c r="AV2783" s="95">
        <v>2064</v>
      </c>
      <c r="AW2783" s="95">
        <v>2006</v>
      </c>
      <c r="AX2783" s="72">
        <v>345.49</v>
      </c>
      <c r="AY2783" s="72">
        <v>410.08</v>
      </c>
      <c r="AZ2783" s="72">
        <v>755.57</v>
      </c>
      <c r="BA2783" s="95">
        <v>8532126</v>
      </c>
      <c r="BB2783" s="95">
        <v>9787726</v>
      </c>
      <c r="BC2783" s="95">
        <v>2058</v>
      </c>
      <c r="BD2783" s="95">
        <v>1989</v>
      </c>
      <c r="BE2783" s="72">
        <v>369.91</v>
      </c>
      <c r="BF2783" s="72">
        <v>420.67</v>
      </c>
      <c r="BG2783" s="72">
        <v>790.58</v>
      </c>
      <c r="BH2783" s="95">
        <v>9055442</v>
      </c>
      <c r="BI2783" s="95">
        <v>9949678</v>
      </c>
      <c r="BJ2783" s="95">
        <v>2040</v>
      </c>
      <c r="BK2783" s="95">
        <v>1971</v>
      </c>
      <c r="BL2783" s="72">
        <v>352.9</v>
      </c>
      <c r="BM2783" s="72">
        <v>430.94</v>
      </c>
      <c r="BN2783" s="72">
        <v>783.84</v>
      </c>
      <c r="BO2783" s="95">
        <v>8613575</v>
      </c>
      <c r="BP2783" s="95">
        <v>10151312</v>
      </c>
      <c r="BQ2783" s="95">
        <v>2034</v>
      </c>
      <c r="BR2783" s="95">
        <v>1963</v>
      </c>
      <c r="BS2783" s="72">
        <v>337.68</v>
      </c>
      <c r="BT2783" s="72">
        <v>478.32</v>
      </c>
      <c r="BU2783" s="72">
        <v>816</v>
      </c>
      <c r="BV2783" s="95">
        <v>8173188</v>
      </c>
      <c r="BW2783" s="95">
        <v>11123778.529999999</v>
      </c>
      <c r="BX2783" s="95">
        <v>2017</v>
      </c>
      <c r="BY2783" s="95">
        <v>1938</v>
      </c>
      <c r="BZ2783" s="95">
        <v>2036</v>
      </c>
      <c r="CA2783" s="95">
        <v>2025</v>
      </c>
      <c r="CB2783" s="95">
        <v>2007</v>
      </c>
      <c r="CC2783" s="95">
        <v>2000</v>
      </c>
      <c r="CD2783" s="95">
        <v>1978</v>
      </c>
      <c r="CE2783" s="72">
        <v>650.75523149000003</v>
      </c>
      <c r="CF2783" s="72">
        <v>676.59346364999999</v>
      </c>
      <c r="CG2783" s="72">
        <v>712.40329333</v>
      </c>
      <c r="CH2783" s="72">
        <v>716.50152150999998</v>
      </c>
      <c r="CI2783" s="72">
        <v>731.52548966999996</v>
      </c>
      <c r="CJ2783" s="96">
        <v>1.1102023696000001</v>
      </c>
      <c r="CK2783" s="96">
        <v>1.1167267208</v>
      </c>
      <c r="CL2783" s="96">
        <v>1.1097365880000001</v>
      </c>
      <c r="CM2783" s="96">
        <v>1.0939823245</v>
      </c>
      <c r="CN2783" s="96">
        <v>1.1154771932000001</v>
      </c>
      <c r="CO2783" s="96">
        <v>1.0242284772000001</v>
      </c>
      <c r="CP2783" s="96">
        <v>1.0829859391000001</v>
      </c>
      <c r="CQ2783" s="96">
        <v>0.99584056389999998</v>
      </c>
      <c r="CR2783" s="96">
        <v>1.0875092095000001</v>
      </c>
      <c r="CS2783" s="95">
        <v>1990</v>
      </c>
      <c r="CT2783" s="95">
        <v>1949</v>
      </c>
      <c r="CU2783" s="95">
        <v>1968</v>
      </c>
      <c r="CV2783" s="95">
        <v>1932</v>
      </c>
      <c r="CW2783" s="95">
        <v>1913</v>
      </c>
      <c r="CX2783" s="96">
        <v>1.014243993</v>
      </c>
      <c r="CY2783" s="96">
        <v>1.006796013</v>
      </c>
      <c r="CZ2783" s="96">
        <v>1.0288016499999999</v>
      </c>
      <c r="DA2783" s="96">
        <v>1.0251532409999999</v>
      </c>
      <c r="DB2783" s="96">
        <v>1.0467367620000001</v>
      </c>
      <c r="DC2783">
        <v>2013</v>
      </c>
      <c r="DD2783" s="6">
        <v>1973.4</v>
      </c>
      <c r="DE2783" s="96">
        <v>1.1473624E-3</v>
      </c>
      <c r="DF2783" s="72">
        <v>834.24</v>
      </c>
      <c r="DG2783" s="96">
        <v>1.0023290304000001</v>
      </c>
      <c r="DH2783" s="72">
        <v>836.18297029999997</v>
      </c>
      <c r="DI2783" s="72">
        <v>818.63612964000004</v>
      </c>
      <c r="DJ2783" s="96">
        <v>1</v>
      </c>
      <c r="DK2783" s="72">
        <v>836.18297029999997</v>
      </c>
      <c r="DL2783" s="96">
        <v>1</v>
      </c>
      <c r="DM2783" s="72">
        <v>836.18297029999997</v>
      </c>
      <c r="DN2783" s="96">
        <v>1</v>
      </c>
      <c r="DO2783" s="96">
        <v>4.032E-3</v>
      </c>
      <c r="DP2783" s="72">
        <v>3.37</v>
      </c>
      <c r="DQ2783" s="72">
        <v>832.81</v>
      </c>
      <c r="DR2783" t="s">
        <v>139</v>
      </c>
      <c r="DT2783" t="s">
        <v>1038</v>
      </c>
    </row>
    <row r="2784" spans="1:124" x14ac:dyDescent="0.3">
      <c r="A2784" t="s">
        <v>1700</v>
      </c>
      <c r="B2784">
        <v>45822</v>
      </c>
      <c r="C2784" s="95">
        <v>2434</v>
      </c>
      <c r="D2784" s="95">
        <v>11645133</v>
      </c>
      <c r="E2784" s="95">
        <v>2386</v>
      </c>
      <c r="F2784" s="95">
        <v>8700834</v>
      </c>
      <c r="G2784" s="95">
        <v>371</v>
      </c>
      <c r="H2784" s="95">
        <v>1325575</v>
      </c>
      <c r="I2784" s="95">
        <v>343</v>
      </c>
      <c r="J2784" s="95">
        <v>1354870</v>
      </c>
      <c r="K2784" s="95">
        <v>2358</v>
      </c>
      <c r="L2784" s="95">
        <v>12131744</v>
      </c>
      <c r="M2784" s="95">
        <v>2299</v>
      </c>
      <c r="N2784" s="95">
        <v>8918965</v>
      </c>
      <c r="O2784" s="95">
        <v>389</v>
      </c>
      <c r="P2784" s="95">
        <v>1473410</v>
      </c>
      <c r="Q2784" s="95">
        <v>359</v>
      </c>
      <c r="R2784" s="95">
        <v>1463097</v>
      </c>
      <c r="S2784" s="95">
        <v>2324</v>
      </c>
      <c r="T2784" s="95">
        <v>11266953</v>
      </c>
      <c r="U2784" s="95">
        <v>2262</v>
      </c>
      <c r="V2784" s="95">
        <v>8807933</v>
      </c>
      <c r="W2784" s="95">
        <v>384</v>
      </c>
      <c r="X2784" s="95">
        <v>1696007</v>
      </c>
      <c r="Y2784" s="95">
        <v>357</v>
      </c>
      <c r="Z2784" s="95">
        <v>1442526</v>
      </c>
      <c r="AA2784" s="95">
        <v>2324</v>
      </c>
      <c r="AB2784" s="95">
        <v>10479440</v>
      </c>
      <c r="AC2784" s="95">
        <v>2259</v>
      </c>
      <c r="AD2784" s="95">
        <v>9457058</v>
      </c>
      <c r="AE2784" s="95">
        <v>376</v>
      </c>
      <c r="AF2784" s="95">
        <v>1386455</v>
      </c>
      <c r="AG2784" s="95">
        <v>356</v>
      </c>
      <c r="AH2784" s="95">
        <v>1602422</v>
      </c>
      <c r="AI2784" s="95">
        <v>2355</v>
      </c>
      <c r="AJ2784" s="95">
        <v>10353146.109999999</v>
      </c>
      <c r="AK2784" s="95">
        <v>2282</v>
      </c>
      <c r="AL2784" s="95">
        <v>10020006.789999999</v>
      </c>
      <c r="AM2784" s="95">
        <v>374</v>
      </c>
      <c r="AN2784" s="95">
        <v>1354889</v>
      </c>
      <c r="AO2784" s="95">
        <v>352</v>
      </c>
      <c r="AP2784" s="95">
        <v>1621472.67</v>
      </c>
      <c r="AQ2784" s="72">
        <v>385.34</v>
      </c>
      <c r="AR2784" s="72">
        <v>307.06</v>
      </c>
      <c r="AS2784" s="72">
        <v>692.4</v>
      </c>
      <c r="AT2784" s="95">
        <v>12970708</v>
      </c>
      <c r="AU2784" s="95">
        <v>10055704</v>
      </c>
      <c r="AV2784" s="95">
        <v>2805</v>
      </c>
      <c r="AW2784" s="95">
        <v>2729</v>
      </c>
      <c r="AX2784" s="72">
        <v>412.73</v>
      </c>
      <c r="AY2784" s="72">
        <v>325.5</v>
      </c>
      <c r="AZ2784" s="72">
        <v>738.23</v>
      </c>
      <c r="BA2784" s="95">
        <v>13605154</v>
      </c>
      <c r="BB2784" s="95">
        <v>10382062</v>
      </c>
      <c r="BC2784" s="95">
        <v>2747</v>
      </c>
      <c r="BD2784" s="95">
        <v>2658</v>
      </c>
      <c r="BE2784" s="72">
        <v>398.91</v>
      </c>
      <c r="BF2784" s="72">
        <v>326.16000000000003</v>
      </c>
      <c r="BG2784" s="72">
        <v>725.07</v>
      </c>
      <c r="BH2784" s="95">
        <v>12962960</v>
      </c>
      <c r="BI2784" s="95">
        <v>10250459</v>
      </c>
      <c r="BJ2784" s="95">
        <v>2708</v>
      </c>
      <c r="BK2784" s="95">
        <v>2619</v>
      </c>
      <c r="BL2784" s="72">
        <v>366.23</v>
      </c>
      <c r="BM2784" s="72">
        <v>352.44</v>
      </c>
      <c r="BN2784" s="72">
        <v>718.67</v>
      </c>
      <c r="BO2784" s="95">
        <v>11865895</v>
      </c>
      <c r="BP2784" s="95">
        <v>11059480</v>
      </c>
      <c r="BQ2784" s="95">
        <v>2700</v>
      </c>
      <c r="BR2784" s="95">
        <v>2615</v>
      </c>
      <c r="BS2784" s="72">
        <v>357.52</v>
      </c>
      <c r="BT2784" s="72">
        <v>368.31</v>
      </c>
      <c r="BU2784" s="72">
        <v>725.83</v>
      </c>
      <c r="BV2784" s="95">
        <v>11708035.109999999</v>
      </c>
      <c r="BW2784" s="95">
        <v>11641479.460000001</v>
      </c>
      <c r="BX2784" s="95">
        <v>2729</v>
      </c>
      <c r="BY2784" s="95">
        <v>2634</v>
      </c>
      <c r="BZ2784" s="95">
        <v>2769</v>
      </c>
      <c r="CA2784" s="95">
        <v>2704</v>
      </c>
      <c r="CB2784" s="95">
        <v>2665</v>
      </c>
      <c r="CC2784" s="95">
        <v>2660</v>
      </c>
      <c r="CD2784" s="95">
        <v>2683</v>
      </c>
      <c r="CE2784" s="72">
        <v>650.75523149000003</v>
      </c>
      <c r="CF2784" s="72">
        <v>676.59346364999999</v>
      </c>
      <c r="CG2784" s="72">
        <v>712.40329333</v>
      </c>
      <c r="CH2784" s="72">
        <v>716.50152150999998</v>
      </c>
      <c r="CI2784" s="72">
        <v>731.52548966999996</v>
      </c>
      <c r="CJ2784" s="96">
        <v>1.0639945197</v>
      </c>
      <c r="CK2784" s="96">
        <v>1.0910983325000001</v>
      </c>
      <c r="CL2784" s="96">
        <v>1.0177802471999999</v>
      </c>
      <c r="CM2784" s="96">
        <v>1.0030264813000001</v>
      </c>
      <c r="CN2784" s="96">
        <v>0.99221422940000004</v>
      </c>
      <c r="CO2784" s="96">
        <v>1.0409155953</v>
      </c>
      <c r="CP2784" s="96">
        <v>0.99299382849999995</v>
      </c>
      <c r="CQ2784" s="96">
        <v>0.99584056389999998</v>
      </c>
      <c r="CR2784" s="96">
        <v>0.99714123190000004</v>
      </c>
      <c r="CS2784" s="95">
        <v>2607</v>
      </c>
      <c r="CT2784" s="95">
        <v>2565</v>
      </c>
      <c r="CU2784" s="95">
        <v>2543</v>
      </c>
      <c r="CV2784" s="95">
        <v>2524</v>
      </c>
      <c r="CW2784" s="95">
        <v>2555</v>
      </c>
      <c r="CX2784" s="96">
        <v>1.0479482979999999</v>
      </c>
      <c r="CY2784" s="96">
        <v>1.0671821969999999</v>
      </c>
      <c r="CZ2784" s="96">
        <v>1.031676134</v>
      </c>
      <c r="DA2784" s="96">
        <v>1.036143142</v>
      </c>
      <c r="DB2784" s="96">
        <v>1.0212809700000001</v>
      </c>
      <c r="DC2784">
        <v>2013</v>
      </c>
      <c r="DD2784" s="6">
        <v>2651</v>
      </c>
      <c r="DE2784" s="96">
        <v>6.2337160000000005E-4</v>
      </c>
      <c r="DF2784" s="72">
        <v>765.32</v>
      </c>
      <c r="DG2784" s="96">
        <v>1</v>
      </c>
      <c r="DH2784" s="72">
        <v>765.32</v>
      </c>
      <c r="DI2784" s="72">
        <v>818.63612964000004</v>
      </c>
      <c r="DJ2784" s="96">
        <v>1</v>
      </c>
      <c r="DK2784" s="72">
        <v>765.32</v>
      </c>
      <c r="DL2784" s="96">
        <v>1</v>
      </c>
      <c r="DM2784" s="72">
        <v>765.32</v>
      </c>
      <c r="DN2784" s="96">
        <v>1</v>
      </c>
      <c r="DO2784" s="96">
        <v>2.4229999999999998E-3</v>
      </c>
      <c r="DP2784" s="72">
        <v>1.85</v>
      </c>
      <c r="DQ2784" s="72">
        <v>763.47</v>
      </c>
      <c r="DR2784" t="s">
        <v>1700</v>
      </c>
      <c r="DT2784" t="s">
        <v>1038</v>
      </c>
    </row>
    <row r="2785" spans="1:124" x14ac:dyDescent="0.3">
      <c r="A2785" t="s">
        <v>1701</v>
      </c>
      <c r="B2785">
        <v>45830</v>
      </c>
      <c r="C2785" s="95">
        <v>25828</v>
      </c>
      <c r="D2785" s="95">
        <v>118814243</v>
      </c>
      <c r="E2785" s="95">
        <v>24677</v>
      </c>
      <c r="F2785" s="95">
        <v>105943343</v>
      </c>
      <c r="G2785" s="95">
        <v>5812</v>
      </c>
      <c r="H2785" s="95">
        <v>19296789</v>
      </c>
      <c r="I2785" s="95">
        <v>5257</v>
      </c>
      <c r="J2785" s="95">
        <v>19714277</v>
      </c>
      <c r="K2785" s="95">
        <v>24151</v>
      </c>
      <c r="L2785" s="95">
        <v>114013623</v>
      </c>
      <c r="M2785" s="95">
        <v>22851</v>
      </c>
      <c r="N2785" s="95">
        <v>104965098</v>
      </c>
      <c r="O2785" s="95">
        <v>5623</v>
      </c>
      <c r="P2785" s="95">
        <v>21381325</v>
      </c>
      <c r="Q2785" s="95">
        <v>4992</v>
      </c>
      <c r="R2785" s="95">
        <v>19842910</v>
      </c>
      <c r="S2785" s="95">
        <v>23120</v>
      </c>
      <c r="T2785" s="95">
        <v>113181997</v>
      </c>
      <c r="U2785" s="95">
        <v>21661</v>
      </c>
      <c r="V2785" s="95">
        <v>105315250</v>
      </c>
      <c r="W2785" s="95">
        <v>5521</v>
      </c>
      <c r="X2785" s="95">
        <v>21534652</v>
      </c>
      <c r="Y2785" s="95">
        <v>4872</v>
      </c>
      <c r="Z2785" s="95">
        <v>20593828</v>
      </c>
      <c r="AA2785" s="95">
        <v>22720</v>
      </c>
      <c r="AB2785" s="95">
        <v>96678267</v>
      </c>
      <c r="AC2785" s="95">
        <v>21116</v>
      </c>
      <c r="AD2785" s="95">
        <v>110517409</v>
      </c>
      <c r="AE2785" s="95">
        <v>5527</v>
      </c>
      <c r="AF2785" s="95">
        <v>23346512</v>
      </c>
      <c r="AG2785" s="95">
        <v>4862</v>
      </c>
      <c r="AH2785" s="95">
        <v>25680406</v>
      </c>
      <c r="AI2785" s="95">
        <v>22460</v>
      </c>
      <c r="AJ2785" s="95">
        <v>98805268.140000001</v>
      </c>
      <c r="AK2785" s="95">
        <v>20732</v>
      </c>
      <c r="AL2785" s="95">
        <v>115456097.37</v>
      </c>
      <c r="AM2785" s="95">
        <v>5613</v>
      </c>
      <c r="AN2785" s="95">
        <v>24838657</v>
      </c>
      <c r="AO2785" s="95">
        <v>4920</v>
      </c>
      <c r="AP2785" s="95">
        <v>25521644</v>
      </c>
      <c r="AQ2785" s="72">
        <v>363.76</v>
      </c>
      <c r="AR2785" s="72">
        <v>349.82</v>
      </c>
      <c r="AS2785" s="72">
        <v>713.58</v>
      </c>
      <c r="AT2785" s="95">
        <v>138111032</v>
      </c>
      <c r="AU2785" s="95">
        <v>125657620</v>
      </c>
      <c r="AV2785" s="95">
        <v>31640</v>
      </c>
      <c r="AW2785" s="95">
        <v>29934</v>
      </c>
      <c r="AX2785" s="72">
        <v>378.95</v>
      </c>
      <c r="AY2785" s="72">
        <v>373.55</v>
      </c>
      <c r="AZ2785" s="72">
        <v>752.5</v>
      </c>
      <c r="BA2785" s="95">
        <v>135394948</v>
      </c>
      <c r="BB2785" s="95">
        <v>124808008</v>
      </c>
      <c r="BC2785" s="95">
        <v>29774</v>
      </c>
      <c r="BD2785" s="95">
        <v>27843</v>
      </c>
      <c r="BE2785" s="72">
        <v>391.97</v>
      </c>
      <c r="BF2785" s="72">
        <v>395.45</v>
      </c>
      <c r="BG2785" s="72">
        <v>787.42</v>
      </c>
      <c r="BH2785" s="95">
        <v>134716649</v>
      </c>
      <c r="BI2785" s="95">
        <v>125909078</v>
      </c>
      <c r="BJ2785" s="95">
        <v>28641</v>
      </c>
      <c r="BK2785" s="95">
        <v>26533</v>
      </c>
      <c r="BL2785" s="72">
        <v>354.09</v>
      </c>
      <c r="BM2785" s="72">
        <v>436.9</v>
      </c>
      <c r="BN2785" s="72">
        <v>790.99</v>
      </c>
      <c r="BO2785" s="95">
        <v>120024779</v>
      </c>
      <c r="BP2785" s="95">
        <v>136197815</v>
      </c>
      <c r="BQ2785" s="95">
        <v>28247</v>
      </c>
      <c r="BR2785" s="95">
        <v>25978</v>
      </c>
      <c r="BS2785" s="72">
        <v>367.03</v>
      </c>
      <c r="BT2785" s="72">
        <v>457.98</v>
      </c>
      <c r="BU2785" s="72">
        <v>825.01</v>
      </c>
      <c r="BV2785" s="95">
        <v>123643925.14</v>
      </c>
      <c r="BW2785" s="95">
        <v>140977741.37</v>
      </c>
      <c r="BX2785" s="95">
        <v>28073</v>
      </c>
      <c r="BY2785" s="95">
        <v>25652</v>
      </c>
      <c r="BZ2785" s="95">
        <v>30827</v>
      </c>
      <c r="CA2785" s="95">
        <v>28843</v>
      </c>
      <c r="CB2785" s="95">
        <v>27625</v>
      </c>
      <c r="CC2785" s="95">
        <v>27170</v>
      </c>
      <c r="CD2785" s="95">
        <v>26889</v>
      </c>
      <c r="CE2785" s="72">
        <v>650.75523149000003</v>
      </c>
      <c r="CF2785" s="72">
        <v>676.59346364999999</v>
      </c>
      <c r="CG2785" s="72">
        <v>712.40329333</v>
      </c>
      <c r="CH2785" s="72">
        <v>716.50152150999998</v>
      </c>
      <c r="CI2785" s="72">
        <v>731.52548966999996</v>
      </c>
      <c r="CJ2785" s="96">
        <v>1.0965413192</v>
      </c>
      <c r="CK2785" s="96">
        <v>1.1121892842000001</v>
      </c>
      <c r="CL2785" s="96">
        <v>1.1053008982000001</v>
      </c>
      <c r="CM2785" s="96">
        <v>1.1039613682</v>
      </c>
      <c r="CN2785" s="96">
        <v>1.1277939206000001</v>
      </c>
      <c r="CO2785" s="96">
        <v>1.0575273714</v>
      </c>
      <c r="CP2785" s="96">
        <v>1.0488214188</v>
      </c>
      <c r="CQ2785" s="96">
        <v>0.99584056389999998</v>
      </c>
      <c r="CR2785" s="96">
        <v>1.0532019954</v>
      </c>
      <c r="CS2785" s="95">
        <v>29276</v>
      </c>
      <c r="CT2785" s="95">
        <v>27453</v>
      </c>
      <c r="CU2785" s="95">
        <v>26263</v>
      </c>
      <c r="CV2785" s="95">
        <v>25609</v>
      </c>
      <c r="CW2785" s="95">
        <v>25131</v>
      </c>
      <c r="CX2785" s="96">
        <v>1.053076629</v>
      </c>
      <c r="CY2785" s="96">
        <v>1.0591214959999999</v>
      </c>
      <c r="CZ2785" s="96">
        <v>1.066746076</v>
      </c>
      <c r="DA2785" s="96">
        <v>1.0539770610000001</v>
      </c>
      <c r="DB2785" s="96">
        <v>1.054954672</v>
      </c>
      <c r="DC2785">
        <v>2013</v>
      </c>
      <c r="DD2785" s="6">
        <v>27188</v>
      </c>
      <c r="DE2785" s="96">
        <v>3.1442032E-3</v>
      </c>
      <c r="DF2785" s="72">
        <v>806.31</v>
      </c>
      <c r="DG2785" s="96">
        <v>1</v>
      </c>
      <c r="DH2785" s="72">
        <v>806.31</v>
      </c>
      <c r="DI2785" s="72">
        <v>805.26616917000001</v>
      </c>
      <c r="DJ2785" s="96">
        <v>1</v>
      </c>
      <c r="DK2785" s="72">
        <v>806.31</v>
      </c>
      <c r="DL2785" s="96">
        <v>1</v>
      </c>
      <c r="DM2785" s="72">
        <v>806.31</v>
      </c>
      <c r="DN2785" s="96">
        <v>1</v>
      </c>
      <c r="DO2785" s="96">
        <v>6.3889999999999997E-3</v>
      </c>
      <c r="DP2785" s="72">
        <v>5.15</v>
      </c>
      <c r="DQ2785" s="72">
        <v>801.16</v>
      </c>
      <c r="DR2785" t="s">
        <v>1701</v>
      </c>
      <c r="DT2785" t="s">
        <v>1038</v>
      </c>
    </row>
    <row r="2786" spans="1:124" x14ac:dyDescent="0.3">
      <c r="A2786" t="s">
        <v>1702</v>
      </c>
      <c r="B2786">
        <v>45831</v>
      </c>
      <c r="C2786" s="95">
        <v>963</v>
      </c>
      <c r="D2786" s="95">
        <v>3905029</v>
      </c>
      <c r="E2786" s="95">
        <v>942</v>
      </c>
      <c r="F2786" s="95">
        <v>2777678</v>
      </c>
      <c r="G2786" s="95">
        <v>105</v>
      </c>
      <c r="H2786" s="95">
        <v>237842</v>
      </c>
      <c r="I2786" s="95">
        <v>96</v>
      </c>
      <c r="J2786" s="95">
        <v>330860</v>
      </c>
      <c r="K2786" s="95">
        <v>956</v>
      </c>
      <c r="L2786" s="95">
        <v>3649561</v>
      </c>
      <c r="M2786" s="95">
        <v>925</v>
      </c>
      <c r="N2786" s="95">
        <v>2889888</v>
      </c>
      <c r="O2786" s="95">
        <v>111</v>
      </c>
      <c r="P2786" s="95">
        <v>445093</v>
      </c>
      <c r="Q2786" s="95">
        <v>99</v>
      </c>
      <c r="R2786" s="95">
        <v>290048</v>
      </c>
      <c r="S2786" s="95">
        <v>946</v>
      </c>
      <c r="T2786" s="95">
        <v>4831202</v>
      </c>
      <c r="U2786" s="95">
        <v>905</v>
      </c>
      <c r="V2786" s="95">
        <v>3409711</v>
      </c>
      <c r="W2786" s="95">
        <v>103</v>
      </c>
      <c r="X2786" s="95">
        <v>377235</v>
      </c>
      <c r="Y2786" s="95">
        <v>92</v>
      </c>
      <c r="Z2786" s="95">
        <v>345424</v>
      </c>
      <c r="AA2786" s="95">
        <v>963</v>
      </c>
      <c r="AB2786" s="95">
        <v>3899651</v>
      </c>
      <c r="AC2786" s="95">
        <v>913</v>
      </c>
      <c r="AD2786" s="95">
        <v>3345880</v>
      </c>
      <c r="AE2786" s="95">
        <v>100</v>
      </c>
      <c r="AF2786" s="95">
        <v>321751</v>
      </c>
      <c r="AG2786" s="95">
        <v>92</v>
      </c>
      <c r="AH2786" s="95">
        <v>332799</v>
      </c>
      <c r="AI2786" s="95">
        <v>970</v>
      </c>
      <c r="AJ2786" s="95">
        <v>3767401.87</v>
      </c>
      <c r="AK2786" s="95">
        <v>916</v>
      </c>
      <c r="AL2786" s="95">
        <v>3351561.22</v>
      </c>
      <c r="AM2786" s="95">
        <v>106</v>
      </c>
      <c r="AN2786" s="95">
        <v>511775</v>
      </c>
      <c r="AO2786" s="95">
        <v>96</v>
      </c>
      <c r="AP2786" s="95">
        <v>393365</v>
      </c>
      <c r="AQ2786" s="72">
        <v>323.26</v>
      </c>
      <c r="AR2786" s="72">
        <v>249.56</v>
      </c>
      <c r="AS2786" s="72">
        <v>572.82000000000005</v>
      </c>
      <c r="AT2786" s="95">
        <v>4142871</v>
      </c>
      <c r="AU2786" s="95">
        <v>3108538</v>
      </c>
      <c r="AV2786" s="95">
        <v>1068</v>
      </c>
      <c r="AW2786" s="95">
        <v>1038</v>
      </c>
      <c r="AX2786" s="72">
        <v>319.79000000000002</v>
      </c>
      <c r="AY2786" s="72">
        <v>258.77999999999997</v>
      </c>
      <c r="AZ2786" s="72">
        <v>578.57000000000005</v>
      </c>
      <c r="BA2786" s="95">
        <v>4094654</v>
      </c>
      <c r="BB2786" s="95">
        <v>3179936</v>
      </c>
      <c r="BC2786" s="95">
        <v>1067</v>
      </c>
      <c r="BD2786" s="95">
        <v>1024</v>
      </c>
      <c r="BE2786" s="72">
        <v>413.76</v>
      </c>
      <c r="BF2786" s="72">
        <v>313.87</v>
      </c>
      <c r="BG2786" s="72">
        <v>727.63</v>
      </c>
      <c r="BH2786" s="95">
        <v>5208437</v>
      </c>
      <c r="BI2786" s="95">
        <v>3755135</v>
      </c>
      <c r="BJ2786" s="95">
        <v>1049</v>
      </c>
      <c r="BK2786" s="95">
        <v>997</v>
      </c>
      <c r="BL2786" s="72">
        <v>330.93</v>
      </c>
      <c r="BM2786" s="72">
        <v>305.02999999999997</v>
      </c>
      <c r="BN2786" s="72">
        <v>635.96</v>
      </c>
      <c r="BO2786" s="95">
        <v>4221402</v>
      </c>
      <c r="BP2786" s="95">
        <v>3678679</v>
      </c>
      <c r="BQ2786" s="95">
        <v>1063</v>
      </c>
      <c r="BR2786" s="95">
        <v>1005</v>
      </c>
      <c r="BS2786" s="72">
        <v>331.41</v>
      </c>
      <c r="BT2786" s="72">
        <v>308.38</v>
      </c>
      <c r="BU2786" s="72">
        <v>639.79</v>
      </c>
      <c r="BV2786" s="95">
        <v>4279176.87</v>
      </c>
      <c r="BW2786" s="95">
        <v>3744926.22</v>
      </c>
      <c r="BX2786" s="95">
        <v>1076</v>
      </c>
      <c r="BY2786" s="95">
        <v>1012</v>
      </c>
      <c r="BZ2786" s="95">
        <v>1054</v>
      </c>
      <c r="CA2786" s="95">
        <v>1046</v>
      </c>
      <c r="CB2786" s="95">
        <v>1024</v>
      </c>
      <c r="CC2786" s="95">
        <v>1035</v>
      </c>
      <c r="CD2786" s="95">
        <v>1045</v>
      </c>
      <c r="CE2786" s="72">
        <v>650.75523149000003</v>
      </c>
      <c r="CF2786" s="72">
        <v>676.59346364999999</v>
      </c>
      <c r="CG2786" s="72">
        <v>712.40329333</v>
      </c>
      <c r="CH2786" s="72">
        <v>716.50152150999998</v>
      </c>
      <c r="CI2786" s="72">
        <v>731.52548966999996</v>
      </c>
      <c r="CJ2786" s="96">
        <v>0.88023879380000003</v>
      </c>
      <c r="CK2786" s="96">
        <v>0.85512206530000001</v>
      </c>
      <c r="CL2786" s="96">
        <v>1.0213737173999999</v>
      </c>
      <c r="CM2786" s="96">
        <v>0.8875905785</v>
      </c>
      <c r="CN2786" s="96">
        <v>0.8745970018</v>
      </c>
      <c r="CO2786" s="96">
        <v>0.86325261669999998</v>
      </c>
      <c r="CP2786" s="96">
        <v>1.0469524375999999</v>
      </c>
      <c r="CQ2786" s="96">
        <v>0.99584056389999998</v>
      </c>
      <c r="CR2786" s="96">
        <v>1.0513252081</v>
      </c>
      <c r="CS2786" s="95">
        <v>1067</v>
      </c>
      <c r="CT2786" s="95">
        <v>1053</v>
      </c>
      <c r="CU2786" s="95">
        <v>1032</v>
      </c>
      <c r="CV2786" s="95">
        <v>1026</v>
      </c>
      <c r="CW2786" s="95">
        <v>1030</v>
      </c>
      <c r="CX2786" s="96">
        <v>0.85171291500000001</v>
      </c>
      <c r="CY2786" s="96">
        <v>0.87466821500000003</v>
      </c>
      <c r="CZ2786" s="96">
        <v>0.83933621199999997</v>
      </c>
      <c r="DA2786" s="96">
        <v>0.885864494</v>
      </c>
      <c r="DB2786" s="96">
        <v>0.86497512200000004</v>
      </c>
      <c r="DC2786">
        <v>2013</v>
      </c>
      <c r="DD2786" s="6">
        <v>1015.2</v>
      </c>
      <c r="DE2786" s="96">
        <v>1.9828608999999998E-3</v>
      </c>
      <c r="DF2786" s="72">
        <v>805.81</v>
      </c>
      <c r="DG2786" s="96">
        <v>1</v>
      </c>
      <c r="DH2786" s="72">
        <v>805.81</v>
      </c>
      <c r="DI2786" s="72">
        <v>818.63612964000004</v>
      </c>
      <c r="DJ2786" s="96">
        <v>1</v>
      </c>
      <c r="DK2786" s="72">
        <v>805.81</v>
      </c>
      <c r="DL2786" s="96">
        <v>1</v>
      </c>
      <c r="DM2786" s="72">
        <v>805.81</v>
      </c>
      <c r="DN2786" s="96">
        <v>1</v>
      </c>
      <c r="DO2786" s="96">
        <v>6.6179999999999998E-3</v>
      </c>
      <c r="DP2786" s="72">
        <v>5.33</v>
      </c>
      <c r="DQ2786" s="72">
        <v>800.48</v>
      </c>
      <c r="DR2786" t="s">
        <v>1702</v>
      </c>
      <c r="DT2786" t="s">
        <v>1038</v>
      </c>
    </row>
    <row r="2787" spans="1:124" x14ac:dyDescent="0.3">
      <c r="A2787" t="s">
        <v>739</v>
      </c>
      <c r="B2787">
        <v>45832</v>
      </c>
      <c r="C2787" s="95">
        <v>308</v>
      </c>
      <c r="D2787" s="95">
        <v>1028060</v>
      </c>
      <c r="E2787" s="95">
        <v>287</v>
      </c>
      <c r="F2787" s="95">
        <v>954473</v>
      </c>
      <c r="G2787" s="95">
        <v>22</v>
      </c>
      <c r="H2787" s="95">
        <v>228515</v>
      </c>
      <c r="I2787" s="95">
        <v>21</v>
      </c>
      <c r="J2787" s="95">
        <v>130083</v>
      </c>
      <c r="K2787" s="95">
        <v>308</v>
      </c>
      <c r="L2787" s="95">
        <v>1144797</v>
      </c>
      <c r="M2787" s="95">
        <v>283</v>
      </c>
      <c r="N2787" s="95">
        <v>1034892</v>
      </c>
      <c r="O2787" s="95">
        <v>27</v>
      </c>
      <c r="P2787" s="95">
        <v>42553</v>
      </c>
      <c r="Q2787" s="95">
        <v>24</v>
      </c>
      <c r="R2787" s="95">
        <v>69192</v>
      </c>
      <c r="S2787" s="95">
        <v>327</v>
      </c>
      <c r="T2787" s="95">
        <v>1392489</v>
      </c>
      <c r="U2787" s="95">
        <v>298</v>
      </c>
      <c r="V2787" s="95">
        <v>905820</v>
      </c>
      <c r="W2787" s="95">
        <v>28</v>
      </c>
      <c r="X2787" s="95">
        <v>99411</v>
      </c>
      <c r="Y2787" s="95">
        <v>21</v>
      </c>
      <c r="Z2787" s="95">
        <v>38174</v>
      </c>
      <c r="AA2787" s="95">
        <v>326</v>
      </c>
      <c r="AB2787" s="95">
        <v>1473180</v>
      </c>
      <c r="AC2787" s="95">
        <v>300</v>
      </c>
      <c r="AD2787" s="95">
        <v>1189166</v>
      </c>
      <c r="AE2787" s="95">
        <v>25</v>
      </c>
      <c r="AF2787" s="95">
        <v>26234</v>
      </c>
      <c r="AG2787" s="95">
        <v>16</v>
      </c>
      <c r="AH2787" s="95">
        <v>42168</v>
      </c>
      <c r="AI2787" s="95">
        <v>336</v>
      </c>
      <c r="AJ2787" s="95">
        <v>1025195</v>
      </c>
      <c r="AK2787" s="95">
        <v>307</v>
      </c>
      <c r="AL2787" s="95">
        <v>1134756</v>
      </c>
      <c r="AM2787" s="95">
        <v>24</v>
      </c>
      <c r="AN2787" s="95">
        <v>185234</v>
      </c>
      <c r="AO2787" s="95">
        <v>16</v>
      </c>
      <c r="AP2787" s="95">
        <v>102643</v>
      </c>
      <c r="AQ2787" s="72">
        <v>317.32</v>
      </c>
      <c r="AR2787" s="72">
        <v>293.44</v>
      </c>
      <c r="AS2787" s="72">
        <v>610.76</v>
      </c>
      <c r="AT2787" s="95">
        <v>1256575</v>
      </c>
      <c r="AU2787" s="95">
        <v>1084556</v>
      </c>
      <c r="AV2787" s="95">
        <v>330</v>
      </c>
      <c r="AW2787" s="95">
        <v>308</v>
      </c>
      <c r="AX2787" s="72">
        <v>295.36</v>
      </c>
      <c r="AY2787" s="72">
        <v>299.7</v>
      </c>
      <c r="AZ2787" s="72">
        <v>595.05999999999995</v>
      </c>
      <c r="BA2787" s="95">
        <v>1187350</v>
      </c>
      <c r="BB2787" s="95">
        <v>1104084</v>
      </c>
      <c r="BC2787" s="95">
        <v>335</v>
      </c>
      <c r="BD2787" s="95">
        <v>307</v>
      </c>
      <c r="BE2787" s="72">
        <v>350.21</v>
      </c>
      <c r="BF2787" s="72">
        <v>246.6</v>
      </c>
      <c r="BG2787" s="72">
        <v>596.80999999999995</v>
      </c>
      <c r="BH2787" s="95">
        <v>1491900</v>
      </c>
      <c r="BI2787" s="95">
        <v>943994</v>
      </c>
      <c r="BJ2787" s="95">
        <v>355</v>
      </c>
      <c r="BK2787" s="95">
        <v>319</v>
      </c>
      <c r="BL2787" s="72">
        <v>355.99</v>
      </c>
      <c r="BM2787" s="72">
        <v>324.72000000000003</v>
      </c>
      <c r="BN2787" s="72">
        <v>680.71</v>
      </c>
      <c r="BO2787" s="95">
        <v>1499414</v>
      </c>
      <c r="BP2787" s="95">
        <v>1231334</v>
      </c>
      <c r="BQ2787" s="95">
        <v>351</v>
      </c>
      <c r="BR2787" s="95">
        <v>316</v>
      </c>
      <c r="BS2787" s="72">
        <v>280.19</v>
      </c>
      <c r="BT2787" s="72">
        <v>319.25</v>
      </c>
      <c r="BU2787" s="72">
        <v>599.44000000000005</v>
      </c>
      <c r="BV2787" s="95">
        <v>1210429</v>
      </c>
      <c r="BW2787" s="95">
        <v>1237399</v>
      </c>
      <c r="BX2787" s="95">
        <v>360</v>
      </c>
      <c r="BY2787" s="95">
        <v>323</v>
      </c>
      <c r="BZ2787" s="95">
        <v>320</v>
      </c>
      <c r="CA2787" s="95">
        <v>322</v>
      </c>
      <c r="CB2787" s="95">
        <v>338</v>
      </c>
      <c r="CC2787" s="95">
        <v>334</v>
      </c>
      <c r="CD2787" s="95">
        <v>342</v>
      </c>
      <c r="CE2787" s="72">
        <v>650.75523149000003</v>
      </c>
      <c r="CF2787" s="72">
        <v>676.59346364999999</v>
      </c>
      <c r="CG2787" s="72">
        <v>712.40329333</v>
      </c>
      <c r="CH2787" s="72">
        <v>716.50152150999998</v>
      </c>
      <c r="CI2787" s="72">
        <v>731.52548966999996</v>
      </c>
      <c r="CJ2787" s="96">
        <v>0.93854028430000003</v>
      </c>
      <c r="CK2787" s="96">
        <v>0.87949416000000002</v>
      </c>
      <c r="CL2787" s="96">
        <v>0.83774177569999997</v>
      </c>
      <c r="CM2787" s="96">
        <v>0.95004683109999999</v>
      </c>
      <c r="CN2787" s="96">
        <v>0.81943829499999998</v>
      </c>
      <c r="CO2787" s="96">
        <v>0.85390995030000005</v>
      </c>
      <c r="CP2787" s="96">
        <v>1.0364702612000001</v>
      </c>
      <c r="CQ2787" s="96">
        <v>0.99584056389999998</v>
      </c>
      <c r="CR2787" s="96">
        <v>1.0407992511999999</v>
      </c>
      <c r="CS2787" s="95">
        <v>277</v>
      </c>
      <c r="CT2787" s="95">
        <v>280</v>
      </c>
      <c r="CU2787" s="95">
        <v>278</v>
      </c>
      <c r="CV2787" s="95">
        <v>288</v>
      </c>
      <c r="CW2787" s="95">
        <v>288</v>
      </c>
      <c r="CX2787" s="96">
        <v>0.83274912000000001</v>
      </c>
      <c r="CY2787" s="96">
        <v>0.85947955099999995</v>
      </c>
      <c r="CZ2787" s="96">
        <v>0.81666652200000001</v>
      </c>
      <c r="DA2787" s="96">
        <v>0.87239465999999999</v>
      </c>
      <c r="DB2787" s="96">
        <v>0.88631320899999999</v>
      </c>
      <c r="DC2787">
        <v>2013</v>
      </c>
      <c r="DD2787" s="6">
        <v>314.60000000000002</v>
      </c>
      <c r="DE2787" s="96">
        <v>3.4966822000000002E-3</v>
      </c>
      <c r="DF2787" s="72">
        <v>796.53</v>
      </c>
      <c r="DG2787" s="96">
        <v>1</v>
      </c>
      <c r="DH2787" s="72">
        <v>796.53</v>
      </c>
      <c r="DI2787" s="72">
        <v>818.63612964000004</v>
      </c>
      <c r="DJ2787" s="96">
        <v>0.56089214649999997</v>
      </c>
      <c r="DK2787" s="72">
        <v>806.23697514000003</v>
      </c>
      <c r="DL2787" s="96">
        <v>1.0075728719999999</v>
      </c>
      <c r="DM2787" s="72">
        <v>812.34250451000003</v>
      </c>
      <c r="DN2787" s="96">
        <v>1</v>
      </c>
      <c r="DO2787" s="96">
        <v>1.0364999999999999E-2</v>
      </c>
      <c r="DP2787" s="72">
        <v>8.42</v>
      </c>
      <c r="DQ2787" s="72">
        <v>803.92</v>
      </c>
      <c r="DR2787" t="s">
        <v>739</v>
      </c>
      <c r="DT2787" t="s">
        <v>1038</v>
      </c>
    </row>
    <row r="2788" spans="1:124" x14ac:dyDescent="0.3">
      <c r="A2788" t="s">
        <v>189</v>
      </c>
      <c r="B2788">
        <v>45840</v>
      </c>
      <c r="C2788" s="95">
        <v>9993</v>
      </c>
      <c r="D2788" s="95">
        <v>45469827</v>
      </c>
      <c r="E2788" s="95">
        <v>9767</v>
      </c>
      <c r="F2788" s="95">
        <v>39621210</v>
      </c>
      <c r="G2788" s="95">
        <v>2347</v>
      </c>
      <c r="H2788" s="95">
        <v>8099336</v>
      </c>
      <c r="I2788" s="95">
        <v>2129</v>
      </c>
      <c r="J2788" s="95">
        <v>7217889</v>
      </c>
      <c r="K2788" s="95">
        <v>9817</v>
      </c>
      <c r="L2788" s="95">
        <v>50031777</v>
      </c>
      <c r="M2788" s="95">
        <v>9547</v>
      </c>
      <c r="N2788" s="95">
        <v>42164687</v>
      </c>
      <c r="O2788" s="95">
        <v>2343</v>
      </c>
      <c r="P2788" s="95">
        <v>8938118</v>
      </c>
      <c r="Q2788" s="95">
        <v>2117</v>
      </c>
      <c r="R2788" s="95">
        <v>7930694</v>
      </c>
      <c r="S2788" s="95">
        <v>9350</v>
      </c>
      <c r="T2788" s="95">
        <v>50685195</v>
      </c>
      <c r="U2788" s="95">
        <v>9062</v>
      </c>
      <c r="V2788" s="95">
        <v>42901007</v>
      </c>
      <c r="W2788" s="95">
        <v>2262</v>
      </c>
      <c r="X2788" s="95">
        <v>8677963</v>
      </c>
      <c r="Y2788" s="95">
        <v>2049</v>
      </c>
      <c r="Z2788" s="95">
        <v>8348115</v>
      </c>
      <c r="AA2788" s="95">
        <v>9183</v>
      </c>
      <c r="AB2788" s="95">
        <v>41899764</v>
      </c>
      <c r="AC2788" s="95">
        <v>8863</v>
      </c>
      <c r="AD2788" s="95">
        <v>44639816</v>
      </c>
      <c r="AE2788" s="95">
        <v>2190</v>
      </c>
      <c r="AF2788" s="95">
        <v>7821733</v>
      </c>
      <c r="AG2788" s="95">
        <v>1963</v>
      </c>
      <c r="AH2788" s="95">
        <v>9016014</v>
      </c>
      <c r="AI2788" s="95">
        <v>9025</v>
      </c>
      <c r="AJ2788" s="95">
        <v>41555797</v>
      </c>
      <c r="AK2788" s="95">
        <v>8705</v>
      </c>
      <c r="AL2788" s="95">
        <v>44646087.810000002</v>
      </c>
      <c r="AM2788" s="95">
        <v>2155</v>
      </c>
      <c r="AN2788" s="95">
        <v>9098005</v>
      </c>
      <c r="AO2788" s="95">
        <v>1934</v>
      </c>
      <c r="AP2788" s="95">
        <v>9724816</v>
      </c>
      <c r="AQ2788" s="72">
        <v>361.76</v>
      </c>
      <c r="AR2788" s="72">
        <v>328.12</v>
      </c>
      <c r="AS2788" s="72">
        <v>689.88</v>
      </c>
      <c r="AT2788" s="95">
        <v>53569163</v>
      </c>
      <c r="AU2788" s="95">
        <v>46839099</v>
      </c>
      <c r="AV2788" s="95">
        <v>12340</v>
      </c>
      <c r="AW2788" s="95">
        <v>11896</v>
      </c>
      <c r="AX2788" s="72">
        <v>404.12</v>
      </c>
      <c r="AY2788" s="72">
        <v>357.91</v>
      </c>
      <c r="AZ2788" s="72">
        <v>762.03</v>
      </c>
      <c r="BA2788" s="95">
        <v>58969895</v>
      </c>
      <c r="BB2788" s="95">
        <v>50095381</v>
      </c>
      <c r="BC2788" s="95">
        <v>12160</v>
      </c>
      <c r="BD2788" s="95">
        <v>11664</v>
      </c>
      <c r="BE2788" s="72">
        <v>426.02</v>
      </c>
      <c r="BF2788" s="72">
        <v>384.37</v>
      </c>
      <c r="BG2788" s="72">
        <v>810.39</v>
      </c>
      <c r="BH2788" s="95">
        <v>59363158</v>
      </c>
      <c r="BI2788" s="95">
        <v>51249122</v>
      </c>
      <c r="BJ2788" s="95">
        <v>11612</v>
      </c>
      <c r="BK2788" s="95">
        <v>11111</v>
      </c>
      <c r="BL2788" s="72">
        <v>364.32</v>
      </c>
      <c r="BM2788" s="72">
        <v>413.02</v>
      </c>
      <c r="BN2788" s="72">
        <v>777.34</v>
      </c>
      <c r="BO2788" s="95">
        <v>49721497</v>
      </c>
      <c r="BP2788" s="95">
        <v>53655830</v>
      </c>
      <c r="BQ2788" s="95">
        <v>11373</v>
      </c>
      <c r="BR2788" s="95">
        <v>10826</v>
      </c>
      <c r="BS2788" s="72">
        <v>377.56</v>
      </c>
      <c r="BT2788" s="72">
        <v>425.88</v>
      </c>
      <c r="BU2788" s="72">
        <v>803.44</v>
      </c>
      <c r="BV2788" s="95">
        <v>50653802</v>
      </c>
      <c r="BW2788" s="95">
        <v>54370903.810000002</v>
      </c>
      <c r="BX2788" s="95">
        <v>11180</v>
      </c>
      <c r="BY2788" s="95">
        <v>10639</v>
      </c>
      <c r="BZ2788" s="95">
        <v>12128</v>
      </c>
      <c r="CA2788" s="95">
        <v>11920</v>
      </c>
      <c r="CB2788" s="95">
        <v>11371</v>
      </c>
      <c r="CC2788" s="95">
        <v>11113</v>
      </c>
      <c r="CD2788" s="95">
        <v>10915</v>
      </c>
      <c r="CE2788" s="72">
        <v>650.75523149000003</v>
      </c>
      <c r="CF2788" s="72">
        <v>676.59346364999999</v>
      </c>
      <c r="CG2788" s="72">
        <v>712.40329333</v>
      </c>
      <c r="CH2788" s="72">
        <v>716.50152150999998</v>
      </c>
      <c r="CI2788" s="72">
        <v>731.52548966999996</v>
      </c>
      <c r="CJ2788" s="96">
        <v>1.060122096</v>
      </c>
      <c r="CK2788" s="96">
        <v>1.1262745517999999</v>
      </c>
      <c r="CL2788" s="96">
        <v>1.1375438710000001</v>
      </c>
      <c r="CM2788" s="96">
        <v>1.0849104666</v>
      </c>
      <c r="CN2788" s="96">
        <v>1.0983075932999999</v>
      </c>
      <c r="CO2788" s="96">
        <v>1.0264846813999999</v>
      </c>
      <c r="CP2788" s="96">
        <v>1.0730133003</v>
      </c>
      <c r="CQ2788" s="96">
        <v>0.99584056389999998</v>
      </c>
      <c r="CR2788" s="96">
        <v>1.0774949184</v>
      </c>
      <c r="CS2788" s="95">
        <v>11623</v>
      </c>
      <c r="CT2788" s="95">
        <v>11449</v>
      </c>
      <c r="CU2788" s="95">
        <v>11167</v>
      </c>
      <c r="CV2788" s="95">
        <v>10740</v>
      </c>
      <c r="CW2788" s="95">
        <v>10531</v>
      </c>
      <c r="CX2788" s="96">
        <v>1.0296741920000001</v>
      </c>
      <c r="CY2788" s="96">
        <v>1.031914674</v>
      </c>
      <c r="CZ2788" s="96">
        <v>1.0303719140000001</v>
      </c>
      <c r="DA2788" s="96">
        <v>1.017221849</v>
      </c>
      <c r="DB2788" s="96">
        <v>1.0223857759999999</v>
      </c>
      <c r="DC2788">
        <v>2013</v>
      </c>
      <c r="DD2788" s="6">
        <v>11227.2</v>
      </c>
      <c r="DE2788" s="96">
        <v>1.2658966000000001E-3</v>
      </c>
      <c r="DF2788" s="72">
        <v>826.46</v>
      </c>
      <c r="DG2788" s="96">
        <v>1.0084754414999999</v>
      </c>
      <c r="DH2788" s="72">
        <v>833.46461336000004</v>
      </c>
      <c r="DI2788" s="72">
        <v>810.30268504000003</v>
      </c>
      <c r="DJ2788" s="96">
        <v>1</v>
      </c>
      <c r="DK2788" s="72">
        <v>833.46461336000004</v>
      </c>
      <c r="DL2788" s="96">
        <v>1</v>
      </c>
      <c r="DM2788" s="72">
        <v>833.46461336000004</v>
      </c>
      <c r="DN2788" s="96">
        <v>1</v>
      </c>
      <c r="DO2788" s="96">
        <v>4.372E-3</v>
      </c>
      <c r="DP2788" s="72">
        <v>3.64</v>
      </c>
      <c r="DQ2788" s="72">
        <v>829.82</v>
      </c>
      <c r="DR2788" t="s">
        <v>189</v>
      </c>
      <c r="DT2788" t="s">
        <v>1038</v>
      </c>
    </row>
    <row r="2789" spans="1:124" x14ac:dyDescent="0.3">
      <c r="A2789" t="s">
        <v>1703</v>
      </c>
      <c r="B2789">
        <v>45841</v>
      </c>
      <c r="C2789" s="95">
        <v>3809</v>
      </c>
      <c r="D2789" s="95">
        <v>17788749</v>
      </c>
      <c r="E2789" s="95">
        <v>3685</v>
      </c>
      <c r="F2789" s="95">
        <v>13986218</v>
      </c>
      <c r="G2789" s="95">
        <v>528</v>
      </c>
      <c r="H2789" s="95">
        <v>2523732</v>
      </c>
      <c r="I2789" s="95">
        <v>491</v>
      </c>
      <c r="J2789" s="95">
        <v>2272226</v>
      </c>
      <c r="K2789" s="95">
        <v>3700</v>
      </c>
      <c r="L2789" s="95">
        <v>18297500</v>
      </c>
      <c r="M2789" s="95">
        <v>3567</v>
      </c>
      <c r="N2789" s="95">
        <v>14288685</v>
      </c>
      <c r="O2789" s="95">
        <v>537</v>
      </c>
      <c r="P2789" s="95">
        <v>3025959</v>
      </c>
      <c r="Q2789" s="95">
        <v>489</v>
      </c>
      <c r="R2789" s="95">
        <v>2515931</v>
      </c>
      <c r="S2789" s="95">
        <v>3658</v>
      </c>
      <c r="T2789" s="95">
        <v>17936662</v>
      </c>
      <c r="U2789" s="95">
        <v>3494</v>
      </c>
      <c r="V2789" s="95">
        <v>15022733</v>
      </c>
      <c r="W2789" s="95">
        <v>547</v>
      </c>
      <c r="X2789" s="95">
        <v>2008015</v>
      </c>
      <c r="Y2789" s="95">
        <v>504</v>
      </c>
      <c r="Z2789" s="95">
        <v>2781269</v>
      </c>
      <c r="AA2789" s="95">
        <v>3687</v>
      </c>
      <c r="AB2789" s="95">
        <v>15067703</v>
      </c>
      <c r="AC2789" s="95">
        <v>3509</v>
      </c>
      <c r="AD2789" s="95">
        <v>15932876</v>
      </c>
      <c r="AE2789" s="95">
        <v>558</v>
      </c>
      <c r="AF2789" s="95">
        <v>2839582</v>
      </c>
      <c r="AG2789" s="95">
        <v>506</v>
      </c>
      <c r="AH2789" s="95">
        <v>3324035</v>
      </c>
      <c r="AI2789" s="95">
        <v>3807</v>
      </c>
      <c r="AJ2789" s="95">
        <v>16497999.07</v>
      </c>
      <c r="AK2789" s="95">
        <v>3626</v>
      </c>
      <c r="AL2789" s="95">
        <v>17967346.41</v>
      </c>
      <c r="AM2789" s="95">
        <v>590</v>
      </c>
      <c r="AN2789" s="95">
        <v>3036862</v>
      </c>
      <c r="AO2789" s="95">
        <v>539</v>
      </c>
      <c r="AP2789" s="95">
        <v>3708168</v>
      </c>
      <c r="AQ2789" s="72">
        <v>390.29</v>
      </c>
      <c r="AR2789" s="72">
        <v>324.44</v>
      </c>
      <c r="AS2789" s="72">
        <v>714.73</v>
      </c>
      <c r="AT2789" s="95">
        <v>20312481</v>
      </c>
      <c r="AU2789" s="95">
        <v>16258444</v>
      </c>
      <c r="AV2789" s="95">
        <v>4337</v>
      </c>
      <c r="AW2789" s="95">
        <v>4176</v>
      </c>
      <c r="AX2789" s="72">
        <v>419.39</v>
      </c>
      <c r="AY2789" s="72">
        <v>345.26</v>
      </c>
      <c r="AZ2789" s="72">
        <v>764.65</v>
      </c>
      <c r="BA2789" s="95">
        <v>21323459</v>
      </c>
      <c r="BB2789" s="95">
        <v>16804616</v>
      </c>
      <c r="BC2789" s="95">
        <v>4237</v>
      </c>
      <c r="BD2789" s="95">
        <v>4056</v>
      </c>
      <c r="BE2789" s="72">
        <v>395.26</v>
      </c>
      <c r="BF2789" s="72">
        <v>371.1</v>
      </c>
      <c r="BG2789" s="72">
        <v>766.36</v>
      </c>
      <c r="BH2789" s="95">
        <v>19944677</v>
      </c>
      <c r="BI2789" s="95">
        <v>17804002</v>
      </c>
      <c r="BJ2789" s="95">
        <v>4205</v>
      </c>
      <c r="BK2789" s="95">
        <v>3998</v>
      </c>
      <c r="BL2789" s="72">
        <v>351.54</v>
      </c>
      <c r="BM2789" s="72">
        <v>399.69</v>
      </c>
      <c r="BN2789" s="72">
        <v>751.23</v>
      </c>
      <c r="BO2789" s="95">
        <v>17907285</v>
      </c>
      <c r="BP2789" s="95">
        <v>19256911</v>
      </c>
      <c r="BQ2789" s="95">
        <v>4245</v>
      </c>
      <c r="BR2789" s="95">
        <v>4015</v>
      </c>
      <c r="BS2789" s="72">
        <v>370.23</v>
      </c>
      <c r="BT2789" s="72">
        <v>433.68</v>
      </c>
      <c r="BU2789" s="72">
        <v>803.91</v>
      </c>
      <c r="BV2789" s="95">
        <v>19534861.07</v>
      </c>
      <c r="BW2789" s="95">
        <v>21675514.41</v>
      </c>
      <c r="BX2789" s="95">
        <v>4397</v>
      </c>
      <c r="BY2789" s="95">
        <v>4165</v>
      </c>
      <c r="BZ2789" s="95">
        <v>4260</v>
      </c>
      <c r="CA2789" s="95">
        <v>4150</v>
      </c>
      <c r="CB2789" s="95">
        <v>4105</v>
      </c>
      <c r="CC2789" s="95">
        <v>4136</v>
      </c>
      <c r="CD2789" s="95">
        <v>4284</v>
      </c>
      <c r="CE2789" s="72">
        <v>650.75523149000003</v>
      </c>
      <c r="CF2789" s="72">
        <v>676.59346364999999</v>
      </c>
      <c r="CG2789" s="72">
        <v>712.40329333</v>
      </c>
      <c r="CH2789" s="72">
        <v>716.50152150999998</v>
      </c>
      <c r="CI2789" s="72">
        <v>731.52548966999996</v>
      </c>
      <c r="CJ2789" s="96">
        <v>1.0983084967000001</v>
      </c>
      <c r="CK2789" s="96">
        <v>1.1301468919</v>
      </c>
      <c r="CL2789" s="96">
        <v>1.0757389910999999</v>
      </c>
      <c r="CM2789" s="96">
        <v>1.0484695111</v>
      </c>
      <c r="CN2789" s="96">
        <v>1.0989500862999999</v>
      </c>
      <c r="CO2789" s="96">
        <v>0.96670694570000004</v>
      </c>
      <c r="CP2789" s="96">
        <v>1.1278731370999999</v>
      </c>
      <c r="CQ2789" s="96">
        <v>0.99584056389999998</v>
      </c>
      <c r="CR2789" s="96">
        <v>1.1325838863</v>
      </c>
      <c r="CS2789" s="95">
        <v>4265</v>
      </c>
      <c r="CT2789" s="95">
        <v>4168</v>
      </c>
      <c r="CU2789" s="95">
        <v>4146</v>
      </c>
      <c r="CV2789" s="95">
        <v>4177</v>
      </c>
      <c r="CW2789" s="95">
        <v>4340</v>
      </c>
      <c r="CX2789" s="96">
        <v>0.95527810700000004</v>
      </c>
      <c r="CY2789" s="96">
        <v>0.95998708300000002</v>
      </c>
      <c r="CZ2789" s="96">
        <v>0.96203576599999996</v>
      </c>
      <c r="DA2789" s="96">
        <v>0.96324830400000006</v>
      </c>
      <c r="DB2789" s="96">
        <v>0.99218294600000001</v>
      </c>
      <c r="DC2789">
        <v>2013</v>
      </c>
      <c r="DD2789" s="6">
        <v>4082</v>
      </c>
      <c r="DE2789" s="96">
        <v>2.1873182999999998E-3</v>
      </c>
      <c r="DF2789" s="72">
        <v>867.91</v>
      </c>
      <c r="DG2789" s="96">
        <v>1</v>
      </c>
      <c r="DH2789" s="72">
        <v>867.91</v>
      </c>
      <c r="DI2789" s="72">
        <v>818.63612964000004</v>
      </c>
      <c r="DJ2789" s="96">
        <v>1</v>
      </c>
      <c r="DK2789" s="72">
        <v>867.91</v>
      </c>
      <c r="DL2789" s="96">
        <v>1</v>
      </c>
      <c r="DM2789" s="72">
        <v>867.91</v>
      </c>
      <c r="DN2789" s="96">
        <v>1</v>
      </c>
      <c r="DO2789" s="96">
        <v>8.201E-3</v>
      </c>
      <c r="DP2789" s="72">
        <v>7.12</v>
      </c>
      <c r="DQ2789" s="72">
        <v>860.79</v>
      </c>
      <c r="DR2789" t="s">
        <v>1703</v>
      </c>
      <c r="DT2789" t="s">
        <v>1038</v>
      </c>
    </row>
    <row r="2790" spans="1:124" x14ac:dyDescent="0.3">
      <c r="A2790" t="s">
        <v>984</v>
      </c>
      <c r="B2790">
        <v>45842</v>
      </c>
      <c r="C2790" s="95">
        <v>3194</v>
      </c>
      <c r="D2790" s="95">
        <v>14148358</v>
      </c>
      <c r="E2790" s="95">
        <v>3123</v>
      </c>
      <c r="F2790" s="95">
        <v>12063636</v>
      </c>
      <c r="G2790" s="95">
        <v>548</v>
      </c>
      <c r="H2790" s="95">
        <v>2119779</v>
      </c>
      <c r="I2790" s="95">
        <v>509</v>
      </c>
      <c r="J2790" s="95">
        <v>1761048</v>
      </c>
      <c r="K2790" s="95">
        <v>3087</v>
      </c>
      <c r="L2790" s="95">
        <v>15331878</v>
      </c>
      <c r="M2790" s="95">
        <v>3008</v>
      </c>
      <c r="N2790" s="95">
        <v>13170470</v>
      </c>
      <c r="O2790" s="95">
        <v>531</v>
      </c>
      <c r="P2790" s="95">
        <v>2318573</v>
      </c>
      <c r="Q2790" s="95">
        <v>484</v>
      </c>
      <c r="R2790" s="95">
        <v>1971227</v>
      </c>
      <c r="S2790" s="95">
        <v>3028</v>
      </c>
      <c r="T2790" s="95">
        <v>16436478</v>
      </c>
      <c r="U2790" s="95">
        <v>2948</v>
      </c>
      <c r="V2790" s="95">
        <v>13237453</v>
      </c>
      <c r="W2790" s="95">
        <v>535</v>
      </c>
      <c r="X2790" s="95">
        <v>1669656</v>
      </c>
      <c r="Y2790" s="95">
        <v>488</v>
      </c>
      <c r="Z2790" s="95">
        <v>2021129</v>
      </c>
      <c r="AA2790" s="95">
        <v>3025</v>
      </c>
      <c r="AB2790" s="95">
        <v>14155945</v>
      </c>
      <c r="AC2790" s="95">
        <v>2921</v>
      </c>
      <c r="AD2790" s="95">
        <v>14335601</v>
      </c>
      <c r="AE2790" s="95">
        <v>522</v>
      </c>
      <c r="AF2790" s="95">
        <v>1769214</v>
      </c>
      <c r="AG2790" s="95">
        <v>481</v>
      </c>
      <c r="AH2790" s="95">
        <v>2127543</v>
      </c>
      <c r="AI2790" s="95">
        <v>3042</v>
      </c>
      <c r="AJ2790" s="95">
        <v>13829211.539999999</v>
      </c>
      <c r="AK2790" s="95">
        <v>2918</v>
      </c>
      <c r="AL2790" s="95">
        <v>15197654.699999999</v>
      </c>
      <c r="AM2790" s="95">
        <v>522</v>
      </c>
      <c r="AN2790" s="95">
        <v>2349182</v>
      </c>
      <c r="AO2790" s="95">
        <v>480</v>
      </c>
      <c r="AP2790" s="95">
        <v>2509801</v>
      </c>
      <c r="AQ2790" s="72">
        <v>362.29</v>
      </c>
      <c r="AR2790" s="72">
        <v>317.2</v>
      </c>
      <c r="AS2790" s="72">
        <v>679.49</v>
      </c>
      <c r="AT2790" s="95">
        <v>16268137</v>
      </c>
      <c r="AU2790" s="95">
        <v>13824684</v>
      </c>
      <c r="AV2790" s="95">
        <v>3742</v>
      </c>
      <c r="AW2790" s="95">
        <v>3632</v>
      </c>
      <c r="AX2790" s="72">
        <v>406.54</v>
      </c>
      <c r="AY2790" s="72">
        <v>361.34</v>
      </c>
      <c r="AZ2790" s="72">
        <v>767.88</v>
      </c>
      <c r="BA2790" s="95">
        <v>17650451</v>
      </c>
      <c r="BB2790" s="95">
        <v>15141697</v>
      </c>
      <c r="BC2790" s="95">
        <v>3618</v>
      </c>
      <c r="BD2790" s="95">
        <v>3492</v>
      </c>
      <c r="BE2790" s="72">
        <v>423.48</v>
      </c>
      <c r="BF2790" s="72">
        <v>370.07</v>
      </c>
      <c r="BG2790" s="72">
        <v>793.55</v>
      </c>
      <c r="BH2790" s="95">
        <v>18106134</v>
      </c>
      <c r="BI2790" s="95">
        <v>15258582</v>
      </c>
      <c r="BJ2790" s="95">
        <v>3563</v>
      </c>
      <c r="BK2790" s="95">
        <v>3436</v>
      </c>
      <c r="BL2790" s="72">
        <v>374.15</v>
      </c>
      <c r="BM2790" s="72">
        <v>403.27</v>
      </c>
      <c r="BN2790" s="72">
        <v>777.42</v>
      </c>
      <c r="BO2790" s="95">
        <v>15925159</v>
      </c>
      <c r="BP2790" s="95">
        <v>16463144</v>
      </c>
      <c r="BQ2790" s="95">
        <v>3547</v>
      </c>
      <c r="BR2790" s="95">
        <v>3402</v>
      </c>
      <c r="BS2790" s="72">
        <v>378.28</v>
      </c>
      <c r="BT2790" s="72">
        <v>434.26</v>
      </c>
      <c r="BU2790" s="72">
        <v>812.54</v>
      </c>
      <c r="BV2790" s="95">
        <v>16178393.539999999</v>
      </c>
      <c r="BW2790" s="95">
        <v>17707455.699999999</v>
      </c>
      <c r="BX2790" s="95">
        <v>3564</v>
      </c>
      <c r="BY2790" s="95">
        <v>3398</v>
      </c>
      <c r="BZ2790" s="95">
        <v>3690</v>
      </c>
      <c r="CA2790" s="95">
        <v>3557</v>
      </c>
      <c r="CB2790" s="95">
        <v>3502</v>
      </c>
      <c r="CC2790" s="95">
        <v>3478</v>
      </c>
      <c r="CD2790" s="95">
        <v>3483</v>
      </c>
      <c r="CE2790" s="72">
        <v>650.75523149000003</v>
      </c>
      <c r="CF2790" s="72">
        <v>676.59346364999999</v>
      </c>
      <c r="CG2790" s="72">
        <v>712.40329333</v>
      </c>
      <c r="CH2790" s="72">
        <v>716.50152150999998</v>
      </c>
      <c r="CI2790" s="72">
        <v>731.52548966999996</v>
      </c>
      <c r="CJ2790" s="96">
        <v>1.0441560315</v>
      </c>
      <c r="CK2790" s="96">
        <v>1.1349208072999999</v>
      </c>
      <c r="CL2790" s="96">
        <v>1.1139055749</v>
      </c>
      <c r="CM2790" s="96">
        <v>1.0850221202000001</v>
      </c>
      <c r="CN2790" s="96">
        <v>1.1107473511999999</v>
      </c>
      <c r="CO2790" s="96">
        <v>1.0281400535</v>
      </c>
      <c r="CP2790" s="96">
        <v>1.0677050985000001</v>
      </c>
      <c r="CQ2790" s="96">
        <v>0.99584056389999998</v>
      </c>
      <c r="CR2790" s="96">
        <v>1.0721645459</v>
      </c>
      <c r="CS2790" s="95">
        <v>3697</v>
      </c>
      <c r="CT2790" s="95">
        <v>3605</v>
      </c>
      <c r="CU2790" s="95">
        <v>3540</v>
      </c>
      <c r="CV2790" s="95">
        <v>3501</v>
      </c>
      <c r="CW2790" s="95">
        <v>3532</v>
      </c>
      <c r="CX2790" s="96">
        <v>1.072420318</v>
      </c>
      <c r="CY2790" s="96">
        <v>1.0470063430000001</v>
      </c>
      <c r="CZ2790" s="96">
        <v>1.0247573270000001</v>
      </c>
      <c r="DA2790" s="96">
        <v>1.0055325180000001</v>
      </c>
      <c r="DB2790" s="96">
        <v>0.98833448199999996</v>
      </c>
      <c r="DC2790">
        <v>2013</v>
      </c>
      <c r="DD2790" s="6">
        <v>3472</v>
      </c>
      <c r="DE2790" s="96">
        <v>6.6006319999999997E-4</v>
      </c>
      <c r="DF2790" s="72">
        <v>822.87</v>
      </c>
      <c r="DG2790" s="96">
        <v>1</v>
      </c>
      <c r="DH2790" s="72">
        <v>822.87</v>
      </c>
      <c r="DI2790" s="72">
        <v>818.63612964000004</v>
      </c>
      <c r="DJ2790" s="96">
        <v>1</v>
      </c>
      <c r="DK2790" s="72">
        <v>822.87</v>
      </c>
      <c r="DL2790" s="96">
        <v>1</v>
      </c>
      <c r="DM2790" s="72">
        <v>822.87</v>
      </c>
      <c r="DN2790" s="96">
        <v>1</v>
      </c>
      <c r="DO2790" s="96">
        <v>1.993E-3</v>
      </c>
      <c r="DP2790" s="72">
        <v>1.64</v>
      </c>
      <c r="DQ2790" s="72">
        <v>821.23</v>
      </c>
      <c r="DR2790" t="s">
        <v>984</v>
      </c>
      <c r="DT2790" t="s">
        <v>1038</v>
      </c>
    </row>
    <row r="2791" spans="1:124" x14ac:dyDescent="0.3">
      <c r="A2791" t="s">
        <v>1704</v>
      </c>
      <c r="B2791">
        <v>45843</v>
      </c>
      <c r="C2791" s="95">
        <v>10055</v>
      </c>
      <c r="D2791" s="95">
        <v>44503340</v>
      </c>
      <c r="E2791" s="95">
        <v>9621</v>
      </c>
      <c r="F2791" s="95">
        <v>35550623</v>
      </c>
      <c r="G2791" s="95">
        <v>1312</v>
      </c>
      <c r="H2791" s="95">
        <v>6087727</v>
      </c>
      <c r="I2791" s="95">
        <v>1164</v>
      </c>
      <c r="J2791" s="95">
        <v>5220047</v>
      </c>
      <c r="K2791" s="95">
        <v>10119</v>
      </c>
      <c r="L2791" s="95">
        <v>44596382</v>
      </c>
      <c r="M2791" s="95">
        <v>9603</v>
      </c>
      <c r="N2791" s="95">
        <v>37564744</v>
      </c>
      <c r="O2791" s="95">
        <v>1337</v>
      </c>
      <c r="P2791" s="95">
        <v>5834159</v>
      </c>
      <c r="Q2791" s="95">
        <v>1172</v>
      </c>
      <c r="R2791" s="95">
        <v>5183529</v>
      </c>
      <c r="S2791" s="95">
        <v>10379</v>
      </c>
      <c r="T2791" s="95">
        <v>48813079</v>
      </c>
      <c r="U2791" s="95">
        <v>9779</v>
      </c>
      <c r="V2791" s="95">
        <v>41996459</v>
      </c>
      <c r="W2791" s="95">
        <v>1405</v>
      </c>
      <c r="X2791" s="95">
        <v>5925330</v>
      </c>
      <c r="Y2791" s="95">
        <v>1229</v>
      </c>
      <c r="Z2791" s="95">
        <v>5875497</v>
      </c>
      <c r="AA2791" s="95">
        <v>10623</v>
      </c>
      <c r="AB2791" s="95">
        <v>48309629</v>
      </c>
      <c r="AC2791" s="95">
        <v>9951</v>
      </c>
      <c r="AD2791" s="95">
        <v>45738192</v>
      </c>
      <c r="AE2791" s="95">
        <v>1434</v>
      </c>
      <c r="AF2791" s="95">
        <v>7933907</v>
      </c>
      <c r="AG2791" s="95">
        <v>1258</v>
      </c>
      <c r="AH2791" s="95">
        <v>7022313</v>
      </c>
      <c r="AI2791" s="95">
        <v>10992</v>
      </c>
      <c r="AJ2791" s="95">
        <v>50756204.159999996</v>
      </c>
      <c r="AK2791" s="95">
        <v>10222</v>
      </c>
      <c r="AL2791" s="95">
        <v>49116174.340000004</v>
      </c>
      <c r="AM2791" s="95">
        <v>1487</v>
      </c>
      <c r="AN2791" s="95">
        <v>8193480</v>
      </c>
      <c r="AO2791" s="95">
        <v>1319</v>
      </c>
      <c r="AP2791" s="95">
        <v>7171776.6200000001</v>
      </c>
      <c r="AQ2791" s="72">
        <v>370.89</v>
      </c>
      <c r="AR2791" s="72">
        <v>315.02999999999997</v>
      </c>
      <c r="AS2791" s="72">
        <v>685.92</v>
      </c>
      <c r="AT2791" s="95">
        <v>50591067</v>
      </c>
      <c r="AU2791" s="95">
        <v>40770670</v>
      </c>
      <c r="AV2791" s="95">
        <v>11367</v>
      </c>
      <c r="AW2791" s="95">
        <v>10785</v>
      </c>
      <c r="AX2791" s="72">
        <v>366.84</v>
      </c>
      <c r="AY2791" s="72">
        <v>330.61</v>
      </c>
      <c r="AZ2791" s="72">
        <v>697.45</v>
      </c>
      <c r="BA2791" s="95">
        <v>50430541</v>
      </c>
      <c r="BB2791" s="95">
        <v>42748273</v>
      </c>
      <c r="BC2791" s="95">
        <v>11456</v>
      </c>
      <c r="BD2791" s="95">
        <v>10775</v>
      </c>
      <c r="BE2791" s="72">
        <v>387.1</v>
      </c>
      <c r="BF2791" s="72">
        <v>362.4</v>
      </c>
      <c r="BG2791" s="72">
        <v>749.5</v>
      </c>
      <c r="BH2791" s="95">
        <v>54738409</v>
      </c>
      <c r="BI2791" s="95">
        <v>47871956</v>
      </c>
      <c r="BJ2791" s="95">
        <v>11784</v>
      </c>
      <c r="BK2791" s="95">
        <v>11008</v>
      </c>
      <c r="BL2791" s="72">
        <v>388.73</v>
      </c>
      <c r="BM2791" s="72">
        <v>392.25</v>
      </c>
      <c r="BN2791" s="72">
        <v>780.98</v>
      </c>
      <c r="BO2791" s="95">
        <v>56243536</v>
      </c>
      <c r="BP2791" s="95">
        <v>52760505</v>
      </c>
      <c r="BQ2791" s="95">
        <v>12057</v>
      </c>
      <c r="BR2791" s="95">
        <v>11209</v>
      </c>
      <c r="BS2791" s="72">
        <v>393.66</v>
      </c>
      <c r="BT2791" s="72">
        <v>406.43</v>
      </c>
      <c r="BU2791" s="72">
        <v>800.09</v>
      </c>
      <c r="BV2791" s="95">
        <v>58949684.159999996</v>
      </c>
      <c r="BW2791" s="95">
        <v>56287950.960000001</v>
      </c>
      <c r="BX2791" s="95">
        <v>12479</v>
      </c>
      <c r="BY2791" s="95">
        <v>11541</v>
      </c>
      <c r="BZ2791" s="95">
        <v>11090</v>
      </c>
      <c r="CA2791" s="95">
        <v>11127</v>
      </c>
      <c r="CB2791" s="95">
        <v>11410</v>
      </c>
      <c r="CC2791" s="95">
        <v>11654</v>
      </c>
      <c r="CD2791" s="95">
        <v>12020</v>
      </c>
      <c r="CE2791" s="72">
        <v>650.75523149000003</v>
      </c>
      <c r="CF2791" s="72">
        <v>676.59346364999999</v>
      </c>
      <c r="CG2791" s="72">
        <v>712.40329333</v>
      </c>
      <c r="CH2791" s="72">
        <v>716.50152150999998</v>
      </c>
      <c r="CI2791" s="72">
        <v>731.52548966999996</v>
      </c>
      <c r="CJ2791" s="96">
        <v>1.0540368587</v>
      </c>
      <c r="CK2791" s="96">
        <v>1.0308258023000001</v>
      </c>
      <c r="CL2791" s="96">
        <v>1.052072621</v>
      </c>
      <c r="CM2791" s="96">
        <v>1.0899907069999999</v>
      </c>
      <c r="CN2791" s="96">
        <v>1.0937281219999999</v>
      </c>
      <c r="CO2791" s="96">
        <v>0.98375384379999997</v>
      </c>
      <c r="CP2791" s="96">
        <v>1.0817043602</v>
      </c>
      <c r="CQ2791" s="96">
        <v>0.99584056389999998</v>
      </c>
      <c r="CR2791" s="96">
        <v>1.0862222778999999</v>
      </c>
      <c r="CS2791" s="95">
        <v>11594</v>
      </c>
      <c r="CT2791" s="95">
        <v>11737</v>
      </c>
      <c r="CU2791" s="95">
        <v>12092</v>
      </c>
      <c r="CV2791" s="95">
        <v>12337</v>
      </c>
      <c r="CW2791" s="95">
        <v>12651</v>
      </c>
      <c r="CX2791" s="96">
        <v>0.955476506</v>
      </c>
      <c r="CY2791" s="96">
        <v>0.96669317499999996</v>
      </c>
      <c r="CZ2791" s="96">
        <v>0.98273628999999996</v>
      </c>
      <c r="DA2791" s="96">
        <v>1.0007295089999999</v>
      </c>
      <c r="DB2791" s="96">
        <v>1.0099149380000001</v>
      </c>
      <c r="DC2791">
        <v>2013</v>
      </c>
      <c r="DD2791" s="6">
        <v>11063.6</v>
      </c>
      <c r="DE2791" s="96">
        <v>2.3626793E-3</v>
      </c>
      <c r="DF2791" s="72">
        <v>832.24</v>
      </c>
      <c r="DG2791" s="96">
        <v>1</v>
      </c>
      <c r="DH2791" s="72">
        <v>832.24</v>
      </c>
      <c r="DI2791" s="72">
        <v>850.37490820000005</v>
      </c>
      <c r="DJ2791" s="96">
        <v>1</v>
      </c>
      <c r="DK2791" s="72">
        <v>832.24</v>
      </c>
      <c r="DL2791" s="96">
        <v>1</v>
      </c>
      <c r="DM2791" s="72">
        <v>832.24</v>
      </c>
      <c r="DN2791" s="96">
        <v>1</v>
      </c>
      <c r="DO2791" s="96">
        <v>8.2059999999999998E-3</v>
      </c>
      <c r="DP2791" s="72">
        <v>6.83</v>
      </c>
      <c r="DQ2791" s="72">
        <v>825.41</v>
      </c>
      <c r="DR2791" t="s">
        <v>1704</v>
      </c>
      <c r="DT2791" t="s">
        <v>1038</v>
      </c>
    </row>
    <row r="2792" spans="1:124" x14ac:dyDescent="0.3">
      <c r="A2792" t="s">
        <v>1705</v>
      </c>
      <c r="B2792">
        <v>45844</v>
      </c>
      <c r="C2792" s="95">
        <v>1130</v>
      </c>
      <c r="D2792" s="95">
        <v>4806355</v>
      </c>
      <c r="E2792" s="95">
        <v>1100</v>
      </c>
      <c r="F2792" s="95">
        <v>4148593</v>
      </c>
      <c r="G2792" s="95">
        <v>107</v>
      </c>
      <c r="H2792" s="95">
        <v>296045</v>
      </c>
      <c r="I2792" s="95">
        <v>99</v>
      </c>
      <c r="J2792" s="95">
        <v>380983</v>
      </c>
      <c r="K2792" s="95">
        <v>1110</v>
      </c>
      <c r="L2792" s="95">
        <v>5111639</v>
      </c>
      <c r="M2792" s="95">
        <v>1079</v>
      </c>
      <c r="N2792" s="95">
        <v>4427583</v>
      </c>
      <c r="O2792" s="95">
        <v>105</v>
      </c>
      <c r="P2792" s="95">
        <v>599448</v>
      </c>
      <c r="Q2792" s="95">
        <v>98</v>
      </c>
      <c r="R2792" s="95">
        <v>416563</v>
      </c>
      <c r="S2792" s="95">
        <v>1114</v>
      </c>
      <c r="T2792" s="95">
        <v>4713159</v>
      </c>
      <c r="U2792" s="95">
        <v>1075</v>
      </c>
      <c r="V2792" s="95">
        <v>4107376</v>
      </c>
      <c r="W2792" s="95">
        <v>104</v>
      </c>
      <c r="X2792" s="95">
        <v>321802</v>
      </c>
      <c r="Y2792" s="95">
        <v>95</v>
      </c>
      <c r="Z2792" s="95">
        <v>465719</v>
      </c>
      <c r="AA2792" s="95">
        <v>1100</v>
      </c>
      <c r="AB2792" s="95">
        <v>4692945</v>
      </c>
      <c r="AC2792" s="95">
        <v>1060</v>
      </c>
      <c r="AD2792" s="95">
        <v>4700151</v>
      </c>
      <c r="AE2792" s="95">
        <v>107</v>
      </c>
      <c r="AF2792" s="95">
        <v>270869</v>
      </c>
      <c r="AG2792" s="95">
        <v>96</v>
      </c>
      <c r="AH2792" s="95">
        <v>321906</v>
      </c>
      <c r="AI2792" s="95">
        <v>1109</v>
      </c>
      <c r="AJ2792" s="95">
        <v>7546114.5700000003</v>
      </c>
      <c r="AK2792" s="95">
        <v>1067</v>
      </c>
      <c r="AL2792" s="95">
        <v>5512435.9100000001</v>
      </c>
      <c r="AM2792" s="95">
        <v>106</v>
      </c>
      <c r="AN2792" s="95">
        <v>413701</v>
      </c>
      <c r="AO2792" s="95">
        <v>96</v>
      </c>
      <c r="AP2792" s="95">
        <v>336357</v>
      </c>
      <c r="AQ2792" s="72">
        <v>343.73</v>
      </c>
      <c r="AR2792" s="72">
        <v>314.82</v>
      </c>
      <c r="AS2792" s="72">
        <v>658.55</v>
      </c>
      <c r="AT2792" s="95">
        <v>5102400</v>
      </c>
      <c r="AU2792" s="95">
        <v>4529576</v>
      </c>
      <c r="AV2792" s="95">
        <v>1237</v>
      </c>
      <c r="AW2792" s="95">
        <v>1199</v>
      </c>
      <c r="AX2792" s="72">
        <v>391.71</v>
      </c>
      <c r="AY2792" s="72">
        <v>342.97</v>
      </c>
      <c r="AZ2792" s="72">
        <v>734.68</v>
      </c>
      <c r="BA2792" s="95">
        <v>5711087</v>
      </c>
      <c r="BB2792" s="95">
        <v>4844146</v>
      </c>
      <c r="BC2792" s="95">
        <v>1215</v>
      </c>
      <c r="BD2792" s="95">
        <v>1177</v>
      </c>
      <c r="BE2792" s="72">
        <v>344.48</v>
      </c>
      <c r="BF2792" s="72">
        <v>325.72000000000003</v>
      </c>
      <c r="BG2792" s="72">
        <v>670.2</v>
      </c>
      <c r="BH2792" s="95">
        <v>5034961</v>
      </c>
      <c r="BI2792" s="95">
        <v>4573095</v>
      </c>
      <c r="BJ2792" s="95">
        <v>1218</v>
      </c>
      <c r="BK2792" s="95">
        <v>1170</v>
      </c>
      <c r="BL2792" s="72">
        <v>342.71</v>
      </c>
      <c r="BM2792" s="72">
        <v>362.03</v>
      </c>
      <c r="BN2792" s="72">
        <v>704.74</v>
      </c>
      <c r="BO2792" s="95">
        <v>4963814</v>
      </c>
      <c r="BP2792" s="95">
        <v>5022057</v>
      </c>
      <c r="BQ2792" s="95">
        <v>1207</v>
      </c>
      <c r="BR2792" s="95">
        <v>1156</v>
      </c>
      <c r="BS2792" s="72">
        <v>545.94000000000005</v>
      </c>
      <c r="BT2792" s="72">
        <v>419.09</v>
      </c>
      <c r="BU2792" s="72">
        <v>965.03</v>
      </c>
      <c r="BV2792" s="95">
        <v>7959815.5700000003</v>
      </c>
      <c r="BW2792" s="95">
        <v>5848792.9100000001</v>
      </c>
      <c r="BX2792" s="95">
        <v>1215</v>
      </c>
      <c r="BY2792" s="95">
        <v>1163</v>
      </c>
      <c r="BZ2792" s="95">
        <v>1219</v>
      </c>
      <c r="CA2792" s="95">
        <v>1197</v>
      </c>
      <c r="CB2792" s="95">
        <v>1195</v>
      </c>
      <c r="CC2792" s="95">
        <v>1183</v>
      </c>
      <c r="CD2792" s="95">
        <v>1190</v>
      </c>
      <c r="CE2792" s="72">
        <v>650.75523149000003</v>
      </c>
      <c r="CF2792" s="72">
        <v>676.59346364999999</v>
      </c>
      <c r="CG2792" s="72">
        <v>712.40329333</v>
      </c>
      <c r="CH2792" s="72">
        <v>716.50152150999998</v>
      </c>
      <c r="CI2792" s="72">
        <v>731.52548966999996</v>
      </c>
      <c r="CJ2792" s="96">
        <v>1.0119780343</v>
      </c>
      <c r="CK2792" s="96">
        <v>1.0858514594999999</v>
      </c>
      <c r="CL2792" s="96">
        <v>0.9407592669</v>
      </c>
      <c r="CM2792" s="96">
        <v>0.98358479200000004</v>
      </c>
      <c r="CN2792" s="96">
        <v>1.3192021517000001</v>
      </c>
      <c r="CO2792" s="96">
        <v>0.88354694410000001</v>
      </c>
      <c r="CP2792" s="96">
        <v>1.2090757011</v>
      </c>
      <c r="CQ2792" s="96">
        <v>0.99584056389999998</v>
      </c>
      <c r="CR2792" s="96">
        <v>1.2141256063000001</v>
      </c>
      <c r="CS2792" s="95">
        <v>1212</v>
      </c>
      <c r="CT2792" s="95">
        <v>1219</v>
      </c>
      <c r="CU2792" s="95">
        <v>1194</v>
      </c>
      <c r="CV2792" s="95">
        <v>1192</v>
      </c>
      <c r="CW2792" s="95">
        <v>1204</v>
      </c>
      <c r="CX2792" s="96">
        <v>0.85267104999999999</v>
      </c>
      <c r="CY2792" s="96">
        <v>0.89326579800000006</v>
      </c>
      <c r="CZ2792" s="96">
        <v>0.88676946800000001</v>
      </c>
      <c r="DA2792" s="96">
        <v>0.88655955099999995</v>
      </c>
      <c r="DB2792" s="96">
        <v>0.898609718</v>
      </c>
      <c r="DC2792">
        <v>2013</v>
      </c>
      <c r="DD2792" s="6">
        <v>1173</v>
      </c>
      <c r="DE2792" s="96">
        <v>2.0234094E-3</v>
      </c>
      <c r="DF2792" s="72">
        <v>930.55</v>
      </c>
      <c r="DG2792" s="96">
        <v>1</v>
      </c>
      <c r="DH2792" s="72">
        <v>930.55</v>
      </c>
      <c r="DI2792" s="72">
        <v>818.63612964000004</v>
      </c>
      <c r="DJ2792" s="96">
        <v>1</v>
      </c>
      <c r="DK2792" s="72">
        <v>930.55</v>
      </c>
      <c r="DL2792" s="96">
        <v>1</v>
      </c>
      <c r="DM2792" s="72">
        <v>930.55</v>
      </c>
      <c r="DN2792" s="96">
        <v>1</v>
      </c>
      <c r="DO2792" s="96">
        <v>6.4380000000000001E-3</v>
      </c>
      <c r="DP2792" s="72">
        <v>5.99</v>
      </c>
      <c r="DQ2792" s="72">
        <v>924.56</v>
      </c>
      <c r="DR2792" t="s">
        <v>1705</v>
      </c>
      <c r="DT2792" t="s">
        <v>1038</v>
      </c>
    </row>
    <row r="2793" spans="1:124" x14ac:dyDescent="0.3">
      <c r="A2793" t="s">
        <v>1706</v>
      </c>
      <c r="B2793">
        <v>45845</v>
      </c>
      <c r="C2793" s="95">
        <v>1620</v>
      </c>
      <c r="D2793" s="95">
        <v>8278783</v>
      </c>
      <c r="E2793" s="95">
        <v>1571</v>
      </c>
      <c r="F2793" s="95">
        <v>5669475</v>
      </c>
      <c r="G2793" s="95">
        <v>257</v>
      </c>
      <c r="H2793" s="95">
        <v>960778</v>
      </c>
      <c r="I2793" s="95">
        <v>238</v>
      </c>
      <c r="J2793" s="95">
        <v>761228</v>
      </c>
      <c r="K2793" s="95">
        <v>1589</v>
      </c>
      <c r="L2793" s="95">
        <v>7571053</v>
      </c>
      <c r="M2793" s="95">
        <v>1535</v>
      </c>
      <c r="N2793" s="95">
        <v>5685962</v>
      </c>
      <c r="O2793" s="95">
        <v>269</v>
      </c>
      <c r="P2793" s="95">
        <v>1016694</v>
      </c>
      <c r="Q2793" s="95">
        <v>248</v>
      </c>
      <c r="R2793" s="95">
        <v>822356</v>
      </c>
      <c r="S2793" s="95">
        <v>1588</v>
      </c>
      <c r="T2793" s="95">
        <v>6410842</v>
      </c>
      <c r="U2793" s="95">
        <v>1532</v>
      </c>
      <c r="V2793" s="95">
        <v>5939395</v>
      </c>
      <c r="W2793" s="95">
        <v>269</v>
      </c>
      <c r="X2793" s="95">
        <v>892286</v>
      </c>
      <c r="Y2793" s="95">
        <v>245</v>
      </c>
      <c r="Z2793" s="95">
        <v>992874</v>
      </c>
      <c r="AA2793" s="95">
        <v>1578</v>
      </c>
      <c r="AB2793" s="95">
        <v>6260280</v>
      </c>
      <c r="AC2793" s="95">
        <v>1514</v>
      </c>
      <c r="AD2793" s="95">
        <v>5890031</v>
      </c>
      <c r="AE2793" s="95">
        <v>255</v>
      </c>
      <c r="AF2793" s="95">
        <v>736145</v>
      </c>
      <c r="AG2793" s="95">
        <v>232</v>
      </c>
      <c r="AH2793" s="95">
        <v>933958</v>
      </c>
      <c r="AI2793" s="95">
        <v>1573</v>
      </c>
      <c r="AJ2793" s="95">
        <v>7100882.9100000001</v>
      </c>
      <c r="AK2793" s="95">
        <v>1501</v>
      </c>
      <c r="AL2793" s="95">
        <v>6246737.4500000002</v>
      </c>
      <c r="AM2793" s="95">
        <v>262</v>
      </c>
      <c r="AN2793" s="95">
        <v>765478</v>
      </c>
      <c r="AO2793" s="95">
        <v>237</v>
      </c>
      <c r="AP2793" s="95">
        <v>861530</v>
      </c>
      <c r="AQ2793" s="72">
        <v>410.21</v>
      </c>
      <c r="AR2793" s="72">
        <v>296.24</v>
      </c>
      <c r="AS2793" s="72">
        <v>706.45</v>
      </c>
      <c r="AT2793" s="95">
        <v>9239561</v>
      </c>
      <c r="AU2793" s="95">
        <v>6430703</v>
      </c>
      <c r="AV2793" s="95">
        <v>1877</v>
      </c>
      <c r="AW2793" s="95">
        <v>1809</v>
      </c>
      <c r="AX2793" s="72">
        <v>385.17</v>
      </c>
      <c r="AY2793" s="72">
        <v>304.18</v>
      </c>
      <c r="AZ2793" s="72">
        <v>689.35</v>
      </c>
      <c r="BA2793" s="95">
        <v>8587747</v>
      </c>
      <c r="BB2793" s="95">
        <v>6508318</v>
      </c>
      <c r="BC2793" s="95">
        <v>1858</v>
      </c>
      <c r="BD2793" s="95">
        <v>1783</v>
      </c>
      <c r="BE2793" s="72">
        <v>327.73</v>
      </c>
      <c r="BF2793" s="72">
        <v>325.08999999999997</v>
      </c>
      <c r="BG2793" s="72">
        <v>652.82000000000005</v>
      </c>
      <c r="BH2793" s="95">
        <v>7303128</v>
      </c>
      <c r="BI2793" s="95">
        <v>6932269</v>
      </c>
      <c r="BJ2793" s="95">
        <v>1857</v>
      </c>
      <c r="BK2793" s="95">
        <v>1777</v>
      </c>
      <c r="BL2793" s="72">
        <v>318.08</v>
      </c>
      <c r="BM2793" s="72">
        <v>325.7</v>
      </c>
      <c r="BN2793" s="72">
        <v>643.78</v>
      </c>
      <c r="BO2793" s="95">
        <v>6996425</v>
      </c>
      <c r="BP2793" s="95">
        <v>6823989</v>
      </c>
      <c r="BQ2793" s="95">
        <v>1833</v>
      </c>
      <c r="BR2793" s="95">
        <v>1746</v>
      </c>
      <c r="BS2793" s="72">
        <v>357.24</v>
      </c>
      <c r="BT2793" s="72">
        <v>340.83</v>
      </c>
      <c r="BU2793" s="72">
        <v>698.07</v>
      </c>
      <c r="BV2793" s="95">
        <v>7866360.9100000001</v>
      </c>
      <c r="BW2793" s="95">
        <v>7108267.4500000002</v>
      </c>
      <c r="BX2793" s="95">
        <v>1835</v>
      </c>
      <c r="BY2793" s="95">
        <v>1738</v>
      </c>
      <c r="BZ2793" s="95">
        <v>1845</v>
      </c>
      <c r="CA2793" s="95">
        <v>1822</v>
      </c>
      <c r="CB2793" s="95">
        <v>1818</v>
      </c>
      <c r="CC2793" s="95">
        <v>1792</v>
      </c>
      <c r="CD2793" s="95">
        <v>1788</v>
      </c>
      <c r="CE2793" s="72">
        <v>650.75523149000003</v>
      </c>
      <c r="CF2793" s="72">
        <v>676.59346364999999</v>
      </c>
      <c r="CG2793" s="72">
        <v>712.40329333</v>
      </c>
      <c r="CH2793" s="72">
        <v>716.50152150999998</v>
      </c>
      <c r="CI2793" s="72">
        <v>731.52548966999996</v>
      </c>
      <c r="CJ2793" s="96">
        <v>1.0855848186999999</v>
      </c>
      <c r="CK2793" s="96">
        <v>1.0188540638000001</v>
      </c>
      <c r="CL2793" s="96">
        <v>0.91636297320000004</v>
      </c>
      <c r="CM2793" s="96">
        <v>0.89850472140000004</v>
      </c>
      <c r="CN2793" s="96">
        <v>0.95426613270000005</v>
      </c>
      <c r="CO2793" s="96">
        <v>0.92681466440000004</v>
      </c>
      <c r="CP2793" s="96">
        <v>1.0516822612000001</v>
      </c>
      <c r="CQ2793" s="96">
        <v>0.99584056389999998</v>
      </c>
      <c r="CR2793" s="96">
        <v>1.0560747866</v>
      </c>
      <c r="CS2793" s="95">
        <v>1768</v>
      </c>
      <c r="CT2793" s="95">
        <v>1785</v>
      </c>
      <c r="CU2793" s="95">
        <v>1775</v>
      </c>
      <c r="CV2793" s="95">
        <v>1731</v>
      </c>
      <c r="CW2793" s="95">
        <v>1739</v>
      </c>
      <c r="CX2793" s="96">
        <v>0.92638954699999998</v>
      </c>
      <c r="CY2793" s="96">
        <v>0.91895961699999995</v>
      </c>
      <c r="CZ2793" s="96">
        <v>0.93114320399999995</v>
      </c>
      <c r="DA2793" s="96">
        <v>0.92901983899999996</v>
      </c>
      <c r="DB2793" s="96">
        <v>0.92869652300000005</v>
      </c>
      <c r="DC2793">
        <v>2013</v>
      </c>
      <c r="DD2793" s="6">
        <v>1770.6</v>
      </c>
      <c r="DE2793" s="96">
        <v>2.5912108999999999E-3</v>
      </c>
      <c r="DF2793" s="72">
        <v>808.95</v>
      </c>
      <c r="DG2793" s="96">
        <v>1</v>
      </c>
      <c r="DH2793" s="72">
        <v>808.95</v>
      </c>
      <c r="DI2793" s="72">
        <v>818.63612964000004</v>
      </c>
      <c r="DJ2793" s="96">
        <v>1</v>
      </c>
      <c r="DK2793" s="72">
        <v>808.95</v>
      </c>
      <c r="DL2793" s="96">
        <v>1</v>
      </c>
      <c r="DM2793" s="72">
        <v>808.95</v>
      </c>
      <c r="DN2793" s="96">
        <v>1</v>
      </c>
      <c r="DO2793" s="96">
        <v>6.5319999999999996E-3</v>
      </c>
      <c r="DP2793" s="72">
        <v>5.28</v>
      </c>
      <c r="DQ2793" s="72">
        <v>803.67</v>
      </c>
      <c r="DR2793" t="s">
        <v>1706</v>
      </c>
      <c r="DT2793" t="s">
        <v>1038</v>
      </c>
    </row>
    <row r="2794" spans="1:124" x14ac:dyDescent="0.3">
      <c r="A2794" t="s">
        <v>143</v>
      </c>
      <c r="B2794">
        <v>45850</v>
      </c>
      <c r="C2794" s="95">
        <v>12493</v>
      </c>
      <c r="D2794" s="95">
        <v>47255441</v>
      </c>
      <c r="E2794" s="95">
        <v>12191</v>
      </c>
      <c r="F2794" s="95">
        <v>45795915</v>
      </c>
      <c r="G2794" s="95">
        <v>1723</v>
      </c>
      <c r="H2794" s="95">
        <v>6281068</v>
      </c>
      <c r="I2794" s="95">
        <v>1576</v>
      </c>
      <c r="J2794" s="95">
        <v>5914155</v>
      </c>
      <c r="K2794" s="95">
        <v>12323</v>
      </c>
      <c r="L2794" s="95">
        <v>47339009</v>
      </c>
      <c r="M2794" s="95">
        <v>11969</v>
      </c>
      <c r="N2794" s="95">
        <v>48142485</v>
      </c>
      <c r="O2794" s="95">
        <v>1731</v>
      </c>
      <c r="P2794" s="95">
        <v>7393869</v>
      </c>
      <c r="Q2794" s="95">
        <v>1582</v>
      </c>
      <c r="R2794" s="95">
        <v>7143009</v>
      </c>
      <c r="S2794" s="95">
        <v>12016</v>
      </c>
      <c r="T2794" s="95">
        <v>50079043</v>
      </c>
      <c r="U2794" s="95">
        <v>11643</v>
      </c>
      <c r="V2794" s="95">
        <v>49561641</v>
      </c>
      <c r="W2794" s="95">
        <v>1680</v>
      </c>
      <c r="X2794" s="95">
        <v>7797554</v>
      </c>
      <c r="Y2794" s="95">
        <v>1524</v>
      </c>
      <c r="Z2794" s="95">
        <v>7504767</v>
      </c>
      <c r="AA2794" s="95">
        <v>11830</v>
      </c>
      <c r="AB2794" s="95">
        <v>46526345</v>
      </c>
      <c r="AC2794" s="95">
        <v>11427</v>
      </c>
      <c r="AD2794" s="95">
        <v>50953972</v>
      </c>
      <c r="AE2794" s="95">
        <v>1599</v>
      </c>
      <c r="AF2794" s="95">
        <v>7207640</v>
      </c>
      <c r="AG2794" s="95">
        <v>1438</v>
      </c>
      <c r="AH2794" s="95">
        <v>7525698</v>
      </c>
      <c r="AI2794" s="95">
        <v>11843</v>
      </c>
      <c r="AJ2794" s="95">
        <v>43553150.409999996</v>
      </c>
      <c r="AK2794" s="95">
        <v>11384</v>
      </c>
      <c r="AL2794" s="95">
        <v>52398474.630000003</v>
      </c>
      <c r="AM2794" s="95">
        <v>1586</v>
      </c>
      <c r="AN2794" s="95">
        <v>7237510</v>
      </c>
      <c r="AO2794" s="95">
        <v>1431</v>
      </c>
      <c r="AP2794" s="95">
        <v>7866899</v>
      </c>
      <c r="AQ2794" s="72">
        <v>313.83</v>
      </c>
      <c r="AR2794" s="72">
        <v>313.01</v>
      </c>
      <c r="AS2794" s="72">
        <v>626.84</v>
      </c>
      <c r="AT2794" s="95">
        <v>53536509</v>
      </c>
      <c r="AU2794" s="95">
        <v>51710070</v>
      </c>
      <c r="AV2794" s="95">
        <v>14216</v>
      </c>
      <c r="AW2794" s="95">
        <v>13767</v>
      </c>
      <c r="AX2794" s="72">
        <v>324.54000000000002</v>
      </c>
      <c r="AY2794" s="72">
        <v>339.98</v>
      </c>
      <c r="AZ2794" s="72">
        <v>664.52</v>
      </c>
      <c r="BA2794" s="95">
        <v>54732878</v>
      </c>
      <c r="BB2794" s="95">
        <v>55285494</v>
      </c>
      <c r="BC2794" s="95">
        <v>14054</v>
      </c>
      <c r="BD2794" s="95">
        <v>13551</v>
      </c>
      <c r="BE2794" s="72">
        <v>352.15</v>
      </c>
      <c r="BF2794" s="72">
        <v>361.17</v>
      </c>
      <c r="BG2794" s="72">
        <v>713.32</v>
      </c>
      <c r="BH2794" s="95">
        <v>57876597</v>
      </c>
      <c r="BI2794" s="95">
        <v>57066408</v>
      </c>
      <c r="BJ2794" s="95">
        <v>13696</v>
      </c>
      <c r="BK2794" s="95">
        <v>13167</v>
      </c>
      <c r="BL2794" s="72">
        <v>333.44</v>
      </c>
      <c r="BM2794" s="72">
        <v>378.8</v>
      </c>
      <c r="BN2794" s="72">
        <v>712.24</v>
      </c>
      <c r="BO2794" s="95">
        <v>53733985</v>
      </c>
      <c r="BP2794" s="95">
        <v>58479670</v>
      </c>
      <c r="BQ2794" s="95">
        <v>13429</v>
      </c>
      <c r="BR2794" s="95">
        <v>12865</v>
      </c>
      <c r="BS2794" s="72">
        <v>315.18</v>
      </c>
      <c r="BT2794" s="72">
        <v>391.89</v>
      </c>
      <c r="BU2794" s="72">
        <v>707.07</v>
      </c>
      <c r="BV2794" s="95">
        <v>50790660.409999996</v>
      </c>
      <c r="BW2794" s="95">
        <v>60265373.630000003</v>
      </c>
      <c r="BX2794" s="95">
        <v>13429</v>
      </c>
      <c r="BY2794" s="95">
        <v>12815</v>
      </c>
      <c r="BZ2794" s="95">
        <v>14002</v>
      </c>
      <c r="CA2794" s="95">
        <v>13811</v>
      </c>
      <c r="CB2794" s="95">
        <v>13441</v>
      </c>
      <c r="CC2794" s="95">
        <v>13161</v>
      </c>
      <c r="CD2794" s="95">
        <v>13129</v>
      </c>
      <c r="CE2794" s="72">
        <v>650.75523149000003</v>
      </c>
      <c r="CF2794" s="72">
        <v>676.59346364999999</v>
      </c>
      <c r="CG2794" s="72">
        <v>712.40329333</v>
      </c>
      <c r="CH2794" s="72">
        <v>716.50152150999998</v>
      </c>
      <c r="CI2794" s="72">
        <v>731.52548966999996</v>
      </c>
      <c r="CJ2794" s="96">
        <v>0.96325003580000002</v>
      </c>
      <c r="CK2794" s="96">
        <v>0.98215551239999999</v>
      </c>
      <c r="CL2794" s="96">
        <v>1.0012867805000001</v>
      </c>
      <c r="CM2794" s="96">
        <v>0.99405232040000002</v>
      </c>
      <c r="CN2794" s="96">
        <v>0.96656918999999997</v>
      </c>
      <c r="CO2794" s="96">
        <v>0.90443826999999999</v>
      </c>
      <c r="CP2794" s="96">
        <v>1.0851628026</v>
      </c>
      <c r="CQ2794" s="96">
        <v>0.99584056389999998</v>
      </c>
      <c r="CR2794" s="96">
        <v>1.089695165</v>
      </c>
      <c r="CS2794" s="95">
        <v>13941</v>
      </c>
      <c r="CT2794" s="95">
        <v>13896</v>
      </c>
      <c r="CU2794" s="95">
        <v>13602</v>
      </c>
      <c r="CV2794" s="95">
        <v>13268</v>
      </c>
      <c r="CW2794" s="95">
        <v>13090</v>
      </c>
      <c r="CX2794" s="96">
        <v>0.90373201999999997</v>
      </c>
      <c r="CY2794" s="96">
        <v>0.89238615099999996</v>
      </c>
      <c r="CZ2794" s="96">
        <v>0.89813567599999999</v>
      </c>
      <c r="DA2794" s="96">
        <v>0.91298505799999996</v>
      </c>
      <c r="DB2794" s="96">
        <v>0.91587075100000004</v>
      </c>
      <c r="DC2794">
        <v>2013</v>
      </c>
      <c r="DD2794" s="6">
        <v>13233</v>
      </c>
      <c r="DE2794" s="96">
        <v>2.7394539000000001E-3</v>
      </c>
      <c r="DF2794" s="72">
        <v>834.58</v>
      </c>
      <c r="DG2794" s="96">
        <v>1.001161902</v>
      </c>
      <c r="DH2794" s="72">
        <v>835.54970014000003</v>
      </c>
      <c r="DI2794" s="72">
        <v>818.63612964000004</v>
      </c>
      <c r="DJ2794" s="96">
        <v>1</v>
      </c>
      <c r="DK2794" s="72">
        <v>835.54970014000003</v>
      </c>
      <c r="DL2794" s="96">
        <v>1</v>
      </c>
      <c r="DM2794" s="72">
        <v>835.54970014000003</v>
      </c>
      <c r="DN2794" s="96">
        <v>1</v>
      </c>
      <c r="DO2794" s="96">
        <v>8.8850000000000005E-3</v>
      </c>
      <c r="DP2794" s="72">
        <v>7.42</v>
      </c>
      <c r="DQ2794" s="72">
        <v>828.13</v>
      </c>
      <c r="DR2794" t="s">
        <v>143</v>
      </c>
      <c r="DT2794" t="s">
        <v>1038</v>
      </c>
    </row>
    <row r="2795" spans="1:124" x14ac:dyDescent="0.3">
      <c r="A2795" t="s">
        <v>1418</v>
      </c>
      <c r="B2795">
        <v>45860</v>
      </c>
      <c r="C2795" s="95">
        <v>20460</v>
      </c>
      <c r="D2795" s="95">
        <v>84150969</v>
      </c>
      <c r="E2795" s="95">
        <v>19420</v>
      </c>
      <c r="F2795" s="95">
        <v>74406470</v>
      </c>
      <c r="G2795" s="95">
        <v>3507</v>
      </c>
      <c r="H2795" s="95">
        <v>16353411</v>
      </c>
      <c r="I2795" s="95">
        <v>3070</v>
      </c>
      <c r="J2795" s="95">
        <v>12320549</v>
      </c>
      <c r="K2795" s="95">
        <v>20716</v>
      </c>
      <c r="L2795" s="95">
        <v>93081200</v>
      </c>
      <c r="M2795" s="95">
        <v>19556</v>
      </c>
      <c r="N2795" s="95">
        <v>80528509</v>
      </c>
      <c r="O2795" s="95">
        <v>3678</v>
      </c>
      <c r="P2795" s="95">
        <v>15842182</v>
      </c>
      <c r="Q2795" s="95">
        <v>3221</v>
      </c>
      <c r="R2795" s="95">
        <v>13482790</v>
      </c>
      <c r="S2795" s="95">
        <v>20665</v>
      </c>
      <c r="T2795" s="95">
        <v>92104957</v>
      </c>
      <c r="U2795" s="95">
        <v>19390</v>
      </c>
      <c r="V2795" s="95">
        <v>84537872</v>
      </c>
      <c r="W2795" s="95">
        <v>3665</v>
      </c>
      <c r="X2795" s="95">
        <v>15939983</v>
      </c>
      <c r="Y2795" s="95">
        <v>3190</v>
      </c>
      <c r="Z2795" s="95">
        <v>13860708</v>
      </c>
      <c r="AA2795" s="95">
        <v>20344</v>
      </c>
      <c r="AB2795" s="95">
        <v>77096204</v>
      </c>
      <c r="AC2795" s="95">
        <v>18935</v>
      </c>
      <c r="AD2795" s="95">
        <v>83053548</v>
      </c>
      <c r="AE2795" s="95">
        <v>3599</v>
      </c>
      <c r="AF2795" s="95">
        <v>15226705</v>
      </c>
      <c r="AG2795" s="95">
        <v>3107</v>
      </c>
      <c r="AH2795" s="95">
        <v>14033684</v>
      </c>
      <c r="AI2795" s="95">
        <v>20929</v>
      </c>
      <c r="AJ2795" s="95">
        <v>76666078.290000007</v>
      </c>
      <c r="AK2795" s="95">
        <v>19372</v>
      </c>
      <c r="AL2795" s="95">
        <v>88986374.5</v>
      </c>
      <c r="AM2795" s="95">
        <v>3823</v>
      </c>
      <c r="AN2795" s="95">
        <v>16531468.24</v>
      </c>
      <c r="AO2795" s="95">
        <v>3343</v>
      </c>
      <c r="AP2795" s="95">
        <v>15517667.6</v>
      </c>
      <c r="AQ2795" s="72">
        <v>349.45</v>
      </c>
      <c r="AR2795" s="72">
        <v>321.35000000000002</v>
      </c>
      <c r="AS2795" s="72">
        <v>670.8</v>
      </c>
      <c r="AT2795" s="95">
        <v>100504380</v>
      </c>
      <c r="AU2795" s="95">
        <v>86727019</v>
      </c>
      <c r="AV2795" s="95">
        <v>23967</v>
      </c>
      <c r="AW2795" s="95">
        <v>22490</v>
      </c>
      <c r="AX2795" s="72">
        <v>372.1</v>
      </c>
      <c r="AY2795" s="72">
        <v>343.96</v>
      </c>
      <c r="AZ2795" s="72">
        <v>716.06</v>
      </c>
      <c r="BA2795" s="95">
        <v>108923382</v>
      </c>
      <c r="BB2795" s="95">
        <v>94011299</v>
      </c>
      <c r="BC2795" s="95">
        <v>24394</v>
      </c>
      <c r="BD2795" s="95">
        <v>22777</v>
      </c>
      <c r="BE2795" s="72">
        <v>370.07</v>
      </c>
      <c r="BF2795" s="72">
        <v>363.15</v>
      </c>
      <c r="BG2795" s="72">
        <v>733.22</v>
      </c>
      <c r="BH2795" s="95">
        <v>108044940</v>
      </c>
      <c r="BI2795" s="95">
        <v>98398580</v>
      </c>
      <c r="BJ2795" s="95">
        <v>24330</v>
      </c>
      <c r="BK2795" s="95">
        <v>22580</v>
      </c>
      <c r="BL2795" s="72">
        <v>321.33</v>
      </c>
      <c r="BM2795" s="72">
        <v>367.05</v>
      </c>
      <c r="BN2795" s="72">
        <v>688.38</v>
      </c>
      <c r="BO2795" s="95">
        <v>92322909</v>
      </c>
      <c r="BP2795" s="95">
        <v>97087232</v>
      </c>
      <c r="BQ2795" s="95">
        <v>23943</v>
      </c>
      <c r="BR2795" s="95">
        <v>22042</v>
      </c>
      <c r="BS2795" s="72">
        <v>313.77</v>
      </c>
      <c r="BT2795" s="72">
        <v>383.39</v>
      </c>
      <c r="BU2795" s="72">
        <v>697.16</v>
      </c>
      <c r="BV2795" s="95">
        <v>93197546.530000001</v>
      </c>
      <c r="BW2795" s="95">
        <v>104504042.09999999</v>
      </c>
      <c r="BX2795" s="95">
        <v>24752</v>
      </c>
      <c r="BY2795" s="95">
        <v>22715</v>
      </c>
      <c r="BZ2795" s="95">
        <v>23263</v>
      </c>
      <c r="CA2795" s="95">
        <v>23614</v>
      </c>
      <c r="CB2795" s="95">
        <v>23487</v>
      </c>
      <c r="CC2795" s="95">
        <v>23041</v>
      </c>
      <c r="CD2795" s="95">
        <v>23755</v>
      </c>
      <c r="CE2795" s="72">
        <v>650.75523149000003</v>
      </c>
      <c r="CF2795" s="72">
        <v>676.59346364999999</v>
      </c>
      <c r="CG2795" s="72">
        <v>712.40329333</v>
      </c>
      <c r="CH2795" s="72">
        <v>716.50152150999998</v>
      </c>
      <c r="CI2795" s="72">
        <v>731.52548966999996</v>
      </c>
      <c r="CJ2795" s="96">
        <v>1.0308023164</v>
      </c>
      <c r="CK2795" s="96">
        <v>1.0583312409000001</v>
      </c>
      <c r="CL2795" s="96">
        <v>1.0292203965</v>
      </c>
      <c r="CM2795" s="96">
        <v>0.96075162349999998</v>
      </c>
      <c r="CN2795" s="96">
        <v>0.95302215690000003</v>
      </c>
      <c r="CO2795" s="96">
        <v>0.97938095709999995</v>
      </c>
      <c r="CP2795" s="96">
        <v>1.0276139632000001</v>
      </c>
      <c r="CQ2795" s="96">
        <v>0.99584056389999998</v>
      </c>
      <c r="CR2795" s="96">
        <v>1.0319059634000001</v>
      </c>
      <c r="CS2795" s="95">
        <v>13022</v>
      </c>
      <c r="CT2795" s="95">
        <v>13486</v>
      </c>
      <c r="CU2795" s="95">
        <v>12895</v>
      </c>
      <c r="CV2795" s="95">
        <v>12382</v>
      </c>
      <c r="CW2795" s="95">
        <v>12755</v>
      </c>
      <c r="CX2795" s="96">
        <v>0.95199853499999998</v>
      </c>
      <c r="CY2795" s="96">
        <v>0.971732759</v>
      </c>
      <c r="CZ2795" s="96">
        <v>0.97877780700000006</v>
      </c>
      <c r="DA2795" s="96">
        <v>0.985110241</v>
      </c>
      <c r="DB2795" s="96">
        <v>1.0104711280000001</v>
      </c>
      <c r="DC2795">
        <v>2013</v>
      </c>
      <c r="DD2795" s="6">
        <v>22520.799999999999</v>
      </c>
      <c r="DE2795" s="96">
        <v>3.6352583999999999E-3</v>
      </c>
      <c r="DF2795" s="72">
        <v>789.61</v>
      </c>
      <c r="DG2795" s="96">
        <v>1</v>
      </c>
      <c r="DH2795" s="72">
        <v>789.61</v>
      </c>
      <c r="DI2795" s="72">
        <v>789.95644909999999</v>
      </c>
      <c r="DJ2795" s="96">
        <v>1</v>
      </c>
      <c r="DK2795" s="72">
        <v>789.61</v>
      </c>
      <c r="DL2795" s="96">
        <v>1</v>
      </c>
      <c r="DM2795" s="72">
        <v>789.61</v>
      </c>
      <c r="DN2795" s="96">
        <v>1</v>
      </c>
      <c r="DO2795" s="96">
        <v>8.8789999999999997E-3</v>
      </c>
      <c r="DP2795" s="72">
        <v>7.01</v>
      </c>
      <c r="DQ2795" s="72">
        <v>782.6</v>
      </c>
      <c r="DR2795" t="s">
        <v>1418</v>
      </c>
      <c r="DT2795" t="s">
        <v>1038</v>
      </c>
    </row>
    <row r="2796" spans="1:124" x14ac:dyDescent="0.3">
      <c r="A2796" t="s">
        <v>1707</v>
      </c>
      <c r="B2796">
        <v>45861</v>
      </c>
      <c r="C2796" s="95">
        <v>1310</v>
      </c>
      <c r="D2796" s="95">
        <v>4436828</v>
      </c>
      <c r="E2796" s="95">
        <v>1228</v>
      </c>
      <c r="F2796" s="95">
        <v>3505843</v>
      </c>
      <c r="G2796" s="95">
        <v>131</v>
      </c>
      <c r="H2796" s="95">
        <v>211963</v>
      </c>
      <c r="I2796" s="95">
        <v>122</v>
      </c>
      <c r="J2796" s="95">
        <v>293125</v>
      </c>
      <c r="K2796" s="95">
        <v>1281</v>
      </c>
      <c r="L2796" s="95">
        <v>5156146</v>
      </c>
      <c r="M2796" s="95">
        <v>1202</v>
      </c>
      <c r="N2796" s="95">
        <v>3529277</v>
      </c>
      <c r="O2796" s="95">
        <v>141</v>
      </c>
      <c r="P2796" s="95">
        <v>531522</v>
      </c>
      <c r="Q2796" s="95">
        <v>128</v>
      </c>
      <c r="R2796" s="95">
        <v>290055</v>
      </c>
      <c r="S2796" s="95">
        <v>1326</v>
      </c>
      <c r="T2796" s="95">
        <v>4465985</v>
      </c>
      <c r="U2796" s="95">
        <v>1229</v>
      </c>
      <c r="V2796" s="95">
        <v>3490636</v>
      </c>
      <c r="W2796" s="95">
        <v>140</v>
      </c>
      <c r="X2796" s="95">
        <v>778144</v>
      </c>
      <c r="Y2796" s="95">
        <v>127</v>
      </c>
      <c r="Z2796" s="95">
        <v>395714</v>
      </c>
      <c r="AA2796" s="95">
        <v>1312</v>
      </c>
      <c r="AB2796" s="95">
        <v>4287546</v>
      </c>
      <c r="AC2796" s="95">
        <v>1213</v>
      </c>
      <c r="AD2796" s="95">
        <v>3412927</v>
      </c>
      <c r="AE2796" s="95">
        <v>139</v>
      </c>
      <c r="AF2796" s="95">
        <v>252196</v>
      </c>
      <c r="AG2796" s="95">
        <v>126</v>
      </c>
      <c r="AH2796" s="95">
        <v>352010</v>
      </c>
      <c r="AI2796" s="95">
        <v>1354</v>
      </c>
      <c r="AJ2796" s="95">
        <v>3844751</v>
      </c>
      <c r="AK2796" s="95">
        <v>1246</v>
      </c>
      <c r="AL2796" s="95">
        <v>3411326</v>
      </c>
      <c r="AM2796" s="95">
        <v>143</v>
      </c>
      <c r="AN2796" s="95">
        <v>255551</v>
      </c>
      <c r="AO2796" s="95">
        <v>131</v>
      </c>
      <c r="AP2796" s="95">
        <v>361459</v>
      </c>
      <c r="AQ2796" s="72">
        <v>268.83999999999997</v>
      </c>
      <c r="AR2796" s="72">
        <v>234.5</v>
      </c>
      <c r="AS2796" s="72">
        <v>503.34</v>
      </c>
      <c r="AT2796" s="95">
        <v>4648791</v>
      </c>
      <c r="AU2796" s="95">
        <v>3798968</v>
      </c>
      <c r="AV2796" s="95">
        <v>1441</v>
      </c>
      <c r="AW2796" s="95">
        <v>1350</v>
      </c>
      <c r="AX2796" s="72">
        <v>333.31</v>
      </c>
      <c r="AY2796" s="72">
        <v>239.31</v>
      </c>
      <c r="AZ2796" s="72">
        <v>572.62</v>
      </c>
      <c r="BA2796" s="95">
        <v>5687668</v>
      </c>
      <c r="BB2796" s="95">
        <v>3819332</v>
      </c>
      <c r="BC2796" s="95">
        <v>1422</v>
      </c>
      <c r="BD2796" s="95">
        <v>1330</v>
      </c>
      <c r="BE2796" s="72">
        <v>298.10000000000002</v>
      </c>
      <c r="BF2796" s="72">
        <v>238.84</v>
      </c>
      <c r="BG2796" s="72">
        <v>536.94000000000005</v>
      </c>
      <c r="BH2796" s="95">
        <v>5244129</v>
      </c>
      <c r="BI2796" s="95">
        <v>3886350</v>
      </c>
      <c r="BJ2796" s="95">
        <v>1466</v>
      </c>
      <c r="BK2796" s="95">
        <v>1356</v>
      </c>
      <c r="BL2796" s="72">
        <v>260.72000000000003</v>
      </c>
      <c r="BM2796" s="72">
        <v>234.31</v>
      </c>
      <c r="BN2796" s="72">
        <v>495.03</v>
      </c>
      <c r="BO2796" s="95">
        <v>4539742</v>
      </c>
      <c r="BP2796" s="95">
        <v>3764937</v>
      </c>
      <c r="BQ2796" s="95">
        <v>1451</v>
      </c>
      <c r="BR2796" s="95">
        <v>1339</v>
      </c>
      <c r="BS2796" s="72">
        <v>228.25</v>
      </c>
      <c r="BT2796" s="72">
        <v>228.32</v>
      </c>
      <c r="BU2796" s="72">
        <v>456.57</v>
      </c>
      <c r="BV2796" s="95">
        <v>4100302</v>
      </c>
      <c r="BW2796" s="95">
        <v>3772785</v>
      </c>
      <c r="BX2796" s="95">
        <v>1497</v>
      </c>
      <c r="BY2796" s="95">
        <v>1377</v>
      </c>
      <c r="BZ2796" s="95">
        <v>1398</v>
      </c>
      <c r="CA2796" s="95">
        <v>1378</v>
      </c>
      <c r="CB2796" s="95">
        <v>1413</v>
      </c>
      <c r="CC2796" s="95">
        <v>1398</v>
      </c>
      <c r="CD2796" s="95">
        <v>1438</v>
      </c>
      <c r="CE2796" s="72">
        <v>650.75523149000003</v>
      </c>
      <c r="CF2796" s="72">
        <v>676.59346364999999</v>
      </c>
      <c r="CG2796" s="72">
        <v>712.40329333</v>
      </c>
      <c r="CH2796" s="72">
        <v>716.50152150999998</v>
      </c>
      <c r="CI2796" s="72">
        <v>731.52548966999996</v>
      </c>
      <c r="CJ2796" s="96">
        <v>0.7734705395</v>
      </c>
      <c r="CK2796" s="96">
        <v>0.84632801049999995</v>
      </c>
      <c r="CL2796" s="96">
        <v>0.75370229899999996</v>
      </c>
      <c r="CM2796" s="96">
        <v>0.69089874220000003</v>
      </c>
      <c r="CN2796" s="96">
        <v>0.6241340957</v>
      </c>
      <c r="CO2796" s="96">
        <v>0.96725370929999999</v>
      </c>
      <c r="CP2796" s="96">
        <v>0.76268173520000004</v>
      </c>
      <c r="CQ2796" s="96">
        <v>0.99584056389999998</v>
      </c>
      <c r="CR2796" s="96">
        <v>0.76586720200000002</v>
      </c>
      <c r="CS2796" s="95">
        <v>1385</v>
      </c>
      <c r="CT2796" s="95">
        <v>1351</v>
      </c>
      <c r="CU2796" s="95">
        <v>1380</v>
      </c>
      <c r="CV2796" s="95">
        <v>1381</v>
      </c>
      <c r="CW2796" s="95">
        <v>1395</v>
      </c>
      <c r="CX2796" s="96">
        <v>1.0062196910000001</v>
      </c>
      <c r="CY2796" s="96">
        <v>1.00742906</v>
      </c>
      <c r="CZ2796" s="96">
        <v>0.99392344799999999</v>
      </c>
      <c r="DA2796" s="96">
        <v>0.94180927000000003</v>
      </c>
      <c r="DB2796" s="96">
        <v>0.88846499800000001</v>
      </c>
      <c r="DC2796">
        <v>2013</v>
      </c>
      <c r="DD2796" s="6">
        <v>1350.4</v>
      </c>
      <c r="DE2796" s="96">
        <v>4.0637952000000003E-3</v>
      </c>
      <c r="DF2796" s="72">
        <v>585.79</v>
      </c>
      <c r="DG2796" s="96">
        <v>1</v>
      </c>
      <c r="DH2796" s="72">
        <v>585.79</v>
      </c>
      <c r="DI2796" s="72">
        <v>818.63612964000004</v>
      </c>
      <c r="DJ2796" s="96">
        <v>1</v>
      </c>
      <c r="DK2796" s="72">
        <v>585.79</v>
      </c>
      <c r="DL2796" s="96">
        <v>1</v>
      </c>
      <c r="DM2796" s="72">
        <v>585.79</v>
      </c>
      <c r="DN2796" s="96">
        <v>1</v>
      </c>
      <c r="DO2796" s="96">
        <v>9.2829999999999996E-3</v>
      </c>
      <c r="DP2796" s="72">
        <v>5.44</v>
      </c>
      <c r="DQ2796" s="72">
        <v>580.35</v>
      </c>
      <c r="DR2796" t="s">
        <v>1707</v>
      </c>
      <c r="DT2796" t="s">
        <v>1038</v>
      </c>
    </row>
    <row r="2797" spans="1:124" x14ac:dyDescent="0.3">
      <c r="A2797" t="s">
        <v>1708</v>
      </c>
      <c r="B2797">
        <v>45870</v>
      </c>
      <c r="C2797" s="95">
        <v>1549</v>
      </c>
      <c r="D2797" s="95">
        <v>5807133</v>
      </c>
      <c r="E2797" s="95">
        <v>1489</v>
      </c>
      <c r="F2797" s="95">
        <v>5740717</v>
      </c>
      <c r="G2797" s="95">
        <v>289</v>
      </c>
      <c r="H2797" s="95">
        <v>1324391</v>
      </c>
      <c r="I2797" s="95">
        <v>265</v>
      </c>
      <c r="J2797" s="95">
        <v>1349642</v>
      </c>
      <c r="K2797" s="95">
        <v>1560</v>
      </c>
      <c r="L2797" s="95">
        <v>5617236</v>
      </c>
      <c r="M2797" s="95">
        <v>1494</v>
      </c>
      <c r="N2797" s="95">
        <v>5936635</v>
      </c>
      <c r="O2797" s="95">
        <v>283</v>
      </c>
      <c r="P2797" s="95">
        <v>905329</v>
      </c>
      <c r="Q2797" s="95">
        <v>260</v>
      </c>
      <c r="R2797" s="95">
        <v>1188546</v>
      </c>
      <c r="S2797" s="95">
        <v>1603</v>
      </c>
      <c r="T2797" s="95">
        <v>6469397</v>
      </c>
      <c r="U2797" s="95">
        <v>1528</v>
      </c>
      <c r="V2797" s="95">
        <v>6516650</v>
      </c>
      <c r="W2797" s="95">
        <v>291</v>
      </c>
      <c r="X2797" s="95">
        <v>1428696</v>
      </c>
      <c r="Y2797" s="95">
        <v>267</v>
      </c>
      <c r="Z2797" s="95">
        <v>1487801</v>
      </c>
      <c r="AA2797" s="95">
        <v>1632</v>
      </c>
      <c r="AB2797" s="95">
        <v>5747143</v>
      </c>
      <c r="AC2797" s="95">
        <v>1564</v>
      </c>
      <c r="AD2797" s="95">
        <v>7157767</v>
      </c>
      <c r="AE2797" s="95">
        <v>305</v>
      </c>
      <c r="AF2797" s="95">
        <v>1559244</v>
      </c>
      <c r="AG2797" s="95">
        <v>278</v>
      </c>
      <c r="AH2797" s="95">
        <v>1381197</v>
      </c>
      <c r="AI2797" s="95">
        <v>1709</v>
      </c>
      <c r="AJ2797" s="95">
        <v>6152757</v>
      </c>
      <c r="AK2797" s="95">
        <v>1637</v>
      </c>
      <c r="AL2797" s="95">
        <v>7738504</v>
      </c>
      <c r="AM2797" s="95">
        <v>305</v>
      </c>
      <c r="AN2797" s="95">
        <v>1074576</v>
      </c>
      <c r="AO2797" s="95">
        <v>278</v>
      </c>
      <c r="AP2797" s="95">
        <v>1485381</v>
      </c>
      <c r="AQ2797" s="72">
        <v>323.33999999999997</v>
      </c>
      <c r="AR2797" s="72">
        <v>336.87</v>
      </c>
      <c r="AS2797" s="72">
        <v>660.21</v>
      </c>
      <c r="AT2797" s="95">
        <v>7131524</v>
      </c>
      <c r="AU2797" s="95">
        <v>7090359</v>
      </c>
      <c r="AV2797" s="95">
        <v>1838</v>
      </c>
      <c r="AW2797" s="95">
        <v>1754</v>
      </c>
      <c r="AX2797" s="72">
        <v>294.93</v>
      </c>
      <c r="AY2797" s="72">
        <v>338.52</v>
      </c>
      <c r="AZ2797" s="72">
        <v>633.45000000000005</v>
      </c>
      <c r="BA2797" s="95">
        <v>6522565</v>
      </c>
      <c r="BB2797" s="95">
        <v>7125181</v>
      </c>
      <c r="BC2797" s="95">
        <v>1843</v>
      </c>
      <c r="BD2797" s="95">
        <v>1754</v>
      </c>
      <c r="BE2797" s="72">
        <v>347.5</v>
      </c>
      <c r="BF2797" s="72">
        <v>371.61</v>
      </c>
      <c r="BG2797" s="72">
        <v>719.11</v>
      </c>
      <c r="BH2797" s="95">
        <v>7898093</v>
      </c>
      <c r="BI2797" s="95">
        <v>8004451</v>
      </c>
      <c r="BJ2797" s="95">
        <v>1894</v>
      </c>
      <c r="BK2797" s="95">
        <v>1795</v>
      </c>
      <c r="BL2797" s="72">
        <v>314.33</v>
      </c>
      <c r="BM2797" s="72">
        <v>386.31</v>
      </c>
      <c r="BN2797" s="72">
        <v>700.64</v>
      </c>
      <c r="BO2797" s="95">
        <v>7306387</v>
      </c>
      <c r="BP2797" s="95">
        <v>8538964</v>
      </c>
      <c r="BQ2797" s="95">
        <v>1937</v>
      </c>
      <c r="BR2797" s="95">
        <v>1842</v>
      </c>
      <c r="BS2797" s="72">
        <v>299.05</v>
      </c>
      <c r="BT2797" s="72">
        <v>401.39</v>
      </c>
      <c r="BU2797" s="72">
        <v>700.44</v>
      </c>
      <c r="BV2797" s="95">
        <v>7227333</v>
      </c>
      <c r="BW2797" s="95">
        <v>9223885</v>
      </c>
      <c r="BX2797" s="95">
        <v>2014</v>
      </c>
      <c r="BY2797" s="95">
        <v>1915</v>
      </c>
      <c r="BZ2797" s="95">
        <v>1798</v>
      </c>
      <c r="CA2797" s="95">
        <v>1800</v>
      </c>
      <c r="CB2797" s="95">
        <v>1846</v>
      </c>
      <c r="CC2797" s="95">
        <v>1892</v>
      </c>
      <c r="CD2797" s="95">
        <v>1966</v>
      </c>
      <c r="CE2797" s="72">
        <v>650.75523149000003</v>
      </c>
      <c r="CF2797" s="72">
        <v>676.59346364999999</v>
      </c>
      <c r="CG2797" s="72">
        <v>712.40329333</v>
      </c>
      <c r="CH2797" s="72">
        <v>716.50152150999998</v>
      </c>
      <c r="CI2797" s="72">
        <v>731.52548966999996</v>
      </c>
      <c r="CJ2797" s="96">
        <v>1.0145289166</v>
      </c>
      <c r="CK2797" s="96">
        <v>0.9362342884</v>
      </c>
      <c r="CL2797" s="96">
        <v>1.0094141994000001</v>
      </c>
      <c r="CM2797" s="96">
        <v>0.97786254319999999</v>
      </c>
      <c r="CN2797" s="96">
        <v>0.95750593780000004</v>
      </c>
      <c r="CO2797" s="96">
        <v>0.95460037909999995</v>
      </c>
      <c r="CP2797" s="96">
        <v>1.0256744063000001</v>
      </c>
      <c r="CQ2797" s="96">
        <v>0.99584056389999998</v>
      </c>
      <c r="CR2797" s="96">
        <v>1.0299583054999999</v>
      </c>
      <c r="CS2797" s="95">
        <v>1789</v>
      </c>
      <c r="CT2797" s="95">
        <v>1799</v>
      </c>
      <c r="CU2797" s="95">
        <v>1831</v>
      </c>
      <c r="CV2797" s="95">
        <v>1896</v>
      </c>
      <c r="CW2797" s="95">
        <v>1991</v>
      </c>
      <c r="CX2797" s="96">
        <v>0.93319414599999995</v>
      </c>
      <c r="CY2797" s="96">
        <v>0.95941215700000004</v>
      </c>
      <c r="CZ2797" s="96">
        <v>0.96695993400000002</v>
      </c>
      <c r="DA2797" s="96">
        <v>0.95934187699999995</v>
      </c>
      <c r="DB2797" s="96">
        <v>0.95360547100000004</v>
      </c>
      <c r="DC2797">
        <v>2013</v>
      </c>
      <c r="DD2797" s="6">
        <v>1812</v>
      </c>
      <c r="DE2797" s="96">
        <v>1.4279188999999999E-3</v>
      </c>
      <c r="DF2797" s="72">
        <v>789.87</v>
      </c>
      <c r="DG2797" s="96">
        <v>1</v>
      </c>
      <c r="DH2797" s="72">
        <v>789.87</v>
      </c>
      <c r="DI2797" s="72">
        <v>818.63612964000004</v>
      </c>
      <c r="DJ2797" s="96">
        <v>1</v>
      </c>
      <c r="DK2797" s="72">
        <v>789.87</v>
      </c>
      <c r="DL2797" s="96">
        <v>1</v>
      </c>
      <c r="DM2797" s="72">
        <v>789.87</v>
      </c>
      <c r="DN2797" s="96">
        <v>1</v>
      </c>
      <c r="DO2797" s="96">
        <v>4.731E-3</v>
      </c>
      <c r="DP2797" s="72">
        <v>3.74</v>
      </c>
      <c r="DQ2797" s="72">
        <v>786.13</v>
      </c>
      <c r="DR2797" t="s">
        <v>1708</v>
      </c>
      <c r="DT2797" t="s">
        <v>1038</v>
      </c>
    </row>
    <row r="2798" spans="1:124" x14ac:dyDescent="0.3">
      <c r="A2798" t="s">
        <v>1709</v>
      </c>
      <c r="B2798">
        <v>45871</v>
      </c>
      <c r="C2798" s="95">
        <v>4115</v>
      </c>
      <c r="D2798" s="95">
        <v>13887818</v>
      </c>
      <c r="E2798" s="95">
        <v>3976</v>
      </c>
      <c r="F2798" s="95">
        <v>14554701</v>
      </c>
      <c r="G2798" s="95">
        <v>410</v>
      </c>
      <c r="H2798" s="95">
        <v>1453774</v>
      </c>
      <c r="I2798" s="95">
        <v>352</v>
      </c>
      <c r="J2798" s="95">
        <v>1301306</v>
      </c>
      <c r="K2798" s="95">
        <v>4067</v>
      </c>
      <c r="L2798" s="95">
        <v>15196325</v>
      </c>
      <c r="M2798" s="95">
        <v>3932</v>
      </c>
      <c r="N2798" s="95">
        <v>14880024</v>
      </c>
      <c r="O2798" s="95">
        <v>438</v>
      </c>
      <c r="P2798" s="95">
        <v>1482973</v>
      </c>
      <c r="Q2798" s="95">
        <v>381</v>
      </c>
      <c r="R2798" s="95">
        <v>1479925</v>
      </c>
      <c r="S2798" s="95">
        <v>3989</v>
      </c>
      <c r="T2798" s="95">
        <v>17156197</v>
      </c>
      <c r="U2798" s="95">
        <v>3852</v>
      </c>
      <c r="V2798" s="95">
        <v>16130722</v>
      </c>
      <c r="W2798" s="95">
        <v>429</v>
      </c>
      <c r="X2798" s="95">
        <v>1201295</v>
      </c>
      <c r="Y2798" s="95">
        <v>369</v>
      </c>
      <c r="Z2798" s="95">
        <v>1362747</v>
      </c>
      <c r="AA2798" s="95">
        <v>3823</v>
      </c>
      <c r="AB2798" s="95">
        <v>12839266</v>
      </c>
      <c r="AC2798" s="95">
        <v>3680</v>
      </c>
      <c r="AD2798" s="95">
        <v>15782886</v>
      </c>
      <c r="AE2798" s="95">
        <v>483</v>
      </c>
      <c r="AF2798" s="95">
        <v>1840207</v>
      </c>
      <c r="AG2798" s="95">
        <v>421</v>
      </c>
      <c r="AH2798" s="95">
        <v>1584770</v>
      </c>
      <c r="AI2798" s="95">
        <v>3787</v>
      </c>
      <c r="AJ2798" s="95">
        <v>14733670.369999999</v>
      </c>
      <c r="AK2798" s="95">
        <v>3645</v>
      </c>
      <c r="AL2798" s="95">
        <v>17269294.23</v>
      </c>
      <c r="AM2798" s="95">
        <v>518</v>
      </c>
      <c r="AN2798" s="95">
        <v>1836548.55</v>
      </c>
      <c r="AO2798" s="95">
        <v>461</v>
      </c>
      <c r="AP2798" s="95">
        <v>1803400.61</v>
      </c>
      <c r="AQ2798" s="72">
        <v>282.52999999999997</v>
      </c>
      <c r="AR2798" s="72">
        <v>305.3</v>
      </c>
      <c r="AS2798" s="72">
        <v>587.83000000000004</v>
      </c>
      <c r="AT2798" s="95">
        <v>15341592</v>
      </c>
      <c r="AU2798" s="95">
        <v>15856007</v>
      </c>
      <c r="AV2798" s="95">
        <v>4525</v>
      </c>
      <c r="AW2798" s="95">
        <v>4328</v>
      </c>
      <c r="AX2798" s="72">
        <v>308.52999999999997</v>
      </c>
      <c r="AY2798" s="72">
        <v>316.10000000000002</v>
      </c>
      <c r="AZ2798" s="72">
        <v>624.63</v>
      </c>
      <c r="BA2798" s="95">
        <v>16679298</v>
      </c>
      <c r="BB2798" s="95">
        <v>16359949</v>
      </c>
      <c r="BC2798" s="95">
        <v>4505</v>
      </c>
      <c r="BD2798" s="95">
        <v>4313</v>
      </c>
      <c r="BE2798" s="72">
        <v>346.26</v>
      </c>
      <c r="BF2798" s="72">
        <v>345.37</v>
      </c>
      <c r="BG2798" s="72">
        <v>691.63</v>
      </c>
      <c r="BH2798" s="95">
        <v>18357492</v>
      </c>
      <c r="BI2798" s="95">
        <v>17493469</v>
      </c>
      <c r="BJ2798" s="95">
        <v>4418</v>
      </c>
      <c r="BK2798" s="95">
        <v>4221</v>
      </c>
      <c r="BL2798" s="72">
        <v>284.08999999999997</v>
      </c>
      <c r="BM2798" s="72">
        <v>352.92</v>
      </c>
      <c r="BN2798" s="72">
        <v>637.01</v>
      </c>
      <c r="BO2798" s="95">
        <v>14679473</v>
      </c>
      <c r="BP2798" s="95">
        <v>17367656</v>
      </c>
      <c r="BQ2798" s="95">
        <v>4306</v>
      </c>
      <c r="BR2798" s="95">
        <v>4101</v>
      </c>
      <c r="BS2798" s="72">
        <v>320.76</v>
      </c>
      <c r="BT2798" s="72">
        <v>387.09</v>
      </c>
      <c r="BU2798" s="72">
        <v>707.85</v>
      </c>
      <c r="BV2798" s="95">
        <v>16570218.92</v>
      </c>
      <c r="BW2798" s="95">
        <v>19072694.84</v>
      </c>
      <c r="BX2798" s="95">
        <v>4305</v>
      </c>
      <c r="BY2798" s="95">
        <v>4106</v>
      </c>
      <c r="BZ2798" s="95">
        <v>4431</v>
      </c>
      <c r="CA2798" s="95">
        <v>4412</v>
      </c>
      <c r="CB2798" s="95">
        <v>4323</v>
      </c>
      <c r="CC2798" s="95">
        <v>4209</v>
      </c>
      <c r="CD2798" s="95">
        <v>4208</v>
      </c>
      <c r="CE2798" s="72">
        <v>650.75523149000003</v>
      </c>
      <c r="CF2798" s="72">
        <v>676.59346364999999</v>
      </c>
      <c r="CG2798" s="72">
        <v>712.40329333</v>
      </c>
      <c r="CH2798" s="72">
        <v>716.50152150999998</v>
      </c>
      <c r="CI2798" s="72">
        <v>731.52548966999996</v>
      </c>
      <c r="CJ2798" s="96">
        <v>0.90330430179999999</v>
      </c>
      <c r="CK2798" s="96">
        <v>0.92319839540000004</v>
      </c>
      <c r="CL2798" s="96">
        <v>0.97084054279999998</v>
      </c>
      <c r="CM2798" s="96">
        <v>0.88905603249999998</v>
      </c>
      <c r="CN2798" s="96">
        <v>0.96763545490000002</v>
      </c>
      <c r="CO2798" s="96">
        <v>0.90689494469999998</v>
      </c>
      <c r="CP2798" s="96">
        <v>1.0263668917</v>
      </c>
      <c r="CQ2798" s="96">
        <v>0.99584056389999998</v>
      </c>
      <c r="CR2798" s="96">
        <v>1.0306536833</v>
      </c>
      <c r="CS2798" s="95">
        <v>13013</v>
      </c>
      <c r="CT2798" s="95">
        <v>13398</v>
      </c>
      <c r="CU2798" s="95">
        <v>13337</v>
      </c>
      <c r="CV2798" s="95">
        <v>13192</v>
      </c>
      <c r="CW2798" s="95">
        <v>13538</v>
      </c>
      <c r="CX2798" s="96">
        <v>0.88692627400000001</v>
      </c>
      <c r="CY2798" s="96">
        <v>0.90525165200000002</v>
      </c>
      <c r="CZ2798" s="96">
        <v>0.91416371399999996</v>
      </c>
      <c r="DA2798" s="96">
        <v>0.91582238699999996</v>
      </c>
      <c r="DB2798" s="96">
        <v>0.91185540799999998</v>
      </c>
      <c r="DC2798">
        <v>2013</v>
      </c>
      <c r="DD2798" s="6">
        <v>4213.8</v>
      </c>
      <c r="DE2798" s="96">
        <v>3.2281927999999998E-3</v>
      </c>
      <c r="DF2798" s="72">
        <v>788.98</v>
      </c>
      <c r="DG2798" s="96">
        <v>1</v>
      </c>
      <c r="DH2798" s="72">
        <v>788.98</v>
      </c>
      <c r="DI2798" s="72">
        <v>789.95644909999999</v>
      </c>
      <c r="DJ2798" s="96">
        <v>1</v>
      </c>
      <c r="DK2798" s="72">
        <v>788.98</v>
      </c>
      <c r="DL2798" s="96">
        <v>1</v>
      </c>
      <c r="DM2798" s="72">
        <v>788.98</v>
      </c>
      <c r="DN2798" s="96">
        <v>1</v>
      </c>
      <c r="DO2798" s="96">
        <v>8.097E-3</v>
      </c>
      <c r="DP2798" s="72">
        <v>6.39</v>
      </c>
      <c r="DQ2798" s="72">
        <v>782.59</v>
      </c>
      <c r="DR2798" t="s">
        <v>1709</v>
      </c>
      <c r="DT2798" t="s">
        <v>1038</v>
      </c>
    </row>
    <row r="2799" spans="1:124" x14ac:dyDescent="0.3">
      <c r="A2799" t="s">
        <v>1710</v>
      </c>
      <c r="B2799">
        <v>45872</v>
      </c>
      <c r="C2799" s="95">
        <v>323</v>
      </c>
      <c r="D2799" s="95">
        <v>1360681</v>
      </c>
      <c r="E2799" s="95">
        <v>317</v>
      </c>
      <c r="F2799" s="95">
        <v>1212498</v>
      </c>
      <c r="G2799" s="95">
        <v>58</v>
      </c>
      <c r="H2799" s="95">
        <v>381390</v>
      </c>
      <c r="I2799" s="95">
        <v>56</v>
      </c>
      <c r="J2799" s="95">
        <v>164001</v>
      </c>
      <c r="K2799" s="95">
        <v>316</v>
      </c>
      <c r="L2799" s="95">
        <v>1596089</v>
      </c>
      <c r="M2799" s="95">
        <v>309</v>
      </c>
      <c r="N2799" s="95">
        <v>992768</v>
      </c>
      <c r="O2799" s="95">
        <v>57</v>
      </c>
      <c r="P2799" s="95">
        <v>202570</v>
      </c>
      <c r="Q2799" s="95">
        <v>53</v>
      </c>
      <c r="R2799" s="95">
        <v>147956</v>
      </c>
      <c r="S2799" s="95">
        <v>291</v>
      </c>
      <c r="T2799" s="95">
        <v>1651360</v>
      </c>
      <c r="U2799" s="95">
        <v>284</v>
      </c>
      <c r="V2799" s="95">
        <v>1125377</v>
      </c>
      <c r="W2799" s="95">
        <v>54</v>
      </c>
      <c r="X2799" s="95">
        <v>127798</v>
      </c>
      <c r="Y2799" s="95">
        <v>51</v>
      </c>
      <c r="Z2799" s="95">
        <v>145949</v>
      </c>
      <c r="AA2799" s="95">
        <v>289</v>
      </c>
      <c r="AB2799" s="95">
        <v>1423957</v>
      </c>
      <c r="AC2799" s="95">
        <v>276</v>
      </c>
      <c r="AD2799" s="95">
        <v>1087225</v>
      </c>
      <c r="AE2799" s="95">
        <v>48</v>
      </c>
      <c r="AF2799" s="95">
        <v>167920</v>
      </c>
      <c r="AG2799" s="95">
        <v>45</v>
      </c>
      <c r="AH2799" s="95">
        <v>227441</v>
      </c>
      <c r="AI2799" s="95">
        <v>300</v>
      </c>
      <c r="AJ2799" s="95">
        <v>1495839</v>
      </c>
      <c r="AK2799" s="95">
        <v>287</v>
      </c>
      <c r="AL2799" s="95">
        <v>1234115</v>
      </c>
      <c r="AM2799" s="95">
        <v>46</v>
      </c>
      <c r="AN2799" s="95">
        <v>216380</v>
      </c>
      <c r="AO2799" s="95">
        <v>42</v>
      </c>
      <c r="AP2799" s="95">
        <v>187930.55</v>
      </c>
      <c r="AQ2799" s="72">
        <v>381.03</v>
      </c>
      <c r="AR2799" s="72">
        <v>307.52999999999997</v>
      </c>
      <c r="AS2799" s="72">
        <v>688.56</v>
      </c>
      <c r="AT2799" s="95">
        <v>1742071</v>
      </c>
      <c r="AU2799" s="95">
        <v>1376499</v>
      </c>
      <c r="AV2799" s="95">
        <v>381</v>
      </c>
      <c r="AW2799" s="95">
        <v>373</v>
      </c>
      <c r="AX2799" s="72">
        <v>401.85</v>
      </c>
      <c r="AY2799" s="72">
        <v>262.60000000000002</v>
      </c>
      <c r="AZ2799" s="72">
        <v>664.45</v>
      </c>
      <c r="BA2799" s="95">
        <v>1798659</v>
      </c>
      <c r="BB2799" s="95">
        <v>1140724</v>
      </c>
      <c r="BC2799" s="95">
        <v>373</v>
      </c>
      <c r="BD2799" s="95">
        <v>362</v>
      </c>
      <c r="BE2799" s="72">
        <v>429.75</v>
      </c>
      <c r="BF2799" s="72">
        <v>316.25</v>
      </c>
      <c r="BG2799" s="72">
        <v>746</v>
      </c>
      <c r="BH2799" s="95">
        <v>1779158</v>
      </c>
      <c r="BI2799" s="95">
        <v>1271326</v>
      </c>
      <c r="BJ2799" s="95">
        <v>345</v>
      </c>
      <c r="BK2799" s="95">
        <v>335</v>
      </c>
      <c r="BL2799" s="72">
        <v>393.64</v>
      </c>
      <c r="BM2799" s="72">
        <v>341.29</v>
      </c>
      <c r="BN2799" s="72">
        <v>734.93</v>
      </c>
      <c r="BO2799" s="95">
        <v>1591877</v>
      </c>
      <c r="BP2799" s="95">
        <v>1314666</v>
      </c>
      <c r="BQ2799" s="95">
        <v>337</v>
      </c>
      <c r="BR2799" s="95">
        <v>321</v>
      </c>
      <c r="BS2799" s="72">
        <v>412.38</v>
      </c>
      <c r="BT2799" s="72">
        <v>360.19</v>
      </c>
      <c r="BU2799" s="72">
        <v>772.57</v>
      </c>
      <c r="BV2799" s="95">
        <v>1712219</v>
      </c>
      <c r="BW2799" s="95">
        <v>1422045.55</v>
      </c>
      <c r="BX2799" s="95">
        <v>346</v>
      </c>
      <c r="BY2799" s="95">
        <v>329</v>
      </c>
      <c r="BZ2799" s="95">
        <v>377</v>
      </c>
      <c r="CA2799" s="95">
        <v>368</v>
      </c>
      <c r="CB2799" s="95">
        <v>340</v>
      </c>
      <c r="CC2799" s="95">
        <v>329</v>
      </c>
      <c r="CD2799" s="95">
        <v>338</v>
      </c>
      <c r="CE2799" s="72">
        <v>650.75523149000003</v>
      </c>
      <c r="CF2799" s="72">
        <v>676.59346364999999</v>
      </c>
      <c r="CG2799" s="72">
        <v>712.40329333</v>
      </c>
      <c r="CH2799" s="72">
        <v>716.50152150999998</v>
      </c>
      <c r="CI2799" s="72">
        <v>731.52548966999996</v>
      </c>
      <c r="CJ2799" s="96">
        <v>1.0580936835999999</v>
      </c>
      <c r="CK2799" s="96">
        <v>0.98205205299999998</v>
      </c>
      <c r="CL2799" s="96">
        <v>1.0471596733999999</v>
      </c>
      <c r="CM2799" s="96">
        <v>1.0257200827999999</v>
      </c>
      <c r="CN2799" s="96">
        <v>1.0561081068</v>
      </c>
      <c r="CO2799" s="96">
        <v>0.95854790209999996</v>
      </c>
      <c r="CP2799" s="96">
        <v>1.0785342263</v>
      </c>
      <c r="CQ2799" s="96">
        <v>0.99584056389999998</v>
      </c>
      <c r="CR2799" s="96">
        <v>1.0830389034000001</v>
      </c>
      <c r="CS2799" s="95">
        <v>365</v>
      </c>
      <c r="CT2799" s="95">
        <v>360</v>
      </c>
      <c r="CU2799" s="95">
        <v>346</v>
      </c>
      <c r="CV2799" s="95">
        <v>340</v>
      </c>
      <c r="CW2799" s="95">
        <v>342</v>
      </c>
      <c r="CX2799" s="96">
        <v>0.96852660899999998</v>
      </c>
      <c r="CY2799" s="96">
        <v>0.99806273899999998</v>
      </c>
      <c r="CZ2799" s="96">
        <v>0.93743329600000003</v>
      </c>
      <c r="DA2799" s="96">
        <v>0.93015815700000004</v>
      </c>
      <c r="DB2799" s="96">
        <v>0.95588883099999999</v>
      </c>
      <c r="DC2799">
        <v>2013</v>
      </c>
      <c r="DD2799" s="6">
        <v>344</v>
      </c>
      <c r="DE2799" s="96">
        <v>6.9990269999999999E-4</v>
      </c>
      <c r="DF2799" s="72">
        <v>831.18</v>
      </c>
      <c r="DG2799" s="96">
        <v>1</v>
      </c>
      <c r="DH2799" s="72">
        <v>831.18</v>
      </c>
      <c r="DI2799" s="72">
        <v>818.63612964000004</v>
      </c>
      <c r="DJ2799" s="96">
        <v>0.58651513190000004</v>
      </c>
      <c r="DK2799" s="72">
        <v>825.99329941999997</v>
      </c>
      <c r="DL2799" s="96">
        <v>1.0075728719999999</v>
      </c>
      <c r="DM2799" s="72">
        <v>832.24844091</v>
      </c>
      <c r="DN2799" s="96">
        <v>1</v>
      </c>
      <c r="DO2799" s="96">
        <v>2.1580000000000002E-3</v>
      </c>
      <c r="DP2799" s="72">
        <v>1.8</v>
      </c>
      <c r="DQ2799" s="72">
        <v>830.45</v>
      </c>
      <c r="DR2799" t="s">
        <v>1710</v>
      </c>
      <c r="DT2799" t="s">
        <v>1038</v>
      </c>
    </row>
    <row r="2800" spans="1:124" x14ac:dyDescent="0.3">
      <c r="A2800" t="s">
        <v>1711</v>
      </c>
      <c r="B2800">
        <v>45873</v>
      </c>
      <c r="C2800" s="95">
        <v>775</v>
      </c>
      <c r="D2800" s="95">
        <v>2128840</v>
      </c>
      <c r="E2800" s="95">
        <v>755</v>
      </c>
      <c r="F2800" s="95">
        <v>2189079</v>
      </c>
      <c r="G2800" s="95">
        <v>95</v>
      </c>
      <c r="H2800" s="95">
        <v>401846</v>
      </c>
      <c r="I2800" s="95">
        <v>89</v>
      </c>
      <c r="J2800" s="95">
        <v>285102</v>
      </c>
      <c r="K2800" s="95">
        <v>776</v>
      </c>
      <c r="L2800" s="95">
        <v>2568546</v>
      </c>
      <c r="M2800" s="95">
        <v>755</v>
      </c>
      <c r="N2800" s="95">
        <v>2519043</v>
      </c>
      <c r="O2800" s="95">
        <v>104</v>
      </c>
      <c r="P2800" s="95">
        <v>180560</v>
      </c>
      <c r="Q2800" s="95">
        <v>98</v>
      </c>
      <c r="R2800" s="95">
        <v>265380</v>
      </c>
      <c r="S2800" s="95">
        <v>774</v>
      </c>
      <c r="T2800" s="95">
        <v>2749468</v>
      </c>
      <c r="U2800" s="95">
        <v>753</v>
      </c>
      <c r="V2800" s="95">
        <v>2680082</v>
      </c>
      <c r="W2800" s="95">
        <v>101</v>
      </c>
      <c r="X2800" s="95">
        <v>77411</v>
      </c>
      <c r="Y2800" s="95">
        <v>95</v>
      </c>
      <c r="Z2800" s="95">
        <v>262707</v>
      </c>
      <c r="AA2800" s="95">
        <v>777</v>
      </c>
      <c r="AB2800" s="95">
        <v>2509677</v>
      </c>
      <c r="AC2800" s="95">
        <v>760</v>
      </c>
      <c r="AD2800" s="95">
        <v>2660966</v>
      </c>
      <c r="AE2800" s="95">
        <v>100</v>
      </c>
      <c r="AF2800" s="95">
        <v>415469</v>
      </c>
      <c r="AG2800" s="95">
        <v>91</v>
      </c>
      <c r="AH2800" s="95">
        <v>408551</v>
      </c>
      <c r="AI2800" s="95">
        <v>773</v>
      </c>
      <c r="AJ2800" s="95">
        <v>3081597</v>
      </c>
      <c r="AK2800" s="95">
        <v>752</v>
      </c>
      <c r="AL2800" s="95">
        <v>2852079</v>
      </c>
      <c r="AM2800" s="95">
        <v>103</v>
      </c>
      <c r="AN2800" s="95">
        <v>460783</v>
      </c>
      <c r="AO2800" s="95">
        <v>91</v>
      </c>
      <c r="AP2800" s="95">
        <v>359095</v>
      </c>
      <c r="AQ2800" s="72">
        <v>242.4</v>
      </c>
      <c r="AR2800" s="72">
        <v>244.29</v>
      </c>
      <c r="AS2800" s="72">
        <v>486.69</v>
      </c>
      <c r="AT2800" s="95">
        <v>2530686</v>
      </c>
      <c r="AU2800" s="95">
        <v>2474181</v>
      </c>
      <c r="AV2800" s="95">
        <v>870</v>
      </c>
      <c r="AW2800" s="95">
        <v>844</v>
      </c>
      <c r="AX2800" s="72">
        <v>260.33</v>
      </c>
      <c r="AY2800" s="72">
        <v>272.02</v>
      </c>
      <c r="AZ2800" s="72">
        <v>532.35</v>
      </c>
      <c r="BA2800" s="95">
        <v>2749106</v>
      </c>
      <c r="BB2800" s="95">
        <v>2784423</v>
      </c>
      <c r="BC2800" s="95">
        <v>880</v>
      </c>
      <c r="BD2800" s="95">
        <v>853</v>
      </c>
      <c r="BE2800" s="72">
        <v>269.23</v>
      </c>
      <c r="BF2800" s="72">
        <v>289.19</v>
      </c>
      <c r="BG2800" s="72">
        <v>558.41999999999996</v>
      </c>
      <c r="BH2800" s="95">
        <v>2826879</v>
      </c>
      <c r="BI2800" s="95">
        <v>2942789</v>
      </c>
      <c r="BJ2800" s="95">
        <v>875</v>
      </c>
      <c r="BK2800" s="95">
        <v>848</v>
      </c>
      <c r="BL2800" s="72">
        <v>277.95</v>
      </c>
      <c r="BM2800" s="72">
        <v>300.58</v>
      </c>
      <c r="BN2800" s="72">
        <v>578.53</v>
      </c>
      <c r="BO2800" s="95">
        <v>2925146</v>
      </c>
      <c r="BP2800" s="95">
        <v>3069517</v>
      </c>
      <c r="BQ2800" s="95">
        <v>877</v>
      </c>
      <c r="BR2800" s="95">
        <v>851</v>
      </c>
      <c r="BS2800" s="72">
        <v>336.98</v>
      </c>
      <c r="BT2800" s="72">
        <v>317.44</v>
      </c>
      <c r="BU2800" s="72">
        <v>654.41999999999996</v>
      </c>
      <c r="BV2800" s="95">
        <v>3542380</v>
      </c>
      <c r="BW2800" s="95">
        <v>3211174</v>
      </c>
      <c r="BX2800" s="95">
        <v>876</v>
      </c>
      <c r="BY2800" s="95">
        <v>843</v>
      </c>
      <c r="BZ2800" s="95">
        <v>858</v>
      </c>
      <c r="CA2800" s="95">
        <v>867</v>
      </c>
      <c r="CB2800" s="95">
        <v>862</v>
      </c>
      <c r="CC2800" s="95">
        <v>865</v>
      </c>
      <c r="CD2800" s="95">
        <v>860</v>
      </c>
      <c r="CE2800" s="72">
        <v>650.75523149000003</v>
      </c>
      <c r="CF2800" s="72">
        <v>676.59346364999999</v>
      </c>
      <c r="CG2800" s="72">
        <v>712.40329333</v>
      </c>
      <c r="CH2800" s="72">
        <v>716.50152150999998</v>
      </c>
      <c r="CI2800" s="72">
        <v>731.52548966999996</v>
      </c>
      <c r="CJ2800" s="96">
        <v>0.74788488279999998</v>
      </c>
      <c r="CK2800" s="96">
        <v>0.78680925639999999</v>
      </c>
      <c r="CL2800" s="96">
        <v>0.78385375980000005</v>
      </c>
      <c r="CM2800" s="96">
        <v>0.80743722470000001</v>
      </c>
      <c r="CN2800" s="96">
        <v>0.89459630489999997</v>
      </c>
      <c r="CO2800" s="96">
        <v>0.89502900159999998</v>
      </c>
      <c r="CP2800" s="96">
        <v>0.89842483790000005</v>
      </c>
      <c r="CQ2800" s="96">
        <v>0.99584056389999998</v>
      </c>
      <c r="CR2800" s="96">
        <v>0.90217725820000005</v>
      </c>
      <c r="CS2800" s="95">
        <v>843</v>
      </c>
      <c r="CT2800" s="95">
        <v>861</v>
      </c>
      <c r="CU2800" s="95">
        <v>870</v>
      </c>
      <c r="CV2800" s="95">
        <v>860</v>
      </c>
      <c r="CW2800" s="95">
        <v>848</v>
      </c>
      <c r="CX2800" s="96">
        <v>0.92758026900000001</v>
      </c>
      <c r="CY2800" s="96">
        <v>0.88645534299999995</v>
      </c>
      <c r="CZ2800" s="96">
        <v>0.89708473300000002</v>
      </c>
      <c r="DA2800" s="96">
        <v>0.88029365999999998</v>
      </c>
      <c r="DB2800" s="96">
        <v>0.88420955499999998</v>
      </c>
      <c r="DC2800">
        <v>2013</v>
      </c>
      <c r="DD2800" s="6">
        <v>847.8</v>
      </c>
      <c r="DE2800" s="96">
        <v>1.7085805000000001E-3</v>
      </c>
      <c r="DF2800" s="72">
        <v>691.68</v>
      </c>
      <c r="DG2800" s="96">
        <v>1</v>
      </c>
      <c r="DH2800" s="72">
        <v>691.68</v>
      </c>
      <c r="DI2800" s="72">
        <v>818.63612964000004</v>
      </c>
      <c r="DJ2800" s="96">
        <v>0.9207605552</v>
      </c>
      <c r="DK2800" s="72">
        <v>701.73993323000002</v>
      </c>
      <c r="DL2800" s="96">
        <v>1.0075728719999999</v>
      </c>
      <c r="DM2800" s="72">
        <v>707.05411989000004</v>
      </c>
      <c r="DN2800" s="96">
        <v>1</v>
      </c>
      <c r="DO2800" s="96">
        <v>6.6670000000000002E-3</v>
      </c>
      <c r="DP2800" s="72">
        <v>4.71</v>
      </c>
      <c r="DQ2800" s="72">
        <v>702.34</v>
      </c>
      <c r="DR2800" t="s">
        <v>1711</v>
      </c>
      <c r="DT2800" t="s">
        <v>1038</v>
      </c>
    </row>
    <row r="2801" spans="1:124" x14ac:dyDescent="0.3">
      <c r="A2801" t="s">
        <v>780</v>
      </c>
      <c r="B2801">
        <v>45874</v>
      </c>
      <c r="C2801" s="95">
        <v>2447</v>
      </c>
      <c r="D2801" s="95">
        <v>13071459</v>
      </c>
      <c r="E2801" s="95">
        <v>2379</v>
      </c>
      <c r="F2801" s="95">
        <v>12557382</v>
      </c>
      <c r="G2801" s="95">
        <v>467</v>
      </c>
      <c r="H2801" s="95">
        <v>2088070</v>
      </c>
      <c r="I2801" s="95">
        <v>425</v>
      </c>
      <c r="J2801" s="95">
        <v>1936265</v>
      </c>
      <c r="K2801" s="95">
        <v>2388</v>
      </c>
      <c r="L2801" s="95">
        <v>13007876</v>
      </c>
      <c r="M2801" s="95">
        <v>2318</v>
      </c>
      <c r="N2801" s="95">
        <v>13595928</v>
      </c>
      <c r="O2801" s="95">
        <v>487</v>
      </c>
      <c r="P2801" s="95">
        <v>1947441</v>
      </c>
      <c r="Q2801" s="95">
        <v>446</v>
      </c>
      <c r="R2801" s="95">
        <v>2224850</v>
      </c>
      <c r="S2801" s="95">
        <v>2338</v>
      </c>
      <c r="T2801" s="95">
        <v>13524195</v>
      </c>
      <c r="U2801" s="95">
        <v>2250</v>
      </c>
      <c r="V2801" s="95">
        <v>13143680</v>
      </c>
      <c r="W2801" s="95">
        <v>497</v>
      </c>
      <c r="X2801" s="95">
        <v>2032277</v>
      </c>
      <c r="Y2801" s="95">
        <v>456</v>
      </c>
      <c r="Z2801" s="95">
        <v>2182335</v>
      </c>
      <c r="AA2801" s="95">
        <v>2391</v>
      </c>
      <c r="AB2801" s="95">
        <v>13062077</v>
      </c>
      <c r="AC2801" s="95">
        <v>2301</v>
      </c>
      <c r="AD2801" s="95">
        <v>13932226</v>
      </c>
      <c r="AE2801" s="95">
        <v>512</v>
      </c>
      <c r="AF2801" s="95">
        <v>1963360</v>
      </c>
      <c r="AG2801" s="95">
        <v>468</v>
      </c>
      <c r="AH2801" s="95">
        <v>2702455</v>
      </c>
      <c r="AI2801" s="95">
        <v>2395</v>
      </c>
      <c r="AJ2801" s="95">
        <v>12754487</v>
      </c>
      <c r="AK2801" s="95">
        <v>2310</v>
      </c>
      <c r="AL2801" s="95">
        <v>14363215</v>
      </c>
      <c r="AM2801" s="95">
        <v>528</v>
      </c>
      <c r="AN2801" s="95">
        <v>2272762</v>
      </c>
      <c r="AO2801" s="95">
        <v>480</v>
      </c>
      <c r="AP2801" s="95">
        <v>2726475</v>
      </c>
      <c r="AQ2801" s="72">
        <v>433.53</v>
      </c>
      <c r="AR2801" s="72">
        <v>430.74</v>
      </c>
      <c r="AS2801" s="72">
        <v>864.27</v>
      </c>
      <c r="AT2801" s="95">
        <v>15159529</v>
      </c>
      <c r="AU2801" s="95">
        <v>14493647</v>
      </c>
      <c r="AV2801" s="95">
        <v>2914</v>
      </c>
      <c r="AW2801" s="95">
        <v>2804</v>
      </c>
      <c r="AX2801" s="72">
        <v>433.49</v>
      </c>
      <c r="AY2801" s="72">
        <v>476.99</v>
      </c>
      <c r="AZ2801" s="72">
        <v>910.48</v>
      </c>
      <c r="BA2801" s="95">
        <v>14955317</v>
      </c>
      <c r="BB2801" s="95">
        <v>15820778</v>
      </c>
      <c r="BC2801" s="95">
        <v>2875</v>
      </c>
      <c r="BD2801" s="95">
        <v>2764</v>
      </c>
      <c r="BE2801" s="72">
        <v>457.27</v>
      </c>
      <c r="BF2801" s="72">
        <v>471.98</v>
      </c>
      <c r="BG2801" s="72">
        <v>929.25</v>
      </c>
      <c r="BH2801" s="95">
        <v>15556472</v>
      </c>
      <c r="BI2801" s="95">
        <v>15326015</v>
      </c>
      <c r="BJ2801" s="95">
        <v>2835</v>
      </c>
      <c r="BK2801" s="95">
        <v>2706</v>
      </c>
      <c r="BL2801" s="72">
        <v>431.32</v>
      </c>
      <c r="BM2801" s="72">
        <v>500.62</v>
      </c>
      <c r="BN2801" s="72">
        <v>931.94</v>
      </c>
      <c r="BO2801" s="95">
        <v>15025437</v>
      </c>
      <c r="BP2801" s="95">
        <v>16634681</v>
      </c>
      <c r="BQ2801" s="95">
        <v>2903</v>
      </c>
      <c r="BR2801" s="95">
        <v>2769</v>
      </c>
      <c r="BS2801" s="72">
        <v>428.42</v>
      </c>
      <c r="BT2801" s="72">
        <v>510.44</v>
      </c>
      <c r="BU2801" s="72">
        <v>938.86</v>
      </c>
      <c r="BV2801" s="95">
        <v>15027249</v>
      </c>
      <c r="BW2801" s="95">
        <v>17089690</v>
      </c>
      <c r="BX2801" s="95">
        <v>2923</v>
      </c>
      <c r="BY2801" s="95">
        <v>2790</v>
      </c>
      <c r="BZ2801" s="95">
        <v>2862</v>
      </c>
      <c r="CA2801" s="95">
        <v>2821</v>
      </c>
      <c r="CB2801" s="95">
        <v>2773</v>
      </c>
      <c r="CC2801" s="95">
        <v>2839</v>
      </c>
      <c r="CD2801" s="95">
        <v>2858</v>
      </c>
      <c r="CE2801" s="72">
        <v>650.75523149000003</v>
      </c>
      <c r="CF2801" s="72">
        <v>676.59346364999999</v>
      </c>
      <c r="CG2801" s="72">
        <v>712.40329333</v>
      </c>
      <c r="CH2801" s="72">
        <v>716.50152150999998</v>
      </c>
      <c r="CI2801" s="72">
        <v>731.52548966999996</v>
      </c>
      <c r="CJ2801" s="96">
        <v>1.3281030381000001</v>
      </c>
      <c r="CK2801" s="96">
        <v>1.3456825241999999</v>
      </c>
      <c r="CL2801" s="96">
        <v>1.3043875691</v>
      </c>
      <c r="CM2801" s="96">
        <v>1.3006811179</v>
      </c>
      <c r="CN2801" s="96">
        <v>1.2834275952</v>
      </c>
      <c r="CO2801" s="96">
        <v>1.1408632107000001</v>
      </c>
      <c r="CP2801" s="96">
        <v>1.1504064261</v>
      </c>
      <c r="CQ2801" s="96">
        <v>0.99584056389999998</v>
      </c>
      <c r="CR2801" s="96">
        <v>1.1552112892999999</v>
      </c>
      <c r="CS2801" s="95">
        <v>2794</v>
      </c>
      <c r="CT2801" s="95">
        <v>2763</v>
      </c>
      <c r="CU2801" s="95">
        <v>2726</v>
      </c>
      <c r="CV2801" s="95">
        <v>2754</v>
      </c>
      <c r="CW2801" s="95">
        <v>2830</v>
      </c>
      <c r="CX2801" s="96">
        <v>1.151619172</v>
      </c>
      <c r="CY2801" s="96">
        <v>1.140738424</v>
      </c>
      <c r="CZ2801" s="96">
        <v>1.1461862970000001</v>
      </c>
      <c r="DA2801" s="96">
        <v>1.1458499680000001</v>
      </c>
      <c r="DB2801" s="96">
        <v>1.120385602</v>
      </c>
      <c r="DC2801">
        <v>2013</v>
      </c>
      <c r="DD2801" s="6">
        <v>2766.6</v>
      </c>
      <c r="DE2801" s="96">
        <v>6.7968149999999997E-4</v>
      </c>
      <c r="DF2801" s="72">
        <v>886.59</v>
      </c>
      <c r="DG2801" s="96">
        <v>1</v>
      </c>
      <c r="DH2801" s="72">
        <v>886.59</v>
      </c>
      <c r="DI2801" s="72">
        <v>818.63612964000004</v>
      </c>
      <c r="DJ2801" s="96">
        <v>1</v>
      </c>
      <c r="DK2801" s="72">
        <v>886.59</v>
      </c>
      <c r="DL2801" s="96">
        <v>1</v>
      </c>
      <c r="DM2801" s="72">
        <v>886.59</v>
      </c>
      <c r="DN2801" s="96">
        <v>1</v>
      </c>
      <c r="DO2801" s="96">
        <v>2.7669999999999999E-3</v>
      </c>
      <c r="DP2801" s="72">
        <v>2.4500000000000002</v>
      </c>
      <c r="DQ2801" s="72">
        <v>884.14</v>
      </c>
      <c r="DR2801" t="s">
        <v>780</v>
      </c>
      <c r="DT2801" t="s">
        <v>1038</v>
      </c>
    </row>
    <row r="2802" spans="1:124" x14ac:dyDescent="0.3">
      <c r="A2802" t="s">
        <v>1712</v>
      </c>
      <c r="B2802">
        <v>45875</v>
      </c>
      <c r="C2802" s="95">
        <v>1532</v>
      </c>
      <c r="D2802" s="95">
        <v>6370927</v>
      </c>
      <c r="E2802" s="95">
        <v>1501</v>
      </c>
      <c r="F2802" s="95">
        <v>5391558</v>
      </c>
      <c r="G2802" s="95">
        <v>276</v>
      </c>
      <c r="H2802" s="95">
        <v>760305</v>
      </c>
      <c r="I2802" s="95">
        <v>261</v>
      </c>
      <c r="J2802" s="95">
        <v>736122</v>
      </c>
      <c r="K2802" s="95">
        <v>1518</v>
      </c>
      <c r="L2802" s="95">
        <v>7147658</v>
      </c>
      <c r="M2802" s="95">
        <v>1485</v>
      </c>
      <c r="N2802" s="95">
        <v>5742390</v>
      </c>
      <c r="O2802" s="95">
        <v>267</v>
      </c>
      <c r="P2802" s="95">
        <v>704518</v>
      </c>
      <c r="Q2802" s="95">
        <v>252</v>
      </c>
      <c r="R2802" s="95">
        <v>698858</v>
      </c>
      <c r="S2802" s="95">
        <v>1536</v>
      </c>
      <c r="T2802" s="95">
        <v>6190837</v>
      </c>
      <c r="U2802" s="95">
        <v>1490</v>
      </c>
      <c r="V2802" s="95">
        <v>6061219</v>
      </c>
      <c r="W2802" s="95">
        <v>283</v>
      </c>
      <c r="X2802" s="95">
        <v>1430455</v>
      </c>
      <c r="Y2802" s="95">
        <v>265</v>
      </c>
      <c r="Z2802" s="95">
        <v>1109992</v>
      </c>
      <c r="AA2802" s="95">
        <v>1560</v>
      </c>
      <c r="AB2802" s="95">
        <v>6667005</v>
      </c>
      <c r="AC2802" s="95">
        <v>1506</v>
      </c>
      <c r="AD2802" s="95">
        <v>6035776</v>
      </c>
      <c r="AE2802" s="95">
        <v>278</v>
      </c>
      <c r="AF2802" s="95">
        <v>883631</v>
      </c>
      <c r="AG2802" s="95">
        <v>258</v>
      </c>
      <c r="AH2802" s="95">
        <v>1043701</v>
      </c>
      <c r="AI2802" s="95">
        <v>1549</v>
      </c>
      <c r="AJ2802" s="95">
        <v>5808407.0700000003</v>
      </c>
      <c r="AK2802" s="95">
        <v>1485</v>
      </c>
      <c r="AL2802" s="95">
        <v>6528105.96</v>
      </c>
      <c r="AM2802" s="95">
        <v>265</v>
      </c>
      <c r="AN2802" s="95">
        <v>836679</v>
      </c>
      <c r="AO2802" s="95">
        <v>241</v>
      </c>
      <c r="AP2802" s="95">
        <v>965850</v>
      </c>
      <c r="AQ2802" s="72">
        <v>328.69</v>
      </c>
      <c r="AR2802" s="72">
        <v>289.81</v>
      </c>
      <c r="AS2802" s="72">
        <v>618.5</v>
      </c>
      <c r="AT2802" s="95">
        <v>7131232</v>
      </c>
      <c r="AU2802" s="95">
        <v>6127680</v>
      </c>
      <c r="AV2802" s="95">
        <v>1808</v>
      </c>
      <c r="AW2802" s="95">
        <v>1762</v>
      </c>
      <c r="AX2802" s="72">
        <v>366.58</v>
      </c>
      <c r="AY2802" s="72">
        <v>309.02</v>
      </c>
      <c r="AZ2802" s="72">
        <v>675.6</v>
      </c>
      <c r="BA2802" s="95">
        <v>7852176</v>
      </c>
      <c r="BB2802" s="95">
        <v>6441248</v>
      </c>
      <c r="BC2802" s="95">
        <v>1785</v>
      </c>
      <c r="BD2802" s="95">
        <v>1737</v>
      </c>
      <c r="BE2802" s="72">
        <v>349.15</v>
      </c>
      <c r="BF2802" s="72">
        <v>340.51</v>
      </c>
      <c r="BG2802" s="72">
        <v>689.66</v>
      </c>
      <c r="BH2802" s="95">
        <v>7621292</v>
      </c>
      <c r="BI2802" s="95">
        <v>7171211</v>
      </c>
      <c r="BJ2802" s="95">
        <v>1819</v>
      </c>
      <c r="BK2802" s="95">
        <v>1755</v>
      </c>
      <c r="BL2802" s="72">
        <v>342.34</v>
      </c>
      <c r="BM2802" s="72">
        <v>334.44</v>
      </c>
      <c r="BN2802" s="72">
        <v>676.78</v>
      </c>
      <c r="BO2802" s="95">
        <v>7550636</v>
      </c>
      <c r="BP2802" s="95">
        <v>7079477</v>
      </c>
      <c r="BQ2802" s="95">
        <v>1838</v>
      </c>
      <c r="BR2802" s="95">
        <v>1764</v>
      </c>
      <c r="BS2802" s="72">
        <v>305.27</v>
      </c>
      <c r="BT2802" s="72">
        <v>361.82</v>
      </c>
      <c r="BU2802" s="72">
        <v>667.09</v>
      </c>
      <c r="BV2802" s="95">
        <v>6645086.0700000003</v>
      </c>
      <c r="BW2802" s="95">
        <v>7493955.96</v>
      </c>
      <c r="BX2802" s="95">
        <v>1814</v>
      </c>
      <c r="BY2802" s="95">
        <v>1726</v>
      </c>
      <c r="BZ2802" s="95">
        <v>1786</v>
      </c>
      <c r="CA2802" s="95">
        <v>1762</v>
      </c>
      <c r="CB2802" s="95">
        <v>1788</v>
      </c>
      <c r="CC2802" s="95">
        <v>1803</v>
      </c>
      <c r="CD2802" s="95">
        <v>1771</v>
      </c>
      <c r="CE2802" s="72">
        <v>650.75523149000003</v>
      </c>
      <c r="CF2802" s="72">
        <v>676.59346364999999</v>
      </c>
      <c r="CG2802" s="72">
        <v>712.40329333</v>
      </c>
      <c r="CH2802" s="72">
        <v>716.50152150999998</v>
      </c>
      <c r="CI2802" s="72">
        <v>731.52548966999996</v>
      </c>
      <c r="CJ2802" s="96">
        <v>0.95043415720000002</v>
      </c>
      <c r="CK2802" s="96">
        <v>0.99853166829999995</v>
      </c>
      <c r="CL2802" s="96">
        <v>0.96807525520000004</v>
      </c>
      <c r="CM2802" s="96">
        <v>0.94456184620000005</v>
      </c>
      <c r="CN2802" s="96">
        <v>0.91191627549999998</v>
      </c>
      <c r="CO2802" s="96">
        <v>0.97176552630000002</v>
      </c>
      <c r="CP2802" s="96">
        <v>0.98244259</v>
      </c>
      <c r="CQ2802" s="96">
        <v>0.99584056389999998</v>
      </c>
      <c r="CR2802" s="96">
        <v>0.9865459244</v>
      </c>
      <c r="CS2802" s="95">
        <v>1782</v>
      </c>
      <c r="CT2802" s="95">
        <v>1774</v>
      </c>
      <c r="CU2802" s="95">
        <v>1751</v>
      </c>
      <c r="CV2802" s="95">
        <v>1797</v>
      </c>
      <c r="CW2802" s="95">
        <v>1765</v>
      </c>
      <c r="CX2802" s="96">
        <v>0.99709503700000002</v>
      </c>
      <c r="CY2802" s="96">
        <v>0.99920673999999998</v>
      </c>
      <c r="CZ2802" s="96">
        <v>0.97639167000000004</v>
      </c>
      <c r="DA2802" s="96">
        <v>0.95935278999999996</v>
      </c>
      <c r="DB2802" s="96">
        <v>0.92665924200000005</v>
      </c>
      <c r="DC2802">
        <v>2013</v>
      </c>
      <c r="DD2802" s="6">
        <v>1748.8</v>
      </c>
      <c r="DE2802" s="96">
        <v>3.8757207999999999E-3</v>
      </c>
      <c r="DF2802" s="72">
        <v>754.72</v>
      </c>
      <c r="DG2802" s="96">
        <v>1</v>
      </c>
      <c r="DH2802" s="72">
        <v>754.72</v>
      </c>
      <c r="DI2802" s="72">
        <v>818.63612964000004</v>
      </c>
      <c r="DJ2802" s="96">
        <v>1</v>
      </c>
      <c r="DK2802" s="72">
        <v>754.72</v>
      </c>
      <c r="DL2802" s="96">
        <v>1</v>
      </c>
      <c r="DM2802" s="72">
        <v>754.72</v>
      </c>
      <c r="DN2802" s="96">
        <v>1</v>
      </c>
      <c r="DO2802" s="96">
        <v>8.4370000000000001E-3</v>
      </c>
      <c r="DP2802" s="72">
        <v>6.37</v>
      </c>
      <c r="DQ2802" s="72">
        <v>748.35</v>
      </c>
      <c r="DR2802" t="s">
        <v>1712</v>
      </c>
      <c r="DT2802" t="s">
        <v>1038</v>
      </c>
    </row>
    <row r="2803" spans="1:124" x14ac:dyDescent="0.3">
      <c r="A2803" t="s">
        <v>1713</v>
      </c>
      <c r="B2803">
        <v>45876</v>
      </c>
      <c r="C2803" s="95">
        <v>1298</v>
      </c>
      <c r="D2803" s="95">
        <v>5856326</v>
      </c>
      <c r="E2803" s="95">
        <v>1278</v>
      </c>
      <c r="F2803" s="95">
        <v>5826962</v>
      </c>
      <c r="G2803" s="95">
        <v>177</v>
      </c>
      <c r="H2803" s="95">
        <v>710910</v>
      </c>
      <c r="I2803" s="95">
        <v>164</v>
      </c>
      <c r="J2803" s="95">
        <v>835002</v>
      </c>
      <c r="K2803" s="95">
        <v>1268</v>
      </c>
      <c r="L2803" s="95">
        <v>5137324</v>
      </c>
      <c r="M2803" s="95">
        <v>1239</v>
      </c>
      <c r="N2803" s="95">
        <v>5650865</v>
      </c>
      <c r="O2803" s="95">
        <v>181</v>
      </c>
      <c r="P2803" s="95">
        <v>468286</v>
      </c>
      <c r="Q2803" s="95">
        <v>168</v>
      </c>
      <c r="R2803" s="95">
        <v>736580</v>
      </c>
      <c r="S2803" s="95">
        <v>1247</v>
      </c>
      <c r="T2803" s="95">
        <v>6322393</v>
      </c>
      <c r="U2803" s="95">
        <v>1212</v>
      </c>
      <c r="V2803" s="95">
        <v>6399615</v>
      </c>
      <c r="W2803" s="95">
        <v>195</v>
      </c>
      <c r="X2803" s="95">
        <v>611720</v>
      </c>
      <c r="Y2803" s="95">
        <v>180</v>
      </c>
      <c r="Z2803" s="95">
        <v>811456</v>
      </c>
      <c r="AA2803" s="95">
        <v>1261</v>
      </c>
      <c r="AB2803" s="95">
        <v>5577357</v>
      </c>
      <c r="AC2803" s="95">
        <v>1216</v>
      </c>
      <c r="AD2803" s="95">
        <v>6174034</v>
      </c>
      <c r="AE2803" s="95">
        <v>191</v>
      </c>
      <c r="AF2803" s="95">
        <v>541588</v>
      </c>
      <c r="AG2803" s="95">
        <v>173</v>
      </c>
      <c r="AH2803" s="95">
        <v>911792</v>
      </c>
      <c r="AI2803" s="95">
        <v>1270</v>
      </c>
      <c r="AJ2803" s="95">
        <v>5394900</v>
      </c>
      <c r="AK2803" s="95">
        <v>1220</v>
      </c>
      <c r="AL2803" s="95">
        <v>6797414</v>
      </c>
      <c r="AM2803" s="95">
        <v>184</v>
      </c>
      <c r="AN2803" s="95">
        <v>677085</v>
      </c>
      <c r="AO2803" s="95">
        <v>166</v>
      </c>
      <c r="AP2803" s="95">
        <v>853885</v>
      </c>
      <c r="AQ2803" s="72">
        <v>371.03</v>
      </c>
      <c r="AR2803" s="72">
        <v>385</v>
      </c>
      <c r="AS2803" s="72">
        <v>756.03</v>
      </c>
      <c r="AT2803" s="95">
        <v>6567236</v>
      </c>
      <c r="AU2803" s="95">
        <v>6661964</v>
      </c>
      <c r="AV2803" s="95">
        <v>1475</v>
      </c>
      <c r="AW2803" s="95">
        <v>1442</v>
      </c>
      <c r="AX2803" s="72">
        <v>322.38</v>
      </c>
      <c r="AY2803" s="72">
        <v>378.31</v>
      </c>
      <c r="AZ2803" s="72">
        <v>700.69</v>
      </c>
      <c r="BA2803" s="95">
        <v>5605610</v>
      </c>
      <c r="BB2803" s="95">
        <v>6387445</v>
      </c>
      <c r="BC2803" s="95">
        <v>1449</v>
      </c>
      <c r="BD2803" s="95">
        <v>1407</v>
      </c>
      <c r="BE2803" s="72">
        <v>400.72</v>
      </c>
      <c r="BF2803" s="72">
        <v>431.7</v>
      </c>
      <c r="BG2803" s="72">
        <v>832.42</v>
      </c>
      <c r="BH2803" s="95">
        <v>6934113</v>
      </c>
      <c r="BI2803" s="95">
        <v>7211071</v>
      </c>
      <c r="BJ2803" s="95">
        <v>1442</v>
      </c>
      <c r="BK2803" s="95">
        <v>1392</v>
      </c>
      <c r="BL2803" s="72">
        <v>351.18</v>
      </c>
      <c r="BM2803" s="72">
        <v>425.12</v>
      </c>
      <c r="BN2803" s="72">
        <v>776.3</v>
      </c>
      <c r="BO2803" s="95">
        <v>6118945</v>
      </c>
      <c r="BP2803" s="95">
        <v>7085826</v>
      </c>
      <c r="BQ2803" s="95">
        <v>1452</v>
      </c>
      <c r="BR2803" s="95">
        <v>1389</v>
      </c>
      <c r="BS2803" s="72">
        <v>348</v>
      </c>
      <c r="BT2803" s="72">
        <v>460.03</v>
      </c>
      <c r="BU2803" s="72">
        <v>808.03</v>
      </c>
      <c r="BV2803" s="95">
        <v>6071985</v>
      </c>
      <c r="BW2803" s="95">
        <v>7651299</v>
      </c>
      <c r="BX2803" s="95">
        <v>1454</v>
      </c>
      <c r="BY2803" s="95">
        <v>1386</v>
      </c>
      <c r="BZ2803" s="95">
        <v>1459</v>
      </c>
      <c r="CA2803" s="95">
        <v>1429</v>
      </c>
      <c r="CB2803" s="95">
        <v>1418</v>
      </c>
      <c r="CC2803" s="95">
        <v>1422</v>
      </c>
      <c r="CD2803" s="95">
        <v>1421</v>
      </c>
      <c r="CE2803" s="72">
        <v>650.75523149000003</v>
      </c>
      <c r="CF2803" s="72">
        <v>676.59346364999999</v>
      </c>
      <c r="CG2803" s="72">
        <v>712.40329333</v>
      </c>
      <c r="CH2803" s="72">
        <v>716.50152150999998</v>
      </c>
      <c r="CI2803" s="72">
        <v>731.52548966999996</v>
      </c>
      <c r="CJ2803" s="96">
        <v>1.1617732189000001</v>
      </c>
      <c r="CK2803" s="96">
        <v>1.0356144976999999</v>
      </c>
      <c r="CL2803" s="96">
        <v>1.1684673664</v>
      </c>
      <c r="CM2803" s="96">
        <v>1.0834589693000001</v>
      </c>
      <c r="CN2803" s="96">
        <v>1.1045821524999999</v>
      </c>
      <c r="CO2803" s="96">
        <v>1.0588359094999999</v>
      </c>
      <c r="CP2803" s="96">
        <v>1.0490570173</v>
      </c>
      <c r="CQ2803" s="96">
        <v>0.99584056389999998</v>
      </c>
      <c r="CR2803" s="96">
        <v>1.0534385779</v>
      </c>
      <c r="CS2803" s="95">
        <v>1412</v>
      </c>
      <c r="CT2803" s="95">
        <v>1394</v>
      </c>
      <c r="CU2803" s="95">
        <v>1384</v>
      </c>
      <c r="CV2803" s="95">
        <v>1399</v>
      </c>
      <c r="CW2803" s="95">
        <v>1376</v>
      </c>
      <c r="CX2803" s="96">
        <v>1.0675248770000001</v>
      </c>
      <c r="CY2803" s="96">
        <v>1.065572529</v>
      </c>
      <c r="CZ2803" s="96">
        <v>1.0559071149999999</v>
      </c>
      <c r="DA2803" s="96">
        <v>1.0701751850000001</v>
      </c>
      <c r="DB2803" s="96">
        <v>1.0345118799999999</v>
      </c>
      <c r="DC2803">
        <v>2013</v>
      </c>
      <c r="DD2803" s="6">
        <v>1403.2</v>
      </c>
      <c r="DE2803" s="96">
        <v>1.1659163E-3</v>
      </c>
      <c r="DF2803" s="72">
        <v>808.09</v>
      </c>
      <c r="DG2803" s="96">
        <v>1</v>
      </c>
      <c r="DH2803" s="72">
        <v>808.09</v>
      </c>
      <c r="DI2803" s="72">
        <v>818.63612964000004</v>
      </c>
      <c r="DJ2803" s="96">
        <v>1</v>
      </c>
      <c r="DK2803" s="72">
        <v>808.09</v>
      </c>
      <c r="DL2803" s="96">
        <v>1</v>
      </c>
      <c r="DM2803" s="72">
        <v>808.09</v>
      </c>
      <c r="DN2803" s="96">
        <v>1</v>
      </c>
      <c r="DO2803" s="96">
        <v>3.143E-3</v>
      </c>
      <c r="DP2803" s="72">
        <v>2.54</v>
      </c>
      <c r="DQ2803" s="72">
        <v>805.55</v>
      </c>
      <c r="DR2803" t="s">
        <v>1713</v>
      </c>
      <c r="DT2803" t="s">
        <v>1038</v>
      </c>
    </row>
    <row r="2804" spans="1:124" x14ac:dyDescent="0.3">
      <c r="A2804" t="s">
        <v>1560</v>
      </c>
      <c r="B2804">
        <v>45877</v>
      </c>
      <c r="C2804" s="95">
        <v>106</v>
      </c>
      <c r="D2804" s="95">
        <v>409555</v>
      </c>
      <c r="E2804" s="95">
        <v>104</v>
      </c>
      <c r="F2804" s="95">
        <v>363437</v>
      </c>
      <c r="G2804" s="95">
        <v>4</v>
      </c>
      <c r="H2804" s="95">
        <v>11100</v>
      </c>
      <c r="I2804" s="95">
        <v>3</v>
      </c>
      <c r="J2804" s="95">
        <v>4539</v>
      </c>
      <c r="K2804" s="95">
        <v>101</v>
      </c>
      <c r="L2804" s="95">
        <v>497413</v>
      </c>
      <c r="M2804" s="95">
        <v>98</v>
      </c>
      <c r="N2804" s="95">
        <v>435149</v>
      </c>
      <c r="O2804" s="95">
        <v>5</v>
      </c>
      <c r="P2804" s="95">
        <v>7456</v>
      </c>
      <c r="Q2804" s="95">
        <v>4</v>
      </c>
      <c r="R2804" s="95">
        <v>3681</v>
      </c>
      <c r="S2804" s="95">
        <v>108</v>
      </c>
      <c r="T2804" s="95">
        <v>487464</v>
      </c>
      <c r="U2804" s="95">
        <v>104</v>
      </c>
      <c r="V2804" s="95">
        <v>511553</v>
      </c>
      <c r="W2804" s="95">
        <v>3</v>
      </c>
      <c r="X2804" s="95">
        <v>8615</v>
      </c>
      <c r="Y2804" s="95">
        <v>2</v>
      </c>
      <c r="Z2804" s="95">
        <v>22611</v>
      </c>
      <c r="AA2804" s="95">
        <v>113</v>
      </c>
      <c r="AB2804" s="95">
        <v>349191</v>
      </c>
      <c r="AC2804" s="95">
        <v>107</v>
      </c>
      <c r="AD2804" s="95">
        <v>537440</v>
      </c>
      <c r="AE2804" s="95">
        <v>5</v>
      </c>
      <c r="AF2804" s="95">
        <v>1</v>
      </c>
      <c r="AG2804" s="95">
        <v>4</v>
      </c>
      <c r="AH2804" s="95">
        <v>18541</v>
      </c>
      <c r="AI2804" s="95">
        <v>108</v>
      </c>
      <c r="AJ2804" s="95">
        <v>492104</v>
      </c>
      <c r="AK2804" s="95">
        <v>103</v>
      </c>
      <c r="AL2804" s="95">
        <v>452736</v>
      </c>
      <c r="AM2804" s="95">
        <v>6</v>
      </c>
      <c r="AN2804" s="95">
        <v>12713</v>
      </c>
      <c r="AO2804" s="95">
        <v>5</v>
      </c>
      <c r="AP2804" s="95">
        <v>18855</v>
      </c>
      <c r="AQ2804" s="72">
        <v>318.68</v>
      </c>
      <c r="AR2804" s="72">
        <v>286.58999999999997</v>
      </c>
      <c r="AS2804" s="72">
        <v>605.27</v>
      </c>
      <c r="AT2804" s="95">
        <v>420655</v>
      </c>
      <c r="AU2804" s="95">
        <v>367976</v>
      </c>
      <c r="AV2804" s="95">
        <v>110</v>
      </c>
      <c r="AW2804" s="95">
        <v>107</v>
      </c>
      <c r="AX2804" s="72">
        <v>396.91</v>
      </c>
      <c r="AY2804" s="72">
        <v>358.52</v>
      </c>
      <c r="AZ2804" s="72">
        <v>755.43</v>
      </c>
      <c r="BA2804" s="95">
        <v>504869</v>
      </c>
      <c r="BB2804" s="95">
        <v>438830</v>
      </c>
      <c r="BC2804" s="95">
        <v>106</v>
      </c>
      <c r="BD2804" s="95">
        <v>102</v>
      </c>
      <c r="BE2804" s="72">
        <v>372.43</v>
      </c>
      <c r="BF2804" s="72">
        <v>419.94</v>
      </c>
      <c r="BG2804" s="72">
        <v>792.37</v>
      </c>
      <c r="BH2804" s="95">
        <v>496079</v>
      </c>
      <c r="BI2804" s="95">
        <v>534164</v>
      </c>
      <c r="BJ2804" s="95">
        <v>111</v>
      </c>
      <c r="BK2804" s="95">
        <v>106</v>
      </c>
      <c r="BL2804" s="72">
        <v>246.6</v>
      </c>
      <c r="BM2804" s="72">
        <v>417.4</v>
      </c>
      <c r="BN2804" s="72">
        <v>664</v>
      </c>
      <c r="BO2804" s="95">
        <v>349192</v>
      </c>
      <c r="BP2804" s="95">
        <v>555981</v>
      </c>
      <c r="BQ2804" s="95">
        <v>118</v>
      </c>
      <c r="BR2804" s="95">
        <v>111</v>
      </c>
      <c r="BS2804" s="72">
        <v>369.02</v>
      </c>
      <c r="BT2804" s="72">
        <v>363.88</v>
      </c>
      <c r="BU2804" s="72">
        <v>732.9</v>
      </c>
      <c r="BV2804" s="95">
        <v>504817</v>
      </c>
      <c r="BW2804" s="95">
        <v>471591</v>
      </c>
      <c r="BX2804" s="95">
        <v>114</v>
      </c>
      <c r="BY2804" s="95">
        <v>108</v>
      </c>
      <c r="BZ2804" s="95">
        <v>109</v>
      </c>
      <c r="CA2804" s="95">
        <v>104</v>
      </c>
      <c r="CB2804" s="95">
        <v>109</v>
      </c>
      <c r="CC2804" s="95">
        <v>115</v>
      </c>
      <c r="CD2804" s="95">
        <v>111</v>
      </c>
      <c r="CE2804" s="72">
        <v>650.75523149000003</v>
      </c>
      <c r="CF2804" s="72">
        <v>676.59346364999999</v>
      </c>
      <c r="CG2804" s="72">
        <v>712.40329333</v>
      </c>
      <c r="CH2804" s="72">
        <v>716.50152150999998</v>
      </c>
      <c r="CI2804" s="72">
        <v>731.52548966999996</v>
      </c>
      <c r="CJ2804" s="96">
        <v>0.93010393270000002</v>
      </c>
      <c r="CK2804" s="96">
        <v>1.1165198019</v>
      </c>
      <c r="CL2804" s="96">
        <v>1.1122492097000001</v>
      </c>
      <c r="CM2804" s="96">
        <v>0.92672517789999997</v>
      </c>
      <c r="CN2804" s="96">
        <v>1.0018789643999999</v>
      </c>
      <c r="CO2804" s="96">
        <v>0.99529197049999996</v>
      </c>
      <c r="CP2804" s="96">
        <v>1.0223084757000001</v>
      </c>
      <c r="CQ2804" s="96">
        <v>0.99584056389999998</v>
      </c>
      <c r="CR2804" s="96">
        <v>1.0265783167</v>
      </c>
      <c r="CS2804" s="95">
        <v>122</v>
      </c>
      <c r="CT2804" s="95">
        <v>122</v>
      </c>
      <c r="CU2804" s="95">
        <v>126</v>
      </c>
      <c r="CV2804" s="95">
        <v>128</v>
      </c>
      <c r="CW2804" s="95">
        <v>126</v>
      </c>
      <c r="CX2804" s="96">
        <v>0.92098755399999999</v>
      </c>
      <c r="CY2804" s="96">
        <v>0.98471083500000001</v>
      </c>
      <c r="CZ2804" s="96">
        <v>1.0777025149999999</v>
      </c>
      <c r="DA2804" s="96">
        <v>1.0447430179999999</v>
      </c>
      <c r="DB2804" s="96">
        <v>0.94483621399999995</v>
      </c>
      <c r="DC2804">
        <v>2013</v>
      </c>
      <c r="DD2804" s="6">
        <v>106.8</v>
      </c>
      <c r="DE2804" s="96">
        <v>2.3614635E-3</v>
      </c>
      <c r="DF2804" s="72">
        <v>786.54</v>
      </c>
      <c r="DG2804" s="96">
        <v>1</v>
      </c>
      <c r="DH2804" s="72">
        <v>786.54</v>
      </c>
      <c r="DI2804" s="72">
        <v>818.63612964000004</v>
      </c>
      <c r="DJ2804" s="96">
        <v>0.32680269280000002</v>
      </c>
      <c r="DK2804" s="72">
        <v>808.14702805000002</v>
      </c>
      <c r="DL2804" s="96">
        <v>1.0075728719999999</v>
      </c>
      <c r="DM2804" s="72">
        <v>814.26702201000001</v>
      </c>
      <c r="DN2804" s="96">
        <v>1</v>
      </c>
      <c r="DO2804" s="96">
        <v>7.8359999999999992E-3</v>
      </c>
      <c r="DP2804" s="72">
        <v>6.38</v>
      </c>
      <c r="DQ2804" s="72">
        <v>807.89</v>
      </c>
      <c r="DR2804" t="s">
        <v>1560</v>
      </c>
      <c r="DT2804" t="s">
        <v>1038</v>
      </c>
    </row>
    <row r="2805" spans="1:124" x14ac:dyDescent="0.3">
      <c r="A2805" t="s">
        <v>743</v>
      </c>
      <c r="B2805">
        <v>45878</v>
      </c>
      <c r="C2805" s="95">
        <v>2209</v>
      </c>
      <c r="D2805" s="95">
        <v>10560585</v>
      </c>
      <c r="E2805" s="95">
        <v>2112</v>
      </c>
      <c r="F2805" s="95">
        <v>9023174</v>
      </c>
      <c r="G2805" s="95">
        <v>372</v>
      </c>
      <c r="H2805" s="95">
        <v>2040253</v>
      </c>
      <c r="I2805" s="95">
        <v>336</v>
      </c>
      <c r="J2805" s="95">
        <v>1379069</v>
      </c>
      <c r="K2805" s="95">
        <v>2177</v>
      </c>
      <c r="L2805" s="95">
        <v>9711673</v>
      </c>
      <c r="M2805" s="95">
        <v>2075</v>
      </c>
      <c r="N2805" s="95">
        <v>9548796</v>
      </c>
      <c r="O2805" s="95">
        <v>387</v>
      </c>
      <c r="P2805" s="95">
        <v>1525874</v>
      </c>
      <c r="Q2805" s="95">
        <v>349</v>
      </c>
      <c r="R2805" s="95">
        <v>1390784</v>
      </c>
      <c r="S2805" s="95">
        <v>2146</v>
      </c>
      <c r="T2805" s="95">
        <v>10212458</v>
      </c>
      <c r="U2805" s="95">
        <v>2033</v>
      </c>
      <c r="V2805" s="95">
        <v>9935935</v>
      </c>
      <c r="W2805" s="95">
        <v>383</v>
      </c>
      <c r="X2805" s="95">
        <v>1692016</v>
      </c>
      <c r="Y2805" s="95">
        <v>338</v>
      </c>
      <c r="Z2805" s="95">
        <v>1614158</v>
      </c>
      <c r="AA2805" s="95">
        <v>2125</v>
      </c>
      <c r="AB2805" s="95">
        <v>10316007</v>
      </c>
      <c r="AC2805" s="95">
        <v>2011</v>
      </c>
      <c r="AD2805" s="95">
        <v>10298015</v>
      </c>
      <c r="AE2805" s="95">
        <v>371</v>
      </c>
      <c r="AF2805" s="95">
        <v>1369759</v>
      </c>
      <c r="AG2805" s="95">
        <v>329</v>
      </c>
      <c r="AH2805" s="95">
        <v>1538419</v>
      </c>
      <c r="AI2805" s="95">
        <v>2116</v>
      </c>
      <c r="AJ2805" s="95">
        <v>10089236.93</v>
      </c>
      <c r="AK2805" s="95">
        <v>1998</v>
      </c>
      <c r="AL2805" s="95">
        <v>10524356.75</v>
      </c>
      <c r="AM2805" s="95">
        <v>404</v>
      </c>
      <c r="AN2805" s="95">
        <v>2438425.48</v>
      </c>
      <c r="AO2805" s="95">
        <v>355</v>
      </c>
      <c r="AP2805" s="95">
        <v>1769964.53</v>
      </c>
      <c r="AQ2805" s="72">
        <v>406.85</v>
      </c>
      <c r="AR2805" s="72">
        <v>354.11</v>
      </c>
      <c r="AS2805" s="72">
        <v>760.96</v>
      </c>
      <c r="AT2805" s="95">
        <v>12600838</v>
      </c>
      <c r="AU2805" s="95">
        <v>10402243</v>
      </c>
      <c r="AV2805" s="95">
        <v>2581</v>
      </c>
      <c r="AW2805" s="95">
        <v>2448</v>
      </c>
      <c r="AX2805" s="72">
        <v>365.23</v>
      </c>
      <c r="AY2805" s="72">
        <v>376.09</v>
      </c>
      <c r="AZ2805" s="72">
        <v>741.32</v>
      </c>
      <c r="BA2805" s="95">
        <v>11237547</v>
      </c>
      <c r="BB2805" s="95">
        <v>10939580</v>
      </c>
      <c r="BC2805" s="95">
        <v>2564</v>
      </c>
      <c r="BD2805" s="95">
        <v>2424</v>
      </c>
      <c r="BE2805" s="72">
        <v>392.27</v>
      </c>
      <c r="BF2805" s="72">
        <v>405.95</v>
      </c>
      <c r="BG2805" s="72">
        <v>798.22</v>
      </c>
      <c r="BH2805" s="95">
        <v>11904474</v>
      </c>
      <c r="BI2805" s="95">
        <v>11550093</v>
      </c>
      <c r="BJ2805" s="95">
        <v>2529</v>
      </c>
      <c r="BK2805" s="95">
        <v>2371</v>
      </c>
      <c r="BL2805" s="72">
        <v>390.15</v>
      </c>
      <c r="BM2805" s="72">
        <v>421.53</v>
      </c>
      <c r="BN2805" s="72">
        <v>811.68</v>
      </c>
      <c r="BO2805" s="95">
        <v>11685766</v>
      </c>
      <c r="BP2805" s="95">
        <v>11836434</v>
      </c>
      <c r="BQ2805" s="95">
        <v>2496</v>
      </c>
      <c r="BR2805" s="95">
        <v>2340</v>
      </c>
      <c r="BS2805" s="72">
        <v>414.27</v>
      </c>
      <c r="BT2805" s="72">
        <v>435.41</v>
      </c>
      <c r="BU2805" s="72">
        <v>849.68</v>
      </c>
      <c r="BV2805" s="95">
        <v>12527662.41</v>
      </c>
      <c r="BW2805" s="95">
        <v>12294321.279999999</v>
      </c>
      <c r="BX2805" s="95">
        <v>2520</v>
      </c>
      <c r="BY2805" s="95">
        <v>2353</v>
      </c>
      <c r="BZ2805" s="95">
        <v>2518</v>
      </c>
      <c r="CA2805" s="95">
        <v>2496</v>
      </c>
      <c r="CB2805" s="95">
        <v>2453</v>
      </c>
      <c r="CC2805" s="95">
        <v>2422</v>
      </c>
      <c r="CD2805" s="95">
        <v>2438</v>
      </c>
      <c r="CE2805" s="72">
        <v>650.75523149000003</v>
      </c>
      <c r="CF2805" s="72">
        <v>676.59346364999999</v>
      </c>
      <c r="CG2805" s="72">
        <v>712.40329333</v>
      </c>
      <c r="CH2805" s="72">
        <v>716.50152150999998</v>
      </c>
      <c r="CI2805" s="72">
        <v>731.52548966999996</v>
      </c>
      <c r="CJ2805" s="96">
        <v>1.169349032</v>
      </c>
      <c r="CK2805" s="96">
        <v>1.0956653291</v>
      </c>
      <c r="CL2805" s="96">
        <v>1.1204608506</v>
      </c>
      <c r="CM2805" s="96">
        <v>1.1328377897999999</v>
      </c>
      <c r="CN2805" s="96">
        <v>1.1615179676</v>
      </c>
      <c r="CO2805" s="96">
        <v>0.9830204428</v>
      </c>
      <c r="CP2805" s="96">
        <v>1.1555875589</v>
      </c>
      <c r="CQ2805" s="96">
        <v>0.99584056389999998</v>
      </c>
      <c r="CR2805" s="96">
        <v>1.1604140620000001</v>
      </c>
      <c r="CS2805" s="95">
        <v>2499</v>
      </c>
      <c r="CT2805" s="95">
        <v>2504</v>
      </c>
      <c r="CU2805" s="95">
        <v>2440</v>
      </c>
      <c r="CV2805" s="95">
        <v>2439</v>
      </c>
      <c r="CW2805" s="95">
        <v>2465</v>
      </c>
      <c r="CX2805" s="96">
        <v>1.0203261850000001</v>
      </c>
      <c r="CY2805" s="96">
        <v>0.989079084</v>
      </c>
      <c r="CZ2805" s="96">
        <v>0.97184462800000004</v>
      </c>
      <c r="DA2805" s="96">
        <v>0.95550429999999997</v>
      </c>
      <c r="DB2805" s="96">
        <v>0.97733402199999997</v>
      </c>
      <c r="DC2805">
        <v>2013</v>
      </c>
      <c r="DD2805" s="6">
        <v>2387.1999999999998</v>
      </c>
      <c r="DE2805" s="96">
        <v>3.5145595000000002E-3</v>
      </c>
      <c r="DF2805" s="72">
        <v>888.05</v>
      </c>
      <c r="DG2805" s="96">
        <v>1</v>
      </c>
      <c r="DH2805" s="72">
        <v>888.05</v>
      </c>
      <c r="DI2805" s="72">
        <v>819.63178979999998</v>
      </c>
      <c r="DJ2805" s="96">
        <v>1</v>
      </c>
      <c r="DK2805" s="72">
        <v>888.05</v>
      </c>
      <c r="DL2805" s="96">
        <v>1</v>
      </c>
      <c r="DM2805" s="72">
        <v>888.05</v>
      </c>
      <c r="DN2805" s="96">
        <v>1</v>
      </c>
      <c r="DO2805" s="96">
        <v>1.3431E-2</v>
      </c>
      <c r="DP2805" s="72">
        <v>11.93</v>
      </c>
      <c r="DQ2805" s="72">
        <v>876.12</v>
      </c>
      <c r="DR2805" t="s">
        <v>743</v>
      </c>
      <c r="DT2805" t="s">
        <v>1038</v>
      </c>
    </row>
    <row r="2806" spans="1:124" x14ac:dyDescent="0.3">
      <c r="A2806" t="s">
        <v>1714</v>
      </c>
      <c r="B2806">
        <v>45879</v>
      </c>
      <c r="C2806" s="95">
        <v>4926</v>
      </c>
      <c r="D2806" s="95">
        <v>20788052</v>
      </c>
      <c r="E2806" s="95">
        <v>4632</v>
      </c>
      <c r="F2806" s="95">
        <v>20561391</v>
      </c>
      <c r="G2806" s="95">
        <v>619</v>
      </c>
      <c r="H2806" s="95">
        <v>2607291</v>
      </c>
      <c r="I2806" s="95">
        <v>532</v>
      </c>
      <c r="J2806" s="95">
        <v>2441204</v>
      </c>
      <c r="K2806" s="95">
        <v>5224</v>
      </c>
      <c r="L2806" s="95">
        <v>19517687</v>
      </c>
      <c r="M2806" s="95">
        <v>4891</v>
      </c>
      <c r="N2806" s="95">
        <v>22321857</v>
      </c>
      <c r="O2806" s="95">
        <v>672</v>
      </c>
      <c r="P2806" s="95">
        <v>2103828</v>
      </c>
      <c r="Q2806" s="95">
        <v>575</v>
      </c>
      <c r="R2806" s="95">
        <v>2468051</v>
      </c>
      <c r="S2806" s="95">
        <v>5534</v>
      </c>
      <c r="T2806" s="95">
        <v>23743992</v>
      </c>
      <c r="U2806" s="95">
        <v>5144</v>
      </c>
      <c r="V2806" s="95">
        <v>25041693</v>
      </c>
      <c r="W2806" s="95">
        <v>725</v>
      </c>
      <c r="X2806" s="95">
        <v>2238292</v>
      </c>
      <c r="Y2806" s="95">
        <v>608</v>
      </c>
      <c r="Z2806" s="95">
        <v>2960587</v>
      </c>
      <c r="AA2806" s="95">
        <v>5792</v>
      </c>
      <c r="AB2806" s="95">
        <v>22874990</v>
      </c>
      <c r="AC2806" s="95">
        <v>5337</v>
      </c>
      <c r="AD2806" s="95">
        <v>27204913</v>
      </c>
      <c r="AE2806" s="95">
        <v>730</v>
      </c>
      <c r="AF2806" s="95">
        <v>2816513</v>
      </c>
      <c r="AG2806" s="95">
        <v>616</v>
      </c>
      <c r="AH2806" s="95">
        <v>3553306</v>
      </c>
      <c r="AI2806" s="95">
        <v>6163</v>
      </c>
      <c r="AJ2806" s="95">
        <v>24498977.510000002</v>
      </c>
      <c r="AK2806" s="95">
        <v>5671</v>
      </c>
      <c r="AL2806" s="95">
        <v>30214003.879999999</v>
      </c>
      <c r="AM2806" s="95">
        <v>742</v>
      </c>
      <c r="AN2806" s="95">
        <v>3423685</v>
      </c>
      <c r="AO2806" s="95">
        <v>630</v>
      </c>
      <c r="AP2806" s="95">
        <v>3634258</v>
      </c>
      <c r="AQ2806" s="72">
        <v>351.6</v>
      </c>
      <c r="AR2806" s="72">
        <v>371.2</v>
      </c>
      <c r="AS2806" s="72">
        <v>722.8</v>
      </c>
      <c r="AT2806" s="95">
        <v>23395343</v>
      </c>
      <c r="AU2806" s="95">
        <v>23002595</v>
      </c>
      <c r="AV2806" s="95">
        <v>5545</v>
      </c>
      <c r="AW2806" s="95">
        <v>5164</v>
      </c>
      <c r="AX2806" s="72">
        <v>305.60000000000002</v>
      </c>
      <c r="AY2806" s="72">
        <v>377.94</v>
      </c>
      <c r="AZ2806" s="72">
        <v>683.54</v>
      </c>
      <c r="BA2806" s="95">
        <v>21621515</v>
      </c>
      <c r="BB2806" s="95">
        <v>24789908</v>
      </c>
      <c r="BC2806" s="95">
        <v>5896</v>
      </c>
      <c r="BD2806" s="95">
        <v>5466</v>
      </c>
      <c r="BE2806" s="72">
        <v>345.93</v>
      </c>
      <c r="BF2806" s="72">
        <v>405.69</v>
      </c>
      <c r="BG2806" s="72">
        <v>751.62</v>
      </c>
      <c r="BH2806" s="95">
        <v>25982284</v>
      </c>
      <c r="BI2806" s="95">
        <v>28002280</v>
      </c>
      <c r="BJ2806" s="95">
        <v>6259</v>
      </c>
      <c r="BK2806" s="95">
        <v>5752</v>
      </c>
      <c r="BL2806" s="72">
        <v>328.27</v>
      </c>
      <c r="BM2806" s="72">
        <v>430.57</v>
      </c>
      <c r="BN2806" s="72">
        <v>758.84</v>
      </c>
      <c r="BO2806" s="95">
        <v>25691503</v>
      </c>
      <c r="BP2806" s="95">
        <v>30758219</v>
      </c>
      <c r="BQ2806" s="95">
        <v>6522</v>
      </c>
      <c r="BR2806" s="95">
        <v>5953</v>
      </c>
      <c r="BS2806" s="72">
        <v>336.99</v>
      </c>
      <c r="BT2806" s="72">
        <v>447.66</v>
      </c>
      <c r="BU2806" s="72">
        <v>784.65</v>
      </c>
      <c r="BV2806" s="95">
        <v>27922662.510000002</v>
      </c>
      <c r="BW2806" s="95">
        <v>33848261.880000003</v>
      </c>
      <c r="BX2806" s="95">
        <v>6905</v>
      </c>
      <c r="BY2806" s="95">
        <v>6301</v>
      </c>
      <c r="BZ2806" s="95">
        <v>5363</v>
      </c>
      <c r="CA2806" s="95">
        <v>5689</v>
      </c>
      <c r="CB2806" s="95">
        <v>6015</v>
      </c>
      <c r="CC2806" s="95">
        <v>6252</v>
      </c>
      <c r="CD2806" s="95">
        <v>6610</v>
      </c>
      <c r="CE2806" s="72">
        <v>650.75523149000003</v>
      </c>
      <c r="CF2806" s="72">
        <v>676.59346364999999</v>
      </c>
      <c r="CG2806" s="72">
        <v>712.40329333</v>
      </c>
      <c r="CH2806" s="72">
        <v>716.50152150999998</v>
      </c>
      <c r="CI2806" s="72">
        <v>731.52548966999996</v>
      </c>
      <c r="CJ2806" s="96">
        <v>1.1107094727</v>
      </c>
      <c r="CK2806" s="96">
        <v>1.0102669280000001</v>
      </c>
      <c r="CL2806" s="96">
        <v>1.0550484634999999</v>
      </c>
      <c r="CM2806" s="96">
        <v>1.0590905633000001</v>
      </c>
      <c r="CN2806" s="96">
        <v>1.0726215437</v>
      </c>
      <c r="CO2806" s="96">
        <v>0.93234346410000002</v>
      </c>
      <c r="CP2806" s="96">
        <v>1.1385797564</v>
      </c>
      <c r="CQ2806" s="96">
        <v>0.99584056389999998</v>
      </c>
      <c r="CR2806" s="96">
        <v>1.1433352236000001</v>
      </c>
      <c r="CS2806" s="95">
        <v>5113</v>
      </c>
      <c r="CT2806" s="95">
        <v>5421</v>
      </c>
      <c r="CU2806" s="95">
        <v>5719</v>
      </c>
      <c r="CV2806" s="95">
        <v>5994</v>
      </c>
      <c r="CW2806" s="95">
        <v>6328</v>
      </c>
      <c r="CX2806" s="96">
        <v>0.94118471199999998</v>
      </c>
      <c r="CY2806" s="96">
        <v>0.940236391</v>
      </c>
      <c r="CZ2806" s="96">
        <v>0.92560905999999998</v>
      </c>
      <c r="DA2806" s="96">
        <v>0.93666081599999995</v>
      </c>
      <c r="DB2806" s="96">
        <v>0.920434961</v>
      </c>
      <c r="DC2806">
        <v>2013</v>
      </c>
      <c r="DD2806" s="6">
        <v>5727.2</v>
      </c>
      <c r="DE2806" s="96">
        <v>2.0580566000000002E-3</v>
      </c>
      <c r="DF2806" s="72">
        <v>876.26</v>
      </c>
      <c r="DG2806" s="96">
        <v>1</v>
      </c>
      <c r="DH2806" s="72">
        <v>876.26</v>
      </c>
      <c r="DI2806" s="72">
        <v>893.78174086000001</v>
      </c>
      <c r="DJ2806" s="96">
        <v>1</v>
      </c>
      <c r="DK2806" s="72">
        <v>876.26</v>
      </c>
      <c r="DL2806" s="96">
        <v>1</v>
      </c>
      <c r="DM2806" s="72">
        <v>876.26</v>
      </c>
      <c r="DN2806" s="96">
        <v>1</v>
      </c>
      <c r="DO2806" s="96">
        <v>7.1310000000000002E-3</v>
      </c>
      <c r="DP2806" s="72">
        <v>6.25</v>
      </c>
      <c r="DQ2806" s="72">
        <v>870.01</v>
      </c>
      <c r="DR2806" t="s">
        <v>1714</v>
      </c>
      <c r="DT2806" t="s">
        <v>1038</v>
      </c>
    </row>
    <row r="2807" spans="1:124" x14ac:dyDescent="0.3">
      <c r="A2807" t="s">
        <v>1715</v>
      </c>
      <c r="B2807">
        <v>45880</v>
      </c>
      <c r="C2807" s="95">
        <v>1983</v>
      </c>
      <c r="D2807" s="95">
        <v>9764500</v>
      </c>
      <c r="E2807" s="95">
        <v>1919</v>
      </c>
      <c r="F2807" s="95">
        <v>7869562</v>
      </c>
      <c r="G2807" s="95">
        <v>285</v>
      </c>
      <c r="H2807" s="95">
        <v>751272</v>
      </c>
      <c r="I2807" s="95">
        <v>270</v>
      </c>
      <c r="J2807" s="95">
        <v>1063414</v>
      </c>
      <c r="K2807" s="95">
        <v>1916</v>
      </c>
      <c r="L2807" s="95">
        <v>9163041</v>
      </c>
      <c r="M2807" s="95">
        <v>1848</v>
      </c>
      <c r="N2807" s="95">
        <v>7988534</v>
      </c>
      <c r="O2807" s="95">
        <v>278</v>
      </c>
      <c r="P2807" s="95">
        <v>1136260</v>
      </c>
      <c r="Q2807" s="95">
        <v>264</v>
      </c>
      <c r="R2807" s="95">
        <v>1175049</v>
      </c>
      <c r="S2807" s="95">
        <v>1950</v>
      </c>
      <c r="T2807" s="95">
        <v>8995602</v>
      </c>
      <c r="U2807" s="95">
        <v>1880</v>
      </c>
      <c r="V2807" s="95">
        <v>8098557</v>
      </c>
      <c r="W2807" s="95">
        <v>277</v>
      </c>
      <c r="X2807" s="95">
        <v>1515474</v>
      </c>
      <c r="Y2807" s="95">
        <v>260</v>
      </c>
      <c r="Z2807" s="95">
        <v>1207552</v>
      </c>
      <c r="AA2807" s="95">
        <v>1954</v>
      </c>
      <c r="AB2807" s="95">
        <v>9138990</v>
      </c>
      <c r="AC2807" s="95">
        <v>1878</v>
      </c>
      <c r="AD2807" s="95">
        <v>8288034</v>
      </c>
      <c r="AE2807" s="95">
        <v>297</v>
      </c>
      <c r="AF2807" s="95">
        <v>1149435</v>
      </c>
      <c r="AG2807" s="95">
        <v>274</v>
      </c>
      <c r="AH2807" s="95">
        <v>1240048</v>
      </c>
      <c r="AI2807" s="95">
        <v>1996</v>
      </c>
      <c r="AJ2807" s="95">
        <v>8630753.0899999999</v>
      </c>
      <c r="AK2807" s="95">
        <v>1920</v>
      </c>
      <c r="AL2807" s="95">
        <v>9362178.6999999993</v>
      </c>
      <c r="AM2807" s="95">
        <v>286</v>
      </c>
      <c r="AN2807" s="95">
        <v>1087918</v>
      </c>
      <c r="AO2807" s="95">
        <v>261</v>
      </c>
      <c r="AP2807" s="95">
        <v>1457377.17</v>
      </c>
      <c r="AQ2807" s="72">
        <v>386.38</v>
      </c>
      <c r="AR2807" s="72">
        <v>340.07</v>
      </c>
      <c r="AS2807" s="72">
        <v>726.45</v>
      </c>
      <c r="AT2807" s="95">
        <v>10515772</v>
      </c>
      <c r="AU2807" s="95">
        <v>8932976</v>
      </c>
      <c r="AV2807" s="95">
        <v>2268</v>
      </c>
      <c r="AW2807" s="95">
        <v>2189</v>
      </c>
      <c r="AX2807" s="72">
        <v>391.19</v>
      </c>
      <c r="AY2807" s="72">
        <v>361.57</v>
      </c>
      <c r="AZ2807" s="72">
        <v>752.76</v>
      </c>
      <c r="BA2807" s="95">
        <v>10299301</v>
      </c>
      <c r="BB2807" s="95">
        <v>9163583</v>
      </c>
      <c r="BC2807" s="95">
        <v>2194</v>
      </c>
      <c r="BD2807" s="95">
        <v>2112</v>
      </c>
      <c r="BE2807" s="72">
        <v>393.32</v>
      </c>
      <c r="BF2807" s="72">
        <v>362.39</v>
      </c>
      <c r="BG2807" s="72">
        <v>755.71</v>
      </c>
      <c r="BH2807" s="95">
        <v>10511076</v>
      </c>
      <c r="BI2807" s="95">
        <v>9306109</v>
      </c>
      <c r="BJ2807" s="95">
        <v>2227</v>
      </c>
      <c r="BK2807" s="95">
        <v>2140</v>
      </c>
      <c r="BL2807" s="72">
        <v>380.88</v>
      </c>
      <c r="BM2807" s="72">
        <v>368.96</v>
      </c>
      <c r="BN2807" s="72">
        <v>749.84</v>
      </c>
      <c r="BO2807" s="95">
        <v>10288425</v>
      </c>
      <c r="BP2807" s="95">
        <v>9528082</v>
      </c>
      <c r="BQ2807" s="95">
        <v>2251</v>
      </c>
      <c r="BR2807" s="95">
        <v>2152</v>
      </c>
      <c r="BS2807" s="72">
        <v>354.9</v>
      </c>
      <c r="BT2807" s="72">
        <v>413.4</v>
      </c>
      <c r="BU2807" s="72">
        <v>768.3</v>
      </c>
      <c r="BV2807" s="95">
        <v>9718671.0899999999</v>
      </c>
      <c r="BW2807" s="95">
        <v>10819555.869999999</v>
      </c>
      <c r="BX2807" s="95">
        <v>2282</v>
      </c>
      <c r="BY2807" s="95">
        <v>2181</v>
      </c>
      <c r="BZ2807" s="95">
        <v>2230</v>
      </c>
      <c r="CA2807" s="95">
        <v>2154</v>
      </c>
      <c r="CB2807" s="95">
        <v>2185</v>
      </c>
      <c r="CC2807" s="95">
        <v>2204</v>
      </c>
      <c r="CD2807" s="95">
        <v>2233</v>
      </c>
      <c r="CE2807" s="72">
        <v>650.75523149000003</v>
      </c>
      <c r="CF2807" s="72">
        <v>676.59346364999999</v>
      </c>
      <c r="CG2807" s="72">
        <v>712.40329333</v>
      </c>
      <c r="CH2807" s="72">
        <v>716.50152150999998</v>
      </c>
      <c r="CI2807" s="72">
        <v>731.52548966999996</v>
      </c>
      <c r="CJ2807" s="96">
        <v>1.1163183404000001</v>
      </c>
      <c r="CK2807" s="96">
        <v>1.1125735621999999</v>
      </c>
      <c r="CL2807" s="96">
        <v>1.0607895936</v>
      </c>
      <c r="CM2807" s="96">
        <v>1.0465295292000001</v>
      </c>
      <c r="CN2807" s="96">
        <v>1.0502709897</v>
      </c>
      <c r="CO2807" s="96">
        <v>0.97958479519999997</v>
      </c>
      <c r="CP2807" s="96">
        <v>1.0997479832999999</v>
      </c>
      <c r="CQ2807" s="96">
        <v>0.99584056389999998</v>
      </c>
      <c r="CR2807" s="96">
        <v>1.1043412632</v>
      </c>
      <c r="CS2807" s="95">
        <v>2113</v>
      </c>
      <c r="CT2807" s="95">
        <v>2040</v>
      </c>
      <c r="CU2807" s="95">
        <v>2046</v>
      </c>
      <c r="CV2807" s="95">
        <v>2072</v>
      </c>
      <c r="CW2807" s="95">
        <v>2109</v>
      </c>
      <c r="CX2807" s="96">
        <v>1.0037412610000001</v>
      </c>
      <c r="CY2807" s="96">
        <v>0.99223852099999998</v>
      </c>
      <c r="CZ2807" s="96">
        <v>0.97111950599999997</v>
      </c>
      <c r="DA2807" s="96">
        <v>0.96114477399999998</v>
      </c>
      <c r="DB2807" s="96">
        <v>0.96947170500000002</v>
      </c>
      <c r="DC2807">
        <v>2013</v>
      </c>
      <c r="DD2807" s="6">
        <v>2154.8000000000002</v>
      </c>
      <c r="DE2807" s="96">
        <v>4.8995009999999999E-4</v>
      </c>
      <c r="DF2807" s="72">
        <v>847.71</v>
      </c>
      <c r="DG2807" s="96">
        <v>1</v>
      </c>
      <c r="DH2807" s="72">
        <v>847.71</v>
      </c>
      <c r="DI2807" s="72">
        <v>818.63612964000004</v>
      </c>
      <c r="DJ2807" s="96">
        <v>1</v>
      </c>
      <c r="DK2807" s="72">
        <v>847.71</v>
      </c>
      <c r="DL2807" s="96">
        <v>1</v>
      </c>
      <c r="DM2807" s="72">
        <v>847.71</v>
      </c>
      <c r="DN2807" s="96">
        <v>1</v>
      </c>
      <c r="DO2807" s="96">
        <v>2.2269999999999998E-3</v>
      </c>
      <c r="DP2807" s="72">
        <v>1.89</v>
      </c>
      <c r="DQ2807" s="72">
        <v>845.82</v>
      </c>
      <c r="DR2807" t="s">
        <v>1715</v>
      </c>
      <c r="DT2807" t="s">
        <v>1038</v>
      </c>
    </row>
    <row r="2808" spans="1:124" x14ac:dyDescent="0.3">
      <c r="A2808" t="s">
        <v>1716</v>
      </c>
      <c r="B2808">
        <v>45881</v>
      </c>
      <c r="C2808" s="95">
        <v>5632</v>
      </c>
      <c r="D2808" s="95">
        <v>25508117</v>
      </c>
      <c r="E2808" s="95">
        <v>5509</v>
      </c>
      <c r="F2808" s="95">
        <v>22342514</v>
      </c>
      <c r="G2808" s="95">
        <v>961</v>
      </c>
      <c r="H2808" s="95">
        <v>3683967</v>
      </c>
      <c r="I2808" s="95">
        <v>892</v>
      </c>
      <c r="J2808" s="95">
        <v>3633158</v>
      </c>
      <c r="K2808" s="95">
        <v>5339</v>
      </c>
      <c r="L2808" s="95">
        <v>25433086</v>
      </c>
      <c r="M2808" s="95">
        <v>5196</v>
      </c>
      <c r="N2808" s="95">
        <v>23345183</v>
      </c>
      <c r="O2808" s="95">
        <v>955</v>
      </c>
      <c r="P2808" s="95">
        <v>4108585</v>
      </c>
      <c r="Q2808" s="95">
        <v>878</v>
      </c>
      <c r="R2808" s="95">
        <v>4063882</v>
      </c>
      <c r="S2808" s="95">
        <v>5175</v>
      </c>
      <c r="T2808" s="95">
        <v>28050417</v>
      </c>
      <c r="U2808" s="95">
        <v>5020</v>
      </c>
      <c r="V2808" s="95">
        <v>24190137</v>
      </c>
      <c r="W2808" s="95">
        <v>966</v>
      </c>
      <c r="X2808" s="95">
        <v>4724266</v>
      </c>
      <c r="Y2808" s="95">
        <v>888</v>
      </c>
      <c r="Z2808" s="95">
        <v>4348464</v>
      </c>
      <c r="AA2808" s="95">
        <v>5186</v>
      </c>
      <c r="AB2808" s="95">
        <v>25229222</v>
      </c>
      <c r="AC2808" s="95">
        <v>4999</v>
      </c>
      <c r="AD2808" s="95">
        <v>25507371</v>
      </c>
      <c r="AE2808" s="95">
        <v>948</v>
      </c>
      <c r="AF2808" s="95">
        <v>4597138</v>
      </c>
      <c r="AG2808" s="95">
        <v>865</v>
      </c>
      <c r="AH2808" s="95">
        <v>4679248</v>
      </c>
      <c r="AI2808" s="95">
        <v>5255</v>
      </c>
      <c r="AJ2808" s="95">
        <v>25944427.059999999</v>
      </c>
      <c r="AK2808" s="95">
        <v>5049</v>
      </c>
      <c r="AL2808" s="95">
        <v>27623240.07</v>
      </c>
      <c r="AM2808" s="95">
        <v>951</v>
      </c>
      <c r="AN2808" s="95">
        <v>4838926</v>
      </c>
      <c r="AO2808" s="95">
        <v>867</v>
      </c>
      <c r="AP2808" s="95">
        <v>5076717</v>
      </c>
      <c r="AQ2808" s="72">
        <v>368.98</v>
      </c>
      <c r="AR2808" s="72">
        <v>338.17</v>
      </c>
      <c r="AS2808" s="72">
        <v>707.15</v>
      </c>
      <c r="AT2808" s="95">
        <v>29192084</v>
      </c>
      <c r="AU2808" s="95">
        <v>25975672</v>
      </c>
      <c r="AV2808" s="95">
        <v>6593</v>
      </c>
      <c r="AW2808" s="95">
        <v>6401</v>
      </c>
      <c r="AX2808" s="72">
        <v>391.14</v>
      </c>
      <c r="AY2808" s="72">
        <v>376.04</v>
      </c>
      <c r="AZ2808" s="72">
        <v>767.18</v>
      </c>
      <c r="BA2808" s="95">
        <v>29541671</v>
      </c>
      <c r="BB2808" s="95">
        <v>27409065</v>
      </c>
      <c r="BC2808" s="95">
        <v>6294</v>
      </c>
      <c r="BD2808" s="95">
        <v>6074</v>
      </c>
      <c r="BE2808" s="72">
        <v>444.75</v>
      </c>
      <c r="BF2808" s="72">
        <v>402.54</v>
      </c>
      <c r="BG2808" s="72">
        <v>847.29</v>
      </c>
      <c r="BH2808" s="95">
        <v>32774683</v>
      </c>
      <c r="BI2808" s="95">
        <v>28538601</v>
      </c>
      <c r="BJ2808" s="95">
        <v>6141</v>
      </c>
      <c r="BK2808" s="95">
        <v>5908</v>
      </c>
      <c r="BL2808" s="72">
        <v>405.21</v>
      </c>
      <c r="BM2808" s="72">
        <v>428.98</v>
      </c>
      <c r="BN2808" s="72">
        <v>834.19</v>
      </c>
      <c r="BO2808" s="95">
        <v>29826360</v>
      </c>
      <c r="BP2808" s="95">
        <v>30186619</v>
      </c>
      <c r="BQ2808" s="95">
        <v>6134</v>
      </c>
      <c r="BR2808" s="95">
        <v>5864</v>
      </c>
      <c r="BS2808" s="72">
        <v>413.35</v>
      </c>
      <c r="BT2808" s="72">
        <v>460.61</v>
      </c>
      <c r="BU2808" s="72">
        <v>873.96</v>
      </c>
      <c r="BV2808" s="95">
        <v>30783353.059999999</v>
      </c>
      <c r="BW2808" s="95">
        <v>32699957.07</v>
      </c>
      <c r="BX2808" s="95">
        <v>6206</v>
      </c>
      <c r="BY2808" s="95">
        <v>5916</v>
      </c>
      <c r="BZ2808" s="95">
        <v>6501</v>
      </c>
      <c r="CA2808" s="95">
        <v>6188</v>
      </c>
      <c r="CB2808" s="95">
        <v>6029</v>
      </c>
      <c r="CC2808" s="95">
        <v>6006</v>
      </c>
      <c r="CD2808" s="95">
        <v>6064</v>
      </c>
      <c r="CE2808" s="72">
        <v>650.75523149000003</v>
      </c>
      <c r="CF2808" s="72">
        <v>676.59346364999999</v>
      </c>
      <c r="CG2808" s="72">
        <v>712.40329333</v>
      </c>
      <c r="CH2808" s="72">
        <v>716.50152150999998</v>
      </c>
      <c r="CI2808" s="72">
        <v>731.52548966999996</v>
      </c>
      <c r="CJ2808" s="96">
        <v>1.086660492</v>
      </c>
      <c r="CK2808" s="96">
        <v>1.1338862126</v>
      </c>
      <c r="CL2808" s="96">
        <v>1.1893403749</v>
      </c>
      <c r="CM2808" s="96">
        <v>1.1642543316</v>
      </c>
      <c r="CN2808" s="96">
        <v>1.1947088821</v>
      </c>
      <c r="CO2808" s="96">
        <v>1.0208223005999999</v>
      </c>
      <c r="CP2808" s="96">
        <v>1.130235946</v>
      </c>
      <c r="CQ2808" s="96">
        <v>0.99584056389999998</v>
      </c>
      <c r="CR2808" s="96">
        <v>1.1349565639000001</v>
      </c>
      <c r="CS2808" s="95">
        <v>7223</v>
      </c>
      <c r="CT2808" s="95">
        <v>6943</v>
      </c>
      <c r="CU2808" s="95">
        <v>6771</v>
      </c>
      <c r="CV2808" s="95">
        <v>6712</v>
      </c>
      <c r="CW2808" s="95">
        <v>6835</v>
      </c>
      <c r="CX2808" s="96">
        <v>1.0009827060000001</v>
      </c>
      <c r="CY2808" s="96">
        <v>1.0156473420000001</v>
      </c>
      <c r="CZ2808" s="96">
        <v>1.0320314310000001</v>
      </c>
      <c r="DA2808" s="96">
        <v>1.032014059</v>
      </c>
      <c r="DB2808" s="96">
        <v>1.024950322</v>
      </c>
      <c r="DC2808">
        <v>2013</v>
      </c>
      <c r="DD2808" s="6">
        <v>6032.6</v>
      </c>
      <c r="DE2808" s="96">
        <v>1.076104E-3</v>
      </c>
      <c r="DF2808" s="72">
        <v>870.7</v>
      </c>
      <c r="DG2808" s="96">
        <v>1</v>
      </c>
      <c r="DH2808" s="72">
        <v>870.7</v>
      </c>
      <c r="DI2808" s="72">
        <v>809.99681267999995</v>
      </c>
      <c r="DJ2808" s="96">
        <v>1</v>
      </c>
      <c r="DK2808" s="72">
        <v>870.7</v>
      </c>
      <c r="DL2808" s="96">
        <v>1</v>
      </c>
      <c r="DM2808" s="72">
        <v>870.7</v>
      </c>
      <c r="DN2808" s="96">
        <v>1</v>
      </c>
      <c r="DO2808" s="96">
        <v>2.0019999999999999E-3</v>
      </c>
      <c r="DP2808" s="72">
        <v>1.74</v>
      </c>
      <c r="DQ2808" s="72">
        <v>868.96</v>
      </c>
      <c r="DR2808" t="s">
        <v>1716</v>
      </c>
      <c r="DT2808" t="s">
        <v>1038</v>
      </c>
    </row>
    <row r="2809" spans="1:124" x14ac:dyDescent="0.3">
      <c r="A2809" t="s">
        <v>781</v>
      </c>
      <c r="B2809">
        <v>45882</v>
      </c>
      <c r="C2809" s="95">
        <v>2813</v>
      </c>
      <c r="D2809" s="95">
        <v>11618838</v>
      </c>
      <c r="E2809" s="95">
        <v>2747</v>
      </c>
      <c r="F2809" s="95">
        <v>11266430</v>
      </c>
      <c r="G2809" s="95">
        <v>506</v>
      </c>
      <c r="H2809" s="95">
        <v>1986427</v>
      </c>
      <c r="I2809" s="95">
        <v>472</v>
      </c>
      <c r="J2809" s="95">
        <v>2034797</v>
      </c>
      <c r="K2809" s="95">
        <v>2746</v>
      </c>
      <c r="L2809" s="95">
        <v>11819848</v>
      </c>
      <c r="M2809" s="95">
        <v>2676</v>
      </c>
      <c r="N2809" s="95">
        <v>12200963</v>
      </c>
      <c r="O2809" s="95">
        <v>530</v>
      </c>
      <c r="P2809" s="95">
        <v>1889430</v>
      </c>
      <c r="Q2809" s="95">
        <v>485</v>
      </c>
      <c r="R2809" s="95">
        <v>2215024</v>
      </c>
      <c r="S2809" s="95">
        <v>2720</v>
      </c>
      <c r="T2809" s="95">
        <v>12335602</v>
      </c>
      <c r="U2809" s="95">
        <v>2636</v>
      </c>
      <c r="V2809" s="95">
        <v>12624933</v>
      </c>
      <c r="W2809" s="95">
        <v>524</v>
      </c>
      <c r="X2809" s="95">
        <v>2087736</v>
      </c>
      <c r="Y2809" s="95">
        <v>486</v>
      </c>
      <c r="Z2809" s="95">
        <v>2372493</v>
      </c>
      <c r="AA2809" s="95">
        <v>2723</v>
      </c>
      <c r="AB2809" s="95">
        <v>10436532</v>
      </c>
      <c r="AC2809" s="95">
        <v>2629</v>
      </c>
      <c r="AD2809" s="95">
        <v>12394038</v>
      </c>
      <c r="AE2809" s="95">
        <v>515</v>
      </c>
      <c r="AF2809" s="95">
        <v>1389000</v>
      </c>
      <c r="AG2809" s="95">
        <v>478</v>
      </c>
      <c r="AH2809" s="95">
        <v>2277570</v>
      </c>
      <c r="AI2809" s="95">
        <v>2732</v>
      </c>
      <c r="AJ2809" s="95">
        <v>10896746.66</v>
      </c>
      <c r="AK2809" s="95">
        <v>2624</v>
      </c>
      <c r="AL2809" s="95">
        <v>13329509.300000001</v>
      </c>
      <c r="AM2809" s="95">
        <v>508</v>
      </c>
      <c r="AN2809" s="95">
        <v>2294559</v>
      </c>
      <c r="AO2809" s="95">
        <v>475</v>
      </c>
      <c r="AP2809" s="95">
        <v>2471782</v>
      </c>
      <c r="AQ2809" s="72">
        <v>341.6</v>
      </c>
      <c r="AR2809" s="72">
        <v>344.34</v>
      </c>
      <c r="AS2809" s="72">
        <v>685.94</v>
      </c>
      <c r="AT2809" s="95">
        <v>13605265</v>
      </c>
      <c r="AU2809" s="95">
        <v>13301227</v>
      </c>
      <c r="AV2809" s="95">
        <v>3319</v>
      </c>
      <c r="AW2809" s="95">
        <v>3219</v>
      </c>
      <c r="AX2809" s="72">
        <v>348.73</v>
      </c>
      <c r="AY2809" s="72">
        <v>380.05</v>
      </c>
      <c r="AZ2809" s="72">
        <v>728.78</v>
      </c>
      <c r="BA2809" s="95">
        <v>13709278</v>
      </c>
      <c r="BB2809" s="95">
        <v>14415987</v>
      </c>
      <c r="BC2809" s="95">
        <v>3276</v>
      </c>
      <c r="BD2809" s="95">
        <v>3161</v>
      </c>
      <c r="BE2809" s="72">
        <v>370.51</v>
      </c>
      <c r="BF2809" s="72">
        <v>400.32</v>
      </c>
      <c r="BG2809" s="72">
        <v>770.83</v>
      </c>
      <c r="BH2809" s="95">
        <v>14423338</v>
      </c>
      <c r="BI2809" s="95">
        <v>14997426</v>
      </c>
      <c r="BJ2809" s="95">
        <v>3244</v>
      </c>
      <c r="BK2809" s="95">
        <v>3122</v>
      </c>
      <c r="BL2809" s="72">
        <v>304.33999999999997</v>
      </c>
      <c r="BM2809" s="72">
        <v>393.51</v>
      </c>
      <c r="BN2809" s="72">
        <v>697.85</v>
      </c>
      <c r="BO2809" s="95">
        <v>11825532</v>
      </c>
      <c r="BP2809" s="95">
        <v>14671608</v>
      </c>
      <c r="BQ2809" s="95">
        <v>3238</v>
      </c>
      <c r="BR2809" s="95">
        <v>3107</v>
      </c>
      <c r="BS2809" s="72">
        <v>339.28</v>
      </c>
      <c r="BT2809" s="72">
        <v>424.9</v>
      </c>
      <c r="BU2809" s="72">
        <v>764.18</v>
      </c>
      <c r="BV2809" s="95">
        <v>13191305.66</v>
      </c>
      <c r="BW2809" s="95">
        <v>15801291.300000001</v>
      </c>
      <c r="BX2809" s="95">
        <v>3240</v>
      </c>
      <c r="BY2809" s="95">
        <v>3099</v>
      </c>
      <c r="BZ2809" s="95">
        <v>3271</v>
      </c>
      <c r="CA2809" s="95">
        <v>3220</v>
      </c>
      <c r="CB2809" s="95">
        <v>3185</v>
      </c>
      <c r="CC2809" s="95">
        <v>3176</v>
      </c>
      <c r="CD2809" s="95">
        <v>3171</v>
      </c>
      <c r="CE2809" s="72">
        <v>650.75523149000003</v>
      </c>
      <c r="CF2809" s="72">
        <v>676.59346364999999</v>
      </c>
      <c r="CG2809" s="72">
        <v>712.40329333</v>
      </c>
      <c r="CH2809" s="72">
        <v>716.50152150999998</v>
      </c>
      <c r="CI2809" s="72">
        <v>731.52548966999996</v>
      </c>
      <c r="CJ2809" s="96">
        <v>1.0540675923</v>
      </c>
      <c r="CK2809" s="96">
        <v>1.0771313042999999</v>
      </c>
      <c r="CL2809" s="96">
        <v>1.0820135269</v>
      </c>
      <c r="CM2809" s="96">
        <v>0.97396862259999994</v>
      </c>
      <c r="CN2809" s="96">
        <v>1.0446389234</v>
      </c>
      <c r="CO2809" s="96">
        <v>0.97735363099999994</v>
      </c>
      <c r="CP2809" s="96">
        <v>1.0706094096000001</v>
      </c>
      <c r="CQ2809" s="96">
        <v>0.99584056389999998</v>
      </c>
      <c r="CR2809" s="96">
        <v>1.0750809874</v>
      </c>
      <c r="CS2809" s="95">
        <v>2884</v>
      </c>
      <c r="CT2809" s="95">
        <v>2772</v>
      </c>
      <c r="CU2809" s="95">
        <v>2764</v>
      </c>
      <c r="CV2809" s="95">
        <v>2769</v>
      </c>
      <c r="CW2809" s="95">
        <v>2789</v>
      </c>
      <c r="CX2809" s="96">
        <v>0.947556171</v>
      </c>
      <c r="CY2809" s="96">
        <v>0.95565027499999999</v>
      </c>
      <c r="CZ2809" s="96">
        <v>1.02161273</v>
      </c>
      <c r="DA2809" s="96">
        <v>1.0001509529999999</v>
      </c>
      <c r="DB2809" s="96">
        <v>0.963240918</v>
      </c>
      <c r="DC2809">
        <v>2013</v>
      </c>
      <c r="DD2809" s="6">
        <v>3141.6</v>
      </c>
      <c r="DE2809" s="96">
        <v>1.0216642000000001E-3</v>
      </c>
      <c r="DF2809" s="72">
        <v>824.81</v>
      </c>
      <c r="DG2809" s="96">
        <v>1</v>
      </c>
      <c r="DH2809" s="72">
        <v>824.81</v>
      </c>
      <c r="DI2809" s="72">
        <v>818.63612964000004</v>
      </c>
      <c r="DJ2809" s="96">
        <v>1</v>
      </c>
      <c r="DK2809" s="72">
        <v>824.81</v>
      </c>
      <c r="DL2809" s="96">
        <v>1</v>
      </c>
      <c r="DM2809" s="72">
        <v>824.81</v>
      </c>
      <c r="DN2809" s="96">
        <v>1</v>
      </c>
      <c r="DO2809" s="96">
        <v>3.679E-3</v>
      </c>
      <c r="DP2809" s="72">
        <v>3.03</v>
      </c>
      <c r="DQ2809" s="72">
        <v>821.78</v>
      </c>
      <c r="DR2809" t="s">
        <v>781</v>
      </c>
      <c r="DT2809" t="s">
        <v>1038</v>
      </c>
    </row>
    <row r="2810" spans="1:124" x14ac:dyDescent="0.3">
      <c r="A2810" t="s">
        <v>1717</v>
      </c>
      <c r="B2810">
        <v>45883</v>
      </c>
      <c r="C2810" s="95">
        <v>1608</v>
      </c>
      <c r="D2810" s="95">
        <v>7784840</v>
      </c>
      <c r="E2810" s="95">
        <v>1573</v>
      </c>
      <c r="F2810" s="95">
        <v>6395217</v>
      </c>
      <c r="G2810" s="95">
        <v>336</v>
      </c>
      <c r="H2810" s="95">
        <v>1353311</v>
      </c>
      <c r="I2810" s="95">
        <v>317</v>
      </c>
      <c r="J2810" s="95">
        <v>1186436</v>
      </c>
      <c r="K2810" s="95">
        <v>1574</v>
      </c>
      <c r="L2810" s="95">
        <v>7622695</v>
      </c>
      <c r="M2810" s="95">
        <v>1535</v>
      </c>
      <c r="N2810" s="95">
        <v>7068855</v>
      </c>
      <c r="O2810" s="95">
        <v>335</v>
      </c>
      <c r="P2810" s="95">
        <v>990230</v>
      </c>
      <c r="Q2810" s="95">
        <v>311</v>
      </c>
      <c r="R2810" s="95">
        <v>1103252</v>
      </c>
      <c r="S2810" s="95">
        <v>1538</v>
      </c>
      <c r="T2810" s="95">
        <v>8634897</v>
      </c>
      <c r="U2810" s="95">
        <v>1491</v>
      </c>
      <c r="V2810" s="95">
        <v>7306627</v>
      </c>
      <c r="W2810" s="95">
        <v>342</v>
      </c>
      <c r="X2810" s="95">
        <v>1266137</v>
      </c>
      <c r="Y2810" s="95">
        <v>320</v>
      </c>
      <c r="Z2810" s="95">
        <v>1008572</v>
      </c>
      <c r="AA2810" s="95">
        <v>1480</v>
      </c>
      <c r="AB2810" s="95">
        <v>7223769</v>
      </c>
      <c r="AC2810" s="95">
        <v>1429</v>
      </c>
      <c r="AD2810" s="95">
        <v>6751705</v>
      </c>
      <c r="AE2810" s="95">
        <v>330</v>
      </c>
      <c r="AF2810" s="95">
        <v>1626514</v>
      </c>
      <c r="AG2810" s="95">
        <v>307</v>
      </c>
      <c r="AH2810" s="95">
        <v>1282057</v>
      </c>
      <c r="AI2810" s="95">
        <v>1459</v>
      </c>
      <c r="AJ2810" s="95">
        <v>6864132</v>
      </c>
      <c r="AK2810" s="95">
        <v>1409</v>
      </c>
      <c r="AL2810" s="95">
        <v>6822157</v>
      </c>
      <c r="AM2810" s="95">
        <v>324</v>
      </c>
      <c r="AN2810" s="95">
        <v>1496025</v>
      </c>
      <c r="AO2810" s="95">
        <v>304</v>
      </c>
      <c r="AP2810" s="95">
        <v>1180574</v>
      </c>
      <c r="AQ2810" s="72">
        <v>391.72</v>
      </c>
      <c r="AR2810" s="72">
        <v>334.29</v>
      </c>
      <c r="AS2810" s="72">
        <v>726.01</v>
      </c>
      <c r="AT2810" s="95">
        <v>9138151</v>
      </c>
      <c r="AU2810" s="95">
        <v>7581653</v>
      </c>
      <c r="AV2810" s="95">
        <v>1944</v>
      </c>
      <c r="AW2810" s="95">
        <v>1890</v>
      </c>
      <c r="AX2810" s="72">
        <v>375.98</v>
      </c>
      <c r="AY2810" s="72">
        <v>368.91</v>
      </c>
      <c r="AZ2810" s="72">
        <v>744.89</v>
      </c>
      <c r="BA2810" s="95">
        <v>8612925</v>
      </c>
      <c r="BB2810" s="95">
        <v>8172107</v>
      </c>
      <c r="BC2810" s="95">
        <v>1909</v>
      </c>
      <c r="BD2810" s="95">
        <v>1846</v>
      </c>
      <c r="BE2810" s="72">
        <v>438.88</v>
      </c>
      <c r="BF2810" s="72">
        <v>382.62</v>
      </c>
      <c r="BG2810" s="72">
        <v>821.5</v>
      </c>
      <c r="BH2810" s="95">
        <v>9901034</v>
      </c>
      <c r="BI2810" s="95">
        <v>8315199</v>
      </c>
      <c r="BJ2810" s="95">
        <v>1880</v>
      </c>
      <c r="BK2810" s="95">
        <v>1811</v>
      </c>
      <c r="BL2810" s="72">
        <v>407.47</v>
      </c>
      <c r="BM2810" s="72">
        <v>385.65</v>
      </c>
      <c r="BN2810" s="72">
        <v>793.12</v>
      </c>
      <c r="BO2810" s="95">
        <v>8850283</v>
      </c>
      <c r="BP2810" s="95">
        <v>8033762</v>
      </c>
      <c r="BQ2810" s="95">
        <v>1810</v>
      </c>
      <c r="BR2810" s="95">
        <v>1736</v>
      </c>
      <c r="BS2810" s="72">
        <v>390.73</v>
      </c>
      <c r="BT2810" s="72">
        <v>389.31</v>
      </c>
      <c r="BU2810" s="72">
        <v>780.04</v>
      </c>
      <c r="BV2810" s="95">
        <v>8360157</v>
      </c>
      <c r="BW2810" s="95">
        <v>8002731</v>
      </c>
      <c r="BX2810" s="95">
        <v>1783</v>
      </c>
      <c r="BY2810" s="95">
        <v>1713</v>
      </c>
      <c r="BZ2810" s="95">
        <v>1918</v>
      </c>
      <c r="CA2810" s="95">
        <v>1879</v>
      </c>
      <c r="CB2810" s="95">
        <v>1847</v>
      </c>
      <c r="CC2810" s="95">
        <v>1775</v>
      </c>
      <c r="CD2810" s="95">
        <v>1749</v>
      </c>
      <c r="CE2810" s="72">
        <v>650.75523149000003</v>
      </c>
      <c r="CF2810" s="72">
        <v>676.59346364999999</v>
      </c>
      <c r="CG2810" s="72">
        <v>712.40329333</v>
      </c>
      <c r="CH2810" s="72">
        <v>716.50152150999998</v>
      </c>
      <c r="CI2810" s="72">
        <v>731.52548966999996</v>
      </c>
      <c r="CJ2810" s="96">
        <v>1.1156422028999999</v>
      </c>
      <c r="CK2810" s="96">
        <v>1.1009417619999999</v>
      </c>
      <c r="CL2810" s="96">
        <v>1.1531389701999999</v>
      </c>
      <c r="CM2810" s="96">
        <v>1.1069341462</v>
      </c>
      <c r="CN2810" s="96">
        <v>1.0663196444</v>
      </c>
      <c r="CO2810" s="96">
        <v>1.0787866678</v>
      </c>
      <c r="CP2810" s="96">
        <v>1.0276316701999999</v>
      </c>
      <c r="CQ2810" s="96">
        <v>0.99584056389999998</v>
      </c>
      <c r="CR2810" s="96">
        <v>1.0319237443</v>
      </c>
      <c r="CS2810" s="95">
        <v>2025</v>
      </c>
      <c r="CT2810" s="95">
        <v>1993</v>
      </c>
      <c r="CU2810" s="95">
        <v>1934</v>
      </c>
      <c r="CV2810" s="95">
        <v>1851</v>
      </c>
      <c r="CW2810" s="95">
        <v>1870</v>
      </c>
      <c r="CX2810" s="96">
        <v>1.048058323</v>
      </c>
      <c r="CY2810" s="96">
        <v>1.081270913</v>
      </c>
      <c r="CZ2810" s="96">
        <v>1.0834236719999999</v>
      </c>
      <c r="DA2810" s="96">
        <v>1.083783033</v>
      </c>
      <c r="DB2810" s="96">
        <v>1.099673063</v>
      </c>
      <c r="DC2810">
        <v>2013</v>
      </c>
      <c r="DD2810" s="6">
        <v>1799.2</v>
      </c>
      <c r="DE2810" s="96">
        <v>7.6944260000000005E-4</v>
      </c>
      <c r="DF2810" s="72">
        <v>791.9</v>
      </c>
      <c r="DG2810" s="96">
        <v>1</v>
      </c>
      <c r="DH2810" s="72">
        <v>791.9</v>
      </c>
      <c r="DI2810" s="72">
        <v>818.63612964000004</v>
      </c>
      <c r="DJ2810" s="96">
        <v>1</v>
      </c>
      <c r="DK2810" s="72">
        <v>791.9</v>
      </c>
      <c r="DL2810" s="96">
        <v>1</v>
      </c>
      <c r="DM2810" s="72">
        <v>791.9</v>
      </c>
      <c r="DN2810" s="96">
        <v>1</v>
      </c>
      <c r="DO2810" s="96">
        <v>3.1540000000000001E-3</v>
      </c>
      <c r="DP2810" s="72">
        <v>2.5</v>
      </c>
      <c r="DQ2810" s="72">
        <v>789.4</v>
      </c>
      <c r="DR2810" t="s">
        <v>1717</v>
      </c>
      <c r="DT2810" t="s">
        <v>1038</v>
      </c>
    </row>
    <row r="2811" spans="1:124" x14ac:dyDescent="0.3">
      <c r="A2811" t="s">
        <v>1718</v>
      </c>
      <c r="B2811">
        <v>45884</v>
      </c>
      <c r="C2811" s="95">
        <v>2381</v>
      </c>
      <c r="D2811" s="95">
        <v>13266120</v>
      </c>
      <c r="E2811" s="95">
        <v>2307</v>
      </c>
      <c r="F2811" s="95">
        <v>10112784</v>
      </c>
      <c r="G2811" s="95">
        <v>528</v>
      </c>
      <c r="H2811" s="95">
        <v>3227860</v>
      </c>
      <c r="I2811" s="95">
        <v>485</v>
      </c>
      <c r="J2811" s="95">
        <v>2423753</v>
      </c>
      <c r="K2811" s="95">
        <v>2303</v>
      </c>
      <c r="L2811" s="95">
        <v>12496551</v>
      </c>
      <c r="M2811" s="95">
        <v>2214</v>
      </c>
      <c r="N2811" s="95">
        <v>10285235</v>
      </c>
      <c r="O2811" s="95">
        <v>504</v>
      </c>
      <c r="P2811" s="95">
        <v>2787687</v>
      </c>
      <c r="Q2811" s="95">
        <v>458</v>
      </c>
      <c r="R2811" s="95">
        <v>2511051</v>
      </c>
      <c r="S2811" s="95">
        <v>2262</v>
      </c>
      <c r="T2811" s="95">
        <v>14088606</v>
      </c>
      <c r="U2811" s="95">
        <v>2157</v>
      </c>
      <c r="V2811" s="95">
        <v>10426241</v>
      </c>
      <c r="W2811" s="95">
        <v>482</v>
      </c>
      <c r="X2811" s="95">
        <v>3009073</v>
      </c>
      <c r="Y2811" s="95">
        <v>438</v>
      </c>
      <c r="Z2811" s="95">
        <v>2627417</v>
      </c>
      <c r="AA2811" s="95">
        <v>2237</v>
      </c>
      <c r="AB2811" s="95">
        <v>11600655</v>
      </c>
      <c r="AC2811" s="95">
        <v>2119</v>
      </c>
      <c r="AD2811" s="95">
        <v>11501033</v>
      </c>
      <c r="AE2811" s="95">
        <v>480</v>
      </c>
      <c r="AF2811" s="95">
        <v>2928572</v>
      </c>
      <c r="AG2811" s="95">
        <v>436</v>
      </c>
      <c r="AH2811" s="95">
        <v>2578265</v>
      </c>
      <c r="AI2811" s="95">
        <v>2270</v>
      </c>
      <c r="AJ2811" s="95">
        <v>12769827</v>
      </c>
      <c r="AK2811" s="95">
        <v>2138</v>
      </c>
      <c r="AL2811" s="95">
        <v>12304982</v>
      </c>
      <c r="AM2811" s="95">
        <v>485</v>
      </c>
      <c r="AN2811" s="95">
        <v>2602314</v>
      </c>
      <c r="AO2811" s="95">
        <v>439</v>
      </c>
      <c r="AP2811" s="95">
        <v>2757888</v>
      </c>
      <c r="AQ2811" s="72">
        <v>472.5</v>
      </c>
      <c r="AR2811" s="72">
        <v>374.18</v>
      </c>
      <c r="AS2811" s="72">
        <v>846.68</v>
      </c>
      <c r="AT2811" s="95">
        <v>16493980</v>
      </c>
      <c r="AU2811" s="95">
        <v>12536537</v>
      </c>
      <c r="AV2811" s="95">
        <v>2909</v>
      </c>
      <c r="AW2811" s="95">
        <v>2792</v>
      </c>
      <c r="AX2811" s="72">
        <v>453.75</v>
      </c>
      <c r="AY2811" s="72">
        <v>399.09</v>
      </c>
      <c r="AZ2811" s="72">
        <v>852.84</v>
      </c>
      <c r="BA2811" s="95">
        <v>15284238</v>
      </c>
      <c r="BB2811" s="95">
        <v>12796286</v>
      </c>
      <c r="BC2811" s="95">
        <v>2807</v>
      </c>
      <c r="BD2811" s="95">
        <v>2672</v>
      </c>
      <c r="BE2811" s="72">
        <v>519.24</v>
      </c>
      <c r="BF2811" s="72">
        <v>419.19</v>
      </c>
      <c r="BG2811" s="72">
        <v>938.43</v>
      </c>
      <c r="BH2811" s="95">
        <v>17097679</v>
      </c>
      <c r="BI2811" s="95">
        <v>13053658</v>
      </c>
      <c r="BJ2811" s="95">
        <v>2744</v>
      </c>
      <c r="BK2811" s="95">
        <v>2595</v>
      </c>
      <c r="BL2811" s="72">
        <v>445.63</v>
      </c>
      <c r="BM2811" s="72">
        <v>459.21</v>
      </c>
      <c r="BN2811" s="72">
        <v>904.84</v>
      </c>
      <c r="BO2811" s="95">
        <v>14529227</v>
      </c>
      <c r="BP2811" s="95">
        <v>14079298</v>
      </c>
      <c r="BQ2811" s="95">
        <v>2717</v>
      </c>
      <c r="BR2811" s="95">
        <v>2555</v>
      </c>
      <c r="BS2811" s="72">
        <v>464.98</v>
      </c>
      <c r="BT2811" s="72">
        <v>487.09</v>
      </c>
      <c r="BU2811" s="72">
        <v>952.07</v>
      </c>
      <c r="BV2811" s="95">
        <v>15372141</v>
      </c>
      <c r="BW2811" s="95">
        <v>15062870</v>
      </c>
      <c r="BX2811" s="95">
        <v>2755</v>
      </c>
      <c r="BY2811" s="95">
        <v>2577</v>
      </c>
      <c r="BZ2811" s="95">
        <v>2853</v>
      </c>
      <c r="CA2811" s="95">
        <v>2742</v>
      </c>
      <c r="CB2811" s="95">
        <v>2672</v>
      </c>
      <c r="CC2811" s="95">
        <v>2640</v>
      </c>
      <c r="CD2811" s="95">
        <v>2668</v>
      </c>
      <c r="CE2811" s="72">
        <v>650.75523149000003</v>
      </c>
      <c r="CF2811" s="72">
        <v>676.59346364999999</v>
      </c>
      <c r="CG2811" s="72">
        <v>712.40329333</v>
      </c>
      <c r="CH2811" s="72">
        <v>716.50152150999998</v>
      </c>
      <c r="CI2811" s="72">
        <v>731.52548966999996</v>
      </c>
      <c r="CJ2811" s="96">
        <v>1.3010729057999999</v>
      </c>
      <c r="CK2811" s="96">
        <v>1.260491042</v>
      </c>
      <c r="CL2811" s="96">
        <v>1.3172735285999999</v>
      </c>
      <c r="CM2811" s="96">
        <v>1.2628584488000001</v>
      </c>
      <c r="CN2811" s="96">
        <v>1.3014857492</v>
      </c>
      <c r="CO2811" s="96">
        <v>1.034976237</v>
      </c>
      <c r="CP2811" s="96">
        <v>1.2450878473</v>
      </c>
      <c r="CQ2811" s="96">
        <v>0.99584056389999998</v>
      </c>
      <c r="CR2811" s="96">
        <v>1.2502881632</v>
      </c>
      <c r="CS2811" s="95">
        <v>3509</v>
      </c>
      <c r="CT2811" s="95">
        <v>3449</v>
      </c>
      <c r="CU2811" s="95">
        <v>3428</v>
      </c>
      <c r="CV2811" s="95">
        <v>3357</v>
      </c>
      <c r="CW2811" s="95">
        <v>3384</v>
      </c>
      <c r="CX2811" s="96">
        <v>1.025180669</v>
      </c>
      <c r="CY2811" s="96">
        <v>1.0358621610000001</v>
      </c>
      <c r="CZ2811" s="96">
        <v>1.034149457</v>
      </c>
      <c r="DA2811" s="96">
        <v>1.0369671680000001</v>
      </c>
      <c r="DB2811" s="96">
        <v>1.043093182</v>
      </c>
      <c r="DC2811">
        <v>2013</v>
      </c>
      <c r="DD2811" s="6">
        <v>2638.2</v>
      </c>
      <c r="DE2811" s="96">
        <v>2.7900989999999999E-3</v>
      </c>
      <c r="DF2811" s="72">
        <v>957.53</v>
      </c>
      <c r="DG2811" s="96">
        <v>1.001932179</v>
      </c>
      <c r="DH2811" s="72">
        <v>959.38011940000001</v>
      </c>
      <c r="DI2811" s="72">
        <v>937.34203127000001</v>
      </c>
      <c r="DJ2811" s="96">
        <v>1</v>
      </c>
      <c r="DK2811" s="72">
        <v>959.38011940000001</v>
      </c>
      <c r="DL2811" s="96">
        <v>1</v>
      </c>
      <c r="DM2811" s="72">
        <v>959.38011940000001</v>
      </c>
      <c r="DN2811" s="96">
        <v>1</v>
      </c>
      <c r="DO2811" s="96">
        <v>1.0113E-2</v>
      </c>
      <c r="DP2811" s="72">
        <v>9.6999999999999993</v>
      </c>
      <c r="DQ2811" s="72">
        <v>949.68</v>
      </c>
      <c r="DR2811" t="s">
        <v>1718</v>
      </c>
      <c r="DT2811" t="s">
        <v>1038</v>
      </c>
    </row>
    <row r="2812" spans="1:124" x14ac:dyDescent="0.3">
      <c r="A2812" t="s">
        <v>1719</v>
      </c>
      <c r="B2812">
        <v>45885</v>
      </c>
      <c r="C2812" s="95">
        <v>6180</v>
      </c>
      <c r="D2812" s="95">
        <v>27841730</v>
      </c>
      <c r="E2812" s="95">
        <v>5984</v>
      </c>
      <c r="F2812" s="95">
        <v>26614627</v>
      </c>
      <c r="G2812" s="95">
        <v>1360</v>
      </c>
      <c r="H2812" s="95">
        <v>4703960</v>
      </c>
      <c r="I2812" s="95">
        <v>1218</v>
      </c>
      <c r="J2812" s="95">
        <v>5456490</v>
      </c>
      <c r="K2812" s="95">
        <v>5918</v>
      </c>
      <c r="L2812" s="95">
        <v>27076346</v>
      </c>
      <c r="M2812" s="95">
        <v>5696</v>
      </c>
      <c r="N2812" s="95">
        <v>26795837</v>
      </c>
      <c r="O2812" s="95">
        <v>1356</v>
      </c>
      <c r="P2812" s="95">
        <v>4834390</v>
      </c>
      <c r="Q2812" s="95">
        <v>1212</v>
      </c>
      <c r="R2812" s="95">
        <v>6237044</v>
      </c>
      <c r="S2812" s="95">
        <v>5843</v>
      </c>
      <c r="T2812" s="95">
        <v>29831001</v>
      </c>
      <c r="U2812" s="95">
        <v>5581</v>
      </c>
      <c r="V2812" s="95">
        <v>26882482</v>
      </c>
      <c r="W2812" s="95">
        <v>1313</v>
      </c>
      <c r="X2812" s="95">
        <v>4095341</v>
      </c>
      <c r="Y2812" s="95">
        <v>1161</v>
      </c>
      <c r="Z2812" s="95">
        <v>5758161</v>
      </c>
      <c r="AA2812" s="95">
        <v>5707</v>
      </c>
      <c r="AB2812" s="95">
        <v>22938331</v>
      </c>
      <c r="AC2812" s="95">
        <v>5421</v>
      </c>
      <c r="AD2812" s="95">
        <v>27969909</v>
      </c>
      <c r="AE2812" s="95">
        <v>1301</v>
      </c>
      <c r="AF2812" s="95">
        <v>4104688</v>
      </c>
      <c r="AG2812" s="95">
        <v>1150</v>
      </c>
      <c r="AH2812" s="95">
        <v>6260952</v>
      </c>
      <c r="AI2812" s="95">
        <v>5692</v>
      </c>
      <c r="AJ2812" s="95">
        <v>25800644</v>
      </c>
      <c r="AK2812" s="95">
        <v>5378</v>
      </c>
      <c r="AL2812" s="95">
        <v>30302278.859999999</v>
      </c>
      <c r="AM2812" s="95">
        <v>1262</v>
      </c>
      <c r="AN2812" s="95">
        <v>3895892</v>
      </c>
      <c r="AO2812" s="95">
        <v>1117</v>
      </c>
      <c r="AP2812" s="95">
        <v>6199287</v>
      </c>
      <c r="AQ2812" s="72">
        <v>359.7</v>
      </c>
      <c r="AR2812" s="72">
        <v>371.09</v>
      </c>
      <c r="AS2812" s="72">
        <v>730.79</v>
      </c>
      <c r="AT2812" s="95">
        <v>32545690</v>
      </c>
      <c r="AU2812" s="95">
        <v>32071117</v>
      </c>
      <c r="AV2812" s="95">
        <v>7540</v>
      </c>
      <c r="AW2812" s="95">
        <v>7202</v>
      </c>
      <c r="AX2812" s="72">
        <v>365.58</v>
      </c>
      <c r="AY2812" s="72">
        <v>398.49</v>
      </c>
      <c r="AZ2812" s="72">
        <v>764.07</v>
      </c>
      <c r="BA2812" s="95">
        <v>31910736</v>
      </c>
      <c r="BB2812" s="95">
        <v>33032881</v>
      </c>
      <c r="BC2812" s="95">
        <v>7274</v>
      </c>
      <c r="BD2812" s="95">
        <v>6908</v>
      </c>
      <c r="BE2812" s="72">
        <v>395.08</v>
      </c>
      <c r="BF2812" s="72">
        <v>403.45</v>
      </c>
      <c r="BG2812" s="72">
        <v>798.53</v>
      </c>
      <c r="BH2812" s="95">
        <v>33926342</v>
      </c>
      <c r="BI2812" s="95">
        <v>32640643</v>
      </c>
      <c r="BJ2812" s="95">
        <v>7156</v>
      </c>
      <c r="BK2812" s="95">
        <v>6742</v>
      </c>
      <c r="BL2812" s="72">
        <v>321.57</v>
      </c>
      <c r="BM2812" s="72">
        <v>434.12</v>
      </c>
      <c r="BN2812" s="72">
        <v>755.69</v>
      </c>
      <c r="BO2812" s="95">
        <v>27043019</v>
      </c>
      <c r="BP2812" s="95">
        <v>34230861</v>
      </c>
      <c r="BQ2812" s="95">
        <v>7008</v>
      </c>
      <c r="BR2812" s="95">
        <v>6571</v>
      </c>
      <c r="BS2812" s="72">
        <v>355.87</v>
      </c>
      <c r="BT2812" s="72">
        <v>468.33</v>
      </c>
      <c r="BU2812" s="72">
        <v>824.2</v>
      </c>
      <c r="BV2812" s="95">
        <v>29696536</v>
      </c>
      <c r="BW2812" s="95">
        <v>36501565.859999999</v>
      </c>
      <c r="BX2812" s="95">
        <v>6954</v>
      </c>
      <c r="BY2812" s="95">
        <v>6495</v>
      </c>
      <c r="BZ2812" s="95">
        <v>7379</v>
      </c>
      <c r="CA2812" s="95">
        <v>7097</v>
      </c>
      <c r="CB2812" s="95">
        <v>6956</v>
      </c>
      <c r="CC2812" s="95">
        <v>6801</v>
      </c>
      <c r="CD2812" s="95">
        <v>6729</v>
      </c>
      <c r="CE2812" s="72">
        <v>650.75523149000003</v>
      </c>
      <c r="CF2812" s="72">
        <v>676.59346364999999</v>
      </c>
      <c r="CG2812" s="72">
        <v>712.40329333</v>
      </c>
      <c r="CH2812" s="72">
        <v>716.50152150999998</v>
      </c>
      <c r="CI2812" s="72">
        <v>731.52548966999996</v>
      </c>
      <c r="CJ2812" s="96">
        <v>1.1229875145999999</v>
      </c>
      <c r="CK2812" s="96">
        <v>1.1292896563000001</v>
      </c>
      <c r="CL2812" s="96">
        <v>1.1208959973999999</v>
      </c>
      <c r="CM2812" s="96">
        <v>1.0546942014</v>
      </c>
      <c r="CN2812" s="96">
        <v>1.1266866454</v>
      </c>
      <c r="CO2812" s="96">
        <v>1.0515076076000001</v>
      </c>
      <c r="CP2812" s="96">
        <v>1.0564933577</v>
      </c>
      <c r="CQ2812" s="96">
        <v>0.99584056389999998</v>
      </c>
      <c r="CR2812" s="96">
        <v>1.0609059774</v>
      </c>
      <c r="CS2812" s="95">
        <v>6543</v>
      </c>
      <c r="CT2812" s="95">
        <v>6216</v>
      </c>
      <c r="CU2812" s="95">
        <v>6066</v>
      </c>
      <c r="CV2812" s="95">
        <v>5955</v>
      </c>
      <c r="CW2812" s="95">
        <v>5931</v>
      </c>
      <c r="CX2812" s="96">
        <v>1.026012741</v>
      </c>
      <c r="CY2812" s="96">
        <v>1.0720110490000001</v>
      </c>
      <c r="CZ2812" s="96">
        <v>1.0533882450000001</v>
      </c>
      <c r="DA2812" s="96">
        <v>1.064950099</v>
      </c>
      <c r="DB2812" s="96">
        <v>1.042724188</v>
      </c>
      <c r="DC2812">
        <v>2013</v>
      </c>
      <c r="DD2812" s="6">
        <v>6783.6</v>
      </c>
      <c r="DE2812" s="96">
        <v>2.5955827000000002E-3</v>
      </c>
      <c r="DF2812" s="72">
        <v>812.65</v>
      </c>
      <c r="DG2812" s="96">
        <v>1</v>
      </c>
      <c r="DH2812" s="72">
        <v>812.65</v>
      </c>
      <c r="DI2812" s="72">
        <v>805.26616917000001</v>
      </c>
      <c r="DJ2812" s="96">
        <v>1</v>
      </c>
      <c r="DK2812" s="72">
        <v>812.65</v>
      </c>
      <c r="DL2812" s="96">
        <v>1</v>
      </c>
      <c r="DM2812" s="72">
        <v>812.65</v>
      </c>
      <c r="DN2812" s="96">
        <v>1</v>
      </c>
      <c r="DO2812" s="96">
        <v>5.7080000000000004E-3</v>
      </c>
      <c r="DP2812" s="72">
        <v>4.6399999999999997</v>
      </c>
      <c r="DQ2812" s="72">
        <v>808.01</v>
      </c>
      <c r="DR2812" t="s">
        <v>1719</v>
      </c>
      <c r="DT2812" t="s">
        <v>1038</v>
      </c>
    </row>
    <row r="2813" spans="1:124" x14ac:dyDescent="0.3">
      <c r="A2813" t="s">
        <v>1720</v>
      </c>
      <c r="B2813">
        <v>45886</v>
      </c>
      <c r="C2813" s="95">
        <v>902</v>
      </c>
      <c r="D2813" s="95">
        <v>3300303</v>
      </c>
      <c r="E2813" s="95">
        <v>877</v>
      </c>
      <c r="F2813" s="95">
        <v>2861288</v>
      </c>
      <c r="G2813" s="95">
        <v>93</v>
      </c>
      <c r="H2813" s="95">
        <v>283196</v>
      </c>
      <c r="I2813" s="95">
        <v>88</v>
      </c>
      <c r="J2813" s="95">
        <v>230245</v>
      </c>
      <c r="K2813" s="95">
        <v>890</v>
      </c>
      <c r="L2813" s="95">
        <v>3243295</v>
      </c>
      <c r="M2813" s="95">
        <v>864</v>
      </c>
      <c r="N2813" s="95">
        <v>2915051</v>
      </c>
      <c r="O2813" s="95">
        <v>96</v>
      </c>
      <c r="P2813" s="95">
        <v>224326</v>
      </c>
      <c r="Q2813" s="95">
        <v>93</v>
      </c>
      <c r="R2813" s="95">
        <v>281853</v>
      </c>
      <c r="S2813" s="95">
        <v>908</v>
      </c>
      <c r="T2813" s="95">
        <v>3313838</v>
      </c>
      <c r="U2813" s="95">
        <v>872</v>
      </c>
      <c r="V2813" s="95">
        <v>3424617</v>
      </c>
      <c r="W2813" s="95">
        <v>104</v>
      </c>
      <c r="X2813" s="95">
        <v>412992</v>
      </c>
      <c r="Y2813" s="95">
        <v>97</v>
      </c>
      <c r="Z2813" s="95">
        <v>334804</v>
      </c>
      <c r="AA2813" s="95">
        <v>922</v>
      </c>
      <c r="AB2813" s="95">
        <v>3189014</v>
      </c>
      <c r="AC2813" s="95">
        <v>878</v>
      </c>
      <c r="AD2813" s="95">
        <v>3397222</v>
      </c>
      <c r="AE2813" s="95">
        <v>105</v>
      </c>
      <c r="AF2813" s="95">
        <v>440723</v>
      </c>
      <c r="AG2813" s="95">
        <v>99</v>
      </c>
      <c r="AH2813" s="95">
        <v>407972</v>
      </c>
      <c r="AI2813" s="95">
        <v>919</v>
      </c>
      <c r="AJ2813" s="95">
        <v>4121173.42</v>
      </c>
      <c r="AK2813" s="95">
        <v>867</v>
      </c>
      <c r="AL2813" s="95">
        <v>3627653.96</v>
      </c>
      <c r="AM2813" s="95">
        <v>104</v>
      </c>
      <c r="AN2813" s="95">
        <v>491708</v>
      </c>
      <c r="AO2813" s="95">
        <v>99</v>
      </c>
      <c r="AP2813" s="95">
        <v>402156.12</v>
      </c>
      <c r="AQ2813" s="72">
        <v>300.13</v>
      </c>
      <c r="AR2813" s="72">
        <v>266.97000000000003</v>
      </c>
      <c r="AS2813" s="72">
        <v>567.1</v>
      </c>
      <c r="AT2813" s="95">
        <v>3583499</v>
      </c>
      <c r="AU2813" s="95">
        <v>3091533</v>
      </c>
      <c r="AV2813" s="95">
        <v>995</v>
      </c>
      <c r="AW2813" s="95">
        <v>965</v>
      </c>
      <c r="AX2813" s="72">
        <v>293.07</v>
      </c>
      <c r="AY2813" s="72">
        <v>278.38</v>
      </c>
      <c r="AZ2813" s="72">
        <v>571.45000000000005</v>
      </c>
      <c r="BA2813" s="95">
        <v>3467621</v>
      </c>
      <c r="BB2813" s="95">
        <v>3196904</v>
      </c>
      <c r="BC2813" s="95">
        <v>986</v>
      </c>
      <c r="BD2813" s="95">
        <v>957</v>
      </c>
      <c r="BE2813" s="72">
        <v>306.89</v>
      </c>
      <c r="BF2813" s="72">
        <v>323.31</v>
      </c>
      <c r="BG2813" s="72">
        <v>630.20000000000005</v>
      </c>
      <c r="BH2813" s="95">
        <v>3726830</v>
      </c>
      <c r="BI2813" s="95">
        <v>3759421</v>
      </c>
      <c r="BJ2813" s="95">
        <v>1012</v>
      </c>
      <c r="BK2813" s="95">
        <v>969</v>
      </c>
      <c r="BL2813" s="72">
        <v>294.52999999999997</v>
      </c>
      <c r="BM2813" s="72">
        <v>324.56</v>
      </c>
      <c r="BN2813" s="72">
        <v>619.09</v>
      </c>
      <c r="BO2813" s="95">
        <v>3629737</v>
      </c>
      <c r="BP2813" s="95">
        <v>3805194</v>
      </c>
      <c r="BQ2813" s="95">
        <v>1027</v>
      </c>
      <c r="BR2813" s="95">
        <v>977</v>
      </c>
      <c r="BS2813" s="72">
        <v>375.76</v>
      </c>
      <c r="BT2813" s="72">
        <v>347.64</v>
      </c>
      <c r="BU2813" s="72">
        <v>723.4</v>
      </c>
      <c r="BV2813" s="95">
        <v>4612881.42</v>
      </c>
      <c r="BW2813" s="95">
        <v>4029810.08</v>
      </c>
      <c r="BX2813" s="95">
        <v>1023</v>
      </c>
      <c r="BY2813" s="95">
        <v>966</v>
      </c>
      <c r="BZ2813" s="95">
        <v>981</v>
      </c>
      <c r="CA2813" s="95">
        <v>972</v>
      </c>
      <c r="CB2813" s="95">
        <v>991</v>
      </c>
      <c r="CC2813" s="95">
        <v>1003</v>
      </c>
      <c r="CD2813" s="95">
        <v>995</v>
      </c>
      <c r="CE2813" s="72">
        <v>650.75523149000003</v>
      </c>
      <c r="CF2813" s="72">
        <v>676.59346364999999</v>
      </c>
      <c r="CG2813" s="72">
        <v>712.40329333</v>
      </c>
      <c r="CH2813" s="72">
        <v>716.50152150999998</v>
      </c>
      <c r="CI2813" s="72">
        <v>731.52548966999996</v>
      </c>
      <c r="CJ2813" s="96">
        <v>0.87144900660000002</v>
      </c>
      <c r="CK2813" s="96">
        <v>0.84459875939999995</v>
      </c>
      <c r="CL2813" s="96">
        <v>0.88461129520000004</v>
      </c>
      <c r="CM2813" s="96">
        <v>0.86404561810000002</v>
      </c>
      <c r="CN2813" s="96">
        <v>0.98889240389999999</v>
      </c>
      <c r="CO2813" s="96">
        <v>0.93337711739999996</v>
      </c>
      <c r="CP2813" s="96">
        <v>0.95429746459999998</v>
      </c>
      <c r="CQ2813" s="96">
        <v>0.99584056389999998</v>
      </c>
      <c r="CR2813" s="96">
        <v>0.95828324620000005</v>
      </c>
      <c r="CS2813" s="95">
        <v>983</v>
      </c>
      <c r="CT2813" s="95">
        <v>999</v>
      </c>
      <c r="CU2813" s="95">
        <v>1007</v>
      </c>
      <c r="CV2813" s="95">
        <v>1012</v>
      </c>
      <c r="CW2813" s="95">
        <v>1001</v>
      </c>
      <c r="CX2813" s="96">
        <v>0.96856750899999999</v>
      </c>
      <c r="CY2813" s="96">
        <v>0.93163188699999999</v>
      </c>
      <c r="CZ2813" s="96">
        <v>0.92547353099999996</v>
      </c>
      <c r="DA2813" s="96">
        <v>0.92031556000000003</v>
      </c>
      <c r="DB2813" s="96">
        <v>0.92171731499999998</v>
      </c>
      <c r="DC2813">
        <v>2013</v>
      </c>
      <c r="DD2813" s="6">
        <v>966.8</v>
      </c>
      <c r="DE2813" s="96">
        <v>2.4492609999999999E-3</v>
      </c>
      <c r="DF2813" s="72">
        <v>734.15</v>
      </c>
      <c r="DG2813" s="96">
        <v>1</v>
      </c>
      <c r="DH2813" s="72">
        <v>734.15</v>
      </c>
      <c r="DI2813" s="72">
        <v>818.63612964000004</v>
      </c>
      <c r="DJ2813" s="96">
        <v>0.9832598843</v>
      </c>
      <c r="DK2813" s="72">
        <v>735.56430759</v>
      </c>
      <c r="DL2813" s="96">
        <v>1.0075728719999999</v>
      </c>
      <c r="DM2813" s="72">
        <v>741.13464190000002</v>
      </c>
      <c r="DN2813" s="96">
        <v>1</v>
      </c>
      <c r="DO2813" s="96">
        <v>1.0583E-2</v>
      </c>
      <c r="DP2813" s="72">
        <v>7.84</v>
      </c>
      <c r="DQ2813" s="72">
        <v>733.29</v>
      </c>
      <c r="DR2813" t="s">
        <v>1720</v>
      </c>
      <c r="DT2813" t="s">
        <v>1038</v>
      </c>
    </row>
    <row r="2814" spans="1:124" x14ac:dyDescent="0.3">
      <c r="A2814" t="s">
        <v>1721</v>
      </c>
      <c r="B2814">
        <v>45887</v>
      </c>
      <c r="C2814" s="95">
        <v>371</v>
      </c>
      <c r="D2814" s="95">
        <v>1555901</v>
      </c>
      <c r="E2814" s="95">
        <v>360</v>
      </c>
      <c r="F2814" s="95">
        <v>1388216</v>
      </c>
      <c r="G2814" s="95">
        <v>52</v>
      </c>
      <c r="H2814" s="95">
        <v>152513</v>
      </c>
      <c r="I2814" s="95">
        <v>46</v>
      </c>
      <c r="J2814" s="95">
        <v>125015</v>
      </c>
      <c r="K2814" s="95">
        <v>363</v>
      </c>
      <c r="L2814" s="95">
        <v>1507752</v>
      </c>
      <c r="M2814" s="95">
        <v>347</v>
      </c>
      <c r="N2814" s="95">
        <v>1669702</v>
      </c>
      <c r="O2814" s="95">
        <v>55</v>
      </c>
      <c r="P2814" s="95">
        <v>173503</v>
      </c>
      <c r="Q2814" s="95">
        <v>48</v>
      </c>
      <c r="R2814" s="95">
        <v>252258</v>
      </c>
      <c r="S2814" s="95">
        <v>362</v>
      </c>
      <c r="T2814" s="95">
        <v>2956100</v>
      </c>
      <c r="U2814" s="95">
        <v>343</v>
      </c>
      <c r="V2814" s="95">
        <v>2050276</v>
      </c>
      <c r="W2814" s="95">
        <v>53</v>
      </c>
      <c r="X2814" s="95">
        <v>214965</v>
      </c>
      <c r="Y2814" s="95">
        <v>46</v>
      </c>
      <c r="Z2814" s="95">
        <v>286215</v>
      </c>
      <c r="AA2814" s="95">
        <v>351</v>
      </c>
      <c r="AB2814" s="95">
        <v>1914244</v>
      </c>
      <c r="AC2814" s="95">
        <v>334</v>
      </c>
      <c r="AD2814" s="95">
        <v>1891153</v>
      </c>
      <c r="AE2814" s="95">
        <v>52</v>
      </c>
      <c r="AF2814" s="95">
        <v>146348</v>
      </c>
      <c r="AG2814" s="95">
        <v>46</v>
      </c>
      <c r="AH2814" s="95">
        <v>348044</v>
      </c>
      <c r="AI2814" s="95">
        <v>357</v>
      </c>
      <c r="AJ2814" s="95">
        <v>2367729</v>
      </c>
      <c r="AK2814" s="95">
        <v>343</v>
      </c>
      <c r="AL2814" s="95">
        <v>1876175</v>
      </c>
      <c r="AM2814" s="95">
        <v>50</v>
      </c>
      <c r="AN2814" s="95">
        <v>248639</v>
      </c>
      <c r="AO2814" s="95">
        <v>45</v>
      </c>
      <c r="AP2814" s="95">
        <v>275926.90999999997</v>
      </c>
      <c r="AQ2814" s="72">
        <v>336.57</v>
      </c>
      <c r="AR2814" s="72">
        <v>310.60000000000002</v>
      </c>
      <c r="AS2814" s="72">
        <v>647.16999999999996</v>
      </c>
      <c r="AT2814" s="95">
        <v>1708414</v>
      </c>
      <c r="AU2814" s="95">
        <v>1513231</v>
      </c>
      <c r="AV2814" s="95">
        <v>423</v>
      </c>
      <c r="AW2814" s="95">
        <v>406</v>
      </c>
      <c r="AX2814" s="72">
        <v>335.18</v>
      </c>
      <c r="AY2814" s="72">
        <v>405.48</v>
      </c>
      <c r="AZ2814" s="72">
        <v>740.66</v>
      </c>
      <c r="BA2814" s="95">
        <v>1681255</v>
      </c>
      <c r="BB2814" s="95">
        <v>1921960</v>
      </c>
      <c r="BC2814" s="95">
        <v>418</v>
      </c>
      <c r="BD2814" s="95">
        <v>395</v>
      </c>
      <c r="BE2814" s="72">
        <v>636.76</v>
      </c>
      <c r="BF2814" s="72">
        <v>500.53</v>
      </c>
      <c r="BG2814" s="72">
        <v>1137.29</v>
      </c>
      <c r="BH2814" s="95">
        <v>3171065</v>
      </c>
      <c r="BI2814" s="95">
        <v>2336491</v>
      </c>
      <c r="BJ2814" s="95">
        <v>415</v>
      </c>
      <c r="BK2814" s="95">
        <v>389</v>
      </c>
      <c r="BL2814" s="72">
        <v>426.09</v>
      </c>
      <c r="BM2814" s="72">
        <v>491.05</v>
      </c>
      <c r="BN2814" s="72">
        <v>917.14</v>
      </c>
      <c r="BO2814" s="95">
        <v>2060592</v>
      </c>
      <c r="BP2814" s="95">
        <v>2239197</v>
      </c>
      <c r="BQ2814" s="95">
        <v>403</v>
      </c>
      <c r="BR2814" s="95">
        <v>380</v>
      </c>
      <c r="BS2814" s="72">
        <v>535.70000000000005</v>
      </c>
      <c r="BT2814" s="72">
        <v>462.22</v>
      </c>
      <c r="BU2814" s="72">
        <v>997.92</v>
      </c>
      <c r="BV2814" s="95">
        <v>2616368</v>
      </c>
      <c r="BW2814" s="95">
        <v>2152101.91</v>
      </c>
      <c r="BX2814" s="95">
        <v>407</v>
      </c>
      <c r="BY2814" s="95">
        <v>388</v>
      </c>
      <c r="BZ2814" s="95">
        <v>415</v>
      </c>
      <c r="CA2814" s="95">
        <v>407</v>
      </c>
      <c r="CB2814" s="95">
        <v>402</v>
      </c>
      <c r="CC2814" s="95">
        <v>392</v>
      </c>
      <c r="CD2814" s="95">
        <v>398</v>
      </c>
      <c r="CE2814" s="72">
        <v>650.75523149000003</v>
      </c>
      <c r="CF2814" s="72">
        <v>676.59346364999999</v>
      </c>
      <c r="CG2814" s="72">
        <v>712.40329333</v>
      </c>
      <c r="CH2814" s="72">
        <v>716.50152150999998</v>
      </c>
      <c r="CI2814" s="72">
        <v>731.52548966999996</v>
      </c>
      <c r="CJ2814" s="96">
        <v>0.99449066050000001</v>
      </c>
      <c r="CK2814" s="96">
        <v>1.0946898541000001</v>
      </c>
      <c r="CL2814" s="96">
        <v>1.5964131703</v>
      </c>
      <c r="CM2814" s="96">
        <v>1.2800251952999999</v>
      </c>
      <c r="CN2814" s="96">
        <v>1.3641629909999999</v>
      </c>
      <c r="CO2814" s="96">
        <v>0.99358049599999998</v>
      </c>
      <c r="CP2814" s="96">
        <v>1.2741356934000001</v>
      </c>
      <c r="CQ2814" s="96">
        <v>0.99584056389999998</v>
      </c>
      <c r="CR2814" s="96">
        <v>1.2794573324</v>
      </c>
      <c r="CS2814" s="95">
        <v>436</v>
      </c>
      <c r="CT2814" s="95">
        <v>425</v>
      </c>
      <c r="CU2814" s="95">
        <v>423</v>
      </c>
      <c r="CV2814" s="95">
        <v>421</v>
      </c>
      <c r="CW2814" s="95">
        <v>409</v>
      </c>
      <c r="CX2814" s="96">
        <v>0.94340961300000004</v>
      </c>
      <c r="CY2814" s="96">
        <v>0.969844347</v>
      </c>
      <c r="CZ2814" s="96">
        <v>1.0151043689999999</v>
      </c>
      <c r="DA2814" s="96">
        <v>1.0543178660000001</v>
      </c>
      <c r="DB2814" s="96">
        <v>0.98694806899999998</v>
      </c>
      <c r="DC2814">
        <v>2013</v>
      </c>
      <c r="DD2814" s="6">
        <v>391.6</v>
      </c>
      <c r="DE2814" s="96">
        <v>2.8461719999999999E-4</v>
      </c>
      <c r="DF2814" s="72">
        <v>982.33</v>
      </c>
      <c r="DG2814" s="96">
        <v>1</v>
      </c>
      <c r="DH2814" s="72">
        <v>982.33</v>
      </c>
      <c r="DI2814" s="72">
        <v>818.63612964000004</v>
      </c>
      <c r="DJ2814" s="96">
        <v>0.62577951389999997</v>
      </c>
      <c r="DK2814" s="72">
        <v>921.07240025999999</v>
      </c>
      <c r="DL2814" s="96">
        <v>1.0075728719999999</v>
      </c>
      <c r="DM2814" s="72">
        <v>928.04756361</v>
      </c>
      <c r="DN2814" s="96">
        <v>1</v>
      </c>
      <c r="DO2814" s="96">
        <v>1.4450000000000001E-3</v>
      </c>
      <c r="DP2814" s="72">
        <v>1.34</v>
      </c>
      <c r="DQ2814" s="72">
        <v>926.71</v>
      </c>
      <c r="DR2814" t="s">
        <v>1721</v>
      </c>
      <c r="DT2814" t="s">
        <v>1038</v>
      </c>
    </row>
    <row r="2815" spans="1:124" x14ac:dyDescent="0.3">
      <c r="A2815" t="s">
        <v>1722</v>
      </c>
      <c r="B2815">
        <v>45888</v>
      </c>
      <c r="C2815" s="95">
        <v>2231</v>
      </c>
      <c r="D2815" s="95">
        <v>9583966</v>
      </c>
      <c r="E2815" s="95">
        <v>2196</v>
      </c>
      <c r="F2815" s="95">
        <v>8361074</v>
      </c>
      <c r="G2815" s="95">
        <v>285</v>
      </c>
      <c r="H2815" s="95">
        <v>1087284</v>
      </c>
      <c r="I2815" s="95">
        <v>268</v>
      </c>
      <c r="J2815" s="95">
        <v>966379</v>
      </c>
      <c r="K2815" s="95">
        <v>2203</v>
      </c>
      <c r="L2815" s="95">
        <v>10672975</v>
      </c>
      <c r="M2815" s="95">
        <v>2160</v>
      </c>
      <c r="N2815" s="95">
        <v>8542584</v>
      </c>
      <c r="O2815" s="95">
        <v>296</v>
      </c>
      <c r="P2815" s="95">
        <v>1062332</v>
      </c>
      <c r="Q2815" s="95">
        <v>273</v>
      </c>
      <c r="R2815" s="95">
        <v>976326</v>
      </c>
      <c r="S2815" s="95">
        <v>2173</v>
      </c>
      <c r="T2815" s="95">
        <v>9375805</v>
      </c>
      <c r="U2815" s="95">
        <v>2124</v>
      </c>
      <c r="V2815" s="95">
        <v>8682130</v>
      </c>
      <c r="W2815" s="95">
        <v>298</v>
      </c>
      <c r="X2815" s="95">
        <v>1025171</v>
      </c>
      <c r="Y2815" s="95">
        <v>274</v>
      </c>
      <c r="Z2815" s="95">
        <v>1079226</v>
      </c>
      <c r="AA2815" s="95">
        <v>2178</v>
      </c>
      <c r="AB2815" s="95">
        <v>9347839</v>
      </c>
      <c r="AC2815" s="95">
        <v>2121</v>
      </c>
      <c r="AD2815" s="95">
        <v>9310592</v>
      </c>
      <c r="AE2815" s="95">
        <v>305</v>
      </c>
      <c r="AF2815" s="95">
        <v>1431783</v>
      </c>
      <c r="AG2815" s="95">
        <v>279</v>
      </c>
      <c r="AH2815" s="95">
        <v>1295673</v>
      </c>
      <c r="AI2815" s="95">
        <v>2177</v>
      </c>
      <c r="AJ2815" s="95">
        <v>9114394.5999999996</v>
      </c>
      <c r="AK2815" s="95">
        <v>2102</v>
      </c>
      <c r="AL2815" s="95">
        <v>9625324.4499999993</v>
      </c>
      <c r="AM2815" s="95">
        <v>316</v>
      </c>
      <c r="AN2815" s="95">
        <v>1413147</v>
      </c>
      <c r="AO2815" s="95">
        <v>292</v>
      </c>
      <c r="AP2815" s="95">
        <v>1336756</v>
      </c>
      <c r="AQ2815" s="72">
        <v>353.45</v>
      </c>
      <c r="AR2815" s="72">
        <v>315.45999999999998</v>
      </c>
      <c r="AS2815" s="72">
        <v>668.91</v>
      </c>
      <c r="AT2815" s="95">
        <v>10671250</v>
      </c>
      <c r="AU2815" s="95">
        <v>9327453</v>
      </c>
      <c r="AV2815" s="95">
        <v>2516</v>
      </c>
      <c r="AW2815" s="95">
        <v>2464</v>
      </c>
      <c r="AX2815" s="72">
        <v>391.33</v>
      </c>
      <c r="AY2815" s="72">
        <v>326.02999999999997</v>
      </c>
      <c r="AZ2815" s="72">
        <v>717.36</v>
      </c>
      <c r="BA2815" s="95">
        <v>11735307</v>
      </c>
      <c r="BB2815" s="95">
        <v>9518910</v>
      </c>
      <c r="BC2815" s="95">
        <v>2499</v>
      </c>
      <c r="BD2815" s="95">
        <v>2433</v>
      </c>
      <c r="BE2815" s="72">
        <v>350.77</v>
      </c>
      <c r="BF2815" s="72">
        <v>339.22</v>
      </c>
      <c r="BG2815" s="72">
        <v>689.99</v>
      </c>
      <c r="BH2815" s="95">
        <v>10400976</v>
      </c>
      <c r="BI2815" s="95">
        <v>9761356</v>
      </c>
      <c r="BJ2815" s="95">
        <v>2471</v>
      </c>
      <c r="BK2815" s="95">
        <v>2398</v>
      </c>
      <c r="BL2815" s="72">
        <v>361.78</v>
      </c>
      <c r="BM2815" s="72">
        <v>368.27</v>
      </c>
      <c r="BN2815" s="72">
        <v>730.05</v>
      </c>
      <c r="BO2815" s="95">
        <v>10779622</v>
      </c>
      <c r="BP2815" s="95">
        <v>10606265</v>
      </c>
      <c r="BQ2815" s="95">
        <v>2483</v>
      </c>
      <c r="BR2815" s="95">
        <v>2400</v>
      </c>
      <c r="BS2815" s="72">
        <v>351.9</v>
      </c>
      <c r="BT2815" s="72">
        <v>381.58</v>
      </c>
      <c r="BU2815" s="72">
        <v>733.48</v>
      </c>
      <c r="BV2815" s="95">
        <v>10527541.6</v>
      </c>
      <c r="BW2815" s="95">
        <v>10962080.449999999</v>
      </c>
      <c r="BX2815" s="95">
        <v>2493</v>
      </c>
      <c r="BY2815" s="95">
        <v>2394</v>
      </c>
      <c r="BZ2815" s="95">
        <v>2491</v>
      </c>
      <c r="CA2815" s="95">
        <v>2467</v>
      </c>
      <c r="CB2815" s="95">
        <v>2436</v>
      </c>
      <c r="CC2815" s="95">
        <v>2444</v>
      </c>
      <c r="CD2815" s="95">
        <v>2445</v>
      </c>
      <c r="CE2815" s="72">
        <v>650.75523149000003</v>
      </c>
      <c r="CF2815" s="72">
        <v>676.59346364999999</v>
      </c>
      <c r="CG2815" s="72">
        <v>712.40329333</v>
      </c>
      <c r="CH2815" s="72">
        <v>716.50152150999998</v>
      </c>
      <c r="CI2815" s="72">
        <v>731.52548966999996</v>
      </c>
      <c r="CJ2815" s="96">
        <v>1.0278979986000001</v>
      </c>
      <c r="CK2815" s="96">
        <v>1.0602526311</v>
      </c>
      <c r="CL2815" s="96">
        <v>0.96853847599999998</v>
      </c>
      <c r="CM2815" s="96">
        <v>1.018909211</v>
      </c>
      <c r="CN2815" s="96">
        <v>1.0026718281</v>
      </c>
      <c r="CO2815" s="96">
        <v>0.96236284839999997</v>
      </c>
      <c r="CP2815" s="96">
        <v>1.0553753509999999</v>
      </c>
      <c r="CQ2815" s="96">
        <v>0.99584056389999998</v>
      </c>
      <c r="CR2815" s="96">
        <v>1.0597833012</v>
      </c>
      <c r="CS2815" s="95">
        <v>2434</v>
      </c>
      <c r="CT2815" s="95">
        <v>2428</v>
      </c>
      <c r="CU2815" s="95">
        <v>2374</v>
      </c>
      <c r="CV2815" s="95">
        <v>2382</v>
      </c>
      <c r="CW2815" s="95">
        <v>2400</v>
      </c>
      <c r="CX2815" s="96">
        <v>0.94917090400000004</v>
      </c>
      <c r="CY2815" s="96">
        <v>0.988766221</v>
      </c>
      <c r="CZ2815" s="96">
        <v>0.97917985200000002</v>
      </c>
      <c r="DA2815" s="96">
        <v>0.96143714199999997</v>
      </c>
      <c r="DB2815" s="96">
        <v>0.933314211</v>
      </c>
      <c r="DC2815">
        <v>2013</v>
      </c>
      <c r="DD2815" s="6">
        <v>2417.8000000000002</v>
      </c>
      <c r="DE2815" s="96">
        <v>1.8563684999999999E-3</v>
      </c>
      <c r="DF2815" s="72">
        <v>812.39</v>
      </c>
      <c r="DG2815" s="96">
        <v>1</v>
      </c>
      <c r="DH2815" s="72">
        <v>812.39</v>
      </c>
      <c r="DI2815" s="72">
        <v>818.63612964000004</v>
      </c>
      <c r="DJ2815" s="96">
        <v>1</v>
      </c>
      <c r="DK2815" s="72">
        <v>812.39</v>
      </c>
      <c r="DL2815" s="96">
        <v>1</v>
      </c>
      <c r="DM2815" s="72">
        <v>812.39</v>
      </c>
      <c r="DN2815" s="96">
        <v>1</v>
      </c>
      <c r="DO2815" s="96">
        <v>5.4860000000000004E-3</v>
      </c>
      <c r="DP2815" s="72">
        <v>4.46</v>
      </c>
      <c r="DQ2815" s="72">
        <v>807.93</v>
      </c>
      <c r="DR2815" t="s">
        <v>1722</v>
      </c>
      <c r="DT2815" t="s">
        <v>1038</v>
      </c>
    </row>
    <row r="2816" spans="1:124" x14ac:dyDescent="0.3">
      <c r="A2816" t="s">
        <v>1723</v>
      </c>
      <c r="B2816">
        <v>45889</v>
      </c>
      <c r="C2816" s="95">
        <v>525</v>
      </c>
      <c r="D2816" s="95">
        <v>2224524</v>
      </c>
      <c r="E2816" s="95">
        <v>513</v>
      </c>
      <c r="F2816" s="95">
        <v>2037689</v>
      </c>
      <c r="G2816" s="95">
        <v>47</v>
      </c>
      <c r="H2816" s="95">
        <v>74843</v>
      </c>
      <c r="I2816" s="95">
        <v>45</v>
      </c>
      <c r="J2816" s="95">
        <v>177643</v>
      </c>
      <c r="K2816" s="95">
        <v>514</v>
      </c>
      <c r="L2816" s="95">
        <v>2412242</v>
      </c>
      <c r="M2816" s="95">
        <v>498</v>
      </c>
      <c r="N2816" s="95">
        <v>1930479</v>
      </c>
      <c r="O2816" s="95">
        <v>45</v>
      </c>
      <c r="P2816" s="95">
        <v>133349</v>
      </c>
      <c r="Q2816" s="95">
        <v>41</v>
      </c>
      <c r="R2816" s="95">
        <v>166589</v>
      </c>
      <c r="S2816" s="95">
        <v>505</v>
      </c>
      <c r="T2816" s="95">
        <v>2131617</v>
      </c>
      <c r="U2816" s="95">
        <v>492</v>
      </c>
      <c r="V2816" s="95">
        <v>2054782</v>
      </c>
      <c r="W2816" s="95">
        <v>46</v>
      </c>
      <c r="X2816" s="95">
        <v>234401</v>
      </c>
      <c r="Y2816" s="95">
        <v>43</v>
      </c>
      <c r="Z2816" s="95">
        <v>193538</v>
      </c>
      <c r="AA2816" s="95">
        <v>506</v>
      </c>
      <c r="AB2816" s="95">
        <v>2337634</v>
      </c>
      <c r="AC2816" s="95">
        <v>493</v>
      </c>
      <c r="AD2816" s="95">
        <v>2672326</v>
      </c>
      <c r="AE2816" s="95">
        <v>47</v>
      </c>
      <c r="AF2816" s="95">
        <v>104358</v>
      </c>
      <c r="AG2816" s="95">
        <v>44</v>
      </c>
      <c r="AH2816" s="95">
        <v>181591</v>
      </c>
      <c r="AI2816" s="95">
        <v>497</v>
      </c>
      <c r="AJ2816" s="95">
        <v>2647433</v>
      </c>
      <c r="AK2816" s="95">
        <v>483</v>
      </c>
      <c r="AL2816" s="95">
        <v>2777454</v>
      </c>
      <c r="AM2816" s="95">
        <v>49</v>
      </c>
      <c r="AN2816" s="95">
        <v>61683</v>
      </c>
      <c r="AO2816" s="95">
        <v>44</v>
      </c>
      <c r="AP2816" s="95">
        <v>199872</v>
      </c>
      <c r="AQ2816" s="72">
        <v>334.99</v>
      </c>
      <c r="AR2816" s="72">
        <v>330.84</v>
      </c>
      <c r="AS2816" s="72">
        <v>665.83</v>
      </c>
      <c r="AT2816" s="95">
        <v>2299367</v>
      </c>
      <c r="AU2816" s="95">
        <v>2215332</v>
      </c>
      <c r="AV2816" s="95">
        <v>572</v>
      </c>
      <c r="AW2816" s="95">
        <v>558</v>
      </c>
      <c r="AX2816" s="72">
        <v>379.49</v>
      </c>
      <c r="AY2816" s="72">
        <v>324.22000000000003</v>
      </c>
      <c r="AZ2816" s="72">
        <v>703.71</v>
      </c>
      <c r="BA2816" s="95">
        <v>2545591</v>
      </c>
      <c r="BB2816" s="95">
        <v>2097068</v>
      </c>
      <c r="BC2816" s="95">
        <v>559</v>
      </c>
      <c r="BD2816" s="95">
        <v>539</v>
      </c>
      <c r="BE2816" s="72">
        <v>357.84</v>
      </c>
      <c r="BF2816" s="72">
        <v>350.21</v>
      </c>
      <c r="BG2816" s="72">
        <v>708.05</v>
      </c>
      <c r="BH2816" s="95">
        <v>2366018</v>
      </c>
      <c r="BI2816" s="95">
        <v>2248320</v>
      </c>
      <c r="BJ2816" s="95">
        <v>551</v>
      </c>
      <c r="BK2816" s="95">
        <v>535</v>
      </c>
      <c r="BL2816" s="72">
        <v>367.99</v>
      </c>
      <c r="BM2816" s="72">
        <v>442.88</v>
      </c>
      <c r="BN2816" s="72">
        <v>810.87</v>
      </c>
      <c r="BO2816" s="95">
        <v>2441992</v>
      </c>
      <c r="BP2816" s="95">
        <v>2853917</v>
      </c>
      <c r="BQ2816" s="95">
        <v>553</v>
      </c>
      <c r="BR2816" s="95">
        <v>537</v>
      </c>
      <c r="BS2816" s="72">
        <v>413.48</v>
      </c>
      <c r="BT2816" s="72">
        <v>470.8</v>
      </c>
      <c r="BU2816" s="72">
        <v>884.28</v>
      </c>
      <c r="BV2816" s="95">
        <v>2709116</v>
      </c>
      <c r="BW2816" s="95">
        <v>2977326</v>
      </c>
      <c r="BX2816" s="95">
        <v>546</v>
      </c>
      <c r="BY2816" s="95">
        <v>527</v>
      </c>
      <c r="BZ2816" s="95">
        <v>565</v>
      </c>
      <c r="CA2816" s="95">
        <v>549</v>
      </c>
      <c r="CB2816" s="95">
        <v>543</v>
      </c>
      <c r="CC2816" s="95">
        <v>545</v>
      </c>
      <c r="CD2816" s="95">
        <v>537</v>
      </c>
      <c r="CE2816" s="72">
        <v>650.75523149000003</v>
      </c>
      <c r="CF2816" s="72">
        <v>676.59346364999999</v>
      </c>
      <c r="CG2816" s="72">
        <v>712.40329333</v>
      </c>
      <c r="CH2816" s="72">
        <v>716.50152150999998</v>
      </c>
      <c r="CI2816" s="72">
        <v>731.52548966999996</v>
      </c>
      <c r="CJ2816" s="96">
        <v>1.0231650362</v>
      </c>
      <c r="CK2816" s="96">
        <v>1.0400780348000001</v>
      </c>
      <c r="CL2816" s="96">
        <v>0.99388928519999997</v>
      </c>
      <c r="CM2816" s="96">
        <v>1.1317072966999999</v>
      </c>
      <c r="CN2816" s="96">
        <v>1.2088163878</v>
      </c>
      <c r="CO2816" s="96">
        <v>0.99287646039999999</v>
      </c>
      <c r="CP2816" s="96">
        <v>1.0872764651</v>
      </c>
      <c r="CQ2816" s="96">
        <v>0.99584056389999998</v>
      </c>
      <c r="CR2816" s="96">
        <v>1.0918176556000001</v>
      </c>
      <c r="CS2816" s="95">
        <v>570</v>
      </c>
      <c r="CT2816" s="95">
        <v>539</v>
      </c>
      <c r="CU2816" s="95">
        <v>552</v>
      </c>
      <c r="CV2816" s="95">
        <v>545</v>
      </c>
      <c r="CW2816" s="95">
        <v>541</v>
      </c>
      <c r="CX2816" s="96">
        <v>1.0058689679999999</v>
      </c>
      <c r="CY2816" s="96">
        <v>0.97484671499999997</v>
      </c>
      <c r="CZ2816" s="96">
        <v>0.988922988</v>
      </c>
      <c r="DA2816" s="96">
        <v>1.001992744</v>
      </c>
      <c r="DB2816" s="96">
        <v>0.99200075899999995</v>
      </c>
      <c r="DC2816">
        <v>2013</v>
      </c>
      <c r="DD2816" s="6">
        <v>539.20000000000005</v>
      </c>
      <c r="DE2816" s="96">
        <v>8.9003620000000004E-4</v>
      </c>
      <c r="DF2816" s="72">
        <v>837.76</v>
      </c>
      <c r="DG2816" s="96">
        <v>1</v>
      </c>
      <c r="DH2816" s="72">
        <v>837.76</v>
      </c>
      <c r="DI2816" s="72">
        <v>818.63612964000004</v>
      </c>
      <c r="DJ2816" s="96">
        <v>0.73430238999999997</v>
      </c>
      <c r="DK2816" s="72">
        <v>832.67883334999999</v>
      </c>
      <c r="DL2816" s="96">
        <v>1.0075728719999999</v>
      </c>
      <c r="DM2816" s="72">
        <v>838.98460353999997</v>
      </c>
      <c r="DN2816" s="96">
        <v>1</v>
      </c>
      <c r="DO2816" s="96">
        <v>4.5960000000000003E-3</v>
      </c>
      <c r="DP2816" s="72">
        <v>3.86</v>
      </c>
      <c r="DQ2816" s="72">
        <v>835.12</v>
      </c>
      <c r="DR2816" t="s">
        <v>1723</v>
      </c>
      <c r="DT2816" t="s">
        <v>1038</v>
      </c>
    </row>
    <row r="2817" spans="1:124" x14ac:dyDescent="0.3">
      <c r="A2817" t="s">
        <v>59</v>
      </c>
      <c r="B2817">
        <v>45890</v>
      </c>
      <c r="C2817" s="95">
        <v>3825</v>
      </c>
      <c r="D2817" s="95">
        <v>16859248</v>
      </c>
      <c r="E2817" s="95">
        <v>3724</v>
      </c>
      <c r="F2817" s="95">
        <v>15043784</v>
      </c>
      <c r="G2817" s="95">
        <v>806</v>
      </c>
      <c r="H2817" s="95">
        <v>3174295</v>
      </c>
      <c r="I2817" s="95">
        <v>750</v>
      </c>
      <c r="J2817" s="95">
        <v>2853509</v>
      </c>
      <c r="K2817" s="95">
        <v>3704</v>
      </c>
      <c r="L2817" s="95">
        <v>16642621</v>
      </c>
      <c r="M2817" s="95">
        <v>3602</v>
      </c>
      <c r="N2817" s="95">
        <v>15099629</v>
      </c>
      <c r="O2817" s="95">
        <v>802</v>
      </c>
      <c r="P2817" s="95">
        <v>3076421</v>
      </c>
      <c r="Q2817" s="95">
        <v>753</v>
      </c>
      <c r="R2817" s="95">
        <v>3050569</v>
      </c>
      <c r="S2817" s="95">
        <v>3585</v>
      </c>
      <c r="T2817" s="95">
        <v>20789872</v>
      </c>
      <c r="U2817" s="95">
        <v>3478</v>
      </c>
      <c r="V2817" s="95">
        <v>15787302</v>
      </c>
      <c r="W2817" s="95">
        <v>789</v>
      </c>
      <c r="X2817" s="95">
        <v>4171372</v>
      </c>
      <c r="Y2817" s="95">
        <v>733</v>
      </c>
      <c r="Z2817" s="95">
        <v>3194035</v>
      </c>
      <c r="AA2817" s="95">
        <v>3473</v>
      </c>
      <c r="AB2817" s="95">
        <v>16857257</v>
      </c>
      <c r="AC2817" s="95">
        <v>3354</v>
      </c>
      <c r="AD2817" s="95">
        <v>16591063</v>
      </c>
      <c r="AE2817" s="95">
        <v>759</v>
      </c>
      <c r="AF2817" s="95">
        <v>2801033</v>
      </c>
      <c r="AG2817" s="95">
        <v>695</v>
      </c>
      <c r="AH2817" s="95">
        <v>2911074</v>
      </c>
      <c r="AI2817" s="95">
        <v>3423</v>
      </c>
      <c r="AJ2817" s="95">
        <v>17588471</v>
      </c>
      <c r="AK2817" s="95">
        <v>3298</v>
      </c>
      <c r="AL2817" s="95">
        <v>17080741.949999999</v>
      </c>
      <c r="AM2817" s="95">
        <v>793</v>
      </c>
      <c r="AN2817" s="95">
        <v>3426293</v>
      </c>
      <c r="AO2817" s="95">
        <v>732</v>
      </c>
      <c r="AP2817" s="95">
        <v>3464439</v>
      </c>
      <c r="AQ2817" s="72">
        <v>360.5</v>
      </c>
      <c r="AR2817" s="72">
        <v>333.36</v>
      </c>
      <c r="AS2817" s="72">
        <v>693.86</v>
      </c>
      <c r="AT2817" s="95">
        <v>20033543</v>
      </c>
      <c r="AU2817" s="95">
        <v>17897293</v>
      </c>
      <c r="AV2817" s="95">
        <v>4631</v>
      </c>
      <c r="AW2817" s="95">
        <v>4474</v>
      </c>
      <c r="AX2817" s="72">
        <v>364.68</v>
      </c>
      <c r="AY2817" s="72">
        <v>347.31</v>
      </c>
      <c r="AZ2817" s="72">
        <v>711.99</v>
      </c>
      <c r="BA2817" s="95">
        <v>19719042</v>
      </c>
      <c r="BB2817" s="95">
        <v>18150198</v>
      </c>
      <c r="BC2817" s="95">
        <v>4506</v>
      </c>
      <c r="BD2817" s="95">
        <v>4355</v>
      </c>
      <c r="BE2817" s="72">
        <v>475.56</v>
      </c>
      <c r="BF2817" s="72">
        <v>375.63</v>
      </c>
      <c r="BG2817" s="72">
        <v>851.19</v>
      </c>
      <c r="BH2817" s="95">
        <v>24961244</v>
      </c>
      <c r="BI2817" s="95">
        <v>18981337</v>
      </c>
      <c r="BJ2817" s="95">
        <v>4374</v>
      </c>
      <c r="BK2817" s="95">
        <v>4211</v>
      </c>
      <c r="BL2817" s="72">
        <v>387.1</v>
      </c>
      <c r="BM2817" s="72">
        <v>401.38</v>
      </c>
      <c r="BN2817" s="72">
        <v>788.48</v>
      </c>
      <c r="BO2817" s="95">
        <v>19658290</v>
      </c>
      <c r="BP2817" s="95">
        <v>19502137</v>
      </c>
      <c r="BQ2817" s="95">
        <v>4232</v>
      </c>
      <c r="BR2817" s="95">
        <v>4049</v>
      </c>
      <c r="BS2817" s="72">
        <v>415.38</v>
      </c>
      <c r="BT2817" s="72">
        <v>424.84</v>
      </c>
      <c r="BU2817" s="72">
        <v>840.22</v>
      </c>
      <c r="BV2817" s="95">
        <v>21014764</v>
      </c>
      <c r="BW2817" s="95">
        <v>20545180.949999999</v>
      </c>
      <c r="BX2817" s="95">
        <v>4216</v>
      </c>
      <c r="BY2817" s="95">
        <v>4030</v>
      </c>
      <c r="BZ2817" s="95">
        <v>4556</v>
      </c>
      <c r="CA2817" s="95">
        <v>4433</v>
      </c>
      <c r="CB2817" s="95">
        <v>4295</v>
      </c>
      <c r="CC2817" s="95">
        <v>4145</v>
      </c>
      <c r="CD2817" s="95">
        <v>4125</v>
      </c>
      <c r="CE2817" s="72">
        <v>650.75523149000003</v>
      </c>
      <c r="CF2817" s="72">
        <v>676.59346364999999</v>
      </c>
      <c r="CG2817" s="72">
        <v>712.40329333</v>
      </c>
      <c r="CH2817" s="72">
        <v>716.50152150999998</v>
      </c>
      <c r="CI2817" s="72">
        <v>731.52548966999996</v>
      </c>
      <c r="CJ2817" s="96">
        <v>1.0662380668</v>
      </c>
      <c r="CK2817" s="96">
        <v>1.0523158119</v>
      </c>
      <c r="CL2817" s="96">
        <v>1.1948148022</v>
      </c>
      <c r="CM2817" s="96">
        <v>1.1004582354000001</v>
      </c>
      <c r="CN2817" s="96">
        <v>1.1485860874</v>
      </c>
      <c r="CO2817" s="96">
        <v>1.0166942068</v>
      </c>
      <c r="CP2817" s="96">
        <v>1.0942155402</v>
      </c>
      <c r="CQ2817" s="96">
        <v>0.99584056389999998</v>
      </c>
      <c r="CR2817" s="96">
        <v>1.0987857129</v>
      </c>
      <c r="CS2817" s="95">
        <v>4377</v>
      </c>
      <c r="CT2817" s="95">
        <v>4261</v>
      </c>
      <c r="CU2817" s="95">
        <v>4140</v>
      </c>
      <c r="CV2817" s="95">
        <v>3970</v>
      </c>
      <c r="CW2817" s="95">
        <v>3980</v>
      </c>
      <c r="CX2817" s="96">
        <v>1.0351048620000001</v>
      </c>
      <c r="CY2817" s="96">
        <v>1.036518574</v>
      </c>
      <c r="CZ2817" s="96">
        <v>1.0064559980000001</v>
      </c>
      <c r="DA2817" s="96">
        <v>1.009151549</v>
      </c>
      <c r="DB2817" s="96">
        <v>0.99339658600000003</v>
      </c>
      <c r="DC2817">
        <v>2013</v>
      </c>
      <c r="DD2817" s="6">
        <v>4223.8</v>
      </c>
      <c r="DE2817" s="96">
        <v>8.5227679999999996E-4</v>
      </c>
      <c r="DF2817" s="72">
        <v>843.14</v>
      </c>
      <c r="DG2817" s="96">
        <v>1</v>
      </c>
      <c r="DH2817" s="72">
        <v>843.14</v>
      </c>
      <c r="DI2817" s="72">
        <v>818.63612964000004</v>
      </c>
      <c r="DJ2817" s="96">
        <v>1</v>
      </c>
      <c r="DK2817" s="72">
        <v>843.14</v>
      </c>
      <c r="DL2817" s="96">
        <v>1</v>
      </c>
      <c r="DM2817" s="72">
        <v>843.14</v>
      </c>
      <c r="DN2817" s="96">
        <v>1</v>
      </c>
      <c r="DO2817" s="96">
        <v>2.5110000000000002E-3</v>
      </c>
      <c r="DP2817" s="72">
        <v>2.12</v>
      </c>
      <c r="DQ2817" s="72">
        <v>841.02</v>
      </c>
      <c r="DR2817" t="s">
        <v>59</v>
      </c>
      <c r="DT2817" t="s">
        <v>1038</v>
      </c>
    </row>
    <row r="2818" spans="1:124" x14ac:dyDescent="0.3">
      <c r="A2818" t="s">
        <v>682</v>
      </c>
      <c r="B2818">
        <v>45891</v>
      </c>
      <c r="C2818" s="95">
        <v>363</v>
      </c>
      <c r="D2818" s="95">
        <v>1108066</v>
      </c>
      <c r="E2818" s="95">
        <v>343</v>
      </c>
      <c r="F2818" s="95">
        <v>1182981</v>
      </c>
      <c r="G2818" s="95">
        <v>28</v>
      </c>
      <c r="H2818" s="95">
        <v>124937</v>
      </c>
      <c r="I2818" s="95">
        <v>26</v>
      </c>
      <c r="J2818" s="95">
        <v>71333</v>
      </c>
      <c r="K2818" s="95">
        <v>369</v>
      </c>
      <c r="L2818" s="95">
        <v>1739176</v>
      </c>
      <c r="M2818" s="95">
        <v>348</v>
      </c>
      <c r="N2818" s="95">
        <v>1282897</v>
      </c>
      <c r="O2818" s="95">
        <v>30</v>
      </c>
      <c r="P2818" s="95">
        <v>142451</v>
      </c>
      <c r="Q2818" s="95">
        <v>29</v>
      </c>
      <c r="R2818" s="95">
        <v>76853</v>
      </c>
      <c r="S2818" s="95">
        <v>378</v>
      </c>
      <c r="T2818" s="95">
        <v>1756953</v>
      </c>
      <c r="U2818" s="95">
        <v>358</v>
      </c>
      <c r="V2818" s="95">
        <v>1338240</v>
      </c>
      <c r="W2818" s="95">
        <v>31</v>
      </c>
      <c r="X2818" s="95">
        <v>74059</v>
      </c>
      <c r="Y2818" s="95">
        <v>29</v>
      </c>
      <c r="Z2818" s="95">
        <v>110159</v>
      </c>
      <c r="AA2818" s="95">
        <v>379</v>
      </c>
      <c r="AB2818" s="95">
        <v>1117865</v>
      </c>
      <c r="AC2818" s="95">
        <v>363</v>
      </c>
      <c r="AD2818" s="95">
        <v>1345545</v>
      </c>
      <c r="AE2818" s="95">
        <v>32</v>
      </c>
      <c r="AF2818" s="95">
        <v>144057</v>
      </c>
      <c r="AG2818" s="95">
        <v>27</v>
      </c>
      <c r="AH2818" s="95">
        <v>168794</v>
      </c>
      <c r="AI2818" s="95">
        <v>388</v>
      </c>
      <c r="AJ2818" s="95">
        <v>1431314.81</v>
      </c>
      <c r="AK2818" s="95">
        <v>366</v>
      </c>
      <c r="AL2818" s="95">
        <v>1520043.64</v>
      </c>
      <c r="AM2818" s="95">
        <v>30</v>
      </c>
      <c r="AN2818" s="95">
        <v>41568</v>
      </c>
      <c r="AO2818" s="95">
        <v>24</v>
      </c>
      <c r="AP2818" s="95">
        <v>138027</v>
      </c>
      <c r="AQ2818" s="72">
        <v>262.79000000000002</v>
      </c>
      <c r="AR2818" s="72">
        <v>283.27</v>
      </c>
      <c r="AS2818" s="72">
        <v>546.05999999999995</v>
      </c>
      <c r="AT2818" s="95">
        <v>1233003</v>
      </c>
      <c r="AU2818" s="95">
        <v>1254314</v>
      </c>
      <c r="AV2818" s="95">
        <v>391</v>
      </c>
      <c r="AW2818" s="95">
        <v>369</v>
      </c>
      <c r="AX2818" s="72">
        <v>392.99</v>
      </c>
      <c r="AY2818" s="72">
        <v>300.56</v>
      </c>
      <c r="AZ2818" s="72">
        <v>693.55</v>
      </c>
      <c r="BA2818" s="95">
        <v>1881627</v>
      </c>
      <c r="BB2818" s="95">
        <v>1359750</v>
      </c>
      <c r="BC2818" s="95">
        <v>399</v>
      </c>
      <c r="BD2818" s="95">
        <v>377</v>
      </c>
      <c r="BE2818" s="72">
        <v>373.07</v>
      </c>
      <c r="BF2818" s="72">
        <v>311.89</v>
      </c>
      <c r="BG2818" s="72">
        <v>684.96</v>
      </c>
      <c r="BH2818" s="95">
        <v>1831012</v>
      </c>
      <c r="BI2818" s="95">
        <v>1448399</v>
      </c>
      <c r="BJ2818" s="95">
        <v>409</v>
      </c>
      <c r="BK2818" s="95">
        <v>387</v>
      </c>
      <c r="BL2818" s="72">
        <v>255.86</v>
      </c>
      <c r="BM2818" s="72">
        <v>323.58</v>
      </c>
      <c r="BN2818" s="72">
        <v>579.44000000000005</v>
      </c>
      <c r="BO2818" s="95">
        <v>1261922</v>
      </c>
      <c r="BP2818" s="95">
        <v>1514339</v>
      </c>
      <c r="BQ2818" s="95">
        <v>411</v>
      </c>
      <c r="BR2818" s="95">
        <v>390</v>
      </c>
      <c r="BS2818" s="72">
        <v>293.64</v>
      </c>
      <c r="BT2818" s="72">
        <v>354.29</v>
      </c>
      <c r="BU2818" s="72">
        <v>647.92999999999995</v>
      </c>
      <c r="BV2818" s="95">
        <v>1472882.81</v>
      </c>
      <c r="BW2818" s="95">
        <v>1658070.64</v>
      </c>
      <c r="BX2818" s="95">
        <v>418</v>
      </c>
      <c r="BY2818" s="95">
        <v>390</v>
      </c>
      <c r="BZ2818" s="95">
        <v>381</v>
      </c>
      <c r="CA2818" s="95">
        <v>388</v>
      </c>
      <c r="CB2818" s="95">
        <v>398</v>
      </c>
      <c r="CC2818" s="95">
        <v>401</v>
      </c>
      <c r="CD2818" s="95">
        <v>404</v>
      </c>
      <c r="CE2818" s="72">
        <v>650.75523149000003</v>
      </c>
      <c r="CF2818" s="72">
        <v>676.59346364999999</v>
      </c>
      <c r="CG2818" s="72">
        <v>712.40329333</v>
      </c>
      <c r="CH2818" s="72">
        <v>716.50152150999998</v>
      </c>
      <c r="CI2818" s="72">
        <v>731.52548966999996</v>
      </c>
      <c r="CJ2818" s="96">
        <v>0.83911734179999997</v>
      </c>
      <c r="CK2818" s="96">
        <v>1.0250616319000001</v>
      </c>
      <c r="CL2818" s="96">
        <v>0.96147786850000005</v>
      </c>
      <c r="CM2818" s="96">
        <v>0.80870728479999998</v>
      </c>
      <c r="CN2818" s="96">
        <v>0.88572443359999997</v>
      </c>
      <c r="CO2818" s="96">
        <v>0.88948928289999996</v>
      </c>
      <c r="CP2818" s="96">
        <v>1.0163334504999999</v>
      </c>
      <c r="CQ2818" s="96">
        <v>0.99584056389999998</v>
      </c>
      <c r="CR2818" s="96">
        <v>1.0205783358</v>
      </c>
      <c r="CS2818" s="95">
        <v>290</v>
      </c>
      <c r="CT2818" s="95">
        <v>299</v>
      </c>
      <c r="CU2818" s="95">
        <v>308</v>
      </c>
      <c r="CV2818" s="95">
        <v>302</v>
      </c>
      <c r="CW2818" s="95">
        <v>305</v>
      </c>
      <c r="CX2818" s="96">
        <v>0.93112580300000003</v>
      </c>
      <c r="CY2818" s="96">
        <v>0.948295742</v>
      </c>
      <c r="CZ2818" s="96">
        <v>0.87035806299999996</v>
      </c>
      <c r="DA2818" s="96">
        <v>0.83688262099999999</v>
      </c>
      <c r="DB2818" s="96">
        <v>0.86365946500000002</v>
      </c>
      <c r="DC2818">
        <v>2013</v>
      </c>
      <c r="DD2818" s="6">
        <v>382.6</v>
      </c>
      <c r="DE2818" s="96">
        <v>2.3411978E-3</v>
      </c>
      <c r="DF2818" s="72">
        <v>781.96</v>
      </c>
      <c r="DG2818" s="96">
        <v>1</v>
      </c>
      <c r="DH2818" s="72">
        <v>781.96</v>
      </c>
      <c r="DI2818" s="72">
        <v>818.63612964000004</v>
      </c>
      <c r="DJ2818" s="96">
        <v>0.6185466838</v>
      </c>
      <c r="DK2818" s="72">
        <v>795.95023128000003</v>
      </c>
      <c r="DL2818" s="96">
        <v>1.0075728719999999</v>
      </c>
      <c r="DM2818" s="72">
        <v>801.97786045999999</v>
      </c>
      <c r="DN2818" s="96">
        <v>1</v>
      </c>
      <c r="DO2818" s="96">
        <v>8.1139999999999997E-3</v>
      </c>
      <c r="DP2818" s="72">
        <v>6.51</v>
      </c>
      <c r="DQ2818" s="72">
        <v>795.47</v>
      </c>
      <c r="DR2818" t="s">
        <v>682</v>
      </c>
      <c r="DT2818" t="s">
        <v>1038</v>
      </c>
    </row>
    <row r="2819" spans="1:124" x14ac:dyDescent="0.3">
      <c r="A2819" t="s">
        <v>683</v>
      </c>
      <c r="B2819">
        <v>45892</v>
      </c>
      <c r="C2819" s="95">
        <v>26702</v>
      </c>
      <c r="D2819" s="95">
        <v>113185405</v>
      </c>
      <c r="E2819" s="95">
        <v>26006</v>
      </c>
      <c r="F2819" s="95">
        <v>108840260</v>
      </c>
      <c r="G2819" s="95">
        <v>4440</v>
      </c>
      <c r="H2819" s="95">
        <v>16052884</v>
      </c>
      <c r="I2819" s="95">
        <v>4047</v>
      </c>
      <c r="J2819" s="95">
        <v>16746196</v>
      </c>
      <c r="K2819" s="95">
        <v>26133</v>
      </c>
      <c r="L2819" s="95">
        <v>116565521</v>
      </c>
      <c r="M2819" s="95">
        <v>25344</v>
      </c>
      <c r="N2819" s="95">
        <v>112173909</v>
      </c>
      <c r="O2819" s="95">
        <v>4464</v>
      </c>
      <c r="P2819" s="95">
        <v>17138266</v>
      </c>
      <c r="Q2819" s="95">
        <v>4045</v>
      </c>
      <c r="R2819" s="95">
        <v>17643337</v>
      </c>
      <c r="S2819" s="95">
        <v>26073</v>
      </c>
      <c r="T2819" s="95">
        <v>122915289</v>
      </c>
      <c r="U2819" s="95">
        <v>25166</v>
      </c>
      <c r="V2819" s="95">
        <v>121240715</v>
      </c>
      <c r="W2819" s="95">
        <v>4495</v>
      </c>
      <c r="X2819" s="95">
        <v>17876817</v>
      </c>
      <c r="Y2819" s="95">
        <v>4074</v>
      </c>
      <c r="Z2819" s="95">
        <v>19183269</v>
      </c>
      <c r="AA2819" s="95">
        <v>26285</v>
      </c>
      <c r="AB2819" s="95">
        <v>113738393</v>
      </c>
      <c r="AC2819" s="95">
        <v>25256</v>
      </c>
      <c r="AD2819" s="95">
        <v>128602246</v>
      </c>
      <c r="AE2819" s="95">
        <v>4606</v>
      </c>
      <c r="AF2819" s="95">
        <v>17807749</v>
      </c>
      <c r="AG2819" s="95">
        <v>4153</v>
      </c>
      <c r="AH2819" s="95">
        <v>20992305</v>
      </c>
      <c r="AI2819" s="95">
        <v>26795</v>
      </c>
      <c r="AJ2819" s="95">
        <v>111686857.51000001</v>
      </c>
      <c r="AK2819" s="95">
        <v>25670</v>
      </c>
      <c r="AL2819" s="95">
        <v>137331320.58000001</v>
      </c>
      <c r="AM2819" s="95">
        <v>4838</v>
      </c>
      <c r="AN2819" s="95">
        <v>18522204</v>
      </c>
      <c r="AO2819" s="95">
        <v>4343</v>
      </c>
      <c r="AP2819" s="95">
        <v>22692343.800000001</v>
      </c>
      <c r="AQ2819" s="72">
        <v>345.83</v>
      </c>
      <c r="AR2819" s="72">
        <v>348.24</v>
      </c>
      <c r="AS2819" s="72">
        <v>694.07</v>
      </c>
      <c r="AT2819" s="95">
        <v>129238289</v>
      </c>
      <c r="AU2819" s="95">
        <v>125586456</v>
      </c>
      <c r="AV2819" s="95">
        <v>31142</v>
      </c>
      <c r="AW2819" s="95">
        <v>30053</v>
      </c>
      <c r="AX2819" s="72">
        <v>364.15</v>
      </c>
      <c r="AY2819" s="72">
        <v>368.1</v>
      </c>
      <c r="AZ2819" s="72">
        <v>732.25</v>
      </c>
      <c r="BA2819" s="95">
        <v>133703787</v>
      </c>
      <c r="BB2819" s="95">
        <v>129817246</v>
      </c>
      <c r="BC2819" s="95">
        <v>30597</v>
      </c>
      <c r="BD2819" s="95">
        <v>29389</v>
      </c>
      <c r="BE2819" s="72">
        <v>383.82</v>
      </c>
      <c r="BF2819" s="72">
        <v>400.21</v>
      </c>
      <c r="BG2819" s="72">
        <v>784.03</v>
      </c>
      <c r="BH2819" s="95">
        <v>140792106</v>
      </c>
      <c r="BI2819" s="95">
        <v>140423984</v>
      </c>
      <c r="BJ2819" s="95">
        <v>30568</v>
      </c>
      <c r="BK2819" s="95">
        <v>29240</v>
      </c>
      <c r="BL2819" s="72">
        <v>354.87</v>
      </c>
      <c r="BM2819" s="72">
        <v>423.89</v>
      </c>
      <c r="BN2819" s="72">
        <v>778.76</v>
      </c>
      <c r="BO2819" s="95">
        <v>131546142</v>
      </c>
      <c r="BP2819" s="95">
        <v>149594551</v>
      </c>
      <c r="BQ2819" s="95">
        <v>30891</v>
      </c>
      <c r="BR2819" s="95">
        <v>29409</v>
      </c>
      <c r="BS2819" s="72">
        <v>343.02</v>
      </c>
      <c r="BT2819" s="72">
        <v>444.32</v>
      </c>
      <c r="BU2819" s="72">
        <v>787.34</v>
      </c>
      <c r="BV2819" s="95">
        <v>130209061.51000001</v>
      </c>
      <c r="BW2819" s="95">
        <v>160023664.38</v>
      </c>
      <c r="BX2819" s="95">
        <v>31633</v>
      </c>
      <c r="BY2819" s="95">
        <v>30013</v>
      </c>
      <c r="BZ2819" s="95">
        <v>30623</v>
      </c>
      <c r="CA2819" s="95">
        <v>30013</v>
      </c>
      <c r="CB2819" s="95">
        <v>29928</v>
      </c>
      <c r="CC2819" s="95">
        <v>30187</v>
      </c>
      <c r="CD2819" s="95">
        <v>30840</v>
      </c>
      <c r="CE2819" s="72">
        <v>650.75523149000003</v>
      </c>
      <c r="CF2819" s="72">
        <v>676.59346364999999</v>
      </c>
      <c r="CG2819" s="72">
        <v>712.40329333</v>
      </c>
      <c r="CH2819" s="72">
        <v>716.50152150999998</v>
      </c>
      <c r="CI2819" s="72">
        <v>731.52548966999996</v>
      </c>
      <c r="CJ2819" s="96">
        <v>1.0665607688000001</v>
      </c>
      <c r="CK2819" s="96">
        <v>1.082259938</v>
      </c>
      <c r="CL2819" s="96">
        <v>1.1005423576</v>
      </c>
      <c r="CM2819" s="96">
        <v>1.0868923185999999</v>
      </c>
      <c r="CN2819" s="96">
        <v>1.0762987907999999</v>
      </c>
      <c r="CO2819" s="96">
        <v>0.9995714013</v>
      </c>
      <c r="CP2819" s="96">
        <v>1.0829749965</v>
      </c>
      <c r="CQ2819" s="96">
        <v>0.99584056389999998</v>
      </c>
      <c r="CR2819" s="96">
        <v>1.0874982211999999</v>
      </c>
      <c r="CS2819" s="95">
        <v>29065</v>
      </c>
      <c r="CT2819" s="95">
        <v>28262</v>
      </c>
      <c r="CU2819" s="95">
        <v>28143</v>
      </c>
      <c r="CV2819" s="95">
        <v>28298</v>
      </c>
      <c r="CW2819" s="95">
        <v>28745</v>
      </c>
      <c r="CX2819" s="96">
        <v>0.99495778700000004</v>
      </c>
      <c r="CY2819" s="96">
        <v>1.0051864669999999</v>
      </c>
      <c r="CZ2819" s="96">
        <v>1.014816269</v>
      </c>
      <c r="DA2819" s="96">
        <v>0.995333209</v>
      </c>
      <c r="DB2819" s="96">
        <v>0.98796234800000005</v>
      </c>
      <c r="DC2819">
        <v>2013</v>
      </c>
      <c r="DD2819" s="6">
        <v>29620.799999999999</v>
      </c>
      <c r="DE2819" s="96">
        <v>1.3590885E-3</v>
      </c>
      <c r="DF2819" s="72">
        <v>834.05</v>
      </c>
      <c r="DG2819" s="96">
        <v>1</v>
      </c>
      <c r="DH2819" s="72">
        <v>834.05</v>
      </c>
      <c r="DI2819" s="72">
        <v>834.05</v>
      </c>
      <c r="DJ2819" s="96">
        <v>1</v>
      </c>
      <c r="DK2819" s="72">
        <v>834.05</v>
      </c>
      <c r="DL2819" s="96">
        <v>1</v>
      </c>
      <c r="DM2819" s="72">
        <v>834.05</v>
      </c>
      <c r="DN2819" s="96">
        <v>1</v>
      </c>
      <c r="DO2819" s="96">
        <v>2.4160000000000002E-3</v>
      </c>
      <c r="DP2819" s="72">
        <v>2.02</v>
      </c>
      <c r="DQ2819" s="72">
        <v>832.03</v>
      </c>
      <c r="DR2819" t="s">
        <v>683</v>
      </c>
      <c r="DT2819" t="s">
        <v>1038</v>
      </c>
    </row>
    <row r="2820" spans="1:124" x14ac:dyDescent="0.3">
      <c r="A2820" t="s">
        <v>1724</v>
      </c>
      <c r="B2820">
        <v>45893</v>
      </c>
      <c r="C2820" s="95">
        <v>880</v>
      </c>
      <c r="D2820" s="95">
        <v>4016458</v>
      </c>
      <c r="E2820" s="95">
        <v>841</v>
      </c>
      <c r="F2820" s="95">
        <v>3077939</v>
      </c>
      <c r="G2820" s="95">
        <v>120</v>
      </c>
      <c r="H2820" s="95">
        <v>546016</v>
      </c>
      <c r="I2820" s="95">
        <v>110</v>
      </c>
      <c r="J2820" s="95">
        <v>547612</v>
      </c>
      <c r="K2820" s="95">
        <v>883</v>
      </c>
      <c r="L2820" s="95">
        <v>3792743</v>
      </c>
      <c r="M2820" s="95">
        <v>840</v>
      </c>
      <c r="N2820" s="95">
        <v>3029846</v>
      </c>
      <c r="O2820" s="95">
        <v>120</v>
      </c>
      <c r="P2820" s="95">
        <v>330609</v>
      </c>
      <c r="Q2820" s="95">
        <v>109</v>
      </c>
      <c r="R2820" s="95">
        <v>633155</v>
      </c>
      <c r="S2820" s="95">
        <v>891</v>
      </c>
      <c r="T2820" s="95">
        <v>4124685</v>
      </c>
      <c r="U2820" s="95">
        <v>841</v>
      </c>
      <c r="V2820" s="95">
        <v>3446907</v>
      </c>
      <c r="W2820" s="95">
        <v>120</v>
      </c>
      <c r="X2820" s="95">
        <v>577169</v>
      </c>
      <c r="Y2820" s="95">
        <v>108</v>
      </c>
      <c r="Z2820" s="95">
        <v>487496</v>
      </c>
      <c r="AA2820" s="95">
        <v>897</v>
      </c>
      <c r="AB2820" s="95">
        <v>4162872</v>
      </c>
      <c r="AC2820" s="95">
        <v>837</v>
      </c>
      <c r="AD2820" s="95">
        <v>3642927</v>
      </c>
      <c r="AE2820" s="95">
        <v>110</v>
      </c>
      <c r="AF2820" s="95">
        <v>571734</v>
      </c>
      <c r="AG2820" s="95">
        <v>101</v>
      </c>
      <c r="AH2820" s="95">
        <v>592653</v>
      </c>
      <c r="AI2820" s="95">
        <v>904</v>
      </c>
      <c r="AJ2820" s="95">
        <v>3637078</v>
      </c>
      <c r="AK2820" s="95">
        <v>853</v>
      </c>
      <c r="AL2820" s="95">
        <v>3534940.15</v>
      </c>
      <c r="AM2820" s="95">
        <v>106</v>
      </c>
      <c r="AN2820" s="95">
        <v>547467</v>
      </c>
      <c r="AO2820" s="95">
        <v>94</v>
      </c>
      <c r="AP2820" s="95">
        <v>513553</v>
      </c>
      <c r="AQ2820" s="72">
        <v>380.21</v>
      </c>
      <c r="AR2820" s="72">
        <v>317.7</v>
      </c>
      <c r="AS2820" s="72">
        <v>697.91</v>
      </c>
      <c r="AT2820" s="95">
        <v>4562474</v>
      </c>
      <c r="AU2820" s="95">
        <v>3625551</v>
      </c>
      <c r="AV2820" s="95">
        <v>1000</v>
      </c>
      <c r="AW2820" s="95">
        <v>951</v>
      </c>
      <c r="AX2820" s="72">
        <v>342.58</v>
      </c>
      <c r="AY2820" s="72">
        <v>321.64999999999998</v>
      </c>
      <c r="AZ2820" s="72">
        <v>664.23</v>
      </c>
      <c r="BA2820" s="95">
        <v>4123352</v>
      </c>
      <c r="BB2820" s="95">
        <v>3663001</v>
      </c>
      <c r="BC2820" s="95">
        <v>1003</v>
      </c>
      <c r="BD2820" s="95">
        <v>949</v>
      </c>
      <c r="BE2820" s="72">
        <v>387.56</v>
      </c>
      <c r="BF2820" s="72">
        <v>345.49</v>
      </c>
      <c r="BG2820" s="72">
        <v>733.05</v>
      </c>
      <c r="BH2820" s="95">
        <v>4701854</v>
      </c>
      <c r="BI2820" s="95">
        <v>3934403</v>
      </c>
      <c r="BJ2820" s="95">
        <v>1011</v>
      </c>
      <c r="BK2820" s="95">
        <v>949</v>
      </c>
      <c r="BL2820" s="72">
        <v>391.81</v>
      </c>
      <c r="BM2820" s="72">
        <v>376.3</v>
      </c>
      <c r="BN2820" s="72">
        <v>768.11</v>
      </c>
      <c r="BO2820" s="95">
        <v>4734606</v>
      </c>
      <c r="BP2820" s="95">
        <v>4235580</v>
      </c>
      <c r="BQ2820" s="95">
        <v>1007</v>
      </c>
      <c r="BR2820" s="95">
        <v>938</v>
      </c>
      <c r="BS2820" s="72">
        <v>345.26</v>
      </c>
      <c r="BT2820" s="72">
        <v>356.26</v>
      </c>
      <c r="BU2820" s="72">
        <v>701.52</v>
      </c>
      <c r="BV2820" s="95">
        <v>4184545</v>
      </c>
      <c r="BW2820" s="95">
        <v>4048493.15</v>
      </c>
      <c r="BX2820" s="95">
        <v>1010</v>
      </c>
      <c r="BY2820" s="95">
        <v>947</v>
      </c>
      <c r="BZ2820" s="95">
        <v>977</v>
      </c>
      <c r="CA2820" s="95">
        <v>977</v>
      </c>
      <c r="CB2820" s="95">
        <v>981</v>
      </c>
      <c r="CC2820" s="95">
        <v>974</v>
      </c>
      <c r="CD2820" s="95">
        <v>979</v>
      </c>
      <c r="CE2820" s="72">
        <v>650.75523149000003</v>
      </c>
      <c r="CF2820" s="72">
        <v>676.59346364999999</v>
      </c>
      <c r="CG2820" s="72">
        <v>712.40329333</v>
      </c>
      <c r="CH2820" s="72">
        <v>716.50152150999998</v>
      </c>
      <c r="CI2820" s="72">
        <v>731.52548966999996</v>
      </c>
      <c r="CJ2820" s="96">
        <v>1.072461605</v>
      </c>
      <c r="CK2820" s="96">
        <v>0.98172689459999996</v>
      </c>
      <c r="CL2820" s="96">
        <v>1.0289817675999999</v>
      </c>
      <c r="CM2820" s="96">
        <v>1.0720284282999999</v>
      </c>
      <c r="CN2820" s="96">
        <v>0.95898230470000001</v>
      </c>
      <c r="CO2820" s="96">
        <v>0.959681864</v>
      </c>
      <c r="CP2820" s="96">
        <v>1.0658075748</v>
      </c>
      <c r="CQ2820" s="96">
        <v>0.99584056389999998</v>
      </c>
      <c r="CR2820" s="96">
        <v>1.0702590970000001</v>
      </c>
      <c r="CS2820" s="95">
        <v>979</v>
      </c>
      <c r="CT2820" s="95">
        <v>969</v>
      </c>
      <c r="CU2820" s="95">
        <v>970</v>
      </c>
      <c r="CV2820" s="95">
        <v>960</v>
      </c>
      <c r="CW2820" s="95">
        <v>985</v>
      </c>
      <c r="CX2820" s="96">
        <v>0.94070126700000001</v>
      </c>
      <c r="CY2820" s="96">
        <v>0.94221507999999998</v>
      </c>
      <c r="CZ2820" s="96">
        <v>0.97570214399999999</v>
      </c>
      <c r="DA2820" s="96">
        <v>0.98073548300000002</v>
      </c>
      <c r="DB2820" s="96">
        <v>0.95943432299999998</v>
      </c>
      <c r="DC2820">
        <v>2013</v>
      </c>
      <c r="DD2820" s="6">
        <v>946.8</v>
      </c>
      <c r="DE2820" s="96">
        <v>9.0254759999999995E-4</v>
      </c>
      <c r="DF2820" s="72">
        <v>821.21</v>
      </c>
      <c r="DG2820" s="96">
        <v>1</v>
      </c>
      <c r="DH2820" s="72">
        <v>821.21</v>
      </c>
      <c r="DI2820" s="72">
        <v>818.63612964000004</v>
      </c>
      <c r="DJ2820" s="96">
        <v>0.97303648440000001</v>
      </c>
      <c r="DK2820" s="72">
        <v>821.14059941000005</v>
      </c>
      <c r="DL2820" s="96">
        <v>1.0075728719999999</v>
      </c>
      <c r="DM2820" s="72">
        <v>827.35899201999996</v>
      </c>
      <c r="DN2820" s="96">
        <v>1</v>
      </c>
      <c r="DO2820" s="96">
        <v>3.5479999999999999E-3</v>
      </c>
      <c r="DP2820" s="72">
        <v>2.94</v>
      </c>
      <c r="DQ2820" s="72">
        <v>824.42</v>
      </c>
      <c r="DR2820" t="s">
        <v>1724</v>
      </c>
      <c r="DT2820" t="s">
        <v>1038</v>
      </c>
    </row>
    <row r="2821" spans="1:124" x14ac:dyDescent="0.3">
      <c r="A2821" t="s">
        <v>1725</v>
      </c>
      <c r="B2821">
        <v>45900</v>
      </c>
      <c r="C2821" s="95">
        <v>5881</v>
      </c>
      <c r="D2821" s="95">
        <v>32100458</v>
      </c>
      <c r="E2821" s="95">
        <v>5752</v>
      </c>
      <c r="F2821" s="95">
        <v>44436464</v>
      </c>
      <c r="G2821" s="95">
        <v>1133</v>
      </c>
      <c r="H2821" s="95">
        <v>3748271</v>
      </c>
      <c r="I2821" s="95">
        <v>1084</v>
      </c>
      <c r="J2821" s="95">
        <v>6895797</v>
      </c>
      <c r="K2821" s="95">
        <v>5895</v>
      </c>
      <c r="L2821" s="95">
        <v>34788689</v>
      </c>
      <c r="M2821" s="95">
        <v>5753</v>
      </c>
      <c r="N2821" s="95">
        <v>48494250</v>
      </c>
      <c r="O2821" s="95">
        <v>1133</v>
      </c>
      <c r="P2821" s="95">
        <v>4975865</v>
      </c>
      <c r="Q2821" s="95">
        <v>1079</v>
      </c>
      <c r="R2821" s="95">
        <v>7720181</v>
      </c>
      <c r="S2821" s="95">
        <v>5850</v>
      </c>
      <c r="T2821" s="95">
        <v>36286097</v>
      </c>
      <c r="U2821" s="95">
        <v>5688</v>
      </c>
      <c r="V2821" s="95">
        <v>48196690</v>
      </c>
      <c r="W2821" s="95">
        <v>1235</v>
      </c>
      <c r="X2821" s="95">
        <v>5105575</v>
      </c>
      <c r="Y2821" s="95">
        <v>1182</v>
      </c>
      <c r="Z2821" s="95">
        <v>8298605</v>
      </c>
      <c r="AA2821" s="95">
        <v>5879</v>
      </c>
      <c r="AB2821" s="95">
        <v>32935933</v>
      </c>
      <c r="AC2821" s="95">
        <v>5707</v>
      </c>
      <c r="AD2821" s="95">
        <v>49813424</v>
      </c>
      <c r="AE2821" s="95">
        <v>1264</v>
      </c>
      <c r="AF2821" s="95">
        <v>3630275</v>
      </c>
      <c r="AG2821" s="95">
        <v>1216</v>
      </c>
      <c r="AH2821" s="95">
        <v>8569029</v>
      </c>
      <c r="AI2821" s="95">
        <v>5924</v>
      </c>
      <c r="AJ2821" s="95">
        <v>33411070</v>
      </c>
      <c r="AK2821" s="95">
        <v>5738</v>
      </c>
      <c r="AL2821" s="95">
        <v>45110114.579999998</v>
      </c>
      <c r="AM2821" s="95">
        <v>1284</v>
      </c>
      <c r="AN2821" s="95">
        <v>4949097</v>
      </c>
      <c r="AO2821" s="95">
        <v>1233</v>
      </c>
      <c r="AP2821" s="95">
        <v>7728546</v>
      </c>
      <c r="AQ2821" s="72">
        <v>425.92</v>
      </c>
      <c r="AR2821" s="72">
        <v>625.76</v>
      </c>
      <c r="AS2821" s="72">
        <v>1051.68</v>
      </c>
      <c r="AT2821" s="95">
        <v>35848729</v>
      </c>
      <c r="AU2821" s="95">
        <v>51332261</v>
      </c>
      <c r="AV2821" s="95">
        <v>7014</v>
      </c>
      <c r="AW2821" s="95">
        <v>6836</v>
      </c>
      <c r="AX2821" s="72">
        <v>471.5</v>
      </c>
      <c r="AY2821" s="72">
        <v>685.68</v>
      </c>
      <c r="AZ2821" s="72">
        <v>1157.18</v>
      </c>
      <c r="BA2821" s="95">
        <v>39764554</v>
      </c>
      <c r="BB2821" s="95">
        <v>56214431</v>
      </c>
      <c r="BC2821" s="95">
        <v>7028</v>
      </c>
      <c r="BD2821" s="95">
        <v>6832</v>
      </c>
      <c r="BE2821" s="72">
        <v>486.85</v>
      </c>
      <c r="BF2821" s="72">
        <v>685.29</v>
      </c>
      <c r="BG2821" s="72">
        <v>1172.1400000000001</v>
      </c>
      <c r="BH2821" s="95">
        <v>41391672</v>
      </c>
      <c r="BI2821" s="95">
        <v>56495295</v>
      </c>
      <c r="BJ2821" s="95">
        <v>7085</v>
      </c>
      <c r="BK2821" s="95">
        <v>6870</v>
      </c>
      <c r="BL2821" s="72">
        <v>426.6</v>
      </c>
      <c r="BM2821" s="72">
        <v>702.76</v>
      </c>
      <c r="BN2821" s="72">
        <v>1129.3599999999999</v>
      </c>
      <c r="BO2821" s="95">
        <v>36566208</v>
      </c>
      <c r="BP2821" s="95">
        <v>58382453</v>
      </c>
      <c r="BQ2821" s="95">
        <v>7143</v>
      </c>
      <c r="BR2821" s="95">
        <v>6923</v>
      </c>
      <c r="BS2821" s="72">
        <v>443.49</v>
      </c>
      <c r="BT2821" s="72">
        <v>631.65</v>
      </c>
      <c r="BU2821" s="72">
        <v>1075.1400000000001</v>
      </c>
      <c r="BV2821" s="95">
        <v>38360167</v>
      </c>
      <c r="BW2821" s="95">
        <v>52838660.579999998</v>
      </c>
      <c r="BX2821" s="95">
        <v>7208</v>
      </c>
      <c r="BY2821" s="95">
        <v>6971</v>
      </c>
      <c r="BZ2821" s="95">
        <v>6929</v>
      </c>
      <c r="CA2821" s="95">
        <v>6933</v>
      </c>
      <c r="CB2821" s="95">
        <v>6981</v>
      </c>
      <c r="CC2821" s="95">
        <v>7039</v>
      </c>
      <c r="CD2821" s="95">
        <v>7092</v>
      </c>
      <c r="CE2821" s="72">
        <v>650.75523149000003</v>
      </c>
      <c r="CF2821" s="72">
        <v>676.59346364999999</v>
      </c>
      <c r="CG2821" s="72">
        <v>712.40329333</v>
      </c>
      <c r="CH2821" s="72">
        <v>716.50152150999998</v>
      </c>
      <c r="CI2821" s="72">
        <v>731.52548966999996</v>
      </c>
      <c r="CJ2821" s="96">
        <v>1.6160915028</v>
      </c>
      <c r="CK2821" s="96">
        <v>1.7103032503</v>
      </c>
      <c r="CL2821" s="96">
        <v>1.6453320907</v>
      </c>
      <c r="CM2821" s="96">
        <v>1.5762143779</v>
      </c>
      <c r="CN2821" s="96">
        <v>1.4697232225000001</v>
      </c>
      <c r="CO2821" s="96">
        <v>1.2629667900999999</v>
      </c>
      <c r="CP2821" s="96">
        <v>1.2696556246999999</v>
      </c>
      <c r="CQ2821" s="96">
        <v>0.99584056389999998</v>
      </c>
      <c r="CR2821" s="96">
        <v>1.274958552</v>
      </c>
      <c r="CS2821" s="95">
        <v>6240</v>
      </c>
      <c r="CT2821" s="95">
        <v>6375</v>
      </c>
      <c r="CU2821" s="95">
        <v>6392</v>
      </c>
      <c r="CV2821" s="95">
        <v>6564</v>
      </c>
      <c r="CW2821" s="95">
        <v>6736</v>
      </c>
      <c r="CX2821" s="96">
        <v>1.25576402</v>
      </c>
      <c r="CY2821" s="96">
        <v>1.2896638709999999</v>
      </c>
      <c r="CZ2821" s="96">
        <v>1.27017304</v>
      </c>
      <c r="DA2821" s="96">
        <v>1.258949849</v>
      </c>
      <c r="DB2821" s="96">
        <v>1.2414490119999999</v>
      </c>
      <c r="DC2821">
        <v>2013</v>
      </c>
      <c r="DD2821" s="6">
        <v>6886.4</v>
      </c>
      <c r="DE2821" s="96">
        <v>2.250241E-4</v>
      </c>
      <c r="DF2821" s="72">
        <v>978.94</v>
      </c>
      <c r="DG2821" s="96">
        <v>1</v>
      </c>
      <c r="DH2821" s="72">
        <v>978.94</v>
      </c>
      <c r="DI2821" s="72">
        <v>818.63612964000004</v>
      </c>
      <c r="DJ2821" s="96">
        <v>1</v>
      </c>
      <c r="DK2821" s="72">
        <v>978.94</v>
      </c>
      <c r="DL2821" s="96">
        <v>1</v>
      </c>
      <c r="DM2821" s="72">
        <v>978.94</v>
      </c>
      <c r="DN2821" s="96">
        <v>1</v>
      </c>
      <c r="DO2821" s="96">
        <v>1.2329999999999999E-3</v>
      </c>
      <c r="DP2821" s="72">
        <v>1.21</v>
      </c>
      <c r="DQ2821" s="72">
        <v>977.73</v>
      </c>
      <c r="DR2821" t="s">
        <v>1725</v>
      </c>
      <c r="DT2821" t="s">
        <v>1038</v>
      </c>
    </row>
    <row r="2822" spans="1:124" x14ac:dyDescent="0.3">
      <c r="A2822" t="s">
        <v>422</v>
      </c>
      <c r="B2822">
        <v>45901</v>
      </c>
      <c r="C2822" s="95">
        <v>1451</v>
      </c>
      <c r="D2822" s="95">
        <v>6499324</v>
      </c>
      <c r="E2822" s="95">
        <v>1424</v>
      </c>
      <c r="F2822" s="95">
        <v>6186232</v>
      </c>
      <c r="G2822" s="95">
        <v>220</v>
      </c>
      <c r="H2822" s="95">
        <v>980667</v>
      </c>
      <c r="I2822" s="95">
        <v>207</v>
      </c>
      <c r="J2822" s="95">
        <v>979676</v>
      </c>
      <c r="K2822" s="95">
        <v>1396</v>
      </c>
      <c r="L2822" s="95">
        <v>5742077</v>
      </c>
      <c r="M2822" s="95">
        <v>1369</v>
      </c>
      <c r="N2822" s="95">
        <v>6185409</v>
      </c>
      <c r="O2822" s="95">
        <v>216</v>
      </c>
      <c r="P2822" s="95">
        <v>829203</v>
      </c>
      <c r="Q2822" s="95">
        <v>202</v>
      </c>
      <c r="R2822" s="95">
        <v>1149726</v>
      </c>
      <c r="S2822" s="95">
        <v>1368</v>
      </c>
      <c r="T2822" s="95">
        <v>6179110</v>
      </c>
      <c r="U2822" s="95">
        <v>1337</v>
      </c>
      <c r="V2822" s="95">
        <v>6153124</v>
      </c>
      <c r="W2822" s="95">
        <v>227</v>
      </c>
      <c r="X2822" s="95">
        <v>1157116</v>
      </c>
      <c r="Y2822" s="95">
        <v>215</v>
      </c>
      <c r="Z2822" s="95">
        <v>1394398</v>
      </c>
      <c r="AA2822" s="95">
        <v>1363</v>
      </c>
      <c r="AB2822" s="95">
        <v>6603636</v>
      </c>
      <c r="AC2822" s="95">
        <v>1327</v>
      </c>
      <c r="AD2822" s="95">
        <v>6723559</v>
      </c>
      <c r="AE2822" s="95">
        <v>212</v>
      </c>
      <c r="AF2822" s="95">
        <v>970709</v>
      </c>
      <c r="AG2822" s="95">
        <v>201</v>
      </c>
      <c r="AH2822" s="95">
        <v>1307807</v>
      </c>
      <c r="AI2822" s="95">
        <v>1356</v>
      </c>
      <c r="AJ2822" s="95">
        <v>6819123</v>
      </c>
      <c r="AK2822" s="95">
        <v>1315</v>
      </c>
      <c r="AL2822" s="95">
        <v>6932766</v>
      </c>
      <c r="AM2822" s="95">
        <v>215</v>
      </c>
      <c r="AN2822" s="95">
        <v>947951</v>
      </c>
      <c r="AO2822" s="95">
        <v>200</v>
      </c>
      <c r="AP2822" s="95">
        <v>1239992</v>
      </c>
      <c r="AQ2822" s="72">
        <v>373.03</v>
      </c>
      <c r="AR2822" s="72">
        <v>366.13</v>
      </c>
      <c r="AS2822" s="72">
        <v>739.16</v>
      </c>
      <c r="AT2822" s="95">
        <v>7479991</v>
      </c>
      <c r="AU2822" s="95">
        <v>7165908</v>
      </c>
      <c r="AV2822" s="95">
        <v>1671</v>
      </c>
      <c r="AW2822" s="95">
        <v>1631</v>
      </c>
      <c r="AX2822" s="72">
        <v>339.71</v>
      </c>
      <c r="AY2822" s="72">
        <v>389.09</v>
      </c>
      <c r="AZ2822" s="72">
        <v>728.8</v>
      </c>
      <c r="BA2822" s="95">
        <v>6571280</v>
      </c>
      <c r="BB2822" s="95">
        <v>7335135</v>
      </c>
      <c r="BC2822" s="95">
        <v>1612</v>
      </c>
      <c r="BD2822" s="95">
        <v>1571</v>
      </c>
      <c r="BE2822" s="72">
        <v>383.29</v>
      </c>
      <c r="BF2822" s="72">
        <v>405.26</v>
      </c>
      <c r="BG2822" s="72">
        <v>788.55</v>
      </c>
      <c r="BH2822" s="95">
        <v>7336226</v>
      </c>
      <c r="BI2822" s="95">
        <v>7547522</v>
      </c>
      <c r="BJ2822" s="95">
        <v>1595</v>
      </c>
      <c r="BK2822" s="95">
        <v>1552</v>
      </c>
      <c r="BL2822" s="72">
        <v>400.76</v>
      </c>
      <c r="BM2822" s="72">
        <v>438.01</v>
      </c>
      <c r="BN2822" s="72">
        <v>838.77</v>
      </c>
      <c r="BO2822" s="95">
        <v>7574345</v>
      </c>
      <c r="BP2822" s="95">
        <v>8031366</v>
      </c>
      <c r="BQ2822" s="95">
        <v>1575</v>
      </c>
      <c r="BR2822" s="95">
        <v>1528</v>
      </c>
      <c r="BS2822" s="72">
        <v>412</v>
      </c>
      <c r="BT2822" s="72">
        <v>449.55</v>
      </c>
      <c r="BU2822" s="72">
        <v>861.55</v>
      </c>
      <c r="BV2822" s="95">
        <v>7767074</v>
      </c>
      <c r="BW2822" s="95">
        <v>8172758</v>
      </c>
      <c r="BX2822" s="95">
        <v>1571</v>
      </c>
      <c r="BY2822" s="95">
        <v>1515</v>
      </c>
      <c r="BZ2822" s="95">
        <v>1652</v>
      </c>
      <c r="CA2822" s="95">
        <v>1592</v>
      </c>
      <c r="CB2822" s="95">
        <v>1574</v>
      </c>
      <c r="CC2822" s="95">
        <v>1553</v>
      </c>
      <c r="CD2822" s="95">
        <v>1544</v>
      </c>
      <c r="CE2822" s="72">
        <v>650.75523149000003</v>
      </c>
      <c r="CF2822" s="72">
        <v>676.59346364999999</v>
      </c>
      <c r="CG2822" s="72">
        <v>712.40329333</v>
      </c>
      <c r="CH2822" s="72">
        <v>716.50152150999998</v>
      </c>
      <c r="CI2822" s="72">
        <v>731.52548966999996</v>
      </c>
      <c r="CJ2822" s="96">
        <v>1.1358494934000001</v>
      </c>
      <c r="CK2822" s="96">
        <v>1.0771608641999999</v>
      </c>
      <c r="CL2822" s="96">
        <v>1.1068870784</v>
      </c>
      <c r="CM2822" s="96">
        <v>1.1706465022000001</v>
      </c>
      <c r="CN2822" s="96">
        <v>1.1777443330999999</v>
      </c>
      <c r="CO2822" s="96">
        <v>1.0151779241000001</v>
      </c>
      <c r="CP2822" s="96">
        <v>1.1167083399</v>
      </c>
      <c r="CQ2822" s="96">
        <v>0.99584056389999998</v>
      </c>
      <c r="CR2822" s="96">
        <v>1.1213724574999999</v>
      </c>
      <c r="CS2822" s="95">
        <v>1709</v>
      </c>
      <c r="CT2822" s="95">
        <v>1652</v>
      </c>
      <c r="CU2822" s="95">
        <v>1639</v>
      </c>
      <c r="CV2822" s="95">
        <v>1603</v>
      </c>
      <c r="CW2822" s="95">
        <v>1591</v>
      </c>
      <c r="CX2822" s="96">
        <v>1.0031402519999999</v>
      </c>
      <c r="CY2822" s="96">
        <v>1.0464515619999999</v>
      </c>
      <c r="CZ2822" s="96">
        <v>1.0245840660000001</v>
      </c>
      <c r="DA2822" s="96">
        <v>1.0012614419999999</v>
      </c>
      <c r="DB2822" s="96">
        <v>0.99996722999999998</v>
      </c>
      <c r="DC2822">
        <v>2013</v>
      </c>
      <c r="DD2822" s="6">
        <v>1559.4</v>
      </c>
      <c r="DE2822" s="96">
        <v>9.8550840000000009E-4</v>
      </c>
      <c r="DF2822" s="72">
        <v>860.35</v>
      </c>
      <c r="DG2822" s="96">
        <v>1</v>
      </c>
      <c r="DH2822" s="72">
        <v>860.35</v>
      </c>
      <c r="DI2822" s="72">
        <v>818.63612964000004</v>
      </c>
      <c r="DJ2822" s="96">
        <v>1</v>
      </c>
      <c r="DK2822" s="72">
        <v>860.35</v>
      </c>
      <c r="DL2822" s="96">
        <v>1</v>
      </c>
      <c r="DM2822" s="72">
        <v>860.35</v>
      </c>
      <c r="DN2822" s="96">
        <v>1</v>
      </c>
      <c r="DO2822" s="96">
        <v>3.6340000000000001E-3</v>
      </c>
      <c r="DP2822" s="72">
        <v>3.13</v>
      </c>
      <c r="DQ2822" s="72">
        <v>857.22</v>
      </c>
      <c r="DR2822" t="s">
        <v>422</v>
      </c>
      <c r="DT2822" t="s">
        <v>1038</v>
      </c>
    </row>
    <row r="2823" spans="1:124" x14ac:dyDescent="0.3">
      <c r="A2823" t="s">
        <v>1726</v>
      </c>
      <c r="B2823">
        <v>45902</v>
      </c>
      <c r="C2823" s="95">
        <v>144</v>
      </c>
      <c r="D2823" s="95">
        <v>652894</v>
      </c>
      <c r="E2823" s="95">
        <v>140</v>
      </c>
      <c r="F2823" s="95">
        <v>353057</v>
      </c>
      <c r="G2823" s="95">
        <v>20</v>
      </c>
      <c r="H2823" s="95">
        <v>247741</v>
      </c>
      <c r="I2823" s="95">
        <v>19</v>
      </c>
      <c r="J2823" s="95">
        <v>53525</v>
      </c>
      <c r="K2823" s="95">
        <v>139</v>
      </c>
      <c r="L2823" s="95">
        <v>493018</v>
      </c>
      <c r="M2823" s="95">
        <v>136</v>
      </c>
      <c r="N2823" s="95">
        <v>472985</v>
      </c>
      <c r="O2823" s="95">
        <v>23</v>
      </c>
      <c r="P2823" s="95">
        <v>24490</v>
      </c>
      <c r="Q2823" s="95">
        <v>21</v>
      </c>
      <c r="R2823" s="95">
        <v>59296</v>
      </c>
      <c r="S2823" s="95">
        <v>150</v>
      </c>
      <c r="T2823" s="95">
        <v>627570</v>
      </c>
      <c r="U2823" s="95">
        <v>145</v>
      </c>
      <c r="V2823" s="95">
        <v>509802</v>
      </c>
      <c r="W2823" s="95">
        <v>26</v>
      </c>
      <c r="X2823" s="95">
        <v>109964</v>
      </c>
      <c r="Y2823" s="95">
        <v>23</v>
      </c>
      <c r="Z2823" s="95">
        <v>62956</v>
      </c>
      <c r="AA2823" s="95">
        <v>150</v>
      </c>
      <c r="AB2823" s="95">
        <v>642093</v>
      </c>
      <c r="AC2823" s="95">
        <v>144</v>
      </c>
      <c r="AD2823" s="95">
        <v>691959</v>
      </c>
      <c r="AE2823" s="95">
        <v>27</v>
      </c>
      <c r="AF2823" s="95">
        <v>134859</v>
      </c>
      <c r="AG2823" s="95">
        <v>25</v>
      </c>
      <c r="AH2823" s="95">
        <v>83355</v>
      </c>
      <c r="AI2823" s="95">
        <v>154</v>
      </c>
      <c r="AJ2823" s="95">
        <v>707035</v>
      </c>
      <c r="AK2823" s="95">
        <v>147</v>
      </c>
      <c r="AL2823" s="95">
        <v>742949</v>
      </c>
      <c r="AM2823" s="95">
        <v>29</v>
      </c>
      <c r="AN2823" s="95">
        <v>54362</v>
      </c>
      <c r="AO2823" s="95">
        <v>27</v>
      </c>
      <c r="AP2823" s="95">
        <v>43995</v>
      </c>
      <c r="AQ2823" s="72">
        <v>457.64</v>
      </c>
      <c r="AR2823" s="72">
        <v>213.09</v>
      </c>
      <c r="AS2823" s="72">
        <v>670.73</v>
      </c>
      <c r="AT2823" s="95">
        <v>900635</v>
      </c>
      <c r="AU2823" s="95">
        <v>406582</v>
      </c>
      <c r="AV2823" s="95">
        <v>164</v>
      </c>
      <c r="AW2823" s="95">
        <v>159</v>
      </c>
      <c r="AX2823" s="72">
        <v>266.20999999999998</v>
      </c>
      <c r="AY2823" s="72">
        <v>282.52999999999997</v>
      </c>
      <c r="AZ2823" s="72">
        <v>548.74</v>
      </c>
      <c r="BA2823" s="95">
        <v>517508</v>
      </c>
      <c r="BB2823" s="95">
        <v>532281</v>
      </c>
      <c r="BC2823" s="95">
        <v>162</v>
      </c>
      <c r="BD2823" s="95">
        <v>157</v>
      </c>
      <c r="BE2823" s="72">
        <v>349.21</v>
      </c>
      <c r="BF2823" s="72">
        <v>284.11</v>
      </c>
      <c r="BG2823" s="72">
        <v>633.32000000000005</v>
      </c>
      <c r="BH2823" s="95">
        <v>737534</v>
      </c>
      <c r="BI2823" s="95">
        <v>572758</v>
      </c>
      <c r="BJ2823" s="95">
        <v>176</v>
      </c>
      <c r="BK2823" s="95">
        <v>168</v>
      </c>
      <c r="BL2823" s="72">
        <v>365.8</v>
      </c>
      <c r="BM2823" s="72">
        <v>382.3</v>
      </c>
      <c r="BN2823" s="72">
        <v>748.1</v>
      </c>
      <c r="BO2823" s="95">
        <v>776952</v>
      </c>
      <c r="BP2823" s="95">
        <v>775314</v>
      </c>
      <c r="BQ2823" s="95">
        <v>177</v>
      </c>
      <c r="BR2823" s="95">
        <v>169</v>
      </c>
      <c r="BS2823" s="72">
        <v>346.72</v>
      </c>
      <c r="BT2823" s="72">
        <v>376.89</v>
      </c>
      <c r="BU2823" s="72">
        <v>723.61</v>
      </c>
      <c r="BV2823" s="95">
        <v>761397</v>
      </c>
      <c r="BW2823" s="95">
        <v>786944</v>
      </c>
      <c r="BX2823" s="95">
        <v>183</v>
      </c>
      <c r="BY2823" s="95">
        <v>174</v>
      </c>
      <c r="BZ2823" s="95">
        <v>162</v>
      </c>
      <c r="CA2823" s="95">
        <v>160</v>
      </c>
      <c r="CB2823" s="95">
        <v>172</v>
      </c>
      <c r="CC2823" s="95">
        <v>173</v>
      </c>
      <c r="CD2823" s="95">
        <v>179</v>
      </c>
      <c r="CE2823" s="72">
        <v>650.75523149000003</v>
      </c>
      <c r="CF2823" s="72">
        <v>676.59346364999999</v>
      </c>
      <c r="CG2823" s="72">
        <v>712.40329333</v>
      </c>
      <c r="CH2823" s="72">
        <v>716.50152150999998</v>
      </c>
      <c r="CI2823" s="72">
        <v>731.52548966999996</v>
      </c>
      <c r="CJ2823" s="96">
        <v>1.030694749</v>
      </c>
      <c r="CK2823" s="96">
        <v>0.81103355190000004</v>
      </c>
      <c r="CL2823" s="96">
        <v>0.88899083700000003</v>
      </c>
      <c r="CM2823" s="96">
        <v>1.0441010626</v>
      </c>
      <c r="CN2823" s="96">
        <v>0.98917947520000005</v>
      </c>
      <c r="CO2823" s="96">
        <v>1.0080027867000001</v>
      </c>
      <c r="CP2823" s="96">
        <v>0.94523541779999998</v>
      </c>
      <c r="CQ2823" s="96">
        <v>0.99584056389999998</v>
      </c>
      <c r="CR2823" s="96">
        <v>0.94918335030000001</v>
      </c>
      <c r="CS2823" s="95">
        <v>151</v>
      </c>
      <c r="CT2823" s="95">
        <v>157</v>
      </c>
      <c r="CU2823" s="95">
        <v>163</v>
      </c>
      <c r="CV2823" s="95">
        <v>160</v>
      </c>
      <c r="CW2823" s="95">
        <v>169</v>
      </c>
      <c r="CX2823" s="96">
        <v>1.000906981</v>
      </c>
      <c r="CY2823" s="96">
        <v>0.99135835299999997</v>
      </c>
      <c r="CZ2823" s="96">
        <v>0.97261690899999997</v>
      </c>
      <c r="DA2823" s="96">
        <v>1.034545056</v>
      </c>
      <c r="DB2823" s="96">
        <v>1.038806205</v>
      </c>
      <c r="DC2823">
        <v>2013</v>
      </c>
      <c r="DD2823" s="6">
        <v>165.4</v>
      </c>
      <c r="DE2823" s="96">
        <v>7.4646390000000003E-4</v>
      </c>
      <c r="DF2823" s="72">
        <v>728.42</v>
      </c>
      <c r="DG2823" s="96">
        <v>1</v>
      </c>
      <c r="DH2823" s="72">
        <v>728.42</v>
      </c>
      <c r="DI2823" s="72">
        <v>818.63612964000004</v>
      </c>
      <c r="DJ2823" s="96">
        <v>0.40669398820000002</v>
      </c>
      <c r="DK2823" s="72">
        <v>781.94577207999998</v>
      </c>
      <c r="DL2823" s="96">
        <v>1.0075728719999999</v>
      </c>
      <c r="DM2823" s="72">
        <v>787.86734729</v>
      </c>
      <c r="DN2823" s="96">
        <v>1</v>
      </c>
      <c r="DO2823" s="96">
        <v>1.2650000000000001E-3</v>
      </c>
      <c r="DP2823" s="72">
        <v>1</v>
      </c>
      <c r="DQ2823" s="72">
        <v>786.87</v>
      </c>
      <c r="DR2823" t="s">
        <v>1726</v>
      </c>
      <c r="DT2823" t="s">
        <v>1038</v>
      </c>
    </row>
    <row r="2824" spans="1:124" x14ac:dyDescent="0.3">
      <c r="A2824" t="s">
        <v>1727</v>
      </c>
      <c r="B2824">
        <v>45903</v>
      </c>
      <c r="C2824" s="95">
        <v>329</v>
      </c>
      <c r="D2824" s="95">
        <v>1679735</v>
      </c>
      <c r="E2824" s="95">
        <v>327</v>
      </c>
      <c r="F2824" s="95">
        <v>1299973</v>
      </c>
      <c r="G2824" s="95">
        <v>20</v>
      </c>
      <c r="H2824" s="95">
        <v>58996</v>
      </c>
      <c r="I2824" s="95">
        <v>17</v>
      </c>
      <c r="J2824" s="95">
        <v>113334</v>
      </c>
      <c r="K2824" s="95">
        <v>314</v>
      </c>
      <c r="L2824" s="95">
        <v>1648907</v>
      </c>
      <c r="M2824" s="95">
        <v>312</v>
      </c>
      <c r="N2824" s="95">
        <v>1342137</v>
      </c>
      <c r="O2824" s="95">
        <v>20</v>
      </c>
      <c r="P2824" s="95">
        <v>118815</v>
      </c>
      <c r="Q2824" s="95">
        <v>18</v>
      </c>
      <c r="R2824" s="95">
        <v>132970</v>
      </c>
      <c r="S2824" s="95">
        <v>305</v>
      </c>
      <c r="T2824" s="95">
        <v>1795329</v>
      </c>
      <c r="U2824" s="95">
        <v>303</v>
      </c>
      <c r="V2824" s="95">
        <v>1339806</v>
      </c>
      <c r="W2824" s="95">
        <v>21</v>
      </c>
      <c r="X2824" s="95">
        <v>187587</v>
      </c>
      <c r="Y2824" s="95">
        <v>18</v>
      </c>
      <c r="Z2824" s="95">
        <v>134623</v>
      </c>
      <c r="AA2824" s="95">
        <v>322</v>
      </c>
      <c r="AB2824" s="95">
        <v>2017703</v>
      </c>
      <c r="AC2824" s="95">
        <v>315</v>
      </c>
      <c r="AD2824" s="95">
        <v>1863775</v>
      </c>
      <c r="AE2824" s="95">
        <v>21</v>
      </c>
      <c r="AF2824" s="95">
        <v>92085</v>
      </c>
      <c r="AG2824" s="95">
        <v>19</v>
      </c>
      <c r="AH2824" s="95">
        <v>135926</v>
      </c>
      <c r="AI2824" s="95">
        <v>326</v>
      </c>
      <c r="AJ2824" s="95">
        <v>1829018</v>
      </c>
      <c r="AK2824" s="95">
        <v>320</v>
      </c>
      <c r="AL2824" s="95">
        <v>1847885</v>
      </c>
      <c r="AM2824" s="95">
        <v>23</v>
      </c>
      <c r="AN2824" s="95">
        <v>132982</v>
      </c>
      <c r="AO2824" s="95">
        <v>21</v>
      </c>
      <c r="AP2824" s="95">
        <v>129183</v>
      </c>
      <c r="AQ2824" s="72">
        <v>415.17</v>
      </c>
      <c r="AR2824" s="72">
        <v>342.37</v>
      </c>
      <c r="AS2824" s="72">
        <v>757.54</v>
      </c>
      <c r="AT2824" s="95">
        <v>1738731</v>
      </c>
      <c r="AU2824" s="95">
        <v>1413307</v>
      </c>
      <c r="AV2824" s="95">
        <v>349</v>
      </c>
      <c r="AW2824" s="95">
        <v>344</v>
      </c>
      <c r="AX2824" s="72">
        <v>441.05</v>
      </c>
      <c r="AY2824" s="72">
        <v>372.5</v>
      </c>
      <c r="AZ2824" s="72">
        <v>813.55</v>
      </c>
      <c r="BA2824" s="95">
        <v>1767722</v>
      </c>
      <c r="BB2824" s="95">
        <v>1475107</v>
      </c>
      <c r="BC2824" s="95">
        <v>334</v>
      </c>
      <c r="BD2824" s="95">
        <v>330</v>
      </c>
      <c r="BE2824" s="72">
        <v>506.88</v>
      </c>
      <c r="BF2824" s="72">
        <v>382.77</v>
      </c>
      <c r="BG2824" s="72">
        <v>889.65</v>
      </c>
      <c r="BH2824" s="95">
        <v>1982916</v>
      </c>
      <c r="BI2824" s="95">
        <v>1474429</v>
      </c>
      <c r="BJ2824" s="95">
        <v>326</v>
      </c>
      <c r="BK2824" s="95">
        <v>321</v>
      </c>
      <c r="BL2824" s="72">
        <v>512.58000000000004</v>
      </c>
      <c r="BM2824" s="72">
        <v>498.93</v>
      </c>
      <c r="BN2824" s="72">
        <v>1011.51</v>
      </c>
      <c r="BO2824" s="95">
        <v>2109788</v>
      </c>
      <c r="BP2824" s="95">
        <v>1999701</v>
      </c>
      <c r="BQ2824" s="95">
        <v>343</v>
      </c>
      <c r="BR2824" s="95">
        <v>334</v>
      </c>
      <c r="BS2824" s="72">
        <v>468.48</v>
      </c>
      <c r="BT2824" s="72">
        <v>483.15</v>
      </c>
      <c r="BU2824" s="72">
        <v>951.63</v>
      </c>
      <c r="BV2824" s="95">
        <v>1962000</v>
      </c>
      <c r="BW2824" s="95">
        <v>1977068</v>
      </c>
      <c r="BX2824" s="95">
        <v>349</v>
      </c>
      <c r="BY2824" s="95">
        <v>341</v>
      </c>
      <c r="BZ2824" s="95">
        <v>347</v>
      </c>
      <c r="CA2824" s="95">
        <v>332</v>
      </c>
      <c r="CB2824" s="95">
        <v>324</v>
      </c>
      <c r="CC2824" s="95">
        <v>339</v>
      </c>
      <c r="CD2824" s="95">
        <v>345</v>
      </c>
      <c r="CE2824" s="72">
        <v>650.75523149000003</v>
      </c>
      <c r="CF2824" s="72">
        <v>676.59346364999999</v>
      </c>
      <c r="CG2824" s="72">
        <v>712.40329333</v>
      </c>
      <c r="CH2824" s="72">
        <v>716.50152150999998</v>
      </c>
      <c r="CI2824" s="72">
        <v>731.52548966999996</v>
      </c>
      <c r="CJ2824" s="96">
        <v>1.1640935997999999</v>
      </c>
      <c r="CK2824" s="96">
        <v>1.2024207203999999</v>
      </c>
      <c r="CL2824" s="96">
        <v>1.248801077</v>
      </c>
      <c r="CM2824" s="96">
        <v>1.4117346154999999</v>
      </c>
      <c r="CN2824" s="96">
        <v>1.3008842664</v>
      </c>
      <c r="CO2824" s="96">
        <v>0.9609741557</v>
      </c>
      <c r="CP2824" s="96">
        <v>1.3169832386</v>
      </c>
      <c r="CQ2824" s="96">
        <v>0.99584056389999998</v>
      </c>
      <c r="CR2824" s="96">
        <v>1.3224838376000001</v>
      </c>
      <c r="CS2824" s="95">
        <v>354</v>
      </c>
      <c r="CT2824" s="95">
        <v>333</v>
      </c>
      <c r="CU2824" s="95">
        <v>326</v>
      </c>
      <c r="CV2824" s="95">
        <v>326</v>
      </c>
      <c r="CW2824" s="95">
        <v>336</v>
      </c>
      <c r="CX2824" s="96">
        <v>0.92892523900000001</v>
      </c>
      <c r="CY2824" s="96">
        <v>0.930681443</v>
      </c>
      <c r="CZ2824" s="96">
        <v>1.0035988140000001</v>
      </c>
      <c r="DA2824" s="96">
        <v>0.91493572999999995</v>
      </c>
      <c r="DB2824" s="96">
        <v>1.0280743880000001</v>
      </c>
      <c r="DC2824">
        <v>2013</v>
      </c>
      <c r="DD2824" s="6">
        <v>334</v>
      </c>
      <c r="DE2824" s="96">
        <v>8.0125029999999998E-4</v>
      </c>
      <c r="DF2824" s="72">
        <v>1014.84</v>
      </c>
      <c r="DG2824" s="96">
        <v>1</v>
      </c>
      <c r="DH2824" s="72">
        <v>1014.84</v>
      </c>
      <c r="DI2824" s="72">
        <v>818.63612964000004</v>
      </c>
      <c r="DJ2824" s="96">
        <v>0.57792733110000005</v>
      </c>
      <c r="DK2824" s="72">
        <v>932.02770878000001</v>
      </c>
      <c r="DL2824" s="96">
        <v>1.0075728719999999</v>
      </c>
      <c r="DM2824" s="72">
        <v>939.08583527999997</v>
      </c>
      <c r="DN2824" s="96">
        <v>1</v>
      </c>
      <c r="DO2824" s="96">
        <v>2.813E-3</v>
      </c>
      <c r="DP2824" s="72">
        <v>2.64</v>
      </c>
      <c r="DQ2824" s="72">
        <v>936.45</v>
      </c>
      <c r="DR2824" t="s">
        <v>1727</v>
      </c>
      <c r="DT2824" t="s">
        <v>1038</v>
      </c>
    </row>
    <row r="2825" spans="1:124" x14ac:dyDescent="0.3">
      <c r="A2825" t="s">
        <v>1728</v>
      </c>
      <c r="B2825">
        <v>45904</v>
      </c>
      <c r="C2825" s="95">
        <v>470</v>
      </c>
      <c r="D2825" s="95">
        <v>2011636</v>
      </c>
      <c r="E2825" s="95">
        <v>453</v>
      </c>
      <c r="F2825" s="95">
        <v>1923804</v>
      </c>
      <c r="G2825" s="95">
        <v>46</v>
      </c>
      <c r="H2825" s="95">
        <v>202780</v>
      </c>
      <c r="I2825" s="95">
        <v>45</v>
      </c>
      <c r="J2825" s="95">
        <v>177868</v>
      </c>
      <c r="K2825" s="95">
        <v>492</v>
      </c>
      <c r="L2825" s="95">
        <v>2085551</v>
      </c>
      <c r="M2825" s="95">
        <v>476</v>
      </c>
      <c r="N2825" s="95">
        <v>2268757</v>
      </c>
      <c r="O2825" s="95">
        <v>48</v>
      </c>
      <c r="P2825" s="95">
        <v>301314</v>
      </c>
      <c r="Q2825" s="95">
        <v>46</v>
      </c>
      <c r="R2825" s="95">
        <v>220298</v>
      </c>
      <c r="S2825" s="95">
        <v>516</v>
      </c>
      <c r="T2825" s="95">
        <v>2285646</v>
      </c>
      <c r="U2825" s="95">
        <v>494</v>
      </c>
      <c r="V2825" s="95">
        <v>2119258</v>
      </c>
      <c r="W2825" s="95">
        <v>46</v>
      </c>
      <c r="X2825" s="95">
        <v>203379</v>
      </c>
      <c r="Y2825" s="95">
        <v>45</v>
      </c>
      <c r="Z2825" s="95">
        <v>231788</v>
      </c>
      <c r="AA2825" s="95">
        <v>521</v>
      </c>
      <c r="AB2825" s="95">
        <v>2118887</v>
      </c>
      <c r="AC2825" s="95">
        <v>496</v>
      </c>
      <c r="AD2825" s="95">
        <v>2242827</v>
      </c>
      <c r="AE2825" s="95">
        <v>45</v>
      </c>
      <c r="AF2825" s="95">
        <v>409462</v>
      </c>
      <c r="AG2825" s="95">
        <v>43</v>
      </c>
      <c r="AH2825" s="95">
        <v>253546</v>
      </c>
      <c r="AI2825" s="95">
        <v>527</v>
      </c>
      <c r="AJ2825" s="95">
        <v>3288464.82</v>
      </c>
      <c r="AK2825" s="95">
        <v>500</v>
      </c>
      <c r="AL2825" s="95">
        <v>2578262.69</v>
      </c>
      <c r="AM2825" s="95">
        <v>48</v>
      </c>
      <c r="AN2825" s="95">
        <v>303701</v>
      </c>
      <c r="AO2825" s="95">
        <v>43</v>
      </c>
      <c r="AP2825" s="95">
        <v>272491</v>
      </c>
      <c r="AQ2825" s="72">
        <v>357.63</v>
      </c>
      <c r="AR2825" s="72">
        <v>351.69</v>
      </c>
      <c r="AS2825" s="72">
        <v>709.32</v>
      </c>
      <c r="AT2825" s="95">
        <v>2214416</v>
      </c>
      <c r="AU2825" s="95">
        <v>2101672</v>
      </c>
      <c r="AV2825" s="95">
        <v>516</v>
      </c>
      <c r="AW2825" s="95">
        <v>498</v>
      </c>
      <c r="AX2825" s="72">
        <v>368.34</v>
      </c>
      <c r="AY2825" s="72">
        <v>397.36</v>
      </c>
      <c r="AZ2825" s="72">
        <v>765.7</v>
      </c>
      <c r="BA2825" s="95">
        <v>2386865</v>
      </c>
      <c r="BB2825" s="95">
        <v>2489055</v>
      </c>
      <c r="BC2825" s="95">
        <v>540</v>
      </c>
      <c r="BD2825" s="95">
        <v>522</v>
      </c>
      <c r="BE2825" s="72">
        <v>369.07</v>
      </c>
      <c r="BF2825" s="72">
        <v>363.49</v>
      </c>
      <c r="BG2825" s="72">
        <v>732.56</v>
      </c>
      <c r="BH2825" s="95">
        <v>2489025</v>
      </c>
      <c r="BI2825" s="95">
        <v>2351046</v>
      </c>
      <c r="BJ2825" s="95">
        <v>562</v>
      </c>
      <c r="BK2825" s="95">
        <v>539</v>
      </c>
      <c r="BL2825" s="72">
        <v>372.25</v>
      </c>
      <c r="BM2825" s="72">
        <v>385.96</v>
      </c>
      <c r="BN2825" s="72">
        <v>758.21</v>
      </c>
      <c r="BO2825" s="95">
        <v>2528349</v>
      </c>
      <c r="BP2825" s="95">
        <v>2496373</v>
      </c>
      <c r="BQ2825" s="95">
        <v>566</v>
      </c>
      <c r="BR2825" s="95">
        <v>539</v>
      </c>
      <c r="BS2825" s="72">
        <v>520.6</v>
      </c>
      <c r="BT2825" s="72">
        <v>437.5</v>
      </c>
      <c r="BU2825" s="72">
        <v>958.1</v>
      </c>
      <c r="BV2825" s="95">
        <v>3592165.82</v>
      </c>
      <c r="BW2825" s="95">
        <v>2850753.69</v>
      </c>
      <c r="BX2825" s="95">
        <v>575</v>
      </c>
      <c r="BY2825" s="95">
        <v>543</v>
      </c>
      <c r="BZ2825" s="95">
        <v>507</v>
      </c>
      <c r="CA2825" s="95">
        <v>531</v>
      </c>
      <c r="CB2825" s="95">
        <v>551</v>
      </c>
      <c r="CC2825" s="95">
        <v>553</v>
      </c>
      <c r="CD2825" s="95">
        <v>559</v>
      </c>
      <c r="CE2825" s="72">
        <v>650.75523149000003</v>
      </c>
      <c r="CF2825" s="72">
        <v>676.59346364999999</v>
      </c>
      <c r="CG2825" s="72">
        <v>712.40329333</v>
      </c>
      <c r="CH2825" s="72">
        <v>716.50152150999998</v>
      </c>
      <c r="CI2825" s="72">
        <v>731.52548966999996</v>
      </c>
      <c r="CJ2825" s="96">
        <v>1.0899950790999999</v>
      </c>
      <c r="CK2825" s="96">
        <v>1.1316987838999999</v>
      </c>
      <c r="CL2825" s="96">
        <v>1.0282939549000001</v>
      </c>
      <c r="CM2825" s="96">
        <v>1.0582112909000001</v>
      </c>
      <c r="CN2825" s="96">
        <v>1.3097287976</v>
      </c>
      <c r="CO2825" s="96">
        <v>0.97323470089999997</v>
      </c>
      <c r="CP2825" s="96">
        <v>1.1544857373999999</v>
      </c>
      <c r="CQ2825" s="96">
        <v>0.99584056389999998</v>
      </c>
      <c r="CR2825" s="96">
        <v>1.1593076386000001</v>
      </c>
      <c r="CS2825" s="95">
        <v>499</v>
      </c>
      <c r="CT2825" s="95">
        <v>528</v>
      </c>
      <c r="CU2825" s="95">
        <v>536</v>
      </c>
      <c r="CV2825" s="95">
        <v>547</v>
      </c>
      <c r="CW2825" s="95">
        <v>542</v>
      </c>
      <c r="CX2825" s="96">
        <v>1.0327916509999999</v>
      </c>
      <c r="CY2825" s="96">
        <v>1.0310688450000001</v>
      </c>
      <c r="CZ2825" s="96">
        <v>0.93490405200000004</v>
      </c>
      <c r="DA2825" s="96">
        <v>0.96268505000000004</v>
      </c>
      <c r="DB2825" s="96">
        <v>0.91061577199999999</v>
      </c>
      <c r="DC2825">
        <v>2013</v>
      </c>
      <c r="DD2825" s="6">
        <v>528.20000000000005</v>
      </c>
      <c r="DE2825" s="96">
        <v>6.1781059999999998E-4</v>
      </c>
      <c r="DF2825" s="72">
        <v>889.79</v>
      </c>
      <c r="DG2825" s="96">
        <v>1</v>
      </c>
      <c r="DH2825" s="72">
        <v>889.79</v>
      </c>
      <c r="DI2825" s="72">
        <v>818.63612964000004</v>
      </c>
      <c r="DJ2825" s="96">
        <v>0.7267736924</v>
      </c>
      <c r="DK2825" s="72">
        <v>870.34889072999999</v>
      </c>
      <c r="DL2825" s="96">
        <v>1.0075728719999999</v>
      </c>
      <c r="DM2825" s="72">
        <v>876.93993144000001</v>
      </c>
      <c r="DN2825" s="96">
        <v>1</v>
      </c>
      <c r="DO2825" s="96">
        <v>2.8419999999999999E-3</v>
      </c>
      <c r="DP2825" s="72">
        <v>2.4900000000000002</v>
      </c>
      <c r="DQ2825" s="72">
        <v>874.45</v>
      </c>
      <c r="DR2825" t="s">
        <v>1728</v>
      </c>
      <c r="DT2825" t="s">
        <v>1038</v>
      </c>
    </row>
    <row r="2826" spans="1:124" x14ac:dyDescent="0.3">
      <c r="A2826" t="s">
        <v>1729</v>
      </c>
      <c r="B2826">
        <v>45905</v>
      </c>
      <c r="C2826" s="95">
        <v>1331</v>
      </c>
      <c r="D2826" s="95">
        <v>5497186</v>
      </c>
      <c r="E2826" s="95">
        <v>1275</v>
      </c>
      <c r="F2826" s="95">
        <v>4731795</v>
      </c>
      <c r="G2826" s="95">
        <v>136</v>
      </c>
      <c r="H2826" s="95">
        <v>417683</v>
      </c>
      <c r="I2826" s="95">
        <v>131</v>
      </c>
      <c r="J2826" s="95">
        <v>462112</v>
      </c>
      <c r="K2826" s="95">
        <v>1327</v>
      </c>
      <c r="L2826" s="95">
        <v>6395212</v>
      </c>
      <c r="M2826" s="95">
        <v>1274</v>
      </c>
      <c r="N2826" s="95">
        <v>4984768</v>
      </c>
      <c r="O2826" s="95">
        <v>136</v>
      </c>
      <c r="P2826" s="95">
        <v>712430</v>
      </c>
      <c r="Q2826" s="95">
        <v>130</v>
      </c>
      <c r="R2826" s="95">
        <v>502953</v>
      </c>
      <c r="S2826" s="95">
        <v>1328</v>
      </c>
      <c r="T2826" s="95">
        <v>6006146</v>
      </c>
      <c r="U2826" s="95">
        <v>1268</v>
      </c>
      <c r="V2826" s="95">
        <v>5187057</v>
      </c>
      <c r="W2826" s="95">
        <v>138</v>
      </c>
      <c r="X2826" s="95">
        <v>708379</v>
      </c>
      <c r="Y2826" s="95">
        <v>128</v>
      </c>
      <c r="Z2826" s="95">
        <v>507279</v>
      </c>
      <c r="AA2826" s="95">
        <v>1327</v>
      </c>
      <c r="AB2826" s="95">
        <v>4760218</v>
      </c>
      <c r="AC2826" s="95">
        <v>1264</v>
      </c>
      <c r="AD2826" s="95">
        <v>5044956</v>
      </c>
      <c r="AE2826" s="95">
        <v>139</v>
      </c>
      <c r="AF2826" s="95">
        <v>499182</v>
      </c>
      <c r="AG2826" s="95">
        <v>130</v>
      </c>
      <c r="AH2826" s="95">
        <v>485430</v>
      </c>
      <c r="AI2826" s="95">
        <v>1308</v>
      </c>
      <c r="AJ2826" s="95">
        <v>5776659</v>
      </c>
      <c r="AK2826" s="95">
        <v>1246</v>
      </c>
      <c r="AL2826" s="95">
        <v>5645949.9000000004</v>
      </c>
      <c r="AM2826" s="95">
        <v>136</v>
      </c>
      <c r="AN2826" s="95">
        <v>509944</v>
      </c>
      <c r="AO2826" s="95">
        <v>127</v>
      </c>
      <c r="AP2826" s="95">
        <v>583462</v>
      </c>
      <c r="AQ2826" s="72">
        <v>336</v>
      </c>
      <c r="AR2826" s="72">
        <v>307.83999999999997</v>
      </c>
      <c r="AS2826" s="72">
        <v>643.84</v>
      </c>
      <c r="AT2826" s="95">
        <v>5914869</v>
      </c>
      <c r="AU2826" s="95">
        <v>5193907</v>
      </c>
      <c r="AV2826" s="95">
        <v>1467</v>
      </c>
      <c r="AW2826" s="95">
        <v>1406</v>
      </c>
      <c r="AX2826" s="72">
        <v>404.86</v>
      </c>
      <c r="AY2826" s="72">
        <v>325.72000000000003</v>
      </c>
      <c r="AZ2826" s="72">
        <v>730.58</v>
      </c>
      <c r="BA2826" s="95">
        <v>7107642</v>
      </c>
      <c r="BB2826" s="95">
        <v>5487721</v>
      </c>
      <c r="BC2826" s="95">
        <v>1463</v>
      </c>
      <c r="BD2826" s="95">
        <v>1404</v>
      </c>
      <c r="BE2826" s="72">
        <v>381.68</v>
      </c>
      <c r="BF2826" s="72">
        <v>339.92</v>
      </c>
      <c r="BG2826" s="72">
        <v>721.6</v>
      </c>
      <c r="BH2826" s="95">
        <v>6714525</v>
      </c>
      <c r="BI2826" s="95">
        <v>5694336</v>
      </c>
      <c r="BJ2826" s="95">
        <v>1466</v>
      </c>
      <c r="BK2826" s="95">
        <v>1396</v>
      </c>
      <c r="BL2826" s="72">
        <v>298.97000000000003</v>
      </c>
      <c r="BM2826" s="72">
        <v>330.61</v>
      </c>
      <c r="BN2826" s="72">
        <v>629.58000000000004</v>
      </c>
      <c r="BO2826" s="95">
        <v>5259400</v>
      </c>
      <c r="BP2826" s="95">
        <v>5530386</v>
      </c>
      <c r="BQ2826" s="95">
        <v>1466</v>
      </c>
      <c r="BR2826" s="95">
        <v>1394</v>
      </c>
      <c r="BS2826" s="72">
        <v>362.8</v>
      </c>
      <c r="BT2826" s="72">
        <v>378.09</v>
      </c>
      <c r="BU2826" s="72">
        <v>740.89</v>
      </c>
      <c r="BV2826" s="95">
        <v>6286603</v>
      </c>
      <c r="BW2826" s="95">
        <v>6229411.9000000004</v>
      </c>
      <c r="BX2826" s="95">
        <v>1444</v>
      </c>
      <c r="BY2826" s="95">
        <v>1373</v>
      </c>
      <c r="BZ2826" s="95">
        <v>1438</v>
      </c>
      <c r="CA2826" s="95">
        <v>1434</v>
      </c>
      <c r="CB2826" s="95">
        <v>1432</v>
      </c>
      <c r="CC2826" s="95">
        <v>1432</v>
      </c>
      <c r="CD2826" s="95">
        <v>1409</v>
      </c>
      <c r="CE2826" s="72">
        <v>650.75523149000003</v>
      </c>
      <c r="CF2826" s="72">
        <v>676.59346364999999</v>
      </c>
      <c r="CG2826" s="72">
        <v>712.40329333</v>
      </c>
      <c r="CH2826" s="72">
        <v>716.50152150999998</v>
      </c>
      <c r="CI2826" s="72">
        <v>731.52548966999996</v>
      </c>
      <c r="CJ2826" s="96">
        <v>0.98937352919999999</v>
      </c>
      <c r="CK2826" s="96">
        <v>1.0797916907</v>
      </c>
      <c r="CL2826" s="96">
        <v>1.0129094107000001</v>
      </c>
      <c r="CM2826" s="96">
        <v>0.87868620109999995</v>
      </c>
      <c r="CN2826" s="96">
        <v>1.0128013452</v>
      </c>
      <c r="CO2826" s="96">
        <v>0.92309333130000004</v>
      </c>
      <c r="CP2826" s="96">
        <v>1.0775859834999999</v>
      </c>
      <c r="CQ2826" s="96">
        <v>0.99584056389999998</v>
      </c>
      <c r="CR2826" s="96">
        <v>1.0820867001000001</v>
      </c>
      <c r="CS2826" s="95">
        <v>1420</v>
      </c>
      <c r="CT2826" s="95">
        <v>1446</v>
      </c>
      <c r="CU2826" s="95">
        <v>1430</v>
      </c>
      <c r="CV2826" s="95">
        <v>1421</v>
      </c>
      <c r="CW2826" s="95">
        <v>1408</v>
      </c>
      <c r="CX2826" s="96">
        <v>0.89459745000000002</v>
      </c>
      <c r="CY2826" s="96">
        <v>0.91252277400000004</v>
      </c>
      <c r="CZ2826" s="96">
        <v>0.93258252200000002</v>
      </c>
      <c r="DA2826" s="96">
        <v>0.94855405299999995</v>
      </c>
      <c r="DB2826" s="96">
        <v>0.92735465900000003</v>
      </c>
      <c r="DC2826">
        <v>2013</v>
      </c>
      <c r="DD2826" s="6">
        <v>1394.6</v>
      </c>
      <c r="DE2826" s="96">
        <v>2.6189184000000002E-3</v>
      </c>
      <c r="DF2826" s="72">
        <v>828.86</v>
      </c>
      <c r="DG2826" s="96">
        <v>1</v>
      </c>
      <c r="DH2826" s="72">
        <v>828.86</v>
      </c>
      <c r="DI2826" s="72">
        <v>818.63612964000004</v>
      </c>
      <c r="DJ2826" s="96">
        <v>1</v>
      </c>
      <c r="DK2826" s="72">
        <v>828.86</v>
      </c>
      <c r="DL2826" s="96">
        <v>1</v>
      </c>
      <c r="DM2826" s="72">
        <v>828.86</v>
      </c>
      <c r="DN2826" s="96">
        <v>1</v>
      </c>
      <c r="DO2826" s="96">
        <v>7.7060000000000002E-3</v>
      </c>
      <c r="DP2826" s="72">
        <v>6.39</v>
      </c>
      <c r="DQ2826" s="72">
        <v>822.47</v>
      </c>
      <c r="DR2826" t="s">
        <v>1729</v>
      </c>
      <c r="DT2826" t="s">
        <v>1038</v>
      </c>
    </row>
    <row r="2827" spans="1:124" x14ac:dyDescent="0.3">
      <c r="A2827" t="s">
        <v>1730</v>
      </c>
      <c r="B2827">
        <v>45910</v>
      </c>
      <c r="C2827" s="95">
        <v>100522</v>
      </c>
      <c r="D2827" s="95">
        <v>466188873</v>
      </c>
      <c r="E2827" s="95">
        <v>92840</v>
      </c>
      <c r="F2827" s="95">
        <v>386790081</v>
      </c>
      <c r="G2827" s="95">
        <v>19166</v>
      </c>
      <c r="H2827" s="95">
        <v>82547060</v>
      </c>
      <c r="I2827" s="95">
        <v>16301</v>
      </c>
      <c r="J2827" s="95">
        <v>73552564</v>
      </c>
      <c r="K2827" s="95">
        <v>100351</v>
      </c>
      <c r="L2827" s="95">
        <v>473794187</v>
      </c>
      <c r="M2827" s="95">
        <v>91951</v>
      </c>
      <c r="N2827" s="95">
        <v>410883336</v>
      </c>
      <c r="O2827" s="95">
        <v>19958</v>
      </c>
      <c r="P2827" s="95">
        <v>87313618</v>
      </c>
      <c r="Q2827" s="95">
        <v>16992</v>
      </c>
      <c r="R2827" s="95">
        <v>82297962</v>
      </c>
      <c r="S2827" s="95">
        <v>101986</v>
      </c>
      <c r="T2827" s="95">
        <v>505492766</v>
      </c>
      <c r="U2827" s="95">
        <v>92519</v>
      </c>
      <c r="V2827" s="95">
        <v>443151137</v>
      </c>
      <c r="W2827" s="95">
        <v>20502</v>
      </c>
      <c r="X2827" s="95">
        <v>91692645</v>
      </c>
      <c r="Y2827" s="95">
        <v>17523</v>
      </c>
      <c r="Z2827" s="95">
        <v>94050477</v>
      </c>
      <c r="AA2827" s="95">
        <v>103271</v>
      </c>
      <c r="AB2827" s="95">
        <v>472932502</v>
      </c>
      <c r="AC2827" s="95">
        <v>92763</v>
      </c>
      <c r="AD2827" s="95">
        <v>474208474</v>
      </c>
      <c r="AE2827" s="95">
        <v>20964</v>
      </c>
      <c r="AF2827" s="95">
        <v>106377587</v>
      </c>
      <c r="AG2827" s="95">
        <v>17916</v>
      </c>
      <c r="AH2827" s="95">
        <v>109181583</v>
      </c>
      <c r="AI2827" s="95">
        <v>105398</v>
      </c>
      <c r="AJ2827" s="95">
        <v>488827203.04000002</v>
      </c>
      <c r="AK2827" s="95">
        <v>94027</v>
      </c>
      <c r="AL2827" s="95">
        <v>488931420.30000001</v>
      </c>
      <c r="AM2827" s="95">
        <v>21634</v>
      </c>
      <c r="AN2827" s="95">
        <v>107469649</v>
      </c>
      <c r="AO2827" s="95">
        <v>18511</v>
      </c>
      <c r="AP2827" s="95">
        <v>111885835.61</v>
      </c>
      <c r="AQ2827" s="72">
        <v>382.06</v>
      </c>
      <c r="AR2827" s="72">
        <v>351.49</v>
      </c>
      <c r="AS2827" s="72">
        <v>733.55</v>
      </c>
      <c r="AT2827" s="95">
        <v>548735933</v>
      </c>
      <c r="AU2827" s="95">
        <v>460342645</v>
      </c>
      <c r="AV2827" s="95">
        <v>119688</v>
      </c>
      <c r="AW2827" s="95">
        <v>109141</v>
      </c>
      <c r="AX2827" s="72">
        <v>388.66</v>
      </c>
      <c r="AY2827" s="72">
        <v>377.25</v>
      </c>
      <c r="AZ2827" s="72">
        <v>765.91</v>
      </c>
      <c r="BA2827" s="95">
        <v>561107805</v>
      </c>
      <c r="BB2827" s="95">
        <v>493181298</v>
      </c>
      <c r="BC2827" s="95">
        <v>120309</v>
      </c>
      <c r="BD2827" s="95">
        <v>108943</v>
      </c>
      <c r="BE2827" s="72">
        <v>406.29</v>
      </c>
      <c r="BF2827" s="72">
        <v>406.82</v>
      </c>
      <c r="BG2827" s="72">
        <v>813.11</v>
      </c>
      <c r="BH2827" s="95">
        <v>597185411</v>
      </c>
      <c r="BI2827" s="95">
        <v>537201614</v>
      </c>
      <c r="BJ2827" s="95">
        <v>122488</v>
      </c>
      <c r="BK2827" s="95">
        <v>110042</v>
      </c>
      <c r="BL2827" s="72">
        <v>388.58</v>
      </c>
      <c r="BM2827" s="72">
        <v>439.25</v>
      </c>
      <c r="BN2827" s="72">
        <v>827.83</v>
      </c>
      <c r="BO2827" s="95">
        <v>579310089</v>
      </c>
      <c r="BP2827" s="95">
        <v>583390057</v>
      </c>
      <c r="BQ2827" s="95">
        <v>124235</v>
      </c>
      <c r="BR2827" s="95">
        <v>110679</v>
      </c>
      <c r="BS2827" s="72">
        <v>391.17</v>
      </c>
      <c r="BT2827" s="72">
        <v>444.9</v>
      </c>
      <c r="BU2827" s="72">
        <v>836.07</v>
      </c>
      <c r="BV2827" s="95">
        <v>596296852.03999996</v>
      </c>
      <c r="BW2827" s="95">
        <v>600817255.90999997</v>
      </c>
      <c r="BX2827" s="95">
        <v>127032</v>
      </c>
      <c r="BY2827" s="95">
        <v>112538</v>
      </c>
      <c r="BZ2827" s="95">
        <v>114661</v>
      </c>
      <c r="CA2827" s="95">
        <v>114832</v>
      </c>
      <c r="CB2827" s="95">
        <v>116489</v>
      </c>
      <c r="CC2827" s="95">
        <v>117800</v>
      </c>
      <c r="CD2827" s="95">
        <v>119942</v>
      </c>
      <c r="CE2827" s="72">
        <v>650.75523149000003</v>
      </c>
      <c r="CF2827" s="72">
        <v>676.59346364999999</v>
      </c>
      <c r="CG2827" s="72">
        <v>712.40329333</v>
      </c>
      <c r="CH2827" s="72">
        <v>716.50152150999998</v>
      </c>
      <c r="CI2827" s="72">
        <v>731.52548966999996</v>
      </c>
      <c r="CJ2827" s="96">
        <v>1.1272287405999999</v>
      </c>
      <c r="CK2827" s="96">
        <v>1.1320091622999999</v>
      </c>
      <c r="CL2827" s="96">
        <v>1.1413619331</v>
      </c>
      <c r="CM2827" s="96">
        <v>1.1553778674999999</v>
      </c>
      <c r="CN2827" s="96">
        <v>1.1429130110000001</v>
      </c>
      <c r="CO2827" s="96">
        <v>1.0347979107</v>
      </c>
      <c r="CP2827" s="96">
        <v>1.1014499847000001</v>
      </c>
      <c r="CQ2827" s="96">
        <v>0.99584056389999998</v>
      </c>
      <c r="CR2827" s="96">
        <v>1.1060503733</v>
      </c>
      <c r="CS2827" s="95">
        <v>106051</v>
      </c>
      <c r="CT2827" s="95">
        <v>107294</v>
      </c>
      <c r="CU2827" s="95">
        <v>108358</v>
      </c>
      <c r="CV2827" s="95">
        <v>109168</v>
      </c>
      <c r="CW2827" s="95">
        <v>110664</v>
      </c>
      <c r="CX2827" s="96">
        <v>1.0090808520000001</v>
      </c>
      <c r="CY2827" s="96">
        <v>1.0316428289999999</v>
      </c>
      <c r="CZ2827" s="96">
        <v>1.035493298</v>
      </c>
      <c r="DA2827" s="96">
        <v>1.047676088</v>
      </c>
      <c r="DB2827" s="96">
        <v>1.04911698</v>
      </c>
      <c r="DC2827">
        <v>2013</v>
      </c>
      <c r="DD2827" s="6">
        <v>110268.6</v>
      </c>
      <c r="DE2827" s="96">
        <v>2.3993958000000002E-3</v>
      </c>
      <c r="DF2827" s="72">
        <v>847.4</v>
      </c>
      <c r="DG2827" s="96">
        <v>0.99997082130000003</v>
      </c>
      <c r="DH2827" s="72">
        <v>847.37527397999997</v>
      </c>
      <c r="DI2827" s="72">
        <v>850.37490820000005</v>
      </c>
      <c r="DJ2827" s="96">
        <v>1</v>
      </c>
      <c r="DK2827" s="72">
        <v>847.37527397999997</v>
      </c>
      <c r="DL2827" s="96">
        <v>1</v>
      </c>
      <c r="DM2827" s="72">
        <v>847.37527397999997</v>
      </c>
      <c r="DN2827" s="96">
        <v>1</v>
      </c>
      <c r="DO2827" s="96">
        <v>6.4989999999999996E-3</v>
      </c>
      <c r="DP2827" s="72">
        <v>5.51</v>
      </c>
      <c r="DQ2827" s="72">
        <v>841.87</v>
      </c>
      <c r="DR2827" t="s">
        <v>1730</v>
      </c>
      <c r="DT2827" t="s">
        <v>1038</v>
      </c>
    </row>
    <row r="2828" spans="1:124" x14ac:dyDescent="0.3">
      <c r="A2828" t="s">
        <v>334</v>
      </c>
      <c r="B2828">
        <v>45911</v>
      </c>
      <c r="C2828" s="95">
        <v>16230</v>
      </c>
      <c r="D2828" s="95">
        <v>60529616</v>
      </c>
      <c r="E2828" s="95">
        <v>15778</v>
      </c>
      <c r="F2828" s="95">
        <v>57226358</v>
      </c>
      <c r="G2828" s="95">
        <v>2802</v>
      </c>
      <c r="H2828" s="95">
        <v>9863806</v>
      </c>
      <c r="I2828" s="95">
        <v>2594</v>
      </c>
      <c r="J2828" s="95">
        <v>10054147</v>
      </c>
      <c r="K2828" s="95">
        <v>15811</v>
      </c>
      <c r="L2828" s="95">
        <v>61325571</v>
      </c>
      <c r="M2828" s="95">
        <v>15329</v>
      </c>
      <c r="N2828" s="95">
        <v>59070057</v>
      </c>
      <c r="O2828" s="95">
        <v>2828</v>
      </c>
      <c r="P2828" s="95">
        <v>10098871</v>
      </c>
      <c r="Q2828" s="95">
        <v>2608</v>
      </c>
      <c r="R2828" s="95">
        <v>10482876</v>
      </c>
      <c r="S2828" s="95">
        <v>15751</v>
      </c>
      <c r="T2828" s="95">
        <v>64019297</v>
      </c>
      <c r="U2828" s="95">
        <v>15227</v>
      </c>
      <c r="V2828" s="95">
        <v>61856518</v>
      </c>
      <c r="W2828" s="95">
        <v>2899</v>
      </c>
      <c r="X2828" s="95">
        <v>9335992</v>
      </c>
      <c r="Y2828" s="95">
        <v>2665</v>
      </c>
      <c r="Z2828" s="95">
        <v>10937741</v>
      </c>
      <c r="AA2828" s="95">
        <v>15771</v>
      </c>
      <c r="AB2828" s="95">
        <v>54577799</v>
      </c>
      <c r="AC2828" s="95">
        <v>15181</v>
      </c>
      <c r="AD2828" s="95">
        <v>65638048</v>
      </c>
      <c r="AE2828" s="95">
        <v>2966</v>
      </c>
      <c r="AF2828" s="95">
        <v>9911785</v>
      </c>
      <c r="AG2828" s="95">
        <v>2726</v>
      </c>
      <c r="AH2828" s="95">
        <v>11901686</v>
      </c>
      <c r="AI2828" s="95">
        <v>16052</v>
      </c>
      <c r="AJ2828" s="95">
        <v>59284694.380000003</v>
      </c>
      <c r="AK2828" s="95">
        <v>15396</v>
      </c>
      <c r="AL2828" s="95">
        <v>69928394.480000004</v>
      </c>
      <c r="AM2828" s="95">
        <v>3101</v>
      </c>
      <c r="AN2828" s="95">
        <v>10976365</v>
      </c>
      <c r="AO2828" s="95">
        <v>2859</v>
      </c>
      <c r="AP2828" s="95">
        <v>13199097.17</v>
      </c>
      <c r="AQ2828" s="72">
        <v>308.22000000000003</v>
      </c>
      <c r="AR2828" s="72">
        <v>305.18</v>
      </c>
      <c r="AS2828" s="72">
        <v>613.4</v>
      </c>
      <c r="AT2828" s="95">
        <v>70393422</v>
      </c>
      <c r="AU2828" s="95">
        <v>67280505</v>
      </c>
      <c r="AV2828" s="95">
        <v>19032</v>
      </c>
      <c r="AW2828" s="95">
        <v>18372</v>
      </c>
      <c r="AX2828" s="72">
        <v>319.33</v>
      </c>
      <c r="AY2828" s="72">
        <v>323.14</v>
      </c>
      <c r="AZ2828" s="72">
        <v>642.47</v>
      </c>
      <c r="BA2828" s="95">
        <v>71424442</v>
      </c>
      <c r="BB2828" s="95">
        <v>69552933</v>
      </c>
      <c r="BC2828" s="95">
        <v>18639</v>
      </c>
      <c r="BD2828" s="95">
        <v>17937</v>
      </c>
      <c r="BE2828" s="72">
        <v>327.77</v>
      </c>
      <c r="BF2828" s="72">
        <v>339.04</v>
      </c>
      <c r="BG2828" s="72">
        <v>666.81</v>
      </c>
      <c r="BH2828" s="95">
        <v>73355289</v>
      </c>
      <c r="BI2828" s="95">
        <v>72794259</v>
      </c>
      <c r="BJ2828" s="95">
        <v>18650</v>
      </c>
      <c r="BK2828" s="95">
        <v>17892</v>
      </c>
      <c r="BL2828" s="72">
        <v>286.82</v>
      </c>
      <c r="BM2828" s="72">
        <v>360.84</v>
      </c>
      <c r="BN2828" s="72">
        <v>647.66</v>
      </c>
      <c r="BO2828" s="95">
        <v>64489584</v>
      </c>
      <c r="BP2828" s="95">
        <v>77539734</v>
      </c>
      <c r="BQ2828" s="95">
        <v>18737</v>
      </c>
      <c r="BR2828" s="95">
        <v>17907</v>
      </c>
      <c r="BS2828" s="72">
        <v>305.7</v>
      </c>
      <c r="BT2828" s="72">
        <v>379.47</v>
      </c>
      <c r="BU2828" s="72">
        <v>685.17</v>
      </c>
      <c r="BV2828" s="95">
        <v>70261059.379999995</v>
      </c>
      <c r="BW2828" s="95">
        <v>83127491.650000006</v>
      </c>
      <c r="BX2828" s="95">
        <v>19153</v>
      </c>
      <c r="BY2828" s="95">
        <v>18255</v>
      </c>
      <c r="BZ2828" s="95">
        <v>18717</v>
      </c>
      <c r="CA2828" s="95">
        <v>18300</v>
      </c>
      <c r="CB2828" s="95">
        <v>18285</v>
      </c>
      <c r="CC2828" s="95">
        <v>18343</v>
      </c>
      <c r="CD2828" s="95">
        <v>18714</v>
      </c>
      <c r="CE2828" s="72">
        <v>650.75523149000003</v>
      </c>
      <c r="CF2828" s="72">
        <v>676.59346364999999</v>
      </c>
      <c r="CG2828" s="72">
        <v>712.40329333</v>
      </c>
      <c r="CH2828" s="72">
        <v>716.50152150999998</v>
      </c>
      <c r="CI2828" s="72">
        <v>731.52548966999996</v>
      </c>
      <c r="CJ2828" s="96">
        <v>0.94259710919999995</v>
      </c>
      <c r="CK2828" s="96">
        <v>0.94956577990000002</v>
      </c>
      <c r="CL2828" s="96">
        <v>0.93600072629999997</v>
      </c>
      <c r="CM2828" s="96">
        <v>0.9039199228</v>
      </c>
      <c r="CN2828" s="96">
        <v>0.93663175060000003</v>
      </c>
      <c r="CO2828" s="96">
        <v>1.0139789992999999</v>
      </c>
      <c r="CP2828" s="96">
        <v>0.9208702137</v>
      </c>
      <c r="CQ2828" s="96">
        <v>0.99584056389999998</v>
      </c>
      <c r="CR2828" s="96">
        <v>0.92471638089999997</v>
      </c>
      <c r="CS2828" s="95">
        <v>17427</v>
      </c>
      <c r="CT2828" s="95">
        <v>17081</v>
      </c>
      <c r="CU2828" s="95">
        <v>17029</v>
      </c>
      <c r="CV2828" s="95">
        <v>16985</v>
      </c>
      <c r="CW2828" s="95">
        <v>17190</v>
      </c>
      <c r="CX2828" s="96">
        <v>1.0121682860000001</v>
      </c>
      <c r="CY2828" s="96">
        <v>1.023935673</v>
      </c>
      <c r="CZ2828" s="96">
        <v>1.0056736639999999</v>
      </c>
      <c r="DA2828" s="96">
        <v>1.0090534920000001</v>
      </c>
      <c r="DB2828" s="96">
        <v>1.019015454</v>
      </c>
      <c r="DC2828">
        <v>2013</v>
      </c>
      <c r="DD2828" s="6">
        <v>18072.599999999999</v>
      </c>
      <c r="DE2828" s="96">
        <v>6.8265790000000002E-4</v>
      </c>
      <c r="DF2828" s="72">
        <v>709.69</v>
      </c>
      <c r="DG2828" s="96">
        <v>1</v>
      </c>
      <c r="DH2828" s="72">
        <v>709.69</v>
      </c>
      <c r="DI2828" s="72">
        <v>719.46192169999995</v>
      </c>
      <c r="DJ2828" s="96">
        <v>1</v>
      </c>
      <c r="DK2828" s="72">
        <v>709.69</v>
      </c>
      <c r="DL2828" s="96">
        <v>1</v>
      </c>
      <c r="DM2828" s="72">
        <v>709.69</v>
      </c>
      <c r="DN2828" s="96">
        <v>1</v>
      </c>
      <c r="DO2828" s="96">
        <v>2.9030000000000002E-3</v>
      </c>
      <c r="DP2828" s="72">
        <v>2.06</v>
      </c>
      <c r="DQ2828" s="72">
        <v>707.63</v>
      </c>
      <c r="DR2828" t="s">
        <v>334</v>
      </c>
      <c r="DT2828" t="s">
        <v>1038</v>
      </c>
    </row>
    <row r="2829" spans="1:124" x14ac:dyDescent="0.3">
      <c r="A2829" t="s">
        <v>428</v>
      </c>
      <c r="B2829">
        <v>45912</v>
      </c>
      <c r="C2829" s="95">
        <v>189</v>
      </c>
      <c r="D2829" s="95">
        <v>409087</v>
      </c>
      <c r="E2829" s="95">
        <v>184</v>
      </c>
      <c r="F2829" s="95">
        <v>427496</v>
      </c>
      <c r="G2829" s="95">
        <v>17</v>
      </c>
      <c r="H2829" s="95">
        <v>27536</v>
      </c>
      <c r="I2829" s="95">
        <v>17</v>
      </c>
      <c r="J2829" s="95">
        <v>22100</v>
      </c>
      <c r="K2829" s="95">
        <v>182</v>
      </c>
      <c r="L2829" s="95">
        <v>692218</v>
      </c>
      <c r="M2829" s="95">
        <v>179</v>
      </c>
      <c r="N2829" s="95">
        <v>491855</v>
      </c>
      <c r="O2829" s="95">
        <v>19</v>
      </c>
      <c r="P2829" s="95">
        <v>17608</v>
      </c>
      <c r="Q2829" s="95">
        <v>19</v>
      </c>
      <c r="R2829" s="95">
        <v>53412</v>
      </c>
      <c r="S2829" s="95">
        <v>183</v>
      </c>
      <c r="T2829" s="95">
        <v>695898</v>
      </c>
      <c r="U2829" s="95">
        <v>178</v>
      </c>
      <c r="V2829" s="95">
        <v>541074</v>
      </c>
      <c r="W2829" s="95">
        <v>25</v>
      </c>
      <c r="X2829" s="95">
        <v>22670</v>
      </c>
      <c r="Y2829" s="95">
        <v>25</v>
      </c>
      <c r="Z2829" s="95">
        <v>44235</v>
      </c>
      <c r="AA2829" s="95">
        <v>178</v>
      </c>
      <c r="AB2829" s="95">
        <v>611541</v>
      </c>
      <c r="AC2829" s="95">
        <v>171</v>
      </c>
      <c r="AD2829" s="95">
        <v>571634</v>
      </c>
      <c r="AE2829" s="95">
        <v>28</v>
      </c>
      <c r="AF2829" s="95">
        <v>13974</v>
      </c>
      <c r="AG2829" s="95">
        <v>26</v>
      </c>
      <c r="AH2829" s="95">
        <v>47073</v>
      </c>
      <c r="AI2829" s="95">
        <v>184</v>
      </c>
      <c r="AJ2829" s="95">
        <v>737515</v>
      </c>
      <c r="AK2829" s="95">
        <v>179</v>
      </c>
      <c r="AL2829" s="95">
        <v>643544</v>
      </c>
      <c r="AM2829" s="95">
        <v>27</v>
      </c>
      <c r="AN2829" s="95">
        <v>15230</v>
      </c>
      <c r="AO2829" s="95">
        <v>25</v>
      </c>
      <c r="AP2829" s="95">
        <v>39359</v>
      </c>
      <c r="AQ2829" s="72">
        <v>176.63</v>
      </c>
      <c r="AR2829" s="72">
        <v>186.4</v>
      </c>
      <c r="AS2829" s="72">
        <v>363.03</v>
      </c>
      <c r="AT2829" s="95">
        <v>436623</v>
      </c>
      <c r="AU2829" s="95">
        <v>449596</v>
      </c>
      <c r="AV2829" s="95">
        <v>206</v>
      </c>
      <c r="AW2829" s="95">
        <v>201</v>
      </c>
      <c r="AX2829" s="72">
        <v>294.29000000000002</v>
      </c>
      <c r="AY2829" s="72">
        <v>229.49</v>
      </c>
      <c r="AZ2829" s="72">
        <v>523.78</v>
      </c>
      <c r="BA2829" s="95">
        <v>709826</v>
      </c>
      <c r="BB2829" s="95">
        <v>545267</v>
      </c>
      <c r="BC2829" s="95">
        <v>201</v>
      </c>
      <c r="BD2829" s="95">
        <v>198</v>
      </c>
      <c r="BE2829" s="72">
        <v>287.89</v>
      </c>
      <c r="BF2829" s="72">
        <v>240.27</v>
      </c>
      <c r="BG2829" s="72">
        <v>528.16</v>
      </c>
      <c r="BH2829" s="95">
        <v>718568</v>
      </c>
      <c r="BI2829" s="95">
        <v>585309</v>
      </c>
      <c r="BJ2829" s="95">
        <v>208</v>
      </c>
      <c r="BK2829" s="95">
        <v>203</v>
      </c>
      <c r="BL2829" s="72">
        <v>253.04</v>
      </c>
      <c r="BM2829" s="72">
        <v>261.72000000000003</v>
      </c>
      <c r="BN2829" s="72">
        <v>514.76</v>
      </c>
      <c r="BO2829" s="95">
        <v>625515</v>
      </c>
      <c r="BP2829" s="95">
        <v>618707</v>
      </c>
      <c r="BQ2829" s="95">
        <v>206</v>
      </c>
      <c r="BR2829" s="95">
        <v>197</v>
      </c>
      <c r="BS2829" s="72">
        <v>297.29000000000002</v>
      </c>
      <c r="BT2829" s="72">
        <v>278.95999999999998</v>
      </c>
      <c r="BU2829" s="72">
        <v>576.25</v>
      </c>
      <c r="BV2829" s="95">
        <v>752745</v>
      </c>
      <c r="BW2829" s="95">
        <v>682903</v>
      </c>
      <c r="BX2829" s="95">
        <v>211</v>
      </c>
      <c r="BY2829" s="95">
        <v>204</v>
      </c>
      <c r="BZ2829" s="95">
        <v>204</v>
      </c>
      <c r="CA2829" s="95">
        <v>200</v>
      </c>
      <c r="CB2829" s="95">
        <v>206</v>
      </c>
      <c r="CC2829" s="95">
        <v>202</v>
      </c>
      <c r="CD2829" s="95">
        <v>208</v>
      </c>
      <c r="CE2829" s="72">
        <v>650.75523149000003</v>
      </c>
      <c r="CF2829" s="72">
        <v>676.59346364999999</v>
      </c>
      <c r="CG2829" s="72">
        <v>712.40329333</v>
      </c>
      <c r="CH2829" s="72">
        <v>716.50152150999998</v>
      </c>
      <c r="CI2829" s="72">
        <v>731.52548966999996</v>
      </c>
      <c r="CJ2829" s="96">
        <v>0.55785951830000002</v>
      </c>
      <c r="CK2829" s="96">
        <v>0.7741428615</v>
      </c>
      <c r="CL2829" s="96">
        <v>0.74137781920000001</v>
      </c>
      <c r="CM2829" s="96">
        <v>0.7184353202</v>
      </c>
      <c r="CN2829" s="96">
        <v>0.78773741740000003</v>
      </c>
      <c r="CO2829" s="96">
        <v>0.86437652060000003</v>
      </c>
      <c r="CP2829" s="96">
        <v>0.82823928030000005</v>
      </c>
      <c r="CQ2829" s="96">
        <v>0.99584056389999998</v>
      </c>
      <c r="CR2829" s="96">
        <v>0.831698559</v>
      </c>
      <c r="CS2829" s="95">
        <v>217</v>
      </c>
      <c r="CT2829" s="95">
        <v>211</v>
      </c>
      <c r="CU2829" s="95">
        <v>207</v>
      </c>
      <c r="CV2829" s="95">
        <v>191</v>
      </c>
      <c r="CW2829" s="95">
        <v>211</v>
      </c>
      <c r="CX2829" s="96">
        <v>0.88139821299999999</v>
      </c>
      <c r="CY2829" s="96">
        <v>0.78264882000000002</v>
      </c>
      <c r="CZ2829" s="96">
        <v>0.91034043200000003</v>
      </c>
      <c r="DA2829" s="96">
        <v>0.87345849200000003</v>
      </c>
      <c r="DB2829" s="96">
        <v>0.87528482100000005</v>
      </c>
      <c r="DC2829">
        <v>2013</v>
      </c>
      <c r="DD2829" s="6">
        <v>200.6</v>
      </c>
      <c r="DE2829" s="96">
        <v>2.0368769999999999E-3</v>
      </c>
      <c r="DF2829" s="72">
        <v>637.44000000000005</v>
      </c>
      <c r="DG2829" s="96">
        <v>1</v>
      </c>
      <c r="DH2829" s="72">
        <v>637.44000000000005</v>
      </c>
      <c r="DI2829" s="72">
        <v>818.63612964000004</v>
      </c>
      <c r="DJ2829" s="96">
        <v>0.44788391350000001</v>
      </c>
      <c r="DK2829" s="72">
        <v>737.48129798000002</v>
      </c>
      <c r="DL2829" s="96">
        <v>1.0075728719999999</v>
      </c>
      <c r="DM2829" s="72">
        <v>743.06614941999999</v>
      </c>
      <c r="DN2829" s="96">
        <v>1</v>
      </c>
      <c r="DO2829" s="96">
        <v>6.6350000000000003E-3</v>
      </c>
      <c r="DP2829" s="72">
        <v>4.93</v>
      </c>
      <c r="DQ2829" s="72">
        <v>738.14</v>
      </c>
      <c r="DR2829" t="s">
        <v>428</v>
      </c>
      <c r="DT2829" t="s">
        <v>1038</v>
      </c>
    </row>
    <row r="2830" spans="1:124" x14ac:dyDescent="0.3">
      <c r="A2830" t="s">
        <v>1731</v>
      </c>
      <c r="B2830">
        <v>45913</v>
      </c>
      <c r="C2830" s="95">
        <v>1673</v>
      </c>
      <c r="D2830" s="95">
        <v>9314760</v>
      </c>
      <c r="E2830" s="95">
        <v>1647</v>
      </c>
      <c r="F2830" s="95">
        <v>6707124</v>
      </c>
      <c r="G2830" s="95">
        <v>246</v>
      </c>
      <c r="H2830" s="95">
        <v>1030149</v>
      </c>
      <c r="I2830" s="95">
        <v>231</v>
      </c>
      <c r="J2830" s="95">
        <v>898196</v>
      </c>
      <c r="K2830" s="95">
        <v>1658</v>
      </c>
      <c r="L2830" s="95">
        <v>9262945</v>
      </c>
      <c r="M2830" s="95">
        <v>1625</v>
      </c>
      <c r="N2830" s="95">
        <v>6971571</v>
      </c>
      <c r="O2830" s="95">
        <v>246</v>
      </c>
      <c r="P2830" s="95">
        <v>1040545</v>
      </c>
      <c r="Q2830" s="95">
        <v>232</v>
      </c>
      <c r="R2830" s="95">
        <v>899494</v>
      </c>
      <c r="S2830" s="95">
        <v>1612</v>
      </c>
      <c r="T2830" s="95">
        <v>8998001</v>
      </c>
      <c r="U2830" s="95">
        <v>1569</v>
      </c>
      <c r="V2830" s="95">
        <v>6590745</v>
      </c>
      <c r="W2830" s="95">
        <v>261</v>
      </c>
      <c r="X2830" s="95">
        <v>1276752</v>
      </c>
      <c r="Y2830" s="95">
        <v>244</v>
      </c>
      <c r="Z2830" s="95">
        <v>916662</v>
      </c>
      <c r="AA2830" s="95">
        <v>1566</v>
      </c>
      <c r="AB2830" s="95">
        <v>7734304</v>
      </c>
      <c r="AC2830" s="95">
        <v>1523</v>
      </c>
      <c r="AD2830" s="95">
        <v>6954267</v>
      </c>
      <c r="AE2830" s="95">
        <v>257</v>
      </c>
      <c r="AF2830" s="95">
        <v>1432899</v>
      </c>
      <c r="AG2830" s="95">
        <v>239</v>
      </c>
      <c r="AH2830" s="95">
        <v>972528</v>
      </c>
      <c r="AI2830" s="95">
        <v>1503</v>
      </c>
      <c r="AJ2830" s="95">
        <v>7884662</v>
      </c>
      <c r="AK2830" s="95">
        <v>1461</v>
      </c>
      <c r="AL2830" s="95">
        <v>6707660</v>
      </c>
      <c r="AM2830" s="95">
        <v>225</v>
      </c>
      <c r="AN2830" s="95">
        <v>1386252</v>
      </c>
      <c r="AO2830" s="95">
        <v>209</v>
      </c>
      <c r="AP2830" s="95">
        <v>991142</v>
      </c>
      <c r="AQ2830" s="72">
        <v>449.23</v>
      </c>
      <c r="AR2830" s="72">
        <v>337.47</v>
      </c>
      <c r="AS2830" s="72">
        <v>786.7</v>
      </c>
      <c r="AT2830" s="95">
        <v>10344909</v>
      </c>
      <c r="AU2830" s="95">
        <v>7605320</v>
      </c>
      <c r="AV2830" s="95">
        <v>1919</v>
      </c>
      <c r="AW2830" s="95">
        <v>1878</v>
      </c>
      <c r="AX2830" s="72">
        <v>450.96</v>
      </c>
      <c r="AY2830" s="72">
        <v>353.22</v>
      </c>
      <c r="AZ2830" s="72">
        <v>804.18</v>
      </c>
      <c r="BA2830" s="95">
        <v>10303490</v>
      </c>
      <c r="BB2830" s="95">
        <v>7871065</v>
      </c>
      <c r="BC2830" s="95">
        <v>1904</v>
      </c>
      <c r="BD2830" s="95">
        <v>1857</v>
      </c>
      <c r="BE2830" s="72">
        <v>457.14</v>
      </c>
      <c r="BF2830" s="72">
        <v>345.07</v>
      </c>
      <c r="BG2830" s="72">
        <v>802.21</v>
      </c>
      <c r="BH2830" s="95">
        <v>10274753</v>
      </c>
      <c r="BI2830" s="95">
        <v>7507407</v>
      </c>
      <c r="BJ2830" s="95">
        <v>1873</v>
      </c>
      <c r="BK2830" s="95">
        <v>1813</v>
      </c>
      <c r="BL2830" s="72">
        <v>419.05</v>
      </c>
      <c r="BM2830" s="72">
        <v>374.9</v>
      </c>
      <c r="BN2830" s="72">
        <v>793.95</v>
      </c>
      <c r="BO2830" s="95">
        <v>9167203</v>
      </c>
      <c r="BP2830" s="95">
        <v>7926795</v>
      </c>
      <c r="BQ2830" s="95">
        <v>1823</v>
      </c>
      <c r="BR2830" s="95">
        <v>1762</v>
      </c>
      <c r="BS2830" s="72">
        <v>447.09</v>
      </c>
      <c r="BT2830" s="72">
        <v>384.17</v>
      </c>
      <c r="BU2830" s="72">
        <v>831.26</v>
      </c>
      <c r="BV2830" s="95">
        <v>9270914</v>
      </c>
      <c r="BW2830" s="95">
        <v>7698802</v>
      </c>
      <c r="BX2830" s="95">
        <v>1728</v>
      </c>
      <c r="BY2830" s="95">
        <v>1670</v>
      </c>
      <c r="BZ2830" s="95">
        <v>1899</v>
      </c>
      <c r="CA2830" s="95">
        <v>1881</v>
      </c>
      <c r="CB2830" s="95">
        <v>1844</v>
      </c>
      <c r="CC2830" s="95">
        <v>1794</v>
      </c>
      <c r="CD2830" s="95">
        <v>1700</v>
      </c>
      <c r="CE2830" s="72">
        <v>650.75523149000003</v>
      </c>
      <c r="CF2830" s="72">
        <v>676.59346364999999</v>
      </c>
      <c r="CG2830" s="72">
        <v>712.40329333</v>
      </c>
      <c r="CH2830" s="72">
        <v>716.50152150999998</v>
      </c>
      <c r="CI2830" s="72">
        <v>731.52548966999996</v>
      </c>
      <c r="CJ2830" s="96">
        <v>1.2089030744</v>
      </c>
      <c r="CK2830" s="96">
        <v>1.1885719316000001</v>
      </c>
      <c r="CL2830" s="96">
        <v>1.1260616107999999</v>
      </c>
      <c r="CM2830" s="96">
        <v>1.1080925527000001</v>
      </c>
      <c r="CN2830" s="96">
        <v>1.1363377104000001</v>
      </c>
      <c r="CO2830" s="96">
        <v>1.0334373414</v>
      </c>
      <c r="CP2830" s="96">
        <v>1.1162683306000001</v>
      </c>
      <c r="CQ2830" s="96">
        <v>0.99584056389999998</v>
      </c>
      <c r="CR2830" s="96">
        <v>1.1209306105000001</v>
      </c>
      <c r="CS2830" s="95">
        <v>1840</v>
      </c>
      <c r="CT2830" s="95">
        <v>1880</v>
      </c>
      <c r="CU2830" s="95">
        <v>1803</v>
      </c>
      <c r="CV2830" s="95">
        <v>1741</v>
      </c>
      <c r="CW2830" s="95">
        <v>1647</v>
      </c>
      <c r="CX2830" s="96">
        <v>0.99953963899999998</v>
      </c>
      <c r="CY2830" s="96">
        <v>1.0416700940000001</v>
      </c>
      <c r="CZ2830" s="96">
        <v>1.048635486</v>
      </c>
      <c r="DA2830" s="96">
        <v>1.0417390200000001</v>
      </c>
      <c r="DB2830" s="96">
        <v>1.0364966739999999</v>
      </c>
      <c r="DC2830">
        <v>2013</v>
      </c>
      <c r="DD2830" s="6">
        <v>1796</v>
      </c>
      <c r="DE2830" s="96">
        <v>2.7742884999999999E-3</v>
      </c>
      <c r="DF2830" s="72">
        <v>858.48</v>
      </c>
      <c r="DG2830" s="96">
        <v>1</v>
      </c>
      <c r="DH2830" s="72">
        <v>858.48</v>
      </c>
      <c r="DI2830" s="72">
        <v>818.63612964000004</v>
      </c>
      <c r="DJ2830" s="96">
        <v>1</v>
      </c>
      <c r="DK2830" s="72">
        <v>858.48</v>
      </c>
      <c r="DL2830" s="96">
        <v>1</v>
      </c>
      <c r="DM2830" s="72">
        <v>858.48</v>
      </c>
      <c r="DN2830" s="96">
        <v>1</v>
      </c>
      <c r="DO2830" s="96">
        <v>8.1180000000000002E-3</v>
      </c>
      <c r="DP2830" s="72">
        <v>6.97</v>
      </c>
      <c r="DQ2830" s="72">
        <v>851.51</v>
      </c>
      <c r="DR2830" t="s">
        <v>1731</v>
      </c>
      <c r="DT2830" t="s">
        <v>1038</v>
      </c>
    </row>
    <row r="2831" spans="1:124" x14ac:dyDescent="0.3">
      <c r="A2831" t="s">
        <v>1732</v>
      </c>
      <c r="B2831">
        <v>45920</v>
      </c>
      <c r="C2831" s="95">
        <v>346</v>
      </c>
      <c r="D2831" s="95">
        <v>1583949</v>
      </c>
      <c r="E2831" s="95">
        <v>338</v>
      </c>
      <c r="F2831" s="95">
        <v>1480197</v>
      </c>
      <c r="G2831" s="95">
        <v>27</v>
      </c>
      <c r="H2831" s="95">
        <v>181879</v>
      </c>
      <c r="I2831" s="95">
        <v>26</v>
      </c>
      <c r="J2831" s="95">
        <v>216579</v>
      </c>
      <c r="K2831" s="95">
        <v>345</v>
      </c>
      <c r="L2831" s="95">
        <v>1544375</v>
      </c>
      <c r="M2831" s="95">
        <v>339</v>
      </c>
      <c r="N2831" s="95">
        <v>1601806</v>
      </c>
      <c r="O2831" s="95">
        <v>27</v>
      </c>
      <c r="P2831" s="95">
        <v>172133</v>
      </c>
      <c r="Q2831" s="95">
        <v>26</v>
      </c>
      <c r="R2831" s="95">
        <v>377446</v>
      </c>
      <c r="S2831" s="95">
        <v>333</v>
      </c>
      <c r="T2831" s="95">
        <v>1695238</v>
      </c>
      <c r="U2831" s="95">
        <v>324</v>
      </c>
      <c r="V2831" s="95">
        <v>1695562</v>
      </c>
      <c r="W2831" s="95">
        <v>29</v>
      </c>
      <c r="X2831" s="95">
        <v>157918</v>
      </c>
      <c r="Y2831" s="95">
        <v>27</v>
      </c>
      <c r="Z2831" s="95">
        <v>244638</v>
      </c>
      <c r="AA2831" s="95">
        <v>335</v>
      </c>
      <c r="AB2831" s="95">
        <v>1763541</v>
      </c>
      <c r="AC2831" s="95">
        <v>325</v>
      </c>
      <c r="AD2831" s="95">
        <v>1797895</v>
      </c>
      <c r="AE2831" s="95">
        <v>32</v>
      </c>
      <c r="AF2831" s="95">
        <v>145612</v>
      </c>
      <c r="AG2831" s="95">
        <v>30</v>
      </c>
      <c r="AH2831" s="95">
        <v>302787</v>
      </c>
      <c r="AI2831" s="95">
        <v>319</v>
      </c>
      <c r="AJ2831" s="95">
        <v>1894885</v>
      </c>
      <c r="AK2831" s="95">
        <v>311</v>
      </c>
      <c r="AL2831" s="95">
        <v>1833050</v>
      </c>
      <c r="AM2831" s="95">
        <v>32</v>
      </c>
      <c r="AN2831" s="95">
        <v>204977</v>
      </c>
      <c r="AO2831" s="95">
        <v>30</v>
      </c>
      <c r="AP2831" s="95">
        <v>277930</v>
      </c>
      <c r="AQ2831" s="72">
        <v>394.51</v>
      </c>
      <c r="AR2831" s="72">
        <v>388.46</v>
      </c>
      <c r="AS2831" s="72">
        <v>782.97</v>
      </c>
      <c r="AT2831" s="95">
        <v>1765828</v>
      </c>
      <c r="AU2831" s="95">
        <v>1696776</v>
      </c>
      <c r="AV2831" s="95">
        <v>373</v>
      </c>
      <c r="AW2831" s="95">
        <v>364</v>
      </c>
      <c r="AX2831" s="72">
        <v>384.52</v>
      </c>
      <c r="AY2831" s="72">
        <v>451.88</v>
      </c>
      <c r="AZ2831" s="72">
        <v>836.4</v>
      </c>
      <c r="BA2831" s="95">
        <v>1716508</v>
      </c>
      <c r="BB2831" s="95">
        <v>1979252</v>
      </c>
      <c r="BC2831" s="95">
        <v>372</v>
      </c>
      <c r="BD2831" s="95">
        <v>365</v>
      </c>
      <c r="BE2831" s="72">
        <v>426.6</v>
      </c>
      <c r="BF2831" s="72">
        <v>460.64</v>
      </c>
      <c r="BG2831" s="72">
        <v>887.24</v>
      </c>
      <c r="BH2831" s="95">
        <v>1853156</v>
      </c>
      <c r="BI2831" s="95">
        <v>1940200</v>
      </c>
      <c r="BJ2831" s="95">
        <v>362</v>
      </c>
      <c r="BK2831" s="95">
        <v>351</v>
      </c>
      <c r="BL2831" s="72">
        <v>433.5</v>
      </c>
      <c r="BM2831" s="72">
        <v>493.12</v>
      </c>
      <c r="BN2831" s="72">
        <v>926.62</v>
      </c>
      <c r="BO2831" s="95">
        <v>1909153</v>
      </c>
      <c r="BP2831" s="95">
        <v>2100682</v>
      </c>
      <c r="BQ2831" s="95">
        <v>367</v>
      </c>
      <c r="BR2831" s="95">
        <v>355</v>
      </c>
      <c r="BS2831" s="72">
        <v>498.54</v>
      </c>
      <c r="BT2831" s="72">
        <v>515.88</v>
      </c>
      <c r="BU2831" s="72">
        <v>1014.42</v>
      </c>
      <c r="BV2831" s="95">
        <v>2099862</v>
      </c>
      <c r="BW2831" s="95">
        <v>2110980</v>
      </c>
      <c r="BX2831" s="95">
        <v>351</v>
      </c>
      <c r="BY2831" s="95">
        <v>341</v>
      </c>
      <c r="BZ2831" s="95">
        <v>369</v>
      </c>
      <c r="CA2831" s="95">
        <v>369</v>
      </c>
      <c r="CB2831" s="95">
        <v>357</v>
      </c>
      <c r="CC2831" s="95">
        <v>361</v>
      </c>
      <c r="CD2831" s="95">
        <v>346</v>
      </c>
      <c r="CE2831" s="72">
        <v>650.75523149000003</v>
      </c>
      <c r="CF2831" s="72">
        <v>676.59346364999999</v>
      </c>
      <c r="CG2831" s="72">
        <v>712.40329333</v>
      </c>
      <c r="CH2831" s="72">
        <v>716.50152150999998</v>
      </c>
      <c r="CI2831" s="72">
        <v>731.52548966999996</v>
      </c>
      <c r="CJ2831" s="96">
        <v>1.2031712725999999</v>
      </c>
      <c r="CK2831" s="96">
        <v>1.2361928469000001</v>
      </c>
      <c r="CL2831" s="96">
        <v>1.2454181617</v>
      </c>
      <c r="CM2831" s="96">
        <v>1.2932561511</v>
      </c>
      <c r="CN2831" s="96">
        <v>1.3867185959999999</v>
      </c>
      <c r="CO2831" s="96">
        <v>0.92369566510000001</v>
      </c>
      <c r="CP2831" s="96">
        <v>1.3781069392</v>
      </c>
      <c r="CQ2831" s="96">
        <v>0.99584056389999998</v>
      </c>
      <c r="CR2831" s="96">
        <v>1.3838628314000001</v>
      </c>
      <c r="CS2831" s="95">
        <v>371</v>
      </c>
      <c r="CT2831" s="95">
        <v>378</v>
      </c>
      <c r="CU2831" s="95">
        <v>368</v>
      </c>
      <c r="CV2831" s="95">
        <v>377</v>
      </c>
      <c r="CW2831" s="95">
        <v>370</v>
      </c>
      <c r="CX2831" s="96">
        <v>0.93713728299999999</v>
      </c>
      <c r="CY2831" s="96">
        <v>0.95428283899999999</v>
      </c>
      <c r="CZ2831" s="96">
        <v>0.92348147899999999</v>
      </c>
      <c r="DA2831" s="96">
        <v>0.93106524599999996</v>
      </c>
      <c r="DB2831" s="96">
        <v>0.87167322300000005</v>
      </c>
      <c r="DC2831">
        <v>2013</v>
      </c>
      <c r="DD2831" s="6">
        <v>355.2</v>
      </c>
      <c r="DE2831" s="96">
        <v>8.4673799999999998E-4</v>
      </c>
      <c r="DF2831" s="72">
        <v>1061.8900000000001</v>
      </c>
      <c r="DG2831" s="96">
        <v>1</v>
      </c>
      <c r="DH2831" s="72">
        <v>1061.8900000000001</v>
      </c>
      <c r="DI2831" s="72">
        <v>818.63612964000004</v>
      </c>
      <c r="DJ2831" s="96">
        <v>0.59598657700000002</v>
      </c>
      <c r="DK2831" s="72">
        <v>963.61217119000003</v>
      </c>
      <c r="DL2831" s="96">
        <v>1.0075728719999999</v>
      </c>
      <c r="DM2831" s="72">
        <v>970.90948276999995</v>
      </c>
      <c r="DN2831" s="96">
        <v>1</v>
      </c>
      <c r="DO2831" s="96">
        <v>3.15E-3</v>
      </c>
      <c r="DP2831" s="72">
        <v>3.06</v>
      </c>
      <c r="DQ2831" s="72">
        <v>967.85</v>
      </c>
      <c r="DR2831" t="s">
        <v>1732</v>
      </c>
      <c r="DT2831" t="s">
        <v>1038</v>
      </c>
    </row>
    <row r="2832" spans="1:124" x14ac:dyDescent="0.3">
      <c r="A2832" t="s">
        <v>1733</v>
      </c>
      <c r="B2832">
        <v>45921</v>
      </c>
      <c r="C2832" s="95">
        <v>3293</v>
      </c>
      <c r="D2832" s="95">
        <v>17810222</v>
      </c>
      <c r="E2832" s="95">
        <v>3187</v>
      </c>
      <c r="F2832" s="95">
        <v>15014595</v>
      </c>
      <c r="G2832" s="95">
        <v>568</v>
      </c>
      <c r="H2832" s="95">
        <v>1953277</v>
      </c>
      <c r="I2832" s="95">
        <v>532</v>
      </c>
      <c r="J2832" s="95">
        <v>2151633</v>
      </c>
      <c r="K2832" s="95">
        <v>3174</v>
      </c>
      <c r="L2832" s="95">
        <v>17132600</v>
      </c>
      <c r="M2832" s="95">
        <v>3047</v>
      </c>
      <c r="N2832" s="95">
        <v>15191587</v>
      </c>
      <c r="O2832" s="95">
        <v>598</v>
      </c>
      <c r="P2832" s="95">
        <v>1849689</v>
      </c>
      <c r="Q2832" s="95">
        <v>560</v>
      </c>
      <c r="R2832" s="95">
        <v>2220290</v>
      </c>
      <c r="S2832" s="95">
        <v>3066</v>
      </c>
      <c r="T2832" s="95">
        <v>16289568</v>
      </c>
      <c r="U2832" s="95">
        <v>2925</v>
      </c>
      <c r="V2832" s="95">
        <v>14502294</v>
      </c>
      <c r="W2832" s="95">
        <v>614</v>
      </c>
      <c r="X2832" s="95">
        <v>2571143</v>
      </c>
      <c r="Y2832" s="95">
        <v>568</v>
      </c>
      <c r="Z2832" s="95">
        <v>2592869</v>
      </c>
      <c r="AA2832" s="95">
        <v>3126</v>
      </c>
      <c r="AB2832" s="95">
        <v>13346375</v>
      </c>
      <c r="AC2832" s="95">
        <v>2965</v>
      </c>
      <c r="AD2832" s="95">
        <v>15075231</v>
      </c>
      <c r="AE2832" s="95">
        <v>629</v>
      </c>
      <c r="AF2832" s="95">
        <v>2117071</v>
      </c>
      <c r="AG2832" s="95">
        <v>580</v>
      </c>
      <c r="AH2832" s="95">
        <v>2798637</v>
      </c>
      <c r="AI2832" s="95">
        <v>3171</v>
      </c>
      <c r="AJ2832" s="95">
        <v>15889985</v>
      </c>
      <c r="AK2832" s="95">
        <v>3009</v>
      </c>
      <c r="AL2832" s="95">
        <v>16212583</v>
      </c>
      <c r="AM2832" s="95">
        <v>668</v>
      </c>
      <c r="AN2832" s="95">
        <v>2876849</v>
      </c>
      <c r="AO2832" s="95">
        <v>616</v>
      </c>
      <c r="AP2832" s="95">
        <v>3102736</v>
      </c>
      <c r="AQ2832" s="72">
        <v>426.56</v>
      </c>
      <c r="AR2832" s="72">
        <v>384.65</v>
      </c>
      <c r="AS2832" s="72">
        <v>811.21</v>
      </c>
      <c r="AT2832" s="95">
        <v>19763499</v>
      </c>
      <c r="AU2832" s="95">
        <v>17166228</v>
      </c>
      <c r="AV2832" s="95">
        <v>3861</v>
      </c>
      <c r="AW2832" s="95">
        <v>3719</v>
      </c>
      <c r="AX2832" s="72">
        <v>419.37</v>
      </c>
      <c r="AY2832" s="72">
        <v>402.27</v>
      </c>
      <c r="AZ2832" s="72">
        <v>821.64</v>
      </c>
      <c r="BA2832" s="95">
        <v>18982289</v>
      </c>
      <c r="BB2832" s="95">
        <v>17411877</v>
      </c>
      <c r="BC2832" s="95">
        <v>3772</v>
      </c>
      <c r="BD2832" s="95">
        <v>3607</v>
      </c>
      <c r="BE2832" s="72">
        <v>427.1</v>
      </c>
      <c r="BF2832" s="72">
        <v>407.84</v>
      </c>
      <c r="BG2832" s="72">
        <v>834.94</v>
      </c>
      <c r="BH2832" s="95">
        <v>18860711</v>
      </c>
      <c r="BI2832" s="95">
        <v>17095163</v>
      </c>
      <c r="BJ2832" s="95">
        <v>3680</v>
      </c>
      <c r="BK2832" s="95">
        <v>3493</v>
      </c>
      <c r="BL2832" s="72">
        <v>343.17</v>
      </c>
      <c r="BM2832" s="72">
        <v>420.17</v>
      </c>
      <c r="BN2832" s="72">
        <v>763.34</v>
      </c>
      <c r="BO2832" s="95">
        <v>15463446</v>
      </c>
      <c r="BP2832" s="95">
        <v>17873868</v>
      </c>
      <c r="BQ2832" s="95">
        <v>3755</v>
      </c>
      <c r="BR2832" s="95">
        <v>3545</v>
      </c>
      <c r="BS2832" s="72">
        <v>407.37</v>
      </c>
      <c r="BT2832" s="72">
        <v>444.03</v>
      </c>
      <c r="BU2832" s="72">
        <v>851.4</v>
      </c>
      <c r="BV2832" s="95">
        <v>18766834</v>
      </c>
      <c r="BW2832" s="95">
        <v>19315319</v>
      </c>
      <c r="BX2832" s="95">
        <v>3839</v>
      </c>
      <c r="BY2832" s="95">
        <v>3625</v>
      </c>
      <c r="BZ2832" s="95">
        <v>3793</v>
      </c>
      <c r="CA2832" s="95">
        <v>3692</v>
      </c>
      <c r="CB2832" s="95">
        <v>3590</v>
      </c>
      <c r="CC2832" s="95">
        <v>3655</v>
      </c>
      <c r="CD2832" s="95">
        <v>3734</v>
      </c>
      <c r="CE2832" s="72">
        <v>650.75523149000003</v>
      </c>
      <c r="CF2832" s="72">
        <v>676.59346364999999</v>
      </c>
      <c r="CG2832" s="72">
        <v>712.40329333</v>
      </c>
      <c r="CH2832" s="72">
        <v>716.50152150999998</v>
      </c>
      <c r="CI2832" s="72">
        <v>731.52548966999996</v>
      </c>
      <c r="CJ2832" s="96">
        <v>1.2465670052</v>
      </c>
      <c r="CK2832" s="96">
        <v>1.214377679</v>
      </c>
      <c r="CL2832" s="96">
        <v>1.1720046887</v>
      </c>
      <c r="CM2832" s="96">
        <v>1.0653710803000001</v>
      </c>
      <c r="CN2832" s="96">
        <v>1.1638692184999999</v>
      </c>
      <c r="CO2832" s="96">
        <v>1.083742217</v>
      </c>
      <c r="CP2832" s="96">
        <v>1.0818420800999999</v>
      </c>
      <c r="CQ2832" s="96">
        <v>0.99584056389999998</v>
      </c>
      <c r="CR2832" s="96">
        <v>1.0863605730000001</v>
      </c>
      <c r="CS2832" s="95">
        <v>3481</v>
      </c>
      <c r="CT2832" s="95">
        <v>3403</v>
      </c>
      <c r="CU2832" s="95">
        <v>3262</v>
      </c>
      <c r="CV2832" s="95">
        <v>3301</v>
      </c>
      <c r="CW2832" s="95">
        <v>3359</v>
      </c>
      <c r="CX2832" s="96">
        <v>1.0799416390000001</v>
      </c>
      <c r="CY2832" s="96">
        <v>1.089330296</v>
      </c>
      <c r="CZ2832" s="96">
        <v>1.084606518</v>
      </c>
      <c r="DA2832" s="96">
        <v>1.073479764</v>
      </c>
      <c r="DB2832" s="96">
        <v>1.0912654639999999</v>
      </c>
      <c r="DC2832">
        <v>2013</v>
      </c>
      <c r="DD2832" s="6">
        <v>3597.8</v>
      </c>
      <c r="DE2832" s="96">
        <v>5.7104829999999999E-4</v>
      </c>
      <c r="DF2832" s="72">
        <v>833.84</v>
      </c>
      <c r="DG2832" s="96">
        <v>1</v>
      </c>
      <c r="DH2832" s="72">
        <v>833.84</v>
      </c>
      <c r="DI2832" s="72">
        <v>818.63612964000004</v>
      </c>
      <c r="DJ2832" s="96">
        <v>1</v>
      </c>
      <c r="DK2832" s="72">
        <v>833.84</v>
      </c>
      <c r="DL2832" s="96">
        <v>1</v>
      </c>
      <c r="DM2832" s="72">
        <v>833.84</v>
      </c>
      <c r="DN2832" s="96">
        <v>1</v>
      </c>
      <c r="DO2832" s="96">
        <v>2.104E-3</v>
      </c>
      <c r="DP2832" s="72">
        <v>1.75</v>
      </c>
      <c r="DQ2832" s="72">
        <v>832.09</v>
      </c>
      <c r="DR2832" t="s">
        <v>1733</v>
      </c>
      <c r="DT2832" t="s">
        <v>1038</v>
      </c>
    </row>
    <row r="2833" spans="1:124" x14ac:dyDescent="0.3">
      <c r="A2833" t="s">
        <v>1734</v>
      </c>
      <c r="B2833">
        <v>45930</v>
      </c>
      <c r="C2833" s="95">
        <v>13891</v>
      </c>
      <c r="D2833" s="95">
        <v>53589788</v>
      </c>
      <c r="E2833" s="95">
        <v>13601</v>
      </c>
      <c r="F2833" s="95">
        <v>46869643</v>
      </c>
      <c r="G2833" s="95">
        <v>2289</v>
      </c>
      <c r="H2833" s="95">
        <v>8815482</v>
      </c>
      <c r="I2833" s="95">
        <v>2121</v>
      </c>
      <c r="J2833" s="95">
        <v>7602416</v>
      </c>
      <c r="K2833" s="95">
        <v>13822</v>
      </c>
      <c r="L2833" s="95">
        <v>57804597</v>
      </c>
      <c r="M2833" s="95">
        <v>13482</v>
      </c>
      <c r="N2833" s="95">
        <v>49941903</v>
      </c>
      <c r="O2833" s="95">
        <v>2337</v>
      </c>
      <c r="P2833" s="95">
        <v>10292058</v>
      </c>
      <c r="Q2833" s="95">
        <v>2153</v>
      </c>
      <c r="R2833" s="95">
        <v>8180043</v>
      </c>
      <c r="S2833" s="95">
        <v>13744</v>
      </c>
      <c r="T2833" s="95">
        <v>58413012</v>
      </c>
      <c r="U2833" s="95">
        <v>13369</v>
      </c>
      <c r="V2833" s="95">
        <v>50547617</v>
      </c>
      <c r="W2833" s="95">
        <v>2366</v>
      </c>
      <c r="X2833" s="95">
        <v>9413988</v>
      </c>
      <c r="Y2833" s="95">
        <v>2186</v>
      </c>
      <c r="Z2833" s="95">
        <v>8293896</v>
      </c>
      <c r="AA2833" s="95">
        <v>13907</v>
      </c>
      <c r="AB2833" s="95">
        <v>49223790</v>
      </c>
      <c r="AC2833" s="95">
        <v>13455</v>
      </c>
      <c r="AD2833" s="95">
        <v>53301494</v>
      </c>
      <c r="AE2833" s="95">
        <v>2423</v>
      </c>
      <c r="AF2833" s="95">
        <v>9515458</v>
      </c>
      <c r="AG2833" s="95">
        <v>2250</v>
      </c>
      <c r="AH2833" s="95">
        <v>9230234</v>
      </c>
      <c r="AI2833" s="95">
        <v>14017</v>
      </c>
      <c r="AJ2833" s="95">
        <v>52222179.829999998</v>
      </c>
      <c r="AK2833" s="95">
        <v>13518</v>
      </c>
      <c r="AL2833" s="95">
        <v>55799807.829999998</v>
      </c>
      <c r="AM2833" s="95">
        <v>2484</v>
      </c>
      <c r="AN2833" s="95">
        <v>10956834.119999999</v>
      </c>
      <c r="AO2833" s="95">
        <v>2309</v>
      </c>
      <c r="AP2833" s="95">
        <v>10270622.01</v>
      </c>
      <c r="AQ2833" s="72">
        <v>321.41000000000003</v>
      </c>
      <c r="AR2833" s="72">
        <v>288.73</v>
      </c>
      <c r="AS2833" s="72">
        <v>610.14</v>
      </c>
      <c r="AT2833" s="95">
        <v>62405270</v>
      </c>
      <c r="AU2833" s="95">
        <v>54472059</v>
      </c>
      <c r="AV2833" s="95">
        <v>16180</v>
      </c>
      <c r="AW2833" s="95">
        <v>15722</v>
      </c>
      <c r="AX2833" s="72">
        <v>351.18</v>
      </c>
      <c r="AY2833" s="72">
        <v>309.79000000000002</v>
      </c>
      <c r="AZ2833" s="72">
        <v>660.97</v>
      </c>
      <c r="BA2833" s="95">
        <v>68096655</v>
      </c>
      <c r="BB2833" s="95">
        <v>58121946</v>
      </c>
      <c r="BC2833" s="95">
        <v>16159</v>
      </c>
      <c r="BD2833" s="95">
        <v>15635</v>
      </c>
      <c r="BE2833" s="72">
        <v>350.85</v>
      </c>
      <c r="BF2833" s="72">
        <v>315.23</v>
      </c>
      <c r="BG2833" s="72">
        <v>666.08</v>
      </c>
      <c r="BH2833" s="95">
        <v>67827000</v>
      </c>
      <c r="BI2833" s="95">
        <v>58841513</v>
      </c>
      <c r="BJ2833" s="95">
        <v>16110</v>
      </c>
      <c r="BK2833" s="95">
        <v>15555</v>
      </c>
      <c r="BL2833" s="72">
        <v>299.75</v>
      </c>
      <c r="BM2833" s="72">
        <v>331.8</v>
      </c>
      <c r="BN2833" s="72">
        <v>631.54999999999995</v>
      </c>
      <c r="BO2833" s="95">
        <v>58739248</v>
      </c>
      <c r="BP2833" s="95">
        <v>62531728</v>
      </c>
      <c r="BQ2833" s="95">
        <v>16330</v>
      </c>
      <c r="BR2833" s="95">
        <v>15705</v>
      </c>
      <c r="BS2833" s="72">
        <v>319.07</v>
      </c>
      <c r="BT2833" s="72">
        <v>347.88</v>
      </c>
      <c r="BU2833" s="72">
        <v>666.95</v>
      </c>
      <c r="BV2833" s="95">
        <v>63179013.950000003</v>
      </c>
      <c r="BW2833" s="95">
        <v>66070429.840000004</v>
      </c>
      <c r="BX2833" s="95">
        <v>16501</v>
      </c>
      <c r="BY2833" s="95">
        <v>15827</v>
      </c>
      <c r="BZ2833" s="95">
        <v>15962</v>
      </c>
      <c r="CA2833" s="95">
        <v>15905</v>
      </c>
      <c r="CB2833" s="95">
        <v>15842</v>
      </c>
      <c r="CC2833" s="95">
        <v>16033</v>
      </c>
      <c r="CD2833" s="95">
        <v>16171</v>
      </c>
      <c r="CE2833" s="72">
        <v>650.75523149000003</v>
      </c>
      <c r="CF2833" s="72">
        <v>676.59346364999999</v>
      </c>
      <c r="CG2833" s="72">
        <v>712.40329333</v>
      </c>
      <c r="CH2833" s="72">
        <v>716.50152150999998</v>
      </c>
      <c r="CI2833" s="72">
        <v>731.52548966999996</v>
      </c>
      <c r="CJ2833" s="96">
        <v>0.93758754519999998</v>
      </c>
      <c r="CK2833" s="96">
        <v>0.97690863939999995</v>
      </c>
      <c r="CL2833" s="96">
        <v>0.93497602589999995</v>
      </c>
      <c r="CM2833" s="96">
        <v>0.88143567190000005</v>
      </c>
      <c r="CN2833" s="96">
        <v>0.91172489469999995</v>
      </c>
      <c r="CO2833" s="96">
        <v>1.0083000016000001</v>
      </c>
      <c r="CP2833" s="96">
        <v>0.92088322310000004</v>
      </c>
      <c r="CQ2833" s="96">
        <v>0.99584056389999998</v>
      </c>
      <c r="CR2833" s="96">
        <v>0.92472944469999996</v>
      </c>
      <c r="CS2833" s="95">
        <v>15194</v>
      </c>
      <c r="CT2833" s="95">
        <v>15157</v>
      </c>
      <c r="CU2833" s="95">
        <v>15099</v>
      </c>
      <c r="CV2833" s="95">
        <v>15359</v>
      </c>
      <c r="CW2833" s="95">
        <v>15496</v>
      </c>
      <c r="CX2833" s="96">
        <v>1.0188467809999999</v>
      </c>
      <c r="CY2833" s="96">
        <v>1.0112338670000001</v>
      </c>
      <c r="CZ2833" s="96">
        <v>1.0198936240000001</v>
      </c>
      <c r="DA2833" s="96">
        <v>0.99993472100000003</v>
      </c>
      <c r="DB2833" s="96">
        <v>0.99208380900000004</v>
      </c>
      <c r="DC2833">
        <v>2013</v>
      </c>
      <c r="DD2833" s="6">
        <v>15688.8</v>
      </c>
      <c r="DE2833" s="96">
        <v>4.1926540000000002E-4</v>
      </c>
      <c r="DF2833" s="72">
        <v>709.89</v>
      </c>
      <c r="DG2833" s="96">
        <v>1</v>
      </c>
      <c r="DH2833" s="72">
        <v>709.89</v>
      </c>
      <c r="DI2833" s="72">
        <v>709.67676093</v>
      </c>
      <c r="DJ2833" s="96">
        <v>1</v>
      </c>
      <c r="DK2833" s="72">
        <v>709.89</v>
      </c>
      <c r="DL2833" s="96">
        <v>1</v>
      </c>
      <c r="DM2833" s="72">
        <v>709.89</v>
      </c>
      <c r="DN2833" s="96">
        <v>1</v>
      </c>
      <c r="DO2833" s="96">
        <v>1.549E-3</v>
      </c>
      <c r="DP2833" s="72">
        <v>1.1000000000000001</v>
      </c>
      <c r="DQ2833" s="72">
        <v>708.79</v>
      </c>
      <c r="DR2833" t="s">
        <v>1734</v>
      </c>
      <c r="DT2833" t="s">
        <v>1038</v>
      </c>
    </row>
    <row r="2834" spans="1:124" x14ac:dyDescent="0.3">
      <c r="A2834" t="s">
        <v>1735</v>
      </c>
      <c r="B2834">
        <v>45940</v>
      </c>
      <c r="C2834" s="95">
        <v>55883</v>
      </c>
      <c r="D2834" s="95">
        <v>229482556</v>
      </c>
      <c r="E2834" s="95">
        <v>52454</v>
      </c>
      <c r="F2834" s="95">
        <v>201526853</v>
      </c>
      <c r="G2834" s="95">
        <v>11150</v>
      </c>
      <c r="H2834" s="95">
        <v>39703596</v>
      </c>
      <c r="I2834" s="95">
        <v>9839</v>
      </c>
      <c r="J2834" s="95">
        <v>38166140</v>
      </c>
      <c r="K2834" s="95">
        <v>56208</v>
      </c>
      <c r="L2834" s="95">
        <v>231945029</v>
      </c>
      <c r="M2834" s="95">
        <v>52361</v>
      </c>
      <c r="N2834" s="95">
        <v>212953205</v>
      </c>
      <c r="O2834" s="95">
        <v>11461</v>
      </c>
      <c r="P2834" s="95">
        <v>39747295</v>
      </c>
      <c r="Q2834" s="95">
        <v>10077</v>
      </c>
      <c r="R2834" s="95">
        <v>40998956</v>
      </c>
      <c r="S2834" s="95">
        <v>57901</v>
      </c>
      <c r="T2834" s="95">
        <v>244605616</v>
      </c>
      <c r="U2834" s="95">
        <v>53521</v>
      </c>
      <c r="V2834" s="95">
        <v>231380855</v>
      </c>
      <c r="W2834" s="95">
        <v>11869</v>
      </c>
      <c r="X2834" s="95">
        <v>47015558</v>
      </c>
      <c r="Y2834" s="95">
        <v>10414</v>
      </c>
      <c r="Z2834" s="95">
        <v>46525045</v>
      </c>
      <c r="AA2834" s="95">
        <v>60463</v>
      </c>
      <c r="AB2834" s="95">
        <v>229648346</v>
      </c>
      <c r="AC2834" s="95">
        <v>55512</v>
      </c>
      <c r="AD2834" s="95">
        <v>250100333</v>
      </c>
      <c r="AE2834" s="95">
        <v>12314</v>
      </c>
      <c r="AF2834" s="95">
        <v>50021575</v>
      </c>
      <c r="AG2834" s="95">
        <v>10851</v>
      </c>
      <c r="AH2834" s="95">
        <v>51850766</v>
      </c>
      <c r="AI2834" s="95">
        <v>63104</v>
      </c>
      <c r="AJ2834" s="95">
        <v>248008300.44999999</v>
      </c>
      <c r="AK2834" s="95">
        <v>57519</v>
      </c>
      <c r="AL2834" s="95">
        <v>272412968.58999997</v>
      </c>
      <c r="AM2834" s="95">
        <v>12955</v>
      </c>
      <c r="AN2834" s="95">
        <v>55294750.5</v>
      </c>
      <c r="AO2834" s="95">
        <v>11482</v>
      </c>
      <c r="AP2834" s="95">
        <v>56698152.100000001</v>
      </c>
      <c r="AQ2834" s="72">
        <v>334.64</v>
      </c>
      <c r="AR2834" s="72">
        <v>320.64999999999998</v>
      </c>
      <c r="AS2834" s="72">
        <v>655.29</v>
      </c>
      <c r="AT2834" s="95">
        <v>269186152</v>
      </c>
      <c r="AU2834" s="95">
        <v>239692993</v>
      </c>
      <c r="AV2834" s="95">
        <v>67033</v>
      </c>
      <c r="AW2834" s="95">
        <v>62293</v>
      </c>
      <c r="AX2834" s="72">
        <v>334.58</v>
      </c>
      <c r="AY2834" s="72">
        <v>338.94</v>
      </c>
      <c r="AZ2834" s="72">
        <v>673.52</v>
      </c>
      <c r="BA2834" s="95">
        <v>271692324</v>
      </c>
      <c r="BB2834" s="95">
        <v>253952161</v>
      </c>
      <c r="BC2834" s="95">
        <v>67669</v>
      </c>
      <c r="BD2834" s="95">
        <v>62438</v>
      </c>
      <c r="BE2834" s="72">
        <v>348.31</v>
      </c>
      <c r="BF2834" s="72">
        <v>362.22</v>
      </c>
      <c r="BG2834" s="72">
        <v>710.53</v>
      </c>
      <c r="BH2834" s="95">
        <v>291621174</v>
      </c>
      <c r="BI2834" s="95">
        <v>277905900</v>
      </c>
      <c r="BJ2834" s="95">
        <v>69770</v>
      </c>
      <c r="BK2834" s="95">
        <v>63935</v>
      </c>
      <c r="BL2834" s="72">
        <v>320.24</v>
      </c>
      <c r="BM2834" s="72">
        <v>379.17</v>
      </c>
      <c r="BN2834" s="72">
        <v>699.41</v>
      </c>
      <c r="BO2834" s="95">
        <v>279669921</v>
      </c>
      <c r="BP2834" s="95">
        <v>301951099</v>
      </c>
      <c r="BQ2834" s="95">
        <v>72777</v>
      </c>
      <c r="BR2834" s="95">
        <v>66363</v>
      </c>
      <c r="BS2834" s="72">
        <v>332.31</v>
      </c>
      <c r="BT2834" s="72">
        <v>397.47</v>
      </c>
      <c r="BU2834" s="72">
        <v>729.78</v>
      </c>
      <c r="BV2834" s="95">
        <v>303303050.94999999</v>
      </c>
      <c r="BW2834" s="95">
        <v>329111120.69</v>
      </c>
      <c r="BX2834" s="95">
        <v>76059</v>
      </c>
      <c r="BY2834" s="95">
        <v>69001</v>
      </c>
      <c r="BZ2834" s="95">
        <v>64774</v>
      </c>
      <c r="CA2834" s="95">
        <v>65147</v>
      </c>
      <c r="CB2834" s="95">
        <v>66958</v>
      </c>
      <c r="CC2834" s="95">
        <v>69732</v>
      </c>
      <c r="CD2834" s="95">
        <v>72606</v>
      </c>
      <c r="CE2834" s="72">
        <v>650.75523149000003</v>
      </c>
      <c r="CF2834" s="72">
        <v>676.59346364999999</v>
      </c>
      <c r="CG2834" s="72">
        <v>712.40329333</v>
      </c>
      <c r="CH2834" s="72">
        <v>716.50152150999998</v>
      </c>
      <c r="CI2834" s="72">
        <v>731.52548966999996</v>
      </c>
      <c r="CJ2834" s="96">
        <v>1.0069684702999999</v>
      </c>
      <c r="CK2834" s="96">
        <v>0.99545744410000003</v>
      </c>
      <c r="CL2834" s="96">
        <v>0.99737045950000003</v>
      </c>
      <c r="CM2834" s="96">
        <v>0.97614586849999996</v>
      </c>
      <c r="CN2834" s="96">
        <v>0.99761390449999998</v>
      </c>
      <c r="CO2834" s="96">
        <v>0.95295537819999998</v>
      </c>
      <c r="CP2834" s="96">
        <v>1.0438172155000001</v>
      </c>
      <c r="CQ2834" s="96">
        <v>0.99584056389999998</v>
      </c>
      <c r="CR2834" s="96">
        <v>1.0481768912</v>
      </c>
      <c r="CS2834" s="95">
        <v>60328</v>
      </c>
      <c r="CT2834" s="95">
        <v>61621</v>
      </c>
      <c r="CU2834" s="95">
        <v>62991</v>
      </c>
      <c r="CV2834" s="95">
        <v>65514</v>
      </c>
      <c r="CW2834" s="95">
        <v>68227</v>
      </c>
      <c r="CX2834" s="96">
        <v>0.96448604999999998</v>
      </c>
      <c r="CY2834" s="96">
        <v>0.96119857500000006</v>
      </c>
      <c r="CZ2834" s="96">
        <v>0.94648583100000006</v>
      </c>
      <c r="DA2834" s="96">
        <v>0.94924687299999999</v>
      </c>
      <c r="DB2834" s="96">
        <v>0.94484870300000001</v>
      </c>
      <c r="DC2834">
        <v>2013</v>
      </c>
      <c r="DD2834" s="6">
        <v>64806</v>
      </c>
      <c r="DE2834" s="96">
        <v>1.2481711E-3</v>
      </c>
      <c r="DF2834" s="72">
        <v>803.98</v>
      </c>
      <c r="DG2834" s="96">
        <v>0.99993774089999998</v>
      </c>
      <c r="DH2834" s="72">
        <v>803.92994494000004</v>
      </c>
      <c r="DI2834" s="72">
        <v>808.29116009999996</v>
      </c>
      <c r="DJ2834" s="96">
        <v>1</v>
      </c>
      <c r="DK2834" s="72">
        <v>803.92994494000004</v>
      </c>
      <c r="DL2834" s="96">
        <v>1</v>
      </c>
      <c r="DM2834" s="72">
        <v>803.92994494000004</v>
      </c>
      <c r="DN2834" s="96">
        <v>1</v>
      </c>
      <c r="DO2834" s="96">
        <v>3.369E-3</v>
      </c>
      <c r="DP2834" s="72">
        <v>2.71</v>
      </c>
      <c r="DQ2834" s="72">
        <v>801.22</v>
      </c>
      <c r="DR2834" t="s">
        <v>1735</v>
      </c>
      <c r="DT2834" t="s">
        <v>1038</v>
      </c>
    </row>
    <row r="2835" spans="1:124" x14ac:dyDescent="0.3">
      <c r="A2835" t="s">
        <v>211</v>
      </c>
      <c r="B2835">
        <v>45941</v>
      </c>
      <c r="C2835" s="95">
        <v>2851</v>
      </c>
      <c r="D2835" s="95">
        <v>13717692</v>
      </c>
      <c r="E2835" s="95">
        <v>2784</v>
      </c>
      <c r="F2835" s="95">
        <v>12735893</v>
      </c>
      <c r="G2835" s="95">
        <v>532</v>
      </c>
      <c r="H2835" s="95">
        <v>1920430</v>
      </c>
      <c r="I2835" s="95">
        <v>502</v>
      </c>
      <c r="J2835" s="95">
        <v>1995326</v>
      </c>
      <c r="K2835" s="95">
        <v>2793</v>
      </c>
      <c r="L2835" s="95">
        <v>14033924</v>
      </c>
      <c r="M2835" s="95">
        <v>2710</v>
      </c>
      <c r="N2835" s="95">
        <v>13191751</v>
      </c>
      <c r="O2835" s="95">
        <v>546</v>
      </c>
      <c r="P2835" s="95">
        <v>2258472</v>
      </c>
      <c r="Q2835" s="95">
        <v>508</v>
      </c>
      <c r="R2835" s="95">
        <v>2401437</v>
      </c>
      <c r="S2835" s="95">
        <v>2752</v>
      </c>
      <c r="T2835" s="95">
        <v>14305552</v>
      </c>
      <c r="U2835" s="95">
        <v>2667</v>
      </c>
      <c r="V2835" s="95">
        <v>13659000</v>
      </c>
      <c r="W2835" s="95">
        <v>563</v>
      </c>
      <c r="X2835" s="95">
        <v>1625691</v>
      </c>
      <c r="Y2835" s="95">
        <v>525</v>
      </c>
      <c r="Z2835" s="95">
        <v>2622231</v>
      </c>
      <c r="AA2835" s="95">
        <v>2747</v>
      </c>
      <c r="AB2835" s="95">
        <v>12425588</v>
      </c>
      <c r="AC2835" s="95">
        <v>2641</v>
      </c>
      <c r="AD2835" s="95">
        <v>14459090</v>
      </c>
      <c r="AE2835" s="95">
        <v>564</v>
      </c>
      <c r="AF2835" s="95">
        <v>2364878</v>
      </c>
      <c r="AG2835" s="95">
        <v>527</v>
      </c>
      <c r="AH2835" s="95">
        <v>2778986</v>
      </c>
      <c r="AI2835" s="95">
        <v>2741</v>
      </c>
      <c r="AJ2835" s="95">
        <v>14323807.609999999</v>
      </c>
      <c r="AK2835" s="95">
        <v>2624</v>
      </c>
      <c r="AL2835" s="95">
        <v>15472273.529999999</v>
      </c>
      <c r="AM2835" s="95">
        <v>573</v>
      </c>
      <c r="AN2835" s="95">
        <v>2708614.56</v>
      </c>
      <c r="AO2835" s="95">
        <v>532</v>
      </c>
      <c r="AP2835" s="95">
        <v>3000408.57</v>
      </c>
      <c r="AQ2835" s="72">
        <v>385.21</v>
      </c>
      <c r="AR2835" s="72">
        <v>373.59</v>
      </c>
      <c r="AS2835" s="72">
        <v>758.8</v>
      </c>
      <c r="AT2835" s="95">
        <v>15638122</v>
      </c>
      <c r="AU2835" s="95">
        <v>14731219</v>
      </c>
      <c r="AV2835" s="95">
        <v>3383</v>
      </c>
      <c r="AW2835" s="95">
        <v>3286</v>
      </c>
      <c r="AX2835" s="72">
        <v>406.62</v>
      </c>
      <c r="AY2835" s="72">
        <v>403.8</v>
      </c>
      <c r="AZ2835" s="72">
        <v>810.42</v>
      </c>
      <c r="BA2835" s="95">
        <v>16292396</v>
      </c>
      <c r="BB2835" s="95">
        <v>15593188</v>
      </c>
      <c r="BC2835" s="95">
        <v>3339</v>
      </c>
      <c r="BD2835" s="95">
        <v>3218</v>
      </c>
      <c r="BE2835" s="72">
        <v>400.48</v>
      </c>
      <c r="BF2835" s="72">
        <v>425.05</v>
      </c>
      <c r="BG2835" s="72">
        <v>825.53</v>
      </c>
      <c r="BH2835" s="95">
        <v>15931243</v>
      </c>
      <c r="BI2835" s="95">
        <v>16281231</v>
      </c>
      <c r="BJ2835" s="95">
        <v>3315</v>
      </c>
      <c r="BK2835" s="95">
        <v>3192</v>
      </c>
      <c r="BL2835" s="72">
        <v>372.26</v>
      </c>
      <c r="BM2835" s="72">
        <v>453.44</v>
      </c>
      <c r="BN2835" s="72">
        <v>825.7</v>
      </c>
      <c r="BO2835" s="95">
        <v>14790466</v>
      </c>
      <c r="BP2835" s="95">
        <v>17238076</v>
      </c>
      <c r="BQ2835" s="95">
        <v>3311</v>
      </c>
      <c r="BR2835" s="95">
        <v>3168</v>
      </c>
      <c r="BS2835" s="72">
        <v>428.29</v>
      </c>
      <c r="BT2835" s="72">
        <v>487.77</v>
      </c>
      <c r="BU2835" s="72">
        <v>916.06</v>
      </c>
      <c r="BV2835" s="95">
        <v>17032422.170000002</v>
      </c>
      <c r="BW2835" s="95">
        <v>18472682.100000001</v>
      </c>
      <c r="BX2835" s="95">
        <v>3314</v>
      </c>
      <c r="BY2835" s="95">
        <v>3156</v>
      </c>
      <c r="BZ2835" s="95">
        <v>3337</v>
      </c>
      <c r="CA2835" s="95">
        <v>3280</v>
      </c>
      <c r="CB2835" s="95">
        <v>3256</v>
      </c>
      <c r="CC2835" s="95">
        <v>3243</v>
      </c>
      <c r="CD2835" s="95">
        <v>3237</v>
      </c>
      <c r="CE2835" s="72">
        <v>650.75523149000003</v>
      </c>
      <c r="CF2835" s="72">
        <v>676.59346364999999</v>
      </c>
      <c r="CG2835" s="72">
        <v>712.40329333</v>
      </c>
      <c r="CH2835" s="72">
        <v>716.50152150999998</v>
      </c>
      <c r="CI2835" s="72">
        <v>731.52548966999996</v>
      </c>
      <c r="CJ2835" s="96">
        <v>1.1660298116000001</v>
      </c>
      <c r="CK2835" s="96">
        <v>1.1977946042000001</v>
      </c>
      <c r="CL2835" s="96">
        <v>1.1587958783000001</v>
      </c>
      <c r="CM2835" s="96">
        <v>1.1524050895</v>
      </c>
      <c r="CN2835" s="96">
        <v>1.2522598501</v>
      </c>
      <c r="CO2835" s="96">
        <v>1.0070982078999999</v>
      </c>
      <c r="CP2835" s="96">
        <v>1.1771017339000001</v>
      </c>
      <c r="CQ2835" s="96">
        <v>0.99584056389999998</v>
      </c>
      <c r="CR2835" s="96">
        <v>1.1820180946000001</v>
      </c>
      <c r="CS2835" s="95">
        <v>3328</v>
      </c>
      <c r="CT2835" s="95">
        <v>3267</v>
      </c>
      <c r="CU2835" s="95">
        <v>3259</v>
      </c>
      <c r="CV2835" s="95">
        <v>3255</v>
      </c>
      <c r="CW2835" s="95">
        <v>3281</v>
      </c>
      <c r="CX2835" s="96">
        <v>0.99211806599999997</v>
      </c>
      <c r="CY2835" s="96">
        <v>0.99498889700000004</v>
      </c>
      <c r="CZ2835" s="96">
        <v>0.99196487700000002</v>
      </c>
      <c r="DA2835" s="96">
        <v>1.011832689</v>
      </c>
      <c r="DB2835" s="96">
        <v>1.044685474</v>
      </c>
      <c r="DC2835">
        <v>2013</v>
      </c>
      <c r="DD2835" s="6">
        <v>3204</v>
      </c>
      <c r="DE2835" s="96">
        <v>1.9026695E-3</v>
      </c>
      <c r="DF2835" s="72">
        <v>906.05</v>
      </c>
      <c r="DG2835" s="96">
        <v>1.0013952922</v>
      </c>
      <c r="DH2835" s="72">
        <v>907.31420453999999</v>
      </c>
      <c r="DI2835" s="72">
        <v>818.63612964000004</v>
      </c>
      <c r="DJ2835" s="96">
        <v>1</v>
      </c>
      <c r="DK2835" s="72">
        <v>907.31420453999999</v>
      </c>
      <c r="DL2835" s="96">
        <v>1</v>
      </c>
      <c r="DM2835" s="72">
        <v>907.31420453999999</v>
      </c>
      <c r="DN2835" s="96">
        <v>1</v>
      </c>
      <c r="DO2835" s="96">
        <v>7.7689999999999999E-3</v>
      </c>
      <c r="DP2835" s="72">
        <v>7.05</v>
      </c>
      <c r="DQ2835" s="72">
        <v>900.26</v>
      </c>
      <c r="DR2835" t="s">
        <v>211</v>
      </c>
      <c r="DT2835" t="s">
        <v>1038</v>
      </c>
    </row>
    <row r="2836" spans="1:124" x14ac:dyDescent="0.3">
      <c r="A2836" t="s">
        <v>1736</v>
      </c>
      <c r="B2836">
        <v>45942</v>
      </c>
      <c r="C2836" s="95">
        <v>3208</v>
      </c>
      <c r="D2836" s="95">
        <v>14010416</v>
      </c>
      <c r="E2836" s="95">
        <v>3132</v>
      </c>
      <c r="F2836" s="95">
        <v>14183050</v>
      </c>
      <c r="G2836" s="95">
        <v>678</v>
      </c>
      <c r="H2836" s="95">
        <v>2651288</v>
      </c>
      <c r="I2836" s="95">
        <v>632</v>
      </c>
      <c r="J2836" s="95">
        <v>2670927</v>
      </c>
      <c r="K2836" s="95">
        <v>3129</v>
      </c>
      <c r="L2836" s="95">
        <v>14070747</v>
      </c>
      <c r="M2836" s="95">
        <v>3050</v>
      </c>
      <c r="N2836" s="95">
        <v>13827458</v>
      </c>
      <c r="O2836" s="95">
        <v>677</v>
      </c>
      <c r="P2836" s="95">
        <v>2841256</v>
      </c>
      <c r="Q2836" s="95">
        <v>625</v>
      </c>
      <c r="R2836" s="95">
        <v>2653526</v>
      </c>
      <c r="S2836" s="95">
        <v>3109</v>
      </c>
      <c r="T2836" s="95">
        <v>13979486</v>
      </c>
      <c r="U2836" s="95">
        <v>3021</v>
      </c>
      <c r="V2836" s="95">
        <v>14265248</v>
      </c>
      <c r="W2836" s="95">
        <v>687</v>
      </c>
      <c r="X2836" s="95">
        <v>2800773</v>
      </c>
      <c r="Y2836" s="95">
        <v>635</v>
      </c>
      <c r="Z2836" s="95">
        <v>3138260</v>
      </c>
      <c r="AA2836" s="95">
        <v>3057</v>
      </c>
      <c r="AB2836" s="95">
        <v>12463066</v>
      </c>
      <c r="AC2836" s="95">
        <v>2950</v>
      </c>
      <c r="AD2836" s="95">
        <v>15286990</v>
      </c>
      <c r="AE2836" s="95">
        <v>650</v>
      </c>
      <c r="AF2836" s="95">
        <v>2362765</v>
      </c>
      <c r="AG2836" s="95">
        <v>601</v>
      </c>
      <c r="AH2836" s="95">
        <v>2775098</v>
      </c>
      <c r="AI2836" s="95">
        <v>3039</v>
      </c>
      <c r="AJ2836" s="95">
        <v>13927544</v>
      </c>
      <c r="AK2836" s="95">
        <v>2925</v>
      </c>
      <c r="AL2836" s="95">
        <v>16452280.359999999</v>
      </c>
      <c r="AM2836" s="95">
        <v>645</v>
      </c>
      <c r="AN2836" s="95">
        <v>2149854</v>
      </c>
      <c r="AO2836" s="95">
        <v>586</v>
      </c>
      <c r="AP2836" s="95">
        <v>2936897</v>
      </c>
      <c r="AQ2836" s="72">
        <v>357.3</v>
      </c>
      <c r="AR2836" s="72">
        <v>373.14</v>
      </c>
      <c r="AS2836" s="72">
        <v>730.44</v>
      </c>
      <c r="AT2836" s="95">
        <v>16661704</v>
      </c>
      <c r="AU2836" s="95">
        <v>16853977</v>
      </c>
      <c r="AV2836" s="95">
        <v>3886</v>
      </c>
      <c r="AW2836" s="95">
        <v>3764</v>
      </c>
      <c r="AX2836" s="72">
        <v>370.29</v>
      </c>
      <c r="AY2836" s="72">
        <v>373.72</v>
      </c>
      <c r="AZ2836" s="72">
        <v>744.01</v>
      </c>
      <c r="BA2836" s="95">
        <v>16912003</v>
      </c>
      <c r="BB2836" s="95">
        <v>16480984</v>
      </c>
      <c r="BC2836" s="95">
        <v>3806</v>
      </c>
      <c r="BD2836" s="95">
        <v>3675</v>
      </c>
      <c r="BE2836" s="72">
        <v>368.38</v>
      </c>
      <c r="BF2836" s="72">
        <v>396.69</v>
      </c>
      <c r="BG2836" s="72">
        <v>765.07</v>
      </c>
      <c r="BH2836" s="95">
        <v>16780259</v>
      </c>
      <c r="BI2836" s="95">
        <v>17403508</v>
      </c>
      <c r="BJ2836" s="95">
        <v>3796</v>
      </c>
      <c r="BK2836" s="95">
        <v>3656</v>
      </c>
      <c r="BL2836" s="72">
        <v>333.28</v>
      </c>
      <c r="BM2836" s="72">
        <v>423.87</v>
      </c>
      <c r="BN2836" s="72">
        <v>757.15</v>
      </c>
      <c r="BO2836" s="95">
        <v>14825831</v>
      </c>
      <c r="BP2836" s="95">
        <v>18062088</v>
      </c>
      <c r="BQ2836" s="95">
        <v>3707</v>
      </c>
      <c r="BR2836" s="95">
        <v>3551</v>
      </c>
      <c r="BS2836" s="72">
        <v>363.68</v>
      </c>
      <c r="BT2836" s="72">
        <v>460.2</v>
      </c>
      <c r="BU2836" s="72">
        <v>823.88</v>
      </c>
      <c r="BV2836" s="95">
        <v>16077398</v>
      </c>
      <c r="BW2836" s="95">
        <v>19389177.359999999</v>
      </c>
      <c r="BX2836" s="95">
        <v>3684</v>
      </c>
      <c r="BY2836" s="95">
        <v>3511</v>
      </c>
      <c r="BZ2836" s="95">
        <v>3828</v>
      </c>
      <c r="CA2836" s="95">
        <v>3743</v>
      </c>
      <c r="CB2836" s="95">
        <v>3729</v>
      </c>
      <c r="CC2836" s="95">
        <v>3633</v>
      </c>
      <c r="CD2836" s="95">
        <v>3599</v>
      </c>
      <c r="CE2836" s="72">
        <v>650.75523149000003</v>
      </c>
      <c r="CF2836" s="72">
        <v>676.59346364999999</v>
      </c>
      <c r="CG2836" s="72">
        <v>712.40329333</v>
      </c>
      <c r="CH2836" s="72">
        <v>716.50152150999998</v>
      </c>
      <c r="CI2836" s="72">
        <v>731.52548966999996</v>
      </c>
      <c r="CJ2836" s="96">
        <v>1.1224496778999999</v>
      </c>
      <c r="CK2836" s="96">
        <v>1.0996411286000001</v>
      </c>
      <c r="CL2836" s="96">
        <v>1.0739282189999999</v>
      </c>
      <c r="CM2836" s="96">
        <v>1.0567318802000001</v>
      </c>
      <c r="CN2836" s="96">
        <v>1.1262492034</v>
      </c>
      <c r="CO2836" s="96">
        <v>1.0297858349</v>
      </c>
      <c r="CP2836" s="96">
        <v>1.0641047727999999</v>
      </c>
      <c r="CQ2836" s="96">
        <v>0.99584056389999998</v>
      </c>
      <c r="CR2836" s="96">
        <v>1.0685491829</v>
      </c>
      <c r="CS2836" s="95">
        <v>3732</v>
      </c>
      <c r="CT2836" s="95">
        <v>3625</v>
      </c>
      <c r="CU2836" s="95">
        <v>3660</v>
      </c>
      <c r="CV2836" s="95">
        <v>3612</v>
      </c>
      <c r="CW2836" s="95">
        <v>3540</v>
      </c>
      <c r="CX2836" s="96">
        <v>1.0101568970000001</v>
      </c>
      <c r="CY2836" s="96">
        <v>1.026817734</v>
      </c>
      <c r="CZ2836" s="96">
        <v>1.014503484</v>
      </c>
      <c r="DA2836" s="96">
        <v>1.0420418739999999</v>
      </c>
      <c r="DB2836" s="96">
        <v>1.0568138439999999</v>
      </c>
      <c r="DC2836">
        <v>2013</v>
      </c>
      <c r="DD2836" s="6">
        <v>3631.4</v>
      </c>
      <c r="DE2836" s="96">
        <v>1.3323581000000001E-3</v>
      </c>
      <c r="DF2836" s="72">
        <v>819.54</v>
      </c>
      <c r="DG2836" s="96">
        <v>1.0022124593999999</v>
      </c>
      <c r="DH2836" s="72">
        <v>821.35319900000002</v>
      </c>
      <c r="DI2836" s="72">
        <v>818.63612964000004</v>
      </c>
      <c r="DJ2836" s="96">
        <v>1</v>
      </c>
      <c r="DK2836" s="72">
        <v>821.35319900000002</v>
      </c>
      <c r="DL2836" s="96">
        <v>1</v>
      </c>
      <c r="DM2836" s="72">
        <v>821.35319900000002</v>
      </c>
      <c r="DN2836" s="96">
        <v>1</v>
      </c>
      <c r="DO2836" s="96">
        <v>4.4650000000000002E-3</v>
      </c>
      <c r="DP2836" s="72">
        <v>3.67</v>
      </c>
      <c r="DQ2836" s="72">
        <v>817.68</v>
      </c>
      <c r="DR2836" t="s">
        <v>1736</v>
      </c>
      <c r="DT2836" t="s">
        <v>1038</v>
      </c>
    </row>
    <row r="2837" spans="1:124" x14ac:dyDescent="0.3">
      <c r="A2837" t="s">
        <v>1737</v>
      </c>
      <c r="B2837">
        <v>45943</v>
      </c>
      <c r="C2837" s="95">
        <v>5345</v>
      </c>
      <c r="D2837" s="95">
        <v>24604083</v>
      </c>
      <c r="E2837" s="95">
        <v>5194</v>
      </c>
      <c r="F2837" s="95">
        <v>21153415</v>
      </c>
      <c r="G2837" s="95">
        <v>1000</v>
      </c>
      <c r="H2837" s="95">
        <v>4110203</v>
      </c>
      <c r="I2837" s="95">
        <v>923</v>
      </c>
      <c r="J2837" s="95">
        <v>3789383</v>
      </c>
      <c r="K2837" s="95">
        <v>4939</v>
      </c>
      <c r="L2837" s="95">
        <v>22203516</v>
      </c>
      <c r="M2837" s="95">
        <v>4764</v>
      </c>
      <c r="N2837" s="95">
        <v>20418257</v>
      </c>
      <c r="O2837" s="95">
        <v>1006</v>
      </c>
      <c r="P2837" s="95">
        <v>4414876</v>
      </c>
      <c r="Q2837" s="95">
        <v>921</v>
      </c>
      <c r="R2837" s="95">
        <v>4001224</v>
      </c>
      <c r="S2837" s="95">
        <v>4718</v>
      </c>
      <c r="T2837" s="95">
        <v>22690250</v>
      </c>
      <c r="U2837" s="95">
        <v>4533</v>
      </c>
      <c r="V2837" s="95">
        <v>20629296</v>
      </c>
      <c r="W2837" s="95">
        <v>1003</v>
      </c>
      <c r="X2837" s="95">
        <v>4324093</v>
      </c>
      <c r="Y2837" s="95">
        <v>924</v>
      </c>
      <c r="Z2837" s="95">
        <v>4308266</v>
      </c>
      <c r="AA2837" s="95">
        <v>4729</v>
      </c>
      <c r="AB2837" s="95">
        <v>22484537</v>
      </c>
      <c r="AC2837" s="95">
        <v>4531</v>
      </c>
      <c r="AD2837" s="95">
        <v>22383906</v>
      </c>
      <c r="AE2837" s="95">
        <v>967</v>
      </c>
      <c r="AF2837" s="95">
        <v>4267355</v>
      </c>
      <c r="AG2837" s="95">
        <v>894</v>
      </c>
      <c r="AH2837" s="95">
        <v>4811701</v>
      </c>
      <c r="AI2837" s="95">
        <v>4715</v>
      </c>
      <c r="AJ2837" s="95">
        <v>20805659</v>
      </c>
      <c r="AK2837" s="95">
        <v>4526</v>
      </c>
      <c r="AL2837" s="95">
        <v>23839665.109999999</v>
      </c>
      <c r="AM2837" s="95">
        <v>1006</v>
      </c>
      <c r="AN2837" s="95">
        <v>5162193</v>
      </c>
      <c r="AO2837" s="95">
        <v>933</v>
      </c>
      <c r="AP2837" s="95">
        <v>5209171</v>
      </c>
      <c r="AQ2837" s="72">
        <v>377.12</v>
      </c>
      <c r="AR2837" s="72">
        <v>339.8</v>
      </c>
      <c r="AS2837" s="72">
        <v>716.92</v>
      </c>
      <c r="AT2837" s="95">
        <v>28714286</v>
      </c>
      <c r="AU2837" s="95">
        <v>24942798</v>
      </c>
      <c r="AV2837" s="95">
        <v>6345</v>
      </c>
      <c r="AW2837" s="95">
        <v>6117</v>
      </c>
      <c r="AX2837" s="72">
        <v>373.12</v>
      </c>
      <c r="AY2837" s="72">
        <v>357.95</v>
      </c>
      <c r="AZ2837" s="72">
        <v>731.07</v>
      </c>
      <c r="BA2837" s="95">
        <v>26618392</v>
      </c>
      <c r="BB2837" s="95">
        <v>24419481</v>
      </c>
      <c r="BC2837" s="95">
        <v>5945</v>
      </c>
      <c r="BD2837" s="95">
        <v>5685</v>
      </c>
      <c r="BE2837" s="72">
        <v>393.5</v>
      </c>
      <c r="BF2837" s="72">
        <v>380.82</v>
      </c>
      <c r="BG2837" s="72">
        <v>774.32</v>
      </c>
      <c r="BH2837" s="95">
        <v>27014343</v>
      </c>
      <c r="BI2837" s="95">
        <v>24937562</v>
      </c>
      <c r="BJ2837" s="95">
        <v>5721</v>
      </c>
      <c r="BK2837" s="95">
        <v>5457</v>
      </c>
      <c r="BL2837" s="72">
        <v>391.38</v>
      </c>
      <c r="BM2837" s="72">
        <v>417.75</v>
      </c>
      <c r="BN2837" s="72">
        <v>809.13</v>
      </c>
      <c r="BO2837" s="95">
        <v>26751892</v>
      </c>
      <c r="BP2837" s="95">
        <v>27195607</v>
      </c>
      <c r="BQ2837" s="95">
        <v>5696</v>
      </c>
      <c r="BR2837" s="95">
        <v>5425</v>
      </c>
      <c r="BS2837" s="72">
        <v>378.25</v>
      </c>
      <c r="BT2837" s="72">
        <v>443.44</v>
      </c>
      <c r="BU2837" s="72">
        <v>821.69</v>
      </c>
      <c r="BV2837" s="95">
        <v>25967852</v>
      </c>
      <c r="BW2837" s="95">
        <v>29048836.109999999</v>
      </c>
      <c r="BX2837" s="95">
        <v>5721</v>
      </c>
      <c r="BY2837" s="95">
        <v>5459</v>
      </c>
      <c r="BZ2837" s="95">
        <v>6236</v>
      </c>
      <c r="CA2837" s="95">
        <v>5819</v>
      </c>
      <c r="CB2837" s="95">
        <v>5594</v>
      </c>
      <c r="CC2837" s="95">
        <v>5567</v>
      </c>
      <c r="CD2837" s="95">
        <v>5593</v>
      </c>
      <c r="CE2837" s="72">
        <v>650.75523149000003</v>
      </c>
      <c r="CF2837" s="72">
        <v>676.59346364999999</v>
      </c>
      <c r="CG2837" s="72">
        <v>712.40329333</v>
      </c>
      <c r="CH2837" s="72">
        <v>716.50152150999998</v>
      </c>
      <c r="CI2837" s="72">
        <v>731.52548966999996</v>
      </c>
      <c r="CJ2837" s="96">
        <v>1.1016738173</v>
      </c>
      <c r="CK2837" s="96">
        <v>1.0805159069000001</v>
      </c>
      <c r="CL2837" s="96">
        <v>1.0869124375000001</v>
      </c>
      <c r="CM2837" s="96">
        <v>1.1292788301000001</v>
      </c>
      <c r="CN2837" s="96">
        <v>1.1232554594999999</v>
      </c>
      <c r="CO2837" s="96">
        <v>1.0256292593</v>
      </c>
      <c r="CP2837" s="96">
        <v>1.0767314605</v>
      </c>
      <c r="CQ2837" s="96">
        <v>0.99584056389999998</v>
      </c>
      <c r="CR2837" s="96">
        <v>1.0812286081</v>
      </c>
      <c r="CS2837" s="95">
        <v>6060</v>
      </c>
      <c r="CT2837" s="95">
        <v>5696</v>
      </c>
      <c r="CU2837" s="95">
        <v>5494</v>
      </c>
      <c r="CV2837" s="95">
        <v>5533</v>
      </c>
      <c r="CW2837" s="95">
        <v>5633</v>
      </c>
      <c r="CX2837" s="96">
        <v>1.0111939569999999</v>
      </c>
      <c r="CY2837" s="96">
        <v>1.056573242</v>
      </c>
      <c r="CZ2837" s="96">
        <v>1.015550145</v>
      </c>
      <c r="DA2837" s="96">
        <v>1.0182998219999999</v>
      </c>
      <c r="DB2837" s="96">
        <v>1.0268984649999999</v>
      </c>
      <c r="DC2837">
        <v>2013</v>
      </c>
      <c r="DD2837" s="6">
        <v>5628.6</v>
      </c>
      <c r="DE2837" s="96">
        <v>1.3746491E-3</v>
      </c>
      <c r="DF2837" s="72">
        <v>829.23</v>
      </c>
      <c r="DG2837" s="96">
        <v>1</v>
      </c>
      <c r="DH2837" s="72">
        <v>829.23</v>
      </c>
      <c r="DI2837" s="72">
        <v>809.99681267999995</v>
      </c>
      <c r="DJ2837" s="96">
        <v>1</v>
      </c>
      <c r="DK2837" s="72">
        <v>829.23</v>
      </c>
      <c r="DL2837" s="96">
        <v>1</v>
      </c>
      <c r="DM2837" s="72">
        <v>829.23</v>
      </c>
      <c r="DN2837" s="96">
        <v>1</v>
      </c>
      <c r="DO2837" s="96">
        <v>2.2920000000000002E-3</v>
      </c>
      <c r="DP2837" s="72">
        <v>1.9</v>
      </c>
      <c r="DQ2837" s="72">
        <v>827.33</v>
      </c>
      <c r="DR2837" t="s">
        <v>1737</v>
      </c>
      <c r="DT2837" t="s">
        <v>1038</v>
      </c>
    </row>
    <row r="2838" spans="1:124" x14ac:dyDescent="0.3">
      <c r="A2838" t="s">
        <v>1738</v>
      </c>
      <c r="B2838">
        <v>45944</v>
      </c>
      <c r="C2838" s="95">
        <v>440</v>
      </c>
      <c r="D2838" s="95">
        <v>4207185</v>
      </c>
      <c r="E2838" s="95">
        <v>426</v>
      </c>
      <c r="F2838" s="95">
        <v>2073711</v>
      </c>
      <c r="G2838" s="95">
        <v>88</v>
      </c>
      <c r="H2838" s="95">
        <v>389131</v>
      </c>
      <c r="I2838" s="95">
        <v>82</v>
      </c>
      <c r="J2838" s="95">
        <v>370991</v>
      </c>
      <c r="K2838" s="95">
        <v>416</v>
      </c>
      <c r="L2838" s="95">
        <v>3648188</v>
      </c>
      <c r="M2838" s="95">
        <v>401</v>
      </c>
      <c r="N2838" s="95">
        <v>1817475</v>
      </c>
      <c r="O2838" s="95">
        <v>85</v>
      </c>
      <c r="P2838" s="95">
        <v>245596</v>
      </c>
      <c r="Q2838" s="95">
        <v>79</v>
      </c>
      <c r="R2838" s="95">
        <v>310340</v>
      </c>
      <c r="S2838" s="95">
        <v>401</v>
      </c>
      <c r="T2838" s="95">
        <v>2424288</v>
      </c>
      <c r="U2838" s="95">
        <v>386</v>
      </c>
      <c r="V2838" s="95">
        <v>1857609</v>
      </c>
      <c r="W2838" s="95">
        <v>92</v>
      </c>
      <c r="X2838" s="95">
        <v>344205</v>
      </c>
      <c r="Y2838" s="95">
        <v>86</v>
      </c>
      <c r="Z2838" s="95">
        <v>402866</v>
      </c>
      <c r="AA2838" s="95">
        <v>403</v>
      </c>
      <c r="AB2838" s="95">
        <v>3026467</v>
      </c>
      <c r="AC2838" s="95">
        <v>388</v>
      </c>
      <c r="AD2838" s="95">
        <v>2024490</v>
      </c>
      <c r="AE2838" s="95">
        <v>84</v>
      </c>
      <c r="AF2838" s="95">
        <v>385495</v>
      </c>
      <c r="AG2838" s="95">
        <v>79</v>
      </c>
      <c r="AH2838" s="95">
        <v>335361</v>
      </c>
      <c r="AI2838" s="95">
        <v>402</v>
      </c>
      <c r="AJ2838" s="95">
        <v>2580513.75</v>
      </c>
      <c r="AK2838" s="95">
        <v>382</v>
      </c>
      <c r="AL2838" s="95">
        <v>1966518.52</v>
      </c>
      <c r="AM2838" s="95">
        <v>79</v>
      </c>
      <c r="AN2838" s="95">
        <v>280134</v>
      </c>
      <c r="AO2838" s="95">
        <v>76</v>
      </c>
      <c r="AP2838" s="95">
        <v>279530</v>
      </c>
      <c r="AQ2838" s="72">
        <v>725.43</v>
      </c>
      <c r="AR2838" s="72">
        <v>401.03</v>
      </c>
      <c r="AS2838" s="72">
        <v>1126.46</v>
      </c>
      <c r="AT2838" s="95">
        <v>4596316</v>
      </c>
      <c r="AU2838" s="95">
        <v>2444702</v>
      </c>
      <c r="AV2838" s="95">
        <v>528</v>
      </c>
      <c r="AW2838" s="95">
        <v>508</v>
      </c>
      <c r="AX2838" s="72">
        <v>647.66999999999996</v>
      </c>
      <c r="AY2838" s="72">
        <v>369.41</v>
      </c>
      <c r="AZ2838" s="72">
        <v>1017.08</v>
      </c>
      <c r="BA2838" s="95">
        <v>3893784</v>
      </c>
      <c r="BB2838" s="95">
        <v>2127815</v>
      </c>
      <c r="BC2838" s="95">
        <v>501</v>
      </c>
      <c r="BD2838" s="95">
        <v>480</v>
      </c>
      <c r="BE2838" s="72">
        <v>467.97</v>
      </c>
      <c r="BF2838" s="72">
        <v>399.1</v>
      </c>
      <c r="BG2838" s="72">
        <v>867.07</v>
      </c>
      <c r="BH2838" s="95">
        <v>2768493</v>
      </c>
      <c r="BI2838" s="95">
        <v>2260475</v>
      </c>
      <c r="BJ2838" s="95">
        <v>493</v>
      </c>
      <c r="BK2838" s="95">
        <v>472</v>
      </c>
      <c r="BL2838" s="72">
        <v>583.84</v>
      </c>
      <c r="BM2838" s="72">
        <v>421.1</v>
      </c>
      <c r="BN2838" s="72">
        <v>1004.94</v>
      </c>
      <c r="BO2838" s="95">
        <v>3411962</v>
      </c>
      <c r="BP2838" s="95">
        <v>2359851</v>
      </c>
      <c r="BQ2838" s="95">
        <v>487</v>
      </c>
      <c r="BR2838" s="95">
        <v>467</v>
      </c>
      <c r="BS2838" s="72">
        <v>495.61</v>
      </c>
      <c r="BT2838" s="72">
        <v>408.67</v>
      </c>
      <c r="BU2838" s="72">
        <v>904.28</v>
      </c>
      <c r="BV2838" s="95">
        <v>2860647.75</v>
      </c>
      <c r="BW2838" s="95">
        <v>2246048.52</v>
      </c>
      <c r="BX2838" s="95">
        <v>481</v>
      </c>
      <c r="BY2838" s="95">
        <v>458</v>
      </c>
      <c r="BZ2838" s="95">
        <v>518</v>
      </c>
      <c r="CA2838" s="95">
        <v>491</v>
      </c>
      <c r="CB2838" s="95">
        <v>483</v>
      </c>
      <c r="CC2838" s="95">
        <v>478</v>
      </c>
      <c r="CD2838" s="95">
        <v>470</v>
      </c>
      <c r="CE2838" s="72">
        <v>650.75523149000003</v>
      </c>
      <c r="CF2838" s="72">
        <v>676.59346364999999</v>
      </c>
      <c r="CG2838" s="72">
        <v>712.40329333</v>
      </c>
      <c r="CH2838" s="72">
        <v>716.50152150999998</v>
      </c>
      <c r="CI2838" s="72">
        <v>731.52548966999996</v>
      </c>
      <c r="CJ2838" s="96">
        <v>1.7310041403</v>
      </c>
      <c r="CK2838" s="96">
        <v>1.5032365145</v>
      </c>
      <c r="CL2838" s="96">
        <v>1.2171055470000001</v>
      </c>
      <c r="CM2838" s="96">
        <v>1.4025650607</v>
      </c>
      <c r="CN2838" s="96">
        <v>1.2361565151</v>
      </c>
      <c r="CO2838" s="96">
        <v>0.92797890510000003</v>
      </c>
      <c r="CP2838" s="96">
        <v>1.5280665840000001</v>
      </c>
      <c r="CQ2838" s="96">
        <v>0.99584056389999998</v>
      </c>
      <c r="CR2838" s="96">
        <v>1.5344488076</v>
      </c>
      <c r="CS2838" s="95">
        <v>527</v>
      </c>
      <c r="CT2838" s="95">
        <v>501</v>
      </c>
      <c r="CU2838" s="95">
        <v>491</v>
      </c>
      <c r="CV2838" s="95">
        <v>486</v>
      </c>
      <c r="CW2838" s="95">
        <v>478</v>
      </c>
      <c r="CX2838" s="96">
        <v>0.94390692099999995</v>
      </c>
      <c r="CY2838" s="96">
        <v>0.90366288900000002</v>
      </c>
      <c r="CZ2838" s="96">
        <v>0.90641588799999995</v>
      </c>
      <c r="DA2838" s="96">
        <v>0.92221460899999996</v>
      </c>
      <c r="DB2838" s="96">
        <v>0.963914363</v>
      </c>
      <c r="DC2838">
        <v>2013</v>
      </c>
      <c r="DD2838" s="6">
        <v>477</v>
      </c>
      <c r="DE2838" s="96">
        <v>2.7319203999999998E-3</v>
      </c>
      <c r="DF2838" s="72">
        <v>1175.22</v>
      </c>
      <c r="DG2838" s="96">
        <v>1</v>
      </c>
      <c r="DH2838" s="72">
        <v>1175.22</v>
      </c>
      <c r="DI2838" s="72">
        <v>818.63612964000004</v>
      </c>
      <c r="DJ2838" s="96">
        <v>0.69065186599999995</v>
      </c>
      <c r="DK2838" s="72">
        <v>1064.9114451</v>
      </c>
      <c r="DL2838" s="96">
        <v>1.0075728719999999</v>
      </c>
      <c r="DM2838" s="72">
        <v>1072.9758830999999</v>
      </c>
      <c r="DN2838" s="96">
        <v>1</v>
      </c>
      <c r="DO2838" s="96">
        <v>6.0489999999999997E-3</v>
      </c>
      <c r="DP2838" s="72">
        <v>6.49</v>
      </c>
      <c r="DQ2838" s="72">
        <v>1066.49</v>
      </c>
      <c r="DR2838" t="s">
        <v>1738</v>
      </c>
      <c r="DT2838" t="s">
        <v>1038</v>
      </c>
    </row>
    <row r="2839" spans="1:124" x14ac:dyDescent="0.3">
      <c r="A2839" t="s">
        <v>1739</v>
      </c>
      <c r="B2839">
        <v>45945</v>
      </c>
      <c r="C2839" s="95">
        <v>3400</v>
      </c>
      <c r="D2839" s="95">
        <v>11663620</v>
      </c>
      <c r="E2839" s="95">
        <v>3293</v>
      </c>
      <c r="F2839" s="95">
        <v>11512576</v>
      </c>
      <c r="G2839" s="95">
        <v>496</v>
      </c>
      <c r="H2839" s="95">
        <v>1431582</v>
      </c>
      <c r="I2839" s="95">
        <v>467</v>
      </c>
      <c r="J2839" s="95">
        <v>1436402</v>
      </c>
      <c r="K2839" s="95">
        <v>3340</v>
      </c>
      <c r="L2839" s="95">
        <v>11605880</v>
      </c>
      <c r="M2839" s="95">
        <v>3227</v>
      </c>
      <c r="N2839" s="95">
        <v>11566998</v>
      </c>
      <c r="O2839" s="95">
        <v>505</v>
      </c>
      <c r="P2839" s="95">
        <v>1592393</v>
      </c>
      <c r="Q2839" s="95">
        <v>476</v>
      </c>
      <c r="R2839" s="95">
        <v>1668623</v>
      </c>
      <c r="S2839" s="95">
        <v>3313</v>
      </c>
      <c r="T2839" s="95">
        <v>12687857</v>
      </c>
      <c r="U2839" s="95">
        <v>3186</v>
      </c>
      <c r="V2839" s="95">
        <v>11984444</v>
      </c>
      <c r="W2839" s="95">
        <v>538</v>
      </c>
      <c r="X2839" s="95">
        <v>1572258</v>
      </c>
      <c r="Y2839" s="95">
        <v>508</v>
      </c>
      <c r="Z2839" s="95">
        <v>2218221</v>
      </c>
      <c r="AA2839" s="95">
        <v>3311</v>
      </c>
      <c r="AB2839" s="95">
        <v>13009405</v>
      </c>
      <c r="AC2839" s="95">
        <v>3169</v>
      </c>
      <c r="AD2839" s="95">
        <v>12334440</v>
      </c>
      <c r="AE2839" s="95">
        <v>548</v>
      </c>
      <c r="AF2839" s="95">
        <v>1657760</v>
      </c>
      <c r="AG2839" s="95">
        <v>512</v>
      </c>
      <c r="AH2839" s="95">
        <v>2271847</v>
      </c>
      <c r="AI2839" s="95">
        <v>3334</v>
      </c>
      <c r="AJ2839" s="95">
        <v>14118027</v>
      </c>
      <c r="AK2839" s="95">
        <v>3168</v>
      </c>
      <c r="AL2839" s="95">
        <v>13931066.83</v>
      </c>
      <c r="AM2839" s="95">
        <v>568</v>
      </c>
      <c r="AN2839" s="95">
        <v>1736713</v>
      </c>
      <c r="AO2839" s="95">
        <v>525</v>
      </c>
      <c r="AP2839" s="95">
        <v>2336537</v>
      </c>
      <c r="AQ2839" s="72">
        <v>280.10000000000002</v>
      </c>
      <c r="AR2839" s="72">
        <v>286.99</v>
      </c>
      <c r="AS2839" s="72">
        <v>567.09</v>
      </c>
      <c r="AT2839" s="95">
        <v>13095202</v>
      </c>
      <c r="AU2839" s="95">
        <v>12948978</v>
      </c>
      <c r="AV2839" s="95">
        <v>3896</v>
      </c>
      <c r="AW2839" s="95">
        <v>3760</v>
      </c>
      <c r="AX2839" s="72">
        <v>286.05</v>
      </c>
      <c r="AY2839" s="72">
        <v>297.86</v>
      </c>
      <c r="AZ2839" s="72">
        <v>583.91</v>
      </c>
      <c r="BA2839" s="95">
        <v>13198273</v>
      </c>
      <c r="BB2839" s="95">
        <v>13235621</v>
      </c>
      <c r="BC2839" s="95">
        <v>3845</v>
      </c>
      <c r="BD2839" s="95">
        <v>3703</v>
      </c>
      <c r="BE2839" s="72">
        <v>308.58</v>
      </c>
      <c r="BF2839" s="72">
        <v>320.39999999999998</v>
      </c>
      <c r="BG2839" s="72">
        <v>628.98</v>
      </c>
      <c r="BH2839" s="95">
        <v>14260115</v>
      </c>
      <c r="BI2839" s="95">
        <v>14202665</v>
      </c>
      <c r="BJ2839" s="95">
        <v>3851</v>
      </c>
      <c r="BK2839" s="95">
        <v>3694</v>
      </c>
      <c r="BL2839" s="72">
        <v>316.73</v>
      </c>
      <c r="BM2839" s="72">
        <v>330.67</v>
      </c>
      <c r="BN2839" s="72">
        <v>647.4</v>
      </c>
      <c r="BO2839" s="95">
        <v>14667165</v>
      </c>
      <c r="BP2839" s="95">
        <v>14606287</v>
      </c>
      <c r="BQ2839" s="95">
        <v>3859</v>
      </c>
      <c r="BR2839" s="95">
        <v>3681</v>
      </c>
      <c r="BS2839" s="72">
        <v>338.6</v>
      </c>
      <c r="BT2839" s="72">
        <v>367.08</v>
      </c>
      <c r="BU2839" s="72">
        <v>705.68</v>
      </c>
      <c r="BV2839" s="95">
        <v>15854740</v>
      </c>
      <c r="BW2839" s="95">
        <v>16267603.83</v>
      </c>
      <c r="BX2839" s="95">
        <v>3902</v>
      </c>
      <c r="BY2839" s="95">
        <v>3693</v>
      </c>
      <c r="BZ2839" s="95">
        <v>3831</v>
      </c>
      <c r="CA2839" s="95">
        <v>3776</v>
      </c>
      <c r="CB2839" s="95">
        <v>3775</v>
      </c>
      <c r="CC2839" s="95">
        <v>3775</v>
      </c>
      <c r="CD2839" s="95">
        <v>3800</v>
      </c>
      <c r="CE2839" s="72">
        <v>650.75523149000003</v>
      </c>
      <c r="CF2839" s="72">
        <v>676.59346364999999</v>
      </c>
      <c r="CG2839" s="72">
        <v>712.40329333</v>
      </c>
      <c r="CH2839" s="72">
        <v>716.50152150999998</v>
      </c>
      <c r="CI2839" s="72">
        <v>731.52548966999996</v>
      </c>
      <c r="CJ2839" s="96">
        <v>0.87143363979999999</v>
      </c>
      <c r="CK2839" s="96">
        <v>0.86301454470000005</v>
      </c>
      <c r="CL2839" s="96">
        <v>0.88289878200000005</v>
      </c>
      <c r="CM2839" s="96">
        <v>0.90355704849999996</v>
      </c>
      <c r="CN2839" s="96">
        <v>0.96466905110000001</v>
      </c>
      <c r="CO2839" s="96">
        <v>0.97759471939999998</v>
      </c>
      <c r="CP2839" s="96">
        <v>0.91767538780000002</v>
      </c>
      <c r="CQ2839" s="96">
        <v>0.99584056389999998</v>
      </c>
      <c r="CR2839" s="96">
        <v>0.92150821130000005</v>
      </c>
      <c r="CS2839" s="95">
        <v>3793</v>
      </c>
      <c r="CT2839" s="95">
        <v>3729</v>
      </c>
      <c r="CU2839" s="95">
        <v>3730</v>
      </c>
      <c r="CV2839" s="95">
        <v>3730</v>
      </c>
      <c r="CW2839" s="95">
        <v>3757</v>
      </c>
      <c r="CX2839" s="96">
        <v>0.99212734599999997</v>
      </c>
      <c r="CY2839" s="96">
        <v>0.99760449600000001</v>
      </c>
      <c r="CZ2839" s="96">
        <v>0.96399455899999997</v>
      </c>
      <c r="DA2839" s="96">
        <v>0.97959025399999999</v>
      </c>
      <c r="DB2839" s="96">
        <v>0.95458341899999999</v>
      </c>
      <c r="DC2839">
        <v>2013</v>
      </c>
      <c r="DD2839" s="6">
        <v>3706.2</v>
      </c>
      <c r="DE2839" s="96">
        <v>1.7283742E-3</v>
      </c>
      <c r="DF2839" s="72">
        <v>706.49</v>
      </c>
      <c r="DG2839" s="96">
        <v>1</v>
      </c>
      <c r="DH2839" s="72">
        <v>706.49</v>
      </c>
      <c r="DI2839" s="72">
        <v>818.63612964000004</v>
      </c>
      <c r="DJ2839" s="96">
        <v>1</v>
      </c>
      <c r="DK2839" s="72">
        <v>706.49</v>
      </c>
      <c r="DL2839" s="96">
        <v>1</v>
      </c>
      <c r="DM2839" s="72">
        <v>706.49</v>
      </c>
      <c r="DN2839" s="96">
        <v>1</v>
      </c>
      <c r="DO2839" s="96">
        <v>5.7159999999999997E-3</v>
      </c>
      <c r="DP2839" s="72">
        <v>4.04</v>
      </c>
      <c r="DQ2839" s="72">
        <v>702.45</v>
      </c>
      <c r="DR2839" t="s">
        <v>1739</v>
      </c>
      <c r="DT2839" t="s">
        <v>1038</v>
      </c>
    </row>
    <row r="2840" spans="1:124" x14ac:dyDescent="0.3">
      <c r="A2840" t="s">
        <v>1740</v>
      </c>
      <c r="B2840">
        <v>45946</v>
      </c>
      <c r="C2840" s="95">
        <v>4705</v>
      </c>
      <c r="D2840" s="95">
        <v>13781659</v>
      </c>
      <c r="E2840" s="95">
        <v>4518</v>
      </c>
      <c r="F2840" s="95">
        <v>14864684</v>
      </c>
      <c r="G2840" s="95">
        <v>560</v>
      </c>
      <c r="H2840" s="95">
        <v>1438453</v>
      </c>
      <c r="I2840" s="95">
        <v>512</v>
      </c>
      <c r="J2840" s="95">
        <v>1622990</v>
      </c>
      <c r="K2840" s="95">
        <v>4565</v>
      </c>
      <c r="L2840" s="95">
        <v>13745961</v>
      </c>
      <c r="M2840" s="95">
        <v>4342</v>
      </c>
      <c r="N2840" s="95">
        <v>14770233</v>
      </c>
      <c r="O2840" s="95">
        <v>567</v>
      </c>
      <c r="P2840" s="95">
        <v>1841934</v>
      </c>
      <c r="Q2840" s="95">
        <v>517</v>
      </c>
      <c r="R2840" s="95">
        <v>1751460</v>
      </c>
      <c r="S2840" s="95">
        <v>4744</v>
      </c>
      <c r="T2840" s="95">
        <v>14094348</v>
      </c>
      <c r="U2840" s="95">
        <v>4513</v>
      </c>
      <c r="V2840" s="95">
        <v>17267594</v>
      </c>
      <c r="W2840" s="95">
        <v>581</v>
      </c>
      <c r="X2840" s="95">
        <v>1356484</v>
      </c>
      <c r="Y2840" s="95">
        <v>532</v>
      </c>
      <c r="Z2840" s="95">
        <v>1725172</v>
      </c>
      <c r="AA2840" s="95">
        <v>5011</v>
      </c>
      <c r="AB2840" s="95">
        <v>15595618</v>
      </c>
      <c r="AC2840" s="95">
        <v>4737</v>
      </c>
      <c r="AD2840" s="95">
        <v>20560721</v>
      </c>
      <c r="AE2840" s="95">
        <v>620</v>
      </c>
      <c r="AF2840" s="95">
        <v>1226587</v>
      </c>
      <c r="AG2840" s="95">
        <v>570</v>
      </c>
      <c r="AH2840" s="95">
        <v>2402510</v>
      </c>
      <c r="AI2840" s="95">
        <v>5160</v>
      </c>
      <c r="AJ2840" s="95">
        <v>18078709</v>
      </c>
      <c r="AK2840" s="95">
        <v>4852</v>
      </c>
      <c r="AL2840" s="95">
        <v>21046297.120000001</v>
      </c>
      <c r="AM2840" s="95">
        <v>639</v>
      </c>
      <c r="AN2840" s="95">
        <v>1371284</v>
      </c>
      <c r="AO2840" s="95">
        <v>591</v>
      </c>
      <c r="AP2840" s="95">
        <v>2147506</v>
      </c>
      <c r="AQ2840" s="72">
        <v>240.9</v>
      </c>
      <c r="AR2840" s="72">
        <v>273.16000000000003</v>
      </c>
      <c r="AS2840" s="72">
        <v>514.05999999999995</v>
      </c>
      <c r="AT2840" s="95">
        <v>15220112</v>
      </c>
      <c r="AU2840" s="95">
        <v>16487674</v>
      </c>
      <c r="AV2840" s="95">
        <v>5265</v>
      </c>
      <c r="AW2840" s="95">
        <v>5030</v>
      </c>
      <c r="AX2840" s="72">
        <v>253.12</v>
      </c>
      <c r="AY2840" s="72">
        <v>283.35000000000002</v>
      </c>
      <c r="AZ2840" s="72">
        <v>536.47</v>
      </c>
      <c r="BA2840" s="95">
        <v>15587895</v>
      </c>
      <c r="BB2840" s="95">
        <v>16521693</v>
      </c>
      <c r="BC2840" s="95">
        <v>5132</v>
      </c>
      <c r="BD2840" s="95">
        <v>4859</v>
      </c>
      <c r="BE2840" s="72">
        <v>241.8</v>
      </c>
      <c r="BF2840" s="72">
        <v>313.72000000000003</v>
      </c>
      <c r="BG2840" s="72">
        <v>555.52</v>
      </c>
      <c r="BH2840" s="95">
        <v>15450832</v>
      </c>
      <c r="BI2840" s="95">
        <v>18992766</v>
      </c>
      <c r="BJ2840" s="95">
        <v>5325</v>
      </c>
      <c r="BK2840" s="95">
        <v>5045</v>
      </c>
      <c r="BL2840" s="72">
        <v>248.95</v>
      </c>
      <c r="BM2840" s="72">
        <v>360.58</v>
      </c>
      <c r="BN2840" s="72">
        <v>609.53</v>
      </c>
      <c r="BO2840" s="95">
        <v>16822205</v>
      </c>
      <c r="BP2840" s="95">
        <v>22963231</v>
      </c>
      <c r="BQ2840" s="95">
        <v>5631</v>
      </c>
      <c r="BR2840" s="95">
        <v>5307</v>
      </c>
      <c r="BS2840" s="72">
        <v>279.5</v>
      </c>
      <c r="BT2840" s="72">
        <v>355.1</v>
      </c>
      <c r="BU2840" s="72">
        <v>634.6</v>
      </c>
      <c r="BV2840" s="95">
        <v>19449993</v>
      </c>
      <c r="BW2840" s="95">
        <v>23193803.120000001</v>
      </c>
      <c r="BX2840" s="95">
        <v>5799</v>
      </c>
      <c r="BY2840" s="95">
        <v>5443</v>
      </c>
      <c r="BZ2840" s="95">
        <v>5153</v>
      </c>
      <c r="CA2840" s="95">
        <v>5000</v>
      </c>
      <c r="CB2840" s="95">
        <v>5190</v>
      </c>
      <c r="CC2840" s="95">
        <v>5477</v>
      </c>
      <c r="CD2840" s="95">
        <v>5625</v>
      </c>
      <c r="CE2840" s="72">
        <v>650.75523149000003</v>
      </c>
      <c r="CF2840" s="72">
        <v>676.59346364999999</v>
      </c>
      <c r="CG2840" s="72">
        <v>712.40329333</v>
      </c>
      <c r="CH2840" s="72">
        <v>716.50152150999998</v>
      </c>
      <c r="CI2840" s="72">
        <v>731.52548966999996</v>
      </c>
      <c r="CJ2840" s="96">
        <v>0.78994370709999995</v>
      </c>
      <c r="CK2840" s="96">
        <v>0.7928985851</v>
      </c>
      <c r="CL2840" s="96">
        <v>0.77978303189999998</v>
      </c>
      <c r="CM2840" s="96">
        <v>0.85070300860000003</v>
      </c>
      <c r="CN2840" s="96">
        <v>0.86750223879999999</v>
      </c>
      <c r="CO2840" s="96">
        <v>1.0027222170000001</v>
      </c>
      <c r="CP2840" s="96">
        <v>0.81395036470000004</v>
      </c>
      <c r="CQ2840" s="96">
        <v>0.99584056389999998</v>
      </c>
      <c r="CR2840" s="96">
        <v>0.8173499635</v>
      </c>
      <c r="CS2840" s="95">
        <v>5521</v>
      </c>
      <c r="CT2840" s="95">
        <v>5297</v>
      </c>
      <c r="CU2840" s="95">
        <v>5400</v>
      </c>
      <c r="CV2840" s="95">
        <v>5655</v>
      </c>
      <c r="CW2840" s="95">
        <v>5726</v>
      </c>
      <c r="CX2840" s="96">
        <v>1.0114082879999999</v>
      </c>
      <c r="CY2840" s="96">
        <v>0.98338625800000001</v>
      </c>
      <c r="CZ2840" s="96">
        <v>1.0055019329999999</v>
      </c>
      <c r="DA2840" s="96">
        <v>0.99763240799999997</v>
      </c>
      <c r="DB2840" s="96">
        <v>1.014639643</v>
      </c>
      <c r="DC2840">
        <v>2013</v>
      </c>
      <c r="DD2840" s="6">
        <v>5136.8</v>
      </c>
      <c r="DE2840" s="96">
        <v>8.3999569999999998E-4</v>
      </c>
      <c r="DF2840" s="72">
        <v>627.19000000000005</v>
      </c>
      <c r="DG2840" s="96">
        <v>1</v>
      </c>
      <c r="DH2840" s="72">
        <v>627.19000000000005</v>
      </c>
      <c r="DI2840" s="72">
        <v>818.63612964000004</v>
      </c>
      <c r="DJ2840" s="96">
        <v>1</v>
      </c>
      <c r="DK2840" s="72">
        <v>627.19000000000005</v>
      </c>
      <c r="DL2840" s="96">
        <v>1</v>
      </c>
      <c r="DM2840" s="72">
        <v>627.19000000000005</v>
      </c>
      <c r="DN2840" s="96">
        <v>1</v>
      </c>
      <c r="DO2840" s="96">
        <v>2.8609999999999998E-3</v>
      </c>
      <c r="DP2840" s="72">
        <v>1.79</v>
      </c>
      <c r="DQ2840" s="72">
        <v>625.4</v>
      </c>
      <c r="DR2840" t="s">
        <v>1740</v>
      </c>
      <c r="DT2840" t="s">
        <v>1038</v>
      </c>
    </row>
    <row r="2841" spans="1:124" x14ac:dyDescent="0.3">
      <c r="A2841" t="s">
        <v>1741</v>
      </c>
      <c r="B2841">
        <v>45947</v>
      </c>
      <c r="C2841" s="95">
        <v>7777</v>
      </c>
      <c r="D2841" s="95">
        <v>34068461</v>
      </c>
      <c r="E2841" s="95">
        <v>7587</v>
      </c>
      <c r="F2841" s="95">
        <v>29514470</v>
      </c>
      <c r="G2841" s="95">
        <v>1269</v>
      </c>
      <c r="H2841" s="95">
        <v>5315812</v>
      </c>
      <c r="I2841" s="95">
        <v>1164</v>
      </c>
      <c r="J2841" s="95">
        <v>4763073</v>
      </c>
      <c r="K2841" s="95">
        <v>7514</v>
      </c>
      <c r="L2841" s="95">
        <v>34095022</v>
      </c>
      <c r="M2841" s="95">
        <v>7308</v>
      </c>
      <c r="N2841" s="95">
        <v>30349614</v>
      </c>
      <c r="O2841" s="95">
        <v>1243</v>
      </c>
      <c r="P2841" s="95">
        <v>4536169</v>
      </c>
      <c r="Q2841" s="95">
        <v>1133</v>
      </c>
      <c r="R2841" s="95">
        <v>4785845</v>
      </c>
      <c r="S2841" s="95">
        <v>7319</v>
      </c>
      <c r="T2841" s="95">
        <v>34294343</v>
      </c>
      <c r="U2841" s="95">
        <v>7087</v>
      </c>
      <c r="V2841" s="95">
        <v>31364399</v>
      </c>
      <c r="W2841" s="95">
        <v>1267</v>
      </c>
      <c r="X2841" s="95">
        <v>4710633</v>
      </c>
      <c r="Y2841" s="95">
        <v>1152</v>
      </c>
      <c r="Z2841" s="95">
        <v>5068262</v>
      </c>
      <c r="AA2841" s="95">
        <v>7317</v>
      </c>
      <c r="AB2841" s="95">
        <v>34354591</v>
      </c>
      <c r="AC2841" s="95">
        <v>7053</v>
      </c>
      <c r="AD2841" s="95">
        <v>33138545</v>
      </c>
      <c r="AE2841" s="95">
        <v>1299</v>
      </c>
      <c r="AF2841" s="95">
        <v>5619615</v>
      </c>
      <c r="AG2841" s="95">
        <v>1184</v>
      </c>
      <c r="AH2841" s="95">
        <v>5822050</v>
      </c>
      <c r="AI2841" s="95">
        <v>7345</v>
      </c>
      <c r="AJ2841" s="95">
        <v>33707170.759999998</v>
      </c>
      <c r="AK2841" s="95">
        <v>7061</v>
      </c>
      <c r="AL2841" s="95">
        <v>34104951.25</v>
      </c>
      <c r="AM2841" s="95">
        <v>1317</v>
      </c>
      <c r="AN2841" s="95">
        <v>5941787</v>
      </c>
      <c r="AO2841" s="95">
        <v>1196</v>
      </c>
      <c r="AP2841" s="95">
        <v>6269734</v>
      </c>
      <c r="AQ2841" s="72">
        <v>362.81</v>
      </c>
      <c r="AR2841" s="72">
        <v>326.42</v>
      </c>
      <c r="AS2841" s="72">
        <v>689.23</v>
      </c>
      <c r="AT2841" s="95">
        <v>39384273</v>
      </c>
      <c r="AU2841" s="95">
        <v>34277543</v>
      </c>
      <c r="AV2841" s="95">
        <v>9046</v>
      </c>
      <c r="AW2841" s="95">
        <v>8751</v>
      </c>
      <c r="AX2841" s="72">
        <v>367.62</v>
      </c>
      <c r="AY2841" s="72">
        <v>346.87</v>
      </c>
      <c r="AZ2841" s="72">
        <v>714.49</v>
      </c>
      <c r="BA2841" s="95">
        <v>38631191</v>
      </c>
      <c r="BB2841" s="95">
        <v>35135459</v>
      </c>
      <c r="BC2841" s="95">
        <v>8757</v>
      </c>
      <c r="BD2841" s="95">
        <v>8441</v>
      </c>
      <c r="BE2841" s="72">
        <v>378.57</v>
      </c>
      <c r="BF2841" s="72">
        <v>368.5</v>
      </c>
      <c r="BG2841" s="72">
        <v>747.07</v>
      </c>
      <c r="BH2841" s="95">
        <v>39004976</v>
      </c>
      <c r="BI2841" s="95">
        <v>36432661</v>
      </c>
      <c r="BJ2841" s="95">
        <v>8586</v>
      </c>
      <c r="BK2841" s="95">
        <v>8239</v>
      </c>
      <c r="BL2841" s="72">
        <v>386.63</v>
      </c>
      <c r="BM2841" s="72">
        <v>394.16</v>
      </c>
      <c r="BN2841" s="72">
        <v>780.79</v>
      </c>
      <c r="BO2841" s="95">
        <v>39974206</v>
      </c>
      <c r="BP2841" s="95">
        <v>38960595</v>
      </c>
      <c r="BQ2841" s="95">
        <v>8616</v>
      </c>
      <c r="BR2841" s="95">
        <v>8237</v>
      </c>
      <c r="BS2841" s="72">
        <v>381.45</v>
      </c>
      <c r="BT2841" s="72">
        <v>407.48</v>
      </c>
      <c r="BU2841" s="72">
        <v>788.93</v>
      </c>
      <c r="BV2841" s="95">
        <v>39648957.759999998</v>
      </c>
      <c r="BW2841" s="95">
        <v>40374685.25</v>
      </c>
      <c r="BX2841" s="95">
        <v>8662</v>
      </c>
      <c r="BY2841" s="95">
        <v>8257</v>
      </c>
      <c r="BZ2841" s="95">
        <v>8905</v>
      </c>
      <c r="CA2841" s="95">
        <v>8604</v>
      </c>
      <c r="CB2841" s="95">
        <v>8419</v>
      </c>
      <c r="CC2841" s="95">
        <v>8436</v>
      </c>
      <c r="CD2841" s="95">
        <v>8464</v>
      </c>
      <c r="CE2841" s="72">
        <v>650.75523149000003</v>
      </c>
      <c r="CF2841" s="72">
        <v>676.59346364999999</v>
      </c>
      <c r="CG2841" s="72">
        <v>712.40329333</v>
      </c>
      <c r="CH2841" s="72">
        <v>716.50152150999998</v>
      </c>
      <c r="CI2841" s="72">
        <v>731.52548966999996</v>
      </c>
      <c r="CJ2841" s="96">
        <v>1.0591232566</v>
      </c>
      <c r="CK2841" s="96">
        <v>1.0560107929</v>
      </c>
      <c r="CL2841" s="96">
        <v>1.0486616316999999</v>
      </c>
      <c r="CM2841" s="96">
        <v>1.0897255295999999</v>
      </c>
      <c r="CN2841" s="96">
        <v>1.078472331</v>
      </c>
      <c r="CO2841" s="96">
        <v>0.99444918260000004</v>
      </c>
      <c r="CP2841" s="96">
        <v>1.0723511336</v>
      </c>
      <c r="CQ2841" s="96">
        <v>0.99584056389999998</v>
      </c>
      <c r="CR2841" s="96">
        <v>1.0768299859999999</v>
      </c>
      <c r="CS2841" s="95">
        <v>8853</v>
      </c>
      <c r="CT2841" s="95">
        <v>8542</v>
      </c>
      <c r="CU2841" s="95">
        <v>8444</v>
      </c>
      <c r="CV2841" s="95">
        <v>8406</v>
      </c>
      <c r="CW2841" s="95">
        <v>8500</v>
      </c>
      <c r="CX2841" s="96">
        <v>0.98582452200000004</v>
      </c>
      <c r="CY2841" s="96">
        <v>0.99802366799999997</v>
      </c>
      <c r="CZ2841" s="96">
        <v>0.99965085600000003</v>
      </c>
      <c r="DA2841" s="96">
        <v>0.98891433200000001</v>
      </c>
      <c r="DB2841" s="96">
        <v>1.0001461110000001</v>
      </c>
      <c r="DC2841">
        <v>2013</v>
      </c>
      <c r="DD2841" s="6">
        <v>8385</v>
      </c>
      <c r="DE2841" s="96">
        <v>1.7221731000000001E-3</v>
      </c>
      <c r="DF2841" s="72">
        <v>825.57</v>
      </c>
      <c r="DG2841" s="96">
        <v>1</v>
      </c>
      <c r="DH2841" s="72">
        <v>825.57</v>
      </c>
      <c r="DI2841" s="72">
        <v>818.63612964000004</v>
      </c>
      <c r="DJ2841" s="96">
        <v>1</v>
      </c>
      <c r="DK2841" s="72">
        <v>825.57</v>
      </c>
      <c r="DL2841" s="96">
        <v>1</v>
      </c>
      <c r="DM2841" s="72">
        <v>825.57</v>
      </c>
      <c r="DN2841" s="96">
        <v>1</v>
      </c>
      <c r="DO2841" s="96">
        <v>4.4530000000000004E-3</v>
      </c>
      <c r="DP2841" s="72">
        <v>3.68</v>
      </c>
      <c r="DQ2841" s="72">
        <v>821.89</v>
      </c>
      <c r="DR2841" t="s">
        <v>1741</v>
      </c>
      <c r="DT2841" t="s">
        <v>1038</v>
      </c>
    </row>
    <row r="2842" spans="1:124" x14ac:dyDescent="0.3">
      <c r="A2842" t="s">
        <v>1742</v>
      </c>
      <c r="B2842">
        <v>45948</v>
      </c>
      <c r="C2842" s="95">
        <v>10645</v>
      </c>
      <c r="D2842" s="95">
        <v>46208456</v>
      </c>
      <c r="E2842" s="95">
        <v>10403</v>
      </c>
      <c r="F2842" s="95">
        <v>40402900</v>
      </c>
      <c r="G2842" s="95">
        <v>1863</v>
      </c>
      <c r="H2842" s="95">
        <v>7502550</v>
      </c>
      <c r="I2842" s="95">
        <v>1725</v>
      </c>
      <c r="J2842" s="95">
        <v>6531477</v>
      </c>
      <c r="K2842" s="95">
        <v>10609</v>
      </c>
      <c r="L2842" s="95">
        <v>50318360</v>
      </c>
      <c r="M2842" s="95">
        <v>10332</v>
      </c>
      <c r="N2842" s="95">
        <v>42881622</v>
      </c>
      <c r="O2842" s="95">
        <v>1924</v>
      </c>
      <c r="P2842" s="95">
        <v>6312809</v>
      </c>
      <c r="Q2842" s="95">
        <v>1780</v>
      </c>
      <c r="R2842" s="95">
        <v>6891802</v>
      </c>
      <c r="S2842" s="95">
        <v>10576</v>
      </c>
      <c r="T2842" s="95">
        <v>49385503</v>
      </c>
      <c r="U2842" s="95">
        <v>10267</v>
      </c>
      <c r="V2842" s="95">
        <v>44647311</v>
      </c>
      <c r="W2842" s="95">
        <v>1954</v>
      </c>
      <c r="X2842" s="95">
        <v>7885061</v>
      </c>
      <c r="Y2842" s="95">
        <v>1794</v>
      </c>
      <c r="Z2842" s="95">
        <v>7502778</v>
      </c>
      <c r="AA2842" s="95">
        <v>10655</v>
      </c>
      <c r="AB2842" s="95">
        <v>44421734</v>
      </c>
      <c r="AC2842" s="95">
        <v>10310</v>
      </c>
      <c r="AD2842" s="95">
        <v>47840779</v>
      </c>
      <c r="AE2842" s="95">
        <v>2032</v>
      </c>
      <c r="AF2842" s="95">
        <v>9213338</v>
      </c>
      <c r="AG2842" s="95">
        <v>1874</v>
      </c>
      <c r="AH2842" s="95">
        <v>8670593</v>
      </c>
      <c r="AI2842" s="95">
        <v>10831</v>
      </c>
      <c r="AJ2842" s="95">
        <v>45817085</v>
      </c>
      <c r="AK2842" s="95">
        <v>10460</v>
      </c>
      <c r="AL2842" s="95">
        <v>49625177</v>
      </c>
      <c r="AM2842" s="95">
        <v>2125</v>
      </c>
      <c r="AN2842" s="95">
        <v>7845519</v>
      </c>
      <c r="AO2842" s="95">
        <v>1967</v>
      </c>
      <c r="AP2842" s="95">
        <v>9514905</v>
      </c>
      <c r="AQ2842" s="72">
        <v>357.84</v>
      </c>
      <c r="AR2842" s="72">
        <v>322.49</v>
      </c>
      <c r="AS2842" s="72">
        <v>680.33</v>
      </c>
      <c r="AT2842" s="95">
        <v>53711006</v>
      </c>
      <c r="AU2842" s="95">
        <v>46934377</v>
      </c>
      <c r="AV2842" s="95">
        <v>12508</v>
      </c>
      <c r="AW2842" s="95">
        <v>12128</v>
      </c>
      <c r="AX2842" s="72">
        <v>376.55</v>
      </c>
      <c r="AY2842" s="72">
        <v>342.45</v>
      </c>
      <c r="AZ2842" s="72">
        <v>719</v>
      </c>
      <c r="BA2842" s="95">
        <v>56631169</v>
      </c>
      <c r="BB2842" s="95">
        <v>49773424</v>
      </c>
      <c r="BC2842" s="95">
        <v>12533</v>
      </c>
      <c r="BD2842" s="95">
        <v>12112</v>
      </c>
      <c r="BE2842" s="72">
        <v>380.89</v>
      </c>
      <c r="BF2842" s="72">
        <v>360.32</v>
      </c>
      <c r="BG2842" s="72">
        <v>741.21</v>
      </c>
      <c r="BH2842" s="95">
        <v>57270564</v>
      </c>
      <c r="BI2842" s="95">
        <v>52150089</v>
      </c>
      <c r="BJ2842" s="95">
        <v>12530</v>
      </c>
      <c r="BK2842" s="95">
        <v>12061</v>
      </c>
      <c r="BL2842" s="72">
        <v>352.3</v>
      </c>
      <c r="BM2842" s="72">
        <v>386.51</v>
      </c>
      <c r="BN2842" s="72">
        <v>738.81</v>
      </c>
      <c r="BO2842" s="95">
        <v>53635072</v>
      </c>
      <c r="BP2842" s="95">
        <v>56511372</v>
      </c>
      <c r="BQ2842" s="95">
        <v>12687</v>
      </c>
      <c r="BR2842" s="95">
        <v>12184</v>
      </c>
      <c r="BS2842" s="72">
        <v>345.16</v>
      </c>
      <c r="BT2842" s="72">
        <v>396.58</v>
      </c>
      <c r="BU2842" s="72">
        <v>741.74</v>
      </c>
      <c r="BV2842" s="95">
        <v>53662604</v>
      </c>
      <c r="BW2842" s="95">
        <v>59140082</v>
      </c>
      <c r="BX2842" s="95">
        <v>12956</v>
      </c>
      <c r="BY2842" s="95">
        <v>12427</v>
      </c>
      <c r="BZ2842" s="95">
        <v>12327</v>
      </c>
      <c r="CA2842" s="95">
        <v>12329</v>
      </c>
      <c r="CB2842" s="95">
        <v>12304</v>
      </c>
      <c r="CC2842" s="95">
        <v>12448</v>
      </c>
      <c r="CD2842" s="95">
        <v>12697</v>
      </c>
      <c r="CE2842" s="72">
        <v>650.75523149000003</v>
      </c>
      <c r="CF2842" s="72">
        <v>676.59346364999999</v>
      </c>
      <c r="CG2842" s="72">
        <v>712.40329333</v>
      </c>
      <c r="CH2842" s="72">
        <v>716.50152150999998</v>
      </c>
      <c r="CI2842" s="72">
        <v>731.52548966999996</v>
      </c>
      <c r="CJ2842" s="96">
        <v>1.0454468394</v>
      </c>
      <c r="CK2842" s="96">
        <v>1.0626765386000001</v>
      </c>
      <c r="CL2842" s="96">
        <v>1.0404359538000001</v>
      </c>
      <c r="CM2842" s="96">
        <v>1.0311352841999999</v>
      </c>
      <c r="CN2842" s="96">
        <v>1.0139633006</v>
      </c>
      <c r="CO2842" s="96">
        <v>0.99593786399999995</v>
      </c>
      <c r="CP2842" s="96">
        <v>1.0429682623000001</v>
      </c>
      <c r="CQ2842" s="96">
        <v>0.99584056389999998</v>
      </c>
      <c r="CR2842" s="96">
        <v>1.0473243922</v>
      </c>
      <c r="CS2842" s="95">
        <v>11642</v>
      </c>
      <c r="CT2842" s="95">
        <v>11714</v>
      </c>
      <c r="CU2842" s="95">
        <v>11601</v>
      </c>
      <c r="CV2842" s="95">
        <v>11623</v>
      </c>
      <c r="CW2842" s="95">
        <v>11777</v>
      </c>
      <c r="CX2842" s="96">
        <v>0.98633637500000004</v>
      </c>
      <c r="CY2842" s="96">
        <v>0.99674470000000004</v>
      </c>
      <c r="CZ2842" s="96">
        <v>0.996976211</v>
      </c>
      <c r="DA2842" s="96">
        <v>0.993112879</v>
      </c>
      <c r="DB2842" s="96">
        <v>1.0063919859999999</v>
      </c>
      <c r="DC2842">
        <v>2013</v>
      </c>
      <c r="DD2842" s="6">
        <v>12182.4</v>
      </c>
      <c r="DE2842" s="96">
        <v>7.8890139999999997E-4</v>
      </c>
      <c r="DF2842" s="72">
        <v>803.7</v>
      </c>
      <c r="DG2842" s="96">
        <v>1</v>
      </c>
      <c r="DH2842" s="72">
        <v>803.7</v>
      </c>
      <c r="DI2842" s="72">
        <v>808.68291744999999</v>
      </c>
      <c r="DJ2842" s="96">
        <v>1</v>
      </c>
      <c r="DK2842" s="72">
        <v>803.7</v>
      </c>
      <c r="DL2842" s="96">
        <v>1</v>
      </c>
      <c r="DM2842" s="72">
        <v>803.7</v>
      </c>
      <c r="DN2842" s="96">
        <v>1</v>
      </c>
      <c r="DO2842" s="96">
        <v>2.7669999999999999E-3</v>
      </c>
      <c r="DP2842" s="72">
        <v>2.2200000000000002</v>
      </c>
      <c r="DQ2842" s="72">
        <v>801.48</v>
      </c>
      <c r="DR2842" t="s">
        <v>1742</v>
      </c>
      <c r="DT2842" t="s">
        <v>1038</v>
      </c>
    </row>
    <row r="2843" spans="1:124" x14ac:dyDescent="0.3">
      <c r="A2843" t="s">
        <v>64</v>
      </c>
      <c r="B2843">
        <v>45949</v>
      </c>
      <c r="C2843" s="95">
        <v>5482</v>
      </c>
      <c r="D2843" s="95">
        <v>24893714</v>
      </c>
      <c r="E2843" s="95">
        <v>5267</v>
      </c>
      <c r="F2843" s="95">
        <v>21986944</v>
      </c>
      <c r="G2843" s="95">
        <v>772</v>
      </c>
      <c r="H2843" s="95">
        <v>3710295</v>
      </c>
      <c r="I2843" s="95">
        <v>668</v>
      </c>
      <c r="J2843" s="95">
        <v>2876249</v>
      </c>
      <c r="K2843" s="95">
        <v>5453</v>
      </c>
      <c r="L2843" s="95">
        <v>23939613</v>
      </c>
      <c r="M2843" s="95">
        <v>5205</v>
      </c>
      <c r="N2843" s="95">
        <v>23027223</v>
      </c>
      <c r="O2843" s="95">
        <v>812</v>
      </c>
      <c r="P2843" s="95">
        <v>3267967</v>
      </c>
      <c r="Q2843" s="95">
        <v>694</v>
      </c>
      <c r="R2843" s="95">
        <v>3185502</v>
      </c>
      <c r="S2843" s="95">
        <v>5495</v>
      </c>
      <c r="T2843" s="95">
        <v>27925341</v>
      </c>
      <c r="U2843" s="95">
        <v>5234</v>
      </c>
      <c r="V2843" s="95">
        <v>25765057</v>
      </c>
      <c r="W2843" s="95">
        <v>871</v>
      </c>
      <c r="X2843" s="95">
        <v>3478927</v>
      </c>
      <c r="Y2843" s="95">
        <v>761</v>
      </c>
      <c r="Z2843" s="95">
        <v>3722047</v>
      </c>
      <c r="AA2843" s="95">
        <v>5566</v>
      </c>
      <c r="AB2843" s="95">
        <v>28297020</v>
      </c>
      <c r="AC2843" s="95">
        <v>5275</v>
      </c>
      <c r="AD2843" s="95">
        <v>27926135</v>
      </c>
      <c r="AE2843" s="95">
        <v>858</v>
      </c>
      <c r="AF2843" s="95">
        <v>3394257</v>
      </c>
      <c r="AG2843" s="95">
        <v>757</v>
      </c>
      <c r="AH2843" s="95">
        <v>4241269</v>
      </c>
      <c r="AI2843" s="95">
        <v>5689</v>
      </c>
      <c r="AJ2843" s="95">
        <v>27274644.629999999</v>
      </c>
      <c r="AK2843" s="95">
        <v>5379</v>
      </c>
      <c r="AL2843" s="95">
        <v>29813937.52</v>
      </c>
      <c r="AM2843" s="95">
        <v>878</v>
      </c>
      <c r="AN2843" s="95">
        <v>3710227.28</v>
      </c>
      <c r="AO2843" s="95">
        <v>774</v>
      </c>
      <c r="AP2843" s="95">
        <v>4560978.76</v>
      </c>
      <c r="AQ2843" s="72">
        <v>381.14</v>
      </c>
      <c r="AR2843" s="72">
        <v>349.1</v>
      </c>
      <c r="AS2843" s="72">
        <v>730.24</v>
      </c>
      <c r="AT2843" s="95">
        <v>28604009</v>
      </c>
      <c r="AU2843" s="95">
        <v>24863193</v>
      </c>
      <c r="AV2843" s="95">
        <v>6254</v>
      </c>
      <c r="AW2843" s="95">
        <v>5935</v>
      </c>
      <c r="AX2843" s="72">
        <v>361.9</v>
      </c>
      <c r="AY2843" s="72">
        <v>370.3</v>
      </c>
      <c r="AZ2843" s="72">
        <v>732.2</v>
      </c>
      <c r="BA2843" s="95">
        <v>27207580</v>
      </c>
      <c r="BB2843" s="95">
        <v>26212725</v>
      </c>
      <c r="BC2843" s="95">
        <v>6265</v>
      </c>
      <c r="BD2843" s="95">
        <v>5899</v>
      </c>
      <c r="BE2843" s="72">
        <v>411.09</v>
      </c>
      <c r="BF2843" s="72">
        <v>409.88</v>
      </c>
      <c r="BG2843" s="72">
        <v>820.97</v>
      </c>
      <c r="BH2843" s="95">
        <v>31404268</v>
      </c>
      <c r="BI2843" s="95">
        <v>29487104</v>
      </c>
      <c r="BJ2843" s="95">
        <v>6366</v>
      </c>
      <c r="BK2843" s="95">
        <v>5995</v>
      </c>
      <c r="BL2843" s="72">
        <v>411.11</v>
      </c>
      <c r="BM2843" s="72">
        <v>444.4</v>
      </c>
      <c r="BN2843" s="72">
        <v>855.51</v>
      </c>
      <c r="BO2843" s="95">
        <v>31691277</v>
      </c>
      <c r="BP2843" s="95">
        <v>32167404</v>
      </c>
      <c r="BQ2843" s="95">
        <v>6424</v>
      </c>
      <c r="BR2843" s="95">
        <v>6032</v>
      </c>
      <c r="BS2843" s="72">
        <v>393.19</v>
      </c>
      <c r="BT2843" s="72">
        <v>465.56</v>
      </c>
      <c r="BU2843" s="72">
        <v>858.75</v>
      </c>
      <c r="BV2843" s="95">
        <v>30984871.91</v>
      </c>
      <c r="BW2843" s="95">
        <v>34374916.280000001</v>
      </c>
      <c r="BX2843" s="95">
        <v>6567</v>
      </c>
      <c r="BY2843" s="95">
        <v>6153</v>
      </c>
      <c r="BZ2843" s="95">
        <v>6102</v>
      </c>
      <c r="CA2843" s="95">
        <v>6088</v>
      </c>
      <c r="CB2843" s="95">
        <v>6187</v>
      </c>
      <c r="CC2843" s="95">
        <v>6238</v>
      </c>
      <c r="CD2843" s="95">
        <v>6364</v>
      </c>
      <c r="CE2843" s="72">
        <v>650.75523149000003</v>
      </c>
      <c r="CF2843" s="72">
        <v>676.59346364999999</v>
      </c>
      <c r="CG2843" s="72">
        <v>712.40329333</v>
      </c>
      <c r="CH2843" s="72">
        <v>716.50152150999998</v>
      </c>
      <c r="CI2843" s="72">
        <v>731.52548966999996</v>
      </c>
      <c r="CJ2843" s="96">
        <v>1.1221423426999999</v>
      </c>
      <c r="CK2843" s="96">
        <v>1.0821860383999999</v>
      </c>
      <c r="CL2843" s="96">
        <v>1.1523950095</v>
      </c>
      <c r="CM2843" s="96">
        <v>1.1940100254999999</v>
      </c>
      <c r="CN2843" s="96">
        <v>1.1739167153000001</v>
      </c>
      <c r="CO2843" s="96">
        <v>0.95854973730000004</v>
      </c>
      <c r="CP2843" s="96">
        <v>1.1944398728000001</v>
      </c>
      <c r="CQ2843" s="96">
        <v>0.99584056389999998</v>
      </c>
      <c r="CR2843" s="96">
        <v>1.1994286489999999</v>
      </c>
      <c r="CS2843" s="95">
        <v>5878</v>
      </c>
      <c r="CT2843" s="95">
        <v>5891</v>
      </c>
      <c r="CU2843" s="95">
        <v>5963</v>
      </c>
      <c r="CV2843" s="95">
        <v>5987</v>
      </c>
      <c r="CW2843" s="95">
        <v>6152</v>
      </c>
      <c r="CX2843" s="96">
        <v>0.94405540799999998</v>
      </c>
      <c r="CY2843" s="96">
        <v>0.953851754</v>
      </c>
      <c r="CZ2843" s="96">
        <v>0.94176446400000002</v>
      </c>
      <c r="DA2843" s="96">
        <v>0.96579957100000002</v>
      </c>
      <c r="DB2843" s="96">
        <v>0.986111395</v>
      </c>
      <c r="DC2843">
        <v>2013</v>
      </c>
      <c r="DD2843" s="6">
        <v>6002.8</v>
      </c>
      <c r="DE2843" s="96">
        <v>2.4583806999999998E-3</v>
      </c>
      <c r="DF2843" s="72">
        <v>918.88</v>
      </c>
      <c r="DG2843" s="96">
        <v>1.0012993094</v>
      </c>
      <c r="DH2843" s="72">
        <v>920.07390944999997</v>
      </c>
      <c r="DI2843" s="72">
        <v>818.63612964000004</v>
      </c>
      <c r="DJ2843" s="96">
        <v>1</v>
      </c>
      <c r="DK2843" s="72">
        <v>920.07390944999997</v>
      </c>
      <c r="DL2843" s="96">
        <v>1</v>
      </c>
      <c r="DM2843" s="72">
        <v>920.07390944999997</v>
      </c>
      <c r="DN2843" s="96">
        <v>1</v>
      </c>
      <c r="DO2843" s="96">
        <v>9.6839999999999999E-3</v>
      </c>
      <c r="DP2843" s="72">
        <v>8.91</v>
      </c>
      <c r="DQ2843" s="72">
        <v>911.16</v>
      </c>
      <c r="DR2843" t="s">
        <v>64</v>
      </c>
      <c r="DT2843" t="s">
        <v>1038</v>
      </c>
    </row>
    <row r="2844" spans="1:124" x14ac:dyDescent="0.3">
      <c r="A2844" t="s">
        <v>1743</v>
      </c>
      <c r="B2844">
        <v>45950</v>
      </c>
      <c r="C2844" s="95">
        <v>2793</v>
      </c>
      <c r="D2844" s="95">
        <v>12315657</v>
      </c>
      <c r="E2844" s="95">
        <v>2636</v>
      </c>
      <c r="F2844" s="95">
        <v>11090983</v>
      </c>
      <c r="G2844" s="95">
        <v>466</v>
      </c>
      <c r="H2844" s="95">
        <v>2381336</v>
      </c>
      <c r="I2844" s="95">
        <v>419</v>
      </c>
      <c r="J2844" s="95">
        <v>2017485</v>
      </c>
      <c r="K2844" s="95">
        <v>2797</v>
      </c>
      <c r="L2844" s="95">
        <v>13086192</v>
      </c>
      <c r="M2844" s="95">
        <v>2626</v>
      </c>
      <c r="N2844" s="95">
        <v>11371226</v>
      </c>
      <c r="O2844" s="95">
        <v>486</v>
      </c>
      <c r="P2844" s="95">
        <v>2817202</v>
      </c>
      <c r="Q2844" s="95">
        <v>428</v>
      </c>
      <c r="R2844" s="95">
        <v>2311813</v>
      </c>
      <c r="S2844" s="95">
        <v>2745</v>
      </c>
      <c r="T2844" s="95">
        <v>13561221</v>
      </c>
      <c r="U2844" s="95">
        <v>2538</v>
      </c>
      <c r="V2844" s="95">
        <v>11631159</v>
      </c>
      <c r="W2844" s="95">
        <v>495</v>
      </c>
      <c r="X2844" s="95">
        <v>2102037</v>
      </c>
      <c r="Y2844" s="95">
        <v>445</v>
      </c>
      <c r="Z2844" s="95">
        <v>2271204</v>
      </c>
      <c r="AA2844" s="95">
        <v>2729</v>
      </c>
      <c r="AB2844" s="95">
        <v>13608588</v>
      </c>
      <c r="AC2844" s="95">
        <v>2501</v>
      </c>
      <c r="AD2844" s="95">
        <v>12485195</v>
      </c>
      <c r="AE2844" s="95">
        <v>508</v>
      </c>
      <c r="AF2844" s="95">
        <v>2436792</v>
      </c>
      <c r="AG2844" s="95">
        <v>453</v>
      </c>
      <c r="AH2844" s="95">
        <v>2286235</v>
      </c>
      <c r="AI2844" s="95">
        <v>2763</v>
      </c>
      <c r="AJ2844" s="95">
        <v>12375762</v>
      </c>
      <c r="AK2844" s="95">
        <v>2514</v>
      </c>
      <c r="AL2844" s="95">
        <v>13109718</v>
      </c>
      <c r="AM2844" s="95">
        <v>501</v>
      </c>
      <c r="AN2844" s="95">
        <v>2946195</v>
      </c>
      <c r="AO2844" s="95">
        <v>441</v>
      </c>
      <c r="AP2844" s="95">
        <v>2868296</v>
      </c>
      <c r="AQ2844" s="72">
        <v>375.81</v>
      </c>
      <c r="AR2844" s="72">
        <v>357.57</v>
      </c>
      <c r="AS2844" s="72">
        <v>733.38</v>
      </c>
      <c r="AT2844" s="95">
        <v>14696993</v>
      </c>
      <c r="AU2844" s="95">
        <v>13108468</v>
      </c>
      <c r="AV2844" s="95">
        <v>3259</v>
      </c>
      <c r="AW2844" s="95">
        <v>3055</v>
      </c>
      <c r="AX2844" s="72">
        <v>403.68</v>
      </c>
      <c r="AY2844" s="72">
        <v>373.36</v>
      </c>
      <c r="AZ2844" s="72">
        <v>777.04</v>
      </c>
      <c r="BA2844" s="95">
        <v>15903394</v>
      </c>
      <c r="BB2844" s="95">
        <v>13683039</v>
      </c>
      <c r="BC2844" s="95">
        <v>3283</v>
      </c>
      <c r="BD2844" s="95">
        <v>3054</v>
      </c>
      <c r="BE2844" s="72">
        <v>402.86</v>
      </c>
      <c r="BF2844" s="72">
        <v>388.38</v>
      </c>
      <c r="BG2844" s="72">
        <v>791.24</v>
      </c>
      <c r="BH2844" s="95">
        <v>15663258</v>
      </c>
      <c r="BI2844" s="95">
        <v>13902363</v>
      </c>
      <c r="BJ2844" s="95">
        <v>3240</v>
      </c>
      <c r="BK2844" s="95">
        <v>2983</v>
      </c>
      <c r="BL2844" s="72">
        <v>413.07</v>
      </c>
      <c r="BM2844" s="72">
        <v>416.71</v>
      </c>
      <c r="BN2844" s="72">
        <v>829.78</v>
      </c>
      <c r="BO2844" s="95">
        <v>16045380</v>
      </c>
      <c r="BP2844" s="95">
        <v>14771430</v>
      </c>
      <c r="BQ2844" s="95">
        <v>3237</v>
      </c>
      <c r="BR2844" s="95">
        <v>2954</v>
      </c>
      <c r="BS2844" s="72">
        <v>391.19</v>
      </c>
      <c r="BT2844" s="72">
        <v>450.59</v>
      </c>
      <c r="BU2844" s="72">
        <v>841.78</v>
      </c>
      <c r="BV2844" s="95">
        <v>15321957</v>
      </c>
      <c r="BW2844" s="95">
        <v>15978014</v>
      </c>
      <c r="BX2844" s="95">
        <v>3264</v>
      </c>
      <c r="BY2844" s="95">
        <v>2955</v>
      </c>
      <c r="BZ2844" s="95">
        <v>3162</v>
      </c>
      <c r="CA2844" s="95">
        <v>3173</v>
      </c>
      <c r="CB2844" s="95">
        <v>3116</v>
      </c>
      <c r="CC2844" s="95">
        <v>3103</v>
      </c>
      <c r="CD2844" s="95">
        <v>3113</v>
      </c>
      <c r="CE2844" s="72">
        <v>650.75523149000003</v>
      </c>
      <c r="CF2844" s="72">
        <v>676.59346364999999</v>
      </c>
      <c r="CG2844" s="72">
        <v>712.40329333</v>
      </c>
      <c r="CH2844" s="72">
        <v>716.50152150999998</v>
      </c>
      <c r="CI2844" s="72">
        <v>731.52548966999996</v>
      </c>
      <c r="CJ2844" s="96">
        <v>1.1269675055999999</v>
      </c>
      <c r="CK2844" s="96">
        <v>1.1484592177999999</v>
      </c>
      <c r="CL2844" s="96">
        <v>1.1106630295</v>
      </c>
      <c r="CM2844" s="96">
        <v>1.1580994249000001</v>
      </c>
      <c r="CN2844" s="96">
        <v>1.1507186172999999</v>
      </c>
      <c r="CO2844" s="96">
        <v>0.95746518069999997</v>
      </c>
      <c r="CP2844" s="96">
        <v>1.1895801350999999</v>
      </c>
      <c r="CQ2844" s="96">
        <v>0.99584056389999998</v>
      </c>
      <c r="CR2844" s="96">
        <v>1.1945486138999999</v>
      </c>
      <c r="CS2844" s="95">
        <v>3195</v>
      </c>
      <c r="CT2844" s="95">
        <v>3251</v>
      </c>
      <c r="CU2844" s="95">
        <v>3193</v>
      </c>
      <c r="CV2844" s="95">
        <v>3180</v>
      </c>
      <c r="CW2844" s="95">
        <v>3271</v>
      </c>
      <c r="CX2844" s="96">
        <v>0.96802473099999997</v>
      </c>
      <c r="CY2844" s="96">
        <v>0.94891340499999999</v>
      </c>
      <c r="CZ2844" s="96">
        <v>0.95097190600000003</v>
      </c>
      <c r="DA2844" s="96">
        <v>0.95363431300000001</v>
      </c>
      <c r="DB2844" s="96">
        <v>0.96571319200000005</v>
      </c>
      <c r="DC2844">
        <v>2013</v>
      </c>
      <c r="DD2844" s="6">
        <v>3000.2</v>
      </c>
      <c r="DE2844" s="96">
        <v>1.6964561000000001E-3</v>
      </c>
      <c r="DF2844" s="72">
        <v>915.85</v>
      </c>
      <c r="DG2844" s="96">
        <v>1.0034384479</v>
      </c>
      <c r="DH2844" s="72">
        <v>918.99910248000003</v>
      </c>
      <c r="DI2844" s="72">
        <v>937.34203127000001</v>
      </c>
      <c r="DJ2844" s="96">
        <v>1</v>
      </c>
      <c r="DK2844" s="72">
        <v>918.99910248000003</v>
      </c>
      <c r="DL2844" s="96">
        <v>1</v>
      </c>
      <c r="DM2844" s="72">
        <v>918.99910248000003</v>
      </c>
      <c r="DN2844" s="96">
        <v>1</v>
      </c>
      <c r="DO2844" s="96">
        <v>6.3680000000000004E-3</v>
      </c>
      <c r="DP2844" s="72">
        <v>5.85</v>
      </c>
      <c r="DQ2844" s="72">
        <v>913.15</v>
      </c>
      <c r="DR2844" t="s">
        <v>1743</v>
      </c>
      <c r="DT2844" t="s">
        <v>1038</v>
      </c>
    </row>
    <row r="2845" spans="1:124" x14ac:dyDescent="0.3">
      <c r="A2845" t="s">
        <v>1298</v>
      </c>
      <c r="B2845">
        <v>45951</v>
      </c>
      <c r="C2845" s="95">
        <v>1476</v>
      </c>
      <c r="D2845" s="95">
        <v>7867074</v>
      </c>
      <c r="E2845" s="95">
        <v>1446</v>
      </c>
      <c r="F2845" s="95">
        <v>5473112</v>
      </c>
      <c r="G2845" s="95">
        <v>254</v>
      </c>
      <c r="H2845" s="95">
        <v>1088919</v>
      </c>
      <c r="I2845" s="95">
        <v>242</v>
      </c>
      <c r="J2845" s="95">
        <v>843272</v>
      </c>
      <c r="K2845" s="95">
        <v>1424</v>
      </c>
      <c r="L2845" s="95">
        <v>6836911</v>
      </c>
      <c r="M2845" s="95">
        <v>1395</v>
      </c>
      <c r="N2845" s="95">
        <v>5183577</v>
      </c>
      <c r="O2845" s="95">
        <v>265</v>
      </c>
      <c r="P2845" s="95">
        <v>596675</v>
      </c>
      <c r="Q2845" s="95">
        <v>251</v>
      </c>
      <c r="R2845" s="95">
        <v>810296</v>
      </c>
      <c r="S2845" s="95">
        <v>1379</v>
      </c>
      <c r="T2845" s="95">
        <v>6247478</v>
      </c>
      <c r="U2845" s="95">
        <v>1344</v>
      </c>
      <c r="V2845" s="95">
        <v>5078037</v>
      </c>
      <c r="W2845" s="95">
        <v>276</v>
      </c>
      <c r="X2845" s="95">
        <v>944845</v>
      </c>
      <c r="Y2845" s="95">
        <v>262</v>
      </c>
      <c r="Z2845" s="95">
        <v>935061</v>
      </c>
      <c r="AA2845" s="95">
        <v>1377</v>
      </c>
      <c r="AB2845" s="95">
        <v>4457390</v>
      </c>
      <c r="AC2845" s="95">
        <v>1330</v>
      </c>
      <c r="AD2845" s="95">
        <v>5357972</v>
      </c>
      <c r="AE2845" s="95">
        <v>277</v>
      </c>
      <c r="AF2845" s="95">
        <v>755613</v>
      </c>
      <c r="AG2845" s="95">
        <v>263</v>
      </c>
      <c r="AH2845" s="95">
        <v>978826</v>
      </c>
      <c r="AI2845" s="95">
        <v>1352</v>
      </c>
      <c r="AJ2845" s="95">
        <v>5522870</v>
      </c>
      <c r="AK2845" s="95">
        <v>1297</v>
      </c>
      <c r="AL2845" s="95">
        <v>5577587.4299999997</v>
      </c>
      <c r="AM2845" s="95">
        <v>273</v>
      </c>
      <c r="AN2845" s="95">
        <v>680388</v>
      </c>
      <c r="AO2845" s="95">
        <v>258</v>
      </c>
      <c r="AP2845" s="95">
        <v>1008074</v>
      </c>
      <c r="AQ2845" s="72">
        <v>431.41</v>
      </c>
      <c r="AR2845" s="72">
        <v>311.83</v>
      </c>
      <c r="AS2845" s="72">
        <v>743.24</v>
      </c>
      <c r="AT2845" s="95">
        <v>8955993</v>
      </c>
      <c r="AU2845" s="95">
        <v>6316384</v>
      </c>
      <c r="AV2845" s="95">
        <v>1730</v>
      </c>
      <c r="AW2845" s="95">
        <v>1688</v>
      </c>
      <c r="AX2845" s="72">
        <v>366.76</v>
      </c>
      <c r="AY2845" s="72">
        <v>303.45999999999998</v>
      </c>
      <c r="AZ2845" s="72">
        <v>670.22</v>
      </c>
      <c r="BA2845" s="95">
        <v>7433586</v>
      </c>
      <c r="BB2845" s="95">
        <v>5993873</v>
      </c>
      <c r="BC2845" s="95">
        <v>1689</v>
      </c>
      <c r="BD2845" s="95">
        <v>1646</v>
      </c>
      <c r="BE2845" s="72">
        <v>362.15</v>
      </c>
      <c r="BF2845" s="72">
        <v>312.01</v>
      </c>
      <c r="BG2845" s="72">
        <v>674.16</v>
      </c>
      <c r="BH2845" s="95">
        <v>7192323</v>
      </c>
      <c r="BI2845" s="95">
        <v>6013098</v>
      </c>
      <c r="BJ2845" s="95">
        <v>1655</v>
      </c>
      <c r="BK2845" s="95">
        <v>1606</v>
      </c>
      <c r="BL2845" s="72">
        <v>262.64999999999998</v>
      </c>
      <c r="BM2845" s="72">
        <v>331.49</v>
      </c>
      <c r="BN2845" s="72">
        <v>594.14</v>
      </c>
      <c r="BO2845" s="95">
        <v>5213003</v>
      </c>
      <c r="BP2845" s="95">
        <v>6336798</v>
      </c>
      <c r="BQ2845" s="95">
        <v>1654</v>
      </c>
      <c r="BR2845" s="95">
        <v>1593</v>
      </c>
      <c r="BS2845" s="72">
        <v>318.12</v>
      </c>
      <c r="BT2845" s="72">
        <v>352.93</v>
      </c>
      <c r="BU2845" s="72">
        <v>671.05</v>
      </c>
      <c r="BV2845" s="95">
        <v>6203258</v>
      </c>
      <c r="BW2845" s="95">
        <v>6585661.4299999997</v>
      </c>
      <c r="BX2845" s="95">
        <v>1625</v>
      </c>
      <c r="BY2845" s="95">
        <v>1555</v>
      </c>
      <c r="BZ2845" s="95">
        <v>1710</v>
      </c>
      <c r="CA2845" s="95">
        <v>1668</v>
      </c>
      <c r="CB2845" s="95">
        <v>1631</v>
      </c>
      <c r="CC2845" s="95">
        <v>1625</v>
      </c>
      <c r="CD2845" s="95">
        <v>1591</v>
      </c>
      <c r="CE2845" s="72">
        <v>650.75523149000003</v>
      </c>
      <c r="CF2845" s="72">
        <v>676.59346364999999</v>
      </c>
      <c r="CG2845" s="72">
        <v>712.40329333</v>
      </c>
      <c r="CH2845" s="72">
        <v>716.50152150999998</v>
      </c>
      <c r="CI2845" s="72">
        <v>731.52548966999996</v>
      </c>
      <c r="CJ2845" s="96">
        <v>1.1421191317999999</v>
      </c>
      <c r="CK2845" s="96">
        <v>0.99058006909999996</v>
      </c>
      <c r="CL2845" s="96">
        <v>0.94631791620000005</v>
      </c>
      <c r="CM2845" s="96">
        <v>0.82922364039999996</v>
      </c>
      <c r="CN2845" s="96">
        <v>0.91732962070000001</v>
      </c>
      <c r="CO2845" s="96">
        <v>0.92044924549999996</v>
      </c>
      <c r="CP2845" s="96">
        <v>1.0485250331</v>
      </c>
      <c r="CQ2845" s="96">
        <v>0.99584056389999998</v>
      </c>
      <c r="CR2845" s="96">
        <v>1.0529043718</v>
      </c>
      <c r="CS2845" s="95">
        <v>1651</v>
      </c>
      <c r="CT2845" s="95">
        <v>1644</v>
      </c>
      <c r="CU2845" s="95">
        <v>1613</v>
      </c>
      <c r="CV2845" s="95">
        <v>1590</v>
      </c>
      <c r="CW2845" s="95">
        <v>1565</v>
      </c>
      <c r="CX2845" s="96">
        <v>0.95282153999999997</v>
      </c>
      <c r="CY2845" s="96">
        <v>0.93782499399999997</v>
      </c>
      <c r="CZ2845" s="96">
        <v>0.90728399699999995</v>
      </c>
      <c r="DA2845" s="96">
        <v>0.91757219499999998</v>
      </c>
      <c r="DB2845" s="96">
        <v>0.88453721200000002</v>
      </c>
      <c r="DC2845">
        <v>2013</v>
      </c>
      <c r="DD2845" s="6">
        <v>1617.6</v>
      </c>
      <c r="DE2845" s="96">
        <v>4.3757787000000001E-3</v>
      </c>
      <c r="DF2845" s="72">
        <v>805.08</v>
      </c>
      <c r="DG2845" s="96">
        <v>1</v>
      </c>
      <c r="DH2845" s="72">
        <v>805.08</v>
      </c>
      <c r="DI2845" s="72">
        <v>818.63612964000004</v>
      </c>
      <c r="DJ2845" s="96">
        <v>1</v>
      </c>
      <c r="DK2845" s="72">
        <v>805.08</v>
      </c>
      <c r="DL2845" s="96">
        <v>1</v>
      </c>
      <c r="DM2845" s="72">
        <v>805.08</v>
      </c>
      <c r="DN2845" s="96">
        <v>1</v>
      </c>
      <c r="DO2845" s="96">
        <v>9.9059999999999999E-3</v>
      </c>
      <c r="DP2845" s="72">
        <v>7.98</v>
      </c>
      <c r="DQ2845" s="72">
        <v>797.1</v>
      </c>
      <c r="DR2845" t="s">
        <v>1298</v>
      </c>
      <c r="DT2845" t="s">
        <v>1038</v>
      </c>
    </row>
    <row r="2846" spans="1:124" x14ac:dyDescent="0.3">
      <c r="A2846" t="s">
        <v>65</v>
      </c>
      <c r="B2846">
        <v>45952</v>
      </c>
      <c r="C2846" s="95">
        <v>5139</v>
      </c>
      <c r="D2846" s="95">
        <v>16179871</v>
      </c>
      <c r="E2846" s="95">
        <v>4982</v>
      </c>
      <c r="F2846" s="95">
        <v>14511251</v>
      </c>
      <c r="G2846" s="95">
        <v>813</v>
      </c>
      <c r="H2846" s="95">
        <v>1777010</v>
      </c>
      <c r="I2846" s="95">
        <v>763</v>
      </c>
      <c r="J2846" s="95">
        <v>1875601</v>
      </c>
      <c r="K2846" s="95">
        <v>5229</v>
      </c>
      <c r="L2846" s="95">
        <v>17188654</v>
      </c>
      <c r="M2846" s="95">
        <v>5052</v>
      </c>
      <c r="N2846" s="95">
        <v>16764506</v>
      </c>
      <c r="O2846" s="95">
        <v>850</v>
      </c>
      <c r="P2846" s="95">
        <v>1795954</v>
      </c>
      <c r="Q2846" s="95">
        <v>801</v>
      </c>
      <c r="R2846" s="95">
        <v>2262647</v>
      </c>
      <c r="S2846" s="95">
        <v>5323</v>
      </c>
      <c r="T2846" s="95">
        <v>17805846</v>
      </c>
      <c r="U2846" s="95">
        <v>5114</v>
      </c>
      <c r="V2846" s="95">
        <v>17915867</v>
      </c>
      <c r="W2846" s="95">
        <v>853</v>
      </c>
      <c r="X2846" s="95">
        <v>2347683</v>
      </c>
      <c r="Y2846" s="95">
        <v>803</v>
      </c>
      <c r="Z2846" s="95">
        <v>2586189</v>
      </c>
      <c r="AA2846" s="95">
        <v>5395</v>
      </c>
      <c r="AB2846" s="95">
        <v>17595382</v>
      </c>
      <c r="AC2846" s="95">
        <v>5171</v>
      </c>
      <c r="AD2846" s="95">
        <v>19326139</v>
      </c>
      <c r="AE2846" s="95">
        <v>882</v>
      </c>
      <c r="AF2846" s="95">
        <v>3132861</v>
      </c>
      <c r="AG2846" s="95">
        <v>825</v>
      </c>
      <c r="AH2846" s="95">
        <v>3266751</v>
      </c>
      <c r="AI2846" s="95">
        <v>5513</v>
      </c>
      <c r="AJ2846" s="95">
        <v>17386827.800000001</v>
      </c>
      <c r="AK2846" s="95">
        <v>5280</v>
      </c>
      <c r="AL2846" s="95">
        <v>21002795.23</v>
      </c>
      <c r="AM2846" s="95">
        <v>905</v>
      </c>
      <c r="AN2846" s="95">
        <v>4030147</v>
      </c>
      <c r="AO2846" s="95">
        <v>841</v>
      </c>
      <c r="AP2846" s="95">
        <v>3769279</v>
      </c>
      <c r="AQ2846" s="72">
        <v>251.41</v>
      </c>
      <c r="AR2846" s="72">
        <v>237.7</v>
      </c>
      <c r="AS2846" s="72">
        <v>489.11</v>
      </c>
      <c r="AT2846" s="95">
        <v>17956881</v>
      </c>
      <c r="AU2846" s="95">
        <v>16386852</v>
      </c>
      <c r="AV2846" s="95">
        <v>5952</v>
      </c>
      <c r="AW2846" s="95">
        <v>5745</v>
      </c>
      <c r="AX2846" s="72">
        <v>260.25</v>
      </c>
      <c r="AY2846" s="72">
        <v>270.89999999999998</v>
      </c>
      <c r="AZ2846" s="72">
        <v>531.15</v>
      </c>
      <c r="BA2846" s="95">
        <v>18984608</v>
      </c>
      <c r="BB2846" s="95">
        <v>19027153</v>
      </c>
      <c r="BC2846" s="95">
        <v>6079</v>
      </c>
      <c r="BD2846" s="95">
        <v>5853</v>
      </c>
      <c r="BE2846" s="72">
        <v>271.93</v>
      </c>
      <c r="BF2846" s="72">
        <v>288.75</v>
      </c>
      <c r="BG2846" s="72">
        <v>560.67999999999995</v>
      </c>
      <c r="BH2846" s="95">
        <v>20153529</v>
      </c>
      <c r="BI2846" s="95">
        <v>20502056</v>
      </c>
      <c r="BJ2846" s="95">
        <v>6176</v>
      </c>
      <c r="BK2846" s="95">
        <v>5917</v>
      </c>
      <c r="BL2846" s="72">
        <v>275.19</v>
      </c>
      <c r="BM2846" s="72">
        <v>314</v>
      </c>
      <c r="BN2846" s="72">
        <v>589.19000000000005</v>
      </c>
      <c r="BO2846" s="95">
        <v>20728243</v>
      </c>
      <c r="BP2846" s="95">
        <v>22592890</v>
      </c>
      <c r="BQ2846" s="95">
        <v>6277</v>
      </c>
      <c r="BR2846" s="95">
        <v>5996</v>
      </c>
      <c r="BS2846" s="72">
        <v>278.08</v>
      </c>
      <c r="BT2846" s="72">
        <v>337.26</v>
      </c>
      <c r="BU2846" s="72">
        <v>615.34</v>
      </c>
      <c r="BV2846" s="95">
        <v>21416974.800000001</v>
      </c>
      <c r="BW2846" s="95">
        <v>24772074.23</v>
      </c>
      <c r="BX2846" s="95">
        <v>6418</v>
      </c>
      <c r="BY2846" s="95">
        <v>6121</v>
      </c>
      <c r="BZ2846" s="95">
        <v>5853</v>
      </c>
      <c r="CA2846" s="95">
        <v>5970</v>
      </c>
      <c r="CB2846" s="95">
        <v>6051</v>
      </c>
      <c r="CC2846" s="95">
        <v>6144</v>
      </c>
      <c r="CD2846" s="95">
        <v>6273</v>
      </c>
      <c r="CE2846" s="72">
        <v>650.75523149000003</v>
      </c>
      <c r="CF2846" s="72">
        <v>676.59346364999999</v>
      </c>
      <c r="CG2846" s="72">
        <v>712.40329333</v>
      </c>
      <c r="CH2846" s="72">
        <v>716.50152150999998</v>
      </c>
      <c r="CI2846" s="72">
        <v>731.52548966999996</v>
      </c>
      <c r="CJ2846" s="96">
        <v>0.75160363890000004</v>
      </c>
      <c r="CK2846" s="96">
        <v>0.78503566550000003</v>
      </c>
      <c r="CL2846" s="96">
        <v>0.78702612019999996</v>
      </c>
      <c r="CM2846" s="96">
        <v>0.82231507159999995</v>
      </c>
      <c r="CN2846" s="96">
        <v>0.84117369620000004</v>
      </c>
      <c r="CO2846" s="96">
        <v>0.85238025780000004</v>
      </c>
      <c r="CP2846" s="96">
        <v>0.93553414830000003</v>
      </c>
      <c r="CQ2846" s="96">
        <v>0.99584056389999998</v>
      </c>
      <c r="CR2846" s="96">
        <v>0.93944156190000006</v>
      </c>
      <c r="CS2846" s="95">
        <v>5616</v>
      </c>
      <c r="CT2846" s="95">
        <v>5712</v>
      </c>
      <c r="CU2846" s="95">
        <v>5783</v>
      </c>
      <c r="CV2846" s="95">
        <v>5860</v>
      </c>
      <c r="CW2846" s="95">
        <v>5947</v>
      </c>
      <c r="CX2846" s="96">
        <v>0.848665428</v>
      </c>
      <c r="CY2846" s="96">
        <v>0.85068323199999996</v>
      </c>
      <c r="CZ2846" s="96">
        <v>0.86557827799999998</v>
      </c>
      <c r="DA2846" s="96">
        <v>0.85294601699999995</v>
      </c>
      <c r="DB2846" s="96">
        <v>0.84412675100000001</v>
      </c>
      <c r="DC2846">
        <v>2013</v>
      </c>
      <c r="DD2846" s="6">
        <v>5926.4</v>
      </c>
      <c r="DE2846" s="96">
        <v>2.4205920000000001E-3</v>
      </c>
      <c r="DF2846" s="72">
        <v>719.74</v>
      </c>
      <c r="DG2846" s="96">
        <v>1</v>
      </c>
      <c r="DH2846" s="72">
        <v>719.74</v>
      </c>
      <c r="DI2846" s="72">
        <v>818.63612964000004</v>
      </c>
      <c r="DJ2846" s="96">
        <v>1</v>
      </c>
      <c r="DK2846" s="72">
        <v>719.74</v>
      </c>
      <c r="DL2846" s="96">
        <v>1</v>
      </c>
      <c r="DM2846" s="72">
        <v>719.74</v>
      </c>
      <c r="DN2846" s="96">
        <v>1</v>
      </c>
      <c r="DO2846" s="96">
        <v>9.7719999999999994E-3</v>
      </c>
      <c r="DP2846" s="72">
        <v>7.03</v>
      </c>
      <c r="DQ2846" s="72">
        <v>712.71</v>
      </c>
      <c r="DR2846" t="s">
        <v>65</v>
      </c>
      <c r="DT2846" t="s">
        <v>1038</v>
      </c>
    </row>
    <row r="2847" spans="1:124" x14ac:dyDescent="0.3">
      <c r="A2847" t="s">
        <v>1744</v>
      </c>
      <c r="B2847">
        <v>45953</v>
      </c>
      <c r="C2847" s="95">
        <v>17213</v>
      </c>
      <c r="D2847" s="95">
        <v>70573756</v>
      </c>
      <c r="E2847" s="95">
        <v>16128</v>
      </c>
      <c r="F2847" s="95">
        <v>77350528</v>
      </c>
      <c r="G2847" s="95">
        <v>2374</v>
      </c>
      <c r="H2847" s="95">
        <v>8059819</v>
      </c>
      <c r="I2847" s="95">
        <v>2238</v>
      </c>
      <c r="J2847" s="95">
        <v>8924622</v>
      </c>
      <c r="K2847" s="95">
        <v>16679</v>
      </c>
      <c r="L2847" s="95">
        <v>69113590</v>
      </c>
      <c r="M2847" s="95">
        <v>15440</v>
      </c>
      <c r="N2847" s="95">
        <v>81023760</v>
      </c>
      <c r="O2847" s="95">
        <v>2457</v>
      </c>
      <c r="P2847" s="95">
        <v>8848446</v>
      </c>
      <c r="Q2847" s="95">
        <v>2303</v>
      </c>
      <c r="R2847" s="95">
        <v>9612209</v>
      </c>
      <c r="S2847" s="95">
        <v>17284</v>
      </c>
      <c r="T2847" s="95">
        <v>73901096</v>
      </c>
      <c r="U2847" s="95">
        <v>15898</v>
      </c>
      <c r="V2847" s="95">
        <v>91677805</v>
      </c>
      <c r="W2847" s="95">
        <v>2610</v>
      </c>
      <c r="X2847" s="95">
        <v>9637437</v>
      </c>
      <c r="Y2847" s="95">
        <v>2453</v>
      </c>
      <c r="Z2847" s="95">
        <v>11635062</v>
      </c>
      <c r="AA2847" s="95">
        <v>18222</v>
      </c>
      <c r="AB2847" s="95">
        <v>81216578</v>
      </c>
      <c r="AC2847" s="95">
        <v>16673</v>
      </c>
      <c r="AD2847" s="95">
        <v>103083671</v>
      </c>
      <c r="AE2847" s="95">
        <v>2792</v>
      </c>
      <c r="AF2847" s="95">
        <v>12192605</v>
      </c>
      <c r="AG2847" s="95">
        <v>2631</v>
      </c>
      <c r="AH2847" s="95">
        <v>14322357</v>
      </c>
      <c r="AI2847" s="95">
        <v>18913</v>
      </c>
      <c r="AJ2847" s="95">
        <v>83455297.629999995</v>
      </c>
      <c r="AK2847" s="95">
        <v>17241</v>
      </c>
      <c r="AL2847" s="95">
        <v>105642639.56</v>
      </c>
      <c r="AM2847" s="95">
        <v>2907</v>
      </c>
      <c r="AN2847" s="95">
        <v>12283572</v>
      </c>
      <c r="AO2847" s="95">
        <v>2727</v>
      </c>
      <c r="AP2847" s="95">
        <v>15527942</v>
      </c>
      <c r="AQ2847" s="72">
        <v>334.55</v>
      </c>
      <c r="AR2847" s="72">
        <v>391.46</v>
      </c>
      <c r="AS2847" s="72">
        <v>726.01</v>
      </c>
      <c r="AT2847" s="95">
        <v>78633575</v>
      </c>
      <c r="AU2847" s="95">
        <v>86275150</v>
      </c>
      <c r="AV2847" s="95">
        <v>19587</v>
      </c>
      <c r="AW2847" s="95">
        <v>18366</v>
      </c>
      <c r="AX2847" s="72">
        <v>339.51</v>
      </c>
      <c r="AY2847" s="72">
        <v>425.69</v>
      </c>
      <c r="AZ2847" s="72">
        <v>765.2</v>
      </c>
      <c r="BA2847" s="95">
        <v>77962036</v>
      </c>
      <c r="BB2847" s="95">
        <v>90635969</v>
      </c>
      <c r="BC2847" s="95">
        <v>19136</v>
      </c>
      <c r="BD2847" s="95">
        <v>17743</v>
      </c>
      <c r="BE2847" s="72">
        <v>349.93</v>
      </c>
      <c r="BF2847" s="72">
        <v>469.15</v>
      </c>
      <c r="BG2847" s="72">
        <v>819.08</v>
      </c>
      <c r="BH2847" s="95">
        <v>83538533</v>
      </c>
      <c r="BI2847" s="95">
        <v>103312867</v>
      </c>
      <c r="BJ2847" s="95">
        <v>19894</v>
      </c>
      <c r="BK2847" s="95">
        <v>18351</v>
      </c>
      <c r="BL2847" s="72">
        <v>370.42</v>
      </c>
      <c r="BM2847" s="72">
        <v>506.83</v>
      </c>
      <c r="BN2847" s="72">
        <v>877.25</v>
      </c>
      <c r="BO2847" s="95">
        <v>93409183</v>
      </c>
      <c r="BP2847" s="95">
        <v>117406028</v>
      </c>
      <c r="BQ2847" s="95">
        <v>21014</v>
      </c>
      <c r="BR2847" s="95">
        <v>19304</v>
      </c>
      <c r="BS2847" s="72">
        <v>365.64</v>
      </c>
      <c r="BT2847" s="72">
        <v>505.69</v>
      </c>
      <c r="BU2847" s="72">
        <v>871.33</v>
      </c>
      <c r="BV2847" s="95">
        <v>95738869.629999995</v>
      </c>
      <c r="BW2847" s="95">
        <v>121170581.56</v>
      </c>
      <c r="BX2847" s="95">
        <v>21820</v>
      </c>
      <c r="BY2847" s="95">
        <v>19968</v>
      </c>
      <c r="BZ2847" s="95">
        <v>19005</v>
      </c>
      <c r="CA2847" s="95">
        <v>18464</v>
      </c>
      <c r="CB2847" s="95">
        <v>19150</v>
      </c>
      <c r="CC2847" s="95">
        <v>20202</v>
      </c>
      <c r="CD2847" s="95">
        <v>20914</v>
      </c>
      <c r="CE2847" s="72">
        <v>650.75523149000003</v>
      </c>
      <c r="CF2847" s="72">
        <v>676.59346364999999</v>
      </c>
      <c r="CG2847" s="72">
        <v>712.40329333</v>
      </c>
      <c r="CH2847" s="72">
        <v>716.50152150999998</v>
      </c>
      <c r="CI2847" s="72">
        <v>731.52548966999996</v>
      </c>
      <c r="CJ2847" s="96">
        <v>1.1156422028999999</v>
      </c>
      <c r="CK2847" s="96">
        <v>1.1309597876999999</v>
      </c>
      <c r="CL2847" s="96">
        <v>1.1497420179</v>
      </c>
      <c r="CM2847" s="96">
        <v>1.2243519010999999</v>
      </c>
      <c r="CN2847" s="96">
        <v>1.1911136553999999</v>
      </c>
      <c r="CO2847" s="96">
        <v>1.0756973368</v>
      </c>
      <c r="CP2847" s="96">
        <v>1.0805659484000001</v>
      </c>
      <c r="CQ2847" s="96">
        <v>0.99584056389999998</v>
      </c>
      <c r="CR2847" s="96">
        <v>1.0850791113</v>
      </c>
      <c r="CS2847" s="95">
        <v>17993</v>
      </c>
      <c r="CT2847" s="95">
        <v>17447</v>
      </c>
      <c r="CU2847" s="95">
        <v>18073</v>
      </c>
      <c r="CV2847" s="95">
        <v>19098</v>
      </c>
      <c r="CW2847" s="95">
        <v>19744</v>
      </c>
      <c r="CX2847" s="96">
        <v>1.0800574919999999</v>
      </c>
      <c r="CY2847" s="96">
        <v>1.0658803590000001</v>
      </c>
      <c r="CZ2847" s="96">
        <v>1.085854466</v>
      </c>
      <c r="DA2847" s="96">
        <v>1.0818353999999999</v>
      </c>
      <c r="DB2847" s="96">
        <v>1.065164011</v>
      </c>
      <c r="DC2847">
        <v>2013</v>
      </c>
      <c r="DD2847" s="6">
        <v>18746.400000000001</v>
      </c>
      <c r="DE2847" s="96">
        <v>4.9991409999999999E-4</v>
      </c>
      <c r="DF2847" s="72">
        <v>832.91</v>
      </c>
      <c r="DG2847" s="96">
        <v>1</v>
      </c>
      <c r="DH2847" s="72">
        <v>832.91</v>
      </c>
      <c r="DI2847" s="72">
        <v>832.91</v>
      </c>
      <c r="DJ2847" s="96">
        <v>1</v>
      </c>
      <c r="DK2847" s="72">
        <v>832.91</v>
      </c>
      <c r="DL2847" s="96">
        <v>1</v>
      </c>
      <c r="DM2847" s="72">
        <v>832.91</v>
      </c>
      <c r="DN2847" s="96">
        <v>1</v>
      </c>
      <c r="DO2847" s="96">
        <v>1.786E-3</v>
      </c>
      <c r="DP2847" s="72">
        <v>1.49</v>
      </c>
      <c r="DQ2847" s="72">
        <v>831.42</v>
      </c>
      <c r="DR2847" t="s">
        <v>1744</v>
      </c>
      <c r="DT2847" t="s">
        <v>1038</v>
      </c>
    </row>
    <row r="2848" spans="1:124" x14ac:dyDescent="0.3">
      <c r="A2848" t="s">
        <v>1745</v>
      </c>
      <c r="B2848">
        <v>45954</v>
      </c>
      <c r="C2848" s="95">
        <v>5439</v>
      </c>
      <c r="D2848" s="95">
        <v>23634429</v>
      </c>
      <c r="E2848" s="95">
        <v>5356</v>
      </c>
      <c r="F2848" s="95">
        <v>21412952</v>
      </c>
      <c r="G2848" s="95">
        <v>713</v>
      </c>
      <c r="H2848" s="95">
        <v>2757436</v>
      </c>
      <c r="I2848" s="95">
        <v>678</v>
      </c>
      <c r="J2848" s="95">
        <v>2805239</v>
      </c>
      <c r="K2848" s="95">
        <v>5339</v>
      </c>
      <c r="L2848" s="95">
        <v>26319181</v>
      </c>
      <c r="M2848" s="95">
        <v>5232</v>
      </c>
      <c r="N2848" s="95">
        <v>23604360</v>
      </c>
      <c r="O2848" s="95">
        <v>736</v>
      </c>
      <c r="P2848" s="95">
        <v>2658881</v>
      </c>
      <c r="Q2848" s="95">
        <v>696</v>
      </c>
      <c r="R2848" s="95">
        <v>3018976</v>
      </c>
      <c r="S2848" s="95">
        <v>5343</v>
      </c>
      <c r="T2848" s="95">
        <v>26798650</v>
      </c>
      <c r="U2848" s="95">
        <v>5195</v>
      </c>
      <c r="V2848" s="95">
        <v>24574740</v>
      </c>
      <c r="W2848" s="95">
        <v>756</v>
      </c>
      <c r="X2848" s="95">
        <v>2766183</v>
      </c>
      <c r="Y2848" s="95">
        <v>714</v>
      </c>
      <c r="Z2848" s="95">
        <v>3613372</v>
      </c>
      <c r="AA2848" s="95">
        <v>5333</v>
      </c>
      <c r="AB2848" s="95">
        <v>23628042</v>
      </c>
      <c r="AC2848" s="95">
        <v>5159</v>
      </c>
      <c r="AD2848" s="95">
        <v>25719341</v>
      </c>
      <c r="AE2848" s="95">
        <v>749</v>
      </c>
      <c r="AF2848" s="95">
        <v>5071275</v>
      </c>
      <c r="AG2848" s="95">
        <v>701</v>
      </c>
      <c r="AH2848" s="95">
        <v>4458956</v>
      </c>
      <c r="AI2848" s="95">
        <v>5338</v>
      </c>
      <c r="AJ2848" s="95">
        <v>25730164</v>
      </c>
      <c r="AK2848" s="95">
        <v>5135</v>
      </c>
      <c r="AL2848" s="95">
        <v>28717389.030000001</v>
      </c>
      <c r="AM2848" s="95">
        <v>766</v>
      </c>
      <c r="AN2848" s="95">
        <v>3823348</v>
      </c>
      <c r="AO2848" s="95">
        <v>713</v>
      </c>
      <c r="AP2848" s="95">
        <v>4726445</v>
      </c>
      <c r="AQ2848" s="72">
        <v>357.5</v>
      </c>
      <c r="AR2848" s="72">
        <v>334.47</v>
      </c>
      <c r="AS2848" s="72">
        <v>691.97</v>
      </c>
      <c r="AT2848" s="95">
        <v>26391865</v>
      </c>
      <c r="AU2848" s="95">
        <v>24218191</v>
      </c>
      <c r="AV2848" s="95">
        <v>6152</v>
      </c>
      <c r="AW2848" s="95">
        <v>6034</v>
      </c>
      <c r="AX2848" s="72">
        <v>397.5</v>
      </c>
      <c r="AY2848" s="72">
        <v>374.26</v>
      </c>
      <c r="AZ2848" s="72">
        <v>771.76</v>
      </c>
      <c r="BA2848" s="95">
        <v>28978062</v>
      </c>
      <c r="BB2848" s="95">
        <v>26623336</v>
      </c>
      <c r="BC2848" s="95">
        <v>6075</v>
      </c>
      <c r="BD2848" s="95">
        <v>5928</v>
      </c>
      <c r="BE2848" s="72">
        <v>403.96</v>
      </c>
      <c r="BF2848" s="72">
        <v>397.53</v>
      </c>
      <c r="BG2848" s="72">
        <v>801.49</v>
      </c>
      <c r="BH2848" s="95">
        <v>29564833</v>
      </c>
      <c r="BI2848" s="95">
        <v>28188112</v>
      </c>
      <c r="BJ2848" s="95">
        <v>6099</v>
      </c>
      <c r="BK2848" s="95">
        <v>5909</v>
      </c>
      <c r="BL2848" s="72">
        <v>393.23</v>
      </c>
      <c r="BM2848" s="72">
        <v>429.16</v>
      </c>
      <c r="BN2848" s="72">
        <v>822.39</v>
      </c>
      <c r="BO2848" s="95">
        <v>28699317</v>
      </c>
      <c r="BP2848" s="95">
        <v>30178297</v>
      </c>
      <c r="BQ2848" s="95">
        <v>6082</v>
      </c>
      <c r="BR2848" s="95">
        <v>5860</v>
      </c>
      <c r="BS2848" s="72">
        <v>403.47</v>
      </c>
      <c r="BT2848" s="72">
        <v>476.57</v>
      </c>
      <c r="BU2848" s="72">
        <v>880.04</v>
      </c>
      <c r="BV2848" s="95">
        <v>29553512</v>
      </c>
      <c r="BW2848" s="95">
        <v>33443834.030000001</v>
      </c>
      <c r="BX2848" s="95">
        <v>6104</v>
      </c>
      <c r="BY2848" s="95">
        <v>5848</v>
      </c>
      <c r="BZ2848" s="95">
        <v>6096</v>
      </c>
      <c r="CA2848" s="95">
        <v>6004</v>
      </c>
      <c r="CB2848" s="95">
        <v>6007</v>
      </c>
      <c r="CC2848" s="95">
        <v>5977</v>
      </c>
      <c r="CD2848" s="95">
        <v>5979</v>
      </c>
      <c r="CE2848" s="72">
        <v>650.75523149000003</v>
      </c>
      <c r="CF2848" s="72">
        <v>676.59346364999999</v>
      </c>
      <c r="CG2848" s="72">
        <v>712.40329333</v>
      </c>
      <c r="CH2848" s="72">
        <v>716.50152150999998</v>
      </c>
      <c r="CI2848" s="72">
        <v>731.52548966999996</v>
      </c>
      <c r="CJ2848" s="96">
        <v>1.0633337490000001</v>
      </c>
      <c r="CK2848" s="96">
        <v>1.1406554178999999</v>
      </c>
      <c r="CL2848" s="96">
        <v>1.1250509473000001</v>
      </c>
      <c r="CM2848" s="96">
        <v>1.1477854203</v>
      </c>
      <c r="CN2848" s="96">
        <v>1.2030202807999999</v>
      </c>
      <c r="CO2848" s="96">
        <v>1.0571619715</v>
      </c>
      <c r="CP2848" s="96">
        <v>1.0745459955000001</v>
      </c>
      <c r="CQ2848" s="96">
        <v>0.99584056389999998</v>
      </c>
      <c r="CR2848" s="96">
        <v>1.079034015</v>
      </c>
      <c r="CS2848" s="95">
        <v>5945</v>
      </c>
      <c r="CT2848" s="95">
        <v>5850</v>
      </c>
      <c r="CU2848" s="95">
        <v>5825</v>
      </c>
      <c r="CV2848" s="95">
        <v>5844</v>
      </c>
      <c r="CW2848" s="95">
        <v>5805</v>
      </c>
      <c r="CX2848" s="96">
        <v>1.0569395340000001</v>
      </c>
      <c r="CY2848" s="96">
        <v>1.0688121070000001</v>
      </c>
      <c r="CZ2848" s="96">
        <v>1.070347129</v>
      </c>
      <c r="DA2848" s="96">
        <v>1.050504855</v>
      </c>
      <c r="DB2848" s="96">
        <v>1.039120584</v>
      </c>
      <c r="DC2848">
        <v>2013</v>
      </c>
      <c r="DD2848" s="6">
        <v>5915.8</v>
      </c>
      <c r="DE2848" s="96">
        <v>2.3887717999999999E-3</v>
      </c>
      <c r="DF2848" s="72">
        <v>826.71</v>
      </c>
      <c r="DG2848" s="96">
        <v>1</v>
      </c>
      <c r="DH2848" s="72">
        <v>826.71</v>
      </c>
      <c r="DI2848" s="72">
        <v>818.63612964000004</v>
      </c>
      <c r="DJ2848" s="96">
        <v>1</v>
      </c>
      <c r="DK2848" s="72">
        <v>826.71</v>
      </c>
      <c r="DL2848" s="96">
        <v>1</v>
      </c>
      <c r="DM2848" s="72">
        <v>826.71</v>
      </c>
      <c r="DN2848" s="96">
        <v>1</v>
      </c>
      <c r="DO2848" s="96">
        <v>7.509E-3</v>
      </c>
      <c r="DP2848" s="72">
        <v>6.21</v>
      </c>
      <c r="DQ2848" s="72">
        <v>820.5</v>
      </c>
      <c r="DR2848" t="s">
        <v>1745</v>
      </c>
      <c r="DT2848" t="s">
        <v>1038</v>
      </c>
    </row>
    <row r="2849" spans="1:124" x14ac:dyDescent="0.3">
      <c r="A2849" t="s">
        <v>442</v>
      </c>
      <c r="B2849">
        <v>45955</v>
      </c>
      <c r="C2849" s="95">
        <v>957</v>
      </c>
      <c r="D2849" s="95">
        <v>5032844</v>
      </c>
      <c r="E2849" s="95">
        <v>936</v>
      </c>
      <c r="F2849" s="95">
        <v>4216262</v>
      </c>
      <c r="G2849" s="95">
        <v>111</v>
      </c>
      <c r="H2849" s="95">
        <v>256327</v>
      </c>
      <c r="I2849" s="95">
        <v>107</v>
      </c>
      <c r="J2849" s="95">
        <v>392856</v>
      </c>
      <c r="K2849" s="95">
        <v>949</v>
      </c>
      <c r="L2849" s="95">
        <v>5636748</v>
      </c>
      <c r="M2849" s="95">
        <v>923</v>
      </c>
      <c r="N2849" s="95">
        <v>4317555</v>
      </c>
      <c r="O2849" s="95">
        <v>108</v>
      </c>
      <c r="P2849" s="95">
        <v>739593</v>
      </c>
      <c r="Q2849" s="95">
        <v>100</v>
      </c>
      <c r="R2849" s="95">
        <v>439820</v>
      </c>
      <c r="S2849" s="95">
        <v>947</v>
      </c>
      <c r="T2849" s="95">
        <v>5228376</v>
      </c>
      <c r="U2849" s="95">
        <v>924</v>
      </c>
      <c r="V2849" s="95">
        <v>4616988</v>
      </c>
      <c r="W2849" s="95">
        <v>104</v>
      </c>
      <c r="X2849" s="95">
        <v>330027</v>
      </c>
      <c r="Y2849" s="95">
        <v>96</v>
      </c>
      <c r="Z2849" s="95">
        <v>431241</v>
      </c>
      <c r="AA2849" s="95">
        <v>937</v>
      </c>
      <c r="AB2849" s="95">
        <v>4623887</v>
      </c>
      <c r="AC2849" s="95">
        <v>908</v>
      </c>
      <c r="AD2849" s="95">
        <v>4495009</v>
      </c>
      <c r="AE2849" s="95">
        <v>100</v>
      </c>
      <c r="AF2849" s="95">
        <v>273002</v>
      </c>
      <c r="AG2849" s="95">
        <v>92</v>
      </c>
      <c r="AH2849" s="95">
        <v>375372</v>
      </c>
      <c r="AI2849" s="95">
        <v>920</v>
      </c>
      <c r="AJ2849" s="95">
        <v>4556981</v>
      </c>
      <c r="AK2849" s="95">
        <v>889</v>
      </c>
      <c r="AL2849" s="95">
        <v>4775968</v>
      </c>
      <c r="AM2849" s="95">
        <v>102</v>
      </c>
      <c r="AN2849" s="95">
        <v>460922</v>
      </c>
      <c r="AO2849" s="95">
        <v>97</v>
      </c>
      <c r="AP2849" s="95">
        <v>415850</v>
      </c>
      <c r="AQ2849" s="72">
        <v>412.7</v>
      </c>
      <c r="AR2849" s="72">
        <v>368.26</v>
      </c>
      <c r="AS2849" s="72">
        <v>780.96</v>
      </c>
      <c r="AT2849" s="95">
        <v>5289171</v>
      </c>
      <c r="AU2849" s="95">
        <v>4609118</v>
      </c>
      <c r="AV2849" s="95">
        <v>1068</v>
      </c>
      <c r="AW2849" s="95">
        <v>1043</v>
      </c>
      <c r="AX2849" s="72">
        <v>502.71</v>
      </c>
      <c r="AY2849" s="72">
        <v>387.53</v>
      </c>
      <c r="AZ2849" s="72">
        <v>890.24</v>
      </c>
      <c r="BA2849" s="95">
        <v>6376341</v>
      </c>
      <c r="BB2849" s="95">
        <v>4757375</v>
      </c>
      <c r="BC2849" s="95">
        <v>1057</v>
      </c>
      <c r="BD2849" s="95">
        <v>1023</v>
      </c>
      <c r="BE2849" s="72">
        <v>440.72</v>
      </c>
      <c r="BF2849" s="72">
        <v>412.44</v>
      </c>
      <c r="BG2849" s="72">
        <v>853.16</v>
      </c>
      <c r="BH2849" s="95">
        <v>5558403</v>
      </c>
      <c r="BI2849" s="95">
        <v>5048229</v>
      </c>
      <c r="BJ2849" s="95">
        <v>1051</v>
      </c>
      <c r="BK2849" s="95">
        <v>1020</v>
      </c>
      <c r="BL2849" s="72">
        <v>393.51</v>
      </c>
      <c r="BM2849" s="72">
        <v>405.87</v>
      </c>
      <c r="BN2849" s="72">
        <v>799.38</v>
      </c>
      <c r="BO2849" s="95">
        <v>4896889</v>
      </c>
      <c r="BP2849" s="95">
        <v>4870381</v>
      </c>
      <c r="BQ2849" s="95">
        <v>1037</v>
      </c>
      <c r="BR2849" s="95">
        <v>1000</v>
      </c>
      <c r="BS2849" s="72">
        <v>409.16</v>
      </c>
      <c r="BT2849" s="72">
        <v>438.79</v>
      </c>
      <c r="BU2849" s="72">
        <v>847.95</v>
      </c>
      <c r="BV2849" s="95">
        <v>5017903</v>
      </c>
      <c r="BW2849" s="95">
        <v>5191818</v>
      </c>
      <c r="BX2849" s="95">
        <v>1022</v>
      </c>
      <c r="BY2849" s="95">
        <v>986</v>
      </c>
      <c r="BZ2849" s="95">
        <v>1056</v>
      </c>
      <c r="CA2849" s="95">
        <v>1041</v>
      </c>
      <c r="CB2849" s="95">
        <v>1036</v>
      </c>
      <c r="CC2849" s="95">
        <v>1019</v>
      </c>
      <c r="CD2849" s="95">
        <v>1004</v>
      </c>
      <c r="CE2849" s="72">
        <v>650.75523149000003</v>
      </c>
      <c r="CF2849" s="72">
        <v>676.59346364999999</v>
      </c>
      <c r="CG2849" s="72">
        <v>712.40329333</v>
      </c>
      <c r="CH2849" s="72">
        <v>716.50152150999998</v>
      </c>
      <c r="CI2849" s="72">
        <v>731.52548966999996</v>
      </c>
      <c r="CJ2849" s="96">
        <v>1.2000825535999999</v>
      </c>
      <c r="CK2849" s="96">
        <v>1.3157679578999999</v>
      </c>
      <c r="CL2849" s="96">
        <v>1.1975800898</v>
      </c>
      <c r="CM2849" s="96">
        <v>1.1156710433000001</v>
      </c>
      <c r="CN2849" s="96">
        <v>1.1591530466</v>
      </c>
      <c r="CO2849" s="96">
        <v>0.89825529010000005</v>
      </c>
      <c r="CP2849" s="96">
        <v>1.3333079709</v>
      </c>
      <c r="CQ2849" s="96">
        <v>0.99584056389999998</v>
      </c>
      <c r="CR2849" s="96">
        <v>1.3388767528000001</v>
      </c>
      <c r="CS2849" s="95">
        <v>1001</v>
      </c>
      <c r="CT2849" s="95">
        <v>1007</v>
      </c>
      <c r="CU2849" s="95">
        <v>988</v>
      </c>
      <c r="CV2849" s="95">
        <v>982</v>
      </c>
      <c r="CW2849" s="95">
        <v>960</v>
      </c>
      <c r="CX2849" s="96">
        <v>0.90364320799999998</v>
      </c>
      <c r="CY2849" s="96">
        <v>0.92596157999999995</v>
      </c>
      <c r="CZ2849" s="96">
        <v>0.90289967100000001</v>
      </c>
      <c r="DA2849" s="96">
        <v>0.87983807000000003</v>
      </c>
      <c r="DB2849" s="96">
        <v>0.87763395899999996</v>
      </c>
      <c r="DC2849">
        <v>2013</v>
      </c>
      <c r="DD2849" s="6">
        <v>1014.4</v>
      </c>
      <c r="DE2849" s="96">
        <v>1.7979242999999999E-3</v>
      </c>
      <c r="DF2849" s="72">
        <v>1026.4000000000001</v>
      </c>
      <c r="DG2849" s="96">
        <v>1</v>
      </c>
      <c r="DH2849" s="72">
        <v>1026.4000000000001</v>
      </c>
      <c r="DI2849" s="72">
        <v>818.63612964000004</v>
      </c>
      <c r="DJ2849" s="96">
        <v>1</v>
      </c>
      <c r="DK2849" s="72">
        <v>1026.4000000000001</v>
      </c>
      <c r="DL2849" s="96">
        <v>1</v>
      </c>
      <c r="DM2849" s="72">
        <v>1026.4000000000001</v>
      </c>
      <c r="DN2849" s="96">
        <v>1</v>
      </c>
      <c r="DO2849" s="96">
        <v>5.5139999999999998E-3</v>
      </c>
      <c r="DP2849" s="72">
        <v>5.66</v>
      </c>
      <c r="DQ2849" s="72">
        <v>1020.74</v>
      </c>
      <c r="DR2849" t="s">
        <v>442</v>
      </c>
      <c r="DT2849" t="s">
        <v>1038</v>
      </c>
    </row>
    <row r="2850" spans="1:124" x14ac:dyDescent="0.3">
      <c r="A2850" t="s">
        <v>691</v>
      </c>
      <c r="B2850">
        <v>45960</v>
      </c>
      <c r="C2850" s="95">
        <v>16691</v>
      </c>
      <c r="D2850" s="95">
        <v>68988915</v>
      </c>
      <c r="E2850" s="95">
        <v>16253</v>
      </c>
      <c r="F2850" s="95">
        <v>64137725</v>
      </c>
      <c r="G2850" s="95">
        <v>3134</v>
      </c>
      <c r="H2850" s="95">
        <v>11850173</v>
      </c>
      <c r="I2850" s="95">
        <v>2888</v>
      </c>
      <c r="J2850" s="95">
        <v>11958401</v>
      </c>
      <c r="K2850" s="95">
        <v>16723</v>
      </c>
      <c r="L2850" s="95">
        <v>73636675</v>
      </c>
      <c r="M2850" s="95">
        <v>16240</v>
      </c>
      <c r="N2850" s="95">
        <v>68121357</v>
      </c>
      <c r="O2850" s="95">
        <v>3275</v>
      </c>
      <c r="P2850" s="95">
        <v>11623095</v>
      </c>
      <c r="Q2850" s="95">
        <v>3002</v>
      </c>
      <c r="R2850" s="95">
        <v>13185123</v>
      </c>
      <c r="S2850" s="95">
        <v>16675</v>
      </c>
      <c r="T2850" s="95">
        <v>73810260</v>
      </c>
      <c r="U2850" s="95">
        <v>16111</v>
      </c>
      <c r="V2850" s="95">
        <v>71154740</v>
      </c>
      <c r="W2850" s="95">
        <v>3376</v>
      </c>
      <c r="X2850" s="95">
        <v>11811223</v>
      </c>
      <c r="Y2850" s="95">
        <v>3104</v>
      </c>
      <c r="Z2850" s="95">
        <v>14788021</v>
      </c>
      <c r="AA2850" s="95">
        <v>16799</v>
      </c>
      <c r="AB2850" s="95">
        <v>72567535</v>
      </c>
      <c r="AC2850" s="95">
        <v>16195</v>
      </c>
      <c r="AD2850" s="95">
        <v>77140680</v>
      </c>
      <c r="AE2850" s="95">
        <v>3529</v>
      </c>
      <c r="AF2850" s="95">
        <v>14502974</v>
      </c>
      <c r="AG2850" s="95">
        <v>3259</v>
      </c>
      <c r="AH2850" s="95">
        <v>16833311</v>
      </c>
      <c r="AI2850" s="95">
        <v>16962</v>
      </c>
      <c r="AJ2850" s="95">
        <v>75831849.090000004</v>
      </c>
      <c r="AK2850" s="95">
        <v>16285</v>
      </c>
      <c r="AL2850" s="95">
        <v>79457312.950000003</v>
      </c>
      <c r="AM2850" s="95">
        <v>3709</v>
      </c>
      <c r="AN2850" s="95">
        <v>16798265</v>
      </c>
      <c r="AO2850" s="95">
        <v>3415</v>
      </c>
      <c r="AP2850" s="95">
        <v>18778487</v>
      </c>
      <c r="AQ2850" s="72">
        <v>339.8</v>
      </c>
      <c r="AR2850" s="72">
        <v>331.3</v>
      </c>
      <c r="AS2850" s="72">
        <v>671.1</v>
      </c>
      <c r="AT2850" s="95">
        <v>80839088</v>
      </c>
      <c r="AU2850" s="95">
        <v>76096126</v>
      </c>
      <c r="AV2850" s="95">
        <v>19825</v>
      </c>
      <c r="AW2850" s="95">
        <v>19141</v>
      </c>
      <c r="AX2850" s="72">
        <v>355.28</v>
      </c>
      <c r="AY2850" s="72">
        <v>352.12</v>
      </c>
      <c r="AZ2850" s="72">
        <v>707.4</v>
      </c>
      <c r="BA2850" s="95">
        <v>85259770</v>
      </c>
      <c r="BB2850" s="95">
        <v>81306480</v>
      </c>
      <c r="BC2850" s="95">
        <v>19998</v>
      </c>
      <c r="BD2850" s="95">
        <v>19242</v>
      </c>
      <c r="BE2850" s="72">
        <v>355.85</v>
      </c>
      <c r="BF2850" s="72">
        <v>372.72</v>
      </c>
      <c r="BG2850" s="72">
        <v>728.57</v>
      </c>
      <c r="BH2850" s="95">
        <v>85621483</v>
      </c>
      <c r="BI2850" s="95">
        <v>85942761</v>
      </c>
      <c r="BJ2850" s="95">
        <v>20051</v>
      </c>
      <c r="BK2850" s="95">
        <v>19215</v>
      </c>
      <c r="BL2850" s="72">
        <v>356.94</v>
      </c>
      <c r="BM2850" s="72">
        <v>402.55</v>
      </c>
      <c r="BN2850" s="72">
        <v>759.49</v>
      </c>
      <c r="BO2850" s="95">
        <v>87070509</v>
      </c>
      <c r="BP2850" s="95">
        <v>93973991</v>
      </c>
      <c r="BQ2850" s="95">
        <v>20328</v>
      </c>
      <c r="BR2850" s="95">
        <v>19454</v>
      </c>
      <c r="BS2850" s="72">
        <v>373.43</v>
      </c>
      <c r="BT2850" s="72">
        <v>415.55</v>
      </c>
      <c r="BU2850" s="72">
        <v>788.98</v>
      </c>
      <c r="BV2850" s="95">
        <v>92630114.090000004</v>
      </c>
      <c r="BW2850" s="95">
        <v>98235799.950000003</v>
      </c>
      <c r="BX2850" s="95">
        <v>20671</v>
      </c>
      <c r="BY2850" s="95">
        <v>19700</v>
      </c>
      <c r="BZ2850" s="95">
        <v>19499</v>
      </c>
      <c r="CA2850" s="95">
        <v>19633</v>
      </c>
      <c r="CB2850" s="95">
        <v>19648</v>
      </c>
      <c r="CC2850" s="95">
        <v>19913</v>
      </c>
      <c r="CD2850" s="95">
        <v>20196</v>
      </c>
      <c r="CE2850" s="72">
        <v>650.75523149000003</v>
      </c>
      <c r="CF2850" s="72">
        <v>676.59346364999999</v>
      </c>
      <c r="CG2850" s="72">
        <v>712.40329333</v>
      </c>
      <c r="CH2850" s="72">
        <v>716.50152150999998</v>
      </c>
      <c r="CI2850" s="72">
        <v>731.52548966999996</v>
      </c>
      <c r="CJ2850" s="96">
        <v>1.0312633192</v>
      </c>
      <c r="CK2850" s="96">
        <v>1.0455318267</v>
      </c>
      <c r="CL2850" s="96">
        <v>1.0226931947</v>
      </c>
      <c r="CM2850" s="96">
        <v>1.0599977491000001</v>
      </c>
      <c r="CN2850" s="96">
        <v>1.0785406813</v>
      </c>
      <c r="CO2850" s="96">
        <v>1.0819467053</v>
      </c>
      <c r="CP2850" s="96">
        <v>0.96825966480000003</v>
      </c>
      <c r="CQ2850" s="96">
        <v>0.99584056389999998</v>
      </c>
      <c r="CR2850" s="96">
        <v>0.97230376190000001</v>
      </c>
      <c r="CS2850" s="95">
        <v>17968</v>
      </c>
      <c r="CT2850" s="95">
        <v>18210</v>
      </c>
      <c r="CU2850" s="95">
        <v>18108</v>
      </c>
      <c r="CV2850" s="95">
        <v>18223</v>
      </c>
      <c r="CW2850" s="95">
        <v>18393</v>
      </c>
      <c r="CX2850" s="96">
        <v>1.0806748509999999</v>
      </c>
      <c r="CY2850" s="96">
        <v>1.0937747339999999</v>
      </c>
      <c r="CZ2850" s="96">
        <v>1.08124902</v>
      </c>
      <c r="DA2850" s="96">
        <v>1.0746429630000001</v>
      </c>
      <c r="DB2850" s="96">
        <v>1.079401936</v>
      </c>
      <c r="DC2850">
        <v>2013</v>
      </c>
      <c r="DD2850" s="6">
        <v>19350.400000000001</v>
      </c>
      <c r="DE2850" s="96">
        <v>2.6230152999999999E-3</v>
      </c>
      <c r="DF2850" s="72">
        <v>744.76</v>
      </c>
      <c r="DG2850" s="96">
        <v>1</v>
      </c>
      <c r="DH2850" s="72">
        <v>744.76</v>
      </c>
      <c r="DI2850" s="72">
        <v>751.37825499999997</v>
      </c>
      <c r="DJ2850" s="96">
        <v>1</v>
      </c>
      <c r="DK2850" s="72">
        <v>744.76</v>
      </c>
      <c r="DL2850" s="96">
        <v>1</v>
      </c>
      <c r="DM2850" s="72">
        <v>744.76</v>
      </c>
      <c r="DN2850" s="96">
        <v>1</v>
      </c>
      <c r="DO2850" s="96">
        <v>8.1449999999999995E-3</v>
      </c>
      <c r="DP2850" s="72">
        <v>6.07</v>
      </c>
      <c r="DQ2850" s="72">
        <v>738.69</v>
      </c>
      <c r="DR2850" t="s">
        <v>691</v>
      </c>
      <c r="DT2850" t="s">
        <v>1038</v>
      </c>
    </row>
    <row r="2851" spans="1:124" x14ac:dyDescent="0.3">
      <c r="A2851" t="s">
        <v>1746</v>
      </c>
      <c r="B2851">
        <v>45961</v>
      </c>
      <c r="C2851" s="95">
        <v>2091</v>
      </c>
      <c r="D2851" s="95">
        <v>9138557</v>
      </c>
      <c r="E2851" s="95">
        <v>2035</v>
      </c>
      <c r="F2851" s="95">
        <v>9295485</v>
      </c>
      <c r="G2851" s="95">
        <v>427</v>
      </c>
      <c r="H2851" s="95">
        <v>1058984</v>
      </c>
      <c r="I2851" s="95">
        <v>373</v>
      </c>
      <c r="J2851" s="95">
        <v>1415071</v>
      </c>
      <c r="K2851" s="95">
        <v>2018</v>
      </c>
      <c r="L2851" s="95">
        <v>8900175</v>
      </c>
      <c r="M2851" s="95">
        <v>1955</v>
      </c>
      <c r="N2851" s="95">
        <v>9369609</v>
      </c>
      <c r="O2851" s="95">
        <v>451</v>
      </c>
      <c r="P2851" s="95">
        <v>1023563</v>
      </c>
      <c r="Q2851" s="95">
        <v>398</v>
      </c>
      <c r="R2851" s="95">
        <v>1678466</v>
      </c>
      <c r="S2851" s="95">
        <v>1965</v>
      </c>
      <c r="T2851" s="95">
        <v>7998050</v>
      </c>
      <c r="U2851" s="95">
        <v>1903</v>
      </c>
      <c r="V2851" s="95">
        <v>9781639</v>
      </c>
      <c r="W2851" s="95">
        <v>462</v>
      </c>
      <c r="X2851" s="95">
        <v>1039340</v>
      </c>
      <c r="Y2851" s="95">
        <v>415</v>
      </c>
      <c r="Z2851" s="95">
        <v>1708076</v>
      </c>
      <c r="AA2851" s="95">
        <v>1938</v>
      </c>
      <c r="AB2851" s="95">
        <v>7617483</v>
      </c>
      <c r="AC2851" s="95">
        <v>1870</v>
      </c>
      <c r="AD2851" s="95">
        <v>10670192</v>
      </c>
      <c r="AE2851" s="95">
        <v>445</v>
      </c>
      <c r="AF2851" s="95">
        <v>1816068</v>
      </c>
      <c r="AG2851" s="95">
        <v>404</v>
      </c>
      <c r="AH2851" s="95">
        <v>2230324</v>
      </c>
      <c r="AI2851" s="95">
        <v>1944</v>
      </c>
      <c r="AJ2851" s="95">
        <v>8591116.3100000005</v>
      </c>
      <c r="AK2851" s="95">
        <v>1873</v>
      </c>
      <c r="AL2851" s="95">
        <v>10336412.109999999</v>
      </c>
      <c r="AM2851" s="95">
        <v>441</v>
      </c>
      <c r="AN2851" s="95">
        <v>1937146</v>
      </c>
      <c r="AO2851" s="95">
        <v>400</v>
      </c>
      <c r="AP2851" s="95">
        <v>2280781</v>
      </c>
      <c r="AQ2851" s="72">
        <v>337.49</v>
      </c>
      <c r="AR2851" s="72">
        <v>370.66</v>
      </c>
      <c r="AS2851" s="72">
        <v>708.15</v>
      </c>
      <c r="AT2851" s="95">
        <v>10197541</v>
      </c>
      <c r="AU2851" s="95">
        <v>10710556</v>
      </c>
      <c r="AV2851" s="95">
        <v>2518</v>
      </c>
      <c r="AW2851" s="95">
        <v>2408</v>
      </c>
      <c r="AX2851" s="72">
        <v>334.94</v>
      </c>
      <c r="AY2851" s="72">
        <v>391.28</v>
      </c>
      <c r="AZ2851" s="72">
        <v>726.22</v>
      </c>
      <c r="BA2851" s="95">
        <v>9923738</v>
      </c>
      <c r="BB2851" s="95">
        <v>11048075</v>
      </c>
      <c r="BC2851" s="95">
        <v>2469</v>
      </c>
      <c r="BD2851" s="95">
        <v>2353</v>
      </c>
      <c r="BE2851" s="72">
        <v>310.31</v>
      </c>
      <c r="BF2851" s="72">
        <v>413.06</v>
      </c>
      <c r="BG2851" s="72">
        <v>723.37</v>
      </c>
      <c r="BH2851" s="95">
        <v>9037390</v>
      </c>
      <c r="BI2851" s="95">
        <v>11489715</v>
      </c>
      <c r="BJ2851" s="95">
        <v>2427</v>
      </c>
      <c r="BK2851" s="95">
        <v>2318</v>
      </c>
      <c r="BL2851" s="72">
        <v>329.89</v>
      </c>
      <c r="BM2851" s="72">
        <v>472.75</v>
      </c>
      <c r="BN2851" s="72">
        <v>802.64</v>
      </c>
      <c r="BO2851" s="95">
        <v>9433551</v>
      </c>
      <c r="BP2851" s="95">
        <v>12900516</v>
      </c>
      <c r="BQ2851" s="95">
        <v>2383</v>
      </c>
      <c r="BR2851" s="95">
        <v>2274</v>
      </c>
      <c r="BS2851" s="72">
        <v>367.86</v>
      </c>
      <c r="BT2851" s="72">
        <v>462.57</v>
      </c>
      <c r="BU2851" s="72">
        <v>830.43</v>
      </c>
      <c r="BV2851" s="95">
        <v>10528262.310000001</v>
      </c>
      <c r="BW2851" s="95">
        <v>12617193.109999999</v>
      </c>
      <c r="BX2851" s="95">
        <v>2385</v>
      </c>
      <c r="BY2851" s="95">
        <v>2273</v>
      </c>
      <c r="BZ2851" s="95">
        <v>2466</v>
      </c>
      <c r="CA2851" s="95">
        <v>2413</v>
      </c>
      <c r="CB2851" s="95">
        <v>2374</v>
      </c>
      <c r="CC2851" s="95">
        <v>2331</v>
      </c>
      <c r="CD2851" s="95">
        <v>2330</v>
      </c>
      <c r="CE2851" s="72">
        <v>650.75523149000003</v>
      </c>
      <c r="CF2851" s="72">
        <v>676.59346364999999</v>
      </c>
      <c r="CG2851" s="72">
        <v>712.40329333</v>
      </c>
      <c r="CH2851" s="72">
        <v>716.50152150999998</v>
      </c>
      <c r="CI2851" s="72">
        <v>731.52548966999996</v>
      </c>
      <c r="CJ2851" s="96">
        <v>1.0881971681</v>
      </c>
      <c r="CK2851" s="96">
        <v>1.0733476438</v>
      </c>
      <c r="CL2851" s="96">
        <v>1.0153939584</v>
      </c>
      <c r="CM2851" s="96">
        <v>1.1202209289</v>
      </c>
      <c r="CN2851" s="96">
        <v>1.1352030951000001</v>
      </c>
      <c r="CO2851" s="96">
        <v>1.008637531</v>
      </c>
      <c r="CP2851" s="96">
        <v>1.0771684826000001</v>
      </c>
      <c r="CQ2851" s="96">
        <v>0.99584056389999998</v>
      </c>
      <c r="CR2851" s="96">
        <v>1.0816674555000001</v>
      </c>
      <c r="CS2851" s="95">
        <v>2355</v>
      </c>
      <c r="CT2851" s="95">
        <v>2307</v>
      </c>
      <c r="CU2851" s="95">
        <v>2263</v>
      </c>
      <c r="CV2851" s="95">
        <v>2239</v>
      </c>
      <c r="CW2851" s="95">
        <v>2220</v>
      </c>
      <c r="CX2851" s="96">
        <v>1.0101779870000001</v>
      </c>
      <c r="CY2851" s="96">
        <v>1.00772627</v>
      </c>
      <c r="CZ2851" s="96">
        <v>1.011435155</v>
      </c>
      <c r="DA2851" s="96">
        <v>1.009700587</v>
      </c>
      <c r="DB2851" s="96">
        <v>1.0040264050000001</v>
      </c>
      <c r="DC2851">
        <v>2013</v>
      </c>
      <c r="DD2851" s="6">
        <v>2325.1999999999998</v>
      </c>
      <c r="DE2851" s="96">
        <v>1.6323564999999999E-3</v>
      </c>
      <c r="DF2851" s="72">
        <v>829.35</v>
      </c>
      <c r="DG2851" s="96">
        <v>1</v>
      </c>
      <c r="DH2851" s="72">
        <v>829.35</v>
      </c>
      <c r="DI2851" s="72">
        <v>818.63612964000004</v>
      </c>
      <c r="DJ2851" s="96">
        <v>1</v>
      </c>
      <c r="DK2851" s="72">
        <v>829.35</v>
      </c>
      <c r="DL2851" s="96">
        <v>1</v>
      </c>
      <c r="DM2851" s="72">
        <v>829.35</v>
      </c>
      <c r="DN2851" s="96">
        <v>1</v>
      </c>
      <c r="DO2851" s="96">
        <v>6.169E-3</v>
      </c>
      <c r="DP2851" s="72">
        <v>5.12</v>
      </c>
      <c r="DQ2851" s="72">
        <v>824.23</v>
      </c>
      <c r="DR2851" t="s">
        <v>1746</v>
      </c>
      <c r="DT2851" t="s">
        <v>1038</v>
      </c>
    </row>
    <row r="2852" spans="1:124" x14ac:dyDescent="0.3">
      <c r="A2852" t="s">
        <v>1747</v>
      </c>
      <c r="B2852">
        <v>45962</v>
      </c>
      <c r="C2852" s="95">
        <v>2252</v>
      </c>
      <c r="D2852" s="95">
        <v>10000551</v>
      </c>
      <c r="E2852" s="95">
        <v>2222</v>
      </c>
      <c r="F2852" s="95">
        <v>13256074</v>
      </c>
      <c r="G2852" s="95">
        <v>388</v>
      </c>
      <c r="H2852" s="95">
        <v>1567073</v>
      </c>
      <c r="I2852" s="95">
        <v>362</v>
      </c>
      <c r="J2852" s="95">
        <v>2243379</v>
      </c>
      <c r="K2852" s="95">
        <v>2195</v>
      </c>
      <c r="L2852" s="95">
        <v>12578830</v>
      </c>
      <c r="M2852" s="95">
        <v>2159</v>
      </c>
      <c r="N2852" s="95">
        <v>13706991</v>
      </c>
      <c r="O2852" s="95">
        <v>396</v>
      </c>
      <c r="P2852" s="95">
        <v>1704892</v>
      </c>
      <c r="Q2852" s="95">
        <v>365</v>
      </c>
      <c r="R2852" s="95">
        <v>1946965</v>
      </c>
      <c r="S2852" s="95">
        <v>2132</v>
      </c>
      <c r="T2852" s="95">
        <v>11165256</v>
      </c>
      <c r="U2852" s="95">
        <v>2094</v>
      </c>
      <c r="V2852" s="95">
        <v>13690149</v>
      </c>
      <c r="W2852" s="95">
        <v>387</v>
      </c>
      <c r="X2852" s="95">
        <v>1583743</v>
      </c>
      <c r="Y2852" s="95">
        <v>358</v>
      </c>
      <c r="Z2852" s="95">
        <v>2338725</v>
      </c>
      <c r="AA2852" s="95">
        <v>2043</v>
      </c>
      <c r="AB2852" s="95">
        <v>10350627</v>
      </c>
      <c r="AC2852" s="95">
        <v>1999</v>
      </c>
      <c r="AD2852" s="95">
        <v>14212849</v>
      </c>
      <c r="AE2852" s="95">
        <v>387</v>
      </c>
      <c r="AF2852" s="95">
        <v>1824706</v>
      </c>
      <c r="AG2852" s="95">
        <v>360</v>
      </c>
      <c r="AH2852" s="95">
        <v>2501369</v>
      </c>
      <c r="AI2852" s="95">
        <v>2014</v>
      </c>
      <c r="AJ2852" s="95">
        <v>11620808</v>
      </c>
      <c r="AK2852" s="95">
        <v>1969</v>
      </c>
      <c r="AL2852" s="95">
        <v>14144017.810000001</v>
      </c>
      <c r="AM2852" s="95">
        <v>395</v>
      </c>
      <c r="AN2852" s="95">
        <v>2057910</v>
      </c>
      <c r="AO2852" s="95">
        <v>368</v>
      </c>
      <c r="AP2852" s="95">
        <v>2499995</v>
      </c>
      <c r="AQ2852" s="72">
        <v>365.14</v>
      </c>
      <c r="AR2852" s="72">
        <v>499.85</v>
      </c>
      <c r="AS2852" s="72">
        <v>864.99</v>
      </c>
      <c r="AT2852" s="95">
        <v>11567624</v>
      </c>
      <c r="AU2852" s="95">
        <v>15499453</v>
      </c>
      <c r="AV2852" s="95">
        <v>2640</v>
      </c>
      <c r="AW2852" s="95">
        <v>2584</v>
      </c>
      <c r="AX2852" s="72">
        <v>459.4</v>
      </c>
      <c r="AY2852" s="72">
        <v>516.84</v>
      </c>
      <c r="AZ2852" s="72">
        <v>976.24</v>
      </c>
      <c r="BA2852" s="95">
        <v>14283722</v>
      </c>
      <c r="BB2852" s="95">
        <v>15653956</v>
      </c>
      <c r="BC2852" s="95">
        <v>2591</v>
      </c>
      <c r="BD2852" s="95">
        <v>2524</v>
      </c>
      <c r="BE2852" s="72">
        <v>421.76</v>
      </c>
      <c r="BF2852" s="72">
        <v>544.76</v>
      </c>
      <c r="BG2852" s="72">
        <v>966.52</v>
      </c>
      <c r="BH2852" s="95">
        <v>12748999</v>
      </c>
      <c r="BI2852" s="95">
        <v>16028874</v>
      </c>
      <c r="BJ2852" s="95">
        <v>2519</v>
      </c>
      <c r="BK2852" s="95">
        <v>2452</v>
      </c>
      <c r="BL2852" s="72">
        <v>417.54</v>
      </c>
      <c r="BM2852" s="72">
        <v>590.44000000000005</v>
      </c>
      <c r="BN2852" s="72">
        <v>1007.98</v>
      </c>
      <c r="BO2852" s="95">
        <v>12175333</v>
      </c>
      <c r="BP2852" s="95">
        <v>16714218</v>
      </c>
      <c r="BQ2852" s="95">
        <v>2430</v>
      </c>
      <c r="BR2852" s="95">
        <v>2359</v>
      </c>
      <c r="BS2852" s="72">
        <v>473.18</v>
      </c>
      <c r="BT2852" s="72">
        <v>593.5</v>
      </c>
      <c r="BU2852" s="72">
        <v>1066.68</v>
      </c>
      <c r="BV2852" s="95">
        <v>13678718</v>
      </c>
      <c r="BW2852" s="95">
        <v>16644012.810000001</v>
      </c>
      <c r="BX2852" s="95">
        <v>2409</v>
      </c>
      <c r="BY2852" s="95">
        <v>2337</v>
      </c>
      <c r="BZ2852" s="95">
        <v>2613</v>
      </c>
      <c r="CA2852" s="95">
        <v>2559</v>
      </c>
      <c r="CB2852" s="95">
        <v>2487</v>
      </c>
      <c r="CC2852" s="95">
        <v>2396</v>
      </c>
      <c r="CD2852" s="95">
        <v>2374</v>
      </c>
      <c r="CE2852" s="72">
        <v>650.75523149000003</v>
      </c>
      <c r="CF2852" s="72">
        <v>676.59346364999999</v>
      </c>
      <c r="CG2852" s="72">
        <v>712.40329333</v>
      </c>
      <c r="CH2852" s="72">
        <v>716.50152150999998</v>
      </c>
      <c r="CI2852" s="72">
        <v>731.52548966999996</v>
      </c>
      <c r="CJ2852" s="96">
        <v>1.3292094449</v>
      </c>
      <c r="CK2852" s="96">
        <v>1.4428753047</v>
      </c>
      <c r="CL2852" s="96">
        <v>1.3567034417999999</v>
      </c>
      <c r="CM2852" s="96">
        <v>1.4068078987999999</v>
      </c>
      <c r="CN2852" s="96">
        <v>1.4581583486</v>
      </c>
      <c r="CO2852" s="96">
        <v>1.2812568710000001</v>
      </c>
      <c r="CP2852" s="96">
        <v>1.0917021553999999</v>
      </c>
      <c r="CQ2852" s="96">
        <v>0.99584056389999998</v>
      </c>
      <c r="CR2852" s="96">
        <v>1.0962618306</v>
      </c>
      <c r="CS2852" s="95">
        <v>2619</v>
      </c>
      <c r="CT2852" s="95">
        <v>2567</v>
      </c>
      <c r="CU2852" s="95">
        <v>2520</v>
      </c>
      <c r="CV2852" s="95">
        <v>2408</v>
      </c>
      <c r="CW2852" s="95">
        <v>2384</v>
      </c>
      <c r="CX2852" s="96">
        <v>1.255981139</v>
      </c>
      <c r="CY2852" s="96">
        <v>1.294003172</v>
      </c>
      <c r="CZ2852" s="96">
        <v>1.2995959429999999</v>
      </c>
      <c r="DA2852" s="96">
        <v>1.2860743160000001</v>
      </c>
      <c r="DB2852" s="96">
        <v>1.271048196</v>
      </c>
      <c r="DC2852">
        <v>2013</v>
      </c>
      <c r="DD2852" s="6">
        <v>2451.1999999999998</v>
      </c>
      <c r="DE2852" s="96">
        <v>1.8647481999999999E-3</v>
      </c>
      <c r="DF2852" s="72">
        <v>840.35</v>
      </c>
      <c r="DG2852" s="96">
        <v>1</v>
      </c>
      <c r="DH2852" s="72">
        <v>840.35</v>
      </c>
      <c r="DI2852" s="72">
        <v>818.63612964000004</v>
      </c>
      <c r="DJ2852" s="96">
        <v>1</v>
      </c>
      <c r="DK2852" s="72">
        <v>840.35</v>
      </c>
      <c r="DL2852" s="96">
        <v>1</v>
      </c>
      <c r="DM2852" s="72">
        <v>840.35</v>
      </c>
      <c r="DN2852" s="96">
        <v>1</v>
      </c>
      <c r="DO2852" s="96">
        <v>4.4169999999999999E-3</v>
      </c>
      <c r="DP2852" s="72">
        <v>3.71</v>
      </c>
      <c r="DQ2852" s="72">
        <v>836.64</v>
      </c>
      <c r="DR2852" t="s">
        <v>1747</v>
      </c>
      <c r="DT2852" t="s">
        <v>1038</v>
      </c>
    </row>
    <row r="2853" spans="1:124" x14ac:dyDescent="0.3">
      <c r="A2853" t="s">
        <v>537</v>
      </c>
      <c r="B2853">
        <v>45970</v>
      </c>
      <c r="C2853" s="95">
        <v>22052</v>
      </c>
      <c r="D2853" s="95">
        <v>82938210</v>
      </c>
      <c r="E2853" s="95">
        <v>20927</v>
      </c>
      <c r="F2853" s="95">
        <v>79730704</v>
      </c>
      <c r="G2853" s="95">
        <v>3438</v>
      </c>
      <c r="H2853" s="95">
        <v>10003793</v>
      </c>
      <c r="I2853" s="95">
        <v>2942</v>
      </c>
      <c r="J2853" s="95">
        <v>10808781</v>
      </c>
      <c r="K2853" s="95">
        <v>23550</v>
      </c>
      <c r="L2853" s="95">
        <v>92049419</v>
      </c>
      <c r="M2853" s="95">
        <v>22215</v>
      </c>
      <c r="N2853" s="95">
        <v>89683986</v>
      </c>
      <c r="O2853" s="95">
        <v>3702</v>
      </c>
      <c r="P2853" s="95">
        <v>10748586</v>
      </c>
      <c r="Q2853" s="95">
        <v>3153</v>
      </c>
      <c r="R2853" s="95">
        <v>12157760</v>
      </c>
      <c r="S2853" s="95">
        <v>25176</v>
      </c>
      <c r="T2853" s="95">
        <v>99822242</v>
      </c>
      <c r="U2853" s="95">
        <v>23589</v>
      </c>
      <c r="V2853" s="95">
        <v>105334439</v>
      </c>
      <c r="W2853" s="95">
        <v>3869</v>
      </c>
      <c r="X2853" s="95">
        <v>12671234</v>
      </c>
      <c r="Y2853" s="95">
        <v>3263</v>
      </c>
      <c r="Z2853" s="95">
        <v>14572232</v>
      </c>
      <c r="AA2853" s="95">
        <v>27151</v>
      </c>
      <c r="AB2853" s="95">
        <v>94215776</v>
      </c>
      <c r="AC2853" s="95">
        <v>25280</v>
      </c>
      <c r="AD2853" s="95">
        <v>110043776</v>
      </c>
      <c r="AE2853" s="95">
        <v>4127</v>
      </c>
      <c r="AF2853" s="95">
        <v>13264175</v>
      </c>
      <c r="AG2853" s="95">
        <v>3493</v>
      </c>
      <c r="AH2853" s="95">
        <v>16355469</v>
      </c>
      <c r="AI2853" s="95">
        <v>29512</v>
      </c>
      <c r="AJ2853" s="95">
        <v>101457893.45</v>
      </c>
      <c r="AK2853" s="95">
        <v>27437</v>
      </c>
      <c r="AL2853" s="95">
        <v>126483545.22</v>
      </c>
      <c r="AM2853" s="95">
        <v>4524</v>
      </c>
      <c r="AN2853" s="95">
        <v>15460033.52</v>
      </c>
      <c r="AO2853" s="95">
        <v>3842</v>
      </c>
      <c r="AP2853" s="95">
        <v>18352715.690000001</v>
      </c>
      <c r="AQ2853" s="72">
        <v>303.85000000000002</v>
      </c>
      <c r="AR2853" s="72">
        <v>316.10000000000002</v>
      </c>
      <c r="AS2853" s="72">
        <v>619.95000000000005</v>
      </c>
      <c r="AT2853" s="95">
        <v>92942003</v>
      </c>
      <c r="AU2853" s="95">
        <v>90539485</v>
      </c>
      <c r="AV2853" s="95">
        <v>25490</v>
      </c>
      <c r="AW2853" s="95">
        <v>23869</v>
      </c>
      <c r="AX2853" s="72">
        <v>314.33999999999997</v>
      </c>
      <c r="AY2853" s="72">
        <v>334.55</v>
      </c>
      <c r="AZ2853" s="72">
        <v>648.89</v>
      </c>
      <c r="BA2853" s="95">
        <v>102798005</v>
      </c>
      <c r="BB2853" s="95">
        <v>101841746</v>
      </c>
      <c r="BC2853" s="95">
        <v>27252</v>
      </c>
      <c r="BD2853" s="95">
        <v>25368</v>
      </c>
      <c r="BE2853" s="72">
        <v>322.76</v>
      </c>
      <c r="BF2853" s="72">
        <v>372.12</v>
      </c>
      <c r="BG2853" s="72">
        <v>694.88</v>
      </c>
      <c r="BH2853" s="95">
        <v>112493476</v>
      </c>
      <c r="BI2853" s="95">
        <v>119906671</v>
      </c>
      <c r="BJ2853" s="95">
        <v>29045</v>
      </c>
      <c r="BK2853" s="95">
        <v>26852</v>
      </c>
      <c r="BL2853" s="72">
        <v>286.36</v>
      </c>
      <c r="BM2853" s="72">
        <v>366.08</v>
      </c>
      <c r="BN2853" s="72">
        <v>652.44000000000005</v>
      </c>
      <c r="BO2853" s="95">
        <v>107479951</v>
      </c>
      <c r="BP2853" s="95">
        <v>126399245</v>
      </c>
      <c r="BQ2853" s="95">
        <v>31278</v>
      </c>
      <c r="BR2853" s="95">
        <v>28773</v>
      </c>
      <c r="BS2853" s="72">
        <v>286.26</v>
      </c>
      <c r="BT2853" s="72">
        <v>385.87</v>
      </c>
      <c r="BU2853" s="72">
        <v>672.13</v>
      </c>
      <c r="BV2853" s="95">
        <v>116917926.97</v>
      </c>
      <c r="BW2853" s="95">
        <v>144836260.91</v>
      </c>
      <c r="BX2853" s="95">
        <v>34036</v>
      </c>
      <c r="BY2853" s="95">
        <v>31279</v>
      </c>
      <c r="BZ2853" s="95">
        <v>24717</v>
      </c>
      <c r="CA2853" s="95">
        <v>26343</v>
      </c>
      <c r="CB2853" s="95">
        <v>27988</v>
      </c>
      <c r="CC2853" s="95">
        <v>30089</v>
      </c>
      <c r="CD2853" s="95">
        <v>32687</v>
      </c>
      <c r="CE2853" s="72">
        <v>650.75523149000003</v>
      </c>
      <c r="CF2853" s="72">
        <v>676.59346364999999</v>
      </c>
      <c r="CG2853" s="72">
        <v>712.40329333</v>
      </c>
      <c r="CH2853" s="72">
        <v>716.50152150999998</v>
      </c>
      <c r="CI2853" s="72">
        <v>731.52548966999996</v>
      </c>
      <c r="CJ2853" s="96">
        <v>0.95266233749999996</v>
      </c>
      <c r="CK2853" s="96">
        <v>0.95905449119999997</v>
      </c>
      <c r="CL2853" s="96">
        <v>0.97540256550000004</v>
      </c>
      <c r="CM2853" s="96">
        <v>0.91059122749999999</v>
      </c>
      <c r="CN2853" s="96">
        <v>0.91880598759999998</v>
      </c>
      <c r="CO2853" s="96">
        <v>0.88039315569999999</v>
      </c>
      <c r="CP2853" s="96">
        <v>1.0714569006000001</v>
      </c>
      <c r="CQ2853" s="96">
        <v>0.99584056389999998</v>
      </c>
      <c r="CR2853" s="96">
        <v>1.075932018</v>
      </c>
      <c r="CS2853" s="95">
        <v>22871</v>
      </c>
      <c r="CT2853" s="95">
        <v>24547</v>
      </c>
      <c r="CU2853" s="95">
        <v>26356</v>
      </c>
      <c r="CV2853" s="95">
        <v>27975</v>
      </c>
      <c r="CW2853" s="95">
        <v>30137</v>
      </c>
      <c r="CX2853" s="96">
        <v>0.88117145299999999</v>
      </c>
      <c r="CY2853" s="96">
        <v>0.88780889399999996</v>
      </c>
      <c r="CZ2853" s="96">
        <v>0.87735220000000003</v>
      </c>
      <c r="DA2853" s="96">
        <v>0.876658045</v>
      </c>
      <c r="DB2853" s="96">
        <v>0.87988887800000004</v>
      </c>
      <c r="DC2853">
        <v>2013</v>
      </c>
      <c r="DD2853" s="6">
        <v>27228.2</v>
      </c>
      <c r="DE2853" s="96">
        <v>1.8236636000000001E-3</v>
      </c>
      <c r="DF2853" s="72">
        <v>824.8</v>
      </c>
      <c r="DG2853" s="96">
        <v>1.0001851813</v>
      </c>
      <c r="DH2853" s="72">
        <v>824.95273754000004</v>
      </c>
      <c r="DI2853" s="72">
        <v>808.29116009999996</v>
      </c>
      <c r="DJ2853" s="96">
        <v>1</v>
      </c>
      <c r="DK2853" s="72">
        <v>824.95273754000004</v>
      </c>
      <c r="DL2853" s="96">
        <v>1</v>
      </c>
      <c r="DM2853" s="72">
        <v>824.95273754000004</v>
      </c>
      <c r="DN2853" s="96">
        <v>1</v>
      </c>
      <c r="DO2853" s="96">
        <v>7.0670000000000004E-3</v>
      </c>
      <c r="DP2853" s="72">
        <v>5.83</v>
      </c>
      <c r="DQ2853" s="72">
        <v>819.12</v>
      </c>
      <c r="DR2853" t="s">
        <v>537</v>
      </c>
      <c r="DT2853" t="s">
        <v>1038</v>
      </c>
    </row>
    <row r="2854" spans="1:124" x14ac:dyDescent="0.3">
      <c r="A2854" t="s">
        <v>692</v>
      </c>
      <c r="B2854">
        <v>45971</v>
      </c>
      <c r="C2854" s="95">
        <v>3428</v>
      </c>
      <c r="D2854" s="95">
        <v>14000807</v>
      </c>
      <c r="E2854" s="95">
        <v>3287</v>
      </c>
      <c r="F2854" s="95">
        <v>12134608</v>
      </c>
      <c r="G2854" s="95">
        <v>665</v>
      </c>
      <c r="H2854" s="95">
        <v>1892412</v>
      </c>
      <c r="I2854" s="95">
        <v>592</v>
      </c>
      <c r="J2854" s="95">
        <v>1932057</v>
      </c>
      <c r="K2854" s="95">
        <v>3280</v>
      </c>
      <c r="L2854" s="95">
        <v>14253944</v>
      </c>
      <c r="M2854" s="95">
        <v>3130</v>
      </c>
      <c r="N2854" s="95">
        <v>12255351</v>
      </c>
      <c r="O2854" s="95">
        <v>685</v>
      </c>
      <c r="P2854" s="95">
        <v>1922467</v>
      </c>
      <c r="Q2854" s="95">
        <v>594</v>
      </c>
      <c r="R2854" s="95">
        <v>1895000</v>
      </c>
      <c r="S2854" s="95">
        <v>3280</v>
      </c>
      <c r="T2854" s="95">
        <v>13401651</v>
      </c>
      <c r="U2854" s="95">
        <v>3116</v>
      </c>
      <c r="V2854" s="95">
        <v>12977773</v>
      </c>
      <c r="W2854" s="95">
        <v>716</v>
      </c>
      <c r="X2854" s="95">
        <v>2768230</v>
      </c>
      <c r="Y2854" s="95">
        <v>616</v>
      </c>
      <c r="Z2854" s="95">
        <v>2394318</v>
      </c>
      <c r="AA2854" s="95">
        <v>3317</v>
      </c>
      <c r="AB2854" s="95">
        <v>13384381</v>
      </c>
      <c r="AC2854" s="95">
        <v>3132</v>
      </c>
      <c r="AD2854" s="95">
        <v>13727361</v>
      </c>
      <c r="AE2854" s="95">
        <v>691</v>
      </c>
      <c r="AF2854" s="95">
        <v>2035615</v>
      </c>
      <c r="AG2854" s="95">
        <v>596</v>
      </c>
      <c r="AH2854" s="95">
        <v>2488946</v>
      </c>
      <c r="AI2854" s="95">
        <v>3391</v>
      </c>
      <c r="AJ2854" s="95">
        <v>14254458</v>
      </c>
      <c r="AK2854" s="95">
        <v>3191</v>
      </c>
      <c r="AL2854" s="95">
        <v>14077569.48</v>
      </c>
      <c r="AM2854" s="95">
        <v>716</v>
      </c>
      <c r="AN2854" s="95">
        <v>2150914</v>
      </c>
      <c r="AO2854" s="95">
        <v>615</v>
      </c>
      <c r="AP2854" s="95">
        <v>2541134</v>
      </c>
      <c r="AQ2854" s="72">
        <v>323.58999999999997</v>
      </c>
      <c r="AR2854" s="72">
        <v>302.2</v>
      </c>
      <c r="AS2854" s="72">
        <v>625.79</v>
      </c>
      <c r="AT2854" s="95">
        <v>15893219</v>
      </c>
      <c r="AU2854" s="95">
        <v>14066665</v>
      </c>
      <c r="AV2854" s="95">
        <v>4093</v>
      </c>
      <c r="AW2854" s="95">
        <v>3879</v>
      </c>
      <c r="AX2854" s="72">
        <v>339.98</v>
      </c>
      <c r="AY2854" s="72">
        <v>316.64999999999998</v>
      </c>
      <c r="AZ2854" s="72">
        <v>656.63</v>
      </c>
      <c r="BA2854" s="95">
        <v>16176411</v>
      </c>
      <c r="BB2854" s="95">
        <v>14150351</v>
      </c>
      <c r="BC2854" s="95">
        <v>3965</v>
      </c>
      <c r="BD2854" s="95">
        <v>3724</v>
      </c>
      <c r="BE2854" s="72">
        <v>337.21</v>
      </c>
      <c r="BF2854" s="72">
        <v>343.25</v>
      </c>
      <c r="BG2854" s="72">
        <v>680.46</v>
      </c>
      <c r="BH2854" s="95">
        <v>16169881</v>
      </c>
      <c r="BI2854" s="95">
        <v>15372091</v>
      </c>
      <c r="BJ2854" s="95">
        <v>3996</v>
      </c>
      <c r="BK2854" s="95">
        <v>3732</v>
      </c>
      <c r="BL2854" s="72">
        <v>320.61</v>
      </c>
      <c r="BM2854" s="72">
        <v>362.49</v>
      </c>
      <c r="BN2854" s="72">
        <v>683.1</v>
      </c>
      <c r="BO2854" s="95">
        <v>15419996</v>
      </c>
      <c r="BP2854" s="95">
        <v>16216307</v>
      </c>
      <c r="BQ2854" s="95">
        <v>4008</v>
      </c>
      <c r="BR2854" s="95">
        <v>3728</v>
      </c>
      <c r="BS2854" s="72">
        <v>332.87</v>
      </c>
      <c r="BT2854" s="72">
        <v>363.87</v>
      </c>
      <c r="BU2854" s="72">
        <v>696.74</v>
      </c>
      <c r="BV2854" s="95">
        <v>16405372</v>
      </c>
      <c r="BW2854" s="95">
        <v>16618703.48</v>
      </c>
      <c r="BX2854" s="95">
        <v>4107</v>
      </c>
      <c r="BY2854" s="95">
        <v>3806</v>
      </c>
      <c r="BZ2854" s="95">
        <v>3991</v>
      </c>
      <c r="CA2854" s="95">
        <v>3849</v>
      </c>
      <c r="CB2854" s="95">
        <v>3869</v>
      </c>
      <c r="CC2854" s="95">
        <v>3875</v>
      </c>
      <c r="CD2854" s="95">
        <v>3960</v>
      </c>
      <c r="CE2854" s="72">
        <v>650.75523149000003</v>
      </c>
      <c r="CF2854" s="72">
        <v>676.59346364999999</v>
      </c>
      <c r="CG2854" s="72">
        <v>712.40329333</v>
      </c>
      <c r="CH2854" s="72">
        <v>716.50152150999998</v>
      </c>
      <c r="CI2854" s="72">
        <v>731.52548966999996</v>
      </c>
      <c r="CJ2854" s="96">
        <v>0.96163652590000004</v>
      </c>
      <c r="CK2854" s="96">
        <v>0.97049415240000003</v>
      </c>
      <c r="CL2854" s="96">
        <v>0.95516122169999995</v>
      </c>
      <c r="CM2854" s="96">
        <v>0.95338248349999999</v>
      </c>
      <c r="CN2854" s="96">
        <v>0.95244801420000003</v>
      </c>
      <c r="CO2854" s="96">
        <v>0.98855348050000003</v>
      </c>
      <c r="CP2854" s="96">
        <v>0.96972444940000002</v>
      </c>
      <c r="CQ2854" s="96">
        <v>0.99584056389999998</v>
      </c>
      <c r="CR2854" s="96">
        <v>0.97377466440000005</v>
      </c>
      <c r="CS2854" s="95">
        <v>4020</v>
      </c>
      <c r="CT2854" s="95">
        <v>3912</v>
      </c>
      <c r="CU2854" s="95">
        <v>3965</v>
      </c>
      <c r="CV2854" s="95">
        <v>4009</v>
      </c>
      <c r="CW2854" s="95">
        <v>4106</v>
      </c>
      <c r="CX2854" s="96">
        <v>0.98514460999999998</v>
      </c>
      <c r="CY2854" s="96">
        <v>0.97764482799999997</v>
      </c>
      <c r="CZ2854" s="96">
        <v>0.99149623399999998</v>
      </c>
      <c r="DA2854" s="96">
        <v>0.98500658500000005</v>
      </c>
      <c r="DB2854" s="96">
        <v>1.0029055979999999</v>
      </c>
      <c r="DC2854">
        <v>2013</v>
      </c>
      <c r="DD2854" s="6">
        <v>3773.8</v>
      </c>
      <c r="DE2854" s="96">
        <v>8.5503770000000003E-4</v>
      </c>
      <c r="DF2854" s="72">
        <v>747.21</v>
      </c>
      <c r="DG2854" s="96">
        <v>1</v>
      </c>
      <c r="DH2854" s="72">
        <v>747.21</v>
      </c>
      <c r="DI2854" s="72">
        <v>794.55905310000003</v>
      </c>
      <c r="DJ2854" s="96">
        <v>1</v>
      </c>
      <c r="DK2854" s="72">
        <v>747.21</v>
      </c>
      <c r="DL2854" s="96">
        <v>1</v>
      </c>
      <c r="DM2854" s="72">
        <v>747.21</v>
      </c>
      <c r="DN2854" s="96">
        <v>1</v>
      </c>
      <c r="DO2854" s="96">
        <v>2.6419999999999998E-3</v>
      </c>
      <c r="DP2854" s="72">
        <v>1.97</v>
      </c>
      <c r="DQ2854" s="72">
        <v>745.24</v>
      </c>
      <c r="DR2854" t="s">
        <v>692</v>
      </c>
      <c r="DT2854" t="s">
        <v>1038</v>
      </c>
    </row>
    <row r="2855" spans="1:124" x14ac:dyDescent="0.3">
      <c r="A2855" t="s">
        <v>1748</v>
      </c>
      <c r="B2855">
        <v>45972</v>
      </c>
      <c r="C2855" s="95">
        <v>828</v>
      </c>
      <c r="D2855" s="95">
        <v>4573574</v>
      </c>
      <c r="E2855" s="95">
        <v>816</v>
      </c>
      <c r="F2855" s="95">
        <v>3075521</v>
      </c>
      <c r="G2855" s="95">
        <v>168</v>
      </c>
      <c r="H2855" s="95">
        <v>554375</v>
      </c>
      <c r="I2855" s="95">
        <v>156</v>
      </c>
      <c r="J2855" s="95">
        <v>452777</v>
      </c>
      <c r="K2855" s="95">
        <v>782</v>
      </c>
      <c r="L2855" s="95">
        <v>4547884</v>
      </c>
      <c r="M2855" s="95">
        <v>768</v>
      </c>
      <c r="N2855" s="95">
        <v>2847580</v>
      </c>
      <c r="O2855" s="95">
        <v>167</v>
      </c>
      <c r="P2855" s="95">
        <v>627966</v>
      </c>
      <c r="Q2855" s="95">
        <v>155</v>
      </c>
      <c r="R2855" s="95">
        <v>566073</v>
      </c>
      <c r="S2855" s="95">
        <v>771</v>
      </c>
      <c r="T2855" s="95">
        <v>3342880</v>
      </c>
      <c r="U2855" s="95">
        <v>751</v>
      </c>
      <c r="V2855" s="95">
        <v>2706977</v>
      </c>
      <c r="W2855" s="95">
        <v>156</v>
      </c>
      <c r="X2855" s="95">
        <v>762251</v>
      </c>
      <c r="Y2855" s="95">
        <v>146</v>
      </c>
      <c r="Z2855" s="95">
        <v>690819</v>
      </c>
      <c r="AA2855" s="95">
        <v>788</v>
      </c>
      <c r="AB2855" s="95">
        <v>2850686</v>
      </c>
      <c r="AC2855" s="95">
        <v>757</v>
      </c>
      <c r="AD2855" s="95">
        <v>3164623</v>
      </c>
      <c r="AE2855" s="95">
        <v>150</v>
      </c>
      <c r="AF2855" s="95">
        <v>472180</v>
      </c>
      <c r="AG2855" s="95">
        <v>140</v>
      </c>
      <c r="AH2855" s="95">
        <v>654695</v>
      </c>
      <c r="AI2855" s="95">
        <v>793</v>
      </c>
      <c r="AJ2855" s="95">
        <v>3616026</v>
      </c>
      <c r="AK2855" s="95">
        <v>766</v>
      </c>
      <c r="AL2855" s="95">
        <v>3768582</v>
      </c>
      <c r="AM2855" s="95">
        <v>143</v>
      </c>
      <c r="AN2855" s="95">
        <v>516710</v>
      </c>
      <c r="AO2855" s="95">
        <v>134</v>
      </c>
      <c r="AP2855" s="95">
        <v>590781</v>
      </c>
      <c r="AQ2855" s="72">
        <v>429.05</v>
      </c>
      <c r="AR2855" s="72">
        <v>302.49</v>
      </c>
      <c r="AS2855" s="72">
        <v>731.54</v>
      </c>
      <c r="AT2855" s="95">
        <v>5127949</v>
      </c>
      <c r="AU2855" s="95">
        <v>3528298</v>
      </c>
      <c r="AV2855" s="95">
        <v>996</v>
      </c>
      <c r="AW2855" s="95">
        <v>972</v>
      </c>
      <c r="AX2855" s="72">
        <v>454.5</v>
      </c>
      <c r="AY2855" s="72">
        <v>308.2</v>
      </c>
      <c r="AZ2855" s="72">
        <v>762.7</v>
      </c>
      <c r="BA2855" s="95">
        <v>5175850</v>
      </c>
      <c r="BB2855" s="95">
        <v>3413653</v>
      </c>
      <c r="BC2855" s="95">
        <v>949</v>
      </c>
      <c r="BD2855" s="95">
        <v>923</v>
      </c>
      <c r="BE2855" s="72">
        <v>369.03</v>
      </c>
      <c r="BF2855" s="72">
        <v>315.66000000000003</v>
      </c>
      <c r="BG2855" s="72">
        <v>684.69</v>
      </c>
      <c r="BH2855" s="95">
        <v>4105131</v>
      </c>
      <c r="BI2855" s="95">
        <v>3397796</v>
      </c>
      <c r="BJ2855" s="95">
        <v>927</v>
      </c>
      <c r="BK2855" s="95">
        <v>897</v>
      </c>
      <c r="BL2855" s="72">
        <v>295.20999999999998</v>
      </c>
      <c r="BM2855" s="72">
        <v>354.82</v>
      </c>
      <c r="BN2855" s="72">
        <v>650.03</v>
      </c>
      <c r="BO2855" s="95">
        <v>3322866</v>
      </c>
      <c r="BP2855" s="95">
        <v>3819318</v>
      </c>
      <c r="BQ2855" s="95">
        <v>938</v>
      </c>
      <c r="BR2855" s="95">
        <v>897</v>
      </c>
      <c r="BS2855" s="72">
        <v>367.94</v>
      </c>
      <c r="BT2855" s="72">
        <v>403.64</v>
      </c>
      <c r="BU2855" s="72">
        <v>771.58</v>
      </c>
      <c r="BV2855" s="95">
        <v>4132736</v>
      </c>
      <c r="BW2855" s="95">
        <v>4359363</v>
      </c>
      <c r="BX2855" s="95">
        <v>936</v>
      </c>
      <c r="BY2855" s="95">
        <v>900</v>
      </c>
      <c r="BZ2855" s="95">
        <v>985</v>
      </c>
      <c r="CA2855" s="95">
        <v>936</v>
      </c>
      <c r="CB2855" s="95">
        <v>913</v>
      </c>
      <c r="CC2855" s="95">
        <v>919</v>
      </c>
      <c r="CD2855" s="95">
        <v>918</v>
      </c>
      <c r="CE2855" s="72">
        <v>650.75523149000003</v>
      </c>
      <c r="CF2855" s="72">
        <v>676.59346364999999</v>
      </c>
      <c r="CG2855" s="72">
        <v>712.40329333</v>
      </c>
      <c r="CH2855" s="72">
        <v>716.50152150999998</v>
      </c>
      <c r="CI2855" s="72">
        <v>731.52548966999996</v>
      </c>
      <c r="CJ2855" s="96">
        <v>1.1241400215999999</v>
      </c>
      <c r="CK2855" s="96">
        <v>1.1272648067</v>
      </c>
      <c r="CL2855" s="96">
        <v>0.96109886970000002</v>
      </c>
      <c r="CM2855" s="96">
        <v>0.90722766170000002</v>
      </c>
      <c r="CN2855" s="96">
        <v>1.0547547705</v>
      </c>
      <c r="CO2855" s="96">
        <v>0.97305326979999995</v>
      </c>
      <c r="CP2855" s="96">
        <v>1.0635565988</v>
      </c>
      <c r="CQ2855" s="96">
        <v>0.99584056389999998</v>
      </c>
      <c r="CR2855" s="96">
        <v>1.0679987194</v>
      </c>
      <c r="CS2855" s="95">
        <v>957</v>
      </c>
      <c r="CT2855" s="95">
        <v>912</v>
      </c>
      <c r="CU2855" s="95">
        <v>893</v>
      </c>
      <c r="CV2855" s="95">
        <v>889</v>
      </c>
      <c r="CW2855" s="95">
        <v>919</v>
      </c>
      <c r="CX2855" s="96">
        <v>1.007936355</v>
      </c>
      <c r="CY2855" s="96">
        <v>0.99657548699999998</v>
      </c>
      <c r="CZ2855" s="96">
        <v>0.995193679</v>
      </c>
      <c r="DA2855" s="96">
        <v>0.93455362900000005</v>
      </c>
      <c r="DB2855" s="96">
        <v>0.92911357500000002</v>
      </c>
      <c r="DC2855">
        <v>2013</v>
      </c>
      <c r="DD2855" s="6">
        <v>917.8</v>
      </c>
      <c r="DE2855" s="96">
        <v>4.2729157999999998E-3</v>
      </c>
      <c r="DF2855" s="72">
        <v>816.71</v>
      </c>
      <c r="DG2855" s="96">
        <v>1</v>
      </c>
      <c r="DH2855" s="72">
        <v>816.71</v>
      </c>
      <c r="DI2855" s="72">
        <v>818.63612964000004</v>
      </c>
      <c r="DJ2855" s="96">
        <v>0.95801878900000004</v>
      </c>
      <c r="DK2855" s="72">
        <v>816.79086126000004</v>
      </c>
      <c r="DL2855" s="96">
        <v>1.0075728719999999</v>
      </c>
      <c r="DM2855" s="72">
        <v>822.97631386</v>
      </c>
      <c r="DN2855" s="96">
        <v>1</v>
      </c>
      <c r="DO2855" s="96">
        <v>8.9549999999999994E-3</v>
      </c>
      <c r="DP2855" s="72">
        <v>7.37</v>
      </c>
      <c r="DQ2855" s="72">
        <v>815.61</v>
      </c>
      <c r="DR2855" t="s">
        <v>1748</v>
      </c>
      <c r="DT2855" t="s">
        <v>1038</v>
      </c>
    </row>
    <row r="2856" spans="1:124" x14ac:dyDescent="0.3">
      <c r="A2856" t="s">
        <v>1749</v>
      </c>
      <c r="B2856">
        <v>45973</v>
      </c>
      <c r="C2856" s="95">
        <v>5420</v>
      </c>
      <c r="D2856" s="95">
        <v>24842741</v>
      </c>
      <c r="E2856" s="95">
        <v>5232</v>
      </c>
      <c r="F2856" s="95">
        <v>19264285</v>
      </c>
      <c r="G2856" s="95">
        <v>893</v>
      </c>
      <c r="H2856" s="95">
        <v>2730703</v>
      </c>
      <c r="I2856" s="95">
        <v>786</v>
      </c>
      <c r="J2856" s="95">
        <v>2993096</v>
      </c>
      <c r="K2856" s="95">
        <v>5441</v>
      </c>
      <c r="L2856" s="95">
        <v>28916648</v>
      </c>
      <c r="M2856" s="95">
        <v>5228</v>
      </c>
      <c r="N2856" s="95">
        <v>21676706</v>
      </c>
      <c r="O2856" s="95">
        <v>862</v>
      </c>
      <c r="P2856" s="95">
        <v>3047134</v>
      </c>
      <c r="Q2856" s="95">
        <v>760</v>
      </c>
      <c r="R2856" s="95">
        <v>3314337</v>
      </c>
      <c r="S2856" s="95">
        <v>5502</v>
      </c>
      <c r="T2856" s="95">
        <v>28661558</v>
      </c>
      <c r="U2856" s="95">
        <v>5243</v>
      </c>
      <c r="V2856" s="95">
        <v>22457137</v>
      </c>
      <c r="W2856" s="95">
        <v>869</v>
      </c>
      <c r="X2856" s="95">
        <v>4008651</v>
      </c>
      <c r="Y2856" s="95">
        <v>762</v>
      </c>
      <c r="Z2856" s="95">
        <v>3420870</v>
      </c>
      <c r="AA2856" s="95">
        <v>5537</v>
      </c>
      <c r="AB2856" s="95">
        <v>26215082</v>
      </c>
      <c r="AC2856" s="95">
        <v>5248</v>
      </c>
      <c r="AD2856" s="95">
        <v>24197367</v>
      </c>
      <c r="AE2856" s="95">
        <v>848</v>
      </c>
      <c r="AF2856" s="95">
        <v>3981663</v>
      </c>
      <c r="AG2856" s="95">
        <v>742</v>
      </c>
      <c r="AH2856" s="95">
        <v>3958838</v>
      </c>
      <c r="AI2856" s="95">
        <v>5660</v>
      </c>
      <c r="AJ2856" s="95">
        <v>24302706</v>
      </c>
      <c r="AK2856" s="95">
        <v>5360</v>
      </c>
      <c r="AL2856" s="95">
        <v>27058518</v>
      </c>
      <c r="AM2856" s="95">
        <v>863</v>
      </c>
      <c r="AN2856" s="95">
        <v>4192030</v>
      </c>
      <c r="AO2856" s="95">
        <v>757</v>
      </c>
      <c r="AP2856" s="95">
        <v>4496941</v>
      </c>
      <c r="AQ2856" s="72">
        <v>363.98</v>
      </c>
      <c r="AR2856" s="72">
        <v>308.20999999999998</v>
      </c>
      <c r="AS2856" s="72">
        <v>672.19</v>
      </c>
      <c r="AT2856" s="95">
        <v>27573444</v>
      </c>
      <c r="AU2856" s="95">
        <v>22257381</v>
      </c>
      <c r="AV2856" s="95">
        <v>6313</v>
      </c>
      <c r="AW2856" s="95">
        <v>6018</v>
      </c>
      <c r="AX2856" s="72">
        <v>422.6</v>
      </c>
      <c r="AY2856" s="72">
        <v>347.79</v>
      </c>
      <c r="AZ2856" s="72">
        <v>770.39</v>
      </c>
      <c r="BA2856" s="95">
        <v>31963782</v>
      </c>
      <c r="BB2856" s="95">
        <v>24991043</v>
      </c>
      <c r="BC2856" s="95">
        <v>6303</v>
      </c>
      <c r="BD2856" s="95">
        <v>5988</v>
      </c>
      <c r="BE2856" s="72">
        <v>427.33</v>
      </c>
      <c r="BF2856" s="72">
        <v>359.12</v>
      </c>
      <c r="BG2856" s="72">
        <v>786.45</v>
      </c>
      <c r="BH2856" s="95">
        <v>32670209</v>
      </c>
      <c r="BI2856" s="95">
        <v>25878007</v>
      </c>
      <c r="BJ2856" s="95">
        <v>6371</v>
      </c>
      <c r="BK2856" s="95">
        <v>6005</v>
      </c>
      <c r="BL2856" s="72">
        <v>394.11</v>
      </c>
      <c r="BM2856" s="72">
        <v>391.71</v>
      </c>
      <c r="BN2856" s="72">
        <v>785.82</v>
      </c>
      <c r="BO2856" s="95">
        <v>30196745</v>
      </c>
      <c r="BP2856" s="95">
        <v>28156205</v>
      </c>
      <c r="BQ2856" s="95">
        <v>6385</v>
      </c>
      <c r="BR2856" s="95">
        <v>5990</v>
      </c>
      <c r="BS2856" s="72">
        <v>364.03</v>
      </c>
      <c r="BT2856" s="72">
        <v>429.89</v>
      </c>
      <c r="BU2856" s="72">
        <v>793.92</v>
      </c>
      <c r="BV2856" s="95">
        <v>28494736</v>
      </c>
      <c r="BW2856" s="95">
        <v>31555459</v>
      </c>
      <c r="BX2856" s="95">
        <v>6523</v>
      </c>
      <c r="BY2856" s="95">
        <v>6117</v>
      </c>
      <c r="BZ2856" s="95">
        <v>6172</v>
      </c>
      <c r="CA2856" s="95">
        <v>6151</v>
      </c>
      <c r="CB2856" s="95">
        <v>6195</v>
      </c>
      <c r="CC2856" s="95">
        <v>6197</v>
      </c>
      <c r="CD2856" s="95">
        <v>6324</v>
      </c>
      <c r="CE2856" s="72">
        <v>650.75523149000003</v>
      </c>
      <c r="CF2856" s="72">
        <v>676.59346364999999</v>
      </c>
      <c r="CG2856" s="72">
        <v>712.40329333</v>
      </c>
      <c r="CH2856" s="72">
        <v>716.50152150999998</v>
      </c>
      <c r="CI2856" s="72">
        <v>731.52548966999996</v>
      </c>
      <c r="CJ2856" s="96">
        <v>1.0329382961</v>
      </c>
      <c r="CK2856" s="96">
        <v>1.1386305683</v>
      </c>
      <c r="CL2856" s="96">
        <v>1.1039393099000001</v>
      </c>
      <c r="CM2856" s="96">
        <v>1.0967457519999999</v>
      </c>
      <c r="CN2856" s="96">
        <v>1.0852936927000001</v>
      </c>
      <c r="CO2856" s="96">
        <v>0.92983031429999996</v>
      </c>
      <c r="CP2856" s="96">
        <v>1.1738803382</v>
      </c>
      <c r="CQ2856" s="96">
        <v>0.99584056389999998</v>
      </c>
      <c r="CR2856" s="96">
        <v>1.1787832440999999</v>
      </c>
      <c r="CS2856" s="95">
        <v>6025</v>
      </c>
      <c r="CT2856" s="95">
        <v>6081</v>
      </c>
      <c r="CU2856" s="95">
        <v>6132</v>
      </c>
      <c r="CV2856" s="95">
        <v>6160</v>
      </c>
      <c r="CW2856" s="95">
        <v>6319</v>
      </c>
      <c r="CX2856" s="96">
        <v>0.91620824300000003</v>
      </c>
      <c r="CY2856" s="96">
        <v>0.92440422300000002</v>
      </c>
      <c r="CZ2856" s="96">
        <v>0.91994780200000004</v>
      </c>
      <c r="DA2856" s="96">
        <v>0.92890524399999996</v>
      </c>
      <c r="DB2856" s="96">
        <v>0.95853217199999996</v>
      </c>
      <c r="DC2856">
        <v>2013</v>
      </c>
      <c r="DD2856" s="6">
        <v>6023.6</v>
      </c>
      <c r="DE2856" s="96">
        <v>1.0826221999999999E-3</v>
      </c>
      <c r="DF2856" s="72">
        <v>904.31</v>
      </c>
      <c r="DG2856" s="96">
        <v>1</v>
      </c>
      <c r="DH2856" s="72">
        <v>904.31</v>
      </c>
      <c r="DI2856" s="72">
        <v>850.37490820000005</v>
      </c>
      <c r="DJ2856" s="96">
        <v>1</v>
      </c>
      <c r="DK2856" s="72">
        <v>904.31</v>
      </c>
      <c r="DL2856" s="96">
        <v>1</v>
      </c>
      <c r="DM2856" s="72">
        <v>904.31</v>
      </c>
      <c r="DN2856" s="96">
        <v>1</v>
      </c>
      <c r="DO2856" s="96">
        <v>3.578E-3</v>
      </c>
      <c r="DP2856" s="72">
        <v>3.24</v>
      </c>
      <c r="DQ2856" s="72">
        <v>901.07</v>
      </c>
      <c r="DR2856" t="s">
        <v>1749</v>
      </c>
      <c r="DT2856" t="s">
        <v>1038</v>
      </c>
    </row>
    <row r="2857" spans="1:124" x14ac:dyDescent="0.3">
      <c r="A2857" t="s">
        <v>1333</v>
      </c>
      <c r="B2857">
        <v>45974</v>
      </c>
      <c r="C2857" s="95">
        <v>8338</v>
      </c>
      <c r="D2857" s="95">
        <v>34247735</v>
      </c>
      <c r="E2857" s="95">
        <v>8104</v>
      </c>
      <c r="F2857" s="95">
        <v>32306501</v>
      </c>
      <c r="G2857" s="95">
        <v>1185</v>
      </c>
      <c r="H2857" s="95">
        <v>4397578</v>
      </c>
      <c r="I2857" s="95">
        <v>1072</v>
      </c>
      <c r="J2857" s="95">
        <v>3993582</v>
      </c>
      <c r="K2857" s="95">
        <v>8311</v>
      </c>
      <c r="L2857" s="95">
        <v>34530083</v>
      </c>
      <c r="M2857" s="95">
        <v>8061</v>
      </c>
      <c r="N2857" s="95">
        <v>32132797</v>
      </c>
      <c r="O2857" s="95">
        <v>1192</v>
      </c>
      <c r="P2857" s="95">
        <v>4092541</v>
      </c>
      <c r="Q2857" s="95">
        <v>1079</v>
      </c>
      <c r="R2857" s="95">
        <v>4162888</v>
      </c>
      <c r="S2857" s="95">
        <v>8319</v>
      </c>
      <c r="T2857" s="95">
        <v>37931077</v>
      </c>
      <c r="U2857" s="95">
        <v>8043</v>
      </c>
      <c r="V2857" s="95">
        <v>34583297</v>
      </c>
      <c r="W2857" s="95">
        <v>1201</v>
      </c>
      <c r="X2857" s="95">
        <v>3956255</v>
      </c>
      <c r="Y2857" s="95">
        <v>1093</v>
      </c>
      <c r="Z2857" s="95">
        <v>4735348</v>
      </c>
      <c r="AA2857" s="95">
        <v>8482</v>
      </c>
      <c r="AB2857" s="95">
        <v>34810668</v>
      </c>
      <c r="AC2857" s="95">
        <v>8176</v>
      </c>
      <c r="AD2857" s="95">
        <v>37187374</v>
      </c>
      <c r="AE2857" s="95">
        <v>1198</v>
      </c>
      <c r="AF2857" s="95">
        <v>4718450</v>
      </c>
      <c r="AG2857" s="95">
        <v>1087</v>
      </c>
      <c r="AH2857" s="95">
        <v>5387598</v>
      </c>
      <c r="AI2857" s="95">
        <v>8632</v>
      </c>
      <c r="AJ2857" s="95">
        <v>36516037</v>
      </c>
      <c r="AK2857" s="95">
        <v>8302</v>
      </c>
      <c r="AL2857" s="95">
        <v>41278349.170000002</v>
      </c>
      <c r="AM2857" s="95">
        <v>1242</v>
      </c>
      <c r="AN2857" s="95">
        <v>5408636</v>
      </c>
      <c r="AO2857" s="95">
        <v>1117</v>
      </c>
      <c r="AP2857" s="95">
        <v>5905302.3499999996</v>
      </c>
      <c r="AQ2857" s="72">
        <v>338.18</v>
      </c>
      <c r="AR2857" s="72">
        <v>329.67</v>
      </c>
      <c r="AS2857" s="72">
        <v>667.85</v>
      </c>
      <c r="AT2857" s="95">
        <v>38645313</v>
      </c>
      <c r="AU2857" s="95">
        <v>36300083</v>
      </c>
      <c r="AV2857" s="95">
        <v>9523</v>
      </c>
      <c r="AW2857" s="95">
        <v>9176</v>
      </c>
      <c r="AX2857" s="72">
        <v>338.69</v>
      </c>
      <c r="AY2857" s="72">
        <v>330.92</v>
      </c>
      <c r="AZ2857" s="72">
        <v>669.61</v>
      </c>
      <c r="BA2857" s="95">
        <v>38622624</v>
      </c>
      <c r="BB2857" s="95">
        <v>36295685</v>
      </c>
      <c r="BC2857" s="95">
        <v>9503</v>
      </c>
      <c r="BD2857" s="95">
        <v>9140</v>
      </c>
      <c r="BE2857" s="72">
        <v>366.66</v>
      </c>
      <c r="BF2857" s="72">
        <v>358.64</v>
      </c>
      <c r="BG2857" s="72">
        <v>725.3</v>
      </c>
      <c r="BH2857" s="95">
        <v>41887332</v>
      </c>
      <c r="BI2857" s="95">
        <v>39318645</v>
      </c>
      <c r="BJ2857" s="95">
        <v>9520</v>
      </c>
      <c r="BK2857" s="95">
        <v>9136</v>
      </c>
      <c r="BL2857" s="72">
        <v>340.3</v>
      </c>
      <c r="BM2857" s="72">
        <v>383.02</v>
      </c>
      <c r="BN2857" s="72">
        <v>723.32</v>
      </c>
      <c r="BO2857" s="95">
        <v>39529118</v>
      </c>
      <c r="BP2857" s="95">
        <v>42574972</v>
      </c>
      <c r="BQ2857" s="95">
        <v>9680</v>
      </c>
      <c r="BR2857" s="95">
        <v>9263</v>
      </c>
      <c r="BS2857" s="72">
        <v>353.83</v>
      </c>
      <c r="BT2857" s="72">
        <v>417.45</v>
      </c>
      <c r="BU2857" s="72">
        <v>771.28</v>
      </c>
      <c r="BV2857" s="95">
        <v>41924673</v>
      </c>
      <c r="BW2857" s="95">
        <v>47183651.520000003</v>
      </c>
      <c r="BX2857" s="95">
        <v>9874</v>
      </c>
      <c r="BY2857" s="95">
        <v>9419</v>
      </c>
      <c r="BZ2857" s="95">
        <v>9358</v>
      </c>
      <c r="CA2857" s="95">
        <v>9328</v>
      </c>
      <c r="CB2857" s="95">
        <v>9335</v>
      </c>
      <c r="CC2857" s="95">
        <v>9482</v>
      </c>
      <c r="CD2857" s="95">
        <v>9651</v>
      </c>
      <c r="CE2857" s="72">
        <v>650.75523149000003</v>
      </c>
      <c r="CF2857" s="72">
        <v>676.59346364999999</v>
      </c>
      <c r="CG2857" s="72">
        <v>712.40329333</v>
      </c>
      <c r="CH2857" s="72">
        <v>716.50152150999998</v>
      </c>
      <c r="CI2857" s="72">
        <v>731.52548966999996</v>
      </c>
      <c r="CJ2857" s="96">
        <v>1.0262691219</v>
      </c>
      <c r="CK2857" s="96">
        <v>0.98967849379999995</v>
      </c>
      <c r="CL2857" s="96">
        <v>1.0181030981000001</v>
      </c>
      <c r="CM2857" s="96">
        <v>1.0095163489000001</v>
      </c>
      <c r="CN2857" s="96">
        <v>1.0543446686</v>
      </c>
      <c r="CO2857" s="96">
        <v>0.96750494529999997</v>
      </c>
      <c r="CP2857" s="96">
        <v>1.0538264959000001</v>
      </c>
      <c r="CQ2857" s="96">
        <v>0.99584056389999998</v>
      </c>
      <c r="CR2857" s="96">
        <v>1.058227977</v>
      </c>
      <c r="CS2857" s="95">
        <v>9082</v>
      </c>
      <c r="CT2857" s="95">
        <v>9026</v>
      </c>
      <c r="CU2857" s="95">
        <v>9018</v>
      </c>
      <c r="CV2857" s="95">
        <v>9119</v>
      </c>
      <c r="CW2857" s="95">
        <v>9278</v>
      </c>
      <c r="CX2857" s="96">
        <v>0.96708092499999998</v>
      </c>
      <c r="CY2857" s="96">
        <v>0.97342217099999995</v>
      </c>
      <c r="CZ2857" s="96">
        <v>0.97102716499999997</v>
      </c>
      <c r="DA2857" s="96">
        <v>0.96257143700000003</v>
      </c>
      <c r="DB2857" s="96">
        <v>0.963588946</v>
      </c>
      <c r="DC2857">
        <v>2013</v>
      </c>
      <c r="DD2857" s="6">
        <v>9226.7999999999993</v>
      </c>
      <c r="DE2857" s="96">
        <v>1.235362E-3</v>
      </c>
      <c r="DF2857" s="72">
        <v>811.7</v>
      </c>
      <c r="DG2857" s="96">
        <v>1</v>
      </c>
      <c r="DH2857" s="72">
        <v>811.7</v>
      </c>
      <c r="DI2857" s="72">
        <v>818.63612964000004</v>
      </c>
      <c r="DJ2857" s="96">
        <v>1</v>
      </c>
      <c r="DK2857" s="72">
        <v>811.7</v>
      </c>
      <c r="DL2857" s="96">
        <v>1</v>
      </c>
      <c r="DM2857" s="72">
        <v>811.7</v>
      </c>
      <c r="DN2857" s="96">
        <v>1</v>
      </c>
      <c r="DO2857" s="96">
        <v>2.676E-3</v>
      </c>
      <c r="DP2857" s="72">
        <v>2.17</v>
      </c>
      <c r="DQ2857" s="72">
        <v>809.53</v>
      </c>
      <c r="DR2857" t="s">
        <v>1333</v>
      </c>
      <c r="DT2857" t="s">
        <v>1038</v>
      </c>
    </row>
    <row r="2858" spans="1:124" x14ac:dyDescent="0.3">
      <c r="A2858" t="s">
        <v>1750</v>
      </c>
      <c r="B2858">
        <v>45980</v>
      </c>
      <c r="C2858" s="95">
        <v>841</v>
      </c>
      <c r="D2858" s="95">
        <v>3627800</v>
      </c>
      <c r="E2858" s="95">
        <v>822</v>
      </c>
      <c r="F2858" s="95">
        <v>3294237</v>
      </c>
      <c r="G2858" s="95">
        <v>110</v>
      </c>
      <c r="H2858" s="95">
        <v>251178</v>
      </c>
      <c r="I2858" s="95">
        <v>103</v>
      </c>
      <c r="J2858" s="95">
        <v>363330</v>
      </c>
      <c r="K2858" s="95">
        <v>771</v>
      </c>
      <c r="L2858" s="95">
        <v>3850254</v>
      </c>
      <c r="M2858" s="95">
        <v>751</v>
      </c>
      <c r="N2858" s="95">
        <v>3218743</v>
      </c>
      <c r="O2858" s="95">
        <v>112</v>
      </c>
      <c r="P2858" s="95">
        <v>358612</v>
      </c>
      <c r="Q2858" s="95">
        <v>104</v>
      </c>
      <c r="R2858" s="95">
        <v>350785</v>
      </c>
      <c r="S2858" s="95">
        <v>852</v>
      </c>
      <c r="T2858" s="95">
        <v>3872391</v>
      </c>
      <c r="U2858" s="95">
        <v>824</v>
      </c>
      <c r="V2858" s="95">
        <v>3456792</v>
      </c>
      <c r="W2858" s="95">
        <v>111</v>
      </c>
      <c r="X2858" s="95">
        <v>240882</v>
      </c>
      <c r="Y2858" s="95">
        <v>103</v>
      </c>
      <c r="Z2858" s="95">
        <v>296099</v>
      </c>
      <c r="AA2858" s="95">
        <v>868</v>
      </c>
      <c r="AB2858" s="95">
        <v>3958071</v>
      </c>
      <c r="AC2858" s="95">
        <v>838</v>
      </c>
      <c r="AD2858" s="95">
        <v>3609508</v>
      </c>
      <c r="AE2858" s="95">
        <v>108</v>
      </c>
      <c r="AF2858" s="95">
        <v>163410</v>
      </c>
      <c r="AG2858" s="95">
        <v>105</v>
      </c>
      <c r="AH2858" s="95">
        <v>409485</v>
      </c>
      <c r="AI2858" s="95">
        <v>865</v>
      </c>
      <c r="AJ2858" s="95">
        <v>4877439</v>
      </c>
      <c r="AK2858" s="95">
        <v>827</v>
      </c>
      <c r="AL2858" s="95">
        <v>3914188</v>
      </c>
      <c r="AM2858" s="95">
        <v>126</v>
      </c>
      <c r="AN2858" s="95">
        <v>344518</v>
      </c>
      <c r="AO2858" s="95">
        <v>121</v>
      </c>
      <c r="AP2858" s="95">
        <v>591083</v>
      </c>
      <c r="AQ2858" s="72">
        <v>339.9</v>
      </c>
      <c r="AR2858" s="72">
        <v>329.51</v>
      </c>
      <c r="AS2858" s="72">
        <v>669.41</v>
      </c>
      <c r="AT2858" s="95">
        <v>3878978</v>
      </c>
      <c r="AU2858" s="95">
        <v>3657567</v>
      </c>
      <c r="AV2858" s="95">
        <v>951</v>
      </c>
      <c r="AW2858" s="95">
        <v>925</v>
      </c>
      <c r="AX2858" s="72">
        <v>397.21</v>
      </c>
      <c r="AY2858" s="72">
        <v>347.91</v>
      </c>
      <c r="AZ2858" s="72">
        <v>745.12</v>
      </c>
      <c r="BA2858" s="95">
        <v>4208866</v>
      </c>
      <c r="BB2858" s="95">
        <v>3569528</v>
      </c>
      <c r="BC2858" s="95">
        <v>883</v>
      </c>
      <c r="BD2858" s="95">
        <v>855</v>
      </c>
      <c r="BE2858" s="72">
        <v>355.94</v>
      </c>
      <c r="BF2858" s="72">
        <v>337.37</v>
      </c>
      <c r="BG2858" s="72">
        <v>693.31</v>
      </c>
      <c r="BH2858" s="95">
        <v>4113273</v>
      </c>
      <c r="BI2858" s="95">
        <v>3752891</v>
      </c>
      <c r="BJ2858" s="95">
        <v>963</v>
      </c>
      <c r="BK2858" s="95">
        <v>927</v>
      </c>
      <c r="BL2858" s="72">
        <v>351.9</v>
      </c>
      <c r="BM2858" s="72">
        <v>355.16</v>
      </c>
      <c r="BN2858" s="72">
        <v>707.06</v>
      </c>
      <c r="BO2858" s="95">
        <v>4121481</v>
      </c>
      <c r="BP2858" s="95">
        <v>4018993</v>
      </c>
      <c r="BQ2858" s="95">
        <v>976</v>
      </c>
      <c r="BR2858" s="95">
        <v>943</v>
      </c>
      <c r="BS2858" s="72">
        <v>439.12</v>
      </c>
      <c r="BT2858" s="72">
        <v>396.03</v>
      </c>
      <c r="BU2858" s="72">
        <v>835.15</v>
      </c>
      <c r="BV2858" s="95">
        <v>5221957</v>
      </c>
      <c r="BW2858" s="95">
        <v>4505271</v>
      </c>
      <c r="BX2858" s="95">
        <v>991</v>
      </c>
      <c r="BY2858" s="95">
        <v>948</v>
      </c>
      <c r="BZ2858" s="95">
        <v>939</v>
      </c>
      <c r="CA2858" s="95">
        <v>869</v>
      </c>
      <c r="CB2858" s="95">
        <v>946</v>
      </c>
      <c r="CC2858" s="95">
        <v>960</v>
      </c>
      <c r="CD2858" s="95">
        <v>970</v>
      </c>
      <c r="CE2858" s="72">
        <v>650.75523149000003</v>
      </c>
      <c r="CF2858" s="72">
        <v>676.59346364999999</v>
      </c>
      <c r="CG2858" s="72">
        <v>712.40329333</v>
      </c>
      <c r="CH2858" s="72">
        <v>716.50152150999998</v>
      </c>
      <c r="CI2858" s="72">
        <v>731.52548966999996</v>
      </c>
      <c r="CJ2858" s="96">
        <v>1.0286663366</v>
      </c>
      <c r="CK2858" s="96">
        <v>1.1012817001999999</v>
      </c>
      <c r="CL2858" s="96">
        <v>0.97319875759999996</v>
      </c>
      <c r="CM2858" s="96">
        <v>0.98682274739999998</v>
      </c>
      <c r="CN2858" s="96">
        <v>1.1416553651000001</v>
      </c>
      <c r="CO2858" s="96">
        <v>0.88921499349999999</v>
      </c>
      <c r="CP2858" s="96">
        <v>1.1766839167000001</v>
      </c>
      <c r="CQ2858" s="96">
        <v>0.99584056389999998</v>
      </c>
      <c r="CR2858" s="96">
        <v>1.1815985323</v>
      </c>
      <c r="CS2858" s="95">
        <v>929</v>
      </c>
      <c r="CT2858" s="95">
        <v>866</v>
      </c>
      <c r="CU2858" s="95">
        <v>930</v>
      </c>
      <c r="CV2858" s="95">
        <v>940</v>
      </c>
      <c r="CW2858" s="95">
        <v>951</v>
      </c>
      <c r="CX2858" s="96">
        <v>0.91453456399999999</v>
      </c>
      <c r="CY2858" s="96">
        <v>0.91637534799999998</v>
      </c>
      <c r="CZ2858" s="96">
        <v>0.89985641599999999</v>
      </c>
      <c r="DA2858" s="96">
        <v>0.86100308000000003</v>
      </c>
      <c r="DB2858" s="96">
        <v>0.85722753600000001</v>
      </c>
      <c r="DC2858">
        <v>2013</v>
      </c>
      <c r="DD2858" s="6">
        <v>919.6</v>
      </c>
      <c r="DE2858" s="96">
        <v>1.7663364E-3</v>
      </c>
      <c r="DF2858" s="72">
        <v>905.85</v>
      </c>
      <c r="DG2858" s="96">
        <v>1</v>
      </c>
      <c r="DH2858" s="72">
        <v>905.85</v>
      </c>
      <c r="DI2858" s="72">
        <v>818.63612964000004</v>
      </c>
      <c r="DJ2858" s="96">
        <v>0.95895776759999996</v>
      </c>
      <c r="DK2858" s="72">
        <v>902.27054806000001</v>
      </c>
      <c r="DL2858" s="96">
        <v>1.0075728719999999</v>
      </c>
      <c r="DM2858" s="72">
        <v>909.10332739</v>
      </c>
      <c r="DN2858" s="96">
        <v>1</v>
      </c>
      <c r="DO2858" s="96">
        <v>6.11E-3</v>
      </c>
      <c r="DP2858" s="72">
        <v>5.55</v>
      </c>
      <c r="DQ2858" s="72">
        <v>903.55</v>
      </c>
      <c r="DR2858" t="s">
        <v>1750</v>
      </c>
      <c r="DT2858" t="s">
        <v>1038</v>
      </c>
    </row>
    <row r="2859" spans="1:124" x14ac:dyDescent="0.3">
      <c r="A2859" t="s">
        <v>1751</v>
      </c>
      <c r="B2859">
        <v>45981</v>
      </c>
      <c r="C2859" s="95">
        <v>3331</v>
      </c>
      <c r="D2859" s="95">
        <v>14117159</v>
      </c>
      <c r="E2859" s="95">
        <v>3267</v>
      </c>
      <c r="F2859" s="95">
        <v>14674656</v>
      </c>
      <c r="G2859" s="95">
        <v>517</v>
      </c>
      <c r="H2859" s="95">
        <v>2229248</v>
      </c>
      <c r="I2859" s="95">
        <v>486</v>
      </c>
      <c r="J2859" s="95">
        <v>2448147</v>
      </c>
      <c r="K2859" s="95">
        <v>3255</v>
      </c>
      <c r="L2859" s="95">
        <v>14967951</v>
      </c>
      <c r="M2859" s="95">
        <v>3179</v>
      </c>
      <c r="N2859" s="95">
        <v>14975517</v>
      </c>
      <c r="O2859" s="95">
        <v>534</v>
      </c>
      <c r="P2859" s="95">
        <v>2418397</v>
      </c>
      <c r="Q2859" s="95">
        <v>497</v>
      </c>
      <c r="R2859" s="95">
        <v>2661840</v>
      </c>
      <c r="S2859" s="95">
        <v>3224</v>
      </c>
      <c r="T2859" s="95">
        <v>17467698</v>
      </c>
      <c r="U2859" s="95">
        <v>3133</v>
      </c>
      <c r="V2859" s="95">
        <v>15817514</v>
      </c>
      <c r="W2859" s="95">
        <v>536</v>
      </c>
      <c r="X2859" s="95">
        <v>2528289</v>
      </c>
      <c r="Y2859" s="95">
        <v>497</v>
      </c>
      <c r="Z2859" s="95">
        <v>2711012</v>
      </c>
      <c r="AA2859" s="95">
        <v>3238</v>
      </c>
      <c r="AB2859" s="95">
        <v>14157459</v>
      </c>
      <c r="AC2859" s="95">
        <v>3139</v>
      </c>
      <c r="AD2859" s="95">
        <v>16564692</v>
      </c>
      <c r="AE2859" s="95">
        <v>534</v>
      </c>
      <c r="AF2859" s="95">
        <v>1924624</v>
      </c>
      <c r="AG2859" s="95">
        <v>498</v>
      </c>
      <c r="AH2859" s="95">
        <v>2895292</v>
      </c>
      <c r="AI2859" s="95">
        <v>3267</v>
      </c>
      <c r="AJ2859" s="95">
        <v>15034826.699999999</v>
      </c>
      <c r="AK2859" s="95">
        <v>3159</v>
      </c>
      <c r="AL2859" s="95">
        <v>18197124.93</v>
      </c>
      <c r="AM2859" s="95">
        <v>540</v>
      </c>
      <c r="AN2859" s="95">
        <v>2397455</v>
      </c>
      <c r="AO2859" s="95">
        <v>495</v>
      </c>
      <c r="AP2859" s="95">
        <v>2994437</v>
      </c>
      <c r="AQ2859" s="72">
        <v>354</v>
      </c>
      <c r="AR2859" s="72">
        <v>380.2</v>
      </c>
      <c r="AS2859" s="72">
        <v>734.2</v>
      </c>
      <c r="AT2859" s="95">
        <v>16346407</v>
      </c>
      <c r="AU2859" s="95">
        <v>17122803</v>
      </c>
      <c r="AV2859" s="95">
        <v>3848</v>
      </c>
      <c r="AW2859" s="95">
        <v>3753</v>
      </c>
      <c r="AX2859" s="72">
        <v>382.39</v>
      </c>
      <c r="AY2859" s="72">
        <v>399.83</v>
      </c>
      <c r="AZ2859" s="72">
        <v>782.22</v>
      </c>
      <c r="BA2859" s="95">
        <v>17386348</v>
      </c>
      <c r="BB2859" s="95">
        <v>17637357</v>
      </c>
      <c r="BC2859" s="95">
        <v>3789</v>
      </c>
      <c r="BD2859" s="95">
        <v>3676</v>
      </c>
      <c r="BE2859" s="72">
        <v>443.17</v>
      </c>
      <c r="BF2859" s="72">
        <v>425.36</v>
      </c>
      <c r="BG2859" s="72">
        <v>868.53</v>
      </c>
      <c r="BH2859" s="95">
        <v>19995987</v>
      </c>
      <c r="BI2859" s="95">
        <v>18528526</v>
      </c>
      <c r="BJ2859" s="95">
        <v>3760</v>
      </c>
      <c r="BK2859" s="95">
        <v>3630</v>
      </c>
      <c r="BL2859" s="72">
        <v>355.3</v>
      </c>
      <c r="BM2859" s="72">
        <v>445.88</v>
      </c>
      <c r="BN2859" s="72">
        <v>801.18</v>
      </c>
      <c r="BO2859" s="95">
        <v>16082083</v>
      </c>
      <c r="BP2859" s="95">
        <v>19459984</v>
      </c>
      <c r="BQ2859" s="95">
        <v>3772</v>
      </c>
      <c r="BR2859" s="95">
        <v>3637</v>
      </c>
      <c r="BS2859" s="72">
        <v>381.58</v>
      </c>
      <c r="BT2859" s="72">
        <v>483.3</v>
      </c>
      <c r="BU2859" s="72">
        <v>864.88</v>
      </c>
      <c r="BV2859" s="95">
        <v>17432281.699999999</v>
      </c>
      <c r="BW2859" s="95">
        <v>21191561.93</v>
      </c>
      <c r="BX2859" s="95">
        <v>3807</v>
      </c>
      <c r="BY2859" s="95">
        <v>3654</v>
      </c>
      <c r="BZ2859" s="95">
        <v>3803</v>
      </c>
      <c r="CA2859" s="95">
        <v>3734</v>
      </c>
      <c r="CB2859" s="95">
        <v>3697</v>
      </c>
      <c r="CC2859" s="95">
        <v>3708</v>
      </c>
      <c r="CD2859" s="95">
        <v>3732</v>
      </c>
      <c r="CE2859" s="72">
        <v>650.75523149000003</v>
      </c>
      <c r="CF2859" s="72">
        <v>676.59346364999999</v>
      </c>
      <c r="CG2859" s="72">
        <v>712.40329333</v>
      </c>
      <c r="CH2859" s="72">
        <v>716.50152150999998</v>
      </c>
      <c r="CI2859" s="72">
        <v>731.52548966999996</v>
      </c>
      <c r="CJ2859" s="96">
        <v>1.1282275799999999</v>
      </c>
      <c r="CK2859" s="96">
        <v>1.1561152184000001</v>
      </c>
      <c r="CL2859" s="96">
        <v>1.2191549479999999</v>
      </c>
      <c r="CM2859" s="96">
        <v>1.1181832501</v>
      </c>
      <c r="CN2859" s="96">
        <v>1.1822964643</v>
      </c>
      <c r="CO2859" s="96">
        <v>1.0270292014</v>
      </c>
      <c r="CP2859" s="96">
        <v>1.1302458495000001</v>
      </c>
      <c r="CQ2859" s="96">
        <v>0.99584056389999998</v>
      </c>
      <c r="CR2859" s="96">
        <v>1.1349665087</v>
      </c>
      <c r="CS2859" s="95">
        <v>3646</v>
      </c>
      <c r="CT2859" s="95">
        <v>3578</v>
      </c>
      <c r="CU2859" s="95">
        <v>3528</v>
      </c>
      <c r="CV2859" s="95">
        <v>3535</v>
      </c>
      <c r="CW2859" s="95">
        <v>3573</v>
      </c>
      <c r="CX2859" s="96">
        <v>1.0296879400000001</v>
      </c>
      <c r="CY2859" s="96">
        <v>1.0414068869999999</v>
      </c>
      <c r="CZ2859" s="96">
        <v>1.024015517</v>
      </c>
      <c r="DA2859" s="96">
        <v>1.0319909140000001</v>
      </c>
      <c r="DB2859" s="96">
        <v>1.007985122</v>
      </c>
      <c r="DC2859">
        <v>2013</v>
      </c>
      <c r="DD2859" s="6">
        <v>3670</v>
      </c>
      <c r="DE2859" s="96">
        <v>1.2437953999999999E-3</v>
      </c>
      <c r="DF2859" s="72">
        <v>870.56</v>
      </c>
      <c r="DG2859" s="96">
        <v>1</v>
      </c>
      <c r="DH2859" s="72">
        <v>870.56</v>
      </c>
      <c r="DI2859" s="72">
        <v>818.63612964000004</v>
      </c>
      <c r="DJ2859" s="96">
        <v>1</v>
      </c>
      <c r="DK2859" s="72">
        <v>870.56</v>
      </c>
      <c r="DL2859" s="96">
        <v>1</v>
      </c>
      <c r="DM2859" s="72">
        <v>870.56</v>
      </c>
      <c r="DN2859" s="96">
        <v>1</v>
      </c>
      <c r="DO2859" s="96">
        <v>4.646E-3</v>
      </c>
      <c r="DP2859" s="72">
        <v>4.04</v>
      </c>
      <c r="DQ2859" s="72">
        <v>866.52</v>
      </c>
      <c r="DR2859" t="s">
        <v>1751</v>
      </c>
      <c r="DT2859" t="s">
        <v>1038</v>
      </c>
    </row>
    <row r="2860" spans="1:124" x14ac:dyDescent="0.3">
      <c r="A2860" t="s">
        <v>1752</v>
      </c>
      <c r="B2860">
        <v>45982</v>
      </c>
      <c r="C2860" s="95">
        <v>1165</v>
      </c>
      <c r="D2860" s="95">
        <v>5598950</v>
      </c>
      <c r="E2860" s="95">
        <v>1141</v>
      </c>
      <c r="F2860" s="95">
        <v>6301741</v>
      </c>
      <c r="G2860" s="95">
        <v>193</v>
      </c>
      <c r="H2860" s="95">
        <v>806476</v>
      </c>
      <c r="I2860" s="95">
        <v>189</v>
      </c>
      <c r="J2860" s="95">
        <v>781555</v>
      </c>
      <c r="K2860" s="95">
        <v>1146</v>
      </c>
      <c r="L2860" s="95">
        <v>5169309</v>
      </c>
      <c r="M2860" s="95">
        <v>1117</v>
      </c>
      <c r="N2860" s="95">
        <v>6798429</v>
      </c>
      <c r="O2860" s="95">
        <v>204</v>
      </c>
      <c r="P2860" s="95">
        <v>676535</v>
      </c>
      <c r="Q2860" s="95">
        <v>197</v>
      </c>
      <c r="R2860" s="95">
        <v>786772</v>
      </c>
      <c r="S2860" s="95">
        <v>1144</v>
      </c>
      <c r="T2860" s="95">
        <v>6392615</v>
      </c>
      <c r="U2860" s="95">
        <v>1110</v>
      </c>
      <c r="V2860" s="95">
        <v>8254087</v>
      </c>
      <c r="W2860" s="95">
        <v>208</v>
      </c>
      <c r="X2860" s="95">
        <v>640657</v>
      </c>
      <c r="Y2860" s="95">
        <v>199</v>
      </c>
      <c r="Z2860" s="95">
        <v>1052719</v>
      </c>
      <c r="AA2860" s="95">
        <v>1176</v>
      </c>
      <c r="AB2860" s="95">
        <v>7383309</v>
      </c>
      <c r="AC2860" s="95">
        <v>1138</v>
      </c>
      <c r="AD2860" s="95">
        <v>8998783</v>
      </c>
      <c r="AE2860" s="95">
        <v>208</v>
      </c>
      <c r="AF2860" s="95">
        <v>899312</v>
      </c>
      <c r="AG2860" s="95">
        <v>196</v>
      </c>
      <c r="AH2860" s="95">
        <v>1208610</v>
      </c>
      <c r="AI2860" s="95">
        <v>1207</v>
      </c>
      <c r="AJ2860" s="95">
        <v>7321742</v>
      </c>
      <c r="AK2860" s="95">
        <v>1175</v>
      </c>
      <c r="AL2860" s="95">
        <v>8528214.8599999994</v>
      </c>
      <c r="AM2860" s="95">
        <v>211</v>
      </c>
      <c r="AN2860" s="95">
        <v>635978</v>
      </c>
      <c r="AO2860" s="95">
        <v>201</v>
      </c>
      <c r="AP2860" s="95">
        <v>1204291</v>
      </c>
      <c r="AQ2860" s="72">
        <v>393.07</v>
      </c>
      <c r="AR2860" s="72">
        <v>443.82</v>
      </c>
      <c r="AS2860" s="72">
        <v>836.89</v>
      </c>
      <c r="AT2860" s="95">
        <v>6405426</v>
      </c>
      <c r="AU2860" s="95">
        <v>7083296</v>
      </c>
      <c r="AV2860" s="95">
        <v>1358</v>
      </c>
      <c r="AW2860" s="95">
        <v>1330</v>
      </c>
      <c r="AX2860" s="72">
        <v>360.85</v>
      </c>
      <c r="AY2860" s="72">
        <v>481.05</v>
      </c>
      <c r="AZ2860" s="72">
        <v>841.9</v>
      </c>
      <c r="BA2860" s="95">
        <v>5845844</v>
      </c>
      <c r="BB2860" s="95">
        <v>7585201</v>
      </c>
      <c r="BC2860" s="95">
        <v>1350</v>
      </c>
      <c r="BD2860" s="95">
        <v>1314</v>
      </c>
      <c r="BE2860" s="72">
        <v>433.51</v>
      </c>
      <c r="BF2860" s="72">
        <v>592.49</v>
      </c>
      <c r="BG2860" s="72">
        <v>1026</v>
      </c>
      <c r="BH2860" s="95">
        <v>7033272</v>
      </c>
      <c r="BI2860" s="95">
        <v>9306806</v>
      </c>
      <c r="BJ2860" s="95">
        <v>1352</v>
      </c>
      <c r="BK2860" s="95">
        <v>1309</v>
      </c>
      <c r="BL2860" s="72">
        <v>498.71</v>
      </c>
      <c r="BM2860" s="72">
        <v>637.64</v>
      </c>
      <c r="BN2860" s="72">
        <v>1136.3499999999999</v>
      </c>
      <c r="BO2860" s="95">
        <v>8282621</v>
      </c>
      <c r="BP2860" s="95">
        <v>10207393</v>
      </c>
      <c r="BQ2860" s="95">
        <v>1384</v>
      </c>
      <c r="BR2860" s="95">
        <v>1334</v>
      </c>
      <c r="BS2860" s="72">
        <v>467.66</v>
      </c>
      <c r="BT2860" s="72">
        <v>589.41999999999996</v>
      </c>
      <c r="BU2860" s="72">
        <v>1057.08</v>
      </c>
      <c r="BV2860" s="95">
        <v>7957720</v>
      </c>
      <c r="BW2860" s="95">
        <v>9732505.8599999994</v>
      </c>
      <c r="BX2860" s="95">
        <v>1418</v>
      </c>
      <c r="BY2860" s="95">
        <v>1376</v>
      </c>
      <c r="BZ2860" s="95">
        <v>1345</v>
      </c>
      <c r="CA2860" s="95">
        <v>1333</v>
      </c>
      <c r="CB2860" s="95">
        <v>1331</v>
      </c>
      <c r="CC2860" s="95">
        <v>1360</v>
      </c>
      <c r="CD2860" s="95">
        <v>1397</v>
      </c>
      <c r="CE2860" s="72">
        <v>650.75523149000003</v>
      </c>
      <c r="CF2860" s="72">
        <v>676.59346364999999</v>
      </c>
      <c r="CG2860" s="72">
        <v>712.40329333</v>
      </c>
      <c r="CH2860" s="72">
        <v>716.50152150999998</v>
      </c>
      <c r="CI2860" s="72">
        <v>731.52548966999996</v>
      </c>
      <c r="CJ2860" s="96">
        <v>1.2860288470000001</v>
      </c>
      <c r="CK2860" s="96">
        <v>1.2443218051</v>
      </c>
      <c r="CL2860" s="96">
        <v>1.4401954758</v>
      </c>
      <c r="CM2860" s="96">
        <v>1.5859701143</v>
      </c>
      <c r="CN2860" s="96">
        <v>1.4450350875</v>
      </c>
      <c r="CO2860" s="96">
        <v>1.1103805741999999</v>
      </c>
      <c r="CP2860" s="96">
        <v>1.2611083970000001</v>
      </c>
      <c r="CQ2860" s="96">
        <v>0.99584056389999998</v>
      </c>
      <c r="CR2860" s="96">
        <v>1.2663756254</v>
      </c>
      <c r="CS2860" s="95">
        <v>1353</v>
      </c>
      <c r="CT2860" s="95">
        <v>1343</v>
      </c>
      <c r="CU2860" s="95">
        <v>1343</v>
      </c>
      <c r="CV2860" s="95">
        <v>1401</v>
      </c>
      <c r="CW2860" s="95">
        <v>1414</v>
      </c>
      <c r="CX2860" s="96">
        <v>1.1321024019999999</v>
      </c>
      <c r="CY2860" s="96">
        <v>1.1139430180000001</v>
      </c>
      <c r="CZ2860" s="96">
        <v>1.115827938</v>
      </c>
      <c r="DA2860" s="96">
        <v>1.115767151</v>
      </c>
      <c r="DB2860" s="96">
        <v>1.075701367</v>
      </c>
      <c r="DC2860">
        <v>2013</v>
      </c>
      <c r="DD2860" s="6">
        <v>1332.6</v>
      </c>
      <c r="DE2860" s="96">
        <v>3.7010279999999998E-4</v>
      </c>
      <c r="DF2860" s="72">
        <v>972.2</v>
      </c>
      <c r="DG2860" s="96">
        <v>1</v>
      </c>
      <c r="DH2860" s="72">
        <v>972.2</v>
      </c>
      <c r="DI2860" s="72">
        <v>818.63612964000004</v>
      </c>
      <c r="DJ2860" s="96">
        <v>1</v>
      </c>
      <c r="DK2860" s="72">
        <v>972.2</v>
      </c>
      <c r="DL2860" s="96">
        <v>1</v>
      </c>
      <c r="DM2860" s="72">
        <v>972.2</v>
      </c>
      <c r="DN2860" s="96">
        <v>1</v>
      </c>
      <c r="DO2860" s="96">
        <v>1.5969999999999999E-3</v>
      </c>
      <c r="DP2860" s="72">
        <v>1.55</v>
      </c>
      <c r="DQ2860" s="72">
        <v>970.65</v>
      </c>
      <c r="DR2860" t="s">
        <v>1752</v>
      </c>
      <c r="DT2860" t="s">
        <v>1038</v>
      </c>
    </row>
    <row r="2861" spans="1:124" x14ac:dyDescent="0.3">
      <c r="A2861" t="s">
        <v>1753</v>
      </c>
      <c r="B2861">
        <v>45983</v>
      </c>
      <c r="C2861" s="95">
        <v>1214</v>
      </c>
      <c r="D2861" s="95">
        <v>4586231</v>
      </c>
      <c r="E2861" s="95">
        <v>1185</v>
      </c>
      <c r="F2861" s="95">
        <v>4038712</v>
      </c>
      <c r="G2861" s="95">
        <v>294</v>
      </c>
      <c r="H2861" s="95">
        <v>718622</v>
      </c>
      <c r="I2861" s="95">
        <v>274</v>
      </c>
      <c r="J2861" s="95">
        <v>795113</v>
      </c>
      <c r="K2861" s="95">
        <v>1166</v>
      </c>
      <c r="L2861" s="95">
        <v>4272573</v>
      </c>
      <c r="M2861" s="95">
        <v>1134</v>
      </c>
      <c r="N2861" s="95">
        <v>4601211</v>
      </c>
      <c r="O2861" s="95">
        <v>295</v>
      </c>
      <c r="P2861" s="95">
        <v>999281</v>
      </c>
      <c r="Q2861" s="95">
        <v>276</v>
      </c>
      <c r="R2861" s="95">
        <v>897193</v>
      </c>
      <c r="S2861" s="95">
        <v>1142</v>
      </c>
      <c r="T2861" s="95">
        <v>5103741</v>
      </c>
      <c r="U2861" s="95">
        <v>1099</v>
      </c>
      <c r="V2861" s="95">
        <v>4946988</v>
      </c>
      <c r="W2861" s="95">
        <v>295</v>
      </c>
      <c r="X2861" s="95">
        <v>1285073</v>
      </c>
      <c r="Y2861" s="95">
        <v>279</v>
      </c>
      <c r="Z2861" s="95">
        <v>1930517</v>
      </c>
      <c r="AA2861" s="95">
        <v>1169</v>
      </c>
      <c r="AB2861" s="95">
        <v>5785291</v>
      </c>
      <c r="AC2861" s="95">
        <v>1122</v>
      </c>
      <c r="AD2861" s="95">
        <v>5618787</v>
      </c>
      <c r="AE2861" s="95">
        <v>317</v>
      </c>
      <c r="AF2861" s="95">
        <v>1328514</v>
      </c>
      <c r="AG2861" s="95">
        <v>300</v>
      </c>
      <c r="AH2861" s="95">
        <v>2003068</v>
      </c>
      <c r="AI2861" s="95">
        <v>1090</v>
      </c>
      <c r="AJ2861" s="95">
        <v>4783578.92</v>
      </c>
      <c r="AK2861" s="95">
        <v>1044</v>
      </c>
      <c r="AL2861" s="95">
        <v>5511748.7800000003</v>
      </c>
      <c r="AM2861" s="95">
        <v>329</v>
      </c>
      <c r="AN2861" s="95">
        <v>888442</v>
      </c>
      <c r="AO2861" s="95">
        <v>307</v>
      </c>
      <c r="AP2861" s="95">
        <v>2099560.5099999998</v>
      </c>
      <c r="AQ2861" s="72">
        <v>293.14999999999998</v>
      </c>
      <c r="AR2861" s="72">
        <v>276.08999999999997</v>
      </c>
      <c r="AS2861" s="72">
        <v>569.24</v>
      </c>
      <c r="AT2861" s="95">
        <v>5304853</v>
      </c>
      <c r="AU2861" s="95">
        <v>4833825</v>
      </c>
      <c r="AV2861" s="95">
        <v>1508</v>
      </c>
      <c r="AW2861" s="95">
        <v>1459</v>
      </c>
      <c r="AX2861" s="72">
        <v>300.7</v>
      </c>
      <c r="AY2861" s="72">
        <v>324.95999999999998</v>
      </c>
      <c r="AZ2861" s="72">
        <v>625.66</v>
      </c>
      <c r="BA2861" s="95">
        <v>5271854</v>
      </c>
      <c r="BB2861" s="95">
        <v>5498404</v>
      </c>
      <c r="BC2861" s="95">
        <v>1461</v>
      </c>
      <c r="BD2861" s="95">
        <v>1410</v>
      </c>
      <c r="BE2861" s="72">
        <v>370.49</v>
      </c>
      <c r="BF2861" s="72">
        <v>415.91</v>
      </c>
      <c r="BG2861" s="72">
        <v>786.4</v>
      </c>
      <c r="BH2861" s="95">
        <v>6388814</v>
      </c>
      <c r="BI2861" s="95">
        <v>6877505</v>
      </c>
      <c r="BJ2861" s="95">
        <v>1437</v>
      </c>
      <c r="BK2861" s="95">
        <v>1378</v>
      </c>
      <c r="BL2861" s="72">
        <v>398.93</v>
      </c>
      <c r="BM2861" s="72">
        <v>446.66</v>
      </c>
      <c r="BN2861" s="72">
        <v>845.59</v>
      </c>
      <c r="BO2861" s="95">
        <v>7113805</v>
      </c>
      <c r="BP2861" s="95">
        <v>7621855</v>
      </c>
      <c r="BQ2861" s="95">
        <v>1486</v>
      </c>
      <c r="BR2861" s="95">
        <v>1422</v>
      </c>
      <c r="BS2861" s="72">
        <v>333.1</v>
      </c>
      <c r="BT2861" s="72">
        <v>469.49</v>
      </c>
      <c r="BU2861" s="72">
        <v>802.59</v>
      </c>
      <c r="BV2861" s="95">
        <v>5672020.9199999999</v>
      </c>
      <c r="BW2861" s="95">
        <v>7611309.29</v>
      </c>
      <c r="BX2861" s="95">
        <v>1419</v>
      </c>
      <c r="BY2861" s="95">
        <v>1351</v>
      </c>
      <c r="BZ2861" s="95">
        <v>1485</v>
      </c>
      <c r="CA2861" s="95">
        <v>1436</v>
      </c>
      <c r="CB2861" s="95">
        <v>1409</v>
      </c>
      <c r="CC2861" s="95">
        <v>1456</v>
      </c>
      <c r="CD2861" s="95">
        <v>1386</v>
      </c>
      <c r="CE2861" s="72">
        <v>650.75523149000003</v>
      </c>
      <c r="CF2861" s="72">
        <v>676.59346364999999</v>
      </c>
      <c r="CG2861" s="72">
        <v>712.40329333</v>
      </c>
      <c r="CH2861" s="72">
        <v>716.50152150999998</v>
      </c>
      <c r="CI2861" s="72">
        <v>731.52548966999996</v>
      </c>
      <c r="CJ2861" s="96">
        <v>0.87473749339999995</v>
      </c>
      <c r="CK2861" s="96">
        <v>0.92472072760000001</v>
      </c>
      <c r="CL2861" s="96">
        <v>1.1038691249000001</v>
      </c>
      <c r="CM2861" s="96">
        <v>1.1801649747</v>
      </c>
      <c r="CN2861" s="96">
        <v>1.0971456379</v>
      </c>
      <c r="CO2861" s="96">
        <v>1.0325954089</v>
      </c>
      <c r="CP2861" s="96">
        <v>1.0034206842</v>
      </c>
      <c r="CQ2861" s="96">
        <v>0.99584056389999998</v>
      </c>
      <c r="CR2861" s="96">
        <v>1.0076116370999999</v>
      </c>
      <c r="CS2861" s="95">
        <v>1396</v>
      </c>
      <c r="CT2861" s="95">
        <v>1411</v>
      </c>
      <c r="CU2861" s="95">
        <v>1390</v>
      </c>
      <c r="CV2861" s="95">
        <v>1434</v>
      </c>
      <c r="CW2861" s="95">
        <v>1371</v>
      </c>
      <c r="CX2861" s="96">
        <v>1.0456809549999999</v>
      </c>
      <c r="CY2861" s="96">
        <v>1.0108029940000001</v>
      </c>
      <c r="CZ2861" s="96">
        <v>1.0110045139999999</v>
      </c>
      <c r="DA2861" s="96">
        <v>1.044166186</v>
      </c>
      <c r="DB2861" s="96">
        <v>1.051487112</v>
      </c>
      <c r="DC2861">
        <v>2013</v>
      </c>
      <c r="DD2861" s="6">
        <v>1404</v>
      </c>
      <c r="DE2861" s="96">
        <v>1.4444462999999999E-3</v>
      </c>
      <c r="DF2861" s="72">
        <v>772.72</v>
      </c>
      <c r="DG2861" s="96">
        <v>1</v>
      </c>
      <c r="DH2861" s="72">
        <v>772.72</v>
      </c>
      <c r="DI2861" s="72">
        <v>818.63612964000004</v>
      </c>
      <c r="DJ2861" s="96">
        <v>1</v>
      </c>
      <c r="DK2861" s="72">
        <v>772.72</v>
      </c>
      <c r="DL2861" s="96">
        <v>1</v>
      </c>
      <c r="DM2861" s="72">
        <v>772.72</v>
      </c>
      <c r="DN2861" s="96">
        <v>1</v>
      </c>
      <c r="DO2861" s="96">
        <v>5.0639999999999999E-3</v>
      </c>
      <c r="DP2861" s="72">
        <v>3.91</v>
      </c>
      <c r="DQ2861" s="72">
        <v>768.81</v>
      </c>
      <c r="DR2861" t="s">
        <v>1753</v>
      </c>
      <c r="DT2861" t="s">
        <v>1038</v>
      </c>
    </row>
    <row r="2862" spans="1:124" x14ac:dyDescent="0.3">
      <c r="A2862" t="s">
        <v>1338</v>
      </c>
      <c r="B2862">
        <v>46000</v>
      </c>
      <c r="C2862" s="95">
        <v>722</v>
      </c>
      <c r="D2862" s="95">
        <v>2635424</v>
      </c>
      <c r="E2862" s="95">
        <v>687</v>
      </c>
      <c r="F2862" s="95">
        <v>2124736</v>
      </c>
      <c r="G2862" s="95">
        <v>116</v>
      </c>
      <c r="H2862" s="95">
        <v>399848</v>
      </c>
      <c r="I2862" s="95">
        <v>105</v>
      </c>
      <c r="J2862" s="95">
        <v>285184</v>
      </c>
      <c r="K2862" s="95">
        <v>695</v>
      </c>
      <c r="L2862" s="95">
        <v>2655241</v>
      </c>
      <c r="M2862" s="95">
        <v>660</v>
      </c>
      <c r="N2862" s="95">
        <v>2103035</v>
      </c>
      <c r="O2862" s="95">
        <v>118</v>
      </c>
      <c r="P2862" s="95">
        <v>252129</v>
      </c>
      <c r="Q2862" s="95">
        <v>105</v>
      </c>
      <c r="R2862" s="95">
        <v>283197</v>
      </c>
      <c r="S2862" s="95">
        <v>681</v>
      </c>
      <c r="T2862" s="95">
        <v>2318322</v>
      </c>
      <c r="U2862" s="95">
        <v>645</v>
      </c>
      <c r="V2862" s="95">
        <v>2108755</v>
      </c>
      <c r="W2862" s="95">
        <v>121</v>
      </c>
      <c r="X2862" s="95">
        <v>278744</v>
      </c>
      <c r="Y2862" s="95">
        <v>108</v>
      </c>
      <c r="Z2862" s="95">
        <v>368724</v>
      </c>
      <c r="AA2862" s="95">
        <v>665</v>
      </c>
      <c r="AB2862" s="95">
        <v>2784133</v>
      </c>
      <c r="AC2862" s="95">
        <v>627</v>
      </c>
      <c r="AD2862" s="95">
        <v>1900546</v>
      </c>
      <c r="AE2862" s="95">
        <v>116</v>
      </c>
      <c r="AF2862" s="95">
        <v>242232</v>
      </c>
      <c r="AG2862" s="95">
        <v>106</v>
      </c>
      <c r="AH2862" s="95">
        <v>332867</v>
      </c>
      <c r="AI2862" s="95">
        <v>650</v>
      </c>
      <c r="AJ2862" s="95">
        <v>2154542.14</v>
      </c>
      <c r="AK2862" s="95">
        <v>611</v>
      </c>
      <c r="AL2862" s="95">
        <v>2127576.7000000002</v>
      </c>
      <c r="AM2862" s="95">
        <v>115</v>
      </c>
      <c r="AN2862" s="95">
        <v>385570</v>
      </c>
      <c r="AO2862" s="95">
        <v>107</v>
      </c>
      <c r="AP2862" s="95">
        <v>354064</v>
      </c>
      <c r="AQ2862" s="72">
        <v>301.83999999999997</v>
      </c>
      <c r="AR2862" s="72">
        <v>253.57</v>
      </c>
      <c r="AS2862" s="72">
        <v>555.41</v>
      </c>
      <c r="AT2862" s="95">
        <v>3035272</v>
      </c>
      <c r="AU2862" s="95">
        <v>2409920</v>
      </c>
      <c r="AV2862" s="95">
        <v>838</v>
      </c>
      <c r="AW2862" s="95">
        <v>792</v>
      </c>
      <c r="AX2862" s="72">
        <v>298.01</v>
      </c>
      <c r="AY2862" s="72">
        <v>259.94</v>
      </c>
      <c r="AZ2862" s="72">
        <v>557.95000000000005</v>
      </c>
      <c r="BA2862" s="95">
        <v>2907370</v>
      </c>
      <c r="BB2862" s="95">
        <v>2386232</v>
      </c>
      <c r="BC2862" s="95">
        <v>813</v>
      </c>
      <c r="BD2862" s="95">
        <v>765</v>
      </c>
      <c r="BE2862" s="72">
        <v>269.85000000000002</v>
      </c>
      <c r="BF2862" s="72">
        <v>274.18</v>
      </c>
      <c r="BG2862" s="72">
        <v>544.03</v>
      </c>
      <c r="BH2862" s="95">
        <v>2597066</v>
      </c>
      <c r="BI2862" s="95">
        <v>2477479</v>
      </c>
      <c r="BJ2862" s="95">
        <v>802</v>
      </c>
      <c r="BK2862" s="95">
        <v>753</v>
      </c>
      <c r="BL2862" s="72">
        <v>322.92</v>
      </c>
      <c r="BM2862" s="72">
        <v>253.91</v>
      </c>
      <c r="BN2862" s="72">
        <v>576.83000000000004</v>
      </c>
      <c r="BO2862" s="95">
        <v>3026365</v>
      </c>
      <c r="BP2862" s="95">
        <v>2233413</v>
      </c>
      <c r="BQ2862" s="95">
        <v>781</v>
      </c>
      <c r="BR2862" s="95">
        <v>733</v>
      </c>
      <c r="BS2862" s="72">
        <v>276.7</v>
      </c>
      <c r="BT2862" s="72">
        <v>288.02999999999997</v>
      </c>
      <c r="BU2862" s="72">
        <v>564.73</v>
      </c>
      <c r="BV2862" s="95">
        <v>2540112.14</v>
      </c>
      <c r="BW2862" s="95">
        <v>2481640.7000000002</v>
      </c>
      <c r="BX2862" s="95">
        <v>765</v>
      </c>
      <c r="BY2862" s="95">
        <v>718</v>
      </c>
      <c r="BZ2862" s="95">
        <v>816</v>
      </c>
      <c r="CA2862" s="95">
        <v>790</v>
      </c>
      <c r="CB2862" s="95">
        <v>778</v>
      </c>
      <c r="CC2862" s="95">
        <v>758</v>
      </c>
      <c r="CD2862" s="95">
        <v>742</v>
      </c>
      <c r="CE2862" s="72">
        <v>650.75523149000003</v>
      </c>
      <c r="CF2862" s="72">
        <v>676.59346364999999</v>
      </c>
      <c r="CG2862" s="72">
        <v>712.40329333</v>
      </c>
      <c r="CH2862" s="72">
        <v>716.50152150999998</v>
      </c>
      <c r="CI2862" s="72">
        <v>731.52548966999996</v>
      </c>
      <c r="CJ2862" s="96">
        <v>0.85348526319999996</v>
      </c>
      <c r="CK2862" s="96">
        <v>0.8246458619</v>
      </c>
      <c r="CL2862" s="96">
        <v>0.76365452700000003</v>
      </c>
      <c r="CM2862" s="96">
        <v>0.80506458489999999</v>
      </c>
      <c r="CN2862" s="96">
        <v>0.7719895041</v>
      </c>
      <c r="CO2862" s="96">
        <v>0.83613687370000001</v>
      </c>
      <c r="CP2862" s="96">
        <v>0.96128752780000004</v>
      </c>
      <c r="CQ2862" s="96">
        <v>0.99584056389999998</v>
      </c>
      <c r="CR2862" s="96">
        <v>0.9653025046</v>
      </c>
      <c r="CS2862" s="95">
        <v>769</v>
      </c>
      <c r="CT2862" s="95">
        <v>760</v>
      </c>
      <c r="CU2862" s="95">
        <v>760</v>
      </c>
      <c r="CV2862" s="95">
        <v>733</v>
      </c>
      <c r="CW2862" s="95">
        <v>725</v>
      </c>
      <c r="CX2862" s="96">
        <v>0.90350625299999998</v>
      </c>
      <c r="CY2862" s="96">
        <v>0.86070295900000005</v>
      </c>
      <c r="CZ2862" s="96">
        <v>0.84078058</v>
      </c>
      <c r="DA2862" s="96">
        <v>0.781467468</v>
      </c>
      <c r="DB2862" s="96">
        <v>0.78933160499999999</v>
      </c>
      <c r="DC2862">
        <v>2013</v>
      </c>
      <c r="DD2862" s="6">
        <v>752.2</v>
      </c>
      <c r="DE2862" s="96">
        <v>1.4298288E-3</v>
      </c>
      <c r="DF2862" s="72">
        <v>740.28</v>
      </c>
      <c r="DG2862" s="96">
        <v>1</v>
      </c>
      <c r="DH2862" s="72">
        <v>740.28</v>
      </c>
      <c r="DI2862" s="72">
        <v>682.38527009999996</v>
      </c>
      <c r="DJ2862" s="96">
        <v>0.86729464430000003</v>
      </c>
      <c r="DK2862" s="72">
        <v>732.59705927000005</v>
      </c>
      <c r="DL2862" s="96">
        <v>1.0092854919000001</v>
      </c>
      <c r="DM2862" s="72">
        <v>739.39958334000005</v>
      </c>
      <c r="DN2862" s="96">
        <v>1</v>
      </c>
      <c r="DO2862" s="96">
        <v>5.9420000000000002E-3</v>
      </c>
      <c r="DP2862" s="72">
        <v>4.3899999999999997</v>
      </c>
      <c r="DQ2862" s="72">
        <v>735.01</v>
      </c>
      <c r="DR2862" t="s">
        <v>1338</v>
      </c>
      <c r="DT2862" t="s">
        <v>1754</v>
      </c>
    </row>
    <row r="2863" spans="1:124" x14ac:dyDescent="0.3">
      <c r="A2863" t="s">
        <v>1755</v>
      </c>
      <c r="B2863">
        <v>46010</v>
      </c>
      <c r="C2863" s="95">
        <v>4267</v>
      </c>
      <c r="D2863" s="95">
        <v>12742501</v>
      </c>
      <c r="E2863" s="95">
        <v>4072</v>
      </c>
      <c r="F2863" s="95">
        <v>10903406</v>
      </c>
      <c r="G2863" s="95">
        <v>546</v>
      </c>
      <c r="H2863" s="95">
        <v>1117041</v>
      </c>
      <c r="I2863" s="95">
        <v>459</v>
      </c>
      <c r="J2863" s="95">
        <v>1236744</v>
      </c>
      <c r="K2863" s="95">
        <v>3967</v>
      </c>
      <c r="L2863" s="95">
        <v>12563278</v>
      </c>
      <c r="M2863" s="95">
        <v>3759</v>
      </c>
      <c r="N2863" s="95">
        <v>10625586</v>
      </c>
      <c r="O2863" s="95">
        <v>566</v>
      </c>
      <c r="P2863" s="95">
        <v>1078763</v>
      </c>
      <c r="Q2863" s="95">
        <v>479</v>
      </c>
      <c r="R2863" s="95">
        <v>1137684</v>
      </c>
      <c r="S2863" s="95">
        <v>3718</v>
      </c>
      <c r="T2863" s="95">
        <v>12873887</v>
      </c>
      <c r="U2863" s="95">
        <v>3474</v>
      </c>
      <c r="V2863" s="95">
        <v>10892389</v>
      </c>
      <c r="W2863" s="95">
        <v>572</v>
      </c>
      <c r="X2863" s="95">
        <v>915069</v>
      </c>
      <c r="Y2863" s="95">
        <v>476</v>
      </c>
      <c r="Z2863" s="95">
        <v>1420122</v>
      </c>
      <c r="AA2863" s="95">
        <v>3572</v>
      </c>
      <c r="AB2863" s="95">
        <v>10143531</v>
      </c>
      <c r="AC2863" s="95">
        <v>3303</v>
      </c>
      <c r="AD2863" s="95">
        <v>11210303</v>
      </c>
      <c r="AE2863" s="95">
        <v>558</v>
      </c>
      <c r="AF2863" s="95">
        <v>1071543</v>
      </c>
      <c r="AG2863" s="95">
        <v>469</v>
      </c>
      <c r="AH2863" s="95">
        <v>1584100</v>
      </c>
      <c r="AI2863" s="95">
        <v>3510</v>
      </c>
      <c r="AJ2863" s="95">
        <v>9414821.0199999996</v>
      </c>
      <c r="AK2863" s="95">
        <v>3224</v>
      </c>
      <c r="AL2863" s="95">
        <v>12542411.4</v>
      </c>
      <c r="AM2863" s="95">
        <v>576</v>
      </c>
      <c r="AN2863" s="95">
        <v>1344250</v>
      </c>
      <c r="AO2863" s="95">
        <v>490</v>
      </c>
      <c r="AP2863" s="95">
        <v>1845775.65</v>
      </c>
      <c r="AQ2863" s="72">
        <v>239.97</v>
      </c>
      <c r="AR2863" s="72">
        <v>223.28</v>
      </c>
      <c r="AS2863" s="72">
        <v>463.25</v>
      </c>
      <c r="AT2863" s="95">
        <v>13859542</v>
      </c>
      <c r="AU2863" s="95">
        <v>12140150</v>
      </c>
      <c r="AV2863" s="95">
        <v>4813</v>
      </c>
      <c r="AW2863" s="95">
        <v>4531</v>
      </c>
      <c r="AX2863" s="72">
        <v>250.79</v>
      </c>
      <c r="AY2863" s="72">
        <v>231.31</v>
      </c>
      <c r="AZ2863" s="72">
        <v>482.1</v>
      </c>
      <c r="BA2863" s="95">
        <v>13642041</v>
      </c>
      <c r="BB2863" s="95">
        <v>11763270</v>
      </c>
      <c r="BC2863" s="95">
        <v>4533</v>
      </c>
      <c r="BD2863" s="95">
        <v>4238</v>
      </c>
      <c r="BE2863" s="72">
        <v>267.85000000000002</v>
      </c>
      <c r="BF2863" s="72">
        <v>259.76</v>
      </c>
      <c r="BG2863" s="72">
        <v>527.61</v>
      </c>
      <c r="BH2863" s="95">
        <v>13788956</v>
      </c>
      <c r="BI2863" s="95">
        <v>12312511</v>
      </c>
      <c r="BJ2863" s="95">
        <v>4290</v>
      </c>
      <c r="BK2863" s="95">
        <v>3950</v>
      </c>
      <c r="BL2863" s="72">
        <v>226.29</v>
      </c>
      <c r="BM2863" s="72">
        <v>282.66000000000003</v>
      </c>
      <c r="BN2863" s="72">
        <v>508.95</v>
      </c>
      <c r="BO2863" s="95">
        <v>11215074</v>
      </c>
      <c r="BP2863" s="95">
        <v>12794403</v>
      </c>
      <c r="BQ2863" s="95">
        <v>4130</v>
      </c>
      <c r="BR2863" s="95">
        <v>3772</v>
      </c>
      <c r="BS2863" s="72">
        <v>219.43</v>
      </c>
      <c r="BT2863" s="72">
        <v>322.83999999999997</v>
      </c>
      <c r="BU2863" s="72">
        <v>542.27</v>
      </c>
      <c r="BV2863" s="95">
        <v>10759071.02</v>
      </c>
      <c r="BW2863" s="95">
        <v>14388187.050000001</v>
      </c>
      <c r="BX2863" s="95">
        <v>4086</v>
      </c>
      <c r="BY2863" s="95">
        <v>3714</v>
      </c>
      <c r="BZ2863" s="95">
        <v>4679</v>
      </c>
      <c r="CA2863" s="95">
        <v>4391</v>
      </c>
      <c r="CB2863" s="95">
        <v>4126</v>
      </c>
      <c r="CC2863" s="95">
        <v>3960</v>
      </c>
      <c r="CD2863" s="95">
        <v>3904</v>
      </c>
      <c r="CE2863" s="72">
        <v>650.75523149000003</v>
      </c>
      <c r="CF2863" s="72">
        <v>676.59346364999999</v>
      </c>
      <c r="CG2863" s="72">
        <v>712.40329333</v>
      </c>
      <c r="CH2863" s="72">
        <v>716.50152150999998</v>
      </c>
      <c r="CI2863" s="72">
        <v>731.52548966999996</v>
      </c>
      <c r="CJ2863" s="96">
        <v>0.71186519540000004</v>
      </c>
      <c r="CK2863" s="96">
        <v>0.71254013810000005</v>
      </c>
      <c r="CL2863" s="96">
        <v>0.74060578460000004</v>
      </c>
      <c r="CM2863" s="96">
        <v>0.7103264748</v>
      </c>
      <c r="CN2863" s="96">
        <v>0.74128654120000004</v>
      </c>
      <c r="CO2863" s="96">
        <v>0.83908855900000001</v>
      </c>
      <c r="CP2863" s="96">
        <v>0.86203633580000005</v>
      </c>
      <c r="CQ2863" s="96">
        <v>0.99584056389999998</v>
      </c>
      <c r="CR2863" s="96">
        <v>0.86563677350000001</v>
      </c>
      <c r="CS2863" s="95">
        <v>4298</v>
      </c>
      <c r="CT2863" s="95">
        <v>4120</v>
      </c>
      <c r="CU2863" s="95">
        <v>3913</v>
      </c>
      <c r="CV2863" s="95">
        <v>3731</v>
      </c>
      <c r="CW2863" s="95">
        <v>3697</v>
      </c>
      <c r="CX2863" s="96">
        <v>0.84254394099999996</v>
      </c>
      <c r="CY2863" s="96">
        <v>0.83956838700000003</v>
      </c>
      <c r="CZ2863" s="96">
        <v>0.84040067600000001</v>
      </c>
      <c r="DA2863" s="96">
        <v>0.83896010099999996</v>
      </c>
      <c r="DB2863" s="96">
        <v>0.83327758799999996</v>
      </c>
      <c r="DC2863">
        <v>2013</v>
      </c>
      <c r="DD2863" s="6">
        <v>4041</v>
      </c>
      <c r="DE2863" s="96">
        <v>2.5609331000000001E-3</v>
      </c>
      <c r="DF2863" s="72">
        <v>663.1</v>
      </c>
      <c r="DG2863" s="96">
        <v>1</v>
      </c>
      <c r="DH2863" s="72">
        <v>663.1</v>
      </c>
      <c r="DI2863" s="72">
        <v>682.38527009999996</v>
      </c>
      <c r="DJ2863" s="96">
        <v>1</v>
      </c>
      <c r="DK2863" s="72">
        <v>663.1</v>
      </c>
      <c r="DL2863" s="96">
        <v>1</v>
      </c>
      <c r="DM2863" s="72">
        <v>663.1</v>
      </c>
      <c r="DN2863" s="96">
        <v>1</v>
      </c>
      <c r="DO2863" s="96">
        <v>1.0203E-2</v>
      </c>
      <c r="DP2863" s="72">
        <v>6.77</v>
      </c>
      <c r="DQ2863" s="72">
        <v>656.33</v>
      </c>
      <c r="DR2863" t="s">
        <v>1755</v>
      </c>
      <c r="DT2863" t="s">
        <v>1754</v>
      </c>
    </row>
    <row r="2864" spans="1:124" x14ac:dyDescent="0.3">
      <c r="A2864" t="s">
        <v>1756</v>
      </c>
      <c r="B2864">
        <v>46020</v>
      </c>
      <c r="C2864" s="95">
        <v>6072</v>
      </c>
      <c r="D2864" s="95">
        <v>17740282</v>
      </c>
      <c r="E2864" s="95">
        <v>5725</v>
      </c>
      <c r="F2864" s="95">
        <v>18914671</v>
      </c>
      <c r="G2864" s="95">
        <v>804</v>
      </c>
      <c r="H2864" s="95">
        <v>1804072</v>
      </c>
      <c r="I2864" s="95">
        <v>707</v>
      </c>
      <c r="J2864" s="95">
        <v>2238693</v>
      </c>
      <c r="K2864" s="95">
        <v>5567</v>
      </c>
      <c r="L2864" s="95">
        <v>17679454</v>
      </c>
      <c r="M2864" s="95">
        <v>5178</v>
      </c>
      <c r="N2864" s="95">
        <v>17737828</v>
      </c>
      <c r="O2864" s="95">
        <v>835</v>
      </c>
      <c r="P2864" s="95">
        <v>2082003</v>
      </c>
      <c r="Q2864" s="95">
        <v>727</v>
      </c>
      <c r="R2864" s="95">
        <v>2179810</v>
      </c>
      <c r="S2864" s="95">
        <v>5129</v>
      </c>
      <c r="T2864" s="95">
        <v>17861405</v>
      </c>
      <c r="U2864" s="95">
        <v>4671</v>
      </c>
      <c r="V2864" s="95">
        <v>18432070</v>
      </c>
      <c r="W2864" s="95">
        <v>844</v>
      </c>
      <c r="X2864" s="95">
        <v>2729282</v>
      </c>
      <c r="Y2864" s="95">
        <v>728</v>
      </c>
      <c r="Z2864" s="95">
        <v>2663322</v>
      </c>
      <c r="AA2864" s="95">
        <v>4833</v>
      </c>
      <c r="AB2864" s="95">
        <v>12431412</v>
      </c>
      <c r="AC2864" s="95">
        <v>4324</v>
      </c>
      <c r="AD2864" s="95">
        <v>16797691</v>
      </c>
      <c r="AE2864" s="95">
        <v>847</v>
      </c>
      <c r="AF2864" s="95">
        <v>1695710</v>
      </c>
      <c r="AG2864" s="95">
        <v>729</v>
      </c>
      <c r="AH2864" s="95">
        <v>2723105</v>
      </c>
      <c r="AI2864" s="95">
        <v>4847</v>
      </c>
      <c r="AJ2864" s="95">
        <v>12421004</v>
      </c>
      <c r="AK2864" s="95">
        <v>4298</v>
      </c>
      <c r="AL2864" s="95">
        <v>17989544.809999999</v>
      </c>
      <c r="AM2864" s="95">
        <v>870</v>
      </c>
      <c r="AN2864" s="95">
        <v>1629605</v>
      </c>
      <c r="AO2864" s="95">
        <v>756</v>
      </c>
      <c r="AP2864" s="95">
        <v>3165934</v>
      </c>
      <c r="AQ2864" s="72">
        <v>236.87</v>
      </c>
      <c r="AR2864" s="72">
        <v>274.06</v>
      </c>
      <c r="AS2864" s="72">
        <v>510.93</v>
      </c>
      <c r="AT2864" s="95">
        <v>19544354</v>
      </c>
      <c r="AU2864" s="95">
        <v>21153364</v>
      </c>
      <c r="AV2864" s="95">
        <v>6876</v>
      </c>
      <c r="AW2864" s="95">
        <v>6432</v>
      </c>
      <c r="AX2864" s="72">
        <v>257.23</v>
      </c>
      <c r="AY2864" s="72">
        <v>281.08</v>
      </c>
      <c r="AZ2864" s="72">
        <v>538.30999999999995</v>
      </c>
      <c r="BA2864" s="95">
        <v>19761457</v>
      </c>
      <c r="BB2864" s="95">
        <v>19917638</v>
      </c>
      <c r="BC2864" s="95">
        <v>6402</v>
      </c>
      <c r="BD2864" s="95">
        <v>5905</v>
      </c>
      <c r="BE2864" s="72">
        <v>287.27</v>
      </c>
      <c r="BF2864" s="72">
        <v>325.61</v>
      </c>
      <c r="BG2864" s="72">
        <v>612.88</v>
      </c>
      <c r="BH2864" s="95">
        <v>20590687</v>
      </c>
      <c r="BI2864" s="95">
        <v>21095392</v>
      </c>
      <c r="BJ2864" s="95">
        <v>5973</v>
      </c>
      <c r="BK2864" s="95">
        <v>5399</v>
      </c>
      <c r="BL2864" s="72">
        <v>207.26</v>
      </c>
      <c r="BM2864" s="72">
        <v>321.93</v>
      </c>
      <c r="BN2864" s="72">
        <v>529.19000000000005</v>
      </c>
      <c r="BO2864" s="95">
        <v>14127122</v>
      </c>
      <c r="BP2864" s="95">
        <v>19520796</v>
      </c>
      <c r="BQ2864" s="95">
        <v>5680</v>
      </c>
      <c r="BR2864" s="95">
        <v>5053</v>
      </c>
      <c r="BS2864" s="72">
        <v>204.81</v>
      </c>
      <c r="BT2864" s="72">
        <v>348.82</v>
      </c>
      <c r="BU2864" s="72">
        <v>553.63</v>
      </c>
      <c r="BV2864" s="95">
        <v>14050609</v>
      </c>
      <c r="BW2864" s="95">
        <v>21155478.809999999</v>
      </c>
      <c r="BX2864" s="95">
        <v>5717</v>
      </c>
      <c r="BY2864" s="95">
        <v>5054</v>
      </c>
      <c r="BZ2864" s="95">
        <v>6664</v>
      </c>
      <c r="CA2864" s="95">
        <v>6162</v>
      </c>
      <c r="CB2864" s="95">
        <v>5696</v>
      </c>
      <c r="CC2864" s="95">
        <v>5382</v>
      </c>
      <c r="CD2864" s="95">
        <v>5393</v>
      </c>
      <c r="CE2864" s="72">
        <v>650.75523149000003</v>
      </c>
      <c r="CF2864" s="72">
        <v>676.59346364999999</v>
      </c>
      <c r="CG2864" s="72">
        <v>712.40329333</v>
      </c>
      <c r="CH2864" s="72">
        <v>716.50152150999998</v>
      </c>
      <c r="CI2864" s="72">
        <v>731.52548966999996</v>
      </c>
      <c r="CJ2864" s="96">
        <v>0.78513391099999996</v>
      </c>
      <c r="CK2864" s="96">
        <v>0.79561809110000004</v>
      </c>
      <c r="CL2864" s="96">
        <v>0.86029922339999998</v>
      </c>
      <c r="CM2864" s="96">
        <v>0.73857484470000001</v>
      </c>
      <c r="CN2864" s="96">
        <v>0.75681573349999998</v>
      </c>
      <c r="CO2864" s="96">
        <v>0.90906803250000001</v>
      </c>
      <c r="CP2864" s="96">
        <v>0.86603899009999996</v>
      </c>
      <c r="CQ2864" s="96">
        <v>0.99584056389999998</v>
      </c>
      <c r="CR2864" s="96">
        <v>0.86965614560000004</v>
      </c>
      <c r="CS2864" s="95">
        <v>6043</v>
      </c>
      <c r="CT2864" s="95">
        <v>5731</v>
      </c>
      <c r="CU2864" s="95">
        <v>5281</v>
      </c>
      <c r="CV2864" s="95">
        <v>4962</v>
      </c>
      <c r="CW2864" s="95">
        <v>5029</v>
      </c>
      <c r="CX2864" s="96">
        <v>0.89454952499999996</v>
      </c>
      <c r="CY2864" s="96">
        <v>0.90813339299999996</v>
      </c>
      <c r="CZ2864" s="96">
        <v>0.91699091799999999</v>
      </c>
      <c r="DA2864" s="96">
        <v>0.93315357799999998</v>
      </c>
      <c r="DB2864" s="96">
        <v>0.89549446399999999</v>
      </c>
      <c r="DC2864">
        <v>2013</v>
      </c>
      <c r="DD2864" s="6">
        <v>5568.6</v>
      </c>
      <c r="DE2864" s="96">
        <v>1.9729474000000002E-3</v>
      </c>
      <c r="DF2864" s="72">
        <v>666.57</v>
      </c>
      <c r="DG2864" s="96">
        <v>1</v>
      </c>
      <c r="DH2864" s="72">
        <v>666.57</v>
      </c>
      <c r="DI2864" s="72">
        <v>666.57</v>
      </c>
      <c r="DJ2864" s="96">
        <v>1</v>
      </c>
      <c r="DK2864" s="72">
        <v>666.57</v>
      </c>
      <c r="DL2864" s="96">
        <v>1</v>
      </c>
      <c r="DM2864" s="72">
        <v>666.57</v>
      </c>
      <c r="DN2864" s="96">
        <v>1</v>
      </c>
      <c r="DO2864" s="96">
        <v>8.8830000000000003E-3</v>
      </c>
      <c r="DP2864" s="72">
        <v>5.92</v>
      </c>
      <c r="DQ2864" s="72">
        <v>660.65</v>
      </c>
      <c r="DR2864" t="s">
        <v>1756</v>
      </c>
      <c r="DT2864" t="s">
        <v>1754</v>
      </c>
    </row>
    <row r="2865" spans="1:124" x14ac:dyDescent="0.3">
      <c r="A2865" t="s">
        <v>1043</v>
      </c>
      <c r="B2865">
        <v>46030</v>
      </c>
      <c r="C2865" s="95">
        <v>2198</v>
      </c>
      <c r="D2865" s="95">
        <v>8316632</v>
      </c>
      <c r="E2865" s="95">
        <v>2145</v>
      </c>
      <c r="F2865" s="95">
        <v>7360705</v>
      </c>
      <c r="G2865" s="95">
        <v>582</v>
      </c>
      <c r="H2865" s="95">
        <v>1533026</v>
      </c>
      <c r="I2865" s="95">
        <v>531</v>
      </c>
      <c r="J2865" s="95">
        <v>1541411</v>
      </c>
      <c r="K2865" s="95">
        <v>2117</v>
      </c>
      <c r="L2865" s="95">
        <v>9428175</v>
      </c>
      <c r="M2865" s="95">
        <v>2037</v>
      </c>
      <c r="N2865" s="95">
        <v>7391254</v>
      </c>
      <c r="O2865" s="95">
        <v>599</v>
      </c>
      <c r="P2865" s="95">
        <v>1447971</v>
      </c>
      <c r="Q2865" s="95">
        <v>544</v>
      </c>
      <c r="R2865" s="95">
        <v>1771983</v>
      </c>
      <c r="S2865" s="95">
        <v>2078</v>
      </c>
      <c r="T2865" s="95">
        <v>9529905</v>
      </c>
      <c r="U2865" s="95">
        <v>1995</v>
      </c>
      <c r="V2865" s="95">
        <v>7736645</v>
      </c>
      <c r="W2865" s="95">
        <v>611</v>
      </c>
      <c r="X2865" s="95">
        <v>1878738</v>
      </c>
      <c r="Y2865" s="95">
        <v>552</v>
      </c>
      <c r="Z2865" s="95">
        <v>2005166</v>
      </c>
      <c r="AA2865" s="95">
        <v>2046</v>
      </c>
      <c r="AB2865" s="95">
        <v>5969136</v>
      </c>
      <c r="AC2865" s="95">
        <v>1954</v>
      </c>
      <c r="AD2865" s="95">
        <v>7192213</v>
      </c>
      <c r="AE2865" s="95">
        <v>594</v>
      </c>
      <c r="AF2865" s="95">
        <v>1358577</v>
      </c>
      <c r="AG2865" s="95">
        <v>543</v>
      </c>
      <c r="AH2865" s="95">
        <v>2078824</v>
      </c>
      <c r="AI2865" s="95">
        <v>1979</v>
      </c>
      <c r="AJ2865" s="95">
        <v>6235424.2300000004</v>
      </c>
      <c r="AK2865" s="95">
        <v>1877</v>
      </c>
      <c r="AL2865" s="95">
        <v>7210512.2400000002</v>
      </c>
      <c r="AM2865" s="95">
        <v>601</v>
      </c>
      <c r="AN2865" s="95">
        <v>1794752.45</v>
      </c>
      <c r="AO2865" s="95">
        <v>551</v>
      </c>
      <c r="AP2865" s="95">
        <v>2432143.2200000002</v>
      </c>
      <c r="AQ2865" s="72">
        <v>295.25</v>
      </c>
      <c r="AR2865" s="72">
        <v>277.22000000000003</v>
      </c>
      <c r="AS2865" s="72">
        <v>572.47</v>
      </c>
      <c r="AT2865" s="95">
        <v>9849658</v>
      </c>
      <c r="AU2865" s="95">
        <v>8902116</v>
      </c>
      <c r="AV2865" s="95">
        <v>2780</v>
      </c>
      <c r="AW2865" s="95">
        <v>2676</v>
      </c>
      <c r="AX2865" s="72">
        <v>333.71</v>
      </c>
      <c r="AY2865" s="72">
        <v>295.86</v>
      </c>
      <c r="AZ2865" s="72">
        <v>629.57000000000005</v>
      </c>
      <c r="BA2865" s="95">
        <v>10876146</v>
      </c>
      <c r="BB2865" s="95">
        <v>9163237</v>
      </c>
      <c r="BC2865" s="95">
        <v>2716</v>
      </c>
      <c r="BD2865" s="95">
        <v>2581</v>
      </c>
      <c r="BE2865" s="72">
        <v>353.56</v>
      </c>
      <c r="BF2865" s="72">
        <v>318.73</v>
      </c>
      <c r="BG2865" s="72">
        <v>672.29</v>
      </c>
      <c r="BH2865" s="95">
        <v>11408643</v>
      </c>
      <c r="BI2865" s="95">
        <v>9741811</v>
      </c>
      <c r="BJ2865" s="95">
        <v>2689</v>
      </c>
      <c r="BK2865" s="95">
        <v>2547</v>
      </c>
      <c r="BL2865" s="72">
        <v>231.3</v>
      </c>
      <c r="BM2865" s="72">
        <v>309.41000000000003</v>
      </c>
      <c r="BN2865" s="72">
        <v>540.71</v>
      </c>
      <c r="BO2865" s="95">
        <v>7327713</v>
      </c>
      <c r="BP2865" s="95">
        <v>9271037</v>
      </c>
      <c r="BQ2865" s="95">
        <v>2640</v>
      </c>
      <c r="BR2865" s="95">
        <v>2497</v>
      </c>
      <c r="BS2865" s="72">
        <v>259.37</v>
      </c>
      <c r="BT2865" s="72">
        <v>330.95</v>
      </c>
      <c r="BU2865" s="72">
        <v>590.32000000000005</v>
      </c>
      <c r="BV2865" s="95">
        <v>8030176.6799999997</v>
      </c>
      <c r="BW2865" s="95">
        <v>9642655.4600000009</v>
      </c>
      <c r="BX2865" s="95">
        <v>2580</v>
      </c>
      <c r="BY2865" s="95">
        <v>2428</v>
      </c>
      <c r="BZ2865" s="95">
        <v>2730</v>
      </c>
      <c r="CA2865" s="95">
        <v>2651</v>
      </c>
      <c r="CB2865" s="95">
        <v>2621</v>
      </c>
      <c r="CC2865" s="95">
        <v>2572</v>
      </c>
      <c r="CD2865" s="95">
        <v>2506</v>
      </c>
      <c r="CE2865" s="72">
        <v>650.75523149000003</v>
      </c>
      <c r="CF2865" s="72">
        <v>676.59346364999999</v>
      </c>
      <c r="CG2865" s="72">
        <v>712.40329333</v>
      </c>
      <c r="CH2865" s="72">
        <v>716.50152150999998</v>
      </c>
      <c r="CI2865" s="72">
        <v>731.52548966999996</v>
      </c>
      <c r="CJ2865" s="96">
        <v>0.87970095709999996</v>
      </c>
      <c r="CK2865" s="96">
        <v>0.93049967789999999</v>
      </c>
      <c r="CL2865" s="96">
        <v>0.94369299849999999</v>
      </c>
      <c r="CM2865" s="96">
        <v>0.75465296829999995</v>
      </c>
      <c r="CN2865" s="96">
        <v>0.80697119699999997</v>
      </c>
      <c r="CO2865" s="96">
        <v>0.96835703689999997</v>
      </c>
      <c r="CP2865" s="96">
        <v>0.89130715930000004</v>
      </c>
      <c r="CQ2865" s="96">
        <v>0.99584056389999998</v>
      </c>
      <c r="CR2865" s="96">
        <v>0.89502985150000003</v>
      </c>
      <c r="CS2865" s="95">
        <v>2643</v>
      </c>
      <c r="CT2865" s="95">
        <v>2599</v>
      </c>
      <c r="CU2865" s="95">
        <v>2569</v>
      </c>
      <c r="CV2865" s="95">
        <v>2531</v>
      </c>
      <c r="CW2865" s="95">
        <v>2451</v>
      </c>
      <c r="CX2865" s="96">
        <v>0.97219773200000004</v>
      </c>
      <c r="CY2865" s="96">
        <v>0.95592827400000002</v>
      </c>
      <c r="CZ2865" s="96">
        <v>0.98180703499999999</v>
      </c>
      <c r="DA2865" s="96">
        <v>0.97289748099999995</v>
      </c>
      <c r="DB2865" s="96">
        <v>0.958608562</v>
      </c>
      <c r="DC2865">
        <v>2013</v>
      </c>
      <c r="DD2865" s="6">
        <v>2545.8000000000002</v>
      </c>
      <c r="DE2865" s="96">
        <v>2.535579E-3</v>
      </c>
      <c r="DF2865" s="72">
        <v>685.63</v>
      </c>
      <c r="DG2865" s="96">
        <v>1</v>
      </c>
      <c r="DH2865" s="72">
        <v>685.63</v>
      </c>
      <c r="DI2865" s="72">
        <v>682.38527009999996</v>
      </c>
      <c r="DJ2865" s="96">
        <v>1</v>
      </c>
      <c r="DK2865" s="72">
        <v>685.63</v>
      </c>
      <c r="DL2865" s="96">
        <v>1</v>
      </c>
      <c r="DM2865" s="72">
        <v>685.63</v>
      </c>
      <c r="DN2865" s="96">
        <v>1</v>
      </c>
      <c r="DO2865" s="96">
        <v>1.0751E-2</v>
      </c>
      <c r="DP2865" s="72">
        <v>7.37</v>
      </c>
      <c r="DQ2865" s="72">
        <v>678.26</v>
      </c>
      <c r="DR2865" t="s">
        <v>1043</v>
      </c>
      <c r="DT2865" t="s">
        <v>1754</v>
      </c>
    </row>
    <row r="2866" spans="1:124" x14ac:dyDescent="0.3">
      <c r="A2866" t="s">
        <v>1757</v>
      </c>
      <c r="B2866">
        <v>46040</v>
      </c>
      <c r="C2866" s="95">
        <v>133</v>
      </c>
      <c r="D2866" s="95">
        <v>310625</v>
      </c>
      <c r="E2866" s="95">
        <v>123</v>
      </c>
      <c r="F2866" s="95">
        <v>322447</v>
      </c>
      <c r="G2866" s="95">
        <v>11</v>
      </c>
      <c r="H2866" s="95">
        <v>1</v>
      </c>
      <c r="I2866" s="95">
        <v>8</v>
      </c>
      <c r="J2866" s="95">
        <v>10960</v>
      </c>
      <c r="K2866" s="95">
        <v>128</v>
      </c>
      <c r="L2866" s="95">
        <v>373737</v>
      </c>
      <c r="M2866" s="95">
        <v>119</v>
      </c>
      <c r="N2866" s="95">
        <v>377258</v>
      </c>
      <c r="O2866" s="95">
        <v>14</v>
      </c>
      <c r="P2866" s="95">
        <v>21215</v>
      </c>
      <c r="Q2866" s="95">
        <v>12</v>
      </c>
      <c r="R2866" s="95">
        <v>16782</v>
      </c>
      <c r="S2866" s="95">
        <v>132</v>
      </c>
      <c r="T2866" s="95">
        <v>518675</v>
      </c>
      <c r="U2866" s="95">
        <v>122</v>
      </c>
      <c r="V2866" s="95">
        <v>319747</v>
      </c>
      <c r="W2866" s="95">
        <v>14</v>
      </c>
      <c r="X2866" s="95">
        <v>68636</v>
      </c>
      <c r="Y2866" s="95">
        <v>12</v>
      </c>
      <c r="Z2866" s="95">
        <v>65792</v>
      </c>
      <c r="AA2866" s="95">
        <v>135</v>
      </c>
      <c r="AB2866" s="95">
        <v>376672</v>
      </c>
      <c r="AC2866" s="95">
        <v>129</v>
      </c>
      <c r="AD2866" s="95">
        <v>321052</v>
      </c>
      <c r="AE2866" s="95">
        <v>15</v>
      </c>
      <c r="AF2866" s="95">
        <v>9372</v>
      </c>
      <c r="AG2866" s="95">
        <v>13</v>
      </c>
      <c r="AH2866" s="95">
        <v>35272</v>
      </c>
      <c r="AI2866" s="95">
        <v>137</v>
      </c>
      <c r="AJ2866" s="95">
        <v>281596</v>
      </c>
      <c r="AK2866" s="95">
        <v>131</v>
      </c>
      <c r="AL2866" s="95">
        <v>433088</v>
      </c>
      <c r="AM2866" s="95">
        <v>11</v>
      </c>
      <c r="AN2866" s="95">
        <v>57865</v>
      </c>
      <c r="AO2866" s="95">
        <v>10</v>
      </c>
      <c r="AP2866" s="95">
        <v>57864</v>
      </c>
      <c r="AQ2866" s="72">
        <v>179.76</v>
      </c>
      <c r="AR2866" s="72">
        <v>212.09</v>
      </c>
      <c r="AS2866" s="72">
        <v>391.85</v>
      </c>
      <c r="AT2866" s="95">
        <v>310626</v>
      </c>
      <c r="AU2866" s="95">
        <v>333407</v>
      </c>
      <c r="AV2866" s="95">
        <v>144</v>
      </c>
      <c r="AW2866" s="95">
        <v>131</v>
      </c>
      <c r="AX2866" s="72">
        <v>231.78</v>
      </c>
      <c r="AY2866" s="72">
        <v>250.66</v>
      </c>
      <c r="AZ2866" s="72">
        <v>482.44</v>
      </c>
      <c r="BA2866" s="95">
        <v>394952</v>
      </c>
      <c r="BB2866" s="95">
        <v>394040</v>
      </c>
      <c r="BC2866" s="95">
        <v>142</v>
      </c>
      <c r="BD2866" s="95">
        <v>131</v>
      </c>
      <c r="BE2866" s="72">
        <v>335.22</v>
      </c>
      <c r="BF2866" s="72">
        <v>239.76</v>
      </c>
      <c r="BG2866" s="72">
        <v>574.98</v>
      </c>
      <c r="BH2866" s="95">
        <v>587311</v>
      </c>
      <c r="BI2866" s="95">
        <v>385539</v>
      </c>
      <c r="BJ2866" s="95">
        <v>146</v>
      </c>
      <c r="BK2866" s="95">
        <v>134</v>
      </c>
      <c r="BL2866" s="72">
        <v>214.47</v>
      </c>
      <c r="BM2866" s="72">
        <v>209.11</v>
      </c>
      <c r="BN2866" s="72">
        <v>423.58</v>
      </c>
      <c r="BO2866" s="95">
        <v>386044</v>
      </c>
      <c r="BP2866" s="95">
        <v>356324</v>
      </c>
      <c r="BQ2866" s="95">
        <v>150</v>
      </c>
      <c r="BR2866" s="95">
        <v>142</v>
      </c>
      <c r="BS2866" s="72">
        <v>191.14</v>
      </c>
      <c r="BT2866" s="72">
        <v>290.16000000000003</v>
      </c>
      <c r="BU2866" s="72">
        <v>481.3</v>
      </c>
      <c r="BV2866" s="95">
        <v>339461</v>
      </c>
      <c r="BW2866" s="95">
        <v>490952</v>
      </c>
      <c r="BX2866" s="95">
        <v>148</v>
      </c>
      <c r="BY2866" s="95">
        <v>141</v>
      </c>
      <c r="BZ2866" s="95">
        <v>138</v>
      </c>
      <c r="CA2866" s="95">
        <v>137</v>
      </c>
      <c r="CB2866" s="95">
        <v>140</v>
      </c>
      <c r="CC2866" s="95">
        <v>146</v>
      </c>
      <c r="CD2866" s="95">
        <v>145</v>
      </c>
      <c r="CE2866" s="72">
        <v>650.75523149000003</v>
      </c>
      <c r="CF2866" s="72">
        <v>676.59346364999999</v>
      </c>
      <c r="CG2866" s="72">
        <v>712.40329333</v>
      </c>
      <c r="CH2866" s="72">
        <v>716.50152150999998</v>
      </c>
      <c r="CI2866" s="72">
        <v>731.52548966999996</v>
      </c>
      <c r="CJ2866" s="96">
        <v>0.60214652310000005</v>
      </c>
      <c r="CK2866" s="96">
        <v>0.71304265550000001</v>
      </c>
      <c r="CL2866" s="96">
        <v>0.80709902020000002</v>
      </c>
      <c r="CM2866" s="96">
        <v>0.59117808859999998</v>
      </c>
      <c r="CN2866" s="96">
        <v>0.65794016310000003</v>
      </c>
      <c r="CO2866" s="96">
        <v>0.77576992239999998</v>
      </c>
      <c r="CP2866" s="96">
        <v>0.86917689210000004</v>
      </c>
      <c r="CQ2866" s="96">
        <v>0.99584056389999998</v>
      </c>
      <c r="CR2866" s="96">
        <v>0.87280715360000005</v>
      </c>
      <c r="CS2866" s="95">
        <v>138</v>
      </c>
      <c r="CT2866" s="95">
        <v>135</v>
      </c>
      <c r="CU2866" s="95">
        <v>132</v>
      </c>
      <c r="CV2866" s="95">
        <v>142</v>
      </c>
      <c r="CW2866" s="95">
        <v>146</v>
      </c>
      <c r="CX2866" s="96">
        <v>0.72410978000000004</v>
      </c>
      <c r="CY2866" s="96">
        <v>0.76792781200000004</v>
      </c>
      <c r="CZ2866" s="96">
        <v>0.77639879899999997</v>
      </c>
      <c r="DA2866" s="96">
        <v>0.78823670300000004</v>
      </c>
      <c r="DB2866" s="96">
        <v>0.81915684</v>
      </c>
      <c r="DC2866">
        <v>2013</v>
      </c>
      <c r="DD2866" s="6">
        <v>135.80000000000001</v>
      </c>
      <c r="DE2866" s="96">
        <v>4.9348309999999998E-3</v>
      </c>
      <c r="DF2866" s="72">
        <v>667</v>
      </c>
      <c r="DG2866" s="96">
        <v>1</v>
      </c>
      <c r="DH2866" s="72">
        <v>667</v>
      </c>
      <c r="DI2866" s="72">
        <v>682.38527009999996</v>
      </c>
      <c r="DJ2866" s="96">
        <v>0.36851051550000002</v>
      </c>
      <c r="DK2866" s="72">
        <v>676.71563629000002</v>
      </c>
      <c r="DL2866" s="96">
        <v>1.0092854919000001</v>
      </c>
      <c r="DM2866" s="72">
        <v>682.99927385000001</v>
      </c>
      <c r="DN2866" s="96">
        <v>1</v>
      </c>
      <c r="DO2866" s="96">
        <v>2.2519999999999998E-2</v>
      </c>
      <c r="DP2866" s="72">
        <v>15.38</v>
      </c>
      <c r="DQ2866" s="72">
        <v>667.62</v>
      </c>
      <c r="DR2866" t="s">
        <v>1757</v>
      </c>
      <c r="DT2866" t="s">
        <v>1754</v>
      </c>
    </row>
    <row r="2867" spans="1:124" x14ac:dyDescent="0.3">
      <c r="A2867" t="s">
        <v>594</v>
      </c>
      <c r="B2867">
        <v>46050</v>
      </c>
      <c r="C2867" s="95">
        <v>16782</v>
      </c>
      <c r="D2867" s="95">
        <v>54008984</v>
      </c>
      <c r="E2867" s="95">
        <v>15494</v>
      </c>
      <c r="F2867" s="95">
        <v>48315388</v>
      </c>
      <c r="G2867" s="95">
        <v>2050</v>
      </c>
      <c r="H2867" s="95">
        <v>4931356</v>
      </c>
      <c r="I2867" s="95">
        <v>1684</v>
      </c>
      <c r="J2867" s="95">
        <v>4826323</v>
      </c>
      <c r="K2867" s="95">
        <v>16066</v>
      </c>
      <c r="L2867" s="95">
        <v>53424991</v>
      </c>
      <c r="M2867" s="95">
        <v>14657</v>
      </c>
      <c r="N2867" s="95">
        <v>46922342</v>
      </c>
      <c r="O2867" s="95">
        <v>2192</v>
      </c>
      <c r="P2867" s="95">
        <v>5262353</v>
      </c>
      <c r="Q2867" s="95">
        <v>1792</v>
      </c>
      <c r="R2867" s="95">
        <v>5347369</v>
      </c>
      <c r="S2867" s="95">
        <v>15786</v>
      </c>
      <c r="T2867" s="95">
        <v>55573427</v>
      </c>
      <c r="U2867" s="95">
        <v>14163</v>
      </c>
      <c r="V2867" s="95">
        <v>48845588</v>
      </c>
      <c r="W2867" s="95">
        <v>2258</v>
      </c>
      <c r="X2867" s="95">
        <v>5580486</v>
      </c>
      <c r="Y2867" s="95">
        <v>1853</v>
      </c>
      <c r="Z2867" s="95">
        <v>6281180</v>
      </c>
      <c r="AA2867" s="95">
        <v>15524</v>
      </c>
      <c r="AB2867" s="95">
        <v>43855066</v>
      </c>
      <c r="AC2867" s="95">
        <v>13719</v>
      </c>
      <c r="AD2867" s="95">
        <v>52389537</v>
      </c>
      <c r="AE2867" s="95">
        <v>2253</v>
      </c>
      <c r="AF2867" s="95">
        <v>5498629</v>
      </c>
      <c r="AG2867" s="95">
        <v>1828</v>
      </c>
      <c r="AH2867" s="95">
        <v>6938325</v>
      </c>
      <c r="AI2867" s="95">
        <v>15678</v>
      </c>
      <c r="AJ2867" s="95">
        <v>46137668.340000004</v>
      </c>
      <c r="AK2867" s="95">
        <v>13673</v>
      </c>
      <c r="AL2867" s="95">
        <v>53816669.880000003</v>
      </c>
      <c r="AM2867" s="95">
        <v>2239</v>
      </c>
      <c r="AN2867" s="95">
        <v>5991497.6799999997</v>
      </c>
      <c r="AO2867" s="95">
        <v>1801</v>
      </c>
      <c r="AP2867" s="95">
        <v>6986545.2300000004</v>
      </c>
      <c r="AQ2867" s="72">
        <v>260.82</v>
      </c>
      <c r="AR2867" s="72">
        <v>257.8</v>
      </c>
      <c r="AS2867" s="72">
        <v>518.62</v>
      </c>
      <c r="AT2867" s="95">
        <v>58940340</v>
      </c>
      <c r="AU2867" s="95">
        <v>53141711</v>
      </c>
      <c r="AV2867" s="95">
        <v>18832</v>
      </c>
      <c r="AW2867" s="95">
        <v>17178</v>
      </c>
      <c r="AX2867" s="72">
        <v>267.86</v>
      </c>
      <c r="AY2867" s="72">
        <v>264.81</v>
      </c>
      <c r="AZ2867" s="72">
        <v>532.66999999999996</v>
      </c>
      <c r="BA2867" s="95">
        <v>58687344</v>
      </c>
      <c r="BB2867" s="95">
        <v>52269711</v>
      </c>
      <c r="BC2867" s="95">
        <v>18258</v>
      </c>
      <c r="BD2867" s="95">
        <v>16449</v>
      </c>
      <c r="BE2867" s="72">
        <v>282.43</v>
      </c>
      <c r="BF2867" s="72">
        <v>286.83</v>
      </c>
      <c r="BG2867" s="72">
        <v>569.26</v>
      </c>
      <c r="BH2867" s="95">
        <v>61153913</v>
      </c>
      <c r="BI2867" s="95">
        <v>55126768</v>
      </c>
      <c r="BJ2867" s="95">
        <v>18044</v>
      </c>
      <c r="BK2867" s="95">
        <v>16016</v>
      </c>
      <c r="BL2867" s="72">
        <v>231.36</v>
      </c>
      <c r="BM2867" s="72">
        <v>318</v>
      </c>
      <c r="BN2867" s="72">
        <v>549.36</v>
      </c>
      <c r="BO2867" s="95">
        <v>49353695</v>
      </c>
      <c r="BP2867" s="95">
        <v>59327862</v>
      </c>
      <c r="BQ2867" s="95">
        <v>17777</v>
      </c>
      <c r="BR2867" s="95">
        <v>15547</v>
      </c>
      <c r="BS2867" s="72">
        <v>242.46</v>
      </c>
      <c r="BT2867" s="72">
        <v>327.45</v>
      </c>
      <c r="BU2867" s="72">
        <v>569.91</v>
      </c>
      <c r="BV2867" s="95">
        <v>52129166.020000003</v>
      </c>
      <c r="BW2867" s="95">
        <v>60803215.109999999</v>
      </c>
      <c r="BX2867" s="95">
        <v>17917</v>
      </c>
      <c r="BY2867" s="95">
        <v>15474</v>
      </c>
      <c r="BZ2867" s="95">
        <v>18044</v>
      </c>
      <c r="CA2867" s="95">
        <v>17386</v>
      </c>
      <c r="CB2867" s="95">
        <v>17067</v>
      </c>
      <c r="CC2867" s="95">
        <v>16718</v>
      </c>
      <c r="CD2867" s="95">
        <v>16722</v>
      </c>
      <c r="CE2867" s="72">
        <v>650.75523149000003</v>
      </c>
      <c r="CF2867" s="72">
        <v>676.59346364999999</v>
      </c>
      <c r="CG2867" s="72">
        <v>712.40329333</v>
      </c>
      <c r="CH2867" s="72">
        <v>716.50152150999998</v>
      </c>
      <c r="CI2867" s="72">
        <v>731.52548966999996</v>
      </c>
      <c r="CJ2867" s="96">
        <v>0.79695095010000006</v>
      </c>
      <c r="CK2867" s="96">
        <v>0.78728221389999997</v>
      </c>
      <c r="CL2867" s="96">
        <v>0.79906986020000004</v>
      </c>
      <c r="CM2867" s="96">
        <v>0.76672551769999997</v>
      </c>
      <c r="CN2867" s="96">
        <v>0.77907059710000004</v>
      </c>
      <c r="CO2867" s="96">
        <v>0.86917281869999996</v>
      </c>
      <c r="CP2867" s="96">
        <v>0.90410078520000003</v>
      </c>
      <c r="CQ2867" s="96">
        <v>0.99584056389999998</v>
      </c>
      <c r="CR2867" s="96">
        <v>0.90787691209999999</v>
      </c>
      <c r="CS2867" s="95">
        <v>16776</v>
      </c>
      <c r="CT2867" s="95">
        <v>16422</v>
      </c>
      <c r="CU2867" s="95">
        <v>16096</v>
      </c>
      <c r="CV2867" s="95">
        <v>15737</v>
      </c>
      <c r="CW2867" s="95">
        <v>15751</v>
      </c>
      <c r="CX2867" s="96">
        <v>0.87351167399999996</v>
      </c>
      <c r="CY2867" s="96">
        <v>0.872491656</v>
      </c>
      <c r="CZ2867" s="96">
        <v>0.86127103299999996</v>
      </c>
      <c r="DA2867" s="96">
        <v>0.86582125399999998</v>
      </c>
      <c r="DB2867" s="96">
        <v>0.87251483699999999</v>
      </c>
      <c r="DC2867">
        <v>2013</v>
      </c>
      <c r="DD2867" s="6">
        <v>16132.8</v>
      </c>
      <c r="DE2867" s="96">
        <v>3.3296882E-3</v>
      </c>
      <c r="DF2867" s="72">
        <v>694.92</v>
      </c>
      <c r="DG2867" s="96">
        <v>1</v>
      </c>
      <c r="DH2867" s="72">
        <v>694.92</v>
      </c>
      <c r="DI2867" s="72">
        <v>697.82125999000004</v>
      </c>
      <c r="DJ2867" s="96">
        <v>1</v>
      </c>
      <c r="DK2867" s="72">
        <v>694.92</v>
      </c>
      <c r="DL2867" s="96">
        <v>1</v>
      </c>
      <c r="DM2867" s="72">
        <v>694.92</v>
      </c>
      <c r="DN2867" s="96">
        <v>1</v>
      </c>
      <c r="DO2867" s="96">
        <v>1.3195E-2</v>
      </c>
      <c r="DP2867" s="72">
        <v>9.17</v>
      </c>
      <c r="DQ2867" s="72">
        <v>685.75</v>
      </c>
      <c r="DR2867" t="s">
        <v>594</v>
      </c>
      <c r="DT2867" t="s">
        <v>1754</v>
      </c>
    </row>
    <row r="2868" spans="1:124" x14ac:dyDescent="0.3">
      <c r="A2868" t="s">
        <v>1758</v>
      </c>
      <c r="B2868">
        <v>46060</v>
      </c>
      <c r="C2868" s="95">
        <v>1601</v>
      </c>
      <c r="D2868" s="95">
        <v>4030772</v>
      </c>
      <c r="E2868" s="95">
        <v>1498</v>
      </c>
      <c r="F2868" s="95">
        <v>3736809</v>
      </c>
      <c r="G2868" s="95">
        <v>335</v>
      </c>
      <c r="H2868" s="95">
        <v>578631</v>
      </c>
      <c r="I2868" s="95">
        <v>298</v>
      </c>
      <c r="J2868" s="95">
        <v>771710</v>
      </c>
      <c r="K2868" s="95">
        <v>1542</v>
      </c>
      <c r="L2868" s="95">
        <v>4643396</v>
      </c>
      <c r="M2868" s="95">
        <v>1425</v>
      </c>
      <c r="N2868" s="95">
        <v>3877900</v>
      </c>
      <c r="O2868" s="95">
        <v>343</v>
      </c>
      <c r="P2868" s="95">
        <v>931119</v>
      </c>
      <c r="Q2868" s="95">
        <v>306</v>
      </c>
      <c r="R2868" s="95">
        <v>1003226</v>
      </c>
      <c r="S2868" s="95">
        <v>1565</v>
      </c>
      <c r="T2868" s="95">
        <v>4141335</v>
      </c>
      <c r="U2868" s="95">
        <v>1442</v>
      </c>
      <c r="V2868" s="95">
        <v>4232447</v>
      </c>
      <c r="W2868" s="95">
        <v>341</v>
      </c>
      <c r="X2868" s="95">
        <v>937030</v>
      </c>
      <c r="Y2868" s="95">
        <v>308</v>
      </c>
      <c r="Z2868" s="95">
        <v>1059761</v>
      </c>
      <c r="AA2868" s="95">
        <v>1593</v>
      </c>
      <c r="AB2868" s="95">
        <v>3935909</v>
      </c>
      <c r="AC2868" s="95">
        <v>1453</v>
      </c>
      <c r="AD2868" s="95">
        <v>4603200</v>
      </c>
      <c r="AE2868" s="95">
        <v>342</v>
      </c>
      <c r="AF2868" s="95">
        <v>640124</v>
      </c>
      <c r="AG2868" s="95">
        <v>305</v>
      </c>
      <c r="AH2868" s="95">
        <v>1001275</v>
      </c>
      <c r="AI2868" s="95">
        <v>1629</v>
      </c>
      <c r="AJ2868" s="95">
        <v>4595275.2300000004</v>
      </c>
      <c r="AK2868" s="95">
        <v>1485</v>
      </c>
      <c r="AL2868" s="95">
        <v>4876044.13</v>
      </c>
      <c r="AM2868" s="95">
        <v>330</v>
      </c>
      <c r="AN2868" s="95">
        <v>1038659</v>
      </c>
      <c r="AO2868" s="95">
        <v>297</v>
      </c>
      <c r="AP2868" s="95">
        <v>1417299.42</v>
      </c>
      <c r="AQ2868" s="72">
        <v>198.41</v>
      </c>
      <c r="AR2868" s="72">
        <v>209.19</v>
      </c>
      <c r="AS2868" s="72">
        <v>407.6</v>
      </c>
      <c r="AT2868" s="95">
        <v>4609403</v>
      </c>
      <c r="AU2868" s="95">
        <v>4508519</v>
      </c>
      <c r="AV2868" s="95">
        <v>1936</v>
      </c>
      <c r="AW2868" s="95">
        <v>1796</v>
      </c>
      <c r="AX2868" s="72">
        <v>246.44</v>
      </c>
      <c r="AY2868" s="72">
        <v>234.99</v>
      </c>
      <c r="AZ2868" s="72">
        <v>481.43</v>
      </c>
      <c r="BA2868" s="95">
        <v>5574515</v>
      </c>
      <c r="BB2868" s="95">
        <v>4881126</v>
      </c>
      <c r="BC2868" s="95">
        <v>1885</v>
      </c>
      <c r="BD2868" s="95">
        <v>1731</v>
      </c>
      <c r="BE2868" s="72">
        <v>222.03</v>
      </c>
      <c r="BF2868" s="72">
        <v>252.01</v>
      </c>
      <c r="BG2868" s="72">
        <v>474.04</v>
      </c>
      <c r="BH2868" s="95">
        <v>5078365</v>
      </c>
      <c r="BI2868" s="95">
        <v>5292208</v>
      </c>
      <c r="BJ2868" s="95">
        <v>1906</v>
      </c>
      <c r="BK2868" s="95">
        <v>1750</v>
      </c>
      <c r="BL2868" s="72">
        <v>197.07</v>
      </c>
      <c r="BM2868" s="72">
        <v>265.67</v>
      </c>
      <c r="BN2868" s="72">
        <v>462.74</v>
      </c>
      <c r="BO2868" s="95">
        <v>4576033</v>
      </c>
      <c r="BP2868" s="95">
        <v>5604475</v>
      </c>
      <c r="BQ2868" s="95">
        <v>1935</v>
      </c>
      <c r="BR2868" s="95">
        <v>1758</v>
      </c>
      <c r="BS2868" s="72">
        <v>239.66</v>
      </c>
      <c r="BT2868" s="72">
        <v>294.3</v>
      </c>
      <c r="BU2868" s="72">
        <v>533.96</v>
      </c>
      <c r="BV2868" s="95">
        <v>5633934.2300000004</v>
      </c>
      <c r="BW2868" s="95">
        <v>6293343.5499999998</v>
      </c>
      <c r="BX2868" s="95">
        <v>1959</v>
      </c>
      <c r="BY2868" s="95">
        <v>1782</v>
      </c>
      <c r="BZ2868" s="95">
        <v>1869</v>
      </c>
      <c r="CA2868" s="95">
        <v>1811</v>
      </c>
      <c r="CB2868" s="95">
        <v>1831</v>
      </c>
      <c r="CC2868" s="95">
        <v>1851</v>
      </c>
      <c r="CD2868" s="95">
        <v>1872</v>
      </c>
      <c r="CE2868" s="72">
        <v>650.75523149000003</v>
      </c>
      <c r="CF2868" s="72">
        <v>676.59346364999999</v>
      </c>
      <c r="CG2868" s="72">
        <v>712.40329333</v>
      </c>
      <c r="CH2868" s="72">
        <v>716.50152150999998</v>
      </c>
      <c r="CI2868" s="72">
        <v>731.52548966999996</v>
      </c>
      <c r="CJ2868" s="96">
        <v>0.62634917140000002</v>
      </c>
      <c r="CK2868" s="96">
        <v>0.71154988320000001</v>
      </c>
      <c r="CL2868" s="96">
        <v>0.66540961340000004</v>
      </c>
      <c r="CM2868" s="96">
        <v>0.64583254339999996</v>
      </c>
      <c r="CN2868" s="96">
        <v>0.7299267183</v>
      </c>
      <c r="CO2868" s="96">
        <v>0.83516526710000005</v>
      </c>
      <c r="CP2868" s="96">
        <v>0.80919742780000004</v>
      </c>
      <c r="CQ2868" s="96">
        <v>0.99584056389999998</v>
      </c>
      <c r="CR2868" s="96">
        <v>0.81257717510000005</v>
      </c>
      <c r="CS2868" s="95">
        <v>1670</v>
      </c>
      <c r="CT2868" s="95">
        <v>1667</v>
      </c>
      <c r="CU2868" s="95">
        <v>1679</v>
      </c>
      <c r="CV2868" s="95">
        <v>1699</v>
      </c>
      <c r="CW2868" s="95">
        <v>1726</v>
      </c>
      <c r="CX2868" s="96">
        <v>0.81398385900000003</v>
      </c>
      <c r="CY2868" s="96">
        <v>0.80688520699999999</v>
      </c>
      <c r="CZ2868" s="96">
        <v>0.84277206900000001</v>
      </c>
      <c r="DA2868" s="96">
        <v>0.86501115900000003</v>
      </c>
      <c r="DB2868" s="96">
        <v>0.84619413200000004</v>
      </c>
      <c r="DC2868">
        <v>2013</v>
      </c>
      <c r="DD2868" s="6">
        <v>1763.4</v>
      </c>
      <c r="DE2868" s="96">
        <v>4.4654064999999996E-3</v>
      </c>
      <c r="DF2868" s="72">
        <v>621.26</v>
      </c>
      <c r="DG2868" s="96">
        <v>1</v>
      </c>
      <c r="DH2868" s="72">
        <v>621.26</v>
      </c>
      <c r="DI2868" s="72">
        <v>682.38527009999996</v>
      </c>
      <c r="DJ2868" s="96">
        <v>1</v>
      </c>
      <c r="DK2868" s="72">
        <v>621.26</v>
      </c>
      <c r="DL2868" s="96">
        <v>1</v>
      </c>
      <c r="DM2868" s="72">
        <v>621.26</v>
      </c>
      <c r="DN2868" s="96">
        <v>1</v>
      </c>
      <c r="DO2868" s="96">
        <v>1.9689999999999999E-2</v>
      </c>
      <c r="DP2868" s="72">
        <v>12.23</v>
      </c>
      <c r="DQ2868" s="72">
        <v>609.03</v>
      </c>
      <c r="DR2868" t="s">
        <v>1758</v>
      </c>
      <c r="DT2868" t="s">
        <v>1754</v>
      </c>
    </row>
    <row r="2869" spans="1:124" x14ac:dyDescent="0.3">
      <c r="A2869" t="s">
        <v>1759</v>
      </c>
      <c r="B2869">
        <v>46070</v>
      </c>
      <c r="C2869" s="95">
        <v>1111</v>
      </c>
      <c r="D2869" s="95">
        <v>3675527</v>
      </c>
      <c r="E2869" s="95">
        <v>1084</v>
      </c>
      <c r="F2869" s="95">
        <v>3564239</v>
      </c>
      <c r="G2869" s="95">
        <v>194</v>
      </c>
      <c r="H2869" s="95">
        <v>379083</v>
      </c>
      <c r="I2869" s="95">
        <v>176</v>
      </c>
      <c r="J2869" s="95">
        <v>697216</v>
      </c>
      <c r="K2869" s="95">
        <v>1043</v>
      </c>
      <c r="L2869" s="95">
        <v>4316446</v>
      </c>
      <c r="M2869" s="95">
        <v>1006</v>
      </c>
      <c r="N2869" s="95">
        <v>3606048</v>
      </c>
      <c r="O2869" s="95">
        <v>208</v>
      </c>
      <c r="P2869" s="95">
        <v>320506</v>
      </c>
      <c r="Q2869" s="95">
        <v>185</v>
      </c>
      <c r="R2869" s="95">
        <v>645494</v>
      </c>
      <c r="S2869" s="95">
        <v>1052</v>
      </c>
      <c r="T2869" s="95">
        <v>3511990</v>
      </c>
      <c r="U2869" s="95">
        <v>1004</v>
      </c>
      <c r="V2869" s="95">
        <v>3305550</v>
      </c>
      <c r="W2869" s="95">
        <v>209</v>
      </c>
      <c r="X2869" s="95">
        <v>326277</v>
      </c>
      <c r="Y2869" s="95">
        <v>183</v>
      </c>
      <c r="Z2869" s="95">
        <v>709222</v>
      </c>
      <c r="AA2869" s="95">
        <v>1040</v>
      </c>
      <c r="AB2869" s="95">
        <v>2413106</v>
      </c>
      <c r="AC2869" s="95">
        <v>992</v>
      </c>
      <c r="AD2869" s="95">
        <v>3273773</v>
      </c>
      <c r="AE2869" s="95">
        <v>216</v>
      </c>
      <c r="AF2869" s="95">
        <v>495539</v>
      </c>
      <c r="AG2869" s="95">
        <v>189</v>
      </c>
      <c r="AH2869" s="95">
        <v>702965</v>
      </c>
      <c r="AI2869" s="95">
        <v>960</v>
      </c>
      <c r="AJ2869" s="95">
        <v>3367764.54</v>
      </c>
      <c r="AK2869" s="95">
        <v>910</v>
      </c>
      <c r="AL2869" s="95">
        <v>3332756.62</v>
      </c>
      <c r="AM2869" s="95">
        <v>219</v>
      </c>
      <c r="AN2869" s="95">
        <v>302520.03000000003</v>
      </c>
      <c r="AO2869" s="95">
        <v>193</v>
      </c>
      <c r="AP2869" s="95">
        <v>618204.12</v>
      </c>
      <c r="AQ2869" s="72">
        <v>258.92</v>
      </c>
      <c r="AR2869" s="72">
        <v>281.83999999999997</v>
      </c>
      <c r="AS2869" s="72">
        <v>540.76</v>
      </c>
      <c r="AT2869" s="95">
        <v>4054610</v>
      </c>
      <c r="AU2869" s="95">
        <v>4261455</v>
      </c>
      <c r="AV2869" s="95">
        <v>1305</v>
      </c>
      <c r="AW2869" s="95">
        <v>1260</v>
      </c>
      <c r="AX2869" s="72">
        <v>308.88</v>
      </c>
      <c r="AY2869" s="72">
        <v>297.48</v>
      </c>
      <c r="AZ2869" s="72">
        <v>606.36</v>
      </c>
      <c r="BA2869" s="95">
        <v>4636952</v>
      </c>
      <c r="BB2869" s="95">
        <v>4251542</v>
      </c>
      <c r="BC2869" s="95">
        <v>1251</v>
      </c>
      <c r="BD2869" s="95">
        <v>1191</v>
      </c>
      <c r="BE2869" s="72">
        <v>253.65</v>
      </c>
      <c r="BF2869" s="72">
        <v>281.86</v>
      </c>
      <c r="BG2869" s="72">
        <v>535.51</v>
      </c>
      <c r="BH2869" s="95">
        <v>3838267</v>
      </c>
      <c r="BI2869" s="95">
        <v>4014772</v>
      </c>
      <c r="BJ2869" s="95">
        <v>1261</v>
      </c>
      <c r="BK2869" s="95">
        <v>1187</v>
      </c>
      <c r="BL2869" s="72">
        <v>192.98</v>
      </c>
      <c r="BM2869" s="72">
        <v>280.61</v>
      </c>
      <c r="BN2869" s="72">
        <v>473.59</v>
      </c>
      <c r="BO2869" s="95">
        <v>2908645</v>
      </c>
      <c r="BP2869" s="95">
        <v>3976738</v>
      </c>
      <c r="BQ2869" s="95">
        <v>1256</v>
      </c>
      <c r="BR2869" s="95">
        <v>1181</v>
      </c>
      <c r="BS2869" s="72">
        <v>259.42</v>
      </c>
      <c r="BT2869" s="72">
        <v>298.5</v>
      </c>
      <c r="BU2869" s="72">
        <v>557.91999999999996</v>
      </c>
      <c r="BV2869" s="95">
        <v>3670284.57</v>
      </c>
      <c r="BW2869" s="95">
        <v>3950960.74</v>
      </c>
      <c r="BX2869" s="95">
        <v>1179</v>
      </c>
      <c r="BY2869" s="95">
        <v>1103</v>
      </c>
      <c r="BZ2869" s="95">
        <v>1284</v>
      </c>
      <c r="CA2869" s="95">
        <v>1222</v>
      </c>
      <c r="CB2869" s="95">
        <v>1225</v>
      </c>
      <c r="CC2869" s="95">
        <v>1220</v>
      </c>
      <c r="CD2869" s="95">
        <v>1142</v>
      </c>
      <c r="CE2869" s="72">
        <v>650.75523149000003</v>
      </c>
      <c r="CF2869" s="72">
        <v>676.59346364999999</v>
      </c>
      <c r="CG2869" s="72">
        <v>712.40329333</v>
      </c>
      <c r="CH2869" s="72">
        <v>716.50152150999998</v>
      </c>
      <c r="CI2869" s="72">
        <v>731.52548966999996</v>
      </c>
      <c r="CJ2869" s="96">
        <v>0.83097295849999997</v>
      </c>
      <c r="CK2869" s="96">
        <v>0.89619547420000001</v>
      </c>
      <c r="CL2869" s="96">
        <v>0.75169500899999997</v>
      </c>
      <c r="CM2869" s="96">
        <v>0.6609755678</v>
      </c>
      <c r="CN2869" s="96">
        <v>0.76268019080000005</v>
      </c>
      <c r="CO2869" s="96">
        <v>0.84177281250000002</v>
      </c>
      <c r="CP2869" s="96">
        <v>0.92721436059999995</v>
      </c>
      <c r="CQ2869" s="96">
        <v>0.99584056389999998</v>
      </c>
      <c r="CR2869" s="96">
        <v>0.93108702509999997</v>
      </c>
      <c r="CS2869" s="95">
        <v>1242</v>
      </c>
      <c r="CT2869" s="95">
        <v>1185</v>
      </c>
      <c r="CU2869" s="95">
        <v>1191</v>
      </c>
      <c r="CV2869" s="95">
        <v>1195</v>
      </c>
      <c r="CW2869" s="95">
        <v>1118</v>
      </c>
      <c r="CX2869" s="96">
        <v>0.86568942000000004</v>
      </c>
      <c r="CY2869" s="96">
        <v>0.85701166699999998</v>
      </c>
      <c r="CZ2869" s="96">
        <v>0.87476022600000003</v>
      </c>
      <c r="DA2869" s="96">
        <v>0.83593821400000001</v>
      </c>
      <c r="DB2869" s="96">
        <v>0.77014657500000006</v>
      </c>
      <c r="DC2869">
        <v>2013</v>
      </c>
      <c r="DD2869" s="6">
        <v>1184.4000000000001</v>
      </c>
      <c r="DE2869" s="96">
        <v>2.4503952999999998E-3</v>
      </c>
      <c r="DF2869" s="72">
        <v>713.31</v>
      </c>
      <c r="DG2869" s="96">
        <v>1</v>
      </c>
      <c r="DH2869" s="72">
        <v>713.31</v>
      </c>
      <c r="DI2869" s="72">
        <v>682.38527009999996</v>
      </c>
      <c r="DJ2869" s="96">
        <v>1</v>
      </c>
      <c r="DK2869" s="72">
        <v>713.31</v>
      </c>
      <c r="DL2869" s="96">
        <v>1</v>
      </c>
      <c r="DM2869" s="72">
        <v>713.31</v>
      </c>
      <c r="DN2869" s="96">
        <v>1</v>
      </c>
      <c r="DO2869" s="96">
        <v>9.3900000000000008E-3</v>
      </c>
      <c r="DP2869" s="72">
        <v>6.7</v>
      </c>
      <c r="DQ2869" s="72">
        <v>706.61</v>
      </c>
      <c r="DR2869" t="s">
        <v>1759</v>
      </c>
      <c r="DT2869" t="s">
        <v>1754</v>
      </c>
    </row>
    <row r="2870" spans="1:124" x14ac:dyDescent="0.3">
      <c r="A2870" t="s">
        <v>240</v>
      </c>
      <c r="B2870">
        <v>46080</v>
      </c>
      <c r="C2870" s="95">
        <v>699</v>
      </c>
      <c r="D2870" s="95">
        <v>1740160</v>
      </c>
      <c r="E2870" s="95">
        <v>678</v>
      </c>
      <c r="F2870" s="95">
        <v>1918981</v>
      </c>
      <c r="G2870" s="95">
        <v>65</v>
      </c>
      <c r="H2870" s="95">
        <v>205005</v>
      </c>
      <c r="I2870" s="95">
        <v>59</v>
      </c>
      <c r="J2870" s="95">
        <v>174145</v>
      </c>
      <c r="K2870" s="95">
        <v>677</v>
      </c>
      <c r="L2870" s="95">
        <v>1853450</v>
      </c>
      <c r="M2870" s="95">
        <v>653</v>
      </c>
      <c r="N2870" s="95">
        <v>1908328</v>
      </c>
      <c r="O2870" s="95">
        <v>65</v>
      </c>
      <c r="P2870" s="95">
        <v>296302</v>
      </c>
      <c r="Q2870" s="95">
        <v>57</v>
      </c>
      <c r="R2870" s="95">
        <v>241947</v>
      </c>
      <c r="S2870" s="95">
        <v>669</v>
      </c>
      <c r="T2870" s="95">
        <v>1613478</v>
      </c>
      <c r="U2870" s="95">
        <v>640</v>
      </c>
      <c r="V2870" s="95">
        <v>2221788</v>
      </c>
      <c r="W2870" s="95">
        <v>69</v>
      </c>
      <c r="X2870" s="95">
        <v>105674</v>
      </c>
      <c r="Y2870" s="95">
        <v>59</v>
      </c>
      <c r="Z2870" s="95">
        <v>190127</v>
      </c>
      <c r="AA2870" s="95">
        <v>664</v>
      </c>
      <c r="AB2870" s="95">
        <v>1672031</v>
      </c>
      <c r="AC2870" s="95">
        <v>632</v>
      </c>
      <c r="AD2870" s="95">
        <v>2057971</v>
      </c>
      <c r="AE2870" s="95">
        <v>68</v>
      </c>
      <c r="AF2870" s="95">
        <v>162730</v>
      </c>
      <c r="AG2870" s="95">
        <v>60</v>
      </c>
      <c r="AH2870" s="95">
        <v>270094</v>
      </c>
      <c r="AI2870" s="95">
        <v>664</v>
      </c>
      <c r="AJ2870" s="95">
        <v>2178294</v>
      </c>
      <c r="AK2870" s="95">
        <v>628</v>
      </c>
      <c r="AL2870" s="95">
        <v>2551872</v>
      </c>
      <c r="AM2870" s="95">
        <v>68</v>
      </c>
      <c r="AN2870" s="95">
        <v>158462</v>
      </c>
      <c r="AO2870" s="95">
        <v>60</v>
      </c>
      <c r="AP2870" s="95">
        <v>321142</v>
      </c>
      <c r="AQ2870" s="72">
        <v>212.17</v>
      </c>
      <c r="AR2870" s="72">
        <v>236.67</v>
      </c>
      <c r="AS2870" s="72">
        <v>448.84</v>
      </c>
      <c r="AT2870" s="95">
        <v>1945165</v>
      </c>
      <c r="AU2870" s="95">
        <v>2093126</v>
      </c>
      <c r="AV2870" s="95">
        <v>764</v>
      </c>
      <c r="AW2870" s="95">
        <v>737</v>
      </c>
      <c r="AX2870" s="72">
        <v>241.44</v>
      </c>
      <c r="AY2870" s="72">
        <v>252.38</v>
      </c>
      <c r="AZ2870" s="72">
        <v>493.82</v>
      </c>
      <c r="BA2870" s="95">
        <v>2149752</v>
      </c>
      <c r="BB2870" s="95">
        <v>2150275</v>
      </c>
      <c r="BC2870" s="95">
        <v>742</v>
      </c>
      <c r="BD2870" s="95">
        <v>710</v>
      </c>
      <c r="BE2870" s="72">
        <v>194.12</v>
      </c>
      <c r="BF2870" s="72">
        <v>287.54000000000002</v>
      </c>
      <c r="BG2870" s="72">
        <v>481.66</v>
      </c>
      <c r="BH2870" s="95">
        <v>1719152</v>
      </c>
      <c r="BI2870" s="95">
        <v>2411915</v>
      </c>
      <c r="BJ2870" s="95">
        <v>738</v>
      </c>
      <c r="BK2870" s="95">
        <v>699</v>
      </c>
      <c r="BL2870" s="72">
        <v>208.88</v>
      </c>
      <c r="BM2870" s="72">
        <v>280.35000000000002</v>
      </c>
      <c r="BN2870" s="72">
        <v>489.23</v>
      </c>
      <c r="BO2870" s="95">
        <v>1834761</v>
      </c>
      <c r="BP2870" s="95">
        <v>2328065</v>
      </c>
      <c r="BQ2870" s="95">
        <v>732</v>
      </c>
      <c r="BR2870" s="95">
        <v>692</v>
      </c>
      <c r="BS2870" s="72">
        <v>266.02</v>
      </c>
      <c r="BT2870" s="72">
        <v>347.99</v>
      </c>
      <c r="BU2870" s="72">
        <v>614.01</v>
      </c>
      <c r="BV2870" s="95">
        <v>2336756</v>
      </c>
      <c r="BW2870" s="95">
        <v>2873014</v>
      </c>
      <c r="BX2870" s="95">
        <v>732</v>
      </c>
      <c r="BY2870" s="95">
        <v>688</v>
      </c>
      <c r="BZ2870" s="95">
        <v>751</v>
      </c>
      <c r="CA2870" s="95">
        <v>727</v>
      </c>
      <c r="CB2870" s="95">
        <v>719</v>
      </c>
      <c r="CC2870" s="95">
        <v>713</v>
      </c>
      <c r="CD2870" s="95">
        <v>710</v>
      </c>
      <c r="CE2870" s="72">
        <v>650.75523149000003</v>
      </c>
      <c r="CF2870" s="72">
        <v>676.59346364999999</v>
      </c>
      <c r="CG2870" s="72">
        <v>712.40329333</v>
      </c>
      <c r="CH2870" s="72">
        <v>716.50152150999998</v>
      </c>
      <c r="CI2870" s="72">
        <v>731.52548966999996</v>
      </c>
      <c r="CJ2870" s="96">
        <v>0.68972169299999997</v>
      </c>
      <c r="CK2870" s="96">
        <v>0.72986220899999998</v>
      </c>
      <c r="CL2870" s="96">
        <v>0.67610580200000003</v>
      </c>
      <c r="CM2870" s="96">
        <v>0.68280385359999995</v>
      </c>
      <c r="CN2870" s="96">
        <v>0.83935557770000002</v>
      </c>
      <c r="CO2870" s="96">
        <v>0.85292462530000002</v>
      </c>
      <c r="CP2870" s="96">
        <v>0.84833970739999998</v>
      </c>
      <c r="CQ2870" s="96">
        <v>0.99584056389999998</v>
      </c>
      <c r="CR2870" s="96">
        <v>0.8518829389</v>
      </c>
      <c r="CS2870" s="95">
        <v>679</v>
      </c>
      <c r="CT2870" s="95">
        <v>657</v>
      </c>
      <c r="CU2870" s="95">
        <v>657</v>
      </c>
      <c r="CV2870" s="95">
        <v>653</v>
      </c>
      <c r="CW2870" s="95">
        <v>634</v>
      </c>
      <c r="CX2870" s="96">
        <v>0.895967175</v>
      </c>
      <c r="CY2870" s="96">
        <v>0.827768218</v>
      </c>
      <c r="CZ2870" s="96">
        <v>0.85235665000000005</v>
      </c>
      <c r="DA2870" s="96">
        <v>0.81313514899999995</v>
      </c>
      <c r="DB2870" s="96">
        <v>0.87446651200000003</v>
      </c>
      <c r="DC2870">
        <v>2013</v>
      </c>
      <c r="DD2870" s="6">
        <v>705.2</v>
      </c>
      <c r="DE2870" s="96">
        <v>1.3346774E-3</v>
      </c>
      <c r="DF2870" s="72">
        <v>653.36</v>
      </c>
      <c r="DG2870" s="96">
        <v>1</v>
      </c>
      <c r="DH2870" s="72">
        <v>653.36</v>
      </c>
      <c r="DI2870" s="72">
        <v>682.38527009999996</v>
      </c>
      <c r="DJ2870" s="96">
        <v>0.83976187099999999</v>
      </c>
      <c r="DK2870" s="72">
        <v>658.01095496999994</v>
      </c>
      <c r="DL2870" s="96">
        <v>1.0092854919000001</v>
      </c>
      <c r="DM2870" s="72">
        <v>664.12091037000005</v>
      </c>
      <c r="DN2870" s="96">
        <v>1</v>
      </c>
      <c r="DO2870" s="96">
        <v>5.6350000000000003E-3</v>
      </c>
      <c r="DP2870" s="72">
        <v>3.74</v>
      </c>
      <c r="DQ2870" s="72">
        <v>660.38</v>
      </c>
      <c r="DR2870" t="s">
        <v>240</v>
      </c>
      <c r="DT2870" t="s">
        <v>1754</v>
      </c>
    </row>
    <row r="2871" spans="1:124" x14ac:dyDescent="0.3">
      <c r="A2871" t="s">
        <v>242</v>
      </c>
      <c r="B2871">
        <v>46090</v>
      </c>
      <c r="C2871" s="95">
        <v>1036</v>
      </c>
      <c r="D2871" s="95">
        <v>3820918</v>
      </c>
      <c r="E2871" s="95">
        <v>992</v>
      </c>
      <c r="F2871" s="95">
        <v>2577168</v>
      </c>
      <c r="G2871" s="95">
        <v>168</v>
      </c>
      <c r="H2871" s="95">
        <v>426888</v>
      </c>
      <c r="I2871" s="95">
        <v>155</v>
      </c>
      <c r="J2871" s="95">
        <v>387129</v>
      </c>
      <c r="K2871" s="95">
        <v>991</v>
      </c>
      <c r="L2871" s="95">
        <v>3128363</v>
      </c>
      <c r="M2871" s="95">
        <v>945</v>
      </c>
      <c r="N2871" s="95">
        <v>2654079</v>
      </c>
      <c r="O2871" s="95">
        <v>167</v>
      </c>
      <c r="P2871" s="95">
        <v>283654</v>
      </c>
      <c r="Q2871" s="95">
        <v>157</v>
      </c>
      <c r="R2871" s="95">
        <v>463660</v>
      </c>
      <c r="S2871" s="95">
        <v>991</v>
      </c>
      <c r="T2871" s="95">
        <v>2905445</v>
      </c>
      <c r="U2871" s="95">
        <v>938</v>
      </c>
      <c r="V2871" s="95">
        <v>2652503</v>
      </c>
      <c r="W2871" s="95">
        <v>172</v>
      </c>
      <c r="X2871" s="95">
        <v>543002</v>
      </c>
      <c r="Y2871" s="95">
        <v>160</v>
      </c>
      <c r="Z2871" s="95">
        <v>492779</v>
      </c>
      <c r="AA2871" s="95">
        <v>992</v>
      </c>
      <c r="AB2871" s="95">
        <v>3203614</v>
      </c>
      <c r="AC2871" s="95">
        <v>928</v>
      </c>
      <c r="AD2871" s="95">
        <v>2437116</v>
      </c>
      <c r="AE2871" s="95">
        <v>158</v>
      </c>
      <c r="AF2871" s="95">
        <v>412584</v>
      </c>
      <c r="AG2871" s="95">
        <v>146</v>
      </c>
      <c r="AH2871" s="95">
        <v>525455</v>
      </c>
      <c r="AI2871" s="95">
        <v>1031</v>
      </c>
      <c r="AJ2871" s="95">
        <v>3200568</v>
      </c>
      <c r="AK2871" s="95">
        <v>958</v>
      </c>
      <c r="AL2871" s="95">
        <v>2684380.95</v>
      </c>
      <c r="AM2871" s="95">
        <v>169</v>
      </c>
      <c r="AN2871" s="95">
        <v>320262</v>
      </c>
      <c r="AO2871" s="95">
        <v>151</v>
      </c>
      <c r="AP2871" s="95">
        <v>433684</v>
      </c>
      <c r="AQ2871" s="72">
        <v>294.01</v>
      </c>
      <c r="AR2871" s="72">
        <v>215.37</v>
      </c>
      <c r="AS2871" s="72">
        <v>509.38</v>
      </c>
      <c r="AT2871" s="95">
        <v>4247806</v>
      </c>
      <c r="AU2871" s="95">
        <v>2964297</v>
      </c>
      <c r="AV2871" s="95">
        <v>1204</v>
      </c>
      <c r="AW2871" s="95">
        <v>1147</v>
      </c>
      <c r="AX2871" s="72">
        <v>245.54</v>
      </c>
      <c r="AY2871" s="72">
        <v>235.76</v>
      </c>
      <c r="AZ2871" s="72">
        <v>481.3</v>
      </c>
      <c r="BA2871" s="95">
        <v>3412017</v>
      </c>
      <c r="BB2871" s="95">
        <v>3117739</v>
      </c>
      <c r="BC2871" s="95">
        <v>1158</v>
      </c>
      <c r="BD2871" s="95">
        <v>1102</v>
      </c>
      <c r="BE2871" s="72">
        <v>247.09</v>
      </c>
      <c r="BF2871" s="72">
        <v>238.71</v>
      </c>
      <c r="BG2871" s="72">
        <v>485.8</v>
      </c>
      <c r="BH2871" s="95">
        <v>3448447</v>
      </c>
      <c r="BI2871" s="95">
        <v>3145282</v>
      </c>
      <c r="BJ2871" s="95">
        <v>1163</v>
      </c>
      <c r="BK2871" s="95">
        <v>1098</v>
      </c>
      <c r="BL2871" s="72">
        <v>262.04000000000002</v>
      </c>
      <c r="BM2871" s="72">
        <v>229.87</v>
      </c>
      <c r="BN2871" s="72">
        <v>491.91</v>
      </c>
      <c r="BO2871" s="95">
        <v>3616198</v>
      </c>
      <c r="BP2871" s="95">
        <v>2962571</v>
      </c>
      <c r="BQ2871" s="95">
        <v>1150</v>
      </c>
      <c r="BR2871" s="95">
        <v>1074</v>
      </c>
      <c r="BS2871" s="72">
        <v>244.5</v>
      </c>
      <c r="BT2871" s="72">
        <v>234.3</v>
      </c>
      <c r="BU2871" s="72">
        <v>478.8</v>
      </c>
      <c r="BV2871" s="95">
        <v>3520830</v>
      </c>
      <c r="BW2871" s="95">
        <v>3118064.95</v>
      </c>
      <c r="BX2871" s="95">
        <v>1200</v>
      </c>
      <c r="BY2871" s="95">
        <v>1109</v>
      </c>
      <c r="BZ2871" s="95">
        <v>1177</v>
      </c>
      <c r="CA2871" s="95">
        <v>1131</v>
      </c>
      <c r="CB2871" s="95">
        <v>1132</v>
      </c>
      <c r="CC2871" s="95">
        <v>1114</v>
      </c>
      <c r="CD2871" s="95">
        <v>1155</v>
      </c>
      <c r="CE2871" s="72">
        <v>650.75523149000003</v>
      </c>
      <c r="CF2871" s="72">
        <v>676.59346364999999</v>
      </c>
      <c r="CG2871" s="72">
        <v>712.40329333</v>
      </c>
      <c r="CH2871" s="72">
        <v>716.50152150999998</v>
      </c>
      <c r="CI2871" s="72">
        <v>731.52548966999996</v>
      </c>
      <c r="CJ2871" s="96">
        <v>0.78275206310000001</v>
      </c>
      <c r="CK2871" s="96">
        <v>0.71135774409999997</v>
      </c>
      <c r="CL2871" s="96">
        <v>0.68191711710000003</v>
      </c>
      <c r="CM2871" s="96">
        <v>0.6865442504</v>
      </c>
      <c r="CN2871" s="96">
        <v>0.65452264719999997</v>
      </c>
      <c r="CO2871" s="96">
        <v>0.89666197560000005</v>
      </c>
      <c r="CP2871" s="96">
        <v>0.78448599760000004</v>
      </c>
      <c r="CQ2871" s="96">
        <v>0.99584056389999998</v>
      </c>
      <c r="CR2871" s="96">
        <v>0.78776253350000003</v>
      </c>
      <c r="CS2871" s="95">
        <v>1127</v>
      </c>
      <c r="CT2871" s="95">
        <v>1111</v>
      </c>
      <c r="CU2871" s="95">
        <v>1107</v>
      </c>
      <c r="CV2871" s="95">
        <v>1102</v>
      </c>
      <c r="CW2871" s="95">
        <v>1125</v>
      </c>
      <c r="CX2871" s="96">
        <v>0.95463885400000004</v>
      </c>
      <c r="CY2871" s="96">
        <v>0.93011728199999999</v>
      </c>
      <c r="CZ2871" s="96">
        <v>0.90905439300000002</v>
      </c>
      <c r="DA2871" s="96">
        <v>0.86348317200000002</v>
      </c>
      <c r="DB2871" s="96">
        <v>0.82584939599999996</v>
      </c>
      <c r="DC2871">
        <v>2013</v>
      </c>
      <c r="DD2871" s="6">
        <v>1106</v>
      </c>
      <c r="DE2871" s="96">
        <v>3.6626550999999999E-3</v>
      </c>
      <c r="DF2871" s="72">
        <v>602.78</v>
      </c>
      <c r="DG2871" s="96">
        <v>1</v>
      </c>
      <c r="DH2871" s="72">
        <v>602.78</v>
      </c>
      <c r="DI2871" s="72">
        <v>682.38527009999996</v>
      </c>
      <c r="DJ2871" s="96">
        <v>1</v>
      </c>
      <c r="DK2871" s="72">
        <v>602.78</v>
      </c>
      <c r="DL2871" s="96">
        <v>1</v>
      </c>
      <c r="DM2871" s="72">
        <v>602.78</v>
      </c>
      <c r="DN2871" s="96">
        <v>1</v>
      </c>
      <c r="DO2871" s="96">
        <v>1.3101E-2</v>
      </c>
      <c r="DP2871" s="72">
        <v>7.9</v>
      </c>
      <c r="DQ2871" s="72">
        <v>594.88</v>
      </c>
      <c r="DR2871" t="s">
        <v>242</v>
      </c>
      <c r="DT2871" t="s">
        <v>1754</v>
      </c>
    </row>
    <row r="2872" spans="1:124" x14ac:dyDescent="0.3">
      <c r="A2872" t="s">
        <v>867</v>
      </c>
      <c r="B2872">
        <v>46100</v>
      </c>
      <c r="C2872" s="95">
        <v>3549</v>
      </c>
      <c r="D2872" s="95">
        <v>11446991</v>
      </c>
      <c r="E2872" s="95">
        <v>3369</v>
      </c>
      <c r="F2872" s="95">
        <v>10543409</v>
      </c>
      <c r="G2872" s="95">
        <v>637</v>
      </c>
      <c r="H2872" s="95">
        <v>1728613</v>
      </c>
      <c r="I2872" s="95">
        <v>568</v>
      </c>
      <c r="J2872" s="95">
        <v>1598787</v>
      </c>
      <c r="K2872" s="95">
        <v>3472</v>
      </c>
      <c r="L2872" s="95">
        <v>10605419</v>
      </c>
      <c r="M2872" s="95">
        <v>3284</v>
      </c>
      <c r="N2872" s="95">
        <v>11130061</v>
      </c>
      <c r="O2872" s="95">
        <v>667</v>
      </c>
      <c r="P2872" s="95">
        <v>1555007</v>
      </c>
      <c r="Q2872" s="95">
        <v>583</v>
      </c>
      <c r="R2872" s="95">
        <v>1843785</v>
      </c>
      <c r="S2872" s="95">
        <v>3339</v>
      </c>
      <c r="T2872" s="95">
        <v>10110062</v>
      </c>
      <c r="U2872" s="95">
        <v>3116</v>
      </c>
      <c r="V2872" s="95">
        <v>11056590</v>
      </c>
      <c r="W2872" s="95">
        <v>670</v>
      </c>
      <c r="X2872" s="95">
        <v>1769113</v>
      </c>
      <c r="Y2872" s="95">
        <v>585</v>
      </c>
      <c r="Z2872" s="95">
        <v>1914966</v>
      </c>
      <c r="AA2872" s="95">
        <v>3305</v>
      </c>
      <c r="AB2872" s="95">
        <v>8770334</v>
      </c>
      <c r="AC2872" s="95">
        <v>3053</v>
      </c>
      <c r="AD2872" s="95">
        <v>10788638</v>
      </c>
      <c r="AE2872" s="95">
        <v>673</v>
      </c>
      <c r="AF2872" s="95">
        <v>1480083</v>
      </c>
      <c r="AG2872" s="95">
        <v>582</v>
      </c>
      <c r="AH2872" s="95">
        <v>2149840</v>
      </c>
      <c r="AI2872" s="95">
        <v>3345</v>
      </c>
      <c r="AJ2872" s="95">
        <v>10185614.970000001</v>
      </c>
      <c r="AK2872" s="95">
        <v>3061</v>
      </c>
      <c r="AL2872" s="95">
        <v>11826514.220000001</v>
      </c>
      <c r="AM2872" s="95">
        <v>689</v>
      </c>
      <c r="AN2872" s="95">
        <v>1436364</v>
      </c>
      <c r="AO2872" s="95">
        <v>599</v>
      </c>
      <c r="AP2872" s="95">
        <v>2310820.83</v>
      </c>
      <c r="AQ2872" s="72">
        <v>262.3</v>
      </c>
      <c r="AR2872" s="72">
        <v>257.01</v>
      </c>
      <c r="AS2872" s="72">
        <v>519.30999999999995</v>
      </c>
      <c r="AT2872" s="95">
        <v>13175604</v>
      </c>
      <c r="AU2872" s="95">
        <v>12142196</v>
      </c>
      <c r="AV2872" s="95">
        <v>4186</v>
      </c>
      <c r="AW2872" s="95">
        <v>3937</v>
      </c>
      <c r="AX2872" s="72">
        <v>244.83</v>
      </c>
      <c r="AY2872" s="72">
        <v>279.58</v>
      </c>
      <c r="AZ2872" s="72">
        <v>524.41</v>
      </c>
      <c r="BA2872" s="95">
        <v>12160426</v>
      </c>
      <c r="BB2872" s="95">
        <v>12973846</v>
      </c>
      <c r="BC2872" s="95">
        <v>4139</v>
      </c>
      <c r="BD2872" s="95">
        <v>3867</v>
      </c>
      <c r="BE2872" s="72">
        <v>246.93</v>
      </c>
      <c r="BF2872" s="72">
        <v>292.07</v>
      </c>
      <c r="BG2872" s="72">
        <v>539</v>
      </c>
      <c r="BH2872" s="95">
        <v>11879175</v>
      </c>
      <c r="BI2872" s="95">
        <v>12971556</v>
      </c>
      <c r="BJ2872" s="95">
        <v>4009</v>
      </c>
      <c r="BK2872" s="95">
        <v>3701</v>
      </c>
      <c r="BL2872" s="72">
        <v>214.73</v>
      </c>
      <c r="BM2872" s="72">
        <v>296.62</v>
      </c>
      <c r="BN2872" s="72">
        <v>511.35</v>
      </c>
      <c r="BO2872" s="95">
        <v>10250417</v>
      </c>
      <c r="BP2872" s="95">
        <v>12938478</v>
      </c>
      <c r="BQ2872" s="95">
        <v>3978</v>
      </c>
      <c r="BR2872" s="95">
        <v>3635</v>
      </c>
      <c r="BS2872" s="72">
        <v>240.08</v>
      </c>
      <c r="BT2872" s="72">
        <v>321.89</v>
      </c>
      <c r="BU2872" s="72">
        <v>561.97</v>
      </c>
      <c r="BV2872" s="95">
        <v>11621978.970000001</v>
      </c>
      <c r="BW2872" s="95">
        <v>14137335.050000001</v>
      </c>
      <c r="BX2872" s="95">
        <v>4034</v>
      </c>
      <c r="BY2872" s="95">
        <v>3660</v>
      </c>
      <c r="BZ2872" s="95">
        <v>4067</v>
      </c>
      <c r="CA2872" s="95">
        <v>4008</v>
      </c>
      <c r="CB2872" s="95">
        <v>3861</v>
      </c>
      <c r="CC2872" s="95">
        <v>3815</v>
      </c>
      <c r="CD2872" s="95">
        <v>3851</v>
      </c>
      <c r="CE2872" s="72">
        <v>650.75523149000003</v>
      </c>
      <c r="CF2872" s="72">
        <v>676.59346364999999</v>
      </c>
      <c r="CG2872" s="72">
        <v>712.40329333</v>
      </c>
      <c r="CH2872" s="72">
        <v>716.50152150999998</v>
      </c>
      <c r="CI2872" s="72">
        <v>731.52548966999996</v>
      </c>
      <c r="CJ2872" s="96">
        <v>0.79801125660000005</v>
      </c>
      <c r="CK2872" s="96">
        <v>0.77507399669999999</v>
      </c>
      <c r="CL2872" s="96">
        <v>0.7565939196</v>
      </c>
      <c r="CM2872" s="96">
        <v>0.71367608390000004</v>
      </c>
      <c r="CN2872" s="96">
        <v>0.76821656650000003</v>
      </c>
      <c r="CO2872" s="96">
        <v>0.88165690490000004</v>
      </c>
      <c r="CP2872" s="96">
        <v>0.86463834220000002</v>
      </c>
      <c r="CQ2872" s="96">
        <v>0.99584056389999998</v>
      </c>
      <c r="CR2872" s="96">
        <v>0.86824964770000002</v>
      </c>
      <c r="CS2872" s="95">
        <v>3522</v>
      </c>
      <c r="CT2872" s="95">
        <v>3526</v>
      </c>
      <c r="CU2872" s="95">
        <v>3395</v>
      </c>
      <c r="CV2872" s="95">
        <v>3327</v>
      </c>
      <c r="CW2872" s="95">
        <v>3388</v>
      </c>
      <c r="CX2872" s="96">
        <v>0.89874099799999996</v>
      </c>
      <c r="CY2872" s="96">
        <v>0.87887653499999996</v>
      </c>
      <c r="CZ2872" s="96">
        <v>0.88015836400000003</v>
      </c>
      <c r="DA2872" s="96">
        <v>0.86532171300000005</v>
      </c>
      <c r="DB2872" s="96">
        <v>0.88433345100000005</v>
      </c>
      <c r="DC2872">
        <v>2013</v>
      </c>
      <c r="DD2872" s="6">
        <v>3760</v>
      </c>
      <c r="DE2872" s="96">
        <v>1.1999178000000001E-3</v>
      </c>
      <c r="DF2872" s="72">
        <v>666.01</v>
      </c>
      <c r="DG2872" s="96">
        <v>1</v>
      </c>
      <c r="DH2872" s="72">
        <v>666.01</v>
      </c>
      <c r="DI2872" s="72">
        <v>682.38527009999996</v>
      </c>
      <c r="DJ2872" s="96">
        <v>1</v>
      </c>
      <c r="DK2872" s="72">
        <v>666.01</v>
      </c>
      <c r="DL2872" s="96">
        <v>1</v>
      </c>
      <c r="DM2872" s="72">
        <v>666.01</v>
      </c>
      <c r="DN2872" s="96">
        <v>1</v>
      </c>
      <c r="DO2872" s="96">
        <v>4.6220000000000002E-3</v>
      </c>
      <c r="DP2872" s="72">
        <v>3.08</v>
      </c>
      <c r="DQ2872" s="72">
        <v>662.93</v>
      </c>
      <c r="DR2872" t="s">
        <v>867</v>
      </c>
      <c r="DT2872" t="s">
        <v>1754</v>
      </c>
    </row>
    <row r="2873" spans="1:124" x14ac:dyDescent="0.3">
      <c r="A2873" t="s">
        <v>1760</v>
      </c>
      <c r="B2873">
        <v>46110</v>
      </c>
      <c r="C2873" s="95">
        <v>789</v>
      </c>
      <c r="D2873" s="95">
        <v>3097472</v>
      </c>
      <c r="E2873" s="95">
        <v>754</v>
      </c>
      <c r="F2873" s="95">
        <v>2360630</v>
      </c>
      <c r="G2873" s="95">
        <v>147</v>
      </c>
      <c r="H2873" s="95">
        <v>404659</v>
      </c>
      <c r="I2873" s="95">
        <v>131</v>
      </c>
      <c r="J2873" s="95">
        <v>398677</v>
      </c>
      <c r="K2873" s="95">
        <v>776</v>
      </c>
      <c r="L2873" s="95">
        <v>3302312</v>
      </c>
      <c r="M2873" s="95">
        <v>740</v>
      </c>
      <c r="N2873" s="95">
        <v>2333814</v>
      </c>
      <c r="O2873" s="95">
        <v>162</v>
      </c>
      <c r="P2873" s="95">
        <v>471140</v>
      </c>
      <c r="Q2873" s="95">
        <v>142</v>
      </c>
      <c r="R2873" s="95">
        <v>420921</v>
      </c>
      <c r="S2873" s="95">
        <v>769</v>
      </c>
      <c r="T2873" s="95">
        <v>3715249</v>
      </c>
      <c r="U2873" s="95">
        <v>727</v>
      </c>
      <c r="V2873" s="95">
        <v>2823465</v>
      </c>
      <c r="W2873" s="95">
        <v>161</v>
      </c>
      <c r="X2873" s="95">
        <v>551232</v>
      </c>
      <c r="Y2873" s="95">
        <v>138</v>
      </c>
      <c r="Z2873" s="95">
        <v>589313</v>
      </c>
      <c r="AA2873" s="95">
        <v>755</v>
      </c>
      <c r="AB2873" s="95">
        <v>3163520</v>
      </c>
      <c r="AC2873" s="95">
        <v>712</v>
      </c>
      <c r="AD2873" s="95">
        <v>2708902</v>
      </c>
      <c r="AE2873" s="95">
        <v>156</v>
      </c>
      <c r="AF2873" s="95">
        <v>458806</v>
      </c>
      <c r="AG2873" s="95">
        <v>139</v>
      </c>
      <c r="AH2873" s="95">
        <v>684347</v>
      </c>
      <c r="AI2873" s="95">
        <v>738</v>
      </c>
      <c r="AJ2873" s="95">
        <v>3154132.63</v>
      </c>
      <c r="AK2873" s="95">
        <v>686</v>
      </c>
      <c r="AL2873" s="95">
        <v>2757094.55</v>
      </c>
      <c r="AM2873" s="95">
        <v>140</v>
      </c>
      <c r="AN2873" s="95">
        <v>245107</v>
      </c>
      <c r="AO2873" s="95">
        <v>125</v>
      </c>
      <c r="AP2873" s="95">
        <v>539853.98</v>
      </c>
      <c r="AQ2873" s="72">
        <v>311.8</v>
      </c>
      <c r="AR2873" s="72">
        <v>259.82</v>
      </c>
      <c r="AS2873" s="72">
        <v>571.62</v>
      </c>
      <c r="AT2873" s="95">
        <v>3502131</v>
      </c>
      <c r="AU2873" s="95">
        <v>2759307</v>
      </c>
      <c r="AV2873" s="95">
        <v>936</v>
      </c>
      <c r="AW2873" s="95">
        <v>885</v>
      </c>
      <c r="AX2873" s="72">
        <v>335.24</v>
      </c>
      <c r="AY2873" s="72">
        <v>260.27</v>
      </c>
      <c r="AZ2873" s="72">
        <v>595.51</v>
      </c>
      <c r="BA2873" s="95">
        <v>3773452</v>
      </c>
      <c r="BB2873" s="95">
        <v>2754735</v>
      </c>
      <c r="BC2873" s="95">
        <v>938</v>
      </c>
      <c r="BD2873" s="95">
        <v>882</v>
      </c>
      <c r="BE2873" s="72">
        <v>382.3</v>
      </c>
      <c r="BF2873" s="72">
        <v>328.78</v>
      </c>
      <c r="BG2873" s="72">
        <v>711.08</v>
      </c>
      <c r="BH2873" s="95">
        <v>4266481</v>
      </c>
      <c r="BI2873" s="95">
        <v>3412778</v>
      </c>
      <c r="BJ2873" s="95">
        <v>930</v>
      </c>
      <c r="BK2873" s="95">
        <v>865</v>
      </c>
      <c r="BL2873" s="72">
        <v>331.35</v>
      </c>
      <c r="BM2873" s="72">
        <v>332.28</v>
      </c>
      <c r="BN2873" s="72">
        <v>663.63</v>
      </c>
      <c r="BO2873" s="95">
        <v>3622326</v>
      </c>
      <c r="BP2873" s="95">
        <v>3393249</v>
      </c>
      <c r="BQ2873" s="95">
        <v>911</v>
      </c>
      <c r="BR2873" s="95">
        <v>851</v>
      </c>
      <c r="BS2873" s="72">
        <v>322.63</v>
      </c>
      <c r="BT2873" s="72">
        <v>338.77</v>
      </c>
      <c r="BU2873" s="72">
        <v>661.4</v>
      </c>
      <c r="BV2873" s="95">
        <v>3399239.63</v>
      </c>
      <c r="BW2873" s="95">
        <v>3296948.53</v>
      </c>
      <c r="BX2873" s="95">
        <v>878</v>
      </c>
      <c r="BY2873" s="95">
        <v>811</v>
      </c>
      <c r="BZ2873" s="95">
        <v>912</v>
      </c>
      <c r="CA2873" s="95">
        <v>911</v>
      </c>
      <c r="CB2873" s="95">
        <v>899</v>
      </c>
      <c r="CC2873" s="95">
        <v>883</v>
      </c>
      <c r="CD2873" s="95">
        <v>845</v>
      </c>
      <c r="CE2873" s="72">
        <v>650.75523149000003</v>
      </c>
      <c r="CF2873" s="72">
        <v>676.59346364999999</v>
      </c>
      <c r="CG2873" s="72">
        <v>712.40329333</v>
      </c>
      <c r="CH2873" s="72">
        <v>716.50152150999998</v>
      </c>
      <c r="CI2873" s="72">
        <v>731.52548966999996</v>
      </c>
      <c r="CJ2873" s="96">
        <v>0.87839478250000003</v>
      </c>
      <c r="CK2873" s="96">
        <v>0.88015925660000005</v>
      </c>
      <c r="CL2873" s="96">
        <v>0.9981424941</v>
      </c>
      <c r="CM2873" s="96">
        <v>0.92620877980000005</v>
      </c>
      <c r="CN2873" s="96">
        <v>0.90413800929999999</v>
      </c>
      <c r="CO2873" s="96">
        <v>0.88338944129999997</v>
      </c>
      <c r="CP2873" s="96">
        <v>1.0385098821000001</v>
      </c>
      <c r="CQ2873" s="96">
        <v>0.99584056389999998</v>
      </c>
      <c r="CR2873" s="96">
        <v>1.0428473909</v>
      </c>
      <c r="CS2873" s="95">
        <v>874</v>
      </c>
      <c r="CT2873" s="95">
        <v>874</v>
      </c>
      <c r="CU2873" s="95">
        <v>869</v>
      </c>
      <c r="CV2873" s="95">
        <v>864</v>
      </c>
      <c r="CW2873" s="95">
        <v>853</v>
      </c>
      <c r="CX2873" s="96">
        <v>0.87622336099999998</v>
      </c>
      <c r="CY2873" s="96">
        <v>0.88301609999999997</v>
      </c>
      <c r="CZ2873" s="96">
        <v>0.86468770100000003</v>
      </c>
      <c r="DA2873" s="96">
        <v>0.90508766100000004</v>
      </c>
      <c r="DB2873" s="96">
        <v>0.88818897799999996</v>
      </c>
      <c r="DC2873">
        <v>2013</v>
      </c>
      <c r="DD2873" s="6">
        <v>858.8</v>
      </c>
      <c r="DE2873" s="96">
        <v>1.5431246000000001E-3</v>
      </c>
      <c r="DF2873" s="72">
        <v>799.66</v>
      </c>
      <c r="DG2873" s="96">
        <v>1</v>
      </c>
      <c r="DH2873" s="72">
        <v>799.66</v>
      </c>
      <c r="DI2873" s="72">
        <v>744.50795353000001</v>
      </c>
      <c r="DJ2873" s="96">
        <v>0.92671462709999997</v>
      </c>
      <c r="DK2873" s="72">
        <v>795.61816170999998</v>
      </c>
      <c r="DL2873" s="96">
        <v>1.0092854919000001</v>
      </c>
      <c r="DM2873" s="72">
        <v>803.00586770999996</v>
      </c>
      <c r="DN2873" s="96">
        <v>1</v>
      </c>
      <c r="DO2873" s="96">
        <v>5.7809999999999997E-3</v>
      </c>
      <c r="DP2873" s="72">
        <v>4.6399999999999997</v>
      </c>
      <c r="DQ2873" s="72">
        <v>798.37</v>
      </c>
      <c r="DR2873" t="s">
        <v>1760</v>
      </c>
      <c r="DT2873" t="s">
        <v>1754</v>
      </c>
    </row>
    <row r="2874" spans="1:124" x14ac:dyDescent="0.3">
      <c r="A2874" t="s">
        <v>508</v>
      </c>
      <c r="B2874">
        <v>46120</v>
      </c>
      <c r="C2874" s="95">
        <v>1049</v>
      </c>
      <c r="D2874" s="95">
        <v>3230538</v>
      </c>
      <c r="E2874" s="95">
        <v>1002</v>
      </c>
      <c r="F2874" s="95">
        <v>2908968</v>
      </c>
      <c r="G2874" s="95">
        <v>109</v>
      </c>
      <c r="H2874" s="95">
        <v>401981</v>
      </c>
      <c r="I2874" s="95">
        <v>97</v>
      </c>
      <c r="J2874" s="95">
        <v>258005</v>
      </c>
      <c r="K2874" s="95">
        <v>1001</v>
      </c>
      <c r="L2874" s="95">
        <v>3312633</v>
      </c>
      <c r="M2874" s="95">
        <v>951</v>
      </c>
      <c r="N2874" s="95">
        <v>2884097</v>
      </c>
      <c r="O2874" s="95">
        <v>121</v>
      </c>
      <c r="P2874" s="95">
        <v>477944</v>
      </c>
      <c r="Q2874" s="95">
        <v>103</v>
      </c>
      <c r="R2874" s="95">
        <v>342935</v>
      </c>
      <c r="S2874" s="95">
        <v>984</v>
      </c>
      <c r="T2874" s="95">
        <v>3869690</v>
      </c>
      <c r="U2874" s="95">
        <v>926</v>
      </c>
      <c r="V2874" s="95">
        <v>3250877</v>
      </c>
      <c r="W2874" s="95">
        <v>130</v>
      </c>
      <c r="X2874" s="95">
        <v>264123</v>
      </c>
      <c r="Y2874" s="95">
        <v>108</v>
      </c>
      <c r="Z2874" s="95">
        <v>366130</v>
      </c>
      <c r="AA2874" s="95">
        <v>997</v>
      </c>
      <c r="AB2874" s="95">
        <v>3298901</v>
      </c>
      <c r="AC2874" s="95">
        <v>931</v>
      </c>
      <c r="AD2874" s="95">
        <v>3463039</v>
      </c>
      <c r="AE2874" s="95">
        <v>135</v>
      </c>
      <c r="AF2874" s="95">
        <v>574201</v>
      </c>
      <c r="AG2874" s="95">
        <v>111</v>
      </c>
      <c r="AH2874" s="95">
        <v>432335</v>
      </c>
      <c r="AI2874" s="95">
        <v>1018</v>
      </c>
      <c r="AJ2874" s="95">
        <v>3648876</v>
      </c>
      <c r="AK2874" s="95">
        <v>948</v>
      </c>
      <c r="AL2874" s="95">
        <v>3874591</v>
      </c>
      <c r="AM2874" s="95">
        <v>142</v>
      </c>
      <c r="AN2874" s="95">
        <v>496578</v>
      </c>
      <c r="AO2874" s="95">
        <v>120</v>
      </c>
      <c r="AP2874" s="95">
        <v>434159</v>
      </c>
      <c r="AQ2874" s="72">
        <v>261.41000000000003</v>
      </c>
      <c r="AR2874" s="72">
        <v>240.14</v>
      </c>
      <c r="AS2874" s="72">
        <v>501.55</v>
      </c>
      <c r="AT2874" s="95">
        <v>3632519</v>
      </c>
      <c r="AU2874" s="95">
        <v>3166973</v>
      </c>
      <c r="AV2874" s="95">
        <v>1158</v>
      </c>
      <c r="AW2874" s="95">
        <v>1099</v>
      </c>
      <c r="AX2874" s="72">
        <v>281.52999999999997</v>
      </c>
      <c r="AY2874" s="72">
        <v>255.14</v>
      </c>
      <c r="AZ2874" s="72">
        <v>536.66999999999996</v>
      </c>
      <c r="BA2874" s="95">
        <v>3790577</v>
      </c>
      <c r="BB2874" s="95">
        <v>3227032</v>
      </c>
      <c r="BC2874" s="95">
        <v>1122</v>
      </c>
      <c r="BD2874" s="95">
        <v>1054</v>
      </c>
      <c r="BE2874" s="72">
        <v>309.23</v>
      </c>
      <c r="BF2874" s="72">
        <v>291.51</v>
      </c>
      <c r="BG2874" s="72">
        <v>600.74</v>
      </c>
      <c r="BH2874" s="95">
        <v>4133813</v>
      </c>
      <c r="BI2874" s="95">
        <v>3617007</v>
      </c>
      <c r="BJ2874" s="95">
        <v>1114</v>
      </c>
      <c r="BK2874" s="95">
        <v>1034</v>
      </c>
      <c r="BL2874" s="72">
        <v>285.12</v>
      </c>
      <c r="BM2874" s="72">
        <v>311.52999999999997</v>
      </c>
      <c r="BN2874" s="72">
        <v>596.65</v>
      </c>
      <c r="BO2874" s="95">
        <v>3873102</v>
      </c>
      <c r="BP2874" s="95">
        <v>3895374</v>
      </c>
      <c r="BQ2874" s="95">
        <v>1132</v>
      </c>
      <c r="BR2874" s="95">
        <v>1042</v>
      </c>
      <c r="BS2874" s="72">
        <v>297.81</v>
      </c>
      <c r="BT2874" s="72">
        <v>336.2</v>
      </c>
      <c r="BU2874" s="72">
        <v>634.01</v>
      </c>
      <c r="BV2874" s="95">
        <v>4145454</v>
      </c>
      <c r="BW2874" s="95">
        <v>4308750</v>
      </c>
      <c r="BX2874" s="95">
        <v>1160</v>
      </c>
      <c r="BY2874" s="95">
        <v>1068</v>
      </c>
      <c r="BZ2874" s="95">
        <v>1130</v>
      </c>
      <c r="CA2874" s="95">
        <v>1089</v>
      </c>
      <c r="CB2874" s="95">
        <v>1075</v>
      </c>
      <c r="CC2874" s="95">
        <v>1089</v>
      </c>
      <c r="CD2874" s="95">
        <v>1115</v>
      </c>
      <c r="CE2874" s="72">
        <v>650.75523149000003</v>
      </c>
      <c r="CF2874" s="72">
        <v>676.59346364999999</v>
      </c>
      <c r="CG2874" s="72">
        <v>712.40329333</v>
      </c>
      <c r="CH2874" s="72">
        <v>716.50152150999998</v>
      </c>
      <c r="CI2874" s="72">
        <v>731.52548966999996</v>
      </c>
      <c r="CJ2874" s="96">
        <v>0.77071988930000002</v>
      </c>
      <c r="CK2874" s="96">
        <v>0.79319418360000005</v>
      </c>
      <c r="CL2874" s="96">
        <v>0.84325831399999995</v>
      </c>
      <c r="CM2874" s="96">
        <v>0.83272677319999999</v>
      </c>
      <c r="CN2874" s="96">
        <v>0.86669570500000004</v>
      </c>
      <c r="CO2874" s="96">
        <v>0.76692215610000003</v>
      </c>
      <c r="CP2874" s="96">
        <v>1.0709287329999999</v>
      </c>
      <c r="CQ2874" s="96">
        <v>0.99584056389999998</v>
      </c>
      <c r="CR2874" s="96">
        <v>1.0754016445000001</v>
      </c>
      <c r="CS2874" s="95">
        <v>1040</v>
      </c>
      <c r="CT2874" s="95">
        <v>1018</v>
      </c>
      <c r="CU2874" s="95">
        <v>1014</v>
      </c>
      <c r="CV2874" s="95">
        <v>1021</v>
      </c>
      <c r="CW2874" s="95">
        <v>1023</v>
      </c>
      <c r="CX2874" s="96">
        <v>0.74643995600000002</v>
      </c>
      <c r="CY2874" s="96">
        <v>0.733838824</v>
      </c>
      <c r="CZ2874" s="96">
        <v>0.78180310399999997</v>
      </c>
      <c r="DA2874" s="96">
        <v>0.78124699099999995</v>
      </c>
      <c r="DB2874" s="96">
        <v>0.79161950000000003</v>
      </c>
      <c r="DC2874">
        <v>2013</v>
      </c>
      <c r="DD2874" s="6">
        <v>1059.4000000000001</v>
      </c>
      <c r="DE2874" s="96">
        <v>1.5881196E-3</v>
      </c>
      <c r="DF2874" s="72">
        <v>824.59</v>
      </c>
      <c r="DG2874" s="96">
        <v>1</v>
      </c>
      <c r="DH2874" s="72">
        <v>824.59</v>
      </c>
      <c r="DI2874" s="72">
        <v>682.38527009999996</v>
      </c>
      <c r="DJ2874" s="96">
        <v>1</v>
      </c>
      <c r="DK2874" s="72">
        <v>824.59</v>
      </c>
      <c r="DL2874" s="96">
        <v>1</v>
      </c>
      <c r="DM2874" s="72">
        <v>824.59</v>
      </c>
      <c r="DN2874" s="96">
        <v>1</v>
      </c>
      <c r="DO2874" s="96">
        <v>6.8149999999999999E-3</v>
      </c>
      <c r="DP2874" s="72">
        <v>5.62</v>
      </c>
      <c r="DQ2874" s="72">
        <v>818.97</v>
      </c>
      <c r="DR2874" t="s">
        <v>508</v>
      </c>
      <c r="DT2874" t="s">
        <v>1754</v>
      </c>
    </row>
    <row r="2875" spans="1:124" x14ac:dyDescent="0.3">
      <c r="A2875" t="s">
        <v>1761</v>
      </c>
      <c r="B2875">
        <v>46130</v>
      </c>
      <c r="C2875" s="95">
        <v>1324</v>
      </c>
      <c r="D2875" s="95">
        <v>5050796</v>
      </c>
      <c r="E2875" s="95">
        <v>1268</v>
      </c>
      <c r="F2875" s="95">
        <v>3456643</v>
      </c>
      <c r="G2875" s="95">
        <v>173</v>
      </c>
      <c r="H2875" s="95">
        <v>227570</v>
      </c>
      <c r="I2875" s="95">
        <v>150</v>
      </c>
      <c r="J2875" s="95">
        <v>639352</v>
      </c>
      <c r="K2875" s="95">
        <v>1237</v>
      </c>
      <c r="L2875" s="95">
        <v>5513638</v>
      </c>
      <c r="M2875" s="95">
        <v>1189</v>
      </c>
      <c r="N2875" s="95">
        <v>3651269</v>
      </c>
      <c r="O2875" s="95">
        <v>178</v>
      </c>
      <c r="P2875" s="95">
        <v>305432</v>
      </c>
      <c r="Q2875" s="95">
        <v>155</v>
      </c>
      <c r="R2875" s="95">
        <v>697507</v>
      </c>
      <c r="S2875" s="95">
        <v>1222</v>
      </c>
      <c r="T2875" s="95">
        <v>4731169</v>
      </c>
      <c r="U2875" s="95">
        <v>1159</v>
      </c>
      <c r="V2875" s="95">
        <v>3447250</v>
      </c>
      <c r="W2875" s="95">
        <v>190</v>
      </c>
      <c r="X2875" s="95">
        <v>358848</v>
      </c>
      <c r="Y2875" s="95">
        <v>168</v>
      </c>
      <c r="Z2875" s="95">
        <v>785324</v>
      </c>
      <c r="AA2875" s="95">
        <v>1197</v>
      </c>
      <c r="AB2875" s="95">
        <v>3280508</v>
      </c>
      <c r="AC2875" s="95">
        <v>1125</v>
      </c>
      <c r="AD2875" s="95">
        <v>3360567</v>
      </c>
      <c r="AE2875" s="95">
        <v>199</v>
      </c>
      <c r="AF2875" s="95">
        <v>608681</v>
      </c>
      <c r="AG2875" s="95">
        <v>170</v>
      </c>
      <c r="AH2875" s="95">
        <v>924766</v>
      </c>
      <c r="AI2875" s="95">
        <v>1197</v>
      </c>
      <c r="AJ2875" s="95">
        <v>3676605.95</v>
      </c>
      <c r="AK2875" s="95">
        <v>1120</v>
      </c>
      <c r="AL2875" s="95">
        <v>4020191.5</v>
      </c>
      <c r="AM2875" s="95">
        <v>204</v>
      </c>
      <c r="AN2875" s="95">
        <v>826633</v>
      </c>
      <c r="AO2875" s="95">
        <v>179</v>
      </c>
      <c r="AP2875" s="95">
        <v>1016309</v>
      </c>
      <c r="AQ2875" s="72">
        <v>293.83</v>
      </c>
      <c r="AR2875" s="72">
        <v>240.71</v>
      </c>
      <c r="AS2875" s="72">
        <v>534.54</v>
      </c>
      <c r="AT2875" s="95">
        <v>5278366</v>
      </c>
      <c r="AU2875" s="95">
        <v>4095995</v>
      </c>
      <c r="AV2875" s="95">
        <v>1497</v>
      </c>
      <c r="AW2875" s="95">
        <v>1418</v>
      </c>
      <c r="AX2875" s="72">
        <v>342.7</v>
      </c>
      <c r="AY2875" s="72">
        <v>269.64</v>
      </c>
      <c r="AZ2875" s="72">
        <v>612.34</v>
      </c>
      <c r="BA2875" s="95">
        <v>5819070</v>
      </c>
      <c r="BB2875" s="95">
        <v>4348776</v>
      </c>
      <c r="BC2875" s="95">
        <v>1415</v>
      </c>
      <c r="BD2875" s="95">
        <v>1344</v>
      </c>
      <c r="BE2875" s="72">
        <v>300.39999999999998</v>
      </c>
      <c r="BF2875" s="72">
        <v>265.8</v>
      </c>
      <c r="BG2875" s="72">
        <v>566.20000000000005</v>
      </c>
      <c r="BH2875" s="95">
        <v>5090017</v>
      </c>
      <c r="BI2875" s="95">
        <v>4232574</v>
      </c>
      <c r="BJ2875" s="95">
        <v>1412</v>
      </c>
      <c r="BK2875" s="95">
        <v>1327</v>
      </c>
      <c r="BL2875" s="72">
        <v>232.16</v>
      </c>
      <c r="BM2875" s="72">
        <v>275.76</v>
      </c>
      <c r="BN2875" s="72">
        <v>507.92</v>
      </c>
      <c r="BO2875" s="95">
        <v>3889189</v>
      </c>
      <c r="BP2875" s="95">
        <v>4285333</v>
      </c>
      <c r="BQ2875" s="95">
        <v>1396</v>
      </c>
      <c r="BR2875" s="95">
        <v>1295</v>
      </c>
      <c r="BS2875" s="72">
        <v>267.86</v>
      </c>
      <c r="BT2875" s="72">
        <v>323.10000000000002</v>
      </c>
      <c r="BU2875" s="72">
        <v>590.96</v>
      </c>
      <c r="BV2875" s="95">
        <v>4503238.95</v>
      </c>
      <c r="BW2875" s="95">
        <v>5036500.5</v>
      </c>
      <c r="BX2875" s="95">
        <v>1401</v>
      </c>
      <c r="BY2875" s="95">
        <v>1299</v>
      </c>
      <c r="BZ2875" s="95">
        <v>1459</v>
      </c>
      <c r="CA2875" s="95">
        <v>1381</v>
      </c>
      <c r="CB2875" s="95">
        <v>1371</v>
      </c>
      <c r="CC2875" s="95">
        <v>1348</v>
      </c>
      <c r="CD2875" s="95">
        <v>1351</v>
      </c>
      <c r="CE2875" s="72">
        <v>650.75523149000003</v>
      </c>
      <c r="CF2875" s="72">
        <v>676.59346364999999</v>
      </c>
      <c r="CG2875" s="72">
        <v>712.40329333</v>
      </c>
      <c r="CH2875" s="72">
        <v>716.50152150999998</v>
      </c>
      <c r="CI2875" s="72">
        <v>731.52548966999996</v>
      </c>
      <c r="CJ2875" s="96">
        <v>0.82141483329999998</v>
      </c>
      <c r="CK2875" s="96">
        <v>0.90503386880000003</v>
      </c>
      <c r="CL2875" s="96">
        <v>0.79477454039999995</v>
      </c>
      <c r="CM2875" s="96">
        <v>0.7088889343</v>
      </c>
      <c r="CN2875" s="96">
        <v>0.80784608099999999</v>
      </c>
      <c r="CO2875" s="96">
        <v>0.86956202169999997</v>
      </c>
      <c r="CP2875" s="96">
        <v>0.92873381239999997</v>
      </c>
      <c r="CQ2875" s="96">
        <v>0.99584056389999998</v>
      </c>
      <c r="CR2875" s="96">
        <v>0.93261282320000005</v>
      </c>
      <c r="CS2875" s="95">
        <v>1392</v>
      </c>
      <c r="CT2875" s="95">
        <v>1340</v>
      </c>
      <c r="CU2875" s="95">
        <v>1319</v>
      </c>
      <c r="CV2875" s="95">
        <v>1280</v>
      </c>
      <c r="CW2875" s="95">
        <v>1294</v>
      </c>
      <c r="CX2875" s="96">
        <v>0.89627231900000004</v>
      </c>
      <c r="CY2875" s="96">
        <v>0.89148446299999995</v>
      </c>
      <c r="CZ2875" s="96">
        <v>0.86785380700000003</v>
      </c>
      <c r="DA2875" s="96">
        <v>0.85294952999999996</v>
      </c>
      <c r="DB2875" s="96">
        <v>0.83630106299999996</v>
      </c>
      <c r="DC2875">
        <v>2013</v>
      </c>
      <c r="DD2875" s="6">
        <v>1336.6</v>
      </c>
      <c r="DE2875" s="96">
        <v>2.0552254000000001E-3</v>
      </c>
      <c r="DF2875" s="72">
        <v>714.77</v>
      </c>
      <c r="DG2875" s="96">
        <v>1</v>
      </c>
      <c r="DH2875" s="72">
        <v>714.77</v>
      </c>
      <c r="DI2875" s="72">
        <v>682.38527009999996</v>
      </c>
      <c r="DJ2875" s="96">
        <v>1</v>
      </c>
      <c r="DK2875" s="72">
        <v>714.77</v>
      </c>
      <c r="DL2875" s="96">
        <v>1</v>
      </c>
      <c r="DM2875" s="72">
        <v>714.77</v>
      </c>
      <c r="DN2875" s="96">
        <v>1</v>
      </c>
      <c r="DO2875" s="96">
        <v>8.7939999999999997E-3</v>
      </c>
      <c r="DP2875" s="72">
        <v>6.29</v>
      </c>
      <c r="DQ2875" s="72">
        <v>708.48</v>
      </c>
      <c r="DR2875" t="s">
        <v>1761</v>
      </c>
      <c r="DT2875" t="s">
        <v>1754</v>
      </c>
    </row>
    <row r="2876" spans="1:124" x14ac:dyDescent="0.3">
      <c r="A2876" t="s">
        <v>52</v>
      </c>
      <c r="B2876">
        <v>46140</v>
      </c>
      <c r="C2876" s="95">
        <v>736</v>
      </c>
      <c r="D2876" s="95">
        <v>2091384</v>
      </c>
      <c r="E2876" s="95">
        <v>698</v>
      </c>
      <c r="F2876" s="95">
        <v>1871630</v>
      </c>
      <c r="G2876" s="95">
        <v>51</v>
      </c>
      <c r="H2876" s="95">
        <v>69402</v>
      </c>
      <c r="I2876" s="95">
        <v>40</v>
      </c>
      <c r="J2876" s="95">
        <v>59238</v>
      </c>
      <c r="K2876" s="95">
        <v>764</v>
      </c>
      <c r="L2876" s="95">
        <v>2596972</v>
      </c>
      <c r="M2876" s="95">
        <v>719</v>
      </c>
      <c r="N2876" s="95">
        <v>2118665</v>
      </c>
      <c r="O2876" s="95">
        <v>54</v>
      </c>
      <c r="P2876" s="95">
        <v>280688</v>
      </c>
      <c r="Q2876" s="95">
        <v>42</v>
      </c>
      <c r="R2876" s="95">
        <v>136671</v>
      </c>
      <c r="S2876" s="95">
        <v>706</v>
      </c>
      <c r="T2876" s="95">
        <v>2354075</v>
      </c>
      <c r="U2876" s="95">
        <v>651</v>
      </c>
      <c r="V2876" s="95">
        <v>2039904</v>
      </c>
      <c r="W2876" s="95">
        <v>52</v>
      </c>
      <c r="X2876" s="95">
        <v>611877</v>
      </c>
      <c r="Y2876" s="95">
        <v>41</v>
      </c>
      <c r="Z2876" s="95">
        <v>249884</v>
      </c>
      <c r="AA2876" s="95">
        <v>678</v>
      </c>
      <c r="AB2876" s="95">
        <v>1768828</v>
      </c>
      <c r="AC2876" s="95">
        <v>623</v>
      </c>
      <c r="AD2876" s="95">
        <v>2312058</v>
      </c>
      <c r="AE2876" s="95">
        <v>47</v>
      </c>
      <c r="AF2876" s="95">
        <v>134712</v>
      </c>
      <c r="AG2876" s="95">
        <v>39</v>
      </c>
      <c r="AH2876" s="95">
        <v>159393</v>
      </c>
      <c r="AI2876" s="95">
        <v>691</v>
      </c>
      <c r="AJ2876" s="95">
        <v>1740899.71</v>
      </c>
      <c r="AK2876" s="95">
        <v>633</v>
      </c>
      <c r="AL2876" s="95">
        <v>2356881.63</v>
      </c>
      <c r="AM2876" s="95">
        <v>44</v>
      </c>
      <c r="AN2876" s="95">
        <v>151348</v>
      </c>
      <c r="AO2876" s="95">
        <v>35</v>
      </c>
      <c r="AP2876" s="95">
        <v>147956</v>
      </c>
      <c r="AQ2876" s="72">
        <v>228.8</v>
      </c>
      <c r="AR2876" s="72">
        <v>218.03</v>
      </c>
      <c r="AS2876" s="72">
        <v>446.83</v>
      </c>
      <c r="AT2876" s="95">
        <v>2160786</v>
      </c>
      <c r="AU2876" s="95">
        <v>1930868</v>
      </c>
      <c r="AV2876" s="95">
        <v>787</v>
      </c>
      <c r="AW2876" s="95">
        <v>738</v>
      </c>
      <c r="AX2876" s="72">
        <v>293.16000000000003</v>
      </c>
      <c r="AY2876" s="72">
        <v>246.97</v>
      </c>
      <c r="AZ2876" s="72">
        <v>540.13</v>
      </c>
      <c r="BA2876" s="95">
        <v>2877660</v>
      </c>
      <c r="BB2876" s="95">
        <v>2255336</v>
      </c>
      <c r="BC2876" s="95">
        <v>818</v>
      </c>
      <c r="BD2876" s="95">
        <v>761</v>
      </c>
      <c r="BE2876" s="72">
        <v>326.07</v>
      </c>
      <c r="BF2876" s="72">
        <v>275.75</v>
      </c>
      <c r="BG2876" s="72">
        <v>601.82000000000005</v>
      </c>
      <c r="BH2876" s="95">
        <v>2965952</v>
      </c>
      <c r="BI2876" s="95">
        <v>2289788</v>
      </c>
      <c r="BJ2876" s="95">
        <v>758</v>
      </c>
      <c r="BK2876" s="95">
        <v>692</v>
      </c>
      <c r="BL2876" s="72">
        <v>218.8</v>
      </c>
      <c r="BM2876" s="72">
        <v>311.11</v>
      </c>
      <c r="BN2876" s="72">
        <v>529.91</v>
      </c>
      <c r="BO2876" s="95">
        <v>1903540</v>
      </c>
      <c r="BP2876" s="95">
        <v>2471451</v>
      </c>
      <c r="BQ2876" s="95">
        <v>725</v>
      </c>
      <c r="BR2876" s="95">
        <v>662</v>
      </c>
      <c r="BS2876" s="72">
        <v>214.54</v>
      </c>
      <c r="BT2876" s="72">
        <v>312.48</v>
      </c>
      <c r="BU2876" s="72">
        <v>527.02</v>
      </c>
      <c r="BV2876" s="95">
        <v>1892247.71</v>
      </c>
      <c r="BW2876" s="95">
        <v>2504837.63</v>
      </c>
      <c r="BX2876" s="95">
        <v>735</v>
      </c>
      <c r="BY2876" s="95">
        <v>668</v>
      </c>
      <c r="BZ2876" s="95">
        <v>764</v>
      </c>
      <c r="CA2876" s="95">
        <v>791</v>
      </c>
      <c r="CB2876" s="95">
        <v>726</v>
      </c>
      <c r="CC2876" s="95">
        <v>695</v>
      </c>
      <c r="CD2876" s="95">
        <v>702</v>
      </c>
      <c r="CE2876" s="72">
        <v>650.75523149000003</v>
      </c>
      <c r="CF2876" s="72">
        <v>676.59346364999999</v>
      </c>
      <c r="CG2876" s="72">
        <v>712.40329333</v>
      </c>
      <c r="CH2876" s="72">
        <v>716.50152150999998</v>
      </c>
      <c r="CI2876" s="72">
        <v>731.52548966999996</v>
      </c>
      <c r="CJ2876" s="96">
        <v>0.68663297410000002</v>
      </c>
      <c r="CK2876" s="96">
        <v>0.7983080373</v>
      </c>
      <c r="CL2876" s="96">
        <v>0.84477430919999996</v>
      </c>
      <c r="CM2876" s="96">
        <v>0.73957972750000001</v>
      </c>
      <c r="CN2876" s="96">
        <v>0.72043969409999997</v>
      </c>
      <c r="CO2876" s="96">
        <v>0.83182958490000003</v>
      </c>
      <c r="CP2876" s="96">
        <v>0.91118056179999996</v>
      </c>
      <c r="CQ2876" s="96">
        <v>0.99584056389999998</v>
      </c>
      <c r="CR2876" s="96">
        <v>0.91498625850000004</v>
      </c>
      <c r="CS2876" s="95">
        <v>689</v>
      </c>
      <c r="CT2876" s="95">
        <v>738</v>
      </c>
      <c r="CU2876" s="95">
        <v>689</v>
      </c>
      <c r="CV2876" s="95">
        <v>644</v>
      </c>
      <c r="CW2876" s="95">
        <v>661</v>
      </c>
      <c r="CX2876" s="96">
        <v>0.80341404100000002</v>
      </c>
      <c r="CY2876" s="96">
        <v>0.82566260000000002</v>
      </c>
      <c r="CZ2876" s="96">
        <v>0.82435064300000005</v>
      </c>
      <c r="DA2876" s="96">
        <v>0.83786225999999997</v>
      </c>
      <c r="DB2876" s="96">
        <v>0.87025241799999997</v>
      </c>
      <c r="DC2876">
        <v>2013</v>
      </c>
      <c r="DD2876" s="6">
        <v>704.2</v>
      </c>
      <c r="DE2876" s="96">
        <v>2.9068308999999999E-3</v>
      </c>
      <c r="DF2876" s="72">
        <v>700.66</v>
      </c>
      <c r="DG2876" s="96">
        <v>1</v>
      </c>
      <c r="DH2876" s="72">
        <v>700.66</v>
      </c>
      <c r="DI2876" s="72">
        <v>697.82125999000004</v>
      </c>
      <c r="DJ2876" s="96">
        <v>0.83916625290000002</v>
      </c>
      <c r="DK2876" s="72">
        <v>700.20343480999998</v>
      </c>
      <c r="DL2876" s="96">
        <v>1.0092854919000001</v>
      </c>
      <c r="DM2876" s="72">
        <v>706.70516813999996</v>
      </c>
      <c r="DN2876" s="96">
        <v>1</v>
      </c>
      <c r="DO2876" s="96">
        <v>1.0696000000000001E-2</v>
      </c>
      <c r="DP2876" s="72">
        <v>7.56</v>
      </c>
      <c r="DQ2876" s="72">
        <v>699.15</v>
      </c>
      <c r="DR2876" t="s">
        <v>52</v>
      </c>
      <c r="DT2876" t="s">
        <v>1754</v>
      </c>
    </row>
    <row r="2877" spans="1:124" x14ac:dyDescent="0.3">
      <c r="A2877" t="s">
        <v>1762</v>
      </c>
      <c r="B2877">
        <v>46150</v>
      </c>
      <c r="C2877" s="95">
        <v>258</v>
      </c>
      <c r="D2877" s="95">
        <v>745343</v>
      </c>
      <c r="E2877" s="95">
        <v>247</v>
      </c>
      <c r="F2877" s="95">
        <v>731457</v>
      </c>
      <c r="G2877" s="95">
        <v>33</v>
      </c>
      <c r="H2877" s="95">
        <v>15562</v>
      </c>
      <c r="I2877" s="95">
        <v>29</v>
      </c>
      <c r="J2877" s="95">
        <v>60883</v>
      </c>
      <c r="K2877" s="95">
        <v>229</v>
      </c>
      <c r="L2877" s="95">
        <v>593718</v>
      </c>
      <c r="M2877" s="95">
        <v>220</v>
      </c>
      <c r="N2877" s="95">
        <v>744346</v>
      </c>
      <c r="O2877" s="95">
        <v>38</v>
      </c>
      <c r="P2877" s="95">
        <v>106862</v>
      </c>
      <c r="Q2877" s="95">
        <v>34</v>
      </c>
      <c r="R2877" s="95">
        <v>75052</v>
      </c>
      <c r="S2877" s="95">
        <v>222</v>
      </c>
      <c r="T2877" s="95">
        <v>844309</v>
      </c>
      <c r="U2877" s="95">
        <v>213</v>
      </c>
      <c r="V2877" s="95">
        <v>781354</v>
      </c>
      <c r="W2877" s="95">
        <v>39</v>
      </c>
      <c r="X2877" s="95">
        <v>98615</v>
      </c>
      <c r="Y2877" s="95">
        <v>34</v>
      </c>
      <c r="Z2877" s="95">
        <v>125535</v>
      </c>
      <c r="AA2877" s="95">
        <v>217</v>
      </c>
      <c r="AB2877" s="95">
        <v>543505</v>
      </c>
      <c r="AC2877" s="95">
        <v>208</v>
      </c>
      <c r="AD2877" s="95">
        <v>738856</v>
      </c>
      <c r="AE2877" s="95">
        <v>38</v>
      </c>
      <c r="AF2877" s="95">
        <v>60306</v>
      </c>
      <c r="AG2877" s="95">
        <v>34</v>
      </c>
      <c r="AH2877" s="95">
        <v>90296</v>
      </c>
      <c r="AI2877" s="95">
        <v>217</v>
      </c>
      <c r="AJ2877" s="95">
        <v>662234</v>
      </c>
      <c r="AK2877" s="95">
        <v>207</v>
      </c>
      <c r="AL2877" s="95">
        <v>808929</v>
      </c>
      <c r="AM2877" s="95">
        <v>29</v>
      </c>
      <c r="AN2877" s="95">
        <v>205567</v>
      </c>
      <c r="AO2877" s="95">
        <v>25</v>
      </c>
      <c r="AP2877" s="95">
        <v>94019</v>
      </c>
      <c r="AQ2877" s="72">
        <v>217.9</v>
      </c>
      <c r="AR2877" s="72">
        <v>239.23</v>
      </c>
      <c r="AS2877" s="72">
        <v>457.13</v>
      </c>
      <c r="AT2877" s="95">
        <v>760905</v>
      </c>
      <c r="AU2877" s="95">
        <v>792340</v>
      </c>
      <c r="AV2877" s="95">
        <v>291</v>
      </c>
      <c r="AW2877" s="95">
        <v>276</v>
      </c>
      <c r="AX2877" s="72">
        <v>218.66</v>
      </c>
      <c r="AY2877" s="72">
        <v>268.83</v>
      </c>
      <c r="AZ2877" s="72">
        <v>487.49</v>
      </c>
      <c r="BA2877" s="95">
        <v>700580</v>
      </c>
      <c r="BB2877" s="95">
        <v>819398</v>
      </c>
      <c r="BC2877" s="95">
        <v>267</v>
      </c>
      <c r="BD2877" s="95">
        <v>254</v>
      </c>
      <c r="BE2877" s="72">
        <v>301.06</v>
      </c>
      <c r="BF2877" s="72">
        <v>305.97000000000003</v>
      </c>
      <c r="BG2877" s="72">
        <v>607.03</v>
      </c>
      <c r="BH2877" s="95">
        <v>942924</v>
      </c>
      <c r="BI2877" s="95">
        <v>906889</v>
      </c>
      <c r="BJ2877" s="95">
        <v>261</v>
      </c>
      <c r="BK2877" s="95">
        <v>247</v>
      </c>
      <c r="BL2877" s="72">
        <v>197.32</v>
      </c>
      <c r="BM2877" s="72">
        <v>285.52</v>
      </c>
      <c r="BN2877" s="72">
        <v>482.84</v>
      </c>
      <c r="BO2877" s="95">
        <v>603811</v>
      </c>
      <c r="BP2877" s="95">
        <v>829152</v>
      </c>
      <c r="BQ2877" s="95">
        <v>255</v>
      </c>
      <c r="BR2877" s="95">
        <v>242</v>
      </c>
      <c r="BS2877" s="72">
        <v>293.97000000000003</v>
      </c>
      <c r="BT2877" s="72">
        <v>324.33</v>
      </c>
      <c r="BU2877" s="72">
        <v>618.29999999999995</v>
      </c>
      <c r="BV2877" s="95">
        <v>867801</v>
      </c>
      <c r="BW2877" s="95">
        <v>902948</v>
      </c>
      <c r="BX2877" s="95">
        <v>246</v>
      </c>
      <c r="BY2877" s="95">
        <v>232</v>
      </c>
      <c r="BZ2877" s="95">
        <v>284</v>
      </c>
      <c r="CA2877" s="95">
        <v>261</v>
      </c>
      <c r="CB2877" s="95">
        <v>254</v>
      </c>
      <c r="CC2877" s="95">
        <v>249</v>
      </c>
      <c r="CD2877" s="95">
        <v>239</v>
      </c>
      <c r="CE2877" s="72">
        <v>650.75523149000003</v>
      </c>
      <c r="CF2877" s="72">
        <v>676.59346364999999</v>
      </c>
      <c r="CG2877" s="72">
        <v>712.40329333</v>
      </c>
      <c r="CH2877" s="72">
        <v>716.50152150999998</v>
      </c>
      <c r="CI2877" s="72">
        <v>731.52548966999996</v>
      </c>
      <c r="CJ2877" s="96">
        <v>0.70246073769999995</v>
      </c>
      <c r="CK2877" s="96">
        <v>0.72050651710000002</v>
      </c>
      <c r="CL2877" s="96">
        <v>0.85208758250000005</v>
      </c>
      <c r="CM2877" s="96">
        <v>0.67388551939999997</v>
      </c>
      <c r="CN2877" s="96">
        <v>0.84522003499999998</v>
      </c>
      <c r="CO2877" s="96">
        <v>0.85623410919999998</v>
      </c>
      <c r="CP2877" s="96">
        <v>0.8862436923</v>
      </c>
      <c r="CQ2877" s="96">
        <v>0.99584056389999998</v>
      </c>
      <c r="CR2877" s="96">
        <v>0.88994523609999998</v>
      </c>
      <c r="CS2877" s="95">
        <v>266</v>
      </c>
      <c r="CT2877" s="95">
        <v>262</v>
      </c>
      <c r="CU2877" s="95">
        <v>245</v>
      </c>
      <c r="CV2877" s="95">
        <v>251</v>
      </c>
      <c r="CW2877" s="95">
        <v>239</v>
      </c>
      <c r="CX2877" s="96">
        <v>0.77104152500000001</v>
      </c>
      <c r="CY2877" s="96">
        <v>0.87246403699999997</v>
      </c>
      <c r="CZ2877" s="96">
        <v>0.89326927300000003</v>
      </c>
      <c r="DA2877" s="96">
        <v>0.90737623899999997</v>
      </c>
      <c r="DB2877" s="96">
        <v>0.84158430399999995</v>
      </c>
      <c r="DC2877">
        <v>2013</v>
      </c>
      <c r="DD2877" s="6">
        <v>250.2</v>
      </c>
      <c r="DE2877" s="96">
        <v>1.5213958000000001E-3</v>
      </c>
      <c r="DF2877" s="72">
        <v>682.43</v>
      </c>
      <c r="DG2877" s="96">
        <v>1</v>
      </c>
      <c r="DH2877" s="72">
        <v>682.43</v>
      </c>
      <c r="DI2877" s="72">
        <v>682.38527009999996</v>
      </c>
      <c r="DJ2877" s="96">
        <v>0.50019996</v>
      </c>
      <c r="DK2877" s="72">
        <v>682.40764399</v>
      </c>
      <c r="DL2877" s="96">
        <v>1.0092854919000001</v>
      </c>
      <c r="DM2877" s="72">
        <v>688.74413464999998</v>
      </c>
      <c r="DN2877" s="96">
        <v>1</v>
      </c>
      <c r="DO2877" s="96">
        <v>6.5589999999999997E-3</v>
      </c>
      <c r="DP2877" s="72">
        <v>4.5199999999999996</v>
      </c>
      <c r="DQ2877" s="72">
        <v>684.22</v>
      </c>
      <c r="DR2877" t="s">
        <v>1762</v>
      </c>
      <c r="DT2877" t="s">
        <v>1754</v>
      </c>
    </row>
    <row r="2878" spans="1:124" x14ac:dyDescent="0.3">
      <c r="A2878" t="s">
        <v>1763</v>
      </c>
      <c r="B2878">
        <v>46160</v>
      </c>
      <c r="C2878" s="95">
        <v>248</v>
      </c>
      <c r="D2878" s="95">
        <v>595944</v>
      </c>
      <c r="E2878" s="95">
        <v>236</v>
      </c>
      <c r="F2878" s="95">
        <v>885009</v>
      </c>
      <c r="G2878" s="95">
        <v>25</v>
      </c>
      <c r="H2878" s="95">
        <v>52621</v>
      </c>
      <c r="I2878" s="95">
        <v>23</v>
      </c>
      <c r="J2878" s="95">
        <v>95364</v>
      </c>
      <c r="K2878" s="95">
        <v>246</v>
      </c>
      <c r="L2878" s="95">
        <v>1128532</v>
      </c>
      <c r="M2878" s="95">
        <v>232</v>
      </c>
      <c r="N2878" s="95">
        <v>833635</v>
      </c>
      <c r="O2878" s="95">
        <v>25</v>
      </c>
      <c r="P2878" s="95">
        <v>165309</v>
      </c>
      <c r="Q2878" s="95">
        <v>22</v>
      </c>
      <c r="R2878" s="95">
        <v>57701</v>
      </c>
      <c r="S2878" s="95">
        <v>228</v>
      </c>
      <c r="T2878" s="95">
        <v>851157</v>
      </c>
      <c r="U2878" s="95">
        <v>212</v>
      </c>
      <c r="V2878" s="95">
        <v>766503</v>
      </c>
      <c r="W2878" s="95">
        <v>26</v>
      </c>
      <c r="X2878" s="95">
        <v>36999</v>
      </c>
      <c r="Y2878" s="95">
        <v>22</v>
      </c>
      <c r="Z2878" s="95">
        <v>94309</v>
      </c>
      <c r="AA2878" s="95">
        <v>217</v>
      </c>
      <c r="AB2878" s="95">
        <v>710251</v>
      </c>
      <c r="AC2878" s="95">
        <v>197</v>
      </c>
      <c r="AD2878" s="95">
        <v>768179</v>
      </c>
      <c r="AE2878" s="95">
        <v>27</v>
      </c>
      <c r="AF2878" s="95">
        <v>32735</v>
      </c>
      <c r="AG2878" s="95">
        <v>22</v>
      </c>
      <c r="AH2878" s="95">
        <v>65203</v>
      </c>
      <c r="AI2878" s="95">
        <v>214</v>
      </c>
      <c r="AJ2878" s="95">
        <v>683915</v>
      </c>
      <c r="AK2878" s="95">
        <v>190</v>
      </c>
      <c r="AL2878" s="95">
        <v>804202</v>
      </c>
      <c r="AM2878" s="95">
        <v>29</v>
      </c>
      <c r="AN2878" s="95">
        <v>71215</v>
      </c>
      <c r="AO2878" s="95">
        <v>26</v>
      </c>
      <c r="AP2878" s="95">
        <v>94143</v>
      </c>
      <c r="AQ2878" s="72">
        <v>197.97</v>
      </c>
      <c r="AR2878" s="72">
        <v>315.44</v>
      </c>
      <c r="AS2878" s="72">
        <v>513.41</v>
      </c>
      <c r="AT2878" s="95">
        <v>648565</v>
      </c>
      <c r="AU2878" s="95">
        <v>980373</v>
      </c>
      <c r="AV2878" s="95">
        <v>273</v>
      </c>
      <c r="AW2878" s="95">
        <v>259</v>
      </c>
      <c r="AX2878" s="72">
        <v>397.86</v>
      </c>
      <c r="AY2878" s="72">
        <v>292.43</v>
      </c>
      <c r="AZ2878" s="72">
        <v>690.29</v>
      </c>
      <c r="BA2878" s="95">
        <v>1293841</v>
      </c>
      <c r="BB2878" s="95">
        <v>891336</v>
      </c>
      <c r="BC2878" s="95">
        <v>271</v>
      </c>
      <c r="BD2878" s="95">
        <v>254</v>
      </c>
      <c r="BE2878" s="72">
        <v>291.39</v>
      </c>
      <c r="BF2878" s="72">
        <v>306.56</v>
      </c>
      <c r="BG2878" s="72">
        <v>597.95000000000005</v>
      </c>
      <c r="BH2878" s="95">
        <v>888156</v>
      </c>
      <c r="BI2878" s="95">
        <v>860812</v>
      </c>
      <c r="BJ2878" s="95">
        <v>254</v>
      </c>
      <c r="BK2878" s="95">
        <v>234</v>
      </c>
      <c r="BL2878" s="72">
        <v>253.75</v>
      </c>
      <c r="BM2878" s="72">
        <v>317.12</v>
      </c>
      <c r="BN2878" s="72">
        <v>570.87</v>
      </c>
      <c r="BO2878" s="95">
        <v>742986</v>
      </c>
      <c r="BP2878" s="95">
        <v>833382</v>
      </c>
      <c r="BQ2878" s="95">
        <v>244</v>
      </c>
      <c r="BR2878" s="95">
        <v>219</v>
      </c>
      <c r="BS2878" s="72">
        <v>258.95999999999998</v>
      </c>
      <c r="BT2878" s="72">
        <v>346.58</v>
      </c>
      <c r="BU2878" s="72">
        <v>605.54</v>
      </c>
      <c r="BV2878" s="95">
        <v>755130</v>
      </c>
      <c r="BW2878" s="95">
        <v>898345</v>
      </c>
      <c r="BX2878" s="95">
        <v>243</v>
      </c>
      <c r="BY2878" s="95">
        <v>216</v>
      </c>
      <c r="BZ2878" s="95">
        <v>266</v>
      </c>
      <c r="CA2878" s="95">
        <v>263</v>
      </c>
      <c r="CB2878" s="95">
        <v>244</v>
      </c>
      <c r="CC2878" s="95">
        <v>232</v>
      </c>
      <c r="CD2878" s="95">
        <v>230</v>
      </c>
      <c r="CE2878" s="72">
        <v>650.75523149000003</v>
      </c>
      <c r="CF2878" s="72">
        <v>676.59346364999999</v>
      </c>
      <c r="CG2878" s="72">
        <v>712.40329333</v>
      </c>
      <c r="CH2878" s="72">
        <v>716.50152150999998</v>
      </c>
      <c r="CI2878" s="72">
        <v>731.52548966999996</v>
      </c>
      <c r="CJ2878" s="96">
        <v>0.78894486770000005</v>
      </c>
      <c r="CK2878" s="96">
        <v>1.0202433767000001</v>
      </c>
      <c r="CL2878" s="96">
        <v>0.8393419929</v>
      </c>
      <c r="CM2878" s="96">
        <v>0.79674638900000005</v>
      </c>
      <c r="CN2878" s="96">
        <v>0.82777703380000001</v>
      </c>
      <c r="CO2878" s="96">
        <v>0.77961417129999999</v>
      </c>
      <c r="CP2878" s="96">
        <v>1.096197021</v>
      </c>
      <c r="CQ2878" s="96">
        <v>0.99584056389999998</v>
      </c>
      <c r="CR2878" s="96">
        <v>1.1007754696000001</v>
      </c>
      <c r="CS2878" s="95">
        <v>254</v>
      </c>
      <c r="CT2878" s="95">
        <v>247</v>
      </c>
      <c r="CU2878" s="95">
        <v>229</v>
      </c>
      <c r="CV2878" s="95">
        <v>217</v>
      </c>
      <c r="CW2878" s="95">
        <v>217</v>
      </c>
      <c r="CX2878" s="96">
        <v>0.83747296699999996</v>
      </c>
      <c r="CY2878" s="96">
        <v>0.80109254100000005</v>
      </c>
      <c r="CZ2878" s="96">
        <v>0.83351501500000003</v>
      </c>
      <c r="DA2878" s="96">
        <v>0.69318641700000005</v>
      </c>
      <c r="DB2878" s="96">
        <v>0.71698854000000001</v>
      </c>
      <c r="DC2878">
        <v>2013</v>
      </c>
      <c r="DD2878" s="6">
        <v>236.4</v>
      </c>
      <c r="DE2878" s="96">
        <v>2.4614099000000002E-3</v>
      </c>
      <c r="DF2878" s="72">
        <v>843.3</v>
      </c>
      <c r="DG2878" s="96">
        <v>1</v>
      </c>
      <c r="DH2878" s="72">
        <v>843.3</v>
      </c>
      <c r="DI2878" s="72">
        <v>682.38527009999996</v>
      </c>
      <c r="DJ2878" s="96">
        <v>0.4862098312</v>
      </c>
      <c r="DK2878" s="72">
        <v>760.62359376999996</v>
      </c>
      <c r="DL2878" s="96">
        <v>1.0092854919000001</v>
      </c>
      <c r="DM2878" s="72">
        <v>767.68635800000004</v>
      </c>
      <c r="DN2878" s="96">
        <v>1</v>
      </c>
      <c r="DO2878" s="96">
        <v>1.009E-2</v>
      </c>
      <c r="DP2878" s="72">
        <v>7.75</v>
      </c>
      <c r="DQ2878" s="72">
        <v>759.94</v>
      </c>
      <c r="DR2878" t="s">
        <v>1763</v>
      </c>
      <c r="DT2878" t="s">
        <v>1754</v>
      </c>
    </row>
    <row r="2879" spans="1:124" x14ac:dyDescent="0.3">
      <c r="A2879" t="s">
        <v>1764</v>
      </c>
      <c r="B2879">
        <v>46170</v>
      </c>
      <c r="C2879" s="95">
        <v>61692</v>
      </c>
      <c r="D2879" s="95">
        <v>218814392</v>
      </c>
      <c r="E2879" s="95">
        <v>57538</v>
      </c>
      <c r="F2879" s="95">
        <v>181271292</v>
      </c>
      <c r="G2879" s="95">
        <v>11187</v>
      </c>
      <c r="H2879" s="95">
        <v>31212732</v>
      </c>
      <c r="I2879" s="95">
        <v>9322</v>
      </c>
      <c r="J2879" s="95">
        <v>28015674</v>
      </c>
      <c r="K2879" s="95">
        <v>57501</v>
      </c>
      <c r="L2879" s="95">
        <v>215291141</v>
      </c>
      <c r="M2879" s="95">
        <v>52780</v>
      </c>
      <c r="N2879" s="95">
        <v>174819337</v>
      </c>
      <c r="O2879" s="95">
        <v>11319</v>
      </c>
      <c r="P2879" s="95">
        <v>30935270</v>
      </c>
      <c r="Q2879" s="95">
        <v>9437</v>
      </c>
      <c r="R2879" s="95">
        <v>29749521</v>
      </c>
      <c r="S2879" s="95">
        <v>54818</v>
      </c>
      <c r="T2879" s="95">
        <v>209065370</v>
      </c>
      <c r="U2879" s="95">
        <v>49437</v>
      </c>
      <c r="V2879" s="95">
        <v>180165179</v>
      </c>
      <c r="W2879" s="95">
        <v>11561</v>
      </c>
      <c r="X2879" s="95">
        <v>33500337</v>
      </c>
      <c r="Y2879" s="95">
        <v>9633</v>
      </c>
      <c r="Z2879" s="95">
        <v>33549763</v>
      </c>
      <c r="AA2879" s="95">
        <v>52531</v>
      </c>
      <c r="AB2879" s="95">
        <v>164362001</v>
      </c>
      <c r="AC2879" s="95">
        <v>46429</v>
      </c>
      <c r="AD2879" s="95">
        <v>181122138</v>
      </c>
      <c r="AE2879" s="95">
        <v>11229</v>
      </c>
      <c r="AF2879" s="95">
        <v>34000872</v>
      </c>
      <c r="AG2879" s="95">
        <v>9353</v>
      </c>
      <c r="AH2879" s="95">
        <v>35015526</v>
      </c>
      <c r="AI2879" s="95">
        <v>52056</v>
      </c>
      <c r="AJ2879" s="95">
        <v>164834672.15000001</v>
      </c>
      <c r="AK2879" s="95">
        <v>45488</v>
      </c>
      <c r="AL2879" s="95">
        <v>185042228.56</v>
      </c>
      <c r="AM2879" s="95">
        <v>11046</v>
      </c>
      <c r="AN2879" s="95">
        <v>33239560.079999998</v>
      </c>
      <c r="AO2879" s="95">
        <v>9114</v>
      </c>
      <c r="AP2879" s="95">
        <v>35498178.640000001</v>
      </c>
      <c r="AQ2879" s="72">
        <v>285.89</v>
      </c>
      <c r="AR2879" s="72">
        <v>260.85000000000002</v>
      </c>
      <c r="AS2879" s="72">
        <v>546.74</v>
      </c>
      <c r="AT2879" s="95">
        <v>250027124</v>
      </c>
      <c r="AU2879" s="95">
        <v>209286966</v>
      </c>
      <c r="AV2879" s="95">
        <v>72879</v>
      </c>
      <c r="AW2879" s="95">
        <v>66860</v>
      </c>
      <c r="AX2879" s="72">
        <v>298.14999999999998</v>
      </c>
      <c r="AY2879" s="72">
        <v>274</v>
      </c>
      <c r="AZ2879" s="72">
        <v>572.15</v>
      </c>
      <c r="BA2879" s="95">
        <v>246226411</v>
      </c>
      <c r="BB2879" s="95">
        <v>204568858</v>
      </c>
      <c r="BC2879" s="95">
        <v>68820</v>
      </c>
      <c r="BD2879" s="95">
        <v>62217</v>
      </c>
      <c r="BE2879" s="72">
        <v>304.52</v>
      </c>
      <c r="BF2879" s="72">
        <v>301.5</v>
      </c>
      <c r="BG2879" s="72">
        <v>606.02</v>
      </c>
      <c r="BH2879" s="95">
        <v>242565707</v>
      </c>
      <c r="BI2879" s="95">
        <v>213714942</v>
      </c>
      <c r="BJ2879" s="95">
        <v>66379</v>
      </c>
      <c r="BK2879" s="95">
        <v>59070</v>
      </c>
      <c r="BL2879" s="72">
        <v>259.26</v>
      </c>
      <c r="BM2879" s="72">
        <v>322.89</v>
      </c>
      <c r="BN2879" s="72">
        <v>582.15</v>
      </c>
      <c r="BO2879" s="95">
        <v>198362873</v>
      </c>
      <c r="BP2879" s="95">
        <v>216137664</v>
      </c>
      <c r="BQ2879" s="95">
        <v>63760</v>
      </c>
      <c r="BR2879" s="95">
        <v>55782</v>
      </c>
      <c r="BS2879" s="72">
        <v>261.58</v>
      </c>
      <c r="BT2879" s="72">
        <v>336.59</v>
      </c>
      <c r="BU2879" s="72">
        <v>598.16999999999996</v>
      </c>
      <c r="BV2879" s="95">
        <v>198074232.22999999</v>
      </c>
      <c r="BW2879" s="95">
        <v>220540407.19999999</v>
      </c>
      <c r="BX2879" s="95">
        <v>63102</v>
      </c>
      <c r="BY2879" s="95">
        <v>54602</v>
      </c>
      <c r="BZ2879" s="95">
        <v>70010</v>
      </c>
      <c r="CA2879" s="95">
        <v>65638</v>
      </c>
      <c r="CB2879" s="95">
        <v>62856</v>
      </c>
      <c r="CC2879" s="95">
        <v>59973</v>
      </c>
      <c r="CD2879" s="95">
        <v>58944</v>
      </c>
      <c r="CE2879" s="72">
        <v>650.75523149000003</v>
      </c>
      <c r="CF2879" s="72">
        <v>676.59346364999999</v>
      </c>
      <c r="CG2879" s="72">
        <v>712.40329333</v>
      </c>
      <c r="CH2879" s="72">
        <v>716.50152150999998</v>
      </c>
      <c r="CI2879" s="72">
        <v>731.52548966999996</v>
      </c>
      <c r="CJ2879" s="96">
        <v>0.84016228150000005</v>
      </c>
      <c r="CK2879" s="96">
        <v>0.84563335409999996</v>
      </c>
      <c r="CL2879" s="96">
        <v>0.85066984619999997</v>
      </c>
      <c r="CM2879" s="96">
        <v>0.81248955170000003</v>
      </c>
      <c r="CN2879" s="96">
        <v>0.81770219690000001</v>
      </c>
      <c r="CO2879" s="96">
        <v>0.92988345059999999</v>
      </c>
      <c r="CP2879" s="96">
        <v>0.89616762780000003</v>
      </c>
      <c r="CQ2879" s="96">
        <v>0.99584056389999998</v>
      </c>
      <c r="CR2879" s="96">
        <v>0.89991062060000004</v>
      </c>
      <c r="CS2879" s="95">
        <v>62102</v>
      </c>
      <c r="CT2879" s="95">
        <v>59567</v>
      </c>
      <c r="CU2879" s="95">
        <v>56446</v>
      </c>
      <c r="CV2879" s="95">
        <v>52993</v>
      </c>
      <c r="CW2879" s="95">
        <v>51709</v>
      </c>
      <c r="CX2879" s="96">
        <v>0.94006827400000004</v>
      </c>
      <c r="CY2879" s="96">
        <v>0.93284858800000003</v>
      </c>
      <c r="CZ2879" s="96">
        <v>0.93150570899999996</v>
      </c>
      <c r="DA2879" s="96">
        <v>0.92115933900000002</v>
      </c>
      <c r="DB2879" s="96">
        <v>0.92140571199999999</v>
      </c>
      <c r="DC2879">
        <v>2013</v>
      </c>
      <c r="DD2879" s="6">
        <v>59706.2</v>
      </c>
      <c r="DE2879" s="96">
        <v>5.9010737000000004E-3</v>
      </c>
      <c r="DF2879" s="72">
        <v>687.04</v>
      </c>
      <c r="DG2879" s="96">
        <v>1</v>
      </c>
      <c r="DH2879" s="72">
        <v>687.04</v>
      </c>
      <c r="DI2879" s="72">
        <v>690.00357604999999</v>
      </c>
      <c r="DJ2879" s="96">
        <v>1</v>
      </c>
      <c r="DK2879" s="72">
        <v>687.04</v>
      </c>
      <c r="DL2879" s="96">
        <v>1</v>
      </c>
      <c r="DM2879" s="72">
        <v>687.04</v>
      </c>
      <c r="DN2879" s="96">
        <v>1</v>
      </c>
      <c r="DO2879" s="96">
        <v>2.0212000000000001E-2</v>
      </c>
      <c r="DP2879" s="72">
        <v>13.89</v>
      </c>
      <c r="DQ2879" s="72">
        <v>673.15</v>
      </c>
      <c r="DR2879" t="s">
        <v>1764</v>
      </c>
      <c r="DT2879" t="s">
        <v>1754</v>
      </c>
    </row>
    <row r="2880" spans="1:124" x14ac:dyDescent="0.3">
      <c r="A2880" t="s">
        <v>266</v>
      </c>
      <c r="B2880">
        <v>46180</v>
      </c>
      <c r="C2880" s="95">
        <v>1018</v>
      </c>
      <c r="D2880" s="95">
        <v>3144391</v>
      </c>
      <c r="E2880" s="95">
        <v>1067</v>
      </c>
      <c r="F2880" s="95">
        <v>2692596</v>
      </c>
      <c r="G2880" s="95">
        <v>168</v>
      </c>
      <c r="H2880" s="95">
        <v>536421</v>
      </c>
      <c r="I2880" s="95">
        <v>151</v>
      </c>
      <c r="J2880" s="95">
        <v>330175</v>
      </c>
      <c r="K2880" s="95">
        <v>983</v>
      </c>
      <c r="L2880" s="95">
        <v>2682198</v>
      </c>
      <c r="M2880" s="95">
        <v>1023</v>
      </c>
      <c r="N2880" s="95">
        <v>2810771</v>
      </c>
      <c r="O2880" s="95">
        <v>169</v>
      </c>
      <c r="P2880" s="95">
        <v>393362</v>
      </c>
      <c r="Q2880" s="95">
        <v>146</v>
      </c>
      <c r="R2880" s="95">
        <v>446304</v>
      </c>
      <c r="S2880" s="95">
        <v>1009</v>
      </c>
      <c r="T2880" s="95">
        <v>4058870</v>
      </c>
      <c r="U2880" s="95">
        <v>1031</v>
      </c>
      <c r="V2880" s="95">
        <v>3285192</v>
      </c>
      <c r="W2880" s="95">
        <v>169</v>
      </c>
      <c r="X2880" s="95">
        <v>406209</v>
      </c>
      <c r="Y2880" s="95">
        <v>149</v>
      </c>
      <c r="Z2880" s="95">
        <v>431645</v>
      </c>
      <c r="AA2880" s="95">
        <v>1027</v>
      </c>
      <c r="AB2880" s="95">
        <v>3484377</v>
      </c>
      <c r="AC2880" s="95">
        <v>1034</v>
      </c>
      <c r="AD2880" s="95">
        <v>3543505</v>
      </c>
      <c r="AE2880" s="95">
        <v>180</v>
      </c>
      <c r="AF2880" s="95">
        <v>462853</v>
      </c>
      <c r="AG2880" s="95">
        <v>159</v>
      </c>
      <c r="AH2880" s="95">
        <v>480290</v>
      </c>
      <c r="AI2880" s="95">
        <v>1036</v>
      </c>
      <c r="AJ2880" s="95">
        <v>4086805</v>
      </c>
      <c r="AK2880" s="95">
        <v>1032</v>
      </c>
      <c r="AL2880" s="95">
        <v>3451165</v>
      </c>
      <c r="AM2880" s="95">
        <v>188</v>
      </c>
      <c r="AN2880" s="95">
        <v>596455</v>
      </c>
      <c r="AO2880" s="95">
        <v>168</v>
      </c>
      <c r="AP2880" s="95">
        <v>551524</v>
      </c>
      <c r="AQ2880" s="72">
        <v>258.63</v>
      </c>
      <c r="AR2880" s="72">
        <v>206.81</v>
      </c>
      <c r="AS2880" s="72">
        <v>465.44</v>
      </c>
      <c r="AT2880" s="95">
        <v>3680812</v>
      </c>
      <c r="AU2880" s="95">
        <v>3022771</v>
      </c>
      <c r="AV2880" s="95">
        <v>1186</v>
      </c>
      <c r="AW2880" s="95">
        <v>1218</v>
      </c>
      <c r="AX2880" s="72">
        <v>222.48</v>
      </c>
      <c r="AY2880" s="72">
        <v>232.18</v>
      </c>
      <c r="AZ2880" s="72">
        <v>454.66</v>
      </c>
      <c r="BA2880" s="95">
        <v>3075560</v>
      </c>
      <c r="BB2880" s="95">
        <v>3257075</v>
      </c>
      <c r="BC2880" s="95">
        <v>1152</v>
      </c>
      <c r="BD2880" s="95">
        <v>1169</v>
      </c>
      <c r="BE2880" s="72">
        <v>315.87</v>
      </c>
      <c r="BF2880" s="72">
        <v>262.49</v>
      </c>
      <c r="BG2880" s="72">
        <v>578.36</v>
      </c>
      <c r="BH2880" s="95">
        <v>4465079</v>
      </c>
      <c r="BI2880" s="95">
        <v>3716837</v>
      </c>
      <c r="BJ2880" s="95">
        <v>1178</v>
      </c>
      <c r="BK2880" s="95">
        <v>1180</v>
      </c>
      <c r="BL2880" s="72">
        <v>272.52</v>
      </c>
      <c r="BM2880" s="72">
        <v>281.07</v>
      </c>
      <c r="BN2880" s="72">
        <v>553.59</v>
      </c>
      <c r="BO2880" s="95">
        <v>3947230</v>
      </c>
      <c r="BP2880" s="95">
        <v>4023795</v>
      </c>
      <c r="BQ2880" s="95">
        <v>1207</v>
      </c>
      <c r="BR2880" s="95">
        <v>1193</v>
      </c>
      <c r="BS2880" s="72">
        <v>318.85000000000002</v>
      </c>
      <c r="BT2880" s="72">
        <v>277.95999999999998</v>
      </c>
      <c r="BU2880" s="72">
        <v>596.80999999999995</v>
      </c>
      <c r="BV2880" s="95">
        <v>4683260</v>
      </c>
      <c r="BW2880" s="95">
        <v>4002689</v>
      </c>
      <c r="BX2880" s="95">
        <v>1224</v>
      </c>
      <c r="BY2880" s="95">
        <v>1200</v>
      </c>
      <c r="BZ2880" s="95">
        <v>1201</v>
      </c>
      <c r="CA2880" s="95">
        <v>1160</v>
      </c>
      <c r="CB2880" s="95">
        <v>1179</v>
      </c>
      <c r="CC2880" s="95">
        <v>1200</v>
      </c>
      <c r="CD2880" s="95">
        <v>1212</v>
      </c>
      <c r="CE2880" s="72">
        <v>650.75523149000003</v>
      </c>
      <c r="CF2880" s="72">
        <v>676.59346364999999</v>
      </c>
      <c r="CG2880" s="72">
        <v>712.40329333</v>
      </c>
      <c r="CH2880" s="72">
        <v>716.50152150999998</v>
      </c>
      <c r="CI2880" s="72">
        <v>731.52548966999996</v>
      </c>
      <c r="CJ2880" s="96">
        <v>0.71523051599999998</v>
      </c>
      <c r="CK2880" s="96">
        <v>0.6719840265</v>
      </c>
      <c r="CL2880" s="96">
        <v>0.81184352380000002</v>
      </c>
      <c r="CM2880" s="96">
        <v>0.77262920369999999</v>
      </c>
      <c r="CN2880" s="96">
        <v>0.81584306829999997</v>
      </c>
      <c r="CO2880" s="96">
        <v>0.89843939640000003</v>
      </c>
      <c r="CP2880" s="96">
        <v>0.84313540860000002</v>
      </c>
      <c r="CQ2880" s="96">
        <v>0.99584056389999998</v>
      </c>
      <c r="CR2880" s="96">
        <v>0.8466569035</v>
      </c>
      <c r="CS2880" s="95">
        <v>1091</v>
      </c>
      <c r="CT2880" s="95">
        <v>1089</v>
      </c>
      <c r="CU2880" s="95">
        <v>1119</v>
      </c>
      <c r="CV2880" s="95">
        <v>1130</v>
      </c>
      <c r="CW2880" s="95">
        <v>1150</v>
      </c>
      <c r="CX2880" s="96">
        <v>0.93636749200000002</v>
      </c>
      <c r="CY2880" s="96">
        <v>0.94360780399999999</v>
      </c>
      <c r="CZ2880" s="96">
        <v>0.88453289700000004</v>
      </c>
      <c r="DA2880" s="96">
        <v>0.88419895100000001</v>
      </c>
      <c r="DB2880" s="96">
        <v>0.84720907300000003</v>
      </c>
      <c r="DC2880">
        <v>2013</v>
      </c>
      <c r="DD2880" s="6">
        <v>1192</v>
      </c>
      <c r="DE2880" s="96">
        <v>3.6974678000000001E-3</v>
      </c>
      <c r="DF2880" s="72">
        <v>647.82000000000005</v>
      </c>
      <c r="DG2880" s="96">
        <v>1</v>
      </c>
      <c r="DH2880" s="72">
        <v>647.82000000000005</v>
      </c>
      <c r="DI2880" s="72">
        <v>682.38527009999996</v>
      </c>
      <c r="DJ2880" s="96">
        <v>1</v>
      </c>
      <c r="DK2880" s="72">
        <v>647.82000000000005</v>
      </c>
      <c r="DL2880" s="96">
        <v>1</v>
      </c>
      <c r="DM2880" s="72">
        <v>647.82000000000005</v>
      </c>
      <c r="DN2880" s="96">
        <v>1</v>
      </c>
      <c r="DO2880" s="96">
        <v>1.4886999999999999E-2</v>
      </c>
      <c r="DP2880" s="72">
        <v>9.64</v>
      </c>
      <c r="DQ2880" s="72">
        <v>638.17999999999995</v>
      </c>
      <c r="DR2880" t="s">
        <v>266</v>
      </c>
      <c r="DT2880" t="s">
        <v>1754</v>
      </c>
    </row>
    <row r="2881" spans="1:124" x14ac:dyDescent="0.3">
      <c r="A2881" t="s">
        <v>1765</v>
      </c>
      <c r="B2881">
        <v>46190</v>
      </c>
      <c r="C2881" s="95">
        <v>2370</v>
      </c>
      <c r="D2881" s="95">
        <v>9210293</v>
      </c>
      <c r="E2881" s="95">
        <v>2237</v>
      </c>
      <c r="F2881" s="95">
        <v>7172946</v>
      </c>
      <c r="G2881" s="95">
        <v>418</v>
      </c>
      <c r="H2881" s="95">
        <v>1176729</v>
      </c>
      <c r="I2881" s="95">
        <v>363</v>
      </c>
      <c r="J2881" s="95">
        <v>933675</v>
      </c>
      <c r="K2881" s="95">
        <v>2290</v>
      </c>
      <c r="L2881" s="95">
        <v>8484069</v>
      </c>
      <c r="M2881" s="95">
        <v>2136</v>
      </c>
      <c r="N2881" s="95">
        <v>6772101</v>
      </c>
      <c r="O2881" s="95">
        <v>422</v>
      </c>
      <c r="P2881" s="95">
        <v>726757</v>
      </c>
      <c r="Q2881" s="95">
        <v>373</v>
      </c>
      <c r="R2881" s="95">
        <v>926491</v>
      </c>
      <c r="S2881" s="95">
        <v>2285</v>
      </c>
      <c r="T2881" s="95">
        <v>8884634</v>
      </c>
      <c r="U2881" s="95">
        <v>2116</v>
      </c>
      <c r="V2881" s="95">
        <v>7276484</v>
      </c>
      <c r="W2881" s="95">
        <v>413</v>
      </c>
      <c r="X2881" s="95">
        <v>1208897</v>
      </c>
      <c r="Y2881" s="95">
        <v>368</v>
      </c>
      <c r="Z2881" s="95">
        <v>1128829</v>
      </c>
      <c r="AA2881" s="95">
        <v>2188</v>
      </c>
      <c r="AB2881" s="95">
        <v>7873844</v>
      </c>
      <c r="AC2881" s="95">
        <v>1997</v>
      </c>
      <c r="AD2881" s="95">
        <v>7198752</v>
      </c>
      <c r="AE2881" s="95">
        <v>394</v>
      </c>
      <c r="AF2881" s="95">
        <v>726356</v>
      </c>
      <c r="AG2881" s="95">
        <v>349</v>
      </c>
      <c r="AH2881" s="95">
        <v>974492</v>
      </c>
      <c r="AI2881" s="95">
        <v>2192</v>
      </c>
      <c r="AJ2881" s="95">
        <v>8412670.2400000002</v>
      </c>
      <c r="AK2881" s="95">
        <v>1987</v>
      </c>
      <c r="AL2881" s="95">
        <v>7627307.4000000004</v>
      </c>
      <c r="AM2881" s="95">
        <v>396</v>
      </c>
      <c r="AN2881" s="95">
        <v>1125735</v>
      </c>
      <c r="AO2881" s="95">
        <v>353</v>
      </c>
      <c r="AP2881" s="95">
        <v>1051461</v>
      </c>
      <c r="AQ2881" s="72">
        <v>310.47000000000003</v>
      </c>
      <c r="AR2881" s="72">
        <v>259.83</v>
      </c>
      <c r="AS2881" s="72">
        <v>570.29999999999995</v>
      </c>
      <c r="AT2881" s="95">
        <v>10387022</v>
      </c>
      <c r="AU2881" s="95">
        <v>8106621</v>
      </c>
      <c r="AV2881" s="95">
        <v>2788</v>
      </c>
      <c r="AW2881" s="95">
        <v>2600</v>
      </c>
      <c r="AX2881" s="72">
        <v>283.02999999999997</v>
      </c>
      <c r="AY2881" s="72">
        <v>255.7</v>
      </c>
      <c r="AZ2881" s="72">
        <v>538.73</v>
      </c>
      <c r="BA2881" s="95">
        <v>9210826</v>
      </c>
      <c r="BB2881" s="95">
        <v>7698592</v>
      </c>
      <c r="BC2881" s="95">
        <v>2712</v>
      </c>
      <c r="BD2881" s="95">
        <v>2509</v>
      </c>
      <c r="BE2881" s="72">
        <v>311.76</v>
      </c>
      <c r="BF2881" s="72">
        <v>281.98</v>
      </c>
      <c r="BG2881" s="72">
        <v>593.74</v>
      </c>
      <c r="BH2881" s="95">
        <v>10093531</v>
      </c>
      <c r="BI2881" s="95">
        <v>8405313</v>
      </c>
      <c r="BJ2881" s="95">
        <v>2698</v>
      </c>
      <c r="BK2881" s="95">
        <v>2484</v>
      </c>
      <c r="BL2881" s="72">
        <v>277.57</v>
      </c>
      <c r="BM2881" s="72">
        <v>290.33</v>
      </c>
      <c r="BN2881" s="72">
        <v>567.9</v>
      </c>
      <c r="BO2881" s="95">
        <v>8600200</v>
      </c>
      <c r="BP2881" s="95">
        <v>8173244</v>
      </c>
      <c r="BQ2881" s="95">
        <v>2582</v>
      </c>
      <c r="BR2881" s="95">
        <v>2346</v>
      </c>
      <c r="BS2881" s="72">
        <v>307.14</v>
      </c>
      <c r="BT2881" s="72">
        <v>309.07</v>
      </c>
      <c r="BU2881" s="72">
        <v>616.21</v>
      </c>
      <c r="BV2881" s="95">
        <v>9538405.2400000002</v>
      </c>
      <c r="BW2881" s="95">
        <v>8678768.4000000004</v>
      </c>
      <c r="BX2881" s="95">
        <v>2588</v>
      </c>
      <c r="BY2881" s="95">
        <v>2340</v>
      </c>
      <c r="BZ2881" s="95">
        <v>2698</v>
      </c>
      <c r="CA2881" s="95">
        <v>2614</v>
      </c>
      <c r="CB2881" s="95">
        <v>2595</v>
      </c>
      <c r="CC2881" s="95">
        <v>2470</v>
      </c>
      <c r="CD2881" s="95">
        <v>2467</v>
      </c>
      <c r="CE2881" s="72">
        <v>650.75523149000003</v>
      </c>
      <c r="CF2881" s="72">
        <v>676.59346364999999</v>
      </c>
      <c r="CG2881" s="72">
        <v>712.40329333</v>
      </c>
      <c r="CH2881" s="72">
        <v>716.50152150999998</v>
      </c>
      <c r="CI2881" s="72">
        <v>731.52548966999996</v>
      </c>
      <c r="CJ2881" s="96">
        <v>0.87636636999999995</v>
      </c>
      <c r="CK2881" s="96">
        <v>0.79623884789999999</v>
      </c>
      <c r="CL2881" s="96">
        <v>0.83343241889999997</v>
      </c>
      <c r="CM2881" s="96">
        <v>0.79260124779999996</v>
      </c>
      <c r="CN2881" s="96">
        <v>0.84236299169999995</v>
      </c>
      <c r="CO2881" s="96">
        <v>0.82078147199999996</v>
      </c>
      <c r="CP2881" s="96">
        <v>1.0090388289000001</v>
      </c>
      <c r="CQ2881" s="96">
        <v>0.99584056389999998</v>
      </c>
      <c r="CR2881" s="96">
        <v>1.0132532469</v>
      </c>
      <c r="CS2881" s="95">
        <v>2523</v>
      </c>
      <c r="CT2881" s="95">
        <v>2495</v>
      </c>
      <c r="CU2881" s="95">
        <v>2484</v>
      </c>
      <c r="CV2881" s="95">
        <v>2364</v>
      </c>
      <c r="CW2881" s="95">
        <v>2352</v>
      </c>
      <c r="CX2881" s="96">
        <v>0.85772312799999995</v>
      </c>
      <c r="CY2881" s="96">
        <v>0.80904959399999998</v>
      </c>
      <c r="CZ2881" s="96">
        <v>0.80023422600000005</v>
      </c>
      <c r="DA2881" s="96">
        <v>0.82953578400000005</v>
      </c>
      <c r="DB2881" s="96">
        <v>0.80650060599999995</v>
      </c>
      <c r="DC2881">
        <v>2013</v>
      </c>
      <c r="DD2881" s="6">
        <v>2455.8000000000002</v>
      </c>
      <c r="DE2881" s="96">
        <v>2.367559E-3</v>
      </c>
      <c r="DF2881" s="72">
        <v>776.33</v>
      </c>
      <c r="DG2881" s="96">
        <v>1</v>
      </c>
      <c r="DH2881" s="72">
        <v>776.33</v>
      </c>
      <c r="DI2881" s="72">
        <v>682.38527009999996</v>
      </c>
      <c r="DJ2881" s="96">
        <v>1</v>
      </c>
      <c r="DK2881" s="72">
        <v>776.33</v>
      </c>
      <c r="DL2881" s="96">
        <v>1</v>
      </c>
      <c r="DM2881" s="72">
        <v>776.33</v>
      </c>
      <c r="DN2881" s="96">
        <v>1</v>
      </c>
      <c r="DO2881" s="96">
        <v>9.6620000000000004E-3</v>
      </c>
      <c r="DP2881" s="72">
        <v>7.5</v>
      </c>
      <c r="DQ2881" s="72">
        <v>768.83</v>
      </c>
      <c r="DR2881" t="s">
        <v>1765</v>
      </c>
      <c r="DT2881" t="s">
        <v>1754</v>
      </c>
    </row>
    <row r="2882" spans="1:124" x14ac:dyDescent="0.3">
      <c r="A2882" t="s">
        <v>152</v>
      </c>
      <c r="B2882">
        <v>46200</v>
      </c>
      <c r="C2882" s="95">
        <v>2406</v>
      </c>
      <c r="D2882" s="95">
        <v>7979760</v>
      </c>
      <c r="E2882" s="95">
        <v>2309</v>
      </c>
      <c r="F2882" s="95">
        <v>6837155</v>
      </c>
      <c r="G2882" s="95">
        <v>335</v>
      </c>
      <c r="H2882" s="95">
        <v>757800</v>
      </c>
      <c r="I2882" s="95">
        <v>299</v>
      </c>
      <c r="J2882" s="95">
        <v>712763</v>
      </c>
      <c r="K2882" s="95">
        <v>2249</v>
      </c>
      <c r="L2882" s="95">
        <v>8310506</v>
      </c>
      <c r="M2882" s="95">
        <v>2150</v>
      </c>
      <c r="N2882" s="95">
        <v>6739815</v>
      </c>
      <c r="O2882" s="95">
        <v>347</v>
      </c>
      <c r="P2882" s="95">
        <v>657483</v>
      </c>
      <c r="Q2882" s="95">
        <v>302</v>
      </c>
      <c r="R2882" s="95">
        <v>835700</v>
      </c>
      <c r="S2882" s="95">
        <v>2155</v>
      </c>
      <c r="T2882" s="95">
        <v>7256671</v>
      </c>
      <c r="U2882" s="95">
        <v>2052</v>
      </c>
      <c r="V2882" s="95">
        <v>6495270</v>
      </c>
      <c r="W2882" s="95">
        <v>339</v>
      </c>
      <c r="X2882" s="95">
        <v>711166</v>
      </c>
      <c r="Y2882" s="95">
        <v>305</v>
      </c>
      <c r="Z2882" s="95">
        <v>964886</v>
      </c>
      <c r="AA2882" s="95">
        <v>2044</v>
      </c>
      <c r="AB2882" s="95">
        <v>5713670</v>
      </c>
      <c r="AC2882" s="95">
        <v>1931</v>
      </c>
      <c r="AD2882" s="95">
        <v>6510113</v>
      </c>
      <c r="AE2882" s="95">
        <v>327</v>
      </c>
      <c r="AF2882" s="95">
        <v>1393700</v>
      </c>
      <c r="AG2882" s="95">
        <v>289</v>
      </c>
      <c r="AH2882" s="95">
        <v>1037536</v>
      </c>
      <c r="AI2882" s="95">
        <v>1984</v>
      </c>
      <c r="AJ2882" s="95">
        <v>7095826</v>
      </c>
      <c r="AK2882" s="95">
        <v>1871</v>
      </c>
      <c r="AL2882" s="95">
        <v>6623665.2800000003</v>
      </c>
      <c r="AM2882" s="95">
        <v>351</v>
      </c>
      <c r="AN2882" s="95">
        <v>842473</v>
      </c>
      <c r="AO2882" s="95">
        <v>315</v>
      </c>
      <c r="AP2882" s="95">
        <v>943380</v>
      </c>
      <c r="AQ2882" s="72">
        <v>265.64</v>
      </c>
      <c r="AR2882" s="72">
        <v>241.24</v>
      </c>
      <c r="AS2882" s="72">
        <v>506.88</v>
      </c>
      <c r="AT2882" s="95">
        <v>8737560</v>
      </c>
      <c r="AU2882" s="95">
        <v>7549918</v>
      </c>
      <c r="AV2882" s="95">
        <v>2741</v>
      </c>
      <c r="AW2882" s="95">
        <v>2608</v>
      </c>
      <c r="AX2882" s="72">
        <v>287.88</v>
      </c>
      <c r="AY2882" s="72">
        <v>257.45999999999998</v>
      </c>
      <c r="AZ2882" s="72">
        <v>545.34</v>
      </c>
      <c r="BA2882" s="95">
        <v>8967989</v>
      </c>
      <c r="BB2882" s="95">
        <v>7575515</v>
      </c>
      <c r="BC2882" s="95">
        <v>2596</v>
      </c>
      <c r="BD2882" s="95">
        <v>2452</v>
      </c>
      <c r="BE2882" s="72">
        <v>266.23</v>
      </c>
      <c r="BF2882" s="72">
        <v>263.76</v>
      </c>
      <c r="BG2882" s="72">
        <v>529.99</v>
      </c>
      <c r="BH2882" s="95">
        <v>7967837</v>
      </c>
      <c r="BI2882" s="95">
        <v>7460156</v>
      </c>
      <c r="BJ2882" s="95">
        <v>2494</v>
      </c>
      <c r="BK2882" s="95">
        <v>2357</v>
      </c>
      <c r="BL2882" s="72">
        <v>249.8</v>
      </c>
      <c r="BM2882" s="72">
        <v>283.32</v>
      </c>
      <c r="BN2882" s="72">
        <v>533.12</v>
      </c>
      <c r="BO2882" s="95">
        <v>7107370</v>
      </c>
      <c r="BP2882" s="95">
        <v>7547649</v>
      </c>
      <c r="BQ2882" s="95">
        <v>2371</v>
      </c>
      <c r="BR2882" s="95">
        <v>2220</v>
      </c>
      <c r="BS2882" s="72">
        <v>283.31</v>
      </c>
      <c r="BT2882" s="72">
        <v>288.47000000000003</v>
      </c>
      <c r="BU2882" s="72">
        <v>571.78</v>
      </c>
      <c r="BV2882" s="95">
        <v>7938299</v>
      </c>
      <c r="BW2882" s="95">
        <v>7567045.2800000003</v>
      </c>
      <c r="BX2882" s="95">
        <v>2335</v>
      </c>
      <c r="BY2882" s="95">
        <v>2186</v>
      </c>
      <c r="BZ2882" s="95">
        <v>2678</v>
      </c>
      <c r="CA2882" s="95">
        <v>2527</v>
      </c>
      <c r="CB2882" s="95">
        <v>2428</v>
      </c>
      <c r="CC2882" s="95">
        <v>2299</v>
      </c>
      <c r="CD2882" s="95">
        <v>2262</v>
      </c>
      <c r="CE2882" s="72">
        <v>650.75523149000003</v>
      </c>
      <c r="CF2882" s="72">
        <v>676.59346364999999</v>
      </c>
      <c r="CG2882" s="72">
        <v>712.40329333</v>
      </c>
      <c r="CH2882" s="72">
        <v>716.50152150999998</v>
      </c>
      <c r="CI2882" s="72">
        <v>731.52548966999996</v>
      </c>
      <c r="CJ2882" s="96">
        <v>0.77891037289999998</v>
      </c>
      <c r="CK2882" s="96">
        <v>0.8060083777</v>
      </c>
      <c r="CL2882" s="96">
        <v>0.74394658889999998</v>
      </c>
      <c r="CM2882" s="96">
        <v>0.74405982960000006</v>
      </c>
      <c r="CN2882" s="96">
        <v>0.78162689900000004</v>
      </c>
      <c r="CO2882" s="96">
        <v>0.88069145319999997</v>
      </c>
      <c r="CP2882" s="96">
        <v>0.875346764</v>
      </c>
      <c r="CQ2882" s="96">
        <v>0.99584056389999998</v>
      </c>
      <c r="CR2882" s="96">
        <v>0.8790027949</v>
      </c>
      <c r="CS2882" s="95">
        <v>2540</v>
      </c>
      <c r="CT2882" s="95">
        <v>2452</v>
      </c>
      <c r="CU2882" s="95">
        <v>2368</v>
      </c>
      <c r="CV2882" s="95">
        <v>2241</v>
      </c>
      <c r="CW2882" s="95">
        <v>2210</v>
      </c>
      <c r="CX2882" s="96">
        <v>0.89077683600000002</v>
      </c>
      <c r="CY2882" s="96">
        <v>0.88087595500000004</v>
      </c>
      <c r="CZ2882" s="96">
        <v>0.87668889699999997</v>
      </c>
      <c r="DA2882" s="96">
        <v>0.87908757299999996</v>
      </c>
      <c r="DB2882" s="96">
        <v>0.87481049300000002</v>
      </c>
      <c r="DC2882">
        <v>2013</v>
      </c>
      <c r="DD2882" s="6">
        <v>2364.6</v>
      </c>
      <c r="DE2882" s="96">
        <v>2.0639169000000001E-3</v>
      </c>
      <c r="DF2882" s="72">
        <v>673.67</v>
      </c>
      <c r="DG2882" s="96">
        <v>1</v>
      </c>
      <c r="DH2882" s="72">
        <v>673.67</v>
      </c>
      <c r="DI2882" s="72">
        <v>682.38527009999996</v>
      </c>
      <c r="DJ2882" s="96">
        <v>1</v>
      </c>
      <c r="DK2882" s="72">
        <v>673.67</v>
      </c>
      <c r="DL2882" s="96">
        <v>1</v>
      </c>
      <c r="DM2882" s="72">
        <v>673.67</v>
      </c>
      <c r="DN2882" s="96">
        <v>1</v>
      </c>
      <c r="DO2882" s="96">
        <v>7.9909999999999998E-3</v>
      </c>
      <c r="DP2882" s="72">
        <v>5.38</v>
      </c>
      <c r="DQ2882" s="72">
        <v>668.29</v>
      </c>
      <c r="DR2882" t="s">
        <v>152</v>
      </c>
      <c r="DT2882" t="s">
        <v>1754</v>
      </c>
    </row>
    <row r="2883" spans="1:124" x14ac:dyDescent="0.3">
      <c r="A2883" t="s">
        <v>269</v>
      </c>
      <c r="B2883">
        <v>46210</v>
      </c>
      <c r="C2883" s="95">
        <v>1765</v>
      </c>
      <c r="D2883" s="95">
        <v>5313599</v>
      </c>
      <c r="E2883" s="95">
        <v>1638</v>
      </c>
      <c r="F2883" s="95">
        <v>5386759</v>
      </c>
      <c r="G2883" s="95">
        <v>183</v>
      </c>
      <c r="H2883" s="95">
        <v>274465</v>
      </c>
      <c r="I2883" s="95">
        <v>146</v>
      </c>
      <c r="J2883" s="95">
        <v>401981</v>
      </c>
      <c r="K2883" s="95">
        <v>1742</v>
      </c>
      <c r="L2883" s="95">
        <v>6072263</v>
      </c>
      <c r="M2883" s="95">
        <v>1617</v>
      </c>
      <c r="N2883" s="95">
        <v>5219351</v>
      </c>
      <c r="O2883" s="95">
        <v>179</v>
      </c>
      <c r="P2883" s="95">
        <v>295437</v>
      </c>
      <c r="Q2883" s="95">
        <v>141</v>
      </c>
      <c r="R2883" s="95">
        <v>418160</v>
      </c>
      <c r="S2883" s="95">
        <v>1816</v>
      </c>
      <c r="T2883" s="95">
        <v>5886198</v>
      </c>
      <c r="U2883" s="95">
        <v>1644</v>
      </c>
      <c r="V2883" s="95">
        <v>5521691</v>
      </c>
      <c r="W2883" s="95">
        <v>183</v>
      </c>
      <c r="X2883" s="95">
        <v>425621</v>
      </c>
      <c r="Y2883" s="95">
        <v>143</v>
      </c>
      <c r="Z2883" s="95">
        <v>428270</v>
      </c>
      <c r="AA2883" s="95">
        <v>1860</v>
      </c>
      <c r="AB2883" s="95">
        <v>4691805</v>
      </c>
      <c r="AC2883" s="95">
        <v>1652</v>
      </c>
      <c r="AD2883" s="95">
        <v>6108186</v>
      </c>
      <c r="AE2883" s="95">
        <v>172</v>
      </c>
      <c r="AF2883" s="95">
        <v>373383</v>
      </c>
      <c r="AG2883" s="95">
        <v>134</v>
      </c>
      <c r="AH2883" s="95">
        <v>469693</v>
      </c>
      <c r="AI2883" s="95">
        <v>1984</v>
      </c>
      <c r="AJ2883" s="95">
        <v>5417063</v>
      </c>
      <c r="AK2883" s="95">
        <v>1731</v>
      </c>
      <c r="AL2883" s="95">
        <v>6843446</v>
      </c>
      <c r="AM2883" s="95">
        <v>198</v>
      </c>
      <c r="AN2883" s="95">
        <v>711698</v>
      </c>
      <c r="AO2883" s="95">
        <v>154</v>
      </c>
      <c r="AP2883" s="95">
        <v>577769</v>
      </c>
      <c r="AQ2883" s="72">
        <v>239.05</v>
      </c>
      <c r="AR2883" s="72">
        <v>270.39999999999998</v>
      </c>
      <c r="AS2883" s="72">
        <v>509.45</v>
      </c>
      <c r="AT2883" s="95">
        <v>5588064</v>
      </c>
      <c r="AU2883" s="95">
        <v>5788740</v>
      </c>
      <c r="AV2883" s="95">
        <v>1948</v>
      </c>
      <c r="AW2883" s="95">
        <v>1784</v>
      </c>
      <c r="AX2883" s="72">
        <v>276.23</v>
      </c>
      <c r="AY2883" s="72">
        <v>267.23</v>
      </c>
      <c r="AZ2883" s="72">
        <v>543.46</v>
      </c>
      <c r="BA2883" s="95">
        <v>6367700</v>
      </c>
      <c r="BB2883" s="95">
        <v>5637511</v>
      </c>
      <c r="BC2883" s="95">
        <v>1921</v>
      </c>
      <c r="BD2883" s="95">
        <v>1758</v>
      </c>
      <c r="BE2883" s="72">
        <v>263.12</v>
      </c>
      <c r="BF2883" s="72">
        <v>277.47000000000003</v>
      </c>
      <c r="BG2883" s="72">
        <v>540.59</v>
      </c>
      <c r="BH2883" s="95">
        <v>6311819</v>
      </c>
      <c r="BI2883" s="95">
        <v>5949961</v>
      </c>
      <c r="BJ2883" s="95">
        <v>1999</v>
      </c>
      <c r="BK2883" s="95">
        <v>1787</v>
      </c>
      <c r="BL2883" s="72">
        <v>207.73</v>
      </c>
      <c r="BM2883" s="72">
        <v>306.92</v>
      </c>
      <c r="BN2883" s="72">
        <v>514.65</v>
      </c>
      <c r="BO2883" s="95">
        <v>5065188</v>
      </c>
      <c r="BP2883" s="95">
        <v>6577879</v>
      </c>
      <c r="BQ2883" s="95">
        <v>2032</v>
      </c>
      <c r="BR2883" s="95">
        <v>1786</v>
      </c>
      <c r="BS2883" s="72">
        <v>234.07</v>
      </c>
      <c r="BT2883" s="72">
        <v>328.08</v>
      </c>
      <c r="BU2883" s="72">
        <v>562.15</v>
      </c>
      <c r="BV2883" s="95">
        <v>6128761</v>
      </c>
      <c r="BW2883" s="95">
        <v>7421215</v>
      </c>
      <c r="BX2883" s="95">
        <v>2182</v>
      </c>
      <c r="BY2883" s="95">
        <v>1885</v>
      </c>
      <c r="BZ2883" s="95">
        <v>1870</v>
      </c>
      <c r="CA2883" s="95">
        <v>1842</v>
      </c>
      <c r="CB2883" s="95">
        <v>1897</v>
      </c>
      <c r="CC2883" s="95">
        <v>1915</v>
      </c>
      <c r="CD2883" s="95">
        <v>2037</v>
      </c>
      <c r="CE2883" s="72">
        <v>650.75523149000003</v>
      </c>
      <c r="CF2883" s="72">
        <v>676.59346364999999</v>
      </c>
      <c r="CG2883" s="72">
        <v>712.40329333</v>
      </c>
      <c r="CH2883" s="72">
        <v>716.50152150999998</v>
      </c>
      <c r="CI2883" s="72">
        <v>731.52548966999996</v>
      </c>
      <c r="CJ2883" s="96">
        <v>0.78285963039999995</v>
      </c>
      <c r="CK2883" s="96">
        <v>0.80322975200000002</v>
      </c>
      <c r="CL2883" s="96">
        <v>0.7588258014</v>
      </c>
      <c r="CM2883" s="96">
        <v>0.71828179640000001</v>
      </c>
      <c r="CN2883" s="96">
        <v>0.76846262769999996</v>
      </c>
      <c r="CO2883" s="96">
        <v>0.78202205219999998</v>
      </c>
      <c r="CP2883" s="96">
        <v>0.97993646020000003</v>
      </c>
      <c r="CQ2883" s="96">
        <v>0.99584056389999998</v>
      </c>
      <c r="CR2883" s="96">
        <v>0.98402932730000003</v>
      </c>
      <c r="CS2883" s="95">
        <v>1775</v>
      </c>
      <c r="CT2883" s="95">
        <v>1795</v>
      </c>
      <c r="CU2883" s="95">
        <v>1824</v>
      </c>
      <c r="CV2883" s="95">
        <v>1825</v>
      </c>
      <c r="CW2883" s="95">
        <v>1890</v>
      </c>
      <c r="CX2883" s="96">
        <v>0.81331460799999999</v>
      </c>
      <c r="CY2883" s="96">
        <v>0.78325771799999999</v>
      </c>
      <c r="CZ2883" s="96">
        <v>0.78624011999999999</v>
      </c>
      <c r="DA2883" s="96">
        <v>0.77495772600000001</v>
      </c>
      <c r="DB2883" s="96">
        <v>0.75421058799999996</v>
      </c>
      <c r="DC2883">
        <v>2013</v>
      </c>
      <c r="DD2883" s="6">
        <v>1800</v>
      </c>
      <c r="DE2883" s="96">
        <v>7.1951139000000002E-3</v>
      </c>
      <c r="DF2883" s="72">
        <v>750.29</v>
      </c>
      <c r="DG2883" s="96">
        <v>1</v>
      </c>
      <c r="DH2883" s="72">
        <v>750.29</v>
      </c>
      <c r="DI2883" s="72">
        <v>690.00357604999999</v>
      </c>
      <c r="DJ2883" s="96">
        <v>1</v>
      </c>
      <c r="DK2883" s="72">
        <v>750.29</v>
      </c>
      <c r="DL2883" s="96">
        <v>1</v>
      </c>
      <c r="DM2883" s="72">
        <v>750.29</v>
      </c>
      <c r="DN2883" s="96">
        <v>0.91015965720000003</v>
      </c>
      <c r="DO2883" s="96">
        <v>2.6369E-2</v>
      </c>
      <c r="DP2883" s="72">
        <v>18.010000000000002</v>
      </c>
      <c r="DQ2883" s="72">
        <v>732.28</v>
      </c>
      <c r="DR2883" t="s">
        <v>269</v>
      </c>
      <c r="DT2883" t="s">
        <v>1754</v>
      </c>
    </row>
    <row r="2884" spans="1:124" x14ac:dyDescent="0.3">
      <c r="A2884" t="s">
        <v>1766</v>
      </c>
      <c r="B2884">
        <v>46220</v>
      </c>
      <c r="C2884" s="95">
        <v>3197</v>
      </c>
      <c r="D2884" s="95">
        <v>10722237</v>
      </c>
      <c r="E2884" s="95">
        <v>2921</v>
      </c>
      <c r="F2884" s="95">
        <v>9899322</v>
      </c>
      <c r="G2884" s="95">
        <v>597</v>
      </c>
      <c r="H2884" s="95">
        <v>1198920</v>
      </c>
      <c r="I2884" s="95">
        <v>495</v>
      </c>
      <c r="J2884" s="95">
        <v>1671837</v>
      </c>
      <c r="K2884" s="95">
        <v>3272</v>
      </c>
      <c r="L2884" s="95">
        <v>10328723</v>
      </c>
      <c r="M2884" s="95">
        <v>2958</v>
      </c>
      <c r="N2884" s="95">
        <v>10156298</v>
      </c>
      <c r="O2884" s="95">
        <v>652</v>
      </c>
      <c r="P2884" s="95">
        <v>1633069</v>
      </c>
      <c r="Q2884" s="95">
        <v>555</v>
      </c>
      <c r="R2884" s="95">
        <v>2002371</v>
      </c>
      <c r="S2884" s="95">
        <v>3299</v>
      </c>
      <c r="T2884" s="95">
        <v>11070058</v>
      </c>
      <c r="U2884" s="95">
        <v>2940</v>
      </c>
      <c r="V2884" s="95">
        <v>11313294</v>
      </c>
      <c r="W2884" s="95">
        <v>688</v>
      </c>
      <c r="X2884" s="95">
        <v>1811472</v>
      </c>
      <c r="Y2884" s="95">
        <v>583</v>
      </c>
      <c r="Z2884" s="95">
        <v>2378816</v>
      </c>
      <c r="AA2884" s="95">
        <v>3424</v>
      </c>
      <c r="AB2884" s="95">
        <v>11554866</v>
      </c>
      <c r="AC2884" s="95">
        <v>3029</v>
      </c>
      <c r="AD2884" s="95">
        <v>12187034</v>
      </c>
      <c r="AE2884" s="95">
        <v>708</v>
      </c>
      <c r="AF2884" s="95">
        <v>1829141</v>
      </c>
      <c r="AG2884" s="95">
        <v>585</v>
      </c>
      <c r="AH2884" s="95">
        <v>2626820</v>
      </c>
      <c r="AI2884" s="95">
        <v>3446</v>
      </c>
      <c r="AJ2884" s="95">
        <v>11909343.68</v>
      </c>
      <c r="AK2884" s="95">
        <v>3027</v>
      </c>
      <c r="AL2884" s="95">
        <v>12917601.76</v>
      </c>
      <c r="AM2884" s="95">
        <v>722</v>
      </c>
      <c r="AN2884" s="95">
        <v>2612656</v>
      </c>
      <c r="AO2884" s="95">
        <v>592</v>
      </c>
      <c r="AP2884" s="95">
        <v>2742489</v>
      </c>
      <c r="AQ2884" s="72">
        <v>261.83999999999997</v>
      </c>
      <c r="AR2884" s="72">
        <v>282.27999999999997</v>
      </c>
      <c r="AS2884" s="72">
        <v>544.12</v>
      </c>
      <c r="AT2884" s="95">
        <v>11921157</v>
      </c>
      <c r="AU2884" s="95">
        <v>11571159</v>
      </c>
      <c r="AV2884" s="95">
        <v>3794</v>
      </c>
      <c r="AW2884" s="95">
        <v>3416</v>
      </c>
      <c r="AX2884" s="72">
        <v>254.03</v>
      </c>
      <c r="AY2884" s="72">
        <v>288.42</v>
      </c>
      <c r="AZ2884" s="72">
        <v>542.45000000000005</v>
      </c>
      <c r="BA2884" s="95">
        <v>11961792</v>
      </c>
      <c r="BB2884" s="95">
        <v>12158669</v>
      </c>
      <c r="BC2884" s="95">
        <v>3924</v>
      </c>
      <c r="BD2884" s="95">
        <v>3513</v>
      </c>
      <c r="BE2884" s="72">
        <v>269.24</v>
      </c>
      <c r="BF2884" s="72">
        <v>323.87</v>
      </c>
      <c r="BG2884" s="72">
        <v>593.11</v>
      </c>
      <c r="BH2884" s="95">
        <v>12881530</v>
      </c>
      <c r="BI2884" s="95">
        <v>13692110</v>
      </c>
      <c r="BJ2884" s="95">
        <v>3987</v>
      </c>
      <c r="BK2884" s="95">
        <v>3523</v>
      </c>
      <c r="BL2884" s="72">
        <v>269.93</v>
      </c>
      <c r="BM2884" s="72">
        <v>341.58</v>
      </c>
      <c r="BN2884" s="72">
        <v>611.51</v>
      </c>
      <c r="BO2884" s="95">
        <v>13384007</v>
      </c>
      <c r="BP2884" s="95">
        <v>14813854</v>
      </c>
      <c r="BQ2884" s="95">
        <v>4132</v>
      </c>
      <c r="BR2884" s="95">
        <v>3614</v>
      </c>
      <c r="BS2884" s="72">
        <v>290.35000000000002</v>
      </c>
      <c r="BT2884" s="72">
        <v>360.6</v>
      </c>
      <c r="BU2884" s="72">
        <v>650.95000000000005</v>
      </c>
      <c r="BV2884" s="95">
        <v>14521999.68</v>
      </c>
      <c r="BW2884" s="95">
        <v>15660090.76</v>
      </c>
      <c r="BX2884" s="95">
        <v>4168</v>
      </c>
      <c r="BY2884" s="95">
        <v>3619</v>
      </c>
      <c r="BZ2884" s="95">
        <v>3614</v>
      </c>
      <c r="CA2884" s="95">
        <v>3726</v>
      </c>
      <c r="CB2884" s="95">
        <v>3763</v>
      </c>
      <c r="CC2884" s="95">
        <v>3886</v>
      </c>
      <c r="CD2884" s="95">
        <v>3899</v>
      </c>
      <c r="CE2884" s="72">
        <v>650.75523149000003</v>
      </c>
      <c r="CF2884" s="72">
        <v>676.59346364999999</v>
      </c>
      <c r="CG2884" s="72">
        <v>712.40329333</v>
      </c>
      <c r="CH2884" s="72">
        <v>716.50152150999998</v>
      </c>
      <c r="CI2884" s="72">
        <v>731.52548966999996</v>
      </c>
      <c r="CJ2884" s="96">
        <v>0.83613619019999996</v>
      </c>
      <c r="CK2884" s="96">
        <v>0.80173697970000002</v>
      </c>
      <c r="CL2884" s="96">
        <v>0.83254808840000005</v>
      </c>
      <c r="CM2884" s="96">
        <v>0.85346643609999995</v>
      </c>
      <c r="CN2884" s="96">
        <v>0.88985279279999996</v>
      </c>
      <c r="CO2884" s="96">
        <v>0.91138158170000005</v>
      </c>
      <c r="CP2884" s="96">
        <v>0.92469292150000004</v>
      </c>
      <c r="CQ2884" s="96">
        <v>0.99584056389999998</v>
      </c>
      <c r="CR2884" s="96">
        <v>0.92855505490000001</v>
      </c>
      <c r="CS2884" s="95">
        <v>3321</v>
      </c>
      <c r="CT2884" s="95">
        <v>3472</v>
      </c>
      <c r="CU2884" s="95">
        <v>3490</v>
      </c>
      <c r="CV2884" s="95">
        <v>3580</v>
      </c>
      <c r="CW2884" s="95">
        <v>3629</v>
      </c>
      <c r="CX2884" s="96">
        <v>0.91455770700000005</v>
      </c>
      <c r="CY2884" s="96">
        <v>0.89501111300000002</v>
      </c>
      <c r="CZ2884" s="96">
        <v>0.899550615</v>
      </c>
      <c r="DA2884" s="96">
        <v>0.92978180499999996</v>
      </c>
      <c r="DB2884" s="96">
        <v>0.91736329299999997</v>
      </c>
      <c r="DC2884">
        <v>2013</v>
      </c>
      <c r="DD2884" s="6">
        <v>3537</v>
      </c>
      <c r="DE2884" s="96">
        <v>5.2863029000000004E-3</v>
      </c>
      <c r="DF2884" s="72">
        <v>709.35</v>
      </c>
      <c r="DG2884" s="96">
        <v>1</v>
      </c>
      <c r="DH2884" s="72">
        <v>709.35</v>
      </c>
      <c r="DI2884" s="72">
        <v>690.00357604999999</v>
      </c>
      <c r="DJ2884" s="96">
        <v>1</v>
      </c>
      <c r="DK2884" s="72">
        <v>709.35</v>
      </c>
      <c r="DL2884" s="96">
        <v>1</v>
      </c>
      <c r="DM2884" s="72">
        <v>709.35</v>
      </c>
      <c r="DN2884" s="96">
        <v>1</v>
      </c>
      <c r="DO2884" s="96">
        <v>2.1595E-2</v>
      </c>
      <c r="DP2884" s="72">
        <v>15.32</v>
      </c>
      <c r="DQ2884" s="72">
        <v>694.03</v>
      </c>
      <c r="DR2884" t="s">
        <v>1766</v>
      </c>
      <c r="DT2884" t="s">
        <v>1754</v>
      </c>
    </row>
    <row r="2885" spans="1:124" x14ac:dyDescent="0.3">
      <c r="A2885" t="s">
        <v>1767</v>
      </c>
      <c r="B2885">
        <v>46230</v>
      </c>
      <c r="C2885" s="95">
        <v>2352</v>
      </c>
      <c r="D2885" s="95">
        <v>6191557</v>
      </c>
      <c r="E2885" s="95">
        <v>2224</v>
      </c>
      <c r="F2885" s="95">
        <v>5864113</v>
      </c>
      <c r="G2885" s="95">
        <v>374</v>
      </c>
      <c r="H2885" s="95">
        <v>1093178</v>
      </c>
      <c r="I2885" s="95">
        <v>328</v>
      </c>
      <c r="J2885" s="95">
        <v>1114986</v>
      </c>
      <c r="K2885" s="95">
        <v>2199</v>
      </c>
      <c r="L2885" s="95">
        <v>5588230</v>
      </c>
      <c r="M2885" s="95">
        <v>2058</v>
      </c>
      <c r="N2885" s="95">
        <v>5578782</v>
      </c>
      <c r="O2885" s="95">
        <v>368</v>
      </c>
      <c r="P2885" s="95">
        <v>1231624</v>
      </c>
      <c r="Q2885" s="95">
        <v>312</v>
      </c>
      <c r="R2885" s="95">
        <v>918527</v>
      </c>
      <c r="S2885" s="95">
        <v>2144</v>
      </c>
      <c r="T2885" s="95">
        <v>5488400</v>
      </c>
      <c r="U2885" s="95">
        <v>1987</v>
      </c>
      <c r="V2885" s="95">
        <v>5779381</v>
      </c>
      <c r="W2885" s="95">
        <v>368</v>
      </c>
      <c r="X2885" s="95">
        <v>539724</v>
      </c>
      <c r="Y2885" s="95">
        <v>316</v>
      </c>
      <c r="Z2885" s="95">
        <v>967576</v>
      </c>
      <c r="AA2885" s="95">
        <v>2095</v>
      </c>
      <c r="AB2885" s="95">
        <v>5064850</v>
      </c>
      <c r="AC2885" s="95">
        <v>1923</v>
      </c>
      <c r="AD2885" s="95">
        <v>5599699</v>
      </c>
      <c r="AE2885" s="95">
        <v>353</v>
      </c>
      <c r="AF2885" s="95">
        <v>884580</v>
      </c>
      <c r="AG2885" s="95">
        <v>290</v>
      </c>
      <c r="AH2885" s="95">
        <v>1002404</v>
      </c>
      <c r="AI2885" s="95">
        <v>2083</v>
      </c>
      <c r="AJ2885" s="95">
        <v>5994682</v>
      </c>
      <c r="AK2885" s="95">
        <v>1893</v>
      </c>
      <c r="AL2885" s="95">
        <v>6746713.4500000002</v>
      </c>
      <c r="AM2885" s="95">
        <v>334</v>
      </c>
      <c r="AN2885" s="95">
        <v>1204783</v>
      </c>
      <c r="AO2885" s="95">
        <v>272</v>
      </c>
      <c r="AP2885" s="95">
        <v>982721</v>
      </c>
      <c r="AQ2885" s="72">
        <v>222.69</v>
      </c>
      <c r="AR2885" s="72">
        <v>227.9</v>
      </c>
      <c r="AS2885" s="72">
        <v>450.59</v>
      </c>
      <c r="AT2885" s="95">
        <v>7284735</v>
      </c>
      <c r="AU2885" s="95">
        <v>6979099</v>
      </c>
      <c r="AV2885" s="95">
        <v>2726</v>
      </c>
      <c r="AW2885" s="95">
        <v>2552</v>
      </c>
      <c r="AX2885" s="72">
        <v>221.4</v>
      </c>
      <c r="AY2885" s="72">
        <v>228.46</v>
      </c>
      <c r="AZ2885" s="72">
        <v>449.86</v>
      </c>
      <c r="BA2885" s="95">
        <v>6819854</v>
      </c>
      <c r="BB2885" s="95">
        <v>6497309</v>
      </c>
      <c r="BC2885" s="95">
        <v>2567</v>
      </c>
      <c r="BD2885" s="95">
        <v>2370</v>
      </c>
      <c r="BE2885" s="72">
        <v>199.98</v>
      </c>
      <c r="BF2885" s="72">
        <v>244.14</v>
      </c>
      <c r="BG2885" s="72">
        <v>444.12</v>
      </c>
      <c r="BH2885" s="95">
        <v>6028124</v>
      </c>
      <c r="BI2885" s="95">
        <v>6746957</v>
      </c>
      <c r="BJ2885" s="95">
        <v>2512</v>
      </c>
      <c r="BK2885" s="95">
        <v>2303</v>
      </c>
      <c r="BL2885" s="72">
        <v>202.53</v>
      </c>
      <c r="BM2885" s="72">
        <v>248.61</v>
      </c>
      <c r="BN2885" s="72">
        <v>451.14</v>
      </c>
      <c r="BO2885" s="95">
        <v>5949430</v>
      </c>
      <c r="BP2885" s="95">
        <v>6602103</v>
      </c>
      <c r="BQ2885" s="95">
        <v>2448</v>
      </c>
      <c r="BR2885" s="95">
        <v>2213</v>
      </c>
      <c r="BS2885" s="72">
        <v>248.22</v>
      </c>
      <c r="BT2885" s="72">
        <v>297.51</v>
      </c>
      <c r="BU2885" s="72">
        <v>545.73</v>
      </c>
      <c r="BV2885" s="95">
        <v>7199465</v>
      </c>
      <c r="BW2885" s="95">
        <v>7729434.4500000002</v>
      </c>
      <c r="BX2885" s="95">
        <v>2417</v>
      </c>
      <c r="BY2885" s="95">
        <v>2165</v>
      </c>
      <c r="BZ2885" s="95">
        <v>2643</v>
      </c>
      <c r="CA2885" s="95">
        <v>2472</v>
      </c>
      <c r="CB2885" s="95">
        <v>2411</v>
      </c>
      <c r="CC2885" s="95">
        <v>2336</v>
      </c>
      <c r="CD2885" s="95">
        <v>2294</v>
      </c>
      <c r="CE2885" s="72">
        <v>650.75523149000003</v>
      </c>
      <c r="CF2885" s="72">
        <v>676.59346364999999</v>
      </c>
      <c r="CG2885" s="72">
        <v>712.40329333</v>
      </c>
      <c r="CH2885" s="72">
        <v>716.50152150999998</v>
      </c>
      <c r="CI2885" s="72">
        <v>731.52548966999996</v>
      </c>
      <c r="CJ2885" s="96">
        <v>0.69241087619999997</v>
      </c>
      <c r="CK2885" s="96">
        <v>0.66488966299999996</v>
      </c>
      <c r="CL2885" s="96">
        <v>0.62341093049999996</v>
      </c>
      <c r="CM2885" s="96">
        <v>0.62964276620000004</v>
      </c>
      <c r="CN2885" s="96">
        <v>0.74601638319999997</v>
      </c>
      <c r="CO2885" s="96">
        <v>0.8338872195</v>
      </c>
      <c r="CP2885" s="96">
        <v>0.80499389860000004</v>
      </c>
      <c r="CQ2885" s="96">
        <v>0.99584056389999998</v>
      </c>
      <c r="CR2885" s="96">
        <v>0.80835608910000001</v>
      </c>
      <c r="CS2885" s="95">
        <v>2535</v>
      </c>
      <c r="CT2885" s="95">
        <v>2400</v>
      </c>
      <c r="CU2885" s="95">
        <v>2380</v>
      </c>
      <c r="CV2885" s="95">
        <v>2306</v>
      </c>
      <c r="CW2885" s="95">
        <v>2279</v>
      </c>
      <c r="CX2885" s="96">
        <v>0.86259454099999999</v>
      </c>
      <c r="CY2885" s="96">
        <v>0.83635225800000002</v>
      </c>
      <c r="CZ2885" s="96">
        <v>0.82503908100000001</v>
      </c>
      <c r="DA2885" s="96">
        <v>0.82545200600000002</v>
      </c>
      <c r="DB2885" s="96">
        <v>0.81713470499999996</v>
      </c>
      <c r="DC2885">
        <v>2013</v>
      </c>
      <c r="DD2885" s="6">
        <v>2320.6</v>
      </c>
      <c r="DE2885" s="96">
        <v>4.0886682000000002E-3</v>
      </c>
      <c r="DF2885" s="72">
        <v>618.27</v>
      </c>
      <c r="DG2885" s="96">
        <v>1</v>
      </c>
      <c r="DH2885" s="72">
        <v>618.27</v>
      </c>
      <c r="DI2885" s="72">
        <v>682.38527009999996</v>
      </c>
      <c r="DJ2885" s="96">
        <v>1</v>
      </c>
      <c r="DK2885" s="72">
        <v>618.27</v>
      </c>
      <c r="DL2885" s="96">
        <v>1</v>
      </c>
      <c r="DM2885" s="72">
        <v>618.27</v>
      </c>
      <c r="DN2885" s="96">
        <v>1</v>
      </c>
      <c r="DO2885" s="96">
        <v>1.8426999999999999E-2</v>
      </c>
      <c r="DP2885" s="72">
        <v>11.39</v>
      </c>
      <c r="DQ2885" s="72">
        <v>606.88</v>
      </c>
      <c r="DR2885" t="s">
        <v>1767</v>
      </c>
      <c r="DT2885" t="s">
        <v>1754</v>
      </c>
    </row>
    <row r="2886" spans="1:124" x14ac:dyDescent="0.3">
      <c r="A2886" t="s">
        <v>1754</v>
      </c>
      <c r="B2886">
        <v>46240</v>
      </c>
      <c r="C2886" s="95">
        <v>22274</v>
      </c>
      <c r="D2886" s="95">
        <v>87896542</v>
      </c>
      <c r="E2886" s="95">
        <v>20986</v>
      </c>
      <c r="F2886" s="95">
        <v>81008270</v>
      </c>
      <c r="G2886" s="95">
        <v>3877</v>
      </c>
      <c r="H2886" s="95">
        <v>9573872</v>
      </c>
      <c r="I2886" s="95">
        <v>3359</v>
      </c>
      <c r="J2886" s="95">
        <v>10313163</v>
      </c>
      <c r="K2886" s="95">
        <v>20457</v>
      </c>
      <c r="L2886" s="95">
        <v>79831922</v>
      </c>
      <c r="M2886" s="95">
        <v>18996</v>
      </c>
      <c r="N2886" s="95">
        <v>73425332</v>
      </c>
      <c r="O2886" s="95">
        <v>3923</v>
      </c>
      <c r="P2886" s="95">
        <v>9664624</v>
      </c>
      <c r="Q2886" s="95">
        <v>3391</v>
      </c>
      <c r="R2886" s="95">
        <v>10972700</v>
      </c>
      <c r="S2886" s="95">
        <v>19096</v>
      </c>
      <c r="T2886" s="95">
        <v>80309162</v>
      </c>
      <c r="U2886" s="95">
        <v>17458</v>
      </c>
      <c r="V2886" s="95">
        <v>74614358</v>
      </c>
      <c r="W2886" s="95">
        <v>3981</v>
      </c>
      <c r="X2886" s="95">
        <v>10610357</v>
      </c>
      <c r="Y2886" s="95">
        <v>3420</v>
      </c>
      <c r="Z2886" s="95">
        <v>11866590</v>
      </c>
      <c r="AA2886" s="95">
        <v>18342</v>
      </c>
      <c r="AB2886" s="95">
        <v>60913188</v>
      </c>
      <c r="AC2886" s="95">
        <v>16442</v>
      </c>
      <c r="AD2886" s="95">
        <v>71676049</v>
      </c>
      <c r="AE2886" s="95">
        <v>3943</v>
      </c>
      <c r="AF2886" s="95">
        <v>10793797</v>
      </c>
      <c r="AG2886" s="95">
        <v>3379</v>
      </c>
      <c r="AH2886" s="95">
        <v>12122960</v>
      </c>
      <c r="AI2886" s="95">
        <v>18611</v>
      </c>
      <c r="AJ2886" s="95">
        <v>60596739.829999998</v>
      </c>
      <c r="AK2886" s="95">
        <v>16416</v>
      </c>
      <c r="AL2886" s="95">
        <v>72883256.689999998</v>
      </c>
      <c r="AM2886" s="95">
        <v>4003</v>
      </c>
      <c r="AN2886" s="95">
        <v>10727444.029999999</v>
      </c>
      <c r="AO2886" s="95">
        <v>3412</v>
      </c>
      <c r="AP2886" s="95">
        <v>12386560.51</v>
      </c>
      <c r="AQ2886" s="72">
        <v>310.60000000000002</v>
      </c>
      <c r="AR2886" s="72">
        <v>312.58999999999997</v>
      </c>
      <c r="AS2886" s="72">
        <v>623.19000000000005</v>
      </c>
      <c r="AT2886" s="95">
        <v>97470414</v>
      </c>
      <c r="AU2886" s="95">
        <v>91321433</v>
      </c>
      <c r="AV2886" s="95">
        <v>26151</v>
      </c>
      <c r="AW2886" s="95">
        <v>24345</v>
      </c>
      <c r="AX2886" s="72">
        <v>305.91000000000003</v>
      </c>
      <c r="AY2886" s="72">
        <v>314.16000000000003</v>
      </c>
      <c r="AZ2886" s="72">
        <v>620.07000000000005</v>
      </c>
      <c r="BA2886" s="95">
        <v>89496546</v>
      </c>
      <c r="BB2886" s="95">
        <v>84398032</v>
      </c>
      <c r="BC2886" s="95">
        <v>24380</v>
      </c>
      <c r="BD2886" s="95">
        <v>22387</v>
      </c>
      <c r="BE2886" s="72">
        <v>328.32</v>
      </c>
      <c r="BF2886" s="72">
        <v>345.18</v>
      </c>
      <c r="BG2886" s="72">
        <v>673.5</v>
      </c>
      <c r="BH2886" s="95">
        <v>90919519</v>
      </c>
      <c r="BI2886" s="95">
        <v>86480948</v>
      </c>
      <c r="BJ2886" s="95">
        <v>23077</v>
      </c>
      <c r="BK2886" s="95">
        <v>20878</v>
      </c>
      <c r="BL2886" s="72">
        <v>268.14</v>
      </c>
      <c r="BM2886" s="72">
        <v>352.32</v>
      </c>
      <c r="BN2886" s="72">
        <v>620.46</v>
      </c>
      <c r="BO2886" s="95">
        <v>71706985</v>
      </c>
      <c r="BP2886" s="95">
        <v>83799009</v>
      </c>
      <c r="BQ2886" s="95">
        <v>22285</v>
      </c>
      <c r="BR2886" s="95">
        <v>19821</v>
      </c>
      <c r="BS2886" s="72">
        <v>262.83</v>
      </c>
      <c r="BT2886" s="72">
        <v>358.37</v>
      </c>
      <c r="BU2886" s="72">
        <v>621.20000000000005</v>
      </c>
      <c r="BV2886" s="95">
        <v>71324183.859999999</v>
      </c>
      <c r="BW2886" s="95">
        <v>85269817.200000003</v>
      </c>
      <c r="BX2886" s="95">
        <v>22614</v>
      </c>
      <c r="BY2886" s="95">
        <v>19828</v>
      </c>
      <c r="BZ2886" s="95">
        <v>25290</v>
      </c>
      <c r="CA2886" s="95">
        <v>23419</v>
      </c>
      <c r="CB2886" s="95">
        <v>22017</v>
      </c>
      <c r="CC2886" s="95">
        <v>21115</v>
      </c>
      <c r="CD2886" s="95">
        <v>21251</v>
      </c>
      <c r="CE2886" s="72">
        <v>650.75523149000003</v>
      </c>
      <c r="CF2886" s="72">
        <v>676.59346364999999</v>
      </c>
      <c r="CG2886" s="72">
        <v>712.40329333</v>
      </c>
      <c r="CH2886" s="72">
        <v>716.50152150999998</v>
      </c>
      <c r="CI2886" s="72">
        <v>731.52548966999996</v>
      </c>
      <c r="CJ2886" s="96">
        <v>0.9576411681</v>
      </c>
      <c r="CK2886" s="96">
        <v>0.9164587501</v>
      </c>
      <c r="CL2886" s="96">
        <v>0.94539147459999995</v>
      </c>
      <c r="CM2886" s="96">
        <v>0.86595768660000005</v>
      </c>
      <c r="CN2886" s="96">
        <v>0.84918435349999999</v>
      </c>
      <c r="CO2886" s="96">
        <v>0.94012863049999995</v>
      </c>
      <c r="CP2886" s="96">
        <v>0.96468361579999995</v>
      </c>
      <c r="CQ2886" s="96">
        <v>0.99584056389999998</v>
      </c>
      <c r="CR2886" s="96">
        <v>0.96871277690000002</v>
      </c>
      <c r="CS2886" s="95">
        <v>23138</v>
      </c>
      <c r="CT2886" s="95">
        <v>21726</v>
      </c>
      <c r="CU2886" s="95">
        <v>20392</v>
      </c>
      <c r="CV2886" s="95">
        <v>19295</v>
      </c>
      <c r="CW2886" s="95">
        <v>19338</v>
      </c>
      <c r="CX2886" s="96">
        <v>0.93155903600000001</v>
      </c>
      <c r="CY2886" s="96">
        <v>0.93622160700000001</v>
      </c>
      <c r="CZ2886" s="96">
        <v>0.95021463399999995</v>
      </c>
      <c r="DA2886" s="96">
        <v>0.94952392299999999</v>
      </c>
      <c r="DB2886" s="96">
        <v>0.93476154600000005</v>
      </c>
      <c r="DC2886">
        <v>2013</v>
      </c>
      <c r="DD2886" s="6">
        <v>21451.8</v>
      </c>
      <c r="DE2886" s="96">
        <v>2.2347649000000001E-3</v>
      </c>
      <c r="DF2886" s="72">
        <v>742.3</v>
      </c>
      <c r="DG2886" s="96">
        <v>1</v>
      </c>
      <c r="DH2886" s="72">
        <v>742.3</v>
      </c>
      <c r="DI2886" s="72">
        <v>744.50795353000001</v>
      </c>
      <c r="DJ2886" s="96">
        <v>1</v>
      </c>
      <c r="DK2886" s="72">
        <v>742.3</v>
      </c>
      <c r="DL2886" s="96">
        <v>1</v>
      </c>
      <c r="DM2886" s="72">
        <v>742.3</v>
      </c>
      <c r="DN2886" s="96">
        <v>1</v>
      </c>
      <c r="DO2886" s="96">
        <v>8.0300000000000007E-3</v>
      </c>
      <c r="DP2886" s="72">
        <v>5.96</v>
      </c>
      <c r="DQ2886" s="72">
        <v>736.34</v>
      </c>
      <c r="DR2886" t="s">
        <v>1754</v>
      </c>
      <c r="DT2886" t="s">
        <v>1754</v>
      </c>
    </row>
    <row r="2887" spans="1:124" x14ac:dyDescent="0.3">
      <c r="A2887" t="s">
        <v>1768</v>
      </c>
      <c r="B2887">
        <v>46250</v>
      </c>
      <c r="C2887" s="95">
        <v>1520</v>
      </c>
      <c r="D2887" s="95">
        <v>4424353</v>
      </c>
      <c r="E2887" s="95">
        <v>1457</v>
      </c>
      <c r="F2887" s="95">
        <v>4214156</v>
      </c>
      <c r="G2887" s="95">
        <v>306</v>
      </c>
      <c r="H2887" s="95">
        <v>679563</v>
      </c>
      <c r="I2887" s="95">
        <v>267</v>
      </c>
      <c r="J2887" s="95">
        <v>942192</v>
      </c>
      <c r="K2887" s="95">
        <v>1540</v>
      </c>
      <c r="L2887" s="95">
        <v>4131129</v>
      </c>
      <c r="M2887" s="95">
        <v>1452</v>
      </c>
      <c r="N2887" s="95">
        <v>4157315</v>
      </c>
      <c r="O2887" s="95">
        <v>328</v>
      </c>
      <c r="P2887" s="95">
        <v>736568</v>
      </c>
      <c r="Q2887" s="95">
        <v>287</v>
      </c>
      <c r="R2887" s="95">
        <v>1061863</v>
      </c>
      <c r="S2887" s="95">
        <v>1534</v>
      </c>
      <c r="T2887" s="95">
        <v>4774363</v>
      </c>
      <c r="U2887" s="95">
        <v>1420</v>
      </c>
      <c r="V2887" s="95">
        <v>4695074</v>
      </c>
      <c r="W2887" s="95">
        <v>348</v>
      </c>
      <c r="X2887" s="95">
        <v>972222</v>
      </c>
      <c r="Y2887" s="95">
        <v>303</v>
      </c>
      <c r="Z2887" s="95">
        <v>1153109</v>
      </c>
      <c r="AA2887" s="95">
        <v>1500</v>
      </c>
      <c r="AB2887" s="95">
        <v>3371473</v>
      </c>
      <c r="AC2887" s="95">
        <v>1349</v>
      </c>
      <c r="AD2887" s="95">
        <v>5164754</v>
      </c>
      <c r="AE2887" s="95">
        <v>351</v>
      </c>
      <c r="AF2887" s="95">
        <v>833998</v>
      </c>
      <c r="AG2887" s="95">
        <v>304</v>
      </c>
      <c r="AH2887" s="95">
        <v>1296563</v>
      </c>
      <c r="AI2887" s="95">
        <v>1519</v>
      </c>
      <c r="AJ2887" s="95">
        <v>4254406</v>
      </c>
      <c r="AK2887" s="95">
        <v>1343</v>
      </c>
      <c r="AL2887" s="95">
        <v>5707123</v>
      </c>
      <c r="AM2887" s="95">
        <v>356</v>
      </c>
      <c r="AN2887" s="95">
        <v>1082322</v>
      </c>
      <c r="AO2887" s="95">
        <v>312</v>
      </c>
      <c r="AP2887" s="95">
        <v>1533836.32</v>
      </c>
      <c r="AQ2887" s="72">
        <v>232.93</v>
      </c>
      <c r="AR2887" s="72">
        <v>249.24</v>
      </c>
      <c r="AS2887" s="72">
        <v>482.17</v>
      </c>
      <c r="AT2887" s="95">
        <v>5103916</v>
      </c>
      <c r="AU2887" s="95">
        <v>5156348</v>
      </c>
      <c r="AV2887" s="95">
        <v>1826</v>
      </c>
      <c r="AW2887" s="95">
        <v>1724</v>
      </c>
      <c r="AX2887" s="72">
        <v>217.15</v>
      </c>
      <c r="AY2887" s="72">
        <v>250.1</v>
      </c>
      <c r="AZ2887" s="72">
        <v>467.25</v>
      </c>
      <c r="BA2887" s="95">
        <v>4867697</v>
      </c>
      <c r="BB2887" s="95">
        <v>5219178</v>
      </c>
      <c r="BC2887" s="95">
        <v>1868</v>
      </c>
      <c r="BD2887" s="95">
        <v>1739</v>
      </c>
      <c r="BE2887" s="72">
        <v>254.45</v>
      </c>
      <c r="BF2887" s="72">
        <v>282.85000000000002</v>
      </c>
      <c r="BG2887" s="72">
        <v>537.29999999999995</v>
      </c>
      <c r="BH2887" s="95">
        <v>5746585</v>
      </c>
      <c r="BI2887" s="95">
        <v>5848183</v>
      </c>
      <c r="BJ2887" s="95">
        <v>1882</v>
      </c>
      <c r="BK2887" s="95">
        <v>1723</v>
      </c>
      <c r="BL2887" s="72">
        <v>189.33</v>
      </c>
      <c r="BM2887" s="72">
        <v>325.74</v>
      </c>
      <c r="BN2887" s="72">
        <v>515.07000000000005</v>
      </c>
      <c r="BO2887" s="95">
        <v>4205471</v>
      </c>
      <c r="BP2887" s="95">
        <v>6461317</v>
      </c>
      <c r="BQ2887" s="95">
        <v>1851</v>
      </c>
      <c r="BR2887" s="95">
        <v>1653</v>
      </c>
      <c r="BS2887" s="72">
        <v>237.19</v>
      </c>
      <c r="BT2887" s="72">
        <v>364.6</v>
      </c>
      <c r="BU2887" s="72">
        <v>601.79</v>
      </c>
      <c r="BV2887" s="95">
        <v>5336728</v>
      </c>
      <c r="BW2887" s="95">
        <v>7240959.3200000003</v>
      </c>
      <c r="BX2887" s="95">
        <v>1875</v>
      </c>
      <c r="BY2887" s="95">
        <v>1655</v>
      </c>
      <c r="BZ2887" s="95">
        <v>1777</v>
      </c>
      <c r="CA2887" s="95">
        <v>1806</v>
      </c>
      <c r="CB2887" s="95">
        <v>1805</v>
      </c>
      <c r="CC2887" s="95">
        <v>1757</v>
      </c>
      <c r="CD2887" s="95">
        <v>1767</v>
      </c>
      <c r="CE2887" s="72">
        <v>650.75523149000003</v>
      </c>
      <c r="CF2887" s="72">
        <v>676.59346364999999</v>
      </c>
      <c r="CG2887" s="72">
        <v>712.40329333</v>
      </c>
      <c r="CH2887" s="72">
        <v>716.50152150999998</v>
      </c>
      <c r="CI2887" s="72">
        <v>731.52548966999996</v>
      </c>
      <c r="CJ2887" s="96">
        <v>0.74093910689999998</v>
      </c>
      <c r="CK2887" s="96">
        <v>0.69059195090000003</v>
      </c>
      <c r="CL2887" s="96">
        <v>0.75420763079999997</v>
      </c>
      <c r="CM2887" s="96">
        <v>0.71886797800000002</v>
      </c>
      <c r="CN2887" s="96">
        <v>0.82265076000000004</v>
      </c>
      <c r="CO2887" s="96">
        <v>0.83058685129999998</v>
      </c>
      <c r="CP2887" s="96">
        <v>0.89749974269999999</v>
      </c>
      <c r="CQ2887" s="96">
        <v>0.99584056389999998</v>
      </c>
      <c r="CR2887" s="96">
        <v>0.90124829920000005</v>
      </c>
      <c r="CS2887" s="95">
        <v>1424</v>
      </c>
      <c r="CT2887" s="95">
        <v>1445</v>
      </c>
      <c r="CU2887" s="95">
        <v>1378</v>
      </c>
      <c r="CV2887" s="95">
        <v>1273</v>
      </c>
      <c r="CW2887" s="95">
        <v>1258</v>
      </c>
      <c r="CX2887" s="96">
        <v>0.83809141899999995</v>
      </c>
      <c r="CY2887" s="96">
        <v>0.81452979700000006</v>
      </c>
      <c r="CZ2887" s="96">
        <v>0.85253414999999999</v>
      </c>
      <c r="DA2887" s="96">
        <v>0.82838415899999995</v>
      </c>
      <c r="DB2887" s="96">
        <v>0.81872404399999998</v>
      </c>
      <c r="DC2887">
        <v>2013</v>
      </c>
      <c r="DD2887" s="6">
        <v>1698.8</v>
      </c>
      <c r="DE2887" s="96">
        <v>3.6643095999999999E-3</v>
      </c>
      <c r="DF2887" s="72">
        <v>689.61</v>
      </c>
      <c r="DG2887" s="96">
        <v>1</v>
      </c>
      <c r="DH2887" s="72">
        <v>689.61</v>
      </c>
      <c r="DI2887" s="72">
        <v>682.38527009999996</v>
      </c>
      <c r="DJ2887" s="96">
        <v>1</v>
      </c>
      <c r="DK2887" s="72">
        <v>689.61</v>
      </c>
      <c r="DL2887" s="96">
        <v>1</v>
      </c>
      <c r="DM2887" s="72">
        <v>689.61</v>
      </c>
      <c r="DN2887" s="96">
        <v>1</v>
      </c>
      <c r="DO2887" s="96">
        <v>1.3465E-2</v>
      </c>
      <c r="DP2887" s="72">
        <v>9.2899999999999991</v>
      </c>
      <c r="DQ2887" s="72">
        <v>680.32</v>
      </c>
      <c r="DR2887" t="s">
        <v>1768</v>
      </c>
      <c r="DT2887" t="s">
        <v>1754</v>
      </c>
    </row>
    <row r="2888" spans="1:124" x14ac:dyDescent="0.3">
      <c r="A2888" t="s">
        <v>65</v>
      </c>
      <c r="B2888">
        <v>46260</v>
      </c>
      <c r="C2888" s="95">
        <v>15477</v>
      </c>
      <c r="D2888" s="95">
        <v>52594897</v>
      </c>
      <c r="E2888" s="95">
        <v>14970</v>
      </c>
      <c r="F2888" s="95">
        <v>48543524</v>
      </c>
      <c r="G2888" s="95">
        <v>1613</v>
      </c>
      <c r="H2888" s="95">
        <v>3930632</v>
      </c>
      <c r="I2888" s="95">
        <v>1414</v>
      </c>
      <c r="J2888" s="95">
        <v>4716918</v>
      </c>
      <c r="K2888" s="95">
        <v>14942</v>
      </c>
      <c r="L2888" s="95">
        <v>56983645</v>
      </c>
      <c r="M2888" s="95">
        <v>14372</v>
      </c>
      <c r="N2888" s="95">
        <v>51062329</v>
      </c>
      <c r="O2888" s="95">
        <v>1613</v>
      </c>
      <c r="P2888" s="95">
        <v>4455465</v>
      </c>
      <c r="Q2888" s="95">
        <v>1389</v>
      </c>
      <c r="R2888" s="95">
        <v>5296416</v>
      </c>
      <c r="S2888" s="95">
        <v>14447</v>
      </c>
      <c r="T2888" s="95">
        <v>57316765</v>
      </c>
      <c r="U2888" s="95">
        <v>13802</v>
      </c>
      <c r="V2888" s="95">
        <v>53171163</v>
      </c>
      <c r="W2888" s="95">
        <v>1603</v>
      </c>
      <c r="X2888" s="95">
        <v>4956768</v>
      </c>
      <c r="Y2888" s="95">
        <v>1383</v>
      </c>
      <c r="Z2888" s="95">
        <v>6374613</v>
      </c>
      <c r="AA2888" s="95">
        <v>14138</v>
      </c>
      <c r="AB2888" s="95">
        <v>50069957</v>
      </c>
      <c r="AC2888" s="95">
        <v>13412</v>
      </c>
      <c r="AD2888" s="95">
        <v>56001602</v>
      </c>
      <c r="AE2888" s="95">
        <v>1656</v>
      </c>
      <c r="AF2888" s="95">
        <v>5082150</v>
      </c>
      <c r="AG2888" s="95">
        <v>1441</v>
      </c>
      <c r="AH2888" s="95">
        <v>6770454</v>
      </c>
      <c r="AI2888" s="95">
        <v>14466</v>
      </c>
      <c r="AJ2888" s="95">
        <v>51301580.57</v>
      </c>
      <c r="AK2888" s="95">
        <v>13659</v>
      </c>
      <c r="AL2888" s="95">
        <v>60345039.719999999</v>
      </c>
      <c r="AM2888" s="95">
        <v>1694</v>
      </c>
      <c r="AN2888" s="95">
        <v>5159898</v>
      </c>
      <c r="AO2888" s="95">
        <v>1480</v>
      </c>
      <c r="AP2888" s="95">
        <v>7369567.0199999996</v>
      </c>
      <c r="AQ2888" s="72">
        <v>275.63</v>
      </c>
      <c r="AR2888" s="72">
        <v>270.89999999999998</v>
      </c>
      <c r="AS2888" s="72">
        <v>546.53</v>
      </c>
      <c r="AT2888" s="95">
        <v>56525529</v>
      </c>
      <c r="AU2888" s="95">
        <v>53260442</v>
      </c>
      <c r="AV2888" s="95">
        <v>17090</v>
      </c>
      <c r="AW2888" s="95">
        <v>16384</v>
      </c>
      <c r="AX2888" s="72">
        <v>309.27</v>
      </c>
      <c r="AY2888" s="72">
        <v>297.99</v>
      </c>
      <c r="AZ2888" s="72">
        <v>607.26</v>
      </c>
      <c r="BA2888" s="95">
        <v>61439110</v>
      </c>
      <c r="BB2888" s="95">
        <v>56358745</v>
      </c>
      <c r="BC2888" s="95">
        <v>16555</v>
      </c>
      <c r="BD2888" s="95">
        <v>15761</v>
      </c>
      <c r="BE2888" s="72">
        <v>323.33</v>
      </c>
      <c r="BF2888" s="72">
        <v>326.77999999999997</v>
      </c>
      <c r="BG2888" s="72">
        <v>650.11</v>
      </c>
      <c r="BH2888" s="95">
        <v>62273533</v>
      </c>
      <c r="BI2888" s="95">
        <v>59545776</v>
      </c>
      <c r="BJ2888" s="95">
        <v>16050</v>
      </c>
      <c r="BK2888" s="95">
        <v>15185</v>
      </c>
      <c r="BL2888" s="72">
        <v>291</v>
      </c>
      <c r="BM2888" s="72">
        <v>352.19</v>
      </c>
      <c r="BN2888" s="72">
        <v>643.19000000000005</v>
      </c>
      <c r="BO2888" s="95">
        <v>55152107</v>
      </c>
      <c r="BP2888" s="95">
        <v>62772056</v>
      </c>
      <c r="BQ2888" s="95">
        <v>15794</v>
      </c>
      <c r="BR2888" s="95">
        <v>14853</v>
      </c>
      <c r="BS2888" s="72">
        <v>291.16000000000003</v>
      </c>
      <c r="BT2888" s="72">
        <v>372.74</v>
      </c>
      <c r="BU2888" s="72">
        <v>663.9</v>
      </c>
      <c r="BV2888" s="95">
        <v>56461478.57</v>
      </c>
      <c r="BW2888" s="95">
        <v>67714606.739999995</v>
      </c>
      <c r="BX2888" s="95">
        <v>16160</v>
      </c>
      <c r="BY2888" s="95">
        <v>15139</v>
      </c>
      <c r="BZ2888" s="95">
        <v>16754</v>
      </c>
      <c r="CA2888" s="95">
        <v>16172</v>
      </c>
      <c r="CB2888" s="95">
        <v>15633</v>
      </c>
      <c r="CC2888" s="95">
        <v>15347</v>
      </c>
      <c r="CD2888" s="95">
        <v>15661</v>
      </c>
      <c r="CE2888" s="72">
        <v>650.75523149000003</v>
      </c>
      <c r="CF2888" s="72">
        <v>676.59346364999999</v>
      </c>
      <c r="CG2888" s="72">
        <v>712.40329333</v>
      </c>
      <c r="CH2888" s="72">
        <v>716.50152150999998</v>
      </c>
      <c r="CI2888" s="72">
        <v>731.52548966999996</v>
      </c>
      <c r="CJ2888" s="96">
        <v>0.83983957949999999</v>
      </c>
      <c r="CK2888" s="96">
        <v>0.89752566739999995</v>
      </c>
      <c r="CL2888" s="96">
        <v>0.91255894810000004</v>
      </c>
      <c r="CM2888" s="96">
        <v>0.89768127590000002</v>
      </c>
      <c r="CN2888" s="96">
        <v>0.90755552520000005</v>
      </c>
      <c r="CO2888" s="96">
        <v>0.89848592829999996</v>
      </c>
      <c r="CP2888" s="96">
        <v>0.99170412259999996</v>
      </c>
      <c r="CQ2888" s="96">
        <v>0.99584056389999998</v>
      </c>
      <c r="CR2888" s="96">
        <v>0.9958461394</v>
      </c>
      <c r="CS2888" s="95">
        <v>16151</v>
      </c>
      <c r="CT2888" s="95">
        <v>15694</v>
      </c>
      <c r="CU2888" s="95">
        <v>15120</v>
      </c>
      <c r="CV2888" s="95">
        <v>14714</v>
      </c>
      <c r="CW2888" s="95">
        <v>14961</v>
      </c>
      <c r="CX2888" s="96">
        <v>0.88164031300000001</v>
      </c>
      <c r="CY2888" s="96">
        <v>0.87749211699999996</v>
      </c>
      <c r="CZ2888" s="96">
        <v>0.90230671200000001</v>
      </c>
      <c r="DA2888" s="96">
        <v>0.913807068</v>
      </c>
      <c r="DB2888" s="96">
        <v>0.91976424599999995</v>
      </c>
      <c r="DC2888">
        <v>2013</v>
      </c>
      <c r="DD2888" s="6">
        <v>15464.4</v>
      </c>
      <c r="DE2888" s="96">
        <v>8.7686399999999999E-4</v>
      </c>
      <c r="DF2888" s="72">
        <v>764.13</v>
      </c>
      <c r="DG2888" s="96">
        <v>1</v>
      </c>
      <c r="DH2888" s="72">
        <v>764.13</v>
      </c>
      <c r="DI2888" s="72">
        <v>764.13</v>
      </c>
      <c r="DJ2888" s="96">
        <v>1</v>
      </c>
      <c r="DK2888" s="72">
        <v>764.13</v>
      </c>
      <c r="DL2888" s="96">
        <v>1</v>
      </c>
      <c r="DM2888" s="72">
        <v>764.13</v>
      </c>
      <c r="DN2888" s="96">
        <v>1</v>
      </c>
      <c r="DO2888" s="96">
        <v>3.6189999999999998E-3</v>
      </c>
      <c r="DP2888" s="72">
        <v>2.77</v>
      </c>
      <c r="DQ2888" s="72">
        <v>761.36</v>
      </c>
      <c r="DR2888" t="s">
        <v>65</v>
      </c>
      <c r="DT2888" t="s">
        <v>1754</v>
      </c>
    </row>
    <row r="2889" spans="1:124" x14ac:dyDescent="0.3">
      <c r="A2889" t="s">
        <v>440</v>
      </c>
      <c r="B2889">
        <v>46270</v>
      </c>
      <c r="C2889" s="95">
        <v>356</v>
      </c>
      <c r="D2889" s="95">
        <v>1355317</v>
      </c>
      <c r="E2889" s="95">
        <v>343</v>
      </c>
      <c r="F2889" s="95">
        <v>978605</v>
      </c>
      <c r="G2889" s="95">
        <v>26</v>
      </c>
      <c r="H2889" s="95">
        <v>54383</v>
      </c>
      <c r="I2889" s="95">
        <v>26</v>
      </c>
      <c r="J2889" s="95">
        <v>101448</v>
      </c>
      <c r="K2889" s="95">
        <v>337</v>
      </c>
      <c r="L2889" s="95">
        <v>936975</v>
      </c>
      <c r="M2889" s="95">
        <v>322</v>
      </c>
      <c r="N2889" s="95">
        <v>1001848</v>
      </c>
      <c r="O2889" s="95">
        <v>22</v>
      </c>
      <c r="P2889" s="95">
        <v>202869</v>
      </c>
      <c r="Q2889" s="95">
        <v>21</v>
      </c>
      <c r="R2889" s="95">
        <v>147064</v>
      </c>
      <c r="S2889" s="95">
        <v>325</v>
      </c>
      <c r="T2889" s="95">
        <v>963303</v>
      </c>
      <c r="U2889" s="95">
        <v>311</v>
      </c>
      <c r="V2889" s="95">
        <v>1162734</v>
      </c>
      <c r="W2889" s="95">
        <v>26</v>
      </c>
      <c r="X2889" s="95">
        <v>59712</v>
      </c>
      <c r="Y2889" s="95">
        <v>22</v>
      </c>
      <c r="Z2889" s="95">
        <v>102118</v>
      </c>
      <c r="AA2889" s="95">
        <v>316</v>
      </c>
      <c r="AB2889" s="95">
        <v>823124</v>
      </c>
      <c r="AC2889" s="95">
        <v>301</v>
      </c>
      <c r="AD2889" s="95">
        <v>956946</v>
      </c>
      <c r="AE2889" s="95">
        <v>26</v>
      </c>
      <c r="AF2889" s="95">
        <v>10723</v>
      </c>
      <c r="AG2889" s="95">
        <v>24</v>
      </c>
      <c r="AH2889" s="95">
        <v>61395</v>
      </c>
      <c r="AI2889" s="95">
        <v>322</v>
      </c>
      <c r="AJ2889" s="95">
        <v>771640</v>
      </c>
      <c r="AK2889" s="95">
        <v>304</v>
      </c>
      <c r="AL2889" s="95">
        <v>1131315.47</v>
      </c>
      <c r="AM2889" s="95">
        <v>27</v>
      </c>
      <c r="AN2889" s="95">
        <v>16567</v>
      </c>
      <c r="AO2889" s="95">
        <v>27</v>
      </c>
      <c r="AP2889" s="95">
        <v>81494</v>
      </c>
      <c r="AQ2889" s="72">
        <v>307.52999999999997</v>
      </c>
      <c r="AR2889" s="72">
        <v>243.91</v>
      </c>
      <c r="AS2889" s="72">
        <v>551.44000000000005</v>
      </c>
      <c r="AT2889" s="95">
        <v>1409700</v>
      </c>
      <c r="AU2889" s="95">
        <v>1080053</v>
      </c>
      <c r="AV2889" s="95">
        <v>382</v>
      </c>
      <c r="AW2889" s="95">
        <v>369</v>
      </c>
      <c r="AX2889" s="72">
        <v>264.58999999999997</v>
      </c>
      <c r="AY2889" s="72">
        <v>279.13</v>
      </c>
      <c r="AZ2889" s="72">
        <v>543.72</v>
      </c>
      <c r="BA2889" s="95">
        <v>1139844</v>
      </c>
      <c r="BB2889" s="95">
        <v>1148912</v>
      </c>
      <c r="BC2889" s="95">
        <v>359</v>
      </c>
      <c r="BD2889" s="95">
        <v>343</v>
      </c>
      <c r="BE2889" s="72">
        <v>242.88</v>
      </c>
      <c r="BF2889" s="72">
        <v>316.52999999999997</v>
      </c>
      <c r="BG2889" s="72">
        <v>559.41</v>
      </c>
      <c r="BH2889" s="95">
        <v>1023015</v>
      </c>
      <c r="BI2889" s="95">
        <v>1264852</v>
      </c>
      <c r="BJ2889" s="95">
        <v>351</v>
      </c>
      <c r="BK2889" s="95">
        <v>333</v>
      </c>
      <c r="BL2889" s="72">
        <v>203.18</v>
      </c>
      <c r="BM2889" s="72">
        <v>261.11</v>
      </c>
      <c r="BN2889" s="72">
        <v>464.29</v>
      </c>
      <c r="BO2889" s="95">
        <v>833847</v>
      </c>
      <c r="BP2889" s="95">
        <v>1018341</v>
      </c>
      <c r="BQ2889" s="95">
        <v>342</v>
      </c>
      <c r="BR2889" s="95">
        <v>325</v>
      </c>
      <c r="BS2889" s="72">
        <v>188.21</v>
      </c>
      <c r="BT2889" s="72">
        <v>305.33999999999997</v>
      </c>
      <c r="BU2889" s="72">
        <v>493.55</v>
      </c>
      <c r="BV2889" s="95">
        <v>788207</v>
      </c>
      <c r="BW2889" s="95">
        <v>1212809.47</v>
      </c>
      <c r="BX2889" s="95">
        <v>349</v>
      </c>
      <c r="BY2889" s="95">
        <v>331</v>
      </c>
      <c r="BZ2889" s="95">
        <v>376</v>
      </c>
      <c r="CA2889" s="95">
        <v>351</v>
      </c>
      <c r="CB2889" s="95">
        <v>342</v>
      </c>
      <c r="CC2889" s="95">
        <v>334</v>
      </c>
      <c r="CD2889" s="95">
        <v>340</v>
      </c>
      <c r="CE2889" s="72">
        <v>650.75523149000003</v>
      </c>
      <c r="CF2889" s="72">
        <v>676.59346364999999</v>
      </c>
      <c r="CG2889" s="72">
        <v>712.40329333</v>
      </c>
      <c r="CH2889" s="72">
        <v>716.50152150999998</v>
      </c>
      <c r="CI2889" s="72">
        <v>731.52548966999996</v>
      </c>
      <c r="CJ2889" s="96">
        <v>0.84738465910000005</v>
      </c>
      <c r="CK2889" s="96">
        <v>0.80361402999999998</v>
      </c>
      <c r="CL2889" s="96">
        <v>0.78524342209999998</v>
      </c>
      <c r="CM2889" s="96">
        <v>0.64799583260000004</v>
      </c>
      <c r="CN2889" s="96">
        <v>0.67468599110000005</v>
      </c>
      <c r="CO2889" s="96">
        <v>0.82899192820000001</v>
      </c>
      <c r="CP2889" s="96">
        <v>0.90686623280000001</v>
      </c>
      <c r="CQ2889" s="96">
        <v>0.99584056389999998</v>
      </c>
      <c r="CR2889" s="96">
        <v>0.91065391009999996</v>
      </c>
      <c r="CS2889" s="95">
        <v>368</v>
      </c>
      <c r="CT2889" s="95">
        <v>358</v>
      </c>
      <c r="CU2889" s="95">
        <v>355</v>
      </c>
      <c r="CV2889" s="95">
        <v>339</v>
      </c>
      <c r="CW2889" s="95">
        <v>345</v>
      </c>
      <c r="CX2889" s="96">
        <v>0.90294879400000005</v>
      </c>
      <c r="CY2889" s="96">
        <v>0.85814159099999998</v>
      </c>
      <c r="CZ2889" s="96">
        <v>0.80037166000000004</v>
      </c>
      <c r="DA2889" s="96">
        <v>0.82045235000000005</v>
      </c>
      <c r="DB2889" s="96">
        <v>0.75769745399999999</v>
      </c>
      <c r="DC2889">
        <v>2013</v>
      </c>
      <c r="DD2889" s="6">
        <v>340.2</v>
      </c>
      <c r="DE2889" s="96">
        <v>2.9401305000000002E-3</v>
      </c>
      <c r="DF2889" s="72">
        <v>697.32</v>
      </c>
      <c r="DG2889" s="96">
        <v>1</v>
      </c>
      <c r="DH2889" s="72">
        <v>697.32</v>
      </c>
      <c r="DI2889" s="72">
        <v>682.38527009999996</v>
      </c>
      <c r="DJ2889" s="96">
        <v>0.58326666289999995</v>
      </c>
      <c r="DK2889" s="72">
        <v>691.09620016999997</v>
      </c>
      <c r="DL2889" s="96">
        <v>1.0092854919000001</v>
      </c>
      <c r="DM2889" s="72">
        <v>697.51336834999995</v>
      </c>
      <c r="DN2889" s="96">
        <v>1</v>
      </c>
      <c r="DO2889" s="96">
        <v>1.4194E-2</v>
      </c>
      <c r="DP2889" s="72">
        <v>9.9</v>
      </c>
      <c r="DQ2889" s="72">
        <v>687.61</v>
      </c>
      <c r="DR2889" t="s">
        <v>440</v>
      </c>
      <c r="DT2889" t="s">
        <v>1754</v>
      </c>
    </row>
    <row r="2890" spans="1:124" x14ac:dyDescent="0.3">
      <c r="A2890" t="s">
        <v>1769</v>
      </c>
      <c r="B2890">
        <v>46280</v>
      </c>
      <c r="C2890" s="95">
        <v>17663</v>
      </c>
      <c r="D2890" s="95">
        <v>63661464</v>
      </c>
      <c r="E2890" s="95">
        <v>16498</v>
      </c>
      <c r="F2890" s="95">
        <v>51314548</v>
      </c>
      <c r="G2890" s="95">
        <v>3097</v>
      </c>
      <c r="H2890" s="95">
        <v>8984691</v>
      </c>
      <c r="I2890" s="95">
        <v>2601</v>
      </c>
      <c r="J2890" s="95">
        <v>8235684</v>
      </c>
      <c r="K2890" s="95">
        <v>16907</v>
      </c>
      <c r="L2890" s="95">
        <v>62684654</v>
      </c>
      <c r="M2890" s="95">
        <v>15634</v>
      </c>
      <c r="N2890" s="95">
        <v>51726392</v>
      </c>
      <c r="O2890" s="95">
        <v>3173</v>
      </c>
      <c r="P2890" s="95">
        <v>7906983</v>
      </c>
      <c r="Q2890" s="95">
        <v>2659</v>
      </c>
      <c r="R2890" s="95">
        <v>8553063</v>
      </c>
      <c r="S2890" s="95">
        <v>16507</v>
      </c>
      <c r="T2890" s="95">
        <v>65761906</v>
      </c>
      <c r="U2890" s="95">
        <v>15041</v>
      </c>
      <c r="V2890" s="95">
        <v>53597407</v>
      </c>
      <c r="W2890" s="95">
        <v>3170</v>
      </c>
      <c r="X2890" s="95">
        <v>9091180</v>
      </c>
      <c r="Y2890" s="95">
        <v>2643</v>
      </c>
      <c r="Z2890" s="95">
        <v>8828441</v>
      </c>
      <c r="AA2890" s="95">
        <v>16244</v>
      </c>
      <c r="AB2890" s="95">
        <v>46555389</v>
      </c>
      <c r="AC2890" s="95">
        <v>14637</v>
      </c>
      <c r="AD2890" s="95">
        <v>57085601</v>
      </c>
      <c r="AE2890" s="95">
        <v>3202</v>
      </c>
      <c r="AF2890" s="95">
        <v>8803923</v>
      </c>
      <c r="AG2890" s="95">
        <v>2698</v>
      </c>
      <c r="AH2890" s="95">
        <v>9665188</v>
      </c>
      <c r="AI2890" s="95">
        <v>16246</v>
      </c>
      <c r="AJ2890" s="95">
        <v>49671132.479999997</v>
      </c>
      <c r="AK2890" s="95">
        <v>14504</v>
      </c>
      <c r="AL2890" s="95">
        <v>61397262.630000003</v>
      </c>
      <c r="AM2890" s="95">
        <v>3264</v>
      </c>
      <c r="AN2890" s="95">
        <v>8434789.9000000004</v>
      </c>
      <c r="AO2890" s="95">
        <v>2743</v>
      </c>
      <c r="AP2890" s="95">
        <v>10602461.76</v>
      </c>
      <c r="AQ2890" s="72">
        <v>291.61</v>
      </c>
      <c r="AR2890" s="72">
        <v>259.83</v>
      </c>
      <c r="AS2890" s="72">
        <v>551.44000000000005</v>
      </c>
      <c r="AT2890" s="95">
        <v>72646155</v>
      </c>
      <c r="AU2890" s="95">
        <v>59550232</v>
      </c>
      <c r="AV2890" s="95">
        <v>20760</v>
      </c>
      <c r="AW2890" s="95">
        <v>19099</v>
      </c>
      <c r="AX2890" s="72">
        <v>292.95999999999998</v>
      </c>
      <c r="AY2890" s="72">
        <v>274.60000000000002</v>
      </c>
      <c r="AZ2890" s="72">
        <v>567.55999999999995</v>
      </c>
      <c r="BA2890" s="95">
        <v>70591637</v>
      </c>
      <c r="BB2890" s="95">
        <v>60279455</v>
      </c>
      <c r="BC2890" s="95">
        <v>20080</v>
      </c>
      <c r="BD2890" s="95">
        <v>18293</v>
      </c>
      <c r="BE2890" s="72">
        <v>317.01</v>
      </c>
      <c r="BF2890" s="72">
        <v>294.17</v>
      </c>
      <c r="BG2890" s="72">
        <v>611.17999999999995</v>
      </c>
      <c r="BH2890" s="95">
        <v>74853086</v>
      </c>
      <c r="BI2890" s="95">
        <v>62425848</v>
      </c>
      <c r="BJ2890" s="95">
        <v>19677</v>
      </c>
      <c r="BK2890" s="95">
        <v>17684</v>
      </c>
      <c r="BL2890" s="72">
        <v>237.24</v>
      </c>
      <c r="BM2890" s="72">
        <v>320.89</v>
      </c>
      <c r="BN2890" s="72">
        <v>558.13</v>
      </c>
      <c r="BO2890" s="95">
        <v>55359312</v>
      </c>
      <c r="BP2890" s="95">
        <v>66750789</v>
      </c>
      <c r="BQ2890" s="95">
        <v>19446</v>
      </c>
      <c r="BR2890" s="95">
        <v>17335</v>
      </c>
      <c r="BS2890" s="72">
        <v>248.19</v>
      </c>
      <c r="BT2890" s="72">
        <v>347.89</v>
      </c>
      <c r="BU2890" s="72">
        <v>596.08000000000004</v>
      </c>
      <c r="BV2890" s="95">
        <v>58105922.380000003</v>
      </c>
      <c r="BW2890" s="95">
        <v>71999724.390000001</v>
      </c>
      <c r="BX2890" s="95">
        <v>19510</v>
      </c>
      <c r="BY2890" s="95">
        <v>17247</v>
      </c>
      <c r="BZ2890" s="95">
        <v>19968</v>
      </c>
      <c r="CA2890" s="95">
        <v>19219</v>
      </c>
      <c r="CB2890" s="95">
        <v>18716</v>
      </c>
      <c r="CC2890" s="95">
        <v>18444</v>
      </c>
      <c r="CD2890" s="95">
        <v>18403</v>
      </c>
      <c r="CE2890" s="72">
        <v>650.75523149000003</v>
      </c>
      <c r="CF2890" s="72">
        <v>676.59346364999999</v>
      </c>
      <c r="CG2890" s="72">
        <v>712.40329333</v>
      </c>
      <c r="CH2890" s="72">
        <v>716.50152150999998</v>
      </c>
      <c r="CI2890" s="72">
        <v>731.52548966999996</v>
      </c>
      <c r="CJ2890" s="96">
        <v>0.84738465910000005</v>
      </c>
      <c r="CK2890" s="96">
        <v>0.83884936889999995</v>
      </c>
      <c r="CL2890" s="96">
        <v>0.85791293459999995</v>
      </c>
      <c r="CM2890" s="96">
        <v>0.77896554750000002</v>
      </c>
      <c r="CN2890" s="96">
        <v>0.81484515359999998</v>
      </c>
      <c r="CO2890" s="96">
        <v>0.90859624449999998</v>
      </c>
      <c r="CP2890" s="96">
        <v>0.91084630580000003</v>
      </c>
      <c r="CQ2890" s="96">
        <v>0.99584056389999998</v>
      </c>
      <c r="CR2890" s="96">
        <v>0.91465060649999996</v>
      </c>
      <c r="CS2890" s="95">
        <v>17515</v>
      </c>
      <c r="CT2890" s="95">
        <v>17160</v>
      </c>
      <c r="CU2890" s="95">
        <v>16523</v>
      </c>
      <c r="CV2890" s="95">
        <v>16161</v>
      </c>
      <c r="CW2890" s="95">
        <v>16041</v>
      </c>
      <c r="CX2890" s="96">
        <v>0.922551554</v>
      </c>
      <c r="CY2890" s="96">
        <v>0.924309241</v>
      </c>
      <c r="CZ2890" s="96">
        <v>0.90231441300000004</v>
      </c>
      <c r="DA2890" s="96">
        <v>0.89324436399999996</v>
      </c>
      <c r="DB2890" s="96">
        <v>0.89848678599999998</v>
      </c>
      <c r="DC2890">
        <v>2013</v>
      </c>
      <c r="DD2890" s="6">
        <v>17931.599999999999</v>
      </c>
      <c r="DE2890" s="96">
        <v>3.0170343000000001E-3</v>
      </c>
      <c r="DF2890" s="72">
        <v>700.32</v>
      </c>
      <c r="DG2890" s="96">
        <v>1</v>
      </c>
      <c r="DH2890" s="72">
        <v>700.32</v>
      </c>
      <c r="DI2890" s="72">
        <v>697.82125999000004</v>
      </c>
      <c r="DJ2890" s="96">
        <v>1</v>
      </c>
      <c r="DK2890" s="72">
        <v>700.32</v>
      </c>
      <c r="DL2890" s="96">
        <v>1</v>
      </c>
      <c r="DM2890" s="72">
        <v>700.32</v>
      </c>
      <c r="DN2890" s="96">
        <v>1</v>
      </c>
      <c r="DO2890" s="96">
        <v>1.0407E-2</v>
      </c>
      <c r="DP2890" s="72">
        <v>7.29</v>
      </c>
      <c r="DQ2890" s="72">
        <v>693.03</v>
      </c>
      <c r="DR2890" t="s">
        <v>1769</v>
      </c>
      <c r="DT2890" t="s">
        <v>1754</v>
      </c>
    </row>
    <row r="2891" spans="1:124" x14ac:dyDescent="0.3">
      <c r="A2891" t="s">
        <v>1770</v>
      </c>
      <c r="B2891">
        <v>47000</v>
      </c>
      <c r="C2891" s="95">
        <v>4158</v>
      </c>
      <c r="D2891" s="95">
        <v>12607487</v>
      </c>
      <c r="E2891" s="95">
        <v>3943</v>
      </c>
      <c r="F2891" s="95">
        <v>11914529</v>
      </c>
      <c r="G2891" s="95">
        <v>674</v>
      </c>
      <c r="H2891" s="95">
        <v>1986445</v>
      </c>
      <c r="I2891" s="95">
        <v>596</v>
      </c>
      <c r="J2891" s="95">
        <v>1898337</v>
      </c>
      <c r="K2891" s="95">
        <v>4229</v>
      </c>
      <c r="L2891" s="95">
        <v>13375778</v>
      </c>
      <c r="M2891" s="95">
        <v>3986</v>
      </c>
      <c r="N2891" s="95">
        <v>13070204</v>
      </c>
      <c r="O2891" s="95">
        <v>687</v>
      </c>
      <c r="P2891" s="95">
        <v>1713069</v>
      </c>
      <c r="Q2891" s="95">
        <v>604</v>
      </c>
      <c r="R2891" s="95">
        <v>2076803</v>
      </c>
      <c r="S2891" s="95">
        <v>4355</v>
      </c>
      <c r="T2891" s="95">
        <v>16235937</v>
      </c>
      <c r="U2891" s="95">
        <v>4066</v>
      </c>
      <c r="V2891" s="95">
        <v>14997134</v>
      </c>
      <c r="W2891" s="95">
        <v>721</v>
      </c>
      <c r="X2891" s="95">
        <v>2304334</v>
      </c>
      <c r="Y2891" s="95">
        <v>645</v>
      </c>
      <c r="Z2891" s="95">
        <v>2570193</v>
      </c>
      <c r="AA2891" s="95">
        <v>4417</v>
      </c>
      <c r="AB2891" s="95">
        <v>14993759</v>
      </c>
      <c r="AC2891" s="95">
        <v>4094</v>
      </c>
      <c r="AD2891" s="95">
        <v>16543576</v>
      </c>
      <c r="AE2891" s="95">
        <v>735</v>
      </c>
      <c r="AF2891" s="95">
        <v>1748590</v>
      </c>
      <c r="AG2891" s="95">
        <v>652</v>
      </c>
      <c r="AH2891" s="95">
        <v>2849643</v>
      </c>
      <c r="AI2891" s="95">
        <v>4546</v>
      </c>
      <c r="AJ2891" s="95">
        <v>14890543</v>
      </c>
      <c r="AK2891" s="95">
        <v>4207</v>
      </c>
      <c r="AL2891" s="95">
        <v>17080660</v>
      </c>
      <c r="AM2891" s="95">
        <v>762</v>
      </c>
      <c r="AN2891" s="95">
        <v>3059059</v>
      </c>
      <c r="AO2891" s="95">
        <v>676</v>
      </c>
      <c r="AP2891" s="95">
        <v>3222223</v>
      </c>
      <c r="AQ2891" s="72">
        <v>251.69</v>
      </c>
      <c r="AR2891" s="72">
        <v>253.6</v>
      </c>
      <c r="AS2891" s="72">
        <v>505.29</v>
      </c>
      <c r="AT2891" s="95">
        <v>14593932</v>
      </c>
      <c r="AU2891" s="95">
        <v>13812866</v>
      </c>
      <c r="AV2891" s="95">
        <v>4832</v>
      </c>
      <c r="AW2891" s="95">
        <v>4539</v>
      </c>
      <c r="AX2891" s="72">
        <v>255.78</v>
      </c>
      <c r="AY2891" s="72">
        <v>275</v>
      </c>
      <c r="AZ2891" s="72">
        <v>530.78</v>
      </c>
      <c r="BA2891" s="95">
        <v>15088847</v>
      </c>
      <c r="BB2891" s="95">
        <v>15147007</v>
      </c>
      <c r="BC2891" s="95">
        <v>4916</v>
      </c>
      <c r="BD2891" s="95">
        <v>4590</v>
      </c>
      <c r="BE2891" s="72">
        <v>304.38</v>
      </c>
      <c r="BF2891" s="72">
        <v>310.75</v>
      </c>
      <c r="BG2891" s="72">
        <v>615.13</v>
      </c>
      <c r="BH2891" s="95">
        <v>18540271</v>
      </c>
      <c r="BI2891" s="95">
        <v>17567327</v>
      </c>
      <c r="BJ2891" s="95">
        <v>5076</v>
      </c>
      <c r="BK2891" s="95">
        <v>4711</v>
      </c>
      <c r="BL2891" s="72">
        <v>270.81</v>
      </c>
      <c r="BM2891" s="72">
        <v>340.52</v>
      </c>
      <c r="BN2891" s="72">
        <v>611.33000000000004</v>
      </c>
      <c r="BO2891" s="95">
        <v>16742349</v>
      </c>
      <c r="BP2891" s="95">
        <v>19393219</v>
      </c>
      <c r="BQ2891" s="95">
        <v>5152</v>
      </c>
      <c r="BR2891" s="95">
        <v>4746</v>
      </c>
      <c r="BS2891" s="72">
        <v>281.8</v>
      </c>
      <c r="BT2891" s="72">
        <v>346.49</v>
      </c>
      <c r="BU2891" s="72">
        <v>628.29</v>
      </c>
      <c r="BV2891" s="95">
        <v>17949602</v>
      </c>
      <c r="BW2891" s="95">
        <v>20302883</v>
      </c>
      <c r="BX2891" s="95">
        <v>5308</v>
      </c>
      <c r="BY2891" s="95">
        <v>4883</v>
      </c>
      <c r="BZ2891" s="95">
        <v>4692</v>
      </c>
      <c r="CA2891" s="95">
        <v>4759</v>
      </c>
      <c r="CB2891" s="95">
        <v>4900</v>
      </c>
      <c r="CC2891" s="95">
        <v>4959</v>
      </c>
      <c r="CD2891" s="95">
        <v>5100</v>
      </c>
      <c r="CE2891" s="72">
        <v>650.75523149000003</v>
      </c>
      <c r="CF2891" s="72">
        <v>676.59346364999999</v>
      </c>
      <c r="CG2891" s="72">
        <v>712.40329333</v>
      </c>
      <c r="CH2891" s="72">
        <v>716.50152150999998</v>
      </c>
      <c r="CI2891" s="72">
        <v>731.52548966999996</v>
      </c>
      <c r="CJ2891" s="96">
        <v>0.77646705790000003</v>
      </c>
      <c r="CK2891" s="96">
        <v>0.78448880830000001</v>
      </c>
      <c r="CL2891" s="96">
        <v>0.86345754679999998</v>
      </c>
      <c r="CM2891" s="96">
        <v>0.8532152154</v>
      </c>
      <c r="CN2891" s="96">
        <v>0.85887642860000002</v>
      </c>
      <c r="CO2891" s="96">
        <v>0.92545474419999996</v>
      </c>
      <c r="CP2891" s="96">
        <v>0.89393999710000005</v>
      </c>
      <c r="CQ2891" s="96">
        <v>0.99584056389999998</v>
      </c>
      <c r="CR2891" s="96">
        <v>0.89767368579999995</v>
      </c>
      <c r="CS2891" s="95">
        <v>4564</v>
      </c>
      <c r="CT2891" s="95">
        <v>4633</v>
      </c>
      <c r="CU2891" s="95">
        <v>4808</v>
      </c>
      <c r="CV2891" s="95">
        <v>4850</v>
      </c>
      <c r="CW2891" s="95">
        <v>4985</v>
      </c>
      <c r="CX2891" s="96">
        <v>0.93353603500000004</v>
      </c>
      <c r="CY2891" s="96">
        <v>0.91598468799999999</v>
      </c>
      <c r="CZ2891" s="96">
        <v>0.93651643600000001</v>
      </c>
      <c r="DA2891" s="96">
        <v>0.92894205100000005</v>
      </c>
      <c r="DB2891" s="96">
        <v>0.91279550799999998</v>
      </c>
      <c r="DC2891">
        <v>2013</v>
      </c>
      <c r="DD2891" s="6">
        <v>4693.8</v>
      </c>
      <c r="DE2891" s="96">
        <v>1.0096045200000001E-2</v>
      </c>
      <c r="DF2891" s="72">
        <v>682.44</v>
      </c>
      <c r="DG2891" s="96">
        <v>1</v>
      </c>
      <c r="DH2891" s="72">
        <v>682.44</v>
      </c>
      <c r="DI2891" s="72">
        <v>683.80146992000005</v>
      </c>
      <c r="DJ2891" s="96">
        <v>1</v>
      </c>
      <c r="DK2891" s="72">
        <v>682.44</v>
      </c>
      <c r="DL2891" s="96">
        <v>1</v>
      </c>
      <c r="DM2891" s="72">
        <v>682.44</v>
      </c>
      <c r="DN2891" s="96">
        <v>0.56953013760000004</v>
      </c>
      <c r="DO2891" s="96">
        <v>4.2139999999999997E-2</v>
      </c>
      <c r="DP2891" s="72">
        <v>16.38</v>
      </c>
      <c r="DQ2891" s="72">
        <v>666.06</v>
      </c>
      <c r="DR2891" t="s">
        <v>1770</v>
      </c>
      <c r="DT2891" t="s">
        <v>1771</v>
      </c>
    </row>
    <row r="2892" spans="1:124" x14ac:dyDescent="0.3">
      <c r="A2892" t="s">
        <v>1772</v>
      </c>
      <c r="B2892">
        <v>47010</v>
      </c>
      <c r="C2892" s="95">
        <v>6143</v>
      </c>
      <c r="D2892" s="95">
        <v>20802394</v>
      </c>
      <c r="E2892" s="95">
        <v>5913</v>
      </c>
      <c r="F2892" s="95">
        <v>17920992</v>
      </c>
      <c r="G2892" s="95">
        <v>1190</v>
      </c>
      <c r="H2892" s="95">
        <v>3205981</v>
      </c>
      <c r="I2892" s="95">
        <v>1055</v>
      </c>
      <c r="J2892" s="95">
        <v>3385315</v>
      </c>
      <c r="K2892" s="95">
        <v>6054</v>
      </c>
      <c r="L2892" s="95">
        <v>22744544</v>
      </c>
      <c r="M2892" s="95">
        <v>5809</v>
      </c>
      <c r="N2892" s="95">
        <v>19178583</v>
      </c>
      <c r="O2892" s="95">
        <v>1239</v>
      </c>
      <c r="P2892" s="95">
        <v>4255811</v>
      </c>
      <c r="Q2892" s="95">
        <v>1108</v>
      </c>
      <c r="R2892" s="95">
        <v>3818664</v>
      </c>
      <c r="S2892" s="95">
        <v>6053</v>
      </c>
      <c r="T2892" s="95">
        <v>24718447</v>
      </c>
      <c r="U2892" s="95">
        <v>5769</v>
      </c>
      <c r="V2892" s="95">
        <v>19702629</v>
      </c>
      <c r="W2892" s="95">
        <v>1257</v>
      </c>
      <c r="X2892" s="95">
        <v>3815950</v>
      </c>
      <c r="Y2892" s="95">
        <v>1135</v>
      </c>
      <c r="Z2892" s="95">
        <v>4290061</v>
      </c>
      <c r="AA2892" s="95">
        <v>6158</v>
      </c>
      <c r="AB2892" s="95">
        <v>22663362</v>
      </c>
      <c r="AC2892" s="95">
        <v>5844</v>
      </c>
      <c r="AD2892" s="95">
        <v>21306598</v>
      </c>
      <c r="AE2892" s="95">
        <v>1262</v>
      </c>
      <c r="AF2892" s="95">
        <v>3954455</v>
      </c>
      <c r="AG2892" s="95">
        <v>1138</v>
      </c>
      <c r="AH2892" s="95">
        <v>4618950</v>
      </c>
      <c r="AI2892" s="95">
        <v>6264</v>
      </c>
      <c r="AJ2892" s="95">
        <v>24030040</v>
      </c>
      <c r="AK2892" s="95">
        <v>5925</v>
      </c>
      <c r="AL2892" s="95">
        <v>22009209</v>
      </c>
      <c r="AM2892" s="95">
        <v>1311</v>
      </c>
      <c r="AN2892" s="95">
        <v>3614054</v>
      </c>
      <c r="AO2892" s="95">
        <v>1188</v>
      </c>
      <c r="AP2892" s="95">
        <v>4742937</v>
      </c>
      <c r="AQ2892" s="72">
        <v>272.83</v>
      </c>
      <c r="AR2892" s="72">
        <v>254.81</v>
      </c>
      <c r="AS2892" s="72">
        <v>527.64</v>
      </c>
      <c r="AT2892" s="95">
        <v>24008375</v>
      </c>
      <c r="AU2892" s="95">
        <v>21306307</v>
      </c>
      <c r="AV2892" s="95">
        <v>7333</v>
      </c>
      <c r="AW2892" s="95">
        <v>6968</v>
      </c>
      <c r="AX2892" s="72">
        <v>308.52</v>
      </c>
      <c r="AY2892" s="72">
        <v>277.06</v>
      </c>
      <c r="AZ2892" s="72">
        <v>585.58000000000004</v>
      </c>
      <c r="BA2892" s="95">
        <v>27000355</v>
      </c>
      <c r="BB2892" s="95">
        <v>22997247</v>
      </c>
      <c r="BC2892" s="95">
        <v>7293</v>
      </c>
      <c r="BD2892" s="95">
        <v>6917</v>
      </c>
      <c r="BE2892" s="72">
        <v>325.29000000000002</v>
      </c>
      <c r="BF2892" s="72">
        <v>289.60000000000002</v>
      </c>
      <c r="BG2892" s="72">
        <v>614.89</v>
      </c>
      <c r="BH2892" s="95">
        <v>28534397</v>
      </c>
      <c r="BI2892" s="95">
        <v>23992690</v>
      </c>
      <c r="BJ2892" s="95">
        <v>7310</v>
      </c>
      <c r="BK2892" s="95">
        <v>6904</v>
      </c>
      <c r="BL2892" s="72">
        <v>298.94</v>
      </c>
      <c r="BM2892" s="72">
        <v>309.43</v>
      </c>
      <c r="BN2892" s="72">
        <v>608.37</v>
      </c>
      <c r="BO2892" s="95">
        <v>26617817</v>
      </c>
      <c r="BP2892" s="95">
        <v>25925548</v>
      </c>
      <c r="BQ2892" s="95">
        <v>7420</v>
      </c>
      <c r="BR2892" s="95">
        <v>6982</v>
      </c>
      <c r="BS2892" s="72">
        <v>304.12</v>
      </c>
      <c r="BT2892" s="72">
        <v>313.42</v>
      </c>
      <c r="BU2892" s="72">
        <v>617.54</v>
      </c>
      <c r="BV2892" s="95">
        <v>27644094</v>
      </c>
      <c r="BW2892" s="95">
        <v>26752146</v>
      </c>
      <c r="BX2892" s="95">
        <v>7575</v>
      </c>
      <c r="BY2892" s="95">
        <v>7113</v>
      </c>
      <c r="BZ2892" s="95">
        <v>7159</v>
      </c>
      <c r="CA2892" s="95">
        <v>7111</v>
      </c>
      <c r="CB2892" s="95">
        <v>7114</v>
      </c>
      <c r="CC2892" s="95">
        <v>7212</v>
      </c>
      <c r="CD2892" s="95">
        <v>7349</v>
      </c>
      <c r="CE2892" s="72">
        <v>650.75523149000003</v>
      </c>
      <c r="CF2892" s="72">
        <v>676.59346364999999</v>
      </c>
      <c r="CG2892" s="72">
        <v>712.40329333</v>
      </c>
      <c r="CH2892" s="72">
        <v>716.50152150999998</v>
      </c>
      <c r="CI2892" s="72">
        <v>731.52548966999996</v>
      </c>
      <c r="CJ2892" s="96">
        <v>0.81081176830000001</v>
      </c>
      <c r="CK2892" s="96">
        <v>0.865482792</v>
      </c>
      <c r="CL2892" s="96">
        <v>0.86312065900000001</v>
      </c>
      <c r="CM2892" s="96">
        <v>0.84908403089999995</v>
      </c>
      <c r="CN2892" s="96">
        <v>0.84418111019999997</v>
      </c>
      <c r="CO2892" s="96">
        <v>0.97039627910000004</v>
      </c>
      <c r="CP2892" s="96">
        <v>0.87236120989999999</v>
      </c>
      <c r="CQ2892" s="96">
        <v>0.99584056389999998</v>
      </c>
      <c r="CR2892" s="96">
        <v>0.87600477119999998</v>
      </c>
      <c r="CS2892" s="95">
        <v>6934</v>
      </c>
      <c r="CT2892" s="95">
        <v>6913</v>
      </c>
      <c r="CU2892" s="95">
        <v>6933</v>
      </c>
      <c r="CV2892" s="95">
        <v>7031</v>
      </c>
      <c r="CW2892" s="95">
        <v>7200</v>
      </c>
      <c r="CX2892" s="96">
        <v>0.94844279300000001</v>
      </c>
      <c r="CY2892" s="96">
        <v>0.952612821</v>
      </c>
      <c r="CZ2892" s="96">
        <v>0.97664023799999999</v>
      </c>
      <c r="DA2892" s="96">
        <v>0.98209003399999995</v>
      </c>
      <c r="DB2892" s="96">
        <v>0.99118160700000002</v>
      </c>
      <c r="DC2892">
        <v>2013</v>
      </c>
      <c r="DD2892" s="6">
        <v>6976.8</v>
      </c>
      <c r="DE2892" s="96">
        <v>6.4335644999999999E-3</v>
      </c>
      <c r="DF2892" s="72">
        <v>668.43</v>
      </c>
      <c r="DG2892" s="96">
        <v>1</v>
      </c>
      <c r="DH2892" s="72">
        <v>668.43</v>
      </c>
      <c r="DI2892" s="72">
        <v>683.80146992000005</v>
      </c>
      <c r="DJ2892" s="96">
        <v>1</v>
      </c>
      <c r="DK2892" s="72">
        <v>668.43</v>
      </c>
      <c r="DL2892" s="96">
        <v>1</v>
      </c>
      <c r="DM2892" s="72">
        <v>668.43</v>
      </c>
      <c r="DN2892" s="96">
        <v>0.93900387340000002</v>
      </c>
      <c r="DO2892" s="96">
        <v>2.5558999999999998E-2</v>
      </c>
      <c r="DP2892" s="72">
        <v>16.04</v>
      </c>
      <c r="DQ2892" s="72">
        <v>652.39</v>
      </c>
      <c r="DR2892" t="s">
        <v>1772</v>
      </c>
      <c r="DT2892" t="s">
        <v>1771</v>
      </c>
    </row>
    <row r="2893" spans="1:124" x14ac:dyDescent="0.3">
      <c r="A2893" t="s">
        <v>1773</v>
      </c>
      <c r="B2893">
        <v>47020</v>
      </c>
      <c r="C2893" s="95">
        <v>4236</v>
      </c>
      <c r="D2893" s="95">
        <v>12993241</v>
      </c>
      <c r="E2893" s="95">
        <v>4090</v>
      </c>
      <c r="F2893" s="95">
        <v>11797850</v>
      </c>
      <c r="G2893" s="95">
        <v>870</v>
      </c>
      <c r="H2893" s="95">
        <v>2141427</v>
      </c>
      <c r="I2893" s="95">
        <v>765</v>
      </c>
      <c r="J2893" s="95">
        <v>2156138</v>
      </c>
      <c r="K2893" s="95">
        <v>4234</v>
      </c>
      <c r="L2893" s="95">
        <v>15004041</v>
      </c>
      <c r="M2893" s="95">
        <v>4077</v>
      </c>
      <c r="N2893" s="95">
        <v>12890572</v>
      </c>
      <c r="O2893" s="95">
        <v>892</v>
      </c>
      <c r="P2893" s="95">
        <v>1566696</v>
      </c>
      <c r="Q2893" s="95">
        <v>790</v>
      </c>
      <c r="R2893" s="95">
        <v>2206740</v>
      </c>
      <c r="S2893" s="95">
        <v>4216</v>
      </c>
      <c r="T2893" s="95">
        <v>15812414</v>
      </c>
      <c r="U2893" s="95">
        <v>4042</v>
      </c>
      <c r="V2893" s="95">
        <v>13380886</v>
      </c>
      <c r="W2893" s="95">
        <v>941</v>
      </c>
      <c r="X2893" s="95">
        <v>2011544</v>
      </c>
      <c r="Y2893" s="95">
        <v>830</v>
      </c>
      <c r="Z2893" s="95">
        <v>2410279</v>
      </c>
      <c r="AA2893" s="95">
        <v>4167</v>
      </c>
      <c r="AB2893" s="95">
        <v>15459882</v>
      </c>
      <c r="AC2893" s="95">
        <v>3962</v>
      </c>
      <c r="AD2893" s="95">
        <v>13661103</v>
      </c>
      <c r="AE2893" s="95">
        <v>1003</v>
      </c>
      <c r="AF2893" s="95">
        <v>3107155</v>
      </c>
      <c r="AG2893" s="95">
        <v>883</v>
      </c>
      <c r="AH2893" s="95">
        <v>3265517</v>
      </c>
      <c r="AI2893" s="95">
        <v>4281</v>
      </c>
      <c r="AJ2893" s="95">
        <v>16219897</v>
      </c>
      <c r="AK2893" s="95">
        <v>4020</v>
      </c>
      <c r="AL2893" s="95">
        <v>14464348</v>
      </c>
      <c r="AM2893" s="95">
        <v>1024</v>
      </c>
      <c r="AN2893" s="95">
        <v>2853685</v>
      </c>
      <c r="AO2893" s="95">
        <v>909</v>
      </c>
      <c r="AP2893" s="95">
        <v>3555769</v>
      </c>
      <c r="AQ2893" s="72">
        <v>247.01</v>
      </c>
      <c r="AR2893" s="72">
        <v>239.51</v>
      </c>
      <c r="AS2893" s="72">
        <v>486.52</v>
      </c>
      <c r="AT2893" s="95">
        <v>15134668</v>
      </c>
      <c r="AU2893" s="95">
        <v>13953988</v>
      </c>
      <c r="AV2893" s="95">
        <v>5106</v>
      </c>
      <c r="AW2893" s="95">
        <v>4855</v>
      </c>
      <c r="AX2893" s="72">
        <v>269.39</v>
      </c>
      <c r="AY2893" s="72">
        <v>258.5</v>
      </c>
      <c r="AZ2893" s="72">
        <v>527.89</v>
      </c>
      <c r="BA2893" s="95">
        <v>16570737</v>
      </c>
      <c r="BB2893" s="95">
        <v>15097312</v>
      </c>
      <c r="BC2893" s="95">
        <v>5126</v>
      </c>
      <c r="BD2893" s="95">
        <v>4867</v>
      </c>
      <c r="BE2893" s="72">
        <v>288.02</v>
      </c>
      <c r="BF2893" s="72">
        <v>270.10000000000002</v>
      </c>
      <c r="BG2893" s="72">
        <v>558.12</v>
      </c>
      <c r="BH2893" s="95">
        <v>17823958</v>
      </c>
      <c r="BI2893" s="95">
        <v>15791165</v>
      </c>
      <c r="BJ2893" s="95">
        <v>5157</v>
      </c>
      <c r="BK2893" s="95">
        <v>4872</v>
      </c>
      <c r="BL2893" s="72">
        <v>299.27999999999997</v>
      </c>
      <c r="BM2893" s="72">
        <v>291.14</v>
      </c>
      <c r="BN2893" s="72">
        <v>590.41999999999996</v>
      </c>
      <c r="BO2893" s="95">
        <v>18567037</v>
      </c>
      <c r="BP2893" s="95">
        <v>16926620</v>
      </c>
      <c r="BQ2893" s="95">
        <v>5170</v>
      </c>
      <c r="BR2893" s="95">
        <v>4845</v>
      </c>
      <c r="BS2893" s="72">
        <v>299.62</v>
      </c>
      <c r="BT2893" s="72">
        <v>304.66000000000003</v>
      </c>
      <c r="BU2893" s="72">
        <v>604.28</v>
      </c>
      <c r="BV2893" s="95">
        <v>19073582</v>
      </c>
      <c r="BW2893" s="95">
        <v>18020117</v>
      </c>
      <c r="BX2893" s="95">
        <v>5305</v>
      </c>
      <c r="BY2893" s="95">
        <v>4929</v>
      </c>
      <c r="BZ2893" s="95">
        <v>4986</v>
      </c>
      <c r="CA2893" s="95">
        <v>5001</v>
      </c>
      <c r="CB2893" s="95">
        <v>5020</v>
      </c>
      <c r="CC2893" s="95">
        <v>5016</v>
      </c>
      <c r="CD2893" s="95">
        <v>5121</v>
      </c>
      <c r="CE2893" s="72">
        <v>650.75523149000003</v>
      </c>
      <c r="CF2893" s="72">
        <v>676.59346364999999</v>
      </c>
      <c r="CG2893" s="72">
        <v>712.40329333</v>
      </c>
      <c r="CH2893" s="72">
        <v>716.50152150999998</v>
      </c>
      <c r="CI2893" s="72">
        <v>731.52548966999996</v>
      </c>
      <c r="CJ2893" s="96">
        <v>0.74762364780000001</v>
      </c>
      <c r="CK2893" s="96">
        <v>0.78021741020000002</v>
      </c>
      <c r="CL2893" s="96">
        <v>0.78343265009999996</v>
      </c>
      <c r="CM2893" s="96">
        <v>0.82403174629999998</v>
      </c>
      <c r="CN2893" s="96">
        <v>0.82605460580000001</v>
      </c>
      <c r="CO2893" s="96">
        <v>0.90593665369999998</v>
      </c>
      <c r="CP2893" s="96">
        <v>0.87453356559999995</v>
      </c>
      <c r="CQ2893" s="96">
        <v>0.99584056389999998</v>
      </c>
      <c r="CR2893" s="96">
        <v>0.87818620010000004</v>
      </c>
      <c r="CS2893" s="95">
        <v>4849</v>
      </c>
      <c r="CT2893" s="95">
        <v>4858</v>
      </c>
      <c r="CU2893" s="95">
        <v>4973</v>
      </c>
      <c r="CV2893" s="95">
        <v>4913</v>
      </c>
      <c r="CW2893" s="95">
        <v>5019</v>
      </c>
      <c r="CX2893" s="96">
        <v>0.88705263300000003</v>
      </c>
      <c r="CY2893" s="96">
        <v>0.91758691100000001</v>
      </c>
      <c r="CZ2893" s="96">
        <v>0.92124848100000001</v>
      </c>
      <c r="DA2893" s="96">
        <v>0.89492983000000004</v>
      </c>
      <c r="DB2893" s="96">
        <v>0.90850737999999998</v>
      </c>
      <c r="DC2893">
        <v>2013</v>
      </c>
      <c r="DD2893" s="6">
        <v>4873.6000000000004</v>
      </c>
      <c r="DE2893" s="96">
        <v>7.8023679E-3</v>
      </c>
      <c r="DF2893" s="72">
        <v>669.18</v>
      </c>
      <c r="DG2893" s="96">
        <v>1</v>
      </c>
      <c r="DH2893" s="72">
        <v>669.18</v>
      </c>
      <c r="DI2893" s="72">
        <v>683.80146992000005</v>
      </c>
      <c r="DJ2893" s="96">
        <v>1</v>
      </c>
      <c r="DK2893" s="72">
        <v>669.18</v>
      </c>
      <c r="DL2893" s="96">
        <v>1</v>
      </c>
      <c r="DM2893" s="72">
        <v>669.18</v>
      </c>
      <c r="DN2893" s="96">
        <v>0.55399104379999997</v>
      </c>
      <c r="DO2893" s="96">
        <v>4.3321999999999999E-2</v>
      </c>
      <c r="DP2893" s="72">
        <v>16.059999999999999</v>
      </c>
      <c r="DQ2893" s="72">
        <v>653.12</v>
      </c>
      <c r="DR2893" t="s">
        <v>1773</v>
      </c>
      <c r="DT2893" t="s">
        <v>1771</v>
      </c>
    </row>
    <row r="2894" spans="1:124" x14ac:dyDescent="0.3">
      <c r="A2894" t="s">
        <v>1774</v>
      </c>
      <c r="B2894">
        <v>47030</v>
      </c>
      <c r="C2894" s="95">
        <v>15014</v>
      </c>
      <c r="D2894" s="95">
        <v>52260203</v>
      </c>
      <c r="E2894" s="95">
        <v>14401</v>
      </c>
      <c r="F2894" s="95">
        <v>42661160</v>
      </c>
      <c r="G2894" s="95">
        <v>2822</v>
      </c>
      <c r="H2894" s="95">
        <v>6736950</v>
      </c>
      <c r="I2894" s="95">
        <v>2430</v>
      </c>
      <c r="J2894" s="95">
        <v>8816522</v>
      </c>
      <c r="K2894" s="95">
        <v>15071</v>
      </c>
      <c r="L2894" s="95">
        <v>53475415</v>
      </c>
      <c r="M2894" s="95">
        <v>14398</v>
      </c>
      <c r="N2894" s="95">
        <v>45189283</v>
      </c>
      <c r="O2894" s="95">
        <v>2842</v>
      </c>
      <c r="P2894" s="95">
        <v>8774403</v>
      </c>
      <c r="Q2894" s="95">
        <v>2449</v>
      </c>
      <c r="R2894" s="95">
        <v>9457792</v>
      </c>
      <c r="S2894" s="95">
        <v>15194</v>
      </c>
      <c r="T2894" s="95">
        <v>57515309</v>
      </c>
      <c r="U2894" s="95">
        <v>14413</v>
      </c>
      <c r="V2894" s="95">
        <v>47220805</v>
      </c>
      <c r="W2894" s="95">
        <v>2864</v>
      </c>
      <c r="X2894" s="95">
        <v>8134190</v>
      </c>
      <c r="Y2894" s="95">
        <v>2496</v>
      </c>
      <c r="Z2894" s="95">
        <v>9794675</v>
      </c>
      <c r="AA2894" s="95">
        <v>15142</v>
      </c>
      <c r="AB2894" s="95">
        <v>55234795</v>
      </c>
      <c r="AC2894" s="95">
        <v>14298</v>
      </c>
      <c r="AD2894" s="95">
        <v>49014510</v>
      </c>
      <c r="AE2894" s="95">
        <v>2960</v>
      </c>
      <c r="AF2894" s="95">
        <v>9843603</v>
      </c>
      <c r="AG2894" s="95">
        <v>2610</v>
      </c>
      <c r="AH2894" s="95">
        <v>10961004</v>
      </c>
      <c r="AI2894" s="95">
        <v>15081</v>
      </c>
      <c r="AJ2894" s="95">
        <v>57484550.880000003</v>
      </c>
      <c r="AK2894" s="95">
        <v>14190</v>
      </c>
      <c r="AL2894" s="95">
        <v>50359262.960000001</v>
      </c>
      <c r="AM2894" s="95">
        <v>2997</v>
      </c>
      <c r="AN2894" s="95">
        <v>10302647</v>
      </c>
      <c r="AO2894" s="95">
        <v>2641</v>
      </c>
      <c r="AP2894" s="95">
        <v>12023645</v>
      </c>
      <c r="AQ2894" s="72">
        <v>275.64999999999998</v>
      </c>
      <c r="AR2894" s="72">
        <v>254.88</v>
      </c>
      <c r="AS2894" s="72">
        <v>530.53</v>
      </c>
      <c r="AT2894" s="95">
        <v>58997153</v>
      </c>
      <c r="AU2894" s="95">
        <v>51477682</v>
      </c>
      <c r="AV2894" s="95">
        <v>17836</v>
      </c>
      <c r="AW2894" s="95">
        <v>16831</v>
      </c>
      <c r="AX2894" s="72">
        <v>289.58999999999997</v>
      </c>
      <c r="AY2894" s="72">
        <v>270.31</v>
      </c>
      <c r="AZ2894" s="72">
        <v>559.9</v>
      </c>
      <c r="BA2894" s="95">
        <v>62249818</v>
      </c>
      <c r="BB2894" s="95">
        <v>54647075</v>
      </c>
      <c r="BC2894" s="95">
        <v>17913</v>
      </c>
      <c r="BD2894" s="95">
        <v>16847</v>
      </c>
      <c r="BE2894" s="72">
        <v>302.95999999999998</v>
      </c>
      <c r="BF2894" s="72">
        <v>280.99</v>
      </c>
      <c r="BG2894" s="72">
        <v>583.95000000000005</v>
      </c>
      <c r="BH2894" s="95">
        <v>65649499</v>
      </c>
      <c r="BI2894" s="95">
        <v>57015480</v>
      </c>
      <c r="BJ2894" s="95">
        <v>18058</v>
      </c>
      <c r="BK2894" s="95">
        <v>16909</v>
      </c>
      <c r="BL2894" s="72">
        <v>299.58999999999997</v>
      </c>
      <c r="BM2894" s="72">
        <v>295.60000000000002</v>
      </c>
      <c r="BN2894" s="72">
        <v>595.19000000000005</v>
      </c>
      <c r="BO2894" s="95">
        <v>65078398</v>
      </c>
      <c r="BP2894" s="95">
        <v>59975514</v>
      </c>
      <c r="BQ2894" s="95">
        <v>18102</v>
      </c>
      <c r="BR2894" s="95">
        <v>16908</v>
      </c>
      <c r="BS2894" s="72">
        <v>312.48</v>
      </c>
      <c r="BT2894" s="72">
        <v>308.87</v>
      </c>
      <c r="BU2894" s="72">
        <v>621.35</v>
      </c>
      <c r="BV2894" s="95">
        <v>67787197.879999995</v>
      </c>
      <c r="BW2894" s="95">
        <v>62382907.960000001</v>
      </c>
      <c r="BX2894" s="95">
        <v>18078</v>
      </c>
      <c r="BY2894" s="95">
        <v>16831</v>
      </c>
      <c r="BZ2894" s="95">
        <v>17357</v>
      </c>
      <c r="CA2894" s="95">
        <v>17399</v>
      </c>
      <c r="CB2894" s="95">
        <v>17504</v>
      </c>
      <c r="CC2894" s="95">
        <v>17535</v>
      </c>
      <c r="CD2894" s="95">
        <v>17468</v>
      </c>
      <c r="CE2894" s="72">
        <v>650.75523149000003</v>
      </c>
      <c r="CF2894" s="72">
        <v>676.59346364999999</v>
      </c>
      <c r="CG2894" s="72">
        <v>712.40329333</v>
      </c>
      <c r="CH2894" s="72">
        <v>716.50152150999998</v>
      </c>
      <c r="CI2894" s="72">
        <v>731.52548966999996</v>
      </c>
      <c r="CJ2894" s="96">
        <v>0.81525276219999998</v>
      </c>
      <c r="CK2894" s="96">
        <v>0.82752794709999999</v>
      </c>
      <c r="CL2894" s="96">
        <v>0.81969020280000005</v>
      </c>
      <c r="CM2894" s="96">
        <v>0.83068909430000004</v>
      </c>
      <c r="CN2894" s="96">
        <v>0.84938940439999999</v>
      </c>
      <c r="CO2894" s="96">
        <v>0.90399343320000003</v>
      </c>
      <c r="CP2894" s="96">
        <v>0.91649989009999999</v>
      </c>
      <c r="CQ2894" s="96">
        <v>0.99584056389999998</v>
      </c>
      <c r="CR2894" s="96">
        <v>0.92032780390000002</v>
      </c>
      <c r="CS2894" s="95">
        <v>17332</v>
      </c>
      <c r="CT2894" s="95">
        <v>17738</v>
      </c>
      <c r="CU2894" s="95">
        <v>18187</v>
      </c>
      <c r="CV2894" s="95">
        <v>18601</v>
      </c>
      <c r="CW2894" s="95">
        <v>19000</v>
      </c>
      <c r="CX2894" s="96">
        <v>0.907405036</v>
      </c>
      <c r="CY2894" s="96">
        <v>0.90279938500000001</v>
      </c>
      <c r="CZ2894" s="96">
        <v>0.91128622299999995</v>
      </c>
      <c r="DA2894" s="96">
        <v>0.906614637</v>
      </c>
      <c r="DB2894" s="96">
        <v>0.89244917800000001</v>
      </c>
      <c r="DC2894">
        <v>2013</v>
      </c>
      <c r="DD2894" s="6">
        <v>16865.2</v>
      </c>
      <c r="DE2894" s="96">
        <v>2.1298607399999999E-2</v>
      </c>
      <c r="DF2894" s="72">
        <v>691.75</v>
      </c>
      <c r="DG2894" s="96">
        <v>1</v>
      </c>
      <c r="DH2894" s="72">
        <v>691.75</v>
      </c>
      <c r="DI2894" s="72">
        <v>678.31836168999996</v>
      </c>
      <c r="DJ2894" s="96">
        <v>1</v>
      </c>
      <c r="DK2894" s="72">
        <v>691.75</v>
      </c>
      <c r="DL2894" s="96">
        <v>1</v>
      </c>
      <c r="DM2894" s="72">
        <v>691.75</v>
      </c>
      <c r="DN2894" s="96">
        <v>0.32961599740000003</v>
      </c>
      <c r="DO2894" s="96">
        <v>7.2812000000000002E-2</v>
      </c>
      <c r="DP2894" s="72">
        <v>16.600000000000001</v>
      </c>
      <c r="DQ2894" s="72">
        <v>675.15</v>
      </c>
      <c r="DR2894" t="s">
        <v>1774</v>
      </c>
      <c r="DT2894" t="s">
        <v>1771</v>
      </c>
    </row>
    <row r="2895" spans="1:124" x14ac:dyDescent="0.3">
      <c r="A2895" t="s">
        <v>834</v>
      </c>
      <c r="B2895">
        <v>47040</v>
      </c>
      <c r="C2895" s="95">
        <v>1126</v>
      </c>
      <c r="D2895" s="95">
        <v>3874337</v>
      </c>
      <c r="E2895" s="95">
        <v>1059</v>
      </c>
      <c r="F2895" s="95">
        <v>2936181</v>
      </c>
      <c r="G2895" s="95">
        <v>303</v>
      </c>
      <c r="H2895" s="95">
        <v>703373</v>
      </c>
      <c r="I2895" s="95">
        <v>269</v>
      </c>
      <c r="J2895" s="95">
        <v>758089</v>
      </c>
      <c r="K2895" s="95">
        <v>1161</v>
      </c>
      <c r="L2895" s="95">
        <v>4403933</v>
      </c>
      <c r="M2895" s="95">
        <v>1094</v>
      </c>
      <c r="N2895" s="95">
        <v>3213396</v>
      </c>
      <c r="O2895" s="95">
        <v>321</v>
      </c>
      <c r="P2895" s="95">
        <v>728806</v>
      </c>
      <c r="Q2895" s="95">
        <v>286</v>
      </c>
      <c r="R2895" s="95">
        <v>863228</v>
      </c>
      <c r="S2895" s="95">
        <v>1178</v>
      </c>
      <c r="T2895" s="95">
        <v>4550327</v>
      </c>
      <c r="U2895" s="95">
        <v>1103</v>
      </c>
      <c r="V2895" s="95">
        <v>3709631</v>
      </c>
      <c r="W2895" s="95">
        <v>339</v>
      </c>
      <c r="X2895" s="95">
        <v>611452</v>
      </c>
      <c r="Y2895" s="95">
        <v>301</v>
      </c>
      <c r="Z2895" s="95">
        <v>904154</v>
      </c>
      <c r="AA2895" s="95">
        <v>1188</v>
      </c>
      <c r="AB2895" s="95">
        <v>4796461</v>
      </c>
      <c r="AC2895" s="95">
        <v>1112</v>
      </c>
      <c r="AD2895" s="95">
        <v>4335446</v>
      </c>
      <c r="AE2895" s="95">
        <v>353</v>
      </c>
      <c r="AF2895" s="95">
        <v>957388</v>
      </c>
      <c r="AG2895" s="95">
        <v>314</v>
      </c>
      <c r="AH2895" s="95">
        <v>1133578</v>
      </c>
      <c r="AI2895" s="95">
        <v>1183</v>
      </c>
      <c r="AJ2895" s="95">
        <v>4594571</v>
      </c>
      <c r="AK2895" s="95">
        <v>1106</v>
      </c>
      <c r="AL2895" s="95">
        <v>4069212</v>
      </c>
      <c r="AM2895" s="95">
        <v>355</v>
      </c>
      <c r="AN2895" s="95">
        <v>1023820</v>
      </c>
      <c r="AO2895" s="95">
        <v>322</v>
      </c>
      <c r="AP2895" s="95">
        <v>1107117</v>
      </c>
      <c r="AQ2895" s="72">
        <v>266.95</v>
      </c>
      <c r="AR2895" s="72">
        <v>231.82</v>
      </c>
      <c r="AS2895" s="72">
        <v>498.77</v>
      </c>
      <c r="AT2895" s="95">
        <v>4577710</v>
      </c>
      <c r="AU2895" s="95">
        <v>3694270</v>
      </c>
      <c r="AV2895" s="95">
        <v>1429</v>
      </c>
      <c r="AW2895" s="95">
        <v>1328</v>
      </c>
      <c r="AX2895" s="72">
        <v>288.62</v>
      </c>
      <c r="AY2895" s="72">
        <v>246.17</v>
      </c>
      <c r="AZ2895" s="72">
        <v>534.79</v>
      </c>
      <c r="BA2895" s="95">
        <v>5132739</v>
      </c>
      <c r="BB2895" s="95">
        <v>4076624</v>
      </c>
      <c r="BC2895" s="95">
        <v>1482</v>
      </c>
      <c r="BD2895" s="95">
        <v>1380</v>
      </c>
      <c r="BE2895" s="72">
        <v>283.55</v>
      </c>
      <c r="BF2895" s="72">
        <v>273.85000000000002</v>
      </c>
      <c r="BG2895" s="72">
        <v>557.4</v>
      </c>
      <c r="BH2895" s="95">
        <v>5161779</v>
      </c>
      <c r="BI2895" s="95">
        <v>4613785</v>
      </c>
      <c r="BJ2895" s="95">
        <v>1517</v>
      </c>
      <c r="BK2895" s="95">
        <v>1404</v>
      </c>
      <c r="BL2895" s="72">
        <v>311.14999999999998</v>
      </c>
      <c r="BM2895" s="72">
        <v>319.60000000000002</v>
      </c>
      <c r="BN2895" s="72">
        <v>630.75</v>
      </c>
      <c r="BO2895" s="95">
        <v>5753849</v>
      </c>
      <c r="BP2895" s="95">
        <v>5469024</v>
      </c>
      <c r="BQ2895" s="95">
        <v>1541</v>
      </c>
      <c r="BR2895" s="95">
        <v>1426</v>
      </c>
      <c r="BS2895" s="72">
        <v>304.42</v>
      </c>
      <c r="BT2895" s="72">
        <v>302.07</v>
      </c>
      <c r="BU2895" s="72">
        <v>606.49</v>
      </c>
      <c r="BV2895" s="95">
        <v>5618391</v>
      </c>
      <c r="BW2895" s="95">
        <v>5176329</v>
      </c>
      <c r="BX2895" s="95">
        <v>1538</v>
      </c>
      <c r="BY2895" s="95">
        <v>1428</v>
      </c>
      <c r="BZ2895" s="95">
        <v>1381</v>
      </c>
      <c r="CA2895" s="95">
        <v>1433</v>
      </c>
      <c r="CB2895" s="95">
        <v>1463</v>
      </c>
      <c r="CC2895" s="95">
        <v>1486</v>
      </c>
      <c r="CD2895" s="95">
        <v>1484</v>
      </c>
      <c r="CE2895" s="72">
        <v>650.75523149000003</v>
      </c>
      <c r="CF2895" s="72">
        <v>676.59346364999999</v>
      </c>
      <c r="CG2895" s="72">
        <v>712.40329333</v>
      </c>
      <c r="CH2895" s="72">
        <v>716.50152150999998</v>
      </c>
      <c r="CI2895" s="72">
        <v>731.52548966999996</v>
      </c>
      <c r="CJ2895" s="96">
        <v>0.76644792979999998</v>
      </c>
      <c r="CK2895" s="96">
        <v>0.79041555779999995</v>
      </c>
      <c r="CL2895" s="96">
        <v>0.78242198659999995</v>
      </c>
      <c r="CM2895" s="96">
        <v>0.88031913549999996</v>
      </c>
      <c r="CN2895" s="96">
        <v>0.82907568990000002</v>
      </c>
      <c r="CO2895" s="96">
        <v>0.87190234600000005</v>
      </c>
      <c r="CP2895" s="96">
        <v>0.92870040279999999</v>
      </c>
      <c r="CQ2895" s="96">
        <v>0.99584056389999998</v>
      </c>
      <c r="CR2895" s="96">
        <v>0.93257927409999997</v>
      </c>
      <c r="CS2895" s="95">
        <v>1342</v>
      </c>
      <c r="CT2895" s="95">
        <v>1394</v>
      </c>
      <c r="CU2895" s="95">
        <v>1413</v>
      </c>
      <c r="CV2895" s="95">
        <v>1428</v>
      </c>
      <c r="CW2895" s="95">
        <v>1445</v>
      </c>
      <c r="CX2895" s="96">
        <v>0.85735952999999998</v>
      </c>
      <c r="CY2895" s="96">
        <v>0.87479691500000001</v>
      </c>
      <c r="CZ2895" s="96">
        <v>0.88615939499999996</v>
      </c>
      <c r="DA2895" s="96">
        <v>0.86350415700000005</v>
      </c>
      <c r="DB2895" s="96">
        <v>0.87697420299999995</v>
      </c>
      <c r="DC2895">
        <v>2013</v>
      </c>
      <c r="DD2895" s="6">
        <v>1393.2</v>
      </c>
      <c r="DE2895" s="96">
        <v>7.3808963999999998E-3</v>
      </c>
      <c r="DF2895" s="72">
        <v>710.93</v>
      </c>
      <c r="DG2895" s="96">
        <v>1</v>
      </c>
      <c r="DH2895" s="72">
        <v>710.93</v>
      </c>
      <c r="DI2895" s="72">
        <v>683.80146992000005</v>
      </c>
      <c r="DJ2895" s="96">
        <v>1</v>
      </c>
      <c r="DK2895" s="72">
        <v>710.93</v>
      </c>
      <c r="DL2895" s="96">
        <v>1</v>
      </c>
      <c r="DM2895" s="72">
        <v>710.93</v>
      </c>
      <c r="DN2895" s="96">
        <v>0.5345449686</v>
      </c>
      <c r="DO2895" s="96">
        <v>4.4898E-2</v>
      </c>
      <c r="DP2895" s="72">
        <v>17.059999999999999</v>
      </c>
      <c r="DQ2895" s="72">
        <v>693.87</v>
      </c>
      <c r="DR2895" t="s">
        <v>834</v>
      </c>
      <c r="DT2895" t="s">
        <v>1771</v>
      </c>
    </row>
    <row r="2896" spans="1:124" x14ac:dyDescent="0.3">
      <c r="A2896" t="s">
        <v>30</v>
      </c>
      <c r="B2896">
        <v>47050</v>
      </c>
      <c r="C2896" s="95">
        <v>4987</v>
      </c>
      <c r="D2896" s="95">
        <v>15836279</v>
      </c>
      <c r="E2896" s="95">
        <v>4813</v>
      </c>
      <c r="F2896" s="95">
        <v>15343387</v>
      </c>
      <c r="G2896" s="95">
        <v>1163</v>
      </c>
      <c r="H2896" s="95">
        <v>2302855</v>
      </c>
      <c r="I2896" s="95">
        <v>1020</v>
      </c>
      <c r="J2896" s="95">
        <v>3298468</v>
      </c>
      <c r="K2896" s="95">
        <v>5076</v>
      </c>
      <c r="L2896" s="95">
        <v>17362476</v>
      </c>
      <c r="M2896" s="95">
        <v>4893</v>
      </c>
      <c r="N2896" s="95">
        <v>16707139</v>
      </c>
      <c r="O2896" s="95">
        <v>1219</v>
      </c>
      <c r="P2896" s="95">
        <v>3287268</v>
      </c>
      <c r="Q2896" s="95">
        <v>1083</v>
      </c>
      <c r="R2896" s="95">
        <v>3647722</v>
      </c>
      <c r="S2896" s="95">
        <v>5169</v>
      </c>
      <c r="T2896" s="95">
        <v>18240873</v>
      </c>
      <c r="U2896" s="95">
        <v>4957</v>
      </c>
      <c r="V2896" s="95">
        <v>17808897</v>
      </c>
      <c r="W2896" s="95">
        <v>1264</v>
      </c>
      <c r="X2896" s="95">
        <v>2510861</v>
      </c>
      <c r="Y2896" s="95">
        <v>1136</v>
      </c>
      <c r="Z2896" s="95">
        <v>3918763</v>
      </c>
      <c r="AA2896" s="95">
        <v>5217</v>
      </c>
      <c r="AB2896" s="95">
        <v>18674001</v>
      </c>
      <c r="AC2896" s="95">
        <v>4955</v>
      </c>
      <c r="AD2896" s="95">
        <v>19215114</v>
      </c>
      <c r="AE2896" s="95">
        <v>1319</v>
      </c>
      <c r="AF2896" s="95">
        <v>3852285</v>
      </c>
      <c r="AG2896" s="95">
        <v>1173</v>
      </c>
      <c r="AH2896" s="95">
        <v>4578341</v>
      </c>
      <c r="AI2896" s="95">
        <v>5337</v>
      </c>
      <c r="AJ2896" s="95">
        <v>19482375</v>
      </c>
      <c r="AK2896" s="95">
        <v>5064</v>
      </c>
      <c r="AL2896" s="95">
        <v>19559548</v>
      </c>
      <c r="AM2896" s="95">
        <v>1373</v>
      </c>
      <c r="AN2896" s="95">
        <v>3737306</v>
      </c>
      <c r="AO2896" s="95">
        <v>1230</v>
      </c>
      <c r="AP2896" s="95">
        <v>5010106</v>
      </c>
      <c r="AQ2896" s="72">
        <v>245.79</v>
      </c>
      <c r="AR2896" s="72">
        <v>266.33</v>
      </c>
      <c r="AS2896" s="72">
        <v>512.12</v>
      </c>
      <c r="AT2896" s="95">
        <v>18139134</v>
      </c>
      <c r="AU2896" s="95">
        <v>18641855</v>
      </c>
      <c r="AV2896" s="95">
        <v>6150</v>
      </c>
      <c r="AW2896" s="95">
        <v>5833</v>
      </c>
      <c r="AX2896" s="72">
        <v>273.36</v>
      </c>
      <c r="AY2896" s="72">
        <v>283.83999999999997</v>
      </c>
      <c r="AZ2896" s="72">
        <v>557.20000000000005</v>
      </c>
      <c r="BA2896" s="95">
        <v>20649744</v>
      </c>
      <c r="BB2896" s="95">
        <v>20354861</v>
      </c>
      <c r="BC2896" s="95">
        <v>6295</v>
      </c>
      <c r="BD2896" s="95">
        <v>5976</v>
      </c>
      <c r="BE2896" s="72">
        <v>268.82</v>
      </c>
      <c r="BF2896" s="72">
        <v>297.17</v>
      </c>
      <c r="BG2896" s="72">
        <v>565.99</v>
      </c>
      <c r="BH2896" s="95">
        <v>20751734</v>
      </c>
      <c r="BI2896" s="95">
        <v>21727660</v>
      </c>
      <c r="BJ2896" s="95">
        <v>6433</v>
      </c>
      <c r="BK2896" s="95">
        <v>6093</v>
      </c>
      <c r="BL2896" s="72">
        <v>287.20999999999998</v>
      </c>
      <c r="BM2896" s="72">
        <v>323.56</v>
      </c>
      <c r="BN2896" s="72">
        <v>610.77</v>
      </c>
      <c r="BO2896" s="95">
        <v>22526286</v>
      </c>
      <c r="BP2896" s="95">
        <v>23793455</v>
      </c>
      <c r="BQ2896" s="95">
        <v>6536</v>
      </c>
      <c r="BR2896" s="95">
        <v>6128</v>
      </c>
      <c r="BS2896" s="72">
        <v>288.37</v>
      </c>
      <c r="BT2896" s="72">
        <v>325.31</v>
      </c>
      <c r="BU2896" s="72">
        <v>613.67999999999995</v>
      </c>
      <c r="BV2896" s="95">
        <v>23219681</v>
      </c>
      <c r="BW2896" s="95">
        <v>24569654</v>
      </c>
      <c r="BX2896" s="95">
        <v>6710</v>
      </c>
      <c r="BY2896" s="95">
        <v>6294</v>
      </c>
      <c r="BZ2896" s="95">
        <v>5999</v>
      </c>
      <c r="CA2896" s="95">
        <v>6141</v>
      </c>
      <c r="CB2896" s="95">
        <v>6269</v>
      </c>
      <c r="CC2896" s="95">
        <v>6342</v>
      </c>
      <c r="CD2896" s="95">
        <v>6506</v>
      </c>
      <c r="CE2896" s="72">
        <v>650.75523149000003</v>
      </c>
      <c r="CF2896" s="72">
        <v>676.59346364999999</v>
      </c>
      <c r="CG2896" s="72">
        <v>712.40329333</v>
      </c>
      <c r="CH2896" s="72">
        <v>716.50152150999998</v>
      </c>
      <c r="CI2896" s="72">
        <v>731.52548966999996</v>
      </c>
      <c r="CJ2896" s="96">
        <v>0.78696255550000005</v>
      </c>
      <c r="CK2896" s="96">
        <v>0.82353736759999996</v>
      </c>
      <c r="CL2896" s="96">
        <v>0.79447976350000005</v>
      </c>
      <c r="CM2896" s="96">
        <v>0.85243363989999998</v>
      </c>
      <c r="CN2896" s="96">
        <v>0.83890446559999998</v>
      </c>
      <c r="CO2896" s="96">
        <v>0.97146076039999996</v>
      </c>
      <c r="CP2896" s="96">
        <v>0.84333160110000005</v>
      </c>
      <c r="CQ2896" s="96">
        <v>0.99584056389999998</v>
      </c>
      <c r="CR2896" s="96">
        <v>0.84685391539999999</v>
      </c>
      <c r="CS2896" s="95">
        <v>5545</v>
      </c>
      <c r="CT2896" s="95">
        <v>5700</v>
      </c>
      <c r="CU2896" s="95">
        <v>5801</v>
      </c>
      <c r="CV2896" s="95">
        <v>5836</v>
      </c>
      <c r="CW2896" s="95">
        <v>5950</v>
      </c>
      <c r="CX2896" s="96">
        <v>0.96435549099999995</v>
      </c>
      <c r="CY2896" s="96">
        <v>0.97395598500000002</v>
      </c>
      <c r="CZ2896" s="96">
        <v>0.98770281100000001</v>
      </c>
      <c r="DA2896" s="96">
        <v>0.96401620700000001</v>
      </c>
      <c r="DB2896" s="96">
        <v>0.96715861199999997</v>
      </c>
      <c r="DC2896">
        <v>2013</v>
      </c>
      <c r="DD2896" s="6">
        <v>6064.8</v>
      </c>
      <c r="DE2896" s="96">
        <v>9.6594846000000005E-3</v>
      </c>
      <c r="DF2896" s="72">
        <v>644.09</v>
      </c>
      <c r="DG2896" s="96">
        <v>1</v>
      </c>
      <c r="DH2896" s="72">
        <v>644.09</v>
      </c>
      <c r="DI2896" s="72">
        <v>678.31836168999996</v>
      </c>
      <c r="DJ2896" s="96">
        <v>1</v>
      </c>
      <c r="DK2896" s="72">
        <v>644.09</v>
      </c>
      <c r="DL2896" s="96">
        <v>1</v>
      </c>
      <c r="DM2896" s="72">
        <v>644.09</v>
      </c>
      <c r="DN2896" s="96">
        <v>0.56704075610000004</v>
      </c>
      <c r="DO2896" s="96">
        <v>4.2325000000000002E-2</v>
      </c>
      <c r="DP2896" s="72">
        <v>15.46</v>
      </c>
      <c r="DQ2896" s="72">
        <v>628.63</v>
      </c>
      <c r="DR2896" t="s">
        <v>30</v>
      </c>
      <c r="DT2896" t="s">
        <v>1771</v>
      </c>
    </row>
    <row r="2897" spans="1:124" x14ac:dyDescent="0.3">
      <c r="A2897" t="s">
        <v>1775</v>
      </c>
      <c r="B2897">
        <v>47060</v>
      </c>
      <c r="C2897" s="95">
        <v>988</v>
      </c>
      <c r="D2897" s="95">
        <v>3223892</v>
      </c>
      <c r="E2897" s="95">
        <v>942</v>
      </c>
      <c r="F2897" s="95">
        <v>2745120</v>
      </c>
      <c r="G2897" s="95">
        <v>162</v>
      </c>
      <c r="H2897" s="95">
        <v>400488</v>
      </c>
      <c r="I2897" s="95">
        <v>136</v>
      </c>
      <c r="J2897" s="95">
        <v>401904</v>
      </c>
      <c r="K2897" s="95">
        <v>997</v>
      </c>
      <c r="L2897" s="95">
        <v>3177636</v>
      </c>
      <c r="M2897" s="95">
        <v>946</v>
      </c>
      <c r="N2897" s="95">
        <v>3059863</v>
      </c>
      <c r="O2897" s="95">
        <v>172</v>
      </c>
      <c r="P2897" s="95">
        <v>305303</v>
      </c>
      <c r="Q2897" s="95">
        <v>145</v>
      </c>
      <c r="R2897" s="95">
        <v>446975</v>
      </c>
      <c r="S2897" s="95">
        <v>1023</v>
      </c>
      <c r="T2897" s="95">
        <v>3479817</v>
      </c>
      <c r="U2897" s="95">
        <v>968</v>
      </c>
      <c r="V2897" s="95">
        <v>2990250</v>
      </c>
      <c r="W2897" s="95">
        <v>175</v>
      </c>
      <c r="X2897" s="95">
        <v>395934</v>
      </c>
      <c r="Y2897" s="95">
        <v>153</v>
      </c>
      <c r="Z2897" s="95">
        <v>494546</v>
      </c>
      <c r="AA2897" s="95">
        <v>1039</v>
      </c>
      <c r="AB2897" s="95">
        <v>3567108</v>
      </c>
      <c r="AC2897" s="95">
        <v>974</v>
      </c>
      <c r="AD2897" s="95">
        <v>3332139</v>
      </c>
      <c r="AE2897" s="95">
        <v>183</v>
      </c>
      <c r="AF2897" s="95">
        <v>626810</v>
      </c>
      <c r="AG2897" s="95">
        <v>161</v>
      </c>
      <c r="AH2897" s="95">
        <v>523163</v>
      </c>
      <c r="AI2897" s="95">
        <v>1061</v>
      </c>
      <c r="AJ2897" s="95">
        <v>2751741</v>
      </c>
      <c r="AK2897" s="95">
        <v>992</v>
      </c>
      <c r="AL2897" s="95">
        <v>3205525</v>
      </c>
      <c r="AM2897" s="95">
        <v>185</v>
      </c>
      <c r="AN2897" s="95">
        <v>601084</v>
      </c>
      <c r="AO2897" s="95">
        <v>167</v>
      </c>
      <c r="AP2897" s="95">
        <v>691051</v>
      </c>
      <c r="AQ2897" s="72">
        <v>262.64</v>
      </c>
      <c r="AR2897" s="72">
        <v>243.28</v>
      </c>
      <c r="AS2897" s="72">
        <v>505.92</v>
      </c>
      <c r="AT2897" s="95">
        <v>3624380</v>
      </c>
      <c r="AU2897" s="95">
        <v>3147024</v>
      </c>
      <c r="AV2897" s="95">
        <v>1150</v>
      </c>
      <c r="AW2897" s="95">
        <v>1078</v>
      </c>
      <c r="AX2897" s="72">
        <v>248.28</v>
      </c>
      <c r="AY2897" s="72">
        <v>267.86</v>
      </c>
      <c r="AZ2897" s="72">
        <v>516.14</v>
      </c>
      <c r="BA2897" s="95">
        <v>3482939</v>
      </c>
      <c r="BB2897" s="95">
        <v>3506838</v>
      </c>
      <c r="BC2897" s="95">
        <v>1169</v>
      </c>
      <c r="BD2897" s="95">
        <v>1091</v>
      </c>
      <c r="BE2897" s="72">
        <v>269.60000000000002</v>
      </c>
      <c r="BF2897" s="72">
        <v>259.05</v>
      </c>
      <c r="BG2897" s="72">
        <v>528.65</v>
      </c>
      <c r="BH2897" s="95">
        <v>3875751</v>
      </c>
      <c r="BI2897" s="95">
        <v>3484796</v>
      </c>
      <c r="BJ2897" s="95">
        <v>1198</v>
      </c>
      <c r="BK2897" s="95">
        <v>1121</v>
      </c>
      <c r="BL2897" s="72">
        <v>286</v>
      </c>
      <c r="BM2897" s="72">
        <v>283.06</v>
      </c>
      <c r="BN2897" s="72">
        <v>569.05999999999995</v>
      </c>
      <c r="BO2897" s="95">
        <v>4193918</v>
      </c>
      <c r="BP2897" s="95">
        <v>3855302</v>
      </c>
      <c r="BQ2897" s="95">
        <v>1222</v>
      </c>
      <c r="BR2897" s="95">
        <v>1135</v>
      </c>
      <c r="BS2897" s="72">
        <v>224.24</v>
      </c>
      <c r="BT2897" s="72">
        <v>280.17</v>
      </c>
      <c r="BU2897" s="72">
        <v>504.41</v>
      </c>
      <c r="BV2897" s="95">
        <v>3352825</v>
      </c>
      <c r="BW2897" s="95">
        <v>3896576</v>
      </c>
      <c r="BX2897" s="95">
        <v>1246</v>
      </c>
      <c r="BY2897" s="95">
        <v>1159</v>
      </c>
      <c r="BZ2897" s="95">
        <v>1116</v>
      </c>
      <c r="CA2897" s="95">
        <v>1131</v>
      </c>
      <c r="CB2897" s="95">
        <v>1161</v>
      </c>
      <c r="CC2897" s="95">
        <v>1181</v>
      </c>
      <c r="CD2897" s="95">
        <v>1203</v>
      </c>
      <c r="CE2897" s="72">
        <v>650.75523149000003</v>
      </c>
      <c r="CF2897" s="72">
        <v>676.59346364999999</v>
      </c>
      <c r="CG2897" s="72">
        <v>712.40329333</v>
      </c>
      <c r="CH2897" s="72">
        <v>716.50152150999998</v>
      </c>
      <c r="CI2897" s="72">
        <v>731.52548966999996</v>
      </c>
      <c r="CJ2897" s="96">
        <v>0.7774351638</v>
      </c>
      <c r="CK2897" s="96">
        <v>0.76285099950000002</v>
      </c>
      <c r="CL2897" s="96">
        <v>0.74206563189999997</v>
      </c>
      <c r="CM2897" s="96">
        <v>0.79422022550000004</v>
      </c>
      <c r="CN2897" s="96">
        <v>0.6895316802</v>
      </c>
      <c r="CO2897" s="96">
        <v>0.86361188129999999</v>
      </c>
      <c r="CP2897" s="96">
        <v>0.87217505510000004</v>
      </c>
      <c r="CQ2897" s="96">
        <v>0.99584056389999998</v>
      </c>
      <c r="CR2897" s="96">
        <v>0.87581783889999998</v>
      </c>
      <c r="CS2897" s="95">
        <v>1088</v>
      </c>
      <c r="CT2897" s="95">
        <v>1125</v>
      </c>
      <c r="CU2897" s="95">
        <v>1141</v>
      </c>
      <c r="CV2897" s="95">
        <v>1160</v>
      </c>
      <c r="CW2897" s="95">
        <v>1175</v>
      </c>
      <c r="CX2897" s="96">
        <v>0.902727854</v>
      </c>
      <c r="CY2897" s="96">
        <v>0.85021114499999995</v>
      </c>
      <c r="CZ2897" s="96">
        <v>0.87129103699999999</v>
      </c>
      <c r="DA2897" s="96">
        <v>0.86069447700000001</v>
      </c>
      <c r="DB2897" s="96">
        <v>0.83564585800000002</v>
      </c>
      <c r="DC2897">
        <v>2013</v>
      </c>
      <c r="DD2897" s="6">
        <v>1116.8</v>
      </c>
      <c r="DE2897" s="96">
        <v>1.6744566799999999E-2</v>
      </c>
      <c r="DF2897" s="72">
        <v>661.36</v>
      </c>
      <c r="DG2897" s="96">
        <v>1</v>
      </c>
      <c r="DH2897" s="72">
        <v>661.36</v>
      </c>
      <c r="DI2897" s="72">
        <v>678.31836168999996</v>
      </c>
      <c r="DJ2897" s="96">
        <v>1</v>
      </c>
      <c r="DK2897" s="72">
        <v>661.36</v>
      </c>
      <c r="DL2897" s="96">
        <v>1</v>
      </c>
      <c r="DM2897" s="72">
        <v>661.36</v>
      </c>
      <c r="DN2897" s="96">
        <v>0.40114325830000003</v>
      </c>
      <c r="DO2897" s="96">
        <v>5.9829E-2</v>
      </c>
      <c r="DP2897" s="72">
        <v>15.87</v>
      </c>
      <c r="DQ2897" s="72">
        <v>645.49</v>
      </c>
      <c r="DR2897" t="s">
        <v>1775</v>
      </c>
      <c r="DT2897" t="s">
        <v>1771</v>
      </c>
    </row>
    <row r="2898" spans="1:124" x14ac:dyDescent="0.3">
      <c r="A2898" t="s">
        <v>1776</v>
      </c>
      <c r="B2898">
        <v>47070</v>
      </c>
      <c r="C2898" s="95">
        <v>3289</v>
      </c>
      <c r="D2898" s="95">
        <v>12282306</v>
      </c>
      <c r="E2898" s="95">
        <v>3125</v>
      </c>
      <c r="F2898" s="95">
        <v>9159936</v>
      </c>
      <c r="G2898" s="95">
        <v>698</v>
      </c>
      <c r="H2898" s="95">
        <v>1504603</v>
      </c>
      <c r="I2898" s="95">
        <v>610</v>
      </c>
      <c r="J2898" s="95">
        <v>1701702</v>
      </c>
      <c r="K2898" s="95">
        <v>3630</v>
      </c>
      <c r="L2898" s="95">
        <v>11352177</v>
      </c>
      <c r="M2898" s="95">
        <v>3410</v>
      </c>
      <c r="N2898" s="95">
        <v>10842200</v>
      </c>
      <c r="O2898" s="95">
        <v>840</v>
      </c>
      <c r="P2898" s="95">
        <v>2640076</v>
      </c>
      <c r="Q2898" s="95">
        <v>731</v>
      </c>
      <c r="R2898" s="95">
        <v>2757687</v>
      </c>
      <c r="S2898" s="95">
        <v>4008</v>
      </c>
      <c r="T2898" s="95">
        <v>12967059</v>
      </c>
      <c r="U2898" s="95">
        <v>3707</v>
      </c>
      <c r="V2898" s="95">
        <v>11974244</v>
      </c>
      <c r="W2898" s="95">
        <v>950</v>
      </c>
      <c r="X2898" s="95">
        <v>3173255</v>
      </c>
      <c r="Y2898" s="95">
        <v>834</v>
      </c>
      <c r="Z2898" s="95">
        <v>3688775</v>
      </c>
      <c r="AA2898" s="95">
        <v>4493</v>
      </c>
      <c r="AB2898" s="95">
        <v>13294921</v>
      </c>
      <c r="AC2898" s="95">
        <v>4112</v>
      </c>
      <c r="AD2898" s="95">
        <v>13821836</v>
      </c>
      <c r="AE2898" s="95">
        <v>1035</v>
      </c>
      <c r="AF2898" s="95">
        <v>3617298</v>
      </c>
      <c r="AG2898" s="95">
        <v>903</v>
      </c>
      <c r="AH2898" s="95">
        <v>4040494</v>
      </c>
      <c r="AI2898" s="95">
        <v>5020</v>
      </c>
      <c r="AJ2898" s="95">
        <v>16338615</v>
      </c>
      <c r="AK2898" s="95">
        <v>4583</v>
      </c>
      <c r="AL2898" s="95">
        <v>16261739</v>
      </c>
      <c r="AM2898" s="95">
        <v>1217</v>
      </c>
      <c r="AN2898" s="95">
        <v>4544045</v>
      </c>
      <c r="AO2898" s="95">
        <v>1084</v>
      </c>
      <c r="AP2898" s="95">
        <v>4559637</v>
      </c>
      <c r="AQ2898" s="72">
        <v>288.16000000000003</v>
      </c>
      <c r="AR2898" s="72">
        <v>242.34</v>
      </c>
      <c r="AS2898" s="72">
        <v>530.5</v>
      </c>
      <c r="AT2898" s="95">
        <v>13786909</v>
      </c>
      <c r="AU2898" s="95">
        <v>10861638</v>
      </c>
      <c r="AV2898" s="95">
        <v>3987</v>
      </c>
      <c r="AW2898" s="95">
        <v>3735</v>
      </c>
      <c r="AX2898" s="72">
        <v>260.85000000000002</v>
      </c>
      <c r="AY2898" s="72">
        <v>273.68</v>
      </c>
      <c r="AZ2898" s="72">
        <v>534.53</v>
      </c>
      <c r="BA2898" s="95">
        <v>13992253</v>
      </c>
      <c r="BB2898" s="95">
        <v>13599887</v>
      </c>
      <c r="BC2898" s="95">
        <v>4470</v>
      </c>
      <c r="BD2898" s="95">
        <v>4141</v>
      </c>
      <c r="BE2898" s="72">
        <v>271.27999999999997</v>
      </c>
      <c r="BF2898" s="72">
        <v>287.44</v>
      </c>
      <c r="BG2898" s="72">
        <v>558.72</v>
      </c>
      <c r="BH2898" s="95">
        <v>16140314</v>
      </c>
      <c r="BI2898" s="95">
        <v>15663019</v>
      </c>
      <c r="BJ2898" s="95">
        <v>4958</v>
      </c>
      <c r="BK2898" s="95">
        <v>4541</v>
      </c>
      <c r="BL2898" s="72">
        <v>254.95</v>
      </c>
      <c r="BM2898" s="72">
        <v>296.82</v>
      </c>
      <c r="BN2898" s="72">
        <v>551.77</v>
      </c>
      <c r="BO2898" s="95">
        <v>16912219</v>
      </c>
      <c r="BP2898" s="95">
        <v>17862330</v>
      </c>
      <c r="BQ2898" s="95">
        <v>5528</v>
      </c>
      <c r="BR2898" s="95">
        <v>5015</v>
      </c>
      <c r="BS2898" s="72">
        <v>279.02</v>
      </c>
      <c r="BT2898" s="72">
        <v>306.18</v>
      </c>
      <c r="BU2898" s="72">
        <v>585.20000000000005</v>
      </c>
      <c r="BV2898" s="95">
        <v>20882660</v>
      </c>
      <c r="BW2898" s="95">
        <v>20821376</v>
      </c>
      <c r="BX2898" s="95">
        <v>6237</v>
      </c>
      <c r="BY2898" s="95">
        <v>5667</v>
      </c>
      <c r="BZ2898" s="95">
        <v>3867</v>
      </c>
      <c r="CA2898" s="95">
        <v>4311</v>
      </c>
      <c r="CB2898" s="95">
        <v>4757</v>
      </c>
      <c r="CC2898" s="95">
        <v>5284</v>
      </c>
      <c r="CD2898" s="95">
        <v>5958</v>
      </c>
      <c r="CE2898" s="72">
        <v>650.75523149000003</v>
      </c>
      <c r="CF2898" s="72">
        <v>676.59346364999999</v>
      </c>
      <c r="CG2898" s="72">
        <v>712.40329333</v>
      </c>
      <c r="CH2898" s="72">
        <v>716.50152150999998</v>
      </c>
      <c r="CI2898" s="72">
        <v>731.52548966999996</v>
      </c>
      <c r="CJ2898" s="96">
        <v>0.81520666190000002</v>
      </c>
      <c r="CK2898" s="96">
        <v>0.79003127979999999</v>
      </c>
      <c r="CL2898" s="96">
        <v>0.78427486960000004</v>
      </c>
      <c r="CM2898" s="96">
        <v>0.77008908350000005</v>
      </c>
      <c r="CN2898" s="96">
        <v>0.79997212439999998</v>
      </c>
      <c r="CO2898" s="96">
        <v>0.91168302810000001</v>
      </c>
      <c r="CP2898" s="96">
        <v>0.86862953389999997</v>
      </c>
      <c r="CQ2898" s="96">
        <v>0.99584056389999998</v>
      </c>
      <c r="CR2898" s="96">
        <v>0.87225750930000001</v>
      </c>
      <c r="CS2898" s="95">
        <v>3223</v>
      </c>
      <c r="CT2898" s="95">
        <v>3281</v>
      </c>
      <c r="CU2898" s="95">
        <v>3308</v>
      </c>
      <c r="CV2898" s="95">
        <v>3342</v>
      </c>
      <c r="CW2898" s="95">
        <v>3453</v>
      </c>
      <c r="CX2898" s="96">
        <v>0.91614846299999997</v>
      </c>
      <c r="CY2898" s="96">
        <v>0.94028552300000001</v>
      </c>
      <c r="CZ2898" s="96">
        <v>0.92643354200000005</v>
      </c>
      <c r="DA2898" s="96">
        <v>0.88955605500000001</v>
      </c>
      <c r="DB2898" s="96">
        <v>0.88762185299999996</v>
      </c>
      <c r="DC2898">
        <v>2013</v>
      </c>
      <c r="DD2898" s="6">
        <v>4619.8</v>
      </c>
      <c r="DE2898" s="96">
        <v>1.22939005E-2</v>
      </c>
      <c r="DF2898" s="72">
        <v>661.65</v>
      </c>
      <c r="DG2898" s="96">
        <v>1</v>
      </c>
      <c r="DH2898" s="72">
        <v>661.65</v>
      </c>
      <c r="DI2898" s="72">
        <v>683.80146992000005</v>
      </c>
      <c r="DJ2898" s="96">
        <v>1</v>
      </c>
      <c r="DK2898" s="72">
        <v>661.65</v>
      </c>
      <c r="DL2898" s="96">
        <v>1</v>
      </c>
      <c r="DM2898" s="72">
        <v>661.65</v>
      </c>
      <c r="DN2898" s="96">
        <v>0.51391862960000001</v>
      </c>
      <c r="DO2898" s="96">
        <v>4.6699999999999998E-2</v>
      </c>
      <c r="DP2898" s="72">
        <v>15.88</v>
      </c>
      <c r="DQ2898" s="72">
        <v>645.77</v>
      </c>
      <c r="DR2898" t="s">
        <v>1776</v>
      </c>
      <c r="DT2898" t="s">
        <v>1771</v>
      </c>
    </row>
    <row r="2899" spans="1:124" x14ac:dyDescent="0.3">
      <c r="A2899" t="s">
        <v>189</v>
      </c>
      <c r="B2899">
        <v>47080</v>
      </c>
      <c r="C2899" s="95">
        <v>3764</v>
      </c>
      <c r="D2899" s="95">
        <v>13954138</v>
      </c>
      <c r="E2899" s="95">
        <v>3528</v>
      </c>
      <c r="F2899" s="95">
        <v>11074420</v>
      </c>
      <c r="G2899" s="95">
        <v>734</v>
      </c>
      <c r="H2899" s="95">
        <v>2094439</v>
      </c>
      <c r="I2899" s="95">
        <v>640</v>
      </c>
      <c r="J2899" s="95">
        <v>2167604</v>
      </c>
      <c r="K2899" s="95">
        <v>3829</v>
      </c>
      <c r="L2899" s="95">
        <v>15146776</v>
      </c>
      <c r="M2899" s="95">
        <v>3585</v>
      </c>
      <c r="N2899" s="95">
        <v>11336922</v>
      </c>
      <c r="O2899" s="95">
        <v>731</v>
      </c>
      <c r="P2899" s="95">
        <v>2107252</v>
      </c>
      <c r="Q2899" s="95">
        <v>628</v>
      </c>
      <c r="R2899" s="95">
        <v>2463702</v>
      </c>
      <c r="S2899" s="95">
        <v>3793</v>
      </c>
      <c r="T2899" s="95">
        <v>15280233</v>
      </c>
      <c r="U2899" s="95">
        <v>3530</v>
      </c>
      <c r="V2899" s="95">
        <v>11816125</v>
      </c>
      <c r="W2899" s="95">
        <v>777</v>
      </c>
      <c r="X2899" s="95">
        <v>2157965</v>
      </c>
      <c r="Y2899" s="95">
        <v>663</v>
      </c>
      <c r="Z2899" s="95">
        <v>2577019</v>
      </c>
      <c r="AA2899" s="95">
        <v>3783</v>
      </c>
      <c r="AB2899" s="95">
        <v>13922779</v>
      </c>
      <c r="AC2899" s="95">
        <v>3492</v>
      </c>
      <c r="AD2899" s="95">
        <v>12270779</v>
      </c>
      <c r="AE2899" s="95">
        <v>782</v>
      </c>
      <c r="AF2899" s="95">
        <v>2387365</v>
      </c>
      <c r="AG2899" s="95">
        <v>679</v>
      </c>
      <c r="AH2899" s="95">
        <v>2834564</v>
      </c>
      <c r="AI2899" s="95">
        <v>3913</v>
      </c>
      <c r="AJ2899" s="95">
        <v>14756783</v>
      </c>
      <c r="AK2899" s="95">
        <v>3599</v>
      </c>
      <c r="AL2899" s="95">
        <v>12923692.68</v>
      </c>
      <c r="AM2899" s="95">
        <v>804</v>
      </c>
      <c r="AN2899" s="95">
        <v>3413967</v>
      </c>
      <c r="AO2899" s="95">
        <v>703</v>
      </c>
      <c r="AP2899" s="95">
        <v>2871390</v>
      </c>
      <c r="AQ2899" s="72">
        <v>297.33</v>
      </c>
      <c r="AR2899" s="72">
        <v>264.76</v>
      </c>
      <c r="AS2899" s="72">
        <v>562.09</v>
      </c>
      <c r="AT2899" s="95">
        <v>16048577</v>
      </c>
      <c r="AU2899" s="95">
        <v>13242024</v>
      </c>
      <c r="AV2899" s="95">
        <v>4498</v>
      </c>
      <c r="AW2899" s="95">
        <v>4168</v>
      </c>
      <c r="AX2899" s="72">
        <v>315.31</v>
      </c>
      <c r="AY2899" s="72">
        <v>272.98</v>
      </c>
      <c r="AZ2899" s="72">
        <v>588.29</v>
      </c>
      <c r="BA2899" s="95">
        <v>17254028</v>
      </c>
      <c r="BB2899" s="95">
        <v>13800624</v>
      </c>
      <c r="BC2899" s="95">
        <v>4560</v>
      </c>
      <c r="BD2899" s="95">
        <v>4213</v>
      </c>
      <c r="BE2899" s="72">
        <v>317.98</v>
      </c>
      <c r="BF2899" s="72">
        <v>286.06</v>
      </c>
      <c r="BG2899" s="72">
        <v>604.04</v>
      </c>
      <c r="BH2899" s="95">
        <v>17438198</v>
      </c>
      <c r="BI2899" s="95">
        <v>14393144</v>
      </c>
      <c r="BJ2899" s="95">
        <v>4570</v>
      </c>
      <c r="BK2899" s="95">
        <v>4193</v>
      </c>
      <c r="BL2899" s="72">
        <v>297.74</v>
      </c>
      <c r="BM2899" s="72">
        <v>301.79000000000002</v>
      </c>
      <c r="BN2899" s="72">
        <v>599.53</v>
      </c>
      <c r="BO2899" s="95">
        <v>16310144</v>
      </c>
      <c r="BP2899" s="95">
        <v>15105343</v>
      </c>
      <c r="BQ2899" s="95">
        <v>4565</v>
      </c>
      <c r="BR2899" s="95">
        <v>4171</v>
      </c>
      <c r="BS2899" s="72">
        <v>321.02</v>
      </c>
      <c r="BT2899" s="72">
        <v>305.95999999999998</v>
      </c>
      <c r="BU2899" s="72">
        <v>626.98</v>
      </c>
      <c r="BV2899" s="95">
        <v>18170750</v>
      </c>
      <c r="BW2899" s="95">
        <v>15795082.68</v>
      </c>
      <c r="BX2899" s="95">
        <v>4717</v>
      </c>
      <c r="BY2899" s="95">
        <v>4302</v>
      </c>
      <c r="BZ2899" s="95">
        <v>4341</v>
      </c>
      <c r="CA2899" s="95">
        <v>4393</v>
      </c>
      <c r="CB2899" s="95">
        <v>4388</v>
      </c>
      <c r="CC2899" s="95">
        <v>4378</v>
      </c>
      <c r="CD2899" s="95">
        <v>4514</v>
      </c>
      <c r="CE2899" s="72">
        <v>650.75523149000003</v>
      </c>
      <c r="CF2899" s="72">
        <v>676.59346364999999</v>
      </c>
      <c r="CG2899" s="72">
        <v>712.40329333</v>
      </c>
      <c r="CH2899" s="72">
        <v>716.50152150999998</v>
      </c>
      <c r="CI2899" s="72">
        <v>731.52548966999996</v>
      </c>
      <c r="CJ2899" s="96">
        <v>0.86375025940000005</v>
      </c>
      <c r="CK2899" s="96">
        <v>0.86948815150000003</v>
      </c>
      <c r="CL2899" s="96">
        <v>0.8478905216</v>
      </c>
      <c r="CM2899" s="96">
        <v>0.83674630409999995</v>
      </c>
      <c r="CN2899" s="96">
        <v>0.85708565029999995</v>
      </c>
      <c r="CO2899" s="96">
        <v>0.9090643934</v>
      </c>
      <c r="CP2899" s="96">
        <v>0.94051882740000003</v>
      </c>
      <c r="CQ2899" s="96">
        <v>0.99584056389999998</v>
      </c>
      <c r="CR2899" s="96">
        <v>0.94444706030000003</v>
      </c>
      <c r="CS2899" s="95">
        <v>4186</v>
      </c>
      <c r="CT2899" s="95">
        <v>4256</v>
      </c>
      <c r="CU2899" s="95">
        <v>4224</v>
      </c>
      <c r="CV2899" s="95">
        <v>4196</v>
      </c>
      <c r="CW2899" s="95">
        <v>4344</v>
      </c>
      <c r="CX2899" s="96">
        <v>0.87605728599999999</v>
      </c>
      <c r="CY2899" s="96">
        <v>0.89855514800000003</v>
      </c>
      <c r="CZ2899" s="96">
        <v>0.93360676099999995</v>
      </c>
      <c r="DA2899" s="96">
        <v>0.92970831700000001</v>
      </c>
      <c r="DB2899" s="96">
        <v>0.90736232999999999</v>
      </c>
      <c r="DC2899">
        <v>2013</v>
      </c>
      <c r="DD2899" s="6">
        <v>4209.3999999999996</v>
      </c>
      <c r="DE2899" s="96">
        <v>1.18878888E-2</v>
      </c>
      <c r="DF2899" s="72">
        <v>716.7</v>
      </c>
      <c r="DG2899" s="96">
        <v>1</v>
      </c>
      <c r="DH2899" s="72">
        <v>716.7</v>
      </c>
      <c r="DI2899" s="72">
        <v>683.80146992000005</v>
      </c>
      <c r="DJ2899" s="96">
        <v>1</v>
      </c>
      <c r="DK2899" s="72">
        <v>716.7</v>
      </c>
      <c r="DL2899" s="96">
        <v>1</v>
      </c>
      <c r="DM2899" s="72">
        <v>716.7</v>
      </c>
      <c r="DN2899" s="96">
        <v>0.39818824349999998</v>
      </c>
      <c r="DO2899" s="96">
        <v>6.0273E-2</v>
      </c>
      <c r="DP2899" s="72">
        <v>17.2</v>
      </c>
      <c r="DQ2899" s="72">
        <v>699.5</v>
      </c>
      <c r="DR2899" t="s">
        <v>189</v>
      </c>
      <c r="DT2899" t="s">
        <v>1771</v>
      </c>
    </row>
    <row r="2900" spans="1:124" x14ac:dyDescent="0.3">
      <c r="A2900" t="s">
        <v>776</v>
      </c>
      <c r="B2900">
        <v>47090</v>
      </c>
      <c r="C2900" s="95">
        <v>4192</v>
      </c>
      <c r="D2900" s="95">
        <v>12980053</v>
      </c>
      <c r="E2900" s="95">
        <v>4009</v>
      </c>
      <c r="F2900" s="95">
        <v>12292098</v>
      </c>
      <c r="G2900" s="95">
        <v>972</v>
      </c>
      <c r="H2900" s="95">
        <v>1876127</v>
      </c>
      <c r="I2900" s="95">
        <v>876</v>
      </c>
      <c r="J2900" s="95">
        <v>2789600</v>
      </c>
      <c r="K2900" s="95">
        <v>4250</v>
      </c>
      <c r="L2900" s="95">
        <v>13135227</v>
      </c>
      <c r="M2900" s="95">
        <v>4043</v>
      </c>
      <c r="N2900" s="95">
        <v>12960625</v>
      </c>
      <c r="O2900" s="95">
        <v>1042</v>
      </c>
      <c r="P2900" s="95">
        <v>1715177</v>
      </c>
      <c r="Q2900" s="95">
        <v>945</v>
      </c>
      <c r="R2900" s="95">
        <v>2980155</v>
      </c>
      <c r="S2900" s="95">
        <v>4349</v>
      </c>
      <c r="T2900" s="95">
        <v>14888818</v>
      </c>
      <c r="U2900" s="95">
        <v>4101</v>
      </c>
      <c r="V2900" s="95">
        <v>13466126</v>
      </c>
      <c r="W2900" s="95">
        <v>1075</v>
      </c>
      <c r="X2900" s="95">
        <v>2360120</v>
      </c>
      <c r="Y2900" s="95">
        <v>984</v>
      </c>
      <c r="Z2900" s="95">
        <v>3199689</v>
      </c>
      <c r="AA2900" s="95">
        <v>4348</v>
      </c>
      <c r="AB2900" s="95">
        <v>13384300</v>
      </c>
      <c r="AC2900" s="95">
        <v>4085</v>
      </c>
      <c r="AD2900" s="95">
        <v>14279546</v>
      </c>
      <c r="AE2900" s="95">
        <v>1093</v>
      </c>
      <c r="AF2900" s="95">
        <v>2263609</v>
      </c>
      <c r="AG2900" s="95">
        <v>997</v>
      </c>
      <c r="AH2900" s="95">
        <v>3789075</v>
      </c>
      <c r="AI2900" s="95">
        <v>4430</v>
      </c>
      <c r="AJ2900" s="95">
        <v>13690899</v>
      </c>
      <c r="AK2900" s="95">
        <v>4150</v>
      </c>
      <c r="AL2900" s="95">
        <v>15244685</v>
      </c>
      <c r="AM2900" s="95">
        <v>1100</v>
      </c>
      <c r="AN2900" s="95">
        <v>3025217</v>
      </c>
      <c r="AO2900" s="95">
        <v>1012</v>
      </c>
      <c r="AP2900" s="95">
        <v>4029545</v>
      </c>
      <c r="AQ2900" s="72">
        <v>239.74</v>
      </c>
      <c r="AR2900" s="72">
        <v>257.27999999999997</v>
      </c>
      <c r="AS2900" s="72">
        <v>497.02</v>
      </c>
      <c r="AT2900" s="95">
        <v>14856180</v>
      </c>
      <c r="AU2900" s="95">
        <v>15081698</v>
      </c>
      <c r="AV2900" s="95">
        <v>5164</v>
      </c>
      <c r="AW2900" s="95">
        <v>4885</v>
      </c>
      <c r="AX2900" s="72">
        <v>233.85</v>
      </c>
      <c r="AY2900" s="72">
        <v>266.32</v>
      </c>
      <c r="AZ2900" s="72">
        <v>500.17</v>
      </c>
      <c r="BA2900" s="95">
        <v>14850404</v>
      </c>
      <c r="BB2900" s="95">
        <v>15940780</v>
      </c>
      <c r="BC2900" s="95">
        <v>5292</v>
      </c>
      <c r="BD2900" s="95">
        <v>4988</v>
      </c>
      <c r="BE2900" s="72">
        <v>265.01</v>
      </c>
      <c r="BF2900" s="72">
        <v>273.12</v>
      </c>
      <c r="BG2900" s="72">
        <v>538.13</v>
      </c>
      <c r="BH2900" s="95">
        <v>17248938</v>
      </c>
      <c r="BI2900" s="95">
        <v>16665815</v>
      </c>
      <c r="BJ2900" s="95">
        <v>5424</v>
      </c>
      <c r="BK2900" s="95">
        <v>5085</v>
      </c>
      <c r="BL2900" s="72">
        <v>239.66</v>
      </c>
      <c r="BM2900" s="72">
        <v>296.27999999999997</v>
      </c>
      <c r="BN2900" s="72">
        <v>535.94000000000005</v>
      </c>
      <c r="BO2900" s="95">
        <v>15647909</v>
      </c>
      <c r="BP2900" s="95">
        <v>18068621</v>
      </c>
      <c r="BQ2900" s="95">
        <v>5441</v>
      </c>
      <c r="BR2900" s="95">
        <v>5082</v>
      </c>
      <c r="BS2900" s="72">
        <v>251.9</v>
      </c>
      <c r="BT2900" s="72">
        <v>311.16000000000003</v>
      </c>
      <c r="BU2900" s="72">
        <v>563.05999999999995</v>
      </c>
      <c r="BV2900" s="95">
        <v>16716116</v>
      </c>
      <c r="BW2900" s="95">
        <v>19274230</v>
      </c>
      <c r="BX2900" s="95">
        <v>5530</v>
      </c>
      <c r="BY2900" s="95">
        <v>5162</v>
      </c>
      <c r="BZ2900" s="95">
        <v>5031</v>
      </c>
      <c r="CA2900" s="95">
        <v>5145</v>
      </c>
      <c r="CB2900" s="95">
        <v>5261</v>
      </c>
      <c r="CC2900" s="95">
        <v>5271</v>
      </c>
      <c r="CD2900" s="95">
        <v>5350</v>
      </c>
      <c r="CE2900" s="72">
        <v>650.75523149000003</v>
      </c>
      <c r="CF2900" s="72">
        <v>676.59346364999999</v>
      </c>
      <c r="CG2900" s="72">
        <v>712.40329333</v>
      </c>
      <c r="CH2900" s="72">
        <v>716.50152150999998</v>
      </c>
      <c r="CI2900" s="72">
        <v>731.52548966999996</v>
      </c>
      <c r="CJ2900" s="96">
        <v>0.76375874669999999</v>
      </c>
      <c r="CK2900" s="96">
        <v>0.73924746080000003</v>
      </c>
      <c r="CL2900" s="96">
        <v>0.7553727012</v>
      </c>
      <c r="CM2900" s="96">
        <v>0.7479956203</v>
      </c>
      <c r="CN2900" s="96">
        <v>0.76970660349999998</v>
      </c>
      <c r="CO2900" s="96">
        <v>0.96951380580000002</v>
      </c>
      <c r="CP2900" s="96">
        <v>0.77896387030000003</v>
      </c>
      <c r="CQ2900" s="96">
        <v>0.99584056389999998</v>
      </c>
      <c r="CR2900" s="96">
        <v>0.78221734210000005</v>
      </c>
      <c r="CS2900" s="95">
        <v>4845</v>
      </c>
      <c r="CT2900" s="95">
        <v>4999</v>
      </c>
      <c r="CU2900" s="95">
        <v>5131</v>
      </c>
      <c r="CV2900" s="95">
        <v>5154</v>
      </c>
      <c r="CW2900" s="95">
        <v>5260</v>
      </c>
      <c r="CX2900" s="96">
        <v>0.94686545</v>
      </c>
      <c r="CY2900" s="96">
        <v>0.98878774800000002</v>
      </c>
      <c r="CZ2900" s="96">
        <v>0.98182359399999997</v>
      </c>
      <c r="DA2900" s="96">
        <v>0.97307463699999996</v>
      </c>
      <c r="DB2900" s="96">
        <v>0.95656072599999997</v>
      </c>
      <c r="DC2900">
        <v>2013</v>
      </c>
      <c r="DD2900" s="6">
        <v>5040.3999999999996</v>
      </c>
      <c r="DE2900" s="96">
        <v>7.1902829E-3</v>
      </c>
      <c r="DF2900" s="72">
        <v>596.41999999999996</v>
      </c>
      <c r="DG2900" s="96">
        <v>1</v>
      </c>
      <c r="DH2900" s="72">
        <v>596.41999999999996</v>
      </c>
      <c r="DI2900" s="72">
        <v>683.80146992000005</v>
      </c>
      <c r="DJ2900" s="96">
        <v>1</v>
      </c>
      <c r="DK2900" s="72">
        <v>596.41999999999996</v>
      </c>
      <c r="DL2900" s="96">
        <v>1</v>
      </c>
      <c r="DM2900" s="72">
        <v>596.41999999999996</v>
      </c>
      <c r="DN2900" s="96">
        <v>0.60926076360000003</v>
      </c>
      <c r="DO2900" s="96">
        <v>3.9392000000000003E-2</v>
      </c>
      <c r="DP2900" s="72">
        <v>14.31</v>
      </c>
      <c r="DQ2900" s="72">
        <v>582.11</v>
      </c>
      <c r="DR2900" t="s">
        <v>776</v>
      </c>
      <c r="DT2900" t="s">
        <v>1771</v>
      </c>
    </row>
    <row r="2901" spans="1:124" x14ac:dyDescent="0.3">
      <c r="A2901" t="s">
        <v>1777</v>
      </c>
      <c r="B2901">
        <v>47100</v>
      </c>
      <c r="C2901" s="95">
        <v>9741</v>
      </c>
      <c r="D2901" s="95">
        <v>38748870</v>
      </c>
      <c r="E2901" s="95">
        <v>9331</v>
      </c>
      <c r="F2901" s="95">
        <v>29812980</v>
      </c>
      <c r="G2901" s="95">
        <v>2305</v>
      </c>
      <c r="H2901" s="95">
        <v>6881667</v>
      </c>
      <c r="I2901" s="95">
        <v>2078</v>
      </c>
      <c r="J2901" s="95">
        <v>6165058</v>
      </c>
      <c r="K2901" s="95">
        <v>9699</v>
      </c>
      <c r="L2901" s="95">
        <v>41532965</v>
      </c>
      <c r="M2901" s="95">
        <v>9258</v>
      </c>
      <c r="N2901" s="95">
        <v>30944544</v>
      </c>
      <c r="O2901" s="95">
        <v>2359</v>
      </c>
      <c r="P2901" s="95">
        <v>7898863</v>
      </c>
      <c r="Q2901" s="95">
        <v>2108</v>
      </c>
      <c r="R2901" s="95">
        <v>6759314</v>
      </c>
      <c r="S2901" s="95">
        <v>9855</v>
      </c>
      <c r="T2901" s="95">
        <v>42300016</v>
      </c>
      <c r="U2901" s="95">
        <v>9341</v>
      </c>
      <c r="V2901" s="95">
        <v>32000256</v>
      </c>
      <c r="W2901" s="95">
        <v>2395</v>
      </c>
      <c r="X2901" s="95">
        <v>6850539</v>
      </c>
      <c r="Y2901" s="95">
        <v>2157</v>
      </c>
      <c r="Z2901" s="95">
        <v>7114800</v>
      </c>
      <c r="AA2901" s="95">
        <v>9980</v>
      </c>
      <c r="AB2901" s="95">
        <v>43506903</v>
      </c>
      <c r="AC2901" s="95">
        <v>9437</v>
      </c>
      <c r="AD2901" s="95">
        <v>35034843</v>
      </c>
      <c r="AE2901" s="95">
        <v>2535</v>
      </c>
      <c r="AF2901" s="95">
        <v>7948170</v>
      </c>
      <c r="AG2901" s="95">
        <v>2300</v>
      </c>
      <c r="AH2901" s="95">
        <v>8510643</v>
      </c>
      <c r="AI2901" s="95">
        <v>10255</v>
      </c>
      <c r="AJ2901" s="95">
        <v>46026535</v>
      </c>
      <c r="AK2901" s="95">
        <v>9685</v>
      </c>
      <c r="AL2901" s="95">
        <v>35815823.299999997</v>
      </c>
      <c r="AM2901" s="95">
        <v>2742</v>
      </c>
      <c r="AN2901" s="95">
        <v>9174912</v>
      </c>
      <c r="AO2901" s="95">
        <v>2493</v>
      </c>
      <c r="AP2901" s="95">
        <v>9506672</v>
      </c>
      <c r="AQ2901" s="72">
        <v>315.67</v>
      </c>
      <c r="AR2901" s="72">
        <v>262.79000000000002</v>
      </c>
      <c r="AS2901" s="72">
        <v>578.46</v>
      </c>
      <c r="AT2901" s="95">
        <v>45630537</v>
      </c>
      <c r="AU2901" s="95">
        <v>35978038</v>
      </c>
      <c r="AV2901" s="95">
        <v>12046</v>
      </c>
      <c r="AW2901" s="95">
        <v>11409</v>
      </c>
      <c r="AX2901" s="72">
        <v>341.63</v>
      </c>
      <c r="AY2901" s="72">
        <v>276.44</v>
      </c>
      <c r="AZ2901" s="72">
        <v>618.07000000000005</v>
      </c>
      <c r="BA2901" s="95">
        <v>49431828</v>
      </c>
      <c r="BB2901" s="95">
        <v>37703858</v>
      </c>
      <c r="BC2901" s="95">
        <v>12058</v>
      </c>
      <c r="BD2901" s="95">
        <v>11366</v>
      </c>
      <c r="BE2901" s="72">
        <v>334.36</v>
      </c>
      <c r="BF2901" s="72">
        <v>283.49</v>
      </c>
      <c r="BG2901" s="72">
        <v>617.85</v>
      </c>
      <c r="BH2901" s="95">
        <v>49150555</v>
      </c>
      <c r="BI2901" s="95">
        <v>39115056</v>
      </c>
      <c r="BJ2901" s="95">
        <v>12250</v>
      </c>
      <c r="BK2901" s="95">
        <v>11498</v>
      </c>
      <c r="BL2901" s="72">
        <v>342.62</v>
      </c>
      <c r="BM2901" s="72">
        <v>309.18</v>
      </c>
      <c r="BN2901" s="72">
        <v>651.79999999999995</v>
      </c>
      <c r="BO2901" s="95">
        <v>51455073</v>
      </c>
      <c r="BP2901" s="95">
        <v>43545486</v>
      </c>
      <c r="BQ2901" s="95">
        <v>12515</v>
      </c>
      <c r="BR2901" s="95">
        <v>11737</v>
      </c>
      <c r="BS2901" s="72">
        <v>353.94</v>
      </c>
      <c r="BT2901" s="72">
        <v>310.14</v>
      </c>
      <c r="BU2901" s="72">
        <v>664.08</v>
      </c>
      <c r="BV2901" s="95">
        <v>55201447</v>
      </c>
      <c r="BW2901" s="95">
        <v>45322495.299999997</v>
      </c>
      <c r="BX2901" s="95">
        <v>12997</v>
      </c>
      <c r="BY2901" s="95">
        <v>12178</v>
      </c>
      <c r="BZ2901" s="95">
        <v>11742</v>
      </c>
      <c r="CA2901" s="95">
        <v>11724</v>
      </c>
      <c r="CB2901" s="95">
        <v>11888</v>
      </c>
      <c r="CC2901" s="95">
        <v>12146</v>
      </c>
      <c r="CD2901" s="95">
        <v>12596</v>
      </c>
      <c r="CE2901" s="72">
        <v>650.75523149000003</v>
      </c>
      <c r="CF2901" s="72">
        <v>676.59346364999999</v>
      </c>
      <c r="CG2901" s="72">
        <v>712.40329333</v>
      </c>
      <c r="CH2901" s="72">
        <v>716.50152150999998</v>
      </c>
      <c r="CI2901" s="72">
        <v>731.52548966999996</v>
      </c>
      <c r="CJ2901" s="96">
        <v>0.88890564689999996</v>
      </c>
      <c r="CK2901" s="96">
        <v>0.91350276529999996</v>
      </c>
      <c r="CL2901" s="96">
        <v>0.86727560889999999</v>
      </c>
      <c r="CM2901" s="96">
        <v>0.90969799839999999</v>
      </c>
      <c r="CN2901" s="96">
        <v>0.90780158639999997</v>
      </c>
      <c r="CO2901" s="96">
        <v>0.96095330349999997</v>
      </c>
      <c r="CP2901" s="96">
        <v>0.93390252979999999</v>
      </c>
      <c r="CQ2901" s="96">
        <v>0.99584056389999998</v>
      </c>
      <c r="CR2901" s="96">
        <v>0.93780312870000004</v>
      </c>
      <c r="CS2901" s="95">
        <v>11159</v>
      </c>
      <c r="CT2901" s="95">
        <v>11125</v>
      </c>
      <c r="CU2901" s="95">
        <v>11236</v>
      </c>
      <c r="CV2901" s="95">
        <v>11353</v>
      </c>
      <c r="CW2901" s="95">
        <v>11691</v>
      </c>
      <c r="CX2901" s="96">
        <v>0.95372005699999995</v>
      </c>
      <c r="CY2901" s="96">
        <v>0.96061800100000005</v>
      </c>
      <c r="CZ2901" s="96">
        <v>0.97221722700000002</v>
      </c>
      <c r="DA2901" s="96">
        <v>0.95772840699999995</v>
      </c>
      <c r="DB2901" s="96">
        <v>0.96048258600000003</v>
      </c>
      <c r="DC2901">
        <v>2013</v>
      </c>
      <c r="DD2901" s="6">
        <v>11637.6</v>
      </c>
      <c r="DE2901" s="96">
        <v>4.7850441999999997E-3</v>
      </c>
      <c r="DF2901" s="72">
        <v>716.78</v>
      </c>
      <c r="DG2901" s="96">
        <v>1</v>
      </c>
      <c r="DH2901" s="72">
        <v>716.78</v>
      </c>
      <c r="DI2901" s="72">
        <v>683.80146992000005</v>
      </c>
      <c r="DJ2901" s="96">
        <v>1</v>
      </c>
      <c r="DK2901" s="72">
        <v>716.78</v>
      </c>
      <c r="DL2901" s="96">
        <v>1</v>
      </c>
      <c r="DM2901" s="72">
        <v>716.78</v>
      </c>
      <c r="DN2901" s="96">
        <v>0.9636619153</v>
      </c>
      <c r="DO2901" s="96">
        <v>2.4905E-2</v>
      </c>
      <c r="DP2901" s="72">
        <v>17.2</v>
      </c>
      <c r="DQ2901" s="72">
        <v>699.58</v>
      </c>
      <c r="DR2901" t="s">
        <v>1777</v>
      </c>
      <c r="DT2901" t="s">
        <v>1771</v>
      </c>
    </row>
    <row r="2902" spans="1:124" x14ac:dyDescent="0.3">
      <c r="A2902" t="s">
        <v>65</v>
      </c>
      <c r="B2902">
        <v>47110</v>
      </c>
      <c r="C2902" s="95">
        <v>8031</v>
      </c>
      <c r="D2902" s="95">
        <v>25488673</v>
      </c>
      <c r="E2902" s="95">
        <v>7675</v>
      </c>
      <c r="F2902" s="95">
        <v>23755613</v>
      </c>
      <c r="G2902" s="95">
        <v>1715</v>
      </c>
      <c r="H2902" s="95">
        <v>4307273</v>
      </c>
      <c r="I2902" s="95">
        <v>1507</v>
      </c>
      <c r="J2902" s="95">
        <v>4660147</v>
      </c>
      <c r="K2902" s="95">
        <v>8035</v>
      </c>
      <c r="L2902" s="95">
        <v>25124077</v>
      </c>
      <c r="M2902" s="95">
        <v>7637</v>
      </c>
      <c r="N2902" s="95">
        <v>23724244</v>
      </c>
      <c r="O2902" s="95">
        <v>1741</v>
      </c>
      <c r="P2902" s="95">
        <v>4758974</v>
      </c>
      <c r="Q2902" s="95">
        <v>1531</v>
      </c>
      <c r="R2902" s="95">
        <v>4748944</v>
      </c>
      <c r="S2902" s="95">
        <v>7962</v>
      </c>
      <c r="T2902" s="95">
        <v>28675019</v>
      </c>
      <c r="U2902" s="95">
        <v>7481</v>
      </c>
      <c r="V2902" s="95">
        <v>23899950</v>
      </c>
      <c r="W2902" s="95">
        <v>1814</v>
      </c>
      <c r="X2902" s="95">
        <v>5052807</v>
      </c>
      <c r="Y2902" s="95">
        <v>1612</v>
      </c>
      <c r="Z2902" s="95">
        <v>5285511</v>
      </c>
      <c r="AA2902" s="95">
        <v>8115</v>
      </c>
      <c r="AB2902" s="95">
        <v>25752177</v>
      </c>
      <c r="AC2902" s="95">
        <v>7605</v>
      </c>
      <c r="AD2902" s="95">
        <v>25420127</v>
      </c>
      <c r="AE2902" s="95">
        <v>1930</v>
      </c>
      <c r="AF2902" s="95">
        <v>5615295</v>
      </c>
      <c r="AG2902" s="95">
        <v>1731</v>
      </c>
      <c r="AH2902" s="95">
        <v>6027756</v>
      </c>
      <c r="AI2902" s="95">
        <v>8528</v>
      </c>
      <c r="AJ2902" s="95">
        <v>32092934</v>
      </c>
      <c r="AK2902" s="95">
        <v>8011</v>
      </c>
      <c r="AL2902" s="95">
        <v>28371070</v>
      </c>
      <c r="AM2902" s="95">
        <v>2029</v>
      </c>
      <c r="AN2902" s="95">
        <v>6902618</v>
      </c>
      <c r="AO2902" s="95">
        <v>1834</v>
      </c>
      <c r="AP2902" s="95">
        <v>7229328</v>
      </c>
      <c r="AQ2902" s="72">
        <v>254.77</v>
      </c>
      <c r="AR2902" s="72">
        <v>257.89</v>
      </c>
      <c r="AS2902" s="72">
        <v>512.66</v>
      </c>
      <c r="AT2902" s="95">
        <v>29795946</v>
      </c>
      <c r="AU2902" s="95">
        <v>28415760</v>
      </c>
      <c r="AV2902" s="95">
        <v>9746</v>
      </c>
      <c r="AW2902" s="95">
        <v>9182</v>
      </c>
      <c r="AX2902" s="72">
        <v>254.73</v>
      </c>
      <c r="AY2902" s="72">
        <v>258.81</v>
      </c>
      <c r="AZ2902" s="72">
        <v>513.54</v>
      </c>
      <c r="BA2902" s="95">
        <v>29883051</v>
      </c>
      <c r="BB2902" s="95">
        <v>28473188</v>
      </c>
      <c r="BC2902" s="95">
        <v>9776</v>
      </c>
      <c r="BD2902" s="95">
        <v>9168</v>
      </c>
      <c r="BE2902" s="72">
        <v>287.51</v>
      </c>
      <c r="BF2902" s="72">
        <v>267.47000000000003</v>
      </c>
      <c r="BG2902" s="72">
        <v>554.98</v>
      </c>
      <c r="BH2902" s="95">
        <v>33727826</v>
      </c>
      <c r="BI2902" s="95">
        <v>29185461</v>
      </c>
      <c r="BJ2902" s="95">
        <v>9776</v>
      </c>
      <c r="BK2902" s="95">
        <v>9093</v>
      </c>
      <c r="BL2902" s="72">
        <v>260.22000000000003</v>
      </c>
      <c r="BM2902" s="72">
        <v>280.7</v>
      </c>
      <c r="BN2902" s="72">
        <v>540.91999999999996</v>
      </c>
      <c r="BO2902" s="95">
        <v>31367472</v>
      </c>
      <c r="BP2902" s="95">
        <v>31447883</v>
      </c>
      <c r="BQ2902" s="95">
        <v>10045</v>
      </c>
      <c r="BR2902" s="95">
        <v>9336</v>
      </c>
      <c r="BS2902" s="72">
        <v>307.82</v>
      </c>
      <c r="BT2902" s="72">
        <v>301.33999999999997</v>
      </c>
      <c r="BU2902" s="72">
        <v>609.16</v>
      </c>
      <c r="BV2902" s="95">
        <v>38995552</v>
      </c>
      <c r="BW2902" s="95">
        <v>35600398</v>
      </c>
      <c r="BX2902" s="95">
        <v>10557</v>
      </c>
      <c r="BY2902" s="95">
        <v>9845</v>
      </c>
      <c r="BZ2902" s="95">
        <v>9477</v>
      </c>
      <c r="CA2902" s="95">
        <v>9483</v>
      </c>
      <c r="CB2902" s="95">
        <v>9447</v>
      </c>
      <c r="CC2902" s="95">
        <v>9708</v>
      </c>
      <c r="CD2902" s="95">
        <v>10209</v>
      </c>
      <c r="CE2902" s="72">
        <v>650.75523149000003</v>
      </c>
      <c r="CF2902" s="72">
        <v>676.59346364999999</v>
      </c>
      <c r="CG2902" s="72">
        <v>712.40329333</v>
      </c>
      <c r="CH2902" s="72">
        <v>716.50152150999998</v>
      </c>
      <c r="CI2902" s="72">
        <v>731.52548966999996</v>
      </c>
      <c r="CJ2902" s="96">
        <v>0.78779236060000002</v>
      </c>
      <c r="CK2902" s="96">
        <v>0.75900821919999995</v>
      </c>
      <c r="CL2902" s="96">
        <v>0.77902503430000003</v>
      </c>
      <c r="CM2902" s="96">
        <v>0.75494605910000001</v>
      </c>
      <c r="CN2902" s="96">
        <v>0.83272559690000003</v>
      </c>
      <c r="CO2902" s="96">
        <v>0.92240651659999995</v>
      </c>
      <c r="CP2902" s="96">
        <v>0.84854068130000004</v>
      </c>
      <c r="CQ2902" s="96">
        <v>0.99584056389999998</v>
      </c>
      <c r="CR2902" s="96">
        <v>0.85208475220000002</v>
      </c>
      <c r="CS2902" s="95">
        <v>8869</v>
      </c>
      <c r="CT2902" s="95">
        <v>8840</v>
      </c>
      <c r="CU2902" s="95">
        <v>8800</v>
      </c>
      <c r="CV2902" s="95">
        <v>8951</v>
      </c>
      <c r="CW2902" s="95">
        <v>9396</v>
      </c>
      <c r="CX2902" s="96">
        <v>0.90448566900000005</v>
      </c>
      <c r="CY2902" s="96">
        <v>0.91584508899999995</v>
      </c>
      <c r="CZ2902" s="96">
        <v>0.93819199099999995</v>
      </c>
      <c r="DA2902" s="96">
        <v>0.93152030399999997</v>
      </c>
      <c r="DB2902" s="96">
        <v>0.92202905099999999</v>
      </c>
      <c r="DC2902">
        <v>2013</v>
      </c>
      <c r="DD2902" s="6">
        <v>9324.7999999999993</v>
      </c>
      <c r="DE2902" s="96">
        <v>7.4487459000000004E-3</v>
      </c>
      <c r="DF2902" s="72">
        <v>649.52</v>
      </c>
      <c r="DG2902" s="96">
        <v>1</v>
      </c>
      <c r="DH2902" s="72">
        <v>649.52</v>
      </c>
      <c r="DI2902" s="72">
        <v>683.80146992000005</v>
      </c>
      <c r="DJ2902" s="96">
        <v>1</v>
      </c>
      <c r="DK2902" s="72">
        <v>649.52</v>
      </c>
      <c r="DL2902" s="96">
        <v>1</v>
      </c>
      <c r="DM2902" s="72">
        <v>649.52</v>
      </c>
      <c r="DN2902" s="96">
        <v>0.62868369349999997</v>
      </c>
      <c r="DO2902" s="96">
        <v>3.8175000000000001E-2</v>
      </c>
      <c r="DP2902" s="72">
        <v>15.59</v>
      </c>
      <c r="DQ2902" s="72">
        <v>633.92999999999995</v>
      </c>
      <c r="DR2902" t="s">
        <v>65</v>
      </c>
      <c r="DT2902" t="s">
        <v>1771</v>
      </c>
    </row>
    <row r="2903" spans="1:124" x14ac:dyDescent="0.3">
      <c r="A2903" t="s">
        <v>281</v>
      </c>
      <c r="B2903">
        <v>47120</v>
      </c>
      <c r="C2903" s="95">
        <v>6101</v>
      </c>
      <c r="D2903" s="95">
        <v>22274745</v>
      </c>
      <c r="E2903" s="95">
        <v>5784</v>
      </c>
      <c r="F2903" s="95">
        <v>16224876</v>
      </c>
      <c r="G2903" s="95">
        <v>1322</v>
      </c>
      <c r="H2903" s="95">
        <v>4187727</v>
      </c>
      <c r="I2903" s="95">
        <v>1155</v>
      </c>
      <c r="J2903" s="95">
        <v>3512033</v>
      </c>
      <c r="K2903" s="95">
        <v>6181</v>
      </c>
      <c r="L2903" s="95">
        <v>23411073</v>
      </c>
      <c r="M2903" s="95">
        <v>5824</v>
      </c>
      <c r="N2903" s="95">
        <v>16937837</v>
      </c>
      <c r="O2903" s="95">
        <v>1358</v>
      </c>
      <c r="P2903" s="95">
        <v>4453519</v>
      </c>
      <c r="Q2903" s="95">
        <v>1189</v>
      </c>
      <c r="R2903" s="95">
        <v>4060502</v>
      </c>
      <c r="S2903" s="95">
        <v>6304</v>
      </c>
      <c r="T2903" s="95">
        <v>24091819</v>
      </c>
      <c r="U2903" s="95">
        <v>5899</v>
      </c>
      <c r="V2903" s="95">
        <v>18485123</v>
      </c>
      <c r="W2903" s="95">
        <v>1391</v>
      </c>
      <c r="X2903" s="95">
        <v>4190314</v>
      </c>
      <c r="Y2903" s="95">
        <v>1236</v>
      </c>
      <c r="Z2903" s="95">
        <v>4486252</v>
      </c>
      <c r="AA2903" s="95">
        <v>6483</v>
      </c>
      <c r="AB2903" s="95">
        <v>25927325</v>
      </c>
      <c r="AC2903" s="95">
        <v>6045</v>
      </c>
      <c r="AD2903" s="95">
        <v>20603165</v>
      </c>
      <c r="AE2903" s="95">
        <v>1430</v>
      </c>
      <c r="AF2903" s="95">
        <v>3594619</v>
      </c>
      <c r="AG2903" s="95">
        <v>1277</v>
      </c>
      <c r="AH2903" s="95">
        <v>4565801</v>
      </c>
      <c r="AI2903" s="95">
        <v>6661</v>
      </c>
      <c r="AJ2903" s="95">
        <v>27862775</v>
      </c>
      <c r="AK2903" s="95">
        <v>6168</v>
      </c>
      <c r="AL2903" s="95">
        <v>22335191</v>
      </c>
      <c r="AM2903" s="95">
        <v>1487</v>
      </c>
      <c r="AN2903" s="95">
        <v>4608662</v>
      </c>
      <c r="AO2903" s="95">
        <v>1327</v>
      </c>
      <c r="AP2903" s="95">
        <v>5433336</v>
      </c>
      <c r="AQ2903" s="72">
        <v>297.08</v>
      </c>
      <c r="AR2903" s="72">
        <v>237.03</v>
      </c>
      <c r="AS2903" s="72">
        <v>534.11</v>
      </c>
      <c r="AT2903" s="95">
        <v>26462472</v>
      </c>
      <c r="AU2903" s="95">
        <v>19736909</v>
      </c>
      <c r="AV2903" s="95">
        <v>7423</v>
      </c>
      <c r="AW2903" s="95">
        <v>6939</v>
      </c>
      <c r="AX2903" s="72">
        <v>308</v>
      </c>
      <c r="AY2903" s="72">
        <v>249.52</v>
      </c>
      <c r="AZ2903" s="72">
        <v>557.52</v>
      </c>
      <c r="BA2903" s="95">
        <v>27864592</v>
      </c>
      <c r="BB2903" s="95">
        <v>20998339</v>
      </c>
      <c r="BC2903" s="95">
        <v>7539</v>
      </c>
      <c r="BD2903" s="95">
        <v>7013</v>
      </c>
      <c r="BE2903" s="72">
        <v>306.27999999999997</v>
      </c>
      <c r="BF2903" s="72">
        <v>268.29000000000002</v>
      </c>
      <c r="BG2903" s="72">
        <v>574.57000000000005</v>
      </c>
      <c r="BH2903" s="95">
        <v>28282133</v>
      </c>
      <c r="BI2903" s="95">
        <v>22971375</v>
      </c>
      <c r="BJ2903" s="95">
        <v>7695</v>
      </c>
      <c r="BK2903" s="95">
        <v>7135</v>
      </c>
      <c r="BL2903" s="72">
        <v>310.89999999999998</v>
      </c>
      <c r="BM2903" s="72">
        <v>286.45</v>
      </c>
      <c r="BN2903" s="72">
        <v>597.35</v>
      </c>
      <c r="BO2903" s="95">
        <v>29521944</v>
      </c>
      <c r="BP2903" s="95">
        <v>25168966</v>
      </c>
      <c r="BQ2903" s="95">
        <v>7913</v>
      </c>
      <c r="BR2903" s="95">
        <v>7322</v>
      </c>
      <c r="BS2903" s="72">
        <v>332.1</v>
      </c>
      <c r="BT2903" s="72">
        <v>308.75</v>
      </c>
      <c r="BU2903" s="72">
        <v>640.85</v>
      </c>
      <c r="BV2903" s="95">
        <v>32471437</v>
      </c>
      <c r="BW2903" s="95">
        <v>27768527</v>
      </c>
      <c r="BX2903" s="95">
        <v>8148</v>
      </c>
      <c r="BY2903" s="95">
        <v>7495</v>
      </c>
      <c r="BZ2903" s="95">
        <v>7192</v>
      </c>
      <c r="CA2903" s="95">
        <v>7285</v>
      </c>
      <c r="CB2903" s="95">
        <v>7425</v>
      </c>
      <c r="CC2903" s="95">
        <v>7632</v>
      </c>
      <c r="CD2903" s="95">
        <v>7829</v>
      </c>
      <c r="CE2903" s="72">
        <v>650.75523149000003</v>
      </c>
      <c r="CF2903" s="72">
        <v>676.59346364999999</v>
      </c>
      <c r="CG2903" s="72">
        <v>712.40329333</v>
      </c>
      <c r="CH2903" s="72">
        <v>716.50152150999998</v>
      </c>
      <c r="CI2903" s="72">
        <v>731.52548966999996</v>
      </c>
      <c r="CJ2903" s="96">
        <v>0.82075406259999995</v>
      </c>
      <c r="CK2903" s="96">
        <v>0.82401032519999995</v>
      </c>
      <c r="CL2903" s="96">
        <v>0.80652350340000001</v>
      </c>
      <c r="CM2903" s="96">
        <v>0.83370374250000001</v>
      </c>
      <c r="CN2903" s="96">
        <v>0.87604602850000002</v>
      </c>
      <c r="CO2903" s="96">
        <v>0.9142853017</v>
      </c>
      <c r="CP2903" s="96">
        <v>0.91022739939999997</v>
      </c>
      <c r="CQ2903" s="96">
        <v>0.99584056389999998</v>
      </c>
      <c r="CR2903" s="96">
        <v>0.91402911509999996</v>
      </c>
      <c r="CS2903" s="95">
        <v>6974</v>
      </c>
      <c r="CT2903" s="95">
        <v>7019</v>
      </c>
      <c r="CU2903" s="95">
        <v>7193</v>
      </c>
      <c r="CV2903" s="95">
        <v>7395</v>
      </c>
      <c r="CW2903" s="95">
        <v>7615</v>
      </c>
      <c r="CX2903" s="96">
        <v>0.88837527699999996</v>
      </c>
      <c r="CY2903" s="96">
        <v>0.92515912700000003</v>
      </c>
      <c r="CZ2903" s="96">
        <v>0.928747023</v>
      </c>
      <c r="DA2903" s="96">
        <v>0.91991128300000002</v>
      </c>
      <c r="DB2903" s="96">
        <v>0.90886781500000002</v>
      </c>
      <c r="DC2903">
        <v>2013</v>
      </c>
      <c r="DD2903" s="6">
        <v>7180.8</v>
      </c>
      <c r="DE2903" s="96">
        <v>6.2225897000000004E-3</v>
      </c>
      <c r="DF2903" s="72">
        <v>697.6</v>
      </c>
      <c r="DG2903" s="96">
        <v>1</v>
      </c>
      <c r="DH2903" s="72">
        <v>697.6</v>
      </c>
      <c r="DI2903" s="72">
        <v>683.80146992000005</v>
      </c>
      <c r="DJ2903" s="96">
        <v>1</v>
      </c>
      <c r="DK2903" s="72">
        <v>697.6</v>
      </c>
      <c r="DL2903" s="96">
        <v>1</v>
      </c>
      <c r="DM2903" s="72">
        <v>697.6</v>
      </c>
      <c r="DN2903" s="96">
        <v>0.69040906739999996</v>
      </c>
      <c r="DO2903" s="96">
        <v>3.4762000000000001E-2</v>
      </c>
      <c r="DP2903" s="72">
        <v>16.739999999999998</v>
      </c>
      <c r="DQ2903" s="72">
        <v>680.86</v>
      </c>
      <c r="DR2903" t="s">
        <v>281</v>
      </c>
      <c r="DT2903" t="s">
        <v>1771</v>
      </c>
    </row>
    <row r="2904" spans="1:124" x14ac:dyDescent="0.3">
      <c r="A2904" t="s">
        <v>1778</v>
      </c>
      <c r="B2904">
        <v>47130</v>
      </c>
      <c r="C2904" s="95">
        <v>9118</v>
      </c>
      <c r="D2904" s="95">
        <v>33154447</v>
      </c>
      <c r="E2904" s="95">
        <v>8678</v>
      </c>
      <c r="F2904" s="95">
        <v>26456684</v>
      </c>
      <c r="G2904" s="95">
        <v>1625</v>
      </c>
      <c r="H2904" s="95">
        <v>4626800</v>
      </c>
      <c r="I2904" s="95">
        <v>1387</v>
      </c>
      <c r="J2904" s="95">
        <v>4275821</v>
      </c>
      <c r="K2904" s="95">
        <v>9167</v>
      </c>
      <c r="L2904" s="95">
        <v>34193401</v>
      </c>
      <c r="M2904" s="95">
        <v>8653</v>
      </c>
      <c r="N2904" s="95">
        <v>27050348</v>
      </c>
      <c r="O2904" s="95">
        <v>1676</v>
      </c>
      <c r="P2904" s="95">
        <v>4897539</v>
      </c>
      <c r="Q2904" s="95">
        <v>1422</v>
      </c>
      <c r="R2904" s="95">
        <v>4801053</v>
      </c>
      <c r="S2904" s="95">
        <v>9201</v>
      </c>
      <c r="T2904" s="95">
        <v>36987916</v>
      </c>
      <c r="U2904" s="95">
        <v>8608</v>
      </c>
      <c r="V2904" s="95">
        <v>29056413</v>
      </c>
      <c r="W2904" s="95">
        <v>1696</v>
      </c>
      <c r="X2904" s="95">
        <v>4408536</v>
      </c>
      <c r="Y2904" s="95">
        <v>1446</v>
      </c>
      <c r="Z2904" s="95">
        <v>5174692</v>
      </c>
      <c r="AA2904" s="95">
        <v>9404</v>
      </c>
      <c r="AB2904" s="95">
        <v>39683187</v>
      </c>
      <c r="AC2904" s="95">
        <v>8728</v>
      </c>
      <c r="AD2904" s="95">
        <v>30159515</v>
      </c>
      <c r="AE2904" s="95">
        <v>1725</v>
      </c>
      <c r="AF2904" s="95">
        <v>4914221</v>
      </c>
      <c r="AG2904" s="95">
        <v>1485</v>
      </c>
      <c r="AH2904" s="95">
        <v>5977212</v>
      </c>
      <c r="AI2904" s="95">
        <v>9539</v>
      </c>
      <c r="AJ2904" s="95">
        <v>37623025.659999996</v>
      </c>
      <c r="AK2904" s="95">
        <v>8812</v>
      </c>
      <c r="AL2904" s="95">
        <v>31542375.84</v>
      </c>
      <c r="AM2904" s="95">
        <v>1807</v>
      </c>
      <c r="AN2904" s="95">
        <v>5934632</v>
      </c>
      <c r="AO2904" s="95">
        <v>1552</v>
      </c>
      <c r="AP2904" s="95">
        <v>6625157</v>
      </c>
      <c r="AQ2904" s="72">
        <v>293.07</v>
      </c>
      <c r="AR2904" s="72">
        <v>254.45</v>
      </c>
      <c r="AS2904" s="72">
        <v>547.52</v>
      </c>
      <c r="AT2904" s="95">
        <v>37781247</v>
      </c>
      <c r="AU2904" s="95">
        <v>30732505</v>
      </c>
      <c r="AV2904" s="95">
        <v>10743</v>
      </c>
      <c r="AW2904" s="95">
        <v>10065</v>
      </c>
      <c r="AX2904" s="72">
        <v>300.43</v>
      </c>
      <c r="AY2904" s="72">
        <v>263.45</v>
      </c>
      <c r="AZ2904" s="72">
        <v>563.88</v>
      </c>
      <c r="BA2904" s="95">
        <v>39090940</v>
      </c>
      <c r="BB2904" s="95">
        <v>31851401</v>
      </c>
      <c r="BC2904" s="95">
        <v>10843</v>
      </c>
      <c r="BD2904" s="95">
        <v>10075</v>
      </c>
      <c r="BE2904" s="72">
        <v>316.57</v>
      </c>
      <c r="BF2904" s="72">
        <v>283.73</v>
      </c>
      <c r="BG2904" s="72">
        <v>600.29999999999995</v>
      </c>
      <c r="BH2904" s="95">
        <v>41396452</v>
      </c>
      <c r="BI2904" s="95">
        <v>34231105</v>
      </c>
      <c r="BJ2904" s="95">
        <v>10897</v>
      </c>
      <c r="BK2904" s="95">
        <v>10054</v>
      </c>
      <c r="BL2904" s="72">
        <v>333.94</v>
      </c>
      <c r="BM2904" s="72">
        <v>294.86</v>
      </c>
      <c r="BN2904" s="72">
        <v>628.79999999999995</v>
      </c>
      <c r="BO2904" s="95">
        <v>44597408</v>
      </c>
      <c r="BP2904" s="95">
        <v>36136727</v>
      </c>
      <c r="BQ2904" s="95">
        <v>11129</v>
      </c>
      <c r="BR2904" s="95">
        <v>10213</v>
      </c>
      <c r="BS2904" s="72">
        <v>319.92</v>
      </c>
      <c r="BT2904" s="72">
        <v>306.89</v>
      </c>
      <c r="BU2904" s="72">
        <v>626.80999999999995</v>
      </c>
      <c r="BV2904" s="95">
        <v>43557657.659999996</v>
      </c>
      <c r="BW2904" s="95">
        <v>38167532.840000004</v>
      </c>
      <c r="BX2904" s="95">
        <v>11346</v>
      </c>
      <c r="BY2904" s="95">
        <v>10364</v>
      </c>
      <c r="BZ2904" s="95">
        <v>10420</v>
      </c>
      <c r="CA2904" s="95">
        <v>10473</v>
      </c>
      <c r="CB2904" s="95">
        <v>10491</v>
      </c>
      <c r="CC2904" s="95">
        <v>10694</v>
      </c>
      <c r="CD2904" s="95">
        <v>10866</v>
      </c>
      <c r="CE2904" s="72">
        <v>650.75523149000003</v>
      </c>
      <c r="CF2904" s="72">
        <v>676.59346364999999</v>
      </c>
      <c r="CG2904" s="72">
        <v>712.40329333</v>
      </c>
      <c r="CH2904" s="72">
        <v>716.50152150999998</v>
      </c>
      <c r="CI2904" s="72">
        <v>731.52548966999996</v>
      </c>
      <c r="CJ2904" s="96">
        <v>0.84136088890000005</v>
      </c>
      <c r="CK2904" s="96">
        <v>0.83341035689999998</v>
      </c>
      <c r="CL2904" s="96">
        <v>0.8426406863</v>
      </c>
      <c r="CM2904" s="96">
        <v>0.87759757810000005</v>
      </c>
      <c r="CN2904" s="96">
        <v>0.85685325919999999</v>
      </c>
      <c r="CO2904" s="96">
        <v>0.89720804109999996</v>
      </c>
      <c r="CP2904" s="96">
        <v>0.94779863190000002</v>
      </c>
      <c r="CQ2904" s="96">
        <v>0.99584056389999998</v>
      </c>
      <c r="CR2904" s="96">
        <v>0.9517572701</v>
      </c>
      <c r="CS2904" s="95">
        <v>10048</v>
      </c>
      <c r="CT2904" s="95">
        <v>10102</v>
      </c>
      <c r="CU2904" s="95">
        <v>10170</v>
      </c>
      <c r="CV2904" s="95">
        <v>10388</v>
      </c>
      <c r="CW2904" s="95">
        <v>10558</v>
      </c>
      <c r="CX2904" s="96">
        <v>0.86903814300000004</v>
      </c>
      <c r="CY2904" s="96">
        <v>0.89501964700000003</v>
      </c>
      <c r="CZ2904" s="96">
        <v>0.904509534</v>
      </c>
      <c r="DA2904" s="96">
        <v>0.91902061099999999</v>
      </c>
      <c r="DB2904" s="96">
        <v>0.89761655900000004</v>
      </c>
      <c r="DC2904">
        <v>2013</v>
      </c>
      <c r="DD2904" s="6">
        <v>10154.200000000001</v>
      </c>
      <c r="DE2904" s="96">
        <v>1.2183253999999999E-2</v>
      </c>
      <c r="DF2904" s="72">
        <v>722.03</v>
      </c>
      <c r="DG2904" s="96">
        <v>1</v>
      </c>
      <c r="DH2904" s="72">
        <v>722.03</v>
      </c>
      <c r="DI2904" s="72">
        <v>683.80146992000005</v>
      </c>
      <c r="DJ2904" s="96">
        <v>1</v>
      </c>
      <c r="DK2904" s="72">
        <v>722.03</v>
      </c>
      <c r="DL2904" s="96">
        <v>1</v>
      </c>
      <c r="DM2904" s="72">
        <v>722.03</v>
      </c>
      <c r="DN2904" s="96">
        <v>0.39688445700000002</v>
      </c>
      <c r="DO2904" s="96">
        <v>6.0470999999999997E-2</v>
      </c>
      <c r="DP2904" s="72">
        <v>17.329999999999998</v>
      </c>
      <c r="DQ2904" s="72">
        <v>704.7</v>
      </c>
      <c r="DR2904" t="s">
        <v>1778</v>
      </c>
      <c r="DT2904" t="s">
        <v>1771</v>
      </c>
    </row>
    <row r="2905" spans="1:124" x14ac:dyDescent="0.3">
      <c r="A2905" t="s">
        <v>1779</v>
      </c>
      <c r="B2905">
        <v>48010</v>
      </c>
      <c r="C2905" s="95">
        <v>5424</v>
      </c>
      <c r="D2905" s="95">
        <v>10090777</v>
      </c>
      <c r="E2905" s="95">
        <v>4945</v>
      </c>
      <c r="F2905" s="95">
        <v>7242280</v>
      </c>
      <c r="G2905" s="95">
        <v>860</v>
      </c>
      <c r="H2905" s="95">
        <v>1051460</v>
      </c>
      <c r="I2905" s="95">
        <v>762</v>
      </c>
      <c r="J2905" s="95">
        <v>836663</v>
      </c>
      <c r="K2905" s="95">
        <v>5667</v>
      </c>
      <c r="L2905" s="95">
        <v>11330310</v>
      </c>
      <c r="M2905" s="95">
        <v>5148</v>
      </c>
      <c r="N2905" s="95">
        <v>7939853</v>
      </c>
      <c r="O2905" s="95">
        <v>894</v>
      </c>
      <c r="P2905" s="95">
        <v>1640362</v>
      </c>
      <c r="Q2905" s="95">
        <v>780</v>
      </c>
      <c r="R2905" s="95">
        <v>1026303</v>
      </c>
      <c r="S2905" s="95">
        <v>5968</v>
      </c>
      <c r="T2905" s="95">
        <v>12527112</v>
      </c>
      <c r="U2905" s="95">
        <v>5399</v>
      </c>
      <c r="V2905" s="95">
        <v>8578642</v>
      </c>
      <c r="W2905" s="95">
        <v>893</v>
      </c>
      <c r="X2905" s="95">
        <v>1796131</v>
      </c>
      <c r="Y2905" s="95">
        <v>779</v>
      </c>
      <c r="Z2905" s="95">
        <v>945389</v>
      </c>
      <c r="AA2905" s="95">
        <v>6368</v>
      </c>
      <c r="AB2905" s="95">
        <v>12191707</v>
      </c>
      <c r="AC2905" s="95">
        <v>5762</v>
      </c>
      <c r="AD2905" s="95">
        <v>10063869</v>
      </c>
      <c r="AE2905" s="95">
        <v>887</v>
      </c>
      <c r="AF2905" s="95">
        <v>3526621</v>
      </c>
      <c r="AG2905" s="95">
        <v>765</v>
      </c>
      <c r="AH2905" s="95">
        <v>1465075</v>
      </c>
      <c r="AI2905" s="95">
        <v>6728</v>
      </c>
      <c r="AJ2905" s="95">
        <v>11457619</v>
      </c>
      <c r="AK2905" s="95">
        <v>6083</v>
      </c>
      <c r="AL2905" s="95">
        <v>11739104.369999999</v>
      </c>
      <c r="AM2905" s="95">
        <v>872</v>
      </c>
      <c r="AN2905" s="95">
        <v>1406042</v>
      </c>
      <c r="AO2905" s="95">
        <v>753</v>
      </c>
      <c r="AP2905" s="95">
        <v>1473880</v>
      </c>
      <c r="AQ2905" s="72">
        <v>147.76</v>
      </c>
      <c r="AR2905" s="72">
        <v>117.97</v>
      </c>
      <c r="AS2905" s="72">
        <v>265.73</v>
      </c>
      <c r="AT2905" s="95">
        <v>11142237</v>
      </c>
      <c r="AU2905" s="95">
        <v>8078943</v>
      </c>
      <c r="AV2905" s="95">
        <v>6284</v>
      </c>
      <c r="AW2905" s="95">
        <v>5707</v>
      </c>
      <c r="AX2905" s="72">
        <v>164.74</v>
      </c>
      <c r="AY2905" s="72">
        <v>126.04</v>
      </c>
      <c r="AZ2905" s="72">
        <v>290.77999999999997</v>
      </c>
      <c r="BA2905" s="95">
        <v>12970672</v>
      </c>
      <c r="BB2905" s="95">
        <v>8966156</v>
      </c>
      <c r="BC2905" s="95">
        <v>6561</v>
      </c>
      <c r="BD2905" s="95">
        <v>5928</v>
      </c>
      <c r="BE2905" s="72">
        <v>173.97</v>
      </c>
      <c r="BF2905" s="72">
        <v>128.47</v>
      </c>
      <c r="BG2905" s="72">
        <v>302.44</v>
      </c>
      <c r="BH2905" s="95">
        <v>14323243</v>
      </c>
      <c r="BI2905" s="95">
        <v>9524031</v>
      </c>
      <c r="BJ2905" s="95">
        <v>6861</v>
      </c>
      <c r="BK2905" s="95">
        <v>6178</v>
      </c>
      <c r="BL2905" s="72">
        <v>180.55</v>
      </c>
      <c r="BM2905" s="72">
        <v>147.19999999999999</v>
      </c>
      <c r="BN2905" s="72">
        <v>327.75</v>
      </c>
      <c r="BO2905" s="95">
        <v>15718328</v>
      </c>
      <c r="BP2905" s="95">
        <v>11528944</v>
      </c>
      <c r="BQ2905" s="95">
        <v>7255</v>
      </c>
      <c r="BR2905" s="95">
        <v>6527</v>
      </c>
      <c r="BS2905" s="72">
        <v>141.05000000000001</v>
      </c>
      <c r="BT2905" s="72">
        <v>161.07</v>
      </c>
      <c r="BU2905" s="72">
        <v>302.12</v>
      </c>
      <c r="BV2905" s="95">
        <v>12863661</v>
      </c>
      <c r="BW2905" s="95">
        <v>13212984.369999999</v>
      </c>
      <c r="BX2905" s="95">
        <v>7600</v>
      </c>
      <c r="BY2905" s="95">
        <v>6836</v>
      </c>
      <c r="BZ2905" s="95">
        <v>6009</v>
      </c>
      <c r="CA2905" s="95">
        <v>6256</v>
      </c>
      <c r="CB2905" s="95">
        <v>6532</v>
      </c>
      <c r="CC2905" s="95">
        <v>6909</v>
      </c>
      <c r="CD2905" s="95">
        <v>7226</v>
      </c>
      <c r="CE2905" s="72">
        <v>650.75523149000003</v>
      </c>
      <c r="CF2905" s="72">
        <v>676.59346364999999</v>
      </c>
      <c r="CG2905" s="72">
        <v>712.40329333</v>
      </c>
      <c r="CH2905" s="72">
        <v>716.50152150999998</v>
      </c>
      <c r="CI2905" s="72">
        <v>731.52548966999996</v>
      </c>
      <c r="CJ2905" s="96">
        <v>0.4083409355</v>
      </c>
      <c r="CK2905" s="96">
        <v>0.42977063129999998</v>
      </c>
      <c r="CL2905" s="96">
        <v>0.42453481450000002</v>
      </c>
      <c r="CM2905" s="96">
        <v>0.4574309895</v>
      </c>
      <c r="CN2905" s="96">
        <v>0.41299996280000001</v>
      </c>
      <c r="CO2905" s="96">
        <v>0.63101802220000003</v>
      </c>
      <c r="CP2905" s="96">
        <v>0.67607493249999995</v>
      </c>
      <c r="CQ2905" s="96">
        <v>0.99584056389999998</v>
      </c>
      <c r="CR2905" s="96">
        <v>0.67889867159999995</v>
      </c>
      <c r="CS2905" s="95">
        <v>5559</v>
      </c>
      <c r="CT2905" s="95">
        <v>5883</v>
      </c>
      <c r="CU2905" s="95">
        <v>6171</v>
      </c>
      <c r="CV2905" s="95">
        <v>6517</v>
      </c>
      <c r="CW2905" s="95">
        <v>6832</v>
      </c>
      <c r="CX2905" s="96">
        <v>0.65456311300000003</v>
      </c>
      <c r="CY2905" s="96">
        <v>0.64713704500000002</v>
      </c>
      <c r="CZ2905" s="96">
        <v>0.64025877099999995</v>
      </c>
      <c r="DA2905" s="96">
        <v>0.61511086500000001</v>
      </c>
      <c r="DB2905" s="96">
        <v>0.60480708999999999</v>
      </c>
      <c r="DC2905">
        <v>2013</v>
      </c>
      <c r="DD2905" s="6">
        <v>6235.2</v>
      </c>
      <c r="DE2905" s="96">
        <v>5.6200412000000002E-3</v>
      </c>
      <c r="DF2905" s="72">
        <v>518.46</v>
      </c>
      <c r="DG2905" s="96">
        <v>1</v>
      </c>
      <c r="DH2905" s="72">
        <v>518.46</v>
      </c>
      <c r="DI2905" s="72">
        <v>544.15824613999996</v>
      </c>
      <c r="DJ2905" s="96">
        <v>1</v>
      </c>
      <c r="DK2905" s="72">
        <v>518.46</v>
      </c>
      <c r="DL2905" s="96">
        <v>1</v>
      </c>
      <c r="DM2905" s="72">
        <v>518.46</v>
      </c>
      <c r="DN2905" s="96">
        <v>1</v>
      </c>
      <c r="DO2905" s="96">
        <v>1.3566999999999999E-2</v>
      </c>
      <c r="DP2905" s="72">
        <v>7.03</v>
      </c>
      <c r="DQ2905" s="72">
        <v>511.43</v>
      </c>
      <c r="DR2905" t="s">
        <v>1779</v>
      </c>
      <c r="DT2905" t="s">
        <v>1780</v>
      </c>
    </row>
    <row r="2906" spans="1:124" x14ac:dyDescent="0.3">
      <c r="A2906" t="s">
        <v>1781</v>
      </c>
      <c r="B2906">
        <v>48020</v>
      </c>
      <c r="C2906" s="95">
        <v>5728</v>
      </c>
      <c r="D2906" s="95">
        <v>9118549</v>
      </c>
      <c r="E2906" s="95">
        <v>5303</v>
      </c>
      <c r="F2906" s="95">
        <v>10207590</v>
      </c>
      <c r="G2906" s="95">
        <v>742</v>
      </c>
      <c r="H2906" s="95">
        <v>2166107</v>
      </c>
      <c r="I2906" s="95">
        <v>650</v>
      </c>
      <c r="J2906" s="95">
        <v>1564086</v>
      </c>
      <c r="K2906" s="95">
        <v>6001</v>
      </c>
      <c r="L2906" s="95">
        <v>9560251</v>
      </c>
      <c r="M2906" s="95">
        <v>5542</v>
      </c>
      <c r="N2906" s="95">
        <v>11284557</v>
      </c>
      <c r="O2906" s="95">
        <v>745</v>
      </c>
      <c r="P2906" s="95">
        <v>1894234</v>
      </c>
      <c r="Q2906" s="95">
        <v>663</v>
      </c>
      <c r="R2906" s="95">
        <v>1175024</v>
      </c>
      <c r="S2906" s="95">
        <v>6339</v>
      </c>
      <c r="T2906" s="95">
        <v>11928123</v>
      </c>
      <c r="U2906" s="95">
        <v>5812</v>
      </c>
      <c r="V2906" s="95">
        <v>13148228</v>
      </c>
      <c r="W2906" s="95">
        <v>729</v>
      </c>
      <c r="X2906" s="95">
        <v>2098365</v>
      </c>
      <c r="Y2906" s="95">
        <v>649</v>
      </c>
      <c r="Z2906" s="95">
        <v>1215358</v>
      </c>
      <c r="AA2906" s="95">
        <v>6741</v>
      </c>
      <c r="AB2906" s="95">
        <v>11513718</v>
      </c>
      <c r="AC2906" s="95">
        <v>6155</v>
      </c>
      <c r="AD2906" s="95">
        <v>13909250</v>
      </c>
      <c r="AE2906" s="95">
        <v>742</v>
      </c>
      <c r="AF2906" s="95">
        <v>2786561</v>
      </c>
      <c r="AG2906" s="95">
        <v>660</v>
      </c>
      <c r="AH2906" s="95">
        <v>1220520</v>
      </c>
      <c r="AI2906" s="95">
        <v>7112</v>
      </c>
      <c r="AJ2906" s="95">
        <v>13643163</v>
      </c>
      <c r="AK2906" s="95">
        <v>6470</v>
      </c>
      <c r="AL2906" s="95">
        <v>15974972</v>
      </c>
      <c r="AM2906" s="95">
        <v>776</v>
      </c>
      <c r="AN2906" s="95">
        <v>2486724</v>
      </c>
      <c r="AO2906" s="95">
        <v>687</v>
      </c>
      <c r="AP2906" s="95">
        <v>1510680</v>
      </c>
      <c r="AQ2906" s="72">
        <v>145.35</v>
      </c>
      <c r="AR2906" s="72">
        <v>164.79</v>
      </c>
      <c r="AS2906" s="72">
        <v>310.14</v>
      </c>
      <c r="AT2906" s="95">
        <v>11284656</v>
      </c>
      <c r="AU2906" s="95">
        <v>11771676</v>
      </c>
      <c r="AV2906" s="95">
        <v>6470</v>
      </c>
      <c r="AW2906" s="95">
        <v>5953</v>
      </c>
      <c r="AX2906" s="72">
        <v>141.5</v>
      </c>
      <c r="AY2906" s="72">
        <v>167.33</v>
      </c>
      <c r="AZ2906" s="72">
        <v>308.83</v>
      </c>
      <c r="BA2906" s="95">
        <v>11454485</v>
      </c>
      <c r="BB2906" s="95">
        <v>12459581</v>
      </c>
      <c r="BC2906" s="95">
        <v>6746</v>
      </c>
      <c r="BD2906" s="95">
        <v>6205</v>
      </c>
      <c r="BE2906" s="72">
        <v>165.38</v>
      </c>
      <c r="BF2906" s="72">
        <v>185.26</v>
      </c>
      <c r="BG2906" s="72">
        <v>350.64</v>
      </c>
      <c r="BH2906" s="95">
        <v>14026488</v>
      </c>
      <c r="BI2906" s="95">
        <v>14363586</v>
      </c>
      <c r="BJ2906" s="95">
        <v>7068</v>
      </c>
      <c r="BK2906" s="95">
        <v>6461</v>
      </c>
      <c r="BL2906" s="72">
        <v>159.25</v>
      </c>
      <c r="BM2906" s="72">
        <v>185.01</v>
      </c>
      <c r="BN2906" s="72">
        <v>344.26</v>
      </c>
      <c r="BO2906" s="95">
        <v>14300279</v>
      </c>
      <c r="BP2906" s="95">
        <v>15129770</v>
      </c>
      <c r="BQ2906" s="95">
        <v>7483</v>
      </c>
      <c r="BR2906" s="95">
        <v>6815</v>
      </c>
      <c r="BS2906" s="72">
        <v>170.41</v>
      </c>
      <c r="BT2906" s="72">
        <v>203.6</v>
      </c>
      <c r="BU2906" s="72">
        <v>374.01</v>
      </c>
      <c r="BV2906" s="95">
        <v>16129887</v>
      </c>
      <c r="BW2906" s="95">
        <v>17485652</v>
      </c>
      <c r="BX2906" s="95">
        <v>7888</v>
      </c>
      <c r="BY2906" s="95">
        <v>7157</v>
      </c>
      <c r="BZ2906" s="95">
        <v>6224</v>
      </c>
      <c r="CA2906" s="95">
        <v>6485</v>
      </c>
      <c r="CB2906" s="95">
        <v>6775</v>
      </c>
      <c r="CC2906" s="95">
        <v>7166</v>
      </c>
      <c r="CD2906" s="95">
        <v>7530</v>
      </c>
      <c r="CE2906" s="72">
        <v>650.75523149000003</v>
      </c>
      <c r="CF2906" s="72">
        <v>676.59346364999999</v>
      </c>
      <c r="CG2906" s="72">
        <v>712.40329333</v>
      </c>
      <c r="CH2906" s="72">
        <v>716.50152150999998</v>
      </c>
      <c r="CI2906" s="72">
        <v>731.52548966999996</v>
      </c>
      <c r="CJ2906" s="96">
        <v>0.47658472029999999</v>
      </c>
      <c r="CK2906" s="96">
        <v>0.4564483942</v>
      </c>
      <c r="CL2906" s="96">
        <v>0.49219312050000003</v>
      </c>
      <c r="CM2906" s="96">
        <v>0.4804735087</v>
      </c>
      <c r="CN2906" s="96">
        <v>0.51127405029999995</v>
      </c>
      <c r="CO2906" s="96">
        <v>0.65259883949999997</v>
      </c>
      <c r="CP2906" s="96">
        <v>0.74072267609999998</v>
      </c>
      <c r="CQ2906" s="96">
        <v>0.99584056389999998</v>
      </c>
      <c r="CR2906" s="96">
        <v>0.74381642719999996</v>
      </c>
      <c r="CS2906" s="95">
        <v>5880</v>
      </c>
      <c r="CT2906" s="95">
        <v>6151</v>
      </c>
      <c r="CU2906" s="95">
        <v>6412</v>
      </c>
      <c r="CV2906" s="95">
        <v>6695</v>
      </c>
      <c r="CW2906" s="95">
        <v>7095</v>
      </c>
      <c r="CX2906" s="96">
        <v>0.68051379599999995</v>
      </c>
      <c r="CY2906" s="96">
        <v>0.67790736299999999</v>
      </c>
      <c r="CZ2906" s="96">
        <v>0.63849228899999999</v>
      </c>
      <c r="DA2906" s="96">
        <v>0.63461415399999999</v>
      </c>
      <c r="DB2906" s="96">
        <v>0.63724239100000002</v>
      </c>
      <c r="DC2906">
        <v>2013</v>
      </c>
      <c r="DD2906" s="6">
        <v>6518.4</v>
      </c>
      <c r="DE2906" s="96">
        <v>4.3896296000000001E-3</v>
      </c>
      <c r="DF2906" s="72">
        <v>568.74</v>
      </c>
      <c r="DG2906" s="96">
        <v>1</v>
      </c>
      <c r="DH2906" s="72">
        <v>568.74</v>
      </c>
      <c r="DI2906" s="72">
        <v>544.15824613999996</v>
      </c>
      <c r="DJ2906" s="96">
        <v>1</v>
      </c>
      <c r="DK2906" s="72">
        <v>568.74</v>
      </c>
      <c r="DL2906" s="96">
        <v>1</v>
      </c>
      <c r="DM2906" s="72">
        <v>568.74</v>
      </c>
      <c r="DN2906" s="96">
        <v>1</v>
      </c>
      <c r="DO2906" s="96">
        <v>9.2929999999999992E-3</v>
      </c>
      <c r="DP2906" s="72">
        <v>5.29</v>
      </c>
      <c r="DQ2906" s="72">
        <v>563.45000000000005</v>
      </c>
      <c r="DR2906" t="s">
        <v>1781</v>
      </c>
      <c r="DT2906" t="s">
        <v>1780</v>
      </c>
    </row>
    <row r="2907" spans="1:124" x14ac:dyDescent="0.3">
      <c r="A2907" t="s">
        <v>1782</v>
      </c>
      <c r="B2907">
        <v>49000</v>
      </c>
      <c r="C2907" s="95">
        <v>5706</v>
      </c>
      <c r="D2907" s="95">
        <v>24339500</v>
      </c>
      <c r="E2907" s="95">
        <v>5472</v>
      </c>
      <c r="F2907" s="95">
        <v>17354504</v>
      </c>
      <c r="G2907" s="95">
        <v>1056</v>
      </c>
      <c r="H2907" s="95">
        <v>3335287</v>
      </c>
      <c r="I2907" s="95">
        <v>974</v>
      </c>
      <c r="J2907" s="95">
        <v>3048844</v>
      </c>
      <c r="K2907" s="95">
        <v>5566</v>
      </c>
      <c r="L2907" s="95">
        <v>23743316</v>
      </c>
      <c r="M2907" s="95">
        <v>5313</v>
      </c>
      <c r="N2907" s="95">
        <v>17236985</v>
      </c>
      <c r="O2907" s="95">
        <v>1093</v>
      </c>
      <c r="P2907" s="95">
        <v>4273577</v>
      </c>
      <c r="Q2907" s="95">
        <v>998</v>
      </c>
      <c r="R2907" s="95">
        <v>3459197</v>
      </c>
      <c r="S2907" s="95">
        <v>5510</v>
      </c>
      <c r="T2907" s="95">
        <v>24689401</v>
      </c>
      <c r="U2907" s="95">
        <v>5237</v>
      </c>
      <c r="V2907" s="95">
        <v>17897767</v>
      </c>
      <c r="W2907" s="95">
        <v>1076</v>
      </c>
      <c r="X2907" s="95">
        <v>3611277</v>
      </c>
      <c r="Y2907" s="95">
        <v>973</v>
      </c>
      <c r="Z2907" s="95">
        <v>3598327</v>
      </c>
      <c r="AA2907" s="95">
        <v>5444</v>
      </c>
      <c r="AB2907" s="95">
        <v>22999849</v>
      </c>
      <c r="AC2907" s="95">
        <v>5137</v>
      </c>
      <c r="AD2907" s="95">
        <v>18089896</v>
      </c>
      <c r="AE2907" s="95">
        <v>1057</v>
      </c>
      <c r="AF2907" s="95">
        <v>3642933</v>
      </c>
      <c r="AG2907" s="95">
        <v>947</v>
      </c>
      <c r="AH2907" s="95">
        <v>3361771</v>
      </c>
      <c r="AI2907" s="95">
        <v>5540</v>
      </c>
      <c r="AJ2907" s="95">
        <v>23091529</v>
      </c>
      <c r="AK2907" s="95">
        <v>5218</v>
      </c>
      <c r="AL2907" s="95">
        <v>18817004</v>
      </c>
      <c r="AM2907" s="95">
        <v>1076</v>
      </c>
      <c r="AN2907" s="95">
        <v>4202034</v>
      </c>
      <c r="AO2907" s="95">
        <v>973</v>
      </c>
      <c r="AP2907" s="95">
        <v>3967751.28</v>
      </c>
      <c r="AQ2907" s="72">
        <v>341.06</v>
      </c>
      <c r="AR2907" s="72">
        <v>263.77</v>
      </c>
      <c r="AS2907" s="72">
        <v>604.83000000000004</v>
      </c>
      <c r="AT2907" s="95">
        <v>27674787</v>
      </c>
      <c r="AU2907" s="95">
        <v>20403348</v>
      </c>
      <c r="AV2907" s="95">
        <v>6762</v>
      </c>
      <c r="AW2907" s="95">
        <v>6446</v>
      </c>
      <c r="AX2907" s="72">
        <v>350.61</v>
      </c>
      <c r="AY2907" s="72">
        <v>273.27999999999997</v>
      </c>
      <c r="AZ2907" s="72">
        <v>623.89</v>
      </c>
      <c r="BA2907" s="95">
        <v>28016893</v>
      </c>
      <c r="BB2907" s="95">
        <v>20696182</v>
      </c>
      <c r="BC2907" s="95">
        <v>6659</v>
      </c>
      <c r="BD2907" s="95">
        <v>6311</v>
      </c>
      <c r="BE2907" s="72">
        <v>358.09</v>
      </c>
      <c r="BF2907" s="72">
        <v>288.45999999999998</v>
      </c>
      <c r="BG2907" s="72">
        <v>646.54999999999995</v>
      </c>
      <c r="BH2907" s="95">
        <v>28300678</v>
      </c>
      <c r="BI2907" s="95">
        <v>21496094</v>
      </c>
      <c r="BJ2907" s="95">
        <v>6586</v>
      </c>
      <c r="BK2907" s="95">
        <v>6210</v>
      </c>
      <c r="BL2907" s="72">
        <v>341.52</v>
      </c>
      <c r="BM2907" s="72">
        <v>293.83</v>
      </c>
      <c r="BN2907" s="72">
        <v>635.35</v>
      </c>
      <c r="BO2907" s="95">
        <v>26642782</v>
      </c>
      <c r="BP2907" s="95">
        <v>21451667</v>
      </c>
      <c r="BQ2907" s="95">
        <v>6501</v>
      </c>
      <c r="BR2907" s="95">
        <v>6084</v>
      </c>
      <c r="BS2907" s="72">
        <v>343.78</v>
      </c>
      <c r="BT2907" s="72">
        <v>306.69</v>
      </c>
      <c r="BU2907" s="72">
        <v>650.47</v>
      </c>
      <c r="BV2907" s="95">
        <v>27293563</v>
      </c>
      <c r="BW2907" s="95">
        <v>22784755.280000001</v>
      </c>
      <c r="BX2907" s="95">
        <v>6616</v>
      </c>
      <c r="BY2907" s="95">
        <v>6191</v>
      </c>
      <c r="BZ2907" s="95">
        <v>6611</v>
      </c>
      <c r="CA2907" s="95">
        <v>6491</v>
      </c>
      <c r="CB2907" s="95">
        <v>6405</v>
      </c>
      <c r="CC2907" s="95">
        <v>6303</v>
      </c>
      <c r="CD2907" s="95">
        <v>6408</v>
      </c>
      <c r="CE2907" s="72">
        <v>650.75523149000003</v>
      </c>
      <c r="CF2907" s="72">
        <v>676.59346364999999</v>
      </c>
      <c r="CG2907" s="72">
        <v>712.40329333</v>
      </c>
      <c r="CH2907" s="72">
        <v>716.50152150999998</v>
      </c>
      <c r="CI2907" s="72">
        <v>731.52548966999996</v>
      </c>
      <c r="CJ2907" s="96">
        <v>0.92942779519999996</v>
      </c>
      <c r="CK2907" s="96">
        <v>0.92210468109999999</v>
      </c>
      <c r="CL2907" s="96">
        <v>0.90756177859999998</v>
      </c>
      <c r="CM2907" s="96">
        <v>0.88673921960000002</v>
      </c>
      <c r="CN2907" s="96">
        <v>0.88919662980000003</v>
      </c>
      <c r="CO2907" s="96">
        <v>0.97975885240000005</v>
      </c>
      <c r="CP2907" s="96">
        <v>0.92574414469999999</v>
      </c>
      <c r="CQ2907" s="96">
        <v>0.99584056389999998</v>
      </c>
      <c r="CR2907" s="96">
        <v>0.92961066859999997</v>
      </c>
      <c r="CS2907" s="95">
        <v>6168</v>
      </c>
      <c r="CT2907" s="95">
        <v>6160</v>
      </c>
      <c r="CU2907" s="95">
        <v>6065</v>
      </c>
      <c r="CV2907" s="95">
        <v>5881</v>
      </c>
      <c r="CW2907" s="95">
        <v>6004</v>
      </c>
      <c r="CX2907" s="96">
        <v>0.989181635</v>
      </c>
      <c r="CY2907" s="96">
        <v>0.98875272299999994</v>
      </c>
      <c r="CZ2907" s="96">
        <v>0.991049552</v>
      </c>
      <c r="DA2907" s="96">
        <v>0.96838041399999997</v>
      </c>
      <c r="DB2907" s="96">
        <v>0.960591054</v>
      </c>
      <c r="DC2907">
        <v>2013</v>
      </c>
      <c r="DD2907" s="6">
        <v>6248.4</v>
      </c>
      <c r="DE2907" s="96">
        <v>2.5502046000000001E-3</v>
      </c>
      <c r="DF2907" s="72">
        <v>712.11</v>
      </c>
      <c r="DG2907" s="96">
        <v>1</v>
      </c>
      <c r="DH2907" s="72">
        <v>712.11</v>
      </c>
      <c r="DI2907" s="72">
        <v>647.14220183999998</v>
      </c>
      <c r="DJ2907" s="96">
        <v>1</v>
      </c>
      <c r="DK2907" s="72">
        <v>712.11</v>
      </c>
      <c r="DL2907" s="96">
        <v>1</v>
      </c>
      <c r="DM2907" s="72">
        <v>712.11</v>
      </c>
      <c r="DN2907" s="96">
        <v>1</v>
      </c>
      <c r="DO2907" s="96">
        <v>6.4879999999999998E-3</v>
      </c>
      <c r="DP2907" s="72">
        <v>4.62</v>
      </c>
      <c r="DQ2907" s="72">
        <v>707.49</v>
      </c>
      <c r="DR2907" t="s">
        <v>1782</v>
      </c>
      <c r="DT2907" t="s">
        <v>1783</v>
      </c>
    </row>
    <row r="2908" spans="1:124" x14ac:dyDescent="0.3">
      <c r="A2908" t="s">
        <v>1784</v>
      </c>
      <c r="B2908">
        <v>49010</v>
      </c>
      <c r="C2908" s="95">
        <v>7848</v>
      </c>
      <c r="D2908" s="95">
        <v>28222828</v>
      </c>
      <c r="E2908" s="95">
        <v>7444</v>
      </c>
      <c r="F2908" s="95">
        <v>21934318</v>
      </c>
      <c r="G2908" s="95">
        <v>814</v>
      </c>
      <c r="H2908" s="95">
        <v>3174426</v>
      </c>
      <c r="I2908" s="95">
        <v>716</v>
      </c>
      <c r="J2908" s="95">
        <v>2408337</v>
      </c>
      <c r="K2908" s="95">
        <v>7606</v>
      </c>
      <c r="L2908" s="95">
        <v>27792437</v>
      </c>
      <c r="M2908" s="95">
        <v>7162</v>
      </c>
      <c r="N2908" s="95">
        <v>22353135</v>
      </c>
      <c r="O2908" s="95">
        <v>771</v>
      </c>
      <c r="P2908" s="95">
        <v>2760852</v>
      </c>
      <c r="Q2908" s="95">
        <v>675</v>
      </c>
      <c r="R2908" s="95">
        <v>2094759</v>
      </c>
      <c r="S2908" s="95">
        <v>7476</v>
      </c>
      <c r="T2908" s="95">
        <v>27488730</v>
      </c>
      <c r="U2908" s="95">
        <v>6985</v>
      </c>
      <c r="V2908" s="95">
        <v>22253636</v>
      </c>
      <c r="W2908" s="95">
        <v>760</v>
      </c>
      <c r="X2908" s="95">
        <v>2348055</v>
      </c>
      <c r="Y2908" s="95">
        <v>667</v>
      </c>
      <c r="Z2908" s="95">
        <v>1922683</v>
      </c>
      <c r="AA2908" s="95">
        <v>7352</v>
      </c>
      <c r="AB2908" s="95">
        <v>26989992</v>
      </c>
      <c r="AC2908" s="95">
        <v>6842</v>
      </c>
      <c r="AD2908" s="95">
        <v>23094924</v>
      </c>
      <c r="AE2908" s="95">
        <v>750</v>
      </c>
      <c r="AF2908" s="95">
        <v>3087026</v>
      </c>
      <c r="AG2908" s="95">
        <v>660</v>
      </c>
      <c r="AH2908" s="95">
        <v>2268501</v>
      </c>
      <c r="AI2908" s="95">
        <v>7352</v>
      </c>
      <c r="AJ2908" s="95">
        <v>27952625.640000001</v>
      </c>
      <c r="AK2908" s="95">
        <v>6797</v>
      </c>
      <c r="AL2908" s="95">
        <v>24312871.48</v>
      </c>
      <c r="AM2908" s="95">
        <v>748</v>
      </c>
      <c r="AN2908" s="95">
        <v>2494338</v>
      </c>
      <c r="AO2908" s="95">
        <v>660</v>
      </c>
      <c r="AP2908" s="95">
        <v>2315178</v>
      </c>
      <c r="AQ2908" s="72">
        <v>302.06</v>
      </c>
      <c r="AR2908" s="72">
        <v>248.6</v>
      </c>
      <c r="AS2908" s="72">
        <v>550.66</v>
      </c>
      <c r="AT2908" s="95">
        <v>31397254</v>
      </c>
      <c r="AU2908" s="95">
        <v>24342655</v>
      </c>
      <c r="AV2908" s="95">
        <v>8662</v>
      </c>
      <c r="AW2908" s="95">
        <v>8160</v>
      </c>
      <c r="AX2908" s="72">
        <v>303.94</v>
      </c>
      <c r="AY2908" s="72">
        <v>259.95999999999998</v>
      </c>
      <c r="AZ2908" s="72">
        <v>563.9</v>
      </c>
      <c r="BA2908" s="95">
        <v>30553289</v>
      </c>
      <c r="BB2908" s="95">
        <v>24447894</v>
      </c>
      <c r="BC2908" s="95">
        <v>8377</v>
      </c>
      <c r="BD2908" s="95">
        <v>7837</v>
      </c>
      <c r="BE2908" s="72">
        <v>301.89</v>
      </c>
      <c r="BF2908" s="72">
        <v>263.29000000000002</v>
      </c>
      <c r="BG2908" s="72">
        <v>565.17999999999995</v>
      </c>
      <c r="BH2908" s="95">
        <v>29836785</v>
      </c>
      <c r="BI2908" s="95">
        <v>24176319</v>
      </c>
      <c r="BJ2908" s="95">
        <v>8236</v>
      </c>
      <c r="BK2908" s="95">
        <v>7652</v>
      </c>
      <c r="BL2908" s="72">
        <v>309.36</v>
      </c>
      <c r="BM2908" s="72">
        <v>281.74</v>
      </c>
      <c r="BN2908" s="72">
        <v>591.1</v>
      </c>
      <c r="BO2908" s="95">
        <v>30077018</v>
      </c>
      <c r="BP2908" s="95">
        <v>25363425</v>
      </c>
      <c r="BQ2908" s="95">
        <v>8102</v>
      </c>
      <c r="BR2908" s="95">
        <v>7502</v>
      </c>
      <c r="BS2908" s="72">
        <v>313.24</v>
      </c>
      <c r="BT2908" s="72">
        <v>297.57</v>
      </c>
      <c r="BU2908" s="72">
        <v>610.80999999999995</v>
      </c>
      <c r="BV2908" s="95">
        <v>30446963.640000001</v>
      </c>
      <c r="BW2908" s="95">
        <v>26628049.48</v>
      </c>
      <c r="BX2908" s="95">
        <v>8100</v>
      </c>
      <c r="BY2908" s="95">
        <v>7457</v>
      </c>
      <c r="BZ2908" s="95">
        <v>8423</v>
      </c>
      <c r="CA2908" s="95">
        <v>8117</v>
      </c>
      <c r="CB2908" s="95">
        <v>7955</v>
      </c>
      <c r="CC2908" s="95">
        <v>7817</v>
      </c>
      <c r="CD2908" s="95">
        <v>7785</v>
      </c>
      <c r="CE2908" s="72">
        <v>650.75523149000003</v>
      </c>
      <c r="CF2908" s="72">
        <v>676.59346364999999</v>
      </c>
      <c r="CG2908" s="72">
        <v>712.40329333</v>
      </c>
      <c r="CH2908" s="72">
        <v>716.50152150999998</v>
      </c>
      <c r="CI2908" s="72">
        <v>731.52548966999996</v>
      </c>
      <c r="CJ2908" s="96">
        <v>0.84618605179999995</v>
      </c>
      <c r="CK2908" s="96">
        <v>0.83343991669999995</v>
      </c>
      <c r="CL2908" s="96">
        <v>0.79334276709999996</v>
      </c>
      <c r="CM2908" s="96">
        <v>0.82498080220000003</v>
      </c>
      <c r="CN2908" s="96">
        <v>0.83498115740000001</v>
      </c>
      <c r="CO2908" s="96">
        <v>0.94276197610000001</v>
      </c>
      <c r="CP2908" s="96">
        <v>0.87677076499999995</v>
      </c>
      <c r="CQ2908" s="96">
        <v>0.99584056389999998</v>
      </c>
      <c r="CR2908" s="96">
        <v>0.8804327435</v>
      </c>
      <c r="CS2908" s="95">
        <v>11192</v>
      </c>
      <c r="CT2908" s="95">
        <v>11309</v>
      </c>
      <c r="CU2908" s="95">
        <v>11361</v>
      </c>
      <c r="CV2908" s="95">
        <v>11478</v>
      </c>
      <c r="CW2908" s="95">
        <v>11692</v>
      </c>
      <c r="CX2908" s="96">
        <v>0.95231511000000002</v>
      </c>
      <c r="CY2908" s="96">
        <v>0.94946389200000003</v>
      </c>
      <c r="CZ2908" s="96">
        <v>0.95496564299999998</v>
      </c>
      <c r="DA2908" s="96">
        <v>0.94258487400000002</v>
      </c>
      <c r="DB2908" s="96">
        <v>0.91545067599999996</v>
      </c>
      <c r="DC2908">
        <v>2013</v>
      </c>
      <c r="DD2908" s="6">
        <v>7721.6</v>
      </c>
      <c r="DE2908" s="96">
        <v>2.31403648E-2</v>
      </c>
      <c r="DF2908" s="72">
        <v>660.52</v>
      </c>
      <c r="DG2908" s="96">
        <v>1</v>
      </c>
      <c r="DH2908" s="72">
        <v>660.52</v>
      </c>
      <c r="DI2908" s="72">
        <v>655.53809839999997</v>
      </c>
      <c r="DJ2908" s="96">
        <v>1</v>
      </c>
      <c r="DK2908" s="72">
        <v>660.52</v>
      </c>
      <c r="DL2908" s="96">
        <v>1</v>
      </c>
      <c r="DM2908" s="72">
        <v>660.52</v>
      </c>
      <c r="DN2908" s="96">
        <v>0.40942356569999999</v>
      </c>
      <c r="DO2908" s="96">
        <v>5.8618999999999997E-2</v>
      </c>
      <c r="DP2908" s="72">
        <v>15.85</v>
      </c>
      <c r="DQ2908" s="72">
        <v>644.66999999999996</v>
      </c>
      <c r="DR2908" t="s">
        <v>1784</v>
      </c>
      <c r="DT2908" t="s">
        <v>1783</v>
      </c>
    </row>
    <row r="2909" spans="1:124" x14ac:dyDescent="0.3">
      <c r="A2909" t="s">
        <v>1785</v>
      </c>
      <c r="B2909">
        <v>49011</v>
      </c>
      <c r="C2909" s="95">
        <v>14835</v>
      </c>
      <c r="D2909" s="95">
        <v>52717740</v>
      </c>
      <c r="E2909" s="95">
        <v>13733</v>
      </c>
      <c r="F2909" s="95">
        <v>49916098</v>
      </c>
      <c r="G2909" s="95">
        <v>1359</v>
      </c>
      <c r="H2909" s="95">
        <v>4923652</v>
      </c>
      <c r="I2909" s="95">
        <v>1165</v>
      </c>
      <c r="J2909" s="95">
        <v>4365383</v>
      </c>
      <c r="K2909" s="95">
        <v>14555</v>
      </c>
      <c r="L2909" s="95">
        <v>56108874</v>
      </c>
      <c r="M2909" s="95">
        <v>13346</v>
      </c>
      <c r="N2909" s="95">
        <v>51467623</v>
      </c>
      <c r="O2909" s="95">
        <v>1318</v>
      </c>
      <c r="P2909" s="95">
        <v>5402483</v>
      </c>
      <c r="Q2909" s="95">
        <v>1103</v>
      </c>
      <c r="R2909" s="95">
        <v>4032340</v>
      </c>
      <c r="S2909" s="95">
        <v>14401</v>
      </c>
      <c r="T2909" s="95">
        <v>61044823</v>
      </c>
      <c r="U2909" s="95">
        <v>12981</v>
      </c>
      <c r="V2909" s="95">
        <v>52833955</v>
      </c>
      <c r="W2909" s="95">
        <v>1264</v>
      </c>
      <c r="X2909" s="95">
        <v>5630074</v>
      </c>
      <c r="Y2909" s="95">
        <v>1068</v>
      </c>
      <c r="Z2909" s="95">
        <v>4473124</v>
      </c>
      <c r="AA2909" s="95">
        <v>14325</v>
      </c>
      <c r="AB2909" s="95">
        <v>50590179</v>
      </c>
      <c r="AC2909" s="95">
        <v>12740</v>
      </c>
      <c r="AD2909" s="95">
        <v>52574033</v>
      </c>
      <c r="AE2909" s="95">
        <v>1202</v>
      </c>
      <c r="AF2909" s="95">
        <v>5515796</v>
      </c>
      <c r="AG2909" s="95">
        <v>1005</v>
      </c>
      <c r="AH2909" s="95">
        <v>4616849</v>
      </c>
      <c r="AI2909" s="95">
        <v>14370</v>
      </c>
      <c r="AJ2909" s="95">
        <v>52919064.100000001</v>
      </c>
      <c r="AK2909" s="95">
        <v>12584</v>
      </c>
      <c r="AL2909" s="95">
        <v>54582421.979999997</v>
      </c>
      <c r="AM2909" s="95">
        <v>1192</v>
      </c>
      <c r="AN2909" s="95">
        <v>5374680.21</v>
      </c>
      <c r="AO2909" s="95">
        <v>1009</v>
      </c>
      <c r="AP2909" s="95">
        <v>5150317.21</v>
      </c>
      <c r="AQ2909" s="72">
        <v>296.62</v>
      </c>
      <c r="AR2909" s="72">
        <v>303.63</v>
      </c>
      <c r="AS2909" s="72">
        <v>600.25</v>
      </c>
      <c r="AT2909" s="95">
        <v>57641392</v>
      </c>
      <c r="AU2909" s="95">
        <v>54281481</v>
      </c>
      <c r="AV2909" s="95">
        <v>16194</v>
      </c>
      <c r="AW2909" s="95">
        <v>14898</v>
      </c>
      <c r="AX2909" s="72">
        <v>322.93</v>
      </c>
      <c r="AY2909" s="72">
        <v>320.08999999999997</v>
      </c>
      <c r="AZ2909" s="72">
        <v>643.02</v>
      </c>
      <c r="BA2909" s="95">
        <v>61511357</v>
      </c>
      <c r="BB2909" s="95">
        <v>55499963</v>
      </c>
      <c r="BC2909" s="95">
        <v>15873</v>
      </c>
      <c r="BD2909" s="95">
        <v>14449</v>
      </c>
      <c r="BE2909" s="72">
        <v>354.69</v>
      </c>
      <c r="BF2909" s="72">
        <v>339.92</v>
      </c>
      <c r="BG2909" s="72">
        <v>694.61</v>
      </c>
      <c r="BH2909" s="95">
        <v>66674897</v>
      </c>
      <c r="BI2909" s="95">
        <v>57307079</v>
      </c>
      <c r="BJ2909" s="95">
        <v>15665</v>
      </c>
      <c r="BK2909" s="95">
        <v>14049</v>
      </c>
      <c r="BL2909" s="72">
        <v>301.12</v>
      </c>
      <c r="BM2909" s="72">
        <v>346.74</v>
      </c>
      <c r="BN2909" s="72">
        <v>647.86</v>
      </c>
      <c r="BO2909" s="95">
        <v>56105975</v>
      </c>
      <c r="BP2909" s="95">
        <v>57190882</v>
      </c>
      <c r="BQ2909" s="95">
        <v>15527</v>
      </c>
      <c r="BR2909" s="95">
        <v>13745</v>
      </c>
      <c r="BS2909" s="72">
        <v>312.16000000000003</v>
      </c>
      <c r="BT2909" s="72">
        <v>366.2</v>
      </c>
      <c r="BU2909" s="72">
        <v>678.36</v>
      </c>
      <c r="BV2909" s="95">
        <v>58293744.310000002</v>
      </c>
      <c r="BW2909" s="95">
        <v>59732739.189999998</v>
      </c>
      <c r="BX2909" s="95">
        <v>15562</v>
      </c>
      <c r="BY2909" s="95">
        <v>13593</v>
      </c>
      <c r="BZ2909" s="95">
        <v>15576</v>
      </c>
      <c r="CA2909" s="95">
        <v>15187</v>
      </c>
      <c r="CB2909" s="95">
        <v>14886</v>
      </c>
      <c r="CC2909" s="95">
        <v>14681</v>
      </c>
      <c r="CD2909" s="95">
        <v>14599</v>
      </c>
      <c r="CE2909" s="72">
        <v>650.75523149000003</v>
      </c>
      <c r="CF2909" s="72">
        <v>676.59346364999999</v>
      </c>
      <c r="CG2909" s="72">
        <v>712.40329333</v>
      </c>
      <c r="CH2909" s="72">
        <v>716.50152150999998</v>
      </c>
      <c r="CI2909" s="72">
        <v>731.52548966999996</v>
      </c>
      <c r="CJ2909" s="96">
        <v>0.92238981870000003</v>
      </c>
      <c r="CK2909" s="96">
        <v>0.95037867570000001</v>
      </c>
      <c r="CL2909" s="96">
        <v>0.97502356670000001</v>
      </c>
      <c r="CM2909" s="96">
        <v>0.90419905690000002</v>
      </c>
      <c r="CN2909" s="96">
        <v>0.92732243729999997</v>
      </c>
      <c r="CO2909" s="96">
        <v>0.96268335289999996</v>
      </c>
      <c r="CP2909" s="96">
        <v>0.97213970540000005</v>
      </c>
      <c r="CQ2909" s="96">
        <v>0.99584056389999998</v>
      </c>
      <c r="CR2909" s="96">
        <v>0.97620000809999996</v>
      </c>
      <c r="CS2909" s="95">
        <v>9361</v>
      </c>
      <c r="CT2909" s="95">
        <v>9301</v>
      </c>
      <c r="CU2909" s="95">
        <v>9346</v>
      </c>
      <c r="CV2909" s="95">
        <v>9395</v>
      </c>
      <c r="CW2909" s="95">
        <v>9684</v>
      </c>
      <c r="CX2909" s="96">
        <v>0.99828826999999998</v>
      </c>
      <c r="CY2909" s="96">
        <v>0.98638992199999997</v>
      </c>
      <c r="CZ2909" s="96">
        <v>0.95768216399999995</v>
      </c>
      <c r="DA2909" s="96">
        <v>0.948735722</v>
      </c>
      <c r="DB2909" s="96">
        <v>0.92385504600000001</v>
      </c>
      <c r="DC2909">
        <v>2013</v>
      </c>
      <c r="DD2909" s="6">
        <v>14146.8</v>
      </c>
      <c r="DE2909" s="96">
        <v>4.2304871000000003E-3</v>
      </c>
      <c r="DF2909" s="72">
        <v>746.54</v>
      </c>
      <c r="DG2909" s="96">
        <v>1</v>
      </c>
      <c r="DH2909" s="72">
        <v>746.54</v>
      </c>
      <c r="DI2909" s="72">
        <v>718.34796271000005</v>
      </c>
      <c r="DJ2909" s="96">
        <v>1</v>
      </c>
      <c r="DK2909" s="72">
        <v>746.54</v>
      </c>
      <c r="DL2909" s="96">
        <v>1</v>
      </c>
      <c r="DM2909" s="72">
        <v>746.54</v>
      </c>
      <c r="DN2909" s="96">
        <v>1</v>
      </c>
      <c r="DO2909" s="96">
        <v>9.4310000000000001E-3</v>
      </c>
      <c r="DP2909" s="72">
        <v>7.04</v>
      </c>
      <c r="DQ2909" s="72">
        <v>739.5</v>
      </c>
      <c r="DR2909" t="s">
        <v>1785</v>
      </c>
      <c r="DT2909" t="s">
        <v>1783</v>
      </c>
    </row>
    <row r="2910" spans="1:124" x14ac:dyDescent="0.3">
      <c r="A2910" t="s">
        <v>1205</v>
      </c>
      <c r="B2910">
        <v>49020</v>
      </c>
      <c r="C2910" s="95">
        <v>1321</v>
      </c>
      <c r="D2910" s="95">
        <v>7229537</v>
      </c>
      <c r="E2910" s="95">
        <v>1274</v>
      </c>
      <c r="F2910" s="95">
        <v>4496988</v>
      </c>
      <c r="G2910" s="95">
        <v>341</v>
      </c>
      <c r="H2910" s="95">
        <v>879915</v>
      </c>
      <c r="I2910" s="95">
        <v>312</v>
      </c>
      <c r="J2910" s="95">
        <v>923035</v>
      </c>
      <c r="K2910" s="95">
        <v>1296</v>
      </c>
      <c r="L2910" s="95">
        <v>6737365</v>
      </c>
      <c r="M2910" s="95">
        <v>1248</v>
      </c>
      <c r="N2910" s="95">
        <v>4570388</v>
      </c>
      <c r="O2910" s="95">
        <v>363</v>
      </c>
      <c r="P2910" s="95">
        <v>986868</v>
      </c>
      <c r="Q2910" s="95">
        <v>331</v>
      </c>
      <c r="R2910" s="95">
        <v>1094975</v>
      </c>
      <c r="S2910" s="95">
        <v>1282</v>
      </c>
      <c r="T2910" s="95">
        <v>6704843</v>
      </c>
      <c r="U2910" s="95">
        <v>1237</v>
      </c>
      <c r="V2910" s="95">
        <v>4913254</v>
      </c>
      <c r="W2910" s="95">
        <v>367</v>
      </c>
      <c r="X2910" s="95">
        <v>1843204</v>
      </c>
      <c r="Y2910" s="95">
        <v>336</v>
      </c>
      <c r="Z2910" s="95">
        <v>1243682</v>
      </c>
      <c r="AA2910" s="95">
        <v>1270</v>
      </c>
      <c r="AB2910" s="95">
        <v>5687882</v>
      </c>
      <c r="AC2910" s="95">
        <v>1228</v>
      </c>
      <c r="AD2910" s="95">
        <v>4180662</v>
      </c>
      <c r="AE2910" s="95">
        <v>351</v>
      </c>
      <c r="AF2910" s="95">
        <v>1318131</v>
      </c>
      <c r="AG2910" s="95">
        <v>319</v>
      </c>
      <c r="AH2910" s="95">
        <v>1093518</v>
      </c>
      <c r="AI2910" s="95">
        <v>295</v>
      </c>
      <c r="AJ2910" s="95">
        <v>951490.74</v>
      </c>
      <c r="AK2910" s="95">
        <v>278</v>
      </c>
      <c r="AL2910" s="95">
        <v>985065.43</v>
      </c>
      <c r="AM2910" s="95">
        <v>97</v>
      </c>
      <c r="AN2910" s="95">
        <v>422126</v>
      </c>
      <c r="AO2910" s="95">
        <v>91</v>
      </c>
      <c r="AP2910" s="95">
        <v>299892.31</v>
      </c>
      <c r="AQ2910" s="72">
        <v>406.61</v>
      </c>
      <c r="AR2910" s="72">
        <v>284.77999999999997</v>
      </c>
      <c r="AS2910" s="72">
        <v>691.39</v>
      </c>
      <c r="AT2910" s="95">
        <v>8109452</v>
      </c>
      <c r="AU2910" s="95">
        <v>5420023</v>
      </c>
      <c r="AV2910" s="95">
        <v>1662</v>
      </c>
      <c r="AW2910" s="95">
        <v>1586</v>
      </c>
      <c r="AX2910" s="72">
        <v>388</v>
      </c>
      <c r="AY2910" s="72">
        <v>299</v>
      </c>
      <c r="AZ2910" s="72">
        <v>687</v>
      </c>
      <c r="BA2910" s="95">
        <v>7724233</v>
      </c>
      <c r="BB2910" s="95">
        <v>5665363</v>
      </c>
      <c r="BC2910" s="95">
        <v>1659</v>
      </c>
      <c r="BD2910" s="95">
        <v>1579</v>
      </c>
      <c r="BE2910" s="72">
        <v>431.98</v>
      </c>
      <c r="BF2910" s="72">
        <v>326.18</v>
      </c>
      <c r="BG2910" s="72">
        <v>758.16</v>
      </c>
      <c r="BH2910" s="95">
        <v>8548047</v>
      </c>
      <c r="BI2910" s="95">
        <v>6156936</v>
      </c>
      <c r="BJ2910" s="95">
        <v>1649</v>
      </c>
      <c r="BK2910" s="95">
        <v>1573</v>
      </c>
      <c r="BL2910" s="72">
        <v>360.17</v>
      </c>
      <c r="BM2910" s="72">
        <v>284.11</v>
      </c>
      <c r="BN2910" s="72">
        <v>644.28</v>
      </c>
      <c r="BO2910" s="95">
        <v>7006013</v>
      </c>
      <c r="BP2910" s="95">
        <v>5274180</v>
      </c>
      <c r="BQ2910" s="95">
        <v>1621</v>
      </c>
      <c r="BR2910" s="95">
        <v>1547</v>
      </c>
      <c r="BS2910" s="72">
        <v>292.01</v>
      </c>
      <c r="BT2910" s="72">
        <v>290.19</v>
      </c>
      <c r="BU2910" s="72">
        <v>582.20000000000005</v>
      </c>
      <c r="BV2910" s="95">
        <v>1373616.74</v>
      </c>
      <c r="BW2910" s="95">
        <v>1284957.74</v>
      </c>
      <c r="BX2910" s="95">
        <v>392</v>
      </c>
      <c r="BY2910" s="95">
        <v>369</v>
      </c>
      <c r="BZ2910" s="95">
        <v>1626</v>
      </c>
      <c r="CA2910" s="95">
        <v>1620</v>
      </c>
      <c r="CB2910" s="95">
        <v>1612</v>
      </c>
      <c r="CC2910" s="95">
        <v>1586</v>
      </c>
      <c r="CD2910" s="95">
        <v>381</v>
      </c>
      <c r="CE2910" s="72">
        <v>650.75523149000003</v>
      </c>
      <c r="CF2910" s="72">
        <v>676.59346364999999</v>
      </c>
      <c r="CG2910" s="72">
        <v>712.40329333</v>
      </c>
      <c r="CH2910" s="72">
        <v>716.50152150999998</v>
      </c>
      <c r="CI2910" s="72">
        <v>731.52548966999996</v>
      </c>
      <c r="CJ2910" s="96">
        <v>1.0624424769</v>
      </c>
      <c r="CK2910" s="96">
        <v>1.0153807817</v>
      </c>
      <c r="CL2910" s="96">
        <v>1.0642286568999999</v>
      </c>
      <c r="CM2910" s="96">
        <v>0.89920255670000004</v>
      </c>
      <c r="CN2910" s="96">
        <v>0.79587110530000005</v>
      </c>
      <c r="CO2910" s="96">
        <v>0.95480988229999997</v>
      </c>
      <c r="CP2910" s="96">
        <v>1.0132122985000001</v>
      </c>
      <c r="CQ2910" s="96">
        <v>0.99584056389999998</v>
      </c>
      <c r="CR2910" s="96">
        <v>1.0174441477</v>
      </c>
      <c r="CS2910" s="95">
        <v>2964</v>
      </c>
      <c r="CT2910" s="95">
        <v>3069</v>
      </c>
      <c r="CU2910" s="95">
        <v>3045</v>
      </c>
      <c r="CV2910" s="95">
        <v>3079</v>
      </c>
      <c r="CW2910" s="95">
        <v>3213</v>
      </c>
      <c r="CX2910" s="96">
        <v>0.94676846100000001</v>
      </c>
      <c r="CY2910" s="96">
        <v>0.97061775100000003</v>
      </c>
      <c r="CZ2910" s="96">
        <v>0.95081671499999998</v>
      </c>
      <c r="DA2910" s="96">
        <v>0.95324402600000002</v>
      </c>
      <c r="DB2910" s="96">
        <v>0.95241364500000003</v>
      </c>
      <c r="DC2910">
        <v>2013</v>
      </c>
      <c r="DD2910" s="6">
        <v>604</v>
      </c>
      <c r="DE2910" s="96">
        <v>5.2096427999999998E-3</v>
      </c>
      <c r="DF2910" s="72">
        <v>777.32</v>
      </c>
      <c r="DG2910" s="96">
        <v>1</v>
      </c>
      <c r="DH2910" s="72">
        <v>777.32</v>
      </c>
      <c r="DI2910" s="72">
        <v>647.14220183999998</v>
      </c>
      <c r="DJ2910" s="96">
        <v>0.77717436910000004</v>
      </c>
      <c r="DK2910" s="72">
        <v>748.31304999999998</v>
      </c>
      <c r="DL2910" s="96">
        <v>1.0044333620000001</v>
      </c>
      <c r="DM2910" s="72">
        <v>751.63059263000002</v>
      </c>
      <c r="DN2910" s="96">
        <v>1</v>
      </c>
      <c r="DO2910" s="96">
        <v>1.8516000000000001E-2</v>
      </c>
      <c r="DP2910" s="72">
        <v>13.92</v>
      </c>
      <c r="DQ2910" s="72">
        <v>737.71</v>
      </c>
      <c r="DR2910" t="s">
        <v>1205</v>
      </c>
      <c r="DT2910" t="s">
        <v>1783</v>
      </c>
    </row>
    <row r="2911" spans="1:124" x14ac:dyDescent="0.3">
      <c r="A2911" t="s">
        <v>1786</v>
      </c>
      <c r="B2911">
        <v>49030</v>
      </c>
      <c r="C2911" s="95">
        <v>1462</v>
      </c>
      <c r="D2911" s="95">
        <v>4599321</v>
      </c>
      <c r="E2911" s="95">
        <v>1377</v>
      </c>
      <c r="F2911" s="95">
        <v>4035215</v>
      </c>
      <c r="G2911" s="95">
        <v>337</v>
      </c>
      <c r="H2911" s="95">
        <v>1103459</v>
      </c>
      <c r="I2911" s="95">
        <v>283</v>
      </c>
      <c r="J2911" s="95">
        <v>1028820</v>
      </c>
      <c r="K2911" s="95">
        <v>1398</v>
      </c>
      <c r="L2911" s="95">
        <v>4371890</v>
      </c>
      <c r="M2911" s="95">
        <v>1301</v>
      </c>
      <c r="N2911" s="95">
        <v>4059542</v>
      </c>
      <c r="O2911" s="95">
        <v>341</v>
      </c>
      <c r="P2911" s="95">
        <v>956682</v>
      </c>
      <c r="Q2911" s="95">
        <v>284</v>
      </c>
      <c r="R2911" s="95">
        <v>993165</v>
      </c>
      <c r="S2911" s="95">
        <v>1384</v>
      </c>
      <c r="T2911" s="95">
        <v>4895057</v>
      </c>
      <c r="U2911" s="95">
        <v>1278</v>
      </c>
      <c r="V2911" s="95">
        <v>4166801</v>
      </c>
      <c r="W2911" s="95">
        <v>351</v>
      </c>
      <c r="X2911" s="95">
        <v>941677</v>
      </c>
      <c r="Y2911" s="95">
        <v>289</v>
      </c>
      <c r="Z2911" s="95">
        <v>900615</v>
      </c>
      <c r="AA2911" s="95">
        <v>1388</v>
      </c>
      <c r="AB2911" s="95">
        <v>4381249</v>
      </c>
      <c r="AC2911" s="95">
        <v>1273</v>
      </c>
      <c r="AD2911" s="95">
        <v>4316494</v>
      </c>
      <c r="AE2911" s="95">
        <v>332</v>
      </c>
      <c r="AF2911" s="95">
        <v>1712488</v>
      </c>
      <c r="AG2911" s="95">
        <v>276</v>
      </c>
      <c r="AH2911" s="95">
        <v>958722</v>
      </c>
      <c r="AI2911" s="95">
        <v>1422</v>
      </c>
      <c r="AJ2911" s="95">
        <v>5926123</v>
      </c>
      <c r="AK2911" s="95">
        <v>1296</v>
      </c>
      <c r="AL2911" s="95">
        <v>4702904.2</v>
      </c>
      <c r="AM2911" s="95">
        <v>340</v>
      </c>
      <c r="AN2911" s="95">
        <v>1537458</v>
      </c>
      <c r="AO2911" s="95">
        <v>292</v>
      </c>
      <c r="AP2911" s="95">
        <v>993260</v>
      </c>
      <c r="AQ2911" s="72">
        <v>264.16000000000003</v>
      </c>
      <c r="AR2911" s="72">
        <v>254.22</v>
      </c>
      <c r="AS2911" s="72">
        <v>518.38</v>
      </c>
      <c r="AT2911" s="95">
        <v>5702780</v>
      </c>
      <c r="AU2911" s="95">
        <v>5064035</v>
      </c>
      <c r="AV2911" s="95">
        <v>1799</v>
      </c>
      <c r="AW2911" s="95">
        <v>1660</v>
      </c>
      <c r="AX2911" s="72">
        <v>255.35</v>
      </c>
      <c r="AY2911" s="72">
        <v>265.64999999999998</v>
      </c>
      <c r="AZ2911" s="72">
        <v>521</v>
      </c>
      <c r="BA2911" s="95">
        <v>5328572</v>
      </c>
      <c r="BB2911" s="95">
        <v>5052707</v>
      </c>
      <c r="BC2911" s="95">
        <v>1739</v>
      </c>
      <c r="BD2911" s="95">
        <v>1585</v>
      </c>
      <c r="BE2911" s="72">
        <v>280.33999999999997</v>
      </c>
      <c r="BF2911" s="72">
        <v>269.49</v>
      </c>
      <c r="BG2911" s="72">
        <v>549.83000000000004</v>
      </c>
      <c r="BH2911" s="95">
        <v>5836734</v>
      </c>
      <c r="BI2911" s="95">
        <v>5067416</v>
      </c>
      <c r="BJ2911" s="95">
        <v>1735</v>
      </c>
      <c r="BK2911" s="95">
        <v>1567</v>
      </c>
      <c r="BL2911" s="72">
        <v>295.24</v>
      </c>
      <c r="BM2911" s="72">
        <v>283.8</v>
      </c>
      <c r="BN2911" s="72">
        <v>579.04</v>
      </c>
      <c r="BO2911" s="95">
        <v>6093737</v>
      </c>
      <c r="BP2911" s="95">
        <v>5275216</v>
      </c>
      <c r="BQ2911" s="95">
        <v>1720</v>
      </c>
      <c r="BR2911" s="95">
        <v>1549</v>
      </c>
      <c r="BS2911" s="72">
        <v>352.99</v>
      </c>
      <c r="BT2911" s="72">
        <v>298.92</v>
      </c>
      <c r="BU2911" s="72">
        <v>651.91</v>
      </c>
      <c r="BV2911" s="95">
        <v>7463581</v>
      </c>
      <c r="BW2911" s="95">
        <v>5696164.2000000002</v>
      </c>
      <c r="BX2911" s="95">
        <v>1762</v>
      </c>
      <c r="BY2911" s="95">
        <v>1588</v>
      </c>
      <c r="BZ2911" s="95">
        <v>1733</v>
      </c>
      <c r="CA2911" s="95">
        <v>1665</v>
      </c>
      <c r="CB2911" s="95">
        <v>1654</v>
      </c>
      <c r="CC2911" s="95">
        <v>1639</v>
      </c>
      <c r="CD2911" s="95">
        <v>1677</v>
      </c>
      <c r="CE2911" s="72">
        <v>650.75523149000003</v>
      </c>
      <c r="CF2911" s="72">
        <v>676.59346364999999</v>
      </c>
      <c r="CG2911" s="72">
        <v>712.40329333</v>
      </c>
      <c r="CH2911" s="72">
        <v>716.50152150999998</v>
      </c>
      <c r="CI2911" s="72">
        <v>731.52548966999996</v>
      </c>
      <c r="CJ2911" s="96">
        <v>0.79658214780000003</v>
      </c>
      <c r="CK2911" s="96">
        <v>0.77003404259999997</v>
      </c>
      <c r="CL2911" s="96">
        <v>0.77179598289999995</v>
      </c>
      <c r="CM2911" s="96">
        <v>0.80814901660000005</v>
      </c>
      <c r="CN2911" s="96">
        <v>0.89116511890000005</v>
      </c>
      <c r="CO2911" s="96">
        <v>0.90560049419999999</v>
      </c>
      <c r="CP2911" s="96">
        <v>0.89172352160000001</v>
      </c>
      <c r="CQ2911" s="96">
        <v>0.99584056389999998</v>
      </c>
      <c r="CR2911" s="96">
        <v>0.8954479528</v>
      </c>
      <c r="CS2911" s="95">
        <v>1687</v>
      </c>
      <c r="CT2911" s="95">
        <v>1638</v>
      </c>
      <c r="CU2911" s="95">
        <v>1653</v>
      </c>
      <c r="CV2911" s="95">
        <v>1626</v>
      </c>
      <c r="CW2911" s="95">
        <v>1673</v>
      </c>
      <c r="CX2911" s="96">
        <v>0.91561140799999996</v>
      </c>
      <c r="CY2911" s="96">
        <v>0.90870474700000003</v>
      </c>
      <c r="CZ2911" s="96">
        <v>0.91568329000000004</v>
      </c>
      <c r="DA2911" s="96">
        <v>0.89608274499999996</v>
      </c>
      <c r="DB2911" s="96">
        <v>0.89175460100000004</v>
      </c>
      <c r="DC2911">
        <v>2013</v>
      </c>
      <c r="DD2911" s="6">
        <v>1589.8</v>
      </c>
      <c r="DE2911" s="96">
        <v>5.3959155999999996E-3</v>
      </c>
      <c r="DF2911" s="72">
        <v>683.98</v>
      </c>
      <c r="DG2911" s="96">
        <v>1</v>
      </c>
      <c r="DH2911" s="72">
        <v>683.98</v>
      </c>
      <c r="DI2911" s="72">
        <v>675.90156122999997</v>
      </c>
      <c r="DJ2911" s="96">
        <v>1</v>
      </c>
      <c r="DK2911" s="72">
        <v>683.98</v>
      </c>
      <c r="DL2911" s="96">
        <v>1</v>
      </c>
      <c r="DM2911" s="72">
        <v>683.98</v>
      </c>
      <c r="DN2911" s="96">
        <v>1</v>
      </c>
      <c r="DO2911" s="96">
        <v>1.404E-2</v>
      </c>
      <c r="DP2911" s="72">
        <v>9.6</v>
      </c>
      <c r="DQ2911" s="72">
        <v>674.38</v>
      </c>
      <c r="DR2911" t="s">
        <v>1786</v>
      </c>
      <c r="DT2911" t="s">
        <v>1783</v>
      </c>
    </row>
    <row r="2912" spans="1:124" x14ac:dyDescent="0.3">
      <c r="A2912" t="s">
        <v>1787</v>
      </c>
      <c r="B2912">
        <v>49040</v>
      </c>
      <c r="C2912" s="95">
        <v>4215</v>
      </c>
      <c r="D2912" s="95">
        <v>15241281</v>
      </c>
      <c r="E2912" s="95">
        <v>4096</v>
      </c>
      <c r="F2912" s="95">
        <v>11672843</v>
      </c>
      <c r="G2912" s="95">
        <v>932</v>
      </c>
      <c r="H2912" s="95">
        <v>3046609</v>
      </c>
      <c r="I2912" s="95">
        <v>819</v>
      </c>
      <c r="J2912" s="95">
        <v>2775929</v>
      </c>
      <c r="K2912" s="95">
        <v>4117</v>
      </c>
      <c r="L2912" s="95">
        <v>15652603</v>
      </c>
      <c r="M2912" s="95">
        <v>3986</v>
      </c>
      <c r="N2912" s="95">
        <v>12240897</v>
      </c>
      <c r="O2912" s="95">
        <v>895</v>
      </c>
      <c r="P2912" s="95">
        <v>2938906</v>
      </c>
      <c r="Q2912" s="95">
        <v>778</v>
      </c>
      <c r="R2912" s="95">
        <v>2690316</v>
      </c>
      <c r="S2912" s="95">
        <v>4072</v>
      </c>
      <c r="T2912" s="95">
        <v>19087974</v>
      </c>
      <c r="U2912" s="95">
        <v>3910</v>
      </c>
      <c r="V2912" s="95">
        <v>12542863</v>
      </c>
      <c r="W2912" s="95">
        <v>909</v>
      </c>
      <c r="X2912" s="95">
        <v>2904240</v>
      </c>
      <c r="Y2912" s="95">
        <v>793</v>
      </c>
      <c r="Z2912" s="95">
        <v>2821332</v>
      </c>
      <c r="AA2912" s="95">
        <v>4076</v>
      </c>
      <c r="AB2912" s="95">
        <v>15714454</v>
      </c>
      <c r="AC2912" s="95">
        <v>3886</v>
      </c>
      <c r="AD2912" s="95">
        <v>12800572</v>
      </c>
      <c r="AE2912" s="95">
        <v>897</v>
      </c>
      <c r="AF2912" s="95">
        <v>3550615</v>
      </c>
      <c r="AG2912" s="95">
        <v>787</v>
      </c>
      <c r="AH2912" s="95">
        <v>3004161</v>
      </c>
      <c r="AI2912" s="95">
        <v>4205</v>
      </c>
      <c r="AJ2912" s="95">
        <v>15295853.25</v>
      </c>
      <c r="AK2912" s="95">
        <v>3991</v>
      </c>
      <c r="AL2912" s="95">
        <v>12788835.560000001</v>
      </c>
      <c r="AM2912" s="95">
        <v>916</v>
      </c>
      <c r="AN2912" s="95">
        <v>3371560</v>
      </c>
      <c r="AO2912" s="95">
        <v>807</v>
      </c>
      <c r="AP2912" s="95">
        <v>2803607</v>
      </c>
      <c r="AQ2912" s="72">
        <v>296.08999999999997</v>
      </c>
      <c r="AR2912" s="72">
        <v>244.98</v>
      </c>
      <c r="AS2912" s="72">
        <v>541.07000000000005</v>
      </c>
      <c r="AT2912" s="95">
        <v>18287890</v>
      </c>
      <c r="AU2912" s="95">
        <v>14448772</v>
      </c>
      <c r="AV2912" s="95">
        <v>5147</v>
      </c>
      <c r="AW2912" s="95">
        <v>4915</v>
      </c>
      <c r="AX2912" s="72">
        <v>309.12</v>
      </c>
      <c r="AY2912" s="72">
        <v>261.18</v>
      </c>
      <c r="AZ2912" s="72">
        <v>570.29999999999995</v>
      </c>
      <c r="BA2912" s="95">
        <v>18591509</v>
      </c>
      <c r="BB2912" s="95">
        <v>14931213</v>
      </c>
      <c r="BC2912" s="95">
        <v>5012</v>
      </c>
      <c r="BD2912" s="95">
        <v>4764</v>
      </c>
      <c r="BE2912" s="72">
        <v>367.94</v>
      </c>
      <c r="BF2912" s="72">
        <v>272.24</v>
      </c>
      <c r="BG2912" s="72">
        <v>640.17999999999995</v>
      </c>
      <c r="BH2912" s="95">
        <v>21992214</v>
      </c>
      <c r="BI2912" s="95">
        <v>15364195</v>
      </c>
      <c r="BJ2912" s="95">
        <v>4981</v>
      </c>
      <c r="BK2912" s="95">
        <v>4703</v>
      </c>
      <c r="BL2912" s="72">
        <v>322.83</v>
      </c>
      <c r="BM2912" s="72">
        <v>281.83999999999997</v>
      </c>
      <c r="BN2912" s="72">
        <v>604.66999999999996</v>
      </c>
      <c r="BO2912" s="95">
        <v>19265069</v>
      </c>
      <c r="BP2912" s="95">
        <v>15804733</v>
      </c>
      <c r="BQ2912" s="95">
        <v>4973</v>
      </c>
      <c r="BR2912" s="95">
        <v>4673</v>
      </c>
      <c r="BS2912" s="72">
        <v>303.77</v>
      </c>
      <c r="BT2912" s="72">
        <v>270.81</v>
      </c>
      <c r="BU2912" s="72">
        <v>574.58000000000004</v>
      </c>
      <c r="BV2912" s="95">
        <v>18667413.25</v>
      </c>
      <c r="BW2912" s="95">
        <v>15592442.560000001</v>
      </c>
      <c r="BX2912" s="95">
        <v>5121</v>
      </c>
      <c r="BY2912" s="95">
        <v>4798</v>
      </c>
      <c r="BZ2912" s="95">
        <v>5036</v>
      </c>
      <c r="CA2912" s="95">
        <v>4892</v>
      </c>
      <c r="CB2912" s="95">
        <v>4847</v>
      </c>
      <c r="CC2912" s="95">
        <v>4831</v>
      </c>
      <c r="CD2912" s="95">
        <v>4963</v>
      </c>
      <c r="CE2912" s="72">
        <v>650.75523149000003</v>
      </c>
      <c r="CF2912" s="72">
        <v>676.59346364999999</v>
      </c>
      <c r="CG2912" s="72">
        <v>712.40329333</v>
      </c>
      <c r="CH2912" s="72">
        <v>716.50152150999998</v>
      </c>
      <c r="CI2912" s="72">
        <v>731.52548966999996</v>
      </c>
      <c r="CJ2912" s="96">
        <v>0.83144932810000005</v>
      </c>
      <c r="CK2912" s="96">
        <v>0.84289906810000004</v>
      </c>
      <c r="CL2912" s="96">
        <v>0.89862021410000004</v>
      </c>
      <c r="CM2912" s="96">
        <v>0.84392005020000005</v>
      </c>
      <c r="CN2912" s="96">
        <v>0.7854545168</v>
      </c>
      <c r="CO2912" s="96">
        <v>0.93510662600000005</v>
      </c>
      <c r="CP2912" s="96">
        <v>0.89879443920000002</v>
      </c>
      <c r="CQ2912" s="96">
        <v>0.99584056389999998</v>
      </c>
      <c r="CR2912" s="96">
        <v>0.90254840319999996</v>
      </c>
      <c r="CS2912" s="95">
        <v>4909</v>
      </c>
      <c r="CT2912" s="95">
        <v>4853</v>
      </c>
      <c r="CU2912" s="95">
        <v>4786</v>
      </c>
      <c r="CV2912" s="95">
        <v>4765</v>
      </c>
      <c r="CW2912" s="95">
        <v>4929</v>
      </c>
      <c r="CX2912" s="96">
        <v>0.96968993299999995</v>
      </c>
      <c r="CY2912" s="96">
        <v>0.940061331</v>
      </c>
      <c r="CZ2912" s="96">
        <v>0.93241103000000003</v>
      </c>
      <c r="DA2912" s="96">
        <v>0.92124337199999995</v>
      </c>
      <c r="DB2912" s="96">
        <v>0.91180471699999999</v>
      </c>
      <c r="DC2912">
        <v>2013</v>
      </c>
      <c r="DD2912" s="6">
        <v>4770.6000000000004</v>
      </c>
      <c r="DE2912" s="96">
        <v>6.1219094000000002E-3</v>
      </c>
      <c r="DF2912" s="72">
        <v>688.9</v>
      </c>
      <c r="DG2912" s="96">
        <v>1</v>
      </c>
      <c r="DH2912" s="72">
        <v>688.9</v>
      </c>
      <c r="DI2912" s="72">
        <v>633.51143954999998</v>
      </c>
      <c r="DJ2912" s="96">
        <v>1</v>
      </c>
      <c r="DK2912" s="72">
        <v>688.9</v>
      </c>
      <c r="DL2912" s="96">
        <v>1</v>
      </c>
      <c r="DM2912" s="72">
        <v>688.9</v>
      </c>
      <c r="DN2912" s="96">
        <v>1</v>
      </c>
      <c r="DO2912" s="96">
        <v>1.6989000000000001E-2</v>
      </c>
      <c r="DP2912" s="72">
        <v>11.7</v>
      </c>
      <c r="DQ2912" s="72">
        <v>677.2</v>
      </c>
      <c r="DR2912" t="s">
        <v>1787</v>
      </c>
      <c r="DT2912" t="s">
        <v>1783</v>
      </c>
    </row>
    <row r="2913" spans="1:124" x14ac:dyDescent="0.3">
      <c r="A2913" t="s">
        <v>1788</v>
      </c>
      <c r="B2913">
        <v>49050</v>
      </c>
      <c r="C2913" s="95">
        <v>1819</v>
      </c>
      <c r="D2913" s="95">
        <v>6746854</v>
      </c>
      <c r="E2913" s="95">
        <v>1767</v>
      </c>
      <c r="F2913" s="95">
        <v>4651668</v>
      </c>
      <c r="G2913" s="95">
        <v>382</v>
      </c>
      <c r="H2913" s="95">
        <v>892201</v>
      </c>
      <c r="I2913" s="95">
        <v>343</v>
      </c>
      <c r="J2913" s="95">
        <v>1087421</v>
      </c>
      <c r="K2913" s="95">
        <v>1757</v>
      </c>
      <c r="L2913" s="95">
        <v>6860155</v>
      </c>
      <c r="M2913" s="95">
        <v>1696</v>
      </c>
      <c r="N2913" s="95">
        <v>4779810</v>
      </c>
      <c r="O2913" s="95">
        <v>385</v>
      </c>
      <c r="P2913" s="95">
        <v>1337277</v>
      </c>
      <c r="Q2913" s="95">
        <v>341</v>
      </c>
      <c r="R2913" s="95">
        <v>1263242</v>
      </c>
      <c r="S2913" s="95">
        <v>1762</v>
      </c>
      <c r="T2913" s="95">
        <v>7411063</v>
      </c>
      <c r="U2913" s="95">
        <v>1696</v>
      </c>
      <c r="V2913" s="95">
        <v>5512585</v>
      </c>
      <c r="W2913" s="95">
        <v>378</v>
      </c>
      <c r="X2913" s="95">
        <v>1310726</v>
      </c>
      <c r="Y2913" s="95">
        <v>330</v>
      </c>
      <c r="Z2913" s="95">
        <v>963930</v>
      </c>
      <c r="AA2913" s="95">
        <v>1773</v>
      </c>
      <c r="AB2913" s="95">
        <v>7643899</v>
      </c>
      <c r="AC2913" s="95">
        <v>1693</v>
      </c>
      <c r="AD2913" s="95">
        <v>5939509</v>
      </c>
      <c r="AE2913" s="95">
        <v>383</v>
      </c>
      <c r="AF2913" s="95">
        <v>1047227</v>
      </c>
      <c r="AG2913" s="95">
        <v>335</v>
      </c>
      <c r="AH2913" s="95">
        <v>1104291</v>
      </c>
      <c r="AI2913" s="95">
        <v>1813</v>
      </c>
      <c r="AJ2913" s="95">
        <v>7688527.4800000004</v>
      </c>
      <c r="AK2913" s="95">
        <v>1727</v>
      </c>
      <c r="AL2913" s="95">
        <v>6374792.2800000003</v>
      </c>
      <c r="AM2913" s="95">
        <v>399</v>
      </c>
      <c r="AN2913" s="95">
        <v>1436326.15</v>
      </c>
      <c r="AO2913" s="95">
        <v>353</v>
      </c>
      <c r="AP2913" s="95">
        <v>1224232.8</v>
      </c>
      <c r="AQ2913" s="72">
        <v>289.23</v>
      </c>
      <c r="AR2913" s="72">
        <v>226.66</v>
      </c>
      <c r="AS2913" s="72">
        <v>515.89</v>
      </c>
      <c r="AT2913" s="95">
        <v>7639055</v>
      </c>
      <c r="AU2913" s="95">
        <v>5739089</v>
      </c>
      <c r="AV2913" s="95">
        <v>2201</v>
      </c>
      <c r="AW2913" s="95">
        <v>2110</v>
      </c>
      <c r="AX2913" s="72">
        <v>318.92</v>
      </c>
      <c r="AY2913" s="72">
        <v>247.22</v>
      </c>
      <c r="AZ2913" s="72">
        <v>566.14</v>
      </c>
      <c r="BA2913" s="95">
        <v>8197432</v>
      </c>
      <c r="BB2913" s="95">
        <v>6043052</v>
      </c>
      <c r="BC2913" s="95">
        <v>2142</v>
      </c>
      <c r="BD2913" s="95">
        <v>2037</v>
      </c>
      <c r="BE2913" s="72">
        <v>339.63</v>
      </c>
      <c r="BF2913" s="72">
        <v>266.39</v>
      </c>
      <c r="BG2913" s="72">
        <v>606.02</v>
      </c>
      <c r="BH2913" s="95">
        <v>8721789</v>
      </c>
      <c r="BI2913" s="95">
        <v>6476515</v>
      </c>
      <c r="BJ2913" s="95">
        <v>2140</v>
      </c>
      <c r="BK2913" s="95">
        <v>2026</v>
      </c>
      <c r="BL2913" s="72">
        <v>335.93</v>
      </c>
      <c r="BM2913" s="72">
        <v>289.44</v>
      </c>
      <c r="BN2913" s="72">
        <v>625.37</v>
      </c>
      <c r="BO2913" s="95">
        <v>8691126</v>
      </c>
      <c r="BP2913" s="95">
        <v>7043800</v>
      </c>
      <c r="BQ2913" s="95">
        <v>2156</v>
      </c>
      <c r="BR2913" s="95">
        <v>2028</v>
      </c>
      <c r="BS2913" s="72">
        <v>343.76</v>
      </c>
      <c r="BT2913" s="72">
        <v>304.45</v>
      </c>
      <c r="BU2913" s="72">
        <v>648.21</v>
      </c>
      <c r="BV2913" s="95">
        <v>9124853.6300000008</v>
      </c>
      <c r="BW2913" s="95">
        <v>7599025.0800000001</v>
      </c>
      <c r="BX2913" s="95">
        <v>2212</v>
      </c>
      <c r="BY2913" s="95">
        <v>2080</v>
      </c>
      <c r="BZ2913" s="95">
        <v>2158</v>
      </c>
      <c r="CA2913" s="95">
        <v>2091</v>
      </c>
      <c r="CB2913" s="95">
        <v>2085</v>
      </c>
      <c r="CC2913" s="95">
        <v>2095</v>
      </c>
      <c r="CD2913" s="95">
        <v>2147</v>
      </c>
      <c r="CE2913" s="72">
        <v>650.75523149000003</v>
      </c>
      <c r="CF2913" s="72">
        <v>676.59346364999999</v>
      </c>
      <c r="CG2913" s="72">
        <v>712.40329333</v>
      </c>
      <c r="CH2913" s="72">
        <v>716.50152150999998</v>
      </c>
      <c r="CI2913" s="72">
        <v>731.52548966999996</v>
      </c>
      <c r="CJ2913" s="96">
        <v>0.79275582440000003</v>
      </c>
      <c r="CK2913" s="96">
        <v>0.83675061969999998</v>
      </c>
      <c r="CL2913" s="96">
        <v>0.85066984619999997</v>
      </c>
      <c r="CM2913" s="96">
        <v>0.87281042850000001</v>
      </c>
      <c r="CN2913" s="96">
        <v>0.88610719540000005</v>
      </c>
      <c r="CO2913" s="96">
        <v>0.94063125280000004</v>
      </c>
      <c r="CP2913" s="96">
        <v>0.90132959150000003</v>
      </c>
      <c r="CQ2913" s="96">
        <v>0.99584056389999998</v>
      </c>
      <c r="CR2913" s="96">
        <v>0.90509414399999999</v>
      </c>
      <c r="CS2913" s="95">
        <v>2352</v>
      </c>
      <c r="CT2913" s="95">
        <v>2358</v>
      </c>
      <c r="CU2913" s="95">
        <v>2372</v>
      </c>
      <c r="CV2913" s="95">
        <v>2372</v>
      </c>
      <c r="CW2913" s="95">
        <v>2457</v>
      </c>
      <c r="CX2913" s="96">
        <v>0.95853056400000003</v>
      </c>
      <c r="CY2913" s="96">
        <v>0.93124347500000004</v>
      </c>
      <c r="CZ2913" s="96">
        <v>0.94497421699999995</v>
      </c>
      <c r="DA2913" s="96">
        <v>0.93074712000000004</v>
      </c>
      <c r="DB2913" s="96">
        <v>0.93785585699999996</v>
      </c>
      <c r="DC2913">
        <v>2013</v>
      </c>
      <c r="DD2913" s="6">
        <v>2056.1999999999998</v>
      </c>
      <c r="DE2913" s="96">
        <v>5.5416073999999997E-3</v>
      </c>
      <c r="DF2913" s="72">
        <v>691.25</v>
      </c>
      <c r="DG2913" s="96">
        <v>1</v>
      </c>
      <c r="DH2913" s="72">
        <v>691.25</v>
      </c>
      <c r="DI2913" s="72">
        <v>633.51143954999998</v>
      </c>
      <c r="DJ2913" s="96">
        <v>1</v>
      </c>
      <c r="DK2913" s="72">
        <v>691.25</v>
      </c>
      <c r="DL2913" s="96">
        <v>1</v>
      </c>
      <c r="DM2913" s="72">
        <v>691.25</v>
      </c>
      <c r="DN2913" s="96">
        <v>1</v>
      </c>
      <c r="DO2913" s="96">
        <v>1.5605000000000001E-2</v>
      </c>
      <c r="DP2913" s="72">
        <v>10.79</v>
      </c>
      <c r="DQ2913" s="72">
        <v>680.46</v>
      </c>
      <c r="DR2913" t="s">
        <v>1788</v>
      </c>
      <c r="DT2913" t="s">
        <v>1783</v>
      </c>
    </row>
    <row r="2914" spans="1:124" x14ac:dyDescent="0.3">
      <c r="A2914" t="s">
        <v>1789</v>
      </c>
      <c r="B2914">
        <v>49060</v>
      </c>
      <c r="C2914" s="95">
        <v>14179</v>
      </c>
      <c r="D2914" s="95">
        <v>51684094</v>
      </c>
      <c r="E2914" s="95">
        <v>12989</v>
      </c>
      <c r="F2914" s="95">
        <v>46176646</v>
      </c>
      <c r="G2914" s="95">
        <v>1267</v>
      </c>
      <c r="H2914" s="95">
        <v>5643112</v>
      </c>
      <c r="I2914" s="95">
        <v>1090</v>
      </c>
      <c r="J2914" s="95">
        <v>4098097</v>
      </c>
      <c r="K2914" s="95">
        <v>14141</v>
      </c>
      <c r="L2914" s="95">
        <v>53769325</v>
      </c>
      <c r="M2914" s="95">
        <v>12764</v>
      </c>
      <c r="N2914" s="95">
        <v>46492776</v>
      </c>
      <c r="O2914" s="95">
        <v>1271</v>
      </c>
      <c r="P2914" s="95">
        <v>5390508</v>
      </c>
      <c r="Q2914" s="95">
        <v>1096</v>
      </c>
      <c r="R2914" s="95">
        <v>4335618</v>
      </c>
      <c r="S2914" s="95">
        <v>14477</v>
      </c>
      <c r="T2914" s="95">
        <v>52179810</v>
      </c>
      <c r="U2914" s="95">
        <v>12813</v>
      </c>
      <c r="V2914" s="95">
        <v>47739656</v>
      </c>
      <c r="W2914" s="95">
        <v>1293</v>
      </c>
      <c r="X2914" s="95">
        <v>6022242</v>
      </c>
      <c r="Y2914" s="95">
        <v>1098</v>
      </c>
      <c r="Z2914" s="95">
        <v>4834022</v>
      </c>
      <c r="AA2914" s="95">
        <v>14387</v>
      </c>
      <c r="AB2914" s="95">
        <v>47159433</v>
      </c>
      <c r="AC2914" s="95">
        <v>12425</v>
      </c>
      <c r="AD2914" s="95">
        <v>48945068</v>
      </c>
      <c r="AE2914" s="95">
        <v>1283</v>
      </c>
      <c r="AF2914" s="95">
        <v>4855705</v>
      </c>
      <c r="AG2914" s="95">
        <v>1086</v>
      </c>
      <c r="AH2914" s="95">
        <v>4476329</v>
      </c>
      <c r="AI2914" s="95">
        <v>14750</v>
      </c>
      <c r="AJ2914" s="95">
        <v>47789958.149999999</v>
      </c>
      <c r="AK2914" s="95">
        <v>12468</v>
      </c>
      <c r="AL2914" s="95">
        <v>49704388.719999999</v>
      </c>
      <c r="AM2914" s="95">
        <v>1326</v>
      </c>
      <c r="AN2914" s="95">
        <v>5297307.55</v>
      </c>
      <c r="AO2914" s="95">
        <v>1138</v>
      </c>
      <c r="AP2914" s="95">
        <v>5190181.18</v>
      </c>
      <c r="AQ2914" s="72">
        <v>309.29000000000002</v>
      </c>
      <c r="AR2914" s="72">
        <v>297.58</v>
      </c>
      <c r="AS2914" s="72">
        <v>606.87</v>
      </c>
      <c r="AT2914" s="95">
        <v>57327206</v>
      </c>
      <c r="AU2914" s="95">
        <v>50274743</v>
      </c>
      <c r="AV2914" s="95">
        <v>15446</v>
      </c>
      <c r="AW2914" s="95">
        <v>14079</v>
      </c>
      <c r="AX2914" s="72">
        <v>319.88</v>
      </c>
      <c r="AY2914" s="72">
        <v>305.61</v>
      </c>
      <c r="AZ2914" s="72">
        <v>625.49</v>
      </c>
      <c r="BA2914" s="95">
        <v>59159833</v>
      </c>
      <c r="BB2914" s="95">
        <v>50828394</v>
      </c>
      <c r="BC2914" s="95">
        <v>15412</v>
      </c>
      <c r="BD2914" s="95">
        <v>13860</v>
      </c>
      <c r="BE2914" s="72">
        <v>307.56</v>
      </c>
      <c r="BF2914" s="72">
        <v>314.94</v>
      </c>
      <c r="BG2914" s="72">
        <v>622.5</v>
      </c>
      <c r="BH2914" s="95">
        <v>58202052</v>
      </c>
      <c r="BI2914" s="95">
        <v>52573678</v>
      </c>
      <c r="BJ2914" s="95">
        <v>15770</v>
      </c>
      <c r="BK2914" s="95">
        <v>13911</v>
      </c>
      <c r="BL2914" s="72">
        <v>276.62</v>
      </c>
      <c r="BM2914" s="72">
        <v>329.49</v>
      </c>
      <c r="BN2914" s="72">
        <v>606.11</v>
      </c>
      <c r="BO2914" s="95">
        <v>52015138</v>
      </c>
      <c r="BP2914" s="95">
        <v>53421397</v>
      </c>
      <c r="BQ2914" s="95">
        <v>15670</v>
      </c>
      <c r="BR2914" s="95">
        <v>13511</v>
      </c>
      <c r="BS2914" s="72">
        <v>275.19</v>
      </c>
      <c r="BT2914" s="72">
        <v>336.22</v>
      </c>
      <c r="BU2914" s="72">
        <v>611.41</v>
      </c>
      <c r="BV2914" s="95">
        <v>53087265.700000003</v>
      </c>
      <c r="BW2914" s="95">
        <v>54894569.899999999</v>
      </c>
      <c r="BX2914" s="95">
        <v>16076</v>
      </c>
      <c r="BY2914" s="95">
        <v>13606</v>
      </c>
      <c r="BZ2914" s="95">
        <v>14794</v>
      </c>
      <c r="CA2914" s="95">
        <v>14664</v>
      </c>
      <c r="CB2914" s="95">
        <v>14874</v>
      </c>
      <c r="CC2914" s="95">
        <v>14645</v>
      </c>
      <c r="CD2914" s="95">
        <v>14868</v>
      </c>
      <c r="CE2914" s="72">
        <v>650.75523149000003</v>
      </c>
      <c r="CF2914" s="72">
        <v>676.59346364999999</v>
      </c>
      <c r="CG2914" s="72">
        <v>712.40329333</v>
      </c>
      <c r="CH2914" s="72">
        <v>716.50152150999998</v>
      </c>
      <c r="CI2914" s="72">
        <v>731.52548966999996</v>
      </c>
      <c r="CJ2914" s="96">
        <v>0.93256261439999999</v>
      </c>
      <c r="CK2914" s="96">
        <v>0.92446946890000004</v>
      </c>
      <c r="CL2914" s="96">
        <v>0.87380281059999998</v>
      </c>
      <c r="CM2914" s="96">
        <v>0.84592981560000002</v>
      </c>
      <c r="CN2914" s="96">
        <v>0.83580136120000004</v>
      </c>
      <c r="CO2914" s="96">
        <v>0.96179001070000003</v>
      </c>
      <c r="CP2914" s="96">
        <v>0.91757369519999998</v>
      </c>
      <c r="CQ2914" s="96">
        <v>0.99584056389999998</v>
      </c>
      <c r="CR2914" s="96">
        <v>0.92140609399999995</v>
      </c>
      <c r="CS2914" s="95">
        <v>13575</v>
      </c>
      <c r="CT2914" s="95">
        <v>13343</v>
      </c>
      <c r="CU2914" s="95">
        <v>13369</v>
      </c>
      <c r="CV2914" s="95">
        <v>12929</v>
      </c>
      <c r="CW2914" s="95">
        <v>13164</v>
      </c>
      <c r="CX2914" s="96">
        <v>0.98635168799999995</v>
      </c>
      <c r="CY2914" s="96">
        <v>0.97732482600000004</v>
      </c>
      <c r="CZ2914" s="96">
        <v>0.96146336799999998</v>
      </c>
      <c r="DA2914" s="96">
        <v>0.94427310499999995</v>
      </c>
      <c r="DB2914" s="96">
        <v>0.93825135599999998</v>
      </c>
      <c r="DC2914">
        <v>2013</v>
      </c>
      <c r="DD2914" s="6">
        <v>13793.4</v>
      </c>
      <c r="DE2914" s="96">
        <v>1.10877027E-2</v>
      </c>
      <c r="DF2914" s="72">
        <v>699.78</v>
      </c>
      <c r="DG2914" s="96">
        <v>1</v>
      </c>
      <c r="DH2914" s="72">
        <v>699.78</v>
      </c>
      <c r="DI2914" s="72">
        <v>718.34796271000005</v>
      </c>
      <c r="DJ2914" s="96">
        <v>1</v>
      </c>
      <c r="DK2914" s="72">
        <v>699.78</v>
      </c>
      <c r="DL2914" s="96">
        <v>1</v>
      </c>
      <c r="DM2914" s="72">
        <v>699.78</v>
      </c>
      <c r="DN2914" s="96">
        <v>1</v>
      </c>
      <c r="DO2914" s="96">
        <v>2.0107E-2</v>
      </c>
      <c r="DP2914" s="72">
        <v>14.07</v>
      </c>
      <c r="DQ2914" s="72">
        <v>685.71</v>
      </c>
      <c r="DR2914" t="s">
        <v>1789</v>
      </c>
      <c r="DT2914" t="s">
        <v>1783</v>
      </c>
    </row>
    <row r="2915" spans="1:124" x14ac:dyDescent="0.3">
      <c r="A2915" t="s">
        <v>1790</v>
      </c>
      <c r="B2915">
        <v>49070</v>
      </c>
      <c r="C2915" s="95">
        <v>6127</v>
      </c>
      <c r="D2915" s="95">
        <v>20166301</v>
      </c>
      <c r="E2915" s="95">
        <v>5875</v>
      </c>
      <c r="F2915" s="95">
        <v>15967638</v>
      </c>
      <c r="G2915" s="95">
        <v>1233</v>
      </c>
      <c r="H2915" s="95">
        <v>3256977</v>
      </c>
      <c r="I2915" s="95">
        <v>1087</v>
      </c>
      <c r="J2915" s="95">
        <v>3042577</v>
      </c>
      <c r="K2915" s="95">
        <v>6087</v>
      </c>
      <c r="L2915" s="95">
        <v>18704189</v>
      </c>
      <c r="M2915" s="95">
        <v>5790</v>
      </c>
      <c r="N2915" s="95">
        <v>16533850</v>
      </c>
      <c r="O2915" s="95">
        <v>1184</v>
      </c>
      <c r="P2915" s="95">
        <v>3568643</v>
      </c>
      <c r="Q2915" s="95">
        <v>1033</v>
      </c>
      <c r="R2915" s="95">
        <v>3284507</v>
      </c>
      <c r="S2915" s="95">
        <v>6174</v>
      </c>
      <c r="T2915" s="95">
        <v>20873309</v>
      </c>
      <c r="U2915" s="95">
        <v>5852</v>
      </c>
      <c r="V2915" s="95">
        <v>17832792</v>
      </c>
      <c r="W2915" s="95">
        <v>1166</v>
      </c>
      <c r="X2915" s="95">
        <v>3218755</v>
      </c>
      <c r="Y2915" s="95">
        <v>1011</v>
      </c>
      <c r="Z2915" s="95">
        <v>3231005</v>
      </c>
      <c r="AA2915" s="95">
        <v>6194</v>
      </c>
      <c r="AB2915" s="95">
        <v>19490581</v>
      </c>
      <c r="AC2915" s="95">
        <v>5872</v>
      </c>
      <c r="AD2915" s="95">
        <v>19520366</v>
      </c>
      <c r="AE2915" s="95">
        <v>1165</v>
      </c>
      <c r="AF2915" s="95">
        <v>3434470</v>
      </c>
      <c r="AG2915" s="95">
        <v>1009</v>
      </c>
      <c r="AH2915" s="95">
        <v>3482376</v>
      </c>
      <c r="AI2915" s="95">
        <v>6324</v>
      </c>
      <c r="AJ2915" s="95">
        <v>21176940</v>
      </c>
      <c r="AK2915" s="95">
        <v>5980</v>
      </c>
      <c r="AL2915" s="95">
        <v>20105160.77</v>
      </c>
      <c r="AM2915" s="95">
        <v>1142</v>
      </c>
      <c r="AN2915" s="95">
        <v>4117834</v>
      </c>
      <c r="AO2915" s="95">
        <v>998</v>
      </c>
      <c r="AP2915" s="95">
        <v>3692740</v>
      </c>
      <c r="AQ2915" s="72">
        <v>265.20999999999998</v>
      </c>
      <c r="AR2915" s="72">
        <v>227.55</v>
      </c>
      <c r="AS2915" s="72">
        <v>492.76</v>
      </c>
      <c r="AT2915" s="95">
        <v>23423278</v>
      </c>
      <c r="AU2915" s="95">
        <v>19010215</v>
      </c>
      <c r="AV2915" s="95">
        <v>7360</v>
      </c>
      <c r="AW2915" s="95">
        <v>6962</v>
      </c>
      <c r="AX2915" s="72">
        <v>255.27</v>
      </c>
      <c r="AY2915" s="72">
        <v>242.05</v>
      </c>
      <c r="AZ2915" s="72">
        <v>497.32</v>
      </c>
      <c r="BA2915" s="95">
        <v>22272832</v>
      </c>
      <c r="BB2915" s="95">
        <v>19818357</v>
      </c>
      <c r="BC2915" s="95">
        <v>7271</v>
      </c>
      <c r="BD2915" s="95">
        <v>6823</v>
      </c>
      <c r="BE2915" s="72">
        <v>273.52</v>
      </c>
      <c r="BF2915" s="72">
        <v>255.77</v>
      </c>
      <c r="BG2915" s="72">
        <v>529.29</v>
      </c>
      <c r="BH2915" s="95">
        <v>24092064</v>
      </c>
      <c r="BI2915" s="95">
        <v>21063797</v>
      </c>
      <c r="BJ2915" s="95">
        <v>7340</v>
      </c>
      <c r="BK2915" s="95">
        <v>6863</v>
      </c>
      <c r="BL2915" s="72">
        <v>259.60000000000002</v>
      </c>
      <c r="BM2915" s="72">
        <v>278.58</v>
      </c>
      <c r="BN2915" s="72">
        <v>538.17999999999995</v>
      </c>
      <c r="BO2915" s="95">
        <v>22925051</v>
      </c>
      <c r="BP2915" s="95">
        <v>23002742</v>
      </c>
      <c r="BQ2915" s="95">
        <v>7359</v>
      </c>
      <c r="BR2915" s="95">
        <v>6881</v>
      </c>
      <c r="BS2915" s="72">
        <v>282.33</v>
      </c>
      <c r="BT2915" s="72">
        <v>284.2</v>
      </c>
      <c r="BU2915" s="72">
        <v>566.53</v>
      </c>
      <c r="BV2915" s="95">
        <v>25294774</v>
      </c>
      <c r="BW2915" s="95">
        <v>23797900.77</v>
      </c>
      <c r="BX2915" s="95">
        <v>7466</v>
      </c>
      <c r="BY2915" s="95">
        <v>6978</v>
      </c>
      <c r="BZ2915" s="95">
        <v>7170</v>
      </c>
      <c r="CA2915" s="95">
        <v>7055</v>
      </c>
      <c r="CB2915" s="95">
        <v>7110</v>
      </c>
      <c r="CC2915" s="95">
        <v>7132</v>
      </c>
      <c r="CD2915" s="95">
        <v>7227</v>
      </c>
      <c r="CE2915" s="72">
        <v>650.75523149000003</v>
      </c>
      <c r="CF2915" s="72">
        <v>676.59346364999999</v>
      </c>
      <c r="CG2915" s="72">
        <v>712.40329333</v>
      </c>
      <c r="CH2915" s="72">
        <v>716.50152150999998</v>
      </c>
      <c r="CI2915" s="72">
        <v>731.52548966999996</v>
      </c>
      <c r="CJ2915" s="96">
        <v>0.75721250659999995</v>
      </c>
      <c r="CK2915" s="96">
        <v>0.7350351825</v>
      </c>
      <c r="CL2915" s="96">
        <v>0.74296399940000002</v>
      </c>
      <c r="CM2915" s="96">
        <v>0.75112192209999995</v>
      </c>
      <c r="CN2915" s="96">
        <v>0.77445011559999999</v>
      </c>
      <c r="CO2915" s="96">
        <v>0.92266808199999994</v>
      </c>
      <c r="CP2915" s="96">
        <v>0.81519753409999995</v>
      </c>
      <c r="CQ2915" s="96">
        <v>0.99584056389999998</v>
      </c>
      <c r="CR2915" s="96">
        <v>0.81860234180000002</v>
      </c>
      <c r="CS2915" s="95">
        <v>10964</v>
      </c>
      <c r="CT2915" s="95">
        <v>11033</v>
      </c>
      <c r="CU2915" s="95">
        <v>11047</v>
      </c>
      <c r="CV2915" s="95">
        <v>11110</v>
      </c>
      <c r="CW2915" s="95">
        <v>11414</v>
      </c>
      <c r="CX2915" s="96">
        <v>0.91837391499999999</v>
      </c>
      <c r="CY2915" s="96">
        <v>0.92688667300000005</v>
      </c>
      <c r="CZ2915" s="96">
        <v>0.92743008599999999</v>
      </c>
      <c r="DA2915" s="96">
        <v>0.92071789299999995</v>
      </c>
      <c r="DB2915" s="96">
        <v>0.92000453500000001</v>
      </c>
      <c r="DC2915">
        <v>2013</v>
      </c>
      <c r="DD2915" s="6">
        <v>6901.4</v>
      </c>
      <c r="DE2915" s="96">
        <v>1.08194928E-2</v>
      </c>
      <c r="DF2915" s="72">
        <v>621.88</v>
      </c>
      <c r="DG2915" s="96">
        <v>1</v>
      </c>
      <c r="DH2915" s="72">
        <v>621.88</v>
      </c>
      <c r="DI2915" s="72">
        <v>647.14220183999998</v>
      </c>
      <c r="DJ2915" s="96">
        <v>1</v>
      </c>
      <c r="DK2915" s="72">
        <v>621.88</v>
      </c>
      <c r="DL2915" s="96">
        <v>1</v>
      </c>
      <c r="DM2915" s="72">
        <v>621.88</v>
      </c>
      <c r="DN2915" s="96">
        <v>0.65570187420000003</v>
      </c>
      <c r="DO2915" s="96">
        <v>3.6602000000000003E-2</v>
      </c>
      <c r="DP2915" s="72">
        <v>14.93</v>
      </c>
      <c r="DQ2915" s="72">
        <v>606.95000000000005</v>
      </c>
      <c r="DR2915" t="s">
        <v>1790</v>
      </c>
      <c r="DT2915" t="s">
        <v>1783</v>
      </c>
    </row>
    <row r="2916" spans="1:124" x14ac:dyDescent="0.3">
      <c r="A2916" t="s">
        <v>698</v>
      </c>
      <c r="B2916">
        <v>49080</v>
      </c>
      <c r="C2916" s="95">
        <v>1013</v>
      </c>
      <c r="D2916" s="95">
        <v>4481451</v>
      </c>
      <c r="E2916" s="95">
        <v>964</v>
      </c>
      <c r="F2916" s="95">
        <v>3310322</v>
      </c>
      <c r="G2916" s="95">
        <v>132</v>
      </c>
      <c r="H2916" s="95">
        <v>694486</v>
      </c>
      <c r="I2916" s="95">
        <v>118</v>
      </c>
      <c r="J2916" s="95">
        <v>481008</v>
      </c>
      <c r="K2916" s="95">
        <v>1018</v>
      </c>
      <c r="L2916" s="95">
        <v>5824060</v>
      </c>
      <c r="M2916" s="95">
        <v>972</v>
      </c>
      <c r="N2916" s="95">
        <v>3207141</v>
      </c>
      <c r="O2916" s="95">
        <v>136</v>
      </c>
      <c r="P2916" s="95">
        <v>364851</v>
      </c>
      <c r="Q2916" s="95">
        <v>122</v>
      </c>
      <c r="R2916" s="95">
        <v>468161</v>
      </c>
      <c r="S2916" s="95">
        <v>1020</v>
      </c>
      <c r="T2916" s="95">
        <v>4962549</v>
      </c>
      <c r="U2916" s="95">
        <v>974</v>
      </c>
      <c r="V2916" s="95">
        <v>3646725</v>
      </c>
      <c r="W2916" s="95">
        <v>144</v>
      </c>
      <c r="X2916" s="95">
        <v>485920</v>
      </c>
      <c r="Y2916" s="95">
        <v>128</v>
      </c>
      <c r="Z2916" s="95">
        <v>544095</v>
      </c>
      <c r="AA2916" s="95">
        <v>1039</v>
      </c>
      <c r="AB2916" s="95">
        <v>4523175</v>
      </c>
      <c r="AC2916" s="95">
        <v>992</v>
      </c>
      <c r="AD2916" s="95">
        <v>3704157</v>
      </c>
      <c r="AE2916" s="95">
        <v>145</v>
      </c>
      <c r="AF2916" s="95">
        <v>688943</v>
      </c>
      <c r="AG2916" s="95">
        <v>133</v>
      </c>
      <c r="AH2916" s="95">
        <v>612492</v>
      </c>
      <c r="AI2916" s="95">
        <v>1056</v>
      </c>
      <c r="AJ2916" s="95">
        <v>4896330.04</v>
      </c>
      <c r="AK2916" s="95">
        <v>1011</v>
      </c>
      <c r="AL2916" s="95">
        <v>4072341.01</v>
      </c>
      <c r="AM2916" s="95">
        <v>144</v>
      </c>
      <c r="AN2916" s="95">
        <v>695441.09</v>
      </c>
      <c r="AO2916" s="95">
        <v>134</v>
      </c>
      <c r="AP2916" s="95">
        <v>733331.13</v>
      </c>
      <c r="AQ2916" s="72">
        <v>376.71</v>
      </c>
      <c r="AR2916" s="72">
        <v>292</v>
      </c>
      <c r="AS2916" s="72">
        <v>668.71</v>
      </c>
      <c r="AT2916" s="95">
        <v>5175937</v>
      </c>
      <c r="AU2916" s="95">
        <v>3791330</v>
      </c>
      <c r="AV2916" s="95">
        <v>1145</v>
      </c>
      <c r="AW2916" s="95">
        <v>1082</v>
      </c>
      <c r="AX2916" s="72">
        <v>446.92</v>
      </c>
      <c r="AY2916" s="72">
        <v>279.95999999999998</v>
      </c>
      <c r="AZ2916" s="72">
        <v>726.88</v>
      </c>
      <c r="BA2916" s="95">
        <v>6188911</v>
      </c>
      <c r="BB2916" s="95">
        <v>3675302</v>
      </c>
      <c r="BC2916" s="95">
        <v>1154</v>
      </c>
      <c r="BD2916" s="95">
        <v>1094</v>
      </c>
      <c r="BE2916" s="72">
        <v>390.07</v>
      </c>
      <c r="BF2916" s="72">
        <v>316.91000000000003</v>
      </c>
      <c r="BG2916" s="72">
        <v>706.98</v>
      </c>
      <c r="BH2916" s="95">
        <v>5448469</v>
      </c>
      <c r="BI2916" s="95">
        <v>4190820</v>
      </c>
      <c r="BJ2916" s="95">
        <v>1164</v>
      </c>
      <c r="BK2916" s="95">
        <v>1102</v>
      </c>
      <c r="BL2916" s="72">
        <v>366.84</v>
      </c>
      <c r="BM2916" s="72">
        <v>319.75</v>
      </c>
      <c r="BN2916" s="72">
        <v>686.59</v>
      </c>
      <c r="BO2916" s="95">
        <v>5212118</v>
      </c>
      <c r="BP2916" s="95">
        <v>4316649</v>
      </c>
      <c r="BQ2916" s="95">
        <v>1184</v>
      </c>
      <c r="BR2916" s="95">
        <v>1125</v>
      </c>
      <c r="BS2916" s="72">
        <v>388.32</v>
      </c>
      <c r="BT2916" s="72">
        <v>349.76</v>
      </c>
      <c r="BU2916" s="72">
        <v>738.08</v>
      </c>
      <c r="BV2916" s="95">
        <v>5591771.1299999999</v>
      </c>
      <c r="BW2916" s="95">
        <v>4805672.1399999997</v>
      </c>
      <c r="BX2916" s="95">
        <v>1200</v>
      </c>
      <c r="BY2916" s="95">
        <v>1145</v>
      </c>
      <c r="BZ2916" s="95">
        <v>1115</v>
      </c>
      <c r="CA2916" s="95">
        <v>1125</v>
      </c>
      <c r="CB2916" s="95">
        <v>1134</v>
      </c>
      <c r="CC2916" s="95">
        <v>1156</v>
      </c>
      <c r="CD2916" s="95">
        <v>1173</v>
      </c>
      <c r="CE2916" s="72">
        <v>650.75523149000003</v>
      </c>
      <c r="CF2916" s="72">
        <v>676.59346364999999</v>
      </c>
      <c r="CG2916" s="72">
        <v>712.40329333</v>
      </c>
      <c r="CH2916" s="72">
        <v>716.50152150999998</v>
      </c>
      <c r="CI2916" s="72">
        <v>731.52548966999996</v>
      </c>
      <c r="CJ2916" s="96">
        <v>1.0275906633</v>
      </c>
      <c r="CK2916" s="96">
        <v>1.0743231188</v>
      </c>
      <c r="CL2916" s="96">
        <v>0.99238732699999999</v>
      </c>
      <c r="CM2916" s="96">
        <v>0.95825337330000004</v>
      </c>
      <c r="CN2916" s="96">
        <v>1.0089600572999999</v>
      </c>
      <c r="CO2916" s="96">
        <v>0.91493027760000001</v>
      </c>
      <c r="CP2916" s="96">
        <v>1.1064262848999999</v>
      </c>
      <c r="CQ2916" s="96">
        <v>0.99584056389999998</v>
      </c>
      <c r="CR2916" s="96">
        <v>1.1110474578</v>
      </c>
      <c r="CS2916" s="95">
        <v>979</v>
      </c>
      <c r="CT2916" s="95">
        <v>964</v>
      </c>
      <c r="CU2916" s="95">
        <v>986</v>
      </c>
      <c r="CV2916" s="95">
        <v>1001</v>
      </c>
      <c r="CW2916" s="95">
        <v>1012</v>
      </c>
      <c r="CX2916" s="96">
        <v>0.90713928300000002</v>
      </c>
      <c r="CY2916" s="96">
        <v>0.92541632500000004</v>
      </c>
      <c r="CZ2916" s="96">
        <v>0.94721819799999996</v>
      </c>
      <c r="DA2916" s="96">
        <v>0.89873429800000004</v>
      </c>
      <c r="DB2916" s="96">
        <v>0.89704008000000002</v>
      </c>
      <c r="DC2916">
        <v>2013</v>
      </c>
      <c r="DD2916" s="6">
        <v>1109.5999999999999</v>
      </c>
      <c r="DE2916" s="96">
        <v>9.6764711000000003E-3</v>
      </c>
      <c r="DF2916" s="72">
        <v>845.02</v>
      </c>
      <c r="DG2916" s="96">
        <v>1</v>
      </c>
      <c r="DH2916" s="72">
        <v>845.02</v>
      </c>
      <c r="DI2916" s="72">
        <v>647.14220183999998</v>
      </c>
      <c r="DJ2916" s="96">
        <v>1</v>
      </c>
      <c r="DK2916" s="72">
        <v>845.02</v>
      </c>
      <c r="DL2916" s="96">
        <v>1</v>
      </c>
      <c r="DM2916" s="72">
        <v>845.02</v>
      </c>
      <c r="DN2916" s="96">
        <v>0.85100347489999995</v>
      </c>
      <c r="DO2916" s="96">
        <v>2.8202000000000001E-2</v>
      </c>
      <c r="DP2916" s="72">
        <v>20.28</v>
      </c>
      <c r="DQ2916" s="72">
        <v>824.74</v>
      </c>
      <c r="DR2916" t="s">
        <v>698</v>
      </c>
      <c r="DT2916" t="s">
        <v>1783</v>
      </c>
    </row>
    <row r="2917" spans="1:124" x14ac:dyDescent="0.3">
      <c r="A2917" t="s">
        <v>1791</v>
      </c>
      <c r="B2917">
        <v>49088</v>
      </c>
      <c r="C2917" s="95">
        <v>2809</v>
      </c>
      <c r="D2917" s="95">
        <v>9224008</v>
      </c>
      <c r="E2917" s="95">
        <v>2727</v>
      </c>
      <c r="F2917" s="95">
        <v>6913933</v>
      </c>
      <c r="G2917" s="95">
        <v>542</v>
      </c>
      <c r="H2917" s="95">
        <v>1269221</v>
      </c>
      <c r="I2917" s="95">
        <v>484</v>
      </c>
      <c r="J2917" s="95">
        <v>1150112</v>
      </c>
      <c r="K2917" s="95">
        <v>2668</v>
      </c>
      <c r="L2917" s="95">
        <v>8720467</v>
      </c>
      <c r="M2917" s="95">
        <v>2568</v>
      </c>
      <c r="N2917" s="95">
        <v>7366549</v>
      </c>
      <c r="O2917" s="95">
        <v>515</v>
      </c>
      <c r="P2917" s="95">
        <v>820376</v>
      </c>
      <c r="Q2917" s="95">
        <v>456</v>
      </c>
      <c r="R2917" s="95">
        <v>1009700</v>
      </c>
      <c r="S2917" s="95">
        <v>2588</v>
      </c>
      <c r="T2917" s="95">
        <v>8482909</v>
      </c>
      <c r="U2917" s="95">
        <v>2470</v>
      </c>
      <c r="V2917" s="95">
        <v>7511284</v>
      </c>
      <c r="W2917" s="95">
        <v>522</v>
      </c>
      <c r="X2917" s="95">
        <v>1522523</v>
      </c>
      <c r="Y2917" s="95">
        <v>463</v>
      </c>
      <c r="Z2917" s="95">
        <v>1156038</v>
      </c>
      <c r="AA2917" s="95">
        <v>2524</v>
      </c>
      <c r="AB2917" s="95">
        <v>8473996</v>
      </c>
      <c r="AC2917" s="95">
        <v>2414</v>
      </c>
      <c r="AD2917" s="95">
        <v>7742745</v>
      </c>
      <c r="AE2917" s="95">
        <v>543</v>
      </c>
      <c r="AF2917" s="95">
        <v>1465545</v>
      </c>
      <c r="AG2917" s="95">
        <v>484</v>
      </c>
      <c r="AH2917" s="95">
        <v>1510891</v>
      </c>
      <c r="AI2917" s="95">
        <v>2556</v>
      </c>
      <c r="AJ2917" s="95">
        <v>8277730.4299999997</v>
      </c>
      <c r="AK2917" s="95">
        <v>2431</v>
      </c>
      <c r="AL2917" s="95">
        <v>8270074.2199999997</v>
      </c>
      <c r="AM2917" s="95">
        <v>566</v>
      </c>
      <c r="AN2917" s="95">
        <v>1961508</v>
      </c>
      <c r="AO2917" s="95">
        <v>502</v>
      </c>
      <c r="AP2917" s="95">
        <v>1576862.11</v>
      </c>
      <c r="AQ2917" s="72">
        <v>260.95</v>
      </c>
      <c r="AR2917" s="72">
        <v>209.28</v>
      </c>
      <c r="AS2917" s="72">
        <v>470.23</v>
      </c>
      <c r="AT2917" s="95">
        <v>10493229</v>
      </c>
      <c r="AU2917" s="95">
        <v>8064045</v>
      </c>
      <c r="AV2917" s="95">
        <v>3351</v>
      </c>
      <c r="AW2917" s="95">
        <v>3211</v>
      </c>
      <c r="AX2917" s="72">
        <v>249.79</v>
      </c>
      <c r="AY2917" s="72">
        <v>230.83</v>
      </c>
      <c r="AZ2917" s="72">
        <v>480.62</v>
      </c>
      <c r="BA2917" s="95">
        <v>9540843</v>
      </c>
      <c r="BB2917" s="95">
        <v>8376249</v>
      </c>
      <c r="BC2917" s="95">
        <v>3183</v>
      </c>
      <c r="BD2917" s="95">
        <v>3024</v>
      </c>
      <c r="BE2917" s="72">
        <v>268.10000000000002</v>
      </c>
      <c r="BF2917" s="72">
        <v>246.26</v>
      </c>
      <c r="BG2917" s="72">
        <v>514.36</v>
      </c>
      <c r="BH2917" s="95">
        <v>10005432</v>
      </c>
      <c r="BI2917" s="95">
        <v>8667322</v>
      </c>
      <c r="BJ2917" s="95">
        <v>3110</v>
      </c>
      <c r="BK2917" s="95">
        <v>2933</v>
      </c>
      <c r="BL2917" s="72">
        <v>270.07</v>
      </c>
      <c r="BM2917" s="72">
        <v>266.08999999999997</v>
      </c>
      <c r="BN2917" s="72">
        <v>536.16</v>
      </c>
      <c r="BO2917" s="95">
        <v>9939541</v>
      </c>
      <c r="BP2917" s="95">
        <v>9253636</v>
      </c>
      <c r="BQ2917" s="95">
        <v>3067</v>
      </c>
      <c r="BR2917" s="95">
        <v>2898</v>
      </c>
      <c r="BS2917" s="72">
        <v>273.31</v>
      </c>
      <c r="BT2917" s="72">
        <v>279.77</v>
      </c>
      <c r="BU2917" s="72">
        <v>553.08000000000004</v>
      </c>
      <c r="BV2917" s="95">
        <v>10239238.43</v>
      </c>
      <c r="BW2917" s="95">
        <v>9846936.3300000001</v>
      </c>
      <c r="BX2917" s="95">
        <v>3122</v>
      </c>
      <c r="BY2917" s="95">
        <v>2933</v>
      </c>
      <c r="BZ2917" s="95">
        <v>3284</v>
      </c>
      <c r="CA2917" s="95">
        <v>3106</v>
      </c>
      <c r="CB2917" s="95">
        <v>3025</v>
      </c>
      <c r="CC2917" s="95">
        <v>2987</v>
      </c>
      <c r="CD2917" s="95">
        <v>3030</v>
      </c>
      <c r="CE2917" s="72">
        <v>650.75523149000003</v>
      </c>
      <c r="CF2917" s="72">
        <v>676.59346364999999</v>
      </c>
      <c r="CG2917" s="72">
        <v>712.40329333</v>
      </c>
      <c r="CH2917" s="72">
        <v>716.50152150999998</v>
      </c>
      <c r="CI2917" s="72">
        <v>731.52548966999996</v>
      </c>
      <c r="CJ2917" s="96">
        <v>0.72259119439999997</v>
      </c>
      <c r="CK2917" s="96">
        <v>0.71035270930000005</v>
      </c>
      <c r="CL2917" s="96">
        <v>0.72200676890000004</v>
      </c>
      <c r="CM2917" s="96">
        <v>0.74830266779999999</v>
      </c>
      <c r="CN2917" s="96">
        <v>0.75606388000000002</v>
      </c>
      <c r="CO2917" s="96">
        <v>0.97854589209999998</v>
      </c>
      <c r="CP2917" s="96">
        <v>0.74790916809999997</v>
      </c>
      <c r="CQ2917" s="96">
        <v>0.99584056389999998</v>
      </c>
      <c r="CR2917" s="96">
        <v>0.7510329348</v>
      </c>
      <c r="CS2917" s="95">
        <v>1007</v>
      </c>
      <c r="CT2917" s="95">
        <v>1016</v>
      </c>
      <c r="CU2917" s="95">
        <v>1105</v>
      </c>
      <c r="CV2917" s="95">
        <v>1124</v>
      </c>
      <c r="CW2917" s="95">
        <v>1114</v>
      </c>
      <c r="CX2917" s="96">
        <v>0.90177147199999996</v>
      </c>
      <c r="CY2917" s="96">
        <v>0.94636323099999997</v>
      </c>
      <c r="CZ2917" s="96">
        <v>1.000511406</v>
      </c>
      <c r="DA2917" s="96">
        <v>1.029248508</v>
      </c>
      <c r="DB2917" s="96">
        <v>1.0043518090000001</v>
      </c>
      <c r="DC2917">
        <v>2013</v>
      </c>
      <c r="DD2917" s="6">
        <v>2999.8</v>
      </c>
      <c r="DE2917" s="96">
        <v>5.5961962000000004E-3</v>
      </c>
      <c r="DF2917" s="72">
        <v>573.55999999999995</v>
      </c>
      <c r="DG2917" s="96">
        <v>1</v>
      </c>
      <c r="DH2917" s="72">
        <v>573.55999999999995</v>
      </c>
      <c r="DI2917" s="72">
        <v>633.51143954999998</v>
      </c>
      <c r="DJ2917" s="96">
        <v>1</v>
      </c>
      <c r="DK2917" s="72">
        <v>573.55999999999995</v>
      </c>
      <c r="DL2917" s="96">
        <v>1</v>
      </c>
      <c r="DM2917" s="72">
        <v>573.55999999999995</v>
      </c>
      <c r="DN2917" s="96">
        <v>1</v>
      </c>
      <c r="DO2917" s="96">
        <v>1.4174000000000001E-2</v>
      </c>
      <c r="DP2917" s="72">
        <v>8.1300000000000008</v>
      </c>
      <c r="DQ2917" s="72">
        <v>565.42999999999995</v>
      </c>
      <c r="DR2917" t="s">
        <v>1791</v>
      </c>
      <c r="DT2917" t="s">
        <v>1783</v>
      </c>
    </row>
    <row r="2918" spans="1:124" x14ac:dyDescent="0.3">
      <c r="A2918" t="s">
        <v>1395</v>
      </c>
      <c r="B2918">
        <v>49090</v>
      </c>
      <c r="C2918" s="95">
        <v>8670</v>
      </c>
      <c r="D2918" s="95">
        <v>24419298</v>
      </c>
      <c r="E2918" s="95">
        <v>8365</v>
      </c>
      <c r="F2918" s="95">
        <v>21260512</v>
      </c>
      <c r="G2918" s="95">
        <v>1611</v>
      </c>
      <c r="H2918" s="95">
        <v>3987395</v>
      </c>
      <c r="I2918" s="95">
        <v>1362</v>
      </c>
      <c r="J2918" s="95">
        <v>3594726</v>
      </c>
      <c r="K2918" s="95">
        <v>8633</v>
      </c>
      <c r="L2918" s="95">
        <v>26289666</v>
      </c>
      <c r="M2918" s="95">
        <v>8272</v>
      </c>
      <c r="N2918" s="95">
        <v>22765735</v>
      </c>
      <c r="O2918" s="95">
        <v>1585</v>
      </c>
      <c r="P2918" s="95">
        <v>4135010</v>
      </c>
      <c r="Q2918" s="95">
        <v>1341</v>
      </c>
      <c r="R2918" s="95">
        <v>3649288</v>
      </c>
      <c r="S2918" s="95">
        <v>8650</v>
      </c>
      <c r="T2918" s="95">
        <v>27797660</v>
      </c>
      <c r="U2918" s="95">
        <v>8235</v>
      </c>
      <c r="V2918" s="95">
        <v>23054681</v>
      </c>
      <c r="W2918" s="95">
        <v>1575</v>
      </c>
      <c r="X2918" s="95">
        <v>4175007</v>
      </c>
      <c r="Y2918" s="95">
        <v>1316</v>
      </c>
      <c r="Z2918" s="95">
        <v>3819781</v>
      </c>
      <c r="AA2918" s="95">
        <v>8787</v>
      </c>
      <c r="AB2918" s="95">
        <v>26703036</v>
      </c>
      <c r="AC2918" s="95">
        <v>8298</v>
      </c>
      <c r="AD2918" s="95">
        <v>25789473</v>
      </c>
      <c r="AE2918" s="95">
        <v>1528</v>
      </c>
      <c r="AF2918" s="95">
        <v>3906113</v>
      </c>
      <c r="AG2918" s="95">
        <v>1273</v>
      </c>
      <c r="AH2918" s="95">
        <v>4104984</v>
      </c>
      <c r="AI2918" s="95">
        <v>9026</v>
      </c>
      <c r="AJ2918" s="95">
        <v>27186428.760000002</v>
      </c>
      <c r="AK2918" s="95">
        <v>8492</v>
      </c>
      <c r="AL2918" s="95">
        <v>27099704.489999998</v>
      </c>
      <c r="AM2918" s="95">
        <v>1517</v>
      </c>
      <c r="AN2918" s="95">
        <v>4136405</v>
      </c>
      <c r="AO2918" s="95">
        <v>1256</v>
      </c>
      <c r="AP2918" s="95">
        <v>4418852.76</v>
      </c>
      <c r="AQ2918" s="72">
        <v>230.25</v>
      </c>
      <c r="AR2918" s="72">
        <v>212.94</v>
      </c>
      <c r="AS2918" s="72">
        <v>443.19</v>
      </c>
      <c r="AT2918" s="95">
        <v>28406693</v>
      </c>
      <c r="AU2918" s="95">
        <v>24855238</v>
      </c>
      <c r="AV2918" s="95">
        <v>10281</v>
      </c>
      <c r="AW2918" s="95">
        <v>9727</v>
      </c>
      <c r="AX2918" s="72">
        <v>248.13</v>
      </c>
      <c r="AY2918" s="72">
        <v>228.99</v>
      </c>
      <c r="AZ2918" s="72">
        <v>477.12</v>
      </c>
      <c r="BA2918" s="95">
        <v>30424676</v>
      </c>
      <c r="BB2918" s="95">
        <v>26415023</v>
      </c>
      <c r="BC2918" s="95">
        <v>10218</v>
      </c>
      <c r="BD2918" s="95">
        <v>9613</v>
      </c>
      <c r="BE2918" s="72">
        <v>260.58</v>
      </c>
      <c r="BF2918" s="72">
        <v>234.48</v>
      </c>
      <c r="BG2918" s="72">
        <v>495.06</v>
      </c>
      <c r="BH2918" s="95">
        <v>31972667</v>
      </c>
      <c r="BI2918" s="95">
        <v>26874462</v>
      </c>
      <c r="BJ2918" s="95">
        <v>10225</v>
      </c>
      <c r="BK2918" s="95">
        <v>9551</v>
      </c>
      <c r="BL2918" s="72">
        <v>247.29</v>
      </c>
      <c r="BM2918" s="72">
        <v>260.29000000000002</v>
      </c>
      <c r="BN2918" s="72">
        <v>507.58</v>
      </c>
      <c r="BO2918" s="95">
        <v>30609149</v>
      </c>
      <c r="BP2918" s="95">
        <v>29894457</v>
      </c>
      <c r="BQ2918" s="95">
        <v>10315</v>
      </c>
      <c r="BR2918" s="95">
        <v>9571</v>
      </c>
      <c r="BS2918" s="72">
        <v>247.58</v>
      </c>
      <c r="BT2918" s="72">
        <v>269.44</v>
      </c>
      <c r="BU2918" s="72">
        <v>517.02</v>
      </c>
      <c r="BV2918" s="95">
        <v>31322833.760000002</v>
      </c>
      <c r="BW2918" s="95">
        <v>31518557.25</v>
      </c>
      <c r="BX2918" s="95">
        <v>10543</v>
      </c>
      <c r="BY2918" s="95">
        <v>9748</v>
      </c>
      <c r="BZ2918" s="95">
        <v>10017</v>
      </c>
      <c r="CA2918" s="95">
        <v>9926</v>
      </c>
      <c r="CB2918" s="95">
        <v>9900</v>
      </c>
      <c r="CC2918" s="95">
        <v>9962</v>
      </c>
      <c r="CD2918" s="95">
        <v>10154</v>
      </c>
      <c r="CE2918" s="72">
        <v>650.75523149000003</v>
      </c>
      <c r="CF2918" s="72">
        <v>676.59346364999999</v>
      </c>
      <c r="CG2918" s="72">
        <v>712.40329333</v>
      </c>
      <c r="CH2918" s="72">
        <v>716.50152150999998</v>
      </c>
      <c r="CI2918" s="72">
        <v>731.52548966999996</v>
      </c>
      <c r="CJ2918" s="96">
        <v>0.68103947310000001</v>
      </c>
      <c r="CK2918" s="96">
        <v>0.70517973590000005</v>
      </c>
      <c r="CL2918" s="96">
        <v>0.69491537260000003</v>
      </c>
      <c r="CM2918" s="96">
        <v>0.70841440629999997</v>
      </c>
      <c r="CN2918" s="96">
        <v>0.70676963049999997</v>
      </c>
      <c r="CO2918" s="96">
        <v>0.88488988329999996</v>
      </c>
      <c r="CP2918" s="96">
        <v>0.79022682580000003</v>
      </c>
      <c r="CQ2918" s="96">
        <v>0.99584056389999998</v>
      </c>
      <c r="CR2918" s="96">
        <v>0.79352733929999997</v>
      </c>
      <c r="CS2918" s="95">
        <v>9770</v>
      </c>
      <c r="CT2918" s="95">
        <v>9654</v>
      </c>
      <c r="CU2918" s="95">
        <v>9619</v>
      </c>
      <c r="CV2918" s="95">
        <v>9749</v>
      </c>
      <c r="CW2918" s="95">
        <v>10032</v>
      </c>
      <c r="CX2918" s="96">
        <v>0.90554068300000001</v>
      </c>
      <c r="CY2918" s="96">
        <v>0.891558831</v>
      </c>
      <c r="CZ2918" s="96">
        <v>0.88168571200000001</v>
      </c>
      <c r="DA2918" s="96">
        <v>0.86688175499999998</v>
      </c>
      <c r="DB2918" s="96">
        <v>0.87893312800000001</v>
      </c>
      <c r="DC2918">
        <v>2013</v>
      </c>
      <c r="DD2918" s="6">
        <v>9642</v>
      </c>
      <c r="DE2918" s="96">
        <v>9.7792778999999993E-3</v>
      </c>
      <c r="DF2918" s="72">
        <v>603.46</v>
      </c>
      <c r="DG2918" s="96">
        <v>1</v>
      </c>
      <c r="DH2918" s="72">
        <v>603.46</v>
      </c>
      <c r="DI2918" s="72">
        <v>633.51143954999998</v>
      </c>
      <c r="DJ2918" s="96">
        <v>1</v>
      </c>
      <c r="DK2918" s="72">
        <v>603.46</v>
      </c>
      <c r="DL2918" s="96">
        <v>1</v>
      </c>
      <c r="DM2918" s="72">
        <v>603.46</v>
      </c>
      <c r="DN2918" s="96">
        <v>1</v>
      </c>
      <c r="DO2918" s="96">
        <v>1.958E-2</v>
      </c>
      <c r="DP2918" s="72">
        <v>11.82</v>
      </c>
      <c r="DQ2918" s="72">
        <v>591.64</v>
      </c>
      <c r="DR2918" t="s">
        <v>1395</v>
      </c>
      <c r="DT2918" t="s">
        <v>1783</v>
      </c>
    </row>
    <row r="2919" spans="1:124" x14ac:dyDescent="0.3">
      <c r="A2919" t="s">
        <v>1792</v>
      </c>
      <c r="B2919">
        <v>49100</v>
      </c>
      <c r="C2919" s="95">
        <v>1013</v>
      </c>
      <c r="D2919" s="95">
        <v>4323712</v>
      </c>
      <c r="E2919" s="95">
        <v>995</v>
      </c>
      <c r="F2919" s="95">
        <v>3630143</v>
      </c>
      <c r="G2919" s="95">
        <v>350</v>
      </c>
      <c r="H2919" s="95">
        <v>836715</v>
      </c>
      <c r="I2919" s="95">
        <v>311</v>
      </c>
      <c r="J2919" s="95">
        <v>878526</v>
      </c>
      <c r="K2919" s="95">
        <v>985</v>
      </c>
      <c r="L2919" s="95">
        <v>3260289</v>
      </c>
      <c r="M2919" s="95">
        <v>967</v>
      </c>
      <c r="N2919" s="95">
        <v>3262367</v>
      </c>
      <c r="O2919" s="95">
        <v>326</v>
      </c>
      <c r="P2919" s="95">
        <v>692448</v>
      </c>
      <c r="Q2919" s="95">
        <v>290</v>
      </c>
      <c r="R2919" s="95">
        <v>875032</v>
      </c>
      <c r="S2919" s="95">
        <v>975</v>
      </c>
      <c r="T2919" s="95">
        <v>4466701</v>
      </c>
      <c r="U2919" s="95">
        <v>951</v>
      </c>
      <c r="V2919" s="95">
        <v>3873035</v>
      </c>
      <c r="W2919" s="95">
        <v>325</v>
      </c>
      <c r="X2919" s="95">
        <v>848593</v>
      </c>
      <c r="Y2919" s="95">
        <v>284</v>
      </c>
      <c r="Z2919" s="95">
        <v>962800</v>
      </c>
      <c r="AA2919" s="95">
        <v>945</v>
      </c>
      <c r="AB2919" s="95">
        <v>3997183</v>
      </c>
      <c r="AC2919" s="95">
        <v>917</v>
      </c>
      <c r="AD2919" s="95">
        <v>3845067</v>
      </c>
      <c r="AE2919" s="95">
        <v>315</v>
      </c>
      <c r="AF2919" s="95">
        <v>673011</v>
      </c>
      <c r="AG2919" s="95">
        <v>275</v>
      </c>
      <c r="AH2919" s="95">
        <v>863745</v>
      </c>
      <c r="AI2919" s="95">
        <v>977</v>
      </c>
      <c r="AJ2919" s="95">
        <v>3481513.65</v>
      </c>
      <c r="AK2919" s="95">
        <v>949</v>
      </c>
      <c r="AL2919" s="95">
        <v>3843751.13</v>
      </c>
      <c r="AM2919" s="95">
        <v>307</v>
      </c>
      <c r="AN2919" s="95">
        <v>844826.23</v>
      </c>
      <c r="AO2919" s="95">
        <v>266</v>
      </c>
      <c r="AP2919" s="95">
        <v>858676.72</v>
      </c>
      <c r="AQ2919" s="72">
        <v>315.51</v>
      </c>
      <c r="AR2919" s="72">
        <v>287.69</v>
      </c>
      <c r="AS2919" s="72">
        <v>603.20000000000005</v>
      </c>
      <c r="AT2919" s="95">
        <v>5160427</v>
      </c>
      <c r="AU2919" s="95">
        <v>4508669</v>
      </c>
      <c r="AV2919" s="95">
        <v>1363</v>
      </c>
      <c r="AW2919" s="95">
        <v>1306</v>
      </c>
      <c r="AX2919" s="72">
        <v>251.25</v>
      </c>
      <c r="AY2919" s="72">
        <v>274.29000000000002</v>
      </c>
      <c r="AZ2919" s="72">
        <v>525.54</v>
      </c>
      <c r="BA2919" s="95">
        <v>3952737</v>
      </c>
      <c r="BB2919" s="95">
        <v>4137399</v>
      </c>
      <c r="BC2919" s="95">
        <v>1311</v>
      </c>
      <c r="BD2919" s="95">
        <v>1257</v>
      </c>
      <c r="BE2919" s="72">
        <v>340.72</v>
      </c>
      <c r="BF2919" s="72">
        <v>326.3</v>
      </c>
      <c r="BG2919" s="72">
        <v>667.02</v>
      </c>
      <c r="BH2919" s="95">
        <v>5315294</v>
      </c>
      <c r="BI2919" s="95">
        <v>4835835</v>
      </c>
      <c r="BJ2919" s="95">
        <v>1300</v>
      </c>
      <c r="BK2919" s="95">
        <v>1235</v>
      </c>
      <c r="BL2919" s="72">
        <v>308.88</v>
      </c>
      <c r="BM2919" s="72">
        <v>329.2</v>
      </c>
      <c r="BN2919" s="72">
        <v>638.08000000000004</v>
      </c>
      <c r="BO2919" s="95">
        <v>4670194</v>
      </c>
      <c r="BP2919" s="95">
        <v>4708812</v>
      </c>
      <c r="BQ2919" s="95">
        <v>1260</v>
      </c>
      <c r="BR2919" s="95">
        <v>1192</v>
      </c>
      <c r="BS2919" s="72">
        <v>280.79000000000002</v>
      </c>
      <c r="BT2919" s="72">
        <v>322.52999999999997</v>
      </c>
      <c r="BU2919" s="72">
        <v>603.32000000000005</v>
      </c>
      <c r="BV2919" s="95">
        <v>4326339.88</v>
      </c>
      <c r="BW2919" s="95">
        <v>4702427.8499999996</v>
      </c>
      <c r="BX2919" s="95">
        <v>1284</v>
      </c>
      <c r="BY2919" s="95">
        <v>1215</v>
      </c>
      <c r="BZ2919" s="95">
        <v>1336</v>
      </c>
      <c r="CA2919" s="95">
        <v>1285</v>
      </c>
      <c r="CB2919" s="95">
        <v>1269</v>
      </c>
      <c r="CC2919" s="95">
        <v>1228</v>
      </c>
      <c r="CD2919" s="95">
        <v>1250</v>
      </c>
      <c r="CE2919" s="72">
        <v>650.75523149000003</v>
      </c>
      <c r="CF2919" s="72">
        <v>676.59346364999999</v>
      </c>
      <c r="CG2919" s="72">
        <v>712.40329333</v>
      </c>
      <c r="CH2919" s="72">
        <v>716.50152150999998</v>
      </c>
      <c r="CI2919" s="72">
        <v>731.52548966999996</v>
      </c>
      <c r="CJ2919" s="96">
        <v>0.92692301320000003</v>
      </c>
      <c r="CK2919" s="96">
        <v>0.77674412810000004</v>
      </c>
      <c r="CL2919" s="96">
        <v>0.93629550319999999</v>
      </c>
      <c r="CM2919" s="96">
        <v>0.89054939990000004</v>
      </c>
      <c r="CN2919" s="96">
        <v>0.82474227970000002</v>
      </c>
      <c r="CO2919" s="96">
        <v>1.0396359893</v>
      </c>
      <c r="CP2919" s="96">
        <v>0.83784216180000004</v>
      </c>
      <c r="CQ2919" s="96">
        <v>0.99584056389999998</v>
      </c>
      <c r="CR2919" s="96">
        <v>0.84134154859999999</v>
      </c>
      <c r="CS2919" s="95">
        <v>1295</v>
      </c>
      <c r="CT2919" s="95">
        <v>1256</v>
      </c>
      <c r="CU2919" s="95">
        <v>1240</v>
      </c>
      <c r="CV2919" s="95">
        <v>1221</v>
      </c>
      <c r="CW2919" s="95">
        <v>1251</v>
      </c>
      <c r="CX2919" s="96">
        <v>1.03263894</v>
      </c>
      <c r="CY2919" s="96">
        <v>1.0405420089999999</v>
      </c>
      <c r="CZ2919" s="96">
        <v>1.0557622710000001</v>
      </c>
      <c r="DA2919" s="96">
        <v>1.0490665020000001</v>
      </c>
      <c r="DB2919" s="96">
        <v>1.020780652</v>
      </c>
      <c r="DC2919">
        <v>2013</v>
      </c>
      <c r="DD2919" s="6">
        <v>1241</v>
      </c>
      <c r="DE2919" s="96">
        <v>5.4258845999999999E-3</v>
      </c>
      <c r="DF2919" s="72">
        <v>642.64</v>
      </c>
      <c r="DG2919" s="96">
        <v>1</v>
      </c>
      <c r="DH2919" s="72">
        <v>642.64</v>
      </c>
      <c r="DI2919" s="72">
        <v>647.14220183999998</v>
      </c>
      <c r="DJ2919" s="96">
        <v>1</v>
      </c>
      <c r="DK2919" s="72">
        <v>642.64</v>
      </c>
      <c r="DL2919" s="96">
        <v>1</v>
      </c>
      <c r="DM2919" s="72">
        <v>642.64</v>
      </c>
      <c r="DN2919" s="96">
        <v>1</v>
      </c>
      <c r="DO2919" s="96">
        <v>1.3434E-2</v>
      </c>
      <c r="DP2919" s="72">
        <v>8.6300000000000008</v>
      </c>
      <c r="DQ2919" s="72">
        <v>634.01</v>
      </c>
      <c r="DR2919" t="s">
        <v>1792</v>
      </c>
      <c r="DT2919" t="s">
        <v>1783</v>
      </c>
    </row>
    <row r="2920" spans="1:124" x14ac:dyDescent="0.3">
      <c r="A2920" t="s">
        <v>1793</v>
      </c>
      <c r="B2920">
        <v>49110</v>
      </c>
      <c r="C2920" s="95">
        <v>4159</v>
      </c>
      <c r="D2920" s="95">
        <v>13470141</v>
      </c>
      <c r="E2920" s="95">
        <v>3991</v>
      </c>
      <c r="F2920" s="95">
        <v>10636915</v>
      </c>
      <c r="G2920" s="95">
        <v>766</v>
      </c>
      <c r="H2920" s="95">
        <v>1497915</v>
      </c>
      <c r="I2920" s="95">
        <v>657</v>
      </c>
      <c r="J2920" s="95">
        <v>1616518</v>
      </c>
      <c r="K2920" s="95">
        <v>4112</v>
      </c>
      <c r="L2920" s="95">
        <v>13290955</v>
      </c>
      <c r="M2920" s="95">
        <v>3916</v>
      </c>
      <c r="N2920" s="95">
        <v>10943732</v>
      </c>
      <c r="O2920" s="95">
        <v>761</v>
      </c>
      <c r="P2920" s="95">
        <v>1110475</v>
      </c>
      <c r="Q2920" s="95">
        <v>643</v>
      </c>
      <c r="R2920" s="95">
        <v>1565793</v>
      </c>
      <c r="S2920" s="95">
        <v>4093</v>
      </c>
      <c r="T2920" s="95">
        <v>13524095</v>
      </c>
      <c r="U2920" s="95">
        <v>3861</v>
      </c>
      <c r="V2920" s="95">
        <v>11345056</v>
      </c>
      <c r="W2920" s="95">
        <v>738</v>
      </c>
      <c r="X2920" s="95">
        <v>1742442</v>
      </c>
      <c r="Y2920" s="95">
        <v>622</v>
      </c>
      <c r="Z2920" s="95">
        <v>1789472</v>
      </c>
      <c r="AA2920" s="95">
        <v>4111</v>
      </c>
      <c r="AB2920" s="95">
        <v>12794761</v>
      </c>
      <c r="AC2920" s="95">
        <v>3861</v>
      </c>
      <c r="AD2920" s="95">
        <v>12187820</v>
      </c>
      <c r="AE2920" s="95">
        <v>687</v>
      </c>
      <c r="AF2920" s="95">
        <v>1557309</v>
      </c>
      <c r="AG2920" s="95">
        <v>574</v>
      </c>
      <c r="AH2920" s="95">
        <v>1756870</v>
      </c>
      <c r="AI2920" s="95">
        <v>4239</v>
      </c>
      <c r="AJ2920" s="95">
        <v>15232515.300000001</v>
      </c>
      <c r="AK2920" s="95">
        <v>3965</v>
      </c>
      <c r="AL2920" s="95">
        <v>13587072.199999999</v>
      </c>
      <c r="AM2920" s="95">
        <v>667</v>
      </c>
      <c r="AN2920" s="95">
        <v>1368933</v>
      </c>
      <c r="AO2920" s="95">
        <v>556</v>
      </c>
      <c r="AP2920" s="95">
        <v>1733914</v>
      </c>
      <c r="AQ2920" s="72">
        <v>253.27</v>
      </c>
      <c r="AR2920" s="72">
        <v>219.69</v>
      </c>
      <c r="AS2920" s="72">
        <v>472.96</v>
      </c>
      <c r="AT2920" s="95">
        <v>14968056</v>
      </c>
      <c r="AU2920" s="95">
        <v>12253433</v>
      </c>
      <c r="AV2920" s="95">
        <v>4925</v>
      </c>
      <c r="AW2920" s="95">
        <v>4648</v>
      </c>
      <c r="AX2920" s="72">
        <v>246.28</v>
      </c>
      <c r="AY2920" s="72">
        <v>228.66</v>
      </c>
      <c r="AZ2920" s="72">
        <v>474.94</v>
      </c>
      <c r="BA2920" s="95">
        <v>14401430</v>
      </c>
      <c r="BB2920" s="95">
        <v>12509525</v>
      </c>
      <c r="BC2920" s="95">
        <v>4873</v>
      </c>
      <c r="BD2920" s="95">
        <v>4559</v>
      </c>
      <c r="BE2920" s="72">
        <v>263.33999999999997</v>
      </c>
      <c r="BF2920" s="72">
        <v>244.15</v>
      </c>
      <c r="BG2920" s="72">
        <v>507.49</v>
      </c>
      <c r="BH2920" s="95">
        <v>15266537</v>
      </c>
      <c r="BI2920" s="95">
        <v>13134528</v>
      </c>
      <c r="BJ2920" s="95">
        <v>4831</v>
      </c>
      <c r="BK2920" s="95">
        <v>4483</v>
      </c>
      <c r="BL2920" s="72">
        <v>249.27</v>
      </c>
      <c r="BM2920" s="72">
        <v>262.02</v>
      </c>
      <c r="BN2920" s="72">
        <v>511.29</v>
      </c>
      <c r="BO2920" s="95">
        <v>14352070</v>
      </c>
      <c r="BP2920" s="95">
        <v>13944690</v>
      </c>
      <c r="BQ2920" s="95">
        <v>4798</v>
      </c>
      <c r="BR2920" s="95">
        <v>4435</v>
      </c>
      <c r="BS2920" s="72">
        <v>281.99</v>
      </c>
      <c r="BT2920" s="72">
        <v>282.39999999999998</v>
      </c>
      <c r="BU2920" s="72">
        <v>564.39</v>
      </c>
      <c r="BV2920" s="95">
        <v>16601448.300000001</v>
      </c>
      <c r="BW2920" s="95">
        <v>15320986.199999999</v>
      </c>
      <c r="BX2920" s="95">
        <v>4906</v>
      </c>
      <c r="BY2920" s="95">
        <v>4521</v>
      </c>
      <c r="BZ2920" s="95">
        <v>4793</v>
      </c>
      <c r="CA2920" s="95">
        <v>4722</v>
      </c>
      <c r="CB2920" s="95">
        <v>4663</v>
      </c>
      <c r="CC2920" s="95">
        <v>4626</v>
      </c>
      <c r="CD2920" s="95">
        <v>4718</v>
      </c>
      <c r="CE2920" s="72">
        <v>650.75523149000003</v>
      </c>
      <c r="CF2920" s="72">
        <v>676.59346364999999</v>
      </c>
      <c r="CG2920" s="72">
        <v>712.40329333</v>
      </c>
      <c r="CH2920" s="72">
        <v>716.50152150999998</v>
      </c>
      <c r="CI2920" s="72">
        <v>731.52548966999996</v>
      </c>
      <c r="CJ2920" s="96">
        <v>0.72678632009999999</v>
      </c>
      <c r="CK2920" s="96">
        <v>0.70195771240000004</v>
      </c>
      <c r="CL2920" s="96">
        <v>0.71236335480000001</v>
      </c>
      <c r="CM2920" s="96">
        <v>0.71359234370000002</v>
      </c>
      <c r="CN2920" s="96">
        <v>0.77152472189999999</v>
      </c>
      <c r="CO2920" s="96">
        <v>0.89488719750000001</v>
      </c>
      <c r="CP2920" s="96">
        <v>0.8104316305</v>
      </c>
      <c r="CQ2920" s="96">
        <v>0.99584056389999998</v>
      </c>
      <c r="CR2920" s="96">
        <v>0.81381653269999998</v>
      </c>
      <c r="CS2920" s="95">
        <v>4773</v>
      </c>
      <c r="CT2920" s="95">
        <v>4821</v>
      </c>
      <c r="CU2920" s="95">
        <v>4826</v>
      </c>
      <c r="CV2920" s="95">
        <v>4746</v>
      </c>
      <c r="CW2920" s="95">
        <v>4954</v>
      </c>
      <c r="CX2920" s="96">
        <v>0.89036661100000003</v>
      </c>
      <c r="CY2920" s="96">
        <v>0.89536086199999998</v>
      </c>
      <c r="CZ2920" s="96">
        <v>0.89279031600000003</v>
      </c>
      <c r="DA2920" s="96">
        <v>0.90539783299999999</v>
      </c>
      <c r="DB2920" s="96">
        <v>0.89075504100000003</v>
      </c>
      <c r="DC2920">
        <v>2013</v>
      </c>
      <c r="DD2920" s="6">
        <v>4529.2</v>
      </c>
      <c r="DE2920" s="96">
        <v>1.14305159E-2</v>
      </c>
      <c r="DF2920" s="72">
        <v>617.86</v>
      </c>
      <c r="DG2920" s="96">
        <v>1</v>
      </c>
      <c r="DH2920" s="72">
        <v>617.86</v>
      </c>
      <c r="DI2920" s="72">
        <v>615.98504152999999</v>
      </c>
      <c r="DJ2920" s="96">
        <v>1</v>
      </c>
      <c r="DK2920" s="72">
        <v>617.86</v>
      </c>
      <c r="DL2920" s="96">
        <v>1</v>
      </c>
      <c r="DM2920" s="72">
        <v>617.86</v>
      </c>
      <c r="DN2920" s="96">
        <v>1</v>
      </c>
      <c r="DO2920" s="96">
        <v>1.9408000000000002E-2</v>
      </c>
      <c r="DP2920" s="72">
        <v>11.99</v>
      </c>
      <c r="DQ2920" s="72">
        <v>605.87</v>
      </c>
      <c r="DR2920" t="s">
        <v>1793</v>
      </c>
      <c r="DT2920" t="s">
        <v>1783</v>
      </c>
    </row>
    <row r="2921" spans="1:124" x14ac:dyDescent="0.3">
      <c r="A2921" t="s">
        <v>1794</v>
      </c>
      <c r="B2921">
        <v>49111</v>
      </c>
      <c r="C2921" s="95">
        <v>3460</v>
      </c>
      <c r="D2921" s="95">
        <v>12371952</v>
      </c>
      <c r="E2921" s="95">
        <v>3306</v>
      </c>
      <c r="F2921" s="95">
        <v>10943438</v>
      </c>
      <c r="G2921" s="95">
        <v>1042</v>
      </c>
      <c r="H2921" s="95">
        <v>3406285</v>
      </c>
      <c r="I2921" s="95">
        <v>919</v>
      </c>
      <c r="J2921" s="95">
        <v>2667604</v>
      </c>
      <c r="K2921" s="95">
        <v>3288</v>
      </c>
      <c r="L2921" s="95">
        <v>12225325</v>
      </c>
      <c r="M2921" s="95">
        <v>3126</v>
      </c>
      <c r="N2921" s="95">
        <v>10857213</v>
      </c>
      <c r="O2921" s="95">
        <v>1099</v>
      </c>
      <c r="P2921" s="95">
        <v>3097012</v>
      </c>
      <c r="Q2921" s="95">
        <v>977</v>
      </c>
      <c r="R2921" s="95">
        <v>3311139</v>
      </c>
      <c r="S2921" s="95">
        <v>3265</v>
      </c>
      <c r="T2921" s="95">
        <v>14239833</v>
      </c>
      <c r="U2921" s="95">
        <v>3068</v>
      </c>
      <c r="V2921" s="95">
        <v>11281491</v>
      </c>
      <c r="W2921" s="95">
        <v>1121</v>
      </c>
      <c r="X2921" s="95">
        <v>3909132</v>
      </c>
      <c r="Y2921" s="95">
        <v>984</v>
      </c>
      <c r="Z2921" s="95">
        <v>3584869</v>
      </c>
      <c r="AA2921" s="95">
        <v>3255</v>
      </c>
      <c r="AB2921" s="95">
        <v>13703938</v>
      </c>
      <c r="AC2921" s="95">
        <v>3049</v>
      </c>
      <c r="AD2921" s="95">
        <v>12134427</v>
      </c>
      <c r="AE2921" s="95">
        <v>1240</v>
      </c>
      <c r="AF2921" s="95">
        <v>3593095</v>
      </c>
      <c r="AG2921" s="95">
        <v>1093</v>
      </c>
      <c r="AH2921" s="95">
        <v>4014792</v>
      </c>
      <c r="AI2921" s="95">
        <v>3251</v>
      </c>
      <c r="AJ2921" s="95">
        <v>13677212.960000001</v>
      </c>
      <c r="AK2921" s="95">
        <v>3046</v>
      </c>
      <c r="AL2921" s="95">
        <v>13011825.1</v>
      </c>
      <c r="AM2921" s="95">
        <v>1328</v>
      </c>
      <c r="AN2921" s="95">
        <v>4588628.54</v>
      </c>
      <c r="AO2921" s="95">
        <v>1185</v>
      </c>
      <c r="AP2921" s="95">
        <v>4446644.49</v>
      </c>
      <c r="AQ2921" s="72">
        <v>292.06</v>
      </c>
      <c r="AR2921" s="72">
        <v>268.45999999999998</v>
      </c>
      <c r="AS2921" s="72">
        <v>560.52</v>
      </c>
      <c r="AT2921" s="95">
        <v>15778237</v>
      </c>
      <c r="AU2921" s="95">
        <v>13611042</v>
      </c>
      <c r="AV2921" s="95">
        <v>4502</v>
      </c>
      <c r="AW2921" s="95">
        <v>4225</v>
      </c>
      <c r="AX2921" s="72">
        <v>291.06</v>
      </c>
      <c r="AY2921" s="72">
        <v>287.76</v>
      </c>
      <c r="AZ2921" s="72">
        <v>578.82000000000005</v>
      </c>
      <c r="BA2921" s="95">
        <v>15322337</v>
      </c>
      <c r="BB2921" s="95">
        <v>14168352</v>
      </c>
      <c r="BC2921" s="95">
        <v>4387</v>
      </c>
      <c r="BD2921" s="95">
        <v>4103</v>
      </c>
      <c r="BE2921" s="72">
        <v>344.83</v>
      </c>
      <c r="BF2921" s="72">
        <v>305.74</v>
      </c>
      <c r="BG2921" s="72">
        <v>650.57000000000005</v>
      </c>
      <c r="BH2921" s="95">
        <v>18148965</v>
      </c>
      <c r="BI2921" s="95">
        <v>14866360</v>
      </c>
      <c r="BJ2921" s="95">
        <v>4386</v>
      </c>
      <c r="BK2921" s="95">
        <v>4052</v>
      </c>
      <c r="BL2921" s="72">
        <v>320.67</v>
      </c>
      <c r="BM2921" s="72">
        <v>324.91000000000003</v>
      </c>
      <c r="BN2921" s="72">
        <v>645.58000000000004</v>
      </c>
      <c r="BO2921" s="95">
        <v>17297033</v>
      </c>
      <c r="BP2921" s="95">
        <v>16149219</v>
      </c>
      <c r="BQ2921" s="95">
        <v>4495</v>
      </c>
      <c r="BR2921" s="95">
        <v>4142</v>
      </c>
      <c r="BS2921" s="72">
        <v>332.42</v>
      </c>
      <c r="BT2921" s="72">
        <v>343.86</v>
      </c>
      <c r="BU2921" s="72">
        <v>676.28</v>
      </c>
      <c r="BV2921" s="95">
        <v>18265841.5</v>
      </c>
      <c r="BW2921" s="95">
        <v>17458469.59</v>
      </c>
      <c r="BX2921" s="95">
        <v>4579</v>
      </c>
      <c r="BY2921" s="95">
        <v>4231</v>
      </c>
      <c r="BZ2921" s="95">
        <v>4370</v>
      </c>
      <c r="CA2921" s="95">
        <v>4250</v>
      </c>
      <c r="CB2921" s="95">
        <v>4225</v>
      </c>
      <c r="CC2921" s="95">
        <v>4327</v>
      </c>
      <c r="CD2921" s="95">
        <v>4409</v>
      </c>
      <c r="CE2921" s="72">
        <v>650.75523149000003</v>
      </c>
      <c r="CF2921" s="72">
        <v>676.59346364999999</v>
      </c>
      <c r="CG2921" s="72">
        <v>712.40329333</v>
      </c>
      <c r="CH2921" s="72">
        <v>716.50152150999998</v>
      </c>
      <c r="CI2921" s="72">
        <v>731.52548966999996</v>
      </c>
      <c r="CJ2921" s="96">
        <v>0.86133767790000004</v>
      </c>
      <c r="CK2921" s="96">
        <v>0.85549156339999999</v>
      </c>
      <c r="CL2921" s="96">
        <v>0.91320464980000005</v>
      </c>
      <c r="CM2921" s="96">
        <v>0.90101692820000001</v>
      </c>
      <c r="CN2921" s="96">
        <v>0.92447906400000002</v>
      </c>
      <c r="CO2921" s="96">
        <v>1.0266072612999999</v>
      </c>
      <c r="CP2921" s="96">
        <v>0.86801059209999998</v>
      </c>
      <c r="CQ2921" s="96">
        <v>0.99584056389999998</v>
      </c>
      <c r="CR2921" s="96">
        <v>0.87163598229999995</v>
      </c>
      <c r="CS2921" s="95">
        <v>2916</v>
      </c>
      <c r="CT2921" s="95">
        <v>2833</v>
      </c>
      <c r="CU2921" s="95">
        <v>2779</v>
      </c>
      <c r="CV2921" s="95">
        <v>2695</v>
      </c>
      <c r="CW2921" s="95">
        <v>2705</v>
      </c>
      <c r="CX2921" s="96">
        <v>1.001652784</v>
      </c>
      <c r="CY2921" s="96">
        <v>1.011455424</v>
      </c>
      <c r="CZ2921" s="96">
        <v>1.0370654749999999</v>
      </c>
      <c r="DA2921" s="96">
        <v>1.0267485670000001</v>
      </c>
      <c r="DB2921" s="96">
        <v>1.0584919989999999</v>
      </c>
      <c r="DC2921">
        <v>2013</v>
      </c>
      <c r="DD2921" s="6">
        <v>4150.6000000000004</v>
      </c>
      <c r="DE2921" s="96">
        <v>9.7673754999999998E-3</v>
      </c>
      <c r="DF2921" s="72">
        <v>662.87</v>
      </c>
      <c r="DG2921" s="96">
        <v>1</v>
      </c>
      <c r="DH2921" s="72">
        <v>662.87</v>
      </c>
      <c r="DI2921" s="72">
        <v>662.27225305000002</v>
      </c>
      <c r="DJ2921" s="96">
        <v>1</v>
      </c>
      <c r="DK2921" s="72">
        <v>662.87</v>
      </c>
      <c r="DL2921" s="96">
        <v>1</v>
      </c>
      <c r="DM2921" s="72">
        <v>662.87</v>
      </c>
      <c r="DN2921" s="96">
        <v>1</v>
      </c>
      <c r="DO2921" s="96">
        <v>2.3307999999999999E-2</v>
      </c>
      <c r="DP2921" s="72">
        <v>15.45</v>
      </c>
      <c r="DQ2921" s="72">
        <v>647.41999999999996</v>
      </c>
      <c r="DR2921" t="s">
        <v>1794</v>
      </c>
      <c r="DT2921" t="s">
        <v>1783</v>
      </c>
    </row>
    <row r="2922" spans="1:124" x14ac:dyDescent="0.3">
      <c r="A2922" t="s">
        <v>1212</v>
      </c>
      <c r="B2922">
        <v>49120</v>
      </c>
      <c r="C2922" s="95">
        <v>2340</v>
      </c>
      <c r="D2922" s="95">
        <v>8770773</v>
      </c>
      <c r="E2922" s="95">
        <v>2254</v>
      </c>
      <c r="F2922" s="95">
        <v>6254561</v>
      </c>
      <c r="G2922" s="95">
        <v>594</v>
      </c>
      <c r="H2922" s="95">
        <v>2151232</v>
      </c>
      <c r="I2922" s="95">
        <v>543</v>
      </c>
      <c r="J2922" s="95">
        <v>1426117</v>
      </c>
      <c r="K2922" s="95">
        <v>2236</v>
      </c>
      <c r="L2922" s="95">
        <v>9151567</v>
      </c>
      <c r="M2922" s="95">
        <v>2145</v>
      </c>
      <c r="N2922" s="95">
        <v>6080740</v>
      </c>
      <c r="O2922" s="95">
        <v>569</v>
      </c>
      <c r="P2922" s="95">
        <v>1886556</v>
      </c>
      <c r="Q2922" s="95">
        <v>509</v>
      </c>
      <c r="R2922" s="95">
        <v>1462930</v>
      </c>
      <c r="S2922" s="95">
        <v>2203</v>
      </c>
      <c r="T2922" s="95">
        <v>8638488</v>
      </c>
      <c r="U2922" s="95">
        <v>2098</v>
      </c>
      <c r="V2922" s="95">
        <v>6162657</v>
      </c>
      <c r="W2922" s="95">
        <v>537</v>
      </c>
      <c r="X2922" s="95">
        <v>1982529</v>
      </c>
      <c r="Y2922" s="95">
        <v>482</v>
      </c>
      <c r="Z2922" s="95">
        <v>1456774</v>
      </c>
      <c r="AA2922" s="95">
        <v>2180</v>
      </c>
      <c r="AB2922" s="95">
        <v>10434355</v>
      </c>
      <c r="AC2922" s="95">
        <v>2066</v>
      </c>
      <c r="AD2922" s="95">
        <v>7078152</v>
      </c>
      <c r="AE2922" s="95">
        <v>510</v>
      </c>
      <c r="AF2922" s="95">
        <v>2378512</v>
      </c>
      <c r="AG2922" s="95">
        <v>459</v>
      </c>
      <c r="AH2922" s="95">
        <v>1523380</v>
      </c>
      <c r="AI2922" s="95">
        <v>2229</v>
      </c>
      <c r="AJ2922" s="95">
        <v>10040566</v>
      </c>
      <c r="AK2922" s="95">
        <v>2114</v>
      </c>
      <c r="AL2922" s="95">
        <v>7199871.5300000003</v>
      </c>
      <c r="AM2922" s="95">
        <v>521</v>
      </c>
      <c r="AN2922" s="95">
        <v>2412251</v>
      </c>
      <c r="AO2922" s="95">
        <v>469</v>
      </c>
      <c r="AP2922" s="95">
        <v>1481159</v>
      </c>
      <c r="AQ2922" s="72">
        <v>310.20999999999998</v>
      </c>
      <c r="AR2922" s="72">
        <v>228.84</v>
      </c>
      <c r="AS2922" s="72">
        <v>539.04999999999995</v>
      </c>
      <c r="AT2922" s="95">
        <v>10922005</v>
      </c>
      <c r="AU2922" s="95">
        <v>7680678</v>
      </c>
      <c r="AV2922" s="95">
        <v>2934</v>
      </c>
      <c r="AW2922" s="95">
        <v>2797</v>
      </c>
      <c r="AX2922" s="72">
        <v>327.93</v>
      </c>
      <c r="AY2922" s="72">
        <v>236.86</v>
      </c>
      <c r="AZ2922" s="72">
        <v>564.79</v>
      </c>
      <c r="BA2922" s="95">
        <v>11038123</v>
      </c>
      <c r="BB2922" s="95">
        <v>7543670</v>
      </c>
      <c r="BC2922" s="95">
        <v>2805</v>
      </c>
      <c r="BD2922" s="95">
        <v>2654</v>
      </c>
      <c r="BE2922" s="72">
        <v>323.02</v>
      </c>
      <c r="BF2922" s="72">
        <v>246.11</v>
      </c>
      <c r="BG2922" s="72">
        <v>569.13</v>
      </c>
      <c r="BH2922" s="95">
        <v>10621017</v>
      </c>
      <c r="BI2922" s="95">
        <v>7619431</v>
      </c>
      <c r="BJ2922" s="95">
        <v>2740</v>
      </c>
      <c r="BK2922" s="95">
        <v>2580</v>
      </c>
      <c r="BL2922" s="72">
        <v>396.93</v>
      </c>
      <c r="BM2922" s="72">
        <v>283.88</v>
      </c>
      <c r="BN2922" s="72">
        <v>680.81</v>
      </c>
      <c r="BO2922" s="95">
        <v>12812867</v>
      </c>
      <c r="BP2922" s="95">
        <v>8601532</v>
      </c>
      <c r="BQ2922" s="95">
        <v>2690</v>
      </c>
      <c r="BR2922" s="95">
        <v>2525</v>
      </c>
      <c r="BS2922" s="72">
        <v>377.36</v>
      </c>
      <c r="BT2922" s="72">
        <v>280.07</v>
      </c>
      <c r="BU2922" s="72">
        <v>657.43</v>
      </c>
      <c r="BV2922" s="95">
        <v>12452817</v>
      </c>
      <c r="BW2922" s="95">
        <v>8681030.5299999993</v>
      </c>
      <c r="BX2922" s="95">
        <v>2750</v>
      </c>
      <c r="BY2922" s="95">
        <v>2583</v>
      </c>
      <c r="BZ2922" s="95">
        <v>2869</v>
      </c>
      <c r="CA2922" s="95">
        <v>2732</v>
      </c>
      <c r="CB2922" s="95">
        <v>2663</v>
      </c>
      <c r="CC2922" s="95">
        <v>2612</v>
      </c>
      <c r="CD2922" s="95">
        <v>2668</v>
      </c>
      <c r="CE2922" s="72">
        <v>650.75523149000003</v>
      </c>
      <c r="CF2922" s="72">
        <v>676.59346364999999</v>
      </c>
      <c r="CG2922" s="72">
        <v>712.40329333</v>
      </c>
      <c r="CH2922" s="72">
        <v>716.50152150999998</v>
      </c>
      <c r="CI2922" s="72">
        <v>731.52548966999996</v>
      </c>
      <c r="CJ2922" s="96">
        <v>0.82834524239999996</v>
      </c>
      <c r="CK2922" s="96">
        <v>0.83475533000000002</v>
      </c>
      <c r="CL2922" s="96">
        <v>0.79888737929999998</v>
      </c>
      <c r="CM2922" s="96">
        <v>0.95018639819999995</v>
      </c>
      <c r="CN2922" s="96">
        <v>0.89871099409999999</v>
      </c>
      <c r="CO2922" s="96">
        <v>1.0060418316999999</v>
      </c>
      <c r="CP2922" s="96">
        <v>0.85699922370000003</v>
      </c>
      <c r="CQ2922" s="96">
        <v>0.99584056389999998</v>
      </c>
      <c r="CR2922" s="96">
        <v>0.8605786231</v>
      </c>
      <c r="CS2922" s="95">
        <v>2873</v>
      </c>
      <c r="CT2922" s="95">
        <v>2723</v>
      </c>
      <c r="CU2922" s="95">
        <v>2668</v>
      </c>
      <c r="CV2922" s="95">
        <v>2610</v>
      </c>
      <c r="CW2922" s="95">
        <v>2685</v>
      </c>
      <c r="CX2922" s="96">
        <v>0.99777488599999997</v>
      </c>
      <c r="CY2922" s="96">
        <v>1.009867582</v>
      </c>
      <c r="CZ2922" s="96">
        <v>0.98948357899999995</v>
      </c>
      <c r="DA2922" s="96">
        <v>1.0005688829999999</v>
      </c>
      <c r="DB2922" s="96">
        <v>1.03278121</v>
      </c>
      <c r="DC2922">
        <v>2013</v>
      </c>
      <c r="DD2922" s="6">
        <v>2627.8</v>
      </c>
      <c r="DE2922" s="96">
        <v>7.8498937000000008E-3</v>
      </c>
      <c r="DF2922" s="72">
        <v>655.73</v>
      </c>
      <c r="DG2922" s="96">
        <v>1</v>
      </c>
      <c r="DH2922" s="72">
        <v>655.73</v>
      </c>
      <c r="DI2922" s="72">
        <v>647.14220183999998</v>
      </c>
      <c r="DJ2922" s="96">
        <v>1</v>
      </c>
      <c r="DK2922" s="72">
        <v>655.73</v>
      </c>
      <c r="DL2922" s="96">
        <v>1</v>
      </c>
      <c r="DM2922" s="72">
        <v>655.73</v>
      </c>
      <c r="DN2922" s="96">
        <v>0.98749177089999995</v>
      </c>
      <c r="DO2922" s="96">
        <v>2.4303999999999999E-2</v>
      </c>
      <c r="DP2922" s="72">
        <v>15.74</v>
      </c>
      <c r="DQ2922" s="72">
        <v>639.99</v>
      </c>
      <c r="DR2922" t="s">
        <v>1212</v>
      </c>
      <c r="DT2922" t="s">
        <v>1783</v>
      </c>
    </row>
    <row r="2923" spans="1:124" x14ac:dyDescent="0.3">
      <c r="A2923" t="s">
        <v>589</v>
      </c>
      <c r="B2923">
        <v>49130</v>
      </c>
      <c r="C2923" s="95">
        <v>2923</v>
      </c>
      <c r="D2923" s="95">
        <v>14652535</v>
      </c>
      <c r="E2923" s="95">
        <v>2889</v>
      </c>
      <c r="F2923" s="95">
        <v>10507596</v>
      </c>
      <c r="G2923" s="95">
        <v>3015</v>
      </c>
      <c r="H2923" s="95">
        <v>5007231</v>
      </c>
      <c r="I2923" s="95">
        <v>2861</v>
      </c>
      <c r="J2923" s="95">
        <v>5790919</v>
      </c>
      <c r="K2923" s="95">
        <v>2657</v>
      </c>
      <c r="L2923" s="95">
        <v>13606213</v>
      </c>
      <c r="M2923" s="95">
        <v>2607</v>
      </c>
      <c r="N2923" s="95">
        <v>9641183</v>
      </c>
      <c r="O2923" s="95">
        <v>2516</v>
      </c>
      <c r="P2923" s="95">
        <v>4462210</v>
      </c>
      <c r="Q2923" s="95">
        <v>2358</v>
      </c>
      <c r="R2923" s="95">
        <v>5222479</v>
      </c>
      <c r="S2923" s="95">
        <v>2561</v>
      </c>
      <c r="T2923" s="95">
        <v>13365522</v>
      </c>
      <c r="U2923" s="95">
        <v>2502</v>
      </c>
      <c r="V2923" s="95">
        <v>9413083</v>
      </c>
      <c r="W2923" s="95">
        <v>2337</v>
      </c>
      <c r="X2923" s="95">
        <v>4234901</v>
      </c>
      <c r="Y2923" s="95">
        <v>2159</v>
      </c>
      <c r="Z2923" s="95">
        <v>4834798</v>
      </c>
      <c r="AA2923" s="95">
        <v>2507</v>
      </c>
      <c r="AB2923" s="95">
        <v>11313291</v>
      </c>
      <c r="AC2923" s="95">
        <v>2434</v>
      </c>
      <c r="AD2923" s="95">
        <v>9100115</v>
      </c>
      <c r="AE2923" s="95">
        <v>2195</v>
      </c>
      <c r="AF2923" s="95">
        <v>4323045</v>
      </c>
      <c r="AG2923" s="95">
        <v>2031</v>
      </c>
      <c r="AH2923" s="95">
        <v>4878278</v>
      </c>
      <c r="AI2923" s="95">
        <v>2467</v>
      </c>
      <c r="AJ2923" s="95">
        <v>9150772.2300000004</v>
      </c>
      <c r="AK2923" s="95">
        <v>2389</v>
      </c>
      <c r="AL2923" s="95">
        <v>8933189.4100000001</v>
      </c>
      <c r="AM2923" s="95">
        <v>2122</v>
      </c>
      <c r="AN2923" s="95">
        <v>4528913.4000000004</v>
      </c>
      <c r="AO2923" s="95">
        <v>1959</v>
      </c>
      <c r="AP2923" s="95">
        <v>5142480.5599999996</v>
      </c>
      <c r="AQ2923" s="72">
        <v>275.89999999999998</v>
      </c>
      <c r="AR2923" s="72">
        <v>236.21</v>
      </c>
      <c r="AS2923" s="72">
        <v>512.11</v>
      </c>
      <c r="AT2923" s="95">
        <v>19659766</v>
      </c>
      <c r="AU2923" s="95">
        <v>16298515</v>
      </c>
      <c r="AV2923" s="95">
        <v>5938</v>
      </c>
      <c r="AW2923" s="95">
        <v>5750</v>
      </c>
      <c r="AX2923" s="72">
        <v>291.07</v>
      </c>
      <c r="AY2923" s="72">
        <v>249.47</v>
      </c>
      <c r="AZ2923" s="72">
        <v>540.54</v>
      </c>
      <c r="BA2923" s="95">
        <v>18068423</v>
      </c>
      <c r="BB2923" s="95">
        <v>14863662</v>
      </c>
      <c r="BC2923" s="95">
        <v>5173</v>
      </c>
      <c r="BD2923" s="95">
        <v>4965</v>
      </c>
      <c r="BE2923" s="72">
        <v>299.45</v>
      </c>
      <c r="BF2923" s="72">
        <v>254.74</v>
      </c>
      <c r="BG2923" s="72">
        <v>554.19000000000005</v>
      </c>
      <c r="BH2923" s="95">
        <v>17600423</v>
      </c>
      <c r="BI2923" s="95">
        <v>14247881</v>
      </c>
      <c r="BJ2923" s="95">
        <v>4898</v>
      </c>
      <c r="BK2923" s="95">
        <v>4661</v>
      </c>
      <c r="BL2923" s="72">
        <v>277.12</v>
      </c>
      <c r="BM2923" s="72">
        <v>260.89</v>
      </c>
      <c r="BN2923" s="72">
        <v>538.01</v>
      </c>
      <c r="BO2923" s="95">
        <v>15636336</v>
      </c>
      <c r="BP2923" s="95">
        <v>13978393</v>
      </c>
      <c r="BQ2923" s="95">
        <v>4702</v>
      </c>
      <c r="BR2923" s="95">
        <v>4465</v>
      </c>
      <c r="BS2923" s="72">
        <v>248.41</v>
      </c>
      <c r="BT2923" s="72">
        <v>269.77</v>
      </c>
      <c r="BU2923" s="72">
        <v>518.17999999999995</v>
      </c>
      <c r="BV2923" s="95">
        <v>13679685.630000001</v>
      </c>
      <c r="BW2923" s="95">
        <v>14075669.970000001</v>
      </c>
      <c r="BX2923" s="95">
        <v>4589</v>
      </c>
      <c r="BY2923" s="95">
        <v>4348</v>
      </c>
      <c r="BZ2923" s="95">
        <v>5848</v>
      </c>
      <c r="CA2923" s="95">
        <v>5072</v>
      </c>
      <c r="CB2923" s="95">
        <v>4784</v>
      </c>
      <c r="CC2923" s="95">
        <v>4589</v>
      </c>
      <c r="CD2923" s="95">
        <v>4471</v>
      </c>
      <c r="CE2923" s="72">
        <v>650.75523149000003</v>
      </c>
      <c r="CF2923" s="72">
        <v>676.59346364999999</v>
      </c>
      <c r="CG2923" s="72">
        <v>712.40329333</v>
      </c>
      <c r="CH2923" s="72">
        <v>716.50152150999998</v>
      </c>
      <c r="CI2923" s="72">
        <v>731.52548966999996</v>
      </c>
      <c r="CJ2923" s="96">
        <v>0.78694718880000003</v>
      </c>
      <c r="CK2923" s="96">
        <v>0.79891401419999997</v>
      </c>
      <c r="CL2923" s="96">
        <v>0.77791611179999998</v>
      </c>
      <c r="CM2923" s="96">
        <v>0.75088465810000005</v>
      </c>
      <c r="CN2923" s="96">
        <v>0.70835535780000003</v>
      </c>
      <c r="CO2923" s="96">
        <v>0.85967457879999998</v>
      </c>
      <c r="CP2923" s="96">
        <v>0.88941034779999995</v>
      </c>
      <c r="CQ2923" s="96">
        <v>0.99584056389999998</v>
      </c>
      <c r="CR2923" s="96">
        <v>0.89312511760000002</v>
      </c>
      <c r="CS2923" s="95">
        <v>5993</v>
      </c>
      <c r="CT2923" s="95">
        <v>5368</v>
      </c>
      <c r="CU2923" s="95">
        <v>5088</v>
      </c>
      <c r="CV2923" s="95">
        <v>4936</v>
      </c>
      <c r="CW2923" s="95">
        <v>4868</v>
      </c>
      <c r="CX2923" s="96">
        <v>0.86006328899999995</v>
      </c>
      <c r="CY2923" s="96">
        <v>0.86327880300000004</v>
      </c>
      <c r="CZ2923" s="96">
        <v>0.86166078599999996</v>
      </c>
      <c r="DA2923" s="96">
        <v>0.85583261399999999</v>
      </c>
      <c r="DB2923" s="96">
        <v>0.85704128000000002</v>
      </c>
      <c r="DC2923">
        <v>2013</v>
      </c>
      <c r="DD2923" s="6">
        <v>4837.8</v>
      </c>
      <c r="DE2923" s="96">
        <v>4.2966519999999998E-3</v>
      </c>
      <c r="DF2923" s="72">
        <v>682.96</v>
      </c>
      <c r="DG2923" s="96">
        <v>1</v>
      </c>
      <c r="DH2923" s="72">
        <v>682.96</v>
      </c>
      <c r="DI2923" s="72">
        <v>647.14220183999998</v>
      </c>
      <c r="DJ2923" s="96">
        <v>1</v>
      </c>
      <c r="DK2923" s="72">
        <v>682.96</v>
      </c>
      <c r="DL2923" s="96">
        <v>1</v>
      </c>
      <c r="DM2923" s="72">
        <v>682.96</v>
      </c>
      <c r="DN2923" s="96">
        <v>1</v>
      </c>
      <c r="DO2923" s="96">
        <v>1.3287999999999999E-2</v>
      </c>
      <c r="DP2923" s="72">
        <v>9.08</v>
      </c>
      <c r="DQ2923" s="72">
        <v>673.88</v>
      </c>
      <c r="DR2923" t="s">
        <v>589</v>
      </c>
      <c r="DT2923" t="s">
        <v>1783</v>
      </c>
    </row>
    <row r="2924" spans="1:124" x14ac:dyDescent="0.3">
      <c r="A2924" t="s">
        <v>1795</v>
      </c>
      <c r="B2924">
        <v>49140</v>
      </c>
      <c r="C2924" s="95">
        <v>1621</v>
      </c>
      <c r="D2924" s="95">
        <v>5512351</v>
      </c>
      <c r="E2924" s="95">
        <v>1546</v>
      </c>
      <c r="F2924" s="95">
        <v>4388517</v>
      </c>
      <c r="G2924" s="95">
        <v>376</v>
      </c>
      <c r="H2924" s="95">
        <v>1130803</v>
      </c>
      <c r="I2924" s="95">
        <v>331</v>
      </c>
      <c r="J2924" s="95">
        <v>881106</v>
      </c>
      <c r="K2924" s="95">
        <v>1570</v>
      </c>
      <c r="L2924" s="95">
        <v>6320769</v>
      </c>
      <c r="M2924" s="95">
        <v>1486</v>
      </c>
      <c r="N2924" s="95">
        <v>4592806</v>
      </c>
      <c r="O2924" s="95">
        <v>378</v>
      </c>
      <c r="P2924" s="95">
        <v>988787</v>
      </c>
      <c r="Q2924" s="95">
        <v>327</v>
      </c>
      <c r="R2924" s="95">
        <v>819180</v>
      </c>
      <c r="S2924" s="95">
        <v>1531</v>
      </c>
      <c r="T2924" s="95">
        <v>6286556</v>
      </c>
      <c r="U2924" s="95">
        <v>1438</v>
      </c>
      <c r="V2924" s="95">
        <v>4510072</v>
      </c>
      <c r="W2924" s="95">
        <v>406</v>
      </c>
      <c r="X2924" s="95">
        <v>1153936</v>
      </c>
      <c r="Y2924" s="95">
        <v>354</v>
      </c>
      <c r="Z2924" s="95">
        <v>799126</v>
      </c>
      <c r="AA2924" s="95">
        <v>1553</v>
      </c>
      <c r="AB2924" s="95">
        <v>6952517</v>
      </c>
      <c r="AC2924" s="95">
        <v>1448</v>
      </c>
      <c r="AD2924" s="95">
        <v>4934810</v>
      </c>
      <c r="AE2924" s="95">
        <v>396</v>
      </c>
      <c r="AF2924" s="95">
        <v>926074</v>
      </c>
      <c r="AG2924" s="95">
        <v>340</v>
      </c>
      <c r="AH2924" s="95">
        <v>975709</v>
      </c>
      <c r="AI2924" s="95">
        <v>1528</v>
      </c>
      <c r="AJ2924" s="95">
        <v>6783059</v>
      </c>
      <c r="AK2924" s="95">
        <v>1413</v>
      </c>
      <c r="AL2924" s="95">
        <v>4881936.09</v>
      </c>
      <c r="AM2924" s="95">
        <v>405</v>
      </c>
      <c r="AN2924" s="95">
        <v>1061541</v>
      </c>
      <c r="AO2924" s="95">
        <v>347</v>
      </c>
      <c r="AP2924" s="95">
        <v>1050498.3600000001</v>
      </c>
      <c r="AQ2924" s="72">
        <v>277.20999999999998</v>
      </c>
      <c r="AR2924" s="72">
        <v>233.96</v>
      </c>
      <c r="AS2924" s="72">
        <v>511.17</v>
      </c>
      <c r="AT2924" s="95">
        <v>6643154</v>
      </c>
      <c r="AU2924" s="95">
        <v>5269623</v>
      </c>
      <c r="AV2924" s="95">
        <v>1997</v>
      </c>
      <c r="AW2924" s="95">
        <v>1877</v>
      </c>
      <c r="AX2924" s="72">
        <v>312.69</v>
      </c>
      <c r="AY2924" s="72">
        <v>248.76</v>
      </c>
      <c r="AZ2924" s="72">
        <v>561.45000000000005</v>
      </c>
      <c r="BA2924" s="95">
        <v>7309556</v>
      </c>
      <c r="BB2924" s="95">
        <v>5411986</v>
      </c>
      <c r="BC2924" s="95">
        <v>1948</v>
      </c>
      <c r="BD2924" s="95">
        <v>1813</v>
      </c>
      <c r="BE2924" s="72">
        <v>320.10000000000002</v>
      </c>
      <c r="BF2924" s="72">
        <v>246.89</v>
      </c>
      <c r="BG2924" s="72">
        <v>566.99</v>
      </c>
      <c r="BH2924" s="95">
        <v>7440492</v>
      </c>
      <c r="BI2924" s="95">
        <v>5309198</v>
      </c>
      <c r="BJ2924" s="95">
        <v>1937</v>
      </c>
      <c r="BK2924" s="95">
        <v>1792</v>
      </c>
      <c r="BL2924" s="72">
        <v>336.86</v>
      </c>
      <c r="BM2924" s="72">
        <v>275.47000000000003</v>
      </c>
      <c r="BN2924" s="72">
        <v>612.33000000000004</v>
      </c>
      <c r="BO2924" s="95">
        <v>7878591</v>
      </c>
      <c r="BP2924" s="95">
        <v>5910519</v>
      </c>
      <c r="BQ2924" s="95">
        <v>1949</v>
      </c>
      <c r="BR2924" s="95">
        <v>1788</v>
      </c>
      <c r="BS2924" s="72">
        <v>338.19</v>
      </c>
      <c r="BT2924" s="72">
        <v>280.89</v>
      </c>
      <c r="BU2924" s="72">
        <v>619.08000000000004</v>
      </c>
      <c r="BV2924" s="95">
        <v>7844600</v>
      </c>
      <c r="BW2924" s="95">
        <v>5932434.4500000002</v>
      </c>
      <c r="BX2924" s="95">
        <v>1933</v>
      </c>
      <c r="BY2924" s="95">
        <v>1760</v>
      </c>
      <c r="BZ2924" s="95">
        <v>1940</v>
      </c>
      <c r="CA2924" s="95">
        <v>1883</v>
      </c>
      <c r="CB2924" s="95">
        <v>1867</v>
      </c>
      <c r="CC2924" s="95">
        <v>1873</v>
      </c>
      <c r="CD2924" s="95">
        <v>1848</v>
      </c>
      <c r="CE2924" s="72">
        <v>650.75523149000003</v>
      </c>
      <c r="CF2924" s="72">
        <v>676.59346364999999</v>
      </c>
      <c r="CG2924" s="72">
        <v>712.40329333</v>
      </c>
      <c r="CH2924" s="72">
        <v>716.50152150999998</v>
      </c>
      <c r="CI2924" s="72">
        <v>731.52548966999996</v>
      </c>
      <c r="CJ2924" s="96">
        <v>0.78550271329999999</v>
      </c>
      <c r="CK2924" s="96">
        <v>0.8298188353</v>
      </c>
      <c r="CL2924" s="96">
        <v>0.7958834628</v>
      </c>
      <c r="CM2924" s="96">
        <v>0.8546108858</v>
      </c>
      <c r="CN2924" s="96">
        <v>0.84628630000000005</v>
      </c>
      <c r="CO2924" s="96">
        <v>0.95211040459999996</v>
      </c>
      <c r="CP2924" s="96">
        <v>0.86378684179999998</v>
      </c>
      <c r="CQ2924" s="96">
        <v>0.99584056389999998</v>
      </c>
      <c r="CR2924" s="96">
        <v>0.86739459080000003</v>
      </c>
      <c r="CS2924" s="95">
        <v>2171</v>
      </c>
      <c r="CT2924" s="95">
        <v>2102</v>
      </c>
      <c r="CU2924" s="95">
        <v>2076</v>
      </c>
      <c r="CV2924" s="95">
        <v>2121</v>
      </c>
      <c r="CW2924" s="95">
        <v>2133</v>
      </c>
      <c r="CX2924" s="96">
        <v>0.95842800699999997</v>
      </c>
      <c r="CY2924" s="96">
        <v>0.95333448899999995</v>
      </c>
      <c r="CZ2924" s="96">
        <v>0.94938612</v>
      </c>
      <c r="DA2924" s="96">
        <v>0.94732795199999997</v>
      </c>
      <c r="DB2924" s="96">
        <v>0.95188098899999996</v>
      </c>
      <c r="DC2924">
        <v>2013</v>
      </c>
      <c r="DD2924" s="6">
        <v>1806</v>
      </c>
      <c r="DE2924" s="96">
        <v>2.5531408500000002E-2</v>
      </c>
      <c r="DF2924" s="72">
        <v>649.14</v>
      </c>
      <c r="DG2924" s="96">
        <v>1</v>
      </c>
      <c r="DH2924" s="72">
        <v>649.14</v>
      </c>
      <c r="DI2924" s="72">
        <v>647.14220183999998</v>
      </c>
      <c r="DJ2924" s="96">
        <v>1</v>
      </c>
      <c r="DK2924" s="72">
        <v>649.14</v>
      </c>
      <c r="DL2924" s="96">
        <v>1</v>
      </c>
      <c r="DM2924" s="72">
        <v>649.14</v>
      </c>
      <c r="DN2924" s="96">
        <v>0.38662284940000002</v>
      </c>
      <c r="DO2924" s="96">
        <v>6.2075999999999999E-2</v>
      </c>
      <c r="DP2924" s="72">
        <v>15.58</v>
      </c>
      <c r="DQ2924" s="72">
        <v>633.55999999999995</v>
      </c>
      <c r="DR2924" t="s">
        <v>1795</v>
      </c>
      <c r="DT2924" t="s">
        <v>1783</v>
      </c>
    </row>
    <row r="2925" spans="1:124" x14ac:dyDescent="0.3">
      <c r="A2925" t="s">
        <v>1796</v>
      </c>
      <c r="B2925">
        <v>49141</v>
      </c>
      <c r="C2925" s="95">
        <v>1227</v>
      </c>
      <c r="D2925" s="95">
        <v>3911483</v>
      </c>
      <c r="E2925" s="95">
        <v>1179</v>
      </c>
      <c r="F2925" s="95">
        <v>3253177</v>
      </c>
      <c r="G2925" s="95">
        <v>293</v>
      </c>
      <c r="H2925" s="95">
        <v>569952</v>
      </c>
      <c r="I2925" s="95">
        <v>264</v>
      </c>
      <c r="J2925" s="95">
        <v>678600</v>
      </c>
      <c r="K2925" s="95">
        <v>1166</v>
      </c>
      <c r="L2925" s="95">
        <v>3667072</v>
      </c>
      <c r="M2925" s="95">
        <v>1106</v>
      </c>
      <c r="N2925" s="95">
        <v>2948114</v>
      </c>
      <c r="O2925" s="95">
        <v>276</v>
      </c>
      <c r="P2925" s="95">
        <v>455049</v>
      </c>
      <c r="Q2925" s="95">
        <v>243</v>
      </c>
      <c r="R2925" s="95">
        <v>492246</v>
      </c>
      <c r="S2925" s="95">
        <v>1118</v>
      </c>
      <c r="T2925" s="95">
        <v>4847271</v>
      </c>
      <c r="U2925" s="95">
        <v>1061</v>
      </c>
      <c r="V2925" s="95">
        <v>3137981</v>
      </c>
      <c r="W2925" s="95">
        <v>277</v>
      </c>
      <c r="X2925" s="95">
        <v>1121640</v>
      </c>
      <c r="Y2925" s="95">
        <v>252</v>
      </c>
      <c r="Z2925" s="95">
        <v>726606</v>
      </c>
      <c r="AA2925" s="95">
        <v>1064</v>
      </c>
      <c r="AB2925" s="95">
        <v>3933053</v>
      </c>
      <c r="AC2925" s="95">
        <v>1013</v>
      </c>
      <c r="AD2925" s="95">
        <v>3092482</v>
      </c>
      <c r="AE2925" s="95">
        <v>262</v>
      </c>
      <c r="AF2925" s="95">
        <v>581873</v>
      </c>
      <c r="AG2925" s="95">
        <v>235</v>
      </c>
      <c r="AH2925" s="95">
        <v>614021</v>
      </c>
      <c r="AI2925" s="95">
        <v>1067</v>
      </c>
      <c r="AJ2925" s="95">
        <v>4051292</v>
      </c>
      <c r="AK2925" s="95">
        <v>1018</v>
      </c>
      <c r="AL2925" s="95">
        <v>3401843</v>
      </c>
      <c r="AM2925" s="95">
        <v>267</v>
      </c>
      <c r="AN2925" s="95">
        <v>1049991</v>
      </c>
      <c r="AO2925" s="95">
        <v>244</v>
      </c>
      <c r="AP2925" s="95">
        <v>630693</v>
      </c>
      <c r="AQ2925" s="72">
        <v>245.69</v>
      </c>
      <c r="AR2925" s="72">
        <v>227.06</v>
      </c>
      <c r="AS2925" s="72">
        <v>472.75</v>
      </c>
      <c r="AT2925" s="95">
        <v>4481435</v>
      </c>
      <c r="AU2925" s="95">
        <v>3931777</v>
      </c>
      <c r="AV2925" s="95">
        <v>1520</v>
      </c>
      <c r="AW2925" s="95">
        <v>1443</v>
      </c>
      <c r="AX2925" s="72">
        <v>238.22</v>
      </c>
      <c r="AY2925" s="72">
        <v>212.53</v>
      </c>
      <c r="AZ2925" s="72">
        <v>450.75</v>
      </c>
      <c r="BA2925" s="95">
        <v>4122121</v>
      </c>
      <c r="BB2925" s="95">
        <v>3440360</v>
      </c>
      <c r="BC2925" s="95">
        <v>1442</v>
      </c>
      <c r="BD2925" s="95">
        <v>1349</v>
      </c>
      <c r="BE2925" s="72">
        <v>356.57</v>
      </c>
      <c r="BF2925" s="72">
        <v>245.28</v>
      </c>
      <c r="BG2925" s="72">
        <v>601.85</v>
      </c>
      <c r="BH2925" s="95">
        <v>5968911</v>
      </c>
      <c r="BI2925" s="95">
        <v>3864587</v>
      </c>
      <c r="BJ2925" s="95">
        <v>1395</v>
      </c>
      <c r="BK2925" s="95">
        <v>1313</v>
      </c>
      <c r="BL2925" s="72">
        <v>283.74</v>
      </c>
      <c r="BM2925" s="72">
        <v>247.5</v>
      </c>
      <c r="BN2925" s="72">
        <v>531.24</v>
      </c>
      <c r="BO2925" s="95">
        <v>4514926</v>
      </c>
      <c r="BP2925" s="95">
        <v>3706503</v>
      </c>
      <c r="BQ2925" s="95">
        <v>1326</v>
      </c>
      <c r="BR2925" s="95">
        <v>1248</v>
      </c>
      <c r="BS2925" s="72">
        <v>318.67</v>
      </c>
      <c r="BT2925" s="72">
        <v>266.27999999999997</v>
      </c>
      <c r="BU2925" s="72">
        <v>584.95000000000005</v>
      </c>
      <c r="BV2925" s="95">
        <v>5101283</v>
      </c>
      <c r="BW2925" s="95">
        <v>4032536</v>
      </c>
      <c r="BX2925" s="95">
        <v>1334</v>
      </c>
      <c r="BY2925" s="95">
        <v>1262</v>
      </c>
      <c r="BZ2925" s="95">
        <v>1483</v>
      </c>
      <c r="CA2925" s="95">
        <v>1397</v>
      </c>
      <c r="CB2925" s="95">
        <v>1355</v>
      </c>
      <c r="CC2925" s="95">
        <v>1289</v>
      </c>
      <c r="CD2925" s="95">
        <v>1299</v>
      </c>
      <c r="CE2925" s="72">
        <v>650.75523149000003</v>
      </c>
      <c r="CF2925" s="72">
        <v>676.59346364999999</v>
      </c>
      <c r="CG2925" s="72">
        <v>712.40329333</v>
      </c>
      <c r="CH2925" s="72">
        <v>716.50152150999998</v>
      </c>
      <c r="CI2925" s="72">
        <v>731.52548966999996</v>
      </c>
      <c r="CJ2925" s="96">
        <v>0.72646361820000005</v>
      </c>
      <c r="CK2925" s="96">
        <v>0.66620507620000002</v>
      </c>
      <c r="CL2925" s="96">
        <v>0.84481642020000003</v>
      </c>
      <c r="CM2925" s="96">
        <v>0.74143596909999998</v>
      </c>
      <c r="CN2925" s="96">
        <v>0.79963037280000004</v>
      </c>
      <c r="CO2925" s="96">
        <v>0.94185299970000003</v>
      </c>
      <c r="CP2925" s="96">
        <v>0.80236543449999997</v>
      </c>
      <c r="CQ2925" s="96">
        <v>0.99584056389999998</v>
      </c>
      <c r="CR2925" s="96">
        <v>0.80571664679999999</v>
      </c>
      <c r="CS2925" s="95">
        <v>1124</v>
      </c>
      <c r="CT2925" s="95">
        <v>1065</v>
      </c>
      <c r="CU2925" s="95">
        <v>1040</v>
      </c>
      <c r="CV2925" s="95">
        <v>989</v>
      </c>
      <c r="CW2925" s="95">
        <v>997</v>
      </c>
      <c r="CX2925" s="96">
        <v>0.95225443700000001</v>
      </c>
      <c r="CY2925" s="96">
        <v>0.93776666799999997</v>
      </c>
      <c r="CZ2925" s="96">
        <v>0.93193527700000001</v>
      </c>
      <c r="DA2925" s="96">
        <v>0.95117982700000003</v>
      </c>
      <c r="DB2925" s="96">
        <v>0.93558512299999996</v>
      </c>
      <c r="DC2925">
        <v>2013</v>
      </c>
      <c r="DD2925" s="6">
        <v>1323</v>
      </c>
      <c r="DE2925" s="96">
        <v>8.9783624999999999E-3</v>
      </c>
      <c r="DF2925" s="72">
        <v>613.23</v>
      </c>
      <c r="DG2925" s="96">
        <v>1</v>
      </c>
      <c r="DH2925" s="72">
        <v>613.23</v>
      </c>
      <c r="DI2925" s="72">
        <v>647.14220183999998</v>
      </c>
      <c r="DJ2925" s="96">
        <v>1</v>
      </c>
      <c r="DK2925" s="72">
        <v>613.23</v>
      </c>
      <c r="DL2925" s="96">
        <v>1</v>
      </c>
      <c r="DM2925" s="72">
        <v>613.23</v>
      </c>
      <c r="DN2925" s="96">
        <v>0.91568103779999999</v>
      </c>
      <c r="DO2925" s="96">
        <v>2.6210000000000001E-2</v>
      </c>
      <c r="DP2925" s="72">
        <v>14.72</v>
      </c>
      <c r="DQ2925" s="72">
        <v>598.51</v>
      </c>
      <c r="DR2925" t="s">
        <v>1796</v>
      </c>
      <c r="DT2925" t="s">
        <v>1783</v>
      </c>
    </row>
    <row r="2926" spans="1:124" x14ac:dyDescent="0.3">
      <c r="A2926" t="s">
        <v>708</v>
      </c>
      <c r="B2926">
        <v>49150</v>
      </c>
      <c r="C2926" s="95">
        <v>5587</v>
      </c>
      <c r="D2926" s="95">
        <v>17688849</v>
      </c>
      <c r="E2926" s="95">
        <v>5365</v>
      </c>
      <c r="F2926" s="95">
        <v>13544032</v>
      </c>
      <c r="G2926" s="95">
        <v>1412</v>
      </c>
      <c r="H2926" s="95">
        <v>3839735</v>
      </c>
      <c r="I2926" s="95">
        <v>1262</v>
      </c>
      <c r="J2926" s="95">
        <v>3327806</v>
      </c>
      <c r="K2926" s="95">
        <v>5483</v>
      </c>
      <c r="L2926" s="95">
        <v>17324125</v>
      </c>
      <c r="M2926" s="95">
        <v>5233</v>
      </c>
      <c r="N2926" s="95">
        <v>13502024</v>
      </c>
      <c r="O2926" s="95">
        <v>1380</v>
      </c>
      <c r="P2926" s="95">
        <v>4363161</v>
      </c>
      <c r="Q2926" s="95">
        <v>1215</v>
      </c>
      <c r="R2926" s="95">
        <v>4090246</v>
      </c>
      <c r="S2926" s="95">
        <v>5376</v>
      </c>
      <c r="T2926" s="95">
        <v>22358420</v>
      </c>
      <c r="U2926" s="95">
        <v>5106</v>
      </c>
      <c r="V2926" s="95">
        <v>14918744</v>
      </c>
      <c r="W2926" s="95">
        <v>1390</v>
      </c>
      <c r="X2926" s="95">
        <v>4674669</v>
      </c>
      <c r="Y2926" s="95">
        <v>1218</v>
      </c>
      <c r="Z2926" s="95">
        <v>3976469</v>
      </c>
      <c r="AA2926" s="95">
        <v>5417</v>
      </c>
      <c r="AB2926" s="95">
        <v>18751325</v>
      </c>
      <c r="AC2926" s="95">
        <v>5117</v>
      </c>
      <c r="AD2926" s="95">
        <v>15048449</v>
      </c>
      <c r="AE2926" s="95">
        <v>1377</v>
      </c>
      <c r="AF2926" s="95">
        <v>4361135</v>
      </c>
      <c r="AG2926" s="95">
        <v>1202</v>
      </c>
      <c r="AH2926" s="95">
        <v>4354975</v>
      </c>
      <c r="AI2926" s="95">
        <v>5576</v>
      </c>
      <c r="AJ2926" s="95">
        <v>20547626.920000002</v>
      </c>
      <c r="AK2926" s="95">
        <v>5247</v>
      </c>
      <c r="AL2926" s="95">
        <v>16417489.58</v>
      </c>
      <c r="AM2926" s="95">
        <v>1409</v>
      </c>
      <c r="AN2926" s="95">
        <v>5003370</v>
      </c>
      <c r="AO2926" s="95">
        <v>1243</v>
      </c>
      <c r="AP2926" s="95">
        <v>4483456</v>
      </c>
      <c r="AQ2926" s="72">
        <v>256.33</v>
      </c>
      <c r="AR2926" s="72">
        <v>212.16</v>
      </c>
      <c r="AS2926" s="72">
        <v>468.49</v>
      </c>
      <c r="AT2926" s="95">
        <v>21528584</v>
      </c>
      <c r="AU2926" s="95">
        <v>16871838</v>
      </c>
      <c r="AV2926" s="95">
        <v>6999</v>
      </c>
      <c r="AW2926" s="95">
        <v>6627</v>
      </c>
      <c r="AX2926" s="72">
        <v>263.33999999999997</v>
      </c>
      <c r="AY2926" s="72">
        <v>227.36</v>
      </c>
      <c r="AZ2926" s="72">
        <v>490.7</v>
      </c>
      <c r="BA2926" s="95">
        <v>21687286</v>
      </c>
      <c r="BB2926" s="95">
        <v>17592270</v>
      </c>
      <c r="BC2926" s="95">
        <v>6863</v>
      </c>
      <c r="BD2926" s="95">
        <v>6448</v>
      </c>
      <c r="BE2926" s="72">
        <v>332.95</v>
      </c>
      <c r="BF2926" s="72">
        <v>248.99</v>
      </c>
      <c r="BG2926" s="72">
        <v>581.94000000000005</v>
      </c>
      <c r="BH2926" s="95">
        <v>27033089</v>
      </c>
      <c r="BI2926" s="95">
        <v>18895213</v>
      </c>
      <c r="BJ2926" s="95">
        <v>6766</v>
      </c>
      <c r="BK2926" s="95">
        <v>6324</v>
      </c>
      <c r="BL2926" s="72">
        <v>283.49</v>
      </c>
      <c r="BM2926" s="72">
        <v>255.89</v>
      </c>
      <c r="BN2926" s="72">
        <v>539.38</v>
      </c>
      <c r="BO2926" s="95">
        <v>23112460</v>
      </c>
      <c r="BP2926" s="95">
        <v>19403424</v>
      </c>
      <c r="BQ2926" s="95">
        <v>6794</v>
      </c>
      <c r="BR2926" s="95">
        <v>6319</v>
      </c>
      <c r="BS2926" s="72">
        <v>304.83</v>
      </c>
      <c r="BT2926" s="72">
        <v>268.37</v>
      </c>
      <c r="BU2926" s="72">
        <v>573.20000000000005</v>
      </c>
      <c r="BV2926" s="95">
        <v>25550996.920000002</v>
      </c>
      <c r="BW2926" s="95">
        <v>20900945.579999998</v>
      </c>
      <c r="BX2926" s="95">
        <v>6985</v>
      </c>
      <c r="BY2926" s="95">
        <v>6490</v>
      </c>
      <c r="BZ2926" s="95">
        <v>6822</v>
      </c>
      <c r="CA2926" s="95">
        <v>6663</v>
      </c>
      <c r="CB2926" s="95">
        <v>6553</v>
      </c>
      <c r="CC2926" s="95">
        <v>6569</v>
      </c>
      <c r="CD2926" s="95">
        <v>6743</v>
      </c>
      <c r="CE2926" s="72">
        <v>650.75523149000003</v>
      </c>
      <c r="CF2926" s="72">
        <v>676.59346364999999</v>
      </c>
      <c r="CG2926" s="72">
        <v>712.40329333</v>
      </c>
      <c r="CH2926" s="72">
        <v>716.50152150999998</v>
      </c>
      <c r="CI2926" s="72">
        <v>731.52548966999996</v>
      </c>
      <c r="CJ2926" s="96">
        <v>0.719917378</v>
      </c>
      <c r="CK2926" s="96">
        <v>0.72525087269999999</v>
      </c>
      <c r="CL2926" s="96">
        <v>0.81686876720000001</v>
      </c>
      <c r="CM2926" s="96">
        <v>0.75279672659999997</v>
      </c>
      <c r="CN2926" s="96">
        <v>0.78356804800000002</v>
      </c>
      <c r="CO2926" s="96">
        <v>0.91174739839999996</v>
      </c>
      <c r="CP2926" s="96">
        <v>0.83321362899999996</v>
      </c>
      <c r="CQ2926" s="96">
        <v>0.99584056389999998</v>
      </c>
      <c r="CR2926" s="96">
        <v>0.83669368389999998</v>
      </c>
      <c r="CS2926" s="95">
        <v>8028</v>
      </c>
      <c r="CT2926" s="95">
        <v>7865</v>
      </c>
      <c r="CU2926" s="95">
        <v>7657</v>
      </c>
      <c r="CV2926" s="95">
        <v>7616</v>
      </c>
      <c r="CW2926" s="95">
        <v>7873</v>
      </c>
      <c r="CX2926" s="96">
        <v>0.93647826300000003</v>
      </c>
      <c r="CY2926" s="96">
        <v>0.91028213000000002</v>
      </c>
      <c r="CZ2926" s="96">
        <v>0.90059215299999995</v>
      </c>
      <c r="DA2926" s="96">
        <v>0.91204675300000004</v>
      </c>
      <c r="DB2926" s="96">
        <v>0.89855303600000003</v>
      </c>
      <c r="DC2926">
        <v>2013</v>
      </c>
      <c r="DD2926" s="6">
        <v>6441.6</v>
      </c>
      <c r="DE2926" s="96">
        <v>5.6047516999999996E-3</v>
      </c>
      <c r="DF2926" s="72">
        <v>638.97</v>
      </c>
      <c r="DG2926" s="96">
        <v>1</v>
      </c>
      <c r="DH2926" s="72">
        <v>638.97</v>
      </c>
      <c r="DI2926" s="72">
        <v>633.51143954999998</v>
      </c>
      <c r="DJ2926" s="96">
        <v>1</v>
      </c>
      <c r="DK2926" s="72">
        <v>638.97</v>
      </c>
      <c r="DL2926" s="96">
        <v>1</v>
      </c>
      <c r="DM2926" s="72">
        <v>638.97</v>
      </c>
      <c r="DN2926" s="96">
        <v>1</v>
      </c>
      <c r="DO2926" s="96">
        <v>1.6195000000000001E-2</v>
      </c>
      <c r="DP2926" s="72">
        <v>10.35</v>
      </c>
      <c r="DQ2926" s="72">
        <v>628.62</v>
      </c>
      <c r="DR2926" t="s">
        <v>708</v>
      </c>
      <c r="DT2926" t="s">
        <v>1783</v>
      </c>
    </row>
    <row r="2927" spans="1:124" x14ac:dyDescent="0.3">
      <c r="A2927" t="s">
        <v>816</v>
      </c>
      <c r="B2927">
        <v>49160</v>
      </c>
      <c r="C2927" s="95">
        <v>2703</v>
      </c>
      <c r="D2927" s="95">
        <v>10277140</v>
      </c>
      <c r="E2927" s="95">
        <v>2551</v>
      </c>
      <c r="F2927" s="95">
        <v>7636196</v>
      </c>
      <c r="G2927" s="95">
        <v>561</v>
      </c>
      <c r="H2927" s="95">
        <v>1704274</v>
      </c>
      <c r="I2927" s="95">
        <v>482</v>
      </c>
      <c r="J2927" s="95">
        <v>2052592</v>
      </c>
      <c r="K2927" s="95">
        <v>2701</v>
      </c>
      <c r="L2927" s="95">
        <v>10456322</v>
      </c>
      <c r="M2927" s="95">
        <v>2509</v>
      </c>
      <c r="N2927" s="95">
        <v>7957925</v>
      </c>
      <c r="O2927" s="95">
        <v>558</v>
      </c>
      <c r="P2927" s="95">
        <v>1724986</v>
      </c>
      <c r="Q2927" s="95">
        <v>477</v>
      </c>
      <c r="R2927" s="95">
        <v>1855764</v>
      </c>
      <c r="S2927" s="95">
        <v>2721</v>
      </c>
      <c r="T2927" s="95">
        <v>11538420</v>
      </c>
      <c r="U2927" s="95">
        <v>2504</v>
      </c>
      <c r="V2927" s="95">
        <v>9090937</v>
      </c>
      <c r="W2927" s="95">
        <v>546</v>
      </c>
      <c r="X2927" s="95">
        <v>1747474</v>
      </c>
      <c r="Y2927" s="95">
        <v>468</v>
      </c>
      <c r="Z2927" s="95">
        <v>1802466</v>
      </c>
      <c r="AA2927" s="95">
        <v>2770</v>
      </c>
      <c r="AB2927" s="95">
        <v>12650031</v>
      </c>
      <c r="AC2927" s="95">
        <v>2526</v>
      </c>
      <c r="AD2927" s="95">
        <v>8880661</v>
      </c>
      <c r="AE2927" s="95">
        <v>556</v>
      </c>
      <c r="AF2927" s="95">
        <v>2847423</v>
      </c>
      <c r="AG2927" s="95">
        <v>478</v>
      </c>
      <c r="AH2927" s="95">
        <v>1990633</v>
      </c>
      <c r="AI2927" s="95">
        <v>2833</v>
      </c>
      <c r="AJ2927" s="95">
        <v>12889871.470000001</v>
      </c>
      <c r="AK2927" s="95">
        <v>2573</v>
      </c>
      <c r="AL2927" s="95">
        <v>9762299.9299999997</v>
      </c>
      <c r="AM2927" s="95">
        <v>574</v>
      </c>
      <c r="AN2927" s="95">
        <v>3316623</v>
      </c>
      <c r="AO2927" s="95">
        <v>494</v>
      </c>
      <c r="AP2927" s="95">
        <v>2063051</v>
      </c>
      <c r="AQ2927" s="72">
        <v>305.89999999999998</v>
      </c>
      <c r="AR2927" s="72">
        <v>266.2</v>
      </c>
      <c r="AS2927" s="72">
        <v>572.1</v>
      </c>
      <c r="AT2927" s="95">
        <v>11981414</v>
      </c>
      <c r="AU2927" s="95">
        <v>9688788</v>
      </c>
      <c r="AV2927" s="95">
        <v>3264</v>
      </c>
      <c r="AW2927" s="95">
        <v>3033</v>
      </c>
      <c r="AX2927" s="72">
        <v>311.48</v>
      </c>
      <c r="AY2927" s="72">
        <v>273.88</v>
      </c>
      <c r="AZ2927" s="72">
        <v>585.36</v>
      </c>
      <c r="BA2927" s="95">
        <v>12181308</v>
      </c>
      <c r="BB2927" s="95">
        <v>9813689</v>
      </c>
      <c r="BC2927" s="95">
        <v>3259</v>
      </c>
      <c r="BD2927" s="95">
        <v>2986</v>
      </c>
      <c r="BE2927" s="72">
        <v>338.89</v>
      </c>
      <c r="BF2927" s="72">
        <v>305.45</v>
      </c>
      <c r="BG2927" s="72">
        <v>644.34</v>
      </c>
      <c r="BH2927" s="95">
        <v>13285894</v>
      </c>
      <c r="BI2927" s="95">
        <v>10893403</v>
      </c>
      <c r="BJ2927" s="95">
        <v>3267</v>
      </c>
      <c r="BK2927" s="95">
        <v>2972</v>
      </c>
      <c r="BL2927" s="72">
        <v>388.29</v>
      </c>
      <c r="BM2927" s="72">
        <v>301.58</v>
      </c>
      <c r="BN2927" s="72">
        <v>689.87</v>
      </c>
      <c r="BO2927" s="95">
        <v>15497454</v>
      </c>
      <c r="BP2927" s="95">
        <v>10871294</v>
      </c>
      <c r="BQ2927" s="95">
        <v>3326</v>
      </c>
      <c r="BR2927" s="95">
        <v>3004</v>
      </c>
      <c r="BS2927" s="72">
        <v>396.4</v>
      </c>
      <c r="BT2927" s="72">
        <v>321.31</v>
      </c>
      <c r="BU2927" s="72">
        <v>717.71</v>
      </c>
      <c r="BV2927" s="95">
        <v>16206494.470000001</v>
      </c>
      <c r="BW2927" s="95">
        <v>11825350.93</v>
      </c>
      <c r="BX2927" s="95">
        <v>3407</v>
      </c>
      <c r="BY2927" s="95">
        <v>3067</v>
      </c>
      <c r="BZ2927" s="95">
        <v>3154</v>
      </c>
      <c r="CA2927" s="95">
        <v>3127</v>
      </c>
      <c r="CB2927" s="95">
        <v>3125</v>
      </c>
      <c r="CC2927" s="95">
        <v>3173</v>
      </c>
      <c r="CD2927" s="95">
        <v>3241</v>
      </c>
      <c r="CE2927" s="72">
        <v>650.75523149000003</v>
      </c>
      <c r="CF2927" s="72">
        <v>676.59346364999999</v>
      </c>
      <c r="CG2927" s="72">
        <v>712.40329333</v>
      </c>
      <c r="CH2927" s="72">
        <v>716.50152150999998</v>
      </c>
      <c r="CI2927" s="72">
        <v>731.52548966999996</v>
      </c>
      <c r="CJ2927" s="96">
        <v>0.87913238699999996</v>
      </c>
      <c r="CK2927" s="96">
        <v>0.86515763369999998</v>
      </c>
      <c r="CL2927" s="96">
        <v>0.90445960319999996</v>
      </c>
      <c r="CM2927" s="96">
        <v>0.96283117240000005</v>
      </c>
      <c r="CN2927" s="96">
        <v>0.9811141377</v>
      </c>
      <c r="CO2927" s="96">
        <v>0.94528719329999999</v>
      </c>
      <c r="CP2927" s="96">
        <v>0.97170361910000003</v>
      </c>
      <c r="CQ2927" s="96">
        <v>0.99584056389999998</v>
      </c>
      <c r="CR2927" s="96">
        <v>0.9757621004</v>
      </c>
      <c r="CS2927" s="95">
        <v>3189</v>
      </c>
      <c r="CT2927" s="95">
        <v>3150</v>
      </c>
      <c r="CU2927" s="95">
        <v>3147</v>
      </c>
      <c r="CV2927" s="95">
        <v>3158</v>
      </c>
      <c r="CW2927" s="95">
        <v>3283</v>
      </c>
      <c r="CX2927" s="96">
        <v>0.95658891999999995</v>
      </c>
      <c r="CY2927" s="96">
        <v>0.94574524999999998</v>
      </c>
      <c r="CZ2927" s="96">
        <v>0.93490775199999998</v>
      </c>
      <c r="DA2927" s="96">
        <v>0.945416743</v>
      </c>
      <c r="DB2927" s="96">
        <v>0.94369441200000004</v>
      </c>
      <c r="DC2927">
        <v>2013</v>
      </c>
      <c r="DD2927" s="6">
        <v>3012.4</v>
      </c>
      <c r="DE2927" s="96">
        <v>3.5582703999999998E-3</v>
      </c>
      <c r="DF2927" s="72">
        <v>746.71</v>
      </c>
      <c r="DG2927" s="96">
        <v>1</v>
      </c>
      <c r="DH2927" s="72">
        <v>746.71</v>
      </c>
      <c r="DI2927" s="72">
        <v>675.90156122999997</v>
      </c>
      <c r="DJ2927" s="96">
        <v>1</v>
      </c>
      <c r="DK2927" s="72">
        <v>746.71</v>
      </c>
      <c r="DL2927" s="96">
        <v>1</v>
      </c>
      <c r="DM2927" s="72">
        <v>746.71</v>
      </c>
      <c r="DN2927" s="96">
        <v>1</v>
      </c>
      <c r="DO2927" s="96">
        <v>1.0102E-2</v>
      </c>
      <c r="DP2927" s="72">
        <v>7.54</v>
      </c>
      <c r="DQ2927" s="72">
        <v>739.17</v>
      </c>
      <c r="DR2927" t="s">
        <v>816</v>
      </c>
      <c r="DT2927" t="s">
        <v>1783</v>
      </c>
    </row>
    <row r="2928" spans="1:124" x14ac:dyDescent="0.3">
      <c r="A2928" t="s">
        <v>109</v>
      </c>
      <c r="B2928">
        <v>49170</v>
      </c>
      <c r="C2928" s="95">
        <v>3815</v>
      </c>
      <c r="D2928" s="95">
        <v>13717413</v>
      </c>
      <c r="E2928" s="95">
        <v>3710</v>
      </c>
      <c r="F2928" s="95">
        <v>11251761</v>
      </c>
      <c r="G2928" s="95">
        <v>1085</v>
      </c>
      <c r="H2928" s="95">
        <v>2235658</v>
      </c>
      <c r="I2928" s="95">
        <v>992</v>
      </c>
      <c r="J2928" s="95">
        <v>2876032</v>
      </c>
      <c r="K2928" s="95">
        <v>3801</v>
      </c>
      <c r="L2928" s="95">
        <v>12786748</v>
      </c>
      <c r="M2928" s="95">
        <v>3684</v>
      </c>
      <c r="N2928" s="95">
        <v>11860739</v>
      </c>
      <c r="O2928" s="95">
        <v>1044</v>
      </c>
      <c r="P2928" s="95">
        <v>2294058</v>
      </c>
      <c r="Q2928" s="95">
        <v>948</v>
      </c>
      <c r="R2928" s="95">
        <v>2550464</v>
      </c>
      <c r="S2928" s="95">
        <v>3822</v>
      </c>
      <c r="T2928" s="95">
        <v>15090053</v>
      </c>
      <c r="U2928" s="95">
        <v>3686</v>
      </c>
      <c r="V2928" s="95">
        <v>13008736</v>
      </c>
      <c r="W2928" s="95">
        <v>1069</v>
      </c>
      <c r="X2928" s="95">
        <v>2686876</v>
      </c>
      <c r="Y2928" s="95">
        <v>963</v>
      </c>
      <c r="Z2928" s="95">
        <v>2655393</v>
      </c>
      <c r="AA2928" s="95">
        <v>3805</v>
      </c>
      <c r="AB2928" s="95">
        <v>14792137</v>
      </c>
      <c r="AC2928" s="95">
        <v>3658</v>
      </c>
      <c r="AD2928" s="95">
        <v>13427164</v>
      </c>
      <c r="AE2928" s="95">
        <v>897</v>
      </c>
      <c r="AF2928" s="95">
        <v>1855894</v>
      </c>
      <c r="AG2928" s="95">
        <v>798</v>
      </c>
      <c r="AH2928" s="95">
        <v>2699391</v>
      </c>
      <c r="AI2928" s="95">
        <v>3820</v>
      </c>
      <c r="AJ2928" s="95">
        <v>13865381.32</v>
      </c>
      <c r="AK2928" s="95">
        <v>3667</v>
      </c>
      <c r="AL2928" s="95">
        <v>14498215.43</v>
      </c>
      <c r="AM2928" s="95">
        <v>896</v>
      </c>
      <c r="AN2928" s="95">
        <v>2749198</v>
      </c>
      <c r="AO2928" s="95">
        <v>793</v>
      </c>
      <c r="AP2928" s="95">
        <v>2629499.6800000002</v>
      </c>
      <c r="AQ2928" s="72">
        <v>271.31</v>
      </c>
      <c r="AR2928" s="72">
        <v>250.39</v>
      </c>
      <c r="AS2928" s="72">
        <v>521.70000000000005</v>
      </c>
      <c r="AT2928" s="95">
        <v>15953071</v>
      </c>
      <c r="AU2928" s="95">
        <v>14127793</v>
      </c>
      <c r="AV2928" s="95">
        <v>4900</v>
      </c>
      <c r="AW2928" s="95">
        <v>4702</v>
      </c>
      <c r="AX2928" s="72">
        <v>259.39</v>
      </c>
      <c r="AY2928" s="72">
        <v>259.27</v>
      </c>
      <c r="AZ2928" s="72">
        <v>518.66</v>
      </c>
      <c r="BA2928" s="95">
        <v>15080806</v>
      </c>
      <c r="BB2928" s="95">
        <v>14411203</v>
      </c>
      <c r="BC2928" s="95">
        <v>4845</v>
      </c>
      <c r="BD2928" s="95">
        <v>4632</v>
      </c>
      <c r="BE2928" s="72">
        <v>302.89</v>
      </c>
      <c r="BF2928" s="72">
        <v>280.77999999999997</v>
      </c>
      <c r="BG2928" s="72">
        <v>583.66999999999996</v>
      </c>
      <c r="BH2928" s="95">
        <v>17776929</v>
      </c>
      <c r="BI2928" s="95">
        <v>15664129</v>
      </c>
      <c r="BJ2928" s="95">
        <v>4891</v>
      </c>
      <c r="BK2928" s="95">
        <v>4649</v>
      </c>
      <c r="BL2928" s="72">
        <v>295.05</v>
      </c>
      <c r="BM2928" s="72">
        <v>301.58999999999997</v>
      </c>
      <c r="BN2928" s="72">
        <v>596.64</v>
      </c>
      <c r="BO2928" s="95">
        <v>16648031</v>
      </c>
      <c r="BP2928" s="95">
        <v>16126555</v>
      </c>
      <c r="BQ2928" s="95">
        <v>4702</v>
      </c>
      <c r="BR2928" s="95">
        <v>4456</v>
      </c>
      <c r="BS2928" s="72">
        <v>293.58999999999997</v>
      </c>
      <c r="BT2928" s="72">
        <v>320.02</v>
      </c>
      <c r="BU2928" s="72">
        <v>613.61</v>
      </c>
      <c r="BV2928" s="95">
        <v>16614579.32</v>
      </c>
      <c r="BW2928" s="95">
        <v>17127715.109999999</v>
      </c>
      <c r="BX2928" s="95">
        <v>4716</v>
      </c>
      <c r="BY2928" s="95">
        <v>4460</v>
      </c>
      <c r="BZ2928" s="95">
        <v>4806</v>
      </c>
      <c r="CA2928" s="95">
        <v>4742</v>
      </c>
      <c r="CB2928" s="95">
        <v>4774</v>
      </c>
      <c r="CC2928" s="95">
        <v>4585</v>
      </c>
      <c r="CD2928" s="95">
        <v>4591</v>
      </c>
      <c r="CE2928" s="72">
        <v>650.75523149000003</v>
      </c>
      <c r="CF2928" s="72">
        <v>676.59346364999999</v>
      </c>
      <c r="CG2928" s="72">
        <v>712.40329333</v>
      </c>
      <c r="CH2928" s="72">
        <v>716.50152150999998</v>
      </c>
      <c r="CI2928" s="72">
        <v>731.52548966999996</v>
      </c>
      <c r="CJ2928" s="96">
        <v>0.80168391240000003</v>
      </c>
      <c r="CK2928" s="96">
        <v>0.76657554039999998</v>
      </c>
      <c r="CL2928" s="96">
        <v>0.81929716699999999</v>
      </c>
      <c r="CM2928" s="96">
        <v>0.83271281649999995</v>
      </c>
      <c r="CN2928" s="96">
        <v>0.83880877519999997</v>
      </c>
      <c r="CO2928" s="96">
        <v>0.94683189670000001</v>
      </c>
      <c r="CP2928" s="96">
        <v>0.85740208490000003</v>
      </c>
      <c r="CQ2928" s="96">
        <v>0.99584056389999998</v>
      </c>
      <c r="CR2928" s="96">
        <v>0.86098316689999999</v>
      </c>
      <c r="CS2928" s="95">
        <v>5818</v>
      </c>
      <c r="CT2928" s="95">
        <v>5827</v>
      </c>
      <c r="CU2928" s="95">
        <v>5863</v>
      </c>
      <c r="CV2928" s="95">
        <v>5874</v>
      </c>
      <c r="CW2928" s="95">
        <v>5887</v>
      </c>
      <c r="CX2928" s="96">
        <v>0.942429776</v>
      </c>
      <c r="CY2928" s="96">
        <v>0.95587163600000002</v>
      </c>
      <c r="CZ2928" s="96">
        <v>0.95287159300000002</v>
      </c>
      <c r="DA2928" s="96">
        <v>0.94133593699999996</v>
      </c>
      <c r="DB2928" s="96">
        <v>0.94170356399999999</v>
      </c>
      <c r="DC2928">
        <v>2013</v>
      </c>
      <c r="DD2928" s="6">
        <v>4579.8</v>
      </c>
      <c r="DE2928" s="96">
        <v>8.3719798000000002E-3</v>
      </c>
      <c r="DF2928" s="72">
        <v>655.69</v>
      </c>
      <c r="DG2928" s="96">
        <v>1</v>
      </c>
      <c r="DH2928" s="72">
        <v>655.69</v>
      </c>
      <c r="DI2928" s="72">
        <v>647.14220183999998</v>
      </c>
      <c r="DJ2928" s="96">
        <v>1</v>
      </c>
      <c r="DK2928" s="72">
        <v>655.69</v>
      </c>
      <c r="DL2928" s="96">
        <v>1</v>
      </c>
      <c r="DM2928" s="72">
        <v>655.69</v>
      </c>
      <c r="DN2928" s="96">
        <v>1</v>
      </c>
      <c r="DO2928" s="96">
        <v>1.8537000000000001E-2</v>
      </c>
      <c r="DP2928" s="72">
        <v>12.15</v>
      </c>
      <c r="DQ2928" s="72">
        <v>643.54</v>
      </c>
      <c r="DR2928" t="s">
        <v>109</v>
      </c>
      <c r="DT2928" t="s">
        <v>1783</v>
      </c>
    </row>
    <row r="2929" spans="1:124" x14ac:dyDescent="0.3">
      <c r="A2929" t="s">
        <v>1797</v>
      </c>
      <c r="B2929">
        <v>49180</v>
      </c>
      <c r="C2929" s="95">
        <v>844</v>
      </c>
      <c r="D2929" s="95">
        <v>2763933</v>
      </c>
      <c r="E2929" s="95">
        <v>793</v>
      </c>
      <c r="F2929" s="95">
        <v>2311102</v>
      </c>
      <c r="G2929" s="95">
        <v>206</v>
      </c>
      <c r="H2929" s="95">
        <v>740091</v>
      </c>
      <c r="I2929" s="95">
        <v>178</v>
      </c>
      <c r="J2929" s="95">
        <v>591396</v>
      </c>
      <c r="K2929" s="95">
        <v>825</v>
      </c>
      <c r="L2929" s="95">
        <v>2803977</v>
      </c>
      <c r="M2929" s="95">
        <v>768</v>
      </c>
      <c r="N2929" s="95">
        <v>2268918</v>
      </c>
      <c r="O2929" s="95">
        <v>212</v>
      </c>
      <c r="P2929" s="95">
        <v>408510</v>
      </c>
      <c r="Q2929" s="95">
        <v>186</v>
      </c>
      <c r="R2929" s="95">
        <v>570749</v>
      </c>
      <c r="S2929" s="95">
        <v>831</v>
      </c>
      <c r="T2929" s="95">
        <v>2589712</v>
      </c>
      <c r="U2929" s="95">
        <v>762</v>
      </c>
      <c r="V2929" s="95">
        <v>2333928</v>
      </c>
      <c r="W2929" s="95">
        <v>200</v>
      </c>
      <c r="X2929" s="95">
        <v>621530</v>
      </c>
      <c r="Y2929" s="95">
        <v>176</v>
      </c>
      <c r="Z2929" s="95">
        <v>674316</v>
      </c>
      <c r="AA2929" s="95">
        <v>858</v>
      </c>
      <c r="AB2929" s="95">
        <v>2549500</v>
      </c>
      <c r="AC2929" s="95">
        <v>783</v>
      </c>
      <c r="AD2929" s="95">
        <v>2579167</v>
      </c>
      <c r="AE2929" s="95">
        <v>201</v>
      </c>
      <c r="AF2929" s="95">
        <v>1331609</v>
      </c>
      <c r="AG2929" s="95">
        <v>174</v>
      </c>
      <c r="AH2929" s="95">
        <v>843046</v>
      </c>
      <c r="AI2929" s="95">
        <v>945</v>
      </c>
      <c r="AJ2929" s="95">
        <v>2754488</v>
      </c>
      <c r="AK2929" s="95">
        <v>854</v>
      </c>
      <c r="AL2929" s="95">
        <v>2814306</v>
      </c>
      <c r="AM2929" s="95">
        <v>199</v>
      </c>
      <c r="AN2929" s="95">
        <v>1147278</v>
      </c>
      <c r="AO2929" s="95">
        <v>170</v>
      </c>
      <c r="AP2929" s="95">
        <v>898045</v>
      </c>
      <c r="AQ2929" s="72">
        <v>278.10000000000002</v>
      </c>
      <c r="AR2929" s="72">
        <v>249.1</v>
      </c>
      <c r="AS2929" s="72">
        <v>527.20000000000005</v>
      </c>
      <c r="AT2929" s="95">
        <v>3504024</v>
      </c>
      <c r="AU2929" s="95">
        <v>2902498</v>
      </c>
      <c r="AV2929" s="95">
        <v>1050</v>
      </c>
      <c r="AW2929" s="95">
        <v>971</v>
      </c>
      <c r="AX2929" s="72">
        <v>258.16000000000003</v>
      </c>
      <c r="AY2929" s="72">
        <v>248.05</v>
      </c>
      <c r="AZ2929" s="72">
        <v>506.21</v>
      </c>
      <c r="BA2929" s="95">
        <v>3212487</v>
      </c>
      <c r="BB2929" s="95">
        <v>2839667</v>
      </c>
      <c r="BC2929" s="95">
        <v>1037</v>
      </c>
      <c r="BD2929" s="95">
        <v>954</v>
      </c>
      <c r="BE2929" s="72">
        <v>259.56</v>
      </c>
      <c r="BF2929" s="72">
        <v>267.26</v>
      </c>
      <c r="BG2929" s="72">
        <v>526.82000000000005</v>
      </c>
      <c r="BH2929" s="95">
        <v>3211242</v>
      </c>
      <c r="BI2929" s="95">
        <v>3008244</v>
      </c>
      <c r="BJ2929" s="95">
        <v>1031</v>
      </c>
      <c r="BK2929" s="95">
        <v>938</v>
      </c>
      <c r="BL2929" s="72">
        <v>305.41000000000003</v>
      </c>
      <c r="BM2929" s="72">
        <v>298</v>
      </c>
      <c r="BN2929" s="72">
        <v>603.41</v>
      </c>
      <c r="BO2929" s="95">
        <v>3881109</v>
      </c>
      <c r="BP2929" s="95">
        <v>3422213</v>
      </c>
      <c r="BQ2929" s="95">
        <v>1059</v>
      </c>
      <c r="BR2929" s="95">
        <v>957</v>
      </c>
      <c r="BS2929" s="72">
        <v>284.22000000000003</v>
      </c>
      <c r="BT2929" s="72">
        <v>302.11</v>
      </c>
      <c r="BU2929" s="72">
        <v>586.33000000000004</v>
      </c>
      <c r="BV2929" s="95">
        <v>3901766</v>
      </c>
      <c r="BW2929" s="95">
        <v>3712351</v>
      </c>
      <c r="BX2929" s="95">
        <v>1144</v>
      </c>
      <c r="BY2929" s="95">
        <v>1024</v>
      </c>
      <c r="BZ2929" s="95">
        <v>1012</v>
      </c>
      <c r="CA2929" s="95">
        <v>997</v>
      </c>
      <c r="CB2929" s="95">
        <v>986</v>
      </c>
      <c r="CC2929" s="95">
        <v>1011</v>
      </c>
      <c r="CD2929" s="95">
        <v>1085</v>
      </c>
      <c r="CE2929" s="72">
        <v>650.75523149000003</v>
      </c>
      <c r="CF2929" s="72">
        <v>676.59346364999999</v>
      </c>
      <c r="CG2929" s="72">
        <v>712.40329333</v>
      </c>
      <c r="CH2929" s="72">
        <v>716.50152150999998</v>
      </c>
      <c r="CI2929" s="72">
        <v>731.52548966999996</v>
      </c>
      <c r="CJ2929" s="96">
        <v>0.81013563089999996</v>
      </c>
      <c r="CK2929" s="96">
        <v>0.74817453489999997</v>
      </c>
      <c r="CL2929" s="96">
        <v>0.73949686209999999</v>
      </c>
      <c r="CM2929" s="96">
        <v>0.84216150540000001</v>
      </c>
      <c r="CN2929" s="96">
        <v>0.80151684160000003</v>
      </c>
      <c r="CO2929" s="96">
        <v>0.98454613069999997</v>
      </c>
      <c r="CP2929" s="96">
        <v>0.8006705328</v>
      </c>
      <c r="CQ2929" s="96">
        <v>0.99584056389999998</v>
      </c>
      <c r="CR2929" s="96">
        <v>0.80401466610000005</v>
      </c>
      <c r="CS2929" s="95">
        <v>1045</v>
      </c>
      <c r="CT2929" s="95">
        <v>1004</v>
      </c>
      <c r="CU2929" s="95">
        <v>965</v>
      </c>
      <c r="CV2929" s="95">
        <v>952</v>
      </c>
      <c r="CW2929" s="95">
        <v>973</v>
      </c>
      <c r="CX2929" s="96">
        <v>0.96834440700000002</v>
      </c>
      <c r="CY2929" s="96">
        <v>0.99298939799999997</v>
      </c>
      <c r="CZ2929" s="96">
        <v>0.99419460900000001</v>
      </c>
      <c r="DA2929" s="96">
        <v>0.98564061999999997</v>
      </c>
      <c r="DB2929" s="96">
        <v>0.98259446100000003</v>
      </c>
      <c r="DC2929">
        <v>2013</v>
      </c>
      <c r="DD2929" s="6">
        <v>968.8</v>
      </c>
      <c r="DE2929" s="96">
        <v>8.1565730999999999E-3</v>
      </c>
      <c r="DF2929" s="72">
        <v>612.44000000000005</v>
      </c>
      <c r="DG2929" s="96">
        <v>1</v>
      </c>
      <c r="DH2929" s="72">
        <v>612.44000000000005</v>
      </c>
      <c r="DI2929" s="72">
        <v>675.90156122999997</v>
      </c>
      <c r="DJ2929" s="96">
        <v>0.98427638390000005</v>
      </c>
      <c r="DK2929" s="72">
        <v>613.43784521999999</v>
      </c>
      <c r="DL2929" s="96">
        <v>1.0044333620000001</v>
      </c>
      <c r="DM2929" s="72">
        <v>616.15743725000004</v>
      </c>
      <c r="DN2929" s="96">
        <v>1</v>
      </c>
      <c r="DO2929" s="96">
        <v>2.1246000000000001E-2</v>
      </c>
      <c r="DP2929" s="72">
        <v>13.09</v>
      </c>
      <c r="DQ2929" s="72">
        <v>603.07000000000005</v>
      </c>
      <c r="DR2929" t="s">
        <v>1797</v>
      </c>
      <c r="DT2929" t="s">
        <v>1783</v>
      </c>
    </row>
    <row r="2930" spans="1:124" x14ac:dyDescent="0.3">
      <c r="A2930" t="s">
        <v>295</v>
      </c>
      <c r="B2930">
        <v>49190</v>
      </c>
      <c r="C2930" s="95">
        <v>2577</v>
      </c>
      <c r="D2930" s="95">
        <v>8443980</v>
      </c>
      <c r="E2930" s="95">
        <v>2492</v>
      </c>
      <c r="F2930" s="95">
        <v>6680076</v>
      </c>
      <c r="G2930" s="95">
        <v>559</v>
      </c>
      <c r="H2930" s="95">
        <v>1330268</v>
      </c>
      <c r="I2930" s="95">
        <v>508</v>
      </c>
      <c r="J2930" s="95">
        <v>1454179</v>
      </c>
      <c r="K2930" s="95">
        <v>2458</v>
      </c>
      <c r="L2930" s="95">
        <v>8583641</v>
      </c>
      <c r="M2930" s="95">
        <v>2367</v>
      </c>
      <c r="N2930" s="95">
        <v>6943976</v>
      </c>
      <c r="O2930" s="95">
        <v>549</v>
      </c>
      <c r="P2930" s="95">
        <v>1308086</v>
      </c>
      <c r="Q2930" s="95">
        <v>499</v>
      </c>
      <c r="R2930" s="95">
        <v>1404585</v>
      </c>
      <c r="S2930" s="95">
        <v>2415</v>
      </c>
      <c r="T2930" s="95">
        <v>9676520</v>
      </c>
      <c r="U2930" s="95">
        <v>2312</v>
      </c>
      <c r="V2930" s="95">
        <v>6873824</v>
      </c>
      <c r="W2930" s="95">
        <v>561</v>
      </c>
      <c r="X2930" s="95">
        <v>1282897</v>
      </c>
      <c r="Y2930" s="95">
        <v>507</v>
      </c>
      <c r="Z2930" s="95">
        <v>1378212</v>
      </c>
      <c r="AA2930" s="95">
        <v>2395</v>
      </c>
      <c r="AB2930" s="95">
        <v>8088932</v>
      </c>
      <c r="AC2930" s="95">
        <v>2275</v>
      </c>
      <c r="AD2930" s="95">
        <v>7029942</v>
      </c>
      <c r="AE2930" s="95">
        <v>557</v>
      </c>
      <c r="AF2930" s="95">
        <v>992666</v>
      </c>
      <c r="AG2930" s="95">
        <v>505</v>
      </c>
      <c r="AH2930" s="95">
        <v>1547427</v>
      </c>
      <c r="AI2930" s="95">
        <v>2403</v>
      </c>
      <c r="AJ2930" s="95">
        <v>8676973</v>
      </c>
      <c r="AK2930" s="95">
        <v>2283</v>
      </c>
      <c r="AL2930" s="95">
        <v>7744177.46</v>
      </c>
      <c r="AM2930" s="95">
        <v>554</v>
      </c>
      <c r="AN2930" s="95">
        <v>1614267</v>
      </c>
      <c r="AO2930" s="95">
        <v>494</v>
      </c>
      <c r="AP2930" s="95">
        <v>1382106</v>
      </c>
      <c r="AQ2930" s="72">
        <v>259.73</v>
      </c>
      <c r="AR2930" s="72">
        <v>225.95</v>
      </c>
      <c r="AS2930" s="72">
        <v>485.68</v>
      </c>
      <c r="AT2930" s="95">
        <v>9774248</v>
      </c>
      <c r="AU2930" s="95">
        <v>8134255</v>
      </c>
      <c r="AV2930" s="95">
        <v>3136</v>
      </c>
      <c r="AW2930" s="95">
        <v>3000</v>
      </c>
      <c r="AX2930" s="72">
        <v>274.13</v>
      </c>
      <c r="AY2930" s="72">
        <v>242.75</v>
      </c>
      <c r="AZ2930" s="72">
        <v>516.88</v>
      </c>
      <c r="BA2930" s="95">
        <v>9891727</v>
      </c>
      <c r="BB2930" s="95">
        <v>8348561</v>
      </c>
      <c r="BC2930" s="95">
        <v>3007</v>
      </c>
      <c r="BD2930" s="95">
        <v>2866</v>
      </c>
      <c r="BE2930" s="72">
        <v>306.88</v>
      </c>
      <c r="BF2930" s="72">
        <v>243.94</v>
      </c>
      <c r="BG2930" s="72">
        <v>550.82000000000005</v>
      </c>
      <c r="BH2930" s="95">
        <v>10959417</v>
      </c>
      <c r="BI2930" s="95">
        <v>8252036</v>
      </c>
      <c r="BJ2930" s="95">
        <v>2976</v>
      </c>
      <c r="BK2930" s="95">
        <v>2819</v>
      </c>
      <c r="BL2930" s="72">
        <v>256.37</v>
      </c>
      <c r="BM2930" s="72">
        <v>257.12</v>
      </c>
      <c r="BN2930" s="72">
        <v>513.49</v>
      </c>
      <c r="BO2930" s="95">
        <v>9081598</v>
      </c>
      <c r="BP2930" s="95">
        <v>8577369</v>
      </c>
      <c r="BQ2930" s="95">
        <v>2952</v>
      </c>
      <c r="BR2930" s="95">
        <v>2780</v>
      </c>
      <c r="BS2930" s="72">
        <v>290.02</v>
      </c>
      <c r="BT2930" s="72">
        <v>273.87</v>
      </c>
      <c r="BU2930" s="72">
        <v>563.89</v>
      </c>
      <c r="BV2930" s="95">
        <v>10291240</v>
      </c>
      <c r="BW2930" s="95">
        <v>9126283.4600000009</v>
      </c>
      <c r="BX2930" s="95">
        <v>2957</v>
      </c>
      <c r="BY2930" s="95">
        <v>2777</v>
      </c>
      <c r="BZ2930" s="95">
        <v>3071</v>
      </c>
      <c r="CA2930" s="95">
        <v>2939</v>
      </c>
      <c r="CB2930" s="95">
        <v>2900</v>
      </c>
      <c r="CC2930" s="95">
        <v>2870</v>
      </c>
      <c r="CD2930" s="95">
        <v>2869</v>
      </c>
      <c r="CE2930" s="72">
        <v>650.75523149000003</v>
      </c>
      <c r="CF2930" s="72">
        <v>676.59346364999999</v>
      </c>
      <c r="CG2930" s="72">
        <v>712.40329333</v>
      </c>
      <c r="CH2930" s="72">
        <v>716.50152150999998</v>
      </c>
      <c r="CI2930" s="72">
        <v>731.52548966999996</v>
      </c>
      <c r="CJ2930" s="96">
        <v>0.74633283989999999</v>
      </c>
      <c r="CK2930" s="96">
        <v>0.76394471389999996</v>
      </c>
      <c r="CL2930" s="96">
        <v>0.77318564519999999</v>
      </c>
      <c r="CM2930" s="96">
        <v>0.71666281870000004</v>
      </c>
      <c r="CN2930" s="96">
        <v>0.7708412187</v>
      </c>
      <c r="CO2930" s="96">
        <v>0.93191471729999997</v>
      </c>
      <c r="CP2930" s="96">
        <v>0.80929449149999999</v>
      </c>
      <c r="CQ2930" s="96">
        <v>0.99584056389999998</v>
      </c>
      <c r="CR2930" s="96">
        <v>0.81267464420000002</v>
      </c>
      <c r="CS2930" s="95">
        <v>2429</v>
      </c>
      <c r="CT2930" s="95">
        <v>2347</v>
      </c>
      <c r="CU2930" s="95">
        <v>2319</v>
      </c>
      <c r="CV2930" s="95">
        <v>2269</v>
      </c>
      <c r="CW2930" s="95">
        <v>2282</v>
      </c>
      <c r="CX2930" s="96">
        <v>0.92801604400000004</v>
      </c>
      <c r="CY2930" s="96">
        <v>0.958206106</v>
      </c>
      <c r="CZ2930" s="96">
        <v>0.94783949899999997</v>
      </c>
      <c r="DA2930" s="96">
        <v>0.89558919199999998</v>
      </c>
      <c r="DB2930" s="96">
        <v>0.92895986900000005</v>
      </c>
      <c r="DC2930">
        <v>2013</v>
      </c>
      <c r="DD2930" s="6">
        <v>2848.4</v>
      </c>
      <c r="DE2930" s="96">
        <v>4.6552703000000001E-3</v>
      </c>
      <c r="DF2930" s="72">
        <v>621.22</v>
      </c>
      <c r="DG2930" s="96">
        <v>1</v>
      </c>
      <c r="DH2930" s="72">
        <v>621.22</v>
      </c>
      <c r="DI2930" s="72">
        <v>647.14220183999998</v>
      </c>
      <c r="DJ2930" s="96">
        <v>1</v>
      </c>
      <c r="DK2930" s="72">
        <v>621.22</v>
      </c>
      <c r="DL2930" s="96">
        <v>1</v>
      </c>
      <c r="DM2930" s="72">
        <v>621.22</v>
      </c>
      <c r="DN2930" s="96">
        <v>1</v>
      </c>
      <c r="DO2930" s="96">
        <v>1.3141E-2</v>
      </c>
      <c r="DP2930" s="72">
        <v>8.16</v>
      </c>
      <c r="DQ2930" s="72">
        <v>613.05999999999995</v>
      </c>
      <c r="DR2930" t="s">
        <v>295</v>
      </c>
      <c r="DT2930" t="s">
        <v>1783</v>
      </c>
    </row>
    <row r="2931" spans="1:124" x14ac:dyDescent="0.3">
      <c r="A2931" t="s">
        <v>1798</v>
      </c>
      <c r="B2931">
        <v>49191</v>
      </c>
      <c r="C2931" s="95">
        <v>7390</v>
      </c>
      <c r="D2931" s="95">
        <v>27423726</v>
      </c>
      <c r="E2931" s="95">
        <v>6927</v>
      </c>
      <c r="F2931" s="95">
        <v>20751573</v>
      </c>
      <c r="G2931" s="95">
        <v>1299</v>
      </c>
      <c r="H2931" s="95">
        <v>4857999</v>
      </c>
      <c r="I2931" s="95">
        <v>1180</v>
      </c>
      <c r="J2931" s="95">
        <v>3499657</v>
      </c>
      <c r="K2931" s="95">
        <v>7560</v>
      </c>
      <c r="L2931" s="95">
        <v>28467138</v>
      </c>
      <c r="M2931" s="95">
        <v>7053</v>
      </c>
      <c r="N2931" s="95">
        <v>21917772</v>
      </c>
      <c r="O2931" s="95">
        <v>1362</v>
      </c>
      <c r="P2931" s="95">
        <v>5099448</v>
      </c>
      <c r="Q2931" s="95">
        <v>1224</v>
      </c>
      <c r="R2931" s="95">
        <v>3790665</v>
      </c>
      <c r="S2931" s="95">
        <v>7748</v>
      </c>
      <c r="T2931" s="95">
        <v>31259726</v>
      </c>
      <c r="U2931" s="95">
        <v>7128</v>
      </c>
      <c r="V2931" s="95">
        <v>22937477</v>
      </c>
      <c r="W2931" s="95">
        <v>1389</v>
      </c>
      <c r="X2931" s="95">
        <v>6217440</v>
      </c>
      <c r="Y2931" s="95">
        <v>1241</v>
      </c>
      <c r="Z2931" s="95">
        <v>4534390</v>
      </c>
      <c r="AA2931" s="95">
        <v>8062</v>
      </c>
      <c r="AB2931" s="95">
        <v>30979446</v>
      </c>
      <c r="AC2931" s="95">
        <v>7338</v>
      </c>
      <c r="AD2931" s="95">
        <v>25385810</v>
      </c>
      <c r="AE2931" s="95">
        <v>1451</v>
      </c>
      <c r="AF2931" s="95">
        <v>5280975</v>
      </c>
      <c r="AG2931" s="95">
        <v>1298</v>
      </c>
      <c r="AH2931" s="95">
        <v>4740257</v>
      </c>
      <c r="AI2931" s="95">
        <v>8430</v>
      </c>
      <c r="AJ2931" s="95">
        <v>31071506.690000001</v>
      </c>
      <c r="AK2931" s="95">
        <v>7621</v>
      </c>
      <c r="AL2931" s="95">
        <v>27418176.120000001</v>
      </c>
      <c r="AM2931" s="95">
        <v>1542</v>
      </c>
      <c r="AN2931" s="95">
        <v>7738808</v>
      </c>
      <c r="AO2931" s="95">
        <v>1389</v>
      </c>
      <c r="AP2931" s="95">
        <v>5222993</v>
      </c>
      <c r="AQ2931" s="72">
        <v>309.60000000000002</v>
      </c>
      <c r="AR2931" s="72">
        <v>249.28</v>
      </c>
      <c r="AS2931" s="72">
        <v>558.88</v>
      </c>
      <c r="AT2931" s="95">
        <v>32281725</v>
      </c>
      <c r="AU2931" s="95">
        <v>24251230</v>
      </c>
      <c r="AV2931" s="95">
        <v>8689</v>
      </c>
      <c r="AW2931" s="95">
        <v>8107</v>
      </c>
      <c r="AX2931" s="72">
        <v>313.52</v>
      </c>
      <c r="AY2931" s="72">
        <v>258.83</v>
      </c>
      <c r="AZ2931" s="72">
        <v>572.35</v>
      </c>
      <c r="BA2931" s="95">
        <v>33566586</v>
      </c>
      <c r="BB2931" s="95">
        <v>25708437</v>
      </c>
      <c r="BC2931" s="95">
        <v>8922</v>
      </c>
      <c r="BD2931" s="95">
        <v>8277</v>
      </c>
      <c r="BE2931" s="72">
        <v>341.81</v>
      </c>
      <c r="BF2931" s="72">
        <v>273.55</v>
      </c>
      <c r="BG2931" s="72">
        <v>615.36</v>
      </c>
      <c r="BH2931" s="95">
        <v>37477166</v>
      </c>
      <c r="BI2931" s="95">
        <v>27471867</v>
      </c>
      <c r="BJ2931" s="95">
        <v>9137</v>
      </c>
      <c r="BK2931" s="95">
        <v>8369</v>
      </c>
      <c r="BL2931" s="72">
        <v>317.64</v>
      </c>
      <c r="BM2931" s="72">
        <v>290.7</v>
      </c>
      <c r="BN2931" s="72">
        <v>608.34</v>
      </c>
      <c r="BO2931" s="95">
        <v>36260421</v>
      </c>
      <c r="BP2931" s="95">
        <v>30126067</v>
      </c>
      <c r="BQ2931" s="95">
        <v>9513</v>
      </c>
      <c r="BR2931" s="95">
        <v>8636</v>
      </c>
      <c r="BS2931" s="72">
        <v>324.33</v>
      </c>
      <c r="BT2931" s="72">
        <v>301.89999999999998</v>
      </c>
      <c r="BU2931" s="72">
        <v>626.23</v>
      </c>
      <c r="BV2931" s="95">
        <v>38810314.689999998</v>
      </c>
      <c r="BW2931" s="95">
        <v>32641169.120000001</v>
      </c>
      <c r="BX2931" s="95">
        <v>9972</v>
      </c>
      <c r="BY2931" s="95">
        <v>9010</v>
      </c>
      <c r="BZ2931" s="95">
        <v>8412</v>
      </c>
      <c r="CA2931" s="95">
        <v>8611</v>
      </c>
      <c r="CB2931" s="95">
        <v>8767</v>
      </c>
      <c r="CC2931" s="95">
        <v>9097</v>
      </c>
      <c r="CD2931" s="95">
        <v>9501</v>
      </c>
      <c r="CE2931" s="72">
        <v>650.75523149000003</v>
      </c>
      <c r="CF2931" s="72">
        <v>676.59346364999999</v>
      </c>
      <c r="CG2931" s="72">
        <v>712.40329333</v>
      </c>
      <c r="CH2931" s="72">
        <v>716.50152150999998</v>
      </c>
      <c r="CI2931" s="72">
        <v>731.52548966999996</v>
      </c>
      <c r="CJ2931" s="96">
        <v>0.85881752919999998</v>
      </c>
      <c r="CK2931" s="96">
        <v>0.8459289525</v>
      </c>
      <c r="CL2931" s="96">
        <v>0.86378039770000004</v>
      </c>
      <c r="CM2931" s="96">
        <v>0.84904216070000005</v>
      </c>
      <c r="CN2931" s="96">
        <v>0.85606039550000002</v>
      </c>
      <c r="CO2931" s="96">
        <v>0.98619697399999995</v>
      </c>
      <c r="CP2931" s="96">
        <v>0.86668881529999997</v>
      </c>
      <c r="CQ2931" s="96">
        <v>0.99584056389999998</v>
      </c>
      <c r="CR2931" s="96">
        <v>0.87030868490000002</v>
      </c>
      <c r="CS2931" s="95">
        <v>4622</v>
      </c>
      <c r="CT2931" s="95">
        <v>4481</v>
      </c>
      <c r="CU2931" s="95">
        <v>4256</v>
      </c>
      <c r="CV2931" s="95">
        <v>4223</v>
      </c>
      <c r="CW2931" s="95">
        <v>4215</v>
      </c>
      <c r="CX2931" s="96">
        <v>1.0022772209999999</v>
      </c>
      <c r="CY2931" s="96">
        <v>0.98900084600000004</v>
      </c>
      <c r="CZ2931" s="96">
        <v>0.98979058900000005</v>
      </c>
      <c r="DA2931" s="96">
        <v>0.98412989500000003</v>
      </c>
      <c r="DB2931" s="96">
        <v>0.96402563299999999</v>
      </c>
      <c r="DC2931">
        <v>2013</v>
      </c>
      <c r="DD2931" s="6">
        <v>8479.7999999999993</v>
      </c>
      <c r="DE2931" s="96">
        <v>2.6345196800000002E-2</v>
      </c>
      <c r="DF2931" s="72">
        <v>650.78</v>
      </c>
      <c r="DG2931" s="96">
        <v>1</v>
      </c>
      <c r="DH2931" s="72">
        <v>650.78</v>
      </c>
      <c r="DI2931" s="72">
        <v>655.53809839999997</v>
      </c>
      <c r="DJ2931" s="96">
        <v>1</v>
      </c>
      <c r="DK2931" s="72">
        <v>650.78</v>
      </c>
      <c r="DL2931" s="96">
        <v>1</v>
      </c>
      <c r="DM2931" s="72">
        <v>650.78</v>
      </c>
      <c r="DN2931" s="96">
        <v>0.38393856980000002</v>
      </c>
      <c r="DO2931" s="96">
        <v>6.2509999999999996E-2</v>
      </c>
      <c r="DP2931" s="72">
        <v>15.62</v>
      </c>
      <c r="DQ2931" s="72">
        <v>635.16</v>
      </c>
      <c r="DR2931" t="s">
        <v>1798</v>
      </c>
      <c r="DT2931" t="s">
        <v>1783</v>
      </c>
    </row>
    <row r="2932" spans="1:124" x14ac:dyDescent="0.3">
      <c r="A2932" t="s">
        <v>1799</v>
      </c>
      <c r="B2932">
        <v>49194</v>
      </c>
      <c r="C2932" s="95">
        <v>18710</v>
      </c>
      <c r="D2932" s="95">
        <v>65996838</v>
      </c>
      <c r="E2932" s="95">
        <v>17676</v>
      </c>
      <c r="F2932" s="95">
        <v>61851826</v>
      </c>
      <c r="G2932" s="95">
        <v>3468</v>
      </c>
      <c r="H2932" s="95">
        <v>9987806</v>
      </c>
      <c r="I2932" s="95">
        <v>2982</v>
      </c>
      <c r="J2932" s="95">
        <v>9611534</v>
      </c>
      <c r="K2932" s="95">
        <v>18614</v>
      </c>
      <c r="L2932" s="95">
        <v>68668858</v>
      </c>
      <c r="M2932" s="95">
        <v>17427</v>
      </c>
      <c r="N2932" s="95">
        <v>62993416</v>
      </c>
      <c r="O2932" s="95">
        <v>3437</v>
      </c>
      <c r="P2932" s="95">
        <v>9712208</v>
      </c>
      <c r="Q2932" s="95">
        <v>2920</v>
      </c>
      <c r="R2932" s="95">
        <v>9569542</v>
      </c>
      <c r="S2932" s="95">
        <v>18732</v>
      </c>
      <c r="T2932" s="95">
        <v>68946614</v>
      </c>
      <c r="U2932" s="95">
        <v>17375</v>
      </c>
      <c r="V2932" s="95">
        <v>65300772</v>
      </c>
      <c r="W2932" s="95">
        <v>3391</v>
      </c>
      <c r="X2932" s="95">
        <v>11393922</v>
      </c>
      <c r="Y2932" s="95">
        <v>2841</v>
      </c>
      <c r="Z2932" s="95">
        <v>10268123</v>
      </c>
      <c r="AA2932" s="95">
        <v>19002</v>
      </c>
      <c r="AB2932" s="95">
        <v>69056102</v>
      </c>
      <c r="AC2932" s="95">
        <v>17523</v>
      </c>
      <c r="AD2932" s="95">
        <v>68913068</v>
      </c>
      <c r="AE2932" s="95">
        <v>3340</v>
      </c>
      <c r="AF2932" s="95">
        <v>11772167</v>
      </c>
      <c r="AG2932" s="95">
        <v>2777</v>
      </c>
      <c r="AH2932" s="95">
        <v>11104392</v>
      </c>
      <c r="AI2932" s="95">
        <v>19462</v>
      </c>
      <c r="AJ2932" s="95">
        <v>72319903.989999995</v>
      </c>
      <c r="AK2932" s="95">
        <v>17825</v>
      </c>
      <c r="AL2932" s="95">
        <v>73921683.680000007</v>
      </c>
      <c r="AM2932" s="95">
        <v>3349</v>
      </c>
      <c r="AN2932" s="95">
        <v>12424535</v>
      </c>
      <c r="AO2932" s="95">
        <v>2796</v>
      </c>
      <c r="AP2932" s="95">
        <v>12938383</v>
      </c>
      <c r="AQ2932" s="72">
        <v>285.51</v>
      </c>
      <c r="AR2932" s="72">
        <v>288.27999999999997</v>
      </c>
      <c r="AS2932" s="72">
        <v>573.79</v>
      </c>
      <c r="AT2932" s="95">
        <v>75984644</v>
      </c>
      <c r="AU2932" s="95">
        <v>71463360</v>
      </c>
      <c r="AV2932" s="95">
        <v>22178</v>
      </c>
      <c r="AW2932" s="95">
        <v>20658</v>
      </c>
      <c r="AX2932" s="72">
        <v>296.20999999999998</v>
      </c>
      <c r="AY2932" s="72">
        <v>297.19</v>
      </c>
      <c r="AZ2932" s="72">
        <v>593.4</v>
      </c>
      <c r="BA2932" s="95">
        <v>78381066</v>
      </c>
      <c r="BB2932" s="95">
        <v>72562958</v>
      </c>
      <c r="BC2932" s="95">
        <v>22051</v>
      </c>
      <c r="BD2932" s="95">
        <v>20347</v>
      </c>
      <c r="BE2932" s="72">
        <v>302.63</v>
      </c>
      <c r="BF2932" s="72">
        <v>311.51</v>
      </c>
      <c r="BG2932" s="72">
        <v>614.14</v>
      </c>
      <c r="BH2932" s="95">
        <v>80340536</v>
      </c>
      <c r="BI2932" s="95">
        <v>75568895</v>
      </c>
      <c r="BJ2932" s="95">
        <v>22123</v>
      </c>
      <c r="BK2932" s="95">
        <v>20216</v>
      </c>
      <c r="BL2932" s="72">
        <v>301.48</v>
      </c>
      <c r="BM2932" s="72">
        <v>328.48</v>
      </c>
      <c r="BN2932" s="72">
        <v>629.96</v>
      </c>
      <c r="BO2932" s="95">
        <v>80828269</v>
      </c>
      <c r="BP2932" s="95">
        <v>80017460</v>
      </c>
      <c r="BQ2932" s="95">
        <v>22342</v>
      </c>
      <c r="BR2932" s="95">
        <v>20300</v>
      </c>
      <c r="BS2932" s="72">
        <v>309.58999999999997</v>
      </c>
      <c r="BT2932" s="72">
        <v>351.02</v>
      </c>
      <c r="BU2932" s="72">
        <v>660.61</v>
      </c>
      <c r="BV2932" s="95">
        <v>84744438.989999995</v>
      </c>
      <c r="BW2932" s="95">
        <v>86860066.680000007</v>
      </c>
      <c r="BX2932" s="95">
        <v>22811</v>
      </c>
      <c r="BY2932" s="95">
        <v>20621</v>
      </c>
      <c r="BZ2932" s="95">
        <v>21454</v>
      </c>
      <c r="CA2932" s="95">
        <v>21230</v>
      </c>
      <c r="CB2932" s="95">
        <v>21204</v>
      </c>
      <c r="CC2932" s="95">
        <v>21373</v>
      </c>
      <c r="CD2932" s="95">
        <v>21740</v>
      </c>
      <c r="CE2932" s="72">
        <v>650.75523149000003</v>
      </c>
      <c r="CF2932" s="72">
        <v>676.59346364999999</v>
      </c>
      <c r="CG2932" s="72">
        <v>712.40329333</v>
      </c>
      <c r="CH2932" s="72">
        <v>716.50152150999998</v>
      </c>
      <c r="CI2932" s="72">
        <v>731.52548966999996</v>
      </c>
      <c r="CJ2932" s="96">
        <v>0.88172936960000003</v>
      </c>
      <c r="CK2932" s="96">
        <v>0.87704069259999995</v>
      </c>
      <c r="CL2932" s="96">
        <v>0.86206788450000005</v>
      </c>
      <c r="CM2932" s="96">
        <v>0.87921655580000002</v>
      </c>
      <c r="CN2932" s="96">
        <v>0.90305807429999996</v>
      </c>
      <c r="CO2932" s="96">
        <v>1.0175842177000001</v>
      </c>
      <c r="CP2932" s="96">
        <v>0.86540504470000001</v>
      </c>
      <c r="CQ2932" s="96">
        <v>0.99584056389999998</v>
      </c>
      <c r="CR2932" s="96">
        <v>0.86901955239999995</v>
      </c>
      <c r="CS2932" s="95">
        <v>20395</v>
      </c>
      <c r="CT2932" s="95">
        <v>20382</v>
      </c>
      <c r="CU2932" s="95">
        <v>20382</v>
      </c>
      <c r="CV2932" s="95">
        <v>20444</v>
      </c>
      <c r="CW2932" s="95">
        <v>20956</v>
      </c>
      <c r="CX2932" s="96">
        <v>1.040716585</v>
      </c>
      <c r="CY2932" s="96">
        <v>1.0315516469999999</v>
      </c>
      <c r="CZ2932" s="96">
        <v>1.022013512</v>
      </c>
      <c r="DA2932" s="96">
        <v>0.99837754700000003</v>
      </c>
      <c r="DB2932" s="96">
        <v>0.99591569899999999</v>
      </c>
      <c r="DC2932">
        <v>2013</v>
      </c>
      <c r="DD2932" s="6">
        <v>20428.400000000001</v>
      </c>
      <c r="DE2932" s="96">
        <v>3.4886140000000001E-3</v>
      </c>
      <c r="DF2932" s="72">
        <v>665.07</v>
      </c>
      <c r="DG2932" s="96">
        <v>1</v>
      </c>
      <c r="DH2932" s="72">
        <v>665.07</v>
      </c>
      <c r="DI2932" s="72">
        <v>647.46502092000003</v>
      </c>
      <c r="DJ2932" s="96">
        <v>1</v>
      </c>
      <c r="DK2932" s="72">
        <v>665.07</v>
      </c>
      <c r="DL2932" s="96">
        <v>1</v>
      </c>
      <c r="DM2932" s="72">
        <v>665.07</v>
      </c>
      <c r="DN2932" s="96">
        <v>1</v>
      </c>
      <c r="DO2932" s="96">
        <v>9.6279999999999994E-3</v>
      </c>
      <c r="DP2932" s="72">
        <v>6.4</v>
      </c>
      <c r="DQ2932" s="72">
        <v>658.67</v>
      </c>
      <c r="DR2932" t="s">
        <v>1799</v>
      </c>
      <c r="DT2932" t="s">
        <v>1783</v>
      </c>
    </row>
    <row r="2933" spans="1:124" x14ac:dyDescent="0.3">
      <c r="A2933" t="s">
        <v>1511</v>
      </c>
      <c r="B2933">
        <v>49200</v>
      </c>
      <c r="C2933" s="95">
        <v>22861</v>
      </c>
      <c r="D2933" s="95">
        <v>69814102</v>
      </c>
      <c r="E2933" s="95">
        <v>21529</v>
      </c>
      <c r="F2933" s="95">
        <v>62732207</v>
      </c>
      <c r="G2933" s="95">
        <v>3922</v>
      </c>
      <c r="H2933" s="95">
        <v>10812924</v>
      </c>
      <c r="I2933" s="95">
        <v>3152</v>
      </c>
      <c r="J2933" s="95">
        <v>9083741</v>
      </c>
      <c r="K2933" s="95">
        <v>23105</v>
      </c>
      <c r="L2933" s="95">
        <v>74364621</v>
      </c>
      <c r="M2933" s="95">
        <v>21573</v>
      </c>
      <c r="N2933" s="95">
        <v>65993298</v>
      </c>
      <c r="O2933" s="95">
        <v>3961</v>
      </c>
      <c r="P2933" s="95">
        <v>11099087</v>
      </c>
      <c r="Q2933" s="95">
        <v>3175</v>
      </c>
      <c r="R2933" s="95">
        <v>9686853</v>
      </c>
      <c r="S2933" s="95">
        <v>23450</v>
      </c>
      <c r="T2933" s="95">
        <v>85087853</v>
      </c>
      <c r="U2933" s="95">
        <v>21698</v>
      </c>
      <c r="V2933" s="95">
        <v>70939510</v>
      </c>
      <c r="W2933" s="95">
        <v>3884</v>
      </c>
      <c r="X2933" s="95">
        <v>13337055</v>
      </c>
      <c r="Y2933" s="95">
        <v>3109</v>
      </c>
      <c r="Z2933" s="95">
        <v>10226858</v>
      </c>
      <c r="AA2933" s="95">
        <v>23446</v>
      </c>
      <c r="AB2933" s="95">
        <v>83095482</v>
      </c>
      <c r="AC2933" s="95">
        <v>21536</v>
      </c>
      <c r="AD2933" s="95">
        <v>74004914</v>
      </c>
      <c r="AE2933" s="95">
        <v>3944</v>
      </c>
      <c r="AF2933" s="95">
        <v>13857814</v>
      </c>
      <c r="AG2933" s="95">
        <v>3181</v>
      </c>
      <c r="AH2933" s="95">
        <v>11336312</v>
      </c>
      <c r="AI2933" s="95">
        <v>24219</v>
      </c>
      <c r="AJ2933" s="95">
        <v>81696157.969999999</v>
      </c>
      <c r="AK2933" s="95">
        <v>22186</v>
      </c>
      <c r="AL2933" s="95">
        <v>79689055.430000007</v>
      </c>
      <c r="AM2933" s="95">
        <v>4293</v>
      </c>
      <c r="AN2933" s="95">
        <v>14142271</v>
      </c>
      <c r="AO2933" s="95">
        <v>3503</v>
      </c>
      <c r="AP2933" s="95">
        <v>12704792.23</v>
      </c>
      <c r="AQ2933" s="72">
        <v>250.87</v>
      </c>
      <c r="AR2933" s="72">
        <v>242.48</v>
      </c>
      <c r="AS2933" s="72">
        <v>493.35</v>
      </c>
      <c r="AT2933" s="95">
        <v>80627026</v>
      </c>
      <c r="AU2933" s="95">
        <v>71815948</v>
      </c>
      <c r="AV2933" s="95">
        <v>26783</v>
      </c>
      <c r="AW2933" s="95">
        <v>24681</v>
      </c>
      <c r="AX2933" s="72">
        <v>263.13</v>
      </c>
      <c r="AY2933" s="72">
        <v>254.84</v>
      </c>
      <c r="AZ2933" s="72">
        <v>517.97</v>
      </c>
      <c r="BA2933" s="95">
        <v>85463708</v>
      </c>
      <c r="BB2933" s="95">
        <v>75680151</v>
      </c>
      <c r="BC2933" s="95">
        <v>27066</v>
      </c>
      <c r="BD2933" s="95">
        <v>24748</v>
      </c>
      <c r="BE2933" s="72">
        <v>300.07</v>
      </c>
      <c r="BF2933" s="72">
        <v>272.66000000000003</v>
      </c>
      <c r="BG2933" s="72">
        <v>572.73</v>
      </c>
      <c r="BH2933" s="95">
        <v>98424908</v>
      </c>
      <c r="BI2933" s="95">
        <v>81166368</v>
      </c>
      <c r="BJ2933" s="95">
        <v>27334</v>
      </c>
      <c r="BK2933" s="95">
        <v>24807</v>
      </c>
      <c r="BL2933" s="72">
        <v>294.98</v>
      </c>
      <c r="BM2933" s="72">
        <v>287.73</v>
      </c>
      <c r="BN2933" s="72">
        <v>582.71</v>
      </c>
      <c r="BO2933" s="95">
        <v>96953296</v>
      </c>
      <c r="BP2933" s="95">
        <v>85341226</v>
      </c>
      <c r="BQ2933" s="95">
        <v>27390</v>
      </c>
      <c r="BR2933" s="95">
        <v>24717</v>
      </c>
      <c r="BS2933" s="72">
        <v>280.11</v>
      </c>
      <c r="BT2933" s="72">
        <v>299.72000000000003</v>
      </c>
      <c r="BU2933" s="72">
        <v>579.83000000000004</v>
      </c>
      <c r="BV2933" s="95">
        <v>95838428.969999999</v>
      </c>
      <c r="BW2933" s="95">
        <v>92393847.659999996</v>
      </c>
      <c r="BX2933" s="95">
        <v>28512</v>
      </c>
      <c r="BY2933" s="95">
        <v>25689</v>
      </c>
      <c r="BZ2933" s="95">
        <v>25781</v>
      </c>
      <c r="CA2933" s="95">
        <v>25949</v>
      </c>
      <c r="CB2933" s="95">
        <v>26116</v>
      </c>
      <c r="CC2933" s="95">
        <v>26121</v>
      </c>
      <c r="CD2933" s="95">
        <v>27131</v>
      </c>
      <c r="CE2933" s="72">
        <v>650.75523149000003</v>
      </c>
      <c r="CF2933" s="72">
        <v>676.59346364999999</v>
      </c>
      <c r="CG2933" s="72">
        <v>712.40329333</v>
      </c>
      <c r="CH2933" s="72">
        <v>716.50152150999998</v>
      </c>
      <c r="CI2933" s="72">
        <v>731.52548966999996</v>
      </c>
      <c r="CJ2933" s="96">
        <v>0.75811914550000004</v>
      </c>
      <c r="CK2933" s="96">
        <v>0.76555572559999996</v>
      </c>
      <c r="CL2933" s="96">
        <v>0.80394069670000001</v>
      </c>
      <c r="CM2933" s="96">
        <v>0.81327112710000005</v>
      </c>
      <c r="CN2933" s="96">
        <v>0.79263130020000006</v>
      </c>
      <c r="CO2933" s="96">
        <v>0.89268067959999997</v>
      </c>
      <c r="CP2933" s="96">
        <v>0.8812822065</v>
      </c>
      <c r="CQ2933" s="96">
        <v>0.99584056389999998</v>
      </c>
      <c r="CR2933" s="96">
        <v>0.88496302780000002</v>
      </c>
      <c r="CS2933" s="95">
        <v>27604</v>
      </c>
      <c r="CT2933" s="95">
        <v>27905</v>
      </c>
      <c r="CU2933" s="95">
        <v>28357</v>
      </c>
      <c r="CV2933" s="95">
        <v>28162</v>
      </c>
      <c r="CW2933" s="95">
        <v>29037</v>
      </c>
      <c r="CX2933" s="96">
        <v>0.89779573499999998</v>
      </c>
      <c r="CY2933" s="96">
        <v>0.89534528499999999</v>
      </c>
      <c r="CZ2933" s="96">
        <v>0.88634047999999999</v>
      </c>
      <c r="DA2933" s="96">
        <v>0.890396148</v>
      </c>
      <c r="DB2933" s="96">
        <v>0.89366474200000001</v>
      </c>
      <c r="DC2933">
        <v>2013</v>
      </c>
      <c r="DD2933" s="6">
        <v>24928.400000000001</v>
      </c>
      <c r="DE2933" s="96">
        <v>4.9275224999999999E-3</v>
      </c>
      <c r="DF2933" s="72">
        <v>676.29</v>
      </c>
      <c r="DG2933" s="96">
        <v>1</v>
      </c>
      <c r="DH2933" s="72">
        <v>676.29</v>
      </c>
      <c r="DI2933" s="72">
        <v>675.90156122999997</v>
      </c>
      <c r="DJ2933" s="96">
        <v>1</v>
      </c>
      <c r="DK2933" s="72">
        <v>676.29</v>
      </c>
      <c r="DL2933" s="96">
        <v>1</v>
      </c>
      <c r="DM2933" s="72">
        <v>676.29</v>
      </c>
      <c r="DN2933" s="96">
        <v>1</v>
      </c>
      <c r="DO2933" s="96">
        <v>1.1552E-2</v>
      </c>
      <c r="DP2933" s="72">
        <v>7.81</v>
      </c>
      <c r="DQ2933" s="72">
        <v>668.48</v>
      </c>
      <c r="DR2933" t="s">
        <v>1511</v>
      </c>
      <c r="DT2933" t="s">
        <v>1783</v>
      </c>
    </row>
    <row r="2934" spans="1:124" x14ac:dyDescent="0.3">
      <c r="A2934" t="s">
        <v>13</v>
      </c>
      <c r="B2934">
        <v>49210</v>
      </c>
      <c r="C2934" s="95">
        <v>1772</v>
      </c>
      <c r="D2934" s="95">
        <v>7146280</v>
      </c>
      <c r="E2934" s="95">
        <v>1666</v>
      </c>
      <c r="F2934" s="95">
        <v>4286728</v>
      </c>
      <c r="G2934" s="95">
        <v>175</v>
      </c>
      <c r="H2934" s="95">
        <v>625713</v>
      </c>
      <c r="I2934" s="95">
        <v>153</v>
      </c>
      <c r="J2934" s="95">
        <v>372131</v>
      </c>
      <c r="K2934" s="95">
        <v>1751</v>
      </c>
      <c r="L2934" s="95">
        <v>6887202</v>
      </c>
      <c r="M2934" s="95">
        <v>1630</v>
      </c>
      <c r="N2934" s="95">
        <v>4602462</v>
      </c>
      <c r="O2934" s="95">
        <v>171</v>
      </c>
      <c r="P2934" s="95">
        <v>661677</v>
      </c>
      <c r="Q2934" s="95">
        <v>146</v>
      </c>
      <c r="R2934" s="95">
        <v>480203</v>
      </c>
      <c r="S2934" s="95">
        <v>1780</v>
      </c>
      <c r="T2934" s="95">
        <v>6722659</v>
      </c>
      <c r="U2934" s="95">
        <v>1627</v>
      </c>
      <c r="V2934" s="95">
        <v>4925200</v>
      </c>
      <c r="W2934" s="95">
        <v>170</v>
      </c>
      <c r="X2934" s="95">
        <v>514919</v>
      </c>
      <c r="Y2934" s="95">
        <v>141</v>
      </c>
      <c r="Z2934" s="95">
        <v>469795</v>
      </c>
      <c r="AA2934" s="95">
        <v>1794</v>
      </c>
      <c r="AB2934" s="95">
        <v>6505997</v>
      </c>
      <c r="AC2934" s="95">
        <v>1629</v>
      </c>
      <c r="AD2934" s="95">
        <v>5326931</v>
      </c>
      <c r="AE2934" s="95">
        <v>161</v>
      </c>
      <c r="AF2934" s="95">
        <v>492947</v>
      </c>
      <c r="AG2934" s="95">
        <v>134</v>
      </c>
      <c r="AH2934" s="95">
        <v>519489</v>
      </c>
      <c r="AI2934" s="95">
        <v>1815</v>
      </c>
      <c r="AJ2934" s="95">
        <v>5965932</v>
      </c>
      <c r="AK2934" s="95">
        <v>1646</v>
      </c>
      <c r="AL2934" s="95">
        <v>5356551.3899999997</v>
      </c>
      <c r="AM2934" s="95">
        <v>166</v>
      </c>
      <c r="AN2934" s="95">
        <v>535944</v>
      </c>
      <c r="AO2934" s="95">
        <v>145</v>
      </c>
      <c r="AP2934" s="95">
        <v>581450</v>
      </c>
      <c r="AQ2934" s="72">
        <v>332.65</v>
      </c>
      <c r="AR2934" s="72">
        <v>213.43</v>
      </c>
      <c r="AS2934" s="72">
        <v>546.08000000000004</v>
      </c>
      <c r="AT2934" s="95">
        <v>7771993</v>
      </c>
      <c r="AU2934" s="95">
        <v>4658859</v>
      </c>
      <c r="AV2934" s="95">
        <v>1947</v>
      </c>
      <c r="AW2934" s="95">
        <v>1819</v>
      </c>
      <c r="AX2934" s="72">
        <v>327.3</v>
      </c>
      <c r="AY2934" s="72">
        <v>238.49</v>
      </c>
      <c r="AZ2934" s="72">
        <v>565.79</v>
      </c>
      <c r="BA2934" s="95">
        <v>7548879</v>
      </c>
      <c r="BB2934" s="95">
        <v>5082665</v>
      </c>
      <c r="BC2934" s="95">
        <v>1922</v>
      </c>
      <c r="BD2934" s="95">
        <v>1776</v>
      </c>
      <c r="BE2934" s="72">
        <v>309.3</v>
      </c>
      <c r="BF2934" s="72">
        <v>254.29</v>
      </c>
      <c r="BG2934" s="72">
        <v>563.59</v>
      </c>
      <c r="BH2934" s="95">
        <v>7237578</v>
      </c>
      <c r="BI2934" s="95">
        <v>5394995</v>
      </c>
      <c r="BJ2934" s="95">
        <v>1950</v>
      </c>
      <c r="BK2934" s="95">
        <v>1768</v>
      </c>
      <c r="BL2934" s="72">
        <v>298.33999999999997</v>
      </c>
      <c r="BM2934" s="72">
        <v>276.35000000000002</v>
      </c>
      <c r="BN2934" s="72">
        <v>574.69000000000005</v>
      </c>
      <c r="BO2934" s="95">
        <v>6998944</v>
      </c>
      <c r="BP2934" s="95">
        <v>5846420</v>
      </c>
      <c r="BQ2934" s="95">
        <v>1955</v>
      </c>
      <c r="BR2934" s="95">
        <v>1763</v>
      </c>
      <c r="BS2934" s="72">
        <v>273.51</v>
      </c>
      <c r="BT2934" s="72">
        <v>276.29000000000002</v>
      </c>
      <c r="BU2934" s="72">
        <v>549.79999999999995</v>
      </c>
      <c r="BV2934" s="95">
        <v>6501876</v>
      </c>
      <c r="BW2934" s="95">
        <v>5938001.3899999997</v>
      </c>
      <c r="BX2934" s="95">
        <v>1981</v>
      </c>
      <c r="BY2934" s="95">
        <v>1791</v>
      </c>
      <c r="BZ2934" s="95">
        <v>1886</v>
      </c>
      <c r="CA2934" s="95">
        <v>1852</v>
      </c>
      <c r="CB2934" s="95">
        <v>1862</v>
      </c>
      <c r="CC2934" s="95">
        <v>1864</v>
      </c>
      <c r="CD2934" s="95">
        <v>1888</v>
      </c>
      <c r="CE2934" s="72">
        <v>650.75523149000003</v>
      </c>
      <c r="CF2934" s="72">
        <v>676.59346364999999</v>
      </c>
      <c r="CG2934" s="72">
        <v>712.40329333</v>
      </c>
      <c r="CH2934" s="72">
        <v>716.50152150999998</v>
      </c>
      <c r="CI2934" s="72">
        <v>731.52548966999996</v>
      </c>
      <c r="CJ2934" s="96">
        <v>0.83914807530000002</v>
      </c>
      <c r="CK2934" s="96">
        <v>0.83623332240000003</v>
      </c>
      <c r="CL2934" s="96">
        <v>0.79111088519999995</v>
      </c>
      <c r="CM2934" s="96">
        <v>0.80207785009999999</v>
      </c>
      <c r="CN2934" s="96">
        <v>0.75158009910000001</v>
      </c>
      <c r="CO2934" s="96">
        <v>0.94274863279999999</v>
      </c>
      <c r="CP2934" s="96">
        <v>0.85285729239999997</v>
      </c>
      <c r="CQ2934" s="96">
        <v>0.99584056389999998</v>
      </c>
      <c r="CR2934" s="96">
        <v>0.85641939239999998</v>
      </c>
      <c r="CS2934" s="95">
        <v>1866</v>
      </c>
      <c r="CT2934" s="95">
        <v>1858</v>
      </c>
      <c r="CU2934" s="95">
        <v>1868</v>
      </c>
      <c r="CV2934" s="95">
        <v>1887</v>
      </c>
      <c r="CW2934" s="95">
        <v>1867</v>
      </c>
      <c r="CX2934" s="96">
        <v>0.93424874700000005</v>
      </c>
      <c r="CY2934" s="96">
        <v>0.94996783500000004</v>
      </c>
      <c r="CZ2934" s="96">
        <v>0.94761608600000002</v>
      </c>
      <c r="DA2934" s="96">
        <v>0.94568858600000005</v>
      </c>
      <c r="DB2934" s="96">
        <v>0.93621805700000005</v>
      </c>
      <c r="DC2934">
        <v>2013</v>
      </c>
      <c r="DD2934" s="6">
        <v>1783.4</v>
      </c>
      <c r="DE2934" s="96">
        <v>2.9321907000000001E-3</v>
      </c>
      <c r="DF2934" s="72">
        <v>655.79</v>
      </c>
      <c r="DG2934" s="96">
        <v>1</v>
      </c>
      <c r="DH2934" s="72">
        <v>655.79</v>
      </c>
      <c r="DI2934" s="72">
        <v>718.34796271000005</v>
      </c>
      <c r="DJ2934" s="96">
        <v>1</v>
      </c>
      <c r="DK2934" s="72">
        <v>655.79</v>
      </c>
      <c r="DL2934" s="96">
        <v>1</v>
      </c>
      <c r="DM2934" s="72">
        <v>655.79</v>
      </c>
      <c r="DN2934" s="96">
        <v>1</v>
      </c>
      <c r="DO2934" s="96">
        <v>8.6239999999999997E-3</v>
      </c>
      <c r="DP2934" s="72">
        <v>5.66</v>
      </c>
      <c r="DQ2934" s="72">
        <v>650.13</v>
      </c>
      <c r="DR2934" t="s">
        <v>13</v>
      </c>
      <c r="DT2934" t="s">
        <v>1783</v>
      </c>
    </row>
    <row r="2935" spans="1:124" x14ac:dyDescent="0.3">
      <c r="A2935" t="s">
        <v>1800</v>
      </c>
      <c r="B2935">
        <v>49212</v>
      </c>
      <c r="C2935" s="95">
        <v>3513</v>
      </c>
      <c r="D2935" s="95">
        <v>12533138</v>
      </c>
      <c r="E2935" s="95">
        <v>3361</v>
      </c>
      <c r="F2935" s="95">
        <v>10043773</v>
      </c>
      <c r="G2935" s="95">
        <v>513</v>
      </c>
      <c r="H2935" s="95">
        <v>1440201</v>
      </c>
      <c r="I2935" s="95">
        <v>422</v>
      </c>
      <c r="J2935" s="95">
        <v>1129469</v>
      </c>
      <c r="K2935" s="95">
        <v>3431</v>
      </c>
      <c r="L2935" s="95">
        <v>13825860</v>
      </c>
      <c r="M2935" s="95">
        <v>3271</v>
      </c>
      <c r="N2935" s="95">
        <v>10282955</v>
      </c>
      <c r="O2935" s="95">
        <v>541</v>
      </c>
      <c r="P2935" s="95">
        <v>1672750</v>
      </c>
      <c r="Q2935" s="95">
        <v>440</v>
      </c>
      <c r="R2935" s="95">
        <v>1381001</v>
      </c>
      <c r="S2935" s="95">
        <v>3403</v>
      </c>
      <c r="T2935" s="95">
        <v>14427967</v>
      </c>
      <c r="U2935" s="95">
        <v>3216</v>
      </c>
      <c r="V2935" s="95">
        <v>10634397</v>
      </c>
      <c r="W2935" s="95">
        <v>555</v>
      </c>
      <c r="X2935" s="95">
        <v>2080924</v>
      </c>
      <c r="Y2935" s="95">
        <v>455</v>
      </c>
      <c r="Z2935" s="95">
        <v>1533111</v>
      </c>
      <c r="AA2935" s="95">
        <v>3398</v>
      </c>
      <c r="AB2935" s="95">
        <v>14505882</v>
      </c>
      <c r="AC2935" s="95">
        <v>3195</v>
      </c>
      <c r="AD2935" s="95">
        <v>11129081</v>
      </c>
      <c r="AE2935" s="95">
        <v>521</v>
      </c>
      <c r="AF2935" s="95">
        <v>2542727</v>
      </c>
      <c r="AG2935" s="95">
        <v>427</v>
      </c>
      <c r="AH2935" s="95">
        <v>1756032</v>
      </c>
      <c r="AI2935" s="95">
        <v>3431</v>
      </c>
      <c r="AJ2935" s="95">
        <v>13506254.390000001</v>
      </c>
      <c r="AK2935" s="95">
        <v>3208</v>
      </c>
      <c r="AL2935" s="95">
        <v>11276857.449999999</v>
      </c>
      <c r="AM2935" s="95">
        <v>524</v>
      </c>
      <c r="AN2935" s="95">
        <v>2219365</v>
      </c>
      <c r="AO2935" s="95">
        <v>431</v>
      </c>
      <c r="AP2935" s="95">
        <v>1794281</v>
      </c>
      <c r="AQ2935" s="72">
        <v>289.23</v>
      </c>
      <c r="AR2935" s="72">
        <v>246.13</v>
      </c>
      <c r="AS2935" s="72">
        <v>535.36</v>
      </c>
      <c r="AT2935" s="95">
        <v>13973339</v>
      </c>
      <c r="AU2935" s="95">
        <v>11173242</v>
      </c>
      <c r="AV2935" s="95">
        <v>4026</v>
      </c>
      <c r="AW2935" s="95">
        <v>3783</v>
      </c>
      <c r="AX2935" s="72">
        <v>325.16000000000003</v>
      </c>
      <c r="AY2935" s="72">
        <v>261.92</v>
      </c>
      <c r="AZ2935" s="72">
        <v>587.08000000000004</v>
      </c>
      <c r="BA2935" s="95">
        <v>15498610</v>
      </c>
      <c r="BB2935" s="95">
        <v>11663956</v>
      </c>
      <c r="BC2935" s="95">
        <v>3972</v>
      </c>
      <c r="BD2935" s="95">
        <v>3711</v>
      </c>
      <c r="BE2935" s="72">
        <v>347.58</v>
      </c>
      <c r="BF2935" s="72">
        <v>276.20999999999998</v>
      </c>
      <c r="BG2935" s="72">
        <v>623.79</v>
      </c>
      <c r="BH2935" s="95">
        <v>16508891</v>
      </c>
      <c r="BI2935" s="95">
        <v>12167508</v>
      </c>
      <c r="BJ2935" s="95">
        <v>3958</v>
      </c>
      <c r="BK2935" s="95">
        <v>3671</v>
      </c>
      <c r="BL2935" s="72">
        <v>362.52</v>
      </c>
      <c r="BM2935" s="72">
        <v>296.45</v>
      </c>
      <c r="BN2935" s="72">
        <v>658.97</v>
      </c>
      <c r="BO2935" s="95">
        <v>17048609</v>
      </c>
      <c r="BP2935" s="95">
        <v>12885113</v>
      </c>
      <c r="BQ2935" s="95">
        <v>3919</v>
      </c>
      <c r="BR2935" s="95">
        <v>3622</v>
      </c>
      <c r="BS2935" s="72">
        <v>331.34</v>
      </c>
      <c r="BT2935" s="72">
        <v>299.33</v>
      </c>
      <c r="BU2935" s="72">
        <v>630.66999999999996</v>
      </c>
      <c r="BV2935" s="95">
        <v>15725619.390000001</v>
      </c>
      <c r="BW2935" s="95">
        <v>13071138.449999999</v>
      </c>
      <c r="BX2935" s="95">
        <v>3955</v>
      </c>
      <c r="BY2935" s="95">
        <v>3639</v>
      </c>
      <c r="BZ2935" s="95">
        <v>3910</v>
      </c>
      <c r="CA2935" s="95">
        <v>3846</v>
      </c>
      <c r="CB2935" s="95">
        <v>3820</v>
      </c>
      <c r="CC2935" s="95">
        <v>3778</v>
      </c>
      <c r="CD2935" s="95">
        <v>3800</v>
      </c>
      <c r="CE2935" s="72">
        <v>650.75523149000003</v>
      </c>
      <c r="CF2935" s="72">
        <v>676.59346364999999</v>
      </c>
      <c r="CG2935" s="72">
        <v>712.40329333</v>
      </c>
      <c r="CH2935" s="72">
        <v>716.50152150999998</v>
      </c>
      <c r="CI2935" s="72">
        <v>731.52548966999996</v>
      </c>
      <c r="CJ2935" s="96">
        <v>0.82267490769999996</v>
      </c>
      <c r="CK2935" s="96">
        <v>0.86769978069999998</v>
      </c>
      <c r="CL2935" s="96">
        <v>0.8756135827</v>
      </c>
      <c r="CM2935" s="96">
        <v>0.91970495559999998</v>
      </c>
      <c r="CN2935" s="96">
        <v>0.86212990379999999</v>
      </c>
      <c r="CO2935" s="96">
        <v>0.97700821920000003</v>
      </c>
      <c r="CP2935" s="96">
        <v>0.89002795369999999</v>
      </c>
      <c r="CQ2935" s="96">
        <v>0.99584056389999998</v>
      </c>
      <c r="CR2935" s="96">
        <v>0.8937453031</v>
      </c>
      <c r="CS2935" s="95">
        <v>3312</v>
      </c>
      <c r="CT2935" s="95">
        <v>3243</v>
      </c>
      <c r="CU2935" s="95">
        <v>3178</v>
      </c>
      <c r="CV2935" s="95">
        <v>3149</v>
      </c>
      <c r="CW2935" s="95">
        <v>3161</v>
      </c>
      <c r="CX2935" s="96">
        <v>0.97829271699999998</v>
      </c>
      <c r="CY2935" s="96">
        <v>0.97184123099999997</v>
      </c>
      <c r="CZ2935" s="96">
        <v>0.96519826500000006</v>
      </c>
      <c r="DA2935" s="96">
        <v>0.99766744500000004</v>
      </c>
      <c r="DB2935" s="96">
        <v>0.97225605800000003</v>
      </c>
      <c r="DC2935">
        <v>2013</v>
      </c>
      <c r="DD2935" s="6">
        <v>3685.2</v>
      </c>
      <c r="DE2935" s="96">
        <v>4.5272693000000001E-3</v>
      </c>
      <c r="DF2935" s="72">
        <v>683.28</v>
      </c>
      <c r="DG2935" s="96">
        <v>1</v>
      </c>
      <c r="DH2935" s="72">
        <v>683.28</v>
      </c>
      <c r="DI2935" s="72">
        <v>675.90156122999997</v>
      </c>
      <c r="DJ2935" s="96">
        <v>1</v>
      </c>
      <c r="DK2935" s="72">
        <v>683.28</v>
      </c>
      <c r="DL2935" s="96">
        <v>1</v>
      </c>
      <c r="DM2935" s="72">
        <v>683.28</v>
      </c>
      <c r="DN2935" s="96">
        <v>1</v>
      </c>
      <c r="DO2935" s="96">
        <v>1.1445E-2</v>
      </c>
      <c r="DP2935" s="72">
        <v>7.82</v>
      </c>
      <c r="DQ2935" s="72">
        <v>675.46</v>
      </c>
      <c r="DR2935" t="s">
        <v>1800</v>
      </c>
      <c r="DT2935" t="s">
        <v>1783</v>
      </c>
    </row>
    <row r="2936" spans="1:124" x14ac:dyDescent="0.3">
      <c r="A2936" t="s">
        <v>1801</v>
      </c>
      <c r="B2936">
        <v>49213</v>
      </c>
      <c r="C2936" s="95">
        <v>2473</v>
      </c>
      <c r="D2936" s="95">
        <v>8561221</v>
      </c>
      <c r="E2936" s="95">
        <v>2395</v>
      </c>
      <c r="F2936" s="95">
        <v>6331489</v>
      </c>
      <c r="G2936" s="95">
        <v>631</v>
      </c>
      <c r="H2936" s="95">
        <v>1454047</v>
      </c>
      <c r="I2936" s="95">
        <v>567</v>
      </c>
      <c r="J2936" s="95">
        <v>1246595</v>
      </c>
      <c r="K2936" s="95">
        <v>2507</v>
      </c>
      <c r="L2936" s="95">
        <v>9766129</v>
      </c>
      <c r="M2936" s="95">
        <v>2415</v>
      </c>
      <c r="N2936" s="95">
        <v>6747020</v>
      </c>
      <c r="O2936" s="95">
        <v>667</v>
      </c>
      <c r="P2936" s="95">
        <v>1934038</v>
      </c>
      <c r="Q2936" s="95">
        <v>589</v>
      </c>
      <c r="R2936" s="95">
        <v>1483022</v>
      </c>
      <c r="S2936" s="95">
        <v>2535</v>
      </c>
      <c r="T2936" s="95">
        <v>9226107</v>
      </c>
      <c r="U2936" s="95">
        <v>2428</v>
      </c>
      <c r="V2936" s="95">
        <v>7071819</v>
      </c>
      <c r="W2936" s="95">
        <v>675</v>
      </c>
      <c r="X2936" s="95">
        <v>1700129</v>
      </c>
      <c r="Y2936" s="95">
        <v>594</v>
      </c>
      <c r="Z2936" s="95">
        <v>1619371</v>
      </c>
      <c r="AA2936" s="95">
        <v>2592</v>
      </c>
      <c r="AB2936" s="95">
        <v>8978828</v>
      </c>
      <c r="AC2936" s="95">
        <v>2475</v>
      </c>
      <c r="AD2936" s="95">
        <v>7656604</v>
      </c>
      <c r="AE2936" s="95">
        <v>694</v>
      </c>
      <c r="AF2936" s="95">
        <v>1803134</v>
      </c>
      <c r="AG2936" s="95">
        <v>612</v>
      </c>
      <c r="AH2936" s="95">
        <v>1841113</v>
      </c>
      <c r="AI2936" s="95">
        <v>2621</v>
      </c>
      <c r="AJ2936" s="95">
        <v>10287525.359999999</v>
      </c>
      <c r="AK2936" s="95">
        <v>2510</v>
      </c>
      <c r="AL2936" s="95">
        <v>8317955.46</v>
      </c>
      <c r="AM2936" s="95">
        <v>707</v>
      </c>
      <c r="AN2936" s="95">
        <v>2883845</v>
      </c>
      <c r="AO2936" s="95">
        <v>632</v>
      </c>
      <c r="AP2936" s="95">
        <v>2175036.9700000002</v>
      </c>
      <c r="AQ2936" s="72">
        <v>268.88</v>
      </c>
      <c r="AR2936" s="72">
        <v>213.2</v>
      </c>
      <c r="AS2936" s="72">
        <v>482.08</v>
      </c>
      <c r="AT2936" s="95">
        <v>10015268</v>
      </c>
      <c r="AU2936" s="95">
        <v>7578084</v>
      </c>
      <c r="AV2936" s="95">
        <v>3104</v>
      </c>
      <c r="AW2936" s="95">
        <v>2962</v>
      </c>
      <c r="AX2936" s="72">
        <v>307.19</v>
      </c>
      <c r="AY2936" s="72">
        <v>228.31</v>
      </c>
      <c r="AZ2936" s="72">
        <v>535.5</v>
      </c>
      <c r="BA2936" s="95">
        <v>11700167</v>
      </c>
      <c r="BB2936" s="95">
        <v>8230042</v>
      </c>
      <c r="BC2936" s="95">
        <v>3174</v>
      </c>
      <c r="BD2936" s="95">
        <v>3004</v>
      </c>
      <c r="BE2936" s="72">
        <v>283.64999999999998</v>
      </c>
      <c r="BF2936" s="72">
        <v>239.66</v>
      </c>
      <c r="BG2936" s="72">
        <v>523.30999999999995</v>
      </c>
      <c r="BH2936" s="95">
        <v>10926236</v>
      </c>
      <c r="BI2936" s="95">
        <v>8691190</v>
      </c>
      <c r="BJ2936" s="95">
        <v>3210</v>
      </c>
      <c r="BK2936" s="95">
        <v>3022</v>
      </c>
      <c r="BL2936" s="72">
        <v>273.43</v>
      </c>
      <c r="BM2936" s="72">
        <v>256.39</v>
      </c>
      <c r="BN2936" s="72">
        <v>529.82000000000005</v>
      </c>
      <c r="BO2936" s="95">
        <v>10781962</v>
      </c>
      <c r="BP2936" s="95">
        <v>9497717</v>
      </c>
      <c r="BQ2936" s="95">
        <v>3286</v>
      </c>
      <c r="BR2936" s="95">
        <v>3087</v>
      </c>
      <c r="BS2936" s="72">
        <v>329.81</v>
      </c>
      <c r="BT2936" s="72">
        <v>278.3</v>
      </c>
      <c r="BU2936" s="72">
        <v>608.11</v>
      </c>
      <c r="BV2936" s="95">
        <v>13171370.359999999</v>
      </c>
      <c r="BW2936" s="95">
        <v>10492992.43</v>
      </c>
      <c r="BX2936" s="95">
        <v>3328</v>
      </c>
      <c r="BY2936" s="95">
        <v>3142</v>
      </c>
      <c r="BZ2936" s="95">
        <v>3036</v>
      </c>
      <c r="CA2936" s="95">
        <v>3092</v>
      </c>
      <c r="CB2936" s="95">
        <v>3119</v>
      </c>
      <c r="CC2936" s="95">
        <v>3192</v>
      </c>
      <c r="CD2936" s="95">
        <v>3237</v>
      </c>
      <c r="CE2936" s="72">
        <v>650.75523149000003</v>
      </c>
      <c r="CF2936" s="72">
        <v>676.59346364999999</v>
      </c>
      <c r="CG2936" s="72">
        <v>712.40329333</v>
      </c>
      <c r="CH2936" s="72">
        <v>716.50152150999998</v>
      </c>
      <c r="CI2936" s="72">
        <v>731.52548966999996</v>
      </c>
      <c r="CJ2936" s="96">
        <v>0.74080080599999998</v>
      </c>
      <c r="CK2936" s="96">
        <v>0.79146493240000004</v>
      </c>
      <c r="CL2936" s="96">
        <v>0.73456987760000003</v>
      </c>
      <c r="CM2936" s="96">
        <v>0.73945411709999997</v>
      </c>
      <c r="CN2936" s="96">
        <v>0.83129024019999997</v>
      </c>
      <c r="CO2936" s="96">
        <v>0.96590772700000005</v>
      </c>
      <c r="CP2936" s="96">
        <v>0.79460591650000001</v>
      </c>
      <c r="CQ2936" s="96">
        <v>0.99584056389999998</v>
      </c>
      <c r="CR2936" s="96">
        <v>0.79792471990000002</v>
      </c>
      <c r="CS2936" s="95">
        <v>1429</v>
      </c>
      <c r="CT2936" s="95">
        <v>1419</v>
      </c>
      <c r="CU2936" s="95">
        <v>1438</v>
      </c>
      <c r="CV2936" s="95">
        <v>1412</v>
      </c>
      <c r="CW2936" s="95">
        <v>1318</v>
      </c>
      <c r="CX2936" s="96">
        <v>0.94674844700000005</v>
      </c>
      <c r="CY2936" s="96">
        <v>0.96561481299999996</v>
      </c>
      <c r="CZ2936" s="96">
        <v>0.97934167699999997</v>
      </c>
      <c r="DA2936" s="96">
        <v>0.98882284300000001</v>
      </c>
      <c r="DB2936" s="96">
        <v>0.94778943599999999</v>
      </c>
      <c r="DC2936">
        <v>2013</v>
      </c>
      <c r="DD2936" s="6">
        <v>3043.4</v>
      </c>
      <c r="DE2936" s="96">
        <v>5.5727935000000001E-3</v>
      </c>
      <c r="DF2936" s="72">
        <v>609.38</v>
      </c>
      <c r="DG2936" s="96">
        <v>1</v>
      </c>
      <c r="DH2936" s="72">
        <v>609.38</v>
      </c>
      <c r="DI2936" s="72">
        <v>647.14220183999998</v>
      </c>
      <c r="DJ2936" s="96">
        <v>1</v>
      </c>
      <c r="DK2936" s="72">
        <v>609.38</v>
      </c>
      <c r="DL2936" s="96">
        <v>1</v>
      </c>
      <c r="DM2936" s="72">
        <v>609.38</v>
      </c>
      <c r="DN2936" s="96">
        <v>1</v>
      </c>
      <c r="DO2936" s="96">
        <v>1.5582E-2</v>
      </c>
      <c r="DP2936" s="72">
        <v>9.5</v>
      </c>
      <c r="DQ2936" s="72">
        <v>599.88</v>
      </c>
      <c r="DR2936" t="s">
        <v>1801</v>
      </c>
      <c r="DT2936" t="s">
        <v>1783</v>
      </c>
    </row>
    <row r="2937" spans="1:124" x14ac:dyDescent="0.3">
      <c r="A2937" t="s">
        <v>1344</v>
      </c>
      <c r="B2937">
        <v>49220</v>
      </c>
      <c r="C2937" s="95">
        <v>615</v>
      </c>
      <c r="D2937" s="95">
        <v>1887916</v>
      </c>
      <c r="E2937" s="95">
        <v>588</v>
      </c>
      <c r="F2937" s="95">
        <v>1533202</v>
      </c>
      <c r="G2937" s="95">
        <v>198</v>
      </c>
      <c r="H2937" s="95">
        <v>442769</v>
      </c>
      <c r="I2937" s="95">
        <v>178</v>
      </c>
      <c r="J2937" s="95">
        <v>420808</v>
      </c>
      <c r="K2937" s="95">
        <v>604</v>
      </c>
      <c r="L2937" s="95">
        <v>2173406</v>
      </c>
      <c r="M2937" s="95">
        <v>577</v>
      </c>
      <c r="N2937" s="95">
        <v>1486649</v>
      </c>
      <c r="O2937" s="95">
        <v>192</v>
      </c>
      <c r="P2937" s="95">
        <v>492091</v>
      </c>
      <c r="Q2937" s="95">
        <v>170</v>
      </c>
      <c r="R2937" s="95">
        <v>412067</v>
      </c>
      <c r="S2937" s="95">
        <v>589</v>
      </c>
      <c r="T2937" s="95">
        <v>1606353</v>
      </c>
      <c r="U2937" s="95">
        <v>561</v>
      </c>
      <c r="V2937" s="95">
        <v>1639823</v>
      </c>
      <c r="W2937" s="95">
        <v>182</v>
      </c>
      <c r="X2937" s="95">
        <v>352577</v>
      </c>
      <c r="Y2937" s="95">
        <v>160</v>
      </c>
      <c r="Z2937" s="95">
        <v>498603</v>
      </c>
      <c r="AA2937" s="95">
        <v>600</v>
      </c>
      <c r="AB2937" s="95">
        <v>2523710</v>
      </c>
      <c r="AC2937" s="95">
        <v>565</v>
      </c>
      <c r="AD2937" s="95">
        <v>1928208</v>
      </c>
      <c r="AE2937" s="95">
        <v>171</v>
      </c>
      <c r="AF2937" s="95">
        <v>359400</v>
      </c>
      <c r="AG2937" s="95">
        <v>144</v>
      </c>
      <c r="AH2937" s="95">
        <v>415273</v>
      </c>
      <c r="AI2937" s="95">
        <v>617</v>
      </c>
      <c r="AJ2937" s="95">
        <v>1983545</v>
      </c>
      <c r="AK2937" s="95">
        <v>582</v>
      </c>
      <c r="AL2937" s="95">
        <v>2149488.85</v>
      </c>
      <c r="AM2937" s="95">
        <v>169</v>
      </c>
      <c r="AN2937" s="95">
        <v>308532</v>
      </c>
      <c r="AO2937" s="95">
        <v>140</v>
      </c>
      <c r="AP2937" s="95">
        <v>422715</v>
      </c>
      <c r="AQ2937" s="72">
        <v>238.9</v>
      </c>
      <c r="AR2937" s="72">
        <v>212.58</v>
      </c>
      <c r="AS2937" s="72">
        <v>451.48</v>
      </c>
      <c r="AT2937" s="95">
        <v>2330685</v>
      </c>
      <c r="AU2937" s="95">
        <v>1954010</v>
      </c>
      <c r="AV2937" s="95">
        <v>813</v>
      </c>
      <c r="AW2937" s="95">
        <v>766</v>
      </c>
      <c r="AX2937" s="72">
        <v>279.05</v>
      </c>
      <c r="AY2937" s="72">
        <v>211.82</v>
      </c>
      <c r="AZ2937" s="72">
        <v>490.87</v>
      </c>
      <c r="BA2937" s="95">
        <v>2665497</v>
      </c>
      <c r="BB2937" s="95">
        <v>1898716</v>
      </c>
      <c r="BC2937" s="95">
        <v>796</v>
      </c>
      <c r="BD2937" s="95">
        <v>747</v>
      </c>
      <c r="BE2937" s="72">
        <v>211.73</v>
      </c>
      <c r="BF2937" s="72">
        <v>247.16</v>
      </c>
      <c r="BG2937" s="72">
        <v>458.89</v>
      </c>
      <c r="BH2937" s="95">
        <v>1958930</v>
      </c>
      <c r="BI2937" s="95">
        <v>2138426</v>
      </c>
      <c r="BJ2937" s="95">
        <v>771</v>
      </c>
      <c r="BK2937" s="95">
        <v>721</v>
      </c>
      <c r="BL2937" s="72">
        <v>311.62</v>
      </c>
      <c r="BM2937" s="72">
        <v>275.44</v>
      </c>
      <c r="BN2937" s="72">
        <v>587.05999999999995</v>
      </c>
      <c r="BO2937" s="95">
        <v>2883110</v>
      </c>
      <c r="BP2937" s="95">
        <v>2343481</v>
      </c>
      <c r="BQ2937" s="95">
        <v>771</v>
      </c>
      <c r="BR2937" s="95">
        <v>709</v>
      </c>
      <c r="BS2937" s="72">
        <v>243.01</v>
      </c>
      <c r="BT2937" s="72">
        <v>296.88</v>
      </c>
      <c r="BU2937" s="72">
        <v>539.89</v>
      </c>
      <c r="BV2937" s="95">
        <v>2292077</v>
      </c>
      <c r="BW2937" s="95">
        <v>2572203.85</v>
      </c>
      <c r="BX2937" s="95">
        <v>786</v>
      </c>
      <c r="BY2937" s="95">
        <v>722</v>
      </c>
      <c r="BZ2937" s="95">
        <v>791</v>
      </c>
      <c r="CA2937" s="95">
        <v>772</v>
      </c>
      <c r="CB2937" s="95">
        <v>747</v>
      </c>
      <c r="CC2937" s="95">
        <v>742</v>
      </c>
      <c r="CD2937" s="95">
        <v>755</v>
      </c>
      <c r="CE2937" s="72">
        <v>650.75523149000003</v>
      </c>
      <c r="CF2937" s="72">
        <v>676.59346364999999</v>
      </c>
      <c r="CG2937" s="72">
        <v>712.40329333</v>
      </c>
      <c r="CH2937" s="72">
        <v>716.50152150999998</v>
      </c>
      <c r="CI2937" s="72">
        <v>731.52548966999996</v>
      </c>
      <c r="CJ2937" s="96">
        <v>0.6937785179</v>
      </c>
      <c r="CK2937" s="96">
        <v>0.72550213139999997</v>
      </c>
      <c r="CL2937" s="96">
        <v>0.64414356910000004</v>
      </c>
      <c r="CM2937" s="96">
        <v>0.81934229359999999</v>
      </c>
      <c r="CN2937" s="96">
        <v>0.73803306599999996</v>
      </c>
      <c r="CO2937" s="96">
        <v>0.93795337099999998</v>
      </c>
      <c r="CP2937" s="96">
        <v>0.77206387649999997</v>
      </c>
      <c r="CQ2937" s="96">
        <v>0.99584056389999998</v>
      </c>
      <c r="CR2937" s="96">
        <v>0.77528852930000003</v>
      </c>
      <c r="CS2937" s="95">
        <v>834</v>
      </c>
      <c r="CT2937" s="95">
        <v>819</v>
      </c>
      <c r="CU2937" s="95">
        <v>793</v>
      </c>
      <c r="CV2937" s="95">
        <v>783</v>
      </c>
      <c r="CW2937" s="95">
        <v>803</v>
      </c>
      <c r="CX2937" s="96">
        <v>0.94575732000000001</v>
      </c>
      <c r="CY2937" s="96">
        <v>0.94272316099999998</v>
      </c>
      <c r="CZ2937" s="96">
        <v>0.92326307500000004</v>
      </c>
      <c r="DA2937" s="96">
        <v>0.93750289399999998</v>
      </c>
      <c r="DB2937" s="96">
        <v>0.93992993000000002</v>
      </c>
      <c r="DC2937">
        <v>2013</v>
      </c>
      <c r="DD2937" s="6">
        <v>733</v>
      </c>
      <c r="DE2937" s="96">
        <v>6.9298099000000002E-3</v>
      </c>
      <c r="DF2937" s="72">
        <v>591.29</v>
      </c>
      <c r="DG2937" s="96">
        <v>1</v>
      </c>
      <c r="DH2937" s="72">
        <v>591.29</v>
      </c>
      <c r="DI2937" s="72">
        <v>615.98504152999999</v>
      </c>
      <c r="DJ2937" s="96">
        <v>0.85615419169999996</v>
      </c>
      <c r="DK2937" s="72">
        <v>594.84227821000002</v>
      </c>
      <c r="DL2937" s="96">
        <v>1.0044333620000001</v>
      </c>
      <c r="DM2937" s="72">
        <v>597.47942936000004</v>
      </c>
      <c r="DN2937" s="96">
        <v>1</v>
      </c>
      <c r="DO2937" s="96">
        <v>1.2600999999999999E-2</v>
      </c>
      <c r="DP2937" s="72">
        <v>7.53</v>
      </c>
      <c r="DQ2937" s="72">
        <v>589.95000000000005</v>
      </c>
      <c r="DR2937" t="s">
        <v>1344</v>
      </c>
      <c r="DT2937" t="s">
        <v>1783</v>
      </c>
    </row>
    <row r="2938" spans="1:124" x14ac:dyDescent="0.3">
      <c r="A2938" t="s">
        <v>1802</v>
      </c>
      <c r="B2938">
        <v>49230</v>
      </c>
      <c r="C2938" s="95">
        <v>4695</v>
      </c>
      <c r="D2938" s="95">
        <v>16498814</v>
      </c>
      <c r="E2938" s="95">
        <v>4476</v>
      </c>
      <c r="F2938" s="95">
        <v>13298016</v>
      </c>
      <c r="G2938" s="95">
        <v>836</v>
      </c>
      <c r="H2938" s="95">
        <v>3137726</v>
      </c>
      <c r="I2938" s="95">
        <v>737</v>
      </c>
      <c r="J2938" s="95">
        <v>2125698</v>
      </c>
      <c r="K2938" s="95">
        <v>4747</v>
      </c>
      <c r="L2938" s="95">
        <v>18277210</v>
      </c>
      <c r="M2938" s="95">
        <v>4475</v>
      </c>
      <c r="N2938" s="95">
        <v>13842796</v>
      </c>
      <c r="O2938" s="95">
        <v>831</v>
      </c>
      <c r="P2938" s="95">
        <v>2870042</v>
      </c>
      <c r="Q2938" s="95">
        <v>734</v>
      </c>
      <c r="R2938" s="95">
        <v>2131255</v>
      </c>
      <c r="S2938" s="95">
        <v>4841</v>
      </c>
      <c r="T2938" s="95">
        <v>18866583</v>
      </c>
      <c r="U2938" s="95">
        <v>4534</v>
      </c>
      <c r="V2938" s="95">
        <v>14289061</v>
      </c>
      <c r="W2938" s="95">
        <v>837</v>
      </c>
      <c r="X2938" s="95">
        <v>2646716</v>
      </c>
      <c r="Y2938" s="95">
        <v>740</v>
      </c>
      <c r="Z2938" s="95">
        <v>2240411</v>
      </c>
      <c r="AA2938" s="95">
        <v>4969</v>
      </c>
      <c r="AB2938" s="95">
        <v>17562140</v>
      </c>
      <c r="AC2938" s="95">
        <v>4626</v>
      </c>
      <c r="AD2938" s="95">
        <v>15616350</v>
      </c>
      <c r="AE2938" s="95">
        <v>863</v>
      </c>
      <c r="AF2938" s="95">
        <v>3062570</v>
      </c>
      <c r="AG2938" s="95">
        <v>766</v>
      </c>
      <c r="AH2938" s="95">
        <v>2427890</v>
      </c>
      <c r="AI2938" s="95">
        <v>5112</v>
      </c>
      <c r="AJ2938" s="95">
        <v>21972443.829999998</v>
      </c>
      <c r="AK2938" s="95">
        <v>4765</v>
      </c>
      <c r="AL2938" s="95">
        <v>17681206.16</v>
      </c>
      <c r="AM2938" s="95">
        <v>909</v>
      </c>
      <c r="AN2938" s="95">
        <v>3818347</v>
      </c>
      <c r="AO2938" s="95">
        <v>812</v>
      </c>
      <c r="AP2938" s="95">
        <v>2939363</v>
      </c>
      <c r="AQ2938" s="72">
        <v>295.86</v>
      </c>
      <c r="AR2938" s="72">
        <v>246.56</v>
      </c>
      <c r="AS2938" s="72">
        <v>542.41999999999996</v>
      </c>
      <c r="AT2938" s="95">
        <v>19636540</v>
      </c>
      <c r="AU2938" s="95">
        <v>15423714</v>
      </c>
      <c r="AV2938" s="95">
        <v>5531</v>
      </c>
      <c r="AW2938" s="95">
        <v>5213</v>
      </c>
      <c r="AX2938" s="72">
        <v>315.93</v>
      </c>
      <c r="AY2938" s="72">
        <v>255.55</v>
      </c>
      <c r="AZ2938" s="72">
        <v>571.48</v>
      </c>
      <c r="BA2938" s="95">
        <v>21147252</v>
      </c>
      <c r="BB2938" s="95">
        <v>15974051</v>
      </c>
      <c r="BC2938" s="95">
        <v>5578</v>
      </c>
      <c r="BD2938" s="95">
        <v>5209</v>
      </c>
      <c r="BE2938" s="72">
        <v>315.74</v>
      </c>
      <c r="BF2938" s="72">
        <v>261.18</v>
      </c>
      <c r="BG2938" s="72">
        <v>576.91999999999996</v>
      </c>
      <c r="BH2938" s="95">
        <v>21513299</v>
      </c>
      <c r="BI2938" s="95">
        <v>16529472</v>
      </c>
      <c r="BJ2938" s="95">
        <v>5678</v>
      </c>
      <c r="BK2938" s="95">
        <v>5274</v>
      </c>
      <c r="BL2938" s="72">
        <v>294.70999999999998</v>
      </c>
      <c r="BM2938" s="72">
        <v>278.87</v>
      </c>
      <c r="BN2938" s="72">
        <v>573.58000000000004</v>
      </c>
      <c r="BO2938" s="95">
        <v>20624710</v>
      </c>
      <c r="BP2938" s="95">
        <v>18044240</v>
      </c>
      <c r="BQ2938" s="95">
        <v>5832</v>
      </c>
      <c r="BR2938" s="95">
        <v>5392</v>
      </c>
      <c r="BS2938" s="72">
        <v>356.96</v>
      </c>
      <c r="BT2938" s="72">
        <v>308.12</v>
      </c>
      <c r="BU2938" s="72">
        <v>665.08</v>
      </c>
      <c r="BV2938" s="95">
        <v>25790790.829999998</v>
      </c>
      <c r="BW2938" s="95">
        <v>20620569.16</v>
      </c>
      <c r="BX2938" s="95">
        <v>6021</v>
      </c>
      <c r="BY2938" s="95">
        <v>5577</v>
      </c>
      <c r="BZ2938" s="95">
        <v>5379</v>
      </c>
      <c r="CA2938" s="95">
        <v>5400</v>
      </c>
      <c r="CB2938" s="95">
        <v>5483</v>
      </c>
      <c r="CC2938" s="95">
        <v>5623</v>
      </c>
      <c r="CD2938" s="95">
        <v>5804</v>
      </c>
      <c r="CE2938" s="72">
        <v>650.75523149000003</v>
      </c>
      <c r="CF2938" s="72">
        <v>676.59346364999999</v>
      </c>
      <c r="CG2938" s="72">
        <v>712.40329333</v>
      </c>
      <c r="CH2938" s="72">
        <v>716.50152150999998</v>
      </c>
      <c r="CI2938" s="72">
        <v>731.52548966999996</v>
      </c>
      <c r="CJ2938" s="96">
        <v>0.83352384079999997</v>
      </c>
      <c r="CK2938" s="96">
        <v>0.84464309910000002</v>
      </c>
      <c r="CL2938" s="96">
        <v>0.8098221968</v>
      </c>
      <c r="CM2938" s="96">
        <v>0.8005286559</v>
      </c>
      <c r="CN2938" s="96">
        <v>0.90916859269999994</v>
      </c>
      <c r="CO2938" s="96">
        <v>0.90937639439999995</v>
      </c>
      <c r="CP2938" s="96">
        <v>0.92320108840000004</v>
      </c>
      <c r="CQ2938" s="96">
        <v>0.99584056389999998</v>
      </c>
      <c r="CR2938" s="96">
        <v>0.92705699090000004</v>
      </c>
      <c r="CS2938" s="95">
        <v>5050</v>
      </c>
      <c r="CT2938" s="95">
        <v>5147</v>
      </c>
      <c r="CU2938" s="95">
        <v>5188</v>
      </c>
      <c r="CV2938" s="95">
        <v>5262</v>
      </c>
      <c r="CW2938" s="95">
        <v>5441</v>
      </c>
      <c r="CX2938" s="96">
        <v>0.91987976299999996</v>
      </c>
      <c r="CY2938" s="96">
        <v>0.90411125800000003</v>
      </c>
      <c r="CZ2938" s="96">
        <v>0.91665632100000005</v>
      </c>
      <c r="DA2938" s="96">
        <v>0.917203726</v>
      </c>
      <c r="DB2938" s="96">
        <v>0.89009721200000003</v>
      </c>
      <c r="DC2938">
        <v>2013</v>
      </c>
      <c r="DD2938" s="6">
        <v>5333</v>
      </c>
      <c r="DE2938" s="96">
        <v>1.38607986E-2</v>
      </c>
      <c r="DF2938" s="72">
        <v>702.1</v>
      </c>
      <c r="DG2938" s="96">
        <v>1</v>
      </c>
      <c r="DH2938" s="72">
        <v>702.1</v>
      </c>
      <c r="DI2938" s="72">
        <v>647.14220183999998</v>
      </c>
      <c r="DJ2938" s="96">
        <v>1</v>
      </c>
      <c r="DK2938" s="72">
        <v>702.1</v>
      </c>
      <c r="DL2938" s="96">
        <v>1</v>
      </c>
      <c r="DM2938" s="72">
        <v>702.1</v>
      </c>
      <c r="DN2938" s="96">
        <v>0.57874556899999996</v>
      </c>
      <c r="DO2938" s="96">
        <v>4.1468999999999999E-2</v>
      </c>
      <c r="DP2938" s="72">
        <v>16.850000000000001</v>
      </c>
      <c r="DQ2938" s="72">
        <v>685.25</v>
      </c>
      <c r="DR2938" t="s">
        <v>1802</v>
      </c>
      <c r="DT2938" t="s">
        <v>1783</v>
      </c>
    </row>
    <row r="2939" spans="1:124" x14ac:dyDescent="0.3">
      <c r="A2939" t="s">
        <v>495</v>
      </c>
      <c r="B2939">
        <v>49240</v>
      </c>
      <c r="C2939" s="95">
        <v>819</v>
      </c>
      <c r="D2939" s="95">
        <v>2445261</v>
      </c>
      <c r="E2939" s="95">
        <v>784</v>
      </c>
      <c r="F2939" s="95">
        <v>2109397</v>
      </c>
      <c r="G2939" s="95">
        <v>200</v>
      </c>
      <c r="H2939" s="95">
        <v>357034</v>
      </c>
      <c r="I2939" s="95">
        <v>177</v>
      </c>
      <c r="J2939" s="95">
        <v>497734</v>
      </c>
      <c r="K2939" s="95">
        <v>792</v>
      </c>
      <c r="L2939" s="95">
        <v>2901262</v>
      </c>
      <c r="M2939" s="95">
        <v>754</v>
      </c>
      <c r="N2939" s="95">
        <v>2272776</v>
      </c>
      <c r="O2939" s="95">
        <v>191</v>
      </c>
      <c r="P2939" s="95">
        <v>370382</v>
      </c>
      <c r="Q2939" s="95">
        <v>169</v>
      </c>
      <c r="R2939" s="95">
        <v>412790</v>
      </c>
      <c r="S2939" s="95">
        <v>779</v>
      </c>
      <c r="T2939" s="95">
        <v>2766137</v>
      </c>
      <c r="U2939" s="95">
        <v>739</v>
      </c>
      <c r="V2939" s="95">
        <v>2340042</v>
      </c>
      <c r="W2939" s="95">
        <v>198</v>
      </c>
      <c r="X2939" s="95">
        <v>468050</v>
      </c>
      <c r="Y2939" s="95">
        <v>173</v>
      </c>
      <c r="Z2939" s="95">
        <v>709528</v>
      </c>
      <c r="AA2939" s="95">
        <v>783</v>
      </c>
      <c r="AB2939" s="95">
        <v>3265409</v>
      </c>
      <c r="AC2939" s="95">
        <v>742</v>
      </c>
      <c r="AD2939" s="95">
        <v>2483677</v>
      </c>
      <c r="AE2939" s="95">
        <v>179</v>
      </c>
      <c r="AF2939" s="95">
        <v>729189</v>
      </c>
      <c r="AG2939" s="95">
        <v>152</v>
      </c>
      <c r="AH2939" s="95">
        <v>735452</v>
      </c>
      <c r="AI2939" s="95">
        <v>816</v>
      </c>
      <c r="AJ2939" s="95">
        <v>2846284</v>
      </c>
      <c r="AK2939" s="95">
        <v>773</v>
      </c>
      <c r="AL2939" s="95">
        <v>2370436</v>
      </c>
      <c r="AM2939" s="95">
        <v>188</v>
      </c>
      <c r="AN2939" s="95">
        <v>563418</v>
      </c>
      <c r="AO2939" s="95">
        <v>164</v>
      </c>
      <c r="AP2939" s="95">
        <v>642817</v>
      </c>
      <c r="AQ2939" s="72">
        <v>229.17</v>
      </c>
      <c r="AR2939" s="72">
        <v>226.08</v>
      </c>
      <c r="AS2939" s="72">
        <v>455.25</v>
      </c>
      <c r="AT2939" s="95">
        <v>2802295</v>
      </c>
      <c r="AU2939" s="95">
        <v>2607131</v>
      </c>
      <c r="AV2939" s="95">
        <v>1019</v>
      </c>
      <c r="AW2939" s="95">
        <v>961</v>
      </c>
      <c r="AX2939" s="72">
        <v>277.35000000000002</v>
      </c>
      <c r="AY2939" s="72">
        <v>242.47</v>
      </c>
      <c r="AZ2939" s="72">
        <v>519.82000000000005</v>
      </c>
      <c r="BA2939" s="95">
        <v>3271644</v>
      </c>
      <c r="BB2939" s="95">
        <v>2685566</v>
      </c>
      <c r="BC2939" s="95">
        <v>983</v>
      </c>
      <c r="BD2939" s="95">
        <v>923</v>
      </c>
      <c r="BE2939" s="72">
        <v>275.86</v>
      </c>
      <c r="BF2939" s="72">
        <v>278.64999999999998</v>
      </c>
      <c r="BG2939" s="72">
        <v>554.51</v>
      </c>
      <c r="BH2939" s="95">
        <v>3234187</v>
      </c>
      <c r="BI2939" s="95">
        <v>3049570</v>
      </c>
      <c r="BJ2939" s="95">
        <v>977</v>
      </c>
      <c r="BK2939" s="95">
        <v>912</v>
      </c>
      <c r="BL2939" s="72">
        <v>346.03</v>
      </c>
      <c r="BM2939" s="72">
        <v>300.07</v>
      </c>
      <c r="BN2939" s="72">
        <v>646.1</v>
      </c>
      <c r="BO2939" s="95">
        <v>3994598</v>
      </c>
      <c r="BP2939" s="95">
        <v>3219129</v>
      </c>
      <c r="BQ2939" s="95">
        <v>962</v>
      </c>
      <c r="BR2939" s="95">
        <v>894</v>
      </c>
      <c r="BS2939" s="72">
        <v>283.01</v>
      </c>
      <c r="BT2939" s="72">
        <v>267.99</v>
      </c>
      <c r="BU2939" s="72">
        <v>551</v>
      </c>
      <c r="BV2939" s="95">
        <v>3409702</v>
      </c>
      <c r="BW2939" s="95">
        <v>3013253</v>
      </c>
      <c r="BX2939" s="95">
        <v>1004</v>
      </c>
      <c r="BY2939" s="95">
        <v>937</v>
      </c>
      <c r="BZ2939" s="95">
        <v>991</v>
      </c>
      <c r="CA2939" s="95">
        <v>954</v>
      </c>
      <c r="CB2939" s="95">
        <v>946</v>
      </c>
      <c r="CC2939" s="95">
        <v>930</v>
      </c>
      <c r="CD2939" s="95">
        <v>971</v>
      </c>
      <c r="CE2939" s="72">
        <v>650.75523149000003</v>
      </c>
      <c r="CF2939" s="72">
        <v>676.59346364999999</v>
      </c>
      <c r="CG2939" s="72">
        <v>712.40329333</v>
      </c>
      <c r="CH2939" s="72">
        <v>716.50152150999998</v>
      </c>
      <c r="CI2939" s="72">
        <v>731.52548966999996</v>
      </c>
      <c r="CJ2939" s="96">
        <v>0.69957178669999998</v>
      </c>
      <c r="CK2939" s="96">
        <v>0.76829001149999998</v>
      </c>
      <c r="CL2939" s="96">
        <v>0.77836529560000001</v>
      </c>
      <c r="CM2939" s="96">
        <v>0.90174267689999998</v>
      </c>
      <c r="CN2939" s="96">
        <v>0.75322050669999996</v>
      </c>
      <c r="CO2939" s="96">
        <v>0.92406501009999997</v>
      </c>
      <c r="CP2939" s="96">
        <v>0.84435407350000002</v>
      </c>
      <c r="CQ2939" s="96">
        <v>0.99584056389999998</v>
      </c>
      <c r="CR2939" s="96">
        <v>0.84788065840000004</v>
      </c>
      <c r="CS2939" s="95">
        <v>1370</v>
      </c>
      <c r="CT2939" s="95">
        <v>1360</v>
      </c>
      <c r="CU2939" s="95">
        <v>1340</v>
      </c>
      <c r="CV2939" s="95">
        <v>1321</v>
      </c>
      <c r="CW2939" s="95">
        <v>1400</v>
      </c>
      <c r="CX2939" s="96">
        <v>0.92766384300000004</v>
      </c>
      <c r="CY2939" s="96">
        <v>0.92936950399999996</v>
      </c>
      <c r="CZ2939" s="96">
        <v>0.90664636600000004</v>
      </c>
      <c r="DA2939" s="96">
        <v>0.92956739899999996</v>
      </c>
      <c r="DB2939" s="96">
        <v>0.92687059199999999</v>
      </c>
      <c r="DC2939">
        <v>2013</v>
      </c>
      <c r="DD2939" s="6">
        <v>925.4</v>
      </c>
      <c r="DE2939" s="96">
        <v>6.5177706999999998E-3</v>
      </c>
      <c r="DF2939" s="72">
        <v>646.91999999999996</v>
      </c>
      <c r="DG2939" s="96">
        <v>1</v>
      </c>
      <c r="DH2939" s="72">
        <v>646.91999999999996</v>
      </c>
      <c r="DI2939" s="72">
        <v>675.90156122999997</v>
      </c>
      <c r="DJ2939" s="96">
        <v>0.96197713070000002</v>
      </c>
      <c r="DK2939" s="72">
        <v>648.02196211</v>
      </c>
      <c r="DL2939" s="96">
        <v>1.0044333620000001</v>
      </c>
      <c r="DM2939" s="72">
        <v>650.89487804999999</v>
      </c>
      <c r="DN2939" s="96">
        <v>1</v>
      </c>
      <c r="DO2939" s="96">
        <v>1.7346E-2</v>
      </c>
      <c r="DP2939" s="72">
        <v>11.29</v>
      </c>
      <c r="DQ2939" s="72">
        <v>639.6</v>
      </c>
      <c r="DR2939" t="s">
        <v>495</v>
      </c>
      <c r="DT2939" t="s">
        <v>1783</v>
      </c>
    </row>
    <row r="2940" spans="1:124" x14ac:dyDescent="0.3">
      <c r="A2940" t="s">
        <v>1803</v>
      </c>
      <c r="B2940">
        <v>49241</v>
      </c>
      <c r="C2940" s="95">
        <v>9776</v>
      </c>
      <c r="D2940" s="95">
        <v>30573620</v>
      </c>
      <c r="E2940" s="95">
        <v>9562</v>
      </c>
      <c r="F2940" s="95">
        <v>30402125</v>
      </c>
      <c r="G2940" s="95">
        <v>2293</v>
      </c>
      <c r="H2940" s="95">
        <v>6654219</v>
      </c>
      <c r="I2940" s="95">
        <v>2091</v>
      </c>
      <c r="J2940" s="95">
        <v>6287615</v>
      </c>
      <c r="K2940" s="95">
        <v>9186</v>
      </c>
      <c r="L2940" s="95">
        <v>30687940</v>
      </c>
      <c r="M2940" s="95">
        <v>8961</v>
      </c>
      <c r="N2940" s="95">
        <v>29262828</v>
      </c>
      <c r="O2940" s="95">
        <v>2212</v>
      </c>
      <c r="P2940" s="95">
        <v>6284941</v>
      </c>
      <c r="Q2940" s="95">
        <v>2016</v>
      </c>
      <c r="R2940" s="95">
        <v>6393820</v>
      </c>
      <c r="S2940" s="95">
        <v>8887</v>
      </c>
      <c r="T2940" s="95">
        <v>32644649</v>
      </c>
      <c r="U2940" s="95">
        <v>8632</v>
      </c>
      <c r="V2940" s="95">
        <v>29330431</v>
      </c>
      <c r="W2940" s="95">
        <v>2211</v>
      </c>
      <c r="X2940" s="95">
        <v>6651451</v>
      </c>
      <c r="Y2940" s="95">
        <v>1996</v>
      </c>
      <c r="Z2940" s="95">
        <v>6104185</v>
      </c>
      <c r="AA2940" s="95">
        <v>8723</v>
      </c>
      <c r="AB2940" s="95">
        <v>32882666</v>
      </c>
      <c r="AC2940" s="95">
        <v>8448</v>
      </c>
      <c r="AD2940" s="95">
        <v>30267377</v>
      </c>
      <c r="AE2940" s="95">
        <v>2222</v>
      </c>
      <c r="AF2940" s="95">
        <v>7878624</v>
      </c>
      <c r="AG2940" s="95">
        <v>2002</v>
      </c>
      <c r="AH2940" s="95">
        <v>6725656</v>
      </c>
      <c r="AI2940" s="95">
        <v>8854</v>
      </c>
      <c r="AJ2940" s="95">
        <v>37936595.369999997</v>
      </c>
      <c r="AK2940" s="95">
        <v>8553</v>
      </c>
      <c r="AL2940" s="95">
        <v>31610345.989999998</v>
      </c>
      <c r="AM2940" s="95">
        <v>2399</v>
      </c>
      <c r="AN2940" s="95">
        <v>8738077</v>
      </c>
      <c r="AO2940" s="95">
        <v>2183</v>
      </c>
      <c r="AP2940" s="95">
        <v>8181813</v>
      </c>
      <c r="AQ2940" s="72">
        <v>257.05</v>
      </c>
      <c r="AR2940" s="72">
        <v>262.38</v>
      </c>
      <c r="AS2940" s="72">
        <v>519.42999999999995</v>
      </c>
      <c r="AT2940" s="95">
        <v>37227839</v>
      </c>
      <c r="AU2940" s="95">
        <v>36689740</v>
      </c>
      <c r="AV2940" s="95">
        <v>12069</v>
      </c>
      <c r="AW2940" s="95">
        <v>11653</v>
      </c>
      <c r="AX2940" s="72">
        <v>270.32</v>
      </c>
      <c r="AY2940" s="72">
        <v>270.69</v>
      </c>
      <c r="AZ2940" s="72">
        <v>541.01</v>
      </c>
      <c r="BA2940" s="95">
        <v>36972881</v>
      </c>
      <c r="BB2940" s="95">
        <v>35656648</v>
      </c>
      <c r="BC2940" s="95">
        <v>11398</v>
      </c>
      <c r="BD2940" s="95">
        <v>10977</v>
      </c>
      <c r="BE2940" s="72">
        <v>295.07</v>
      </c>
      <c r="BF2940" s="72">
        <v>277.83999999999997</v>
      </c>
      <c r="BG2940" s="72">
        <v>572.91</v>
      </c>
      <c r="BH2940" s="95">
        <v>39296100</v>
      </c>
      <c r="BI2940" s="95">
        <v>35434616</v>
      </c>
      <c r="BJ2940" s="95">
        <v>11098</v>
      </c>
      <c r="BK2940" s="95">
        <v>10628</v>
      </c>
      <c r="BL2940" s="72">
        <v>310.35000000000002</v>
      </c>
      <c r="BM2940" s="72">
        <v>295</v>
      </c>
      <c r="BN2940" s="72">
        <v>605.35</v>
      </c>
      <c r="BO2940" s="95">
        <v>40761290</v>
      </c>
      <c r="BP2940" s="95">
        <v>36993033</v>
      </c>
      <c r="BQ2940" s="95">
        <v>10945</v>
      </c>
      <c r="BR2940" s="95">
        <v>10450</v>
      </c>
      <c r="BS2940" s="72">
        <v>345.65</v>
      </c>
      <c r="BT2940" s="72">
        <v>308.87</v>
      </c>
      <c r="BU2940" s="72">
        <v>654.52</v>
      </c>
      <c r="BV2940" s="95">
        <v>46674672.369999997</v>
      </c>
      <c r="BW2940" s="95">
        <v>39792158.990000002</v>
      </c>
      <c r="BX2940" s="95">
        <v>11253</v>
      </c>
      <c r="BY2940" s="95">
        <v>10736</v>
      </c>
      <c r="BZ2940" s="95">
        <v>11871</v>
      </c>
      <c r="CA2940" s="95">
        <v>11194</v>
      </c>
      <c r="CB2940" s="95">
        <v>10871</v>
      </c>
      <c r="CC2940" s="95">
        <v>10710</v>
      </c>
      <c r="CD2940" s="95">
        <v>11000</v>
      </c>
      <c r="CE2940" s="72">
        <v>650.75523149000003</v>
      </c>
      <c r="CF2940" s="72">
        <v>676.59346364999999</v>
      </c>
      <c r="CG2940" s="72">
        <v>712.40329333</v>
      </c>
      <c r="CH2940" s="72">
        <v>716.50152150999998</v>
      </c>
      <c r="CI2940" s="72">
        <v>731.52548966999996</v>
      </c>
      <c r="CJ2940" s="96">
        <v>0.79819565770000001</v>
      </c>
      <c r="CK2940" s="96">
        <v>0.79960867059999996</v>
      </c>
      <c r="CL2940" s="96">
        <v>0.80419336259999996</v>
      </c>
      <c r="CM2940" s="96">
        <v>0.84486910609999999</v>
      </c>
      <c r="CN2940" s="96">
        <v>0.89473300550000001</v>
      </c>
      <c r="CO2940" s="96">
        <v>1.0732523255999999</v>
      </c>
      <c r="CP2940" s="96">
        <v>0.77178492030000001</v>
      </c>
      <c r="CQ2940" s="96">
        <v>0.99584056389999998</v>
      </c>
      <c r="CR2940" s="96">
        <v>0.77500840800000004</v>
      </c>
      <c r="CS2940" s="95">
        <v>8931</v>
      </c>
      <c r="CT2940" s="95">
        <v>8571</v>
      </c>
      <c r="CU2940" s="95">
        <v>8252</v>
      </c>
      <c r="CV2940" s="95">
        <v>8072</v>
      </c>
      <c r="CW2940" s="95">
        <v>8189</v>
      </c>
      <c r="CX2940" s="96">
        <v>1.0754970690000001</v>
      </c>
      <c r="CY2940" s="96">
        <v>1.078722095</v>
      </c>
      <c r="CZ2940" s="96">
        <v>1.0639368419999999</v>
      </c>
      <c r="DA2940" s="96">
        <v>1.069513873</v>
      </c>
      <c r="DB2940" s="96">
        <v>1.0781514539999999</v>
      </c>
      <c r="DC2940">
        <v>2013</v>
      </c>
      <c r="DD2940" s="6">
        <v>10888.8</v>
      </c>
      <c r="DE2940" s="96">
        <v>4.8374836000000003E-3</v>
      </c>
      <c r="DF2940" s="72">
        <v>592.32000000000005</v>
      </c>
      <c r="DG2940" s="96">
        <v>1</v>
      </c>
      <c r="DH2940" s="72">
        <v>592.32000000000005</v>
      </c>
      <c r="DI2940" s="72">
        <v>595.28871672000002</v>
      </c>
      <c r="DJ2940" s="96">
        <v>1</v>
      </c>
      <c r="DK2940" s="72">
        <v>592.32000000000005</v>
      </c>
      <c r="DL2940" s="96">
        <v>1</v>
      </c>
      <c r="DM2940" s="72">
        <v>592.32000000000005</v>
      </c>
      <c r="DN2940" s="96">
        <v>1</v>
      </c>
      <c r="DO2940" s="96">
        <v>1.8799E-2</v>
      </c>
      <c r="DP2940" s="72">
        <v>11.14</v>
      </c>
      <c r="DQ2940" s="72">
        <v>581.17999999999995</v>
      </c>
      <c r="DR2940" t="s">
        <v>1803</v>
      </c>
      <c r="DT2940" t="s">
        <v>1783</v>
      </c>
    </row>
    <row r="2941" spans="1:124" x14ac:dyDescent="0.3">
      <c r="A2941" t="s">
        <v>1804</v>
      </c>
      <c r="B2941">
        <v>49250</v>
      </c>
      <c r="C2941" s="95">
        <v>1846</v>
      </c>
      <c r="D2941" s="95">
        <v>10046701</v>
      </c>
      <c r="E2941" s="95">
        <v>1813</v>
      </c>
      <c r="F2941" s="95">
        <v>8743575</v>
      </c>
      <c r="G2941" s="95">
        <v>1598</v>
      </c>
      <c r="H2941" s="95">
        <v>3633125</v>
      </c>
      <c r="I2941" s="95">
        <v>1496</v>
      </c>
      <c r="J2941" s="95">
        <v>3709685</v>
      </c>
      <c r="K2941" s="95">
        <v>1801</v>
      </c>
      <c r="L2941" s="95">
        <v>8598653</v>
      </c>
      <c r="M2941" s="95">
        <v>1759</v>
      </c>
      <c r="N2941" s="95">
        <v>8314152</v>
      </c>
      <c r="O2941" s="95">
        <v>1532</v>
      </c>
      <c r="P2941" s="95">
        <v>3548671</v>
      </c>
      <c r="Q2941" s="95">
        <v>1426</v>
      </c>
      <c r="R2941" s="95">
        <v>3787331</v>
      </c>
      <c r="S2941" s="95">
        <v>1784</v>
      </c>
      <c r="T2941" s="95">
        <v>8938034</v>
      </c>
      <c r="U2941" s="95">
        <v>1745</v>
      </c>
      <c r="V2941" s="95">
        <v>8576053</v>
      </c>
      <c r="W2941" s="95">
        <v>1473</v>
      </c>
      <c r="X2941" s="95">
        <v>3488284</v>
      </c>
      <c r="Y2941" s="95">
        <v>1353</v>
      </c>
      <c r="Z2941" s="95">
        <v>3649223</v>
      </c>
      <c r="AA2941" s="95">
        <v>1757</v>
      </c>
      <c r="AB2941" s="95">
        <v>7057408</v>
      </c>
      <c r="AC2941" s="95">
        <v>1705</v>
      </c>
      <c r="AD2941" s="95">
        <v>8217917</v>
      </c>
      <c r="AE2941" s="95">
        <v>1416</v>
      </c>
      <c r="AF2941" s="95">
        <v>3265778</v>
      </c>
      <c r="AG2941" s="95">
        <v>1300</v>
      </c>
      <c r="AH2941" s="95">
        <v>3982595</v>
      </c>
      <c r="AI2941" s="95">
        <v>1740</v>
      </c>
      <c r="AJ2941" s="95">
        <v>7877988.1399999997</v>
      </c>
      <c r="AK2941" s="95">
        <v>1688</v>
      </c>
      <c r="AL2941" s="95">
        <v>8120937.2199999997</v>
      </c>
      <c r="AM2941" s="95">
        <v>1376</v>
      </c>
      <c r="AN2941" s="95">
        <v>2724749.07</v>
      </c>
      <c r="AO2941" s="95">
        <v>1244</v>
      </c>
      <c r="AP2941" s="95">
        <v>3927771.39</v>
      </c>
      <c r="AQ2941" s="72">
        <v>331.01</v>
      </c>
      <c r="AR2941" s="72">
        <v>313.62</v>
      </c>
      <c r="AS2941" s="72">
        <v>644.63</v>
      </c>
      <c r="AT2941" s="95">
        <v>13679826</v>
      </c>
      <c r="AU2941" s="95">
        <v>12453260</v>
      </c>
      <c r="AV2941" s="95">
        <v>3444</v>
      </c>
      <c r="AW2941" s="95">
        <v>3309</v>
      </c>
      <c r="AX2941" s="72">
        <v>303.70999999999998</v>
      </c>
      <c r="AY2941" s="72">
        <v>316.63</v>
      </c>
      <c r="AZ2941" s="72">
        <v>620.34</v>
      </c>
      <c r="BA2941" s="95">
        <v>12147324</v>
      </c>
      <c r="BB2941" s="95">
        <v>12101483</v>
      </c>
      <c r="BC2941" s="95">
        <v>3333</v>
      </c>
      <c r="BD2941" s="95">
        <v>3185</v>
      </c>
      <c r="BE2941" s="72">
        <v>317.94</v>
      </c>
      <c r="BF2941" s="72">
        <v>328.85</v>
      </c>
      <c r="BG2941" s="72">
        <v>646.79</v>
      </c>
      <c r="BH2941" s="95">
        <v>12426318</v>
      </c>
      <c r="BI2941" s="95">
        <v>12225276</v>
      </c>
      <c r="BJ2941" s="95">
        <v>3257</v>
      </c>
      <c r="BK2941" s="95">
        <v>3098</v>
      </c>
      <c r="BL2941" s="72">
        <v>271.12</v>
      </c>
      <c r="BM2941" s="72">
        <v>338.34</v>
      </c>
      <c r="BN2941" s="72">
        <v>609.46</v>
      </c>
      <c r="BO2941" s="95">
        <v>10323186</v>
      </c>
      <c r="BP2941" s="95">
        <v>12200512</v>
      </c>
      <c r="BQ2941" s="95">
        <v>3173</v>
      </c>
      <c r="BR2941" s="95">
        <v>3005</v>
      </c>
      <c r="BS2941" s="72">
        <v>283.56</v>
      </c>
      <c r="BT2941" s="72">
        <v>342.45</v>
      </c>
      <c r="BU2941" s="72">
        <v>626.01</v>
      </c>
      <c r="BV2941" s="95">
        <v>10602737.210000001</v>
      </c>
      <c r="BW2941" s="95">
        <v>12048708.609999999</v>
      </c>
      <c r="BX2941" s="95">
        <v>3116</v>
      </c>
      <c r="BY2941" s="95">
        <v>2932</v>
      </c>
      <c r="BZ2941" s="95">
        <v>3380</v>
      </c>
      <c r="CA2941" s="95">
        <v>3262</v>
      </c>
      <c r="CB2941" s="95">
        <v>3180</v>
      </c>
      <c r="CC2941" s="95">
        <v>3093</v>
      </c>
      <c r="CD2941" s="95">
        <v>3026</v>
      </c>
      <c r="CE2941" s="72">
        <v>650.75523149000003</v>
      </c>
      <c r="CF2941" s="72">
        <v>676.59346364999999</v>
      </c>
      <c r="CG2941" s="72">
        <v>712.40329333</v>
      </c>
      <c r="CH2941" s="72">
        <v>716.50152150999998</v>
      </c>
      <c r="CI2941" s="72">
        <v>731.52548966999996</v>
      </c>
      <c r="CJ2941" s="96">
        <v>0.99058750330000001</v>
      </c>
      <c r="CK2941" s="96">
        <v>0.91685780800000005</v>
      </c>
      <c r="CL2941" s="96">
        <v>0.90789866649999995</v>
      </c>
      <c r="CM2941" s="96">
        <v>0.85060531159999997</v>
      </c>
      <c r="CN2941" s="96">
        <v>0.85575965409999999</v>
      </c>
      <c r="CO2941" s="96">
        <v>0.97002249959999998</v>
      </c>
      <c r="CP2941" s="96">
        <v>0.93228949750000001</v>
      </c>
      <c r="CQ2941" s="96">
        <v>0.99584056389999998</v>
      </c>
      <c r="CR2941" s="96">
        <v>0.93618335919999995</v>
      </c>
      <c r="CS2941" s="95">
        <v>3374</v>
      </c>
      <c r="CT2941" s="95">
        <v>3303</v>
      </c>
      <c r="CU2941" s="95">
        <v>3254</v>
      </c>
      <c r="CV2941" s="95">
        <v>3161</v>
      </c>
      <c r="CW2941" s="95">
        <v>3143</v>
      </c>
      <c r="CX2941" s="96">
        <v>0.95828389599999997</v>
      </c>
      <c r="CY2941" s="96">
        <v>0.96636146599999995</v>
      </c>
      <c r="CZ2941" s="96">
        <v>0.96224027099999998</v>
      </c>
      <c r="DA2941" s="96">
        <v>0.98159350099999998</v>
      </c>
      <c r="DB2941" s="96">
        <v>0.98289105799999998</v>
      </c>
      <c r="DC2941">
        <v>2013</v>
      </c>
      <c r="DD2941" s="6">
        <v>3105.8</v>
      </c>
      <c r="DE2941" s="96">
        <v>6.2921504E-3</v>
      </c>
      <c r="DF2941" s="72">
        <v>714.46</v>
      </c>
      <c r="DG2941" s="96">
        <v>1</v>
      </c>
      <c r="DH2941" s="72">
        <v>714.46</v>
      </c>
      <c r="DI2941" s="72">
        <v>647.14220183999998</v>
      </c>
      <c r="DJ2941" s="96">
        <v>1</v>
      </c>
      <c r="DK2941" s="72">
        <v>714.46</v>
      </c>
      <c r="DL2941" s="96">
        <v>1</v>
      </c>
      <c r="DM2941" s="72">
        <v>714.46</v>
      </c>
      <c r="DN2941" s="96">
        <v>1</v>
      </c>
      <c r="DO2941" s="96">
        <v>1.5696000000000002E-2</v>
      </c>
      <c r="DP2941" s="72">
        <v>11.21</v>
      </c>
      <c r="DQ2941" s="72">
        <v>703.25</v>
      </c>
      <c r="DR2941" t="s">
        <v>1804</v>
      </c>
      <c r="DT2941" t="s">
        <v>1783</v>
      </c>
    </row>
    <row r="2942" spans="1:124" x14ac:dyDescent="0.3">
      <c r="A2942" t="s">
        <v>1805</v>
      </c>
      <c r="B2942">
        <v>49260</v>
      </c>
      <c r="C2942" s="95">
        <v>2303</v>
      </c>
      <c r="D2942" s="95">
        <v>7999458</v>
      </c>
      <c r="E2942" s="95">
        <v>2169</v>
      </c>
      <c r="F2942" s="95">
        <v>6286542</v>
      </c>
      <c r="G2942" s="95">
        <v>818</v>
      </c>
      <c r="H2942" s="95">
        <v>2694521</v>
      </c>
      <c r="I2942" s="95">
        <v>712</v>
      </c>
      <c r="J2942" s="95">
        <v>1737773</v>
      </c>
      <c r="K2942" s="95">
        <v>2260</v>
      </c>
      <c r="L2942" s="95">
        <v>8231728</v>
      </c>
      <c r="M2942" s="95">
        <v>2116</v>
      </c>
      <c r="N2942" s="95">
        <v>6493989</v>
      </c>
      <c r="O2942" s="95">
        <v>793</v>
      </c>
      <c r="P2942" s="95">
        <v>2282360</v>
      </c>
      <c r="Q2942" s="95">
        <v>680</v>
      </c>
      <c r="R2942" s="95">
        <v>1645336</v>
      </c>
      <c r="S2942" s="95">
        <v>2262</v>
      </c>
      <c r="T2942" s="95">
        <v>8934174</v>
      </c>
      <c r="U2942" s="95">
        <v>2110</v>
      </c>
      <c r="V2942" s="95">
        <v>6799585</v>
      </c>
      <c r="W2942" s="95">
        <v>764</v>
      </c>
      <c r="X2942" s="95">
        <v>2311685</v>
      </c>
      <c r="Y2942" s="95">
        <v>660</v>
      </c>
      <c r="Z2942" s="95">
        <v>1510363</v>
      </c>
      <c r="AA2942" s="95">
        <v>2261</v>
      </c>
      <c r="AB2942" s="95">
        <v>9694676</v>
      </c>
      <c r="AC2942" s="95">
        <v>2102</v>
      </c>
      <c r="AD2942" s="95">
        <v>7991155</v>
      </c>
      <c r="AE2942" s="95">
        <v>737</v>
      </c>
      <c r="AF2942" s="95">
        <v>2389209</v>
      </c>
      <c r="AG2942" s="95">
        <v>635</v>
      </c>
      <c r="AH2942" s="95">
        <v>1874018</v>
      </c>
      <c r="AI2942" s="95">
        <v>2350</v>
      </c>
      <c r="AJ2942" s="95">
        <v>10622833.050000001</v>
      </c>
      <c r="AK2942" s="95">
        <v>2186</v>
      </c>
      <c r="AL2942" s="95">
        <v>8595688.8300000001</v>
      </c>
      <c r="AM2942" s="95">
        <v>720</v>
      </c>
      <c r="AN2942" s="95">
        <v>2433617</v>
      </c>
      <c r="AO2942" s="95">
        <v>625</v>
      </c>
      <c r="AP2942" s="95">
        <v>1882606</v>
      </c>
      <c r="AQ2942" s="72">
        <v>285.54000000000002</v>
      </c>
      <c r="AR2942" s="72">
        <v>232.1</v>
      </c>
      <c r="AS2942" s="72">
        <v>517.64</v>
      </c>
      <c r="AT2942" s="95">
        <v>10693979</v>
      </c>
      <c r="AU2942" s="95">
        <v>8024315</v>
      </c>
      <c r="AV2942" s="95">
        <v>3121</v>
      </c>
      <c r="AW2942" s="95">
        <v>2881</v>
      </c>
      <c r="AX2942" s="72">
        <v>286.99</v>
      </c>
      <c r="AY2942" s="72">
        <v>242.59</v>
      </c>
      <c r="AZ2942" s="72">
        <v>529.58000000000004</v>
      </c>
      <c r="BA2942" s="95">
        <v>10514088</v>
      </c>
      <c r="BB2942" s="95">
        <v>8139325</v>
      </c>
      <c r="BC2942" s="95">
        <v>3053</v>
      </c>
      <c r="BD2942" s="95">
        <v>2796</v>
      </c>
      <c r="BE2942" s="72">
        <v>309.7</v>
      </c>
      <c r="BF2942" s="72">
        <v>250</v>
      </c>
      <c r="BG2942" s="72">
        <v>559.70000000000005</v>
      </c>
      <c r="BH2942" s="95">
        <v>11245859</v>
      </c>
      <c r="BI2942" s="95">
        <v>8309948</v>
      </c>
      <c r="BJ2942" s="95">
        <v>3026</v>
      </c>
      <c r="BK2942" s="95">
        <v>2770</v>
      </c>
      <c r="BL2942" s="72">
        <v>335.89</v>
      </c>
      <c r="BM2942" s="72">
        <v>300.36</v>
      </c>
      <c r="BN2942" s="72">
        <v>636.25</v>
      </c>
      <c r="BO2942" s="95">
        <v>12083885</v>
      </c>
      <c r="BP2942" s="95">
        <v>9865173</v>
      </c>
      <c r="BQ2942" s="95">
        <v>2998</v>
      </c>
      <c r="BR2942" s="95">
        <v>2737</v>
      </c>
      <c r="BS2942" s="72">
        <v>354.41</v>
      </c>
      <c r="BT2942" s="72">
        <v>310.63</v>
      </c>
      <c r="BU2942" s="72">
        <v>665.04</v>
      </c>
      <c r="BV2942" s="95">
        <v>13056450.050000001</v>
      </c>
      <c r="BW2942" s="95">
        <v>10478294.83</v>
      </c>
      <c r="BX2942" s="95">
        <v>3070</v>
      </c>
      <c r="BY2942" s="95">
        <v>2811</v>
      </c>
      <c r="BZ2942" s="95">
        <v>3007</v>
      </c>
      <c r="CA2942" s="95">
        <v>2929</v>
      </c>
      <c r="CB2942" s="95">
        <v>2903</v>
      </c>
      <c r="CC2942" s="95">
        <v>2874</v>
      </c>
      <c r="CD2942" s="95">
        <v>2943</v>
      </c>
      <c r="CE2942" s="72">
        <v>650.75523149000003</v>
      </c>
      <c r="CF2942" s="72">
        <v>676.59346364999999</v>
      </c>
      <c r="CG2942" s="72">
        <v>712.40329333</v>
      </c>
      <c r="CH2942" s="72">
        <v>716.50152150999998</v>
      </c>
      <c r="CI2942" s="72">
        <v>731.52548966999996</v>
      </c>
      <c r="CJ2942" s="96">
        <v>0.79544500750000002</v>
      </c>
      <c r="CK2942" s="96">
        <v>0.78271521740000005</v>
      </c>
      <c r="CL2942" s="96">
        <v>0.78565049490000005</v>
      </c>
      <c r="CM2942" s="96">
        <v>0.88799532299999995</v>
      </c>
      <c r="CN2942" s="96">
        <v>0.90911391249999995</v>
      </c>
      <c r="CO2942" s="96">
        <v>0.96848594489999995</v>
      </c>
      <c r="CP2942" s="96">
        <v>0.85926284779999995</v>
      </c>
      <c r="CQ2942" s="96">
        <v>0.99584056389999998</v>
      </c>
      <c r="CR2942" s="96">
        <v>0.86285170160000002</v>
      </c>
      <c r="CS2942" s="95">
        <v>3400</v>
      </c>
      <c r="CT2942" s="95">
        <v>3347</v>
      </c>
      <c r="CU2942" s="95">
        <v>3322</v>
      </c>
      <c r="CV2942" s="95">
        <v>3298</v>
      </c>
      <c r="CW2942" s="95">
        <v>3450</v>
      </c>
      <c r="CX2942" s="96">
        <v>0.987369367</v>
      </c>
      <c r="CY2942" s="96">
        <v>0.97603662700000005</v>
      </c>
      <c r="CZ2942" s="96">
        <v>0.95572313600000003</v>
      </c>
      <c r="DA2942" s="96">
        <v>0.96374015599999996</v>
      </c>
      <c r="DB2942" s="96">
        <v>0.95937692900000004</v>
      </c>
      <c r="DC2942">
        <v>2013</v>
      </c>
      <c r="DD2942" s="6">
        <v>2799</v>
      </c>
      <c r="DE2942" s="96">
        <v>5.4227208000000001E-3</v>
      </c>
      <c r="DF2942" s="72">
        <v>659.07</v>
      </c>
      <c r="DG2942" s="96">
        <v>1</v>
      </c>
      <c r="DH2942" s="72">
        <v>659.07</v>
      </c>
      <c r="DI2942" s="72">
        <v>675.90156122999997</v>
      </c>
      <c r="DJ2942" s="96">
        <v>1</v>
      </c>
      <c r="DK2942" s="72">
        <v>659.07</v>
      </c>
      <c r="DL2942" s="96">
        <v>1</v>
      </c>
      <c r="DM2942" s="72">
        <v>659.07</v>
      </c>
      <c r="DN2942" s="96">
        <v>1</v>
      </c>
      <c r="DO2942" s="96">
        <v>1.4942E-2</v>
      </c>
      <c r="DP2942" s="72">
        <v>9.85</v>
      </c>
      <c r="DQ2942" s="72">
        <v>649.22</v>
      </c>
      <c r="DR2942" t="s">
        <v>1805</v>
      </c>
      <c r="DT2942" t="s">
        <v>1783</v>
      </c>
    </row>
    <row r="2943" spans="1:124" x14ac:dyDescent="0.3">
      <c r="A2943" t="s">
        <v>1806</v>
      </c>
      <c r="B2943">
        <v>49270</v>
      </c>
      <c r="C2943" s="95">
        <v>1436</v>
      </c>
      <c r="D2943" s="95">
        <v>6724173</v>
      </c>
      <c r="E2943" s="95">
        <v>1377</v>
      </c>
      <c r="F2943" s="95">
        <v>3855744</v>
      </c>
      <c r="G2943" s="95">
        <v>408</v>
      </c>
      <c r="H2943" s="95">
        <v>1173037</v>
      </c>
      <c r="I2943" s="95">
        <v>363</v>
      </c>
      <c r="J2943" s="95">
        <v>830135</v>
      </c>
      <c r="K2943" s="95">
        <v>1363</v>
      </c>
      <c r="L2943" s="95">
        <v>6540390</v>
      </c>
      <c r="M2943" s="95">
        <v>1284</v>
      </c>
      <c r="N2943" s="95">
        <v>3791416</v>
      </c>
      <c r="O2943" s="95">
        <v>417</v>
      </c>
      <c r="P2943" s="95">
        <v>1585257</v>
      </c>
      <c r="Q2943" s="95">
        <v>377</v>
      </c>
      <c r="R2943" s="95">
        <v>911637</v>
      </c>
      <c r="S2943" s="95">
        <v>1310</v>
      </c>
      <c r="T2943" s="95">
        <v>7106616</v>
      </c>
      <c r="U2943" s="95">
        <v>1227</v>
      </c>
      <c r="V2943" s="95">
        <v>4166915</v>
      </c>
      <c r="W2943" s="95">
        <v>411</v>
      </c>
      <c r="X2943" s="95">
        <v>1463269</v>
      </c>
      <c r="Y2943" s="95">
        <v>366</v>
      </c>
      <c r="Z2943" s="95">
        <v>1053915</v>
      </c>
      <c r="AA2943" s="95">
        <v>1305</v>
      </c>
      <c r="AB2943" s="95">
        <v>7116236</v>
      </c>
      <c r="AC2943" s="95">
        <v>1221</v>
      </c>
      <c r="AD2943" s="95">
        <v>4137217</v>
      </c>
      <c r="AE2943" s="95">
        <v>373</v>
      </c>
      <c r="AF2943" s="95">
        <v>1739882</v>
      </c>
      <c r="AG2943" s="95">
        <v>328</v>
      </c>
      <c r="AH2943" s="95">
        <v>958026</v>
      </c>
      <c r="AI2943" s="95">
        <v>1350</v>
      </c>
      <c r="AJ2943" s="95">
        <v>7411240</v>
      </c>
      <c r="AK2943" s="95">
        <v>1258</v>
      </c>
      <c r="AL2943" s="95">
        <v>4277953</v>
      </c>
      <c r="AM2943" s="95">
        <v>404</v>
      </c>
      <c r="AN2943" s="95">
        <v>1371087</v>
      </c>
      <c r="AO2943" s="95">
        <v>364</v>
      </c>
      <c r="AP2943" s="95">
        <v>1103229</v>
      </c>
      <c r="AQ2943" s="72">
        <v>356.89</v>
      </c>
      <c r="AR2943" s="72">
        <v>224.42</v>
      </c>
      <c r="AS2943" s="72">
        <v>581.30999999999995</v>
      </c>
      <c r="AT2943" s="95">
        <v>7897210</v>
      </c>
      <c r="AU2943" s="95">
        <v>4685879</v>
      </c>
      <c r="AV2943" s="95">
        <v>1844</v>
      </c>
      <c r="AW2943" s="95">
        <v>1740</v>
      </c>
      <c r="AX2943" s="72">
        <v>380.41</v>
      </c>
      <c r="AY2943" s="72">
        <v>235.95</v>
      </c>
      <c r="AZ2943" s="72">
        <v>616.36</v>
      </c>
      <c r="BA2943" s="95">
        <v>8125647</v>
      </c>
      <c r="BB2943" s="95">
        <v>4703053</v>
      </c>
      <c r="BC2943" s="95">
        <v>1780</v>
      </c>
      <c r="BD2943" s="95">
        <v>1661</v>
      </c>
      <c r="BE2943" s="72">
        <v>414.97</v>
      </c>
      <c r="BF2943" s="72">
        <v>273.11</v>
      </c>
      <c r="BG2943" s="72">
        <v>688.08</v>
      </c>
      <c r="BH2943" s="95">
        <v>8569885</v>
      </c>
      <c r="BI2943" s="95">
        <v>5220830</v>
      </c>
      <c r="BJ2943" s="95">
        <v>1721</v>
      </c>
      <c r="BK2943" s="95">
        <v>1593</v>
      </c>
      <c r="BL2943" s="72">
        <v>439.82</v>
      </c>
      <c r="BM2943" s="72">
        <v>274.11</v>
      </c>
      <c r="BN2943" s="72">
        <v>713.93</v>
      </c>
      <c r="BO2943" s="95">
        <v>8856118</v>
      </c>
      <c r="BP2943" s="95">
        <v>5095243</v>
      </c>
      <c r="BQ2943" s="95">
        <v>1678</v>
      </c>
      <c r="BR2943" s="95">
        <v>1549</v>
      </c>
      <c r="BS2943" s="72">
        <v>417.25</v>
      </c>
      <c r="BT2943" s="72">
        <v>276.47000000000003</v>
      </c>
      <c r="BU2943" s="72">
        <v>693.72</v>
      </c>
      <c r="BV2943" s="95">
        <v>8782327</v>
      </c>
      <c r="BW2943" s="95">
        <v>5381182</v>
      </c>
      <c r="BX2943" s="95">
        <v>1754</v>
      </c>
      <c r="BY2943" s="95">
        <v>1622</v>
      </c>
      <c r="BZ2943" s="95">
        <v>1794</v>
      </c>
      <c r="CA2943" s="95">
        <v>1723</v>
      </c>
      <c r="CB2943" s="95">
        <v>1659</v>
      </c>
      <c r="CC2943" s="95">
        <v>1617</v>
      </c>
      <c r="CD2943" s="95">
        <v>1689</v>
      </c>
      <c r="CE2943" s="72">
        <v>650.75523149000003</v>
      </c>
      <c r="CF2943" s="72">
        <v>676.59346364999999</v>
      </c>
      <c r="CG2943" s="72">
        <v>712.40329333</v>
      </c>
      <c r="CH2943" s="72">
        <v>716.50152150999998</v>
      </c>
      <c r="CI2943" s="72">
        <v>731.52548966999996</v>
      </c>
      <c r="CJ2943" s="96">
        <v>0.89328517370000005</v>
      </c>
      <c r="CK2943" s="96">
        <v>0.91097539819999995</v>
      </c>
      <c r="CL2943" s="96">
        <v>0.96585741030000005</v>
      </c>
      <c r="CM2943" s="96">
        <v>0.99641100339999999</v>
      </c>
      <c r="CN2943" s="96">
        <v>0.94831965500000004</v>
      </c>
      <c r="CO2943" s="96">
        <v>1.2910453665999999</v>
      </c>
      <c r="CP2943" s="96">
        <v>0.73039240329999999</v>
      </c>
      <c r="CQ2943" s="96">
        <v>0.99584056389999998</v>
      </c>
      <c r="CR2943" s="96">
        <v>0.73344300839999998</v>
      </c>
      <c r="CS2943" s="95">
        <v>84</v>
      </c>
      <c r="CT2943" s="95">
        <v>75</v>
      </c>
      <c r="CU2943" s="95">
        <v>67</v>
      </c>
      <c r="CV2943" s="95">
        <v>133</v>
      </c>
      <c r="CW2943" s="95">
        <v>238</v>
      </c>
      <c r="CX2943" s="96">
        <v>1.601873112</v>
      </c>
      <c r="CY2943" s="96">
        <v>1.362643617</v>
      </c>
      <c r="CZ2943" s="96">
        <v>1.4170978910000001</v>
      </c>
      <c r="DA2943" s="96">
        <v>1.2956101209999999</v>
      </c>
      <c r="DB2943" s="96">
        <v>1.1207427160000001</v>
      </c>
      <c r="DC2943">
        <v>2013</v>
      </c>
      <c r="DD2943" s="6">
        <v>1633</v>
      </c>
      <c r="DE2943" s="96">
        <v>7.3173083000000003E-3</v>
      </c>
      <c r="DF2943" s="72">
        <v>559.16</v>
      </c>
      <c r="DG2943" s="96">
        <v>1</v>
      </c>
      <c r="DH2943" s="72">
        <v>559.16</v>
      </c>
      <c r="DI2943" s="72">
        <v>647.14220183999998</v>
      </c>
      <c r="DJ2943" s="96">
        <v>1</v>
      </c>
      <c r="DK2943" s="72">
        <v>559.16</v>
      </c>
      <c r="DL2943" s="96">
        <v>1</v>
      </c>
      <c r="DM2943" s="72">
        <v>559.16</v>
      </c>
      <c r="DN2943" s="96">
        <v>1</v>
      </c>
      <c r="DO2943" s="96">
        <v>2.2662000000000002E-2</v>
      </c>
      <c r="DP2943" s="72">
        <v>12.67</v>
      </c>
      <c r="DQ2943" s="72">
        <v>546.49</v>
      </c>
      <c r="DR2943" t="s">
        <v>1806</v>
      </c>
      <c r="DT2943" t="s">
        <v>1783</v>
      </c>
    </row>
    <row r="2944" spans="1:124" x14ac:dyDescent="0.3">
      <c r="A2944" t="s">
        <v>834</v>
      </c>
      <c r="B2944">
        <v>49280</v>
      </c>
      <c r="C2944" s="95">
        <v>1605</v>
      </c>
      <c r="D2944" s="95">
        <v>6081927</v>
      </c>
      <c r="E2944" s="95">
        <v>1546</v>
      </c>
      <c r="F2944" s="95">
        <v>4354988</v>
      </c>
      <c r="G2944" s="95">
        <v>290</v>
      </c>
      <c r="H2944" s="95">
        <v>899372</v>
      </c>
      <c r="I2944" s="95">
        <v>271</v>
      </c>
      <c r="J2944" s="95">
        <v>996431</v>
      </c>
      <c r="K2944" s="95">
        <v>1596</v>
      </c>
      <c r="L2944" s="95">
        <v>5904963</v>
      </c>
      <c r="M2944" s="95">
        <v>1530</v>
      </c>
      <c r="N2944" s="95">
        <v>4367619</v>
      </c>
      <c r="O2944" s="95">
        <v>293</v>
      </c>
      <c r="P2944" s="95">
        <v>1105123</v>
      </c>
      <c r="Q2944" s="95">
        <v>266</v>
      </c>
      <c r="R2944" s="95">
        <v>970057</v>
      </c>
      <c r="S2944" s="95">
        <v>1576</v>
      </c>
      <c r="T2944" s="95">
        <v>6077343</v>
      </c>
      <c r="U2944" s="95">
        <v>1506</v>
      </c>
      <c r="V2944" s="95">
        <v>4820439</v>
      </c>
      <c r="W2944" s="95">
        <v>296</v>
      </c>
      <c r="X2944" s="95">
        <v>1050054</v>
      </c>
      <c r="Y2944" s="95">
        <v>270</v>
      </c>
      <c r="Z2944" s="95">
        <v>954878</v>
      </c>
      <c r="AA2944" s="95">
        <v>1569</v>
      </c>
      <c r="AB2944" s="95">
        <v>5085946</v>
      </c>
      <c r="AC2944" s="95">
        <v>1496</v>
      </c>
      <c r="AD2944" s="95">
        <v>4924518</v>
      </c>
      <c r="AE2944" s="95">
        <v>292</v>
      </c>
      <c r="AF2944" s="95">
        <v>974381</v>
      </c>
      <c r="AG2944" s="95">
        <v>266</v>
      </c>
      <c r="AH2944" s="95">
        <v>1157256</v>
      </c>
      <c r="AI2944" s="95">
        <v>1588</v>
      </c>
      <c r="AJ2944" s="95">
        <v>5324175</v>
      </c>
      <c r="AK2944" s="95">
        <v>1501</v>
      </c>
      <c r="AL2944" s="95">
        <v>5609164.8799999999</v>
      </c>
      <c r="AM2944" s="95">
        <v>302</v>
      </c>
      <c r="AN2944" s="95">
        <v>1595947</v>
      </c>
      <c r="AO2944" s="95">
        <v>277</v>
      </c>
      <c r="AP2944" s="95">
        <v>1435457.1</v>
      </c>
      <c r="AQ2944" s="72">
        <v>307.01</v>
      </c>
      <c r="AR2944" s="72">
        <v>245.43</v>
      </c>
      <c r="AS2944" s="72">
        <v>552.44000000000005</v>
      </c>
      <c r="AT2944" s="95">
        <v>6981299</v>
      </c>
      <c r="AU2944" s="95">
        <v>5351419</v>
      </c>
      <c r="AV2944" s="95">
        <v>1895</v>
      </c>
      <c r="AW2944" s="95">
        <v>1817</v>
      </c>
      <c r="AX2944" s="72">
        <v>309.25</v>
      </c>
      <c r="AY2944" s="72">
        <v>247.66</v>
      </c>
      <c r="AZ2944" s="72">
        <v>556.91</v>
      </c>
      <c r="BA2944" s="95">
        <v>7010086</v>
      </c>
      <c r="BB2944" s="95">
        <v>5337676</v>
      </c>
      <c r="BC2944" s="95">
        <v>1889</v>
      </c>
      <c r="BD2944" s="95">
        <v>1796</v>
      </c>
      <c r="BE2944" s="72">
        <v>317.27999999999997</v>
      </c>
      <c r="BF2944" s="72">
        <v>270.99</v>
      </c>
      <c r="BG2944" s="72">
        <v>588.27</v>
      </c>
      <c r="BH2944" s="95">
        <v>7127397</v>
      </c>
      <c r="BI2944" s="95">
        <v>5775317</v>
      </c>
      <c r="BJ2944" s="95">
        <v>1872</v>
      </c>
      <c r="BK2944" s="95">
        <v>1776</v>
      </c>
      <c r="BL2944" s="72">
        <v>271.37</v>
      </c>
      <c r="BM2944" s="72">
        <v>287.64</v>
      </c>
      <c r="BN2944" s="72">
        <v>559.01</v>
      </c>
      <c r="BO2944" s="95">
        <v>6060327</v>
      </c>
      <c r="BP2944" s="95">
        <v>6081774</v>
      </c>
      <c r="BQ2944" s="95">
        <v>1861</v>
      </c>
      <c r="BR2944" s="95">
        <v>1762</v>
      </c>
      <c r="BS2944" s="72">
        <v>305.12</v>
      </c>
      <c r="BT2944" s="72">
        <v>330.18</v>
      </c>
      <c r="BU2944" s="72">
        <v>635.29999999999995</v>
      </c>
      <c r="BV2944" s="95">
        <v>6920122</v>
      </c>
      <c r="BW2944" s="95">
        <v>7044621.9800000004</v>
      </c>
      <c r="BX2944" s="95">
        <v>1890</v>
      </c>
      <c r="BY2944" s="95">
        <v>1778</v>
      </c>
      <c r="BZ2944" s="95">
        <v>1858</v>
      </c>
      <c r="CA2944" s="95">
        <v>1844</v>
      </c>
      <c r="CB2944" s="95">
        <v>1826</v>
      </c>
      <c r="CC2944" s="95">
        <v>1814</v>
      </c>
      <c r="CD2944" s="95">
        <v>1835</v>
      </c>
      <c r="CE2944" s="72">
        <v>650.75523149000003</v>
      </c>
      <c r="CF2944" s="72">
        <v>676.59346364999999</v>
      </c>
      <c r="CG2944" s="72">
        <v>712.40329333</v>
      </c>
      <c r="CH2944" s="72">
        <v>716.50152150999998</v>
      </c>
      <c r="CI2944" s="72">
        <v>731.52548966999996</v>
      </c>
      <c r="CJ2944" s="96">
        <v>0.84892133520000002</v>
      </c>
      <c r="CK2944" s="96">
        <v>0.82310874980000004</v>
      </c>
      <c r="CL2944" s="96">
        <v>0.82575418379999999</v>
      </c>
      <c r="CM2944" s="96">
        <v>0.78019373749999998</v>
      </c>
      <c r="CN2944" s="96">
        <v>0.86845914319999995</v>
      </c>
      <c r="CO2944" s="96">
        <v>1.0094194563000001</v>
      </c>
      <c r="CP2944" s="96">
        <v>0.82154888609999999</v>
      </c>
      <c r="CQ2944" s="96">
        <v>0.99584056389999998</v>
      </c>
      <c r="CR2944" s="96">
        <v>0.82498022130000004</v>
      </c>
      <c r="CS2944" s="95">
        <v>1793</v>
      </c>
      <c r="CT2944" s="95">
        <v>1819</v>
      </c>
      <c r="CU2944" s="95">
        <v>1831</v>
      </c>
      <c r="CV2944" s="95">
        <v>1802</v>
      </c>
      <c r="CW2944" s="95">
        <v>1843</v>
      </c>
      <c r="CX2944" s="96">
        <v>1.0699176909999999</v>
      </c>
      <c r="CY2944" s="96">
        <v>1.040259319</v>
      </c>
      <c r="CZ2944" s="96">
        <v>0.99844026200000002</v>
      </c>
      <c r="DA2944" s="96">
        <v>0.98327882</v>
      </c>
      <c r="DB2944" s="96">
        <v>0.95659107099999996</v>
      </c>
      <c r="DC2944">
        <v>2013</v>
      </c>
      <c r="DD2944" s="6">
        <v>1785.8</v>
      </c>
      <c r="DE2944" s="96">
        <v>4.7278663000000004E-3</v>
      </c>
      <c r="DF2944" s="72">
        <v>630.58000000000004</v>
      </c>
      <c r="DG2944" s="96">
        <v>1</v>
      </c>
      <c r="DH2944" s="72">
        <v>630.58000000000004</v>
      </c>
      <c r="DI2944" s="72">
        <v>647.14220183999998</v>
      </c>
      <c r="DJ2944" s="96">
        <v>1</v>
      </c>
      <c r="DK2944" s="72">
        <v>630.58000000000004</v>
      </c>
      <c r="DL2944" s="96">
        <v>1</v>
      </c>
      <c r="DM2944" s="72">
        <v>630.58000000000004</v>
      </c>
      <c r="DN2944" s="96">
        <v>1</v>
      </c>
      <c r="DO2944" s="96">
        <v>1.2042000000000001E-2</v>
      </c>
      <c r="DP2944" s="72">
        <v>7.59</v>
      </c>
      <c r="DQ2944" s="72">
        <v>622.99</v>
      </c>
      <c r="DR2944" t="s">
        <v>834</v>
      </c>
      <c r="DT2944" t="s">
        <v>1783</v>
      </c>
    </row>
    <row r="2945" spans="1:124" x14ac:dyDescent="0.3">
      <c r="A2945" t="s">
        <v>1807</v>
      </c>
      <c r="B2945">
        <v>49288</v>
      </c>
      <c r="C2945" s="95">
        <v>9620</v>
      </c>
      <c r="D2945" s="95">
        <v>30622004</v>
      </c>
      <c r="E2945" s="95">
        <v>8746</v>
      </c>
      <c r="F2945" s="95">
        <v>29091136</v>
      </c>
      <c r="G2945" s="95">
        <v>827</v>
      </c>
      <c r="H2945" s="95">
        <v>3230885</v>
      </c>
      <c r="I2945" s="95">
        <v>702</v>
      </c>
      <c r="J2945" s="95">
        <v>2576618</v>
      </c>
      <c r="K2945" s="95">
        <v>9907</v>
      </c>
      <c r="L2945" s="95">
        <v>30792273</v>
      </c>
      <c r="M2945" s="95">
        <v>8906</v>
      </c>
      <c r="N2945" s="95">
        <v>30913680</v>
      </c>
      <c r="O2945" s="95">
        <v>837</v>
      </c>
      <c r="P2945" s="95">
        <v>3356173</v>
      </c>
      <c r="Q2945" s="95">
        <v>704</v>
      </c>
      <c r="R2945" s="95">
        <v>2914762</v>
      </c>
      <c r="S2945" s="95">
        <v>10452</v>
      </c>
      <c r="T2945" s="95">
        <v>35967234</v>
      </c>
      <c r="U2945" s="95">
        <v>9252</v>
      </c>
      <c r="V2945" s="95">
        <v>32867539</v>
      </c>
      <c r="W2945" s="95">
        <v>846</v>
      </c>
      <c r="X2945" s="95">
        <v>3432854</v>
      </c>
      <c r="Y2945" s="95">
        <v>713</v>
      </c>
      <c r="Z2945" s="95">
        <v>2893239</v>
      </c>
      <c r="AA2945" s="95">
        <v>10795</v>
      </c>
      <c r="AB2945" s="95">
        <v>31198510</v>
      </c>
      <c r="AC2945" s="95">
        <v>9434</v>
      </c>
      <c r="AD2945" s="95">
        <v>34972822</v>
      </c>
      <c r="AE2945" s="95">
        <v>737</v>
      </c>
      <c r="AF2945" s="95">
        <v>3244658</v>
      </c>
      <c r="AG2945" s="95">
        <v>599</v>
      </c>
      <c r="AH2945" s="95">
        <v>2821457</v>
      </c>
      <c r="AI2945" s="95">
        <v>11292</v>
      </c>
      <c r="AJ2945" s="95">
        <v>35210006.5</v>
      </c>
      <c r="AK2945" s="95">
        <v>9745</v>
      </c>
      <c r="AL2945" s="95">
        <v>38877276.600000001</v>
      </c>
      <c r="AM2945" s="95">
        <v>751</v>
      </c>
      <c r="AN2945" s="95">
        <v>2603686.7000000002</v>
      </c>
      <c r="AO2945" s="95">
        <v>605</v>
      </c>
      <c r="AP2945" s="95">
        <v>2614814.73</v>
      </c>
      <c r="AQ2945" s="72">
        <v>270.04000000000002</v>
      </c>
      <c r="AR2945" s="72">
        <v>279.32</v>
      </c>
      <c r="AS2945" s="72">
        <v>549.36</v>
      </c>
      <c r="AT2945" s="95">
        <v>33852889</v>
      </c>
      <c r="AU2945" s="95">
        <v>31667754</v>
      </c>
      <c r="AV2945" s="95">
        <v>10447</v>
      </c>
      <c r="AW2945" s="95">
        <v>9448</v>
      </c>
      <c r="AX2945" s="72">
        <v>264.86</v>
      </c>
      <c r="AY2945" s="72">
        <v>293.33999999999997</v>
      </c>
      <c r="AZ2945" s="72">
        <v>558.20000000000005</v>
      </c>
      <c r="BA2945" s="95">
        <v>34148446</v>
      </c>
      <c r="BB2945" s="95">
        <v>33828442</v>
      </c>
      <c r="BC2945" s="95">
        <v>10744</v>
      </c>
      <c r="BD2945" s="95">
        <v>9610</v>
      </c>
      <c r="BE2945" s="72">
        <v>290.61</v>
      </c>
      <c r="BF2945" s="72">
        <v>299.05</v>
      </c>
      <c r="BG2945" s="72">
        <v>589.66</v>
      </c>
      <c r="BH2945" s="95">
        <v>39400088</v>
      </c>
      <c r="BI2945" s="95">
        <v>35760778</v>
      </c>
      <c r="BJ2945" s="95">
        <v>11298</v>
      </c>
      <c r="BK2945" s="95">
        <v>9965</v>
      </c>
      <c r="BL2945" s="72">
        <v>248.9</v>
      </c>
      <c r="BM2945" s="72">
        <v>313.92</v>
      </c>
      <c r="BN2945" s="72">
        <v>562.82000000000005</v>
      </c>
      <c r="BO2945" s="95">
        <v>34443168</v>
      </c>
      <c r="BP2945" s="95">
        <v>37794279</v>
      </c>
      <c r="BQ2945" s="95">
        <v>11532</v>
      </c>
      <c r="BR2945" s="95">
        <v>10033</v>
      </c>
      <c r="BS2945" s="72">
        <v>261.66000000000003</v>
      </c>
      <c r="BT2945" s="72">
        <v>334.07</v>
      </c>
      <c r="BU2945" s="72">
        <v>595.73</v>
      </c>
      <c r="BV2945" s="95">
        <v>37813693.200000003</v>
      </c>
      <c r="BW2945" s="95">
        <v>41492091.329999998</v>
      </c>
      <c r="BX2945" s="95">
        <v>12043</v>
      </c>
      <c r="BY2945" s="95">
        <v>10350</v>
      </c>
      <c r="BZ2945" s="95">
        <v>9971</v>
      </c>
      <c r="CA2945" s="95">
        <v>10198</v>
      </c>
      <c r="CB2945" s="95">
        <v>10655</v>
      </c>
      <c r="CC2945" s="95">
        <v>10820</v>
      </c>
      <c r="CD2945" s="95">
        <v>11215</v>
      </c>
      <c r="CE2945" s="72">
        <v>650.75523149000003</v>
      </c>
      <c r="CF2945" s="72">
        <v>676.59346364999999</v>
      </c>
      <c r="CG2945" s="72">
        <v>712.40329333</v>
      </c>
      <c r="CH2945" s="72">
        <v>716.50152150999998</v>
      </c>
      <c r="CI2945" s="72">
        <v>731.52548966999996</v>
      </c>
      <c r="CJ2945" s="96">
        <v>0.84418837290000004</v>
      </c>
      <c r="CK2945" s="96">
        <v>0.82501535999999998</v>
      </c>
      <c r="CL2945" s="96">
        <v>0.8277053258</v>
      </c>
      <c r="CM2945" s="96">
        <v>0.78551124189999999</v>
      </c>
      <c r="CN2945" s="96">
        <v>0.8143667014</v>
      </c>
      <c r="CO2945" s="96">
        <v>0.91869136610000002</v>
      </c>
      <c r="CP2945" s="96">
        <v>0.89187449740000002</v>
      </c>
      <c r="CQ2945" s="96">
        <v>0.99584056389999998</v>
      </c>
      <c r="CR2945" s="96">
        <v>0.89559955920000001</v>
      </c>
      <c r="CS2945" s="95">
        <v>2113</v>
      </c>
      <c r="CT2945" s="95">
        <v>2089</v>
      </c>
      <c r="CU2945" s="95">
        <v>2118</v>
      </c>
      <c r="CV2945" s="95">
        <v>2072</v>
      </c>
      <c r="CW2945" s="95">
        <v>2071</v>
      </c>
      <c r="CX2945" s="96">
        <v>0.92686464499999999</v>
      </c>
      <c r="CY2945" s="96">
        <v>0.94547288900000004</v>
      </c>
      <c r="CZ2945" s="96">
        <v>0.92877862499999997</v>
      </c>
      <c r="DA2945" s="96">
        <v>0.91920206800000004</v>
      </c>
      <c r="DB2945" s="96">
        <v>0.87251090799999997</v>
      </c>
      <c r="DC2945">
        <v>2013</v>
      </c>
      <c r="DD2945" s="6">
        <v>9881.2000000000007</v>
      </c>
      <c r="DE2945" s="96">
        <v>7.9783583000000002E-3</v>
      </c>
      <c r="DF2945" s="72">
        <v>682.32</v>
      </c>
      <c r="DG2945" s="96">
        <v>1</v>
      </c>
      <c r="DH2945" s="72">
        <v>682.32</v>
      </c>
      <c r="DI2945" s="72">
        <v>718.34796271000005</v>
      </c>
      <c r="DJ2945" s="96">
        <v>1</v>
      </c>
      <c r="DK2945" s="72">
        <v>682.32</v>
      </c>
      <c r="DL2945" s="96">
        <v>1</v>
      </c>
      <c r="DM2945" s="72">
        <v>682.32</v>
      </c>
      <c r="DN2945" s="96">
        <v>1</v>
      </c>
      <c r="DO2945" s="96">
        <v>1.7396999999999999E-2</v>
      </c>
      <c r="DP2945" s="72">
        <v>11.87</v>
      </c>
      <c r="DQ2945" s="72">
        <v>670.45</v>
      </c>
      <c r="DR2945" t="s">
        <v>1807</v>
      </c>
      <c r="DT2945" t="s">
        <v>1783</v>
      </c>
    </row>
    <row r="2946" spans="1:124" x14ac:dyDescent="0.3">
      <c r="A2946" t="s">
        <v>1808</v>
      </c>
      <c r="B2946">
        <v>49290</v>
      </c>
      <c r="C2946" s="95">
        <v>62320</v>
      </c>
      <c r="D2946" s="95">
        <v>199721491</v>
      </c>
      <c r="E2946" s="95">
        <v>56268</v>
      </c>
      <c r="F2946" s="95">
        <v>194051033</v>
      </c>
      <c r="G2946" s="95">
        <v>4929</v>
      </c>
      <c r="H2946" s="95">
        <v>17436424</v>
      </c>
      <c r="I2946" s="95">
        <v>4090</v>
      </c>
      <c r="J2946" s="95">
        <v>16108877</v>
      </c>
      <c r="K2946" s="95">
        <v>64596</v>
      </c>
      <c r="L2946" s="95">
        <v>207532279</v>
      </c>
      <c r="M2946" s="95">
        <v>57556</v>
      </c>
      <c r="N2946" s="95">
        <v>204099905</v>
      </c>
      <c r="O2946" s="95">
        <v>5047</v>
      </c>
      <c r="P2946" s="95">
        <v>18842739</v>
      </c>
      <c r="Q2946" s="95">
        <v>4155</v>
      </c>
      <c r="R2946" s="95">
        <v>17650676</v>
      </c>
      <c r="S2946" s="95">
        <v>67866</v>
      </c>
      <c r="T2946" s="95">
        <v>229336841</v>
      </c>
      <c r="U2946" s="95">
        <v>59475</v>
      </c>
      <c r="V2946" s="95">
        <v>221976018</v>
      </c>
      <c r="W2946" s="95">
        <v>5158</v>
      </c>
      <c r="X2946" s="95">
        <v>20444168</v>
      </c>
      <c r="Y2946" s="95">
        <v>4240</v>
      </c>
      <c r="Z2946" s="95">
        <v>17404411</v>
      </c>
      <c r="AA2946" s="95">
        <v>70723</v>
      </c>
      <c r="AB2946" s="95">
        <v>208956214</v>
      </c>
      <c r="AC2946" s="95">
        <v>60968</v>
      </c>
      <c r="AD2946" s="95">
        <v>233422404</v>
      </c>
      <c r="AE2946" s="95">
        <v>5368</v>
      </c>
      <c r="AF2946" s="95">
        <v>19460083</v>
      </c>
      <c r="AG2946" s="95">
        <v>4456</v>
      </c>
      <c r="AH2946" s="95">
        <v>17792244</v>
      </c>
      <c r="AI2946" s="95">
        <v>74148</v>
      </c>
      <c r="AJ2946" s="95">
        <v>207887383.87</v>
      </c>
      <c r="AK2946" s="95">
        <v>62999</v>
      </c>
      <c r="AL2946" s="95">
        <v>252098923.69999999</v>
      </c>
      <c r="AM2946" s="95">
        <v>5631</v>
      </c>
      <c r="AN2946" s="95">
        <v>20324129.670000002</v>
      </c>
      <c r="AO2946" s="95">
        <v>4672</v>
      </c>
      <c r="AP2946" s="95">
        <v>20401176.039999999</v>
      </c>
      <c r="AQ2946" s="72">
        <v>269.10000000000002</v>
      </c>
      <c r="AR2946" s="72">
        <v>290.16000000000003</v>
      </c>
      <c r="AS2946" s="72">
        <v>559.26</v>
      </c>
      <c r="AT2946" s="95">
        <v>217157915</v>
      </c>
      <c r="AU2946" s="95">
        <v>210159910</v>
      </c>
      <c r="AV2946" s="95">
        <v>67249</v>
      </c>
      <c r="AW2946" s="95">
        <v>60358</v>
      </c>
      <c r="AX2946" s="72">
        <v>270.88</v>
      </c>
      <c r="AY2946" s="72">
        <v>299.45</v>
      </c>
      <c r="AZ2946" s="72">
        <v>570.33000000000004</v>
      </c>
      <c r="BA2946" s="95">
        <v>226375018</v>
      </c>
      <c r="BB2946" s="95">
        <v>221750581</v>
      </c>
      <c r="BC2946" s="95">
        <v>69643</v>
      </c>
      <c r="BD2946" s="95">
        <v>61711</v>
      </c>
      <c r="BE2946" s="72">
        <v>285.04000000000002</v>
      </c>
      <c r="BF2946" s="72">
        <v>313.08999999999997</v>
      </c>
      <c r="BG2946" s="72">
        <v>598.13</v>
      </c>
      <c r="BH2946" s="95">
        <v>249781009</v>
      </c>
      <c r="BI2946" s="95">
        <v>239380429</v>
      </c>
      <c r="BJ2946" s="95">
        <v>73024</v>
      </c>
      <c r="BK2946" s="95">
        <v>63715</v>
      </c>
      <c r="BL2946" s="72">
        <v>250.16</v>
      </c>
      <c r="BM2946" s="72">
        <v>319.98</v>
      </c>
      <c r="BN2946" s="72">
        <v>570.14</v>
      </c>
      <c r="BO2946" s="95">
        <v>228416297</v>
      </c>
      <c r="BP2946" s="95">
        <v>251214648</v>
      </c>
      <c r="BQ2946" s="95">
        <v>76091</v>
      </c>
      <c r="BR2946" s="95">
        <v>65424</v>
      </c>
      <c r="BS2946" s="72">
        <v>238.38</v>
      </c>
      <c r="BT2946" s="72">
        <v>335.57</v>
      </c>
      <c r="BU2946" s="72">
        <v>573.95000000000005</v>
      </c>
      <c r="BV2946" s="95">
        <v>228211513.53999999</v>
      </c>
      <c r="BW2946" s="95">
        <v>272500099.74000001</v>
      </c>
      <c r="BX2946" s="95">
        <v>79779</v>
      </c>
      <c r="BY2946" s="95">
        <v>67671</v>
      </c>
      <c r="BZ2946" s="95">
        <v>63965</v>
      </c>
      <c r="CA2946" s="95">
        <v>65822</v>
      </c>
      <c r="CB2946" s="95">
        <v>68537</v>
      </c>
      <c r="CC2946" s="95">
        <v>71027</v>
      </c>
      <c r="CD2946" s="95">
        <v>73856</v>
      </c>
      <c r="CE2946" s="72">
        <v>650.75523149000003</v>
      </c>
      <c r="CF2946" s="72">
        <v>676.59346364999999</v>
      </c>
      <c r="CG2946" s="72">
        <v>712.40329333</v>
      </c>
      <c r="CH2946" s="72">
        <v>716.50152150999998</v>
      </c>
      <c r="CI2946" s="72">
        <v>731.52548966999996</v>
      </c>
      <c r="CJ2946" s="96">
        <v>0.85940146610000001</v>
      </c>
      <c r="CK2946" s="96">
        <v>0.8429434079</v>
      </c>
      <c r="CL2946" s="96">
        <v>0.83959465879999995</v>
      </c>
      <c r="CM2946" s="96">
        <v>0.79572754960000003</v>
      </c>
      <c r="CN2946" s="96">
        <v>0.78459330279999995</v>
      </c>
      <c r="CO2946" s="96">
        <v>0.88538684160000003</v>
      </c>
      <c r="CP2946" s="96">
        <v>0.93117724170000005</v>
      </c>
      <c r="CQ2946" s="96">
        <v>0.99584056389999998</v>
      </c>
      <c r="CR2946" s="96">
        <v>0.93506645789999998</v>
      </c>
      <c r="CS2946" s="95">
        <v>71522</v>
      </c>
      <c r="CT2946" s="95">
        <v>72466</v>
      </c>
      <c r="CU2946" s="95">
        <v>74388</v>
      </c>
      <c r="CV2946" s="95">
        <v>75488</v>
      </c>
      <c r="CW2946" s="95">
        <v>77766</v>
      </c>
      <c r="CX2946" s="96">
        <v>0.89921359700000003</v>
      </c>
      <c r="CY2946" s="96">
        <v>0.89418345700000001</v>
      </c>
      <c r="CZ2946" s="96">
        <v>0.89179487199999996</v>
      </c>
      <c r="DA2946" s="96">
        <v>0.87988578900000003</v>
      </c>
      <c r="DB2946" s="96">
        <v>0.86368339999999999</v>
      </c>
      <c r="DC2946">
        <v>2013</v>
      </c>
      <c r="DD2946" s="6">
        <v>63775.8</v>
      </c>
      <c r="DE2946" s="96">
        <v>7.6053902999999997E-3</v>
      </c>
      <c r="DF2946" s="72">
        <v>712.66</v>
      </c>
      <c r="DG2946" s="96">
        <v>1.0000780104</v>
      </c>
      <c r="DH2946" s="72">
        <v>712.71559491999994</v>
      </c>
      <c r="DI2946" s="72">
        <v>718.34796271000005</v>
      </c>
      <c r="DJ2946" s="96">
        <v>1</v>
      </c>
      <c r="DK2946" s="72">
        <v>712.71559491999994</v>
      </c>
      <c r="DL2946" s="96">
        <v>1</v>
      </c>
      <c r="DM2946" s="72">
        <v>712.71559491999994</v>
      </c>
      <c r="DN2946" s="96">
        <v>1</v>
      </c>
      <c r="DO2946" s="96">
        <v>1.6254999999999999E-2</v>
      </c>
      <c r="DP2946" s="72">
        <v>11.59</v>
      </c>
      <c r="DQ2946" s="72">
        <v>701.13</v>
      </c>
      <c r="DR2946" t="s">
        <v>1808</v>
      </c>
      <c r="DT2946" t="s">
        <v>1783</v>
      </c>
    </row>
    <row r="2947" spans="1:124" x14ac:dyDescent="0.3">
      <c r="A2947" t="s">
        <v>1809</v>
      </c>
      <c r="B2947">
        <v>49291</v>
      </c>
      <c r="C2947" s="95">
        <v>2087</v>
      </c>
      <c r="D2947" s="95">
        <v>9079301</v>
      </c>
      <c r="E2947" s="95">
        <v>1978</v>
      </c>
      <c r="F2947" s="95">
        <v>7525754</v>
      </c>
      <c r="G2947" s="95">
        <v>128</v>
      </c>
      <c r="H2947" s="95">
        <v>620328</v>
      </c>
      <c r="I2947" s="95">
        <v>113</v>
      </c>
      <c r="J2947" s="95">
        <v>366620</v>
      </c>
      <c r="K2947" s="95">
        <v>1997</v>
      </c>
      <c r="L2947" s="95">
        <v>9349441</v>
      </c>
      <c r="M2947" s="95">
        <v>1856</v>
      </c>
      <c r="N2947" s="95">
        <v>7051347</v>
      </c>
      <c r="O2947" s="95">
        <v>127</v>
      </c>
      <c r="P2947" s="95">
        <v>383350</v>
      </c>
      <c r="Q2947" s="95">
        <v>108</v>
      </c>
      <c r="R2947" s="95">
        <v>407310</v>
      </c>
      <c r="S2947" s="95">
        <v>1956</v>
      </c>
      <c r="T2947" s="95">
        <v>9388563</v>
      </c>
      <c r="U2947" s="95">
        <v>1790</v>
      </c>
      <c r="V2947" s="95">
        <v>7525533</v>
      </c>
      <c r="W2947" s="95">
        <v>127</v>
      </c>
      <c r="X2947" s="95">
        <v>474845</v>
      </c>
      <c r="Y2947" s="95">
        <v>109</v>
      </c>
      <c r="Z2947" s="95">
        <v>380276</v>
      </c>
      <c r="AA2947" s="95">
        <v>1840</v>
      </c>
      <c r="AB2947" s="95">
        <v>7306487</v>
      </c>
      <c r="AC2947" s="95">
        <v>1653</v>
      </c>
      <c r="AD2947" s="95">
        <v>7216795</v>
      </c>
      <c r="AE2947" s="95">
        <v>126</v>
      </c>
      <c r="AF2947" s="95">
        <v>481953</v>
      </c>
      <c r="AG2947" s="95">
        <v>110</v>
      </c>
      <c r="AH2947" s="95">
        <v>370087</v>
      </c>
      <c r="AI2947" s="95">
        <v>1824</v>
      </c>
      <c r="AJ2947" s="95">
        <v>7660380.4000000004</v>
      </c>
      <c r="AK2947" s="95">
        <v>1605</v>
      </c>
      <c r="AL2947" s="95">
        <v>7223203.1299999999</v>
      </c>
      <c r="AM2947" s="95">
        <v>120</v>
      </c>
      <c r="AN2947" s="95">
        <v>474170.53</v>
      </c>
      <c r="AO2947" s="95">
        <v>105</v>
      </c>
      <c r="AP2947" s="95">
        <v>373396.07</v>
      </c>
      <c r="AQ2947" s="72">
        <v>364.92</v>
      </c>
      <c r="AR2947" s="72">
        <v>314.54000000000002</v>
      </c>
      <c r="AS2947" s="72">
        <v>679.46</v>
      </c>
      <c r="AT2947" s="95">
        <v>9699629</v>
      </c>
      <c r="AU2947" s="95">
        <v>7892374</v>
      </c>
      <c r="AV2947" s="95">
        <v>2215</v>
      </c>
      <c r="AW2947" s="95">
        <v>2091</v>
      </c>
      <c r="AX2947" s="72">
        <v>381.86</v>
      </c>
      <c r="AY2947" s="72">
        <v>316.47000000000003</v>
      </c>
      <c r="AZ2947" s="72">
        <v>698.33</v>
      </c>
      <c r="BA2947" s="95">
        <v>9732791</v>
      </c>
      <c r="BB2947" s="95">
        <v>7458657</v>
      </c>
      <c r="BC2947" s="95">
        <v>2124</v>
      </c>
      <c r="BD2947" s="95">
        <v>1964</v>
      </c>
      <c r="BE2947" s="72">
        <v>394.6</v>
      </c>
      <c r="BF2947" s="72">
        <v>346.93</v>
      </c>
      <c r="BG2947" s="72">
        <v>741.53</v>
      </c>
      <c r="BH2947" s="95">
        <v>9863408</v>
      </c>
      <c r="BI2947" s="95">
        <v>7905809</v>
      </c>
      <c r="BJ2947" s="95">
        <v>2083</v>
      </c>
      <c r="BK2947" s="95">
        <v>1899</v>
      </c>
      <c r="BL2947" s="72">
        <v>330.13</v>
      </c>
      <c r="BM2947" s="72">
        <v>358.62</v>
      </c>
      <c r="BN2947" s="72">
        <v>688.75</v>
      </c>
      <c r="BO2947" s="95">
        <v>7788440</v>
      </c>
      <c r="BP2947" s="95">
        <v>7586882</v>
      </c>
      <c r="BQ2947" s="95">
        <v>1966</v>
      </c>
      <c r="BR2947" s="95">
        <v>1763</v>
      </c>
      <c r="BS2947" s="72">
        <v>348.7</v>
      </c>
      <c r="BT2947" s="72">
        <v>370.2</v>
      </c>
      <c r="BU2947" s="72">
        <v>718.9</v>
      </c>
      <c r="BV2947" s="95">
        <v>8134550.9299999997</v>
      </c>
      <c r="BW2947" s="95">
        <v>7596599.2000000002</v>
      </c>
      <c r="BX2947" s="95">
        <v>1944</v>
      </c>
      <c r="BY2947" s="95">
        <v>1710</v>
      </c>
      <c r="BZ2947" s="95">
        <v>2156</v>
      </c>
      <c r="CA2947" s="95">
        <v>2047</v>
      </c>
      <c r="CB2947" s="95">
        <v>1994</v>
      </c>
      <c r="CC2947" s="95">
        <v>1870</v>
      </c>
      <c r="CD2947" s="95">
        <v>1830</v>
      </c>
      <c r="CE2947" s="72">
        <v>650.75523149000003</v>
      </c>
      <c r="CF2947" s="72">
        <v>676.59346364999999</v>
      </c>
      <c r="CG2947" s="72">
        <v>712.40329333</v>
      </c>
      <c r="CH2947" s="72">
        <v>716.50152150999998</v>
      </c>
      <c r="CI2947" s="72">
        <v>731.52548966999996</v>
      </c>
      <c r="CJ2947" s="96">
        <v>1.0441099312</v>
      </c>
      <c r="CK2947" s="96">
        <v>1.0321264355999999</v>
      </c>
      <c r="CL2947" s="96">
        <v>1.0408851375999999</v>
      </c>
      <c r="CM2947" s="96">
        <v>0.96126802150000001</v>
      </c>
      <c r="CN2947" s="96">
        <v>0.98274087529999998</v>
      </c>
      <c r="CO2947" s="96">
        <v>0.92709517679999998</v>
      </c>
      <c r="CP2947" s="96">
        <v>1.0918254194000001</v>
      </c>
      <c r="CQ2947" s="96">
        <v>0.99584056389999998</v>
      </c>
      <c r="CR2947" s="96">
        <v>1.0963856094</v>
      </c>
      <c r="CS2947" s="95">
        <v>1079</v>
      </c>
      <c r="CT2947" s="95">
        <v>1039</v>
      </c>
      <c r="CU2947" s="95">
        <v>1064</v>
      </c>
      <c r="CV2947" s="95">
        <v>1017</v>
      </c>
      <c r="CW2947" s="95">
        <v>1007</v>
      </c>
      <c r="CX2947" s="96">
        <v>0.94809401999999998</v>
      </c>
      <c r="CY2947" s="96">
        <v>0.96728541700000004</v>
      </c>
      <c r="CZ2947" s="96">
        <v>0.93297151300000003</v>
      </c>
      <c r="DA2947" s="96">
        <v>0.88955327699999998</v>
      </c>
      <c r="DB2947" s="96">
        <v>0.89483328900000003</v>
      </c>
      <c r="DC2947">
        <v>2013</v>
      </c>
      <c r="DD2947" s="6">
        <v>1885.4</v>
      </c>
      <c r="DE2947" s="96">
        <v>1.02608087E-2</v>
      </c>
      <c r="DF2947" s="72">
        <v>833.37</v>
      </c>
      <c r="DG2947" s="96">
        <v>1</v>
      </c>
      <c r="DH2947" s="72">
        <v>833.37</v>
      </c>
      <c r="DI2947" s="72">
        <v>718.34796271000005</v>
      </c>
      <c r="DJ2947" s="96">
        <v>1</v>
      </c>
      <c r="DK2947" s="72">
        <v>833.37</v>
      </c>
      <c r="DL2947" s="96">
        <v>1</v>
      </c>
      <c r="DM2947" s="72">
        <v>833.37</v>
      </c>
      <c r="DN2947" s="96">
        <v>1</v>
      </c>
      <c r="DO2947" s="96">
        <v>1.9827000000000001E-2</v>
      </c>
      <c r="DP2947" s="72">
        <v>16.52</v>
      </c>
      <c r="DQ2947" s="72">
        <v>816.85</v>
      </c>
      <c r="DR2947" t="s">
        <v>1809</v>
      </c>
      <c r="DT2947" t="s">
        <v>1783</v>
      </c>
    </row>
    <row r="2948" spans="1:124" x14ac:dyDescent="0.3">
      <c r="A2948" t="s">
        <v>1810</v>
      </c>
      <c r="B2948">
        <v>49300</v>
      </c>
      <c r="C2948" s="95">
        <v>6260</v>
      </c>
      <c r="D2948" s="95">
        <v>22533322</v>
      </c>
      <c r="E2948" s="95">
        <v>5826</v>
      </c>
      <c r="F2948" s="95">
        <v>16741575</v>
      </c>
      <c r="G2948" s="95">
        <v>690</v>
      </c>
      <c r="H2948" s="95">
        <v>2314259</v>
      </c>
      <c r="I2948" s="95">
        <v>596</v>
      </c>
      <c r="J2948" s="95">
        <v>1965896</v>
      </c>
      <c r="K2948" s="95">
        <v>6410</v>
      </c>
      <c r="L2948" s="95">
        <v>23416045</v>
      </c>
      <c r="M2948" s="95">
        <v>5904</v>
      </c>
      <c r="N2948" s="95">
        <v>18783620</v>
      </c>
      <c r="O2948" s="95">
        <v>695</v>
      </c>
      <c r="P2948" s="95">
        <v>2395307</v>
      </c>
      <c r="Q2948" s="95">
        <v>593</v>
      </c>
      <c r="R2948" s="95">
        <v>1865329</v>
      </c>
      <c r="S2948" s="95">
        <v>6635</v>
      </c>
      <c r="T2948" s="95">
        <v>24351045</v>
      </c>
      <c r="U2948" s="95">
        <v>6046</v>
      </c>
      <c r="V2948" s="95">
        <v>20675461</v>
      </c>
      <c r="W2948" s="95">
        <v>719</v>
      </c>
      <c r="X2948" s="95">
        <v>3008484</v>
      </c>
      <c r="Y2948" s="95">
        <v>611</v>
      </c>
      <c r="Z2948" s="95">
        <v>2132848</v>
      </c>
      <c r="AA2948" s="95">
        <v>6822</v>
      </c>
      <c r="AB2948" s="95">
        <v>22390609</v>
      </c>
      <c r="AC2948" s="95">
        <v>6166</v>
      </c>
      <c r="AD2948" s="95">
        <v>22133046</v>
      </c>
      <c r="AE2948" s="95">
        <v>709</v>
      </c>
      <c r="AF2948" s="95">
        <v>2231276</v>
      </c>
      <c r="AG2948" s="95">
        <v>596</v>
      </c>
      <c r="AH2948" s="95">
        <v>2426127</v>
      </c>
      <c r="AI2948" s="95">
        <v>7052</v>
      </c>
      <c r="AJ2948" s="95">
        <v>25486171.510000002</v>
      </c>
      <c r="AK2948" s="95">
        <v>6333</v>
      </c>
      <c r="AL2948" s="95">
        <v>23591041.870000001</v>
      </c>
      <c r="AM2948" s="95">
        <v>757</v>
      </c>
      <c r="AN2948" s="95">
        <v>2698041</v>
      </c>
      <c r="AO2948" s="95">
        <v>639</v>
      </c>
      <c r="AP2948" s="95">
        <v>2357737</v>
      </c>
      <c r="AQ2948" s="72">
        <v>297.93</v>
      </c>
      <c r="AR2948" s="72">
        <v>242.75</v>
      </c>
      <c r="AS2948" s="72">
        <v>540.67999999999995</v>
      </c>
      <c r="AT2948" s="95">
        <v>24847581</v>
      </c>
      <c r="AU2948" s="95">
        <v>18707471</v>
      </c>
      <c r="AV2948" s="95">
        <v>6950</v>
      </c>
      <c r="AW2948" s="95">
        <v>6422</v>
      </c>
      <c r="AX2948" s="72">
        <v>302.74</v>
      </c>
      <c r="AY2948" s="72">
        <v>264.85000000000002</v>
      </c>
      <c r="AZ2948" s="72">
        <v>567.59</v>
      </c>
      <c r="BA2948" s="95">
        <v>25811352</v>
      </c>
      <c r="BB2948" s="95">
        <v>20648949</v>
      </c>
      <c r="BC2948" s="95">
        <v>7105</v>
      </c>
      <c r="BD2948" s="95">
        <v>6497</v>
      </c>
      <c r="BE2948" s="72">
        <v>310.02999999999997</v>
      </c>
      <c r="BF2948" s="72">
        <v>285.52</v>
      </c>
      <c r="BG2948" s="72">
        <v>595.54999999999995</v>
      </c>
      <c r="BH2948" s="95">
        <v>27359529</v>
      </c>
      <c r="BI2948" s="95">
        <v>22808309</v>
      </c>
      <c r="BJ2948" s="95">
        <v>7354</v>
      </c>
      <c r="BK2948" s="95">
        <v>6657</v>
      </c>
      <c r="BL2948" s="72">
        <v>272.45</v>
      </c>
      <c r="BM2948" s="72">
        <v>302.66000000000003</v>
      </c>
      <c r="BN2948" s="72">
        <v>575.11</v>
      </c>
      <c r="BO2948" s="95">
        <v>24621885</v>
      </c>
      <c r="BP2948" s="95">
        <v>24559173</v>
      </c>
      <c r="BQ2948" s="95">
        <v>7531</v>
      </c>
      <c r="BR2948" s="95">
        <v>6762</v>
      </c>
      <c r="BS2948" s="72">
        <v>300.77</v>
      </c>
      <c r="BT2948" s="72">
        <v>310.14999999999998</v>
      </c>
      <c r="BU2948" s="72">
        <v>610.91999999999996</v>
      </c>
      <c r="BV2948" s="95">
        <v>28184212.510000002</v>
      </c>
      <c r="BW2948" s="95">
        <v>25948778.870000001</v>
      </c>
      <c r="BX2948" s="95">
        <v>7809</v>
      </c>
      <c r="BY2948" s="95">
        <v>6972</v>
      </c>
      <c r="BZ2948" s="95">
        <v>6698</v>
      </c>
      <c r="CA2948" s="95">
        <v>6812</v>
      </c>
      <c r="CB2948" s="95">
        <v>7018</v>
      </c>
      <c r="CC2948" s="95">
        <v>7166</v>
      </c>
      <c r="CD2948" s="95">
        <v>7400</v>
      </c>
      <c r="CE2948" s="72">
        <v>650.75523149000003</v>
      </c>
      <c r="CF2948" s="72">
        <v>676.59346364999999</v>
      </c>
      <c r="CG2948" s="72">
        <v>712.40329333</v>
      </c>
      <c r="CH2948" s="72">
        <v>716.50152150999998</v>
      </c>
      <c r="CI2948" s="72">
        <v>731.52548966999996</v>
      </c>
      <c r="CJ2948" s="96">
        <v>0.83085002450000001</v>
      </c>
      <c r="CK2948" s="96">
        <v>0.83889370870000002</v>
      </c>
      <c r="CL2948" s="96">
        <v>0.83597311460000001</v>
      </c>
      <c r="CM2948" s="96">
        <v>0.8026640317</v>
      </c>
      <c r="CN2948" s="96">
        <v>0.83513152810000002</v>
      </c>
      <c r="CO2948" s="96">
        <v>0.901666843</v>
      </c>
      <c r="CP2948" s="96">
        <v>0.91907835790000003</v>
      </c>
      <c r="CQ2948" s="96">
        <v>0.99584056389999998</v>
      </c>
      <c r="CR2948" s="96">
        <v>0.92291704119999995</v>
      </c>
      <c r="CS2948" s="95">
        <v>6456</v>
      </c>
      <c r="CT2948" s="95">
        <v>6602</v>
      </c>
      <c r="CU2948" s="95">
        <v>6817</v>
      </c>
      <c r="CV2948" s="95">
        <v>6957</v>
      </c>
      <c r="CW2948" s="95">
        <v>7166</v>
      </c>
      <c r="CX2948" s="96">
        <v>0.87697673499999995</v>
      </c>
      <c r="CY2948" s="96">
        <v>0.91953303200000003</v>
      </c>
      <c r="CZ2948" s="96">
        <v>0.91226431699999999</v>
      </c>
      <c r="DA2948" s="96">
        <v>0.89858018100000003</v>
      </c>
      <c r="DB2948" s="96">
        <v>0.90036593399999998</v>
      </c>
      <c r="DC2948">
        <v>2013</v>
      </c>
      <c r="DD2948" s="6">
        <v>6662</v>
      </c>
      <c r="DE2948" s="96">
        <v>4.9014159999999996E-3</v>
      </c>
      <c r="DF2948" s="72">
        <v>705.32</v>
      </c>
      <c r="DG2948" s="96">
        <v>1</v>
      </c>
      <c r="DH2948" s="72">
        <v>705.32</v>
      </c>
      <c r="DI2948" s="72">
        <v>718.34796271000005</v>
      </c>
      <c r="DJ2948" s="96">
        <v>1</v>
      </c>
      <c r="DK2948" s="72">
        <v>705.32</v>
      </c>
      <c r="DL2948" s="96">
        <v>1</v>
      </c>
      <c r="DM2948" s="72">
        <v>705.32</v>
      </c>
      <c r="DN2948" s="96">
        <v>1</v>
      </c>
      <c r="DO2948" s="96">
        <v>1.4831E-2</v>
      </c>
      <c r="DP2948" s="72">
        <v>10.46</v>
      </c>
      <c r="DQ2948" s="72">
        <v>694.86</v>
      </c>
      <c r="DR2948" t="s">
        <v>1810</v>
      </c>
      <c r="DT2948" t="s">
        <v>1783</v>
      </c>
    </row>
    <row r="2949" spans="1:124" x14ac:dyDescent="0.3">
      <c r="A2949" t="s">
        <v>380</v>
      </c>
      <c r="B2949">
        <v>49310</v>
      </c>
      <c r="C2949" s="95">
        <v>1962</v>
      </c>
      <c r="D2949" s="95">
        <v>5799612</v>
      </c>
      <c r="E2949" s="95">
        <v>1886</v>
      </c>
      <c r="F2949" s="95">
        <v>4622489</v>
      </c>
      <c r="G2949" s="95">
        <v>397</v>
      </c>
      <c r="H2949" s="95">
        <v>911691</v>
      </c>
      <c r="I2949" s="95">
        <v>351</v>
      </c>
      <c r="J2949" s="95">
        <v>955698</v>
      </c>
      <c r="K2949" s="95">
        <v>1948</v>
      </c>
      <c r="L2949" s="95">
        <v>5935291</v>
      </c>
      <c r="M2949" s="95">
        <v>1868</v>
      </c>
      <c r="N2949" s="95">
        <v>4815072</v>
      </c>
      <c r="O2949" s="95">
        <v>369</v>
      </c>
      <c r="P2949" s="95">
        <v>898181</v>
      </c>
      <c r="Q2949" s="95">
        <v>321</v>
      </c>
      <c r="R2949" s="95">
        <v>937684</v>
      </c>
      <c r="S2949" s="95">
        <v>1958</v>
      </c>
      <c r="T2949" s="95">
        <v>6951897</v>
      </c>
      <c r="U2949" s="95">
        <v>1861</v>
      </c>
      <c r="V2949" s="95">
        <v>5449302</v>
      </c>
      <c r="W2949" s="95">
        <v>347</v>
      </c>
      <c r="X2949" s="95">
        <v>1020874</v>
      </c>
      <c r="Y2949" s="95">
        <v>300</v>
      </c>
      <c r="Z2949" s="95">
        <v>947437</v>
      </c>
      <c r="AA2949" s="95">
        <v>1977</v>
      </c>
      <c r="AB2949" s="95">
        <v>6082219</v>
      </c>
      <c r="AC2949" s="95">
        <v>1871</v>
      </c>
      <c r="AD2949" s="95">
        <v>5553899</v>
      </c>
      <c r="AE2949" s="95">
        <v>354</v>
      </c>
      <c r="AF2949" s="95">
        <v>1175429</v>
      </c>
      <c r="AG2949" s="95">
        <v>311</v>
      </c>
      <c r="AH2949" s="95">
        <v>1096141</v>
      </c>
      <c r="AI2949" s="95">
        <v>2042</v>
      </c>
      <c r="AJ2949" s="95">
        <v>7122100.3200000003</v>
      </c>
      <c r="AK2949" s="95">
        <v>1932</v>
      </c>
      <c r="AL2949" s="95">
        <v>6433783.2199999997</v>
      </c>
      <c r="AM2949" s="95">
        <v>367</v>
      </c>
      <c r="AN2949" s="95">
        <v>909208</v>
      </c>
      <c r="AO2949" s="95">
        <v>326</v>
      </c>
      <c r="AP2949" s="95">
        <v>1070799.1000000001</v>
      </c>
      <c r="AQ2949" s="72">
        <v>237.08</v>
      </c>
      <c r="AR2949" s="72">
        <v>207.8</v>
      </c>
      <c r="AS2949" s="72">
        <v>444.88</v>
      </c>
      <c r="AT2949" s="95">
        <v>6711303</v>
      </c>
      <c r="AU2949" s="95">
        <v>5578187</v>
      </c>
      <c r="AV2949" s="95">
        <v>2359</v>
      </c>
      <c r="AW2949" s="95">
        <v>2237</v>
      </c>
      <c r="AX2949" s="72">
        <v>245.77</v>
      </c>
      <c r="AY2949" s="72">
        <v>219</v>
      </c>
      <c r="AZ2949" s="72">
        <v>464.77</v>
      </c>
      <c r="BA2949" s="95">
        <v>6833472</v>
      </c>
      <c r="BB2949" s="95">
        <v>5752756</v>
      </c>
      <c r="BC2949" s="95">
        <v>2317</v>
      </c>
      <c r="BD2949" s="95">
        <v>2189</v>
      </c>
      <c r="BE2949" s="72">
        <v>288.24</v>
      </c>
      <c r="BF2949" s="72">
        <v>246.67</v>
      </c>
      <c r="BG2949" s="72">
        <v>534.91</v>
      </c>
      <c r="BH2949" s="95">
        <v>7972771</v>
      </c>
      <c r="BI2949" s="95">
        <v>6396739</v>
      </c>
      <c r="BJ2949" s="95">
        <v>2305</v>
      </c>
      <c r="BK2949" s="95">
        <v>2161</v>
      </c>
      <c r="BL2949" s="72">
        <v>259.45999999999998</v>
      </c>
      <c r="BM2949" s="72">
        <v>253.97</v>
      </c>
      <c r="BN2949" s="72">
        <v>513.42999999999995</v>
      </c>
      <c r="BO2949" s="95">
        <v>7257648</v>
      </c>
      <c r="BP2949" s="95">
        <v>6650040</v>
      </c>
      <c r="BQ2949" s="95">
        <v>2331</v>
      </c>
      <c r="BR2949" s="95">
        <v>2182</v>
      </c>
      <c r="BS2949" s="72">
        <v>277.82</v>
      </c>
      <c r="BT2949" s="72">
        <v>276.95999999999998</v>
      </c>
      <c r="BU2949" s="72">
        <v>554.78</v>
      </c>
      <c r="BV2949" s="95">
        <v>8031308.3200000003</v>
      </c>
      <c r="BW2949" s="95">
        <v>7504582.3200000003</v>
      </c>
      <c r="BX2949" s="95">
        <v>2409</v>
      </c>
      <c r="BY2949" s="95">
        <v>2258</v>
      </c>
      <c r="BZ2949" s="95">
        <v>2301</v>
      </c>
      <c r="CA2949" s="95">
        <v>2255</v>
      </c>
      <c r="CB2949" s="95">
        <v>2236</v>
      </c>
      <c r="CC2949" s="95">
        <v>2260</v>
      </c>
      <c r="CD2949" s="95">
        <v>2335</v>
      </c>
      <c r="CE2949" s="72">
        <v>650.75523149000003</v>
      </c>
      <c r="CF2949" s="72">
        <v>676.59346364999999</v>
      </c>
      <c r="CG2949" s="72">
        <v>712.40329333</v>
      </c>
      <c r="CH2949" s="72">
        <v>716.50152150999998</v>
      </c>
      <c r="CI2949" s="72">
        <v>731.52548966999996</v>
      </c>
      <c r="CJ2949" s="96">
        <v>0.68363645569999998</v>
      </c>
      <c r="CK2949" s="96">
        <v>0.68692652970000001</v>
      </c>
      <c r="CL2949" s="96">
        <v>0.7508527894</v>
      </c>
      <c r="CM2949" s="96">
        <v>0.71657907850000002</v>
      </c>
      <c r="CN2949" s="96">
        <v>0.75838779079999996</v>
      </c>
      <c r="CO2949" s="96">
        <v>0.88418166490000005</v>
      </c>
      <c r="CP2949" s="96">
        <v>0.81349405600000002</v>
      </c>
      <c r="CQ2949" s="96">
        <v>0.99584056389999998</v>
      </c>
      <c r="CR2949" s="96">
        <v>0.81689174880000004</v>
      </c>
      <c r="CS2949" s="95">
        <v>2376</v>
      </c>
      <c r="CT2949" s="95">
        <v>2395</v>
      </c>
      <c r="CU2949" s="95">
        <v>2393</v>
      </c>
      <c r="CV2949" s="95">
        <v>2393</v>
      </c>
      <c r="CW2949" s="95">
        <v>2471</v>
      </c>
      <c r="CX2949" s="96">
        <v>0.90388395799999999</v>
      </c>
      <c r="CY2949" s="96">
        <v>0.87598476000000003</v>
      </c>
      <c r="CZ2949" s="96">
        <v>0.87156096100000002</v>
      </c>
      <c r="DA2949" s="96">
        <v>0.87888764500000005</v>
      </c>
      <c r="DB2949" s="96">
        <v>0.890530865</v>
      </c>
      <c r="DC2949">
        <v>2013</v>
      </c>
      <c r="DD2949" s="6">
        <v>2205.4</v>
      </c>
      <c r="DE2949" s="96">
        <v>6.2208636999999999E-3</v>
      </c>
      <c r="DF2949" s="72">
        <v>623.46</v>
      </c>
      <c r="DG2949" s="96">
        <v>1</v>
      </c>
      <c r="DH2949" s="72">
        <v>623.46</v>
      </c>
      <c r="DI2949" s="72">
        <v>647.14220183999998</v>
      </c>
      <c r="DJ2949" s="96">
        <v>1</v>
      </c>
      <c r="DK2949" s="72">
        <v>623.46</v>
      </c>
      <c r="DL2949" s="96">
        <v>1</v>
      </c>
      <c r="DM2949" s="72">
        <v>623.46</v>
      </c>
      <c r="DN2949" s="96">
        <v>1</v>
      </c>
      <c r="DO2949" s="96">
        <v>1.4836E-2</v>
      </c>
      <c r="DP2949" s="72">
        <v>9.25</v>
      </c>
      <c r="DQ2949" s="72">
        <v>614.21</v>
      </c>
      <c r="DR2949" t="s">
        <v>380</v>
      </c>
      <c r="DT2949" t="s">
        <v>1783</v>
      </c>
    </row>
    <row r="2950" spans="1:124" x14ac:dyDescent="0.3">
      <c r="A2950" t="s">
        <v>1811</v>
      </c>
      <c r="B2950">
        <v>49320</v>
      </c>
      <c r="C2950" s="95">
        <v>3233</v>
      </c>
      <c r="D2950" s="95">
        <v>10745470</v>
      </c>
      <c r="E2950" s="95">
        <v>3103</v>
      </c>
      <c r="F2950" s="95">
        <v>9177248</v>
      </c>
      <c r="G2950" s="95">
        <v>398</v>
      </c>
      <c r="H2950" s="95">
        <v>1200512</v>
      </c>
      <c r="I2950" s="95">
        <v>332</v>
      </c>
      <c r="J2950" s="95">
        <v>950081</v>
      </c>
      <c r="K2950" s="95">
        <v>3248</v>
      </c>
      <c r="L2950" s="95">
        <v>10158198</v>
      </c>
      <c r="M2950" s="95">
        <v>3091</v>
      </c>
      <c r="N2950" s="95">
        <v>9274279</v>
      </c>
      <c r="O2950" s="95">
        <v>423</v>
      </c>
      <c r="P2950" s="95">
        <v>1208798</v>
      </c>
      <c r="Q2950" s="95">
        <v>352</v>
      </c>
      <c r="R2950" s="95">
        <v>1043911</v>
      </c>
      <c r="S2950" s="95">
        <v>3272</v>
      </c>
      <c r="T2950" s="95">
        <v>10704690</v>
      </c>
      <c r="U2950" s="95">
        <v>3065</v>
      </c>
      <c r="V2950" s="95">
        <v>9512347</v>
      </c>
      <c r="W2950" s="95">
        <v>411</v>
      </c>
      <c r="X2950" s="95">
        <v>1238069</v>
      </c>
      <c r="Y2950" s="95">
        <v>345</v>
      </c>
      <c r="Z2950" s="95">
        <v>1019291</v>
      </c>
      <c r="AA2950" s="95">
        <v>3333</v>
      </c>
      <c r="AB2950" s="95">
        <v>10634697</v>
      </c>
      <c r="AC2950" s="95">
        <v>3109</v>
      </c>
      <c r="AD2950" s="95">
        <v>10504394</v>
      </c>
      <c r="AE2950" s="95">
        <v>416</v>
      </c>
      <c r="AF2950" s="95">
        <v>1543937</v>
      </c>
      <c r="AG2950" s="95">
        <v>349</v>
      </c>
      <c r="AH2950" s="95">
        <v>1247176</v>
      </c>
      <c r="AI2950" s="95">
        <v>3400</v>
      </c>
      <c r="AJ2950" s="95">
        <v>11100443.23</v>
      </c>
      <c r="AK2950" s="95">
        <v>3168</v>
      </c>
      <c r="AL2950" s="95">
        <v>10978502.33</v>
      </c>
      <c r="AM2950" s="95">
        <v>426</v>
      </c>
      <c r="AN2950" s="95">
        <v>1586122</v>
      </c>
      <c r="AO2950" s="95">
        <v>367</v>
      </c>
      <c r="AP2950" s="95">
        <v>1235741</v>
      </c>
      <c r="AQ2950" s="72">
        <v>274.17</v>
      </c>
      <c r="AR2950" s="72">
        <v>245.69</v>
      </c>
      <c r="AS2950" s="72">
        <v>519.86</v>
      </c>
      <c r="AT2950" s="95">
        <v>11945982</v>
      </c>
      <c r="AU2950" s="95">
        <v>10127329</v>
      </c>
      <c r="AV2950" s="95">
        <v>3631</v>
      </c>
      <c r="AW2950" s="95">
        <v>3435</v>
      </c>
      <c r="AX2950" s="72">
        <v>258.04000000000002</v>
      </c>
      <c r="AY2950" s="72">
        <v>249.74</v>
      </c>
      <c r="AZ2950" s="72">
        <v>507.78</v>
      </c>
      <c r="BA2950" s="95">
        <v>11366996</v>
      </c>
      <c r="BB2950" s="95">
        <v>10318190</v>
      </c>
      <c r="BC2950" s="95">
        <v>3671</v>
      </c>
      <c r="BD2950" s="95">
        <v>3443</v>
      </c>
      <c r="BE2950" s="72">
        <v>270.22000000000003</v>
      </c>
      <c r="BF2950" s="72">
        <v>257.37</v>
      </c>
      <c r="BG2950" s="72">
        <v>527.59</v>
      </c>
      <c r="BH2950" s="95">
        <v>11942759</v>
      </c>
      <c r="BI2950" s="95">
        <v>10531638</v>
      </c>
      <c r="BJ2950" s="95">
        <v>3683</v>
      </c>
      <c r="BK2950" s="95">
        <v>3410</v>
      </c>
      <c r="BL2950" s="72">
        <v>270.70999999999998</v>
      </c>
      <c r="BM2950" s="72">
        <v>283.2</v>
      </c>
      <c r="BN2950" s="72">
        <v>553.91</v>
      </c>
      <c r="BO2950" s="95">
        <v>12178634</v>
      </c>
      <c r="BP2950" s="95">
        <v>11751570</v>
      </c>
      <c r="BQ2950" s="95">
        <v>3749</v>
      </c>
      <c r="BR2950" s="95">
        <v>3458</v>
      </c>
      <c r="BS2950" s="72">
        <v>276.32</v>
      </c>
      <c r="BT2950" s="72">
        <v>287.94</v>
      </c>
      <c r="BU2950" s="72">
        <v>564.26</v>
      </c>
      <c r="BV2950" s="95">
        <v>12686565.23</v>
      </c>
      <c r="BW2950" s="95">
        <v>12214243.33</v>
      </c>
      <c r="BX2950" s="95">
        <v>3826</v>
      </c>
      <c r="BY2950" s="95">
        <v>3535</v>
      </c>
      <c r="BZ2950" s="95">
        <v>3538</v>
      </c>
      <c r="CA2950" s="95">
        <v>3561</v>
      </c>
      <c r="CB2950" s="95">
        <v>3551</v>
      </c>
      <c r="CC2950" s="95">
        <v>3611</v>
      </c>
      <c r="CD2950" s="95">
        <v>3684</v>
      </c>
      <c r="CE2950" s="72">
        <v>650.75523149000003</v>
      </c>
      <c r="CF2950" s="72">
        <v>676.59346364999999</v>
      </c>
      <c r="CG2950" s="72">
        <v>712.40329333</v>
      </c>
      <c r="CH2950" s="72">
        <v>716.50152150999998</v>
      </c>
      <c r="CI2950" s="72">
        <v>731.52548966999996</v>
      </c>
      <c r="CJ2950" s="96">
        <v>0.79885642840000004</v>
      </c>
      <c r="CK2950" s="96">
        <v>0.75049498299999995</v>
      </c>
      <c r="CL2950" s="96">
        <v>0.74057771059999999</v>
      </c>
      <c r="CM2950" s="96">
        <v>0.77307581820000004</v>
      </c>
      <c r="CN2950" s="96">
        <v>0.77134701110000004</v>
      </c>
      <c r="CO2950" s="96">
        <v>0.90596768449999998</v>
      </c>
      <c r="CP2950" s="96">
        <v>0.84646550139999999</v>
      </c>
      <c r="CQ2950" s="96">
        <v>0.99584056389999998</v>
      </c>
      <c r="CR2950" s="96">
        <v>0.85000090490000002</v>
      </c>
      <c r="CS2950" s="95">
        <v>3378</v>
      </c>
      <c r="CT2950" s="95">
        <v>3413</v>
      </c>
      <c r="CU2950" s="95">
        <v>3441</v>
      </c>
      <c r="CV2950" s="95">
        <v>3450</v>
      </c>
      <c r="CW2950" s="95">
        <v>3603</v>
      </c>
      <c r="CX2950" s="96">
        <v>0.93448221300000001</v>
      </c>
      <c r="CY2950" s="96">
        <v>0.92253060099999995</v>
      </c>
      <c r="CZ2950" s="96">
        <v>0.902054511</v>
      </c>
      <c r="DA2950" s="96">
        <v>0.89695235399999995</v>
      </c>
      <c r="DB2950" s="96">
        <v>0.87591406500000002</v>
      </c>
      <c r="DC2950">
        <v>2013</v>
      </c>
      <c r="DD2950" s="6">
        <v>3456.2</v>
      </c>
      <c r="DE2950" s="96">
        <v>1.9978065400000002E-2</v>
      </c>
      <c r="DF2950" s="72">
        <v>639.75</v>
      </c>
      <c r="DG2950" s="96">
        <v>1</v>
      </c>
      <c r="DH2950" s="72">
        <v>639.75</v>
      </c>
      <c r="DI2950" s="72">
        <v>655.53809839999997</v>
      </c>
      <c r="DJ2950" s="96">
        <v>1</v>
      </c>
      <c r="DK2950" s="72">
        <v>639.75</v>
      </c>
      <c r="DL2950" s="96">
        <v>1</v>
      </c>
      <c r="DM2950" s="72">
        <v>639.75</v>
      </c>
      <c r="DN2950" s="96">
        <v>0.44936246699999999</v>
      </c>
      <c r="DO2950" s="96">
        <v>5.3408999999999998E-2</v>
      </c>
      <c r="DP2950" s="72">
        <v>15.35</v>
      </c>
      <c r="DQ2950" s="72">
        <v>624.4</v>
      </c>
      <c r="DR2950" t="s">
        <v>1811</v>
      </c>
      <c r="DT2950" t="s">
        <v>1783</v>
      </c>
    </row>
    <row r="2951" spans="1:124" x14ac:dyDescent="0.3">
      <c r="A2951" t="s">
        <v>1812</v>
      </c>
      <c r="B2951">
        <v>49328</v>
      </c>
      <c r="C2951" s="95">
        <v>1918</v>
      </c>
      <c r="D2951" s="95">
        <v>6430831</v>
      </c>
      <c r="E2951" s="95">
        <v>1868</v>
      </c>
      <c r="F2951" s="95">
        <v>5564158</v>
      </c>
      <c r="G2951" s="95">
        <v>492</v>
      </c>
      <c r="H2951" s="95">
        <v>1523251</v>
      </c>
      <c r="I2951" s="95">
        <v>450</v>
      </c>
      <c r="J2951" s="95">
        <v>1132469</v>
      </c>
      <c r="K2951" s="95">
        <v>1870</v>
      </c>
      <c r="L2951" s="95">
        <v>7407403</v>
      </c>
      <c r="M2951" s="95">
        <v>1814</v>
      </c>
      <c r="N2951" s="95">
        <v>5833939</v>
      </c>
      <c r="O2951" s="95">
        <v>515</v>
      </c>
      <c r="P2951" s="95">
        <v>1714446</v>
      </c>
      <c r="Q2951" s="95">
        <v>472</v>
      </c>
      <c r="R2951" s="95">
        <v>1104430</v>
      </c>
      <c r="S2951" s="95">
        <v>1874</v>
      </c>
      <c r="T2951" s="95">
        <v>7721264</v>
      </c>
      <c r="U2951" s="95">
        <v>1809</v>
      </c>
      <c r="V2951" s="95">
        <v>6017767</v>
      </c>
      <c r="W2951" s="95">
        <v>502</v>
      </c>
      <c r="X2951" s="95">
        <v>1447296</v>
      </c>
      <c r="Y2951" s="95">
        <v>456</v>
      </c>
      <c r="Z2951" s="95">
        <v>1363110</v>
      </c>
      <c r="AA2951" s="95">
        <v>1813</v>
      </c>
      <c r="AB2951" s="95">
        <v>7658597</v>
      </c>
      <c r="AC2951" s="95">
        <v>1743</v>
      </c>
      <c r="AD2951" s="95">
        <v>6352586</v>
      </c>
      <c r="AE2951" s="95">
        <v>421</v>
      </c>
      <c r="AF2951" s="95">
        <v>1297920</v>
      </c>
      <c r="AG2951" s="95">
        <v>378</v>
      </c>
      <c r="AH2951" s="95">
        <v>1261076</v>
      </c>
      <c r="AI2951" s="95">
        <v>1891</v>
      </c>
      <c r="AJ2951" s="95">
        <v>7012037</v>
      </c>
      <c r="AK2951" s="95">
        <v>1821</v>
      </c>
      <c r="AL2951" s="95">
        <v>6737983</v>
      </c>
      <c r="AM2951" s="95">
        <v>428</v>
      </c>
      <c r="AN2951" s="95">
        <v>5130416</v>
      </c>
      <c r="AO2951" s="95">
        <v>385</v>
      </c>
      <c r="AP2951" s="95">
        <v>2274550</v>
      </c>
      <c r="AQ2951" s="72">
        <v>275.04000000000002</v>
      </c>
      <c r="AR2951" s="72">
        <v>240.75</v>
      </c>
      <c r="AS2951" s="72">
        <v>515.79</v>
      </c>
      <c r="AT2951" s="95">
        <v>7954082</v>
      </c>
      <c r="AU2951" s="95">
        <v>6696627</v>
      </c>
      <c r="AV2951" s="95">
        <v>2410</v>
      </c>
      <c r="AW2951" s="95">
        <v>2318</v>
      </c>
      <c r="AX2951" s="72">
        <v>318.72000000000003</v>
      </c>
      <c r="AY2951" s="72">
        <v>252.93</v>
      </c>
      <c r="AZ2951" s="72">
        <v>571.65</v>
      </c>
      <c r="BA2951" s="95">
        <v>9121849</v>
      </c>
      <c r="BB2951" s="95">
        <v>6938369</v>
      </c>
      <c r="BC2951" s="95">
        <v>2385</v>
      </c>
      <c r="BD2951" s="95">
        <v>2286</v>
      </c>
      <c r="BE2951" s="72">
        <v>321.57</v>
      </c>
      <c r="BF2951" s="72">
        <v>271.56</v>
      </c>
      <c r="BG2951" s="72">
        <v>593.13</v>
      </c>
      <c r="BH2951" s="95">
        <v>9168560</v>
      </c>
      <c r="BI2951" s="95">
        <v>7380877</v>
      </c>
      <c r="BJ2951" s="95">
        <v>2376</v>
      </c>
      <c r="BK2951" s="95">
        <v>2265</v>
      </c>
      <c r="BL2951" s="72">
        <v>334.1</v>
      </c>
      <c r="BM2951" s="72">
        <v>299.14</v>
      </c>
      <c r="BN2951" s="72">
        <v>633.24</v>
      </c>
      <c r="BO2951" s="95">
        <v>8956517</v>
      </c>
      <c r="BP2951" s="95">
        <v>7613662</v>
      </c>
      <c r="BQ2951" s="95">
        <v>2234</v>
      </c>
      <c r="BR2951" s="95">
        <v>2121</v>
      </c>
      <c r="BS2951" s="72">
        <v>436.34</v>
      </c>
      <c r="BT2951" s="72">
        <v>340.46</v>
      </c>
      <c r="BU2951" s="72">
        <v>776.8</v>
      </c>
      <c r="BV2951" s="95">
        <v>12142453</v>
      </c>
      <c r="BW2951" s="95">
        <v>9012533</v>
      </c>
      <c r="BX2951" s="95">
        <v>2319</v>
      </c>
      <c r="BY2951" s="95">
        <v>2206</v>
      </c>
      <c r="BZ2951" s="95">
        <v>2366</v>
      </c>
      <c r="CA2951" s="95">
        <v>2337</v>
      </c>
      <c r="CB2951" s="95">
        <v>2322</v>
      </c>
      <c r="CC2951" s="95">
        <v>2180</v>
      </c>
      <c r="CD2951" s="95">
        <v>2264</v>
      </c>
      <c r="CE2951" s="72">
        <v>650.75523149000003</v>
      </c>
      <c r="CF2951" s="72">
        <v>676.59346364999999</v>
      </c>
      <c r="CG2951" s="72">
        <v>712.40329333</v>
      </c>
      <c r="CH2951" s="72">
        <v>716.50152150999998</v>
      </c>
      <c r="CI2951" s="72">
        <v>731.52548966999996</v>
      </c>
      <c r="CJ2951" s="96">
        <v>0.79260215680000001</v>
      </c>
      <c r="CK2951" s="96">
        <v>0.8448943579</v>
      </c>
      <c r="CL2951" s="96">
        <v>0.83257616229999998</v>
      </c>
      <c r="CM2951" s="96">
        <v>0.88379435490000002</v>
      </c>
      <c r="CN2951" s="96">
        <v>1.0618905437999999</v>
      </c>
      <c r="CO2951" s="96">
        <v>1.1143248496</v>
      </c>
      <c r="CP2951" s="96">
        <v>0.7925440373</v>
      </c>
      <c r="CQ2951" s="96">
        <v>0.99584056389999998</v>
      </c>
      <c r="CR2951" s="96">
        <v>0.79585422890000002</v>
      </c>
      <c r="CS2951" s="95">
        <v>1529</v>
      </c>
      <c r="CT2951" s="95">
        <v>1536</v>
      </c>
      <c r="CU2951" s="95">
        <v>1497</v>
      </c>
      <c r="CV2951" s="95">
        <v>1356</v>
      </c>
      <c r="CW2951" s="95">
        <v>1375</v>
      </c>
      <c r="CX2951" s="96">
        <v>1.1409777780000001</v>
      </c>
      <c r="CY2951" s="96">
        <v>1.115476535</v>
      </c>
      <c r="CZ2951" s="96">
        <v>1.1066970860000001</v>
      </c>
      <c r="DA2951" s="96">
        <v>1.1003320110000001</v>
      </c>
      <c r="DB2951" s="96">
        <v>1.1055042930000001</v>
      </c>
      <c r="DC2951">
        <v>2013</v>
      </c>
      <c r="DD2951" s="6">
        <v>2239.1999999999998</v>
      </c>
      <c r="DE2951" s="96">
        <v>3.3701501000000002E-3</v>
      </c>
      <c r="DF2951" s="72">
        <v>609.15</v>
      </c>
      <c r="DG2951" s="96">
        <v>1</v>
      </c>
      <c r="DH2951" s="72">
        <v>609.15</v>
      </c>
      <c r="DI2951" s="72">
        <v>647.14220183999998</v>
      </c>
      <c r="DJ2951" s="96">
        <v>1</v>
      </c>
      <c r="DK2951" s="72">
        <v>609.15</v>
      </c>
      <c r="DL2951" s="96">
        <v>1</v>
      </c>
      <c r="DM2951" s="72">
        <v>609.15</v>
      </c>
      <c r="DN2951" s="96">
        <v>1</v>
      </c>
      <c r="DO2951" s="96">
        <v>1.0050999999999999E-2</v>
      </c>
      <c r="DP2951" s="72">
        <v>6.12</v>
      </c>
      <c r="DQ2951" s="72">
        <v>603.03</v>
      </c>
      <c r="DR2951" t="s">
        <v>1812</v>
      </c>
      <c r="DT2951" t="s">
        <v>1783</v>
      </c>
    </row>
    <row r="2952" spans="1:124" x14ac:dyDescent="0.3">
      <c r="A2952" t="s">
        <v>30</v>
      </c>
      <c r="B2952">
        <v>49330</v>
      </c>
      <c r="C2952" s="95">
        <v>6107</v>
      </c>
      <c r="D2952" s="95">
        <v>21085585</v>
      </c>
      <c r="E2952" s="95">
        <v>5902</v>
      </c>
      <c r="F2952" s="95">
        <v>15478985</v>
      </c>
      <c r="G2952" s="95">
        <v>1527</v>
      </c>
      <c r="H2952" s="95">
        <v>3080915</v>
      </c>
      <c r="I2952" s="95">
        <v>1361</v>
      </c>
      <c r="J2952" s="95">
        <v>3379299</v>
      </c>
      <c r="K2952" s="95">
        <v>5909</v>
      </c>
      <c r="L2952" s="95">
        <v>20469828</v>
      </c>
      <c r="M2952" s="95">
        <v>5679</v>
      </c>
      <c r="N2952" s="95">
        <v>15726710</v>
      </c>
      <c r="O2952" s="95">
        <v>1504</v>
      </c>
      <c r="P2952" s="95">
        <v>3670797</v>
      </c>
      <c r="Q2952" s="95">
        <v>1333</v>
      </c>
      <c r="R2952" s="95">
        <v>3682476</v>
      </c>
      <c r="S2952" s="95">
        <v>5877</v>
      </c>
      <c r="T2952" s="95">
        <v>21386788</v>
      </c>
      <c r="U2952" s="95">
        <v>5611</v>
      </c>
      <c r="V2952" s="95">
        <v>16461986</v>
      </c>
      <c r="W2952" s="95">
        <v>1426</v>
      </c>
      <c r="X2952" s="95">
        <v>3811288</v>
      </c>
      <c r="Y2952" s="95">
        <v>1254</v>
      </c>
      <c r="Z2952" s="95">
        <v>3905116</v>
      </c>
      <c r="AA2952" s="95">
        <v>5788</v>
      </c>
      <c r="AB2952" s="95">
        <v>20286010</v>
      </c>
      <c r="AC2952" s="95">
        <v>5516</v>
      </c>
      <c r="AD2952" s="95">
        <v>17735597</v>
      </c>
      <c r="AE2952" s="95">
        <v>1374</v>
      </c>
      <c r="AF2952" s="95">
        <v>4577608</v>
      </c>
      <c r="AG2952" s="95">
        <v>1210</v>
      </c>
      <c r="AH2952" s="95">
        <v>4150228</v>
      </c>
      <c r="AI2952" s="95">
        <v>5819</v>
      </c>
      <c r="AJ2952" s="95">
        <v>19790997.239999998</v>
      </c>
      <c r="AK2952" s="95">
        <v>5533</v>
      </c>
      <c r="AL2952" s="95">
        <v>17228836.66</v>
      </c>
      <c r="AM2952" s="95">
        <v>1388</v>
      </c>
      <c r="AN2952" s="95">
        <v>3451500</v>
      </c>
      <c r="AO2952" s="95">
        <v>1214</v>
      </c>
      <c r="AP2952" s="95">
        <v>4222418.49</v>
      </c>
      <c r="AQ2952" s="72">
        <v>263.8</v>
      </c>
      <c r="AR2952" s="72">
        <v>216.37</v>
      </c>
      <c r="AS2952" s="72">
        <v>480.17</v>
      </c>
      <c r="AT2952" s="95">
        <v>24166500</v>
      </c>
      <c r="AU2952" s="95">
        <v>18858284</v>
      </c>
      <c r="AV2952" s="95">
        <v>7634</v>
      </c>
      <c r="AW2952" s="95">
        <v>7263</v>
      </c>
      <c r="AX2952" s="72">
        <v>271.38</v>
      </c>
      <c r="AY2952" s="72">
        <v>230.67</v>
      </c>
      <c r="AZ2952" s="72">
        <v>502.05</v>
      </c>
      <c r="BA2952" s="95">
        <v>24140625</v>
      </c>
      <c r="BB2952" s="95">
        <v>19409186</v>
      </c>
      <c r="BC2952" s="95">
        <v>7413</v>
      </c>
      <c r="BD2952" s="95">
        <v>7012</v>
      </c>
      <c r="BE2952" s="72">
        <v>287.52999999999997</v>
      </c>
      <c r="BF2952" s="72">
        <v>247.23</v>
      </c>
      <c r="BG2952" s="72">
        <v>534.76</v>
      </c>
      <c r="BH2952" s="95">
        <v>25198076</v>
      </c>
      <c r="BI2952" s="95">
        <v>20367102</v>
      </c>
      <c r="BJ2952" s="95">
        <v>7303</v>
      </c>
      <c r="BK2952" s="95">
        <v>6865</v>
      </c>
      <c r="BL2952" s="72">
        <v>289.3</v>
      </c>
      <c r="BM2952" s="72">
        <v>271.16000000000003</v>
      </c>
      <c r="BN2952" s="72">
        <v>560.46</v>
      </c>
      <c r="BO2952" s="95">
        <v>24863618</v>
      </c>
      <c r="BP2952" s="95">
        <v>21885825</v>
      </c>
      <c r="BQ2952" s="95">
        <v>7162</v>
      </c>
      <c r="BR2952" s="95">
        <v>6726</v>
      </c>
      <c r="BS2952" s="72">
        <v>268.75</v>
      </c>
      <c r="BT2952" s="72">
        <v>264.95</v>
      </c>
      <c r="BU2952" s="72">
        <v>533.70000000000005</v>
      </c>
      <c r="BV2952" s="95">
        <v>23242497.239999998</v>
      </c>
      <c r="BW2952" s="95">
        <v>21451255.149999999</v>
      </c>
      <c r="BX2952" s="95">
        <v>7207</v>
      </c>
      <c r="BY2952" s="95">
        <v>6747</v>
      </c>
      <c r="BZ2952" s="95">
        <v>7457</v>
      </c>
      <c r="CA2952" s="95">
        <v>7219</v>
      </c>
      <c r="CB2952" s="95">
        <v>7092</v>
      </c>
      <c r="CC2952" s="95">
        <v>6955</v>
      </c>
      <c r="CD2952" s="95">
        <v>6982</v>
      </c>
      <c r="CE2952" s="72">
        <v>650.75523149000003</v>
      </c>
      <c r="CF2952" s="72">
        <v>676.59346364999999</v>
      </c>
      <c r="CG2952" s="72">
        <v>712.40329333</v>
      </c>
      <c r="CH2952" s="72">
        <v>716.50152150999998</v>
      </c>
      <c r="CI2952" s="72">
        <v>731.52548966999996</v>
      </c>
      <c r="CJ2952" s="96">
        <v>0.73786575470000004</v>
      </c>
      <c r="CK2952" s="96">
        <v>0.74202608650000002</v>
      </c>
      <c r="CL2952" s="96">
        <v>0.75064223450000001</v>
      </c>
      <c r="CM2952" s="96">
        <v>0.78221745970000001</v>
      </c>
      <c r="CN2952" s="96">
        <v>0.72957129659999997</v>
      </c>
      <c r="CO2952" s="96">
        <v>0.89106605549999995</v>
      </c>
      <c r="CP2952" s="96">
        <v>0.83996529980000001</v>
      </c>
      <c r="CQ2952" s="96">
        <v>0.99584056389999998</v>
      </c>
      <c r="CR2952" s="96">
        <v>0.84347355420000003</v>
      </c>
      <c r="CS2952" s="95">
        <v>8335</v>
      </c>
      <c r="CT2952" s="95">
        <v>8330</v>
      </c>
      <c r="CU2952" s="95">
        <v>8315</v>
      </c>
      <c r="CV2952" s="95">
        <v>8308</v>
      </c>
      <c r="CW2952" s="95">
        <v>8502</v>
      </c>
      <c r="CX2952" s="96">
        <v>0.89312160699999998</v>
      </c>
      <c r="CY2952" s="96">
        <v>0.90538608300000001</v>
      </c>
      <c r="CZ2952" s="96">
        <v>0.88706552599999999</v>
      </c>
      <c r="DA2952" s="96">
        <v>0.88565930199999998</v>
      </c>
      <c r="DB2952" s="96">
        <v>0.88421647400000003</v>
      </c>
      <c r="DC2952">
        <v>2013</v>
      </c>
      <c r="DD2952" s="6">
        <v>6922.6</v>
      </c>
      <c r="DE2952" s="96">
        <v>9.0143663999999995E-3</v>
      </c>
      <c r="DF2952" s="72">
        <v>641.94000000000005</v>
      </c>
      <c r="DG2952" s="96">
        <v>1</v>
      </c>
      <c r="DH2952" s="72">
        <v>641.94000000000005</v>
      </c>
      <c r="DI2952" s="72">
        <v>615.98504152999999</v>
      </c>
      <c r="DJ2952" s="96">
        <v>1</v>
      </c>
      <c r="DK2952" s="72">
        <v>641.94000000000005</v>
      </c>
      <c r="DL2952" s="96">
        <v>1</v>
      </c>
      <c r="DM2952" s="72">
        <v>641.94000000000005</v>
      </c>
      <c r="DN2952" s="96">
        <v>1</v>
      </c>
      <c r="DO2952" s="96">
        <v>1.6775000000000002E-2</v>
      </c>
      <c r="DP2952" s="72">
        <v>10.77</v>
      </c>
      <c r="DQ2952" s="72">
        <v>631.16999999999996</v>
      </c>
      <c r="DR2952" t="s">
        <v>30</v>
      </c>
      <c r="DT2952" t="s">
        <v>1783</v>
      </c>
    </row>
    <row r="2953" spans="1:124" x14ac:dyDescent="0.3">
      <c r="A2953" t="s">
        <v>820</v>
      </c>
      <c r="B2953">
        <v>49340</v>
      </c>
      <c r="C2953" s="95">
        <v>6016</v>
      </c>
      <c r="D2953" s="95">
        <v>20696461</v>
      </c>
      <c r="E2953" s="95">
        <v>5723</v>
      </c>
      <c r="F2953" s="95">
        <v>15500226</v>
      </c>
      <c r="G2953" s="95">
        <v>876</v>
      </c>
      <c r="H2953" s="95">
        <v>2893545</v>
      </c>
      <c r="I2953" s="95">
        <v>772</v>
      </c>
      <c r="J2953" s="95">
        <v>2202834</v>
      </c>
      <c r="K2953" s="95">
        <v>5905</v>
      </c>
      <c r="L2953" s="95">
        <v>20183951</v>
      </c>
      <c r="M2953" s="95">
        <v>5574</v>
      </c>
      <c r="N2953" s="95">
        <v>16047957</v>
      </c>
      <c r="O2953" s="95">
        <v>817</v>
      </c>
      <c r="P2953" s="95">
        <v>2742772</v>
      </c>
      <c r="Q2953" s="95">
        <v>715</v>
      </c>
      <c r="R2953" s="95">
        <v>2334888</v>
      </c>
      <c r="S2953" s="95">
        <v>5754</v>
      </c>
      <c r="T2953" s="95">
        <v>21298555</v>
      </c>
      <c r="U2953" s="95">
        <v>5413</v>
      </c>
      <c r="V2953" s="95">
        <v>17090180</v>
      </c>
      <c r="W2953" s="95">
        <v>820</v>
      </c>
      <c r="X2953" s="95">
        <v>3072284</v>
      </c>
      <c r="Y2953" s="95">
        <v>713</v>
      </c>
      <c r="Z2953" s="95">
        <v>2574890</v>
      </c>
      <c r="AA2953" s="95">
        <v>5679</v>
      </c>
      <c r="AB2953" s="95">
        <v>21639690</v>
      </c>
      <c r="AC2953" s="95">
        <v>5321</v>
      </c>
      <c r="AD2953" s="95">
        <v>17160856</v>
      </c>
      <c r="AE2953" s="95">
        <v>782</v>
      </c>
      <c r="AF2953" s="95">
        <v>2424128</v>
      </c>
      <c r="AG2953" s="95">
        <v>683</v>
      </c>
      <c r="AH2953" s="95">
        <v>2460777</v>
      </c>
      <c r="AI2953" s="95">
        <v>5647</v>
      </c>
      <c r="AJ2953" s="95">
        <v>20257815.649999999</v>
      </c>
      <c r="AK2953" s="95">
        <v>5264</v>
      </c>
      <c r="AL2953" s="95">
        <v>18268559.690000001</v>
      </c>
      <c r="AM2953" s="95">
        <v>749</v>
      </c>
      <c r="AN2953" s="95">
        <v>2716559.52</v>
      </c>
      <c r="AO2953" s="95">
        <v>648</v>
      </c>
      <c r="AP2953" s="95">
        <v>2407007.75</v>
      </c>
      <c r="AQ2953" s="72">
        <v>285.23</v>
      </c>
      <c r="AR2953" s="72">
        <v>227.14</v>
      </c>
      <c r="AS2953" s="72">
        <v>512.37</v>
      </c>
      <c r="AT2953" s="95">
        <v>23590006</v>
      </c>
      <c r="AU2953" s="95">
        <v>17703060</v>
      </c>
      <c r="AV2953" s="95">
        <v>6892</v>
      </c>
      <c r="AW2953" s="95">
        <v>6495</v>
      </c>
      <c r="AX2953" s="72">
        <v>284.22000000000003</v>
      </c>
      <c r="AY2953" s="72">
        <v>243.58</v>
      </c>
      <c r="AZ2953" s="72">
        <v>527.79999999999995</v>
      </c>
      <c r="BA2953" s="95">
        <v>22926723</v>
      </c>
      <c r="BB2953" s="95">
        <v>18382845</v>
      </c>
      <c r="BC2953" s="95">
        <v>6722</v>
      </c>
      <c r="BD2953" s="95">
        <v>6289</v>
      </c>
      <c r="BE2953" s="72">
        <v>308.93</v>
      </c>
      <c r="BF2953" s="72">
        <v>267.51</v>
      </c>
      <c r="BG2953" s="72">
        <v>576.44000000000005</v>
      </c>
      <c r="BH2953" s="95">
        <v>24370839</v>
      </c>
      <c r="BI2953" s="95">
        <v>19665070</v>
      </c>
      <c r="BJ2953" s="95">
        <v>6574</v>
      </c>
      <c r="BK2953" s="95">
        <v>6126</v>
      </c>
      <c r="BL2953" s="72">
        <v>310.37</v>
      </c>
      <c r="BM2953" s="72">
        <v>272.33999999999997</v>
      </c>
      <c r="BN2953" s="72">
        <v>582.71</v>
      </c>
      <c r="BO2953" s="95">
        <v>24063818</v>
      </c>
      <c r="BP2953" s="95">
        <v>19621633</v>
      </c>
      <c r="BQ2953" s="95">
        <v>6461</v>
      </c>
      <c r="BR2953" s="95">
        <v>6004</v>
      </c>
      <c r="BS2953" s="72">
        <v>299.33</v>
      </c>
      <c r="BT2953" s="72">
        <v>291.44</v>
      </c>
      <c r="BU2953" s="72">
        <v>590.77</v>
      </c>
      <c r="BV2953" s="95">
        <v>22974375.170000002</v>
      </c>
      <c r="BW2953" s="95">
        <v>20675567.440000001</v>
      </c>
      <c r="BX2953" s="95">
        <v>6396</v>
      </c>
      <c r="BY2953" s="95">
        <v>5912</v>
      </c>
      <c r="BZ2953" s="95">
        <v>6703</v>
      </c>
      <c r="CA2953" s="95">
        <v>6513</v>
      </c>
      <c r="CB2953" s="95">
        <v>6358</v>
      </c>
      <c r="CC2953" s="95">
        <v>6244</v>
      </c>
      <c r="CD2953" s="95">
        <v>6159</v>
      </c>
      <c r="CE2953" s="72">
        <v>650.75523149000003</v>
      </c>
      <c r="CF2953" s="72">
        <v>676.59346364999999</v>
      </c>
      <c r="CG2953" s="72">
        <v>712.40329333</v>
      </c>
      <c r="CH2953" s="72">
        <v>716.50152150999998</v>
      </c>
      <c r="CI2953" s="72">
        <v>731.52548966999996</v>
      </c>
      <c r="CJ2953" s="96">
        <v>0.78734672459999999</v>
      </c>
      <c r="CK2953" s="96">
        <v>0.78008439090000004</v>
      </c>
      <c r="CL2953" s="96">
        <v>0.80914842109999996</v>
      </c>
      <c r="CM2953" s="96">
        <v>0.81327112710000005</v>
      </c>
      <c r="CN2953" s="96">
        <v>0.80758634979999999</v>
      </c>
      <c r="CO2953" s="96">
        <v>0.93104528900000005</v>
      </c>
      <c r="CP2953" s="96">
        <v>0.8586987251</v>
      </c>
      <c r="CQ2953" s="96">
        <v>0.99584056389999998</v>
      </c>
      <c r="CR2953" s="96">
        <v>0.86228522279999997</v>
      </c>
      <c r="CS2953" s="95">
        <v>8287</v>
      </c>
      <c r="CT2953" s="95">
        <v>8389</v>
      </c>
      <c r="CU2953" s="95">
        <v>8437</v>
      </c>
      <c r="CV2953" s="95">
        <v>8629</v>
      </c>
      <c r="CW2953" s="95">
        <v>8854</v>
      </c>
      <c r="CX2953" s="96">
        <v>0.92547925200000003</v>
      </c>
      <c r="CY2953" s="96">
        <v>0.92466566800000005</v>
      </c>
      <c r="CZ2953" s="96">
        <v>0.92126835600000001</v>
      </c>
      <c r="DA2953" s="96">
        <v>0.94225670500000003</v>
      </c>
      <c r="DB2953" s="96">
        <v>0.940689412</v>
      </c>
      <c r="DC2953">
        <v>2013</v>
      </c>
      <c r="DD2953" s="6">
        <v>6165.2</v>
      </c>
      <c r="DE2953" s="96">
        <v>3.5337147000000001E-3</v>
      </c>
      <c r="DF2953" s="72">
        <v>659.89</v>
      </c>
      <c r="DG2953" s="96">
        <v>1</v>
      </c>
      <c r="DH2953" s="72">
        <v>659.89</v>
      </c>
      <c r="DI2953" s="72">
        <v>630.74855938999997</v>
      </c>
      <c r="DJ2953" s="96">
        <v>1</v>
      </c>
      <c r="DK2953" s="72">
        <v>659.89</v>
      </c>
      <c r="DL2953" s="96">
        <v>1</v>
      </c>
      <c r="DM2953" s="72">
        <v>659.89</v>
      </c>
      <c r="DN2953" s="96">
        <v>1</v>
      </c>
      <c r="DO2953" s="96">
        <v>1.1717999999999999E-2</v>
      </c>
      <c r="DP2953" s="72">
        <v>7.73</v>
      </c>
      <c r="DQ2953" s="72">
        <v>652.16</v>
      </c>
      <c r="DR2953" t="s">
        <v>820</v>
      </c>
      <c r="DT2953" t="s">
        <v>1783</v>
      </c>
    </row>
    <row r="2954" spans="1:124" x14ac:dyDescent="0.3">
      <c r="A2954" t="s">
        <v>1813</v>
      </c>
      <c r="B2954">
        <v>49342</v>
      </c>
      <c r="C2954" s="95">
        <v>7296</v>
      </c>
      <c r="D2954" s="95">
        <v>33929666</v>
      </c>
      <c r="E2954" s="95">
        <v>6972</v>
      </c>
      <c r="F2954" s="95">
        <v>23366208</v>
      </c>
      <c r="G2954" s="95">
        <v>1150</v>
      </c>
      <c r="H2954" s="95">
        <v>4664834</v>
      </c>
      <c r="I2954" s="95">
        <v>977</v>
      </c>
      <c r="J2954" s="95">
        <v>3110500</v>
      </c>
      <c r="K2954" s="95">
        <v>6980</v>
      </c>
      <c r="L2954" s="95">
        <v>34329144</v>
      </c>
      <c r="M2954" s="95">
        <v>6648</v>
      </c>
      <c r="N2954" s="95">
        <v>25142623</v>
      </c>
      <c r="O2954" s="95">
        <v>1108</v>
      </c>
      <c r="P2954" s="95">
        <v>3266511</v>
      </c>
      <c r="Q2954" s="95">
        <v>945</v>
      </c>
      <c r="R2954" s="95">
        <v>3398956</v>
      </c>
      <c r="S2954" s="95">
        <v>6778</v>
      </c>
      <c r="T2954" s="95">
        <v>36337765</v>
      </c>
      <c r="U2954" s="95">
        <v>6435</v>
      </c>
      <c r="V2954" s="95">
        <v>26754261</v>
      </c>
      <c r="W2954" s="95">
        <v>1091</v>
      </c>
      <c r="X2954" s="95">
        <v>3683976</v>
      </c>
      <c r="Y2954" s="95">
        <v>926</v>
      </c>
      <c r="Z2954" s="95">
        <v>3131025</v>
      </c>
      <c r="AA2954" s="95">
        <v>6453</v>
      </c>
      <c r="AB2954" s="95">
        <v>38670407</v>
      </c>
      <c r="AC2954" s="95">
        <v>6106</v>
      </c>
      <c r="AD2954" s="95">
        <v>25887183</v>
      </c>
      <c r="AE2954" s="95">
        <v>1083</v>
      </c>
      <c r="AF2954" s="95">
        <v>4317033</v>
      </c>
      <c r="AG2954" s="95">
        <v>927</v>
      </c>
      <c r="AH2954" s="95">
        <v>3557806</v>
      </c>
      <c r="AI2954" s="95">
        <v>6251</v>
      </c>
      <c r="AJ2954" s="95">
        <v>37526368.020000003</v>
      </c>
      <c r="AK2954" s="95">
        <v>5900</v>
      </c>
      <c r="AL2954" s="95">
        <v>25310442.920000002</v>
      </c>
      <c r="AM2954" s="95">
        <v>1122</v>
      </c>
      <c r="AN2954" s="95">
        <v>4551058.2699999996</v>
      </c>
      <c r="AO2954" s="95">
        <v>973</v>
      </c>
      <c r="AP2954" s="95">
        <v>3767092.23</v>
      </c>
      <c r="AQ2954" s="72">
        <v>380.8</v>
      </c>
      <c r="AR2954" s="72">
        <v>277.57</v>
      </c>
      <c r="AS2954" s="72">
        <v>658.37</v>
      </c>
      <c r="AT2954" s="95">
        <v>38594500</v>
      </c>
      <c r="AU2954" s="95">
        <v>26476708</v>
      </c>
      <c r="AV2954" s="95">
        <v>8446</v>
      </c>
      <c r="AW2954" s="95">
        <v>7949</v>
      </c>
      <c r="AX2954" s="72">
        <v>387.36</v>
      </c>
      <c r="AY2954" s="72">
        <v>313.24</v>
      </c>
      <c r="AZ2954" s="72">
        <v>700.6</v>
      </c>
      <c r="BA2954" s="95">
        <v>37595655</v>
      </c>
      <c r="BB2954" s="95">
        <v>28541579</v>
      </c>
      <c r="BC2954" s="95">
        <v>8088</v>
      </c>
      <c r="BD2954" s="95">
        <v>7593</v>
      </c>
      <c r="BE2954" s="72">
        <v>423.83</v>
      </c>
      <c r="BF2954" s="72">
        <v>338.33</v>
      </c>
      <c r="BG2954" s="72">
        <v>762.16</v>
      </c>
      <c r="BH2954" s="95">
        <v>40021741</v>
      </c>
      <c r="BI2954" s="95">
        <v>29885286</v>
      </c>
      <c r="BJ2954" s="95">
        <v>7869</v>
      </c>
      <c r="BK2954" s="95">
        <v>7361</v>
      </c>
      <c r="BL2954" s="72">
        <v>475.36</v>
      </c>
      <c r="BM2954" s="72">
        <v>348.89</v>
      </c>
      <c r="BN2954" s="72">
        <v>824.25</v>
      </c>
      <c r="BO2954" s="95">
        <v>42987440</v>
      </c>
      <c r="BP2954" s="95">
        <v>29444989</v>
      </c>
      <c r="BQ2954" s="95">
        <v>7536</v>
      </c>
      <c r="BR2954" s="95">
        <v>7033</v>
      </c>
      <c r="BS2954" s="72">
        <v>475.58</v>
      </c>
      <c r="BT2954" s="72">
        <v>352.56</v>
      </c>
      <c r="BU2954" s="72">
        <v>828.14</v>
      </c>
      <c r="BV2954" s="95">
        <v>42077426.289999999</v>
      </c>
      <c r="BW2954" s="95">
        <v>29077535.149999999</v>
      </c>
      <c r="BX2954" s="95">
        <v>7373</v>
      </c>
      <c r="BY2954" s="95">
        <v>6873</v>
      </c>
      <c r="BZ2954" s="95">
        <v>8209</v>
      </c>
      <c r="CA2954" s="95">
        <v>7849</v>
      </c>
      <c r="CB2954" s="95">
        <v>7624</v>
      </c>
      <c r="CC2954" s="95">
        <v>7297</v>
      </c>
      <c r="CD2954" s="95">
        <v>7128</v>
      </c>
      <c r="CE2954" s="72">
        <v>650.75523149000003</v>
      </c>
      <c r="CF2954" s="72">
        <v>676.59346364999999</v>
      </c>
      <c r="CG2954" s="72">
        <v>712.40329333</v>
      </c>
      <c r="CH2954" s="72">
        <v>716.50152150999998</v>
      </c>
      <c r="CI2954" s="72">
        <v>731.52548966999996</v>
      </c>
      <c r="CJ2954" s="96">
        <v>1.0117014327</v>
      </c>
      <c r="CK2954" s="96">
        <v>1.0354814783999999</v>
      </c>
      <c r="CL2954" s="96">
        <v>1.0698434539999999</v>
      </c>
      <c r="CM2954" s="96">
        <v>1.1503813673000001</v>
      </c>
      <c r="CN2954" s="96">
        <v>1.1320726505000001</v>
      </c>
      <c r="CO2954" s="96">
        <v>1.024258157</v>
      </c>
      <c r="CP2954" s="96">
        <v>1.0543202113000001</v>
      </c>
      <c r="CQ2954" s="96">
        <v>0.99584056389999998</v>
      </c>
      <c r="CR2954" s="96">
        <v>1.0587237545999999</v>
      </c>
      <c r="CS2954" s="95">
        <v>2689</v>
      </c>
      <c r="CT2954" s="95">
        <v>2583</v>
      </c>
      <c r="CU2954" s="95">
        <v>2470</v>
      </c>
      <c r="CV2954" s="95">
        <v>2404</v>
      </c>
      <c r="CW2954" s="95">
        <v>2448</v>
      </c>
      <c r="CX2954" s="96">
        <v>1.0315630060000001</v>
      </c>
      <c r="CY2954" s="96">
        <v>1.025660434</v>
      </c>
      <c r="CZ2954" s="96">
        <v>1.031714987</v>
      </c>
      <c r="DA2954" s="96">
        <v>1.0350028769999999</v>
      </c>
      <c r="DB2954" s="96">
        <v>0.99667911399999998</v>
      </c>
      <c r="DC2954">
        <v>2013</v>
      </c>
      <c r="DD2954" s="6">
        <v>7361.8</v>
      </c>
      <c r="DE2954" s="96">
        <v>2.2251482999999998E-3</v>
      </c>
      <c r="DF2954" s="72">
        <v>811.28</v>
      </c>
      <c r="DG2954" s="96">
        <v>1</v>
      </c>
      <c r="DH2954" s="72">
        <v>811.28</v>
      </c>
      <c r="DI2954" s="72">
        <v>718.34796271000005</v>
      </c>
      <c r="DJ2954" s="96">
        <v>1</v>
      </c>
      <c r="DK2954" s="72">
        <v>811.28</v>
      </c>
      <c r="DL2954" s="96">
        <v>1</v>
      </c>
      <c r="DM2954" s="72">
        <v>811.28</v>
      </c>
      <c r="DN2954" s="96">
        <v>1</v>
      </c>
      <c r="DO2954" s="96">
        <v>6.7499999999999999E-3</v>
      </c>
      <c r="DP2954" s="72">
        <v>5.48</v>
      </c>
      <c r="DQ2954" s="72">
        <v>805.8</v>
      </c>
      <c r="DR2954" t="s">
        <v>1813</v>
      </c>
      <c r="DT2954" t="s">
        <v>1783</v>
      </c>
    </row>
    <row r="2955" spans="1:124" x14ac:dyDescent="0.3">
      <c r="A2955" t="s">
        <v>1814</v>
      </c>
      <c r="B2955">
        <v>49343</v>
      </c>
      <c r="C2955" s="95">
        <v>2771</v>
      </c>
      <c r="D2955" s="95">
        <v>9593197</v>
      </c>
      <c r="E2955" s="95">
        <v>2708</v>
      </c>
      <c r="F2955" s="95">
        <v>8500361</v>
      </c>
      <c r="G2955" s="95">
        <v>718</v>
      </c>
      <c r="H2955" s="95">
        <v>1810960</v>
      </c>
      <c r="I2955" s="95">
        <v>672</v>
      </c>
      <c r="J2955" s="95">
        <v>2115987</v>
      </c>
      <c r="K2955" s="95">
        <v>2729</v>
      </c>
      <c r="L2955" s="95">
        <v>10231573</v>
      </c>
      <c r="M2955" s="95">
        <v>2662</v>
      </c>
      <c r="N2955" s="95">
        <v>9056003</v>
      </c>
      <c r="O2955" s="95">
        <v>738</v>
      </c>
      <c r="P2955" s="95">
        <v>1957012</v>
      </c>
      <c r="Q2955" s="95">
        <v>689</v>
      </c>
      <c r="R2955" s="95">
        <v>2149895</v>
      </c>
      <c r="S2955" s="95">
        <v>2725</v>
      </c>
      <c r="T2955" s="95">
        <v>10130094</v>
      </c>
      <c r="U2955" s="95">
        <v>2650</v>
      </c>
      <c r="V2955" s="95">
        <v>9257342</v>
      </c>
      <c r="W2955" s="95">
        <v>778</v>
      </c>
      <c r="X2955" s="95">
        <v>2045305</v>
      </c>
      <c r="Y2955" s="95">
        <v>727</v>
      </c>
      <c r="Z2955" s="95">
        <v>2565375</v>
      </c>
      <c r="AA2955" s="95">
        <v>2723</v>
      </c>
      <c r="AB2955" s="95">
        <v>10517153</v>
      </c>
      <c r="AC2955" s="95">
        <v>2632</v>
      </c>
      <c r="AD2955" s="95">
        <v>9496052</v>
      </c>
      <c r="AE2955" s="95">
        <v>774</v>
      </c>
      <c r="AF2955" s="95">
        <v>2460986</v>
      </c>
      <c r="AG2955" s="95">
        <v>722</v>
      </c>
      <c r="AH2955" s="95">
        <v>2739184</v>
      </c>
      <c r="AI2955" s="95">
        <v>2741</v>
      </c>
      <c r="AJ2955" s="95">
        <v>11018114</v>
      </c>
      <c r="AK2955" s="95">
        <v>2636</v>
      </c>
      <c r="AL2955" s="95">
        <v>10273985.76</v>
      </c>
      <c r="AM2955" s="95">
        <v>757</v>
      </c>
      <c r="AN2955" s="95">
        <v>2072296</v>
      </c>
      <c r="AO2955" s="95">
        <v>710</v>
      </c>
      <c r="AP2955" s="95">
        <v>2716980</v>
      </c>
      <c r="AQ2955" s="72">
        <v>272.38</v>
      </c>
      <c r="AR2955" s="72">
        <v>261.74</v>
      </c>
      <c r="AS2955" s="72">
        <v>534.12</v>
      </c>
      <c r="AT2955" s="95">
        <v>11404157</v>
      </c>
      <c r="AU2955" s="95">
        <v>10616348</v>
      </c>
      <c r="AV2955" s="95">
        <v>3489</v>
      </c>
      <c r="AW2955" s="95">
        <v>3380</v>
      </c>
      <c r="AX2955" s="72">
        <v>292.97000000000003</v>
      </c>
      <c r="AY2955" s="72">
        <v>278.67</v>
      </c>
      <c r="AZ2955" s="72">
        <v>571.64</v>
      </c>
      <c r="BA2955" s="95">
        <v>12188585</v>
      </c>
      <c r="BB2955" s="95">
        <v>11205898</v>
      </c>
      <c r="BC2955" s="95">
        <v>3467</v>
      </c>
      <c r="BD2955" s="95">
        <v>3351</v>
      </c>
      <c r="BE2955" s="72">
        <v>289.64</v>
      </c>
      <c r="BF2955" s="72">
        <v>291.75</v>
      </c>
      <c r="BG2955" s="72">
        <v>581.39</v>
      </c>
      <c r="BH2955" s="95">
        <v>12175399</v>
      </c>
      <c r="BI2955" s="95">
        <v>11822717</v>
      </c>
      <c r="BJ2955" s="95">
        <v>3503</v>
      </c>
      <c r="BK2955" s="95">
        <v>3377</v>
      </c>
      <c r="BL2955" s="72">
        <v>309.27</v>
      </c>
      <c r="BM2955" s="72">
        <v>304</v>
      </c>
      <c r="BN2955" s="72">
        <v>613.27</v>
      </c>
      <c r="BO2955" s="95">
        <v>12978139</v>
      </c>
      <c r="BP2955" s="95">
        <v>12235236</v>
      </c>
      <c r="BQ2955" s="95">
        <v>3497</v>
      </c>
      <c r="BR2955" s="95">
        <v>3354</v>
      </c>
      <c r="BS2955" s="72">
        <v>311.85000000000002</v>
      </c>
      <c r="BT2955" s="72">
        <v>323.54000000000002</v>
      </c>
      <c r="BU2955" s="72">
        <v>635.39</v>
      </c>
      <c r="BV2955" s="95">
        <v>13090410</v>
      </c>
      <c r="BW2955" s="95">
        <v>12990965.76</v>
      </c>
      <c r="BX2955" s="95">
        <v>3498</v>
      </c>
      <c r="BY2955" s="95">
        <v>3346</v>
      </c>
      <c r="BZ2955" s="95">
        <v>3437</v>
      </c>
      <c r="CA2955" s="95">
        <v>3411</v>
      </c>
      <c r="CB2955" s="95">
        <v>3442</v>
      </c>
      <c r="CC2955" s="95">
        <v>3429</v>
      </c>
      <c r="CD2955" s="95">
        <v>3424</v>
      </c>
      <c r="CE2955" s="72">
        <v>650.75523149000003</v>
      </c>
      <c r="CF2955" s="72">
        <v>676.59346364999999</v>
      </c>
      <c r="CG2955" s="72">
        <v>712.40329333</v>
      </c>
      <c r="CH2955" s="72">
        <v>716.50152150999998</v>
      </c>
      <c r="CI2955" s="72">
        <v>731.52548966999996</v>
      </c>
      <c r="CJ2955" s="96">
        <v>0.82076942939999997</v>
      </c>
      <c r="CK2955" s="96">
        <v>0.84487957790000001</v>
      </c>
      <c r="CL2955" s="96">
        <v>0.81609673260000004</v>
      </c>
      <c r="CM2955" s="96">
        <v>0.85592281609999998</v>
      </c>
      <c r="CN2955" s="96">
        <v>0.86858217380000002</v>
      </c>
      <c r="CO2955" s="96">
        <v>1.0346741531999999</v>
      </c>
      <c r="CP2955" s="96">
        <v>0.81305804670000004</v>
      </c>
      <c r="CQ2955" s="96">
        <v>0.99584056389999998</v>
      </c>
      <c r="CR2955" s="96">
        <v>0.81645391850000004</v>
      </c>
      <c r="CS2955" s="95">
        <v>1806</v>
      </c>
      <c r="CT2955" s="95">
        <v>1778</v>
      </c>
      <c r="CU2955" s="95">
        <v>1778</v>
      </c>
      <c r="CV2955" s="95">
        <v>1724</v>
      </c>
      <c r="CW2955" s="95">
        <v>1707</v>
      </c>
      <c r="CX2955" s="96">
        <v>1.0554464180000001</v>
      </c>
      <c r="CY2955" s="96">
        <v>1.0732819570000001</v>
      </c>
      <c r="CZ2955" s="96">
        <v>1.0438573849999999</v>
      </c>
      <c r="DA2955" s="96">
        <v>1.0200099119999999</v>
      </c>
      <c r="DB2955" s="96">
        <v>0.97772862299999996</v>
      </c>
      <c r="DC2955">
        <v>2013</v>
      </c>
      <c r="DD2955" s="6">
        <v>3361.6</v>
      </c>
      <c r="DE2955" s="96">
        <v>8.4401713000000003E-3</v>
      </c>
      <c r="DF2955" s="72">
        <v>621.74</v>
      </c>
      <c r="DG2955" s="96">
        <v>1</v>
      </c>
      <c r="DH2955" s="72">
        <v>621.74</v>
      </c>
      <c r="DI2955" s="72">
        <v>647.14220183999998</v>
      </c>
      <c r="DJ2955" s="96">
        <v>1</v>
      </c>
      <c r="DK2955" s="72">
        <v>621.74</v>
      </c>
      <c r="DL2955" s="96">
        <v>1</v>
      </c>
      <c r="DM2955" s="72">
        <v>621.74</v>
      </c>
      <c r="DN2955" s="96">
        <v>1</v>
      </c>
      <c r="DO2955" s="96">
        <v>2.0211E-2</v>
      </c>
      <c r="DP2955" s="72">
        <v>12.57</v>
      </c>
      <c r="DQ2955" s="72">
        <v>609.16999999999996</v>
      </c>
      <c r="DR2955" t="s">
        <v>1814</v>
      </c>
      <c r="DT2955" t="s">
        <v>1783</v>
      </c>
    </row>
    <row r="2956" spans="1:124" x14ac:dyDescent="0.3">
      <c r="A2956" t="s">
        <v>1578</v>
      </c>
      <c r="B2956">
        <v>49350</v>
      </c>
      <c r="C2956" s="95">
        <v>2720</v>
      </c>
      <c r="D2956" s="95">
        <v>10072048</v>
      </c>
      <c r="E2956" s="95">
        <v>2631</v>
      </c>
      <c r="F2956" s="95">
        <v>7539351</v>
      </c>
      <c r="G2956" s="95">
        <v>837</v>
      </c>
      <c r="H2956" s="95">
        <v>1944596</v>
      </c>
      <c r="I2956" s="95">
        <v>758</v>
      </c>
      <c r="J2956" s="95">
        <v>2047006</v>
      </c>
      <c r="K2956" s="95">
        <v>2639</v>
      </c>
      <c r="L2956" s="95">
        <v>10069301</v>
      </c>
      <c r="M2956" s="95">
        <v>2538</v>
      </c>
      <c r="N2956" s="95">
        <v>7184684</v>
      </c>
      <c r="O2956" s="95">
        <v>801</v>
      </c>
      <c r="P2956" s="95">
        <v>1342000</v>
      </c>
      <c r="Q2956" s="95">
        <v>726</v>
      </c>
      <c r="R2956" s="95">
        <v>1872365</v>
      </c>
      <c r="S2956" s="95">
        <v>2599</v>
      </c>
      <c r="T2956" s="95">
        <v>9975409</v>
      </c>
      <c r="U2956" s="95">
        <v>2496</v>
      </c>
      <c r="V2956" s="95">
        <v>7466356</v>
      </c>
      <c r="W2956" s="95">
        <v>815</v>
      </c>
      <c r="X2956" s="95">
        <v>2038005</v>
      </c>
      <c r="Y2956" s="95">
        <v>737</v>
      </c>
      <c r="Z2956" s="95">
        <v>2063815</v>
      </c>
      <c r="AA2956" s="95">
        <v>2604</v>
      </c>
      <c r="AB2956" s="95">
        <v>9524374</v>
      </c>
      <c r="AC2956" s="95">
        <v>2487</v>
      </c>
      <c r="AD2956" s="95">
        <v>7587057</v>
      </c>
      <c r="AE2956" s="95">
        <v>792</v>
      </c>
      <c r="AF2956" s="95">
        <v>1923976</v>
      </c>
      <c r="AG2956" s="95">
        <v>710</v>
      </c>
      <c r="AH2956" s="95">
        <v>2308807</v>
      </c>
      <c r="AI2956" s="95">
        <v>2586</v>
      </c>
      <c r="AJ2956" s="95">
        <v>11063478.300000001</v>
      </c>
      <c r="AK2956" s="95">
        <v>2451</v>
      </c>
      <c r="AL2956" s="95">
        <v>8246976.4100000001</v>
      </c>
      <c r="AM2956" s="95">
        <v>776</v>
      </c>
      <c r="AN2956" s="95">
        <v>1915412</v>
      </c>
      <c r="AO2956" s="95">
        <v>695</v>
      </c>
      <c r="AP2956" s="95">
        <v>2326888.33</v>
      </c>
      <c r="AQ2956" s="72">
        <v>281.52999999999997</v>
      </c>
      <c r="AR2956" s="72">
        <v>235.72</v>
      </c>
      <c r="AS2956" s="72">
        <v>517.25</v>
      </c>
      <c r="AT2956" s="95">
        <v>12016644</v>
      </c>
      <c r="AU2956" s="95">
        <v>9586357</v>
      </c>
      <c r="AV2956" s="95">
        <v>3557</v>
      </c>
      <c r="AW2956" s="95">
        <v>3389</v>
      </c>
      <c r="AX2956" s="72">
        <v>276.44</v>
      </c>
      <c r="AY2956" s="72">
        <v>231.24</v>
      </c>
      <c r="AZ2956" s="72">
        <v>507.68</v>
      </c>
      <c r="BA2956" s="95">
        <v>11411301</v>
      </c>
      <c r="BB2956" s="95">
        <v>9057049</v>
      </c>
      <c r="BC2956" s="95">
        <v>3440</v>
      </c>
      <c r="BD2956" s="95">
        <v>3264</v>
      </c>
      <c r="BE2956" s="72">
        <v>293.24</v>
      </c>
      <c r="BF2956" s="72">
        <v>245.65</v>
      </c>
      <c r="BG2956" s="72">
        <v>538.89</v>
      </c>
      <c r="BH2956" s="95">
        <v>12013414</v>
      </c>
      <c r="BI2956" s="95">
        <v>9530171</v>
      </c>
      <c r="BJ2956" s="95">
        <v>3414</v>
      </c>
      <c r="BK2956" s="95">
        <v>3233</v>
      </c>
      <c r="BL2956" s="72">
        <v>280.93</v>
      </c>
      <c r="BM2956" s="72">
        <v>257.95</v>
      </c>
      <c r="BN2956" s="72">
        <v>538.88</v>
      </c>
      <c r="BO2956" s="95">
        <v>11448350</v>
      </c>
      <c r="BP2956" s="95">
        <v>9895864</v>
      </c>
      <c r="BQ2956" s="95">
        <v>3396</v>
      </c>
      <c r="BR2956" s="95">
        <v>3197</v>
      </c>
      <c r="BS2956" s="72">
        <v>321.70999999999998</v>
      </c>
      <c r="BT2956" s="72">
        <v>280.08999999999997</v>
      </c>
      <c r="BU2956" s="72">
        <v>601.79999999999995</v>
      </c>
      <c r="BV2956" s="95">
        <v>12978890.300000001</v>
      </c>
      <c r="BW2956" s="95">
        <v>10573864.74</v>
      </c>
      <c r="BX2956" s="95">
        <v>3362</v>
      </c>
      <c r="BY2956" s="95">
        <v>3146</v>
      </c>
      <c r="BZ2956" s="95">
        <v>3477</v>
      </c>
      <c r="CA2956" s="95">
        <v>3355</v>
      </c>
      <c r="CB2956" s="95">
        <v>3327</v>
      </c>
      <c r="CC2956" s="95">
        <v>3302</v>
      </c>
      <c r="CD2956" s="95">
        <v>3256</v>
      </c>
      <c r="CE2956" s="72">
        <v>650.75523149000003</v>
      </c>
      <c r="CF2956" s="72">
        <v>676.59346364999999</v>
      </c>
      <c r="CG2956" s="72">
        <v>712.40329333</v>
      </c>
      <c r="CH2956" s="72">
        <v>716.50152150999998</v>
      </c>
      <c r="CI2956" s="72">
        <v>731.52548966999996</v>
      </c>
      <c r="CJ2956" s="96">
        <v>0.79484570379999997</v>
      </c>
      <c r="CK2956" s="96">
        <v>0.75034718379999998</v>
      </c>
      <c r="CL2956" s="96">
        <v>0.75643951259999997</v>
      </c>
      <c r="CM2956" s="96">
        <v>0.75209889139999997</v>
      </c>
      <c r="CN2956" s="96">
        <v>0.82266443</v>
      </c>
      <c r="CO2956" s="96">
        <v>1.0181385757000001</v>
      </c>
      <c r="CP2956" s="96">
        <v>0.76146721360000003</v>
      </c>
      <c r="CQ2956" s="96">
        <v>0.99584056389999998</v>
      </c>
      <c r="CR2956" s="96">
        <v>0.76464760769999995</v>
      </c>
      <c r="CS2956" s="95">
        <v>3252</v>
      </c>
      <c r="CT2956" s="95">
        <v>3189</v>
      </c>
      <c r="CU2956" s="95">
        <v>3150</v>
      </c>
      <c r="CV2956" s="95">
        <v>3147</v>
      </c>
      <c r="CW2956" s="95">
        <v>3114</v>
      </c>
      <c r="CX2956" s="96">
        <v>1.032366323</v>
      </c>
      <c r="CY2956" s="96">
        <v>1.029900233</v>
      </c>
      <c r="CZ2956" s="96">
        <v>1.00205733</v>
      </c>
      <c r="DA2956" s="96">
        <v>1.0095284920000001</v>
      </c>
      <c r="DB2956" s="96">
        <v>1.0162038609999999</v>
      </c>
      <c r="DC2956">
        <v>2013</v>
      </c>
      <c r="DD2956" s="6">
        <v>3245.8</v>
      </c>
      <c r="DE2956" s="96">
        <v>4.9247377E-3</v>
      </c>
      <c r="DF2956" s="72">
        <v>584.35</v>
      </c>
      <c r="DG2956" s="96">
        <v>1</v>
      </c>
      <c r="DH2956" s="72">
        <v>584.35</v>
      </c>
      <c r="DI2956" s="72">
        <v>626.27487786999995</v>
      </c>
      <c r="DJ2956" s="96">
        <v>1</v>
      </c>
      <c r="DK2956" s="72">
        <v>584.35</v>
      </c>
      <c r="DL2956" s="96">
        <v>1</v>
      </c>
      <c r="DM2956" s="72">
        <v>584.35</v>
      </c>
      <c r="DN2956" s="96">
        <v>1</v>
      </c>
      <c r="DO2956" s="96">
        <v>1.2109E-2</v>
      </c>
      <c r="DP2956" s="72">
        <v>7.08</v>
      </c>
      <c r="DQ2956" s="72">
        <v>577.27</v>
      </c>
      <c r="DR2956" t="s">
        <v>1578</v>
      </c>
      <c r="DT2956" t="s">
        <v>1783</v>
      </c>
    </row>
    <row r="2957" spans="1:124" x14ac:dyDescent="0.3">
      <c r="A2957" t="s">
        <v>1141</v>
      </c>
      <c r="B2957">
        <v>49360</v>
      </c>
      <c r="C2957" s="95">
        <v>4293</v>
      </c>
      <c r="D2957" s="95">
        <v>13181226</v>
      </c>
      <c r="E2957" s="95">
        <v>4084</v>
      </c>
      <c r="F2957" s="95">
        <v>11915655</v>
      </c>
      <c r="G2957" s="95">
        <v>736</v>
      </c>
      <c r="H2957" s="95">
        <v>2004526</v>
      </c>
      <c r="I2957" s="95">
        <v>645</v>
      </c>
      <c r="J2957" s="95">
        <v>1914100</v>
      </c>
      <c r="K2957" s="95">
        <v>4313</v>
      </c>
      <c r="L2957" s="95">
        <v>12794012</v>
      </c>
      <c r="M2957" s="95">
        <v>4075</v>
      </c>
      <c r="N2957" s="95">
        <v>12192768</v>
      </c>
      <c r="O2957" s="95">
        <v>748</v>
      </c>
      <c r="P2957" s="95">
        <v>1822987</v>
      </c>
      <c r="Q2957" s="95">
        <v>651</v>
      </c>
      <c r="R2957" s="95">
        <v>2144872</v>
      </c>
      <c r="S2957" s="95">
        <v>4409</v>
      </c>
      <c r="T2957" s="95">
        <v>13182857</v>
      </c>
      <c r="U2957" s="95">
        <v>4140</v>
      </c>
      <c r="V2957" s="95">
        <v>13240300</v>
      </c>
      <c r="W2957" s="95">
        <v>744</v>
      </c>
      <c r="X2957" s="95">
        <v>2220738</v>
      </c>
      <c r="Y2957" s="95">
        <v>641</v>
      </c>
      <c r="Z2957" s="95">
        <v>2253437</v>
      </c>
      <c r="AA2957" s="95">
        <v>4476</v>
      </c>
      <c r="AB2957" s="95">
        <v>13126596</v>
      </c>
      <c r="AC2957" s="95">
        <v>4174</v>
      </c>
      <c r="AD2957" s="95">
        <v>14071368</v>
      </c>
      <c r="AE2957" s="95">
        <v>728</v>
      </c>
      <c r="AF2957" s="95">
        <v>2121851</v>
      </c>
      <c r="AG2957" s="95">
        <v>630</v>
      </c>
      <c r="AH2957" s="95">
        <v>2420139</v>
      </c>
      <c r="AI2957" s="95">
        <v>4578</v>
      </c>
      <c r="AJ2957" s="95">
        <v>12696899.470000001</v>
      </c>
      <c r="AK2957" s="95">
        <v>4233</v>
      </c>
      <c r="AL2957" s="95">
        <v>14075151.619999999</v>
      </c>
      <c r="AM2957" s="95">
        <v>720</v>
      </c>
      <c r="AN2957" s="95">
        <v>1592327</v>
      </c>
      <c r="AO2957" s="95">
        <v>619</v>
      </c>
      <c r="AP2957" s="95">
        <v>2206403</v>
      </c>
      <c r="AQ2957" s="72">
        <v>251.64</v>
      </c>
      <c r="AR2957" s="72">
        <v>243.7</v>
      </c>
      <c r="AS2957" s="72">
        <v>495.34</v>
      </c>
      <c r="AT2957" s="95">
        <v>15185752</v>
      </c>
      <c r="AU2957" s="95">
        <v>13829755</v>
      </c>
      <c r="AV2957" s="95">
        <v>5029</v>
      </c>
      <c r="AW2957" s="95">
        <v>4729</v>
      </c>
      <c r="AX2957" s="72">
        <v>240.68</v>
      </c>
      <c r="AY2957" s="72">
        <v>252.81</v>
      </c>
      <c r="AZ2957" s="72">
        <v>493.49</v>
      </c>
      <c r="BA2957" s="95">
        <v>14616999</v>
      </c>
      <c r="BB2957" s="95">
        <v>14337640</v>
      </c>
      <c r="BC2957" s="95">
        <v>5061</v>
      </c>
      <c r="BD2957" s="95">
        <v>4726</v>
      </c>
      <c r="BE2957" s="72">
        <v>249.1</v>
      </c>
      <c r="BF2957" s="72">
        <v>270.06</v>
      </c>
      <c r="BG2957" s="72">
        <v>519.16</v>
      </c>
      <c r="BH2957" s="95">
        <v>15403595</v>
      </c>
      <c r="BI2957" s="95">
        <v>15493737</v>
      </c>
      <c r="BJ2957" s="95">
        <v>5153</v>
      </c>
      <c r="BK2957" s="95">
        <v>4781</v>
      </c>
      <c r="BL2957" s="72">
        <v>244.18</v>
      </c>
      <c r="BM2957" s="72">
        <v>286.07</v>
      </c>
      <c r="BN2957" s="72">
        <v>530.25</v>
      </c>
      <c r="BO2957" s="95">
        <v>15248447</v>
      </c>
      <c r="BP2957" s="95">
        <v>16491507</v>
      </c>
      <c r="BQ2957" s="95">
        <v>5204</v>
      </c>
      <c r="BR2957" s="95">
        <v>4804</v>
      </c>
      <c r="BS2957" s="72">
        <v>224.76</v>
      </c>
      <c r="BT2957" s="72">
        <v>279.64</v>
      </c>
      <c r="BU2957" s="72">
        <v>504.4</v>
      </c>
      <c r="BV2957" s="95">
        <v>14289226.470000001</v>
      </c>
      <c r="BW2957" s="95">
        <v>16281554.619999999</v>
      </c>
      <c r="BX2957" s="95">
        <v>5298</v>
      </c>
      <c r="BY2957" s="95">
        <v>4852</v>
      </c>
      <c r="BZ2957" s="95">
        <v>4886</v>
      </c>
      <c r="CA2957" s="95">
        <v>4899</v>
      </c>
      <c r="CB2957" s="95">
        <v>4974</v>
      </c>
      <c r="CC2957" s="95">
        <v>5014</v>
      </c>
      <c r="CD2957" s="95">
        <v>5080</v>
      </c>
      <c r="CE2957" s="72">
        <v>650.75523149000003</v>
      </c>
      <c r="CF2957" s="72">
        <v>676.59346364999999</v>
      </c>
      <c r="CG2957" s="72">
        <v>712.40329333</v>
      </c>
      <c r="CH2957" s="72">
        <v>716.50152150999998</v>
      </c>
      <c r="CI2957" s="72">
        <v>731.52548966999996</v>
      </c>
      <c r="CJ2957" s="96">
        <v>0.76117713090000005</v>
      </c>
      <c r="CK2957" s="96">
        <v>0.72937447150000001</v>
      </c>
      <c r="CL2957" s="96">
        <v>0.72874452560000003</v>
      </c>
      <c r="CM2957" s="96">
        <v>0.74005425540000003</v>
      </c>
      <c r="CN2957" s="96">
        <v>0.68951801010000002</v>
      </c>
      <c r="CO2957" s="96">
        <v>0.92532916430000001</v>
      </c>
      <c r="CP2957" s="96">
        <v>0.78866386889999995</v>
      </c>
      <c r="CQ2957" s="96">
        <v>0.99584056389999998</v>
      </c>
      <c r="CR2957" s="96">
        <v>0.79195785429999999</v>
      </c>
      <c r="CS2957" s="95">
        <v>4708</v>
      </c>
      <c r="CT2957" s="95">
        <v>4817</v>
      </c>
      <c r="CU2957" s="95">
        <v>4886</v>
      </c>
      <c r="CV2957" s="95">
        <v>4935</v>
      </c>
      <c r="CW2957" s="95">
        <v>5015</v>
      </c>
      <c r="CX2957" s="96">
        <v>0.92555590499999996</v>
      </c>
      <c r="CY2957" s="96">
        <v>0.93087487300000005</v>
      </c>
      <c r="CZ2957" s="96">
        <v>0.93364898600000001</v>
      </c>
      <c r="DA2957" s="96">
        <v>0.92387127599999996</v>
      </c>
      <c r="DB2957" s="96">
        <v>0.91311836800000001</v>
      </c>
      <c r="DC2957">
        <v>2013</v>
      </c>
      <c r="DD2957" s="6">
        <v>4778.3999999999996</v>
      </c>
      <c r="DE2957" s="96">
        <v>4.5080553000000001E-3</v>
      </c>
      <c r="DF2957" s="72">
        <v>605.47</v>
      </c>
      <c r="DG2957" s="96">
        <v>1</v>
      </c>
      <c r="DH2957" s="72">
        <v>605.47</v>
      </c>
      <c r="DI2957" s="72">
        <v>647.46502092000003</v>
      </c>
      <c r="DJ2957" s="96">
        <v>1</v>
      </c>
      <c r="DK2957" s="72">
        <v>605.47</v>
      </c>
      <c r="DL2957" s="96">
        <v>1</v>
      </c>
      <c r="DM2957" s="72">
        <v>605.47</v>
      </c>
      <c r="DN2957" s="96">
        <v>1</v>
      </c>
      <c r="DO2957" s="96">
        <v>1.2893999999999999E-2</v>
      </c>
      <c r="DP2957" s="72">
        <v>7.81</v>
      </c>
      <c r="DQ2957" s="72">
        <v>597.66</v>
      </c>
      <c r="DR2957" t="s">
        <v>1141</v>
      </c>
      <c r="DT2957" t="s">
        <v>1783</v>
      </c>
    </row>
    <row r="2958" spans="1:124" x14ac:dyDescent="0.3">
      <c r="A2958" t="s">
        <v>1815</v>
      </c>
      <c r="B2958">
        <v>49370</v>
      </c>
      <c r="C2958" s="95">
        <v>1983</v>
      </c>
      <c r="D2958" s="95">
        <v>5663476</v>
      </c>
      <c r="E2958" s="95">
        <v>1862</v>
      </c>
      <c r="F2958" s="95">
        <v>5280396</v>
      </c>
      <c r="G2958" s="95">
        <v>268</v>
      </c>
      <c r="H2958" s="95">
        <v>895077</v>
      </c>
      <c r="I2958" s="95">
        <v>235</v>
      </c>
      <c r="J2958" s="95">
        <v>658380</v>
      </c>
      <c r="K2958" s="95">
        <v>1986</v>
      </c>
      <c r="L2958" s="95">
        <v>6906358</v>
      </c>
      <c r="M2958" s="95">
        <v>1858</v>
      </c>
      <c r="N2958" s="95">
        <v>5609271</v>
      </c>
      <c r="O2958" s="95">
        <v>259</v>
      </c>
      <c r="P2958" s="95">
        <v>664392</v>
      </c>
      <c r="Q2958" s="95">
        <v>224</v>
      </c>
      <c r="R2958" s="95">
        <v>512536</v>
      </c>
      <c r="S2958" s="95">
        <v>1965</v>
      </c>
      <c r="T2958" s="95">
        <v>6544875</v>
      </c>
      <c r="U2958" s="95">
        <v>1828</v>
      </c>
      <c r="V2958" s="95">
        <v>5686336</v>
      </c>
      <c r="W2958" s="95">
        <v>262</v>
      </c>
      <c r="X2958" s="95">
        <v>758857</v>
      </c>
      <c r="Y2958" s="95">
        <v>216</v>
      </c>
      <c r="Z2958" s="95">
        <v>719755</v>
      </c>
      <c r="AA2958" s="95">
        <v>1950</v>
      </c>
      <c r="AB2958" s="95">
        <v>6573747</v>
      </c>
      <c r="AC2958" s="95">
        <v>1780</v>
      </c>
      <c r="AD2958" s="95">
        <v>5777022</v>
      </c>
      <c r="AE2958" s="95">
        <v>255</v>
      </c>
      <c r="AF2958" s="95">
        <v>1109816</v>
      </c>
      <c r="AG2958" s="95">
        <v>212</v>
      </c>
      <c r="AH2958" s="95">
        <v>747977</v>
      </c>
      <c r="AI2958" s="95">
        <v>2040</v>
      </c>
      <c r="AJ2958" s="95">
        <v>6447870</v>
      </c>
      <c r="AK2958" s="95">
        <v>1851</v>
      </c>
      <c r="AL2958" s="95">
        <v>6416300</v>
      </c>
      <c r="AM2958" s="95">
        <v>257</v>
      </c>
      <c r="AN2958" s="95">
        <v>749805</v>
      </c>
      <c r="AO2958" s="95">
        <v>210</v>
      </c>
      <c r="AP2958" s="95">
        <v>648439.1</v>
      </c>
      <c r="AQ2958" s="72">
        <v>242.8</v>
      </c>
      <c r="AR2958" s="72">
        <v>236</v>
      </c>
      <c r="AS2958" s="72">
        <v>478.8</v>
      </c>
      <c r="AT2958" s="95">
        <v>6558553</v>
      </c>
      <c r="AU2958" s="95">
        <v>5938776</v>
      </c>
      <c r="AV2958" s="95">
        <v>2251</v>
      </c>
      <c r="AW2958" s="95">
        <v>2097</v>
      </c>
      <c r="AX2958" s="72">
        <v>281.02</v>
      </c>
      <c r="AY2958" s="72">
        <v>245.03</v>
      </c>
      <c r="AZ2958" s="72">
        <v>526.04999999999995</v>
      </c>
      <c r="BA2958" s="95">
        <v>7570750</v>
      </c>
      <c r="BB2958" s="95">
        <v>6121807</v>
      </c>
      <c r="BC2958" s="95">
        <v>2245</v>
      </c>
      <c r="BD2958" s="95">
        <v>2082</v>
      </c>
      <c r="BE2958" s="72">
        <v>273.3</v>
      </c>
      <c r="BF2958" s="72">
        <v>261.17</v>
      </c>
      <c r="BG2958" s="72">
        <v>534.47</v>
      </c>
      <c r="BH2958" s="95">
        <v>7303732</v>
      </c>
      <c r="BI2958" s="95">
        <v>6406091</v>
      </c>
      <c r="BJ2958" s="95">
        <v>2227</v>
      </c>
      <c r="BK2958" s="95">
        <v>2044</v>
      </c>
      <c r="BL2958" s="72">
        <v>290.38</v>
      </c>
      <c r="BM2958" s="72">
        <v>272.97000000000003</v>
      </c>
      <c r="BN2958" s="72">
        <v>563.35</v>
      </c>
      <c r="BO2958" s="95">
        <v>7683563</v>
      </c>
      <c r="BP2958" s="95">
        <v>6524999</v>
      </c>
      <c r="BQ2958" s="95">
        <v>2205</v>
      </c>
      <c r="BR2958" s="95">
        <v>1992</v>
      </c>
      <c r="BS2958" s="72">
        <v>261.13</v>
      </c>
      <c r="BT2958" s="72">
        <v>285.64999999999998</v>
      </c>
      <c r="BU2958" s="72">
        <v>546.78</v>
      </c>
      <c r="BV2958" s="95">
        <v>7197675</v>
      </c>
      <c r="BW2958" s="95">
        <v>7064739.0999999996</v>
      </c>
      <c r="BX2958" s="95">
        <v>2297</v>
      </c>
      <c r="BY2958" s="95">
        <v>2061</v>
      </c>
      <c r="BZ2958" s="95">
        <v>2178</v>
      </c>
      <c r="CA2958" s="95">
        <v>2166</v>
      </c>
      <c r="CB2958" s="95">
        <v>2139</v>
      </c>
      <c r="CC2958" s="95">
        <v>2104</v>
      </c>
      <c r="CD2958" s="95">
        <v>2182</v>
      </c>
      <c r="CE2958" s="72">
        <v>650.75523149000003</v>
      </c>
      <c r="CF2958" s="72">
        <v>676.59346364999999</v>
      </c>
      <c r="CG2958" s="72">
        <v>712.40329333</v>
      </c>
      <c r="CH2958" s="72">
        <v>716.50152150999998</v>
      </c>
      <c r="CI2958" s="72">
        <v>731.52548966999996</v>
      </c>
      <c r="CJ2958" s="96">
        <v>0.73576050849999997</v>
      </c>
      <c r="CK2958" s="96">
        <v>0.77749790419999998</v>
      </c>
      <c r="CL2958" s="96">
        <v>0.75023516170000004</v>
      </c>
      <c r="CM2958" s="96">
        <v>0.7862509473</v>
      </c>
      <c r="CN2958" s="96">
        <v>0.74745173990000002</v>
      </c>
      <c r="CO2958" s="96">
        <v>0.88434754940000004</v>
      </c>
      <c r="CP2958" s="96">
        <v>0.85875655210000001</v>
      </c>
      <c r="CQ2958" s="96">
        <v>0.99584056389999998</v>
      </c>
      <c r="CR2958" s="96">
        <v>0.86234329119999997</v>
      </c>
      <c r="CS2958" s="95">
        <v>2613</v>
      </c>
      <c r="CT2958" s="95">
        <v>2682</v>
      </c>
      <c r="CU2958" s="95">
        <v>2672</v>
      </c>
      <c r="CV2958" s="95">
        <v>2682</v>
      </c>
      <c r="CW2958" s="95">
        <v>2790</v>
      </c>
      <c r="CX2958" s="96">
        <v>0.89603250999999995</v>
      </c>
      <c r="CY2958" s="96">
        <v>0.88851567899999995</v>
      </c>
      <c r="CZ2958" s="96">
        <v>0.884011773</v>
      </c>
      <c r="DA2958" s="96">
        <v>0.87512434100000003</v>
      </c>
      <c r="DB2958" s="96">
        <v>0.87858486599999996</v>
      </c>
      <c r="DC2958">
        <v>2013</v>
      </c>
      <c r="DD2958" s="6">
        <v>2055.1999999999998</v>
      </c>
      <c r="DE2958" s="96">
        <v>4.2376347999999999E-3</v>
      </c>
      <c r="DF2958" s="72">
        <v>659.46</v>
      </c>
      <c r="DG2958" s="96">
        <v>1</v>
      </c>
      <c r="DH2958" s="72">
        <v>659.46</v>
      </c>
      <c r="DI2958" s="72">
        <v>675.90156122999997</v>
      </c>
      <c r="DJ2958" s="96">
        <v>1</v>
      </c>
      <c r="DK2958" s="72">
        <v>659.46</v>
      </c>
      <c r="DL2958" s="96">
        <v>1</v>
      </c>
      <c r="DM2958" s="72">
        <v>659.46</v>
      </c>
      <c r="DN2958" s="96">
        <v>1</v>
      </c>
      <c r="DO2958" s="96">
        <v>9.9839999999999998E-3</v>
      </c>
      <c r="DP2958" s="72">
        <v>6.58</v>
      </c>
      <c r="DQ2958" s="72">
        <v>652.88</v>
      </c>
      <c r="DR2958" t="s">
        <v>1815</v>
      </c>
      <c r="DT2958" t="s">
        <v>1783</v>
      </c>
    </row>
    <row r="2959" spans="1:124" x14ac:dyDescent="0.3">
      <c r="A2959" t="s">
        <v>718</v>
      </c>
      <c r="B2959">
        <v>49380</v>
      </c>
      <c r="C2959" s="95">
        <v>2379</v>
      </c>
      <c r="D2959" s="95">
        <v>7050817</v>
      </c>
      <c r="E2959" s="95">
        <v>2341</v>
      </c>
      <c r="F2959" s="95">
        <v>6907571</v>
      </c>
      <c r="G2959" s="95">
        <v>629</v>
      </c>
      <c r="H2959" s="95">
        <v>1293275</v>
      </c>
      <c r="I2959" s="95">
        <v>576</v>
      </c>
      <c r="J2959" s="95">
        <v>1495502</v>
      </c>
      <c r="K2959" s="95">
        <v>2368</v>
      </c>
      <c r="L2959" s="95">
        <v>9225386</v>
      </c>
      <c r="M2959" s="95">
        <v>2324</v>
      </c>
      <c r="N2959" s="95">
        <v>7814824</v>
      </c>
      <c r="O2959" s="95">
        <v>609</v>
      </c>
      <c r="P2959" s="95">
        <v>1770701</v>
      </c>
      <c r="Q2959" s="95">
        <v>561</v>
      </c>
      <c r="R2959" s="95">
        <v>1705468</v>
      </c>
      <c r="S2959" s="95">
        <v>2351</v>
      </c>
      <c r="T2959" s="95">
        <v>9189281</v>
      </c>
      <c r="U2959" s="95">
        <v>2311</v>
      </c>
      <c r="V2959" s="95">
        <v>8023922</v>
      </c>
      <c r="W2959" s="95">
        <v>594</v>
      </c>
      <c r="X2959" s="95">
        <v>1210974</v>
      </c>
      <c r="Y2959" s="95">
        <v>551</v>
      </c>
      <c r="Z2959" s="95">
        <v>1769267</v>
      </c>
      <c r="AA2959" s="95">
        <v>2361</v>
      </c>
      <c r="AB2959" s="95">
        <v>8416277</v>
      </c>
      <c r="AC2959" s="95">
        <v>2312</v>
      </c>
      <c r="AD2959" s="95">
        <v>8422219</v>
      </c>
      <c r="AE2959" s="95">
        <v>589</v>
      </c>
      <c r="AF2959" s="95">
        <v>1187604</v>
      </c>
      <c r="AG2959" s="95">
        <v>541</v>
      </c>
      <c r="AH2959" s="95">
        <v>1848294</v>
      </c>
      <c r="AI2959" s="95">
        <v>2357</v>
      </c>
      <c r="AJ2959" s="95">
        <v>9626140.0600000005</v>
      </c>
      <c r="AK2959" s="95">
        <v>2305</v>
      </c>
      <c r="AL2959" s="95">
        <v>9207918.9499999993</v>
      </c>
      <c r="AM2959" s="95">
        <v>574</v>
      </c>
      <c r="AN2959" s="95">
        <v>1733116</v>
      </c>
      <c r="AO2959" s="95">
        <v>531</v>
      </c>
      <c r="AP2959" s="95">
        <v>1958963</v>
      </c>
      <c r="AQ2959" s="72">
        <v>231.16</v>
      </c>
      <c r="AR2959" s="72">
        <v>240.06</v>
      </c>
      <c r="AS2959" s="72">
        <v>471.22</v>
      </c>
      <c r="AT2959" s="95">
        <v>8344092</v>
      </c>
      <c r="AU2959" s="95">
        <v>8403073</v>
      </c>
      <c r="AV2959" s="95">
        <v>3008</v>
      </c>
      <c r="AW2959" s="95">
        <v>2917</v>
      </c>
      <c r="AX2959" s="72">
        <v>307.81</v>
      </c>
      <c r="AY2959" s="72">
        <v>274.99</v>
      </c>
      <c r="AZ2959" s="72">
        <v>582.79999999999995</v>
      </c>
      <c r="BA2959" s="95">
        <v>10996087</v>
      </c>
      <c r="BB2959" s="95">
        <v>9520292</v>
      </c>
      <c r="BC2959" s="95">
        <v>2977</v>
      </c>
      <c r="BD2959" s="95">
        <v>2885</v>
      </c>
      <c r="BE2959" s="72">
        <v>294.29000000000002</v>
      </c>
      <c r="BF2959" s="72">
        <v>285.14999999999998</v>
      </c>
      <c r="BG2959" s="72">
        <v>579.44000000000005</v>
      </c>
      <c r="BH2959" s="95">
        <v>10400255</v>
      </c>
      <c r="BI2959" s="95">
        <v>9793189</v>
      </c>
      <c r="BJ2959" s="95">
        <v>2945</v>
      </c>
      <c r="BK2959" s="95">
        <v>2862</v>
      </c>
      <c r="BL2959" s="72">
        <v>271.3</v>
      </c>
      <c r="BM2959" s="72">
        <v>299.99</v>
      </c>
      <c r="BN2959" s="72">
        <v>571.29</v>
      </c>
      <c r="BO2959" s="95">
        <v>9603881</v>
      </c>
      <c r="BP2959" s="95">
        <v>10270513</v>
      </c>
      <c r="BQ2959" s="95">
        <v>2950</v>
      </c>
      <c r="BR2959" s="95">
        <v>2853</v>
      </c>
      <c r="BS2959" s="72">
        <v>322.95999999999998</v>
      </c>
      <c r="BT2959" s="72">
        <v>328.13</v>
      </c>
      <c r="BU2959" s="72">
        <v>651.09</v>
      </c>
      <c r="BV2959" s="95">
        <v>11359256.060000001</v>
      </c>
      <c r="BW2959" s="95">
        <v>11166881.949999999</v>
      </c>
      <c r="BX2959" s="95">
        <v>2931</v>
      </c>
      <c r="BY2959" s="95">
        <v>2836</v>
      </c>
      <c r="BZ2959" s="95">
        <v>2965</v>
      </c>
      <c r="CA2959" s="95">
        <v>2932</v>
      </c>
      <c r="CB2959" s="95">
        <v>2905</v>
      </c>
      <c r="CC2959" s="95">
        <v>2904</v>
      </c>
      <c r="CD2959" s="95">
        <v>2885</v>
      </c>
      <c r="CE2959" s="72">
        <v>650.75523149000003</v>
      </c>
      <c r="CF2959" s="72">
        <v>676.59346364999999</v>
      </c>
      <c r="CG2959" s="72">
        <v>712.40329333</v>
      </c>
      <c r="CH2959" s="72">
        <v>716.50152150999998</v>
      </c>
      <c r="CI2959" s="72">
        <v>731.52548966999996</v>
      </c>
      <c r="CJ2959" s="96">
        <v>0.72411250370000002</v>
      </c>
      <c r="CK2959" s="96">
        <v>0.86137397319999998</v>
      </c>
      <c r="CL2959" s="96">
        <v>0.81335951900000003</v>
      </c>
      <c r="CM2959" s="96">
        <v>0.79733257059999996</v>
      </c>
      <c r="CN2959" s="96">
        <v>0.8900441737</v>
      </c>
      <c r="CO2959" s="96">
        <v>0.93480029840000001</v>
      </c>
      <c r="CP2959" s="96">
        <v>0.87424506540000002</v>
      </c>
      <c r="CQ2959" s="96">
        <v>0.99584056389999998</v>
      </c>
      <c r="CR2959" s="96">
        <v>0.87789649489999999</v>
      </c>
      <c r="CS2959" s="95">
        <v>3627</v>
      </c>
      <c r="CT2959" s="95">
        <v>3639</v>
      </c>
      <c r="CU2959" s="95">
        <v>3614</v>
      </c>
      <c r="CV2959" s="95">
        <v>3637</v>
      </c>
      <c r="CW2959" s="95">
        <v>3668</v>
      </c>
      <c r="CX2959" s="96">
        <v>0.950269315</v>
      </c>
      <c r="CY2959" s="96">
        <v>0.951581177</v>
      </c>
      <c r="CZ2959" s="96">
        <v>0.94985591899999999</v>
      </c>
      <c r="DA2959" s="96">
        <v>0.91106066299999999</v>
      </c>
      <c r="DB2959" s="96">
        <v>0.91156101300000003</v>
      </c>
      <c r="DC2959">
        <v>2013</v>
      </c>
      <c r="DD2959" s="6">
        <v>2870.6</v>
      </c>
      <c r="DE2959" s="96">
        <v>7.3672664000000001E-3</v>
      </c>
      <c r="DF2959" s="72">
        <v>669.25</v>
      </c>
      <c r="DG2959" s="96">
        <v>1</v>
      </c>
      <c r="DH2959" s="72">
        <v>669.25</v>
      </c>
      <c r="DI2959" s="72">
        <v>647.14220183999998</v>
      </c>
      <c r="DJ2959" s="96">
        <v>1</v>
      </c>
      <c r="DK2959" s="72">
        <v>669.25</v>
      </c>
      <c r="DL2959" s="96">
        <v>1</v>
      </c>
      <c r="DM2959" s="72">
        <v>669.25</v>
      </c>
      <c r="DN2959" s="96">
        <v>1</v>
      </c>
      <c r="DO2959" s="96">
        <v>1.6187E-2</v>
      </c>
      <c r="DP2959" s="72">
        <v>10.83</v>
      </c>
      <c r="DQ2959" s="72">
        <v>658.42</v>
      </c>
      <c r="DR2959" t="s">
        <v>718</v>
      </c>
      <c r="DT2959" t="s">
        <v>1783</v>
      </c>
    </row>
    <row r="2960" spans="1:124" x14ac:dyDescent="0.3">
      <c r="A2960" t="s">
        <v>32</v>
      </c>
      <c r="B2960">
        <v>49390</v>
      </c>
      <c r="C2960" s="95">
        <v>1678</v>
      </c>
      <c r="D2960" s="95">
        <v>5828185</v>
      </c>
      <c r="E2960" s="95">
        <v>1604</v>
      </c>
      <c r="F2960" s="95">
        <v>4152003</v>
      </c>
      <c r="G2960" s="95">
        <v>307</v>
      </c>
      <c r="H2960" s="95">
        <v>891768</v>
      </c>
      <c r="I2960" s="95">
        <v>269</v>
      </c>
      <c r="J2960" s="95">
        <v>705759</v>
      </c>
      <c r="K2960" s="95">
        <v>1747</v>
      </c>
      <c r="L2960" s="95">
        <v>5656624</v>
      </c>
      <c r="M2960" s="95">
        <v>1656</v>
      </c>
      <c r="N2960" s="95">
        <v>4500010</v>
      </c>
      <c r="O2960" s="95">
        <v>298</v>
      </c>
      <c r="P2960" s="95">
        <v>884016</v>
      </c>
      <c r="Q2960" s="95">
        <v>261</v>
      </c>
      <c r="R2960" s="95">
        <v>802187</v>
      </c>
      <c r="S2960" s="95">
        <v>1819</v>
      </c>
      <c r="T2960" s="95">
        <v>6602313</v>
      </c>
      <c r="U2960" s="95">
        <v>1716</v>
      </c>
      <c r="V2960" s="95">
        <v>5086621</v>
      </c>
      <c r="W2960" s="95">
        <v>304</v>
      </c>
      <c r="X2960" s="95">
        <v>939280</v>
      </c>
      <c r="Y2960" s="95">
        <v>266</v>
      </c>
      <c r="Z2960" s="95">
        <v>842054</v>
      </c>
      <c r="AA2960" s="95">
        <v>1840</v>
      </c>
      <c r="AB2960" s="95">
        <v>6086772</v>
      </c>
      <c r="AC2960" s="95">
        <v>1731</v>
      </c>
      <c r="AD2960" s="95">
        <v>5220815</v>
      </c>
      <c r="AE2960" s="95">
        <v>300</v>
      </c>
      <c r="AF2960" s="95">
        <v>1557083</v>
      </c>
      <c r="AG2960" s="95">
        <v>265</v>
      </c>
      <c r="AH2960" s="95">
        <v>921916</v>
      </c>
      <c r="AI2960" s="95">
        <v>1926</v>
      </c>
      <c r="AJ2960" s="95">
        <v>7705092</v>
      </c>
      <c r="AK2960" s="95">
        <v>1801</v>
      </c>
      <c r="AL2960" s="95">
        <v>5476414.4199999999</v>
      </c>
      <c r="AM2960" s="95">
        <v>303</v>
      </c>
      <c r="AN2960" s="95">
        <v>1393548</v>
      </c>
      <c r="AO2960" s="95">
        <v>265</v>
      </c>
      <c r="AP2960" s="95">
        <v>897630</v>
      </c>
      <c r="AQ2960" s="72">
        <v>282.11</v>
      </c>
      <c r="AR2960" s="72">
        <v>216.13</v>
      </c>
      <c r="AS2960" s="72">
        <v>498.24</v>
      </c>
      <c r="AT2960" s="95">
        <v>6719953</v>
      </c>
      <c r="AU2960" s="95">
        <v>4857762</v>
      </c>
      <c r="AV2960" s="95">
        <v>1985</v>
      </c>
      <c r="AW2960" s="95">
        <v>1873</v>
      </c>
      <c r="AX2960" s="72">
        <v>266.52999999999997</v>
      </c>
      <c r="AY2960" s="72">
        <v>230.49</v>
      </c>
      <c r="AZ2960" s="72">
        <v>497.02</v>
      </c>
      <c r="BA2960" s="95">
        <v>6540640</v>
      </c>
      <c r="BB2960" s="95">
        <v>5302197</v>
      </c>
      <c r="BC2960" s="95">
        <v>2045</v>
      </c>
      <c r="BD2960" s="95">
        <v>1917</v>
      </c>
      <c r="BE2960" s="72">
        <v>296.02999999999997</v>
      </c>
      <c r="BF2960" s="72">
        <v>249.27</v>
      </c>
      <c r="BG2960" s="72">
        <v>545.29999999999995</v>
      </c>
      <c r="BH2960" s="95">
        <v>7541593</v>
      </c>
      <c r="BI2960" s="95">
        <v>5928675</v>
      </c>
      <c r="BJ2960" s="95">
        <v>2123</v>
      </c>
      <c r="BK2960" s="95">
        <v>1982</v>
      </c>
      <c r="BL2960" s="72">
        <v>297.66000000000003</v>
      </c>
      <c r="BM2960" s="72">
        <v>256.45999999999998</v>
      </c>
      <c r="BN2960" s="72">
        <v>554.12</v>
      </c>
      <c r="BO2960" s="95">
        <v>7643855</v>
      </c>
      <c r="BP2960" s="95">
        <v>6142731</v>
      </c>
      <c r="BQ2960" s="95">
        <v>2140</v>
      </c>
      <c r="BR2960" s="95">
        <v>1996</v>
      </c>
      <c r="BS2960" s="72">
        <v>340.16</v>
      </c>
      <c r="BT2960" s="72">
        <v>257.10000000000002</v>
      </c>
      <c r="BU2960" s="72">
        <v>597.26</v>
      </c>
      <c r="BV2960" s="95">
        <v>9098640</v>
      </c>
      <c r="BW2960" s="95">
        <v>6374044.4199999999</v>
      </c>
      <c r="BX2960" s="95">
        <v>2229</v>
      </c>
      <c r="BY2960" s="95">
        <v>2066</v>
      </c>
      <c r="BZ2960" s="95">
        <v>1932</v>
      </c>
      <c r="CA2960" s="95">
        <v>1983</v>
      </c>
      <c r="CB2960" s="95">
        <v>2055</v>
      </c>
      <c r="CC2960" s="95">
        <v>2072</v>
      </c>
      <c r="CD2960" s="95">
        <v>2149</v>
      </c>
      <c r="CE2960" s="72">
        <v>650.75523149000003</v>
      </c>
      <c r="CF2960" s="72">
        <v>676.59346364999999</v>
      </c>
      <c r="CG2960" s="72">
        <v>712.40329333</v>
      </c>
      <c r="CH2960" s="72">
        <v>716.50152150999998</v>
      </c>
      <c r="CI2960" s="72">
        <v>731.52548966999996</v>
      </c>
      <c r="CJ2960" s="96">
        <v>0.76563349150000004</v>
      </c>
      <c r="CK2960" s="96">
        <v>0.73459178469999997</v>
      </c>
      <c r="CL2960" s="96">
        <v>0.76543722510000001</v>
      </c>
      <c r="CM2960" s="96">
        <v>0.77336890899999999</v>
      </c>
      <c r="CN2960" s="96">
        <v>0.81645822109999999</v>
      </c>
      <c r="CO2960" s="96">
        <v>0.91409885000000002</v>
      </c>
      <c r="CP2960" s="96">
        <v>0.84356076629999999</v>
      </c>
      <c r="CQ2960" s="96">
        <v>0.99584056389999998</v>
      </c>
      <c r="CR2960" s="96">
        <v>0.84708403769999996</v>
      </c>
      <c r="CS2960" s="95">
        <v>1839</v>
      </c>
      <c r="CT2960" s="95">
        <v>1908</v>
      </c>
      <c r="CU2960" s="95">
        <v>1986</v>
      </c>
      <c r="CV2960" s="95">
        <v>2044</v>
      </c>
      <c r="CW2960" s="95">
        <v>2110</v>
      </c>
      <c r="CX2960" s="96">
        <v>0.92784547900000003</v>
      </c>
      <c r="CY2960" s="96">
        <v>0.94253620900000001</v>
      </c>
      <c r="CZ2960" s="96">
        <v>0.90590045399999997</v>
      </c>
      <c r="DA2960" s="96">
        <v>0.91271891900000002</v>
      </c>
      <c r="DB2960" s="96">
        <v>0.88545622499999999</v>
      </c>
      <c r="DC2960">
        <v>2013</v>
      </c>
      <c r="DD2960" s="6">
        <v>1966.8</v>
      </c>
      <c r="DE2960" s="96">
        <v>2.51096554E-2</v>
      </c>
      <c r="DF2960" s="72">
        <v>634.22</v>
      </c>
      <c r="DG2960" s="96">
        <v>1</v>
      </c>
      <c r="DH2960" s="72">
        <v>634.22</v>
      </c>
      <c r="DI2960" s="72">
        <v>655.53809839999997</v>
      </c>
      <c r="DJ2960" s="96">
        <v>1</v>
      </c>
      <c r="DK2960" s="72">
        <v>634.22</v>
      </c>
      <c r="DL2960" s="96">
        <v>1</v>
      </c>
      <c r="DM2960" s="72">
        <v>634.22</v>
      </c>
      <c r="DN2960" s="96">
        <v>0.38757812120000001</v>
      </c>
      <c r="DO2960" s="96">
        <v>6.1922999999999999E-2</v>
      </c>
      <c r="DP2960" s="72">
        <v>15.22</v>
      </c>
      <c r="DQ2960" s="72">
        <v>619</v>
      </c>
      <c r="DR2960" t="s">
        <v>32</v>
      </c>
      <c r="DT2960" t="s">
        <v>1783</v>
      </c>
    </row>
    <row r="2961" spans="1:124" x14ac:dyDescent="0.3">
      <c r="A2961" t="s">
        <v>1816</v>
      </c>
      <c r="B2961">
        <v>49400</v>
      </c>
      <c r="C2961" s="95">
        <v>549</v>
      </c>
      <c r="D2961" s="95">
        <v>1790960</v>
      </c>
      <c r="E2961" s="95">
        <v>537</v>
      </c>
      <c r="F2961" s="95">
        <v>1328872</v>
      </c>
      <c r="G2961" s="95">
        <v>102</v>
      </c>
      <c r="H2961" s="95">
        <v>186909</v>
      </c>
      <c r="I2961" s="95">
        <v>88</v>
      </c>
      <c r="J2961" s="95">
        <v>164383</v>
      </c>
      <c r="K2961" s="95">
        <v>486</v>
      </c>
      <c r="L2961" s="95">
        <v>1757408</v>
      </c>
      <c r="M2961" s="95">
        <v>477</v>
      </c>
      <c r="N2961" s="95">
        <v>1171453</v>
      </c>
      <c r="O2961" s="95">
        <v>95</v>
      </c>
      <c r="P2961" s="95">
        <v>211436</v>
      </c>
      <c r="Q2961" s="95">
        <v>83</v>
      </c>
      <c r="R2961" s="95">
        <v>194517</v>
      </c>
      <c r="S2961" s="95">
        <v>446</v>
      </c>
      <c r="T2961" s="95">
        <v>1927469</v>
      </c>
      <c r="U2961" s="95">
        <v>436</v>
      </c>
      <c r="V2961" s="95">
        <v>1345431</v>
      </c>
      <c r="W2961" s="95">
        <v>83</v>
      </c>
      <c r="X2961" s="95">
        <v>660013</v>
      </c>
      <c r="Y2961" s="95">
        <v>75</v>
      </c>
      <c r="Z2961" s="95">
        <v>258616</v>
      </c>
      <c r="AA2961" s="95">
        <v>428</v>
      </c>
      <c r="AB2961" s="95">
        <v>1595436</v>
      </c>
      <c r="AC2961" s="95">
        <v>417</v>
      </c>
      <c r="AD2961" s="95">
        <v>1362261</v>
      </c>
      <c r="AE2961" s="95">
        <v>83</v>
      </c>
      <c r="AF2961" s="95">
        <v>386180</v>
      </c>
      <c r="AG2961" s="95">
        <v>74</v>
      </c>
      <c r="AH2961" s="95">
        <v>214288</v>
      </c>
      <c r="AI2961" s="95">
        <v>437</v>
      </c>
      <c r="AJ2961" s="95">
        <v>2039413</v>
      </c>
      <c r="AK2961" s="95">
        <v>426</v>
      </c>
      <c r="AL2961" s="95">
        <v>1426050</v>
      </c>
      <c r="AM2961" s="95">
        <v>82</v>
      </c>
      <c r="AN2961" s="95">
        <v>124201</v>
      </c>
      <c r="AO2961" s="95">
        <v>73</v>
      </c>
      <c r="AP2961" s="95">
        <v>151614</v>
      </c>
      <c r="AQ2961" s="72">
        <v>253.18</v>
      </c>
      <c r="AR2961" s="72">
        <v>199.1</v>
      </c>
      <c r="AS2961" s="72">
        <v>452.28</v>
      </c>
      <c r="AT2961" s="95">
        <v>1977869</v>
      </c>
      <c r="AU2961" s="95">
        <v>1493255</v>
      </c>
      <c r="AV2961" s="95">
        <v>651</v>
      </c>
      <c r="AW2961" s="95">
        <v>625</v>
      </c>
      <c r="AX2961" s="72">
        <v>282.39</v>
      </c>
      <c r="AY2961" s="72">
        <v>203.27</v>
      </c>
      <c r="AZ2961" s="72">
        <v>485.66</v>
      </c>
      <c r="BA2961" s="95">
        <v>1968844</v>
      </c>
      <c r="BB2961" s="95">
        <v>1365970</v>
      </c>
      <c r="BC2961" s="95">
        <v>581</v>
      </c>
      <c r="BD2961" s="95">
        <v>560</v>
      </c>
      <c r="BE2961" s="72">
        <v>407.61</v>
      </c>
      <c r="BF2961" s="72">
        <v>261.58999999999997</v>
      </c>
      <c r="BG2961" s="72">
        <v>669.2</v>
      </c>
      <c r="BH2961" s="95">
        <v>2587482</v>
      </c>
      <c r="BI2961" s="95">
        <v>1604047</v>
      </c>
      <c r="BJ2961" s="95">
        <v>529</v>
      </c>
      <c r="BK2961" s="95">
        <v>511</v>
      </c>
      <c r="BL2961" s="72">
        <v>323.16000000000003</v>
      </c>
      <c r="BM2961" s="72">
        <v>267.57</v>
      </c>
      <c r="BN2961" s="72">
        <v>590.73</v>
      </c>
      <c r="BO2961" s="95">
        <v>1981616</v>
      </c>
      <c r="BP2961" s="95">
        <v>1576549</v>
      </c>
      <c r="BQ2961" s="95">
        <v>511</v>
      </c>
      <c r="BR2961" s="95">
        <v>491</v>
      </c>
      <c r="BS2961" s="72">
        <v>347.4</v>
      </c>
      <c r="BT2961" s="72">
        <v>263.47000000000003</v>
      </c>
      <c r="BU2961" s="72">
        <v>610.87</v>
      </c>
      <c r="BV2961" s="95">
        <v>2163614</v>
      </c>
      <c r="BW2961" s="95">
        <v>1577664</v>
      </c>
      <c r="BX2961" s="95">
        <v>519</v>
      </c>
      <c r="BY2961" s="95">
        <v>499</v>
      </c>
      <c r="BZ2961" s="95">
        <v>639</v>
      </c>
      <c r="CA2961" s="95">
        <v>571</v>
      </c>
      <c r="CB2961" s="95">
        <v>520</v>
      </c>
      <c r="CC2961" s="95">
        <v>502</v>
      </c>
      <c r="CD2961" s="95">
        <v>509</v>
      </c>
      <c r="CE2961" s="72">
        <v>650.75523149000003</v>
      </c>
      <c r="CF2961" s="72">
        <v>676.59346364999999</v>
      </c>
      <c r="CG2961" s="72">
        <v>712.40329333</v>
      </c>
      <c r="CH2961" s="72">
        <v>716.50152150999998</v>
      </c>
      <c r="CI2961" s="72">
        <v>731.52548966999996</v>
      </c>
      <c r="CJ2961" s="96">
        <v>0.69500785870000004</v>
      </c>
      <c r="CK2961" s="96">
        <v>0.71780179099999997</v>
      </c>
      <c r="CL2961" s="96">
        <v>0.93935556769999995</v>
      </c>
      <c r="CM2961" s="96">
        <v>0.82446440409999999</v>
      </c>
      <c r="CN2961" s="96">
        <v>0.83506317770000005</v>
      </c>
      <c r="CO2961" s="96">
        <v>1.0413403643000001</v>
      </c>
      <c r="CP2961" s="96">
        <v>0.77048637249999996</v>
      </c>
      <c r="CQ2961" s="96">
        <v>0.99584056389999998</v>
      </c>
      <c r="CR2961" s="96">
        <v>0.77370443659999999</v>
      </c>
      <c r="CS2961" s="95">
        <v>2335</v>
      </c>
      <c r="CT2961" s="95">
        <v>2246</v>
      </c>
      <c r="CU2961" s="95">
        <v>2152</v>
      </c>
      <c r="CV2961" s="95">
        <v>2028</v>
      </c>
      <c r="CW2961" s="95">
        <v>2018</v>
      </c>
      <c r="CX2961" s="96">
        <v>1.0657075709999999</v>
      </c>
      <c r="CY2961" s="96">
        <v>1.058015975</v>
      </c>
      <c r="CZ2961" s="96">
        <v>1.0166233520000001</v>
      </c>
      <c r="DA2961" s="96">
        <v>1.039226636</v>
      </c>
      <c r="DB2961" s="96">
        <v>1.0230682149999999</v>
      </c>
      <c r="DC2961">
        <v>2013</v>
      </c>
      <c r="DD2961" s="6">
        <v>537.20000000000005</v>
      </c>
      <c r="DE2961" s="96">
        <v>8.2077233000000006E-3</v>
      </c>
      <c r="DF2961" s="72">
        <v>589.32000000000005</v>
      </c>
      <c r="DG2961" s="96">
        <v>1</v>
      </c>
      <c r="DH2961" s="72">
        <v>589.32000000000005</v>
      </c>
      <c r="DI2961" s="72">
        <v>647.14220183999998</v>
      </c>
      <c r="DJ2961" s="96">
        <v>0.73293928809999997</v>
      </c>
      <c r="DK2961" s="72">
        <v>604.76203839000004</v>
      </c>
      <c r="DL2961" s="96">
        <v>1.0044333620000001</v>
      </c>
      <c r="DM2961" s="72">
        <v>607.44316742000001</v>
      </c>
      <c r="DN2961" s="96">
        <v>0.79575596820000005</v>
      </c>
      <c r="DO2961" s="96">
        <v>3.0159999999999999E-2</v>
      </c>
      <c r="DP2961" s="72">
        <v>14.58</v>
      </c>
      <c r="DQ2961" s="72">
        <v>592.86</v>
      </c>
      <c r="DR2961" t="s">
        <v>1816</v>
      </c>
      <c r="DT2961" t="s">
        <v>1783</v>
      </c>
    </row>
    <row r="2962" spans="1:124" x14ac:dyDescent="0.3">
      <c r="A2962" t="s">
        <v>1232</v>
      </c>
      <c r="B2962">
        <v>49410</v>
      </c>
      <c r="C2962" s="95">
        <v>5798</v>
      </c>
      <c r="D2962" s="95">
        <v>19676465</v>
      </c>
      <c r="E2962" s="95">
        <v>5652</v>
      </c>
      <c r="F2962" s="95">
        <v>15818324</v>
      </c>
      <c r="G2962" s="95">
        <v>1615</v>
      </c>
      <c r="H2962" s="95">
        <v>3901461</v>
      </c>
      <c r="I2962" s="95">
        <v>1492</v>
      </c>
      <c r="J2962" s="95">
        <v>3922975</v>
      </c>
      <c r="K2962" s="95">
        <v>5412</v>
      </c>
      <c r="L2962" s="95">
        <v>18167754</v>
      </c>
      <c r="M2962" s="95">
        <v>5259</v>
      </c>
      <c r="N2962" s="95">
        <v>15444422</v>
      </c>
      <c r="O2962" s="95">
        <v>1561</v>
      </c>
      <c r="P2962" s="95">
        <v>3559261</v>
      </c>
      <c r="Q2962" s="95">
        <v>1428</v>
      </c>
      <c r="R2962" s="95">
        <v>4015746</v>
      </c>
      <c r="S2962" s="95">
        <v>5216</v>
      </c>
      <c r="T2962" s="95">
        <v>19045967</v>
      </c>
      <c r="U2962" s="95">
        <v>5038</v>
      </c>
      <c r="V2962" s="95">
        <v>15470491</v>
      </c>
      <c r="W2962" s="95">
        <v>1490</v>
      </c>
      <c r="X2962" s="95">
        <v>5134170</v>
      </c>
      <c r="Y2962" s="95">
        <v>1347</v>
      </c>
      <c r="Z2962" s="95">
        <v>3976914</v>
      </c>
      <c r="AA2962" s="95">
        <v>5168</v>
      </c>
      <c r="AB2962" s="95">
        <v>21170519</v>
      </c>
      <c r="AC2962" s="95">
        <v>4968</v>
      </c>
      <c r="AD2962" s="95">
        <v>16446002</v>
      </c>
      <c r="AE2962" s="95">
        <v>1478</v>
      </c>
      <c r="AF2962" s="95">
        <v>4365056</v>
      </c>
      <c r="AG2962" s="95">
        <v>1329</v>
      </c>
      <c r="AH2962" s="95">
        <v>4014103</v>
      </c>
      <c r="AI2962" s="95">
        <v>4294</v>
      </c>
      <c r="AJ2962" s="95">
        <v>18800691.329999998</v>
      </c>
      <c r="AK2962" s="95">
        <v>4114</v>
      </c>
      <c r="AL2962" s="95">
        <v>14747411.27</v>
      </c>
      <c r="AM2962" s="95">
        <v>1163</v>
      </c>
      <c r="AN2962" s="95">
        <v>3930976</v>
      </c>
      <c r="AO2962" s="95">
        <v>1055</v>
      </c>
      <c r="AP2962" s="95">
        <v>3516266</v>
      </c>
      <c r="AQ2962" s="72">
        <v>265.05</v>
      </c>
      <c r="AR2962" s="72">
        <v>230.28</v>
      </c>
      <c r="AS2962" s="72">
        <v>495.33</v>
      </c>
      <c r="AT2962" s="95">
        <v>23577926</v>
      </c>
      <c r="AU2962" s="95">
        <v>19741299</v>
      </c>
      <c r="AV2962" s="95">
        <v>7413</v>
      </c>
      <c r="AW2962" s="95">
        <v>7144</v>
      </c>
      <c r="AX2962" s="72">
        <v>259.66000000000003</v>
      </c>
      <c r="AY2962" s="72">
        <v>242.51</v>
      </c>
      <c r="AZ2962" s="72">
        <v>502.17</v>
      </c>
      <c r="BA2962" s="95">
        <v>21727015</v>
      </c>
      <c r="BB2962" s="95">
        <v>19460168</v>
      </c>
      <c r="BC2962" s="95">
        <v>6973</v>
      </c>
      <c r="BD2962" s="95">
        <v>6687</v>
      </c>
      <c r="BE2962" s="72">
        <v>300.48</v>
      </c>
      <c r="BF2962" s="72">
        <v>253.82</v>
      </c>
      <c r="BG2962" s="72">
        <v>554.29999999999995</v>
      </c>
      <c r="BH2962" s="95">
        <v>24180137</v>
      </c>
      <c r="BI2962" s="95">
        <v>19447405</v>
      </c>
      <c r="BJ2962" s="95">
        <v>6706</v>
      </c>
      <c r="BK2962" s="95">
        <v>6385</v>
      </c>
      <c r="BL2962" s="72">
        <v>320.19</v>
      </c>
      <c r="BM2962" s="72">
        <v>270.77</v>
      </c>
      <c r="BN2962" s="72">
        <v>590.96</v>
      </c>
      <c r="BO2962" s="95">
        <v>25535575</v>
      </c>
      <c r="BP2962" s="95">
        <v>20460105</v>
      </c>
      <c r="BQ2962" s="95">
        <v>6646</v>
      </c>
      <c r="BR2962" s="95">
        <v>6297</v>
      </c>
      <c r="BS2962" s="72">
        <v>347.13</v>
      </c>
      <c r="BT2962" s="72">
        <v>294.44</v>
      </c>
      <c r="BU2962" s="72">
        <v>641.57000000000005</v>
      </c>
      <c r="BV2962" s="95">
        <v>22731667.329999998</v>
      </c>
      <c r="BW2962" s="95">
        <v>18263677.27</v>
      </c>
      <c r="BX2962" s="95">
        <v>5457</v>
      </c>
      <c r="BY2962" s="95">
        <v>5169</v>
      </c>
      <c r="BZ2962" s="95">
        <v>7285</v>
      </c>
      <c r="CA2962" s="95">
        <v>6835</v>
      </c>
      <c r="CB2962" s="95">
        <v>6551</v>
      </c>
      <c r="CC2962" s="95">
        <v>6480</v>
      </c>
      <c r="CD2962" s="95">
        <v>5316</v>
      </c>
      <c r="CE2962" s="72">
        <v>650.75523149000003</v>
      </c>
      <c r="CF2962" s="72">
        <v>676.59346364999999</v>
      </c>
      <c r="CG2962" s="72">
        <v>712.40329333</v>
      </c>
      <c r="CH2962" s="72">
        <v>716.50152150999998</v>
      </c>
      <c r="CI2962" s="72">
        <v>731.52548966999996</v>
      </c>
      <c r="CJ2962" s="96">
        <v>0.76116176410000003</v>
      </c>
      <c r="CK2962" s="96">
        <v>0.74220344559999996</v>
      </c>
      <c r="CL2962" s="96">
        <v>0.7780705188</v>
      </c>
      <c r="CM2962" s="96">
        <v>0.82478540830000002</v>
      </c>
      <c r="CN2962" s="96">
        <v>0.87703027310000004</v>
      </c>
      <c r="CO2962" s="96">
        <v>0.97609143519999997</v>
      </c>
      <c r="CP2962" s="96">
        <v>0.81616358190000005</v>
      </c>
      <c r="CQ2962" s="96">
        <v>0.99584056389999998</v>
      </c>
      <c r="CR2962" s="96">
        <v>0.81957242450000001</v>
      </c>
      <c r="CS2962" s="95">
        <v>7031</v>
      </c>
      <c r="CT2962" s="95">
        <v>6606</v>
      </c>
      <c r="CU2962" s="95">
        <v>6348</v>
      </c>
      <c r="CV2962" s="95">
        <v>6250</v>
      </c>
      <c r="CW2962" s="95">
        <v>6434</v>
      </c>
      <c r="CX2962" s="96">
        <v>0.96083398099999995</v>
      </c>
      <c r="CY2962" s="96">
        <v>0.99602737500000005</v>
      </c>
      <c r="CZ2962" s="96">
        <v>0.96737004000000004</v>
      </c>
      <c r="DA2962" s="96">
        <v>0.96799250999999997</v>
      </c>
      <c r="DB2962" s="96">
        <v>0.98876784799999995</v>
      </c>
      <c r="DC2962">
        <v>2013</v>
      </c>
      <c r="DD2962" s="6">
        <v>5729</v>
      </c>
      <c r="DE2962" s="96">
        <v>4.1069302E-3</v>
      </c>
      <c r="DF2962" s="72">
        <v>626.84</v>
      </c>
      <c r="DG2962" s="96">
        <v>1</v>
      </c>
      <c r="DH2962" s="72">
        <v>626.84</v>
      </c>
      <c r="DI2962" s="72">
        <v>647.14220183999998</v>
      </c>
      <c r="DJ2962" s="96">
        <v>1</v>
      </c>
      <c r="DK2962" s="72">
        <v>626.84</v>
      </c>
      <c r="DL2962" s="96">
        <v>1</v>
      </c>
      <c r="DM2962" s="72">
        <v>626.84</v>
      </c>
      <c r="DN2962" s="96">
        <v>1</v>
      </c>
      <c r="DO2962" s="96">
        <v>1.6403999999999998E-2</v>
      </c>
      <c r="DP2962" s="72">
        <v>10.28</v>
      </c>
      <c r="DQ2962" s="72">
        <v>616.55999999999995</v>
      </c>
      <c r="DR2962" t="s">
        <v>1232</v>
      </c>
      <c r="DT2962" t="s">
        <v>1783</v>
      </c>
    </row>
    <row r="2963" spans="1:124" x14ac:dyDescent="0.3">
      <c r="A2963" t="s">
        <v>1817</v>
      </c>
      <c r="B2963">
        <v>49411</v>
      </c>
      <c r="C2963" s="95">
        <v>14796</v>
      </c>
      <c r="D2963" s="95">
        <v>46975894</v>
      </c>
      <c r="E2963" s="95">
        <v>14010</v>
      </c>
      <c r="F2963" s="95">
        <v>45952132</v>
      </c>
      <c r="G2963" s="95">
        <v>2845</v>
      </c>
      <c r="H2963" s="95">
        <v>7077704</v>
      </c>
      <c r="I2963" s="95">
        <v>2387</v>
      </c>
      <c r="J2963" s="95">
        <v>6676405</v>
      </c>
      <c r="K2963" s="95">
        <v>14345</v>
      </c>
      <c r="L2963" s="95">
        <v>44589882</v>
      </c>
      <c r="M2963" s="95">
        <v>13493</v>
      </c>
      <c r="N2963" s="95">
        <v>47004489</v>
      </c>
      <c r="O2963" s="95">
        <v>2784</v>
      </c>
      <c r="P2963" s="95">
        <v>7087526</v>
      </c>
      <c r="Q2963" s="95">
        <v>2323</v>
      </c>
      <c r="R2963" s="95">
        <v>6922819</v>
      </c>
      <c r="S2963" s="95">
        <v>14366</v>
      </c>
      <c r="T2963" s="95">
        <v>46553107</v>
      </c>
      <c r="U2963" s="95">
        <v>13421</v>
      </c>
      <c r="V2963" s="95">
        <v>49220115</v>
      </c>
      <c r="W2963" s="95">
        <v>2839</v>
      </c>
      <c r="X2963" s="95">
        <v>7236139</v>
      </c>
      <c r="Y2963" s="95">
        <v>2370</v>
      </c>
      <c r="Z2963" s="95">
        <v>7492141</v>
      </c>
      <c r="AA2963" s="95">
        <v>14470</v>
      </c>
      <c r="AB2963" s="95">
        <v>49638967</v>
      </c>
      <c r="AC2963" s="95">
        <v>13390</v>
      </c>
      <c r="AD2963" s="95">
        <v>52638960</v>
      </c>
      <c r="AE2963" s="95">
        <v>2866</v>
      </c>
      <c r="AF2963" s="95">
        <v>7506881</v>
      </c>
      <c r="AG2963" s="95">
        <v>2387</v>
      </c>
      <c r="AH2963" s="95">
        <v>8097622</v>
      </c>
      <c r="AI2963" s="95">
        <v>14683</v>
      </c>
      <c r="AJ2963" s="95">
        <v>49212238.149999999</v>
      </c>
      <c r="AK2963" s="95">
        <v>13553</v>
      </c>
      <c r="AL2963" s="95">
        <v>56559208.68</v>
      </c>
      <c r="AM2963" s="95">
        <v>2994</v>
      </c>
      <c r="AN2963" s="95">
        <v>9678319</v>
      </c>
      <c r="AO2963" s="95">
        <v>2532</v>
      </c>
      <c r="AP2963" s="95">
        <v>9414721.2599999998</v>
      </c>
      <c r="AQ2963" s="72">
        <v>255.34</v>
      </c>
      <c r="AR2963" s="72">
        <v>267.47000000000003</v>
      </c>
      <c r="AS2963" s="72">
        <v>522.80999999999995</v>
      </c>
      <c r="AT2963" s="95">
        <v>54053598</v>
      </c>
      <c r="AU2963" s="95">
        <v>52628537</v>
      </c>
      <c r="AV2963" s="95">
        <v>17641</v>
      </c>
      <c r="AW2963" s="95">
        <v>16397</v>
      </c>
      <c r="AX2963" s="72">
        <v>251.41</v>
      </c>
      <c r="AY2963" s="72">
        <v>284.14</v>
      </c>
      <c r="AZ2963" s="72">
        <v>535.54999999999995</v>
      </c>
      <c r="BA2963" s="95">
        <v>51677408</v>
      </c>
      <c r="BB2963" s="95">
        <v>53927308</v>
      </c>
      <c r="BC2963" s="95">
        <v>17129</v>
      </c>
      <c r="BD2963" s="95">
        <v>15816</v>
      </c>
      <c r="BE2963" s="72">
        <v>260.52999999999997</v>
      </c>
      <c r="BF2963" s="72">
        <v>299.29000000000002</v>
      </c>
      <c r="BG2963" s="72">
        <v>559.82000000000005</v>
      </c>
      <c r="BH2963" s="95">
        <v>53789246</v>
      </c>
      <c r="BI2963" s="95">
        <v>56712256</v>
      </c>
      <c r="BJ2963" s="95">
        <v>17205</v>
      </c>
      <c r="BK2963" s="95">
        <v>15791</v>
      </c>
      <c r="BL2963" s="72">
        <v>274.7</v>
      </c>
      <c r="BM2963" s="72">
        <v>320.81</v>
      </c>
      <c r="BN2963" s="72">
        <v>595.51</v>
      </c>
      <c r="BO2963" s="95">
        <v>57145848</v>
      </c>
      <c r="BP2963" s="95">
        <v>60736582</v>
      </c>
      <c r="BQ2963" s="95">
        <v>17336</v>
      </c>
      <c r="BR2963" s="95">
        <v>15777</v>
      </c>
      <c r="BS2963" s="72">
        <v>277.62</v>
      </c>
      <c r="BT2963" s="72">
        <v>341.8</v>
      </c>
      <c r="BU2963" s="72">
        <v>619.41999999999996</v>
      </c>
      <c r="BV2963" s="95">
        <v>58890557.149999999</v>
      </c>
      <c r="BW2963" s="95">
        <v>65973929.939999998</v>
      </c>
      <c r="BX2963" s="95">
        <v>17677</v>
      </c>
      <c r="BY2963" s="95">
        <v>16085</v>
      </c>
      <c r="BZ2963" s="95">
        <v>17048</v>
      </c>
      <c r="CA2963" s="95">
        <v>16496</v>
      </c>
      <c r="CB2963" s="95">
        <v>16523</v>
      </c>
      <c r="CC2963" s="95">
        <v>16596</v>
      </c>
      <c r="CD2963" s="95">
        <v>16898</v>
      </c>
      <c r="CE2963" s="72">
        <v>650.75523149000003</v>
      </c>
      <c r="CF2963" s="72">
        <v>676.59346364999999</v>
      </c>
      <c r="CG2963" s="72">
        <v>712.40329333</v>
      </c>
      <c r="CH2963" s="72">
        <v>716.50152150999998</v>
      </c>
      <c r="CI2963" s="72">
        <v>731.52548966999996</v>
      </c>
      <c r="CJ2963" s="96">
        <v>0.80338962290000004</v>
      </c>
      <c r="CK2963" s="96">
        <v>0.79153883209999998</v>
      </c>
      <c r="CL2963" s="96">
        <v>0.78581893889999999</v>
      </c>
      <c r="CM2963" s="96">
        <v>0.83113570889999999</v>
      </c>
      <c r="CN2963" s="96">
        <v>0.84675108219999995</v>
      </c>
      <c r="CO2963" s="96">
        <v>0.95659007409999997</v>
      </c>
      <c r="CP2963" s="96">
        <v>0.8485628891</v>
      </c>
      <c r="CQ2963" s="96">
        <v>0.99584056389999998</v>
      </c>
      <c r="CR2963" s="96">
        <v>0.85210705269999998</v>
      </c>
      <c r="CS2963" s="95">
        <v>15362</v>
      </c>
      <c r="CT2963" s="95">
        <v>14978</v>
      </c>
      <c r="CU2963" s="95">
        <v>15024</v>
      </c>
      <c r="CV2963" s="95">
        <v>15074</v>
      </c>
      <c r="CW2963" s="95">
        <v>15384</v>
      </c>
      <c r="CX2963" s="96">
        <v>0.96573588799999999</v>
      </c>
      <c r="CY2963" s="96">
        <v>0.96369528199999999</v>
      </c>
      <c r="CZ2963" s="96">
        <v>0.95386550599999997</v>
      </c>
      <c r="DA2963" s="96">
        <v>0.95127995899999995</v>
      </c>
      <c r="DB2963" s="96">
        <v>0.94840356800000003</v>
      </c>
      <c r="DC2963">
        <v>2013</v>
      </c>
      <c r="DD2963" s="6">
        <v>15973.2</v>
      </c>
      <c r="DE2963" s="96">
        <v>4.2105451999999996E-3</v>
      </c>
      <c r="DF2963" s="72">
        <v>651.65</v>
      </c>
      <c r="DG2963" s="96">
        <v>1</v>
      </c>
      <c r="DH2963" s="72">
        <v>651.65</v>
      </c>
      <c r="DI2963" s="72">
        <v>647.46502092000003</v>
      </c>
      <c r="DJ2963" s="96">
        <v>1</v>
      </c>
      <c r="DK2963" s="72">
        <v>651.65</v>
      </c>
      <c r="DL2963" s="96">
        <v>1</v>
      </c>
      <c r="DM2963" s="72">
        <v>651.65</v>
      </c>
      <c r="DN2963" s="96">
        <v>1</v>
      </c>
      <c r="DO2963" s="96">
        <v>1.0193000000000001E-2</v>
      </c>
      <c r="DP2963" s="72">
        <v>6.64</v>
      </c>
      <c r="DQ2963" s="72">
        <v>645.01</v>
      </c>
      <c r="DR2963" t="s">
        <v>1817</v>
      </c>
      <c r="DT2963" t="s">
        <v>1783</v>
      </c>
    </row>
    <row r="2964" spans="1:124" x14ac:dyDescent="0.3">
      <c r="A2964" t="s">
        <v>1818</v>
      </c>
      <c r="B2964">
        <v>49420</v>
      </c>
      <c r="C2964" s="95">
        <v>12867</v>
      </c>
      <c r="D2964" s="95">
        <v>43832137</v>
      </c>
      <c r="E2964" s="95">
        <v>12226</v>
      </c>
      <c r="F2964" s="95">
        <v>36911368</v>
      </c>
      <c r="G2964" s="95">
        <v>1692</v>
      </c>
      <c r="H2964" s="95">
        <v>5310227</v>
      </c>
      <c r="I2964" s="95">
        <v>1413</v>
      </c>
      <c r="J2964" s="95">
        <v>4759326</v>
      </c>
      <c r="K2964" s="95">
        <v>12853</v>
      </c>
      <c r="L2964" s="95">
        <v>44768756</v>
      </c>
      <c r="M2964" s="95">
        <v>12138</v>
      </c>
      <c r="N2964" s="95">
        <v>38026624</v>
      </c>
      <c r="O2964" s="95">
        <v>1690</v>
      </c>
      <c r="P2964" s="95">
        <v>5367072</v>
      </c>
      <c r="Q2964" s="95">
        <v>1396</v>
      </c>
      <c r="R2964" s="95">
        <v>4781735</v>
      </c>
      <c r="S2964" s="95">
        <v>12677</v>
      </c>
      <c r="T2964" s="95">
        <v>48850352</v>
      </c>
      <c r="U2964" s="95">
        <v>11898</v>
      </c>
      <c r="V2964" s="95">
        <v>39438287</v>
      </c>
      <c r="W2964" s="95">
        <v>1663</v>
      </c>
      <c r="X2964" s="95">
        <v>5541687</v>
      </c>
      <c r="Y2964" s="95">
        <v>1364</v>
      </c>
      <c r="Z2964" s="95">
        <v>4846614</v>
      </c>
      <c r="AA2964" s="95">
        <v>12843</v>
      </c>
      <c r="AB2964" s="95">
        <v>44575521</v>
      </c>
      <c r="AC2964" s="95">
        <v>11971</v>
      </c>
      <c r="AD2964" s="95">
        <v>42950807</v>
      </c>
      <c r="AE2964" s="95">
        <v>1619</v>
      </c>
      <c r="AF2964" s="95">
        <v>5272040</v>
      </c>
      <c r="AG2964" s="95">
        <v>1335</v>
      </c>
      <c r="AH2964" s="95">
        <v>5198673</v>
      </c>
      <c r="AI2964" s="95">
        <v>13143</v>
      </c>
      <c r="AJ2964" s="95">
        <v>50209610.130000003</v>
      </c>
      <c r="AK2964" s="95">
        <v>12177</v>
      </c>
      <c r="AL2964" s="95">
        <v>45806073.039999999</v>
      </c>
      <c r="AM2964" s="95">
        <v>1657</v>
      </c>
      <c r="AN2964" s="95">
        <v>5573051</v>
      </c>
      <c r="AO2964" s="95">
        <v>1377</v>
      </c>
      <c r="AP2964" s="95">
        <v>5334638.55</v>
      </c>
      <c r="AQ2964" s="72">
        <v>281.27999999999997</v>
      </c>
      <c r="AR2964" s="72">
        <v>254.61</v>
      </c>
      <c r="AS2964" s="72">
        <v>535.89</v>
      </c>
      <c r="AT2964" s="95">
        <v>49142364</v>
      </c>
      <c r="AU2964" s="95">
        <v>41670694</v>
      </c>
      <c r="AV2964" s="95">
        <v>14559</v>
      </c>
      <c r="AW2964" s="95">
        <v>13639</v>
      </c>
      <c r="AX2964" s="72">
        <v>287.27999999999997</v>
      </c>
      <c r="AY2964" s="72">
        <v>263.58999999999997</v>
      </c>
      <c r="AZ2964" s="72">
        <v>550.87</v>
      </c>
      <c r="BA2964" s="95">
        <v>50135828</v>
      </c>
      <c r="BB2964" s="95">
        <v>42808359</v>
      </c>
      <c r="BC2964" s="95">
        <v>14543</v>
      </c>
      <c r="BD2964" s="95">
        <v>13534</v>
      </c>
      <c r="BE2964" s="72">
        <v>316.08999999999997</v>
      </c>
      <c r="BF2964" s="72">
        <v>278.27</v>
      </c>
      <c r="BG2964" s="72">
        <v>594.36</v>
      </c>
      <c r="BH2964" s="95">
        <v>54392039</v>
      </c>
      <c r="BI2964" s="95">
        <v>44284901</v>
      </c>
      <c r="BJ2964" s="95">
        <v>14340</v>
      </c>
      <c r="BK2964" s="95">
        <v>13262</v>
      </c>
      <c r="BL2964" s="72">
        <v>287.23</v>
      </c>
      <c r="BM2964" s="72">
        <v>301.55</v>
      </c>
      <c r="BN2964" s="72">
        <v>588.78</v>
      </c>
      <c r="BO2964" s="95">
        <v>49847561</v>
      </c>
      <c r="BP2964" s="95">
        <v>48149480</v>
      </c>
      <c r="BQ2964" s="95">
        <v>14462</v>
      </c>
      <c r="BR2964" s="95">
        <v>13306</v>
      </c>
      <c r="BS2964" s="72">
        <v>314.08999999999997</v>
      </c>
      <c r="BT2964" s="72">
        <v>314.43</v>
      </c>
      <c r="BU2964" s="72">
        <v>628.52</v>
      </c>
      <c r="BV2964" s="95">
        <v>55782661.130000003</v>
      </c>
      <c r="BW2964" s="95">
        <v>51140711.590000004</v>
      </c>
      <c r="BX2964" s="95">
        <v>14800</v>
      </c>
      <c r="BY2964" s="95">
        <v>13554</v>
      </c>
      <c r="BZ2964" s="95">
        <v>14121</v>
      </c>
      <c r="CA2964" s="95">
        <v>14056</v>
      </c>
      <c r="CB2964" s="95">
        <v>13820</v>
      </c>
      <c r="CC2964" s="95">
        <v>13913</v>
      </c>
      <c r="CD2964" s="95">
        <v>14190</v>
      </c>
      <c r="CE2964" s="72">
        <v>650.75523149000003</v>
      </c>
      <c r="CF2964" s="72">
        <v>676.59346364999999</v>
      </c>
      <c r="CG2964" s="72">
        <v>712.40329333</v>
      </c>
      <c r="CH2964" s="72">
        <v>716.50152150999998</v>
      </c>
      <c r="CI2964" s="72">
        <v>731.52548966999996</v>
      </c>
      <c r="CJ2964" s="96">
        <v>0.82348934600000001</v>
      </c>
      <c r="CK2964" s="96">
        <v>0.8141816757</v>
      </c>
      <c r="CL2964" s="96">
        <v>0.83430271249999999</v>
      </c>
      <c r="CM2964" s="96">
        <v>0.82174284679999998</v>
      </c>
      <c r="CN2964" s="96">
        <v>0.85919084010000002</v>
      </c>
      <c r="CO2964" s="96">
        <v>0.94411105790000005</v>
      </c>
      <c r="CP2964" s="96">
        <v>0.87974976810000005</v>
      </c>
      <c r="CQ2964" s="96">
        <v>0.99584056389999998</v>
      </c>
      <c r="CR2964" s="96">
        <v>0.88342418889999996</v>
      </c>
      <c r="CS2964" s="95">
        <v>11005</v>
      </c>
      <c r="CT2964" s="95">
        <v>11042</v>
      </c>
      <c r="CU2964" s="95">
        <v>10898</v>
      </c>
      <c r="CV2964" s="95">
        <v>10958</v>
      </c>
      <c r="CW2964" s="95">
        <v>11190</v>
      </c>
      <c r="CX2964" s="96">
        <v>0.96641074000000005</v>
      </c>
      <c r="CY2964" s="96">
        <v>0.94919793600000002</v>
      </c>
      <c r="CZ2964" s="96">
        <v>0.93293548199999998</v>
      </c>
      <c r="DA2964" s="96">
        <v>0.93459214999999995</v>
      </c>
      <c r="DB2964" s="96">
        <v>0.93736595599999994</v>
      </c>
      <c r="DC2964">
        <v>2013</v>
      </c>
      <c r="DD2964" s="6">
        <v>13459</v>
      </c>
      <c r="DE2964" s="96">
        <v>3.4976218000000001E-3</v>
      </c>
      <c r="DF2964" s="72">
        <v>676.09</v>
      </c>
      <c r="DG2964" s="96">
        <v>1</v>
      </c>
      <c r="DH2964" s="72">
        <v>676.09</v>
      </c>
      <c r="DI2964" s="72">
        <v>675.90156122999997</v>
      </c>
      <c r="DJ2964" s="96">
        <v>1</v>
      </c>
      <c r="DK2964" s="72">
        <v>676.09</v>
      </c>
      <c r="DL2964" s="96">
        <v>1</v>
      </c>
      <c r="DM2964" s="72">
        <v>676.09</v>
      </c>
      <c r="DN2964" s="96">
        <v>1</v>
      </c>
      <c r="DO2964" s="96">
        <v>9.8329999999999997E-3</v>
      </c>
      <c r="DP2964" s="72">
        <v>6.65</v>
      </c>
      <c r="DQ2964" s="72">
        <v>669.44</v>
      </c>
      <c r="DR2964" t="s">
        <v>1818</v>
      </c>
      <c r="DT2964" t="s">
        <v>1783</v>
      </c>
    </row>
    <row r="2965" spans="1:124" x14ac:dyDescent="0.3">
      <c r="A2965" t="s">
        <v>1819</v>
      </c>
      <c r="B2965">
        <v>49421</v>
      </c>
      <c r="C2965" s="95">
        <v>3741</v>
      </c>
      <c r="D2965" s="95">
        <v>12002017</v>
      </c>
      <c r="E2965" s="95">
        <v>3569</v>
      </c>
      <c r="F2965" s="95">
        <v>9606275</v>
      </c>
      <c r="G2965" s="95">
        <v>459</v>
      </c>
      <c r="H2965" s="95">
        <v>1672140</v>
      </c>
      <c r="I2965" s="95">
        <v>401</v>
      </c>
      <c r="J2965" s="95">
        <v>1572739</v>
      </c>
      <c r="K2965" s="95">
        <v>3721</v>
      </c>
      <c r="L2965" s="95">
        <v>11437639</v>
      </c>
      <c r="M2965" s="95">
        <v>3543</v>
      </c>
      <c r="N2965" s="95">
        <v>9767433</v>
      </c>
      <c r="O2965" s="95">
        <v>451</v>
      </c>
      <c r="P2965" s="95">
        <v>1634910</v>
      </c>
      <c r="Q2965" s="95">
        <v>395</v>
      </c>
      <c r="R2965" s="95">
        <v>1660195</v>
      </c>
      <c r="S2965" s="95">
        <v>3756</v>
      </c>
      <c r="T2965" s="95">
        <v>11939984</v>
      </c>
      <c r="U2965" s="95">
        <v>3544</v>
      </c>
      <c r="V2965" s="95">
        <v>10302976</v>
      </c>
      <c r="W2965" s="95">
        <v>438</v>
      </c>
      <c r="X2965" s="95">
        <v>1426582</v>
      </c>
      <c r="Y2965" s="95">
        <v>378</v>
      </c>
      <c r="Z2965" s="95">
        <v>1845697</v>
      </c>
      <c r="AA2965" s="95">
        <v>3740</v>
      </c>
      <c r="AB2965" s="95">
        <v>12031077</v>
      </c>
      <c r="AC2965" s="95">
        <v>3511</v>
      </c>
      <c r="AD2965" s="95">
        <v>10554026</v>
      </c>
      <c r="AE2965" s="95">
        <v>464</v>
      </c>
      <c r="AF2965" s="95">
        <v>1449152</v>
      </c>
      <c r="AG2965" s="95">
        <v>409</v>
      </c>
      <c r="AH2965" s="95">
        <v>1642156</v>
      </c>
      <c r="AI2965" s="95">
        <v>3782</v>
      </c>
      <c r="AJ2965" s="95">
        <v>14182912</v>
      </c>
      <c r="AK2965" s="95">
        <v>3539</v>
      </c>
      <c r="AL2965" s="95">
        <v>12162923</v>
      </c>
      <c r="AM2965" s="95">
        <v>496</v>
      </c>
      <c r="AN2965" s="95">
        <v>1749833</v>
      </c>
      <c r="AO2965" s="95">
        <v>442</v>
      </c>
      <c r="AP2965" s="95">
        <v>1759095</v>
      </c>
      <c r="AQ2965" s="72">
        <v>271.31</v>
      </c>
      <c r="AR2965" s="72">
        <v>234.66</v>
      </c>
      <c r="AS2965" s="72">
        <v>505.97</v>
      </c>
      <c r="AT2965" s="95">
        <v>13674157</v>
      </c>
      <c r="AU2965" s="95">
        <v>11179014</v>
      </c>
      <c r="AV2965" s="95">
        <v>4200</v>
      </c>
      <c r="AW2965" s="95">
        <v>3970</v>
      </c>
      <c r="AX2965" s="72">
        <v>261.12</v>
      </c>
      <c r="AY2965" s="72">
        <v>241.82</v>
      </c>
      <c r="AZ2965" s="72">
        <v>502.94</v>
      </c>
      <c r="BA2965" s="95">
        <v>13072549</v>
      </c>
      <c r="BB2965" s="95">
        <v>11427628</v>
      </c>
      <c r="BC2965" s="95">
        <v>4172</v>
      </c>
      <c r="BD2965" s="95">
        <v>3938</v>
      </c>
      <c r="BE2965" s="72">
        <v>265.58999999999997</v>
      </c>
      <c r="BF2965" s="72">
        <v>258.13</v>
      </c>
      <c r="BG2965" s="72">
        <v>523.72</v>
      </c>
      <c r="BH2965" s="95">
        <v>13366566</v>
      </c>
      <c r="BI2965" s="95">
        <v>12148673</v>
      </c>
      <c r="BJ2965" s="95">
        <v>4194</v>
      </c>
      <c r="BK2965" s="95">
        <v>3922</v>
      </c>
      <c r="BL2965" s="72">
        <v>267.20999999999998</v>
      </c>
      <c r="BM2965" s="72">
        <v>259.27</v>
      </c>
      <c r="BN2965" s="72">
        <v>526.48</v>
      </c>
      <c r="BO2965" s="95">
        <v>13480229</v>
      </c>
      <c r="BP2965" s="95">
        <v>12196182</v>
      </c>
      <c r="BQ2965" s="95">
        <v>4204</v>
      </c>
      <c r="BR2965" s="95">
        <v>3920</v>
      </c>
      <c r="BS2965" s="72">
        <v>310.36</v>
      </c>
      <c r="BT2965" s="72">
        <v>291.43</v>
      </c>
      <c r="BU2965" s="72">
        <v>601.79</v>
      </c>
      <c r="BV2965" s="95">
        <v>15932745</v>
      </c>
      <c r="BW2965" s="95">
        <v>13922018</v>
      </c>
      <c r="BX2965" s="95">
        <v>4278</v>
      </c>
      <c r="BY2965" s="95">
        <v>3981</v>
      </c>
      <c r="BZ2965" s="95">
        <v>4090</v>
      </c>
      <c r="CA2965" s="95">
        <v>4059</v>
      </c>
      <c r="CB2965" s="95">
        <v>4063</v>
      </c>
      <c r="CC2965" s="95">
        <v>4069</v>
      </c>
      <c r="CD2965" s="95">
        <v>4133</v>
      </c>
      <c r="CE2965" s="72">
        <v>650.75523149000003</v>
      </c>
      <c r="CF2965" s="72">
        <v>676.59346364999999</v>
      </c>
      <c r="CG2965" s="72">
        <v>712.40329333</v>
      </c>
      <c r="CH2965" s="72">
        <v>716.50152150999998</v>
      </c>
      <c r="CI2965" s="72">
        <v>731.52548966999996</v>
      </c>
      <c r="CJ2965" s="96">
        <v>0.7775119976</v>
      </c>
      <c r="CK2965" s="96">
        <v>0.74334149979999997</v>
      </c>
      <c r="CL2965" s="96">
        <v>0.73514539430000003</v>
      </c>
      <c r="CM2965" s="96">
        <v>0.73479257779999996</v>
      </c>
      <c r="CN2965" s="96">
        <v>0.82265076000000004</v>
      </c>
      <c r="CO2965" s="96">
        <v>1.0443527959000001</v>
      </c>
      <c r="CP2965" s="96">
        <v>0.73029770100000002</v>
      </c>
      <c r="CQ2965" s="96">
        <v>0.99584056389999998</v>
      </c>
      <c r="CR2965" s="96">
        <v>0.73334791050000003</v>
      </c>
      <c r="CS2965" s="95">
        <v>3552</v>
      </c>
      <c r="CT2965" s="95">
        <v>3472</v>
      </c>
      <c r="CU2965" s="95">
        <v>3441</v>
      </c>
      <c r="CV2965" s="95">
        <v>3364</v>
      </c>
      <c r="CW2965" s="95">
        <v>3439</v>
      </c>
      <c r="CX2965" s="96">
        <v>1.0473471830000001</v>
      </c>
      <c r="CY2965" s="96">
        <v>1.041826052</v>
      </c>
      <c r="CZ2965" s="96">
        <v>1.0390663149999999</v>
      </c>
      <c r="DA2965" s="96">
        <v>1.047547429</v>
      </c>
      <c r="DB2965" s="96">
        <v>1.0459756010000001</v>
      </c>
      <c r="DC2965">
        <v>2013</v>
      </c>
      <c r="DD2965" s="6">
        <v>3946.2</v>
      </c>
      <c r="DE2965" s="96">
        <v>6.0369741999999997E-3</v>
      </c>
      <c r="DF2965" s="72">
        <v>559.79999999999995</v>
      </c>
      <c r="DG2965" s="96">
        <v>1</v>
      </c>
      <c r="DH2965" s="72">
        <v>559.79999999999995</v>
      </c>
      <c r="DI2965" s="72">
        <v>585.78859437999995</v>
      </c>
      <c r="DJ2965" s="96">
        <v>1</v>
      </c>
      <c r="DK2965" s="72">
        <v>559.79999999999995</v>
      </c>
      <c r="DL2965" s="96">
        <v>1</v>
      </c>
      <c r="DM2965" s="72">
        <v>559.79999999999995</v>
      </c>
      <c r="DN2965" s="96">
        <v>1</v>
      </c>
      <c r="DO2965" s="96">
        <v>2.0305E-2</v>
      </c>
      <c r="DP2965" s="72">
        <v>11.37</v>
      </c>
      <c r="DQ2965" s="72">
        <v>548.42999999999995</v>
      </c>
      <c r="DR2965" t="s">
        <v>1819</v>
      </c>
      <c r="DT2965" t="s">
        <v>1783</v>
      </c>
    </row>
    <row r="2966" spans="1:124" x14ac:dyDescent="0.3">
      <c r="A2966" t="s">
        <v>1820</v>
      </c>
      <c r="B2966">
        <v>49430</v>
      </c>
      <c r="C2966" s="95">
        <v>26755</v>
      </c>
      <c r="D2966" s="95">
        <v>95245702</v>
      </c>
      <c r="E2966" s="95">
        <v>25309</v>
      </c>
      <c r="F2966" s="95">
        <v>76236822</v>
      </c>
      <c r="G2966" s="95">
        <v>3825</v>
      </c>
      <c r="H2966" s="95">
        <v>12240949</v>
      </c>
      <c r="I2966" s="95">
        <v>3229</v>
      </c>
      <c r="J2966" s="95">
        <v>9976625</v>
      </c>
      <c r="K2966" s="95">
        <v>26356</v>
      </c>
      <c r="L2966" s="95">
        <v>99269763</v>
      </c>
      <c r="M2966" s="95">
        <v>24698</v>
      </c>
      <c r="N2966" s="95">
        <v>78234015</v>
      </c>
      <c r="O2966" s="95">
        <v>3830</v>
      </c>
      <c r="P2966" s="95">
        <v>11691252</v>
      </c>
      <c r="Q2966" s="95">
        <v>3176</v>
      </c>
      <c r="R2966" s="95">
        <v>10435902</v>
      </c>
      <c r="S2966" s="95">
        <v>25203</v>
      </c>
      <c r="T2966" s="95">
        <v>102493868</v>
      </c>
      <c r="U2966" s="95">
        <v>23459</v>
      </c>
      <c r="V2966" s="95">
        <v>79515114</v>
      </c>
      <c r="W2966" s="95">
        <v>3648</v>
      </c>
      <c r="X2966" s="95">
        <v>12577680</v>
      </c>
      <c r="Y2966" s="95">
        <v>3022</v>
      </c>
      <c r="Z2966" s="95">
        <v>10944530</v>
      </c>
      <c r="AA2966" s="95">
        <v>24231</v>
      </c>
      <c r="AB2966" s="95">
        <v>96331326</v>
      </c>
      <c r="AC2966" s="95">
        <v>22514</v>
      </c>
      <c r="AD2966" s="95">
        <v>81255589</v>
      </c>
      <c r="AE2966" s="95">
        <v>3422</v>
      </c>
      <c r="AF2966" s="95">
        <v>13294016</v>
      </c>
      <c r="AG2966" s="95">
        <v>2829</v>
      </c>
      <c r="AH2966" s="95">
        <v>10888721</v>
      </c>
      <c r="AI2966" s="95">
        <v>23757</v>
      </c>
      <c r="AJ2966" s="95">
        <v>98323154.689999998</v>
      </c>
      <c r="AK2966" s="95">
        <v>22000</v>
      </c>
      <c r="AL2966" s="95">
        <v>83305087.769999996</v>
      </c>
      <c r="AM2966" s="95">
        <v>3292</v>
      </c>
      <c r="AN2966" s="95">
        <v>14714162</v>
      </c>
      <c r="AO2966" s="95">
        <v>2739</v>
      </c>
      <c r="AP2966" s="95">
        <v>11104549.199999999</v>
      </c>
      <c r="AQ2966" s="72">
        <v>292.91000000000003</v>
      </c>
      <c r="AR2966" s="72">
        <v>251.75</v>
      </c>
      <c r="AS2966" s="72">
        <v>544.66</v>
      </c>
      <c r="AT2966" s="95">
        <v>107486651</v>
      </c>
      <c r="AU2966" s="95">
        <v>86213447</v>
      </c>
      <c r="AV2966" s="95">
        <v>30580</v>
      </c>
      <c r="AW2966" s="95">
        <v>28538</v>
      </c>
      <c r="AX2966" s="72">
        <v>306.33</v>
      </c>
      <c r="AY2966" s="72">
        <v>265.08999999999997</v>
      </c>
      <c r="AZ2966" s="72">
        <v>571.41999999999996</v>
      </c>
      <c r="BA2966" s="95">
        <v>110961015</v>
      </c>
      <c r="BB2966" s="95">
        <v>88669917</v>
      </c>
      <c r="BC2966" s="95">
        <v>30186</v>
      </c>
      <c r="BD2966" s="95">
        <v>27874</v>
      </c>
      <c r="BE2966" s="72">
        <v>332.37</v>
      </c>
      <c r="BF2966" s="72">
        <v>284.67</v>
      </c>
      <c r="BG2966" s="72">
        <v>617.04</v>
      </c>
      <c r="BH2966" s="95">
        <v>115071548</v>
      </c>
      <c r="BI2966" s="95">
        <v>90459644</v>
      </c>
      <c r="BJ2966" s="95">
        <v>28851</v>
      </c>
      <c r="BK2966" s="95">
        <v>26481</v>
      </c>
      <c r="BL2966" s="72">
        <v>330.36</v>
      </c>
      <c r="BM2966" s="72">
        <v>302.99</v>
      </c>
      <c r="BN2966" s="72">
        <v>633.35</v>
      </c>
      <c r="BO2966" s="95">
        <v>109625342</v>
      </c>
      <c r="BP2966" s="95">
        <v>92144310</v>
      </c>
      <c r="BQ2966" s="95">
        <v>27653</v>
      </c>
      <c r="BR2966" s="95">
        <v>25343</v>
      </c>
      <c r="BS2966" s="72">
        <v>348.25</v>
      </c>
      <c r="BT2966" s="72">
        <v>318.02</v>
      </c>
      <c r="BU2966" s="72">
        <v>666.27</v>
      </c>
      <c r="BV2966" s="95">
        <v>113037316.69</v>
      </c>
      <c r="BW2966" s="95">
        <v>94409636.969999999</v>
      </c>
      <c r="BX2966" s="95">
        <v>27049</v>
      </c>
      <c r="BY2966" s="95">
        <v>24739</v>
      </c>
      <c r="BZ2966" s="95">
        <v>29607</v>
      </c>
      <c r="CA2966" s="95">
        <v>29071</v>
      </c>
      <c r="CB2966" s="95">
        <v>27709</v>
      </c>
      <c r="CC2966" s="95">
        <v>26556</v>
      </c>
      <c r="CD2966" s="95">
        <v>25919</v>
      </c>
      <c r="CE2966" s="72">
        <v>650.75523149000003</v>
      </c>
      <c r="CF2966" s="72">
        <v>676.59346364999999</v>
      </c>
      <c r="CG2966" s="72">
        <v>712.40329333</v>
      </c>
      <c r="CH2966" s="72">
        <v>716.50152150999998</v>
      </c>
      <c r="CI2966" s="72">
        <v>731.52548966999996</v>
      </c>
      <c r="CJ2966" s="96">
        <v>0.83696599530000004</v>
      </c>
      <c r="CK2966" s="96">
        <v>0.84455441959999999</v>
      </c>
      <c r="CL2966" s="96">
        <v>0.86613861250000002</v>
      </c>
      <c r="CM2966" s="96">
        <v>0.88394787870000002</v>
      </c>
      <c r="CN2966" s="96">
        <v>0.91079533030000004</v>
      </c>
      <c r="CO2966" s="96">
        <v>0.97412924479999996</v>
      </c>
      <c r="CP2966" s="96">
        <v>0.89154540000000004</v>
      </c>
      <c r="CQ2966" s="96">
        <v>0.99584056389999998</v>
      </c>
      <c r="CR2966" s="96">
        <v>0.89526908729999999</v>
      </c>
      <c r="CS2966" s="95">
        <v>33153</v>
      </c>
      <c r="CT2966" s="95">
        <v>32702</v>
      </c>
      <c r="CU2966" s="95">
        <v>31554</v>
      </c>
      <c r="CV2966" s="95">
        <v>31207</v>
      </c>
      <c r="CW2966" s="95">
        <v>31366</v>
      </c>
      <c r="CX2966" s="96">
        <v>0.99595170700000002</v>
      </c>
      <c r="CY2966" s="96">
        <v>0.98533079300000004</v>
      </c>
      <c r="CZ2966" s="96">
        <v>0.96585747</v>
      </c>
      <c r="DA2966" s="96">
        <v>0.96354606899999995</v>
      </c>
      <c r="DB2966" s="96">
        <v>0.95823571799999996</v>
      </c>
      <c r="DC2966">
        <v>2013</v>
      </c>
      <c r="DD2966" s="6">
        <v>26595</v>
      </c>
      <c r="DE2966" s="96">
        <v>4.4423722000000001E-3</v>
      </c>
      <c r="DF2966" s="72">
        <v>684.5</v>
      </c>
      <c r="DG2966" s="96">
        <v>1</v>
      </c>
      <c r="DH2966" s="72">
        <v>684.5</v>
      </c>
      <c r="DI2966" s="72">
        <v>675.90156122999997</v>
      </c>
      <c r="DJ2966" s="96">
        <v>1</v>
      </c>
      <c r="DK2966" s="72">
        <v>684.5</v>
      </c>
      <c r="DL2966" s="96">
        <v>1</v>
      </c>
      <c r="DM2966" s="72">
        <v>684.5</v>
      </c>
      <c r="DN2966" s="96">
        <v>1</v>
      </c>
      <c r="DO2966" s="96">
        <v>1.0663000000000001E-2</v>
      </c>
      <c r="DP2966" s="72">
        <v>7.3</v>
      </c>
      <c r="DQ2966" s="72">
        <v>677.2</v>
      </c>
      <c r="DR2966" t="s">
        <v>1820</v>
      </c>
      <c r="DT2966" t="s">
        <v>1783</v>
      </c>
    </row>
    <row r="2967" spans="1:124" x14ac:dyDescent="0.3">
      <c r="A2967" t="s">
        <v>34</v>
      </c>
      <c r="B2967">
        <v>49440</v>
      </c>
      <c r="C2967" s="95">
        <v>6802</v>
      </c>
      <c r="D2967" s="95">
        <v>23796139</v>
      </c>
      <c r="E2967" s="95">
        <v>6606</v>
      </c>
      <c r="F2967" s="95">
        <v>17317185</v>
      </c>
      <c r="G2967" s="95">
        <v>1916</v>
      </c>
      <c r="H2967" s="95">
        <v>4593322</v>
      </c>
      <c r="I2967" s="95">
        <v>1764</v>
      </c>
      <c r="J2967" s="95">
        <v>4939556</v>
      </c>
      <c r="K2967" s="95">
        <v>6277</v>
      </c>
      <c r="L2967" s="95">
        <v>19802349</v>
      </c>
      <c r="M2967" s="95">
        <v>6078</v>
      </c>
      <c r="N2967" s="95">
        <v>17544337</v>
      </c>
      <c r="O2967" s="95">
        <v>1790</v>
      </c>
      <c r="P2967" s="95">
        <v>4277660</v>
      </c>
      <c r="Q2967" s="95">
        <v>1643</v>
      </c>
      <c r="R2967" s="95">
        <v>4796740</v>
      </c>
      <c r="S2967" s="95">
        <v>5991</v>
      </c>
      <c r="T2967" s="95">
        <v>23385079</v>
      </c>
      <c r="U2967" s="95">
        <v>5784</v>
      </c>
      <c r="V2967" s="95">
        <v>17581007</v>
      </c>
      <c r="W2967" s="95">
        <v>1718</v>
      </c>
      <c r="X2967" s="95">
        <v>4098091</v>
      </c>
      <c r="Y2967" s="95">
        <v>1577</v>
      </c>
      <c r="Z2967" s="95">
        <v>4908366</v>
      </c>
      <c r="AA2967" s="95">
        <v>5857</v>
      </c>
      <c r="AB2967" s="95">
        <v>22166724</v>
      </c>
      <c r="AC2967" s="95">
        <v>5647</v>
      </c>
      <c r="AD2967" s="95">
        <v>17839124</v>
      </c>
      <c r="AE2967" s="95">
        <v>1652</v>
      </c>
      <c r="AF2967" s="95">
        <v>4571765</v>
      </c>
      <c r="AG2967" s="95">
        <v>1510</v>
      </c>
      <c r="AH2967" s="95">
        <v>4710460</v>
      </c>
      <c r="AI2967" s="95">
        <v>5858</v>
      </c>
      <c r="AJ2967" s="95">
        <v>21748382.77</v>
      </c>
      <c r="AK2967" s="95">
        <v>5624</v>
      </c>
      <c r="AL2967" s="95">
        <v>18086394.359999999</v>
      </c>
      <c r="AM2967" s="95">
        <v>1678</v>
      </c>
      <c r="AN2967" s="95">
        <v>5321526</v>
      </c>
      <c r="AO2967" s="95">
        <v>1535</v>
      </c>
      <c r="AP2967" s="95">
        <v>5497587</v>
      </c>
      <c r="AQ2967" s="72">
        <v>271.37</v>
      </c>
      <c r="AR2967" s="72">
        <v>221.59</v>
      </c>
      <c r="AS2967" s="72">
        <v>492.96</v>
      </c>
      <c r="AT2967" s="95">
        <v>28389461</v>
      </c>
      <c r="AU2967" s="95">
        <v>22256741</v>
      </c>
      <c r="AV2967" s="95">
        <v>8718</v>
      </c>
      <c r="AW2967" s="95">
        <v>8370</v>
      </c>
      <c r="AX2967" s="72">
        <v>248.75</v>
      </c>
      <c r="AY2967" s="72">
        <v>241.13</v>
      </c>
      <c r="AZ2967" s="72">
        <v>489.88</v>
      </c>
      <c r="BA2967" s="95">
        <v>24080009</v>
      </c>
      <c r="BB2967" s="95">
        <v>22341077</v>
      </c>
      <c r="BC2967" s="95">
        <v>8067</v>
      </c>
      <c r="BD2967" s="95">
        <v>7721</v>
      </c>
      <c r="BE2967" s="72">
        <v>297.08999999999997</v>
      </c>
      <c r="BF2967" s="72">
        <v>254.6</v>
      </c>
      <c r="BG2967" s="72">
        <v>551.69000000000005</v>
      </c>
      <c r="BH2967" s="95">
        <v>27483170</v>
      </c>
      <c r="BI2967" s="95">
        <v>22489373</v>
      </c>
      <c r="BJ2967" s="95">
        <v>7709</v>
      </c>
      <c r="BK2967" s="95">
        <v>7361</v>
      </c>
      <c r="BL2967" s="72">
        <v>296.74</v>
      </c>
      <c r="BM2967" s="72">
        <v>262.56</v>
      </c>
      <c r="BN2967" s="72">
        <v>559.29999999999995</v>
      </c>
      <c r="BO2967" s="95">
        <v>26738489</v>
      </c>
      <c r="BP2967" s="95">
        <v>22549584</v>
      </c>
      <c r="BQ2967" s="95">
        <v>7509</v>
      </c>
      <c r="BR2967" s="95">
        <v>7157</v>
      </c>
      <c r="BS2967" s="72">
        <v>299.33999999999997</v>
      </c>
      <c r="BT2967" s="72">
        <v>274.52999999999997</v>
      </c>
      <c r="BU2967" s="72">
        <v>573.87</v>
      </c>
      <c r="BV2967" s="95">
        <v>27069908.77</v>
      </c>
      <c r="BW2967" s="95">
        <v>23583981.359999999</v>
      </c>
      <c r="BX2967" s="95">
        <v>7536</v>
      </c>
      <c r="BY2967" s="95">
        <v>7159</v>
      </c>
      <c r="BZ2967" s="95">
        <v>8552</v>
      </c>
      <c r="CA2967" s="95">
        <v>7900</v>
      </c>
      <c r="CB2967" s="95">
        <v>7541</v>
      </c>
      <c r="CC2967" s="95">
        <v>7342</v>
      </c>
      <c r="CD2967" s="95">
        <v>7352</v>
      </c>
      <c r="CE2967" s="72">
        <v>650.75523149000003</v>
      </c>
      <c r="CF2967" s="72">
        <v>676.59346364999999</v>
      </c>
      <c r="CG2967" s="72">
        <v>712.40329333</v>
      </c>
      <c r="CH2967" s="72">
        <v>716.50152150999998</v>
      </c>
      <c r="CI2967" s="72">
        <v>731.52548966999996</v>
      </c>
      <c r="CJ2967" s="96">
        <v>0.75751984179999998</v>
      </c>
      <c r="CK2967" s="96">
        <v>0.72403891899999995</v>
      </c>
      <c r="CL2967" s="96">
        <v>0.77440686359999999</v>
      </c>
      <c r="CM2967" s="96">
        <v>0.78059848190000003</v>
      </c>
      <c r="CN2967" s="96">
        <v>0.78448394229999996</v>
      </c>
      <c r="CO2967" s="96">
        <v>0.93577451349999996</v>
      </c>
      <c r="CP2967" s="96">
        <v>0.81665999519999999</v>
      </c>
      <c r="CQ2967" s="96">
        <v>0.99584056389999998</v>
      </c>
      <c r="CR2967" s="96">
        <v>0.82007091119999997</v>
      </c>
      <c r="CS2967" s="95">
        <v>10245</v>
      </c>
      <c r="CT2967" s="95">
        <v>9781</v>
      </c>
      <c r="CU2967" s="95">
        <v>9527</v>
      </c>
      <c r="CV2967" s="95">
        <v>9378</v>
      </c>
      <c r="CW2967" s="95">
        <v>9474</v>
      </c>
      <c r="CX2967" s="96">
        <v>0.96275873599999995</v>
      </c>
      <c r="CY2967" s="96">
        <v>0.93517198899999998</v>
      </c>
      <c r="CZ2967" s="96">
        <v>0.931076613</v>
      </c>
      <c r="DA2967" s="96">
        <v>0.92831973499999998</v>
      </c>
      <c r="DB2967" s="96">
        <v>0.91931976800000004</v>
      </c>
      <c r="DC2967">
        <v>2013</v>
      </c>
      <c r="DD2967" s="6">
        <v>7553.6</v>
      </c>
      <c r="DE2967" s="96">
        <v>7.1612595999999999E-3</v>
      </c>
      <c r="DF2967" s="72">
        <v>625.29999999999995</v>
      </c>
      <c r="DG2967" s="96">
        <v>1</v>
      </c>
      <c r="DH2967" s="72">
        <v>625.29999999999995</v>
      </c>
      <c r="DI2967" s="72">
        <v>647.14220183999998</v>
      </c>
      <c r="DJ2967" s="96">
        <v>1</v>
      </c>
      <c r="DK2967" s="72">
        <v>625.29999999999995</v>
      </c>
      <c r="DL2967" s="96">
        <v>1</v>
      </c>
      <c r="DM2967" s="72">
        <v>625.29999999999995</v>
      </c>
      <c r="DN2967" s="96">
        <v>1</v>
      </c>
      <c r="DO2967" s="96">
        <v>1.6878000000000001E-2</v>
      </c>
      <c r="DP2967" s="72">
        <v>10.55</v>
      </c>
      <c r="DQ2967" s="72">
        <v>614.75</v>
      </c>
      <c r="DR2967" t="s">
        <v>34</v>
      </c>
      <c r="DT2967" t="s">
        <v>1783</v>
      </c>
    </row>
    <row r="2968" spans="1:124" x14ac:dyDescent="0.3">
      <c r="A2968" t="s">
        <v>1314</v>
      </c>
      <c r="B2968">
        <v>49450</v>
      </c>
      <c r="C2968" s="95">
        <v>518</v>
      </c>
      <c r="D2968" s="95">
        <v>2482350</v>
      </c>
      <c r="E2968" s="95">
        <v>499</v>
      </c>
      <c r="F2968" s="95">
        <v>1487178</v>
      </c>
      <c r="G2968" s="95">
        <v>59</v>
      </c>
      <c r="H2968" s="95">
        <v>294832</v>
      </c>
      <c r="I2968" s="95">
        <v>56</v>
      </c>
      <c r="J2968" s="95">
        <v>212098</v>
      </c>
      <c r="K2968" s="95">
        <v>504</v>
      </c>
      <c r="L2968" s="95">
        <v>1781862</v>
      </c>
      <c r="M2968" s="95">
        <v>483</v>
      </c>
      <c r="N2968" s="95">
        <v>1459337</v>
      </c>
      <c r="O2968" s="95">
        <v>55</v>
      </c>
      <c r="P2968" s="95">
        <v>195040</v>
      </c>
      <c r="Q2968" s="95">
        <v>51</v>
      </c>
      <c r="R2968" s="95">
        <v>170803</v>
      </c>
      <c r="S2968" s="95">
        <v>496</v>
      </c>
      <c r="T2968" s="95">
        <v>2074716</v>
      </c>
      <c r="U2968" s="95">
        <v>476</v>
      </c>
      <c r="V2968" s="95">
        <v>1532509</v>
      </c>
      <c r="W2968" s="95">
        <v>57</v>
      </c>
      <c r="X2968" s="95">
        <v>313645</v>
      </c>
      <c r="Y2968" s="95">
        <v>53</v>
      </c>
      <c r="Z2968" s="95">
        <v>196712</v>
      </c>
      <c r="AA2968" s="95">
        <v>486</v>
      </c>
      <c r="AB2968" s="95">
        <v>1335019</v>
      </c>
      <c r="AC2968" s="95">
        <v>469</v>
      </c>
      <c r="AD2968" s="95">
        <v>1390354</v>
      </c>
      <c r="AE2968" s="95">
        <v>52</v>
      </c>
      <c r="AF2968" s="95">
        <v>240907</v>
      </c>
      <c r="AG2968" s="95">
        <v>49</v>
      </c>
      <c r="AH2968" s="95">
        <v>204774</v>
      </c>
      <c r="AI2968" s="95">
        <v>497</v>
      </c>
      <c r="AJ2968" s="95">
        <v>1749125</v>
      </c>
      <c r="AK2968" s="95">
        <v>478</v>
      </c>
      <c r="AL2968" s="95">
        <v>1445244</v>
      </c>
      <c r="AM2968" s="95">
        <v>54</v>
      </c>
      <c r="AN2968" s="95">
        <v>252375</v>
      </c>
      <c r="AO2968" s="95">
        <v>46</v>
      </c>
      <c r="AP2968" s="95">
        <v>154827</v>
      </c>
      <c r="AQ2968" s="72">
        <v>401.1</v>
      </c>
      <c r="AR2968" s="72">
        <v>255.15</v>
      </c>
      <c r="AS2968" s="72">
        <v>656.25</v>
      </c>
      <c r="AT2968" s="95">
        <v>2777182</v>
      </c>
      <c r="AU2968" s="95">
        <v>1699276</v>
      </c>
      <c r="AV2968" s="95">
        <v>577</v>
      </c>
      <c r="AW2968" s="95">
        <v>555</v>
      </c>
      <c r="AX2968" s="72">
        <v>294.70999999999998</v>
      </c>
      <c r="AY2968" s="72">
        <v>254.39</v>
      </c>
      <c r="AZ2968" s="72">
        <v>549.1</v>
      </c>
      <c r="BA2968" s="95">
        <v>1976902</v>
      </c>
      <c r="BB2968" s="95">
        <v>1630140</v>
      </c>
      <c r="BC2968" s="95">
        <v>559</v>
      </c>
      <c r="BD2968" s="95">
        <v>534</v>
      </c>
      <c r="BE2968" s="72">
        <v>359.91</v>
      </c>
      <c r="BF2968" s="72">
        <v>272.39999999999998</v>
      </c>
      <c r="BG2968" s="72">
        <v>632.30999999999995</v>
      </c>
      <c r="BH2968" s="95">
        <v>2388361</v>
      </c>
      <c r="BI2968" s="95">
        <v>1729221</v>
      </c>
      <c r="BJ2968" s="95">
        <v>553</v>
      </c>
      <c r="BK2968" s="95">
        <v>529</v>
      </c>
      <c r="BL2968" s="72">
        <v>244.1</v>
      </c>
      <c r="BM2968" s="72">
        <v>256.62</v>
      </c>
      <c r="BN2968" s="72">
        <v>500.72</v>
      </c>
      <c r="BO2968" s="95">
        <v>1575926</v>
      </c>
      <c r="BP2968" s="95">
        <v>1595128</v>
      </c>
      <c r="BQ2968" s="95">
        <v>538</v>
      </c>
      <c r="BR2968" s="95">
        <v>518</v>
      </c>
      <c r="BS2968" s="72">
        <v>302.70999999999998</v>
      </c>
      <c r="BT2968" s="72">
        <v>254.46</v>
      </c>
      <c r="BU2968" s="72">
        <v>557.16999999999996</v>
      </c>
      <c r="BV2968" s="95">
        <v>2001500</v>
      </c>
      <c r="BW2968" s="95">
        <v>1600071</v>
      </c>
      <c r="BX2968" s="95">
        <v>551</v>
      </c>
      <c r="BY2968" s="95">
        <v>524</v>
      </c>
      <c r="BZ2968" s="95">
        <v>567</v>
      </c>
      <c r="CA2968" s="95">
        <v>547</v>
      </c>
      <c r="CB2968" s="95">
        <v>541</v>
      </c>
      <c r="CC2968" s="95">
        <v>529</v>
      </c>
      <c r="CD2968" s="95">
        <v>538</v>
      </c>
      <c r="CE2968" s="72">
        <v>650.75523149000003</v>
      </c>
      <c r="CF2968" s="72">
        <v>676.59346364999999</v>
      </c>
      <c r="CG2968" s="72">
        <v>712.40329333</v>
      </c>
      <c r="CH2968" s="72">
        <v>716.50152150999998</v>
      </c>
      <c r="CI2968" s="72">
        <v>731.52548966999996</v>
      </c>
      <c r="CJ2968" s="96">
        <v>1.0084436794</v>
      </c>
      <c r="CK2968" s="96">
        <v>0.81156562909999996</v>
      </c>
      <c r="CL2968" s="96">
        <v>0.88757310069999995</v>
      </c>
      <c r="CM2968" s="96">
        <v>0.6988401071</v>
      </c>
      <c r="CN2968" s="96">
        <v>0.761654936</v>
      </c>
      <c r="CO2968" s="96">
        <v>0.9221889271</v>
      </c>
      <c r="CP2968" s="96">
        <v>0.90395304679999999</v>
      </c>
      <c r="CQ2968" s="96">
        <v>0.99584056389999998</v>
      </c>
      <c r="CR2968" s="96">
        <v>0.90772855669999997</v>
      </c>
      <c r="CS2968" s="95">
        <v>561</v>
      </c>
      <c r="CT2968" s="95">
        <v>558</v>
      </c>
      <c r="CU2968" s="95">
        <v>545</v>
      </c>
      <c r="CV2968" s="95">
        <v>546</v>
      </c>
      <c r="CW2968" s="95">
        <v>566</v>
      </c>
      <c r="CX2968" s="96">
        <v>0.95751637199999995</v>
      </c>
      <c r="CY2968" s="96">
        <v>1.0340287260000001</v>
      </c>
      <c r="CZ2968" s="96">
        <v>0.92575546799999997</v>
      </c>
      <c r="DA2968" s="96">
        <v>0.85714639599999998</v>
      </c>
      <c r="DB2968" s="96">
        <v>0.83622453299999999</v>
      </c>
      <c r="DC2968">
        <v>2013</v>
      </c>
      <c r="DD2968" s="6">
        <v>532</v>
      </c>
      <c r="DE2968" s="96">
        <v>1.0195527899999999E-2</v>
      </c>
      <c r="DF2968" s="72">
        <v>690.02</v>
      </c>
      <c r="DG2968" s="96">
        <v>1</v>
      </c>
      <c r="DH2968" s="72">
        <v>690.02</v>
      </c>
      <c r="DI2968" s="72">
        <v>647.14220183999998</v>
      </c>
      <c r="DJ2968" s="96">
        <v>0.72938330119999994</v>
      </c>
      <c r="DK2968" s="72">
        <v>678.41655180999999</v>
      </c>
      <c r="DL2968" s="96">
        <v>1.0044333620000001</v>
      </c>
      <c r="DM2968" s="72">
        <v>681.42421795999996</v>
      </c>
      <c r="DN2968" s="96">
        <v>0.78629230419999996</v>
      </c>
      <c r="DO2968" s="96">
        <v>3.0523000000000002E-2</v>
      </c>
      <c r="DP2968" s="72">
        <v>16.350000000000001</v>
      </c>
      <c r="DQ2968" s="72">
        <v>665.07</v>
      </c>
      <c r="DR2968" t="s">
        <v>1314</v>
      </c>
      <c r="DT2968" t="s">
        <v>1783</v>
      </c>
    </row>
    <row r="2969" spans="1:124" x14ac:dyDescent="0.3">
      <c r="A2969" t="s">
        <v>1821</v>
      </c>
      <c r="B2969">
        <v>49451</v>
      </c>
      <c r="C2969" s="95">
        <v>3271</v>
      </c>
      <c r="D2969" s="95">
        <v>12944255</v>
      </c>
      <c r="E2969" s="95">
        <v>3161</v>
      </c>
      <c r="F2969" s="95">
        <v>9578862</v>
      </c>
      <c r="G2969" s="95">
        <v>777</v>
      </c>
      <c r="H2969" s="95">
        <v>2180099</v>
      </c>
      <c r="I2969" s="95">
        <v>655</v>
      </c>
      <c r="J2969" s="95">
        <v>1957045</v>
      </c>
      <c r="K2969" s="95">
        <v>3193</v>
      </c>
      <c r="L2969" s="95">
        <v>15010421</v>
      </c>
      <c r="M2969" s="95">
        <v>3076</v>
      </c>
      <c r="N2969" s="95">
        <v>9987337</v>
      </c>
      <c r="O2969" s="95">
        <v>770</v>
      </c>
      <c r="P2969" s="95">
        <v>2455956</v>
      </c>
      <c r="Q2969" s="95">
        <v>645</v>
      </c>
      <c r="R2969" s="95">
        <v>2112919</v>
      </c>
      <c r="S2969" s="95">
        <v>3133</v>
      </c>
      <c r="T2969" s="95">
        <v>15497842</v>
      </c>
      <c r="U2969" s="95">
        <v>2996</v>
      </c>
      <c r="V2969" s="95">
        <v>10859052</v>
      </c>
      <c r="W2969" s="95">
        <v>780</v>
      </c>
      <c r="X2969" s="95">
        <v>3062045</v>
      </c>
      <c r="Y2969" s="95">
        <v>646</v>
      </c>
      <c r="Z2969" s="95">
        <v>2319664</v>
      </c>
      <c r="AA2969" s="95">
        <v>3120</v>
      </c>
      <c r="AB2969" s="95">
        <v>15608420</v>
      </c>
      <c r="AC2969" s="95">
        <v>2970</v>
      </c>
      <c r="AD2969" s="95">
        <v>11354133</v>
      </c>
      <c r="AE2969" s="95">
        <v>783</v>
      </c>
      <c r="AF2969" s="95">
        <v>3313165</v>
      </c>
      <c r="AG2969" s="95">
        <v>656</v>
      </c>
      <c r="AH2969" s="95">
        <v>2416221</v>
      </c>
      <c r="AI2969" s="95">
        <v>3144</v>
      </c>
      <c r="AJ2969" s="95">
        <v>14936701.66</v>
      </c>
      <c r="AK2969" s="95">
        <v>2986</v>
      </c>
      <c r="AL2969" s="95">
        <v>11006808.4</v>
      </c>
      <c r="AM2969" s="95">
        <v>800</v>
      </c>
      <c r="AN2969" s="95">
        <v>4280536</v>
      </c>
      <c r="AO2969" s="95">
        <v>677</v>
      </c>
      <c r="AP2969" s="95">
        <v>2938056</v>
      </c>
      <c r="AQ2969" s="72">
        <v>311.35000000000002</v>
      </c>
      <c r="AR2969" s="72">
        <v>251.92</v>
      </c>
      <c r="AS2969" s="72">
        <v>563.27</v>
      </c>
      <c r="AT2969" s="95">
        <v>15124354</v>
      </c>
      <c r="AU2969" s="95">
        <v>11535907</v>
      </c>
      <c r="AV2969" s="95">
        <v>4048</v>
      </c>
      <c r="AW2969" s="95">
        <v>3816</v>
      </c>
      <c r="AX2969" s="72">
        <v>367.28</v>
      </c>
      <c r="AY2969" s="72">
        <v>270.99</v>
      </c>
      <c r="AZ2969" s="72">
        <v>638.27</v>
      </c>
      <c r="BA2969" s="95">
        <v>17466377</v>
      </c>
      <c r="BB2969" s="95">
        <v>12100256</v>
      </c>
      <c r="BC2969" s="95">
        <v>3963</v>
      </c>
      <c r="BD2969" s="95">
        <v>3721</v>
      </c>
      <c r="BE2969" s="72">
        <v>395.26</v>
      </c>
      <c r="BF2969" s="72">
        <v>301.54000000000002</v>
      </c>
      <c r="BG2969" s="72">
        <v>696.8</v>
      </c>
      <c r="BH2969" s="95">
        <v>18559887</v>
      </c>
      <c r="BI2969" s="95">
        <v>13178716</v>
      </c>
      <c r="BJ2969" s="95">
        <v>3913</v>
      </c>
      <c r="BK2969" s="95">
        <v>3642</v>
      </c>
      <c r="BL2969" s="72">
        <v>404</v>
      </c>
      <c r="BM2969" s="72">
        <v>316.47000000000003</v>
      </c>
      <c r="BN2969" s="72">
        <v>720.47</v>
      </c>
      <c r="BO2969" s="95">
        <v>18921585</v>
      </c>
      <c r="BP2969" s="95">
        <v>13770354</v>
      </c>
      <c r="BQ2969" s="95">
        <v>3903</v>
      </c>
      <c r="BR2969" s="95">
        <v>3626</v>
      </c>
      <c r="BS2969" s="72">
        <v>406.04</v>
      </c>
      <c r="BT2969" s="72">
        <v>317.25</v>
      </c>
      <c r="BU2969" s="72">
        <v>723.29</v>
      </c>
      <c r="BV2969" s="95">
        <v>19217237.66</v>
      </c>
      <c r="BW2969" s="95">
        <v>13944864.4</v>
      </c>
      <c r="BX2969" s="95">
        <v>3944</v>
      </c>
      <c r="BY2969" s="95">
        <v>3663</v>
      </c>
      <c r="BZ2969" s="95">
        <v>3937</v>
      </c>
      <c r="CA2969" s="95">
        <v>3846</v>
      </c>
      <c r="CB2969" s="95">
        <v>3782</v>
      </c>
      <c r="CC2969" s="95">
        <v>3772</v>
      </c>
      <c r="CD2969" s="95">
        <v>3807</v>
      </c>
      <c r="CE2969" s="72">
        <v>650.75523149000003</v>
      </c>
      <c r="CF2969" s="72">
        <v>676.59346364999999</v>
      </c>
      <c r="CG2969" s="72">
        <v>712.40329333</v>
      </c>
      <c r="CH2969" s="72">
        <v>716.50152150999998</v>
      </c>
      <c r="CI2969" s="72">
        <v>731.52548966999996</v>
      </c>
      <c r="CJ2969" s="96">
        <v>0.86556353720000001</v>
      </c>
      <c r="CK2969" s="96">
        <v>0.94335821180000001</v>
      </c>
      <c r="CL2969" s="96">
        <v>0.97809766819999999</v>
      </c>
      <c r="CM2969" s="96">
        <v>1.0055386880999999</v>
      </c>
      <c r="CN2969" s="96">
        <v>0.98874203319999998</v>
      </c>
      <c r="CO2969" s="96">
        <v>1.039596862</v>
      </c>
      <c r="CP2969" s="96">
        <v>0.91983735489999996</v>
      </c>
      <c r="CQ2969" s="96">
        <v>0.99584056389999998</v>
      </c>
      <c r="CR2969" s="96">
        <v>0.92367920820000005</v>
      </c>
      <c r="CS2969" s="95">
        <v>3398</v>
      </c>
      <c r="CT2969" s="95">
        <v>3318</v>
      </c>
      <c r="CU2969" s="95">
        <v>3242</v>
      </c>
      <c r="CV2969" s="95">
        <v>3193</v>
      </c>
      <c r="CW2969" s="95">
        <v>3234</v>
      </c>
      <c r="CX2969" s="96">
        <v>1.0414400269999999</v>
      </c>
      <c r="CY2969" s="96">
        <v>1.0331714599999999</v>
      </c>
      <c r="CZ2969" s="96">
        <v>1.0365388959999999</v>
      </c>
      <c r="DA2969" s="96">
        <v>1.036737923</v>
      </c>
      <c r="DB2969" s="96">
        <v>1.050140748</v>
      </c>
      <c r="DC2969">
        <v>2013</v>
      </c>
      <c r="DD2969" s="6">
        <v>3693.6</v>
      </c>
      <c r="DE2969" s="96">
        <v>3.9685594999999997E-3</v>
      </c>
      <c r="DF2969" s="72">
        <v>706.56</v>
      </c>
      <c r="DG2969" s="96">
        <v>1</v>
      </c>
      <c r="DH2969" s="72">
        <v>706.56</v>
      </c>
      <c r="DI2969" s="72">
        <v>675.90156122999997</v>
      </c>
      <c r="DJ2969" s="96">
        <v>1</v>
      </c>
      <c r="DK2969" s="72">
        <v>706.56</v>
      </c>
      <c r="DL2969" s="96">
        <v>1</v>
      </c>
      <c r="DM2969" s="72">
        <v>706.56</v>
      </c>
      <c r="DN2969" s="96">
        <v>1</v>
      </c>
      <c r="DO2969" s="96">
        <v>9.9369999999999997E-3</v>
      </c>
      <c r="DP2969" s="72">
        <v>7.02</v>
      </c>
      <c r="DQ2969" s="72">
        <v>699.54</v>
      </c>
      <c r="DR2969" t="s">
        <v>1821</v>
      </c>
      <c r="DT2969" t="s">
        <v>1783</v>
      </c>
    </row>
    <row r="2970" spans="1:124" x14ac:dyDescent="0.3">
      <c r="A2970" t="s">
        <v>1822</v>
      </c>
      <c r="B2970">
        <v>49460</v>
      </c>
      <c r="C2970" s="95">
        <v>3822</v>
      </c>
      <c r="D2970" s="95">
        <v>12453373</v>
      </c>
      <c r="E2970" s="95">
        <v>3643</v>
      </c>
      <c r="F2970" s="95">
        <v>11456670</v>
      </c>
      <c r="G2970" s="95">
        <v>727</v>
      </c>
      <c r="H2970" s="95">
        <v>1758940</v>
      </c>
      <c r="I2970" s="95">
        <v>652</v>
      </c>
      <c r="J2970" s="95">
        <v>2377218</v>
      </c>
      <c r="K2970" s="95">
        <v>3776</v>
      </c>
      <c r="L2970" s="95">
        <v>11679181</v>
      </c>
      <c r="M2970" s="95">
        <v>3563</v>
      </c>
      <c r="N2970" s="95">
        <v>11493183</v>
      </c>
      <c r="O2970" s="95">
        <v>716</v>
      </c>
      <c r="P2970" s="95">
        <v>1534943</v>
      </c>
      <c r="Q2970" s="95">
        <v>634</v>
      </c>
      <c r="R2970" s="95">
        <v>2050565</v>
      </c>
      <c r="S2970" s="95">
        <v>3779</v>
      </c>
      <c r="T2970" s="95">
        <v>12737372</v>
      </c>
      <c r="U2970" s="95">
        <v>3533</v>
      </c>
      <c r="V2970" s="95">
        <v>11919598</v>
      </c>
      <c r="W2970" s="95">
        <v>697</v>
      </c>
      <c r="X2970" s="95">
        <v>1803607</v>
      </c>
      <c r="Y2970" s="95">
        <v>612</v>
      </c>
      <c r="Z2970" s="95">
        <v>2425755</v>
      </c>
      <c r="AA2970" s="95">
        <v>3903</v>
      </c>
      <c r="AB2970" s="95">
        <v>13121447</v>
      </c>
      <c r="AC2970" s="95">
        <v>3613</v>
      </c>
      <c r="AD2970" s="95">
        <v>12727188</v>
      </c>
      <c r="AE2970" s="95">
        <v>672</v>
      </c>
      <c r="AF2970" s="95">
        <v>1533632</v>
      </c>
      <c r="AG2970" s="95">
        <v>593</v>
      </c>
      <c r="AH2970" s="95">
        <v>2096871</v>
      </c>
      <c r="AI2970" s="95">
        <v>4025</v>
      </c>
      <c r="AJ2970" s="95">
        <v>13049914.890000001</v>
      </c>
      <c r="AK2970" s="95">
        <v>3696</v>
      </c>
      <c r="AL2970" s="95">
        <v>13887118.560000001</v>
      </c>
      <c r="AM2970" s="95">
        <v>687</v>
      </c>
      <c r="AN2970" s="95">
        <v>2213364</v>
      </c>
      <c r="AO2970" s="95">
        <v>603</v>
      </c>
      <c r="AP2970" s="95">
        <v>2160559.0299999998</v>
      </c>
      <c r="AQ2970" s="72">
        <v>260.36</v>
      </c>
      <c r="AR2970" s="72">
        <v>268.41000000000003</v>
      </c>
      <c r="AS2970" s="72">
        <v>528.77</v>
      </c>
      <c r="AT2970" s="95">
        <v>14212313</v>
      </c>
      <c r="AU2970" s="95">
        <v>13833888</v>
      </c>
      <c r="AV2970" s="95">
        <v>4549</v>
      </c>
      <c r="AW2970" s="95">
        <v>4295</v>
      </c>
      <c r="AX2970" s="72">
        <v>245.14</v>
      </c>
      <c r="AY2970" s="72">
        <v>268.92</v>
      </c>
      <c r="AZ2970" s="72">
        <v>514.05999999999995</v>
      </c>
      <c r="BA2970" s="95">
        <v>13214124</v>
      </c>
      <c r="BB2970" s="95">
        <v>13543748</v>
      </c>
      <c r="BC2970" s="95">
        <v>4492</v>
      </c>
      <c r="BD2970" s="95">
        <v>4197</v>
      </c>
      <c r="BE2970" s="72">
        <v>270.72000000000003</v>
      </c>
      <c r="BF2970" s="72">
        <v>288.41000000000003</v>
      </c>
      <c r="BG2970" s="72">
        <v>559.13</v>
      </c>
      <c r="BH2970" s="95">
        <v>14540979</v>
      </c>
      <c r="BI2970" s="95">
        <v>14345353</v>
      </c>
      <c r="BJ2970" s="95">
        <v>4476</v>
      </c>
      <c r="BK2970" s="95">
        <v>4145</v>
      </c>
      <c r="BL2970" s="72">
        <v>266.94</v>
      </c>
      <c r="BM2970" s="72">
        <v>293.70999999999998</v>
      </c>
      <c r="BN2970" s="72">
        <v>560.65</v>
      </c>
      <c r="BO2970" s="95">
        <v>14655079</v>
      </c>
      <c r="BP2970" s="95">
        <v>14824059</v>
      </c>
      <c r="BQ2970" s="95">
        <v>4575</v>
      </c>
      <c r="BR2970" s="95">
        <v>4206</v>
      </c>
      <c r="BS2970" s="72">
        <v>269.94</v>
      </c>
      <c r="BT2970" s="72">
        <v>311.07</v>
      </c>
      <c r="BU2970" s="72">
        <v>581.01</v>
      </c>
      <c r="BV2970" s="95">
        <v>15263278.890000001</v>
      </c>
      <c r="BW2970" s="95">
        <v>16047677.59</v>
      </c>
      <c r="BX2970" s="95">
        <v>4712</v>
      </c>
      <c r="BY2970" s="95">
        <v>4299</v>
      </c>
      <c r="BZ2970" s="95">
        <v>4428</v>
      </c>
      <c r="CA2970" s="95">
        <v>4350</v>
      </c>
      <c r="CB2970" s="95">
        <v>4316</v>
      </c>
      <c r="CC2970" s="95">
        <v>4400</v>
      </c>
      <c r="CD2970" s="95">
        <v>4510</v>
      </c>
      <c r="CE2970" s="72">
        <v>650.75523149000003</v>
      </c>
      <c r="CF2970" s="72">
        <v>676.59346364999999</v>
      </c>
      <c r="CG2970" s="72">
        <v>712.40329333</v>
      </c>
      <c r="CH2970" s="72">
        <v>716.50152150999998</v>
      </c>
      <c r="CI2970" s="72">
        <v>731.52548966999996</v>
      </c>
      <c r="CJ2970" s="96">
        <v>0.81254821229999996</v>
      </c>
      <c r="CK2970" s="96">
        <v>0.75977677529999998</v>
      </c>
      <c r="CL2970" s="96">
        <v>0.78485038630000004</v>
      </c>
      <c r="CM2970" s="96">
        <v>0.78248263699999998</v>
      </c>
      <c r="CN2970" s="96">
        <v>0.79424436769999995</v>
      </c>
      <c r="CO2970" s="96">
        <v>0.95930250019999996</v>
      </c>
      <c r="CP2970" s="96">
        <v>0.82015889210000004</v>
      </c>
      <c r="CQ2970" s="96">
        <v>0.99584056389999998</v>
      </c>
      <c r="CR2970" s="96">
        <v>0.82358442170000001</v>
      </c>
      <c r="CS2970" s="95">
        <v>4236</v>
      </c>
      <c r="CT2970" s="95">
        <v>4244</v>
      </c>
      <c r="CU2970" s="95">
        <v>4262</v>
      </c>
      <c r="CV2970" s="95">
        <v>4301</v>
      </c>
      <c r="CW2970" s="95">
        <v>4442</v>
      </c>
      <c r="CX2970" s="96">
        <v>1.0084518360000001</v>
      </c>
      <c r="CY2970" s="96">
        <v>0.98763698</v>
      </c>
      <c r="CZ2970" s="96">
        <v>0.94852821899999995</v>
      </c>
      <c r="DA2970" s="96">
        <v>0.92666002000000003</v>
      </c>
      <c r="DB2970" s="96">
        <v>0.92730501600000004</v>
      </c>
      <c r="DC2970">
        <v>2013</v>
      </c>
      <c r="DD2970" s="6">
        <v>4228.3999999999996</v>
      </c>
      <c r="DE2970" s="96">
        <v>4.7372407999999996E-3</v>
      </c>
      <c r="DF2970" s="72">
        <v>629.51</v>
      </c>
      <c r="DG2970" s="96">
        <v>1</v>
      </c>
      <c r="DH2970" s="72">
        <v>629.51</v>
      </c>
      <c r="DI2970" s="72">
        <v>647.46502092000003</v>
      </c>
      <c r="DJ2970" s="96">
        <v>1</v>
      </c>
      <c r="DK2970" s="72">
        <v>629.51</v>
      </c>
      <c r="DL2970" s="96">
        <v>1</v>
      </c>
      <c r="DM2970" s="72">
        <v>629.51</v>
      </c>
      <c r="DN2970" s="96">
        <v>1</v>
      </c>
      <c r="DO2970" s="96">
        <v>1.2015E-2</v>
      </c>
      <c r="DP2970" s="72">
        <v>7.56</v>
      </c>
      <c r="DQ2970" s="72">
        <v>621.95000000000005</v>
      </c>
      <c r="DR2970" t="s">
        <v>1822</v>
      </c>
      <c r="DT2970" t="s">
        <v>1783</v>
      </c>
    </row>
    <row r="2971" spans="1:124" x14ac:dyDescent="0.3">
      <c r="A2971" t="s">
        <v>1823</v>
      </c>
      <c r="B2971">
        <v>49470</v>
      </c>
      <c r="C2971" s="95">
        <v>2996</v>
      </c>
      <c r="D2971" s="95">
        <v>6576942</v>
      </c>
      <c r="E2971" s="95">
        <v>2771</v>
      </c>
      <c r="F2971" s="95">
        <v>8282578</v>
      </c>
      <c r="G2971" s="95">
        <v>340</v>
      </c>
      <c r="H2971" s="95">
        <v>909983</v>
      </c>
      <c r="I2971" s="95">
        <v>290</v>
      </c>
      <c r="J2971" s="95">
        <v>968654</v>
      </c>
      <c r="K2971" s="95">
        <v>3170</v>
      </c>
      <c r="L2971" s="95">
        <v>6758937</v>
      </c>
      <c r="M2971" s="95">
        <v>2927</v>
      </c>
      <c r="N2971" s="95">
        <v>9488439</v>
      </c>
      <c r="O2971" s="95">
        <v>315</v>
      </c>
      <c r="P2971" s="95">
        <v>948244</v>
      </c>
      <c r="Q2971" s="95">
        <v>269</v>
      </c>
      <c r="R2971" s="95">
        <v>1069070</v>
      </c>
      <c r="S2971" s="95">
        <v>3244</v>
      </c>
      <c r="T2971" s="95">
        <v>8078676</v>
      </c>
      <c r="U2971" s="95">
        <v>2984</v>
      </c>
      <c r="V2971" s="95">
        <v>10869503</v>
      </c>
      <c r="W2971" s="95">
        <v>309</v>
      </c>
      <c r="X2971" s="95">
        <v>603442</v>
      </c>
      <c r="Y2971" s="95">
        <v>265</v>
      </c>
      <c r="Z2971" s="95">
        <v>973232</v>
      </c>
      <c r="AA2971" s="95">
        <v>3351</v>
      </c>
      <c r="AB2971" s="95">
        <v>7950199</v>
      </c>
      <c r="AC2971" s="95">
        <v>3079</v>
      </c>
      <c r="AD2971" s="95">
        <v>11968791</v>
      </c>
      <c r="AE2971" s="95">
        <v>330</v>
      </c>
      <c r="AF2971" s="95">
        <v>895228</v>
      </c>
      <c r="AG2971" s="95">
        <v>284</v>
      </c>
      <c r="AH2971" s="95">
        <v>977438</v>
      </c>
      <c r="AI2971" s="95">
        <v>3518</v>
      </c>
      <c r="AJ2971" s="95">
        <v>9565963</v>
      </c>
      <c r="AK2971" s="95">
        <v>3247</v>
      </c>
      <c r="AL2971" s="95">
        <v>13204256.810000001</v>
      </c>
      <c r="AM2971" s="95">
        <v>310</v>
      </c>
      <c r="AN2971" s="95">
        <v>629588</v>
      </c>
      <c r="AO2971" s="95">
        <v>266</v>
      </c>
      <c r="AP2971" s="95">
        <v>1006361</v>
      </c>
      <c r="AQ2971" s="72">
        <v>187.02</v>
      </c>
      <c r="AR2971" s="72">
        <v>251.86</v>
      </c>
      <c r="AS2971" s="72">
        <v>438.88</v>
      </c>
      <c r="AT2971" s="95">
        <v>7486925</v>
      </c>
      <c r="AU2971" s="95">
        <v>9251232</v>
      </c>
      <c r="AV2971" s="95">
        <v>3336</v>
      </c>
      <c r="AW2971" s="95">
        <v>3061</v>
      </c>
      <c r="AX2971" s="72">
        <v>184.29</v>
      </c>
      <c r="AY2971" s="72">
        <v>275.27999999999997</v>
      </c>
      <c r="AZ2971" s="72">
        <v>459.57</v>
      </c>
      <c r="BA2971" s="95">
        <v>7707181</v>
      </c>
      <c r="BB2971" s="95">
        <v>10557509</v>
      </c>
      <c r="BC2971" s="95">
        <v>3485</v>
      </c>
      <c r="BD2971" s="95">
        <v>3196</v>
      </c>
      <c r="BE2971" s="72">
        <v>203.63</v>
      </c>
      <c r="BF2971" s="72">
        <v>303.75</v>
      </c>
      <c r="BG2971" s="72">
        <v>507.38</v>
      </c>
      <c r="BH2971" s="95">
        <v>8682118</v>
      </c>
      <c r="BI2971" s="95">
        <v>11842735</v>
      </c>
      <c r="BJ2971" s="95">
        <v>3553</v>
      </c>
      <c r="BK2971" s="95">
        <v>3249</v>
      </c>
      <c r="BL2971" s="72">
        <v>200.25</v>
      </c>
      <c r="BM2971" s="72">
        <v>320.8</v>
      </c>
      <c r="BN2971" s="72">
        <v>521.04999999999995</v>
      </c>
      <c r="BO2971" s="95">
        <v>8845427</v>
      </c>
      <c r="BP2971" s="95">
        <v>12946229</v>
      </c>
      <c r="BQ2971" s="95">
        <v>3681</v>
      </c>
      <c r="BR2971" s="95">
        <v>3363</v>
      </c>
      <c r="BS2971" s="72">
        <v>221.95</v>
      </c>
      <c r="BT2971" s="72">
        <v>337.1</v>
      </c>
      <c r="BU2971" s="72">
        <v>559.04999999999995</v>
      </c>
      <c r="BV2971" s="95">
        <v>10195551</v>
      </c>
      <c r="BW2971" s="95">
        <v>14210617.810000001</v>
      </c>
      <c r="BX2971" s="95">
        <v>3828</v>
      </c>
      <c r="BY2971" s="95">
        <v>3513</v>
      </c>
      <c r="BZ2971" s="95">
        <v>3205</v>
      </c>
      <c r="CA2971" s="95">
        <v>3346</v>
      </c>
      <c r="CB2971" s="95">
        <v>3406</v>
      </c>
      <c r="CC2971" s="95">
        <v>3530</v>
      </c>
      <c r="CD2971" s="95">
        <v>3674</v>
      </c>
      <c r="CE2971" s="72">
        <v>650.75523149000003</v>
      </c>
      <c r="CF2971" s="72">
        <v>676.59346364999999</v>
      </c>
      <c r="CG2971" s="72">
        <v>712.40329333</v>
      </c>
      <c r="CH2971" s="72">
        <v>716.50152150999998</v>
      </c>
      <c r="CI2971" s="72">
        <v>731.52548966999996</v>
      </c>
      <c r="CJ2971" s="96">
        <v>0.67441639919999996</v>
      </c>
      <c r="CK2971" s="96">
        <v>0.67924096919999999</v>
      </c>
      <c r="CL2971" s="96">
        <v>0.7122089479</v>
      </c>
      <c r="CM2971" s="96">
        <v>0.72721408730000003</v>
      </c>
      <c r="CN2971" s="96">
        <v>0.76422490789999997</v>
      </c>
      <c r="CO2971" s="96">
        <v>0.90479751360000005</v>
      </c>
      <c r="CP2971" s="96">
        <v>0.78632075310000005</v>
      </c>
      <c r="CQ2971" s="96">
        <v>0.99584056389999998</v>
      </c>
      <c r="CR2971" s="96">
        <v>0.78960495210000003</v>
      </c>
      <c r="CS2971" s="95">
        <v>10279</v>
      </c>
      <c r="CT2971" s="95">
        <v>10792</v>
      </c>
      <c r="CU2971" s="95">
        <v>11500</v>
      </c>
      <c r="CV2971" s="95">
        <v>11817</v>
      </c>
      <c r="CW2971" s="95">
        <v>12089</v>
      </c>
      <c r="CX2971" s="96">
        <v>0.90108028100000004</v>
      </c>
      <c r="CY2971" s="96">
        <v>0.92249729599999997</v>
      </c>
      <c r="CZ2971" s="96">
        <v>0.90451503899999997</v>
      </c>
      <c r="DA2971" s="96">
        <v>0.90114054300000002</v>
      </c>
      <c r="DB2971" s="96">
        <v>0.896000778</v>
      </c>
      <c r="DC2971">
        <v>2013</v>
      </c>
      <c r="DD2971" s="6">
        <v>3276.4</v>
      </c>
      <c r="DE2971" s="96">
        <v>4.4898758999999998E-3</v>
      </c>
      <c r="DF2971" s="72">
        <v>603.69000000000005</v>
      </c>
      <c r="DG2971" s="96">
        <v>1</v>
      </c>
      <c r="DH2971" s="72">
        <v>603.69000000000005</v>
      </c>
      <c r="DI2971" s="72">
        <v>647.46502092000003</v>
      </c>
      <c r="DJ2971" s="96">
        <v>1</v>
      </c>
      <c r="DK2971" s="72">
        <v>603.69000000000005</v>
      </c>
      <c r="DL2971" s="96">
        <v>1</v>
      </c>
      <c r="DM2971" s="72">
        <v>603.69000000000005</v>
      </c>
      <c r="DN2971" s="96">
        <v>1</v>
      </c>
      <c r="DO2971" s="96">
        <v>1.3774E-2</v>
      </c>
      <c r="DP2971" s="72">
        <v>8.32</v>
      </c>
      <c r="DQ2971" s="72">
        <v>595.37</v>
      </c>
      <c r="DR2971" t="s">
        <v>1823</v>
      </c>
      <c r="DT2971" t="s">
        <v>1783</v>
      </c>
    </row>
    <row r="2972" spans="1:124" x14ac:dyDescent="0.3">
      <c r="A2972" t="s">
        <v>1824</v>
      </c>
      <c r="B2972">
        <v>49480</v>
      </c>
      <c r="C2972" s="95">
        <v>922</v>
      </c>
      <c r="D2972" s="95">
        <v>3566834</v>
      </c>
      <c r="E2972" s="95">
        <v>890</v>
      </c>
      <c r="F2972" s="95">
        <v>2575565</v>
      </c>
      <c r="G2972" s="95">
        <v>206</v>
      </c>
      <c r="H2972" s="95">
        <v>415332</v>
      </c>
      <c r="I2972" s="95">
        <v>178</v>
      </c>
      <c r="J2972" s="95">
        <v>579192</v>
      </c>
      <c r="K2972" s="95">
        <v>891</v>
      </c>
      <c r="L2972" s="95">
        <v>3128271</v>
      </c>
      <c r="M2972" s="95">
        <v>854</v>
      </c>
      <c r="N2972" s="95">
        <v>2315376</v>
      </c>
      <c r="O2972" s="95">
        <v>200</v>
      </c>
      <c r="P2972" s="95">
        <v>844607</v>
      </c>
      <c r="Q2972" s="95">
        <v>173</v>
      </c>
      <c r="R2972" s="95">
        <v>503219</v>
      </c>
      <c r="S2972" s="95">
        <v>868</v>
      </c>
      <c r="T2972" s="95">
        <v>3523749</v>
      </c>
      <c r="U2972" s="95">
        <v>828</v>
      </c>
      <c r="V2972" s="95">
        <v>2718128</v>
      </c>
      <c r="W2972" s="95">
        <v>203</v>
      </c>
      <c r="X2972" s="95">
        <v>769023</v>
      </c>
      <c r="Y2972" s="95">
        <v>176</v>
      </c>
      <c r="Z2972" s="95">
        <v>657582</v>
      </c>
      <c r="AA2972" s="95">
        <v>884</v>
      </c>
      <c r="AB2972" s="95">
        <v>3016008</v>
      </c>
      <c r="AC2972" s="95">
        <v>840</v>
      </c>
      <c r="AD2972" s="95">
        <v>2921275</v>
      </c>
      <c r="AE2972" s="95">
        <v>196</v>
      </c>
      <c r="AF2972" s="95">
        <v>697447</v>
      </c>
      <c r="AG2972" s="95">
        <v>171</v>
      </c>
      <c r="AH2972" s="95">
        <v>632346</v>
      </c>
      <c r="AI2972" s="95">
        <v>923</v>
      </c>
      <c r="AJ2972" s="95">
        <v>3115690</v>
      </c>
      <c r="AK2972" s="95">
        <v>875</v>
      </c>
      <c r="AL2972" s="95">
        <v>3384630.79</v>
      </c>
      <c r="AM2972" s="95">
        <v>198</v>
      </c>
      <c r="AN2972" s="95">
        <v>849620</v>
      </c>
      <c r="AO2972" s="95">
        <v>177</v>
      </c>
      <c r="AP2972" s="95">
        <v>836513</v>
      </c>
      <c r="AQ2972" s="72">
        <v>294.19</v>
      </c>
      <c r="AR2972" s="72">
        <v>246.16</v>
      </c>
      <c r="AS2972" s="72">
        <v>540.35</v>
      </c>
      <c r="AT2972" s="95">
        <v>3982166</v>
      </c>
      <c r="AU2972" s="95">
        <v>3154757</v>
      </c>
      <c r="AV2972" s="95">
        <v>1128</v>
      </c>
      <c r="AW2972" s="95">
        <v>1068</v>
      </c>
      <c r="AX2972" s="72">
        <v>303.45999999999998</v>
      </c>
      <c r="AY2972" s="72">
        <v>228.71</v>
      </c>
      <c r="AZ2972" s="72">
        <v>532.16999999999996</v>
      </c>
      <c r="BA2972" s="95">
        <v>3972878</v>
      </c>
      <c r="BB2972" s="95">
        <v>2818595</v>
      </c>
      <c r="BC2972" s="95">
        <v>1091</v>
      </c>
      <c r="BD2972" s="95">
        <v>1027</v>
      </c>
      <c r="BE2972" s="72">
        <v>334.02</v>
      </c>
      <c r="BF2972" s="72">
        <v>280.19</v>
      </c>
      <c r="BG2972" s="72">
        <v>614.21</v>
      </c>
      <c r="BH2972" s="95">
        <v>4292772</v>
      </c>
      <c r="BI2972" s="95">
        <v>3375710</v>
      </c>
      <c r="BJ2972" s="95">
        <v>1071</v>
      </c>
      <c r="BK2972" s="95">
        <v>1004</v>
      </c>
      <c r="BL2972" s="72">
        <v>286.52999999999997</v>
      </c>
      <c r="BM2972" s="72">
        <v>292.91000000000003</v>
      </c>
      <c r="BN2972" s="72">
        <v>579.44000000000005</v>
      </c>
      <c r="BO2972" s="95">
        <v>3713455</v>
      </c>
      <c r="BP2972" s="95">
        <v>3553621</v>
      </c>
      <c r="BQ2972" s="95">
        <v>1080</v>
      </c>
      <c r="BR2972" s="95">
        <v>1011</v>
      </c>
      <c r="BS2972" s="72">
        <v>294.77</v>
      </c>
      <c r="BT2972" s="72">
        <v>334.37</v>
      </c>
      <c r="BU2972" s="72">
        <v>629.14</v>
      </c>
      <c r="BV2972" s="95">
        <v>3965310</v>
      </c>
      <c r="BW2972" s="95">
        <v>4221143.79</v>
      </c>
      <c r="BX2972" s="95">
        <v>1121</v>
      </c>
      <c r="BY2972" s="95">
        <v>1052</v>
      </c>
      <c r="BZ2972" s="95">
        <v>1099</v>
      </c>
      <c r="CA2972" s="95">
        <v>1060</v>
      </c>
      <c r="CB2972" s="95">
        <v>1039</v>
      </c>
      <c r="CC2972" s="95">
        <v>1047</v>
      </c>
      <c r="CD2972" s="95">
        <v>1087</v>
      </c>
      <c r="CE2972" s="72">
        <v>650.75523149000003</v>
      </c>
      <c r="CF2972" s="72">
        <v>676.59346364999999</v>
      </c>
      <c r="CG2972" s="72">
        <v>712.40329333</v>
      </c>
      <c r="CH2972" s="72">
        <v>716.50152150999998</v>
      </c>
      <c r="CI2972" s="72">
        <v>731.52548966999996</v>
      </c>
      <c r="CJ2972" s="96">
        <v>0.83034292139999999</v>
      </c>
      <c r="CK2972" s="96">
        <v>0.78654321770000002</v>
      </c>
      <c r="CL2972" s="96">
        <v>0.86216614349999998</v>
      </c>
      <c r="CM2972" s="96">
        <v>0.80870728479999998</v>
      </c>
      <c r="CN2972" s="96">
        <v>0.86003838399999999</v>
      </c>
      <c r="CO2972" s="96">
        <v>0.95223289690000001</v>
      </c>
      <c r="CP2972" s="96">
        <v>0.87117300080000004</v>
      </c>
      <c r="CQ2972" s="96">
        <v>0.99584056389999998</v>
      </c>
      <c r="CR2972" s="96">
        <v>0.87481159939999997</v>
      </c>
      <c r="CS2972" s="95">
        <v>1050</v>
      </c>
      <c r="CT2972" s="95">
        <v>1036</v>
      </c>
      <c r="CU2972" s="95">
        <v>1026</v>
      </c>
      <c r="CV2972" s="95">
        <v>1031</v>
      </c>
      <c r="CW2972" s="95">
        <v>1096</v>
      </c>
      <c r="CX2972" s="96">
        <v>0.98847251999999997</v>
      </c>
      <c r="CY2972" s="96">
        <v>0.98097820400000002</v>
      </c>
      <c r="CZ2972" s="96">
        <v>0.92664115400000002</v>
      </c>
      <c r="DA2972" s="96">
        <v>0.92614270799999998</v>
      </c>
      <c r="DB2972" s="96">
        <v>0.93884272400000002</v>
      </c>
      <c r="DC2972">
        <v>2013</v>
      </c>
      <c r="DD2972" s="6">
        <v>1032.4000000000001</v>
      </c>
      <c r="DE2972" s="96">
        <v>4.4943630000000004E-3</v>
      </c>
      <c r="DF2972" s="72">
        <v>668.83</v>
      </c>
      <c r="DG2972" s="96">
        <v>1</v>
      </c>
      <c r="DH2972" s="72">
        <v>668.83</v>
      </c>
      <c r="DI2972" s="72">
        <v>675.90156122999997</v>
      </c>
      <c r="DJ2972" s="96">
        <v>1</v>
      </c>
      <c r="DK2972" s="72">
        <v>668.83</v>
      </c>
      <c r="DL2972" s="96">
        <v>1</v>
      </c>
      <c r="DM2972" s="72">
        <v>668.83</v>
      </c>
      <c r="DN2972" s="96">
        <v>1</v>
      </c>
      <c r="DO2972" s="96">
        <v>1.3387E-2</v>
      </c>
      <c r="DP2972" s="72">
        <v>8.9499999999999993</v>
      </c>
      <c r="DQ2972" s="72">
        <v>659.88</v>
      </c>
      <c r="DR2972" t="s">
        <v>1824</v>
      </c>
      <c r="DT2972" t="s">
        <v>1783</v>
      </c>
    </row>
    <row r="2973" spans="1:124" x14ac:dyDescent="0.3">
      <c r="A2973" t="s">
        <v>1825</v>
      </c>
      <c r="B2973">
        <v>49490</v>
      </c>
      <c r="C2973" s="95">
        <v>1813</v>
      </c>
      <c r="D2973" s="95">
        <v>6989564</v>
      </c>
      <c r="E2973" s="95">
        <v>1687</v>
      </c>
      <c r="F2973" s="95">
        <v>5344624</v>
      </c>
      <c r="G2973" s="95">
        <v>297</v>
      </c>
      <c r="H2973" s="95">
        <v>1076565</v>
      </c>
      <c r="I2973" s="95">
        <v>259</v>
      </c>
      <c r="J2973" s="95">
        <v>759452</v>
      </c>
      <c r="K2973" s="95">
        <v>1866</v>
      </c>
      <c r="L2973" s="95">
        <v>6678408</v>
      </c>
      <c r="M2973" s="95">
        <v>1713</v>
      </c>
      <c r="N2973" s="95">
        <v>5313127</v>
      </c>
      <c r="O2973" s="95">
        <v>307</v>
      </c>
      <c r="P2973" s="95">
        <v>1250691</v>
      </c>
      <c r="Q2973" s="95">
        <v>266</v>
      </c>
      <c r="R2973" s="95">
        <v>947675</v>
      </c>
      <c r="S2973" s="95">
        <v>1915</v>
      </c>
      <c r="T2973" s="95">
        <v>8313510</v>
      </c>
      <c r="U2973" s="95">
        <v>1735</v>
      </c>
      <c r="V2973" s="95">
        <v>6323158</v>
      </c>
      <c r="W2973" s="95">
        <v>319</v>
      </c>
      <c r="X2973" s="95">
        <v>2071774</v>
      </c>
      <c r="Y2973" s="95">
        <v>280</v>
      </c>
      <c r="Z2973" s="95">
        <v>1190210</v>
      </c>
      <c r="AA2973" s="95">
        <v>1992</v>
      </c>
      <c r="AB2973" s="95">
        <v>8808948</v>
      </c>
      <c r="AC2973" s="95">
        <v>1785</v>
      </c>
      <c r="AD2973" s="95">
        <v>6772414</v>
      </c>
      <c r="AE2973" s="95">
        <v>310</v>
      </c>
      <c r="AF2973" s="95">
        <v>2114467</v>
      </c>
      <c r="AG2973" s="95">
        <v>266</v>
      </c>
      <c r="AH2973" s="95">
        <v>1319755</v>
      </c>
      <c r="AI2973" s="95">
        <v>2077</v>
      </c>
      <c r="AJ2973" s="95">
        <v>8427633</v>
      </c>
      <c r="AK2973" s="95">
        <v>1854</v>
      </c>
      <c r="AL2973" s="95">
        <v>6940858.8200000003</v>
      </c>
      <c r="AM2973" s="95">
        <v>309</v>
      </c>
      <c r="AN2973" s="95">
        <v>1769129</v>
      </c>
      <c r="AO2973" s="95">
        <v>270</v>
      </c>
      <c r="AP2973" s="95">
        <v>1177392</v>
      </c>
      <c r="AQ2973" s="72">
        <v>318.57</v>
      </c>
      <c r="AR2973" s="72">
        <v>261.39</v>
      </c>
      <c r="AS2973" s="72">
        <v>579.96</v>
      </c>
      <c r="AT2973" s="95">
        <v>8066129</v>
      </c>
      <c r="AU2973" s="95">
        <v>6104076</v>
      </c>
      <c r="AV2973" s="95">
        <v>2110</v>
      </c>
      <c r="AW2973" s="95">
        <v>1946</v>
      </c>
      <c r="AX2973" s="72">
        <v>304.08</v>
      </c>
      <c r="AY2973" s="72">
        <v>263.63</v>
      </c>
      <c r="AZ2973" s="72">
        <v>567.71</v>
      </c>
      <c r="BA2973" s="95">
        <v>7929099</v>
      </c>
      <c r="BB2973" s="95">
        <v>6260802</v>
      </c>
      <c r="BC2973" s="95">
        <v>2173</v>
      </c>
      <c r="BD2973" s="95">
        <v>1979</v>
      </c>
      <c r="BE2973" s="72">
        <v>387.39</v>
      </c>
      <c r="BF2973" s="72">
        <v>310.73</v>
      </c>
      <c r="BG2973" s="72">
        <v>698.12</v>
      </c>
      <c r="BH2973" s="95">
        <v>10385284</v>
      </c>
      <c r="BI2973" s="95">
        <v>7513368</v>
      </c>
      <c r="BJ2973" s="95">
        <v>2234</v>
      </c>
      <c r="BK2973" s="95">
        <v>2015</v>
      </c>
      <c r="BL2973" s="72">
        <v>395.43</v>
      </c>
      <c r="BM2973" s="72">
        <v>328.79</v>
      </c>
      <c r="BN2973" s="72">
        <v>724.22</v>
      </c>
      <c r="BO2973" s="95">
        <v>10923415</v>
      </c>
      <c r="BP2973" s="95">
        <v>8092169</v>
      </c>
      <c r="BQ2973" s="95">
        <v>2302</v>
      </c>
      <c r="BR2973" s="95">
        <v>2051</v>
      </c>
      <c r="BS2973" s="72">
        <v>356.13</v>
      </c>
      <c r="BT2973" s="72">
        <v>318.51</v>
      </c>
      <c r="BU2973" s="72">
        <v>674.64</v>
      </c>
      <c r="BV2973" s="95">
        <v>10196762</v>
      </c>
      <c r="BW2973" s="95">
        <v>8118250.8200000003</v>
      </c>
      <c r="BX2973" s="95">
        <v>2386</v>
      </c>
      <c r="BY2973" s="95">
        <v>2124</v>
      </c>
      <c r="BZ2973" s="95">
        <v>2032</v>
      </c>
      <c r="CA2973" s="95">
        <v>2080</v>
      </c>
      <c r="CB2973" s="95">
        <v>2128</v>
      </c>
      <c r="CC2973" s="95">
        <v>2183</v>
      </c>
      <c r="CD2973" s="95">
        <v>2258</v>
      </c>
      <c r="CE2973" s="72">
        <v>650.75523149000003</v>
      </c>
      <c r="CF2973" s="72">
        <v>676.59346364999999</v>
      </c>
      <c r="CG2973" s="72">
        <v>712.40329333</v>
      </c>
      <c r="CH2973" s="72">
        <v>716.50152150999998</v>
      </c>
      <c r="CI2973" s="72">
        <v>731.52548966999996</v>
      </c>
      <c r="CJ2973" s="96">
        <v>0.89121066100000002</v>
      </c>
      <c r="CK2973" s="96">
        <v>0.83907106779999996</v>
      </c>
      <c r="CL2973" s="96">
        <v>0.97995055119999996</v>
      </c>
      <c r="CM2973" s="96">
        <v>1.0107724522999999</v>
      </c>
      <c r="CN2973" s="96">
        <v>0.92223717360000002</v>
      </c>
      <c r="CO2973" s="96">
        <v>0.95842261480000002</v>
      </c>
      <c r="CP2973" s="96">
        <v>0.96893412860000006</v>
      </c>
      <c r="CQ2973" s="96">
        <v>0.99584056389999998</v>
      </c>
      <c r="CR2973" s="96">
        <v>0.97298104279999997</v>
      </c>
      <c r="CS2973" s="95">
        <v>1891</v>
      </c>
      <c r="CT2973" s="95">
        <v>1964</v>
      </c>
      <c r="CU2973" s="95">
        <v>1985</v>
      </c>
      <c r="CV2973" s="95">
        <v>2056</v>
      </c>
      <c r="CW2973" s="95">
        <v>2125</v>
      </c>
      <c r="CX2973" s="96">
        <v>0.971088689</v>
      </c>
      <c r="CY2973" s="96">
        <v>0.973691364</v>
      </c>
      <c r="CZ2973" s="96">
        <v>0.95204376000000002</v>
      </c>
      <c r="DA2973" s="96">
        <v>0.96249214900000002</v>
      </c>
      <c r="DB2973" s="96">
        <v>0.935060589</v>
      </c>
      <c r="DC2973">
        <v>2013</v>
      </c>
      <c r="DD2973" s="6">
        <v>2023</v>
      </c>
      <c r="DE2973" s="96">
        <v>3.0356376000000001E-3</v>
      </c>
      <c r="DF2973" s="72">
        <v>744.97</v>
      </c>
      <c r="DG2973" s="96">
        <v>1</v>
      </c>
      <c r="DH2973" s="72">
        <v>744.97</v>
      </c>
      <c r="DI2973" s="72">
        <v>647.14220183999998</v>
      </c>
      <c r="DJ2973" s="96">
        <v>1</v>
      </c>
      <c r="DK2973" s="72">
        <v>744.97</v>
      </c>
      <c r="DL2973" s="96">
        <v>1</v>
      </c>
      <c r="DM2973" s="72">
        <v>744.97</v>
      </c>
      <c r="DN2973" s="96">
        <v>1</v>
      </c>
      <c r="DO2973" s="96">
        <v>8.5079999999999999E-3</v>
      </c>
      <c r="DP2973" s="72">
        <v>6.34</v>
      </c>
      <c r="DQ2973" s="72">
        <v>738.63</v>
      </c>
      <c r="DR2973" t="s">
        <v>1825</v>
      </c>
      <c r="DT2973" t="s">
        <v>1783</v>
      </c>
    </row>
    <row r="2974" spans="1:124" x14ac:dyDescent="0.3">
      <c r="A2974" t="s">
        <v>1826</v>
      </c>
      <c r="B2974">
        <v>49500</v>
      </c>
      <c r="C2974" s="95">
        <v>1758</v>
      </c>
      <c r="D2974" s="95">
        <v>5593835</v>
      </c>
      <c r="E2974" s="95">
        <v>1674</v>
      </c>
      <c r="F2974" s="95">
        <v>4893237</v>
      </c>
      <c r="G2974" s="95">
        <v>312</v>
      </c>
      <c r="H2974" s="95">
        <v>759747</v>
      </c>
      <c r="I2974" s="95">
        <v>259</v>
      </c>
      <c r="J2974" s="95">
        <v>803387</v>
      </c>
      <c r="K2974" s="95">
        <v>1637</v>
      </c>
      <c r="L2974" s="95">
        <v>5724241</v>
      </c>
      <c r="M2974" s="95">
        <v>1545</v>
      </c>
      <c r="N2974" s="95">
        <v>4738730</v>
      </c>
      <c r="O2974" s="95">
        <v>306</v>
      </c>
      <c r="P2974" s="95">
        <v>1094684</v>
      </c>
      <c r="Q2974" s="95">
        <v>252</v>
      </c>
      <c r="R2974" s="95">
        <v>838925</v>
      </c>
      <c r="S2974" s="95">
        <v>1644</v>
      </c>
      <c r="T2974" s="95">
        <v>5657364</v>
      </c>
      <c r="U2974" s="95">
        <v>1537</v>
      </c>
      <c r="V2974" s="95">
        <v>5244952</v>
      </c>
      <c r="W2974" s="95">
        <v>306</v>
      </c>
      <c r="X2974" s="95">
        <v>826175</v>
      </c>
      <c r="Y2974" s="95">
        <v>252</v>
      </c>
      <c r="Z2974" s="95">
        <v>1023914</v>
      </c>
      <c r="AA2974" s="95">
        <v>1672</v>
      </c>
      <c r="AB2974" s="95">
        <v>5770868</v>
      </c>
      <c r="AC2974" s="95">
        <v>1557</v>
      </c>
      <c r="AD2974" s="95">
        <v>5678621</v>
      </c>
      <c r="AE2974" s="95">
        <v>297</v>
      </c>
      <c r="AF2974" s="95">
        <v>1217506</v>
      </c>
      <c r="AG2974" s="95">
        <v>248</v>
      </c>
      <c r="AH2974" s="95">
        <v>1033722</v>
      </c>
      <c r="AI2974" s="95">
        <v>1701</v>
      </c>
      <c r="AJ2974" s="95">
        <v>6848988</v>
      </c>
      <c r="AK2974" s="95">
        <v>1588</v>
      </c>
      <c r="AL2974" s="95">
        <v>6080816</v>
      </c>
      <c r="AM2974" s="95">
        <v>298</v>
      </c>
      <c r="AN2974" s="95">
        <v>1037729</v>
      </c>
      <c r="AO2974" s="95">
        <v>254</v>
      </c>
      <c r="AP2974" s="95">
        <v>1033764</v>
      </c>
      <c r="AQ2974" s="72">
        <v>255.78</v>
      </c>
      <c r="AR2974" s="72">
        <v>245.59</v>
      </c>
      <c r="AS2974" s="72">
        <v>501.37</v>
      </c>
      <c r="AT2974" s="95">
        <v>6353582</v>
      </c>
      <c r="AU2974" s="95">
        <v>5696624</v>
      </c>
      <c r="AV2974" s="95">
        <v>2070</v>
      </c>
      <c r="AW2974" s="95">
        <v>1933</v>
      </c>
      <c r="AX2974" s="72">
        <v>292.45999999999998</v>
      </c>
      <c r="AY2974" s="72">
        <v>258.66000000000003</v>
      </c>
      <c r="AZ2974" s="72">
        <v>551.12</v>
      </c>
      <c r="BA2974" s="95">
        <v>6818925</v>
      </c>
      <c r="BB2974" s="95">
        <v>5577655</v>
      </c>
      <c r="BC2974" s="95">
        <v>1943</v>
      </c>
      <c r="BD2974" s="95">
        <v>1797</v>
      </c>
      <c r="BE2974" s="72">
        <v>277.07</v>
      </c>
      <c r="BF2974" s="72">
        <v>292.01</v>
      </c>
      <c r="BG2974" s="72">
        <v>569.08000000000004</v>
      </c>
      <c r="BH2974" s="95">
        <v>6483539</v>
      </c>
      <c r="BI2974" s="95">
        <v>6268866</v>
      </c>
      <c r="BJ2974" s="95">
        <v>1950</v>
      </c>
      <c r="BK2974" s="95">
        <v>1789</v>
      </c>
      <c r="BL2974" s="72">
        <v>295.77</v>
      </c>
      <c r="BM2974" s="72">
        <v>309.89999999999998</v>
      </c>
      <c r="BN2974" s="72">
        <v>605.66999999999996</v>
      </c>
      <c r="BO2974" s="95">
        <v>6988374</v>
      </c>
      <c r="BP2974" s="95">
        <v>6712343</v>
      </c>
      <c r="BQ2974" s="95">
        <v>1969</v>
      </c>
      <c r="BR2974" s="95">
        <v>1805</v>
      </c>
      <c r="BS2974" s="72">
        <v>328.78</v>
      </c>
      <c r="BT2974" s="72">
        <v>321.87</v>
      </c>
      <c r="BU2974" s="72">
        <v>650.65</v>
      </c>
      <c r="BV2974" s="95">
        <v>7886717</v>
      </c>
      <c r="BW2974" s="95">
        <v>7114580</v>
      </c>
      <c r="BX2974" s="95">
        <v>1999</v>
      </c>
      <c r="BY2974" s="95">
        <v>1842</v>
      </c>
      <c r="BZ2974" s="95">
        <v>2005</v>
      </c>
      <c r="CA2974" s="95">
        <v>1873</v>
      </c>
      <c r="CB2974" s="95">
        <v>1872</v>
      </c>
      <c r="CC2974" s="95">
        <v>1891</v>
      </c>
      <c r="CD2974" s="95">
        <v>1922</v>
      </c>
      <c r="CE2974" s="72">
        <v>650.75523149000003</v>
      </c>
      <c r="CF2974" s="72">
        <v>676.59346364999999</v>
      </c>
      <c r="CG2974" s="72">
        <v>712.40329333</v>
      </c>
      <c r="CH2974" s="72">
        <v>716.50152150999998</v>
      </c>
      <c r="CI2974" s="72">
        <v>731.52548966999996</v>
      </c>
      <c r="CJ2974" s="96">
        <v>0.77044328760000003</v>
      </c>
      <c r="CK2974" s="96">
        <v>0.81455117379999997</v>
      </c>
      <c r="CL2974" s="96">
        <v>0.79881719429999998</v>
      </c>
      <c r="CM2974" s="96">
        <v>0.84531572060000004</v>
      </c>
      <c r="CN2974" s="96">
        <v>0.88944269090000005</v>
      </c>
      <c r="CO2974" s="96">
        <v>0.96013233310000001</v>
      </c>
      <c r="CP2974" s="96">
        <v>0.85791716939999996</v>
      </c>
      <c r="CQ2974" s="96">
        <v>0.99584056389999998</v>
      </c>
      <c r="CR2974" s="96">
        <v>0.86150040269999995</v>
      </c>
      <c r="CS2974" s="95">
        <v>1924</v>
      </c>
      <c r="CT2974" s="95">
        <v>1801</v>
      </c>
      <c r="CU2974" s="95">
        <v>1815</v>
      </c>
      <c r="CV2974" s="95">
        <v>1829</v>
      </c>
      <c r="CW2974" s="95">
        <v>1855</v>
      </c>
      <c r="CX2974" s="96">
        <v>0.98835862600000002</v>
      </c>
      <c r="CY2974" s="96">
        <v>0.97306878399999996</v>
      </c>
      <c r="CZ2974" s="96">
        <v>0.97130432</v>
      </c>
      <c r="DA2974" s="96">
        <v>0.93814302000000005</v>
      </c>
      <c r="DB2974" s="96">
        <v>0.92904627500000003</v>
      </c>
      <c r="DC2974">
        <v>2013</v>
      </c>
      <c r="DD2974" s="6">
        <v>1833.2</v>
      </c>
      <c r="DE2974" s="96">
        <v>4.1967819999999996E-3</v>
      </c>
      <c r="DF2974" s="72">
        <v>658.85</v>
      </c>
      <c r="DG2974" s="96">
        <v>1</v>
      </c>
      <c r="DH2974" s="72">
        <v>658.85</v>
      </c>
      <c r="DI2974" s="72">
        <v>675.90156122999997</v>
      </c>
      <c r="DJ2974" s="96">
        <v>1</v>
      </c>
      <c r="DK2974" s="72">
        <v>658.85</v>
      </c>
      <c r="DL2974" s="96">
        <v>1</v>
      </c>
      <c r="DM2974" s="72">
        <v>658.85</v>
      </c>
      <c r="DN2974" s="96">
        <v>1</v>
      </c>
      <c r="DO2974" s="96">
        <v>1.0333E-2</v>
      </c>
      <c r="DP2974" s="72">
        <v>6.81</v>
      </c>
      <c r="DQ2974" s="72">
        <v>652.04</v>
      </c>
      <c r="DR2974" t="s">
        <v>1826</v>
      </c>
      <c r="DT2974" t="s">
        <v>1783</v>
      </c>
    </row>
    <row r="2975" spans="1:124" x14ac:dyDescent="0.3">
      <c r="A2975" t="s">
        <v>1102</v>
      </c>
      <c r="B2975">
        <v>49510</v>
      </c>
      <c r="C2975" s="95">
        <v>3538</v>
      </c>
      <c r="D2975" s="95">
        <v>9357261</v>
      </c>
      <c r="E2975" s="95">
        <v>3446</v>
      </c>
      <c r="F2975" s="95">
        <v>9781841</v>
      </c>
      <c r="G2975" s="95">
        <v>251</v>
      </c>
      <c r="H2975" s="95">
        <v>989141</v>
      </c>
      <c r="I2975" s="95">
        <v>228</v>
      </c>
      <c r="J2975" s="95">
        <v>766645</v>
      </c>
      <c r="K2975" s="95">
        <v>3508</v>
      </c>
      <c r="L2975" s="95">
        <v>10199974</v>
      </c>
      <c r="M2975" s="95">
        <v>3399</v>
      </c>
      <c r="N2975" s="95">
        <v>10166402</v>
      </c>
      <c r="O2975" s="95">
        <v>255</v>
      </c>
      <c r="P2975" s="95">
        <v>969158</v>
      </c>
      <c r="Q2975" s="95">
        <v>230</v>
      </c>
      <c r="R2975" s="95">
        <v>763369</v>
      </c>
      <c r="S2975" s="95">
        <v>3435</v>
      </c>
      <c r="T2975" s="95">
        <v>9962828</v>
      </c>
      <c r="U2975" s="95">
        <v>3322</v>
      </c>
      <c r="V2975" s="95">
        <v>10357609</v>
      </c>
      <c r="W2975" s="95">
        <v>253</v>
      </c>
      <c r="X2975" s="95">
        <v>895806</v>
      </c>
      <c r="Y2975" s="95">
        <v>224</v>
      </c>
      <c r="Z2975" s="95">
        <v>811464</v>
      </c>
      <c r="AA2975" s="95">
        <v>3428</v>
      </c>
      <c r="AB2975" s="95">
        <v>9167870</v>
      </c>
      <c r="AC2975" s="95">
        <v>3307</v>
      </c>
      <c r="AD2975" s="95">
        <v>11156524</v>
      </c>
      <c r="AE2975" s="95">
        <v>239</v>
      </c>
      <c r="AF2975" s="95">
        <v>1035526</v>
      </c>
      <c r="AG2975" s="95">
        <v>211</v>
      </c>
      <c r="AH2975" s="95">
        <v>830413</v>
      </c>
      <c r="AI2975" s="95">
        <v>3421</v>
      </c>
      <c r="AJ2975" s="95">
        <v>9510392.6699999999</v>
      </c>
      <c r="AK2975" s="95">
        <v>3295</v>
      </c>
      <c r="AL2975" s="95">
        <v>11656655.609999999</v>
      </c>
      <c r="AM2975" s="95">
        <v>250</v>
      </c>
      <c r="AN2975" s="95">
        <v>584178</v>
      </c>
      <c r="AO2975" s="95">
        <v>226</v>
      </c>
      <c r="AP2975" s="95">
        <v>905839</v>
      </c>
      <c r="AQ2975" s="72">
        <v>227.55</v>
      </c>
      <c r="AR2975" s="72">
        <v>239.26</v>
      </c>
      <c r="AS2975" s="72">
        <v>466.81</v>
      </c>
      <c r="AT2975" s="95">
        <v>10346402</v>
      </c>
      <c r="AU2975" s="95">
        <v>10548486</v>
      </c>
      <c r="AV2975" s="95">
        <v>3789</v>
      </c>
      <c r="AW2975" s="95">
        <v>3674</v>
      </c>
      <c r="AX2975" s="72">
        <v>247.35</v>
      </c>
      <c r="AY2975" s="72">
        <v>250.98</v>
      </c>
      <c r="AZ2975" s="72">
        <v>498.33</v>
      </c>
      <c r="BA2975" s="95">
        <v>11169132</v>
      </c>
      <c r="BB2975" s="95">
        <v>10929771</v>
      </c>
      <c r="BC2975" s="95">
        <v>3763</v>
      </c>
      <c r="BD2975" s="95">
        <v>3629</v>
      </c>
      <c r="BE2975" s="72">
        <v>245.36</v>
      </c>
      <c r="BF2975" s="72">
        <v>262.48</v>
      </c>
      <c r="BG2975" s="72">
        <v>507.84</v>
      </c>
      <c r="BH2975" s="95">
        <v>10858634</v>
      </c>
      <c r="BI2975" s="95">
        <v>11169073</v>
      </c>
      <c r="BJ2975" s="95">
        <v>3688</v>
      </c>
      <c r="BK2975" s="95">
        <v>3546</v>
      </c>
      <c r="BL2975" s="72">
        <v>231.87</v>
      </c>
      <c r="BM2975" s="72">
        <v>283.94</v>
      </c>
      <c r="BN2975" s="72">
        <v>515.80999999999995</v>
      </c>
      <c r="BO2975" s="95">
        <v>10203396</v>
      </c>
      <c r="BP2975" s="95">
        <v>11986937</v>
      </c>
      <c r="BQ2975" s="95">
        <v>3667</v>
      </c>
      <c r="BR2975" s="95">
        <v>3518</v>
      </c>
      <c r="BS2975" s="72">
        <v>229.15</v>
      </c>
      <c r="BT2975" s="72">
        <v>297.32</v>
      </c>
      <c r="BU2975" s="72">
        <v>526.47</v>
      </c>
      <c r="BV2975" s="95">
        <v>10094570.67</v>
      </c>
      <c r="BW2975" s="95">
        <v>12562494.609999999</v>
      </c>
      <c r="BX2975" s="95">
        <v>3671</v>
      </c>
      <c r="BY2975" s="95">
        <v>3521</v>
      </c>
      <c r="BZ2975" s="95">
        <v>3734</v>
      </c>
      <c r="CA2975" s="95">
        <v>3698</v>
      </c>
      <c r="CB2975" s="95">
        <v>3620</v>
      </c>
      <c r="CC2975" s="95">
        <v>3596</v>
      </c>
      <c r="CD2975" s="95">
        <v>3598</v>
      </c>
      <c r="CE2975" s="72">
        <v>650.75523149000003</v>
      </c>
      <c r="CF2975" s="72">
        <v>676.59346364999999</v>
      </c>
      <c r="CG2975" s="72">
        <v>712.40329333</v>
      </c>
      <c r="CH2975" s="72">
        <v>716.50152150999998</v>
      </c>
      <c r="CI2975" s="72">
        <v>731.52548966999996</v>
      </c>
      <c r="CJ2975" s="96">
        <v>0.71733576219999995</v>
      </c>
      <c r="CK2975" s="96">
        <v>0.7365279548</v>
      </c>
      <c r="CL2975" s="96">
        <v>0.71285464949999999</v>
      </c>
      <c r="CM2975" s="96">
        <v>0.71990077409999997</v>
      </c>
      <c r="CN2975" s="96">
        <v>0.71968784060000002</v>
      </c>
      <c r="CO2975" s="96">
        <v>0.95111173419999995</v>
      </c>
      <c r="CP2975" s="96">
        <v>0.7583350834</v>
      </c>
      <c r="CQ2975" s="96">
        <v>0.99584056389999998</v>
      </c>
      <c r="CR2975" s="96">
        <v>0.7615023957</v>
      </c>
      <c r="CS2975" s="95">
        <v>3377</v>
      </c>
      <c r="CT2975" s="95">
        <v>3366</v>
      </c>
      <c r="CU2975" s="95">
        <v>3279</v>
      </c>
      <c r="CV2975" s="95">
        <v>3272</v>
      </c>
      <c r="CW2975" s="95">
        <v>3237</v>
      </c>
      <c r="CX2975" s="96">
        <v>0.94429979500000005</v>
      </c>
      <c r="CY2975" s="96">
        <v>0.96583249500000001</v>
      </c>
      <c r="CZ2975" s="96">
        <v>0.95724003199999996</v>
      </c>
      <c r="DA2975" s="96">
        <v>0.93555986000000002</v>
      </c>
      <c r="DB2975" s="96">
        <v>0.95242309700000005</v>
      </c>
      <c r="DC2975">
        <v>2013</v>
      </c>
      <c r="DD2975" s="6">
        <v>3577.6</v>
      </c>
      <c r="DE2975" s="96">
        <v>5.4942936000000001E-3</v>
      </c>
      <c r="DF2975" s="72">
        <v>581.61</v>
      </c>
      <c r="DG2975" s="96">
        <v>1</v>
      </c>
      <c r="DH2975" s="72">
        <v>581.61</v>
      </c>
      <c r="DI2975" s="72">
        <v>647.14220183999998</v>
      </c>
      <c r="DJ2975" s="96">
        <v>1</v>
      </c>
      <c r="DK2975" s="72">
        <v>581.61</v>
      </c>
      <c r="DL2975" s="96">
        <v>1</v>
      </c>
      <c r="DM2975" s="72">
        <v>581.61</v>
      </c>
      <c r="DN2975" s="96">
        <v>1</v>
      </c>
      <c r="DO2975" s="96">
        <v>1.6197E-2</v>
      </c>
      <c r="DP2975" s="72">
        <v>9.42</v>
      </c>
      <c r="DQ2975" s="72">
        <v>572.19000000000005</v>
      </c>
      <c r="DR2975" t="s">
        <v>1102</v>
      </c>
      <c r="DT2975" t="s">
        <v>1783</v>
      </c>
    </row>
    <row r="2976" spans="1:124" x14ac:dyDescent="0.3">
      <c r="A2976" t="s">
        <v>41</v>
      </c>
      <c r="B2976">
        <v>49520</v>
      </c>
      <c r="C2976" s="95">
        <v>2932</v>
      </c>
      <c r="D2976" s="95">
        <v>13754984</v>
      </c>
      <c r="E2976" s="95">
        <v>2878</v>
      </c>
      <c r="F2976" s="95">
        <v>10327448</v>
      </c>
      <c r="G2976" s="95">
        <v>1732</v>
      </c>
      <c r="H2976" s="95">
        <v>4246639</v>
      </c>
      <c r="I2976" s="95">
        <v>1606</v>
      </c>
      <c r="J2976" s="95">
        <v>4040422</v>
      </c>
      <c r="K2976" s="95">
        <v>2831</v>
      </c>
      <c r="L2976" s="95">
        <v>13933935</v>
      </c>
      <c r="M2976" s="95">
        <v>2758</v>
      </c>
      <c r="N2976" s="95">
        <v>10557050</v>
      </c>
      <c r="O2976" s="95">
        <v>1716</v>
      </c>
      <c r="P2976" s="95">
        <v>3863560</v>
      </c>
      <c r="Q2976" s="95">
        <v>1578</v>
      </c>
      <c r="R2976" s="95">
        <v>4270848</v>
      </c>
      <c r="S2976" s="95">
        <v>2768</v>
      </c>
      <c r="T2976" s="95">
        <v>15113752</v>
      </c>
      <c r="U2976" s="95">
        <v>2688</v>
      </c>
      <c r="V2976" s="95">
        <v>10407204</v>
      </c>
      <c r="W2976" s="95">
        <v>1676</v>
      </c>
      <c r="X2976" s="95">
        <v>4272029</v>
      </c>
      <c r="Y2976" s="95">
        <v>1530</v>
      </c>
      <c r="Z2976" s="95">
        <v>4573425</v>
      </c>
      <c r="AA2976" s="95">
        <v>2698</v>
      </c>
      <c r="AB2976" s="95">
        <v>13472386</v>
      </c>
      <c r="AC2976" s="95">
        <v>2598</v>
      </c>
      <c r="AD2976" s="95">
        <v>10158823</v>
      </c>
      <c r="AE2976" s="95">
        <v>1594</v>
      </c>
      <c r="AF2976" s="95">
        <v>3962455</v>
      </c>
      <c r="AG2976" s="95">
        <v>1451</v>
      </c>
      <c r="AH2976" s="95">
        <v>4603552</v>
      </c>
      <c r="AI2976" s="95">
        <v>2645</v>
      </c>
      <c r="AJ2976" s="95">
        <v>13315837.67</v>
      </c>
      <c r="AK2976" s="95">
        <v>2531</v>
      </c>
      <c r="AL2976" s="95">
        <v>10483727.09</v>
      </c>
      <c r="AM2976" s="95">
        <v>1573</v>
      </c>
      <c r="AN2976" s="95">
        <v>3696659.72</v>
      </c>
      <c r="AO2976" s="95">
        <v>1427</v>
      </c>
      <c r="AP2976" s="95">
        <v>4260728.55</v>
      </c>
      <c r="AQ2976" s="72">
        <v>321.64</v>
      </c>
      <c r="AR2976" s="72">
        <v>267.02</v>
      </c>
      <c r="AS2976" s="72">
        <v>588.66</v>
      </c>
      <c r="AT2976" s="95">
        <v>18001623</v>
      </c>
      <c r="AU2976" s="95">
        <v>14367870</v>
      </c>
      <c r="AV2976" s="95">
        <v>4664</v>
      </c>
      <c r="AW2976" s="95">
        <v>4484</v>
      </c>
      <c r="AX2976" s="72">
        <v>326.18</v>
      </c>
      <c r="AY2976" s="72">
        <v>284.98</v>
      </c>
      <c r="AZ2976" s="72">
        <v>611.16</v>
      </c>
      <c r="BA2976" s="95">
        <v>17797495</v>
      </c>
      <c r="BB2976" s="95">
        <v>14827898</v>
      </c>
      <c r="BC2976" s="95">
        <v>4547</v>
      </c>
      <c r="BD2976" s="95">
        <v>4336</v>
      </c>
      <c r="BE2976" s="72">
        <v>363.52</v>
      </c>
      <c r="BF2976" s="72">
        <v>295.97000000000003</v>
      </c>
      <c r="BG2976" s="72">
        <v>659.49</v>
      </c>
      <c r="BH2976" s="95">
        <v>19385781</v>
      </c>
      <c r="BI2976" s="95">
        <v>14980629</v>
      </c>
      <c r="BJ2976" s="95">
        <v>4444</v>
      </c>
      <c r="BK2976" s="95">
        <v>4218</v>
      </c>
      <c r="BL2976" s="72">
        <v>338.51</v>
      </c>
      <c r="BM2976" s="72">
        <v>303.83</v>
      </c>
      <c r="BN2976" s="72">
        <v>642.34</v>
      </c>
      <c r="BO2976" s="95">
        <v>17434841</v>
      </c>
      <c r="BP2976" s="95">
        <v>14762375</v>
      </c>
      <c r="BQ2976" s="95">
        <v>4292</v>
      </c>
      <c r="BR2976" s="95">
        <v>4049</v>
      </c>
      <c r="BS2976" s="72">
        <v>336.11</v>
      </c>
      <c r="BT2976" s="72">
        <v>310.44</v>
      </c>
      <c r="BU2976" s="72">
        <v>646.54999999999995</v>
      </c>
      <c r="BV2976" s="95">
        <v>17012497.390000001</v>
      </c>
      <c r="BW2976" s="95">
        <v>14744455.640000001</v>
      </c>
      <c r="BX2976" s="95">
        <v>4218</v>
      </c>
      <c r="BY2976" s="95">
        <v>3958</v>
      </c>
      <c r="BZ2976" s="95">
        <v>4578</v>
      </c>
      <c r="CA2976" s="95">
        <v>4445</v>
      </c>
      <c r="CB2976" s="95">
        <v>4335</v>
      </c>
      <c r="CC2976" s="95">
        <v>4177</v>
      </c>
      <c r="CD2976" s="95">
        <v>4091</v>
      </c>
      <c r="CE2976" s="72">
        <v>650.75523149000003</v>
      </c>
      <c r="CF2976" s="72">
        <v>676.59346364999999</v>
      </c>
      <c r="CG2976" s="72">
        <v>712.40329333</v>
      </c>
      <c r="CH2976" s="72">
        <v>716.50152150999998</v>
      </c>
      <c r="CI2976" s="72">
        <v>731.52548966999996</v>
      </c>
      <c r="CJ2976" s="96">
        <v>0.90457974289999998</v>
      </c>
      <c r="CK2976" s="96">
        <v>0.90328983770000004</v>
      </c>
      <c r="CL2976" s="96">
        <v>0.92572564749999997</v>
      </c>
      <c r="CM2976" s="96">
        <v>0.89649495599999995</v>
      </c>
      <c r="CN2976" s="96">
        <v>0.88383796479999999</v>
      </c>
      <c r="CO2976" s="96">
        <v>1.0083903529</v>
      </c>
      <c r="CP2976" s="96">
        <v>0.89527396530000003</v>
      </c>
      <c r="CQ2976" s="96">
        <v>0.99584056389999998</v>
      </c>
      <c r="CR2976" s="96">
        <v>0.89901322549999996</v>
      </c>
      <c r="CS2976" s="95">
        <v>4645</v>
      </c>
      <c r="CT2976" s="95">
        <v>4529</v>
      </c>
      <c r="CU2976" s="95">
        <v>4412</v>
      </c>
      <c r="CV2976" s="95">
        <v>4251</v>
      </c>
      <c r="CW2976" s="95">
        <v>4060</v>
      </c>
      <c r="CX2976" s="96">
        <v>0.97297640799999996</v>
      </c>
      <c r="CY2976" s="96">
        <v>1.002213606</v>
      </c>
      <c r="CZ2976" s="96">
        <v>1.0133388889999999</v>
      </c>
      <c r="DA2976" s="96">
        <v>1.0221323470000001</v>
      </c>
      <c r="DB2976" s="96">
        <v>1.0360312650000001</v>
      </c>
      <c r="DC2976">
        <v>2013</v>
      </c>
      <c r="DD2976" s="6">
        <v>4209</v>
      </c>
      <c r="DE2976" s="96">
        <v>3.7916337999999998E-3</v>
      </c>
      <c r="DF2976" s="72">
        <v>687.82</v>
      </c>
      <c r="DG2976" s="96">
        <v>1</v>
      </c>
      <c r="DH2976" s="72">
        <v>687.82</v>
      </c>
      <c r="DI2976" s="72">
        <v>647.14220183999998</v>
      </c>
      <c r="DJ2976" s="96">
        <v>1</v>
      </c>
      <c r="DK2976" s="72">
        <v>687.82</v>
      </c>
      <c r="DL2976" s="96">
        <v>1</v>
      </c>
      <c r="DM2976" s="72">
        <v>687.82</v>
      </c>
      <c r="DN2976" s="96">
        <v>1</v>
      </c>
      <c r="DO2976" s="96">
        <v>8.7659999999999995E-3</v>
      </c>
      <c r="DP2976" s="72">
        <v>6.03</v>
      </c>
      <c r="DQ2976" s="72">
        <v>681.79</v>
      </c>
      <c r="DR2976" t="s">
        <v>41</v>
      </c>
      <c r="DT2976" t="s">
        <v>1783</v>
      </c>
    </row>
    <row r="2977" spans="1:124" x14ac:dyDescent="0.3">
      <c r="A2977" t="s">
        <v>1827</v>
      </c>
      <c r="B2977">
        <v>49522</v>
      </c>
      <c r="C2977" s="95">
        <v>2520</v>
      </c>
      <c r="D2977" s="95">
        <v>8045965</v>
      </c>
      <c r="E2977" s="95">
        <v>2421</v>
      </c>
      <c r="F2977" s="95">
        <v>7640794</v>
      </c>
      <c r="G2977" s="95">
        <v>308</v>
      </c>
      <c r="H2977" s="95">
        <v>463513</v>
      </c>
      <c r="I2977" s="95">
        <v>272</v>
      </c>
      <c r="J2977" s="95">
        <v>730236</v>
      </c>
      <c r="K2977" s="95">
        <v>2463</v>
      </c>
      <c r="L2977" s="95">
        <v>7090072</v>
      </c>
      <c r="M2977" s="95">
        <v>2350</v>
      </c>
      <c r="N2977" s="95">
        <v>6459237</v>
      </c>
      <c r="O2977" s="95">
        <v>298</v>
      </c>
      <c r="P2977" s="95">
        <v>1186830</v>
      </c>
      <c r="Q2977" s="95">
        <v>256</v>
      </c>
      <c r="R2977" s="95">
        <v>679260</v>
      </c>
      <c r="S2977" s="95">
        <v>2408</v>
      </c>
      <c r="T2977" s="95">
        <v>7160708</v>
      </c>
      <c r="U2977" s="95">
        <v>2287</v>
      </c>
      <c r="V2977" s="95">
        <v>6556400</v>
      </c>
      <c r="W2977" s="95">
        <v>290</v>
      </c>
      <c r="X2977" s="95">
        <v>799168</v>
      </c>
      <c r="Y2977" s="95">
        <v>253</v>
      </c>
      <c r="Z2977" s="95">
        <v>684361</v>
      </c>
      <c r="AA2977" s="95">
        <v>2332</v>
      </c>
      <c r="AB2977" s="95">
        <v>6988606</v>
      </c>
      <c r="AC2977" s="95">
        <v>2197</v>
      </c>
      <c r="AD2977" s="95">
        <v>6582771</v>
      </c>
      <c r="AE2977" s="95">
        <v>288</v>
      </c>
      <c r="AF2977" s="95">
        <v>878737</v>
      </c>
      <c r="AG2977" s="95">
        <v>253</v>
      </c>
      <c r="AH2977" s="95">
        <v>762328</v>
      </c>
      <c r="AI2977" s="95">
        <v>2398</v>
      </c>
      <c r="AJ2977" s="95">
        <v>7257916</v>
      </c>
      <c r="AK2977" s="95">
        <v>2248</v>
      </c>
      <c r="AL2977" s="95">
        <v>7301011.0199999996</v>
      </c>
      <c r="AM2977" s="95">
        <v>285</v>
      </c>
      <c r="AN2977" s="95">
        <v>1072239</v>
      </c>
      <c r="AO2977" s="95">
        <v>248</v>
      </c>
      <c r="AP2977" s="95">
        <v>907245</v>
      </c>
      <c r="AQ2977" s="72">
        <v>250.75</v>
      </c>
      <c r="AR2977" s="72">
        <v>259.04000000000002</v>
      </c>
      <c r="AS2977" s="72">
        <v>509.79</v>
      </c>
      <c r="AT2977" s="95">
        <v>8509478</v>
      </c>
      <c r="AU2977" s="95">
        <v>8371030</v>
      </c>
      <c r="AV2977" s="95">
        <v>2828</v>
      </c>
      <c r="AW2977" s="95">
        <v>2693</v>
      </c>
      <c r="AX2977" s="72">
        <v>249.82</v>
      </c>
      <c r="AY2977" s="72">
        <v>228.27</v>
      </c>
      <c r="AZ2977" s="72">
        <v>478.09</v>
      </c>
      <c r="BA2977" s="95">
        <v>8276902</v>
      </c>
      <c r="BB2977" s="95">
        <v>7138497</v>
      </c>
      <c r="BC2977" s="95">
        <v>2761</v>
      </c>
      <c r="BD2977" s="95">
        <v>2606</v>
      </c>
      <c r="BE2977" s="72">
        <v>245.86</v>
      </c>
      <c r="BF2977" s="72">
        <v>237.56</v>
      </c>
      <c r="BG2977" s="72">
        <v>483.42</v>
      </c>
      <c r="BH2977" s="95">
        <v>7959876</v>
      </c>
      <c r="BI2977" s="95">
        <v>7240761</v>
      </c>
      <c r="BJ2977" s="95">
        <v>2698</v>
      </c>
      <c r="BK2977" s="95">
        <v>2540</v>
      </c>
      <c r="BL2977" s="72">
        <v>250.23</v>
      </c>
      <c r="BM2977" s="72">
        <v>249.83</v>
      </c>
      <c r="BN2977" s="72">
        <v>500.06</v>
      </c>
      <c r="BO2977" s="95">
        <v>7867343</v>
      </c>
      <c r="BP2977" s="95">
        <v>7345099</v>
      </c>
      <c r="BQ2977" s="95">
        <v>2620</v>
      </c>
      <c r="BR2977" s="95">
        <v>2450</v>
      </c>
      <c r="BS2977" s="72">
        <v>258.73</v>
      </c>
      <c r="BT2977" s="72">
        <v>274.05</v>
      </c>
      <c r="BU2977" s="72">
        <v>532.78</v>
      </c>
      <c r="BV2977" s="95">
        <v>8330155</v>
      </c>
      <c r="BW2977" s="95">
        <v>8208256.0199999996</v>
      </c>
      <c r="BX2977" s="95">
        <v>2683</v>
      </c>
      <c r="BY2977" s="95">
        <v>2496</v>
      </c>
      <c r="BZ2977" s="95">
        <v>2764</v>
      </c>
      <c r="CA2977" s="95">
        <v>2686</v>
      </c>
      <c r="CB2977" s="95">
        <v>2622</v>
      </c>
      <c r="CC2977" s="95">
        <v>2539</v>
      </c>
      <c r="CD2977" s="95">
        <v>2592</v>
      </c>
      <c r="CE2977" s="72">
        <v>650.75523149000003</v>
      </c>
      <c r="CF2977" s="72">
        <v>676.59346364999999</v>
      </c>
      <c r="CG2977" s="72">
        <v>712.40329333</v>
      </c>
      <c r="CH2977" s="72">
        <v>716.50152150999998</v>
      </c>
      <c r="CI2977" s="72">
        <v>731.52548966999996</v>
      </c>
      <c r="CJ2977" s="96">
        <v>0.78338210029999999</v>
      </c>
      <c r="CK2977" s="96">
        <v>0.70661338849999999</v>
      </c>
      <c r="CL2977" s="96">
        <v>0.67857631279999997</v>
      </c>
      <c r="CM2977" s="96">
        <v>0.69791896460000002</v>
      </c>
      <c r="CN2977" s="96">
        <v>0.72831365079999999</v>
      </c>
      <c r="CO2977" s="96">
        <v>0.98285207969999999</v>
      </c>
      <c r="CP2977" s="96">
        <v>0.73150466709999995</v>
      </c>
      <c r="CQ2977" s="96">
        <v>0.99584056389999998</v>
      </c>
      <c r="CR2977" s="96">
        <v>0.73455991769999995</v>
      </c>
      <c r="CS2977" s="95">
        <v>1289</v>
      </c>
      <c r="CT2977" s="95">
        <v>1287</v>
      </c>
      <c r="CU2977" s="95">
        <v>1261</v>
      </c>
      <c r="CV2977" s="95">
        <v>1165</v>
      </c>
      <c r="CW2977" s="95">
        <v>1164</v>
      </c>
      <c r="CX2977" s="96">
        <v>1.0058156229999999</v>
      </c>
      <c r="CY2977" s="96">
        <v>0.98103364299999996</v>
      </c>
      <c r="CZ2977" s="96">
        <v>0.97548053300000004</v>
      </c>
      <c r="DA2977" s="96">
        <v>0.98726296800000002</v>
      </c>
      <c r="DB2977" s="96">
        <v>0.96300427600000005</v>
      </c>
      <c r="DC2977">
        <v>2013</v>
      </c>
      <c r="DD2977" s="6">
        <v>2557</v>
      </c>
      <c r="DE2977" s="96">
        <v>9.7291266000000005E-3</v>
      </c>
      <c r="DF2977" s="72">
        <v>558.65</v>
      </c>
      <c r="DG2977" s="96">
        <v>1</v>
      </c>
      <c r="DH2977" s="72">
        <v>558.65</v>
      </c>
      <c r="DI2977" s="72">
        <v>647.14220183999998</v>
      </c>
      <c r="DJ2977" s="96">
        <v>1</v>
      </c>
      <c r="DK2977" s="72">
        <v>558.65</v>
      </c>
      <c r="DL2977" s="96">
        <v>1</v>
      </c>
      <c r="DM2977" s="72">
        <v>558.65</v>
      </c>
      <c r="DN2977" s="96">
        <v>0.88931707859999998</v>
      </c>
      <c r="DO2977" s="96">
        <v>2.6987000000000001E-2</v>
      </c>
      <c r="DP2977" s="72">
        <v>13.41</v>
      </c>
      <c r="DQ2977" s="72">
        <v>545.24</v>
      </c>
      <c r="DR2977" t="s">
        <v>1827</v>
      </c>
      <c r="DT2977" t="s">
        <v>1783</v>
      </c>
    </row>
    <row r="2978" spans="1:124" x14ac:dyDescent="0.3">
      <c r="A2978" t="s">
        <v>1828</v>
      </c>
      <c r="B2978">
        <v>49530</v>
      </c>
      <c r="C2978" s="95">
        <v>12641</v>
      </c>
      <c r="D2978" s="95">
        <v>45211239</v>
      </c>
      <c r="E2978" s="95">
        <v>11464</v>
      </c>
      <c r="F2978" s="95">
        <v>37383687</v>
      </c>
      <c r="G2978" s="95">
        <v>1191</v>
      </c>
      <c r="H2978" s="95">
        <v>4555947</v>
      </c>
      <c r="I2978" s="95">
        <v>971</v>
      </c>
      <c r="J2978" s="95">
        <v>3482086</v>
      </c>
      <c r="K2978" s="95">
        <v>13439</v>
      </c>
      <c r="L2978" s="95">
        <v>48982655</v>
      </c>
      <c r="M2978" s="95">
        <v>12085</v>
      </c>
      <c r="N2978" s="95">
        <v>42474685</v>
      </c>
      <c r="O2978" s="95">
        <v>1247</v>
      </c>
      <c r="P2978" s="95">
        <v>5390722</v>
      </c>
      <c r="Q2978" s="95">
        <v>1012</v>
      </c>
      <c r="R2978" s="95">
        <v>4040793</v>
      </c>
      <c r="S2978" s="95">
        <v>14530</v>
      </c>
      <c r="T2978" s="95">
        <v>57168715</v>
      </c>
      <c r="U2978" s="95">
        <v>12907</v>
      </c>
      <c r="V2978" s="95">
        <v>48525994</v>
      </c>
      <c r="W2978" s="95">
        <v>1308</v>
      </c>
      <c r="X2978" s="95">
        <v>6016763</v>
      </c>
      <c r="Y2978" s="95">
        <v>1046</v>
      </c>
      <c r="Z2978" s="95">
        <v>4454490</v>
      </c>
      <c r="AA2978" s="95">
        <v>15526</v>
      </c>
      <c r="AB2978" s="95">
        <v>47762968</v>
      </c>
      <c r="AC2978" s="95">
        <v>13644</v>
      </c>
      <c r="AD2978" s="95">
        <v>52445415</v>
      </c>
      <c r="AE2978" s="95">
        <v>1356</v>
      </c>
      <c r="AF2978" s="95">
        <v>5493338</v>
      </c>
      <c r="AG2978" s="95">
        <v>1062</v>
      </c>
      <c r="AH2978" s="95">
        <v>4381788</v>
      </c>
      <c r="AI2978" s="95">
        <v>16501</v>
      </c>
      <c r="AJ2978" s="95">
        <v>48250796.460000001</v>
      </c>
      <c r="AK2978" s="95">
        <v>14282</v>
      </c>
      <c r="AL2978" s="95">
        <v>57881443.840000004</v>
      </c>
      <c r="AM2978" s="95">
        <v>1375</v>
      </c>
      <c r="AN2978" s="95">
        <v>4826783.16</v>
      </c>
      <c r="AO2978" s="95">
        <v>1090</v>
      </c>
      <c r="AP2978" s="95">
        <v>4888079.62</v>
      </c>
      <c r="AQ2978" s="72">
        <v>299.83</v>
      </c>
      <c r="AR2978" s="72">
        <v>273.86</v>
      </c>
      <c r="AS2978" s="72">
        <v>573.69000000000005</v>
      </c>
      <c r="AT2978" s="95">
        <v>49767186</v>
      </c>
      <c r="AU2978" s="95">
        <v>40865773</v>
      </c>
      <c r="AV2978" s="95">
        <v>13832</v>
      </c>
      <c r="AW2978" s="95">
        <v>12435</v>
      </c>
      <c r="AX2978" s="72">
        <v>308.52999999999997</v>
      </c>
      <c r="AY2978" s="72">
        <v>295.97000000000003</v>
      </c>
      <c r="AZ2978" s="72">
        <v>604.5</v>
      </c>
      <c r="BA2978" s="95">
        <v>54373377</v>
      </c>
      <c r="BB2978" s="95">
        <v>46515478</v>
      </c>
      <c r="BC2978" s="95">
        <v>14686</v>
      </c>
      <c r="BD2978" s="95">
        <v>13097</v>
      </c>
      <c r="BE2978" s="72">
        <v>332.46</v>
      </c>
      <c r="BF2978" s="72">
        <v>316.42</v>
      </c>
      <c r="BG2978" s="72">
        <v>648.88</v>
      </c>
      <c r="BH2978" s="95">
        <v>63185478</v>
      </c>
      <c r="BI2978" s="95">
        <v>52980484</v>
      </c>
      <c r="BJ2978" s="95">
        <v>15838</v>
      </c>
      <c r="BK2978" s="95">
        <v>13953</v>
      </c>
      <c r="BL2978" s="72">
        <v>262.89</v>
      </c>
      <c r="BM2978" s="72">
        <v>322.02</v>
      </c>
      <c r="BN2978" s="72">
        <v>584.91</v>
      </c>
      <c r="BO2978" s="95">
        <v>53256306</v>
      </c>
      <c r="BP2978" s="95">
        <v>56827203</v>
      </c>
      <c r="BQ2978" s="95">
        <v>16882</v>
      </c>
      <c r="BR2978" s="95">
        <v>14706</v>
      </c>
      <c r="BS2978" s="72">
        <v>247.43</v>
      </c>
      <c r="BT2978" s="72">
        <v>340.28</v>
      </c>
      <c r="BU2978" s="72">
        <v>587.71</v>
      </c>
      <c r="BV2978" s="95">
        <v>53077579.619999997</v>
      </c>
      <c r="BW2978" s="95">
        <v>62769523.460000001</v>
      </c>
      <c r="BX2978" s="95">
        <v>17876</v>
      </c>
      <c r="BY2978" s="95">
        <v>15372</v>
      </c>
      <c r="BZ2978" s="95">
        <v>13166</v>
      </c>
      <c r="CA2978" s="95">
        <v>13921</v>
      </c>
      <c r="CB2978" s="95">
        <v>14929</v>
      </c>
      <c r="CC2978" s="95">
        <v>15849</v>
      </c>
      <c r="CD2978" s="95">
        <v>16651</v>
      </c>
      <c r="CE2978" s="72">
        <v>650.75523149000003</v>
      </c>
      <c r="CF2978" s="72">
        <v>676.59346364999999</v>
      </c>
      <c r="CG2978" s="72">
        <v>712.40329333</v>
      </c>
      <c r="CH2978" s="72">
        <v>716.50152150999998</v>
      </c>
      <c r="CI2978" s="72">
        <v>731.52548966999996</v>
      </c>
      <c r="CJ2978" s="96">
        <v>0.88157570200000002</v>
      </c>
      <c r="CK2978" s="96">
        <v>0.89344640829999999</v>
      </c>
      <c r="CL2978" s="96">
        <v>0.91083239800000004</v>
      </c>
      <c r="CM2978" s="96">
        <v>0.81634160209999995</v>
      </c>
      <c r="CN2978" s="96">
        <v>0.80340331030000001</v>
      </c>
      <c r="CO2978" s="96">
        <v>0.91548053679999997</v>
      </c>
      <c r="CP2978" s="96">
        <v>0.94062063529999995</v>
      </c>
      <c r="CQ2978" s="96">
        <v>0.99584056389999998</v>
      </c>
      <c r="CR2978" s="96">
        <v>0.94454929340000005</v>
      </c>
      <c r="CS2978" s="95">
        <v>12250</v>
      </c>
      <c r="CT2978" s="95">
        <v>12976</v>
      </c>
      <c r="CU2978" s="95">
        <v>13611</v>
      </c>
      <c r="CV2978" s="95">
        <v>14528</v>
      </c>
      <c r="CW2978" s="95">
        <v>15157</v>
      </c>
      <c r="CX2978" s="96">
        <v>0.92681210199999997</v>
      </c>
      <c r="CY2978" s="96">
        <v>0.92405667999999996</v>
      </c>
      <c r="CZ2978" s="96">
        <v>0.91412610400000005</v>
      </c>
      <c r="DA2978" s="96">
        <v>0.91644805699999998</v>
      </c>
      <c r="DB2978" s="96">
        <v>0.89926910599999998</v>
      </c>
      <c r="DC2978">
        <v>2013</v>
      </c>
      <c r="DD2978" s="6">
        <v>13912.6</v>
      </c>
      <c r="DE2978" s="96">
        <v>3.5554601999999999E-3</v>
      </c>
      <c r="DF2978" s="72">
        <v>722.83</v>
      </c>
      <c r="DG2978" s="96">
        <v>0.99986296730000002</v>
      </c>
      <c r="DH2978" s="72">
        <v>722.73094865999997</v>
      </c>
      <c r="DI2978" s="72">
        <v>718.34796271000005</v>
      </c>
      <c r="DJ2978" s="96">
        <v>1</v>
      </c>
      <c r="DK2978" s="72">
        <v>722.73094865999997</v>
      </c>
      <c r="DL2978" s="96">
        <v>1</v>
      </c>
      <c r="DM2978" s="72">
        <v>722.73094865999997</v>
      </c>
      <c r="DN2978" s="96">
        <v>1</v>
      </c>
      <c r="DO2978" s="96">
        <v>9.4750000000000008E-3</v>
      </c>
      <c r="DP2978" s="72">
        <v>6.85</v>
      </c>
      <c r="DQ2978" s="72">
        <v>715.88</v>
      </c>
      <c r="DR2978" t="s">
        <v>1828</v>
      </c>
      <c r="DT2978" t="s">
        <v>1783</v>
      </c>
    </row>
    <row r="2979" spans="1:124" x14ac:dyDescent="0.3">
      <c r="A2979" t="s">
        <v>604</v>
      </c>
      <c r="B2979">
        <v>49540</v>
      </c>
      <c r="C2979" s="95">
        <v>3799</v>
      </c>
      <c r="D2979" s="95">
        <v>13976530</v>
      </c>
      <c r="E2979" s="95">
        <v>3599</v>
      </c>
      <c r="F2979" s="95">
        <v>10029777</v>
      </c>
      <c r="G2979" s="95">
        <v>816</v>
      </c>
      <c r="H2979" s="95">
        <v>2926958</v>
      </c>
      <c r="I2979" s="95">
        <v>707</v>
      </c>
      <c r="J2979" s="95">
        <v>2025896</v>
      </c>
      <c r="K2979" s="95">
        <v>3795</v>
      </c>
      <c r="L2979" s="95">
        <v>13985559</v>
      </c>
      <c r="M2979" s="95">
        <v>3581</v>
      </c>
      <c r="N2979" s="95">
        <v>9591325</v>
      </c>
      <c r="O2979" s="95">
        <v>830</v>
      </c>
      <c r="P2979" s="95">
        <v>2897321</v>
      </c>
      <c r="Q2979" s="95">
        <v>711</v>
      </c>
      <c r="R2979" s="95">
        <v>1923113</v>
      </c>
      <c r="S2979" s="95">
        <v>3868</v>
      </c>
      <c r="T2979" s="95">
        <v>15937673</v>
      </c>
      <c r="U2979" s="95">
        <v>3621</v>
      </c>
      <c r="V2979" s="95">
        <v>10669504</v>
      </c>
      <c r="W2979" s="95">
        <v>840</v>
      </c>
      <c r="X2979" s="95">
        <v>3023242</v>
      </c>
      <c r="Y2979" s="95">
        <v>721</v>
      </c>
      <c r="Z2979" s="95">
        <v>2130203</v>
      </c>
      <c r="AA2979" s="95">
        <v>3931</v>
      </c>
      <c r="AB2979" s="95">
        <v>15480358</v>
      </c>
      <c r="AC2979" s="95">
        <v>3643</v>
      </c>
      <c r="AD2979" s="95">
        <v>12123774</v>
      </c>
      <c r="AE2979" s="95">
        <v>808</v>
      </c>
      <c r="AF2979" s="95">
        <v>2971018</v>
      </c>
      <c r="AG2979" s="95">
        <v>687</v>
      </c>
      <c r="AH2979" s="95">
        <v>1960560</v>
      </c>
      <c r="AI2979" s="95">
        <v>4107</v>
      </c>
      <c r="AJ2979" s="95">
        <v>14602836.029999999</v>
      </c>
      <c r="AK2979" s="95">
        <v>3771</v>
      </c>
      <c r="AL2979" s="95">
        <v>11964593.58</v>
      </c>
      <c r="AM2979" s="95">
        <v>793</v>
      </c>
      <c r="AN2979" s="95">
        <v>2789251.51</v>
      </c>
      <c r="AO2979" s="95">
        <v>674</v>
      </c>
      <c r="AP2979" s="95">
        <v>2103759.7200000002</v>
      </c>
      <c r="AQ2979" s="72">
        <v>305.23</v>
      </c>
      <c r="AR2979" s="72">
        <v>233.31</v>
      </c>
      <c r="AS2979" s="72">
        <v>538.54</v>
      </c>
      <c r="AT2979" s="95">
        <v>16903488</v>
      </c>
      <c r="AU2979" s="95">
        <v>12055673</v>
      </c>
      <c r="AV2979" s="95">
        <v>4615</v>
      </c>
      <c r="AW2979" s="95">
        <v>4306</v>
      </c>
      <c r="AX2979" s="72">
        <v>304.2</v>
      </c>
      <c r="AY2979" s="72">
        <v>223.56</v>
      </c>
      <c r="AZ2979" s="72">
        <v>527.76</v>
      </c>
      <c r="BA2979" s="95">
        <v>16882880</v>
      </c>
      <c r="BB2979" s="95">
        <v>11514438</v>
      </c>
      <c r="BC2979" s="95">
        <v>4625</v>
      </c>
      <c r="BD2979" s="95">
        <v>4292</v>
      </c>
      <c r="BE2979" s="72">
        <v>335.62</v>
      </c>
      <c r="BF2979" s="72">
        <v>245.66</v>
      </c>
      <c r="BG2979" s="72">
        <v>581.28</v>
      </c>
      <c r="BH2979" s="95">
        <v>18960915</v>
      </c>
      <c r="BI2979" s="95">
        <v>12799707</v>
      </c>
      <c r="BJ2979" s="95">
        <v>4708</v>
      </c>
      <c r="BK2979" s="95">
        <v>4342</v>
      </c>
      <c r="BL2979" s="72">
        <v>324.45999999999998</v>
      </c>
      <c r="BM2979" s="72">
        <v>271.06</v>
      </c>
      <c r="BN2979" s="72">
        <v>595.52</v>
      </c>
      <c r="BO2979" s="95">
        <v>18451376</v>
      </c>
      <c r="BP2979" s="95">
        <v>14084334</v>
      </c>
      <c r="BQ2979" s="95">
        <v>4739</v>
      </c>
      <c r="BR2979" s="95">
        <v>4330</v>
      </c>
      <c r="BS2979" s="72">
        <v>295.77999999999997</v>
      </c>
      <c r="BT2979" s="72">
        <v>263.75</v>
      </c>
      <c r="BU2979" s="72">
        <v>559.53</v>
      </c>
      <c r="BV2979" s="95">
        <v>17392087.539999999</v>
      </c>
      <c r="BW2979" s="95">
        <v>14068353.300000001</v>
      </c>
      <c r="BX2979" s="95">
        <v>4900</v>
      </c>
      <c r="BY2979" s="95">
        <v>4445</v>
      </c>
      <c r="BZ2979" s="95">
        <v>4468</v>
      </c>
      <c r="CA2979" s="95">
        <v>4464</v>
      </c>
      <c r="CB2979" s="95">
        <v>4532</v>
      </c>
      <c r="CC2979" s="95">
        <v>4545</v>
      </c>
      <c r="CD2979" s="95">
        <v>4677</v>
      </c>
      <c r="CE2979" s="72">
        <v>650.75523149000003</v>
      </c>
      <c r="CF2979" s="72">
        <v>676.59346364999999</v>
      </c>
      <c r="CG2979" s="72">
        <v>712.40329333</v>
      </c>
      <c r="CH2979" s="72">
        <v>716.50152150999998</v>
      </c>
      <c r="CI2979" s="72">
        <v>731.52548966999996</v>
      </c>
      <c r="CJ2979" s="96">
        <v>0.82756153759999995</v>
      </c>
      <c r="CK2979" s="96">
        <v>0.78002527119999998</v>
      </c>
      <c r="CL2979" s="96">
        <v>0.81594232570000003</v>
      </c>
      <c r="CM2979" s="96">
        <v>0.83114966560000003</v>
      </c>
      <c r="CN2979" s="96">
        <v>0.76488107100000002</v>
      </c>
      <c r="CO2979" s="96">
        <v>0.90973510540000002</v>
      </c>
      <c r="CP2979" s="96">
        <v>0.88367698409999995</v>
      </c>
      <c r="CQ2979" s="96">
        <v>0.99584056389999998</v>
      </c>
      <c r="CR2979" s="96">
        <v>0.8873678076</v>
      </c>
      <c r="CS2979" s="95">
        <v>4119</v>
      </c>
      <c r="CT2979" s="95">
        <v>4130</v>
      </c>
      <c r="CU2979" s="95">
        <v>4137</v>
      </c>
      <c r="CV2979" s="95">
        <v>4171</v>
      </c>
      <c r="CW2979" s="95">
        <v>4268</v>
      </c>
      <c r="CX2979" s="96">
        <v>0.92856622300000002</v>
      </c>
      <c r="CY2979" s="96">
        <v>0.92295327900000002</v>
      </c>
      <c r="CZ2979" s="96">
        <v>0.91189906399999998</v>
      </c>
      <c r="DA2979" s="96">
        <v>0.90307752799999996</v>
      </c>
      <c r="DB2979" s="96">
        <v>0.88317934799999998</v>
      </c>
      <c r="DC2979">
        <v>2013</v>
      </c>
      <c r="DD2979" s="6">
        <v>4343</v>
      </c>
      <c r="DE2979" s="96">
        <v>2.0355732299999998E-2</v>
      </c>
      <c r="DF2979" s="72">
        <v>667.62</v>
      </c>
      <c r="DG2979" s="96">
        <v>1</v>
      </c>
      <c r="DH2979" s="72">
        <v>667.62</v>
      </c>
      <c r="DI2979" s="72">
        <v>675.90156122999997</v>
      </c>
      <c r="DJ2979" s="96">
        <v>1</v>
      </c>
      <c r="DK2979" s="72">
        <v>667.62</v>
      </c>
      <c r="DL2979" s="96">
        <v>1</v>
      </c>
      <c r="DM2979" s="72">
        <v>667.62</v>
      </c>
      <c r="DN2979" s="96">
        <v>0.48517193279999998</v>
      </c>
      <c r="DO2979" s="96">
        <v>4.9466999999999997E-2</v>
      </c>
      <c r="DP2979" s="72">
        <v>16.02</v>
      </c>
      <c r="DQ2979" s="72">
        <v>651.6</v>
      </c>
      <c r="DR2979" t="s">
        <v>604</v>
      </c>
      <c r="DT2979" t="s">
        <v>1783</v>
      </c>
    </row>
    <row r="2980" spans="1:124" x14ac:dyDescent="0.3">
      <c r="A2980" t="s">
        <v>1829</v>
      </c>
      <c r="B2980">
        <v>49550</v>
      </c>
      <c r="C2980" s="95">
        <v>1502</v>
      </c>
      <c r="D2980" s="95">
        <v>5240547</v>
      </c>
      <c r="E2980" s="95">
        <v>1429</v>
      </c>
      <c r="F2980" s="95">
        <v>3907136</v>
      </c>
      <c r="G2980" s="95">
        <v>353</v>
      </c>
      <c r="H2980" s="95">
        <v>928949</v>
      </c>
      <c r="I2980" s="95">
        <v>316</v>
      </c>
      <c r="J2980" s="95">
        <v>791533</v>
      </c>
      <c r="K2980" s="95">
        <v>1448</v>
      </c>
      <c r="L2980" s="95">
        <v>5782360</v>
      </c>
      <c r="M2980" s="95">
        <v>1363</v>
      </c>
      <c r="N2980" s="95">
        <v>4228511</v>
      </c>
      <c r="O2980" s="95">
        <v>353</v>
      </c>
      <c r="P2980" s="95">
        <v>1082445</v>
      </c>
      <c r="Q2980" s="95">
        <v>325</v>
      </c>
      <c r="R2980" s="95">
        <v>1194466</v>
      </c>
      <c r="S2980" s="95">
        <v>1419</v>
      </c>
      <c r="T2980" s="95">
        <v>6367210</v>
      </c>
      <c r="U2980" s="95">
        <v>1339</v>
      </c>
      <c r="V2980" s="95">
        <v>4197046</v>
      </c>
      <c r="W2980" s="95">
        <v>351</v>
      </c>
      <c r="X2980" s="95">
        <v>1183401</v>
      </c>
      <c r="Y2980" s="95">
        <v>322</v>
      </c>
      <c r="Z2980" s="95">
        <v>1145777</v>
      </c>
      <c r="AA2980" s="95">
        <v>1407</v>
      </c>
      <c r="AB2980" s="95">
        <v>5600256</v>
      </c>
      <c r="AC2980" s="95">
        <v>1335</v>
      </c>
      <c r="AD2980" s="95">
        <v>4311623</v>
      </c>
      <c r="AE2980" s="95">
        <v>324</v>
      </c>
      <c r="AF2980" s="95">
        <v>1440846</v>
      </c>
      <c r="AG2980" s="95">
        <v>294</v>
      </c>
      <c r="AH2980" s="95">
        <v>948041</v>
      </c>
      <c r="AI2980" s="95">
        <v>1402</v>
      </c>
      <c r="AJ2980" s="95">
        <v>6322207.54</v>
      </c>
      <c r="AK2980" s="95">
        <v>1328</v>
      </c>
      <c r="AL2980" s="95">
        <v>4773520.79</v>
      </c>
      <c r="AM2980" s="95">
        <v>329</v>
      </c>
      <c r="AN2980" s="95">
        <v>1149382</v>
      </c>
      <c r="AO2980" s="95">
        <v>299</v>
      </c>
      <c r="AP2980" s="95">
        <v>958747</v>
      </c>
      <c r="AQ2980" s="72">
        <v>277.16000000000003</v>
      </c>
      <c r="AR2980" s="72">
        <v>224.39</v>
      </c>
      <c r="AS2980" s="72">
        <v>501.55</v>
      </c>
      <c r="AT2980" s="95">
        <v>6169496</v>
      </c>
      <c r="AU2980" s="95">
        <v>4698669</v>
      </c>
      <c r="AV2980" s="95">
        <v>1855</v>
      </c>
      <c r="AW2980" s="95">
        <v>1745</v>
      </c>
      <c r="AX2980" s="72">
        <v>317.64</v>
      </c>
      <c r="AY2980" s="72">
        <v>267.72000000000003</v>
      </c>
      <c r="AZ2980" s="72">
        <v>585.36</v>
      </c>
      <c r="BA2980" s="95">
        <v>6864805</v>
      </c>
      <c r="BB2980" s="95">
        <v>5422977</v>
      </c>
      <c r="BC2980" s="95">
        <v>1801</v>
      </c>
      <c r="BD2980" s="95">
        <v>1688</v>
      </c>
      <c r="BE2980" s="72">
        <v>355.49</v>
      </c>
      <c r="BF2980" s="72">
        <v>268.05</v>
      </c>
      <c r="BG2980" s="72">
        <v>623.54</v>
      </c>
      <c r="BH2980" s="95">
        <v>7550611</v>
      </c>
      <c r="BI2980" s="95">
        <v>5342823</v>
      </c>
      <c r="BJ2980" s="95">
        <v>1770</v>
      </c>
      <c r="BK2980" s="95">
        <v>1661</v>
      </c>
      <c r="BL2980" s="72">
        <v>338.97</v>
      </c>
      <c r="BM2980" s="72">
        <v>269.06</v>
      </c>
      <c r="BN2980" s="72">
        <v>608.03</v>
      </c>
      <c r="BO2980" s="95">
        <v>7041102</v>
      </c>
      <c r="BP2980" s="95">
        <v>5259664</v>
      </c>
      <c r="BQ2980" s="95">
        <v>1731</v>
      </c>
      <c r="BR2980" s="95">
        <v>1629</v>
      </c>
      <c r="BS2980" s="72">
        <v>359.7</v>
      </c>
      <c r="BT2980" s="72">
        <v>293.60000000000002</v>
      </c>
      <c r="BU2980" s="72">
        <v>653.29999999999995</v>
      </c>
      <c r="BV2980" s="95">
        <v>7471589.54</v>
      </c>
      <c r="BW2980" s="95">
        <v>5732267.79</v>
      </c>
      <c r="BX2980" s="95">
        <v>1731</v>
      </c>
      <c r="BY2980" s="95">
        <v>1627</v>
      </c>
      <c r="BZ2980" s="95">
        <v>1803</v>
      </c>
      <c r="CA2980" s="95">
        <v>1746</v>
      </c>
      <c r="CB2980" s="95">
        <v>1717</v>
      </c>
      <c r="CC2980" s="95">
        <v>1683</v>
      </c>
      <c r="CD2980" s="95">
        <v>1680</v>
      </c>
      <c r="CE2980" s="72">
        <v>650.75523149000003</v>
      </c>
      <c r="CF2980" s="72">
        <v>676.59346364999999</v>
      </c>
      <c r="CG2980" s="72">
        <v>712.40329333</v>
      </c>
      <c r="CH2980" s="72">
        <v>716.50152150999998</v>
      </c>
      <c r="CI2980" s="72">
        <v>731.52548966999996</v>
      </c>
      <c r="CJ2980" s="96">
        <v>0.77071988930000002</v>
      </c>
      <c r="CK2980" s="96">
        <v>0.86515763369999998</v>
      </c>
      <c r="CL2980" s="96">
        <v>0.87526265790000002</v>
      </c>
      <c r="CM2980" s="96">
        <v>0.84860950290000003</v>
      </c>
      <c r="CN2980" s="96">
        <v>0.89306525780000001</v>
      </c>
      <c r="CO2980" s="96">
        <v>1.0013287737000001</v>
      </c>
      <c r="CP2980" s="96">
        <v>0.84943428239999996</v>
      </c>
      <c r="CQ2980" s="96">
        <v>0.99584056389999998</v>
      </c>
      <c r="CR2980" s="96">
        <v>0.8529820856</v>
      </c>
      <c r="CS2980" s="95">
        <v>2069</v>
      </c>
      <c r="CT2980" s="95">
        <v>2071</v>
      </c>
      <c r="CU2980" s="95">
        <v>2020</v>
      </c>
      <c r="CV2980" s="95">
        <v>2000</v>
      </c>
      <c r="CW2980" s="95">
        <v>2030</v>
      </c>
      <c r="CX2980" s="96">
        <v>0.99594579699999997</v>
      </c>
      <c r="CY2980" s="96">
        <v>1.0055179620000001</v>
      </c>
      <c r="CZ2980" s="96">
        <v>1.02119833</v>
      </c>
      <c r="DA2980" s="96">
        <v>0.99803235499999998</v>
      </c>
      <c r="DB2980" s="96">
        <v>0.98601739600000005</v>
      </c>
      <c r="DC2980">
        <v>2013</v>
      </c>
      <c r="DD2980" s="6">
        <v>1670</v>
      </c>
      <c r="DE2980" s="96">
        <v>6.6146139E-3</v>
      </c>
      <c r="DF2980" s="72">
        <v>650.75</v>
      </c>
      <c r="DG2980" s="96">
        <v>1</v>
      </c>
      <c r="DH2980" s="72">
        <v>650.75</v>
      </c>
      <c r="DI2980" s="72">
        <v>647.14220183999998</v>
      </c>
      <c r="DJ2980" s="96">
        <v>1</v>
      </c>
      <c r="DK2980" s="72">
        <v>650.75</v>
      </c>
      <c r="DL2980" s="96">
        <v>1</v>
      </c>
      <c r="DM2980" s="72">
        <v>650.75</v>
      </c>
      <c r="DN2980" s="96">
        <v>1</v>
      </c>
      <c r="DO2980" s="96">
        <v>2.0847999999999998E-2</v>
      </c>
      <c r="DP2980" s="72">
        <v>13.57</v>
      </c>
      <c r="DQ2980" s="72">
        <v>637.17999999999995</v>
      </c>
      <c r="DR2980" t="s">
        <v>1829</v>
      </c>
      <c r="DT2980" t="s">
        <v>1783</v>
      </c>
    </row>
    <row r="2981" spans="1:124" x14ac:dyDescent="0.3">
      <c r="A2981" t="s">
        <v>1830</v>
      </c>
      <c r="B2981">
        <v>49551</v>
      </c>
      <c r="C2981" s="95">
        <v>11477</v>
      </c>
      <c r="D2981" s="95">
        <v>39155746</v>
      </c>
      <c r="E2981" s="95">
        <v>11114</v>
      </c>
      <c r="F2981" s="95">
        <v>29925439</v>
      </c>
      <c r="G2981" s="95">
        <v>2581</v>
      </c>
      <c r="H2981" s="95">
        <v>8321269</v>
      </c>
      <c r="I2981" s="95">
        <v>2361</v>
      </c>
      <c r="J2981" s="95">
        <v>5817002</v>
      </c>
      <c r="K2981" s="95">
        <v>10985</v>
      </c>
      <c r="L2981" s="95">
        <v>42045827</v>
      </c>
      <c r="M2981" s="95">
        <v>10548</v>
      </c>
      <c r="N2981" s="95">
        <v>30781829</v>
      </c>
      <c r="O2981" s="95">
        <v>2543</v>
      </c>
      <c r="P2981" s="95">
        <v>9293942</v>
      </c>
      <c r="Q2981" s="95">
        <v>2301</v>
      </c>
      <c r="R2981" s="95">
        <v>6881627</v>
      </c>
      <c r="S2981" s="95">
        <v>10726</v>
      </c>
      <c r="T2981" s="95">
        <v>46897017</v>
      </c>
      <c r="U2981" s="95">
        <v>10184</v>
      </c>
      <c r="V2981" s="95">
        <v>32620532</v>
      </c>
      <c r="W2981" s="95">
        <v>2492</v>
      </c>
      <c r="X2981" s="95">
        <v>9203435</v>
      </c>
      <c r="Y2981" s="95">
        <v>2249</v>
      </c>
      <c r="Z2981" s="95">
        <v>6787862</v>
      </c>
      <c r="AA2981" s="95">
        <v>10595</v>
      </c>
      <c r="AB2981" s="95">
        <v>43192602</v>
      </c>
      <c r="AC2981" s="95">
        <v>9998</v>
      </c>
      <c r="AD2981" s="95">
        <v>33399732</v>
      </c>
      <c r="AE2981" s="95">
        <v>2641</v>
      </c>
      <c r="AF2981" s="95">
        <v>9771400</v>
      </c>
      <c r="AG2981" s="95">
        <v>2398</v>
      </c>
      <c r="AH2981" s="95">
        <v>7162289</v>
      </c>
      <c r="AI2981" s="95">
        <v>10760</v>
      </c>
      <c r="AJ2981" s="95">
        <v>42719112.740000002</v>
      </c>
      <c r="AK2981" s="95">
        <v>10135</v>
      </c>
      <c r="AL2981" s="95">
        <v>33907329.409999996</v>
      </c>
      <c r="AM2981" s="95">
        <v>2837</v>
      </c>
      <c r="AN2981" s="95">
        <v>10603773</v>
      </c>
      <c r="AO2981" s="95">
        <v>2603</v>
      </c>
      <c r="AP2981" s="95">
        <v>8420453</v>
      </c>
      <c r="AQ2981" s="72">
        <v>281.44</v>
      </c>
      <c r="AR2981" s="72">
        <v>221.04</v>
      </c>
      <c r="AS2981" s="72">
        <v>502.48</v>
      </c>
      <c r="AT2981" s="95">
        <v>47477015</v>
      </c>
      <c r="AU2981" s="95">
        <v>35742441</v>
      </c>
      <c r="AV2981" s="95">
        <v>14058</v>
      </c>
      <c r="AW2981" s="95">
        <v>13475</v>
      </c>
      <c r="AX2981" s="72">
        <v>316.26</v>
      </c>
      <c r="AY2981" s="72">
        <v>244.27</v>
      </c>
      <c r="AZ2981" s="72">
        <v>560.53</v>
      </c>
      <c r="BA2981" s="95">
        <v>51339769</v>
      </c>
      <c r="BB2981" s="95">
        <v>37663456</v>
      </c>
      <c r="BC2981" s="95">
        <v>13528</v>
      </c>
      <c r="BD2981" s="95">
        <v>12849</v>
      </c>
      <c r="BE2981" s="72">
        <v>353.69</v>
      </c>
      <c r="BF2981" s="72">
        <v>264.14</v>
      </c>
      <c r="BG2981" s="72">
        <v>617.83000000000004</v>
      </c>
      <c r="BH2981" s="95">
        <v>56100452</v>
      </c>
      <c r="BI2981" s="95">
        <v>39408394</v>
      </c>
      <c r="BJ2981" s="95">
        <v>13218</v>
      </c>
      <c r="BK2981" s="95">
        <v>12433</v>
      </c>
      <c r="BL2981" s="72">
        <v>333.46</v>
      </c>
      <c r="BM2981" s="72">
        <v>272.68</v>
      </c>
      <c r="BN2981" s="72">
        <v>606.14</v>
      </c>
      <c r="BO2981" s="95">
        <v>52964002</v>
      </c>
      <c r="BP2981" s="95">
        <v>40562021</v>
      </c>
      <c r="BQ2981" s="95">
        <v>13236</v>
      </c>
      <c r="BR2981" s="95">
        <v>12396</v>
      </c>
      <c r="BS2981" s="72">
        <v>326.81</v>
      </c>
      <c r="BT2981" s="72">
        <v>276.91000000000003</v>
      </c>
      <c r="BU2981" s="72">
        <v>603.72</v>
      </c>
      <c r="BV2981" s="95">
        <v>53322885.740000002</v>
      </c>
      <c r="BW2981" s="95">
        <v>42327782.409999996</v>
      </c>
      <c r="BX2981" s="95">
        <v>13597</v>
      </c>
      <c r="BY2981" s="95">
        <v>12738</v>
      </c>
      <c r="BZ2981" s="95">
        <v>13780</v>
      </c>
      <c r="CA2981" s="95">
        <v>13200</v>
      </c>
      <c r="CB2981" s="95">
        <v>12840</v>
      </c>
      <c r="CC2981" s="95">
        <v>12837</v>
      </c>
      <c r="CD2981" s="95">
        <v>13177</v>
      </c>
      <c r="CE2981" s="72">
        <v>650.75523149000003</v>
      </c>
      <c r="CF2981" s="72">
        <v>676.59346364999999</v>
      </c>
      <c r="CG2981" s="72">
        <v>712.40329333</v>
      </c>
      <c r="CH2981" s="72">
        <v>716.50152150999998</v>
      </c>
      <c r="CI2981" s="72">
        <v>731.52548966999996</v>
      </c>
      <c r="CJ2981" s="96">
        <v>0.77214899810000004</v>
      </c>
      <c r="CK2981" s="96">
        <v>0.82845908229999998</v>
      </c>
      <c r="CL2981" s="96">
        <v>0.86724753489999995</v>
      </c>
      <c r="CM2981" s="96">
        <v>0.84597168580000004</v>
      </c>
      <c r="CN2981" s="96">
        <v>0.82528908219999997</v>
      </c>
      <c r="CO2981" s="96">
        <v>0.99650194349999999</v>
      </c>
      <c r="CP2981" s="96">
        <v>0.83072921440000003</v>
      </c>
      <c r="CQ2981" s="96">
        <v>0.99584056389999998</v>
      </c>
      <c r="CR2981" s="96">
        <v>0.83419889280000004</v>
      </c>
      <c r="CS2981" s="95">
        <v>10875</v>
      </c>
      <c r="CT2981" s="95">
        <v>10507</v>
      </c>
      <c r="CU2981" s="95">
        <v>10223</v>
      </c>
      <c r="CV2981" s="95">
        <v>9959</v>
      </c>
      <c r="CW2981" s="95">
        <v>10155</v>
      </c>
      <c r="CX2981" s="96">
        <v>0.99814372699999998</v>
      </c>
      <c r="CY2981" s="96">
        <v>0.99641762300000003</v>
      </c>
      <c r="CZ2981" s="96">
        <v>1.005003147</v>
      </c>
      <c r="DA2981" s="96">
        <v>0.99326041799999998</v>
      </c>
      <c r="DB2981" s="96">
        <v>0.989451831</v>
      </c>
      <c r="DC2981">
        <v>2013</v>
      </c>
      <c r="DD2981" s="6">
        <v>12778.2</v>
      </c>
      <c r="DE2981" s="96">
        <v>4.8688528999999998E-3</v>
      </c>
      <c r="DF2981" s="72">
        <v>637.54</v>
      </c>
      <c r="DG2981" s="96">
        <v>1</v>
      </c>
      <c r="DH2981" s="72">
        <v>637.54</v>
      </c>
      <c r="DI2981" s="72">
        <v>633.51143954999998</v>
      </c>
      <c r="DJ2981" s="96">
        <v>1</v>
      </c>
      <c r="DK2981" s="72">
        <v>637.54</v>
      </c>
      <c r="DL2981" s="96">
        <v>1</v>
      </c>
      <c r="DM2981" s="72">
        <v>637.54</v>
      </c>
      <c r="DN2981" s="96">
        <v>1</v>
      </c>
      <c r="DO2981" s="96">
        <v>1.2969E-2</v>
      </c>
      <c r="DP2981" s="72">
        <v>8.27</v>
      </c>
      <c r="DQ2981" s="72">
        <v>629.27</v>
      </c>
      <c r="DR2981" t="s">
        <v>1830</v>
      </c>
      <c r="DT2981" t="s">
        <v>1783</v>
      </c>
    </row>
    <row r="2982" spans="1:124" x14ac:dyDescent="0.3">
      <c r="A2982" t="s">
        <v>45</v>
      </c>
      <c r="B2982">
        <v>49560</v>
      </c>
      <c r="C2982" s="95">
        <v>1629</v>
      </c>
      <c r="D2982" s="95">
        <v>5609299</v>
      </c>
      <c r="E2982" s="95">
        <v>1570</v>
      </c>
      <c r="F2982" s="95">
        <v>4108288</v>
      </c>
      <c r="G2982" s="95">
        <v>253</v>
      </c>
      <c r="H2982" s="95">
        <v>654422</v>
      </c>
      <c r="I2982" s="95">
        <v>211</v>
      </c>
      <c r="J2982" s="95">
        <v>623044</v>
      </c>
      <c r="K2982" s="95">
        <v>1609</v>
      </c>
      <c r="L2982" s="95">
        <v>5737058</v>
      </c>
      <c r="M2982" s="95">
        <v>1548</v>
      </c>
      <c r="N2982" s="95">
        <v>4284971</v>
      </c>
      <c r="O2982" s="95">
        <v>242</v>
      </c>
      <c r="P2982" s="95">
        <v>524973</v>
      </c>
      <c r="Q2982" s="95">
        <v>204</v>
      </c>
      <c r="R2982" s="95">
        <v>497471</v>
      </c>
      <c r="S2982" s="95">
        <v>1598</v>
      </c>
      <c r="T2982" s="95">
        <v>6653228</v>
      </c>
      <c r="U2982" s="95">
        <v>1542</v>
      </c>
      <c r="V2982" s="95">
        <v>4607971</v>
      </c>
      <c r="W2982" s="95">
        <v>242</v>
      </c>
      <c r="X2982" s="95">
        <v>695049</v>
      </c>
      <c r="Y2982" s="95">
        <v>206</v>
      </c>
      <c r="Z2982" s="95">
        <v>604169</v>
      </c>
      <c r="AA2982" s="95">
        <v>1636</v>
      </c>
      <c r="AB2982" s="95">
        <v>6302806</v>
      </c>
      <c r="AC2982" s="95">
        <v>1565</v>
      </c>
      <c r="AD2982" s="95">
        <v>4560381</v>
      </c>
      <c r="AE2982" s="95">
        <v>242</v>
      </c>
      <c r="AF2982" s="95">
        <v>1535076</v>
      </c>
      <c r="AG2982" s="95">
        <v>200</v>
      </c>
      <c r="AH2982" s="95">
        <v>704055</v>
      </c>
      <c r="AI2982" s="95">
        <v>1664</v>
      </c>
      <c r="AJ2982" s="95">
        <v>5923386</v>
      </c>
      <c r="AK2982" s="95">
        <v>1595</v>
      </c>
      <c r="AL2982" s="95">
        <v>5216780.38</v>
      </c>
      <c r="AM2982" s="95">
        <v>222</v>
      </c>
      <c r="AN2982" s="95">
        <v>486738</v>
      </c>
      <c r="AO2982" s="95">
        <v>190</v>
      </c>
      <c r="AP2982" s="95">
        <v>531278</v>
      </c>
      <c r="AQ2982" s="72">
        <v>277.35000000000002</v>
      </c>
      <c r="AR2982" s="72">
        <v>221.38</v>
      </c>
      <c r="AS2982" s="72">
        <v>498.73</v>
      </c>
      <c r="AT2982" s="95">
        <v>6263721</v>
      </c>
      <c r="AU2982" s="95">
        <v>4731332</v>
      </c>
      <c r="AV2982" s="95">
        <v>1882</v>
      </c>
      <c r="AW2982" s="95">
        <v>1781</v>
      </c>
      <c r="AX2982" s="72">
        <v>281.92</v>
      </c>
      <c r="AY2982" s="72">
        <v>227.48</v>
      </c>
      <c r="AZ2982" s="72">
        <v>509.4</v>
      </c>
      <c r="BA2982" s="95">
        <v>6262031</v>
      </c>
      <c r="BB2982" s="95">
        <v>4782442</v>
      </c>
      <c r="BC2982" s="95">
        <v>1851</v>
      </c>
      <c r="BD2982" s="95">
        <v>1752</v>
      </c>
      <c r="BE2982" s="72">
        <v>332.8</v>
      </c>
      <c r="BF2982" s="72">
        <v>248.48</v>
      </c>
      <c r="BG2982" s="72">
        <v>581.28</v>
      </c>
      <c r="BH2982" s="95">
        <v>7348277</v>
      </c>
      <c r="BI2982" s="95">
        <v>5212140</v>
      </c>
      <c r="BJ2982" s="95">
        <v>1840</v>
      </c>
      <c r="BK2982" s="95">
        <v>1748</v>
      </c>
      <c r="BL2982" s="72">
        <v>347.79</v>
      </c>
      <c r="BM2982" s="72">
        <v>248.56</v>
      </c>
      <c r="BN2982" s="72">
        <v>596.35</v>
      </c>
      <c r="BO2982" s="95">
        <v>7837882</v>
      </c>
      <c r="BP2982" s="95">
        <v>5264436</v>
      </c>
      <c r="BQ2982" s="95">
        <v>1878</v>
      </c>
      <c r="BR2982" s="95">
        <v>1765</v>
      </c>
      <c r="BS2982" s="72">
        <v>283.23</v>
      </c>
      <c r="BT2982" s="72">
        <v>268.35000000000002</v>
      </c>
      <c r="BU2982" s="72">
        <v>551.58000000000004</v>
      </c>
      <c r="BV2982" s="95">
        <v>6410124</v>
      </c>
      <c r="BW2982" s="95">
        <v>5748058.3799999999</v>
      </c>
      <c r="BX2982" s="95">
        <v>1886</v>
      </c>
      <c r="BY2982" s="95">
        <v>1785</v>
      </c>
      <c r="BZ2982" s="95">
        <v>1834</v>
      </c>
      <c r="CA2982" s="95">
        <v>1803</v>
      </c>
      <c r="CB2982" s="95">
        <v>1796</v>
      </c>
      <c r="CC2982" s="95">
        <v>1824</v>
      </c>
      <c r="CD2982" s="95">
        <v>1837</v>
      </c>
      <c r="CE2982" s="72">
        <v>650.75523149000003</v>
      </c>
      <c r="CF2982" s="72">
        <v>676.59346364999999</v>
      </c>
      <c r="CG2982" s="72">
        <v>712.40329333</v>
      </c>
      <c r="CH2982" s="72">
        <v>716.50152150999998</v>
      </c>
      <c r="CI2982" s="72">
        <v>731.52548966999996</v>
      </c>
      <c r="CJ2982" s="96">
        <v>0.7663864628</v>
      </c>
      <c r="CK2982" s="96">
        <v>0.75288933069999997</v>
      </c>
      <c r="CL2982" s="96">
        <v>0.81594232570000003</v>
      </c>
      <c r="CM2982" s="96">
        <v>0.83230807210000002</v>
      </c>
      <c r="CN2982" s="96">
        <v>0.75401337040000005</v>
      </c>
      <c r="CO2982" s="96">
        <v>0.89274484629999995</v>
      </c>
      <c r="CP2982" s="96">
        <v>0.87853535709999997</v>
      </c>
      <c r="CQ2982" s="96">
        <v>0.99584056389999998</v>
      </c>
      <c r="CR2982" s="96">
        <v>0.88220470579999999</v>
      </c>
      <c r="CS2982" s="95">
        <v>1879</v>
      </c>
      <c r="CT2982" s="95">
        <v>1893</v>
      </c>
      <c r="CU2982" s="95">
        <v>1916</v>
      </c>
      <c r="CV2982" s="95">
        <v>1933</v>
      </c>
      <c r="CW2982" s="95">
        <v>1989</v>
      </c>
      <c r="CX2982" s="96">
        <v>0.90666089699999997</v>
      </c>
      <c r="CY2982" s="96">
        <v>0.89692260899999998</v>
      </c>
      <c r="CZ2982" s="96">
        <v>0.89276352299999995</v>
      </c>
      <c r="DA2982" s="96">
        <v>0.89742968400000001</v>
      </c>
      <c r="DB2982" s="96">
        <v>0.871051362</v>
      </c>
      <c r="DC2982">
        <v>2013</v>
      </c>
      <c r="DD2982" s="6">
        <v>1766.2</v>
      </c>
      <c r="DE2982" s="96">
        <v>2.3530830199999998E-2</v>
      </c>
      <c r="DF2982" s="72">
        <v>661.58</v>
      </c>
      <c r="DG2982" s="96">
        <v>1</v>
      </c>
      <c r="DH2982" s="72">
        <v>661.58</v>
      </c>
      <c r="DI2982" s="72">
        <v>647.14220183999998</v>
      </c>
      <c r="DJ2982" s="96">
        <v>1</v>
      </c>
      <c r="DK2982" s="72">
        <v>661.58</v>
      </c>
      <c r="DL2982" s="96">
        <v>1</v>
      </c>
      <c r="DM2982" s="72">
        <v>661.58</v>
      </c>
      <c r="DN2982" s="96">
        <v>0.39791096739999998</v>
      </c>
      <c r="DO2982" s="96">
        <v>6.0315000000000001E-2</v>
      </c>
      <c r="DP2982" s="72">
        <v>15.88</v>
      </c>
      <c r="DQ2982" s="72">
        <v>645.70000000000005</v>
      </c>
      <c r="DR2982" t="s">
        <v>45</v>
      </c>
      <c r="DT2982" t="s">
        <v>1783</v>
      </c>
    </row>
    <row r="2983" spans="1:124" x14ac:dyDescent="0.3">
      <c r="A2983" t="s">
        <v>1831</v>
      </c>
      <c r="B2983">
        <v>49561</v>
      </c>
      <c r="C2983" s="95">
        <v>4818</v>
      </c>
      <c r="D2983" s="95">
        <v>17186898</v>
      </c>
      <c r="E2983" s="95">
        <v>4688</v>
      </c>
      <c r="F2983" s="95">
        <v>13114932</v>
      </c>
      <c r="G2983" s="95">
        <v>1320</v>
      </c>
      <c r="H2983" s="95">
        <v>3438716</v>
      </c>
      <c r="I2983" s="95">
        <v>1228</v>
      </c>
      <c r="J2983" s="95">
        <v>3701449</v>
      </c>
      <c r="K2983" s="95">
        <v>4567</v>
      </c>
      <c r="L2983" s="95">
        <v>16774279</v>
      </c>
      <c r="M2983" s="95">
        <v>4420</v>
      </c>
      <c r="N2983" s="95">
        <v>12927478</v>
      </c>
      <c r="O2983" s="95">
        <v>1330</v>
      </c>
      <c r="P2983" s="95">
        <v>4189753</v>
      </c>
      <c r="Q2983" s="95">
        <v>1224</v>
      </c>
      <c r="R2983" s="95">
        <v>4018493</v>
      </c>
      <c r="S2983" s="95">
        <v>4468</v>
      </c>
      <c r="T2983" s="95">
        <v>18897163</v>
      </c>
      <c r="U2983" s="95">
        <v>4309</v>
      </c>
      <c r="V2983" s="95">
        <v>13487571</v>
      </c>
      <c r="W2983" s="95">
        <v>1305</v>
      </c>
      <c r="X2983" s="95">
        <v>3780570</v>
      </c>
      <c r="Y2983" s="95">
        <v>1185</v>
      </c>
      <c r="Z2983" s="95">
        <v>3649367</v>
      </c>
      <c r="AA2983" s="95">
        <v>4378</v>
      </c>
      <c r="AB2983" s="95">
        <v>17941694</v>
      </c>
      <c r="AC2983" s="95">
        <v>4220</v>
      </c>
      <c r="AD2983" s="95">
        <v>13937783</v>
      </c>
      <c r="AE2983" s="95">
        <v>1311</v>
      </c>
      <c r="AF2983" s="95">
        <v>5029596</v>
      </c>
      <c r="AG2983" s="95">
        <v>1184</v>
      </c>
      <c r="AH2983" s="95">
        <v>4118209</v>
      </c>
      <c r="AI2983" s="95">
        <v>4410</v>
      </c>
      <c r="AJ2983" s="95">
        <v>16646919.949999999</v>
      </c>
      <c r="AK2983" s="95">
        <v>4249</v>
      </c>
      <c r="AL2983" s="95">
        <v>14193148.08</v>
      </c>
      <c r="AM2983" s="95">
        <v>1376</v>
      </c>
      <c r="AN2983" s="95">
        <v>4398668</v>
      </c>
      <c r="AO2983" s="95">
        <v>1263</v>
      </c>
      <c r="AP2983" s="95">
        <v>4241775.66</v>
      </c>
      <c r="AQ2983" s="72">
        <v>280.02999999999997</v>
      </c>
      <c r="AR2983" s="72">
        <v>236.88</v>
      </c>
      <c r="AS2983" s="72">
        <v>516.91</v>
      </c>
      <c r="AT2983" s="95">
        <v>20625614</v>
      </c>
      <c r="AU2983" s="95">
        <v>16816381</v>
      </c>
      <c r="AV2983" s="95">
        <v>6138</v>
      </c>
      <c r="AW2983" s="95">
        <v>5916</v>
      </c>
      <c r="AX2983" s="72">
        <v>296.25</v>
      </c>
      <c r="AY2983" s="72">
        <v>250.21</v>
      </c>
      <c r="AZ2983" s="72">
        <v>546.46</v>
      </c>
      <c r="BA2983" s="95">
        <v>20964032</v>
      </c>
      <c r="BB2983" s="95">
        <v>16945971</v>
      </c>
      <c r="BC2983" s="95">
        <v>5897</v>
      </c>
      <c r="BD2983" s="95">
        <v>5644</v>
      </c>
      <c r="BE2983" s="72">
        <v>327.35000000000002</v>
      </c>
      <c r="BF2983" s="72">
        <v>259.93</v>
      </c>
      <c r="BG2983" s="72">
        <v>587.28</v>
      </c>
      <c r="BH2983" s="95">
        <v>22677733</v>
      </c>
      <c r="BI2983" s="95">
        <v>17136938</v>
      </c>
      <c r="BJ2983" s="95">
        <v>5773</v>
      </c>
      <c r="BK2983" s="95">
        <v>5494</v>
      </c>
      <c r="BL2983" s="72">
        <v>336.49</v>
      </c>
      <c r="BM2983" s="72">
        <v>278.44</v>
      </c>
      <c r="BN2983" s="72">
        <v>614.92999999999995</v>
      </c>
      <c r="BO2983" s="95">
        <v>22971290</v>
      </c>
      <c r="BP2983" s="95">
        <v>18055992</v>
      </c>
      <c r="BQ2983" s="95">
        <v>5689</v>
      </c>
      <c r="BR2983" s="95">
        <v>5404</v>
      </c>
      <c r="BS2983" s="72">
        <v>303.11</v>
      </c>
      <c r="BT2983" s="72">
        <v>278.70999999999998</v>
      </c>
      <c r="BU2983" s="72">
        <v>581.82000000000005</v>
      </c>
      <c r="BV2983" s="95">
        <v>21045587.949999999</v>
      </c>
      <c r="BW2983" s="95">
        <v>18434923.739999998</v>
      </c>
      <c r="BX2983" s="95">
        <v>5786</v>
      </c>
      <c r="BY2983" s="95">
        <v>5512</v>
      </c>
      <c r="BZ2983" s="95">
        <v>6032</v>
      </c>
      <c r="CA2983" s="95">
        <v>5775</v>
      </c>
      <c r="CB2983" s="95">
        <v>5639</v>
      </c>
      <c r="CC2983" s="95">
        <v>5554</v>
      </c>
      <c r="CD2983" s="95">
        <v>5652</v>
      </c>
      <c r="CE2983" s="72">
        <v>650.75523149000003</v>
      </c>
      <c r="CF2983" s="72">
        <v>676.59346364999999</v>
      </c>
      <c r="CG2983" s="72">
        <v>712.40329333</v>
      </c>
      <c r="CH2983" s="72">
        <v>716.50152150999998</v>
      </c>
      <c r="CI2983" s="72">
        <v>731.52548966999996</v>
      </c>
      <c r="CJ2983" s="96">
        <v>0.79432323400000004</v>
      </c>
      <c r="CK2983" s="96">
        <v>0.80766372919999996</v>
      </c>
      <c r="CL2983" s="96">
        <v>0.82436452149999995</v>
      </c>
      <c r="CM2983" s="96">
        <v>0.85823962899999995</v>
      </c>
      <c r="CN2983" s="96">
        <v>0.79535164290000004</v>
      </c>
      <c r="CO2983" s="96">
        <v>1.0585815431000001</v>
      </c>
      <c r="CP2983" s="96">
        <v>0.77083202200000001</v>
      </c>
      <c r="CQ2983" s="96">
        <v>0.99584056389999998</v>
      </c>
      <c r="CR2983" s="96">
        <v>0.77405152980000003</v>
      </c>
      <c r="CS2983" s="95">
        <v>3256</v>
      </c>
      <c r="CT2983" s="95">
        <v>3162</v>
      </c>
      <c r="CU2983" s="95">
        <v>3032</v>
      </c>
      <c r="CV2983" s="95">
        <v>2891</v>
      </c>
      <c r="CW2983" s="95">
        <v>2865</v>
      </c>
      <c r="CX2983" s="96">
        <v>1.0692868339999999</v>
      </c>
      <c r="CY2983" s="96">
        <v>1.064193025</v>
      </c>
      <c r="CZ2983" s="96">
        <v>1.0549275199999999</v>
      </c>
      <c r="DA2983" s="96">
        <v>1.06360459</v>
      </c>
      <c r="DB2983" s="96">
        <v>1.039020439</v>
      </c>
      <c r="DC2983">
        <v>2013</v>
      </c>
      <c r="DD2983" s="6">
        <v>5594</v>
      </c>
      <c r="DE2983" s="96">
        <v>6.1987342999999997E-3</v>
      </c>
      <c r="DF2983" s="72">
        <v>590.78</v>
      </c>
      <c r="DG2983" s="96">
        <v>1</v>
      </c>
      <c r="DH2983" s="72">
        <v>590.78</v>
      </c>
      <c r="DI2983" s="72">
        <v>647.14220183999998</v>
      </c>
      <c r="DJ2983" s="96">
        <v>1</v>
      </c>
      <c r="DK2983" s="72">
        <v>590.78</v>
      </c>
      <c r="DL2983" s="96">
        <v>1</v>
      </c>
      <c r="DM2983" s="72">
        <v>590.78</v>
      </c>
      <c r="DN2983" s="96">
        <v>1</v>
      </c>
      <c r="DO2983" s="96">
        <v>1.4766E-2</v>
      </c>
      <c r="DP2983" s="72">
        <v>8.7200000000000006</v>
      </c>
      <c r="DQ2983" s="72">
        <v>582.05999999999995</v>
      </c>
      <c r="DR2983" t="s">
        <v>1831</v>
      </c>
      <c r="DT2983" t="s">
        <v>1783</v>
      </c>
    </row>
    <row r="2984" spans="1:124" x14ac:dyDescent="0.3">
      <c r="A2984" t="s">
        <v>1832</v>
      </c>
      <c r="B2984">
        <v>49563</v>
      </c>
      <c r="C2984" s="95">
        <v>6229</v>
      </c>
      <c r="D2984" s="95">
        <v>24774802</v>
      </c>
      <c r="E2984" s="95">
        <v>5631</v>
      </c>
      <c r="F2984" s="95">
        <v>18621057</v>
      </c>
      <c r="G2984" s="95">
        <v>1083</v>
      </c>
      <c r="H2984" s="95">
        <v>3517723</v>
      </c>
      <c r="I2984" s="95">
        <v>893</v>
      </c>
      <c r="J2984" s="95">
        <v>2970602</v>
      </c>
      <c r="K2984" s="95">
        <v>6552</v>
      </c>
      <c r="L2984" s="95">
        <v>25809707</v>
      </c>
      <c r="M2984" s="95">
        <v>5816</v>
      </c>
      <c r="N2984" s="95">
        <v>19352008</v>
      </c>
      <c r="O2984" s="95">
        <v>1073</v>
      </c>
      <c r="P2984" s="95">
        <v>3986911</v>
      </c>
      <c r="Q2984" s="95">
        <v>883</v>
      </c>
      <c r="R2984" s="95">
        <v>3167729</v>
      </c>
      <c r="S2984" s="95">
        <v>7055</v>
      </c>
      <c r="T2984" s="95">
        <v>25934372</v>
      </c>
      <c r="U2984" s="95">
        <v>6201</v>
      </c>
      <c r="V2984" s="95">
        <v>21350263</v>
      </c>
      <c r="W2984" s="95">
        <v>1113</v>
      </c>
      <c r="X2984" s="95">
        <v>5219134</v>
      </c>
      <c r="Y2984" s="95">
        <v>907</v>
      </c>
      <c r="Z2984" s="95">
        <v>3665842</v>
      </c>
      <c r="AA2984" s="95">
        <v>7533</v>
      </c>
      <c r="AB2984" s="95">
        <v>23443744</v>
      </c>
      <c r="AC2984" s="95">
        <v>6575</v>
      </c>
      <c r="AD2984" s="95">
        <v>23622464</v>
      </c>
      <c r="AE2984" s="95">
        <v>1222</v>
      </c>
      <c r="AF2984" s="95">
        <v>4601968</v>
      </c>
      <c r="AG2984" s="95">
        <v>1004</v>
      </c>
      <c r="AH2984" s="95">
        <v>4205464</v>
      </c>
      <c r="AI2984" s="95">
        <v>8164</v>
      </c>
      <c r="AJ2984" s="95">
        <v>25502813.690000001</v>
      </c>
      <c r="AK2984" s="95">
        <v>7077</v>
      </c>
      <c r="AL2984" s="95">
        <v>26741775.170000002</v>
      </c>
      <c r="AM2984" s="95">
        <v>1371</v>
      </c>
      <c r="AN2984" s="95">
        <v>5402474.3799999999</v>
      </c>
      <c r="AO2984" s="95">
        <v>1138</v>
      </c>
      <c r="AP2984" s="95">
        <v>5259841.83</v>
      </c>
      <c r="AQ2984" s="72">
        <v>322.44</v>
      </c>
      <c r="AR2984" s="72">
        <v>275.8</v>
      </c>
      <c r="AS2984" s="72">
        <v>598.24</v>
      </c>
      <c r="AT2984" s="95">
        <v>28292525</v>
      </c>
      <c r="AU2984" s="95">
        <v>21591659</v>
      </c>
      <c r="AV2984" s="95">
        <v>7312</v>
      </c>
      <c r="AW2984" s="95">
        <v>6524</v>
      </c>
      <c r="AX2984" s="72">
        <v>325.64999999999998</v>
      </c>
      <c r="AY2984" s="72">
        <v>280.14</v>
      </c>
      <c r="AZ2984" s="72">
        <v>605.79</v>
      </c>
      <c r="BA2984" s="95">
        <v>29796618</v>
      </c>
      <c r="BB2984" s="95">
        <v>22519737</v>
      </c>
      <c r="BC2984" s="95">
        <v>7625</v>
      </c>
      <c r="BD2984" s="95">
        <v>6699</v>
      </c>
      <c r="BE2984" s="72">
        <v>317.83999999999997</v>
      </c>
      <c r="BF2984" s="72">
        <v>293.29000000000002</v>
      </c>
      <c r="BG2984" s="72">
        <v>611.13</v>
      </c>
      <c r="BH2984" s="95">
        <v>31153506</v>
      </c>
      <c r="BI2984" s="95">
        <v>25016105</v>
      </c>
      <c r="BJ2984" s="95">
        <v>8168</v>
      </c>
      <c r="BK2984" s="95">
        <v>7108</v>
      </c>
      <c r="BL2984" s="72">
        <v>266.95</v>
      </c>
      <c r="BM2984" s="72">
        <v>305.98</v>
      </c>
      <c r="BN2984" s="72">
        <v>572.92999999999995</v>
      </c>
      <c r="BO2984" s="95">
        <v>28045712</v>
      </c>
      <c r="BP2984" s="95">
        <v>27827928</v>
      </c>
      <c r="BQ2984" s="95">
        <v>8755</v>
      </c>
      <c r="BR2984" s="95">
        <v>7579</v>
      </c>
      <c r="BS2984" s="72">
        <v>270.10000000000002</v>
      </c>
      <c r="BT2984" s="72">
        <v>324.63</v>
      </c>
      <c r="BU2984" s="72">
        <v>594.73</v>
      </c>
      <c r="BV2984" s="95">
        <v>30905288.07</v>
      </c>
      <c r="BW2984" s="95">
        <v>32001617</v>
      </c>
      <c r="BX2984" s="95">
        <v>9535</v>
      </c>
      <c r="BY2984" s="95">
        <v>8215</v>
      </c>
      <c r="BZ2984" s="95">
        <v>6936</v>
      </c>
      <c r="CA2984" s="95">
        <v>7179</v>
      </c>
      <c r="CB2984" s="95">
        <v>7657</v>
      </c>
      <c r="CC2984" s="95">
        <v>8197</v>
      </c>
      <c r="CD2984" s="95">
        <v>8889</v>
      </c>
      <c r="CE2984" s="72">
        <v>650.75523149000003</v>
      </c>
      <c r="CF2984" s="72">
        <v>676.59346364999999</v>
      </c>
      <c r="CG2984" s="72">
        <v>712.40329333</v>
      </c>
      <c r="CH2984" s="72">
        <v>716.50152150999998</v>
      </c>
      <c r="CI2984" s="72">
        <v>731.52548966999996</v>
      </c>
      <c r="CJ2984" s="96">
        <v>0.91930109979999997</v>
      </c>
      <c r="CK2984" s="96">
        <v>0.89535301850000004</v>
      </c>
      <c r="CL2984" s="96">
        <v>0.85784274959999995</v>
      </c>
      <c r="CM2984" s="96">
        <v>0.79962147019999996</v>
      </c>
      <c r="CN2984" s="96">
        <v>0.81299969500000002</v>
      </c>
      <c r="CO2984" s="96">
        <v>0.97067999790000004</v>
      </c>
      <c r="CP2984" s="96">
        <v>0.88291054560000004</v>
      </c>
      <c r="CQ2984" s="96">
        <v>0.99584056389999998</v>
      </c>
      <c r="CR2984" s="96">
        <v>0.88659816800000002</v>
      </c>
      <c r="CS2984" s="95">
        <v>2245</v>
      </c>
      <c r="CT2984" s="95">
        <v>2131</v>
      </c>
      <c r="CU2984" s="95">
        <v>2131</v>
      </c>
      <c r="CV2984" s="95">
        <v>2223</v>
      </c>
      <c r="CW2984" s="95">
        <v>2268</v>
      </c>
      <c r="CX2984" s="96">
        <v>1.042325159</v>
      </c>
      <c r="CY2984" s="96">
        <v>0.99719671399999998</v>
      </c>
      <c r="CZ2984" s="96">
        <v>0.95864508800000003</v>
      </c>
      <c r="DA2984" s="96">
        <v>0.93288302999999995</v>
      </c>
      <c r="DB2984" s="96">
        <v>0.923201402</v>
      </c>
      <c r="DC2984">
        <v>2013</v>
      </c>
      <c r="DD2984" s="6">
        <v>7225</v>
      </c>
      <c r="DE2984" s="96">
        <v>4.0433650000000002E-3</v>
      </c>
      <c r="DF2984" s="72">
        <v>678.15</v>
      </c>
      <c r="DG2984" s="96">
        <v>1</v>
      </c>
      <c r="DH2984" s="72">
        <v>678.15</v>
      </c>
      <c r="DI2984" s="72">
        <v>718.34796271000005</v>
      </c>
      <c r="DJ2984" s="96">
        <v>1</v>
      </c>
      <c r="DK2984" s="72">
        <v>678.15</v>
      </c>
      <c r="DL2984" s="96">
        <v>1</v>
      </c>
      <c r="DM2984" s="72">
        <v>678.15</v>
      </c>
      <c r="DN2984" s="96">
        <v>1</v>
      </c>
      <c r="DO2984" s="96">
        <v>1.0973E-2</v>
      </c>
      <c r="DP2984" s="72">
        <v>7.44</v>
      </c>
      <c r="DQ2984" s="72">
        <v>670.71</v>
      </c>
      <c r="DR2984" t="s">
        <v>1832</v>
      </c>
      <c r="DT2984" t="s">
        <v>1783</v>
      </c>
    </row>
    <row r="2985" spans="1:124" x14ac:dyDescent="0.3">
      <c r="A2985" t="s">
        <v>1833</v>
      </c>
      <c r="B2985">
        <v>49565</v>
      </c>
      <c r="C2985" s="95">
        <v>5</v>
      </c>
      <c r="D2985" s="95">
        <v>1</v>
      </c>
      <c r="E2985" s="95">
        <v>5</v>
      </c>
      <c r="F2985" s="95">
        <v>60531</v>
      </c>
      <c r="G2985" s="95">
        <v>1</v>
      </c>
      <c r="H2985" s="95">
        <v>1</v>
      </c>
      <c r="I2985" s="95">
        <v>1</v>
      </c>
      <c r="J2985" s="95">
        <v>1</v>
      </c>
      <c r="K2985" s="95">
        <v>5</v>
      </c>
      <c r="L2985" s="95">
        <v>32405</v>
      </c>
      <c r="M2985" s="95">
        <v>5</v>
      </c>
      <c r="N2985" s="95">
        <v>52139</v>
      </c>
      <c r="O2985" s="95">
        <v>1</v>
      </c>
      <c r="P2985" s="95">
        <v>1</v>
      </c>
      <c r="Q2985" s="95">
        <v>1</v>
      </c>
      <c r="R2985" s="95">
        <v>1</v>
      </c>
      <c r="S2985" s="95">
        <v>5</v>
      </c>
      <c r="T2985" s="95">
        <v>1</v>
      </c>
      <c r="U2985" s="95">
        <v>5</v>
      </c>
      <c r="V2985" s="95">
        <v>52780</v>
      </c>
      <c r="W2985" s="95">
        <v>1</v>
      </c>
      <c r="X2985" s="95">
        <v>1</v>
      </c>
      <c r="Y2985" s="95">
        <v>1</v>
      </c>
      <c r="Z2985" s="95">
        <v>1</v>
      </c>
      <c r="AA2985" s="95">
        <v>5</v>
      </c>
      <c r="AB2985" s="95">
        <v>32781</v>
      </c>
      <c r="AC2985" s="95">
        <v>5</v>
      </c>
      <c r="AD2985" s="95">
        <v>56010</v>
      </c>
      <c r="AE2985" s="95">
        <v>1</v>
      </c>
      <c r="AF2985" s="95">
        <v>1</v>
      </c>
      <c r="AG2985" s="95">
        <v>1</v>
      </c>
      <c r="AH2985" s="95">
        <v>1</v>
      </c>
      <c r="AI2985" s="95">
        <v>5</v>
      </c>
      <c r="AJ2985" s="95">
        <v>104698</v>
      </c>
      <c r="AK2985" s="95">
        <v>5</v>
      </c>
      <c r="AL2985" s="95">
        <v>62625</v>
      </c>
      <c r="AM2985" s="95">
        <v>1</v>
      </c>
      <c r="AN2985" s="95">
        <v>0</v>
      </c>
      <c r="AO2985" s="95">
        <v>1</v>
      </c>
      <c r="AP2985" s="95">
        <v>0</v>
      </c>
      <c r="AQ2985" s="72">
        <v>0.03</v>
      </c>
      <c r="AR2985" s="72">
        <v>840.72</v>
      </c>
      <c r="AS2985" s="72">
        <v>840.75</v>
      </c>
      <c r="AT2985" s="95">
        <v>2</v>
      </c>
      <c r="AU2985" s="95">
        <v>60532</v>
      </c>
      <c r="AV2985" s="95">
        <v>6</v>
      </c>
      <c r="AW2985" s="95">
        <v>6</v>
      </c>
      <c r="AX2985" s="72">
        <v>450.08</v>
      </c>
      <c r="AY2985" s="72">
        <v>724.17</v>
      </c>
      <c r="AZ2985" s="72">
        <v>1174.25</v>
      </c>
      <c r="BA2985" s="95">
        <v>32406</v>
      </c>
      <c r="BB2985" s="95">
        <v>52140</v>
      </c>
      <c r="BC2985" s="95">
        <v>6</v>
      </c>
      <c r="BD2985" s="95">
        <v>6</v>
      </c>
      <c r="BE2985" s="72">
        <v>0.03</v>
      </c>
      <c r="BF2985" s="72">
        <v>733.07</v>
      </c>
      <c r="BG2985" s="72">
        <v>733.1</v>
      </c>
      <c r="BH2985" s="95">
        <v>2</v>
      </c>
      <c r="BI2985" s="95">
        <v>52781</v>
      </c>
      <c r="BJ2985" s="95">
        <v>6</v>
      </c>
      <c r="BK2985" s="95">
        <v>6</v>
      </c>
      <c r="BL2985" s="72">
        <v>455.31</v>
      </c>
      <c r="BM2985" s="72">
        <v>777.93</v>
      </c>
      <c r="BN2985" s="72">
        <v>1233.24</v>
      </c>
      <c r="BO2985" s="95">
        <v>32782</v>
      </c>
      <c r="BP2985" s="95">
        <v>56011</v>
      </c>
      <c r="BQ2985" s="95">
        <v>6</v>
      </c>
      <c r="BR2985" s="95">
        <v>6</v>
      </c>
      <c r="BS2985" s="72">
        <v>1454.14</v>
      </c>
      <c r="BT2985" s="72">
        <v>869.79</v>
      </c>
      <c r="BU2985" s="72">
        <v>2323.9299999999998</v>
      </c>
      <c r="BV2985" s="95">
        <v>104698</v>
      </c>
      <c r="BW2985" s="95">
        <v>62625</v>
      </c>
      <c r="BX2985" s="95">
        <v>6</v>
      </c>
      <c r="BY2985" s="95">
        <v>6</v>
      </c>
      <c r="BZ2985" s="95">
        <v>6</v>
      </c>
      <c r="CA2985" s="95">
        <v>6</v>
      </c>
      <c r="CB2985" s="95">
        <v>6</v>
      </c>
      <c r="CC2985" s="95">
        <v>6</v>
      </c>
      <c r="CD2985" s="95">
        <v>6</v>
      </c>
      <c r="CE2985" s="72">
        <v>650.75523149000003</v>
      </c>
      <c r="CF2985" s="72">
        <v>676.59346364999999</v>
      </c>
      <c r="CG2985" s="72">
        <v>712.40329333</v>
      </c>
      <c r="CH2985" s="72">
        <v>716.50152150999998</v>
      </c>
      <c r="CI2985" s="72">
        <v>731.52548966999996</v>
      </c>
      <c r="CJ2985" s="96">
        <v>1.2919604166000001</v>
      </c>
      <c r="CK2985" s="96">
        <v>1.7355325805999999</v>
      </c>
      <c r="CL2985" s="96">
        <v>1.0290519524999999</v>
      </c>
      <c r="CM2985" s="96">
        <v>1.7211966241000001</v>
      </c>
      <c r="CN2985" s="96">
        <v>3.1768271001000001</v>
      </c>
      <c r="CO2985" s="96">
        <v>0.98200066109999995</v>
      </c>
      <c r="CP2985" s="96">
        <v>1.8237398464000001</v>
      </c>
      <c r="CQ2985" s="96">
        <v>0.99584056389999998</v>
      </c>
      <c r="CR2985" s="96">
        <v>1.8313569984</v>
      </c>
      <c r="CS2985" s="95">
        <v>547</v>
      </c>
      <c r="CT2985" s="95">
        <v>538</v>
      </c>
      <c r="CU2985" s="95">
        <v>557</v>
      </c>
      <c r="CV2985" s="95">
        <v>584</v>
      </c>
      <c r="CW2985" s="95">
        <v>610</v>
      </c>
      <c r="CX2985" s="96">
        <v>0.95263324199999999</v>
      </c>
      <c r="CY2985" s="96">
        <v>0.95145567399999997</v>
      </c>
      <c r="CZ2985" s="96">
        <v>1.0013048330000001</v>
      </c>
      <c r="DA2985" s="96">
        <v>1.027112188</v>
      </c>
      <c r="DB2985" s="96">
        <v>0.97445906400000004</v>
      </c>
      <c r="DC2985">
        <v>2013</v>
      </c>
      <c r="DD2985" s="6">
        <v>6</v>
      </c>
      <c r="DE2985" s="96">
        <v>2.1587376999999998E-3</v>
      </c>
      <c r="DF2985" s="72">
        <v>1403.43</v>
      </c>
      <c r="DG2985" s="96">
        <v>1</v>
      </c>
      <c r="DH2985" s="72">
        <v>1403.43</v>
      </c>
      <c r="DI2985" s="72">
        <v>718.34796271000005</v>
      </c>
      <c r="DJ2985" s="96">
        <v>7.7459666900000002E-2</v>
      </c>
      <c r="DK2985" s="72">
        <v>771.41418912999995</v>
      </c>
      <c r="DL2985" s="96">
        <v>1.0044333620000001</v>
      </c>
      <c r="DM2985" s="72">
        <v>774.83414747999996</v>
      </c>
      <c r="DN2985" s="96">
        <v>1</v>
      </c>
      <c r="DO2985" s="96">
        <v>3.297E-3</v>
      </c>
      <c r="DP2985" s="72">
        <v>2.5499999999999998</v>
      </c>
      <c r="DQ2985" s="72">
        <v>772.28</v>
      </c>
      <c r="DR2985" t="s">
        <v>1833</v>
      </c>
      <c r="DT2985" t="s">
        <v>1783</v>
      </c>
    </row>
    <row r="2986" spans="1:124" x14ac:dyDescent="0.3">
      <c r="A2986" t="s">
        <v>1834</v>
      </c>
      <c r="B2986">
        <v>49570</v>
      </c>
      <c r="C2986" s="95">
        <v>1916</v>
      </c>
      <c r="D2986" s="95">
        <v>5490032</v>
      </c>
      <c r="E2986" s="95">
        <v>1862</v>
      </c>
      <c r="F2986" s="95">
        <v>5125768</v>
      </c>
      <c r="G2986" s="95">
        <v>202</v>
      </c>
      <c r="H2986" s="95">
        <v>612447</v>
      </c>
      <c r="I2986" s="95">
        <v>181</v>
      </c>
      <c r="J2986" s="95">
        <v>500995</v>
      </c>
      <c r="K2986" s="95">
        <v>1888</v>
      </c>
      <c r="L2986" s="95">
        <v>4870148</v>
      </c>
      <c r="M2986" s="95">
        <v>1822</v>
      </c>
      <c r="N2986" s="95">
        <v>5035248</v>
      </c>
      <c r="O2986" s="95">
        <v>190</v>
      </c>
      <c r="P2986" s="95">
        <v>437234</v>
      </c>
      <c r="Q2986" s="95">
        <v>165</v>
      </c>
      <c r="R2986" s="95">
        <v>521678</v>
      </c>
      <c r="S2986" s="95">
        <v>1915</v>
      </c>
      <c r="T2986" s="95">
        <v>5289791</v>
      </c>
      <c r="U2986" s="95">
        <v>1830</v>
      </c>
      <c r="V2986" s="95">
        <v>5893589</v>
      </c>
      <c r="W2986" s="95">
        <v>181</v>
      </c>
      <c r="X2986" s="95">
        <v>551672</v>
      </c>
      <c r="Y2986" s="95">
        <v>156</v>
      </c>
      <c r="Z2986" s="95">
        <v>611977</v>
      </c>
      <c r="AA2986" s="95">
        <v>1921</v>
      </c>
      <c r="AB2986" s="95">
        <v>5345975</v>
      </c>
      <c r="AC2986" s="95">
        <v>1821</v>
      </c>
      <c r="AD2986" s="95">
        <v>6306577</v>
      </c>
      <c r="AE2986" s="95">
        <v>182</v>
      </c>
      <c r="AF2986" s="95">
        <v>605327</v>
      </c>
      <c r="AG2986" s="95">
        <v>161</v>
      </c>
      <c r="AH2986" s="95">
        <v>604748</v>
      </c>
      <c r="AI2986" s="95">
        <v>1938</v>
      </c>
      <c r="AJ2986" s="95">
        <v>5627128</v>
      </c>
      <c r="AK2986" s="95">
        <v>1830</v>
      </c>
      <c r="AL2986" s="95">
        <v>6517536.4100000001</v>
      </c>
      <c r="AM2986" s="95">
        <v>179</v>
      </c>
      <c r="AN2986" s="95">
        <v>343834</v>
      </c>
      <c r="AO2986" s="95">
        <v>158</v>
      </c>
      <c r="AP2986" s="95">
        <v>543386</v>
      </c>
      <c r="AQ2986" s="72">
        <v>240.1</v>
      </c>
      <c r="AR2986" s="72">
        <v>229.51</v>
      </c>
      <c r="AS2986" s="72">
        <v>469.61</v>
      </c>
      <c r="AT2986" s="95">
        <v>6102479</v>
      </c>
      <c r="AU2986" s="95">
        <v>5626763</v>
      </c>
      <c r="AV2986" s="95">
        <v>2118</v>
      </c>
      <c r="AW2986" s="95">
        <v>2043</v>
      </c>
      <c r="AX2986" s="72">
        <v>212.84</v>
      </c>
      <c r="AY2986" s="72">
        <v>233.05</v>
      </c>
      <c r="AZ2986" s="72">
        <v>445.89</v>
      </c>
      <c r="BA2986" s="95">
        <v>5307382</v>
      </c>
      <c r="BB2986" s="95">
        <v>5556926</v>
      </c>
      <c r="BC2986" s="95">
        <v>2078</v>
      </c>
      <c r="BD2986" s="95">
        <v>1987</v>
      </c>
      <c r="BE2986" s="72">
        <v>232.25</v>
      </c>
      <c r="BF2986" s="72">
        <v>272.98</v>
      </c>
      <c r="BG2986" s="72">
        <v>505.23</v>
      </c>
      <c r="BH2986" s="95">
        <v>5841463</v>
      </c>
      <c r="BI2986" s="95">
        <v>6505566</v>
      </c>
      <c r="BJ2986" s="95">
        <v>2096</v>
      </c>
      <c r="BK2986" s="95">
        <v>1986</v>
      </c>
      <c r="BL2986" s="72">
        <v>235.83</v>
      </c>
      <c r="BM2986" s="72">
        <v>290.58999999999997</v>
      </c>
      <c r="BN2986" s="72">
        <v>526.41999999999996</v>
      </c>
      <c r="BO2986" s="95">
        <v>5951302</v>
      </c>
      <c r="BP2986" s="95">
        <v>6911325</v>
      </c>
      <c r="BQ2986" s="95">
        <v>2103</v>
      </c>
      <c r="BR2986" s="95">
        <v>1982</v>
      </c>
      <c r="BS2986" s="72">
        <v>235.04</v>
      </c>
      <c r="BT2986" s="72">
        <v>295.98</v>
      </c>
      <c r="BU2986" s="72">
        <v>531.02</v>
      </c>
      <c r="BV2986" s="95">
        <v>5970962</v>
      </c>
      <c r="BW2986" s="95">
        <v>7060922.4100000001</v>
      </c>
      <c r="BX2986" s="95">
        <v>2117</v>
      </c>
      <c r="BY2986" s="95">
        <v>1988</v>
      </c>
      <c r="BZ2986" s="95">
        <v>2082</v>
      </c>
      <c r="CA2986" s="95">
        <v>2034</v>
      </c>
      <c r="CB2986" s="95">
        <v>2043</v>
      </c>
      <c r="CC2986" s="95">
        <v>2046</v>
      </c>
      <c r="CD2986" s="95">
        <v>2054</v>
      </c>
      <c r="CE2986" s="72">
        <v>650.75523149000003</v>
      </c>
      <c r="CF2986" s="72">
        <v>676.59346364999999</v>
      </c>
      <c r="CG2986" s="72">
        <v>712.40329333</v>
      </c>
      <c r="CH2986" s="72">
        <v>716.50152150999998</v>
      </c>
      <c r="CI2986" s="72">
        <v>731.52548966999996</v>
      </c>
      <c r="CJ2986" s="96">
        <v>0.72163845530000004</v>
      </c>
      <c r="CK2986" s="96">
        <v>0.65902203309999996</v>
      </c>
      <c r="CL2986" s="96">
        <v>0.7091909944</v>
      </c>
      <c r="CM2986" s="96">
        <v>0.73470883760000005</v>
      </c>
      <c r="CN2986" s="96">
        <v>0.7259077196</v>
      </c>
      <c r="CO2986" s="96">
        <v>0.88870746479999996</v>
      </c>
      <c r="CP2986" s="96">
        <v>0.79901839029999999</v>
      </c>
      <c r="CQ2986" s="96">
        <v>0.99584056389999998</v>
      </c>
      <c r="CR2986" s="96">
        <v>0.80235562309999997</v>
      </c>
      <c r="CS2986" s="95">
        <v>1999</v>
      </c>
      <c r="CT2986" s="95">
        <v>1974</v>
      </c>
      <c r="CU2986" s="95">
        <v>1979</v>
      </c>
      <c r="CV2986" s="95">
        <v>1993</v>
      </c>
      <c r="CW2986" s="95">
        <v>2015</v>
      </c>
      <c r="CX2986" s="96">
        <v>0.87052316699999999</v>
      </c>
      <c r="CY2986" s="96">
        <v>0.88591871</v>
      </c>
      <c r="CZ2986" s="96">
        <v>0.88622733499999995</v>
      </c>
      <c r="DA2986" s="96">
        <v>0.88975692900000003</v>
      </c>
      <c r="DB2986" s="96">
        <v>0.91087719599999994</v>
      </c>
      <c r="DC2986">
        <v>2013</v>
      </c>
      <c r="DD2986" s="6">
        <v>1997.2</v>
      </c>
      <c r="DE2986" s="96">
        <v>4.7186251000000002E-3</v>
      </c>
      <c r="DF2986" s="72">
        <v>613.29</v>
      </c>
      <c r="DG2986" s="96">
        <v>1</v>
      </c>
      <c r="DH2986" s="72">
        <v>613.29</v>
      </c>
      <c r="DI2986" s="72">
        <v>647.46502092000003</v>
      </c>
      <c r="DJ2986" s="96">
        <v>1</v>
      </c>
      <c r="DK2986" s="72">
        <v>613.29</v>
      </c>
      <c r="DL2986" s="96">
        <v>1</v>
      </c>
      <c r="DM2986" s="72">
        <v>613.29</v>
      </c>
      <c r="DN2986" s="96">
        <v>1</v>
      </c>
      <c r="DO2986" s="96">
        <v>1.5062000000000001E-2</v>
      </c>
      <c r="DP2986" s="72">
        <v>9.24</v>
      </c>
      <c r="DQ2986" s="72">
        <v>604.04999999999995</v>
      </c>
      <c r="DR2986" t="s">
        <v>1834</v>
      </c>
      <c r="DT2986" t="s">
        <v>1783</v>
      </c>
    </row>
    <row r="2987" spans="1:124" x14ac:dyDescent="0.3">
      <c r="A2987" t="s">
        <v>1242</v>
      </c>
      <c r="B2987">
        <v>49580</v>
      </c>
      <c r="C2987" s="95">
        <v>5667</v>
      </c>
      <c r="D2987" s="95">
        <v>20165835</v>
      </c>
      <c r="E2987" s="95">
        <v>5486</v>
      </c>
      <c r="F2987" s="95">
        <v>15573503</v>
      </c>
      <c r="G2987" s="95">
        <v>1233</v>
      </c>
      <c r="H2987" s="95">
        <v>3889251</v>
      </c>
      <c r="I2987" s="95">
        <v>1112</v>
      </c>
      <c r="J2987" s="95">
        <v>2915262</v>
      </c>
      <c r="K2987" s="95">
        <v>5512</v>
      </c>
      <c r="L2987" s="95">
        <v>19573261</v>
      </c>
      <c r="M2987" s="95">
        <v>5306</v>
      </c>
      <c r="N2987" s="95">
        <v>15596159</v>
      </c>
      <c r="O2987" s="95">
        <v>1208</v>
      </c>
      <c r="P2987" s="95">
        <v>3560238</v>
      </c>
      <c r="Q2987" s="95">
        <v>1085</v>
      </c>
      <c r="R2987" s="95">
        <v>3039475</v>
      </c>
      <c r="S2987" s="95">
        <v>5367</v>
      </c>
      <c r="T2987" s="95">
        <v>21648467</v>
      </c>
      <c r="U2987" s="95">
        <v>5146</v>
      </c>
      <c r="V2987" s="95">
        <v>15814874</v>
      </c>
      <c r="W2987" s="95">
        <v>1190</v>
      </c>
      <c r="X2987" s="95">
        <v>2946666</v>
      </c>
      <c r="Y2987" s="95">
        <v>1066</v>
      </c>
      <c r="Z2987" s="95">
        <v>3084571</v>
      </c>
      <c r="AA2987" s="95">
        <v>5277</v>
      </c>
      <c r="AB2987" s="95">
        <v>22705443</v>
      </c>
      <c r="AC2987" s="95">
        <v>5032</v>
      </c>
      <c r="AD2987" s="95">
        <v>17493541</v>
      </c>
      <c r="AE2987" s="95">
        <v>1181</v>
      </c>
      <c r="AF2987" s="95">
        <v>3928182</v>
      </c>
      <c r="AG2987" s="95">
        <v>1053</v>
      </c>
      <c r="AH2987" s="95">
        <v>3354248</v>
      </c>
      <c r="AI2987" s="95">
        <v>5298</v>
      </c>
      <c r="AJ2987" s="95">
        <v>23005090</v>
      </c>
      <c r="AK2987" s="95">
        <v>5032</v>
      </c>
      <c r="AL2987" s="95">
        <v>17822228.5</v>
      </c>
      <c r="AM2987" s="95">
        <v>1211</v>
      </c>
      <c r="AN2987" s="95">
        <v>3482356</v>
      </c>
      <c r="AO2987" s="95">
        <v>1081</v>
      </c>
      <c r="AP2987" s="95">
        <v>3396923</v>
      </c>
      <c r="AQ2987" s="72">
        <v>290.52</v>
      </c>
      <c r="AR2987" s="72">
        <v>233.51</v>
      </c>
      <c r="AS2987" s="72">
        <v>524.03</v>
      </c>
      <c r="AT2987" s="95">
        <v>24055086</v>
      </c>
      <c r="AU2987" s="95">
        <v>18488765</v>
      </c>
      <c r="AV2987" s="95">
        <v>6900</v>
      </c>
      <c r="AW2987" s="95">
        <v>6598</v>
      </c>
      <c r="AX2987" s="72">
        <v>286.87</v>
      </c>
      <c r="AY2987" s="72">
        <v>242.99</v>
      </c>
      <c r="AZ2987" s="72">
        <v>529.86</v>
      </c>
      <c r="BA2987" s="95">
        <v>23133499</v>
      </c>
      <c r="BB2987" s="95">
        <v>18635634</v>
      </c>
      <c r="BC2987" s="95">
        <v>6720</v>
      </c>
      <c r="BD2987" s="95">
        <v>6391</v>
      </c>
      <c r="BE2987" s="72">
        <v>312.58</v>
      </c>
      <c r="BF2987" s="72">
        <v>253.53</v>
      </c>
      <c r="BG2987" s="72">
        <v>566.11</v>
      </c>
      <c r="BH2987" s="95">
        <v>24595133</v>
      </c>
      <c r="BI2987" s="95">
        <v>18899445</v>
      </c>
      <c r="BJ2987" s="95">
        <v>6557</v>
      </c>
      <c r="BK2987" s="95">
        <v>6212</v>
      </c>
      <c r="BL2987" s="72">
        <v>343.68</v>
      </c>
      <c r="BM2987" s="72">
        <v>285.51</v>
      </c>
      <c r="BN2987" s="72">
        <v>629.19000000000005</v>
      </c>
      <c r="BO2987" s="95">
        <v>26633625</v>
      </c>
      <c r="BP2987" s="95">
        <v>20847789</v>
      </c>
      <c r="BQ2987" s="95">
        <v>6458</v>
      </c>
      <c r="BR2987" s="95">
        <v>6085</v>
      </c>
      <c r="BS2987" s="72">
        <v>339.11</v>
      </c>
      <c r="BT2987" s="72">
        <v>289.26</v>
      </c>
      <c r="BU2987" s="72">
        <v>628.37</v>
      </c>
      <c r="BV2987" s="95">
        <v>26487446</v>
      </c>
      <c r="BW2987" s="95">
        <v>21219151.5</v>
      </c>
      <c r="BX2987" s="95">
        <v>6509</v>
      </c>
      <c r="BY2987" s="95">
        <v>6113</v>
      </c>
      <c r="BZ2987" s="95">
        <v>6756</v>
      </c>
      <c r="CA2987" s="95">
        <v>6561</v>
      </c>
      <c r="CB2987" s="95">
        <v>6391</v>
      </c>
      <c r="CC2987" s="95">
        <v>6281</v>
      </c>
      <c r="CD2987" s="95">
        <v>6315</v>
      </c>
      <c r="CE2987" s="72">
        <v>650.75523149000003</v>
      </c>
      <c r="CF2987" s="72">
        <v>676.59346364999999</v>
      </c>
      <c r="CG2987" s="72">
        <v>712.40329333</v>
      </c>
      <c r="CH2987" s="72">
        <v>716.50152150999998</v>
      </c>
      <c r="CI2987" s="72">
        <v>731.52548966999996</v>
      </c>
      <c r="CJ2987" s="96">
        <v>0.80526436769999998</v>
      </c>
      <c r="CK2987" s="96">
        <v>0.78312905529999999</v>
      </c>
      <c r="CL2987" s="96">
        <v>0.79464820739999997</v>
      </c>
      <c r="CM2987" s="96">
        <v>0.87814188959999995</v>
      </c>
      <c r="CN2987" s="96">
        <v>0.85898578910000001</v>
      </c>
      <c r="CO2987" s="96">
        <v>0.9931449336</v>
      </c>
      <c r="CP2987" s="96">
        <v>0.82972165890000005</v>
      </c>
      <c r="CQ2987" s="96">
        <v>0.99584056389999998</v>
      </c>
      <c r="CR2987" s="96">
        <v>0.83318712900000003</v>
      </c>
      <c r="CS2987" s="95">
        <v>6411</v>
      </c>
      <c r="CT2987" s="95">
        <v>6188</v>
      </c>
      <c r="CU2987" s="95">
        <v>6110</v>
      </c>
      <c r="CV2987" s="95">
        <v>6015</v>
      </c>
      <c r="CW2987" s="95">
        <v>6098</v>
      </c>
      <c r="CX2987" s="96">
        <v>0.99317289799999997</v>
      </c>
      <c r="CY2987" s="96">
        <v>0.996143098</v>
      </c>
      <c r="CZ2987" s="96">
        <v>0.98575732299999996</v>
      </c>
      <c r="DA2987" s="96">
        <v>0.98443376800000004</v>
      </c>
      <c r="DB2987" s="96">
        <v>1.006067866</v>
      </c>
      <c r="DC2987">
        <v>2013</v>
      </c>
      <c r="DD2987" s="6">
        <v>6279.8</v>
      </c>
      <c r="DE2987" s="96">
        <v>7.2299460999999997E-3</v>
      </c>
      <c r="DF2987" s="72">
        <v>635.25</v>
      </c>
      <c r="DG2987" s="96">
        <v>1</v>
      </c>
      <c r="DH2987" s="72">
        <v>635.25</v>
      </c>
      <c r="DI2987" s="72">
        <v>647.14220183999998</v>
      </c>
      <c r="DJ2987" s="96">
        <v>1</v>
      </c>
      <c r="DK2987" s="72">
        <v>635.25</v>
      </c>
      <c r="DL2987" s="96">
        <v>1</v>
      </c>
      <c r="DM2987" s="72">
        <v>635.25</v>
      </c>
      <c r="DN2987" s="96">
        <v>1</v>
      </c>
      <c r="DO2987" s="96">
        <v>2.2162999999999999E-2</v>
      </c>
      <c r="DP2987" s="72">
        <v>14.08</v>
      </c>
      <c r="DQ2987" s="72">
        <v>621.16999999999996</v>
      </c>
      <c r="DR2987" t="s">
        <v>1242</v>
      </c>
      <c r="DT2987" t="s">
        <v>1783</v>
      </c>
    </row>
    <row r="2988" spans="1:124" x14ac:dyDescent="0.3">
      <c r="A2988" t="s">
        <v>277</v>
      </c>
      <c r="B2988">
        <v>49590</v>
      </c>
      <c r="C2988" s="95">
        <v>2325</v>
      </c>
      <c r="D2988" s="95">
        <v>6048611</v>
      </c>
      <c r="E2988" s="95">
        <v>2247</v>
      </c>
      <c r="F2988" s="95">
        <v>5969051</v>
      </c>
      <c r="G2988" s="95">
        <v>317</v>
      </c>
      <c r="H2988" s="95">
        <v>798570</v>
      </c>
      <c r="I2988" s="95">
        <v>283</v>
      </c>
      <c r="J2988" s="95">
        <v>883009</v>
      </c>
      <c r="K2988" s="95">
        <v>2311</v>
      </c>
      <c r="L2988" s="95">
        <v>6673163</v>
      </c>
      <c r="M2988" s="95">
        <v>2220</v>
      </c>
      <c r="N2988" s="95">
        <v>6450690</v>
      </c>
      <c r="O2988" s="95">
        <v>317</v>
      </c>
      <c r="P2988" s="95">
        <v>820214</v>
      </c>
      <c r="Q2988" s="95">
        <v>284</v>
      </c>
      <c r="R2988" s="95">
        <v>876411</v>
      </c>
      <c r="S2988" s="95">
        <v>2343</v>
      </c>
      <c r="T2988" s="95">
        <v>6567391</v>
      </c>
      <c r="U2988" s="95">
        <v>2229</v>
      </c>
      <c r="V2988" s="95">
        <v>6380172</v>
      </c>
      <c r="W2988" s="95">
        <v>303</v>
      </c>
      <c r="X2988" s="95">
        <v>572124</v>
      </c>
      <c r="Y2988" s="95">
        <v>271</v>
      </c>
      <c r="Z2988" s="95">
        <v>932048</v>
      </c>
      <c r="AA2988" s="95">
        <v>2377</v>
      </c>
      <c r="AB2988" s="95">
        <v>6974075</v>
      </c>
      <c r="AC2988" s="95">
        <v>2257</v>
      </c>
      <c r="AD2988" s="95">
        <v>7574188</v>
      </c>
      <c r="AE2988" s="95">
        <v>291</v>
      </c>
      <c r="AF2988" s="95">
        <v>598245</v>
      </c>
      <c r="AG2988" s="95">
        <v>262</v>
      </c>
      <c r="AH2988" s="95">
        <v>892486</v>
      </c>
      <c r="AI2988" s="95">
        <v>2433</v>
      </c>
      <c r="AJ2988" s="95">
        <v>6323995</v>
      </c>
      <c r="AK2988" s="95">
        <v>2299</v>
      </c>
      <c r="AL2988" s="95">
        <v>7953931</v>
      </c>
      <c r="AM2988" s="95">
        <v>301</v>
      </c>
      <c r="AN2988" s="95">
        <v>891192</v>
      </c>
      <c r="AO2988" s="95">
        <v>272</v>
      </c>
      <c r="AP2988" s="95">
        <v>1017075</v>
      </c>
      <c r="AQ2988" s="72">
        <v>215.97</v>
      </c>
      <c r="AR2988" s="72">
        <v>225.69</v>
      </c>
      <c r="AS2988" s="72">
        <v>441.66</v>
      </c>
      <c r="AT2988" s="95">
        <v>6847181</v>
      </c>
      <c r="AU2988" s="95">
        <v>6852060</v>
      </c>
      <c r="AV2988" s="95">
        <v>2642</v>
      </c>
      <c r="AW2988" s="95">
        <v>2530</v>
      </c>
      <c r="AX2988" s="72">
        <v>237.61</v>
      </c>
      <c r="AY2988" s="72">
        <v>243.85</v>
      </c>
      <c r="AZ2988" s="72">
        <v>481.46</v>
      </c>
      <c r="BA2988" s="95">
        <v>7493377</v>
      </c>
      <c r="BB2988" s="95">
        <v>7327101</v>
      </c>
      <c r="BC2988" s="95">
        <v>2628</v>
      </c>
      <c r="BD2988" s="95">
        <v>2504</v>
      </c>
      <c r="BE2988" s="72">
        <v>224.85</v>
      </c>
      <c r="BF2988" s="72">
        <v>243.74</v>
      </c>
      <c r="BG2988" s="72">
        <v>468.59</v>
      </c>
      <c r="BH2988" s="95">
        <v>7139515</v>
      </c>
      <c r="BI2988" s="95">
        <v>7312220</v>
      </c>
      <c r="BJ2988" s="95">
        <v>2646</v>
      </c>
      <c r="BK2988" s="95">
        <v>2500</v>
      </c>
      <c r="BL2988" s="72">
        <v>236.52</v>
      </c>
      <c r="BM2988" s="72">
        <v>280.08999999999997</v>
      </c>
      <c r="BN2988" s="72">
        <v>516.61</v>
      </c>
      <c r="BO2988" s="95">
        <v>7572320</v>
      </c>
      <c r="BP2988" s="95">
        <v>8466674</v>
      </c>
      <c r="BQ2988" s="95">
        <v>2668</v>
      </c>
      <c r="BR2988" s="95">
        <v>2519</v>
      </c>
      <c r="BS2988" s="72">
        <v>219.92</v>
      </c>
      <c r="BT2988" s="72">
        <v>290.77999999999997</v>
      </c>
      <c r="BU2988" s="72">
        <v>510.7</v>
      </c>
      <c r="BV2988" s="95">
        <v>7215187</v>
      </c>
      <c r="BW2988" s="95">
        <v>8971006</v>
      </c>
      <c r="BX2988" s="95">
        <v>2734</v>
      </c>
      <c r="BY2988" s="95">
        <v>2571</v>
      </c>
      <c r="BZ2988" s="95">
        <v>2589</v>
      </c>
      <c r="CA2988" s="95">
        <v>2568</v>
      </c>
      <c r="CB2988" s="95">
        <v>2576</v>
      </c>
      <c r="CC2988" s="95">
        <v>2597</v>
      </c>
      <c r="CD2988" s="95">
        <v>2654</v>
      </c>
      <c r="CE2988" s="72">
        <v>650.75523149000003</v>
      </c>
      <c r="CF2988" s="72">
        <v>676.59346364999999</v>
      </c>
      <c r="CG2988" s="72">
        <v>712.40329333</v>
      </c>
      <c r="CH2988" s="72">
        <v>716.50152150999998</v>
      </c>
      <c r="CI2988" s="72">
        <v>731.52548966999996</v>
      </c>
      <c r="CJ2988" s="96">
        <v>0.67868835869999999</v>
      </c>
      <c r="CK2988" s="96">
        <v>0.71159422289999996</v>
      </c>
      <c r="CL2988" s="96">
        <v>0.65775945219999998</v>
      </c>
      <c r="CM2988" s="96">
        <v>0.72101731049999995</v>
      </c>
      <c r="CN2988" s="96">
        <v>0.69813015020000002</v>
      </c>
      <c r="CO2988" s="96">
        <v>0.91698471589999997</v>
      </c>
      <c r="CP2988" s="96">
        <v>0.75621532930000002</v>
      </c>
      <c r="CQ2988" s="96">
        <v>0.99584056389999998</v>
      </c>
      <c r="CR2988" s="96">
        <v>0.7593737881</v>
      </c>
      <c r="CS2988" s="95">
        <v>2404</v>
      </c>
      <c r="CT2988" s="95">
        <v>2388</v>
      </c>
      <c r="CU2988" s="95">
        <v>2393</v>
      </c>
      <c r="CV2988" s="95">
        <v>2409</v>
      </c>
      <c r="CW2988" s="95">
        <v>2459</v>
      </c>
      <c r="CX2988" s="96">
        <v>0.93353060600000004</v>
      </c>
      <c r="CY2988" s="96">
        <v>0.92660994200000002</v>
      </c>
      <c r="CZ2988" s="96">
        <v>0.892919464</v>
      </c>
      <c r="DA2988" s="96">
        <v>0.91132021900000004</v>
      </c>
      <c r="DB2988" s="96">
        <v>0.92043024699999998</v>
      </c>
      <c r="DC2988">
        <v>2013</v>
      </c>
      <c r="DD2988" s="6">
        <v>2524.8000000000002</v>
      </c>
      <c r="DE2988" s="96">
        <v>4.6346881999999997E-3</v>
      </c>
      <c r="DF2988" s="72">
        <v>580.49</v>
      </c>
      <c r="DG2988" s="96">
        <v>1</v>
      </c>
      <c r="DH2988" s="72">
        <v>580.49</v>
      </c>
      <c r="DI2988" s="72">
        <v>647.14220183999998</v>
      </c>
      <c r="DJ2988" s="96">
        <v>1</v>
      </c>
      <c r="DK2988" s="72">
        <v>580.49</v>
      </c>
      <c r="DL2988" s="96">
        <v>1</v>
      </c>
      <c r="DM2988" s="72">
        <v>580.49</v>
      </c>
      <c r="DN2988" s="96">
        <v>1</v>
      </c>
      <c r="DO2988" s="96">
        <v>1.1908999999999999E-2</v>
      </c>
      <c r="DP2988" s="72">
        <v>6.91</v>
      </c>
      <c r="DQ2988" s="72">
        <v>573.58000000000004</v>
      </c>
      <c r="DR2988" t="s">
        <v>277</v>
      </c>
      <c r="DT2988" t="s">
        <v>1783</v>
      </c>
    </row>
    <row r="2989" spans="1:124" x14ac:dyDescent="0.3">
      <c r="A2989" t="s">
        <v>51</v>
      </c>
      <c r="B2989">
        <v>49600</v>
      </c>
      <c r="C2989" s="95">
        <v>7515</v>
      </c>
      <c r="D2989" s="95">
        <v>23717616</v>
      </c>
      <c r="E2989" s="95">
        <v>7141</v>
      </c>
      <c r="F2989" s="95">
        <v>20494072</v>
      </c>
      <c r="G2989" s="95">
        <v>1702</v>
      </c>
      <c r="H2989" s="95">
        <v>4638063</v>
      </c>
      <c r="I2989" s="95">
        <v>1503</v>
      </c>
      <c r="J2989" s="95">
        <v>4575647</v>
      </c>
      <c r="K2989" s="95">
        <v>7562</v>
      </c>
      <c r="L2989" s="95">
        <v>25561654</v>
      </c>
      <c r="M2989" s="95">
        <v>7126</v>
      </c>
      <c r="N2989" s="95">
        <v>21305519</v>
      </c>
      <c r="O2989" s="95">
        <v>1698</v>
      </c>
      <c r="P2989" s="95">
        <v>4415141</v>
      </c>
      <c r="Q2989" s="95">
        <v>1494</v>
      </c>
      <c r="R2989" s="95">
        <v>4574534</v>
      </c>
      <c r="S2989" s="95">
        <v>7627</v>
      </c>
      <c r="T2989" s="95">
        <v>27985639</v>
      </c>
      <c r="U2989" s="95">
        <v>7100</v>
      </c>
      <c r="V2989" s="95">
        <v>23494550</v>
      </c>
      <c r="W2989" s="95">
        <v>1712</v>
      </c>
      <c r="X2989" s="95">
        <v>5308033</v>
      </c>
      <c r="Y2989" s="95">
        <v>1506</v>
      </c>
      <c r="Z2989" s="95">
        <v>5104692</v>
      </c>
      <c r="AA2989" s="95">
        <v>7679</v>
      </c>
      <c r="AB2989" s="95">
        <v>26150469</v>
      </c>
      <c r="AC2989" s="95">
        <v>7069</v>
      </c>
      <c r="AD2989" s="95">
        <v>24709177</v>
      </c>
      <c r="AE2989" s="95">
        <v>1707</v>
      </c>
      <c r="AF2989" s="95">
        <v>4897486</v>
      </c>
      <c r="AG2989" s="95">
        <v>1493</v>
      </c>
      <c r="AH2989" s="95">
        <v>5686400</v>
      </c>
      <c r="AI2989" s="95">
        <v>7815</v>
      </c>
      <c r="AJ2989" s="95">
        <v>27631167.050000001</v>
      </c>
      <c r="AK2989" s="95">
        <v>7187</v>
      </c>
      <c r="AL2989" s="95">
        <v>26483626.949999999</v>
      </c>
      <c r="AM2989" s="95">
        <v>1715</v>
      </c>
      <c r="AN2989" s="95">
        <v>4831403</v>
      </c>
      <c r="AO2989" s="95">
        <v>1504</v>
      </c>
      <c r="AP2989" s="95">
        <v>5713135.4699999997</v>
      </c>
      <c r="AQ2989" s="72">
        <v>256.37</v>
      </c>
      <c r="AR2989" s="72">
        <v>241.69</v>
      </c>
      <c r="AS2989" s="72">
        <v>498.06</v>
      </c>
      <c r="AT2989" s="95">
        <v>28355679</v>
      </c>
      <c r="AU2989" s="95">
        <v>25069719</v>
      </c>
      <c r="AV2989" s="95">
        <v>9217</v>
      </c>
      <c r="AW2989" s="95">
        <v>8644</v>
      </c>
      <c r="AX2989" s="72">
        <v>269.77</v>
      </c>
      <c r="AY2989" s="72">
        <v>250.19</v>
      </c>
      <c r="AZ2989" s="72">
        <v>519.96</v>
      </c>
      <c r="BA2989" s="95">
        <v>29976795</v>
      </c>
      <c r="BB2989" s="95">
        <v>25880053</v>
      </c>
      <c r="BC2989" s="95">
        <v>9260</v>
      </c>
      <c r="BD2989" s="95">
        <v>8620</v>
      </c>
      <c r="BE2989" s="72">
        <v>297.08</v>
      </c>
      <c r="BF2989" s="72">
        <v>276.93</v>
      </c>
      <c r="BG2989" s="72">
        <v>574.01</v>
      </c>
      <c r="BH2989" s="95">
        <v>33293672</v>
      </c>
      <c r="BI2989" s="95">
        <v>28599242</v>
      </c>
      <c r="BJ2989" s="95">
        <v>9339</v>
      </c>
      <c r="BK2989" s="95">
        <v>8606</v>
      </c>
      <c r="BL2989" s="72">
        <v>275.66000000000003</v>
      </c>
      <c r="BM2989" s="72">
        <v>295.83999999999997</v>
      </c>
      <c r="BN2989" s="72">
        <v>571.5</v>
      </c>
      <c r="BO2989" s="95">
        <v>31047955</v>
      </c>
      <c r="BP2989" s="95">
        <v>30395577</v>
      </c>
      <c r="BQ2989" s="95">
        <v>9386</v>
      </c>
      <c r="BR2989" s="95">
        <v>8562</v>
      </c>
      <c r="BS2989" s="72">
        <v>283.86</v>
      </c>
      <c r="BT2989" s="72">
        <v>308.72000000000003</v>
      </c>
      <c r="BU2989" s="72">
        <v>592.58000000000004</v>
      </c>
      <c r="BV2989" s="95">
        <v>32462570.050000001</v>
      </c>
      <c r="BW2989" s="95">
        <v>32196762.420000002</v>
      </c>
      <c r="BX2989" s="95">
        <v>9530</v>
      </c>
      <c r="BY2989" s="95">
        <v>8691</v>
      </c>
      <c r="BZ2989" s="95">
        <v>8944</v>
      </c>
      <c r="CA2989" s="95">
        <v>8951</v>
      </c>
      <c r="CB2989" s="95">
        <v>8986</v>
      </c>
      <c r="CC2989" s="95">
        <v>8995</v>
      </c>
      <c r="CD2989" s="95">
        <v>9120</v>
      </c>
      <c r="CE2989" s="72">
        <v>650.75523149000003</v>
      </c>
      <c r="CF2989" s="72">
        <v>676.59346364999999</v>
      </c>
      <c r="CG2989" s="72">
        <v>712.40329333</v>
      </c>
      <c r="CH2989" s="72">
        <v>716.50152150999998</v>
      </c>
      <c r="CI2989" s="72">
        <v>731.52548966999996</v>
      </c>
      <c r="CJ2989" s="96">
        <v>0.76535688980000005</v>
      </c>
      <c r="CK2989" s="96">
        <v>0.76849693050000001</v>
      </c>
      <c r="CL2989" s="96">
        <v>0.80573743180000001</v>
      </c>
      <c r="CM2989" s="96">
        <v>0.79762566140000002</v>
      </c>
      <c r="CN2989" s="96">
        <v>0.81006063129999994</v>
      </c>
      <c r="CO2989" s="96">
        <v>0.97082461470000003</v>
      </c>
      <c r="CP2989" s="96">
        <v>0.81318035929999999</v>
      </c>
      <c r="CQ2989" s="96">
        <v>0.99584056389999998</v>
      </c>
      <c r="CR2989" s="96">
        <v>0.81657674199999997</v>
      </c>
      <c r="CS2989" s="95">
        <v>8361</v>
      </c>
      <c r="CT2989" s="95">
        <v>8443</v>
      </c>
      <c r="CU2989" s="95">
        <v>8493</v>
      </c>
      <c r="CV2989" s="95">
        <v>8539</v>
      </c>
      <c r="CW2989" s="95">
        <v>8760</v>
      </c>
      <c r="CX2989" s="96">
        <v>0.972596723</v>
      </c>
      <c r="CY2989" s="96">
        <v>0.97652385100000005</v>
      </c>
      <c r="CZ2989" s="96">
        <v>0.97959825</v>
      </c>
      <c r="DA2989" s="96">
        <v>0.97258865100000003</v>
      </c>
      <c r="DB2989" s="96">
        <v>0.95341447300000004</v>
      </c>
      <c r="DC2989">
        <v>2013</v>
      </c>
      <c r="DD2989" s="6">
        <v>8624.6</v>
      </c>
      <c r="DE2989" s="96">
        <v>5.3328352000000002E-3</v>
      </c>
      <c r="DF2989" s="72">
        <v>623.78</v>
      </c>
      <c r="DG2989" s="96">
        <v>1</v>
      </c>
      <c r="DH2989" s="72">
        <v>623.78</v>
      </c>
      <c r="DI2989" s="72">
        <v>626.27487786999995</v>
      </c>
      <c r="DJ2989" s="96">
        <v>1</v>
      </c>
      <c r="DK2989" s="72">
        <v>623.78</v>
      </c>
      <c r="DL2989" s="96">
        <v>1</v>
      </c>
      <c r="DM2989" s="72">
        <v>623.78</v>
      </c>
      <c r="DN2989" s="96">
        <v>1</v>
      </c>
      <c r="DO2989" s="96">
        <v>1.6046000000000001E-2</v>
      </c>
      <c r="DP2989" s="72">
        <v>10.01</v>
      </c>
      <c r="DQ2989" s="72">
        <v>613.77</v>
      </c>
      <c r="DR2989" t="s">
        <v>51</v>
      </c>
      <c r="DT2989" t="s">
        <v>1783</v>
      </c>
    </row>
    <row r="2990" spans="1:124" x14ac:dyDescent="0.3">
      <c r="A2990" t="s">
        <v>737</v>
      </c>
      <c r="B2990">
        <v>49620</v>
      </c>
      <c r="C2990" s="95">
        <v>2832</v>
      </c>
      <c r="D2990" s="95">
        <v>10745827</v>
      </c>
      <c r="E2990" s="95">
        <v>2718</v>
      </c>
      <c r="F2990" s="95">
        <v>7427653</v>
      </c>
      <c r="G2990" s="95">
        <v>475</v>
      </c>
      <c r="H2990" s="95">
        <v>1720244</v>
      </c>
      <c r="I2990" s="95">
        <v>425</v>
      </c>
      <c r="J2990" s="95">
        <v>1272150</v>
      </c>
      <c r="K2990" s="95">
        <v>2866</v>
      </c>
      <c r="L2990" s="95">
        <v>11251442</v>
      </c>
      <c r="M2990" s="95">
        <v>2737</v>
      </c>
      <c r="N2990" s="95">
        <v>7740884</v>
      </c>
      <c r="O2990" s="95">
        <v>495</v>
      </c>
      <c r="P2990" s="95">
        <v>1703322</v>
      </c>
      <c r="Q2990" s="95">
        <v>441</v>
      </c>
      <c r="R2990" s="95">
        <v>1454663</v>
      </c>
      <c r="S2990" s="95">
        <v>2948</v>
      </c>
      <c r="T2990" s="95">
        <v>11388330</v>
      </c>
      <c r="U2990" s="95">
        <v>2791</v>
      </c>
      <c r="V2990" s="95">
        <v>8112247</v>
      </c>
      <c r="W2990" s="95">
        <v>511</v>
      </c>
      <c r="X2990" s="95">
        <v>1981018</v>
      </c>
      <c r="Y2990" s="95">
        <v>454</v>
      </c>
      <c r="Z2990" s="95">
        <v>1741968</v>
      </c>
      <c r="AA2990" s="95">
        <v>2990</v>
      </c>
      <c r="AB2990" s="95">
        <v>12524938</v>
      </c>
      <c r="AC2990" s="95">
        <v>2810</v>
      </c>
      <c r="AD2990" s="95">
        <v>9076447</v>
      </c>
      <c r="AE2990" s="95">
        <v>497</v>
      </c>
      <c r="AF2990" s="95">
        <v>1770264</v>
      </c>
      <c r="AG2990" s="95">
        <v>438</v>
      </c>
      <c r="AH2990" s="95">
        <v>1946505</v>
      </c>
      <c r="AI2990" s="95">
        <v>3065</v>
      </c>
      <c r="AJ2990" s="95">
        <v>12886425.77</v>
      </c>
      <c r="AK2990" s="95">
        <v>2863</v>
      </c>
      <c r="AL2990" s="95">
        <v>9347106.7200000007</v>
      </c>
      <c r="AM2990" s="95">
        <v>504</v>
      </c>
      <c r="AN2990" s="95">
        <v>1874753</v>
      </c>
      <c r="AO2990" s="95">
        <v>449</v>
      </c>
      <c r="AP2990" s="95">
        <v>1850129.59</v>
      </c>
      <c r="AQ2990" s="72">
        <v>314.13</v>
      </c>
      <c r="AR2990" s="72">
        <v>230.67</v>
      </c>
      <c r="AS2990" s="72">
        <v>544.79999999999995</v>
      </c>
      <c r="AT2990" s="95">
        <v>12466071</v>
      </c>
      <c r="AU2990" s="95">
        <v>8699803</v>
      </c>
      <c r="AV2990" s="95">
        <v>3307</v>
      </c>
      <c r="AW2990" s="95">
        <v>3143</v>
      </c>
      <c r="AX2990" s="72">
        <v>321.2</v>
      </c>
      <c r="AY2990" s="72">
        <v>241.13</v>
      </c>
      <c r="AZ2990" s="72">
        <v>562.33000000000004</v>
      </c>
      <c r="BA2990" s="95">
        <v>12954764</v>
      </c>
      <c r="BB2990" s="95">
        <v>9195547</v>
      </c>
      <c r="BC2990" s="95">
        <v>3361</v>
      </c>
      <c r="BD2990" s="95">
        <v>3178</v>
      </c>
      <c r="BE2990" s="72">
        <v>322.08999999999997</v>
      </c>
      <c r="BF2990" s="72">
        <v>253.06</v>
      </c>
      <c r="BG2990" s="72">
        <v>575.15</v>
      </c>
      <c r="BH2990" s="95">
        <v>13369348</v>
      </c>
      <c r="BI2990" s="95">
        <v>9854215</v>
      </c>
      <c r="BJ2990" s="95">
        <v>3459</v>
      </c>
      <c r="BK2990" s="95">
        <v>3245</v>
      </c>
      <c r="BL2990" s="72">
        <v>341.63</v>
      </c>
      <c r="BM2990" s="72">
        <v>282.81</v>
      </c>
      <c r="BN2990" s="72">
        <v>624.44000000000005</v>
      </c>
      <c r="BO2990" s="95">
        <v>14295202</v>
      </c>
      <c r="BP2990" s="95">
        <v>11022952</v>
      </c>
      <c r="BQ2990" s="95">
        <v>3487</v>
      </c>
      <c r="BR2990" s="95">
        <v>3248</v>
      </c>
      <c r="BS2990" s="72">
        <v>344.66</v>
      </c>
      <c r="BT2990" s="72">
        <v>281.73</v>
      </c>
      <c r="BU2990" s="72">
        <v>626.39</v>
      </c>
      <c r="BV2990" s="95">
        <v>14761178.77</v>
      </c>
      <c r="BW2990" s="95">
        <v>11197236.310000001</v>
      </c>
      <c r="BX2990" s="95">
        <v>3569</v>
      </c>
      <c r="BY2990" s="95">
        <v>3312</v>
      </c>
      <c r="BZ2990" s="95">
        <v>3229</v>
      </c>
      <c r="CA2990" s="95">
        <v>3273</v>
      </c>
      <c r="CB2990" s="95">
        <v>3356</v>
      </c>
      <c r="CC2990" s="95">
        <v>3374</v>
      </c>
      <c r="CD2990" s="95">
        <v>3443</v>
      </c>
      <c r="CE2990" s="72">
        <v>650.75523149000003</v>
      </c>
      <c r="CF2990" s="72">
        <v>676.59346364999999</v>
      </c>
      <c r="CG2990" s="72">
        <v>712.40329333</v>
      </c>
      <c r="CH2990" s="72">
        <v>716.50152150999998</v>
      </c>
      <c r="CI2990" s="72">
        <v>731.52548966999996</v>
      </c>
      <c r="CJ2990" s="96">
        <v>0.83718112990000004</v>
      </c>
      <c r="CK2990" s="96">
        <v>0.83111946869999997</v>
      </c>
      <c r="CL2990" s="96">
        <v>0.80733764900000005</v>
      </c>
      <c r="CM2990" s="96">
        <v>0.87151245499999996</v>
      </c>
      <c r="CN2990" s="96">
        <v>0.85627911649999999</v>
      </c>
      <c r="CO2990" s="96">
        <v>0.91951219480000002</v>
      </c>
      <c r="CP2990" s="96">
        <v>0.91427386020000001</v>
      </c>
      <c r="CQ2990" s="96">
        <v>0.99584056389999998</v>
      </c>
      <c r="CR2990" s="96">
        <v>0.91809247660000004</v>
      </c>
      <c r="CS2990" s="95">
        <v>2726</v>
      </c>
      <c r="CT2990" s="95">
        <v>2756</v>
      </c>
      <c r="CU2990" s="95">
        <v>2807</v>
      </c>
      <c r="CV2990" s="95">
        <v>2841</v>
      </c>
      <c r="CW2990" s="95">
        <v>2887</v>
      </c>
      <c r="CX2990" s="96">
        <v>0.94129031299999999</v>
      </c>
      <c r="CY2990" s="96">
        <v>0.93902524799999998</v>
      </c>
      <c r="CZ2990" s="96">
        <v>0.90950569800000003</v>
      </c>
      <c r="DA2990" s="96">
        <v>0.90983466599999996</v>
      </c>
      <c r="DB2990" s="96">
        <v>0.89957349399999997</v>
      </c>
      <c r="DC2990">
        <v>2013</v>
      </c>
      <c r="DD2990" s="6">
        <v>3225.2</v>
      </c>
      <c r="DE2990" s="96">
        <v>2.7015101100000001E-2</v>
      </c>
      <c r="DF2990" s="72">
        <v>686.04</v>
      </c>
      <c r="DG2990" s="96">
        <v>1</v>
      </c>
      <c r="DH2990" s="72">
        <v>686.04</v>
      </c>
      <c r="DI2990" s="72">
        <v>655.53809839999997</v>
      </c>
      <c r="DJ2990" s="96">
        <v>1</v>
      </c>
      <c r="DK2990" s="72">
        <v>686.04</v>
      </c>
      <c r="DL2990" s="96">
        <v>1</v>
      </c>
      <c r="DM2990" s="72">
        <v>686.04</v>
      </c>
      <c r="DN2990" s="96">
        <v>0.35606195480000002</v>
      </c>
      <c r="DO2990" s="96">
        <v>6.7404000000000006E-2</v>
      </c>
      <c r="DP2990" s="72">
        <v>16.46</v>
      </c>
      <c r="DQ2990" s="72">
        <v>669.58</v>
      </c>
      <c r="DR2990" t="s">
        <v>737</v>
      </c>
      <c r="DT2990" t="s">
        <v>1783</v>
      </c>
    </row>
    <row r="2991" spans="1:124" x14ac:dyDescent="0.3">
      <c r="A2991" t="s">
        <v>1835</v>
      </c>
      <c r="B2991">
        <v>49621</v>
      </c>
      <c r="C2991" s="95">
        <v>1838</v>
      </c>
      <c r="D2991" s="95">
        <v>6234601</v>
      </c>
      <c r="E2991" s="95">
        <v>1744</v>
      </c>
      <c r="F2991" s="95">
        <v>5148112</v>
      </c>
      <c r="G2991" s="95">
        <v>354</v>
      </c>
      <c r="H2991" s="95">
        <v>879325</v>
      </c>
      <c r="I2991" s="95">
        <v>284</v>
      </c>
      <c r="J2991" s="95">
        <v>892789</v>
      </c>
      <c r="K2991" s="95">
        <v>1841</v>
      </c>
      <c r="L2991" s="95">
        <v>5900240</v>
      </c>
      <c r="M2991" s="95">
        <v>1729</v>
      </c>
      <c r="N2991" s="95">
        <v>5522688</v>
      </c>
      <c r="O2991" s="95">
        <v>352</v>
      </c>
      <c r="P2991" s="95">
        <v>918203</v>
      </c>
      <c r="Q2991" s="95">
        <v>279</v>
      </c>
      <c r="R2991" s="95">
        <v>732645</v>
      </c>
      <c r="S2991" s="95">
        <v>1880</v>
      </c>
      <c r="T2991" s="95">
        <v>6712985</v>
      </c>
      <c r="U2991" s="95">
        <v>1751</v>
      </c>
      <c r="V2991" s="95">
        <v>5993958</v>
      </c>
      <c r="W2991" s="95">
        <v>333</v>
      </c>
      <c r="X2991" s="95">
        <v>897018</v>
      </c>
      <c r="Y2991" s="95">
        <v>261</v>
      </c>
      <c r="Z2991" s="95">
        <v>787787</v>
      </c>
      <c r="AA2991" s="95">
        <v>1895</v>
      </c>
      <c r="AB2991" s="95">
        <v>7440116</v>
      </c>
      <c r="AC2991" s="95">
        <v>1757</v>
      </c>
      <c r="AD2991" s="95">
        <v>6744933</v>
      </c>
      <c r="AE2991" s="95">
        <v>325</v>
      </c>
      <c r="AF2991" s="95">
        <v>881413</v>
      </c>
      <c r="AG2991" s="95">
        <v>259</v>
      </c>
      <c r="AH2991" s="95">
        <v>890169</v>
      </c>
      <c r="AI2991" s="95">
        <v>1948</v>
      </c>
      <c r="AJ2991" s="95">
        <v>6837950.1799999997</v>
      </c>
      <c r="AK2991" s="95">
        <v>1808</v>
      </c>
      <c r="AL2991" s="95">
        <v>6899682.1799999997</v>
      </c>
      <c r="AM2991" s="95">
        <v>306</v>
      </c>
      <c r="AN2991" s="95">
        <v>1476955</v>
      </c>
      <c r="AO2991" s="95">
        <v>244</v>
      </c>
      <c r="AP2991" s="95">
        <v>1035584</v>
      </c>
      <c r="AQ2991" s="72">
        <v>270.45</v>
      </c>
      <c r="AR2991" s="72">
        <v>248.23</v>
      </c>
      <c r="AS2991" s="72">
        <v>518.67999999999995</v>
      </c>
      <c r="AT2991" s="95">
        <v>7113926</v>
      </c>
      <c r="AU2991" s="95">
        <v>6040901</v>
      </c>
      <c r="AV2991" s="95">
        <v>2192</v>
      </c>
      <c r="AW2991" s="95">
        <v>2028</v>
      </c>
      <c r="AX2991" s="72">
        <v>259.10000000000002</v>
      </c>
      <c r="AY2991" s="72">
        <v>259.60000000000002</v>
      </c>
      <c r="AZ2991" s="72">
        <v>518.70000000000005</v>
      </c>
      <c r="BA2991" s="95">
        <v>6818443</v>
      </c>
      <c r="BB2991" s="95">
        <v>6255333</v>
      </c>
      <c r="BC2991" s="95">
        <v>2193</v>
      </c>
      <c r="BD2991" s="95">
        <v>2008</v>
      </c>
      <c r="BE2991" s="72">
        <v>286.56</v>
      </c>
      <c r="BF2991" s="72">
        <v>280.89</v>
      </c>
      <c r="BG2991" s="72">
        <v>567.45000000000005</v>
      </c>
      <c r="BH2991" s="95">
        <v>7610003</v>
      </c>
      <c r="BI2991" s="95">
        <v>6781745</v>
      </c>
      <c r="BJ2991" s="95">
        <v>2213</v>
      </c>
      <c r="BK2991" s="95">
        <v>2012</v>
      </c>
      <c r="BL2991" s="72">
        <v>312.37</v>
      </c>
      <c r="BM2991" s="72">
        <v>315.60000000000002</v>
      </c>
      <c r="BN2991" s="72">
        <v>627.97</v>
      </c>
      <c r="BO2991" s="95">
        <v>8321529</v>
      </c>
      <c r="BP2991" s="95">
        <v>7635102</v>
      </c>
      <c r="BQ2991" s="95">
        <v>2220</v>
      </c>
      <c r="BR2991" s="95">
        <v>2016</v>
      </c>
      <c r="BS2991" s="72">
        <v>307.41000000000003</v>
      </c>
      <c r="BT2991" s="72">
        <v>322.26</v>
      </c>
      <c r="BU2991" s="72">
        <v>629.66999999999996</v>
      </c>
      <c r="BV2991" s="95">
        <v>8314905.1799999997</v>
      </c>
      <c r="BW2991" s="95">
        <v>7935266.1799999997</v>
      </c>
      <c r="BX2991" s="95">
        <v>2254</v>
      </c>
      <c r="BY2991" s="95">
        <v>2052</v>
      </c>
      <c r="BZ2991" s="95">
        <v>2114</v>
      </c>
      <c r="CA2991" s="95">
        <v>2104</v>
      </c>
      <c r="CB2991" s="95">
        <v>2116</v>
      </c>
      <c r="CC2991" s="95">
        <v>2123</v>
      </c>
      <c r="CD2991" s="95">
        <v>2155</v>
      </c>
      <c r="CE2991" s="72">
        <v>650.75523149000003</v>
      </c>
      <c r="CF2991" s="72">
        <v>676.59346364999999</v>
      </c>
      <c r="CG2991" s="72">
        <v>712.40329333</v>
      </c>
      <c r="CH2991" s="72">
        <v>716.50152150999998</v>
      </c>
      <c r="CI2991" s="72">
        <v>731.52548966999996</v>
      </c>
      <c r="CJ2991" s="96">
        <v>0.79704315059999997</v>
      </c>
      <c r="CK2991" s="96">
        <v>0.76663466010000003</v>
      </c>
      <c r="CL2991" s="96">
        <v>0.7965291645</v>
      </c>
      <c r="CM2991" s="96">
        <v>0.87643917159999996</v>
      </c>
      <c r="CN2991" s="96">
        <v>0.8607628974</v>
      </c>
      <c r="CO2991" s="96">
        <v>0.91454212670000001</v>
      </c>
      <c r="CP2991" s="96">
        <v>0.89605692830000006</v>
      </c>
      <c r="CQ2991" s="96">
        <v>0.99584056389999998</v>
      </c>
      <c r="CR2991" s="96">
        <v>0.89979945859999999</v>
      </c>
      <c r="CS2991" s="95">
        <v>1849</v>
      </c>
      <c r="CT2991" s="95">
        <v>1887</v>
      </c>
      <c r="CU2991" s="95">
        <v>1960</v>
      </c>
      <c r="CV2991" s="95">
        <v>1995</v>
      </c>
      <c r="CW2991" s="95">
        <v>2101</v>
      </c>
      <c r="CX2991" s="96">
        <v>0.957901373</v>
      </c>
      <c r="CY2991" s="96">
        <v>0.93789010399999995</v>
      </c>
      <c r="CZ2991" s="96">
        <v>0.89579922300000003</v>
      </c>
      <c r="DA2991" s="96">
        <v>0.89326323399999996</v>
      </c>
      <c r="DB2991" s="96">
        <v>0.89310405100000001</v>
      </c>
      <c r="DC2991">
        <v>2013</v>
      </c>
      <c r="DD2991" s="6">
        <v>2023.2</v>
      </c>
      <c r="DE2991" s="96">
        <v>5.0571818999999999E-3</v>
      </c>
      <c r="DF2991" s="72">
        <v>687.54</v>
      </c>
      <c r="DG2991" s="96">
        <v>1</v>
      </c>
      <c r="DH2991" s="72">
        <v>687.54</v>
      </c>
      <c r="DI2991" s="72">
        <v>675.90156122999997</v>
      </c>
      <c r="DJ2991" s="96">
        <v>1</v>
      </c>
      <c r="DK2991" s="72">
        <v>687.54</v>
      </c>
      <c r="DL2991" s="96">
        <v>1</v>
      </c>
      <c r="DM2991" s="72">
        <v>687.54</v>
      </c>
      <c r="DN2991" s="96">
        <v>1</v>
      </c>
      <c r="DO2991" s="96">
        <v>1.4633E-2</v>
      </c>
      <c r="DP2991" s="72">
        <v>10.06</v>
      </c>
      <c r="DQ2991" s="72">
        <v>677.48</v>
      </c>
      <c r="DR2991" t="s">
        <v>1835</v>
      </c>
      <c r="DT2991" t="s">
        <v>1783</v>
      </c>
    </row>
    <row r="2992" spans="1:124" x14ac:dyDescent="0.3">
      <c r="A2992" t="s">
        <v>1836</v>
      </c>
      <c r="B2992">
        <v>49622</v>
      </c>
      <c r="C2992" s="95">
        <v>16765</v>
      </c>
      <c r="D2992" s="95">
        <v>53478902</v>
      </c>
      <c r="E2992" s="95">
        <v>15981</v>
      </c>
      <c r="F2992" s="95">
        <v>49726606</v>
      </c>
      <c r="G2992" s="95">
        <v>3516</v>
      </c>
      <c r="H2992" s="95">
        <v>10763374</v>
      </c>
      <c r="I2992" s="95">
        <v>3054</v>
      </c>
      <c r="J2992" s="95">
        <v>9485865</v>
      </c>
      <c r="K2992" s="95">
        <v>16403</v>
      </c>
      <c r="L2992" s="95">
        <v>55872512</v>
      </c>
      <c r="M2992" s="95">
        <v>15541</v>
      </c>
      <c r="N2992" s="95">
        <v>51489155</v>
      </c>
      <c r="O2992" s="95">
        <v>3504</v>
      </c>
      <c r="P2992" s="95">
        <v>11358228</v>
      </c>
      <c r="Q2992" s="95">
        <v>3025</v>
      </c>
      <c r="R2992" s="95">
        <v>10237879</v>
      </c>
      <c r="S2992" s="95">
        <v>16429</v>
      </c>
      <c r="T2992" s="95">
        <v>57840528</v>
      </c>
      <c r="U2992" s="95">
        <v>15476</v>
      </c>
      <c r="V2992" s="95">
        <v>54482766</v>
      </c>
      <c r="W2992" s="95">
        <v>3486</v>
      </c>
      <c r="X2992" s="95">
        <v>9966247</v>
      </c>
      <c r="Y2992" s="95">
        <v>2990</v>
      </c>
      <c r="Z2992" s="95">
        <v>10528285</v>
      </c>
      <c r="AA2992" s="95">
        <v>16338</v>
      </c>
      <c r="AB2992" s="95">
        <v>56811286</v>
      </c>
      <c r="AC2992" s="95">
        <v>15286</v>
      </c>
      <c r="AD2992" s="95">
        <v>56252786</v>
      </c>
      <c r="AE2992" s="95">
        <v>3490</v>
      </c>
      <c r="AF2992" s="95">
        <v>12588286</v>
      </c>
      <c r="AG2992" s="95">
        <v>2982</v>
      </c>
      <c r="AH2992" s="95">
        <v>11908767</v>
      </c>
      <c r="AI2992" s="95">
        <v>16460</v>
      </c>
      <c r="AJ2992" s="95">
        <v>56903258.399999999</v>
      </c>
      <c r="AK2992" s="95">
        <v>15322</v>
      </c>
      <c r="AL2992" s="95">
        <v>59762303.090000004</v>
      </c>
      <c r="AM2992" s="95">
        <v>3547</v>
      </c>
      <c r="AN2992" s="95">
        <v>13022779</v>
      </c>
      <c r="AO2992" s="95">
        <v>3049</v>
      </c>
      <c r="AP2992" s="95">
        <v>12697190</v>
      </c>
      <c r="AQ2992" s="72">
        <v>263.97000000000003</v>
      </c>
      <c r="AR2992" s="72">
        <v>259.23</v>
      </c>
      <c r="AS2992" s="72">
        <v>523.20000000000005</v>
      </c>
      <c r="AT2992" s="95">
        <v>64242276</v>
      </c>
      <c r="AU2992" s="95">
        <v>59212471</v>
      </c>
      <c r="AV2992" s="95">
        <v>20281</v>
      </c>
      <c r="AW2992" s="95">
        <v>19035</v>
      </c>
      <c r="AX2992" s="72">
        <v>281.44</v>
      </c>
      <c r="AY2992" s="72">
        <v>277.06</v>
      </c>
      <c r="AZ2992" s="72">
        <v>558.5</v>
      </c>
      <c r="BA2992" s="95">
        <v>67230740</v>
      </c>
      <c r="BB2992" s="95">
        <v>61727034</v>
      </c>
      <c r="BC2992" s="95">
        <v>19907</v>
      </c>
      <c r="BD2992" s="95">
        <v>18566</v>
      </c>
      <c r="BE2992" s="72">
        <v>283.73</v>
      </c>
      <c r="BF2992" s="72">
        <v>293.38</v>
      </c>
      <c r="BG2992" s="72">
        <v>577.11</v>
      </c>
      <c r="BH2992" s="95">
        <v>67806775</v>
      </c>
      <c r="BI2992" s="95">
        <v>65011051</v>
      </c>
      <c r="BJ2992" s="95">
        <v>19915</v>
      </c>
      <c r="BK2992" s="95">
        <v>18466</v>
      </c>
      <c r="BL2992" s="72">
        <v>291.67</v>
      </c>
      <c r="BM2992" s="72">
        <v>310.93</v>
      </c>
      <c r="BN2992" s="72">
        <v>602.6</v>
      </c>
      <c r="BO2992" s="95">
        <v>69399572</v>
      </c>
      <c r="BP2992" s="95">
        <v>68161553</v>
      </c>
      <c r="BQ2992" s="95">
        <v>19828</v>
      </c>
      <c r="BR2992" s="95">
        <v>18268</v>
      </c>
      <c r="BS2992" s="72">
        <v>291.26</v>
      </c>
      <c r="BT2992" s="72">
        <v>328.69</v>
      </c>
      <c r="BU2992" s="72">
        <v>619.95000000000005</v>
      </c>
      <c r="BV2992" s="95">
        <v>69926037.400000006</v>
      </c>
      <c r="BW2992" s="95">
        <v>72459493.090000004</v>
      </c>
      <c r="BX2992" s="95">
        <v>20007</v>
      </c>
      <c r="BY2992" s="95">
        <v>18371</v>
      </c>
      <c r="BZ2992" s="95">
        <v>19687</v>
      </c>
      <c r="CA2992" s="95">
        <v>19260</v>
      </c>
      <c r="CB2992" s="95">
        <v>19217</v>
      </c>
      <c r="CC2992" s="95">
        <v>19087</v>
      </c>
      <c r="CD2992" s="95">
        <v>19207</v>
      </c>
      <c r="CE2992" s="72">
        <v>650.75523149000003</v>
      </c>
      <c r="CF2992" s="72">
        <v>676.59346364999999</v>
      </c>
      <c r="CG2992" s="72">
        <v>712.40329333</v>
      </c>
      <c r="CH2992" s="72">
        <v>716.50152150999998</v>
      </c>
      <c r="CI2992" s="72">
        <v>731.52548966999996</v>
      </c>
      <c r="CJ2992" s="96">
        <v>0.80398892649999998</v>
      </c>
      <c r="CK2992" s="96">
        <v>0.82545875769999999</v>
      </c>
      <c r="CL2992" s="96">
        <v>0.81008889969999998</v>
      </c>
      <c r="CM2992" s="96">
        <v>0.8410310124</v>
      </c>
      <c r="CN2992" s="96">
        <v>0.84747559549999996</v>
      </c>
      <c r="CO2992" s="96">
        <v>0.98392699849999998</v>
      </c>
      <c r="CP2992" s="96">
        <v>0.83909542029999995</v>
      </c>
      <c r="CQ2992" s="96">
        <v>0.99584056389999998</v>
      </c>
      <c r="CR2992" s="96">
        <v>0.84260004160000002</v>
      </c>
      <c r="CS2992" s="95">
        <v>18120</v>
      </c>
      <c r="CT2992" s="95">
        <v>17938</v>
      </c>
      <c r="CU2992" s="95">
        <v>17699</v>
      </c>
      <c r="CV2992" s="95">
        <v>17450</v>
      </c>
      <c r="CW2992" s="95">
        <v>17521</v>
      </c>
      <c r="CX2992" s="96">
        <v>1.0042181859999999</v>
      </c>
      <c r="CY2992" s="96">
        <v>0.99773471000000002</v>
      </c>
      <c r="CZ2992" s="96">
        <v>0.98958175900000001</v>
      </c>
      <c r="DA2992" s="96">
        <v>0.96961712200000005</v>
      </c>
      <c r="DB2992" s="96">
        <v>0.95734545000000004</v>
      </c>
      <c r="DC2992">
        <v>2013</v>
      </c>
      <c r="DD2992" s="6">
        <v>18541.2</v>
      </c>
      <c r="DE2992" s="96">
        <v>7.8999761000000009E-3</v>
      </c>
      <c r="DF2992" s="72">
        <v>642</v>
      </c>
      <c r="DG2992" s="96">
        <v>1</v>
      </c>
      <c r="DH2992" s="72">
        <v>642</v>
      </c>
      <c r="DI2992" s="72">
        <v>647.46502092000003</v>
      </c>
      <c r="DJ2992" s="96">
        <v>1</v>
      </c>
      <c r="DK2992" s="72">
        <v>642</v>
      </c>
      <c r="DL2992" s="96">
        <v>1</v>
      </c>
      <c r="DM2992" s="72">
        <v>642</v>
      </c>
      <c r="DN2992" s="96">
        <v>1</v>
      </c>
      <c r="DO2992" s="96">
        <v>1.7117E-2</v>
      </c>
      <c r="DP2992" s="72">
        <v>10.99</v>
      </c>
      <c r="DQ2992" s="72">
        <v>631.01</v>
      </c>
      <c r="DR2992" t="s">
        <v>1836</v>
      </c>
      <c r="DT2992" t="s">
        <v>1783</v>
      </c>
    </row>
    <row r="2993" spans="1:124" x14ac:dyDescent="0.3">
      <c r="A2993" t="s">
        <v>1837</v>
      </c>
      <c r="B2993">
        <v>49641</v>
      </c>
      <c r="C2993" s="95">
        <v>20253</v>
      </c>
      <c r="D2993" s="95">
        <v>77820235</v>
      </c>
      <c r="E2993" s="95">
        <v>19072</v>
      </c>
      <c r="F2993" s="95">
        <v>66171776</v>
      </c>
      <c r="G2993" s="95">
        <v>4560</v>
      </c>
      <c r="H2993" s="95">
        <v>18075669</v>
      </c>
      <c r="I2993" s="95">
        <v>3996</v>
      </c>
      <c r="J2993" s="95">
        <v>13751948</v>
      </c>
      <c r="K2993" s="95">
        <v>19202</v>
      </c>
      <c r="L2993" s="95">
        <v>74952517</v>
      </c>
      <c r="M2993" s="95">
        <v>17898</v>
      </c>
      <c r="N2993" s="95">
        <v>64302387</v>
      </c>
      <c r="O2993" s="95">
        <v>4572</v>
      </c>
      <c r="P2993" s="95">
        <v>15462218</v>
      </c>
      <c r="Q2993" s="95">
        <v>3984</v>
      </c>
      <c r="R2993" s="95">
        <v>13400369</v>
      </c>
      <c r="S2993" s="95">
        <v>18919</v>
      </c>
      <c r="T2993" s="95">
        <v>78900197</v>
      </c>
      <c r="U2993" s="95">
        <v>17515</v>
      </c>
      <c r="V2993" s="95">
        <v>66439668</v>
      </c>
      <c r="W2993" s="95">
        <v>4544</v>
      </c>
      <c r="X2993" s="95">
        <v>18172301</v>
      </c>
      <c r="Y2993" s="95">
        <v>3951</v>
      </c>
      <c r="Z2993" s="95">
        <v>14249171</v>
      </c>
      <c r="AA2993" s="95">
        <v>18583</v>
      </c>
      <c r="AB2993" s="95">
        <v>76511788</v>
      </c>
      <c r="AC2993" s="95">
        <v>17086</v>
      </c>
      <c r="AD2993" s="95">
        <v>67964874</v>
      </c>
      <c r="AE2993" s="95">
        <v>4550</v>
      </c>
      <c r="AF2993" s="95">
        <v>19159772</v>
      </c>
      <c r="AG2993" s="95">
        <v>3950</v>
      </c>
      <c r="AH2993" s="95">
        <v>15815006</v>
      </c>
      <c r="AI2993" s="95">
        <v>18531</v>
      </c>
      <c r="AJ2993" s="95">
        <v>81640802</v>
      </c>
      <c r="AK2993" s="95">
        <v>16885</v>
      </c>
      <c r="AL2993" s="95">
        <v>71250845</v>
      </c>
      <c r="AM2993" s="95">
        <v>4696</v>
      </c>
      <c r="AN2993" s="95">
        <v>18435639</v>
      </c>
      <c r="AO2993" s="95">
        <v>4106</v>
      </c>
      <c r="AP2993" s="95">
        <v>16808217</v>
      </c>
      <c r="AQ2993" s="72">
        <v>322.06</v>
      </c>
      <c r="AR2993" s="72">
        <v>288.73</v>
      </c>
      <c r="AS2993" s="72">
        <v>610.79</v>
      </c>
      <c r="AT2993" s="95">
        <v>95895904</v>
      </c>
      <c r="AU2993" s="95">
        <v>79923724</v>
      </c>
      <c r="AV2993" s="95">
        <v>24813</v>
      </c>
      <c r="AW2993" s="95">
        <v>23068</v>
      </c>
      <c r="AX2993" s="72">
        <v>316.92</v>
      </c>
      <c r="AY2993" s="72">
        <v>295.92</v>
      </c>
      <c r="AZ2993" s="72">
        <v>612.84</v>
      </c>
      <c r="BA2993" s="95">
        <v>90414735</v>
      </c>
      <c r="BB2993" s="95">
        <v>77702756</v>
      </c>
      <c r="BC2993" s="95">
        <v>23774</v>
      </c>
      <c r="BD2993" s="95">
        <v>21882</v>
      </c>
      <c r="BE2993" s="72">
        <v>344.77</v>
      </c>
      <c r="BF2993" s="72">
        <v>313.24</v>
      </c>
      <c r="BG2993" s="72">
        <v>658.01</v>
      </c>
      <c r="BH2993" s="95">
        <v>97072498</v>
      </c>
      <c r="BI2993" s="95">
        <v>80688839</v>
      </c>
      <c r="BJ2993" s="95">
        <v>23463</v>
      </c>
      <c r="BK2993" s="95">
        <v>21466</v>
      </c>
      <c r="BL2993" s="72">
        <v>344.64</v>
      </c>
      <c r="BM2993" s="72">
        <v>331.89</v>
      </c>
      <c r="BN2993" s="72">
        <v>676.53</v>
      </c>
      <c r="BO2993" s="95">
        <v>95671560</v>
      </c>
      <c r="BP2993" s="95">
        <v>83779880</v>
      </c>
      <c r="BQ2993" s="95">
        <v>23133</v>
      </c>
      <c r="BR2993" s="95">
        <v>21036</v>
      </c>
      <c r="BS2993" s="72">
        <v>359.05</v>
      </c>
      <c r="BT2993" s="72">
        <v>349.59</v>
      </c>
      <c r="BU2993" s="72">
        <v>708.64</v>
      </c>
      <c r="BV2993" s="95">
        <v>100076441</v>
      </c>
      <c r="BW2993" s="95">
        <v>88059062</v>
      </c>
      <c r="BX2993" s="95">
        <v>23227</v>
      </c>
      <c r="BY2993" s="95">
        <v>20991</v>
      </c>
      <c r="BZ2993" s="95">
        <v>23981</v>
      </c>
      <c r="CA2993" s="95">
        <v>22862</v>
      </c>
      <c r="CB2993" s="95">
        <v>22500</v>
      </c>
      <c r="CC2993" s="95">
        <v>22138</v>
      </c>
      <c r="CD2993" s="95">
        <v>22133</v>
      </c>
      <c r="CE2993" s="72">
        <v>650.75523149000003</v>
      </c>
      <c r="CF2993" s="72">
        <v>676.59346364999999</v>
      </c>
      <c r="CG2993" s="72">
        <v>712.40329333</v>
      </c>
      <c r="CH2993" s="72">
        <v>716.50152150999998</v>
      </c>
      <c r="CI2993" s="72">
        <v>731.52548966999996</v>
      </c>
      <c r="CJ2993" s="96">
        <v>0.93858638459999999</v>
      </c>
      <c r="CK2993" s="96">
        <v>0.90577286499999998</v>
      </c>
      <c r="CL2993" s="96">
        <v>0.92364817249999998</v>
      </c>
      <c r="CM2993" s="96">
        <v>0.94421292859999995</v>
      </c>
      <c r="CN2993" s="96">
        <v>0.96871538999999995</v>
      </c>
      <c r="CO2993" s="96">
        <v>1.1178630407000001</v>
      </c>
      <c r="CP2993" s="96">
        <v>0.83747929229999996</v>
      </c>
      <c r="CQ2993" s="96">
        <v>0.99584056389999998</v>
      </c>
      <c r="CR2993" s="96">
        <v>0.84097716339999995</v>
      </c>
      <c r="CS2993" s="95">
        <v>22421</v>
      </c>
      <c r="CT2993" s="95">
        <v>21478</v>
      </c>
      <c r="CU2993" s="95">
        <v>21058</v>
      </c>
      <c r="CV2993" s="95">
        <v>20590</v>
      </c>
      <c r="CW2993" s="95">
        <v>20513</v>
      </c>
      <c r="CX2993" s="96">
        <v>1.141346017</v>
      </c>
      <c r="CY2993" s="96">
        <v>1.1209786150000001</v>
      </c>
      <c r="CZ2993" s="96">
        <v>1.116382642</v>
      </c>
      <c r="DA2993" s="96">
        <v>1.1109119270000001</v>
      </c>
      <c r="DB2993" s="96">
        <v>1.09743061</v>
      </c>
      <c r="DC2993">
        <v>2013</v>
      </c>
      <c r="DD2993" s="6">
        <v>21688.6</v>
      </c>
      <c r="DE2993" s="96">
        <v>9.2969850000000007E-3</v>
      </c>
      <c r="DF2993" s="72">
        <v>639.86</v>
      </c>
      <c r="DG2993" s="96">
        <v>1</v>
      </c>
      <c r="DH2993" s="72">
        <v>639.86</v>
      </c>
      <c r="DI2993" s="72">
        <v>647.46502092000003</v>
      </c>
      <c r="DJ2993" s="96">
        <v>1</v>
      </c>
      <c r="DK2993" s="72">
        <v>639.86</v>
      </c>
      <c r="DL2993" s="96">
        <v>1</v>
      </c>
      <c r="DM2993" s="72">
        <v>639.86</v>
      </c>
      <c r="DN2993" s="96">
        <v>1</v>
      </c>
      <c r="DO2993" s="96">
        <v>2.0754999999999999E-2</v>
      </c>
      <c r="DP2993" s="72">
        <v>13.28</v>
      </c>
      <c r="DQ2993" s="72">
        <v>626.58000000000004</v>
      </c>
      <c r="DR2993" t="s">
        <v>1837</v>
      </c>
      <c r="DT2993" t="s">
        <v>1783</v>
      </c>
    </row>
    <row r="2994" spans="1:124" x14ac:dyDescent="0.3">
      <c r="A2994" t="s">
        <v>1246</v>
      </c>
      <c r="B2994">
        <v>49650</v>
      </c>
      <c r="C2994" s="95">
        <v>2433</v>
      </c>
      <c r="D2994" s="95">
        <v>8928554</v>
      </c>
      <c r="E2994" s="95">
        <v>2355</v>
      </c>
      <c r="F2994" s="95">
        <v>7385783</v>
      </c>
      <c r="G2994" s="95">
        <v>414</v>
      </c>
      <c r="H2994" s="95">
        <v>1408794</v>
      </c>
      <c r="I2994" s="95">
        <v>389</v>
      </c>
      <c r="J2994" s="95">
        <v>1367795</v>
      </c>
      <c r="K2994" s="95">
        <v>2385</v>
      </c>
      <c r="L2994" s="95">
        <v>8336552</v>
      </c>
      <c r="M2994" s="95">
        <v>2308</v>
      </c>
      <c r="N2994" s="95">
        <v>7433497</v>
      </c>
      <c r="O2994" s="95">
        <v>401</v>
      </c>
      <c r="P2994" s="95">
        <v>1174166</v>
      </c>
      <c r="Q2994" s="95">
        <v>373</v>
      </c>
      <c r="R2994" s="95">
        <v>1286171</v>
      </c>
      <c r="S2994" s="95">
        <v>2360</v>
      </c>
      <c r="T2994" s="95">
        <v>8441293</v>
      </c>
      <c r="U2994" s="95">
        <v>2273</v>
      </c>
      <c r="V2994" s="95">
        <v>7862423</v>
      </c>
      <c r="W2994" s="95">
        <v>404</v>
      </c>
      <c r="X2994" s="95">
        <v>1366857</v>
      </c>
      <c r="Y2994" s="95">
        <v>374</v>
      </c>
      <c r="Z2994" s="95">
        <v>1334080</v>
      </c>
      <c r="AA2994" s="95">
        <v>2334</v>
      </c>
      <c r="AB2994" s="95">
        <v>8484652</v>
      </c>
      <c r="AC2994" s="95">
        <v>2229</v>
      </c>
      <c r="AD2994" s="95">
        <v>8053630</v>
      </c>
      <c r="AE2994" s="95">
        <v>399</v>
      </c>
      <c r="AF2994" s="95">
        <v>1529882</v>
      </c>
      <c r="AG2994" s="95">
        <v>374</v>
      </c>
      <c r="AH2994" s="95">
        <v>1505417</v>
      </c>
      <c r="AI2994" s="95">
        <v>2302</v>
      </c>
      <c r="AJ2994" s="95">
        <v>7525732</v>
      </c>
      <c r="AK2994" s="95">
        <v>2190</v>
      </c>
      <c r="AL2994" s="95">
        <v>8028430.9800000004</v>
      </c>
      <c r="AM2994" s="95">
        <v>407</v>
      </c>
      <c r="AN2994" s="95">
        <v>1267579</v>
      </c>
      <c r="AO2994" s="95">
        <v>375</v>
      </c>
      <c r="AP2994" s="95">
        <v>1665648</v>
      </c>
      <c r="AQ2994" s="72">
        <v>302.58</v>
      </c>
      <c r="AR2994" s="72">
        <v>265.83999999999997</v>
      </c>
      <c r="AS2994" s="72">
        <v>568.41999999999996</v>
      </c>
      <c r="AT2994" s="95">
        <v>10337348</v>
      </c>
      <c r="AU2994" s="95">
        <v>8753578</v>
      </c>
      <c r="AV2994" s="95">
        <v>2847</v>
      </c>
      <c r="AW2994" s="95">
        <v>2744</v>
      </c>
      <c r="AX2994" s="72">
        <v>284.48</v>
      </c>
      <c r="AY2994" s="72">
        <v>271.02999999999997</v>
      </c>
      <c r="AZ2994" s="72">
        <v>555.51</v>
      </c>
      <c r="BA2994" s="95">
        <v>9510718</v>
      </c>
      <c r="BB2994" s="95">
        <v>8719668</v>
      </c>
      <c r="BC2994" s="95">
        <v>2786</v>
      </c>
      <c r="BD2994" s="95">
        <v>2681</v>
      </c>
      <c r="BE2994" s="72">
        <v>295.70999999999998</v>
      </c>
      <c r="BF2994" s="72">
        <v>289.52999999999997</v>
      </c>
      <c r="BG2994" s="72">
        <v>585.24</v>
      </c>
      <c r="BH2994" s="95">
        <v>9808150</v>
      </c>
      <c r="BI2994" s="95">
        <v>9196503</v>
      </c>
      <c r="BJ2994" s="95">
        <v>2764</v>
      </c>
      <c r="BK2994" s="95">
        <v>2647</v>
      </c>
      <c r="BL2994" s="72">
        <v>305.36</v>
      </c>
      <c r="BM2994" s="72">
        <v>306.02999999999997</v>
      </c>
      <c r="BN2994" s="72">
        <v>611.39</v>
      </c>
      <c r="BO2994" s="95">
        <v>10014534</v>
      </c>
      <c r="BP2994" s="95">
        <v>9559047</v>
      </c>
      <c r="BQ2994" s="95">
        <v>2733</v>
      </c>
      <c r="BR2994" s="95">
        <v>2603</v>
      </c>
      <c r="BS2994" s="72">
        <v>270.5</v>
      </c>
      <c r="BT2994" s="72">
        <v>314.95</v>
      </c>
      <c r="BU2994" s="72">
        <v>585.45000000000005</v>
      </c>
      <c r="BV2994" s="95">
        <v>8793311</v>
      </c>
      <c r="BW2994" s="95">
        <v>9694078.9800000004</v>
      </c>
      <c r="BX2994" s="95">
        <v>2709</v>
      </c>
      <c r="BY2994" s="95">
        <v>2565</v>
      </c>
      <c r="BZ2994" s="95">
        <v>2798</v>
      </c>
      <c r="CA2994" s="95">
        <v>2735</v>
      </c>
      <c r="CB2994" s="95">
        <v>2708</v>
      </c>
      <c r="CC2994" s="95">
        <v>2671</v>
      </c>
      <c r="CD2994" s="95">
        <v>2639</v>
      </c>
      <c r="CE2994" s="72">
        <v>650.75523149000003</v>
      </c>
      <c r="CF2994" s="72">
        <v>676.59346364999999</v>
      </c>
      <c r="CG2994" s="72">
        <v>712.40329333</v>
      </c>
      <c r="CH2994" s="72">
        <v>716.50152150999998</v>
      </c>
      <c r="CI2994" s="72">
        <v>731.52548966999996</v>
      </c>
      <c r="CJ2994" s="96">
        <v>0.87347741899999998</v>
      </c>
      <c r="CK2994" s="96">
        <v>0.82103956050000004</v>
      </c>
      <c r="CL2994" s="96">
        <v>0.82150097489999996</v>
      </c>
      <c r="CM2994" s="96">
        <v>0.85329895560000002</v>
      </c>
      <c r="CN2994" s="96">
        <v>0.80031387600000004</v>
      </c>
      <c r="CO2994" s="96">
        <v>1.0506264143999999</v>
      </c>
      <c r="CP2994" s="96">
        <v>0.79374185320000001</v>
      </c>
      <c r="CQ2994" s="96">
        <v>0.99584056389999998</v>
      </c>
      <c r="CR2994" s="96">
        <v>0.79705704769999997</v>
      </c>
      <c r="CS2994" s="95">
        <v>2699</v>
      </c>
      <c r="CT2994" s="95">
        <v>2645</v>
      </c>
      <c r="CU2994" s="95">
        <v>2651</v>
      </c>
      <c r="CV2994" s="95">
        <v>2608</v>
      </c>
      <c r="CW2994" s="95">
        <v>2580</v>
      </c>
      <c r="CX2994" s="96">
        <v>1.0354665249999999</v>
      </c>
      <c r="CY2994" s="96">
        <v>1.0733273160000001</v>
      </c>
      <c r="CZ2994" s="96">
        <v>1.0684301549999999</v>
      </c>
      <c r="DA2994" s="96">
        <v>1.042543234</v>
      </c>
      <c r="DB2994" s="96">
        <v>1.033089932</v>
      </c>
      <c r="DC2994">
        <v>2013</v>
      </c>
      <c r="DD2994" s="6">
        <v>2648</v>
      </c>
      <c r="DE2994" s="96">
        <v>3.1289604999999998E-3</v>
      </c>
      <c r="DF2994" s="72">
        <v>610.22</v>
      </c>
      <c r="DG2994" s="96">
        <v>1</v>
      </c>
      <c r="DH2994" s="72">
        <v>610.22</v>
      </c>
      <c r="DI2994" s="72">
        <v>647.14220183999998</v>
      </c>
      <c r="DJ2994" s="96">
        <v>1</v>
      </c>
      <c r="DK2994" s="72">
        <v>610.22</v>
      </c>
      <c r="DL2994" s="96">
        <v>1</v>
      </c>
      <c r="DM2994" s="72">
        <v>610.22</v>
      </c>
      <c r="DN2994" s="96">
        <v>1</v>
      </c>
      <c r="DO2994" s="96">
        <v>9.1809999999999999E-3</v>
      </c>
      <c r="DP2994" s="72">
        <v>5.6</v>
      </c>
      <c r="DQ2994" s="72">
        <v>604.62</v>
      </c>
      <c r="DR2994" t="s">
        <v>1246</v>
      </c>
      <c r="DT2994" t="s">
        <v>1783</v>
      </c>
    </row>
    <row r="2995" spans="1:124" x14ac:dyDescent="0.3">
      <c r="A2995" t="s">
        <v>1416</v>
      </c>
      <c r="B2995">
        <v>49660</v>
      </c>
      <c r="C2995" s="95">
        <v>2845</v>
      </c>
      <c r="D2995" s="95">
        <v>8303413</v>
      </c>
      <c r="E2995" s="95">
        <v>2762</v>
      </c>
      <c r="F2995" s="95">
        <v>8097634</v>
      </c>
      <c r="G2995" s="95">
        <v>276</v>
      </c>
      <c r="H2995" s="95">
        <v>679286</v>
      </c>
      <c r="I2995" s="95">
        <v>253</v>
      </c>
      <c r="J2995" s="95">
        <v>734569</v>
      </c>
      <c r="K2995" s="95">
        <v>2854</v>
      </c>
      <c r="L2995" s="95">
        <v>8045705</v>
      </c>
      <c r="M2995" s="95">
        <v>2757</v>
      </c>
      <c r="N2995" s="95">
        <v>8196958</v>
      </c>
      <c r="O2995" s="95">
        <v>268</v>
      </c>
      <c r="P2995" s="95">
        <v>767835</v>
      </c>
      <c r="Q2995" s="95">
        <v>248</v>
      </c>
      <c r="R2995" s="95">
        <v>732773</v>
      </c>
      <c r="S2995" s="95">
        <v>2910</v>
      </c>
      <c r="T2995" s="95">
        <v>9722687</v>
      </c>
      <c r="U2995" s="95">
        <v>2796</v>
      </c>
      <c r="V2995" s="95">
        <v>8884281</v>
      </c>
      <c r="W2995" s="95">
        <v>274</v>
      </c>
      <c r="X2995" s="95">
        <v>927368</v>
      </c>
      <c r="Y2995" s="95">
        <v>253</v>
      </c>
      <c r="Z2995" s="95">
        <v>703324</v>
      </c>
      <c r="AA2995" s="95">
        <v>2953</v>
      </c>
      <c r="AB2995" s="95">
        <v>8518487</v>
      </c>
      <c r="AC2995" s="95">
        <v>2824</v>
      </c>
      <c r="AD2995" s="95">
        <v>9791915</v>
      </c>
      <c r="AE2995" s="95">
        <v>272</v>
      </c>
      <c r="AF2995" s="95">
        <v>675213</v>
      </c>
      <c r="AG2995" s="95">
        <v>247</v>
      </c>
      <c r="AH2995" s="95">
        <v>873373</v>
      </c>
      <c r="AI2995" s="95">
        <v>3036</v>
      </c>
      <c r="AJ2995" s="95">
        <v>8261100</v>
      </c>
      <c r="AK2995" s="95">
        <v>2893</v>
      </c>
      <c r="AL2995" s="95">
        <v>9526543.8599999994</v>
      </c>
      <c r="AM2995" s="95">
        <v>275</v>
      </c>
      <c r="AN2995" s="95">
        <v>720617</v>
      </c>
      <c r="AO2995" s="95">
        <v>252</v>
      </c>
      <c r="AP2995" s="95">
        <v>793821</v>
      </c>
      <c r="AQ2995" s="72">
        <v>239.85</v>
      </c>
      <c r="AR2995" s="72">
        <v>244.12</v>
      </c>
      <c r="AS2995" s="72">
        <v>483.97</v>
      </c>
      <c r="AT2995" s="95">
        <v>8982699</v>
      </c>
      <c r="AU2995" s="95">
        <v>8832203</v>
      </c>
      <c r="AV2995" s="95">
        <v>3121</v>
      </c>
      <c r="AW2995" s="95">
        <v>3015</v>
      </c>
      <c r="AX2995" s="72">
        <v>235.25</v>
      </c>
      <c r="AY2995" s="72">
        <v>247.64</v>
      </c>
      <c r="AZ2995" s="72">
        <v>482.89</v>
      </c>
      <c r="BA2995" s="95">
        <v>8813540</v>
      </c>
      <c r="BB2995" s="95">
        <v>8929731</v>
      </c>
      <c r="BC2995" s="95">
        <v>3122</v>
      </c>
      <c r="BD2995" s="95">
        <v>3005</v>
      </c>
      <c r="BE2995" s="72">
        <v>278.74</v>
      </c>
      <c r="BF2995" s="72">
        <v>262.04000000000002</v>
      </c>
      <c r="BG2995" s="72">
        <v>540.78</v>
      </c>
      <c r="BH2995" s="95">
        <v>10650055</v>
      </c>
      <c r="BI2995" s="95">
        <v>9587605</v>
      </c>
      <c r="BJ2995" s="95">
        <v>3184</v>
      </c>
      <c r="BK2995" s="95">
        <v>3049</v>
      </c>
      <c r="BL2995" s="72">
        <v>237.56</v>
      </c>
      <c r="BM2995" s="72">
        <v>289.41000000000003</v>
      </c>
      <c r="BN2995" s="72">
        <v>526.97</v>
      </c>
      <c r="BO2995" s="95">
        <v>9193700</v>
      </c>
      <c r="BP2995" s="95">
        <v>10665288</v>
      </c>
      <c r="BQ2995" s="95">
        <v>3225</v>
      </c>
      <c r="BR2995" s="95">
        <v>3071</v>
      </c>
      <c r="BS2995" s="72">
        <v>226.06</v>
      </c>
      <c r="BT2995" s="72">
        <v>273.45999999999998</v>
      </c>
      <c r="BU2995" s="72">
        <v>499.52</v>
      </c>
      <c r="BV2995" s="95">
        <v>8981717</v>
      </c>
      <c r="BW2995" s="95">
        <v>10320364.859999999</v>
      </c>
      <c r="BX2995" s="95">
        <v>3311</v>
      </c>
      <c r="BY2995" s="95">
        <v>3145</v>
      </c>
      <c r="BZ2995" s="95">
        <v>3070</v>
      </c>
      <c r="CA2995" s="95">
        <v>3065</v>
      </c>
      <c r="CB2995" s="95">
        <v>3119</v>
      </c>
      <c r="CC2995" s="95">
        <v>3152</v>
      </c>
      <c r="CD2995" s="95">
        <v>3230</v>
      </c>
      <c r="CE2995" s="72">
        <v>650.75523149000003</v>
      </c>
      <c r="CF2995" s="72">
        <v>676.59346364999999</v>
      </c>
      <c r="CG2995" s="72">
        <v>712.40329333</v>
      </c>
      <c r="CH2995" s="72">
        <v>716.50152150999998</v>
      </c>
      <c r="CI2995" s="72">
        <v>731.52548966999996</v>
      </c>
      <c r="CJ2995" s="96">
        <v>0.74370512379999998</v>
      </c>
      <c r="CK2995" s="96">
        <v>0.71370775210000004</v>
      </c>
      <c r="CL2995" s="96">
        <v>0.75909250429999997</v>
      </c>
      <c r="CM2995" s="96">
        <v>0.73547645630000003</v>
      </c>
      <c r="CN2995" s="96">
        <v>0.68284701910000001</v>
      </c>
      <c r="CO2995" s="96">
        <v>0.92204314330000003</v>
      </c>
      <c r="CP2995" s="96">
        <v>0.78842923610000004</v>
      </c>
      <c r="CQ2995" s="96">
        <v>0.99584056389999998</v>
      </c>
      <c r="CR2995" s="96">
        <v>0.79172224160000004</v>
      </c>
      <c r="CS2995" s="95">
        <v>3276</v>
      </c>
      <c r="CT2995" s="95">
        <v>3266</v>
      </c>
      <c r="CU2995" s="95">
        <v>3297</v>
      </c>
      <c r="CV2995" s="95">
        <v>3303</v>
      </c>
      <c r="CW2995" s="95">
        <v>3414</v>
      </c>
      <c r="CX2995" s="96">
        <v>0.95840864000000003</v>
      </c>
      <c r="CY2995" s="96">
        <v>0.943211574</v>
      </c>
      <c r="CZ2995" s="96">
        <v>0.89287699799999998</v>
      </c>
      <c r="DA2995" s="96">
        <v>0.90649581800000001</v>
      </c>
      <c r="DB2995" s="96">
        <v>0.91010528000000002</v>
      </c>
      <c r="DC2995">
        <v>2013</v>
      </c>
      <c r="DD2995" s="6">
        <v>3057</v>
      </c>
      <c r="DE2995" s="96">
        <v>4.7891408999999998E-3</v>
      </c>
      <c r="DF2995" s="72">
        <v>605.12</v>
      </c>
      <c r="DG2995" s="96">
        <v>1</v>
      </c>
      <c r="DH2995" s="72">
        <v>605.12</v>
      </c>
      <c r="DI2995" s="72">
        <v>647.14220183999998</v>
      </c>
      <c r="DJ2995" s="96">
        <v>1</v>
      </c>
      <c r="DK2995" s="72">
        <v>605.12</v>
      </c>
      <c r="DL2995" s="96">
        <v>1</v>
      </c>
      <c r="DM2995" s="72">
        <v>605.12</v>
      </c>
      <c r="DN2995" s="96">
        <v>1</v>
      </c>
      <c r="DO2995" s="96">
        <v>1.2709E-2</v>
      </c>
      <c r="DP2995" s="72">
        <v>7.69</v>
      </c>
      <c r="DQ2995" s="72">
        <v>597.42999999999995</v>
      </c>
      <c r="DR2995" t="s">
        <v>1416</v>
      </c>
      <c r="DT2995" t="s">
        <v>1783</v>
      </c>
    </row>
    <row r="2996" spans="1:124" x14ac:dyDescent="0.3">
      <c r="A2996" t="s">
        <v>1838</v>
      </c>
      <c r="B2996">
        <v>49661</v>
      </c>
      <c r="C2996" s="95">
        <v>709</v>
      </c>
      <c r="D2996" s="95">
        <v>4320745</v>
      </c>
      <c r="E2996" s="95">
        <v>688</v>
      </c>
      <c r="F2996" s="95">
        <v>2723985</v>
      </c>
      <c r="G2996" s="95">
        <v>387</v>
      </c>
      <c r="H2996" s="95">
        <v>1251825</v>
      </c>
      <c r="I2996" s="95">
        <v>363</v>
      </c>
      <c r="J2996" s="95">
        <v>1154713</v>
      </c>
      <c r="K2996" s="95">
        <v>694</v>
      </c>
      <c r="L2996" s="95">
        <v>4099840</v>
      </c>
      <c r="M2996" s="95">
        <v>666</v>
      </c>
      <c r="N2996" s="95">
        <v>2991964</v>
      </c>
      <c r="O2996" s="95">
        <v>378</v>
      </c>
      <c r="P2996" s="95">
        <v>1009544</v>
      </c>
      <c r="Q2996" s="95">
        <v>347</v>
      </c>
      <c r="R2996" s="95">
        <v>1191918</v>
      </c>
      <c r="S2996" s="95">
        <v>693</v>
      </c>
      <c r="T2996" s="95">
        <v>5083744</v>
      </c>
      <c r="U2996" s="95">
        <v>657</v>
      </c>
      <c r="V2996" s="95">
        <v>2989187</v>
      </c>
      <c r="W2996" s="95">
        <v>387</v>
      </c>
      <c r="X2996" s="95">
        <v>1255757</v>
      </c>
      <c r="Y2996" s="95">
        <v>362</v>
      </c>
      <c r="Z2996" s="95">
        <v>1273337</v>
      </c>
      <c r="AA2996" s="95">
        <v>687</v>
      </c>
      <c r="AB2996" s="95">
        <v>4121292</v>
      </c>
      <c r="AC2996" s="95">
        <v>646</v>
      </c>
      <c r="AD2996" s="95">
        <v>2900742</v>
      </c>
      <c r="AE2996" s="95">
        <v>385</v>
      </c>
      <c r="AF2996" s="95">
        <v>1129814</v>
      </c>
      <c r="AG2996" s="95">
        <v>355</v>
      </c>
      <c r="AH2996" s="95">
        <v>1162561</v>
      </c>
      <c r="AI2996" s="95">
        <v>678</v>
      </c>
      <c r="AJ2996" s="95">
        <v>3883848.68</v>
      </c>
      <c r="AK2996" s="95">
        <v>642</v>
      </c>
      <c r="AL2996" s="95">
        <v>2926960.55</v>
      </c>
      <c r="AM2996" s="95">
        <v>393</v>
      </c>
      <c r="AN2996" s="95">
        <v>1286110</v>
      </c>
      <c r="AO2996" s="95">
        <v>357</v>
      </c>
      <c r="AP2996" s="95">
        <v>1363728.11</v>
      </c>
      <c r="AQ2996" s="72">
        <v>423.71</v>
      </c>
      <c r="AR2996" s="72">
        <v>307.54000000000002</v>
      </c>
      <c r="AS2996" s="72">
        <v>731.25</v>
      </c>
      <c r="AT2996" s="95">
        <v>5572570</v>
      </c>
      <c r="AU2996" s="95">
        <v>3878698</v>
      </c>
      <c r="AV2996" s="95">
        <v>1096</v>
      </c>
      <c r="AW2996" s="95">
        <v>1051</v>
      </c>
      <c r="AX2996" s="72">
        <v>397.18</v>
      </c>
      <c r="AY2996" s="72">
        <v>344.18</v>
      </c>
      <c r="AZ2996" s="72">
        <v>741.36</v>
      </c>
      <c r="BA2996" s="95">
        <v>5109384</v>
      </c>
      <c r="BB2996" s="95">
        <v>4183882</v>
      </c>
      <c r="BC2996" s="95">
        <v>1072</v>
      </c>
      <c r="BD2996" s="95">
        <v>1013</v>
      </c>
      <c r="BE2996" s="72">
        <v>489.16</v>
      </c>
      <c r="BF2996" s="72">
        <v>348.59</v>
      </c>
      <c r="BG2996" s="72">
        <v>837.75</v>
      </c>
      <c r="BH2996" s="95">
        <v>6339501</v>
      </c>
      <c r="BI2996" s="95">
        <v>4262524</v>
      </c>
      <c r="BJ2996" s="95">
        <v>1080</v>
      </c>
      <c r="BK2996" s="95">
        <v>1019</v>
      </c>
      <c r="BL2996" s="72">
        <v>408.2</v>
      </c>
      <c r="BM2996" s="72">
        <v>338.27</v>
      </c>
      <c r="BN2996" s="72">
        <v>746.47</v>
      </c>
      <c r="BO2996" s="95">
        <v>5251106</v>
      </c>
      <c r="BP2996" s="95">
        <v>4063303</v>
      </c>
      <c r="BQ2996" s="95">
        <v>1072</v>
      </c>
      <c r="BR2996" s="95">
        <v>1001</v>
      </c>
      <c r="BS2996" s="72">
        <v>402.27</v>
      </c>
      <c r="BT2996" s="72">
        <v>357.92</v>
      </c>
      <c r="BU2996" s="72">
        <v>760.19</v>
      </c>
      <c r="BV2996" s="95">
        <v>5169958.68</v>
      </c>
      <c r="BW2996" s="95">
        <v>4290688.66</v>
      </c>
      <c r="BX2996" s="95">
        <v>1071</v>
      </c>
      <c r="BY2996" s="95">
        <v>999</v>
      </c>
      <c r="BZ2996" s="95">
        <v>1075</v>
      </c>
      <c r="CA2996" s="95">
        <v>1044</v>
      </c>
      <c r="CB2996" s="95">
        <v>1051</v>
      </c>
      <c r="CC2996" s="95">
        <v>1038</v>
      </c>
      <c r="CD2996" s="95">
        <v>1036</v>
      </c>
      <c r="CE2996" s="72">
        <v>650.75523149000003</v>
      </c>
      <c r="CF2996" s="72">
        <v>676.59346364999999</v>
      </c>
      <c r="CG2996" s="72">
        <v>712.40329333</v>
      </c>
      <c r="CH2996" s="72">
        <v>716.50152150999998</v>
      </c>
      <c r="CI2996" s="72">
        <v>731.52548966999996</v>
      </c>
      <c r="CJ2996" s="96">
        <v>1.1236943855999999</v>
      </c>
      <c r="CK2996" s="96">
        <v>1.0957244488</v>
      </c>
      <c r="CL2996" s="96">
        <v>1.1759490837</v>
      </c>
      <c r="CM2996" s="96">
        <v>1.0418261198000001</v>
      </c>
      <c r="CN2996" s="96">
        <v>1.0391845681</v>
      </c>
      <c r="CO2996" s="96">
        <v>1.1143629523</v>
      </c>
      <c r="CP2996" s="96">
        <v>0.98287162080000001</v>
      </c>
      <c r="CQ2996" s="96">
        <v>0.99584056389999998</v>
      </c>
      <c r="CR2996" s="96">
        <v>0.98697674719999995</v>
      </c>
      <c r="CS2996" s="95">
        <v>840</v>
      </c>
      <c r="CT2996" s="95">
        <v>833</v>
      </c>
      <c r="CU2996" s="95">
        <v>822</v>
      </c>
      <c r="CV2996" s="95">
        <v>806</v>
      </c>
      <c r="CW2996" s="95">
        <v>804</v>
      </c>
      <c r="CX2996" s="96">
        <v>1.125807827</v>
      </c>
      <c r="CY2996" s="96">
        <v>1.1278531620000001</v>
      </c>
      <c r="CZ2996" s="96">
        <v>1.1005409909999999</v>
      </c>
      <c r="DA2996" s="96">
        <v>1.108735893</v>
      </c>
      <c r="DB2996" s="96">
        <v>1.1082012889999999</v>
      </c>
      <c r="DC2996">
        <v>2013</v>
      </c>
      <c r="DD2996" s="6">
        <v>1016.6</v>
      </c>
      <c r="DE2996" s="96">
        <v>7.7277997000000003E-3</v>
      </c>
      <c r="DF2996" s="72">
        <v>752.13</v>
      </c>
      <c r="DG2996" s="96">
        <v>1</v>
      </c>
      <c r="DH2996" s="72">
        <v>752.13</v>
      </c>
      <c r="DI2996" s="72">
        <v>647.14220183999998</v>
      </c>
      <c r="DJ2996" s="96">
        <v>1</v>
      </c>
      <c r="DK2996" s="72">
        <v>752.13</v>
      </c>
      <c r="DL2996" s="96">
        <v>1</v>
      </c>
      <c r="DM2996" s="72">
        <v>752.13</v>
      </c>
      <c r="DN2996" s="96">
        <v>1</v>
      </c>
      <c r="DO2996" s="96">
        <v>1.6417000000000001E-2</v>
      </c>
      <c r="DP2996" s="72">
        <v>12.35</v>
      </c>
      <c r="DQ2996" s="72">
        <v>739.78</v>
      </c>
      <c r="DR2996" t="s">
        <v>1838</v>
      </c>
      <c r="DT2996" t="s">
        <v>1783</v>
      </c>
    </row>
    <row r="2997" spans="1:124" x14ac:dyDescent="0.3">
      <c r="A2997" t="s">
        <v>1839</v>
      </c>
      <c r="B2997">
        <v>49670</v>
      </c>
      <c r="C2997" s="95">
        <v>2455</v>
      </c>
      <c r="D2997" s="95">
        <v>8366464</v>
      </c>
      <c r="E2997" s="95">
        <v>2373</v>
      </c>
      <c r="F2997" s="95">
        <v>6619147</v>
      </c>
      <c r="G2997" s="95">
        <v>469</v>
      </c>
      <c r="H2997" s="95">
        <v>1631664</v>
      </c>
      <c r="I2997" s="95">
        <v>415</v>
      </c>
      <c r="J2997" s="95">
        <v>1513532</v>
      </c>
      <c r="K2997" s="95">
        <v>2350</v>
      </c>
      <c r="L2997" s="95">
        <v>8459430</v>
      </c>
      <c r="M2997" s="95">
        <v>2258</v>
      </c>
      <c r="N2997" s="95">
        <v>6899946</v>
      </c>
      <c r="O2997" s="95">
        <v>475</v>
      </c>
      <c r="P2997" s="95">
        <v>1847253</v>
      </c>
      <c r="Q2997" s="95">
        <v>423</v>
      </c>
      <c r="R2997" s="95">
        <v>1670123</v>
      </c>
      <c r="S2997" s="95">
        <v>2350</v>
      </c>
      <c r="T2997" s="95">
        <v>10150860</v>
      </c>
      <c r="U2997" s="95">
        <v>2240</v>
      </c>
      <c r="V2997" s="95">
        <v>7158862</v>
      </c>
      <c r="W2997" s="95">
        <v>480</v>
      </c>
      <c r="X2997" s="95">
        <v>1699257</v>
      </c>
      <c r="Y2997" s="95">
        <v>422</v>
      </c>
      <c r="Z2997" s="95">
        <v>1635484</v>
      </c>
      <c r="AA2997" s="95">
        <v>2287</v>
      </c>
      <c r="AB2997" s="95">
        <v>8641647</v>
      </c>
      <c r="AC2997" s="95">
        <v>2174</v>
      </c>
      <c r="AD2997" s="95">
        <v>8147773</v>
      </c>
      <c r="AE2997" s="95">
        <v>471</v>
      </c>
      <c r="AF2997" s="95">
        <v>1633203</v>
      </c>
      <c r="AG2997" s="95">
        <v>421</v>
      </c>
      <c r="AH2997" s="95">
        <v>1722976</v>
      </c>
      <c r="AI2997" s="95">
        <v>2306</v>
      </c>
      <c r="AJ2997" s="95">
        <v>8986015.7100000009</v>
      </c>
      <c r="AK2997" s="95">
        <v>2188</v>
      </c>
      <c r="AL2997" s="95">
        <v>8454126.4800000004</v>
      </c>
      <c r="AM2997" s="95">
        <v>480</v>
      </c>
      <c r="AN2997" s="95">
        <v>2157273</v>
      </c>
      <c r="AO2997" s="95">
        <v>439</v>
      </c>
      <c r="AP2997" s="95">
        <v>1789216</v>
      </c>
      <c r="AQ2997" s="72">
        <v>284.94</v>
      </c>
      <c r="AR2997" s="72">
        <v>243.09</v>
      </c>
      <c r="AS2997" s="72">
        <v>528.03</v>
      </c>
      <c r="AT2997" s="95">
        <v>9998128</v>
      </c>
      <c r="AU2997" s="95">
        <v>8132679</v>
      </c>
      <c r="AV2997" s="95">
        <v>2924</v>
      </c>
      <c r="AW2997" s="95">
        <v>2788</v>
      </c>
      <c r="AX2997" s="72">
        <v>304.02999999999997</v>
      </c>
      <c r="AY2997" s="72">
        <v>266.38</v>
      </c>
      <c r="AZ2997" s="72">
        <v>570.41</v>
      </c>
      <c r="BA2997" s="95">
        <v>10306683</v>
      </c>
      <c r="BB2997" s="95">
        <v>8570069</v>
      </c>
      <c r="BC2997" s="95">
        <v>2825</v>
      </c>
      <c r="BD2997" s="95">
        <v>2681</v>
      </c>
      <c r="BE2997" s="72">
        <v>348.94</v>
      </c>
      <c r="BF2997" s="72">
        <v>275.31</v>
      </c>
      <c r="BG2997" s="72">
        <v>624.25</v>
      </c>
      <c r="BH2997" s="95">
        <v>11850117</v>
      </c>
      <c r="BI2997" s="95">
        <v>8794346</v>
      </c>
      <c r="BJ2997" s="95">
        <v>2830</v>
      </c>
      <c r="BK2997" s="95">
        <v>2662</v>
      </c>
      <c r="BL2997" s="72">
        <v>310.45999999999998</v>
      </c>
      <c r="BM2997" s="72">
        <v>316.98</v>
      </c>
      <c r="BN2997" s="72">
        <v>627.44000000000005</v>
      </c>
      <c r="BO2997" s="95">
        <v>10274850</v>
      </c>
      <c r="BP2997" s="95">
        <v>9870749</v>
      </c>
      <c r="BQ2997" s="95">
        <v>2758</v>
      </c>
      <c r="BR2997" s="95">
        <v>2595</v>
      </c>
      <c r="BS2997" s="72">
        <v>333.31</v>
      </c>
      <c r="BT2997" s="72">
        <v>324.94</v>
      </c>
      <c r="BU2997" s="72">
        <v>658.25</v>
      </c>
      <c r="BV2997" s="95">
        <v>11143288.710000001</v>
      </c>
      <c r="BW2997" s="95">
        <v>10243342.48</v>
      </c>
      <c r="BX2997" s="95">
        <v>2786</v>
      </c>
      <c r="BY2997" s="95">
        <v>2627</v>
      </c>
      <c r="BZ2997" s="95">
        <v>2859</v>
      </c>
      <c r="CA2997" s="95">
        <v>2755</v>
      </c>
      <c r="CB2997" s="95">
        <v>2749</v>
      </c>
      <c r="CC2997" s="95">
        <v>2681</v>
      </c>
      <c r="CD2997" s="95">
        <v>2708</v>
      </c>
      <c r="CE2997" s="72">
        <v>650.75523149000003</v>
      </c>
      <c r="CF2997" s="72">
        <v>676.59346364999999</v>
      </c>
      <c r="CG2997" s="72">
        <v>712.40329333</v>
      </c>
      <c r="CH2997" s="72">
        <v>716.50152150999998</v>
      </c>
      <c r="CI2997" s="72">
        <v>731.52548966999996</v>
      </c>
      <c r="CJ2997" s="96">
        <v>0.81141107199999996</v>
      </c>
      <c r="CK2997" s="96">
        <v>0.84306164729999999</v>
      </c>
      <c r="CL2997" s="96">
        <v>0.8762592844</v>
      </c>
      <c r="CM2997" s="96">
        <v>0.87569946629999995</v>
      </c>
      <c r="CN2997" s="96">
        <v>0.89983193930000005</v>
      </c>
      <c r="CO2997" s="96">
        <v>1.0324009076</v>
      </c>
      <c r="CP2997" s="96">
        <v>0.83422309640000003</v>
      </c>
      <c r="CQ2997" s="96">
        <v>0.99584056389999998</v>
      </c>
      <c r="CR2997" s="96">
        <v>0.83770736749999997</v>
      </c>
      <c r="CS2997" s="95">
        <v>2597</v>
      </c>
      <c r="CT2997" s="95">
        <v>2548</v>
      </c>
      <c r="CU2997" s="95">
        <v>2538</v>
      </c>
      <c r="CV2997" s="95">
        <v>2485</v>
      </c>
      <c r="CW2997" s="95">
        <v>2550</v>
      </c>
      <c r="CX2997" s="96">
        <v>1.025000511</v>
      </c>
      <c r="CY2997" s="96">
        <v>1.015117498</v>
      </c>
      <c r="CZ2997" s="96">
        <v>1.047592096</v>
      </c>
      <c r="DA2997" s="96">
        <v>1.037865955</v>
      </c>
      <c r="DB2997" s="96">
        <v>1.0367621149999999</v>
      </c>
      <c r="DC2997">
        <v>2013</v>
      </c>
      <c r="DD2997" s="6">
        <v>2670.6</v>
      </c>
      <c r="DE2997" s="96">
        <v>5.5747052999999998E-3</v>
      </c>
      <c r="DF2997" s="72">
        <v>639.76</v>
      </c>
      <c r="DG2997" s="96">
        <v>1</v>
      </c>
      <c r="DH2997" s="72">
        <v>639.76</v>
      </c>
      <c r="DI2997" s="72">
        <v>647.14220183999998</v>
      </c>
      <c r="DJ2997" s="96">
        <v>1</v>
      </c>
      <c r="DK2997" s="72">
        <v>639.76</v>
      </c>
      <c r="DL2997" s="96">
        <v>1</v>
      </c>
      <c r="DM2997" s="72">
        <v>639.76</v>
      </c>
      <c r="DN2997" s="96">
        <v>1</v>
      </c>
      <c r="DO2997" s="96">
        <v>1.4829999999999999E-2</v>
      </c>
      <c r="DP2997" s="72">
        <v>9.49</v>
      </c>
      <c r="DQ2997" s="72">
        <v>630.27</v>
      </c>
      <c r="DR2997" t="s">
        <v>1839</v>
      </c>
      <c r="DT2997" t="s">
        <v>1783</v>
      </c>
    </row>
    <row r="2998" spans="1:124" x14ac:dyDescent="0.3">
      <c r="A2998" t="s">
        <v>189</v>
      </c>
      <c r="B2998">
        <v>49680</v>
      </c>
      <c r="C2998" s="95">
        <v>5608</v>
      </c>
      <c r="D2998" s="95">
        <v>20249521</v>
      </c>
      <c r="E2998" s="95">
        <v>5379</v>
      </c>
      <c r="F2998" s="95">
        <v>16396835</v>
      </c>
      <c r="G2998" s="95">
        <v>815</v>
      </c>
      <c r="H2998" s="95">
        <v>2881586</v>
      </c>
      <c r="I2998" s="95">
        <v>718</v>
      </c>
      <c r="J2998" s="95">
        <v>2177152</v>
      </c>
      <c r="K2998" s="95">
        <v>5659</v>
      </c>
      <c r="L2998" s="95">
        <v>20438970</v>
      </c>
      <c r="M2998" s="95">
        <v>5396</v>
      </c>
      <c r="N2998" s="95">
        <v>17184108</v>
      </c>
      <c r="O2998" s="95">
        <v>814</v>
      </c>
      <c r="P2998" s="95">
        <v>2631018</v>
      </c>
      <c r="Q2998" s="95">
        <v>702</v>
      </c>
      <c r="R2998" s="95">
        <v>2153752</v>
      </c>
      <c r="S2998" s="95">
        <v>5784</v>
      </c>
      <c r="T2998" s="95">
        <v>20252625</v>
      </c>
      <c r="U2998" s="95">
        <v>5459</v>
      </c>
      <c r="V2998" s="95">
        <v>18139547</v>
      </c>
      <c r="W2998" s="95">
        <v>779</v>
      </c>
      <c r="X2998" s="95">
        <v>3191582</v>
      </c>
      <c r="Y2998" s="95">
        <v>670</v>
      </c>
      <c r="Z2998" s="95">
        <v>2415631</v>
      </c>
      <c r="AA2998" s="95">
        <v>5867</v>
      </c>
      <c r="AB2998" s="95">
        <v>23147009</v>
      </c>
      <c r="AC2998" s="95">
        <v>5512</v>
      </c>
      <c r="AD2998" s="95">
        <v>19297220</v>
      </c>
      <c r="AE2998" s="95">
        <v>792</v>
      </c>
      <c r="AF2998" s="95">
        <v>4145358</v>
      </c>
      <c r="AG2998" s="95">
        <v>671</v>
      </c>
      <c r="AH2998" s="95">
        <v>2624961</v>
      </c>
      <c r="AI2998" s="95">
        <v>5988</v>
      </c>
      <c r="AJ2998" s="95">
        <v>21921215.890000001</v>
      </c>
      <c r="AK2998" s="95">
        <v>5614</v>
      </c>
      <c r="AL2998" s="95">
        <v>19336908.379999999</v>
      </c>
      <c r="AM2998" s="95">
        <v>823</v>
      </c>
      <c r="AN2998" s="95">
        <v>3657440</v>
      </c>
      <c r="AO2998" s="95">
        <v>704</v>
      </c>
      <c r="AP2998" s="95">
        <v>2577758</v>
      </c>
      <c r="AQ2998" s="72">
        <v>300.11</v>
      </c>
      <c r="AR2998" s="72">
        <v>253.87</v>
      </c>
      <c r="AS2998" s="72">
        <v>553.98</v>
      </c>
      <c r="AT2998" s="95">
        <v>23131107</v>
      </c>
      <c r="AU2998" s="95">
        <v>18573987</v>
      </c>
      <c r="AV2998" s="95">
        <v>6423</v>
      </c>
      <c r="AW2998" s="95">
        <v>6097</v>
      </c>
      <c r="AX2998" s="72">
        <v>297</v>
      </c>
      <c r="AY2998" s="72">
        <v>264.27</v>
      </c>
      <c r="AZ2998" s="72">
        <v>561.27</v>
      </c>
      <c r="BA2998" s="95">
        <v>23069988</v>
      </c>
      <c r="BB2998" s="95">
        <v>19337860</v>
      </c>
      <c r="BC2998" s="95">
        <v>6473</v>
      </c>
      <c r="BD2998" s="95">
        <v>6098</v>
      </c>
      <c r="BE2998" s="72">
        <v>297.68</v>
      </c>
      <c r="BF2998" s="72">
        <v>279.48</v>
      </c>
      <c r="BG2998" s="72">
        <v>577.16</v>
      </c>
      <c r="BH2998" s="95">
        <v>23444207</v>
      </c>
      <c r="BI2998" s="95">
        <v>20555178</v>
      </c>
      <c r="BJ2998" s="95">
        <v>6563</v>
      </c>
      <c r="BK2998" s="95">
        <v>6129</v>
      </c>
      <c r="BL2998" s="72">
        <v>341.55</v>
      </c>
      <c r="BM2998" s="72">
        <v>295.45999999999998</v>
      </c>
      <c r="BN2998" s="72">
        <v>637.01</v>
      </c>
      <c r="BO2998" s="95">
        <v>27292367</v>
      </c>
      <c r="BP2998" s="95">
        <v>21922181</v>
      </c>
      <c r="BQ2998" s="95">
        <v>6659</v>
      </c>
      <c r="BR2998" s="95">
        <v>6183</v>
      </c>
      <c r="BS2998" s="72">
        <v>312.95999999999998</v>
      </c>
      <c r="BT2998" s="72">
        <v>289.05</v>
      </c>
      <c r="BU2998" s="72">
        <v>602.01</v>
      </c>
      <c r="BV2998" s="95">
        <v>25578655.890000001</v>
      </c>
      <c r="BW2998" s="95">
        <v>21914666.379999999</v>
      </c>
      <c r="BX2998" s="95">
        <v>6811</v>
      </c>
      <c r="BY2998" s="95">
        <v>6318</v>
      </c>
      <c r="BZ2998" s="95">
        <v>6268</v>
      </c>
      <c r="CA2998" s="95">
        <v>6292</v>
      </c>
      <c r="CB2998" s="95">
        <v>6354</v>
      </c>
      <c r="CC2998" s="95">
        <v>6433</v>
      </c>
      <c r="CD2998" s="95">
        <v>6570</v>
      </c>
      <c r="CE2998" s="72">
        <v>650.75523149000003</v>
      </c>
      <c r="CF2998" s="72">
        <v>676.59346364999999</v>
      </c>
      <c r="CG2998" s="72">
        <v>712.40329333</v>
      </c>
      <c r="CH2998" s="72">
        <v>716.50152150999998</v>
      </c>
      <c r="CI2998" s="72">
        <v>731.52548966999996</v>
      </c>
      <c r="CJ2998" s="96">
        <v>0.85128781639999995</v>
      </c>
      <c r="CK2998" s="96">
        <v>0.82955279670000004</v>
      </c>
      <c r="CL2998" s="96">
        <v>0.81015908459999997</v>
      </c>
      <c r="CM2998" s="96">
        <v>0.88905603249999998</v>
      </c>
      <c r="CN2998" s="96">
        <v>0.82295150139999995</v>
      </c>
      <c r="CO2998" s="96">
        <v>0.89962582660000001</v>
      </c>
      <c r="CP2998" s="96">
        <v>0.93439007809999997</v>
      </c>
      <c r="CQ2998" s="96">
        <v>0.99584056389999998</v>
      </c>
      <c r="CR2998" s="96">
        <v>0.93829271319999996</v>
      </c>
      <c r="CS2998" s="95">
        <v>5571</v>
      </c>
      <c r="CT2998" s="95">
        <v>5619</v>
      </c>
      <c r="CU2998" s="95">
        <v>5646</v>
      </c>
      <c r="CV2998" s="95">
        <v>5701</v>
      </c>
      <c r="CW2998" s="95">
        <v>5828</v>
      </c>
      <c r="CX2998" s="96">
        <v>0.90487182600000005</v>
      </c>
      <c r="CY2998" s="96">
        <v>0.91037687199999995</v>
      </c>
      <c r="CZ2998" s="96">
        <v>0.89032953299999995</v>
      </c>
      <c r="DA2998" s="96">
        <v>0.89829257200000001</v>
      </c>
      <c r="DB2998" s="96">
        <v>0.89455584899999996</v>
      </c>
      <c r="DC2998">
        <v>2013</v>
      </c>
      <c r="DD2998" s="6">
        <v>6165</v>
      </c>
      <c r="DE2998" s="96">
        <v>1.5817097499999998E-2</v>
      </c>
      <c r="DF2998" s="72">
        <v>709.2</v>
      </c>
      <c r="DG2998" s="96">
        <v>1</v>
      </c>
      <c r="DH2998" s="72">
        <v>709.2</v>
      </c>
      <c r="DI2998" s="72">
        <v>647.14220183999998</v>
      </c>
      <c r="DJ2998" s="96">
        <v>1</v>
      </c>
      <c r="DK2998" s="72">
        <v>709.2</v>
      </c>
      <c r="DL2998" s="96">
        <v>1</v>
      </c>
      <c r="DM2998" s="72">
        <v>709.2</v>
      </c>
      <c r="DN2998" s="96">
        <v>0.55675412349999998</v>
      </c>
      <c r="DO2998" s="96">
        <v>4.3106999999999999E-2</v>
      </c>
      <c r="DP2998" s="72">
        <v>17.02</v>
      </c>
      <c r="DQ2998" s="72">
        <v>692.18</v>
      </c>
      <c r="DR2998" t="s">
        <v>189</v>
      </c>
      <c r="DT2998" t="s">
        <v>1783</v>
      </c>
    </row>
    <row r="2999" spans="1:124" x14ac:dyDescent="0.3">
      <c r="A2999" t="s">
        <v>613</v>
      </c>
      <c r="B2999">
        <v>49690</v>
      </c>
      <c r="C2999" s="95">
        <v>3515</v>
      </c>
      <c r="D2999" s="95">
        <v>11988039</v>
      </c>
      <c r="E2999" s="95">
        <v>3379</v>
      </c>
      <c r="F2999" s="95">
        <v>9571587</v>
      </c>
      <c r="G2999" s="95">
        <v>749</v>
      </c>
      <c r="H2999" s="95">
        <v>2100971</v>
      </c>
      <c r="I2999" s="95">
        <v>664</v>
      </c>
      <c r="J2999" s="95">
        <v>2039510</v>
      </c>
      <c r="K2999" s="95">
        <v>3388</v>
      </c>
      <c r="L2999" s="95">
        <v>11720304</v>
      </c>
      <c r="M2999" s="95">
        <v>3238</v>
      </c>
      <c r="N2999" s="95">
        <v>9509396</v>
      </c>
      <c r="O2999" s="95">
        <v>723</v>
      </c>
      <c r="P2999" s="95">
        <v>2024924</v>
      </c>
      <c r="Q2999" s="95">
        <v>639</v>
      </c>
      <c r="R2999" s="95">
        <v>2020625</v>
      </c>
      <c r="S2999" s="95">
        <v>3337</v>
      </c>
      <c r="T2999" s="95">
        <v>13290616</v>
      </c>
      <c r="U2999" s="95">
        <v>3150</v>
      </c>
      <c r="V2999" s="95">
        <v>9925161</v>
      </c>
      <c r="W2999" s="95">
        <v>707</v>
      </c>
      <c r="X2999" s="95">
        <v>1681786</v>
      </c>
      <c r="Y2999" s="95">
        <v>621</v>
      </c>
      <c r="Z2999" s="95">
        <v>2012180</v>
      </c>
      <c r="AA2999" s="95">
        <v>3315</v>
      </c>
      <c r="AB2999" s="95">
        <v>12964376</v>
      </c>
      <c r="AC2999" s="95">
        <v>3129</v>
      </c>
      <c r="AD2999" s="95">
        <v>10079711</v>
      </c>
      <c r="AE2999" s="95">
        <v>728</v>
      </c>
      <c r="AF2999" s="95">
        <v>2203602</v>
      </c>
      <c r="AG2999" s="95">
        <v>632</v>
      </c>
      <c r="AH2999" s="95">
        <v>2267219</v>
      </c>
      <c r="AI2999" s="95">
        <v>3350</v>
      </c>
      <c r="AJ2999" s="95">
        <v>13260334</v>
      </c>
      <c r="AK2999" s="95">
        <v>3167</v>
      </c>
      <c r="AL2999" s="95">
        <v>10715173</v>
      </c>
      <c r="AM2999" s="95">
        <v>745</v>
      </c>
      <c r="AN2999" s="95">
        <v>2238200</v>
      </c>
      <c r="AO2999" s="95">
        <v>664</v>
      </c>
      <c r="AP2999" s="95">
        <v>2230910</v>
      </c>
      <c r="AQ2999" s="72">
        <v>275.35000000000002</v>
      </c>
      <c r="AR2999" s="72">
        <v>239.33</v>
      </c>
      <c r="AS2999" s="72">
        <v>514.67999999999995</v>
      </c>
      <c r="AT2999" s="95">
        <v>14089010</v>
      </c>
      <c r="AU2999" s="95">
        <v>11611097</v>
      </c>
      <c r="AV2999" s="95">
        <v>4264</v>
      </c>
      <c r="AW2999" s="95">
        <v>4043</v>
      </c>
      <c r="AX2999" s="72">
        <v>278.63</v>
      </c>
      <c r="AY2999" s="72">
        <v>247.83</v>
      </c>
      <c r="AZ2999" s="72">
        <v>526.46</v>
      </c>
      <c r="BA2999" s="95">
        <v>13745228</v>
      </c>
      <c r="BB2999" s="95">
        <v>11530021</v>
      </c>
      <c r="BC2999" s="95">
        <v>4111</v>
      </c>
      <c r="BD2999" s="95">
        <v>3877</v>
      </c>
      <c r="BE2999" s="72">
        <v>308.52999999999997</v>
      </c>
      <c r="BF2999" s="72">
        <v>263.8</v>
      </c>
      <c r="BG2999" s="72">
        <v>572.33000000000004</v>
      </c>
      <c r="BH2999" s="95">
        <v>14972402</v>
      </c>
      <c r="BI2999" s="95">
        <v>11937341</v>
      </c>
      <c r="BJ2999" s="95">
        <v>4044</v>
      </c>
      <c r="BK2999" s="95">
        <v>3771</v>
      </c>
      <c r="BL2999" s="72">
        <v>312.64</v>
      </c>
      <c r="BM2999" s="72">
        <v>273.57</v>
      </c>
      <c r="BN2999" s="72">
        <v>586.21</v>
      </c>
      <c r="BO2999" s="95">
        <v>15167978</v>
      </c>
      <c r="BP2999" s="95">
        <v>12346930</v>
      </c>
      <c r="BQ2999" s="95">
        <v>4043</v>
      </c>
      <c r="BR2999" s="95">
        <v>3761</v>
      </c>
      <c r="BS2999" s="72">
        <v>315.39999999999998</v>
      </c>
      <c r="BT2999" s="72">
        <v>281.61</v>
      </c>
      <c r="BU2999" s="72">
        <v>597.01</v>
      </c>
      <c r="BV2999" s="95">
        <v>15498534</v>
      </c>
      <c r="BW2999" s="95">
        <v>12946083</v>
      </c>
      <c r="BX2999" s="95">
        <v>4095</v>
      </c>
      <c r="BY2999" s="95">
        <v>3831</v>
      </c>
      <c r="BZ2999" s="95">
        <v>4159</v>
      </c>
      <c r="CA2999" s="95">
        <v>3998</v>
      </c>
      <c r="CB2999" s="95">
        <v>3912</v>
      </c>
      <c r="CC2999" s="95">
        <v>3909</v>
      </c>
      <c r="CD2999" s="95">
        <v>3966</v>
      </c>
      <c r="CE2999" s="72">
        <v>650.75523149000003</v>
      </c>
      <c r="CF2999" s="72">
        <v>676.59346364999999</v>
      </c>
      <c r="CG2999" s="72">
        <v>712.40329333</v>
      </c>
      <c r="CH2999" s="72">
        <v>716.50152150999998</v>
      </c>
      <c r="CI2999" s="72">
        <v>731.52548966999996</v>
      </c>
      <c r="CJ2999" s="96">
        <v>0.7908964463</v>
      </c>
      <c r="CK2999" s="96">
        <v>0.77810388109999995</v>
      </c>
      <c r="CL2999" s="96">
        <v>0.80337921700000003</v>
      </c>
      <c r="CM2999" s="96">
        <v>0.81815597370000004</v>
      </c>
      <c r="CN2999" s="96">
        <v>0.81611646950000005</v>
      </c>
      <c r="CO2999" s="96">
        <v>0.96982303660000002</v>
      </c>
      <c r="CP2999" s="96">
        <v>0.82626455269999999</v>
      </c>
      <c r="CQ2999" s="96">
        <v>0.99584056389999998</v>
      </c>
      <c r="CR2999" s="96">
        <v>0.82971558369999998</v>
      </c>
      <c r="CS2999" s="95">
        <v>4068</v>
      </c>
      <c r="CT2999" s="95">
        <v>3966</v>
      </c>
      <c r="CU2999" s="95">
        <v>3888</v>
      </c>
      <c r="CV2999" s="95">
        <v>3881</v>
      </c>
      <c r="CW2999" s="95">
        <v>3970</v>
      </c>
      <c r="CX2999" s="96">
        <v>1.000102858</v>
      </c>
      <c r="CY2999" s="96">
        <v>0.96403237200000003</v>
      </c>
      <c r="CZ2999" s="96">
        <v>0.96138894699999999</v>
      </c>
      <c r="DA2999" s="96">
        <v>0.96540007699999997</v>
      </c>
      <c r="DB2999" s="96">
        <v>0.95716427299999995</v>
      </c>
      <c r="DC2999">
        <v>2013</v>
      </c>
      <c r="DD2999" s="6">
        <v>3856.6</v>
      </c>
      <c r="DE2999" s="96">
        <v>9.1015981000000003E-3</v>
      </c>
      <c r="DF2999" s="72">
        <v>631.41</v>
      </c>
      <c r="DG2999" s="96">
        <v>1</v>
      </c>
      <c r="DH2999" s="72">
        <v>631.41</v>
      </c>
      <c r="DI2999" s="72">
        <v>647.14220183999998</v>
      </c>
      <c r="DJ2999" s="96">
        <v>1</v>
      </c>
      <c r="DK2999" s="72">
        <v>631.41</v>
      </c>
      <c r="DL2999" s="96">
        <v>1</v>
      </c>
      <c r="DM2999" s="72">
        <v>631.41</v>
      </c>
      <c r="DN2999" s="96">
        <v>0.88842822239999997</v>
      </c>
      <c r="DO2999" s="96">
        <v>2.7014E-2</v>
      </c>
      <c r="DP2999" s="72">
        <v>15.15</v>
      </c>
      <c r="DQ2999" s="72">
        <v>616.26</v>
      </c>
      <c r="DR2999" t="s">
        <v>613</v>
      </c>
      <c r="DT2999" t="s">
        <v>1783</v>
      </c>
    </row>
    <row r="3000" spans="1:124" x14ac:dyDescent="0.3">
      <c r="A3000" t="s">
        <v>1840</v>
      </c>
      <c r="B3000">
        <v>49700</v>
      </c>
      <c r="C3000" s="95">
        <v>3207</v>
      </c>
      <c r="D3000" s="95">
        <v>9695995</v>
      </c>
      <c r="E3000" s="95">
        <v>3141</v>
      </c>
      <c r="F3000" s="95">
        <v>9360179</v>
      </c>
      <c r="G3000" s="95">
        <v>732</v>
      </c>
      <c r="H3000" s="95">
        <v>2028525</v>
      </c>
      <c r="I3000" s="95">
        <v>662</v>
      </c>
      <c r="J3000" s="95">
        <v>1853875</v>
      </c>
      <c r="K3000" s="95">
        <v>3113</v>
      </c>
      <c r="L3000" s="95">
        <v>9354846</v>
      </c>
      <c r="M3000" s="95">
        <v>3042</v>
      </c>
      <c r="N3000" s="95">
        <v>9101235</v>
      </c>
      <c r="O3000" s="95">
        <v>721</v>
      </c>
      <c r="P3000" s="95">
        <v>1444440</v>
      </c>
      <c r="Q3000" s="95">
        <v>647</v>
      </c>
      <c r="R3000" s="95">
        <v>1947731</v>
      </c>
      <c r="S3000" s="95">
        <v>3056</v>
      </c>
      <c r="T3000" s="95">
        <v>10453676</v>
      </c>
      <c r="U3000" s="95">
        <v>2982</v>
      </c>
      <c r="V3000" s="95">
        <v>9156354</v>
      </c>
      <c r="W3000" s="95">
        <v>703</v>
      </c>
      <c r="X3000" s="95">
        <v>2216235</v>
      </c>
      <c r="Y3000" s="95">
        <v>630</v>
      </c>
      <c r="Z3000" s="95">
        <v>2137700</v>
      </c>
      <c r="AA3000" s="95">
        <v>3017</v>
      </c>
      <c r="AB3000" s="95">
        <v>10244138</v>
      </c>
      <c r="AC3000" s="95">
        <v>2943</v>
      </c>
      <c r="AD3000" s="95">
        <v>9696919</v>
      </c>
      <c r="AE3000" s="95">
        <v>668</v>
      </c>
      <c r="AF3000" s="95">
        <v>1989086</v>
      </c>
      <c r="AG3000" s="95">
        <v>593</v>
      </c>
      <c r="AH3000" s="95">
        <v>2038097</v>
      </c>
      <c r="AI3000" s="95">
        <v>3018</v>
      </c>
      <c r="AJ3000" s="95">
        <v>11361185.630000001</v>
      </c>
      <c r="AK3000" s="95">
        <v>2934</v>
      </c>
      <c r="AL3000" s="95">
        <v>10796664.75</v>
      </c>
      <c r="AM3000" s="95">
        <v>679</v>
      </c>
      <c r="AN3000" s="95">
        <v>1756231</v>
      </c>
      <c r="AO3000" s="95">
        <v>608</v>
      </c>
      <c r="AP3000" s="95">
        <v>2064043.64</v>
      </c>
      <c r="AQ3000" s="72">
        <v>248.04</v>
      </c>
      <c r="AR3000" s="72">
        <v>245.73</v>
      </c>
      <c r="AS3000" s="72">
        <v>493.77</v>
      </c>
      <c r="AT3000" s="95">
        <v>11724520</v>
      </c>
      <c r="AU3000" s="95">
        <v>11214054</v>
      </c>
      <c r="AV3000" s="95">
        <v>3939</v>
      </c>
      <c r="AW3000" s="95">
        <v>3803</v>
      </c>
      <c r="AX3000" s="72">
        <v>234.73</v>
      </c>
      <c r="AY3000" s="72">
        <v>249.59</v>
      </c>
      <c r="AZ3000" s="72">
        <v>484.32</v>
      </c>
      <c r="BA3000" s="95">
        <v>10799286</v>
      </c>
      <c r="BB3000" s="95">
        <v>11048966</v>
      </c>
      <c r="BC3000" s="95">
        <v>3834</v>
      </c>
      <c r="BD3000" s="95">
        <v>3689</v>
      </c>
      <c r="BE3000" s="72">
        <v>280.88</v>
      </c>
      <c r="BF3000" s="72">
        <v>260.57</v>
      </c>
      <c r="BG3000" s="72">
        <v>541.45000000000005</v>
      </c>
      <c r="BH3000" s="95">
        <v>12669911</v>
      </c>
      <c r="BI3000" s="95">
        <v>11294054</v>
      </c>
      <c r="BJ3000" s="95">
        <v>3759</v>
      </c>
      <c r="BK3000" s="95">
        <v>3612</v>
      </c>
      <c r="BL3000" s="72">
        <v>276.64</v>
      </c>
      <c r="BM3000" s="72">
        <v>276.56</v>
      </c>
      <c r="BN3000" s="72">
        <v>553.20000000000005</v>
      </c>
      <c r="BO3000" s="95">
        <v>12233224</v>
      </c>
      <c r="BP3000" s="95">
        <v>11735016</v>
      </c>
      <c r="BQ3000" s="95">
        <v>3685</v>
      </c>
      <c r="BR3000" s="95">
        <v>3536</v>
      </c>
      <c r="BS3000" s="72">
        <v>295.68</v>
      </c>
      <c r="BT3000" s="72">
        <v>302.58</v>
      </c>
      <c r="BU3000" s="72">
        <v>598.26</v>
      </c>
      <c r="BV3000" s="95">
        <v>13117416.630000001</v>
      </c>
      <c r="BW3000" s="95">
        <v>12860708.390000001</v>
      </c>
      <c r="BX3000" s="95">
        <v>3697</v>
      </c>
      <c r="BY3000" s="95">
        <v>3542</v>
      </c>
      <c r="BZ3000" s="95">
        <v>3874</v>
      </c>
      <c r="CA3000" s="95">
        <v>3764</v>
      </c>
      <c r="CB3000" s="95">
        <v>3688</v>
      </c>
      <c r="CC3000" s="95">
        <v>3614</v>
      </c>
      <c r="CD3000" s="95">
        <v>3621</v>
      </c>
      <c r="CE3000" s="72">
        <v>650.75523149000003</v>
      </c>
      <c r="CF3000" s="72">
        <v>676.59346364999999</v>
      </c>
      <c r="CG3000" s="72">
        <v>712.40329333</v>
      </c>
      <c r="CH3000" s="72">
        <v>716.50152150999998</v>
      </c>
      <c r="CI3000" s="72">
        <v>731.52548966999996</v>
      </c>
      <c r="CJ3000" s="96">
        <v>0.75876454940000004</v>
      </c>
      <c r="CK3000" s="96">
        <v>0.71582128119999999</v>
      </c>
      <c r="CL3000" s="96">
        <v>0.76003298279999998</v>
      </c>
      <c r="CM3000" s="96">
        <v>0.77208489219999998</v>
      </c>
      <c r="CN3000" s="96">
        <v>0.81782522749999997</v>
      </c>
      <c r="CO3000" s="96">
        <v>0.89602029289999996</v>
      </c>
      <c r="CP3000" s="96">
        <v>0.85367015980000005</v>
      </c>
      <c r="CQ3000" s="96">
        <v>0.99584056389999998</v>
      </c>
      <c r="CR3000" s="96">
        <v>0.85723565489999998</v>
      </c>
      <c r="CS3000" s="95">
        <v>3561</v>
      </c>
      <c r="CT3000" s="95">
        <v>3525</v>
      </c>
      <c r="CU3000" s="95">
        <v>3501</v>
      </c>
      <c r="CV3000" s="95">
        <v>3436</v>
      </c>
      <c r="CW3000" s="95">
        <v>3447</v>
      </c>
      <c r="CX3000" s="96">
        <v>0.908673862</v>
      </c>
      <c r="CY3000" s="96">
        <v>0.91386637699999995</v>
      </c>
      <c r="CZ3000" s="96">
        <v>0.89937311099999995</v>
      </c>
      <c r="DA3000" s="96">
        <v>0.88006379700000004</v>
      </c>
      <c r="DB3000" s="96">
        <v>0.87719856299999999</v>
      </c>
      <c r="DC3000">
        <v>2013</v>
      </c>
      <c r="DD3000" s="6">
        <v>3636.4</v>
      </c>
      <c r="DE3000" s="96">
        <v>9.0702256000000005E-3</v>
      </c>
      <c r="DF3000" s="72">
        <v>652.38</v>
      </c>
      <c r="DG3000" s="96">
        <v>1</v>
      </c>
      <c r="DH3000" s="72">
        <v>652.38</v>
      </c>
      <c r="DI3000" s="72">
        <v>647.14220183999998</v>
      </c>
      <c r="DJ3000" s="96">
        <v>1</v>
      </c>
      <c r="DK3000" s="72">
        <v>652.38</v>
      </c>
      <c r="DL3000" s="96">
        <v>1</v>
      </c>
      <c r="DM3000" s="72">
        <v>652.38</v>
      </c>
      <c r="DN3000" s="96">
        <v>1</v>
      </c>
      <c r="DO3000" s="96">
        <v>1.9397999999999999E-2</v>
      </c>
      <c r="DP3000" s="72">
        <v>12.65</v>
      </c>
      <c r="DQ3000" s="72">
        <v>639.73</v>
      </c>
      <c r="DR3000" t="s">
        <v>1840</v>
      </c>
      <c r="DT3000" t="s">
        <v>1783</v>
      </c>
    </row>
    <row r="3001" spans="1:124" x14ac:dyDescent="0.3">
      <c r="A3001" t="s">
        <v>1841</v>
      </c>
      <c r="B3001">
        <v>49701</v>
      </c>
      <c r="C3001" s="95">
        <v>5342</v>
      </c>
      <c r="D3001" s="95">
        <v>22818784</v>
      </c>
      <c r="E3001" s="95">
        <v>5135</v>
      </c>
      <c r="F3001" s="95">
        <v>16148275</v>
      </c>
      <c r="G3001" s="95">
        <v>1608</v>
      </c>
      <c r="H3001" s="95">
        <v>5438944</v>
      </c>
      <c r="I3001" s="95">
        <v>1366</v>
      </c>
      <c r="J3001" s="95">
        <v>3942199</v>
      </c>
      <c r="K3001" s="95">
        <v>5091</v>
      </c>
      <c r="L3001" s="95">
        <v>22208613</v>
      </c>
      <c r="M3001" s="95">
        <v>4847</v>
      </c>
      <c r="N3001" s="95">
        <v>14957471</v>
      </c>
      <c r="O3001" s="95">
        <v>1570</v>
      </c>
      <c r="P3001" s="95">
        <v>7264841</v>
      </c>
      <c r="Q3001" s="95">
        <v>1332</v>
      </c>
      <c r="R3001" s="95">
        <v>4165281</v>
      </c>
      <c r="S3001" s="95">
        <v>4967</v>
      </c>
      <c r="T3001" s="95">
        <v>24068350</v>
      </c>
      <c r="U3001" s="95">
        <v>4688</v>
      </c>
      <c r="V3001" s="95">
        <v>15654901</v>
      </c>
      <c r="W3001" s="95">
        <v>1532</v>
      </c>
      <c r="X3001" s="95">
        <v>7619387</v>
      </c>
      <c r="Y3001" s="95">
        <v>1287</v>
      </c>
      <c r="Z3001" s="95">
        <v>4235177</v>
      </c>
      <c r="AA3001" s="95">
        <v>4875</v>
      </c>
      <c r="AB3001" s="95">
        <v>23521036</v>
      </c>
      <c r="AC3001" s="95">
        <v>4540</v>
      </c>
      <c r="AD3001" s="95">
        <v>16136003</v>
      </c>
      <c r="AE3001" s="95">
        <v>1469</v>
      </c>
      <c r="AF3001" s="95">
        <v>6951392</v>
      </c>
      <c r="AG3001" s="95">
        <v>1223</v>
      </c>
      <c r="AH3001" s="95">
        <v>4598073</v>
      </c>
      <c r="AI3001" s="95">
        <v>5010</v>
      </c>
      <c r="AJ3001" s="95">
        <v>24408401.59</v>
      </c>
      <c r="AK3001" s="95">
        <v>4663</v>
      </c>
      <c r="AL3001" s="95">
        <v>18122505.670000002</v>
      </c>
      <c r="AM3001" s="95">
        <v>1492</v>
      </c>
      <c r="AN3001" s="95">
        <v>5704555</v>
      </c>
      <c r="AO3001" s="95">
        <v>1259</v>
      </c>
      <c r="AP3001" s="95">
        <v>4532147</v>
      </c>
      <c r="AQ3001" s="72">
        <v>338.82</v>
      </c>
      <c r="AR3001" s="72">
        <v>257.52999999999997</v>
      </c>
      <c r="AS3001" s="72">
        <v>596.35</v>
      </c>
      <c r="AT3001" s="95">
        <v>28257728</v>
      </c>
      <c r="AU3001" s="95">
        <v>20090474</v>
      </c>
      <c r="AV3001" s="95">
        <v>6950</v>
      </c>
      <c r="AW3001" s="95">
        <v>6501</v>
      </c>
      <c r="AX3001" s="72">
        <v>368.73</v>
      </c>
      <c r="AY3001" s="72">
        <v>257.89999999999998</v>
      </c>
      <c r="AZ3001" s="72">
        <v>626.63</v>
      </c>
      <c r="BA3001" s="95">
        <v>29473454</v>
      </c>
      <c r="BB3001" s="95">
        <v>19122752</v>
      </c>
      <c r="BC3001" s="95">
        <v>6661</v>
      </c>
      <c r="BD3001" s="95">
        <v>6179</v>
      </c>
      <c r="BE3001" s="72">
        <v>406.32</v>
      </c>
      <c r="BF3001" s="72">
        <v>277.41000000000003</v>
      </c>
      <c r="BG3001" s="72">
        <v>683.73</v>
      </c>
      <c r="BH3001" s="95">
        <v>31687737</v>
      </c>
      <c r="BI3001" s="95">
        <v>19890078</v>
      </c>
      <c r="BJ3001" s="95">
        <v>6499</v>
      </c>
      <c r="BK3001" s="95">
        <v>5975</v>
      </c>
      <c r="BL3001" s="72">
        <v>400.28</v>
      </c>
      <c r="BM3001" s="72">
        <v>299.82</v>
      </c>
      <c r="BN3001" s="72">
        <v>700.1</v>
      </c>
      <c r="BO3001" s="95">
        <v>30472428</v>
      </c>
      <c r="BP3001" s="95">
        <v>20734076</v>
      </c>
      <c r="BQ3001" s="95">
        <v>6344</v>
      </c>
      <c r="BR3001" s="95">
        <v>5763</v>
      </c>
      <c r="BS3001" s="72">
        <v>385.94</v>
      </c>
      <c r="BT3001" s="72">
        <v>318.79000000000002</v>
      </c>
      <c r="BU3001" s="72">
        <v>704.73</v>
      </c>
      <c r="BV3001" s="95">
        <v>30112956.59</v>
      </c>
      <c r="BW3001" s="95">
        <v>22654652.670000002</v>
      </c>
      <c r="BX3001" s="95">
        <v>6502</v>
      </c>
      <c r="BY3001" s="95">
        <v>5922</v>
      </c>
      <c r="BZ3001" s="95">
        <v>6736</v>
      </c>
      <c r="CA3001" s="95">
        <v>6429</v>
      </c>
      <c r="CB3001" s="95">
        <v>6246</v>
      </c>
      <c r="CC3001" s="95">
        <v>6068</v>
      </c>
      <c r="CD3001" s="95">
        <v>6218</v>
      </c>
      <c r="CE3001" s="72">
        <v>650.75523149000003</v>
      </c>
      <c r="CF3001" s="72">
        <v>676.59346364999999</v>
      </c>
      <c r="CG3001" s="72">
        <v>712.40329333</v>
      </c>
      <c r="CH3001" s="72">
        <v>716.50152150999998</v>
      </c>
      <c r="CI3001" s="72">
        <v>731.52548966999996</v>
      </c>
      <c r="CJ3001" s="96">
        <v>0.91639678199999997</v>
      </c>
      <c r="CK3001" s="96">
        <v>0.92615438019999996</v>
      </c>
      <c r="CL3001" s="96">
        <v>0.95975131840000005</v>
      </c>
      <c r="CM3001" s="96">
        <v>0.97710888110000005</v>
      </c>
      <c r="CN3001" s="96">
        <v>0.9633703951</v>
      </c>
      <c r="CO3001" s="96">
        <v>1.0681940515999999</v>
      </c>
      <c r="CP3001" s="96">
        <v>0.88800003139999995</v>
      </c>
      <c r="CQ3001" s="96">
        <v>0.99584056389999998</v>
      </c>
      <c r="CR3001" s="96">
        <v>0.89170891090000004</v>
      </c>
      <c r="CS3001" s="95">
        <v>5482</v>
      </c>
      <c r="CT3001" s="95">
        <v>5345</v>
      </c>
      <c r="CU3001" s="95">
        <v>5116</v>
      </c>
      <c r="CV3001" s="95">
        <v>4968</v>
      </c>
      <c r="CW3001" s="95">
        <v>5181</v>
      </c>
      <c r="CX3001" s="96">
        <v>1.080980101</v>
      </c>
      <c r="CY3001" s="96">
        <v>1.074081141</v>
      </c>
      <c r="CZ3001" s="96">
        <v>1.063817622</v>
      </c>
      <c r="DA3001" s="96">
        <v>1.0719953390000001</v>
      </c>
      <c r="DB3001" s="96">
        <v>1.049268246</v>
      </c>
      <c r="DC3001">
        <v>2013</v>
      </c>
      <c r="DD3001" s="6">
        <v>6068</v>
      </c>
      <c r="DE3001" s="96">
        <v>5.3074552000000001E-3</v>
      </c>
      <c r="DF3001" s="72">
        <v>681.19</v>
      </c>
      <c r="DG3001" s="96">
        <v>1</v>
      </c>
      <c r="DH3001" s="72">
        <v>681.19</v>
      </c>
      <c r="DI3001" s="72">
        <v>675.90156122999997</v>
      </c>
      <c r="DJ3001" s="96">
        <v>1</v>
      </c>
      <c r="DK3001" s="72">
        <v>681.19</v>
      </c>
      <c r="DL3001" s="96">
        <v>1</v>
      </c>
      <c r="DM3001" s="72">
        <v>681.19</v>
      </c>
      <c r="DN3001" s="96">
        <v>1</v>
      </c>
      <c r="DO3001" s="96">
        <v>1.4799E-2</v>
      </c>
      <c r="DP3001" s="72">
        <v>10.08</v>
      </c>
      <c r="DQ3001" s="72">
        <v>671.11</v>
      </c>
      <c r="DR3001" t="s">
        <v>1841</v>
      </c>
      <c r="DT3001" t="s">
        <v>1783</v>
      </c>
    </row>
    <row r="3002" spans="1:124" x14ac:dyDescent="0.3">
      <c r="A3002" t="s">
        <v>1842</v>
      </c>
      <c r="B3002">
        <v>49710</v>
      </c>
      <c r="C3002" s="95">
        <v>6285</v>
      </c>
      <c r="D3002" s="95">
        <v>19267842</v>
      </c>
      <c r="E3002" s="95">
        <v>6118</v>
      </c>
      <c r="F3002" s="95">
        <v>17374740</v>
      </c>
      <c r="G3002" s="95">
        <v>1576</v>
      </c>
      <c r="H3002" s="95">
        <v>4238845</v>
      </c>
      <c r="I3002" s="95">
        <v>1425</v>
      </c>
      <c r="J3002" s="95">
        <v>3811177</v>
      </c>
      <c r="K3002" s="95">
        <v>5979</v>
      </c>
      <c r="L3002" s="95">
        <v>17312362</v>
      </c>
      <c r="M3002" s="95">
        <v>5794</v>
      </c>
      <c r="N3002" s="95">
        <v>15889272</v>
      </c>
      <c r="O3002" s="95">
        <v>1541</v>
      </c>
      <c r="P3002" s="95">
        <v>3816037</v>
      </c>
      <c r="Q3002" s="95">
        <v>1395</v>
      </c>
      <c r="R3002" s="95">
        <v>4010719</v>
      </c>
      <c r="S3002" s="95">
        <v>5827</v>
      </c>
      <c r="T3002" s="95">
        <v>18225234</v>
      </c>
      <c r="U3002" s="95">
        <v>5599</v>
      </c>
      <c r="V3002" s="95">
        <v>16342763</v>
      </c>
      <c r="W3002" s="95">
        <v>1505</v>
      </c>
      <c r="X3002" s="95">
        <v>4144527</v>
      </c>
      <c r="Y3002" s="95">
        <v>1349</v>
      </c>
      <c r="Z3002" s="95">
        <v>3853351</v>
      </c>
      <c r="AA3002" s="95">
        <v>5749</v>
      </c>
      <c r="AB3002" s="95">
        <v>21508674</v>
      </c>
      <c r="AC3002" s="95">
        <v>5520</v>
      </c>
      <c r="AD3002" s="95">
        <v>17467002</v>
      </c>
      <c r="AE3002" s="95">
        <v>1474</v>
      </c>
      <c r="AF3002" s="95">
        <v>5544049</v>
      </c>
      <c r="AG3002" s="95">
        <v>1310</v>
      </c>
      <c r="AH3002" s="95">
        <v>4070314</v>
      </c>
      <c r="AI3002" s="95">
        <v>5917</v>
      </c>
      <c r="AJ3002" s="95">
        <v>21914895.100000001</v>
      </c>
      <c r="AK3002" s="95">
        <v>5689</v>
      </c>
      <c r="AL3002" s="95">
        <v>18345899.219999999</v>
      </c>
      <c r="AM3002" s="95">
        <v>1546</v>
      </c>
      <c r="AN3002" s="95">
        <v>4799992</v>
      </c>
      <c r="AO3002" s="95">
        <v>1392</v>
      </c>
      <c r="AP3002" s="95">
        <v>4313923</v>
      </c>
      <c r="AQ3002" s="72">
        <v>249.19</v>
      </c>
      <c r="AR3002" s="72">
        <v>234.06</v>
      </c>
      <c r="AS3002" s="72">
        <v>483.25</v>
      </c>
      <c r="AT3002" s="95">
        <v>23506687</v>
      </c>
      <c r="AU3002" s="95">
        <v>21185917</v>
      </c>
      <c r="AV3002" s="95">
        <v>7861</v>
      </c>
      <c r="AW3002" s="95">
        <v>7543</v>
      </c>
      <c r="AX3002" s="72">
        <v>234.14</v>
      </c>
      <c r="AY3002" s="72">
        <v>230.68</v>
      </c>
      <c r="AZ3002" s="72">
        <v>464.82</v>
      </c>
      <c r="BA3002" s="95">
        <v>21128399</v>
      </c>
      <c r="BB3002" s="95">
        <v>19899991</v>
      </c>
      <c r="BC3002" s="95">
        <v>7520</v>
      </c>
      <c r="BD3002" s="95">
        <v>7189</v>
      </c>
      <c r="BE3002" s="72">
        <v>254.25</v>
      </c>
      <c r="BF3002" s="72">
        <v>242.23</v>
      </c>
      <c r="BG3002" s="72">
        <v>496.48</v>
      </c>
      <c r="BH3002" s="95">
        <v>22369761</v>
      </c>
      <c r="BI3002" s="95">
        <v>20196114</v>
      </c>
      <c r="BJ3002" s="95">
        <v>7332</v>
      </c>
      <c r="BK3002" s="95">
        <v>6948</v>
      </c>
      <c r="BL3002" s="72">
        <v>312.11</v>
      </c>
      <c r="BM3002" s="72">
        <v>262.77999999999997</v>
      </c>
      <c r="BN3002" s="72">
        <v>574.89</v>
      </c>
      <c r="BO3002" s="95">
        <v>27052723</v>
      </c>
      <c r="BP3002" s="95">
        <v>21537316</v>
      </c>
      <c r="BQ3002" s="95">
        <v>7223</v>
      </c>
      <c r="BR3002" s="95">
        <v>6830</v>
      </c>
      <c r="BS3002" s="72">
        <v>298.3</v>
      </c>
      <c r="BT3002" s="72">
        <v>266.67</v>
      </c>
      <c r="BU3002" s="72">
        <v>564.97</v>
      </c>
      <c r="BV3002" s="95">
        <v>26714887.100000001</v>
      </c>
      <c r="BW3002" s="95">
        <v>22659822.219999999</v>
      </c>
      <c r="BX3002" s="95">
        <v>7463</v>
      </c>
      <c r="BY3002" s="95">
        <v>7081</v>
      </c>
      <c r="BZ3002" s="95">
        <v>7709</v>
      </c>
      <c r="CA3002" s="95">
        <v>7360</v>
      </c>
      <c r="CB3002" s="95">
        <v>7147</v>
      </c>
      <c r="CC3002" s="95">
        <v>7036</v>
      </c>
      <c r="CD3002" s="95">
        <v>7276</v>
      </c>
      <c r="CE3002" s="72">
        <v>650.75523149000003</v>
      </c>
      <c r="CF3002" s="72">
        <v>676.59346364999999</v>
      </c>
      <c r="CG3002" s="72">
        <v>712.40329333</v>
      </c>
      <c r="CH3002" s="72">
        <v>716.50152150999998</v>
      </c>
      <c r="CI3002" s="72">
        <v>731.52548966999996</v>
      </c>
      <c r="CJ3002" s="96">
        <v>0.74259871700000002</v>
      </c>
      <c r="CK3002" s="96">
        <v>0.68700042930000005</v>
      </c>
      <c r="CL3002" s="96">
        <v>0.6969086256</v>
      </c>
      <c r="CM3002" s="96">
        <v>0.80235698420000001</v>
      </c>
      <c r="CN3002" s="96">
        <v>0.77231758559999997</v>
      </c>
      <c r="CO3002" s="96">
        <v>0.94661089220000005</v>
      </c>
      <c r="CP3002" s="96">
        <v>0.78198600340000002</v>
      </c>
      <c r="CQ3002" s="96">
        <v>0.99584056389999998</v>
      </c>
      <c r="CR3002" s="96">
        <v>0.78525209770000004</v>
      </c>
      <c r="CS3002" s="95">
        <v>9879</v>
      </c>
      <c r="CT3002" s="95">
        <v>9700</v>
      </c>
      <c r="CU3002" s="95">
        <v>9457</v>
      </c>
      <c r="CV3002" s="95">
        <v>9386</v>
      </c>
      <c r="CW3002" s="95">
        <v>9861</v>
      </c>
      <c r="CX3002" s="96">
        <v>0.95732114499999998</v>
      </c>
      <c r="CY3002" s="96">
        <v>0.95999937300000004</v>
      </c>
      <c r="CZ3002" s="96">
        <v>0.94112747900000004</v>
      </c>
      <c r="DA3002" s="96">
        <v>0.93067013700000001</v>
      </c>
      <c r="DB3002" s="96">
        <v>0.94314285799999997</v>
      </c>
      <c r="DC3002">
        <v>2013</v>
      </c>
      <c r="DD3002" s="6">
        <v>7118.2</v>
      </c>
      <c r="DE3002" s="96">
        <v>5.3629185000000001E-3</v>
      </c>
      <c r="DF3002" s="72">
        <v>599.83000000000004</v>
      </c>
      <c r="DG3002" s="96">
        <v>1</v>
      </c>
      <c r="DH3002" s="72">
        <v>599.83000000000004</v>
      </c>
      <c r="DI3002" s="72">
        <v>595.28871672000002</v>
      </c>
      <c r="DJ3002" s="96">
        <v>1</v>
      </c>
      <c r="DK3002" s="72">
        <v>599.83000000000004</v>
      </c>
      <c r="DL3002" s="96">
        <v>1</v>
      </c>
      <c r="DM3002" s="72">
        <v>599.83000000000004</v>
      </c>
      <c r="DN3002" s="96">
        <v>1</v>
      </c>
      <c r="DO3002" s="96">
        <v>1.9769999999999999E-2</v>
      </c>
      <c r="DP3002" s="72">
        <v>11.86</v>
      </c>
      <c r="DQ3002" s="72">
        <v>587.97</v>
      </c>
      <c r="DR3002" t="s">
        <v>1842</v>
      </c>
      <c r="DT3002" t="s">
        <v>1783</v>
      </c>
    </row>
    <row r="3003" spans="1:124" x14ac:dyDescent="0.3">
      <c r="A3003" t="s">
        <v>1843</v>
      </c>
      <c r="B3003">
        <v>49711</v>
      </c>
      <c r="C3003" s="95">
        <v>11485</v>
      </c>
      <c r="D3003" s="95">
        <v>39437771</v>
      </c>
      <c r="E3003" s="95">
        <v>10850</v>
      </c>
      <c r="F3003" s="95">
        <v>37464871</v>
      </c>
      <c r="G3003" s="95">
        <v>2684</v>
      </c>
      <c r="H3003" s="95">
        <v>8051976</v>
      </c>
      <c r="I3003" s="95">
        <v>2327</v>
      </c>
      <c r="J3003" s="95">
        <v>7751342</v>
      </c>
      <c r="K3003" s="95">
        <v>10874</v>
      </c>
      <c r="L3003" s="95">
        <v>39847037</v>
      </c>
      <c r="M3003" s="95">
        <v>10169</v>
      </c>
      <c r="N3003" s="95">
        <v>37390543</v>
      </c>
      <c r="O3003" s="95">
        <v>2583</v>
      </c>
      <c r="P3003" s="95">
        <v>9130261</v>
      </c>
      <c r="Q3003" s="95">
        <v>2223</v>
      </c>
      <c r="R3003" s="95">
        <v>8350894</v>
      </c>
      <c r="S3003" s="95">
        <v>10581</v>
      </c>
      <c r="T3003" s="95">
        <v>41615249</v>
      </c>
      <c r="U3003" s="95">
        <v>9803</v>
      </c>
      <c r="V3003" s="95">
        <v>37451509</v>
      </c>
      <c r="W3003" s="95">
        <v>2604</v>
      </c>
      <c r="X3003" s="95">
        <v>8119012</v>
      </c>
      <c r="Y3003" s="95">
        <v>2209</v>
      </c>
      <c r="Z3003" s="95">
        <v>8320369</v>
      </c>
      <c r="AA3003" s="95">
        <v>10413</v>
      </c>
      <c r="AB3003" s="95">
        <v>39345320</v>
      </c>
      <c r="AC3003" s="95">
        <v>9564</v>
      </c>
      <c r="AD3003" s="95">
        <v>38561067</v>
      </c>
      <c r="AE3003" s="95">
        <v>2686</v>
      </c>
      <c r="AF3003" s="95">
        <v>8464313</v>
      </c>
      <c r="AG3003" s="95">
        <v>2300</v>
      </c>
      <c r="AH3003" s="95">
        <v>8751365</v>
      </c>
      <c r="AI3003" s="95">
        <v>10371</v>
      </c>
      <c r="AJ3003" s="95">
        <v>41028991.299999997</v>
      </c>
      <c r="AK3003" s="95">
        <v>9444</v>
      </c>
      <c r="AL3003" s="95">
        <v>40163703.600000001</v>
      </c>
      <c r="AM3003" s="95">
        <v>2755</v>
      </c>
      <c r="AN3003" s="95">
        <v>8946186</v>
      </c>
      <c r="AO3003" s="95">
        <v>2366</v>
      </c>
      <c r="AP3003" s="95">
        <v>8742971</v>
      </c>
      <c r="AQ3003" s="72">
        <v>279.31</v>
      </c>
      <c r="AR3003" s="72">
        <v>285.95</v>
      </c>
      <c r="AS3003" s="72">
        <v>565.26</v>
      </c>
      <c r="AT3003" s="95">
        <v>47489747</v>
      </c>
      <c r="AU3003" s="95">
        <v>45216213</v>
      </c>
      <c r="AV3003" s="95">
        <v>14169</v>
      </c>
      <c r="AW3003" s="95">
        <v>13177</v>
      </c>
      <c r="AX3003" s="72">
        <v>303.3</v>
      </c>
      <c r="AY3003" s="72">
        <v>307.60000000000002</v>
      </c>
      <c r="AZ3003" s="72">
        <v>610.9</v>
      </c>
      <c r="BA3003" s="95">
        <v>48977298</v>
      </c>
      <c r="BB3003" s="95">
        <v>45741437</v>
      </c>
      <c r="BC3003" s="95">
        <v>13457</v>
      </c>
      <c r="BD3003" s="95">
        <v>12392</v>
      </c>
      <c r="BE3003" s="72">
        <v>314.33999999999997</v>
      </c>
      <c r="BF3003" s="72">
        <v>317.54000000000002</v>
      </c>
      <c r="BG3003" s="72">
        <v>631.88</v>
      </c>
      <c r="BH3003" s="95">
        <v>49734261</v>
      </c>
      <c r="BI3003" s="95">
        <v>45771878</v>
      </c>
      <c r="BJ3003" s="95">
        <v>13185</v>
      </c>
      <c r="BK3003" s="95">
        <v>12012</v>
      </c>
      <c r="BL3003" s="72">
        <v>304.16000000000003</v>
      </c>
      <c r="BM3003" s="72">
        <v>332.32</v>
      </c>
      <c r="BN3003" s="72">
        <v>636.48</v>
      </c>
      <c r="BO3003" s="95">
        <v>47809633</v>
      </c>
      <c r="BP3003" s="95">
        <v>47312432</v>
      </c>
      <c r="BQ3003" s="95">
        <v>13099</v>
      </c>
      <c r="BR3003" s="95">
        <v>11864</v>
      </c>
      <c r="BS3003" s="72">
        <v>317.27999999999997</v>
      </c>
      <c r="BT3003" s="72">
        <v>345.09</v>
      </c>
      <c r="BU3003" s="72">
        <v>662.37</v>
      </c>
      <c r="BV3003" s="95">
        <v>49975177.299999997</v>
      </c>
      <c r="BW3003" s="95">
        <v>48906674.600000001</v>
      </c>
      <c r="BX3003" s="95">
        <v>13126</v>
      </c>
      <c r="BY3003" s="95">
        <v>11810</v>
      </c>
      <c r="BZ3003" s="95">
        <v>13696</v>
      </c>
      <c r="CA3003" s="95">
        <v>12944</v>
      </c>
      <c r="CB3003" s="95">
        <v>12620</v>
      </c>
      <c r="CC3003" s="95">
        <v>12513</v>
      </c>
      <c r="CD3003" s="95">
        <v>12482</v>
      </c>
      <c r="CE3003" s="72">
        <v>650.75523149000003</v>
      </c>
      <c r="CF3003" s="72">
        <v>676.59346364999999</v>
      </c>
      <c r="CG3003" s="72">
        <v>712.40329333</v>
      </c>
      <c r="CH3003" s="72">
        <v>716.50152150999998</v>
      </c>
      <c r="CI3003" s="72">
        <v>731.52548966999996</v>
      </c>
      <c r="CJ3003" s="96">
        <v>0.86862152260000003</v>
      </c>
      <c r="CK3003" s="96">
        <v>0.90290555969999997</v>
      </c>
      <c r="CL3003" s="96">
        <v>0.88696951000000002</v>
      </c>
      <c r="CM3003" s="96">
        <v>0.88831632719999998</v>
      </c>
      <c r="CN3003" s="96">
        <v>0.90546400549999995</v>
      </c>
      <c r="CO3003" s="96">
        <v>1.0692361705</v>
      </c>
      <c r="CP3003" s="96">
        <v>0.83279579349999999</v>
      </c>
      <c r="CQ3003" s="96">
        <v>0.99584056389999998</v>
      </c>
      <c r="CR3003" s="96">
        <v>0.83627410319999995</v>
      </c>
      <c r="CS3003" s="95">
        <v>12768</v>
      </c>
      <c r="CT3003" s="95">
        <v>12123</v>
      </c>
      <c r="CU3003" s="95">
        <v>11743</v>
      </c>
      <c r="CV3003" s="95">
        <v>11501</v>
      </c>
      <c r="CW3003" s="95">
        <v>11471</v>
      </c>
      <c r="CX3003" s="96">
        <v>1.0709906330000001</v>
      </c>
      <c r="CY3003" s="96">
        <v>1.070902493</v>
      </c>
      <c r="CZ3003" s="96">
        <v>1.0743666160000001</v>
      </c>
      <c r="DA3003" s="96">
        <v>1.0710979819999999</v>
      </c>
      <c r="DB3003" s="96">
        <v>1.058403521</v>
      </c>
      <c r="DC3003">
        <v>2013</v>
      </c>
      <c r="DD3003" s="6">
        <v>12251</v>
      </c>
      <c r="DE3003" s="96">
        <v>5.1705696000000001E-3</v>
      </c>
      <c r="DF3003" s="72">
        <v>638.92999999999995</v>
      </c>
      <c r="DG3003" s="96">
        <v>1</v>
      </c>
      <c r="DH3003" s="72">
        <v>638.92999999999995</v>
      </c>
      <c r="DI3003" s="72">
        <v>647.46502092000003</v>
      </c>
      <c r="DJ3003" s="96">
        <v>1</v>
      </c>
      <c r="DK3003" s="72">
        <v>638.92999999999995</v>
      </c>
      <c r="DL3003" s="96">
        <v>1</v>
      </c>
      <c r="DM3003" s="72">
        <v>638.92999999999995</v>
      </c>
      <c r="DN3003" s="96">
        <v>1</v>
      </c>
      <c r="DO3003" s="96">
        <v>1.4662E-2</v>
      </c>
      <c r="DP3003" s="72">
        <v>9.3699999999999992</v>
      </c>
      <c r="DQ3003" s="72">
        <v>629.55999999999995</v>
      </c>
      <c r="DR3003" t="s">
        <v>1843</v>
      </c>
      <c r="DT3003" t="s">
        <v>1783</v>
      </c>
    </row>
    <row r="3004" spans="1:124" x14ac:dyDescent="0.3">
      <c r="A3004" t="s">
        <v>1844</v>
      </c>
      <c r="B3004">
        <v>49712</v>
      </c>
      <c r="C3004" s="95">
        <v>801</v>
      </c>
      <c r="D3004" s="95">
        <v>2402728</v>
      </c>
      <c r="E3004" s="95">
        <v>768</v>
      </c>
      <c r="F3004" s="95">
        <v>2405063</v>
      </c>
      <c r="G3004" s="95">
        <v>41</v>
      </c>
      <c r="H3004" s="95">
        <v>78236</v>
      </c>
      <c r="I3004" s="95">
        <v>36</v>
      </c>
      <c r="J3004" s="95">
        <v>81509</v>
      </c>
      <c r="K3004" s="95">
        <v>796</v>
      </c>
      <c r="L3004" s="95">
        <v>2265270</v>
      </c>
      <c r="M3004" s="95">
        <v>757</v>
      </c>
      <c r="N3004" s="95">
        <v>2745062</v>
      </c>
      <c r="O3004" s="95">
        <v>40</v>
      </c>
      <c r="P3004" s="95">
        <v>316759</v>
      </c>
      <c r="Q3004" s="95">
        <v>38</v>
      </c>
      <c r="R3004" s="95">
        <v>212808</v>
      </c>
      <c r="S3004" s="95">
        <v>855</v>
      </c>
      <c r="T3004" s="95">
        <v>3009495</v>
      </c>
      <c r="U3004" s="95">
        <v>797</v>
      </c>
      <c r="V3004" s="95">
        <v>2685518</v>
      </c>
      <c r="W3004" s="95">
        <v>47</v>
      </c>
      <c r="X3004" s="95">
        <v>127341</v>
      </c>
      <c r="Y3004" s="95">
        <v>45</v>
      </c>
      <c r="Z3004" s="95">
        <v>190436</v>
      </c>
      <c r="AA3004" s="95">
        <v>926</v>
      </c>
      <c r="AB3004" s="95">
        <v>2251382</v>
      </c>
      <c r="AC3004" s="95">
        <v>853</v>
      </c>
      <c r="AD3004" s="95">
        <v>2818035</v>
      </c>
      <c r="AE3004" s="95">
        <v>48</v>
      </c>
      <c r="AF3004" s="95">
        <v>120293</v>
      </c>
      <c r="AG3004" s="95">
        <v>44</v>
      </c>
      <c r="AH3004" s="95">
        <v>186571</v>
      </c>
      <c r="AI3004" s="95">
        <v>993</v>
      </c>
      <c r="AJ3004" s="95">
        <v>3105914.81</v>
      </c>
      <c r="AK3004" s="95">
        <v>906</v>
      </c>
      <c r="AL3004" s="95">
        <v>3539850.83</v>
      </c>
      <c r="AM3004" s="95">
        <v>55</v>
      </c>
      <c r="AN3004" s="95">
        <v>210403</v>
      </c>
      <c r="AO3004" s="95">
        <v>50</v>
      </c>
      <c r="AP3004" s="95">
        <v>216143</v>
      </c>
      <c r="AQ3004" s="72">
        <v>245.54</v>
      </c>
      <c r="AR3004" s="72">
        <v>257.73</v>
      </c>
      <c r="AS3004" s="72">
        <v>503.27</v>
      </c>
      <c r="AT3004" s="95">
        <v>2480964</v>
      </c>
      <c r="AU3004" s="95">
        <v>2486572</v>
      </c>
      <c r="AV3004" s="95">
        <v>842</v>
      </c>
      <c r="AW3004" s="95">
        <v>804</v>
      </c>
      <c r="AX3004" s="72">
        <v>257.38</v>
      </c>
      <c r="AY3004" s="72">
        <v>310.05</v>
      </c>
      <c r="AZ3004" s="72">
        <v>567.42999999999995</v>
      </c>
      <c r="BA3004" s="95">
        <v>2582029</v>
      </c>
      <c r="BB3004" s="95">
        <v>2957870</v>
      </c>
      <c r="BC3004" s="95">
        <v>836</v>
      </c>
      <c r="BD3004" s="95">
        <v>795</v>
      </c>
      <c r="BE3004" s="72">
        <v>289.8</v>
      </c>
      <c r="BF3004" s="72">
        <v>284.64</v>
      </c>
      <c r="BG3004" s="72">
        <v>574.44000000000005</v>
      </c>
      <c r="BH3004" s="95">
        <v>3136836</v>
      </c>
      <c r="BI3004" s="95">
        <v>2875954</v>
      </c>
      <c r="BJ3004" s="95">
        <v>902</v>
      </c>
      <c r="BK3004" s="95">
        <v>842</v>
      </c>
      <c r="BL3004" s="72">
        <v>202.92</v>
      </c>
      <c r="BM3004" s="72">
        <v>279.13</v>
      </c>
      <c r="BN3004" s="72">
        <v>482.05</v>
      </c>
      <c r="BO3004" s="95">
        <v>2371675</v>
      </c>
      <c r="BP3004" s="95">
        <v>3004606</v>
      </c>
      <c r="BQ3004" s="95">
        <v>974</v>
      </c>
      <c r="BR3004" s="95">
        <v>897</v>
      </c>
      <c r="BS3004" s="72">
        <v>263.7</v>
      </c>
      <c r="BT3004" s="72">
        <v>327.41000000000003</v>
      </c>
      <c r="BU3004" s="72">
        <v>591.11</v>
      </c>
      <c r="BV3004" s="95">
        <v>3316317.81</v>
      </c>
      <c r="BW3004" s="95">
        <v>3755993.83</v>
      </c>
      <c r="BX3004" s="95">
        <v>1048</v>
      </c>
      <c r="BY3004" s="95">
        <v>956</v>
      </c>
      <c r="BZ3004" s="95">
        <v>824</v>
      </c>
      <c r="CA3004" s="95">
        <v>816</v>
      </c>
      <c r="CB3004" s="95">
        <v>873</v>
      </c>
      <c r="CC3004" s="95">
        <v>937</v>
      </c>
      <c r="CD3004" s="95">
        <v>1003</v>
      </c>
      <c r="CE3004" s="72">
        <v>650.75523149000003</v>
      </c>
      <c r="CF3004" s="72">
        <v>676.59346364999999</v>
      </c>
      <c r="CG3004" s="72">
        <v>712.40329333</v>
      </c>
      <c r="CH3004" s="72">
        <v>716.50152150999998</v>
      </c>
      <c r="CI3004" s="72">
        <v>731.52548966999996</v>
      </c>
      <c r="CJ3004" s="96">
        <v>0.77336297220000005</v>
      </c>
      <c r="CK3004" s="96">
        <v>0.83865722990000002</v>
      </c>
      <c r="CL3004" s="96">
        <v>0.80634102249999995</v>
      </c>
      <c r="CM3004" s="96">
        <v>0.67278293980000003</v>
      </c>
      <c r="CN3004" s="96">
        <v>0.80805113200000001</v>
      </c>
      <c r="CO3004" s="96">
        <v>0.91203808939999997</v>
      </c>
      <c r="CP3004" s="96">
        <v>0.85505097679999997</v>
      </c>
      <c r="CQ3004" s="96">
        <v>0.99584056389999998</v>
      </c>
      <c r="CR3004" s="96">
        <v>0.85862223910000002</v>
      </c>
      <c r="CS3004" s="95">
        <v>1580</v>
      </c>
      <c r="CT3004" s="95">
        <v>1601</v>
      </c>
      <c r="CU3004" s="95">
        <v>1641</v>
      </c>
      <c r="CV3004" s="95">
        <v>1677</v>
      </c>
      <c r="CW3004" s="95">
        <v>1719</v>
      </c>
      <c r="CX3004" s="96">
        <v>0.932973316</v>
      </c>
      <c r="CY3004" s="96">
        <v>0.92202278299999996</v>
      </c>
      <c r="CZ3004" s="96">
        <v>0.93078907</v>
      </c>
      <c r="DA3004" s="96">
        <v>0.90325610499999998</v>
      </c>
      <c r="DB3004" s="96">
        <v>0.874163672</v>
      </c>
      <c r="DC3004">
        <v>2013</v>
      </c>
      <c r="DD3004" s="6">
        <v>858.8</v>
      </c>
      <c r="DE3004" s="96">
        <v>7.4735529000000004E-3</v>
      </c>
      <c r="DF3004" s="72">
        <v>654.49</v>
      </c>
      <c r="DG3004" s="96">
        <v>1</v>
      </c>
      <c r="DH3004" s="72">
        <v>654.49</v>
      </c>
      <c r="DI3004" s="72">
        <v>647.46502092000003</v>
      </c>
      <c r="DJ3004" s="96">
        <v>0.92671462709999997</v>
      </c>
      <c r="DK3004" s="72">
        <v>653.97517178999999</v>
      </c>
      <c r="DL3004" s="96">
        <v>1.0044333620000001</v>
      </c>
      <c r="DM3004" s="72">
        <v>656.87448045999997</v>
      </c>
      <c r="DN3004" s="96">
        <v>1</v>
      </c>
      <c r="DO3004" s="96">
        <v>1.6761999999999999E-2</v>
      </c>
      <c r="DP3004" s="72">
        <v>11.01</v>
      </c>
      <c r="DQ3004" s="72">
        <v>645.86</v>
      </c>
      <c r="DR3004" t="s">
        <v>1844</v>
      </c>
      <c r="DT3004" t="s">
        <v>1783</v>
      </c>
    </row>
    <row r="3005" spans="1:124" x14ac:dyDescent="0.3">
      <c r="A3005" t="s">
        <v>1845</v>
      </c>
      <c r="B3005">
        <v>49720</v>
      </c>
      <c r="C3005" s="95">
        <v>2584</v>
      </c>
      <c r="D3005" s="95">
        <v>8449710</v>
      </c>
      <c r="E3005" s="95">
        <v>2436</v>
      </c>
      <c r="F3005" s="95">
        <v>7119702</v>
      </c>
      <c r="G3005" s="95">
        <v>463</v>
      </c>
      <c r="H3005" s="95">
        <v>1193124</v>
      </c>
      <c r="I3005" s="95">
        <v>377</v>
      </c>
      <c r="J3005" s="95">
        <v>1238353</v>
      </c>
      <c r="K3005" s="95">
        <v>2598</v>
      </c>
      <c r="L3005" s="95">
        <v>8765959</v>
      </c>
      <c r="M3005" s="95">
        <v>2439</v>
      </c>
      <c r="N3005" s="95">
        <v>7602830</v>
      </c>
      <c r="O3005" s="95">
        <v>448</v>
      </c>
      <c r="P3005" s="95">
        <v>882031</v>
      </c>
      <c r="Q3005" s="95">
        <v>364</v>
      </c>
      <c r="R3005" s="95">
        <v>1405908</v>
      </c>
      <c r="S3005" s="95">
        <v>2667</v>
      </c>
      <c r="T3005" s="95">
        <v>9024472</v>
      </c>
      <c r="U3005" s="95">
        <v>2487</v>
      </c>
      <c r="V3005" s="95">
        <v>7755267</v>
      </c>
      <c r="W3005" s="95">
        <v>433</v>
      </c>
      <c r="X3005" s="95">
        <v>1244375</v>
      </c>
      <c r="Y3005" s="95">
        <v>346</v>
      </c>
      <c r="Z3005" s="95">
        <v>1361371</v>
      </c>
      <c r="AA3005" s="95">
        <v>2706</v>
      </c>
      <c r="AB3005" s="95">
        <v>9969044</v>
      </c>
      <c r="AC3005" s="95">
        <v>2506</v>
      </c>
      <c r="AD3005" s="95">
        <v>8320705</v>
      </c>
      <c r="AE3005" s="95">
        <v>444</v>
      </c>
      <c r="AF3005" s="95">
        <v>1407660</v>
      </c>
      <c r="AG3005" s="95">
        <v>361</v>
      </c>
      <c r="AH3005" s="95">
        <v>1197117</v>
      </c>
      <c r="AI3005" s="95">
        <v>2826</v>
      </c>
      <c r="AJ3005" s="95">
        <v>8940461.5299999993</v>
      </c>
      <c r="AK3005" s="95">
        <v>2599</v>
      </c>
      <c r="AL3005" s="95">
        <v>8871973.0800000001</v>
      </c>
      <c r="AM3005" s="95">
        <v>449</v>
      </c>
      <c r="AN3005" s="95">
        <v>1308586</v>
      </c>
      <c r="AO3005" s="95">
        <v>366</v>
      </c>
      <c r="AP3005" s="95">
        <v>1425719</v>
      </c>
      <c r="AQ3005" s="72">
        <v>263.72000000000003</v>
      </c>
      <c r="AR3005" s="72">
        <v>247.6</v>
      </c>
      <c r="AS3005" s="72">
        <v>511.32</v>
      </c>
      <c r="AT3005" s="95">
        <v>9642834</v>
      </c>
      <c r="AU3005" s="95">
        <v>8358055</v>
      </c>
      <c r="AV3005" s="95">
        <v>3047</v>
      </c>
      <c r="AW3005" s="95">
        <v>2813</v>
      </c>
      <c r="AX3005" s="72">
        <v>263.95</v>
      </c>
      <c r="AY3005" s="72">
        <v>267.83</v>
      </c>
      <c r="AZ3005" s="72">
        <v>531.78</v>
      </c>
      <c r="BA3005" s="95">
        <v>9647990</v>
      </c>
      <c r="BB3005" s="95">
        <v>9008738</v>
      </c>
      <c r="BC3005" s="95">
        <v>3046</v>
      </c>
      <c r="BD3005" s="95">
        <v>2803</v>
      </c>
      <c r="BE3005" s="72">
        <v>276.04000000000002</v>
      </c>
      <c r="BF3005" s="72">
        <v>268.17</v>
      </c>
      <c r="BG3005" s="72">
        <v>544.21</v>
      </c>
      <c r="BH3005" s="95">
        <v>10268847</v>
      </c>
      <c r="BI3005" s="95">
        <v>9116638</v>
      </c>
      <c r="BJ3005" s="95">
        <v>3100</v>
      </c>
      <c r="BK3005" s="95">
        <v>2833</v>
      </c>
      <c r="BL3005" s="72">
        <v>300.97000000000003</v>
      </c>
      <c r="BM3005" s="72">
        <v>276.64999999999998</v>
      </c>
      <c r="BN3005" s="72">
        <v>577.62</v>
      </c>
      <c r="BO3005" s="95">
        <v>11376704</v>
      </c>
      <c r="BP3005" s="95">
        <v>9517822</v>
      </c>
      <c r="BQ3005" s="95">
        <v>3150</v>
      </c>
      <c r="BR3005" s="95">
        <v>2867</v>
      </c>
      <c r="BS3005" s="72">
        <v>260.79000000000002</v>
      </c>
      <c r="BT3005" s="72">
        <v>289.42</v>
      </c>
      <c r="BU3005" s="72">
        <v>550.21</v>
      </c>
      <c r="BV3005" s="95">
        <v>10249047.529999999</v>
      </c>
      <c r="BW3005" s="95">
        <v>10297692.08</v>
      </c>
      <c r="BX3005" s="95">
        <v>3275</v>
      </c>
      <c r="BY3005" s="95">
        <v>2965</v>
      </c>
      <c r="BZ3005" s="95">
        <v>2935</v>
      </c>
      <c r="CA3005" s="95">
        <v>2929</v>
      </c>
      <c r="CB3005" s="95">
        <v>2971</v>
      </c>
      <c r="CC3005" s="95">
        <v>3016</v>
      </c>
      <c r="CD3005" s="95">
        <v>3123</v>
      </c>
      <c r="CE3005" s="72">
        <v>650.75523149000003</v>
      </c>
      <c r="CF3005" s="72">
        <v>676.59346364999999</v>
      </c>
      <c r="CG3005" s="72">
        <v>712.40329333</v>
      </c>
      <c r="CH3005" s="72">
        <v>716.50152150999998</v>
      </c>
      <c r="CI3005" s="72">
        <v>731.52548966999996</v>
      </c>
      <c r="CJ3005" s="96">
        <v>0.78573321470000002</v>
      </c>
      <c r="CK3005" s="96">
        <v>0.78596680070000002</v>
      </c>
      <c r="CL3005" s="96">
        <v>0.76390719289999998</v>
      </c>
      <c r="CM3005" s="96">
        <v>0.80616716460000004</v>
      </c>
      <c r="CN3005" s="96">
        <v>0.75214057170000004</v>
      </c>
      <c r="CO3005" s="96">
        <v>0.87306767289999998</v>
      </c>
      <c r="CP3005" s="96">
        <v>0.8920075878</v>
      </c>
      <c r="CQ3005" s="96">
        <v>0.99584056389999998</v>
      </c>
      <c r="CR3005" s="96">
        <v>0.89573320540000001</v>
      </c>
      <c r="CS3005" s="95">
        <v>2621</v>
      </c>
      <c r="CT3005" s="95">
        <v>2706</v>
      </c>
      <c r="CU3005" s="95">
        <v>2770</v>
      </c>
      <c r="CV3005" s="95">
        <v>2774</v>
      </c>
      <c r="CW3005" s="95">
        <v>2909</v>
      </c>
      <c r="CX3005" s="96">
        <v>0.888211588</v>
      </c>
      <c r="CY3005" s="96">
        <v>0.88079028000000004</v>
      </c>
      <c r="CZ3005" s="96">
        <v>0.87060743100000004</v>
      </c>
      <c r="DA3005" s="96">
        <v>0.87324544400000004</v>
      </c>
      <c r="DB3005" s="96">
        <v>0.85441251900000004</v>
      </c>
      <c r="DC3005">
        <v>2013</v>
      </c>
      <c r="DD3005" s="6">
        <v>2856.2</v>
      </c>
      <c r="DE3005" s="96">
        <v>4.6648591999999996E-3</v>
      </c>
      <c r="DF3005" s="72">
        <v>684.71</v>
      </c>
      <c r="DG3005" s="96">
        <v>1</v>
      </c>
      <c r="DH3005" s="72">
        <v>684.71</v>
      </c>
      <c r="DI3005" s="72">
        <v>675.90156122999997</v>
      </c>
      <c r="DJ3005" s="96">
        <v>1</v>
      </c>
      <c r="DK3005" s="72">
        <v>684.71</v>
      </c>
      <c r="DL3005" s="96">
        <v>1</v>
      </c>
      <c r="DM3005" s="72">
        <v>684.71</v>
      </c>
      <c r="DN3005" s="96">
        <v>1</v>
      </c>
      <c r="DO3005" s="96">
        <v>1.0732E-2</v>
      </c>
      <c r="DP3005" s="72">
        <v>7.35</v>
      </c>
      <c r="DQ3005" s="72">
        <v>677.36</v>
      </c>
      <c r="DR3005" t="s">
        <v>1845</v>
      </c>
      <c r="DT3005" t="s">
        <v>1783</v>
      </c>
    </row>
    <row r="3006" spans="1:124" x14ac:dyDescent="0.3">
      <c r="A3006" t="s">
        <v>1846</v>
      </c>
      <c r="B3006">
        <v>49730</v>
      </c>
      <c r="C3006" s="95">
        <v>2977</v>
      </c>
      <c r="D3006" s="95">
        <v>9811408</v>
      </c>
      <c r="E3006" s="95">
        <v>2843</v>
      </c>
      <c r="F3006" s="95">
        <v>7954399</v>
      </c>
      <c r="G3006" s="95">
        <v>747</v>
      </c>
      <c r="H3006" s="95">
        <v>1742713</v>
      </c>
      <c r="I3006" s="95">
        <v>662</v>
      </c>
      <c r="J3006" s="95">
        <v>1697127</v>
      </c>
      <c r="K3006" s="95">
        <v>2923</v>
      </c>
      <c r="L3006" s="95">
        <v>10965183</v>
      </c>
      <c r="M3006" s="95">
        <v>2787</v>
      </c>
      <c r="N3006" s="95">
        <v>8234514</v>
      </c>
      <c r="O3006" s="95">
        <v>756</v>
      </c>
      <c r="P3006" s="95">
        <v>2149944</v>
      </c>
      <c r="Q3006" s="95">
        <v>665</v>
      </c>
      <c r="R3006" s="95">
        <v>1957720</v>
      </c>
      <c r="S3006" s="95">
        <v>2878</v>
      </c>
      <c r="T3006" s="95">
        <v>11416234</v>
      </c>
      <c r="U3006" s="95">
        <v>2720</v>
      </c>
      <c r="V3006" s="95">
        <v>9105860</v>
      </c>
      <c r="W3006" s="95">
        <v>754</v>
      </c>
      <c r="X3006" s="95">
        <v>2227037</v>
      </c>
      <c r="Y3006" s="95">
        <v>670</v>
      </c>
      <c r="Z3006" s="95">
        <v>2407740</v>
      </c>
      <c r="AA3006" s="95">
        <v>2849</v>
      </c>
      <c r="AB3006" s="95">
        <v>11364545</v>
      </c>
      <c r="AC3006" s="95">
        <v>2681</v>
      </c>
      <c r="AD3006" s="95">
        <v>9201858</v>
      </c>
      <c r="AE3006" s="95">
        <v>765</v>
      </c>
      <c r="AF3006" s="95">
        <v>2502004</v>
      </c>
      <c r="AG3006" s="95">
        <v>676</v>
      </c>
      <c r="AH3006" s="95">
        <v>2569653</v>
      </c>
      <c r="AI3006" s="95">
        <v>2896</v>
      </c>
      <c r="AJ3006" s="95">
        <v>11844515.640000001</v>
      </c>
      <c r="AK3006" s="95">
        <v>2733</v>
      </c>
      <c r="AL3006" s="95">
        <v>10317947.66</v>
      </c>
      <c r="AM3006" s="95">
        <v>874</v>
      </c>
      <c r="AN3006" s="95">
        <v>2860111</v>
      </c>
      <c r="AO3006" s="95">
        <v>794</v>
      </c>
      <c r="AP3006" s="95">
        <v>2906771</v>
      </c>
      <c r="AQ3006" s="72">
        <v>258.55</v>
      </c>
      <c r="AR3006" s="72">
        <v>229.47</v>
      </c>
      <c r="AS3006" s="72">
        <v>488.02</v>
      </c>
      <c r="AT3006" s="95">
        <v>11554121</v>
      </c>
      <c r="AU3006" s="95">
        <v>9651526</v>
      </c>
      <c r="AV3006" s="95">
        <v>3724</v>
      </c>
      <c r="AW3006" s="95">
        <v>3505</v>
      </c>
      <c r="AX3006" s="72">
        <v>297.07</v>
      </c>
      <c r="AY3006" s="72">
        <v>246.05</v>
      </c>
      <c r="AZ3006" s="72">
        <v>543.12</v>
      </c>
      <c r="BA3006" s="95">
        <v>13115127</v>
      </c>
      <c r="BB3006" s="95">
        <v>10192234</v>
      </c>
      <c r="BC3006" s="95">
        <v>3679</v>
      </c>
      <c r="BD3006" s="95">
        <v>3452</v>
      </c>
      <c r="BE3006" s="72">
        <v>313.02999999999997</v>
      </c>
      <c r="BF3006" s="72">
        <v>283.02999999999997</v>
      </c>
      <c r="BG3006" s="72">
        <v>596.05999999999995</v>
      </c>
      <c r="BH3006" s="95">
        <v>13643271</v>
      </c>
      <c r="BI3006" s="95">
        <v>11513600</v>
      </c>
      <c r="BJ3006" s="95">
        <v>3632</v>
      </c>
      <c r="BK3006" s="95">
        <v>3390</v>
      </c>
      <c r="BL3006" s="72">
        <v>319.74</v>
      </c>
      <c r="BM3006" s="72">
        <v>292.20999999999998</v>
      </c>
      <c r="BN3006" s="72">
        <v>611.95000000000005</v>
      </c>
      <c r="BO3006" s="95">
        <v>13866549</v>
      </c>
      <c r="BP3006" s="95">
        <v>11771511</v>
      </c>
      <c r="BQ3006" s="95">
        <v>3614</v>
      </c>
      <c r="BR3006" s="95">
        <v>3357</v>
      </c>
      <c r="BS3006" s="72">
        <v>325.04000000000002</v>
      </c>
      <c r="BT3006" s="72">
        <v>312.45999999999998</v>
      </c>
      <c r="BU3006" s="72">
        <v>637.5</v>
      </c>
      <c r="BV3006" s="95">
        <v>14704626.640000001</v>
      </c>
      <c r="BW3006" s="95">
        <v>13224718.66</v>
      </c>
      <c r="BX3006" s="95">
        <v>3770</v>
      </c>
      <c r="BY3006" s="95">
        <v>3527</v>
      </c>
      <c r="BZ3006" s="95">
        <v>3620</v>
      </c>
      <c r="CA3006" s="95">
        <v>3569</v>
      </c>
      <c r="CB3006" s="95">
        <v>3515</v>
      </c>
      <c r="CC3006" s="95">
        <v>3492</v>
      </c>
      <c r="CD3006" s="95">
        <v>3651</v>
      </c>
      <c r="CE3006" s="72">
        <v>650.75523149000003</v>
      </c>
      <c r="CF3006" s="72">
        <v>676.59346364999999</v>
      </c>
      <c r="CG3006" s="72">
        <v>712.40329333</v>
      </c>
      <c r="CH3006" s="72">
        <v>716.50152150999998</v>
      </c>
      <c r="CI3006" s="72">
        <v>731.52548966999996</v>
      </c>
      <c r="CJ3006" s="96">
        <v>0.74992866189999996</v>
      </c>
      <c r="CK3006" s="96">
        <v>0.80272723459999995</v>
      </c>
      <c r="CL3006" s="96">
        <v>0.83668900130000001</v>
      </c>
      <c r="CM3006" s="96">
        <v>0.85408053110000004</v>
      </c>
      <c r="CN3006" s="96">
        <v>0.87146655719999999</v>
      </c>
      <c r="CO3006" s="96">
        <v>0.94507635079999996</v>
      </c>
      <c r="CP3006" s="96">
        <v>0.87080625450000004</v>
      </c>
      <c r="CQ3006" s="96">
        <v>0.99584056389999998</v>
      </c>
      <c r="CR3006" s="96">
        <v>0.87444332120000001</v>
      </c>
      <c r="CS3006" s="95">
        <v>2939</v>
      </c>
      <c r="CT3006" s="95">
        <v>2996</v>
      </c>
      <c r="CU3006" s="95">
        <v>2969</v>
      </c>
      <c r="CV3006" s="95">
        <v>2916</v>
      </c>
      <c r="CW3006" s="95">
        <v>3039</v>
      </c>
      <c r="CX3006" s="96">
        <v>0.92558889799999999</v>
      </c>
      <c r="CY3006" s="96">
        <v>0.95115982099999996</v>
      </c>
      <c r="CZ3006" s="96">
        <v>0.95741352499999999</v>
      </c>
      <c r="DA3006" s="96">
        <v>0.94329786999999998</v>
      </c>
      <c r="DB3006" s="96">
        <v>0.94757866300000004</v>
      </c>
      <c r="DC3006">
        <v>2013</v>
      </c>
      <c r="DD3006" s="6">
        <v>3446.2</v>
      </c>
      <c r="DE3006" s="96">
        <v>6.7281260999999997E-3</v>
      </c>
      <c r="DF3006" s="72">
        <v>667.05</v>
      </c>
      <c r="DG3006" s="96">
        <v>1</v>
      </c>
      <c r="DH3006" s="72">
        <v>667.05</v>
      </c>
      <c r="DI3006" s="72">
        <v>647.14220183999998</v>
      </c>
      <c r="DJ3006" s="96">
        <v>1</v>
      </c>
      <c r="DK3006" s="72">
        <v>667.05</v>
      </c>
      <c r="DL3006" s="96">
        <v>1</v>
      </c>
      <c r="DM3006" s="72">
        <v>667.05</v>
      </c>
      <c r="DN3006" s="96">
        <v>1</v>
      </c>
      <c r="DO3006" s="96">
        <v>1.8630000000000001E-2</v>
      </c>
      <c r="DP3006" s="72">
        <v>12.43</v>
      </c>
      <c r="DQ3006" s="72">
        <v>654.62</v>
      </c>
      <c r="DR3006" t="s">
        <v>1846</v>
      </c>
      <c r="DT3006" t="s">
        <v>1783</v>
      </c>
    </row>
    <row r="3007" spans="1:124" x14ac:dyDescent="0.3">
      <c r="A3007" t="s">
        <v>1847</v>
      </c>
      <c r="B3007">
        <v>49740</v>
      </c>
      <c r="C3007" s="95">
        <v>2134</v>
      </c>
      <c r="D3007" s="95">
        <v>6542688</v>
      </c>
      <c r="E3007" s="95">
        <v>2059</v>
      </c>
      <c r="F3007" s="95">
        <v>5424055</v>
      </c>
      <c r="G3007" s="95">
        <v>462</v>
      </c>
      <c r="H3007" s="95">
        <v>1375665</v>
      </c>
      <c r="I3007" s="95">
        <v>384</v>
      </c>
      <c r="J3007" s="95">
        <v>1242352</v>
      </c>
      <c r="K3007" s="95">
        <v>2182</v>
      </c>
      <c r="L3007" s="95">
        <v>8362326</v>
      </c>
      <c r="M3007" s="95">
        <v>2086</v>
      </c>
      <c r="N3007" s="95">
        <v>6320530</v>
      </c>
      <c r="O3007" s="95">
        <v>464</v>
      </c>
      <c r="P3007" s="95">
        <v>1323634</v>
      </c>
      <c r="Q3007" s="95">
        <v>386</v>
      </c>
      <c r="R3007" s="95">
        <v>1234058</v>
      </c>
      <c r="S3007" s="95">
        <v>2238</v>
      </c>
      <c r="T3007" s="95">
        <v>8202587</v>
      </c>
      <c r="U3007" s="95">
        <v>2131</v>
      </c>
      <c r="V3007" s="95">
        <v>6802029</v>
      </c>
      <c r="W3007" s="95">
        <v>482</v>
      </c>
      <c r="X3007" s="95">
        <v>1819939</v>
      </c>
      <c r="Y3007" s="95">
        <v>398</v>
      </c>
      <c r="Z3007" s="95">
        <v>2009140</v>
      </c>
      <c r="AA3007" s="95">
        <v>2288</v>
      </c>
      <c r="AB3007" s="95">
        <v>9397971</v>
      </c>
      <c r="AC3007" s="95">
        <v>2164</v>
      </c>
      <c r="AD3007" s="95">
        <v>7516112</v>
      </c>
      <c r="AE3007" s="95">
        <v>480</v>
      </c>
      <c r="AF3007" s="95">
        <v>1295207</v>
      </c>
      <c r="AG3007" s="95">
        <v>391</v>
      </c>
      <c r="AH3007" s="95">
        <v>1978760</v>
      </c>
      <c r="AI3007" s="95">
        <v>2364</v>
      </c>
      <c r="AJ3007" s="95">
        <v>9766598</v>
      </c>
      <c r="AK3007" s="95">
        <v>2224</v>
      </c>
      <c r="AL3007" s="95">
        <v>7608772.4100000001</v>
      </c>
      <c r="AM3007" s="95">
        <v>485</v>
      </c>
      <c r="AN3007" s="95">
        <v>1807919</v>
      </c>
      <c r="AO3007" s="95">
        <v>399</v>
      </c>
      <c r="AP3007" s="95">
        <v>1618545</v>
      </c>
      <c r="AQ3007" s="72">
        <v>254.18</v>
      </c>
      <c r="AR3007" s="72">
        <v>227.4</v>
      </c>
      <c r="AS3007" s="72">
        <v>481.58</v>
      </c>
      <c r="AT3007" s="95">
        <v>7918353</v>
      </c>
      <c r="AU3007" s="95">
        <v>6666407</v>
      </c>
      <c r="AV3007" s="95">
        <v>2596</v>
      </c>
      <c r="AW3007" s="95">
        <v>2443</v>
      </c>
      <c r="AX3007" s="72">
        <v>305.05</v>
      </c>
      <c r="AY3007" s="72">
        <v>254.67</v>
      </c>
      <c r="AZ3007" s="72">
        <v>559.72</v>
      </c>
      <c r="BA3007" s="95">
        <v>9685960</v>
      </c>
      <c r="BB3007" s="95">
        <v>7554588</v>
      </c>
      <c r="BC3007" s="95">
        <v>2646</v>
      </c>
      <c r="BD3007" s="95">
        <v>2472</v>
      </c>
      <c r="BE3007" s="72">
        <v>307.06</v>
      </c>
      <c r="BF3007" s="72">
        <v>290.33999999999997</v>
      </c>
      <c r="BG3007" s="72">
        <v>597.4</v>
      </c>
      <c r="BH3007" s="95">
        <v>10022526</v>
      </c>
      <c r="BI3007" s="95">
        <v>8811169</v>
      </c>
      <c r="BJ3007" s="95">
        <v>2720</v>
      </c>
      <c r="BK3007" s="95">
        <v>2529</v>
      </c>
      <c r="BL3007" s="72">
        <v>321.93</v>
      </c>
      <c r="BM3007" s="72">
        <v>309.68</v>
      </c>
      <c r="BN3007" s="72">
        <v>631.61</v>
      </c>
      <c r="BO3007" s="95">
        <v>10693178</v>
      </c>
      <c r="BP3007" s="95">
        <v>9494872</v>
      </c>
      <c r="BQ3007" s="95">
        <v>2768</v>
      </c>
      <c r="BR3007" s="95">
        <v>2555</v>
      </c>
      <c r="BS3007" s="72">
        <v>338.55</v>
      </c>
      <c r="BT3007" s="72">
        <v>293.14999999999998</v>
      </c>
      <c r="BU3007" s="72">
        <v>631.70000000000005</v>
      </c>
      <c r="BV3007" s="95">
        <v>11574517</v>
      </c>
      <c r="BW3007" s="95">
        <v>9227317.4100000001</v>
      </c>
      <c r="BX3007" s="95">
        <v>2849</v>
      </c>
      <c r="BY3007" s="95">
        <v>2623</v>
      </c>
      <c r="BZ3007" s="95">
        <v>2523</v>
      </c>
      <c r="CA3007" s="95">
        <v>2562</v>
      </c>
      <c r="CB3007" s="95">
        <v>2628</v>
      </c>
      <c r="CC3007" s="95">
        <v>2667</v>
      </c>
      <c r="CD3007" s="95">
        <v>2738</v>
      </c>
      <c r="CE3007" s="72">
        <v>650.75523149000003</v>
      </c>
      <c r="CF3007" s="72">
        <v>676.59346364999999</v>
      </c>
      <c r="CG3007" s="72">
        <v>712.40329333</v>
      </c>
      <c r="CH3007" s="72">
        <v>716.50152150999998</v>
      </c>
      <c r="CI3007" s="72">
        <v>731.52548966999996</v>
      </c>
      <c r="CJ3007" s="96">
        <v>0.740032468</v>
      </c>
      <c r="CK3007" s="96">
        <v>0.82726190850000003</v>
      </c>
      <c r="CL3007" s="96">
        <v>0.83856995830000003</v>
      </c>
      <c r="CM3007" s="96">
        <v>0.88151941209999995</v>
      </c>
      <c r="CN3007" s="96">
        <v>0.86353792029999998</v>
      </c>
      <c r="CO3007" s="96">
        <v>0.92306615780000001</v>
      </c>
      <c r="CP3007" s="96">
        <v>0.89937685010000001</v>
      </c>
      <c r="CQ3007" s="96">
        <v>0.99584056389999998</v>
      </c>
      <c r="CR3007" s="96">
        <v>0.90313324669999995</v>
      </c>
      <c r="CS3007" s="95">
        <v>3140</v>
      </c>
      <c r="CT3007" s="95">
        <v>3213</v>
      </c>
      <c r="CU3007" s="95">
        <v>3300</v>
      </c>
      <c r="CV3007" s="95">
        <v>3383</v>
      </c>
      <c r="CW3007" s="95">
        <v>3511</v>
      </c>
      <c r="CX3007" s="96">
        <v>0.92861247599999996</v>
      </c>
      <c r="CY3007" s="96">
        <v>0.92500030799999999</v>
      </c>
      <c r="CZ3007" s="96">
        <v>0.90690894300000002</v>
      </c>
      <c r="DA3007" s="96">
        <v>0.91846309199999998</v>
      </c>
      <c r="DB3007" s="96">
        <v>0.93595739</v>
      </c>
      <c r="DC3007">
        <v>2013</v>
      </c>
      <c r="DD3007" s="6">
        <v>2524.4</v>
      </c>
      <c r="DE3007" s="96">
        <v>4.6721897E-3</v>
      </c>
      <c r="DF3007" s="72">
        <v>690.36</v>
      </c>
      <c r="DG3007" s="96">
        <v>1</v>
      </c>
      <c r="DH3007" s="72">
        <v>690.36</v>
      </c>
      <c r="DI3007" s="72">
        <v>675.90156122999997</v>
      </c>
      <c r="DJ3007" s="96">
        <v>1</v>
      </c>
      <c r="DK3007" s="72">
        <v>690.36</v>
      </c>
      <c r="DL3007" s="96">
        <v>1</v>
      </c>
      <c r="DM3007" s="72">
        <v>690.36</v>
      </c>
      <c r="DN3007" s="96">
        <v>1</v>
      </c>
      <c r="DO3007" s="96">
        <v>1.1013E-2</v>
      </c>
      <c r="DP3007" s="72">
        <v>7.6</v>
      </c>
      <c r="DQ3007" s="72">
        <v>682.76</v>
      </c>
      <c r="DR3007" t="s">
        <v>1847</v>
      </c>
      <c r="DT3007" t="s">
        <v>1783</v>
      </c>
    </row>
    <row r="3008" spans="1:124" x14ac:dyDescent="0.3">
      <c r="A3008" t="s">
        <v>1848</v>
      </c>
      <c r="B3008">
        <v>49750</v>
      </c>
      <c r="C3008" s="95">
        <v>13787</v>
      </c>
      <c r="D3008" s="95">
        <v>46105747</v>
      </c>
      <c r="E3008" s="95">
        <v>12616</v>
      </c>
      <c r="F3008" s="95">
        <v>40844345</v>
      </c>
      <c r="G3008" s="95">
        <v>1889</v>
      </c>
      <c r="H3008" s="95">
        <v>7133837</v>
      </c>
      <c r="I3008" s="95">
        <v>1547</v>
      </c>
      <c r="J3008" s="95">
        <v>5042943</v>
      </c>
      <c r="K3008" s="95">
        <v>14488</v>
      </c>
      <c r="L3008" s="95">
        <v>48708465</v>
      </c>
      <c r="M3008" s="95">
        <v>13138</v>
      </c>
      <c r="N3008" s="95">
        <v>43910219</v>
      </c>
      <c r="O3008" s="95">
        <v>1946</v>
      </c>
      <c r="P3008" s="95">
        <v>8010663</v>
      </c>
      <c r="Q3008" s="95">
        <v>1593</v>
      </c>
      <c r="R3008" s="95">
        <v>5142096</v>
      </c>
      <c r="S3008" s="95">
        <v>15360</v>
      </c>
      <c r="T3008" s="95">
        <v>57524734</v>
      </c>
      <c r="U3008" s="95">
        <v>13804</v>
      </c>
      <c r="V3008" s="95">
        <v>49446074</v>
      </c>
      <c r="W3008" s="95">
        <v>2048</v>
      </c>
      <c r="X3008" s="95">
        <v>7026449</v>
      </c>
      <c r="Y3008" s="95">
        <v>1673</v>
      </c>
      <c r="Z3008" s="95">
        <v>5867421</v>
      </c>
      <c r="AA3008" s="95">
        <v>16172</v>
      </c>
      <c r="AB3008" s="95">
        <v>48424811</v>
      </c>
      <c r="AC3008" s="95">
        <v>14384</v>
      </c>
      <c r="AD3008" s="95">
        <v>52493010</v>
      </c>
      <c r="AE3008" s="95">
        <v>2104</v>
      </c>
      <c r="AF3008" s="95">
        <v>7783702</v>
      </c>
      <c r="AG3008" s="95">
        <v>1719</v>
      </c>
      <c r="AH3008" s="95">
        <v>6395817</v>
      </c>
      <c r="AI3008" s="95">
        <v>17176</v>
      </c>
      <c r="AJ3008" s="95">
        <v>56218297.770000003</v>
      </c>
      <c r="AK3008" s="95">
        <v>15128</v>
      </c>
      <c r="AL3008" s="95">
        <v>57665392.649999999</v>
      </c>
      <c r="AM3008" s="95">
        <v>2251</v>
      </c>
      <c r="AN3008" s="95">
        <v>6828205.3899999997</v>
      </c>
      <c r="AO3008" s="95">
        <v>1840</v>
      </c>
      <c r="AP3008" s="95">
        <v>7308381.8600000003</v>
      </c>
      <c r="AQ3008" s="72">
        <v>283.02</v>
      </c>
      <c r="AR3008" s="72">
        <v>270</v>
      </c>
      <c r="AS3008" s="72">
        <v>553.02</v>
      </c>
      <c r="AT3008" s="95">
        <v>53239584</v>
      </c>
      <c r="AU3008" s="95">
        <v>45887288</v>
      </c>
      <c r="AV3008" s="95">
        <v>15676</v>
      </c>
      <c r="AW3008" s="95">
        <v>14163</v>
      </c>
      <c r="AX3008" s="72">
        <v>287.61</v>
      </c>
      <c r="AY3008" s="72">
        <v>277.49</v>
      </c>
      <c r="AZ3008" s="72">
        <v>565.1</v>
      </c>
      <c r="BA3008" s="95">
        <v>56719128</v>
      </c>
      <c r="BB3008" s="95">
        <v>49052315</v>
      </c>
      <c r="BC3008" s="95">
        <v>16434</v>
      </c>
      <c r="BD3008" s="95">
        <v>14731</v>
      </c>
      <c r="BE3008" s="72">
        <v>309.01</v>
      </c>
      <c r="BF3008" s="72">
        <v>297.83</v>
      </c>
      <c r="BG3008" s="72">
        <v>606.84</v>
      </c>
      <c r="BH3008" s="95">
        <v>64551183</v>
      </c>
      <c r="BI3008" s="95">
        <v>55313495</v>
      </c>
      <c r="BJ3008" s="95">
        <v>17408</v>
      </c>
      <c r="BK3008" s="95">
        <v>15477</v>
      </c>
      <c r="BL3008" s="72">
        <v>256.29000000000002</v>
      </c>
      <c r="BM3008" s="72">
        <v>304.75</v>
      </c>
      <c r="BN3008" s="72">
        <v>561.04</v>
      </c>
      <c r="BO3008" s="95">
        <v>56208513</v>
      </c>
      <c r="BP3008" s="95">
        <v>58888827</v>
      </c>
      <c r="BQ3008" s="95">
        <v>18276</v>
      </c>
      <c r="BR3008" s="95">
        <v>16103</v>
      </c>
      <c r="BS3008" s="72">
        <v>270.44</v>
      </c>
      <c r="BT3008" s="72">
        <v>319.10000000000002</v>
      </c>
      <c r="BU3008" s="72">
        <v>589.54</v>
      </c>
      <c r="BV3008" s="95">
        <v>63046503.159999996</v>
      </c>
      <c r="BW3008" s="95">
        <v>64973774.509999998</v>
      </c>
      <c r="BX3008" s="95">
        <v>19427</v>
      </c>
      <c r="BY3008" s="95">
        <v>16968</v>
      </c>
      <c r="BZ3008" s="95">
        <v>14955</v>
      </c>
      <c r="CA3008" s="95">
        <v>15614</v>
      </c>
      <c r="CB3008" s="95">
        <v>16477</v>
      </c>
      <c r="CC3008" s="95">
        <v>17244</v>
      </c>
      <c r="CD3008" s="95">
        <v>18224</v>
      </c>
      <c r="CE3008" s="72">
        <v>650.75523149000003</v>
      </c>
      <c r="CF3008" s="72">
        <v>676.59346364999999</v>
      </c>
      <c r="CG3008" s="72">
        <v>712.40329333</v>
      </c>
      <c r="CH3008" s="72">
        <v>716.50152150999998</v>
      </c>
      <c r="CI3008" s="72">
        <v>731.52548966999996</v>
      </c>
      <c r="CJ3008" s="96">
        <v>0.84981260729999997</v>
      </c>
      <c r="CK3008" s="96">
        <v>0.83521350760000002</v>
      </c>
      <c r="CL3008" s="96">
        <v>0.85182087969999998</v>
      </c>
      <c r="CM3008" s="96">
        <v>0.78302694849999999</v>
      </c>
      <c r="CN3008" s="96">
        <v>0.80590493200000002</v>
      </c>
      <c r="CO3008" s="96">
        <v>0.89181976709999999</v>
      </c>
      <c r="CP3008" s="96">
        <v>0.92524947909999999</v>
      </c>
      <c r="CQ3008" s="96">
        <v>0.99584056389999998</v>
      </c>
      <c r="CR3008" s="96">
        <v>0.92911393710000001</v>
      </c>
      <c r="CS3008" s="95">
        <v>17361</v>
      </c>
      <c r="CT3008" s="95">
        <v>18117</v>
      </c>
      <c r="CU3008" s="95">
        <v>19217</v>
      </c>
      <c r="CV3008" s="95">
        <v>20198</v>
      </c>
      <c r="CW3008" s="95">
        <v>21589</v>
      </c>
      <c r="CX3008" s="96">
        <v>0.90115711799999998</v>
      </c>
      <c r="CY3008" s="96">
        <v>0.90662208899999996</v>
      </c>
      <c r="CZ3008" s="96">
        <v>0.88892393700000005</v>
      </c>
      <c r="DA3008" s="96">
        <v>0.88791637499999998</v>
      </c>
      <c r="DB3008" s="96">
        <v>0.87811883000000002</v>
      </c>
      <c r="DC3008">
        <v>2013</v>
      </c>
      <c r="DD3008" s="6">
        <v>15488.4</v>
      </c>
      <c r="DE3008" s="96">
        <v>4.4287349999999996E-3</v>
      </c>
      <c r="DF3008" s="72">
        <v>710.39</v>
      </c>
      <c r="DG3008" s="96">
        <v>1</v>
      </c>
      <c r="DH3008" s="72">
        <v>710.39</v>
      </c>
      <c r="DI3008" s="72">
        <v>718.34796271000005</v>
      </c>
      <c r="DJ3008" s="96">
        <v>1</v>
      </c>
      <c r="DK3008" s="72">
        <v>710.39</v>
      </c>
      <c r="DL3008" s="96">
        <v>1</v>
      </c>
      <c r="DM3008" s="72">
        <v>710.39</v>
      </c>
      <c r="DN3008" s="96">
        <v>1</v>
      </c>
      <c r="DO3008" s="96">
        <v>1.2238000000000001E-2</v>
      </c>
      <c r="DP3008" s="72">
        <v>8.69</v>
      </c>
      <c r="DQ3008" s="72">
        <v>701.7</v>
      </c>
      <c r="DR3008" t="s">
        <v>1848</v>
      </c>
      <c r="DT3008" t="s">
        <v>1783</v>
      </c>
    </row>
    <row r="3009" spans="1:124" x14ac:dyDescent="0.3">
      <c r="A3009" t="s">
        <v>146</v>
      </c>
      <c r="B3009">
        <v>49770</v>
      </c>
      <c r="C3009" s="95">
        <v>4875</v>
      </c>
      <c r="D3009" s="95">
        <v>17752522</v>
      </c>
      <c r="E3009" s="95">
        <v>4738</v>
      </c>
      <c r="F3009" s="95">
        <v>14855886</v>
      </c>
      <c r="G3009" s="95">
        <v>1437</v>
      </c>
      <c r="H3009" s="95">
        <v>4179543</v>
      </c>
      <c r="I3009" s="95">
        <v>1298</v>
      </c>
      <c r="J3009" s="95">
        <v>3943549</v>
      </c>
      <c r="K3009" s="95">
        <v>4739</v>
      </c>
      <c r="L3009" s="95">
        <v>18704329</v>
      </c>
      <c r="M3009" s="95">
        <v>4575</v>
      </c>
      <c r="N3009" s="95">
        <v>15244485</v>
      </c>
      <c r="O3009" s="95">
        <v>1396</v>
      </c>
      <c r="P3009" s="95">
        <v>3835275</v>
      </c>
      <c r="Q3009" s="95">
        <v>1254</v>
      </c>
      <c r="R3009" s="95">
        <v>4220171</v>
      </c>
      <c r="S3009" s="95">
        <v>4696</v>
      </c>
      <c r="T3009" s="95">
        <v>20332766</v>
      </c>
      <c r="U3009" s="95">
        <v>4513</v>
      </c>
      <c r="V3009" s="95">
        <v>16069770</v>
      </c>
      <c r="W3009" s="95">
        <v>1389</v>
      </c>
      <c r="X3009" s="95">
        <v>3667210</v>
      </c>
      <c r="Y3009" s="95">
        <v>1243</v>
      </c>
      <c r="Z3009" s="95">
        <v>4300583</v>
      </c>
      <c r="AA3009" s="95">
        <v>4673</v>
      </c>
      <c r="AB3009" s="95">
        <v>18515272</v>
      </c>
      <c r="AC3009" s="95">
        <v>4476</v>
      </c>
      <c r="AD3009" s="95">
        <v>16306417</v>
      </c>
      <c r="AE3009" s="95">
        <v>1365</v>
      </c>
      <c r="AF3009" s="95">
        <v>4340307</v>
      </c>
      <c r="AG3009" s="95">
        <v>1210</v>
      </c>
      <c r="AH3009" s="95">
        <v>4356026</v>
      </c>
      <c r="AI3009" s="95">
        <v>4774</v>
      </c>
      <c r="AJ3009" s="95">
        <v>19648878.559999999</v>
      </c>
      <c r="AK3009" s="95">
        <v>4557</v>
      </c>
      <c r="AL3009" s="95">
        <v>17812210.300000001</v>
      </c>
      <c r="AM3009" s="95">
        <v>1379</v>
      </c>
      <c r="AN3009" s="95">
        <v>3817815</v>
      </c>
      <c r="AO3009" s="95">
        <v>1230</v>
      </c>
      <c r="AP3009" s="95">
        <v>4415180</v>
      </c>
      <c r="AQ3009" s="72">
        <v>289.56</v>
      </c>
      <c r="AR3009" s="72">
        <v>259.55</v>
      </c>
      <c r="AS3009" s="72">
        <v>549.11</v>
      </c>
      <c r="AT3009" s="95">
        <v>21932065</v>
      </c>
      <c r="AU3009" s="95">
        <v>18799435</v>
      </c>
      <c r="AV3009" s="95">
        <v>6312</v>
      </c>
      <c r="AW3009" s="95">
        <v>6036</v>
      </c>
      <c r="AX3009" s="72">
        <v>306.16000000000003</v>
      </c>
      <c r="AY3009" s="72">
        <v>278.27</v>
      </c>
      <c r="AZ3009" s="72">
        <v>584.42999999999995</v>
      </c>
      <c r="BA3009" s="95">
        <v>22539604</v>
      </c>
      <c r="BB3009" s="95">
        <v>19464656</v>
      </c>
      <c r="BC3009" s="95">
        <v>6135</v>
      </c>
      <c r="BD3009" s="95">
        <v>5829</v>
      </c>
      <c r="BE3009" s="72">
        <v>328.68</v>
      </c>
      <c r="BF3009" s="72">
        <v>294.91000000000003</v>
      </c>
      <c r="BG3009" s="72">
        <v>623.59</v>
      </c>
      <c r="BH3009" s="95">
        <v>23999976</v>
      </c>
      <c r="BI3009" s="95">
        <v>20370353</v>
      </c>
      <c r="BJ3009" s="95">
        <v>6085</v>
      </c>
      <c r="BK3009" s="95">
        <v>5756</v>
      </c>
      <c r="BL3009" s="72">
        <v>315.44</v>
      </c>
      <c r="BM3009" s="72">
        <v>302.83</v>
      </c>
      <c r="BN3009" s="72">
        <v>618.27</v>
      </c>
      <c r="BO3009" s="95">
        <v>22855579</v>
      </c>
      <c r="BP3009" s="95">
        <v>20662443</v>
      </c>
      <c r="BQ3009" s="95">
        <v>6038</v>
      </c>
      <c r="BR3009" s="95">
        <v>5686</v>
      </c>
      <c r="BS3009" s="72">
        <v>317.82</v>
      </c>
      <c r="BT3009" s="72">
        <v>320.08</v>
      </c>
      <c r="BU3009" s="72">
        <v>637.9</v>
      </c>
      <c r="BV3009" s="95">
        <v>23466693.559999999</v>
      </c>
      <c r="BW3009" s="95">
        <v>22227390.300000001</v>
      </c>
      <c r="BX3009" s="95">
        <v>6153</v>
      </c>
      <c r="BY3009" s="95">
        <v>5787</v>
      </c>
      <c r="BZ3009" s="95">
        <v>6180</v>
      </c>
      <c r="CA3009" s="95">
        <v>5987</v>
      </c>
      <c r="CB3009" s="95">
        <v>5926</v>
      </c>
      <c r="CC3009" s="95">
        <v>5871</v>
      </c>
      <c r="CD3009" s="95">
        <v>5974</v>
      </c>
      <c r="CE3009" s="72">
        <v>650.75523149000003</v>
      </c>
      <c r="CF3009" s="72">
        <v>676.59346364999999</v>
      </c>
      <c r="CG3009" s="72">
        <v>712.40329333</v>
      </c>
      <c r="CH3009" s="72">
        <v>716.50152150999998</v>
      </c>
      <c r="CI3009" s="72">
        <v>731.52548966999996</v>
      </c>
      <c r="CJ3009" s="96">
        <v>0.84380420379999999</v>
      </c>
      <c r="CK3009" s="96">
        <v>0.86378310079999998</v>
      </c>
      <c r="CL3009" s="96">
        <v>0.87533284280000001</v>
      </c>
      <c r="CM3009" s="96">
        <v>0.86290116829999997</v>
      </c>
      <c r="CN3009" s="96">
        <v>0.87201335980000005</v>
      </c>
      <c r="CO3009" s="96">
        <v>1.0078998168</v>
      </c>
      <c r="CP3009" s="96">
        <v>0.85679838490000004</v>
      </c>
      <c r="CQ3009" s="96">
        <v>0.99584056389999998</v>
      </c>
      <c r="CR3009" s="96">
        <v>0.86037694539999998</v>
      </c>
      <c r="CS3009" s="95">
        <v>6153</v>
      </c>
      <c r="CT3009" s="95">
        <v>6161</v>
      </c>
      <c r="CU3009" s="95">
        <v>6077</v>
      </c>
      <c r="CV3009" s="95">
        <v>6087</v>
      </c>
      <c r="CW3009" s="95">
        <v>6217</v>
      </c>
      <c r="CX3009" s="96">
        <v>1.0303099330000001</v>
      </c>
      <c r="CY3009" s="96">
        <v>1.0225348240000001</v>
      </c>
      <c r="CZ3009" s="96">
        <v>1.001103847</v>
      </c>
      <c r="DA3009" s="96">
        <v>0.99273194499999995</v>
      </c>
      <c r="DB3009" s="96">
        <v>0.99271085400000003</v>
      </c>
      <c r="DC3009">
        <v>2013</v>
      </c>
      <c r="DD3009" s="6">
        <v>5818.8</v>
      </c>
      <c r="DE3009" s="96">
        <v>3.9453548000000001E-3</v>
      </c>
      <c r="DF3009" s="72">
        <v>658.15</v>
      </c>
      <c r="DG3009" s="96">
        <v>1</v>
      </c>
      <c r="DH3009" s="72">
        <v>658.15</v>
      </c>
      <c r="DI3009" s="72">
        <v>626.27487786999995</v>
      </c>
      <c r="DJ3009" s="96">
        <v>1</v>
      </c>
      <c r="DK3009" s="72">
        <v>658.15</v>
      </c>
      <c r="DL3009" s="96">
        <v>1</v>
      </c>
      <c r="DM3009" s="72">
        <v>658.15</v>
      </c>
      <c r="DN3009" s="96">
        <v>1</v>
      </c>
      <c r="DO3009" s="96">
        <v>1.1221E-2</v>
      </c>
      <c r="DP3009" s="72">
        <v>7.39</v>
      </c>
      <c r="DQ3009" s="72">
        <v>650.76</v>
      </c>
      <c r="DR3009" t="s">
        <v>146</v>
      </c>
      <c r="DT3009" t="s">
        <v>1783</v>
      </c>
    </row>
    <row r="3010" spans="1:124" x14ac:dyDescent="0.3">
      <c r="A3010" t="s">
        <v>1849</v>
      </c>
      <c r="B3010">
        <v>49771</v>
      </c>
      <c r="C3010" s="95">
        <v>1831</v>
      </c>
      <c r="D3010" s="95">
        <v>6065418</v>
      </c>
      <c r="E3010" s="95">
        <v>1761</v>
      </c>
      <c r="F3010" s="95">
        <v>5167043</v>
      </c>
      <c r="G3010" s="95">
        <v>428</v>
      </c>
      <c r="H3010" s="95">
        <v>1384921</v>
      </c>
      <c r="I3010" s="95">
        <v>373</v>
      </c>
      <c r="J3010" s="95">
        <v>1260853</v>
      </c>
      <c r="K3010" s="95">
        <v>1792</v>
      </c>
      <c r="L3010" s="95">
        <v>6415957</v>
      </c>
      <c r="M3010" s="95">
        <v>1720</v>
      </c>
      <c r="N3010" s="95">
        <v>5574833</v>
      </c>
      <c r="O3010" s="95">
        <v>458</v>
      </c>
      <c r="P3010" s="95">
        <v>1647881</v>
      </c>
      <c r="Q3010" s="95">
        <v>403</v>
      </c>
      <c r="R3010" s="95">
        <v>1415033</v>
      </c>
      <c r="S3010" s="95">
        <v>1807</v>
      </c>
      <c r="T3010" s="95">
        <v>6532272</v>
      </c>
      <c r="U3010" s="95">
        <v>1723</v>
      </c>
      <c r="V3010" s="95">
        <v>5722643</v>
      </c>
      <c r="W3010" s="95">
        <v>447</v>
      </c>
      <c r="X3010" s="95">
        <v>1371062</v>
      </c>
      <c r="Y3010" s="95">
        <v>385</v>
      </c>
      <c r="Z3010" s="95">
        <v>1599699</v>
      </c>
      <c r="AA3010" s="95">
        <v>1833</v>
      </c>
      <c r="AB3010" s="95">
        <v>6014522</v>
      </c>
      <c r="AC3010" s="95">
        <v>1742</v>
      </c>
      <c r="AD3010" s="95">
        <v>5877548</v>
      </c>
      <c r="AE3010" s="95">
        <v>449</v>
      </c>
      <c r="AF3010" s="95">
        <v>1513049</v>
      </c>
      <c r="AG3010" s="95">
        <v>390</v>
      </c>
      <c r="AH3010" s="95">
        <v>1560762</v>
      </c>
      <c r="AI3010" s="95">
        <v>1926</v>
      </c>
      <c r="AJ3010" s="95">
        <v>6790192</v>
      </c>
      <c r="AK3010" s="95">
        <v>1815</v>
      </c>
      <c r="AL3010" s="95">
        <v>6760668.2199999997</v>
      </c>
      <c r="AM3010" s="95">
        <v>460</v>
      </c>
      <c r="AN3010" s="95">
        <v>1192153.8700000001</v>
      </c>
      <c r="AO3010" s="95">
        <v>398</v>
      </c>
      <c r="AP3010" s="95">
        <v>1473364.04</v>
      </c>
      <c r="AQ3010" s="72">
        <v>274.83999999999997</v>
      </c>
      <c r="AR3010" s="72">
        <v>251.01</v>
      </c>
      <c r="AS3010" s="72">
        <v>525.85</v>
      </c>
      <c r="AT3010" s="95">
        <v>7450339</v>
      </c>
      <c r="AU3010" s="95">
        <v>6427896</v>
      </c>
      <c r="AV3010" s="95">
        <v>2259</v>
      </c>
      <c r="AW3010" s="95">
        <v>2134</v>
      </c>
      <c r="AX3010" s="72">
        <v>298.66000000000003</v>
      </c>
      <c r="AY3010" s="72">
        <v>274.37</v>
      </c>
      <c r="AZ3010" s="72">
        <v>573.03</v>
      </c>
      <c r="BA3010" s="95">
        <v>8063838</v>
      </c>
      <c r="BB3010" s="95">
        <v>6989866</v>
      </c>
      <c r="BC3010" s="95">
        <v>2250</v>
      </c>
      <c r="BD3010" s="95">
        <v>2123</v>
      </c>
      <c r="BE3010" s="72">
        <v>292.2</v>
      </c>
      <c r="BF3010" s="72">
        <v>289.47000000000003</v>
      </c>
      <c r="BG3010" s="72">
        <v>581.66999999999996</v>
      </c>
      <c r="BH3010" s="95">
        <v>7903334</v>
      </c>
      <c r="BI3010" s="95">
        <v>7322342</v>
      </c>
      <c r="BJ3010" s="95">
        <v>2254</v>
      </c>
      <c r="BK3010" s="95">
        <v>2108</v>
      </c>
      <c r="BL3010" s="72">
        <v>274.89</v>
      </c>
      <c r="BM3010" s="72">
        <v>290.74</v>
      </c>
      <c r="BN3010" s="72">
        <v>565.63</v>
      </c>
      <c r="BO3010" s="95">
        <v>7527571</v>
      </c>
      <c r="BP3010" s="95">
        <v>7438310</v>
      </c>
      <c r="BQ3010" s="95">
        <v>2282</v>
      </c>
      <c r="BR3010" s="95">
        <v>2132</v>
      </c>
      <c r="BS3010" s="72">
        <v>278.79000000000002</v>
      </c>
      <c r="BT3010" s="72">
        <v>310.06</v>
      </c>
      <c r="BU3010" s="72">
        <v>588.85</v>
      </c>
      <c r="BV3010" s="95">
        <v>7982345.8700000001</v>
      </c>
      <c r="BW3010" s="95">
        <v>8234032.2599999998</v>
      </c>
      <c r="BX3010" s="95">
        <v>2386</v>
      </c>
      <c r="BY3010" s="95">
        <v>2213</v>
      </c>
      <c r="BZ3010" s="95">
        <v>2199</v>
      </c>
      <c r="CA3010" s="95">
        <v>2189</v>
      </c>
      <c r="CB3010" s="95">
        <v>2184</v>
      </c>
      <c r="CC3010" s="95">
        <v>2211</v>
      </c>
      <c r="CD3010" s="95">
        <v>2301</v>
      </c>
      <c r="CE3010" s="72">
        <v>650.75523149000003</v>
      </c>
      <c r="CF3010" s="72">
        <v>676.59346364999999</v>
      </c>
      <c r="CG3010" s="72">
        <v>712.40329333</v>
      </c>
      <c r="CH3010" s="72">
        <v>716.50152150999998</v>
      </c>
      <c r="CI3010" s="72">
        <v>731.52548966999996</v>
      </c>
      <c r="CJ3010" s="96">
        <v>0.80806111820000004</v>
      </c>
      <c r="CK3010" s="96">
        <v>0.84693398740000003</v>
      </c>
      <c r="CL3010" s="96">
        <v>0.81648976839999998</v>
      </c>
      <c r="CM3010" s="96">
        <v>0.7894330759</v>
      </c>
      <c r="CN3010" s="96">
        <v>0.80496169760000003</v>
      </c>
      <c r="CO3010" s="96">
        <v>1.0179931964</v>
      </c>
      <c r="CP3010" s="96">
        <v>0.79880291179999996</v>
      </c>
      <c r="CQ3010" s="96">
        <v>0.99584056389999998</v>
      </c>
      <c r="CR3010" s="96">
        <v>0.80213924469999998</v>
      </c>
      <c r="CS3010" s="95">
        <v>1547</v>
      </c>
      <c r="CT3010" s="95">
        <v>1540</v>
      </c>
      <c r="CU3010" s="95">
        <v>1517</v>
      </c>
      <c r="CV3010" s="95">
        <v>1492</v>
      </c>
      <c r="CW3010" s="95">
        <v>1501</v>
      </c>
      <c r="CX3010" s="96">
        <v>1.0402014230000001</v>
      </c>
      <c r="CY3010" s="96">
        <v>1.029566695</v>
      </c>
      <c r="CZ3010" s="96">
        <v>1.025007585</v>
      </c>
      <c r="DA3010" s="96">
        <v>0.99607348799999995</v>
      </c>
      <c r="DB3010" s="96">
        <v>0.997929281</v>
      </c>
      <c r="DC3010">
        <v>2013</v>
      </c>
      <c r="DD3010" s="6">
        <v>2142</v>
      </c>
      <c r="DE3010" s="96">
        <v>4.5066969999999996E-3</v>
      </c>
      <c r="DF3010" s="72">
        <v>613.26</v>
      </c>
      <c r="DG3010" s="96">
        <v>1</v>
      </c>
      <c r="DH3010" s="72">
        <v>613.26</v>
      </c>
      <c r="DI3010" s="72">
        <v>626.27487786999995</v>
      </c>
      <c r="DJ3010" s="96">
        <v>1</v>
      </c>
      <c r="DK3010" s="72">
        <v>613.26</v>
      </c>
      <c r="DL3010" s="96">
        <v>1</v>
      </c>
      <c r="DM3010" s="72">
        <v>613.26</v>
      </c>
      <c r="DN3010" s="96">
        <v>1</v>
      </c>
      <c r="DO3010" s="96">
        <v>1.2323000000000001E-2</v>
      </c>
      <c r="DP3010" s="72">
        <v>7.56</v>
      </c>
      <c r="DQ3010" s="72">
        <v>605.70000000000005</v>
      </c>
      <c r="DR3010" t="s">
        <v>1849</v>
      </c>
      <c r="DT3010" t="s">
        <v>1783</v>
      </c>
    </row>
    <row r="3011" spans="1:124" x14ac:dyDescent="0.3">
      <c r="A3011" t="s">
        <v>1850</v>
      </c>
      <c r="B3011">
        <v>49780</v>
      </c>
      <c r="C3011" s="95">
        <v>1404</v>
      </c>
      <c r="D3011" s="95">
        <v>4977224</v>
      </c>
      <c r="E3011" s="95">
        <v>1321</v>
      </c>
      <c r="F3011" s="95">
        <v>3491194</v>
      </c>
      <c r="G3011" s="95">
        <v>152</v>
      </c>
      <c r="H3011" s="95">
        <v>378203</v>
      </c>
      <c r="I3011" s="95">
        <v>138</v>
      </c>
      <c r="J3011" s="95">
        <v>351005</v>
      </c>
      <c r="K3011" s="95">
        <v>1445</v>
      </c>
      <c r="L3011" s="95">
        <v>5023712</v>
      </c>
      <c r="M3011" s="95">
        <v>1349</v>
      </c>
      <c r="N3011" s="95">
        <v>4158402</v>
      </c>
      <c r="O3011" s="95">
        <v>157</v>
      </c>
      <c r="P3011" s="95">
        <v>289748</v>
      </c>
      <c r="Q3011" s="95">
        <v>138</v>
      </c>
      <c r="R3011" s="95">
        <v>424342</v>
      </c>
      <c r="S3011" s="95">
        <v>1500</v>
      </c>
      <c r="T3011" s="95">
        <v>5516240</v>
      </c>
      <c r="U3011" s="95">
        <v>1384</v>
      </c>
      <c r="V3011" s="95">
        <v>4462167</v>
      </c>
      <c r="W3011" s="95">
        <v>168</v>
      </c>
      <c r="X3011" s="95">
        <v>366677</v>
      </c>
      <c r="Y3011" s="95">
        <v>150</v>
      </c>
      <c r="Z3011" s="95">
        <v>437764</v>
      </c>
      <c r="AA3011" s="95">
        <v>1533</v>
      </c>
      <c r="AB3011" s="95">
        <v>4732048</v>
      </c>
      <c r="AC3011" s="95">
        <v>1410</v>
      </c>
      <c r="AD3011" s="95">
        <v>4782308</v>
      </c>
      <c r="AE3011" s="95">
        <v>169</v>
      </c>
      <c r="AF3011" s="95">
        <v>502836</v>
      </c>
      <c r="AG3011" s="95">
        <v>143</v>
      </c>
      <c r="AH3011" s="95">
        <v>583684</v>
      </c>
      <c r="AI3011" s="95">
        <v>1584</v>
      </c>
      <c r="AJ3011" s="95">
        <v>5383766.6500000004</v>
      </c>
      <c r="AK3011" s="95">
        <v>1458</v>
      </c>
      <c r="AL3011" s="95">
        <v>5144787.8600000003</v>
      </c>
      <c r="AM3011" s="95">
        <v>175</v>
      </c>
      <c r="AN3011" s="95">
        <v>465702</v>
      </c>
      <c r="AO3011" s="95">
        <v>151</v>
      </c>
      <c r="AP3011" s="95">
        <v>632382</v>
      </c>
      <c r="AQ3011" s="72">
        <v>286.82</v>
      </c>
      <c r="AR3011" s="72">
        <v>219.45</v>
      </c>
      <c r="AS3011" s="72">
        <v>506.27</v>
      </c>
      <c r="AT3011" s="95">
        <v>5355427</v>
      </c>
      <c r="AU3011" s="95">
        <v>3842199</v>
      </c>
      <c r="AV3011" s="95">
        <v>1556</v>
      </c>
      <c r="AW3011" s="95">
        <v>1459</v>
      </c>
      <c r="AX3011" s="72">
        <v>276.39999999999998</v>
      </c>
      <c r="AY3011" s="72">
        <v>256.82</v>
      </c>
      <c r="AZ3011" s="72">
        <v>533.22</v>
      </c>
      <c r="BA3011" s="95">
        <v>5313460</v>
      </c>
      <c r="BB3011" s="95">
        <v>4582744</v>
      </c>
      <c r="BC3011" s="95">
        <v>1602</v>
      </c>
      <c r="BD3011" s="95">
        <v>1487</v>
      </c>
      <c r="BE3011" s="72">
        <v>293.91000000000003</v>
      </c>
      <c r="BF3011" s="72">
        <v>266.18</v>
      </c>
      <c r="BG3011" s="72">
        <v>560.09</v>
      </c>
      <c r="BH3011" s="95">
        <v>5882917</v>
      </c>
      <c r="BI3011" s="95">
        <v>4899931</v>
      </c>
      <c r="BJ3011" s="95">
        <v>1668</v>
      </c>
      <c r="BK3011" s="95">
        <v>1534</v>
      </c>
      <c r="BL3011" s="72">
        <v>256.31</v>
      </c>
      <c r="BM3011" s="72">
        <v>287.94</v>
      </c>
      <c r="BN3011" s="72">
        <v>544.25</v>
      </c>
      <c r="BO3011" s="95">
        <v>5234884</v>
      </c>
      <c r="BP3011" s="95">
        <v>5365992</v>
      </c>
      <c r="BQ3011" s="95">
        <v>1702</v>
      </c>
      <c r="BR3011" s="95">
        <v>1553</v>
      </c>
      <c r="BS3011" s="72">
        <v>277.12</v>
      </c>
      <c r="BT3011" s="72">
        <v>299.20999999999998</v>
      </c>
      <c r="BU3011" s="72">
        <v>576.33000000000004</v>
      </c>
      <c r="BV3011" s="95">
        <v>5849468.6500000004</v>
      </c>
      <c r="BW3011" s="95">
        <v>5777169.8600000003</v>
      </c>
      <c r="BX3011" s="95">
        <v>1759</v>
      </c>
      <c r="BY3011" s="95">
        <v>1609</v>
      </c>
      <c r="BZ3011" s="95">
        <v>1510</v>
      </c>
      <c r="CA3011" s="95">
        <v>1547</v>
      </c>
      <c r="CB3011" s="95">
        <v>1603</v>
      </c>
      <c r="CC3011" s="95">
        <v>1631</v>
      </c>
      <c r="CD3011" s="95">
        <v>1686</v>
      </c>
      <c r="CE3011" s="72">
        <v>650.75523149000003</v>
      </c>
      <c r="CF3011" s="72">
        <v>676.59346364999999</v>
      </c>
      <c r="CG3011" s="72">
        <v>712.40329333</v>
      </c>
      <c r="CH3011" s="72">
        <v>716.50152150999998</v>
      </c>
      <c r="CI3011" s="72">
        <v>731.52548966999996</v>
      </c>
      <c r="CJ3011" s="96">
        <v>0.77797300049999996</v>
      </c>
      <c r="CK3011" s="96">
        <v>0.78809510979999997</v>
      </c>
      <c r="CL3011" s="96">
        <v>0.78619793770000002</v>
      </c>
      <c r="CM3011" s="96">
        <v>0.75959364169999999</v>
      </c>
      <c r="CN3011" s="96">
        <v>0.78784677790000002</v>
      </c>
      <c r="CO3011" s="96">
        <v>0.87176264370000001</v>
      </c>
      <c r="CP3011" s="96">
        <v>0.89467161630000003</v>
      </c>
      <c r="CQ3011" s="96">
        <v>0.99584056389999998</v>
      </c>
      <c r="CR3011" s="96">
        <v>0.89840836069999996</v>
      </c>
      <c r="CS3011" s="95">
        <v>1176</v>
      </c>
      <c r="CT3011" s="95">
        <v>1192</v>
      </c>
      <c r="CU3011" s="95">
        <v>1207</v>
      </c>
      <c r="CV3011" s="95">
        <v>1253</v>
      </c>
      <c r="CW3011" s="95">
        <v>1283</v>
      </c>
      <c r="CX3011" s="96">
        <v>0.86078836199999997</v>
      </c>
      <c r="CY3011" s="96">
        <v>0.854394722</v>
      </c>
      <c r="CZ3011" s="96">
        <v>0.88460977699999999</v>
      </c>
      <c r="DA3011" s="96">
        <v>0.90619280999999996</v>
      </c>
      <c r="DB3011" s="96">
        <v>0.85224653299999997</v>
      </c>
      <c r="DC3011">
        <v>2013</v>
      </c>
      <c r="DD3011" s="6">
        <v>1528.4</v>
      </c>
      <c r="DE3011" s="96">
        <v>8.6744509999999997E-3</v>
      </c>
      <c r="DF3011" s="72">
        <v>683.98</v>
      </c>
      <c r="DG3011" s="96">
        <v>1</v>
      </c>
      <c r="DH3011" s="72">
        <v>683.98</v>
      </c>
      <c r="DI3011" s="72">
        <v>647.14220183999998</v>
      </c>
      <c r="DJ3011" s="96">
        <v>1</v>
      </c>
      <c r="DK3011" s="72">
        <v>683.98</v>
      </c>
      <c r="DL3011" s="96">
        <v>1</v>
      </c>
      <c r="DM3011" s="72">
        <v>683.98</v>
      </c>
      <c r="DN3011" s="96">
        <v>1</v>
      </c>
      <c r="DO3011" s="96">
        <v>2.2896E-2</v>
      </c>
      <c r="DP3011" s="72">
        <v>15.66</v>
      </c>
      <c r="DQ3011" s="72">
        <v>668.32</v>
      </c>
      <c r="DR3011" t="s">
        <v>1850</v>
      </c>
      <c r="DT3011" t="s">
        <v>1783</v>
      </c>
    </row>
    <row r="3012" spans="1:124" x14ac:dyDescent="0.3">
      <c r="A3012" t="s">
        <v>417</v>
      </c>
      <c r="B3012">
        <v>49790</v>
      </c>
      <c r="C3012" s="95">
        <v>1421</v>
      </c>
      <c r="D3012" s="95">
        <v>5231805</v>
      </c>
      <c r="E3012" s="95">
        <v>1371</v>
      </c>
      <c r="F3012" s="95">
        <v>4239272</v>
      </c>
      <c r="G3012" s="95">
        <v>210</v>
      </c>
      <c r="H3012" s="95">
        <v>834568</v>
      </c>
      <c r="I3012" s="95">
        <v>193</v>
      </c>
      <c r="J3012" s="95">
        <v>528428</v>
      </c>
      <c r="K3012" s="95">
        <v>1400</v>
      </c>
      <c r="L3012" s="95">
        <v>5219413</v>
      </c>
      <c r="M3012" s="95">
        <v>1341</v>
      </c>
      <c r="N3012" s="95">
        <v>4275707</v>
      </c>
      <c r="O3012" s="95">
        <v>206</v>
      </c>
      <c r="P3012" s="95">
        <v>290769</v>
      </c>
      <c r="Q3012" s="95">
        <v>186</v>
      </c>
      <c r="R3012" s="95">
        <v>481859</v>
      </c>
      <c r="S3012" s="95">
        <v>1361</v>
      </c>
      <c r="T3012" s="95">
        <v>5139765</v>
      </c>
      <c r="U3012" s="95">
        <v>1300</v>
      </c>
      <c r="V3012" s="95">
        <v>4193185</v>
      </c>
      <c r="W3012" s="95">
        <v>193</v>
      </c>
      <c r="X3012" s="95">
        <v>425317</v>
      </c>
      <c r="Y3012" s="95">
        <v>171</v>
      </c>
      <c r="Z3012" s="95">
        <v>504888</v>
      </c>
      <c r="AA3012" s="95">
        <v>1326</v>
      </c>
      <c r="AB3012" s="95">
        <v>4028560</v>
      </c>
      <c r="AC3012" s="95">
        <v>1262</v>
      </c>
      <c r="AD3012" s="95">
        <v>4524598</v>
      </c>
      <c r="AE3012" s="95">
        <v>182</v>
      </c>
      <c r="AF3012" s="95">
        <v>513065</v>
      </c>
      <c r="AG3012" s="95">
        <v>165</v>
      </c>
      <c r="AH3012" s="95">
        <v>708277</v>
      </c>
      <c r="AI3012" s="95">
        <v>1331</v>
      </c>
      <c r="AJ3012" s="95">
        <v>4402633.7699999996</v>
      </c>
      <c r="AK3012" s="95">
        <v>1266</v>
      </c>
      <c r="AL3012" s="95">
        <v>4757406.5199999996</v>
      </c>
      <c r="AM3012" s="95">
        <v>182</v>
      </c>
      <c r="AN3012" s="95">
        <v>411871</v>
      </c>
      <c r="AO3012" s="95">
        <v>163</v>
      </c>
      <c r="AP3012" s="95">
        <v>555240</v>
      </c>
      <c r="AQ3012" s="72">
        <v>309.95</v>
      </c>
      <c r="AR3012" s="72">
        <v>254.03</v>
      </c>
      <c r="AS3012" s="72">
        <v>563.98</v>
      </c>
      <c r="AT3012" s="95">
        <v>6066373</v>
      </c>
      <c r="AU3012" s="95">
        <v>4767700</v>
      </c>
      <c r="AV3012" s="95">
        <v>1631</v>
      </c>
      <c r="AW3012" s="95">
        <v>1564</v>
      </c>
      <c r="AX3012" s="72">
        <v>285.92</v>
      </c>
      <c r="AY3012" s="72">
        <v>259.64</v>
      </c>
      <c r="AZ3012" s="72">
        <v>545.55999999999995</v>
      </c>
      <c r="BA3012" s="95">
        <v>5510182</v>
      </c>
      <c r="BB3012" s="95">
        <v>4757566</v>
      </c>
      <c r="BC3012" s="95">
        <v>1606</v>
      </c>
      <c r="BD3012" s="95">
        <v>1527</v>
      </c>
      <c r="BE3012" s="72">
        <v>298.43</v>
      </c>
      <c r="BF3012" s="72">
        <v>266.14999999999998</v>
      </c>
      <c r="BG3012" s="72">
        <v>564.58000000000004</v>
      </c>
      <c r="BH3012" s="95">
        <v>5565082</v>
      </c>
      <c r="BI3012" s="95">
        <v>4698073</v>
      </c>
      <c r="BJ3012" s="95">
        <v>1554</v>
      </c>
      <c r="BK3012" s="95">
        <v>1471</v>
      </c>
      <c r="BL3012" s="72">
        <v>250.97</v>
      </c>
      <c r="BM3012" s="72">
        <v>305.58999999999997</v>
      </c>
      <c r="BN3012" s="72">
        <v>556.55999999999995</v>
      </c>
      <c r="BO3012" s="95">
        <v>4541625</v>
      </c>
      <c r="BP3012" s="95">
        <v>5232875</v>
      </c>
      <c r="BQ3012" s="95">
        <v>1508</v>
      </c>
      <c r="BR3012" s="95">
        <v>1427</v>
      </c>
      <c r="BS3012" s="72">
        <v>265.17</v>
      </c>
      <c r="BT3012" s="72">
        <v>309.81</v>
      </c>
      <c r="BU3012" s="72">
        <v>574.98</v>
      </c>
      <c r="BV3012" s="95">
        <v>4814504.7699999996</v>
      </c>
      <c r="BW3012" s="95">
        <v>5312646.5199999996</v>
      </c>
      <c r="BX3012" s="95">
        <v>1513</v>
      </c>
      <c r="BY3012" s="95">
        <v>1429</v>
      </c>
      <c r="BZ3012" s="95">
        <v>1599</v>
      </c>
      <c r="CA3012" s="95">
        <v>1568</v>
      </c>
      <c r="CB3012" s="95">
        <v>1514</v>
      </c>
      <c r="CC3012" s="95">
        <v>1470</v>
      </c>
      <c r="CD3012" s="95">
        <v>1472</v>
      </c>
      <c r="CE3012" s="72">
        <v>650.75523149000003</v>
      </c>
      <c r="CF3012" s="72">
        <v>676.59346364999999</v>
      </c>
      <c r="CG3012" s="72">
        <v>712.40329333</v>
      </c>
      <c r="CH3012" s="72">
        <v>716.50152150999998</v>
      </c>
      <c r="CI3012" s="72">
        <v>731.52548966999996</v>
      </c>
      <c r="CJ3012" s="96">
        <v>0.86665457720000005</v>
      </c>
      <c r="CK3012" s="96">
        <v>0.80633353600000002</v>
      </c>
      <c r="CL3012" s="96">
        <v>0.79250054749999999</v>
      </c>
      <c r="CM3012" s="96">
        <v>0.77677434489999997</v>
      </c>
      <c r="CN3012" s="96">
        <v>0.78600131929999995</v>
      </c>
      <c r="CO3012" s="96">
        <v>1.0641438688</v>
      </c>
      <c r="CP3012" s="96">
        <v>0.75709017229999998</v>
      </c>
      <c r="CQ3012" s="96">
        <v>0.99584056389999998</v>
      </c>
      <c r="CR3012" s="96">
        <v>0.76025228499999997</v>
      </c>
      <c r="CS3012" s="95">
        <v>1466</v>
      </c>
      <c r="CT3012" s="95">
        <v>1440</v>
      </c>
      <c r="CU3012" s="95">
        <v>1415</v>
      </c>
      <c r="CV3012" s="95">
        <v>1384</v>
      </c>
      <c r="CW3012" s="95">
        <v>1392</v>
      </c>
      <c r="CX3012" s="96">
        <v>1.1025088620000001</v>
      </c>
      <c r="CY3012" s="96">
        <v>1.0747891810000001</v>
      </c>
      <c r="CZ3012" s="96">
        <v>1.0408039689999999</v>
      </c>
      <c r="DA3012" s="96">
        <v>1.045819405</v>
      </c>
      <c r="DB3012" s="96">
        <v>1.054671661</v>
      </c>
      <c r="DC3012">
        <v>2013</v>
      </c>
      <c r="DD3012" s="6">
        <v>1483.6</v>
      </c>
      <c r="DE3012" s="96">
        <v>3.8612765E-3</v>
      </c>
      <c r="DF3012" s="72">
        <v>581.61</v>
      </c>
      <c r="DG3012" s="96">
        <v>1</v>
      </c>
      <c r="DH3012" s="72">
        <v>581.61</v>
      </c>
      <c r="DI3012" s="72">
        <v>647.14220183999998</v>
      </c>
      <c r="DJ3012" s="96">
        <v>1</v>
      </c>
      <c r="DK3012" s="72">
        <v>581.61</v>
      </c>
      <c r="DL3012" s="96">
        <v>1</v>
      </c>
      <c r="DM3012" s="72">
        <v>581.61</v>
      </c>
      <c r="DN3012" s="96">
        <v>1</v>
      </c>
      <c r="DO3012" s="96">
        <v>9.7190000000000002E-3</v>
      </c>
      <c r="DP3012" s="72">
        <v>5.65</v>
      </c>
      <c r="DQ3012" s="72">
        <v>575.96</v>
      </c>
      <c r="DR3012" t="s">
        <v>417</v>
      </c>
      <c r="DT3012" t="s">
        <v>1783</v>
      </c>
    </row>
    <row r="3013" spans="1:124" x14ac:dyDescent="0.3">
      <c r="A3013" t="s">
        <v>1851</v>
      </c>
      <c r="B3013">
        <v>49791</v>
      </c>
      <c r="C3013" s="95">
        <v>27604</v>
      </c>
      <c r="D3013" s="95">
        <v>108331283</v>
      </c>
      <c r="E3013" s="95">
        <v>25802</v>
      </c>
      <c r="F3013" s="95">
        <v>76509554</v>
      </c>
      <c r="G3013" s="95">
        <v>7041</v>
      </c>
      <c r="H3013" s="95">
        <v>28009027</v>
      </c>
      <c r="I3013" s="95">
        <v>6119</v>
      </c>
      <c r="J3013" s="95">
        <v>18581310</v>
      </c>
      <c r="K3013" s="95">
        <v>26248</v>
      </c>
      <c r="L3013" s="95">
        <v>105040993</v>
      </c>
      <c r="M3013" s="95">
        <v>24298</v>
      </c>
      <c r="N3013" s="95">
        <v>75341925</v>
      </c>
      <c r="O3013" s="95">
        <v>7070</v>
      </c>
      <c r="P3013" s="95">
        <v>30712235</v>
      </c>
      <c r="Q3013" s="95">
        <v>6126</v>
      </c>
      <c r="R3013" s="95">
        <v>19397453</v>
      </c>
      <c r="S3013" s="95">
        <v>25856</v>
      </c>
      <c r="T3013" s="95">
        <v>111620719</v>
      </c>
      <c r="U3013" s="95">
        <v>23608</v>
      </c>
      <c r="V3013" s="95">
        <v>75249220</v>
      </c>
      <c r="W3013" s="95">
        <v>7194</v>
      </c>
      <c r="X3013" s="95">
        <v>30864977</v>
      </c>
      <c r="Y3013" s="95">
        <v>6224</v>
      </c>
      <c r="Z3013" s="95">
        <v>20715884</v>
      </c>
      <c r="AA3013" s="95">
        <v>26311</v>
      </c>
      <c r="AB3013" s="95">
        <v>110968528</v>
      </c>
      <c r="AC3013" s="95">
        <v>23686</v>
      </c>
      <c r="AD3013" s="95">
        <v>81461486</v>
      </c>
      <c r="AE3013" s="95">
        <v>7452</v>
      </c>
      <c r="AF3013" s="95">
        <v>34756717</v>
      </c>
      <c r="AG3013" s="95">
        <v>6443</v>
      </c>
      <c r="AH3013" s="95">
        <v>23635851</v>
      </c>
      <c r="AI3013" s="95">
        <v>27423</v>
      </c>
      <c r="AJ3013" s="95">
        <v>116695113.68000001</v>
      </c>
      <c r="AK3013" s="95">
        <v>24482</v>
      </c>
      <c r="AL3013" s="95">
        <v>89664136.319999993</v>
      </c>
      <c r="AM3013" s="95">
        <v>8022</v>
      </c>
      <c r="AN3013" s="95">
        <v>38403804</v>
      </c>
      <c r="AO3013" s="95">
        <v>7022</v>
      </c>
      <c r="AP3013" s="95">
        <v>26713073.670000002</v>
      </c>
      <c r="AQ3013" s="72">
        <v>327.95</v>
      </c>
      <c r="AR3013" s="72">
        <v>248.25</v>
      </c>
      <c r="AS3013" s="72">
        <v>576.20000000000005</v>
      </c>
      <c r="AT3013" s="95">
        <v>136340310</v>
      </c>
      <c r="AU3013" s="95">
        <v>95090864</v>
      </c>
      <c r="AV3013" s="95">
        <v>34645</v>
      </c>
      <c r="AW3013" s="95">
        <v>31921</v>
      </c>
      <c r="AX3013" s="72">
        <v>339.54</v>
      </c>
      <c r="AY3013" s="72">
        <v>259.5</v>
      </c>
      <c r="AZ3013" s="72">
        <v>599.04</v>
      </c>
      <c r="BA3013" s="95">
        <v>135753228</v>
      </c>
      <c r="BB3013" s="95">
        <v>94739378</v>
      </c>
      <c r="BC3013" s="95">
        <v>33318</v>
      </c>
      <c r="BD3013" s="95">
        <v>30424</v>
      </c>
      <c r="BE3013" s="72">
        <v>359.27</v>
      </c>
      <c r="BF3013" s="72">
        <v>268.07</v>
      </c>
      <c r="BG3013" s="72">
        <v>627.34</v>
      </c>
      <c r="BH3013" s="95">
        <v>142485696</v>
      </c>
      <c r="BI3013" s="95">
        <v>95965104</v>
      </c>
      <c r="BJ3013" s="95">
        <v>33050</v>
      </c>
      <c r="BK3013" s="95">
        <v>29832</v>
      </c>
      <c r="BL3013" s="72">
        <v>359.68</v>
      </c>
      <c r="BM3013" s="72">
        <v>290.69</v>
      </c>
      <c r="BN3013" s="72">
        <v>650.37</v>
      </c>
      <c r="BO3013" s="95">
        <v>145725245</v>
      </c>
      <c r="BP3013" s="95">
        <v>105097337</v>
      </c>
      <c r="BQ3013" s="95">
        <v>33763</v>
      </c>
      <c r="BR3013" s="95">
        <v>30129</v>
      </c>
      <c r="BS3013" s="72">
        <v>364.65</v>
      </c>
      <c r="BT3013" s="72">
        <v>307.83999999999997</v>
      </c>
      <c r="BU3013" s="72">
        <v>672.49</v>
      </c>
      <c r="BV3013" s="95">
        <v>155098917.68000001</v>
      </c>
      <c r="BW3013" s="95">
        <v>116377209.98999999</v>
      </c>
      <c r="BX3013" s="95">
        <v>35445</v>
      </c>
      <c r="BY3013" s="95">
        <v>31504</v>
      </c>
      <c r="BZ3013" s="95">
        <v>33347</v>
      </c>
      <c r="CA3013" s="95">
        <v>31923</v>
      </c>
      <c r="CB3013" s="95">
        <v>31499</v>
      </c>
      <c r="CC3013" s="95">
        <v>32038</v>
      </c>
      <c r="CD3013" s="95">
        <v>33517</v>
      </c>
      <c r="CE3013" s="72">
        <v>650.75523149000003</v>
      </c>
      <c r="CF3013" s="72">
        <v>676.59346364999999</v>
      </c>
      <c r="CG3013" s="72">
        <v>712.40329333</v>
      </c>
      <c r="CH3013" s="72">
        <v>716.50152150999998</v>
      </c>
      <c r="CI3013" s="72">
        <v>731.52548966999996</v>
      </c>
      <c r="CJ3013" s="96">
        <v>0.88543275889999995</v>
      </c>
      <c r="CK3013" s="96">
        <v>0.88537656980000001</v>
      </c>
      <c r="CL3013" s="96">
        <v>0.88059671520000005</v>
      </c>
      <c r="CM3013" s="96">
        <v>0.90770218970000005</v>
      </c>
      <c r="CN3013" s="96">
        <v>0.91929810990000005</v>
      </c>
      <c r="CO3013" s="96">
        <v>1.0333565362999999</v>
      </c>
      <c r="CP3013" s="96">
        <v>0.8667688617</v>
      </c>
      <c r="CQ3013" s="96">
        <v>0.99584056389999998</v>
      </c>
      <c r="CR3013" s="96">
        <v>0.87038906559999996</v>
      </c>
      <c r="CS3013" s="95">
        <v>23044</v>
      </c>
      <c r="CT3013" s="95">
        <v>21389</v>
      </c>
      <c r="CU3013" s="95">
        <v>20207</v>
      </c>
      <c r="CV3013" s="95">
        <v>19437</v>
      </c>
      <c r="CW3013" s="95">
        <v>19661</v>
      </c>
      <c r="CX3013" s="96">
        <v>1.049918833</v>
      </c>
      <c r="CY3013" s="96">
        <v>1.0385432290000001</v>
      </c>
      <c r="CZ3013" s="96">
        <v>1.017887156</v>
      </c>
      <c r="DA3013" s="96">
        <v>1.0246309570000001</v>
      </c>
      <c r="DB3013" s="96">
        <v>1.032827017</v>
      </c>
      <c r="DC3013">
        <v>2013</v>
      </c>
      <c r="DD3013" s="6">
        <v>30762</v>
      </c>
      <c r="DE3013" s="96">
        <v>9.5207967000000004E-3</v>
      </c>
      <c r="DF3013" s="72">
        <v>662.09</v>
      </c>
      <c r="DG3013" s="96">
        <v>1</v>
      </c>
      <c r="DH3013" s="72">
        <v>662.09</v>
      </c>
      <c r="DI3013" s="72">
        <v>675.90156122999997</v>
      </c>
      <c r="DJ3013" s="96">
        <v>1</v>
      </c>
      <c r="DK3013" s="72">
        <v>662.09</v>
      </c>
      <c r="DL3013" s="96">
        <v>1</v>
      </c>
      <c r="DM3013" s="72">
        <v>662.09</v>
      </c>
      <c r="DN3013" s="96">
        <v>1</v>
      </c>
      <c r="DO3013" s="96">
        <v>2.0582E-2</v>
      </c>
      <c r="DP3013" s="72">
        <v>13.63</v>
      </c>
      <c r="DQ3013" s="72">
        <v>648.46</v>
      </c>
      <c r="DR3013" t="s">
        <v>1851</v>
      </c>
      <c r="DT3013" t="s">
        <v>1783</v>
      </c>
    </row>
    <row r="3014" spans="1:124" x14ac:dyDescent="0.3">
      <c r="A3014" t="s">
        <v>1852</v>
      </c>
      <c r="B3014">
        <v>49800</v>
      </c>
      <c r="C3014" s="95">
        <v>5889</v>
      </c>
      <c r="D3014" s="95">
        <v>16748548</v>
      </c>
      <c r="E3014" s="95">
        <v>5648</v>
      </c>
      <c r="F3014" s="95">
        <v>14745255</v>
      </c>
      <c r="G3014" s="95">
        <v>928</v>
      </c>
      <c r="H3014" s="95">
        <v>2224284</v>
      </c>
      <c r="I3014" s="95">
        <v>791</v>
      </c>
      <c r="J3014" s="95">
        <v>2181568</v>
      </c>
      <c r="K3014" s="95">
        <v>5774</v>
      </c>
      <c r="L3014" s="95">
        <v>18866412</v>
      </c>
      <c r="M3014" s="95">
        <v>5503</v>
      </c>
      <c r="N3014" s="95">
        <v>15337684</v>
      </c>
      <c r="O3014" s="95">
        <v>861</v>
      </c>
      <c r="P3014" s="95">
        <v>1988878</v>
      </c>
      <c r="Q3014" s="95">
        <v>736</v>
      </c>
      <c r="R3014" s="95">
        <v>2284414</v>
      </c>
      <c r="S3014" s="95">
        <v>5691</v>
      </c>
      <c r="T3014" s="95">
        <v>18242311</v>
      </c>
      <c r="U3014" s="95">
        <v>5390</v>
      </c>
      <c r="V3014" s="95">
        <v>15427954</v>
      </c>
      <c r="W3014" s="95">
        <v>826</v>
      </c>
      <c r="X3014" s="95">
        <v>1961909</v>
      </c>
      <c r="Y3014" s="95">
        <v>703</v>
      </c>
      <c r="Z3014" s="95">
        <v>2170335</v>
      </c>
      <c r="AA3014" s="95">
        <v>5731</v>
      </c>
      <c r="AB3014" s="95">
        <v>18079052</v>
      </c>
      <c r="AC3014" s="95">
        <v>5416</v>
      </c>
      <c r="AD3014" s="95">
        <v>16474645</v>
      </c>
      <c r="AE3014" s="95">
        <v>843</v>
      </c>
      <c r="AF3014" s="95">
        <v>2430942</v>
      </c>
      <c r="AG3014" s="95">
        <v>700</v>
      </c>
      <c r="AH3014" s="95">
        <v>2168075</v>
      </c>
      <c r="AI3014" s="95">
        <v>5861</v>
      </c>
      <c r="AJ3014" s="95">
        <v>20095168.73</v>
      </c>
      <c r="AK3014" s="95">
        <v>5526</v>
      </c>
      <c r="AL3014" s="95">
        <v>19068468.98</v>
      </c>
      <c r="AM3014" s="95">
        <v>841</v>
      </c>
      <c r="AN3014" s="95">
        <v>2536338</v>
      </c>
      <c r="AO3014" s="95">
        <v>696</v>
      </c>
      <c r="AP3014" s="95">
        <v>2142336.0099999998</v>
      </c>
      <c r="AQ3014" s="72">
        <v>231.93</v>
      </c>
      <c r="AR3014" s="72">
        <v>219.07</v>
      </c>
      <c r="AS3014" s="72">
        <v>451</v>
      </c>
      <c r="AT3014" s="95">
        <v>18972832</v>
      </c>
      <c r="AU3014" s="95">
        <v>16926823</v>
      </c>
      <c r="AV3014" s="95">
        <v>6817</v>
      </c>
      <c r="AW3014" s="95">
        <v>6439</v>
      </c>
      <c r="AX3014" s="72">
        <v>261.94</v>
      </c>
      <c r="AY3014" s="72">
        <v>235.38</v>
      </c>
      <c r="AZ3014" s="72">
        <v>497.32</v>
      </c>
      <c r="BA3014" s="95">
        <v>20855290</v>
      </c>
      <c r="BB3014" s="95">
        <v>17622098</v>
      </c>
      <c r="BC3014" s="95">
        <v>6635</v>
      </c>
      <c r="BD3014" s="95">
        <v>6239</v>
      </c>
      <c r="BE3014" s="72">
        <v>258.35000000000002</v>
      </c>
      <c r="BF3014" s="72">
        <v>240.69</v>
      </c>
      <c r="BG3014" s="72">
        <v>499.04</v>
      </c>
      <c r="BH3014" s="95">
        <v>20204220</v>
      </c>
      <c r="BI3014" s="95">
        <v>17598289</v>
      </c>
      <c r="BJ3014" s="95">
        <v>6517</v>
      </c>
      <c r="BK3014" s="95">
        <v>6093</v>
      </c>
      <c r="BL3014" s="72">
        <v>259.99</v>
      </c>
      <c r="BM3014" s="72">
        <v>254.02</v>
      </c>
      <c r="BN3014" s="72">
        <v>514.01</v>
      </c>
      <c r="BO3014" s="95">
        <v>20509994</v>
      </c>
      <c r="BP3014" s="95">
        <v>18642720</v>
      </c>
      <c r="BQ3014" s="95">
        <v>6574</v>
      </c>
      <c r="BR3014" s="95">
        <v>6116</v>
      </c>
      <c r="BS3014" s="72">
        <v>281.39999999999998</v>
      </c>
      <c r="BT3014" s="72">
        <v>284.08</v>
      </c>
      <c r="BU3014" s="72">
        <v>565.48</v>
      </c>
      <c r="BV3014" s="95">
        <v>22631506.73</v>
      </c>
      <c r="BW3014" s="95">
        <v>21210804.989999998</v>
      </c>
      <c r="BX3014" s="95">
        <v>6702</v>
      </c>
      <c r="BY3014" s="95">
        <v>6222</v>
      </c>
      <c r="BZ3014" s="95">
        <v>6637</v>
      </c>
      <c r="CA3014" s="95">
        <v>6444</v>
      </c>
      <c r="CB3014" s="95">
        <v>6313</v>
      </c>
      <c r="CC3014" s="95">
        <v>6357</v>
      </c>
      <c r="CD3014" s="95">
        <v>6467</v>
      </c>
      <c r="CE3014" s="72">
        <v>650.75523149000003</v>
      </c>
      <c r="CF3014" s="72">
        <v>676.59346364999999</v>
      </c>
      <c r="CG3014" s="72">
        <v>712.40329333</v>
      </c>
      <c r="CH3014" s="72">
        <v>716.50152150999998</v>
      </c>
      <c r="CI3014" s="72">
        <v>731.52548966999996</v>
      </c>
      <c r="CJ3014" s="96">
        <v>0.69304091339999996</v>
      </c>
      <c r="CK3014" s="96">
        <v>0.7350351825</v>
      </c>
      <c r="CL3014" s="96">
        <v>0.7005020958</v>
      </c>
      <c r="CM3014" s="96">
        <v>0.7173885673</v>
      </c>
      <c r="CN3014" s="96">
        <v>0.77301475890000004</v>
      </c>
      <c r="CO3014" s="96">
        <v>0.9226354443</v>
      </c>
      <c r="CP3014" s="96">
        <v>0.7844878582</v>
      </c>
      <c r="CQ3014" s="96">
        <v>0.99584056389999998</v>
      </c>
      <c r="CR3014" s="96">
        <v>0.78776440179999996</v>
      </c>
      <c r="CS3014" s="95">
        <v>15127</v>
      </c>
      <c r="CT3014" s="95">
        <v>14801</v>
      </c>
      <c r="CU3014" s="95">
        <v>14658</v>
      </c>
      <c r="CV3014" s="95">
        <v>14647</v>
      </c>
      <c r="CW3014" s="95">
        <v>14724</v>
      </c>
      <c r="CX3014" s="96">
        <v>0.93711197800000001</v>
      </c>
      <c r="CY3014" s="96">
        <v>0.92536284000000002</v>
      </c>
      <c r="CZ3014" s="96">
        <v>0.92010689099999998</v>
      </c>
      <c r="DA3014" s="96">
        <v>0.91214634800000005</v>
      </c>
      <c r="DB3014" s="96">
        <v>0.917972487</v>
      </c>
      <c r="DC3014">
        <v>2013</v>
      </c>
      <c r="DD3014" s="6">
        <v>6221.8</v>
      </c>
      <c r="DE3014" s="96">
        <v>1.0567557E-2</v>
      </c>
      <c r="DF3014" s="72">
        <v>598.6</v>
      </c>
      <c r="DG3014" s="96">
        <v>1</v>
      </c>
      <c r="DH3014" s="72">
        <v>598.6</v>
      </c>
      <c r="DI3014" s="72">
        <v>615.98504152999999</v>
      </c>
      <c r="DJ3014" s="96">
        <v>1</v>
      </c>
      <c r="DK3014" s="72">
        <v>598.6</v>
      </c>
      <c r="DL3014" s="96">
        <v>1</v>
      </c>
      <c r="DM3014" s="72">
        <v>598.6</v>
      </c>
      <c r="DN3014" s="96">
        <v>1</v>
      </c>
      <c r="DO3014" s="96">
        <v>1.7498E-2</v>
      </c>
      <c r="DP3014" s="72">
        <v>10.47</v>
      </c>
      <c r="DQ3014" s="72">
        <v>588.13</v>
      </c>
      <c r="DR3014" t="s">
        <v>1852</v>
      </c>
      <c r="DT3014" t="s">
        <v>1783</v>
      </c>
    </row>
    <row r="3015" spans="1:124" x14ac:dyDescent="0.3">
      <c r="A3015" t="s">
        <v>1853</v>
      </c>
      <c r="B3015">
        <v>49801</v>
      </c>
      <c r="C3015" s="95">
        <v>18691</v>
      </c>
      <c r="D3015" s="95">
        <v>67976249</v>
      </c>
      <c r="E3015" s="95">
        <v>17795</v>
      </c>
      <c r="F3015" s="95">
        <v>49310670</v>
      </c>
      <c r="G3015" s="95">
        <v>4563</v>
      </c>
      <c r="H3015" s="95">
        <v>13386789</v>
      </c>
      <c r="I3015" s="95">
        <v>3984</v>
      </c>
      <c r="J3015" s="95">
        <v>11130518</v>
      </c>
      <c r="K3015" s="95">
        <v>17836</v>
      </c>
      <c r="L3015" s="95">
        <v>70595939</v>
      </c>
      <c r="M3015" s="95">
        <v>16815</v>
      </c>
      <c r="N3015" s="95">
        <v>50605278</v>
      </c>
      <c r="O3015" s="95">
        <v>4645</v>
      </c>
      <c r="P3015" s="95">
        <v>13918576</v>
      </c>
      <c r="Q3015" s="95">
        <v>4035</v>
      </c>
      <c r="R3015" s="95">
        <v>11676417</v>
      </c>
      <c r="S3015" s="95">
        <v>17560</v>
      </c>
      <c r="T3015" s="95">
        <v>69014040</v>
      </c>
      <c r="U3015" s="95">
        <v>16409</v>
      </c>
      <c r="V3015" s="95">
        <v>51236111</v>
      </c>
      <c r="W3015" s="95">
        <v>4703</v>
      </c>
      <c r="X3015" s="95">
        <v>14483018</v>
      </c>
      <c r="Y3015" s="95">
        <v>4068</v>
      </c>
      <c r="Z3015" s="95">
        <v>12403706</v>
      </c>
      <c r="AA3015" s="95">
        <v>17549</v>
      </c>
      <c r="AB3015" s="95">
        <v>67163309</v>
      </c>
      <c r="AC3015" s="95">
        <v>16312</v>
      </c>
      <c r="AD3015" s="95">
        <v>53986502</v>
      </c>
      <c r="AE3015" s="95">
        <v>4825</v>
      </c>
      <c r="AF3015" s="95">
        <v>14232680</v>
      </c>
      <c r="AG3015" s="95">
        <v>4182</v>
      </c>
      <c r="AH3015" s="95">
        <v>13016486</v>
      </c>
      <c r="AI3015" s="95">
        <v>17733</v>
      </c>
      <c r="AJ3015" s="95">
        <v>69214715.489999995</v>
      </c>
      <c r="AK3015" s="95">
        <v>16423</v>
      </c>
      <c r="AL3015" s="95">
        <v>57623691.399999999</v>
      </c>
      <c r="AM3015" s="95">
        <v>5114</v>
      </c>
      <c r="AN3015" s="95">
        <v>17462527</v>
      </c>
      <c r="AO3015" s="95">
        <v>4457</v>
      </c>
      <c r="AP3015" s="95">
        <v>15454970.09</v>
      </c>
      <c r="AQ3015" s="72">
        <v>291.57</v>
      </c>
      <c r="AR3015" s="72">
        <v>231.27</v>
      </c>
      <c r="AS3015" s="72">
        <v>522.84</v>
      </c>
      <c r="AT3015" s="95">
        <v>81363038</v>
      </c>
      <c r="AU3015" s="95">
        <v>60441188</v>
      </c>
      <c r="AV3015" s="95">
        <v>23254</v>
      </c>
      <c r="AW3015" s="95">
        <v>21779</v>
      </c>
      <c r="AX3015" s="72">
        <v>313.27999999999997</v>
      </c>
      <c r="AY3015" s="72">
        <v>248.93</v>
      </c>
      <c r="AZ3015" s="72">
        <v>562.21</v>
      </c>
      <c r="BA3015" s="95">
        <v>84514515</v>
      </c>
      <c r="BB3015" s="95">
        <v>62281695</v>
      </c>
      <c r="BC3015" s="95">
        <v>22481</v>
      </c>
      <c r="BD3015" s="95">
        <v>20850</v>
      </c>
      <c r="BE3015" s="72">
        <v>312.54000000000002</v>
      </c>
      <c r="BF3015" s="72">
        <v>258.99</v>
      </c>
      <c r="BG3015" s="72">
        <v>571.53</v>
      </c>
      <c r="BH3015" s="95">
        <v>83497058</v>
      </c>
      <c r="BI3015" s="95">
        <v>63639817</v>
      </c>
      <c r="BJ3015" s="95">
        <v>22263</v>
      </c>
      <c r="BK3015" s="95">
        <v>20477</v>
      </c>
      <c r="BL3015" s="72">
        <v>303.16000000000003</v>
      </c>
      <c r="BM3015" s="72">
        <v>272.45</v>
      </c>
      <c r="BN3015" s="72">
        <v>575.61</v>
      </c>
      <c r="BO3015" s="95">
        <v>81395989</v>
      </c>
      <c r="BP3015" s="95">
        <v>67002988</v>
      </c>
      <c r="BQ3015" s="95">
        <v>22374</v>
      </c>
      <c r="BR3015" s="95">
        <v>20494</v>
      </c>
      <c r="BS3015" s="72">
        <v>316.14999999999998</v>
      </c>
      <c r="BT3015" s="72">
        <v>291.66000000000003</v>
      </c>
      <c r="BU3015" s="72">
        <v>607.80999999999995</v>
      </c>
      <c r="BV3015" s="95">
        <v>86677242.489999995</v>
      </c>
      <c r="BW3015" s="95">
        <v>73078661.489999995</v>
      </c>
      <c r="BX3015" s="95">
        <v>22847</v>
      </c>
      <c r="BY3015" s="95">
        <v>20880</v>
      </c>
      <c r="BZ3015" s="95">
        <v>22551</v>
      </c>
      <c r="CA3015" s="95">
        <v>21695</v>
      </c>
      <c r="CB3015" s="95">
        <v>21402</v>
      </c>
      <c r="CC3015" s="95">
        <v>21482</v>
      </c>
      <c r="CD3015" s="95">
        <v>21885</v>
      </c>
      <c r="CE3015" s="72">
        <v>650.75523149000003</v>
      </c>
      <c r="CF3015" s="72">
        <v>676.59346364999999</v>
      </c>
      <c r="CG3015" s="72">
        <v>712.40329333</v>
      </c>
      <c r="CH3015" s="72">
        <v>716.50152150999998</v>
      </c>
      <c r="CI3015" s="72">
        <v>731.52548966999996</v>
      </c>
      <c r="CJ3015" s="96">
        <v>0.8034357231</v>
      </c>
      <c r="CK3015" s="96">
        <v>0.83094210960000003</v>
      </c>
      <c r="CL3015" s="96">
        <v>0.80225625759999997</v>
      </c>
      <c r="CM3015" s="96">
        <v>0.80336186700000001</v>
      </c>
      <c r="CN3015" s="96">
        <v>0.83088013829999996</v>
      </c>
      <c r="CO3015" s="96">
        <v>1.0021905761000001</v>
      </c>
      <c r="CP3015" s="96">
        <v>0.81239560470000005</v>
      </c>
      <c r="CQ3015" s="96">
        <v>0.99584056389999998</v>
      </c>
      <c r="CR3015" s="96">
        <v>0.81578870969999995</v>
      </c>
      <c r="CS3015" s="95">
        <v>14901</v>
      </c>
      <c r="CT3015" s="95">
        <v>14245</v>
      </c>
      <c r="CU3015" s="95">
        <v>13628</v>
      </c>
      <c r="CV3015" s="95">
        <v>13324</v>
      </c>
      <c r="CW3015" s="95">
        <v>13311</v>
      </c>
      <c r="CX3015" s="96">
        <v>1.0018764419999999</v>
      </c>
      <c r="CY3015" s="96">
        <v>1.0121606780000001</v>
      </c>
      <c r="CZ3015" s="96">
        <v>1.011672978</v>
      </c>
      <c r="DA3015" s="96">
        <v>0.98782398800000004</v>
      </c>
      <c r="DB3015" s="96">
        <v>0.99654494900000001</v>
      </c>
      <c r="DC3015">
        <v>2013</v>
      </c>
      <c r="DD3015" s="6">
        <v>20896</v>
      </c>
      <c r="DE3015" s="96">
        <v>1.1478334499999999E-2</v>
      </c>
      <c r="DF3015" s="72">
        <v>619.33000000000004</v>
      </c>
      <c r="DG3015" s="96">
        <v>1</v>
      </c>
      <c r="DH3015" s="72">
        <v>619.33000000000004</v>
      </c>
      <c r="DI3015" s="72">
        <v>615.98504152999999</v>
      </c>
      <c r="DJ3015" s="96">
        <v>1</v>
      </c>
      <c r="DK3015" s="72">
        <v>619.33000000000004</v>
      </c>
      <c r="DL3015" s="96">
        <v>1</v>
      </c>
      <c r="DM3015" s="72">
        <v>619.33000000000004</v>
      </c>
      <c r="DN3015" s="96">
        <v>1</v>
      </c>
      <c r="DO3015" s="96">
        <v>1.8002000000000001E-2</v>
      </c>
      <c r="DP3015" s="72">
        <v>11.15</v>
      </c>
      <c r="DQ3015" s="72">
        <v>608.17999999999995</v>
      </c>
      <c r="DR3015" t="s">
        <v>1853</v>
      </c>
      <c r="DT3015" t="s">
        <v>1783</v>
      </c>
    </row>
    <row r="3016" spans="1:124" x14ac:dyDescent="0.3">
      <c r="A3016" t="s">
        <v>1854</v>
      </c>
      <c r="B3016">
        <v>49810</v>
      </c>
      <c r="C3016" s="95">
        <v>1959</v>
      </c>
      <c r="D3016" s="95">
        <v>6256760</v>
      </c>
      <c r="E3016" s="95">
        <v>1885</v>
      </c>
      <c r="F3016" s="95">
        <v>5424738</v>
      </c>
      <c r="G3016" s="95">
        <v>391</v>
      </c>
      <c r="H3016" s="95">
        <v>858063</v>
      </c>
      <c r="I3016" s="95">
        <v>345</v>
      </c>
      <c r="J3016" s="95">
        <v>832916</v>
      </c>
      <c r="K3016" s="95">
        <v>1889</v>
      </c>
      <c r="L3016" s="95">
        <v>6018400</v>
      </c>
      <c r="M3016" s="95">
        <v>1814</v>
      </c>
      <c r="N3016" s="95">
        <v>4710355</v>
      </c>
      <c r="O3016" s="95">
        <v>389</v>
      </c>
      <c r="P3016" s="95">
        <v>948928</v>
      </c>
      <c r="Q3016" s="95">
        <v>339</v>
      </c>
      <c r="R3016" s="95">
        <v>832404</v>
      </c>
      <c r="S3016" s="95">
        <v>1829</v>
      </c>
      <c r="T3016" s="95">
        <v>5443397</v>
      </c>
      <c r="U3016" s="95">
        <v>1742</v>
      </c>
      <c r="V3016" s="95">
        <v>4667026</v>
      </c>
      <c r="W3016" s="95">
        <v>387</v>
      </c>
      <c r="X3016" s="95">
        <v>728036</v>
      </c>
      <c r="Y3016" s="95">
        <v>330</v>
      </c>
      <c r="Z3016" s="95">
        <v>820595</v>
      </c>
      <c r="AA3016" s="95">
        <v>1805</v>
      </c>
      <c r="AB3016" s="95">
        <v>5880294</v>
      </c>
      <c r="AC3016" s="95">
        <v>1714</v>
      </c>
      <c r="AD3016" s="95">
        <v>5110178</v>
      </c>
      <c r="AE3016" s="95">
        <v>379</v>
      </c>
      <c r="AF3016" s="95">
        <v>1170713</v>
      </c>
      <c r="AG3016" s="95">
        <v>328</v>
      </c>
      <c r="AH3016" s="95">
        <v>1098198</v>
      </c>
      <c r="AI3016" s="95">
        <v>1866</v>
      </c>
      <c r="AJ3016" s="95">
        <v>5966273</v>
      </c>
      <c r="AK3016" s="95">
        <v>1761</v>
      </c>
      <c r="AL3016" s="95">
        <v>5444777.1299999999</v>
      </c>
      <c r="AM3016" s="95">
        <v>390</v>
      </c>
      <c r="AN3016" s="95">
        <v>887510</v>
      </c>
      <c r="AO3016" s="95">
        <v>345</v>
      </c>
      <c r="AP3016" s="95">
        <v>938455</v>
      </c>
      <c r="AQ3016" s="72">
        <v>252.3</v>
      </c>
      <c r="AR3016" s="72">
        <v>233.84</v>
      </c>
      <c r="AS3016" s="72">
        <v>486.14</v>
      </c>
      <c r="AT3016" s="95">
        <v>7114823</v>
      </c>
      <c r="AU3016" s="95">
        <v>6257654</v>
      </c>
      <c r="AV3016" s="95">
        <v>2350</v>
      </c>
      <c r="AW3016" s="95">
        <v>2230</v>
      </c>
      <c r="AX3016" s="72">
        <v>254.88</v>
      </c>
      <c r="AY3016" s="72">
        <v>214.54</v>
      </c>
      <c r="AZ3016" s="72">
        <v>469.42</v>
      </c>
      <c r="BA3016" s="95">
        <v>6967328</v>
      </c>
      <c r="BB3016" s="95">
        <v>5542759</v>
      </c>
      <c r="BC3016" s="95">
        <v>2278</v>
      </c>
      <c r="BD3016" s="95">
        <v>2153</v>
      </c>
      <c r="BE3016" s="72">
        <v>232.08</v>
      </c>
      <c r="BF3016" s="72">
        <v>220.71</v>
      </c>
      <c r="BG3016" s="72">
        <v>452.79</v>
      </c>
      <c r="BH3016" s="95">
        <v>6171433</v>
      </c>
      <c r="BI3016" s="95">
        <v>5487621</v>
      </c>
      <c r="BJ3016" s="95">
        <v>2216</v>
      </c>
      <c r="BK3016" s="95">
        <v>2072</v>
      </c>
      <c r="BL3016" s="72">
        <v>269.04000000000002</v>
      </c>
      <c r="BM3016" s="72">
        <v>253.36</v>
      </c>
      <c r="BN3016" s="72">
        <v>522.4</v>
      </c>
      <c r="BO3016" s="95">
        <v>7051007</v>
      </c>
      <c r="BP3016" s="95">
        <v>6208376</v>
      </c>
      <c r="BQ3016" s="95">
        <v>2184</v>
      </c>
      <c r="BR3016" s="95">
        <v>2042</v>
      </c>
      <c r="BS3016" s="72">
        <v>253.17</v>
      </c>
      <c r="BT3016" s="72">
        <v>252.58</v>
      </c>
      <c r="BU3016" s="72">
        <v>505.75</v>
      </c>
      <c r="BV3016" s="95">
        <v>6853783</v>
      </c>
      <c r="BW3016" s="95">
        <v>6383232.1299999999</v>
      </c>
      <c r="BX3016" s="95">
        <v>2256</v>
      </c>
      <c r="BY3016" s="95">
        <v>2106</v>
      </c>
      <c r="BZ3016" s="95">
        <v>2293</v>
      </c>
      <c r="CA3016" s="95">
        <v>2218</v>
      </c>
      <c r="CB3016" s="95">
        <v>2147</v>
      </c>
      <c r="CC3016" s="95">
        <v>2117</v>
      </c>
      <c r="CD3016" s="95">
        <v>2183</v>
      </c>
      <c r="CE3016" s="72">
        <v>650.75523149000003</v>
      </c>
      <c r="CF3016" s="72">
        <v>676.59346364999999</v>
      </c>
      <c r="CG3016" s="72">
        <v>712.40329333</v>
      </c>
      <c r="CH3016" s="72">
        <v>716.50152150999998</v>
      </c>
      <c r="CI3016" s="72">
        <v>731.52548966999996</v>
      </c>
      <c r="CJ3016" s="96">
        <v>0.74703971089999999</v>
      </c>
      <c r="CK3016" s="96">
        <v>0.69379919440000004</v>
      </c>
      <c r="CL3016" s="96">
        <v>0.63558100340000001</v>
      </c>
      <c r="CM3016" s="96">
        <v>0.72909824239999999</v>
      </c>
      <c r="CN3016" s="96">
        <v>0.69136346869999998</v>
      </c>
      <c r="CO3016" s="96">
        <v>0.87541498100000004</v>
      </c>
      <c r="CP3016" s="96">
        <v>0.79890833390000004</v>
      </c>
      <c r="CQ3016" s="96">
        <v>0.99584056389999998</v>
      </c>
      <c r="CR3016" s="96">
        <v>0.80224510709999997</v>
      </c>
      <c r="CS3016" s="95">
        <v>3648</v>
      </c>
      <c r="CT3016" s="95">
        <v>3585</v>
      </c>
      <c r="CU3016" s="95">
        <v>3512</v>
      </c>
      <c r="CV3016" s="95">
        <v>3466</v>
      </c>
      <c r="CW3016" s="95">
        <v>3618</v>
      </c>
      <c r="CX3016" s="96">
        <v>0.89080799899999996</v>
      </c>
      <c r="CY3016" s="96">
        <v>0.87679993700000003</v>
      </c>
      <c r="CZ3016" s="96">
        <v>0.87308624499999998</v>
      </c>
      <c r="DA3016" s="96">
        <v>0.86579852099999999</v>
      </c>
      <c r="DB3016" s="96">
        <v>0.86999496300000001</v>
      </c>
      <c r="DC3016">
        <v>2013</v>
      </c>
      <c r="DD3016" s="6">
        <v>2120.6</v>
      </c>
      <c r="DE3016" s="96">
        <v>1.0853818100000001E-2</v>
      </c>
      <c r="DF3016" s="72">
        <v>609.42999999999995</v>
      </c>
      <c r="DG3016" s="96">
        <v>1</v>
      </c>
      <c r="DH3016" s="72">
        <v>609.42999999999995</v>
      </c>
      <c r="DI3016" s="72">
        <v>647.14220183999998</v>
      </c>
      <c r="DJ3016" s="96">
        <v>1</v>
      </c>
      <c r="DK3016" s="72">
        <v>609.42999999999995</v>
      </c>
      <c r="DL3016" s="96">
        <v>1</v>
      </c>
      <c r="DM3016" s="72">
        <v>609.42999999999995</v>
      </c>
      <c r="DN3016" s="96">
        <v>0.77899315140000003</v>
      </c>
      <c r="DO3016" s="96">
        <v>3.0809E-2</v>
      </c>
      <c r="DP3016" s="72">
        <v>14.63</v>
      </c>
      <c r="DQ3016" s="72">
        <v>594.79999999999995</v>
      </c>
      <c r="DR3016" t="s">
        <v>1854</v>
      </c>
      <c r="DT3016" t="s">
        <v>1783</v>
      </c>
    </row>
    <row r="3017" spans="1:124" x14ac:dyDescent="0.3">
      <c r="A3017" t="s">
        <v>1134</v>
      </c>
      <c r="B3017">
        <v>49820</v>
      </c>
      <c r="C3017" s="95">
        <v>8098</v>
      </c>
      <c r="D3017" s="95">
        <v>25807233</v>
      </c>
      <c r="E3017" s="95">
        <v>7723</v>
      </c>
      <c r="F3017" s="95">
        <v>19362307</v>
      </c>
      <c r="G3017" s="95">
        <v>1312</v>
      </c>
      <c r="H3017" s="95">
        <v>4170469</v>
      </c>
      <c r="I3017" s="95">
        <v>1142</v>
      </c>
      <c r="J3017" s="95">
        <v>3168943</v>
      </c>
      <c r="K3017" s="95">
        <v>7743</v>
      </c>
      <c r="L3017" s="95">
        <v>27133028</v>
      </c>
      <c r="M3017" s="95">
        <v>7338</v>
      </c>
      <c r="N3017" s="95">
        <v>19767234</v>
      </c>
      <c r="O3017" s="95">
        <v>1286</v>
      </c>
      <c r="P3017" s="95">
        <v>3924199</v>
      </c>
      <c r="Q3017" s="95">
        <v>1118</v>
      </c>
      <c r="R3017" s="95">
        <v>3267402</v>
      </c>
      <c r="S3017" s="95">
        <v>7512</v>
      </c>
      <c r="T3017" s="95">
        <v>25935458</v>
      </c>
      <c r="U3017" s="95">
        <v>7071</v>
      </c>
      <c r="V3017" s="95">
        <v>19878955</v>
      </c>
      <c r="W3017" s="95">
        <v>1231</v>
      </c>
      <c r="X3017" s="95">
        <v>3079726</v>
      </c>
      <c r="Y3017" s="95">
        <v>1066</v>
      </c>
      <c r="Z3017" s="95">
        <v>3224438</v>
      </c>
      <c r="AA3017" s="95">
        <v>7431</v>
      </c>
      <c r="AB3017" s="95">
        <v>27644950</v>
      </c>
      <c r="AC3017" s="95">
        <v>6968</v>
      </c>
      <c r="AD3017" s="95">
        <v>20423786</v>
      </c>
      <c r="AE3017" s="95">
        <v>1221</v>
      </c>
      <c r="AF3017" s="95">
        <v>3754225</v>
      </c>
      <c r="AG3017" s="95">
        <v>1042</v>
      </c>
      <c r="AH3017" s="95">
        <v>3333058</v>
      </c>
      <c r="AI3017" s="95">
        <v>7500</v>
      </c>
      <c r="AJ3017" s="95">
        <v>24599554</v>
      </c>
      <c r="AK3017" s="95">
        <v>6995</v>
      </c>
      <c r="AL3017" s="95">
        <v>21826201.129999999</v>
      </c>
      <c r="AM3017" s="95">
        <v>1236</v>
      </c>
      <c r="AN3017" s="95">
        <v>3281165</v>
      </c>
      <c r="AO3017" s="95">
        <v>1053</v>
      </c>
      <c r="AP3017" s="95">
        <v>3696392</v>
      </c>
      <c r="AQ3017" s="72">
        <v>265.48</v>
      </c>
      <c r="AR3017" s="72">
        <v>211.8</v>
      </c>
      <c r="AS3017" s="72">
        <v>477.28</v>
      </c>
      <c r="AT3017" s="95">
        <v>29977702</v>
      </c>
      <c r="AU3017" s="95">
        <v>22531250</v>
      </c>
      <c r="AV3017" s="95">
        <v>9410</v>
      </c>
      <c r="AW3017" s="95">
        <v>8865</v>
      </c>
      <c r="AX3017" s="72">
        <v>286.64</v>
      </c>
      <c r="AY3017" s="72">
        <v>227</v>
      </c>
      <c r="AZ3017" s="72">
        <v>513.64</v>
      </c>
      <c r="BA3017" s="95">
        <v>31057227</v>
      </c>
      <c r="BB3017" s="95">
        <v>23034636</v>
      </c>
      <c r="BC3017" s="95">
        <v>9029</v>
      </c>
      <c r="BD3017" s="95">
        <v>8456</v>
      </c>
      <c r="BE3017" s="72">
        <v>276.56</v>
      </c>
      <c r="BF3017" s="72">
        <v>236.61</v>
      </c>
      <c r="BG3017" s="72">
        <v>513.16999999999996</v>
      </c>
      <c r="BH3017" s="95">
        <v>29015184</v>
      </c>
      <c r="BI3017" s="95">
        <v>23103393</v>
      </c>
      <c r="BJ3017" s="95">
        <v>8743</v>
      </c>
      <c r="BK3017" s="95">
        <v>8137</v>
      </c>
      <c r="BL3017" s="72">
        <v>302.43</v>
      </c>
      <c r="BM3017" s="72">
        <v>247.16</v>
      </c>
      <c r="BN3017" s="72">
        <v>549.59</v>
      </c>
      <c r="BO3017" s="95">
        <v>31399175</v>
      </c>
      <c r="BP3017" s="95">
        <v>23756844</v>
      </c>
      <c r="BQ3017" s="95">
        <v>8652</v>
      </c>
      <c r="BR3017" s="95">
        <v>8010</v>
      </c>
      <c r="BS3017" s="72">
        <v>265.95999999999998</v>
      </c>
      <c r="BT3017" s="72">
        <v>264.27</v>
      </c>
      <c r="BU3017" s="72">
        <v>530.23</v>
      </c>
      <c r="BV3017" s="95">
        <v>27880719</v>
      </c>
      <c r="BW3017" s="95">
        <v>25522593.129999999</v>
      </c>
      <c r="BX3017" s="95">
        <v>8736</v>
      </c>
      <c r="BY3017" s="95">
        <v>8048</v>
      </c>
      <c r="BZ3017" s="95">
        <v>9150</v>
      </c>
      <c r="CA3017" s="95">
        <v>8753</v>
      </c>
      <c r="CB3017" s="95">
        <v>8451</v>
      </c>
      <c r="CC3017" s="95">
        <v>8347</v>
      </c>
      <c r="CD3017" s="95">
        <v>8399</v>
      </c>
      <c r="CE3017" s="72">
        <v>650.75523149000003</v>
      </c>
      <c r="CF3017" s="72">
        <v>676.59346364999999</v>
      </c>
      <c r="CG3017" s="72">
        <v>712.40329333</v>
      </c>
      <c r="CH3017" s="72">
        <v>716.50152150999998</v>
      </c>
      <c r="CI3017" s="72">
        <v>731.52548966999996</v>
      </c>
      <c r="CJ3017" s="96">
        <v>0.73342476079999996</v>
      </c>
      <c r="CK3017" s="96">
        <v>0.75915601850000003</v>
      </c>
      <c r="CL3017" s="96">
        <v>0.72033636680000002</v>
      </c>
      <c r="CM3017" s="96">
        <v>0.7670465219</v>
      </c>
      <c r="CN3017" s="96">
        <v>0.72482778449999996</v>
      </c>
      <c r="CO3017" s="96">
        <v>0.94798372239999995</v>
      </c>
      <c r="CP3017" s="96">
        <v>0.78161499300000004</v>
      </c>
      <c r="CQ3017" s="96">
        <v>0.99584056389999998</v>
      </c>
      <c r="CR3017" s="96">
        <v>0.78487953759999995</v>
      </c>
      <c r="CS3017" s="95">
        <v>10393</v>
      </c>
      <c r="CT3017" s="95">
        <v>10167</v>
      </c>
      <c r="CU3017" s="95">
        <v>10019</v>
      </c>
      <c r="CV3017" s="95">
        <v>10012</v>
      </c>
      <c r="CW3017" s="95">
        <v>10134</v>
      </c>
      <c r="CX3017" s="96">
        <v>0.94794697000000006</v>
      </c>
      <c r="CY3017" s="96">
        <v>0.95657535299999996</v>
      </c>
      <c r="CZ3017" s="96">
        <v>0.93447147699999999</v>
      </c>
      <c r="DA3017" s="96">
        <v>0.94782509599999998</v>
      </c>
      <c r="DB3017" s="96">
        <v>0.95291743200000001</v>
      </c>
      <c r="DC3017">
        <v>2013</v>
      </c>
      <c r="DD3017" s="6">
        <v>8303.2000000000007</v>
      </c>
      <c r="DE3017" s="96">
        <v>7.7014995999999999E-3</v>
      </c>
      <c r="DF3017" s="72">
        <v>598.14</v>
      </c>
      <c r="DG3017" s="96">
        <v>1</v>
      </c>
      <c r="DH3017" s="72">
        <v>598.14</v>
      </c>
      <c r="DI3017" s="72">
        <v>585.78859437999995</v>
      </c>
      <c r="DJ3017" s="96">
        <v>1</v>
      </c>
      <c r="DK3017" s="72">
        <v>598.14</v>
      </c>
      <c r="DL3017" s="96">
        <v>1</v>
      </c>
      <c r="DM3017" s="72">
        <v>598.14</v>
      </c>
      <c r="DN3017" s="96">
        <v>0.94921689610000004</v>
      </c>
      <c r="DO3017" s="96">
        <v>2.5284000000000001E-2</v>
      </c>
      <c r="DP3017" s="72">
        <v>14.36</v>
      </c>
      <c r="DQ3017" s="72">
        <v>583.78</v>
      </c>
      <c r="DR3017" t="s">
        <v>1134</v>
      </c>
      <c r="DT3017" t="s">
        <v>1783</v>
      </c>
    </row>
    <row r="3018" spans="1:124" x14ac:dyDescent="0.3">
      <c r="A3018" t="s">
        <v>57</v>
      </c>
      <c r="B3018">
        <v>49830</v>
      </c>
      <c r="C3018" s="95">
        <v>3323</v>
      </c>
      <c r="D3018" s="95">
        <v>13020500</v>
      </c>
      <c r="E3018" s="95">
        <v>3308</v>
      </c>
      <c r="F3018" s="95">
        <v>12271676</v>
      </c>
      <c r="G3018" s="95">
        <v>2186</v>
      </c>
      <c r="H3018" s="95">
        <v>4617915</v>
      </c>
      <c r="I3018" s="95">
        <v>2025</v>
      </c>
      <c r="J3018" s="95">
        <v>5422871</v>
      </c>
      <c r="K3018" s="95">
        <v>3343</v>
      </c>
      <c r="L3018" s="95">
        <v>12619583</v>
      </c>
      <c r="M3018" s="95">
        <v>3317</v>
      </c>
      <c r="N3018" s="95">
        <v>12714298</v>
      </c>
      <c r="O3018" s="95">
        <v>2176</v>
      </c>
      <c r="P3018" s="95">
        <v>4325798</v>
      </c>
      <c r="Q3018" s="95">
        <v>2015</v>
      </c>
      <c r="R3018" s="95">
        <v>5072841</v>
      </c>
      <c r="S3018" s="95">
        <v>3359</v>
      </c>
      <c r="T3018" s="95">
        <v>14745993</v>
      </c>
      <c r="U3018" s="95">
        <v>3318</v>
      </c>
      <c r="V3018" s="95">
        <v>13342333</v>
      </c>
      <c r="W3018" s="95">
        <v>2145</v>
      </c>
      <c r="X3018" s="95">
        <v>4243156</v>
      </c>
      <c r="Y3018" s="95">
        <v>1971</v>
      </c>
      <c r="Z3018" s="95">
        <v>5214298</v>
      </c>
      <c r="AA3018" s="95">
        <v>3349</v>
      </c>
      <c r="AB3018" s="95">
        <v>13453759</v>
      </c>
      <c r="AC3018" s="95">
        <v>3296</v>
      </c>
      <c r="AD3018" s="95">
        <v>13236491</v>
      </c>
      <c r="AE3018" s="95">
        <v>2069</v>
      </c>
      <c r="AF3018" s="95">
        <v>4828088</v>
      </c>
      <c r="AG3018" s="95">
        <v>1896</v>
      </c>
      <c r="AH3018" s="95">
        <v>5984781</v>
      </c>
      <c r="AI3018" s="95">
        <v>3326</v>
      </c>
      <c r="AJ3018" s="95">
        <v>12817272.880000001</v>
      </c>
      <c r="AK3018" s="95">
        <v>3270</v>
      </c>
      <c r="AL3018" s="95">
        <v>14227637.949999999</v>
      </c>
      <c r="AM3018" s="95">
        <v>2048</v>
      </c>
      <c r="AN3018" s="95">
        <v>4528845.7</v>
      </c>
      <c r="AO3018" s="95">
        <v>1872</v>
      </c>
      <c r="AP3018" s="95">
        <v>5824680.8200000003</v>
      </c>
      <c r="AQ3018" s="72">
        <v>266.81</v>
      </c>
      <c r="AR3018" s="72">
        <v>276.49</v>
      </c>
      <c r="AS3018" s="72">
        <v>543.29999999999995</v>
      </c>
      <c r="AT3018" s="95">
        <v>17638415</v>
      </c>
      <c r="AU3018" s="95">
        <v>17694547</v>
      </c>
      <c r="AV3018" s="95">
        <v>5509</v>
      </c>
      <c r="AW3018" s="95">
        <v>5333</v>
      </c>
      <c r="AX3018" s="72">
        <v>255.86</v>
      </c>
      <c r="AY3018" s="72">
        <v>277.99</v>
      </c>
      <c r="AZ3018" s="72">
        <v>533.85</v>
      </c>
      <c r="BA3018" s="95">
        <v>16945381</v>
      </c>
      <c r="BB3018" s="95">
        <v>17787139</v>
      </c>
      <c r="BC3018" s="95">
        <v>5519</v>
      </c>
      <c r="BD3018" s="95">
        <v>5332</v>
      </c>
      <c r="BE3018" s="72">
        <v>287.51</v>
      </c>
      <c r="BF3018" s="72">
        <v>292.38</v>
      </c>
      <c r="BG3018" s="72">
        <v>579.89</v>
      </c>
      <c r="BH3018" s="95">
        <v>18989149</v>
      </c>
      <c r="BI3018" s="95">
        <v>18556631</v>
      </c>
      <c r="BJ3018" s="95">
        <v>5504</v>
      </c>
      <c r="BK3018" s="95">
        <v>5289</v>
      </c>
      <c r="BL3018" s="72">
        <v>281.19</v>
      </c>
      <c r="BM3018" s="72">
        <v>308.51</v>
      </c>
      <c r="BN3018" s="72">
        <v>589.70000000000005</v>
      </c>
      <c r="BO3018" s="95">
        <v>18281847</v>
      </c>
      <c r="BP3018" s="95">
        <v>19221272</v>
      </c>
      <c r="BQ3018" s="95">
        <v>5418</v>
      </c>
      <c r="BR3018" s="95">
        <v>5192</v>
      </c>
      <c r="BS3018" s="72">
        <v>268.98</v>
      </c>
      <c r="BT3018" s="72">
        <v>324.98</v>
      </c>
      <c r="BU3018" s="72">
        <v>593.96</v>
      </c>
      <c r="BV3018" s="95">
        <v>17346118.579999998</v>
      </c>
      <c r="BW3018" s="95">
        <v>20052318.77</v>
      </c>
      <c r="BX3018" s="95">
        <v>5374</v>
      </c>
      <c r="BY3018" s="95">
        <v>5142</v>
      </c>
      <c r="BZ3018" s="95">
        <v>5425</v>
      </c>
      <c r="CA3018" s="95">
        <v>5429</v>
      </c>
      <c r="CB3018" s="95">
        <v>5400</v>
      </c>
      <c r="CC3018" s="95">
        <v>5311</v>
      </c>
      <c r="CD3018" s="95">
        <v>5261</v>
      </c>
      <c r="CE3018" s="72">
        <v>650.75523149000003</v>
      </c>
      <c r="CF3018" s="72">
        <v>676.59346364999999</v>
      </c>
      <c r="CG3018" s="72">
        <v>712.40329333</v>
      </c>
      <c r="CH3018" s="72">
        <v>716.50152150999998</v>
      </c>
      <c r="CI3018" s="72">
        <v>731.52548966999996</v>
      </c>
      <c r="CJ3018" s="96">
        <v>0.83487611579999998</v>
      </c>
      <c r="CK3018" s="96">
        <v>0.78902624499999996</v>
      </c>
      <c r="CL3018" s="96">
        <v>0.81399118370000001</v>
      </c>
      <c r="CM3018" s="96">
        <v>0.82302686359999999</v>
      </c>
      <c r="CN3018" s="96">
        <v>0.81194710010000004</v>
      </c>
      <c r="CO3018" s="96">
        <v>0.91798339250000005</v>
      </c>
      <c r="CP3018" s="96">
        <v>0.88735102210000005</v>
      </c>
      <c r="CQ3018" s="96">
        <v>0.99584056389999998</v>
      </c>
      <c r="CR3018" s="96">
        <v>0.89105719090000002</v>
      </c>
      <c r="CS3018" s="95">
        <v>5583</v>
      </c>
      <c r="CT3018" s="95">
        <v>5546</v>
      </c>
      <c r="CU3018" s="95">
        <v>5450</v>
      </c>
      <c r="CV3018" s="95">
        <v>5368</v>
      </c>
      <c r="CW3018" s="95">
        <v>5372</v>
      </c>
      <c r="CX3018" s="96">
        <v>0.91495485099999996</v>
      </c>
      <c r="CY3018" s="96">
        <v>0.90927961999999996</v>
      </c>
      <c r="CZ3018" s="96">
        <v>0.90290033700000005</v>
      </c>
      <c r="DA3018" s="96">
        <v>0.91117261800000005</v>
      </c>
      <c r="DB3018" s="96">
        <v>0.95222433799999995</v>
      </c>
      <c r="DC3018">
        <v>2013</v>
      </c>
      <c r="DD3018" s="6">
        <v>5257.6</v>
      </c>
      <c r="DE3018" s="96">
        <v>4.1133639E-3</v>
      </c>
      <c r="DF3018" s="72">
        <v>681.51</v>
      </c>
      <c r="DG3018" s="96">
        <v>1</v>
      </c>
      <c r="DH3018" s="72">
        <v>681.51</v>
      </c>
      <c r="DI3018" s="72">
        <v>647.14220183999998</v>
      </c>
      <c r="DJ3018" s="96">
        <v>1</v>
      </c>
      <c r="DK3018" s="72">
        <v>681.51</v>
      </c>
      <c r="DL3018" s="96">
        <v>1</v>
      </c>
      <c r="DM3018" s="72">
        <v>681.51</v>
      </c>
      <c r="DN3018" s="96">
        <v>1</v>
      </c>
      <c r="DO3018" s="96">
        <v>1.1304E-2</v>
      </c>
      <c r="DP3018" s="72">
        <v>7.7</v>
      </c>
      <c r="DQ3018" s="72">
        <v>673.81</v>
      </c>
      <c r="DR3018" t="s">
        <v>57</v>
      </c>
      <c r="DT3018" t="s">
        <v>1783</v>
      </c>
    </row>
    <row r="3019" spans="1:124" x14ac:dyDescent="0.3">
      <c r="A3019" t="s">
        <v>1855</v>
      </c>
      <c r="B3019">
        <v>49838</v>
      </c>
      <c r="C3019" s="95">
        <v>5723</v>
      </c>
      <c r="D3019" s="95">
        <v>19534308</v>
      </c>
      <c r="E3019" s="95">
        <v>5476</v>
      </c>
      <c r="F3019" s="95">
        <v>15149892</v>
      </c>
      <c r="G3019" s="95">
        <v>959</v>
      </c>
      <c r="H3019" s="95">
        <v>2775486</v>
      </c>
      <c r="I3019" s="95">
        <v>842</v>
      </c>
      <c r="J3019" s="95">
        <v>2525882</v>
      </c>
      <c r="K3019" s="95">
        <v>5622</v>
      </c>
      <c r="L3019" s="95">
        <v>18621818</v>
      </c>
      <c r="M3019" s="95">
        <v>5334</v>
      </c>
      <c r="N3019" s="95">
        <v>16067094</v>
      </c>
      <c r="O3019" s="95">
        <v>930</v>
      </c>
      <c r="P3019" s="95">
        <v>2530633</v>
      </c>
      <c r="Q3019" s="95">
        <v>808</v>
      </c>
      <c r="R3019" s="95">
        <v>2639263</v>
      </c>
      <c r="S3019" s="95">
        <v>5604</v>
      </c>
      <c r="T3019" s="95">
        <v>18736666</v>
      </c>
      <c r="U3019" s="95">
        <v>5282</v>
      </c>
      <c r="V3019" s="95">
        <v>16866372</v>
      </c>
      <c r="W3019" s="95">
        <v>930</v>
      </c>
      <c r="X3019" s="95">
        <v>2364080</v>
      </c>
      <c r="Y3019" s="95">
        <v>795</v>
      </c>
      <c r="Z3019" s="95">
        <v>2362914</v>
      </c>
      <c r="AA3019" s="95">
        <v>5476</v>
      </c>
      <c r="AB3019" s="95">
        <v>18101568</v>
      </c>
      <c r="AC3019" s="95">
        <v>5138</v>
      </c>
      <c r="AD3019" s="95">
        <v>17316867</v>
      </c>
      <c r="AE3019" s="95">
        <v>899</v>
      </c>
      <c r="AF3019" s="95">
        <v>2679115</v>
      </c>
      <c r="AG3019" s="95">
        <v>758</v>
      </c>
      <c r="AH3019" s="95">
        <v>2483613</v>
      </c>
      <c r="AI3019" s="95">
        <v>5482</v>
      </c>
      <c r="AJ3019" s="95">
        <v>16768134.35</v>
      </c>
      <c r="AK3019" s="95">
        <v>5105</v>
      </c>
      <c r="AL3019" s="95">
        <v>17309246.800000001</v>
      </c>
      <c r="AM3019" s="95">
        <v>897</v>
      </c>
      <c r="AN3019" s="95">
        <v>2592636</v>
      </c>
      <c r="AO3019" s="95">
        <v>753</v>
      </c>
      <c r="AP3019" s="95">
        <v>2468673</v>
      </c>
      <c r="AQ3019" s="72">
        <v>278.23</v>
      </c>
      <c r="AR3019" s="72">
        <v>233.14</v>
      </c>
      <c r="AS3019" s="72">
        <v>511.37</v>
      </c>
      <c r="AT3019" s="95">
        <v>22309794</v>
      </c>
      <c r="AU3019" s="95">
        <v>17675774</v>
      </c>
      <c r="AV3019" s="95">
        <v>6682</v>
      </c>
      <c r="AW3019" s="95">
        <v>6318</v>
      </c>
      <c r="AX3019" s="72">
        <v>269.02999999999997</v>
      </c>
      <c r="AY3019" s="72">
        <v>253.8</v>
      </c>
      <c r="AZ3019" s="72">
        <v>522.83000000000004</v>
      </c>
      <c r="BA3019" s="95">
        <v>21152451</v>
      </c>
      <c r="BB3019" s="95">
        <v>18706357</v>
      </c>
      <c r="BC3019" s="95">
        <v>6552</v>
      </c>
      <c r="BD3019" s="95">
        <v>6142</v>
      </c>
      <c r="BE3019" s="72">
        <v>269.11</v>
      </c>
      <c r="BF3019" s="72">
        <v>263.69</v>
      </c>
      <c r="BG3019" s="72">
        <v>532.79999999999995</v>
      </c>
      <c r="BH3019" s="95">
        <v>21100746</v>
      </c>
      <c r="BI3019" s="95">
        <v>19229286</v>
      </c>
      <c r="BJ3019" s="95">
        <v>6534</v>
      </c>
      <c r="BK3019" s="95">
        <v>6077</v>
      </c>
      <c r="BL3019" s="72">
        <v>271.64</v>
      </c>
      <c r="BM3019" s="72">
        <v>279.86</v>
      </c>
      <c r="BN3019" s="72">
        <v>551.5</v>
      </c>
      <c r="BO3019" s="95">
        <v>20780683</v>
      </c>
      <c r="BP3019" s="95">
        <v>19800480</v>
      </c>
      <c r="BQ3019" s="95">
        <v>6375</v>
      </c>
      <c r="BR3019" s="95">
        <v>5896</v>
      </c>
      <c r="BS3019" s="72">
        <v>252.92</v>
      </c>
      <c r="BT3019" s="72">
        <v>281.35000000000002</v>
      </c>
      <c r="BU3019" s="72">
        <v>534.27</v>
      </c>
      <c r="BV3019" s="95">
        <v>19360770.350000001</v>
      </c>
      <c r="BW3019" s="95">
        <v>19777919.800000001</v>
      </c>
      <c r="BX3019" s="95">
        <v>6379</v>
      </c>
      <c r="BY3019" s="95">
        <v>5858</v>
      </c>
      <c r="BZ3019" s="95">
        <v>6509</v>
      </c>
      <c r="CA3019" s="95">
        <v>6354</v>
      </c>
      <c r="CB3019" s="95">
        <v>6314</v>
      </c>
      <c r="CC3019" s="95">
        <v>6148</v>
      </c>
      <c r="CD3019" s="95">
        <v>6124</v>
      </c>
      <c r="CE3019" s="72">
        <v>650.75523149000003</v>
      </c>
      <c r="CF3019" s="72">
        <v>676.59346364999999</v>
      </c>
      <c r="CG3019" s="72">
        <v>712.40329333</v>
      </c>
      <c r="CH3019" s="72">
        <v>716.50152150999998</v>
      </c>
      <c r="CI3019" s="72">
        <v>731.52548966999996</v>
      </c>
      <c r="CJ3019" s="96">
        <v>0.78581004850000002</v>
      </c>
      <c r="CK3019" s="96">
        <v>0.77273876870000002</v>
      </c>
      <c r="CL3019" s="96">
        <v>0.74789098389999997</v>
      </c>
      <c r="CM3019" s="96">
        <v>0.76971225239999996</v>
      </c>
      <c r="CN3019" s="96">
        <v>0.73035049019999998</v>
      </c>
      <c r="CO3019" s="96">
        <v>0.98226001669999996</v>
      </c>
      <c r="CP3019" s="96">
        <v>0.77504988070000003</v>
      </c>
      <c r="CQ3019" s="96">
        <v>0.99584056389999998</v>
      </c>
      <c r="CR3019" s="96">
        <v>0.77828700510000004</v>
      </c>
      <c r="CS3019" s="95">
        <v>4433</v>
      </c>
      <c r="CT3019" s="95">
        <v>4353</v>
      </c>
      <c r="CU3019" s="95">
        <v>4268</v>
      </c>
      <c r="CV3019" s="95">
        <v>4161</v>
      </c>
      <c r="CW3019" s="95">
        <v>4175</v>
      </c>
      <c r="CX3019" s="96">
        <v>0.98946316499999998</v>
      </c>
      <c r="CY3019" s="96">
        <v>0.99344526499999997</v>
      </c>
      <c r="CZ3019" s="96">
        <v>0.98487728100000005</v>
      </c>
      <c r="DA3019" s="96">
        <v>0.96744171599999995</v>
      </c>
      <c r="DB3019" s="96">
        <v>0.97504265700000003</v>
      </c>
      <c r="DC3019">
        <v>2013</v>
      </c>
      <c r="DD3019" s="6">
        <v>6058.2</v>
      </c>
      <c r="DE3019" s="96">
        <v>5.8259990000000001E-3</v>
      </c>
      <c r="DF3019" s="72">
        <v>594.23</v>
      </c>
      <c r="DG3019" s="96">
        <v>1</v>
      </c>
      <c r="DH3019" s="72">
        <v>594.23</v>
      </c>
      <c r="DI3019" s="72">
        <v>615.98504152999999</v>
      </c>
      <c r="DJ3019" s="96">
        <v>1</v>
      </c>
      <c r="DK3019" s="72">
        <v>594.23</v>
      </c>
      <c r="DL3019" s="96">
        <v>1</v>
      </c>
      <c r="DM3019" s="72">
        <v>594.23</v>
      </c>
      <c r="DN3019" s="96">
        <v>1</v>
      </c>
      <c r="DO3019" s="96">
        <v>1.1651E-2</v>
      </c>
      <c r="DP3019" s="72">
        <v>6.92</v>
      </c>
      <c r="DQ3019" s="72">
        <v>587.30999999999995</v>
      </c>
      <c r="DR3019" t="s">
        <v>1855</v>
      </c>
      <c r="DT3019" t="s">
        <v>1783</v>
      </c>
    </row>
    <row r="3020" spans="1:124" x14ac:dyDescent="0.3">
      <c r="A3020" t="s">
        <v>149</v>
      </c>
      <c r="B3020">
        <v>49840</v>
      </c>
      <c r="C3020" s="95">
        <v>2520</v>
      </c>
      <c r="D3020" s="95">
        <v>10877984</v>
      </c>
      <c r="E3020" s="95">
        <v>2466</v>
      </c>
      <c r="F3020" s="95">
        <v>8856604</v>
      </c>
      <c r="G3020" s="95">
        <v>1254</v>
      </c>
      <c r="H3020" s="95">
        <v>2739833</v>
      </c>
      <c r="I3020" s="95">
        <v>1153</v>
      </c>
      <c r="J3020" s="95">
        <v>2941151</v>
      </c>
      <c r="K3020" s="95">
        <v>2440</v>
      </c>
      <c r="L3020" s="95">
        <v>10496185</v>
      </c>
      <c r="M3020" s="95">
        <v>2370</v>
      </c>
      <c r="N3020" s="95">
        <v>8767986</v>
      </c>
      <c r="O3020" s="95">
        <v>1253</v>
      </c>
      <c r="P3020" s="95">
        <v>2682286</v>
      </c>
      <c r="Q3020" s="95">
        <v>1144</v>
      </c>
      <c r="R3020" s="95">
        <v>2972751</v>
      </c>
      <c r="S3020" s="95">
        <v>2184</v>
      </c>
      <c r="T3020" s="95">
        <v>10022082</v>
      </c>
      <c r="U3020" s="95">
        <v>2103</v>
      </c>
      <c r="V3020" s="95">
        <v>7625946</v>
      </c>
      <c r="W3020" s="95">
        <v>1255</v>
      </c>
      <c r="X3020" s="95">
        <v>2434273</v>
      </c>
      <c r="Y3020" s="95">
        <v>1145</v>
      </c>
      <c r="Z3020" s="95">
        <v>3116024</v>
      </c>
      <c r="AA3020" s="95">
        <v>2242</v>
      </c>
      <c r="AB3020" s="95">
        <v>9770546</v>
      </c>
      <c r="AC3020" s="95">
        <v>2148</v>
      </c>
      <c r="AD3020" s="95">
        <v>8037005</v>
      </c>
      <c r="AE3020" s="95">
        <v>1186</v>
      </c>
      <c r="AF3020" s="95">
        <v>3115379</v>
      </c>
      <c r="AG3020" s="95">
        <v>1076</v>
      </c>
      <c r="AH3020" s="95">
        <v>3161224</v>
      </c>
      <c r="AI3020" s="95">
        <v>2218</v>
      </c>
      <c r="AJ3020" s="95">
        <v>8965087.8599999994</v>
      </c>
      <c r="AK3020" s="95">
        <v>2125</v>
      </c>
      <c r="AL3020" s="95">
        <v>8452567.1699999999</v>
      </c>
      <c r="AM3020" s="95">
        <v>1192</v>
      </c>
      <c r="AN3020" s="95">
        <v>2874886.32</v>
      </c>
      <c r="AO3020" s="95">
        <v>1071</v>
      </c>
      <c r="AP3020" s="95">
        <v>3358039.37</v>
      </c>
      <c r="AQ3020" s="72">
        <v>300.69</v>
      </c>
      <c r="AR3020" s="72">
        <v>271.66000000000003</v>
      </c>
      <c r="AS3020" s="72">
        <v>572.35</v>
      </c>
      <c r="AT3020" s="95">
        <v>13617817</v>
      </c>
      <c r="AU3020" s="95">
        <v>11797755</v>
      </c>
      <c r="AV3020" s="95">
        <v>3774</v>
      </c>
      <c r="AW3020" s="95">
        <v>3619</v>
      </c>
      <c r="AX3020" s="72">
        <v>297.38</v>
      </c>
      <c r="AY3020" s="72">
        <v>278.43</v>
      </c>
      <c r="AZ3020" s="72">
        <v>575.80999999999995</v>
      </c>
      <c r="BA3020" s="95">
        <v>13178471</v>
      </c>
      <c r="BB3020" s="95">
        <v>11740737</v>
      </c>
      <c r="BC3020" s="95">
        <v>3693</v>
      </c>
      <c r="BD3020" s="95">
        <v>3514</v>
      </c>
      <c r="BE3020" s="72">
        <v>301.83999999999997</v>
      </c>
      <c r="BF3020" s="72">
        <v>275.60000000000002</v>
      </c>
      <c r="BG3020" s="72">
        <v>577.44000000000005</v>
      </c>
      <c r="BH3020" s="95">
        <v>12456355</v>
      </c>
      <c r="BI3020" s="95">
        <v>10741970</v>
      </c>
      <c r="BJ3020" s="95">
        <v>3439</v>
      </c>
      <c r="BK3020" s="95">
        <v>3248</v>
      </c>
      <c r="BL3020" s="72">
        <v>313.25</v>
      </c>
      <c r="BM3020" s="72">
        <v>289.45</v>
      </c>
      <c r="BN3020" s="72">
        <v>602.70000000000005</v>
      </c>
      <c r="BO3020" s="95">
        <v>12885925</v>
      </c>
      <c r="BP3020" s="95">
        <v>11198229</v>
      </c>
      <c r="BQ3020" s="95">
        <v>3428</v>
      </c>
      <c r="BR3020" s="95">
        <v>3224</v>
      </c>
      <c r="BS3020" s="72">
        <v>289.33999999999997</v>
      </c>
      <c r="BT3020" s="72">
        <v>307.95</v>
      </c>
      <c r="BU3020" s="72">
        <v>597.29</v>
      </c>
      <c r="BV3020" s="95">
        <v>11839974.18</v>
      </c>
      <c r="BW3020" s="95">
        <v>11810606.539999999</v>
      </c>
      <c r="BX3020" s="95">
        <v>3410</v>
      </c>
      <c r="BY3020" s="95">
        <v>3196</v>
      </c>
      <c r="BZ3020" s="95">
        <v>3700</v>
      </c>
      <c r="CA3020" s="95">
        <v>3607</v>
      </c>
      <c r="CB3020" s="95">
        <v>3347</v>
      </c>
      <c r="CC3020" s="95">
        <v>3331</v>
      </c>
      <c r="CD3020" s="95">
        <v>3305</v>
      </c>
      <c r="CE3020" s="72">
        <v>650.75523149000003</v>
      </c>
      <c r="CF3020" s="72">
        <v>676.59346364999999</v>
      </c>
      <c r="CG3020" s="72">
        <v>712.40329333</v>
      </c>
      <c r="CH3020" s="72">
        <v>716.50152150999998</v>
      </c>
      <c r="CI3020" s="72">
        <v>731.52548966999996</v>
      </c>
      <c r="CJ3020" s="96">
        <v>0.879516556</v>
      </c>
      <c r="CK3020" s="96">
        <v>0.85104280629999995</v>
      </c>
      <c r="CL3020" s="96">
        <v>0.81055212040000002</v>
      </c>
      <c r="CM3020" s="96">
        <v>0.84117057939999995</v>
      </c>
      <c r="CN3020" s="96">
        <v>0.81649923130000002</v>
      </c>
      <c r="CO3020" s="96">
        <v>1.0006147327999999</v>
      </c>
      <c r="CP3020" s="96">
        <v>0.83924035009999998</v>
      </c>
      <c r="CQ3020" s="96">
        <v>0.99584056389999998</v>
      </c>
      <c r="CR3020" s="96">
        <v>0.84274557670000005</v>
      </c>
      <c r="CS3020" s="95">
        <v>3530</v>
      </c>
      <c r="CT3020" s="95">
        <v>3430</v>
      </c>
      <c r="CU3020" s="95">
        <v>3209</v>
      </c>
      <c r="CV3020" s="95">
        <v>3168</v>
      </c>
      <c r="CW3020" s="95">
        <v>3228</v>
      </c>
      <c r="CX3020" s="96">
        <v>0.99883408900000004</v>
      </c>
      <c r="CY3020" s="96">
        <v>1.0095034780000001</v>
      </c>
      <c r="CZ3020" s="96">
        <v>1.0015715940000001</v>
      </c>
      <c r="DA3020" s="96">
        <v>1.0010577490000001</v>
      </c>
      <c r="DB3020" s="96">
        <v>0.99173097600000004</v>
      </c>
      <c r="DC3020">
        <v>2013</v>
      </c>
      <c r="DD3020" s="6">
        <v>3360.2</v>
      </c>
      <c r="DE3020" s="96">
        <v>7.7029521000000004E-3</v>
      </c>
      <c r="DF3020" s="72">
        <v>642.23</v>
      </c>
      <c r="DG3020" s="96">
        <v>1</v>
      </c>
      <c r="DH3020" s="72">
        <v>642.23</v>
      </c>
      <c r="DI3020" s="72">
        <v>662.27225305000002</v>
      </c>
      <c r="DJ3020" s="96">
        <v>1</v>
      </c>
      <c r="DK3020" s="72">
        <v>642.23</v>
      </c>
      <c r="DL3020" s="96">
        <v>1</v>
      </c>
      <c r="DM3020" s="72">
        <v>642.23</v>
      </c>
      <c r="DN3020" s="96">
        <v>1</v>
      </c>
      <c r="DO3020" s="96">
        <v>1.5188E-2</v>
      </c>
      <c r="DP3020" s="72">
        <v>9.75</v>
      </c>
      <c r="DQ3020" s="72">
        <v>632.48</v>
      </c>
      <c r="DR3020" t="s">
        <v>149</v>
      </c>
      <c r="DT3020" t="s">
        <v>1783</v>
      </c>
    </row>
    <row r="3021" spans="1:124" x14ac:dyDescent="0.3">
      <c r="A3021" t="s">
        <v>1856</v>
      </c>
      <c r="B3021">
        <v>49850</v>
      </c>
      <c r="C3021" s="95">
        <v>6560</v>
      </c>
      <c r="D3021" s="95">
        <v>20064646</v>
      </c>
      <c r="E3021" s="95">
        <v>6278</v>
      </c>
      <c r="F3021" s="95">
        <v>16716705</v>
      </c>
      <c r="G3021" s="95">
        <v>811</v>
      </c>
      <c r="H3021" s="95">
        <v>2310877</v>
      </c>
      <c r="I3021" s="95">
        <v>737</v>
      </c>
      <c r="J3021" s="95">
        <v>2085344</v>
      </c>
      <c r="K3021" s="95">
        <v>6462</v>
      </c>
      <c r="L3021" s="95">
        <v>21440056</v>
      </c>
      <c r="M3021" s="95">
        <v>6146</v>
      </c>
      <c r="N3021" s="95">
        <v>17702688</v>
      </c>
      <c r="O3021" s="95">
        <v>823</v>
      </c>
      <c r="P3021" s="95">
        <v>2372129</v>
      </c>
      <c r="Q3021" s="95">
        <v>733</v>
      </c>
      <c r="R3021" s="95">
        <v>2174818</v>
      </c>
      <c r="S3021" s="95">
        <v>6410</v>
      </c>
      <c r="T3021" s="95">
        <v>24633749</v>
      </c>
      <c r="U3021" s="95">
        <v>6080</v>
      </c>
      <c r="V3021" s="95">
        <v>19520679</v>
      </c>
      <c r="W3021" s="95">
        <v>801</v>
      </c>
      <c r="X3021" s="95">
        <v>2187933</v>
      </c>
      <c r="Y3021" s="95">
        <v>720</v>
      </c>
      <c r="Z3021" s="95">
        <v>2560352</v>
      </c>
      <c r="AA3021" s="95">
        <v>6355</v>
      </c>
      <c r="AB3021" s="95">
        <v>19635446</v>
      </c>
      <c r="AC3021" s="95">
        <v>6012</v>
      </c>
      <c r="AD3021" s="95">
        <v>19923297</v>
      </c>
      <c r="AE3021" s="95">
        <v>796</v>
      </c>
      <c r="AF3021" s="95">
        <v>3125973</v>
      </c>
      <c r="AG3021" s="95">
        <v>713</v>
      </c>
      <c r="AH3021" s="95">
        <v>2790012</v>
      </c>
      <c r="AI3021" s="95">
        <v>6444</v>
      </c>
      <c r="AJ3021" s="95">
        <v>22204114.120000001</v>
      </c>
      <c r="AK3021" s="95">
        <v>6087</v>
      </c>
      <c r="AL3021" s="95">
        <v>20643960.219999999</v>
      </c>
      <c r="AM3021" s="95">
        <v>822</v>
      </c>
      <c r="AN3021" s="95">
        <v>3643058</v>
      </c>
      <c r="AO3021" s="95">
        <v>743</v>
      </c>
      <c r="AP3021" s="95">
        <v>3006207</v>
      </c>
      <c r="AQ3021" s="72">
        <v>252.97</v>
      </c>
      <c r="AR3021" s="72">
        <v>223.36</v>
      </c>
      <c r="AS3021" s="72">
        <v>476.33</v>
      </c>
      <c r="AT3021" s="95">
        <v>22375523</v>
      </c>
      <c r="AU3021" s="95">
        <v>18802049</v>
      </c>
      <c r="AV3021" s="95">
        <v>7371</v>
      </c>
      <c r="AW3021" s="95">
        <v>7015</v>
      </c>
      <c r="AX3021" s="72">
        <v>272.39</v>
      </c>
      <c r="AY3021" s="72">
        <v>240.8</v>
      </c>
      <c r="AZ3021" s="72">
        <v>513.19000000000005</v>
      </c>
      <c r="BA3021" s="95">
        <v>23812185</v>
      </c>
      <c r="BB3021" s="95">
        <v>19877506</v>
      </c>
      <c r="BC3021" s="95">
        <v>7285</v>
      </c>
      <c r="BD3021" s="95">
        <v>6879</v>
      </c>
      <c r="BE3021" s="72">
        <v>309.95999999999998</v>
      </c>
      <c r="BF3021" s="72">
        <v>270.60000000000002</v>
      </c>
      <c r="BG3021" s="72">
        <v>580.55999999999995</v>
      </c>
      <c r="BH3021" s="95">
        <v>26821682</v>
      </c>
      <c r="BI3021" s="95">
        <v>22081031</v>
      </c>
      <c r="BJ3021" s="95">
        <v>7211</v>
      </c>
      <c r="BK3021" s="95">
        <v>6800</v>
      </c>
      <c r="BL3021" s="72">
        <v>265.25</v>
      </c>
      <c r="BM3021" s="72">
        <v>281.45</v>
      </c>
      <c r="BN3021" s="72">
        <v>546.70000000000005</v>
      </c>
      <c r="BO3021" s="95">
        <v>22761419</v>
      </c>
      <c r="BP3021" s="95">
        <v>22713309</v>
      </c>
      <c r="BQ3021" s="95">
        <v>7151</v>
      </c>
      <c r="BR3021" s="95">
        <v>6725</v>
      </c>
      <c r="BS3021" s="72">
        <v>296.44</v>
      </c>
      <c r="BT3021" s="72">
        <v>288.56</v>
      </c>
      <c r="BU3021" s="72">
        <v>585</v>
      </c>
      <c r="BV3021" s="95">
        <v>25847172.120000001</v>
      </c>
      <c r="BW3021" s="95">
        <v>23650167.219999999</v>
      </c>
      <c r="BX3021" s="95">
        <v>7266</v>
      </c>
      <c r="BY3021" s="95">
        <v>6830</v>
      </c>
      <c r="BZ3021" s="95">
        <v>7201</v>
      </c>
      <c r="CA3021" s="95">
        <v>7089</v>
      </c>
      <c r="CB3021" s="95">
        <v>7013</v>
      </c>
      <c r="CC3021" s="95">
        <v>6949</v>
      </c>
      <c r="CD3021" s="95">
        <v>7053</v>
      </c>
      <c r="CE3021" s="72">
        <v>650.75523149000003</v>
      </c>
      <c r="CF3021" s="72">
        <v>676.59346364999999</v>
      </c>
      <c r="CG3021" s="72">
        <v>712.40329333</v>
      </c>
      <c r="CH3021" s="72">
        <v>716.50152150999998</v>
      </c>
      <c r="CI3021" s="72">
        <v>731.52548966999996</v>
      </c>
      <c r="CJ3021" s="96">
        <v>0.73196491850000001</v>
      </c>
      <c r="CK3021" s="96">
        <v>0.7584909219</v>
      </c>
      <c r="CL3021" s="96">
        <v>0.81493166220000002</v>
      </c>
      <c r="CM3021" s="96">
        <v>0.7630130343</v>
      </c>
      <c r="CN3021" s="96">
        <v>0.79969872310000001</v>
      </c>
      <c r="CO3021" s="96">
        <v>0.91079626069999997</v>
      </c>
      <c r="CP3021" s="96">
        <v>0.84938848060000005</v>
      </c>
      <c r="CQ3021" s="96">
        <v>0.99584056389999998</v>
      </c>
      <c r="CR3021" s="96">
        <v>0.85293609240000001</v>
      </c>
      <c r="CS3021" s="95">
        <v>6811</v>
      </c>
      <c r="CT3021" s="95">
        <v>6762</v>
      </c>
      <c r="CU3021" s="95">
        <v>6708</v>
      </c>
      <c r="CV3021" s="95">
        <v>6673</v>
      </c>
      <c r="CW3021" s="95">
        <v>6831</v>
      </c>
      <c r="CX3021" s="96">
        <v>0.88964563699999999</v>
      </c>
      <c r="CY3021" s="96">
        <v>0.92344230199999999</v>
      </c>
      <c r="CZ3021" s="96">
        <v>0.90962236399999996</v>
      </c>
      <c r="DA3021" s="96">
        <v>0.92263374799999998</v>
      </c>
      <c r="DB3021" s="96">
        <v>0.90895572700000005</v>
      </c>
      <c r="DC3021">
        <v>2013</v>
      </c>
      <c r="DD3021" s="6">
        <v>6849.8</v>
      </c>
      <c r="DE3021" s="96">
        <v>4.1549854000000001E-3</v>
      </c>
      <c r="DF3021" s="72">
        <v>652.32000000000005</v>
      </c>
      <c r="DG3021" s="96">
        <v>1</v>
      </c>
      <c r="DH3021" s="72">
        <v>652.32000000000005</v>
      </c>
      <c r="DI3021" s="72">
        <v>647.14220183999998</v>
      </c>
      <c r="DJ3021" s="96">
        <v>1</v>
      </c>
      <c r="DK3021" s="72">
        <v>652.32000000000005</v>
      </c>
      <c r="DL3021" s="96">
        <v>1</v>
      </c>
      <c r="DM3021" s="72">
        <v>652.32000000000005</v>
      </c>
      <c r="DN3021" s="96">
        <v>1</v>
      </c>
      <c r="DO3021" s="96">
        <v>1.4048E-2</v>
      </c>
      <c r="DP3021" s="72">
        <v>9.16</v>
      </c>
      <c r="DQ3021" s="72">
        <v>643.16</v>
      </c>
      <c r="DR3021" t="s">
        <v>1856</v>
      </c>
      <c r="DT3021" t="s">
        <v>1783</v>
      </c>
    </row>
    <row r="3022" spans="1:124" x14ac:dyDescent="0.3">
      <c r="A3022" t="s">
        <v>1857</v>
      </c>
      <c r="B3022">
        <v>49860</v>
      </c>
      <c r="C3022" s="95">
        <v>5054</v>
      </c>
      <c r="D3022" s="95">
        <v>17378317</v>
      </c>
      <c r="E3022" s="95">
        <v>4910</v>
      </c>
      <c r="F3022" s="95">
        <v>15793027</v>
      </c>
      <c r="G3022" s="95">
        <v>1932</v>
      </c>
      <c r="H3022" s="95">
        <v>3513400</v>
      </c>
      <c r="I3022" s="95">
        <v>1754</v>
      </c>
      <c r="J3022" s="95">
        <v>4890836</v>
      </c>
      <c r="K3022" s="95">
        <v>4829</v>
      </c>
      <c r="L3022" s="95">
        <v>16501080</v>
      </c>
      <c r="M3022" s="95">
        <v>4668</v>
      </c>
      <c r="N3022" s="95">
        <v>15305247</v>
      </c>
      <c r="O3022" s="95">
        <v>1895</v>
      </c>
      <c r="P3022" s="95">
        <v>4028675</v>
      </c>
      <c r="Q3022" s="95">
        <v>1704</v>
      </c>
      <c r="R3022" s="95">
        <v>5199849</v>
      </c>
      <c r="S3022" s="95">
        <v>4734</v>
      </c>
      <c r="T3022" s="95">
        <v>18110759</v>
      </c>
      <c r="U3022" s="95">
        <v>4541</v>
      </c>
      <c r="V3022" s="95">
        <v>16016458</v>
      </c>
      <c r="W3022" s="95">
        <v>1850</v>
      </c>
      <c r="X3022" s="95">
        <v>4015987</v>
      </c>
      <c r="Y3022" s="95">
        <v>1664</v>
      </c>
      <c r="Z3022" s="95">
        <v>5090192</v>
      </c>
      <c r="AA3022" s="95">
        <v>4691</v>
      </c>
      <c r="AB3022" s="95">
        <v>16462188</v>
      </c>
      <c r="AC3022" s="95">
        <v>4482</v>
      </c>
      <c r="AD3022" s="95">
        <v>16273918</v>
      </c>
      <c r="AE3022" s="95">
        <v>1785</v>
      </c>
      <c r="AF3022" s="95">
        <v>3991165</v>
      </c>
      <c r="AG3022" s="95">
        <v>1598</v>
      </c>
      <c r="AH3022" s="95">
        <v>5253016</v>
      </c>
      <c r="AI3022" s="95">
        <v>4681</v>
      </c>
      <c r="AJ3022" s="95">
        <v>16812669.079999998</v>
      </c>
      <c r="AK3022" s="95">
        <v>4457</v>
      </c>
      <c r="AL3022" s="95">
        <v>16838693.629999999</v>
      </c>
      <c r="AM3022" s="95">
        <v>1800</v>
      </c>
      <c r="AN3022" s="95">
        <v>4101783</v>
      </c>
      <c r="AO3022" s="95">
        <v>1624</v>
      </c>
      <c r="AP3022" s="95">
        <v>5469607.0800000001</v>
      </c>
      <c r="AQ3022" s="72">
        <v>249.21</v>
      </c>
      <c r="AR3022" s="72">
        <v>258.64999999999998</v>
      </c>
      <c r="AS3022" s="72">
        <v>507.86</v>
      </c>
      <c r="AT3022" s="95">
        <v>20891717</v>
      </c>
      <c r="AU3022" s="95">
        <v>20683863</v>
      </c>
      <c r="AV3022" s="95">
        <v>6986</v>
      </c>
      <c r="AW3022" s="95">
        <v>6664</v>
      </c>
      <c r="AX3022" s="72">
        <v>254.43</v>
      </c>
      <c r="AY3022" s="72">
        <v>268.17</v>
      </c>
      <c r="AZ3022" s="72">
        <v>522.6</v>
      </c>
      <c r="BA3022" s="95">
        <v>20529755</v>
      </c>
      <c r="BB3022" s="95">
        <v>20505096</v>
      </c>
      <c r="BC3022" s="95">
        <v>6724</v>
      </c>
      <c r="BD3022" s="95">
        <v>6372</v>
      </c>
      <c r="BE3022" s="72">
        <v>280.06</v>
      </c>
      <c r="BF3022" s="72">
        <v>283.45999999999998</v>
      </c>
      <c r="BG3022" s="72">
        <v>563.52</v>
      </c>
      <c r="BH3022" s="95">
        <v>22126746</v>
      </c>
      <c r="BI3022" s="95">
        <v>21106650</v>
      </c>
      <c r="BJ3022" s="95">
        <v>6584</v>
      </c>
      <c r="BK3022" s="95">
        <v>6205</v>
      </c>
      <c r="BL3022" s="72">
        <v>263.19</v>
      </c>
      <c r="BM3022" s="72">
        <v>295.05</v>
      </c>
      <c r="BN3022" s="72">
        <v>558.24</v>
      </c>
      <c r="BO3022" s="95">
        <v>20453353</v>
      </c>
      <c r="BP3022" s="95">
        <v>21526934</v>
      </c>
      <c r="BQ3022" s="95">
        <v>6476</v>
      </c>
      <c r="BR3022" s="95">
        <v>6080</v>
      </c>
      <c r="BS3022" s="72">
        <v>268.92</v>
      </c>
      <c r="BT3022" s="72">
        <v>305.70999999999998</v>
      </c>
      <c r="BU3022" s="72">
        <v>574.63</v>
      </c>
      <c r="BV3022" s="95">
        <v>20914452.079999998</v>
      </c>
      <c r="BW3022" s="95">
        <v>22308300.710000001</v>
      </c>
      <c r="BX3022" s="95">
        <v>6481</v>
      </c>
      <c r="BY3022" s="95">
        <v>6081</v>
      </c>
      <c r="BZ3022" s="95">
        <v>6833</v>
      </c>
      <c r="CA3022" s="95">
        <v>6554</v>
      </c>
      <c r="CB3022" s="95">
        <v>6401</v>
      </c>
      <c r="CC3022" s="95">
        <v>6288</v>
      </c>
      <c r="CD3022" s="95">
        <v>6285</v>
      </c>
      <c r="CE3022" s="72">
        <v>650.75523149000003</v>
      </c>
      <c r="CF3022" s="72">
        <v>676.59346364999999</v>
      </c>
      <c r="CG3022" s="72">
        <v>712.40329333</v>
      </c>
      <c r="CH3022" s="72">
        <v>716.50152150999998</v>
      </c>
      <c r="CI3022" s="72">
        <v>731.52548966999996</v>
      </c>
      <c r="CJ3022" s="96">
        <v>0.7804163154</v>
      </c>
      <c r="CK3022" s="96">
        <v>0.77239883040000001</v>
      </c>
      <c r="CL3022" s="96">
        <v>0.79101262620000001</v>
      </c>
      <c r="CM3022" s="96">
        <v>0.77911907130000002</v>
      </c>
      <c r="CN3022" s="96">
        <v>0.78552286709999997</v>
      </c>
      <c r="CO3022" s="96">
        <v>0.95422253950000002</v>
      </c>
      <c r="CP3022" s="96">
        <v>0.81919459009999995</v>
      </c>
      <c r="CQ3022" s="96">
        <v>0.99584056389999998</v>
      </c>
      <c r="CR3022" s="96">
        <v>0.82261609219999998</v>
      </c>
      <c r="CS3022" s="95">
        <v>6527</v>
      </c>
      <c r="CT3022" s="95">
        <v>6383</v>
      </c>
      <c r="CU3022" s="95">
        <v>6270</v>
      </c>
      <c r="CV3022" s="95">
        <v>6180</v>
      </c>
      <c r="CW3022" s="95">
        <v>6223</v>
      </c>
      <c r="CX3022" s="96">
        <v>0.95795683700000001</v>
      </c>
      <c r="CY3022" s="96">
        <v>0.95157040800000003</v>
      </c>
      <c r="CZ3022" s="96">
        <v>0.95606366200000004</v>
      </c>
      <c r="DA3022" s="96">
        <v>0.94911677100000003</v>
      </c>
      <c r="DB3022" s="96">
        <v>0.95624159900000005</v>
      </c>
      <c r="DC3022">
        <v>2013</v>
      </c>
      <c r="DD3022" s="6">
        <v>6280.4</v>
      </c>
      <c r="DE3022" s="96">
        <v>4.2898221E-3</v>
      </c>
      <c r="DF3022" s="72">
        <v>629.04999999999995</v>
      </c>
      <c r="DG3022" s="96">
        <v>1</v>
      </c>
      <c r="DH3022" s="72">
        <v>629.04999999999995</v>
      </c>
      <c r="DI3022" s="72">
        <v>647.14220183999998</v>
      </c>
      <c r="DJ3022" s="96">
        <v>1</v>
      </c>
      <c r="DK3022" s="72">
        <v>629.04999999999995</v>
      </c>
      <c r="DL3022" s="96">
        <v>1</v>
      </c>
      <c r="DM3022" s="72">
        <v>629.04999999999995</v>
      </c>
      <c r="DN3022" s="96">
        <v>1</v>
      </c>
      <c r="DO3022" s="96">
        <v>1.2793000000000001E-2</v>
      </c>
      <c r="DP3022" s="72">
        <v>8.0500000000000007</v>
      </c>
      <c r="DQ3022" s="72">
        <v>621</v>
      </c>
      <c r="DR3022" t="s">
        <v>1857</v>
      </c>
      <c r="DT3022" t="s">
        <v>1783</v>
      </c>
    </row>
    <row r="3023" spans="1:124" x14ac:dyDescent="0.3">
      <c r="A3023" t="s">
        <v>1858</v>
      </c>
      <c r="B3023">
        <v>49870</v>
      </c>
      <c r="C3023" s="95">
        <v>1784</v>
      </c>
      <c r="D3023" s="95">
        <v>6174871</v>
      </c>
      <c r="E3023" s="95">
        <v>1727</v>
      </c>
      <c r="F3023" s="95">
        <v>5233937</v>
      </c>
      <c r="G3023" s="95">
        <v>385</v>
      </c>
      <c r="H3023" s="95">
        <v>844309</v>
      </c>
      <c r="I3023" s="95">
        <v>340</v>
      </c>
      <c r="J3023" s="95">
        <v>970524</v>
      </c>
      <c r="K3023" s="95">
        <v>1732</v>
      </c>
      <c r="L3023" s="95">
        <v>6421379</v>
      </c>
      <c r="M3023" s="95">
        <v>1662</v>
      </c>
      <c r="N3023" s="95">
        <v>5376603</v>
      </c>
      <c r="O3023" s="95">
        <v>374</v>
      </c>
      <c r="P3023" s="95">
        <v>766159</v>
      </c>
      <c r="Q3023" s="95">
        <v>327</v>
      </c>
      <c r="R3023" s="95">
        <v>1036373</v>
      </c>
      <c r="S3023" s="95">
        <v>1740</v>
      </c>
      <c r="T3023" s="95">
        <v>6115385</v>
      </c>
      <c r="U3023" s="95">
        <v>1656</v>
      </c>
      <c r="V3023" s="95">
        <v>5657828</v>
      </c>
      <c r="W3023" s="95">
        <v>362</v>
      </c>
      <c r="X3023" s="95">
        <v>1054844</v>
      </c>
      <c r="Y3023" s="95">
        <v>313</v>
      </c>
      <c r="Z3023" s="95">
        <v>1146173</v>
      </c>
      <c r="AA3023" s="95">
        <v>1737</v>
      </c>
      <c r="AB3023" s="95">
        <v>6498569</v>
      </c>
      <c r="AC3023" s="95">
        <v>1627</v>
      </c>
      <c r="AD3023" s="95">
        <v>5667491</v>
      </c>
      <c r="AE3023" s="95">
        <v>350</v>
      </c>
      <c r="AF3023" s="95">
        <v>1290641</v>
      </c>
      <c r="AG3023" s="95">
        <v>303</v>
      </c>
      <c r="AH3023" s="95">
        <v>1096925</v>
      </c>
      <c r="AI3023" s="95">
        <v>1758</v>
      </c>
      <c r="AJ3023" s="95">
        <v>6348887</v>
      </c>
      <c r="AK3023" s="95">
        <v>1639</v>
      </c>
      <c r="AL3023" s="95">
        <v>5812510.6100000003</v>
      </c>
      <c r="AM3023" s="95">
        <v>358</v>
      </c>
      <c r="AN3023" s="95">
        <v>1075756</v>
      </c>
      <c r="AO3023" s="95">
        <v>317</v>
      </c>
      <c r="AP3023" s="95">
        <v>1091191</v>
      </c>
      <c r="AQ3023" s="72">
        <v>269.68</v>
      </c>
      <c r="AR3023" s="72">
        <v>250.14</v>
      </c>
      <c r="AS3023" s="72">
        <v>519.82000000000005</v>
      </c>
      <c r="AT3023" s="95">
        <v>7019180</v>
      </c>
      <c r="AU3023" s="95">
        <v>6204461</v>
      </c>
      <c r="AV3023" s="95">
        <v>2169</v>
      </c>
      <c r="AW3023" s="95">
        <v>2067</v>
      </c>
      <c r="AX3023" s="72">
        <v>284.41000000000003</v>
      </c>
      <c r="AY3023" s="72">
        <v>268.69</v>
      </c>
      <c r="AZ3023" s="72">
        <v>553.1</v>
      </c>
      <c r="BA3023" s="95">
        <v>7187538</v>
      </c>
      <c r="BB3023" s="95">
        <v>6412976</v>
      </c>
      <c r="BC3023" s="95">
        <v>2106</v>
      </c>
      <c r="BD3023" s="95">
        <v>1989</v>
      </c>
      <c r="BE3023" s="72">
        <v>284.26</v>
      </c>
      <c r="BF3023" s="72">
        <v>287.95999999999998</v>
      </c>
      <c r="BG3023" s="72">
        <v>572.22</v>
      </c>
      <c r="BH3023" s="95">
        <v>7170229</v>
      </c>
      <c r="BI3023" s="95">
        <v>6804001</v>
      </c>
      <c r="BJ3023" s="95">
        <v>2102</v>
      </c>
      <c r="BK3023" s="95">
        <v>1969</v>
      </c>
      <c r="BL3023" s="72">
        <v>311.02</v>
      </c>
      <c r="BM3023" s="72">
        <v>292.07</v>
      </c>
      <c r="BN3023" s="72">
        <v>603.09</v>
      </c>
      <c r="BO3023" s="95">
        <v>7789210</v>
      </c>
      <c r="BP3023" s="95">
        <v>6764416</v>
      </c>
      <c r="BQ3023" s="95">
        <v>2087</v>
      </c>
      <c r="BR3023" s="95">
        <v>1930</v>
      </c>
      <c r="BS3023" s="72">
        <v>292.39999999999998</v>
      </c>
      <c r="BT3023" s="72">
        <v>294.12</v>
      </c>
      <c r="BU3023" s="72">
        <v>586.52</v>
      </c>
      <c r="BV3023" s="95">
        <v>7424643</v>
      </c>
      <c r="BW3023" s="95">
        <v>6903701.6100000003</v>
      </c>
      <c r="BX3023" s="95">
        <v>2116</v>
      </c>
      <c r="BY3023" s="95">
        <v>1956</v>
      </c>
      <c r="BZ3023" s="95">
        <v>2120</v>
      </c>
      <c r="CA3023" s="95">
        <v>2050</v>
      </c>
      <c r="CB3023" s="95">
        <v>2038</v>
      </c>
      <c r="CC3023" s="95">
        <v>2012</v>
      </c>
      <c r="CD3023" s="95">
        <v>2038</v>
      </c>
      <c r="CE3023" s="72">
        <v>650.75523149000003</v>
      </c>
      <c r="CF3023" s="72">
        <v>676.59346364999999</v>
      </c>
      <c r="CG3023" s="72">
        <v>712.40329333</v>
      </c>
      <c r="CH3023" s="72">
        <v>716.50152150999998</v>
      </c>
      <c r="CI3023" s="72">
        <v>731.52548966999996</v>
      </c>
      <c r="CJ3023" s="96">
        <v>0.79879496139999995</v>
      </c>
      <c r="CK3023" s="96">
        <v>0.81747759880000004</v>
      </c>
      <c r="CL3023" s="96">
        <v>0.80322481010000002</v>
      </c>
      <c r="CM3023" s="96">
        <v>0.84171489089999996</v>
      </c>
      <c r="CN3023" s="96">
        <v>0.80177657280000003</v>
      </c>
      <c r="CO3023" s="96">
        <v>1.0175193401</v>
      </c>
      <c r="CP3023" s="96">
        <v>0.79860670430000003</v>
      </c>
      <c r="CQ3023" s="96">
        <v>0.99584056389999998</v>
      </c>
      <c r="CR3023" s="96">
        <v>0.80194221769999996</v>
      </c>
      <c r="CS3023" s="95">
        <v>2630</v>
      </c>
      <c r="CT3023" s="95">
        <v>2633</v>
      </c>
      <c r="CU3023" s="95">
        <v>2619</v>
      </c>
      <c r="CV3023" s="95">
        <v>2590</v>
      </c>
      <c r="CW3023" s="95">
        <v>2713</v>
      </c>
      <c r="CX3023" s="96">
        <v>1.043234623</v>
      </c>
      <c r="CY3023" s="96">
        <v>1.0275981709999999</v>
      </c>
      <c r="CZ3023" s="96">
        <v>1.006446213</v>
      </c>
      <c r="DA3023" s="96">
        <v>1.017560767</v>
      </c>
      <c r="DB3023" s="96">
        <v>0.99345906299999998</v>
      </c>
      <c r="DC3023">
        <v>2013</v>
      </c>
      <c r="DD3023" s="6">
        <v>1982.2</v>
      </c>
      <c r="DE3023" s="96">
        <v>3.8896184000000002E-3</v>
      </c>
      <c r="DF3023" s="72">
        <v>613.49</v>
      </c>
      <c r="DG3023" s="96">
        <v>1</v>
      </c>
      <c r="DH3023" s="72">
        <v>613.49</v>
      </c>
      <c r="DI3023" s="72">
        <v>647.14220183999998</v>
      </c>
      <c r="DJ3023" s="96">
        <v>1</v>
      </c>
      <c r="DK3023" s="72">
        <v>613.49</v>
      </c>
      <c r="DL3023" s="96">
        <v>1</v>
      </c>
      <c r="DM3023" s="72">
        <v>613.49</v>
      </c>
      <c r="DN3023" s="96">
        <v>1</v>
      </c>
      <c r="DO3023" s="96">
        <v>1.0918000000000001E-2</v>
      </c>
      <c r="DP3023" s="72">
        <v>6.7</v>
      </c>
      <c r="DQ3023" s="72">
        <v>606.79</v>
      </c>
      <c r="DR3023" t="s">
        <v>1858</v>
      </c>
      <c r="DT3023" t="s">
        <v>1783</v>
      </c>
    </row>
    <row r="3024" spans="1:124" x14ac:dyDescent="0.3">
      <c r="A3024" t="s">
        <v>1859</v>
      </c>
      <c r="B3024">
        <v>49880</v>
      </c>
      <c r="C3024" s="95">
        <v>5109</v>
      </c>
      <c r="D3024" s="95">
        <v>18091245</v>
      </c>
      <c r="E3024" s="95">
        <v>4699</v>
      </c>
      <c r="F3024" s="95">
        <v>14131668</v>
      </c>
      <c r="G3024" s="95">
        <v>992</v>
      </c>
      <c r="H3024" s="95">
        <v>3400268</v>
      </c>
      <c r="I3024" s="95">
        <v>813</v>
      </c>
      <c r="J3024" s="95">
        <v>2762275</v>
      </c>
      <c r="K3024" s="95">
        <v>5280</v>
      </c>
      <c r="L3024" s="95">
        <v>19352453</v>
      </c>
      <c r="M3024" s="95">
        <v>4826</v>
      </c>
      <c r="N3024" s="95">
        <v>16075321</v>
      </c>
      <c r="O3024" s="95">
        <v>1008</v>
      </c>
      <c r="P3024" s="95">
        <v>3660305</v>
      </c>
      <c r="Q3024" s="95">
        <v>818</v>
      </c>
      <c r="R3024" s="95">
        <v>3078289</v>
      </c>
      <c r="S3024" s="95">
        <v>5531</v>
      </c>
      <c r="T3024" s="95">
        <v>21183373</v>
      </c>
      <c r="U3024" s="95">
        <v>5023</v>
      </c>
      <c r="V3024" s="95">
        <v>18930315</v>
      </c>
      <c r="W3024" s="95">
        <v>1010</v>
      </c>
      <c r="X3024" s="95">
        <v>4372006</v>
      </c>
      <c r="Y3024" s="95">
        <v>821</v>
      </c>
      <c r="Z3024" s="95">
        <v>3511776</v>
      </c>
      <c r="AA3024" s="95">
        <v>5794</v>
      </c>
      <c r="AB3024" s="95">
        <v>25371908</v>
      </c>
      <c r="AC3024" s="95">
        <v>5239</v>
      </c>
      <c r="AD3024" s="95">
        <v>19828388</v>
      </c>
      <c r="AE3024" s="95">
        <v>1011</v>
      </c>
      <c r="AF3024" s="95">
        <v>4987356</v>
      </c>
      <c r="AG3024" s="95">
        <v>808</v>
      </c>
      <c r="AH3024" s="95">
        <v>3514441</v>
      </c>
      <c r="AI3024" s="95">
        <v>6123</v>
      </c>
      <c r="AJ3024" s="95">
        <v>25850784.800000001</v>
      </c>
      <c r="AK3024" s="95">
        <v>5511</v>
      </c>
      <c r="AL3024" s="95">
        <v>21605796.309999999</v>
      </c>
      <c r="AM3024" s="95">
        <v>1079</v>
      </c>
      <c r="AN3024" s="95">
        <v>4700373</v>
      </c>
      <c r="AO3024" s="95">
        <v>871</v>
      </c>
      <c r="AP3024" s="95">
        <v>3931459</v>
      </c>
      <c r="AQ3024" s="72">
        <v>293.55</v>
      </c>
      <c r="AR3024" s="72">
        <v>255.41</v>
      </c>
      <c r="AS3024" s="72">
        <v>548.96</v>
      </c>
      <c r="AT3024" s="95">
        <v>21491513</v>
      </c>
      <c r="AU3024" s="95">
        <v>16893943</v>
      </c>
      <c r="AV3024" s="95">
        <v>6101</v>
      </c>
      <c r="AW3024" s="95">
        <v>5512</v>
      </c>
      <c r="AX3024" s="72">
        <v>304.98</v>
      </c>
      <c r="AY3024" s="72">
        <v>282.8</v>
      </c>
      <c r="AZ3024" s="72">
        <v>587.78</v>
      </c>
      <c r="BA3024" s="95">
        <v>23012758</v>
      </c>
      <c r="BB3024" s="95">
        <v>19153610</v>
      </c>
      <c r="BC3024" s="95">
        <v>6288</v>
      </c>
      <c r="BD3024" s="95">
        <v>5644</v>
      </c>
      <c r="BE3024" s="72">
        <v>325.58</v>
      </c>
      <c r="BF3024" s="72">
        <v>320.02</v>
      </c>
      <c r="BG3024" s="72">
        <v>645.6</v>
      </c>
      <c r="BH3024" s="95">
        <v>25555379</v>
      </c>
      <c r="BI3024" s="95">
        <v>22442091</v>
      </c>
      <c r="BJ3024" s="95">
        <v>6541</v>
      </c>
      <c r="BK3024" s="95">
        <v>5844</v>
      </c>
      <c r="BL3024" s="72">
        <v>371.78</v>
      </c>
      <c r="BM3024" s="72">
        <v>321.69</v>
      </c>
      <c r="BN3024" s="72">
        <v>693.47</v>
      </c>
      <c r="BO3024" s="95">
        <v>30359264</v>
      </c>
      <c r="BP3024" s="95">
        <v>23342829</v>
      </c>
      <c r="BQ3024" s="95">
        <v>6805</v>
      </c>
      <c r="BR3024" s="95">
        <v>6047</v>
      </c>
      <c r="BS3024" s="72">
        <v>353.5</v>
      </c>
      <c r="BT3024" s="72">
        <v>333.45</v>
      </c>
      <c r="BU3024" s="72">
        <v>686.95</v>
      </c>
      <c r="BV3024" s="95">
        <v>30551157.800000001</v>
      </c>
      <c r="BW3024" s="95">
        <v>25537255.309999999</v>
      </c>
      <c r="BX3024" s="95">
        <v>7202</v>
      </c>
      <c r="BY3024" s="95">
        <v>6382</v>
      </c>
      <c r="BZ3024" s="95">
        <v>5820</v>
      </c>
      <c r="CA3024" s="95">
        <v>5978</v>
      </c>
      <c r="CB3024" s="95">
        <v>6205</v>
      </c>
      <c r="CC3024" s="95">
        <v>6445</v>
      </c>
      <c r="CD3024" s="95">
        <v>6801</v>
      </c>
      <c r="CE3024" s="72">
        <v>650.75523149000003</v>
      </c>
      <c r="CF3024" s="72">
        <v>676.59346364999999</v>
      </c>
      <c r="CG3024" s="72">
        <v>712.40329333</v>
      </c>
      <c r="CH3024" s="72">
        <v>716.50152150999998</v>
      </c>
      <c r="CI3024" s="72">
        <v>731.52548966999996</v>
      </c>
      <c r="CJ3024" s="96">
        <v>0.84357370239999996</v>
      </c>
      <c r="CK3024" s="96">
        <v>0.86873437529999997</v>
      </c>
      <c r="CL3024" s="96">
        <v>0.90622826430000003</v>
      </c>
      <c r="CM3024" s="96">
        <v>0.96785558599999999</v>
      </c>
      <c r="CN3024" s="96">
        <v>0.93906502189999996</v>
      </c>
      <c r="CO3024" s="96">
        <v>0.94046104519999996</v>
      </c>
      <c r="CP3024" s="96">
        <v>0.96239115340000003</v>
      </c>
      <c r="CQ3024" s="96">
        <v>0.99584056389999998</v>
      </c>
      <c r="CR3024" s="96">
        <v>0.96641073970000002</v>
      </c>
      <c r="CS3024" s="95">
        <v>9576</v>
      </c>
      <c r="CT3024" s="95">
        <v>9837</v>
      </c>
      <c r="CU3024" s="95">
        <v>10184</v>
      </c>
      <c r="CV3024" s="95">
        <v>10372</v>
      </c>
      <c r="CW3024" s="95">
        <v>10728</v>
      </c>
      <c r="CX3024" s="96">
        <v>0.94266965400000002</v>
      </c>
      <c r="CY3024" s="96">
        <v>0.95172493700000005</v>
      </c>
      <c r="CZ3024" s="96">
        <v>0.94650601400000001</v>
      </c>
      <c r="DA3024" s="96">
        <v>0.94106056199999999</v>
      </c>
      <c r="DB3024" s="96">
        <v>0.92184315800000005</v>
      </c>
      <c r="DC3024">
        <v>2013</v>
      </c>
      <c r="DD3024" s="6">
        <v>5885.8</v>
      </c>
      <c r="DE3024" s="96">
        <v>3.0865391000000002E-3</v>
      </c>
      <c r="DF3024" s="72">
        <v>739.9</v>
      </c>
      <c r="DG3024" s="96">
        <v>1</v>
      </c>
      <c r="DH3024" s="72">
        <v>739.9</v>
      </c>
      <c r="DI3024" s="72">
        <v>718.34796271000005</v>
      </c>
      <c r="DJ3024" s="96">
        <v>1</v>
      </c>
      <c r="DK3024" s="72">
        <v>739.9</v>
      </c>
      <c r="DL3024" s="96">
        <v>1</v>
      </c>
      <c r="DM3024" s="72">
        <v>739.9</v>
      </c>
      <c r="DN3024" s="96">
        <v>1</v>
      </c>
      <c r="DO3024" s="96">
        <v>9.5879999999999993E-3</v>
      </c>
      <c r="DP3024" s="72">
        <v>7.09</v>
      </c>
      <c r="DQ3024" s="72">
        <v>732.81</v>
      </c>
      <c r="DR3024" t="s">
        <v>1859</v>
      </c>
      <c r="DT3024" t="s">
        <v>1783</v>
      </c>
    </row>
    <row r="3025" spans="1:124" x14ac:dyDescent="0.3">
      <c r="A3025" t="s">
        <v>684</v>
      </c>
      <c r="B3025">
        <v>49890</v>
      </c>
      <c r="C3025" s="95">
        <v>5561</v>
      </c>
      <c r="D3025" s="95">
        <v>21269893</v>
      </c>
      <c r="E3025" s="95">
        <v>5121</v>
      </c>
      <c r="F3025" s="95">
        <v>14917590</v>
      </c>
      <c r="G3025" s="95">
        <v>947</v>
      </c>
      <c r="H3025" s="95">
        <v>3838019</v>
      </c>
      <c r="I3025" s="95">
        <v>775</v>
      </c>
      <c r="J3025" s="95">
        <v>2574907</v>
      </c>
      <c r="K3025" s="95">
        <v>6119</v>
      </c>
      <c r="L3025" s="95">
        <v>23975484</v>
      </c>
      <c r="M3025" s="95">
        <v>5562</v>
      </c>
      <c r="N3025" s="95">
        <v>18102157</v>
      </c>
      <c r="O3025" s="95">
        <v>1019</v>
      </c>
      <c r="P3025" s="95">
        <v>3038286</v>
      </c>
      <c r="Q3025" s="95">
        <v>820</v>
      </c>
      <c r="R3025" s="95">
        <v>2655011</v>
      </c>
      <c r="S3025" s="95">
        <v>6738</v>
      </c>
      <c r="T3025" s="95">
        <v>26765640</v>
      </c>
      <c r="U3025" s="95">
        <v>6031</v>
      </c>
      <c r="V3025" s="95">
        <v>21721403</v>
      </c>
      <c r="W3025" s="95">
        <v>1085</v>
      </c>
      <c r="X3025" s="95">
        <v>3710238</v>
      </c>
      <c r="Y3025" s="95">
        <v>878</v>
      </c>
      <c r="Z3025" s="95">
        <v>3271716</v>
      </c>
      <c r="AA3025" s="95">
        <v>7465</v>
      </c>
      <c r="AB3025" s="95">
        <v>30030703</v>
      </c>
      <c r="AC3025" s="95">
        <v>6598</v>
      </c>
      <c r="AD3025" s="95">
        <v>24446040</v>
      </c>
      <c r="AE3025" s="95">
        <v>1173</v>
      </c>
      <c r="AF3025" s="95">
        <v>4914332</v>
      </c>
      <c r="AG3025" s="95">
        <v>964</v>
      </c>
      <c r="AH3025" s="95">
        <v>3958205</v>
      </c>
      <c r="AI3025" s="95">
        <v>8118</v>
      </c>
      <c r="AJ3025" s="95">
        <v>35152550.409999996</v>
      </c>
      <c r="AK3025" s="95">
        <v>7123</v>
      </c>
      <c r="AL3025" s="95">
        <v>27293033.890000001</v>
      </c>
      <c r="AM3025" s="95">
        <v>1282</v>
      </c>
      <c r="AN3025" s="95">
        <v>4771811</v>
      </c>
      <c r="AO3025" s="95">
        <v>1037</v>
      </c>
      <c r="AP3025" s="95">
        <v>4270524</v>
      </c>
      <c r="AQ3025" s="72">
        <v>321.5</v>
      </c>
      <c r="AR3025" s="72">
        <v>247.24</v>
      </c>
      <c r="AS3025" s="72">
        <v>568.74</v>
      </c>
      <c r="AT3025" s="95">
        <v>25107912</v>
      </c>
      <c r="AU3025" s="95">
        <v>17492497</v>
      </c>
      <c r="AV3025" s="95">
        <v>6508</v>
      </c>
      <c r="AW3025" s="95">
        <v>5896</v>
      </c>
      <c r="AX3025" s="72">
        <v>315.38</v>
      </c>
      <c r="AY3025" s="72">
        <v>271.04000000000002</v>
      </c>
      <c r="AZ3025" s="72">
        <v>586.41999999999996</v>
      </c>
      <c r="BA3025" s="95">
        <v>27013770</v>
      </c>
      <c r="BB3025" s="95">
        <v>20757168</v>
      </c>
      <c r="BC3025" s="95">
        <v>7138</v>
      </c>
      <c r="BD3025" s="95">
        <v>6382</v>
      </c>
      <c r="BE3025" s="72">
        <v>324.64</v>
      </c>
      <c r="BF3025" s="72">
        <v>301.45999999999998</v>
      </c>
      <c r="BG3025" s="72">
        <v>626.1</v>
      </c>
      <c r="BH3025" s="95">
        <v>30475878</v>
      </c>
      <c r="BI3025" s="95">
        <v>24993119</v>
      </c>
      <c r="BJ3025" s="95">
        <v>7823</v>
      </c>
      <c r="BK3025" s="95">
        <v>6909</v>
      </c>
      <c r="BL3025" s="72">
        <v>337.13</v>
      </c>
      <c r="BM3025" s="72">
        <v>313.02</v>
      </c>
      <c r="BN3025" s="72">
        <v>650.15</v>
      </c>
      <c r="BO3025" s="95">
        <v>34945035</v>
      </c>
      <c r="BP3025" s="95">
        <v>28404245</v>
      </c>
      <c r="BQ3025" s="95">
        <v>8638</v>
      </c>
      <c r="BR3025" s="95">
        <v>7562</v>
      </c>
      <c r="BS3025" s="72">
        <v>353.94</v>
      </c>
      <c r="BT3025" s="72">
        <v>322.33999999999997</v>
      </c>
      <c r="BU3025" s="72">
        <v>676.28</v>
      </c>
      <c r="BV3025" s="95">
        <v>39924361.409999996</v>
      </c>
      <c r="BW3025" s="95">
        <v>31563557.890000001</v>
      </c>
      <c r="BX3025" s="95">
        <v>9400</v>
      </c>
      <c r="BY3025" s="95">
        <v>8160</v>
      </c>
      <c r="BZ3025" s="95">
        <v>6216</v>
      </c>
      <c r="CA3025" s="95">
        <v>6774</v>
      </c>
      <c r="CB3025" s="95">
        <v>7382</v>
      </c>
      <c r="CC3025" s="95">
        <v>8127</v>
      </c>
      <c r="CD3025" s="95">
        <v>8793</v>
      </c>
      <c r="CE3025" s="72">
        <v>650.75523149000003</v>
      </c>
      <c r="CF3025" s="72">
        <v>676.59346364999999</v>
      </c>
      <c r="CG3025" s="72">
        <v>712.40329333</v>
      </c>
      <c r="CH3025" s="72">
        <v>716.50152150999998</v>
      </c>
      <c r="CI3025" s="72">
        <v>731.52548966999996</v>
      </c>
      <c r="CJ3025" s="96">
        <v>0.87396915529999997</v>
      </c>
      <c r="CK3025" s="96">
        <v>0.86672430570000003</v>
      </c>
      <c r="CL3025" s="96">
        <v>0.87885612810000002</v>
      </c>
      <c r="CM3025" s="96">
        <v>0.90739514219999995</v>
      </c>
      <c r="CN3025" s="96">
        <v>0.92447906400000002</v>
      </c>
      <c r="CO3025" s="96">
        <v>0.91406424929999996</v>
      </c>
      <c r="CP3025" s="96">
        <v>0.97398488100000002</v>
      </c>
      <c r="CQ3025" s="96">
        <v>0.99584056389999998</v>
      </c>
      <c r="CR3025" s="96">
        <v>0.97805289039999999</v>
      </c>
      <c r="CS3025" s="95">
        <v>7281</v>
      </c>
      <c r="CT3025" s="95">
        <v>7491</v>
      </c>
      <c r="CU3025" s="95">
        <v>7834</v>
      </c>
      <c r="CV3025" s="95">
        <v>8047</v>
      </c>
      <c r="CW3025" s="95">
        <v>8365</v>
      </c>
      <c r="CX3025" s="96">
        <v>0.90907609300000003</v>
      </c>
      <c r="CY3025" s="96">
        <v>0.92891725599999997</v>
      </c>
      <c r="CZ3025" s="96">
        <v>0.926833236</v>
      </c>
      <c r="DA3025" s="96">
        <v>0.906759541</v>
      </c>
      <c r="DB3025" s="96">
        <v>0.900173471</v>
      </c>
      <c r="DC3025">
        <v>2013</v>
      </c>
      <c r="DD3025" s="6">
        <v>6981.8</v>
      </c>
      <c r="DE3025" s="96">
        <v>2.9772174E-3</v>
      </c>
      <c r="DF3025" s="72">
        <v>748.9</v>
      </c>
      <c r="DG3025" s="96">
        <v>1</v>
      </c>
      <c r="DH3025" s="72">
        <v>748.9</v>
      </c>
      <c r="DI3025" s="72">
        <v>718.34796271000005</v>
      </c>
      <c r="DJ3025" s="96">
        <v>1</v>
      </c>
      <c r="DK3025" s="72">
        <v>748.9</v>
      </c>
      <c r="DL3025" s="96">
        <v>1</v>
      </c>
      <c r="DM3025" s="72">
        <v>748.9</v>
      </c>
      <c r="DN3025" s="96">
        <v>1</v>
      </c>
      <c r="DO3025" s="96">
        <v>8.3379999999999999E-3</v>
      </c>
      <c r="DP3025" s="72">
        <v>6.24</v>
      </c>
      <c r="DQ3025" s="72">
        <v>742.66</v>
      </c>
      <c r="DR3025" t="s">
        <v>684</v>
      </c>
      <c r="DT3025" t="s">
        <v>1783</v>
      </c>
    </row>
    <row r="3026" spans="1:124" x14ac:dyDescent="0.3">
      <c r="A3026" t="s">
        <v>1860</v>
      </c>
      <c r="B3026">
        <v>49891</v>
      </c>
      <c r="C3026" s="95">
        <v>5905</v>
      </c>
      <c r="D3026" s="95">
        <v>19143841</v>
      </c>
      <c r="E3026" s="95">
        <v>5695</v>
      </c>
      <c r="F3026" s="95">
        <v>15447258</v>
      </c>
      <c r="G3026" s="95">
        <v>1234</v>
      </c>
      <c r="H3026" s="95">
        <v>4308009</v>
      </c>
      <c r="I3026" s="95">
        <v>1101</v>
      </c>
      <c r="J3026" s="95">
        <v>3277988</v>
      </c>
      <c r="K3026" s="95">
        <v>5882</v>
      </c>
      <c r="L3026" s="95">
        <v>21224989</v>
      </c>
      <c r="M3026" s="95">
        <v>5659</v>
      </c>
      <c r="N3026" s="95">
        <v>16707816</v>
      </c>
      <c r="O3026" s="95">
        <v>1241</v>
      </c>
      <c r="P3026" s="95">
        <v>3905771</v>
      </c>
      <c r="Q3026" s="95">
        <v>1098</v>
      </c>
      <c r="R3026" s="95">
        <v>3367811</v>
      </c>
      <c r="S3026" s="95">
        <v>5921</v>
      </c>
      <c r="T3026" s="95">
        <v>20906675</v>
      </c>
      <c r="U3026" s="95">
        <v>5662</v>
      </c>
      <c r="V3026" s="95">
        <v>18164147</v>
      </c>
      <c r="W3026" s="95">
        <v>1234</v>
      </c>
      <c r="X3026" s="95">
        <v>3646585</v>
      </c>
      <c r="Y3026" s="95">
        <v>1079</v>
      </c>
      <c r="Z3026" s="95">
        <v>3315787</v>
      </c>
      <c r="AA3026" s="95">
        <v>5900</v>
      </c>
      <c r="AB3026" s="95">
        <v>21063896</v>
      </c>
      <c r="AC3026" s="95">
        <v>5625</v>
      </c>
      <c r="AD3026" s="95">
        <v>19627690</v>
      </c>
      <c r="AE3026" s="95">
        <v>1226</v>
      </c>
      <c r="AF3026" s="95">
        <v>4560622</v>
      </c>
      <c r="AG3026" s="95">
        <v>1074</v>
      </c>
      <c r="AH3026" s="95">
        <v>3614007</v>
      </c>
      <c r="AI3026" s="95">
        <v>5967</v>
      </c>
      <c r="AJ3026" s="95">
        <v>20263609.949999999</v>
      </c>
      <c r="AK3026" s="95">
        <v>5677</v>
      </c>
      <c r="AL3026" s="95">
        <v>20572491.370000001</v>
      </c>
      <c r="AM3026" s="95">
        <v>1316</v>
      </c>
      <c r="AN3026" s="95">
        <v>5150427</v>
      </c>
      <c r="AO3026" s="95">
        <v>1169</v>
      </c>
      <c r="AP3026" s="95">
        <v>4054816.65</v>
      </c>
      <c r="AQ3026" s="72">
        <v>273.75</v>
      </c>
      <c r="AR3026" s="72">
        <v>229.61</v>
      </c>
      <c r="AS3026" s="72">
        <v>503.36</v>
      </c>
      <c r="AT3026" s="95">
        <v>23451850</v>
      </c>
      <c r="AU3026" s="95">
        <v>18725246</v>
      </c>
      <c r="AV3026" s="95">
        <v>7139</v>
      </c>
      <c r="AW3026" s="95">
        <v>6796</v>
      </c>
      <c r="AX3026" s="72">
        <v>294.01</v>
      </c>
      <c r="AY3026" s="72">
        <v>247.59</v>
      </c>
      <c r="AZ3026" s="72">
        <v>541.6</v>
      </c>
      <c r="BA3026" s="95">
        <v>25130760</v>
      </c>
      <c r="BB3026" s="95">
        <v>20075627</v>
      </c>
      <c r="BC3026" s="95">
        <v>7123</v>
      </c>
      <c r="BD3026" s="95">
        <v>6757</v>
      </c>
      <c r="BE3026" s="72">
        <v>285.97000000000003</v>
      </c>
      <c r="BF3026" s="72">
        <v>265.54000000000002</v>
      </c>
      <c r="BG3026" s="72">
        <v>551.51</v>
      </c>
      <c r="BH3026" s="95">
        <v>24553260</v>
      </c>
      <c r="BI3026" s="95">
        <v>21479934</v>
      </c>
      <c r="BJ3026" s="95">
        <v>7155</v>
      </c>
      <c r="BK3026" s="95">
        <v>6741</v>
      </c>
      <c r="BL3026" s="72">
        <v>299.66000000000003</v>
      </c>
      <c r="BM3026" s="72">
        <v>289.12</v>
      </c>
      <c r="BN3026" s="72">
        <v>588.78</v>
      </c>
      <c r="BO3026" s="95">
        <v>25624518</v>
      </c>
      <c r="BP3026" s="95">
        <v>23241697</v>
      </c>
      <c r="BQ3026" s="95">
        <v>7126</v>
      </c>
      <c r="BR3026" s="95">
        <v>6699</v>
      </c>
      <c r="BS3026" s="72">
        <v>290.79000000000002</v>
      </c>
      <c r="BT3026" s="72">
        <v>299.77999999999997</v>
      </c>
      <c r="BU3026" s="72">
        <v>590.57000000000005</v>
      </c>
      <c r="BV3026" s="95">
        <v>25414036.949999999</v>
      </c>
      <c r="BW3026" s="95">
        <v>24627308.02</v>
      </c>
      <c r="BX3026" s="95">
        <v>7283</v>
      </c>
      <c r="BY3026" s="95">
        <v>6846</v>
      </c>
      <c r="BZ3026" s="95">
        <v>6976</v>
      </c>
      <c r="CA3026" s="95">
        <v>6946</v>
      </c>
      <c r="CB3026" s="95">
        <v>6955</v>
      </c>
      <c r="CC3026" s="95">
        <v>6923</v>
      </c>
      <c r="CD3026" s="95">
        <v>7069</v>
      </c>
      <c r="CE3026" s="72">
        <v>650.75523149000003</v>
      </c>
      <c r="CF3026" s="72">
        <v>676.59346364999999</v>
      </c>
      <c r="CG3026" s="72">
        <v>712.40329333</v>
      </c>
      <c r="CH3026" s="72">
        <v>716.50152150999998</v>
      </c>
      <c r="CI3026" s="72">
        <v>731.52548966999996</v>
      </c>
      <c r="CJ3026" s="96">
        <v>0.77350127310000005</v>
      </c>
      <c r="CK3026" s="96">
        <v>0.80048068610000001</v>
      </c>
      <c r="CL3026" s="96">
        <v>0.77415419770000005</v>
      </c>
      <c r="CM3026" s="96">
        <v>0.82174284679999998</v>
      </c>
      <c r="CN3026" s="96">
        <v>0.80731294850000002</v>
      </c>
      <c r="CO3026" s="96">
        <v>1.0106949363</v>
      </c>
      <c r="CP3026" s="96">
        <v>0.78702124829999998</v>
      </c>
      <c r="CQ3026" s="96">
        <v>0.99584056389999998</v>
      </c>
      <c r="CR3026" s="96">
        <v>0.79030837310000002</v>
      </c>
      <c r="CS3026" s="95">
        <v>4513</v>
      </c>
      <c r="CT3026" s="95">
        <v>4398</v>
      </c>
      <c r="CU3026" s="95">
        <v>4385</v>
      </c>
      <c r="CV3026" s="95">
        <v>4337</v>
      </c>
      <c r="CW3026" s="95">
        <v>4297</v>
      </c>
      <c r="CX3026" s="96">
        <v>1.026972719</v>
      </c>
      <c r="CY3026" s="96">
        <v>1.0151231570000001</v>
      </c>
      <c r="CZ3026" s="96">
        <v>1.01249572</v>
      </c>
      <c r="DA3026" s="96">
        <v>1.0118662439999999</v>
      </c>
      <c r="DB3026" s="96">
        <v>0.98604672900000001</v>
      </c>
      <c r="DC3026">
        <v>2013</v>
      </c>
      <c r="DD3026" s="6">
        <v>6767.8</v>
      </c>
      <c r="DE3026" s="96">
        <v>8.9600133999999994E-3</v>
      </c>
      <c r="DF3026" s="72">
        <v>601.51</v>
      </c>
      <c r="DG3026" s="96">
        <v>1</v>
      </c>
      <c r="DH3026" s="72">
        <v>601.51</v>
      </c>
      <c r="DI3026" s="72">
        <v>647.14220183999998</v>
      </c>
      <c r="DJ3026" s="96">
        <v>1</v>
      </c>
      <c r="DK3026" s="72">
        <v>601.51</v>
      </c>
      <c r="DL3026" s="96">
        <v>1</v>
      </c>
      <c r="DM3026" s="72">
        <v>601.51</v>
      </c>
      <c r="DN3026" s="96">
        <v>0.78267675449999996</v>
      </c>
      <c r="DO3026" s="96">
        <v>3.0664E-2</v>
      </c>
      <c r="DP3026" s="72">
        <v>14.44</v>
      </c>
      <c r="DQ3026" s="72">
        <v>587.07000000000005</v>
      </c>
      <c r="DR3026" t="s">
        <v>1860</v>
      </c>
      <c r="DT3026" t="s">
        <v>1783</v>
      </c>
    </row>
    <row r="3027" spans="1:124" x14ac:dyDescent="0.3">
      <c r="A3027" t="s">
        <v>1861</v>
      </c>
      <c r="B3027">
        <v>49892</v>
      </c>
      <c r="C3027" s="95">
        <v>7670</v>
      </c>
      <c r="D3027" s="95">
        <v>28224857</v>
      </c>
      <c r="E3027" s="95">
        <v>7288</v>
      </c>
      <c r="F3027" s="95">
        <v>24626334</v>
      </c>
      <c r="G3027" s="95">
        <v>2060</v>
      </c>
      <c r="H3027" s="95">
        <v>6114428</v>
      </c>
      <c r="I3027" s="95">
        <v>1776</v>
      </c>
      <c r="J3027" s="95">
        <v>4987869</v>
      </c>
      <c r="K3027" s="95">
        <v>7593</v>
      </c>
      <c r="L3027" s="95">
        <v>27834783</v>
      </c>
      <c r="M3027" s="95">
        <v>7168</v>
      </c>
      <c r="N3027" s="95">
        <v>25057782</v>
      </c>
      <c r="O3027" s="95">
        <v>2043</v>
      </c>
      <c r="P3027" s="95">
        <v>5336621</v>
      </c>
      <c r="Q3027" s="95">
        <v>1744</v>
      </c>
      <c r="R3027" s="95">
        <v>4972348</v>
      </c>
      <c r="S3027" s="95">
        <v>7753</v>
      </c>
      <c r="T3027" s="95">
        <v>28102034</v>
      </c>
      <c r="U3027" s="95">
        <v>7218</v>
      </c>
      <c r="V3027" s="95">
        <v>25951471</v>
      </c>
      <c r="W3027" s="95">
        <v>1987</v>
      </c>
      <c r="X3027" s="95">
        <v>5221326</v>
      </c>
      <c r="Y3027" s="95">
        <v>1676</v>
      </c>
      <c r="Z3027" s="95">
        <v>5438850</v>
      </c>
      <c r="AA3027" s="95">
        <v>7937</v>
      </c>
      <c r="AB3027" s="95">
        <v>30971937</v>
      </c>
      <c r="AC3027" s="95">
        <v>7307</v>
      </c>
      <c r="AD3027" s="95">
        <v>28699741</v>
      </c>
      <c r="AE3027" s="95">
        <v>2011</v>
      </c>
      <c r="AF3027" s="95">
        <v>5827140</v>
      </c>
      <c r="AG3027" s="95">
        <v>1705</v>
      </c>
      <c r="AH3027" s="95">
        <v>6267923</v>
      </c>
      <c r="AI3027" s="95">
        <v>5225</v>
      </c>
      <c r="AJ3027" s="95">
        <v>20829185.18</v>
      </c>
      <c r="AK3027" s="95">
        <v>4854</v>
      </c>
      <c r="AL3027" s="95">
        <v>19760767.350000001</v>
      </c>
      <c r="AM3027" s="95">
        <v>1539</v>
      </c>
      <c r="AN3027" s="95">
        <v>4336119</v>
      </c>
      <c r="AO3027" s="95">
        <v>1347</v>
      </c>
      <c r="AP3027" s="95">
        <v>4742730.3899999997</v>
      </c>
      <c r="AQ3027" s="72">
        <v>294.10000000000002</v>
      </c>
      <c r="AR3027" s="72">
        <v>272.27</v>
      </c>
      <c r="AS3027" s="72">
        <v>566.37</v>
      </c>
      <c r="AT3027" s="95">
        <v>34339285</v>
      </c>
      <c r="AU3027" s="95">
        <v>29614203</v>
      </c>
      <c r="AV3027" s="95">
        <v>9730</v>
      </c>
      <c r="AW3027" s="95">
        <v>9064</v>
      </c>
      <c r="AX3027" s="72">
        <v>286.87</v>
      </c>
      <c r="AY3027" s="72">
        <v>280.8</v>
      </c>
      <c r="AZ3027" s="72">
        <v>567.66999999999996</v>
      </c>
      <c r="BA3027" s="95">
        <v>33171404</v>
      </c>
      <c r="BB3027" s="95">
        <v>30030130</v>
      </c>
      <c r="BC3027" s="95">
        <v>9636</v>
      </c>
      <c r="BD3027" s="95">
        <v>8912</v>
      </c>
      <c r="BE3027" s="72">
        <v>285.11</v>
      </c>
      <c r="BF3027" s="72">
        <v>294.12</v>
      </c>
      <c r="BG3027" s="72">
        <v>579.23</v>
      </c>
      <c r="BH3027" s="95">
        <v>33323360</v>
      </c>
      <c r="BI3027" s="95">
        <v>31390321</v>
      </c>
      <c r="BJ3027" s="95">
        <v>9740</v>
      </c>
      <c r="BK3027" s="95">
        <v>8894</v>
      </c>
      <c r="BL3027" s="72">
        <v>308.26</v>
      </c>
      <c r="BM3027" s="72">
        <v>323.33999999999997</v>
      </c>
      <c r="BN3027" s="72">
        <v>631.6</v>
      </c>
      <c r="BO3027" s="95">
        <v>36799077</v>
      </c>
      <c r="BP3027" s="95">
        <v>34967664</v>
      </c>
      <c r="BQ3027" s="95">
        <v>9948</v>
      </c>
      <c r="BR3027" s="95">
        <v>9012</v>
      </c>
      <c r="BS3027" s="72">
        <v>310.04000000000002</v>
      </c>
      <c r="BT3027" s="72">
        <v>329.29</v>
      </c>
      <c r="BU3027" s="72">
        <v>639.33000000000004</v>
      </c>
      <c r="BV3027" s="95">
        <v>25165304.18</v>
      </c>
      <c r="BW3027" s="95">
        <v>24503497.739999998</v>
      </c>
      <c r="BX3027" s="95">
        <v>6764</v>
      </c>
      <c r="BY3027" s="95">
        <v>6201</v>
      </c>
      <c r="BZ3027" s="95">
        <v>9413</v>
      </c>
      <c r="CA3027" s="95">
        <v>9287</v>
      </c>
      <c r="CB3027" s="95">
        <v>9332</v>
      </c>
      <c r="CC3027" s="95">
        <v>9504</v>
      </c>
      <c r="CD3027" s="95">
        <v>6489</v>
      </c>
      <c r="CE3027" s="72">
        <v>650.75523149000003</v>
      </c>
      <c r="CF3027" s="72">
        <v>676.59346364999999</v>
      </c>
      <c r="CG3027" s="72">
        <v>712.40329333</v>
      </c>
      <c r="CH3027" s="72">
        <v>716.50152150999998</v>
      </c>
      <c r="CI3027" s="72">
        <v>731.52548966999996</v>
      </c>
      <c r="CJ3027" s="96">
        <v>0.87032723300000003</v>
      </c>
      <c r="CK3027" s="96">
        <v>0.83901194810000002</v>
      </c>
      <c r="CL3027" s="96">
        <v>0.81306474220000002</v>
      </c>
      <c r="CM3027" s="96">
        <v>0.88150545540000003</v>
      </c>
      <c r="CN3027" s="96">
        <v>0.8739681789</v>
      </c>
      <c r="CO3027" s="96">
        <v>1.0053360412000001</v>
      </c>
      <c r="CP3027" s="96">
        <v>0.85103435709999997</v>
      </c>
      <c r="CQ3027" s="96">
        <v>0.99584056389999998</v>
      </c>
      <c r="CR3027" s="96">
        <v>0.85458884329999996</v>
      </c>
      <c r="CS3027" s="95">
        <v>8734</v>
      </c>
      <c r="CT3027" s="95">
        <v>8559</v>
      </c>
      <c r="CU3027" s="95">
        <v>8609</v>
      </c>
      <c r="CV3027" s="95">
        <v>8807</v>
      </c>
      <c r="CW3027" s="95">
        <v>9066</v>
      </c>
      <c r="CX3027" s="96">
        <v>1.023140653</v>
      </c>
      <c r="CY3027" s="96">
        <v>1.0124542729999999</v>
      </c>
      <c r="CZ3027" s="96">
        <v>1.000651553</v>
      </c>
      <c r="DA3027" s="96">
        <v>0.98927668599999996</v>
      </c>
      <c r="DB3027" s="96">
        <v>1.001512202</v>
      </c>
      <c r="DC3027">
        <v>2013</v>
      </c>
      <c r="DD3027" s="6">
        <v>6767</v>
      </c>
      <c r="DE3027" s="96">
        <v>3.2474931000000002E-3</v>
      </c>
      <c r="DF3027" s="72">
        <v>654.17999999999995</v>
      </c>
      <c r="DG3027" s="96">
        <v>1</v>
      </c>
      <c r="DH3027" s="72">
        <v>654.17999999999995</v>
      </c>
      <c r="DI3027" s="72">
        <v>647.46502092000003</v>
      </c>
      <c r="DJ3027" s="96">
        <v>1</v>
      </c>
      <c r="DK3027" s="72">
        <v>654.17999999999995</v>
      </c>
      <c r="DL3027" s="96">
        <v>1</v>
      </c>
      <c r="DM3027" s="72">
        <v>654.17999999999995</v>
      </c>
      <c r="DN3027" s="96">
        <v>1</v>
      </c>
      <c r="DO3027" s="96">
        <v>9.587E-3</v>
      </c>
      <c r="DP3027" s="72">
        <v>6.27</v>
      </c>
      <c r="DQ3027" s="72">
        <v>647.91</v>
      </c>
      <c r="DR3027" t="s">
        <v>1861</v>
      </c>
      <c r="DT3027" t="s">
        <v>1783</v>
      </c>
    </row>
    <row r="3028" spans="1:124" x14ac:dyDescent="0.3">
      <c r="A3028" t="s">
        <v>1259</v>
      </c>
      <c r="B3028">
        <v>49900</v>
      </c>
      <c r="C3028" s="95">
        <v>814</v>
      </c>
      <c r="D3028" s="95">
        <v>2669274</v>
      </c>
      <c r="E3028" s="95">
        <v>776</v>
      </c>
      <c r="F3028" s="95">
        <v>2461417</v>
      </c>
      <c r="G3028" s="95">
        <v>179</v>
      </c>
      <c r="H3028" s="95">
        <v>353736</v>
      </c>
      <c r="I3028" s="95">
        <v>163</v>
      </c>
      <c r="J3028" s="95">
        <v>392415</v>
      </c>
      <c r="K3028" s="95">
        <v>771</v>
      </c>
      <c r="L3028" s="95">
        <v>2934580</v>
      </c>
      <c r="M3028" s="95">
        <v>724</v>
      </c>
      <c r="N3028" s="95">
        <v>2535802</v>
      </c>
      <c r="O3028" s="95">
        <v>177</v>
      </c>
      <c r="P3028" s="95">
        <v>662501</v>
      </c>
      <c r="Q3028" s="95">
        <v>163</v>
      </c>
      <c r="R3028" s="95">
        <v>460859</v>
      </c>
      <c r="S3028" s="95">
        <v>769</v>
      </c>
      <c r="T3028" s="95">
        <v>2609509</v>
      </c>
      <c r="U3028" s="95">
        <v>715</v>
      </c>
      <c r="V3028" s="95">
        <v>2337659</v>
      </c>
      <c r="W3028" s="95">
        <v>177</v>
      </c>
      <c r="X3028" s="95">
        <v>614858</v>
      </c>
      <c r="Y3028" s="95">
        <v>160</v>
      </c>
      <c r="Z3028" s="95">
        <v>564936</v>
      </c>
      <c r="AA3028" s="95">
        <v>759</v>
      </c>
      <c r="AB3028" s="95">
        <v>2682847</v>
      </c>
      <c r="AC3028" s="95">
        <v>702</v>
      </c>
      <c r="AD3028" s="95">
        <v>2450767</v>
      </c>
      <c r="AE3028" s="95">
        <v>182</v>
      </c>
      <c r="AF3028" s="95">
        <v>527617</v>
      </c>
      <c r="AG3028" s="95">
        <v>165</v>
      </c>
      <c r="AH3028" s="95">
        <v>471960</v>
      </c>
      <c r="AI3028" s="95">
        <v>761</v>
      </c>
      <c r="AJ3028" s="95">
        <v>3187306</v>
      </c>
      <c r="AK3028" s="95">
        <v>703</v>
      </c>
      <c r="AL3028" s="95">
        <v>2717102</v>
      </c>
      <c r="AM3028" s="95">
        <v>177</v>
      </c>
      <c r="AN3028" s="95">
        <v>927643</v>
      </c>
      <c r="AO3028" s="95">
        <v>159</v>
      </c>
      <c r="AP3028" s="95">
        <v>598564</v>
      </c>
      <c r="AQ3028" s="72">
        <v>253.69</v>
      </c>
      <c r="AR3028" s="72">
        <v>253.27</v>
      </c>
      <c r="AS3028" s="72">
        <v>506.96</v>
      </c>
      <c r="AT3028" s="95">
        <v>3023010</v>
      </c>
      <c r="AU3028" s="95">
        <v>2853832</v>
      </c>
      <c r="AV3028" s="95">
        <v>993</v>
      </c>
      <c r="AW3028" s="95">
        <v>939</v>
      </c>
      <c r="AX3028" s="72">
        <v>316.2</v>
      </c>
      <c r="AY3028" s="72">
        <v>281.54000000000002</v>
      </c>
      <c r="AZ3028" s="72">
        <v>597.74</v>
      </c>
      <c r="BA3028" s="95">
        <v>3597081</v>
      </c>
      <c r="BB3028" s="95">
        <v>2996661</v>
      </c>
      <c r="BC3028" s="95">
        <v>948</v>
      </c>
      <c r="BD3028" s="95">
        <v>887</v>
      </c>
      <c r="BE3028" s="72">
        <v>284.04000000000002</v>
      </c>
      <c r="BF3028" s="72">
        <v>276.44</v>
      </c>
      <c r="BG3028" s="72">
        <v>560.48</v>
      </c>
      <c r="BH3028" s="95">
        <v>3224367</v>
      </c>
      <c r="BI3028" s="95">
        <v>2902595</v>
      </c>
      <c r="BJ3028" s="95">
        <v>946</v>
      </c>
      <c r="BK3028" s="95">
        <v>875</v>
      </c>
      <c r="BL3028" s="72">
        <v>284.31</v>
      </c>
      <c r="BM3028" s="72">
        <v>280.92</v>
      </c>
      <c r="BN3028" s="72">
        <v>565.23</v>
      </c>
      <c r="BO3028" s="95">
        <v>3210464</v>
      </c>
      <c r="BP3028" s="95">
        <v>2922727</v>
      </c>
      <c r="BQ3028" s="95">
        <v>941</v>
      </c>
      <c r="BR3028" s="95">
        <v>867</v>
      </c>
      <c r="BS3028" s="72">
        <v>365.58</v>
      </c>
      <c r="BT3028" s="72">
        <v>320.54000000000002</v>
      </c>
      <c r="BU3028" s="72">
        <v>686.12</v>
      </c>
      <c r="BV3028" s="95">
        <v>4114949</v>
      </c>
      <c r="BW3028" s="95">
        <v>3315666</v>
      </c>
      <c r="BX3028" s="95">
        <v>938</v>
      </c>
      <c r="BY3028" s="95">
        <v>862</v>
      </c>
      <c r="BZ3028" s="95">
        <v>967</v>
      </c>
      <c r="CA3028" s="95">
        <v>919</v>
      </c>
      <c r="CB3028" s="95">
        <v>912</v>
      </c>
      <c r="CC3028" s="95">
        <v>906</v>
      </c>
      <c r="CD3028" s="95">
        <v>901</v>
      </c>
      <c r="CE3028" s="72">
        <v>650.75523149000003</v>
      </c>
      <c r="CF3028" s="72">
        <v>676.59346364999999</v>
      </c>
      <c r="CG3028" s="72">
        <v>712.40329333</v>
      </c>
      <c r="CH3028" s="72">
        <v>716.50152150999998</v>
      </c>
      <c r="CI3028" s="72">
        <v>731.52548966999996</v>
      </c>
      <c r="CJ3028" s="96">
        <v>0.77903330699999995</v>
      </c>
      <c r="CK3028" s="96">
        <v>0.88345517969999998</v>
      </c>
      <c r="CL3028" s="96">
        <v>0.78674538039999997</v>
      </c>
      <c r="CM3028" s="96">
        <v>0.78887480769999996</v>
      </c>
      <c r="CN3028" s="96">
        <v>0.93793040670000005</v>
      </c>
      <c r="CO3028" s="96">
        <v>0.92230800710000005</v>
      </c>
      <c r="CP3028" s="96">
        <v>0.90556279449999999</v>
      </c>
      <c r="CQ3028" s="96">
        <v>0.99584056389999998</v>
      </c>
      <c r="CR3028" s="96">
        <v>0.90934502770000003</v>
      </c>
      <c r="CS3028" s="95">
        <v>893</v>
      </c>
      <c r="CT3028" s="95">
        <v>886</v>
      </c>
      <c r="CU3028" s="95">
        <v>864</v>
      </c>
      <c r="CV3028" s="95">
        <v>857</v>
      </c>
      <c r="CW3028" s="95">
        <v>863</v>
      </c>
      <c r="CX3028" s="96">
        <v>0.91522860399999995</v>
      </c>
      <c r="CY3028" s="96">
        <v>0.96577026499999996</v>
      </c>
      <c r="CZ3028" s="96">
        <v>0.94962642600000002</v>
      </c>
      <c r="DA3028" s="96">
        <v>0.91629566100000004</v>
      </c>
      <c r="DB3028" s="96">
        <v>0.86363339900000002</v>
      </c>
      <c r="DC3028">
        <v>2013</v>
      </c>
      <c r="DD3028" s="6">
        <v>886</v>
      </c>
      <c r="DE3028" s="96">
        <v>5.2612212999999996E-3</v>
      </c>
      <c r="DF3028" s="72">
        <v>694.69</v>
      </c>
      <c r="DG3028" s="96">
        <v>1</v>
      </c>
      <c r="DH3028" s="72">
        <v>694.69</v>
      </c>
      <c r="DI3028" s="72">
        <v>647.46502092000003</v>
      </c>
      <c r="DJ3028" s="96">
        <v>0.94127573009999999</v>
      </c>
      <c r="DK3028" s="72">
        <v>691.91674757999999</v>
      </c>
      <c r="DL3028" s="96">
        <v>1.0044333620000001</v>
      </c>
      <c r="DM3028" s="72">
        <v>694.98426499000004</v>
      </c>
      <c r="DN3028" s="96">
        <v>1</v>
      </c>
      <c r="DO3028" s="96">
        <v>1.2127000000000001E-2</v>
      </c>
      <c r="DP3028" s="72">
        <v>8.43</v>
      </c>
      <c r="DQ3028" s="72">
        <v>686.55</v>
      </c>
      <c r="DR3028" t="s">
        <v>1259</v>
      </c>
      <c r="DT3028" t="s">
        <v>1783</v>
      </c>
    </row>
    <row r="3029" spans="1:124" x14ac:dyDescent="0.3">
      <c r="A3029" t="s">
        <v>285</v>
      </c>
      <c r="B3029">
        <v>49910</v>
      </c>
      <c r="C3029" s="95">
        <v>1682</v>
      </c>
      <c r="D3029" s="95">
        <v>6437058</v>
      </c>
      <c r="E3029" s="95">
        <v>1623</v>
      </c>
      <c r="F3029" s="95">
        <v>4679653</v>
      </c>
      <c r="G3029" s="95">
        <v>456</v>
      </c>
      <c r="H3029" s="95">
        <v>1110145</v>
      </c>
      <c r="I3029" s="95">
        <v>399</v>
      </c>
      <c r="J3029" s="95">
        <v>1027217</v>
      </c>
      <c r="K3029" s="95">
        <v>1608</v>
      </c>
      <c r="L3029" s="95">
        <v>6571671</v>
      </c>
      <c r="M3029" s="95">
        <v>1550</v>
      </c>
      <c r="N3029" s="95">
        <v>4375059</v>
      </c>
      <c r="O3029" s="95">
        <v>434</v>
      </c>
      <c r="P3029" s="95">
        <v>1448473</v>
      </c>
      <c r="Q3029" s="95">
        <v>375</v>
      </c>
      <c r="R3029" s="95">
        <v>892234</v>
      </c>
      <c r="S3029" s="95">
        <v>1569</v>
      </c>
      <c r="T3029" s="95">
        <v>7546730</v>
      </c>
      <c r="U3029" s="95">
        <v>1497</v>
      </c>
      <c r="V3029" s="95">
        <v>4716585</v>
      </c>
      <c r="W3029" s="95">
        <v>414</v>
      </c>
      <c r="X3029" s="95">
        <v>1290266</v>
      </c>
      <c r="Y3029" s="95">
        <v>364</v>
      </c>
      <c r="Z3029" s="95">
        <v>925024</v>
      </c>
      <c r="AA3029" s="95">
        <v>1541</v>
      </c>
      <c r="AB3029" s="95">
        <v>7336657</v>
      </c>
      <c r="AC3029" s="95">
        <v>1456</v>
      </c>
      <c r="AD3029" s="95">
        <v>4946767</v>
      </c>
      <c r="AE3029" s="95">
        <v>412</v>
      </c>
      <c r="AF3029" s="95">
        <v>1286250</v>
      </c>
      <c r="AG3029" s="95">
        <v>363</v>
      </c>
      <c r="AH3029" s="95">
        <v>1042917</v>
      </c>
      <c r="AI3029" s="95">
        <v>1573</v>
      </c>
      <c r="AJ3029" s="95">
        <v>7708257</v>
      </c>
      <c r="AK3029" s="95">
        <v>1476</v>
      </c>
      <c r="AL3029" s="95">
        <v>5338696</v>
      </c>
      <c r="AM3029" s="95">
        <v>410</v>
      </c>
      <c r="AN3029" s="95">
        <v>1738097</v>
      </c>
      <c r="AO3029" s="95">
        <v>368</v>
      </c>
      <c r="AP3029" s="95">
        <v>1233245</v>
      </c>
      <c r="AQ3029" s="72">
        <v>294.17</v>
      </c>
      <c r="AR3029" s="72">
        <v>235.2</v>
      </c>
      <c r="AS3029" s="72">
        <v>529.37</v>
      </c>
      <c r="AT3029" s="95">
        <v>7547203</v>
      </c>
      <c r="AU3029" s="95">
        <v>5706870</v>
      </c>
      <c r="AV3029" s="95">
        <v>2138</v>
      </c>
      <c r="AW3029" s="95">
        <v>2022</v>
      </c>
      <c r="AX3029" s="72">
        <v>327.3</v>
      </c>
      <c r="AY3029" s="72">
        <v>228.02</v>
      </c>
      <c r="AZ3029" s="72">
        <v>555.32000000000005</v>
      </c>
      <c r="BA3029" s="95">
        <v>8020144</v>
      </c>
      <c r="BB3029" s="95">
        <v>5267293</v>
      </c>
      <c r="BC3029" s="95">
        <v>2042</v>
      </c>
      <c r="BD3029" s="95">
        <v>1925</v>
      </c>
      <c r="BE3029" s="72">
        <v>371.36</v>
      </c>
      <c r="BF3029" s="72">
        <v>252.62</v>
      </c>
      <c r="BG3029" s="72">
        <v>623.98</v>
      </c>
      <c r="BH3029" s="95">
        <v>8836996</v>
      </c>
      <c r="BI3029" s="95">
        <v>5641609</v>
      </c>
      <c r="BJ3029" s="95">
        <v>1983</v>
      </c>
      <c r="BK3029" s="95">
        <v>1861</v>
      </c>
      <c r="BL3029" s="72">
        <v>367.93</v>
      </c>
      <c r="BM3029" s="72">
        <v>274.39999999999998</v>
      </c>
      <c r="BN3029" s="72">
        <v>642.33000000000004</v>
      </c>
      <c r="BO3029" s="95">
        <v>8622907</v>
      </c>
      <c r="BP3029" s="95">
        <v>5989684</v>
      </c>
      <c r="BQ3029" s="95">
        <v>1953</v>
      </c>
      <c r="BR3029" s="95">
        <v>1819</v>
      </c>
      <c r="BS3029" s="72">
        <v>396.97</v>
      </c>
      <c r="BT3029" s="72">
        <v>297</v>
      </c>
      <c r="BU3029" s="72">
        <v>693.97</v>
      </c>
      <c r="BV3029" s="95">
        <v>9446354</v>
      </c>
      <c r="BW3029" s="95">
        <v>6571941</v>
      </c>
      <c r="BX3029" s="95">
        <v>1983</v>
      </c>
      <c r="BY3029" s="95">
        <v>1844</v>
      </c>
      <c r="BZ3029" s="95">
        <v>2083</v>
      </c>
      <c r="CA3029" s="95">
        <v>1986</v>
      </c>
      <c r="CB3029" s="95">
        <v>1924</v>
      </c>
      <c r="CC3029" s="95">
        <v>1889</v>
      </c>
      <c r="CD3029" s="95">
        <v>1915</v>
      </c>
      <c r="CE3029" s="72">
        <v>650.75523149000003</v>
      </c>
      <c r="CF3029" s="72">
        <v>676.59346364999999</v>
      </c>
      <c r="CG3029" s="72">
        <v>712.40329333</v>
      </c>
      <c r="CH3029" s="72">
        <v>716.50152150999998</v>
      </c>
      <c r="CI3029" s="72">
        <v>731.52548966999996</v>
      </c>
      <c r="CJ3029" s="96">
        <v>0.81347021799999997</v>
      </c>
      <c r="CK3029" s="96">
        <v>0.82075874189999998</v>
      </c>
      <c r="CL3029" s="96">
        <v>0.87588028559999997</v>
      </c>
      <c r="CM3029" s="96">
        <v>0.89648099930000003</v>
      </c>
      <c r="CN3029" s="96">
        <v>0.94866140659999998</v>
      </c>
      <c r="CO3029" s="96">
        <v>1.0333639198</v>
      </c>
      <c r="CP3029" s="96">
        <v>0.84292698210000006</v>
      </c>
      <c r="CQ3029" s="96">
        <v>0.99584056389999998</v>
      </c>
      <c r="CR3029" s="96">
        <v>0.84644760640000005</v>
      </c>
      <c r="CS3029" s="95">
        <v>1690</v>
      </c>
      <c r="CT3029" s="95">
        <v>1673</v>
      </c>
      <c r="CU3029" s="95">
        <v>1614</v>
      </c>
      <c r="CV3029" s="95">
        <v>1626</v>
      </c>
      <c r="CW3029" s="95">
        <v>1636</v>
      </c>
      <c r="CX3029" s="96">
        <v>1.034363744</v>
      </c>
      <c r="CY3029" s="96">
        <v>1.0648340460000001</v>
      </c>
      <c r="CZ3029" s="96">
        <v>1.028028969</v>
      </c>
      <c r="DA3029" s="96">
        <v>1.026352647</v>
      </c>
      <c r="DB3029" s="96">
        <v>1.012380861</v>
      </c>
      <c r="DC3029">
        <v>2013</v>
      </c>
      <c r="DD3029" s="6">
        <v>1894.2</v>
      </c>
      <c r="DE3029" s="96">
        <v>5.8634628000000001E-3</v>
      </c>
      <c r="DF3029" s="72">
        <v>646.25</v>
      </c>
      <c r="DG3029" s="96">
        <v>1</v>
      </c>
      <c r="DH3029" s="72">
        <v>646.25</v>
      </c>
      <c r="DI3029" s="72">
        <v>675.90156122999997</v>
      </c>
      <c r="DJ3029" s="96">
        <v>1</v>
      </c>
      <c r="DK3029" s="72">
        <v>646.25</v>
      </c>
      <c r="DL3029" s="96">
        <v>1</v>
      </c>
      <c r="DM3029" s="72">
        <v>646.25</v>
      </c>
      <c r="DN3029" s="96">
        <v>1</v>
      </c>
      <c r="DO3029" s="96">
        <v>1.5959999999999998E-2</v>
      </c>
      <c r="DP3029" s="72">
        <v>10.31</v>
      </c>
      <c r="DQ3029" s="72">
        <v>635.94000000000005</v>
      </c>
      <c r="DR3029" t="s">
        <v>285</v>
      </c>
      <c r="DT3029" t="s">
        <v>1783</v>
      </c>
    </row>
    <row r="3030" spans="1:124" x14ac:dyDescent="0.3">
      <c r="A3030" t="s">
        <v>532</v>
      </c>
      <c r="B3030">
        <v>49920</v>
      </c>
      <c r="C3030" s="95">
        <v>6636</v>
      </c>
      <c r="D3030" s="95">
        <v>27522729</v>
      </c>
      <c r="E3030" s="95">
        <v>6503</v>
      </c>
      <c r="F3030" s="95">
        <v>23057279</v>
      </c>
      <c r="G3030" s="95">
        <v>3510</v>
      </c>
      <c r="H3030" s="95">
        <v>7583153</v>
      </c>
      <c r="I3030" s="95">
        <v>3273</v>
      </c>
      <c r="J3030" s="95">
        <v>8331130</v>
      </c>
      <c r="K3030" s="95">
        <v>6537</v>
      </c>
      <c r="L3030" s="95">
        <v>27973628</v>
      </c>
      <c r="M3030" s="95">
        <v>6386</v>
      </c>
      <c r="N3030" s="95">
        <v>23989984</v>
      </c>
      <c r="O3030" s="95">
        <v>3412</v>
      </c>
      <c r="P3030" s="95">
        <v>7212908</v>
      </c>
      <c r="Q3030" s="95">
        <v>3162</v>
      </c>
      <c r="R3030" s="95">
        <v>8228171</v>
      </c>
      <c r="S3030" s="95">
        <v>6421</v>
      </c>
      <c r="T3030" s="95">
        <v>31282585</v>
      </c>
      <c r="U3030" s="95">
        <v>6248</v>
      </c>
      <c r="V3030" s="95">
        <v>24382165</v>
      </c>
      <c r="W3030" s="95">
        <v>3323</v>
      </c>
      <c r="X3030" s="95">
        <v>8558881</v>
      </c>
      <c r="Y3030" s="95">
        <v>3062</v>
      </c>
      <c r="Z3030" s="95">
        <v>9193043</v>
      </c>
      <c r="AA3030" s="95">
        <v>6440</v>
      </c>
      <c r="AB3030" s="95">
        <v>24105846</v>
      </c>
      <c r="AC3030" s="95">
        <v>6238</v>
      </c>
      <c r="AD3030" s="95">
        <v>23593148</v>
      </c>
      <c r="AE3030" s="95">
        <v>3212</v>
      </c>
      <c r="AF3030" s="95">
        <v>8492664</v>
      </c>
      <c r="AG3030" s="95">
        <v>2949</v>
      </c>
      <c r="AH3030" s="95">
        <v>9163452</v>
      </c>
      <c r="AI3030" s="95">
        <v>6486</v>
      </c>
      <c r="AJ3030" s="95">
        <v>26122568.489999998</v>
      </c>
      <c r="AK3030" s="95">
        <v>6258</v>
      </c>
      <c r="AL3030" s="95">
        <v>24424458.739999998</v>
      </c>
      <c r="AM3030" s="95">
        <v>3108</v>
      </c>
      <c r="AN3030" s="95">
        <v>8206068.4100000001</v>
      </c>
      <c r="AO3030" s="95">
        <v>2860</v>
      </c>
      <c r="AP3030" s="95">
        <v>8772873.0800000001</v>
      </c>
      <c r="AQ3030" s="72">
        <v>288.33999999999997</v>
      </c>
      <c r="AR3030" s="72">
        <v>267.56</v>
      </c>
      <c r="AS3030" s="72">
        <v>555.9</v>
      </c>
      <c r="AT3030" s="95">
        <v>35105882</v>
      </c>
      <c r="AU3030" s="95">
        <v>31388409</v>
      </c>
      <c r="AV3030" s="95">
        <v>10146</v>
      </c>
      <c r="AW3030" s="95">
        <v>9776</v>
      </c>
      <c r="AX3030" s="72">
        <v>294.72000000000003</v>
      </c>
      <c r="AY3030" s="72">
        <v>281.19</v>
      </c>
      <c r="AZ3030" s="72">
        <v>575.91</v>
      </c>
      <c r="BA3030" s="95">
        <v>35186536</v>
      </c>
      <c r="BB3030" s="95">
        <v>32218155</v>
      </c>
      <c r="BC3030" s="95">
        <v>9949</v>
      </c>
      <c r="BD3030" s="95">
        <v>9548</v>
      </c>
      <c r="BE3030" s="72">
        <v>340.74</v>
      </c>
      <c r="BF3030" s="72">
        <v>300.52999999999997</v>
      </c>
      <c r="BG3030" s="72">
        <v>641.27</v>
      </c>
      <c r="BH3030" s="95">
        <v>39841466</v>
      </c>
      <c r="BI3030" s="95">
        <v>33575208</v>
      </c>
      <c r="BJ3030" s="95">
        <v>9744</v>
      </c>
      <c r="BK3030" s="95">
        <v>9310</v>
      </c>
      <c r="BL3030" s="72">
        <v>281.45</v>
      </c>
      <c r="BM3030" s="72">
        <v>297.13</v>
      </c>
      <c r="BN3030" s="72">
        <v>578.58000000000004</v>
      </c>
      <c r="BO3030" s="95">
        <v>32598510</v>
      </c>
      <c r="BP3030" s="95">
        <v>32756600</v>
      </c>
      <c r="BQ3030" s="95">
        <v>9652</v>
      </c>
      <c r="BR3030" s="95">
        <v>9187</v>
      </c>
      <c r="BS3030" s="72">
        <v>298.18</v>
      </c>
      <c r="BT3030" s="72">
        <v>303.39999999999998</v>
      </c>
      <c r="BU3030" s="72">
        <v>601.58000000000004</v>
      </c>
      <c r="BV3030" s="95">
        <v>34328636.899999999</v>
      </c>
      <c r="BW3030" s="95">
        <v>33197331.82</v>
      </c>
      <c r="BX3030" s="95">
        <v>9594</v>
      </c>
      <c r="BY3030" s="95">
        <v>9118</v>
      </c>
      <c r="BZ3030" s="95">
        <v>9970</v>
      </c>
      <c r="CA3030" s="95">
        <v>9755</v>
      </c>
      <c r="CB3030" s="95">
        <v>9535</v>
      </c>
      <c r="CC3030" s="95">
        <v>9431</v>
      </c>
      <c r="CD3030" s="95">
        <v>9361</v>
      </c>
      <c r="CE3030" s="72">
        <v>650.75523149000003</v>
      </c>
      <c r="CF3030" s="72">
        <v>676.59346364999999</v>
      </c>
      <c r="CG3030" s="72">
        <v>712.40329333</v>
      </c>
      <c r="CH3030" s="72">
        <v>716.50152150999998</v>
      </c>
      <c r="CI3030" s="72">
        <v>731.52548966999996</v>
      </c>
      <c r="CJ3030" s="96">
        <v>0.85423823440000002</v>
      </c>
      <c r="CK3030" s="96">
        <v>0.85119060550000003</v>
      </c>
      <c r="CL3030" s="96">
        <v>0.90015024639999996</v>
      </c>
      <c r="CM3030" s="96">
        <v>0.80750700819999999</v>
      </c>
      <c r="CN3030" s="96">
        <v>0.82236368859999998</v>
      </c>
      <c r="CO3030" s="96">
        <v>1.0126224333</v>
      </c>
      <c r="CP3030" s="96">
        <v>0.83653090119999995</v>
      </c>
      <c r="CQ3030" s="96">
        <v>0.99584056389999998</v>
      </c>
      <c r="CR3030" s="96">
        <v>0.84002481120000005</v>
      </c>
      <c r="CS3030" s="95">
        <v>8860</v>
      </c>
      <c r="CT3030" s="95">
        <v>8805</v>
      </c>
      <c r="CU3030" s="95">
        <v>8621</v>
      </c>
      <c r="CV3030" s="95">
        <v>8520</v>
      </c>
      <c r="CW3030" s="95">
        <v>8499</v>
      </c>
      <c r="CX3030" s="96">
        <v>1.040457441</v>
      </c>
      <c r="CY3030" s="96">
        <v>1.0218564720000001</v>
      </c>
      <c r="CZ3030" s="96">
        <v>1.001448889</v>
      </c>
      <c r="DA3030" s="96">
        <v>0.99826057899999998</v>
      </c>
      <c r="DB3030" s="96">
        <v>0.99976989100000002</v>
      </c>
      <c r="DC3030">
        <v>2013</v>
      </c>
      <c r="DD3030" s="6">
        <v>9387.7999999999993</v>
      </c>
      <c r="DE3030" s="96">
        <v>5.0907562000000002E-3</v>
      </c>
      <c r="DF3030" s="72">
        <v>641.85</v>
      </c>
      <c r="DG3030" s="96">
        <v>1</v>
      </c>
      <c r="DH3030" s="72">
        <v>641.85</v>
      </c>
      <c r="DI3030" s="72">
        <v>647.14220183999998</v>
      </c>
      <c r="DJ3030" s="96">
        <v>1</v>
      </c>
      <c r="DK3030" s="72">
        <v>641.85</v>
      </c>
      <c r="DL3030" s="96">
        <v>1</v>
      </c>
      <c r="DM3030" s="72">
        <v>641.85</v>
      </c>
      <c r="DN3030" s="96">
        <v>1</v>
      </c>
      <c r="DO3030" s="96">
        <v>1.362E-2</v>
      </c>
      <c r="DP3030" s="72">
        <v>8.74</v>
      </c>
      <c r="DQ3030" s="72">
        <v>633.11</v>
      </c>
      <c r="DR3030" t="s">
        <v>532</v>
      </c>
      <c r="DT3030" t="s">
        <v>1783</v>
      </c>
    </row>
    <row r="3031" spans="1:124" x14ac:dyDescent="0.3">
      <c r="A3031" t="s">
        <v>1862</v>
      </c>
      <c r="B3031">
        <v>49921</v>
      </c>
      <c r="C3031" s="95">
        <v>38174</v>
      </c>
      <c r="D3031" s="95">
        <v>124076716</v>
      </c>
      <c r="E3031" s="95">
        <v>36189</v>
      </c>
      <c r="F3031" s="95">
        <v>126594719</v>
      </c>
      <c r="G3031" s="95">
        <v>5324</v>
      </c>
      <c r="H3031" s="95">
        <v>14397664</v>
      </c>
      <c r="I3031" s="95">
        <v>4558</v>
      </c>
      <c r="J3031" s="95">
        <v>15563899</v>
      </c>
      <c r="K3031" s="95">
        <v>37973</v>
      </c>
      <c r="L3031" s="95">
        <v>129971474</v>
      </c>
      <c r="M3031" s="95">
        <v>35809</v>
      </c>
      <c r="N3031" s="95">
        <v>130552730</v>
      </c>
      <c r="O3031" s="95">
        <v>5311</v>
      </c>
      <c r="P3031" s="95">
        <v>16266971</v>
      </c>
      <c r="Q3031" s="95">
        <v>4545</v>
      </c>
      <c r="R3031" s="95">
        <v>16645929</v>
      </c>
      <c r="S3031" s="95">
        <v>38501</v>
      </c>
      <c r="T3031" s="95">
        <v>131859221</v>
      </c>
      <c r="U3031" s="95">
        <v>36182</v>
      </c>
      <c r="V3031" s="95">
        <v>135245214</v>
      </c>
      <c r="W3031" s="95">
        <v>5357</v>
      </c>
      <c r="X3031" s="95">
        <v>15301158</v>
      </c>
      <c r="Y3031" s="95">
        <v>4548</v>
      </c>
      <c r="Z3031" s="95">
        <v>17713663</v>
      </c>
      <c r="AA3031" s="95">
        <v>38945</v>
      </c>
      <c r="AB3031" s="95">
        <v>127822240</v>
      </c>
      <c r="AC3031" s="95">
        <v>36388</v>
      </c>
      <c r="AD3031" s="95">
        <v>142639611</v>
      </c>
      <c r="AE3031" s="95">
        <v>5410</v>
      </c>
      <c r="AF3031" s="95">
        <v>17924075</v>
      </c>
      <c r="AG3031" s="95">
        <v>4583</v>
      </c>
      <c r="AH3031" s="95">
        <v>19148484</v>
      </c>
      <c r="AI3031" s="95">
        <v>39678</v>
      </c>
      <c r="AJ3031" s="95">
        <v>137098425.41</v>
      </c>
      <c r="AK3031" s="95">
        <v>36841</v>
      </c>
      <c r="AL3031" s="95">
        <v>153171219.75999999</v>
      </c>
      <c r="AM3031" s="95">
        <v>5506</v>
      </c>
      <c r="AN3031" s="95">
        <v>18222842.34</v>
      </c>
      <c r="AO3031" s="95">
        <v>4692</v>
      </c>
      <c r="AP3031" s="95">
        <v>20295221.699999999</v>
      </c>
      <c r="AQ3031" s="72">
        <v>265.29000000000002</v>
      </c>
      <c r="AR3031" s="72">
        <v>290.73</v>
      </c>
      <c r="AS3031" s="72">
        <v>556.02</v>
      </c>
      <c r="AT3031" s="95">
        <v>138474380</v>
      </c>
      <c r="AU3031" s="95">
        <v>142158618</v>
      </c>
      <c r="AV3031" s="95">
        <v>43498</v>
      </c>
      <c r="AW3031" s="95">
        <v>40747</v>
      </c>
      <c r="AX3031" s="72">
        <v>281.55</v>
      </c>
      <c r="AY3031" s="72">
        <v>303.97000000000003</v>
      </c>
      <c r="AZ3031" s="72">
        <v>585.52</v>
      </c>
      <c r="BA3031" s="95">
        <v>146238445</v>
      </c>
      <c r="BB3031" s="95">
        <v>147198659</v>
      </c>
      <c r="BC3031" s="95">
        <v>43284</v>
      </c>
      <c r="BD3031" s="95">
        <v>40354</v>
      </c>
      <c r="BE3031" s="72">
        <v>279.62</v>
      </c>
      <c r="BF3031" s="72">
        <v>312.95</v>
      </c>
      <c r="BG3031" s="72">
        <v>592.57000000000005</v>
      </c>
      <c r="BH3031" s="95">
        <v>147160379</v>
      </c>
      <c r="BI3031" s="95">
        <v>152958877</v>
      </c>
      <c r="BJ3031" s="95">
        <v>43858</v>
      </c>
      <c r="BK3031" s="95">
        <v>40730</v>
      </c>
      <c r="BL3031" s="72">
        <v>273.83</v>
      </c>
      <c r="BM3031" s="72">
        <v>329.07</v>
      </c>
      <c r="BN3031" s="72">
        <v>602.9</v>
      </c>
      <c r="BO3031" s="95">
        <v>145746315</v>
      </c>
      <c r="BP3031" s="95">
        <v>161788095</v>
      </c>
      <c r="BQ3031" s="95">
        <v>44355</v>
      </c>
      <c r="BR3031" s="95">
        <v>40971</v>
      </c>
      <c r="BS3031" s="72">
        <v>286.45999999999998</v>
      </c>
      <c r="BT3031" s="72">
        <v>348.05</v>
      </c>
      <c r="BU3031" s="72">
        <v>634.51</v>
      </c>
      <c r="BV3031" s="95">
        <v>155321267.75</v>
      </c>
      <c r="BW3031" s="95">
        <v>173466441.46000001</v>
      </c>
      <c r="BX3031" s="95">
        <v>45184</v>
      </c>
      <c r="BY3031" s="95">
        <v>41533</v>
      </c>
      <c r="BZ3031" s="95">
        <v>42187</v>
      </c>
      <c r="CA3031" s="95">
        <v>41871</v>
      </c>
      <c r="CB3031" s="95">
        <v>42350</v>
      </c>
      <c r="CC3031" s="95">
        <v>42749</v>
      </c>
      <c r="CD3031" s="95">
        <v>43398</v>
      </c>
      <c r="CE3031" s="72">
        <v>650.75523149000003</v>
      </c>
      <c r="CF3031" s="72">
        <v>676.59346364999999</v>
      </c>
      <c r="CG3031" s="72">
        <v>712.40329333</v>
      </c>
      <c r="CH3031" s="72">
        <v>716.50152150999998</v>
      </c>
      <c r="CI3031" s="72">
        <v>731.52548966999996</v>
      </c>
      <c r="CJ3031" s="96">
        <v>0.85442263559999998</v>
      </c>
      <c r="CK3031" s="96">
        <v>0.86539411249999998</v>
      </c>
      <c r="CL3031" s="96">
        <v>0.83179009069999998</v>
      </c>
      <c r="CM3031" s="96">
        <v>0.84144971349999997</v>
      </c>
      <c r="CN3031" s="96">
        <v>0.86737920820000003</v>
      </c>
      <c r="CO3031" s="96">
        <v>0.9924940645</v>
      </c>
      <c r="CP3031" s="96">
        <v>0.85853123220000005</v>
      </c>
      <c r="CQ3031" s="96">
        <v>0.99584056389999998</v>
      </c>
      <c r="CR3031" s="96">
        <v>0.86211703029999998</v>
      </c>
      <c r="CS3031" s="95">
        <v>39896</v>
      </c>
      <c r="CT3031" s="95">
        <v>39884</v>
      </c>
      <c r="CU3031" s="95">
        <v>40143</v>
      </c>
      <c r="CV3031" s="95">
        <v>40464</v>
      </c>
      <c r="CW3031" s="95">
        <v>41024</v>
      </c>
      <c r="CX3031" s="96">
        <v>1.0164400709999999</v>
      </c>
      <c r="CY3031" s="96">
        <v>1.002018823</v>
      </c>
      <c r="CZ3031" s="96">
        <v>0.99059817400000005</v>
      </c>
      <c r="DA3031" s="96">
        <v>0.98311536799999999</v>
      </c>
      <c r="DB3031" s="96">
        <v>0.97105224899999998</v>
      </c>
      <c r="DC3031">
        <v>2013</v>
      </c>
      <c r="DD3031" s="6">
        <v>40867</v>
      </c>
      <c r="DE3031" s="96">
        <v>3.1856965000000002E-3</v>
      </c>
      <c r="DF3031" s="72">
        <v>659.99</v>
      </c>
      <c r="DG3031" s="96">
        <v>1</v>
      </c>
      <c r="DH3031" s="72">
        <v>659.99</v>
      </c>
      <c r="DI3031" s="72">
        <v>647.46502092000003</v>
      </c>
      <c r="DJ3031" s="96">
        <v>1</v>
      </c>
      <c r="DK3031" s="72">
        <v>659.99</v>
      </c>
      <c r="DL3031" s="96">
        <v>1</v>
      </c>
      <c r="DM3031" s="72">
        <v>659.99</v>
      </c>
      <c r="DN3031" s="96">
        <v>1</v>
      </c>
      <c r="DO3031" s="96">
        <v>8.9980000000000008E-3</v>
      </c>
      <c r="DP3031" s="72">
        <v>5.94</v>
      </c>
      <c r="DQ3031" s="72">
        <v>654.04999999999995</v>
      </c>
      <c r="DR3031" t="s">
        <v>1862</v>
      </c>
      <c r="DT3031" t="s">
        <v>1783</v>
      </c>
    </row>
    <row r="3032" spans="1:124" x14ac:dyDescent="0.3">
      <c r="A3032" t="s">
        <v>439</v>
      </c>
      <c r="B3032">
        <v>49930</v>
      </c>
      <c r="C3032" s="95">
        <v>3796</v>
      </c>
      <c r="D3032" s="95">
        <v>13983866</v>
      </c>
      <c r="E3032" s="95">
        <v>3581</v>
      </c>
      <c r="F3032" s="95">
        <v>9898216</v>
      </c>
      <c r="G3032" s="95">
        <v>614</v>
      </c>
      <c r="H3032" s="95">
        <v>2195628</v>
      </c>
      <c r="I3032" s="95">
        <v>534</v>
      </c>
      <c r="J3032" s="95">
        <v>1585311</v>
      </c>
      <c r="K3032" s="95">
        <v>3854</v>
      </c>
      <c r="L3032" s="95">
        <v>15303775</v>
      </c>
      <c r="M3032" s="95">
        <v>3584</v>
      </c>
      <c r="N3032" s="95">
        <v>10730770</v>
      </c>
      <c r="O3032" s="95">
        <v>610</v>
      </c>
      <c r="P3032" s="95">
        <v>2187193</v>
      </c>
      <c r="Q3032" s="95">
        <v>533</v>
      </c>
      <c r="R3032" s="95">
        <v>1827638</v>
      </c>
      <c r="S3032" s="95">
        <v>3883</v>
      </c>
      <c r="T3032" s="95">
        <v>17229972</v>
      </c>
      <c r="U3032" s="95">
        <v>3609</v>
      </c>
      <c r="V3032" s="95">
        <v>11517641</v>
      </c>
      <c r="W3032" s="95">
        <v>620</v>
      </c>
      <c r="X3032" s="95">
        <v>2691683</v>
      </c>
      <c r="Y3032" s="95">
        <v>535</v>
      </c>
      <c r="Z3032" s="95">
        <v>2130266</v>
      </c>
      <c r="AA3032" s="95">
        <v>3918</v>
      </c>
      <c r="AB3032" s="95">
        <v>14566166</v>
      </c>
      <c r="AC3032" s="95">
        <v>3646</v>
      </c>
      <c r="AD3032" s="95">
        <v>12261024</v>
      </c>
      <c r="AE3032" s="95">
        <v>644</v>
      </c>
      <c r="AF3032" s="95">
        <v>1959766</v>
      </c>
      <c r="AG3032" s="95">
        <v>550</v>
      </c>
      <c r="AH3032" s="95">
        <v>2053107</v>
      </c>
      <c r="AI3032" s="95">
        <v>4014</v>
      </c>
      <c r="AJ3032" s="95">
        <v>13890743.91</v>
      </c>
      <c r="AK3032" s="95">
        <v>3729</v>
      </c>
      <c r="AL3032" s="95">
        <v>12036031.039999999</v>
      </c>
      <c r="AM3032" s="95">
        <v>664</v>
      </c>
      <c r="AN3032" s="95">
        <v>3064395</v>
      </c>
      <c r="AO3032" s="95">
        <v>571</v>
      </c>
      <c r="AP3032" s="95">
        <v>2396654.81</v>
      </c>
      <c r="AQ3032" s="72">
        <v>305.73</v>
      </c>
      <c r="AR3032" s="72">
        <v>232.55</v>
      </c>
      <c r="AS3032" s="72">
        <v>538.28</v>
      </c>
      <c r="AT3032" s="95">
        <v>16179494</v>
      </c>
      <c r="AU3032" s="95">
        <v>11483527</v>
      </c>
      <c r="AV3032" s="95">
        <v>4410</v>
      </c>
      <c r="AW3032" s="95">
        <v>4115</v>
      </c>
      <c r="AX3032" s="72">
        <v>326.52</v>
      </c>
      <c r="AY3032" s="72">
        <v>254.2</v>
      </c>
      <c r="AZ3032" s="72">
        <v>580.72</v>
      </c>
      <c r="BA3032" s="95">
        <v>17490968</v>
      </c>
      <c r="BB3032" s="95">
        <v>12558408</v>
      </c>
      <c r="BC3032" s="95">
        <v>4464</v>
      </c>
      <c r="BD3032" s="95">
        <v>4117</v>
      </c>
      <c r="BE3032" s="72">
        <v>368.67</v>
      </c>
      <c r="BF3032" s="72">
        <v>274.45</v>
      </c>
      <c r="BG3032" s="72">
        <v>643.12</v>
      </c>
      <c r="BH3032" s="95">
        <v>19921655</v>
      </c>
      <c r="BI3032" s="95">
        <v>13647907</v>
      </c>
      <c r="BJ3032" s="95">
        <v>4503</v>
      </c>
      <c r="BK3032" s="95">
        <v>4144</v>
      </c>
      <c r="BL3032" s="72">
        <v>301.88</v>
      </c>
      <c r="BM3032" s="72">
        <v>284.27999999999997</v>
      </c>
      <c r="BN3032" s="72">
        <v>586.16</v>
      </c>
      <c r="BO3032" s="95">
        <v>16525932</v>
      </c>
      <c r="BP3032" s="95">
        <v>14314131</v>
      </c>
      <c r="BQ3032" s="95">
        <v>4562</v>
      </c>
      <c r="BR3032" s="95">
        <v>4196</v>
      </c>
      <c r="BS3032" s="72">
        <v>302.04000000000002</v>
      </c>
      <c r="BT3032" s="72">
        <v>279.7</v>
      </c>
      <c r="BU3032" s="72">
        <v>581.74</v>
      </c>
      <c r="BV3032" s="95">
        <v>16955138.91</v>
      </c>
      <c r="BW3032" s="95">
        <v>14432685.85</v>
      </c>
      <c r="BX3032" s="95">
        <v>4678</v>
      </c>
      <c r="BY3032" s="95">
        <v>4300</v>
      </c>
      <c r="BZ3032" s="95">
        <v>4269</v>
      </c>
      <c r="CA3032" s="95">
        <v>4297</v>
      </c>
      <c r="CB3032" s="95">
        <v>4330</v>
      </c>
      <c r="CC3032" s="95">
        <v>4388</v>
      </c>
      <c r="CD3032" s="95">
        <v>4493</v>
      </c>
      <c r="CE3032" s="72">
        <v>650.75523149000003</v>
      </c>
      <c r="CF3032" s="72">
        <v>676.59346364999999</v>
      </c>
      <c r="CG3032" s="72">
        <v>712.40329333</v>
      </c>
      <c r="CH3032" s="72">
        <v>716.50152150999998</v>
      </c>
      <c r="CI3032" s="72">
        <v>731.52548966999996</v>
      </c>
      <c r="CJ3032" s="96">
        <v>0.8271620019</v>
      </c>
      <c r="CK3032" s="96">
        <v>0.85829974899999995</v>
      </c>
      <c r="CL3032" s="96">
        <v>0.90274709009999998</v>
      </c>
      <c r="CM3032" s="96">
        <v>0.81808619019999995</v>
      </c>
      <c r="CN3032" s="96">
        <v>0.79524228239999994</v>
      </c>
      <c r="CO3032" s="96">
        <v>0.92974085370000004</v>
      </c>
      <c r="CP3032" s="96">
        <v>0.90380825939999998</v>
      </c>
      <c r="CQ3032" s="96">
        <v>0.99584056389999998</v>
      </c>
      <c r="CR3032" s="96">
        <v>0.90758316459999999</v>
      </c>
      <c r="CS3032" s="95">
        <v>4138</v>
      </c>
      <c r="CT3032" s="95">
        <v>4215</v>
      </c>
      <c r="CU3032" s="95">
        <v>4280</v>
      </c>
      <c r="CV3032" s="95">
        <v>4349</v>
      </c>
      <c r="CW3032" s="95">
        <v>4474</v>
      </c>
      <c r="CX3032" s="96">
        <v>0.92389172900000005</v>
      </c>
      <c r="CY3032" s="96">
        <v>0.93190301200000003</v>
      </c>
      <c r="CZ3032" s="96">
        <v>0.92050554399999995</v>
      </c>
      <c r="DA3032" s="96">
        <v>0.93954754500000004</v>
      </c>
      <c r="DB3032" s="96">
        <v>0.93241586600000004</v>
      </c>
      <c r="DC3032">
        <v>2013</v>
      </c>
      <c r="DD3032" s="6">
        <v>4174.3999999999996</v>
      </c>
      <c r="DE3032" s="96">
        <v>1.1226926700000001E-2</v>
      </c>
      <c r="DF3032" s="72">
        <v>689.19</v>
      </c>
      <c r="DG3032" s="96">
        <v>1</v>
      </c>
      <c r="DH3032" s="72">
        <v>689.19</v>
      </c>
      <c r="DI3032" s="72">
        <v>718.34796271000005</v>
      </c>
      <c r="DJ3032" s="96">
        <v>1</v>
      </c>
      <c r="DK3032" s="72">
        <v>689.19</v>
      </c>
      <c r="DL3032" s="96">
        <v>1</v>
      </c>
      <c r="DM3032" s="72">
        <v>689.19</v>
      </c>
      <c r="DN3032" s="96">
        <v>1</v>
      </c>
      <c r="DO3032" s="96">
        <v>2.1477E-2</v>
      </c>
      <c r="DP3032" s="72">
        <v>14.8</v>
      </c>
      <c r="DQ3032" s="72">
        <v>674.39</v>
      </c>
      <c r="DR3032" t="s">
        <v>439</v>
      </c>
      <c r="DT3032" t="s">
        <v>1783</v>
      </c>
    </row>
    <row r="3033" spans="1:124" x14ac:dyDescent="0.3">
      <c r="A3033" t="s">
        <v>65</v>
      </c>
      <c r="B3033">
        <v>49950</v>
      </c>
      <c r="C3033" s="95">
        <v>6234</v>
      </c>
      <c r="D3033" s="95">
        <v>19202091</v>
      </c>
      <c r="E3033" s="95">
        <v>5995</v>
      </c>
      <c r="F3033" s="95">
        <v>19194870</v>
      </c>
      <c r="G3033" s="95">
        <v>2039</v>
      </c>
      <c r="H3033" s="95">
        <v>4015967</v>
      </c>
      <c r="I3033" s="95">
        <v>1832</v>
      </c>
      <c r="J3033" s="95">
        <v>5004034</v>
      </c>
      <c r="K3033" s="95">
        <v>6132</v>
      </c>
      <c r="L3033" s="95">
        <v>19757269</v>
      </c>
      <c r="M3033" s="95">
        <v>5872</v>
      </c>
      <c r="N3033" s="95">
        <v>19594828</v>
      </c>
      <c r="O3033" s="95">
        <v>2019</v>
      </c>
      <c r="P3033" s="95">
        <v>4710575</v>
      </c>
      <c r="Q3033" s="95">
        <v>1809</v>
      </c>
      <c r="R3033" s="95">
        <v>5071742</v>
      </c>
      <c r="S3033" s="95">
        <v>6035</v>
      </c>
      <c r="T3033" s="95">
        <v>21484387</v>
      </c>
      <c r="U3033" s="95">
        <v>5742</v>
      </c>
      <c r="V3033" s="95">
        <v>19735716</v>
      </c>
      <c r="W3033" s="95">
        <v>2032</v>
      </c>
      <c r="X3033" s="95">
        <v>5618101</v>
      </c>
      <c r="Y3033" s="95">
        <v>1813</v>
      </c>
      <c r="Z3033" s="95">
        <v>5721319</v>
      </c>
      <c r="AA3033" s="95">
        <v>5940</v>
      </c>
      <c r="AB3033" s="95">
        <v>20370717</v>
      </c>
      <c r="AC3033" s="95">
        <v>5611</v>
      </c>
      <c r="AD3033" s="95">
        <v>21377903</v>
      </c>
      <c r="AE3033" s="95">
        <v>1957</v>
      </c>
      <c r="AF3033" s="95">
        <v>4987270</v>
      </c>
      <c r="AG3033" s="95">
        <v>1756</v>
      </c>
      <c r="AH3033" s="95">
        <v>6456556</v>
      </c>
      <c r="AI3033" s="95">
        <v>5936</v>
      </c>
      <c r="AJ3033" s="95">
        <v>21852815.84</v>
      </c>
      <c r="AK3033" s="95">
        <v>5583</v>
      </c>
      <c r="AL3033" s="95">
        <v>22063448.579999998</v>
      </c>
      <c r="AM3033" s="95">
        <v>1951</v>
      </c>
      <c r="AN3033" s="95">
        <v>5473127.9699999997</v>
      </c>
      <c r="AO3033" s="95">
        <v>1753</v>
      </c>
      <c r="AP3033" s="95">
        <v>6428167.1799999997</v>
      </c>
      <c r="AQ3033" s="72">
        <v>233.87</v>
      </c>
      <c r="AR3033" s="72">
        <v>257.64</v>
      </c>
      <c r="AS3033" s="72">
        <v>491.51</v>
      </c>
      <c r="AT3033" s="95">
        <v>23218058</v>
      </c>
      <c r="AU3033" s="95">
        <v>24198904</v>
      </c>
      <c r="AV3033" s="95">
        <v>8273</v>
      </c>
      <c r="AW3033" s="95">
        <v>7827</v>
      </c>
      <c r="AX3033" s="72">
        <v>250.15</v>
      </c>
      <c r="AY3033" s="72">
        <v>267.61</v>
      </c>
      <c r="AZ3033" s="72">
        <v>517.76</v>
      </c>
      <c r="BA3033" s="95">
        <v>24467844</v>
      </c>
      <c r="BB3033" s="95">
        <v>24666570</v>
      </c>
      <c r="BC3033" s="95">
        <v>8151</v>
      </c>
      <c r="BD3033" s="95">
        <v>7681</v>
      </c>
      <c r="BE3033" s="72">
        <v>279.97000000000003</v>
      </c>
      <c r="BF3033" s="72">
        <v>280.8</v>
      </c>
      <c r="BG3033" s="72">
        <v>560.77</v>
      </c>
      <c r="BH3033" s="95">
        <v>27102488</v>
      </c>
      <c r="BI3033" s="95">
        <v>25457035</v>
      </c>
      <c r="BJ3033" s="95">
        <v>8067</v>
      </c>
      <c r="BK3033" s="95">
        <v>7555</v>
      </c>
      <c r="BL3033" s="72">
        <v>267.58999999999997</v>
      </c>
      <c r="BM3033" s="72">
        <v>314.86</v>
      </c>
      <c r="BN3033" s="72">
        <v>582.45000000000005</v>
      </c>
      <c r="BO3033" s="95">
        <v>25357987</v>
      </c>
      <c r="BP3033" s="95">
        <v>27834459</v>
      </c>
      <c r="BQ3033" s="95">
        <v>7897</v>
      </c>
      <c r="BR3033" s="95">
        <v>7367</v>
      </c>
      <c r="BS3033" s="72">
        <v>288.72000000000003</v>
      </c>
      <c r="BT3033" s="72">
        <v>323.64999999999998</v>
      </c>
      <c r="BU3033" s="72">
        <v>612.37</v>
      </c>
      <c r="BV3033" s="95">
        <v>27325943.809999999</v>
      </c>
      <c r="BW3033" s="95">
        <v>28491615.760000002</v>
      </c>
      <c r="BX3033" s="95">
        <v>7887</v>
      </c>
      <c r="BY3033" s="95">
        <v>7336</v>
      </c>
      <c r="BZ3033" s="95">
        <v>8060</v>
      </c>
      <c r="CA3033" s="95">
        <v>7924</v>
      </c>
      <c r="CB3033" s="95">
        <v>7820</v>
      </c>
      <c r="CC3033" s="95">
        <v>7645</v>
      </c>
      <c r="CD3033" s="95">
        <v>7617</v>
      </c>
      <c r="CE3033" s="72">
        <v>650.75523149000003</v>
      </c>
      <c r="CF3033" s="72">
        <v>676.59346364999999</v>
      </c>
      <c r="CG3033" s="72">
        <v>712.40329333</v>
      </c>
      <c r="CH3033" s="72">
        <v>716.50152150999998</v>
      </c>
      <c r="CI3033" s="72">
        <v>731.52548966999996</v>
      </c>
      <c r="CJ3033" s="96">
        <v>0.75529166150000004</v>
      </c>
      <c r="CK3033" s="96">
        <v>0.76524534720000004</v>
      </c>
      <c r="CL3033" s="96">
        <v>0.78715245320000005</v>
      </c>
      <c r="CM3033" s="96">
        <v>0.81290825280000001</v>
      </c>
      <c r="CN3033" s="96">
        <v>0.83711368730000002</v>
      </c>
      <c r="CO3033" s="96">
        <v>0.90553420829999998</v>
      </c>
      <c r="CP3033" s="96">
        <v>0.87411637590000002</v>
      </c>
      <c r="CQ3033" s="96">
        <v>0.99584056389999998</v>
      </c>
      <c r="CR3033" s="96">
        <v>0.87776726790000004</v>
      </c>
      <c r="CS3033" s="95">
        <v>8894</v>
      </c>
      <c r="CT3033" s="95">
        <v>8817</v>
      </c>
      <c r="CU3033" s="95">
        <v>8753</v>
      </c>
      <c r="CV3033" s="95">
        <v>8604</v>
      </c>
      <c r="CW3033" s="95">
        <v>8601</v>
      </c>
      <c r="CX3033" s="96">
        <v>0.91202251499999998</v>
      </c>
      <c r="CY3033" s="96">
        <v>0.89572689699999997</v>
      </c>
      <c r="CZ3033" s="96">
        <v>0.89483198600000002</v>
      </c>
      <c r="DA3033" s="96">
        <v>0.90559741800000004</v>
      </c>
      <c r="DB3033" s="96">
        <v>0.91970660199999998</v>
      </c>
      <c r="DC3033">
        <v>2013</v>
      </c>
      <c r="DD3033" s="6">
        <v>7553.2</v>
      </c>
      <c r="DE3033" s="96">
        <v>4.8376138000000004E-3</v>
      </c>
      <c r="DF3033" s="72">
        <v>670.86</v>
      </c>
      <c r="DG3033" s="96">
        <v>1</v>
      </c>
      <c r="DH3033" s="72">
        <v>670.86</v>
      </c>
      <c r="DI3033" s="72">
        <v>662.27225305000002</v>
      </c>
      <c r="DJ3033" s="96">
        <v>1</v>
      </c>
      <c r="DK3033" s="72">
        <v>670.86</v>
      </c>
      <c r="DL3033" s="96">
        <v>1</v>
      </c>
      <c r="DM3033" s="72">
        <v>670.86</v>
      </c>
      <c r="DN3033" s="96">
        <v>1</v>
      </c>
      <c r="DO3033" s="96">
        <v>1.4225E-2</v>
      </c>
      <c r="DP3033" s="72">
        <v>9.5399999999999991</v>
      </c>
      <c r="DQ3033" s="72">
        <v>661.32</v>
      </c>
      <c r="DR3033" t="s">
        <v>65</v>
      </c>
      <c r="DT3033" t="s">
        <v>1783</v>
      </c>
    </row>
    <row r="3034" spans="1:124" x14ac:dyDescent="0.3">
      <c r="A3034" t="s">
        <v>1863</v>
      </c>
      <c r="B3034">
        <v>49951</v>
      </c>
      <c r="C3034" s="95">
        <v>4925</v>
      </c>
      <c r="D3034" s="95">
        <v>17634702</v>
      </c>
      <c r="E3034" s="95">
        <v>4772</v>
      </c>
      <c r="F3034" s="95">
        <v>14036979</v>
      </c>
      <c r="G3034" s="95">
        <v>917</v>
      </c>
      <c r="H3034" s="95">
        <v>3462950</v>
      </c>
      <c r="I3034" s="95">
        <v>840</v>
      </c>
      <c r="J3034" s="95">
        <v>3052228</v>
      </c>
      <c r="K3034" s="95">
        <v>4868</v>
      </c>
      <c r="L3034" s="95">
        <v>15473983</v>
      </c>
      <c r="M3034" s="95">
        <v>4698</v>
      </c>
      <c r="N3034" s="95">
        <v>14601046</v>
      </c>
      <c r="O3034" s="95">
        <v>913</v>
      </c>
      <c r="P3034" s="95">
        <v>2614955</v>
      </c>
      <c r="Q3034" s="95">
        <v>828</v>
      </c>
      <c r="R3034" s="95">
        <v>2956147</v>
      </c>
      <c r="S3034" s="95">
        <v>4806</v>
      </c>
      <c r="T3034" s="95">
        <v>15945567</v>
      </c>
      <c r="U3034" s="95">
        <v>4617</v>
      </c>
      <c r="V3034" s="95">
        <v>15013481</v>
      </c>
      <c r="W3034" s="95">
        <v>902</v>
      </c>
      <c r="X3034" s="95">
        <v>2741731</v>
      </c>
      <c r="Y3034" s="95">
        <v>816</v>
      </c>
      <c r="Z3034" s="95">
        <v>2800966</v>
      </c>
      <c r="AA3034" s="95">
        <v>4748</v>
      </c>
      <c r="AB3034" s="95">
        <v>17383192</v>
      </c>
      <c r="AC3034" s="95">
        <v>4532</v>
      </c>
      <c r="AD3034" s="95">
        <v>16488798</v>
      </c>
      <c r="AE3034" s="95">
        <v>886</v>
      </c>
      <c r="AF3034" s="95">
        <v>3405731</v>
      </c>
      <c r="AG3034" s="95">
        <v>796</v>
      </c>
      <c r="AH3034" s="95">
        <v>3405601</v>
      </c>
      <c r="AI3034" s="95">
        <v>4766</v>
      </c>
      <c r="AJ3034" s="95">
        <v>17867288</v>
      </c>
      <c r="AK3034" s="95">
        <v>4556</v>
      </c>
      <c r="AL3034" s="95">
        <v>16661247.66</v>
      </c>
      <c r="AM3034" s="95">
        <v>894</v>
      </c>
      <c r="AN3034" s="95">
        <v>3497521</v>
      </c>
      <c r="AO3034" s="95">
        <v>813</v>
      </c>
      <c r="AP3034" s="95">
        <v>3264650</v>
      </c>
      <c r="AQ3034" s="72">
        <v>300.95</v>
      </c>
      <c r="AR3034" s="72">
        <v>253.76</v>
      </c>
      <c r="AS3034" s="72">
        <v>554.71</v>
      </c>
      <c r="AT3034" s="95">
        <v>21097652</v>
      </c>
      <c r="AU3034" s="95">
        <v>17089207</v>
      </c>
      <c r="AV3034" s="95">
        <v>5842</v>
      </c>
      <c r="AW3034" s="95">
        <v>5612</v>
      </c>
      <c r="AX3034" s="72">
        <v>260.75</v>
      </c>
      <c r="AY3034" s="72">
        <v>264.77</v>
      </c>
      <c r="AZ3034" s="72">
        <v>525.52</v>
      </c>
      <c r="BA3034" s="95">
        <v>18088938</v>
      </c>
      <c r="BB3034" s="95">
        <v>17557193</v>
      </c>
      <c r="BC3034" s="95">
        <v>5781</v>
      </c>
      <c r="BD3034" s="95">
        <v>5526</v>
      </c>
      <c r="BE3034" s="72">
        <v>272.82</v>
      </c>
      <c r="BF3034" s="72">
        <v>273.24</v>
      </c>
      <c r="BG3034" s="72">
        <v>546.05999999999995</v>
      </c>
      <c r="BH3034" s="95">
        <v>18687298</v>
      </c>
      <c r="BI3034" s="95">
        <v>17814447</v>
      </c>
      <c r="BJ3034" s="95">
        <v>5708</v>
      </c>
      <c r="BK3034" s="95">
        <v>5433</v>
      </c>
      <c r="BL3034" s="72">
        <v>307.49</v>
      </c>
      <c r="BM3034" s="72">
        <v>311.16000000000003</v>
      </c>
      <c r="BN3034" s="72">
        <v>618.65</v>
      </c>
      <c r="BO3034" s="95">
        <v>20788923</v>
      </c>
      <c r="BP3034" s="95">
        <v>19894399</v>
      </c>
      <c r="BQ3034" s="95">
        <v>5634</v>
      </c>
      <c r="BR3034" s="95">
        <v>5328</v>
      </c>
      <c r="BS3034" s="72">
        <v>314.56</v>
      </c>
      <c r="BT3034" s="72">
        <v>309.27</v>
      </c>
      <c r="BU3034" s="72">
        <v>623.83000000000004</v>
      </c>
      <c r="BV3034" s="95">
        <v>21364809</v>
      </c>
      <c r="BW3034" s="95">
        <v>19925897.66</v>
      </c>
      <c r="BX3034" s="95">
        <v>5660</v>
      </c>
      <c r="BY3034" s="95">
        <v>5369</v>
      </c>
      <c r="BZ3034" s="95">
        <v>5732</v>
      </c>
      <c r="CA3034" s="95">
        <v>5658</v>
      </c>
      <c r="CB3034" s="95">
        <v>5575</v>
      </c>
      <c r="CC3034" s="95">
        <v>5489</v>
      </c>
      <c r="CD3034" s="95">
        <v>5518</v>
      </c>
      <c r="CE3034" s="72">
        <v>650.75523149000003</v>
      </c>
      <c r="CF3034" s="72">
        <v>676.59346364999999</v>
      </c>
      <c r="CG3034" s="72">
        <v>712.40329333</v>
      </c>
      <c r="CH3034" s="72">
        <v>716.50152150999998</v>
      </c>
      <c r="CI3034" s="72">
        <v>731.52548966999996</v>
      </c>
      <c r="CJ3034" s="96">
        <v>0.85240958990000004</v>
      </c>
      <c r="CK3034" s="96">
        <v>0.77671456829999996</v>
      </c>
      <c r="CL3034" s="96">
        <v>0.76650403659999999</v>
      </c>
      <c r="CM3034" s="96">
        <v>0.86343152310000004</v>
      </c>
      <c r="CN3034" s="96">
        <v>0.8527795802</v>
      </c>
      <c r="CO3034" s="96">
        <v>1.0321064421999999</v>
      </c>
      <c r="CP3034" s="96">
        <v>0.79678589919999998</v>
      </c>
      <c r="CQ3034" s="96">
        <v>0.99584056389999998</v>
      </c>
      <c r="CR3034" s="96">
        <v>0.80011380759999995</v>
      </c>
      <c r="CS3034" s="95">
        <v>3886</v>
      </c>
      <c r="CT3034" s="95">
        <v>3839</v>
      </c>
      <c r="CU3034" s="95">
        <v>3768</v>
      </c>
      <c r="CV3034" s="95">
        <v>3636</v>
      </c>
      <c r="CW3034" s="95">
        <v>3644</v>
      </c>
      <c r="CX3034" s="96">
        <v>1.0108277510000001</v>
      </c>
      <c r="CY3034" s="96">
        <v>1.0216481850000001</v>
      </c>
      <c r="CZ3034" s="96">
        <v>1.0231327889999999</v>
      </c>
      <c r="DA3034" s="96">
        <v>1.0470675270000001</v>
      </c>
      <c r="DB3034" s="96">
        <v>1.060166943</v>
      </c>
      <c r="DC3034">
        <v>2013</v>
      </c>
      <c r="DD3034" s="6">
        <v>5453.6</v>
      </c>
      <c r="DE3034" s="96">
        <v>1.15296875E-2</v>
      </c>
      <c r="DF3034" s="72">
        <v>607.39</v>
      </c>
      <c r="DG3034" s="96">
        <v>1</v>
      </c>
      <c r="DH3034" s="72">
        <v>607.39</v>
      </c>
      <c r="DI3034" s="72">
        <v>647.14220183999998</v>
      </c>
      <c r="DJ3034" s="96">
        <v>1</v>
      </c>
      <c r="DK3034" s="72">
        <v>607.39</v>
      </c>
      <c r="DL3034" s="96">
        <v>1</v>
      </c>
      <c r="DM3034" s="72">
        <v>607.39</v>
      </c>
      <c r="DN3034" s="96">
        <v>0.6400853447</v>
      </c>
      <c r="DO3034" s="96">
        <v>3.7495000000000001E-2</v>
      </c>
      <c r="DP3034" s="72">
        <v>14.58</v>
      </c>
      <c r="DQ3034" s="72">
        <v>592.80999999999995</v>
      </c>
      <c r="DR3034" t="s">
        <v>1863</v>
      </c>
      <c r="DT3034" t="s">
        <v>1783</v>
      </c>
    </row>
    <row r="3035" spans="1:124" x14ac:dyDescent="0.3">
      <c r="A3035" t="s">
        <v>1423</v>
      </c>
      <c r="B3035">
        <v>49960</v>
      </c>
      <c r="C3035" s="95">
        <v>2955</v>
      </c>
      <c r="D3035" s="95">
        <v>10212557</v>
      </c>
      <c r="E3035" s="95">
        <v>2815</v>
      </c>
      <c r="F3035" s="95">
        <v>8685061</v>
      </c>
      <c r="G3035" s="95">
        <v>403</v>
      </c>
      <c r="H3035" s="95">
        <v>1162834</v>
      </c>
      <c r="I3035" s="95">
        <v>366</v>
      </c>
      <c r="J3035" s="95">
        <v>1030444</v>
      </c>
      <c r="K3035" s="95">
        <v>2982</v>
      </c>
      <c r="L3035" s="95">
        <v>11682213</v>
      </c>
      <c r="M3035" s="95">
        <v>2827</v>
      </c>
      <c r="N3035" s="95">
        <v>9471348</v>
      </c>
      <c r="O3035" s="95">
        <v>388</v>
      </c>
      <c r="P3035" s="95">
        <v>1511507</v>
      </c>
      <c r="Q3035" s="95">
        <v>350</v>
      </c>
      <c r="R3035" s="95">
        <v>1160112</v>
      </c>
      <c r="S3035" s="95">
        <v>2984</v>
      </c>
      <c r="T3035" s="95">
        <v>12464471</v>
      </c>
      <c r="U3035" s="95">
        <v>2818</v>
      </c>
      <c r="V3035" s="95">
        <v>10056516</v>
      </c>
      <c r="W3035" s="95">
        <v>383</v>
      </c>
      <c r="X3035" s="95">
        <v>1265111</v>
      </c>
      <c r="Y3035" s="95">
        <v>349</v>
      </c>
      <c r="Z3035" s="95">
        <v>1200345</v>
      </c>
      <c r="AA3035" s="95">
        <v>3034</v>
      </c>
      <c r="AB3035" s="95">
        <v>12380188</v>
      </c>
      <c r="AC3035" s="95">
        <v>2837</v>
      </c>
      <c r="AD3035" s="95">
        <v>11126328</v>
      </c>
      <c r="AE3035" s="95">
        <v>381</v>
      </c>
      <c r="AF3035" s="95">
        <v>1267861</v>
      </c>
      <c r="AG3035" s="95">
        <v>343</v>
      </c>
      <c r="AH3035" s="95">
        <v>1294647</v>
      </c>
      <c r="AI3035" s="95">
        <v>3067</v>
      </c>
      <c r="AJ3035" s="95">
        <v>12113204.130000001</v>
      </c>
      <c r="AK3035" s="95">
        <v>2859</v>
      </c>
      <c r="AL3035" s="95">
        <v>11260770.199999999</v>
      </c>
      <c r="AM3035" s="95">
        <v>400</v>
      </c>
      <c r="AN3035" s="95">
        <v>1518559</v>
      </c>
      <c r="AO3035" s="95">
        <v>360</v>
      </c>
      <c r="AP3035" s="95">
        <v>1347464</v>
      </c>
      <c r="AQ3035" s="72">
        <v>282.3</v>
      </c>
      <c r="AR3035" s="72">
        <v>254.52</v>
      </c>
      <c r="AS3035" s="72">
        <v>536.82000000000005</v>
      </c>
      <c r="AT3035" s="95">
        <v>11375391</v>
      </c>
      <c r="AU3035" s="95">
        <v>9715505</v>
      </c>
      <c r="AV3035" s="95">
        <v>3358</v>
      </c>
      <c r="AW3035" s="95">
        <v>3181</v>
      </c>
      <c r="AX3035" s="72">
        <v>326.25</v>
      </c>
      <c r="AY3035" s="72">
        <v>278.87</v>
      </c>
      <c r="AZ3035" s="72">
        <v>605.12</v>
      </c>
      <c r="BA3035" s="95">
        <v>13193720</v>
      </c>
      <c r="BB3035" s="95">
        <v>10631460</v>
      </c>
      <c r="BC3035" s="95">
        <v>3370</v>
      </c>
      <c r="BD3035" s="95">
        <v>3177</v>
      </c>
      <c r="BE3035" s="72">
        <v>339.81</v>
      </c>
      <c r="BF3035" s="72">
        <v>296.2</v>
      </c>
      <c r="BG3035" s="72">
        <v>636.01</v>
      </c>
      <c r="BH3035" s="95">
        <v>13729582</v>
      </c>
      <c r="BI3035" s="95">
        <v>11256861</v>
      </c>
      <c r="BJ3035" s="95">
        <v>3367</v>
      </c>
      <c r="BK3035" s="95">
        <v>3167</v>
      </c>
      <c r="BL3035" s="72">
        <v>333.04</v>
      </c>
      <c r="BM3035" s="72">
        <v>325.5</v>
      </c>
      <c r="BN3035" s="72">
        <v>658.54</v>
      </c>
      <c r="BO3035" s="95">
        <v>13648049</v>
      </c>
      <c r="BP3035" s="95">
        <v>12420975</v>
      </c>
      <c r="BQ3035" s="95">
        <v>3415</v>
      </c>
      <c r="BR3035" s="95">
        <v>3180</v>
      </c>
      <c r="BS3035" s="72">
        <v>327.66000000000003</v>
      </c>
      <c r="BT3035" s="72">
        <v>326.39999999999998</v>
      </c>
      <c r="BU3035" s="72">
        <v>654.05999999999995</v>
      </c>
      <c r="BV3035" s="95">
        <v>13631763.130000001</v>
      </c>
      <c r="BW3035" s="95">
        <v>12608234.199999999</v>
      </c>
      <c r="BX3035" s="95">
        <v>3467</v>
      </c>
      <c r="BY3035" s="95">
        <v>3219</v>
      </c>
      <c r="BZ3035" s="95">
        <v>3274</v>
      </c>
      <c r="CA3035" s="95">
        <v>3277</v>
      </c>
      <c r="CB3035" s="95">
        <v>3271</v>
      </c>
      <c r="CC3035" s="95">
        <v>3303</v>
      </c>
      <c r="CD3035" s="95">
        <v>3346</v>
      </c>
      <c r="CE3035" s="72">
        <v>650.75523149000003</v>
      </c>
      <c r="CF3035" s="72">
        <v>676.59346364999999</v>
      </c>
      <c r="CG3035" s="72">
        <v>712.40329333</v>
      </c>
      <c r="CH3035" s="72">
        <v>716.50152150999998</v>
      </c>
      <c r="CI3035" s="72">
        <v>731.52548966999996</v>
      </c>
      <c r="CJ3035" s="96">
        <v>0.82491845480000003</v>
      </c>
      <c r="CK3035" s="96">
        <v>0.8943627636</v>
      </c>
      <c r="CL3035" s="96">
        <v>0.89276678809999999</v>
      </c>
      <c r="CM3035" s="96">
        <v>0.91910481730000004</v>
      </c>
      <c r="CN3035" s="96">
        <v>0.89410418260000002</v>
      </c>
      <c r="CO3035" s="96">
        <v>0.98396125570000004</v>
      </c>
      <c r="CP3035" s="96">
        <v>0.89947789730000005</v>
      </c>
      <c r="CQ3035" s="96">
        <v>0.99584056389999998</v>
      </c>
      <c r="CR3035" s="96">
        <v>0.90323471590000004</v>
      </c>
      <c r="CS3035" s="95">
        <v>3219</v>
      </c>
      <c r="CT3035" s="95">
        <v>3253</v>
      </c>
      <c r="CU3035" s="95">
        <v>3223</v>
      </c>
      <c r="CV3035" s="95">
        <v>3266</v>
      </c>
      <c r="CW3035" s="95">
        <v>3309</v>
      </c>
      <c r="CX3035" s="96">
        <v>1.0096755399999999</v>
      </c>
      <c r="CY3035" s="96">
        <v>0.97618369500000002</v>
      </c>
      <c r="CZ3035" s="96">
        <v>0.97518470000000002</v>
      </c>
      <c r="DA3035" s="96">
        <v>0.98204184699999997</v>
      </c>
      <c r="DB3035" s="96">
        <v>0.97703522099999995</v>
      </c>
      <c r="DC3035">
        <v>2013</v>
      </c>
      <c r="DD3035" s="6">
        <v>3184.8</v>
      </c>
      <c r="DE3035" s="96">
        <v>3.3760829000000002E-3</v>
      </c>
      <c r="DF3035" s="72">
        <v>691.33</v>
      </c>
      <c r="DG3035" s="96">
        <v>1</v>
      </c>
      <c r="DH3035" s="72">
        <v>691.33</v>
      </c>
      <c r="DI3035" s="72">
        <v>647.14220183999998</v>
      </c>
      <c r="DJ3035" s="96">
        <v>1</v>
      </c>
      <c r="DK3035" s="72">
        <v>691.33</v>
      </c>
      <c r="DL3035" s="96">
        <v>1</v>
      </c>
      <c r="DM3035" s="72">
        <v>691.33</v>
      </c>
      <c r="DN3035" s="96">
        <v>1</v>
      </c>
      <c r="DO3035" s="96">
        <v>9.7490000000000007E-3</v>
      </c>
      <c r="DP3035" s="72">
        <v>6.74</v>
      </c>
      <c r="DQ3035" s="72">
        <v>684.59</v>
      </c>
      <c r="DR3035" t="s">
        <v>1423</v>
      </c>
      <c r="DT3035" t="s">
        <v>1783</v>
      </c>
    </row>
    <row r="3036" spans="1:124" x14ac:dyDescent="0.3">
      <c r="A3036" t="s">
        <v>1864</v>
      </c>
      <c r="B3036">
        <v>49961</v>
      </c>
      <c r="C3036" s="95">
        <v>5350</v>
      </c>
      <c r="D3036" s="95">
        <v>16646730</v>
      </c>
      <c r="E3036" s="95">
        <v>5164</v>
      </c>
      <c r="F3036" s="95">
        <v>17151426</v>
      </c>
      <c r="G3036" s="95">
        <v>363</v>
      </c>
      <c r="H3036" s="95">
        <v>1507288</v>
      </c>
      <c r="I3036" s="95">
        <v>317</v>
      </c>
      <c r="J3036" s="95">
        <v>1147820</v>
      </c>
      <c r="K3036" s="95">
        <v>5212</v>
      </c>
      <c r="L3036" s="95">
        <v>15990958</v>
      </c>
      <c r="M3036" s="95">
        <v>4986</v>
      </c>
      <c r="N3036" s="95">
        <v>17403376</v>
      </c>
      <c r="O3036" s="95">
        <v>359</v>
      </c>
      <c r="P3036" s="95">
        <v>1015890</v>
      </c>
      <c r="Q3036" s="95">
        <v>305</v>
      </c>
      <c r="R3036" s="95">
        <v>873691</v>
      </c>
      <c r="S3036" s="95">
        <v>5149</v>
      </c>
      <c r="T3036" s="95">
        <v>15608427</v>
      </c>
      <c r="U3036" s="95">
        <v>4879</v>
      </c>
      <c r="V3036" s="95">
        <v>19441220</v>
      </c>
      <c r="W3036" s="95">
        <v>346</v>
      </c>
      <c r="X3036" s="95">
        <v>755086</v>
      </c>
      <c r="Y3036" s="95">
        <v>294</v>
      </c>
      <c r="Z3036" s="95">
        <v>1082807</v>
      </c>
      <c r="AA3036" s="95">
        <v>5134</v>
      </c>
      <c r="AB3036" s="95">
        <v>15332868</v>
      </c>
      <c r="AC3036" s="95">
        <v>4809</v>
      </c>
      <c r="AD3036" s="95">
        <v>20196174</v>
      </c>
      <c r="AE3036" s="95">
        <v>334</v>
      </c>
      <c r="AF3036" s="95">
        <v>1326935</v>
      </c>
      <c r="AG3036" s="95">
        <v>286</v>
      </c>
      <c r="AH3036" s="95">
        <v>1359853</v>
      </c>
      <c r="AI3036" s="95">
        <v>5208</v>
      </c>
      <c r="AJ3036" s="95">
        <v>15347713.57</v>
      </c>
      <c r="AK3036" s="95">
        <v>4848</v>
      </c>
      <c r="AL3036" s="95">
        <v>20296061.440000001</v>
      </c>
      <c r="AM3036" s="95">
        <v>338</v>
      </c>
      <c r="AN3036" s="95">
        <v>1177618</v>
      </c>
      <c r="AO3036" s="95">
        <v>292</v>
      </c>
      <c r="AP3036" s="95">
        <v>1319143</v>
      </c>
      <c r="AQ3036" s="72">
        <v>264.81</v>
      </c>
      <c r="AR3036" s="72">
        <v>278.22000000000003</v>
      </c>
      <c r="AS3036" s="72">
        <v>543.03</v>
      </c>
      <c r="AT3036" s="95">
        <v>18154018</v>
      </c>
      <c r="AU3036" s="95">
        <v>18299246</v>
      </c>
      <c r="AV3036" s="95">
        <v>5713</v>
      </c>
      <c r="AW3036" s="95">
        <v>5481</v>
      </c>
      <c r="AX3036" s="72">
        <v>254.4</v>
      </c>
      <c r="AY3036" s="72">
        <v>287.86</v>
      </c>
      <c r="AZ3036" s="72">
        <v>542.26</v>
      </c>
      <c r="BA3036" s="95">
        <v>17006848</v>
      </c>
      <c r="BB3036" s="95">
        <v>18277067</v>
      </c>
      <c r="BC3036" s="95">
        <v>5571</v>
      </c>
      <c r="BD3036" s="95">
        <v>5291</v>
      </c>
      <c r="BE3036" s="72">
        <v>248.16</v>
      </c>
      <c r="BF3036" s="72">
        <v>330.63</v>
      </c>
      <c r="BG3036" s="72">
        <v>578.79</v>
      </c>
      <c r="BH3036" s="95">
        <v>16363513</v>
      </c>
      <c r="BI3036" s="95">
        <v>20524027</v>
      </c>
      <c r="BJ3036" s="95">
        <v>5495</v>
      </c>
      <c r="BK3036" s="95">
        <v>5173</v>
      </c>
      <c r="BL3036" s="72">
        <v>253.9</v>
      </c>
      <c r="BM3036" s="72">
        <v>352.57</v>
      </c>
      <c r="BN3036" s="72">
        <v>606.47</v>
      </c>
      <c r="BO3036" s="95">
        <v>16659803</v>
      </c>
      <c r="BP3036" s="95">
        <v>21556027</v>
      </c>
      <c r="BQ3036" s="95">
        <v>5468</v>
      </c>
      <c r="BR3036" s="95">
        <v>5095</v>
      </c>
      <c r="BS3036" s="72">
        <v>248.31</v>
      </c>
      <c r="BT3036" s="72">
        <v>350.44</v>
      </c>
      <c r="BU3036" s="72">
        <v>598.75</v>
      </c>
      <c r="BV3036" s="95">
        <v>16525331.57</v>
      </c>
      <c r="BW3036" s="95">
        <v>21615204.440000001</v>
      </c>
      <c r="BX3036" s="95">
        <v>5546</v>
      </c>
      <c r="BY3036" s="95">
        <v>5140</v>
      </c>
      <c r="BZ3036" s="95">
        <v>5602</v>
      </c>
      <c r="CA3036" s="95">
        <v>5436</v>
      </c>
      <c r="CB3036" s="95">
        <v>5340</v>
      </c>
      <c r="CC3036" s="95">
        <v>5291</v>
      </c>
      <c r="CD3036" s="95">
        <v>5347</v>
      </c>
      <c r="CE3036" s="72">
        <v>650.75523149000003</v>
      </c>
      <c r="CF3036" s="72">
        <v>676.59346364999999</v>
      </c>
      <c r="CG3036" s="72">
        <v>712.40329333</v>
      </c>
      <c r="CH3036" s="72">
        <v>716.50152150999998</v>
      </c>
      <c r="CI3036" s="72">
        <v>731.52548966999996</v>
      </c>
      <c r="CJ3036" s="96">
        <v>0.8344612133</v>
      </c>
      <c r="CK3036" s="96">
        <v>0.80145616109999995</v>
      </c>
      <c r="CL3036" s="96">
        <v>0.81244711449999996</v>
      </c>
      <c r="CM3036" s="96">
        <v>0.84643225700000002</v>
      </c>
      <c r="CN3036" s="96">
        <v>0.81849506059999999</v>
      </c>
      <c r="CO3036" s="96">
        <v>0.9963028692</v>
      </c>
      <c r="CP3036" s="96">
        <v>0.82571112329999996</v>
      </c>
      <c r="CQ3036" s="96">
        <v>0.99584056389999998</v>
      </c>
      <c r="CR3036" s="96">
        <v>0.82915984279999999</v>
      </c>
      <c r="CS3036" s="95">
        <v>1829</v>
      </c>
      <c r="CT3036" s="95">
        <v>1809</v>
      </c>
      <c r="CU3036" s="95">
        <v>1636</v>
      </c>
      <c r="CV3036" s="95">
        <v>1604</v>
      </c>
      <c r="CW3036" s="95">
        <v>1674</v>
      </c>
      <c r="CX3036" s="96">
        <v>1.0445077700000001</v>
      </c>
      <c r="CY3036" s="96">
        <v>1.0469182159999999</v>
      </c>
      <c r="CZ3036" s="96">
        <v>0.98927139500000005</v>
      </c>
      <c r="DA3036" s="96">
        <v>0.94536409899999996</v>
      </c>
      <c r="DB3036" s="96">
        <v>0.94461789500000004</v>
      </c>
      <c r="DC3036">
        <v>2013</v>
      </c>
      <c r="DD3036" s="6">
        <v>5236</v>
      </c>
      <c r="DE3036" s="96">
        <v>4.2528779000000003E-3</v>
      </c>
      <c r="DF3036" s="72">
        <v>634.08000000000004</v>
      </c>
      <c r="DG3036" s="96">
        <v>1</v>
      </c>
      <c r="DH3036" s="72">
        <v>634.08000000000004</v>
      </c>
      <c r="DI3036" s="72">
        <v>647.46502092000003</v>
      </c>
      <c r="DJ3036" s="96">
        <v>1</v>
      </c>
      <c r="DK3036" s="72">
        <v>634.08000000000004</v>
      </c>
      <c r="DL3036" s="96">
        <v>1</v>
      </c>
      <c r="DM3036" s="72">
        <v>634.08000000000004</v>
      </c>
      <c r="DN3036" s="96">
        <v>1</v>
      </c>
      <c r="DO3036" s="96">
        <v>1.4369E-2</v>
      </c>
      <c r="DP3036" s="72">
        <v>9.11</v>
      </c>
      <c r="DQ3036" s="72">
        <v>624.97</v>
      </c>
      <c r="DR3036" t="s">
        <v>1864</v>
      </c>
      <c r="DT3036" t="s">
        <v>1783</v>
      </c>
    </row>
    <row r="3037" spans="1:124" x14ac:dyDescent="0.3">
      <c r="A3037" t="s">
        <v>1865</v>
      </c>
      <c r="B3037">
        <v>49962</v>
      </c>
      <c r="C3037" s="95">
        <v>5437</v>
      </c>
      <c r="D3037" s="95">
        <v>19609529</v>
      </c>
      <c r="E3037" s="95">
        <v>5101</v>
      </c>
      <c r="F3037" s="95">
        <v>13757592</v>
      </c>
      <c r="G3037" s="95">
        <v>844</v>
      </c>
      <c r="H3037" s="95">
        <v>2968550</v>
      </c>
      <c r="I3037" s="95">
        <v>726</v>
      </c>
      <c r="J3037" s="95">
        <v>2214286</v>
      </c>
      <c r="K3037" s="95">
        <v>5630</v>
      </c>
      <c r="L3037" s="95">
        <v>18631658</v>
      </c>
      <c r="M3037" s="95">
        <v>5248</v>
      </c>
      <c r="N3037" s="95">
        <v>14729365</v>
      </c>
      <c r="O3037" s="95">
        <v>900</v>
      </c>
      <c r="P3037" s="95">
        <v>2847649</v>
      </c>
      <c r="Q3037" s="95">
        <v>773</v>
      </c>
      <c r="R3037" s="95">
        <v>2433567</v>
      </c>
      <c r="S3037" s="95">
        <v>5895</v>
      </c>
      <c r="T3037" s="95">
        <v>21697877</v>
      </c>
      <c r="U3037" s="95">
        <v>5454</v>
      </c>
      <c r="V3037" s="95">
        <v>17102505</v>
      </c>
      <c r="W3037" s="95">
        <v>907</v>
      </c>
      <c r="X3037" s="95">
        <v>3596278</v>
      </c>
      <c r="Y3037" s="95">
        <v>784</v>
      </c>
      <c r="Z3037" s="95">
        <v>3029435</v>
      </c>
      <c r="AA3037" s="95">
        <v>6168</v>
      </c>
      <c r="AB3037" s="95">
        <v>21083672</v>
      </c>
      <c r="AC3037" s="95">
        <v>5700</v>
      </c>
      <c r="AD3037" s="95">
        <v>18350079</v>
      </c>
      <c r="AE3037" s="95">
        <v>1000</v>
      </c>
      <c r="AF3037" s="95">
        <v>2496553</v>
      </c>
      <c r="AG3037" s="95">
        <v>867</v>
      </c>
      <c r="AH3037" s="95">
        <v>2861172</v>
      </c>
      <c r="AI3037" s="95">
        <v>6471</v>
      </c>
      <c r="AJ3037" s="95">
        <v>21755169.379999999</v>
      </c>
      <c r="AK3037" s="95">
        <v>5946</v>
      </c>
      <c r="AL3037" s="95">
        <v>18951108.989999998</v>
      </c>
      <c r="AM3037" s="95">
        <v>1138</v>
      </c>
      <c r="AN3037" s="95">
        <v>4212322</v>
      </c>
      <c r="AO3037" s="95">
        <v>1000</v>
      </c>
      <c r="AP3037" s="95">
        <v>3404238.33</v>
      </c>
      <c r="AQ3037" s="72">
        <v>299.56</v>
      </c>
      <c r="AR3037" s="72">
        <v>228.42</v>
      </c>
      <c r="AS3037" s="72">
        <v>527.98</v>
      </c>
      <c r="AT3037" s="95">
        <v>22578079</v>
      </c>
      <c r="AU3037" s="95">
        <v>15971878</v>
      </c>
      <c r="AV3037" s="95">
        <v>6281</v>
      </c>
      <c r="AW3037" s="95">
        <v>5827</v>
      </c>
      <c r="AX3037" s="72">
        <v>274.11</v>
      </c>
      <c r="AY3037" s="72">
        <v>237.54</v>
      </c>
      <c r="AZ3037" s="72">
        <v>511.65</v>
      </c>
      <c r="BA3037" s="95">
        <v>21479307</v>
      </c>
      <c r="BB3037" s="95">
        <v>17162932</v>
      </c>
      <c r="BC3037" s="95">
        <v>6530</v>
      </c>
      <c r="BD3037" s="95">
        <v>6021</v>
      </c>
      <c r="BE3037" s="72">
        <v>309.89</v>
      </c>
      <c r="BF3037" s="72">
        <v>268.94</v>
      </c>
      <c r="BG3037" s="72">
        <v>578.83000000000004</v>
      </c>
      <c r="BH3037" s="95">
        <v>25294155</v>
      </c>
      <c r="BI3037" s="95">
        <v>20131940</v>
      </c>
      <c r="BJ3037" s="95">
        <v>6802</v>
      </c>
      <c r="BK3037" s="95">
        <v>6238</v>
      </c>
      <c r="BL3037" s="72">
        <v>274.14</v>
      </c>
      <c r="BM3037" s="72">
        <v>269.16000000000003</v>
      </c>
      <c r="BN3037" s="72">
        <v>543.29999999999995</v>
      </c>
      <c r="BO3037" s="95">
        <v>23580225</v>
      </c>
      <c r="BP3037" s="95">
        <v>21211251</v>
      </c>
      <c r="BQ3037" s="95">
        <v>7168</v>
      </c>
      <c r="BR3037" s="95">
        <v>6567</v>
      </c>
      <c r="BS3037" s="72">
        <v>284.39</v>
      </c>
      <c r="BT3037" s="72">
        <v>268.2</v>
      </c>
      <c r="BU3037" s="72">
        <v>552.59</v>
      </c>
      <c r="BV3037" s="95">
        <v>25967491.379999999</v>
      </c>
      <c r="BW3037" s="95">
        <v>22355347.32</v>
      </c>
      <c r="BX3037" s="95">
        <v>7609</v>
      </c>
      <c r="BY3037" s="95">
        <v>6946</v>
      </c>
      <c r="BZ3037" s="95">
        <v>6065</v>
      </c>
      <c r="CA3037" s="95">
        <v>6285</v>
      </c>
      <c r="CB3037" s="95">
        <v>6530</v>
      </c>
      <c r="CC3037" s="95">
        <v>6883</v>
      </c>
      <c r="CD3037" s="95">
        <v>7285</v>
      </c>
      <c r="CE3037" s="72">
        <v>650.75523149000003</v>
      </c>
      <c r="CF3037" s="72">
        <v>676.59346364999999</v>
      </c>
      <c r="CG3037" s="72">
        <v>712.40329333</v>
      </c>
      <c r="CH3037" s="72">
        <v>716.50152150999998</v>
      </c>
      <c r="CI3037" s="72">
        <v>731.52548966999996</v>
      </c>
      <c r="CJ3037" s="96">
        <v>0.81133423819999995</v>
      </c>
      <c r="CK3037" s="96">
        <v>0.75621481359999998</v>
      </c>
      <c r="CL3037" s="96">
        <v>0.81250326240000004</v>
      </c>
      <c r="CM3037" s="96">
        <v>0.75826775479999997</v>
      </c>
      <c r="CN3037" s="96">
        <v>0.7553940468</v>
      </c>
      <c r="CO3037" s="96">
        <v>0.99367694419999997</v>
      </c>
      <c r="CP3037" s="96">
        <v>0.78369819060000001</v>
      </c>
      <c r="CQ3037" s="96">
        <v>0.99584056389999998</v>
      </c>
      <c r="CR3037" s="96">
        <v>0.78697143609999998</v>
      </c>
      <c r="CS3037" s="95">
        <v>3711</v>
      </c>
      <c r="CT3037" s="95">
        <v>3676</v>
      </c>
      <c r="CU3037" s="95">
        <v>3577</v>
      </c>
      <c r="CV3037" s="95">
        <v>3548</v>
      </c>
      <c r="CW3037" s="95">
        <v>3575</v>
      </c>
      <c r="CX3037" s="96">
        <v>0.98557530699999996</v>
      </c>
      <c r="CY3037" s="96">
        <v>0.99439201700000002</v>
      </c>
      <c r="CZ3037" s="96">
        <v>0.99252736900000005</v>
      </c>
      <c r="DA3037" s="96">
        <v>0.99847668999999994</v>
      </c>
      <c r="DB3037" s="96">
        <v>0.99773823100000003</v>
      </c>
      <c r="DC3037">
        <v>2013</v>
      </c>
      <c r="DD3037" s="6">
        <v>6319.8</v>
      </c>
      <c r="DE3037" s="96">
        <v>3.4208022999999998E-3</v>
      </c>
      <c r="DF3037" s="72">
        <v>602.32000000000005</v>
      </c>
      <c r="DG3037" s="96">
        <v>1</v>
      </c>
      <c r="DH3037" s="72">
        <v>602.32000000000005</v>
      </c>
      <c r="DI3037" s="72">
        <v>630.74855938999997</v>
      </c>
      <c r="DJ3037" s="96">
        <v>1</v>
      </c>
      <c r="DK3037" s="72">
        <v>602.32000000000005</v>
      </c>
      <c r="DL3037" s="96">
        <v>1</v>
      </c>
      <c r="DM3037" s="72">
        <v>602.32000000000005</v>
      </c>
      <c r="DN3037" s="96">
        <v>1</v>
      </c>
      <c r="DO3037" s="96">
        <v>1.089E-2</v>
      </c>
      <c r="DP3037" s="72">
        <v>6.56</v>
      </c>
      <c r="DQ3037" s="72">
        <v>595.76</v>
      </c>
      <c r="DR3037" t="s">
        <v>1865</v>
      </c>
      <c r="DT3037" t="s">
        <v>1783</v>
      </c>
    </row>
    <row r="3038" spans="1:124" x14ac:dyDescent="0.3">
      <c r="A3038" t="s">
        <v>1749</v>
      </c>
      <c r="B3038">
        <v>49970</v>
      </c>
      <c r="C3038" s="95">
        <v>4282</v>
      </c>
      <c r="D3038" s="95">
        <v>25198308</v>
      </c>
      <c r="E3038" s="95">
        <v>4177</v>
      </c>
      <c r="F3038" s="95">
        <v>17291311</v>
      </c>
      <c r="G3038" s="95">
        <v>2896</v>
      </c>
      <c r="H3038" s="95">
        <v>7925416</v>
      </c>
      <c r="I3038" s="95">
        <v>2660</v>
      </c>
      <c r="J3038" s="95">
        <v>7455050</v>
      </c>
      <c r="K3038" s="95">
        <v>4240</v>
      </c>
      <c r="L3038" s="95">
        <v>25832963</v>
      </c>
      <c r="M3038" s="95">
        <v>4092</v>
      </c>
      <c r="N3038" s="95">
        <v>17847878</v>
      </c>
      <c r="O3038" s="95">
        <v>2915</v>
      </c>
      <c r="P3038" s="95">
        <v>7683285</v>
      </c>
      <c r="Q3038" s="95">
        <v>2673</v>
      </c>
      <c r="R3038" s="95">
        <v>8124244</v>
      </c>
      <c r="S3038" s="95">
        <v>4227</v>
      </c>
      <c r="T3038" s="95">
        <v>26806124</v>
      </c>
      <c r="U3038" s="95">
        <v>4051</v>
      </c>
      <c r="V3038" s="95">
        <v>17820065</v>
      </c>
      <c r="W3038" s="95">
        <v>2958</v>
      </c>
      <c r="X3038" s="95">
        <v>8975226</v>
      </c>
      <c r="Y3038" s="95">
        <v>2701</v>
      </c>
      <c r="Z3038" s="95">
        <v>8280152</v>
      </c>
      <c r="AA3038" s="95">
        <v>4183</v>
      </c>
      <c r="AB3038" s="95">
        <v>21383679</v>
      </c>
      <c r="AC3038" s="95">
        <v>3995</v>
      </c>
      <c r="AD3038" s="95">
        <v>17716109</v>
      </c>
      <c r="AE3038" s="95">
        <v>2959</v>
      </c>
      <c r="AF3038" s="95">
        <v>6810748</v>
      </c>
      <c r="AG3038" s="95">
        <v>2685</v>
      </c>
      <c r="AH3038" s="95">
        <v>8346198</v>
      </c>
      <c r="AI3038" s="95">
        <v>4142</v>
      </c>
      <c r="AJ3038" s="95">
        <v>19794691.960000001</v>
      </c>
      <c r="AK3038" s="95">
        <v>3941</v>
      </c>
      <c r="AL3038" s="95">
        <v>17915196.68</v>
      </c>
      <c r="AM3038" s="95">
        <v>2990</v>
      </c>
      <c r="AN3038" s="95">
        <v>8638233.4000000004</v>
      </c>
      <c r="AO3038" s="95">
        <v>2694</v>
      </c>
      <c r="AP3038" s="95">
        <v>9008008.0199999996</v>
      </c>
      <c r="AQ3038" s="72">
        <v>384.55</v>
      </c>
      <c r="AR3038" s="72">
        <v>301.62</v>
      </c>
      <c r="AS3038" s="72">
        <v>686.17</v>
      </c>
      <c r="AT3038" s="95">
        <v>33123724</v>
      </c>
      <c r="AU3038" s="95">
        <v>24746361</v>
      </c>
      <c r="AV3038" s="95">
        <v>7178</v>
      </c>
      <c r="AW3038" s="95">
        <v>6837</v>
      </c>
      <c r="AX3038" s="72">
        <v>390.36</v>
      </c>
      <c r="AY3038" s="72">
        <v>319.93</v>
      </c>
      <c r="AZ3038" s="72">
        <v>710.29</v>
      </c>
      <c r="BA3038" s="95">
        <v>33516248</v>
      </c>
      <c r="BB3038" s="95">
        <v>25972122</v>
      </c>
      <c r="BC3038" s="95">
        <v>7155</v>
      </c>
      <c r="BD3038" s="95">
        <v>6765</v>
      </c>
      <c r="BE3038" s="72">
        <v>415</v>
      </c>
      <c r="BF3038" s="72">
        <v>322.13</v>
      </c>
      <c r="BG3038" s="72">
        <v>737.13</v>
      </c>
      <c r="BH3038" s="95">
        <v>35781350</v>
      </c>
      <c r="BI3038" s="95">
        <v>26100217</v>
      </c>
      <c r="BJ3038" s="95">
        <v>7185</v>
      </c>
      <c r="BK3038" s="95">
        <v>6752</v>
      </c>
      <c r="BL3038" s="72">
        <v>328.97</v>
      </c>
      <c r="BM3038" s="72">
        <v>325.13</v>
      </c>
      <c r="BN3038" s="72">
        <v>654.1</v>
      </c>
      <c r="BO3038" s="95">
        <v>28194427</v>
      </c>
      <c r="BP3038" s="95">
        <v>26062307</v>
      </c>
      <c r="BQ3038" s="95">
        <v>7142</v>
      </c>
      <c r="BR3038" s="95">
        <v>6680</v>
      </c>
      <c r="BS3038" s="72">
        <v>332.22</v>
      </c>
      <c r="BT3038" s="72">
        <v>338.15</v>
      </c>
      <c r="BU3038" s="72">
        <v>670.37</v>
      </c>
      <c r="BV3038" s="95">
        <v>28432925.359999999</v>
      </c>
      <c r="BW3038" s="95">
        <v>26923204.699999999</v>
      </c>
      <c r="BX3038" s="95">
        <v>7132</v>
      </c>
      <c r="BY3038" s="95">
        <v>6635</v>
      </c>
      <c r="BZ3038" s="95">
        <v>7015</v>
      </c>
      <c r="CA3038" s="95">
        <v>6967</v>
      </c>
      <c r="CB3038" s="95">
        <v>6976</v>
      </c>
      <c r="CC3038" s="95">
        <v>6923</v>
      </c>
      <c r="CD3038" s="95">
        <v>6889</v>
      </c>
      <c r="CE3038" s="72">
        <v>650.75523149000003</v>
      </c>
      <c r="CF3038" s="72">
        <v>676.59346364999999</v>
      </c>
      <c r="CG3038" s="72">
        <v>712.40329333</v>
      </c>
      <c r="CH3038" s="72">
        <v>716.50152150999998</v>
      </c>
      <c r="CI3038" s="72">
        <v>731.52548966999996</v>
      </c>
      <c r="CJ3038" s="96">
        <v>1.0544210277999999</v>
      </c>
      <c r="CK3038" s="96">
        <v>1.0498032248</v>
      </c>
      <c r="CL3038" s="96">
        <v>1.0347088606999999</v>
      </c>
      <c r="CM3038" s="96">
        <v>0.91290804049999996</v>
      </c>
      <c r="CN3038" s="96">
        <v>0.9164000564</v>
      </c>
      <c r="CO3038" s="96">
        <v>1.0622891549</v>
      </c>
      <c r="CP3038" s="96">
        <v>0.93538396530000001</v>
      </c>
      <c r="CQ3038" s="96">
        <v>0.99584056389999998</v>
      </c>
      <c r="CR3038" s="96">
        <v>0.93929075159999997</v>
      </c>
      <c r="CS3038" s="95">
        <v>6531</v>
      </c>
      <c r="CT3038" s="95">
        <v>6527</v>
      </c>
      <c r="CU3038" s="95">
        <v>6581</v>
      </c>
      <c r="CV3038" s="95">
        <v>6448</v>
      </c>
      <c r="CW3038" s="95">
        <v>6457</v>
      </c>
      <c r="CX3038" s="96">
        <v>1.0440960370000001</v>
      </c>
      <c r="CY3038" s="96">
        <v>1.0714444169999999</v>
      </c>
      <c r="CZ3038" s="96">
        <v>1.055375231</v>
      </c>
      <c r="DA3038" s="96">
        <v>1.064787693</v>
      </c>
      <c r="DB3038" s="96">
        <v>1.0759879029999999</v>
      </c>
      <c r="DC3038">
        <v>2013</v>
      </c>
      <c r="DD3038" s="6">
        <v>6733.8</v>
      </c>
      <c r="DE3038" s="96">
        <v>6.5405790000000004E-3</v>
      </c>
      <c r="DF3038" s="72">
        <v>716.65</v>
      </c>
      <c r="DG3038" s="96">
        <v>1</v>
      </c>
      <c r="DH3038" s="72">
        <v>716.65</v>
      </c>
      <c r="DI3038" s="72">
        <v>647.14220183999998</v>
      </c>
      <c r="DJ3038" s="96">
        <v>1</v>
      </c>
      <c r="DK3038" s="72">
        <v>716.65</v>
      </c>
      <c r="DL3038" s="96">
        <v>1</v>
      </c>
      <c r="DM3038" s="72">
        <v>716.65</v>
      </c>
      <c r="DN3038" s="96">
        <v>1</v>
      </c>
      <c r="DO3038" s="96">
        <v>1.4034E-2</v>
      </c>
      <c r="DP3038" s="72">
        <v>10.06</v>
      </c>
      <c r="DQ3038" s="72">
        <v>706.59</v>
      </c>
      <c r="DR3038" t="s">
        <v>1749</v>
      </c>
      <c r="DT3038" t="s">
        <v>1783</v>
      </c>
    </row>
    <row r="3039" spans="1:124" x14ac:dyDescent="0.3">
      <c r="A3039" t="s">
        <v>1866</v>
      </c>
      <c r="B3039">
        <v>49980</v>
      </c>
      <c r="C3039" s="95">
        <v>4683</v>
      </c>
      <c r="D3039" s="95">
        <v>17455395</v>
      </c>
      <c r="E3039" s="95">
        <v>4572</v>
      </c>
      <c r="F3039" s="95">
        <v>13650921</v>
      </c>
      <c r="G3039" s="95">
        <v>1441</v>
      </c>
      <c r="H3039" s="95">
        <v>3770288</v>
      </c>
      <c r="I3039" s="95">
        <v>1314</v>
      </c>
      <c r="J3039" s="95">
        <v>3476522</v>
      </c>
      <c r="K3039" s="95">
        <v>4614</v>
      </c>
      <c r="L3039" s="95">
        <v>17823359</v>
      </c>
      <c r="M3039" s="95">
        <v>4479</v>
      </c>
      <c r="N3039" s="95">
        <v>14263173</v>
      </c>
      <c r="O3039" s="95">
        <v>1443</v>
      </c>
      <c r="P3039" s="95">
        <v>3632631</v>
      </c>
      <c r="Q3039" s="95">
        <v>1303</v>
      </c>
      <c r="R3039" s="95">
        <v>3575254</v>
      </c>
      <c r="S3039" s="95">
        <v>4611</v>
      </c>
      <c r="T3039" s="95">
        <v>18908558</v>
      </c>
      <c r="U3039" s="95">
        <v>4465</v>
      </c>
      <c r="V3039" s="95">
        <v>15009354</v>
      </c>
      <c r="W3039" s="95">
        <v>1415</v>
      </c>
      <c r="X3039" s="95">
        <v>3889531</v>
      </c>
      <c r="Y3039" s="95">
        <v>1256</v>
      </c>
      <c r="Z3039" s="95">
        <v>3835344</v>
      </c>
      <c r="AA3039" s="95">
        <v>4683</v>
      </c>
      <c r="AB3039" s="95">
        <v>17820932</v>
      </c>
      <c r="AC3039" s="95">
        <v>4534</v>
      </c>
      <c r="AD3039" s="95">
        <v>15705720</v>
      </c>
      <c r="AE3039" s="95">
        <v>1573</v>
      </c>
      <c r="AF3039" s="95">
        <v>4074266</v>
      </c>
      <c r="AG3039" s="95">
        <v>1422</v>
      </c>
      <c r="AH3039" s="95">
        <v>4080114</v>
      </c>
      <c r="AI3039" s="95">
        <v>4791</v>
      </c>
      <c r="AJ3039" s="95">
        <v>17399400.129999999</v>
      </c>
      <c r="AK3039" s="95">
        <v>4637</v>
      </c>
      <c r="AL3039" s="95">
        <v>17480804.75</v>
      </c>
      <c r="AM3039" s="95">
        <v>1659</v>
      </c>
      <c r="AN3039" s="95">
        <v>4944741</v>
      </c>
      <c r="AO3039" s="95">
        <v>1496</v>
      </c>
      <c r="AP3039" s="95">
        <v>4888571.8499999996</v>
      </c>
      <c r="AQ3039" s="72">
        <v>288.83</v>
      </c>
      <c r="AR3039" s="72">
        <v>242.49</v>
      </c>
      <c r="AS3039" s="72">
        <v>531.32000000000005</v>
      </c>
      <c r="AT3039" s="95">
        <v>21225683</v>
      </c>
      <c r="AU3039" s="95">
        <v>17127443</v>
      </c>
      <c r="AV3039" s="95">
        <v>6124</v>
      </c>
      <c r="AW3039" s="95">
        <v>5886</v>
      </c>
      <c r="AX3039" s="72">
        <v>295.2</v>
      </c>
      <c r="AY3039" s="72">
        <v>257.10000000000002</v>
      </c>
      <c r="AZ3039" s="72">
        <v>552.29999999999995</v>
      </c>
      <c r="BA3039" s="95">
        <v>21455990</v>
      </c>
      <c r="BB3039" s="95">
        <v>17838427</v>
      </c>
      <c r="BC3039" s="95">
        <v>6057</v>
      </c>
      <c r="BD3039" s="95">
        <v>5782</v>
      </c>
      <c r="BE3039" s="72">
        <v>315.27</v>
      </c>
      <c r="BF3039" s="72">
        <v>274.5</v>
      </c>
      <c r="BG3039" s="72">
        <v>589.77</v>
      </c>
      <c r="BH3039" s="95">
        <v>22798089</v>
      </c>
      <c r="BI3039" s="95">
        <v>18844698</v>
      </c>
      <c r="BJ3039" s="95">
        <v>6026</v>
      </c>
      <c r="BK3039" s="95">
        <v>5721</v>
      </c>
      <c r="BL3039" s="72">
        <v>291.66000000000003</v>
      </c>
      <c r="BM3039" s="72">
        <v>276.83</v>
      </c>
      <c r="BN3039" s="72">
        <v>568.49</v>
      </c>
      <c r="BO3039" s="95">
        <v>21895198</v>
      </c>
      <c r="BP3039" s="95">
        <v>19785834</v>
      </c>
      <c r="BQ3039" s="95">
        <v>6256</v>
      </c>
      <c r="BR3039" s="95">
        <v>5956</v>
      </c>
      <c r="BS3039" s="72">
        <v>288.68</v>
      </c>
      <c r="BT3039" s="72">
        <v>303.95</v>
      </c>
      <c r="BU3039" s="72">
        <v>592.63</v>
      </c>
      <c r="BV3039" s="95">
        <v>22344141.129999999</v>
      </c>
      <c r="BW3039" s="95">
        <v>22369376.600000001</v>
      </c>
      <c r="BX3039" s="95">
        <v>6450</v>
      </c>
      <c r="BY3039" s="95">
        <v>6133</v>
      </c>
      <c r="BZ3039" s="95">
        <v>6011</v>
      </c>
      <c r="CA3039" s="95">
        <v>5924</v>
      </c>
      <c r="CB3039" s="95">
        <v>5879</v>
      </c>
      <c r="CC3039" s="95">
        <v>6114</v>
      </c>
      <c r="CD3039" s="95">
        <v>6295</v>
      </c>
      <c r="CE3039" s="72">
        <v>650.75523149000003</v>
      </c>
      <c r="CF3039" s="72">
        <v>676.59346364999999</v>
      </c>
      <c r="CG3039" s="72">
        <v>712.40329333</v>
      </c>
      <c r="CH3039" s="72">
        <v>716.50152150999998</v>
      </c>
      <c r="CI3039" s="72">
        <v>731.52548966999996</v>
      </c>
      <c r="CJ3039" s="96">
        <v>0.8164667363</v>
      </c>
      <c r="CK3039" s="96">
        <v>0.81629520479999995</v>
      </c>
      <c r="CL3039" s="96">
        <v>0.82785973270000002</v>
      </c>
      <c r="CM3039" s="96">
        <v>0.79342469339999999</v>
      </c>
      <c r="CN3039" s="96">
        <v>0.81012898170000003</v>
      </c>
      <c r="CO3039" s="96">
        <v>0.96598396269999998</v>
      </c>
      <c r="CP3039" s="96">
        <v>0.84145814129999996</v>
      </c>
      <c r="CQ3039" s="96">
        <v>0.99584056389999998</v>
      </c>
      <c r="CR3039" s="96">
        <v>0.84497263079999996</v>
      </c>
      <c r="CS3039" s="95">
        <v>5155</v>
      </c>
      <c r="CT3039" s="95">
        <v>5161</v>
      </c>
      <c r="CU3039" s="95">
        <v>5102</v>
      </c>
      <c r="CV3039" s="95">
        <v>5114</v>
      </c>
      <c r="CW3039" s="95">
        <v>5235</v>
      </c>
      <c r="CX3039" s="96">
        <v>0.95631027999999996</v>
      </c>
      <c r="CY3039" s="96">
        <v>0.97293704000000003</v>
      </c>
      <c r="CZ3039" s="96">
        <v>0.97221519899999997</v>
      </c>
      <c r="DA3039" s="96">
        <v>0.95776103499999998</v>
      </c>
      <c r="DB3039" s="96">
        <v>0.97061496300000005</v>
      </c>
      <c r="DC3039">
        <v>2013</v>
      </c>
      <c r="DD3039" s="6">
        <v>5895.6</v>
      </c>
      <c r="DE3039" s="96">
        <v>5.2967741999999998E-3</v>
      </c>
      <c r="DF3039" s="72">
        <v>645.49</v>
      </c>
      <c r="DG3039" s="96">
        <v>1</v>
      </c>
      <c r="DH3039" s="72">
        <v>645.49</v>
      </c>
      <c r="DI3039" s="72">
        <v>647.14220183999998</v>
      </c>
      <c r="DJ3039" s="96">
        <v>1</v>
      </c>
      <c r="DK3039" s="72">
        <v>645.49</v>
      </c>
      <c r="DL3039" s="96">
        <v>1</v>
      </c>
      <c r="DM3039" s="72">
        <v>645.49</v>
      </c>
      <c r="DN3039" s="96">
        <v>1</v>
      </c>
      <c r="DO3039" s="96">
        <v>1.3549E-2</v>
      </c>
      <c r="DP3039" s="72">
        <v>8.75</v>
      </c>
      <c r="DQ3039" s="72">
        <v>636.74</v>
      </c>
      <c r="DR3039" t="s">
        <v>1866</v>
      </c>
      <c r="DT3039" t="s">
        <v>1783</v>
      </c>
    </row>
    <row r="3040" spans="1:124" x14ac:dyDescent="0.3">
      <c r="A3040" t="s">
        <v>809</v>
      </c>
      <c r="B3040">
        <v>49981</v>
      </c>
      <c r="C3040" s="95">
        <v>9765</v>
      </c>
      <c r="D3040" s="95">
        <v>25250795</v>
      </c>
      <c r="E3040" s="95">
        <v>9287</v>
      </c>
      <c r="F3040" s="95">
        <v>28550584</v>
      </c>
      <c r="G3040" s="95">
        <v>836</v>
      </c>
      <c r="H3040" s="95">
        <v>1891305</v>
      </c>
      <c r="I3040" s="95">
        <v>710</v>
      </c>
      <c r="J3040" s="95">
        <v>2412290</v>
      </c>
      <c r="K3040" s="95">
        <v>10237</v>
      </c>
      <c r="L3040" s="95">
        <v>28473801</v>
      </c>
      <c r="M3040" s="95">
        <v>9699</v>
      </c>
      <c r="N3040" s="95">
        <v>32908369</v>
      </c>
      <c r="O3040" s="95">
        <v>842</v>
      </c>
      <c r="P3040" s="95">
        <v>2218180</v>
      </c>
      <c r="Q3040" s="95">
        <v>715</v>
      </c>
      <c r="R3040" s="95">
        <v>2638273</v>
      </c>
      <c r="S3040" s="95">
        <v>10824</v>
      </c>
      <c r="T3040" s="95">
        <v>28434684</v>
      </c>
      <c r="U3040" s="95">
        <v>10200</v>
      </c>
      <c r="V3040" s="95">
        <v>36616082</v>
      </c>
      <c r="W3040" s="95">
        <v>884</v>
      </c>
      <c r="X3040" s="95">
        <v>2272829</v>
      </c>
      <c r="Y3040" s="95">
        <v>745</v>
      </c>
      <c r="Z3040" s="95">
        <v>2907264</v>
      </c>
      <c r="AA3040" s="95">
        <v>11278</v>
      </c>
      <c r="AB3040" s="95">
        <v>30796848</v>
      </c>
      <c r="AC3040" s="95">
        <v>10559</v>
      </c>
      <c r="AD3040" s="95">
        <v>40948138</v>
      </c>
      <c r="AE3040" s="95">
        <v>884</v>
      </c>
      <c r="AF3040" s="95">
        <v>3891546</v>
      </c>
      <c r="AG3040" s="95">
        <v>751</v>
      </c>
      <c r="AH3040" s="95">
        <v>3412641</v>
      </c>
      <c r="AI3040" s="95">
        <v>11735</v>
      </c>
      <c r="AJ3040" s="95">
        <v>31339201.640000001</v>
      </c>
      <c r="AK3040" s="95">
        <v>10935</v>
      </c>
      <c r="AL3040" s="95">
        <v>43996777.259999998</v>
      </c>
      <c r="AM3040" s="95">
        <v>908</v>
      </c>
      <c r="AN3040" s="95">
        <v>2330004</v>
      </c>
      <c r="AO3040" s="95">
        <v>763</v>
      </c>
      <c r="AP3040" s="95">
        <v>3132715.42</v>
      </c>
      <c r="AQ3040" s="72">
        <v>213.36</v>
      </c>
      <c r="AR3040" s="72">
        <v>258.10000000000002</v>
      </c>
      <c r="AS3040" s="72">
        <v>471.46</v>
      </c>
      <c r="AT3040" s="95">
        <v>27142100</v>
      </c>
      <c r="AU3040" s="95">
        <v>30962874</v>
      </c>
      <c r="AV3040" s="95">
        <v>10601</v>
      </c>
      <c r="AW3040" s="95">
        <v>9997</v>
      </c>
      <c r="AX3040" s="72">
        <v>230.86</v>
      </c>
      <c r="AY3040" s="72">
        <v>284.45</v>
      </c>
      <c r="AZ3040" s="72">
        <v>515.30999999999995</v>
      </c>
      <c r="BA3040" s="95">
        <v>30691981</v>
      </c>
      <c r="BB3040" s="95">
        <v>35546642</v>
      </c>
      <c r="BC3040" s="95">
        <v>11079</v>
      </c>
      <c r="BD3040" s="95">
        <v>10414</v>
      </c>
      <c r="BE3040" s="72">
        <v>218.57</v>
      </c>
      <c r="BF3040" s="72">
        <v>300.92</v>
      </c>
      <c r="BG3040" s="72">
        <v>519.49</v>
      </c>
      <c r="BH3040" s="95">
        <v>30707513</v>
      </c>
      <c r="BI3040" s="95">
        <v>39523346</v>
      </c>
      <c r="BJ3040" s="95">
        <v>11708</v>
      </c>
      <c r="BK3040" s="95">
        <v>10945</v>
      </c>
      <c r="BL3040" s="72">
        <v>237.68</v>
      </c>
      <c r="BM3040" s="72">
        <v>326.86</v>
      </c>
      <c r="BN3040" s="72">
        <v>564.54</v>
      </c>
      <c r="BO3040" s="95">
        <v>34688394</v>
      </c>
      <c r="BP3040" s="95">
        <v>44360779</v>
      </c>
      <c r="BQ3040" s="95">
        <v>12162</v>
      </c>
      <c r="BR3040" s="95">
        <v>11310</v>
      </c>
      <c r="BS3040" s="72">
        <v>221.92</v>
      </c>
      <c r="BT3040" s="72">
        <v>335.74</v>
      </c>
      <c r="BU3040" s="72">
        <v>557.66</v>
      </c>
      <c r="BV3040" s="95">
        <v>33669205.640000001</v>
      </c>
      <c r="BW3040" s="95">
        <v>47129492.68</v>
      </c>
      <c r="BX3040" s="95">
        <v>12643</v>
      </c>
      <c r="BY3040" s="95">
        <v>11698</v>
      </c>
      <c r="BZ3040" s="95">
        <v>10313</v>
      </c>
      <c r="CA3040" s="95">
        <v>10758</v>
      </c>
      <c r="CB3040" s="95">
        <v>11340</v>
      </c>
      <c r="CC3040" s="95">
        <v>11758</v>
      </c>
      <c r="CD3040" s="95">
        <v>12181</v>
      </c>
      <c r="CE3040" s="72">
        <v>650.75523149000003</v>
      </c>
      <c r="CF3040" s="72">
        <v>676.59346364999999</v>
      </c>
      <c r="CG3040" s="72">
        <v>712.40329333</v>
      </c>
      <c r="CH3040" s="72">
        <v>716.50152150999998</v>
      </c>
      <c r="CI3040" s="72">
        <v>731.52548966999996</v>
      </c>
      <c r="CJ3040" s="96">
        <v>0.72448130600000005</v>
      </c>
      <c r="CK3040" s="96">
        <v>0.76162426579999998</v>
      </c>
      <c r="CL3040" s="96">
        <v>0.72920774629999996</v>
      </c>
      <c r="CM3040" s="96">
        <v>0.78791179509999998</v>
      </c>
      <c r="CN3040" s="96">
        <v>0.76232476910000002</v>
      </c>
      <c r="CO3040" s="96">
        <v>0.90567512100000003</v>
      </c>
      <c r="CP3040" s="96">
        <v>0.83154539520000004</v>
      </c>
      <c r="CQ3040" s="96">
        <v>0.99584056389999998</v>
      </c>
      <c r="CR3040" s="96">
        <v>0.83501848249999999</v>
      </c>
      <c r="CS3040" s="95">
        <v>6520</v>
      </c>
      <c r="CT3040" s="95">
        <v>6659</v>
      </c>
      <c r="CU3040" s="95">
        <v>6770</v>
      </c>
      <c r="CV3040" s="95">
        <v>6923</v>
      </c>
      <c r="CW3040" s="95">
        <v>7170</v>
      </c>
      <c r="CX3040" s="96">
        <v>0.91877891599999995</v>
      </c>
      <c r="CY3040" s="96">
        <v>0.90870737599999996</v>
      </c>
      <c r="CZ3040" s="96">
        <v>0.91144318499999999</v>
      </c>
      <c r="DA3040" s="96">
        <v>0.89885861300000003</v>
      </c>
      <c r="DB3040" s="96">
        <v>0.89207851900000001</v>
      </c>
      <c r="DC3040">
        <v>2013</v>
      </c>
      <c r="DD3040" s="6">
        <v>10872.8</v>
      </c>
      <c r="DE3040" s="96">
        <v>5.0549944999999999E-3</v>
      </c>
      <c r="DF3040" s="72">
        <v>638.04</v>
      </c>
      <c r="DG3040" s="96">
        <v>1</v>
      </c>
      <c r="DH3040" s="72">
        <v>638.04</v>
      </c>
      <c r="DI3040" s="72">
        <v>647.46502092000003</v>
      </c>
      <c r="DJ3040" s="96">
        <v>1</v>
      </c>
      <c r="DK3040" s="72">
        <v>638.04</v>
      </c>
      <c r="DL3040" s="96">
        <v>1</v>
      </c>
      <c r="DM3040" s="72">
        <v>638.04</v>
      </c>
      <c r="DN3040" s="96">
        <v>1</v>
      </c>
      <c r="DO3040" s="96">
        <v>1.3599999999999999E-2</v>
      </c>
      <c r="DP3040" s="72">
        <v>8.68</v>
      </c>
      <c r="DQ3040" s="72">
        <v>629.36</v>
      </c>
      <c r="DR3040" t="s">
        <v>809</v>
      </c>
      <c r="DT3040" t="s">
        <v>1783</v>
      </c>
    </row>
    <row r="3041" spans="1:124" x14ac:dyDescent="0.3">
      <c r="A3041" t="s">
        <v>217</v>
      </c>
      <c r="B3041">
        <v>50000</v>
      </c>
      <c r="C3041" s="95">
        <v>1343</v>
      </c>
      <c r="D3041" s="95">
        <v>4600301</v>
      </c>
      <c r="E3041" s="95">
        <v>1287</v>
      </c>
      <c r="F3041" s="95">
        <v>4442433</v>
      </c>
      <c r="G3041" s="95">
        <v>212</v>
      </c>
      <c r="H3041" s="95">
        <v>439872</v>
      </c>
      <c r="I3041" s="95">
        <v>191</v>
      </c>
      <c r="J3041" s="95">
        <v>602241</v>
      </c>
      <c r="K3041" s="95">
        <v>1286</v>
      </c>
      <c r="L3041" s="95">
        <v>5122786</v>
      </c>
      <c r="M3041" s="95">
        <v>1228</v>
      </c>
      <c r="N3041" s="95">
        <v>4819231</v>
      </c>
      <c r="O3041" s="95">
        <v>207</v>
      </c>
      <c r="P3041" s="95">
        <v>392729</v>
      </c>
      <c r="Q3041" s="95">
        <v>185</v>
      </c>
      <c r="R3041" s="95">
        <v>498955</v>
      </c>
      <c r="S3041" s="95">
        <v>1231</v>
      </c>
      <c r="T3041" s="95">
        <v>4624800</v>
      </c>
      <c r="U3041" s="95">
        <v>1173</v>
      </c>
      <c r="V3041" s="95">
        <v>5007879</v>
      </c>
      <c r="W3041" s="95">
        <v>196</v>
      </c>
      <c r="X3041" s="95">
        <v>591470</v>
      </c>
      <c r="Y3041" s="95">
        <v>175</v>
      </c>
      <c r="Z3041" s="95">
        <v>610116</v>
      </c>
      <c r="AA3041" s="95">
        <v>1216</v>
      </c>
      <c r="AB3041" s="95">
        <v>4257885</v>
      </c>
      <c r="AC3041" s="95">
        <v>1148</v>
      </c>
      <c r="AD3041" s="95">
        <v>4610551</v>
      </c>
      <c r="AE3041" s="95">
        <v>190</v>
      </c>
      <c r="AF3041" s="95">
        <v>611089</v>
      </c>
      <c r="AG3041" s="95">
        <v>167</v>
      </c>
      <c r="AH3041" s="95">
        <v>539177</v>
      </c>
      <c r="AI3041" s="95">
        <v>1210</v>
      </c>
      <c r="AJ3041" s="95">
        <v>3880701</v>
      </c>
      <c r="AK3041" s="95">
        <v>1139</v>
      </c>
      <c r="AL3041" s="95">
        <v>4764171.54</v>
      </c>
      <c r="AM3041" s="95">
        <v>186</v>
      </c>
      <c r="AN3041" s="95">
        <v>302891.24</v>
      </c>
      <c r="AO3041" s="95">
        <v>165</v>
      </c>
      <c r="AP3041" s="95">
        <v>534688.04</v>
      </c>
      <c r="AQ3041" s="72">
        <v>270.11</v>
      </c>
      <c r="AR3041" s="72">
        <v>284.43</v>
      </c>
      <c r="AS3041" s="72">
        <v>554.54</v>
      </c>
      <c r="AT3041" s="95">
        <v>5040173</v>
      </c>
      <c r="AU3041" s="95">
        <v>5044674</v>
      </c>
      <c r="AV3041" s="95">
        <v>1555</v>
      </c>
      <c r="AW3041" s="95">
        <v>1478</v>
      </c>
      <c r="AX3041" s="72">
        <v>307.85000000000002</v>
      </c>
      <c r="AY3041" s="72">
        <v>313.64999999999998</v>
      </c>
      <c r="AZ3041" s="72">
        <v>621.5</v>
      </c>
      <c r="BA3041" s="95">
        <v>5515515</v>
      </c>
      <c r="BB3041" s="95">
        <v>5318186</v>
      </c>
      <c r="BC3041" s="95">
        <v>1493</v>
      </c>
      <c r="BD3041" s="95">
        <v>1413</v>
      </c>
      <c r="BE3041" s="72">
        <v>304.62</v>
      </c>
      <c r="BF3041" s="72">
        <v>347.3</v>
      </c>
      <c r="BG3041" s="72">
        <v>651.91999999999996</v>
      </c>
      <c r="BH3041" s="95">
        <v>5216270</v>
      </c>
      <c r="BI3041" s="95">
        <v>5617995</v>
      </c>
      <c r="BJ3041" s="95">
        <v>1427</v>
      </c>
      <c r="BK3041" s="95">
        <v>1348</v>
      </c>
      <c r="BL3041" s="72">
        <v>288.58</v>
      </c>
      <c r="BM3041" s="72">
        <v>326.35000000000002</v>
      </c>
      <c r="BN3041" s="72">
        <v>614.92999999999995</v>
      </c>
      <c r="BO3041" s="95">
        <v>4868974</v>
      </c>
      <c r="BP3041" s="95">
        <v>5149728</v>
      </c>
      <c r="BQ3041" s="95">
        <v>1406</v>
      </c>
      <c r="BR3041" s="95">
        <v>1315</v>
      </c>
      <c r="BS3041" s="72">
        <v>249.74</v>
      </c>
      <c r="BT3041" s="72">
        <v>338.63</v>
      </c>
      <c r="BU3041" s="72">
        <v>588.37</v>
      </c>
      <c r="BV3041" s="95">
        <v>4183592.24</v>
      </c>
      <c r="BW3041" s="95">
        <v>5298859.58</v>
      </c>
      <c r="BX3041" s="95">
        <v>1396</v>
      </c>
      <c r="BY3041" s="95">
        <v>1304</v>
      </c>
      <c r="BZ3041" s="95">
        <v>1518</v>
      </c>
      <c r="CA3041" s="95">
        <v>1454</v>
      </c>
      <c r="CB3041" s="95">
        <v>1389</v>
      </c>
      <c r="CC3041" s="95">
        <v>1363</v>
      </c>
      <c r="CD3041" s="95">
        <v>1351</v>
      </c>
      <c r="CE3041" s="72">
        <v>650.75523149000003</v>
      </c>
      <c r="CF3041" s="72">
        <v>676.59346364999999</v>
      </c>
      <c r="CG3041" s="72">
        <v>712.40329333</v>
      </c>
      <c r="CH3041" s="72">
        <v>716.50152150999998</v>
      </c>
      <c r="CI3041" s="72">
        <v>731.52548966999996</v>
      </c>
      <c r="CJ3041" s="96">
        <v>0.85214835499999997</v>
      </c>
      <c r="CK3041" s="96">
        <v>0.91857227919999995</v>
      </c>
      <c r="CL3041" s="96">
        <v>0.91509964379999997</v>
      </c>
      <c r="CM3041" s="96">
        <v>0.85823962899999995</v>
      </c>
      <c r="CN3041" s="96">
        <v>0.80430553449999997</v>
      </c>
      <c r="CO3041" s="96">
        <v>0.93489350469999999</v>
      </c>
      <c r="CP3041" s="96">
        <v>0.93023759809999995</v>
      </c>
      <c r="CQ3041" s="96">
        <v>0.99584056389999998</v>
      </c>
      <c r="CR3041" s="96">
        <v>0.93412288980000002</v>
      </c>
      <c r="CS3041" s="95">
        <v>1868</v>
      </c>
      <c r="CT3041" s="95">
        <v>1826</v>
      </c>
      <c r="CU3041" s="95">
        <v>1785</v>
      </c>
      <c r="CV3041" s="95">
        <v>1734</v>
      </c>
      <c r="CW3041" s="95">
        <v>1725</v>
      </c>
      <c r="CX3041" s="96">
        <v>0.95130691999999994</v>
      </c>
      <c r="CY3041" s="96">
        <v>0.93182393500000005</v>
      </c>
      <c r="CZ3041" s="96">
        <v>0.93195286399999999</v>
      </c>
      <c r="DA3041" s="96">
        <v>0.94246870900000002</v>
      </c>
      <c r="DB3041" s="96">
        <v>0.91579693299999998</v>
      </c>
      <c r="DC3041">
        <v>2013</v>
      </c>
      <c r="DD3041" s="6">
        <v>1371.6</v>
      </c>
      <c r="DE3041" s="96">
        <v>2.7663924E-3</v>
      </c>
      <c r="DF3041" s="72">
        <v>715.41</v>
      </c>
      <c r="DG3041" s="96">
        <v>1</v>
      </c>
      <c r="DH3041" s="72">
        <v>715.41</v>
      </c>
      <c r="DI3041" s="72">
        <v>715.59146622000003</v>
      </c>
      <c r="DJ3041" s="96">
        <v>1</v>
      </c>
      <c r="DK3041" s="72">
        <v>715.41</v>
      </c>
      <c r="DL3041" s="96">
        <v>1</v>
      </c>
      <c r="DM3041" s="72">
        <v>715.41</v>
      </c>
      <c r="DN3041" s="96">
        <v>1</v>
      </c>
      <c r="DO3041" s="96">
        <v>7.9880000000000003E-3</v>
      </c>
      <c r="DP3041" s="72">
        <v>5.71</v>
      </c>
      <c r="DQ3041" s="72">
        <v>709.7</v>
      </c>
      <c r="DR3041" t="s">
        <v>217</v>
      </c>
      <c r="DT3041" t="s">
        <v>65</v>
      </c>
    </row>
    <row r="3042" spans="1:124" x14ac:dyDescent="0.3">
      <c r="A3042" t="s">
        <v>1867</v>
      </c>
      <c r="B3042">
        <v>50010</v>
      </c>
      <c r="C3042" s="95">
        <v>3540</v>
      </c>
      <c r="D3042" s="95">
        <v>12718992</v>
      </c>
      <c r="E3042" s="95">
        <v>3438</v>
      </c>
      <c r="F3042" s="95">
        <v>11523285</v>
      </c>
      <c r="G3042" s="95">
        <v>751</v>
      </c>
      <c r="H3042" s="95">
        <v>1705257</v>
      </c>
      <c r="I3042" s="95">
        <v>682</v>
      </c>
      <c r="J3042" s="95">
        <v>2358293</v>
      </c>
      <c r="K3042" s="95">
        <v>3476</v>
      </c>
      <c r="L3042" s="95">
        <v>12776093</v>
      </c>
      <c r="M3042" s="95">
        <v>3357</v>
      </c>
      <c r="N3042" s="95">
        <v>11845611</v>
      </c>
      <c r="O3042" s="95">
        <v>748</v>
      </c>
      <c r="P3042" s="95">
        <v>1924193</v>
      </c>
      <c r="Q3042" s="95">
        <v>674</v>
      </c>
      <c r="R3042" s="95">
        <v>2680977</v>
      </c>
      <c r="S3042" s="95">
        <v>3264</v>
      </c>
      <c r="T3042" s="95">
        <v>12147684</v>
      </c>
      <c r="U3042" s="95">
        <v>3141</v>
      </c>
      <c r="V3042" s="95">
        <v>11488301</v>
      </c>
      <c r="W3042" s="95">
        <v>743</v>
      </c>
      <c r="X3042" s="95">
        <v>2107098</v>
      </c>
      <c r="Y3042" s="95">
        <v>666</v>
      </c>
      <c r="Z3042" s="95">
        <v>2808714</v>
      </c>
      <c r="AA3042" s="95">
        <v>3112</v>
      </c>
      <c r="AB3042" s="95">
        <v>12371238</v>
      </c>
      <c r="AC3042" s="95">
        <v>2981</v>
      </c>
      <c r="AD3042" s="95">
        <v>11298094</v>
      </c>
      <c r="AE3042" s="95">
        <v>693</v>
      </c>
      <c r="AF3042" s="95">
        <v>1967765</v>
      </c>
      <c r="AG3042" s="95">
        <v>621</v>
      </c>
      <c r="AH3042" s="95">
        <v>2413636</v>
      </c>
      <c r="AI3042" s="95">
        <v>3203</v>
      </c>
      <c r="AJ3042" s="95">
        <v>13678561</v>
      </c>
      <c r="AK3042" s="95">
        <v>3074</v>
      </c>
      <c r="AL3042" s="95">
        <v>12305157.82</v>
      </c>
      <c r="AM3042" s="95">
        <v>735</v>
      </c>
      <c r="AN3042" s="95">
        <v>2054122</v>
      </c>
      <c r="AO3042" s="95">
        <v>657</v>
      </c>
      <c r="AP3042" s="95">
        <v>2621737</v>
      </c>
      <c r="AQ3042" s="72">
        <v>280.13</v>
      </c>
      <c r="AR3042" s="72">
        <v>280.77999999999997</v>
      </c>
      <c r="AS3042" s="72">
        <v>560.91</v>
      </c>
      <c r="AT3042" s="95">
        <v>14424249</v>
      </c>
      <c r="AU3042" s="95">
        <v>13881578</v>
      </c>
      <c r="AV3042" s="95">
        <v>4291</v>
      </c>
      <c r="AW3042" s="95">
        <v>4120</v>
      </c>
      <c r="AX3042" s="72">
        <v>290.02</v>
      </c>
      <c r="AY3042" s="72">
        <v>300.31</v>
      </c>
      <c r="AZ3042" s="72">
        <v>590.33000000000004</v>
      </c>
      <c r="BA3042" s="95">
        <v>14700286</v>
      </c>
      <c r="BB3042" s="95">
        <v>14526588</v>
      </c>
      <c r="BC3042" s="95">
        <v>4224</v>
      </c>
      <c r="BD3042" s="95">
        <v>4031</v>
      </c>
      <c r="BE3042" s="72">
        <v>296.45999999999998</v>
      </c>
      <c r="BF3042" s="72">
        <v>312.95</v>
      </c>
      <c r="BG3042" s="72">
        <v>609.41</v>
      </c>
      <c r="BH3042" s="95">
        <v>14254782</v>
      </c>
      <c r="BI3042" s="95">
        <v>14297015</v>
      </c>
      <c r="BJ3042" s="95">
        <v>4007</v>
      </c>
      <c r="BK3042" s="95">
        <v>3807</v>
      </c>
      <c r="BL3042" s="72">
        <v>314.04000000000002</v>
      </c>
      <c r="BM3042" s="72">
        <v>317.22000000000003</v>
      </c>
      <c r="BN3042" s="72">
        <v>631.26</v>
      </c>
      <c r="BO3042" s="95">
        <v>14339003</v>
      </c>
      <c r="BP3042" s="95">
        <v>13711730</v>
      </c>
      <c r="BQ3042" s="95">
        <v>3805</v>
      </c>
      <c r="BR3042" s="95">
        <v>3602</v>
      </c>
      <c r="BS3042" s="72">
        <v>332.92</v>
      </c>
      <c r="BT3042" s="72">
        <v>333.4</v>
      </c>
      <c r="BU3042" s="72">
        <v>666.32</v>
      </c>
      <c r="BV3042" s="95">
        <v>15732683</v>
      </c>
      <c r="BW3042" s="95">
        <v>14926894.82</v>
      </c>
      <c r="BX3042" s="95">
        <v>3938</v>
      </c>
      <c r="BY3042" s="95">
        <v>3731</v>
      </c>
      <c r="BZ3042" s="95">
        <v>4210</v>
      </c>
      <c r="CA3042" s="95">
        <v>4131</v>
      </c>
      <c r="CB3042" s="95">
        <v>3911</v>
      </c>
      <c r="CC3042" s="95">
        <v>3709</v>
      </c>
      <c r="CD3042" s="95">
        <v>3837</v>
      </c>
      <c r="CE3042" s="72">
        <v>650.75523149000003</v>
      </c>
      <c r="CF3042" s="72">
        <v>676.59346364999999</v>
      </c>
      <c r="CG3042" s="72">
        <v>712.40329333</v>
      </c>
      <c r="CH3042" s="72">
        <v>716.50152150999998</v>
      </c>
      <c r="CI3042" s="72">
        <v>731.52548966999996</v>
      </c>
      <c r="CJ3042" s="96">
        <v>0.86193698159999999</v>
      </c>
      <c r="CK3042" s="96">
        <v>0.872503256</v>
      </c>
      <c r="CL3042" s="96">
        <v>0.8554283869</v>
      </c>
      <c r="CM3042" s="96">
        <v>0.8810309274</v>
      </c>
      <c r="CN3042" s="96">
        <v>0.9108636806</v>
      </c>
      <c r="CO3042" s="96">
        <v>0.97179733680000002</v>
      </c>
      <c r="CP3042" s="96">
        <v>0.90178539629999999</v>
      </c>
      <c r="CQ3042" s="96">
        <v>0.99584056389999998</v>
      </c>
      <c r="CR3042" s="96">
        <v>0.90555185260000004</v>
      </c>
      <c r="CS3042" s="95">
        <v>4109</v>
      </c>
      <c r="CT3042" s="95">
        <v>4062</v>
      </c>
      <c r="CU3042" s="95">
        <v>3877</v>
      </c>
      <c r="CV3042" s="95">
        <v>3682</v>
      </c>
      <c r="CW3042" s="95">
        <v>3804</v>
      </c>
      <c r="CX3042" s="96">
        <v>0.97877612700000005</v>
      </c>
      <c r="CY3042" s="96">
        <v>0.97770170700000003</v>
      </c>
      <c r="CZ3042" s="96">
        <v>0.98313721200000004</v>
      </c>
      <c r="DA3042" s="96">
        <v>0.96581089200000003</v>
      </c>
      <c r="DB3042" s="96">
        <v>0.95219113099999997</v>
      </c>
      <c r="DC3042">
        <v>2013</v>
      </c>
      <c r="DD3042" s="6">
        <v>3858.2</v>
      </c>
      <c r="DE3042" s="96">
        <v>1.2354931999999999E-3</v>
      </c>
      <c r="DF3042" s="72">
        <v>694.6</v>
      </c>
      <c r="DG3042" s="96">
        <v>1</v>
      </c>
      <c r="DH3042" s="72">
        <v>694.6</v>
      </c>
      <c r="DI3042" s="72">
        <v>694.6</v>
      </c>
      <c r="DJ3042" s="96">
        <v>1</v>
      </c>
      <c r="DK3042" s="72">
        <v>694.6</v>
      </c>
      <c r="DL3042" s="96">
        <v>1</v>
      </c>
      <c r="DM3042" s="72">
        <v>694.6</v>
      </c>
      <c r="DN3042" s="96">
        <v>1</v>
      </c>
      <c r="DO3042" s="96">
        <v>4.2960000000000003E-3</v>
      </c>
      <c r="DP3042" s="72">
        <v>2.98</v>
      </c>
      <c r="DQ3042" s="72">
        <v>691.62</v>
      </c>
      <c r="DR3042" t="s">
        <v>1867</v>
      </c>
      <c r="DT3042" t="s">
        <v>65</v>
      </c>
    </row>
    <row r="3043" spans="1:124" x14ac:dyDescent="0.3">
      <c r="A3043" t="s">
        <v>106</v>
      </c>
      <c r="B3043">
        <v>50020</v>
      </c>
      <c r="C3043" s="95">
        <v>16012</v>
      </c>
      <c r="D3043" s="95">
        <v>51284258</v>
      </c>
      <c r="E3043" s="95">
        <v>15309</v>
      </c>
      <c r="F3043" s="95">
        <v>50627409</v>
      </c>
      <c r="G3043" s="95">
        <v>2982</v>
      </c>
      <c r="H3043" s="95">
        <v>7019263</v>
      </c>
      <c r="I3043" s="95">
        <v>2564</v>
      </c>
      <c r="J3043" s="95">
        <v>8548116</v>
      </c>
      <c r="K3043" s="95">
        <v>15878</v>
      </c>
      <c r="L3043" s="95">
        <v>50792789</v>
      </c>
      <c r="M3043" s="95">
        <v>15036</v>
      </c>
      <c r="N3043" s="95">
        <v>52780701</v>
      </c>
      <c r="O3043" s="95">
        <v>3089</v>
      </c>
      <c r="P3043" s="95">
        <v>7057918</v>
      </c>
      <c r="Q3043" s="95">
        <v>2678</v>
      </c>
      <c r="R3043" s="95">
        <v>9371085</v>
      </c>
      <c r="S3043" s="95">
        <v>15902</v>
      </c>
      <c r="T3043" s="95">
        <v>57558202</v>
      </c>
      <c r="U3043" s="95">
        <v>14899</v>
      </c>
      <c r="V3043" s="95">
        <v>53970646</v>
      </c>
      <c r="W3043" s="95">
        <v>3209</v>
      </c>
      <c r="X3043" s="95">
        <v>8155624</v>
      </c>
      <c r="Y3043" s="95">
        <v>2800</v>
      </c>
      <c r="Z3043" s="95">
        <v>10317987</v>
      </c>
      <c r="AA3043" s="95">
        <v>16153</v>
      </c>
      <c r="AB3043" s="95">
        <v>56267793</v>
      </c>
      <c r="AC3043" s="95">
        <v>14970</v>
      </c>
      <c r="AD3043" s="95">
        <v>57602975</v>
      </c>
      <c r="AE3043" s="95">
        <v>3344</v>
      </c>
      <c r="AF3043" s="95">
        <v>12269568</v>
      </c>
      <c r="AG3043" s="95">
        <v>2911</v>
      </c>
      <c r="AH3043" s="95">
        <v>11888252</v>
      </c>
      <c r="AI3043" s="95">
        <v>17117</v>
      </c>
      <c r="AJ3043" s="95">
        <v>61812681.600000001</v>
      </c>
      <c r="AK3043" s="95">
        <v>15776</v>
      </c>
      <c r="AL3043" s="95">
        <v>60980053.909999996</v>
      </c>
      <c r="AM3043" s="95">
        <v>3541</v>
      </c>
      <c r="AN3043" s="95">
        <v>10874449.32</v>
      </c>
      <c r="AO3043" s="95">
        <v>3094</v>
      </c>
      <c r="AP3043" s="95">
        <v>13363566.810000001</v>
      </c>
      <c r="AQ3043" s="72">
        <v>255.8</v>
      </c>
      <c r="AR3043" s="72">
        <v>275.91000000000003</v>
      </c>
      <c r="AS3043" s="72">
        <v>531.71</v>
      </c>
      <c r="AT3043" s="95">
        <v>58303521</v>
      </c>
      <c r="AU3043" s="95">
        <v>59175525</v>
      </c>
      <c r="AV3043" s="95">
        <v>18994</v>
      </c>
      <c r="AW3043" s="95">
        <v>17873</v>
      </c>
      <c r="AX3043" s="72">
        <v>254.17</v>
      </c>
      <c r="AY3043" s="72">
        <v>292.39</v>
      </c>
      <c r="AZ3043" s="72">
        <v>546.55999999999995</v>
      </c>
      <c r="BA3043" s="95">
        <v>57850707</v>
      </c>
      <c r="BB3043" s="95">
        <v>62151786</v>
      </c>
      <c r="BC3043" s="95">
        <v>18967</v>
      </c>
      <c r="BD3043" s="95">
        <v>17714</v>
      </c>
      <c r="BE3043" s="72">
        <v>286.54000000000002</v>
      </c>
      <c r="BF3043" s="72">
        <v>302.69</v>
      </c>
      <c r="BG3043" s="72">
        <v>589.23</v>
      </c>
      <c r="BH3043" s="95">
        <v>65713826</v>
      </c>
      <c r="BI3043" s="95">
        <v>64288633</v>
      </c>
      <c r="BJ3043" s="95">
        <v>19111</v>
      </c>
      <c r="BK3043" s="95">
        <v>17699</v>
      </c>
      <c r="BL3043" s="72">
        <v>292.94</v>
      </c>
      <c r="BM3043" s="72">
        <v>323.86</v>
      </c>
      <c r="BN3043" s="72">
        <v>616.79999999999995</v>
      </c>
      <c r="BO3043" s="95">
        <v>68537361</v>
      </c>
      <c r="BP3043" s="95">
        <v>69491227</v>
      </c>
      <c r="BQ3043" s="95">
        <v>19497</v>
      </c>
      <c r="BR3043" s="95">
        <v>17881</v>
      </c>
      <c r="BS3043" s="72">
        <v>293.22000000000003</v>
      </c>
      <c r="BT3043" s="72">
        <v>328.31</v>
      </c>
      <c r="BU3043" s="72">
        <v>621.53</v>
      </c>
      <c r="BV3043" s="95">
        <v>72687130.920000002</v>
      </c>
      <c r="BW3043" s="95">
        <v>74343620.719999999</v>
      </c>
      <c r="BX3043" s="95">
        <v>20658</v>
      </c>
      <c r="BY3043" s="95">
        <v>18870</v>
      </c>
      <c r="BZ3043" s="95">
        <v>18460</v>
      </c>
      <c r="CA3043" s="95">
        <v>18363</v>
      </c>
      <c r="CB3043" s="95">
        <v>18430</v>
      </c>
      <c r="CC3043" s="95">
        <v>18730</v>
      </c>
      <c r="CD3043" s="95">
        <v>19783</v>
      </c>
      <c r="CE3043" s="72">
        <v>650.75523149000003</v>
      </c>
      <c r="CF3043" s="72">
        <v>676.59346364999999</v>
      </c>
      <c r="CG3043" s="72">
        <v>712.40329333</v>
      </c>
      <c r="CH3043" s="72">
        <v>716.50152150999998</v>
      </c>
      <c r="CI3043" s="72">
        <v>731.52548966999996</v>
      </c>
      <c r="CJ3043" s="96">
        <v>0.81706604000000005</v>
      </c>
      <c r="CK3043" s="96">
        <v>0.80781152840000003</v>
      </c>
      <c r="CL3043" s="96">
        <v>0.82710173509999996</v>
      </c>
      <c r="CM3043" s="96">
        <v>0.86084953269999998</v>
      </c>
      <c r="CN3043" s="96">
        <v>0.84963546560000003</v>
      </c>
      <c r="CO3043" s="96">
        <v>0.9464862973</v>
      </c>
      <c r="CP3043" s="96">
        <v>0.8795614504</v>
      </c>
      <c r="CQ3043" s="96">
        <v>0.99584056389999998</v>
      </c>
      <c r="CR3043" s="96">
        <v>0.88323508470000001</v>
      </c>
      <c r="CS3043" s="95">
        <v>17474</v>
      </c>
      <c r="CT3043" s="95">
        <v>17355</v>
      </c>
      <c r="CU3043" s="95">
        <v>17495</v>
      </c>
      <c r="CV3043" s="95">
        <v>17686</v>
      </c>
      <c r="CW3043" s="95">
        <v>18709</v>
      </c>
      <c r="CX3043" s="96">
        <v>0.94055487900000001</v>
      </c>
      <c r="CY3043" s="96">
        <v>0.94846353999999999</v>
      </c>
      <c r="CZ3043" s="96">
        <v>0.94347124100000002</v>
      </c>
      <c r="DA3043" s="96">
        <v>0.95377951599999999</v>
      </c>
      <c r="DB3043" s="96">
        <v>0.94611701500000001</v>
      </c>
      <c r="DC3043">
        <v>2013</v>
      </c>
      <c r="DD3043" s="6">
        <v>18007.400000000001</v>
      </c>
      <c r="DE3043" s="96">
        <v>1.4630385E-3</v>
      </c>
      <c r="DF3043" s="72">
        <v>677.32</v>
      </c>
      <c r="DG3043" s="96">
        <v>1</v>
      </c>
      <c r="DH3043" s="72">
        <v>677.32</v>
      </c>
      <c r="DI3043" s="72">
        <v>665.67234398000005</v>
      </c>
      <c r="DJ3043" s="96">
        <v>1</v>
      </c>
      <c r="DK3043" s="72">
        <v>677.32</v>
      </c>
      <c r="DL3043" s="96">
        <v>1</v>
      </c>
      <c r="DM3043" s="72">
        <v>677.32</v>
      </c>
      <c r="DN3043" s="96">
        <v>1</v>
      </c>
      <c r="DO3043" s="96">
        <v>6.0080000000000003E-3</v>
      </c>
      <c r="DP3043" s="72">
        <v>4.07</v>
      </c>
      <c r="DQ3043" s="72">
        <v>673.25</v>
      </c>
      <c r="DR3043" t="s">
        <v>106</v>
      </c>
      <c r="DT3043" t="s">
        <v>65</v>
      </c>
    </row>
    <row r="3044" spans="1:124" x14ac:dyDescent="0.3">
      <c r="A3044" t="s">
        <v>1868</v>
      </c>
      <c r="B3044">
        <v>50030</v>
      </c>
      <c r="C3044" s="95">
        <v>7285</v>
      </c>
      <c r="D3044" s="95">
        <v>21226979</v>
      </c>
      <c r="E3044" s="95">
        <v>6960</v>
      </c>
      <c r="F3044" s="95">
        <v>22454310</v>
      </c>
      <c r="G3044" s="95">
        <v>1118</v>
      </c>
      <c r="H3044" s="95">
        <v>2867486</v>
      </c>
      <c r="I3044" s="95">
        <v>979</v>
      </c>
      <c r="J3044" s="95">
        <v>3140124</v>
      </c>
      <c r="K3044" s="95">
        <v>6950</v>
      </c>
      <c r="L3044" s="95">
        <v>20785474</v>
      </c>
      <c r="M3044" s="95">
        <v>6636</v>
      </c>
      <c r="N3044" s="95">
        <v>22285255</v>
      </c>
      <c r="O3044" s="95">
        <v>1108</v>
      </c>
      <c r="P3044" s="95">
        <v>2565149</v>
      </c>
      <c r="Q3044" s="95">
        <v>980</v>
      </c>
      <c r="R3044" s="95">
        <v>2972864</v>
      </c>
      <c r="S3044" s="95">
        <v>6800</v>
      </c>
      <c r="T3044" s="95">
        <v>20621794</v>
      </c>
      <c r="U3044" s="95">
        <v>6426</v>
      </c>
      <c r="V3044" s="95">
        <v>23224789</v>
      </c>
      <c r="W3044" s="95">
        <v>1096</v>
      </c>
      <c r="X3044" s="95">
        <v>3171287</v>
      </c>
      <c r="Y3044" s="95">
        <v>980</v>
      </c>
      <c r="Z3044" s="95">
        <v>3325590</v>
      </c>
      <c r="AA3044" s="95">
        <v>6506</v>
      </c>
      <c r="AB3044" s="95">
        <v>19614634</v>
      </c>
      <c r="AC3044" s="95">
        <v>6103</v>
      </c>
      <c r="AD3044" s="95">
        <v>23450121</v>
      </c>
      <c r="AE3044" s="95">
        <v>1181</v>
      </c>
      <c r="AF3044" s="95">
        <v>3595833</v>
      </c>
      <c r="AG3044" s="95">
        <v>1063</v>
      </c>
      <c r="AH3044" s="95">
        <v>3997915</v>
      </c>
      <c r="AI3044" s="95">
        <v>6958</v>
      </c>
      <c r="AJ3044" s="95">
        <v>19498131</v>
      </c>
      <c r="AK3044" s="95">
        <v>6524</v>
      </c>
      <c r="AL3044" s="95">
        <v>24766517.039999999</v>
      </c>
      <c r="AM3044" s="95">
        <v>1262</v>
      </c>
      <c r="AN3044" s="95">
        <v>4367001</v>
      </c>
      <c r="AO3044" s="95">
        <v>1141</v>
      </c>
      <c r="AP3044" s="95">
        <v>4280689</v>
      </c>
      <c r="AQ3044" s="72">
        <v>238.95</v>
      </c>
      <c r="AR3044" s="72">
        <v>268.66000000000003</v>
      </c>
      <c r="AS3044" s="72">
        <v>507.61</v>
      </c>
      <c r="AT3044" s="95">
        <v>24094465</v>
      </c>
      <c r="AU3044" s="95">
        <v>25594434</v>
      </c>
      <c r="AV3044" s="95">
        <v>8403</v>
      </c>
      <c r="AW3044" s="95">
        <v>7939</v>
      </c>
      <c r="AX3044" s="72">
        <v>241.48</v>
      </c>
      <c r="AY3044" s="72">
        <v>276.37</v>
      </c>
      <c r="AZ3044" s="72">
        <v>517.85</v>
      </c>
      <c r="BA3044" s="95">
        <v>23350623</v>
      </c>
      <c r="BB3044" s="95">
        <v>25258119</v>
      </c>
      <c r="BC3044" s="95">
        <v>8058</v>
      </c>
      <c r="BD3044" s="95">
        <v>7616</v>
      </c>
      <c r="BE3044" s="72">
        <v>251.11</v>
      </c>
      <c r="BF3044" s="72">
        <v>298.75</v>
      </c>
      <c r="BG3044" s="72">
        <v>549.86</v>
      </c>
      <c r="BH3044" s="95">
        <v>23793081</v>
      </c>
      <c r="BI3044" s="95">
        <v>26550379</v>
      </c>
      <c r="BJ3044" s="95">
        <v>7896</v>
      </c>
      <c r="BK3044" s="95">
        <v>7406</v>
      </c>
      <c r="BL3044" s="72">
        <v>251.62</v>
      </c>
      <c r="BM3044" s="72">
        <v>319.19</v>
      </c>
      <c r="BN3044" s="72">
        <v>570.80999999999995</v>
      </c>
      <c r="BO3044" s="95">
        <v>23210467</v>
      </c>
      <c r="BP3044" s="95">
        <v>27448036</v>
      </c>
      <c r="BQ3044" s="95">
        <v>7687</v>
      </c>
      <c r="BR3044" s="95">
        <v>7166</v>
      </c>
      <c r="BS3044" s="72">
        <v>241.94</v>
      </c>
      <c r="BT3044" s="72">
        <v>315.8</v>
      </c>
      <c r="BU3044" s="72">
        <v>557.74</v>
      </c>
      <c r="BV3044" s="95">
        <v>23865132</v>
      </c>
      <c r="BW3044" s="95">
        <v>29047206.039999999</v>
      </c>
      <c r="BX3044" s="95">
        <v>8220</v>
      </c>
      <c r="BY3044" s="95">
        <v>7665</v>
      </c>
      <c r="BZ3044" s="95">
        <v>8182</v>
      </c>
      <c r="CA3044" s="95">
        <v>7845</v>
      </c>
      <c r="CB3044" s="95">
        <v>7660</v>
      </c>
      <c r="CC3044" s="95">
        <v>7440</v>
      </c>
      <c r="CD3044" s="95">
        <v>7948</v>
      </c>
      <c r="CE3044" s="72">
        <v>650.75523149000003</v>
      </c>
      <c r="CF3044" s="72">
        <v>676.59346364999999</v>
      </c>
      <c r="CG3044" s="72">
        <v>712.40329333</v>
      </c>
      <c r="CH3044" s="72">
        <v>716.50152150999998</v>
      </c>
      <c r="CI3044" s="72">
        <v>731.52548966999996</v>
      </c>
      <c r="CJ3044" s="96">
        <v>0.78003214639999996</v>
      </c>
      <c r="CK3044" s="96">
        <v>0.76537836650000002</v>
      </c>
      <c r="CL3044" s="96">
        <v>0.77183809390000002</v>
      </c>
      <c r="CM3044" s="96">
        <v>0.79666264880000004</v>
      </c>
      <c r="CN3044" s="96">
        <v>0.76243412960000001</v>
      </c>
      <c r="CO3044" s="96">
        <v>0.85815449369999997</v>
      </c>
      <c r="CP3044" s="96">
        <v>0.90341434180000002</v>
      </c>
      <c r="CQ3044" s="96">
        <v>0.99584056389999998</v>
      </c>
      <c r="CR3044" s="96">
        <v>0.9071876016</v>
      </c>
      <c r="CS3044" s="95">
        <v>10109</v>
      </c>
      <c r="CT3044" s="95">
        <v>9709</v>
      </c>
      <c r="CU3044" s="95">
        <v>9608</v>
      </c>
      <c r="CV3044" s="95">
        <v>9126</v>
      </c>
      <c r="CW3044" s="95">
        <v>10012</v>
      </c>
      <c r="CX3044" s="96">
        <v>0.90561648299999997</v>
      </c>
      <c r="CY3044" s="96">
        <v>0.880923699</v>
      </c>
      <c r="CZ3044" s="96">
        <v>0.87264396799999999</v>
      </c>
      <c r="DA3044" s="96">
        <v>0.805961598</v>
      </c>
      <c r="DB3044" s="96">
        <v>0.821821896</v>
      </c>
      <c r="DC3044">
        <v>2013</v>
      </c>
      <c r="DD3044" s="6">
        <v>7558.4</v>
      </c>
      <c r="DE3044" s="96">
        <v>1.4310147E-3</v>
      </c>
      <c r="DF3044" s="72">
        <v>695.71</v>
      </c>
      <c r="DG3044" s="96">
        <v>1</v>
      </c>
      <c r="DH3044" s="72">
        <v>695.71</v>
      </c>
      <c r="DI3044" s="72">
        <v>721.92863589000001</v>
      </c>
      <c r="DJ3044" s="96">
        <v>1</v>
      </c>
      <c r="DK3044" s="72">
        <v>695.71</v>
      </c>
      <c r="DL3044" s="96">
        <v>1</v>
      </c>
      <c r="DM3044" s="72">
        <v>695.71</v>
      </c>
      <c r="DN3044" s="96">
        <v>1</v>
      </c>
      <c r="DO3044" s="96">
        <v>5.9579999999999998E-3</v>
      </c>
      <c r="DP3044" s="72">
        <v>4.1500000000000004</v>
      </c>
      <c r="DQ3044" s="72">
        <v>691.56</v>
      </c>
      <c r="DR3044" t="s">
        <v>1868</v>
      </c>
      <c r="DT3044" t="s">
        <v>65</v>
      </c>
    </row>
    <row r="3045" spans="1:124" x14ac:dyDescent="0.3">
      <c r="A3045" t="s">
        <v>1869</v>
      </c>
      <c r="B3045">
        <v>50040</v>
      </c>
      <c r="C3045" s="95">
        <v>15323</v>
      </c>
      <c r="D3045" s="95">
        <v>46931709</v>
      </c>
      <c r="E3045" s="95">
        <v>14888</v>
      </c>
      <c r="F3045" s="95">
        <v>43473445</v>
      </c>
      <c r="G3045" s="95">
        <v>2187</v>
      </c>
      <c r="H3045" s="95">
        <v>4158620</v>
      </c>
      <c r="I3045" s="95">
        <v>1944</v>
      </c>
      <c r="J3045" s="95">
        <v>5294550</v>
      </c>
      <c r="K3045" s="95">
        <v>15233</v>
      </c>
      <c r="L3045" s="95">
        <v>44996570</v>
      </c>
      <c r="M3045" s="95">
        <v>14731</v>
      </c>
      <c r="N3045" s="95">
        <v>44669612</v>
      </c>
      <c r="O3045" s="95">
        <v>2182</v>
      </c>
      <c r="P3045" s="95">
        <v>4580543</v>
      </c>
      <c r="Q3045" s="95">
        <v>1944</v>
      </c>
      <c r="R3045" s="95">
        <v>5633267</v>
      </c>
      <c r="S3045" s="95">
        <v>15419</v>
      </c>
      <c r="T3045" s="95">
        <v>45833643</v>
      </c>
      <c r="U3045" s="95">
        <v>14841</v>
      </c>
      <c r="V3045" s="95">
        <v>47293864</v>
      </c>
      <c r="W3045" s="95">
        <v>2198</v>
      </c>
      <c r="X3045" s="95">
        <v>4968805</v>
      </c>
      <c r="Y3045" s="95">
        <v>1941</v>
      </c>
      <c r="Z3045" s="95">
        <v>5856422</v>
      </c>
      <c r="AA3045" s="95">
        <v>15224</v>
      </c>
      <c r="AB3045" s="95">
        <v>44874067</v>
      </c>
      <c r="AC3045" s="95">
        <v>14581</v>
      </c>
      <c r="AD3045" s="95">
        <v>49303371</v>
      </c>
      <c r="AE3045" s="95">
        <v>2183</v>
      </c>
      <c r="AF3045" s="95">
        <v>5613871</v>
      </c>
      <c r="AG3045" s="95">
        <v>1918</v>
      </c>
      <c r="AH3045" s="95">
        <v>6222047</v>
      </c>
      <c r="AI3045" s="95">
        <v>15633</v>
      </c>
      <c r="AJ3045" s="95">
        <v>48553242</v>
      </c>
      <c r="AK3045" s="95">
        <v>14907</v>
      </c>
      <c r="AL3045" s="95">
        <v>52505182.530000001</v>
      </c>
      <c r="AM3045" s="95">
        <v>2283</v>
      </c>
      <c r="AN3045" s="95">
        <v>4802296</v>
      </c>
      <c r="AO3045" s="95">
        <v>2021</v>
      </c>
      <c r="AP3045" s="95">
        <v>6577581</v>
      </c>
      <c r="AQ3045" s="72">
        <v>243.15</v>
      </c>
      <c r="AR3045" s="72">
        <v>241.44</v>
      </c>
      <c r="AS3045" s="72">
        <v>484.59</v>
      </c>
      <c r="AT3045" s="95">
        <v>51090329</v>
      </c>
      <c r="AU3045" s="95">
        <v>48767995</v>
      </c>
      <c r="AV3045" s="95">
        <v>17510</v>
      </c>
      <c r="AW3045" s="95">
        <v>16832</v>
      </c>
      <c r="AX3045" s="72">
        <v>237.23</v>
      </c>
      <c r="AY3045" s="72">
        <v>251.39</v>
      </c>
      <c r="AZ3045" s="72">
        <v>488.62</v>
      </c>
      <c r="BA3045" s="95">
        <v>49577113</v>
      </c>
      <c r="BB3045" s="95">
        <v>50302879</v>
      </c>
      <c r="BC3045" s="95">
        <v>17415</v>
      </c>
      <c r="BD3045" s="95">
        <v>16675</v>
      </c>
      <c r="BE3045" s="72">
        <v>240.31</v>
      </c>
      <c r="BF3045" s="72">
        <v>263.93</v>
      </c>
      <c r="BG3045" s="72">
        <v>504.24</v>
      </c>
      <c r="BH3045" s="95">
        <v>50802448</v>
      </c>
      <c r="BI3045" s="95">
        <v>53150286</v>
      </c>
      <c r="BJ3045" s="95">
        <v>17617</v>
      </c>
      <c r="BK3045" s="95">
        <v>16782</v>
      </c>
      <c r="BL3045" s="72">
        <v>241.7</v>
      </c>
      <c r="BM3045" s="72">
        <v>280.45</v>
      </c>
      <c r="BN3045" s="72">
        <v>522.15</v>
      </c>
      <c r="BO3045" s="95">
        <v>50487938</v>
      </c>
      <c r="BP3045" s="95">
        <v>55525418</v>
      </c>
      <c r="BQ3045" s="95">
        <v>17407</v>
      </c>
      <c r="BR3045" s="95">
        <v>16499</v>
      </c>
      <c r="BS3045" s="72">
        <v>248.17</v>
      </c>
      <c r="BT3045" s="72">
        <v>290.85000000000002</v>
      </c>
      <c r="BU3045" s="72">
        <v>539.02</v>
      </c>
      <c r="BV3045" s="95">
        <v>53355538</v>
      </c>
      <c r="BW3045" s="95">
        <v>59082763.530000001</v>
      </c>
      <c r="BX3045" s="95">
        <v>17916</v>
      </c>
      <c r="BY3045" s="95">
        <v>16928</v>
      </c>
      <c r="BZ3045" s="95">
        <v>17187</v>
      </c>
      <c r="CA3045" s="95">
        <v>17057</v>
      </c>
      <c r="CB3045" s="95">
        <v>17215</v>
      </c>
      <c r="CC3045" s="95">
        <v>16976</v>
      </c>
      <c r="CD3045" s="95">
        <v>17433</v>
      </c>
      <c r="CE3045" s="72">
        <v>650.75523149000003</v>
      </c>
      <c r="CF3045" s="72">
        <v>676.59346364999999</v>
      </c>
      <c r="CG3045" s="72">
        <v>712.40329333</v>
      </c>
      <c r="CH3045" s="72">
        <v>716.50152150999998</v>
      </c>
      <c r="CI3045" s="72">
        <v>731.52548966999996</v>
      </c>
      <c r="CJ3045" s="96">
        <v>0.74465786300000003</v>
      </c>
      <c r="CK3045" s="96">
        <v>0.72217664849999996</v>
      </c>
      <c r="CL3045" s="96">
        <v>0.70780133209999996</v>
      </c>
      <c r="CM3045" s="96">
        <v>0.72874932479999999</v>
      </c>
      <c r="CN3045" s="96">
        <v>0.73684377050000005</v>
      </c>
      <c r="CO3045" s="96">
        <v>0.8746393603</v>
      </c>
      <c r="CP3045" s="96">
        <v>0.83239540860000005</v>
      </c>
      <c r="CQ3045" s="96">
        <v>0.99584056389999998</v>
      </c>
      <c r="CR3045" s="96">
        <v>0.83587204609999999</v>
      </c>
      <c r="CS3045" s="95">
        <v>16492</v>
      </c>
      <c r="CT3045" s="95">
        <v>16474</v>
      </c>
      <c r="CU3045" s="95">
        <v>16588</v>
      </c>
      <c r="CV3045" s="95">
        <v>16274</v>
      </c>
      <c r="CW3045" s="95">
        <v>16642</v>
      </c>
      <c r="CX3045" s="96">
        <v>0.89152408800000005</v>
      </c>
      <c r="CY3045" s="96">
        <v>0.87226948500000001</v>
      </c>
      <c r="CZ3045" s="96">
        <v>0.86705615800000002</v>
      </c>
      <c r="DA3045" s="96">
        <v>0.87017786900000005</v>
      </c>
      <c r="DB3045" s="96">
        <v>0.87217420400000001</v>
      </c>
      <c r="DC3045">
        <v>2013</v>
      </c>
      <c r="DD3045" s="6">
        <v>16743.2</v>
      </c>
      <c r="DE3045" s="96">
        <v>3.3595356000000001E-3</v>
      </c>
      <c r="DF3045" s="72">
        <v>639.78</v>
      </c>
      <c r="DG3045" s="96">
        <v>1</v>
      </c>
      <c r="DH3045" s="72">
        <v>639.78</v>
      </c>
      <c r="DI3045" s="72">
        <v>715.59146622000003</v>
      </c>
      <c r="DJ3045" s="96">
        <v>1</v>
      </c>
      <c r="DK3045" s="72">
        <v>639.78</v>
      </c>
      <c r="DL3045" s="96">
        <v>1</v>
      </c>
      <c r="DM3045" s="72">
        <v>639.78</v>
      </c>
      <c r="DN3045" s="96">
        <v>1</v>
      </c>
      <c r="DO3045" s="96">
        <v>1.5368E-2</v>
      </c>
      <c r="DP3045" s="72">
        <v>9.83</v>
      </c>
      <c r="DQ3045" s="72">
        <v>629.95000000000005</v>
      </c>
      <c r="DR3045" t="s">
        <v>1869</v>
      </c>
      <c r="DT3045" t="s">
        <v>65</v>
      </c>
    </row>
    <row r="3046" spans="1:124" x14ac:dyDescent="0.3">
      <c r="A3046" t="s">
        <v>111</v>
      </c>
      <c r="B3046">
        <v>50050</v>
      </c>
      <c r="C3046" s="95">
        <v>21603</v>
      </c>
      <c r="D3046" s="95">
        <v>73239206</v>
      </c>
      <c r="E3046" s="95">
        <v>19196</v>
      </c>
      <c r="F3046" s="95">
        <v>55175968</v>
      </c>
      <c r="G3046" s="95">
        <v>6324</v>
      </c>
      <c r="H3046" s="95">
        <v>17072280</v>
      </c>
      <c r="I3046" s="95">
        <v>5159</v>
      </c>
      <c r="J3046" s="95">
        <v>14879508</v>
      </c>
      <c r="K3046" s="95">
        <v>22076</v>
      </c>
      <c r="L3046" s="95">
        <v>75988640</v>
      </c>
      <c r="M3046" s="95">
        <v>19183</v>
      </c>
      <c r="N3046" s="95">
        <v>57839697</v>
      </c>
      <c r="O3046" s="95">
        <v>6555</v>
      </c>
      <c r="P3046" s="95">
        <v>18177688</v>
      </c>
      <c r="Q3046" s="95">
        <v>5293</v>
      </c>
      <c r="R3046" s="95">
        <v>16003248</v>
      </c>
      <c r="S3046" s="95">
        <v>22568</v>
      </c>
      <c r="T3046" s="95">
        <v>87970002</v>
      </c>
      <c r="U3046" s="95">
        <v>19188</v>
      </c>
      <c r="V3046" s="95">
        <v>59152395</v>
      </c>
      <c r="W3046" s="95">
        <v>6732</v>
      </c>
      <c r="X3046" s="95">
        <v>19956674</v>
      </c>
      <c r="Y3046" s="95">
        <v>5387</v>
      </c>
      <c r="Z3046" s="95">
        <v>17328372</v>
      </c>
      <c r="AA3046" s="95">
        <v>23111</v>
      </c>
      <c r="AB3046" s="95">
        <v>82813752</v>
      </c>
      <c r="AC3046" s="95">
        <v>19278</v>
      </c>
      <c r="AD3046" s="95">
        <v>64773490</v>
      </c>
      <c r="AE3046" s="95">
        <v>6925</v>
      </c>
      <c r="AF3046" s="95">
        <v>22533332</v>
      </c>
      <c r="AG3046" s="95">
        <v>5509</v>
      </c>
      <c r="AH3046" s="95">
        <v>19271728</v>
      </c>
      <c r="AI3046" s="95">
        <v>23938</v>
      </c>
      <c r="AJ3046" s="95">
        <v>85124988.099999994</v>
      </c>
      <c r="AK3046" s="95">
        <v>19838</v>
      </c>
      <c r="AL3046" s="95">
        <v>69416002.709999993</v>
      </c>
      <c r="AM3046" s="95">
        <v>7119</v>
      </c>
      <c r="AN3046" s="95">
        <v>23908496.649999999</v>
      </c>
      <c r="AO3046" s="95">
        <v>5741</v>
      </c>
      <c r="AP3046" s="95">
        <v>21109794.800000001</v>
      </c>
      <c r="AQ3046" s="72">
        <v>269.49</v>
      </c>
      <c r="AR3046" s="72">
        <v>239.7</v>
      </c>
      <c r="AS3046" s="72">
        <v>509.19</v>
      </c>
      <c r="AT3046" s="95">
        <v>90311486</v>
      </c>
      <c r="AU3046" s="95">
        <v>70055476</v>
      </c>
      <c r="AV3046" s="95">
        <v>27927</v>
      </c>
      <c r="AW3046" s="95">
        <v>24355</v>
      </c>
      <c r="AX3046" s="72">
        <v>274.08</v>
      </c>
      <c r="AY3046" s="72">
        <v>251.41</v>
      </c>
      <c r="AZ3046" s="72">
        <v>525.49</v>
      </c>
      <c r="BA3046" s="95">
        <v>94166328</v>
      </c>
      <c r="BB3046" s="95">
        <v>73842945</v>
      </c>
      <c r="BC3046" s="95">
        <v>28631</v>
      </c>
      <c r="BD3046" s="95">
        <v>24476</v>
      </c>
      <c r="BE3046" s="72">
        <v>306.95999999999998</v>
      </c>
      <c r="BF3046" s="72">
        <v>259.33999999999997</v>
      </c>
      <c r="BG3046" s="72">
        <v>566.29999999999995</v>
      </c>
      <c r="BH3046" s="95">
        <v>107926676</v>
      </c>
      <c r="BI3046" s="95">
        <v>76480767</v>
      </c>
      <c r="BJ3046" s="95">
        <v>29300</v>
      </c>
      <c r="BK3046" s="95">
        <v>24575</v>
      </c>
      <c r="BL3046" s="72">
        <v>292.27999999999997</v>
      </c>
      <c r="BM3046" s="72">
        <v>282.56</v>
      </c>
      <c r="BN3046" s="72">
        <v>574.84</v>
      </c>
      <c r="BO3046" s="95">
        <v>105347084</v>
      </c>
      <c r="BP3046" s="95">
        <v>84045218</v>
      </c>
      <c r="BQ3046" s="95">
        <v>30036</v>
      </c>
      <c r="BR3046" s="95">
        <v>24787</v>
      </c>
      <c r="BS3046" s="72">
        <v>292.56</v>
      </c>
      <c r="BT3046" s="72">
        <v>294.92</v>
      </c>
      <c r="BU3046" s="72">
        <v>587.48</v>
      </c>
      <c r="BV3046" s="95">
        <v>109033484.75</v>
      </c>
      <c r="BW3046" s="95">
        <v>90525797.510000005</v>
      </c>
      <c r="BX3046" s="95">
        <v>31057</v>
      </c>
      <c r="BY3046" s="95">
        <v>25579</v>
      </c>
      <c r="BZ3046" s="95">
        <v>26225</v>
      </c>
      <c r="CA3046" s="95">
        <v>26630</v>
      </c>
      <c r="CB3046" s="95">
        <v>27023</v>
      </c>
      <c r="CC3046" s="95">
        <v>27544</v>
      </c>
      <c r="CD3046" s="95">
        <v>28377</v>
      </c>
      <c r="CE3046" s="72">
        <v>650.75523149000003</v>
      </c>
      <c r="CF3046" s="72">
        <v>676.59346364999999</v>
      </c>
      <c r="CG3046" s="72">
        <v>712.40329333</v>
      </c>
      <c r="CH3046" s="72">
        <v>716.50152150999998</v>
      </c>
      <c r="CI3046" s="72">
        <v>731.52548966999996</v>
      </c>
      <c r="CJ3046" s="96">
        <v>0.78246009459999999</v>
      </c>
      <c r="CK3046" s="96">
        <v>0.7766702285</v>
      </c>
      <c r="CL3046" s="96">
        <v>0.79491491030000005</v>
      </c>
      <c r="CM3046" s="96">
        <v>0.80228720070000004</v>
      </c>
      <c r="CN3046" s="96">
        <v>0.80308889890000001</v>
      </c>
      <c r="CO3046" s="96">
        <v>0.94233863360000003</v>
      </c>
      <c r="CP3046" s="96">
        <v>0.84033938370000005</v>
      </c>
      <c r="CQ3046" s="96">
        <v>0.99584056389999998</v>
      </c>
      <c r="CR3046" s="96">
        <v>0.84384920050000001</v>
      </c>
      <c r="CS3046" s="95">
        <v>22640</v>
      </c>
      <c r="CT3046" s="95">
        <v>23234</v>
      </c>
      <c r="CU3046" s="95">
        <v>23566</v>
      </c>
      <c r="CV3046" s="95">
        <v>23598</v>
      </c>
      <c r="CW3046" s="95">
        <v>24418</v>
      </c>
      <c r="CX3046" s="96">
        <v>0.93918032100000004</v>
      </c>
      <c r="CY3046" s="96">
        <v>0.93535272400000002</v>
      </c>
      <c r="CZ3046" s="96">
        <v>0.93701622100000004</v>
      </c>
      <c r="DA3046" s="96">
        <v>0.937929232</v>
      </c>
      <c r="DB3046" s="96">
        <v>0.96131217199999996</v>
      </c>
      <c r="DC3046">
        <v>2013</v>
      </c>
      <c r="DD3046" s="6">
        <v>24754.400000000001</v>
      </c>
      <c r="DE3046" s="96">
        <v>5.4928920000000001E-3</v>
      </c>
      <c r="DF3046" s="72">
        <v>644.51</v>
      </c>
      <c r="DG3046" s="96">
        <v>1</v>
      </c>
      <c r="DH3046" s="72">
        <v>644.51</v>
      </c>
      <c r="DI3046" s="72">
        <v>653.40726913000003</v>
      </c>
      <c r="DJ3046" s="96">
        <v>1</v>
      </c>
      <c r="DK3046" s="72">
        <v>644.51</v>
      </c>
      <c r="DL3046" s="96">
        <v>1</v>
      </c>
      <c r="DM3046" s="72">
        <v>644.51</v>
      </c>
      <c r="DN3046" s="96">
        <v>1</v>
      </c>
      <c r="DO3046" s="96">
        <v>1.2278000000000001E-2</v>
      </c>
      <c r="DP3046" s="72">
        <v>7.91</v>
      </c>
      <c r="DQ3046" s="72">
        <v>636.6</v>
      </c>
      <c r="DR3046" t="s">
        <v>111</v>
      </c>
      <c r="DT3046" t="s">
        <v>65</v>
      </c>
    </row>
    <row r="3047" spans="1:124" x14ac:dyDescent="0.3">
      <c r="A3047" t="s">
        <v>113</v>
      </c>
      <c r="B3047">
        <v>50060</v>
      </c>
      <c r="C3047" s="95">
        <v>713</v>
      </c>
      <c r="D3047" s="95">
        <v>2703487</v>
      </c>
      <c r="E3047" s="95">
        <v>684</v>
      </c>
      <c r="F3047" s="95">
        <v>2387304</v>
      </c>
      <c r="G3047" s="95">
        <v>148</v>
      </c>
      <c r="H3047" s="95">
        <v>435343</v>
      </c>
      <c r="I3047" s="95">
        <v>135</v>
      </c>
      <c r="J3047" s="95">
        <v>575831</v>
      </c>
      <c r="K3047" s="95">
        <v>707</v>
      </c>
      <c r="L3047" s="95">
        <v>3112626</v>
      </c>
      <c r="M3047" s="95">
        <v>676</v>
      </c>
      <c r="N3047" s="95">
        <v>2631440</v>
      </c>
      <c r="O3047" s="95">
        <v>136</v>
      </c>
      <c r="P3047" s="95">
        <v>425713</v>
      </c>
      <c r="Q3047" s="95">
        <v>123</v>
      </c>
      <c r="R3047" s="95">
        <v>451234</v>
      </c>
      <c r="S3047" s="95">
        <v>703</v>
      </c>
      <c r="T3047" s="95">
        <v>2337473</v>
      </c>
      <c r="U3047" s="95">
        <v>671</v>
      </c>
      <c r="V3047" s="95">
        <v>2816021</v>
      </c>
      <c r="W3047" s="95">
        <v>136</v>
      </c>
      <c r="X3047" s="95">
        <v>339910</v>
      </c>
      <c r="Y3047" s="95">
        <v>121</v>
      </c>
      <c r="Z3047" s="95">
        <v>533319</v>
      </c>
      <c r="AA3047" s="95">
        <v>717</v>
      </c>
      <c r="AB3047" s="95">
        <v>2860776</v>
      </c>
      <c r="AC3047" s="95">
        <v>687</v>
      </c>
      <c r="AD3047" s="95">
        <v>3208942</v>
      </c>
      <c r="AE3047" s="95">
        <v>135</v>
      </c>
      <c r="AF3047" s="95">
        <v>322653</v>
      </c>
      <c r="AG3047" s="95">
        <v>120</v>
      </c>
      <c r="AH3047" s="95">
        <v>543659</v>
      </c>
      <c r="AI3047" s="95">
        <v>735</v>
      </c>
      <c r="AJ3047" s="95">
        <v>3005367.19</v>
      </c>
      <c r="AK3047" s="95">
        <v>693</v>
      </c>
      <c r="AL3047" s="95">
        <v>2841353.79</v>
      </c>
      <c r="AM3047" s="95">
        <v>133</v>
      </c>
      <c r="AN3047" s="95">
        <v>199204</v>
      </c>
      <c r="AO3047" s="95">
        <v>120</v>
      </c>
      <c r="AP3047" s="95">
        <v>481285</v>
      </c>
      <c r="AQ3047" s="72">
        <v>303.8</v>
      </c>
      <c r="AR3047" s="72">
        <v>301.5</v>
      </c>
      <c r="AS3047" s="72">
        <v>605.29999999999995</v>
      </c>
      <c r="AT3047" s="95">
        <v>3138830</v>
      </c>
      <c r="AU3047" s="95">
        <v>2963135</v>
      </c>
      <c r="AV3047" s="95">
        <v>861</v>
      </c>
      <c r="AW3047" s="95">
        <v>819</v>
      </c>
      <c r="AX3047" s="72">
        <v>349.78</v>
      </c>
      <c r="AY3047" s="72">
        <v>321.51</v>
      </c>
      <c r="AZ3047" s="72">
        <v>671.29</v>
      </c>
      <c r="BA3047" s="95">
        <v>3538339</v>
      </c>
      <c r="BB3047" s="95">
        <v>3082674</v>
      </c>
      <c r="BC3047" s="95">
        <v>843</v>
      </c>
      <c r="BD3047" s="95">
        <v>799</v>
      </c>
      <c r="BE3047" s="72">
        <v>265.93</v>
      </c>
      <c r="BF3047" s="72">
        <v>352.41</v>
      </c>
      <c r="BG3047" s="72">
        <v>618.34</v>
      </c>
      <c r="BH3047" s="95">
        <v>2677383</v>
      </c>
      <c r="BI3047" s="95">
        <v>3349340</v>
      </c>
      <c r="BJ3047" s="95">
        <v>839</v>
      </c>
      <c r="BK3047" s="95">
        <v>792</v>
      </c>
      <c r="BL3047" s="72">
        <v>311.37</v>
      </c>
      <c r="BM3047" s="72">
        <v>387.51</v>
      </c>
      <c r="BN3047" s="72">
        <v>698.88</v>
      </c>
      <c r="BO3047" s="95">
        <v>3183429</v>
      </c>
      <c r="BP3047" s="95">
        <v>3752601</v>
      </c>
      <c r="BQ3047" s="95">
        <v>852</v>
      </c>
      <c r="BR3047" s="95">
        <v>807</v>
      </c>
      <c r="BS3047" s="72">
        <v>307.66000000000003</v>
      </c>
      <c r="BT3047" s="72">
        <v>340.57</v>
      </c>
      <c r="BU3047" s="72">
        <v>648.23</v>
      </c>
      <c r="BV3047" s="95">
        <v>3204571.19</v>
      </c>
      <c r="BW3047" s="95">
        <v>3322638.79</v>
      </c>
      <c r="BX3047" s="95">
        <v>868</v>
      </c>
      <c r="BY3047" s="95">
        <v>813</v>
      </c>
      <c r="BZ3047" s="95">
        <v>841</v>
      </c>
      <c r="CA3047" s="95">
        <v>822</v>
      </c>
      <c r="CB3047" s="95">
        <v>816</v>
      </c>
      <c r="CC3047" s="95">
        <v>831</v>
      </c>
      <c r="CD3047" s="95">
        <v>841</v>
      </c>
      <c r="CE3047" s="72">
        <v>650.75523149000003</v>
      </c>
      <c r="CF3047" s="72">
        <v>676.59346364999999</v>
      </c>
      <c r="CG3047" s="72">
        <v>712.40329333</v>
      </c>
      <c r="CH3047" s="72">
        <v>716.50152150999998</v>
      </c>
      <c r="CI3047" s="72">
        <v>731.52548966999996</v>
      </c>
      <c r="CJ3047" s="96">
        <v>0.93015003289999998</v>
      </c>
      <c r="CK3047" s="96">
        <v>0.99216152099999999</v>
      </c>
      <c r="CL3047" s="96">
        <v>0.86796342159999995</v>
      </c>
      <c r="CM3047" s="96">
        <v>0.97540616319999995</v>
      </c>
      <c r="CN3047" s="96">
        <v>0.88613453549999999</v>
      </c>
      <c r="CO3047" s="96">
        <v>0.89284252760000005</v>
      </c>
      <c r="CP3047" s="96">
        <v>1.042023768</v>
      </c>
      <c r="CQ3047" s="96">
        <v>0.99584056389999998</v>
      </c>
      <c r="CR3047" s="96">
        <v>1.0463759531000001</v>
      </c>
      <c r="CS3047" s="95">
        <v>848</v>
      </c>
      <c r="CT3047" s="95">
        <v>833</v>
      </c>
      <c r="CU3047" s="95">
        <v>818</v>
      </c>
      <c r="CV3047" s="95">
        <v>840</v>
      </c>
      <c r="CW3047" s="95">
        <v>864</v>
      </c>
      <c r="CX3047" s="96">
        <v>0.86728815500000001</v>
      </c>
      <c r="CY3047" s="96">
        <v>0.88140741199999995</v>
      </c>
      <c r="CZ3047" s="96">
        <v>0.92997541100000003</v>
      </c>
      <c r="DA3047" s="96">
        <v>0.91529697600000004</v>
      </c>
      <c r="DB3047" s="96">
        <v>0.87196188399999996</v>
      </c>
      <c r="DC3047">
        <v>2013</v>
      </c>
      <c r="DD3047" s="6">
        <v>806</v>
      </c>
      <c r="DE3047" s="96">
        <v>1.4227510000000001E-3</v>
      </c>
      <c r="DF3047" s="72">
        <v>802.46</v>
      </c>
      <c r="DG3047" s="96">
        <v>1</v>
      </c>
      <c r="DH3047" s="72">
        <v>802.46</v>
      </c>
      <c r="DI3047" s="72">
        <v>715.59146622000003</v>
      </c>
      <c r="DJ3047" s="96">
        <v>0.89777502750000004</v>
      </c>
      <c r="DK3047" s="72">
        <v>793.57986652</v>
      </c>
      <c r="DL3047" s="96">
        <v>1.0157290970999999</v>
      </c>
      <c r="DM3047" s="72">
        <v>806.06216127000005</v>
      </c>
      <c r="DN3047" s="96">
        <v>1</v>
      </c>
      <c r="DO3047" s="96">
        <v>4.7479999999999996E-3</v>
      </c>
      <c r="DP3047" s="72">
        <v>3.83</v>
      </c>
      <c r="DQ3047" s="72">
        <v>802.23</v>
      </c>
      <c r="DR3047" t="s">
        <v>113</v>
      </c>
      <c r="DT3047" t="s">
        <v>65</v>
      </c>
    </row>
    <row r="3048" spans="1:124" x14ac:dyDescent="0.3">
      <c r="A3048" t="s">
        <v>1870</v>
      </c>
      <c r="B3048">
        <v>50070</v>
      </c>
      <c r="C3048" s="95">
        <v>8367</v>
      </c>
      <c r="D3048" s="95">
        <v>32702704</v>
      </c>
      <c r="E3048" s="95">
        <v>7935</v>
      </c>
      <c r="F3048" s="95">
        <v>23753783</v>
      </c>
      <c r="G3048" s="95">
        <v>2518</v>
      </c>
      <c r="H3048" s="95">
        <v>7201690</v>
      </c>
      <c r="I3048" s="95">
        <v>2141</v>
      </c>
      <c r="J3048" s="95">
        <v>6479838</v>
      </c>
      <c r="K3048" s="95">
        <v>8195</v>
      </c>
      <c r="L3048" s="95">
        <v>34579938</v>
      </c>
      <c r="M3048" s="95">
        <v>7708</v>
      </c>
      <c r="N3048" s="95">
        <v>23519679</v>
      </c>
      <c r="O3048" s="95">
        <v>2539</v>
      </c>
      <c r="P3048" s="95">
        <v>7135289</v>
      </c>
      <c r="Q3048" s="95">
        <v>2142</v>
      </c>
      <c r="R3048" s="95">
        <v>6599021</v>
      </c>
      <c r="S3048" s="95">
        <v>8030</v>
      </c>
      <c r="T3048" s="95">
        <v>36467947</v>
      </c>
      <c r="U3048" s="95">
        <v>7500</v>
      </c>
      <c r="V3048" s="95">
        <v>24588633</v>
      </c>
      <c r="W3048" s="95">
        <v>2643</v>
      </c>
      <c r="X3048" s="95">
        <v>8289176</v>
      </c>
      <c r="Y3048" s="95">
        <v>2247</v>
      </c>
      <c r="Z3048" s="95">
        <v>7026814</v>
      </c>
      <c r="AA3048" s="95">
        <v>7977</v>
      </c>
      <c r="AB3048" s="95">
        <v>34153665</v>
      </c>
      <c r="AC3048" s="95">
        <v>7390</v>
      </c>
      <c r="AD3048" s="95">
        <v>27258652</v>
      </c>
      <c r="AE3048" s="95">
        <v>2689</v>
      </c>
      <c r="AF3048" s="95">
        <v>8949062</v>
      </c>
      <c r="AG3048" s="95">
        <v>2290</v>
      </c>
      <c r="AH3048" s="95">
        <v>8391670</v>
      </c>
      <c r="AI3048" s="95">
        <v>8147</v>
      </c>
      <c r="AJ3048" s="95">
        <v>34693954.210000001</v>
      </c>
      <c r="AK3048" s="95">
        <v>7484</v>
      </c>
      <c r="AL3048" s="95">
        <v>29937572.399999999</v>
      </c>
      <c r="AM3048" s="95">
        <v>2800</v>
      </c>
      <c r="AN3048" s="95">
        <v>10186401</v>
      </c>
      <c r="AO3048" s="95">
        <v>2393</v>
      </c>
      <c r="AP3048" s="95">
        <v>9246637.8000000007</v>
      </c>
      <c r="AQ3048" s="72">
        <v>305.5</v>
      </c>
      <c r="AR3048" s="72">
        <v>250.05</v>
      </c>
      <c r="AS3048" s="72">
        <v>555.54999999999995</v>
      </c>
      <c r="AT3048" s="95">
        <v>39904394</v>
      </c>
      <c r="AU3048" s="95">
        <v>30233621</v>
      </c>
      <c r="AV3048" s="95">
        <v>10885</v>
      </c>
      <c r="AW3048" s="95">
        <v>10076</v>
      </c>
      <c r="AX3048" s="72">
        <v>323.86</v>
      </c>
      <c r="AY3048" s="72">
        <v>254.81</v>
      </c>
      <c r="AZ3048" s="72">
        <v>578.66999999999996</v>
      </c>
      <c r="BA3048" s="95">
        <v>41715227</v>
      </c>
      <c r="BB3048" s="95">
        <v>30118700</v>
      </c>
      <c r="BC3048" s="95">
        <v>10734</v>
      </c>
      <c r="BD3048" s="95">
        <v>9850</v>
      </c>
      <c r="BE3048" s="72">
        <v>349.46</v>
      </c>
      <c r="BF3048" s="72">
        <v>270.3</v>
      </c>
      <c r="BG3048" s="72">
        <v>619.76</v>
      </c>
      <c r="BH3048" s="95">
        <v>44757123</v>
      </c>
      <c r="BI3048" s="95">
        <v>31615447</v>
      </c>
      <c r="BJ3048" s="95">
        <v>10673</v>
      </c>
      <c r="BK3048" s="95">
        <v>9747</v>
      </c>
      <c r="BL3048" s="72">
        <v>336.76</v>
      </c>
      <c r="BM3048" s="72">
        <v>306.91000000000003</v>
      </c>
      <c r="BN3048" s="72">
        <v>643.66999999999996</v>
      </c>
      <c r="BO3048" s="95">
        <v>43102727</v>
      </c>
      <c r="BP3048" s="95">
        <v>35650322</v>
      </c>
      <c r="BQ3048" s="95">
        <v>10666</v>
      </c>
      <c r="BR3048" s="95">
        <v>9680</v>
      </c>
      <c r="BS3048" s="72">
        <v>341.65</v>
      </c>
      <c r="BT3048" s="72">
        <v>330.6</v>
      </c>
      <c r="BU3048" s="72">
        <v>672.25</v>
      </c>
      <c r="BV3048" s="95">
        <v>44880355.210000001</v>
      </c>
      <c r="BW3048" s="95">
        <v>39184210.200000003</v>
      </c>
      <c r="BX3048" s="95">
        <v>10947</v>
      </c>
      <c r="BY3048" s="95">
        <v>9877</v>
      </c>
      <c r="BZ3048" s="95">
        <v>10499</v>
      </c>
      <c r="CA3048" s="95">
        <v>10308</v>
      </c>
      <c r="CB3048" s="95">
        <v>10227</v>
      </c>
      <c r="CC3048" s="95">
        <v>10198</v>
      </c>
      <c r="CD3048" s="95">
        <v>10424</v>
      </c>
      <c r="CE3048" s="72">
        <v>650.75523149000003</v>
      </c>
      <c r="CF3048" s="72">
        <v>676.59346364999999</v>
      </c>
      <c r="CG3048" s="72">
        <v>712.40329333</v>
      </c>
      <c r="CH3048" s="72">
        <v>716.50152150999998</v>
      </c>
      <c r="CI3048" s="72">
        <v>731.52548966999996</v>
      </c>
      <c r="CJ3048" s="96">
        <v>0.85370039779999995</v>
      </c>
      <c r="CK3048" s="96">
        <v>0.85526986449999998</v>
      </c>
      <c r="CL3048" s="96">
        <v>0.86995667450000003</v>
      </c>
      <c r="CM3048" s="96">
        <v>0.89835119770000005</v>
      </c>
      <c r="CN3048" s="96">
        <v>0.91897002839999997</v>
      </c>
      <c r="CO3048" s="96">
        <v>0.99672544510000005</v>
      </c>
      <c r="CP3048" s="96">
        <v>0.88213824269999996</v>
      </c>
      <c r="CQ3048" s="96">
        <v>0.99584056389999998</v>
      </c>
      <c r="CR3048" s="96">
        <v>0.88582263939999994</v>
      </c>
      <c r="CS3048" s="95">
        <v>10183</v>
      </c>
      <c r="CT3048" s="95">
        <v>10129</v>
      </c>
      <c r="CU3048" s="95">
        <v>10140</v>
      </c>
      <c r="CV3048" s="95">
        <v>10111</v>
      </c>
      <c r="CW3048" s="95">
        <v>10312</v>
      </c>
      <c r="CX3048" s="96">
        <v>0.99274595399999999</v>
      </c>
      <c r="CY3048" s="96">
        <v>0.99177890400000002</v>
      </c>
      <c r="CZ3048" s="96">
        <v>1.0076484610000001</v>
      </c>
      <c r="DA3048" s="96">
        <v>0.988090142</v>
      </c>
      <c r="DB3048" s="96">
        <v>1.003240073</v>
      </c>
      <c r="DC3048">
        <v>2013</v>
      </c>
      <c r="DD3048" s="6">
        <v>9846</v>
      </c>
      <c r="DE3048" s="96">
        <v>4.7500805E-3</v>
      </c>
      <c r="DF3048" s="72">
        <v>677.07</v>
      </c>
      <c r="DG3048" s="96">
        <v>1</v>
      </c>
      <c r="DH3048" s="72">
        <v>677.07</v>
      </c>
      <c r="DI3048" s="72">
        <v>677.07</v>
      </c>
      <c r="DJ3048" s="96">
        <v>1</v>
      </c>
      <c r="DK3048" s="72">
        <v>677.07</v>
      </c>
      <c r="DL3048" s="96">
        <v>1</v>
      </c>
      <c r="DM3048" s="72">
        <v>677.07</v>
      </c>
      <c r="DN3048" s="96">
        <v>1</v>
      </c>
      <c r="DO3048" s="96">
        <v>1.5056E-2</v>
      </c>
      <c r="DP3048" s="72">
        <v>10.19</v>
      </c>
      <c r="DQ3048" s="72">
        <v>666.88</v>
      </c>
      <c r="DR3048" t="s">
        <v>1870</v>
      </c>
      <c r="DT3048" t="s">
        <v>65</v>
      </c>
    </row>
    <row r="3049" spans="1:124" x14ac:dyDescent="0.3">
      <c r="A3049" t="s">
        <v>235</v>
      </c>
      <c r="B3049">
        <v>50080</v>
      </c>
      <c r="C3049" s="95">
        <v>6359</v>
      </c>
      <c r="D3049" s="95">
        <v>20150402</v>
      </c>
      <c r="E3049" s="95">
        <v>6131</v>
      </c>
      <c r="F3049" s="95">
        <v>20517833</v>
      </c>
      <c r="G3049" s="95">
        <v>885</v>
      </c>
      <c r="H3049" s="95">
        <v>2491677</v>
      </c>
      <c r="I3049" s="95">
        <v>788</v>
      </c>
      <c r="J3049" s="95">
        <v>2817652</v>
      </c>
      <c r="K3049" s="95">
        <v>5952</v>
      </c>
      <c r="L3049" s="95">
        <v>19849162</v>
      </c>
      <c r="M3049" s="95">
        <v>5681</v>
      </c>
      <c r="N3049" s="95">
        <v>21321251</v>
      </c>
      <c r="O3049" s="95">
        <v>901</v>
      </c>
      <c r="P3049" s="95">
        <v>1973678</v>
      </c>
      <c r="Q3049" s="95">
        <v>795</v>
      </c>
      <c r="R3049" s="95">
        <v>2657422</v>
      </c>
      <c r="S3049" s="95">
        <v>5901</v>
      </c>
      <c r="T3049" s="95">
        <v>18978313</v>
      </c>
      <c r="U3049" s="95">
        <v>5568</v>
      </c>
      <c r="V3049" s="95">
        <v>22113552</v>
      </c>
      <c r="W3049" s="95">
        <v>944</v>
      </c>
      <c r="X3049" s="95">
        <v>2000748</v>
      </c>
      <c r="Y3049" s="95">
        <v>833</v>
      </c>
      <c r="Z3049" s="95">
        <v>3059771</v>
      </c>
      <c r="AA3049" s="95">
        <v>5893</v>
      </c>
      <c r="AB3049" s="95">
        <v>18241455</v>
      </c>
      <c r="AC3049" s="95">
        <v>5504</v>
      </c>
      <c r="AD3049" s="95">
        <v>23191627</v>
      </c>
      <c r="AE3049" s="95">
        <v>966</v>
      </c>
      <c r="AF3049" s="95">
        <v>2130048</v>
      </c>
      <c r="AG3049" s="95">
        <v>845</v>
      </c>
      <c r="AH3049" s="95">
        <v>3346850</v>
      </c>
      <c r="AI3049" s="95">
        <v>6403</v>
      </c>
      <c r="AJ3049" s="95">
        <v>21036987</v>
      </c>
      <c r="AK3049" s="95">
        <v>5975</v>
      </c>
      <c r="AL3049" s="95">
        <v>24563109.149999999</v>
      </c>
      <c r="AM3049" s="95">
        <v>1038</v>
      </c>
      <c r="AN3049" s="95">
        <v>2398915</v>
      </c>
      <c r="AO3049" s="95">
        <v>918</v>
      </c>
      <c r="AP3049" s="95">
        <v>3792770</v>
      </c>
      <c r="AQ3049" s="72">
        <v>260.47000000000003</v>
      </c>
      <c r="AR3049" s="72">
        <v>281.06</v>
      </c>
      <c r="AS3049" s="72">
        <v>541.53</v>
      </c>
      <c r="AT3049" s="95">
        <v>22642079</v>
      </c>
      <c r="AU3049" s="95">
        <v>23335485</v>
      </c>
      <c r="AV3049" s="95">
        <v>7244</v>
      </c>
      <c r="AW3049" s="95">
        <v>6919</v>
      </c>
      <c r="AX3049" s="72">
        <v>265.37</v>
      </c>
      <c r="AY3049" s="72">
        <v>308.56</v>
      </c>
      <c r="AZ3049" s="72">
        <v>573.92999999999995</v>
      </c>
      <c r="BA3049" s="95">
        <v>21822840</v>
      </c>
      <c r="BB3049" s="95">
        <v>23978673</v>
      </c>
      <c r="BC3049" s="95">
        <v>6853</v>
      </c>
      <c r="BD3049" s="95">
        <v>6476</v>
      </c>
      <c r="BE3049" s="72">
        <v>255.41</v>
      </c>
      <c r="BF3049" s="72">
        <v>327.73</v>
      </c>
      <c r="BG3049" s="72">
        <v>583.14</v>
      </c>
      <c r="BH3049" s="95">
        <v>20979061</v>
      </c>
      <c r="BI3049" s="95">
        <v>25173323</v>
      </c>
      <c r="BJ3049" s="95">
        <v>6845</v>
      </c>
      <c r="BK3049" s="95">
        <v>6401</v>
      </c>
      <c r="BL3049" s="72">
        <v>247.5</v>
      </c>
      <c r="BM3049" s="72">
        <v>348.33</v>
      </c>
      <c r="BN3049" s="72">
        <v>595.83000000000004</v>
      </c>
      <c r="BO3049" s="95">
        <v>20371503</v>
      </c>
      <c r="BP3049" s="95">
        <v>26538477</v>
      </c>
      <c r="BQ3049" s="95">
        <v>6859</v>
      </c>
      <c r="BR3049" s="95">
        <v>6349</v>
      </c>
      <c r="BS3049" s="72">
        <v>262.45999999999998</v>
      </c>
      <c r="BT3049" s="72">
        <v>342.81</v>
      </c>
      <c r="BU3049" s="72">
        <v>605.27</v>
      </c>
      <c r="BV3049" s="95">
        <v>23435902</v>
      </c>
      <c r="BW3049" s="95">
        <v>28355879.149999999</v>
      </c>
      <c r="BX3049" s="95">
        <v>7441</v>
      </c>
      <c r="BY3049" s="95">
        <v>6893</v>
      </c>
      <c r="BZ3049" s="95">
        <v>7089</v>
      </c>
      <c r="CA3049" s="95">
        <v>6671</v>
      </c>
      <c r="CB3049" s="95">
        <v>6631</v>
      </c>
      <c r="CC3049" s="95">
        <v>6617</v>
      </c>
      <c r="CD3049" s="95">
        <v>7173</v>
      </c>
      <c r="CE3049" s="72">
        <v>650.75523149000003</v>
      </c>
      <c r="CF3049" s="72">
        <v>676.59346364999999</v>
      </c>
      <c r="CG3049" s="72">
        <v>712.40329333</v>
      </c>
      <c r="CH3049" s="72">
        <v>716.50152150999998</v>
      </c>
      <c r="CI3049" s="72">
        <v>731.52548966999996</v>
      </c>
      <c r="CJ3049" s="96">
        <v>0.83215619910000005</v>
      </c>
      <c r="CK3049" s="96">
        <v>0.84826418049999996</v>
      </c>
      <c r="CL3049" s="96">
        <v>0.81855320639999996</v>
      </c>
      <c r="CM3049" s="96">
        <v>0.83158232340000005</v>
      </c>
      <c r="CN3049" s="96">
        <v>0.82740794210000002</v>
      </c>
      <c r="CO3049" s="96">
        <v>0.85198380760000003</v>
      </c>
      <c r="CP3049" s="96">
        <v>0.97606640280000001</v>
      </c>
      <c r="CQ3049" s="96">
        <v>0.99584056389999998</v>
      </c>
      <c r="CR3049" s="96">
        <v>0.98014310609999999</v>
      </c>
      <c r="CS3049" s="95">
        <v>4525</v>
      </c>
      <c r="CT3049" s="95">
        <v>4165</v>
      </c>
      <c r="CU3049" s="95">
        <v>4189</v>
      </c>
      <c r="CV3049" s="95">
        <v>3981</v>
      </c>
      <c r="CW3049" s="95">
        <v>4435</v>
      </c>
      <c r="CX3049" s="96">
        <v>0.89729539700000005</v>
      </c>
      <c r="CY3049" s="96">
        <v>0.87104995399999996</v>
      </c>
      <c r="CZ3049" s="96">
        <v>0.87186129999999995</v>
      </c>
      <c r="DA3049" s="96">
        <v>0.80473646099999996</v>
      </c>
      <c r="DB3049" s="96">
        <v>0.81148311500000003</v>
      </c>
      <c r="DC3049">
        <v>2013</v>
      </c>
      <c r="DD3049" s="6">
        <v>6607.6</v>
      </c>
      <c r="DE3049" s="96">
        <v>1.0939122999999999E-3</v>
      </c>
      <c r="DF3049" s="72">
        <v>751.92</v>
      </c>
      <c r="DG3049" s="96">
        <v>1</v>
      </c>
      <c r="DH3049" s="72">
        <v>751.92</v>
      </c>
      <c r="DI3049" s="72">
        <v>721.92863589000001</v>
      </c>
      <c r="DJ3049" s="96">
        <v>1</v>
      </c>
      <c r="DK3049" s="72">
        <v>751.92</v>
      </c>
      <c r="DL3049" s="96">
        <v>1</v>
      </c>
      <c r="DM3049" s="72">
        <v>751.92</v>
      </c>
      <c r="DN3049" s="96">
        <v>1</v>
      </c>
      <c r="DO3049" s="96">
        <v>4.6569999999999997E-3</v>
      </c>
      <c r="DP3049" s="72">
        <v>3.5</v>
      </c>
      <c r="DQ3049" s="72">
        <v>748.42</v>
      </c>
      <c r="DR3049" t="s">
        <v>235</v>
      </c>
      <c r="DT3049" t="s">
        <v>65</v>
      </c>
    </row>
    <row r="3050" spans="1:124" x14ac:dyDescent="0.3">
      <c r="A3050" t="s">
        <v>1871</v>
      </c>
      <c r="B3050">
        <v>50090</v>
      </c>
      <c r="C3050" s="95">
        <v>949</v>
      </c>
      <c r="D3050" s="95">
        <v>3204778</v>
      </c>
      <c r="E3050" s="95">
        <v>892</v>
      </c>
      <c r="F3050" s="95">
        <v>3076956</v>
      </c>
      <c r="G3050" s="95">
        <v>270</v>
      </c>
      <c r="H3050" s="95">
        <v>744156</v>
      </c>
      <c r="I3050" s="95">
        <v>232</v>
      </c>
      <c r="J3050" s="95">
        <v>774538</v>
      </c>
      <c r="K3050" s="95">
        <v>939</v>
      </c>
      <c r="L3050" s="95">
        <v>3593415</v>
      </c>
      <c r="M3050" s="95">
        <v>883</v>
      </c>
      <c r="N3050" s="95">
        <v>3023756</v>
      </c>
      <c r="O3050" s="95">
        <v>281</v>
      </c>
      <c r="P3050" s="95">
        <v>965530</v>
      </c>
      <c r="Q3050" s="95">
        <v>240</v>
      </c>
      <c r="R3050" s="95">
        <v>841064</v>
      </c>
      <c r="S3050" s="95">
        <v>959</v>
      </c>
      <c r="T3050" s="95">
        <v>4356994</v>
      </c>
      <c r="U3050" s="95">
        <v>896</v>
      </c>
      <c r="V3050" s="95">
        <v>3364230</v>
      </c>
      <c r="W3050" s="95">
        <v>283</v>
      </c>
      <c r="X3050" s="95">
        <v>836047</v>
      </c>
      <c r="Y3050" s="95">
        <v>249</v>
      </c>
      <c r="Z3050" s="95">
        <v>933141</v>
      </c>
      <c r="AA3050" s="95">
        <v>961</v>
      </c>
      <c r="AB3050" s="95">
        <v>2983262</v>
      </c>
      <c r="AC3050" s="95">
        <v>890</v>
      </c>
      <c r="AD3050" s="95">
        <v>3239625</v>
      </c>
      <c r="AE3050" s="95">
        <v>285</v>
      </c>
      <c r="AF3050" s="95">
        <v>993160</v>
      </c>
      <c r="AG3050" s="95">
        <v>252</v>
      </c>
      <c r="AH3050" s="95">
        <v>1031342</v>
      </c>
      <c r="AI3050" s="95">
        <v>965</v>
      </c>
      <c r="AJ3050" s="95">
        <v>3788747</v>
      </c>
      <c r="AK3050" s="95">
        <v>896</v>
      </c>
      <c r="AL3050" s="95">
        <v>3400886</v>
      </c>
      <c r="AM3050" s="95">
        <v>294</v>
      </c>
      <c r="AN3050" s="95">
        <v>912597</v>
      </c>
      <c r="AO3050" s="95">
        <v>264</v>
      </c>
      <c r="AP3050" s="95">
        <v>1025027</v>
      </c>
      <c r="AQ3050" s="72">
        <v>269.95999999999998</v>
      </c>
      <c r="AR3050" s="72">
        <v>285.55</v>
      </c>
      <c r="AS3050" s="72">
        <v>555.51</v>
      </c>
      <c r="AT3050" s="95">
        <v>3948934</v>
      </c>
      <c r="AU3050" s="95">
        <v>3851494</v>
      </c>
      <c r="AV3050" s="95">
        <v>1219</v>
      </c>
      <c r="AW3050" s="95">
        <v>1124</v>
      </c>
      <c r="AX3050" s="72">
        <v>311.39999999999998</v>
      </c>
      <c r="AY3050" s="72">
        <v>286.79000000000002</v>
      </c>
      <c r="AZ3050" s="72">
        <v>598.19000000000005</v>
      </c>
      <c r="BA3050" s="95">
        <v>4558945</v>
      </c>
      <c r="BB3050" s="95">
        <v>3864820</v>
      </c>
      <c r="BC3050" s="95">
        <v>1220</v>
      </c>
      <c r="BD3050" s="95">
        <v>1123</v>
      </c>
      <c r="BE3050" s="72">
        <v>348.43</v>
      </c>
      <c r="BF3050" s="72">
        <v>312.76</v>
      </c>
      <c r="BG3050" s="72">
        <v>661.19</v>
      </c>
      <c r="BH3050" s="95">
        <v>5193041</v>
      </c>
      <c r="BI3050" s="95">
        <v>4297371</v>
      </c>
      <c r="BJ3050" s="95">
        <v>1242</v>
      </c>
      <c r="BK3050" s="95">
        <v>1145</v>
      </c>
      <c r="BL3050" s="72">
        <v>265.95</v>
      </c>
      <c r="BM3050" s="72">
        <v>311.66000000000003</v>
      </c>
      <c r="BN3050" s="72">
        <v>577.61</v>
      </c>
      <c r="BO3050" s="95">
        <v>3976422</v>
      </c>
      <c r="BP3050" s="95">
        <v>4270967</v>
      </c>
      <c r="BQ3050" s="95">
        <v>1246</v>
      </c>
      <c r="BR3050" s="95">
        <v>1142</v>
      </c>
      <c r="BS3050" s="72">
        <v>311.18</v>
      </c>
      <c r="BT3050" s="72">
        <v>317.95</v>
      </c>
      <c r="BU3050" s="72">
        <v>629.13</v>
      </c>
      <c r="BV3050" s="95">
        <v>4701344</v>
      </c>
      <c r="BW3050" s="95">
        <v>4425913</v>
      </c>
      <c r="BX3050" s="95">
        <v>1259</v>
      </c>
      <c r="BY3050" s="95">
        <v>1160</v>
      </c>
      <c r="BZ3050" s="95">
        <v>1174</v>
      </c>
      <c r="CA3050" s="95">
        <v>1173</v>
      </c>
      <c r="CB3050" s="95">
        <v>1195</v>
      </c>
      <c r="CC3050" s="95">
        <v>1197</v>
      </c>
      <c r="CD3050" s="95">
        <v>1211</v>
      </c>
      <c r="CE3050" s="72">
        <v>650.75523149000003</v>
      </c>
      <c r="CF3050" s="72">
        <v>676.59346364999999</v>
      </c>
      <c r="CG3050" s="72">
        <v>712.40329333</v>
      </c>
      <c r="CH3050" s="72">
        <v>716.50152150999998</v>
      </c>
      <c r="CI3050" s="72">
        <v>731.52548966999996</v>
      </c>
      <c r="CJ3050" s="96">
        <v>0.85363893079999997</v>
      </c>
      <c r="CK3050" s="96">
        <v>0.88412027630000001</v>
      </c>
      <c r="CL3050" s="96">
        <v>0.9281119363</v>
      </c>
      <c r="CM3050" s="96">
        <v>0.8061532079</v>
      </c>
      <c r="CN3050" s="96">
        <v>0.86002471400000002</v>
      </c>
      <c r="CO3050" s="96">
        <v>0.80206690729999996</v>
      </c>
      <c r="CP3050" s="96">
        <v>1.0802213695</v>
      </c>
      <c r="CQ3050" s="96">
        <v>0.99584056389999998</v>
      </c>
      <c r="CR3050" s="96">
        <v>1.0847330932000001</v>
      </c>
      <c r="CS3050" s="95">
        <v>1164</v>
      </c>
      <c r="CT3050" s="95">
        <v>1180</v>
      </c>
      <c r="CU3050" s="95">
        <v>1222</v>
      </c>
      <c r="CV3050" s="95">
        <v>1232</v>
      </c>
      <c r="CW3050" s="95">
        <v>1262</v>
      </c>
      <c r="CX3050" s="96">
        <v>0.80963560199999995</v>
      </c>
      <c r="CY3050" s="96">
        <v>0.785161314</v>
      </c>
      <c r="CZ3050" s="96">
        <v>0.80802918199999996</v>
      </c>
      <c r="DA3050" s="96">
        <v>0.81199368199999999</v>
      </c>
      <c r="DB3050" s="96">
        <v>0.795428994</v>
      </c>
      <c r="DC3050">
        <v>2013</v>
      </c>
      <c r="DD3050" s="6">
        <v>1138.8</v>
      </c>
      <c r="DE3050" s="96">
        <v>2.3452715000000001E-3</v>
      </c>
      <c r="DF3050" s="72">
        <v>831.11</v>
      </c>
      <c r="DG3050" s="96">
        <v>1</v>
      </c>
      <c r="DH3050" s="72">
        <v>831.11</v>
      </c>
      <c r="DI3050" s="72">
        <v>715.59146622000003</v>
      </c>
      <c r="DJ3050" s="96">
        <v>1</v>
      </c>
      <c r="DK3050" s="72">
        <v>831.11</v>
      </c>
      <c r="DL3050" s="96">
        <v>1</v>
      </c>
      <c r="DM3050" s="72">
        <v>831.11</v>
      </c>
      <c r="DN3050" s="96">
        <v>1</v>
      </c>
      <c r="DO3050" s="96">
        <v>6.7499999999999999E-3</v>
      </c>
      <c r="DP3050" s="72">
        <v>5.61</v>
      </c>
      <c r="DQ3050" s="72">
        <v>825.5</v>
      </c>
      <c r="DR3050" t="s">
        <v>1871</v>
      </c>
      <c r="DT3050" t="s">
        <v>65</v>
      </c>
    </row>
    <row r="3051" spans="1:124" x14ac:dyDescent="0.3">
      <c r="A3051" t="s">
        <v>30</v>
      </c>
      <c r="B3051">
        <v>50100</v>
      </c>
      <c r="C3051" s="95">
        <v>4274</v>
      </c>
      <c r="D3051" s="95">
        <v>11657459</v>
      </c>
      <c r="E3051" s="95">
        <v>4072</v>
      </c>
      <c r="F3051" s="95">
        <v>12194006</v>
      </c>
      <c r="G3051" s="95">
        <v>841</v>
      </c>
      <c r="H3051" s="95">
        <v>1901791</v>
      </c>
      <c r="I3051" s="95">
        <v>731</v>
      </c>
      <c r="J3051" s="95">
        <v>2382854</v>
      </c>
      <c r="K3051" s="95">
        <v>4281</v>
      </c>
      <c r="L3051" s="95">
        <v>12628301</v>
      </c>
      <c r="M3051" s="95">
        <v>4015</v>
      </c>
      <c r="N3051" s="95">
        <v>12833076</v>
      </c>
      <c r="O3051" s="95">
        <v>906</v>
      </c>
      <c r="P3051" s="95">
        <v>1716161</v>
      </c>
      <c r="Q3051" s="95">
        <v>780</v>
      </c>
      <c r="R3051" s="95">
        <v>2470101</v>
      </c>
      <c r="S3051" s="95">
        <v>4278</v>
      </c>
      <c r="T3051" s="95">
        <v>14114007</v>
      </c>
      <c r="U3051" s="95">
        <v>3960</v>
      </c>
      <c r="V3051" s="95">
        <v>13388392</v>
      </c>
      <c r="W3051" s="95">
        <v>990</v>
      </c>
      <c r="X3051" s="95">
        <v>2351125</v>
      </c>
      <c r="Y3051" s="95">
        <v>860</v>
      </c>
      <c r="Z3051" s="95">
        <v>2845415</v>
      </c>
      <c r="AA3051" s="95">
        <v>4421</v>
      </c>
      <c r="AB3051" s="95">
        <v>15208319</v>
      </c>
      <c r="AC3051" s="95">
        <v>4047</v>
      </c>
      <c r="AD3051" s="95">
        <v>14286785</v>
      </c>
      <c r="AE3051" s="95">
        <v>997</v>
      </c>
      <c r="AF3051" s="95">
        <v>2372389</v>
      </c>
      <c r="AG3051" s="95">
        <v>877</v>
      </c>
      <c r="AH3051" s="95">
        <v>3070157</v>
      </c>
      <c r="AI3051" s="95">
        <v>4776</v>
      </c>
      <c r="AJ3051" s="95">
        <v>14753688.57</v>
      </c>
      <c r="AK3051" s="95">
        <v>4372</v>
      </c>
      <c r="AL3051" s="95">
        <v>16626716.529999999</v>
      </c>
      <c r="AM3051" s="95">
        <v>1060</v>
      </c>
      <c r="AN3051" s="95">
        <v>2648269</v>
      </c>
      <c r="AO3051" s="95">
        <v>943</v>
      </c>
      <c r="AP3051" s="95">
        <v>3498908</v>
      </c>
      <c r="AQ3051" s="72">
        <v>220.91</v>
      </c>
      <c r="AR3051" s="72">
        <v>252.91</v>
      </c>
      <c r="AS3051" s="72">
        <v>473.82</v>
      </c>
      <c r="AT3051" s="95">
        <v>13559250</v>
      </c>
      <c r="AU3051" s="95">
        <v>14576860</v>
      </c>
      <c r="AV3051" s="95">
        <v>5115</v>
      </c>
      <c r="AW3051" s="95">
        <v>4803</v>
      </c>
      <c r="AX3051" s="72">
        <v>230.46</v>
      </c>
      <c r="AY3051" s="72">
        <v>265.95999999999998</v>
      </c>
      <c r="AZ3051" s="72">
        <v>496.42</v>
      </c>
      <c r="BA3051" s="95">
        <v>14344462</v>
      </c>
      <c r="BB3051" s="95">
        <v>15303177</v>
      </c>
      <c r="BC3051" s="95">
        <v>5187</v>
      </c>
      <c r="BD3051" s="95">
        <v>4795</v>
      </c>
      <c r="BE3051" s="72">
        <v>260.45999999999998</v>
      </c>
      <c r="BF3051" s="72">
        <v>280.67</v>
      </c>
      <c r="BG3051" s="72">
        <v>541.13</v>
      </c>
      <c r="BH3051" s="95">
        <v>16465132</v>
      </c>
      <c r="BI3051" s="95">
        <v>16233807</v>
      </c>
      <c r="BJ3051" s="95">
        <v>5268</v>
      </c>
      <c r="BK3051" s="95">
        <v>4820</v>
      </c>
      <c r="BL3051" s="72">
        <v>270.41000000000003</v>
      </c>
      <c r="BM3051" s="72">
        <v>293.75</v>
      </c>
      <c r="BN3051" s="72">
        <v>564.16</v>
      </c>
      <c r="BO3051" s="95">
        <v>17580708</v>
      </c>
      <c r="BP3051" s="95">
        <v>17356942</v>
      </c>
      <c r="BQ3051" s="95">
        <v>5418</v>
      </c>
      <c r="BR3051" s="95">
        <v>4924</v>
      </c>
      <c r="BS3051" s="72">
        <v>248.49</v>
      </c>
      <c r="BT3051" s="72">
        <v>315.55</v>
      </c>
      <c r="BU3051" s="72">
        <v>564.04</v>
      </c>
      <c r="BV3051" s="95">
        <v>17401957.57</v>
      </c>
      <c r="BW3051" s="95">
        <v>20125624.530000001</v>
      </c>
      <c r="BX3051" s="95">
        <v>5836</v>
      </c>
      <c r="BY3051" s="95">
        <v>5315</v>
      </c>
      <c r="BZ3051" s="95">
        <v>4966</v>
      </c>
      <c r="CA3051" s="95">
        <v>4998</v>
      </c>
      <c r="CB3051" s="95">
        <v>5052</v>
      </c>
      <c r="CC3051" s="95">
        <v>5183</v>
      </c>
      <c r="CD3051" s="95">
        <v>5581</v>
      </c>
      <c r="CE3051" s="72">
        <v>650.75523149000003</v>
      </c>
      <c r="CF3051" s="72">
        <v>676.59346364999999</v>
      </c>
      <c r="CG3051" s="72">
        <v>712.40329333</v>
      </c>
      <c r="CH3051" s="72">
        <v>716.50152150999998</v>
      </c>
      <c r="CI3051" s="72">
        <v>731.52548966999996</v>
      </c>
      <c r="CJ3051" s="96">
        <v>0.72810786159999996</v>
      </c>
      <c r="CK3051" s="96">
        <v>0.73370498930000005</v>
      </c>
      <c r="CL3051" s="96">
        <v>0.75958379899999995</v>
      </c>
      <c r="CM3051" s="96">
        <v>0.78738144030000001</v>
      </c>
      <c r="CN3051" s="96">
        <v>0.77104626970000001</v>
      </c>
      <c r="CO3051" s="96">
        <v>0.93403075099999999</v>
      </c>
      <c r="CP3051" s="96">
        <v>0.80935758400000002</v>
      </c>
      <c r="CQ3051" s="96">
        <v>0.99584056389999998</v>
      </c>
      <c r="CR3051" s="96">
        <v>0.81273800019999998</v>
      </c>
      <c r="CS3051" s="95">
        <v>4712</v>
      </c>
      <c r="CT3051" s="95">
        <v>4759</v>
      </c>
      <c r="CU3051" s="95">
        <v>4821</v>
      </c>
      <c r="CV3051" s="95">
        <v>4988</v>
      </c>
      <c r="CW3051" s="95">
        <v>5435</v>
      </c>
      <c r="CX3051" s="96">
        <v>0.92992093899999995</v>
      </c>
      <c r="CY3051" s="96">
        <v>0.94918756599999998</v>
      </c>
      <c r="CZ3051" s="96">
        <v>0.94343773500000006</v>
      </c>
      <c r="DA3051" s="96">
        <v>0.93238718099999995</v>
      </c>
      <c r="DB3051" s="96">
        <v>0.91748635499999998</v>
      </c>
      <c r="DC3051">
        <v>2013</v>
      </c>
      <c r="DD3051" s="6">
        <v>4931.3999999999996</v>
      </c>
      <c r="DE3051" s="96">
        <v>1.6603106999999999E-3</v>
      </c>
      <c r="DF3051" s="72">
        <v>623.14</v>
      </c>
      <c r="DG3051" s="96">
        <v>1</v>
      </c>
      <c r="DH3051" s="72">
        <v>623.14</v>
      </c>
      <c r="DI3051" s="72">
        <v>665.67234398000005</v>
      </c>
      <c r="DJ3051" s="96">
        <v>1</v>
      </c>
      <c r="DK3051" s="72">
        <v>623.14</v>
      </c>
      <c r="DL3051" s="96">
        <v>1</v>
      </c>
      <c r="DM3051" s="72">
        <v>623.14</v>
      </c>
      <c r="DN3051" s="96">
        <v>1</v>
      </c>
      <c r="DO3051" s="96">
        <v>6.5620000000000001E-3</v>
      </c>
      <c r="DP3051" s="72">
        <v>4.09</v>
      </c>
      <c r="DQ3051" s="72">
        <v>619.04999999999995</v>
      </c>
      <c r="DR3051" t="s">
        <v>30</v>
      </c>
      <c r="DT3051" t="s">
        <v>65</v>
      </c>
    </row>
    <row r="3052" spans="1:124" x14ac:dyDescent="0.3">
      <c r="A3052" t="s">
        <v>240</v>
      </c>
      <c r="B3052">
        <v>50110</v>
      </c>
      <c r="C3052" s="95">
        <v>482</v>
      </c>
      <c r="D3052" s="95">
        <v>2658648</v>
      </c>
      <c r="E3052" s="95">
        <v>476</v>
      </c>
      <c r="F3052" s="95">
        <v>1739486</v>
      </c>
      <c r="G3052" s="95">
        <v>62</v>
      </c>
      <c r="H3052" s="95">
        <v>242381</v>
      </c>
      <c r="I3052" s="95">
        <v>52</v>
      </c>
      <c r="J3052" s="95">
        <v>161651</v>
      </c>
      <c r="K3052" s="95">
        <v>467</v>
      </c>
      <c r="L3052" s="95">
        <v>2867757</v>
      </c>
      <c r="M3052" s="95">
        <v>455</v>
      </c>
      <c r="N3052" s="95">
        <v>1999935</v>
      </c>
      <c r="O3052" s="95">
        <v>64</v>
      </c>
      <c r="P3052" s="95">
        <v>117269</v>
      </c>
      <c r="Q3052" s="95">
        <v>56</v>
      </c>
      <c r="R3052" s="95">
        <v>249552</v>
      </c>
      <c r="S3052" s="95">
        <v>446</v>
      </c>
      <c r="T3052" s="95">
        <v>2428005</v>
      </c>
      <c r="U3052" s="95">
        <v>435</v>
      </c>
      <c r="V3052" s="95">
        <v>1751621</v>
      </c>
      <c r="W3052" s="95">
        <v>62</v>
      </c>
      <c r="X3052" s="95">
        <v>105930</v>
      </c>
      <c r="Y3052" s="95">
        <v>52</v>
      </c>
      <c r="Z3052" s="95">
        <v>200330</v>
      </c>
      <c r="AA3052" s="95">
        <v>426</v>
      </c>
      <c r="AB3052" s="95">
        <v>2362532</v>
      </c>
      <c r="AC3052" s="95">
        <v>412</v>
      </c>
      <c r="AD3052" s="95">
        <v>1933560</v>
      </c>
      <c r="AE3052" s="95">
        <v>66</v>
      </c>
      <c r="AF3052" s="95">
        <v>67212</v>
      </c>
      <c r="AG3052" s="95">
        <v>56</v>
      </c>
      <c r="AH3052" s="95">
        <v>236113</v>
      </c>
      <c r="AI3052" s="95">
        <v>432</v>
      </c>
      <c r="AJ3052" s="95">
        <v>2463467</v>
      </c>
      <c r="AK3052" s="95">
        <v>417</v>
      </c>
      <c r="AL3052" s="95">
        <v>1896524.72</v>
      </c>
      <c r="AM3052" s="95">
        <v>66</v>
      </c>
      <c r="AN3052" s="95">
        <v>133145</v>
      </c>
      <c r="AO3052" s="95">
        <v>53</v>
      </c>
      <c r="AP3052" s="95">
        <v>307937</v>
      </c>
      <c r="AQ3052" s="72">
        <v>444.4</v>
      </c>
      <c r="AR3052" s="72">
        <v>300.05</v>
      </c>
      <c r="AS3052" s="72">
        <v>744.45</v>
      </c>
      <c r="AT3052" s="95">
        <v>2901029</v>
      </c>
      <c r="AU3052" s="95">
        <v>1901137</v>
      </c>
      <c r="AV3052" s="95">
        <v>544</v>
      </c>
      <c r="AW3052" s="95">
        <v>528</v>
      </c>
      <c r="AX3052" s="72">
        <v>468.46</v>
      </c>
      <c r="AY3052" s="72">
        <v>366.84</v>
      </c>
      <c r="AZ3052" s="72">
        <v>835.3</v>
      </c>
      <c r="BA3052" s="95">
        <v>2985026</v>
      </c>
      <c r="BB3052" s="95">
        <v>2249487</v>
      </c>
      <c r="BC3052" s="95">
        <v>531</v>
      </c>
      <c r="BD3052" s="95">
        <v>511</v>
      </c>
      <c r="BE3052" s="72">
        <v>415.67</v>
      </c>
      <c r="BF3052" s="72">
        <v>334.01</v>
      </c>
      <c r="BG3052" s="72">
        <v>749.68</v>
      </c>
      <c r="BH3052" s="95">
        <v>2533935</v>
      </c>
      <c r="BI3052" s="95">
        <v>1951951</v>
      </c>
      <c r="BJ3052" s="95">
        <v>508</v>
      </c>
      <c r="BK3052" s="95">
        <v>487</v>
      </c>
      <c r="BL3052" s="72">
        <v>411.54</v>
      </c>
      <c r="BM3052" s="72">
        <v>386.34</v>
      </c>
      <c r="BN3052" s="72">
        <v>797.88</v>
      </c>
      <c r="BO3052" s="95">
        <v>2429744</v>
      </c>
      <c r="BP3052" s="95">
        <v>2169673</v>
      </c>
      <c r="BQ3052" s="95">
        <v>492</v>
      </c>
      <c r="BR3052" s="95">
        <v>468</v>
      </c>
      <c r="BS3052" s="72">
        <v>434.51</v>
      </c>
      <c r="BT3052" s="72">
        <v>390.86</v>
      </c>
      <c r="BU3052" s="72">
        <v>825.37</v>
      </c>
      <c r="BV3052" s="95">
        <v>2596612</v>
      </c>
      <c r="BW3052" s="95">
        <v>2204461.7200000002</v>
      </c>
      <c r="BX3052" s="95">
        <v>498</v>
      </c>
      <c r="BY3052" s="95">
        <v>470</v>
      </c>
      <c r="BZ3052" s="95">
        <v>536</v>
      </c>
      <c r="CA3052" s="95">
        <v>521</v>
      </c>
      <c r="CB3052" s="95">
        <v>498</v>
      </c>
      <c r="CC3052" s="95">
        <v>481</v>
      </c>
      <c r="CD3052" s="95">
        <v>484</v>
      </c>
      <c r="CE3052" s="72">
        <v>650.75523149000003</v>
      </c>
      <c r="CF3052" s="72">
        <v>676.59346364999999</v>
      </c>
      <c r="CG3052" s="72">
        <v>712.40329333</v>
      </c>
      <c r="CH3052" s="72">
        <v>716.50152150999998</v>
      </c>
      <c r="CI3052" s="72">
        <v>731.52548966999996</v>
      </c>
      <c r="CJ3052" s="96">
        <v>1.1439785098999999</v>
      </c>
      <c r="CK3052" s="96">
        <v>1.2345670552000001</v>
      </c>
      <c r="CL3052" s="96">
        <v>1.0523252867999999</v>
      </c>
      <c r="CM3052" s="96">
        <v>1.1135775375999999</v>
      </c>
      <c r="CN3052" s="96">
        <v>1.1282860428999999</v>
      </c>
      <c r="CO3052" s="96">
        <v>0.94846044959999998</v>
      </c>
      <c r="CP3052" s="96">
        <v>1.1961984149</v>
      </c>
      <c r="CQ3052" s="96">
        <v>0.99584056389999998</v>
      </c>
      <c r="CR3052" s="96">
        <v>1.201194536</v>
      </c>
      <c r="CS3052" s="95">
        <v>470</v>
      </c>
      <c r="CT3052" s="95">
        <v>460</v>
      </c>
      <c r="CU3052" s="95">
        <v>448</v>
      </c>
      <c r="CV3052" s="95">
        <v>426</v>
      </c>
      <c r="CW3052" s="95">
        <v>436</v>
      </c>
      <c r="CX3052" s="96">
        <v>0.92869849199999999</v>
      </c>
      <c r="CY3052" s="96">
        <v>0.92740583300000001</v>
      </c>
      <c r="CZ3052" s="96">
        <v>1.036489596</v>
      </c>
      <c r="DA3052" s="96">
        <v>0.96462879000000001</v>
      </c>
      <c r="DB3052" s="96">
        <v>0.88572759000000001</v>
      </c>
      <c r="DC3052">
        <v>2013</v>
      </c>
      <c r="DD3052" s="6">
        <v>492.8</v>
      </c>
      <c r="DE3052" s="96">
        <v>1.0462708E-3</v>
      </c>
      <c r="DF3052" s="72">
        <v>921.54</v>
      </c>
      <c r="DG3052" s="96">
        <v>1</v>
      </c>
      <c r="DH3052" s="72">
        <v>921.54</v>
      </c>
      <c r="DI3052" s="72">
        <v>715.59146622000003</v>
      </c>
      <c r="DJ3052" s="96">
        <v>0.70199715100000004</v>
      </c>
      <c r="DK3052" s="72">
        <v>860.16675018000001</v>
      </c>
      <c r="DL3052" s="96">
        <v>1.0157290970999999</v>
      </c>
      <c r="DM3052" s="72">
        <v>873.69639648999998</v>
      </c>
      <c r="DN3052" s="96">
        <v>1</v>
      </c>
      <c r="DO3052" s="96">
        <v>3.2490000000000002E-3</v>
      </c>
      <c r="DP3052" s="72">
        <v>2.84</v>
      </c>
      <c r="DQ3052" s="72">
        <v>870.86</v>
      </c>
      <c r="DR3052" t="s">
        <v>240</v>
      </c>
      <c r="DT3052" t="s">
        <v>65</v>
      </c>
    </row>
    <row r="3053" spans="1:124" x14ac:dyDescent="0.3">
      <c r="A3053" t="s">
        <v>124</v>
      </c>
      <c r="B3053">
        <v>50120</v>
      </c>
      <c r="C3053" s="95">
        <v>8811</v>
      </c>
      <c r="D3053" s="95">
        <v>27245256</v>
      </c>
      <c r="E3053" s="95">
        <v>8498</v>
      </c>
      <c r="F3053" s="95">
        <v>27293809</v>
      </c>
      <c r="G3053" s="95">
        <v>1718</v>
      </c>
      <c r="H3053" s="95">
        <v>4021716</v>
      </c>
      <c r="I3053" s="95">
        <v>1547</v>
      </c>
      <c r="J3053" s="95">
        <v>5406542</v>
      </c>
      <c r="K3053" s="95">
        <v>8530</v>
      </c>
      <c r="L3053" s="95">
        <v>30284524</v>
      </c>
      <c r="M3053" s="95">
        <v>8150</v>
      </c>
      <c r="N3053" s="95">
        <v>27810449</v>
      </c>
      <c r="O3053" s="95">
        <v>1742</v>
      </c>
      <c r="P3053" s="95">
        <v>4678000</v>
      </c>
      <c r="Q3053" s="95">
        <v>1577</v>
      </c>
      <c r="R3053" s="95">
        <v>5612526</v>
      </c>
      <c r="S3053" s="95">
        <v>8505</v>
      </c>
      <c r="T3053" s="95">
        <v>31779847</v>
      </c>
      <c r="U3053" s="95">
        <v>8050</v>
      </c>
      <c r="V3053" s="95">
        <v>29239131</v>
      </c>
      <c r="W3053" s="95">
        <v>1819</v>
      </c>
      <c r="X3053" s="95">
        <v>5653225</v>
      </c>
      <c r="Y3053" s="95">
        <v>1639</v>
      </c>
      <c r="Z3053" s="95">
        <v>6438227</v>
      </c>
      <c r="AA3053" s="95">
        <v>8527</v>
      </c>
      <c r="AB3053" s="95">
        <v>30818653</v>
      </c>
      <c r="AC3053" s="95">
        <v>7998</v>
      </c>
      <c r="AD3053" s="95">
        <v>30324979</v>
      </c>
      <c r="AE3053" s="95">
        <v>1748</v>
      </c>
      <c r="AF3053" s="95">
        <v>4589961</v>
      </c>
      <c r="AG3053" s="95">
        <v>1574</v>
      </c>
      <c r="AH3053" s="95">
        <v>6259899</v>
      </c>
      <c r="AI3053" s="95">
        <v>9039</v>
      </c>
      <c r="AJ3053" s="95">
        <v>33751162.68</v>
      </c>
      <c r="AK3053" s="95">
        <v>8447</v>
      </c>
      <c r="AL3053" s="95">
        <v>32700190.399999999</v>
      </c>
      <c r="AM3053" s="95">
        <v>1814</v>
      </c>
      <c r="AN3053" s="95">
        <v>5550987</v>
      </c>
      <c r="AO3053" s="95">
        <v>1635</v>
      </c>
      <c r="AP3053" s="95">
        <v>6576242</v>
      </c>
      <c r="AQ3053" s="72">
        <v>247.47</v>
      </c>
      <c r="AR3053" s="72">
        <v>271.27999999999997</v>
      </c>
      <c r="AS3053" s="72">
        <v>518.75</v>
      </c>
      <c r="AT3053" s="95">
        <v>31266972</v>
      </c>
      <c r="AU3053" s="95">
        <v>32700351</v>
      </c>
      <c r="AV3053" s="95">
        <v>10529</v>
      </c>
      <c r="AW3053" s="95">
        <v>10045</v>
      </c>
      <c r="AX3053" s="72">
        <v>283.64</v>
      </c>
      <c r="AY3053" s="72">
        <v>286.33999999999997</v>
      </c>
      <c r="AZ3053" s="72">
        <v>569.98</v>
      </c>
      <c r="BA3053" s="95">
        <v>34962524</v>
      </c>
      <c r="BB3053" s="95">
        <v>33422975</v>
      </c>
      <c r="BC3053" s="95">
        <v>10272</v>
      </c>
      <c r="BD3053" s="95">
        <v>9727</v>
      </c>
      <c r="BE3053" s="72">
        <v>302.14999999999998</v>
      </c>
      <c r="BF3053" s="72">
        <v>306.85000000000002</v>
      </c>
      <c r="BG3053" s="72">
        <v>609</v>
      </c>
      <c r="BH3053" s="95">
        <v>37433072</v>
      </c>
      <c r="BI3053" s="95">
        <v>35677358</v>
      </c>
      <c r="BJ3053" s="95">
        <v>10324</v>
      </c>
      <c r="BK3053" s="95">
        <v>9689</v>
      </c>
      <c r="BL3053" s="72">
        <v>287.17</v>
      </c>
      <c r="BM3053" s="72">
        <v>318.51</v>
      </c>
      <c r="BN3053" s="72">
        <v>605.67999999999995</v>
      </c>
      <c r="BO3053" s="95">
        <v>35408614</v>
      </c>
      <c r="BP3053" s="95">
        <v>36584878</v>
      </c>
      <c r="BQ3053" s="95">
        <v>10275</v>
      </c>
      <c r="BR3053" s="95">
        <v>9572</v>
      </c>
      <c r="BS3053" s="72">
        <v>301.77999999999997</v>
      </c>
      <c r="BT3053" s="72">
        <v>324.64</v>
      </c>
      <c r="BU3053" s="72">
        <v>626.41999999999996</v>
      </c>
      <c r="BV3053" s="95">
        <v>39302149.68</v>
      </c>
      <c r="BW3053" s="95">
        <v>39276432.399999999</v>
      </c>
      <c r="BX3053" s="95">
        <v>10853</v>
      </c>
      <c r="BY3053" s="95">
        <v>10082</v>
      </c>
      <c r="BZ3053" s="95">
        <v>10298</v>
      </c>
      <c r="CA3053" s="95">
        <v>10009</v>
      </c>
      <c r="CB3053" s="95">
        <v>10018</v>
      </c>
      <c r="CC3053" s="95">
        <v>9941</v>
      </c>
      <c r="CD3053" s="95">
        <v>10476</v>
      </c>
      <c r="CE3053" s="72">
        <v>650.75523149000003</v>
      </c>
      <c r="CF3053" s="72">
        <v>676.59346364999999</v>
      </c>
      <c r="CG3053" s="72">
        <v>712.40329333</v>
      </c>
      <c r="CH3053" s="72">
        <v>716.50152150999998</v>
      </c>
      <c r="CI3053" s="72">
        <v>731.52548966999996</v>
      </c>
      <c r="CJ3053" s="96">
        <v>0.79715071800000004</v>
      </c>
      <c r="CK3053" s="96">
        <v>0.84242611050000005</v>
      </c>
      <c r="CL3053" s="96">
        <v>0.8548528701</v>
      </c>
      <c r="CM3053" s="96">
        <v>0.84532967729999997</v>
      </c>
      <c r="CN3053" s="96">
        <v>0.85632012670000002</v>
      </c>
      <c r="CO3053" s="96">
        <v>0.85998617219999995</v>
      </c>
      <c r="CP3053" s="96">
        <v>0.97584813299999995</v>
      </c>
      <c r="CQ3053" s="96">
        <v>0.99584056389999998</v>
      </c>
      <c r="CR3053" s="96">
        <v>0.9799239246</v>
      </c>
      <c r="CS3053" s="95">
        <v>9566</v>
      </c>
      <c r="CT3053" s="95">
        <v>9257</v>
      </c>
      <c r="CU3053" s="95">
        <v>9343</v>
      </c>
      <c r="CV3053" s="95">
        <v>9166</v>
      </c>
      <c r="CW3053" s="95">
        <v>9879</v>
      </c>
      <c r="CX3053" s="96">
        <v>0.90242540199999999</v>
      </c>
      <c r="CY3053" s="96">
        <v>0.85722168200000004</v>
      </c>
      <c r="CZ3053" s="96">
        <v>0.86896458200000004</v>
      </c>
      <c r="DA3053" s="96">
        <v>0.83634114400000004</v>
      </c>
      <c r="DB3053" s="96">
        <v>0.83492920900000001</v>
      </c>
      <c r="DC3053">
        <v>2013</v>
      </c>
      <c r="DD3053" s="6">
        <v>9823</v>
      </c>
      <c r="DE3053" s="96">
        <v>1.7599180000000001E-3</v>
      </c>
      <c r="DF3053" s="72">
        <v>751.25</v>
      </c>
      <c r="DG3053" s="96">
        <v>1</v>
      </c>
      <c r="DH3053" s="72">
        <v>751.25</v>
      </c>
      <c r="DI3053" s="72">
        <v>715.59146622000003</v>
      </c>
      <c r="DJ3053" s="96">
        <v>1</v>
      </c>
      <c r="DK3053" s="72">
        <v>751.25</v>
      </c>
      <c r="DL3053" s="96">
        <v>1</v>
      </c>
      <c r="DM3053" s="72">
        <v>751.25</v>
      </c>
      <c r="DN3053" s="96">
        <v>1</v>
      </c>
      <c r="DO3053" s="96">
        <v>5.8630000000000002E-3</v>
      </c>
      <c r="DP3053" s="72">
        <v>4.4000000000000004</v>
      </c>
      <c r="DQ3053" s="72">
        <v>746.85</v>
      </c>
      <c r="DR3053" t="s">
        <v>124</v>
      </c>
      <c r="DT3053" t="s">
        <v>65</v>
      </c>
    </row>
    <row r="3054" spans="1:124" x14ac:dyDescent="0.3">
      <c r="A3054" t="s">
        <v>1872</v>
      </c>
      <c r="B3054">
        <v>50130</v>
      </c>
      <c r="C3054" s="95">
        <v>10386</v>
      </c>
      <c r="D3054" s="95">
        <v>40062718</v>
      </c>
      <c r="E3054" s="95">
        <v>9986</v>
      </c>
      <c r="F3054" s="95">
        <v>31344049</v>
      </c>
      <c r="G3054" s="95">
        <v>2541</v>
      </c>
      <c r="H3054" s="95">
        <v>6363737</v>
      </c>
      <c r="I3054" s="95">
        <v>2262</v>
      </c>
      <c r="J3054" s="95">
        <v>6780218</v>
      </c>
      <c r="K3054" s="95">
        <v>10393</v>
      </c>
      <c r="L3054" s="95">
        <v>43603014</v>
      </c>
      <c r="M3054" s="95">
        <v>9904</v>
      </c>
      <c r="N3054" s="95">
        <v>30763581</v>
      </c>
      <c r="O3054" s="95">
        <v>2560</v>
      </c>
      <c r="P3054" s="95">
        <v>8210321</v>
      </c>
      <c r="Q3054" s="95">
        <v>2271</v>
      </c>
      <c r="R3054" s="95">
        <v>7919967</v>
      </c>
      <c r="S3054" s="95">
        <v>10420</v>
      </c>
      <c r="T3054" s="95">
        <v>44753733</v>
      </c>
      <c r="U3054" s="95">
        <v>9853</v>
      </c>
      <c r="V3054" s="95">
        <v>32815430</v>
      </c>
      <c r="W3054" s="95">
        <v>2627</v>
      </c>
      <c r="X3054" s="95">
        <v>7833375</v>
      </c>
      <c r="Y3054" s="95">
        <v>2344</v>
      </c>
      <c r="Z3054" s="95">
        <v>8337369</v>
      </c>
      <c r="AA3054" s="95">
        <v>10538</v>
      </c>
      <c r="AB3054" s="95">
        <v>48998533</v>
      </c>
      <c r="AC3054" s="95">
        <v>9937</v>
      </c>
      <c r="AD3054" s="95">
        <v>36622707</v>
      </c>
      <c r="AE3054" s="95">
        <v>2667</v>
      </c>
      <c r="AF3054" s="95">
        <v>8909942</v>
      </c>
      <c r="AG3054" s="95">
        <v>2393</v>
      </c>
      <c r="AH3054" s="95">
        <v>8977651</v>
      </c>
      <c r="AI3054" s="95">
        <v>10792</v>
      </c>
      <c r="AJ3054" s="95">
        <v>48434088.649999999</v>
      </c>
      <c r="AK3054" s="95">
        <v>10161</v>
      </c>
      <c r="AL3054" s="95">
        <v>37992496.439999998</v>
      </c>
      <c r="AM3054" s="95">
        <v>2806</v>
      </c>
      <c r="AN3054" s="95">
        <v>9592965</v>
      </c>
      <c r="AO3054" s="95">
        <v>2521</v>
      </c>
      <c r="AP3054" s="95">
        <v>10001094</v>
      </c>
      <c r="AQ3054" s="72">
        <v>299.29000000000002</v>
      </c>
      <c r="AR3054" s="72">
        <v>259.39</v>
      </c>
      <c r="AS3054" s="72">
        <v>558.67999999999995</v>
      </c>
      <c r="AT3054" s="95">
        <v>46426455</v>
      </c>
      <c r="AU3054" s="95">
        <v>38124267</v>
      </c>
      <c r="AV3054" s="95">
        <v>12927</v>
      </c>
      <c r="AW3054" s="95">
        <v>12248</v>
      </c>
      <c r="AX3054" s="72">
        <v>333.34</v>
      </c>
      <c r="AY3054" s="72">
        <v>264.77</v>
      </c>
      <c r="AZ3054" s="72">
        <v>598.11</v>
      </c>
      <c r="BA3054" s="95">
        <v>51813335</v>
      </c>
      <c r="BB3054" s="95">
        <v>38683548</v>
      </c>
      <c r="BC3054" s="95">
        <v>12953</v>
      </c>
      <c r="BD3054" s="95">
        <v>12175</v>
      </c>
      <c r="BE3054" s="72">
        <v>335.88</v>
      </c>
      <c r="BF3054" s="72">
        <v>281.17</v>
      </c>
      <c r="BG3054" s="72">
        <v>617.04999999999995</v>
      </c>
      <c r="BH3054" s="95">
        <v>52587108</v>
      </c>
      <c r="BI3054" s="95">
        <v>41152799</v>
      </c>
      <c r="BJ3054" s="95">
        <v>13047</v>
      </c>
      <c r="BK3054" s="95">
        <v>12197</v>
      </c>
      <c r="BL3054" s="72">
        <v>365.45</v>
      </c>
      <c r="BM3054" s="72">
        <v>308.19</v>
      </c>
      <c r="BN3054" s="72">
        <v>673.64</v>
      </c>
      <c r="BO3054" s="95">
        <v>57908475</v>
      </c>
      <c r="BP3054" s="95">
        <v>45600358</v>
      </c>
      <c r="BQ3054" s="95">
        <v>13205</v>
      </c>
      <c r="BR3054" s="95">
        <v>12330</v>
      </c>
      <c r="BS3054" s="72">
        <v>355.61</v>
      </c>
      <c r="BT3054" s="72">
        <v>315.37</v>
      </c>
      <c r="BU3054" s="72">
        <v>670.98</v>
      </c>
      <c r="BV3054" s="95">
        <v>58027053.649999999</v>
      </c>
      <c r="BW3054" s="95">
        <v>47993590.439999998</v>
      </c>
      <c r="BX3054" s="95">
        <v>13598</v>
      </c>
      <c r="BY3054" s="95">
        <v>12682</v>
      </c>
      <c r="BZ3054" s="95">
        <v>12603</v>
      </c>
      <c r="CA3054" s="95">
        <v>12578</v>
      </c>
      <c r="CB3054" s="95">
        <v>12637</v>
      </c>
      <c r="CC3054" s="95">
        <v>12790</v>
      </c>
      <c r="CD3054" s="95">
        <v>13150</v>
      </c>
      <c r="CE3054" s="72">
        <v>650.75523149000003</v>
      </c>
      <c r="CF3054" s="72">
        <v>676.59346364999999</v>
      </c>
      <c r="CG3054" s="72">
        <v>712.40329333</v>
      </c>
      <c r="CH3054" s="72">
        <v>716.50152150999998</v>
      </c>
      <c r="CI3054" s="72">
        <v>731.52548966999996</v>
      </c>
      <c r="CJ3054" s="96">
        <v>0.85851019399999995</v>
      </c>
      <c r="CK3054" s="96">
        <v>0.88400203690000001</v>
      </c>
      <c r="CL3054" s="96">
        <v>0.86615264950000004</v>
      </c>
      <c r="CM3054" s="96">
        <v>0.94017944099999995</v>
      </c>
      <c r="CN3054" s="96">
        <v>0.9172339303</v>
      </c>
      <c r="CO3054" s="96">
        <v>0.95505690939999999</v>
      </c>
      <c r="CP3054" s="96">
        <v>0.93524861349999999</v>
      </c>
      <c r="CQ3054" s="96">
        <v>0.99584056389999998</v>
      </c>
      <c r="CR3054" s="96">
        <v>0.93915483450000004</v>
      </c>
      <c r="CS3054" s="95">
        <v>11932</v>
      </c>
      <c r="CT3054" s="95">
        <v>11949</v>
      </c>
      <c r="CU3054" s="95">
        <v>11972</v>
      </c>
      <c r="CV3054" s="95">
        <v>12068</v>
      </c>
      <c r="CW3054" s="95">
        <v>12484</v>
      </c>
      <c r="CX3054" s="96">
        <v>0.96996664899999996</v>
      </c>
      <c r="CY3054" s="96">
        <v>0.95785692200000006</v>
      </c>
      <c r="CZ3054" s="96">
        <v>0.94205904500000004</v>
      </c>
      <c r="DA3054" s="96">
        <v>0.94830594400000001</v>
      </c>
      <c r="DB3054" s="96">
        <v>0.957117204</v>
      </c>
      <c r="DC3054">
        <v>2013</v>
      </c>
      <c r="DD3054" s="6">
        <v>12326.4</v>
      </c>
      <c r="DE3054" s="96">
        <v>3.0291667E-3</v>
      </c>
      <c r="DF3054" s="72">
        <v>719.08</v>
      </c>
      <c r="DG3054" s="96">
        <v>1</v>
      </c>
      <c r="DH3054" s="72">
        <v>719.08</v>
      </c>
      <c r="DI3054" s="72">
        <v>715.59146622000003</v>
      </c>
      <c r="DJ3054" s="96">
        <v>1</v>
      </c>
      <c r="DK3054" s="72">
        <v>719.08</v>
      </c>
      <c r="DL3054" s="96">
        <v>1</v>
      </c>
      <c r="DM3054" s="72">
        <v>719.08</v>
      </c>
      <c r="DN3054" s="96">
        <v>1</v>
      </c>
      <c r="DO3054" s="96">
        <v>1.3247999999999999E-2</v>
      </c>
      <c r="DP3054" s="72">
        <v>9.5299999999999994</v>
      </c>
      <c r="DQ3054" s="72">
        <v>709.55</v>
      </c>
      <c r="DR3054" t="s">
        <v>1872</v>
      </c>
      <c r="DT3054" t="s">
        <v>65</v>
      </c>
    </row>
    <row r="3055" spans="1:124" x14ac:dyDescent="0.3">
      <c r="A3055" t="s">
        <v>1873</v>
      </c>
      <c r="B3055">
        <v>50140</v>
      </c>
      <c r="C3055" s="95">
        <v>9206</v>
      </c>
      <c r="D3055" s="95">
        <v>23388196</v>
      </c>
      <c r="E3055" s="95">
        <v>8791</v>
      </c>
      <c r="F3055" s="95">
        <v>26159743</v>
      </c>
      <c r="G3055" s="95">
        <v>1175</v>
      </c>
      <c r="H3055" s="95">
        <v>2594744</v>
      </c>
      <c r="I3055" s="95">
        <v>1006</v>
      </c>
      <c r="J3055" s="95">
        <v>3173387</v>
      </c>
      <c r="K3055" s="95">
        <v>9524</v>
      </c>
      <c r="L3055" s="95">
        <v>25511790</v>
      </c>
      <c r="M3055" s="95">
        <v>9051</v>
      </c>
      <c r="N3055" s="95">
        <v>30050354</v>
      </c>
      <c r="O3055" s="95">
        <v>1233</v>
      </c>
      <c r="P3055" s="95">
        <v>3017144</v>
      </c>
      <c r="Q3055" s="95">
        <v>1067</v>
      </c>
      <c r="R3055" s="95">
        <v>3509112</v>
      </c>
      <c r="S3055" s="95">
        <v>9814</v>
      </c>
      <c r="T3055" s="95">
        <v>27592504</v>
      </c>
      <c r="U3055" s="95">
        <v>9283</v>
      </c>
      <c r="V3055" s="95">
        <v>29942341</v>
      </c>
      <c r="W3055" s="95">
        <v>1243</v>
      </c>
      <c r="X3055" s="95">
        <v>2975003</v>
      </c>
      <c r="Y3055" s="95">
        <v>1064</v>
      </c>
      <c r="Z3055" s="95">
        <v>3759369</v>
      </c>
      <c r="AA3055" s="95">
        <v>9934</v>
      </c>
      <c r="AB3055" s="95">
        <v>27313871</v>
      </c>
      <c r="AC3055" s="95">
        <v>9313</v>
      </c>
      <c r="AD3055" s="95">
        <v>32938705</v>
      </c>
      <c r="AE3055" s="95">
        <v>1250</v>
      </c>
      <c r="AF3055" s="95">
        <v>3423586</v>
      </c>
      <c r="AG3055" s="95">
        <v>1065</v>
      </c>
      <c r="AH3055" s="95">
        <v>3824548</v>
      </c>
      <c r="AI3055" s="95">
        <v>10346</v>
      </c>
      <c r="AJ3055" s="95">
        <v>29912981</v>
      </c>
      <c r="AK3055" s="95">
        <v>9676</v>
      </c>
      <c r="AL3055" s="95">
        <v>35555392.109999999</v>
      </c>
      <c r="AM3055" s="95">
        <v>1314</v>
      </c>
      <c r="AN3055" s="95">
        <v>3172924</v>
      </c>
      <c r="AO3055" s="95">
        <v>1128</v>
      </c>
      <c r="AP3055" s="95">
        <v>4170097</v>
      </c>
      <c r="AQ3055" s="72">
        <v>208.58</v>
      </c>
      <c r="AR3055" s="72">
        <v>249.51</v>
      </c>
      <c r="AS3055" s="72">
        <v>458.09</v>
      </c>
      <c r="AT3055" s="95">
        <v>25982940</v>
      </c>
      <c r="AU3055" s="95">
        <v>29333130</v>
      </c>
      <c r="AV3055" s="95">
        <v>10381</v>
      </c>
      <c r="AW3055" s="95">
        <v>9797</v>
      </c>
      <c r="AX3055" s="72">
        <v>221.01</v>
      </c>
      <c r="AY3055" s="72">
        <v>276.39999999999998</v>
      </c>
      <c r="AZ3055" s="72">
        <v>497.41</v>
      </c>
      <c r="BA3055" s="95">
        <v>28528934</v>
      </c>
      <c r="BB3055" s="95">
        <v>33559466</v>
      </c>
      <c r="BC3055" s="95">
        <v>10757</v>
      </c>
      <c r="BD3055" s="95">
        <v>10118</v>
      </c>
      <c r="BE3055" s="72">
        <v>230.38</v>
      </c>
      <c r="BF3055" s="72">
        <v>271.43</v>
      </c>
      <c r="BG3055" s="72">
        <v>501.81</v>
      </c>
      <c r="BH3055" s="95">
        <v>30567507</v>
      </c>
      <c r="BI3055" s="95">
        <v>33701710</v>
      </c>
      <c r="BJ3055" s="95">
        <v>11057</v>
      </c>
      <c r="BK3055" s="95">
        <v>10347</v>
      </c>
      <c r="BL3055" s="72">
        <v>229.03</v>
      </c>
      <c r="BM3055" s="72">
        <v>295.2</v>
      </c>
      <c r="BN3055" s="72">
        <v>524.23</v>
      </c>
      <c r="BO3055" s="95">
        <v>30737457</v>
      </c>
      <c r="BP3055" s="95">
        <v>36763253</v>
      </c>
      <c r="BQ3055" s="95">
        <v>11184</v>
      </c>
      <c r="BR3055" s="95">
        <v>10378</v>
      </c>
      <c r="BS3055" s="72">
        <v>236.46</v>
      </c>
      <c r="BT3055" s="72">
        <v>306.41000000000003</v>
      </c>
      <c r="BU3055" s="72">
        <v>542.87</v>
      </c>
      <c r="BV3055" s="95">
        <v>33085905</v>
      </c>
      <c r="BW3055" s="95">
        <v>39725489.109999999</v>
      </c>
      <c r="BX3055" s="95">
        <v>11660</v>
      </c>
      <c r="BY3055" s="95">
        <v>10804</v>
      </c>
      <c r="BZ3055" s="95">
        <v>10103</v>
      </c>
      <c r="CA3055" s="95">
        <v>10449</v>
      </c>
      <c r="CB3055" s="95">
        <v>10715</v>
      </c>
      <c r="CC3055" s="95">
        <v>10801</v>
      </c>
      <c r="CD3055" s="95">
        <v>11241</v>
      </c>
      <c r="CE3055" s="72">
        <v>650.75523149000003</v>
      </c>
      <c r="CF3055" s="72">
        <v>676.59346364999999</v>
      </c>
      <c r="CG3055" s="72">
        <v>712.40329333</v>
      </c>
      <c r="CH3055" s="72">
        <v>716.50152150999998</v>
      </c>
      <c r="CI3055" s="72">
        <v>731.52548966999996</v>
      </c>
      <c r="CJ3055" s="96">
        <v>0.70393594680000005</v>
      </c>
      <c r="CK3055" s="96">
        <v>0.73516820179999998</v>
      </c>
      <c r="CL3055" s="96">
        <v>0.70439034280000001</v>
      </c>
      <c r="CM3055" s="96">
        <v>0.73165231929999996</v>
      </c>
      <c r="CN3055" s="96">
        <v>0.74210674499999996</v>
      </c>
      <c r="CO3055" s="96">
        <v>0.83165676079999995</v>
      </c>
      <c r="CP3055" s="96">
        <v>0.86989097569999996</v>
      </c>
      <c r="CQ3055" s="96">
        <v>0.99584056389999998</v>
      </c>
      <c r="CR3055" s="96">
        <v>0.87352421970000005</v>
      </c>
      <c r="CS3055" s="95">
        <v>10275</v>
      </c>
      <c r="CT3055" s="95">
        <v>10639</v>
      </c>
      <c r="CU3055" s="95">
        <v>10793</v>
      </c>
      <c r="CV3055" s="95">
        <v>10719</v>
      </c>
      <c r="CW3055" s="95">
        <v>11154</v>
      </c>
      <c r="CX3055" s="96">
        <v>0.84303167099999998</v>
      </c>
      <c r="CY3055" s="96">
        <v>0.82715270900000004</v>
      </c>
      <c r="CZ3055" s="96">
        <v>0.83210921999999998</v>
      </c>
      <c r="DA3055" s="96">
        <v>0.83623093000000004</v>
      </c>
      <c r="DB3055" s="96">
        <v>0.82064075700000005</v>
      </c>
      <c r="DC3055">
        <v>2013</v>
      </c>
      <c r="DD3055" s="6">
        <v>10288.799999999999</v>
      </c>
      <c r="DE3055" s="96">
        <v>3.0292268000000002E-3</v>
      </c>
      <c r="DF3055" s="72">
        <v>668.83</v>
      </c>
      <c r="DG3055" s="96">
        <v>1.0050014201999999</v>
      </c>
      <c r="DH3055" s="72">
        <v>672.17509984000003</v>
      </c>
      <c r="DI3055" s="72">
        <v>715.59146622000003</v>
      </c>
      <c r="DJ3055" s="96">
        <v>1</v>
      </c>
      <c r="DK3055" s="72">
        <v>672.17509984000003</v>
      </c>
      <c r="DL3055" s="96">
        <v>1</v>
      </c>
      <c r="DM3055" s="72">
        <v>672.17509984000003</v>
      </c>
      <c r="DN3055" s="96">
        <v>1</v>
      </c>
      <c r="DO3055" s="96">
        <v>1.1583E-2</v>
      </c>
      <c r="DP3055" s="72">
        <v>7.79</v>
      </c>
      <c r="DQ3055" s="72">
        <v>664.39</v>
      </c>
      <c r="DR3055" t="s">
        <v>1873</v>
      </c>
      <c r="DT3055" t="s">
        <v>65</v>
      </c>
    </row>
    <row r="3056" spans="1:124" x14ac:dyDescent="0.3">
      <c r="A3056" t="s">
        <v>37</v>
      </c>
      <c r="B3056">
        <v>50150</v>
      </c>
      <c r="C3056" s="95">
        <v>6247</v>
      </c>
      <c r="D3056" s="95">
        <v>18646990</v>
      </c>
      <c r="E3056" s="95">
        <v>6026</v>
      </c>
      <c r="F3056" s="95">
        <v>19010109</v>
      </c>
      <c r="G3056" s="95">
        <v>690</v>
      </c>
      <c r="H3056" s="95">
        <v>1853200</v>
      </c>
      <c r="I3056" s="95">
        <v>607</v>
      </c>
      <c r="J3056" s="95">
        <v>1886325</v>
      </c>
      <c r="K3056" s="95">
        <v>6448</v>
      </c>
      <c r="L3056" s="95">
        <v>22891621</v>
      </c>
      <c r="M3056" s="95">
        <v>6207</v>
      </c>
      <c r="N3056" s="95">
        <v>20465066</v>
      </c>
      <c r="O3056" s="95">
        <v>700</v>
      </c>
      <c r="P3056" s="95">
        <v>1245460</v>
      </c>
      <c r="Q3056" s="95">
        <v>607</v>
      </c>
      <c r="R3056" s="95">
        <v>1692971</v>
      </c>
      <c r="S3056" s="95">
        <v>6669</v>
      </c>
      <c r="T3056" s="95">
        <v>23393687</v>
      </c>
      <c r="U3056" s="95">
        <v>6375</v>
      </c>
      <c r="V3056" s="95">
        <v>22575859</v>
      </c>
      <c r="W3056" s="95">
        <v>719</v>
      </c>
      <c r="X3056" s="95">
        <v>1531835</v>
      </c>
      <c r="Y3056" s="95">
        <v>627</v>
      </c>
      <c r="Z3056" s="95">
        <v>2179599</v>
      </c>
      <c r="AA3056" s="95">
        <v>6826</v>
      </c>
      <c r="AB3056" s="95">
        <v>23179715</v>
      </c>
      <c r="AC3056" s="95">
        <v>6511</v>
      </c>
      <c r="AD3056" s="95">
        <v>25178909</v>
      </c>
      <c r="AE3056" s="95">
        <v>741</v>
      </c>
      <c r="AF3056" s="95">
        <v>2349756</v>
      </c>
      <c r="AG3056" s="95">
        <v>648</v>
      </c>
      <c r="AH3056" s="95">
        <v>2808399</v>
      </c>
      <c r="AI3056" s="95">
        <v>7035</v>
      </c>
      <c r="AJ3056" s="95">
        <v>21480791.850000001</v>
      </c>
      <c r="AK3056" s="95">
        <v>6684</v>
      </c>
      <c r="AL3056" s="95">
        <v>26454132.219999999</v>
      </c>
      <c r="AM3056" s="95">
        <v>754</v>
      </c>
      <c r="AN3056" s="95">
        <v>1970062</v>
      </c>
      <c r="AO3056" s="95">
        <v>671</v>
      </c>
      <c r="AP3056" s="95">
        <v>2669861</v>
      </c>
      <c r="AQ3056" s="72">
        <v>246.27</v>
      </c>
      <c r="AR3056" s="72">
        <v>262.52999999999997</v>
      </c>
      <c r="AS3056" s="72">
        <v>508.8</v>
      </c>
      <c r="AT3056" s="95">
        <v>20500190</v>
      </c>
      <c r="AU3056" s="95">
        <v>20896434</v>
      </c>
      <c r="AV3056" s="95">
        <v>6937</v>
      </c>
      <c r="AW3056" s="95">
        <v>6633</v>
      </c>
      <c r="AX3056" s="72">
        <v>281.39999999999998</v>
      </c>
      <c r="AY3056" s="72">
        <v>270.99</v>
      </c>
      <c r="AZ3056" s="72">
        <v>552.39</v>
      </c>
      <c r="BA3056" s="95">
        <v>24137081</v>
      </c>
      <c r="BB3056" s="95">
        <v>22158037</v>
      </c>
      <c r="BC3056" s="95">
        <v>7148</v>
      </c>
      <c r="BD3056" s="95">
        <v>6814</v>
      </c>
      <c r="BE3056" s="72">
        <v>281.14999999999998</v>
      </c>
      <c r="BF3056" s="72">
        <v>294.62</v>
      </c>
      <c r="BG3056" s="72">
        <v>575.77</v>
      </c>
      <c r="BH3056" s="95">
        <v>24925522</v>
      </c>
      <c r="BI3056" s="95">
        <v>24755458</v>
      </c>
      <c r="BJ3056" s="95">
        <v>7388</v>
      </c>
      <c r="BK3056" s="95">
        <v>7002</v>
      </c>
      <c r="BL3056" s="72">
        <v>281.14999999999998</v>
      </c>
      <c r="BM3056" s="72">
        <v>325.77999999999997</v>
      </c>
      <c r="BN3056" s="72">
        <v>606.92999999999995</v>
      </c>
      <c r="BO3056" s="95">
        <v>25529471</v>
      </c>
      <c r="BP3056" s="95">
        <v>27987308</v>
      </c>
      <c r="BQ3056" s="95">
        <v>7567</v>
      </c>
      <c r="BR3056" s="95">
        <v>7159</v>
      </c>
      <c r="BS3056" s="72">
        <v>250.9</v>
      </c>
      <c r="BT3056" s="72">
        <v>329.98</v>
      </c>
      <c r="BU3056" s="72">
        <v>580.88</v>
      </c>
      <c r="BV3056" s="95">
        <v>23450853.850000001</v>
      </c>
      <c r="BW3056" s="95">
        <v>29123993.219999999</v>
      </c>
      <c r="BX3056" s="95">
        <v>7789</v>
      </c>
      <c r="BY3056" s="95">
        <v>7355</v>
      </c>
      <c r="BZ3056" s="95">
        <v>6792</v>
      </c>
      <c r="CA3056" s="95">
        <v>6987</v>
      </c>
      <c r="CB3056" s="95">
        <v>7202</v>
      </c>
      <c r="CC3056" s="95">
        <v>7373</v>
      </c>
      <c r="CD3056" s="95">
        <v>7577</v>
      </c>
      <c r="CE3056" s="72">
        <v>650.75523149000003</v>
      </c>
      <c r="CF3056" s="72">
        <v>676.59346364999999</v>
      </c>
      <c r="CG3056" s="72">
        <v>712.40329333</v>
      </c>
      <c r="CH3056" s="72">
        <v>716.50152150999998</v>
      </c>
      <c r="CI3056" s="72">
        <v>731.52548966999996</v>
      </c>
      <c r="CJ3056" s="96">
        <v>0.78186079090000005</v>
      </c>
      <c r="CK3056" s="96">
        <v>0.81642822420000005</v>
      </c>
      <c r="CL3056" s="96">
        <v>0.80820794259999995</v>
      </c>
      <c r="CM3056" s="96">
        <v>0.84707426539999997</v>
      </c>
      <c r="CN3056" s="96">
        <v>0.7940666569</v>
      </c>
      <c r="CO3056" s="96">
        <v>0.81667410380000005</v>
      </c>
      <c r="CP3056" s="96">
        <v>0.99124922930000003</v>
      </c>
      <c r="CQ3056" s="96">
        <v>0.99584056389999998</v>
      </c>
      <c r="CR3056" s="96">
        <v>0.99538934609999996</v>
      </c>
      <c r="CS3056" s="95">
        <v>6718</v>
      </c>
      <c r="CT3056" s="95">
        <v>6967</v>
      </c>
      <c r="CU3056" s="95">
        <v>7183</v>
      </c>
      <c r="CV3056" s="95">
        <v>7351</v>
      </c>
      <c r="CW3056" s="95">
        <v>7578</v>
      </c>
      <c r="CX3056" s="96">
        <v>0.80200403200000003</v>
      </c>
      <c r="CY3056" s="96">
        <v>0.81293654999999998</v>
      </c>
      <c r="CZ3056" s="96">
        <v>0.82653694499999997</v>
      </c>
      <c r="DA3056" s="96">
        <v>0.81391999100000001</v>
      </c>
      <c r="DB3056" s="96">
        <v>0.82643839200000002</v>
      </c>
      <c r="DC3056">
        <v>2013</v>
      </c>
      <c r="DD3056" s="6">
        <v>6992.6</v>
      </c>
      <c r="DE3056" s="96">
        <v>3.5248725999999998E-3</v>
      </c>
      <c r="DF3056" s="72">
        <v>761.75</v>
      </c>
      <c r="DG3056" s="96">
        <v>1.0012042902</v>
      </c>
      <c r="DH3056" s="72">
        <v>762.66736808999997</v>
      </c>
      <c r="DI3056" s="72">
        <v>715.59146622000003</v>
      </c>
      <c r="DJ3056" s="96">
        <v>1</v>
      </c>
      <c r="DK3056" s="72">
        <v>762.66736808999997</v>
      </c>
      <c r="DL3056" s="96">
        <v>1</v>
      </c>
      <c r="DM3056" s="72">
        <v>762.66736808999997</v>
      </c>
      <c r="DN3056" s="96">
        <v>1</v>
      </c>
      <c r="DO3056" s="96">
        <v>1.3487000000000001E-2</v>
      </c>
      <c r="DP3056" s="72">
        <v>10.29</v>
      </c>
      <c r="DQ3056" s="72">
        <v>752.38</v>
      </c>
      <c r="DR3056" t="s">
        <v>37</v>
      </c>
      <c r="DT3056" t="s">
        <v>65</v>
      </c>
    </row>
    <row r="3057" spans="1:124" x14ac:dyDescent="0.3">
      <c r="A3057" t="s">
        <v>1678</v>
      </c>
      <c r="B3057">
        <v>50160</v>
      </c>
      <c r="C3057" s="95">
        <v>139991</v>
      </c>
      <c r="D3057" s="95">
        <v>486092912</v>
      </c>
      <c r="E3057" s="95">
        <v>129511</v>
      </c>
      <c r="F3057" s="95">
        <v>406956357</v>
      </c>
      <c r="G3057" s="95">
        <v>24800</v>
      </c>
      <c r="H3057" s="95">
        <v>81733935</v>
      </c>
      <c r="I3057" s="95">
        <v>21380</v>
      </c>
      <c r="J3057" s="95">
        <v>67029046</v>
      </c>
      <c r="K3057" s="95">
        <v>141934</v>
      </c>
      <c r="L3057" s="95">
        <v>503932669</v>
      </c>
      <c r="M3057" s="95">
        <v>129035</v>
      </c>
      <c r="N3057" s="95">
        <v>417267909</v>
      </c>
      <c r="O3057" s="95">
        <v>25276</v>
      </c>
      <c r="P3057" s="95">
        <v>83415889</v>
      </c>
      <c r="Q3057" s="95">
        <v>21699</v>
      </c>
      <c r="R3057" s="95">
        <v>70786488</v>
      </c>
      <c r="S3057" s="95">
        <v>143358</v>
      </c>
      <c r="T3057" s="95">
        <v>543789423</v>
      </c>
      <c r="U3057" s="95">
        <v>127742</v>
      </c>
      <c r="V3057" s="95">
        <v>427667650</v>
      </c>
      <c r="W3057" s="95">
        <v>25401</v>
      </c>
      <c r="X3057" s="95">
        <v>93666364</v>
      </c>
      <c r="Y3057" s="95">
        <v>21779</v>
      </c>
      <c r="Z3057" s="95">
        <v>73491909</v>
      </c>
      <c r="AA3057" s="95">
        <v>146000</v>
      </c>
      <c r="AB3057" s="95">
        <v>509792760</v>
      </c>
      <c r="AC3057" s="95">
        <v>128164</v>
      </c>
      <c r="AD3057" s="95">
        <v>457883105</v>
      </c>
      <c r="AE3057" s="95">
        <v>25595</v>
      </c>
      <c r="AF3057" s="95">
        <v>103385261</v>
      </c>
      <c r="AG3057" s="95">
        <v>21954</v>
      </c>
      <c r="AH3057" s="95">
        <v>80002565</v>
      </c>
      <c r="AI3057" s="95">
        <v>150237</v>
      </c>
      <c r="AJ3057" s="95">
        <v>519748988.31</v>
      </c>
      <c r="AK3057" s="95">
        <v>130816</v>
      </c>
      <c r="AL3057" s="95">
        <v>480454574.38999999</v>
      </c>
      <c r="AM3057" s="95">
        <v>25926</v>
      </c>
      <c r="AN3057" s="95">
        <v>103059580.84999999</v>
      </c>
      <c r="AO3057" s="95">
        <v>22320</v>
      </c>
      <c r="AP3057" s="95">
        <v>82912677.659999996</v>
      </c>
      <c r="AQ3057" s="72">
        <v>287.14</v>
      </c>
      <c r="AR3057" s="72">
        <v>261.77</v>
      </c>
      <c r="AS3057" s="72">
        <v>548.91</v>
      </c>
      <c r="AT3057" s="95">
        <v>567826847</v>
      </c>
      <c r="AU3057" s="95">
        <v>473985403</v>
      </c>
      <c r="AV3057" s="95">
        <v>164791</v>
      </c>
      <c r="AW3057" s="95">
        <v>150891</v>
      </c>
      <c r="AX3057" s="72">
        <v>292.72000000000003</v>
      </c>
      <c r="AY3057" s="72">
        <v>269.82</v>
      </c>
      <c r="AZ3057" s="72">
        <v>562.54</v>
      </c>
      <c r="BA3057" s="95">
        <v>587348558</v>
      </c>
      <c r="BB3057" s="95">
        <v>488054397</v>
      </c>
      <c r="BC3057" s="95">
        <v>167210</v>
      </c>
      <c r="BD3057" s="95">
        <v>150734</v>
      </c>
      <c r="BE3057" s="72">
        <v>314.77999999999997</v>
      </c>
      <c r="BF3057" s="72">
        <v>279.31</v>
      </c>
      <c r="BG3057" s="72">
        <v>594.09</v>
      </c>
      <c r="BH3057" s="95">
        <v>637455787</v>
      </c>
      <c r="BI3057" s="95">
        <v>501159559</v>
      </c>
      <c r="BJ3057" s="95">
        <v>168759</v>
      </c>
      <c r="BK3057" s="95">
        <v>149521</v>
      </c>
      <c r="BL3057" s="72">
        <v>297.77999999999997</v>
      </c>
      <c r="BM3057" s="72">
        <v>298.58999999999997</v>
      </c>
      <c r="BN3057" s="72">
        <v>596.37</v>
      </c>
      <c r="BO3057" s="95">
        <v>613178021</v>
      </c>
      <c r="BP3057" s="95">
        <v>537885670</v>
      </c>
      <c r="BQ3057" s="95">
        <v>171595</v>
      </c>
      <c r="BR3057" s="95">
        <v>150118</v>
      </c>
      <c r="BS3057" s="72">
        <v>294.62</v>
      </c>
      <c r="BT3057" s="72">
        <v>306.57</v>
      </c>
      <c r="BU3057" s="72">
        <v>601.19000000000005</v>
      </c>
      <c r="BV3057" s="95">
        <v>622808569.15999997</v>
      </c>
      <c r="BW3057" s="95">
        <v>563367252.04999995</v>
      </c>
      <c r="BX3057" s="95">
        <v>176163</v>
      </c>
      <c r="BY3057" s="95">
        <v>153136</v>
      </c>
      <c r="BZ3057" s="95">
        <v>158166</v>
      </c>
      <c r="CA3057" s="95">
        <v>159272</v>
      </c>
      <c r="CB3057" s="95">
        <v>159486</v>
      </c>
      <c r="CC3057" s="95">
        <v>161400</v>
      </c>
      <c r="CD3057" s="95">
        <v>164898</v>
      </c>
      <c r="CE3057" s="72">
        <v>650.75523149000003</v>
      </c>
      <c r="CF3057" s="72">
        <v>676.59346364999999</v>
      </c>
      <c r="CG3057" s="72">
        <v>712.40329333</v>
      </c>
      <c r="CH3057" s="72">
        <v>716.50152150999998</v>
      </c>
      <c r="CI3057" s="72">
        <v>731.52548966999996</v>
      </c>
      <c r="CJ3057" s="96">
        <v>0.84349686859999995</v>
      </c>
      <c r="CK3057" s="96">
        <v>0.83142984710000001</v>
      </c>
      <c r="CL3057" s="96">
        <v>0.83392371369999996</v>
      </c>
      <c r="CM3057" s="96">
        <v>0.83233598549999999</v>
      </c>
      <c r="CN3057" s="96">
        <v>0.8218305561</v>
      </c>
      <c r="CO3057" s="96">
        <v>0.92735500790000003</v>
      </c>
      <c r="CP3057" s="96">
        <v>0.89782595350000005</v>
      </c>
      <c r="CQ3057" s="96">
        <v>0.99584056389999998</v>
      </c>
      <c r="CR3057" s="96">
        <v>0.90157587250000004</v>
      </c>
      <c r="CS3057" s="95">
        <v>145595</v>
      </c>
      <c r="CT3057" s="95">
        <v>147096</v>
      </c>
      <c r="CU3057" s="95">
        <v>146117</v>
      </c>
      <c r="CV3057" s="95">
        <v>147031</v>
      </c>
      <c r="CW3057" s="95">
        <v>149269</v>
      </c>
      <c r="CX3057" s="96">
        <v>0.93591351</v>
      </c>
      <c r="CY3057" s="96">
        <v>0.92783577500000003</v>
      </c>
      <c r="CZ3057" s="96">
        <v>0.92693695700000001</v>
      </c>
      <c r="DA3057" s="96">
        <v>0.923560096</v>
      </c>
      <c r="DB3057" s="96">
        <v>0.92268062799999995</v>
      </c>
      <c r="DC3057">
        <v>2013</v>
      </c>
      <c r="DD3057" s="6">
        <v>150880</v>
      </c>
      <c r="DE3057" s="96">
        <v>7.2165249000000001E-3</v>
      </c>
      <c r="DF3057" s="72">
        <v>687.4</v>
      </c>
      <c r="DG3057" s="96">
        <v>1.0135819744000001</v>
      </c>
      <c r="DH3057" s="72">
        <v>696.73624923</v>
      </c>
      <c r="DI3057" s="72">
        <v>692.75242447999995</v>
      </c>
      <c r="DJ3057" s="96">
        <v>1</v>
      </c>
      <c r="DK3057" s="72">
        <v>696.73624923</v>
      </c>
      <c r="DL3057" s="96">
        <v>1</v>
      </c>
      <c r="DM3057" s="72">
        <v>696.73624923</v>
      </c>
      <c r="DN3057" s="96">
        <v>1</v>
      </c>
      <c r="DO3057" s="96">
        <v>2.1344999999999999E-2</v>
      </c>
      <c r="DP3057" s="72">
        <v>14.87</v>
      </c>
      <c r="DQ3057" s="72">
        <v>681.87</v>
      </c>
      <c r="DR3057" t="s">
        <v>1678</v>
      </c>
      <c r="DT3057" t="s">
        <v>65</v>
      </c>
    </row>
    <row r="3058" spans="1:124" x14ac:dyDescent="0.3">
      <c r="A3058" t="s">
        <v>1874</v>
      </c>
      <c r="B3058">
        <v>50170</v>
      </c>
      <c r="C3058" s="95">
        <v>23628</v>
      </c>
      <c r="D3058" s="95">
        <v>81776421</v>
      </c>
      <c r="E3058" s="95">
        <v>22124</v>
      </c>
      <c r="F3058" s="95">
        <v>67618738</v>
      </c>
      <c r="G3058" s="95">
        <v>4545</v>
      </c>
      <c r="H3058" s="95">
        <v>11015531</v>
      </c>
      <c r="I3058" s="95">
        <v>3904</v>
      </c>
      <c r="J3058" s="95">
        <v>10650901</v>
      </c>
      <c r="K3058" s="95">
        <v>24322</v>
      </c>
      <c r="L3058" s="95">
        <v>84748053</v>
      </c>
      <c r="M3058" s="95">
        <v>22525</v>
      </c>
      <c r="N3058" s="95">
        <v>71137998</v>
      </c>
      <c r="O3058" s="95">
        <v>4673</v>
      </c>
      <c r="P3058" s="95">
        <v>13122436</v>
      </c>
      <c r="Q3058" s="95">
        <v>3986</v>
      </c>
      <c r="R3058" s="95">
        <v>11953873</v>
      </c>
      <c r="S3058" s="95">
        <v>25015</v>
      </c>
      <c r="T3058" s="95">
        <v>91331665</v>
      </c>
      <c r="U3058" s="95">
        <v>22891</v>
      </c>
      <c r="V3058" s="95">
        <v>75639118</v>
      </c>
      <c r="W3058" s="95">
        <v>4893</v>
      </c>
      <c r="X3058" s="95">
        <v>13675179</v>
      </c>
      <c r="Y3058" s="95">
        <v>4189</v>
      </c>
      <c r="Z3058" s="95">
        <v>12940292</v>
      </c>
      <c r="AA3058" s="95">
        <v>25666</v>
      </c>
      <c r="AB3058" s="95">
        <v>90543969</v>
      </c>
      <c r="AC3058" s="95">
        <v>23247</v>
      </c>
      <c r="AD3058" s="95">
        <v>82663440</v>
      </c>
      <c r="AE3058" s="95">
        <v>4998</v>
      </c>
      <c r="AF3058" s="95">
        <v>16684781</v>
      </c>
      <c r="AG3058" s="95">
        <v>4299</v>
      </c>
      <c r="AH3058" s="95">
        <v>14457255</v>
      </c>
      <c r="AI3058" s="95">
        <v>26551</v>
      </c>
      <c r="AJ3058" s="95">
        <v>95137642.040000007</v>
      </c>
      <c r="AK3058" s="95">
        <v>23886</v>
      </c>
      <c r="AL3058" s="95">
        <v>87961125.060000002</v>
      </c>
      <c r="AM3058" s="95">
        <v>5186</v>
      </c>
      <c r="AN3058" s="95">
        <v>16166373</v>
      </c>
      <c r="AO3058" s="95">
        <v>4468</v>
      </c>
      <c r="AP3058" s="95">
        <v>15791914</v>
      </c>
      <c r="AQ3058" s="72">
        <v>274.47000000000003</v>
      </c>
      <c r="AR3058" s="72">
        <v>250.59</v>
      </c>
      <c r="AS3058" s="72">
        <v>525.05999999999995</v>
      </c>
      <c r="AT3058" s="95">
        <v>92791952</v>
      </c>
      <c r="AU3058" s="95">
        <v>78269639</v>
      </c>
      <c r="AV3058" s="95">
        <v>28173</v>
      </c>
      <c r="AW3058" s="95">
        <v>26028</v>
      </c>
      <c r="AX3058" s="72">
        <v>281.29000000000002</v>
      </c>
      <c r="AY3058" s="72">
        <v>261.19</v>
      </c>
      <c r="AZ3058" s="72">
        <v>542.48</v>
      </c>
      <c r="BA3058" s="95">
        <v>97870489</v>
      </c>
      <c r="BB3058" s="95">
        <v>83091871</v>
      </c>
      <c r="BC3058" s="95">
        <v>28995</v>
      </c>
      <c r="BD3058" s="95">
        <v>26511</v>
      </c>
      <c r="BE3058" s="72">
        <v>292.58</v>
      </c>
      <c r="BF3058" s="72">
        <v>272.58999999999997</v>
      </c>
      <c r="BG3058" s="72">
        <v>565.16999999999996</v>
      </c>
      <c r="BH3058" s="95">
        <v>105006844</v>
      </c>
      <c r="BI3058" s="95">
        <v>88579410</v>
      </c>
      <c r="BJ3058" s="95">
        <v>29908</v>
      </c>
      <c r="BK3058" s="95">
        <v>27080</v>
      </c>
      <c r="BL3058" s="72">
        <v>291.41000000000003</v>
      </c>
      <c r="BM3058" s="72">
        <v>293.81</v>
      </c>
      <c r="BN3058" s="72">
        <v>585.22</v>
      </c>
      <c r="BO3058" s="95">
        <v>107228750</v>
      </c>
      <c r="BP3058" s="95">
        <v>97120695</v>
      </c>
      <c r="BQ3058" s="95">
        <v>30664</v>
      </c>
      <c r="BR3058" s="95">
        <v>27546</v>
      </c>
      <c r="BS3058" s="72">
        <v>292.26</v>
      </c>
      <c r="BT3058" s="72">
        <v>304.93</v>
      </c>
      <c r="BU3058" s="72">
        <v>597.19000000000005</v>
      </c>
      <c r="BV3058" s="95">
        <v>111304015.04000001</v>
      </c>
      <c r="BW3058" s="95">
        <v>103753039.06</v>
      </c>
      <c r="BX3058" s="95">
        <v>31737</v>
      </c>
      <c r="BY3058" s="95">
        <v>28354</v>
      </c>
      <c r="BZ3058" s="95">
        <v>27151</v>
      </c>
      <c r="CA3058" s="95">
        <v>27798</v>
      </c>
      <c r="CB3058" s="95">
        <v>28545</v>
      </c>
      <c r="CC3058" s="95">
        <v>29184</v>
      </c>
      <c r="CD3058" s="95">
        <v>30082</v>
      </c>
      <c r="CE3058" s="72">
        <v>650.75523149000003</v>
      </c>
      <c r="CF3058" s="72">
        <v>676.59346364999999</v>
      </c>
      <c r="CG3058" s="72">
        <v>712.40329333</v>
      </c>
      <c r="CH3058" s="72">
        <v>716.50152150999998</v>
      </c>
      <c r="CI3058" s="72">
        <v>731.52548966999996</v>
      </c>
      <c r="CJ3058" s="96">
        <v>0.80684714400000002</v>
      </c>
      <c r="CK3058" s="96">
        <v>0.80178131939999997</v>
      </c>
      <c r="CL3058" s="96">
        <v>0.79332873010000005</v>
      </c>
      <c r="CM3058" s="96">
        <v>0.81677425999999997</v>
      </c>
      <c r="CN3058" s="96">
        <v>0.81636253069999998</v>
      </c>
      <c r="CO3058" s="96">
        <v>0.94257414510000004</v>
      </c>
      <c r="CP3058" s="96">
        <v>0.85618601039999997</v>
      </c>
      <c r="CQ3058" s="96">
        <v>0.99584056389999998</v>
      </c>
      <c r="CR3058" s="96">
        <v>0.85976201330000002</v>
      </c>
      <c r="CS3058" s="95">
        <v>25524</v>
      </c>
      <c r="CT3058" s="95">
        <v>26213</v>
      </c>
      <c r="CU3058" s="95">
        <v>26891</v>
      </c>
      <c r="CV3058" s="95">
        <v>27286</v>
      </c>
      <c r="CW3058" s="95">
        <v>28194</v>
      </c>
      <c r="CX3058" s="96">
        <v>0.96478250899999995</v>
      </c>
      <c r="CY3058" s="96">
        <v>0.960005145</v>
      </c>
      <c r="CZ3058" s="96">
        <v>0.94270243200000003</v>
      </c>
      <c r="DA3058" s="96">
        <v>0.92644018400000006</v>
      </c>
      <c r="DB3058" s="96">
        <v>0.92175469499999996</v>
      </c>
      <c r="DC3058">
        <v>2013</v>
      </c>
      <c r="DD3058" s="6">
        <v>27103.8</v>
      </c>
      <c r="DE3058" s="96">
        <v>2.8635076000000001E-3</v>
      </c>
      <c r="DF3058" s="72">
        <v>658.4</v>
      </c>
      <c r="DG3058" s="96">
        <v>1.0024194955000001</v>
      </c>
      <c r="DH3058" s="72">
        <v>659.99299585000006</v>
      </c>
      <c r="DI3058" s="72">
        <v>659.99299585000006</v>
      </c>
      <c r="DJ3058" s="96">
        <v>1</v>
      </c>
      <c r="DK3058" s="72">
        <v>659.99299585000006</v>
      </c>
      <c r="DL3058" s="96">
        <v>1</v>
      </c>
      <c r="DM3058" s="72">
        <v>659.99299585000006</v>
      </c>
      <c r="DN3058" s="96">
        <v>1</v>
      </c>
      <c r="DO3058" s="96">
        <v>1.1030999999999999E-2</v>
      </c>
      <c r="DP3058" s="72">
        <v>7.28</v>
      </c>
      <c r="DQ3058" s="72">
        <v>652.71</v>
      </c>
      <c r="DR3058" t="s">
        <v>1874</v>
      </c>
      <c r="DT3058" t="s">
        <v>65</v>
      </c>
    </row>
    <row r="3059" spans="1:124" x14ac:dyDescent="0.3">
      <c r="A3059" t="s">
        <v>1875</v>
      </c>
      <c r="B3059">
        <v>50180</v>
      </c>
      <c r="C3059" s="95">
        <v>4177</v>
      </c>
      <c r="D3059" s="95">
        <v>11064364</v>
      </c>
      <c r="E3059" s="95">
        <v>4001</v>
      </c>
      <c r="F3059" s="95">
        <v>11850716</v>
      </c>
      <c r="G3059" s="95">
        <v>579</v>
      </c>
      <c r="H3059" s="95">
        <v>1449595</v>
      </c>
      <c r="I3059" s="95">
        <v>527</v>
      </c>
      <c r="J3059" s="95">
        <v>1506870</v>
      </c>
      <c r="K3059" s="95">
        <v>4199</v>
      </c>
      <c r="L3059" s="95">
        <v>12395285</v>
      </c>
      <c r="M3059" s="95">
        <v>3990</v>
      </c>
      <c r="N3059" s="95">
        <v>12142955</v>
      </c>
      <c r="O3059" s="95">
        <v>577</v>
      </c>
      <c r="P3059" s="95">
        <v>1411155</v>
      </c>
      <c r="Q3059" s="95">
        <v>520</v>
      </c>
      <c r="R3059" s="95">
        <v>1888630</v>
      </c>
      <c r="S3059" s="95">
        <v>4260</v>
      </c>
      <c r="T3059" s="95">
        <v>12803818</v>
      </c>
      <c r="U3059" s="95">
        <v>4032</v>
      </c>
      <c r="V3059" s="95">
        <v>13053570</v>
      </c>
      <c r="W3059" s="95">
        <v>589</v>
      </c>
      <c r="X3059" s="95">
        <v>1453239</v>
      </c>
      <c r="Y3059" s="95">
        <v>514</v>
      </c>
      <c r="Z3059" s="95">
        <v>1734175</v>
      </c>
      <c r="AA3059" s="95">
        <v>4327</v>
      </c>
      <c r="AB3059" s="95">
        <v>14104178</v>
      </c>
      <c r="AC3059" s="95">
        <v>4072</v>
      </c>
      <c r="AD3059" s="95">
        <v>14916965</v>
      </c>
      <c r="AE3059" s="95">
        <v>602</v>
      </c>
      <c r="AF3059" s="95">
        <v>1371186</v>
      </c>
      <c r="AG3059" s="95">
        <v>530</v>
      </c>
      <c r="AH3059" s="95">
        <v>1689950</v>
      </c>
      <c r="AI3059" s="95">
        <v>4512</v>
      </c>
      <c r="AJ3059" s="95">
        <v>14563232.15</v>
      </c>
      <c r="AK3059" s="95">
        <v>4214</v>
      </c>
      <c r="AL3059" s="95">
        <v>16546986.970000001</v>
      </c>
      <c r="AM3059" s="95">
        <v>629</v>
      </c>
      <c r="AN3059" s="95">
        <v>2120258</v>
      </c>
      <c r="AO3059" s="95">
        <v>559</v>
      </c>
      <c r="AP3059" s="95">
        <v>2140998</v>
      </c>
      <c r="AQ3059" s="72">
        <v>219.27</v>
      </c>
      <c r="AR3059" s="72">
        <v>245.83</v>
      </c>
      <c r="AS3059" s="72">
        <v>465.1</v>
      </c>
      <c r="AT3059" s="95">
        <v>12513959</v>
      </c>
      <c r="AU3059" s="95">
        <v>13357586</v>
      </c>
      <c r="AV3059" s="95">
        <v>4756</v>
      </c>
      <c r="AW3059" s="95">
        <v>4528</v>
      </c>
      <c r="AX3059" s="72">
        <v>240.9</v>
      </c>
      <c r="AY3059" s="72">
        <v>259.27</v>
      </c>
      <c r="AZ3059" s="72">
        <v>500.17</v>
      </c>
      <c r="BA3059" s="95">
        <v>13806440</v>
      </c>
      <c r="BB3059" s="95">
        <v>14031585</v>
      </c>
      <c r="BC3059" s="95">
        <v>4776</v>
      </c>
      <c r="BD3059" s="95">
        <v>4510</v>
      </c>
      <c r="BE3059" s="72">
        <v>245.02</v>
      </c>
      <c r="BF3059" s="72">
        <v>271.08</v>
      </c>
      <c r="BG3059" s="72">
        <v>516.1</v>
      </c>
      <c r="BH3059" s="95">
        <v>14257057</v>
      </c>
      <c r="BI3059" s="95">
        <v>14787745</v>
      </c>
      <c r="BJ3059" s="95">
        <v>4849</v>
      </c>
      <c r="BK3059" s="95">
        <v>4546</v>
      </c>
      <c r="BL3059" s="72">
        <v>261.64</v>
      </c>
      <c r="BM3059" s="72">
        <v>300.72000000000003</v>
      </c>
      <c r="BN3059" s="72">
        <v>562.36</v>
      </c>
      <c r="BO3059" s="95">
        <v>15475364</v>
      </c>
      <c r="BP3059" s="95">
        <v>16606915</v>
      </c>
      <c r="BQ3059" s="95">
        <v>4929</v>
      </c>
      <c r="BR3059" s="95">
        <v>4602</v>
      </c>
      <c r="BS3059" s="72">
        <v>270.43</v>
      </c>
      <c r="BT3059" s="72">
        <v>326.27999999999997</v>
      </c>
      <c r="BU3059" s="72">
        <v>596.71</v>
      </c>
      <c r="BV3059" s="95">
        <v>16683490.15</v>
      </c>
      <c r="BW3059" s="95">
        <v>18687984.969999999</v>
      </c>
      <c r="BX3059" s="95">
        <v>5141</v>
      </c>
      <c r="BY3059" s="95">
        <v>4773</v>
      </c>
      <c r="BZ3059" s="95">
        <v>4647</v>
      </c>
      <c r="CA3059" s="95">
        <v>4648</v>
      </c>
      <c r="CB3059" s="95">
        <v>4703</v>
      </c>
      <c r="CC3059" s="95">
        <v>4774</v>
      </c>
      <c r="CD3059" s="95">
        <v>4961</v>
      </c>
      <c r="CE3059" s="72">
        <v>650.75523149000003</v>
      </c>
      <c r="CF3059" s="72">
        <v>676.59346364999999</v>
      </c>
      <c r="CG3059" s="72">
        <v>712.40329333</v>
      </c>
      <c r="CH3059" s="72">
        <v>716.50152150999998</v>
      </c>
      <c r="CI3059" s="72">
        <v>731.52548966999996</v>
      </c>
      <c r="CJ3059" s="96">
        <v>0.71470804610000005</v>
      </c>
      <c r="CK3059" s="96">
        <v>0.73924746080000003</v>
      </c>
      <c r="CL3059" s="96">
        <v>0.72444920570000004</v>
      </c>
      <c r="CM3059" s="96">
        <v>0.78486923350000004</v>
      </c>
      <c r="CN3059" s="96">
        <v>0.81570636760000004</v>
      </c>
      <c r="CO3059" s="96">
        <v>0.82155014989999997</v>
      </c>
      <c r="CP3059" s="96">
        <v>0.91996339220000001</v>
      </c>
      <c r="CQ3059" s="96">
        <v>0.99584056389999998</v>
      </c>
      <c r="CR3059" s="96">
        <v>0.92380577190000002</v>
      </c>
      <c r="CS3059" s="95">
        <v>4587</v>
      </c>
      <c r="CT3059" s="95">
        <v>4650</v>
      </c>
      <c r="CU3059" s="95">
        <v>4675</v>
      </c>
      <c r="CV3059" s="95">
        <v>4730</v>
      </c>
      <c r="CW3059" s="95">
        <v>4922</v>
      </c>
      <c r="CX3059" s="96">
        <v>0.82728244799999995</v>
      </c>
      <c r="CY3059" s="96">
        <v>0.83090443300000005</v>
      </c>
      <c r="CZ3059" s="96">
        <v>0.83674380100000001</v>
      </c>
      <c r="DA3059" s="96">
        <v>0.80982479600000001</v>
      </c>
      <c r="DB3059" s="96">
        <v>0.80420743100000003</v>
      </c>
      <c r="DC3059">
        <v>2013</v>
      </c>
      <c r="DD3059" s="6">
        <v>4591.8</v>
      </c>
      <c r="DE3059" s="96">
        <v>3.829051E-3</v>
      </c>
      <c r="DF3059" s="72">
        <v>706.76</v>
      </c>
      <c r="DG3059" s="96">
        <v>1</v>
      </c>
      <c r="DH3059" s="72">
        <v>706.76</v>
      </c>
      <c r="DI3059" s="72">
        <v>715.59146622000003</v>
      </c>
      <c r="DJ3059" s="96">
        <v>1</v>
      </c>
      <c r="DK3059" s="72">
        <v>706.76</v>
      </c>
      <c r="DL3059" s="96">
        <v>1</v>
      </c>
      <c r="DM3059" s="72">
        <v>706.76</v>
      </c>
      <c r="DN3059" s="96">
        <v>1</v>
      </c>
      <c r="DO3059" s="96">
        <v>1.3264E-2</v>
      </c>
      <c r="DP3059" s="72">
        <v>9.3699999999999992</v>
      </c>
      <c r="DQ3059" s="72">
        <v>697.39</v>
      </c>
      <c r="DR3059" t="s">
        <v>1875</v>
      </c>
      <c r="DT3059" t="s">
        <v>65</v>
      </c>
    </row>
    <row r="3060" spans="1:124" x14ac:dyDescent="0.3">
      <c r="A3060" t="s">
        <v>1876</v>
      </c>
      <c r="B3060">
        <v>50190</v>
      </c>
      <c r="C3060" s="95">
        <v>2991</v>
      </c>
      <c r="D3060" s="95">
        <v>9749998</v>
      </c>
      <c r="E3060" s="95">
        <v>2865</v>
      </c>
      <c r="F3060" s="95">
        <v>8643655</v>
      </c>
      <c r="G3060" s="95">
        <v>559</v>
      </c>
      <c r="H3060" s="95">
        <v>1616070</v>
      </c>
      <c r="I3060" s="95">
        <v>491</v>
      </c>
      <c r="J3060" s="95">
        <v>1744331</v>
      </c>
      <c r="K3060" s="95">
        <v>2972</v>
      </c>
      <c r="L3060" s="95">
        <v>10650005</v>
      </c>
      <c r="M3060" s="95">
        <v>2836</v>
      </c>
      <c r="N3060" s="95">
        <v>9941603</v>
      </c>
      <c r="O3060" s="95">
        <v>574</v>
      </c>
      <c r="P3060" s="95">
        <v>2063429</v>
      </c>
      <c r="Q3060" s="95">
        <v>499</v>
      </c>
      <c r="R3060" s="95">
        <v>1902916</v>
      </c>
      <c r="S3060" s="95">
        <v>3003</v>
      </c>
      <c r="T3060" s="95">
        <v>11291839</v>
      </c>
      <c r="U3060" s="95">
        <v>2841</v>
      </c>
      <c r="V3060" s="95">
        <v>10343939</v>
      </c>
      <c r="W3060" s="95">
        <v>555</v>
      </c>
      <c r="X3060" s="95">
        <v>1725786</v>
      </c>
      <c r="Y3060" s="95">
        <v>486</v>
      </c>
      <c r="Z3060" s="95">
        <v>2064627</v>
      </c>
      <c r="AA3060" s="95">
        <v>2947</v>
      </c>
      <c r="AB3060" s="95">
        <v>10479330</v>
      </c>
      <c r="AC3060" s="95">
        <v>2779</v>
      </c>
      <c r="AD3060" s="95">
        <v>10869322</v>
      </c>
      <c r="AE3060" s="95">
        <v>543</v>
      </c>
      <c r="AF3060" s="95">
        <v>2177707</v>
      </c>
      <c r="AG3060" s="95">
        <v>478</v>
      </c>
      <c r="AH3060" s="95">
        <v>2330282</v>
      </c>
      <c r="AI3060" s="95">
        <v>3100</v>
      </c>
      <c r="AJ3060" s="95">
        <v>12764085</v>
      </c>
      <c r="AK3060" s="95">
        <v>2910</v>
      </c>
      <c r="AL3060" s="95">
        <v>11536777.640000001</v>
      </c>
      <c r="AM3060" s="95">
        <v>593</v>
      </c>
      <c r="AN3060" s="95">
        <v>1899735</v>
      </c>
      <c r="AO3060" s="95">
        <v>518</v>
      </c>
      <c r="AP3060" s="95">
        <v>2569190</v>
      </c>
      <c r="AQ3060" s="72">
        <v>266.81</v>
      </c>
      <c r="AR3060" s="72">
        <v>257.95</v>
      </c>
      <c r="AS3060" s="72">
        <v>524.76</v>
      </c>
      <c r="AT3060" s="95">
        <v>11366068</v>
      </c>
      <c r="AU3060" s="95">
        <v>10387986</v>
      </c>
      <c r="AV3060" s="95">
        <v>3550</v>
      </c>
      <c r="AW3060" s="95">
        <v>3356</v>
      </c>
      <c r="AX3060" s="72">
        <v>298.77</v>
      </c>
      <c r="AY3060" s="72">
        <v>295.95999999999998</v>
      </c>
      <c r="AZ3060" s="72">
        <v>594.73</v>
      </c>
      <c r="BA3060" s="95">
        <v>12713434</v>
      </c>
      <c r="BB3060" s="95">
        <v>11844519</v>
      </c>
      <c r="BC3060" s="95">
        <v>3546</v>
      </c>
      <c r="BD3060" s="95">
        <v>3335</v>
      </c>
      <c r="BE3060" s="72">
        <v>304.89</v>
      </c>
      <c r="BF3060" s="72">
        <v>310.8</v>
      </c>
      <c r="BG3060" s="72">
        <v>615.69000000000005</v>
      </c>
      <c r="BH3060" s="95">
        <v>13017625</v>
      </c>
      <c r="BI3060" s="95">
        <v>12408566</v>
      </c>
      <c r="BJ3060" s="95">
        <v>3558</v>
      </c>
      <c r="BK3060" s="95">
        <v>3327</v>
      </c>
      <c r="BL3060" s="72">
        <v>302.22000000000003</v>
      </c>
      <c r="BM3060" s="72">
        <v>337.72</v>
      </c>
      <c r="BN3060" s="72">
        <v>639.94000000000005</v>
      </c>
      <c r="BO3060" s="95">
        <v>12657037</v>
      </c>
      <c r="BP3060" s="95">
        <v>13199604</v>
      </c>
      <c r="BQ3060" s="95">
        <v>3490</v>
      </c>
      <c r="BR3060" s="95">
        <v>3257</v>
      </c>
      <c r="BS3060" s="72">
        <v>330.89</v>
      </c>
      <c r="BT3060" s="72">
        <v>342.91</v>
      </c>
      <c r="BU3060" s="72">
        <v>673.8</v>
      </c>
      <c r="BV3060" s="95">
        <v>14663820</v>
      </c>
      <c r="BW3060" s="95">
        <v>14105967.640000001</v>
      </c>
      <c r="BX3060" s="95">
        <v>3693</v>
      </c>
      <c r="BY3060" s="95">
        <v>3428</v>
      </c>
      <c r="BZ3060" s="95">
        <v>3458</v>
      </c>
      <c r="CA3060" s="95">
        <v>3444</v>
      </c>
      <c r="CB3060" s="95">
        <v>3447</v>
      </c>
      <c r="CC3060" s="95">
        <v>3379</v>
      </c>
      <c r="CD3060" s="95">
        <v>3563</v>
      </c>
      <c r="CE3060" s="72">
        <v>650.75523149000003</v>
      </c>
      <c r="CF3060" s="72">
        <v>676.59346364999999</v>
      </c>
      <c r="CG3060" s="72">
        <v>712.40329333</v>
      </c>
      <c r="CH3060" s="72">
        <v>716.50152150999998</v>
      </c>
      <c r="CI3060" s="72">
        <v>731.52548966999996</v>
      </c>
      <c r="CJ3060" s="96">
        <v>0.80638614119999996</v>
      </c>
      <c r="CK3060" s="96">
        <v>0.87900642250000005</v>
      </c>
      <c r="CL3060" s="96">
        <v>0.86424361839999997</v>
      </c>
      <c r="CM3060" s="96">
        <v>0.89314534690000003</v>
      </c>
      <c r="CN3060" s="96">
        <v>0.92108888820000001</v>
      </c>
      <c r="CO3060" s="96">
        <v>0.79477544180000004</v>
      </c>
      <c r="CP3060" s="96">
        <v>1.0981392196999999</v>
      </c>
      <c r="CQ3060" s="96">
        <v>0.99584056389999998</v>
      </c>
      <c r="CR3060" s="96">
        <v>1.1027257802999999</v>
      </c>
      <c r="CS3060" s="95">
        <v>3284</v>
      </c>
      <c r="CT3060" s="95">
        <v>3368</v>
      </c>
      <c r="CU3060" s="95">
        <v>3405</v>
      </c>
      <c r="CV3060" s="95">
        <v>3334</v>
      </c>
      <c r="CW3060" s="95">
        <v>3517</v>
      </c>
      <c r="CX3060" s="96">
        <v>0.81651476899999997</v>
      </c>
      <c r="CY3060" s="96">
        <v>0.80083347999999999</v>
      </c>
      <c r="CZ3060" s="96">
        <v>0.79546043899999996</v>
      </c>
      <c r="DA3060" s="96">
        <v>0.77652823999999998</v>
      </c>
      <c r="DB3060" s="96">
        <v>0.78530951400000004</v>
      </c>
      <c r="DC3060">
        <v>2013</v>
      </c>
      <c r="DD3060" s="6">
        <v>3340.6</v>
      </c>
      <c r="DE3060" s="96">
        <v>5.1456328999999997E-3</v>
      </c>
      <c r="DF3060" s="72">
        <v>842.52</v>
      </c>
      <c r="DG3060" s="96">
        <v>1</v>
      </c>
      <c r="DH3060" s="72">
        <v>842.52</v>
      </c>
      <c r="DI3060" s="72">
        <v>715.59146622000003</v>
      </c>
      <c r="DJ3060" s="96">
        <v>1</v>
      </c>
      <c r="DK3060" s="72">
        <v>842.52</v>
      </c>
      <c r="DL3060" s="96">
        <v>1</v>
      </c>
      <c r="DM3060" s="72">
        <v>842.52</v>
      </c>
      <c r="DN3060" s="96">
        <v>1</v>
      </c>
      <c r="DO3060" s="96">
        <v>1.5350000000000001E-2</v>
      </c>
      <c r="DP3060" s="72">
        <v>12.93</v>
      </c>
      <c r="DQ3060" s="72">
        <v>829.59</v>
      </c>
      <c r="DR3060" t="s">
        <v>1876</v>
      </c>
      <c r="DT3060" t="s">
        <v>65</v>
      </c>
    </row>
    <row r="3061" spans="1:124" x14ac:dyDescent="0.3">
      <c r="A3061" t="s">
        <v>474</v>
      </c>
      <c r="B3061">
        <v>50200</v>
      </c>
      <c r="C3061" s="95">
        <v>9489</v>
      </c>
      <c r="D3061" s="95">
        <v>34939949</v>
      </c>
      <c r="E3061" s="95">
        <v>9072</v>
      </c>
      <c r="F3061" s="95">
        <v>28491590</v>
      </c>
      <c r="G3061" s="95">
        <v>2314</v>
      </c>
      <c r="H3061" s="95">
        <v>5940593</v>
      </c>
      <c r="I3061" s="95">
        <v>2035</v>
      </c>
      <c r="J3061" s="95">
        <v>6340605</v>
      </c>
      <c r="K3061" s="95">
        <v>9450</v>
      </c>
      <c r="L3061" s="95">
        <v>35390011</v>
      </c>
      <c r="M3061" s="95">
        <v>8984</v>
      </c>
      <c r="N3061" s="95">
        <v>28011757</v>
      </c>
      <c r="O3061" s="95">
        <v>2406</v>
      </c>
      <c r="P3061" s="95">
        <v>6148701</v>
      </c>
      <c r="Q3061" s="95">
        <v>2101</v>
      </c>
      <c r="R3061" s="95">
        <v>6328362</v>
      </c>
      <c r="S3061" s="95">
        <v>9412</v>
      </c>
      <c r="T3061" s="95">
        <v>36724631</v>
      </c>
      <c r="U3061" s="95">
        <v>8889</v>
      </c>
      <c r="V3061" s="95">
        <v>29265265</v>
      </c>
      <c r="W3061" s="95">
        <v>2403</v>
      </c>
      <c r="X3061" s="95">
        <v>7604339</v>
      </c>
      <c r="Y3061" s="95">
        <v>2129</v>
      </c>
      <c r="Z3061" s="95">
        <v>6834709</v>
      </c>
      <c r="AA3061" s="95">
        <v>9381</v>
      </c>
      <c r="AB3061" s="95">
        <v>35440425</v>
      </c>
      <c r="AC3061" s="95">
        <v>8800</v>
      </c>
      <c r="AD3061" s="95">
        <v>30861549</v>
      </c>
      <c r="AE3061" s="95">
        <v>2454</v>
      </c>
      <c r="AF3061" s="95">
        <v>7471963</v>
      </c>
      <c r="AG3061" s="95">
        <v>2146</v>
      </c>
      <c r="AH3061" s="95">
        <v>7599602</v>
      </c>
      <c r="AI3061" s="95">
        <v>9468</v>
      </c>
      <c r="AJ3061" s="95">
        <v>37877513.240000002</v>
      </c>
      <c r="AK3061" s="95">
        <v>8837</v>
      </c>
      <c r="AL3061" s="95">
        <v>32432956.600000001</v>
      </c>
      <c r="AM3061" s="95">
        <v>2528</v>
      </c>
      <c r="AN3061" s="95">
        <v>8584832</v>
      </c>
      <c r="AO3061" s="95">
        <v>2231</v>
      </c>
      <c r="AP3061" s="95">
        <v>7949551.7699999996</v>
      </c>
      <c r="AQ3061" s="72">
        <v>288.63</v>
      </c>
      <c r="AR3061" s="72">
        <v>261.33999999999997</v>
      </c>
      <c r="AS3061" s="72">
        <v>549.97</v>
      </c>
      <c r="AT3061" s="95">
        <v>40880542</v>
      </c>
      <c r="AU3061" s="95">
        <v>34832195</v>
      </c>
      <c r="AV3061" s="95">
        <v>11803</v>
      </c>
      <c r="AW3061" s="95">
        <v>11107</v>
      </c>
      <c r="AX3061" s="72">
        <v>291.97000000000003</v>
      </c>
      <c r="AY3061" s="72">
        <v>258.16000000000003</v>
      </c>
      <c r="AZ3061" s="72">
        <v>550.13</v>
      </c>
      <c r="BA3061" s="95">
        <v>41538712</v>
      </c>
      <c r="BB3061" s="95">
        <v>34340119</v>
      </c>
      <c r="BC3061" s="95">
        <v>11856</v>
      </c>
      <c r="BD3061" s="95">
        <v>11085</v>
      </c>
      <c r="BE3061" s="72">
        <v>312.66000000000003</v>
      </c>
      <c r="BF3061" s="72">
        <v>273.04000000000002</v>
      </c>
      <c r="BG3061" s="72">
        <v>585.70000000000005</v>
      </c>
      <c r="BH3061" s="95">
        <v>44328970</v>
      </c>
      <c r="BI3061" s="95">
        <v>36099974</v>
      </c>
      <c r="BJ3061" s="95">
        <v>11815</v>
      </c>
      <c r="BK3061" s="95">
        <v>11018</v>
      </c>
      <c r="BL3061" s="72">
        <v>302.16000000000003</v>
      </c>
      <c r="BM3061" s="72">
        <v>292.81</v>
      </c>
      <c r="BN3061" s="72">
        <v>594.97</v>
      </c>
      <c r="BO3061" s="95">
        <v>42912388</v>
      </c>
      <c r="BP3061" s="95">
        <v>38461151</v>
      </c>
      <c r="BQ3061" s="95">
        <v>11835</v>
      </c>
      <c r="BR3061" s="95">
        <v>10946</v>
      </c>
      <c r="BS3061" s="72">
        <v>322.76</v>
      </c>
      <c r="BT3061" s="72">
        <v>304.05</v>
      </c>
      <c r="BU3061" s="72">
        <v>626.80999999999995</v>
      </c>
      <c r="BV3061" s="95">
        <v>46462345.240000002</v>
      </c>
      <c r="BW3061" s="95">
        <v>40382508.369999997</v>
      </c>
      <c r="BX3061" s="95">
        <v>11996</v>
      </c>
      <c r="BY3061" s="95">
        <v>11068</v>
      </c>
      <c r="BZ3061" s="95">
        <v>11471</v>
      </c>
      <c r="CA3061" s="95">
        <v>11484</v>
      </c>
      <c r="CB3061" s="95">
        <v>11431</v>
      </c>
      <c r="CC3061" s="95">
        <v>11413</v>
      </c>
      <c r="CD3061" s="95">
        <v>11542</v>
      </c>
      <c r="CE3061" s="72">
        <v>650.75523149000003</v>
      </c>
      <c r="CF3061" s="72">
        <v>676.59346364999999</v>
      </c>
      <c r="CG3061" s="72">
        <v>712.40329333</v>
      </c>
      <c r="CH3061" s="72">
        <v>716.50152150999998</v>
      </c>
      <c r="CI3061" s="72">
        <v>731.52548966999996</v>
      </c>
      <c r="CJ3061" s="96">
        <v>0.84512574529999995</v>
      </c>
      <c r="CK3061" s="96">
        <v>0.81308796130000005</v>
      </c>
      <c r="CL3061" s="96">
        <v>0.82214667659999996</v>
      </c>
      <c r="CM3061" s="96">
        <v>0.83038204680000005</v>
      </c>
      <c r="CN3061" s="96">
        <v>0.85685325919999999</v>
      </c>
      <c r="CO3061" s="96">
        <v>0.92604097090000004</v>
      </c>
      <c r="CP3061" s="96">
        <v>0.90008883409999996</v>
      </c>
      <c r="CQ3061" s="96">
        <v>0.99584056389999998</v>
      </c>
      <c r="CR3061" s="96">
        <v>0.90384820440000002</v>
      </c>
      <c r="CS3061" s="95">
        <v>10738</v>
      </c>
      <c r="CT3061" s="95">
        <v>10837</v>
      </c>
      <c r="CU3061" s="95">
        <v>10783</v>
      </c>
      <c r="CV3061" s="95">
        <v>10768</v>
      </c>
      <c r="CW3061" s="95">
        <v>10849</v>
      </c>
      <c r="CX3061" s="96">
        <v>0.94415828899999998</v>
      </c>
      <c r="CY3061" s="96">
        <v>0.93760530200000003</v>
      </c>
      <c r="CZ3061" s="96">
        <v>0.91325984500000001</v>
      </c>
      <c r="DA3061" s="96">
        <v>0.92385755999999997</v>
      </c>
      <c r="DB3061" s="96">
        <v>0.91142795899999995</v>
      </c>
      <c r="DC3061">
        <v>2013</v>
      </c>
      <c r="DD3061" s="6">
        <v>11044.8</v>
      </c>
      <c r="DE3061" s="96">
        <v>2.6559731999999999E-3</v>
      </c>
      <c r="DF3061" s="72">
        <v>692.3</v>
      </c>
      <c r="DG3061" s="96">
        <v>1</v>
      </c>
      <c r="DH3061" s="72">
        <v>692.3</v>
      </c>
      <c r="DI3061" s="72">
        <v>715.59146622000003</v>
      </c>
      <c r="DJ3061" s="96">
        <v>1</v>
      </c>
      <c r="DK3061" s="72">
        <v>692.3</v>
      </c>
      <c r="DL3061" s="96">
        <v>1</v>
      </c>
      <c r="DM3061" s="72">
        <v>692.3</v>
      </c>
      <c r="DN3061" s="96">
        <v>1</v>
      </c>
      <c r="DO3061" s="96">
        <v>1.1405999999999999E-2</v>
      </c>
      <c r="DP3061" s="72">
        <v>7.9</v>
      </c>
      <c r="DQ3061" s="72">
        <v>684.4</v>
      </c>
      <c r="DR3061" t="s">
        <v>474</v>
      </c>
      <c r="DT3061" t="s">
        <v>65</v>
      </c>
    </row>
    <row r="3062" spans="1:124" x14ac:dyDescent="0.3">
      <c r="A3062" t="s">
        <v>132</v>
      </c>
      <c r="B3062">
        <v>50210</v>
      </c>
      <c r="C3062" s="95">
        <v>2015</v>
      </c>
      <c r="D3062" s="95">
        <v>7379985</v>
      </c>
      <c r="E3062" s="95">
        <v>1956</v>
      </c>
      <c r="F3062" s="95">
        <v>7100488</v>
      </c>
      <c r="G3062" s="95">
        <v>283</v>
      </c>
      <c r="H3062" s="95">
        <v>792141</v>
      </c>
      <c r="I3062" s="95">
        <v>241</v>
      </c>
      <c r="J3062" s="95">
        <v>791836</v>
      </c>
      <c r="K3062" s="95">
        <v>1998</v>
      </c>
      <c r="L3062" s="95">
        <v>8527422</v>
      </c>
      <c r="M3062" s="95">
        <v>1934</v>
      </c>
      <c r="N3062" s="95">
        <v>7471981</v>
      </c>
      <c r="O3062" s="95">
        <v>286</v>
      </c>
      <c r="P3062" s="95">
        <v>583742</v>
      </c>
      <c r="Q3062" s="95">
        <v>243</v>
      </c>
      <c r="R3062" s="95">
        <v>850458</v>
      </c>
      <c r="S3062" s="95">
        <v>1951</v>
      </c>
      <c r="T3062" s="95">
        <v>8670028</v>
      </c>
      <c r="U3062" s="95">
        <v>1885</v>
      </c>
      <c r="V3062" s="95">
        <v>7474012</v>
      </c>
      <c r="W3062" s="95">
        <v>299</v>
      </c>
      <c r="X3062" s="95">
        <v>836629</v>
      </c>
      <c r="Y3062" s="95">
        <v>263</v>
      </c>
      <c r="Z3062" s="95">
        <v>958954</v>
      </c>
      <c r="AA3062" s="95">
        <v>1912</v>
      </c>
      <c r="AB3062" s="95">
        <v>9641610</v>
      </c>
      <c r="AC3062" s="95">
        <v>1840</v>
      </c>
      <c r="AD3062" s="95">
        <v>7771078</v>
      </c>
      <c r="AE3062" s="95">
        <v>309</v>
      </c>
      <c r="AF3062" s="95">
        <v>947350</v>
      </c>
      <c r="AG3062" s="95">
        <v>272</v>
      </c>
      <c r="AH3062" s="95">
        <v>1114118</v>
      </c>
      <c r="AI3062" s="95">
        <v>1902</v>
      </c>
      <c r="AJ3062" s="95">
        <v>8668137</v>
      </c>
      <c r="AK3062" s="95">
        <v>1815</v>
      </c>
      <c r="AL3062" s="95">
        <v>7783888</v>
      </c>
      <c r="AM3062" s="95">
        <v>305</v>
      </c>
      <c r="AN3062" s="95">
        <v>719428</v>
      </c>
      <c r="AO3062" s="95">
        <v>271</v>
      </c>
      <c r="AP3062" s="95">
        <v>1042508</v>
      </c>
      <c r="AQ3062" s="72">
        <v>296.35000000000002</v>
      </c>
      <c r="AR3062" s="72">
        <v>299.36</v>
      </c>
      <c r="AS3062" s="72">
        <v>595.71</v>
      </c>
      <c r="AT3062" s="95">
        <v>8172126</v>
      </c>
      <c r="AU3062" s="95">
        <v>7892324</v>
      </c>
      <c r="AV3062" s="95">
        <v>2298</v>
      </c>
      <c r="AW3062" s="95">
        <v>2197</v>
      </c>
      <c r="AX3062" s="72">
        <v>332.43</v>
      </c>
      <c r="AY3062" s="72">
        <v>318.57</v>
      </c>
      <c r="AZ3062" s="72">
        <v>651</v>
      </c>
      <c r="BA3062" s="95">
        <v>9111164</v>
      </c>
      <c r="BB3062" s="95">
        <v>8322439</v>
      </c>
      <c r="BC3062" s="95">
        <v>2284</v>
      </c>
      <c r="BD3062" s="95">
        <v>2177</v>
      </c>
      <c r="BE3062" s="72">
        <v>352.1</v>
      </c>
      <c r="BF3062" s="72">
        <v>327.16000000000003</v>
      </c>
      <c r="BG3062" s="72">
        <v>679.26</v>
      </c>
      <c r="BH3062" s="95">
        <v>9506657</v>
      </c>
      <c r="BI3062" s="95">
        <v>8432966</v>
      </c>
      <c r="BJ3062" s="95">
        <v>2250</v>
      </c>
      <c r="BK3062" s="95">
        <v>2148</v>
      </c>
      <c r="BL3062" s="72">
        <v>397.3</v>
      </c>
      <c r="BM3062" s="72">
        <v>350.58</v>
      </c>
      <c r="BN3062" s="72">
        <v>747.88</v>
      </c>
      <c r="BO3062" s="95">
        <v>10588960</v>
      </c>
      <c r="BP3062" s="95">
        <v>8885196</v>
      </c>
      <c r="BQ3062" s="95">
        <v>2221</v>
      </c>
      <c r="BR3062" s="95">
        <v>2112</v>
      </c>
      <c r="BS3062" s="72">
        <v>354.46</v>
      </c>
      <c r="BT3062" s="72">
        <v>352.6</v>
      </c>
      <c r="BU3062" s="72">
        <v>707.06</v>
      </c>
      <c r="BV3062" s="95">
        <v>9387565</v>
      </c>
      <c r="BW3062" s="95">
        <v>8826396</v>
      </c>
      <c r="BX3062" s="95">
        <v>2207</v>
      </c>
      <c r="BY3062" s="95">
        <v>2086</v>
      </c>
      <c r="BZ3062" s="95">
        <v>2250</v>
      </c>
      <c r="CA3062" s="95">
        <v>2232</v>
      </c>
      <c r="CB3062" s="95">
        <v>2201</v>
      </c>
      <c r="CC3062" s="95">
        <v>2169</v>
      </c>
      <c r="CD3062" s="95">
        <v>2148</v>
      </c>
      <c r="CE3062" s="72">
        <v>650.75523149000003</v>
      </c>
      <c r="CF3062" s="72">
        <v>676.59346364999999</v>
      </c>
      <c r="CG3062" s="72">
        <v>712.40329333</v>
      </c>
      <c r="CH3062" s="72">
        <v>716.50152150999998</v>
      </c>
      <c r="CI3062" s="72">
        <v>731.52548966999996</v>
      </c>
      <c r="CJ3062" s="96">
        <v>0.91541330929999998</v>
      </c>
      <c r="CK3062" s="96">
        <v>0.96217305509999995</v>
      </c>
      <c r="CL3062" s="96">
        <v>0.95347678260000002</v>
      </c>
      <c r="CM3062" s="96">
        <v>1.0437940151</v>
      </c>
      <c r="CN3062" s="96">
        <v>0.96655551989999999</v>
      </c>
      <c r="CO3062" s="96">
        <v>0.89511255749999996</v>
      </c>
      <c r="CP3062" s="96">
        <v>1.0817438859999999</v>
      </c>
      <c r="CQ3062" s="96">
        <v>0.99584056389999998</v>
      </c>
      <c r="CR3062" s="96">
        <v>1.0862619687999999</v>
      </c>
      <c r="CS3062" s="95">
        <v>2117</v>
      </c>
      <c r="CT3062" s="95">
        <v>2129</v>
      </c>
      <c r="CU3062" s="95">
        <v>2118</v>
      </c>
      <c r="CV3062" s="95">
        <v>2060</v>
      </c>
      <c r="CW3062" s="95">
        <v>2061</v>
      </c>
      <c r="CX3062" s="96">
        <v>0.89946152999999995</v>
      </c>
      <c r="CY3062" s="96">
        <v>0.90544152700000002</v>
      </c>
      <c r="CZ3062" s="96">
        <v>0.88295763199999999</v>
      </c>
      <c r="DA3062" s="96">
        <v>0.89100903300000001</v>
      </c>
      <c r="DB3062" s="96">
        <v>0.89656827900000002</v>
      </c>
      <c r="DC3062">
        <v>2013</v>
      </c>
      <c r="DD3062" s="6">
        <v>2144</v>
      </c>
      <c r="DE3062" s="96">
        <v>2.7682558000000001E-3</v>
      </c>
      <c r="DF3062" s="72">
        <v>831.93</v>
      </c>
      <c r="DG3062" s="96">
        <v>1</v>
      </c>
      <c r="DH3062" s="72">
        <v>831.93</v>
      </c>
      <c r="DI3062" s="72">
        <v>715.59146622000003</v>
      </c>
      <c r="DJ3062" s="96">
        <v>1</v>
      </c>
      <c r="DK3062" s="72">
        <v>831.93</v>
      </c>
      <c r="DL3062" s="96">
        <v>1</v>
      </c>
      <c r="DM3062" s="72">
        <v>831.93</v>
      </c>
      <c r="DN3062" s="96">
        <v>1</v>
      </c>
      <c r="DO3062" s="96">
        <v>6.679E-3</v>
      </c>
      <c r="DP3062" s="72">
        <v>5.56</v>
      </c>
      <c r="DQ3062" s="72">
        <v>826.37</v>
      </c>
      <c r="DR3062" t="s">
        <v>132</v>
      </c>
      <c r="DT3062" t="s">
        <v>65</v>
      </c>
    </row>
    <row r="3063" spans="1:124" x14ac:dyDescent="0.3">
      <c r="A3063" t="s">
        <v>518</v>
      </c>
      <c r="B3063">
        <v>50220</v>
      </c>
      <c r="C3063" s="95">
        <v>7544</v>
      </c>
      <c r="D3063" s="95">
        <v>24863803</v>
      </c>
      <c r="E3063" s="95">
        <v>7179</v>
      </c>
      <c r="F3063" s="95">
        <v>22029838</v>
      </c>
      <c r="G3063" s="95">
        <v>1550</v>
      </c>
      <c r="H3063" s="95">
        <v>3638434</v>
      </c>
      <c r="I3063" s="95">
        <v>1342</v>
      </c>
      <c r="J3063" s="95">
        <v>4110447</v>
      </c>
      <c r="K3063" s="95">
        <v>7573</v>
      </c>
      <c r="L3063" s="95">
        <v>25759533</v>
      </c>
      <c r="M3063" s="95">
        <v>7142</v>
      </c>
      <c r="N3063" s="95">
        <v>21421799</v>
      </c>
      <c r="O3063" s="95">
        <v>1630</v>
      </c>
      <c r="P3063" s="95">
        <v>3771039</v>
      </c>
      <c r="Q3063" s="95">
        <v>1404</v>
      </c>
      <c r="R3063" s="95">
        <v>4075848</v>
      </c>
      <c r="S3063" s="95">
        <v>7610</v>
      </c>
      <c r="T3063" s="95">
        <v>27257077</v>
      </c>
      <c r="U3063" s="95">
        <v>7128</v>
      </c>
      <c r="V3063" s="95">
        <v>22606946</v>
      </c>
      <c r="W3063" s="95">
        <v>1613</v>
      </c>
      <c r="X3063" s="95">
        <v>4661675</v>
      </c>
      <c r="Y3063" s="95">
        <v>1391</v>
      </c>
      <c r="Z3063" s="95">
        <v>4432716</v>
      </c>
      <c r="AA3063" s="95">
        <v>7739</v>
      </c>
      <c r="AB3063" s="95">
        <v>26622269</v>
      </c>
      <c r="AC3063" s="95">
        <v>7210</v>
      </c>
      <c r="AD3063" s="95">
        <v>25375442</v>
      </c>
      <c r="AE3063" s="95">
        <v>1644</v>
      </c>
      <c r="AF3063" s="95">
        <v>4689668</v>
      </c>
      <c r="AG3063" s="95">
        <v>1405</v>
      </c>
      <c r="AH3063" s="95">
        <v>4454466</v>
      </c>
      <c r="AI3063" s="95">
        <v>8027</v>
      </c>
      <c r="AJ3063" s="95">
        <v>29310778</v>
      </c>
      <c r="AK3063" s="95">
        <v>7443</v>
      </c>
      <c r="AL3063" s="95">
        <v>28544082.68</v>
      </c>
      <c r="AM3063" s="95">
        <v>1694</v>
      </c>
      <c r="AN3063" s="95">
        <v>5605332.8899999997</v>
      </c>
      <c r="AO3063" s="95">
        <v>1465</v>
      </c>
      <c r="AP3063" s="95">
        <v>5028608.75</v>
      </c>
      <c r="AQ3063" s="72">
        <v>261.18</v>
      </c>
      <c r="AR3063" s="72">
        <v>255.65</v>
      </c>
      <c r="AS3063" s="72">
        <v>516.83000000000004</v>
      </c>
      <c r="AT3063" s="95">
        <v>28502237</v>
      </c>
      <c r="AU3063" s="95">
        <v>26140285</v>
      </c>
      <c r="AV3063" s="95">
        <v>9094</v>
      </c>
      <c r="AW3063" s="95">
        <v>8521</v>
      </c>
      <c r="AX3063" s="72">
        <v>267.39999999999998</v>
      </c>
      <c r="AY3063" s="72">
        <v>248.63</v>
      </c>
      <c r="AZ3063" s="72">
        <v>516.03</v>
      </c>
      <c r="BA3063" s="95">
        <v>29530572</v>
      </c>
      <c r="BB3063" s="95">
        <v>25497647</v>
      </c>
      <c r="BC3063" s="95">
        <v>9203</v>
      </c>
      <c r="BD3063" s="95">
        <v>8546</v>
      </c>
      <c r="BE3063" s="72">
        <v>288.39999999999998</v>
      </c>
      <c r="BF3063" s="72">
        <v>264.5</v>
      </c>
      <c r="BG3063" s="72">
        <v>552.9</v>
      </c>
      <c r="BH3063" s="95">
        <v>31918752</v>
      </c>
      <c r="BI3063" s="95">
        <v>27039662</v>
      </c>
      <c r="BJ3063" s="95">
        <v>9223</v>
      </c>
      <c r="BK3063" s="95">
        <v>8519</v>
      </c>
      <c r="BL3063" s="72">
        <v>278.08999999999997</v>
      </c>
      <c r="BM3063" s="72">
        <v>288.55</v>
      </c>
      <c r="BN3063" s="72">
        <v>566.64</v>
      </c>
      <c r="BO3063" s="95">
        <v>31311937</v>
      </c>
      <c r="BP3063" s="95">
        <v>29829908</v>
      </c>
      <c r="BQ3063" s="95">
        <v>9383</v>
      </c>
      <c r="BR3063" s="95">
        <v>8615</v>
      </c>
      <c r="BS3063" s="72">
        <v>299.32</v>
      </c>
      <c r="BT3063" s="72">
        <v>314.07</v>
      </c>
      <c r="BU3063" s="72">
        <v>613.39</v>
      </c>
      <c r="BV3063" s="95">
        <v>34916110.890000001</v>
      </c>
      <c r="BW3063" s="95">
        <v>33572691.43</v>
      </c>
      <c r="BX3063" s="95">
        <v>9721</v>
      </c>
      <c r="BY3063" s="95">
        <v>8908</v>
      </c>
      <c r="BZ3063" s="95">
        <v>8821</v>
      </c>
      <c r="CA3063" s="95">
        <v>8886</v>
      </c>
      <c r="CB3063" s="95">
        <v>8884</v>
      </c>
      <c r="CC3063" s="95">
        <v>9018</v>
      </c>
      <c r="CD3063" s="95">
        <v>9323</v>
      </c>
      <c r="CE3063" s="72">
        <v>650.75523149000003</v>
      </c>
      <c r="CF3063" s="72">
        <v>676.59346364999999</v>
      </c>
      <c r="CG3063" s="72">
        <v>712.40329333</v>
      </c>
      <c r="CH3063" s="72">
        <v>716.50152150999998</v>
      </c>
      <c r="CI3063" s="72">
        <v>731.52548966999996</v>
      </c>
      <c r="CJ3063" s="96">
        <v>0.79420029989999996</v>
      </c>
      <c r="CK3063" s="96">
        <v>0.76268842029999995</v>
      </c>
      <c r="CL3063" s="96">
        <v>0.77610533969999995</v>
      </c>
      <c r="CM3063" s="96">
        <v>0.79084270300000004</v>
      </c>
      <c r="CN3063" s="96">
        <v>0.83850803380000005</v>
      </c>
      <c r="CO3063" s="96">
        <v>0.84645440650000003</v>
      </c>
      <c r="CP3063" s="96">
        <v>0.93622167150000002</v>
      </c>
      <c r="CQ3063" s="96">
        <v>0.99584056389999998</v>
      </c>
      <c r="CR3063" s="96">
        <v>0.94013195660000004</v>
      </c>
      <c r="CS3063" s="95">
        <v>8716</v>
      </c>
      <c r="CT3063" s="95">
        <v>8770</v>
      </c>
      <c r="CU3063" s="95">
        <v>8877</v>
      </c>
      <c r="CV3063" s="95">
        <v>8987</v>
      </c>
      <c r="CW3063" s="95">
        <v>9350</v>
      </c>
      <c r="CX3063" s="96">
        <v>0.85467926599999999</v>
      </c>
      <c r="CY3063" s="96">
        <v>0.83733248100000002</v>
      </c>
      <c r="CZ3063" s="96">
        <v>0.84271779499999999</v>
      </c>
      <c r="DA3063" s="96">
        <v>0.839930913</v>
      </c>
      <c r="DB3063" s="96">
        <v>0.85716113900000002</v>
      </c>
      <c r="DC3063">
        <v>2013</v>
      </c>
      <c r="DD3063" s="6">
        <v>8621.7999999999993</v>
      </c>
      <c r="DE3063" s="96">
        <v>2.4262870000000001E-3</v>
      </c>
      <c r="DF3063" s="72">
        <v>720.26</v>
      </c>
      <c r="DG3063" s="96">
        <v>1.0010220638</v>
      </c>
      <c r="DH3063" s="72">
        <v>720.99615165</v>
      </c>
      <c r="DI3063" s="72">
        <v>715.59146622000003</v>
      </c>
      <c r="DJ3063" s="96">
        <v>1</v>
      </c>
      <c r="DK3063" s="72">
        <v>720.99615165</v>
      </c>
      <c r="DL3063" s="96">
        <v>1</v>
      </c>
      <c r="DM3063" s="72">
        <v>720.99615165</v>
      </c>
      <c r="DN3063" s="96">
        <v>1</v>
      </c>
      <c r="DO3063" s="96">
        <v>1.0626999999999999E-2</v>
      </c>
      <c r="DP3063" s="72">
        <v>7.66</v>
      </c>
      <c r="DQ3063" s="72">
        <v>713.34</v>
      </c>
      <c r="DR3063" t="s">
        <v>518</v>
      </c>
      <c r="DT3063" t="s">
        <v>65</v>
      </c>
    </row>
    <row r="3064" spans="1:124" x14ac:dyDescent="0.3">
      <c r="A3064" t="s">
        <v>1877</v>
      </c>
      <c r="B3064">
        <v>50230</v>
      </c>
      <c r="C3064" s="95">
        <v>5745</v>
      </c>
      <c r="D3064" s="95">
        <v>16605589</v>
      </c>
      <c r="E3064" s="95">
        <v>5450</v>
      </c>
      <c r="F3064" s="95">
        <v>18819464</v>
      </c>
      <c r="G3064" s="95">
        <v>1200</v>
      </c>
      <c r="H3064" s="95">
        <v>2385413</v>
      </c>
      <c r="I3064" s="95">
        <v>1090</v>
      </c>
      <c r="J3064" s="95">
        <v>3211886</v>
      </c>
      <c r="K3064" s="95">
        <v>5589</v>
      </c>
      <c r="L3064" s="95">
        <v>18282346</v>
      </c>
      <c r="M3064" s="95">
        <v>5259</v>
      </c>
      <c r="N3064" s="95">
        <v>19565575</v>
      </c>
      <c r="O3064" s="95">
        <v>1208</v>
      </c>
      <c r="P3064" s="95">
        <v>2282855</v>
      </c>
      <c r="Q3064" s="95">
        <v>1082</v>
      </c>
      <c r="R3064" s="95">
        <v>3300403</v>
      </c>
      <c r="S3064" s="95">
        <v>5573</v>
      </c>
      <c r="T3064" s="95">
        <v>18195573</v>
      </c>
      <c r="U3064" s="95">
        <v>5203</v>
      </c>
      <c r="V3064" s="95">
        <v>19315080</v>
      </c>
      <c r="W3064" s="95">
        <v>1221</v>
      </c>
      <c r="X3064" s="95">
        <v>2558456</v>
      </c>
      <c r="Y3064" s="95">
        <v>1108</v>
      </c>
      <c r="Z3064" s="95">
        <v>3481890</v>
      </c>
      <c r="AA3064" s="95">
        <v>5603</v>
      </c>
      <c r="AB3064" s="95">
        <v>17434022</v>
      </c>
      <c r="AC3064" s="95">
        <v>5178</v>
      </c>
      <c r="AD3064" s="95">
        <v>19932976</v>
      </c>
      <c r="AE3064" s="95">
        <v>1219</v>
      </c>
      <c r="AF3064" s="95">
        <v>2719913</v>
      </c>
      <c r="AG3064" s="95">
        <v>1112</v>
      </c>
      <c r="AH3064" s="95">
        <v>3690428</v>
      </c>
      <c r="AI3064" s="95">
        <v>6238</v>
      </c>
      <c r="AJ3064" s="95">
        <v>19008570</v>
      </c>
      <c r="AK3064" s="95">
        <v>5789</v>
      </c>
      <c r="AL3064" s="95">
        <v>22324441.02</v>
      </c>
      <c r="AM3064" s="95">
        <v>1241</v>
      </c>
      <c r="AN3064" s="95">
        <v>3032082</v>
      </c>
      <c r="AO3064" s="95">
        <v>1126</v>
      </c>
      <c r="AP3064" s="95">
        <v>3951193</v>
      </c>
      <c r="AQ3064" s="72">
        <v>227.87</v>
      </c>
      <c r="AR3064" s="72">
        <v>280.73</v>
      </c>
      <c r="AS3064" s="72">
        <v>508.6</v>
      </c>
      <c r="AT3064" s="95">
        <v>18991002</v>
      </c>
      <c r="AU3064" s="95">
        <v>22031350</v>
      </c>
      <c r="AV3064" s="95">
        <v>6945</v>
      </c>
      <c r="AW3064" s="95">
        <v>6540</v>
      </c>
      <c r="AX3064" s="72">
        <v>252.14</v>
      </c>
      <c r="AY3064" s="72">
        <v>300.5</v>
      </c>
      <c r="AZ3064" s="72">
        <v>552.64</v>
      </c>
      <c r="BA3064" s="95">
        <v>20565201</v>
      </c>
      <c r="BB3064" s="95">
        <v>22865978</v>
      </c>
      <c r="BC3064" s="95">
        <v>6797</v>
      </c>
      <c r="BD3064" s="95">
        <v>6341</v>
      </c>
      <c r="BE3064" s="72">
        <v>254.56</v>
      </c>
      <c r="BF3064" s="72">
        <v>301.02</v>
      </c>
      <c r="BG3064" s="72">
        <v>555.58000000000004</v>
      </c>
      <c r="BH3064" s="95">
        <v>20754029</v>
      </c>
      <c r="BI3064" s="95">
        <v>22796970</v>
      </c>
      <c r="BJ3064" s="95">
        <v>6794</v>
      </c>
      <c r="BK3064" s="95">
        <v>6311</v>
      </c>
      <c r="BL3064" s="72">
        <v>246.19</v>
      </c>
      <c r="BM3064" s="72">
        <v>312.98</v>
      </c>
      <c r="BN3064" s="72">
        <v>559.16999999999996</v>
      </c>
      <c r="BO3064" s="95">
        <v>20153935</v>
      </c>
      <c r="BP3064" s="95">
        <v>23623404</v>
      </c>
      <c r="BQ3064" s="95">
        <v>6822</v>
      </c>
      <c r="BR3064" s="95">
        <v>6290</v>
      </c>
      <c r="BS3064" s="72">
        <v>245.58</v>
      </c>
      <c r="BT3064" s="72">
        <v>316.64999999999998</v>
      </c>
      <c r="BU3064" s="72">
        <v>562.23</v>
      </c>
      <c r="BV3064" s="95">
        <v>22040652</v>
      </c>
      <c r="BW3064" s="95">
        <v>26275634.02</v>
      </c>
      <c r="BX3064" s="95">
        <v>7479</v>
      </c>
      <c r="BY3064" s="95">
        <v>6915</v>
      </c>
      <c r="BZ3064" s="95">
        <v>6752</v>
      </c>
      <c r="CA3064" s="95">
        <v>6577</v>
      </c>
      <c r="CB3064" s="95">
        <v>6561</v>
      </c>
      <c r="CC3064" s="95">
        <v>6569</v>
      </c>
      <c r="CD3064" s="95">
        <v>7203</v>
      </c>
      <c r="CE3064" s="72">
        <v>650.75523149000003</v>
      </c>
      <c r="CF3064" s="72">
        <v>676.59346364999999</v>
      </c>
      <c r="CG3064" s="72">
        <v>712.40329333</v>
      </c>
      <c r="CH3064" s="72">
        <v>716.50152150999998</v>
      </c>
      <c r="CI3064" s="72">
        <v>731.52548966999996</v>
      </c>
      <c r="CJ3064" s="96">
        <v>0.78155345570000001</v>
      </c>
      <c r="CK3064" s="96">
        <v>0.81679772230000003</v>
      </c>
      <c r="CL3064" s="96">
        <v>0.77986725379999999</v>
      </c>
      <c r="CM3064" s="96">
        <v>0.78041704479999996</v>
      </c>
      <c r="CN3064" s="96">
        <v>0.76857198819999994</v>
      </c>
      <c r="CO3064" s="96">
        <v>0.82487643629999996</v>
      </c>
      <c r="CP3064" s="96">
        <v>0.95219290840000004</v>
      </c>
      <c r="CQ3064" s="96">
        <v>0.99584056389999998</v>
      </c>
      <c r="CR3064" s="96">
        <v>0.95616990000000002</v>
      </c>
      <c r="CS3064" s="95">
        <v>6521</v>
      </c>
      <c r="CT3064" s="95">
        <v>6295</v>
      </c>
      <c r="CU3064" s="95">
        <v>6342</v>
      </c>
      <c r="CV3064" s="95">
        <v>6194</v>
      </c>
      <c r="CW3064" s="95">
        <v>6975</v>
      </c>
      <c r="CX3064" s="96">
        <v>0.86115483699999995</v>
      </c>
      <c r="CY3064" s="96">
        <v>0.85653559499999998</v>
      </c>
      <c r="CZ3064" s="96">
        <v>0.84210816600000005</v>
      </c>
      <c r="DA3064" s="96">
        <v>0.78297029299999998</v>
      </c>
      <c r="DB3064" s="96">
        <v>0.78393266100000003</v>
      </c>
      <c r="DC3064">
        <v>2013</v>
      </c>
      <c r="DD3064" s="6">
        <v>6479.4</v>
      </c>
      <c r="DE3064" s="96">
        <v>1.5513804999999999E-3</v>
      </c>
      <c r="DF3064" s="72">
        <v>733.19</v>
      </c>
      <c r="DG3064" s="96">
        <v>1</v>
      </c>
      <c r="DH3064" s="72">
        <v>733.19</v>
      </c>
      <c r="DI3064" s="72">
        <v>715.59146622000003</v>
      </c>
      <c r="DJ3064" s="96">
        <v>1</v>
      </c>
      <c r="DK3064" s="72">
        <v>733.19</v>
      </c>
      <c r="DL3064" s="96">
        <v>1</v>
      </c>
      <c r="DM3064" s="72">
        <v>733.19</v>
      </c>
      <c r="DN3064" s="96">
        <v>1</v>
      </c>
      <c r="DO3064" s="96">
        <v>5.4060000000000002E-3</v>
      </c>
      <c r="DP3064" s="72">
        <v>3.96</v>
      </c>
      <c r="DQ3064" s="72">
        <v>729.23</v>
      </c>
      <c r="DR3064" t="s">
        <v>1877</v>
      </c>
      <c r="DT3064" t="s">
        <v>65</v>
      </c>
    </row>
    <row r="3065" spans="1:124" x14ac:dyDescent="0.3">
      <c r="A3065" t="s">
        <v>1878</v>
      </c>
      <c r="B3065">
        <v>50240</v>
      </c>
      <c r="C3065" s="95">
        <v>4459</v>
      </c>
      <c r="D3065" s="95">
        <v>17878905</v>
      </c>
      <c r="E3065" s="95">
        <v>4313</v>
      </c>
      <c r="F3065" s="95">
        <v>16190102</v>
      </c>
      <c r="G3065" s="95">
        <v>729</v>
      </c>
      <c r="H3065" s="95">
        <v>2482014</v>
      </c>
      <c r="I3065" s="95">
        <v>657</v>
      </c>
      <c r="J3065" s="95">
        <v>2603852</v>
      </c>
      <c r="K3065" s="95">
        <v>4421</v>
      </c>
      <c r="L3065" s="95">
        <v>18892658</v>
      </c>
      <c r="M3065" s="95">
        <v>4253</v>
      </c>
      <c r="N3065" s="95">
        <v>16949116</v>
      </c>
      <c r="O3065" s="95">
        <v>765</v>
      </c>
      <c r="P3065" s="95">
        <v>2121768</v>
      </c>
      <c r="Q3065" s="95">
        <v>687</v>
      </c>
      <c r="R3065" s="95">
        <v>2818934</v>
      </c>
      <c r="S3065" s="95">
        <v>4471</v>
      </c>
      <c r="T3065" s="95">
        <v>20646234</v>
      </c>
      <c r="U3065" s="95">
        <v>4278</v>
      </c>
      <c r="V3065" s="95">
        <v>17767203</v>
      </c>
      <c r="W3065" s="95">
        <v>738</v>
      </c>
      <c r="X3065" s="95">
        <v>1907743</v>
      </c>
      <c r="Y3065" s="95">
        <v>657</v>
      </c>
      <c r="Z3065" s="95">
        <v>2762990</v>
      </c>
      <c r="AA3065" s="95">
        <v>4412</v>
      </c>
      <c r="AB3065" s="95">
        <v>21359398</v>
      </c>
      <c r="AC3065" s="95">
        <v>4205</v>
      </c>
      <c r="AD3065" s="95">
        <v>17846974</v>
      </c>
      <c r="AE3065" s="95">
        <v>740</v>
      </c>
      <c r="AF3065" s="95">
        <v>1965466</v>
      </c>
      <c r="AG3065" s="95">
        <v>661</v>
      </c>
      <c r="AH3065" s="95">
        <v>2903448</v>
      </c>
      <c r="AI3065" s="95">
        <v>4481</v>
      </c>
      <c r="AJ3065" s="95">
        <v>21391331.609999999</v>
      </c>
      <c r="AK3065" s="95">
        <v>4259</v>
      </c>
      <c r="AL3065" s="95">
        <v>18544326</v>
      </c>
      <c r="AM3065" s="95">
        <v>751</v>
      </c>
      <c r="AN3065" s="95">
        <v>2567995</v>
      </c>
      <c r="AO3065" s="95">
        <v>687</v>
      </c>
      <c r="AP3065" s="95">
        <v>2918272</v>
      </c>
      <c r="AQ3065" s="72">
        <v>327.05</v>
      </c>
      <c r="AR3065" s="72">
        <v>315.12</v>
      </c>
      <c r="AS3065" s="72">
        <v>642.16999999999996</v>
      </c>
      <c r="AT3065" s="95">
        <v>20360919</v>
      </c>
      <c r="AU3065" s="95">
        <v>18793954</v>
      </c>
      <c r="AV3065" s="95">
        <v>5188</v>
      </c>
      <c r="AW3065" s="95">
        <v>4970</v>
      </c>
      <c r="AX3065" s="72">
        <v>337.68</v>
      </c>
      <c r="AY3065" s="72">
        <v>333.47</v>
      </c>
      <c r="AZ3065" s="72">
        <v>671.15</v>
      </c>
      <c r="BA3065" s="95">
        <v>21014426</v>
      </c>
      <c r="BB3065" s="95">
        <v>19768050</v>
      </c>
      <c r="BC3065" s="95">
        <v>5186</v>
      </c>
      <c r="BD3065" s="95">
        <v>4940</v>
      </c>
      <c r="BE3065" s="72">
        <v>360.82</v>
      </c>
      <c r="BF3065" s="72">
        <v>346.68</v>
      </c>
      <c r="BG3065" s="72">
        <v>707.5</v>
      </c>
      <c r="BH3065" s="95">
        <v>22553977</v>
      </c>
      <c r="BI3065" s="95">
        <v>20530193</v>
      </c>
      <c r="BJ3065" s="95">
        <v>5209</v>
      </c>
      <c r="BK3065" s="95">
        <v>4935</v>
      </c>
      <c r="BL3065" s="72">
        <v>377.28</v>
      </c>
      <c r="BM3065" s="72">
        <v>355.36</v>
      </c>
      <c r="BN3065" s="72">
        <v>732.64</v>
      </c>
      <c r="BO3065" s="95">
        <v>23324864</v>
      </c>
      <c r="BP3065" s="95">
        <v>20750422</v>
      </c>
      <c r="BQ3065" s="95">
        <v>5152</v>
      </c>
      <c r="BR3065" s="95">
        <v>4866</v>
      </c>
      <c r="BS3065" s="72">
        <v>381.62</v>
      </c>
      <c r="BT3065" s="72">
        <v>361.62</v>
      </c>
      <c r="BU3065" s="72">
        <v>743.24</v>
      </c>
      <c r="BV3065" s="95">
        <v>23959326.609999999</v>
      </c>
      <c r="BW3065" s="95">
        <v>21462598</v>
      </c>
      <c r="BX3065" s="95">
        <v>5232</v>
      </c>
      <c r="BY3065" s="95">
        <v>4946</v>
      </c>
      <c r="BZ3065" s="95">
        <v>5084</v>
      </c>
      <c r="CA3065" s="95">
        <v>5067</v>
      </c>
      <c r="CB3065" s="95">
        <v>5077</v>
      </c>
      <c r="CC3065" s="95">
        <v>5016</v>
      </c>
      <c r="CD3065" s="95">
        <v>5092</v>
      </c>
      <c r="CE3065" s="72">
        <v>650.75523149000003</v>
      </c>
      <c r="CF3065" s="72">
        <v>676.59346364999999</v>
      </c>
      <c r="CG3065" s="72">
        <v>712.40329333</v>
      </c>
      <c r="CH3065" s="72">
        <v>716.50152150999998</v>
      </c>
      <c r="CI3065" s="72">
        <v>731.52548966999996</v>
      </c>
      <c r="CJ3065" s="96">
        <v>0.98680728009999996</v>
      </c>
      <c r="CK3065" s="96">
        <v>0.99195460209999997</v>
      </c>
      <c r="CL3065" s="96">
        <v>0.9931172506</v>
      </c>
      <c r="CM3065" s="96">
        <v>1.0225239975</v>
      </c>
      <c r="CN3065" s="96">
        <v>1.0160138102</v>
      </c>
      <c r="CO3065" s="96">
        <v>0.90016264099999999</v>
      </c>
      <c r="CP3065" s="96">
        <v>1.1132248134</v>
      </c>
      <c r="CQ3065" s="96">
        <v>0.99584056389999998</v>
      </c>
      <c r="CR3065" s="96">
        <v>1.1178743815000001</v>
      </c>
      <c r="CS3065" s="95">
        <v>5085</v>
      </c>
      <c r="CT3065" s="95">
        <v>5064</v>
      </c>
      <c r="CU3065" s="95">
        <v>5117</v>
      </c>
      <c r="CV3065" s="95">
        <v>5046</v>
      </c>
      <c r="CW3065" s="95">
        <v>5129</v>
      </c>
      <c r="CX3065" s="96">
        <v>0.897318277</v>
      </c>
      <c r="CY3065" s="96">
        <v>0.90268449299999998</v>
      </c>
      <c r="CZ3065" s="96">
        <v>0.89954409800000001</v>
      </c>
      <c r="DA3065" s="96">
        <v>0.89154051099999998</v>
      </c>
      <c r="DB3065" s="96">
        <v>0.90959241000000002</v>
      </c>
      <c r="DC3065">
        <v>2013</v>
      </c>
      <c r="DD3065" s="6">
        <v>4931.3999999999996</v>
      </c>
      <c r="DE3065" s="96">
        <v>4.1390280999999999E-3</v>
      </c>
      <c r="DF3065" s="72">
        <v>854.96</v>
      </c>
      <c r="DG3065" s="96">
        <v>1</v>
      </c>
      <c r="DH3065" s="72">
        <v>854.96</v>
      </c>
      <c r="DI3065" s="72">
        <v>715.59146622000003</v>
      </c>
      <c r="DJ3065" s="96">
        <v>1</v>
      </c>
      <c r="DK3065" s="72">
        <v>854.96</v>
      </c>
      <c r="DL3065" s="96">
        <v>1</v>
      </c>
      <c r="DM3065" s="72">
        <v>854.96</v>
      </c>
      <c r="DN3065" s="96">
        <v>1</v>
      </c>
      <c r="DO3065" s="96">
        <v>1.3892E-2</v>
      </c>
      <c r="DP3065" s="72">
        <v>11.88</v>
      </c>
      <c r="DQ3065" s="72">
        <v>843.08</v>
      </c>
      <c r="DR3065" t="s">
        <v>1878</v>
      </c>
      <c r="DT3065" t="s">
        <v>65</v>
      </c>
    </row>
    <row r="3066" spans="1:124" x14ac:dyDescent="0.3">
      <c r="A3066" t="s">
        <v>1879</v>
      </c>
      <c r="B3066">
        <v>50250</v>
      </c>
      <c r="C3066" s="95">
        <v>1854</v>
      </c>
      <c r="D3066" s="95">
        <v>5479013</v>
      </c>
      <c r="E3066" s="95">
        <v>1776</v>
      </c>
      <c r="F3066" s="95">
        <v>5989458</v>
      </c>
      <c r="G3066" s="95">
        <v>522</v>
      </c>
      <c r="H3066" s="95">
        <v>1088808</v>
      </c>
      <c r="I3066" s="95">
        <v>464</v>
      </c>
      <c r="J3066" s="95">
        <v>1520654</v>
      </c>
      <c r="K3066" s="95">
        <v>1858</v>
      </c>
      <c r="L3066" s="95">
        <v>6465181</v>
      </c>
      <c r="M3066" s="95">
        <v>1769</v>
      </c>
      <c r="N3066" s="95">
        <v>5941834</v>
      </c>
      <c r="O3066" s="95">
        <v>499</v>
      </c>
      <c r="P3066" s="95">
        <v>1067799</v>
      </c>
      <c r="Q3066" s="95">
        <v>441</v>
      </c>
      <c r="R3066" s="95">
        <v>1516531</v>
      </c>
      <c r="S3066" s="95">
        <v>1859</v>
      </c>
      <c r="T3066" s="95">
        <v>6081462</v>
      </c>
      <c r="U3066" s="95">
        <v>1754</v>
      </c>
      <c r="V3066" s="95">
        <v>6093322</v>
      </c>
      <c r="W3066" s="95">
        <v>470</v>
      </c>
      <c r="X3066" s="95">
        <v>1096793</v>
      </c>
      <c r="Y3066" s="95">
        <v>423</v>
      </c>
      <c r="Z3066" s="95">
        <v>1453133</v>
      </c>
      <c r="AA3066" s="95">
        <v>1862</v>
      </c>
      <c r="AB3066" s="95">
        <v>6075223</v>
      </c>
      <c r="AC3066" s="95">
        <v>1757</v>
      </c>
      <c r="AD3066" s="95">
        <v>6203388</v>
      </c>
      <c r="AE3066" s="95">
        <v>459</v>
      </c>
      <c r="AF3066" s="95">
        <v>870257</v>
      </c>
      <c r="AG3066" s="95">
        <v>419</v>
      </c>
      <c r="AH3066" s="95">
        <v>1463303</v>
      </c>
      <c r="AI3066" s="95">
        <v>1940</v>
      </c>
      <c r="AJ3066" s="95">
        <v>6139648</v>
      </c>
      <c r="AK3066" s="95">
        <v>1819</v>
      </c>
      <c r="AL3066" s="95">
        <v>6411459.3799999999</v>
      </c>
      <c r="AM3066" s="95">
        <v>445</v>
      </c>
      <c r="AN3066" s="95">
        <v>883736</v>
      </c>
      <c r="AO3066" s="95">
        <v>404</v>
      </c>
      <c r="AP3066" s="95">
        <v>1480347</v>
      </c>
      <c r="AQ3066" s="72">
        <v>230.35</v>
      </c>
      <c r="AR3066" s="72">
        <v>279.39</v>
      </c>
      <c r="AS3066" s="72">
        <v>509.74</v>
      </c>
      <c r="AT3066" s="95">
        <v>6567821</v>
      </c>
      <c r="AU3066" s="95">
        <v>7510112</v>
      </c>
      <c r="AV3066" s="95">
        <v>2376</v>
      </c>
      <c r="AW3066" s="95">
        <v>2240</v>
      </c>
      <c r="AX3066" s="72">
        <v>266.33</v>
      </c>
      <c r="AY3066" s="72">
        <v>281.24</v>
      </c>
      <c r="AZ3066" s="72">
        <v>547.57000000000005</v>
      </c>
      <c r="BA3066" s="95">
        <v>7532980</v>
      </c>
      <c r="BB3066" s="95">
        <v>7458365</v>
      </c>
      <c r="BC3066" s="95">
        <v>2357</v>
      </c>
      <c r="BD3066" s="95">
        <v>2210</v>
      </c>
      <c r="BE3066" s="72">
        <v>256.83999999999997</v>
      </c>
      <c r="BF3066" s="72">
        <v>288.87</v>
      </c>
      <c r="BG3066" s="72">
        <v>545.71</v>
      </c>
      <c r="BH3066" s="95">
        <v>7178255</v>
      </c>
      <c r="BI3066" s="95">
        <v>7546455</v>
      </c>
      <c r="BJ3066" s="95">
        <v>2329</v>
      </c>
      <c r="BK3066" s="95">
        <v>2177</v>
      </c>
      <c r="BL3066" s="72">
        <v>249.37</v>
      </c>
      <c r="BM3066" s="72">
        <v>293.61</v>
      </c>
      <c r="BN3066" s="72">
        <v>542.98</v>
      </c>
      <c r="BO3066" s="95">
        <v>6945480</v>
      </c>
      <c r="BP3066" s="95">
        <v>7666691</v>
      </c>
      <c r="BQ3066" s="95">
        <v>2321</v>
      </c>
      <c r="BR3066" s="95">
        <v>2176</v>
      </c>
      <c r="BS3066" s="72">
        <v>245.4</v>
      </c>
      <c r="BT3066" s="72">
        <v>295.83999999999997</v>
      </c>
      <c r="BU3066" s="72">
        <v>541.24</v>
      </c>
      <c r="BV3066" s="95">
        <v>7023384</v>
      </c>
      <c r="BW3066" s="95">
        <v>7891806.3799999999</v>
      </c>
      <c r="BX3066" s="95">
        <v>2385</v>
      </c>
      <c r="BY3066" s="95">
        <v>2223</v>
      </c>
      <c r="BZ3066" s="95">
        <v>2311</v>
      </c>
      <c r="CA3066" s="95">
        <v>2286</v>
      </c>
      <c r="CB3066" s="95">
        <v>2256</v>
      </c>
      <c r="CC3066" s="95">
        <v>2252</v>
      </c>
      <c r="CD3066" s="95">
        <v>2306</v>
      </c>
      <c r="CE3066" s="72">
        <v>650.75523149000003</v>
      </c>
      <c r="CF3066" s="72">
        <v>676.59346364999999</v>
      </c>
      <c r="CG3066" s="72">
        <v>712.40329333</v>
      </c>
      <c r="CH3066" s="72">
        <v>716.50152150999998</v>
      </c>
      <c r="CI3066" s="72">
        <v>731.52548966999996</v>
      </c>
      <c r="CJ3066" s="96">
        <v>0.78330526649999999</v>
      </c>
      <c r="CK3066" s="96">
        <v>0.80930430080000004</v>
      </c>
      <c r="CL3066" s="96">
        <v>0.76601274180000001</v>
      </c>
      <c r="CM3066" s="96">
        <v>0.75782114020000002</v>
      </c>
      <c r="CN3066" s="96">
        <v>0.73987852460000003</v>
      </c>
      <c r="CO3066" s="96">
        <v>0.83894758319999996</v>
      </c>
      <c r="CP3066" s="96">
        <v>0.91932369820000004</v>
      </c>
      <c r="CQ3066" s="96">
        <v>0.99584056389999998</v>
      </c>
      <c r="CR3066" s="96">
        <v>0.92316340610000003</v>
      </c>
      <c r="CS3066" s="95">
        <v>1972</v>
      </c>
      <c r="CT3066" s="95">
        <v>1949</v>
      </c>
      <c r="CU3066" s="95">
        <v>1950</v>
      </c>
      <c r="CV3066" s="95">
        <v>1993</v>
      </c>
      <c r="CW3066" s="95">
        <v>2095</v>
      </c>
      <c r="CX3066" s="96">
        <v>0.87405799100000003</v>
      </c>
      <c r="CY3066" s="96">
        <v>0.83370106200000005</v>
      </c>
      <c r="CZ3066" s="96">
        <v>0.86117240699999997</v>
      </c>
      <c r="DA3066" s="96">
        <v>0.82886576999999995</v>
      </c>
      <c r="DB3066" s="96">
        <v>0.79968380900000002</v>
      </c>
      <c r="DC3066">
        <v>2013</v>
      </c>
      <c r="DD3066" s="6">
        <v>2205.1999999999998</v>
      </c>
      <c r="DE3066" s="96">
        <v>2.6900076000000001E-3</v>
      </c>
      <c r="DF3066" s="72">
        <v>707.07</v>
      </c>
      <c r="DG3066" s="96">
        <v>1</v>
      </c>
      <c r="DH3066" s="72">
        <v>707.07</v>
      </c>
      <c r="DI3066" s="72">
        <v>715.59146622000003</v>
      </c>
      <c r="DJ3066" s="96">
        <v>1</v>
      </c>
      <c r="DK3066" s="72">
        <v>707.07</v>
      </c>
      <c r="DL3066" s="96">
        <v>1</v>
      </c>
      <c r="DM3066" s="72">
        <v>707.07</v>
      </c>
      <c r="DN3066" s="96">
        <v>1</v>
      </c>
      <c r="DO3066" s="96">
        <v>6.7970000000000001E-3</v>
      </c>
      <c r="DP3066" s="72">
        <v>4.8099999999999996</v>
      </c>
      <c r="DQ3066" s="72">
        <v>702.26</v>
      </c>
      <c r="DR3066" t="s">
        <v>1879</v>
      </c>
      <c r="DT3066" t="s">
        <v>65</v>
      </c>
    </row>
    <row r="3067" spans="1:124" x14ac:dyDescent="0.3">
      <c r="A3067" t="s">
        <v>414</v>
      </c>
      <c r="B3067">
        <v>50260</v>
      </c>
      <c r="C3067" s="95">
        <v>63572</v>
      </c>
      <c r="D3067" s="95">
        <v>230032579</v>
      </c>
      <c r="E3067" s="95">
        <v>60024</v>
      </c>
      <c r="F3067" s="95">
        <v>180569888</v>
      </c>
      <c r="G3067" s="95">
        <v>15531</v>
      </c>
      <c r="H3067" s="95">
        <v>45401641</v>
      </c>
      <c r="I3067" s="95">
        <v>13354</v>
      </c>
      <c r="J3067" s="95">
        <v>38704410</v>
      </c>
      <c r="K3067" s="95">
        <v>63846</v>
      </c>
      <c r="L3067" s="95">
        <v>245551754</v>
      </c>
      <c r="M3067" s="95">
        <v>59660</v>
      </c>
      <c r="N3067" s="95">
        <v>186372878</v>
      </c>
      <c r="O3067" s="95">
        <v>15867</v>
      </c>
      <c r="P3067" s="95">
        <v>49366402</v>
      </c>
      <c r="Q3067" s="95">
        <v>13524</v>
      </c>
      <c r="R3067" s="95">
        <v>40059457</v>
      </c>
      <c r="S3067" s="95">
        <v>64229</v>
      </c>
      <c r="T3067" s="95">
        <v>260698461</v>
      </c>
      <c r="U3067" s="95">
        <v>59314</v>
      </c>
      <c r="V3067" s="95">
        <v>193770345</v>
      </c>
      <c r="W3067" s="95">
        <v>15908</v>
      </c>
      <c r="X3067" s="95">
        <v>51968001</v>
      </c>
      <c r="Y3067" s="95">
        <v>13512</v>
      </c>
      <c r="Z3067" s="95">
        <v>41389243</v>
      </c>
      <c r="AA3067" s="95">
        <v>64609</v>
      </c>
      <c r="AB3067" s="95">
        <v>252194673</v>
      </c>
      <c r="AC3067" s="95">
        <v>59133</v>
      </c>
      <c r="AD3067" s="95">
        <v>207271549</v>
      </c>
      <c r="AE3067" s="95">
        <v>15996</v>
      </c>
      <c r="AF3067" s="95">
        <v>53427536</v>
      </c>
      <c r="AG3067" s="95">
        <v>13601</v>
      </c>
      <c r="AH3067" s="95">
        <v>46000816</v>
      </c>
      <c r="AI3067" s="95">
        <v>65595</v>
      </c>
      <c r="AJ3067" s="95">
        <v>261946256.78999999</v>
      </c>
      <c r="AK3067" s="95">
        <v>59644</v>
      </c>
      <c r="AL3067" s="95">
        <v>216528844.31999999</v>
      </c>
      <c r="AM3067" s="95">
        <v>16381</v>
      </c>
      <c r="AN3067" s="95">
        <v>60367917</v>
      </c>
      <c r="AO3067" s="95">
        <v>13963</v>
      </c>
      <c r="AP3067" s="95">
        <v>50940313</v>
      </c>
      <c r="AQ3067" s="72">
        <v>290.16000000000003</v>
      </c>
      <c r="AR3067" s="72">
        <v>249.02</v>
      </c>
      <c r="AS3067" s="72">
        <v>539.17999999999995</v>
      </c>
      <c r="AT3067" s="95">
        <v>275434220</v>
      </c>
      <c r="AU3067" s="95">
        <v>219274298</v>
      </c>
      <c r="AV3067" s="95">
        <v>79103</v>
      </c>
      <c r="AW3067" s="95">
        <v>73378</v>
      </c>
      <c r="AX3067" s="72">
        <v>308.31</v>
      </c>
      <c r="AY3067" s="72">
        <v>257.83</v>
      </c>
      <c r="AZ3067" s="72">
        <v>566.14</v>
      </c>
      <c r="BA3067" s="95">
        <v>294918156</v>
      </c>
      <c r="BB3067" s="95">
        <v>226432335</v>
      </c>
      <c r="BC3067" s="95">
        <v>79713</v>
      </c>
      <c r="BD3067" s="95">
        <v>73184</v>
      </c>
      <c r="BE3067" s="72">
        <v>325.14</v>
      </c>
      <c r="BF3067" s="72">
        <v>269.08999999999997</v>
      </c>
      <c r="BG3067" s="72">
        <v>594.23</v>
      </c>
      <c r="BH3067" s="95">
        <v>312666462</v>
      </c>
      <c r="BI3067" s="95">
        <v>235159588</v>
      </c>
      <c r="BJ3067" s="95">
        <v>80137</v>
      </c>
      <c r="BK3067" s="95">
        <v>72826</v>
      </c>
      <c r="BL3067" s="72">
        <v>315.97000000000003</v>
      </c>
      <c r="BM3067" s="72">
        <v>290.18</v>
      </c>
      <c r="BN3067" s="72">
        <v>606.15</v>
      </c>
      <c r="BO3067" s="95">
        <v>305622209</v>
      </c>
      <c r="BP3067" s="95">
        <v>253272365</v>
      </c>
      <c r="BQ3067" s="95">
        <v>80605</v>
      </c>
      <c r="BR3067" s="95">
        <v>72734</v>
      </c>
      <c r="BS3067" s="72">
        <v>327.64999999999998</v>
      </c>
      <c r="BT3067" s="72">
        <v>302.81</v>
      </c>
      <c r="BU3067" s="72">
        <v>630.46</v>
      </c>
      <c r="BV3067" s="95">
        <v>322314173.79000002</v>
      </c>
      <c r="BW3067" s="95">
        <v>267469157.31999999</v>
      </c>
      <c r="BX3067" s="95">
        <v>81976</v>
      </c>
      <c r="BY3067" s="95">
        <v>73607</v>
      </c>
      <c r="BZ3067" s="95">
        <v>76374</v>
      </c>
      <c r="CA3067" s="95">
        <v>76566</v>
      </c>
      <c r="CB3067" s="95">
        <v>76613</v>
      </c>
      <c r="CC3067" s="95">
        <v>76869</v>
      </c>
      <c r="CD3067" s="95">
        <v>77882</v>
      </c>
      <c r="CE3067" s="72">
        <v>650.75523149000003</v>
      </c>
      <c r="CF3067" s="72">
        <v>676.59346364999999</v>
      </c>
      <c r="CG3067" s="72">
        <v>712.40329333</v>
      </c>
      <c r="CH3067" s="72">
        <v>716.50152150999998</v>
      </c>
      <c r="CI3067" s="72">
        <v>731.52548966999996</v>
      </c>
      <c r="CJ3067" s="96">
        <v>0.82854501030000005</v>
      </c>
      <c r="CK3067" s="96">
        <v>0.83675061969999998</v>
      </c>
      <c r="CL3067" s="96">
        <v>0.83412023160000004</v>
      </c>
      <c r="CM3067" s="96">
        <v>0.84598564249999997</v>
      </c>
      <c r="CN3067" s="96">
        <v>0.86184283240000004</v>
      </c>
      <c r="CO3067" s="96">
        <v>0.93469563789999999</v>
      </c>
      <c r="CP3067" s="96">
        <v>0.90023835910000005</v>
      </c>
      <c r="CQ3067" s="96">
        <v>0.99584056389999998</v>
      </c>
      <c r="CR3067" s="96">
        <v>0.90399835390000005</v>
      </c>
      <c r="CS3067" s="95">
        <v>72290</v>
      </c>
      <c r="CT3067" s="95">
        <v>72555</v>
      </c>
      <c r="CU3067" s="95">
        <v>72435</v>
      </c>
      <c r="CV3067" s="95">
        <v>72413</v>
      </c>
      <c r="CW3067" s="95">
        <v>73415</v>
      </c>
      <c r="CX3067" s="96">
        <v>0.94210192100000001</v>
      </c>
      <c r="CY3067" s="96">
        <v>0.93578218400000002</v>
      </c>
      <c r="CZ3067" s="96">
        <v>0.93268111799999998</v>
      </c>
      <c r="DA3067" s="96">
        <v>0.92682875200000003</v>
      </c>
      <c r="DB3067" s="96">
        <v>0.93607617300000001</v>
      </c>
      <c r="DC3067">
        <v>2013</v>
      </c>
      <c r="DD3067" s="6">
        <v>73145.8</v>
      </c>
      <c r="DE3067" s="96">
        <v>2.3173861999999999E-3</v>
      </c>
      <c r="DF3067" s="72">
        <v>692.65</v>
      </c>
      <c r="DG3067" s="96">
        <v>1.0005901150000001</v>
      </c>
      <c r="DH3067" s="72">
        <v>693.05874313000004</v>
      </c>
      <c r="DI3067" s="72">
        <v>693.05874313000004</v>
      </c>
      <c r="DJ3067" s="96">
        <v>1</v>
      </c>
      <c r="DK3067" s="72">
        <v>693.05874313000004</v>
      </c>
      <c r="DL3067" s="96">
        <v>1</v>
      </c>
      <c r="DM3067" s="72">
        <v>693.05874313000004</v>
      </c>
      <c r="DN3067" s="96">
        <v>1</v>
      </c>
      <c r="DO3067" s="96">
        <v>8.2030000000000002E-3</v>
      </c>
      <c r="DP3067" s="72">
        <v>5.69</v>
      </c>
      <c r="DQ3067" s="72">
        <v>687.37</v>
      </c>
      <c r="DR3067" t="s">
        <v>414</v>
      </c>
      <c r="DT3067" t="s">
        <v>65</v>
      </c>
    </row>
    <row r="3068" spans="1:124" x14ac:dyDescent="0.3">
      <c r="A3068" t="s">
        <v>266</v>
      </c>
      <c r="B3068">
        <v>50270</v>
      </c>
      <c r="C3068" s="95">
        <v>2504</v>
      </c>
      <c r="D3068" s="95">
        <v>6184050</v>
      </c>
      <c r="E3068" s="95">
        <v>2394</v>
      </c>
      <c r="F3068" s="95">
        <v>6495647</v>
      </c>
      <c r="G3068" s="95">
        <v>173</v>
      </c>
      <c r="H3068" s="95">
        <v>536877</v>
      </c>
      <c r="I3068" s="95">
        <v>158</v>
      </c>
      <c r="J3068" s="95">
        <v>384131</v>
      </c>
      <c r="K3068" s="95">
        <v>2580</v>
      </c>
      <c r="L3068" s="95">
        <v>7355915</v>
      </c>
      <c r="M3068" s="95">
        <v>2450</v>
      </c>
      <c r="N3068" s="95">
        <v>7467180</v>
      </c>
      <c r="O3068" s="95">
        <v>185</v>
      </c>
      <c r="P3068" s="95">
        <v>347607</v>
      </c>
      <c r="Q3068" s="95">
        <v>168</v>
      </c>
      <c r="R3068" s="95">
        <v>538670</v>
      </c>
      <c r="S3068" s="95">
        <v>2650</v>
      </c>
      <c r="T3068" s="95">
        <v>7202138</v>
      </c>
      <c r="U3068" s="95">
        <v>2501</v>
      </c>
      <c r="V3068" s="95">
        <v>7839802</v>
      </c>
      <c r="W3068" s="95">
        <v>178</v>
      </c>
      <c r="X3068" s="95">
        <v>701857</v>
      </c>
      <c r="Y3068" s="95">
        <v>161</v>
      </c>
      <c r="Z3068" s="95">
        <v>666571</v>
      </c>
      <c r="AA3068" s="95">
        <v>2733</v>
      </c>
      <c r="AB3068" s="95">
        <v>6790042</v>
      </c>
      <c r="AC3068" s="95">
        <v>2555</v>
      </c>
      <c r="AD3068" s="95">
        <v>8601855</v>
      </c>
      <c r="AE3068" s="95">
        <v>175</v>
      </c>
      <c r="AF3068" s="95">
        <v>564616</v>
      </c>
      <c r="AG3068" s="95">
        <v>157</v>
      </c>
      <c r="AH3068" s="95">
        <v>785927</v>
      </c>
      <c r="AI3068" s="95">
        <v>2847</v>
      </c>
      <c r="AJ3068" s="95">
        <v>7246967.3700000001</v>
      </c>
      <c r="AK3068" s="95">
        <v>2639</v>
      </c>
      <c r="AL3068" s="95">
        <v>9403238.3900000006</v>
      </c>
      <c r="AM3068" s="95">
        <v>177</v>
      </c>
      <c r="AN3068" s="95">
        <v>504029</v>
      </c>
      <c r="AO3068" s="95">
        <v>159</v>
      </c>
      <c r="AP3068" s="95">
        <v>774276</v>
      </c>
      <c r="AQ3068" s="72">
        <v>209.22</v>
      </c>
      <c r="AR3068" s="72">
        <v>224.65</v>
      </c>
      <c r="AS3068" s="72">
        <v>433.87</v>
      </c>
      <c r="AT3068" s="95">
        <v>6720927</v>
      </c>
      <c r="AU3068" s="95">
        <v>6879778</v>
      </c>
      <c r="AV3068" s="95">
        <v>2677</v>
      </c>
      <c r="AW3068" s="95">
        <v>2552</v>
      </c>
      <c r="AX3068" s="72">
        <v>232.17</v>
      </c>
      <c r="AY3068" s="72">
        <v>254.83</v>
      </c>
      <c r="AZ3068" s="72">
        <v>487</v>
      </c>
      <c r="BA3068" s="95">
        <v>7703522</v>
      </c>
      <c r="BB3068" s="95">
        <v>8005850</v>
      </c>
      <c r="BC3068" s="95">
        <v>2765</v>
      </c>
      <c r="BD3068" s="95">
        <v>2618</v>
      </c>
      <c r="BE3068" s="72">
        <v>232.91</v>
      </c>
      <c r="BF3068" s="72">
        <v>266.29000000000002</v>
      </c>
      <c r="BG3068" s="72">
        <v>499.2</v>
      </c>
      <c r="BH3068" s="95">
        <v>7903995</v>
      </c>
      <c r="BI3068" s="95">
        <v>8506373</v>
      </c>
      <c r="BJ3068" s="95">
        <v>2828</v>
      </c>
      <c r="BK3068" s="95">
        <v>2662</v>
      </c>
      <c r="BL3068" s="72">
        <v>210.76</v>
      </c>
      <c r="BM3068" s="72">
        <v>288.45999999999998</v>
      </c>
      <c r="BN3068" s="72">
        <v>499.22</v>
      </c>
      <c r="BO3068" s="95">
        <v>7354658</v>
      </c>
      <c r="BP3068" s="95">
        <v>9387782</v>
      </c>
      <c r="BQ3068" s="95">
        <v>2908</v>
      </c>
      <c r="BR3068" s="95">
        <v>2712</v>
      </c>
      <c r="BS3068" s="72">
        <v>213.6</v>
      </c>
      <c r="BT3068" s="72">
        <v>303.12</v>
      </c>
      <c r="BU3068" s="72">
        <v>516.72</v>
      </c>
      <c r="BV3068" s="95">
        <v>7750996.3700000001</v>
      </c>
      <c r="BW3068" s="95">
        <v>10177514.390000001</v>
      </c>
      <c r="BX3068" s="95">
        <v>3024</v>
      </c>
      <c r="BY3068" s="95">
        <v>2798</v>
      </c>
      <c r="BZ3068" s="95">
        <v>2617</v>
      </c>
      <c r="CA3068" s="95">
        <v>2694</v>
      </c>
      <c r="CB3068" s="95">
        <v>2748</v>
      </c>
      <c r="CC3068" s="95">
        <v>2815</v>
      </c>
      <c r="CD3068" s="95">
        <v>2913</v>
      </c>
      <c r="CE3068" s="72">
        <v>650.75523149000003</v>
      </c>
      <c r="CF3068" s="72">
        <v>676.59346364999999</v>
      </c>
      <c r="CG3068" s="72">
        <v>712.40329333</v>
      </c>
      <c r="CH3068" s="72">
        <v>716.50152150999998</v>
      </c>
      <c r="CI3068" s="72">
        <v>731.52548966999996</v>
      </c>
      <c r="CJ3068" s="96">
        <v>0.6667176521</v>
      </c>
      <c r="CK3068" s="96">
        <v>0.71978230080000005</v>
      </c>
      <c r="CL3068" s="96">
        <v>0.70072668760000001</v>
      </c>
      <c r="CM3068" s="96">
        <v>0.6967466014</v>
      </c>
      <c r="CN3068" s="96">
        <v>0.70635952849999994</v>
      </c>
      <c r="CO3068" s="96">
        <v>0.77046299309999999</v>
      </c>
      <c r="CP3068" s="96">
        <v>0.90603515069999996</v>
      </c>
      <c r="CQ3068" s="96">
        <v>0.99584056389999998</v>
      </c>
      <c r="CR3068" s="96">
        <v>0.90981935680000003</v>
      </c>
      <c r="CS3068" s="95">
        <v>2557</v>
      </c>
      <c r="CT3068" s="95">
        <v>2654</v>
      </c>
      <c r="CU3068" s="95">
        <v>2674</v>
      </c>
      <c r="CV3068" s="95">
        <v>2730</v>
      </c>
      <c r="CW3068" s="95">
        <v>2835</v>
      </c>
      <c r="CX3068" s="96">
        <v>0.799808988</v>
      </c>
      <c r="CY3068" s="96">
        <v>0.77495189200000003</v>
      </c>
      <c r="CZ3068" s="96">
        <v>0.76617012399999995</v>
      </c>
      <c r="DA3068" s="96">
        <v>0.75726312399999995</v>
      </c>
      <c r="DB3068" s="96">
        <v>0.75655242099999997</v>
      </c>
      <c r="DC3068">
        <v>2013</v>
      </c>
      <c r="DD3068" s="6">
        <v>2668.4</v>
      </c>
      <c r="DE3068" s="96">
        <v>3.3964629000000001E-3</v>
      </c>
      <c r="DF3068" s="72">
        <v>696.36</v>
      </c>
      <c r="DG3068" s="96">
        <v>1</v>
      </c>
      <c r="DH3068" s="72">
        <v>696.36</v>
      </c>
      <c r="DI3068" s="72">
        <v>715.59146622000003</v>
      </c>
      <c r="DJ3068" s="96">
        <v>1</v>
      </c>
      <c r="DK3068" s="72">
        <v>696.36</v>
      </c>
      <c r="DL3068" s="96">
        <v>1</v>
      </c>
      <c r="DM3068" s="72">
        <v>696.36</v>
      </c>
      <c r="DN3068" s="96">
        <v>1</v>
      </c>
      <c r="DO3068" s="96">
        <v>1.2768E-2</v>
      </c>
      <c r="DP3068" s="72">
        <v>8.89</v>
      </c>
      <c r="DQ3068" s="72">
        <v>687.47</v>
      </c>
      <c r="DR3068" t="s">
        <v>266</v>
      </c>
      <c r="DT3068" t="s">
        <v>65</v>
      </c>
    </row>
    <row r="3069" spans="1:124" x14ac:dyDescent="0.3">
      <c r="A3069" t="s">
        <v>1880</v>
      </c>
      <c r="B3069">
        <v>50280</v>
      </c>
      <c r="C3069" s="95">
        <v>12984</v>
      </c>
      <c r="D3069" s="95">
        <v>45239202</v>
      </c>
      <c r="E3069" s="95">
        <v>12413</v>
      </c>
      <c r="F3069" s="95">
        <v>37350352</v>
      </c>
      <c r="G3069" s="95">
        <v>2217</v>
      </c>
      <c r="H3069" s="95">
        <v>6263558</v>
      </c>
      <c r="I3069" s="95">
        <v>1950</v>
      </c>
      <c r="J3069" s="95">
        <v>5668289</v>
      </c>
      <c r="K3069" s="95">
        <v>13152</v>
      </c>
      <c r="L3069" s="95">
        <v>44819313</v>
      </c>
      <c r="M3069" s="95">
        <v>12462</v>
      </c>
      <c r="N3069" s="95">
        <v>39911524</v>
      </c>
      <c r="O3069" s="95">
        <v>2282</v>
      </c>
      <c r="P3069" s="95">
        <v>5516008</v>
      </c>
      <c r="Q3069" s="95">
        <v>1987</v>
      </c>
      <c r="R3069" s="95">
        <v>6049374</v>
      </c>
      <c r="S3069" s="95">
        <v>13266</v>
      </c>
      <c r="T3069" s="95">
        <v>48512356</v>
      </c>
      <c r="U3069" s="95">
        <v>12446</v>
      </c>
      <c r="V3069" s="95">
        <v>42579191</v>
      </c>
      <c r="W3069" s="95">
        <v>2284</v>
      </c>
      <c r="X3069" s="95">
        <v>7329993</v>
      </c>
      <c r="Y3069" s="95">
        <v>1991</v>
      </c>
      <c r="Z3069" s="95">
        <v>6682345</v>
      </c>
      <c r="AA3069" s="95">
        <v>13214</v>
      </c>
      <c r="AB3069" s="95">
        <v>44663557</v>
      </c>
      <c r="AC3069" s="95">
        <v>12315</v>
      </c>
      <c r="AD3069" s="95">
        <v>45111705</v>
      </c>
      <c r="AE3069" s="95">
        <v>2315</v>
      </c>
      <c r="AF3069" s="95">
        <v>7064207</v>
      </c>
      <c r="AG3069" s="95">
        <v>2020</v>
      </c>
      <c r="AH3069" s="95">
        <v>7154596</v>
      </c>
      <c r="AI3069" s="95">
        <v>13268</v>
      </c>
      <c r="AJ3069" s="95">
        <v>46350183</v>
      </c>
      <c r="AK3069" s="95">
        <v>12254</v>
      </c>
      <c r="AL3069" s="95">
        <v>47561364</v>
      </c>
      <c r="AM3069" s="95">
        <v>2382</v>
      </c>
      <c r="AN3069" s="95">
        <v>6492578</v>
      </c>
      <c r="AO3069" s="95">
        <v>2100</v>
      </c>
      <c r="AP3069" s="95">
        <v>7339055</v>
      </c>
      <c r="AQ3069" s="72">
        <v>282.33999999999997</v>
      </c>
      <c r="AR3069" s="72">
        <v>249.59</v>
      </c>
      <c r="AS3069" s="72">
        <v>531.92999999999995</v>
      </c>
      <c r="AT3069" s="95">
        <v>51502760</v>
      </c>
      <c r="AU3069" s="95">
        <v>43018641</v>
      </c>
      <c r="AV3069" s="95">
        <v>15201</v>
      </c>
      <c r="AW3069" s="95">
        <v>14363</v>
      </c>
      <c r="AX3069" s="72">
        <v>271.77999999999997</v>
      </c>
      <c r="AY3069" s="72">
        <v>265.08</v>
      </c>
      <c r="AZ3069" s="72">
        <v>536.86</v>
      </c>
      <c r="BA3069" s="95">
        <v>50335321</v>
      </c>
      <c r="BB3069" s="95">
        <v>45960898</v>
      </c>
      <c r="BC3069" s="95">
        <v>15434</v>
      </c>
      <c r="BD3069" s="95">
        <v>14449</v>
      </c>
      <c r="BE3069" s="72">
        <v>299.26</v>
      </c>
      <c r="BF3069" s="72">
        <v>284.35000000000002</v>
      </c>
      <c r="BG3069" s="72">
        <v>583.61</v>
      </c>
      <c r="BH3069" s="95">
        <v>55842349</v>
      </c>
      <c r="BI3069" s="95">
        <v>49261536</v>
      </c>
      <c r="BJ3069" s="95">
        <v>15550</v>
      </c>
      <c r="BK3069" s="95">
        <v>14437</v>
      </c>
      <c r="BL3069" s="72">
        <v>277.58999999999997</v>
      </c>
      <c r="BM3069" s="72">
        <v>303.83999999999997</v>
      </c>
      <c r="BN3069" s="72">
        <v>581.42999999999995</v>
      </c>
      <c r="BO3069" s="95">
        <v>51727764</v>
      </c>
      <c r="BP3069" s="95">
        <v>52266301</v>
      </c>
      <c r="BQ3069" s="95">
        <v>15529</v>
      </c>
      <c r="BR3069" s="95">
        <v>14335</v>
      </c>
      <c r="BS3069" s="72">
        <v>281.38</v>
      </c>
      <c r="BT3069" s="72">
        <v>318.73</v>
      </c>
      <c r="BU3069" s="72">
        <v>600.11</v>
      </c>
      <c r="BV3069" s="95">
        <v>52842761</v>
      </c>
      <c r="BW3069" s="95">
        <v>54900419</v>
      </c>
      <c r="BX3069" s="95">
        <v>15650</v>
      </c>
      <c r="BY3069" s="95">
        <v>14354</v>
      </c>
      <c r="BZ3069" s="95">
        <v>14802</v>
      </c>
      <c r="CA3069" s="95">
        <v>14959</v>
      </c>
      <c r="CB3069" s="95">
        <v>15014</v>
      </c>
      <c r="CC3069" s="95">
        <v>14962</v>
      </c>
      <c r="CD3069" s="95">
        <v>15016</v>
      </c>
      <c r="CE3069" s="72">
        <v>650.75523149000003</v>
      </c>
      <c r="CF3069" s="72">
        <v>676.59346364999999</v>
      </c>
      <c r="CG3069" s="72">
        <v>712.40329333</v>
      </c>
      <c r="CH3069" s="72">
        <v>716.50152150999998</v>
      </c>
      <c r="CI3069" s="72">
        <v>731.52548966999996</v>
      </c>
      <c r="CJ3069" s="96">
        <v>0.81740410870000002</v>
      </c>
      <c r="CK3069" s="96">
        <v>0.79347500209999999</v>
      </c>
      <c r="CL3069" s="96">
        <v>0.81921294509999998</v>
      </c>
      <c r="CM3069" s="96">
        <v>0.81148466900000005</v>
      </c>
      <c r="CN3069" s="96">
        <v>0.82035418930000004</v>
      </c>
      <c r="CO3069" s="96">
        <v>0.85853951799999995</v>
      </c>
      <c r="CP3069" s="96">
        <v>0.94624203750000002</v>
      </c>
      <c r="CQ3069" s="96">
        <v>0.99584056389999998</v>
      </c>
      <c r="CR3069" s="96">
        <v>0.95019417429999997</v>
      </c>
      <c r="CS3069" s="95">
        <v>14040</v>
      </c>
      <c r="CT3069" s="95">
        <v>14166</v>
      </c>
      <c r="CU3069" s="95">
        <v>14247</v>
      </c>
      <c r="CV3069" s="95">
        <v>14106</v>
      </c>
      <c r="CW3069" s="95">
        <v>14116</v>
      </c>
      <c r="CX3069" s="96">
        <v>0.86128551099999995</v>
      </c>
      <c r="CY3069" s="96">
        <v>0.86776060399999999</v>
      </c>
      <c r="CZ3069" s="96">
        <v>0.86888775200000001</v>
      </c>
      <c r="DA3069" s="96">
        <v>0.86179391599999999</v>
      </c>
      <c r="DB3069" s="96">
        <v>0.83285820099999996</v>
      </c>
      <c r="DC3069">
        <v>2013</v>
      </c>
      <c r="DD3069" s="6">
        <v>14387.6</v>
      </c>
      <c r="DE3069" s="96">
        <v>1.8968666999999999E-3</v>
      </c>
      <c r="DF3069" s="72">
        <v>728.36</v>
      </c>
      <c r="DG3069" s="96">
        <v>1.0002833675</v>
      </c>
      <c r="DH3069" s="72">
        <v>728.56639356000005</v>
      </c>
      <c r="DI3069" s="72">
        <v>728.56639356000005</v>
      </c>
      <c r="DJ3069" s="96">
        <v>1</v>
      </c>
      <c r="DK3069" s="72">
        <v>728.56639356000005</v>
      </c>
      <c r="DL3069" s="96">
        <v>1</v>
      </c>
      <c r="DM3069" s="72">
        <v>728.56639356000005</v>
      </c>
      <c r="DN3069" s="96">
        <v>1</v>
      </c>
      <c r="DO3069" s="96">
        <v>7.5859999999999999E-3</v>
      </c>
      <c r="DP3069" s="72">
        <v>5.53</v>
      </c>
      <c r="DQ3069" s="72">
        <v>723.04</v>
      </c>
      <c r="DR3069" t="s">
        <v>1880</v>
      </c>
      <c r="DT3069" t="s">
        <v>65</v>
      </c>
    </row>
    <row r="3070" spans="1:124" x14ac:dyDescent="0.3">
      <c r="A3070" t="s">
        <v>1881</v>
      </c>
      <c r="B3070">
        <v>50290</v>
      </c>
      <c r="C3070" s="95">
        <v>867</v>
      </c>
      <c r="D3070" s="95">
        <v>3864427</v>
      </c>
      <c r="E3070" s="95">
        <v>806</v>
      </c>
      <c r="F3070" s="95">
        <v>2574881</v>
      </c>
      <c r="G3070" s="95">
        <v>183</v>
      </c>
      <c r="H3070" s="95">
        <v>395865</v>
      </c>
      <c r="I3070" s="95">
        <v>161</v>
      </c>
      <c r="J3070" s="95">
        <v>636909</v>
      </c>
      <c r="K3070" s="95">
        <v>857</v>
      </c>
      <c r="L3070" s="95">
        <v>3281218</v>
      </c>
      <c r="M3070" s="95">
        <v>794</v>
      </c>
      <c r="N3070" s="95">
        <v>2678687</v>
      </c>
      <c r="O3070" s="95">
        <v>184</v>
      </c>
      <c r="P3070" s="95">
        <v>724265</v>
      </c>
      <c r="Q3070" s="95">
        <v>162</v>
      </c>
      <c r="R3070" s="95">
        <v>768257</v>
      </c>
      <c r="S3070" s="95">
        <v>855</v>
      </c>
      <c r="T3070" s="95">
        <v>3509374</v>
      </c>
      <c r="U3070" s="95">
        <v>784</v>
      </c>
      <c r="V3070" s="95">
        <v>2798248</v>
      </c>
      <c r="W3070" s="95">
        <v>179</v>
      </c>
      <c r="X3070" s="95">
        <v>362216</v>
      </c>
      <c r="Y3070" s="95">
        <v>157</v>
      </c>
      <c r="Z3070" s="95">
        <v>784313</v>
      </c>
      <c r="AA3070" s="95">
        <v>859</v>
      </c>
      <c r="AB3070" s="95">
        <v>3610582</v>
      </c>
      <c r="AC3070" s="95">
        <v>777</v>
      </c>
      <c r="AD3070" s="95">
        <v>2828663</v>
      </c>
      <c r="AE3070" s="95">
        <v>183</v>
      </c>
      <c r="AF3070" s="95">
        <v>918937</v>
      </c>
      <c r="AG3070" s="95">
        <v>157</v>
      </c>
      <c r="AH3070" s="95">
        <v>741382</v>
      </c>
      <c r="AI3070" s="95">
        <v>935</v>
      </c>
      <c r="AJ3070" s="95">
        <v>4437002</v>
      </c>
      <c r="AK3070" s="95">
        <v>836</v>
      </c>
      <c r="AL3070" s="95">
        <v>3102316</v>
      </c>
      <c r="AM3070" s="95">
        <v>180</v>
      </c>
      <c r="AN3070" s="95">
        <v>642232</v>
      </c>
      <c r="AO3070" s="95">
        <v>161</v>
      </c>
      <c r="AP3070" s="95">
        <v>697379</v>
      </c>
      <c r="AQ3070" s="72">
        <v>338.12</v>
      </c>
      <c r="AR3070" s="72">
        <v>276.77999999999997</v>
      </c>
      <c r="AS3070" s="72">
        <v>614.9</v>
      </c>
      <c r="AT3070" s="95">
        <v>4260292</v>
      </c>
      <c r="AU3070" s="95">
        <v>3211790</v>
      </c>
      <c r="AV3070" s="95">
        <v>1050</v>
      </c>
      <c r="AW3070" s="95">
        <v>967</v>
      </c>
      <c r="AX3070" s="72">
        <v>320.64</v>
      </c>
      <c r="AY3070" s="72">
        <v>300.47000000000003</v>
      </c>
      <c r="AZ3070" s="72">
        <v>621.11</v>
      </c>
      <c r="BA3070" s="95">
        <v>4005483</v>
      </c>
      <c r="BB3070" s="95">
        <v>3446944</v>
      </c>
      <c r="BC3070" s="95">
        <v>1041</v>
      </c>
      <c r="BD3070" s="95">
        <v>956</v>
      </c>
      <c r="BE3070" s="72">
        <v>312.02</v>
      </c>
      <c r="BF3070" s="72">
        <v>317.27</v>
      </c>
      <c r="BG3070" s="72">
        <v>629.29</v>
      </c>
      <c r="BH3070" s="95">
        <v>3871590</v>
      </c>
      <c r="BI3070" s="95">
        <v>3582561</v>
      </c>
      <c r="BJ3070" s="95">
        <v>1034</v>
      </c>
      <c r="BK3070" s="95">
        <v>941</v>
      </c>
      <c r="BL3070" s="72">
        <v>362.25</v>
      </c>
      <c r="BM3070" s="72">
        <v>318.52999999999997</v>
      </c>
      <c r="BN3070" s="72">
        <v>680.78</v>
      </c>
      <c r="BO3070" s="95">
        <v>4529519</v>
      </c>
      <c r="BP3070" s="95">
        <v>3570045</v>
      </c>
      <c r="BQ3070" s="95">
        <v>1042</v>
      </c>
      <c r="BR3070" s="95">
        <v>934</v>
      </c>
      <c r="BS3070" s="72">
        <v>379.61</v>
      </c>
      <c r="BT3070" s="72">
        <v>317.58999999999997</v>
      </c>
      <c r="BU3070" s="72">
        <v>697.2</v>
      </c>
      <c r="BV3070" s="95">
        <v>5079234</v>
      </c>
      <c r="BW3070" s="95">
        <v>3799695</v>
      </c>
      <c r="BX3070" s="95">
        <v>1115</v>
      </c>
      <c r="BY3070" s="95">
        <v>997</v>
      </c>
      <c r="BZ3070" s="95">
        <v>1010</v>
      </c>
      <c r="CA3070" s="95">
        <v>1000</v>
      </c>
      <c r="CB3070" s="95">
        <v>989</v>
      </c>
      <c r="CC3070" s="95">
        <v>991</v>
      </c>
      <c r="CD3070" s="95">
        <v>1057</v>
      </c>
      <c r="CE3070" s="72">
        <v>650.75523149000003</v>
      </c>
      <c r="CF3070" s="72">
        <v>676.59346364999999</v>
      </c>
      <c r="CG3070" s="72">
        <v>712.40329333</v>
      </c>
      <c r="CH3070" s="72">
        <v>716.50152150999998</v>
      </c>
      <c r="CI3070" s="72">
        <v>731.52548966999996</v>
      </c>
      <c r="CJ3070" s="96">
        <v>0.94490212330000001</v>
      </c>
      <c r="CK3070" s="96">
        <v>0.91799586219999996</v>
      </c>
      <c r="CL3070" s="96">
        <v>0.88333392879999995</v>
      </c>
      <c r="CM3070" s="96">
        <v>0.95014452800000004</v>
      </c>
      <c r="CN3070" s="96">
        <v>0.95307683720000003</v>
      </c>
      <c r="CO3070" s="96">
        <v>0.80829193509999997</v>
      </c>
      <c r="CP3070" s="96">
        <v>1.1504391118999999</v>
      </c>
      <c r="CQ3070" s="96">
        <v>0.99584056389999998</v>
      </c>
      <c r="CR3070" s="96">
        <v>1.1552441116000001</v>
      </c>
      <c r="CS3070" s="95">
        <v>1112</v>
      </c>
      <c r="CT3070" s="95">
        <v>1122</v>
      </c>
      <c r="CU3070" s="95">
        <v>1110</v>
      </c>
      <c r="CV3070" s="95">
        <v>1116</v>
      </c>
      <c r="CW3070" s="95">
        <v>1208</v>
      </c>
      <c r="CX3070" s="96">
        <v>0.82367852799999997</v>
      </c>
      <c r="CY3070" s="96">
        <v>0.80606199300000003</v>
      </c>
      <c r="CZ3070" s="96">
        <v>0.78932312299999996</v>
      </c>
      <c r="DA3070" s="96">
        <v>0.80314853100000005</v>
      </c>
      <c r="DB3070" s="96">
        <v>0.81838094500000003</v>
      </c>
      <c r="DC3070">
        <v>2013</v>
      </c>
      <c r="DD3070" s="6">
        <v>959</v>
      </c>
      <c r="DE3070" s="96">
        <v>4.6750074999999999E-3</v>
      </c>
      <c r="DF3070" s="72">
        <v>883.07</v>
      </c>
      <c r="DG3070" s="96">
        <v>1</v>
      </c>
      <c r="DH3070" s="72">
        <v>883.07</v>
      </c>
      <c r="DI3070" s="72">
        <v>653.40726913000003</v>
      </c>
      <c r="DJ3070" s="96">
        <v>0.97928545379999998</v>
      </c>
      <c r="DK3070" s="72">
        <v>878.31264075000001</v>
      </c>
      <c r="DL3070" s="96">
        <v>1.0157290970999999</v>
      </c>
      <c r="DM3070" s="72">
        <v>892.12770551999995</v>
      </c>
      <c r="DN3070" s="96">
        <v>1</v>
      </c>
      <c r="DO3070" s="96">
        <v>1.2676E-2</v>
      </c>
      <c r="DP3070" s="72">
        <v>11.31</v>
      </c>
      <c r="DQ3070" s="72">
        <v>880.82</v>
      </c>
      <c r="DR3070" t="s">
        <v>1881</v>
      </c>
      <c r="DT3070" t="s">
        <v>65</v>
      </c>
    </row>
    <row r="3071" spans="1:124" x14ac:dyDescent="0.3">
      <c r="A3071" t="s">
        <v>1882</v>
      </c>
      <c r="B3071">
        <v>50300</v>
      </c>
      <c r="C3071" s="95">
        <v>42481</v>
      </c>
      <c r="D3071" s="95">
        <v>142418880</v>
      </c>
      <c r="E3071" s="95">
        <v>39567</v>
      </c>
      <c r="F3071" s="95">
        <v>121499670</v>
      </c>
      <c r="G3071" s="95">
        <v>9826</v>
      </c>
      <c r="H3071" s="95">
        <v>25525811</v>
      </c>
      <c r="I3071" s="95">
        <v>8344</v>
      </c>
      <c r="J3071" s="95">
        <v>24407880</v>
      </c>
      <c r="K3071" s="95">
        <v>42518</v>
      </c>
      <c r="L3071" s="95">
        <v>149513390</v>
      </c>
      <c r="M3071" s="95">
        <v>38987</v>
      </c>
      <c r="N3071" s="95">
        <v>124584251</v>
      </c>
      <c r="O3071" s="95">
        <v>9943</v>
      </c>
      <c r="P3071" s="95">
        <v>28242104</v>
      </c>
      <c r="Q3071" s="95">
        <v>8381</v>
      </c>
      <c r="R3071" s="95">
        <v>26645107</v>
      </c>
      <c r="S3071" s="95">
        <v>42018</v>
      </c>
      <c r="T3071" s="95">
        <v>156993643</v>
      </c>
      <c r="U3071" s="95">
        <v>37768</v>
      </c>
      <c r="V3071" s="95">
        <v>124507394</v>
      </c>
      <c r="W3071" s="95">
        <v>9862</v>
      </c>
      <c r="X3071" s="95">
        <v>32542380</v>
      </c>
      <c r="Y3071" s="95">
        <v>8226</v>
      </c>
      <c r="Z3071" s="95">
        <v>28014788</v>
      </c>
      <c r="AA3071" s="95">
        <v>42231</v>
      </c>
      <c r="AB3071" s="95">
        <v>144710424</v>
      </c>
      <c r="AC3071" s="95">
        <v>37424</v>
      </c>
      <c r="AD3071" s="95">
        <v>131658789</v>
      </c>
      <c r="AE3071" s="95">
        <v>10018</v>
      </c>
      <c r="AF3071" s="95">
        <v>30480928</v>
      </c>
      <c r="AG3071" s="95">
        <v>8318</v>
      </c>
      <c r="AH3071" s="95">
        <v>30577396</v>
      </c>
      <c r="AI3071" s="95">
        <v>43045</v>
      </c>
      <c r="AJ3071" s="95">
        <v>141154091.15000001</v>
      </c>
      <c r="AK3071" s="95">
        <v>37630</v>
      </c>
      <c r="AL3071" s="95">
        <v>136269790.02000001</v>
      </c>
      <c r="AM3071" s="95">
        <v>10330</v>
      </c>
      <c r="AN3071" s="95">
        <v>34014719</v>
      </c>
      <c r="AO3071" s="95">
        <v>8636</v>
      </c>
      <c r="AP3071" s="95">
        <v>32217871</v>
      </c>
      <c r="AQ3071" s="72">
        <v>267.56</v>
      </c>
      <c r="AR3071" s="72">
        <v>253.78</v>
      </c>
      <c r="AS3071" s="72">
        <v>521.34</v>
      </c>
      <c r="AT3071" s="95">
        <v>167944691</v>
      </c>
      <c r="AU3071" s="95">
        <v>145907550</v>
      </c>
      <c r="AV3071" s="95">
        <v>52307</v>
      </c>
      <c r="AW3071" s="95">
        <v>47911</v>
      </c>
      <c r="AX3071" s="72">
        <v>282.36</v>
      </c>
      <c r="AY3071" s="72">
        <v>266.05</v>
      </c>
      <c r="AZ3071" s="72">
        <v>548.41</v>
      </c>
      <c r="BA3071" s="95">
        <v>177755494</v>
      </c>
      <c r="BB3071" s="95">
        <v>151229358</v>
      </c>
      <c r="BC3071" s="95">
        <v>52461</v>
      </c>
      <c r="BD3071" s="95">
        <v>47368</v>
      </c>
      <c r="BE3071" s="72">
        <v>304.45</v>
      </c>
      <c r="BF3071" s="72">
        <v>276.33999999999997</v>
      </c>
      <c r="BG3071" s="72">
        <v>580.79</v>
      </c>
      <c r="BH3071" s="95">
        <v>189536023</v>
      </c>
      <c r="BI3071" s="95">
        <v>152522182</v>
      </c>
      <c r="BJ3071" s="95">
        <v>51880</v>
      </c>
      <c r="BK3071" s="95">
        <v>45994</v>
      </c>
      <c r="BL3071" s="72">
        <v>279.42</v>
      </c>
      <c r="BM3071" s="72">
        <v>295.56</v>
      </c>
      <c r="BN3071" s="72">
        <v>574.98</v>
      </c>
      <c r="BO3071" s="95">
        <v>175191352</v>
      </c>
      <c r="BP3071" s="95">
        <v>162236185</v>
      </c>
      <c r="BQ3071" s="95">
        <v>52249</v>
      </c>
      <c r="BR3071" s="95">
        <v>45742</v>
      </c>
      <c r="BS3071" s="72">
        <v>273.49</v>
      </c>
      <c r="BT3071" s="72">
        <v>303.48</v>
      </c>
      <c r="BU3071" s="72">
        <v>576.97</v>
      </c>
      <c r="BV3071" s="95">
        <v>175168810.15000001</v>
      </c>
      <c r="BW3071" s="95">
        <v>168487661.02000001</v>
      </c>
      <c r="BX3071" s="95">
        <v>53375</v>
      </c>
      <c r="BY3071" s="95">
        <v>46266</v>
      </c>
      <c r="BZ3071" s="95">
        <v>50212</v>
      </c>
      <c r="CA3071" s="95">
        <v>50007</v>
      </c>
      <c r="CB3071" s="95">
        <v>49043</v>
      </c>
      <c r="CC3071" s="95">
        <v>49160</v>
      </c>
      <c r="CD3071" s="95">
        <v>49897</v>
      </c>
      <c r="CE3071" s="72">
        <v>650.75523149000003</v>
      </c>
      <c r="CF3071" s="72">
        <v>676.59346364999999</v>
      </c>
      <c r="CG3071" s="72">
        <v>712.40329333</v>
      </c>
      <c r="CH3071" s="72">
        <v>716.50152150999998</v>
      </c>
      <c r="CI3071" s="72">
        <v>731.52548966999996</v>
      </c>
      <c r="CJ3071" s="96">
        <v>0.80113070900000005</v>
      </c>
      <c r="CK3071" s="96">
        <v>0.81054581439999995</v>
      </c>
      <c r="CL3071" s="96">
        <v>0.81525451309999997</v>
      </c>
      <c r="CM3071" s="96">
        <v>0.80248259460000004</v>
      </c>
      <c r="CN3071" s="96">
        <v>0.78872166200000005</v>
      </c>
      <c r="CO3071" s="96">
        <v>0.92371857410000002</v>
      </c>
      <c r="CP3071" s="96">
        <v>0.86999123010000001</v>
      </c>
      <c r="CQ3071" s="96">
        <v>0.99584056389999998</v>
      </c>
      <c r="CR3071" s="96">
        <v>0.8736248928</v>
      </c>
      <c r="CS3071" s="95">
        <v>48273</v>
      </c>
      <c r="CT3071" s="95">
        <v>48432</v>
      </c>
      <c r="CU3071" s="95">
        <v>47300</v>
      </c>
      <c r="CV3071" s="95">
        <v>46755</v>
      </c>
      <c r="CW3071" s="95">
        <v>47281</v>
      </c>
      <c r="CX3071" s="96">
        <v>0.93089446300000001</v>
      </c>
      <c r="CY3071" s="96">
        <v>0.92410530499999999</v>
      </c>
      <c r="CZ3071" s="96">
        <v>0.92544330699999999</v>
      </c>
      <c r="DA3071" s="96">
        <v>0.91495620799999999</v>
      </c>
      <c r="DB3071" s="96">
        <v>0.92293544199999999</v>
      </c>
      <c r="DC3071">
        <v>2013</v>
      </c>
      <c r="DD3071" s="6">
        <v>46656.2</v>
      </c>
      <c r="DE3071" s="96">
        <v>2.9013048999999998E-3</v>
      </c>
      <c r="DF3071" s="72">
        <v>668.99</v>
      </c>
      <c r="DG3071" s="96">
        <v>1.0162622168</v>
      </c>
      <c r="DH3071" s="72">
        <v>679.86926043999995</v>
      </c>
      <c r="DI3071" s="72">
        <v>692.75242447999995</v>
      </c>
      <c r="DJ3071" s="96">
        <v>1</v>
      </c>
      <c r="DK3071" s="72">
        <v>679.86926043999995</v>
      </c>
      <c r="DL3071" s="96">
        <v>1</v>
      </c>
      <c r="DM3071" s="72">
        <v>679.86926043999995</v>
      </c>
      <c r="DN3071" s="96">
        <v>1</v>
      </c>
      <c r="DO3071" s="96">
        <v>1.057E-2</v>
      </c>
      <c r="DP3071" s="72">
        <v>7.19</v>
      </c>
      <c r="DQ3071" s="72">
        <v>672.68</v>
      </c>
      <c r="DR3071" t="s">
        <v>1882</v>
      </c>
      <c r="DT3071" t="s">
        <v>65</v>
      </c>
    </row>
    <row r="3072" spans="1:124" x14ac:dyDescent="0.3">
      <c r="A3072" t="s">
        <v>1883</v>
      </c>
      <c r="B3072">
        <v>50310</v>
      </c>
      <c r="C3072" s="95">
        <v>50358</v>
      </c>
      <c r="D3072" s="95">
        <v>186914798</v>
      </c>
      <c r="E3072" s="95">
        <v>47848</v>
      </c>
      <c r="F3072" s="95">
        <v>153242866</v>
      </c>
      <c r="G3072" s="95">
        <v>10917</v>
      </c>
      <c r="H3072" s="95">
        <v>27711697</v>
      </c>
      <c r="I3072" s="95">
        <v>9615</v>
      </c>
      <c r="J3072" s="95">
        <v>29814928</v>
      </c>
      <c r="K3072" s="95">
        <v>48547</v>
      </c>
      <c r="L3072" s="95">
        <v>183087403</v>
      </c>
      <c r="M3072" s="95">
        <v>45697</v>
      </c>
      <c r="N3072" s="95">
        <v>153844759</v>
      </c>
      <c r="O3072" s="95">
        <v>11004</v>
      </c>
      <c r="P3072" s="95">
        <v>30904687</v>
      </c>
      <c r="Q3072" s="95">
        <v>9671</v>
      </c>
      <c r="R3072" s="95">
        <v>31568364</v>
      </c>
      <c r="S3072" s="95">
        <v>47911</v>
      </c>
      <c r="T3072" s="95">
        <v>196425848</v>
      </c>
      <c r="U3072" s="95">
        <v>44671</v>
      </c>
      <c r="V3072" s="95">
        <v>159217311</v>
      </c>
      <c r="W3072" s="95">
        <v>11043</v>
      </c>
      <c r="X3072" s="95">
        <v>34705219</v>
      </c>
      <c r="Y3072" s="95">
        <v>9702</v>
      </c>
      <c r="Z3072" s="95">
        <v>33348093</v>
      </c>
      <c r="AA3072" s="95">
        <v>46757</v>
      </c>
      <c r="AB3072" s="95">
        <v>187180009</v>
      </c>
      <c r="AC3072" s="95">
        <v>43149</v>
      </c>
      <c r="AD3072" s="95">
        <v>163297026</v>
      </c>
      <c r="AE3072" s="95">
        <v>10984</v>
      </c>
      <c r="AF3072" s="95">
        <v>36195214</v>
      </c>
      <c r="AG3072" s="95">
        <v>9630</v>
      </c>
      <c r="AH3072" s="95">
        <v>35711710</v>
      </c>
      <c r="AI3072" s="95">
        <v>46095</v>
      </c>
      <c r="AJ3072" s="95">
        <v>185920719.63999999</v>
      </c>
      <c r="AK3072" s="95">
        <v>42203</v>
      </c>
      <c r="AL3072" s="95">
        <v>166084814.72</v>
      </c>
      <c r="AM3072" s="95">
        <v>11114</v>
      </c>
      <c r="AN3072" s="95">
        <v>39422640.090000004</v>
      </c>
      <c r="AO3072" s="95">
        <v>9813</v>
      </c>
      <c r="AP3072" s="95">
        <v>37036005.140000001</v>
      </c>
      <c r="AQ3072" s="72">
        <v>291.89</v>
      </c>
      <c r="AR3072" s="72">
        <v>265.47000000000003</v>
      </c>
      <c r="AS3072" s="72">
        <v>557.36</v>
      </c>
      <c r="AT3072" s="95">
        <v>214626495</v>
      </c>
      <c r="AU3072" s="95">
        <v>183057794</v>
      </c>
      <c r="AV3072" s="95">
        <v>61275</v>
      </c>
      <c r="AW3072" s="95">
        <v>57463</v>
      </c>
      <c r="AX3072" s="72">
        <v>299.45</v>
      </c>
      <c r="AY3072" s="72">
        <v>279.06</v>
      </c>
      <c r="AZ3072" s="72">
        <v>578.51</v>
      </c>
      <c r="BA3072" s="95">
        <v>213992090</v>
      </c>
      <c r="BB3072" s="95">
        <v>185413123</v>
      </c>
      <c r="BC3072" s="95">
        <v>59551</v>
      </c>
      <c r="BD3072" s="95">
        <v>55368</v>
      </c>
      <c r="BE3072" s="72">
        <v>326.70999999999998</v>
      </c>
      <c r="BF3072" s="72">
        <v>295.13</v>
      </c>
      <c r="BG3072" s="72">
        <v>621.84</v>
      </c>
      <c r="BH3072" s="95">
        <v>231131067</v>
      </c>
      <c r="BI3072" s="95">
        <v>192565404</v>
      </c>
      <c r="BJ3072" s="95">
        <v>58954</v>
      </c>
      <c r="BK3072" s="95">
        <v>54373</v>
      </c>
      <c r="BL3072" s="72">
        <v>322.38</v>
      </c>
      <c r="BM3072" s="72">
        <v>314.22000000000003</v>
      </c>
      <c r="BN3072" s="72">
        <v>636.6</v>
      </c>
      <c r="BO3072" s="95">
        <v>223375223</v>
      </c>
      <c r="BP3072" s="95">
        <v>199008736</v>
      </c>
      <c r="BQ3072" s="95">
        <v>57741</v>
      </c>
      <c r="BR3072" s="95">
        <v>52779</v>
      </c>
      <c r="BS3072" s="72">
        <v>328.25</v>
      </c>
      <c r="BT3072" s="72">
        <v>325.41000000000003</v>
      </c>
      <c r="BU3072" s="72">
        <v>653.66</v>
      </c>
      <c r="BV3072" s="95">
        <v>225343359.72999999</v>
      </c>
      <c r="BW3072" s="95">
        <v>203120819.86000001</v>
      </c>
      <c r="BX3072" s="95">
        <v>57209</v>
      </c>
      <c r="BY3072" s="95">
        <v>52016</v>
      </c>
      <c r="BZ3072" s="95">
        <v>59458</v>
      </c>
      <c r="CA3072" s="95">
        <v>57534</v>
      </c>
      <c r="CB3072" s="95">
        <v>56746</v>
      </c>
      <c r="CC3072" s="95">
        <v>55386</v>
      </c>
      <c r="CD3072" s="95">
        <v>54669</v>
      </c>
      <c r="CE3072" s="72">
        <v>650.75523149000003</v>
      </c>
      <c r="CF3072" s="72">
        <v>676.59346364999999</v>
      </c>
      <c r="CG3072" s="72">
        <v>712.40329333</v>
      </c>
      <c r="CH3072" s="72">
        <v>716.50152150999998</v>
      </c>
      <c r="CI3072" s="72">
        <v>731.52548966999996</v>
      </c>
      <c r="CJ3072" s="96">
        <v>0.85648178149999998</v>
      </c>
      <c r="CK3072" s="96">
        <v>0.85503338579999999</v>
      </c>
      <c r="CL3072" s="96">
        <v>0.87287636909999999</v>
      </c>
      <c r="CM3072" s="96">
        <v>0.88848380760000001</v>
      </c>
      <c r="CN3072" s="96">
        <v>0.89355738009999996</v>
      </c>
      <c r="CO3072" s="96">
        <v>0.96697066200000004</v>
      </c>
      <c r="CP3072" s="96">
        <v>0.90311586389999998</v>
      </c>
      <c r="CQ3072" s="96">
        <v>0.99584056389999998</v>
      </c>
      <c r="CR3072" s="96">
        <v>0.90688787709999996</v>
      </c>
      <c r="CS3072" s="95">
        <v>55715</v>
      </c>
      <c r="CT3072" s="95">
        <v>54369</v>
      </c>
      <c r="CU3072" s="95">
        <v>53471</v>
      </c>
      <c r="CV3072" s="95">
        <v>51930</v>
      </c>
      <c r="CW3072" s="95">
        <v>51123</v>
      </c>
      <c r="CX3072" s="96">
        <v>0.961095323</v>
      </c>
      <c r="CY3072" s="96">
        <v>0.96870946300000005</v>
      </c>
      <c r="CZ3072" s="96">
        <v>0.97022374600000005</v>
      </c>
      <c r="DA3072" s="96">
        <v>0.96402876400000004</v>
      </c>
      <c r="DB3072" s="96">
        <v>0.97111037899999997</v>
      </c>
      <c r="DC3072">
        <v>2013</v>
      </c>
      <c r="DD3072" s="6">
        <v>54399.8</v>
      </c>
      <c r="DE3072" s="96">
        <v>3.4228199E-3</v>
      </c>
      <c r="DF3072" s="72">
        <v>694.1</v>
      </c>
      <c r="DG3072" s="96">
        <v>1</v>
      </c>
      <c r="DH3072" s="72">
        <v>694.1</v>
      </c>
      <c r="DI3072" s="72">
        <v>694.1</v>
      </c>
      <c r="DJ3072" s="96">
        <v>1</v>
      </c>
      <c r="DK3072" s="72">
        <v>694.1</v>
      </c>
      <c r="DL3072" s="96">
        <v>1</v>
      </c>
      <c r="DM3072" s="72">
        <v>694.1</v>
      </c>
      <c r="DN3072" s="96">
        <v>1</v>
      </c>
      <c r="DO3072" s="96">
        <v>7.8480000000000008E-3</v>
      </c>
      <c r="DP3072" s="72">
        <v>5.45</v>
      </c>
      <c r="DQ3072" s="72">
        <v>688.65</v>
      </c>
      <c r="DR3072" t="s">
        <v>1883</v>
      </c>
      <c r="DT3072" t="s">
        <v>65</v>
      </c>
    </row>
    <row r="3073" spans="1:124" x14ac:dyDescent="0.3">
      <c r="A3073" t="s">
        <v>686</v>
      </c>
      <c r="B3073">
        <v>50320</v>
      </c>
      <c r="C3073" s="95">
        <v>5524</v>
      </c>
      <c r="D3073" s="95">
        <v>17825891</v>
      </c>
      <c r="E3073" s="95">
        <v>5276</v>
      </c>
      <c r="F3073" s="95">
        <v>16422936</v>
      </c>
      <c r="G3073" s="95">
        <v>1224</v>
      </c>
      <c r="H3073" s="95">
        <v>2470146</v>
      </c>
      <c r="I3073" s="95">
        <v>1090</v>
      </c>
      <c r="J3073" s="95">
        <v>3293698</v>
      </c>
      <c r="K3073" s="95">
        <v>5484</v>
      </c>
      <c r="L3073" s="95">
        <v>18744470</v>
      </c>
      <c r="M3073" s="95">
        <v>5197</v>
      </c>
      <c r="N3073" s="95">
        <v>17848474</v>
      </c>
      <c r="O3073" s="95">
        <v>1236</v>
      </c>
      <c r="P3073" s="95">
        <v>3281712</v>
      </c>
      <c r="Q3073" s="95">
        <v>1079</v>
      </c>
      <c r="R3073" s="95">
        <v>3779581</v>
      </c>
      <c r="S3073" s="95">
        <v>5406</v>
      </c>
      <c r="T3073" s="95">
        <v>20218842</v>
      </c>
      <c r="U3073" s="95">
        <v>5081</v>
      </c>
      <c r="V3073" s="95">
        <v>18270181</v>
      </c>
      <c r="W3073" s="95">
        <v>1247</v>
      </c>
      <c r="X3073" s="95">
        <v>3142251</v>
      </c>
      <c r="Y3073" s="95">
        <v>1115</v>
      </c>
      <c r="Z3073" s="95">
        <v>3838532</v>
      </c>
      <c r="AA3073" s="95">
        <v>5333</v>
      </c>
      <c r="AB3073" s="95">
        <v>20003729</v>
      </c>
      <c r="AC3073" s="95">
        <v>4991</v>
      </c>
      <c r="AD3073" s="95">
        <v>18674745</v>
      </c>
      <c r="AE3073" s="95">
        <v>1254</v>
      </c>
      <c r="AF3073" s="95">
        <v>3645371</v>
      </c>
      <c r="AG3073" s="95">
        <v>1127</v>
      </c>
      <c r="AH3073" s="95">
        <v>4139770</v>
      </c>
      <c r="AI3073" s="95">
        <v>5450</v>
      </c>
      <c r="AJ3073" s="95">
        <v>18258770</v>
      </c>
      <c r="AK3073" s="95">
        <v>5076</v>
      </c>
      <c r="AL3073" s="95">
        <v>20075734.710000001</v>
      </c>
      <c r="AM3073" s="95">
        <v>1259</v>
      </c>
      <c r="AN3073" s="95">
        <v>3815819</v>
      </c>
      <c r="AO3073" s="95">
        <v>1134</v>
      </c>
      <c r="AP3073" s="95">
        <v>4051461</v>
      </c>
      <c r="AQ3073" s="72">
        <v>250.64</v>
      </c>
      <c r="AR3073" s="72">
        <v>258.10000000000002</v>
      </c>
      <c r="AS3073" s="72">
        <v>508.74</v>
      </c>
      <c r="AT3073" s="95">
        <v>20296037</v>
      </c>
      <c r="AU3073" s="95">
        <v>19716634</v>
      </c>
      <c r="AV3073" s="95">
        <v>6748</v>
      </c>
      <c r="AW3073" s="95">
        <v>6366</v>
      </c>
      <c r="AX3073" s="72">
        <v>273.14</v>
      </c>
      <c r="AY3073" s="72">
        <v>287.18</v>
      </c>
      <c r="AZ3073" s="72">
        <v>560.32000000000005</v>
      </c>
      <c r="BA3073" s="95">
        <v>22026182</v>
      </c>
      <c r="BB3073" s="95">
        <v>21628055</v>
      </c>
      <c r="BC3073" s="95">
        <v>6720</v>
      </c>
      <c r="BD3073" s="95">
        <v>6276</v>
      </c>
      <c r="BE3073" s="72">
        <v>292.61</v>
      </c>
      <c r="BF3073" s="72">
        <v>297.35000000000002</v>
      </c>
      <c r="BG3073" s="72">
        <v>589.96</v>
      </c>
      <c r="BH3073" s="95">
        <v>23361093</v>
      </c>
      <c r="BI3073" s="95">
        <v>22108713</v>
      </c>
      <c r="BJ3073" s="95">
        <v>6653</v>
      </c>
      <c r="BK3073" s="95">
        <v>6196</v>
      </c>
      <c r="BL3073" s="72">
        <v>299.19</v>
      </c>
      <c r="BM3073" s="72">
        <v>310.76</v>
      </c>
      <c r="BN3073" s="72">
        <v>609.95000000000005</v>
      </c>
      <c r="BO3073" s="95">
        <v>23649100</v>
      </c>
      <c r="BP3073" s="95">
        <v>22814515</v>
      </c>
      <c r="BQ3073" s="95">
        <v>6587</v>
      </c>
      <c r="BR3073" s="95">
        <v>6118</v>
      </c>
      <c r="BS3073" s="72">
        <v>274.19</v>
      </c>
      <c r="BT3073" s="72">
        <v>323.77</v>
      </c>
      <c r="BU3073" s="72">
        <v>597.96</v>
      </c>
      <c r="BV3073" s="95">
        <v>22074589</v>
      </c>
      <c r="BW3073" s="95">
        <v>24127195.710000001</v>
      </c>
      <c r="BX3073" s="95">
        <v>6709</v>
      </c>
      <c r="BY3073" s="95">
        <v>6210</v>
      </c>
      <c r="BZ3073" s="95">
        <v>6566</v>
      </c>
      <c r="CA3073" s="95">
        <v>6506</v>
      </c>
      <c r="CB3073" s="95">
        <v>6433</v>
      </c>
      <c r="CC3073" s="95">
        <v>6364</v>
      </c>
      <c r="CD3073" s="95">
        <v>6465</v>
      </c>
      <c r="CE3073" s="72">
        <v>650.75523149000003</v>
      </c>
      <c r="CF3073" s="72">
        <v>676.59346364999999</v>
      </c>
      <c r="CG3073" s="72">
        <v>712.40329333</v>
      </c>
      <c r="CH3073" s="72">
        <v>716.50152150999998</v>
      </c>
      <c r="CI3073" s="72">
        <v>731.52548966999996</v>
      </c>
      <c r="CJ3073" s="96">
        <v>0.78176859040000002</v>
      </c>
      <c r="CK3073" s="96">
        <v>0.82814870389999995</v>
      </c>
      <c r="CL3073" s="96">
        <v>0.82812643559999999</v>
      </c>
      <c r="CM3073" s="96">
        <v>0.85128919020000005</v>
      </c>
      <c r="CN3073" s="96">
        <v>0.81741512559999996</v>
      </c>
      <c r="CO3073" s="96">
        <v>0.87369721069999995</v>
      </c>
      <c r="CP3073" s="96">
        <v>0.94008496200000002</v>
      </c>
      <c r="CQ3073" s="96">
        <v>0.99584056389999998</v>
      </c>
      <c r="CR3073" s="96">
        <v>0.94401138279999997</v>
      </c>
      <c r="CS3073" s="95">
        <v>6763</v>
      </c>
      <c r="CT3073" s="95">
        <v>6784</v>
      </c>
      <c r="CU3073" s="95">
        <v>6802</v>
      </c>
      <c r="CV3073" s="95">
        <v>6693</v>
      </c>
      <c r="CW3073" s="95">
        <v>6821</v>
      </c>
      <c r="CX3073" s="96">
        <v>0.88742077600000002</v>
      </c>
      <c r="CY3073" s="96">
        <v>0.87518853500000005</v>
      </c>
      <c r="CZ3073" s="96">
        <v>0.86979474400000001</v>
      </c>
      <c r="DA3073" s="96">
        <v>0.86564762799999995</v>
      </c>
      <c r="DB3073" s="96">
        <v>0.87039722799999997</v>
      </c>
      <c r="DC3073">
        <v>2013</v>
      </c>
      <c r="DD3073" s="6">
        <v>6233.2</v>
      </c>
      <c r="DE3073" s="96">
        <v>2.2297036999999998E-3</v>
      </c>
      <c r="DF3073" s="72">
        <v>723.37</v>
      </c>
      <c r="DG3073" s="96">
        <v>1</v>
      </c>
      <c r="DH3073" s="72">
        <v>723.37</v>
      </c>
      <c r="DI3073" s="72">
        <v>715.59146622000003</v>
      </c>
      <c r="DJ3073" s="96">
        <v>1</v>
      </c>
      <c r="DK3073" s="72">
        <v>723.37</v>
      </c>
      <c r="DL3073" s="96">
        <v>1</v>
      </c>
      <c r="DM3073" s="72">
        <v>723.37</v>
      </c>
      <c r="DN3073" s="96">
        <v>1</v>
      </c>
      <c r="DO3073" s="96">
        <v>6.5050000000000004E-3</v>
      </c>
      <c r="DP3073" s="72">
        <v>4.71</v>
      </c>
      <c r="DQ3073" s="72">
        <v>718.66</v>
      </c>
      <c r="DR3073" t="s">
        <v>686</v>
      </c>
      <c r="DT3073" t="s">
        <v>65</v>
      </c>
    </row>
    <row r="3074" spans="1:124" x14ac:dyDescent="0.3">
      <c r="A3074" t="s">
        <v>1116</v>
      </c>
      <c r="B3074">
        <v>50330</v>
      </c>
      <c r="C3074" s="95">
        <v>19315</v>
      </c>
      <c r="D3074" s="95">
        <v>61489541</v>
      </c>
      <c r="E3074" s="95">
        <v>17921</v>
      </c>
      <c r="F3074" s="95">
        <v>50250121</v>
      </c>
      <c r="G3074" s="95">
        <v>4913</v>
      </c>
      <c r="H3074" s="95">
        <v>13377684</v>
      </c>
      <c r="I3074" s="95">
        <v>4161</v>
      </c>
      <c r="J3074" s="95">
        <v>11289367</v>
      </c>
      <c r="K3074" s="95">
        <v>19820</v>
      </c>
      <c r="L3074" s="95">
        <v>68492500</v>
      </c>
      <c r="M3074" s="95">
        <v>18158</v>
      </c>
      <c r="N3074" s="95">
        <v>51739555</v>
      </c>
      <c r="O3074" s="95">
        <v>5114</v>
      </c>
      <c r="P3074" s="95">
        <v>11681471</v>
      </c>
      <c r="Q3074" s="95">
        <v>4279</v>
      </c>
      <c r="R3074" s="95">
        <v>11148653</v>
      </c>
      <c r="S3074" s="95">
        <v>20502</v>
      </c>
      <c r="T3074" s="95">
        <v>72051623</v>
      </c>
      <c r="U3074" s="95">
        <v>18557</v>
      </c>
      <c r="V3074" s="95">
        <v>55742229</v>
      </c>
      <c r="W3074" s="95">
        <v>5274</v>
      </c>
      <c r="X3074" s="95">
        <v>12580195</v>
      </c>
      <c r="Y3074" s="95">
        <v>4441</v>
      </c>
      <c r="Z3074" s="95">
        <v>12038702</v>
      </c>
      <c r="AA3074" s="95">
        <v>21067</v>
      </c>
      <c r="AB3074" s="95">
        <v>66591902</v>
      </c>
      <c r="AC3074" s="95">
        <v>18848</v>
      </c>
      <c r="AD3074" s="95">
        <v>61091389</v>
      </c>
      <c r="AE3074" s="95">
        <v>5378</v>
      </c>
      <c r="AF3074" s="95">
        <v>14210992</v>
      </c>
      <c r="AG3074" s="95">
        <v>4564</v>
      </c>
      <c r="AH3074" s="95">
        <v>14490642</v>
      </c>
      <c r="AI3074" s="95">
        <v>21811</v>
      </c>
      <c r="AJ3074" s="95">
        <v>66075033.100000001</v>
      </c>
      <c r="AK3074" s="95">
        <v>19410</v>
      </c>
      <c r="AL3074" s="95">
        <v>64711148.780000001</v>
      </c>
      <c r="AM3074" s="95">
        <v>5540</v>
      </c>
      <c r="AN3074" s="95">
        <v>16911917</v>
      </c>
      <c r="AO3074" s="95">
        <v>4759</v>
      </c>
      <c r="AP3074" s="95">
        <v>16293946</v>
      </c>
      <c r="AQ3074" s="72">
        <v>257.51</v>
      </c>
      <c r="AR3074" s="72">
        <v>232.24</v>
      </c>
      <c r="AS3074" s="72">
        <v>489.75</v>
      </c>
      <c r="AT3074" s="95">
        <v>74867225</v>
      </c>
      <c r="AU3074" s="95">
        <v>61539488</v>
      </c>
      <c r="AV3074" s="95">
        <v>24228</v>
      </c>
      <c r="AW3074" s="95">
        <v>22082</v>
      </c>
      <c r="AX3074" s="72">
        <v>267.95</v>
      </c>
      <c r="AY3074" s="72">
        <v>233.57</v>
      </c>
      <c r="AZ3074" s="72">
        <v>501.52</v>
      </c>
      <c r="BA3074" s="95">
        <v>80173971</v>
      </c>
      <c r="BB3074" s="95">
        <v>62888208</v>
      </c>
      <c r="BC3074" s="95">
        <v>24934</v>
      </c>
      <c r="BD3074" s="95">
        <v>22437</v>
      </c>
      <c r="BE3074" s="72">
        <v>273.61</v>
      </c>
      <c r="BF3074" s="72">
        <v>245.6</v>
      </c>
      <c r="BG3074" s="72">
        <v>519.21</v>
      </c>
      <c r="BH3074" s="95">
        <v>84631818</v>
      </c>
      <c r="BI3074" s="95">
        <v>67780931</v>
      </c>
      <c r="BJ3074" s="95">
        <v>25776</v>
      </c>
      <c r="BK3074" s="95">
        <v>22998</v>
      </c>
      <c r="BL3074" s="72">
        <v>254.63</v>
      </c>
      <c r="BM3074" s="72">
        <v>269.02999999999997</v>
      </c>
      <c r="BN3074" s="72">
        <v>523.66</v>
      </c>
      <c r="BO3074" s="95">
        <v>80802894</v>
      </c>
      <c r="BP3074" s="95">
        <v>75582031</v>
      </c>
      <c r="BQ3074" s="95">
        <v>26445</v>
      </c>
      <c r="BR3074" s="95">
        <v>23412</v>
      </c>
      <c r="BS3074" s="72">
        <v>252.85</v>
      </c>
      <c r="BT3074" s="72">
        <v>279.3</v>
      </c>
      <c r="BU3074" s="72">
        <v>532.15</v>
      </c>
      <c r="BV3074" s="95">
        <v>82986950.099999994</v>
      </c>
      <c r="BW3074" s="95">
        <v>81005094.780000001</v>
      </c>
      <c r="BX3074" s="95">
        <v>27351</v>
      </c>
      <c r="BY3074" s="95">
        <v>24169</v>
      </c>
      <c r="BZ3074" s="95">
        <v>23205</v>
      </c>
      <c r="CA3074" s="95">
        <v>23731</v>
      </c>
      <c r="CB3074" s="95">
        <v>24437</v>
      </c>
      <c r="CC3074" s="95">
        <v>25005</v>
      </c>
      <c r="CD3074" s="95">
        <v>25794</v>
      </c>
      <c r="CE3074" s="72">
        <v>650.75523149000003</v>
      </c>
      <c r="CF3074" s="72">
        <v>676.59346364999999</v>
      </c>
      <c r="CG3074" s="72">
        <v>712.40329333</v>
      </c>
      <c r="CH3074" s="72">
        <v>716.50152150999998</v>
      </c>
      <c r="CI3074" s="72">
        <v>731.52548966999996</v>
      </c>
      <c r="CJ3074" s="96">
        <v>0.75258711160000002</v>
      </c>
      <c r="CK3074" s="96">
        <v>0.7412427506</v>
      </c>
      <c r="CL3074" s="96">
        <v>0.72881471050000002</v>
      </c>
      <c r="CM3074" s="96">
        <v>0.73085678710000002</v>
      </c>
      <c r="CN3074" s="96">
        <v>0.72745243670000004</v>
      </c>
      <c r="CO3074" s="96">
        <v>0.89761018829999994</v>
      </c>
      <c r="CP3074" s="96">
        <v>0.82016756150000003</v>
      </c>
      <c r="CQ3074" s="96">
        <v>0.99584056389999998</v>
      </c>
      <c r="CR3074" s="96">
        <v>0.82359312740000001</v>
      </c>
      <c r="CS3074" s="95">
        <v>21421</v>
      </c>
      <c r="CT3074" s="95">
        <v>22011</v>
      </c>
      <c r="CU3074" s="95">
        <v>22668</v>
      </c>
      <c r="CV3074" s="95">
        <v>23187</v>
      </c>
      <c r="CW3074" s="95">
        <v>23927</v>
      </c>
      <c r="CX3074" s="96">
        <v>0.91007490999999996</v>
      </c>
      <c r="CY3074" s="96">
        <v>0.91479901399999997</v>
      </c>
      <c r="CZ3074" s="96">
        <v>0.89586314</v>
      </c>
      <c r="DA3074" s="96">
        <v>0.885382326</v>
      </c>
      <c r="DB3074" s="96">
        <v>0.88414337200000004</v>
      </c>
      <c r="DC3074">
        <v>2013</v>
      </c>
      <c r="DD3074" s="6">
        <v>23019.599999999999</v>
      </c>
      <c r="DE3074" s="96">
        <v>3.2846936000000002E-3</v>
      </c>
      <c r="DF3074" s="72">
        <v>630.42999999999995</v>
      </c>
      <c r="DG3074" s="96">
        <v>1.0002503592</v>
      </c>
      <c r="DH3074" s="72">
        <v>630.58783395</v>
      </c>
      <c r="DI3074" s="72">
        <v>630.58783395</v>
      </c>
      <c r="DJ3074" s="96">
        <v>1</v>
      </c>
      <c r="DK3074" s="72">
        <v>630.58783395</v>
      </c>
      <c r="DL3074" s="96">
        <v>1</v>
      </c>
      <c r="DM3074" s="72">
        <v>630.58783395</v>
      </c>
      <c r="DN3074" s="96">
        <v>1</v>
      </c>
      <c r="DO3074" s="96">
        <v>1.3778E-2</v>
      </c>
      <c r="DP3074" s="72">
        <v>8.69</v>
      </c>
      <c r="DQ3074" s="72">
        <v>621.9</v>
      </c>
      <c r="DR3074" t="s">
        <v>1116</v>
      </c>
      <c r="DT3074" t="s">
        <v>65</v>
      </c>
    </row>
    <row r="3075" spans="1:124" x14ac:dyDescent="0.3">
      <c r="A3075" t="s">
        <v>1884</v>
      </c>
      <c r="B3075">
        <v>50340</v>
      </c>
      <c r="C3075" s="95">
        <v>626</v>
      </c>
      <c r="D3075" s="95">
        <v>2042767</v>
      </c>
      <c r="E3075" s="95">
        <v>593</v>
      </c>
      <c r="F3075" s="95">
        <v>1310951</v>
      </c>
      <c r="G3075" s="95">
        <v>114</v>
      </c>
      <c r="H3075" s="95">
        <v>428268</v>
      </c>
      <c r="I3075" s="95">
        <v>96</v>
      </c>
      <c r="J3075" s="95">
        <v>275861</v>
      </c>
      <c r="K3075" s="95">
        <v>612</v>
      </c>
      <c r="L3075" s="95">
        <v>2224133</v>
      </c>
      <c r="M3075" s="95">
        <v>571</v>
      </c>
      <c r="N3075" s="95">
        <v>1512245</v>
      </c>
      <c r="O3075" s="95">
        <v>117</v>
      </c>
      <c r="P3075" s="95">
        <v>183131</v>
      </c>
      <c r="Q3075" s="95">
        <v>94</v>
      </c>
      <c r="R3075" s="95">
        <v>213173</v>
      </c>
      <c r="S3075" s="95">
        <v>621</v>
      </c>
      <c r="T3075" s="95">
        <v>2362144</v>
      </c>
      <c r="U3075" s="95">
        <v>570</v>
      </c>
      <c r="V3075" s="95">
        <v>1623446</v>
      </c>
      <c r="W3075" s="95">
        <v>119</v>
      </c>
      <c r="X3075" s="95">
        <v>259126</v>
      </c>
      <c r="Y3075" s="95">
        <v>100</v>
      </c>
      <c r="Z3075" s="95">
        <v>328783</v>
      </c>
      <c r="AA3075" s="95">
        <v>608</v>
      </c>
      <c r="AB3075" s="95">
        <v>2375630</v>
      </c>
      <c r="AC3075" s="95">
        <v>554</v>
      </c>
      <c r="AD3075" s="95">
        <v>1939707</v>
      </c>
      <c r="AE3075" s="95">
        <v>105</v>
      </c>
      <c r="AF3075" s="95">
        <v>346925</v>
      </c>
      <c r="AG3075" s="95">
        <v>86</v>
      </c>
      <c r="AH3075" s="95">
        <v>334515</v>
      </c>
      <c r="AI3075" s="95">
        <v>613</v>
      </c>
      <c r="AJ3075" s="95">
        <v>2046474</v>
      </c>
      <c r="AK3075" s="95">
        <v>562</v>
      </c>
      <c r="AL3075" s="95">
        <v>2125304</v>
      </c>
      <c r="AM3075" s="95">
        <v>103</v>
      </c>
      <c r="AN3075" s="95">
        <v>315335</v>
      </c>
      <c r="AO3075" s="95">
        <v>87</v>
      </c>
      <c r="AP3075" s="95">
        <v>423531</v>
      </c>
      <c r="AQ3075" s="72">
        <v>278.27</v>
      </c>
      <c r="AR3075" s="72">
        <v>191.92</v>
      </c>
      <c r="AS3075" s="72">
        <v>470.19</v>
      </c>
      <c r="AT3075" s="95">
        <v>2471035</v>
      </c>
      <c r="AU3075" s="95">
        <v>1586812</v>
      </c>
      <c r="AV3075" s="95">
        <v>740</v>
      </c>
      <c r="AW3075" s="95">
        <v>689</v>
      </c>
      <c r="AX3075" s="72">
        <v>275.18</v>
      </c>
      <c r="AY3075" s="72">
        <v>216.22</v>
      </c>
      <c r="AZ3075" s="72">
        <v>491.4</v>
      </c>
      <c r="BA3075" s="95">
        <v>2407264</v>
      </c>
      <c r="BB3075" s="95">
        <v>1725418</v>
      </c>
      <c r="BC3075" s="95">
        <v>729</v>
      </c>
      <c r="BD3075" s="95">
        <v>665</v>
      </c>
      <c r="BE3075" s="72">
        <v>295.19</v>
      </c>
      <c r="BF3075" s="72">
        <v>242.81</v>
      </c>
      <c r="BG3075" s="72">
        <v>538</v>
      </c>
      <c r="BH3075" s="95">
        <v>2621270</v>
      </c>
      <c r="BI3075" s="95">
        <v>1952229</v>
      </c>
      <c r="BJ3075" s="95">
        <v>740</v>
      </c>
      <c r="BK3075" s="95">
        <v>670</v>
      </c>
      <c r="BL3075" s="72">
        <v>318.2</v>
      </c>
      <c r="BM3075" s="72">
        <v>296.12</v>
      </c>
      <c r="BN3075" s="72">
        <v>614.32000000000005</v>
      </c>
      <c r="BO3075" s="95">
        <v>2722555</v>
      </c>
      <c r="BP3075" s="95">
        <v>2274222</v>
      </c>
      <c r="BQ3075" s="95">
        <v>713</v>
      </c>
      <c r="BR3075" s="95">
        <v>640</v>
      </c>
      <c r="BS3075" s="72">
        <v>274.88</v>
      </c>
      <c r="BT3075" s="72">
        <v>327.27999999999997</v>
      </c>
      <c r="BU3075" s="72">
        <v>602.16</v>
      </c>
      <c r="BV3075" s="95">
        <v>2361809</v>
      </c>
      <c r="BW3075" s="95">
        <v>2548835</v>
      </c>
      <c r="BX3075" s="95">
        <v>716</v>
      </c>
      <c r="BY3075" s="95">
        <v>649</v>
      </c>
      <c r="BZ3075" s="95">
        <v>716</v>
      </c>
      <c r="CA3075" s="95">
        <v>698</v>
      </c>
      <c r="CB3075" s="95">
        <v>706</v>
      </c>
      <c r="CC3075" s="95">
        <v>678</v>
      </c>
      <c r="CD3075" s="95">
        <v>683</v>
      </c>
      <c r="CE3075" s="72">
        <v>650.75523149000003</v>
      </c>
      <c r="CF3075" s="72">
        <v>676.59346364999999</v>
      </c>
      <c r="CG3075" s="72">
        <v>712.40329333</v>
      </c>
      <c r="CH3075" s="72">
        <v>716.50152150999998</v>
      </c>
      <c r="CI3075" s="72">
        <v>731.52548966999996</v>
      </c>
      <c r="CJ3075" s="96">
        <v>0.72252972739999999</v>
      </c>
      <c r="CK3075" s="96">
        <v>0.7262854674</v>
      </c>
      <c r="CL3075" s="96">
        <v>0.75519022030000005</v>
      </c>
      <c r="CM3075" s="96">
        <v>0.85738826999999995</v>
      </c>
      <c r="CN3075" s="96">
        <v>0.82315655229999996</v>
      </c>
      <c r="CO3075" s="96">
        <v>0.88114165799999999</v>
      </c>
      <c r="CP3075" s="96">
        <v>0.88170845220000005</v>
      </c>
      <c r="CQ3075" s="96">
        <v>0.99584056389999998</v>
      </c>
      <c r="CR3075" s="96">
        <v>0.88539105380000005</v>
      </c>
      <c r="CS3075" s="95">
        <v>674</v>
      </c>
      <c r="CT3075" s="95">
        <v>672</v>
      </c>
      <c r="CU3075" s="95">
        <v>672</v>
      </c>
      <c r="CV3075" s="95">
        <v>657</v>
      </c>
      <c r="CW3075" s="95">
        <v>665</v>
      </c>
      <c r="CX3075" s="96">
        <v>0.84491106599999999</v>
      </c>
      <c r="CY3075" s="96">
        <v>0.85340578199999995</v>
      </c>
      <c r="CZ3075" s="96">
        <v>0.86891667400000006</v>
      </c>
      <c r="DA3075" s="96">
        <v>0.90109784599999998</v>
      </c>
      <c r="DB3075" s="96">
        <v>0.93852797600000004</v>
      </c>
      <c r="DC3075">
        <v>2013</v>
      </c>
      <c r="DD3075" s="6">
        <v>662.6</v>
      </c>
      <c r="DE3075" s="96">
        <v>5.6702590000000004E-3</v>
      </c>
      <c r="DF3075" s="72">
        <v>676.12</v>
      </c>
      <c r="DG3075" s="96">
        <v>1</v>
      </c>
      <c r="DH3075" s="72">
        <v>676.12</v>
      </c>
      <c r="DI3075" s="72">
        <v>715.59146622000003</v>
      </c>
      <c r="DJ3075" s="96">
        <v>0.81400245699999996</v>
      </c>
      <c r="DK3075" s="72">
        <v>683.46159574000001</v>
      </c>
      <c r="DL3075" s="96">
        <v>1.0157290970999999</v>
      </c>
      <c r="DM3075" s="72">
        <v>694.21182951000003</v>
      </c>
      <c r="DN3075" s="96">
        <v>1</v>
      </c>
      <c r="DO3075" s="96">
        <v>2.1621999999999999E-2</v>
      </c>
      <c r="DP3075" s="72">
        <v>15.01</v>
      </c>
      <c r="DQ3075" s="72">
        <v>679.2</v>
      </c>
      <c r="DR3075" t="s">
        <v>1884</v>
      </c>
      <c r="DT3075" t="s">
        <v>65</v>
      </c>
    </row>
    <row r="3076" spans="1:124" x14ac:dyDescent="0.3">
      <c r="A3076" t="s">
        <v>1885</v>
      </c>
      <c r="B3076">
        <v>50350</v>
      </c>
      <c r="C3076" s="95">
        <v>7607</v>
      </c>
      <c r="D3076" s="95">
        <v>23330607</v>
      </c>
      <c r="E3076" s="95">
        <v>7232</v>
      </c>
      <c r="F3076" s="95">
        <v>22256377</v>
      </c>
      <c r="G3076" s="95">
        <v>1179</v>
      </c>
      <c r="H3076" s="95">
        <v>3174036</v>
      </c>
      <c r="I3076" s="95">
        <v>1020</v>
      </c>
      <c r="J3076" s="95">
        <v>3303097</v>
      </c>
      <c r="K3076" s="95">
        <v>7349</v>
      </c>
      <c r="L3076" s="95">
        <v>23516909</v>
      </c>
      <c r="M3076" s="95">
        <v>6941</v>
      </c>
      <c r="N3076" s="95">
        <v>22011034</v>
      </c>
      <c r="O3076" s="95">
        <v>1204</v>
      </c>
      <c r="P3076" s="95">
        <v>2820606</v>
      </c>
      <c r="Q3076" s="95">
        <v>1048</v>
      </c>
      <c r="R3076" s="95">
        <v>3521770</v>
      </c>
      <c r="S3076" s="95">
        <v>7165</v>
      </c>
      <c r="T3076" s="95">
        <v>22372177</v>
      </c>
      <c r="U3076" s="95">
        <v>6717</v>
      </c>
      <c r="V3076" s="95">
        <v>22281679</v>
      </c>
      <c r="W3076" s="95">
        <v>1222</v>
      </c>
      <c r="X3076" s="95">
        <v>3773357</v>
      </c>
      <c r="Y3076" s="95">
        <v>1056</v>
      </c>
      <c r="Z3076" s="95">
        <v>3497221</v>
      </c>
      <c r="AA3076" s="95">
        <v>7163</v>
      </c>
      <c r="AB3076" s="95">
        <v>22484364</v>
      </c>
      <c r="AC3076" s="95">
        <v>6687</v>
      </c>
      <c r="AD3076" s="95">
        <v>23259380</v>
      </c>
      <c r="AE3076" s="95">
        <v>1248</v>
      </c>
      <c r="AF3076" s="95">
        <v>2681830</v>
      </c>
      <c r="AG3076" s="95">
        <v>1079</v>
      </c>
      <c r="AH3076" s="95">
        <v>3708545</v>
      </c>
      <c r="AI3076" s="95">
        <v>7422</v>
      </c>
      <c r="AJ3076" s="95">
        <v>24253285.789999999</v>
      </c>
      <c r="AK3076" s="95">
        <v>6909</v>
      </c>
      <c r="AL3076" s="95">
        <v>24803443.949999999</v>
      </c>
      <c r="AM3076" s="95">
        <v>1301</v>
      </c>
      <c r="AN3076" s="95">
        <v>3325892</v>
      </c>
      <c r="AO3076" s="95">
        <v>1134</v>
      </c>
      <c r="AP3076" s="95">
        <v>4229871.8499999996</v>
      </c>
      <c r="AQ3076" s="72">
        <v>251.39</v>
      </c>
      <c r="AR3076" s="72">
        <v>258.11</v>
      </c>
      <c r="AS3076" s="72">
        <v>509.5</v>
      </c>
      <c r="AT3076" s="95">
        <v>26504643</v>
      </c>
      <c r="AU3076" s="95">
        <v>25559474</v>
      </c>
      <c r="AV3076" s="95">
        <v>8786</v>
      </c>
      <c r="AW3076" s="95">
        <v>8252</v>
      </c>
      <c r="AX3076" s="72">
        <v>256.61</v>
      </c>
      <c r="AY3076" s="72">
        <v>266.33</v>
      </c>
      <c r="AZ3076" s="72">
        <v>522.94000000000005</v>
      </c>
      <c r="BA3076" s="95">
        <v>26337515</v>
      </c>
      <c r="BB3076" s="95">
        <v>25532804</v>
      </c>
      <c r="BC3076" s="95">
        <v>8553</v>
      </c>
      <c r="BD3076" s="95">
        <v>7989</v>
      </c>
      <c r="BE3076" s="72">
        <v>259.77999999999997</v>
      </c>
      <c r="BF3076" s="72">
        <v>276.37</v>
      </c>
      <c r="BG3076" s="72">
        <v>536.15</v>
      </c>
      <c r="BH3076" s="95">
        <v>26145534</v>
      </c>
      <c r="BI3076" s="95">
        <v>25778900</v>
      </c>
      <c r="BJ3076" s="95">
        <v>8387</v>
      </c>
      <c r="BK3076" s="95">
        <v>7773</v>
      </c>
      <c r="BL3076" s="72">
        <v>249.34</v>
      </c>
      <c r="BM3076" s="72">
        <v>289.38</v>
      </c>
      <c r="BN3076" s="72">
        <v>538.72</v>
      </c>
      <c r="BO3076" s="95">
        <v>25166194</v>
      </c>
      <c r="BP3076" s="95">
        <v>26967925</v>
      </c>
      <c r="BQ3076" s="95">
        <v>8411</v>
      </c>
      <c r="BR3076" s="95">
        <v>7766</v>
      </c>
      <c r="BS3076" s="72">
        <v>263.47000000000003</v>
      </c>
      <c r="BT3076" s="72">
        <v>300.81</v>
      </c>
      <c r="BU3076" s="72">
        <v>564.28</v>
      </c>
      <c r="BV3076" s="95">
        <v>27579177.789999999</v>
      </c>
      <c r="BW3076" s="95">
        <v>29033315.800000001</v>
      </c>
      <c r="BX3076" s="95">
        <v>8723</v>
      </c>
      <c r="BY3076" s="95">
        <v>8043</v>
      </c>
      <c r="BZ3076" s="95">
        <v>8531</v>
      </c>
      <c r="CA3076" s="95">
        <v>8281</v>
      </c>
      <c r="CB3076" s="95">
        <v>8091</v>
      </c>
      <c r="CC3076" s="95">
        <v>8105</v>
      </c>
      <c r="CD3076" s="95">
        <v>8390</v>
      </c>
      <c r="CE3076" s="72">
        <v>650.75523149000003</v>
      </c>
      <c r="CF3076" s="72">
        <v>676.59346364999999</v>
      </c>
      <c r="CG3076" s="72">
        <v>712.40329333</v>
      </c>
      <c r="CH3076" s="72">
        <v>716.50152150999998</v>
      </c>
      <c r="CI3076" s="72">
        <v>731.52548966999996</v>
      </c>
      <c r="CJ3076" s="96">
        <v>0.78293646419999996</v>
      </c>
      <c r="CK3076" s="96">
        <v>0.77290134779999997</v>
      </c>
      <c r="CL3076" s="96">
        <v>0.75259337660000003</v>
      </c>
      <c r="CM3076" s="96">
        <v>0.75187558409999999</v>
      </c>
      <c r="CN3076" s="96">
        <v>0.77137435119999997</v>
      </c>
      <c r="CO3076" s="96">
        <v>0.97749939100000005</v>
      </c>
      <c r="CP3076" s="96">
        <v>0.78397616599999997</v>
      </c>
      <c r="CQ3076" s="96">
        <v>0.99584056389999998</v>
      </c>
      <c r="CR3076" s="96">
        <v>0.78725057249999997</v>
      </c>
      <c r="CS3076" s="95">
        <v>8099</v>
      </c>
      <c r="CT3076" s="95">
        <v>7849</v>
      </c>
      <c r="CU3076" s="95">
        <v>7692</v>
      </c>
      <c r="CV3076" s="95">
        <v>7621</v>
      </c>
      <c r="CW3076" s="95">
        <v>7908</v>
      </c>
      <c r="CX3076" s="96">
        <v>0.96898295999999995</v>
      </c>
      <c r="CY3076" s="96">
        <v>0.982836665</v>
      </c>
      <c r="CZ3076" s="96">
        <v>0.99643284499999996</v>
      </c>
      <c r="DA3076" s="96">
        <v>0.97736062599999995</v>
      </c>
      <c r="DB3076" s="96">
        <v>0.96264148900000002</v>
      </c>
      <c r="DC3076">
        <v>2013</v>
      </c>
      <c r="DD3076" s="6">
        <v>7964.6</v>
      </c>
      <c r="DE3076" s="96">
        <v>1.490536E-3</v>
      </c>
      <c r="DF3076" s="72">
        <v>603.70000000000005</v>
      </c>
      <c r="DG3076" s="96">
        <v>1</v>
      </c>
      <c r="DH3076" s="72">
        <v>603.70000000000005</v>
      </c>
      <c r="DI3076" s="72">
        <v>715.59146622000003</v>
      </c>
      <c r="DJ3076" s="96">
        <v>1</v>
      </c>
      <c r="DK3076" s="72">
        <v>603.70000000000005</v>
      </c>
      <c r="DL3076" s="96">
        <v>1</v>
      </c>
      <c r="DM3076" s="72">
        <v>603.70000000000005</v>
      </c>
      <c r="DN3076" s="96">
        <v>1</v>
      </c>
      <c r="DO3076" s="96">
        <v>6.1469999999999997E-3</v>
      </c>
      <c r="DP3076" s="72">
        <v>3.71</v>
      </c>
      <c r="DQ3076" s="72">
        <v>599.99</v>
      </c>
      <c r="DR3076" t="s">
        <v>1885</v>
      </c>
      <c r="DT3076" t="s">
        <v>65</v>
      </c>
    </row>
    <row r="3077" spans="1:124" x14ac:dyDescent="0.3">
      <c r="A3077" t="s">
        <v>1886</v>
      </c>
      <c r="B3077">
        <v>50360</v>
      </c>
      <c r="C3077" s="95">
        <v>18270</v>
      </c>
      <c r="D3077" s="95">
        <v>61285895</v>
      </c>
      <c r="E3077" s="95">
        <v>17268</v>
      </c>
      <c r="F3077" s="95">
        <v>51564610</v>
      </c>
      <c r="G3077" s="95">
        <v>3577</v>
      </c>
      <c r="H3077" s="95">
        <v>10263383</v>
      </c>
      <c r="I3077" s="95">
        <v>3114</v>
      </c>
      <c r="J3077" s="95">
        <v>8369958</v>
      </c>
      <c r="K3077" s="95">
        <v>18191</v>
      </c>
      <c r="L3077" s="95">
        <v>60621949</v>
      </c>
      <c r="M3077" s="95">
        <v>16993</v>
      </c>
      <c r="N3077" s="95">
        <v>52131230</v>
      </c>
      <c r="O3077" s="95">
        <v>3658</v>
      </c>
      <c r="P3077" s="95">
        <v>9914733</v>
      </c>
      <c r="Q3077" s="95">
        <v>3173</v>
      </c>
      <c r="R3077" s="95">
        <v>8819830</v>
      </c>
      <c r="S3077" s="95">
        <v>18373</v>
      </c>
      <c r="T3077" s="95">
        <v>64526025</v>
      </c>
      <c r="U3077" s="95">
        <v>17000</v>
      </c>
      <c r="V3077" s="95">
        <v>56178702</v>
      </c>
      <c r="W3077" s="95">
        <v>3677</v>
      </c>
      <c r="X3077" s="95">
        <v>10424667</v>
      </c>
      <c r="Y3077" s="95">
        <v>3190</v>
      </c>
      <c r="Z3077" s="95">
        <v>9696917</v>
      </c>
      <c r="AA3077" s="95">
        <v>17986</v>
      </c>
      <c r="AB3077" s="95">
        <v>56858141</v>
      </c>
      <c r="AC3077" s="95">
        <v>16421</v>
      </c>
      <c r="AD3077" s="95">
        <v>57028193</v>
      </c>
      <c r="AE3077" s="95">
        <v>3736</v>
      </c>
      <c r="AF3077" s="95">
        <v>12338727</v>
      </c>
      <c r="AG3077" s="95">
        <v>3243</v>
      </c>
      <c r="AH3077" s="95">
        <v>10672815</v>
      </c>
      <c r="AI3077" s="95">
        <v>17826</v>
      </c>
      <c r="AJ3077" s="95">
        <v>56423493.32</v>
      </c>
      <c r="AK3077" s="95">
        <v>16138</v>
      </c>
      <c r="AL3077" s="95">
        <v>59595567.509999998</v>
      </c>
      <c r="AM3077" s="95">
        <v>3873</v>
      </c>
      <c r="AN3077" s="95">
        <v>11933844</v>
      </c>
      <c r="AO3077" s="95">
        <v>3359</v>
      </c>
      <c r="AP3077" s="95">
        <v>11277243</v>
      </c>
      <c r="AQ3077" s="72">
        <v>272.92</v>
      </c>
      <c r="AR3077" s="72">
        <v>245.05</v>
      </c>
      <c r="AS3077" s="72">
        <v>517.97</v>
      </c>
      <c r="AT3077" s="95">
        <v>71549278</v>
      </c>
      <c r="AU3077" s="95">
        <v>59934568</v>
      </c>
      <c r="AV3077" s="95">
        <v>21847</v>
      </c>
      <c r="AW3077" s="95">
        <v>20382</v>
      </c>
      <c r="AX3077" s="72">
        <v>269.02999999999997</v>
      </c>
      <c r="AY3077" s="72">
        <v>251.87</v>
      </c>
      <c r="AZ3077" s="72">
        <v>520.9</v>
      </c>
      <c r="BA3077" s="95">
        <v>70536682</v>
      </c>
      <c r="BB3077" s="95">
        <v>60951060</v>
      </c>
      <c r="BC3077" s="95">
        <v>21849</v>
      </c>
      <c r="BD3077" s="95">
        <v>20166</v>
      </c>
      <c r="BE3077" s="72">
        <v>283.26</v>
      </c>
      <c r="BF3077" s="72">
        <v>271.89999999999998</v>
      </c>
      <c r="BG3077" s="72">
        <v>555.16</v>
      </c>
      <c r="BH3077" s="95">
        <v>74950692</v>
      </c>
      <c r="BI3077" s="95">
        <v>65875619</v>
      </c>
      <c r="BJ3077" s="95">
        <v>22050</v>
      </c>
      <c r="BK3077" s="95">
        <v>20190</v>
      </c>
      <c r="BL3077" s="72">
        <v>265.45999999999998</v>
      </c>
      <c r="BM3077" s="72">
        <v>286.91000000000003</v>
      </c>
      <c r="BN3077" s="72">
        <v>552.37</v>
      </c>
      <c r="BO3077" s="95">
        <v>69196868</v>
      </c>
      <c r="BP3077" s="95">
        <v>67701008</v>
      </c>
      <c r="BQ3077" s="95">
        <v>21722</v>
      </c>
      <c r="BR3077" s="95">
        <v>19664</v>
      </c>
      <c r="BS3077" s="72">
        <v>262.52</v>
      </c>
      <c r="BT3077" s="72">
        <v>302.92</v>
      </c>
      <c r="BU3077" s="72">
        <v>565.44000000000005</v>
      </c>
      <c r="BV3077" s="95">
        <v>68357337.319999993</v>
      </c>
      <c r="BW3077" s="95">
        <v>70872810.510000005</v>
      </c>
      <c r="BX3077" s="95">
        <v>21699</v>
      </c>
      <c r="BY3077" s="95">
        <v>19497</v>
      </c>
      <c r="BZ3077" s="95">
        <v>21149</v>
      </c>
      <c r="CA3077" s="95">
        <v>21038</v>
      </c>
      <c r="CB3077" s="95">
        <v>21153</v>
      </c>
      <c r="CC3077" s="95">
        <v>20745</v>
      </c>
      <c r="CD3077" s="95">
        <v>20622</v>
      </c>
      <c r="CE3077" s="72">
        <v>650.75523149000003</v>
      </c>
      <c r="CF3077" s="72">
        <v>676.59346364999999</v>
      </c>
      <c r="CG3077" s="72">
        <v>712.40329333</v>
      </c>
      <c r="CH3077" s="72">
        <v>716.50152150999998</v>
      </c>
      <c r="CI3077" s="72">
        <v>731.52548966999996</v>
      </c>
      <c r="CJ3077" s="96">
        <v>0.79595211060000004</v>
      </c>
      <c r="CK3077" s="96">
        <v>0.76988624329999999</v>
      </c>
      <c r="CL3077" s="96">
        <v>0.77927770009999997</v>
      </c>
      <c r="CM3077" s="96">
        <v>0.7709264857</v>
      </c>
      <c r="CN3077" s="96">
        <v>0.77296007860000004</v>
      </c>
      <c r="CO3077" s="96">
        <v>0.94255100599999997</v>
      </c>
      <c r="CP3077" s="96">
        <v>0.8252078866</v>
      </c>
      <c r="CQ3077" s="96">
        <v>0.99584056389999998</v>
      </c>
      <c r="CR3077" s="96">
        <v>0.82865450419999998</v>
      </c>
      <c r="CS3077" s="95">
        <v>19912</v>
      </c>
      <c r="CT3077" s="95">
        <v>19918</v>
      </c>
      <c r="CU3077" s="95">
        <v>20059</v>
      </c>
      <c r="CV3077" s="95">
        <v>19541</v>
      </c>
      <c r="CW3077" s="95">
        <v>19433</v>
      </c>
      <c r="CX3077" s="96">
        <v>0.96276377499999999</v>
      </c>
      <c r="CY3077" s="96">
        <v>0.94670232600000004</v>
      </c>
      <c r="CZ3077" s="96">
        <v>0.93123107299999996</v>
      </c>
      <c r="DA3077" s="96">
        <v>0.93016982599999998</v>
      </c>
      <c r="DB3077" s="96">
        <v>0.94171966399999996</v>
      </c>
      <c r="DC3077">
        <v>2013</v>
      </c>
      <c r="DD3077" s="6">
        <v>19979.8</v>
      </c>
      <c r="DE3077" s="96">
        <v>1.2704972000000001E-3</v>
      </c>
      <c r="DF3077" s="72">
        <v>635.59</v>
      </c>
      <c r="DG3077" s="96">
        <v>1</v>
      </c>
      <c r="DH3077" s="72">
        <v>635.59</v>
      </c>
      <c r="DI3077" s="72">
        <v>635.59</v>
      </c>
      <c r="DJ3077" s="96">
        <v>1</v>
      </c>
      <c r="DK3077" s="72">
        <v>635.59</v>
      </c>
      <c r="DL3077" s="96">
        <v>1</v>
      </c>
      <c r="DM3077" s="72">
        <v>635.59</v>
      </c>
      <c r="DN3077" s="96">
        <v>1</v>
      </c>
      <c r="DO3077" s="96">
        <v>5.1980000000000004E-3</v>
      </c>
      <c r="DP3077" s="72">
        <v>3.3</v>
      </c>
      <c r="DQ3077" s="72">
        <v>632.29</v>
      </c>
      <c r="DR3077" t="s">
        <v>1886</v>
      </c>
      <c r="DT3077" t="s">
        <v>65</v>
      </c>
    </row>
    <row r="3078" spans="1:124" x14ac:dyDescent="0.3">
      <c r="A3078" t="s">
        <v>1887</v>
      </c>
      <c r="B3078">
        <v>50370</v>
      </c>
      <c r="C3078" s="95">
        <v>3683</v>
      </c>
      <c r="D3078" s="95">
        <v>15084493</v>
      </c>
      <c r="E3078" s="95">
        <v>3482</v>
      </c>
      <c r="F3078" s="95">
        <v>13042372</v>
      </c>
      <c r="G3078" s="95">
        <v>522</v>
      </c>
      <c r="H3078" s="95">
        <v>1443327</v>
      </c>
      <c r="I3078" s="95">
        <v>474</v>
      </c>
      <c r="J3078" s="95">
        <v>2092482</v>
      </c>
      <c r="K3078" s="95">
        <v>3674</v>
      </c>
      <c r="L3078" s="95">
        <v>16224393</v>
      </c>
      <c r="M3078" s="95">
        <v>3443</v>
      </c>
      <c r="N3078" s="95">
        <v>13267966</v>
      </c>
      <c r="O3078" s="95">
        <v>547</v>
      </c>
      <c r="P3078" s="95">
        <v>1576268</v>
      </c>
      <c r="Q3078" s="95">
        <v>495</v>
      </c>
      <c r="R3078" s="95">
        <v>2074013</v>
      </c>
      <c r="S3078" s="95">
        <v>3667</v>
      </c>
      <c r="T3078" s="95">
        <v>17237123</v>
      </c>
      <c r="U3078" s="95">
        <v>3415</v>
      </c>
      <c r="V3078" s="95">
        <v>14724743</v>
      </c>
      <c r="W3078" s="95">
        <v>536</v>
      </c>
      <c r="X3078" s="95">
        <v>2009769</v>
      </c>
      <c r="Y3078" s="95">
        <v>488</v>
      </c>
      <c r="Z3078" s="95">
        <v>2473809</v>
      </c>
      <c r="AA3078" s="95">
        <v>3672</v>
      </c>
      <c r="AB3078" s="95">
        <v>16890219</v>
      </c>
      <c r="AC3078" s="95">
        <v>3391</v>
      </c>
      <c r="AD3078" s="95">
        <v>15328965</v>
      </c>
      <c r="AE3078" s="95">
        <v>541</v>
      </c>
      <c r="AF3078" s="95">
        <v>1897858</v>
      </c>
      <c r="AG3078" s="95">
        <v>491</v>
      </c>
      <c r="AH3078" s="95">
        <v>2471897</v>
      </c>
      <c r="AI3078" s="95">
        <v>3715</v>
      </c>
      <c r="AJ3078" s="95">
        <v>17582143.300000001</v>
      </c>
      <c r="AK3078" s="95">
        <v>3406</v>
      </c>
      <c r="AL3078" s="95">
        <v>16142936.59</v>
      </c>
      <c r="AM3078" s="95">
        <v>554</v>
      </c>
      <c r="AN3078" s="95">
        <v>1694487</v>
      </c>
      <c r="AO3078" s="95">
        <v>489</v>
      </c>
      <c r="AP3078" s="95">
        <v>2290173</v>
      </c>
      <c r="AQ3078" s="72">
        <v>327.54000000000002</v>
      </c>
      <c r="AR3078" s="72">
        <v>318.82</v>
      </c>
      <c r="AS3078" s="72">
        <v>646.36</v>
      </c>
      <c r="AT3078" s="95">
        <v>16527820</v>
      </c>
      <c r="AU3078" s="95">
        <v>15134854</v>
      </c>
      <c r="AV3078" s="95">
        <v>4205</v>
      </c>
      <c r="AW3078" s="95">
        <v>3956</v>
      </c>
      <c r="AX3078" s="72">
        <v>351.43</v>
      </c>
      <c r="AY3078" s="72">
        <v>324.66000000000003</v>
      </c>
      <c r="AZ3078" s="72">
        <v>676.09</v>
      </c>
      <c r="BA3078" s="95">
        <v>17800661</v>
      </c>
      <c r="BB3078" s="95">
        <v>15341979</v>
      </c>
      <c r="BC3078" s="95">
        <v>4221</v>
      </c>
      <c r="BD3078" s="95">
        <v>3938</v>
      </c>
      <c r="BE3078" s="72">
        <v>381.61</v>
      </c>
      <c r="BF3078" s="72">
        <v>367.21</v>
      </c>
      <c r="BG3078" s="72">
        <v>748.82</v>
      </c>
      <c r="BH3078" s="95">
        <v>19246892</v>
      </c>
      <c r="BI3078" s="95">
        <v>17198552</v>
      </c>
      <c r="BJ3078" s="95">
        <v>4203</v>
      </c>
      <c r="BK3078" s="95">
        <v>3903</v>
      </c>
      <c r="BL3078" s="72">
        <v>371.63</v>
      </c>
      <c r="BM3078" s="72">
        <v>382.12</v>
      </c>
      <c r="BN3078" s="72">
        <v>753.75</v>
      </c>
      <c r="BO3078" s="95">
        <v>18788077</v>
      </c>
      <c r="BP3078" s="95">
        <v>17800862</v>
      </c>
      <c r="BQ3078" s="95">
        <v>4213</v>
      </c>
      <c r="BR3078" s="95">
        <v>3882</v>
      </c>
      <c r="BS3078" s="72">
        <v>376.29</v>
      </c>
      <c r="BT3078" s="72">
        <v>394.38</v>
      </c>
      <c r="BU3078" s="72">
        <v>770.67</v>
      </c>
      <c r="BV3078" s="95">
        <v>19276630.300000001</v>
      </c>
      <c r="BW3078" s="95">
        <v>18433109.59</v>
      </c>
      <c r="BX3078" s="95">
        <v>4269</v>
      </c>
      <c r="BY3078" s="95">
        <v>3895</v>
      </c>
      <c r="BZ3078" s="95">
        <v>4086</v>
      </c>
      <c r="CA3078" s="95">
        <v>4085</v>
      </c>
      <c r="CB3078" s="95">
        <v>4058</v>
      </c>
      <c r="CC3078" s="95">
        <v>4056</v>
      </c>
      <c r="CD3078" s="95">
        <v>4086</v>
      </c>
      <c r="CE3078" s="72">
        <v>650.75523149000003</v>
      </c>
      <c r="CF3078" s="72">
        <v>676.59346364999999</v>
      </c>
      <c r="CG3078" s="72">
        <v>712.40329333</v>
      </c>
      <c r="CH3078" s="72">
        <v>716.50152150999998</v>
      </c>
      <c r="CI3078" s="72">
        <v>731.52548966999996</v>
      </c>
      <c r="CJ3078" s="96">
        <v>0.99324595289999995</v>
      </c>
      <c r="CK3078" s="96">
        <v>0.99925588460000003</v>
      </c>
      <c r="CL3078" s="96">
        <v>1.0511181055000001</v>
      </c>
      <c r="CM3078" s="96">
        <v>1.0519866007000001</v>
      </c>
      <c r="CN3078" s="96">
        <v>1.0535107948</v>
      </c>
      <c r="CO3078" s="96">
        <v>0.96745928569999995</v>
      </c>
      <c r="CP3078" s="96">
        <v>1.0644618155000001</v>
      </c>
      <c r="CQ3078" s="96">
        <v>0.99584056389999998</v>
      </c>
      <c r="CR3078" s="96">
        <v>1.0689077168000001</v>
      </c>
      <c r="CS3078" s="95">
        <v>3927</v>
      </c>
      <c r="CT3078" s="95">
        <v>3895</v>
      </c>
      <c r="CU3078" s="95">
        <v>3880</v>
      </c>
      <c r="CV3078" s="95">
        <v>3869</v>
      </c>
      <c r="CW3078" s="95">
        <v>3936</v>
      </c>
      <c r="CX3078" s="96">
        <v>0.97846170700000001</v>
      </c>
      <c r="CY3078" s="96">
        <v>0.94132233200000004</v>
      </c>
      <c r="CZ3078" s="96">
        <v>0.96578929499999999</v>
      </c>
      <c r="DA3078" s="96">
        <v>0.96983131700000003</v>
      </c>
      <c r="DB3078" s="96">
        <v>0.98166129300000005</v>
      </c>
      <c r="DC3078">
        <v>2013</v>
      </c>
      <c r="DD3078" s="6">
        <v>3914.8</v>
      </c>
      <c r="DE3078" s="96">
        <v>1.9097503000000001E-3</v>
      </c>
      <c r="DF3078" s="72">
        <v>819.34</v>
      </c>
      <c r="DG3078" s="96">
        <v>1</v>
      </c>
      <c r="DH3078" s="72">
        <v>819.34</v>
      </c>
      <c r="DI3078" s="72">
        <v>715.59146622000003</v>
      </c>
      <c r="DJ3078" s="96">
        <v>1</v>
      </c>
      <c r="DK3078" s="72">
        <v>819.34</v>
      </c>
      <c r="DL3078" s="96">
        <v>1</v>
      </c>
      <c r="DM3078" s="72">
        <v>819.34</v>
      </c>
      <c r="DN3078" s="96">
        <v>1</v>
      </c>
      <c r="DO3078" s="96">
        <v>5.4549999999999998E-3</v>
      </c>
      <c r="DP3078" s="72">
        <v>4.47</v>
      </c>
      <c r="DQ3078" s="72">
        <v>814.87</v>
      </c>
      <c r="DR3078" t="s">
        <v>1887</v>
      </c>
      <c r="DT3078" t="s">
        <v>65</v>
      </c>
    </row>
    <row r="3079" spans="1:124" x14ac:dyDescent="0.3">
      <c r="A3079" t="s">
        <v>1888</v>
      </c>
      <c r="B3079">
        <v>50380</v>
      </c>
      <c r="C3079" s="95">
        <v>23742</v>
      </c>
      <c r="D3079" s="95">
        <v>76579266</v>
      </c>
      <c r="E3079" s="95">
        <v>22708</v>
      </c>
      <c r="F3079" s="95">
        <v>69694679</v>
      </c>
      <c r="G3079" s="95">
        <v>4676</v>
      </c>
      <c r="H3079" s="95">
        <v>13296317</v>
      </c>
      <c r="I3079" s="95">
        <v>4193</v>
      </c>
      <c r="J3079" s="95">
        <v>12503596</v>
      </c>
      <c r="K3079" s="95">
        <v>23092</v>
      </c>
      <c r="L3079" s="95">
        <v>79411936</v>
      </c>
      <c r="M3079" s="95">
        <v>21897</v>
      </c>
      <c r="N3079" s="95">
        <v>69156036</v>
      </c>
      <c r="O3079" s="95">
        <v>4831</v>
      </c>
      <c r="P3079" s="95">
        <v>12525599</v>
      </c>
      <c r="Q3079" s="95">
        <v>4323</v>
      </c>
      <c r="R3079" s="95">
        <v>13451139</v>
      </c>
      <c r="S3079" s="95">
        <v>22761</v>
      </c>
      <c r="T3079" s="95">
        <v>85002618</v>
      </c>
      <c r="U3079" s="95">
        <v>21403</v>
      </c>
      <c r="V3079" s="95">
        <v>73047603</v>
      </c>
      <c r="W3079" s="95">
        <v>4881</v>
      </c>
      <c r="X3079" s="95">
        <v>15415811</v>
      </c>
      <c r="Y3079" s="95">
        <v>4382</v>
      </c>
      <c r="Z3079" s="95">
        <v>15701083</v>
      </c>
      <c r="AA3079" s="95">
        <v>22460</v>
      </c>
      <c r="AB3079" s="95">
        <v>74853503</v>
      </c>
      <c r="AC3079" s="95">
        <v>20942</v>
      </c>
      <c r="AD3079" s="95">
        <v>72516848</v>
      </c>
      <c r="AE3079" s="95">
        <v>4888</v>
      </c>
      <c r="AF3079" s="95">
        <v>14476997</v>
      </c>
      <c r="AG3079" s="95">
        <v>4391</v>
      </c>
      <c r="AH3079" s="95">
        <v>15604439</v>
      </c>
      <c r="AI3079" s="95">
        <v>22963</v>
      </c>
      <c r="AJ3079" s="95">
        <v>84420588.329999998</v>
      </c>
      <c r="AK3079" s="95">
        <v>21290</v>
      </c>
      <c r="AL3079" s="95">
        <v>77278173.680000007</v>
      </c>
      <c r="AM3079" s="95">
        <v>5109</v>
      </c>
      <c r="AN3079" s="95">
        <v>15314505</v>
      </c>
      <c r="AO3079" s="95">
        <v>4615</v>
      </c>
      <c r="AP3079" s="95">
        <v>16073866</v>
      </c>
      <c r="AQ3079" s="72">
        <v>263.55</v>
      </c>
      <c r="AR3079" s="72">
        <v>254.63</v>
      </c>
      <c r="AS3079" s="72">
        <v>518.17999999999995</v>
      </c>
      <c r="AT3079" s="95">
        <v>89875583</v>
      </c>
      <c r="AU3079" s="95">
        <v>82198275</v>
      </c>
      <c r="AV3079" s="95">
        <v>28418</v>
      </c>
      <c r="AW3079" s="95">
        <v>26901</v>
      </c>
      <c r="AX3079" s="72">
        <v>274.38</v>
      </c>
      <c r="AY3079" s="72">
        <v>262.55</v>
      </c>
      <c r="AZ3079" s="72">
        <v>536.92999999999995</v>
      </c>
      <c r="BA3079" s="95">
        <v>91937535</v>
      </c>
      <c r="BB3079" s="95">
        <v>82607175</v>
      </c>
      <c r="BC3079" s="95">
        <v>27923</v>
      </c>
      <c r="BD3079" s="95">
        <v>26220</v>
      </c>
      <c r="BE3079" s="72">
        <v>302.74</v>
      </c>
      <c r="BF3079" s="72">
        <v>286.82</v>
      </c>
      <c r="BG3079" s="72">
        <v>589.55999999999995</v>
      </c>
      <c r="BH3079" s="95">
        <v>100418429</v>
      </c>
      <c r="BI3079" s="95">
        <v>88748686</v>
      </c>
      <c r="BJ3079" s="95">
        <v>27642</v>
      </c>
      <c r="BK3079" s="95">
        <v>25785</v>
      </c>
      <c r="BL3079" s="72">
        <v>272.2</v>
      </c>
      <c r="BM3079" s="72">
        <v>289.88</v>
      </c>
      <c r="BN3079" s="72">
        <v>562.08000000000004</v>
      </c>
      <c r="BO3079" s="95">
        <v>89330500</v>
      </c>
      <c r="BP3079" s="95">
        <v>88121287</v>
      </c>
      <c r="BQ3079" s="95">
        <v>27348</v>
      </c>
      <c r="BR3079" s="95">
        <v>25333</v>
      </c>
      <c r="BS3079" s="72">
        <v>296.07</v>
      </c>
      <c r="BT3079" s="72">
        <v>300.3</v>
      </c>
      <c r="BU3079" s="72">
        <v>596.37</v>
      </c>
      <c r="BV3079" s="95">
        <v>99735093.329999998</v>
      </c>
      <c r="BW3079" s="95">
        <v>93352039.680000007</v>
      </c>
      <c r="BX3079" s="95">
        <v>28072</v>
      </c>
      <c r="BY3079" s="95">
        <v>25905</v>
      </c>
      <c r="BZ3079" s="95">
        <v>27695</v>
      </c>
      <c r="CA3079" s="95">
        <v>27101</v>
      </c>
      <c r="CB3079" s="95">
        <v>26747</v>
      </c>
      <c r="CC3079" s="95">
        <v>26391</v>
      </c>
      <c r="CD3079" s="95">
        <v>27012</v>
      </c>
      <c r="CE3079" s="72">
        <v>650.75523149000003</v>
      </c>
      <c r="CF3079" s="72">
        <v>676.59346364999999</v>
      </c>
      <c r="CG3079" s="72">
        <v>712.40329333</v>
      </c>
      <c r="CH3079" s="72">
        <v>716.50152150999998</v>
      </c>
      <c r="CI3079" s="72">
        <v>731.52548966999996</v>
      </c>
      <c r="CJ3079" s="96">
        <v>0.79627481259999999</v>
      </c>
      <c r="CK3079" s="96">
        <v>0.79357846160000001</v>
      </c>
      <c r="CL3079" s="96">
        <v>0.82756495590000001</v>
      </c>
      <c r="CM3079" s="96">
        <v>0.78447844580000003</v>
      </c>
      <c r="CN3079" s="96">
        <v>0.81524158550000003</v>
      </c>
      <c r="CO3079" s="96">
        <v>0.95854122389999996</v>
      </c>
      <c r="CP3079" s="96">
        <v>0.83817746410000005</v>
      </c>
      <c r="CQ3079" s="96">
        <v>0.99584056389999998</v>
      </c>
      <c r="CR3079" s="96">
        <v>0.84167825129999996</v>
      </c>
      <c r="CS3079" s="95">
        <v>26245</v>
      </c>
      <c r="CT3079" s="95">
        <v>25896</v>
      </c>
      <c r="CU3079" s="95">
        <v>25532</v>
      </c>
      <c r="CV3079" s="95">
        <v>24980</v>
      </c>
      <c r="CW3079" s="95">
        <v>25592</v>
      </c>
      <c r="CX3079" s="96">
        <v>0.95190437800000005</v>
      </c>
      <c r="CY3079" s="96">
        <v>0.96780846600000003</v>
      </c>
      <c r="CZ3079" s="96">
        <v>0.96475096999999999</v>
      </c>
      <c r="DA3079" s="96">
        <v>0.96458446499999995</v>
      </c>
      <c r="DB3079" s="96">
        <v>0.94387617700000004</v>
      </c>
      <c r="DC3079">
        <v>2013</v>
      </c>
      <c r="DD3079" s="6">
        <v>26028.799999999999</v>
      </c>
      <c r="DE3079" s="96">
        <v>3.9659259000000002E-3</v>
      </c>
      <c r="DF3079" s="72">
        <v>643.84</v>
      </c>
      <c r="DG3079" s="96">
        <v>1</v>
      </c>
      <c r="DH3079" s="72">
        <v>643.84</v>
      </c>
      <c r="DI3079" s="72">
        <v>643.84</v>
      </c>
      <c r="DJ3079" s="96">
        <v>1</v>
      </c>
      <c r="DK3079" s="72">
        <v>643.84</v>
      </c>
      <c r="DL3079" s="96">
        <v>1</v>
      </c>
      <c r="DM3079" s="72">
        <v>643.84</v>
      </c>
      <c r="DN3079" s="96">
        <v>1</v>
      </c>
      <c r="DO3079" s="96">
        <v>1.044E-2</v>
      </c>
      <c r="DP3079" s="72">
        <v>6.72</v>
      </c>
      <c r="DQ3079" s="72">
        <v>637.12</v>
      </c>
      <c r="DR3079" t="s">
        <v>1888</v>
      </c>
      <c r="DT3079" t="s">
        <v>65</v>
      </c>
    </row>
    <row r="3080" spans="1:124" x14ac:dyDescent="0.3">
      <c r="A3080" t="s">
        <v>3</v>
      </c>
      <c r="B3080">
        <v>51000</v>
      </c>
      <c r="C3080" s="95">
        <v>2193</v>
      </c>
      <c r="D3080" s="95">
        <v>9362951</v>
      </c>
      <c r="E3080" s="95">
        <v>2129</v>
      </c>
      <c r="F3080" s="95">
        <v>6049732</v>
      </c>
      <c r="G3080" s="95">
        <v>688</v>
      </c>
      <c r="H3080" s="95">
        <v>1699960</v>
      </c>
      <c r="I3080" s="95">
        <v>607</v>
      </c>
      <c r="J3080" s="95">
        <v>1562149</v>
      </c>
      <c r="K3080" s="95">
        <v>2071</v>
      </c>
      <c r="L3080" s="95">
        <v>9294721</v>
      </c>
      <c r="M3080" s="95">
        <v>2005</v>
      </c>
      <c r="N3080" s="95">
        <v>6130076</v>
      </c>
      <c r="O3080" s="95">
        <v>680</v>
      </c>
      <c r="P3080" s="95">
        <v>1767492</v>
      </c>
      <c r="Q3080" s="95">
        <v>588</v>
      </c>
      <c r="R3080" s="95">
        <v>1667581</v>
      </c>
      <c r="S3080" s="95">
        <v>1946</v>
      </c>
      <c r="T3080" s="95">
        <v>8339394</v>
      </c>
      <c r="U3080" s="95">
        <v>1864</v>
      </c>
      <c r="V3080" s="95">
        <v>6002111</v>
      </c>
      <c r="W3080" s="95">
        <v>669</v>
      </c>
      <c r="X3080" s="95">
        <v>1373720</v>
      </c>
      <c r="Y3080" s="95">
        <v>578</v>
      </c>
      <c r="Z3080" s="95">
        <v>1786148</v>
      </c>
      <c r="AA3080" s="95">
        <v>1962</v>
      </c>
      <c r="AB3080" s="95">
        <v>7383744</v>
      </c>
      <c r="AC3080" s="95">
        <v>1875</v>
      </c>
      <c r="AD3080" s="95">
        <v>6901857</v>
      </c>
      <c r="AE3080" s="95">
        <v>669</v>
      </c>
      <c r="AF3080" s="95">
        <v>1996107</v>
      </c>
      <c r="AG3080" s="95">
        <v>588</v>
      </c>
      <c r="AH3080" s="95">
        <v>1907276</v>
      </c>
      <c r="AI3080" s="95">
        <v>1988</v>
      </c>
      <c r="AJ3080" s="95">
        <v>7120335.7599999998</v>
      </c>
      <c r="AK3080" s="95">
        <v>1893</v>
      </c>
      <c r="AL3080" s="95">
        <v>6912334.5800000001</v>
      </c>
      <c r="AM3080" s="95">
        <v>679</v>
      </c>
      <c r="AN3080" s="95">
        <v>1752052.54</v>
      </c>
      <c r="AO3080" s="95">
        <v>606</v>
      </c>
      <c r="AP3080" s="95">
        <v>2072879.04</v>
      </c>
      <c r="AQ3080" s="72">
        <v>320</v>
      </c>
      <c r="AR3080" s="72">
        <v>231.84</v>
      </c>
      <c r="AS3080" s="72">
        <v>551.84</v>
      </c>
      <c r="AT3080" s="95">
        <v>11062911</v>
      </c>
      <c r="AU3080" s="95">
        <v>7611881</v>
      </c>
      <c r="AV3080" s="95">
        <v>2881</v>
      </c>
      <c r="AW3080" s="95">
        <v>2736</v>
      </c>
      <c r="AX3080" s="72">
        <v>335.1</v>
      </c>
      <c r="AY3080" s="72">
        <v>250.6</v>
      </c>
      <c r="AZ3080" s="72">
        <v>585.70000000000005</v>
      </c>
      <c r="BA3080" s="95">
        <v>11062213</v>
      </c>
      <c r="BB3080" s="95">
        <v>7797657</v>
      </c>
      <c r="BC3080" s="95">
        <v>2751</v>
      </c>
      <c r="BD3080" s="95">
        <v>2593</v>
      </c>
      <c r="BE3080" s="72">
        <v>309.52999999999997</v>
      </c>
      <c r="BF3080" s="72">
        <v>265.77</v>
      </c>
      <c r="BG3080" s="72">
        <v>575.29999999999995</v>
      </c>
      <c r="BH3080" s="95">
        <v>9713114</v>
      </c>
      <c r="BI3080" s="95">
        <v>7788259</v>
      </c>
      <c r="BJ3080" s="95">
        <v>2615</v>
      </c>
      <c r="BK3080" s="95">
        <v>2442</v>
      </c>
      <c r="BL3080" s="72">
        <v>297.08999999999997</v>
      </c>
      <c r="BM3080" s="72">
        <v>298.05</v>
      </c>
      <c r="BN3080" s="72">
        <v>595.14</v>
      </c>
      <c r="BO3080" s="95">
        <v>9379851</v>
      </c>
      <c r="BP3080" s="95">
        <v>8809133</v>
      </c>
      <c r="BQ3080" s="95">
        <v>2631</v>
      </c>
      <c r="BR3080" s="95">
        <v>2463</v>
      </c>
      <c r="BS3080" s="72">
        <v>277.23</v>
      </c>
      <c r="BT3080" s="72">
        <v>299.63</v>
      </c>
      <c r="BU3080" s="72">
        <v>576.86</v>
      </c>
      <c r="BV3080" s="95">
        <v>8872388.3000000007</v>
      </c>
      <c r="BW3080" s="95">
        <v>8985213.6199999992</v>
      </c>
      <c r="BX3080" s="95">
        <v>2667</v>
      </c>
      <c r="BY3080" s="95">
        <v>2499</v>
      </c>
      <c r="BZ3080" s="95">
        <v>2812</v>
      </c>
      <c r="CA3080" s="95">
        <v>2675</v>
      </c>
      <c r="CB3080" s="95">
        <v>2532</v>
      </c>
      <c r="CC3080" s="95">
        <v>2551</v>
      </c>
      <c r="CD3080" s="95">
        <v>2585</v>
      </c>
      <c r="CE3080" s="72">
        <v>650.75523149000003</v>
      </c>
      <c r="CF3080" s="72">
        <v>676.59346364999999</v>
      </c>
      <c r="CG3080" s="72">
        <v>712.40329333</v>
      </c>
      <c r="CH3080" s="72">
        <v>716.50152150999998</v>
      </c>
      <c r="CI3080" s="72">
        <v>731.52548966999996</v>
      </c>
      <c r="CJ3080" s="96">
        <v>0.84799932950000001</v>
      </c>
      <c r="CK3080" s="96">
        <v>0.86566015110000005</v>
      </c>
      <c r="CL3080" s="96">
        <v>0.80754820390000004</v>
      </c>
      <c r="CM3080" s="96">
        <v>0.83061931079999995</v>
      </c>
      <c r="CN3080" s="96">
        <v>0.78857129130000003</v>
      </c>
      <c r="CO3080" s="96">
        <v>0.94329976019999995</v>
      </c>
      <c r="CP3080" s="96">
        <v>0.87785420110000001</v>
      </c>
      <c r="CQ3080" s="96">
        <v>0.99584056389999998</v>
      </c>
      <c r="CR3080" s="96">
        <v>0.8815207048</v>
      </c>
      <c r="CS3080" s="95">
        <v>2789</v>
      </c>
      <c r="CT3080" s="95">
        <v>2512</v>
      </c>
      <c r="CU3080" s="95">
        <v>2513</v>
      </c>
      <c r="CV3080" s="95">
        <v>2527</v>
      </c>
      <c r="CW3080" s="95">
        <v>2579</v>
      </c>
      <c r="CX3080" s="96">
        <v>0.94617129799999999</v>
      </c>
      <c r="CY3080" s="96">
        <v>0.94130599100000001</v>
      </c>
      <c r="CZ3080" s="96">
        <v>0.93855522499999999</v>
      </c>
      <c r="DA3080" s="96">
        <v>0.92476581599999996</v>
      </c>
      <c r="DB3080" s="96">
        <v>0.96491973799999997</v>
      </c>
      <c r="DC3080">
        <v>2013</v>
      </c>
      <c r="DD3080" s="6">
        <v>2546.6</v>
      </c>
      <c r="DE3080" s="96">
        <v>9.7167043000000002E-3</v>
      </c>
      <c r="DF3080" s="72">
        <v>670.42</v>
      </c>
      <c r="DG3080" s="96">
        <v>1</v>
      </c>
      <c r="DH3080" s="72">
        <v>670.42</v>
      </c>
      <c r="DI3080" s="72">
        <v>667.06313037999996</v>
      </c>
      <c r="DJ3080" s="96">
        <v>1</v>
      </c>
      <c r="DK3080" s="72">
        <v>670.42</v>
      </c>
      <c r="DL3080" s="96">
        <v>1</v>
      </c>
      <c r="DM3080" s="72">
        <v>670.42</v>
      </c>
      <c r="DN3080" s="96">
        <v>0.79628400799999999</v>
      </c>
      <c r="DO3080" s="96">
        <v>3.014E-2</v>
      </c>
      <c r="DP3080" s="72">
        <v>16.09</v>
      </c>
      <c r="DQ3080" s="72">
        <v>654.33000000000004</v>
      </c>
      <c r="DR3080" t="s">
        <v>3</v>
      </c>
      <c r="DT3080" t="s">
        <v>1889</v>
      </c>
    </row>
    <row r="3081" spans="1:124" x14ac:dyDescent="0.3">
      <c r="A3081" t="s">
        <v>1509</v>
      </c>
      <c r="B3081">
        <v>51010</v>
      </c>
      <c r="C3081" s="95">
        <v>9775</v>
      </c>
      <c r="D3081" s="95">
        <v>34109168</v>
      </c>
      <c r="E3081" s="95">
        <v>9193</v>
      </c>
      <c r="F3081" s="95">
        <v>24479261</v>
      </c>
      <c r="G3081" s="95">
        <v>2645</v>
      </c>
      <c r="H3081" s="95">
        <v>7261941</v>
      </c>
      <c r="I3081" s="95">
        <v>2172</v>
      </c>
      <c r="J3081" s="95">
        <v>6116625</v>
      </c>
      <c r="K3081" s="95">
        <v>9612</v>
      </c>
      <c r="L3081" s="95">
        <v>33618813</v>
      </c>
      <c r="M3081" s="95">
        <v>8959</v>
      </c>
      <c r="N3081" s="95">
        <v>25046959</v>
      </c>
      <c r="O3081" s="95">
        <v>2760</v>
      </c>
      <c r="P3081" s="95">
        <v>8421755</v>
      </c>
      <c r="Q3081" s="95">
        <v>2239</v>
      </c>
      <c r="R3081" s="95">
        <v>7215800</v>
      </c>
      <c r="S3081" s="95">
        <v>9626</v>
      </c>
      <c r="T3081" s="95">
        <v>36884440</v>
      </c>
      <c r="U3081" s="95">
        <v>8867</v>
      </c>
      <c r="V3081" s="95">
        <v>27408359</v>
      </c>
      <c r="W3081" s="95">
        <v>2776</v>
      </c>
      <c r="X3081" s="95">
        <v>8987651</v>
      </c>
      <c r="Y3081" s="95">
        <v>2254</v>
      </c>
      <c r="Z3081" s="95">
        <v>8065438</v>
      </c>
      <c r="AA3081" s="95">
        <v>9704</v>
      </c>
      <c r="AB3081" s="95">
        <v>30989926</v>
      </c>
      <c r="AC3081" s="95">
        <v>8857</v>
      </c>
      <c r="AD3081" s="95">
        <v>28813225</v>
      </c>
      <c r="AE3081" s="95">
        <v>2833</v>
      </c>
      <c r="AF3081" s="95">
        <v>8441745</v>
      </c>
      <c r="AG3081" s="95">
        <v>2321</v>
      </c>
      <c r="AH3081" s="95">
        <v>8815164</v>
      </c>
      <c r="AI3081" s="95">
        <v>9949</v>
      </c>
      <c r="AJ3081" s="95">
        <v>34449332.280000001</v>
      </c>
      <c r="AK3081" s="95">
        <v>9026</v>
      </c>
      <c r="AL3081" s="95">
        <v>30341002.109999999</v>
      </c>
      <c r="AM3081" s="95">
        <v>2940</v>
      </c>
      <c r="AN3081" s="95">
        <v>9363825</v>
      </c>
      <c r="AO3081" s="95">
        <v>2409</v>
      </c>
      <c r="AP3081" s="95">
        <v>8939911.2699999996</v>
      </c>
      <c r="AQ3081" s="72">
        <v>277.58</v>
      </c>
      <c r="AR3081" s="72">
        <v>224.34</v>
      </c>
      <c r="AS3081" s="72">
        <v>501.92</v>
      </c>
      <c r="AT3081" s="95">
        <v>41371109</v>
      </c>
      <c r="AU3081" s="95">
        <v>30595886</v>
      </c>
      <c r="AV3081" s="95">
        <v>12420</v>
      </c>
      <c r="AW3081" s="95">
        <v>11365</v>
      </c>
      <c r="AX3081" s="72">
        <v>283.17</v>
      </c>
      <c r="AY3081" s="72">
        <v>240.09</v>
      </c>
      <c r="AZ3081" s="72">
        <v>523.26</v>
      </c>
      <c r="BA3081" s="95">
        <v>42040568</v>
      </c>
      <c r="BB3081" s="95">
        <v>32262759</v>
      </c>
      <c r="BC3081" s="95">
        <v>12372</v>
      </c>
      <c r="BD3081" s="95">
        <v>11198</v>
      </c>
      <c r="BE3081" s="72">
        <v>308.23</v>
      </c>
      <c r="BF3081" s="72">
        <v>265.82</v>
      </c>
      <c r="BG3081" s="72">
        <v>574.04999999999995</v>
      </c>
      <c r="BH3081" s="95">
        <v>45872091</v>
      </c>
      <c r="BI3081" s="95">
        <v>35473797</v>
      </c>
      <c r="BJ3081" s="95">
        <v>12402</v>
      </c>
      <c r="BK3081" s="95">
        <v>11121</v>
      </c>
      <c r="BL3081" s="72">
        <v>262.10000000000002</v>
      </c>
      <c r="BM3081" s="72">
        <v>280.52</v>
      </c>
      <c r="BN3081" s="72">
        <v>542.62</v>
      </c>
      <c r="BO3081" s="95">
        <v>39431671</v>
      </c>
      <c r="BP3081" s="95">
        <v>37628389</v>
      </c>
      <c r="BQ3081" s="95">
        <v>12537</v>
      </c>
      <c r="BR3081" s="95">
        <v>11178</v>
      </c>
      <c r="BS3081" s="72">
        <v>283.27</v>
      </c>
      <c r="BT3081" s="72">
        <v>286.26</v>
      </c>
      <c r="BU3081" s="72">
        <v>569.53</v>
      </c>
      <c r="BV3081" s="95">
        <v>43813157.280000001</v>
      </c>
      <c r="BW3081" s="95">
        <v>39280913.380000003</v>
      </c>
      <c r="BX3081" s="95">
        <v>12889</v>
      </c>
      <c r="BY3081" s="95">
        <v>11435</v>
      </c>
      <c r="BZ3081" s="95">
        <v>11917</v>
      </c>
      <c r="CA3081" s="95">
        <v>11806</v>
      </c>
      <c r="CB3081" s="95">
        <v>11785</v>
      </c>
      <c r="CC3081" s="95">
        <v>11892</v>
      </c>
      <c r="CD3081" s="95">
        <v>12178</v>
      </c>
      <c r="CE3081" s="72">
        <v>650.75523149000003</v>
      </c>
      <c r="CF3081" s="72">
        <v>676.59346364999999</v>
      </c>
      <c r="CG3081" s="72">
        <v>712.40329333</v>
      </c>
      <c r="CH3081" s="72">
        <v>716.50152150999998</v>
      </c>
      <c r="CI3081" s="72">
        <v>731.52548966999996</v>
      </c>
      <c r="CJ3081" s="96">
        <v>0.77128845950000002</v>
      </c>
      <c r="CK3081" s="96">
        <v>0.77337430539999996</v>
      </c>
      <c r="CL3081" s="96">
        <v>0.80579357979999999</v>
      </c>
      <c r="CM3081" s="96">
        <v>0.75731869890000003</v>
      </c>
      <c r="CN3081" s="96">
        <v>0.77855113460000003</v>
      </c>
      <c r="CO3081" s="96">
        <v>0.91026248740000004</v>
      </c>
      <c r="CP3081" s="96">
        <v>0.8538913186</v>
      </c>
      <c r="CQ3081" s="96">
        <v>0.99584056389999998</v>
      </c>
      <c r="CR3081" s="96">
        <v>0.85745773739999998</v>
      </c>
      <c r="CS3081" s="95">
        <v>10906</v>
      </c>
      <c r="CT3081" s="95">
        <v>10622</v>
      </c>
      <c r="CU3081" s="95">
        <v>10813</v>
      </c>
      <c r="CV3081" s="95">
        <v>10901</v>
      </c>
      <c r="CW3081" s="95">
        <v>11094</v>
      </c>
      <c r="CX3081" s="96">
        <v>0.91053636199999999</v>
      </c>
      <c r="CY3081" s="96">
        <v>0.91010472799999997</v>
      </c>
      <c r="CZ3081" s="96">
        <v>0.90518476199999998</v>
      </c>
      <c r="DA3081" s="96">
        <v>0.91111481000000005</v>
      </c>
      <c r="DB3081" s="96">
        <v>0.91425591799999995</v>
      </c>
      <c r="DC3081">
        <v>2013</v>
      </c>
      <c r="DD3081" s="6">
        <v>11259.4</v>
      </c>
      <c r="DE3081" s="96">
        <v>3.2044332000000001E-3</v>
      </c>
      <c r="DF3081" s="72">
        <v>656.41</v>
      </c>
      <c r="DG3081" s="96">
        <v>1.0023112555</v>
      </c>
      <c r="DH3081" s="72">
        <v>657.92713122999999</v>
      </c>
      <c r="DI3081" s="72">
        <v>671.46449610000002</v>
      </c>
      <c r="DJ3081" s="96">
        <v>1</v>
      </c>
      <c r="DK3081" s="72">
        <v>657.92713122999999</v>
      </c>
      <c r="DL3081" s="96">
        <v>1</v>
      </c>
      <c r="DM3081" s="72">
        <v>657.92713122999999</v>
      </c>
      <c r="DN3081" s="96">
        <v>1</v>
      </c>
      <c r="DO3081" s="96">
        <v>8.5800000000000008E-3</v>
      </c>
      <c r="DP3081" s="72">
        <v>5.65</v>
      </c>
      <c r="DQ3081" s="72">
        <v>652.28</v>
      </c>
      <c r="DR3081" t="s">
        <v>1509</v>
      </c>
      <c r="DT3081" t="s">
        <v>1889</v>
      </c>
    </row>
    <row r="3082" spans="1:124" x14ac:dyDescent="0.3">
      <c r="A3082" t="s">
        <v>107</v>
      </c>
      <c r="B3082">
        <v>51020</v>
      </c>
      <c r="C3082" s="95">
        <v>2772</v>
      </c>
      <c r="D3082" s="95">
        <v>13582216</v>
      </c>
      <c r="E3082" s="95">
        <v>2723</v>
      </c>
      <c r="F3082" s="95">
        <v>8884098</v>
      </c>
      <c r="G3082" s="95">
        <v>1648</v>
      </c>
      <c r="H3082" s="95">
        <v>4358957</v>
      </c>
      <c r="I3082" s="95">
        <v>1551</v>
      </c>
      <c r="J3082" s="95">
        <v>4296288</v>
      </c>
      <c r="K3082" s="95">
        <v>2564</v>
      </c>
      <c r="L3082" s="95">
        <v>13464481</v>
      </c>
      <c r="M3082" s="95">
        <v>2509</v>
      </c>
      <c r="N3082" s="95">
        <v>9034336</v>
      </c>
      <c r="O3082" s="95">
        <v>1622</v>
      </c>
      <c r="P3082" s="95">
        <v>4244359</v>
      </c>
      <c r="Q3082" s="95">
        <v>1510</v>
      </c>
      <c r="R3082" s="95">
        <v>4613117</v>
      </c>
      <c r="S3082" s="95">
        <v>2317</v>
      </c>
      <c r="T3082" s="95">
        <v>13824342</v>
      </c>
      <c r="U3082" s="95">
        <v>2247</v>
      </c>
      <c r="V3082" s="95">
        <v>8745178</v>
      </c>
      <c r="W3082" s="95">
        <v>1576</v>
      </c>
      <c r="X3082" s="95">
        <v>4391837</v>
      </c>
      <c r="Y3082" s="95">
        <v>1471</v>
      </c>
      <c r="Z3082" s="95">
        <v>4572469</v>
      </c>
      <c r="AA3082" s="95">
        <v>2246</v>
      </c>
      <c r="AB3082" s="95">
        <v>11215989</v>
      </c>
      <c r="AC3082" s="95">
        <v>2181</v>
      </c>
      <c r="AD3082" s="95">
        <v>8084248</v>
      </c>
      <c r="AE3082" s="95">
        <v>1544</v>
      </c>
      <c r="AF3082" s="95">
        <v>4787517</v>
      </c>
      <c r="AG3082" s="95">
        <v>1446</v>
      </c>
      <c r="AH3082" s="95">
        <v>4961149</v>
      </c>
      <c r="AI3082" s="95">
        <v>2315</v>
      </c>
      <c r="AJ3082" s="95">
        <v>12562967.279999999</v>
      </c>
      <c r="AK3082" s="95">
        <v>2242</v>
      </c>
      <c r="AL3082" s="95">
        <v>9121432.8599999994</v>
      </c>
      <c r="AM3082" s="95">
        <v>1545</v>
      </c>
      <c r="AN3082" s="95">
        <v>4598168.0199999996</v>
      </c>
      <c r="AO3082" s="95">
        <v>1453</v>
      </c>
      <c r="AP3082" s="95">
        <v>4912738.3899999997</v>
      </c>
      <c r="AQ3082" s="72">
        <v>338.26</v>
      </c>
      <c r="AR3082" s="72">
        <v>256.99</v>
      </c>
      <c r="AS3082" s="72">
        <v>595.25</v>
      </c>
      <c r="AT3082" s="95">
        <v>17941173</v>
      </c>
      <c r="AU3082" s="95">
        <v>13180386</v>
      </c>
      <c r="AV3082" s="95">
        <v>4420</v>
      </c>
      <c r="AW3082" s="95">
        <v>4274</v>
      </c>
      <c r="AX3082" s="72">
        <v>352.54</v>
      </c>
      <c r="AY3082" s="72">
        <v>282.98</v>
      </c>
      <c r="AZ3082" s="72">
        <v>635.52</v>
      </c>
      <c r="BA3082" s="95">
        <v>17708840</v>
      </c>
      <c r="BB3082" s="95">
        <v>13647453</v>
      </c>
      <c r="BC3082" s="95">
        <v>4186</v>
      </c>
      <c r="BD3082" s="95">
        <v>4019</v>
      </c>
      <c r="BE3082" s="72">
        <v>389.93</v>
      </c>
      <c r="BF3082" s="72">
        <v>298.49</v>
      </c>
      <c r="BG3082" s="72">
        <v>688.42</v>
      </c>
      <c r="BH3082" s="95">
        <v>18216179</v>
      </c>
      <c r="BI3082" s="95">
        <v>13317647</v>
      </c>
      <c r="BJ3082" s="95">
        <v>3893</v>
      </c>
      <c r="BK3082" s="95">
        <v>3718</v>
      </c>
      <c r="BL3082" s="72">
        <v>351.88</v>
      </c>
      <c r="BM3082" s="72">
        <v>299.73</v>
      </c>
      <c r="BN3082" s="72">
        <v>651.61</v>
      </c>
      <c r="BO3082" s="95">
        <v>16003506</v>
      </c>
      <c r="BP3082" s="95">
        <v>13045397</v>
      </c>
      <c r="BQ3082" s="95">
        <v>3790</v>
      </c>
      <c r="BR3082" s="95">
        <v>3627</v>
      </c>
      <c r="BS3082" s="72">
        <v>370.49</v>
      </c>
      <c r="BT3082" s="72">
        <v>316.51</v>
      </c>
      <c r="BU3082" s="72">
        <v>687</v>
      </c>
      <c r="BV3082" s="95">
        <v>17161135.300000001</v>
      </c>
      <c r="BW3082" s="95">
        <v>14034171.25</v>
      </c>
      <c r="BX3082" s="95">
        <v>3860</v>
      </c>
      <c r="BY3082" s="95">
        <v>3695</v>
      </c>
      <c r="BZ3082" s="95">
        <v>4350</v>
      </c>
      <c r="CA3082" s="95">
        <v>4105</v>
      </c>
      <c r="CB3082" s="95">
        <v>3809</v>
      </c>
      <c r="CC3082" s="95">
        <v>3713</v>
      </c>
      <c r="CD3082" s="95">
        <v>3779</v>
      </c>
      <c r="CE3082" s="72">
        <v>650.75523149000003</v>
      </c>
      <c r="CF3082" s="72">
        <v>676.59346364999999</v>
      </c>
      <c r="CG3082" s="72">
        <v>712.40329333</v>
      </c>
      <c r="CH3082" s="72">
        <v>716.50152150999998</v>
      </c>
      <c r="CI3082" s="72">
        <v>731.52548966999996</v>
      </c>
      <c r="CJ3082" s="96">
        <v>0.91470643829999998</v>
      </c>
      <c r="CK3082" s="96">
        <v>0.93929373270000005</v>
      </c>
      <c r="CL3082" s="96">
        <v>0.96633466810000002</v>
      </c>
      <c r="CM3082" s="96">
        <v>0.90943282110000001</v>
      </c>
      <c r="CN3082" s="96">
        <v>0.93913337230000005</v>
      </c>
      <c r="CO3082" s="96">
        <v>0.98488232480000004</v>
      </c>
      <c r="CP3082" s="96">
        <v>0.94811347810000002</v>
      </c>
      <c r="CQ3082" s="96">
        <v>0.99584056389999998</v>
      </c>
      <c r="CR3082" s="96">
        <v>0.95207343129999999</v>
      </c>
      <c r="CS3082" s="95">
        <v>4373</v>
      </c>
      <c r="CT3082" s="95">
        <v>3971</v>
      </c>
      <c r="CU3082" s="95">
        <v>3888</v>
      </c>
      <c r="CV3082" s="95">
        <v>3858</v>
      </c>
      <c r="CW3082" s="95">
        <v>3988</v>
      </c>
      <c r="CX3082" s="96">
        <v>0.98085138199999999</v>
      </c>
      <c r="CY3082" s="96">
        <v>0.97595909000000003</v>
      </c>
      <c r="CZ3082" s="96">
        <v>0.99868769400000001</v>
      </c>
      <c r="DA3082" s="96">
        <v>0.97062471699999997</v>
      </c>
      <c r="DB3082" s="96">
        <v>0.998521255</v>
      </c>
      <c r="DC3082">
        <v>2013</v>
      </c>
      <c r="DD3082" s="6">
        <v>3866.6</v>
      </c>
      <c r="DE3082" s="96">
        <v>7.2961444000000002E-3</v>
      </c>
      <c r="DF3082" s="72">
        <v>725.85</v>
      </c>
      <c r="DG3082" s="96">
        <v>1</v>
      </c>
      <c r="DH3082" s="72">
        <v>725.85</v>
      </c>
      <c r="DI3082" s="72">
        <v>672.66900410000005</v>
      </c>
      <c r="DJ3082" s="96">
        <v>1</v>
      </c>
      <c r="DK3082" s="72">
        <v>725.85</v>
      </c>
      <c r="DL3082" s="96">
        <v>1</v>
      </c>
      <c r="DM3082" s="72">
        <v>725.85</v>
      </c>
      <c r="DN3082" s="96">
        <v>1</v>
      </c>
      <c r="DO3082" s="96">
        <v>2.3837000000000001E-2</v>
      </c>
      <c r="DP3082" s="72">
        <v>17.3</v>
      </c>
      <c r="DQ3082" s="72">
        <v>708.55</v>
      </c>
      <c r="DR3082" t="s">
        <v>107</v>
      </c>
      <c r="DT3082" t="s">
        <v>1889</v>
      </c>
    </row>
    <row r="3083" spans="1:124" x14ac:dyDescent="0.3">
      <c r="A3083" t="s">
        <v>1890</v>
      </c>
      <c r="B3083">
        <v>51030</v>
      </c>
      <c r="C3083" s="95">
        <v>2040</v>
      </c>
      <c r="D3083" s="95">
        <v>6619615</v>
      </c>
      <c r="E3083" s="95">
        <v>1955</v>
      </c>
      <c r="F3083" s="95">
        <v>5771778</v>
      </c>
      <c r="G3083" s="95">
        <v>633</v>
      </c>
      <c r="H3083" s="95">
        <v>1104352</v>
      </c>
      <c r="I3083" s="95">
        <v>573</v>
      </c>
      <c r="J3083" s="95">
        <v>1562439</v>
      </c>
      <c r="K3083" s="95">
        <v>1778</v>
      </c>
      <c r="L3083" s="95">
        <v>6009688</v>
      </c>
      <c r="M3083" s="95">
        <v>1692</v>
      </c>
      <c r="N3083" s="95">
        <v>5277423</v>
      </c>
      <c r="O3083" s="95">
        <v>584</v>
      </c>
      <c r="P3083" s="95">
        <v>1624602</v>
      </c>
      <c r="Q3083" s="95">
        <v>528</v>
      </c>
      <c r="R3083" s="95">
        <v>1661536</v>
      </c>
      <c r="S3083" s="95">
        <v>1514</v>
      </c>
      <c r="T3083" s="95">
        <v>5174035</v>
      </c>
      <c r="U3083" s="95">
        <v>1430</v>
      </c>
      <c r="V3083" s="95">
        <v>4772352</v>
      </c>
      <c r="W3083" s="95">
        <v>574</v>
      </c>
      <c r="X3083" s="95">
        <v>1636480</v>
      </c>
      <c r="Y3083" s="95">
        <v>511</v>
      </c>
      <c r="Z3083" s="95">
        <v>1573168</v>
      </c>
      <c r="AA3083" s="95">
        <v>1485</v>
      </c>
      <c r="AB3083" s="95">
        <v>5082486</v>
      </c>
      <c r="AC3083" s="95">
        <v>1393</v>
      </c>
      <c r="AD3083" s="95">
        <v>4561989</v>
      </c>
      <c r="AE3083" s="95">
        <v>544</v>
      </c>
      <c r="AF3083" s="95">
        <v>929956</v>
      </c>
      <c r="AG3083" s="95">
        <v>489</v>
      </c>
      <c r="AH3083" s="95">
        <v>1443305</v>
      </c>
      <c r="AI3083" s="95">
        <v>1519</v>
      </c>
      <c r="AJ3083" s="95">
        <v>4218511.84</v>
      </c>
      <c r="AK3083" s="95">
        <v>1416</v>
      </c>
      <c r="AL3083" s="95">
        <v>4715438.03</v>
      </c>
      <c r="AM3083" s="95">
        <v>561</v>
      </c>
      <c r="AN3083" s="95">
        <v>1365580.62</v>
      </c>
      <c r="AO3083" s="95">
        <v>503</v>
      </c>
      <c r="AP3083" s="95">
        <v>1767865.36</v>
      </c>
      <c r="AQ3083" s="72">
        <v>240.8</v>
      </c>
      <c r="AR3083" s="72">
        <v>241.77</v>
      </c>
      <c r="AS3083" s="72">
        <v>482.57</v>
      </c>
      <c r="AT3083" s="95">
        <v>7723967</v>
      </c>
      <c r="AU3083" s="95">
        <v>7334217</v>
      </c>
      <c r="AV3083" s="95">
        <v>2673</v>
      </c>
      <c r="AW3083" s="95">
        <v>2528</v>
      </c>
      <c r="AX3083" s="72">
        <v>269.33999999999997</v>
      </c>
      <c r="AY3083" s="72">
        <v>260.47000000000003</v>
      </c>
      <c r="AZ3083" s="72">
        <v>529.80999999999995</v>
      </c>
      <c r="BA3083" s="95">
        <v>7634290</v>
      </c>
      <c r="BB3083" s="95">
        <v>6938959</v>
      </c>
      <c r="BC3083" s="95">
        <v>2362</v>
      </c>
      <c r="BD3083" s="95">
        <v>2220</v>
      </c>
      <c r="BE3083" s="72">
        <v>271.81</v>
      </c>
      <c r="BF3083" s="72">
        <v>272.43</v>
      </c>
      <c r="BG3083" s="72">
        <v>544.24</v>
      </c>
      <c r="BH3083" s="95">
        <v>6810515</v>
      </c>
      <c r="BI3083" s="95">
        <v>6345520</v>
      </c>
      <c r="BJ3083" s="95">
        <v>2088</v>
      </c>
      <c r="BK3083" s="95">
        <v>1941</v>
      </c>
      <c r="BL3083" s="72">
        <v>246.94</v>
      </c>
      <c r="BM3083" s="72">
        <v>265.91000000000003</v>
      </c>
      <c r="BN3083" s="72">
        <v>512.85</v>
      </c>
      <c r="BO3083" s="95">
        <v>6012442</v>
      </c>
      <c r="BP3083" s="95">
        <v>6005294</v>
      </c>
      <c r="BQ3083" s="95">
        <v>2029</v>
      </c>
      <c r="BR3083" s="95">
        <v>1882</v>
      </c>
      <c r="BS3083" s="72">
        <v>223.72</v>
      </c>
      <c r="BT3083" s="72">
        <v>281.54000000000002</v>
      </c>
      <c r="BU3083" s="72">
        <v>505.26</v>
      </c>
      <c r="BV3083" s="95">
        <v>5584092.46</v>
      </c>
      <c r="BW3083" s="95">
        <v>6483303.3899999997</v>
      </c>
      <c r="BX3083" s="95">
        <v>2080</v>
      </c>
      <c r="BY3083" s="95">
        <v>1919</v>
      </c>
      <c r="BZ3083" s="95">
        <v>2604</v>
      </c>
      <c r="CA3083" s="95">
        <v>2293</v>
      </c>
      <c r="CB3083" s="95">
        <v>2017</v>
      </c>
      <c r="CC3083" s="95">
        <v>1959</v>
      </c>
      <c r="CD3083" s="95">
        <v>2001</v>
      </c>
      <c r="CE3083" s="72">
        <v>650.75523149000003</v>
      </c>
      <c r="CF3083" s="72">
        <v>676.59346364999999</v>
      </c>
      <c r="CG3083" s="72">
        <v>712.40329333</v>
      </c>
      <c r="CH3083" s="72">
        <v>716.50152150999998</v>
      </c>
      <c r="CI3083" s="72">
        <v>731.52548966999996</v>
      </c>
      <c r="CJ3083" s="96">
        <v>0.74155377730000005</v>
      </c>
      <c r="CK3083" s="96">
        <v>0.78305515569999995</v>
      </c>
      <c r="CL3083" s="96">
        <v>0.76394930390000004</v>
      </c>
      <c r="CM3083" s="96">
        <v>0.71576958960000003</v>
      </c>
      <c r="CN3083" s="96">
        <v>0.69069363559999997</v>
      </c>
      <c r="CO3083" s="96">
        <v>0.93978728079999996</v>
      </c>
      <c r="CP3083" s="96">
        <v>0.78635272850000004</v>
      </c>
      <c r="CQ3083" s="96">
        <v>0.99584056389999998</v>
      </c>
      <c r="CR3083" s="96">
        <v>0.78963706109999998</v>
      </c>
      <c r="CS3083" s="95">
        <v>2586</v>
      </c>
      <c r="CT3083" s="95">
        <v>2126</v>
      </c>
      <c r="CU3083" s="95">
        <v>2035</v>
      </c>
      <c r="CV3083" s="95">
        <v>1992</v>
      </c>
      <c r="CW3083" s="95">
        <v>2043</v>
      </c>
      <c r="CX3083" s="96">
        <v>0.95859816399999997</v>
      </c>
      <c r="CY3083" s="96">
        <v>0.91959886000000002</v>
      </c>
      <c r="CZ3083" s="96">
        <v>0.93847465699999999</v>
      </c>
      <c r="DA3083" s="96">
        <v>0.93556463199999995</v>
      </c>
      <c r="DB3083" s="96">
        <v>0.94241006299999996</v>
      </c>
      <c r="DC3083">
        <v>2013</v>
      </c>
      <c r="DD3083" s="6">
        <v>2098</v>
      </c>
      <c r="DE3083" s="96">
        <v>6.3493207999999997E-3</v>
      </c>
      <c r="DF3083" s="72">
        <v>602.58000000000004</v>
      </c>
      <c r="DG3083" s="96">
        <v>1</v>
      </c>
      <c r="DH3083" s="72">
        <v>602.58000000000004</v>
      </c>
      <c r="DI3083" s="72">
        <v>667.06313037999996</v>
      </c>
      <c r="DJ3083" s="96">
        <v>1</v>
      </c>
      <c r="DK3083" s="72">
        <v>602.58000000000004</v>
      </c>
      <c r="DL3083" s="96">
        <v>1</v>
      </c>
      <c r="DM3083" s="72">
        <v>602.58000000000004</v>
      </c>
      <c r="DN3083" s="96">
        <v>1</v>
      </c>
      <c r="DO3083" s="96">
        <v>2.3163E-2</v>
      </c>
      <c r="DP3083" s="72">
        <v>13.96</v>
      </c>
      <c r="DQ3083" s="72">
        <v>588.62</v>
      </c>
      <c r="DR3083" t="s">
        <v>1890</v>
      </c>
      <c r="DT3083" t="s">
        <v>1889</v>
      </c>
    </row>
    <row r="3084" spans="1:124" x14ac:dyDescent="0.3">
      <c r="A3084" t="s">
        <v>1891</v>
      </c>
      <c r="B3084">
        <v>51040</v>
      </c>
      <c r="C3084" s="95">
        <v>2542</v>
      </c>
      <c r="D3084" s="95">
        <v>12145329</v>
      </c>
      <c r="E3084" s="95">
        <v>2452</v>
      </c>
      <c r="F3084" s="95">
        <v>8513861</v>
      </c>
      <c r="G3084" s="95">
        <v>591</v>
      </c>
      <c r="H3084" s="95">
        <v>1250818</v>
      </c>
      <c r="I3084" s="95">
        <v>527</v>
      </c>
      <c r="J3084" s="95">
        <v>1493047</v>
      </c>
      <c r="K3084" s="95">
        <v>2295</v>
      </c>
      <c r="L3084" s="95">
        <v>11237161</v>
      </c>
      <c r="M3084" s="95">
        <v>2206</v>
      </c>
      <c r="N3084" s="95">
        <v>7701113</v>
      </c>
      <c r="O3084" s="95">
        <v>587</v>
      </c>
      <c r="P3084" s="95">
        <v>1339416</v>
      </c>
      <c r="Q3084" s="95">
        <v>517</v>
      </c>
      <c r="R3084" s="95">
        <v>1503850</v>
      </c>
      <c r="S3084" s="95">
        <v>2101</v>
      </c>
      <c r="T3084" s="95">
        <v>11119218</v>
      </c>
      <c r="U3084" s="95">
        <v>1988</v>
      </c>
      <c r="V3084" s="95">
        <v>7283933</v>
      </c>
      <c r="W3084" s="95">
        <v>584</v>
      </c>
      <c r="X3084" s="95">
        <v>2079429</v>
      </c>
      <c r="Y3084" s="95">
        <v>515</v>
      </c>
      <c r="Z3084" s="95">
        <v>1578480</v>
      </c>
      <c r="AA3084" s="95">
        <v>2104</v>
      </c>
      <c r="AB3084" s="95">
        <v>10239185</v>
      </c>
      <c r="AC3084" s="95">
        <v>1991</v>
      </c>
      <c r="AD3084" s="95">
        <v>7934187</v>
      </c>
      <c r="AE3084" s="95">
        <v>583</v>
      </c>
      <c r="AF3084" s="95">
        <v>2493395</v>
      </c>
      <c r="AG3084" s="95">
        <v>523</v>
      </c>
      <c r="AH3084" s="95">
        <v>1915021</v>
      </c>
      <c r="AI3084" s="95">
        <v>2119</v>
      </c>
      <c r="AJ3084" s="95">
        <v>11329186.039999999</v>
      </c>
      <c r="AK3084" s="95">
        <v>2010</v>
      </c>
      <c r="AL3084" s="95">
        <v>8209294.2999999998</v>
      </c>
      <c r="AM3084" s="95">
        <v>601</v>
      </c>
      <c r="AN3084" s="95">
        <v>2231034</v>
      </c>
      <c r="AO3084" s="95">
        <v>536</v>
      </c>
      <c r="AP3084" s="95">
        <v>1836335</v>
      </c>
      <c r="AQ3084" s="72">
        <v>356.32</v>
      </c>
      <c r="AR3084" s="72">
        <v>279.93</v>
      </c>
      <c r="AS3084" s="72">
        <v>636.25</v>
      </c>
      <c r="AT3084" s="95">
        <v>13396147</v>
      </c>
      <c r="AU3084" s="95">
        <v>10006908</v>
      </c>
      <c r="AV3084" s="95">
        <v>3133</v>
      </c>
      <c r="AW3084" s="95">
        <v>2979</v>
      </c>
      <c r="AX3084" s="72">
        <v>363.65</v>
      </c>
      <c r="AY3084" s="72">
        <v>281.7</v>
      </c>
      <c r="AZ3084" s="72">
        <v>645.35</v>
      </c>
      <c r="BA3084" s="95">
        <v>12576577</v>
      </c>
      <c r="BB3084" s="95">
        <v>9204963</v>
      </c>
      <c r="BC3084" s="95">
        <v>2882</v>
      </c>
      <c r="BD3084" s="95">
        <v>2723</v>
      </c>
      <c r="BE3084" s="72">
        <v>409.64</v>
      </c>
      <c r="BF3084" s="72">
        <v>295.06</v>
      </c>
      <c r="BG3084" s="72">
        <v>704.7</v>
      </c>
      <c r="BH3084" s="95">
        <v>13198647</v>
      </c>
      <c r="BI3084" s="95">
        <v>8862413</v>
      </c>
      <c r="BJ3084" s="95">
        <v>2685</v>
      </c>
      <c r="BK3084" s="95">
        <v>2503</v>
      </c>
      <c r="BL3084" s="72">
        <v>394.88</v>
      </c>
      <c r="BM3084" s="72">
        <v>326.48</v>
      </c>
      <c r="BN3084" s="72">
        <v>721.36</v>
      </c>
      <c r="BO3084" s="95">
        <v>12732580</v>
      </c>
      <c r="BP3084" s="95">
        <v>9849208</v>
      </c>
      <c r="BQ3084" s="95">
        <v>2687</v>
      </c>
      <c r="BR3084" s="95">
        <v>2514</v>
      </c>
      <c r="BS3084" s="72">
        <v>415.45</v>
      </c>
      <c r="BT3084" s="72">
        <v>328.8</v>
      </c>
      <c r="BU3084" s="72">
        <v>744.25</v>
      </c>
      <c r="BV3084" s="95">
        <v>13560220.039999999</v>
      </c>
      <c r="BW3084" s="95">
        <v>10045629.300000001</v>
      </c>
      <c r="BX3084" s="95">
        <v>2720</v>
      </c>
      <c r="BY3084" s="95">
        <v>2546</v>
      </c>
      <c r="BZ3084" s="95">
        <v>3060</v>
      </c>
      <c r="CA3084" s="95">
        <v>2805</v>
      </c>
      <c r="CB3084" s="95">
        <v>2597</v>
      </c>
      <c r="CC3084" s="95">
        <v>2605</v>
      </c>
      <c r="CD3084" s="95">
        <v>2635</v>
      </c>
      <c r="CE3084" s="72">
        <v>650.75523149000003</v>
      </c>
      <c r="CF3084" s="72">
        <v>676.59346364999999</v>
      </c>
      <c r="CG3084" s="72">
        <v>712.40329333</v>
      </c>
      <c r="CH3084" s="72">
        <v>716.50152150999998</v>
      </c>
      <c r="CI3084" s="72">
        <v>731.52548966999996</v>
      </c>
      <c r="CJ3084" s="96">
        <v>0.97771015770000003</v>
      </c>
      <c r="CK3084" s="96">
        <v>0.95382239800000002</v>
      </c>
      <c r="CL3084" s="96">
        <v>0.98918689260000003</v>
      </c>
      <c r="CM3084" s="96">
        <v>1.0067808348</v>
      </c>
      <c r="CN3084" s="96">
        <v>1.0173944866</v>
      </c>
      <c r="CO3084" s="96">
        <v>1.0268611631</v>
      </c>
      <c r="CP3084" s="96">
        <v>0.96310873320000001</v>
      </c>
      <c r="CQ3084" s="96">
        <v>0.99584056389999998</v>
      </c>
      <c r="CR3084" s="96">
        <v>0.96713131649999995</v>
      </c>
      <c r="CS3084" s="95">
        <v>3461</v>
      </c>
      <c r="CT3084" s="95">
        <v>3015</v>
      </c>
      <c r="CU3084" s="95">
        <v>2974</v>
      </c>
      <c r="CV3084" s="95">
        <v>3034</v>
      </c>
      <c r="CW3084" s="95">
        <v>3038</v>
      </c>
      <c r="CX3084" s="96">
        <v>1.0275385349999999</v>
      </c>
      <c r="CY3084" s="96">
        <v>1.022028325</v>
      </c>
      <c r="CZ3084" s="96">
        <v>1.017292919</v>
      </c>
      <c r="DA3084" s="96">
        <v>1.0336372229999999</v>
      </c>
      <c r="DB3084" s="96">
        <v>1.033485263</v>
      </c>
      <c r="DC3084">
        <v>2013</v>
      </c>
      <c r="DD3084" s="6">
        <v>2653</v>
      </c>
      <c r="DE3084" s="96">
        <v>8.1519087E-3</v>
      </c>
      <c r="DF3084" s="72">
        <v>736.69</v>
      </c>
      <c r="DG3084" s="96">
        <v>1</v>
      </c>
      <c r="DH3084" s="72">
        <v>736.69</v>
      </c>
      <c r="DI3084" s="72">
        <v>753.69305012999996</v>
      </c>
      <c r="DJ3084" s="96">
        <v>1</v>
      </c>
      <c r="DK3084" s="72">
        <v>736.69</v>
      </c>
      <c r="DL3084" s="96">
        <v>1</v>
      </c>
      <c r="DM3084" s="72">
        <v>736.69</v>
      </c>
      <c r="DN3084" s="96">
        <v>1</v>
      </c>
      <c r="DO3084" s="96">
        <v>1.5276E-2</v>
      </c>
      <c r="DP3084" s="72">
        <v>11.25</v>
      </c>
      <c r="DQ3084" s="72">
        <v>725.44</v>
      </c>
      <c r="DR3084" t="s">
        <v>1891</v>
      </c>
      <c r="DT3084" t="s">
        <v>1889</v>
      </c>
    </row>
    <row r="3085" spans="1:124" x14ac:dyDescent="0.3">
      <c r="A3085" t="s">
        <v>1892</v>
      </c>
      <c r="B3085">
        <v>51050</v>
      </c>
      <c r="C3085" s="95">
        <v>14486</v>
      </c>
      <c r="D3085" s="95">
        <v>60148393</v>
      </c>
      <c r="E3085" s="95">
        <v>13871</v>
      </c>
      <c r="F3085" s="95">
        <v>41994357</v>
      </c>
      <c r="G3085" s="95">
        <v>4201</v>
      </c>
      <c r="H3085" s="95">
        <v>12959705</v>
      </c>
      <c r="I3085" s="95">
        <v>3755</v>
      </c>
      <c r="J3085" s="95">
        <v>10569303</v>
      </c>
      <c r="K3085" s="95">
        <v>12914</v>
      </c>
      <c r="L3085" s="95">
        <v>55379677</v>
      </c>
      <c r="M3085" s="95">
        <v>12230</v>
      </c>
      <c r="N3085" s="95">
        <v>38989867</v>
      </c>
      <c r="O3085" s="95">
        <v>4125</v>
      </c>
      <c r="P3085" s="95">
        <v>10665880</v>
      </c>
      <c r="Q3085" s="95">
        <v>3671</v>
      </c>
      <c r="R3085" s="95">
        <v>10458492</v>
      </c>
      <c r="S3085" s="95">
        <v>11679</v>
      </c>
      <c r="T3085" s="95">
        <v>52760195</v>
      </c>
      <c r="U3085" s="95">
        <v>10943</v>
      </c>
      <c r="V3085" s="95">
        <v>38620589</v>
      </c>
      <c r="W3085" s="95">
        <v>4032</v>
      </c>
      <c r="X3085" s="95">
        <v>11737593</v>
      </c>
      <c r="Y3085" s="95">
        <v>3574</v>
      </c>
      <c r="Z3085" s="95">
        <v>11444529</v>
      </c>
      <c r="AA3085" s="95">
        <v>11486</v>
      </c>
      <c r="AB3085" s="95">
        <v>44959374</v>
      </c>
      <c r="AC3085" s="95">
        <v>10691</v>
      </c>
      <c r="AD3085" s="95">
        <v>39053537</v>
      </c>
      <c r="AE3085" s="95">
        <v>4102</v>
      </c>
      <c r="AF3085" s="95">
        <v>13180474</v>
      </c>
      <c r="AG3085" s="95">
        <v>3642</v>
      </c>
      <c r="AH3085" s="95">
        <v>12621790</v>
      </c>
      <c r="AI3085" s="95">
        <v>11795</v>
      </c>
      <c r="AJ3085" s="95">
        <v>47716804.859999999</v>
      </c>
      <c r="AK3085" s="95">
        <v>10958</v>
      </c>
      <c r="AL3085" s="95">
        <v>43327494.630000003</v>
      </c>
      <c r="AM3085" s="95">
        <v>4397</v>
      </c>
      <c r="AN3085" s="95">
        <v>14434041.720000001</v>
      </c>
      <c r="AO3085" s="95">
        <v>3947</v>
      </c>
      <c r="AP3085" s="95">
        <v>14409833.880000001</v>
      </c>
      <c r="AQ3085" s="72">
        <v>326.02</v>
      </c>
      <c r="AR3085" s="72">
        <v>248.51</v>
      </c>
      <c r="AS3085" s="72">
        <v>574.53</v>
      </c>
      <c r="AT3085" s="95">
        <v>73108098</v>
      </c>
      <c r="AU3085" s="95">
        <v>52563660</v>
      </c>
      <c r="AV3085" s="95">
        <v>18687</v>
      </c>
      <c r="AW3085" s="95">
        <v>17626</v>
      </c>
      <c r="AX3085" s="72">
        <v>323.01</v>
      </c>
      <c r="AY3085" s="72">
        <v>259.14999999999998</v>
      </c>
      <c r="AZ3085" s="72">
        <v>582.16</v>
      </c>
      <c r="BA3085" s="95">
        <v>66045557</v>
      </c>
      <c r="BB3085" s="95">
        <v>49448359</v>
      </c>
      <c r="BC3085" s="95">
        <v>17039</v>
      </c>
      <c r="BD3085" s="95">
        <v>15901</v>
      </c>
      <c r="BE3085" s="72">
        <v>342.11</v>
      </c>
      <c r="BF3085" s="72">
        <v>287.39</v>
      </c>
      <c r="BG3085" s="72">
        <v>629.5</v>
      </c>
      <c r="BH3085" s="95">
        <v>64497788</v>
      </c>
      <c r="BI3085" s="95">
        <v>50065118</v>
      </c>
      <c r="BJ3085" s="95">
        <v>15711</v>
      </c>
      <c r="BK3085" s="95">
        <v>14517</v>
      </c>
      <c r="BL3085" s="72">
        <v>310.82</v>
      </c>
      <c r="BM3085" s="72">
        <v>300.44</v>
      </c>
      <c r="BN3085" s="72">
        <v>611.26</v>
      </c>
      <c r="BO3085" s="95">
        <v>58139848</v>
      </c>
      <c r="BP3085" s="95">
        <v>51675327</v>
      </c>
      <c r="BQ3085" s="95">
        <v>15588</v>
      </c>
      <c r="BR3085" s="95">
        <v>14333</v>
      </c>
      <c r="BS3085" s="72">
        <v>319.86</v>
      </c>
      <c r="BT3085" s="72">
        <v>322.81</v>
      </c>
      <c r="BU3085" s="72">
        <v>642.66999999999996</v>
      </c>
      <c r="BV3085" s="95">
        <v>62150846.579999998</v>
      </c>
      <c r="BW3085" s="95">
        <v>57737328.509999998</v>
      </c>
      <c r="BX3085" s="95">
        <v>16192</v>
      </c>
      <c r="BY3085" s="95">
        <v>14905</v>
      </c>
      <c r="BZ3085" s="95">
        <v>18181</v>
      </c>
      <c r="CA3085" s="95">
        <v>16490</v>
      </c>
      <c r="CB3085" s="95">
        <v>15135</v>
      </c>
      <c r="CC3085" s="95">
        <v>14992</v>
      </c>
      <c r="CD3085" s="95">
        <v>15562</v>
      </c>
      <c r="CE3085" s="72">
        <v>650.75523149000003</v>
      </c>
      <c r="CF3085" s="72">
        <v>676.59346364999999</v>
      </c>
      <c r="CG3085" s="72">
        <v>712.40329333</v>
      </c>
      <c r="CH3085" s="72">
        <v>716.50152150999998</v>
      </c>
      <c r="CI3085" s="72">
        <v>731.52548966999996</v>
      </c>
      <c r="CJ3085" s="96">
        <v>0.88286650990000004</v>
      </c>
      <c r="CK3085" s="96">
        <v>0.860428058</v>
      </c>
      <c r="CL3085" s="96">
        <v>0.88362870569999996</v>
      </c>
      <c r="CM3085" s="96">
        <v>0.85311751840000005</v>
      </c>
      <c r="CN3085" s="96">
        <v>0.87853398009999994</v>
      </c>
      <c r="CO3085" s="96">
        <v>0.97007553859999995</v>
      </c>
      <c r="CP3085" s="96">
        <v>0.89860523199999998</v>
      </c>
      <c r="CQ3085" s="96">
        <v>0.99584056389999998</v>
      </c>
      <c r="CR3085" s="96">
        <v>0.90235840580000004</v>
      </c>
      <c r="CS3085" s="95">
        <v>15469</v>
      </c>
      <c r="CT3085" s="95">
        <v>13247</v>
      </c>
      <c r="CU3085" s="95">
        <v>12872</v>
      </c>
      <c r="CV3085" s="95">
        <v>12560</v>
      </c>
      <c r="CW3085" s="95">
        <v>13118</v>
      </c>
      <c r="CX3085" s="96">
        <v>0.95291181199999997</v>
      </c>
      <c r="CY3085" s="96">
        <v>0.98031514500000005</v>
      </c>
      <c r="CZ3085" s="96">
        <v>0.96069970100000002</v>
      </c>
      <c r="DA3085" s="96">
        <v>0.96932015599999999</v>
      </c>
      <c r="DB3085" s="96">
        <v>0.98989830199999995</v>
      </c>
      <c r="DC3085">
        <v>2013</v>
      </c>
      <c r="DD3085" s="6">
        <v>15456.4</v>
      </c>
      <c r="DE3085" s="96">
        <v>6.7289233999999996E-3</v>
      </c>
      <c r="DF3085" s="72">
        <v>688.34</v>
      </c>
      <c r="DG3085" s="96">
        <v>1</v>
      </c>
      <c r="DH3085" s="72">
        <v>688.34</v>
      </c>
      <c r="DI3085" s="72">
        <v>684.54519407999999</v>
      </c>
      <c r="DJ3085" s="96">
        <v>1</v>
      </c>
      <c r="DK3085" s="72">
        <v>688.34</v>
      </c>
      <c r="DL3085" s="96">
        <v>1</v>
      </c>
      <c r="DM3085" s="72">
        <v>688.34</v>
      </c>
      <c r="DN3085" s="96">
        <v>1</v>
      </c>
      <c r="DO3085" s="96">
        <v>1.8123E-2</v>
      </c>
      <c r="DP3085" s="72">
        <v>12.47</v>
      </c>
      <c r="DQ3085" s="72">
        <v>675.87</v>
      </c>
      <c r="DR3085" t="s">
        <v>1892</v>
      </c>
      <c r="DT3085" t="s">
        <v>1889</v>
      </c>
    </row>
    <row r="3086" spans="1:124" x14ac:dyDescent="0.3">
      <c r="A3086" t="s">
        <v>8</v>
      </c>
      <c r="B3086">
        <v>51060</v>
      </c>
      <c r="C3086" s="95">
        <v>1162</v>
      </c>
      <c r="D3086" s="95">
        <v>3452021</v>
      </c>
      <c r="E3086" s="95">
        <v>1134</v>
      </c>
      <c r="F3086" s="95">
        <v>3491345</v>
      </c>
      <c r="G3086" s="95">
        <v>425</v>
      </c>
      <c r="H3086" s="95">
        <v>912137</v>
      </c>
      <c r="I3086" s="95">
        <v>379</v>
      </c>
      <c r="J3086" s="95">
        <v>1237883</v>
      </c>
      <c r="K3086" s="95">
        <v>1114</v>
      </c>
      <c r="L3086" s="95">
        <v>3424470</v>
      </c>
      <c r="M3086" s="95">
        <v>1080</v>
      </c>
      <c r="N3086" s="95">
        <v>3485003</v>
      </c>
      <c r="O3086" s="95">
        <v>447</v>
      </c>
      <c r="P3086" s="95">
        <v>896441</v>
      </c>
      <c r="Q3086" s="95">
        <v>397</v>
      </c>
      <c r="R3086" s="95">
        <v>1263446</v>
      </c>
      <c r="S3086" s="95">
        <v>1006</v>
      </c>
      <c r="T3086" s="95">
        <v>3769598</v>
      </c>
      <c r="U3086" s="95">
        <v>974</v>
      </c>
      <c r="V3086" s="95">
        <v>3710807</v>
      </c>
      <c r="W3086" s="95">
        <v>452</v>
      </c>
      <c r="X3086" s="95">
        <v>725738</v>
      </c>
      <c r="Y3086" s="95">
        <v>396</v>
      </c>
      <c r="Z3086" s="95">
        <v>1195570</v>
      </c>
      <c r="AA3086" s="95">
        <v>979</v>
      </c>
      <c r="AB3086" s="95">
        <v>2904878</v>
      </c>
      <c r="AC3086" s="95">
        <v>944</v>
      </c>
      <c r="AD3086" s="95">
        <v>3716970</v>
      </c>
      <c r="AE3086" s="95">
        <v>444</v>
      </c>
      <c r="AF3086" s="95">
        <v>849043</v>
      </c>
      <c r="AG3086" s="95">
        <v>389</v>
      </c>
      <c r="AH3086" s="95">
        <v>1261417</v>
      </c>
      <c r="AI3086" s="95">
        <v>979</v>
      </c>
      <c r="AJ3086" s="95">
        <v>4047370</v>
      </c>
      <c r="AK3086" s="95">
        <v>943</v>
      </c>
      <c r="AL3086" s="95">
        <v>3583253.23</v>
      </c>
      <c r="AM3086" s="95">
        <v>450</v>
      </c>
      <c r="AN3086" s="95">
        <v>1219632</v>
      </c>
      <c r="AO3086" s="95">
        <v>399</v>
      </c>
      <c r="AP3086" s="95">
        <v>1335259</v>
      </c>
      <c r="AQ3086" s="72">
        <v>229.16</v>
      </c>
      <c r="AR3086" s="72">
        <v>260.48</v>
      </c>
      <c r="AS3086" s="72">
        <v>489.64</v>
      </c>
      <c r="AT3086" s="95">
        <v>4364158</v>
      </c>
      <c r="AU3086" s="95">
        <v>4729228</v>
      </c>
      <c r="AV3086" s="95">
        <v>1587</v>
      </c>
      <c r="AW3086" s="95">
        <v>1513</v>
      </c>
      <c r="AX3086" s="72">
        <v>230.67</v>
      </c>
      <c r="AY3086" s="72">
        <v>267.91000000000003</v>
      </c>
      <c r="AZ3086" s="72">
        <v>498.58</v>
      </c>
      <c r="BA3086" s="95">
        <v>4320911</v>
      </c>
      <c r="BB3086" s="95">
        <v>4748449</v>
      </c>
      <c r="BC3086" s="95">
        <v>1561</v>
      </c>
      <c r="BD3086" s="95">
        <v>1477</v>
      </c>
      <c r="BE3086" s="72">
        <v>256.94</v>
      </c>
      <c r="BF3086" s="72">
        <v>298.44</v>
      </c>
      <c r="BG3086" s="72">
        <v>555.38</v>
      </c>
      <c r="BH3086" s="95">
        <v>4495336</v>
      </c>
      <c r="BI3086" s="95">
        <v>4906377</v>
      </c>
      <c r="BJ3086" s="95">
        <v>1458</v>
      </c>
      <c r="BK3086" s="95">
        <v>1370</v>
      </c>
      <c r="BL3086" s="72">
        <v>219.84</v>
      </c>
      <c r="BM3086" s="72">
        <v>311.23</v>
      </c>
      <c r="BN3086" s="72">
        <v>531.07000000000005</v>
      </c>
      <c r="BO3086" s="95">
        <v>3753921</v>
      </c>
      <c r="BP3086" s="95">
        <v>4978387</v>
      </c>
      <c r="BQ3086" s="95">
        <v>1423</v>
      </c>
      <c r="BR3086" s="95">
        <v>1333</v>
      </c>
      <c r="BS3086" s="72">
        <v>307.14999999999998</v>
      </c>
      <c r="BT3086" s="72">
        <v>305.42</v>
      </c>
      <c r="BU3086" s="72">
        <v>612.57000000000005</v>
      </c>
      <c r="BV3086" s="95">
        <v>5267002</v>
      </c>
      <c r="BW3086" s="95">
        <v>4918512.2300000004</v>
      </c>
      <c r="BX3086" s="95">
        <v>1429</v>
      </c>
      <c r="BY3086" s="95">
        <v>1342</v>
      </c>
      <c r="BZ3086" s="95">
        <v>1552</v>
      </c>
      <c r="CA3086" s="95">
        <v>1520</v>
      </c>
      <c r="CB3086" s="95">
        <v>1416</v>
      </c>
      <c r="CC3086" s="95">
        <v>1380</v>
      </c>
      <c r="CD3086" s="95">
        <v>1386</v>
      </c>
      <c r="CE3086" s="72">
        <v>650.75523149000003</v>
      </c>
      <c r="CF3086" s="72">
        <v>676.59346364999999</v>
      </c>
      <c r="CG3086" s="72">
        <v>712.40329333</v>
      </c>
      <c r="CH3086" s="72">
        <v>716.50152150999998</v>
      </c>
      <c r="CI3086" s="72">
        <v>731.52548966999996</v>
      </c>
      <c r="CJ3086" s="96">
        <v>0.75241807719999998</v>
      </c>
      <c r="CK3086" s="96">
        <v>0.73689745289999997</v>
      </c>
      <c r="CL3086" s="96">
        <v>0.77958651400000001</v>
      </c>
      <c r="CM3086" s="96">
        <v>0.74119870519999997</v>
      </c>
      <c r="CN3086" s="96">
        <v>0.8373870886</v>
      </c>
      <c r="CO3086" s="96">
        <v>0.89730003820000004</v>
      </c>
      <c r="CP3086" s="96">
        <v>0.85756997079999997</v>
      </c>
      <c r="CQ3086" s="96">
        <v>0.99584056389999998</v>
      </c>
      <c r="CR3086" s="96">
        <v>0.86115175399999999</v>
      </c>
      <c r="CS3086" s="95">
        <v>1612</v>
      </c>
      <c r="CT3086" s="95">
        <v>1488</v>
      </c>
      <c r="CU3086" s="95">
        <v>1486</v>
      </c>
      <c r="CV3086" s="95">
        <v>1437</v>
      </c>
      <c r="CW3086" s="95">
        <v>1466</v>
      </c>
      <c r="CX3086" s="96">
        <v>0.93501056599999999</v>
      </c>
      <c r="CY3086" s="96">
        <v>0.90584243200000003</v>
      </c>
      <c r="CZ3086" s="96">
        <v>0.88622304399999996</v>
      </c>
      <c r="DA3086" s="96">
        <v>0.88636767699999996</v>
      </c>
      <c r="DB3086" s="96">
        <v>0.869107517</v>
      </c>
      <c r="DC3086">
        <v>2013</v>
      </c>
      <c r="DD3086" s="6">
        <v>1407</v>
      </c>
      <c r="DE3086" s="96">
        <v>3.6941384000000002E-3</v>
      </c>
      <c r="DF3086" s="72">
        <v>658.91</v>
      </c>
      <c r="DG3086" s="96">
        <v>1</v>
      </c>
      <c r="DH3086" s="72">
        <v>658.91</v>
      </c>
      <c r="DI3086" s="72">
        <v>667.06313037999996</v>
      </c>
      <c r="DJ3086" s="96">
        <v>1</v>
      </c>
      <c r="DK3086" s="72">
        <v>658.91</v>
      </c>
      <c r="DL3086" s="96">
        <v>1</v>
      </c>
      <c r="DM3086" s="72">
        <v>658.91</v>
      </c>
      <c r="DN3086" s="96">
        <v>1</v>
      </c>
      <c r="DO3086" s="96">
        <v>1.2586999999999999E-2</v>
      </c>
      <c r="DP3086" s="72">
        <v>8.2899999999999991</v>
      </c>
      <c r="DQ3086" s="72">
        <v>650.62</v>
      </c>
      <c r="DR3086" t="s">
        <v>8</v>
      </c>
      <c r="DT3086" t="s">
        <v>1889</v>
      </c>
    </row>
    <row r="3087" spans="1:124" x14ac:dyDescent="0.3">
      <c r="A3087" t="s">
        <v>14</v>
      </c>
      <c r="B3087">
        <v>51070</v>
      </c>
      <c r="C3087" s="95">
        <v>1314</v>
      </c>
      <c r="D3087" s="95">
        <v>5843561</v>
      </c>
      <c r="E3087" s="95">
        <v>1268</v>
      </c>
      <c r="F3087" s="95">
        <v>4383720</v>
      </c>
      <c r="G3087" s="95">
        <v>591</v>
      </c>
      <c r="H3087" s="95">
        <v>853775</v>
      </c>
      <c r="I3087" s="95">
        <v>541</v>
      </c>
      <c r="J3087" s="95">
        <v>1303908</v>
      </c>
      <c r="K3087" s="95">
        <v>1160</v>
      </c>
      <c r="L3087" s="95">
        <v>4711048</v>
      </c>
      <c r="M3087" s="95">
        <v>1114</v>
      </c>
      <c r="N3087" s="95">
        <v>3905600</v>
      </c>
      <c r="O3087" s="95">
        <v>582</v>
      </c>
      <c r="P3087" s="95">
        <v>1335251</v>
      </c>
      <c r="Q3087" s="95">
        <v>529</v>
      </c>
      <c r="R3087" s="95">
        <v>1477401</v>
      </c>
      <c r="S3087" s="95">
        <v>1031</v>
      </c>
      <c r="T3087" s="95">
        <v>3956202</v>
      </c>
      <c r="U3087" s="95">
        <v>978</v>
      </c>
      <c r="V3087" s="95">
        <v>3611002</v>
      </c>
      <c r="W3087" s="95">
        <v>550</v>
      </c>
      <c r="X3087" s="95">
        <v>839847</v>
      </c>
      <c r="Y3087" s="95">
        <v>500</v>
      </c>
      <c r="Z3087" s="95">
        <v>1250679</v>
      </c>
      <c r="AA3087" s="95">
        <v>996</v>
      </c>
      <c r="AB3087" s="95">
        <v>3798588</v>
      </c>
      <c r="AC3087" s="95">
        <v>947</v>
      </c>
      <c r="AD3087" s="95">
        <v>3535595</v>
      </c>
      <c r="AE3087" s="95">
        <v>542</v>
      </c>
      <c r="AF3087" s="95">
        <v>1188999</v>
      </c>
      <c r="AG3087" s="95">
        <v>492</v>
      </c>
      <c r="AH3087" s="95">
        <v>1408634</v>
      </c>
      <c r="AI3087" s="95">
        <v>1066</v>
      </c>
      <c r="AJ3087" s="95">
        <v>3961835.62</v>
      </c>
      <c r="AK3087" s="95">
        <v>1019</v>
      </c>
      <c r="AL3087" s="95">
        <v>3605249.53</v>
      </c>
      <c r="AM3087" s="95">
        <v>577</v>
      </c>
      <c r="AN3087" s="95">
        <v>1076697.8799999999</v>
      </c>
      <c r="AO3087" s="95">
        <v>530</v>
      </c>
      <c r="AP3087" s="95">
        <v>1483504.53</v>
      </c>
      <c r="AQ3087" s="72">
        <v>292.97000000000003</v>
      </c>
      <c r="AR3087" s="72">
        <v>262.01</v>
      </c>
      <c r="AS3087" s="72">
        <v>554.98</v>
      </c>
      <c r="AT3087" s="95">
        <v>6697336</v>
      </c>
      <c r="AU3087" s="95">
        <v>5687628</v>
      </c>
      <c r="AV3087" s="95">
        <v>1905</v>
      </c>
      <c r="AW3087" s="95">
        <v>1809</v>
      </c>
      <c r="AX3087" s="72">
        <v>289.24</v>
      </c>
      <c r="AY3087" s="72">
        <v>273.02999999999997</v>
      </c>
      <c r="AZ3087" s="72">
        <v>562.27</v>
      </c>
      <c r="BA3087" s="95">
        <v>6046299</v>
      </c>
      <c r="BB3087" s="95">
        <v>5383001</v>
      </c>
      <c r="BC3087" s="95">
        <v>1742</v>
      </c>
      <c r="BD3087" s="95">
        <v>1643</v>
      </c>
      <c r="BE3087" s="72">
        <v>252.8</v>
      </c>
      <c r="BF3087" s="72">
        <v>274.11</v>
      </c>
      <c r="BG3087" s="72">
        <v>526.91</v>
      </c>
      <c r="BH3087" s="95">
        <v>4796049</v>
      </c>
      <c r="BI3087" s="95">
        <v>4861681</v>
      </c>
      <c r="BJ3087" s="95">
        <v>1581</v>
      </c>
      <c r="BK3087" s="95">
        <v>1478</v>
      </c>
      <c r="BL3087" s="72">
        <v>270.24</v>
      </c>
      <c r="BM3087" s="72">
        <v>286.32</v>
      </c>
      <c r="BN3087" s="72">
        <v>556.55999999999995</v>
      </c>
      <c r="BO3087" s="95">
        <v>4987587</v>
      </c>
      <c r="BP3087" s="95">
        <v>4944229</v>
      </c>
      <c r="BQ3087" s="95">
        <v>1538</v>
      </c>
      <c r="BR3087" s="95">
        <v>1439</v>
      </c>
      <c r="BS3087" s="72">
        <v>255.56</v>
      </c>
      <c r="BT3087" s="72">
        <v>273.77</v>
      </c>
      <c r="BU3087" s="72">
        <v>529.33000000000004</v>
      </c>
      <c r="BV3087" s="95">
        <v>5038533.5</v>
      </c>
      <c r="BW3087" s="95">
        <v>5088754.0599999996</v>
      </c>
      <c r="BX3087" s="95">
        <v>1643</v>
      </c>
      <c r="BY3087" s="95">
        <v>1549</v>
      </c>
      <c r="BZ3087" s="95">
        <v>1859</v>
      </c>
      <c r="CA3087" s="95">
        <v>1694</v>
      </c>
      <c r="CB3087" s="95">
        <v>1531</v>
      </c>
      <c r="CC3087" s="95">
        <v>1491</v>
      </c>
      <c r="CD3087" s="95">
        <v>1597</v>
      </c>
      <c r="CE3087" s="72">
        <v>650.75523149000003</v>
      </c>
      <c r="CF3087" s="72">
        <v>676.59346364999999</v>
      </c>
      <c r="CG3087" s="72">
        <v>712.40329333</v>
      </c>
      <c r="CH3087" s="72">
        <v>716.50152150999998</v>
      </c>
      <c r="CI3087" s="72">
        <v>731.52548966999996</v>
      </c>
      <c r="CJ3087" s="96">
        <v>0.85282449240000002</v>
      </c>
      <c r="CK3087" s="96">
        <v>0.83103078909999994</v>
      </c>
      <c r="CL3087" s="96">
        <v>0.73962319509999996</v>
      </c>
      <c r="CM3087" s="96">
        <v>0.77677434489999997</v>
      </c>
      <c r="CN3087" s="96">
        <v>0.72359747880000003</v>
      </c>
      <c r="CO3087" s="96">
        <v>0.99316014149999998</v>
      </c>
      <c r="CP3087" s="96">
        <v>0.79017474350000005</v>
      </c>
      <c r="CQ3087" s="96">
        <v>0.99584056389999998</v>
      </c>
      <c r="CR3087" s="96">
        <v>0.79347503939999997</v>
      </c>
      <c r="CS3087" s="95">
        <v>1741</v>
      </c>
      <c r="CT3087" s="95">
        <v>1506</v>
      </c>
      <c r="CU3087" s="95">
        <v>1414</v>
      </c>
      <c r="CV3087" s="95">
        <v>1353</v>
      </c>
      <c r="CW3087" s="95">
        <v>1473</v>
      </c>
      <c r="CX3087" s="96">
        <v>1.009532672</v>
      </c>
      <c r="CY3087" s="96">
        <v>1.0154714730000001</v>
      </c>
      <c r="CZ3087" s="96">
        <v>1.003108176</v>
      </c>
      <c r="DA3087" s="96">
        <v>0.95200693999999997</v>
      </c>
      <c r="DB3087" s="96">
        <v>0.97924861399999996</v>
      </c>
      <c r="DC3087">
        <v>2013</v>
      </c>
      <c r="DD3087" s="6">
        <v>1583.6</v>
      </c>
      <c r="DE3087" s="96">
        <v>7.0728602999999999E-3</v>
      </c>
      <c r="DF3087" s="72">
        <v>605.07000000000005</v>
      </c>
      <c r="DG3087" s="96">
        <v>1</v>
      </c>
      <c r="DH3087" s="72">
        <v>605.07000000000005</v>
      </c>
      <c r="DI3087" s="72">
        <v>672.66900410000005</v>
      </c>
      <c r="DJ3087" s="96">
        <v>1</v>
      </c>
      <c r="DK3087" s="72">
        <v>605.07000000000005</v>
      </c>
      <c r="DL3087" s="96">
        <v>1</v>
      </c>
      <c r="DM3087" s="72">
        <v>605.07000000000005</v>
      </c>
      <c r="DN3087" s="96">
        <v>0.99758915950000004</v>
      </c>
      <c r="DO3087" s="96">
        <v>2.4058E-2</v>
      </c>
      <c r="DP3087" s="72">
        <v>14.52</v>
      </c>
      <c r="DQ3087" s="72">
        <v>590.54999999999995</v>
      </c>
      <c r="DR3087" t="s">
        <v>14</v>
      </c>
      <c r="DT3087" t="s">
        <v>1889</v>
      </c>
    </row>
    <row r="3088" spans="1:124" x14ac:dyDescent="0.3">
      <c r="A3088" t="s">
        <v>1893</v>
      </c>
      <c r="B3088">
        <v>51080</v>
      </c>
      <c r="C3088" s="95">
        <v>762</v>
      </c>
      <c r="D3088" s="95">
        <v>2798520</v>
      </c>
      <c r="E3088" s="95">
        <v>733</v>
      </c>
      <c r="F3088" s="95">
        <v>1973744</v>
      </c>
      <c r="G3088" s="95">
        <v>192</v>
      </c>
      <c r="H3088" s="95">
        <v>379045</v>
      </c>
      <c r="I3088" s="95">
        <v>174</v>
      </c>
      <c r="J3088" s="95">
        <v>437404</v>
      </c>
      <c r="K3088" s="95">
        <v>687</v>
      </c>
      <c r="L3088" s="95">
        <v>2166839</v>
      </c>
      <c r="M3088" s="95">
        <v>653</v>
      </c>
      <c r="N3088" s="95">
        <v>1658606</v>
      </c>
      <c r="O3088" s="95">
        <v>176</v>
      </c>
      <c r="P3088" s="95">
        <v>382457</v>
      </c>
      <c r="Q3088" s="95">
        <v>159</v>
      </c>
      <c r="R3088" s="95">
        <v>397755</v>
      </c>
      <c r="S3088" s="95">
        <v>596</v>
      </c>
      <c r="T3088" s="95">
        <v>2448472</v>
      </c>
      <c r="U3088" s="95">
        <v>564</v>
      </c>
      <c r="V3088" s="95">
        <v>1687736</v>
      </c>
      <c r="W3088" s="95">
        <v>179</v>
      </c>
      <c r="X3088" s="95">
        <v>426480</v>
      </c>
      <c r="Y3088" s="95">
        <v>160</v>
      </c>
      <c r="Z3088" s="95">
        <v>409740</v>
      </c>
      <c r="AA3088" s="95">
        <v>594</v>
      </c>
      <c r="AB3088" s="95">
        <v>2003401</v>
      </c>
      <c r="AC3088" s="95">
        <v>550</v>
      </c>
      <c r="AD3088" s="95">
        <v>1754796</v>
      </c>
      <c r="AE3088" s="95">
        <v>173</v>
      </c>
      <c r="AF3088" s="95">
        <v>392079</v>
      </c>
      <c r="AG3088" s="95">
        <v>153</v>
      </c>
      <c r="AH3088" s="95">
        <v>443687</v>
      </c>
      <c r="AI3088" s="95">
        <v>608</v>
      </c>
      <c r="AJ3088" s="95">
        <v>1973916</v>
      </c>
      <c r="AK3088" s="95">
        <v>560</v>
      </c>
      <c r="AL3088" s="95">
        <v>1719215.95</v>
      </c>
      <c r="AM3088" s="95">
        <v>173</v>
      </c>
      <c r="AN3088" s="95">
        <v>389256.27</v>
      </c>
      <c r="AO3088" s="95">
        <v>152</v>
      </c>
      <c r="AP3088" s="95">
        <v>444347.51</v>
      </c>
      <c r="AQ3088" s="72">
        <v>277.57</v>
      </c>
      <c r="AR3088" s="72">
        <v>221.53</v>
      </c>
      <c r="AS3088" s="72">
        <v>499.1</v>
      </c>
      <c r="AT3088" s="95">
        <v>3177565</v>
      </c>
      <c r="AU3088" s="95">
        <v>2411148</v>
      </c>
      <c r="AV3088" s="95">
        <v>954</v>
      </c>
      <c r="AW3088" s="95">
        <v>907</v>
      </c>
      <c r="AX3088" s="72">
        <v>246.17</v>
      </c>
      <c r="AY3088" s="72">
        <v>211.04</v>
      </c>
      <c r="AZ3088" s="72">
        <v>457.21</v>
      </c>
      <c r="BA3088" s="95">
        <v>2549296</v>
      </c>
      <c r="BB3088" s="95">
        <v>2056361</v>
      </c>
      <c r="BC3088" s="95">
        <v>863</v>
      </c>
      <c r="BD3088" s="95">
        <v>812</v>
      </c>
      <c r="BE3088" s="72">
        <v>309.13</v>
      </c>
      <c r="BF3088" s="72">
        <v>241.42</v>
      </c>
      <c r="BG3088" s="72">
        <v>550.54999999999995</v>
      </c>
      <c r="BH3088" s="95">
        <v>2874952</v>
      </c>
      <c r="BI3088" s="95">
        <v>2097476</v>
      </c>
      <c r="BJ3088" s="95">
        <v>775</v>
      </c>
      <c r="BK3088" s="95">
        <v>724</v>
      </c>
      <c r="BL3088" s="72">
        <v>260.27</v>
      </c>
      <c r="BM3088" s="72">
        <v>260.61</v>
      </c>
      <c r="BN3088" s="72">
        <v>520.88</v>
      </c>
      <c r="BO3088" s="95">
        <v>2395480</v>
      </c>
      <c r="BP3088" s="95">
        <v>2198483</v>
      </c>
      <c r="BQ3088" s="95">
        <v>767</v>
      </c>
      <c r="BR3088" s="95">
        <v>703</v>
      </c>
      <c r="BS3088" s="72">
        <v>252.15</v>
      </c>
      <c r="BT3088" s="72">
        <v>253.23</v>
      </c>
      <c r="BU3088" s="72">
        <v>505.38</v>
      </c>
      <c r="BV3088" s="95">
        <v>2363172.27</v>
      </c>
      <c r="BW3088" s="95">
        <v>2163563.46</v>
      </c>
      <c r="BX3088" s="95">
        <v>781</v>
      </c>
      <c r="BY3088" s="95">
        <v>712</v>
      </c>
      <c r="BZ3088" s="95">
        <v>932</v>
      </c>
      <c r="CA3088" s="95">
        <v>838</v>
      </c>
      <c r="CB3088" s="95">
        <v>750</v>
      </c>
      <c r="CC3088" s="95">
        <v>737</v>
      </c>
      <c r="CD3088" s="95">
        <v>747</v>
      </c>
      <c r="CE3088" s="72">
        <v>650.75523149000003</v>
      </c>
      <c r="CF3088" s="72">
        <v>676.59346364999999</v>
      </c>
      <c r="CG3088" s="72">
        <v>712.40329333</v>
      </c>
      <c r="CH3088" s="72">
        <v>716.50152150999998</v>
      </c>
      <c r="CI3088" s="72">
        <v>731.52548966999996</v>
      </c>
      <c r="CJ3088" s="96">
        <v>0.7669550329</v>
      </c>
      <c r="CK3088" s="96">
        <v>0.67575290710000002</v>
      </c>
      <c r="CL3088" s="96">
        <v>0.77280664639999996</v>
      </c>
      <c r="CM3088" s="96">
        <v>0.72697682330000002</v>
      </c>
      <c r="CN3088" s="96">
        <v>0.69085767639999995</v>
      </c>
      <c r="CO3088" s="96">
        <v>0.90423871040000003</v>
      </c>
      <c r="CP3088" s="96">
        <v>0.8036260878</v>
      </c>
      <c r="CQ3088" s="96">
        <v>0.99584056389999998</v>
      </c>
      <c r="CR3088" s="96">
        <v>0.80698256540000002</v>
      </c>
      <c r="CS3088" s="95">
        <v>910</v>
      </c>
      <c r="CT3088" s="95">
        <v>784</v>
      </c>
      <c r="CU3088" s="95">
        <v>729</v>
      </c>
      <c r="CV3088" s="95">
        <v>738</v>
      </c>
      <c r="CW3088" s="95">
        <v>749</v>
      </c>
      <c r="CX3088" s="96">
        <v>0.960620217</v>
      </c>
      <c r="CY3088" s="96">
        <v>0.892030345</v>
      </c>
      <c r="CZ3088" s="96">
        <v>0.87387686200000003</v>
      </c>
      <c r="DA3088" s="96">
        <v>0.87403264899999999</v>
      </c>
      <c r="DB3088" s="96">
        <v>0.90783022999999996</v>
      </c>
      <c r="DC3088">
        <v>2013</v>
      </c>
      <c r="DD3088" s="6">
        <v>771.6</v>
      </c>
      <c r="DE3088" s="96">
        <v>1.05592998E-2</v>
      </c>
      <c r="DF3088" s="72">
        <v>613.21</v>
      </c>
      <c r="DG3088" s="96">
        <v>1</v>
      </c>
      <c r="DH3088" s="72">
        <v>613.21</v>
      </c>
      <c r="DI3088" s="72">
        <v>667.06313037999996</v>
      </c>
      <c r="DJ3088" s="96">
        <v>0.8784076502</v>
      </c>
      <c r="DK3088" s="72">
        <v>619.75812866000001</v>
      </c>
      <c r="DL3088" s="96">
        <v>0.98943438029999997</v>
      </c>
      <c r="DM3088" s="72">
        <v>613.21</v>
      </c>
      <c r="DN3088" s="96">
        <v>0.83542188809999995</v>
      </c>
      <c r="DO3088" s="96">
        <v>2.8728E-2</v>
      </c>
      <c r="DP3088" s="72">
        <v>14.72</v>
      </c>
      <c r="DQ3088" s="72">
        <v>598.49</v>
      </c>
      <c r="DR3088" t="s">
        <v>1893</v>
      </c>
      <c r="DT3088" t="s">
        <v>1889</v>
      </c>
    </row>
    <row r="3089" spans="1:124" x14ac:dyDescent="0.3">
      <c r="A3089" t="s">
        <v>29</v>
      </c>
      <c r="B3089">
        <v>51090</v>
      </c>
      <c r="C3089" s="95">
        <v>6407</v>
      </c>
      <c r="D3089" s="95">
        <v>29409955</v>
      </c>
      <c r="E3089" s="95">
        <v>6184</v>
      </c>
      <c r="F3089" s="95">
        <v>21930661</v>
      </c>
      <c r="G3089" s="95">
        <v>2693</v>
      </c>
      <c r="H3089" s="95">
        <v>5678785</v>
      </c>
      <c r="I3089" s="95">
        <v>2464</v>
      </c>
      <c r="J3089" s="95">
        <v>6739899</v>
      </c>
      <c r="K3089" s="95">
        <v>5847</v>
      </c>
      <c r="L3089" s="95">
        <v>29926994</v>
      </c>
      <c r="M3089" s="95">
        <v>5598</v>
      </c>
      <c r="N3089" s="95">
        <v>20852956</v>
      </c>
      <c r="O3089" s="95">
        <v>2607</v>
      </c>
      <c r="P3089" s="95">
        <v>6681875</v>
      </c>
      <c r="Q3089" s="95">
        <v>2343</v>
      </c>
      <c r="R3089" s="95">
        <v>6688741</v>
      </c>
      <c r="S3089" s="95">
        <v>5298</v>
      </c>
      <c r="T3089" s="95">
        <v>29184256</v>
      </c>
      <c r="U3089" s="95">
        <v>5030</v>
      </c>
      <c r="V3089" s="95">
        <v>19681758</v>
      </c>
      <c r="W3089" s="95">
        <v>2547</v>
      </c>
      <c r="X3089" s="95">
        <v>6597475</v>
      </c>
      <c r="Y3089" s="95">
        <v>2285</v>
      </c>
      <c r="Z3089" s="95">
        <v>6902301</v>
      </c>
      <c r="AA3089" s="95">
        <v>5227</v>
      </c>
      <c r="AB3089" s="95">
        <v>23556012</v>
      </c>
      <c r="AC3089" s="95">
        <v>4950</v>
      </c>
      <c r="AD3089" s="95">
        <v>18607414</v>
      </c>
      <c r="AE3089" s="95">
        <v>2500</v>
      </c>
      <c r="AF3089" s="95">
        <v>6607747</v>
      </c>
      <c r="AG3089" s="95">
        <v>2239</v>
      </c>
      <c r="AH3089" s="95">
        <v>7103307</v>
      </c>
      <c r="AI3089" s="95">
        <v>5361</v>
      </c>
      <c r="AJ3089" s="95">
        <v>24224748.960000001</v>
      </c>
      <c r="AK3089" s="95">
        <v>5078</v>
      </c>
      <c r="AL3089" s="95">
        <v>19483371.300000001</v>
      </c>
      <c r="AM3089" s="95">
        <v>2601</v>
      </c>
      <c r="AN3089" s="95">
        <v>6972015.9699999997</v>
      </c>
      <c r="AO3089" s="95">
        <v>2346</v>
      </c>
      <c r="AP3089" s="95">
        <v>7565456.3799999999</v>
      </c>
      <c r="AQ3089" s="72">
        <v>321.33</v>
      </c>
      <c r="AR3089" s="72">
        <v>276.27</v>
      </c>
      <c r="AS3089" s="72">
        <v>597.6</v>
      </c>
      <c r="AT3089" s="95">
        <v>35088740</v>
      </c>
      <c r="AU3089" s="95">
        <v>28670560</v>
      </c>
      <c r="AV3089" s="95">
        <v>9100</v>
      </c>
      <c r="AW3089" s="95">
        <v>8648</v>
      </c>
      <c r="AX3089" s="72">
        <v>360.86</v>
      </c>
      <c r="AY3089" s="72">
        <v>289.02</v>
      </c>
      <c r="AZ3089" s="72">
        <v>649.88</v>
      </c>
      <c r="BA3089" s="95">
        <v>36608869</v>
      </c>
      <c r="BB3089" s="95">
        <v>27541697</v>
      </c>
      <c r="BC3089" s="95">
        <v>8454</v>
      </c>
      <c r="BD3089" s="95">
        <v>7941</v>
      </c>
      <c r="BE3089" s="72">
        <v>380.09</v>
      </c>
      <c r="BF3089" s="72">
        <v>302.85000000000002</v>
      </c>
      <c r="BG3089" s="72">
        <v>682.94</v>
      </c>
      <c r="BH3089" s="95">
        <v>35781731</v>
      </c>
      <c r="BI3089" s="95">
        <v>26584059</v>
      </c>
      <c r="BJ3089" s="95">
        <v>7845</v>
      </c>
      <c r="BK3089" s="95">
        <v>7315</v>
      </c>
      <c r="BL3089" s="72">
        <v>325.31</v>
      </c>
      <c r="BM3089" s="72">
        <v>298.02999999999997</v>
      </c>
      <c r="BN3089" s="72">
        <v>623.34</v>
      </c>
      <c r="BO3089" s="95">
        <v>30163759</v>
      </c>
      <c r="BP3089" s="95">
        <v>25710721</v>
      </c>
      <c r="BQ3089" s="95">
        <v>7727</v>
      </c>
      <c r="BR3089" s="95">
        <v>7189</v>
      </c>
      <c r="BS3089" s="72">
        <v>326.52</v>
      </c>
      <c r="BT3089" s="72">
        <v>303.62</v>
      </c>
      <c r="BU3089" s="72">
        <v>630.14</v>
      </c>
      <c r="BV3089" s="95">
        <v>31196764.93</v>
      </c>
      <c r="BW3089" s="95">
        <v>27048827.68</v>
      </c>
      <c r="BX3089" s="95">
        <v>7962</v>
      </c>
      <c r="BY3089" s="95">
        <v>7424</v>
      </c>
      <c r="BZ3089" s="95">
        <v>8885</v>
      </c>
      <c r="CA3089" s="95">
        <v>8207</v>
      </c>
      <c r="CB3089" s="95">
        <v>7590</v>
      </c>
      <c r="CC3089" s="95">
        <v>7472</v>
      </c>
      <c r="CD3089" s="95">
        <v>7699</v>
      </c>
      <c r="CE3089" s="72">
        <v>650.75523149000003</v>
      </c>
      <c r="CF3089" s="72">
        <v>676.59346364999999</v>
      </c>
      <c r="CG3089" s="72">
        <v>712.40329333</v>
      </c>
      <c r="CH3089" s="72">
        <v>716.50152150999998</v>
      </c>
      <c r="CI3089" s="72">
        <v>731.52548966999996</v>
      </c>
      <c r="CJ3089" s="96">
        <v>0.91831762709999998</v>
      </c>
      <c r="CK3089" s="96">
        <v>0.96051770359999999</v>
      </c>
      <c r="CL3089" s="96">
        <v>0.95864239600000001</v>
      </c>
      <c r="CM3089" s="96">
        <v>0.86997721750000001</v>
      </c>
      <c r="CN3089" s="96">
        <v>0.86140539039999997</v>
      </c>
      <c r="CO3089" s="96">
        <v>1.0251232653</v>
      </c>
      <c r="CP3089" s="96">
        <v>0.89137774729999997</v>
      </c>
      <c r="CQ3089" s="96">
        <v>0.99584056389999998</v>
      </c>
      <c r="CR3089" s="96">
        <v>0.89510073430000003</v>
      </c>
      <c r="CS3089" s="95">
        <v>8367</v>
      </c>
      <c r="CT3089" s="95">
        <v>7215</v>
      </c>
      <c r="CU3089" s="95">
        <v>7042</v>
      </c>
      <c r="CV3089" s="95">
        <v>6781</v>
      </c>
      <c r="CW3089" s="95">
        <v>7075</v>
      </c>
      <c r="CX3089" s="96">
        <v>1.0369597290000001</v>
      </c>
      <c r="CY3089" s="96">
        <v>1.0315242069999999</v>
      </c>
      <c r="CZ3089" s="96">
        <v>1.0337568669999999</v>
      </c>
      <c r="DA3089" s="96">
        <v>1.0096758269999999</v>
      </c>
      <c r="DB3089" s="96">
        <v>1.0108098759999999</v>
      </c>
      <c r="DC3089">
        <v>2013</v>
      </c>
      <c r="DD3089" s="6">
        <v>7703.4</v>
      </c>
      <c r="DE3089" s="96">
        <v>4.5134316000000002E-3</v>
      </c>
      <c r="DF3089" s="72">
        <v>684.33</v>
      </c>
      <c r="DG3089" s="96">
        <v>1</v>
      </c>
      <c r="DH3089" s="72">
        <v>684.33</v>
      </c>
      <c r="DI3089" s="72">
        <v>667.06313037999996</v>
      </c>
      <c r="DJ3089" s="96">
        <v>1</v>
      </c>
      <c r="DK3089" s="72">
        <v>684.33</v>
      </c>
      <c r="DL3089" s="96">
        <v>1</v>
      </c>
      <c r="DM3089" s="72">
        <v>684.33</v>
      </c>
      <c r="DN3089" s="96">
        <v>1</v>
      </c>
      <c r="DO3089" s="96">
        <v>1.5876000000000001E-2</v>
      </c>
      <c r="DP3089" s="72">
        <v>10.86</v>
      </c>
      <c r="DQ3089" s="72">
        <v>673.47</v>
      </c>
      <c r="DR3089" t="s">
        <v>29</v>
      </c>
      <c r="DT3089" t="s">
        <v>1889</v>
      </c>
    </row>
    <row r="3090" spans="1:124" x14ac:dyDescent="0.3">
      <c r="A3090" t="s">
        <v>382</v>
      </c>
      <c r="B3090">
        <v>51100</v>
      </c>
      <c r="C3090" s="95">
        <v>1074</v>
      </c>
      <c r="D3090" s="95">
        <v>4355104</v>
      </c>
      <c r="E3090" s="95">
        <v>1038</v>
      </c>
      <c r="F3090" s="95">
        <v>3112935</v>
      </c>
      <c r="G3090" s="95">
        <v>318</v>
      </c>
      <c r="H3090" s="95">
        <v>820755</v>
      </c>
      <c r="I3090" s="95">
        <v>288</v>
      </c>
      <c r="J3090" s="95">
        <v>812237</v>
      </c>
      <c r="K3090" s="95">
        <v>941</v>
      </c>
      <c r="L3090" s="95">
        <v>4491664</v>
      </c>
      <c r="M3090" s="95">
        <v>901</v>
      </c>
      <c r="N3090" s="95">
        <v>2827573</v>
      </c>
      <c r="O3090" s="95">
        <v>302</v>
      </c>
      <c r="P3090" s="95">
        <v>911070</v>
      </c>
      <c r="Q3090" s="95">
        <v>272</v>
      </c>
      <c r="R3090" s="95">
        <v>863094</v>
      </c>
      <c r="S3090" s="95">
        <v>793</v>
      </c>
      <c r="T3090" s="95">
        <v>3032295</v>
      </c>
      <c r="U3090" s="95">
        <v>750</v>
      </c>
      <c r="V3090" s="95">
        <v>2479951</v>
      </c>
      <c r="W3090" s="95">
        <v>288</v>
      </c>
      <c r="X3090" s="95">
        <v>512857</v>
      </c>
      <c r="Y3090" s="95">
        <v>254</v>
      </c>
      <c r="Z3090" s="95">
        <v>640991</v>
      </c>
      <c r="AA3090" s="95">
        <v>771</v>
      </c>
      <c r="AB3090" s="95">
        <v>3007411</v>
      </c>
      <c r="AC3090" s="95">
        <v>718</v>
      </c>
      <c r="AD3090" s="95">
        <v>2430437</v>
      </c>
      <c r="AE3090" s="95">
        <v>279</v>
      </c>
      <c r="AF3090" s="95">
        <v>574365</v>
      </c>
      <c r="AG3090" s="95">
        <v>243</v>
      </c>
      <c r="AH3090" s="95">
        <v>790016</v>
      </c>
      <c r="AI3090" s="95">
        <v>774</v>
      </c>
      <c r="AJ3090" s="95">
        <v>2928204.9</v>
      </c>
      <c r="AK3090" s="95">
        <v>718</v>
      </c>
      <c r="AL3090" s="95">
        <v>2550469.4</v>
      </c>
      <c r="AM3090" s="95">
        <v>280</v>
      </c>
      <c r="AN3090" s="95">
        <v>580143</v>
      </c>
      <c r="AO3090" s="95">
        <v>242</v>
      </c>
      <c r="AP3090" s="95">
        <v>844271.88</v>
      </c>
      <c r="AQ3090" s="72">
        <v>309.86</v>
      </c>
      <c r="AR3090" s="72">
        <v>246.68</v>
      </c>
      <c r="AS3090" s="72">
        <v>556.54</v>
      </c>
      <c r="AT3090" s="95">
        <v>5175859</v>
      </c>
      <c r="AU3090" s="95">
        <v>3925172</v>
      </c>
      <c r="AV3090" s="95">
        <v>1392</v>
      </c>
      <c r="AW3090" s="95">
        <v>1326</v>
      </c>
      <c r="AX3090" s="72">
        <v>362.21</v>
      </c>
      <c r="AY3090" s="72">
        <v>262.2</v>
      </c>
      <c r="AZ3090" s="72">
        <v>624.41</v>
      </c>
      <c r="BA3090" s="95">
        <v>5402734</v>
      </c>
      <c r="BB3090" s="95">
        <v>3690667</v>
      </c>
      <c r="BC3090" s="95">
        <v>1243</v>
      </c>
      <c r="BD3090" s="95">
        <v>1173</v>
      </c>
      <c r="BE3090" s="72">
        <v>273.29000000000002</v>
      </c>
      <c r="BF3090" s="72">
        <v>259.04000000000002</v>
      </c>
      <c r="BG3090" s="72">
        <v>532.33000000000004</v>
      </c>
      <c r="BH3090" s="95">
        <v>3545152</v>
      </c>
      <c r="BI3090" s="95">
        <v>3120942</v>
      </c>
      <c r="BJ3090" s="95">
        <v>1081</v>
      </c>
      <c r="BK3090" s="95">
        <v>1004</v>
      </c>
      <c r="BL3090" s="72">
        <v>284.27</v>
      </c>
      <c r="BM3090" s="72">
        <v>279.26</v>
      </c>
      <c r="BN3090" s="72">
        <v>563.53</v>
      </c>
      <c r="BO3090" s="95">
        <v>3581776</v>
      </c>
      <c r="BP3090" s="95">
        <v>3220453</v>
      </c>
      <c r="BQ3090" s="95">
        <v>1050</v>
      </c>
      <c r="BR3090" s="95">
        <v>961</v>
      </c>
      <c r="BS3090" s="72">
        <v>277.38</v>
      </c>
      <c r="BT3090" s="72">
        <v>294.68</v>
      </c>
      <c r="BU3090" s="72">
        <v>572.05999999999995</v>
      </c>
      <c r="BV3090" s="95">
        <v>3508347.9</v>
      </c>
      <c r="BW3090" s="95">
        <v>3394741.28</v>
      </c>
      <c r="BX3090" s="95">
        <v>1054</v>
      </c>
      <c r="BY3090" s="95">
        <v>960</v>
      </c>
      <c r="BZ3090" s="95">
        <v>1361</v>
      </c>
      <c r="CA3090" s="95">
        <v>1209</v>
      </c>
      <c r="CB3090" s="95">
        <v>1044</v>
      </c>
      <c r="CC3090" s="95">
        <v>1008</v>
      </c>
      <c r="CD3090" s="95">
        <v>1008</v>
      </c>
      <c r="CE3090" s="72">
        <v>650.75523149000003</v>
      </c>
      <c r="CF3090" s="72">
        <v>676.59346364999999</v>
      </c>
      <c r="CG3090" s="72">
        <v>712.40329333</v>
      </c>
      <c r="CH3090" s="72">
        <v>716.50152150999998</v>
      </c>
      <c r="CI3090" s="72">
        <v>731.52548966999996</v>
      </c>
      <c r="CJ3090" s="96">
        <v>0.85522170710000001</v>
      </c>
      <c r="CK3090" s="96">
        <v>0.92287323710000002</v>
      </c>
      <c r="CL3090" s="96">
        <v>0.74723124529999996</v>
      </c>
      <c r="CM3090" s="96">
        <v>0.78650216790000005</v>
      </c>
      <c r="CN3090" s="96">
        <v>0.7820096607</v>
      </c>
      <c r="CO3090" s="96">
        <v>0.96459199539999996</v>
      </c>
      <c r="CP3090" s="96">
        <v>0.84882272250000002</v>
      </c>
      <c r="CQ3090" s="96">
        <v>0.99584056389999998</v>
      </c>
      <c r="CR3090" s="96">
        <v>0.85236797139999998</v>
      </c>
      <c r="CS3090" s="95">
        <v>1249</v>
      </c>
      <c r="CT3090" s="95">
        <v>1014</v>
      </c>
      <c r="CU3090" s="95">
        <v>951</v>
      </c>
      <c r="CV3090" s="95">
        <v>912</v>
      </c>
      <c r="CW3090" s="95">
        <v>923</v>
      </c>
      <c r="CX3090" s="96">
        <v>0.97041264400000005</v>
      </c>
      <c r="CY3090" s="96">
        <v>0.97690032100000002</v>
      </c>
      <c r="CZ3090" s="96">
        <v>1.0087583739999999</v>
      </c>
      <c r="DA3090" s="96">
        <v>0.92628350699999995</v>
      </c>
      <c r="DB3090" s="96">
        <v>0.93553943100000003</v>
      </c>
      <c r="DC3090">
        <v>2013</v>
      </c>
      <c r="DD3090" s="6">
        <v>1084.8</v>
      </c>
      <c r="DE3090" s="96">
        <v>6.5036271000000001E-3</v>
      </c>
      <c r="DF3090" s="72">
        <v>650.35</v>
      </c>
      <c r="DG3090" s="96">
        <v>1</v>
      </c>
      <c r="DH3090" s="72">
        <v>650.35</v>
      </c>
      <c r="DI3090" s="72">
        <v>667.06313037999996</v>
      </c>
      <c r="DJ3090" s="96">
        <v>1</v>
      </c>
      <c r="DK3090" s="72">
        <v>650.35</v>
      </c>
      <c r="DL3090" s="96">
        <v>1</v>
      </c>
      <c r="DM3090" s="72">
        <v>650.35</v>
      </c>
      <c r="DN3090" s="96">
        <v>1</v>
      </c>
      <c r="DO3090" s="96">
        <v>2.2728999999999999E-2</v>
      </c>
      <c r="DP3090" s="72">
        <v>14.78</v>
      </c>
      <c r="DQ3090" s="72">
        <v>635.57000000000005</v>
      </c>
      <c r="DR3090" t="s">
        <v>382</v>
      </c>
      <c r="DT3090" t="s">
        <v>1889</v>
      </c>
    </row>
    <row r="3091" spans="1:124" x14ac:dyDescent="0.3">
      <c r="A3091" t="s">
        <v>124</v>
      </c>
      <c r="B3091">
        <v>51110</v>
      </c>
      <c r="C3091" s="95">
        <v>2086</v>
      </c>
      <c r="D3091" s="95">
        <v>6771026</v>
      </c>
      <c r="E3091" s="95">
        <v>1995</v>
      </c>
      <c r="F3091" s="95">
        <v>5133077</v>
      </c>
      <c r="G3091" s="95">
        <v>564</v>
      </c>
      <c r="H3091" s="95">
        <v>1235163</v>
      </c>
      <c r="I3091" s="95">
        <v>492</v>
      </c>
      <c r="J3091" s="95">
        <v>1482357</v>
      </c>
      <c r="K3091" s="95">
        <v>2038</v>
      </c>
      <c r="L3091" s="95">
        <v>5776553</v>
      </c>
      <c r="M3091" s="95">
        <v>1915</v>
      </c>
      <c r="N3091" s="95">
        <v>5163860</v>
      </c>
      <c r="O3091" s="95">
        <v>576</v>
      </c>
      <c r="P3091" s="95">
        <v>1335118</v>
      </c>
      <c r="Q3091" s="95">
        <v>507</v>
      </c>
      <c r="R3091" s="95">
        <v>1437993</v>
      </c>
      <c r="S3091" s="95">
        <v>1939</v>
      </c>
      <c r="T3091" s="95">
        <v>6403015</v>
      </c>
      <c r="U3091" s="95">
        <v>1805</v>
      </c>
      <c r="V3091" s="95">
        <v>5294778</v>
      </c>
      <c r="W3091" s="95">
        <v>576</v>
      </c>
      <c r="X3091" s="95">
        <v>1131087</v>
      </c>
      <c r="Y3091" s="95">
        <v>505</v>
      </c>
      <c r="Z3091" s="95">
        <v>1644472</v>
      </c>
      <c r="AA3091" s="95">
        <v>2004</v>
      </c>
      <c r="AB3091" s="95">
        <v>6482613</v>
      </c>
      <c r="AC3091" s="95">
        <v>1865</v>
      </c>
      <c r="AD3091" s="95">
        <v>5450095</v>
      </c>
      <c r="AE3091" s="95">
        <v>583</v>
      </c>
      <c r="AF3091" s="95">
        <v>1597118</v>
      </c>
      <c r="AG3091" s="95">
        <v>511</v>
      </c>
      <c r="AH3091" s="95">
        <v>1834315</v>
      </c>
      <c r="AI3091" s="95">
        <v>2085</v>
      </c>
      <c r="AJ3091" s="95">
        <v>6807656</v>
      </c>
      <c r="AK3091" s="95">
        <v>1942</v>
      </c>
      <c r="AL3091" s="95">
        <v>6156520</v>
      </c>
      <c r="AM3091" s="95">
        <v>628</v>
      </c>
      <c r="AN3091" s="95">
        <v>1638330</v>
      </c>
      <c r="AO3091" s="95">
        <v>553</v>
      </c>
      <c r="AP3091" s="95">
        <v>2011179</v>
      </c>
      <c r="AQ3091" s="72">
        <v>251.77</v>
      </c>
      <c r="AR3091" s="72">
        <v>221.67</v>
      </c>
      <c r="AS3091" s="72">
        <v>473.44</v>
      </c>
      <c r="AT3091" s="95">
        <v>8006189</v>
      </c>
      <c r="AU3091" s="95">
        <v>6615434</v>
      </c>
      <c r="AV3091" s="95">
        <v>2650</v>
      </c>
      <c r="AW3091" s="95">
        <v>2487</v>
      </c>
      <c r="AX3091" s="72">
        <v>226.72</v>
      </c>
      <c r="AY3091" s="72">
        <v>227.15</v>
      </c>
      <c r="AZ3091" s="72">
        <v>453.87</v>
      </c>
      <c r="BA3091" s="95">
        <v>7111671</v>
      </c>
      <c r="BB3091" s="95">
        <v>6601853</v>
      </c>
      <c r="BC3091" s="95">
        <v>2614</v>
      </c>
      <c r="BD3091" s="95">
        <v>2422</v>
      </c>
      <c r="BE3091" s="72">
        <v>249.64</v>
      </c>
      <c r="BF3091" s="72">
        <v>250.33</v>
      </c>
      <c r="BG3091" s="72">
        <v>499.97</v>
      </c>
      <c r="BH3091" s="95">
        <v>7534102</v>
      </c>
      <c r="BI3091" s="95">
        <v>6939250</v>
      </c>
      <c r="BJ3091" s="95">
        <v>2515</v>
      </c>
      <c r="BK3091" s="95">
        <v>2310</v>
      </c>
      <c r="BL3091" s="72">
        <v>260.27</v>
      </c>
      <c r="BM3091" s="72">
        <v>255.49</v>
      </c>
      <c r="BN3091" s="72">
        <v>515.76</v>
      </c>
      <c r="BO3091" s="95">
        <v>8079731</v>
      </c>
      <c r="BP3091" s="95">
        <v>7284410</v>
      </c>
      <c r="BQ3091" s="95">
        <v>2587</v>
      </c>
      <c r="BR3091" s="95">
        <v>2376</v>
      </c>
      <c r="BS3091" s="72">
        <v>259.43</v>
      </c>
      <c r="BT3091" s="72">
        <v>272.8</v>
      </c>
      <c r="BU3091" s="72">
        <v>532.23</v>
      </c>
      <c r="BV3091" s="95">
        <v>8445986</v>
      </c>
      <c r="BW3091" s="95">
        <v>8167699</v>
      </c>
      <c r="BX3091" s="95">
        <v>2713</v>
      </c>
      <c r="BY3091" s="95">
        <v>2495</v>
      </c>
      <c r="BZ3091" s="95">
        <v>2572</v>
      </c>
      <c r="CA3091" s="95">
        <v>2521</v>
      </c>
      <c r="CB3091" s="95">
        <v>2416</v>
      </c>
      <c r="CC3091" s="95">
        <v>2487</v>
      </c>
      <c r="CD3091" s="95">
        <v>2606</v>
      </c>
      <c r="CE3091" s="72">
        <v>650.75523149000003</v>
      </c>
      <c r="CF3091" s="72">
        <v>676.59346364999999</v>
      </c>
      <c r="CG3091" s="72">
        <v>712.40329333</v>
      </c>
      <c r="CH3091" s="72">
        <v>716.50152150999998</v>
      </c>
      <c r="CI3091" s="72">
        <v>731.52548966999996</v>
      </c>
      <c r="CJ3091" s="96">
        <v>0.72752392470000005</v>
      </c>
      <c r="CK3091" s="96">
        <v>0.67081641250000001</v>
      </c>
      <c r="CL3091" s="96">
        <v>0.70180753610000002</v>
      </c>
      <c r="CM3091" s="96">
        <v>0.7198309906</v>
      </c>
      <c r="CN3091" s="96">
        <v>0.72756179730000003</v>
      </c>
      <c r="CO3091" s="96">
        <v>0.90984787649999999</v>
      </c>
      <c r="CP3091" s="96">
        <v>0.77980962600000003</v>
      </c>
      <c r="CQ3091" s="96">
        <v>0.99584056389999998</v>
      </c>
      <c r="CR3091" s="96">
        <v>0.7830666302</v>
      </c>
      <c r="CS3091" s="95">
        <v>2087</v>
      </c>
      <c r="CT3091" s="95">
        <v>1895</v>
      </c>
      <c r="CU3091" s="95">
        <v>1879</v>
      </c>
      <c r="CV3091" s="95">
        <v>1895</v>
      </c>
      <c r="CW3091" s="95">
        <v>1956</v>
      </c>
      <c r="CX3091" s="96">
        <v>0.90570364999999997</v>
      </c>
      <c r="CY3091" s="96">
        <v>0.91530379900000003</v>
      </c>
      <c r="CZ3091" s="96">
        <v>0.89954115400000001</v>
      </c>
      <c r="DA3091" s="96">
        <v>0.92254747299999995</v>
      </c>
      <c r="DB3091" s="96">
        <v>0.90658132400000002</v>
      </c>
      <c r="DC3091">
        <v>2013</v>
      </c>
      <c r="DD3091" s="6">
        <v>2418</v>
      </c>
      <c r="DE3091" s="96">
        <v>4.2514722000000001E-3</v>
      </c>
      <c r="DF3091" s="72">
        <v>598.83000000000004</v>
      </c>
      <c r="DG3091" s="96">
        <v>1</v>
      </c>
      <c r="DH3091" s="72">
        <v>598.83000000000004</v>
      </c>
      <c r="DI3091" s="72">
        <v>667.06313037999996</v>
      </c>
      <c r="DJ3091" s="96">
        <v>1</v>
      </c>
      <c r="DK3091" s="72">
        <v>598.83000000000004</v>
      </c>
      <c r="DL3091" s="96">
        <v>1</v>
      </c>
      <c r="DM3091" s="72">
        <v>598.83000000000004</v>
      </c>
      <c r="DN3091" s="96">
        <v>1</v>
      </c>
      <c r="DO3091" s="96">
        <v>1.5461000000000001E-2</v>
      </c>
      <c r="DP3091" s="72">
        <v>9.26</v>
      </c>
      <c r="DQ3091" s="72">
        <v>589.57000000000005</v>
      </c>
      <c r="DR3091" t="s">
        <v>124</v>
      </c>
      <c r="DT3091" t="s">
        <v>1889</v>
      </c>
    </row>
    <row r="3092" spans="1:124" x14ac:dyDescent="0.3">
      <c r="A3092" t="s">
        <v>1894</v>
      </c>
      <c r="B3092">
        <v>51120</v>
      </c>
      <c r="C3092" s="95">
        <v>5700</v>
      </c>
      <c r="D3092" s="95">
        <v>21174049</v>
      </c>
      <c r="E3092" s="95">
        <v>5535</v>
      </c>
      <c r="F3092" s="95">
        <v>18616556</v>
      </c>
      <c r="G3092" s="95">
        <v>1656</v>
      </c>
      <c r="H3092" s="95">
        <v>4374095</v>
      </c>
      <c r="I3092" s="95">
        <v>1526</v>
      </c>
      <c r="J3092" s="95">
        <v>4846053</v>
      </c>
      <c r="K3092" s="95">
        <v>5331</v>
      </c>
      <c r="L3092" s="95">
        <v>20339436</v>
      </c>
      <c r="M3092" s="95">
        <v>5161</v>
      </c>
      <c r="N3092" s="95">
        <v>17684408</v>
      </c>
      <c r="O3092" s="95">
        <v>1574</v>
      </c>
      <c r="P3092" s="95">
        <v>4295416</v>
      </c>
      <c r="Q3092" s="95">
        <v>1446</v>
      </c>
      <c r="R3092" s="95">
        <v>4594988</v>
      </c>
      <c r="S3092" s="95">
        <v>4938</v>
      </c>
      <c r="T3092" s="95">
        <v>22538237</v>
      </c>
      <c r="U3092" s="95">
        <v>4754</v>
      </c>
      <c r="V3092" s="95">
        <v>17486541</v>
      </c>
      <c r="W3092" s="95">
        <v>1531</v>
      </c>
      <c r="X3092" s="95">
        <v>3913203</v>
      </c>
      <c r="Y3092" s="95">
        <v>1397</v>
      </c>
      <c r="Z3092" s="95">
        <v>4672659</v>
      </c>
      <c r="AA3092" s="95">
        <v>4891</v>
      </c>
      <c r="AB3092" s="95">
        <v>21364782</v>
      </c>
      <c r="AC3092" s="95">
        <v>4692</v>
      </c>
      <c r="AD3092" s="95">
        <v>16823899</v>
      </c>
      <c r="AE3092" s="95">
        <v>1478</v>
      </c>
      <c r="AF3092" s="95">
        <v>4343966</v>
      </c>
      <c r="AG3092" s="95">
        <v>1350</v>
      </c>
      <c r="AH3092" s="95">
        <v>4568625</v>
      </c>
      <c r="AI3092" s="95">
        <v>5040</v>
      </c>
      <c r="AJ3092" s="95">
        <v>20332764.98</v>
      </c>
      <c r="AK3092" s="95">
        <v>4825</v>
      </c>
      <c r="AL3092" s="95">
        <v>18596657.34</v>
      </c>
      <c r="AM3092" s="95">
        <v>1500</v>
      </c>
      <c r="AN3092" s="95">
        <v>4111123.64</v>
      </c>
      <c r="AO3092" s="95">
        <v>1368</v>
      </c>
      <c r="AP3092" s="95">
        <v>5294339.78</v>
      </c>
      <c r="AQ3092" s="72">
        <v>289.43</v>
      </c>
      <c r="AR3092" s="72">
        <v>276.89999999999998</v>
      </c>
      <c r="AS3092" s="72">
        <v>566.33000000000004</v>
      </c>
      <c r="AT3092" s="95">
        <v>25548144</v>
      </c>
      <c r="AU3092" s="95">
        <v>23462609</v>
      </c>
      <c r="AV3092" s="95">
        <v>7356</v>
      </c>
      <c r="AW3092" s="95">
        <v>7061</v>
      </c>
      <c r="AX3092" s="72">
        <v>297.31</v>
      </c>
      <c r="AY3092" s="72">
        <v>281.01</v>
      </c>
      <c r="AZ3092" s="72">
        <v>578.32000000000005</v>
      </c>
      <c r="BA3092" s="95">
        <v>24634852</v>
      </c>
      <c r="BB3092" s="95">
        <v>22279396</v>
      </c>
      <c r="BC3092" s="95">
        <v>6905</v>
      </c>
      <c r="BD3092" s="95">
        <v>6607</v>
      </c>
      <c r="BE3092" s="72">
        <v>340.75</v>
      </c>
      <c r="BF3092" s="72">
        <v>300.20999999999998</v>
      </c>
      <c r="BG3092" s="72">
        <v>640.96</v>
      </c>
      <c r="BH3092" s="95">
        <v>26451440</v>
      </c>
      <c r="BI3092" s="95">
        <v>22159200</v>
      </c>
      <c r="BJ3092" s="95">
        <v>6469</v>
      </c>
      <c r="BK3092" s="95">
        <v>6151</v>
      </c>
      <c r="BL3092" s="72">
        <v>336.38</v>
      </c>
      <c r="BM3092" s="72">
        <v>295.05</v>
      </c>
      <c r="BN3092" s="72">
        <v>631.42999999999995</v>
      </c>
      <c r="BO3092" s="95">
        <v>25708748</v>
      </c>
      <c r="BP3092" s="95">
        <v>21392524</v>
      </c>
      <c r="BQ3092" s="95">
        <v>6369</v>
      </c>
      <c r="BR3092" s="95">
        <v>6042</v>
      </c>
      <c r="BS3092" s="72">
        <v>311.47000000000003</v>
      </c>
      <c r="BT3092" s="72">
        <v>321.48</v>
      </c>
      <c r="BU3092" s="72">
        <v>632.95000000000005</v>
      </c>
      <c r="BV3092" s="95">
        <v>24443888.620000001</v>
      </c>
      <c r="BW3092" s="95">
        <v>23890997.120000001</v>
      </c>
      <c r="BX3092" s="95">
        <v>6540</v>
      </c>
      <c r="BY3092" s="95">
        <v>6193</v>
      </c>
      <c r="BZ3092" s="95">
        <v>7215</v>
      </c>
      <c r="CA3092" s="95">
        <v>6761</v>
      </c>
      <c r="CB3092" s="95">
        <v>6316</v>
      </c>
      <c r="CC3092" s="95">
        <v>6214</v>
      </c>
      <c r="CD3092" s="95">
        <v>6370</v>
      </c>
      <c r="CE3092" s="72">
        <v>650.75523149000003</v>
      </c>
      <c r="CF3092" s="72">
        <v>676.59346364999999</v>
      </c>
      <c r="CG3092" s="72">
        <v>712.40329333</v>
      </c>
      <c r="CH3092" s="72">
        <v>716.50152150999998</v>
      </c>
      <c r="CI3092" s="72">
        <v>731.52548966999996</v>
      </c>
      <c r="CJ3092" s="96">
        <v>0.87026576600000005</v>
      </c>
      <c r="CK3092" s="96">
        <v>0.85475256720000004</v>
      </c>
      <c r="CL3092" s="96">
        <v>0.89971509959999996</v>
      </c>
      <c r="CM3092" s="96">
        <v>0.88126819140000001</v>
      </c>
      <c r="CN3092" s="96">
        <v>0.86524667830000002</v>
      </c>
      <c r="CO3092" s="96">
        <v>1.0143854343000001</v>
      </c>
      <c r="CP3092" s="96">
        <v>0.86185155160000004</v>
      </c>
      <c r="CQ3092" s="96">
        <v>0.99584056389999998</v>
      </c>
      <c r="CR3092" s="96">
        <v>0.86545121759999999</v>
      </c>
      <c r="CS3092" s="95">
        <v>7026</v>
      </c>
      <c r="CT3092" s="95">
        <v>6249</v>
      </c>
      <c r="CU3092" s="95">
        <v>6234</v>
      </c>
      <c r="CV3092" s="95">
        <v>6269</v>
      </c>
      <c r="CW3092" s="95">
        <v>6460</v>
      </c>
      <c r="CX3092" s="96">
        <v>1.005116567</v>
      </c>
      <c r="CY3092" s="96">
        <v>1.0220476190000001</v>
      </c>
      <c r="CZ3092" s="96">
        <v>1.0289849710000001</v>
      </c>
      <c r="DA3092" s="96">
        <v>1.0176688140000001</v>
      </c>
      <c r="DB3092" s="96">
        <v>0.99977940499999995</v>
      </c>
      <c r="DC3092">
        <v>2013</v>
      </c>
      <c r="DD3092" s="6">
        <v>6410.8</v>
      </c>
      <c r="DE3092" s="96">
        <v>9.0330455999999993E-3</v>
      </c>
      <c r="DF3092" s="72">
        <v>658.65</v>
      </c>
      <c r="DG3092" s="96">
        <v>1</v>
      </c>
      <c r="DH3092" s="72">
        <v>658.65</v>
      </c>
      <c r="DI3092" s="72">
        <v>667.06313037999996</v>
      </c>
      <c r="DJ3092" s="96">
        <v>1</v>
      </c>
      <c r="DK3092" s="72">
        <v>658.65</v>
      </c>
      <c r="DL3092" s="96">
        <v>1</v>
      </c>
      <c r="DM3092" s="72">
        <v>658.65</v>
      </c>
      <c r="DN3092" s="96">
        <v>0.8769365683</v>
      </c>
      <c r="DO3092" s="96">
        <v>2.7368E-2</v>
      </c>
      <c r="DP3092" s="72">
        <v>15.81</v>
      </c>
      <c r="DQ3092" s="72">
        <v>642.84</v>
      </c>
      <c r="DR3092" t="s">
        <v>1894</v>
      </c>
      <c r="DT3092" t="s">
        <v>1889</v>
      </c>
    </row>
    <row r="3093" spans="1:124" x14ac:dyDescent="0.3">
      <c r="A3093" t="s">
        <v>836</v>
      </c>
      <c r="B3093">
        <v>51130</v>
      </c>
      <c r="C3093" s="95">
        <v>2989</v>
      </c>
      <c r="D3093" s="95">
        <v>12188547</v>
      </c>
      <c r="E3093" s="95">
        <v>2863</v>
      </c>
      <c r="F3093" s="95">
        <v>8215200</v>
      </c>
      <c r="G3093" s="95">
        <v>707</v>
      </c>
      <c r="H3093" s="95">
        <v>2031445</v>
      </c>
      <c r="I3093" s="95">
        <v>632</v>
      </c>
      <c r="J3093" s="95">
        <v>1854025</v>
      </c>
      <c r="K3093" s="95">
        <v>2873</v>
      </c>
      <c r="L3093" s="95">
        <v>9572829</v>
      </c>
      <c r="M3093" s="95">
        <v>2734</v>
      </c>
      <c r="N3093" s="95">
        <v>7813499</v>
      </c>
      <c r="O3093" s="95">
        <v>710</v>
      </c>
      <c r="P3093" s="95">
        <v>2094573</v>
      </c>
      <c r="Q3093" s="95">
        <v>635</v>
      </c>
      <c r="R3093" s="95">
        <v>1809499</v>
      </c>
      <c r="S3093" s="95">
        <v>2730</v>
      </c>
      <c r="T3093" s="95">
        <v>12752455</v>
      </c>
      <c r="U3093" s="95">
        <v>2559</v>
      </c>
      <c r="V3093" s="95">
        <v>8379246</v>
      </c>
      <c r="W3093" s="95">
        <v>725</v>
      </c>
      <c r="X3093" s="95">
        <v>2182716</v>
      </c>
      <c r="Y3093" s="95">
        <v>645</v>
      </c>
      <c r="Z3093" s="95">
        <v>2088656</v>
      </c>
      <c r="AA3093" s="95">
        <v>2794</v>
      </c>
      <c r="AB3093" s="95">
        <v>9980218</v>
      </c>
      <c r="AC3093" s="95">
        <v>2602</v>
      </c>
      <c r="AD3093" s="95">
        <v>8519987</v>
      </c>
      <c r="AE3093" s="95">
        <v>709</v>
      </c>
      <c r="AF3093" s="95">
        <v>2215558</v>
      </c>
      <c r="AG3093" s="95">
        <v>636</v>
      </c>
      <c r="AH3093" s="95">
        <v>2326449</v>
      </c>
      <c r="AI3093" s="95">
        <v>2871</v>
      </c>
      <c r="AJ3093" s="95">
        <v>11152596.67</v>
      </c>
      <c r="AK3093" s="95">
        <v>2671</v>
      </c>
      <c r="AL3093" s="95">
        <v>9150619.2100000009</v>
      </c>
      <c r="AM3093" s="95">
        <v>747</v>
      </c>
      <c r="AN3093" s="95">
        <v>2294728</v>
      </c>
      <c r="AO3093" s="95">
        <v>673</v>
      </c>
      <c r="AP3093" s="95">
        <v>2827700</v>
      </c>
      <c r="AQ3093" s="72">
        <v>320.62</v>
      </c>
      <c r="AR3093" s="72">
        <v>240.09</v>
      </c>
      <c r="AS3093" s="72">
        <v>560.71</v>
      </c>
      <c r="AT3093" s="95">
        <v>14219992</v>
      </c>
      <c r="AU3093" s="95">
        <v>10069225</v>
      </c>
      <c r="AV3093" s="95">
        <v>3696</v>
      </c>
      <c r="AW3093" s="95">
        <v>3495</v>
      </c>
      <c r="AX3093" s="72">
        <v>271.36</v>
      </c>
      <c r="AY3093" s="72">
        <v>238.03</v>
      </c>
      <c r="AZ3093" s="72">
        <v>509.39</v>
      </c>
      <c r="BA3093" s="95">
        <v>11667402</v>
      </c>
      <c r="BB3093" s="95">
        <v>9622998</v>
      </c>
      <c r="BC3093" s="95">
        <v>3583</v>
      </c>
      <c r="BD3093" s="95">
        <v>3369</v>
      </c>
      <c r="BE3093" s="72">
        <v>360.23</v>
      </c>
      <c r="BF3093" s="72">
        <v>272.26</v>
      </c>
      <c r="BG3093" s="72">
        <v>632.49</v>
      </c>
      <c r="BH3093" s="95">
        <v>14935171</v>
      </c>
      <c r="BI3093" s="95">
        <v>10467902</v>
      </c>
      <c r="BJ3093" s="95">
        <v>3455</v>
      </c>
      <c r="BK3093" s="95">
        <v>3204</v>
      </c>
      <c r="BL3093" s="72">
        <v>290.13</v>
      </c>
      <c r="BM3093" s="72">
        <v>279.14</v>
      </c>
      <c r="BN3093" s="72">
        <v>569.27</v>
      </c>
      <c r="BO3093" s="95">
        <v>12195776</v>
      </c>
      <c r="BP3093" s="95">
        <v>10846436</v>
      </c>
      <c r="BQ3093" s="95">
        <v>3503</v>
      </c>
      <c r="BR3093" s="95">
        <v>3238</v>
      </c>
      <c r="BS3093" s="72">
        <v>309.73</v>
      </c>
      <c r="BT3093" s="72">
        <v>298.5</v>
      </c>
      <c r="BU3093" s="72">
        <v>608.23</v>
      </c>
      <c r="BV3093" s="95">
        <v>13447324.67</v>
      </c>
      <c r="BW3093" s="95">
        <v>11978319.210000001</v>
      </c>
      <c r="BX3093" s="95">
        <v>3618</v>
      </c>
      <c r="BY3093" s="95">
        <v>3344</v>
      </c>
      <c r="BZ3093" s="95">
        <v>3600</v>
      </c>
      <c r="CA3093" s="95">
        <v>3480</v>
      </c>
      <c r="CB3093" s="95">
        <v>3334</v>
      </c>
      <c r="CC3093" s="95">
        <v>3377</v>
      </c>
      <c r="CD3093" s="95">
        <v>3484</v>
      </c>
      <c r="CE3093" s="72">
        <v>650.75523149000003</v>
      </c>
      <c r="CF3093" s="72">
        <v>676.59346364999999</v>
      </c>
      <c r="CG3093" s="72">
        <v>712.40329333</v>
      </c>
      <c r="CH3093" s="72">
        <v>716.50152150999998</v>
      </c>
      <c r="CI3093" s="72">
        <v>731.52548966999996</v>
      </c>
      <c r="CJ3093" s="96">
        <v>0.86162964639999995</v>
      </c>
      <c r="CK3093" s="96">
        <v>0.75287455079999999</v>
      </c>
      <c r="CL3093" s="96">
        <v>0.88782576660000001</v>
      </c>
      <c r="CM3093" s="96">
        <v>0.79451331629999999</v>
      </c>
      <c r="CN3093" s="96">
        <v>0.83145428089999995</v>
      </c>
      <c r="CO3093" s="96">
        <v>0.966784965</v>
      </c>
      <c r="CP3093" s="96">
        <v>0.85402601619999996</v>
      </c>
      <c r="CQ3093" s="96">
        <v>0.99584056389999998</v>
      </c>
      <c r="CR3093" s="96">
        <v>0.85759299749999995</v>
      </c>
      <c r="CS3093" s="95">
        <v>3581</v>
      </c>
      <c r="CT3093" s="95">
        <v>3314</v>
      </c>
      <c r="CU3093" s="95">
        <v>3310</v>
      </c>
      <c r="CV3093" s="95">
        <v>3347</v>
      </c>
      <c r="CW3093" s="95">
        <v>3467</v>
      </c>
      <c r="CX3093" s="96">
        <v>1.0116427029999999</v>
      </c>
      <c r="CY3093" s="96">
        <v>0.99386423199999996</v>
      </c>
      <c r="CZ3093" s="96">
        <v>0.94074843399999997</v>
      </c>
      <c r="DA3093" s="96">
        <v>0.94638283700000003</v>
      </c>
      <c r="DB3093" s="96">
        <v>0.93912144900000005</v>
      </c>
      <c r="DC3093">
        <v>2013</v>
      </c>
      <c r="DD3093" s="6">
        <v>3330</v>
      </c>
      <c r="DE3093" s="96">
        <v>2.6210362999999999E-3</v>
      </c>
      <c r="DF3093" s="72">
        <v>656.9</v>
      </c>
      <c r="DG3093" s="96">
        <v>1</v>
      </c>
      <c r="DH3093" s="72">
        <v>656.9</v>
      </c>
      <c r="DI3093" s="72">
        <v>656.9</v>
      </c>
      <c r="DJ3093" s="96">
        <v>1</v>
      </c>
      <c r="DK3093" s="72">
        <v>656.9</v>
      </c>
      <c r="DL3093" s="96">
        <v>1</v>
      </c>
      <c r="DM3093" s="72">
        <v>656.9</v>
      </c>
      <c r="DN3093" s="96">
        <v>1</v>
      </c>
      <c r="DO3093" s="96">
        <v>7.2849999999999998E-3</v>
      </c>
      <c r="DP3093" s="72">
        <v>4.79</v>
      </c>
      <c r="DQ3093" s="72">
        <v>652.11</v>
      </c>
      <c r="DR3093" t="s">
        <v>836</v>
      </c>
      <c r="DT3093" t="s">
        <v>1889</v>
      </c>
    </row>
    <row r="3094" spans="1:124" x14ac:dyDescent="0.3">
      <c r="A3094" t="s">
        <v>390</v>
      </c>
      <c r="B3094">
        <v>51140</v>
      </c>
      <c r="C3094" s="95">
        <v>5120</v>
      </c>
      <c r="D3094" s="95">
        <v>25642238</v>
      </c>
      <c r="E3094" s="95">
        <v>5008</v>
      </c>
      <c r="F3094" s="95">
        <v>17737184</v>
      </c>
      <c r="G3094" s="95">
        <v>884</v>
      </c>
      <c r="H3094" s="95">
        <v>2727996</v>
      </c>
      <c r="I3094" s="95">
        <v>794</v>
      </c>
      <c r="J3094" s="95">
        <v>2216252</v>
      </c>
      <c r="K3094" s="95">
        <v>4589</v>
      </c>
      <c r="L3094" s="95">
        <v>22249777</v>
      </c>
      <c r="M3094" s="95">
        <v>4453</v>
      </c>
      <c r="N3094" s="95">
        <v>15068040</v>
      </c>
      <c r="O3094" s="95">
        <v>913</v>
      </c>
      <c r="P3094" s="95">
        <v>2037480</v>
      </c>
      <c r="Q3094" s="95">
        <v>811</v>
      </c>
      <c r="R3094" s="95">
        <v>2160789</v>
      </c>
      <c r="S3094" s="95">
        <v>4325</v>
      </c>
      <c r="T3094" s="95">
        <v>23100531</v>
      </c>
      <c r="U3094" s="95">
        <v>4158</v>
      </c>
      <c r="V3094" s="95">
        <v>15468710</v>
      </c>
      <c r="W3094" s="95">
        <v>928</v>
      </c>
      <c r="X3094" s="95">
        <v>2345753</v>
      </c>
      <c r="Y3094" s="95">
        <v>829</v>
      </c>
      <c r="Z3094" s="95">
        <v>2608199</v>
      </c>
      <c r="AA3094" s="95">
        <v>4471</v>
      </c>
      <c r="AB3094" s="95">
        <v>22771269</v>
      </c>
      <c r="AC3094" s="95">
        <v>4271</v>
      </c>
      <c r="AD3094" s="95">
        <v>16517839</v>
      </c>
      <c r="AE3094" s="95">
        <v>934</v>
      </c>
      <c r="AF3094" s="95">
        <v>2891494</v>
      </c>
      <c r="AG3094" s="95">
        <v>819</v>
      </c>
      <c r="AH3094" s="95">
        <v>2872607</v>
      </c>
      <c r="AI3094" s="95">
        <v>4603</v>
      </c>
      <c r="AJ3094" s="95">
        <v>22976658.190000001</v>
      </c>
      <c r="AK3094" s="95">
        <v>4390</v>
      </c>
      <c r="AL3094" s="95">
        <v>17899021.890000001</v>
      </c>
      <c r="AM3094" s="95">
        <v>968</v>
      </c>
      <c r="AN3094" s="95">
        <v>4991916</v>
      </c>
      <c r="AO3094" s="95">
        <v>856</v>
      </c>
      <c r="AP3094" s="95">
        <v>3263282</v>
      </c>
      <c r="AQ3094" s="72">
        <v>393.77</v>
      </c>
      <c r="AR3094" s="72">
        <v>286.58999999999997</v>
      </c>
      <c r="AS3094" s="72">
        <v>680.36</v>
      </c>
      <c r="AT3094" s="95">
        <v>28370234</v>
      </c>
      <c r="AU3094" s="95">
        <v>19953436</v>
      </c>
      <c r="AV3094" s="95">
        <v>6004</v>
      </c>
      <c r="AW3094" s="95">
        <v>5802</v>
      </c>
      <c r="AX3094" s="72">
        <v>367.85</v>
      </c>
      <c r="AY3094" s="72">
        <v>272.75</v>
      </c>
      <c r="AZ3094" s="72">
        <v>640.6</v>
      </c>
      <c r="BA3094" s="95">
        <v>24287257</v>
      </c>
      <c r="BB3094" s="95">
        <v>17228829</v>
      </c>
      <c r="BC3094" s="95">
        <v>5502</v>
      </c>
      <c r="BD3094" s="95">
        <v>5264</v>
      </c>
      <c r="BE3094" s="72">
        <v>403.68</v>
      </c>
      <c r="BF3094" s="72">
        <v>302.07</v>
      </c>
      <c r="BG3094" s="72">
        <v>705.75</v>
      </c>
      <c r="BH3094" s="95">
        <v>25446284</v>
      </c>
      <c r="BI3094" s="95">
        <v>18076909</v>
      </c>
      <c r="BJ3094" s="95">
        <v>5253</v>
      </c>
      <c r="BK3094" s="95">
        <v>4987</v>
      </c>
      <c r="BL3094" s="72">
        <v>395.66</v>
      </c>
      <c r="BM3094" s="72">
        <v>317.45999999999998</v>
      </c>
      <c r="BN3094" s="72">
        <v>713.12</v>
      </c>
      <c r="BO3094" s="95">
        <v>25662763</v>
      </c>
      <c r="BP3094" s="95">
        <v>19390446</v>
      </c>
      <c r="BQ3094" s="95">
        <v>5405</v>
      </c>
      <c r="BR3094" s="95">
        <v>5090</v>
      </c>
      <c r="BS3094" s="72">
        <v>418.37</v>
      </c>
      <c r="BT3094" s="72">
        <v>336.17</v>
      </c>
      <c r="BU3094" s="72">
        <v>754.54</v>
      </c>
      <c r="BV3094" s="95">
        <v>27968574.190000001</v>
      </c>
      <c r="BW3094" s="95">
        <v>21162303.890000001</v>
      </c>
      <c r="BX3094" s="95">
        <v>5571</v>
      </c>
      <c r="BY3094" s="95">
        <v>5246</v>
      </c>
      <c r="BZ3094" s="95">
        <v>5908</v>
      </c>
      <c r="CA3094" s="95">
        <v>5387</v>
      </c>
      <c r="CB3094" s="95">
        <v>5125</v>
      </c>
      <c r="CC3094" s="95">
        <v>5255</v>
      </c>
      <c r="CD3094" s="95">
        <v>5412</v>
      </c>
      <c r="CE3094" s="72">
        <v>650.75523149000003</v>
      </c>
      <c r="CF3094" s="72">
        <v>676.59346364999999</v>
      </c>
      <c r="CG3094" s="72">
        <v>712.40329333</v>
      </c>
      <c r="CH3094" s="72">
        <v>716.50152150999998</v>
      </c>
      <c r="CI3094" s="72">
        <v>731.52548966999996</v>
      </c>
      <c r="CJ3094" s="96">
        <v>1.0454929396999999</v>
      </c>
      <c r="CK3094" s="96">
        <v>0.94680193410000002</v>
      </c>
      <c r="CL3094" s="96">
        <v>0.99066077689999998</v>
      </c>
      <c r="CM3094" s="96">
        <v>0.99528051039999998</v>
      </c>
      <c r="CN3094" s="96">
        <v>1.0314609821</v>
      </c>
      <c r="CO3094" s="96">
        <v>1.0045053134999999</v>
      </c>
      <c r="CP3094" s="96">
        <v>0.99744562339999998</v>
      </c>
      <c r="CQ3094" s="96">
        <v>0.99584056389999998</v>
      </c>
      <c r="CR3094" s="96">
        <v>1.0016116205000001</v>
      </c>
      <c r="CS3094" s="95">
        <v>5295</v>
      </c>
      <c r="CT3094" s="95">
        <v>4637</v>
      </c>
      <c r="CU3094" s="95">
        <v>4504</v>
      </c>
      <c r="CV3094" s="95">
        <v>4606</v>
      </c>
      <c r="CW3094" s="95">
        <v>4765</v>
      </c>
      <c r="CX3094" s="96">
        <v>1.021905346</v>
      </c>
      <c r="CY3094" s="96">
        <v>1.0156236649999999</v>
      </c>
      <c r="CZ3094" s="96">
        <v>0.98397926899999999</v>
      </c>
      <c r="DA3094" s="96">
        <v>1.006056174</v>
      </c>
      <c r="DB3094" s="96">
        <v>0.99225286300000004</v>
      </c>
      <c r="DC3094">
        <v>2013</v>
      </c>
      <c r="DD3094" s="6">
        <v>5277.8</v>
      </c>
      <c r="DE3094" s="96">
        <v>9.0880636999999993E-3</v>
      </c>
      <c r="DF3094" s="72">
        <v>762.24</v>
      </c>
      <c r="DG3094" s="96">
        <v>1</v>
      </c>
      <c r="DH3094" s="72">
        <v>762.24</v>
      </c>
      <c r="DI3094" s="72">
        <v>753.69305012999996</v>
      </c>
      <c r="DJ3094" s="96">
        <v>1</v>
      </c>
      <c r="DK3094" s="72">
        <v>762.24</v>
      </c>
      <c r="DL3094" s="96">
        <v>1</v>
      </c>
      <c r="DM3094" s="72">
        <v>762.24</v>
      </c>
      <c r="DN3094" s="96">
        <v>1</v>
      </c>
      <c r="DO3094" s="96">
        <v>1.6288E-2</v>
      </c>
      <c r="DP3094" s="72">
        <v>12.42</v>
      </c>
      <c r="DQ3094" s="72">
        <v>749.82</v>
      </c>
      <c r="DR3094" t="s">
        <v>390</v>
      </c>
      <c r="DT3094" t="s">
        <v>1889</v>
      </c>
    </row>
    <row r="3095" spans="1:124" x14ac:dyDescent="0.3">
      <c r="A3095" t="s">
        <v>1895</v>
      </c>
      <c r="B3095">
        <v>51150</v>
      </c>
      <c r="C3095" s="95">
        <v>1886</v>
      </c>
      <c r="D3095" s="95">
        <v>6324279</v>
      </c>
      <c r="E3095" s="95">
        <v>1807</v>
      </c>
      <c r="F3095" s="95">
        <v>4574033</v>
      </c>
      <c r="G3095" s="95">
        <v>396</v>
      </c>
      <c r="H3095" s="95">
        <v>953848</v>
      </c>
      <c r="I3095" s="95">
        <v>365</v>
      </c>
      <c r="J3095" s="95">
        <v>985006</v>
      </c>
      <c r="K3095" s="95">
        <v>1738</v>
      </c>
      <c r="L3095" s="95">
        <v>5100380</v>
      </c>
      <c r="M3095" s="95">
        <v>1650</v>
      </c>
      <c r="N3095" s="95">
        <v>4251058</v>
      </c>
      <c r="O3095" s="95">
        <v>410</v>
      </c>
      <c r="P3095" s="95">
        <v>1048860</v>
      </c>
      <c r="Q3095" s="95">
        <v>375</v>
      </c>
      <c r="R3095" s="95">
        <v>1205911</v>
      </c>
      <c r="S3095" s="95">
        <v>1632</v>
      </c>
      <c r="T3095" s="95">
        <v>5083698</v>
      </c>
      <c r="U3095" s="95">
        <v>1528</v>
      </c>
      <c r="V3095" s="95">
        <v>4394509</v>
      </c>
      <c r="W3095" s="95">
        <v>426</v>
      </c>
      <c r="X3095" s="95">
        <v>1365354</v>
      </c>
      <c r="Y3095" s="95">
        <v>385</v>
      </c>
      <c r="Z3095" s="95">
        <v>1573214</v>
      </c>
      <c r="AA3095" s="95">
        <v>1624</v>
      </c>
      <c r="AB3095" s="95">
        <v>5441984</v>
      </c>
      <c r="AC3095" s="95">
        <v>1507</v>
      </c>
      <c r="AD3095" s="95">
        <v>4633048</v>
      </c>
      <c r="AE3095" s="95">
        <v>442</v>
      </c>
      <c r="AF3095" s="95">
        <v>2143742</v>
      </c>
      <c r="AG3095" s="95">
        <v>392</v>
      </c>
      <c r="AH3095" s="95">
        <v>1805440</v>
      </c>
      <c r="AI3095" s="95">
        <v>1669</v>
      </c>
      <c r="AJ3095" s="95">
        <v>5475859.2000000002</v>
      </c>
      <c r="AK3095" s="95">
        <v>1537</v>
      </c>
      <c r="AL3095" s="95">
        <v>4832606.71</v>
      </c>
      <c r="AM3095" s="95">
        <v>455</v>
      </c>
      <c r="AN3095" s="95">
        <v>1586940</v>
      </c>
      <c r="AO3095" s="95">
        <v>405</v>
      </c>
      <c r="AP3095" s="95">
        <v>1579698</v>
      </c>
      <c r="AQ3095" s="72">
        <v>265.77999999999997</v>
      </c>
      <c r="AR3095" s="72">
        <v>213.28</v>
      </c>
      <c r="AS3095" s="72">
        <v>479.06</v>
      </c>
      <c r="AT3095" s="95">
        <v>7278127</v>
      </c>
      <c r="AU3095" s="95">
        <v>5559039</v>
      </c>
      <c r="AV3095" s="95">
        <v>2282</v>
      </c>
      <c r="AW3095" s="95">
        <v>2172</v>
      </c>
      <c r="AX3095" s="72">
        <v>238.56</v>
      </c>
      <c r="AY3095" s="72">
        <v>224.57</v>
      </c>
      <c r="AZ3095" s="72">
        <v>463.13</v>
      </c>
      <c r="BA3095" s="95">
        <v>6149240</v>
      </c>
      <c r="BB3095" s="95">
        <v>5456969</v>
      </c>
      <c r="BC3095" s="95">
        <v>2148</v>
      </c>
      <c r="BD3095" s="95">
        <v>2025</v>
      </c>
      <c r="BE3095" s="72">
        <v>261.14</v>
      </c>
      <c r="BF3095" s="72">
        <v>259.95999999999998</v>
      </c>
      <c r="BG3095" s="72">
        <v>521.1</v>
      </c>
      <c r="BH3095" s="95">
        <v>6449052</v>
      </c>
      <c r="BI3095" s="95">
        <v>5967723</v>
      </c>
      <c r="BJ3095" s="95">
        <v>2058</v>
      </c>
      <c r="BK3095" s="95">
        <v>1913</v>
      </c>
      <c r="BL3095" s="72">
        <v>305.97000000000003</v>
      </c>
      <c r="BM3095" s="72">
        <v>282.54000000000002</v>
      </c>
      <c r="BN3095" s="72">
        <v>588.51</v>
      </c>
      <c r="BO3095" s="95">
        <v>7585726</v>
      </c>
      <c r="BP3095" s="95">
        <v>6438488</v>
      </c>
      <c r="BQ3095" s="95">
        <v>2066</v>
      </c>
      <c r="BR3095" s="95">
        <v>1899</v>
      </c>
      <c r="BS3095" s="72">
        <v>277.10000000000002</v>
      </c>
      <c r="BT3095" s="72">
        <v>275.16000000000003</v>
      </c>
      <c r="BU3095" s="72">
        <v>552.26</v>
      </c>
      <c r="BV3095" s="95">
        <v>7062799.2000000002</v>
      </c>
      <c r="BW3095" s="95">
        <v>6412304.71</v>
      </c>
      <c r="BX3095" s="95">
        <v>2124</v>
      </c>
      <c r="BY3095" s="95">
        <v>1942</v>
      </c>
      <c r="BZ3095" s="95">
        <v>2230</v>
      </c>
      <c r="CA3095" s="95">
        <v>2089</v>
      </c>
      <c r="CB3095" s="95">
        <v>1988</v>
      </c>
      <c r="CC3095" s="95">
        <v>1987</v>
      </c>
      <c r="CD3095" s="95">
        <v>2035</v>
      </c>
      <c r="CE3095" s="72">
        <v>650.75523149000003</v>
      </c>
      <c r="CF3095" s="72">
        <v>676.59346364999999</v>
      </c>
      <c r="CG3095" s="72">
        <v>712.40329333</v>
      </c>
      <c r="CH3095" s="72">
        <v>716.50152150999998</v>
      </c>
      <c r="CI3095" s="72">
        <v>731.52548966999996</v>
      </c>
      <c r="CJ3095" s="96">
        <v>0.73616004420000003</v>
      </c>
      <c r="CK3095" s="96">
        <v>0.68450262220000002</v>
      </c>
      <c r="CL3095" s="96">
        <v>0.73146770220000001</v>
      </c>
      <c r="CM3095" s="96">
        <v>0.82136601570000001</v>
      </c>
      <c r="CN3095" s="96">
        <v>0.75494293469999996</v>
      </c>
      <c r="CO3095" s="96">
        <v>0.91757205389999996</v>
      </c>
      <c r="CP3095" s="96">
        <v>0.81267499440000002</v>
      </c>
      <c r="CQ3095" s="96">
        <v>0.99584056389999998</v>
      </c>
      <c r="CR3095" s="96">
        <v>0.81606926639999999</v>
      </c>
      <c r="CS3095" s="95">
        <v>2186</v>
      </c>
      <c r="CT3095" s="95">
        <v>1919</v>
      </c>
      <c r="CU3095" s="95">
        <v>1929</v>
      </c>
      <c r="CV3095" s="95">
        <v>1931</v>
      </c>
      <c r="CW3095" s="95">
        <v>1973</v>
      </c>
      <c r="CX3095" s="96">
        <v>0.92495165000000001</v>
      </c>
      <c r="CY3095" s="96">
        <v>0.91400539300000005</v>
      </c>
      <c r="CZ3095" s="96">
        <v>0.91255995700000003</v>
      </c>
      <c r="DA3095" s="96">
        <v>0.92426585400000005</v>
      </c>
      <c r="DB3095" s="96">
        <v>0.911213834</v>
      </c>
      <c r="DC3095">
        <v>2013</v>
      </c>
      <c r="DD3095" s="6">
        <v>1990.2</v>
      </c>
      <c r="DE3095" s="96">
        <v>3.7128644999999999E-3</v>
      </c>
      <c r="DF3095" s="72">
        <v>624.41</v>
      </c>
      <c r="DG3095" s="96">
        <v>1</v>
      </c>
      <c r="DH3095" s="72">
        <v>624.41</v>
      </c>
      <c r="DI3095" s="72">
        <v>667.06313037999996</v>
      </c>
      <c r="DJ3095" s="96">
        <v>1</v>
      </c>
      <c r="DK3095" s="72">
        <v>624.41</v>
      </c>
      <c r="DL3095" s="96">
        <v>1</v>
      </c>
      <c r="DM3095" s="72">
        <v>624.41</v>
      </c>
      <c r="DN3095" s="96">
        <v>1</v>
      </c>
      <c r="DO3095" s="96">
        <v>1.0436000000000001E-2</v>
      </c>
      <c r="DP3095" s="72">
        <v>6.52</v>
      </c>
      <c r="DQ3095" s="72">
        <v>617.89</v>
      </c>
      <c r="DR3095" t="s">
        <v>1895</v>
      </c>
      <c r="DT3095" t="s">
        <v>1889</v>
      </c>
    </row>
    <row r="3096" spans="1:124" x14ac:dyDescent="0.3">
      <c r="A3096" t="s">
        <v>551</v>
      </c>
      <c r="B3096">
        <v>51160</v>
      </c>
      <c r="C3096" s="95">
        <v>10768</v>
      </c>
      <c r="D3096" s="95">
        <v>42396431</v>
      </c>
      <c r="E3096" s="95">
        <v>10338</v>
      </c>
      <c r="F3096" s="95">
        <v>30774921</v>
      </c>
      <c r="G3096" s="95">
        <v>2912</v>
      </c>
      <c r="H3096" s="95">
        <v>8792143</v>
      </c>
      <c r="I3096" s="95">
        <v>2590</v>
      </c>
      <c r="J3096" s="95">
        <v>7611841</v>
      </c>
      <c r="K3096" s="95">
        <v>10047</v>
      </c>
      <c r="L3096" s="95">
        <v>42464507</v>
      </c>
      <c r="M3096" s="95">
        <v>9559</v>
      </c>
      <c r="N3096" s="95">
        <v>30176920</v>
      </c>
      <c r="O3096" s="95">
        <v>2940</v>
      </c>
      <c r="P3096" s="95">
        <v>8368327</v>
      </c>
      <c r="Q3096" s="95">
        <v>2588</v>
      </c>
      <c r="R3096" s="95">
        <v>7955231</v>
      </c>
      <c r="S3096" s="95">
        <v>9242</v>
      </c>
      <c r="T3096" s="95">
        <v>39526517</v>
      </c>
      <c r="U3096" s="95">
        <v>8680</v>
      </c>
      <c r="V3096" s="95">
        <v>29033644</v>
      </c>
      <c r="W3096" s="95">
        <v>2889</v>
      </c>
      <c r="X3096" s="95">
        <v>8627045</v>
      </c>
      <c r="Y3096" s="95">
        <v>2513</v>
      </c>
      <c r="Z3096" s="95">
        <v>7760271</v>
      </c>
      <c r="AA3096" s="95">
        <v>9084</v>
      </c>
      <c r="AB3096" s="95">
        <v>36327439</v>
      </c>
      <c r="AC3096" s="95">
        <v>8471</v>
      </c>
      <c r="AD3096" s="95">
        <v>29503248</v>
      </c>
      <c r="AE3096" s="95">
        <v>2931</v>
      </c>
      <c r="AF3096" s="95">
        <v>8544218</v>
      </c>
      <c r="AG3096" s="95">
        <v>2534</v>
      </c>
      <c r="AH3096" s="95">
        <v>8260497</v>
      </c>
      <c r="AI3096" s="95">
        <v>9233</v>
      </c>
      <c r="AJ3096" s="95">
        <v>36870187.759999998</v>
      </c>
      <c r="AK3096" s="95">
        <v>8567</v>
      </c>
      <c r="AL3096" s="95">
        <v>30404946.82</v>
      </c>
      <c r="AM3096" s="95">
        <v>3105</v>
      </c>
      <c r="AN3096" s="95">
        <v>9202840.9299999997</v>
      </c>
      <c r="AO3096" s="95">
        <v>2696</v>
      </c>
      <c r="AP3096" s="95">
        <v>9084111.3399999999</v>
      </c>
      <c r="AQ3096" s="72">
        <v>311.82</v>
      </c>
      <c r="AR3096" s="72">
        <v>247.44</v>
      </c>
      <c r="AS3096" s="72">
        <v>559.26</v>
      </c>
      <c r="AT3096" s="95">
        <v>51188574</v>
      </c>
      <c r="AU3096" s="95">
        <v>38386762</v>
      </c>
      <c r="AV3096" s="95">
        <v>13680</v>
      </c>
      <c r="AW3096" s="95">
        <v>12928</v>
      </c>
      <c r="AX3096" s="72">
        <v>326.18</v>
      </c>
      <c r="AY3096" s="72">
        <v>261.60000000000002</v>
      </c>
      <c r="AZ3096" s="72">
        <v>587.78</v>
      </c>
      <c r="BA3096" s="95">
        <v>50832834</v>
      </c>
      <c r="BB3096" s="95">
        <v>38132151</v>
      </c>
      <c r="BC3096" s="95">
        <v>12987</v>
      </c>
      <c r="BD3096" s="95">
        <v>12147</v>
      </c>
      <c r="BE3096" s="72">
        <v>330.79</v>
      </c>
      <c r="BF3096" s="72">
        <v>273.94</v>
      </c>
      <c r="BG3096" s="72">
        <v>604.73</v>
      </c>
      <c r="BH3096" s="95">
        <v>48153562</v>
      </c>
      <c r="BI3096" s="95">
        <v>36793915</v>
      </c>
      <c r="BJ3096" s="95">
        <v>12131</v>
      </c>
      <c r="BK3096" s="95">
        <v>11193</v>
      </c>
      <c r="BL3096" s="72">
        <v>311.22000000000003</v>
      </c>
      <c r="BM3096" s="72">
        <v>285.95999999999998</v>
      </c>
      <c r="BN3096" s="72">
        <v>597.17999999999995</v>
      </c>
      <c r="BO3096" s="95">
        <v>44871657</v>
      </c>
      <c r="BP3096" s="95">
        <v>37763745</v>
      </c>
      <c r="BQ3096" s="95">
        <v>12015</v>
      </c>
      <c r="BR3096" s="95">
        <v>11005</v>
      </c>
      <c r="BS3096" s="72">
        <v>311.19</v>
      </c>
      <c r="BT3096" s="72">
        <v>292.17</v>
      </c>
      <c r="BU3096" s="72">
        <v>603.36</v>
      </c>
      <c r="BV3096" s="95">
        <v>46073028.689999998</v>
      </c>
      <c r="BW3096" s="95">
        <v>39489058.159999996</v>
      </c>
      <c r="BX3096" s="95">
        <v>12338</v>
      </c>
      <c r="BY3096" s="95">
        <v>11263</v>
      </c>
      <c r="BZ3096" s="95">
        <v>13322</v>
      </c>
      <c r="CA3096" s="95">
        <v>12582</v>
      </c>
      <c r="CB3096" s="95">
        <v>11679</v>
      </c>
      <c r="CC3096" s="95">
        <v>11536</v>
      </c>
      <c r="CD3096" s="95">
        <v>11812</v>
      </c>
      <c r="CE3096" s="72">
        <v>650.75523149000003</v>
      </c>
      <c r="CF3096" s="72">
        <v>676.59346364999999</v>
      </c>
      <c r="CG3096" s="72">
        <v>712.40329333</v>
      </c>
      <c r="CH3096" s="72">
        <v>716.50152150999998</v>
      </c>
      <c r="CI3096" s="72">
        <v>731.52548966999996</v>
      </c>
      <c r="CJ3096" s="96">
        <v>0.85940146610000001</v>
      </c>
      <c r="CK3096" s="96">
        <v>0.86873437529999997</v>
      </c>
      <c r="CL3096" s="96">
        <v>0.84885907419999995</v>
      </c>
      <c r="CM3096" s="96">
        <v>0.8334664785</v>
      </c>
      <c r="CN3096" s="96">
        <v>0.82479695990000002</v>
      </c>
      <c r="CO3096" s="96">
        <v>1.0399265921</v>
      </c>
      <c r="CP3096" s="96">
        <v>0.81453025369999998</v>
      </c>
      <c r="CQ3096" s="96">
        <v>0.99584056389999998</v>
      </c>
      <c r="CR3096" s="96">
        <v>0.81793227440000005</v>
      </c>
      <c r="CS3096" s="95">
        <v>12635</v>
      </c>
      <c r="CT3096" s="95">
        <v>11208</v>
      </c>
      <c r="CU3096" s="95">
        <v>10883</v>
      </c>
      <c r="CV3096" s="95">
        <v>10528</v>
      </c>
      <c r="CW3096" s="95">
        <v>10672</v>
      </c>
      <c r="CX3096" s="96">
        <v>1.039298907</v>
      </c>
      <c r="CY3096" s="96">
        <v>1.0561876379999999</v>
      </c>
      <c r="CZ3096" s="96">
        <v>1.034404943</v>
      </c>
      <c r="DA3096" s="96">
        <v>1.037856184</v>
      </c>
      <c r="DB3096" s="96">
        <v>1.0312652689999999</v>
      </c>
      <c r="DC3096">
        <v>2013</v>
      </c>
      <c r="DD3096" s="6">
        <v>11707.2</v>
      </c>
      <c r="DE3096" s="96">
        <v>1.12809334E-2</v>
      </c>
      <c r="DF3096" s="72">
        <v>621.08000000000004</v>
      </c>
      <c r="DG3096" s="96">
        <v>1</v>
      </c>
      <c r="DH3096" s="72">
        <v>621.08000000000004</v>
      </c>
      <c r="DI3096" s="72">
        <v>667.06313037999996</v>
      </c>
      <c r="DJ3096" s="96">
        <v>1</v>
      </c>
      <c r="DK3096" s="72">
        <v>621.08000000000004</v>
      </c>
      <c r="DL3096" s="96">
        <v>1</v>
      </c>
      <c r="DM3096" s="72">
        <v>621.08000000000004</v>
      </c>
      <c r="DN3096" s="96">
        <v>0.82921604530000004</v>
      </c>
      <c r="DO3096" s="96">
        <v>2.8943E-2</v>
      </c>
      <c r="DP3096" s="72">
        <v>14.91</v>
      </c>
      <c r="DQ3096" s="72">
        <v>606.16999999999996</v>
      </c>
      <c r="DR3096" t="s">
        <v>551</v>
      </c>
      <c r="DT3096" t="s">
        <v>1889</v>
      </c>
    </row>
    <row r="3097" spans="1:124" x14ac:dyDescent="0.3">
      <c r="A3097" t="s">
        <v>36</v>
      </c>
      <c r="B3097">
        <v>51170</v>
      </c>
      <c r="C3097" s="95">
        <v>4680</v>
      </c>
      <c r="D3097" s="95">
        <v>17879623</v>
      </c>
      <c r="E3097" s="95">
        <v>4562</v>
      </c>
      <c r="F3097" s="95">
        <v>13464128</v>
      </c>
      <c r="G3097" s="95">
        <v>1118</v>
      </c>
      <c r="H3097" s="95">
        <v>2722128</v>
      </c>
      <c r="I3097" s="95">
        <v>1024</v>
      </c>
      <c r="J3097" s="95">
        <v>2697895</v>
      </c>
      <c r="K3097" s="95">
        <v>4430</v>
      </c>
      <c r="L3097" s="95">
        <v>17709590</v>
      </c>
      <c r="M3097" s="95">
        <v>4300</v>
      </c>
      <c r="N3097" s="95">
        <v>12824343</v>
      </c>
      <c r="O3097" s="95">
        <v>1111</v>
      </c>
      <c r="P3097" s="95">
        <v>2590838</v>
      </c>
      <c r="Q3097" s="95">
        <v>1017</v>
      </c>
      <c r="R3097" s="95">
        <v>2689733</v>
      </c>
      <c r="S3097" s="95">
        <v>4136</v>
      </c>
      <c r="T3097" s="95">
        <v>17147869</v>
      </c>
      <c r="U3097" s="95">
        <v>4003</v>
      </c>
      <c r="V3097" s="95">
        <v>13197459</v>
      </c>
      <c r="W3097" s="95">
        <v>1104</v>
      </c>
      <c r="X3097" s="95">
        <v>2870896</v>
      </c>
      <c r="Y3097" s="95">
        <v>1002</v>
      </c>
      <c r="Z3097" s="95">
        <v>2973519</v>
      </c>
      <c r="AA3097" s="95">
        <v>4137</v>
      </c>
      <c r="AB3097" s="95">
        <v>18058532</v>
      </c>
      <c r="AC3097" s="95">
        <v>3998</v>
      </c>
      <c r="AD3097" s="95">
        <v>14290141</v>
      </c>
      <c r="AE3097" s="95">
        <v>1144</v>
      </c>
      <c r="AF3097" s="95">
        <v>3986275</v>
      </c>
      <c r="AG3097" s="95">
        <v>1038</v>
      </c>
      <c r="AH3097" s="95">
        <v>3342692</v>
      </c>
      <c r="AI3097" s="95">
        <v>4133</v>
      </c>
      <c r="AJ3097" s="95">
        <v>18179726.559999999</v>
      </c>
      <c r="AK3097" s="95">
        <v>3991</v>
      </c>
      <c r="AL3097" s="95">
        <v>14789074.57</v>
      </c>
      <c r="AM3097" s="95">
        <v>1231</v>
      </c>
      <c r="AN3097" s="95">
        <v>3037772</v>
      </c>
      <c r="AO3097" s="95">
        <v>1117</v>
      </c>
      <c r="AP3097" s="95">
        <v>3559852.39</v>
      </c>
      <c r="AQ3097" s="72">
        <v>296.10000000000002</v>
      </c>
      <c r="AR3097" s="72">
        <v>241.11</v>
      </c>
      <c r="AS3097" s="72">
        <v>537.21</v>
      </c>
      <c r="AT3097" s="95">
        <v>20601751</v>
      </c>
      <c r="AU3097" s="95">
        <v>16162023</v>
      </c>
      <c r="AV3097" s="95">
        <v>5798</v>
      </c>
      <c r="AW3097" s="95">
        <v>5586</v>
      </c>
      <c r="AX3097" s="72">
        <v>305.31</v>
      </c>
      <c r="AY3097" s="72">
        <v>243.15</v>
      </c>
      <c r="AZ3097" s="72">
        <v>548.46</v>
      </c>
      <c r="BA3097" s="95">
        <v>20300428</v>
      </c>
      <c r="BB3097" s="95">
        <v>15514076</v>
      </c>
      <c r="BC3097" s="95">
        <v>5541</v>
      </c>
      <c r="BD3097" s="95">
        <v>5317</v>
      </c>
      <c r="BE3097" s="72">
        <v>318.36</v>
      </c>
      <c r="BF3097" s="72">
        <v>269.25</v>
      </c>
      <c r="BG3097" s="72">
        <v>587.61</v>
      </c>
      <c r="BH3097" s="95">
        <v>20018765</v>
      </c>
      <c r="BI3097" s="95">
        <v>16170978</v>
      </c>
      <c r="BJ3097" s="95">
        <v>5240</v>
      </c>
      <c r="BK3097" s="95">
        <v>5005</v>
      </c>
      <c r="BL3097" s="72">
        <v>347.86</v>
      </c>
      <c r="BM3097" s="72">
        <v>291.77999999999997</v>
      </c>
      <c r="BN3097" s="72">
        <v>639.64</v>
      </c>
      <c r="BO3097" s="95">
        <v>22044807</v>
      </c>
      <c r="BP3097" s="95">
        <v>17632833</v>
      </c>
      <c r="BQ3097" s="95">
        <v>5281</v>
      </c>
      <c r="BR3097" s="95">
        <v>5036</v>
      </c>
      <c r="BS3097" s="72">
        <v>329.63</v>
      </c>
      <c r="BT3097" s="72">
        <v>299.35000000000002</v>
      </c>
      <c r="BU3097" s="72">
        <v>628.98</v>
      </c>
      <c r="BV3097" s="95">
        <v>21217498.559999999</v>
      </c>
      <c r="BW3097" s="95">
        <v>18348926.960000001</v>
      </c>
      <c r="BX3097" s="95">
        <v>5364</v>
      </c>
      <c r="BY3097" s="95">
        <v>5108</v>
      </c>
      <c r="BZ3097" s="95">
        <v>5697</v>
      </c>
      <c r="CA3097" s="95">
        <v>5433</v>
      </c>
      <c r="CB3097" s="95">
        <v>5127</v>
      </c>
      <c r="CC3097" s="95">
        <v>5165</v>
      </c>
      <c r="CD3097" s="95">
        <v>5239</v>
      </c>
      <c r="CE3097" s="72">
        <v>650.75523149000003</v>
      </c>
      <c r="CF3097" s="72">
        <v>676.59346364999999</v>
      </c>
      <c r="CG3097" s="72">
        <v>712.40329333</v>
      </c>
      <c r="CH3097" s="72">
        <v>716.50152150999998</v>
      </c>
      <c r="CI3097" s="72">
        <v>731.52548966999996</v>
      </c>
      <c r="CJ3097" s="96">
        <v>0.82551775849999998</v>
      </c>
      <c r="CK3097" s="96">
        <v>0.81061971399999999</v>
      </c>
      <c r="CL3097" s="96">
        <v>0.82482774219999999</v>
      </c>
      <c r="CM3097" s="96">
        <v>0.89272664580000005</v>
      </c>
      <c r="CN3097" s="96">
        <v>0.85981966300000001</v>
      </c>
      <c r="CO3097" s="96">
        <v>0.96929793799999997</v>
      </c>
      <c r="CP3097" s="96">
        <v>0.86939450880000002</v>
      </c>
      <c r="CQ3097" s="96">
        <v>0.99584056389999998</v>
      </c>
      <c r="CR3097" s="96">
        <v>0.87302567919999996</v>
      </c>
      <c r="CS3097" s="95">
        <v>5455</v>
      </c>
      <c r="CT3097" s="95">
        <v>4935</v>
      </c>
      <c r="CU3097" s="95">
        <v>4938</v>
      </c>
      <c r="CV3097" s="95">
        <v>4951</v>
      </c>
      <c r="CW3097" s="95">
        <v>5010</v>
      </c>
      <c r="CX3097" s="96">
        <v>0.96799749199999996</v>
      </c>
      <c r="CY3097" s="96">
        <v>0.98013091699999999</v>
      </c>
      <c r="CZ3097" s="96">
        <v>0.96170838400000003</v>
      </c>
      <c r="DA3097" s="96">
        <v>0.959097109</v>
      </c>
      <c r="DB3097" s="96">
        <v>0.97760426600000006</v>
      </c>
      <c r="DC3097">
        <v>2013</v>
      </c>
      <c r="DD3097" s="6">
        <v>5210.3999999999996</v>
      </c>
      <c r="DE3097" s="96">
        <v>3.8989673999999998E-3</v>
      </c>
      <c r="DF3097" s="72">
        <v>667.86</v>
      </c>
      <c r="DG3097" s="96">
        <v>1</v>
      </c>
      <c r="DH3097" s="72">
        <v>667.86</v>
      </c>
      <c r="DI3097" s="72">
        <v>667.06313037999996</v>
      </c>
      <c r="DJ3097" s="96">
        <v>1</v>
      </c>
      <c r="DK3097" s="72">
        <v>667.86</v>
      </c>
      <c r="DL3097" s="96">
        <v>1</v>
      </c>
      <c r="DM3097" s="72">
        <v>667.86</v>
      </c>
      <c r="DN3097" s="96">
        <v>1</v>
      </c>
      <c r="DO3097" s="96">
        <v>1.4093E-2</v>
      </c>
      <c r="DP3097" s="72">
        <v>9.41</v>
      </c>
      <c r="DQ3097" s="72">
        <v>658.45</v>
      </c>
      <c r="DR3097" t="s">
        <v>36</v>
      </c>
      <c r="DT3097" t="s">
        <v>1889</v>
      </c>
    </row>
    <row r="3098" spans="1:124" x14ac:dyDescent="0.3">
      <c r="A3098" t="s">
        <v>37</v>
      </c>
      <c r="B3098">
        <v>51180</v>
      </c>
      <c r="C3098" s="95">
        <v>5139</v>
      </c>
      <c r="D3098" s="95">
        <v>19168695</v>
      </c>
      <c r="E3098" s="95">
        <v>4743</v>
      </c>
      <c r="F3098" s="95">
        <v>13043628</v>
      </c>
      <c r="G3098" s="95">
        <v>1021</v>
      </c>
      <c r="H3098" s="95">
        <v>3169988</v>
      </c>
      <c r="I3098" s="95">
        <v>862</v>
      </c>
      <c r="J3098" s="95">
        <v>2557380</v>
      </c>
      <c r="K3098" s="95">
        <v>5027</v>
      </c>
      <c r="L3098" s="95">
        <v>18450410</v>
      </c>
      <c r="M3098" s="95">
        <v>4574</v>
      </c>
      <c r="N3098" s="95">
        <v>13365305</v>
      </c>
      <c r="O3098" s="95">
        <v>1071</v>
      </c>
      <c r="P3098" s="95">
        <v>4268646</v>
      </c>
      <c r="Q3098" s="95">
        <v>885</v>
      </c>
      <c r="R3098" s="95">
        <v>3159955</v>
      </c>
      <c r="S3098" s="95">
        <v>4973</v>
      </c>
      <c r="T3098" s="95">
        <v>17915800</v>
      </c>
      <c r="U3098" s="95">
        <v>4456</v>
      </c>
      <c r="V3098" s="95">
        <v>14106085</v>
      </c>
      <c r="W3098" s="95">
        <v>1104</v>
      </c>
      <c r="X3098" s="95">
        <v>4432420</v>
      </c>
      <c r="Y3098" s="95">
        <v>901</v>
      </c>
      <c r="Z3098" s="95">
        <v>3489714</v>
      </c>
      <c r="AA3098" s="95">
        <v>5064</v>
      </c>
      <c r="AB3098" s="95">
        <v>15874294</v>
      </c>
      <c r="AC3098" s="95">
        <v>4479</v>
      </c>
      <c r="AD3098" s="95">
        <v>15267137</v>
      </c>
      <c r="AE3098" s="95">
        <v>1101</v>
      </c>
      <c r="AF3098" s="95">
        <v>3249537</v>
      </c>
      <c r="AG3098" s="95">
        <v>897</v>
      </c>
      <c r="AH3098" s="95">
        <v>3601064</v>
      </c>
      <c r="AI3098" s="95">
        <v>5231</v>
      </c>
      <c r="AJ3098" s="95">
        <v>17203009</v>
      </c>
      <c r="AK3098" s="95">
        <v>4585</v>
      </c>
      <c r="AL3098" s="95">
        <v>14988473.48</v>
      </c>
      <c r="AM3098" s="95">
        <v>1147</v>
      </c>
      <c r="AN3098" s="95">
        <v>3914413</v>
      </c>
      <c r="AO3098" s="95">
        <v>930</v>
      </c>
      <c r="AP3098" s="95">
        <v>3666565.87</v>
      </c>
      <c r="AQ3098" s="72">
        <v>302.2</v>
      </c>
      <c r="AR3098" s="72">
        <v>231.95</v>
      </c>
      <c r="AS3098" s="72">
        <v>534.15</v>
      </c>
      <c r="AT3098" s="95">
        <v>22338683</v>
      </c>
      <c r="AU3098" s="95">
        <v>15601008</v>
      </c>
      <c r="AV3098" s="95">
        <v>6160</v>
      </c>
      <c r="AW3098" s="95">
        <v>5605</v>
      </c>
      <c r="AX3098" s="72">
        <v>310.47000000000003</v>
      </c>
      <c r="AY3098" s="72">
        <v>252.26</v>
      </c>
      <c r="AZ3098" s="72">
        <v>562.73</v>
      </c>
      <c r="BA3098" s="95">
        <v>22719056</v>
      </c>
      <c r="BB3098" s="95">
        <v>16525260</v>
      </c>
      <c r="BC3098" s="95">
        <v>6098</v>
      </c>
      <c r="BD3098" s="95">
        <v>5459</v>
      </c>
      <c r="BE3098" s="72">
        <v>306.45999999999998</v>
      </c>
      <c r="BF3098" s="72">
        <v>273.72000000000003</v>
      </c>
      <c r="BG3098" s="72">
        <v>580.17999999999995</v>
      </c>
      <c r="BH3098" s="95">
        <v>22348220</v>
      </c>
      <c r="BI3098" s="95">
        <v>17595799</v>
      </c>
      <c r="BJ3098" s="95">
        <v>6077</v>
      </c>
      <c r="BK3098" s="95">
        <v>5357</v>
      </c>
      <c r="BL3098" s="72">
        <v>258.5</v>
      </c>
      <c r="BM3098" s="72">
        <v>292.48</v>
      </c>
      <c r="BN3098" s="72">
        <v>550.98</v>
      </c>
      <c r="BO3098" s="95">
        <v>19123831</v>
      </c>
      <c r="BP3098" s="95">
        <v>18868201</v>
      </c>
      <c r="BQ3098" s="95">
        <v>6165</v>
      </c>
      <c r="BR3098" s="95">
        <v>5376</v>
      </c>
      <c r="BS3098" s="72">
        <v>275.91000000000003</v>
      </c>
      <c r="BT3098" s="72">
        <v>281.88</v>
      </c>
      <c r="BU3098" s="72">
        <v>557.79</v>
      </c>
      <c r="BV3098" s="95">
        <v>21117422</v>
      </c>
      <c r="BW3098" s="95">
        <v>18655039.350000001</v>
      </c>
      <c r="BX3098" s="95">
        <v>6378</v>
      </c>
      <c r="BY3098" s="95">
        <v>5515</v>
      </c>
      <c r="BZ3098" s="95">
        <v>5895</v>
      </c>
      <c r="CA3098" s="95">
        <v>5790</v>
      </c>
      <c r="CB3098" s="95">
        <v>5730</v>
      </c>
      <c r="CC3098" s="95">
        <v>5790</v>
      </c>
      <c r="CD3098" s="95">
        <v>5956</v>
      </c>
      <c r="CE3098" s="72">
        <v>650.75523149000003</v>
      </c>
      <c r="CF3098" s="72">
        <v>676.59346364999999</v>
      </c>
      <c r="CG3098" s="72">
        <v>712.40329333</v>
      </c>
      <c r="CH3098" s="72">
        <v>716.50152150999998</v>
      </c>
      <c r="CI3098" s="72">
        <v>731.52548966999996</v>
      </c>
      <c r="CJ3098" s="96">
        <v>0.82081552960000004</v>
      </c>
      <c r="CK3098" s="96">
        <v>0.83171066559999995</v>
      </c>
      <c r="CL3098" s="96">
        <v>0.81439825649999997</v>
      </c>
      <c r="CM3098" s="96">
        <v>0.7689865038</v>
      </c>
      <c r="CN3098" s="96">
        <v>0.76250247989999997</v>
      </c>
      <c r="CO3098" s="96">
        <v>0.85565175299999996</v>
      </c>
      <c r="CP3098" s="96">
        <v>0.93458896599999997</v>
      </c>
      <c r="CQ3098" s="96">
        <v>0.99584056389999998</v>
      </c>
      <c r="CR3098" s="96">
        <v>0.93849243189999998</v>
      </c>
      <c r="CS3098" s="95">
        <v>5351</v>
      </c>
      <c r="CT3098" s="95">
        <v>5135</v>
      </c>
      <c r="CU3098" s="95">
        <v>5149</v>
      </c>
      <c r="CV3098" s="95">
        <v>5253</v>
      </c>
      <c r="CW3098" s="95">
        <v>5376</v>
      </c>
      <c r="CX3098" s="96">
        <v>0.85746758000000001</v>
      </c>
      <c r="CY3098" s="96">
        <v>0.85974330700000001</v>
      </c>
      <c r="CZ3098" s="96">
        <v>0.845758554</v>
      </c>
      <c r="DA3098" s="96">
        <v>0.85659161900000003</v>
      </c>
      <c r="DB3098" s="96">
        <v>0.85849333500000002</v>
      </c>
      <c r="DC3098">
        <v>2013</v>
      </c>
      <c r="DD3098" s="6">
        <v>5462.4</v>
      </c>
      <c r="DE3098" s="96">
        <v>3.1347533999999998E-3</v>
      </c>
      <c r="DF3098" s="72">
        <v>718.49</v>
      </c>
      <c r="DG3098" s="96">
        <v>1.0016842721999999</v>
      </c>
      <c r="DH3098" s="72">
        <v>719.70013270000004</v>
      </c>
      <c r="DI3098" s="72">
        <v>719.70013270000004</v>
      </c>
      <c r="DJ3098" s="96">
        <v>1</v>
      </c>
      <c r="DK3098" s="72">
        <v>719.70013270000004</v>
      </c>
      <c r="DL3098" s="96">
        <v>1</v>
      </c>
      <c r="DM3098" s="72">
        <v>719.70013270000004</v>
      </c>
      <c r="DN3098" s="96">
        <v>1</v>
      </c>
      <c r="DO3098" s="96">
        <v>8.1779999999999995E-3</v>
      </c>
      <c r="DP3098" s="72">
        <v>5.89</v>
      </c>
      <c r="DQ3098" s="72">
        <v>713.81</v>
      </c>
      <c r="DR3098" t="s">
        <v>37</v>
      </c>
      <c r="DT3098" t="s">
        <v>1889</v>
      </c>
    </row>
    <row r="3099" spans="1:124" x14ac:dyDescent="0.3">
      <c r="A3099" t="s">
        <v>1896</v>
      </c>
      <c r="B3099">
        <v>51190</v>
      </c>
      <c r="C3099" s="95">
        <v>29622</v>
      </c>
      <c r="D3099" s="95">
        <v>110207367</v>
      </c>
      <c r="E3099" s="95">
        <v>28620</v>
      </c>
      <c r="F3099" s="95">
        <v>90180585</v>
      </c>
      <c r="G3099" s="95">
        <v>8319</v>
      </c>
      <c r="H3099" s="95">
        <v>23776749</v>
      </c>
      <c r="I3099" s="95">
        <v>7549</v>
      </c>
      <c r="J3099" s="95">
        <v>23910981</v>
      </c>
      <c r="K3099" s="95">
        <v>26116</v>
      </c>
      <c r="L3099" s="95">
        <v>109850654</v>
      </c>
      <c r="M3099" s="95">
        <v>25002</v>
      </c>
      <c r="N3099" s="95">
        <v>83935409</v>
      </c>
      <c r="O3099" s="95">
        <v>8043</v>
      </c>
      <c r="P3099" s="95">
        <v>21969435</v>
      </c>
      <c r="Q3099" s="95">
        <v>7220</v>
      </c>
      <c r="R3099" s="95">
        <v>23207945</v>
      </c>
      <c r="S3099" s="95">
        <v>22981</v>
      </c>
      <c r="T3099" s="95">
        <v>105175269</v>
      </c>
      <c r="U3099" s="95">
        <v>21719</v>
      </c>
      <c r="V3099" s="95">
        <v>76321417</v>
      </c>
      <c r="W3099" s="95">
        <v>7652</v>
      </c>
      <c r="X3099" s="95">
        <v>23799141</v>
      </c>
      <c r="Y3099" s="95">
        <v>6806</v>
      </c>
      <c r="Z3099" s="95">
        <v>23406696</v>
      </c>
      <c r="AA3099" s="95">
        <v>22352</v>
      </c>
      <c r="AB3099" s="95">
        <v>94859762</v>
      </c>
      <c r="AC3099" s="95">
        <v>20982</v>
      </c>
      <c r="AD3099" s="95">
        <v>74724000</v>
      </c>
      <c r="AE3099" s="95">
        <v>7613</v>
      </c>
      <c r="AF3099" s="95">
        <v>23353651</v>
      </c>
      <c r="AG3099" s="95">
        <v>6786</v>
      </c>
      <c r="AH3099" s="95">
        <v>22881973</v>
      </c>
      <c r="AI3099" s="95">
        <v>22743</v>
      </c>
      <c r="AJ3099" s="95">
        <v>97506726.819999993</v>
      </c>
      <c r="AK3099" s="95">
        <v>21306</v>
      </c>
      <c r="AL3099" s="95">
        <v>79054986.609999999</v>
      </c>
      <c r="AM3099" s="95">
        <v>8160</v>
      </c>
      <c r="AN3099" s="95">
        <v>29496608.18</v>
      </c>
      <c r="AO3099" s="95">
        <v>7320</v>
      </c>
      <c r="AP3099" s="95">
        <v>26473885</v>
      </c>
      <c r="AQ3099" s="72">
        <v>294.27999999999997</v>
      </c>
      <c r="AR3099" s="72">
        <v>262.87</v>
      </c>
      <c r="AS3099" s="72">
        <v>557.15</v>
      </c>
      <c r="AT3099" s="95">
        <v>133984116</v>
      </c>
      <c r="AU3099" s="95">
        <v>114091566</v>
      </c>
      <c r="AV3099" s="95">
        <v>37941</v>
      </c>
      <c r="AW3099" s="95">
        <v>36169</v>
      </c>
      <c r="AX3099" s="72">
        <v>321.58</v>
      </c>
      <c r="AY3099" s="72">
        <v>277.10000000000002</v>
      </c>
      <c r="AZ3099" s="72">
        <v>598.67999999999995</v>
      </c>
      <c r="BA3099" s="95">
        <v>131820089</v>
      </c>
      <c r="BB3099" s="95">
        <v>107143354</v>
      </c>
      <c r="BC3099" s="95">
        <v>34159</v>
      </c>
      <c r="BD3099" s="95">
        <v>32222</v>
      </c>
      <c r="BE3099" s="72">
        <v>350.86</v>
      </c>
      <c r="BF3099" s="72">
        <v>291.35000000000002</v>
      </c>
      <c r="BG3099" s="72">
        <v>642.21</v>
      </c>
      <c r="BH3099" s="95">
        <v>128974410</v>
      </c>
      <c r="BI3099" s="95">
        <v>99728113</v>
      </c>
      <c r="BJ3099" s="95">
        <v>30633</v>
      </c>
      <c r="BK3099" s="95">
        <v>28525</v>
      </c>
      <c r="BL3099" s="72">
        <v>328.75</v>
      </c>
      <c r="BM3099" s="72">
        <v>292.92</v>
      </c>
      <c r="BN3099" s="72">
        <v>621.66999999999996</v>
      </c>
      <c r="BO3099" s="95">
        <v>118213413</v>
      </c>
      <c r="BP3099" s="95">
        <v>97605973</v>
      </c>
      <c r="BQ3099" s="95">
        <v>29965</v>
      </c>
      <c r="BR3099" s="95">
        <v>27768</v>
      </c>
      <c r="BS3099" s="72">
        <v>342.48</v>
      </c>
      <c r="BT3099" s="72">
        <v>307.20999999999998</v>
      </c>
      <c r="BU3099" s="72">
        <v>649.69000000000005</v>
      </c>
      <c r="BV3099" s="95">
        <v>127003335</v>
      </c>
      <c r="BW3099" s="95">
        <v>105528871.61</v>
      </c>
      <c r="BX3099" s="95">
        <v>30903</v>
      </c>
      <c r="BY3099" s="95">
        <v>28626</v>
      </c>
      <c r="BZ3099" s="95">
        <v>37096</v>
      </c>
      <c r="CA3099" s="95">
        <v>33224</v>
      </c>
      <c r="CB3099" s="95">
        <v>29617</v>
      </c>
      <c r="CC3099" s="95">
        <v>28922</v>
      </c>
      <c r="CD3099" s="95">
        <v>29789</v>
      </c>
      <c r="CE3099" s="72">
        <v>650.75523149000003</v>
      </c>
      <c r="CF3099" s="72">
        <v>676.59346364999999</v>
      </c>
      <c r="CG3099" s="72">
        <v>712.40329333</v>
      </c>
      <c r="CH3099" s="72">
        <v>716.50152150999998</v>
      </c>
      <c r="CI3099" s="72">
        <v>731.52548966999996</v>
      </c>
      <c r="CJ3099" s="96">
        <v>0.85615907950000003</v>
      </c>
      <c r="CK3099" s="96">
        <v>0.88484449249999997</v>
      </c>
      <c r="CL3099" s="96">
        <v>0.9014697237</v>
      </c>
      <c r="CM3099" s="96">
        <v>0.8676464478</v>
      </c>
      <c r="CN3099" s="96">
        <v>0.88813036479999996</v>
      </c>
      <c r="CO3099" s="96">
        <v>1.0113477587999999</v>
      </c>
      <c r="CP3099" s="96">
        <v>0.86977996840000005</v>
      </c>
      <c r="CQ3099" s="96">
        <v>0.99584056389999998</v>
      </c>
      <c r="CR3099" s="96">
        <v>0.87341274869999996</v>
      </c>
      <c r="CS3099" s="95">
        <v>34854</v>
      </c>
      <c r="CT3099" s="95">
        <v>28771</v>
      </c>
      <c r="CU3099" s="95">
        <v>27738</v>
      </c>
      <c r="CV3099" s="95">
        <v>26723</v>
      </c>
      <c r="CW3099" s="95">
        <v>27558</v>
      </c>
      <c r="CX3099" s="96">
        <v>1.015864519</v>
      </c>
      <c r="CY3099" s="96">
        <v>1.0216575219999999</v>
      </c>
      <c r="CZ3099" s="96">
        <v>1.015024838</v>
      </c>
      <c r="DA3099" s="96">
        <v>1.003798</v>
      </c>
      <c r="DB3099" s="96">
        <v>0.99849152900000004</v>
      </c>
      <c r="DC3099">
        <v>2013</v>
      </c>
      <c r="DD3099" s="6">
        <v>30662</v>
      </c>
      <c r="DE3099" s="96">
        <v>6.6033489999999997E-3</v>
      </c>
      <c r="DF3099" s="72">
        <v>666.34</v>
      </c>
      <c r="DG3099" s="96">
        <v>1</v>
      </c>
      <c r="DH3099" s="72">
        <v>666.34</v>
      </c>
      <c r="DI3099" s="72">
        <v>672.66900410000005</v>
      </c>
      <c r="DJ3099" s="96">
        <v>1</v>
      </c>
      <c r="DK3099" s="72">
        <v>666.34</v>
      </c>
      <c r="DL3099" s="96">
        <v>1</v>
      </c>
      <c r="DM3099" s="72">
        <v>666.34</v>
      </c>
      <c r="DN3099" s="96">
        <v>1</v>
      </c>
      <c r="DO3099" s="96">
        <v>2.0830999999999999E-2</v>
      </c>
      <c r="DP3099" s="72">
        <v>13.88</v>
      </c>
      <c r="DQ3099" s="72">
        <v>652.46</v>
      </c>
      <c r="DR3099" t="s">
        <v>1896</v>
      </c>
      <c r="DT3099" t="s">
        <v>1889</v>
      </c>
    </row>
    <row r="3100" spans="1:124" x14ac:dyDescent="0.3">
      <c r="A3100" t="s">
        <v>474</v>
      </c>
      <c r="B3100">
        <v>51200</v>
      </c>
      <c r="C3100" s="95">
        <v>2976</v>
      </c>
      <c r="D3100" s="95">
        <v>11378427</v>
      </c>
      <c r="E3100" s="95">
        <v>2847</v>
      </c>
      <c r="F3100" s="95">
        <v>8148748</v>
      </c>
      <c r="G3100" s="95">
        <v>845</v>
      </c>
      <c r="H3100" s="95">
        <v>1879268</v>
      </c>
      <c r="I3100" s="95">
        <v>763</v>
      </c>
      <c r="J3100" s="95">
        <v>2021288</v>
      </c>
      <c r="K3100" s="95">
        <v>2616</v>
      </c>
      <c r="L3100" s="95">
        <v>9824290</v>
      </c>
      <c r="M3100" s="95">
        <v>2492</v>
      </c>
      <c r="N3100" s="95">
        <v>7191448</v>
      </c>
      <c r="O3100" s="95">
        <v>811</v>
      </c>
      <c r="P3100" s="95">
        <v>1648040</v>
      </c>
      <c r="Q3100" s="95">
        <v>725</v>
      </c>
      <c r="R3100" s="95">
        <v>1890299</v>
      </c>
      <c r="S3100" s="95">
        <v>2197</v>
      </c>
      <c r="T3100" s="95">
        <v>8750012</v>
      </c>
      <c r="U3100" s="95">
        <v>2066</v>
      </c>
      <c r="V3100" s="95">
        <v>6144811</v>
      </c>
      <c r="W3100" s="95">
        <v>772</v>
      </c>
      <c r="X3100" s="95">
        <v>1710525</v>
      </c>
      <c r="Y3100" s="95">
        <v>683</v>
      </c>
      <c r="Z3100" s="95">
        <v>1759618</v>
      </c>
      <c r="AA3100" s="95">
        <v>2150</v>
      </c>
      <c r="AB3100" s="95">
        <v>8422539</v>
      </c>
      <c r="AC3100" s="95">
        <v>2001</v>
      </c>
      <c r="AD3100" s="95">
        <v>6342834</v>
      </c>
      <c r="AE3100" s="95">
        <v>755</v>
      </c>
      <c r="AF3100" s="95">
        <v>1910049</v>
      </c>
      <c r="AG3100" s="95">
        <v>668</v>
      </c>
      <c r="AH3100" s="95">
        <v>1882641</v>
      </c>
      <c r="AI3100" s="95">
        <v>2206</v>
      </c>
      <c r="AJ3100" s="95">
        <v>8938986.1099999994</v>
      </c>
      <c r="AK3100" s="95">
        <v>2036</v>
      </c>
      <c r="AL3100" s="95">
        <v>6980791.8799999999</v>
      </c>
      <c r="AM3100" s="95">
        <v>769</v>
      </c>
      <c r="AN3100" s="95">
        <v>1973977</v>
      </c>
      <c r="AO3100" s="95">
        <v>673</v>
      </c>
      <c r="AP3100" s="95">
        <v>2074683.36</v>
      </c>
      <c r="AQ3100" s="72">
        <v>289.14</v>
      </c>
      <c r="AR3100" s="72">
        <v>234.77</v>
      </c>
      <c r="AS3100" s="72">
        <v>523.91</v>
      </c>
      <c r="AT3100" s="95">
        <v>13257695</v>
      </c>
      <c r="AU3100" s="95">
        <v>10170036</v>
      </c>
      <c r="AV3100" s="95">
        <v>3821</v>
      </c>
      <c r="AW3100" s="95">
        <v>3610</v>
      </c>
      <c r="AX3100" s="72">
        <v>278.97000000000003</v>
      </c>
      <c r="AY3100" s="72">
        <v>235.25</v>
      </c>
      <c r="AZ3100" s="72">
        <v>514.22</v>
      </c>
      <c r="BA3100" s="95">
        <v>11472330</v>
      </c>
      <c r="BB3100" s="95">
        <v>9081747</v>
      </c>
      <c r="BC3100" s="95">
        <v>3427</v>
      </c>
      <c r="BD3100" s="95">
        <v>3217</v>
      </c>
      <c r="BE3100" s="72">
        <v>293.60000000000002</v>
      </c>
      <c r="BF3100" s="72">
        <v>239.62</v>
      </c>
      <c r="BG3100" s="72">
        <v>533.22</v>
      </c>
      <c r="BH3100" s="95">
        <v>10460537</v>
      </c>
      <c r="BI3100" s="95">
        <v>7904429</v>
      </c>
      <c r="BJ3100" s="95">
        <v>2969</v>
      </c>
      <c r="BK3100" s="95">
        <v>2749</v>
      </c>
      <c r="BL3100" s="72">
        <v>296.39999999999998</v>
      </c>
      <c r="BM3100" s="72">
        <v>256.82</v>
      </c>
      <c r="BN3100" s="72">
        <v>553.22</v>
      </c>
      <c r="BO3100" s="95">
        <v>10332588</v>
      </c>
      <c r="BP3100" s="95">
        <v>8225475</v>
      </c>
      <c r="BQ3100" s="95">
        <v>2905</v>
      </c>
      <c r="BR3100" s="95">
        <v>2669</v>
      </c>
      <c r="BS3100" s="72">
        <v>305.69</v>
      </c>
      <c r="BT3100" s="72">
        <v>278.56</v>
      </c>
      <c r="BU3100" s="72">
        <v>584.25</v>
      </c>
      <c r="BV3100" s="95">
        <v>10912963.109999999</v>
      </c>
      <c r="BW3100" s="95">
        <v>9055475.2400000002</v>
      </c>
      <c r="BX3100" s="95">
        <v>2975</v>
      </c>
      <c r="BY3100" s="95">
        <v>2709</v>
      </c>
      <c r="BZ3100" s="95">
        <v>3720</v>
      </c>
      <c r="CA3100" s="95">
        <v>3326</v>
      </c>
      <c r="CB3100" s="95">
        <v>2863</v>
      </c>
      <c r="CC3100" s="95">
        <v>2793</v>
      </c>
      <c r="CD3100" s="95">
        <v>2845</v>
      </c>
      <c r="CE3100" s="72">
        <v>650.75523149000003</v>
      </c>
      <c r="CF3100" s="72">
        <v>676.59346364999999</v>
      </c>
      <c r="CG3100" s="72">
        <v>712.40329333</v>
      </c>
      <c r="CH3100" s="72">
        <v>716.50152150999998</v>
      </c>
      <c r="CI3100" s="72">
        <v>731.52548966999996</v>
      </c>
      <c r="CJ3100" s="96">
        <v>0.80507996660000003</v>
      </c>
      <c r="CK3100" s="96">
        <v>0.76001325409999998</v>
      </c>
      <c r="CL3100" s="96">
        <v>0.7484805376</v>
      </c>
      <c r="CM3100" s="96">
        <v>0.77211280559999995</v>
      </c>
      <c r="CN3100" s="96">
        <v>0.79867346829999997</v>
      </c>
      <c r="CO3100" s="96">
        <v>0.98381196930000003</v>
      </c>
      <c r="CP3100" s="96">
        <v>0.78965496530000001</v>
      </c>
      <c r="CQ3100" s="96">
        <v>0.99584056389999998</v>
      </c>
      <c r="CR3100" s="96">
        <v>0.79295309020000004</v>
      </c>
      <c r="CS3100" s="95">
        <v>3472</v>
      </c>
      <c r="CT3100" s="95">
        <v>2739</v>
      </c>
      <c r="CU3100" s="95">
        <v>2631</v>
      </c>
      <c r="CV3100" s="95">
        <v>2553</v>
      </c>
      <c r="CW3100" s="95">
        <v>2602</v>
      </c>
      <c r="CX3100" s="96">
        <v>1.004377659</v>
      </c>
      <c r="CY3100" s="96">
        <v>0.98637870000000005</v>
      </c>
      <c r="CZ3100" s="96">
        <v>0.97971354899999996</v>
      </c>
      <c r="DA3100" s="96">
        <v>0.96388810599999997</v>
      </c>
      <c r="DB3100" s="96">
        <v>0.97736086099999997</v>
      </c>
      <c r="DC3100">
        <v>2013</v>
      </c>
      <c r="DD3100" s="6">
        <v>2990.8</v>
      </c>
      <c r="DE3100" s="96">
        <v>7.0795976999999998E-3</v>
      </c>
      <c r="DF3100" s="72">
        <v>604.66999999999996</v>
      </c>
      <c r="DG3100" s="96">
        <v>1</v>
      </c>
      <c r="DH3100" s="72">
        <v>604.66999999999996</v>
      </c>
      <c r="DI3100" s="72">
        <v>667.06313037999996</v>
      </c>
      <c r="DJ3100" s="96">
        <v>1</v>
      </c>
      <c r="DK3100" s="72">
        <v>604.66999999999996</v>
      </c>
      <c r="DL3100" s="96">
        <v>1</v>
      </c>
      <c r="DM3100" s="72">
        <v>604.66999999999996</v>
      </c>
      <c r="DN3100" s="96">
        <v>1</v>
      </c>
      <c r="DO3100" s="96">
        <v>2.1360000000000001E-2</v>
      </c>
      <c r="DP3100" s="72">
        <v>12.92</v>
      </c>
      <c r="DQ3100" s="72">
        <v>591.75</v>
      </c>
      <c r="DR3100" t="s">
        <v>474</v>
      </c>
      <c r="DT3100" t="s">
        <v>1889</v>
      </c>
    </row>
    <row r="3101" spans="1:124" x14ac:dyDescent="0.3">
      <c r="A3101" t="s">
        <v>132</v>
      </c>
      <c r="B3101">
        <v>51210</v>
      </c>
      <c r="C3101" s="95">
        <v>2570</v>
      </c>
      <c r="D3101" s="95">
        <v>12222872</v>
      </c>
      <c r="E3101" s="95">
        <v>2493</v>
      </c>
      <c r="F3101" s="95">
        <v>8296586</v>
      </c>
      <c r="G3101" s="95">
        <v>1405</v>
      </c>
      <c r="H3101" s="95">
        <v>2848740</v>
      </c>
      <c r="I3101" s="95">
        <v>1284</v>
      </c>
      <c r="J3101" s="95">
        <v>3212413</v>
      </c>
      <c r="K3101" s="95">
        <v>2241</v>
      </c>
      <c r="L3101" s="95">
        <v>10343799</v>
      </c>
      <c r="M3101" s="95">
        <v>2164</v>
      </c>
      <c r="N3101" s="95">
        <v>7456614</v>
      </c>
      <c r="O3101" s="95">
        <v>1288</v>
      </c>
      <c r="P3101" s="95">
        <v>3064345</v>
      </c>
      <c r="Q3101" s="95">
        <v>1168</v>
      </c>
      <c r="R3101" s="95">
        <v>2792850</v>
      </c>
      <c r="S3101" s="95">
        <v>1965</v>
      </c>
      <c r="T3101" s="95">
        <v>9863334</v>
      </c>
      <c r="U3101" s="95">
        <v>1886</v>
      </c>
      <c r="V3101" s="95">
        <v>7448289</v>
      </c>
      <c r="W3101" s="95">
        <v>1262</v>
      </c>
      <c r="X3101" s="95">
        <v>2751752</v>
      </c>
      <c r="Y3101" s="95">
        <v>1138</v>
      </c>
      <c r="Z3101" s="95">
        <v>2992807</v>
      </c>
      <c r="AA3101" s="95">
        <v>1910</v>
      </c>
      <c r="AB3101" s="95">
        <v>9162339</v>
      </c>
      <c r="AC3101" s="95">
        <v>1825</v>
      </c>
      <c r="AD3101" s="95">
        <v>7067659</v>
      </c>
      <c r="AE3101" s="95">
        <v>1252</v>
      </c>
      <c r="AF3101" s="95">
        <v>2482470</v>
      </c>
      <c r="AG3101" s="95">
        <v>1119</v>
      </c>
      <c r="AH3101" s="95">
        <v>3205704</v>
      </c>
      <c r="AI3101" s="95">
        <v>1998</v>
      </c>
      <c r="AJ3101" s="95">
        <v>9682762.2200000007</v>
      </c>
      <c r="AK3101" s="95">
        <v>1913</v>
      </c>
      <c r="AL3101" s="95">
        <v>7658136.46</v>
      </c>
      <c r="AM3101" s="95">
        <v>1338</v>
      </c>
      <c r="AN3101" s="95">
        <v>3328646.4</v>
      </c>
      <c r="AO3101" s="95">
        <v>1210</v>
      </c>
      <c r="AP3101" s="95">
        <v>3961638.03</v>
      </c>
      <c r="AQ3101" s="72">
        <v>315.97000000000003</v>
      </c>
      <c r="AR3101" s="72">
        <v>253.93</v>
      </c>
      <c r="AS3101" s="72">
        <v>569.9</v>
      </c>
      <c r="AT3101" s="95">
        <v>15071612</v>
      </c>
      <c r="AU3101" s="95">
        <v>11508999</v>
      </c>
      <c r="AV3101" s="95">
        <v>3975</v>
      </c>
      <c r="AW3101" s="95">
        <v>3777</v>
      </c>
      <c r="AX3101" s="72">
        <v>316.62</v>
      </c>
      <c r="AY3101" s="72">
        <v>256.33999999999997</v>
      </c>
      <c r="AZ3101" s="72">
        <v>572.96</v>
      </c>
      <c r="BA3101" s="95">
        <v>13408144</v>
      </c>
      <c r="BB3101" s="95">
        <v>10249464</v>
      </c>
      <c r="BC3101" s="95">
        <v>3529</v>
      </c>
      <c r="BD3101" s="95">
        <v>3332</v>
      </c>
      <c r="BE3101" s="72">
        <v>325.77</v>
      </c>
      <c r="BF3101" s="72">
        <v>287.73</v>
      </c>
      <c r="BG3101" s="72">
        <v>613.5</v>
      </c>
      <c r="BH3101" s="95">
        <v>12615086</v>
      </c>
      <c r="BI3101" s="95">
        <v>10441096</v>
      </c>
      <c r="BJ3101" s="95">
        <v>3227</v>
      </c>
      <c r="BK3101" s="95">
        <v>3024</v>
      </c>
      <c r="BL3101" s="72">
        <v>306.89</v>
      </c>
      <c r="BM3101" s="72">
        <v>290.8</v>
      </c>
      <c r="BN3101" s="72">
        <v>597.69000000000005</v>
      </c>
      <c r="BO3101" s="95">
        <v>11644809</v>
      </c>
      <c r="BP3101" s="95">
        <v>10273363</v>
      </c>
      <c r="BQ3101" s="95">
        <v>3162</v>
      </c>
      <c r="BR3101" s="95">
        <v>2944</v>
      </c>
      <c r="BS3101" s="72">
        <v>325.02999999999997</v>
      </c>
      <c r="BT3101" s="72">
        <v>310.06</v>
      </c>
      <c r="BU3101" s="72">
        <v>635.09</v>
      </c>
      <c r="BV3101" s="95">
        <v>13011408.619999999</v>
      </c>
      <c r="BW3101" s="95">
        <v>11619774.49</v>
      </c>
      <c r="BX3101" s="95">
        <v>3336</v>
      </c>
      <c r="BY3101" s="95">
        <v>3123</v>
      </c>
      <c r="BZ3101" s="95">
        <v>3881</v>
      </c>
      <c r="CA3101" s="95">
        <v>3434</v>
      </c>
      <c r="CB3101" s="95">
        <v>3129</v>
      </c>
      <c r="CC3101" s="95">
        <v>3059</v>
      </c>
      <c r="CD3101" s="95">
        <v>3232</v>
      </c>
      <c r="CE3101" s="72">
        <v>650.75523149000003</v>
      </c>
      <c r="CF3101" s="72">
        <v>676.59346364999999</v>
      </c>
      <c r="CG3101" s="72">
        <v>712.40329333</v>
      </c>
      <c r="CH3101" s="72">
        <v>716.50152150999998</v>
      </c>
      <c r="CI3101" s="72">
        <v>731.52548966999996</v>
      </c>
      <c r="CJ3101" s="96">
        <v>0.87575169959999999</v>
      </c>
      <c r="CK3101" s="96">
        <v>0.84683052790000002</v>
      </c>
      <c r="CL3101" s="96">
        <v>0.861169517</v>
      </c>
      <c r="CM3101" s="96">
        <v>0.83417827050000004</v>
      </c>
      <c r="CN3101" s="96">
        <v>0.86817207190000001</v>
      </c>
      <c r="CO3101" s="96">
        <v>0.97429526099999997</v>
      </c>
      <c r="CP3101" s="96">
        <v>0.87983638200000003</v>
      </c>
      <c r="CQ3101" s="96">
        <v>0.99584056389999998</v>
      </c>
      <c r="CR3101" s="96">
        <v>0.88351116460000001</v>
      </c>
      <c r="CS3101" s="95">
        <v>3792</v>
      </c>
      <c r="CT3101" s="95">
        <v>3075</v>
      </c>
      <c r="CU3101" s="95">
        <v>3012</v>
      </c>
      <c r="CV3101" s="95">
        <v>2952</v>
      </c>
      <c r="CW3101" s="95">
        <v>3099</v>
      </c>
      <c r="CX3101" s="96">
        <v>0.97796201400000005</v>
      </c>
      <c r="CY3101" s="96">
        <v>0.98714244799999995</v>
      </c>
      <c r="CZ3101" s="96">
        <v>0.96140908300000005</v>
      </c>
      <c r="DA3101" s="96">
        <v>0.96821313200000003</v>
      </c>
      <c r="DB3101" s="96">
        <v>0.97537889600000005</v>
      </c>
      <c r="DC3101">
        <v>2013</v>
      </c>
      <c r="DD3101" s="6">
        <v>3240</v>
      </c>
      <c r="DE3101" s="96">
        <v>6.4164056999999998E-3</v>
      </c>
      <c r="DF3101" s="72">
        <v>674.17</v>
      </c>
      <c r="DG3101" s="96">
        <v>1</v>
      </c>
      <c r="DH3101" s="72">
        <v>674.17</v>
      </c>
      <c r="DI3101" s="72">
        <v>672.66900410000005</v>
      </c>
      <c r="DJ3101" s="96">
        <v>1</v>
      </c>
      <c r="DK3101" s="72">
        <v>674.17</v>
      </c>
      <c r="DL3101" s="96">
        <v>1</v>
      </c>
      <c r="DM3101" s="72">
        <v>674.17</v>
      </c>
      <c r="DN3101" s="96">
        <v>1</v>
      </c>
      <c r="DO3101" s="96">
        <v>1.8922000000000001E-2</v>
      </c>
      <c r="DP3101" s="72">
        <v>12.76</v>
      </c>
      <c r="DQ3101" s="72">
        <v>661.41</v>
      </c>
      <c r="DR3101" t="s">
        <v>132</v>
      </c>
      <c r="DT3101" t="s">
        <v>1889</v>
      </c>
    </row>
    <row r="3102" spans="1:124" x14ac:dyDescent="0.3">
      <c r="A3102" t="s">
        <v>134</v>
      </c>
      <c r="B3102">
        <v>51220</v>
      </c>
      <c r="C3102" s="95">
        <v>4193</v>
      </c>
      <c r="D3102" s="95">
        <v>26853173</v>
      </c>
      <c r="E3102" s="95">
        <v>4089</v>
      </c>
      <c r="F3102" s="95">
        <v>15926069</v>
      </c>
      <c r="G3102" s="95">
        <v>2940</v>
      </c>
      <c r="H3102" s="95">
        <v>8609698</v>
      </c>
      <c r="I3102" s="95">
        <v>2751</v>
      </c>
      <c r="J3102" s="95">
        <v>7290246</v>
      </c>
      <c r="K3102" s="95">
        <v>3912</v>
      </c>
      <c r="L3102" s="95">
        <v>24048355</v>
      </c>
      <c r="M3102" s="95">
        <v>3805</v>
      </c>
      <c r="N3102" s="95">
        <v>14584196</v>
      </c>
      <c r="O3102" s="95">
        <v>2851</v>
      </c>
      <c r="P3102" s="95">
        <v>8535702</v>
      </c>
      <c r="Q3102" s="95">
        <v>2653</v>
      </c>
      <c r="R3102" s="95">
        <v>7931073</v>
      </c>
      <c r="S3102" s="95">
        <v>3657</v>
      </c>
      <c r="T3102" s="95">
        <v>24803796</v>
      </c>
      <c r="U3102" s="95">
        <v>3529</v>
      </c>
      <c r="V3102" s="95">
        <v>14814267</v>
      </c>
      <c r="W3102" s="95">
        <v>2822</v>
      </c>
      <c r="X3102" s="95">
        <v>8127324</v>
      </c>
      <c r="Y3102" s="95">
        <v>2622</v>
      </c>
      <c r="Z3102" s="95">
        <v>8324772</v>
      </c>
      <c r="AA3102" s="95">
        <v>3633</v>
      </c>
      <c r="AB3102" s="95">
        <v>20671700</v>
      </c>
      <c r="AC3102" s="95">
        <v>3506</v>
      </c>
      <c r="AD3102" s="95">
        <v>13372184</v>
      </c>
      <c r="AE3102" s="95">
        <v>2777</v>
      </c>
      <c r="AF3102" s="95">
        <v>7674698</v>
      </c>
      <c r="AG3102" s="95">
        <v>2577</v>
      </c>
      <c r="AH3102" s="95">
        <v>7779953</v>
      </c>
      <c r="AI3102" s="95">
        <v>3835</v>
      </c>
      <c r="AJ3102" s="95">
        <v>22325038.41</v>
      </c>
      <c r="AK3102" s="95">
        <v>3693</v>
      </c>
      <c r="AL3102" s="95">
        <v>15316489.449999999</v>
      </c>
      <c r="AM3102" s="95">
        <v>2886</v>
      </c>
      <c r="AN3102" s="95">
        <v>8000697.9100000001</v>
      </c>
      <c r="AO3102" s="95">
        <v>2687</v>
      </c>
      <c r="AP3102" s="95">
        <v>8675005.8699999992</v>
      </c>
      <c r="AQ3102" s="72">
        <v>414.31</v>
      </c>
      <c r="AR3102" s="72">
        <v>282.85000000000002</v>
      </c>
      <c r="AS3102" s="72">
        <v>697.16</v>
      </c>
      <c r="AT3102" s="95">
        <v>35462871</v>
      </c>
      <c r="AU3102" s="95">
        <v>23216315</v>
      </c>
      <c r="AV3102" s="95">
        <v>7133</v>
      </c>
      <c r="AW3102" s="95">
        <v>6840</v>
      </c>
      <c r="AX3102" s="72">
        <v>401.5</v>
      </c>
      <c r="AY3102" s="72">
        <v>290.52999999999997</v>
      </c>
      <c r="AZ3102" s="72">
        <v>692.03</v>
      </c>
      <c r="BA3102" s="95">
        <v>32584057</v>
      </c>
      <c r="BB3102" s="95">
        <v>22515269</v>
      </c>
      <c r="BC3102" s="95">
        <v>6763</v>
      </c>
      <c r="BD3102" s="95">
        <v>6458</v>
      </c>
      <c r="BE3102" s="72">
        <v>423.56</v>
      </c>
      <c r="BF3102" s="72">
        <v>313.49</v>
      </c>
      <c r="BG3102" s="72">
        <v>737.05</v>
      </c>
      <c r="BH3102" s="95">
        <v>32931120</v>
      </c>
      <c r="BI3102" s="95">
        <v>23139039</v>
      </c>
      <c r="BJ3102" s="95">
        <v>6479</v>
      </c>
      <c r="BK3102" s="95">
        <v>6151</v>
      </c>
      <c r="BL3102" s="72">
        <v>368.52</v>
      </c>
      <c r="BM3102" s="72">
        <v>289.77</v>
      </c>
      <c r="BN3102" s="72">
        <v>658.29</v>
      </c>
      <c r="BO3102" s="95">
        <v>28346398</v>
      </c>
      <c r="BP3102" s="95">
        <v>21152137</v>
      </c>
      <c r="BQ3102" s="95">
        <v>6410</v>
      </c>
      <c r="BR3102" s="95">
        <v>6083</v>
      </c>
      <c r="BS3102" s="72">
        <v>376.01</v>
      </c>
      <c r="BT3102" s="72">
        <v>313.37</v>
      </c>
      <c r="BU3102" s="72">
        <v>689.38</v>
      </c>
      <c r="BV3102" s="95">
        <v>30325736.32</v>
      </c>
      <c r="BW3102" s="95">
        <v>23991495.32</v>
      </c>
      <c r="BX3102" s="95">
        <v>6721</v>
      </c>
      <c r="BY3102" s="95">
        <v>6380</v>
      </c>
      <c r="BZ3102" s="95">
        <v>6993</v>
      </c>
      <c r="CA3102" s="95">
        <v>6616</v>
      </c>
      <c r="CB3102" s="95">
        <v>6321</v>
      </c>
      <c r="CC3102" s="95">
        <v>6255</v>
      </c>
      <c r="CD3102" s="95">
        <v>6554</v>
      </c>
      <c r="CE3102" s="72">
        <v>650.75523149000003</v>
      </c>
      <c r="CF3102" s="72">
        <v>676.59346364999999</v>
      </c>
      <c r="CG3102" s="72">
        <v>712.40329333</v>
      </c>
      <c r="CH3102" s="72">
        <v>716.50152150999998</v>
      </c>
      <c r="CI3102" s="72">
        <v>731.52548966999996</v>
      </c>
      <c r="CJ3102" s="96">
        <v>1.0713090979</v>
      </c>
      <c r="CK3102" s="96">
        <v>1.0228150835000001</v>
      </c>
      <c r="CL3102" s="96">
        <v>1.0345965648</v>
      </c>
      <c r="CM3102" s="96">
        <v>0.91875589970000004</v>
      </c>
      <c r="CN3102" s="96">
        <v>0.94238684740000001</v>
      </c>
      <c r="CO3102" s="96">
        <v>1.0106939878000001</v>
      </c>
      <c r="CP3102" s="96">
        <v>0.98741331269999999</v>
      </c>
      <c r="CQ3102" s="96">
        <v>0.99584056389999998</v>
      </c>
      <c r="CR3102" s="96">
        <v>0.99153740820000003</v>
      </c>
      <c r="CS3102" s="95">
        <v>6615</v>
      </c>
      <c r="CT3102" s="95">
        <v>6094</v>
      </c>
      <c r="CU3102" s="95">
        <v>5987</v>
      </c>
      <c r="CV3102" s="95">
        <v>5905</v>
      </c>
      <c r="CW3102" s="95">
        <v>6084</v>
      </c>
      <c r="CX3102" s="96">
        <v>1.01841659</v>
      </c>
      <c r="CY3102" s="96">
        <v>1.0288836640000001</v>
      </c>
      <c r="CZ3102" s="96">
        <v>1.0090111580000001</v>
      </c>
      <c r="DA3102" s="96">
        <v>1.0041950079999999</v>
      </c>
      <c r="DB3102" s="96">
        <v>0.99204156799999998</v>
      </c>
      <c r="DC3102">
        <v>2013</v>
      </c>
      <c r="DD3102" s="6">
        <v>6382.4</v>
      </c>
      <c r="DE3102" s="96">
        <v>3.6021018999999998E-3</v>
      </c>
      <c r="DF3102" s="72">
        <v>758.75</v>
      </c>
      <c r="DG3102" s="96">
        <v>1</v>
      </c>
      <c r="DH3102" s="72">
        <v>758.75</v>
      </c>
      <c r="DI3102" s="72">
        <v>667.06313037999996</v>
      </c>
      <c r="DJ3102" s="96">
        <v>1</v>
      </c>
      <c r="DK3102" s="72">
        <v>758.75</v>
      </c>
      <c r="DL3102" s="96">
        <v>1</v>
      </c>
      <c r="DM3102" s="72">
        <v>758.75</v>
      </c>
      <c r="DN3102" s="96">
        <v>1</v>
      </c>
      <c r="DO3102" s="96">
        <v>1.3532000000000001E-2</v>
      </c>
      <c r="DP3102" s="72">
        <v>10.27</v>
      </c>
      <c r="DQ3102" s="72">
        <v>748.48</v>
      </c>
      <c r="DR3102" t="s">
        <v>134</v>
      </c>
      <c r="DT3102" t="s">
        <v>1889</v>
      </c>
    </row>
    <row r="3103" spans="1:124" x14ac:dyDescent="0.3">
      <c r="A3103" t="s">
        <v>1241</v>
      </c>
      <c r="B3103">
        <v>51230</v>
      </c>
      <c r="C3103" s="95">
        <v>2912</v>
      </c>
      <c r="D3103" s="95">
        <v>16921540</v>
      </c>
      <c r="E3103" s="95">
        <v>2847</v>
      </c>
      <c r="F3103" s="95">
        <v>10771544</v>
      </c>
      <c r="G3103" s="95">
        <v>2443</v>
      </c>
      <c r="H3103" s="95">
        <v>5223677</v>
      </c>
      <c r="I3103" s="95">
        <v>2301</v>
      </c>
      <c r="J3103" s="95">
        <v>5043022</v>
      </c>
      <c r="K3103" s="95">
        <v>2701</v>
      </c>
      <c r="L3103" s="95">
        <v>14649672</v>
      </c>
      <c r="M3103" s="95">
        <v>2631</v>
      </c>
      <c r="N3103" s="95">
        <v>9845903</v>
      </c>
      <c r="O3103" s="95">
        <v>2383</v>
      </c>
      <c r="P3103" s="95">
        <v>3828381</v>
      </c>
      <c r="Q3103" s="95">
        <v>2239</v>
      </c>
      <c r="R3103" s="95">
        <v>4878668</v>
      </c>
      <c r="S3103" s="95">
        <v>2542</v>
      </c>
      <c r="T3103" s="95">
        <v>14395537</v>
      </c>
      <c r="U3103" s="95">
        <v>2459</v>
      </c>
      <c r="V3103" s="95">
        <v>9376445</v>
      </c>
      <c r="W3103" s="95">
        <v>2299</v>
      </c>
      <c r="X3103" s="95">
        <v>5261833</v>
      </c>
      <c r="Y3103" s="95">
        <v>2155</v>
      </c>
      <c r="Z3103" s="95">
        <v>5128016</v>
      </c>
      <c r="AA3103" s="95">
        <v>2475</v>
      </c>
      <c r="AB3103" s="95">
        <v>10346686</v>
      </c>
      <c r="AC3103" s="95">
        <v>2395</v>
      </c>
      <c r="AD3103" s="95">
        <v>8088287</v>
      </c>
      <c r="AE3103" s="95">
        <v>2290</v>
      </c>
      <c r="AF3103" s="95">
        <v>4660830</v>
      </c>
      <c r="AG3103" s="95">
        <v>2144</v>
      </c>
      <c r="AH3103" s="95">
        <v>5205122</v>
      </c>
      <c r="AI3103" s="95">
        <v>2490</v>
      </c>
      <c r="AJ3103" s="95">
        <v>11282158.93</v>
      </c>
      <c r="AK3103" s="95">
        <v>2408</v>
      </c>
      <c r="AL3103" s="95">
        <v>8648924.0299999993</v>
      </c>
      <c r="AM3103" s="95">
        <v>2274</v>
      </c>
      <c r="AN3103" s="95">
        <v>5202021.72</v>
      </c>
      <c r="AO3103" s="95">
        <v>2131</v>
      </c>
      <c r="AP3103" s="95">
        <v>5562391.54</v>
      </c>
      <c r="AQ3103" s="72">
        <v>344.62</v>
      </c>
      <c r="AR3103" s="72">
        <v>256</v>
      </c>
      <c r="AS3103" s="72">
        <v>600.62</v>
      </c>
      <c r="AT3103" s="95">
        <v>22145217</v>
      </c>
      <c r="AU3103" s="95">
        <v>15814566</v>
      </c>
      <c r="AV3103" s="95">
        <v>5355</v>
      </c>
      <c r="AW3103" s="95">
        <v>5148</v>
      </c>
      <c r="AX3103" s="72">
        <v>302.88</v>
      </c>
      <c r="AY3103" s="72">
        <v>251.96</v>
      </c>
      <c r="AZ3103" s="72">
        <v>554.84</v>
      </c>
      <c r="BA3103" s="95">
        <v>18478053</v>
      </c>
      <c r="BB3103" s="95">
        <v>14724571</v>
      </c>
      <c r="BC3103" s="95">
        <v>5084</v>
      </c>
      <c r="BD3103" s="95">
        <v>4870</v>
      </c>
      <c r="BE3103" s="72">
        <v>338.38</v>
      </c>
      <c r="BF3103" s="72">
        <v>261.95999999999998</v>
      </c>
      <c r="BG3103" s="72">
        <v>600.34</v>
      </c>
      <c r="BH3103" s="95">
        <v>19657370</v>
      </c>
      <c r="BI3103" s="95">
        <v>14504461</v>
      </c>
      <c r="BJ3103" s="95">
        <v>4841</v>
      </c>
      <c r="BK3103" s="95">
        <v>4614</v>
      </c>
      <c r="BL3103" s="72">
        <v>262.45999999999998</v>
      </c>
      <c r="BM3103" s="72">
        <v>244.06</v>
      </c>
      <c r="BN3103" s="72">
        <v>506.52</v>
      </c>
      <c r="BO3103" s="95">
        <v>15007516</v>
      </c>
      <c r="BP3103" s="95">
        <v>13293409</v>
      </c>
      <c r="BQ3103" s="95">
        <v>4765</v>
      </c>
      <c r="BR3103" s="95">
        <v>4539</v>
      </c>
      <c r="BS3103" s="72">
        <v>288.35000000000002</v>
      </c>
      <c r="BT3103" s="72">
        <v>260.91000000000003</v>
      </c>
      <c r="BU3103" s="72">
        <v>549.26</v>
      </c>
      <c r="BV3103" s="95">
        <v>16484180.65</v>
      </c>
      <c r="BW3103" s="95">
        <v>14211315.57</v>
      </c>
      <c r="BX3103" s="95">
        <v>4764</v>
      </c>
      <c r="BY3103" s="95">
        <v>4539</v>
      </c>
      <c r="BZ3103" s="95">
        <v>5256</v>
      </c>
      <c r="CA3103" s="95">
        <v>4981</v>
      </c>
      <c r="CB3103" s="95">
        <v>4732</v>
      </c>
      <c r="CC3103" s="95">
        <v>4658</v>
      </c>
      <c r="CD3103" s="95">
        <v>4654</v>
      </c>
      <c r="CE3103" s="72">
        <v>650.75523149000003</v>
      </c>
      <c r="CF3103" s="72">
        <v>676.59346364999999</v>
      </c>
      <c r="CG3103" s="72">
        <v>712.40329333</v>
      </c>
      <c r="CH3103" s="72">
        <v>716.50152150999998</v>
      </c>
      <c r="CI3103" s="72">
        <v>731.52548966999996</v>
      </c>
      <c r="CJ3103" s="96">
        <v>0.92295838890000004</v>
      </c>
      <c r="CK3103" s="96">
        <v>0.82004930549999999</v>
      </c>
      <c r="CL3103" s="96">
        <v>0.84269683429999998</v>
      </c>
      <c r="CM3103" s="96">
        <v>0.70693499569999996</v>
      </c>
      <c r="CN3103" s="96">
        <v>0.75084191560000002</v>
      </c>
      <c r="CO3103" s="96">
        <v>1.0250160565999999</v>
      </c>
      <c r="CP3103" s="96">
        <v>0.78895962929999996</v>
      </c>
      <c r="CQ3103" s="96">
        <v>0.99584056389999998</v>
      </c>
      <c r="CR3103" s="96">
        <v>0.79225484999999995</v>
      </c>
      <c r="CS3103" s="95">
        <v>5037</v>
      </c>
      <c r="CT3103" s="95">
        <v>4593</v>
      </c>
      <c r="CU3103" s="95">
        <v>4509</v>
      </c>
      <c r="CV3103" s="95">
        <v>4381</v>
      </c>
      <c r="CW3103" s="95">
        <v>4337</v>
      </c>
      <c r="CX3103" s="96">
        <v>1.03706041</v>
      </c>
      <c r="CY3103" s="96">
        <v>1.0419873479999999</v>
      </c>
      <c r="CZ3103" s="96">
        <v>1.0183209710000001</v>
      </c>
      <c r="DA3103" s="96">
        <v>1.0210933419999999</v>
      </c>
      <c r="DB3103" s="96">
        <v>1.003977782</v>
      </c>
      <c r="DC3103">
        <v>2013</v>
      </c>
      <c r="DD3103" s="6">
        <v>4742</v>
      </c>
      <c r="DE3103" s="96">
        <v>5.0231314999999999E-3</v>
      </c>
      <c r="DF3103" s="72">
        <v>605.39</v>
      </c>
      <c r="DG3103" s="96">
        <v>1</v>
      </c>
      <c r="DH3103" s="72">
        <v>605.39</v>
      </c>
      <c r="DI3103" s="72">
        <v>667.06313037999996</v>
      </c>
      <c r="DJ3103" s="96">
        <v>1</v>
      </c>
      <c r="DK3103" s="72">
        <v>605.39</v>
      </c>
      <c r="DL3103" s="96">
        <v>1</v>
      </c>
      <c r="DM3103" s="72">
        <v>605.39</v>
      </c>
      <c r="DN3103" s="96">
        <v>1</v>
      </c>
      <c r="DO3103" s="96">
        <v>1.5153E-2</v>
      </c>
      <c r="DP3103" s="72">
        <v>9.17</v>
      </c>
      <c r="DQ3103" s="72">
        <v>596.22</v>
      </c>
      <c r="DR3103" t="s">
        <v>1241</v>
      </c>
      <c r="DT3103" t="s">
        <v>1889</v>
      </c>
    </row>
    <row r="3104" spans="1:124" x14ac:dyDescent="0.3">
      <c r="A3104" t="s">
        <v>47</v>
      </c>
      <c r="B3104">
        <v>51240</v>
      </c>
      <c r="C3104" s="95">
        <v>9165</v>
      </c>
      <c r="D3104" s="95">
        <v>42274022</v>
      </c>
      <c r="E3104" s="95">
        <v>8836</v>
      </c>
      <c r="F3104" s="95">
        <v>28283925</v>
      </c>
      <c r="G3104" s="95">
        <v>2103</v>
      </c>
      <c r="H3104" s="95">
        <v>6905050</v>
      </c>
      <c r="I3104" s="95">
        <v>1913</v>
      </c>
      <c r="J3104" s="95">
        <v>6294616</v>
      </c>
      <c r="K3104" s="95">
        <v>8644</v>
      </c>
      <c r="L3104" s="95">
        <v>42786190</v>
      </c>
      <c r="M3104" s="95">
        <v>8268</v>
      </c>
      <c r="N3104" s="95">
        <v>26997282</v>
      </c>
      <c r="O3104" s="95">
        <v>2095</v>
      </c>
      <c r="P3104" s="95">
        <v>7729337</v>
      </c>
      <c r="Q3104" s="95">
        <v>1885</v>
      </c>
      <c r="R3104" s="95">
        <v>6345336</v>
      </c>
      <c r="S3104" s="95">
        <v>8081</v>
      </c>
      <c r="T3104" s="95">
        <v>41279909</v>
      </c>
      <c r="U3104" s="95">
        <v>7666</v>
      </c>
      <c r="V3104" s="95">
        <v>26941519</v>
      </c>
      <c r="W3104" s="95">
        <v>2086</v>
      </c>
      <c r="X3104" s="95">
        <v>7215614</v>
      </c>
      <c r="Y3104" s="95">
        <v>1865</v>
      </c>
      <c r="Z3104" s="95">
        <v>6631986</v>
      </c>
      <c r="AA3104" s="95">
        <v>7976</v>
      </c>
      <c r="AB3104" s="95">
        <v>37593538</v>
      </c>
      <c r="AC3104" s="95">
        <v>7534</v>
      </c>
      <c r="AD3104" s="95">
        <v>28255906</v>
      </c>
      <c r="AE3104" s="95">
        <v>2046</v>
      </c>
      <c r="AF3104" s="95">
        <v>6548480</v>
      </c>
      <c r="AG3104" s="95">
        <v>1820</v>
      </c>
      <c r="AH3104" s="95">
        <v>7463889</v>
      </c>
      <c r="AI3104" s="95">
        <v>7983</v>
      </c>
      <c r="AJ3104" s="95">
        <v>35896188.350000001</v>
      </c>
      <c r="AK3104" s="95">
        <v>7523</v>
      </c>
      <c r="AL3104" s="95">
        <v>30725308.140000001</v>
      </c>
      <c r="AM3104" s="95">
        <v>2129</v>
      </c>
      <c r="AN3104" s="95">
        <v>9203413</v>
      </c>
      <c r="AO3104" s="95">
        <v>1889</v>
      </c>
      <c r="AP3104" s="95">
        <v>8375680.5199999996</v>
      </c>
      <c r="AQ3104" s="72">
        <v>363.71</v>
      </c>
      <c r="AR3104" s="72">
        <v>268.08</v>
      </c>
      <c r="AS3104" s="72">
        <v>631.79</v>
      </c>
      <c r="AT3104" s="95">
        <v>49179072</v>
      </c>
      <c r="AU3104" s="95">
        <v>34578541</v>
      </c>
      <c r="AV3104" s="95">
        <v>11268</v>
      </c>
      <c r="AW3104" s="95">
        <v>10749</v>
      </c>
      <c r="AX3104" s="72">
        <v>391.99</v>
      </c>
      <c r="AY3104" s="72">
        <v>273.67</v>
      </c>
      <c r="AZ3104" s="72">
        <v>665.66</v>
      </c>
      <c r="BA3104" s="95">
        <v>50515527</v>
      </c>
      <c r="BB3104" s="95">
        <v>33342618</v>
      </c>
      <c r="BC3104" s="95">
        <v>10739</v>
      </c>
      <c r="BD3104" s="95">
        <v>10153</v>
      </c>
      <c r="BE3104" s="72">
        <v>397.49</v>
      </c>
      <c r="BF3104" s="72">
        <v>293.55</v>
      </c>
      <c r="BG3104" s="72">
        <v>691.04</v>
      </c>
      <c r="BH3104" s="95">
        <v>48495523</v>
      </c>
      <c r="BI3104" s="95">
        <v>33573505</v>
      </c>
      <c r="BJ3104" s="95">
        <v>10167</v>
      </c>
      <c r="BK3104" s="95">
        <v>9531</v>
      </c>
      <c r="BL3104" s="72">
        <v>367.04</v>
      </c>
      <c r="BM3104" s="72">
        <v>318.22000000000003</v>
      </c>
      <c r="BN3104" s="72">
        <v>685.26</v>
      </c>
      <c r="BO3104" s="95">
        <v>44142018</v>
      </c>
      <c r="BP3104" s="95">
        <v>35719795</v>
      </c>
      <c r="BQ3104" s="95">
        <v>10022</v>
      </c>
      <c r="BR3104" s="95">
        <v>9354</v>
      </c>
      <c r="BS3104" s="72">
        <v>371.67</v>
      </c>
      <c r="BT3104" s="72">
        <v>346.2</v>
      </c>
      <c r="BU3104" s="72">
        <v>717.87</v>
      </c>
      <c r="BV3104" s="95">
        <v>45099601.350000001</v>
      </c>
      <c r="BW3104" s="95">
        <v>39100988.659999996</v>
      </c>
      <c r="BX3104" s="95">
        <v>10112</v>
      </c>
      <c r="BY3104" s="95">
        <v>9412</v>
      </c>
      <c r="BZ3104" s="95">
        <v>11021</v>
      </c>
      <c r="CA3104" s="95">
        <v>10456</v>
      </c>
      <c r="CB3104" s="95">
        <v>9860</v>
      </c>
      <c r="CC3104" s="95">
        <v>9705</v>
      </c>
      <c r="CD3104" s="95">
        <v>9770</v>
      </c>
      <c r="CE3104" s="72">
        <v>650.75523149000003</v>
      </c>
      <c r="CF3104" s="72">
        <v>676.59346364999999</v>
      </c>
      <c r="CG3104" s="72">
        <v>712.40329333</v>
      </c>
      <c r="CH3104" s="72">
        <v>716.50152150999998</v>
      </c>
      <c r="CI3104" s="72">
        <v>731.52548966999996</v>
      </c>
      <c r="CJ3104" s="96">
        <v>0.97085658239999995</v>
      </c>
      <c r="CK3104" s="96">
        <v>0.98384042380000003</v>
      </c>
      <c r="CL3104" s="96">
        <v>0.97001236020000003</v>
      </c>
      <c r="CM3104" s="96">
        <v>0.95639713169999996</v>
      </c>
      <c r="CN3104" s="96">
        <v>0.98133285869999998</v>
      </c>
      <c r="CO3104" s="96">
        <v>1.0369441016000001</v>
      </c>
      <c r="CP3104" s="96">
        <v>0.93784020739999996</v>
      </c>
      <c r="CQ3104" s="96">
        <v>0.99584056389999998</v>
      </c>
      <c r="CR3104" s="96">
        <v>0.94175725259999998</v>
      </c>
      <c r="CS3104" s="95">
        <v>10388</v>
      </c>
      <c r="CT3104" s="95">
        <v>9254</v>
      </c>
      <c r="CU3104" s="95">
        <v>9153</v>
      </c>
      <c r="CV3104" s="95">
        <v>8978</v>
      </c>
      <c r="CW3104" s="95">
        <v>9006</v>
      </c>
      <c r="CX3104" s="96">
        <v>0.999939091</v>
      </c>
      <c r="CY3104" s="96">
        <v>1.046132582</v>
      </c>
      <c r="CZ3104" s="96">
        <v>1.047264781</v>
      </c>
      <c r="DA3104" s="96">
        <v>1.039523475</v>
      </c>
      <c r="DB3104" s="96">
        <v>1.057125654</v>
      </c>
      <c r="DC3104">
        <v>2013</v>
      </c>
      <c r="DD3104" s="6">
        <v>9839.7999999999993</v>
      </c>
      <c r="DE3104" s="96">
        <v>8.8928872999999992E-3</v>
      </c>
      <c r="DF3104" s="72">
        <v>716.83</v>
      </c>
      <c r="DG3104" s="96">
        <v>1</v>
      </c>
      <c r="DH3104" s="72">
        <v>716.83</v>
      </c>
      <c r="DI3104" s="72">
        <v>667.06313037999996</v>
      </c>
      <c r="DJ3104" s="96">
        <v>1</v>
      </c>
      <c r="DK3104" s="72">
        <v>716.83</v>
      </c>
      <c r="DL3104" s="96">
        <v>1</v>
      </c>
      <c r="DM3104" s="72">
        <v>716.83</v>
      </c>
      <c r="DN3104" s="96">
        <v>0.88879013439999999</v>
      </c>
      <c r="DO3104" s="96">
        <v>2.7002999999999999E-2</v>
      </c>
      <c r="DP3104" s="72">
        <v>17.2</v>
      </c>
      <c r="DQ3104" s="72">
        <v>699.63</v>
      </c>
      <c r="DR3104" t="s">
        <v>47</v>
      </c>
      <c r="DT3104" t="s">
        <v>1889</v>
      </c>
    </row>
    <row r="3105" spans="1:124" x14ac:dyDescent="0.3">
      <c r="A3105" t="s">
        <v>48</v>
      </c>
      <c r="B3105">
        <v>51250</v>
      </c>
      <c r="C3105" s="95">
        <v>3631</v>
      </c>
      <c r="D3105" s="95">
        <v>18028264</v>
      </c>
      <c r="E3105" s="95">
        <v>3507</v>
      </c>
      <c r="F3105" s="95">
        <v>11122878</v>
      </c>
      <c r="G3105" s="95">
        <v>886</v>
      </c>
      <c r="H3105" s="95">
        <v>2498751</v>
      </c>
      <c r="I3105" s="95">
        <v>795</v>
      </c>
      <c r="J3105" s="95">
        <v>2030693</v>
      </c>
      <c r="K3105" s="95">
        <v>3353</v>
      </c>
      <c r="L3105" s="95">
        <v>15751921</v>
      </c>
      <c r="M3105" s="95">
        <v>3228</v>
      </c>
      <c r="N3105" s="95">
        <v>10521039</v>
      </c>
      <c r="O3105" s="95">
        <v>881</v>
      </c>
      <c r="P3105" s="95">
        <v>2383563</v>
      </c>
      <c r="Q3105" s="95">
        <v>785</v>
      </c>
      <c r="R3105" s="95">
        <v>2214548</v>
      </c>
      <c r="S3105" s="95">
        <v>3006</v>
      </c>
      <c r="T3105" s="95">
        <v>15056587</v>
      </c>
      <c r="U3105" s="95">
        <v>2870</v>
      </c>
      <c r="V3105" s="95">
        <v>9627723</v>
      </c>
      <c r="W3105" s="95">
        <v>866</v>
      </c>
      <c r="X3105" s="95">
        <v>2722410</v>
      </c>
      <c r="Y3105" s="95">
        <v>770</v>
      </c>
      <c r="Z3105" s="95">
        <v>2378997</v>
      </c>
      <c r="AA3105" s="95">
        <v>2919</v>
      </c>
      <c r="AB3105" s="95">
        <v>13255209</v>
      </c>
      <c r="AC3105" s="95">
        <v>2779</v>
      </c>
      <c r="AD3105" s="95">
        <v>9423944</v>
      </c>
      <c r="AE3105" s="95">
        <v>832</v>
      </c>
      <c r="AF3105" s="95">
        <v>2786993</v>
      </c>
      <c r="AG3105" s="95">
        <v>741</v>
      </c>
      <c r="AH3105" s="95">
        <v>2521915</v>
      </c>
      <c r="AI3105" s="95">
        <v>2911</v>
      </c>
      <c r="AJ3105" s="95">
        <v>13598453.84</v>
      </c>
      <c r="AK3105" s="95">
        <v>2762</v>
      </c>
      <c r="AL3105" s="95">
        <v>9561229.6400000006</v>
      </c>
      <c r="AM3105" s="95">
        <v>860</v>
      </c>
      <c r="AN3105" s="95">
        <v>1903625</v>
      </c>
      <c r="AO3105" s="95">
        <v>764</v>
      </c>
      <c r="AP3105" s="95">
        <v>2338669</v>
      </c>
      <c r="AQ3105" s="72">
        <v>378.7</v>
      </c>
      <c r="AR3105" s="72">
        <v>254.8</v>
      </c>
      <c r="AS3105" s="72">
        <v>633.5</v>
      </c>
      <c r="AT3105" s="95">
        <v>20527015</v>
      </c>
      <c r="AU3105" s="95">
        <v>13153571</v>
      </c>
      <c r="AV3105" s="95">
        <v>4517</v>
      </c>
      <c r="AW3105" s="95">
        <v>4302</v>
      </c>
      <c r="AX3105" s="72">
        <v>356.94</v>
      </c>
      <c r="AY3105" s="72">
        <v>264.47000000000003</v>
      </c>
      <c r="AZ3105" s="72">
        <v>621.41</v>
      </c>
      <c r="BA3105" s="95">
        <v>18135484</v>
      </c>
      <c r="BB3105" s="95">
        <v>12735587</v>
      </c>
      <c r="BC3105" s="95">
        <v>4234</v>
      </c>
      <c r="BD3105" s="95">
        <v>4013</v>
      </c>
      <c r="BE3105" s="72">
        <v>382.64</v>
      </c>
      <c r="BF3105" s="72">
        <v>274.88</v>
      </c>
      <c r="BG3105" s="72">
        <v>657.52</v>
      </c>
      <c r="BH3105" s="95">
        <v>17778997</v>
      </c>
      <c r="BI3105" s="95">
        <v>12006720</v>
      </c>
      <c r="BJ3105" s="95">
        <v>3872</v>
      </c>
      <c r="BK3105" s="95">
        <v>3640</v>
      </c>
      <c r="BL3105" s="72">
        <v>356.4</v>
      </c>
      <c r="BM3105" s="72">
        <v>282.81</v>
      </c>
      <c r="BN3105" s="72">
        <v>639.21</v>
      </c>
      <c r="BO3105" s="95">
        <v>16042202</v>
      </c>
      <c r="BP3105" s="95">
        <v>11945859</v>
      </c>
      <c r="BQ3105" s="95">
        <v>3751</v>
      </c>
      <c r="BR3105" s="95">
        <v>3520</v>
      </c>
      <c r="BS3105" s="72">
        <v>342.57</v>
      </c>
      <c r="BT3105" s="72">
        <v>281.24</v>
      </c>
      <c r="BU3105" s="72">
        <v>623.80999999999995</v>
      </c>
      <c r="BV3105" s="95">
        <v>15502078.84</v>
      </c>
      <c r="BW3105" s="95">
        <v>11899898.640000001</v>
      </c>
      <c r="BX3105" s="95">
        <v>3771</v>
      </c>
      <c r="BY3105" s="95">
        <v>3526</v>
      </c>
      <c r="BZ3105" s="95">
        <v>4415</v>
      </c>
      <c r="CA3105" s="95">
        <v>4127</v>
      </c>
      <c r="CB3105" s="95">
        <v>3760</v>
      </c>
      <c r="CC3105" s="95">
        <v>3641</v>
      </c>
      <c r="CD3105" s="95">
        <v>3651</v>
      </c>
      <c r="CE3105" s="72">
        <v>650.75523149000003</v>
      </c>
      <c r="CF3105" s="72">
        <v>676.59346364999999</v>
      </c>
      <c r="CG3105" s="72">
        <v>712.40329333</v>
      </c>
      <c r="CH3105" s="72">
        <v>716.50152150999998</v>
      </c>
      <c r="CI3105" s="72">
        <v>731.52548966999996</v>
      </c>
      <c r="CJ3105" s="96">
        <v>0.97348429849999996</v>
      </c>
      <c r="CK3105" s="96">
        <v>0.91843925989999997</v>
      </c>
      <c r="CL3105" s="96">
        <v>0.92296035990000003</v>
      </c>
      <c r="CM3105" s="96">
        <v>0.8921265075</v>
      </c>
      <c r="CN3105" s="96">
        <v>0.85275224009999995</v>
      </c>
      <c r="CO3105" s="96">
        <v>1.0274813357999999</v>
      </c>
      <c r="CP3105" s="96">
        <v>0.88756116669999996</v>
      </c>
      <c r="CQ3105" s="96">
        <v>0.99584056389999998</v>
      </c>
      <c r="CR3105" s="96">
        <v>0.89126821310000004</v>
      </c>
      <c r="CS3105" s="95">
        <v>4477</v>
      </c>
      <c r="CT3105" s="95">
        <v>4049</v>
      </c>
      <c r="CU3105" s="95">
        <v>3849</v>
      </c>
      <c r="CV3105" s="95">
        <v>3720</v>
      </c>
      <c r="CW3105" s="95">
        <v>3754</v>
      </c>
      <c r="CX3105" s="96">
        <v>1.0426535690000001</v>
      </c>
      <c r="CY3105" s="96">
        <v>1.0333812609999999</v>
      </c>
      <c r="CZ3105" s="96">
        <v>1.023339642</v>
      </c>
      <c r="DA3105" s="96">
        <v>1.0146316719999999</v>
      </c>
      <c r="DB3105" s="96">
        <v>1.020003244</v>
      </c>
      <c r="DC3105">
        <v>2013</v>
      </c>
      <c r="DD3105" s="6">
        <v>3800.2</v>
      </c>
      <c r="DE3105" s="96">
        <v>9.1758660999999991E-3</v>
      </c>
      <c r="DF3105" s="72">
        <v>678.2</v>
      </c>
      <c r="DG3105" s="96">
        <v>1</v>
      </c>
      <c r="DH3105" s="72">
        <v>678.2</v>
      </c>
      <c r="DI3105" s="72">
        <v>666.44581987000004</v>
      </c>
      <c r="DJ3105" s="96">
        <v>1</v>
      </c>
      <c r="DK3105" s="72">
        <v>678.2</v>
      </c>
      <c r="DL3105" s="96">
        <v>1</v>
      </c>
      <c r="DM3105" s="72">
        <v>678.2</v>
      </c>
      <c r="DN3105" s="96">
        <v>1</v>
      </c>
      <c r="DO3105" s="96">
        <v>2.0643000000000002E-2</v>
      </c>
      <c r="DP3105" s="72">
        <v>14</v>
      </c>
      <c r="DQ3105" s="72">
        <v>664.2</v>
      </c>
      <c r="DR3105" t="s">
        <v>48</v>
      </c>
      <c r="DT3105" t="s">
        <v>1889</v>
      </c>
    </row>
    <row r="3106" spans="1:124" x14ac:dyDescent="0.3">
      <c r="A3106" t="s">
        <v>518</v>
      </c>
      <c r="B3106">
        <v>51260</v>
      </c>
      <c r="C3106" s="95">
        <v>4020</v>
      </c>
      <c r="D3106" s="95">
        <v>17820329</v>
      </c>
      <c r="E3106" s="95">
        <v>3915</v>
      </c>
      <c r="F3106" s="95">
        <v>12691476</v>
      </c>
      <c r="G3106" s="95">
        <v>1136</v>
      </c>
      <c r="H3106" s="95">
        <v>3427616</v>
      </c>
      <c r="I3106" s="95">
        <v>1052</v>
      </c>
      <c r="J3106" s="95">
        <v>3076864</v>
      </c>
      <c r="K3106" s="95">
        <v>3752</v>
      </c>
      <c r="L3106" s="95">
        <v>16111705</v>
      </c>
      <c r="M3106" s="95">
        <v>3628</v>
      </c>
      <c r="N3106" s="95">
        <v>11288982</v>
      </c>
      <c r="O3106" s="95">
        <v>1132</v>
      </c>
      <c r="P3106" s="95">
        <v>3744574</v>
      </c>
      <c r="Q3106" s="95">
        <v>1042</v>
      </c>
      <c r="R3106" s="95">
        <v>3238569</v>
      </c>
      <c r="S3106" s="95">
        <v>3501</v>
      </c>
      <c r="T3106" s="95">
        <v>15896074</v>
      </c>
      <c r="U3106" s="95">
        <v>3375</v>
      </c>
      <c r="V3106" s="95">
        <v>11506308</v>
      </c>
      <c r="W3106" s="95">
        <v>1079</v>
      </c>
      <c r="X3106" s="95">
        <v>3205142</v>
      </c>
      <c r="Y3106" s="95">
        <v>988</v>
      </c>
      <c r="Z3106" s="95">
        <v>3263534</v>
      </c>
      <c r="AA3106" s="95">
        <v>3488</v>
      </c>
      <c r="AB3106" s="95">
        <v>14805322</v>
      </c>
      <c r="AC3106" s="95">
        <v>3341</v>
      </c>
      <c r="AD3106" s="95">
        <v>12145859</v>
      </c>
      <c r="AE3106" s="95">
        <v>1065</v>
      </c>
      <c r="AF3106" s="95">
        <v>3149082</v>
      </c>
      <c r="AG3106" s="95">
        <v>968</v>
      </c>
      <c r="AH3106" s="95">
        <v>3484528</v>
      </c>
      <c r="AI3106" s="95">
        <v>3495</v>
      </c>
      <c r="AJ3106" s="95">
        <v>13638691.550000001</v>
      </c>
      <c r="AK3106" s="95">
        <v>3351</v>
      </c>
      <c r="AL3106" s="95">
        <v>13047076.76</v>
      </c>
      <c r="AM3106" s="95">
        <v>1119</v>
      </c>
      <c r="AN3106" s="95">
        <v>3192078</v>
      </c>
      <c r="AO3106" s="95">
        <v>1023</v>
      </c>
      <c r="AP3106" s="95">
        <v>3906411.69</v>
      </c>
      <c r="AQ3106" s="72">
        <v>343.42</v>
      </c>
      <c r="AR3106" s="72">
        <v>264.55</v>
      </c>
      <c r="AS3106" s="72">
        <v>607.97</v>
      </c>
      <c r="AT3106" s="95">
        <v>21247945</v>
      </c>
      <c r="AU3106" s="95">
        <v>15768340</v>
      </c>
      <c r="AV3106" s="95">
        <v>5156</v>
      </c>
      <c r="AW3106" s="95">
        <v>4967</v>
      </c>
      <c r="AX3106" s="72">
        <v>338.8</v>
      </c>
      <c r="AY3106" s="72">
        <v>259.24</v>
      </c>
      <c r="AZ3106" s="72">
        <v>598.04</v>
      </c>
      <c r="BA3106" s="95">
        <v>19856279</v>
      </c>
      <c r="BB3106" s="95">
        <v>14527551</v>
      </c>
      <c r="BC3106" s="95">
        <v>4884</v>
      </c>
      <c r="BD3106" s="95">
        <v>4670</v>
      </c>
      <c r="BE3106" s="72">
        <v>347.55</v>
      </c>
      <c r="BF3106" s="72">
        <v>282.10000000000002</v>
      </c>
      <c r="BG3106" s="72">
        <v>629.65</v>
      </c>
      <c r="BH3106" s="95">
        <v>19101216</v>
      </c>
      <c r="BI3106" s="95">
        <v>14769842</v>
      </c>
      <c r="BJ3106" s="95">
        <v>4580</v>
      </c>
      <c r="BK3106" s="95">
        <v>4363</v>
      </c>
      <c r="BL3106" s="72">
        <v>328.62</v>
      </c>
      <c r="BM3106" s="72">
        <v>302.27999999999997</v>
      </c>
      <c r="BN3106" s="72">
        <v>630.9</v>
      </c>
      <c r="BO3106" s="95">
        <v>17954404</v>
      </c>
      <c r="BP3106" s="95">
        <v>15630387</v>
      </c>
      <c r="BQ3106" s="95">
        <v>4553</v>
      </c>
      <c r="BR3106" s="95">
        <v>4309</v>
      </c>
      <c r="BS3106" s="72">
        <v>303.98</v>
      </c>
      <c r="BT3106" s="72">
        <v>323</v>
      </c>
      <c r="BU3106" s="72">
        <v>626.98</v>
      </c>
      <c r="BV3106" s="95">
        <v>16830769.550000001</v>
      </c>
      <c r="BW3106" s="95">
        <v>16953488.449999999</v>
      </c>
      <c r="BX3106" s="95">
        <v>4614</v>
      </c>
      <c r="BY3106" s="95">
        <v>4374</v>
      </c>
      <c r="BZ3106" s="95">
        <v>5066</v>
      </c>
      <c r="CA3106" s="95">
        <v>4781</v>
      </c>
      <c r="CB3106" s="95">
        <v>4475</v>
      </c>
      <c r="CC3106" s="95">
        <v>4437</v>
      </c>
      <c r="CD3106" s="95">
        <v>4497</v>
      </c>
      <c r="CE3106" s="72">
        <v>650.75523149000003</v>
      </c>
      <c r="CF3106" s="72">
        <v>676.59346364999999</v>
      </c>
      <c r="CG3106" s="72">
        <v>712.40329333</v>
      </c>
      <c r="CH3106" s="72">
        <v>716.50152150999998</v>
      </c>
      <c r="CI3106" s="72">
        <v>731.52548966999996</v>
      </c>
      <c r="CJ3106" s="96">
        <v>0.93425295809999997</v>
      </c>
      <c r="CK3106" s="96">
        <v>0.8838985774</v>
      </c>
      <c r="CL3106" s="96">
        <v>0.88383926059999995</v>
      </c>
      <c r="CM3106" s="96">
        <v>0.88052848610000001</v>
      </c>
      <c r="CN3106" s="96">
        <v>0.85708565029999995</v>
      </c>
      <c r="CO3106" s="96">
        <v>0.98969307989999999</v>
      </c>
      <c r="CP3106" s="96">
        <v>0.89716802559999997</v>
      </c>
      <c r="CQ3106" s="96">
        <v>0.99584056389999998</v>
      </c>
      <c r="CR3106" s="96">
        <v>0.90091519669999998</v>
      </c>
      <c r="CS3106" s="95">
        <v>5017</v>
      </c>
      <c r="CT3106" s="95">
        <v>4526</v>
      </c>
      <c r="CU3106" s="95">
        <v>4437</v>
      </c>
      <c r="CV3106" s="95">
        <v>4382</v>
      </c>
      <c r="CW3106" s="95">
        <v>4479</v>
      </c>
      <c r="CX3106" s="96">
        <v>1.0208352839999999</v>
      </c>
      <c r="CY3106" s="96">
        <v>0.98989100200000002</v>
      </c>
      <c r="CZ3106" s="96">
        <v>0.98369398100000005</v>
      </c>
      <c r="DA3106" s="96">
        <v>0.96694162500000003</v>
      </c>
      <c r="DB3106" s="96">
        <v>0.982811777</v>
      </c>
      <c r="DC3106">
        <v>2013</v>
      </c>
      <c r="DD3106" s="6">
        <v>4536.6000000000004</v>
      </c>
      <c r="DE3106" s="96">
        <v>2.7328063000000001E-3</v>
      </c>
      <c r="DF3106" s="72">
        <v>690</v>
      </c>
      <c r="DG3106" s="96">
        <v>1</v>
      </c>
      <c r="DH3106" s="72">
        <v>690</v>
      </c>
      <c r="DI3106" s="72">
        <v>667.06313037999996</v>
      </c>
      <c r="DJ3106" s="96">
        <v>1</v>
      </c>
      <c r="DK3106" s="72">
        <v>690</v>
      </c>
      <c r="DL3106" s="96">
        <v>1</v>
      </c>
      <c r="DM3106" s="72">
        <v>690</v>
      </c>
      <c r="DN3106" s="96">
        <v>1</v>
      </c>
      <c r="DO3106" s="96">
        <v>9.7669999999999996E-3</v>
      </c>
      <c r="DP3106" s="72">
        <v>6.74</v>
      </c>
      <c r="DQ3106" s="72">
        <v>683.26</v>
      </c>
      <c r="DR3106" t="s">
        <v>518</v>
      </c>
      <c r="DT3106" t="s">
        <v>1889</v>
      </c>
    </row>
    <row r="3107" spans="1:124" x14ac:dyDescent="0.3">
      <c r="A3107" t="s">
        <v>521</v>
      </c>
      <c r="B3107">
        <v>51270</v>
      </c>
      <c r="C3107" s="95">
        <v>9738</v>
      </c>
      <c r="D3107" s="95">
        <v>44715110</v>
      </c>
      <c r="E3107" s="95">
        <v>9514</v>
      </c>
      <c r="F3107" s="95">
        <v>34465447</v>
      </c>
      <c r="G3107" s="95">
        <v>3825</v>
      </c>
      <c r="H3107" s="95">
        <v>9522382</v>
      </c>
      <c r="I3107" s="95">
        <v>3578</v>
      </c>
      <c r="J3107" s="95">
        <v>10631446</v>
      </c>
      <c r="K3107" s="95">
        <v>9064</v>
      </c>
      <c r="L3107" s="95">
        <v>40936300</v>
      </c>
      <c r="M3107" s="95">
        <v>8811</v>
      </c>
      <c r="N3107" s="95">
        <v>33210806</v>
      </c>
      <c r="O3107" s="95">
        <v>3811</v>
      </c>
      <c r="P3107" s="95">
        <v>9589027</v>
      </c>
      <c r="Q3107" s="95">
        <v>3549</v>
      </c>
      <c r="R3107" s="95">
        <v>10849324</v>
      </c>
      <c r="S3107" s="95">
        <v>8412</v>
      </c>
      <c r="T3107" s="95">
        <v>38466256</v>
      </c>
      <c r="U3107" s="95">
        <v>8153</v>
      </c>
      <c r="V3107" s="95">
        <v>31405118</v>
      </c>
      <c r="W3107" s="95">
        <v>3705</v>
      </c>
      <c r="X3107" s="95">
        <v>8728280</v>
      </c>
      <c r="Y3107" s="95">
        <v>3428</v>
      </c>
      <c r="Z3107" s="95">
        <v>10256890</v>
      </c>
      <c r="AA3107" s="95">
        <v>8370</v>
      </c>
      <c r="AB3107" s="95">
        <v>34492031</v>
      </c>
      <c r="AC3107" s="95">
        <v>8108</v>
      </c>
      <c r="AD3107" s="95">
        <v>31977588</v>
      </c>
      <c r="AE3107" s="95">
        <v>3678</v>
      </c>
      <c r="AF3107" s="95">
        <v>9747672</v>
      </c>
      <c r="AG3107" s="95">
        <v>3388</v>
      </c>
      <c r="AH3107" s="95">
        <v>10884180</v>
      </c>
      <c r="AI3107" s="95">
        <v>8579</v>
      </c>
      <c r="AJ3107" s="95">
        <v>37818193.5</v>
      </c>
      <c r="AK3107" s="95">
        <v>8281</v>
      </c>
      <c r="AL3107" s="95">
        <v>33047870.34</v>
      </c>
      <c r="AM3107" s="95">
        <v>3847</v>
      </c>
      <c r="AN3107" s="95">
        <v>9703786.0199999996</v>
      </c>
      <c r="AO3107" s="95">
        <v>3548</v>
      </c>
      <c r="AP3107" s="95">
        <v>11532689.220000001</v>
      </c>
      <c r="AQ3107" s="72">
        <v>333.24</v>
      </c>
      <c r="AR3107" s="72">
        <v>287.05</v>
      </c>
      <c r="AS3107" s="72">
        <v>620.29</v>
      </c>
      <c r="AT3107" s="95">
        <v>54237492</v>
      </c>
      <c r="AU3107" s="95">
        <v>45096893</v>
      </c>
      <c r="AV3107" s="95">
        <v>13563</v>
      </c>
      <c r="AW3107" s="95">
        <v>13092</v>
      </c>
      <c r="AX3107" s="72">
        <v>327.02</v>
      </c>
      <c r="AY3107" s="72">
        <v>297.06</v>
      </c>
      <c r="AZ3107" s="72">
        <v>624.08000000000004</v>
      </c>
      <c r="BA3107" s="95">
        <v>50525327</v>
      </c>
      <c r="BB3107" s="95">
        <v>44060130</v>
      </c>
      <c r="BC3107" s="95">
        <v>12875</v>
      </c>
      <c r="BD3107" s="95">
        <v>12360</v>
      </c>
      <c r="BE3107" s="72">
        <v>324.58</v>
      </c>
      <c r="BF3107" s="72">
        <v>299.79000000000002</v>
      </c>
      <c r="BG3107" s="72">
        <v>624.37</v>
      </c>
      <c r="BH3107" s="95">
        <v>47194536</v>
      </c>
      <c r="BI3107" s="95">
        <v>41662008</v>
      </c>
      <c r="BJ3107" s="95">
        <v>12117</v>
      </c>
      <c r="BK3107" s="95">
        <v>11581</v>
      </c>
      <c r="BL3107" s="72">
        <v>306</v>
      </c>
      <c r="BM3107" s="72">
        <v>310.7</v>
      </c>
      <c r="BN3107" s="72">
        <v>616.70000000000005</v>
      </c>
      <c r="BO3107" s="95">
        <v>44239703</v>
      </c>
      <c r="BP3107" s="95">
        <v>42861768</v>
      </c>
      <c r="BQ3107" s="95">
        <v>12048</v>
      </c>
      <c r="BR3107" s="95">
        <v>11496</v>
      </c>
      <c r="BS3107" s="72">
        <v>318.7</v>
      </c>
      <c r="BT3107" s="72">
        <v>314.06</v>
      </c>
      <c r="BU3107" s="72">
        <v>632.76</v>
      </c>
      <c r="BV3107" s="95">
        <v>47521979.520000003</v>
      </c>
      <c r="BW3107" s="95">
        <v>44580559.560000002</v>
      </c>
      <c r="BX3107" s="95">
        <v>12426</v>
      </c>
      <c r="BY3107" s="95">
        <v>11829</v>
      </c>
      <c r="BZ3107" s="95">
        <v>13339</v>
      </c>
      <c r="CA3107" s="95">
        <v>12626</v>
      </c>
      <c r="CB3107" s="95">
        <v>11859</v>
      </c>
      <c r="CC3107" s="95">
        <v>11786</v>
      </c>
      <c r="CD3107" s="95">
        <v>12134</v>
      </c>
      <c r="CE3107" s="72">
        <v>650.75523149000003</v>
      </c>
      <c r="CF3107" s="72">
        <v>676.59346364999999</v>
      </c>
      <c r="CG3107" s="72">
        <v>712.40329333</v>
      </c>
      <c r="CH3107" s="72">
        <v>716.50152150999998</v>
      </c>
      <c r="CI3107" s="72">
        <v>731.52548966999996</v>
      </c>
      <c r="CJ3107" s="96">
        <v>0.9531848074</v>
      </c>
      <c r="CK3107" s="96">
        <v>0.92238549960000005</v>
      </c>
      <c r="CL3107" s="96">
        <v>0.87642772830000004</v>
      </c>
      <c r="CM3107" s="96">
        <v>0.86070996570000002</v>
      </c>
      <c r="CN3107" s="96">
        <v>0.86498694710000001</v>
      </c>
      <c r="CO3107" s="96">
        <v>1.0921391103</v>
      </c>
      <c r="CP3107" s="96">
        <v>0.81998619149999996</v>
      </c>
      <c r="CQ3107" s="96">
        <v>0.99584056389999998</v>
      </c>
      <c r="CR3107" s="96">
        <v>0.82341099979999999</v>
      </c>
      <c r="CS3107" s="95">
        <v>12932</v>
      </c>
      <c r="CT3107" s="95">
        <v>11400</v>
      </c>
      <c r="CU3107" s="95">
        <v>11345</v>
      </c>
      <c r="CV3107" s="95">
        <v>11198</v>
      </c>
      <c r="CW3107" s="95">
        <v>11493</v>
      </c>
      <c r="CX3107" s="96">
        <v>1.09786754</v>
      </c>
      <c r="CY3107" s="96">
        <v>1.1121328800000001</v>
      </c>
      <c r="CZ3107" s="96">
        <v>1.0900329129999999</v>
      </c>
      <c r="DA3107" s="96">
        <v>1.079274364</v>
      </c>
      <c r="DB3107" s="96">
        <v>1.080475072</v>
      </c>
      <c r="DC3107">
        <v>2013</v>
      </c>
      <c r="DD3107" s="6">
        <v>12071.6</v>
      </c>
      <c r="DE3107" s="96">
        <v>4.6302870999999999E-3</v>
      </c>
      <c r="DF3107" s="72">
        <v>629.44000000000005</v>
      </c>
      <c r="DG3107" s="96">
        <v>1</v>
      </c>
      <c r="DH3107" s="72">
        <v>629.44000000000005</v>
      </c>
      <c r="DI3107" s="72">
        <v>667.06313037999996</v>
      </c>
      <c r="DJ3107" s="96">
        <v>1</v>
      </c>
      <c r="DK3107" s="72">
        <v>629.44000000000005</v>
      </c>
      <c r="DL3107" s="96">
        <v>1</v>
      </c>
      <c r="DM3107" s="72">
        <v>629.44000000000005</v>
      </c>
      <c r="DN3107" s="96">
        <v>1</v>
      </c>
      <c r="DO3107" s="96">
        <v>1.2962E-2</v>
      </c>
      <c r="DP3107" s="72">
        <v>8.16</v>
      </c>
      <c r="DQ3107" s="72">
        <v>621.28</v>
      </c>
      <c r="DR3107" t="s">
        <v>521</v>
      </c>
      <c r="DT3107" t="s">
        <v>1889</v>
      </c>
    </row>
    <row r="3108" spans="1:124" x14ac:dyDescent="0.3">
      <c r="A3108" t="s">
        <v>252</v>
      </c>
      <c r="B3108">
        <v>51280</v>
      </c>
      <c r="C3108" s="95">
        <v>3996</v>
      </c>
      <c r="D3108" s="95">
        <v>18963531</v>
      </c>
      <c r="E3108" s="95">
        <v>3887</v>
      </c>
      <c r="F3108" s="95">
        <v>14258338</v>
      </c>
      <c r="G3108" s="95">
        <v>749</v>
      </c>
      <c r="H3108" s="95">
        <v>2064662</v>
      </c>
      <c r="I3108" s="95">
        <v>690</v>
      </c>
      <c r="J3108" s="95">
        <v>2369399</v>
      </c>
      <c r="K3108" s="95">
        <v>3770</v>
      </c>
      <c r="L3108" s="95">
        <v>18098785</v>
      </c>
      <c r="M3108" s="95">
        <v>3647</v>
      </c>
      <c r="N3108" s="95">
        <v>13591957</v>
      </c>
      <c r="O3108" s="95">
        <v>754</v>
      </c>
      <c r="P3108" s="95">
        <v>2596615</v>
      </c>
      <c r="Q3108" s="95">
        <v>685</v>
      </c>
      <c r="R3108" s="95">
        <v>2502264</v>
      </c>
      <c r="S3108" s="95">
        <v>3605</v>
      </c>
      <c r="T3108" s="95">
        <v>18389662</v>
      </c>
      <c r="U3108" s="95">
        <v>3465</v>
      </c>
      <c r="V3108" s="95">
        <v>13637065</v>
      </c>
      <c r="W3108" s="95">
        <v>745</v>
      </c>
      <c r="X3108" s="95">
        <v>2118681</v>
      </c>
      <c r="Y3108" s="95">
        <v>672</v>
      </c>
      <c r="Z3108" s="95">
        <v>2388657</v>
      </c>
      <c r="AA3108" s="95">
        <v>3616</v>
      </c>
      <c r="AB3108" s="95">
        <v>18123700</v>
      </c>
      <c r="AC3108" s="95">
        <v>3468</v>
      </c>
      <c r="AD3108" s="95">
        <v>14600963</v>
      </c>
      <c r="AE3108" s="95">
        <v>734</v>
      </c>
      <c r="AF3108" s="95">
        <v>2701818</v>
      </c>
      <c r="AG3108" s="95">
        <v>657</v>
      </c>
      <c r="AH3108" s="95">
        <v>2600692</v>
      </c>
      <c r="AI3108" s="95">
        <v>3637</v>
      </c>
      <c r="AJ3108" s="95">
        <v>19110334</v>
      </c>
      <c r="AK3108" s="95">
        <v>3480</v>
      </c>
      <c r="AL3108" s="95">
        <v>16383493.060000001</v>
      </c>
      <c r="AM3108" s="95">
        <v>747</v>
      </c>
      <c r="AN3108" s="95">
        <v>2854470</v>
      </c>
      <c r="AO3108" s="95">
        <v>659</v>
      </c>
      <c r="AP3108" s="95">
        <v>2617178</v>
      </c>
      <c r="AQ3108" s="72">
        <v>369.3</v>
      </c>
      <c r="AR3108" s="72">
        <v>302.74</v>
      </c>
      <c r="AS3108" s="72">
        <v>672.04</v>
      </c>
      <c r="AT3108" s="95">
        <v>21028193</v>
      </c>
      <c r="AU3108" s="95">
        <v>16627737</v>
      </c>
      <c r="AV3108" s="95">
        <v>4745</v>
      </c>
      <c r="AW3108" s="95">
        <v>4577</v>
      </c>
      <c r="AX3108" s="72">
        <v>381.22</v>
      </c>
      <c r="AY3108" s="72">
        <v>309.60000000000002</v>
      </c>
      <c r="AZ3108" s="72">
        <v>690.82</v>
      </c>
      <c r="BA3108" s="95">
        <v>20695400</v>
      </c>
      <c r="BB3108" s="95">
        <v>16094221</v>
      </c>
      <c r="BC3108" s="95">
        <v>4524</v>
      </c>
      <c r="BD3108" s="95">
        <v>4332</v>
      </c>
      <c r="BE3108" s="72">
        <v>392.88</v>
      </c>
      <c r="BF3108" s="72">
        <v>322.81</v>
      </c>
      <c r="BG3108" s="72">
        <v>715.69</v>
      </c>
      <c r="BH3108" s="95">
        <v>20508343</v>
      </c>
      <c r="BI3108" s="95">
        <v>16025722</v>
      </c>
      <c r="BJ3108" s="95">
        <v>4350</v>
      </c>
      <c r="BK3108" s="95">
        <v>4137</v>
      </c>
      <c r="BL3108" s="72">
        <v>398.96</v>
      </c>
      <c r="BM3108" s="72">
        <v>347.51</v>
      </c>
      <c r="BN3108" s="72">
        <v>746.47</v>
      </c>
      <c r="BO3108" s="95">
        <v>20825518</v>
      </c>
      <c r="BP3108" s="95">
        <v>17201655</v>
      </c>
      <c r="BQ3108" s="95">
        <v>4350</v>
      </c>
      <c r="BR3108" s="95">
        <v>4125</v>
      </c>
      <c r="BS3108" s="72">
        <v>417.52</v>
      </c>
      <c r="BT3108" s="72">
        <v>382.55</v>
      </c>
      <c r="BU3108" s="72">
        <v>800.07</v>
      </c>
      <c r="BV3108" s="95">
        <v>21964804</v>
      </c>
      <c r="BW3108" s="95">
        <v>19000671.059999999</v>
      </c>
      <c r="BX3108" s="95">
        <v>4384</v>
      </c>
      <c r="BY3108" s="95">
        <v>4139</v>
      </c>
      <c r="BZ3108" s="95">
        <v>4665</v>
      </c>
      <c r="CA3108" s="95">
        <v>4431</v>
      </c>
      <c r="CB3108" s="95">
        <v>4247</v>
      </c>
      <c r="CC3108" s="95">
        <v>4243</v>
      </c>
      <c r="CD3108" s="95">
        <v>4264</v>
      </c>
      <c r="CE3108" s="72">
        <v>650.75523149000003</v>
      </c>
      <c r="CF3108" s="72">
        <v>676.59346364999999</v>
      </c>
      <c r="CG3108" s="72">
        <v>712.40329333</v>
      </c>
      <c r="CH3108" s="72">
        <v>716.50152150999998</v>
      </c>
      <c r="CI3108" s="72">
        <v>731.52548966999996</v>
      </c>
      <c r="CJ3108" s="96">
        <v>1.0327077947000001</v>
      </c>
      <c r="CK3108" s="96">
        <v>1.0210267126999999</v>
      </c>
      <c r="CL3108" s="96">
        <v>1.0046135478</v>
      </c>
      <c r="CM3108" s="96">
        <v>1.0418261198000001</v>
      </c>
      <c r="CN3108" s="96">
        <v>1.0937007819</v>
      </c>
      <c r="CO3108" s="96">
        <v>1.0240373237</v>
      </c>
      <c r="CP3108" s="96">
        <v>1.014391729</v>
      </c>
      <c r="CQ3108" s="96">
        <v>0.99584056389999998</v>
      </c>
      <c r="CR3108" s="96">
        <v>1.0186285043000001</v>
      </c>
      <c r="CS3108" s="95">
        <v>4930</v>
      </c>
      <c r="CT3108" s="95">
        <v>4493</v>
      </c>
      <c r="CU3108" s="95">
        <v>4549</v>
      </c>
      <c r="CV3108" s="95">
        <v>4527</v>
      </c>
      <c r="CW3108" s="95">
        <v>4622</v>
      </c>
      <c r="CX3108" s="96">
        <v>1.037185067</v>
      </c>
      <c r="CY3108" s="96">
        <v>1.039319246</v>
      </c>
      <c r="CZ3108" s="96">
        <v>1.024232711</v>
      </c>
      <c r="DA3108" s="96">
        <v>1.0211707640000001</v>
      </c>
      <c r="DB3108" s="96">
        <v>0.99777337899999996</v>
      </c>
      <c r="DC3108">
        <v>2013</v>
      </c>
      <c r="DD3108" s="6">
        <v>4262</v>
      </c>
      <c r="DE3108" s="96">
        <v>2.1732434999999998E-3</v>
      </c>
      <c r="DF3108" s="72">
        <v>780.6</v>
      </c>
      <c r="DG3108" s="96">
        <v>1</v>
      </c>
      <c r="DH3108" s="72">
        <v>780.6</v>
      </c>
      <c r="DI3108" s="72">
        <v>780.6</v>
      </c>
      <c r="DJ3108" s="96">
        <v>1</v>
      </c>
      <c r="DK3108" s="72">
        <v>780.6</v>
      </c>
      <c r="DL3108" s="96">
        <v>1</v>
      </c>
      <c r="DM3108" s="72">
        <v>780.6</v>
      </c>
      <c r="DN3108" s="96">
        <v>1</v>
      </c>
      <c r="DO3108" s="96">
        <v>6.8339999999999998E-3</v>
      </c>
      <c r="DP3108" s="72">
        <v>5.33</v>
      </c>
      <c r="DQ3108" s="72">
        <v>775.27</v>
      </c>
      <c r="DR3108" t="s">
        <v>252</v>
      </c>
      <c r="DT3108" t="s">
        <v>1889</v>
      </c>
    </row>
    <row r="3109" spans="1:124" x14ac:dyDescent="0.3">
      <c r="A3109" t="s">
        <v>1897</v>
      </c>
      <c r="B3109">
        <v>51290</v>
      </c>
      <c r="C3109" s="95">
        <v>2912</v>
      </c>
      <c r="D3109" s="95">
        <v>18151836</v>
      </c>
      <c r="E3109" s="95">
        <v>2834</v>
      </c>
      <c r="F3109" s="95">
        <v>10736407</v>
      </c>
      <c r="G3109" s="95">
        <v>2541</v>
      </c>
      <c r="H3109" s="95">
        <v>6548968</v>
      </c>
      <c r="I3109" s="95">
        <v>2375</v>
      </c>
      <c r="J3109" s="95">
        <v>5513782</v>
      </c>
      <c r="K3109" s="95">
        <v>2727</v>
      </c>
      <c r="L3109" s="95">
        <v>17993734</v>
      </c>
      <c r="M3109" s="95">
        <v>2649</v>
      </c>
      <c r="N3109" s="95">
        <v>10302455</v>
      </c>
      <c r="O3109" s="95">
        <v>2490</v>
      </c>
      <c r="P3109" s="95">
        <v>6273291</v>
      </c>
      <c r="Q3109" s="95">
        <v>2302</v>
      </c>
      <c r="R3109" s="95">
        <v>6046489</v>
      </c>
      <c r="S3109" s="95">
        <v>2509</v>
      </c>
      <c r="T3109" s="95">
        <v>18715160</v>
      </c>
      <c r="U3109" s="95">
        <v>2424</v>
      </c>
      <c r="V3109" s="95">
        <v>10074188</v>
      </c>
      <c r="W3109" s="95">
        <v>2407</v>
      </c>
      <c r="X3109" s="95">
        <v>8200057</v>
      </c>
      <c r="Y3109" s="95">
        <v>2215</v>
      </c>
      <c r="Z3109" s="95">
        <v>6129454</v>
      </c>
      <c r="AA3109" s="95">
        <v>2446</v>
      </c>
      <c r="AB3109" s="95">
        <v>12386067</v>
      </c>
      <c r="AC3109" s="95">
        <v>2360</v>
      </c>
      <c r="AD3109" s="95">
        <v>8678829</v>
      </c>
      <c r="AE3109" s="95">
        <v>2370</v>
      </c>
      <c r="AF3109" s="95">
        <v>6564691</v>
      </c>
      <c r="AG3109" s="95">
        <v>2183</v>
      </c>
      <c r="AH3109" s="95">
        <v>5898970</v>
      </c>
      <c r="AI3109" s="95">
        <v>2495</v>
      </c>
      <c r="AJ3109" s="95">
        <v>13605725.76</v>
      </c>
      <c r="AK3109" s="95">
        <v>2412</v>
      </c>
      <c r="AL3109" s="95">
        <v>9342236.3599999994</v>
      </c>
      <c r="AM3109" s="95">
        <v>2359</v>
      </c>
      <c r="AN3109" s="95">
        <v>6408624.4699999997</v>
      </c>
      <c r="AO3109" s="95">
        <v>2190</v>
      </c>
      <c r="AP3109" s="95">
        <v>6381379.6299999999</v>
      </c>
      <c r="AQ3109" s="72">
        <v>377.48</v>
      </c>
      <c r="AR3109" s="72">
        <v>259.97000000000003</v>
      </c>
      <c r="AS3109" s="72">
        <v>637.45000000000005</v>
      </c>
      <c r="AT3109" s="95">
        <v>24700804</v>
      </c>
      <c r="AU3109" s="95">
        <v>16250189</v>
      </c>
      <c r="AV3109" s="95">
        <v>5453</v>
      </c>
      <c r="AW3109" s="95">
        <v>5209</v>
      </c>
      <c r="AX3109" s="72">
        <v>387.63</v>
      </c>
      <c r="AY3109" s="72">
        <v>275.18</v>
      </c>
      <c r="AZ3109" s="72">
        <v>662.81</v>
      </c>
      <c r="BA3109" s="95">
        <v>24267025</v>
      </c>
      <c r="BB3109" s="95">
        <v>16348944</v>
      </c>
      <c r="BC3109" s="95">
        <v>5217</v>
      </c>
      <c r="BD3109" s="95">
        <v>4951</v>
      </c>
      <c r="BE3109" s="72">
        <v>456.25</v>
      </c>
      <c r="BF3109" s="72">
        <v>291.08</v>
      </c>
      <c r="BG3109" s="72">
        <v>747.33</v>
      </c>
      <c r="BH3109" s="95">
        <v>26915217</v>
      </c>
      <c r="BI3109" s="95">
        <v>16203642</v>
      </c>
      <c r="BJ3109" s="95">
        <v>4916</v>
      </c>
      <c r="BK3109" s="95">
        <v>4639</v>
      </c>
      <c r="BL3109" s="72">
        <v>327.91</v>
      </c>
      <c r="BM3109" s="72">
        <v>267.39999999999998</v>
      </c>
      <c r="BN3109" s="72">
        <v>595.30999999999995</v>
      </c>
      <c r="BO3109" s="95">
        <v>18950758</v>
      </c>
      <c r="BP3109" s="95">
        <v>14577799</v>
      </c>
      <c r="BQ3109" s="95">
        <v>4816</v>
      </c>
      <c r="BR3109" s="95">
        <v>4543</v>
      </c>
      <c r="BS3109" s="72">
        <v>343.61</v>
      </c>
      <c r="BT3109" s="72">
        <v>284.72000000000003</v>
      </c>
      <c r="BU3109" s="72">
        <v>628.33000000000004</v>
      </c>
      <c r="BV3109" s="95">
        <v>20014350.23</v>
      </c>
      <c r="BW3109" s="95">
        <v>15723615.99</v>
      </c>
      <c r="BX3109" s="95">
        <v>4854</v>
      </c>
      <c r="BY3109" s="95">
        <v>4602</v>
      </c>
      <c r="BZ3109" s="95">
        <v>5337</v>
      </c>
      <c r="CA3109" s="95">
        <v>5089</v>
      </c>
      <c r="CB3109" s="95">
        <v>4782</v>
      </c>
      <c r="CC3109" s="95">
        <v>4686</v>
      </c>
      <c r="CD3109" s="95">
        <v>4731</v>
      </c>
      <c r="CE3109" s="72">
        <v>650.75523149000003</v>
      </c>
      <c r="CF3109" s="72">
        <v>676.59346364999999</v>
      </c>
      <c r="CG3109" s="72">
        <v>712.40329333</v>
      </c>
      <c r="CH3109" s="72">
        <v>716.50152150999998</v>
      </c>
      <c r="CI3109" s="72">
        <v>731.52548966999996</v>
      </c>
      <c r="CJ3109" s="96">
        <v>0.97955416900000003</v>
      </c>
      <c r="CK3109" s="96">
        <v>0.97962814539999998</v>
      </c>
      <c r="CL3109" s="96">
        <v>1.0490265935</v>
      </c>
      <c r="CM3109" s="96">
        <v>0.83085657479999997</v>
      </c>
      <c r="CN3109" s="96">
        <v>0.85893110890000002</v>
      </c>
      <c r="CO3109" s="96">
        <v>0.93823992150000002</v>
      </c>
      <c r="CP3109" s="96">
        <v>1.0014488797000001</v>
      </c>
      <c r="CQ3109" s="96">
        <v>0.99584056389999998</v>
      </c>
      <c r="CR3109" s="96">
        <v>1.0056315971000001</v>
      </c>
      <c r="CS3109" s="95">
        <v>5116</v>
      </c>
      <c r="CT3109" s="95">
        <v>4770</v>
      </c>
      <c r="CU3109" s="95">
        <v>4630</v>
      </c>
      <c r="CV3109" s="95">
        <v>4550</v>
      </c>
      <c r="CW3109" s="95">
        <v>4675</v>
      </c>
      <c r="CX3109" s="96">
        <v>0.93888743399999997</v>
      </c>
      <c r="CY3109" s="96">
        <v>0.95081691400000001</v>
      </c>
      <c r="CZ3109" s="96">
        <v>0.94173322000000004</v>
      </c>
      <c r="DA3109" s="96">
        <v>0.94344945300000005</v>
      </c>
      <c r="DB3109" s="96">
        <v>0.91616884799999998</v>
      </c>
      <c r="DC3109">
        <v>2013</v>
      </c>
      <c r="DD3109" s="6">
        <v>4788.8</v>
      </c>
      <c r="DE3109" s="96">
        <v>3.1969424000000001E-3</v>
      </c>
      <c r="DF3109" s="72">
        <v>769.85</v>
      </c>
      <c r="DG3109" s="96">
        <v>1</v>
      </c>
      <c r="DH3109" s="72">
        <v>769.85</v>
      </c>
      <c r="DI3109" s="72">
        <v>667.06313037999996</v>
      </c>
      <c r="DJ3109" s="96">
        <v>1</v>
      </c>
      <c r="DK3109" s="72">
        <v>769.85</v>
      </c>
      <c r="DL3109" s="96">
        <v>1</v>
      </c>
      <c r="DM3109" s="72">
        <v>769.85</v>
      </c>
      <c r="DN3109" s="96">
        <v>1</v>
      </c>
      <c r="DO3109" s="96">
        <v>1.0821000000000001E-2</v>
      </c>
      <c r="DP3109" s="72">
        <v>8.33</v>
      </c>
      <c r="DQ3109" s="72">
        <v>761.52</v>
      </c>
      <c r="DR3109" t="s">
        <v>1897</v>
      </c>
      <c r="DT3109" t="s">
        <v>1889</v>
      </c>
    </row>
    <row r="3110" spans="1:124" x14ac:dyDescent="0.3">
      <c r="A3110" t="s">
        <v>1898</v>
      </c>
      <c r="B3110">
        <v>51300</v>
      </c>
      <c r="C3110" s="95">
        <v>8026</v>
      </c>
      <c r="D3110" s="95">
        <v>36988252</v>
      </c>
      <c r="E3110" s="95">
        <v>7629</v>
      </c>
      <c r="F3110" s="95">
        <v>23583222</v>
      </c>
      <c r="G3110" s="95">
        <v>1701</v>
      </c>
      <c r="H3110" s="95">
        <v>6689996</v>
      </c>
      <c r="I3110" s="95">
        <v>1524</v>
      </c>
      <c r="J3110" s="95">
        <v>5072009</v>
      </c>
      <c r="K3110" s="95">
        <v>7215</v>
      </c>
      <c r="L3110" s="95">
        <v>36297683</v>
      </c>
      <c r="M3110" s="95">
        <v>6746</v>
      </c>
      <c r="N3110" s="95">
        <v>21226597</v>
      </c>
      <c r="O3110" s="95">
        <v>1675</v>
      </c>
      <c r="P3110" s="95">
        <v>6310142</v>
      </c>
      <c r="Q3110" s="95">
        <v>1493</v>
      </c>
      <c r="R3110" s="95">
        <v>4984232</v>
      </c>
      <c r="S3110" s="95">
        <v>6505</v>
      </c>
      <c r="T3110" s="95">
        <v>31954162</v>
      </c>
      <c r="U3110" s="95">
        <v>5960</v>
      </c>
      <c r="V3110" s="95">
        <v>19860258</v>
      </c>
      <c r="W3110" s="95">
        <v>1664</v>
      </c>
      <c r="X3110" s="95">
        <v>6706842</v>
      </c>
      <c r="Y3110" s="95">
        <v>1468</v>
      </c>
      <c r="Z3110" s="95">
        <v>5115185</v>
      </c>
      <c r="AA3110" s="95">
        <v>6595</v>
      </c>
      <c r="AB3110" s="95">
        <v>28305254</v>
      </c>
      <c r="AC3110" s="95">
        <v>5985</v>
      </c>
      <c r="AD3110" s="95">
        <v>21467965</v>
      </c>
      <c r="AE3110" s="95">
        <v>1739</v>
      </c>
      <c r="AF3110" s="95">
        <v>6661307</v>
      </c>
      <c r="AG3110" s="95">
        <v>1546</v>
      </c>
      <c r="AH3110" s="95">
        <v>5796512</v>
      </c>
      <c r="AI3110" s="95">
        <v>6715</v>
      </c>
      <c r="AJ3110" s="95">
        <v>27871758.690000001</v>
      </c>
      <c r="AK3110" s="95">
        <v>6024</v>
      </c>
      <c r="AL3110" s="95">
        <v>22141850.899999999</v>
      </c>
      <c r="AM3110" s="95">
        <v>1699</v>
      </c>
      <c r="AN3110" s="95">
        <v>8056486.3200000003</v>
      </c>
      <c r="AO3110" s="95">
        <v>1510</v>
      </c>
      <c r="AP3110" s="95">
        <v>6500361.9199999999</v>
      </c>
      <c r="AQ3110" s="72">
        <v>374.2</v>
      </c>
      <c r="AR3110" s="72">
        <v>260.89</v>
      </c>
      <c r="AS3110" s="72">
        <v>635.09</v>
      </c>
      <c r="AT3110" s="95">
        <v>43678248</v>
      </c>
      <c r="AU3110" s="95">
        <v>28655231</v>
      </c>
      <c r="AV3110" s="95">
        <v>9727</v>
      </c>
      <c r="AW3110" s="95">
        <v>9153</v>
      </c>
      <c r="AX3110" s="72">
        <v>399.4</v>
      </c>
      <c r="AY3110" s="72">
        <v>265.11</v>
      </c>
      <c r="AZ3110" s="72">
        <v>664.51</v>
      </c>
      <c r="BA3110" s="95">
        <v>42607825</v>
      </c>
      <c r="BB3110" s="95">
        <v>26210829</v>
      </c>
      <c r="BC3110" s="95">
        <v>8890</v>
      </c>
      <c r="BD3110" s="95">
        <v>8239</v>
      </c>
      <c r="BE3110" s="72">
        <v>394.39</v>
      </c>
      <c r="BF3110" s="72">
        <v>280.19</v>
      </c>
      <c r="BG3110" s="72">
        <v>674.58</v>
      </c>
      <c r="BH3110" s="95">
        <v>38661004</v>
      </c>
      <c r="BI3110" s="95">
        <v>24975443</v>
      </c>
      <c r="BJ3110" s="95">
        <v>8169</v>
      </c>
      <c r="BK3110" s="95">
        <v>7428</v>
      </c>
      <c r="BL3110" s="72">
        <v>349.64</v>
      </c>
      <c r="BM3110" s="72">
        <v>301.69</v>
      </c>
      <c r="BN3110" s="72">
        <v>651.33000000000004</v>
      </c>
      <c r="BO3110" s="95">
        <v>34966561</v>
      </c>
      <c r="BP3110" s="95">
        <v>27264477</v>
      </c>
      <c r="BQ3110" s="95">
        <v>8334</v>
      </c>
      <c r="BR3110" s="95">
        <v>7531</v>
      </c>
      <c r="BS3110" s="72">
        <v>355.84</v>
      </c>
      <c r="BT3110" s="72">
        <v>316.81</v>
      </c>
      <c r="BU3110" s="72">
        <v>672.65</v>
      </c>
      <c r="BV3110" s="95">
        <v>35928245.009999998</v>
      </c>
      <c r="BW3110" s="95">
        <v>28642212.82</v>
      </c>
      <c r="BX3110" s="95">
        <v>8414</v>
      </c>
      <c r="BY3110" s="95">
        <v>7534</v>
      </c>
      <c r="BZ3110" s="95">
        <v>9453</v>
      </c>
      <c r="CA3110" s="95">
        <v>8576</v>
      </c>
      <c r="CB3110" s="95">
        <v>7812</v>
      </c>
      <c r="CC3110" s="95">
        <v>7953</v>
      </c>
      <c r="CD3110" s="95">
        <v>7984</v>
      </c>
      <c r="CE3110" s="72">
        <v>650.75523149000003</v>
      </c>
      <c r="CF3110" s="72">
        <v>676.59346364999999</v>
      </c>
      <c r="CG3110" s="72">
        <v>712.40329333</v>
      </c>
      <c r="CH3110" s="72">
        <v>716.50152150999998</v>
      </c>
      <c r="CI3110" s="72">
        <v>731.52548966999996</v>
      </c>
      <c r="CJ3110" s="96">
        <v>0.9759276134</v>
      </c>
      <c r="CK3110" s="96">
        <v>0.9821407325</v>
      </c>
      <c r="CL3110" s="96">
        <v>0.94690746989999997</v>
      </c>
      <c r="CM3110" s="96">
        <v>0.9090420333</v>
      </c>
      <c r="CN3110" s="96">
        <v>0.91951683090000003</v>
      </c>
      <c r="CO3110" s="96">
        <v>0.9726893553</v>
      </c>
      <c r="CP3110" s="96">
        <v>0.97328806050000005</v>
      </c>
      <c r="CQ3110" s="96">
        <v>0.99584056389999998</v>
      </c>
      <c r="CR3110" s="96">
        <v>0.97735315950000001</v>
      </c>
      <c r="CS3110" s="95">
        <v>9118</v>
      </c>
      <c r="CT3110" s="95">
        <v>7347</v>
      </c>
      <c r="CU3110" s="95">
        <v>7371</v>
      </c>
      <c r="CV3110" s="95">
        <v>7338</v>
      </c>
      <c r="CW3110" s="95">
        <v>7545</v>
      </c>
      <c r="CX3110" s="96">
        <v>0.95694684799999996</v>
      </c>
      <c r="CY3110" s="96">
        <v>0.98278803599999998</v>
      </c>
      <c r="CZ3110" s="96">
        <v>0.98594192999999997</v>
      </c>
      <c r="DA3110" s="96">
        <v>0.97170465399999995</v>
      </c>
      <c r="DB3110" s="96">
        <v>0.96989097000000002</v>
      </c>
      <c r="DC3110">
        <v>2013</v>
      </c>
      <c r="DD3110" s="6">
        <v>7977</v>
      </c>
      <c r="DE3110" s="96">
        <v>1.54966302E-2</v>
      </c>
      <c r="DF3110" s="72">
        <v>738.97</v>
      </c>
      <c r="DG3110" s="96">
        <v>1</v>
      </c>
      <c r="DH3110" s="72">
        <v>738.97</v>
      </c>
      <c r="DI3110" s="72">
        <v>730.89209474999996</v>
      </c>
      <c r="DJ3110" s="96">
        <v>1</v>
      </c>
      <c r="DK3110" s="72">
        <v>738.97</v>
      </c>
      <c r="DL3110" s="96">
        <v>1</v>
      </c>
      <c r="DM3110" s="72">
        <v>738.97</v>
      </c>
      <c r="DN3110" s="96">
        <v>0.5652911249</v>
      </c>
      <c r="DO3110" s="96">
        <v>4.2456000000000001E-2</v>
      </c>
      <c r="DP3110" s="72">
        <v>17.739999999999998</v>
      </c>
      <c r="DQ3110" s="72">
        <v>721.23</v>
      </c>
      <c r="DR3110" t="s">
        <v>1898</v>
      </c>
      <c r="DT3110" t="s">
        <v>1889</v>
      </c>
    </row>
    <row r="3111" spans="1:124" x14ac:dyDescent="0.3">
      <c r="A3111" t="s">
        <v>50</v>
      </c>
      <c r="B3111">
        <v>51310</v>
      </c>
      <c r="C3111" s="95">
        <v>2431</v>
      </c>
      <c r="D3111" s="95">
        <v>8637366</v>
      </c>
      <c r="E3111" s="95">
        <v>2356</v>
      </c>
      <c r="F3111" s="95">
        <v>8277840</v>
      </c>
      <c r="G3111" s="95">
        <v>712</v>
      </c>
      <c r="H3111" s="95">
        <v>1623037</v>
      </c>
      <c r="I3111" s="95">
        <v>659</v>
      </c>
      <c r="J3111" s="95">
        <v>1993069</v>
      </c>
      <c r="K3111" s="95">
        <v>2274</v>
      </c>
      <c r="L3111" s="95">
        <v>8915085</v>
      </c>
      <c r="M3111" s="95">
        <v>2197</v>
      </c>
      <c r="N3111" s="95">
        <v>8073817</v>
      </c>
      <c r="O3111" s="95">
        <v>705</v>
      </c>
      <c r="P3111" s="95">
        <v>1460145</v>
      </c>
      <c r="Q3111" s="95">
        <v>645</v>
      </c>
      <c r="R3111" s="95">
        <v>2106075</v>
      </c>
      <c r="S3111" s="95">
        <v>2099</v>
      </c>
      <c r="T3111" s="95">
        <v>9693860</v>
      </c>
      <c r="U3111" s="95">
        <v>2019</v>
      </c>
      <c r="V3111" s="95">
        <v>7979244</v>
      </c>
      <c r="W3111" s="95">
        <v>714</v>
      </c>
      <c r="X3111" s="95">
        <v>1519092</v>
      </c>
      <c r="Y3111" s="95">
        <v>641</v>
      </c>
      <c r="Z3111" s="95">
        <v>2079964</v>
      </c>
      <c r="AA3111" s="95">
        <v>2129</v>
      </c>
      <c r="AB3111" s="95">
        <v>8129362</v>
      </c>
      <c r="AC3111" s="95">
        <v>2043</v>
      </c>
      <c r="AD3111" s="95">
        <v>7708096</v>
      </c>
      <c r="AE3111" s="95">
        <v>716</v>
      </c>
      <c r="AF3111" s="95">
        <v>2192504</v>
      </c>
      <c r="AG3111" s="95">
        <v>641</v>
      </c>
      <c r="AH3111" s="95">
        <v>2203616</v>
      </c>
      <c r="AI3111" s="95">
        <v>2204</v>
      </c>
      <c r="AJ3111" s="95">
        <v>9655091.8699999992</v>
      </c>
      <c r="AK3111" s="95">
        <v>2113</v>
      </c>
      <c r="AL3111" s="95">
        <v>8617357.3399999999</v>
      </c>
      <c r="AM3111" s="95">
        <v>733</v>
      </c>
      <c r="AN3111" s="95">
        <v>1946008</v>
      </c>
      <c r="AO3111" s="95">
        <v>650</v>
      </c>
      <c r="AP3111" s="95">
        <v>2366789.7999999998</v>
      </c>
      <c r="AQ3111" s="72">
        <v>272.04000000000002</v>
      </c>
      <c r="AR3111" s="72">
        <v>283.88</v>
      </c>
      <c r="AS3111" s="72">
        <v>555.91999999999996</v>
      </c>
      <c r="AT3111" s="95">
        <v>10260403</v>
      </c>
      <c r="AU3111" s="95">
        <v>10270909</v>
      </c>
      <c r="AV3111" s="95">
        <v>3143</v>
      </c>
      <c r="AW3111" s="95">
        <v>3015</v>
      </c>
      <c r="AX3111" s="72">
        <v>290.23</v>
      </c>
      <c r="AY3111" s="72">
        <v>298.5</v>
      </c>
      <c r="AZ3111" s="72">
        <v>588.73</v>
      </c>
      <c r="BA3111" s="95">
        <v>10375230</v>
      </c>
      <c r="BB3111" s="95">
        <v>10179892</v>
      </c>
      <c r="BC3111" s="95">
        <v>2979</v>
      </c>
      <c r="BD3111" s="95">
        <v>2842</v>
      </c>
      <c r="BE3111" s="72">
        <v>332.18</v>
      </c>
      <c r="BF3111" s="72">
        <v>315.14</v>
      </c>
      <c r="BG3111" s="72">
        <v>647.32000000000005</v>
      </c>
      <c r="BH3111" s="95">
        <v>11212952</v>
      </c>
      <c r="BI3111" s="95">
        <v>10059208</v>
      </c>
      <c r="BJ3111" s="95">
        <v>2813</v>
      </c>
      <c r="BK3111" s="95">
        <v>2660</v>
      </c>
      <c r="BL3111" s="72">
        <v>302.33999999999997</v>
      </c>
      <c r="BM3111" s="72">
        <v>307.74</v>
      </c>
      <c r="BN3111" s="72">
        <v>610.08000000000004</v>
      </c>
      <c r="BO3111" s="95">
        <v>10321866</v>
      </c>
      <c r="BP3111" s="95">
        <v>9911712</v>
      </c>
      <c r="BQ3111" s="95">
        <v>2845</v>
      </c>
      <c r="BR3111" s="95">
        <v>2684</v>
      </c>
      <c r="BS3111" s="72">
        <v>329.17</v>
      </c>
      <c r="BT3111" s="72">
        <v>331.29</v>
      </c>
      <c r="BU3111" s="72">
        <v>660.46</v>
      </c>
      <c r="BV3111" s="95">
        <v>11601099.869999999</v>
      </c>
      <c r="BW3111" s="95">
        <v>10984147.140000001</v>
      </c>
      <c r="BX3111" s="95">
        <v>2937</v>
      </c>
      <c r="BY3111" s="95">
        <v>2763</v>
      </c>
      <c r="BZ3111" s="95">
        <v>3082</v>
      </c>
      <c r="CA3111" s="95">
        <v>2913</v>
      </c>
      <c r="CB3111" s="95">
        <v>2739</v>
      </c>
      <c r="CC3111" s="95">
        <v>2769</v>
      </c>
      <c r="CD3111" s="95">
        <v>2852</v>
      </c>
      <c r="CE3111" s="72">
        <v>650.75523149000003</v>
      </c>
      <c r="CF3111" s="72">
        <v>676.59346364999999</v>
      </c>
      <c r="CG3111" s="72">
        <v>712.40329333</v>
      </c>
      <c r="CH3111" s="72">
        <v>716.50152150999998</v>
      </c>
      <c r="CI3111" s="72">
        <v>731.52548966999996</v>
      </c>
      <c r="CJ3111" s="96">
        <v>0.85426896799999996</v>
      </c>
      <c r="CK3111" s="96">
        <v>0.87013846809999995</v>
      </c>
      <c r="CL3111" s="96">
        <v>0.90864262709999999</v>
      </c>
      <c r="CM3111" s="96">
        <v>0.8514706273</v>
      </c>
      <c r="CN3111" s="96">
        <v>0.90285302329999995</v>
      </c>
      <c r="CO3111" s="96">
        <v>1.0238771740999999</v>
      </c>
      <c r="CP3111" s="96">
        <v>0.85701172459999997</v>
      </c>
      <c r="CQ3111" s="96">
        <v>0.99584056389999998</v>
      </c>
      <c r="CR3111" s="96">
        <v>0.86059117620000003</v>
      </c>
      <c r="CS3111" s="95">
        <v>2742</v>
      </c>
      <c r="CT3111" s="95">
        <v>2443</v>
      </c>
      <c r="CU3111" s="95">
        <v>2414</v>
      </c>
      <c r="CV3111" s="95">
        <v>2442</v>
      </c>
      <c r="CW3111" s="95">
        <v>2491</v>
      </c>
      <c r="CX3111" s="96">
        <v>1.0165188329999999</v>
      </c>
      <c r="CY3111" s="96">
        <v>1.0483078729999999</v>
      </c>
      <c r="CZ3111" s="96">
        <v>1.0469799070000001</v>
      </c>
      <c r="DA3111" s="96">
        <v>1.0182114</v>
      </c>
      <c r="DB3111" s="96">
        <v>0.99118275300000003</v>
      </c>
      <c r="DC3111">
        <v>2013</v>
      </c>
      <c r="DD3111" s="6">
        <v>2792.8</v>
      </c>
      <c r="DE3111" s="96">
        <v>6.5150256999999996E-3</v>
      </c>
      <c r="DF3111" s="72">
        <v>656.62</v>
      </c>
      <c r="DG3111" s="96">
        <v>1</v>
      </c>
      <c r="DH3111" s="72">
        <v>656.62</v>
      </c>
      <c r="DI3111" s="72">
        <v>667.06313037999996</v>
      </c>
      <c r="DJ3111" s="96">
        <v>1</v>
      </c>
      <c r="DK3111" s="72">
        <v>656.62</v>
      </c>
      <c r="DL3111" s="96">
        <v>1</v>
      </c>
      <c r="DM3111" s="72">
        <v>656.62</v>
      </c>
      <c r="DN3111" s="96">
        <v>1</v>
      </c>
      <c r="DO3111" s="96">
        <v>1.7933000000000001E-2</v>
      </c>
      <c r="DP3111" s="72">
        <v>11.78</v>
      </c>
      <c r="DQ3111" s="72">
        <v>644.84</v>
      </c>
      <c r="DR3111" t="s">
        <v>50</v>
      </c>
      <c r="DT3111" t="s">
        <v>1889</v>
      </c>
    </row>
    <row r="3112" spans="1:124" x14ac:dyDescent="0.3">
      <c r="A3112" t="s">
        <v>52</v>
      </c>
      <c r="B3112">
        <v>51320</v>
      </c>
      <c r="C3112" s="95">
        <v>2542</v>
      </c>
      <c r="D3112" s="95">
        <v>10103546</v>
      </c>
      <c r="E3112" s="95">
        <v>2444</v>
      </c>
      <c r="F3112" s="95">
        <v>7207408</v>
      </c>
      <c r="G3112" s="95">
        <v>478</v>
      </c>
      <c r="H3112" s="95">
        <v>1650249</v>
      </c>
      <c r="I3112" s="95">
        <v>420</v>
      </c>
      <c r="J3112" s="95">
        <v>1301261</v>
      </c>
      <c r="K3112" s="95">
        <v>2489</v>
      </c>
      <c r="L3112" s="95">
        <v>9996633</v>
      </c>
      <c r="M3112" s="95">
        <v>2381</v>
      </c>
      <c r="N3112" s="95">
        <v>7564543</v>
      </c>
      <c r="O3112" s="95">
        <v>511</v>
      </c>
      <c r="P3112" s="95">
        <v>1887643</v>
      </c>
      <c r="Q3112" s="95">
        <v>448</v>
      </c>
      <c r="R3112" s="95">
        <v>1479796</v>
      </c>
      <c r="S3112" s="95">
        <v>2427</v>
      </c>
      <c r="T3112" s="95">
        <v>9928927</v>
      </c>
      <c r="U3112" s="95">
        <v>2309</v>
      </c>
      <c r="V3112" s="95">
        <v>8320287</v>
      </c>
      <c r="W3112" s="95">
        <v>528</v>
      </c>
      <c r="X3112" s="95">
        <v>1942917</v>
      </c>
      <c r="Y3112" s="95">
        <v>460</v>
      </c>
      <c r="Z3112" s="95">
        <v>1610321</v>
      </c>
      <c r="AA3112" s="95">
        <v>2448</v>
      </c>
      <c r="AB3112" s="95">
        <v>9287383</v>
      </c>
      <c r="AC3112" s="95">
        <v>2324</v>
      </c>
      <c r="AD3112" s="95">
        <v>8886140</v>
      </c>
      <c r="AE3112" s="95">
        <v>527</v>
      </c>
      <c r="AF3112" s="95">
        <v>1708794</v>
      </c>
      <c r="AG3112" s="95">
        <v>454</v>
      </c>
      <c r="AH3112" s="95">
        <v>1567018</v>
      </c>
      <c r="AI3112" s="95">
        <v>2443</v>
      </c>
      <c r="AJ3112" s="95">
        <v>9673121.8800000008</v>
      </c>
      <c r="AK3112" s="95">
        <v>2311</v>
      </c>
      <c r="AL3112" s="95">
        <v>9158010.25</v>
      </c>
      <c r="AM3112" s="95">
        <v>539</v>
      </c>
      <c r="AN3112" s="95">
        <v>1748513</v>
      </c>
      <c r="AO3112" s="95">
        <v>466</v>
      </c>
      <c r="AP3112" s="95">
        <v>1709528.56</v>
      </c>
      <c r="AQ3112" s="72">
        <v>324.33</v>
      </c>
      <c r="AR3112" s="72">
        <v>247.58</v>
      </c>
      <c r="AS3112" s="72">
        <v>571.91</v>
      </c>
      <c r="AT3112" s="95">
        <v>11753795</v>
      </c>
      <c r="AU3112" s="95">
        <v>8508669</v>
      </c>
      <c r="AV3112" s="95">
        <v>3020</v>
      </c>
      <c r="AW3112" s="95">
        <v>2864</v>
      </c>
      <c r="AX3112" s="72">
        <v>330.12</v>
      </c>
      <c r="AY3112" s="72">
        <v>266.42</v>
      </c>
      <c r="AZ3112" s="72">
        <v>596.54</v>
      </c>
      <c r="BA3112" s="95">
        <v>11884276</v>
      </c>
      <c r="BB3112" s="95">
        <v>9044339</v>
      </c>
      <c r="BC3112" s="95">
        <v>3000</v>
      </c>
      <c r="BD3112" s="95">
        <v>2829</v>
      </c>
      <c r="BE3112" s="72">
        <v>334.8</v>
      </c>
      <c r="BF3112" s="72">
        <v>298.86</v>
      </c>
      <c r="BG3112" s="72">
        <v>633.66</v>
      </c>
      <c r="BH3112" s="95">
        <v>11871844</v>
      </c>
      <c r="BI3112" s="95">
        <v>9930608</v>
      </c>
      <c r="BJ3112" s="95">
        <v>2955</v>
      </c>
      <c r="BK3112" s="95">
        <v>2769</v>
      </c>
      <c r="BL3112" s="72">
        <v>308.02</v>
      </c>
      <c r="BM3112" s="72">
        <v>313.57</v>
      </c>
      <c r="BN3112" s="72">
        <v>621.59</v>
      </c>
      <c r="BO3112" s="95">
        <v>10996177</v>
      </c>
      <c r="BP3112" s="95">
        <v>10453158</v>
      </c>
      <c r="BQ3112" s="95">
        <v>2975</v>
      </c>
      <c r="BR3112" s="95">
        <v>2778</v>
      </c>
      <c r="BS3112" s="72">
        <v>319.18</v>
      </c>
      <c r="BT3112" s="72">
        <v>326.12</v>
      </c>
      <c r="BU3112" s="72">
        <v>645.29999999999995</v>
      </c>
      <c r="BV3112" s="95">
        <v>11421634.880000001</v>
      </c>
      <c r="BW3112" s="95">
        <v>10867538.810000001</v>
      </c>
      <c r="BX3112" s="95">
        <v>2982</v>
      </c>
      <c r="BY3112" s="95">
        <v>2777</v>
      </c>
      <c r="BZ3112" s="95">
        <v>2946</v>
      </c>
      <c r="CA3112" s="95">
        <v>2917</v>
      </c>
      <c r="CB3112" s="95">
        <v>2865</v>
      </c>
      <c r="CC3112" s="95">
        <v>2881</v>
      </c>
      <c r="CD3112" s="95">
        <v>2882</v>
      </c>
      <c r="CE3112" s="72">
        <v>650.75523149000003</v>
      </c>
      <c r="CF3112" s="72">
        <v>676.59346364999999</v>
      </c>
      <c r="CG3112" s="72">
        <v>712.40329333</v>
      </c>
      <c r="CH3112" s="72">
        <v>716.50152150999998</v>
      </c>
      <c r="CI3112" s="72">
        <v>731.52548966999996</v>
      </c>
      <c r="CJ3112" s="96">
        <v>0.87884041850000005</v>
      </c>
      <c r="CK3112" s="96">
        <v>0.88168158880000003</v>
      </c>
      <c r="CL3112" s="96">
        <v>0.88946809469999999</v>
      </c>
      <c r="CM3112" s="96">
        <v>0.86753479420000001</v>
      </c>
      <c r="CN3112" s="96">
        <v>0.88212920689999996</v>
      </c>
      <c r="CO3112" s="96">
        <v>0.93359716299999995</v>
      </c>
      <c r="CP3112" s="96">
        <v>0.94251659649999997</v>
      </c>
      <c r="CQ3112" s="96">
        <v>0.99584056389999998</v>
      </c>
      <c r="CR3112" s="96">
        <v>0.94645317350000002</v>
      </c>
      <c r="CS3112" s="95">
        <v>2907</v>
      </c>
      <c r="CT3112" s="95">
        <v>2821</v>
      </c>
      <c r="CU3112" s="95">
        <v>2825</v>
      </c>
      <c r="CV3112" s="95">
        <v>2852</v>
      </c>
      <c r="CW3112" s="95">
        <v>2858</v>
      </c>
      <c r="CX3112" s="96">
        <v>0.93403788700000001</v>
      </c>
      <c r="CY3112" s="96">
        <v>0.94233825599999999</v>
      </c>
      <c r="CZ3112" s="96">
        <v>0.92190919599999999</v>
      </c>
      <c r="DA3112" s="96">
        <v>0.92518914299999999</v>
      </c>
      <c r="DB3112" s="96">
        <v>0.94446433299999999</v>
      </c>
      <c r="DC3112">
        <v>2013</v>
      </c>
      <c r="DD3112" s="6">
        <v>2803.4</v>
      </c>
      <c r="DE3112" s="96">
        <v>2.5488535E-3</v>
      </c>
      <c r="DF3112" s="72">
        <v>725.01</v>
      </c>
      <c r="DG3112" s="96">
        <v>1.0011380804000001</v>
      </c>
      <c r="DH3112" s="72">
        <v>725.83511966000003</v>
      </c>
      <c r="DI3112" s="72">
        <v>671.46449610000002</v>
      </c>
      <c r="DJ3112" s="96">
        <v>1</v>
      </c>
      <c r="DK3112" s="72">
        <v>725.83511966000003</v>
      </c>
      <c r="DL3112" s="96">
        <v>1</v>
      </c>
      <c r="DM3112" s="72">
        <v>725.83511966000003</v>
      </c>
      <c r="DN3112" s="96">
        <v>1</v>
      </c>
      <c r="DO3112" s="96">
        <v>7.9220000000000002E-3</v>
      </c>
      <c r="DP3112" s="72">
        <v>5.75</v>
      </c>
      <c r="DQ3112" s="72">
        <v>720.09</v>
      </c>
      <c r="DR3112" t="s">
        <v>52</v>
      </c>
      <c r="DT3112" t="s">
        <v>1889</v>
      </c>
    </row>
    <row r="3113" spans="1:124" x14ac:dyDescent="0.3">
      <c r="A3113" t="s">
        <v>738</v>
      </c>
      <c r="B3113">
        <v>51330</v>
      </c>
      <c r="C3113" s="95">
        <v>3598</v>
      </c>
      <c r="D3113" s="95">
        <v>11789336</v>
      </c>
      <c r="E3113" s="95">
        <v>3501</v>
      </c>
      <c r="F3113" s="95">
        <v>10656933</v>
      </c>
      <c r="G3113" s="95">
        <v>1502</v>
      </c>
      <c r="H3113" s="95">
        <v>2586772</v>
      </c>
      <c r="I3113" s="95">
        <v>1370</v>
      </c>
      <c r="J3113" s="95">
        <v>3475857</v>
      </c>
      <c r="K3113" s="95">
        <v>3288</v>
      </c>
      <c r="L3113" s="95">
        <v>11073913</v>
      </c>
      <c r="M3113" s="95">
        <v>3187</v>
      </c>
      <c r="N3113" s="95">
        <v>9797281</v>
      </c>
      <c r="O3113" s="95">
        <v>1449</v>
      </c>
      <c r="P3113" s="95">
        <v>2647086</v>
      </c>
      <c r="Q3113" s="95">
        <v>1316</v>
      </c>
      <c r="R3113" s="95">
        <v>3584445</v>
      </c>
      <c r="S3113" s="95">
        <v>3027</v>
      </c>
      <c r="T3113" s="95">
        <v>12534720</v>
      </c>
      <c r="U3113" s="95">
        <v>2919</v>
      </c>
      <c r="V3113" s="95">
        <v>9846051</v>
      </c>
      <c r="W3113" s="95">
        <v>1401</v>
      </c>
      <c r="X3113" s="95">
        <v>3128642</v>
      </c>
      <c r="Y3113" s="95">
        <v>1266</v>
      </c>
      <c r="Z3113" s="95">
        <v>3770903</v>
      </c>
      <c r="AA3113" s="95">
        <v>2966</v>
      </c>
      <c r="AB3113" s="95">
        <v>9614159</v>
      </c>
      <c r="AC3113" s="95">
        <v>2845</v>
      </c>
      <c r="AD3113" s="95">
        <v>9488661</v>
      </c>
      <c r="AE3113" s="95">
        <v>1370</v>
      </c>
      <c r="AF3113" s="95">
        <v>3982542</v>
      </c>
      <c r="AG3113" s="95">
        <v>1239</v>
      </c>
      <c r="AH3113" s="95">
        <v>3632019</v>
      </c>
      <c r="AI3113" s="95">
        <v>3016</v>
      </c>
      <c r="AJ3113" s="95">
        <v>10822470.16</v>
      </c>
      <c r="AK3113" s="95">
        <v>2868</v>
      </c>
      <c r="AL3113" s="95">
        <v>10215115.560000001</v>
      </c>
      <c r="AM3113" s="95">
        <v>1410</v>
      </c>
      <c r="AN3113" s="95">
        <v>3075639.4</v>
      </c>
      <c r="AO3113" s="95">
        <v>1278</v>
      </c>
      <c r="AP3113" s="95">
        <v>3667786.77</v>
      </c>
      <c r="AQ3113" s="72">
        <v>234.9</v>
      </c>
      <c r="AR3113" s="72">
        <v>241.78</v>
      </c>
      <c r="AS3113" s="72">
        <v>476.68</v>
      </c>
      <c r="AT3113" s="95">
        <v>14376108</v>
      </c>
      <c r="AU3113" s="95">
        <v>14132790</v>
      </c>
      <c r="AV3113" s="95">
        <v>5100</v>
      </c>
      <c r="AW3113" s="95">
        <v>4871</v>
      </c>
      <c r="AX3113" s="72">
        <v>241.38</v>
      </c>
      <c r="AY3113" s="72">
        <v>247.64</v>
      </c>
      <c r="AZ3113" s="72">
        <v>489.02</v>
      </c>
      <c r="BA3113" s="95">
        <v>13720999</v>
      </c>
      <c r="BB3113" s="95">
        <v>13381726</v>
      </c>
      <c r="BC3113" s="95">
        <v>4737</v>
      </c>
      <c r="BD3113" s="95">
        <v>4503</v>
      </c>
      <c r="BE3113" s="72">
        <v>294.77999999999997</v>
      </c>
      <c r="BF3113" s="72">
        <v>271.14999999999998</v>
      </c>
      <c r="BG3113" s="72">
        <v>565.92999999999995</v>
      </c>
      <c r="BH3113" s="95">
        <v>15663362</v>
      </c>
      <c r="BI3113" s="95">
        <v>13616954</v>
      </c>
      <c r="BJ3113" s="95">
        <v>4428</v>
      </c>
      <c r="BK3113" s="95">
        <v>4185</v>
      </c>
      <c r="BL3113" s="72">
        <v>261.31</v>
      </c>
      <c r="BM3113" s="72">
        <v>267.73</v>
      </c>
      <c r="BN3113" s="72">
        <v>529.04</v>
      </c>
      <c r="BO3113" s="95">
        <v>13596701</v>
      </c>
      <c r="BP3113" s="95">
        <v>13120680</v>
      </c>
      <c r="BQ3113" s="95">
        <v>4336</v>
      </c>
      <c r="BR3113" s="95">
        <v>4084</v>
      </c>
      <c r="BS3113" s="72">
        <v>261.68</v>
      </c>
      <c r="BT3113" s="72">
        <v>279.04000000000002</v>
      </c>
      <c r="BU3113" s="72">
        <v>540.72</v>
      </c>
      <c r="BV3113" s="95">
        <v>13898109.560000001</v>
      </c>
      <c r="BW3113" s="95">
        <v>13882902.33</v>
      </c>
      <c r="BX3113" s="95">
        <v>4426</v>
      </c>
      <c r="BY3113" s="95">
        <v>4146</v>
      </c>
      <c r="BZ3113" s="95">
        <v>4991</v>
      </c>
      <c r="CA3113" s="95">
        <v>4624</v>
      </c>
      <c r="CB3113" s="95">
        <v>4311</v>
      </c>
      <c r="CC3113" s="95">
        <v>4216</v>
      </c>
      <c r="CD3113" s="95">
        <v>4289</v>
      </c>
      <c r="CE3113" s="72">
        <v>650.75523149000003</v>
      </c>
      <c r="CF3113" s="72">
        <v>676.59346364999999</v>
      </c>
      <c r="CG3113" s="72">
        <v>712.40329333</v>
      </c>
      <c r="CH3113" s="72">
        <v>716.50152150999998</v>
      </c>
      <c r="CI3113" s="72">
        <v>731.52548966999996</v>
      </c>
      <c r="CJ3113" s="96">
        <v>0.73250275519999997</v>
      </c>
      <c r="CK3113" s="96">
        <v>0.72276784549999995</v>
      </c>
      <c r="CL3113" s="96">
        <v>0.79439554150000002</v>
      </c>
      <c r="CM3113" s="96">
        <v>0.73836549419999997</v>
      </c>
      <c r="CN3113" s="96">
        <v>0.73916768129999999</v>
      </c>
      <c r="CO3113" s="96">
        <v>0.90868488920000001</v>
      </c>
      <c r="CP3113" s="96">
        <v>0.82035023630000004</v>
      </c>
      <c r="CQ3113" s="96">
        <v>0.99584056389999998</v>
      </c>
      <c r="CR3113" s="96">
        <v>0.82377656509999997</v>
      </c>
      <c r="CS3113" s="95">
        <v>4806</v>
      </c>
      <c r="CT3113" s="95">
        <v>4324</v>
      </c>
      <c r="CU3113" s="95">
        <v>4224</v>
      </c>
      <c r="CV3113" s="95">
        <v>4116</v>
      </c>
      <c r="CW3113" s="95">
        <v>4204</v>
      </c>
      <c r="CX3113" s="96">
        <v>0.91729076099999995</v>
      </c>
      <c r="CY3113" s="96">
        <v>0.93134551899999996</v>
      </c>
      <c r="CZ3113" s="96">
        <v>0.90951121400000001</v>
      </c>
      <c r="DA3113" s="96">
        <v>0.89191152900000004</v>
      </c>
      <c r="DB3113" s="96">
        <v>0.89113121900000003</v>
      </c>
      <c r="DC3113">
        <v>2013</v>
      </c>
      <c r="DD3113" s="6">
        <v>4357.8</v>
      </c>
      <c r="DE3113" s="96">
        <v>6.4274631999999996E-3</v>
      </c>
      <c r="DF3113" s="72">
        <v>628.59</v>
      </c>
      <c r="DG3113" s="96">
        <v>1</v>
      </c>
      <c r="DH3113" s="72">
        <v>628.59</v>
      </c>
      <c r="DI3113" s="72">
        <v>667.06313037999996</v>
      </c>
      <c r="DJ3113" s="96">
        <v>1</v>
      </c>
      <c r="DK3113" s="72">
        <v>628.59</v>
      </c>
      <c r="DL3113" s="96">
        <v>1</v>
      </c>
      <c r="DM3113" s="72">
        <v>628.59</v>
      </c>
      <c r="DN3113" s="96">
        <v>1</v>
      </c>
      <c r="DO3113" s="96">
        <v>2.3073E-2</v>
      </c>
      <c r="DP3113" s="72">
        <v>14.5</v>
      </c>
      <c r="DQ3113" s="72">
        <v>614.09</v>
      </c>
      <c r="DR3113" t="s">
        <v>738</v>
      </c>
      <c r="DT3113" t="s">
        <v>1889</v>
      </c>
    </row>
    <row r="3114" spans="1:124" x14ac:dyDescent="0.3">
      <c r="A3114" t="s">
        <v>561</v>
      </c>
      <c r="B3114">
        <v>51340</v>
      </c>
      <c r="C3114" s="95">
        <v>5804</v>
      </c>
      <c r="D3114" s="95">
        <v>25395213</v>
      </c>
      <c r="E3114" s="95">
        <v>5457</v>
      </c>
      <c r="F3114" s="95">
        <v>16772262</v>
      </c>
      <c r="G3114" s="95">
        <v>1324</v>
      </c>
      <c r="H3114" s="95">
        <v>4043340</v>
      </c>
      <c r="I3114" s="95">
        <v>1145</v>
      </c>
      <c r="J3114" s="95">
        <v>3169877</v>
      </c>
      <c r="K3114" s="95">
        <v>5349</v>
      </c>
      <c r="L3114" s="95">
        <v>22869596</v>
      </c>
      <c r="M3114" s="95">
        <v>4982</v>
      </c>
      <c r="N3114" s="95">
        <v>16298656</v>
      </c>
      <c r="O3114" s="95">
        <v>1336</v>
      </c>
      <c r="P3114" s="95">
        <v>3935071</v>
      </c>
      <c r="Q3114" s="95">
        <v>1153</v>
      </c>
      <c r="R3114" s="95">
        <v>3278531</v>
      </c>
      <c r="S3114" s="95">
        <v>4905</v>
      </c>
      <c r="T3114" s="95">
        <v>20358572</v>
      </c>
      <c r="U3114" s="95">
        <v>4523</v>
      </c>
      <c r="V3114" s="95">
        <v>15162875</v>
      </c>
      <c r="W3114" s="95">
        <v>1302</v>
      </c>
      <c r="X3114" s="95">
        <v>3880358</v>
      </c>
      <c r="Y3114" s="95">
        <v>1130</v>
      </c>
      <c r="Z3114" s="95">
        <v>3438788</v>
      </c>
      <c r="AA3114" s="95">
        <v>4762</v>
      </c>
      <c r="AB3114" s="95">
        <v>19087025</v>
      </c>
      <c r="AC3114" s="95">
        <v>4361</v>
      </c>
      <c r="AD3114" s="95">
        <v>15981487</v>
      </c>
      <c r="AE3114" s="95">
        <v>1359</v>
      </c>
      <c r="AF3114" s="95">
        <v>3949165</v>
      </c>
      <c r="AG3114" s="95">
        <v>1183</v>
      </c>
      <c r="AH3114" s="95">
        <v>3759278</v>
      </c>
      <c r="AI3114" s="95">
        <v>4790</v>
      </c>
      <c r="AJ3114" s="95">
        <v>19653694.280000001</v>
      </c>
      <c r="AK3114" s="95">
        <v>4377</v>
      </c>
      <c r="AL3114" s="95">
        <v>16874087.82</v>
      </c>
      <c r="AM3114" s="95">
        <v>1460</v>
      </c>
      <c r="AN3114" s="95">
        <v>4977758</v>
      </c>
      <c r="AO3114" s="95">
        <v>1287</v>
      </c>
      <c r="AP3114" s="95">
        <v>4669791</v>
      </c>
      <c r="AQ3114" s="72">
        <v>344.17</v>
      </c>
      <c r="AR3114" s="72">
        <v>251.72</v>
      </c>
      <c r="AS3114" s="72">
        <v>595.89</v>
      </c>
      <c r="AT3114" s="95">
        <v>29438553</v>
      </c>
      <c r="AU3114" s="95">
        <v>19942139</v>
      </c>
      <c r="AV3114" s="95">
        <v>7128</v>
      </c>
      <c r="AW3114" s="95">
        <v>6602</v>
      </c>
      <c r="AX3114" s="72">
        <v>334.14</v>
      </c>
      <c r="AY3114" s="72">
        <v>265.92</v>
      </c>
      <c r="AZ3114" s="72">
        <v>600.05999999999995</v>
      </c>
      <c r="BA3114" s="95">
        <v>26804667</v>
      </c>
      <c r="BB3114" s="95">
        <v>19577187</v>
      </c>
      <c r="BC3114" s="95">
        <v>6685</v>
      </c>
      <c r="BD3114" s="95">
        <v>6135</v>
      </c>
      <c r="BE3114" s="72">
        <v>325.42</v>
      </c>
      <c r="BF3114" s="72">
        <v>274.22000000000003</v>
      </c>
      <c r="BG3114" s="72">
        <v>599.64</v>
      </c>
      <c r="BH3114" s="95">
        <v>24238930</v>
      </c>
      <c r="BI3114" s="95">
        <v>18601663</v>
      </c>
      <c r="BJ3114" s="95">
        <v>6207</v>
      </c>
      <c r="BK3114" s="95">
        <v>5653</v>
      </c>
      <c r="BL3114" s="72">
        <v>313.62</v>
      </c>
      <c r="BM3114" s="72">
        <v>296.73</v>
      </c>
      <c r="BN3114" s="72">
        <v>610.35</v>
      </c>
      <c r="BO3114" s="95">
        <v>23036190</v>
      </c>
      <c r="BP3114" s="95">
        <v>19740765</v>
      </c>
      <c r="BQ3114" s="95">
        <v>6121</v>
      </c>
      <c r="BR3114" s="95">
        <v>5544</v>
      </c>
      <c r="BS3114" s="72">
        <v>328.42</v>
      </c>
      <c r="BT3114" s="72">
        <v>316.97000000000003</v>
      </c>
      <c r="BU3114" s="72">
        <v>645.39</v>
      </c>
      <c r="BV3114" s="95">
        <v>24631452.280000001</v>
      </c>
      <c r="BW3114" s="95">
        <v>21543878.82</v>
      </c>
      <c r="BX3114" s="95">
        <v>6250</v>
      </c>
      <c r="BY3114" s="95">
        <v>5664</v>
      </c>
      <c r="BZ3114" s="95">
        <v>6877</v>
      </c>
      <c r="CA3114" s="95">
        <v>6420</v>
      </c>
      <c r="CB3114" s="95">
        <v>5940</v>
      </c>
      <c r="CC3114" s="95">
        <v>5847</v>
      </c>
      <c r="CD3114" s="95">
        <v>5963</v>
      </c>
      <c r="CE3114" s="72">
        <v>650.75523149000003</v>
      </c>
      <c r="CF3114" s="72">
        <v>676.59346364999999</v>
      </c>
      <c r="CG3114" s="72">
        <v>712.40329333</v>
      </c>
      <c r="CH3114" s="72">
        <v>716.50152150999998</v>
      </c>
      <c r="CI3114" s="72">
        <v>731.52548966999996</v>
      </c>
      <c r="CJ3114" s="96">
        <v>0.91568991099999997</v>
      </c>
      <c r="CK3114" s="96">
        <v>0.88688412210000001</v>
      </c>
      <c r="CL3114" s="96">
        <v>0.8417142447</v>
      </c>
      <c r="CM3114" s="96">
        <v>0.85184745829999997</v>
      </c>
      <c r="CN3114" s="96">
        <v>0.88225223740000003</v>
      </c>
      <c r="CO3114" s="96">
        <v>1.0124271449</v>
      </c>
      <c r="CP3114" s="96">
        <v>0.86492899680000002</v>
      </c>
      <c r="CQ3114" s="96">
        <v>0.99584056389999998</v>
      </c>
      <c r="CR3114" s="96">
        <v>0.86854151619999997</v>
      </c>
      <c r="CS3114" s="95">
        <v>6437</v>
      </c>
      <c r="CT3114" s="95">
        <v>5606</v>
      </c>
      <c r="CU3114" s="95">
        <v>5453</v>
      </c>
      <c r="CV3114" s="95">
        <v>5211</v>
      </c>
      <c r="CW3114" s="95">
        <v>5275</v>
      </c>
      <c r="CX3114" s="96">
        <v>0.98737235400000001</v>
      </c>
      <c r="CY3114" s="96">
        <v>0.99640936400000002</v>
      </c>
      <c r="CZ3114" s="96">
        <v>1.0278877749999999</v>
      </c>
      <c r="DA3114" s="96">
        <v>1.0283606089999999</v>
      </c>
      <c r="DB3114" s="96">
        <v>1.0283015090000001</v>
      </c>
      <c r="DC3114">
        <v>2013</v>
      </c>
      <c r="DD3114" s="6">
        <v>5919.6</v>
      </c>
      <c r="DE3114" s="96">
        <v>1.21847515E-2</v>
      </c>
      <c r="DF3114" s="72">
        <v>658.9</v>
      </c>
      <c r="DG3114" s="96">
        <v>1</v>
      </c>
      <c r="DH3114" s="72">
        <v>658.9</v>
      </c>
      <c r="DI3114" s="72">
        <v>666.44581987000004</v>
      </c>
      <c r="DJ3114" s="96">
        <v>1</v>
      </c>
      <c r="DK3114" s="72">
        <v>658.9</v>
      </c>
      <c r="DL3114" s="96">
        <v>1</v>
      </c>
      <c r="DM3114" s="72">
        <v>658.9</v>
      </c>
      <c r="DN3114" s="96">
        <v>1</v>
      </c>
      <c r="DO3114" s="96">
        <v>2.1632999999999999E-2</v>
      </c>
      <c r="DP3114" s="72">
        <v>14.25</v>
      </c>
      <c r="DQ3114" s="72">
        <v>644.65</v>
      </c>
      <c r="DR3114" t="s">
        <v>561</v>
      </c>
      <c r="DT3114" t="s">
        <v>1889</v>
      </c>
    </row>
    <row r="3115" spans="1:124" x14ac:dyDescent="0.3">
      <c r="A3115" t="s">
        <v>741</v>
      </c>
      <c r="B3115">
        <v>51350</v>
      </c>
      <c r="C3115" s="95">
        <v>1480</v>
      </c>
      <c r="D3115" s="95">
        <v>5062549</v>
      </c>
      <c r="E3115" s="95">
        <v>1430</v>
      </c>
      <c r="F3115" s="95">
        <v>3912538</v>
      </c>
      <c r="G3115" s="95">
        <v>247</v>
      </c>
      <c r="H3115" s="95">
        <v>521504</v>
      </c>
      <c r="I3115" s="95">
        <v>227</v>
      </c>
      <c r="J3115" s="95">
        <v>581328</v>
      </c>
      <c r="K3115" s="95">
        <v>1355</v>
      </c>
      <c r="L3115" s="95">
        <v>5001714</v>
      </c>
      <c r="M3115" s="95">
        <v>1299</v>
      </c>
      <c r="N3115" s="95">
        <v>3590041</v>
      </c>
      <c r="O3115" s="95">
        <v>247</v>
      </c>
      <c r="P3115" s="95">
        <v>945002</v>
      </c>
      <c r="Q3115" s="95">
        <v>228</v>
      </c>
      <c r="R3115" s="95">
        <v>710409</v>
      </c>
      <c r="S3115" s="95">
        <v>1242</v>
      </c>
      <c r="T3115" s="95">
        <v>4091988</v>
      </c>
      <c r="U3115" s="95">
        <v>1184</v>
      </c>
      <c r="V3115" s="95">
        <v>3457743</v>
      </c>
      <c r="W3115" s="95">
        <v>237</v>
      </c>
      <c r="X3115" s="95">
        <v>1148626</v>
      </c>
      <c r="Y3115" s="95">
        <v>217</v>
      </c>
      <c r="Z3115" s="95">
        <v>800170</v>
      </c>
      <c r="AA3115" s="95">
        <v>1232</v>
      </c>
      <c r="AB3115" s="95">
        <v>4404461</v>
      </c>
      <c r="AC3115" s="95">
        <v>1173</v>
      </c>
      <c r="AD3115" s="95">
        <v>3665066</v>
      </c>
      <c r="AE3115" s="95">
        <v>237</v>
      </c>
      <c r="AF3115" s="95">
        <v>904530</v>
      </c>
      <c r="AG3115" s="95">
        <v>218</v>
      </c>
      <c r="AH3115" s="95">
        <v>985793</v>
      </c>
      <c r="AI3115" s="95">
        <v>1243</v>
      </c>
      <c r="AJ3115" s="95">
        <v>4021271.42</v>
      </c>
      <c r="AK3115" s="95">
        <v>1182</v>
      </c>
      <c r="AL3115" s="95">
        <v>3763387.3</v>
      </c>
      <c r="AM3115" s="95">
        <v>237</v>
      </c>
      <c r="AN3115" s="95">
        <v>837058</v>
      </c>
      <c r="AO3115" s="95">
        <v>214</v>
      </c>
      <c r="AP3115" s="95">
        <v>805629</v>
      </c>
      <c r="AQ3115" s="72">
        <v>269.45</v>
      </c>
      <c r="AR3115" s="72">
        <v>226</v>
      </c>
      <c r="AS3115" s="72">
        <v>495.45</v>
      </c>
      <c r="AT3115" s="95">
        <v>5584053</v>
      </c>
      <c r="AU3115" s="95">
        <v>4493866</v>
      </c>
      <c r="AV3115" s="95">
        <v>1727</v>
      </c>
      <c r="AW3115" s="95">
        <v>1657</v>
      </c>
      <c r="AX3115" s="72">
        <v>309.33999999999997</v>
      </c>
      <c r="AY3115" s="72">
        <v>234.69</v>
      </c>
      <c r="AZ3115" s="72">
        <v>544.03</v>
      </c>
      <c r="BA3115" s="95">
        <v>5946716</v>
      </c>
      <c r="BB3115" s="95">
        <v>4300450</v>
      </c>
      <c r="BC3115" s="95">
        <v>1602</v>
      </c>
      <c r="BD3115" s="95">
        <v>1527</v>
      </c>
      <c r="BE3115" s="72">
        <v>295.27999999999997</v>
      </c>
      <c r="BF3115" s="72">
        <v>253.27</v>
      </c>
      <c r="BG3115" s="72">
        <v>548.54999999999995</v>
      </c>
      <c r="BH3115" s="95">
        <v>5240614</v>
      </c>
      <c r="BI3115" s="95">
        <v>4257913</v>
      </c>
      <c r="BJ3115" s="95">
        <v>1479</v>
      </c>
      <c r="BK3115" s="95">
        <v>1401</v>
      </c>
      <c r="BL3115" s="72">
        <v>301.17</v>
      </c>
      <c r="BM3115" s="72">
        <v>278.63</v>
      </c>
      <c r="BN3115" s="72">
        <v>579.79999999999995</v>
      </c>
      <c r="BO3115" s="95">
        <v>5308991</v>
      </c>
      <c r="BP3115" s="95">
        <v>4650859</v>
      </c>
      <c r="BQ3115" s="95">
        <v>1469</v>
      </c>
      <c r="BR3115" s="95">
        <v>1391</v>
      </c>
      <c r="BS3115" s="72">
        <v>273.55</v>
      </c>
      <c r="BT3115" s="72">
        <v>272.74</v>
      </c>
      <c r="BU3115" s="72">
        <v>546.29</v>
      </c>
      <c r="BV3115" s="95">
        <v>4858329.42</v>
      </c>
      <c r="BW3115" s="95">
        <v>4569016.3</v>
      </c>
      <c r="BX3115" s="95">
        <v>1480</v>
      </c>
      <c r="BY3115" s="95">
        <v>1396</v>
      </c>
      <c r="BZ3115" s="95">
        <v>1694</v>
      </c>
      <c r="CA3115" s="95">
        <v>1566</v>
      </c>
      <c r="CB3115" s="95">
        <v>1441</v>
      </c>
      <c r="CC3115" s="95">
        <v>1432</v>
      </c>
      <c r="CD3115" s="95">
        <v>1439</v>
      </c>
      <c r="CE3115" s="72">
        <v>650.75523149000003</v>
      </c>
      <c r="CF3115" s="72">
        <v>676.59346364999999</v>
      </c>
      <c r="CG3115" s="72">
        <v>712.40329333</v>
      </c>
      <c r="CH3115" s="72">
        <v>716.50152150999998</v>
      </c>
      <c r="CI3115" s="72">
        <v>731.52548966999996</v>
      </c>
      <c r="CJ3115" s="96">
        <v>0.76134616519999998</v>
      </c>
      <c r="CK3115" s="96">
        <v>0.80407220769999999</v>
      </c>
      <c r="CL3115" s="96">
        <v>0.76999924779999995</v>
      </c>
      <c r="CM3115" s="96">
        <v>0.80920972609999997</v>
      </c>
      <c r="CN3115" s="96">
        <v>0.7467819067</v>
      </c>
      <c r="CO3115" s="96">
        <v>0.9528760033</v>
      </c>
      <c r="CP3115" s="96">
        <v>0.81677138270000005</v>
      </c>
      <c r="CQ3115" s="96">
        <v>0.99584056389999998</v>
      </c>
      <c r="CR3115" s="96">
        <v>0.82018276379999999</v>
      </c>
      <c r="CS3115" s="95">
        <v>1629</v>
      </c>
      <c r="CT3115" s="95">
        <v>1445</v>
      </c>
      <c r="CU3115" s="95">
        <v>1391</v>
      </c>
      <c r="CV3115" s="95">
        <v>1375</v>
      </c>
      <c r="CW3115" s="95">
        <v>1388</v>
      </c>
      <c r="CX3115" s="96">
        <v>0.94220568100000002</v>
      </c>
      <c r="CY3115" s="96">
        <v>0.97673619700000003</v>
      </c>
      <c r="CZ3115" s="96">
        <v>0.94651654900000004</v>
      </c>
      <c r="DA3115" s="96">
        <v>0.95655504199999997</v>
      </c>
      <c r="DB3115" s="96">
        <v>0.94328760099999998</v>
      </c>
      <c r="DC3115">
        <v>2013</v>
      </c>
      <c r="DD3115" s="6">
        <v>1474.4</v>
      </c>
      <c r="DE3115" s="96">
        <v>5.3640856000000004E-3</v>
      </c>
      <c r="DF3115" s="72">
        <v>626.51</v>
      </c>
      <c r="DG3115" s="96">
        <v>1</v>
      </c>
      <c r="DH3115" s="72">
        <v>626.51</v>
      </c>
      <c r="DI3115" s="72">
        <v>667.06313037999996</v>
      </c>
      <c r="DJ3115" s="96">
        <v>1</v>
      </c>
      <c r="DK3115" s="72">
        <v>626.51</v>
      </c>
      <c r="DL3115" s="96">
        <v>1</v>
      </c>
      <c r="DM3115" s="72">
        <v>626.51</v>
      </c>
      <c r="DN3115" s="96">
        <v>1</v>
      </c>
      <c r="DO3115" s="96">
        <v>1.8581E-2</v>
      </c>
      <c r="DP3115" s="72">
        <v>11.64</v>
      </c>
      <c r="DQ3115" s="72">
        <v>614.87</v>
      </c>
      <c r="DR3115" t="s">
        <v>741</v>
      </c>
      <c r="DT3115" t="s">
        <v>1889</v>
      </c>
    </row>
    <row r="3116" spans="1:124" x14ac:dyDescent="0.3">
      <c r="A3116" t="s">
        <v>1899</v>
      </c>
      <c r="B3116">
        <v>51360</v>
      </c>
      <c r="C3116" s="95">
        <v>1072</v>
      </c>
      <c r="D3116" s="95">
        <v>4249134</v>
      </c>
      <c r="E3116" s="95">
        <v>1047</v>
      </c>
      <c r="F3116" s="95">
        <v>3135004</v>
      </c>
      <c r="G3116" s="95">
        <v>298</v>
      </c>
      <c r="H3116" s="95">
        <v>647953</v>
      </c>
      <c r="I3116" s="95">
        <v>275</v>
      </c>
      <c r="J3116" s="95">
        <v>705446</v>
      </c>
      <c r="K3116" s="95">
        <v>938</v>
      </c>
      <c r="L3116" s="95">
        <v>3900437</v>
      </c>
      <c r="M3116" s="95">
        <v>912</v>
      </c>
      <c r="N3116" s="95">
        <v>2730821</v>
      </c>
      <c r="O3116" s="95">
        <v>282</v>
      </c>
      <c r="P3116" s="95">
        <v>593981</v>
      </c>
      <c r="Q3116" s="95">
        <v>257</v>
      </c>
      <c r="R3116" s="95">
        <v>565767</v>
      </c>
      <c r="S3116" s="95">
        <v>803</v>
      </c>
      <c r="T3116" s="95">
        <v>3759122</v>
      </c>
      <c r="U3116" s="95">
        <v>775</v>
      </c>
      <c r="V3116" s="95">
        <v>2640726</v>
      </c>
      <c r="W3116" s="95">
        <v>266</v>
      </c>
      <c r="X3116" s="95">
        <v>545396</v>
      </c>
      <c r="Y3116" s="95">
        <v>243</v>
      </c>
      <c r="Z3116" s="95">
        <v>597407</v>
      </c>
      <c r="AA3116" s="95">
        <v>790</v>
      </c>
      <c r="AB3116" s="95">
        <v>4037842</v>
      </c>
      <c r="AC3116" s="95">
        <v>749</v>
      </c>
      <c r="AD3116" s="95">
        <v>2805103</v>
      </c>
      <c r="AE3116" s="95">
        <v>266</v>
      </c>
      <c r="AF3116" s="95">
        <v>696498</v>
      </c>
      <c r="AG3116" s="95">
        <v>244</v>
      </c>
      <c r="AH3116" s="95">
        <v>748436</v>
      </c>
      <c r="AI3116" s="95">
        <v>795</v>
      </c>
      <c r="AJ3116" s="95">
        <v>3684479.03</v>
      </c>
      <c r="AK3116" s="95">
        <v>749</v>
      </c>
      <c r="AL3116" s="95">
        <v>2939642.91</v>
      </c>
      <c r="AM3116" s="95">
        <v>274</v>
      </c>
      <c r="AN3116" s="95">
        <v>904040</v>
      </c>
      <c r="AO3116" s="95">
        <v>253</v>
      </c>
      <c r="AP3116" s="95">
        <v>792949</v>
      </c>
      <c r="AQ3116" s="72">
        <v>297.88</v>
      </c>
      <c r="AR3116" s="72">
        <v>242.09</v>
      </c>
      <c r="AS3116" s="72">
        <v>539.97</v>
      </c>
      <c r="AT3116" s="95">
        <v>4897087</v>
      </c>
      <c r="AU3116" s="95">
        <v>3840450</v>
      </c>
      <c r="AV3116" s="95">
        <v>1370</v>
      </c>
      <c r="AW3116" s="95">
        <v>1322</v>
      </c>
      <c r="AX3116" s="72">
        <v>307</v>
      </c>
      <c r="AY3116" s="72">
        <v>235</v>
      </c>
      <c r="AZ3116" s="72">
        <v>542</v>
      </c>
      <c r="BA3116" s="95">
        <v>4494418</v>
      </c>
      <c r="BB3116" s="95">
        <v>3296588</v>
      </c>
      <c r="BC3116" s="95">
        <v>1220</v>
      </c>
      <c r="BD3116" s="95">
        <v>1169</v>
      </c>
      <c r="BE3116" s="72">
        <v>335.56</v>
      </c>
      <c r="BF3116" s="72">
        <v>265.07</v>
      </c>
      <c r="BG3116" s="72">
        <v>600.63</v>
      </c>
      <c r="BH3116" s="95">
        <v>4304518</v>
      </c>
      <c r="BI3116" s="95">
        <v>3238133</v>
      </c>
      <c r="BJ3116" s="95">
        <v>1069</v>
      </c>
      <c r="BK3116" s="95">
        <v>1018</v>
      </c>
      <c r="BL3116" s="72">
        <v>373.61</v>
      </c>
      <c r="BM3116" s="72">
        <v>298.22000000000003</v>
      </c>
      <c r="BN3116" s="72">
        <v>671.83</v>
      </c>
      <c r="BO3116" s="95">
        <v>4734340</v>
      </c>
      <c r="BP3116" s="95">
        <v>3553539</v>
      </c>
      <c r="BQ3116" s="95">
        <v>1056</v>
      </c>
      <c r="BR3116" s="95">
        <v>993</v>
      </c>
      <c r="BS3116" s="72">
        <v>357.7</v>
      </c>
      <c r="BT3116" s="72">
        <v>310.43</v>
      </c>
      <c r="BU3116" s="72">
        <v>668.13</v>
      </c>
      <c r="BV3116" s="95">
        <v>4588519.03</v>
      </c>
      <c r="BW3116" s="95">
        <v>3732591.91</v>
      </c>
      <c r="BX3116" s="95">
        <v>1069</v>
      </c>
      <c r="BY3116" s="95">
        <v>1002</v>
      </c>
      <c r="BZ3116" s="95">
        <v>1347</v>
      </c>
      <c r="CA3116" s="95">
        <v>1195</v>
      </c>
      <c r="CB3116" s="95">
        <v>1044</v>
      </c>
      <c r="CC3116" s="95">
        <v>1026</v>
      </c>
      <c r="CD3116" s="95">
        <v>1036</v>
      </c>
      <c r="CE3116" s="72">
        <v>650.75523149000003</v>
      </c>
      <c r="CF3116" s="72">
        <v>676.59346364999999</v>
      </c>
      <c r="CG3116" s="72">
        <v>712.40329333</v>
      </c>
      <c r="CH3116" s="72">
        <v>716.50152150999998</v>
      </c>
      <c r="CI3116" s="72">
        <v>731.52548966999996</v>
      </c>
      <c r="CJ3116" s="96">
        <v>0.82975898439999995</v>
      </c>
      <c r="CK3116" s="96">
        <v>0.80107188309999999</v>
      </c>
      <c r="CL3116" s="96">
        <v>0.84310390710000005</v>
      </c>
      <c r="CM3116" s="96">
        <v>0.93765327750000005</v>
      </c>
      <c r="CN3116" s="96">
        <v>0.91333796219999996</v>
      </c>
      <c r="CO3116" s="96">
        <v>0.99315640289999996</v>
      </c>
      <c r="CP3116" s="96">
        <v>0.87094560359999995</v>
      </c>
      <c r="CQ3116" s="96">
        <v>0.99584056389999998</v>
      </c>
      <c r="CR3116" s="96">
        <v>0.87458325240000001</v>
      </c>
      <c r="CS3116" s="95">
        <v>1308</v>
      </c>
      <c r="CT3116" s="95">
        <v>1062</v>
      </c>
      <c r="CU3116" s="95">
        <v>1018</v>
      </c>
      <c r="CV3116" s="95">
        <v>990</v>
      </c>
      <c r="CW3116" s="95">
        <v>1027</v>
      </c>
      <c r="CX3116" s="96">
        <v>0.97940287699999995</v>
      </c>
      <c r="CY3116" s="96">
        <v>1.0060787529999999</v>
      </c>
      <c r="CZ3116" s="96">
        <v>0.94903158300000001</v>
      </c>
      <c r="DA3116" s="96">
        <v>1.011841805</v>
      </c>
      <c r="DB3116" s="96">
        <v>1.0230362420000001</v>
      </c>
      <c r="DC3116">
        <v>2013</v>
      </c>
      <c r="DD3116" s="6">
        <v>1100.8</v>
      </c>
      <c r="DE3116" s="96">
        <v>2.2934752000000002E-3</v>
      </c>
      <c r="DF3116" s="72">
        <v>670.13</v>
      </c>
      <c r="DG3116" s="96">
        <v>1</v>
      </c>
      <c r="DH3116" s="72">
        <v>670.13</v>
      </c>
      <c r="DI3116" s="72">
        <v>678.59223919999999</v>
      </c>
      <c r="DJ3116" s="96">
        <v>1</v>
      </c>
      <c r="DK3116" s="72">
        <v>670.13</v>
      </c>
      <c r="DL3116" s="96">
        <v>1</v>
      </c>
      <c r="DM3116" s="72">
        <v>670.13</v>
      </c>
      <c r="DN3116" s="96">
        <v>1</v>
      </c>
      <c r="DO3116" s="96">
        <v>9.4850000000000004E-3</v>
      </c>
      <c r="DP3116" s="72">
        <v>6.36</v>
      </c>
      <c r="DQ3116" s="72">
        <v>663.77</v>
      </c>
      <c r="DR3116" t="s">
        <v>1899</v>
      </c>
      <c r="DT3116" t="s">
        <v>1889</v>
      </c>
    </row>
    <row r="3117" spans="1:124" x14ac:dyDescent="0.3">
      <c r="A3117" t="s">
        <v>616</v>
      </c>
      <c r="B3117">
        <v>51370</v>
      </c>
      <c r="C3117" s="95">
        <v>1473</v>
      </c>
      <c r="D3117" s="95">
        <v>7083511</v>
      </c>
      <c r="E3117" s="95">
        <v>1429</v>
      </c>
      <c r="F3117" s="95">
        <v>4762001</v>
      </c>
      <c r="G3117" s="95">
        <v>395</v>
      </c>
      <c r="H3117" s="95">
        <v>993653</v>
      </c>
      <c r="I3117" s="95">
        <v>369</v>
      </c>
      <c r="J3117" s="95">
        <v>1149807</v>
      </c>
      <c r="K3117" s="95">
        <v>1318</v>
      </c>
      <c r="L3117" s="95">
        <v>6544491</v>
      </c>
      <c r="M3117" s="95">
        <v>1271</v>
      </c>
      <c r="N3117" s="95">
        <v>3888419</v>
      </c>
      <c r="O3117" s="95">
        <v>386</v>
      </c>
      <c r="P3117" s="95">
        <v>776430</v>
      </c>
      <c r="Q3117" s="95">
        <v>361</v>
      </c>
      <c r="R3117" s="95">
        <v>1229556</v>
      </c>
      <c r="S3117" s="95">
        <v>1180</v>
      </c>
      <c r="T3117" s="95">
        <v>5359458</v>
      </c>
      <c r="U3117" s="95">
        <v>1127</v>
      </c>
      <c r="V3117" s="95">
        <v>3707169</v>
      </c>
      <c r="W3117" s="95">
        <v>369</v>
      </c>
      <c r="X3117" s="95">
        <v>1000520</v>
      </c>
      <c r="Y3117" s="95">
        <v>347</v>
      </c>
      <c r="Z3117" s="95">
        <v>1114785</v>
      </c>
      <c r="AA3117" s="95">
        <v>1164</v>
      </c>
      <c r="AB3117" s="95">
        <v>5520655</v>
      </c>
      <c r="AC3117" s="95">
        <v>1109</v>
      </c>
      <c r="AD3117" s="95">
        <v>3782665</v>
      </c>
      <c r="AE3117" s="95">
        <v>355</v>
      </c>
      <c r="AF3117" s="95">
        <v>1115852</v>
      </c>
      <c r="AG3117" s="95">
        <v>331</v>
      </c>
      <c r="AH3117" s="95">
        <v>1202549</v>
      </c>
      <c r="AI3117" s="95">
        <v>1212</v>
      </c>
      <c r="AJ3117" s="95">
        <v>5592590.9400000004</v>
      </c>
      <c r="AK3117" s="95">
        <v>1159</v>
      </c>
      <c r="AL3117" s="95">
        <v>3899936.09</v>
      </c>
      <c r="AM3117" s="95">
        <v>363</v>
      </c>
      <c r="AN3117" s="95">
        <v>1128407</v>
      </c>
      <c r="AO3117" s="95">
        <v>338</v>
      </c>
      <c r="AP3117" s="95">
        <v>1367354</v>
      </c>
      <c r="AQ3117" s="72">
        <v>360.33</v>
      </c>
      <c r="AR3117" s="72">
        <v>274</v>
      </c>
      <c r="AS3117" s="72">
        <v>634.33000000000004</v>
      </c>
      <c r="AT3117" s="95">
        <v>8077164</v>
      </c>
      <c r="AU3117" s="95">
        <v>5911808</v>
      </c>
      <c r="AV3117" s="95">
        <v>1868</v>
      </c>
      <c r="AW3117" s="95">
        <v>1798</v>
      </c>
      <c r="AX3117" s="72">
        <v>358.03</v>
      </c>
      <c r="AY3117" s="72">
        <v>261.33</v>
      </c>
      <c r="AZ3117" s="72">
        <v>619.36</v>
      </c>
      <c r="BA3117" s="95">
        <v>7320921</v>
      </c>
      <c r="BB3117" s="95">
        <v>5117975</v>
      </c>
      <c r="BC3117" s="95">
        <v>1704</v>
      </c>
      <c r="BD3117" s="95">
        <v>1632</v>
      </c>
      <c r="BE3117" s="72">
        <v>342.16</v>
      </c>
      <c r="BF3117" s="72">
        <v>272.61</v>
      </c>
      <c r="BG3117" s="72">
        <v>614.77</v>
      </c>
      <c r="BH3117" s="95">
        <v>6359978</v>
      </c>
      <c r="BI3117" s="95">
        <v>4821954</v>
      </c>
      <c r="BJ3117" s="95">
        <v>1549</v>
      </c>
      <c r="BK3117" s="95">
        <v>1474</v>
      </c>
      <c r="BL3117" s="72">
        <v>364.08</v>
      </c>
      <c r="BM3117" s="72">
        <v>288.5</v>
      </c>
      <c r="BN3117" s="72">
        <v>652.58000000000004</v>
      </c>
      <c r="BO3117" s="95">
        <v>6636507</v>
      </c>
      <c r="BP3117" s="95">
        <v>4985214</v>
      </c>
      <c r="BQ3117" s="95">
        <v>1519</v>
      </c>
      <c r="BR3117" s="95">
        <v>1440</v>
      </c>
      <c r="BS3117" s="72">
        <v>355.61</v>
      </c>
      <c r="BT3117" s="72">
        <v>293.20999999999998</v>
      </c>
      <c r="BU3117" s="72">
        <v>648.82000000000005</v>
      </c>
      <c r="BV3117" s="95">
        <v>6720997.9400000004</v>
      </c>
      <c r="BW3117" s="95">
        <v>5267290.09</v>
      </c>
      <c r="BX3117" s="95">
        <v>1575</v>
      </c>
      <c r="BY3117" s="95">
        <v>1497</v>
      </c>
      <c r="BZ3117" s="95">
        <v>1835</v>
      </c>
      <c r="CA3117" s="95">
        <v>1669</v>
      </c>
      <c r="CB3117" s="95">
        <v>1513</v>
      </c>
      <c r="CC3117" s="95">
        <v>1481</v>
      </c>
      <c r="CD3117" s="95">
        <v>1537</v>
      </c>
      <c r="CE3117" s="72">
        <v>650.75523149000003</v>
      </c>
      <c r="CF3117" s="72">
        <v>676.59346364999999</v>
      </c>
      <c r="CG3117" s="72">
        <v>712.40329333</v>
      </c>
      <c r="CH3117" s="72">
        <v>716.50152150999998</v>
      </c>
      <c r="CI3117" s="72">
        <v>731.52548966999996</v>
      </c>
      <c r="CJ3117" s="96">
        <v>0.97475973959999995</v>
      </c>
      <c r="CK3117" s="96">
        <v>0.91540937550000001</v>
      </c>
      <c r="CL3117" s="96">
        <v>0.86295221509999998</v>
      </c>
      <c r="CM3117" s="96">
        <v>0.9107866214</v>
      </c>
      <c r="CN3117" s="96">
        <v>0.88694106930000005</v>
      </c>
      <c r="CO3117" s="96">
        <v>0.9187602212</v>
      </c>
      <c r="CP3117" s="96">
        <v>0.99064999030000001</v>
      </c>
      <c r="CQ3117" s="96">
        <v>0.99584056389999998</v>
      </c>
      <c r="CR3117" s="96">
        <v>0.99478760430000002</v>
      </c>
      <c r="CS3117" s="95">
        <v>1802</v>
      </c>
      <c r="CT3117" s="95">
        <v>1480</v>
      </c>
      <c r="CU3117" s="95">
        <v>1473</v>
      </c>
      <c r="CV3117" s="95">
        <v>1455</v>
      </c>
      <c r="CW3117" s="95">
        <v>1521</v>
      </c>
      <c r="CX3117" s="96">
        <v>0.98737982300000005</v>
      </c>
      <c r="CY3117" s="96">
        <v>0.93054899400000002</v>
      </c>
      <c r="CZ3117" s="96">
        <v>0.911565819</v>
      </c>
      <c r="DA3117" s="96">
        <v>0.87995467100000002</v>
      </c>
      <c r="DB3117" s="96">
        <v>0.87008140700000003</v>
      </c>
      <c r="DC3117">
        <v>2013</v>
      </c>
      <c r="DD3117" s="6">
        <v>1568.2</v>
      </c>
      <c r="DE3117" s="96">
        <v>8.1389374000000007E-3</v>
      </c>
      <c r="DF3117" s="72">
        <v>757.77</v>
      </c>
      <c r="DG3117" s="96">
        <v>1</v>
      </c>
      <c r="DH3117" s="72">
        <v>757.77</v>
      </c>
      <c r="DI3117" s="72">
        <v>667.06313037999996</v>
      </c>
      <c r="DJ3117" s="96">
        <v>1</v>
      </c>
      <c r="DK3117" s="72">
        <v>757.77</v>
      </c>
      <c r="DL3117" s="96">
        <v>1</v>
      </c>
      <c r="DM3117" s="72">
        <v>757.77</v>
      </c>
      <c r="DN3117" s="96">
        <v>1</v>
      </c>
      <c r="DO3117" s="96">
        <v>2.3602000000000001E-2</v>
      </c>
      <c r="DP3117" s="72">
        <v>17.88</v>
      </c>
      <c r="DQ3117" s="72">
        <v>739.89</v>
      </c>
      <c r="DR3117" t="s">
        <v>616</v>
      </c>
      <c r="DT3117" t="s">
        <v>1889</v>
      </c>
    </row>
    <row r="3118" spans="1:124" x14ac:dyDescent="0.3">
      <c r="A3118" t="s">
        <v>1900</v>
      </c>
      <c r="B3118">
        <v>51380</v>
      </c>
      <c r="C3118" s="95">
        <v>4375</v>
      </c>
      <c r="D3118" s="95">
        <v>19075008</v>
      </c>
      <c r="E3118" s="95">
        <v>4260</v>
      </c>
      <c r="F3118" s="95">
        <v>12372099</v>
      </c>
      <c r="G3118" s="95">
        <v>1037</v>
      </c>
      <c r="H3118" s="95">
        <v>3203844</v>
      </c>
      <c r="I3118" s="95">
        <v>952</v>
      </c>
      <c r="J3118" s="95">
        <v>2825305</v>
      </c>
      <c r="K3118" s="95">
        <v>4115</v>
      </c>
      <c r="L3118" s="95">
        <v>19458420</v>
      </c>
      <c r="M3118" s="95">
        <v>3977</v>
      </c>
      <c r="N3118" s="95">
        <v>12444960</v>
      </c>
      <c r="O3118" s="95">
        <v>1051</v>
      </c>
      <c r="P3118" s="95">
        <v>3772929</v>
      </c>
      <c r="Q3118" s="95">
        <v>961</v>
      </c>
      <c r="R3118" s="95">
        <v>2896651</v>
      </c>
      <c r="S3118" s="95">
        <v>3802</v>
      </c>
      <c r="T3118" s="95">
        <v>17441069</v>
      </c>
      <c r="U3118" s="95">
        <v>3650</v>
      </c>
      <c r="V3118" s="95">
        <v>11768401</v>
      </c>
      <c r="W3118" s="95">
        <v>1077</v>
      </c>
      <c r="X3118" s="95">
        <v>2925722</v>
      </c>
      <c r="Y3118" s="95">
        <v>985</v>
      </c>
      <c r="Z3118" s="95">
        <v>3080727</v>
      </c>
      <c r="AA3118" s="95">
        <v>3834</v>
      </c>
      <c r="AB3118" s="95">
        <v>15117386</v>
      </c>
      <c r="AC3118" s="95">
        <v>3649</v>
      </c>
      <c r="AD3118" s="95">
        <v>12338704</v>
      </c>
      <c r="AE3118" s="95">
        <v>1066</v>
      </c>
      <c r="AF3118" s="95">
        <v>3129366</v>
      </c>
      <c r="AG3118" s="95">
        <v>973</v>
      </c>
      <c r="AH3118" s="95">
        <v>3285765</v>
      </c>
      <c r="AI3118" s="95">
        <v>3918</v>
      </c>
      <c r="AJ3118" s="95">
        <v>17751113.640000001</v>
      </c>
      <c r="AK3118" s="95">
        <v>3707</v>
      </c>
      <c r="AL3118" s="95">
        <v>13324285.710000001</v>
      </c>
      <c r="AM3118" s="95">
        <v>1074</v>
      </c>
      <c r="AN3118" s="95">
        <v>3460700.24</v>
      </c>
      <c r="AO3118" s="95">
        <v>980</v>
      </c>
      <c r="AP3118" s="95">
        <v>3750294.87</v>
      </c>
      <c r="AQ3118" s="72">
        <v>343.05</v>
      </c>
      <c r="AR3118" s="72">
        <v>242.99</v>
      </c>
      <c r="AS3118" s="72">
        <v>586.04</v>
      </c>
      <c r="AT3118" s="95">
        <v>22278852</v>
      </c>
      <c r="AU3118" s="95">
        <v>15197404</v>
      </c>
      <c r="AV3118" s="95">
        <v>5412</v>
      </c>
      <c r="AW3118" s="95">
        <v>5212</v>
      </c>
      <c r="AX3118" s="72">
        <v>374.75</v>
      </c>
      <c r="AY3118" s="72">
        <v>258.89999999999998</v>
      </c>
      <c r="AZ3118" s="72">
        <v>633.65</v>
      </c>
      <c r="BA3118" s="95">
        <v>23231349</v>
      </c>
      <c r="BB3118" s="95">
        <v>15341611</v>
      </c>
      <c r="BC3118" s="95">
        <v>5166</v>
      </c>
      <c r="BD3118" s="95">
        <v>4938</v>
      </c>
      <c r="BE3118" s="72">
        <v>347.86</v>
      </c>
      <c r="BF3118" s="72">
        <v>266.97000000000003</v>
      </c>
      <c r="BG3118" s="72">
        <v>614.83000000000004</v>
      </c>
      <c r="BH3118" s="95">
        <v>20366791</v>
      </c>
      <c r="BI3118" s="95">
        <v>14849128</v>
      </c>
      <c r="BJ3118" s="95">
        <v>4879</v>
      </c>
      <c r="BK3118" s="95">
        <v>4635</v>
      </c>
      <c r="BL3118" s="72">
        <v>310.32</v>
      </c>
      <c r="BM3118" s="72">
        <v>281.7</v>
      </c>
      <c r="BN3118" s="72">
        <v>592.02</v>
      </c>
      <c r="BO3118" s="95">
        <v>18246752</v>
      </c>
      <c r="BP3118" s="95">
        <v>15624469</v>
      </c>
      <c r="BQ3118" s="95">
        <v>4900</v>
      </c>
      <c r="BR3118" s="95">
        <v>4622</v>
      </c>
      <c r="BS3118" s="72">
        <v>354.1</v>
      </c>
      <c r="BT3118" s="72">
        <v>303.58</v>
      </c>
      <c r="BU3118" s="72">
        <v>657.68</v>
      </c>
      <c r="BV3118" s="95">
        <v>21211813.879999999</v>
      </c>
      <c r="BW3118" s="95">
        <v>17074580.579999998</v>
      </c>
      <c r="BX3118" s="95">
        <v>4992</v>
      </c>
      <c r="BY3118" s="95">
        <v>4687</v>
      </c>
      <c r="BZ3118" s="95">
        <v>5317</v>
      </c>
      <c r="CA3118" s="95">
        <v>5056</v>
      </c>
      <c r="CB3118" s="95">
        <v>4761</v>
      </c>
      <c r="CC3118" s="95">
        <v>4768</v>
      </c>
      <c r="CD3118" s="95">
        <v>4843</v>
      </c>
      <c r="CE3118" s="72">
        <v>650.75523149000003</v>
      </c>
      <c r="CF3118" s="72">
        <v>676.59346364999999</v>
      </c>
      <c r="CG3118" s="72">
        <v>712.40329333</v>
      </c>
      <c r="CH3118" s="72">
        <v>716.50152150999998</v>
      </c>
      <c r="CI3118" s="72">
        <v>731.52548966999996</v>
      </c>
      <c r="CJ3118" s="96">
        <v>0.9005536516</v>
      </c>
      <c r="CK3118" s="96">
        <v>0.93652988690000005</v>
      </c>
      <c r="CL3118" s="96">
        <v>0.86303643699999999</v>
      </c>
      <c r="CM3118" s="96">
        <v>0.82626481900000004</v>
      </c>
      <c r="CN3118" s="96">
        <v>0.89905274570000004</v>
      </c>
      <c r="CO3118" s="96">
        <v>0.94004048279999997</v>
      </c>
      <c r="CP3118" s="96">
        <v>0.9415419062</v>
      </c>
      <c r="CQ3118" s="96">
        <v>0.99584056389999998</v>
      </c>
      <c r="CR3118" s="96">
        <v>0.94547441210000005</v>
      </c>
      <c r="CS3118" s="95">
        <v>5219</v>
      </c>
      <c r="CT3118" s="95">
        <v>4656</v>
      </c>
      <c r="CU3118" s="95">
        <v>4656</v>
      </c>
      <c r="CV3118" s="95">
        <v>4688</v>
      </c>
      <c r="CW3118" s="95">
        <v>4750</v>
      </c>
      <c r="CX3118" s="96">
        <v>0.931621123</v>
      </c>
      <c r="CY3118" s="96">
        <v>0.93522116899999996</v>
      </c>
      <c r="CZ3118" s="96">
        <v>0.95714162000000003</v>
      </c>
      <c r="DA3118" s="96">
        <v>0.93324985000000005</v>
      </c>
      <c r="DB3118" s="96">
        <v>0.94395436799999999</v>
      </c>
      <c r="DC3118">
        <v>2013</v>
      </c>
      <c r="DD3118" s="6">
        <v>4818.8</v>
      </c>
      <c r="DE3118" s="96">
        <v>1.18320049E-2</v>
      </c>
      <c r="DF3118" s="72">
        <v>717.52</v>
      </c>
      <c r="DG3118" s="96">
        <v>1</v>
      </c>
      <c r="DH3118" s="72">
        <v>717.52</v>
      </c>
      <c r="DI3118" s="72">
        <v>730.89209474999996</v>
      </c>
      <c r="DJ3118" s="96">
        <v>1</v>
      </c>
      <c r="DK3118" s="72">
        <v>717.52</v>
      </c>
      <c r="DL3118" s="96">
        <v>1</v>
      </c>
      <c r="DM3118" s="72">
        <v>717.52</v>
      </c>
      <c r="DN3118" s="96">
        <v>0.64320746120000005</v>
      </c>
      <c r="DO3118" s="96">
        <v>3.7312999999999999E-2</v>
      </c>
      <c r="DP3118" s="72">
        <v>17.22</v>
      </c>
      <c r="DQ3118" s="72">
        <v>700.3</v>
      </c>
      <c r="DR3118" t="s">
        <v>1900</v>
      </c>
      <c r="DT3118" t="s">
        <v>1889</v>
      </c>
    </row>
    <row r="3119" spans="1:124" x14ac:dyDescent="0.3">
      <c r="A3119" t="s">
        <v>327</v>
      </c>
      <c r="B3119">
        <v>51390</v>
      </c>
      <c r="C3119" s="95">
        <v>6137</v>
      </c>
      <c r="D3119" s="95">
        <v>22911224</v>
      </c>
      <c r="E3119" s="95">
        <v>5960</v>
      </c>
      <c r="F3119" s="95">
        <v>19165532</v>
      </c>
      <c r="G3119" s="95">
        <v>1476</v>
      </c>
      <c r="H3119" s="95">
        <v>3924151</v>
      </c>
      <c r="I3119" s="95">
        <v>1325</v>
      </c>
      <c r="J3119" s="95">
        <v>4335713</v>
      </c>
      <c r="K3119" s="95">
        <v>5603</v>
      </c>
      <c r="L3119" s="95">
        <v>21454649</v>
      </c>
      <c r="M3119" s="95">
        <v>5401</v>
      </c>
      <c r="N3119" s="95">
        <v>17726458</v>
      </c>
      <c r="O3119" s="95">
        <v>1383</v>
      </c>
      <c r="P3119" s="95">
        <v>3394559</v>
      </c>
      <c r="Q3119" s="95">
        <v>1222</v>
      </c>
      <c r="R3119" s="95">
        <v>3907283</v>
      </c>
      <c r="S3119" s="95">
        <v>5007</v>
      </c>
      <c r="T3119" s="95">
        <v>20874632</v>
      </c>
      <c r="U3119" s="95">
        <v>4781</v>
      </c>
      <c r="V3119" s="95">
        <v>16748907</v>
      </c>
      <c r="W3119" s="95">
        <v>1406</v>
      </c>
      <c r="X3119" s="95">
        <v>3271306</v>
      </c>
      <c r="Y3119" s="95">
        <v>1234</v>
      </c>
      <c r="Z3119" s="95">
        <v>3980984</v>
      </c>
      <c r="AA3119" s="95">
        <v>4990</v>
      </c>
      <c r="AB3119" s="95">
        <v>20304741</v>
      </c>
      <c r="AC3119" s="95">
        <v>4740</v>
      </c>
      <c r="AD3119" s="95">
        <v>17664569</v>
      </c>
      <c r="AE3119" s="95">
        <v>1423</v>
      </c>
      <c r="AF3119" s="95">
        <v>4288150</v>
      </c>
      <c r="AG3119" s="95">
        <v>1248</v>
      </c>
      <c r="AH3119" s="95">
        <v>4702012</v>
      </c>
      <c r="AI3119" s="95">
        <v>5239</v>
      </c>
      <c r="AJ3119" s="95">
        <v>20890971.690000001</v>
      </c>
      <c r="AK3119" s="95">
        <v>4959</v>
      </c>
      <c r="AL3119" s="95">
        <v>19448002.559999999</v>
      </c>
      <c r="AM3119" s="95">
        <v>1473</v>
      </c>
      <c r="AN3119" s="95">
        <v>4768418.07</v>
      </c>
      <c r="AO3119" s="95">
        <v>1307</v>
      </c>
      <c r="AP3119" s="95">
        <v>5083350.25</v>
      </c>
      <c r="AQ3119" s="72">
        <v>293.75</v>
      </c>
      <c r="AR3119" s="72">
        <v>268.83</v>
      </c>
      <c r="AS3119" s="72">
        <v>562.58000000000004</v>
      </c>
      <c r="AT3119" s="95">
        <v>26835375</v>
      </c>
      <c r="AU3119" s="95">
        <v>23501245</v>
      </c>
      <c r="AV3119" s="95">
        <v>7613</v>
      </c>
      <c r="AW3119" s="95">
        <v>7285</v>
      </c>
      <c r="AX3119" s="72">
        <v>296.42</v>
      </c>
      <c r="AY3119" s="72">
        <v>272.2</v>
      </c>
      <c r="AZ3119" s="72">
        <v>568.62</v>
      </c>
      <c r="BA3119" s="95">
        <v>24849208</v>
      </c>
      <c r="BB3119" s="95">
        <v>21633741</v>
      </c>
      <c r="BC3119" s="95">
        <v>6986</v>
      </c>
      <c r="BD3119" s="95">
        <v>6623</v>
      </c>
      <c r="BE3119" s="72">
        <v>313.76</v>
      </c>
      <c r="BF3119" s="72">
        <v>287.2</v>
      </c>
      <c r="BG3119" s="72">
        <v>600.96</v>
      </c>
      <c r="BH3119" s="95">
        <v>24145938</v>
      </c>
      <c r="BI3119" s="95">
        <v>20729891</v>
      </c>
      <c r="BJ3119" s="95">
        <v>6413</v>
      </c>
      <c r="BK3119" s="95">
        <v>6015</v>
      </c>
      <c r="BL3119" s="72">
        <v>319.57</v>
      </c>
      <c r="BM3119" s="72">
        <v>311.27</v>
      </c>
      <c r="BN3119" s="72">
        <v>630.84</v>
      </c>
      <c r="BO3119" s="95">
        <v>24592891</v>
      </c>
      <c r="BP3119" s="95">
        <v>22366581</v>
      </c>
      <c r="BQ3119" s="95">
        <v>6413</v>
      </c>
      <c r="BR3119" s="95">
        <v>5988</v>
      </c>
      <c r="BS3119" s="72">
        <v>318.58</v>
      </c>
      <c r="BT3119" s="72">
        <v>326.25</v>
      </c>
      <c r="BU3119" s="72">
        <v>644.83000000000004</v>
      </c>
      <c r="BV3119" s="95">
        <v>25659389.760000002</v>
      </c>
      <c r="BW3119" s="95">
        <v>24531352.809999999</v>
      </c>
      <c r="BX3119" s="95">
        <v>6712</v>
      </c>
      <c r="BY3119" s="95">
        <v>6266</v>
      </c>
      <c r="BZ3119" s="95">
        <v>7457</v>
      </c>
      <c r="CA3119" s="95">
        <v>6811</v>
      </c>
      <c r="CB3119" s="95">
        <v>6221</v>
      </c>
      <c r="CC3119" s="95">
        <v>6211</v>
      </c>
      <c r="CD3119" s="95">
        <v>6494</v>
      </c>
      <c r="CE3119" s="72">
        <v>650.75523149000003</v>
      </c>
      <c r="CF3119" s="72">
        <v>676.59346364999999</v>
      </c>
      <c r="CG3119" s="72">
        <v>712.40329333</v>
      </c>
      <c r="CH3119" s="72">
        <v>716.50152150999998</v>
      </c>
      <c r="CI3119" s="72">
        <v>731.52548966999996</v>
      </c>
      <c r="CJ3119" s="96">
        <v>0.86450323070000001</v>
      </c>
      <c r="CK3119" s="96">
        <v>0.84041604089999999</v>
      </c>
      <c r="CL3119" s="96">
        <v>0.84356712779999998</v>
      </c>
      <c r="CM3119" s="96">
        <v>0.88044474579999998</v>
      </c>
      <c r="CN3119" s="96">
        <v>0.8814867139</v>
      </c>
      <c r="CO3119" s="96">
        <v>0.96427389669999997</v>
      </c>
      <c r="CP3119" s="96">
        <v>0.89402354949999996</v>
      </c>
      <c r="CQ3119" s="96">
        <v>0.99584056389999998</v>
      </c>
      <c r="CR3119" s="96">
        <v>0.89775758709999998</v>
      </c>
      <c r="CS3119" s="95">
        <v>7668</v>
      </c>
      <c r="CT3119" s="95">
        <v>6573</v>
      </c>
      <c r="CU3119" s="95">
        <v>6377</v>
      </c>
      <c r="CV3119" s="95">
        <v>6379</v>
      </c>
      <c r="CW3119" s="95">
        <v>6703</v>
      </c>
      <c r="CX3119" s="96">
        <v>0.96881351699999996</v>
      </c>
      <c r="CY3119" s="96">
        <v>0.97524226300000005</v>
      </c>
      <c r="CZ3119" s="96">
        <v>0.95005856600000005</v>
      </c>
      <c r="DA3119" s="96">
        <v>0.95845913999999999</v>
      </c>
      <c r="DB3119" s="96">
        <v>0.96738274599999996</v>
      </c>
      <c r="DC3119">
        <v>2013</v>
      </c>
      <c r="DD3119" s="6">
        <v>6435.4</v>
      </c>
      <c r="DE3119" s="96">
        <v>3.9426384000000002E-3</v>
      </c>
      <c r="DF3119" s="72">
        <v>686.75</v>
      </c>
      <c r="DG3119" s="96">
        <v>1</v>
      </c>
      <c r="DH3119" s="72">
        <v>686.75</v>
      </c>
      <c r="DI3119" s="72">
        <v>672.66900410000005</v>
      </c>
      <c r="DJ3119" s="96">
        <v>1</v>
      </c>
      <c r="DK3119" s="72">
        <v>686.75</v>
      </c>
      <c r="DL3119" s="96">
        <v>1</v>
      </c>
      <c r="DM3119" s="72">
        <v>686.75</v>
      </c>
      <c r="DN3119" s="96">
        <v>1</v>
      </c>
      <c r="DO3119" s="96">
        <v>1.3701E-2</v>
      </c>
      <c r="DP3119" s="72">
        <v>9.41</v>
      </c>
      <c r="DQ3119" s="72">
        <v>677.34</v>
      </c>
      <c r="DR3119" t="s">
        <v>327</v>
      </c>
      <c r="DT3119" t="s">
        <v>1889</v>
      </c>
    </row>
    <row r="3120" spans="1:124" x14ac:dyDescent="0.3">
      <c r="A3120" t="s">
        <v>1901</v>
      </c>
      <c r="B3120">
        <v>51400</v>
      </c>
      <c r="C3120" s="95">
        <v>9882</v>
      </c>
      <c r="D3120" s="95">
        <v>46756050</v>
      </c>
      <c r="E3120" s="95">
        <v>9568</v>
      </c>
      <c r="F3120" s="95">
        <v>33825857</v>
      </c>
      <c r="G3120" s="95">
        <v>4580</v>
      </c>
      <c r="H3120" s="95">
        <v>11653467</v>
      </c>
      <c r="I3120" s="95">
        <v>4183</v>
      </c>
      <c r="J3120" s="95">
        <v>11519303</v>
      </c>
      <c r="K3120" s="95">
        <v>9339</v>
      </c>
      <c r="L3120" s="95">
        <v>49127820</v>
      </c>
      <c r="M3120" s="95">
        <v>8982</v>
      </c>
      <c r="N3120" s="95">
        <v>33475152</v>
      </c>
      <c r="O3120" s="95">
        <v>4632</v>
      </c>
      <c r="P3120" s="95">
        <v>12226384</v>
      </c>
      <c r="Q3120" s="95">
        <v>4197</v>
      </c>
      <c r="R3120" s="95">
        <v>12313426</v>
      </c>
      <c r="S3120" s="95">
        <v>8842</v>
      </c>
      <c r="T3120" s="95">
        <v>45881414</v>
      </c>
      <c r="U3120" s="95">
        <v>8450</v>
      </c>
      <c r="V3120" s="95">
        <v>32614421</v>
      </c>
      <c r="W3120" s="95">
        <v>4597</v>
      </c>
      <c r="X3120" s="95">
        <v>13234683</v>
      </c>
      <c r="Y3120" s="95">
        <v>4144</v>
      </c>
      <c r="Z3120" s="95">
        <v>12683008</v>
      </c>
      <c r="AA3120" s="95">
        <v>8845</v>
      </c>
      <c r="AB3120" s="95">
        <v>37871358</v>
      </c>
      <c r="AC3120" s="95">
        <v>8403</v>
      </c>
      <c r="AD3120" s="95">
        <v>32000613</v>
      </c>
      <c r="AE3120" s="95">
        <v>4559</v>
      </c>
      <c r="AF3120" s="95">
        <v>12450026</v>
      </c>
      <c r="AG3120" s="95">
        <v>4097</v>
      </c>
      <c r="AH3120" s="95">
        <v>13352738</v>
      </c>
      <c r="AI3120" s="95">
        <v>9012</v>
      </c>
      <c r="AJ3120" s="95">
        <v>40357168.939999998</v>
      </c>
      <c r="AK3120" s="95">
        <v>8518</v>
      </c>
      <c r="AL3120" s="95">
        <v>33766070.140000001</v>
      </c>
      <c r="AM3120" s="95">
        <v>4648</v>
      </c>
      <c r="AN3120" s="95">
        <v>13947266.720000001</v>
      </c>
      <c r="AO3120" s="95">
        <v>4191</v>
      </c>
      <c r="AP3120" s="95">
        <v>14443926.65</v>
      </c>
      <c r="AQ3120" s="72">
        <v>336.57</v>
      </c>
      <c r="AR3120" s="72">
        <v>274.8</v>
      </c>
      <c r="AS3120" s="72">
        <v>611.37</v>
      </c>
      <c r="AT3120" s="95">
        <v>58409517</v>
      </c>
      <c r="AU3120" s="95">
        <v>45345160</v>
      </c>
      <c r="AV3120" s="95">
        <v>14462</v>
      </c>
      <c r="AW3120" s="95">
        <v>13751</v>
      </c>
      <c r="AX3120" s="72">
        <v>365.96</v>
      </c>
      <c r="AY3120" s="72">
        <v>289.52999999999997</v>
      </c>
      <c r="AZ3120" s="72">
        <v>655.49</v>
      </c>
      <c r="BA3120" s="95">
        <v>61354204</v>
      </c>
      <c r="BB3120" s="95">
        <v>45788578</v>
      </c>
      <c r="BC3120" s="95">
        <v>13971</v>
      </c>
      <c r="BD3120" s="95">
        <v>13179</v>
      </c>
      <c r="BE3120" s="72">
        <v>366.57</v>
      </c>
      <c r="BF3120" s="72">
        <v>299.73</v>
      </c>
      <c r="BG3120" s="72">
        <v>666.3</v>
      </c>
      <c r="BH3120" s="95">
        <v>59116097</v>
      </c>
      <c r="BI3120" s="95">
        <v>45297429</v>
      </c>
      <c r="BJ3120" s="95">
        <v>13439</v>
      </c>
      <c r="BK3120" s="95">
        <v>12594</v>
      </c>
      <c r="BL3120" s="72">
        <v>312.85000000000002</v>
      </c>
      <c r="BM3120" s="72">
        <v>302.36</v>
      </c>
      <c r="BN3120" s="72">
        <v>615.21</v>
      </c>
      <c r="BO3120" s="95">
        <v>50321384</v>
      </c>
      <c r="BP3120" s="95">
        <v>45353351</v>
      </c>
      <c r="BQ3120" s="95">
        <v>13404</v>
      </c>
      <c r="BR3120" s="95">
        <v>12500</v>
      </c>
      <c r="BS3120" s="72">
        <v>331.29</v>
      </c>
      <c r="BT3120" s="72">
        <v>316.11</v>
      </c>
      <c r="BU3120" s="72">
        <v>647.4</v>
      </c>
      <c r="BV3120" s="95">
        <v>54304435.659999996</v>
      </c>
      <c r="BW3120" s="95">
        <v>48209996.789999999</v>
      </c>
      <c r="BX3120" s="95">
        <v>13660</v>
      </c>
      <c r="BY3120" s="95">
        <v>12709</v>
      </c>
      <c r="BZ3120" s="95">
        <v>14123</v>
      </c>
      <c r="CA3120" s="95">
        <v>13589</v>
      </c>
      <c r="CB3120" s="95">
        <v>13032</v>
      </c>
      <c r="CC3120" s="95">
        <v>12975</v>
      </c>
      <c r="CD3120" s="95">
        <v>13195</v>
      </c>
      <c r="CE3120" s="72">
        <v>650.75523149000003</v>
      </c>
      <c r="CF3120" s="72">
        <v>676.59346364999999</v>
      </c>
      <c r="CG3120" s="72">
        <v>712.40329333</v>
      </c>
      <c r="CH3120" s="72">
        <v>716.50152150999998</v>
      </c>
      <c r="CI3120" s="72">
        <v>731.52548966999996</v>
      </c>
      <c r="CJ3120" s="96">
        <v>0.93947765679999995</v>
      </c>
      <c r="CK3120" s="96">
        <v>0.96880924099999999</v>
      </c>
      <c r="CL3120" s="96">
        <v>0.93528483969999998</v>
      </c>
      <c r="CM3120" s="96">
        <v>0.85863041669999995</v>
      </c>
      <c r="CN3120" s="96">
        <v>0.88499992019999996</v>
      </c>
      <c r="CO3120" s="96">
        <v>1.0400917393</v>
      </c>
      <c r="CP3120" s="96">
        <v>0.8820764364</v>
      </c>
      <c r="CQ3120" s="96">
        <v>0.99584056389999998</v>
      </c>
      <c r="CR3120" s="96">
        <v>0.88576057490000004</v>
      </c>
      <c r="CS3120" s="95">
        <v>13897</v>
      </c>
      <c r="CT3120" s="95">
        <v>12698</v>
      </c>
      <c r="CU3120" s="95">
        <v>12711</v>
      </c>
      <c r="CV3120" s="95">
        <v>12542</v>
      </c>
      <c r="CW3120" s="95">
        <v>12767</v>
      </c>
      <c r="CX3120" s="96">
        <v>1.0464292639999999</v>
      </c>
      <c r="CY3120" s="96">
        <v>1.048504825</v>
      </c>
      <c r="CZ3120" s="96">
        <v>1.0445838869999999</v>
      </c>
      <c r="DA3120" s="96">
        <v>1.036049446</v>
      </c>
      <c r="DB3120" s="96">
        <v>1.0243242770000001</v>
      </c>
      <c r="DC3120">
        <v>2013</v>
      </c>
      <c r="DD3120" s="6">
        <v>12946.6</v>
      </c>
      <c r="DE3120" s="96">
        <v>4.1052555000000001E-3</v>
      </c>
      <c r="DF3120" s="72">
        <v>677.46</v>
      </c>
      <c r="DG3120" s="96">
        <v>1</v>
      </c>
      <c r="DH3120" s="72">
        <v>677.46</v>
      </c>
      <c r="DI3120" s="72">
        <v>667.06313037999996</v>
      </c>
      <c r="DJ3120" s="96">
        <v>1</v>
      </c>
      <c r="DK3120" s="72">
        <v>677.46</v>
      </c>
      <c r="DL3120" s="96">
        <v>1</v>
      </c>
      <c r="DM3120" s="72">
        <v>677.46</v>
      </c>
      <c r="DN3120" s="96">
        <v>1</v>
      </c>
      <c r="DO3120" s="96">
        <v>1.4491E-2</v>
      </c>
      <c r="DP3120" s="72">
        <v>9.82</v>
      </c>
      <c r="DQ3120" s="72">
        <v>667.64</v>
      </c>
      <c r="DR3120" t="s">
        <v>1901</v>
      </c>
      <c r="DT3120" t="s">
        <v>1889</v>
      </c>
    </row>
    <row r="3121" spans="1:124" x14ac:dyDescent="0.3">
      <c r="A3121" t="s">
        <v>56</v>
      </c>
      <c r="B3121">
        <v>51410</v>
      </c>
      <c r="C3121" s="95">
        <v>4474</v>
      </c>
      <c r="D3121" s="95">
        <v>20381858</v>
      </c>
      <c r="E3121" s="95">
        <v>4329</v>
      </c>
      <c r="F3121" s="95">
        <v>11952002</v>
      </c>
      <c r="G3121" s="95">
        <v>1392</v>
      </c>
      <c r="H3121" s="95">
        <v>4273767</v>
      </c>
      <c r="I3121" s="95">
        <v>1274</v>
      </c>
      <c r="J3121" s="95">
        <v>3658780</v>
      </c>
      <c r="K3121" s="95">
        <v>4220</v>
      </c>
      <c r="L3121" s="95">
        <v>19039313</v>
      </c>
      <c r="M3121" s="95">
        <v>4058</v>
      </c>
      <c r="N3121" s="95">
        <v>12252392</v>
      </c>
      <c r="O3121" s="95">
        <v>1396</v>
      </c>
      <c r="P3121" s="95">
        <v>4142251</v>
      </c>
      <c r="Q3121" s="95">
        <v>1266</v>
      </c>
      <c r="R3121" s="95">
        <v>4137597</v>
      </c>
      <c r="S3121" s="95">
        <v>3956</v>
      </c>
      <c r="T3121" s="95">
        <v>15939182</v>
      </c>
      <c r="U3121" s="95">
        <v>3765</v>
      </c>
      <c r="V3121" s="95">
        <v>12177279</v>
      </c>
      <c r="W3121" s="95">
        <v>1392</v>
      </c>
      <c r="X3121" s="95">
        <v>4344757</v>
      </c>
      <c r="Y3121" s="95">
        <v>1263</v>
      </c>
      <c r="Z3121" s="95">
        <v>4572323</v>
      </c>
      <c r="AA3121" s="95">
        <v>3944</v>
      </c>
      <c r="AB3121" s="95">
        <v>13930868</v>
      </c>
      <c r="AC3121" s="95">
        <v>3730</v>
      </c>
      <c r="AD3121" s="95">
        <v>12476530</v>
      </c>
      <c r="AE3121" s="95">
        <v>1341</v>
      </c>
      <c r="AF3121" s="95">
        <v>3549506</v>
      </c>
      <c r="AG3121" s="95">
        <v>1217</v>
      </c>
      <c r="AH3121" s="95">
        <v>4569552</v>
      </c>
      <c r="AI3121" s="95">
        <v>4067</v>
      </c>
      <c r="AJ3121" s="95">
        <v>14273742.25</v>
      </c>
      <c r="AK3121" s="95">
        <v>3827</v>
      </c>
      <c r="AL3121" s="95">
        <v>12913536.91</v>
      </c>
      <c r="AM3121" s="95">
        <v>1389</v>
      </c>
      <c r="AN3121" s="95">
        <v>4190345.34</v>
      </c>
      <c r="AO3121" s="95">
        <v>1266</v>
      </c>
      <c r="AP3121" s="95">
        <v>5204058.93</v>
      </c>
      <c r="AQ3121" s="72">
        <v>350.26</v>
      </c>
      <c r="AR3121" s="72">
        <v>232.18</v>
      </c>
      <c r="AS3121" s="72">
        <v>582.44000000000005</v>
      </c>
      <c r="AT3121" s="95">
        <v>24655625</v>
      </c>
      <c r="AU3121" s="95">
        <v>15610782</v>
      </c>
      <c r="AV3121" s="95">
        <v>5866</v>
      </c>
      <c r="AW3121" s="95">
        <v>5603</v>
      </c>
      <c r="AX3121" s="72">
        <v>343.98</v>
      </c>
      <c r="AY3121" s="72">
        <v>256.54000000000002</v>
      </c>
      <c r="AZ3121" s="72">
        <v>600.52</v>
      </c>
      <c r="BA3121" s="95">
        <v>23181564</v>
      </c>
      <c r="BB3121" s="95">
        <v>16389989</v>
      </c>
      <c r="BC3121" s="95">
        <v>5616</v>
      </c>
      <c r="BD3121" s="95">
        <v>5324</v>
      </c>
      <c r="BE3121" s="72">
        <v>316.07</v>
      </c>
      <c r="BF3121" s="72">
        <v>277.61</v>
      </c>
      <c r="BG3121" s="72">
        <v>593.67999999999995</v>
      </c>
      <c r="BH3121" s="95">
        <v>20283939</v>
      </c>
      <c r="BI3121" s="95">
        <v>16749602</v>
      </c>
      <c r="BJ3121" s="95">
        <v>5348</v>
      </c>
      <c r="BK3121" s="95">
        <v>5028</v>
      </c>
      <c r="BL3121" s="72">
        <v>275.63</v>
      </c>
      <c r="BM3121" s="72">
        <v>287.14999999999998</v>
      </c>
      <c r="BN3121" s="72">
        <v>562.78</v>
      </c>
      <c r="BO3121" s="95">
        <v>17480374</v>
      </c>
      <c r="BP3121" s="95">
        <v>17046082</v>
      </c>
      <c r="BQ3121" s="95">
        <v>5285</v>
      </c>
      <c r="BR3121" s="95">
        <v>4947</v>
      </c>
      <c r="BS3121" s="72">
        <v>282.02</v>
      </c>
      <c r="BT3121" s="72">
        <v>296.45</v>
      </c>
      <c r="BU3121" s="72">
        <v>578.47</v>
      </c>
      <c r="BV3121" s="95">
        <v>18464087.59</v>
      </c>
      <c r="BW3121" s="95">
        <v>18117595.84</v>
      </c>
      <c r="BX3121" s="95">
        <v>5456</v>
      </c>
      <c r="BY3121" s="95">
        <v>5093</v>
      </c>
      <c r="BZ3121" s="95">
        <v>5741</v>
      </c>
      <c r="CA3121" s="95">
        <v>5475</v>
      </c>
      <c r="CB3121" s="95">
        <v>5194</v>
      </c>
      <c r="CC3121" s="95">
        <v>5125</v>
      </c>
      <c r="CD3121" s="95">
        <v>5278</v>
      </c>
      <c r="CE3121" s="72">
        <v>650.75523149000003</v>
      </c>
      <c r="CF3121" s="72">
        <v>676.59346364999999</v>
      </c>
      <c r="CG3121" s="72">
        <v>712.40329333</v>
      </c>
      <c r="CH3121" s="72">
        <v>716.50152150999998</v>
      </c>
      <c r="CI3121" s="72">
        <v>731.52548966999996</v>
      </c>
      <c r="CJ3121" s="96">
        <v>0.89502161769999999</v>
      </c>
      <c r="CK3121" s="96">
        <v>0.88756399860000001</v>
      </c>
      <c r="CL3121" s="96">
        <v>0.83334819699999996</v>
      </c>
      <c r="CM3121" s="96">
        <v>0.78545541510000005</v>
      </c>
      <c r="CN3121" s="96">
        <v>0.79077217150000001</v>
      </c>
      <c r="CO3121" s="96">
        <v>0.96328997169999997</v>
      </c>
      <c r="CP3121" s="96">
        <v>0.87038410509999997</v>
      </c>
      <c r="CQ3121" s="96">
        <v>0.99584056389999998</v>
      </c>
      <c r="CR3121" s="96">
        <v>0.87401940860000005</v>
      </c>
      <c r="CS3121" s="95">
        <v>5273</v>
      </c>
      <c r="CT3121" s="95">
        <v>4721</v>
      </c>
      <c r="CU3121" s="95">
        <v>4782</v>
      </c>
      <c r="CV3121" s="95">
        <v>4777</v>
      </c>
      <c r="CW3121" s="95">
        <v>4799</v>
      </c>
      <c r="CX3121" s="96">
        <v>0.97677155699999996</v>
      </c>
      <c r="CY3121" s="96">
        <v>0.96457342199999996</v>
      </c>
      <c r="CZ3121" s="96">
        <v>0.94418928300000005</v>
      </c>
      <c r="DA3121" s="96">
        <v>0.94695116300000004</v>
      </c>
      <c r="DB3121" s="96">
        <v>0.982511146</v>
      </c>
      <c r="DC3121">
        <v>2013</v>
      </c>
      <c r="DD3121" s="6">
        <v>5199</v>
      </c>
      <c r="DE3121" s="96">
        <v>6.5162010000000001E-3</v>
      </c>
      <c r="DF3121" s="72">
        <v>666.86</v>
      </c>
      <c r="DG3121" s="96">
        <v>1</v>
      </c>
      <c r="DH3121" s="72">
        <v>666.86</v>
      </c>
      <c r="DI3121" s="72">
        <v>667.06313037999996</v>
      </c>
      <c r="DJ3121" s="96">
        <v>1</v>
      </c>
      <c r="DK3121" s="72">
        <v>666.86</v>
      </c>
      <c r="DL3121" s="96">
        <v>1</v>
      </c>
      <c r="DM3121" s="72">
        <v>666.86</v>
      </c>
      <c r="DN3121" s="96">
        <v>1</v>
      </c>
      <c r="DO3121" s="96">
        <v>2.2682999999999998E-2</v>
      </c>
      <c r="DP3121" s="72">
        <v>15.13</v>
      </c>
      <c r="DQ3121" s="72">
        <v>651.73</v>
      </c>
      <c r="DR3121" t="s">
        <v>56</v>
      </c>
      <c r="DT3121" t="s">
        <v>1889</v>
      </c>
    </row>
    <row r="3122" spans="1:124" x14ac:dyDescent="0.3">
      <c r="A3122" t="s">
        <v>1902</v>
      </c>
      <c r="B3122">
        <v>51420</v>
      </c>
      <c r="C3122" s="95">
        <v>1585</v>
      </c>
      <c r="D3122" s="95">
        <v>6385043</v>
      </c>
      <c r="E3122" s="95">
        <v>1524</v>
      </c>
      <c r="F3122" s="95">
        <v>4529291</v>
      </c>
      <c r="G3122" s="95">
        <v>466</v>
      </c>
      <c r="H3122" s="95">
        <v>926957</v>
      </c>
      <c r="I3122" s="95">
        <v>413</v>
      </c>
      <c r="J3122" s="95">
        <v>1187923</v>
      </c>
      <c r="K3122" s="95">
        <v>1461</v>
      </c>
      <c r="L3122" s="95">
        <v>5138804</v>
      </c>
      <c r="M3122" s="95">
        <v>1397</v>
      </c>
      <c r="N3122" s="95">
        <v>4235578</v>
      </c>
      <c r="O3122" s="95">
        <v>500</v>
      </c>
      <c r="P3122" s="95">
        <v>1384684</v>
      </c>
      <c r="Q3122" s="95">
        <v>438</v>
      </c>
      <c r="R3122" s="95">
        <v>1253338</v>
      </c>
      <c r="S3122" s="95">
        <v>1319</v>
      </c>
      <c r="T3122" s="95">
        <v>5507155</v>
      </c>
      <c r="U3122" s="95">
        <v>1253</v>
      </c>
      <c r="V3122" s="95">
        <v>4032253</v>
      </c>
      <c r="W3122" s="95">
        <v>513</v>
      </c>
      <c r="X3122" s="95">
        <v>1027897</v>
      </c>
      <c r="Y3122" s="95">
        <v>457</v>
      </c>
      <c r="Z3122" s="95">
        <v>1250656</v>
      </c>
      <c r="AA3122" s="95">
        <v>1290</v>
      </c>
      <c r="AB3122" s="95">
        <v>6214208</v>
      </c>
      <c r="AC3122" s="95">
        <v>1219</v>
      </c>
      <c r="AD3122" s="95">
        <v>4490189</v>
      </c>
      <c r="AE3122" s="95">
        <v>519</v>
      </c>
      <c r="AF3122" s="95">
        <v>1202508</v>
      </c>
      <c r="AG3122" s="95">
        <v>464</v>
      </c>
      <c r="AH3122" s="95">
        <v>1490178</v>
      </c>
      <c r="AI3122" s="95">
        <v>1324</v>
      </c>
      <c r="AJ3122" s="95">
        <v>5271854.6900000004</v>
      </c>
      <c r="AK3122" s="95">
        <v>1246</v>
      </c>
      <c r="AL3122" s="95">
        <v>4294995.8</v>
      </c>
      <c r="AM3122" s="95">
        <v>527</v>
      </c>
      <c r="AN3122" s="95">
        <v>1286808.83</v>
      </c>
      <c r="AO3122" s="95">
        <v>475</v>
      </c>
      <c r="AP3122" s="95">
        <v>1595384.06</v>
      </c>
      <c r="AQ3122" s="72">
        <v>297.08999999999997</v>
      </c>
      <c r="AR3122" s="72">
        <v>245.97</v>
      </c>
      <c r="AS3122" s="72">
        <v>543.05999999999995</v>
      </c>
      <c r="AT3122" s="95">
        <v>7312000</v>
      </c>
      <c r="AU3122" s="95">
        <v>5717214</v>
      </c>
      <c r="AV3122" s="95">
        <v>2051</v>
      </c>
      <c r="AW3122" s="95">
        <v>1937</v>
      </c>
      <c r="AX3122" s="72">
        <v>277.22000000000003</v>
      </c>
      <c r="AY3122" s="72">
        <v>249.27</v>
      </c>
      <c r="AZ3122" s="72">
        <v>526.49</v>
      </c>
      <c r="BA3122" s="95">
        <v>6523488</v>
      </c>
      <c r="BB3122" s="95">
        <v>5488916</v>
      </c>
      <c r="BC3122" s="95">
        <v>1961</v>
      </c>
      <c r="BD3122" s="95">
        <v>1835</v>
      </c>
      <c r="BE3122" s="72">
        <v>297.26</v>
      </c>
      <c r="BF3122" s="72">
        <v>257.45</v>
      </c>
      <c r="BG3122" s="72">
        <v>554.71</v>
      </c>
      <c r="BH3122" s="95">
        <v>6535052</v>
      </c>
      <c r="BI3122" s="95">
        <v>5282909</v>
      </c>
      <c r="BJ3122" s="95">
        <v>1832</v>
      </c>
      <c r="BK3122" s="95">
        <v>1710</v>
      </c>
      <c r="BL3122" s="72">
        <v>341.66</v>
      </c>
      <c r="BM3122" s="72">
        <v>296.12</v>
      </c>
      <c r="BN3122" s="72">
        <v>637.78</v>
      </c>
      <c r="BO3122" s="95">
        <v>7416716</v>
      </c>
      <c r="BP3122" s="95">
        <v>5980367</v>
      </c>
      <c r="BQ3122" s="95">
        <v>1809</v>
      </c>
      <c r="BR3122" s="95">
        <v>1683</v>
      </c>
      <c r="BS3122" s="72">
        <v>295.27999999999997</v>
      </c>
      <c r="BT3122" s="72">
        <v>285.22000000000003</v>
      </c>
      <c r="BU3122" s="72">
        <v>580.5</v>
      </c>
      <c r="BV3122" s="95">
        <v>6558663.5199999996</v>
      </c>
      <c r="BW3122" s="95">
        <v>5890379.8600000003</v>
      </c>
      <c r="BX3122" s="95">
        <v>1851</v>
      </c>
      <c r="BY3122" s="95">
        <v>1721</v>
      </c>
      <c r="BZ3122" s="95">
        <v>1997</v>
      </c>
      <c r="CA3122" s="95">
        <v>1900</v>
      </c>
      <c r="CB3122" s="95">
        <v>1773</v>
      </c>
      <c r="CC3122" s="95">
        <v>1749</v>
      </c>
      <c r="CD3122" s="95">
        <v>1787</v>
      </c>
      <c r="CE3122" s="72">
        <v>650.75523149000003</v>
      </c>
      <c r="CF3122" s="72">
        <v>676.59346364999999</v>
      </c>
      <c r="CG3122" s="72">
        <v>712.40329333</v>
      </c>
      <c r="CH3122" s="72">
        <v>716.50152150999998</v>
      </c>
      <c r="CI3122" s="72">
        <v>731.52548966999996</v>
      </c>
      <c r="CJ3122" s="96">
        <v>0.83450731349999996</v>
      </c>
      <c r="CK3122" s="96">
        <v>0.77814822090000002</v>
      </c>
      <c r="CL3122" s="96">
        <v>0.7786460355</v>
      </c>
      <c r="CM3122" s="96">
        <v>0.89013069869999994</v>
      </c>
      <c r="CN3122" s="96">
        <v>0.7935471945</v>
      </c>
      <c r="CO3122" s="96">
        <v>0.96777220620000004</v>
      </c>
      <c r="CP3122" s="96">
        <v>0.8421360806</v>
      </c>
      <c r="CQ3122" s="96">
        <v>0.99584056389999998</v>
      </c>
      <c r="CR3122" s="96">
        <v>0.84565340160000002</v>
      </c>
      <c r="CS3122" s="95">
        <v>2147</v>
      </c>
      <c r="CT3122" s="95">
        <v>1934</v>
      </c>
      <c r="CU3122" s="95">
        <v>1907</v>
      </c>
      <c r="CV3122" s="95">
        <v>1856</v>
      </c>
      <c r="CW3122" s="95">
        <v>1919</v>
      </c>
      <c r="CX3122" s="96">
        <v>0.99303398600000004</v>
      </c>
      <c r="CY3122" s="96">
        <v>0.97242838200000004</v>
      </c>
      <c r="CZ3122" s="96">
        <v>0.958902107</v>
      </c>
      <c r="DA3122" s="96">
        <v>0.93687084799999998</v>
      </c>
      <c r="DB3122" s="96">
        <v>0.97351796700000004</v>
      </c>
      <c r="DC3122">
        <v>2013</v>
      </c>
      <c r="DD3122" s="6">
        <v>1777.2</v>
      </c>
      <c r="DE3122" s="96">
        <v>3.2307014E-3</v>
      </c>
      <c r="DF3122" s="72">
        <v>647.36</v>
      </c>
      <c r="DG3122" s="96">
        <v>1</v>
      </c>
      <c r="DH3122" s="72">
        <v>647.36</v>
      </c>
      <c r="DI3122" s="72">
        <v>667.06313037999996</v>
      </c>
      <c r="DJ3122" s="96">
        <v>1</v>
      </c>
      <c r="DK3122" s="72">
        <v>647.36</v>
      </c>
      <c r="DL3122" s="96">
        <v>1</v>
      </c>
      <c r="DM3122" s="72">
        <v>647.36</v>
      </c>
      <c r="DN3122" s="96">
        <v>1</v>
      </c>
      <c r="DO3122" s="96">
        <v>1.1204E-2</v>
      </c>
      <c r="DP3122" s="72">
        <v>7.25</v>
      </c>
      <c r="DQ3122" s="72">
        <v>640.11</v>
      </c>
      <c r="DR3122" t="s">
        <v>1902</v>
      </c>
      <c r="DT3122" t="s">
        <v>1889</v>
      </c>
    </row>
    <row r="3123" spans="1:124" x14ac:dyDescent="0.3">
      <c r="A3123" t="s">
        <v>1591</v>
      </c>
      <c r="B3123">
        <v>51430</v>
      </c>
      <c r="C3123" s="95">
        <v>2057</v>
      </c>
      <c r="D3123" s="95">
        <v>6907319</v>
      </c>
      <c r="E3123" s="95">
        <v>1991</v>
      </c>
      <c r="F3123" s="95">
        <v>6501062</v>
      </c>
      <c r="G3123" s="95">
        <v>784</v>
      </c>
      <c r="H3123" s="95">
        <v>1800877</v>
      </c>
      <c r="I3123" s="95">
        <v>708</v>
      </c>
      <c r="J3123" s="95">
        <v>1891235</v>
      </c>
      <c r="K3123" s="95">
        <v>1782</v>
      </c>
      <c r="L3123" s="95">
        <v>7302020</v>
      </c>
      <c r="M3123" s="95">
        <v>1712</v>
      </c>
      <c r="N3123" s="95">
        <v>5458824</v>
      </c>
      <c r="O3123" s="95">
        <v>745</v>
      </c>
      <c r="P3123" s="95">
        <v>1438852</v>
      </c>
      <c r="Q3123" s="95">
        <v>666</v>
      </c>
      <c r="R3123" s="95">
        <v>1762171</v>
      </c>
      <c r="S3123" s="95">
        <v>1560</v>
      </c>
      <c r="T3123" s="95">
        <v>7093766</v>
      </c>
      <c r="U3123" s="95">
        <v>1490</v>
      </c>
      <c r="V3123" s="95">
        <v>4999610</v>
      </c>
      <c r="W3123" s="95">
        <v>741</v>
      </c>
      <c r="X3123" s="95">
        <v>1304198</v>
      </c>
      <c r="Y3123" s="95">
        <v>660</v>
      </c>
      <c r="Z3123" s="95">
        <v>1773241</v>
      </c>
      <c r="AA3123" s="95">
        <v>1562</v>
      </c>
      <c r="AB3123" s="95">
        <v>6299862</v>
      </c>
      <c r="AC3123" s="95">
        <v>1481</v>
      </c>
      <c r="AD3123" s="95">
        <v>4969673</v>
      </c>
      <c r="AE3123" s="95">
        <v>758</v>
      </c>
      <c r="AF3123" s="95">
        <v>1662097</v>
      </c>
      <c r="AG3123" s="95">
        <v>679</v>
      </c>
      <c r="AH3123" s="95">
        <v>2163560</v>
      </c>
      <c r="AI3123" s="95">
        <v>1615</v>
      </c>
      <c r="AJ3123" s="95">
        <v>7010473.8600000003</v>
      </c>
      <c r="AK3123" s="95">
        <v>1531</v>
      </c>
      <c r="AL3123" s="95">
        <v>5573709.3200000003</v>
      </c>
      <c r="AM3123" s="95">
        <v>794</v>
      </c>
      <c r="AN3123" s="95">
        <v>2097977.59</v>
      </c>
      <c r="AO3123" s="95">
        <v>712</v>
      </c>
      <c r="AP3123" s="95">
        <v>2230164.6800000002</v>
      </c>
      <c r="AQ3123" s="72">
        <v>255.43</v>
      </c>
      <c r="AR3123" s="72">
        <v>259.12</v>
      </c>
      <c r="AS3123" s="72">
        <v>514.54999999999995</v>
      </c>
      <c r="AT3123" s="95">
        <v>8708196</v>
      </c>
      <c r="AU3123" s="95">
        <v>8392297</v>
      </c>
      <c r="AV3123" s="95">
        <v>2841</v>
      </c>
      <c r="AW3123" s="95">
        <v>2699</v>
      </c>
      <c r="AX3123" s="72">
        <v>288.25</v>
      </c>
      <c r="AY3123" s="72">
        <v>253.05</v>
      </c>
      <c r="AZ3123" s="72">
        <v>541.29999999999995</v>
      </c>
      <c r="BA3123" s="95">
        <v>8740872</v>
      </c>
      <c r="BB3123" s="95">
        <v>7220995</v>
      </c>
      <c r="BC3123" s="95">
        <v>2527</v>
      </c>
      <c r="BD3123" s="95">
        <v>2378</v>
      </c>
      <c r="BE3123" s="72">
        <v>304.14</v>
      </c>
      <c r="BF3123" s="72">
        <v>262.51</v>
      </c>
      <c r="BG3123" s="72">
        <v>566.65</v>
      </c>
      <c r="BH3123" s="95">
        <v>8397964</v>
      </c>
      <c r="BI3123" s="95">
        <v>6772851</v>
      </c>
      <c r="BJ3123" s="95">
        <v>2301</v>
      </c>
      <c r="BK3123" s="95">
        <v>2150</v>
      </c>
      <c r="BL3123" s="72">
        <v>285.99</v>
      </c>
      <c r="BM3123" s="72">
        <v>275.2</v>
      </c>
      <c r="BN3123" s="72">
        <v>561.19000000000005</v>
      </c>
      <c r="BO3123" s="95">
        <v>7961959</v>
      </c>
      <c r="BP3123" s="95">
        <v>7133233</v>
      </c>
      <c r="BQ3123" s="95">
        <v>2320</v>
      </c>
      <c r="BR3123" s="95">
        <v>2160</v>
      </c>
      <c r="BS3123" s="72">
        <v>315.08</v>
      </c>
      <c r="BT3123" s="72">
        <v>289.93</v>
      </c>
      <c r="BU3123" s="72">
        <v>605.01</v>
      </c>
      <c r="BV3123" s="95">
        <v>9108451.4499999993</v>
      </c>
      <c r="BW3123" s="95">
        <v>7803874</v>
      </c>
      <c r="BX3123" s="95">
        <v>2409</v>
      </c>
      <c r="BY3123" s="95">
        <v>2243</v>
      </c>
      <c r="BZ3123" s="95">
        <v>2773</v>
      </c>
      <c r="CA3123" s="95">
        <v>2455</v>
      </c>
      <c r="CB3123" s="95">
        <v>2228</v>
      </c>
      <c r="CC3123" s="95">
        <v>2244</v>
      </c>
      <c r="CD3123" s="95">
        <v>2328</v>
      </c>
      <c r="CE3123" s="72">
        <v>650.75523149000003</v>
      </c>
      <c r="CF3123" s="72">
        <v>676.59346364999999</v>
      </c>
      <c r="CG3123" s="72">
        <v>712.40329333</v>
      </c>
      <c r="CH3123" s="72">
        <v>716.50152150999998</v>
      </c>
      <c r="CI3123" s="72">
        <v>731.52548966999996</v>
      </c>
      <c r="CJ3123" s="96">
        <v>0.79069667840000002</v>
      </c>
      <c r="CK3123" s="96">
        <v>0.80003728839999999</v>
      </c>
      <c r="CL3123" s="96">
        <v>0.79540620500000003</v>
      </c>
      <c r="CM3123" s="96">
        <v>0.78323629910000003</v>
      </c>
      <c r="CN3123" s="96">
        <v>0.82705252039999999</v>
      </c>
      <c r="CO3123" s="96">
        <v>0.90714629420000004</v>
      </c>
      <c r="CP3123" s="96">
        <v>0.88109911640000005</v>
      </c>
      <c r="CQ3123" s="96">
        <v>0.99584056389999998</v>
      </c>
      <c r="CR3123" s="96">
        <v>0.88477917299999997</v>
      </c>
      <c r="CS3123" s="95">
        <v>2890</v>
      </c>
      <c r="CT3123" s="95">
        <v>2462</v>
      </c>
      <c r="CU3123" s="95">
        <v>2361</v>
      </c>
      <c r="CV3123" s="95">
        <v>2382</v>
      </c>
      <c r="CW3123" s="95">
        <v>2496</v>
      </c>
      <c r="CX3123" s="96">
        <v>0.95428347000000002</v>
      </c>
      <c r="CY3123" s="96">
        <v>0.92825082299999995</v>
      </c>
      <c r="CZ3123" s="96">
        <v>0.87560135299999997</v>
      </c>
      <c r="DA3123" s="96">
        <v>0.87796468900000002</v>
      </c>
      <c r="DB3123" s="96">
        <v>0.88943892300000005</v>
      </c>
      <c r="DC3123">
        <v>2013</v>
      </c>
      <c r="DD3123" s="6">
        <v>2326</v>
      </c>
      <c r="DE3123" s="96">
        <v>4.6813653000000004E-3</v>
      </c>
      <c r="DF3123" s="72">
        <v>676.32</v>
      </c>
      <c r="DG3123" s="96">
        <v>1</v>
      </c>
      <c r="DH3123" s="72">
        <v>676.32</v>
      </c>
      <c r="DI3123" s="72">
        <v>667.06313037999996</v>
      </c>
      <c r="DJ3123" s="96">
        <v>1</v>
      </c>
      <c r="DK3123" s="72">
        <v>676.32</v>
      </c>
      <c r="DL3123" s="96">
        <v>1</v>
      </c>
      <c r="DM3123" s="72">
        <v>676.32</v>
      </c>
      <c r="DN3123" s="96">
        <v>1</v>
      </c>
      <c r="DO3123" s="96">
        <v>1.7260999999999999E-2</v>
      </c>
      <c r="DP3123" s="72">
        <v>11.67</v>
      </c>
      <c r="DQ3123" s="72">
        <v>664.65</v>
      </c>
      <c r="DR3123" t="s">
        <v>1591</v>
      </c>
      <c r="DT3123" t="s">
        <v>1889</v>
      </c>
    </row>
    <row r="3124" spans="1:124" x14ac:dyDescent="0.3">
      <c r="A3124" t="s">
        <v>1903</v>
      </c>
      <c r="B3124">
        <v>51440</v>
      </c>
      <c r="C3124" s="95">
        <v>1876</v>
      </c>
      <c r="D3124" s="95">
        <v>7673542</v>
      </c>
      <c r="E3124" s="95">
        <v>1824</v>
      </c>
      <c r="F3124" s="95">
        <v>6073989</v>
      </c>
      <c r="G3124" s="95">
        <v>671</v>
      </c>
      <c r="H3124" s="95">
        <v>1538155</v>
      </c>
      <c r="I3124" s="95">
        <v>615</v>
      </c>
      <c r="J3124" s="95">
        <v>1815657</v>
      </c>
      <c r="K3124" s="95">
        <v>1746</v>
      </c>
      <c r="L3124" s="95">
        <v>7641386</v>
      </c>
      <c r="M3124" s="95">
        <v>1686</v>
      </c>
      <c r="N3124" s="95">
        <v>6039429</v>
      </c>
      <c r="O3124" s="95">
        <v>674</v>
      </c>
      <c r="P3124" s="95">
        <v>1749787</v>
      </c>
      <c r="Q3124" s="95">
        <v>620</v>
      </c>
      <c r="R3124" s="95">
        <v>1773986</v>
      </c>
      <c r="S3124" s="95">
        <v>1614</v>
      </c>
      <c r="T3124" s="95">
        <v>8328126</v>
      </c>
      <c r="U3124" s="95">
        <v>1546</v>
      </c>
      <c r="V3124" s="95">
        <v>5820150</v>
      </c>
      <c r="W3124" s="95">
        <v>654</v>
      </c>
      <c r="X3124" s="95">
        <v>2096066</v>
      </c>
      <c r="Y3124" s="95">
        <v>597</v>
      </c>
      <c r="Z3124" s="95">
        <v>1882043</v>
      </c>
      <c r="AA3124" s="95">
        <v>1615</v>
      </c>
      <c r="AB3124" s="95">
        <v>6087874</v>
      </c>
      <c r="AC3124" s="95">
        <v>1542</v>
      </c>
      <c r="AD3124" s="95">
        <v>5134966</v>
      </c>
      <c r="AE3124" s="95">
        <v>665</v>
      </c>
      <c r="AF3124" s="95">
        <v>1309812</v>
      </c>
      <c r="AG3124" s="95">
        <v>609</v>
      </c>
      <c r="AH3124" s="95">
        <v>1832841</v>
      </c>
      <c r="AI3124" s="95">
        <v>1635</v>
      </c>
      <c r="AJ3124" s="95">
        <v>5681473.1699999999</v>
      </c>
      <c r="AK3124" s="95">
        <v>1555</v>
      </c>
      <c r="AL3124" s="95">
        <v>5641975.1799999997</v>
      </c>
      <c r="AM3124" s="95">
        <v>670</v>
      </c>
      <c r="AN3124" s="95">
        <v>1757662.12</v>
      </c>
      <c r="AO3124" s="95">
        <v>615</v>
      </c>
      <c r="AP3124" s="95">
        <v>2119327.15</v>
      </c>
      <c r="AQ3124" s="72">
        <v>301.39</v>
      </c>
      <c r="AR3124" s="72">
        <v>269.57</v>
      </c>
      <c r="AS3124" s="72">
        <v>570.96</v>
      </c>
      <c r="AT3124" s="95">
        <v>9211697</v>
      </c>
      <c r="AU3124" s="95">
        <v>7889646</v>
      </c>
      <c r="AV3124" s="95">
        <v>2547</v>
      </c>
      <c r="AW3124" s="95">
        <v>2439</v>
      </c>
      <c r="AX3124" s="72">
        <v>323.39</v>
      </c>
      <c r="AY3124" s="72">
        <v>282.36</v>
      </c>
      <c r="AZ3124" s="72">
        <v>605.75</v>
      </c>
      <c r="BA3124" s="95">
        <v>9391173</v>
      </c>
      <c r="BB3124" s="95">
        <v>7813415</v>
      </c>
      <c r="BC3124" s="95">
        <v>2420</v>
      </c>
      <c r="BD3124" s="95">
        <v>2306</v>
      </c>
      <c r="BE3124" s="72">
        <v>383.02</v>
      </c>
      <c r="BF3124" s="72">
        <v>299.51</v>
      </c>
      <c r="BG3124" s="72">
        <v>682.53</v>
      </c>
      <c r="BH3124" s="95">
        <v>10424192</v>
      </c>
      <c r="BI3124" s="95">
        <v>7702193</v>
      </c>
      <c r="BJ3124" s="95">
        <v>2268</v>
      </c>
      <c r="BK3124" s="95">
        <v>2143</v>
      </c>
      <c r="BL3124" s="72">
        <v>270.38</v>
      </c>
      <c r="BM3124" s="72">
        <v>269.94</v>
      </c>
      <c r="BN3124" s="72">
        <v>540.32000000000005</v>
      </c>
      <c r="BO3124" s="95">
        <v>7397686</v>
      </c>
      <c r="BP3124" s="95">
        <v>6967807</v>
      </c>
      <c r="BQ3124" s="95">
        <v>2280</v>
      </c>
      <c r="BR3124" s="95">
        <v>2151</v>
      </c>
      <c r="BS3124" s="72">
        <v>268.95</v>
      </c>
      <c r="BT3124" s="72">
        <v>298.05</v>
      </c>
      <c r="BU3124" s="72">
        <v>567</v>
      </c>
      <c r="BV3124" s="95">
        <v>7439135.29</v>
      </c>
      <c r="BW3124" s="95">
        <v>7761302.3300000001</v>
      </c>
      <c r="BX3124" s="95">
        <v>2305</v>
      </c>
      <c r="BY3124" s="95">
        <v>2170</v>
      </c>
      <c r="BZ3124" s="95">
        <v>2496</v>
      </c>
      <c r="CA3124" s="95">
        <v>2365</v>
      </c>
      <c r="CB3124" s="95">
        <v>2208</v>
      </c>
      <c r="CC3124" s="95">
        <v>2219</v>
      </c>
      <c r="CD3124" s="95">
        <v>2239</v>
      </c>
      <c r="CE3124" s="72">
        <v>650.75523149000003</v>
      </c>
      <c r="CF3124" s="72">
        <v>676.59346364999999</v>
      </c>
      <c r="CG3124" s="72">
        <v>712.40329333</v>
      </c>
      <c r="CH3124" s="72">
        <v>716.50152150999998</v>
      </c>
      <c r="CI3124" s="72">
        <v>731.52548966999996</v>
      </c>
      <c r="CJ3124" s="96">
        <v>0.87738057629999999</v>
      </c>
      <c r="CK3124" s="96">
        <v>0.89529389879999999</v>
      </c>
      <c r="CL3124" s="96">
        <v>0.9580668792</v>
      </c>
      <c r="CM3124" s="96">
        <v>0.75410865680000005</v>
      </c>
      <c r="CN3124" s="96">
        <v>0.77509260849999995</v>
      </c>
      <c r="CO3124" s="96">
        <v>1.0070793949000001</v>
      </c>
      <c r="CP3124" s="96">
        <v>0.84599936040000001</v>
      </c>
      <c r="CQ3124" s="96">
        <v>0.99584056389999998</v>
      </c>
      <c r="CR3124" s="96">
        <v>0.84953281709999995</v>
      </c>
      <c r="CS3124" s="95">
        <v>2639</v>
      </c>
      <c r="CT3124" s="95">
        <v>2374</v>
      </c>
      <c r="CU3124" s="95">
        <v>2371</v>
      </c>
      <c r="CV3124" s="95">
        <v>2375</v>
      </c>
      <c r="CW3124" s="95">
        <v>2396</v>
      </c>
      <c r="CX3124" s="96">
        <v>0.99755055699999995</v>
      </c>
      <c r="CY3124" s="96">
        <v>1.007823205</v>
      </c>
      <c r="CZ3124" s="96">
        <v>1.011284683</v>
      </c>
      <c r="DA3124" s="96">
        <v>1.009643369</v>
      </c>
      <c r="DB3124" s="96">
        <v>1.0101347460000001</v>
      </c>
      <c r="DC3124">
        <v>2013</v>
      </c>
      <c r="DD3124" s="6">
        <v>2241.8000000000002</v>
      </c>
      <c r="DE3124" s="96">
        <v>4.0986451999999998E-3</v>
      </c>
      <c r="DF3124" s="72">
        <v>649.76</v>
      </c>
      <c r="DG3124" s="96">
        <v>1</v>
      </c>
      <c r="DH3124" s="72">
        <v>649.76</v>
      </c>
      <c r="DI3124" s="72">
        <v>667.06313037999996</v>
      </c>
      <c r="DJ3124" s="96">
        <v>1</v>
      </c>
      <c r="DK3124" s="72">
        <v>649.76</v>
      </c>
      <c r="DL3124" s="96">
        <v>1</v>
      </c>
      <c r="DM3124" s="72">
        <v>649.76</v>
      </c>
      <c r="DN3124" s="96">
        <v>1</v>
      </c>
      <c r="DO3124" s="96">
        <v>1.4293E-2</v>
      </c>
      <c r="DP3124" s="72">
        <v>9.2899999999999991</v>
      </c>
      <c r="DQ3124" s="72">
        <v>640.47</v>
      </c>
      <c r="DR3124" t="s">
        <v>1903</v>
      </c>
      <c r="DT3124" t="s">
        <v>1889</v>
      </c>
    </row>
    <row r="3125" spans="1:124" x14ac:dyDescent="0.3">
      <c r="A3125" t="s">
        <v>334</v>
      </c>
      <c r="B3125">
        <v>51450</v>
      </c>
      <c r="C3125" s="95">
        <v>2106</v>
      </c>
      <c r="D3125" s="95">
        <v>8080618</v>
      </c>
      <c r="E3125" s="95">
        <v>2036</v>
      </c>
      <c r="F3125" s="95">
        <v>5803767</v>
      </c>
      <c r="G3125" s="95">
        <v>567</v>
      </c>
      <c r="H3125" s="95">
        <v>2124077</v>
      </c>
      <c r="I3125" s="95">
        <v>500</v>
      </c>
      <c r="J3125" s="95">
        <v>2112946</v>
      </c>
      <c r="K3125" s="95">
        <v>2012</v>
      </c>
      <c r="L3125" s="95">
        <v>7853470</v>
      </c>
      <c r="M3125" s="95">
        <v>1940</v>
      </c>
      <c r="N3125" s="95">
        <v>6213766</v>
      </c>
      <c r="O3125" s="95">
        <v>572</v>
      </c>
      <c r="P3125" s="95">
        <v>3049364</v>
      </c>
      <c r="Q3125" s="95">
        <v>497</v>
      </c>
      <c r="R3125" s="95">
        <v>2878799</v>
      </c>
      <c r="S3125" s="95">
        <v>1906</v>
      </c>
      <c r="T3125" s="95">
        <v>13572097</v>
      </c>
      <c r="U3125" s="95">
        <v>1826</v>
      </c>
      <c r="V3125" s="95">
        <v>14406826</v>
      </c>
      <c r="W3125" s="95">
        <v>558</v>
      </c>
      <c r="X3125" s="95">
        <v>2094936</v>
      </c>
      <c r="Y3125" s="95">
        <v>491</v>
      </c>
      <c r="Z3125" s="95">
        <v>1734507</v>
      </c>
      <c r="AA3125" s="95">
        <v>1879</v>
      </c>
      <c r="AB3125" s="95">
        <v>7124008</v>
      </c>
      <c r="AC3125" s="95">
        <v>1786</v>
      </c>
      <c r="AD3125" s="95">
        <v>6044161</v>
      </c>
      <c r="AE3125" s="95">
        <v>562</v>
      </c>
      <c r="AF3125" s="95">
        <v>1943202</v>
      </c>
      <c r="AG3125" s="95">
        <v>496</v>
      </c>
      <c r="AH3125" s="95">
        <v>1797835</v>
      </c>
      <c r="AI3125" s="95">
        <v>1861</v>
      </c>
      <c r="AJ3125" s="95">
        <v>6606951.3899999997</v>
      </c>
      <c r="AK3125" s="95">
        <v>1765</v>
      </c>
      <c r="AL3125" s="95">
        <v>5710674.7000000002</v>
      </c>
      <c r="AM3125" s="95">
        <v>570</v>
      </c>
      <c r="AN3125" s="95">
        <v>1669586</v>
      </c>
      <c r="AO3125" s="95">
        <v>497</v>
      </c>
      <c r="AP3125" s="95">
        <v>1766720.58</v>
      </c>
      <c r="AQ3125" s="72">
        <v>318.14</v>
      </c>
      <c r="AR3125" s="72">
        <v>260.14</v>
      </c>
      <c r="AS3125" s="72">
        <v>578.28</v>
      </c>
      <c r="AT3125" s="95">
        <v>10204695</v>
      </c>
      <c r="AU3125" s="95">
        <v>7916713</v>
      </c>
      <c r="AV3125" s="95">
        <v>2673</v>
      </c>
      <c r="AW3125" s="95">
        <v>2536</v>
      </c>
      <c r="AX3125" s="72">
        <v>351.61</v>
      </c>
      <c r="AY3125" s="72">
        <v>310.92</v>
      </c>
      <c r="AZ3125" s="72">
        <v>662.53</v>
      </c>
      <c r="BA3125" s="95">
        <v>10902834</v>
      </c>
      <c r="BB3125" s="95">
        <v>9092565</v>
      </c>
      <c r="BC3125" s="95">
        <v>2584</v>
      </c>
      <c r="BD3125" s="95">
        <v>2437</v>
      </c>
      <c r="BE3125" s="72">
        <v>529.86</v>
      </c>
      <c r="BF3125" s="72">
        <v>580.54</v>
      </c>
      <c r="BG3125" s="72">
        <v>1110.4000000000001</v>
      </c>
      <c r="BH3125" s="95">
        <v>15667033</v>
      </c>
      <c r="BI3125" s="95">
        <v>16141333</v>
      </c>
      <c r="BJ3125" s="95">
        <v>2464</v>
      </c>
      <c r="BK3125" s="95">
        <v>2317</v>
      </c>
      <c r="BL3125" s="72">
        <v>309.55</v>
      </c>
      <c r="BM3125" s="72">
        <v>286.37</v>
      </c>
      <c r="BN3125" s="72">
        <v>595.91999999999996</v>
      </c>
      <c r="BO3125" s="95">
        <v>9067210</v>
      </c>
      <c r="BP3125" s="95">
        <v>7841996</v>
      </c>
      <c r="BQ3125" s="95">
        <v>2441</v>
      </c>
      <c r="BR3125" s="95">
        <v>2282</v>
      </c>
      <c r="BS3125" s="72">
        <v>283.72000000000003</v>
      </c>
      <c r="BT3125" s="72">
        <v>275.47000000000003</v>
      </c>
      <c r="BU3125" s="72">
        <v>559.19000000000005</v>
      </c>
      <c r="BV3125" s="95">
        <v>8276537.3899999997</v>
      </c>
      <c r="BW3125" s="95">
        <v>7477395.2800000003</v>
      </c>
      <c r="BX3125" s="95">
        <v>2431</v>
      </c>
      <c r="BY3125" s="95">
        <v>2262</v>
      </c>
      <c r="BZ3125" s="95">
        <v>2608</v>
      </c>
      <c r="CA3125" s="95">
        <v>2513</v>
      </c>
      <c r="CB3125" s="95">
        <v>2393</v>
      </c>
      <c r="CC3125" s="95">
        <v>2366</v>
      </c>
      <c r="CD3125" s="95">
        <v>2348</v>
      </c>
      <c r="CE3125" s="72">
        <v>650.75523149000003</v>
      </c>
      <c r="CF3125" s="72">
        <v>676.59346364999999</v>
      </c>
      <c r="CG3125" s="72">
        <v>712.40329333</v>
      </c>
      <c r="CH3125" s="72">
        <v>716.50152150999998</v>
      </c>
      <c r="CI3125" s="72">
        <v>731.52548966999996</v>
      </c>
      <c r="CJ3125" s="96">
        <v>0.88862904519999997</v>
      </c>
      <c r="CK3125" s="96">
        <v>0.97921430759999994</v>
      </c>
      <c r="CL3125" s="96">
        <v>1.5586676961999999</v>
      </c>
      <c r="CM3125" s="96">
        <v>0.83170793379999997</v>
      </c>
      <c r="CN3125" s="96">
        <v>0.76441628880000001</v>
      </c>
      <c r="CO3125" s="96">
        <v>0.94851548900000004</v>
      </c>
      <c r="CP3125" s="96">
        <v>1.0590518193</v>
      </c>
      <c r="CQ3125" s="96">
        <v>0.99584056389999998</v>
      </c>
      <c r="CR3125" s="96">
        <v>1.0634751249000001</v>
      </c>
      <c r="CS3125" s="95">
        <v>2753</v>
      </c>
      <c r="CT3125" s="95">
        <v>2541</v>
      </c>
      <c r="CU3125" s="95">
        <v>2526</v>
      </c>
      <c r="CV3125" s="95">
        <v>2530</v>
      </c>
      <c r="CW3125" s="95">
        <v>2542</v>
      </c>
      <c r="CX3125" s="96">
        <v>0.97103851900000004</v>
      </c>
      <c r="CY3125" s="96">
        <v>0.96030886999999998</v>
      </c>
      <c r="CZ3125" s="96">
        <v>0.92665582899999999</v>
      </c>
      <c r="DA3125" s="96">
        <v>0.93894258100000005</v>
      </c>
      <c r="DB3125" s="96">
        <v>0.94358396899999997</v>
      </c>
      <c r="DC3125">
        <v>2013</v>
      </c>
      <c r="DD3125" s="6">
        <v>2366.8000000000002</v>
      </c>
      <c r="DE3125" s="96">
        <v>8.1637813000000007E-3</v>
      </c>
      <c r="DF3125" s="72">
        <v>810.07</v>
      </c>
      <c r="DG3125" s="96">
        <v>1</v>
      </c>
      <c r="DH3125" s="72">
        <v>810.07</v>
      </c>
      <c r="DI3125" s="72">
        <v>667.06313037999996</v>
      </c>
      <c r="DJ3125" s="96">
        <v>1</v>
      </c>
      <c r="DK3125" s="72">
        <v>810.07</v>
      </c>
      <c r="DL3125" s="96">
        <v>1</v>
      </c>
      <c r="DM3125" s="72">
        <v>810.07</v>
      </c>
      <c r="DN3125" s="96">
        <v>0.86104832630000006</v>
      </c>
      <c r="DO3125" s="96">
        <v>2.7872999999999998E-2</v>
      </c>
      <c r="DP3125" s="72">
        <v>19.440000000000001</v>
      </c>
      <c r="DQ3125" s="72">
        <v>790.63</v>
      </c>
      <c r="DR3125" t="s">
        <v>334</v>
      </c>
      <c r="DT3125" t="s">
        <v>1889</v>
      </c>
    </row>
    <row r="3126" spans="1:124" x14ac:dyDescent="0.3">
      <c r="A3126" t="s">
        <v>1904</v>
      </c>
      <c r="B3126">
        <v>51460</v>
      </c>
      <c r="C3126" s="95">
        <v>1229</v>
      </c>
      <c r="D3126" s="95">
        <v>5086999</v>
      </c>
      <c r="E3126" s="95">
        <v>1194</v>
      </c>
      <c r="F3126" s="95">
        <v>3374575</v>
      </c>
      <c r="G3126" s="95">
        <v>248</v>
      </c>
      <c r="H3126" s="95">
        <v>651112</v>
      </c>
      <c r="I3126" s="95">
        <v>231</v>
      </c>
      <c r="J3126" s="95">
        <v>569530</v>
      </c>
      <c r="K3126" s="95">
        <v>1106</v>
      </c>
      <c r="L3126" s="95">
        <v>4425339</v>
      </c>
      <c r="M3126" s="95">
        <v>1072</v>
      </c>
      <c r="N3126" s="95">
        <v>2992108</v>
      </c>
      <c r="O3126" s="95">
        <v>233</v>
      </c>
      <c r="P3126" s="95">
        <v>800427</v>
      </c>
      <c r="Q3126" s="95">
        <v>213</v>
      </c>
      <c r="R3126" s="95">
        <v>525241</v>
      </c>
      <c r="S3126" s="95">
        <v>998</v>
      </c>
      <c r="T3126" s="95">
        <v>4076652</v>
      </c>
      <c r="U3126" s="95">
        <v>960</v>
      </c>
      <c r="V3126" s="95">
        <v>2840084</v>
      </c>
      <c r="W3126" s="95">
        <v>221</v>
      </c>
      <c r="X3126" s="95">
        <v>779429</v>
      </c>
      <c r="Y3126" s="95">
        <v>199</v>
      </c>
      <c r="Z3126" s="95">
        <v>507994</v>
      </c>
      <c r="AA3126" s="95">
        <v>995</v>
      </c>
      <c r="AB3126" s="95">
        <v>4034468</v>
      </c>
      <c r="AC3126" s="95">
        <v>952</v>
      </c>
      <c r="AD3126" s="95">
        <v>3448186</v>
      </c>
      <c r="AE3126" s="95">
        <v>218</v>
      </c>
      <c r="AF3126" s="95">
        <v>499258</v>
      </c>
      <c r="AG3126" s="95">
        <v>200</v>
      </c>
      <c r="AH3126" s="95">
        <v>679608</v>
      </c>
      <c r="AI3126" s="95">
        <v>993</v>
      </c>
      <c r="AJ3126" s="95">
        <v>3328554.3</v>
      </c>
      <c r="AK3126" s="95">
        <v>948</v>
      </c>
      <c r="AL3126" s="95">
        <v>3330193.74</v>
      </c>
      <c r="AM3126" s="95">
        <v>224</v>
      </c>
      <c r="AN3126" s="95">
        <v>484346</v>
      </c>
      <c r="AO3126" s="95">
        <v>200</v>
      </c>
      <c r="AP3126" s="95">
        <v>772769</v>
      </c>
      <c r="AQ3126" s="72">
        <v>323.75</v>
      </c>
      <c r="AR3126" s="72">
        <v>230.65</v>
      </c>
      <c r="AS3126" s="72">
        <v>554.4</v>
      </c>
      <c r="AT3126" s="95">
        <v>5738111</v>
      </c>
      <c r="AU3126" s="95">
        <v>3944105</v>
      </c>
      <c r="AV3126" s="95">
        <v>1477</v>
      </c>
      <c r="AW3126" s="95">
        <v>1425</v>
      </c>
      <c r="AX3126" s="72">
        <v>325.23</v>
      </c>
      <c r="AY3126" s="72">
        <v>228.1</v>
      </c>
      <c r="AZ3126" s="72">
        <v>553.33000000000004</v>
      </c>
      <c r="BA3126" s="95">
        <v>5225766</v>
      </c>
      <c r="BB3126" s="95">
        <v>3517349</v>
      </c>
      <c r="BC3126" s="95">
        <v>1339</v>
      </c>
      <c r="BD3126" s="95">
        <v>1285</v>
      </c>
      <c r="BE3126" s="72">
        <v>331.97</v>
      </c>
      <c r="BF3126" s="72">
        <v>240.73</v>
      </c>
      <c r="BG3126" s="72">
        <v>572.70000000000005</v>
      </c>
      <c r="BH3126" s="95">
        <v>4856081</v>
      </c>
      <c r="BI3126" s="95">
        <v>3348078</v>
      </c>
      <c r="BJ3126" s="95">
        <v>1219</v>
      </c>
      <c r="BK3126" s="95">
        <v>1159</v>
      </c>
      <c r="BL3126" s="72">
        <v>311.47000000000003</v>
      </c>
      <c r="BM3126" s="72">
        <v>298.60000000000002</v>
      </c>
      <c r="BN3126" s="72">
        <v>610.07000000000005</v>
      </c>
      <c r="BO3126" s="95">
        <v>4533726</v>
      </c>
      <c r="BP3126" s="95">
        <v>4127794</v>
      </c>
      <c r="BQ3126" s="95">
        <v>1213</v>
      </c>
      <c r="BR3126" s="95">
        <v>1152</v>
      </c>
      <c r="BS3126" s="72">
        <v>261.08999999999997</v>
      </c>
      <c r="BT3126" s="72">
        <v>297.83</v>
      </c>
      <c r="BU3126" s="72">
        <v>558.91999999999996</v>
      </c>
      <c r="BV3126" s="95">
        <v>3812900.3</v>
      </c>
      <c r="BW3126" s="95">
        <v>4102962.74</v>
      </c>
      <c r="BX3126" s="95">
        <v>1217</v>
      </c>
      <c r="BY3126" s="95">
        <v>1148</v>
      </c>
      <c r="BZ3126" s="95">
        <v>1452</v>
      </c>
      <c r="CA3126" s="95">
        <v>1313</v>
      </c>
      <c r="CB3126" s="95">
        <v>1190</v>
      </c>
      <c r="CC3126" s="95">
        <v>1184</v>
      </c>
      <c r="CD3126" s="95">
        <v>1183</v>
      </c>
      <c r="CE3126" s="72">
        <v>650.75523149000003</v>
      </c>
      <c r="CF3126" s="72">
        <v>676.59346364999999</v>
      </c>
      <c r="CG3126" s="72">
        <v>712.40329333</v>
      </c>
      <c r="CH3126" s="72">
        <v>716.50152150999998</v>
      </c>
      <c r="CI3126" s="72">
        <v>731.52548966999996</v>
      </c>
      <c r="CJ3126" s="96">
        <v>0.85193322029999996</v>
      </c>
      <c r="CK3126" s="96">
        <v>0.81781753700000004</v>
      </c>
      <c r="CL3126" s="96">
        <v>0.80389858579999995</v>
      </c>
      <c r="CM3126" s="96">
        <v>0.85145667059999997</v>
      </c>
      <c r="CN3126" s="96">
        <v>0.76404719710000002</v>
      </c>
      <c r="CO3126" s="96">
        <v>0.95276145970000004</v>
      </c>
      <c r="CP3126" s="96">
        <v>0.85837922369999997</v>
      </c>
      <c r="CQ3126" s="96">
        <v>0.99584056389999998</v>
      </c>
      <c r="CR3126" s="96">
        <v>0.86196438689999999</v>
      </c>
      <c r="CS3126" s="95">
        <v>1491</v>
      </c>
      <c r="CT3126" s="95">
        <v>1235</v>
      </c>
      <c r="CU3126" s="95">
        <v>1218</v>
      </c>
      <c r="CV3126" s="95">
        <v>1214</v>
      </c>
      <c r="CW3126" s="95">
        <v>1204</v>
      </c>
      <c r="CX3126" s="96">
        <v>0.99316511600000001</v>
      </c>
      <c r="CY3126" s="96">
        <v>0.94696064099999999</v>
      </c>
      <c r="CZ3126" s="96">
        <v>0.93692952299999999</v>
      </c>
      <c r="DA3126" s="96">
        <v>0.92524948500000004</v>
      </c>
      <c r="DB3126" s="96">
        <v>0.95243338300000002</v>
      </c>
      <c r="DC3126">
        <v>2013</v>
      </c>
      <c r="DD3126" s="6">
        <v>1233.8</v>
      </c>
      <c r="DE3126" s="96">
        <v>7.1314114E-3</v>
      </c>
      <c r="DF3126" s="72">
        <v>657.26</v>
      </c>
      <c r="DG3126" s="96">
        <v>1</v>
      </c>
      <c r="DH3126" s="72">
        <v>657.26</v>
      </c>
      <c r="DI3126" s="72">
        <v>667.06313037999996</v>
      </c>
      <c r="DJ3126" s="96">
        <v>1</v>
      </c>
      <c r="DK3126" s="72">
        <v>657.26</v>
      </c>
      <c r="DL3126" s="96">
        <v>1</v>
      </c>
      <c r="DM3126" s="72">
        <v>657.26</v>
      </c>
      <c r="DN3126" s="96">
        <v>1</v>
      </c>
      <c r="DO3126" s="96">
        <v>2.3945000000000001E-2</v>
      </c>
      <c r="DP3126" s="72">
        <v>15.74</v>
      </c>
      <c r="DQ3126" s="72">
        <v>641.52</v>
      </c>
      <c r="DR3126" t="s">
        <v>1904</v>
      </c>
      <c r="DT3126" t="s">
        <v>1889</v>
      </c>
    </row>
    <row r="3127" spans="1:124" x14ac:dyDescent="0.3">
      <c r="A3127" t="s">
        <v>1736</v>
      </c>
      <c r="B3127">
        <v>51470</v>
      </c>
      <c r="C3127" s="95">
        <v>1228</v>
      </c>
      <c r="D3127" s="95">
        <v>4529646</v>
      </c>
      <c r="E3127" s="95">
        <v>1199</v>
      </c>
      <c r="F3127" s="95">
        <v>3832182</v>
      </c>
      <c r="G3127" s="95">
        <v>335</v>
      </c>
      <c r="H3127" s="95">
        <v>732484</v>
      </c>
      <c r="I3127" s="95">
        <v>303</v>
      </c>
      <c r="J3127" s="95">
        <v>790052</v>
      </c>
      <c r="K3127" s="95">
        <v>1149</v>
      </c>
      <c r="L3127" s="95">
        <v>4470538</v>
      </c>
      <c r="M3127" s="95">
        <v>1117</v>
      </c>
      <c r="N3127" s="95">
        <v>3740960</v>
      </c>
      <c r="O3127" s="95">
        <v>334</v>
      </c>
      <c r="P3127" s="95">
        <v>691545</v>
      </c>
      <c r="Q3127" s="95">
        <v>299</v>
      </c>
      <c r="R3127" s="95">
        <v>788017</v>
      </c>
      <c r="S3127" s="95">
        <v>976</v>
      </c>
      <c r="T3127" s="95">
        <v>5023589</v>
      </c>
      <c r="U3127" s="95">
        <v>940</v>
      </c>
      <c r="V3127" s="95">
        <v>3289105</v>
      </c>
      <c r="W3127" s="95">
        <v>333</v>
      </c>
      <c r="X3127" s="95">
        <v>436418</v>
      </c>
      <c r="Y3127" s="95">
        <v>302</v>
      </c>
      <c r="Z3127" s="95">
        <v>720204</v>
      </c>
      <c r="AA3127" s="95">
        <v>940</v>
      </c>
      <c r="AB3127" s="95">
        <v>4061982</v>
      </c>
      <c r="AC3127" s="95">
        <v>899</v>
      </c>
      <c r="AD3127" s="95">
        <v>3609335</v>
      </c>
      <c r="AE3127" s="95">
        <v>342</v>
      </c>
      <c r="AF3127" s="95">
        <v>604023</v>
      </c>
      <c r="AG3127" s="95">
        <v>305</v>
      </c>
      <c r="AH3127" s="95">
        <v>1042257</v>
      </c>
      <c r="AI3127" s="95">
        <v>945</v>
      </c>
      <c r="AJ3127" s="95">
        <v>3705931</v>
      </c>
      <c r="AK3127" s="95">
        <v>908</v>
      </c>
      <c r="AL3127" s="95">
        <v>3677973.26</v>
      </c>
      <c r="AM3127" s="95">
        <v>356</v>
      </c>
      <c r="AN3127" s="95">
        <v>820017</v>
      </c>
      <c r="AO3127" s="95">
        <v>317</v>
      </c>
      <c r="AP3127" s="95">
        <v>1119892</v>
      </c>
      <c r="AQ3127" s="72">
        <v>280.56</v>
      </c>
      <c r="AR3127" s="72">
        <v>256.45</v>
      </c>
      <c r="AS3127" s="72">
        <v>537.01</v>
      </c>
      <c r="AT3127" s="95">
        <v>5262130</v>
      </c>
      <c r="AU3127" s="95">
        <v>4622234</v>
      </c>
      <c r="AV3127" s="95">
        <v>1563</v>
      </c>
      <c r="AW3127" s="95">
        <v>1502</v>
      </c>
      <c r="AX3127" s="72">
        <v>290.07</v>
      </c>
      <c r="AY3127" s="72">
        <v>266.54000000000002</v>
      </c>
      <c r="AZ3127" s="72">
        <v>556.61</v>
      </c>
      <c r="BA3127" s="95">
        <v>5162083</v>
      </c>
      <c r="BB3127" s="95">
        <v>4528977</v>
      </c>
      <c r="BC3127" s="95">
        <v>1483</v>
      </c>
      <c r="BD3127" s="95">
        <v>1416</v>
      </c>
      <c r="BE3127" s="72">
        <v>347.59</v>
      </c>
      <c r="BF3127" s="72">
        <v>269.01</v>
      </c>
      <c r="BG3127" s="72">
        <v>616.6</v>
      </c>
      <c r="BH3127" s="95">
        <v>5460007</v>
      </c>
      <c r="BI3127" s="95">
        <v>4009309</v>
      </c>
      <c r="BJ3127" s="95">
        <v>1309</v>
      </c>
      <c r="BK3127" s="95">
        <v>1242</v>
      </c>
      <c r="BL3127" s="72">
        <v>303.3</v>
      </c>
      <c r="BM3127" s="72">
        <v>321.95</v>
      </c>
      <c r="BN3127" s="72">
        <v>625.25</v>
      </c>
      <c r="BO3127" s="95">
        <v>4666005</v>
      </c>
      <c r="BP3127" s="95">
        <v>4651592</v>
      </c>
      <c r="BQ3127" s="95">
        <v>1282</v>
      </c>
      <c r="BR3127" s="95">
        <v>1204</v>
      </c>
      <c r="BS3127" s="72">
        <v>289.89999999999998</v>
      </c>
      <c r="BT3127" s="72">
        <v>326.39</v>
      </c>
      <c r="BU3127" s="72">
        <v>616.29</v>
      </c>
      <c r="BV3127" s="95">
        <v>4525948</v>
      </c>
      <c r="BW3127" s="95">
        <v>4797865.26</v>
      </c>
      <c r="BX3127" s="95">
        <v>1301</v>
      </c>
      <c r="BY3127" s="95">
        <v>1225</v>
      </c>
      <c r="BZ3127" s="95">
        <v>1534</v>
      </c>
      <c r="CA3127" s="95">
        <v>1451</v>
      </c>
      <c r="CB3127" s="95">
        <v>1277</v>
      </c>
      <c r="CC3127" s="95">
        <v>1245</v>
      </c>
      <c r="CD3127" s="95">
        <v>1264</v>
      </c>
      <c r="CE3127" s="72">
        <v>650.75523149000003</v>
      </c>
      <c r="CF3127" s="72">
        <v>676.59346364999999</v>
      </c>
      <c r="CG3127" s="72">
        <v>712.40329333</v>
      </c>
      <c r="CH3127" s="72">
        <v>716.50152150999998</v>
      </c>
      <c r="CI3127" s="72">
        <v>731.52548966999996</v>
      </c>
      <c r="CJ3127" s="96">
        <v>0.82521042320000004</v>
      </c>
      <c r="CK3127" s="96">
        <v>0.82266535210000002</v>
      </c>
      <c r="CL3127" s="96">
        <v>0.86552098479999995</v>
      </c>
      <c r="CM3127" s="96">
        <v>0.87264294799999997</v>
      </c>
      <c r="CN3127" s="96">
        <v>0.84247235220000005</v>
      </c>
      <c r="CO3127" s="96">
        <v>0.97842997789999997</v>
      </c>
      <c r="CP3127" s="96">
        <v>0.86434638259999996</v>
      </c>
      <c r="CQ3127" s="96">
        <v>0.99584056389999998</v>
      </c>
      <c r="CR3127" s="96">
        <v>0.86795646869999998</v>
      </c>
      <c r="CS3127" s="95">
        <v>1727</v>
      </c>
      <c r="CT3127" s="95">
        <v>1573</v>
      </c>
      <c r="CU3127" s="95">
        <v>1434</v>
      </c>
      <c r="CV3127" s="95">
        <v>1404</v>
      </c>
      <c r="CW3127" s="95">
        <v>1405</v>
      </c>
      <c r="CX3127" s="96">
        <v>0.962336356</v>
      </c>
      <c r="CY3127" s="96">
        <v>0.98805343899999998</v>
      </c>
      <c r="CZ3127" s="96">
        <v>0.97748699500000003</v>
      </c>
      <c r="DA3127" s="96">
        <v>0.97308270900000005</v>
      </c>
      <c r="DB3127" s="96">
        <v>0.99374370300000003</v>
      </c>
      <c r="DC3127">
        <v>2013</v>
      </c>
      <c r="DD3127" s="6">
        <v>1317.8</v>
      </c>
      <c r="DE3127" s="96">
        <v>6.5958770999999996E-3</v>
      </c>
      <c r="DF3127" s="72">
        <v>662.19</v>
      </c>
      <c r="DG3127" s="96">
        <v>1</v>
      </c>
      <c r="DH3127" s="72">
        <v>662.19</v>
      </c>
      <c r="DI3127" s="72">
        <v>667.06313037999996</v>
      </c>
      <c r="DJ3127" s="96">
        <v>1</v>
      </c>
      <c r="DK3127" s="72">
        <v>662.19</v>
      </c>
      <c r="DL3127" s="96">
        <v>1</v>
      </c>
      <c r="DM3127" s="72">
        <v>662.19</v>
      </c>
      <c r="DN3127" s="96">
        <v>1</v>
      </c>
      <c r="DO3127" s="96">
        <v>1.8442E-2</v>
      </c>
      <c r="DP3127" s="72">
        <v>12.21</v>
      </c>
      <c r="DQ3127" s="72">
        <v>649.98</v>
      </c>
      <c r="DR3127" t="s">
        <v>1736</v>
      </c>
      <c r="DT3127" t="s">
        <v>1889</v>
      </c>
    </row>
    <row r="3128" spans="1:124" x14ac:dyDescent="0.3">
      <c r="A3128" t="s">
        <v>1737</v>
      </c>
      <c r="B3128">
        <v>51480</v>
      </c>
      <c r="C3128" s="95">
        <v>3278</v>
      </c>
      <c r="D3128" s="95">
        <v>10685614</v>
      </c>
      <c r="E3128" s="95">
        <v>3138</v>
      </c>
      <c r="F3128" s="95">
        <v>8355685</v>
      </c>
      <c r="G3128" s="95">
        <v>893</v>
      </c>
      <c r="H3128" s="95">
        <v>2382365</v>
      </c>
      <c r="I3128" s="95">
        <v>792</v>
      </c>
      <c r="J3128" s="95">
        <v>2285381</v>
      </c>
      <c r="K3128" s="95">
        <v>3008</v>
      </c>
      <c r="L3128" s="95">
        <v>9892373</v>
      </c>
      <c r="M3128" s="95">
        <v>2849</v>
      </c>
      <c r="N3128" s="95">
        <v>7728553</v>
      </c>
      <c r="O3128" s="95">
        <v>850</v>
      </c>
      <c r="P3128" s="95">
        <v>3005800</v>
      </c>
      <c r="Q3128" s="95">
        <v>747</v>
      </c>
      <c r="R3128" s="95">
        <v>2347395</v>
      </c>
      <c r="S3128" s="95">
        <v>2673</v>
      </c>
      <c r="T3128" s="95">
        <v>8877323</v>
      </c>
      <c r="U3128" s="95">
        <v>2498</v>
      </c>
      <c r="V3128" s="95">
        <v>7282412</v>
      </c>
      <c r="W3128" s="95">
        <v>817</v>
      </c>
      <c r="X3128" s="95">
        <v>1872530</v>
      </c>
      <c r="Y3128" s="95">
        <v>720</v>
      </c>
      <c r="Z3128" s="95">
        <v>2088604</v>
      </c>
      <c r="AA3128" s="95">
        <v>2621</v>
      </c>
      <c r="AB3128" s="95">
        <v>7478357</v>
      </c>
      <c r="AC3128" s="95">
        <v>2428</v>
      </c>
      <c r="AD3128" s="95">
        <v>7359196</v>
      </c>
      <c r="AE3128" s="95">
        <v>779</v>
      </c>
      <c r="AF3128" s="95">
        <v>1765771</v>
      </c>
      <c r="AG3128" s="95">
        <v>687</v>
      </c>
      <c r="AH3128" s="95">
        <v>2446924</v>
      </c>
      <c r="AI3128" s="95">
        <v>2720</v>
      </c>
      <c r="AJ3128" s="95">
        <v>8202568.9299999997</v>
      </c>
      <c r="AK3128" s="95">
        <v>2517</v>
      </c>
      <c r="AL3128" s="95">
        <v>7535201.8700000001</v>
      </c>
      <c r="AM3128" s="95">
        <v>800</v>
      </c>
      <c r="AN3128" s="95">
        <v>2491671.12</v>
      </c>
      <c r="AO3128" s="95">
        <v>710</v>
      </c>
      <c r="AP3128" s="95">
        <v>2788661.45</v>
      </c>
      <c r="AQ3128" s="72">
        <v>261.08999999999997</v>
      </c>
      <c r="AR3128" s="72">
        <v>225.64</v>
      </c>
      <c r="AS3128" s="72">
        <v>486.73</v>
      </c>
      <c r="AT3128" s="95">
        <v>13067979</v>
      </c>
      <c r="AU3128" s="95">
        <v>10641066</v>
      </c>
      <c r="AV3128" s="95">
        <v>4171</v>
      </c>
      <c r="AW3128" s="95">
        <v>3930</v>
      </c>
      <c r="AX3128" s="72">
        <v>278.60000000000002</v>
      </c>
      <c r="AY3128" s="72">
        <v>233.5</v>
      </c>
      <c r="AZ3128" s="72">
        <v>512.1</v>
      </c>
      <c r="BA3128" s="95">
        <v>12898173</v>
      </c>
      <c r="BB3128" s="95">
        <v>10075948</v>
      </c>
      <c r="BC3128" s="95">
        <v>3858</v>
      </c>
      <c r="BD3128" s="95">
        <v>3596</v>
      </c>
      <c r="BE3128" s="72">
        <v>256.68</v>
      </c>
      <c r="BF3128" s="72">
        <v>242.67</v>
      </c>
      <c r="BG3128" s="72">
        <v>499.35</v>
      </c>
      <c r="BH3128" s="95">
        <v>10749853</v>
      </c>
      <c r="BI3128" s="95">
        <v>9371016</v>
      </c>
      <c r="BJ3128" s="95">
        <v>3490</v>
      </c>
      <c r="BK3128" s="95">
        <v>3218</v>
      </c>
      <c r="BL3128" s="72">
        <v>226.57</v>
      </c>
      <c r="BM3128" s="72">
        <v>262.33999999999997</v>
      </c>
      <c r="BN3128" s="72">
        <v>488.91</v>
      </c>
      <c r="BO3128" s="95">
        <v>9244128</v>
      </c>
      <c r="BP3128" s="95">
        <v>9806120</v>
      </c>
      <c r="BQ3128" s="95">
        <v>3400</v>
      </c>
      <c r="BR3128" s="95">
        <v>3115</v>
      </c>
      <c r="BS3128" s="72">
        <v>253.18</v>
      </c>
      <c r="BT3128" s="72">
        <v>266.60000000000002</v>
      </c>
      <c r="BU3128" s="72">
        <v>519.78</v>
      </c>
      <c r="BV3128" s="95">
        <v>10694240.050000001</v>
      </c>
      <c r="BW3128" s="95">
        <v>10323863.32</v>
      </c>
      <c r="BX3128" s="95">
        <v>3520</v>
      </c>
      <c r="BY3128" s="95">
        <v>3227</v>
      </c>
      <c r="BZ3128" s="95">
        <v>4056</v>
      </c>
      <c r="CA3128" s="95">
        <v>3732</v>
      </c>
      <c r="CB3128" s="95">
        <v>3359</v>
      </c>
      <c r="CC3128" s="95">
        <v>3265</v>
      </c>
      <c r="CD3128" s="95">
        <v>3377</v>
      </c>
      <c r="CE3128" s="72">
        <v>650.75523149000003</v>
      </c>
      <c r="CF3128" s="72">
        <v>676.59346364999999</v>
      </c>
      <c r="CG3128" s="72">
        <v>712.40329333</v>
      </c>
      <c r="CH3128" s="72">
        <v>716.50152150999998</v>
      </c>
      <c r="CI3128" s="72">
        <v>731.52548966999996</v>
      </c>
      <c r="CJ3128" s="96">
        <v>0.74794634979999997</v>
      </c>
      <c r="CK3128" s="96">
        <v>0.75687991020000001</v>
      </c>
      <c r="CL3128" s="96">
        <v>0.7009372425</v>
      </c>
      <c r="CM3128" s="96">
        <v>0.68235723910000001</v>
      </c>
      <c r="CN3128" s="96">
        <v>0.71054256800000004</v>
      </c>
      <c r="CO3128" s="96">
        <v>0.93284495010000001</v>
      </c>
      <c r="CP3128" s="96">
        <v>0.77154586290000005</v>
      </c>
      <c r="CQ3128" s="96">
        <v>0.99584056389999998</v>
      </c>
      <c r="CR3128" s="96">
        <v>0.77476835209999995</v>
      </c>
      <c r="CS3128" s="95">
        <v>3861</v>
      </c>
      <c r="CT3128" s="95">
        <v>3345</v>
      </c>
      <c r="CU3128" s="95">
        <v>3172</v>
      </c>
      <c r="CV3128" s="95">
        <v>3126</v>
      </c>
      <c r="CW3128" s="95">
        <v>3285</v>
      </c>
      <c r="CX3128" s="96">
        <v>0.94570331900000004</v>
      </c>
      <c r="CY3128" s="96">
        <v>0.93406597300000005</v>
      </c>
      <c r="CZ3128" s="96">
        <v>0.92406218500000004</v>
      </c>
      <c r="DA3128" s="96">
        <v>0.92550419299999998</v>
      </c>
      <c r="DB3128" s="96">
        <v>0.93195473799999995</v>
      </c>
      <c r="DC3128">
        <v>2013</v>
      </c>
      <c r="DD3128" s="6">
        <v>3417.2</v>
      </c>
      <c r="DE3128" s="96">
        <v>9.0157568E-3</v>
      </c>
      <c r="DF3128" s="72">
        <v>589.65</v>
      </c>
      <c r="DG3128" s="96">
        <v>1</v>
      </c>
      <c r="DH3128" s="72">
        <v>589.65</v>
      </c>
      <c r="DI3128" s="72">
        <v>667.06313037999996</v>
      </c>
      <c r="DJ3128" s="96">
        <v>1</v>
      </c>
      <c r="DK3128" s="72">
        <v>589.65</v>
      </c>
      <c r="DL3128" s="96">
        <v>1</v>
      </c>
      <c r="DM3128" s="72">
        <v>589.65</v>
      </c>
      <c r="DN3128" s="96">
        <v>0.79789886629999995</v>
      </c>
      <c r="DO3128" s="96">
        <v>3.0079000000000002E-2</v>
      </c>
      <c r="DP3128" s="72">
        <v>14.15</v>
      </c>
      <c r="DQ3128" s="72">
        <v>575.5</v>
      </c>
      <c r="DR3128" t="s">
        <v>1737</v>
      </c>
      <c r="DT3128" t="s">
        <v>1889</v>
      </c>
    </row>
    <row r="3129" spans="1:124" x14ac:dyDescent="0.3">
      <c r="A3129" t="s">
        <v>440</v>
      </c>
      <c r="B3129">
        <v>51490</v>
      </c>
      <c r="C3129" s="95">
        <v>4340</v>
      </c>
      <c r="D3129" s="95">
        <v>16848312</v>
      </c>
      <c r="E3129" s="95">
        <v>4221</v>
      </c>
      <c r="F3129" s="95">
        <v>12481921</v>
      </c>
      <c r="G3129" s="95">
        <v>1743</v>
      </c>
      <c r="H3129" s="95">
        <v>4496002</v>
      </c>
      <c r="I3129" s="95">
        <v>1560</v>
      </c>
      <c r="J3129" s="95">
        <v>3651672</v>
      </c>
      <c r="K3129" s="95">
        <v>3882</v>
      </c>
      <c r="L3129" s="95">
        <v>17668002</v>
      </c>
      <c r="M3129" s="95">
        <v>3754</v>
      </c>
      <c r="N3129" s="95">
        <v>12276365</v>
      </c>
      <c r="O3129" s="95">
        <v>1678</v>
      </c>
      <c r="P3129" s="95">
        <v>3727925</v>
      </c>
      <c r="Q3129" s="95">
        <v>1489</v>
      </c>
      <c r="R3129" s="95">
        <v>3669754</v>
      </c>
      <c r="S3129" s="95">
        <v>3519</v>
      </c>
      <c r="T3129" s="95">
        <v>16305556</v>
      </c>
      <c r="U3129" s="95">
        <v>3376</v>
      </c>
      <c r="V3129" s="95">
        <v>11873627</v>
      </c>
      <c r="W3129" s="95">
        <v>1582</v>
      </c>
      <c r="X3129" s="95">
        <v>3289310</v>
      </c>
      <c r="Y3129" s="95">
        <v>1416</v>
      </c>
      <c r="Z3129" s="95">
        <v>3724904</v>
      </c>
      <c r="AA3129" s="95">
        <v>3467</v>
      </c>
      <c r="AB3129" s="95">
        <v>15933144</v>
      </c>
      <c r="AC3129" s="95">
        <v>3308</v>
      </c>
      <c r="AD3129" s="95">
        <v>12574375</v>
      </c>
      <c r="AE3129" s="95">
        <v>1555</v>
      </c>
      <c r="AF3129" s="95">
        <v>3620218</v>
      </c>
      <c r="AG3129" s="95">
        <v>1390</v>
      </c>
      <c r="AH3129" s="95">
        <v>4019333</v>
      </c>
      <c r="AI3129" s="95">
        <v>3612</v>
      </c>
      <c r="AJ3129" s="95">
        <v>14158435.199999999</v>
      </c>
      <c r="AK3129" s="95">
        <v>3433</v>
      </c>
      <c r="AL3129" s="95">
        <v>12999073.02</v>
      </c>
      <c r="AM3129" s="95">
        <v>1582</v>
      </c>
      <c r="AN3129" s="95">
        <v>3465560.44</v>
      </c>
      <c r="AO3129" s="95">
        <v>1411</v>
      </c>
      <c r="AP3129" s="95">
        <v>4435653.38</v>
      </c>
      <c r="AQ3129" s="72">
        <v>292.39999999999998</v>
      </c>
      <c r="AR3129" s="72">
        <v>232.57</v>
      </c>
      <c r="AS3129" s="72">
        <v>524.97</v>
      </c>
      <c r="AT3129" s="95">
        <v>21344314</v>
      </c>
      <c r="AU3129" s="95">
        <v>16133593</v>
      </c>
      <c r="AV3129" s="95">
        <v>6083</v>
      </c>
      <c r="AW3129" s="95">
        <v>5781</v>
      </c>
      <c r="AX3129" s="72">
        <v>320.68</v>
      </c>
      <c r="AY3129" s="72">
        <v>253.45</v>
      </c>
      <c r="AZ3129" s="72">
        <v>574.13</v>
      </c>
      <c r="BA3129" s="95">
        <v>21395927</v>
      </c>
      <c r="BB3129" s="95">
        <v>15946119</v>
      </c>
      <c r="BC3129" s="95">
        <v>5560</v>
      </c>
      <c r="BD3129" s="95">
        <v>5243</v>
      </c>
      <c r="BE3129" s="72">
        <v>320.11</v>
      </c>
      <c r="BF3129" s="72">
        <v>271.26</v>
      </c>
      <c r="BG3129" s="72">
        <v>591.37</v>
      </c>
      <c r="BH3129" s="95">
        <v>19594866</v>
      </c>
      <c r="BI3129" s="95">
        <v>15598531</v>
      </c>
      <c r="BJ3129" s="95">
        <v>5101</v>
      </c>
      <c r="BK3129" s="95">
        <v>4792</v>
      </c>
      <c r="BL3129" s="72">
        <v>324.45999999999998</v>
      </c>
      <c r="BM3129" s="72">
        <v>294.33999999999997</v>
      </c>
      <c r="BN3129" s="72">
        <v>618.79999999999995</v>
      </c>
      <c r="BO3129" s="95">
        <v>19553362</v>
      </c>
      <c r="BP3129" s="95">
        <v>16593708</v>
      </c>
      <c r="BQ3129" s="95">
        <v>5022</v>
      </c>
      <c r="BR3129" s="95">
        <v>4698</v>
      </c>
      <c r="BS3129" s="72">
        <v>282.76</v>
      </c>
      <c r="BT3129" s="72">
        <v>299.94</v>
      </c>
      <c r="BU3129" s="72">
        <v>582.70000000000005</v>
      </c>
      <c r="BV3129" s="95">
        <v>17623995.640000001</v>
      </c>
      <c r="BW3129" s="95">
        <v>17434726.399999999</v>
      </c>
      <c r="BX3129" s="95">
        <v>5194</v>
      </c>
      <c r="BY3129" s="95">
        <v>4844</v>
      </c>
      <c r="BZ3129" s="95">
        <v>5939</v>
      </c>
      <c r="CA3129" s="95">
        <v>5407</v>
      </c>
      <c r="CB3129" s="95">
        <v>4952</v>
      </c>
      <c r="CC3129" s="95">
        <v>4868</v>
      </c>
      <c r="CD3129" s="95">
        <v>5023</v>
      </c>
      <c r="CE3129" s="72">
        <v>650.75523149000003</v>
      </c>
      <c r="CF3129" s="72">
        <v>676.59346364999999</v>
      </c>
      <c r="CG3129" s="72">
        <v>712.40329333</v>
      </c>
      <c r="CH3129" s="72">
        <v>716.50152150999998</v>
      </c>
      <c r="CI3129" s="72">
        <v>731.52548966999996</v>
      </c>
      <c r="CJ3129" s="96">
        <v>0.80670884320000003</v>
      </c>
      <c r="CK3129" s="96">
        <v>0.84855977900000001</v>
      </c>
      <c r="CL3129" s="96">
        <v>0.83010565160000005</v>
      </c>
      <c r="CM3129" s="96">
        <v>0.86364087359999997</v>
      </c>
      <c r="CN3129" s="96">
        <v>0.79655460850000004</v>
      </c>
      <c r="CO3129" s="96">
        <v>0.94399881320000001</v>
      </c>
      <c r="CP3129" s="96">
        <v>0.87829978129999997</v>
      </c>
      <c r="CQ3129" s="96">
        <v>0.99584056389999998</v>
      </c>
      <c r="CR3129" s="96">
        <v>0.88196814609999996</v>
      </c>
      <c r="CS3129" s="95">
        <v>7213</v>
      </c>
      <c r="CT3129" s="95">
        <v>6317</v>
      </c>
      <c r="CU3129" s="95">
        <v>6207</v>
      </c>
      <c r="CV3129" s="95">
        <v>6109</v>
      </c>
      <c r="CW3129" s="95">
        <v>6265</v>
      </c>
      <c r="CX3129" s="96">
        <v>0.92875025600000005</v>
      </c>
      <c r="CY3129" s="96">
        <v>0.95022583400000005</v>
      </c>
      <c r="CZ3129" s="96">
        <v>0.94064334299999997</v>
      </c>
      <c r="DA3129" s="96">
        <v>0.94557778299999995</v>
      </c>
      <c r="DB3129" s="96">
        <v>0.95706078100000003</v>
      </c>
      <c r="DC3129">
        <v>2013</v>
      </c>
      <c r="DD3129" s="6">
        <v>5071.6000000000004</v>
      </c>
      <c r="DE3129" s="96">
        <v>6.4456940999999997E-3</v>
      </c>
      <c r="DF3129" s="72">
        <v>672.98</v>
      </c>
      <c r="DG3129" s="96">
        <v>1</v>
      </c>
      <c r="DH3129" s="72">
        <v>672.98</v>
      </c>
      <c r="DI3129" s="72">
        <v>684.54519407999999</v>
      </c>
      <c r="DJ3129" s="96">
        <v>1</v>
      </c>
      <c r="DK3129" s="72">
        <v>672.98</v>
      </c>
      <c r="DL3129" s="96">
        <v>1</v>
      </c>
      <c r="DM3129" s="72">
        <v>672.98</v>
      </c>
      <c r="DN3129" s="96">
        <v>1</v>
      </c>
      <c r="DO3129" s="96">
        <v>1.6288E-2</v>
      </c>
      <c r="DP3129" s="72">
        <v>10.96</v>
      </c>
      <c r="DQ3129" s="72">
        <v>662.02</v>
      </c>
      <c r="DR3129" t="s">
        <v>440</v>
      </c>
      <c r="DT3129" t="s">
        <v>1889</v>
      </c>
    </row>
    <row r="3130" spans="1:124" x14ac:dyDescent="0.3">
      <c r="A3130" t="s">
        <v>441</v>
      </c>
      <c r="B3130">
        <v>51500</v>
      </c>
      <c r="C3130" s="95">
        <v>1293</v>
      </c>
      <c r="D3130" s="95">
        <v>4793942</v>
      </c>
      <c r="E3130" s="95">
        <v>1256</v>
      </c>
      <c r="F3130" s="95">
        <v>4455968</v>
      </c>
      <c r="G3130" s="95">
        <v>647</v>
      </c>
      <c r="H3130" s="95">
        <v>1189667</v>
      </c>
      <c r="I3130" s="95">
        <v>608</v>
      </c>
      <c r="J3130" s="95">
        <v>1393968</v>
      </c>
      <c r="K3130" s="95">
        <v>1169</v>
      </c>
      <c r="L3130" s="95">
        <v>4254775</v>
      </c>
      <c r="M3130" s="95">
        <v>1132</v>
      </c>
      <c r="N3130" s="95">
        <v>4324738</v>
      </c>
      <c r="O3130" s="95">
        <v>605</v>
      </c>
      <c r="P3130" s="95">
        <v>1357986</v>
      </c>
      <c r="Q3130" s="95">
        <v>564</v>
      </c>
      <c r="R3130" s="95">
        <v>1468150</v>
      </c>
      <c r="S3130" s="95">
        <v>1065</v>
      </c>
      <c r="T3130" s="95">
        <v>4911725</v>
      </c>
      <c r="U3130" s="95">
        <v>1018</v>
      </c>
      <c r="V3130" s="95">
        <v>4172803</v>
      </c>
      <c r="W3130" s="95">
        <v>579</v>
      </c>
      <c r="X3130" s="95">
        <v>1164912</v>
      </c>
      <c r="Y3130" s="95">
        <v>537</v>
      </c>
      <c r="Z3130" s="95">
        <v>1680414</v>
      </c>
      <c r="AA3130" s="95">
        <v>1053</v>
      </c>
      <c r="AB3130" s="95">
        <v>3876516</v>
      </c>
      <c r="AC3130" s="95">
        <v>1009</v>
      </c>
      <c r="AD3130" s="95">
        <v>4090245</v>
      </c>
      <c r="AE3130" s="95">
        <v>573</v>
      </c>
      <c r="AF3130" s="95">
        <v>960670</v>
      </c>
      <c r="AG3130" s="95">
        <v>532</v>
      </c>
      <c r="AH3130" s="95">
        <v>1503772</v>
      </c>
      <c r="AI3130" s="95">
        <v>1098</v>
      </c>
      <c r="AJ3130" s="95">
        <v>4062327.2</v>
      </c>
      <c r="AK3130" s="95">
        <v>1054</v>
      </c>
      <c r="AL3130" s="95">
        <v>4184791.19</v>
      </c>
      <c r="AM3130" s="95">
        <v>577</v>
      </c>
      <c r="AN3130" s="95">
        <v>1292456.54</v>
      </c>
      <c r="AO3130" s="95">
        <v>532</v>
      </c>
      <c r="AP3130" s="95">
        <v>1723334.73</v>
      </c>
      <c r="AQ3130" s="72">
        <v>257.02999999999997</v>
      </c>
      <c r="AR3130" s="72">
        <v>261.52999999999997</v>
      </c>
      <c r="AS3130" s="72">
        <v>518.55999999999995</v>
      </c>
      <c r="AT3130" s="95">
        <v>5983609</v>
      </c>
      <c r="AU3130" s="95">
        <v>5849936</v>
      </c>
      <c r="AV3130" s="95">
        <v>1940</v>
      </c>
      <c r="AW3130" s="95">
        <v>1864</v>
      </c>
      <c r="AX3130" s="72">
        <v>263.66000000000003</v>
      </c>
      <c r="AY3130" s="72">
        <v>284.63</v>
      </c>
      <c r="AZ3130" s="72">
        <v>548.29</v>
      </c>
      <c r="BA3130" s="95">
        <v>5612761</v>
      </c>
      <c r="BB3130" s="95">
        <v>5792888</v>
      </c>
      <c r="BC3130" s="95">
        <v>1774</v>
      </c>
      <c r="BD3130" s="95">
        <v>1696</v>
      </c>
      <c r="BE3130" s="72">
        <v>308.02</v>
      </c>
      <c r="BF3130" s="72">
        <v>313.68</v>
      </c>
      <c r="BG3130" s="72">
        <v>621.70000000000005</v>
      </c>
      <c r="BH3130" s="95">
        <v>6076637</v>
      </c>
      <c r="BI3130" s="95">
        <v>5853217</v>
      </c>
      <c r="BJ3130" s="95">
        <v>1644</v>
      </c>
      <c r="BK3130" s="95">
        <v>1555</v>
      </c>
      <c r="BL3130" s="72">
        <v>247.91</v>
      </c>
      <c r="BM3130" s="72">
        <v>302.51</v>
      </c>
      <c r="BN3130" s="72">
        <v>550.41999999999996</v>
      </c>
      <c r="BO3130" s="95">
        <v>4837186</v>
      </c>
      <c r="BP3130" s="95">
        <v>5594017</v>
      </c>
      <c r="BQ3130" s="95">
        <v>1626</v>
      </c>
      <c r="BR3130" s="95">
        <v>1541</v>
      </c>
      <c r="BS3130" s="72">
        <v>266.41000000000003</v>
      </c>
      <c r="BT3130" s="72">
        <v>310.43</v>
      </c>
      <c r="BU3130" s="72">
        <v>576.84</v>
      </c>
      <c r="BV3130" s="95">
        <v>5354783.74</v>
      </c>
      <c r="BW3130" s="95">
        <v>5908125.9199999999</v>
      </c>
      <c r="BX3130" s="95">
        <v>1675</v>
      </c>
      <c r="BY3130" s="95">
        <v>1586</v>
      </c>
      <c r="BZ3130" s="95">
        <v>1904</v>
      </c>
      <c r="CA3130" s="95">
        <v>1736</v>
      </c>
      <c r="CB3130" s="95">
        <v>1601</v>
      </c>
      <c r="CC3130" s="95">
        <v>1586</v>
      </c>
      <c r="CD3130" s="95">
        <v>1631</v>
      </c>
      <c r="CE3130" s="72">
        <v>650.75523149000003</v>
      </c>
      <c r="CF3130" s="72">
        <v>676.59346364999999</v>
      </c>
      <c r="CG3130" s="72">
        <v>712.40329333</v>
      </c>
      <c r="CH3130" s="72">
        <v>716.50152150999998</v>
      </c>
      <c r="CI3130" s="72">
        <v>731.52548966999996</v>
      </c>
      <c r="CJ3130" s="96">
        <v>0.79685874950000002</v>
      </c>
      <c r="CK3130" s="96">
        <v>0.81036845530000001</v>
      </c>
      <c r="CL3130" s="96">
        <v>0.87267985120000002</v>
      </c>
      <c r="CM3130" s="96">
        <v>0.76820492839999999</v>
      </c>
      <c r="CN3130" s="96">
        <v>0.78854395119999998</v>
      </c>
      <c r="CO3130" s="96">
        <v>0.93011850809999996</v>
      </c>
      <c r="CP3130" s="96">
        <v>0.8679874447</v>
      </c>
      <c r="CQ3130" s="96">
        <v>0.99584056389999998</v>
      </c>
      <c r="CR3130" s="96">
        <v>0.87161273829999997</v>
      </c>
      <c r="CS3130" s="95">
        <v>1870</v>
      </c>
      <c r="CT3130" s="95">
        <v>1606</v>
      </c>
      <c r="CU3130" s="95">
        <v>1563</v>
      </c>
      <c r="CV3130" s="95">
        <v>1564</v>
      </c>
      <c r="CW3130" s="95">
        <v>1633</v>
      </c>
      <c r="CX3130" s="96">
        <v>0.95037570800000004</v>
      </c>
      <c r="CY3130" s="96">
        <v>0.92877873300000002</v>
      </c>
      <c r="CZ3130" s="96">
        <v>0.90424345100000003</v>
      </c>
      <c r="DA3130" s="96">
        <v>0.92542386899999995</v>
      </c>
      <c r="DB3130" s="96">
        <v>0.93750114399999995</v>
      </c>
      <c r="DC3130">
        <v>2013</v>
      </c>
      <c r="DD3130" s="6">
        <v>1648.4</v>
      </c>
      <c r="DE3130" s="96">
        <v>6.9621192999999998E-3</v>
      </c>
      <c r="DF3130" s="72">
        <v>664.73</v>
      </c>
      <c r="DG3130" s="96">
        <v>1</v>
      </c>
      <c r="DH3130" s="72">
        <v>664.73</v>
      </c>
      <c r="DI3130" s="72">
        <v>667.06313037999996</v>
      </c>
      <c r="DJ3130" s="96">
        <v>1</v>
      </c>
      <c r="DK3130" s="72">
        <v>664.73</v>
      </c>
      <c r="DL3130" s="96">
        <v>1</v>
      </c>
      <c r="DM3130" s="72">
        <v>664.73</v>
      </c>
      <c r="DN3130" s="96">
        <v>0.93622001170000002</v>
      </c>
      <c r="DO3130" s="96">
        <v>2.5635000000000002E-2</v>
      </c>
      <c r="DP3130" s="72">
        <v>15.95</v>
      </c>
      <c r="DQ3130" s="72">
        <v>648.78</v>
      </c>
      <c r="DR3130" t="s">
        <v>441</v>
      </c>
      <c r="DT3130" t="s">
        <v>1889</v>
      </c>
    </row>
    <row r="3131" spans="1:124" x14ac:dyDescent="0.3">
      <c r="A3131" t="s">
        <v>1905</v>
      </c>
      <c r="B3131">
        <v>51510</v>
      </c>
      <c r="C3131" s="95">
        <v>2924</v>
      </c>
      <c r="D3131" s="95">
        <v>10795547</v>
      </c>
      <c r="E3131" s="95">
        <v>2839</v>
      </c>
      <c r="F3131" s="95">
        <v>7917801</v>
      </c>
      <c r="G3131" s="95">
        <v>687</v>
      </c>
      <c r="H3131" s="95">
        <v>1689758</v>
      </c>
      <c r="I3131" s="95">
        <v>623</v>
      </c>
      <c r="J3131" s="95">
        <v>1677851</v>
      </c>
      <c r="K3131" s="95">
        <v>2727</v>
      </c>
      <c r="L3131" s="95">
        <v>10279734</v>
      </c>
      <c r="M3131" s="95">
        <v>2635</v>
      </c>
      <c r="N3131" s="95">
        <v>7992295</v>
      </c>
      <c r="O3131" s="95">
        <v>669</v>
      </c>
      <c r="P3131" s="95">
        <v>1487114</v>
      </c>
      <c r="Q3131" s="95">
        <v>603</v>
      </c>
      <c r="R3131" s="95">
        <v>1655257</v>
      </c>
      <c r="S3131" s="95">
        <v>2210</v>
      </c>
      <c r="T3131" s="95">
        <v>9347757</v>
      </c>
      <c r="U3131" s="95">
        <v>2117</v>
      </c>
      <c r="V3131" s="95">
        <v>7143408</v>
      </c>
      <c r="W3131" s="95">
        <v>646</v>
      </c>
      <c r="X3131" s="95">
        <v>1220417</v>
      </c>
      <c r="Y3131" s="95">
        <v>584</v>
      </c>
      <c r="Z3131" s="95">
        <v>1938949</v>
      </c>
      <c r="AA3131" s="95">
        <v>2095</v>
      </c>
      <c r="AB3131" s="95">
        <v>9447124</v>
      </c>
      <c r="AC3131" s="95">
        <v>1995</v>
      </c>
      <c r="AD3131" s="95">
        <v>7453000</v>
      </c>
      <c r="AE3131" s="95">
        <v>660</v>
      </c>
      <c r="AF3131" s="95">
        <v>1670836</v>
      </c>
      <c r="AG3131" s="95">
        <v>594</v>
      </c>
      <c r="AH3131" s="95">
        <v>1849150</v>
      </c>
      <c r="AI3131" s="95">
        <v>2137</v>
      </c>
      <c r="AJ3131" s="95">
        <v>8990230.6699999999</v>
      </c>
      <c r="AK3131" s="95">
        <v>2032</v>
      </c>
      <c r="AL3131" s="95">
        <v>7619799.2699999996</v>
      </c>
      <c r="AM3131" s="95">
        <v>674</v>
      </c>
      <c r="AN3131" s="95">
        <v>1715728</v>
      </c>
      <c r="AO3131" s="95">
        <v>599</v>
      </c>
      <c r="AP3131" s="95">
        <v>1823556</v>
      </c>
      <c r="AQ3131" s="72">
        <v>288.13</v>
      </c>
      <c r="AR3131" s="72">
        <v>230.98</v>
      </c>
      <c r="AS3131" s="72">
        <v>519.11</v>
      </c>
      <c r="AT3131" s="95">
        <v>12485305</v>
      </c>
      <c r="AU3131" s="95">
        <v>9595652</v>
      </c>
      <c r="AV3131" s="95">
        <v>3611</v>
      </c>
      <c r="AW3131" s="95">
        <v>3462</v>
      </c>
      <c r="AX3131" s="72">
        <v>288.74</v>
      </c>
      <c r="AY3131" s="72">
        <v>248.29</v>
      </c>
      <c r="AZ3131" s="72">
        <v>537.03</v>
      </c>
      <c r="BA3131" s="95">
        <v>11766848</v>
      </c>
      <c r="BB3131" s="95">
        <v>9647552</v>
      </c>
      <c r="BC3131" s="95">
        <v>3396</v>
      </c>
      <c r="BD3131" s="95">
        <v>3238</v>
      </c>
      <c r="BE3131" s="72">
        <v>308.36</v>
      </c>
      <c r="BF3131" s="72">
        <v>280.22000000000003</v>
      </c>
      <c r="BG3131" s="72">
        <v>588.58000000000004</v>
      </c>
      <c r="BH3131" s="95">
        <v>10568174</v>
      </c>
      <c r="BI3131" s="95">
        <v>9082357</v>
      </c>
      <c r="BJ3131" s="95">
        <v>2856</v>
      </c>
      <c r="BK3131" s="95">
        <v>2701</v>
      </c>
      <c r="BL3131" s="72">
        <v>336.3</v>
      </c>
      <c r="BM3131" s="72">
        <v>299.41000000000003</v>
      </c>
      <c r="BN3131" s="72">
        <v>635.71</v>
      </c>
      <c r="BO3131" s="95">
        <v>11117960</v>
      </c>
      <c r="BP3131" s="95">
        <v>9302150</v>
      </c>
      <c r="BQ3131" s="95">
        <v>2755</v>
      </c>
      <c r="BR3131" s="95">
        <v>2589</v>
      </c>
      <c r="BS3131" s="72">
        <v>317.38</v>
      </c>
      <c r="BT3131" s="72">
        <v>299.11</v>
      </c>
      <c r="BU3131" s="72">
        <v>616.49</v>
      </c>
      <c r="BV3131" s="95">
        <v>10705958.67</v>
      </c>
      <c r="BW3131" s="95">
        <v>9443355.2699999996</v>
      </c>
      <c r="BX3131" s="95">
        <v>2811</v>
      </c>
      <c r="BY3131" s="95">
        <v>2631</v>
      </c>
      <c r="BZ3131" s="95">
        <v>3540</v>
      </c>
      <c r="CA3131" s="95">
        <v>3320</v>
      </c>
      <c r="CB3131" s="95">
        <v>2781</v>
      </c>
      <c r="CC3131" s="95">
        <v>2676</v>
      </c>
      <c r="CD3131" s="95">
        <v>2723</v>
      </c>
      <c r="CE3131" s="72">
        <v>650.75523149000003</v>
      </c>
      <c r="CF3131" s="72">
        <v>676.59346364999999</v>
      </c>
      <c r="CG3131" s="72">
        <v>712.40329333</v>
      </c>
      <c r="CH3131" s="72">
        <v>716.50152150999998</v>
      </c>
      <c r="CI3131" s="72">
        <v>731.52548966999996</v>
      </c>
      <c r="CJ3131" s="96">
        <v>0.79770392140000002</v>
      </c>
      <c r="CK3131" s="96">
        <v>0.79372626079999997</v>
      </c>
      <c r="CL3131" s="96">
        <v>0.82618933059999999</v>
      </c>
      <c r="CM3131" s="96">
        <v>0.88724166090000001</v>
      </c>
      <c r="CN3131" s="96">
        <v>0.84274575350000003</v>
      </c>
      <c r="CO3131" s="96">
        <v>0.97026277000000005</v>
      </c>
      <c r="CP3131" s="96">
        <v>0.85494508410000003</v>
      </c>
      <c r="CQ3131" s="96">
        <v>0.99584056389999998</v>
      </c>
      <c r="CR3131" s="96">
        <v>0.858515904</v>
      </c>
      <c r="CS3131" s="95">
        <v>3018</v>
      </c>
      <c r="CT3131" s="95">
        <v>2681</v>
      </c>
      <c r="CU3131" s="95">
        <v>2347</v>
      </c>
      <c r="CV3131" s="95">
        <v>2246</v>
      </c>
      <c r="CW3131" s="95">
        <v>2319</v>
      </c>
      <c r="CX3131" s="96">
        <v>0.95165175800000001</v>
      </c>
      <c r="CY3131" s="96">
        <v>0.94741898000000002</v>
      </c>
      <c r="CZ3131" s="96">
        <v>0.98919452699999999</v>
      </c>
      <c r="DA3131" s="96">
        <v>0.96665224199999999</v>
      </c>
      <c r="DB3131" s="96">
        <v>1.0052298449999999</v>
      </c>
      <c r="DC3131">
        <v>2013</v>
      </c>
      <c r="DD3131" s="6">
        <v>2924.2</v>
      </c>
      <c r="DE3131" s="96">
        <v>9.0400535000000008E-3</v>
      </c>
      <c r="DF3131" s="72">
        <v>653.37</v>
      </c>
      <c r="DG3131" s="96">
        <v>1</v>
      </c>
      <c r="DH3131" s="72">
        <v>653.37</v>
      </c>
      <c r="DI3131" s="72">
        <v>667.06313037999996</v>
      </c>
      <c r="DJ3131" s="96">
        <v>1</v>
      </c>
      <c r="DK3131" s="72">
        <v>653.37</v>
      </c>
      <c r="DL3131" s="96">
        <v>1</v>
      </c>
      <c r="DM3131" s="72">
        <v>653.37</v>
      </c>
      <c r="DN3131" s="96">
        <v>0.98696385239999995</v>
      </c>
      <c r="DO3131" s="96">
        <v>2.4316999999999998E-2</v>
      </c>
      <c r="DP3131" s="72">
        <v>15.68</v>
      </c>
      <c r="DQ3131" s="72">
        <v>637.69000000000005</v>
      </c>
      <c r="DR3131" t="s">
        <v>1905</v>
      </c>
      <c r="DT3131" t="s">
        <v>1889</v>
      </c>
    </row>
    <row r="3132" spans="1:124" x14ac:dyDescent="0.3">
      <c r="A3132" t="s">
        <v>1906</v>
      </c>
      <c r="B3132">
        <v>51520</v>
      </c>
      <c r="C3132" s="95">
        <v>845</v>
      </c>
      <c r="D3132" s="95">
        <v>3713707</v>
      </c>
      <c r="E3132" s="95">
        <v>825</v>
      </c>
      <c r="F3132" s="95">
        <v>2500568</v>
      </c>
      <c r="G3132" s="95">
        <v>272</v>
      </c>
      <c r="H3132" s="95">
        <v>668495</v>
      </c>
      <c r="I3132" s="95">
        <v>251</v>
      </c>
      <c r="J3132" s="95">
        <v>674911</v>
      </c>
      <c r="K3132" s="95">
        <v>776</v>
      </c>
      <c r="L3132" s="95">
        <v>3157919</v>
      </c>
      <c r="M3132" s="95">
        <v>756</v>
      </c>
      <c r="N3132" s="95">
        <v>2477467</v>
      </c>
      <c r="O3132" s="95">
        <v>290</v>
      </c>
      <c r="P3132" s="95">
        <v>740720</v>
      </c>
      <c r="Q3132" s="95">
        <v>264</v>
      </c>
      <c r="R3132" s="95">
        <v>658654</v>
      </c>
      <c r="S3132" s="95">
        <v>705</v>
      </c>
      <c r="T3132" s="95">
        <v>3871501</v>
      </c>
      <c r="U3132" s="95">
        <v>684</v>
      </c>
      <c r="V3132" s="95">
        <v>2352881</v>
      </c>
      <c r="W3132" s="95">
        <v>304</v>
      </c>
      <c r="X3132" s="95">
        <v>701914</v>
      </c>
      <c r="Y3132" s="95">
        <v>279</v>
      </c>
      <c r="Z3132" s="95">
        <v>764019</v>
      </c>
      <c r="AA3132" s="95">
        <v>689</v>
      </c>
      <c r="AB3132" s="95">
        <v>3190748</v>
      </c>
      <c r="AC3132" s="95">
        <v>664</v>
      </c>
      <c r="AD3132" s="95">
        <v>2358082</v>
      </c>
      <c r="AE3132" s="95">
        <v>314</v>
      </c>
      <c r="AF3132" s="95">
        <v>635649</v>
      </c>
      <c r="AG3132" s="95">
        <v>290</v>
      </c>
      <c r="AH3132" s="95">
        <v>808360</v>
      </c>
      <c r="AI3132" s="95">
        <v>712</v>
      </c>
      <c r="AJ3132" s="95">
        <v>2606309</v>
      </c>
      <c r="AK3132" s="95">
        <v>686</v>
      </c>
      <c r="AL3132" s="95">
        <v>2311093.62</v>
      </c>
      <c r="AM3132" s="95">
        <v>341</v>
      </c>
      <c r="AN3132" s="95">
        <v>742058</v>
      </c>
      <c r="AO3132" s="95">
        <v>310</v>
      </c>
      <c r="AP3132" s="95">
        <v>1025252</v>
      </c>
      <c r="AQ3132" s="72">
        <v>326.93</v>
      </c>
      <c r="AR3132" s="72">
        <v>245.93</v>
      </c>
      <c r="AS3132" s="72">
        <v>572.86</v>
      </c>
      <c r="AT3132" s="95">
        <v>4382202</v>
      </c>
      <c r="AU3132" s="95">
        <v>3175479</v>
      </c>
      <c r="AV3132" s="95">
        <v>1117</v>
      </c>
      <c r="AW3132" s="95">
        <v>1076</v>
      </c>
      <c r="AX3132" s="72">
        <v>304.77</v>
      </c>
      <c r="AY3132" s="72">
        <v>256.22000000000003</v>
      </c>
      <c r="AZ3132" s="72">
        <v>560.99</v>
      </c>
      <c r="BA3132" s="95">
        <v>3898639</v>
      </c>
      <c r="BB3132" s="95">
        <v>3136121</v>
      </c>
      <c r="BC3132" s="95">
        <v>1066</v>
      </c>
      <c r="BD3132" s="95">
        <v>1020</v>
      </c>
      <c r="BE3132" s="72">
        <v>377.72</v>
      </c>
      <c r="BF3132" s="72">
        <v>269.72000000000003</v>
      </c>
      <c r="BG3132" s="72">
        <v>647.44000000000005</v>
      </c>
      <c r="BH3132" s="95">
        <v>4573415</v>
      </c>
      <c r="BI3132" s="95">
        <v>3116900</v>
      </c>
      <c r="BJ3132" s="95">
        <v>1009</v>
      </c>
      <c r="BK3132" s="95">
        <v>963</v>
      </c>
      <c r="BL3132" s="72">
        <v>317.91000000000003</v>
      </c>
      <c r="BM3132" s="72">
        <v>276.58999999999997</v>
      </c>
      <c r="BN3132" s="72">
        <v>594.5</v>
      </c>
      <c r="BO3132" s="95">
        <v>3826397</v>
      </c>
      <c r="BP3132" s="95">
        <v>3166442</v>
      </c>
      <c r="BQ3132" s="95">
        <v>1003</v>
      </c>
      <c r="BR3132" s="95">
        <v>954</v>
      </c>
      <c r="BS3132" s="72">
        <v>264.99</v>
      </c>
      <c r="BT3132" s="72">
        <v>279.14999999999998</v>
      </c>
      <c r="BU3132" s="72">
        <v>544.14</v>
      </c>
      <c r="BV3132" s="95">
        <v>3348367</v>
      </c>
      <c r="BW3132" s="95">
        <v>3336345.62</v>
      </c>
      <c r="BX3132" s="95">
        <v>1053</v>
      </c>
      <c r="BY3132" s="95">
        <v>996</v>
      </c>
      <c r="BZ3132" s="95">
        <v>1097</v>
      </c>
      <c r="CA3132" s="95">
        <v>1044</v>
      </c>
      <c r="CB3132" s="95">
        <v>987</v>
      </c>
      <c r="CC3132" s="95">
        <v>980</v>
      </c>
      <c r="CD3132" s="95">
        <v>1025</v>
      </c>
      <c r="CE3132" s="72">
        <v>650.75523149000003</v>
      </c>
      <c r="CF3132" s="72">
        <v>676.59346364999999</v>
      </c>
      <c r="CG3132" s="72">
        <v>712.40329333</v>
      </c>
      <c r="CH3132" s="72">
        <v>716.50152150999998</v>
      </c>
      <c r="CI3132" s="72">
        <v>731.52548966999996</v>
      </c>
      <c r="CJ3132" s="96">
        <v>0.88030026080000001</v>
      </c>
      <c r="CK3132" s="96">
        <v>0.82913895879999999</v>
      </c>
      <c r="CL3132" s="96">
        <v>0.90881107100000003</v>
      </c>
      <c r="CM3132" s="96">
        <v>0.82972608169999995</v>
      </c>
      <c r="CN3132" s="96">
        <v>0.74384284310000004</v>
      </c>
      <c r="CO3132" s="96">
        <v>0.94810401700000002</v>
      </c>
      <c r="CP3132" s="96">
        <v>0.88425302289999996</v>
      </c>
      <c r="CQ3132" s="96">
        <v>0.99584056389999998</v>
      </c>
      <c r="CR3132" s="96">
        <v>0.88794625230000002</v>
      </c>
      <c r="CS3132" s="95">
        <v>1008</v>
      </c>
      <c r="CT3132" s="95">
        <v>894</v>
      </c>
      <c r="CU3132" s="95">
        <v>877</v>
      </c>
      <c r="CV3132" s="95">
        <v>913</v>
      </c>
      <c r="CW3132" s="95">
        <v>935</v>
      </c>
      <c r="CX3132" s="96">
        <v>0.99981209100000001</v>
      </c>
      <c r="CY3132" s="96">
        <v>0.98555838399999995</v>
      </c>
      <c r="CZ3132" s="96">
        <v>0.925843203</v>
      </c>
      <c r="DA3132" s="96">
        <v>0.92913654499999998</v>
      </c>
      <c r="DB3132" s="96">
        <v>0.89594796700000001</v>
      </c>
      <c r="DC3132">
        <v>2013</v>
      </c>
      <c r="DD3132" s="6">
        <v>1001.8</v>
      </c>
      <c r="DE3132" s="96">
        <v>2.0269848000000002E-3</v>
      </c>
      <c r="DF3132" s="72">
        <v>680.55</v>
      </c>
      <c r="DG3132" s="96">
        <v>1</v>
      </c>
      <c r="DH3132" s="72">
        <v>680.55</v>
      </c>
      <c r="DI3132" s="72">
        <v>678.59223919999999</v>
      </c>
      <c r="DJ3132" s="96">
        <v>1</v>
      </c>
      <c r="DK3132" s="72">
        <v>680.55</v>
      </c>
      <c r="DL3132" s="96">
        <v>1</v>
      </c>
      <c r="DM3132" s="72">
        <v>680.55</v>
      </c>
      <c r="DN3132" s="96">
        <v>1</v>
      </c>
      <c r="DO3132" s="96">
        <v>9.8569999999999994E-3</v>
      </c>
      <c r="DP3132" s="72">
        <v>6.71</v>
      </c>
      <c r="DQ3132" s="72">
        <v>673.84</v>
      </c>
      <c r="DR3132" t="s">
        <v>1906</v>
      </c>
      <c r="DT3132" t="s">
        <v>1889</v>
      </c>
    </row>
    <row r="3133" spans="1:124" x14ac:dyDescent="0.3">
      <c r="A3133" t="s">
        <v>1333</v>
      </c>
      <c r="B3133">
        <v>51530</v>
      </c>
      <c r="C3133" s="95">
        <v>13603</v>
      </c>
      <c r="D3133" s="95">
        <v>57825586</v>
      </c>
      <c r="E3133" s="95">
        <v>13246</v>
      </c>
      <c r="F3133" s="95">
        <v>42858681</v>
      </c>
      <c r="G3133" s="95">
        <v>3640</v>
      </c>
      <c r="H3133" s="95">
        <v>9856859</v>
      </c>
      <c r="I3133" s="95">
        <v>3258</v>
      </c>
      <c r="J3133" s="95">
        <v>10520097</v>
      </c>
      <c r="K3133" s="95">
        <v>12879</v>
      </c>
      <c r="L3133" s="95">
        <v>55198876</v>
      </c>
      <c r="M3133" s="95">
        <v>12478</v>
      </c>
      <c r="N3133" s="95">
        <v>40729146</v>
      </c>
      <c r="O3133" s="95">
        <v>3755</v>
      </c>
      <c r="P3133" s="95">
        <v>11288322</v>
      </c>
      <c r="Q3133" s="95">
        <v>3354</v>
      </c>
      <c r="R3133" s="95">
        <v>11259200</v>
      </c>
      <c r="S3133" s="95">
        <v>12200</v>
      </c>
      <c r="T3133" s="95">
        <v>53691892</v>
      </c>
      <c r="U3133" s="95">
        <v>11742</v>
      </c>
      <c r="V3133" s="95">
        <v>39606483</v>
      </c>
      <c r="W3133" s="95">
        <v>3858</v>
      </c>
      <c r="X3133" s="95">
        <v>12662991</v>
      </c>
      <c r="Y3133" s="95">
        <v>3454</v>
      </c>
      <c r="Z3133" s="95">
        <v>11649093</v>
      </c>
      <c r="AA3133" s="95">
        <v>12174</v>
      </c>
      <c r="AB3133" s="95">
        <v>54660866</v>
      </c>
      <c r="AC3133" s="95">
        <v>11695</v>
      </c>
      <c r="AD3133" s="95">
        <v>42341227</v>
      </c>
      <c r="AE3133" s="95">
        <v>4081</v>
      </c>
      <c r="AF3133" s="95">
        <v>13277365</v>
      </c>
      <c r="AG3133" s="95">
        <v>3668</v>
      </c>
      <c r="AH3133" s="95">
        <v>13508819</v>
      </c>
      <c r="AI3133" s="95">
        <v>12324</v>
      </c>
      <c r="AJ3133" s="95">
        <v>54789160.049999997</v>
      </c>
      <c r="AK3133" s="95">
        <v>11811</v>
      </c>
      <c r="AL3133" s="95">
        <v>45460554.740000002</v>
      </c>
      <c r="AM3133" s="95">
        <v>4316</v>
      </c>
      <c r="AN3133" s="95">
        <v>13782617</v>
      </c>
      <c r="AO3133" s="95">
        <v>3902</v>
      </c>
      <c r="AP3133" s="95">
        <v>14533288</v>
      </c>
      <c r="AQ3133" s="72">
        <v>327.10000000000002</v>
      </c>
      <c r="AR3133" s="72">
        <v>269.52</v>
      </c>
      <c r="AS3133" s="72">
        <v>596.62</v>
      </c>
      <c r="AT3133" s="95">
        <v>67682445</v>
      </c>
      <c r="AU3133" s="95">
        <v>53378778</v>
      </c>
      <c r="AV3133" s="95">
        <v>17243</v>
      </c>
      <c r="AW3133" s="95">
        <v>16504</v>
      </c>
      <c r="AX3133" s="72">
        <v>333.09</v>
      </c>
      <c r="AY3133" s="72">
        <v>273.64999999999998</v>
      </c>
      <c r="AZ3133" s="72">
        <v>606.74</v>
      </c>
      <c r="BA3133" s="95">
        <v>66487198</v>
      </c>
      <c r="BB3133" s="95">
        <v>51988346</v>
      </c>
      <c r="BC3133" s="95">
        <v>16634</v>
      </c>
      <c r="BD3133" s="95">
        <v>15832</v>
      </c>
      <c r="BE3133" s="72">
        <v>344.35</v>
      </c>
      <c r="BF3133" s="72">
        <v>281.08</v>
      </c>
      <c r="BG3133" s="72">
        <v>625.42999999999995</v>
      </c>
      <c r="BH3133" s="95">
        <v>66354883</v>
      </c>
      <c r="BI3133" s="95">
        <v>51255576</v>
      </c>
      <c r="BJ3133" s="95">
        <v>16058</v>
      </c>
      <c r="BK3133" s="95">
        <v>15196</v>
      </c>
      <c r="BL3133" s="72">
        <v>348.29</v>
      </c>
      <c r="BM3133" s="72">
        <v>302.95</v>
      </c>
      <c r="BN3133" s="72">
        <v>651.24</v>
      </c>
      <c r="BO3133" s="95">
        <v>67938231</v>
      </c>
      <c r="BP3133" s="95">
        <v>55850046</v>
      </c>
      <c r="BQ3133" s="95">
        <v>16255</v>
      </c>
      <c r="BR3133" s="95">
        <v>15363</v>
      </c>
      <c r="BS3133" s="72">
        <v>343.41</v>
      </c>
      <c r="BT3133" s="72">
        <v>318.18</v>
      </c>
      <c r="BU3133" s="72">
        <v>661.59</v>
      </c>
      <c r="BV3133" s="95">
        <v>68571777.049999997</v>
      </c>
      <c r="BW3133" s="95">
        <v>59993842.740000002</v>
      </c>
      <c r="BX3133" s="95">
        <v>16640</v>
      </c>
      <c r="BY3133" s="95">
        <v>15713</v>
      </c>
      <c r="BZ3133" s="95">
        <v>16891</v>
      </c>
      <c r="CA3133" s="95">
        <v>16247</v>
      </c>
      <c r="CB3133" s="95">
        <v>15643</v>
      </c>
      <c r="CC3133" s="95">
        <v>15832</v>
      </c>
      <c r="CD3133" s="95">
        <v>16187</v>
      </c>
      <c r="CE3133" s="72">
        <v>650.75523149000003</v>
      </c>
      <c r="CF3133" s="72">
        <v>676.59346364999999</v>
      </c>
      <c r="CG3133" s="72">
        <v>712.40329333</v>
      </c>
      <c r="CH3133" s="72">
        <v>716.50152150999998</v>
      </c>
      <c r="CI3133" s="72">
        <v>731.52548966999996</v>
      </c>
      <c r="CJ3133" s="96">
        <v>0.91681168449999995</v>
      </c>
      <c r="CK3133" s="96">
        <v>0.89675711130000002</v>
      </c>
      <c r="CL3133" s="96">
        <v>0.87791564950000001</v>
      </c>
      <c r="CM3133" s="96">
        <v>0.90891642299999997</v>
      </c>
      <c r="CN3133" s="96">
        <v>0.90439774049999999</v>
      </c>
      <c r="CO3133" s="96">
        <v>1.0209396745999999</v>
      </c>
      <c r="CP3133" s="96">
        <v>0.88248085980000002</v>
      </c>
      <c r="CQ3133" s="96">
        <v>0.99584056389999998</v>
      </c>
      <c r="CR3133" s="96">
        <v>0.88616668750000005</v>
      </c>
      <c r="CS3133" s="95">
        <v>16125</v>
      </c>
      <c r="CT3133" s="95">
        <v>14959</v>
      </c>
      <c r="CU3133" s="95">
        <v>14826</v>
      </c>
      <c r="CV3133" s="95">
        <v>15001</v>
      </c>
      <c r="CW3133" s="95">
        <v>15254</v>
      </c>
      <c r="CX3133" s="96">
        <v>1.0206538599999999</v>
      </c>
      <c r="CY3133" s="96">
        <v>1.034808306</v>
      </c>
      <c r="CZ3133" s="96">
        <v>1.0256083090000001</v>
      </c>
      <c r="DA3133" s="96">
        <v>1.0117720539999999</v>
      </c>
      <c r="DB3133" s="96">
        <v>1.0121193129999999</v>
      </c>
      <c r="DC3133">
        <v>2013</v>
      </c>
      <c r="DD3133" s="6">
        <v>15721.6</v>
      </c>
      <c r="DE3133" s="96">
        <v>2.2128548E-3</v>
      </c>
      <c r="DF3133" s="72">
        <v>679.06</v>
      </c>
      <c r="DG3133" s="96">
        <v>1</v>
      </c>
      <c r="DH3133" s="72">
        <v>679.06</v>
      </c>
      <c r="DI3133" s="72">
        <v>678.59223919999999</v>
      </c>
      <c r="DJ3133" s="96">
        <v>1</v>
      </c>
      <c r="DK3133" s="72">
        <v>679.06</v>
      </c>
      <c r="DL3133" s="96">
        <v>1</v>
      </c>
      <c r="DM3133" s="72">
        <v>679.06</v>
      </c>
      <c r="DN3133" s="96">
        <v>1</v>
      </c>
      <c r="DO3133" s="96">
        <v>8.6440000000000006E-3</v>
      </c>
      <c r="DP3133" s="72">
        <v>5.87</v>
      </c>
      <c r="DQ3133" s="72">
        <v>673.19</v>
      </c>
      <c r="DR3133" t="s">
        <v>1333</v>
      </c>
      <c r="DT3133" t="s">
        <v>1889</v>
      </c>
    </row>
    <row r="3134" spans="1:124" x14ac:dyDescent="0.3">
      <c r="A3134" t="s">
        <v>1201</v>
      </c>
      <c r="B3134">
        <v>51540</v>
      </c>
      <c r="C3134" s="95">
        <v>2578</v>
      </c>
      <c r="D3134" s="95">
        <v>13837445</v>
      </c>
      <c r="E3134" s="95">
        <v>2525</v>
      </c>
      <c r="F3134" s="95">
        <v>9444415</v>
      </c>
      <c r="G3134" s="95">
        <v>2171</v>
      </c>
      <c r="H3134" s="95">
        <v>5069861</v>
      </c>
      <c r="I3134" s="95">
        <v>2024</v>
      </c>
      <c r="J3134" s="95">
        <v>4795074</v>
      </c>
      <c r="K3134" s="95">
        <v>2450</v>
      </c>
      <c r="L3134" s="95">
        <v>14136948</v>
      </c>
      <c r="M3134" s="95">
        <v>2389</v>
      </c>
      <c r="N3134" s="95">
        <v>9769661</v>
      </c>
      <c r="O3134" s="95">
        <v>2113</v>
      </c>
      <c r="P3134" s="95">
        <v>4980755</v>
      </c>
      <c r="Q3134" s="95">
        <v>1956</v>
      </c>
      <c r="R3134" s="95">
        <v>5091410</v>
      </c>
      <c r="S3134" s="95">
        <v>2304</v>
      </c>
      <c r="T3134" s="95">
        <v>13186950</v>
      </c>
      <c r="U3134" s="95">
        <v>2239</v>
      </c>
      <c r="V3134" s="95">
        <v>9412900</v>
      </c>
      <c r="W3134" s="95">
        <v>2046</v>
      </c>
      <c r="X3134" s="95">
        <v>4665162</v>
      </c>
      <c r="Y3134" s="95">
        <v>1897</v>
      </c>
      <c r="Z3134" s="95">
        <v>4977844</v>
      </c>
      <c r="AA3134" s="95">
        <v>2285</v>
      </c>
      <c r="AB3134" s="95">
        <v>10940540</v>
      </c>
      <c r="AC3134" s="95">
        <v>2221</v>
      </c>
      <c r="AD3134" s="95">
        <v>8748694</v>
      </c>
      <c r="AE3134" s="95">
        <v>1959</v>
      </c>
      <c r="AF3134" s="95">
        <v>3781870</v>
      </c>
      <c r="AG3134" s="95">
        <v>1812</v>
      </c>
      <c r="AH3134" s="95">
        <v>5033464</v>
      </c>
      <c r="AI3134" s="95">
        <v>2317</v>
      </c>
      <c r="AJ3134" s="95">
        <v>10694925.84</v>
      </c>
      <c r="AK3134" s="95">
        <v>2258</v>
      </c>
      <c r="AL3134" s="95">
        <v>8826736.4000000004</v>
      </c>
      <c r="AM3134" s="95">
        <v>1945</v>
      </c>
      <c r="AN3134" s="95">
        <v>4581082.43</v>
      </c>
      <c r="AO3134" s="95">
        <v>1798</v>
      </c>
      <c r="AP3134" s="95">
        <v>5231301.59</v>
      </c>
      <c r="AQ3134" s="72">
        <v>331.78</v>
      </c>
      <c r="AR3134" s="72">
        <v>260.85000000000002</v>
      </c>
      <c r="AS3134" s="72">
        <v>592.63</v>
      </c>
      <c r="AT3134" s="95">
        <v>18907306</v>
      </c>
      <c r="AU3134" s="95">
        <v>14239489</v>
      </c>
      <c r="AV3134" s="95">
        <v>4749</v>
      </c>
      <c r="AW3134" s="95">
        <v>4549</v>
      </c>
      <c r="AX3134" s="72">
        <v>349.14</v>
      </c>
      <c r="AY3134" s="72">
        <v>285.02</v>
      </c>
      <c r="AZ3134" s="72">
        <v>634.16</v>
      </c>
      <c r="BA3134" s="95">
        <v>19117703</v>
      </c>
      <c r="BB3134" s="95">
        <v>14861071</v>
      </c>
      <c r="BC3134" s="95">
        <v>4563</v>
      </c>
      <c r="BD3134" s="95">
        <v>4345</v>
      </c>
      <c r="BE3134" s="72">
        <v>341.99</v>
      </c>
      <c r="BF3134" s="72">
        <v>289.95</v>
      </c>
      <c r="BG3134" s="72">
        <v>631.94000000000005</v>
      </c>
      <c r="BH3134" s="95">
        <v>17852112</v>
      </c>
      <c r="BI3134" s="95">
        <v>14390744</v>
      </c>
      <c r="BJ3134" s="95">
        <v>4350</v>
      </c>
      <c r="BK3134" s="95">
        <v>4136</v>
      </c>
      <c r="BL3134" s="72">
        <v>289.08</v>
      </c>
      <c r="BM3134" s="72">
        <v>284.77999999999997</v>
      </c>
      <c r="BN3134" s="72">
        <v>573.86</v>
      </c>
      <c r="BO3134" s="95">
        <v>14722410</v>
      </c>
      <c r="BP3134" s="95">
        <v>13782158</v>
      </c>
      <c r="BQ3134" s="95">
        <v>4244</v>
      </c>
      <c r="BR3134" s="95">
        <v>4033</v>
      </c>
      <c r="BS3134" s="72">
        <v>298.69</v>
      </c>
      <c r="BT3134" s="72">
        <v>288.83</v>
      </c>
      <c r="BU3134" s="72">
        <v>587.52</v>
      </c>
      <c r="BV3134" s="95">
        <v>15276008.27</v>
      </c>
      <c r="BW3134" s="95">
        <v>14058037.99</v>
      </c>
      <c r="BX3134" s="95">
        <v>4262</v>
      </c>
      <c r="BY3134" s="95">
        <v>4056</v>
      </c>
      <c r="BZ3134" s="95">
        <v>4654</v>
      </c>
      <c r="CA3134" s="95">
        <v>4458</v>
      </c>
      <c r="CB3134" s="95">
        <v>4247</v>
      </c>
      <c r="CC3134" s="95">
        <v>4144</v>
      </c>
      <c r="CD3134" s="95">
        <v>4161</v>
      </c>
      <c r="CE3134" s="72">
        <v>650.75523149000003</v>
      </c>
      <c r="CF3134" s="72">
        <v>676.59346364999999</v>
      </c>
      <c r="CG3134" s="72">
        <v>712.40329333</v>
      </c>
      <c r="CH3134" s="72">
        <v>716.50152150999998</v>
      </c>
      <c r="CI3134" s="72">
        <v>731.52548966999996</v>
      </c>
      <c r="CJ3134" s="96">
        <v>0.910680347</v>
      </c>
      <c r="CK3134" s="96">
        <v>0.93728366299999999</v>
      </c>
      <c r="CL3134" s="96">
        <v>0.88705373200000004</v>
      </c>
      <c r="CM3134" s="96">
        <v>0.80091944370000001</v>
      </c>
      <c r="CN3134" s="96">
        <v>0.8031435791</v>
      </c>
      <c r="CO3134" s="96">
        <v>0.93733348490000001</v>
      </c>
      <c r="CP3134" s="96">
        <v>0.92583500640000005</v>
      </c>
      <c r="CQ3134" s="96">
        <v>0.99584056389999998</v>
      </c>
      <c r="CR3134" s="96">
        <v>0.9297019098</v>
      </c>
      <c r="CS3134" s="95">
        <v>4643</v>
      </c>
      <c r="CT3134" s="95">
        <v>4312</v>
      </c>
      <c r="CU3134" s="95">
        <v>4270</v>
      </c>
      <c r="CV3134" s="95">
        <v>4215</v>
      </c>
      <c r="CW3134" s="95">
        <v>4299</v>
      </c>
      <c r="CX3134" s="96">
        <v>0.94182371899999995</v>
      </c>
      <c r="CY3134" s="96">
        <v>0.94525751000000002</v>
      </c>
      <c r="CZ3134" s="96">
        <v>0.94904548300000002</v>
      </c>
      <c r="DA3134" s="96">
        <v>0.92477326400000004</v>
      </c>
      <c r="DB3134" s="96">
        <v>0.92521777100000002</v>
      </c>
      <c r="DC3134">
        <v>2013</v>
      </c>
      <c r="DD3134" s="6">
        <v>4223.8</v>
      </c>
      <c r="DE3134" s="96">
        <v>3.9018636E-3</v>
      </c>
      <c r="DF3134" s="72">
        <v>711.22</v>
      </c>
      <c r="DG3134" s="96">
        <v>1</v>
      </c>
      <c r="DH3134" s="72">
        <v>711.22</v>
      </c>
      <c r="DI3134" s="72">
        <v>667.06313037999996</v>
      </c>
      <c r="DJ3134" s="96">
        <v>1</v>
      </c>
      <c r="DK3134" s="72">
        <v>711.22</v>
      </c>
      <c r="DL3134" s="96">
        <v>1</v>
      </c>
      <c r="DM3134" s="72">
        <v>711.22</v>
      </c>
      <c r="DN3134" s="96">
        <v>1</v>
      </c>
      <c r="DO3134" s="96">
        <v>1.4262E-2</v>
      </c>
      <c r="DP3134" s="72">
        <v>10.14</v>
      </c>
      <c r="DQ3134" s="72">
        <v>701.08</v>
      </c>
      <c r="DR3134" t="s">
        <v>1201</v>
      </c>
      <c r="DT3134" t="s">
        <v>1889</v>
      </c>
    </row>
    <row r="3135" spans="1:124" x14ac:dyDescent="0.3">
      <c r="A3135" t="s">
        <v>217</v>
      </c>
      <c r="B3135">
        <v>52000</v>
      </c>
      <c r="C3135" s="95">
        <v>2338</v>
      </c>
      <c r="D3135" s="95">
        <v>9114274</v>
      </c>
      <c r="E3135" s="95">
        <v>2263</v>
      </c>
      <c r="F3135" s="95">
        <v>7373990</v>
      </c>
      <c r="G3135" s="95">
        <v>518</v>
      </c>
      <c r="H3135" s="95">
        <v>1373833</v>
      </c>
      <c r="I3135" s="95">
        <v>453</v>
      </c>
      <c r="J3135" s="95">
        <v>1337547</v>
      </c>
      <c r="K3135" s="95">
        <v>2270</v>
      </c>
      <c r="L3135" s="95">
        <v>9298836</v>
      </c>
      <c r="M3135" s="95">
        <v>2190</v>
      </c>
      <c r="N3135" s="95">
        <v>7499061</v>
      </c>
      <c r="O3135" s="95">
        <v>511</v>
      </c>
      <c r="P3135" s="95">
        <v>1341901</v>
      </c>
      <c r="Q3135" s="95">
        <v>446</v>
      </c>
      <c r="R3135" s="95">
        <v>1555623</v>
      </c>
      <c r="S3135" s="95">
        <v>2278</v>
      </c>
      <c r="T3135" s="95">
        <v>9387146</v>
      </c>
      <c r="U3135" s="95">
        <v>2190</v>
      </c>
      <c r="V3135" s="95">
        <v>7207763</v>
      </c>
      <c r="W3135" s="95">
        <v>520</v>
      </c>
      <c r="X3135" s="95">
        <v>2289221</v>
      </c>
      <c r="Y3135" s="95">
        <v>463</v>
      </c>
      <c r="Z3135" s="95">
        <v>1536230</v>
      </c>
      <c r="AA3135" s="95">
        <v>2247</v>
      </c>
      <c r="AB3135" s="95">
        <v>8700986</v>
      </c>
      <c r="AC3135" s="95">
        <v>2156</v>
      </c>
      <c r="AD3135" s="95">
        <v>7514972</v>
      </c>
      <c r="AE3135" s="95">
        <v>507</v>
      </c>
      <c r="AF3135" s="95">
        <v>2311804</v>
      </c>
      <c r="AG3135" s="95">
        <v>450</v>
      </c>
      <c r="AH3135" s="95">
        <v>1717819</v>
      </c>
      <c r="AI3135" s="95">
        <v>2195</v>
      </c>
      <c r="AJ3135" s="95">
        <v>9137570.5800000001</v>
      </c>
      <c r="AK3135" s="95">
        <v>2105</v>
      </c>
      <c r="AL3135" s="95">
        <v>7830218.7999999998</v>
      </c>
      <c r="AM3135" s="95">
        <v>507</v>
      </c>
      <c r="AN3135" s="95">
        <v>1954587</v>
      </c>
      <c r="AO3135" s="95">
        <v>445</v>
      </c>
      <c r="AP3135" s="95">
        <v>1969596</v>
      </c>
      <c r="AQ3135" s="72">
        <v>306.02999999999997</v>
      </c>
      <c r="AR3135" s="72">
        <v>267.29000000000002</v>
      </c>
      <c r="AS3135" s="72">
        <v>573.32000000000005</v>
      </c>
      <c r="AT3135" s="95">
        <v>10488107</v>
      </c>
      <c r="AU3135" s="95">
        <v>8711537</v>
      </c>
      <c r="AV3135" s="95">
        <v>2856</v>
      </c>
      <c r="AW3135" s="95">
        <v>2716</v>
      </c>
      <c r="AX3135" s="72">
        <v>318.85000000000002</v>
      </c>
      <c r="AY3135" s="72">
        <v>286.25</v>
      </c>
      <c r="AZ3135" s="72">
        <v>605.1</v>
      </c>
      <c r="BA3135" s="95">
        <v>10640737</v>
      </c>
      <c r="BB3135" s="95">
        <v>9054684</v>
      </c>
      <c r="BC3135" s="95">
        <v>2781</v>
      </c>
      <c r="BD3135" s="95">
        <v>2636</v>
      </c>
      <c r="BE3135" s="72">
        <v>347.76</v>
      </c>
      <c r="BF3135" s="72">
        <v>274.66000000000003</v>
      </c>
      <c r="BG3135" s="72">
        <v>622.41999999999996</v>
      </c>
      <c r="BH3135" s="95">
        <v>11676367</v>
      </c>
      <c r="BI3135" s="95">
        <v>8743993</v>
      </c>
      <c r="BJ3135" s="95">
        <v>2798</v>
      </c>
      <c r="BK3135" s="95">
        <v>2653</v>
      </c>
      <c r="BL3135" s="72">
        <v>333.24</v>
      </c>
      <c r="BM3135" s="72">
        <v>295.24</v>
      </c>
      <c r="BN3135" s="72">
        <v>628.48</v>
      </c>
      <c r="BO3135" s="95">
        <v>11012790</v>
      </c>
      <c r="BP3135" s="95">
        <v>9232791</v>
      </c>
      <c r="BQ3135" s="95">
        <v>2754</v>
      </c>
      <c r="BR3135" s="95">
        <v>2606</v>
      </c>
      <c r="BS3135" s="72">
        <v>342.1</v>
      </c>
      <c r="BT3135" s="72">
        <v>320.26</v>
      </c>
      <c r="BU3135" s="72">
        <v>662.36</v>
      </c>
      <c r="BV3135" s="95">
        <v>11092157.58</v>
      </c>
      <c r="BW3135" s="95">
        <v>9799814.8000000007</v>
      </c>
      <c r="BX3135" s="95">
        <v>2702</v>
      </c>
      <c r="BY3135" s="95">
        <v>2550</v>
      </c>
      <c r="BZ3135" s="95">
        <v>2789</v>
      </c>
      <c r="CA3135" s="95">
        <v>2711</v>
      </c>
      <c r="CB3135" s="95">
        <v>2728</v>
      </c>
      <c r="CC3135" s="95">
        <v>2684</v>
      </c>
      <c r="CD3135" s="95">
        <v>2628</v>
      </c>
      <c r="CE3135" s="72">
        <v>650.75523149000003</v>
      </c>
      <c r="CF3135" s="72">
        <v>676.59346364999999</v>
      </c>
      <c r="CG3135" s="72">
        <v>712.40329333</v>
      </c>
      <c r="CH3135" s="72">
        <v>716.50152150999998</v>
      </c>
      <c r="CI3135" s="72">
        <v>731.52548966999996</v>
      </c>
      <c r="CJ3135" s="96">
        <v>0.88100713180000001</v>
      </c>
      <c r="CK3135" s="96">
        <v>0.89433320380000003</v>
      </c>
      <c r="CL3135" s="96">
        <v>0.87369051470000003</v>
      </c>
      <c r="CM3135" s="96">
        <v>0.8771509636</v>
      </c>
      <c r="CN3135" s="96">
        <v>0.90545033539999997</v>
      </c>
      <c r="CO3135" s="96">
        <v>0.91178317850000001</v>
      </c>
      <c r="CP3135" s="96">
        <v>0.97208026069999998</v>
      </c>
      <c r="CQ3135" s="96">
        <v>0.99584056389999998</v>
      </c>
      <c r="CR3135" s="96">
        <v>0.97614031509999999</v>
      </c>
      <c r="CS3135" s="95">
        <v>4153</v>
      </c>
      <c r="CT3135" s="95">
        <v>4157</v>
      </c>
      <c r="CU3135" s="95">
        <v>4175</v>
      </c>
      <c r="CV3135" s="95">
        <v>4185</v>
      </c>
      <c r="CW3135" s="95">
        <v>4231</v>
      </c>
      <c r="CX3135" s="96">
        <v>0.89927258799999998</v>
      </c>
      <c r="CY3135" s="96">
        <v>0.89882395199999998</v>
      </c>
      <c r="CZ3135" s="96">
        <v>0.912140913</v>
      </c>
      <c r="DA3135" s="96">
        <v>0.93182093099999996</v>
      </c>
      <c r="DB3135" s="96">
        <v>0.91662280299999999</v>
      </c>
      <c r="DC3135">
        <v>2013</v>
      </c>
      <c r="DD3135" s="6">
        <v>2632.2</v>
      </c>
      <c r="DE3135" s="96">
        <v>8.5636610000000002E-3</v>
      </c>
      <c r="DF3135" s="72">
        <v>743.25</v>
      </c>
      <c r="DG3135" s="96">
        <v>1</v>
      </c>
      <c r="DH3135" s="72">
        <v>743.25</v>
      </c>
      <c r="DI3135" s="72">
        <v>659.52916784000001</v>
      </c>
      <c r="DJ3135" s="96">
        <v>1</v>
      </c>
      <c r="DK3135" s="72">
        <v>743.25</v>
      </c>
      <c r="DL3135" s="96">
        <v>1</v>
      </c>
      <c r="DM3135" s="72">
        <v>743.25</v>
      </c>
      <c r="DN3135" s="96">
        <v>0.90113768630000002</v>
      </c>
      <c r="DO3135" s="96">
        <v>2.6633E-2</v>
      </c>
      <c r="DP3135" s="72">
        <v>17.84</v>
      </c>
      <c r="DQ3135" s="72">
        <v>725.41</v>
      </c>
      <c r="DR3135" t="s">
        <v>217</v>
      </c>
      <c r="DT3135" t="s">
        <v>1907</v>
      </c>
    </row>
    <row r="3136" spans="1:124" x14ac:dyDescent="0.3">
      <c r="A3136" t="s">
        <v>1300</v>
      </c>
      <c r="B3136">
        <v>52010</v>
      </c>
      <c r="C3136" s="95">
        <v>2512</v>
      </c>
      <c r="D3136" s="95">
        <v>8827317</v>
      </c>
      <c r="E3136" s="95">
        <v>2435</v>
      </c>
      <c r="F3136" s="95">
        <v>6104718</v>
      </c>
      <c r="G3136" s="95">
        <v>497</v>
      </c>
      <c r="H3136" s="95">
        <v>1522603</v>
      </c>
      <c r="I3136" s="95">
        <v>459</v>
      </c>
      <c r="J3136" s="95">
        <v>1205189</v>
      </c>
      <c r="K3136" s="95">
        <v>2369</v>
      </c>
      <c r="L3136" s="95">
        <v>8840837</v>
      </c>
      <c r="M3136" s="95">
        <v>2286</v>
      </c>
      <c r="N3136" s="95">
        <v>6029673</v>
      </c>
      <c r="O3136" s="95">
        <v>515</v>
      </c>
      <c r="P3136" s="95">
        <v>1290687</v>
      </c>
      <c r="Q3136" s="95">
        <v>476</v>
      </c>
      <c r="R3136" s="95">
        <v>1445163</v>
      </c>
      <c r="S3136" s="95">
        <v>2222</v>
      </c>
      <c r="T3136" s="95">
        <v>9695576</v>
      </c>
      <c r="U3136" s="95">
        <v>2127</v>
      </c>
      <c r="V3136" s="95">
        <v>6188654</v>
      </c>
      <c r="W3136" s="95">
        <v>554</v>
      </c>
      <c r="X3136" s="95">
        <v>1594934</v>
      </c>
      <c r="Y3136" s="95">
        <v>505</v>
      </c>
      <c r="Z3136" s="95">
        <v>1692818</v>
      </c>
      <c r="AA3136" s="95">
        <v>2182</v>
      </c>
      <c r="AB3136" s="95">
        <v>9930275</v>
      </c>
      <c r="AC3136" s="95">
        <v>2088</v>
      </c>
      <c r="AD3136" s="95">
        <v>6963901</v>
      </c>
      <c r="AE3136" s="95">
        <v>573</v>
      </c>
      <c r="AF3136" s="95">
        <v>1817195</v>
      </c>
      <c r="AG3136" s="95">
        <v>523</v>
      </c>
      <c r="AH3136" s="95">
        <v>1750363</v>
      </c>
      <c r="AI3136" s="95">
        <v>2173</v>
      </c>
      <c r="AJ3136" s="95">
        <v>8754313.6199999992</v>
      </c>
      <c r="AK3136" s="95">
        <v>2066</v>
      </c>
      <c r="AL3136" s="95">
        <v>6742518.4199999999</v>
      </c>
      <c r="AM3136" s="95">
        <v>557</v>
      </c>
      <c r="AN3136" s="95">
        <v>2189904.4300000002</v>
      </c>
      <c r="AO3136" s="95">
        <v>510</v>
      </c>
      <c r="AP3136" s="95">
        <v>2202747.9500000002</v>
      </c>
      <c r="AQ3136" s="72">
        <v>286.64</v>
      </c>
      <c r="AR3136" s="72">
        <v>210.49</v>
      </c>
      <c r="AS3136" s="72">
        <v>497.13</v>
      </c>
      <c r="AT3136" s="95">
        <v>10349920</v>
      </c>
      <c r="AU3136" s="95">
        <v>7309907</v>
      </c>
      <c r="AV3136" s="95">
        <v>3009</v>
      </c>
      <c r="AW3136" s="95">
        <v>2894</v>
      </c>
      <c r="AX3136" s="72">
        <v>292.75</v>
      </c>
      <c r="AY3136" s="72">
        <v>225.53</v>
      </c>
      <c r="AZ3136" s="72">
        <v>518.28</v>
      </c>
      <c r="BA3136" s="95">
        <v>10131524</v>
      </c>
      <c r="BB3136" s="95">
        <v>7474836</v>
      </c>
      <c r="BC3136" s="95">
        <v>2884</v>
      </c>
      <c r="BD3136" s="95">
        <v>2762</v>
      </c>
      <c r="BE3136" s="72">
        <v>338.93</v>
      </c>
      <c r="BF3136" s="72">
        <v>249.54</v>
      </c>
      <c r="BG3136" s="72">
        <v>588.47</v>
      </c>
      <c r="BH3136" s="95">
        <v>11290510</v>
      </c>
      <c r="BI3136" s="95">
        <v>7881472</v>
      </c>
      <c r="BJ3136" s="95">
        <v>2776</v>
      </c>
      <c r="BK3136" s="95">
        <v>2632</v>
      </c>
      <c r="BL3136" s="72">
        <v>355.34</v>
      </c>
      <c r="BM3136" s="72">
        <v>278.13</v>
      </c>
      <c r="BN3136" s="72">
        <v>633.47</v>
      </c>
      <c r="BO3136" s="95">
        <v>11747470</v>
      </c>
      <c r="BP3136" s="95">
        <v>8714264</v>
      </c>
      <c r="BQ3136" s="95">
        <v>2755</v>
      </c>
      <c r="BR3136" s="95">
        <v>2611</v>
      </c>
      <c r="BS3136" s="72">
        <v>334.07</v>
      </c>
      <c r="BT3136" s="72">
        <v>289.38</v>
      </c>
      <c r="BU3136" s="72">
        <v>623.45000000000005</v>
      </c>
      <c r="BV3136" s="95">
        <v>10944218.050000001</v>
      </c>
      <c r="BW3136" s="95">
        <v>8945266.3699999992</v>
      </c>
      <c r="BX3136" s="95">
        <v>2730</v>
      </c>
      <c r="BY3136" s="95">
        <v>2576</v>
      </c>
      <c r="BZ3136" s="95">
        <v>2954</v>
      </c>
      <c r="CA3136" s="95">
        <v>2825</v>
      </c>
      <c r="CB3136" s="95">
        <v>2707</v>
      </c>
      <c r="CC3136" s="95">
        <v>2687</v>
      </c>
      <c r="CD3136" s="95">
        <v>2655</v>
      </c>
      <c r="CE3136" s="72">
        <v>650.75523149000003</v>
      </c>
      <c r="CF3136" s="72">
        <v>676.59346364999999</v>
      </c>
      <c r="CG3136" s="72">
        <v>712.40329333</v>
      </c>
      <c r="CH3136" s="72">
        <v>716.50152150999998</v>
      </c>
      <c r="CI3136" s="72">
        <v>731.52548966999996</v>
      </c>
      <c r="CJ3136" s="96">
        <v>0.76392778110000004</v>
      </c>
      <c r="CK3136" s="96">
        <v>0.76601390319999996</v>
      </c>
      <c r="CL3136" s="96">
        <v>0.82603492359999997</v>
      </c>
      <c r="CM3136" s="96">
        <v>0.88411535910000005</v>
      </c>
      <c r="CN3136" s="96">
        <v>0.85226011779999999</v>
      </c>
      <c r="CO3136" s="96">
        <v>0.99555798689999997</v>
      </c>
      <c r="CP3136" s="96">
        <v>0.822122295</v>
      </c>
      <c r="CQ3136" s="96">
        <v>0.99584056389999998</v>
      </c>
      <c r="CR3136" s="96">
        <v>0.82555602510000003</v>
      </c>
      <c r="CS3136" s="95">
        <v>2689</v>
      </c>
      <c r="CT3136" s="95">
        <v>2615</v>
      </c>
      <c r="CU3136" s="95">
        <v>2498</v>
      </c>
      <c r="CV3136" s="95">
        <v>2502</v>
      </c>
      <c r="CW3136" s="95">
        <v>2461</v>
      </c>
      <c r="CX3136" s="96">
        <v>0.98156406399999996</v>
      </c>
      <c r="CY3136" s="96">
        <v>0.99235647000000005</v>
      </c>
      <c r="CZ3136" s="96">
        <v>1.005075978</v>
      </c>
      <c r="DA3136" s="96">
        <v>1.0017204040000001</v>
      </c>
      <c r="DB3136" s="96">
        <v>0.99832406399999996</v>
      </c>
      <c r="DC3136">
        <v>2013</v>
      </c>
      <c r="DD3136" s="6">
        <v>2695</v>
      </c>
      <c r="DE3136" s="96">
        <v>2.0933911E-3</v>
      </c>
      <c r="DF3136" s="72">
        <v>632.69000000000005</v>
      </c>
      <c r="DG3136" s="96">
        <v>1</v>
      </c>
      <c r="DH3136" s="72">
        <v>632.69000000000005</v>
      </c>
      <c r="DI3136" s="72">
        <v>659.52916784000001</v>
      </c>
      <c r="DJ3136" s="96">
        <v>1</v>
      </c>
      <c r="DK3136" s="72">
        <v>632.69000000000005</v>
      </c>
      <c r="DL3136" s="96">
        <v>1</v>
      </c>
      <c r="DM3136" s="72">
        <v>632.69000000000005</v>
      </c>
      <c r="DN3136" s="96">
        <v>1</v>
      </c>
      <c r="DO3136" s="96">
        <v>6.1970000000000003E-3</v>
      </c>
      <c r="DP3136" s="72">
        <v>3.92</v>
      </c>
      <c r="DQ3136" s="72">
        <v>628.77</v>
      </c>
      <c r="DR3136" t="s">
        <v>1300</v>
      </c>
      <c r="DT3136" t="s">
        <v>1907</v>
      </c>
    </row>
    <row r="3137" spans="1:124" x14ac:dyDescent="0.3">
      <c r="A3137" t="s">
        <v>1908</v>
      </c>
      <c r="B3137">
        <v>52020</v>
      </c>
      <c r="C3137" s="95">
        <v>6368</v>
      </c>
      <c r="D3137" s="95">
        <v>23023740</v>
      </c>
      <c r="E3137" s="95">
        <v>6132</v>
      </c>
      <c r="F3137" s="95">
        <v>16825586</v>
      </c>
      <c r="G3137" s="95">
        <v>1152</v>
      </c>
      <c r="H3137" s="95">
        <v>2925138</v>
      </c>
      <c r="I3137" s="95">
        <v>1006</v>
      </c>
      <c r="J3137" s="95">
        <v>2696422</v>
      </c>
      <c r="K3137" s="95">
        <v>5894</v>
      </c>
      <c r="L3137" s="95">
        <v>25112888</v>
      </c>
      <c r="M3137" s="95">
        <v>5649</v>
      </c>
      <c r="N3137" s="95">
        <v>17822800</v>
      </c>
      <c r="O3137" s="95">
        <v>1139</v>
      </c>
      <c r="P3137" s="95">
        <v>3069020</v>
      </c>
      <c r="Q3137" s="95">
        <v>984</v>
      </c>
      <c r="R3137" s="95">
        <v>3061338</v>
      </c>
      <c r="S3137" s="95">
        <v>5637</v>
      </c>
      <c r="T3137" s="95">
        <v>24589160</v>
      </c>
      <c r="U3137" s="95">
        <v>5346</v>
      </c>
      <c r="V3137" s="95">
        <v>18704953</v>
      </c>
      <c r="W3137" s="95">
        <v>1168</v>
      </c>
      <c r="X3137" s="95">
        <v>3801808</v>
      </c>
      <c r="Y3137" s="95">
        <v>1008</v>
      </c>
      <c r="Z3137" s="95">
        <v>3598012</v>
      </c>
      <c r="AA3137" s="95">
        <v>5513</v>
      </c>
      <c r="AB3137" s="95">
        <v>20536978</v>
      </c>
      <c r="AC3137" s="95">
        <v>5180</v>
      </c>
      <c r="AD3137" s="95">
        <v>19515632</v>
      </c>
      <c r="AE3137" s="95">
        <v>1187</v>
      </c>
      <c r="AF3137" s="95">
        <v>3276895</v>
      </c>
      <c r="AG3137" s="95">
        <v>1028</v>
      </c>
      <c r="AH3137" s="95">
        <v>4080131</v>
      </c>
      <c r="AI3137" s="95">
        <v>5639</v>
      </c>
      <c r="AJ3137" s="95">
        <v>23031606.5</v>
      </c>
      <c r="AK3137" s="95">
        <v>5291</v>
      </c>
      <c r="AL3137" s="95">
        <v>20357543.93</v>
      </c>
      <c r="AM3137" s="95">
        <v>1283</v>
      </c>
      <c r="AN3137" s="95">
        <v>3383231.74</v>
      </c>
      <c r="AO3137" s="95">
        <v>1126</v>
      </c>
      <c r="AP3137" s="95">
        <v>4500695.51</v>
      </c>
      <c r="AQ3137" s="72">
        <v>287.55</v>
      </c>
      <c r="AR3137" s="72">
        <v>227.91</v>
      </c>
      <c r="AS3137" s="72">
        <v>515.46</v>
      </c>
      <c r="AT3137" s="95">
        <v>25948878</v>
      </c>
      <c r="AU3137" s="95">
        <v>19522008</v>
      </c>
      <c r="AV3137" s="95">
        <v>7520</v>
      </c>
      <c r="AW3137" s="95">
        <v>7138</v>
      </c>
      <c r="AX3137" s="72">
        <v>333.92</v>
      </c>
      <c r="AY3137" s="72">
        <v>262.38</v>
      </c>
      <c r="AZ3137" s="72">
        <v>596.29999999999995</v>
      </c>
      <c r="BA3137" s="95">
        <v>28181908</v>
      </c>
      <c r="BB3137" s="95">
        <v>20884138</v>
      </c>
      <c r="BC3137" s="95">
        <v>7033</v>
      </c>
      <c r="BD3137" s="95">
        <v>6633</v>
      </c>
      <c r="BE3137" s="72">
        <v>347.67</v>
      </c>
      <c r="BF3137" s="72">
        <v>292.51</v>
      </c>
      <c r="BG3137" s="72">
        <v>640.17999999999995</v>
      </c>
      <c r="BH3137" s="95">
        <v>28390968</v>
      </c>
      <c r="BI3137" s="95">
        <v>22302965</v>
      </c>
      <c r="BJ3137" s="95">
        <v>6805</v>
      </c>
      <c r="BK3137" s="95">
        <v>6354</v>
      </c>
      <c r="BL3137" s="72">
        <v>296.19</v>
      </c>
      <c r="BM3137" s="72">
        <v>316.74</v>
      </c>
      <c r="BN3137" s="72">
        <v>612.92999999999995</v>
      </c>
      <c r="BO3137" s="95">
        <v>23813873</v>
      </c>
      <c r="BP3137" s="95">
        <v>23595763</v>
      </c>
      <c r="BQ3137" s="95">
        <v>6700</v>
      </c>
      <c r="BR3137" s="95">
        <v>6208</v>
      </c>
      <c r="BS3137" s="72">
        <v>318.01</v>
      </c>
      <c r="BT3137" s="72">
        <v>322.82</v>
      </c>
      <c r="BU3137" s="72">
        <v>640.83000000000004</v>
      </c>
      <c r="BV3137" s="95">
        <v>26414838.239999998</v>
      </c>
      <c r="BW3137" s="95">
        <v>24858239.440000001</v>
      </c>
      <c r="BX3137" s="95">
        <v>6922</v>
      </c>
      <c r="BY3137" s="95">
        <v>6417</v>
      </c>
      <c r="BZ3137" s="95">
        <v>7338</v>
      </c>
      <c r="CA3137" s="95">
        <v>6840</v>
      </c>
      <c r="CB3137" s="95">
        <v>6588</v>
      </c>
      <c r="CC3137" s="95">
        <v>6466</v>
      </c>
      <c r="CD3137" s="95">
        <v>6675</v>
      </c>
      <c r="CE3137" s="72">
        <v>650.75523149000003</v>
      </c>
      <c r="CF3137" s="72">
        <v>676.59346364999999</v>
      </c>
      <c r="CG3137" s="72">
        <v>712.40329333</v>
      </c>
      <c r="CH3137" s="72">
        <v>716.50152150999998</v>
      </c>
      <c r="CI3137" s="72">
        <v>731.52548966999996</v>
      </c>
      <c r="CJ3137" s="96">
        <v>0.7920950537</v>
      </c>
      <c r="CK3137" s="96">
        <v>0.88132687060000003</v>
      </c>
      <c r="CL3137" s="96">
        <v>0.89862021410000004</v>
      </c>
      <c r="CM3137" s="96">
        <v>0.85544828809999995</v>
      </c>
      <c r="CN3137" s="96">
        <v>0.87601868839999997</v>
      </c>
      <c r="CO3137" s="96">
        <v>0.95216685950000002</v>
      </c>
      <c r="CP3137" s="96">
        <v>0.90394011760000004</v>
      </c>
      <c r="CQ3137" s="96">
        <v>0.99584056389999998</v>
      </c>
      <c r="CR3137" s="96">
        <v>0.90771557339999998</v>
      </c>
      <c r="CS3137" s="95">
        <v>6955</v>
      </c>
      <c r="CT3137" s="95">
        <v>6555</v>
      </c>
      <c r="CU3137" s="95">
        <v>6293</v>
      </c>
      <c r="CV3137" s="95">
        <v>6145</v>
      </c>
      <c r="CW3137" s="95">
        <v>6233</v>
      </c>
      <c r="CX3137" s="96">
        <v>0.91701871199999996</v>
      </c>
      <c r="CY3137" s="96">
        <v>0.91532751400000001</v>
      </c>
      <c r="CZ3137" s="96">
        <v>0.96187024200000004</v>
      </c>
      <c r="DA3137" s="96">
        <v>0.98811391900000001</v>
      </c>
      <c r="DB3137" s="96">
        <v>0.98489254699999995</v>
      </c>
      <c r="DC3137">
        <v>2013</v>
      </c>
      <c r="DD3137" s="6">
        <v>6550</v>
      </c>
      <c r="DE3137" s="96">
        <v>2.3331581000000001E-3</v>
      </c>
      <c r="DF3137" s="72">
        <v>695.49</v>
      </c>
      <c r="DG3137" s="96">
        <v>1</v>
      </c>
      <c r="DH3137" s="72">
        <v>695.49</v>
      </c>
      <c r="DI3137" s="72">
        <v>659.52916784000001</v>
      </c>
      <c r="DJ3137" s="96">
        <v>1</v>
      </c>
      <c r="DK3137" s="72">
        <v>695.49</v>
      </c>
      <c r="DL3137" s="96">
        <v>1</v>
      </c>
      <c r="DM3137" s="72">
        <v>695.49</v>
      </c>
      <c r="DN3137" s="96">
        <v>1</v>
      </c>
      <c r="DO3137" s="96">
        <v>8.7259999999999994E-3</v>
      </c>
      <c r="DP3137" s="72">
        <v>6.07</v>
      </c>
      <c r="DQ3137" s="72">
        <v>689.42</v>
      </c>
      <c r="DR3137" t="s">
        <v>1908</v>
      </c>
      <c r="DT3137" t="s">
        <v>1907</v>
      </c>
    </row>
    <row r="3138" spans="1:124" x14ac:dyDescent="0.3">
      <c r="A3138" t="s">
        <v>1909</v>
      </c>
      <c r="B3138">
        <v>52030</v>
      </c>
      <c r="C3138" s="95">
        <v>2214</v>
      </c>
      <c r="D3138" s="95">
        <v>8233910</v>
      </c>
      <c r="E3138" s="95">
        <v>2143</v>
      </c>
      <c r="F3138" s="95">
        <v>5183927</v>
      </c>
      <c r="G3138" s="95">
        <v>341</v>
      </c>
      <c r="H3138" s="95">
        <v>1027541</v>
      </c>
      <c r="I3138" s="95">
        <v>305</v>
      </c>
      <c r="J3138" s="95">
        <v>768363</v>
      </c>
      <c r="K3138" s="95">
        <v>2090</v>
      </c>
      <c r="L3138" s="95">
        <v>7755568</v>
      </c>
      <c r="M3138" s="95">
        <v>2010</v>
      </c>
      <c r="N3138" s="95">
        <v>5139028</v>
      </c>
      <c r="O3138" s="95">
        <v>340</v>
      </c>
      <c r="P3138" s="95">
        <v>946472</v>
      </c>
      <c r="Q3138" s="95">
        <v>303</v>
      </c>
      <c r="R3138" s="95">
        <v>828914</v>
      </c>
      <c r="S3138" s="95">
        <v>2004</v>
      </c>
      <c r="T3138" s="95">
        <v>8757399</v>
      </c>
      <c r="U3138" s="95">
        <v>1918</v>
      </c>
      <c r="V3138" s="95">
        <v>5906670</v>
      </c>
      <c r="W3138" s="95">
        <v>323</v>
      </c>
      <c r="X3138" s="95">
        <v>1090389</v>
      </c>
      <c r="Y3138" s="95">
        <v>290</v>
      </c>
      <c r="Z3138" s="95">
        <v>909500</v>
      </c>
      <c r="AA3138" s="95">
        <v>1986</v>
      </c>
      <c r="AB3138" s="95">
        <v>8145059</v>
      </c>
      <c r="AC3138" s="95">
        <v>1890</v>
      </c>
      <c r="AD3138" s="95">
        <v>6328087</v>
      </c>
      <c r="AE3138" s="95">
        <v>313</v>
      </c>
      <c r="AF3138" s="95">
        <v>784920</v>
      </c>
      <c r="AG3138" s="95">
        <v>278</v>
      </c>
      <c r="AH3138" s="95">
        <v>1165091</v>
      </c>
      <c r="AI3138" s="95">
        <v>1979</v>
      </c>
      <c r="AJ3138" s="95">
        <v>7705752.1600000001</v>
      </c>
      <c r="AK3138" s="95">
        <v>1866</v>
      </c>
      <c r="AL3138" s="95">
        <v>6326220.2999999998</v>
      </c>
      <c r="AM3138" s="95">
        <v>309</v>
      </c>
      <c r="AN3138" s="95">
        <v>2178515</v>
      </c>
      <c r="AO3138" s="95">
        <v>270</v>
      </c>
      <c r="AP3138" s="95">
        <v>1268647.3400000001</v>
      </c>
      <c r="AQ3138" s="72">
        <v>302.07</v>
      </c>
      <c r="AR3138" s="72">
        <v>202.62</v>
      </c>
      <c r="AS3138" s="72">
        <v>504.69</v>
      </c>
      <c r="AT3138" s="95">
        <v>9261451</v>
      </c>
      <c r="AU3138" s="95">
        <v>5952290</v>
      </c>
      <c r="AV3138" s="95">
        <v>2555</v>
      </c>
      <c r="AW3138" s="95">
        <v>2448</v>
      </c>
      <c r="AX3138" s="72">
        <v>298.42</v>
      </c>
      <c r="AY3138" s="72">
        <v>215.01</v>
      </c>
      <c r="AZ3138" s="72">
        <v>513.42999999999995</v>
      </c>
      <c r="BA3138" s="95">
        <v>8702040</v>
      </c>
      <c r="BB3138" s="95">
        <v>5967942</v>
      </c>
      <c r="BC3138" s="95">
        <v>2430</v>
      </c>
      <c r="BD3138" s="95">
        <v>2313</v>
      </c>
      <c r="BE3138" s="72">
        <v>352.66</v>
      </c>
      <c r="BF3138" s="72">
        <v>257.25</v>
      </c>
      <c r="BG3138" s="72">
        <v>609.91</v>
      </c>
      <c r="BH3138" s="95">
        <v>9847788</v>
      </c>
      <c r="BI3138" s="95">
        <v>6816170</v>
      </c>
      <c r="BJ3138" s="95">
        <v>2327</v>
      </c>
      <c r="BK3138" s="95">
        <v>2208</v>
      </c>
      <c r="BL3138" s="72">
        <v>323.69</v>
      </c>
      <c r="BM3138" s="72">
        <v>288.02</v>
      </c>
      <c r="BN3138" s="72">
        <v>611.71</v>
      </c>
      <c r="BO3138" s="95">
        <v>8929979</v>
      </c>
      <c r="BP3138" s="95">
        <v>7493178</v>
      </c>
      <c r="BQ3138" s="95">
        <v>2299</v>
      </c>
      <c r="BR3138" s="95">
        <v>2168</v>
      </c>
      <c r="BS3138" s="72">
        <v>360</v>
      </c>
      <c r="BT3138" s="72">
        <v>296.3</v>
      </c>
      <c r="BU3138" s="72">
        <v>656.3</v>
      </c>
      <c r="BV3138" s="95">
        <v>9884267.1600000001</v>
      </c>
      <c r="BW3138" s="95">
        <v>7594867.6399999997</v>
      </c>
      <c r="BX3138" s="95">
        <v>2288</v>
      </c>
      <c r="BY3138" s="95">
        <v>2136</v>
      </c>
      <c r="BZ3138" s="95">
        <v>2504</v>
      </c>
      <c r="CA3138" s="95">
        <v>2374</v>
      </c>
      <c r="CB3138" s="95">
        <v>2270</v>
      </c>
      <c r="CC3138" s="95">
        <v>2237</v>
      </c>
      <c r="CD3138" s="95">
        <v>2214</v>
      </c>
      <c r="CE3138" s="72">
        <v>650.75523149000003</v>
      </c>
      <c r="CF3138" s="72">
        <v>676.59346364999999</v>
      </c>
      <c r="CG3138" s="72">
        <v>712.40329333</v>
      </c>
      <c r="CH3138" s="72">
        <v>716.50152150999998</v>
      </c>
      <c r="CI3138" s="72">
        <v>731.52548966999996</v>
      </c>
      <c r="CJ3138" s="96">
        <v>0.77554505220000003</v>
      </c>
      <c r="CK3138" s="96">
        <v>0.7588456401</v>
      </c>
      <c r="CL3138" s="96">
        <v>0.85613023649999997</v>
      </c>
      <c r="CM3138" s="96">
        <v>0.85374557019999997</v>
      </c>
      <c r="CN3138" s="96">
        <v>0.89716627689999995</v>
      </c>
      <c r="CO3138" s="96">
        <v>0.91154093879999998</v>
      </c>
      <c r="CP3138" s="96">
        <v>0.90866632520000001</v>
      </c>
      <c r="CQ3138" s="96">
        <v>0.99584056389999998</v>
      </c>
      <c r="CR3138" s="96">
        <v>0.91246152089999999</v>
      </c>
      <c r="CS3138" s="95">
        <v>2647</v>
      </c>
      <c r="CT3138" s="95">
        <v>2578</v>
      </c>
      <c r="CU3138" s="95">
        <v>2454</v>
      </c>
      <c r="CV3138" s="95">
        <v>2473</v>
      </c>
      <c r="CW3138" s="95">
        <v>2452</v>
      </c>
      <c r="CX3138" s="96">
        <v>0.92829040900000004</v>
      </c>
      <c r="CY3138" s="96">
        <v>0.91445744200000001</v>
      </c>
      <c r="CZ3138" s="96">
        <v>0.906694165</v>
      </c>
      <c r="DA3138" s="96">
        <v>0.92670624700000004</v>
      </c>
      <c r="DB3138" s="96">
        <v>0.879948599</v>
      </c>
      <c r="DC3138">
        <v>2013</v>
      </c>
      <c r="DD3138" s="6">
        <v>2254.6</v>
      </c>
      <c r="DE3138" s="96">
        <v>2.0152862999999999E-3</v>
      </c>
      <c r="DF3138" s="72">
        <v>699.35</v>
      </c>
      <c r="DG3138" s="96">
        <v>1</v>
      </c>
      <c r="DH3138" s="72">
        <v>699.35</v>
      </c>
      <c r="DI3138" s="72">
        <v>659.52916784000001</v>
      </c>
      <c r="DJ3138" s="96">
        <v>1</v>
      </c>
      <c r="DK3138" s="72">
        <v>699.35</v>
      </c>
      <c r="DL3138" s="96">
        <v>1</v>
      </c>
      <c r="DM3138" s="72">
        <v>699.35</v>
      </c>
      <c r="DN3138" s="96">
        <v>1</v>
      </c>
      <c r="DO3138" s="96">
        <v>7.927E-3</v>
      </c>
      <c r="DP3138" s="72">
        <v>5.54</v>
      </c>
      <c r="DQ3138" s="72">
        <v>693.81</v>
      </c>
      <c r="DR3138" t="s">
        <v>1909</v>
      </c>
      <c r="DT3138" t="s">
        <v>1907</v>
      </c>
    </row>
    <row r="3139" spans="1:124" x14ac:dyDescent="0.3">
      <c r="A3139" t="s">
        <v>488</v>
      </c>
      <c r="B3139">
        <v>52040</v>
      </c>
      <c r="C3139" s="95">
        <v>21660</v>
      </c>
      <c r="D3139" s="95">
        <v>76872892</v>
      </c>
      <c r="E3139" s="95">
        <v>20756</v>
      </c>
      <c r="F3139" s="95">
        <v>57133328</v>
      </c>
      <c r="G3139" s="95">
        <v>3852</v>
      </c>
      <c r="H3139" s="95">
        <v>9405809</v>
      </c>
      <c r="I3139" s="95">
        <v>3331</v>
      </c>
      <c r="J3139" s="95">
        <v>9890354</v>
      </c>
      <c r="K3139" s="95">
        <v>20031</v>
      </c>
      <c r="L3139" s="95">
        <v>77498557</v>
      </c>
      <c r="M3139" s="95">
        <v>19015</v>
      </c>
      <c r="N3139" s="95">
        <v>54670925</v>
      </c>
      <c r="O3139" s="95">
        <v>3924</v>
      </c>
      <c r="P3139" s="95">
        <v>9488889</v>
      </c>
      <c r="Q3139" s="95">
        <v>3386</v>
      </c>
      <c r="R3139" s="95">
        <v>11510156</v>
      </c>
      <c r="S3139" s="95">
        <v>18753</v>
      </c>
      <c r="T3139" s="95">
        <v>75048834</v>
      </c>
      <c r="U3139" s="95">
        <v>17609</v>
      </c>
      <c r="V3139" s="95">
        <v>51568321</v>
      </c>
      <c r="W3139" s="95">
        <v>4115</v>
      </c>
      <c r="X3139" s="95">
        <v>9678041</v>
      </c>
      <c r="Y3139" s="95">
        <v>3524</v>
      </c>
      <c r="Z3139" s="95">
        <v>12600151</v>
      </c>
      <c r="AA3139" s="95">
        <v>17773</v>
      </c>
      <c r="AB3139" s="95">
        <v>62641453</v>
      </c>
      <c r="AC3139" s="95">
        <v>16538</v>
      </c>
      <c r="AD3139" s="95">
        <v>53393699</v>
      </c>
      <c r="AE3139" s="95">
        <v>4377</v>
      </c>
      <c r="AF3139" s="95">
        <v>11076493</v>
      </c>
      <c r="AG3139" s="95">
        <v>3765</v>
      </c>
      <c r="AH3139" s="95">
        <v>14542210</v>
      </c>
      <c r="AI3139" s="95">
        <v>17392</v>
      </c>
      <c r="AJ3139" s="95">
        <v>59947737.600000001</v>
      </c>
      <c r="AK3139" s="95">
        <v>16045</v>
      </c>
      <c r="AL3139" s="95">
        <v>55430079.289999999</v>
      </c>
      <c r="AM3139" s="95">
        <v>4614</v>
      </c>
      <c r="AN3139" s="95">
        <v>11742577</v>
      </c>
      <c r="AO3139" s="95">
        <v>3998</v>
      </c>
      <c r="AP3139" s="95">
        <v>15498749</v>
      </c>
      <c r="AQ3139" s="72">
        <v>281.82</v>
      </c>
      <c r="AR3139" s="72">
        <v>231.88</v>
      </c>
      <c r="AS3139" s="72">
        <v>513.70000000000005</v>
      </c>
      <c r="AT3139" s="95">
        <v>86278701</v>
      </c>
      <c r="AU3139" s="95">
        <v>67023682</v>
      </c>
      <c r="AV3139" s="95">
        <v>25512</v>
      </c>
      <c r="AW3139" s="95">
        <v>24087</v>
      </c>
      <c r="AX3139" s="72">
        <v>302.61</v>
      </c>
      <c r="AY3139" s="72">
        <v>246.2</v>
      </c>
      <c r="AZ3139" s="72">
        <v>548.80999999999995</v>
      </c>
      <c r="BA3139" s="95">
        <v>86987446</v>
      </c>
      <c r="BB3139" s="95">
        <v>66181081</v>
      </c>
      <c r="BC3139" s="95">
        <v>23955</v>
      </c>
      <c r="BD3139" s="95">
        <v>22401</v>
      </c>
      <c r="BE3139" s="72">
        <v>308.75</v>
      </c>
      <c r="BF3139" s="72">
        <v>253.03</v>
      </c>
      <c r="BG3139" s="72">
        <v>561.78</v>
      </c>
      <c r="BH3139" s="95">
        <v>84726875</v>
      </c>
      <c r="BI3139" s="95">
        <v>64168472</v>
      </c>
      <c r="BJ3139" s="95">
        <v>22868</v>
      </c>
      <c r="BK3139" s="95">
        <v>21133</v>
      </c>
      <c r="BL3139" s="72">
        <v>277.33999999999997</v>
      </c>
      <c r="BM3139" s="72">
        <v>278.83999999999997</v>
      </c>
      <c r="BN3139" s="72">
        <v>556.17999999999995</v>
      </c>
      <c r="BO3139" s="95">
        <v>73717946</v>
      </c>
      <c r="BP3139" s="95">
        <v>67935909</v>
      </c>
      <c r="BQ3139" s="95">
        <v>22150</v>
      </c>
      <c r="BR3139" s="95">
        <v>20303</v>
      </c>
      <c r="BS3139" s="72">
        <v>271.48</v>
      </c>
      <c r="BT3139" s="72">
        <v>294.89999999999998</v>
      </c>
      <c r="BU3139" s="72">
        <v>566.38</v>
      </c>
      <c r="BV3139" s="95">
        <v>71690314.599999994</v>
      </c>
      <c r="BW3139" s="95">
        <v>70928828.290000007</v>
      </c>
      <c r="BX3139" s="95">
        <v>22006</v>
      </c>
      <c r="BY3139" s="95">
        <v>20043</v>
      </c>
      <c r="BZ3139" s="95">
        <v>24833</v>
      </c>
      <c r="CA3139" s="95">
        <v>23205</v>
      </c>
      <c r="CB3139" s="95">
        <v>22032</v>
      </c>
      <c r="CC3139" s="95">
        <v>21273</v>
      </c>
      <c r="CD3139" s="95">
        <v>21046</v>
      </c>
      <c r="CE3139" s="72">
        <v>650.75523149000003</v>
      </c>
      <c r="CF3139" s="72">
        <v>676.59346364999999</v>
      </c>
      <c r="CG3139" s="72">
        <v>712.40329333</v>
      </c>
      <c r="CH3139" s="72">
        <v>716.50152150999998</v>
      </c>
      <c r="CI3139" s="72">
        <v>731.52548966999996</v>
      </c>
      <c r="CJ3139" s="96">
        <v>0.78939050369999997</v>
      </c>
      <c r="CK3139" s="96">
        <v>0.81113701130000004</v>
      </c>
      <c r="CL3139" s="96">
        <v>0.78857018950000002</v>
      </c>
      <c r="CM3139" s="96">
        <v>0.7762439901</v>
      </c>
      <c r="CN3139" s="96">
        <v>0.77424506459999998</v>
      </c>
      <c r="CO3139" s="96">
        <v>0.94663107219999998</v>
      </c>
      <c r="CP3139" s="96">
        <v>0.83233835749999996</v>
      </c>
      <c r="CQ3139" s="96">
        <v>0.99584056389999998</v>
      </c>
      <c r="CR3139" s="96">
        <v>0.83581475679999995</v>
      </c>
      <c r="CS3139" s="95">
        <v>22914</v>
      </c>
      <c r="CT3139" s="95">
        <v>21689</v>
      </c>
      <c r="CU3139" s="95">
        <v>20491</v>
      </c>
      <c r="CV3139" s="95">
        <v>19629</v>
      </c>
      <c r="CW3139" s="95">
        <v>19203</v>
      </c>
      <c r="CX3139" s="96">
        <v>0.933187977</v>
      </c>
      <c r="CY3139" s="96">
        <v>0.941093666</v>
      </c>
      <c r="CZ3139" s="96">
        <v>0.95160603799999999</v>
      </c>
      <c r="DA3139" s="96">
        <v>0.94999642399999995</v>
      </c>
      <c r="DB3139" s="96">
        <v>0.96017767300000001</v>
      </c>
      <c r="DC3139">
        <v>2013</v>
      </c>
      <c r="DD3139" s="6">
        <v>21593.4</v>
      </c>
      <c r="DE3139" s="96">
        <v>7.805291E-4</v>
      </c>
      <c r="DF3139" s="72">
        <v>641.4</v>
      </c>
      <c r="DG3139" s="96">
        <v>1</v>
      </c>
      <c r="DH3139" s="72">
        <v>641.4</v>
      </c>
      <c r="DI3139" s="72">
        <v>644.54588091999995</v>
      </c>
      <c r="DJ3139" s="96">
        <v>1</v>
      </c>
      <c r="DK3139" s="72">
        <v>641.4</v>
      </c>
      <c r="DL3139" s="96">
        <v>1</v>
      </c>
      <c r="DM3139" s="72">
        <v>641.4</v>
      </c>
      <c r="DN3139" s="96">
        <v>1</v>
      </c>
      <c r="DO3139" s="96">
        <v>3.2690000000000002E-3</v>
      </c>
      <c r="DP3139" s="72">
        <v>2.1</v>
      </c>
      <c r="DQ3139" s="72">
        <v>639.29999999999995</v>
      </c>
      <c r="DR3139" t="s">
        <v>488</v>
      </c>
      <c r="DT3139" t="s">
        <v>1907</v>
      </c>
    </row>
    <row r="3140" spans="1:124" x14ac:dyDescent="0.3">
      <c r="A3140" t="s">
        <v>1081</v>
      </c>
      <c r="B3140">
        <v>52050</v>
      </c>
      <c r="C3140" s="95">
        <v>2117</v>
      </c>
      <c r="D3140" s="95">
        <v>7589691</v>
      </c>
      <c r="E3140" s="95">
        <v>2023</v>
      </c>
      <c r="F3140" s="95">
        <v>5202716</v>
      </c>
      <c r="G3140" s="95">
        <v>296</v>
      </c>
      <c r="H3140" s="95">
        <v>684206</v>
      </c>
      <c r="I3140" s="95">
        <v>250</v>
      </c>
      <c r="J3140" s="95">
        <v>566697</v>
      </c>
      <c r="K3140" s="95">
        <v>1942</v>
      </c>
      <c r="L3140" s="95">
        <v>7049477</v>
      </c>
      <c r="M3140" s="95">
        <v>1847</v>
      </c>
      <c r="N3140" s="95">
        <v>5305405</v>
      </c>
      <c r="O3140" s="95">
        <v>304</v>
      </c>
      <c r="P3140" s="95">
        <v>774294</v>
      </c>
      <c r="Q3140" s="95">
        <v>260</v>
      </c>
      <c r="R3140" s="95">
        <v>660030</v>
      </c>
      <c r="S3140" s="95">
        <v>1804</v>
      </c>
      <c r="T3140" s="95">
        <v>7517772</v>
      </c>
      <c r="U3140" s="95">
        <v>1700</v>
      </c>
      <c r="V3140" s="95">
        <v>5042925</v>
      </c>
      <c r="W3140" s="95">
        <v>312</v>
      </c>
      <c r="X3140" s="95">
        <v>805277</v>
      </c>
      <c r="Y3140" s="95">
        <v>267</v>
      </c>
      <c r="Z3140" s="95">
        <v>666341</v>
      </c>
      <c r="AA3140" s="95">
        <v>1773</v>
      </c>
      <c r="AB3140" s="95">
        <v>6721748</v>
      </c>
      <c r="AC3140" s="95">
        <v>1655</v>
      </c>
      <c r="AD3140" s="95">
        <v>5572719</v>
      </c>
      <c r="AE3140" s="95">
        <v>304</v>
      </c>
      <c r="AF3140" s="95">
        <v>614951</v>
      </c>
      <c r="AG3140" s="95">
        <v>262</v>
      </c>
      <c r="AH3140" s="95">
        <v>749194</v>
      </c>
      <c r="AI3140" s="95">
        <v>1850</v>
      </c>
      <c r="AJ3140" s="95">
        <v>7478184</v>
      </c>
      <c r="AK3140" s="95">
        <v>1731</v>
      </c>
      <c r="AL3140" s="95">
        <v>5997111.5300000003</v>
      </c>
      <c r="AM3140" s="95">
        <v>299</v>
      </c>
      <c r="AN3140" s="95">
        <v>616130</v>
      </c>
      <c r="AO3140" s="95">
        <v>255</v>
      </c>
      <c r="AP3140" s="95">
        <v>832364</v>
      </c>
      <c r="AQ3140" s="72">
        <v>285.74</v>
      </c>
      <c r="AR3140" s="72">
        <v>211.52</v>
      </c>
      <c r="AS3140" s="72">
        <v>497.26</v>
      </c>
      <c r="AT3140" s="95">
        <v>8273897</v>
      </c>
      <c r="AU3140" s="95">
        <v>5769413</v>
      </c>
      <c r="AV3140" s="95">
        <v>2413</v>
      </c>
      <c r="AW3140" s="95">
        <v>2273</v>
      </c>
      <c r="AX3140" s="72">
        <v>290.29000000000002</v>
      </c>
      <c r="AY3140" s="72">
        <v>235.94</v>
      </c>
      <c r="AZ3140" s="72">
        <v>526.23</v>
      </c>
      <c r="BA3140" s="95">
        <v>7823771</v>
      </c>
      <c r="BB3140" s="95">
        <v>5965435</v>
      </c>
      <c r="BC3140" s="95">
        <v>2246</v>
      </c>
      <c r="BD3140" s="95">
        <v>2107</v>
      </c>
      <c r="BE3140" s="72">
        <v>327.78</v>
      </c>
      <c r="BF3140" s="72">
        <v>241.88</v>
      </c>
      <c r="BG3140" s="72">
        <v>569.66</v>
      </c>
      <c r="BH3140" s="95">
        <v>8323049</v>
      </c>
      <c r="BI3140" s="95">
        <v>5709266</v>
      </c>
      <c r="BJ3140" s="95">
        <v>2116</v>
      </c>
      <c r="BK3140" s="95">
        <v>1967</v>
      </c>
      <c r="BL3140" s="72">
        <v>294.36</v>
      </c>
      <c r="BM3140" s="72">
        <v>274.82</v>
      </c>
      <c r="BN3140" s="72">
        <v>569.17999999999995</v>
      </c>
      <c r="BO3140" s="95">
        <v>7336699</v>
      </c>
      <c r="BP3140" s="95">
        <v>6321913</v>
      </c>
      <c r="BQ3140" s="95">
        <v>2077</v>
      </c>
      <c r="BR3140" s="95">
        <v>1917</v>
      </c>
      <c r="BS3140" s="72">
        <v>313.88</v>
      </c>
      <c r="BT3140" s="72">
        <v>286.57</v>
      </c>
      <c r="BU3140" s="72">
        <v>600.45000000000005</v>
      </c>
      <c r="BV3140" s="95">
        <v>8094314</v>
      </c>
      <c r="BW3140" s="95">
        <v>6829475.5300000003</v>
      </c>
      <c r="BX3140" s="95">
        <v>2149</v>
      </c>
      <c r="BY3140" s="95">
        <v>1986</v>
      </c>
      <c r="BZ3140" s="95">
        <v>2346</v>
      </c>
      <c r="CA3140" s="95">
        <v>2179</v>
      </c>
      <c r="CB3140" s="95">
        <v>2044</v>
      </c>
      <c r="CC3140" s="95">
        <v>2001</v>
      </c>
      <c r="CD3140" s="95">
        <v>2069</v>
      </c>
      <c r="CE3140" s="72">
        <v>650.75523149000003</v>
      </c>
      <c r="CF3140" s="72">
        <v>676.59346364999999</v>
      </c>
      <c r="CG3140" s="72">
        <v>712.40329333</v>
      </c>
      <c r="CH3140" s="72">
        <v>716.50152150999998</v>
      </c>
      <c r="CI3140" s="72">
        <v>731.52548966999996</v>
      </c>
      <c r="CJ3140" s="96">
        <v>0.76412754890000001</v>
      </c>
      <c r="CK3140" s="96">
        <v>0.77776394289999995</v>
      </c>
      <c r="CL3140" s="96">
        <v>0.79963133990000002</v>
      </c>
      <c r="CM3140" s="96">
        <v>0.79438770599999997</v>
      </c>
      <c r="CN3140" s="96">
        <v>0.82081897140000004</v>
      </c>
      <c r="CO3140" s="96">
        <v>0.95419592470000003</v>
      </c>
      <c r="CP3140" s="96">
        <v>0.82933272020000004</v>
      </c>
      <c r="CQ3140" s="96">
        <v>0.99584056389999998</v>
      </c>
      <c r="CR3140" s="96">
        <v>0.83279656589999995</v>
      </c>
      <c r="CS3140" s="95">
        <v>2166</v>
      </c>
      <c r="CT3140" s="95">
        <v>1995</v>
      </c>
      <c r="CU3140" s="95">
        <v>1911</v>
      </c>
      <c r="CV3140" s="95">
        <v>1839</v>
      </c>
      <c r="CW3140" s="95">
        <v>1926</v>
      </c>
      <c r="CX3140" s="96">
        <v>0.93116421400000005</v>
      </c>
      <c r="CY3140" s="96">
        <v>0.93375144899999996</v>
      </c>
      <c r="CZ3140" s="96">
        <v>0.988910175</v>
      </c>
      <c r="DA3140" s="96">
        <v>0.96708690500000005</v>
      </c>
      <c r="DB3140" s="96">
        <v>0.95452197299999997</v>
      </c>
      <c r="DC3140">
        <v>2013</v>
      </c>
      <c r="DD3140" s="6">
        <v>2050</v>
      </c>
      <c r="DE3140" s="96">
        <v>6.1500922000000003E-3</v>
      </c>
      <c r="DF3140" s="72">
        <v>635.65</v>
      </c>
      <c r="DG3140" s="96">
        <v>1</v>
      </c>
      <c r="DH3140" s="72">
        <v>635.65</v>
      </c>
      <c r="DI3140" s="72">
        <v>659.52916784000001</v>
      </c>
      <c r="DJ3140" s="96">
        <v>1</v>
      </c>
      <c r="DK3140" s="72">
        <v>635.65</v>
      </c>
      <c r="DL3140" s="96">
        <v>1</v>
      </c>
      <c r="DM3140" s="72">
        <v>635.65</v>
      </c>
      <c r="DN3140" s="96">
        <v>1</v>
      </c>
      <c r="DO3140" s="96">
        <v>2.0173E-2</v>
      </c>
      <c r="DP3140" s="72">
        <v>12.82</v>
      </c>
      <c r="DQ3140" s="72">
        <v>622.83000000000004</v>
      </c>
      <c r="DR3140" t="s">
        <v>1081</v>
      </c>
      <c r="DT3140" t="s">
        <v>1907</v>
      </c>
    </row>
    <row r="3141" spans="1:124" x14ac:dyDescent="0.3">
      <c r="A3141" t="s">
        <v>1910</v>
      </c>
      <c r="B3141">
        <v>52060</v>
      </c>
      <c r="C3141" s="95">
        <v>2724</v>
      </c>
      <c r="D3141" s="95">
        <v>8713077</v>
      </c>
      <c r="E3141" s="95">
        <v>2625</v>
      </c>
      <c r="F3141" s="95">
        <v>7099371</v>
      </c>
      <c r="G3141" s="95">
        <v>412</v>
      </c>
      <c r="H3141" s="95">
        <v>874240</v>
      </c>
      <c r="I3141" s="95">
        <v>348</v>
      </c>
      <c r="J3141" s="95">
        <v>1070036</v>
      </c>
      <c r="K3141" s="95">
        <v>2509</v>
      </c>
      <c r="L3141" s="95">
        <v>8872257</v>
      </c>
      <c r="M3141" s="95">
        <v>2409</v>
      </c>
      <c r="N3141" s="95">
        <v>7186245</v>
      </c>
      <c r="O3141" s="95">
        <v>422</v>
      </c>
      <c r="P3141" s="95">
        <v>765005</v>
      </c>
      <c r="Q3141" s="95">
        <v>360</v>
      </c>
      <c r="R3141" s="95">
        <v>1050868</v>
      </c>
      <c r="S3141" s="95">
        <v>2375</v>
      </c>
      <c r="T3141" s="95">
        <v>8517850</v>
      </c>
      <c r="U3141" s="95">
        <v>2261</v>
      </c>
      <c r="V3141" s="95">
        <v>7253609</v>
      </c>
      <c r="W3141" s="95">
        <v>413</v>
      </c>
      <c r="X3141" s="95">
        <v>1598546</v>
      </c>
      <c r="Y3141" s="95">
        <v>353</v>
      </c>
      <c r="Z3141" s="95">
        <v>1024369</v>
      </c>
      <c r="AA3141" s="95">
        <v>2330</v>
      </c>
      <c r="AB3141" s="95">
        <v>8282523</v>
      </c>
      <c r="AC3141" s="95">
        <v>2215</v>
      </c>
      <c r="AD3141" s="95">
        <v>7527764</v>
      </c>
      <c r="AE3141" s="95">
        <v>422</v>
      </c>
      <c r="AF3141" s="95">
        <v>1048732</v>
      </c>
      <c r="AG3141" s="95">
        <v>361</v>
      </c>
      <c r="AH3141" s="95">
        <v>1206370</v>
      </c>
      <c r="AI3141" s="95">
        <v>2356</v>
      </c>
      <c r="AJ3141" s="95">
        <v>8597481.2300000004</v>
      </c>
      <c r="AK3141" s="95">
        <v>2240</v>
      </c>
      <c r="AL3141" s="95">
        <v>7890718.29</v>
      </c>
      <c r="AM3141" s="95">
        <v>438</v>
      </c>
      <c r="AN3141" s="95">
        <v>1730250</v>
      </c>
      <c r="AO3141" s="95">
        <v>376</v>
      </c>
      <c r="AP3141" s="95">
        <v>1432118.18</v>
      </c>
      <c r="AQ3141" s="72">
        <v>254.77</v>
      </c>
      <c r="AR3141" s="72">
        <v>228.99</v>
      </c>
      <c r="AS3141" s="72">
        <v>483.76</v>
      </c>
      <c r="AT3141" s="95">
        <v>9587317</v>
      </c>
      <c r="AU3141" s="95">
        <v>8169407</v>
      </c>
      <c r="AV3141" s="95">
        <v>3136</v>
      </c>
      <c r="AW3141" s="95">
        <v>2973</v>
      </c>
      <c r="AX3141" s="72">
        <v>274</v>
      </c>
      <c r="AY3141" s="72">
        <v>247.9</v>
      </c>
      <c r="AZ3141" s="72">
        <v>521.9</v>
      </c>
      <c r="BA3141" s="95">
        <v>9637262</v>
      </c>
      <c r="BB3141" s="95">
        <v>8237113</v>
      </c>
      <c r="BC3141" s="95">
        <v>2931</v>
      </c>
      <c r="BD3141" s="95">
        <v>2769</v>
      </c>
      <c r="BE3141" s="72">
        <v>302.38</v>
      </c>
      <c r="BF3141" s="72">
        <v>263.89999999999998</v>
      </c>
      <c r="BG3141" s="72">
        <v>566.28</v>
      </c>
      <c r="BH3141" s="95">
        <v>10116396</v>
      </c>
      <c r="BI3141" s="95">
        <v>8277978</v>
      </c>
      <c r="BJ3141" s="95">
        <v>2788</v>
      </c>
      <c r="BK3141" s="95">
        <v>2614</v>
      </c>
      <c r="BL3141" s="72">
        <v>282.56</v>
      </c>
      <c r="BM3141" s="72">
        <v>282.55</v>
      </c>
      <c r="BN3141" s="72">
        <v>565.11</v>
      </c>
      <c r="BO3141" s="95">
        <v>9331255</v>
      </c>
      <c r="BP3141" s="95">
        <v>8734134</v>
      </c>
      <c r="BQ3141" s="95">
        <v>2752</v>
      </c>
      <c r="BR3141" s="95">
        <v>2576</v>
      </c>
      <c r="BS3141" s="72">
        <v>308.02999999999997</v>
      </c>
      <c r="BT3141" s="72">
        <v>296.98</v>
      </c>
      <c r="BU3141" s="72">
        <v>605.01</v>
      </c>
      <c r="BV3141" s="95">
        <v>10327731.23</v>
      </c>
      <c r="BW3141" s="95">
        <v>9322836.4700000007</v>
      </c>
      <c r="BX3141" s="95">
        <v>2794</v>
      </c>
      <c r="BY3141" s="95">
        <v>2616</v>
      </c>
      <c r="BZ3141" s="95">
        <v>3058</v>
      </c>
      <c r="CA3141" s="95">
        <v>2853</v>
      </c>
      <c r="CB3141" s="95">
        <v>2704</v>
      </c>
      <c r="CC3141" s="95">
        <v>2668</v>
      </c>
      <c r="CD3141" s="95">
        <v>2707</v>
      </c>
      <c r="CE3141" s="72">
        <v>650.75523149000003</v>
      </c>
      <c r="CF3141" s="72">
        <v>676.59346364999999</v>
      </c>
      <c r="CG3141" s="72">
        <v>712.40329333</v>
      </c>
      <c r="CH3141" s="72">
        <v>716.50152150999998</v>
      </c>
      <c r="CI3141" s="72">
        <v>731.52548966999996</v>
      </c>
      <c r="CJ3141" s="96">
        <v>0.74338242180000003</v>
      </c>
      <c r="CK3141" s="96">
        <v>0.77136423570000001</v>
      </c>
      <c r="CL3141" s="96">
        <v>0.79488683630000001</v>
      </c>
      <c r="CM3141" s="96">
        <v>0.78870732720000003</v>
      </c>
      <c r="CN3141" s="96">
        <v>0.82705252039999999</v>
      </c>
      <c r="CO3141" s="96">
        <v>0.85486452420000003</v>
      </c>
      <c r="CP3141" s="96">
        <v>0.9183661809</v>
      </c>
      <c r="CQ3141" s="96">
        <v>0.99584056389999998</v>
      </c>
      <c r="CR3141" s="96">
        <v>0.92220188960000005</v>
      </c>
      <c r="CS3141" s="95">
        <v>3181</v>
      </c>
      <c r="CT3141" s="95">
        <v>3024</v>
      </c>
      <c r="CU3141" s="95">
        <v>2907</v>
      </c>
      <c r="CV3141" s="95">
        <v>2911</v>
      </c>
      <c r="CW3141" s="95">
        <v>2978</v>
      </c>
      <c r="CX3141" s="96">
        <v>0.84558896699999997</v>
      </c>
      <c r="CY3141" s="96">
        <v>0.832399004</v>
      </c>
      <c r="CZ3141" s="96">
        <v>0.86914730600000001</v>
      </c>
      <c r="DA3141" s="96">
        <v>0.86525045899999997</v>
      </c>
      <c r="DB3141" s="96">
        <v>0.86349037299999998</v>
      </c>
      <c r="DC3141">
        <v>2013</v>
      </c>
      <c r="DD3141" s="6">
        <v>2709.6</v>
      </c>
      <c r="DE3141" s="96">
        <v>3.4913232999999998E-3</v>
      </c>
      <c r="DF3141" s="72">
        <v>705.77</v>
      </c>
      <c r="DG3141" s="96">
        <v>1</v>
      </c>
      <c r="DH3141" s="72">
        <v>705.77</v>
      </c>
      <c r="DI3141" s="72">
        <v>659.52916784000001</v>
      </c>
      <c r="DJ3141" s="96">
        <v>1</v>
      </c>
      <c r="DK3141" s="72">
        <v>705.77</v>
      </c>
      <c r="DL3141" s="96">
        <v>1</v>
      </c>
      <c r="DM3141" s="72">
        <v>705.77</v>
      </c>
      <c r="DN3141" s="96">
        <v>1</v>
      </c>
      <c r="DO3141" s="96">
        <v>1.2821000000000001E-2</v>
      </c>
      <c r="DP3141" s="72">
        <v>9.0500000000000007</v>
      </c>
      <c r="DQ3141" s="72">
        <v>696.72</v>
      </c>
      <c r="DR3141" t="s">
        <v>1910</v>
      </c>
      <c r="DT3141" t="s">
        <v>1907</v>
      </c>
    </row>
    <row r="3142" spans="1:124" x14ac:dyDescent="0.3">
      <c r="A3142" t="s">
        <v>1911</v>
      </c>
      <c r="B3142">
        <v>52070</v>
      </c>
      <c r="C3142" s="95">
        <v>2379</v>
      </c>
      <c r="D3142" s="95">
        <v>7289870</v>
      </c>
      <c r="E3142" s="95">
        <v>2292</v>
      </c>
      <c r="F3142" s="95">
        <v>6969247</v>
      </c>
      <c r="G3142" s="95">
        <v>368</v>
      </c>
      <c r="H3142" s="95">
        <v>652989</v>
      </c>
      <c r="I3142" s="95">
        <v>316</v>
      </c>
      <c r="J3142" s="95">
        <v>763427</v>
      </c>
      <c r="K3142" s="95">
        <v>2058</v>
      </c>
      <c r="L3142" s="95">
        <v>8494553</v>
      </c>
      <c r="M3142" s="95">
        <v>1971</v>
      </c>
      <c r="N3142" s="95">
        <v>6104554</v>
      </c>
      <c r="O3142" s="95">
        <v>375</v>
      </c>
      <c r="P3142" s="95">
        <v>783018</v>
      </c>
      <c r="Q3142" s="95">
        <v>315</v>
      </c>
      <c r="R3142" s="95">
        <v>853115</v>
      </c>
      <c r="S3142" s="95">
        <v>1817</v>
      </c>
      <c r="T3142" s="95">
        <v>7062799</v>
      </c>
      <c r="U3142" s="95">
        <v>1726</v>
      </c>
      <c r="V3142" s="95">
        <v>5625901</v>
      </c>
      <c r="W3142" s="95">
        <v>365</v>
      </c>
      <c r="X3142" s="95">
        <v>887880</v>
      </c>
      <c r="Y3142" s="95">
        <v>309</v>
      </c>
      <c r="Z3142" s="95">
        <v>861015</v>
      </c>
      <c r="AA3142" s="95">
        <v>1674</v>
      </c>
      <c r="AB3142" s="95">
        <v>5948839</v>
      </c>
      <c r="AC3142" s="95">
        <v>1574</v>
      </c>
      <c r="AD3142" s="95">
        <v>5574154</v>
      </c>
      <c r="AE3142" s="95">
        <v>350</v>
      </c>
      <c r="AF3142" s="95">
        <v>821745</v>
      </c>
      <c r="AG3142" s="95">
        <v>294</v>
      </c>
      <c r="AH3142" s="95">
        <v>822383</v>
      </c>
      <c r="AI3142" s="95">
        <v>1585</v>
      </c>
      <c r="AJ3142" s="95">
        <v>4992275</v>
      </c>
      <c r="AK3142" s="95">
        <v>1477</v>
      </c>
      <c r="AL3142" s="95">
        <v>5350996</v>
      </c>
      <c r="AM3142" s="95">
        <v>347</v>
      </c>
      <c r="AN3142" s="95">
        <v>676403</v>
      </c>
      <c r="AO3142" s="95">
        <v>298</v>
      </c>
      <c r="AP3142" s="95">
        <v>968418</v>
      </c>
      <c r="AQ3142" s="72">
        <v>240.96</v>
      </c>
      <c r="AR3142" s="72">
        <v>247.08</v>
      </c>
      <c r="AS3142" s="72">
        <v>488.04</v>
      </c>
      <c r="AT3142" s="95">
        <v>7942859</v>
      </c>
      <c r="AU3142" s="95">
        <v>7732674</v>
      </c>
      <c r="AV3142" s="95">
        <v>2747</v>
      </c>
      <c r="AW3142" s="95">
        <v>2608</v>
      </c>
      <c r="AX3142" s="72">
        <v>317.77</v>
      </c>
      <c r="AY3142" s="72">
        <v>253.63</v>
      </c>
      <c r="AZ3142" s="72">
        <v>571.4</v>
      </c>
      <c r="BA3142" s="95">
        <v>9277571</v>
      </c>
      <c r="BB3142" s="95">
        <v>6957669</v>
      </c>
      <c r="BC3142" s="95">
        <v>2433</v>
      </c>
      <c r="BD3142" s="95">
        <v>2286</v>
      </c>
      <c r="BE3142" s="72">
        <v>303.64999999999998</v>
      </c>
      <c r="BF3142" s="72">
        <v>265.64</v>
      </c>
      <c r="BG3142" s="72">
        <v>569.29</v>
      </c>
      <c r="BH3142" s="95">
        <v>7950679</v>
      </c>
      <c r="BI3142" s="95">
        <v>6486916</v>
      </c>
      <c r="BJ3142" s="95">
        <v>2182</v>
      </c>
      <c r="BK3142" s="95">
        <v>2035</v>
      </c>
      <c r="BL3142" s="72">
        <v>278.76</v>
      </c>
      <c r="BM3142" s="72">
        <v>285.36</v>
      </c>
      <c r="BN3142" s="72">
        <v>564.12</v>
      </c>
      <c r="BO3142" s="95">
        <v>6770584</v>
      </c>
      <c r="BP3142" s="95">
        <v>6396537</v>
      </c>
      <c r="BQ3142" s="95">
        <v>2024</v>
      </c>
      <c r="BR3142" s="95">
        <v>1868</v>
      </c>
      <c r="BS3142" s="72">
        <v>244.51</v>
      </c>
      <c r="BT3142" s="72">
        <v>296.69</v>
      </c>
      <c r="BU3142" s="72">
        <v>541.20000000000005</v>
      </c>
      <c r="BV3142" s="95">
        <v>5668678</v>
      </c>
      <c r="BW3142" s="95">
        <v>6319414</v>
      </c>
      <c r="BX3142" s="95">
        <v>1932</v>
      </c>
      <c r="BY3142" s="95">
        <v>1775</v>
      </c>
      <c r="BZ3142" s="95">
        <v>2681</v>
      </c>
      <c r="CA3142" s="95">
        <v>2362</v>
      </c>
      <c r="CB3142" s="95">
        <v>2111</v>
      </c>
      <c r="CC3142" s="95">
        <v>1950</v>
      </c>
      <c r="CD3142" s="95">
        <v>1855</v>
      </c>
      <c r="CE3142" s="72">
        <v>650.75523149000003</v>
      </c>
      <c r="CF3142" s="72">
        <v>676.59346364999999</v>
      </c>
      <c r="CG3142" s="72">
        <v>712.40329333</v>
      </c>
      <c r="CH3142" s="72">
        <v>716.50152150999998</v>
      </c>
      <c r="CI3142" s="72">
        <v>731.52548966999996</v>
      </c>
      <c r="CJ3142" s="96">
        <v>0.74995939550000001</v>
      </c>
      <c r="CK3142" s="96">
        <v>0.84452485980000003</v>
      </c>
      <c r="CL3142" s="96">
        <v>0.79911197119999999</v>
      </c>
      <c r="CM3142" s="96">
        <v>0.78732561349999997</v>
      </c>
      <c r="CN3142" s="96">
        <v>0.73982384430000003</v>
      </c>
      <c r="CO3142" s="96">
        <v>0.93351333950000004</v>
      </c>
      <c r="CP3142" s="96">
        <v>0.83999778430000005</v>
      </c>
      <c r="CQ3142" s="96">
        <v>0.99584056389999998</v>
      </c>
      <c r="CR3142" s="96">
        <v>0.84350617439999998</v>
      </c>
      <c r="CS3142" s="95">
        <v>3357</v>
      </c>
      <c r="CT3142" s="95">
        <v>3113</v>
      </c>
      <c r="CU3142" s="95">
        <v>2801</v>
      </c>
      <c r="CV3142" s="95">
        <v>2646</v>
      </c>
      <c r="CW3142" s="95">
        <v>2631</v>
      </c>
      <c r="CX3142" s="96">
        <v>0.90636403700000001</v>
      </c>
      <c r="CY3142" s="96">
        <v>0.91537478100000003</v>
      </c>
      <c r="CZ3142" s="96">
        <v>0.949527499</v>
      </c>
      <c r="DA3142" s="96">
        <v>0.951344776</v>
      </c>
      <c r="DB3142" s="96">
        <v>0.95463378799999998</v>
      </c>
      <c r="DC3142">
        <v>2013</v>
      </c>
      <c r="DD3142" s="6">
        <v>2114.4</v>
      </c>
      <c r="DE3142" s="96">
        <v>1.9879004E-3</v>
      </c>
      <c r="DF3142" s="72">
        <v>646.52</v>
      </c>
      <c r="DG3142" s="96">
        <v>1</v>
      </c>
      <c r="DH3142" s="72">
        <v>646.52</v>
      </c>
      <c r="DI3142" s="72">
        <v>588.61887779000006</v>
      </c>
      <c r="DJ3142" s="96">
        <v>1</v>
      </c>
      <c r="DK3142" s="72">
        <v>646.52</v>
      </c>
      <c r="DL3142" s="96">
        <v>1</v>
      </c>
      <c r="DM3142" s="72">
        <v>646.52</v>
      </c>
      <c r="DN3142" s="96">
        <v>1</v>
      </c>
      <c r="DO3142" s="96">
        <v>6.7029999999999998E-3</v>
      </c>
      <c r="DP3142" s="72">
        <v>4.33</v>
      </c>
      <c r="DQ3142" s="72">
        <v>642.19000000000005</v>
      </c>
      <c r="DR3142" t="s">
        <v>1911</v>
      </c>
      <c r="DT3142" t="s">
        <v>1907</v>
      </c>
    </row>
    <row r="3143" spans="1:124" x14ac:dyDescent="0.3">
      <c r="A3143" t="s">
        <v>853</v>
      </c>
      <c r="B3143">
        <v>52080</v>
      </c>
      <c r="C3143" s="95">
        <v>7028</v>
      </c>
      <c r="D3143" s="95">
        <v>25750152</v>
      </c>
      <c r="E3143" s="95">
        <v>6775</v>
      </c>
      <c r="F3143" s="95">
        <v>18802679</v>
      </c>
      <c r="G3143" s="95">
        <v>1190</v>
      </c>
      <c r="H3143" s="95">
        <v>2690591</v>
      </c>
      <c r="I3143" s="95">
        <v>1047</v>
      </c>
      <c r="J3143" s="95">
        <v>3135111</v>
      </c>
      <c r="K3143" s="95">
        <v>6602</v>
      </c>
      <c r="L3143" s="95">
        <v>25575501</v>
      </c>
      <c r="M3143" s="95">
        <v>6338</v>
      </c>
      <c r="N3143" s="95">
        <v>19126496</v>
      </c>
      <c r="O3143" s="95">
        <v>1200</v>
      </c>
      <c r="P3143" s="95">
        <v>3839625</v>
      </c>
      <c r="Q3143" s="95">
        <v>1041</v>
      </c>
      <c r="R3143" s="95">
        <v>3527334</v>
      </c>
      <c r="S3143" s="95">
        <v>6228</v>
      </c>
      <c r="T3143" s="95">
        <v>25447071</v>
      </c>
      <c r="U3143" s="95">
        <v>5939</v>
      </c>
      <c r="V3143" s="95">
        <v>19996419</v>
      </c>
      <c r="W3143" s="95">
        <v>1153</v>
      </c>
      <c r="X3143" s="95">
        <v>4049506</v>
      </c>
      <c r="Y3143" s="95">
        <v>974</v>
      </c>
      <c r="Z3143" s="95">
        <v>3497685</v>
      </c>
      <c r="AA3143" s="95">
        <v>6148</v>
      </c>
      <c r="AB3143" s="95">
        <v>25039300</v>
      </c>
      <c r="AC3143" s="95">
        <v>5812</v>
      </c>
      <c r="AD3143" s="95">
        <v>20908877</v>
      </c>
      <c r="AE3143" s="95">
        <v>1130</v>
      </c>
      <c r="AF3143" s="95">
        <v>3290646</v>
      </c>
      <c r="AG3143" s="95">
        <v>961</v>
      </c>
      <c r="AH3143" s="95">
        <v>3326618</v>
      </c>
      <c r="AI3143" s="95">
        <v>6267</v>
      </c>
      <c r="AJ3143" s="95">
        <v>24823547.18</v>
      </c>
      <c r="AK3143" s="95">
        <v>5908</v>
      </c>
      <c r="AL3143" s="95">
        <v>22602744.789999999</v>
      </c>
      <c r="AM3143" s="95">
        <v>1183</v>
      </c>
      <c r="AN3143" s="95">
        <v>2690369</v>
      </c>
      <c r="AO3143" s="95">
        <v>1020</v>
      </c>
      <c r="AP3143" s="95">
        <v>3634877.38</v>
      </c>
      <c r="AQ3143" s="72">
        <v>288.39999999999998</v>
      </c>
      <c r="AR3143" s="72">
        <v>233.72</v>
      </c>
      <c r="AS3143" s="72">
        <v>522.12</v>
      </c>
      <c r="AT3143" s="95">
        <v>28440743</v>
      </c>
      <c r="AU3143" s="95">
        <v>21937790</v>
      </c>
      <c r="AV3143" s="95">
        <v>8218</v>
      </c>
      <c r="AW3143" s="95">
        <v>7822</v>
      </c>
      <c r="AX3143" s="72">
        <v>314.18</v>
      </c>
      <c r="AY3143" s="72">
        <v>255.84</v>
      </c>
      <c r="AZ3143" s="72">
        <v>570.02</v>
      </c>
      <c r="BA3143" s="95">
        <v>29415126</v>
      </c>
      <c r="BB3143" s="95">
        <v>22653830</v>
      </c>
      <c r="BC3143" s="95">
        <v>7802</v>
      </c>
      <c r="BD3143" s="95">
        <v>7379</v>
      </c>
      <c r="BE3143" s="72">
        <v>333.02</v>
      </c>
      <c r="BF3143" s="72">
        <v>283.20999999999998</v>
      </c>
      <c r="BG3143" s="72">
        <v>616.23</v>
      </c>
      <c r="BH3143" s="95">
        <v>29496577</v>
      </c>
      <c r="BI3143" s="95">
        <v>23494104</v>
      </c>
      <c r="BJ3143" s="95">
        <v>7381</v>
      </c>
      <c r="BK3143" s="95">
        <v>6913</v>
      </c>
      <c r="BL3143" s="72">
        <v>324.38</v>
      </c>
      <c r="BM3143" s="72">
        <v>298.19</v>
      </c>
      <c r="BN3143" s="72">
        <v>622.57000000000005</v>
      </c>
      <c r="BO3143" s="95">
        <v>28329946</v>
      </c>
      <c r="BP3143" s="95">
        <v>24235495</v>
      </c>
      <c r="BQ3143" s="95">
        <v>7278</v>
      </c>
      <c r="BR3143" s="95">
        <v>6773</v>
      </c>
      <c r="BS3143" s="72">
        <v>307.76</v>
      </c>
      <c r="BT3143" s="72">
        <v>315.60000000000002</v>
      </c>
      <c r="BU3143" s="72">
        <v>623.36</v>
      </c>
      <c r="BV3143" s="95">
        <v>27513916.18</v>
      </c>
      <c r="BW3143" s="95">
        <v>26237622.170000002</v>
      </c>
      <c r="BX3143" s="95">
        <v>7450</v>
      </c>
      <c r="BY3143" s="95">
        <v>6928</v>
      </c>
      <c r="BZ3143" s="95">
        <v>8029</v>
      </c>
      <c r="CA3143" s="95">
        <v>7598</v>
      </c>
      <c r="CB3143" s="95">
        <v>7155</v>
      </c>
      <c r="CC3143" s="95">
        <v>7038</v>
      </c>
      <c r="CD3143" s="95">
        <v>7195</v>
      </c>
      <c r="CE3143" s="72">
        <v>650.75523149000003</v>
      </c>
      <c r="CF3143" s="72">
        <v>676.59346364999999</v>
      </c>
      <c r="CG3143" s="72">
        <v>712.40329333</v>
      </c>
      <c r="CH3143" s="72">
        <v>716.50152150999998</v>
      </c>
      <c r="CI3143" s="72">
        <v>731.52548966999996</v>
      </c>
      <c r="CJ3143" s="96">
        <v>0.80232931640000005</v>
      </c>
      <c r="CK3143" s="96">
        <v>0.84248523019999999</v>
      </c>
      <c r="CL3143" s="96">
        <v>0.86500161600000003</v>
      </c>
      <c r="CM3143" s="96">
        <v>0.86890255120000004</v>
      </c>
      <c r="CN3143" s="96">
        <v>0.85213708720000003</v>
      </c>
      <c r="CO3143" s="96">
        <v>0.95461152039999997</v>
      </c>
      <c r="CP3143" s="96">
        <v>0.88640367529999997</v>
      </c>
      <c r="CQ3143" s="96">
        <v>0.99584056389999998</v>
      </c>
      <c r="CR3143" s="96">
        <v>0.89010588729999995</v>
      </c>
      <c r="CS3143" s="95">
        <v>7706</v>
      </c>
      <c r="CT3143" s="95">
        <v>7393</v>
      </c>
      <c r="CU3143" s="95">
        <v>6948</v>
      </c>
      <c r="CV3143" s="95">
        <v>6885</v>
      </c>
      <c r="CW3143" s="95">
        <v>7070</v>
      </c>
      <c r="CX3143" s="96">
        <v>0.946270367</v>
      </c>
      <c r="CY3143" s="96">
        <v>0.94654912899999999</v>
      </c>
      <c r="CZ3143" s="96">
        <v>0.95288852199999996</v>
      </c>
      <c r="DA3143" s="96">
        <v>0.96709288999999998</v>
      </c>
      <c r="DB3143" s="96">
        <v>0.96167224900000003</v>
      </c>
      <c r="DC3143">
        <v>2013</v>
      </c>
      <c r="DD3143" s="6">
        <v>7163</v>
      </c>
      <c r="DE3143" s="96">
        <v>2.6319924999999998E-3</v>
      </c>
      <c r="DF3143" s="72">
        <v>681.79</v>
      </c>
      <c r="DG3143" s="96">
        <v>1</v>
      </c>
      <c r="DH3143" s="72">
        <v>681.79</v>
      </c>
      <c r="DI3143" s="72">
        <v>647.13818028000003</v>
      </c>
      <c r="DJ3143" s="96">
        <v>1</v>
      </c>
      <c r="DK3143" s="72">
        <v>681.79</v>
      </c>
      <c r="DL3143" s="96">
        <v>1</v>
      </c>
      <c r="DM3143" s="72">
        <v>681.79</v>
      </c>
      <c r="DN3143" s="96">
        <v>1</v>
      </c>
      <c r="DO3143" s="96">
        <v>8.5880000000000001E-3</v>
      </c>
      <c r="DP3143" s="72">
        <v>5.86</v>
      </c>
      <c r="DQ3143" s="72">
        <v>675.93</v>
      </c>
      <c r="DR3143" t="s">
        <v>853</v>
      </c>
      <c r="DT3143" t="s">
        <v>1907</v>
      </c>
    </row>
    <row r="3144" spans="1:124" x14ac:dyDescent="0.3">
      <c r="A3144" t="s">
        <v>111</v>
      </c>
      <c r="B3144">
        <v>52090</v>
      </c>
      <c r="C3144" s="95">
        <v>3928</v>
      </c>
      <c r="D3144" s="95">
        <v>16257776</v>
      </c>
      <c r="E3144" s="95">
        <v>3749</v>
      </c>
      <c r="F3144" s="95">
        <v>11504886</v>
      </c>
      <c r="G3144" s="95">
        <v>612</v>
      </c>
      <c r="H3144" s="95">
        <v>1524021</v>
      </c>
      <c r="I3144" s="95">
        <v>540</v>
      </c>
      <c r="J3144" s="95">
        <v>1684151</v>
      </c>
      <c r="K3144" s="95">
        <v>3606</v>
      </c>
      <c r="L3144" s="95">
        <v>16851155</v>
      </c>
      <c r="M3144" s="95">
        <v>3422</v>
      </c>
      <c r="N3144" s="95">
        <v>10925805</v>
      </c>
      <c r="O3144" s="95">
        <v>628</v>
      </c>
      <c r="P3144" s="95">
        <v>1363374</v>
      </c>
      <c r="Q3144" s="95">
        <v>559</v>
      </c>
      <c r="R3144" s="95">
        <v>1707147</v>
      </c>
      <c r="S3144" s="95">
        <v>3334</v>
      </c>
      <c r="T3144" s="95">
        <v>14376682</v>
      </c>
      <c r="U3144" s="95">
        <v>3133</v>
      </c>
      <c r="V3144" s="95">
        <v>10035923</v>
      </c>
      <c r="W3144" s="95">
        <v>625</v>
      </c>
      <c r="X3144" s="95">
        <v>1301512</v>
      </c>
      <c r="Y3144" s="95">
        <v>551</v>
      </c>
      <c r="Z3144" s="95">
        <v>1775406</v>
      </c>
      <c r="AA3144" s="95">
        <v>2953</v>
      </c>
      <c r="AB3144" s="95">
        <v>12468514</v>
      </c>
      <c r="AC3144" s="95">
        <v>2745</v>
      </c>
      <c r="AD3144" s="95">
        <v>9234893</v>
      </c>
      <c r="AE3144" s="95">
        <v>618</v>
      </c>
      <c r="AF3144" s="95">
        <v>1200322</v>
      </c>
      <c r="AG3144" s="95">
        <v>541</v>
      </c>
      <c r="AH3144" s="95">
        <v>1800751</v>
      </c>
      <c r="AI3144" s="95">
        <v>2761</v>
      </c>
      <c r="AJ3144" s="95">
        <v>11966031</v>
      </c>
      <c r="AK3144" s="95">
        <v>2564</v>
      </c>
      <c r="AL3144" s="95">
        <v>9496336.8000000007</v>
      </c>
      <c r="AM3144" s="95">
        <v>623</v>
      </c>
      <c r="AN3144" s="95">
        <v>1786164</v>
      </c>
      <c r="AO3144" s="95">
        <v>545</v>
      </c>
      <c r="AP3144" s="95">
        <v>2056855</v>
      </c>
      <c r="AQ3144" s="72">
        <v>326.39</v>
      </c>
      <c r="AR3144" s="72">
        <v>256.26</v>
      </c>
      <c r="AS3144" s="72">
        <v>582.65</v>
      </c>
      <c r="AT3144" s="95">
        <v>17781797</v>
      </c>
      <c r="AU3144" s="95">
        <v>13189037</v>
      </c>
      <c r="AV3144" s="95">
        <v>4540</v>
      </c>
      <c r="AW3144" s="95">
        <v>4289</v>
      </c>
      <c r="AX3144" s="72">
        <v>358.5</v>
      </c>
      <c r="AY3144" s="72">
        <v>264.44</v>
      </c>
      <c r="AZ3144" s="72">
        <v>622.94000000000005</v>
      </c>
      <c r="BA3144" s="95">
        <v>18214529</v>
      </c>
      <c r="BB3144" s="95">
        <v>12632952</v>
      </c>
      <c r="BC3144" s="95">
        <v>4234</v>
      </c>
      <c r="BD3144" s="95">
        <v>3981</v>
      </c>
      <c r="BE3144" s="72">
        <v>330.01</v>
      </c>
      <c r="BF3144" s="72">
        <v>267.18</v>
      </c>
      <c r="BG3144" s="72">
        <v>597.19000000000005</v>
      </c>
      <c r="BH3144" s="95">
        <v>15678194</v>
      </c>
      <c r="BI3144" s="95">
        <v>11811329</v>
      </c>
      <c r="BJ3144" s="95">
        <v>3959</v>
      </c>
      <c r="BK3144" s="95">
        <v>3684</v>
      </c>
      <c r="BL3144" s="72">
        <v>318.98</v>
      </c>
      <c r="BM3144" s="72">
        <v>279.87</v>
      </c>
      <c r="BN3144" s="72">
        <v>598.85</v>
      </c>
      <c r="BO3144" s="95">
        <v>13668836</v>
      </c>
      <c r="BP3144" s="95">
        <v>11035644</v>
      </c>
      <c r="BQ3144" s="95">
        <v>3571</v>
      </c>
      <c r="BR3144" s="95">
        <v>3286</v>
      </c>
      <c r="BS3144" s="72">
        <v>338.66</v>
      </c>
      <c r="BT3144" s="72">
        <v>309.67</v>
      </c>
      <c r="BU3144" s="72">
        <v>648.33000000000004</v>
      </c>
      <c r="BV3144" s="95">
        <v>13752195</v>
      </c>
      <c r="BW3144" s="95">
        <v>11553191.800000001</v>
      </c>
      <c r="BX3144" s="95">
        <v>3384</v>
      </c>
      <c r="BY3144" s="95">
        <v>3109</v>
      </c>
      <c r="BZ3144" s="95">
        <v>4420</v>
      </c>
      <c r="CA3144" s="95">
        <v>4112</v>
      </c>
      <c r="CB3144" s="95">
        <v>3826</v>
      </c>
      <c r="CC3144" s="95">
        <v>3436</v>
      </c>
      <c r="CD3144" s="95">
        <v>3249</v>
      </c>
      <c r="CE3144" s="72">
        <v>650.75523149000003</v>
      </c>
      <c r="CF3144" s="72">
        <v>676.59346364999999</v>
      </c>
      <c r="CG3144" s="72">
        <v>712.40329333</v>
      </c>
      <c r="CH3144" s="72">
        <v>716.50152150999998</v>
      </c>
      <c r="CI3144" s="72">
        <v>731.52548966999996</v>
      </c>
      <c r="CJ3144" s="96">
        <v>0.89534431969999995</v>
      </c>
      <c r="CK3144" s="96">
        <v>0.92070058830000001</v>
      </c>
      <c r="CL3144" s="96">
        <v>0.83827518150000002</v>
      </c>
      <c r="CM3144" s="96">
        <v>0.83579724820000001</v>
      </c>
      <c r="CN3144" s="96">
        <v>0.88627123610000003</v>
      </c>
      <c r="CO3144" s="96">
        <v>1.0258302204</v>
      </c>
      <c r="CP3144" s="96">
        <v>0.85323837940000002</v>
      </c>
      <c r="CQ3144" s="96">
        <v>0.99584056389999998</v>
      </c>
      <c r="CR3144" s="96">
        <v>0.85680207100000005</v>
      </c>
      <c r="CS3144" s="95">
        <v>4063</v>
      </c>
      <c r="CT3144" s="95">
        <v>3823</v>
      </c>
      <c r="CU3144" s="95">
        <v>3567</v>
      </c>
      <c r="CV3144" s="95">
        <v>3172</v>
      </c>
      <c r="CW3144" s="95">
        <v>3034</v>
      </c>
      <c r="CX3144" s="96">
        <v>1.00374279</v>
      </c>
      <c r="CY3144" s="96">
        <v>0.98629751799999998</v>
      </c>
      <c r="CZ3144" s="96">
        <v>1.035457066</v>
      </c>
      <c r="DA3144" s="96">
        <v>1.069483443</v>
      </c>
      <c r="DB3144" s="96">
        <v>1.0482652139999999</v>
      </c>
      <c r="DC3144">
        <v>2013</v>
      </c>
      <c r="DD3144" s="6">
        <v>3669.8</v>
      </c>
      <c r="DE3144" s="96">
        <v>9.5054391000000005E-3</v>
      </c>
      <c r="DF3144" s="72">
        <v>651.76</v>
      </c>
      <c r="DG3144" s="96">
        <v>1</v>
      </c>
      <c r="DH3144" s="72">
        <v>651.76</v>
      </c>
      <c r="DI3144" s="72">
        <v>659.52916784000001</v>
      </c>
      <c r="DJ3144" s="96">
        <v>1</v>
      </c>
      <c r="DK3144" s="72">
        <v>651.76</v>
      </c>
      <c r="DL3144" s="96">
        <v>1</v>
      </c>
      <c r="DM3144" s="72">
        <v>651.76</v>
      </c>
      <c r="DN3144" s="96">
        <v>1</v>
      </c>
      <c r="DO3144" s="96">
        <v>9.8799999999999999E-3</v>
      </c>
      <c r="DP3144" s="72">
        <v>6.44</v>
      </c>
      <c r="DQ3144" s="72">
        <v>645.32000000000005</v>
      </c>
      <c r="DR3144" t="s">
        <v>111</v>
      </c>
      <c r="DT3144" t="s">
        <v>1907</v>
      </c>
    </row>
    <row r="3145" spans="1:124" x14ac:dyDescent="0.3">
      <c r="A3145" t="s">
        <v>113</v>
      </c>
      <c r="B3145">
        <v>52100</v>
      </c>
      <c r="C3145" s="95">
        <v>8261</v>
      </c>
      <c r="D3145" s="95">
        <v>30025269</v>
      </c>
      <c r="E3145" s="95">
        <v>7742</v>
      </c>
      <c r="F3145" s="95">
        <v>19326193</v>
      </c>
      <c r="G3145" s="95">
        <v>1149</v>
      </c>
      <c r="H3145" s="95">
        <v>3241424</v>
      </c>
      <c r="I3145" s="95">
        <v>966</v>
      </c>
      <c r="J3145" s="95">
        <v>2993987</v>
      </c>
      <c r="K3145" s="95">
        <v>7820</v>
      </c>
      <c r="L3145" s="95">
        <v>31496468</v>
      </c>
      <c r="M3145" s="95">
        <v>7296</v>
      </c>
      <c r="N3145" s="95">
        <v>19481855</v>
      </c>
      <c r="O3145" s="95">
        <v>1168</v>
      </c>
      <c r="P3145" s="95">
        <v>3674339</v>
      </c>
      <c r="Q3145" s="95">
        <v>964</v>
      </c>
      <c r="R3145" s="95">
        <v>2809839</v>
      </c>
      <c r="S3145" s="95">
        <v>7581</v>
      </c>
      <c r="T3145" s="95">
        <v>30164337</v>
      </c>
      <c r="U3145" s="95">
        <v>6997</v>
      </c>
      <c r="V3145" s="95">
        <v>18501101</v>
      </c>
      <c r="W3145" s="95">
        <v>1164</v>
      </c>
      <c r="X3145" s="95">
        <v>3023548</v>
      </c>
      <c r="Y3145" s="95">
        <v>963</v>
      </c>
      <c r="Z3145" s="95">
        <v>2574974</v>
      </c>
      <c r="AA3145" s="95">
        <v>7040</v>
      </c>
      <c r="AB3145" s="95">
        <v>26335648</v>
      </c>
      <c r="AC3145" s="95">
        <v>6435</v>
      </c>
      <c r="AD3145" s="95">
        <v>19205839</v>
      </c>
      <c r="AE3145" s="95">
        <v>1172</v>
      </c>
      <c r="AF3145" s="95">
        <v>4466322</v>
      </c>
      <c r="AG3145" s="95">
        <v>961</v>
      </c>
      <c r="AH3145" s="95">
        <v>3088732</v>
      </c>
      <c r="AI3145" s="95">
        <v>6977</v>
      </c>
      <c r="AJ3145" s="95">
        <v>26508168.260000002</v>
      </c>
      <c r="AK3145" s="95">
        <v>6348</v>
      </c>
      <c r="AL3145" s="95">
        <v>19965586.469999999</v>
      </c>
      <c r="AM3145" s="95">
        <v>1238</v>
      </c>
      <c r="AN3145" s="95">
        <v>2941287.74</v>
      </c>
      <c r="AO3145" s="95">
        <v>1028</v>
      </c>
      <c r="AP3145" s="95">
        <v>3307209.8</v>
      </c>
      <c r="AQ3145" s="72">
        <v>294.60000000000002</v>
      </c>
      <c r="AR3145" s="72">
        <v>213.6</v>
      </c>
      <c r="AS3145" s="72">
        <v>508.2</v>
      </c>
      <c r="AT3145" s="95">
        <v>33266693</v>
      </c>
      <c r="AU3145" s="95">
        <v>22320180</v>
      </c>
      <c r="AV3145" s="95">
        <v>9410</v>
      </c>
      <c r="AW3145" s="95">
        <v>8708</v>
      </c>
      <c r="AX3145" s="72">
        <v>326.08999999999997</v>
      </c>
      <c r="AY3145" s="72">
        <v>224.9</v>
      </c>
      <c r="AZ3145" s="72">
        <v>550.99</v>
      </c>
      <c r="BA3145" s="95">
        <v>35170807</v>
      </c>
      <c r="BB3145" s="95">
        <v>22291694</v>
      </c>
      <c r="BC3145" s="95">
        <v>8988</v>
      </c>
      <c r="BD3145" s="95">
        <v>8260</v>
      </c>
      <c r="BE3145" s="72">
        <v>316.26</v>
      </c>
      <c r="BF3145" s="72">
        <v>220.65</v>
      </c>
      <c r="BG3145" s="72">
        <v>536.91</v>
      </c>
      <c r="BH3145" s="95">
        <v>33187885</v>
      </c>
      <c r="BI3145" s="95">
        <v>21076075</v>
      </c>
      <c r="BJ3145" s="95">
        <v>8745</v>
      </c>
      <c r="BK3145" s="95">
        <v>7960</v>
      </c>
      <c r="BL3145" s="72">
        <v>312.57</v>
      </c>
      <c r="BM3145" s="72">
        <v>251.2</v>
      </c>
      <c r="BN3145" s="72">
        <v>563.77</v>
      </c>
      <c r="BO3145" s="95">
        <v>30801970</v>
      </c>
      <c r="BP3145" s="95">
        <v>22294571</v>
      </c>
      <c r="BQ3145" s="95">
        <v>8212</v>
      </c>
      <c r="BR3145" s="95">
        <v>7396</v>
      </c>
      <c r="BS3145" s="72">
        <v>298.74</v>
      </c>
      <c r="BT3145" s="72">
        <v>262.93</v>
      </c>
      <c r="BU3145" s="72">
        <v>561.66999999999996</v>
      </c>
      <c r="BV3145" s="95">
        <v>29449456</v>
      </c>
      <c r="BW3145" s="95">
        <v>23272796.27</v>
      </c>
      <c r="BX3145" s="95">
        <v>8215</v>
      </c>
      <c r="BY3145" s="95">
        <v>7376</v>
      </c>
      <c r="BZ3145" s="95">
        <v>9075</v>
      </c>
      <c r="CA3145" s="95">
        <v>8637</v>
      </c>
      <c r="CB3145" s="95">
        <v>8367</v>
      </c>
      <c r="CC3145" s="95">
        <v>7825</v>
      </c>
      <c r="CD3145" s="95">
        <v>7805</v>
      </c>
      <c r="CE3145" s="72">
        <v>650.75523149000003</v>
      </c>
      <c r="CF3145" s="72">
        <v>676.59346364999999</v>
      </c>
      <c r="CG3145" s="72">
        <v>712.40329333</v>
      </c>
      <c r="CH3145" s="72">
        <v>716.50152150999998</v>
      </c>
      <c r="CI3145" s="72">
        <v>731.52548966999996</v>
      </c>
      <c r="CJ3145" s="96">
        <v>0.78093878530000005</v>
      </c>
      <c r="CK3145" s="96">
        <v>0.81435903480000005</v>
      </c>
      <c r="CL3145" s="96">
        <v>0.75366018800000001</v>
      </c>
      <c r="CM3145" s="96">
        <v>0.78683712880000001</v>
      </c>
      <c r="CN3145" s="96">
        <v>0.76780646460000002</v>
      </c>
      <c r="CO3145" s="96">
        <v>0.90780991740000005</v>
      </c>
      <c r="CP3145" s="96">
        <v>0.86000417630000003</v>
      </c>
      <c r="CQ3145" s="96">
        <v>0.99584056389999998</v>
      </c>
      <c r="CR3145" s="96">
        <v>0.86359612640000005</v>
      </c>
      <c r="CS3145" s="95">
        <v>7579</v>
      </c>
      <c r="CT3145" s="95">
        <v>7246</v>
      </c>
      <c r="CU3145" s="95">
        <v>7162</v>
      </c>
      <c r="CV3145" s="95">
        <v>6427</v>
      </c>
      <c r="CW3145" s="95">
        <v>6356</v>
      </c>
      <c r="CX3145" s="96">
        <v>0.89698897300000002</v>
      </c>
      <c r="CY3145" s="96">
        <v>0.91140727499999996</v>
      </c>
      <c r="CZ3145" s="96">
        <v>0.93197935300000001</v>
      </c>
      <c r="DA3145" s="96">
        <v>0.90635613599999998</v>
      </c>
      <c r="DB3145" s="96">
        <v>0.89084758900000005</v>
      </c>
      <c r="DC3145">
        <v>2013</v>
      </c>
      <c r="DD3145" s="6">
        <v>7940</v>
      </c>
      <c r="DE3145" s="96">
        <v>7.4972225999999998E-3</v>
      </c>
      <c r="DF3145" s="72">
        <v>658.26</v>
      </c>
      <c r="DG3145" s="96">
        <v>1</v>
      </c>
      <c r="DH3145" s="72">
        <v>658.26</v>
      </c>
      <c r="DI3145" s="72">
        <v>689.16001474999996</v>
      </c>
      <c r="DJ3145" s="96">
        <v>1</v>
      </c>
      <c r="DK3145" s="72">
        <v>658.26</v>
      </c>
      <c r="DL3145" s="96">
        <v>1</v>
      </c>
      <c r="DM3145" s="72">
        <v>658.26</v>
      </c>
      <c r="DN3145" s="96">
        <v>0.81743869209999998</v>
      </c>
      <c r="DO3145" s="96">
        <v>2.9360000000000001E-2</v>
      </c>
      <c r="DP3145" s="72">
        <v>15.8</v>
      </c>
      <c r="DQ3145" s="72">
        <v>642.46</v>
      </c>
      <c r="DR3145" t="s">
        <v>113</v>
      </c>
      <c r="DT3145" t="s">
        <v>1907</v>
      </c>
    </row>
    <row r="3146" spans="1:124" x14ac:dyDescent="0.3">
      <c r="A3146" t="s">
        <v>116</v>
      </c>
      <c r="B3146">
        <v>52110</v>
      </c>
      <c r="C3146" s="95">
        <v>1945</v>
      </c>
      <c r="D3146" s="95">
        <v>7042087</v>
      </c>
      <c r="E3146" s="95">
        <v>1839</v>
      </c>
      <c r="F3146" s="95">
        <v>4695577</v>
      </c>
      <c r="G3146" s="95">
        <v>415</v>
      </c>
      <c r="H3146" s="95">
        <v>823640</v>
      </c>
      <c r="I3146" s="95">
        <v>373</v>
      </c>
      <c r="J3146" s="95">
        <v>878337</v>
      </c>
      <c r="K3146" s="95">
        <v>1856</v>
      </c>
      <c r="L3146" s="95">
        <v>6711911</v>
      </c>
      <c r="M3146" s="95">
        <v>1745</v>
      </c>
      <c r="N3146" s="95">
        <v>4616915</v>
      </c>
      <c r="O3146" s="95">
        <v>399</v>
      </c>
      <c r="P3146" s="95">
        <v>1094456</v>
      </c>
      <c r="Q3146" s="95">
        <v>361</v>
      </c>
      <c r="R3146" s="95">
        <v>1037810</v>
      </c>
      <c r="S3146" s="95">
        <v>1828</v>
      </c>
      <c r="T3146" s="95">
        <v>8165292</v>
      </c>
      <c r="U3146" s="95">
        <v>1715</v>
      </c>
      <c r="V3146" s="95">
        <v>5191881</v>
      </c>
      <c r="W3146" s="95">
        <v>419</v>
      </c>
      <c r="X3146" s="95">
        <v>1433313</v>
      </c>
      <c r="Y3146" s="95">
        <v>376</v>
      </c>
      <c r="Z3146" s="95">
        <v>1338891</v>
      </c>
      <c r="AA3146" s="95">
        <v>1786</v>
      </c>
      <c r="AB3146" s="95">
        <v>6348141</v>
      </c>
      <c r="AC3146" s="95">
        <v>1670</v>
      </c>
      <c r="AD3146" s="95">
        <v>5025880</v>
      </c>
      <c r="AE3146" s="95">
        <v>424</v>
      </c>
      <c r="AF3146" s="95">
        <v>1533937</v>
      </c>
      <c r="AG3146" s="95">
        <v>378</v>
      </c>
      <c r="AH3146" s="95">
        <v>1551169</v>
      </c>
      <c r="AI3146" s="95">
        <v>1765</v>
      </c>
      <c r="AJ3146" s="95">
        <v>7034755.8799999999</v>
      </c>
      <c r="AK3146" s="95">
        <v>1642</v>
      </c>
      <c r="AL3146" s="95">
        <v>5297517.93</v>
      </c>
      <c r="AM3146" s="95">
        <v>423</v>
      </c>
      <c r="AN3146" s="95">
        <v>1743847.81</v>
      </c>
      <c r="AO3146" s="95">
        <v>377</v>
      </c>
      <c r="AP3146" s="95">
        <v>1511057.43</v>
      </c>
      <c r="AQ3146" s="72">
        <v>277.74</v>
      </c>
      <c r="AR3146" s="72">
        <v>209.99</v>
      </c>
      <c r="AS3146" s="72">
        <v>487.73</v>
      </c>
      <c r="AT3146" s="95">
        <v>7865727</v>
      </c>
      <c r="AU3146" s="95">
        <v>5573914</v>
      </c>
      <c r="AV3146" s="95">
        <v>2360</v>
      </c>
      <c r="AW3146" s="95">
        <v>2212</v>
      </c>
      <c r="AX3146" s="72">
        <v>288.48</v>
      </c>
      <c r="AY3146" s="72">
        <v>223.75</v>
      </c>
      <c r="AZ3146" s="72">
        <v>512.23</v>
      </c>
      <c r="BA3146" s="95">
        <v>7806367</v>
      </c>
      <c r="BB3146" s="95">
        <v>5654725</v>
      </c>
      <c r="BC3146" s="95">
        <v>2255</v>
      </c>
      <c r="BD3146" s="95">
        <v>2106</v>
      </c>
      <c r="BE3146" s="72">
        <v>355.98</v>
      </c>
      <c r="BF3146" s="72">
        <v>260.27</v>
      </c>
      <c r="BG3146" s="72">
        <v>616.25</v>
      </c>
      <c r="BH3146" s="95">
        <v>9598605</v>
      </c>
      <c r="BI3146" s="95">
        <v>6530772</v>
      </c>
      <c r="BJ3146" s="95">
        <v>2247</v>
      </c>
      <c r="BK3146" s="95">
        <v>2091</v>
      </c>
      <c r="BL3146" s="72">
        <v>297.20999999999998</v>
      </c>
      <c r="BM3146" s="72">
        <v>267.62</v>
      </c>
      <c r="BN3146" s="72">
        <v>564.83000000000004</v>
      </c>
      <c r="BO3146" s="95">
        <v>7882078</v>
      </c>
      <c r="BP3146" s="95">
        <v>6577049</v>
      </c>
      <c r="BQ3146" s="95">
        <v>2210</v>
      </c>
      <c r="BR3146" s="95">
        <v>2048</v>
      </c>
      <c r="BS3146" s="72">
        <v>334.35</v>
      </c>
      <c r="BT3146" s="72">
        <v>281.02</v>
      </c>
      <c r="BU3146" s="72">
        <v>615.37</v>
      </c>
      <c r="BV3146" s="95">
        <v>8778603.6899999995</v>
      </c>
      <c r="BW3146" s="95">
        <v>6808575.3600000003</v>
      </c>
      <c r="BX3146" s="95">
        <v>2188</v>
      </c>
      <c r="BY3146" s="95">
        <v>2019</v>
      </c>
      <c r="BZ3146" s="95">
        <v>2289</v>
      </c>
      <c r="CA3146" s="95">
        <v>2183</v>
      </c>
      <c r="CB3146" s="95">
        <v>2172</v>
      </c>
      <c r="CC3146" s="95">
        <v>2133</v>
      </c>
      <c r="CD3146" s="95">
        <v>2105</v>
      </c>
      <c r="CE3146" s="72">
        <v>650.75523149000003</v>
      </c>
      <c r="CF3146" s="72">
        <v>676.59346364999999</v>
      </c>
      <c r="CG3146" s="72">
        <v>712.40329333</v>
      </c>
      <c r="CH3146" s="72">
        <v>716.50152150999998</v>
      </c>
      <c r="CI3146" s="72">
        <v>731.52548966999996</v>
      </c>
      <c r="CJ3146" s="96">
        <v>0.74948302590000004</v>
      </c>
      <c r="CK3146" s="96">
        <v>0.75707204920000004</v>
      </c>
      <c r="CL3146" s="96">
        <v>0.86502968999999996</v>
      </c>
      <c r="CM3146" s="96">
        <v>0.78831653950000002</v>
      </c>
      <c r="CN3146" s="96">
        <v>0.84121470639999996</v>
      </c>
      <c r="CO3146" s="96">
        <v>0.95599322210000004</v>
      </c>
      <c r="CP3146" s="96">
        <v>0.83705949339999997</v>
      </c>
      <c r="CQ3146" s="96">
        <v>0.99584056389999998</v>
      </c>
      <c r="CR3146" s="96">
        <v>0.8405556112</v>
      </c>
      <c r="CS3146" s="95">
        <v>2251</v>
      </c>
      <c r="CT3146" s="95">
        <v>2186</v>
      </c>
      <c r="CU3146" s="95">
        <v>2182</v>
      </c>
      <c r="CV3146" s="95">
        <v>2196</v>
      </c>
      <c r="CW3146" s="95">
        <v>2197</v>
      </c>
      <c r="CX3146" s="96">
        <v>0.91985626200000004</v>
      </c>
      <c r="CY3146" s="96">
        <v>0.92340327499999997</v>
      </c>
      <c r="CZ3146" s="96">
        <v>0.94481328399999998</v>
      </c>
      <c r="DA3146" s="96">
        <v>1.0055865770000001</v>
      </c>
      <c r="DB3146" s="96">
        <v>0.98697799200000003</v>
      </c>
      <c r="DC3146">
        <v>2013</v>
      </c>
      <c r="DD3146" s="6">
        <v>2095.1999999999998</v>
      </c>
      <c r="DE3146" s="96">
        <v>7.0378517000000002E-3</v>
      </c>
      <c r="DF3146" s="72">
        <v>641</v>
      </c>
      <c r="DG3146" s="96">
        <v>1</v>
      </c>
      <c r="DH3146" s="72">
        <v>641</v>
      </c>
      <c r="DI3146" s="72">
        <v>659.52916784000001</v>
      </c>
      <c r="DJ3146" s="96">
        <v>1</v>
      </c>
      <c r="DK3146" s="72">
        <v>641</v>
      </c>
      <c r="DL3146" s="96">
        <v>1</v>
      </c>
      <c r="DM3146" s="72">
        <v>641</v>
      </c>
      <c r="DN3146" s="96">
        <v>1</v>
      </c>
      <c r="DO3146" s="96">
        <v>2.1989999999999999E-2</v>
      </c>
      <c r="DP3146" s="72">
        <v>14.1</v>
      </c>
      <c r="DQ3146" s="72">
        <v>626.9</v>
      </c>
      <c r="DR3146" t="s">
        <v>116</v>
      </c>
      <c r="DT3146" t="s">
        <v>1907</v>
      </c>
    </row>
    <row r="3147" spans="1:124" x14ac:dyDescent="0.3">
      <c r="A3147" t="s">
        <v>1912</v>
      </c>
      <c r="B3147">
        <v>52120</v>
      </c>
      <c r="C3147" s="95">
        <v>36050</v>
      </c>
      <c r="D3147" s="95">
        <v>153959951</v>
      </c>
      <c r="E3147" s="95">
        <v>32913</v>
      </c>
      <c r="F3147" s="95">
        <v>87341843</v>
      </c>
      <c r="G3147" s="95">
        <v>6958</v>
      </c>
      <c r="H3147" s="95">
        <v>21574380</v>
      </c>
      <c r="I3147" s="95">
        <v>5910</v>
      </c>
      <c r="J3147" s="95">
        <v>16262687</v>
      </c>
      <c r="K3147" s="95">
        <v>36212</v>
      </c>
      <c r="L3147" s="95">
        <v>169104543</v>
      </c>
      <c r="M3147" s="95">
        <v>32781</v>
      </c>
      <c r="N3147" s="95">
        <v>90395230</v>
      </c>
      <c r="O3147" s="95">
        <v>7092</v>
      </c>
      <c r="P3147" s="95">
        <v>22276573</v>
      </c>
      <c r="Q3147" s="95">
        <v>5999</v>
      </c>
      <c r="R3147" s="95">
        <v>17351255</v>
      </c>
      <c r="S3147" s="95">
        <v>36855</v>
      </c>
      <c r="T3147" s="95">
        <v>183289561</v>
      </c>
      <c r="U3147" s="95">
        <v>33111</v>
      </c>
      <c r="V3147" s="95">
        <v>95591909</v>
      </c>
      <c r="W3147" s="95">
        <v>7320</v>
      </c>
      <c r="X3147" s="95">
        <v>24781910</v>
      </c>
      <c r="Y3147" s="95">
        <v>6181</v>
      </c>
      <c r="Z3147" s="95">
        <v>18687452</v>
      </c>
      <c r="AA3147" s="95">
        <v>37436</v>
      </c>
      <c r="AB3147" s="95">
        <v>139196810</v>
      </c>
      <c r="AC3147" s="95">
        <v>33396</v>
      </c>
      <c r="AD3147" s="95">
        <v>97944745</v>
      </c>
      <c r="AE3147" s="95">
        <v>7559</v>
      </c>
      <c r="AF3147" s="95">
        <v>28309094</v>
      </c>
      <c r="AG3147" s="95">
        <v>6395</v>
      </c>
      <c r="AH3147" s="95">
        <v>20349185</v>
      </c>
      <c r="AI3147" s="95">
        <v>38680</v>
      </c>
      <c r="AJ3147" s="95">
        <v>141053531.15000001</v>
      </c>
      <c r="AK3147" s="95">
        <v>34238</v>
      </c>
      <c r="AL3147" s="95">
        <v>105813985.06999999</v>
      </c>
      <c r="AM3147" s="95">
        <v>7977</v>
      </c>
      <c r="AN3147" s="95">
        <v>28439088.100000001</v>
      </c>
      <c r="AO3147" s="95">
        <v>6790</v>
      </c>
      <c r="AP3147" s="95">
        <v>24288278.140000001</v>
      </c>
      <c r="AQ3147" s="72">
        <v>340.12</v>
      </c>
      <c r="AR3147" s="72">
        <v>222.39</v>
      </c>
      <c r="AS3147" s="72">
        <v>562.51</v>
      </c>
      <c r="AT3147" s="95">
        <v>175534331</v>
      </c>
      <c r="AU3147" s="95">
        <v>103604530</v>
      </c>
      <c r="AV3147" s="95">
        <v>43008</v>
      </c>
      <c r="AW3147" s="95">
        <v>38823</v>
      </c>
      <c r="AX3147" s="72">
        <v>368.29</v>
      </c>
      <c r="AY3147" s="72">
        <v>231.53</v>
      </c>
      <c r="AZ3147" s="72">
        <v>599.82000000000005</v>
      </c>
      <c r="BA3147" s="95">
        <v>191381116</v>
      </c>
      <c r="BB3147" s="95">
        <v>107746485</v>
      </c>
      <c r="BC3147" s="95">
        <v>43304</v>
      </c>
      <c r="BD3147" s="95">
        <v>38780</v>
      </c>
      <c r="BE3147" s="72">
        <v>392.51</v>
      </c>
      <c r="BF3147" s="72">
        <v>242.37</v>
      </c>
      <c r="BG3147" s="72">
        <v>634.88</v>
      </c>
      <c r="BH3147" s="95">
        <v>208071471</v>
      </c>
      <c r="BI3147" s="95">
        <v>114279361</v>
      </c>
      <c r="BJ3147" s="95">
        <v>44175</v>
      </c>
      <c r="BK3147" s="95">
        <v>39292</v>
      </c>
      <c r="BL3147" s="72">
        <v>310.23</v>
      </c>
      <c r="BM3147" s="72">
        <v>247.74</v>
      </c>
      <c r="BN3147" s="72">
        <v>557.97</v>
      </c>
      <c r="BO3147" s="95">
        <v>167505904</v>
      </c>
      <c r="BP3147" s="95">
        <v>118293930</v>
      </c>
      <c r="BQ3147" s="95">
        <v>44995</v>
      </c>
      <c r="BR3147" s="95">
        <v>39791</v>
      </c>
      <c r="BS3147" s="72">
        <v>302.73</v>
      </c>
      <c r="BT3147" s="72">
        <v>264.26</v>
      </c>
      <c r="BU3147" s="72">
        <v>566.99</v>
      </c>
      <c r="BV3147" s="95">
        <v>169492619.25</v>
      </c>
      <c r="BW3147" s="95">
        <v>130102263.20999999</v>
      </c>
      <c r="BX3147" s="95">
        <v>46657</v>
      </c>
      <c r="BY3147" s="95">
        <v>41028</v>
      </c>
      <c r="BZ3147" s="95">
        <v>41013</v>
      </c>
      <c r="CA3147" s="95">
        <v>41125</v>
      </c>
      <c r="CB3147" s="95">
        <v>41821</v>
      </c>
      <c r="CC3147" s="95">
        <v>42525</v>
      </c>
      <c r="CD3147" s="95">
        <v>43903</v>
      </c>
      <c r="CE3147" s="72">
        <v>650.75523149000003</v>
      </c>
      <c r="CF3147" s="72">
        <v>676.59346364999999</v>
      </c>
      <c r="CG3147" s="72">
        <v>712.40329333</v>
      </c>
      <c r="CH3147" s="72">
        <v>716.50152150999998</v>
      </c>
      <c r="CI3147" s="72">
        <v>731.52548966999996</v>
      </c>
      <c r="CJ3147" s="96">
        <v>0.86439566339999996</v>
      </c>
      <c r="CK3147" s="96">
        <v>0.88652940390000001</v>
      </c>
      <c r="CL3147" s="96">
        <v>0.89118060789999998</v>
      </c>
      <c r="CM3147" s="96">
        <v>0.77874224020000005</v>
      </c>
      <c r="CN3147" s="96">
        <v>0.77507893849999998</v>
      </c>
      <c r="CO3147" s="96">
        <v>0.91357143819999997</v>
      </c>
      <c r="CP3147" s="96">
        <v>0.91857662760000003</v>
      </c>
      <c r="CQ3147" s="96">
        <v>0.99584056389999998</v>
      </c>
      <c r="CR3147" s="96">
        <v>0.92241321519999997</v>
      </c>
      <c r="CS3147" s="95">
        <v>37929</v>
      </c>
      <c r="CT3147" s="95">
        <v>38248</v>
      </c>
      <c r="CU3147" s="95">
        <v>38852</v>
      </c>
      <c r="CV3147" s="95">
        <v>39303</v>
      </c>
      <c r="CW3147" s="95">
        <v>40505</v>
      </c>
      <c r="CX3147" s="96">
        <v>0.91747919600000005</v>
      </c>
      <c r="CY3147" s="96">
        <v>0.917230141</v>
      </c>
      <c r="CZ3147" s="96">
        <v>0.91377778300000001</v>
      </c>
      <c r="DA3147" s="96">
        <v>0.91043271999999997</v>
      </c>
      <c r="DB3147" s="96">
        <v>0.90930502000000002</v>
      </c>
      <c r="DC3147">
        <v>2013</v>
      </c>
      <c r="DD3147" s="6">
        <v>39542.800000000003</v>
      </c>
      <c r="DE3147" s="96">
        <v>1.2887606500000001E-2</v>
      </c>
      <c r="DF3147" s="72">
        <v>699.27</v>
      </c>
      <c r="DG3147" s="96">
        <v>1</v>
      </c>
      <c r="DH3147" s="72">
        <v>699.27</v>
      </c>
      <c r="DI3147" s="72">
        <v>689.16001474999996</v>
      </c>
      <c r="DJ3147" s="96">
        <v>1</v>
      </c>
      <c r="DK3147" s="72">
        <v>699.27</v>
      </c>
      <c r="DL3147" s="96">
        <v>1</v>
      </c>
      <c r="DM3147" s="72">
        <v>699.27</v>
      </c>
      <c r="DN3147" s="96">
        <v>0.57238254229999996</v>
      </c>
      <c r="DO3147" s="96">
        <v>4.1930000000000002E-2</v>
      </c>
      <c r="DP3147" s="72">
        <v>16.78</v>
      </c>
      <c r="DQ3147" s="72">
        <v>682.49</v>
      </c>
      <c r="DR3147" t="s">
        <v>1912</v>
      </c>
      <c r="DT3147" t="s">
        <v>1907</v>
      </c>
    </row>
    <row r="3148" spans="1:124" x14ac:dyDescent="0.3">
      <c r="A3148" t="s">
        <v>371</v>
      </c>
      <c r="B3148">
        <v>52130</v>
      </c>
      <c r="C3148" s="95">
        <v>7881</v>
      </c>
      <c r="D3148" s="95">
        <v>29095009</v>
      </c>
      <c r="E3148" s="95">
        <v>7533</v>
      </c>
      <c r="F3148" s="95">
        <v>20433435</v>
      </c>
      <c r="G3148" s="95">
        <v>1078</v>
      </c>
      <c r="H3148" s="95">
        <v>3502705</v>
      </c>
      <c r="I3148" s="95">
        <v>944</v>
      </c>
      <c r="J3148" s="95">
        <v>3009464</v>
      </c>
      <c r="K3148" s="95">
        <v>7581</v>
      </c>
      <c r="L3148" s="95">
        <v>27296170</v>
      </c>
      <c r="M3148" s="95">
        <v>7210</v>
      </c>
      <c r="N3148" s="95">
        <v>19596592</v>
      </c>
      <c r="O3148" s="95">
        <v>1085</v>
      </c>
      <c r="P3148" s="95">
        <v>3208093</v>
      </c>
      <c r="Q3148" s="95">
        <v>963</v>
      </c>
      <c r="R3148" s="95">
        <v>3506927</v>
      </c>
      <c r="S3148" s="95">
        <v>7219</v>
      </c>
      <c r="T3148" s="95">
        <v>25890062</v>
      </c>
      <c r="U3148" s="95">
        <v>6822</v>
      </c>
      <c r="V3148" s="95">
        <v>19419769</v>
      </c>
      <c r="W3148" s="95">
        <v>1093</v>
      </c>
      <c r="X3148" s="95">
        <v>3680051</v>
      </c>
      <c r="Y3148" s="95">
        <v>955</v>
      </c>
      <c r="Z3148" s="95">
        <v>3774787</v>
      </c>
      <c r="AA3148" s="95">
        <v>7051</v>
      </c>
      <c r="AB3148" s="95">
        <v>26306567</v>
      </c>
      <c r="AC3148" s="95">
        <v>6628</v>
      </c>
      <c r="AD3148" s="95">
        <v>20984332</v>
      </c>
      <c r="AE3148" s="95">
        <v>1096</v>
      </c>
      <c r="AF3148" s="95">
        <v>3609938</v>
      </c>
      <c r="AG3148" s="95">
        <v>944</v>
      </c>
      <c r="AH3148" s="95">
        <v>3766011</v>
      </c>
      <c r="AI3148" s="95">
        <v>6928</v>
      </c>
      <c r="AJ3148" s="95">
        <v>25167372.329999998</v>
      </c>
      <c r="AK3148" s="95">
        <v>6495</v>
      </c>
      <c r="AL3148" s="95">
        <v>21711900.899999999</v>
      </c>
      <c r="AM3148" s="95">
        <v>1123</v>
      </c>
      <c r="AN3148" s="95">
        <v>3489240.48</v>
      </c>
      <c r="AO3148" s="95">
        <v>965</v>
      </c>
      <c r="AP3148" s="95">
        <v>4219568.79</v>
      </c>
      <c r="AQ3148" s="72">
        <v>303.20999999999998</v>
      </c>
      <c r="AR3148" s="72">
        <v>230.46</v>
      </c>
      <c r="AS3148" s="72">
        <v>533.66999999999996</v>
      </c>
      <c r="AT3148" s="95">
        <v>32597714</v>
      </c>
      <c r="AU3148" s="95">
        <v>23442899</v>
      </c>
      <c r="AV3148" s="95">
        <v>8959</v>
      </c>
      <c r="AW3148" s="95">
        <v>8477</v>
      </c>
      <c r="AX3148" s="72">
        <v>293.33</v>
      </c>
      <c r="AY3148" s="72">
        <v>235.57</v>
      </c>
      <c r="AZ3148" s="72">
        <v>528.9</v>
      </c>
      <c r="BA3148" s="95">
        <v>30504263</v>
      </c>
      <c r="BB3148" s="95">
        <v>23103519</v>
      </c>
      <c r="BC3148" s="95">
        <v>8666</v>
      </c>
      <c r="BD3148" s="95">
        <v>8173</v>
      </c>
      <c r="BE3148" s="72">
        <v>296.45999999999998</v>
      </c>
      <c r="BF3148" s="72">
        <v>248.54</v>
      </c>
      <c r="BG3148" s="72">
        <v>545</v>
      </c>
      <c r="BH3148" s="95">
        <v>29570113</v>
      </c>
      <c r="BI3148" s="95">
        <v>23194556</v>
      </c>
      <c r="BJ3148" s="95">
        <v>8312</v>
      </c>
      <c r="BK3148" s="95">
        <v>7777</v>
      </c>
      <c r="BL3148" s="72">
        <v>306.01</v>
      </c>
      <c r="BM3148" s="72">
        <v>272.39</v>
      </c>
      <c r="BN3148" s="72">
        <v>578.4</v>
      </c>
      <c r="BO3148" s="95">
        <v>29916505</v>
      </c>
      <c r="BP3148" s="95">
        <v>24750343</v>
      </c>
      <c r="BQ3148" s="95">
        <v>8147</v>
      </c>
      <c r="BR3148" s="95">
        <v>7572</v>
      </c>
      <c r="BS3148" s="72">
        <v>296.62</v>
      </c>
      <c r="BT3148" s="72">
        <v>289.67</v>
      </c>
      <c r="BU3148" s="72">
        <v>586.29</v>
      </c>
      <c r="BV3148" s="95">
        <v>28656612.809999999</v>
      </c>
      <c r="BW3148" s="95">
        <v>25931469.690000001</v>
      </c>
      <c r="BX3148" s="95">
        <v>8051</v>
      </c>
      <c r="BY3148" s="95">
        <v>7460</v>
      </c>
      <c r="BZ3148" s="95">
        <v>8729</v>
      </c>
      <c r="CA3148" s="95">
        <v>8428</v>
      </c>
      <c r="CB3148" s="95">
        <v>8054</v>
      </c>
      <c r="CC3148" s="95">
        <v>7874</v>
      </c>
      <c r="CD3148" s="95">
        <v>7762</v>
      </c>
      <c r="CE3148" s="72">
        <v>650.75523149000003</v>
      </c>
      <c r="CF3148" s="72">
        <v>676.59346364999999</v>
      </c>
      <c r="CG3148" s="72">
        <v>712.40329333</v>
      </c>
      <c r="CH3148" s="72">
        <v>716.50152150999998</v>
      </c>
      <c r="CI3148" s="72">
        <v>731.52548966999996</v>
      </c>
      <c r="CJ3148" s="96">
        <v>0.82007792509999999</v>
      </c>
      <c r="CK3148" s="96">
        <v>0.78171018260000003</v>
      </c>
      <c r="CL3148" s="96">
        <v>0.76501611530000002</v>
      </c>
      <c r="CM3148" s="96">
        <v>0.80725578750000004</v>
      </c>
      <c r="CN3148" s="96">
        <v>0.80146216130000003</v>
      </c>
      <c r="CO3148" s="96">
        <v>0.959885663</v>
      </c>
      <c r="CP3148" s="96">
        <v>0.82833244110000004</v>
      </c>
      <c r="CQ3148" s="96">
        <v>0.99584056389999998</v>
      </c>
      <c r="CR3148" s="96">
        <v>0.83179210889999999</v>
      </c>
      <c r="CS3148" s="95">
        <v>11201</v>
      </c>
      <c r="CT3148" s="95">
        <v>10913</v>
      </c>
      <c r="CU3148" s="95">
        <v>10426</v>
      </c>
      <c r="CV3148" s="95">
        <v>10121</v>
      </c>
      <c r="CW3148" s="95">
        <v>9936</v>
      </c>
      <c r="CX3148" s="96">
        <v>0.94698002400000003</v>
      </c>
      <c r="CY3148" s="96">
        <v>0.94087648499999998</v>
      </c>
      <c r="CZ3148" s="96">
        <v>0.97435847499999995</v>
      </c>
      <c r="DA3148" s="96">
        <v>0.97194407299999996</v>
      </c>
      <c r="DB3148" s="96">
        <v>0.96784324300000002</v>
      </c>
      <c r="DC3148">
        <v>2013</v>
      </c>
      <c r="DD3148" s="6">
        <v>7891.8</v>
      </c>
      <c r="DE3148" s="96">
        <v>4.9769608999999998E-3</v>
      </c>
      <c r="DF3148" s="72">
        <v>635.63</v>
      </c>
      <c r="DG3148" s="96">
        <v>1</v>
      </c>
      <c r="DH3148" s="72">
        <v>635.63</v>
      </c>
      <c r="DI3148" s="72">
        <v>659.52916784000001</v>
      </c>
      <c r="DJ3148" s="96">
        <v>1</v>
      </c>
      <c r="DK3148" s="72">
        <v>635.63</v>
      </c>
      <c r="DL3148" s="96">
        <v>1</v>
      </c>
      <c r="DM3148" s="72">
        <v>635.63</v>
      </c>
      <c r="DN3148" s="96">
        <v>1</v>
      </c>
      <c r="DO3148" s="96">
        <v>2.0229E-2</v>
      </c>
      <c r="DP3148" s="72">
        <v>12.86</v>
      </c>
      <c r="DQ3148" s="72">
        <v>622.77</v>
      </c>
      <c r="DR3148" t="s">
        <v>371</v>
      </c>
      <c r="DT3148" t="s">
        <v>1907</v>
      </c>
    </row>
    <row r="3149" spans="1:124" x14ac:dyDescent="0.3">
      <c r="A3149" t="s">
        <v>1913</v>
      </c>
      <c r="B3149">
        <v>52140</v>
      </c>
      <c r="C3149" s="95">
        <v>5104</v>
      </c>
      <c r="D3149" s="95">
        <v>16260416</v>
      </c>
      <c r="E3149" s="95">
        <v>4974</v>
      </c>
      <c r="F3149" s="95">
        <v>15405337</v>
      </c>
      <c r="G3149" s="95">
        <v>477</v>
      </c>
      <c r="H3149" s="95">
        <v>1045838</v>
      </c>
      <c r="I3149" s="95">
        <v>425</v>
      </c>
      <c r="J3149" s="95">
        <v>1277360</v>
      </c>
      <c r="K3149" s="95">
        <v>4936</v>
      </c>
      <c r="L3149" s="95">
        <v>16528387</v>
      </c>
      <c r="M3149" s="95">
        <v>4798</v>
      </c>
      <c r="N3149" s="95">
        <v>14929493</v>
      </c>
      <c r="O3149" s="95">
        <v>499</v>
      </c>
      <c r="P3149" s="95">
        <v>1524940</v>
      </c>
      <c r="Q3149" s="95">
        <v>451</v>
      </c>
      <c r="R3149" s="95">
        <v>1434758</v>
      </c>
      <c r="S3149" s="95">
        <v>4870</v>
      </c>
      <c r="T3149" s="95">
        <v>17616938</v>
      </c>
      <c r="U3149" s="95">
        <v>4717</v>
      </c>
      <c r="V3149" s="95">
        <v>15974175</v>
      </c>
      <c r="W3149" s="95">
        <v>507</v>
      </c>
      <c r="X3149" s="95">
        <v>1950101</v>
      </c>
      <c r="Y3149" s="95">
        <v>453</v>
      </c>
      <c r="Z3149" s="95">
        <v>1704178</v>
      </c>
      <c r="AA3149" s="95">
        <v>4837</v>
      </c>
      <c r="AB3149" s="95">
        <v>16646827</v>
      </c>
      <c r="AC3149" s="95">
        <v>4665</v>
      </c>
      <c r="AD3149" s="95">
        <v>16912852</v>
      </c>
      <c r="AE3149" s="95">
        <v>511</v>
      </c>
      <c r="AF3149" s="95">
        <v>1574270</v>
      </c>
      <c r="AG3149" s="95">
        <v>453</v>
      </c>
      <c r="AH3149" s="95">
        <v>2100948</v>
      </c>
      <c r="AI3149" s="95">
        <v>4929</v>
      </c>
      <c r="AJ3149" s="95">
        <v>14134626</v>
      </c>
      <c r="AK3149" s="95">
        <v>4731</v>
      </c>
      <c r="AL3149" s="95">
        <v>18899453.359999999</v>
      </c>
      <c r="AM3149" s="95">
        <v>493</v>
      </c>
      <c r="AN3149" s="95">
        <v>2020142</v>
      </c>
      <c r="AO3149" s="95">
        <v>444</v>
      </c>
      <c r="AP3149" s="95">
        <v>2191529</v>
      </c>
      <c r="AQ3149" s="72">
        <v>258.41000000000003</v>
      </c>
      <c r="AR3149" s="72">
        <v>257.5</v>
      </c>
      <c r="AS3149" s="72">
        <v>515.91</v>
      </c>
      <c r="AT3149" s="95">
        <v>17306254</v>
      </c>
      <c r="AU3149" s="95">
        <v>16682697</v>
      </c>
      <c r="AV3149" s="95">
        <v>5581</v>
      </c>
      <c r="AW3149" s="95">
        <v>5399</v>
      </c>
      <c r="AX3149" s="72">
        <v>276.81</v>
      </c>
      <c r="AY3149" s="72">
        <v>259.8</v>
      </c>
      <c r="AZ3149" s="72">
        <v>536.61</v>
      </c>
      <c r="BA3149" s="95">
        <v>18053327</v>
      </c>
      <c r="BB3149" s="95">
        <v>16364251</v>
      </c>
      <c r="BC3149" s="95">
        <v>5435</v>
      </c>
      <c r="BD3149" s="95">
        <v>5249</v>
      </c>
      <c r="BE3149" s="72">
        <v>303.25</v>
      </c>
      <c r="BF3149" s="72">
        <v>284.95</v>
      </c>
      <c r="BG3149" s="72">
        <v>588.20000000000005</v>
      </c>
      <c r="BH3149" s="95">
        <v>19567039</v>
      </c>
      <c r="BI3149" s="95">
        <v>17678353</v>
      </c>
      <c r="BJ3149" s="95">
        <v>5377</v>
      </c>
      <c r="BK3149" s="95">
        <v>5170</v>
      </c>
      <c r="BL3149" s="72">
        <v>283.92</v>
      </c>
      <c r="BM3149" s="72">
        <v>309.58999999999997</v>
      </c>
      <c r="BN3149" s="72">
        <v>593.51</v>
      </c>
      <c r="BO3149" s="95">
        <v>18221097</v>
      </c>
      <c r="BP3149" s="95">
        <v>19013800</v>
      </c>
      <c r="BQ3149" s="95">
        <v>5348</v>
      </c>
      <c r="BR3149" s="95">
        <v>5118</v>
      </c>
      <c r="BS3149" s="72">
        <v>248.29</v>
      </c>
      <c r="BT3149" s="72">
        <v>339.63</v>
      </c>
      <c r="BU3149" s="72">
        <v>587.91999999999996</v>
      </c>
      <c r="BV3149" s="95">
        <v>16154768</v>
      </c>
      <c r="BW3149" s="95">
        <v>21090982.359999999</v>
      </c>
      <c r="BX3149" s="95">
        <v>5422</v>
      </c>
      <c r="BY3149" s="95">
        <v>5175</v>
      </c>
      <c r="BZ3149" s="95">
        <v>5494</v>
      </c>
      <c r="CA3149" s="95">
        <v>5345</v>
      </c>
      <c r="CB3149" s="95">
        <v>5277</v>
      </c>
      <c r="CC3149" s="95">
        <v>5239</v>
      </c>
      <c r="CD3149" s="95">
        <v>5301</v>
      </c>
      <c r="CE3149" s="72">
        <v>650.75523149000003</v>
      </c>
      <c r="CF3149" s="72">
        <v>676.59346364999999</v>
      </c>
      <c r="CG3149" s="72">
        <v>712.40329333</v>
      </c>
      <c r="CH3149" s="72">
        <v>716.50152150999998</v>
      </c>
      <c r="CI3149" s="72">
        <v>731.52548966999996</v>
      </c>
      <c r="CJ3149" s="96">
        <v>0.79278655789999997</v>
      </c>
      <c r="CK3149" s="96">
        <v>0.79310550400000002</v>
      </c>
      <c r="CL3149" s="96">
        <v>0.82565592480000005</v>
      </c>
      <c r="CM3149" s="96">
        <v>0.828344368</v>
      </c>
      <c r="CN3149" s="96">
        <v>0.80369038169999996</v>
      </c>
      <c r="CO3149" s="96">
        <v>0.90226168610000002</v>
      </c>
      <c r="CP3149" s="96">
        <v>0.89632149940000005</v>
      </c>
      <c r="CQ3149" s="96">
        <v>0.99584056389999998</v>
      </c>
      <c r="CR3149" s="96">
        <v>0.90006513480000006</v>
      </c>
      <c r="CS3149" s="95">
        <v>5444</v>
      </c>
      <c r="CT3149" s="95">
        <v>5343</v>
      </c>
      <c r="CU3149" s="95">
        <v>5336</v>
      </c>
      <c r="CV3149" s="95">
        <v>5319</v>
      </c>
      <c r="CW3149" s="95">
        <v>5402</v>
      </c>
      <c r="CX3149" s="96">
        <v>0.91426615</v>
      </c>
      <c r="CY3149" s="96">
        <v>0.91151700099999999</v>
      </c>
      <c r="CZ3149" s="96">
        <v>0.89976317699999997</v>
      </c>
      <c r="DA3149" s="96">
        <v>0.89427900400000004</v>
      </c>
      <c r="DB3149" s="96">
        <v>0.891337673</v>
      </c>
      <c r="DC3149">
        <v>2013</v>
      </c>
      <c r="DD3149" s="6">
        <v>5222.2</v>
      </c>
      <c r="DE3149" s="96">
        <v>1.0802043999999999E-3</v>
      </c>
      <c r="DF3149" s="72">
        <v>690.49</v>
      </c>
      <c r="DG3149" s="96">
        <v>1</v>
      </c>
      <c r="DH3149" s="72">
        <v>690.49</v>
      </c>
      <c r="DI3149" s="72">
        <v>659.52916784000001</v>
      </c>
      <c r="DJ3149" s="96">
        <v>1</v>
      </c>
      <c r="DK3149" s="72">
        <v>690.49</v>
      </c>
      <c r="DL3149" s="96">
        <v>1</v>
      </c>
      <c r="DM3149" s="72">
        <v>690.49</v>
      </c>
      <c r="DN3149" s="96">
        <v>1</v>
      </c>
      <c r="DO3149" s="96">
        <v>3.8769999999999998E-3</v>
      </c>
      <c r="DP3149" s="72">
        <v>2.68</v>
      </c>
      <c r="DQ3149" s="72">
        <v>687.81</v>
      </c>
      <c r="DR3149" t="s">
        <v>1913</v>
      </c>
      <c r="DT3149" t="s">
        <v>1907</v>
      </c>
    </row>
    <row r="3150" spans="1:124" x14ac:dyDescent="0.3">
      <c r="A3150" t="s">
        <v>235</v>
      </c>
      <c r="B3150">
        <v>52150</v>
      </c>
      <c r="C3150" s="95">
        <v>5597</v>
      </c>
      <c r="D3150" s="95">
        <v>25698148</v>
      </c>
      <c r="E3150" s="95">
        <v>5403</v>
      </c>
      <c r="F3150" s="95">
        <v>16711812</v>
      </c>
      <c r="G3150" s="95">
        <v>1349</v>
      </c>
      <c r="H3150" s="95">
        <v>4281229</v>
      </c>
      <c r="I3150" s="95">
        <v>1182</v>
      </c>
      <c r="J3150" s="95">
        <v>3841873</v>
      </c>
      <c r="K3150" s="95">
        <v>5172</v>
      </c>
      <c r="L3150" s="95">
        <v>24494211</v>
      </c>
      <c r="M3150" s="95">
        <v>4945</v>
      </c>
      <c r="N3150" s="95">
        <v>17043614</v>
      </c>
      <c r="O3150" s="95">
        <v>1412</v>
      </c>
      <c r="P3150" s="95">
        <v>5597268</v>
      </c>
      <c r="Q3150" s="95">
        <v>1230</v>
      </c>
      <c r="R3150" s="95">
        <v>4135519</v>
      </c>
      <c r="S3150" s="95">
        <v>4868</v>
      </c>
      <c r="T3150" s="95">
        <v>23860877</v>
      </c>
      <c r="U3150" s="95">
        <v>4601</v>
      </c>
      <c r="V3150" s="95">
        <v>16335268</v>
      </c>
      <c r="W3150" s="95">
        <v>1404</v>
      </c>
      <c r="X3150" s="95">
        <v>5221548</v>
      </c>
      <c r="Y3150" s="95">
        <v>1237</v>
      </c>
      <c r="Z3150" s="95">
        <v>5026201</v>
      </c>
      <c r="AA3150" s="95">
        <v>4735</v>
      </c>
      <c r="AB3150" s="95">
        <v>21682622</v>
      </c>
      <c r="AC3150" s="95">
        <v>4447</v>
      </c>
      <c r="AD3150" s="95">
        <v>17396652</v>
      </c>
      <c r="AE3150" s="95">
        <v>1497</v>
      </c>
      <c r="AF3150" s="95">
        <v>4805700</v>
      </c>
      <c r="AG3150" s="95">
        <v>1320</v>
      </c>
      <c r="AH3150" s="95">
        <v>5018588</v>
      </c>
      <c r="AI3150" s="95">
        <v>4629</v>
      </c>
      <c r="AJ3150" s="95">
        <v>21919224.800000001</v>
      </c>
      <c r="AK3150" s="95">
        <v>4343</v>
      </c>
      <c r="AL3150" s="95">
        <v>17330811.66</v>
      </c>
      <c r="AM3150" s="95">
        <v>1554</v>
      </c>
      <c r="AN3150" s="95">
        <v>5966281.5800000001</v>
      </c>
      <c r="AO3150" s="95">
        <v>1378</v>
      </c>
      <c r="AP3150" s="95">
        <v>5594634.7400000002</v>
      </c>
      <c r="AQ3150" s="72">
        <v>359.67</v>
      </c>
      <c r="AR3150" s="72">
        <v>260.11</v>
      </c>
      <c r="AS3150" s="72">
        <v>619.78</v>
      </c>
      <c r="AT3150" s="95">
        <v>29979377</v>
      </c>
      <c r="AU3150" s="95">
        <v>20553685</v>
      </c>
      <c r="AV3150" s="95">
        <v>6946</v>
      </c>
      <c r="AW3150" s="95">
        <v>6585</v>
      </c>
      <c r="AX3150" s="72">
        <v>380.87</v>
      </c>
      <c r="AY3150" s="72">
        <v>285.82</v>
      </c>
      <c r="AZ3150" s="72">
        <v>666.69</v>
      </c>
      <c r="BA3150" s="95">
        <v>30091479</v>
      </c>
      <c r="BB3150" s="95">
        <v>21179133</v>
      </c>
      <c r="BC3150" s="95">
        <v>6584</v>
      </c>
      <c r="BD3150" s="95">
        <v>6175</v>
      </c>
      <c r="BE3150" s="72">
        <v>386.41</v>
      </c>
      <c r="BF3150" s="72">
        <v>304.92</v>
      </c>
      <c r="BG3150" s="72">
        <v>691.33</v>
      </c>
      <c r="BH3150" s="95">
        <v>29082425</v>
      </c>
      <c r="BI3150" s="95">
        <v>21361469</v>
      </c>
      <c r="BJ3150" s="95">
        <v>6272</v>
      </c>
      <c r="BK3150" s="95">
        <v>5838</v>
      </c>
      <c r="BL3150" s="72">
        <v>354.2</v>
      </c>
      <c r="BM3150" s="72">
        <v>323.89999999999998</v>
      </c>
      <c r="BN3150" s="72">
        <v>678.1</v>
      </c>
      <c r="BO3150" s="95">
        <v>26488322</v>
      </c>
      <c r="BP3150" s="95">
        <v>22415240</v>
      </c>
      <c r="BQ3150" s="95">
        <v>6232</v>
      </c>
      <c r="BR3150" s="95">
        <v>5767</v>
      </c>
      <c r="BS3150" s="72">
        <v>375.84</v>
      </c>
      <c r="BT3150" s="72">
        <v>333.94</v>
      </c>
      <c r="BU3150" s="72">
        <v>709.78</v>
      </c>
      <c r="BV3150" s="95">
        <v>27885506.379999999</v>
      </c>
      <c r="BW3150" s="95">
        <v>22925446.399999999</v>
      </c>
      <c r="BX3150" s="95">
        <v>6183</v>
      </c>
      <c r="BY3150" s="95">
        <v>5721</v>
      </c>
      <c r="BZ3150" s="95">
        <v>6774</v>
      </c>
      <c r="CA3150" s="95">
        <v>6387</v>
      </c>
      <c r="CB3150" s="95">
        <v>6063</v>
      </c>
      <c r="CC3150" s="95">
        <v>6011</v>
      </c>
      <c r="CD3150" s="95">
        <v>5957</v>
      </c>
      <c r="CE3150" s="72">
        <v>650.75523149000003</v>
      </c>
      <c r="CF3150" s="72">
        <v>676.59346364999999</v>
      </c>
      <c r="CG3150" s="72">
        <v>712.40329333</v>
      </c>
      <c r="CH3150" s="72">
        <v>716.50152150999998</v>
      </c>
      <c r="CI3150" s="72">
        <v>731.52548966999996</v>
      </c>
      <c r="CJ3150" s="96">
        <v>0.95240110259999999</v>
      </c>
      <c r="CK3150" s="96">
        <v>0.98536275600000001</v>
      </c>
      <c r="CL3150" s="96">
        <v>0.970419433</v>
      </c>
      <c r="CM3150" s="96">
        <v>0.9464041312</v>
      </c>
      <c r="CN3150" s="96">
        <v>0.97027377719999996</v>
      </c>
      <c r="CO3150" s="96">
        <v>0.95758674889999995</v>
      </c>
      <c r="CP3150" s="96">
        <v>1.0077126079000001</v>
      </c>
      <c r="CQ3150" s="96">
        <v>0.99584056389999998</v>
      </c>
      <c r="CR3150" s="96">
        <v>1.0119214867999999</v>
      </c>
      <c r="CS3150" s="95">
        <v>6272</v>
      </c>
      <c r="CT3150" s="95">
        <v>5941</v>
      </c>
      <c r="CU3150" s="95">
        <v>5616</v>
      </c>
      <c r="CV3150" s="95">
        <v>5437</v>
      </c>
      <c r="CW3150" s="95">
        <v>5370</v>
      </c>
      <c r="CX3150" s="96">
        <v>0.94567292599999997</v>
      </c>
      <c r="CY3150" s="96">
        <v>0.93476691199999995</v>
      </c>
      <c r="CZ3150" s="96">
        <v>0.97647273099999998</v>
      </c>
      <c r="DA3150" s="96">
        <v>0.97189647999999995</v>
      </c>
      <c r="DB3150" s="96">
        <v>0.96250862299999995</v>
      </c>
      <c r="DC3150">
        <v>2013</v>
      </c>
      <c r="DD3150" s="6">
        <v>6017.2</v>
      </c>
      <c r="DE3150" s="96">
        <v>2.4035332999999999E-3</v>
      </c>
      <c r="DF3150" s="72">
        <v>775.28</v>
      </c>
      <c r="DG3150" s="96">
        <v>1</v>
      </c>
      <c r="DH3150" s="72">
        <v>775.28</v>
      </c>
      <c r="DI3150" s="72">
        <v>775.28</v>
      </c>
      <c r="DJ3150" s="96">
        <v>1</v>
      </c>
      <c r="DK3150" s="72">
        <v>775.28</v>
      </c>
      <c r="DL3150" s="96">
        <v>1</v>
      </c>
      <c r="DM3150" s="72">
        <v>775.28</v>
      </c>
      <c r="DN3150" s="96">
        <v>1</v>
      </c>
      <c r="DO3150" s="96">
        <v>7.4279999999999997E-3</v>
      </c>
      <c r="DP3150" s="72">
        <v>5.76</v>
      </c>
      <c r="DQ3150" s="72">
        <v>769.52</v>
      </c>
      <c r="DR3150" t="s">
        <v>235</v>
      </c>
      <c r="DT3150" t="s">
        <v>1907</v>
      </c>
    </row>
    <row r="3151" spans="1:124" x14ac:dyDescent="0.3">
      <c r="A3151" t="s">
        <v>1278</v>
      </c>
      <c r="B3151">
        <v>52160</v>
      </c>
      <c r="C3151" s="95">
        <v>4023</v>
      </c>
      <c r="D3151" s="95">
        <v>13796862</v>
      </c>
      <c r="E3151" s="95">
        <v>3857</v>
      </c>
      <c r="F3151" s="95">
        <v>10822512</v>
      </c>
      <c r="G3151" s="95">
        <v>1004</v>
      </c>
      <c r="H3151" s="95">
        <v>2577666</v>
      </c>
      <c r="I3151" s="95">
        <v>891</v>
      </c>
      <c r="J3151" s="95">
        <v>2365988</v>
      </c>
      <c r="K3151" s="95">
        <v>3804</v>
      </c>
      <c r="L3151" s="95">
        <v>12757651</v>
      </c>
      <c r="M3151" s="95">
        <v>3613</v>
      </c>
      <c r="N3151" s="95">
        <v>11053713</v>
      </c>
      <c r="O3151" s="95">
        <v>1041</v>
      </c>
      <c r="P3151" s="95">
        <v>2404202</v>
      </c>
      <c r="Q3151" s="95">
        <v>919</v>
      </c>
      <c r="R3151" s="95">
        <v>2543496</v>
      </c>
      <c r="S3151" s="95">
        <v>3620</v>
      </c>
      <c r="T3151" s="95">
        <v>13675492</v>
      </c>
      <c r="U3151" s="95">
        <v>3411</v>
      </c>
      <c r="V3151" s="95">
        <v>11493196</v>
      </c>
      <c r="W3151" s="95">
        <v>1182</v>
      </c>
      <c r="X3151" s="95">
        <v>2414212</v>
      </c>
      <c r="Y3151" s="95">
        <v>1061</v>
      </c>
      <c r="Z3151" s="95">
        <v>2765014</v>
      </c>
      <c r="AA3151" s="95">
        <v>3493</v>
      </c>
      <c r="AB3151" s="95">
        <v>12798910</v>
      </c>
      <c r="AC3151" s="95">
        <v>3270</v>
      </c>
      <c r="AD3151" s="95">
        <v>12443407</v>
      </c>
      <c r="AE3151" s="95">
        <v>1027</v>
      </c>
      <c r="AF3151" s="95">
        <v>2911820</v>
      </c>
      <c r="AG3151" s="95">
        <v>900</v>
      </c>
      <c r="AH3151" s="95">
        <v>3509763</v>
      </c>
      <c r="AI3151" s="95">
        <v>3547</v>
      </c>
      <c r="AJ3151" s="95">
        <v>12596426.58</v>
      </c>
      <c r="AK3151" s="95">
        <v>3312</v>
      </c>
      <c r="AL3151" s="95">
        <v>12240169.27</v>
      </c>
      <c r="AM3151" s="95">
        <v>1041</v>
      </c>
      <c r="AN3151" s="95">
        <v>2512835</v>
      </c>
      <c r="AO3151" s="95">
        <v>918</v>
      </c>
      <c r="AP3151" s="95">
        <v>3382682</v>
      </c>
      <c r="AQ3151" s="72">
        <v>271.44</v>
      </c>
      <c r="AR3151" s="72">
        <v>231.47</v>
      </c>
      <c r="AS3151" s="72">
        <v>502.91</v>
      </c>
      <c r="AT3151" s="95">
        <v>16374528</v>
      </c>
      <c r="AU3151" s="95">
        <v>13188500</v>
      </c>
      <c r="AV3151" s="95">
        <v>5027</v>
      </c>
      <c r="AW3151" s="95">
        <v>4748</v>
      </c>
      <c r="AX3151" s="72">
        <v>260.77999999999997</v>
      </c>
      <c r="AY3151" s="72">
        <v>250.02</v>
      </c>
      <c r="AZ3151" s="72">
        <v>510.8</v>
      </c>
      <c r="BA3151" s="95">
        <v>15161853</v>
      </c>
      <c r="BB3151" s="95">
        <v>13597209</v>
      </c>
      <c r="BC3151" s="95">
        <v>4845</v>
      </c>
      <c r="BD3151" s="95">
        <v>4532</v>
      </c>
      <c r="BE3151" s="72">
        <v>279.22000000000003</v>
      </c>
      <c r="BF3151" s="72">
        <v>265.69</v>
      </c>
      <c r="BG3151" s="72">
        <v>544.91</v>
      </c>
      <c r="BH3151" s="95">
        <v>16089704</v>
      </c>
      <c r="BI3151" s="95">
        <v>14258210</v>
      </c>
      <c r="BJ3151" s="95">
        <v>4802</v>
      </c>
      <c r="BK3151" s="95">
        <v>4472</v>
      </c>
      <c r="BL3151" s="72">
        <v>289.64999999999998</v>
      </c>
      <c r="BM3151" s="72">
        <v>318.81</v>
      </c>
      <c r="BN3151" s="72">
        <v>608.46</v>
      </c>
      <c r="BO3151" s="95">
        <v>15710730</v>
      </c>
      <c r="BP3151" s="95">
        <v>15953170</v>
      </c>
      <c r="BQ3151" s="95">
        <v>4520</v>
      </c>
      <c r="BR3151" s="95">
        <v>4170</v>
      </c>
      <c r="BS3151" s="72">
        <v>274.43</v>
      </c>
      <c r="BT3151" s="72">
        <v>307.77999999999997</v>
      </c>
      <c r="BU3151" s="72">
        <v>582.21</v>
      </c>
      <c r="BV3151" s="95">
        <v>15109261.58</v>
      </c>
      <c r="BW3151" s="95">
        <v>15622851.27</v>
      </c>
      <c r="BX3151" s="95">
        <v>4588</v>
      </c>
      <c r="BY3151" s="95">
        <v>4230</v>
      </c>
      <c r="BZ3151" s="95">
        <v>4894</v>
      </c>
      <c r="CA3151" s="95">
        <v>4694</v>
      </c>
      <c r="CB3151" s="95">
        <v>4643</v>
      </c>
      <c r="CC3151" s="95">
        <v>4354</v>
      </c>
      <c r="CD3151" s="95">
        <v>4413</v>
      </c>
      <c r="CE3151" s="72">
        <v>650.75523149000003</v>
      </c>
      <c r="CF3151" s="72">
        <v>676.59346364999999</v>
      </c>
      <c r="CG3151" s="72">
        <v>712.40329333</v>
      </c>
      <c r="CH3151" s="72">
        <v>716.50152150999998</v>
      </c>
      <c r="CI3151" s="72">
        <v>731.52548966999996</v>
      </c>
      <c r="CJ3151" s="96">
        <v>0.77280976879999996</v>
      </c>
      <c r="CK3151" s="96">
        <v>0.75495852009999997</v>
      </c>
      <c r="CL3151" s="96">
        <v>0.76488978240000005</v>
      </c>
      <c r="CM3151" s="96">
        <v>0.84920964119999998</v>
      </c>
      <c r="CN3151" s="96">
        <v>0.79588477530000001</v>
      </c>
      <c r="CO3151" s="96">
        <v>0.91329244649999997</v>
      </c>
      <c r="CP3151" s="96">
        <v>0.86232016990000004</v>
      </c>
      <c r="CQ3151" s="96">
        <v>0.99584056389999998</v>
      </c>
      <c r="CR3151" s="96">
        <v>0.86592179309999995</v>
      </c>
      <c r="CS3151" s="95">
        <v>4268</v>
      </c>
      <c r="CT3151" s="95">
        <v>4485</v>
      </c>
      <c r="CU3151" s="95">
        <v>4347</v>
      </c>
      <c r="CV3151" s="95">
        <v>4551</v>
      </c>
      <c r="CW3151" s="95">
        <v>4729</v>
      </c>
      <c r="CX3151" s="96">
        <v>0.87550684999999995</v>
      </c>
      <c r="CY3151" s="96">
        <v>0.89949764499999996</v>
      </c>
      <c r="CZ3151" s="96">
        <v>0.932073449</v>
      </c>
      <c r="DA3151" s="96">
        <v>0.930637885</v>
      </c>
      <c r="DB3151" s="96">
        <v>0.92652114200000002</v>
      </c>
      <c r="DC3151">
        <v>2013</v>
      </c>
      <c r="DD3151" s="6">
        <v>4430.3999999999996</v>
      </c>
      <c r="DE3151" s="96">
        <v>3.332818E-3</v>
      </c>
      <c r="DF3151" s="72">
        <v>662.8</v>
      </c>
      <c r="DG3151" s="96">
        <v>1</v>
      </c>
      <c r="DH3151" s="72">
        <v>662.8</v>
      </c>
      <c r="DI3151" s="72">
        <v>659.52916784000001</v>
      </c>
      <c r="DJ3151" s="96">
        <v>1</v>
      </c>
      <c r="DK3151" s="72">
        <v>662.8</v>
      </c>
      <c r="DL3151" s="96">
        <v>1</v>
      </c>
      <c r="DM3151" s="72">
        <v>662.8</v>
      </c>
      <c r="DN3151" s="96">
        <v>1</v>
      </c>
      <c r="DO3151" s="96">
        <v>1.0938E-2</v>
      </c>
      <c r="DP3151" s="72">
        <v>7.25</v>
      </c>
      <c r="DQ3151" s="72">
        <v>655.55</v>
      </c>
      <c r="DR3151" t="s">
        <v>1278</v>
      </c>
      <c r="DT3151" t="s">
        <v>1907</v>
      </c>
    </row>
    <row r="3152" spans="1:124" x14ac:dyDescent="0.3">
      <c r="A3152" t="s">
        <v>1914</v>
      </c>
      <c r="B3152">
        <v>52170</v>
      </c>
      <c r="C3152" s="95">
        <v>10023</v>
      </c>
      <c r="D3152" s="95">
        <v>35492350</v>
      </c>
      <c r="E3152" s="95">
        <v>9642</v>
      </c>
      <c r="F3152" s="95">
        <v>25701390</v>
      </c>
      <c r="G3152" s="95">
        <v>2069</v>
      </c>
      <c r="H3152" s="95">
        <v>5215072</v>
      </c>
      <c r="I3152" s="95">
        <v>1813</v>
      </c>
      <c r="J3152" s="95">
        <v>4545737</v>
      </c>
      <c r="K3152" s="95">
        <v>9477</v>
      </c>
      <c r="L3152" s="95">
        <v>33336555</v>
      </c>
      <c r="M3152" s="95">
        <v>9062</v>
      </c>
      <c r="N3152" s="95">
        <v>25018383</v>
      </c>
      <c r="O3152" s="95">
        <v>2056</v>
      </c>
      <c r="P3152" s="95">
        <v>5182613</v>
      </c>
      <c r="Q3152" s="95">
        <v>1805</v>
      </c>
      <c r="R3152" s="95">
        <v>4731985</v>
      </c>
      <c r="S3152" s="95">
        <v>9075</v>
      </c>
      <c r="T3152" s="95">
        <v>36094565</v>
      </c>
      <c r="U3152" s="95">
        <v>8596</v>
      </c>
      <c r="V3152" s="95">
        <v>25080692</v>
      </c>
      <c r="W3152" s="95">
        <v>2040</v>
      </c>
      <c r="X3152" s="95">
        <v>5619789</v>
      </c>
      <c r="Y3152" s="95">
        <v>1796</v>
      </c>
      <c r="Z3152" s="95">
        <v>4901409</v>
      </c>
      <c r="AA3152" s="95">
        <v>9269</v>
      </c>
      <c r="AB3152" s="95">
        <v>33962373</v>
      </c>
      <c r="AC3152" s="95">
        <v>8743</v>
      </c>
      <c r="AD3152" s="95">
        <v>26928503</v>
      </c>
      <c r="AE3152" s="95">
        <v>2450</v>
      </c>
      <c r="AF3152" s="95">
        <v>5739361</v>
      </c>
      <c r="AG3152" s="95">
        <v>2195</v>
      </c>
      <c r="AH3152" s="95">
        <v>6408531</v>
      </c>
      <c r="AI3152" s="95">
        <v>9485</v>
      </c>
      <c r="AJ3152" s="95">
        <v>36185250.280000001</v>
      </c>
      <c r="AK3152" s="95">
        <v>8923</v>
      </c>
      <c r="AL3152" s="95">
        <v>29089743.43</v>
      </c>
      <c r="AM3152" s="95">
        <v>2780</v>
      </c>
      <c r="AN3152" s="95">
        <v>7353104.2000000002</v>
      </c>
      <c r="AO3152" s="95">
        <v>2514</v>
      </c>
      <c r="AP3152" s="95">
        <v>7609198.25</v>
      </c>
      <c r="AQ3152" s="72">
        <v>280.54000000000002</v>
      </c>
      <c r="AR3152" s="72">
        <v>220.04</v>
      </c>
      <c r="AS3152" s="72">
        <v>500.58</v>
      </c>
      <c r="AT3152" s="95">
        <v>40707422</v>
      </c>
      <c r="AU3152" s="95">
        <v>30247127</v>
      </c>
      <c r="AV3152" s="95">
        <v>12092</v>
      </c>
      <c r="AW3152" s="95">
        <v>11455</v>
      </c>
      <c r="AX3152" s="72">
        <v>278.33</v>
      </c>
      <c r="AY3152" s="72">
        <v>228.14</v>
      </c>
      <c r="AZ3152" s="72">
        <v>506.47</v>
      </c>
      <c r="BA3152" s="95">
        <v>38519168</v>
      </c>
      <c r="BB3152" s="95">
        <v>29750368</v>
      </c>
      <c r="BC3152" s="95">
        <v>11533</v>
      </c>
      <c r="BD3152" s="95">
        <v>10867</v>
      </c>
      <c r="BE3152" s="72">
        <v>312.75</v>
      </c>
      <c r="BF3152" s="72">
        <v>240.43</v>
      </c>
      <c r="BG3152" s="72">
        <v>553.17999999999995</v>
      </c>
      <c r="BH3152" s="95">
        <v>41714354</v>
      </c>
      <c r="BI3152" s="95">
        <v>29982101</v>
      </c>
      <c r="BJ3152" s="95">
        <v>11115</v>
      </c>
      <c r="BK3152" s="95">
        <v>10392</v>
      </c>
      <c r="BL3152" s="72">
        <v>282.32</v>
      </c>
      <c r="BM3152" s="72">
        <v>253.98</v>
      </c>
      <c r="BN3152" s="72">
        <v>536.29999999999995</v>
      </c>
      <c r="BO3152" s="95">
        <v>39701734</v>
      </c>
      <c r="BP3152" s="95">
        <v>33337034</v>
      </c>
      <c r="BQ3152" s="95">
        <v>11719</v>
      </c>
      <c r="BR3152" s="95">
        <v>10938</v>
      </c>
      <c r="BS3152" s="72">
        <v>295.82</v>
      </c>
      <c r="BT3152" s="72">
        <v>267.39999999999998</v>
      </c>
      <c r="BU3152" s="72">
        <v>563.22</v>
      </c>
      <c r="BV3152" s="95">
        <v>43538354.479999997</v>
      </c>
      <c r="BW3152" s="95">
        <v>36698941.68</v>
      </c>
      <c r="BX3152" s="95">
        <v>12265</v>
      </c>
      <c r="BY3152" s="95">
        <v>11437</v>
      </c>
      <c r="BZ3152" s="95">
        <v>11788</v>
      </c>
      <c r="CA3152" s="95">
        <v>11212</v>
      </c>
      <c r="CB3152" s="95">
        <v>10767</v>
      </c>
      <c r="CC3152" s="95">
        <v>11348</v>
      </c>
      <c r="CD3152" s="95">
        <v>11860</v>
      </c>
      <c r="CE3152" s="72">
        <v>650.75523149000003</v>
      </c>
      <c r="CF3152" s="72">
        <v>676.59346364999999</v>
      </c>
      <c r="CG3152" s="72">
        <v>712.40329333</v>
      </c>
      <c r="CH3152" s="72">
        <v>716.50152150999998</v>
      </c>
      <c r="CI3152" s="72">
        <v>731.52548966999996</v>
      </c>
      <c r="CJ3152" s="96">
        <v>0.76922931350000001</v>
      </c>
      <c r="CK3152" s="96">
        <v>0.74855881300000005</v>
      </c>
      <c r="CL3152" s="96">
        <v>0.7764983755</v>
      </c>
      <c r="CM3152" s="96">
        <v>0.74849806159999999</v>
      </c>
      <c r="CN3152" s="96">
        <v>0.76992532449999995</v>
      </c>
      <c r="CO3152" s="96">
        <v>0.93811133719999995</v>
      </c>
      <c r="CP3152" s="96">
        <v>0.81284805689999995</v>
      </c>
      <c r="CQ3152" s="96">
        <v>0.99584056389999998</v>
      </c>
      <c r="CR3152" s="96">
        <v>0.81624305159999999</v>
      </c>
      <c r="CS3152" s="95">
        <v>11048</v>
      </c>
      <c r="CT3152" s="95">
        <v>10453</v>
      </c>
      <c r="CU3152" s="95">
        <v>10029</v>
      </c>
      <c r="CV3152" s="95">
        <v>10074</v>
      </c>
      <c r="CW3152" s="95">
        <v>10390</v>
      </c>
      <c r="CX3152" s="96">
        <v>0.93272070200000001</v>
      </c>
      <c r="CY3152" s="96">
        <v>0.91929216700000005</v>
      </c>
      <c r="CZ3152" s="96">
        <v>0.932449576</v>
      </c>
      <c r="DA3152" s="96">
        <v>0.95249301600000003</v>
      </c>
      <c r="DB3152" s="96">
        <v>0.95429741000000001</v>
      </c>
      <c r="DC3152">
        <v>2013</v>
      </c>
      <c r="DD3152" s="6">
        <v>11017.8</v>
      </c>
      <c r="DE3152" s="96">
        <v>3.5992465000000001E-3</v>
      </c>
      <c r="DF3152" s="72">
        <v>624.61</v>
      </c>
      <c r="DG3152" s="96">
        <v>1</v>
      </c>
      <c r="DH3152" s="72">
        <v>624.61</v>
      </c>
      <c r="DI3152" s="72">
        <v>647.13818028000003</v>
      </c>
      <c r="DJ3152" s="96">
        <v>1</v>
      </c>
      <c r="DK3152" s="72">
        <v>624.61</v>
      </c>
      <c r="DL3152" s="96">
        <v>1</v>
      </c>
      <c r="DM3152" s="72">
        <v>624.61</v>
      </c>
      <c r="DN3152" s="96">
        <v>1</v>
      </c>
      <c r="DO3152" s="96">
        <v>1.0793000000000001E-2</v>
      </c>
      <c r="DP3152" s="72">
        <v>6.74</v>
      </c>
      <c r="DQ3152" s="72">
        <v>617.87</v>
      </c>
      <c r="DR3152" t="s">
        <v>1914</v>
      </c>
      <c r="DT3152" t="s">
        <v>1907</v>
      </c>
    </row>
    <row r="3153" spans="1:124" x14ac:dyDescent="0.3">
      <c r="A3153" t="s">
        <v>1517</v>
      </c>
      <c r="B3153">
        <v>52180</v>
      </c>
      <c r="C3153" s="95">
        <v>567</v>
      </c>
      <c r="D3153" s="95">
        <v>1976265</v>
      </c>
      <c r="E3153" s="95">
        <v>531</v>
      </c>
      <c r="F3153" s="95">
        <v>1361774</v>
      </c>
      <c r="G3153" s="95">
        <v>94</v>
      </c>
      <c r="H3153" s="95">
        <v>205258</v>
      </c>
      <c r="I3153" s="95">
        <v>80</v>
      </c>
      <c r="J3153" s="95">
        <v>315774</v>
      </c>
      <c r="K3153" s="95">
        <v>530</v>
      </c>
      <c r="L3153" s="95">
        <v>1771113</v>
      </c>
      <c r="M3153" s="95">
        <v>491</v>
      </c>
      <c r="N3153" s="95">
        <v>1548734</v>
      </c>
      <c r="O3153" s="95">
        <v>107</v>
      </c>
      <c r="P3153" s="95">
        <v>133225</v>
      </c>
      <c r="Q3153" s="95">
        <v>91</v>
      </c>
      <c r="R3153" s="95">
        <v>326850</v>
      </c>
      <c r="S3153" s="95">
        <v>521</v>
      </c>
      <c r="T3153" s="95">
        <v>1501558</v>
      </c>
      <c r="U3153" s="95">
        <v>476</v>
      </c>
      <c r="V3153" s="95">
        <v>1336779</v>
      </c>
      <c r="W3153" s="95">
        <v>114</v>
      </c>
      <c r="X3153" s="95">
        <v>157488</v>
      </c>
      <c r="Y3153" s="95">
        <v>96</v>
      </c>
      <c r="Z3153" s="95">
        <v>330345</v>
      </c>
      <c r="AA3153" s="95">
        <v>541</v>
      </c>
      <c r="AB3153" s="95">
        <v>1486286</v>
      </c>
      <c r="AC3153" s="95">
        <v>493</v>
      </c>
      <c r="AD3153" s="95">
        <v>1692964</v>
      </c>
      <c r="AE3153" s="95">
        <v>113</v>
      </c>
      <c r="AF3153" s="95">
        <v>100181</v>
      </c>
      <c r="AG3153" s="95">
        <v>98</v>
      </c>
      <c r="AH3153" s="95">
        <v>283121</v>
      </c>
      <c r="AI3153" s="95">
        <v>552</v>
      </c>
      <c r="AJ3153" s="95">
        <v>2158380.9500000002</v>
      </c>
      <c r="AK3153" s="95">
        <v>503</v>
      </c>
      <c r="AL3153" s="95">
        <v>1646029.69</v>
      </c>
      <c r="AM3153" s="95">
        <v>115</v>
      </c>
      <c r="AN3153" s="95">
        <v>152241</v>
      </c>
      <c r="AO3153" s="95">
        <v>102</v>
      </c>
      <c r="AP3153" s="95">
        <v>303969</v>
      </c>
      <c r="AQ3153" s="72">
        <v>275.02999999999997</v>
      </c>
      <c r="AR3153" s="72">
        <v>228.8</v>
      </c>
      <c r="AS3153" s="72">
        <v>503.83</v>
      </c>
      <c r="AT3153" s="95">
        <v>2181523</v>
      </c>
      <c r="AU3153" s="95">
        <v>1677548</v>
      </c>
      <c r="AV3153" s="95">
        <v>661</v>
      </c>
      <c r="AW3153" s="95">
        <v>611</v>
      </c>
      <c r="AX3153" s="72">
        <v>249.13</v>
      </c>
      <c r="AY3153" s="72">
        <v>268.55</v>
      </c>
      <c r="AZ3153" s="72">
        <v>517.67999999999995</v>
      </c>
      <c r="BA3153" s="95">
        <v>1904338</v>
      </c>
      <c r="BB3153" s="95">
        <v>1875584</v>
      </c>
      <c r="BC3153" s="95">
        <v>637</v>
      </c>
      <c r="BD3153" s="95">
        <v>582</v>
      </c>
      <c r="BE3153" s="72">
        <v>217.72</v>
      </c>
      <c r="BF3153" s="72">
        <v>242.88</v>
      </c>
      <c r="BG3153" s="72">
        <v>460.6</v>
      </c>
      <c r="BH3153" s="95">
        <v>1659046</v>
      </c>
      <c r="BI3153" s="95">
        <v>1667124</v>
      </c>
      <c r="BJ3153" s="95">
        <v>635</v>
      </c>
      <c r="BK3153" s="95">
        <v>572</v>
      </c>
      <c r="BL3153" s="72">
        <v>202.15</v>
      </c>
      <c r="BM3153" s="72">
        <v>278.64</v>
      </c>
      <c r="BN3153" s="72">
        <v>480.79</v>
      </c>
      <c r="BO3153" s="95">
        <v>1586467</v>
      </c>
      <c r="BP3153" s="95">
        <v>1976085</v>
      </c>
      <c r="BQ3153" s="95">
        <v>654</v>
      </c>
      <c r="BR3153" s="95">
        <v>591</v>
      </c>
      <c r="BS3153" s="72">
        <v>288.68</v>
      </c>
      <c r="BT3153" s="72">
        <v>268.58999999999997</v>
      </c>
      <c r="BU3153" s="72">
        <v>557.27</v>
      </c>
      <c r="BV3153" s="95">
        <v>2310621.9500000002</v>
      </c>
      <c r="BW3153" s="95">
        <v>1949998.69</v>
      </c>
      <c r="BX3153" s="95">
        <v>667</v>
      </c>
      <c r="BY3153" s="95">
        <v>605</v>
      </c>
      <c r="BZ3153" s="95">
        <v>637</v>
      </c>
      <c r="CA3153" s="95">
        <v>610</v>
      </c>
      <c r="CB3153" s="95">
        <v>605</v>
      </c>
      <c r="CC3153" s="95">
        <v>624</v>
      </c>
      <c r="CD3153" s="95">
        <v>637</v>
      </c>
      <c r="CE3153" s="72">
        <v>650.75523149000003</v>
      </c>
      <c r="CF3153" s="72">
        <v>676.59346364999999</v>
      </c>
      <c r="CG3153" s="72">
        <v>712.40329333</v>
      </c>
      <c r="CH3153" s="72">
        <v>716.50152150999998</v>
      </c>
      <c r="CI3153" s="72">
        <v>731.52548966999996</v>
      </c>
      <c r="CJ3153" s="96">
        <v>0.77422351079999996</v>
      </c>
      <c r="CK3153" s="96">
        <v>0.76512710780000004</v>
      </c>
      <c r="CL3153" s="96">
        <v>0.64654389489999997</v>
      </c>
      <c r="CM3153" s="96">
        <v>0.671024395</v>
      </c>
      <c r="CN3153" s="96">
        <v>0.76179163660000004</v>
      </c>
      <c r="CO3153" s="96">
        <v>0.81446231250000001</v>
      </c>
      <c r="CP3153" s="96">
        <v>0.88861338079999996</v>
      </c>
      <c r="CQ3153" s="96">
        <v>0.99584056389999998</v>
      </c>
      <c r="CR3153" s="96">
        <v>0.89232482199999996</v>
      </c>
      <c r="CS3153" s="95">
        <v>932</v>
      </c>
      <c r="CT3153" s="95">
        <v>882</v>
      </c>
      <c r="CU3153" s="95">
        <v>846</v>
      </c>
      <c r="CV3153" s="95">
        <v>821</v>
      </c>
      <c r="CW3153" s="95">
        <v>874</v>
      </c>
      <c r="CX3153" s="96">
        <v>0.795496078</v>
      </c>
      <c r="CY3153" s="96">
        <v>0.76803832599999999</v>
      </c>
      <c r="CZ3153" s="96">
        <v>0.82958687499999995</v>
      </c>
      <c r="DA3153" s="96">
        <v>0.83870834999999999</v>
      </c>
      <c r="DB3153" s="96">
        <v>0.844120333</v>
      </c>
      <c r="DC3153">
        <v>2013</v>
      </c>
      <c r="DD3153" s="6">
        <v>592.20000000000005</v>
      </c>
      <c r="DE3153" s="96">
        <v>1.4075913E-3</v>
      </c>
      <c r="DF3153" s="72">
        <v>684.33</v>
      </c>
      <c r="DG3153" s="96">
        <v>1</v>
      </c>
      <c r="DH3153" s="72">
        <v>684.33</v>
      </c>
      <c r="DI3153" s="72">
        <v>659.52916784000001</v>
      </c>
      <c r="DJ3153" s="96">
        <v>0.7695453203</v>
      </c>
      <c r="DK3153" s="72">
        <v>678.61453216999996</v>
      </c>
      <c r="DL3153" s="96">
        <v>1.0141908123000001</v>
      </c>
      <c r="DM3153" s="72">
        <v>688.24462359999995</v>
      </c>
      <c r="DN3153" s="96">
        <v>1</v>
      </c>
      <c r="DO3153" s="96">
        <v>3.9319999999999997E-3</v>
      </c>
      <c r="DP3153" s="72">
        <v>2.71</v>
      </c>
      <c r="DQ3153" s="72">
        <v>685.53</v>
      </c>
      <c r="DR3153" t="s">
        <v>1517</v>
      </c>
      <c r="DT3153" t="s">
        <v>1907</v>
      </c>
    </row>
    <row r="3154" spans="1:124" x14ac:dyDescent="0.3">
      <c r="A3154" t="s">
        <v>1915</v>
      </c>
      <c r="B3154">
        <v>52190</v>
      </c>
      <c r="C3154" s="95">
        <v>12119</v>
      </c>
      <c r="D3154" s="95">
        <v>38186652</v>
      </c>
      <c r="E3154" s="95">
        <v>11606</v>
      </c>
      <c r="F3154" s="95">
        <v>30045274</v>
      </c>
      <c r="G3154" s="95">
        <v>1920</v>
      </c>
      <c r="H3154" s="95">
        <v>4623185</v>
      </c>
      <c r="I3154" s="95">
        <v>1622</v>
      </c>
      <c r="J3154" s="95">
        <v>4623837</v>
      </c>
      <c r="K3154" s="95">
        <v>11115</v>
      </c>
      <c r="L3154" s="95">
        <v>36414788</v>
      </c>
      <c r="M3154" s="95">
        <v>10555</v>
      </c>
      <c r="N3154" s="95">
        <v>29131246</v>
      </c>
      <c r="O3154" s="95">
        <v>1933</v>
      </c>
      <c r="P3154" s="95">
        <v>5405494</v>
      </c>
      <c r="Q3154" s="95">
        <v>1645</v>
      </c>
      <c r="R3154" s="95">
        <v>5289116</v>
      </c>
      <c r="S3154" s="95">
        <v>10419</v>
      </c>
      <c r="T3154" s="95">
        <v>34902748</v>
      </c>
      <c r="U3154" s="95">
        <v>9802</v>
      </c>
      <c r="V3154" s="95">
        <v>28406508</v>
      </c>
      <c r="W3154" s="95">
        <v>1933</v>
      </c>
      <c r="X3154" s="95">
        <v>5268049</v>
      </c>
      <c r="Y3154" s="95">
        <v>1656</v>
      </c>
      <c r="Z3154" s="95">
        <v>5663224</v>
      </c>
      <c r="AA3154" s="95">
        <v>9979</v>
      </c>
      <c r="AB3154" s="95">
        <v>30272555</v>
      </c>
      <c r="AC3154" s="95">
        <v>9335</v>
      </c>
      <c r="AD3154" s="95">
        <v>29629669</v>
      </c>
      <c r="AE3154" s="95">
        <v>2030</v>
      </c>
      <c r="AF3154" s="95">
        <v>4985131</v>
      </c>
      <c r="AG3154" s="95">
        <v>1734</v>
      </c>
      <c r="AH3154" s="95">
        <v>6404986</v>
      </c>
      <c r="AI3154" s="95">
        <v>9595</v>
      </c>
      <c r="AJ3154" s="95">
        <v>32317630.890000001</v>
      </c>
      <c r="AK3154" s="95">
        <v>8937</v>
      </c>
      <c r="AL3154" s="95">
        <v>30548363.300000001</v>
      </c>
      <c r="AM3154" s="95">
        <v>2124</v>
      </c>
      <c r="AN3154" s="95">
        <v>5215083</v>
      </c>
      <c r="AO3154" s="95">
        <v>1810</v>
      </c>
      <c r="AP3154" s="95">
        <v>7357137</v>
      </c>
      <c r="AQ3154" s="72">
        <v>254.11</v>
      </c>
      <c r="AR3154" s="72">
        <v>218.41</v>
      </c>
      <c r="AS3154" s="72">
        <v>472.52</v>
      </c>
      <c r="AT3154" s="95">
        <v>42809837</v>
      </c>
      <c r="AU3154" s="95">
        <v>34669111</v>
      </c>
      <c r="AV3154" s="95">
        <v>14039</v>
      </c>
      <c r="AW3154" s="95">
        <v>13228</v>
      </c>
      <c r="AX3154" s="72">
        <v>267.08999999999997</v>
      </c>
      <c r="AY3154" s="72">
        <v>235.11</v>
      </c>
      <c r="AZ3154" s="72">
        <v>502.2</v>
      </c>
      <c r="BA3154" s="95">
        <v>41820282</v>
      </c>
      <c r="BB3154" s="95">
        <v>34420362</v>
      </c>
      <c r="BC3154" s="95">
        <v>13048</v>
      </c>
      <c r="BD3154" s="95">
        <v>12200</v>
      </c>
      <c r="BE3154" s="72">
        <v>271.01</v>
      </c>
      <c r="BF3154" s="72">
        <v>247.79</v>
      </c>
      <c r="BG3154" s="72">
        <v>518.79999999999995</v>
      </c>
      <c r="BH3154" s="95">
        <v>40170797</v>
      </c>
      <c r="BI3154" s="95">
        <v>34069732</v>
      </c>
      <c r="BJ3154" s="95">
        <v>12352</v>
      </c>
      <c r="BK3154" s="95">
        <v>11458</v>
      </c>
      <c r="BL3154" s="72">
        <v>244.66</v>
      </c>
      <c r="BM3154" s="72">
        <v>271.29000000000002</v>
      </c>
      <c r="BN3154" s="72">
        <v>515.95000000000005</v>
      </c>
      <c r="BO3154" s="95">
        <v>35257686</v>
      </c>
      <c r="BP3154" s="95">
        <v>36034655</v>
      </c>
      <c r="BQ3154" s="95">
        <v>12009</v>
      </c>
      <c r="BR3154" s="95">
        <v>11069</v>
      </c>
      <c r="BS3154" s="72">
        <v>266.89</v>
      </c>
      <c r="BT3154" s="72">
        <v>293.92</v>
      </c>
      <c r="BU3154" s="72">
        <v>560.80999999999995</v>
      </c>
      <c r="BV3154" s="95">
        <v>37532713.890000001</v>
      </c>
      <c r="BW3154" s="95">
        <v>37905500.299999997</v>
      </c>
      <c r="BX3154" s="95">
        <v>11719</v>
      </c>
      <c r="BY3154" s="95">
        <v>10747</v>
      </c>
      <c r="BZ3154" s="95">
        <v>13652</v>
      </c>
      <c r="CA3154" s="95">
        <v>12639</v>
      </c>
      <c r="CB3154" s="95">
        <v>11921</v>
      </c>
      <c r="CC3154" s="95">
        <v>11563</v>
      </c>
      <c r="CD3154" s="95">
        <v>11243</v>
      </c>
      <c r="CE3154" s="72">
        <v>650.75523149000003</v>
      </c>
      <c r="CF3154" s="72">
        <v>676.59346364999999</v>
      </c>
      <c r="CG3154" s="72">
        <v>712.40329333</v>
      </c>
      <c r="CH3154" s="72">
        <v>716.50152150999998</v>
      </c>
      <c r="CI3154" s="72">
        <v>731.52548966999996</v>
      </c>
      <c r="CJ3154" s="96">
        <v>0.72611018270000005</v>
      </c>
      <c r="CK3154" s="96">
        <v>0.74224778540000003</v>
      </c>
      <c r="CL3154" s="96">
        <v>0.72823919380000002</v>
      </c>
      <c r="CM3154" s="96">
        <v>0.72009616799999998</v>
      </c>
      <c r="CN3154" s="96">
        <v>0.76663083909999996</v>
      </c>
      <c r="CO3154" s="96">
        <v>0.94892970600000004</v>
      </c>
      <c r="CP3154" s="96">
        <v>0.77631127909999997</v>
      </c>
      <c r="CQ3154" s="96">
        <v>0.99584056389999998</v>
      </c>
      <c r="CR3154" s="96">
        <v>0.77955367190000002</v>
      </c>
      <c r="CS3154" s="95">
        <v>11918</v>
      </c>
      <c r="CT3154" s="95">
        <v>11170</v>
      </c>
      <c r="CU3154" s="95">
        <v>10548</v>
      </c>
      <c r="CV3154" s="95">
        <v>10237</v>
      </c>
      <c r="CW3154" s="95">
        <v>9906</v>
      </c>
      <c r="CX3154" s="96">
        <v>0.94323885200000002</v>
      </c>
      <c r="CY3154" s="96">
        <v>0.95368102899999996</v>
      </c>
      <c r="CZ3154" s="96">
        <v>0.95617294799999997</v>
      </c>
      <c r="DA3154" s="96">
        <v>0.94125832799999998</v>
      </c>
      <c r="DB3154" s="96">
        <v>0.95063387499999996</v>
      </c>
      <c r="DC3154">
        <v>2013</v>
      </c>
      <c r="DD3154" s="6">
        <v>11740.4</v>
      </c>
      <c r="DE3154" s="96">
        <v>2.6603731000000002E-3</v>
      </c>
      <c r="DF3154" s="72">
        <v>597.1</v>
      </c>
      <c r="DG3154" s="96">
        <v>1</v>
      </c>
      <c r="DH3154" s="72">
        <v>597.1</v>
      </c>
      <c r="DI3154" s="72">
        <v>597.1</v>
      </c>
      <c r="DJ3154" s="96">
        <v>1</v>
      </c>
      <c r="DK3154" s="72">
        <v>597.1</v>
      </c>
      <c r="DL3154" s="96">
        <v>1</v>
      </c>
      <c r="DM3154" s="72">
        <v>597.1</v>
      </c>
      <c r="DN3154" s="96">
        <v>1</v>
      </c>
      <c r="DO3154" s="96">
        <v>1.1521E-2</v>
      </c>
      <c r="DP3154" s="72">
        <v>6.88</v>
      </c>
      <c r="DQ3154" s="72">
        <v>590.22</v>
      </c>
      <c r="DR3154" t="s">
        <v>1915</v>
      </c>
      <c r="DT3154" t="s">
        <v>1907</v>
      </c>
    </row>
    <row r="3155" spans="1:124" x14ac:dyDescent="0.3">
      <c r="A3155" t="s">
        <v>1405</v>
      </c>
      <c r="B3155">
        <v>52200</v>
      </c>
      <c r="C3155" s="95">
        <v>1703</v>
      </c>
      <c r="D3155" s="95">
        <v>6136068</v>
      </c>
      <c r="E3155" s="95">
        <v>1634</v>
      </c>
      <c r="F3155" s="95">
        <v>4526100</v>
      </c>
      <c r="G3155" s="95">
        <v>254</v>
      </c>
      <c r="H3155" s="95">
        <v>715239</v>
      </c>
      <c r="I3155" s="95">
        <v>225</v>
      </c>
      <c r="J3155" s="95">
        <v>658314</v>
      </c>
      <c r="K3155" s="95">
        <v>1609</v>
      </c>
      <c r="L3155" s="95">
        <v>5538225</v>
      </c>
      <c r="M3155" s="95">
        <v>1528</v>
      </c>
      <c r="N3155" s="95">
        <v>4457184</v>
      </c>
      <c r="O3155" s="95">
        <v>252</v>
      </c>
      <c r="P3155" s="95">
        <v>373983</v>
      </c>
      <c r="Q3155" s="95">
        <v>222</v>
      </c>
      <c r="R3155" s="95">
        <v>621222</v>
      </c>
      <c r="S3155" s="95">
        <v>1499</v>
      </c>
      <c r="T3155" s="95">
        <v>5767647</v>
      </c>
      <c r="U3155" s="95">
        <v>1413</v>
      </c>
      <c r="V3155" s="95">
        <v>4503604</v>
      </c>
      <c r="W3155" s="95">
        <v>273</v>
      </c>
      <c r="X3155" s="95">
        <v>981393</v>
      </c>
      <c r="Y3155" s="95">
        <v>238</v>
      </c>
      <c r="Z3155" s="95">
        <v>909273</v>
      </c>
      <c r="AA3155" s="95">
        <v>1416</v>
      </c>
      <c r="AB3155" s="95">
        <v>4071856</v>
      </c>
      <c r="AC3155" s="95">
        <v>1329</v>
      </c>
      <c r="AD3155" s="95">
        <v>4409893</v>
      </c>
      <c r="AE3155" s="95">
        <v>273</v>
      </c>
      <c r="AF3155" s="95">
        <v>639225</v>
      </c>
      <c r="AG3155" s="95">
        <v>243</v>
      </c>
      <c r="AH3155" s="95">
        <v>808693</v>
      </c>
      <c r="AI3155" s="95">
        <v>1470</v>
      </c>
      <c r="AJ3155" s="95">
        <v>5664417</v>
      </c>
      <c r="AK3155" s="95">
        <v>1371</v>
      </c>
      <c r="AL3155" s="95">
        <v>4838178.2</v>
      </c>
      <c r="AM3155" s="95">
        <v>291</v>
      </c>
      <c r="AN3155" s="95">
        <v>776393</v>
      </c>
      <c r="AO3155" s="95">
        <v>261</v>
      </c>
      <c r="AP3155" s="95">
        <v>962891</v>
      </c>
      <c r="AQ3155" s="72">
        <v>291.74</v>
      </c>
      <c r="AR3155" s="72">
        <v>232.4</v>
      </c>
      <c r="AS3155" s="72">
        <v>524.14</v>
      </c>
      <c r="AT3155" s="95">
        <v>6851307</v>
      </c>
      <c r="AU3155" s="95">
        <v>5184414</v>
      </c>
      <c r="AV3155" s="95">
        <v>1957</v>
      </c>
      <c r="AW3155" s="95">
        <v>1859</v>
      </c>
      <c r="AX3155" s="72">
        <v>264.74</v>
      </c>
      <c r="AY3155" s="72">
        <v>241.83</v>
      </c>
      <c r="AZ3155" s="72">
        <v>506.57</v>
      </c>
      <c r="BA3155" s="95">
        <v>5912208</v>
      </c>
      <c r="BB3155" s="95">
        <v>5078406</v>
      </c>
      <c r="BC3155" s="95">
        <v>1861</v>
      </c>
      <c r="BD3155" s="95">
        <v>1750</v>
      </c>
      <c r="BE3155" s="72">
        <v>317.39</v>
      </c>
      <c r="BF3155" s="72">
        <v>273.20999999999998</v>
      </c>
      <c r="BG3155" s="72">
        <v>590.6</v>
      </c>
      <c r="BH3155" s="95">
        <v>6749040</v>
      </c>
      <c r="BI3155" s="95">
        <v>5412877</v>
      </c>
      <c r="BJ3155" s="95">
        <v>1772</v>
      </c>
      <c r="BK3155" s="95">
        <v>1651</v>
      </c>
      <c r="BL3155" s="72">
        <v>232.44</v>
      </c>
      <c r="BM3155" s="72">
        <v>276.64</v>
      </c>
      <c r="BN3155" s="72">
        <v>509.08</v>
      </c>
      <c r="BO3155" s="95">
        <v>4711081</v>
      </c>
      <c r="BP3155" s="95">
        <v>5218586</v>
      </c>
      <c r="BQ3155" s="95">
        <v>1689</v>
      </c>
      <c r="BR3155" s="95">
        <v>1572</v>
      </c>
      <c r="BS3155" s="72">
        <v>304.79000000000002</v>
      </c>
      <c r="BT3155" s="72">
        <v>296.20999999999998</v>
      </c>
      <c r="BU3155" s="72">
        <v>601</v>
      </c>
      <c r="BV3155" s="95">
        <v>6440810</v>
      </c>
      <c r="BW3155" s="95">
        <v>5801069.2000000002</v>
      </c>
      <c r="BX3155" s="95">
        <v>1761</v>
      </c>
      <c r="BY3155" s="95">
        <v>1632</v>
      </c>
      <c r="BZ3155" s="95">
        <v>1910</v>
      </c>
      <c r="CA3155" s="95">
        <v>1807</v>
      </c>
      <c r="CB3155" s="95">
        <v>1714</v>
      </c>
      <c r="CC3155" s="95">
        <v>1633</v>
      </c>
      <c r="CD3155" s="95">
        <v>1698</v>
      </c>
      <c r="CE3155" s="72">
        <v>650.75523149000003</v>
      </c>
      <c r="CF3155" s="72">
        <v>676.59346364999999</v>
      </c>
      <c r="CG3155" s="72">
        <v>712.40329333</v>
      </c>
      <c r="CH3155" s="72">
        <v>716.50152150999998</v>
      </c>
      <c r="CI3155" s="72">
        <v>731.52548966999996</v>
      </c>
      <c r="CJ3155" s="96">
        <v>0.80543340210000003</v>
      </c>
      <c r="CK3155" s="96">
        <v>0.74870661220000001</v>
      </c>
      <c r="CL3155" s="96">
        <v>0.82902480310000004</v>
      </c>
      <c r="CM3155" s="96">
        <v>0.71050791199999996</v>
      </c>
      <c r="CN3155" s="96">
        <v>0.8215708249</v>
      </c>
      <c r="CO3155" s="96">
        <v>0.9456321231</v>
      </c>
      <c r="CP3155" s="96">
        <v>0.82806906800000002</v>
      </c>
      <c r="CQ3155" s="96">
        <v>0.99584056389999998</v>
      </c>
      <c r="CR3155" s="96">
        <v>0.8315276358</v>
      </c>
      <c r="CS3155" s="95">
        <v>1810</v>
      </c>
      <c r="CT3155" s="95">
        <v>1728</v>
      </c>
      <c r="CU3155" s="95">
        <v>1615</v>
      </c>
      <c r="CV3155" s="95">
        <v>1576</v>
      </c>
      <c r="CW3155" s="95">
        <v>1612</v>
      </c>
      <c r="CX3155" s="96">
        <v>0.92207835900000001</v>
      </c>
      <c r="CY3155" s="96">
        <v>0.94838837399999998</v>
      </c>
      <c r="CZ3155" s="96">
        <v>0.93888728899999996</v>
      </c>
      <c r="DA3155" s="96">
        <v>0.96088900899999996</v>
      </c>
      <c r="DB3155" s="96">
        <v>0.96096560099999995</v>
      </c>
      <c r="DC3155">
        <v>2013</v>
      </c>
      <c r="DD3155" s="6">
        <v>1692.8</v>
      </c>
      <c r="DE3155" s="96">
        <v>2.0673536999999999E-3</v>
      </c>
      <c r="DF3155" s="72">
        <v>637.28</v>
      </c>
      <c r="DG3155" s="96">
        <v>1</v>
      </c>
      <c r="DH3155" s="72">
        <v>637.28</v>
      </c>
      <c r="DI3155" s="72">
        <v>659.52916784000001</v>
      </c>
      <c r="DJ3155" s="96">
        <v>1</v>
      </c>
      <c r="DK3155" s="72">
        <v>637.28</v>
      </c>
      <c r="DL3155" s="96">
        <v>1</v>
      </c>
      <c r="DM3155" s="72">
        <v>637.28</v>
      </c>
      <c r="DN3155" s="96">
        <v>1</v>
      </c>
      <c r="DO3155" s="96">
        <v>7.2329999999999998E-3</v>
      </c>
      <c r="DP3155" s="72">
        <v>4.6100000000000003</v>
      </c>
      <c r="DQ3155" s="72">
        <v>632.66999999999996</v>
      </c>
      <c r="DR3155" t="s">
        <v>1405</v>
      </c>
      <c r="DT3155" t="s">
        <v>1907</v>
      </c>
    </row>
    <row r="3156" spans="1:124" x14ac:dyDescent="0.3">
      <c r="A3156" t="s">
        <v>124</v>
      </c>
      <c r="B3156">
        <v>52210</v>
      </c>
      <c r="C3156" s="95">
        <v>5797</v>
      </c>
      <c r="D3156" s="95">
        <v>24959167</v>
      </c>
      <c r="E3156" s="95">
        <v>5364</v>
      </c>
      <c r="F3156" s="95">
        <v>15643794</v>
      </c>
      <c r="G3156" s="95">
        <v>827</v>
      </c>
      <c r="H3156" s="95">
        <v>2255465</v>
      </c>
      <c r="I3156" s="95">
        <v>711</v>
      </c>
      <c r="J3156" s="95">
        <v>2015370</v>
      </c>
      <c r="K3156" s="95">
        <v>5568</v>
      </c>
      <c r="L3156" s="95">
        <v>24342180</v>
      </c>
      <c r="M3156" s="95">
        <v>5098</v>
      </c>
      <c r="N3156" s="95">
        <v>16151827</v>
      </c>
      <c r="O3156" s="95">
        <v>858</v>
      </c>
      <c r="P3156" s="95">
        <v>2324816</v>
      </c>
      <c r="Q3156" s="95">
        <v>744</v>
      </c>
      <c r="R3156" s="95">
        <v>2167863</v>
      </c>
      <c r="S3156" s="95">
        <v>5860</v>
      </c>
      <c r="T3156" s="95">
        <v>25681230</v>
      </c>
      <c r="U3156" s="95">
        <v>5372</v>
      </c>
      <c r="V3156" s="95">
        <v>16920809</v>
      </c>
      <c r="W3156" s="95">
        <v>899</v>
      </c>
      <c r="X3156" s="95">
        <v>3081816</v>
      </c>
      <c r="Y3156" s="95">
        <v>785</v>
      </c>
      <c r="Z3156" s="95">
        <v>2450666</v>
      </c>
      <c r="AA3156" s="95">
        <v>5604</v>
      </c>
      <c r="AB3156" s="95">
        <v>20034024</v>
      </c>
      <c r="AC3156" s="95">
        <v>5113</v>
      </c>
      <c r="AD3156" s="95">
        <v>15629139</v>
      </c>
      <c r="AE3156" s="95">
        <v>942</v>
      </c>
      <c r="AF3156" s="95">
        <v>2771270</v>
      </c>
      <c r="AG3156" s="95">
        <v>827</v>
      </c>
      <c r="AH3156" s="95">
        <v>2579624</v>
      </c>
      <c r="AI3156" s="95">
        <v>5555</v>
      </c>
      <c r="AJ3156" s="95">
        <v>18916493.309999999</v>
      </c>
      <c r="AK3156" s="95">
        <v>5073</v>
      </c>
      <c r="AL3156" s="95">
        <v>16933395.629999999</v>
      </c>
      <c r="AM3156" s="95">
        <v>1089</v>
      </c>
      <c r="AN3156" s="95">
        <v>3517027.54</v>
      </c>
      <c r="AO3156" s="95">
        <v>966</v>
      </c>
      <c r="AP3156" s="95">
        <v>3341687.12</v>
      </c>
      <c r="AQ3156" s="72">
        <v>342.37</v>
      </c>
      <c r="AR3156" s="72">
        <v>242.24</v>
      </c>
      <c r="AS3156" s="72">
        <v>584.61</v>
      </c>
      <c r="AT3156" s="95">
        <v>27214632</v>
      </c>
      <c r="AU3156" s="95">
        <v>17659164</v>
      </c>
      <c r="AV3156" s="95">
        <v>6624</v>
      </c>
      <c r="AW3156" s="95">
        <v>6075</v>
      </c>
      <c r="AX3156" s="72">
        <v>345.82</v>
      </c>
      <c r="AY3156" s="72">
        <v>261.32</v>
      </c>
      <c r="AZ3156" s="72">
        <v>607.14</v>
      </c>
      <c r="BA3156" s="95">
        <v>26666996</v>
      </c>
      <c r="BB3156" s="95">
        <v>18319690</v>
      </c>
      <c r="BC3156" s="95">
        <v>6426</v>
      </c>
      <c r="BD3156" s="95">
        <v>5842</v>
      </c>
      <c r="BE3156" s="72">
        <v>354.63</v>
      </c>
      <c r="BF3156" s="72">
        <v>262.19</v>
      </c>
      <c r="BG3156" s="72">
        <v>616.82000000000005</v>
      </c>
      <c r="BH3156" s="95">
        <v>28763046</v>
      </c>
      <c r="BI3156" s="95">
        <v>19371475</v>
      </c>
      <c r="BJ3156" s="95">
        <v>6759</v>
      </c>
      <c r="BK3156" s="95">
        <v>6157</v>
      </c>
      <c r="BL3156" s="72">
        <v>290.32</v>
      </c>
      <c r="BM3156" s="72">
        <v>255.45</v>
      </c>
      <c r="BN3156" s="72">
        <v>545.77</v>
      </c>
      <c r="BO3156" s="95">
        <v>22805294</v>
      </c>
      <c r="BP3156" s="95">
        <v>18208763</v>
      </c>
      <c r="BQ3156" s="95">
        <v>6546</v>
      </c>
      <c r="BR3156" s="95">
        <v>5940</v>
      </c>
      <c r="BS3156" s="72">
        <v>281.38</v>
      </c>
      <c r="BT3156" s="72">
        <v>279.77999999999997</v>
      </c>
      <c r="BU3156" s="72">
        <v>561.16</v>
      </c>
      <c r="BV3156" s="95">
        <v>22433520.850000001</v>
      </c>
      <c r="BW3156" s="95">
        <v>20275082.75</v>
      </c>
      <c r="BX3156" s="95">
        <v>6644</v>
      </c>
      <c r="BY3156" s="95">
        <v>6039</v>
      </c>
      <c r="BZ3156" s="95">
        <v>6362</v>
      </c>
      <c r="CA3156" s="95">
        <v>6145</v>
      </c>
      <c r="CB3156" s="95">
        <v>6469</v>
      </c>
      <c r="CC3156" s="95">
        <v>6258</v>
      </c>
      <c r="CD3156" s="95">
        <v>6348</v>
      </c>
      <c r="CE3156" s="72">
        <v>650.75523149000003</v>
      </c>
      <c r="CF3156" s="72">
        <v>676.59346364999999</v>
      </c>
      <c r="CG3156" s="72">
        <v>712.40329333</v>
      </c>
      <c r="CH3156" s="72">
        <v>716.50152150999998</v>
      </c>
      <c r="CI3156" s="72">
        <v>731.52548966999996</v>
      </c>
      <c r="CJ3156" s="96">
        <v>0.8983562048</v>
      </c>
      <c r="CK3156" s="96">
        <v>0.89734830830000001</v>
      </c>
      <c r="CL3156" s="96">
        <v>0.86582979859999998</v>
      </c>
      <c r="CM3156" s="96">
        <v>0.76171506079999995</v>
      </c>
      <c r="CN3156" s="96">
        <v>0.76710929139999995</v>
      </c>
      <c r="CO3156" s="96">
        <v>0.91836014629999996</v>
      </c>
      <c r="CP3156" s="96">
        <v>0.91257415310000001</v>
      </c>
      <c r="CQ3156" s="96">
        <v>0.99584056389999998</v>
      </c>
      <c r="CR3156" s="96">
        <v>0.91638567039999996</v>
      </c>
      <c r="CS3156" s="95">
        <v>5547</v>
      </c>
      <c r="CT3156" s="95">
        <v>5372</v>
      </c>
      <c r="CU3156" s="95">
        <v>5733</v>
      </c>
      <c r="CV3156" s="95">
        <v>5391</v>
      </c>
      <c r="CW3156" s="95">
        <v>5284</v>
      </c>
      <c r="CX3156" s="96">
        <v>0.91998863200000003</v>
      </c>
      <c r="CY3156" s="96">
        <v>0.90790810799999999</v>
      </c>
      <c r="CZ3156" s="96">
        <v>0.94003833000000003</v>
      </c>
      <c r="DA3156" s="96">
        <v>0.91984349799999998</v>
      </c>
      <c r="DB3156" s="96">
        <v>0.90224306899999995</v>
      </c>
      <c r="DC3156">
        <v>2013</v>
      </c>
      <c r="DD3156" s="6">
        <v>6010.6</v>
      </c>
      <c r="DE3156" s="96">
        <v>4.4150593000000004E-3</v>
      </c>
      <c r="DF3156" s="72">
        <v>700.67</v>
      </c>
      <c r="DG3156" s="96">
        <v>1</v>
      </c>
      <c r="DH3156" s="72">
        <v>700.67</v>
      </c>
      <c r="DI3156" s="72">
        <v>659.52916784000001</v>
      </c>
      <c r="DJ3156" s="96">
        <v>1</v>
      </c>
      <c r="DK3156" s="72">
        <v>700.67</v>
      </c>
      <c r="DL3156" s="96">
        <v>1</v>
      </c>
      <c r="DM3156" s="72">
        <v>700.67</v>
      </c>
      <c r="DN3156" s="96">
        <v>1</v>
      </c>
      <c r="DO3156" s="96">
        <v>1.7302000000000001E-2</v>
      </c>
      <c r="DP3156" s="72">
        <v>12.12</v>
      </c>
      <c r="DQ3156" s="72">
        <v>688.55</v>
      </c>
      <c r="DR3156" t="s">
        <v>124</v>
      </c>
      <c r="DT3156" t="s">
        <v>1907</v>
      </c>
    </row>
    <row r="3157" spans="1:124" x14ac:dyDescent="0.3">
      <c r="A3157" t="s">
        <v>719</v>
      </c>
      <c r="B3157">
        <v>52220</v>
      </c>
      <c r="C3157" s="95">
        <v>4776</v>
      </c>
      <c r="D3157" s="95">
        <v>17392026</v>
      </c>
      <c r="E3157" s="95">
        <v>4531</v>
      </c>
      <c r="F3157" s="95">
        <v>12129274</v>
      </c>
      <c r="G3157" s="95">
        <v>607</v>
      </c>
      <c r="H3157" s="95">
        <v>1737023</v>
      </c>
      <c r="I3157" s="95">
        <v>505</v>
      </c>
      <c r="J3157" s="95">
        <v>1629696</v>
      </c>
      <c r="K3157" s="95">
        <v>4553</v>
      </c>
      <c r="L3157" s="95">
        <v>17765106</v>
      </c>
      <c r="M3157" s="95">
        <v>4283</v>
      </c>
      <c r="N3157" s="95">
        <v>12837048</v>
      </c>
      <c r="O3157" s="95">
        <v>611</v>
      </c>
      <c r="P3157" s="95">
        <v>2284502</v>
      </c>
      <c r="Q3157" s="95">
        <v>516</v>
      </c>
      <c r="R3157" s="95">
        <v>2034276</v>
      </c>
      <c r="S3157" s="95">
        <v>4418</v>
      </c>
      <c r="T3157" s="95">
        <v>17244362</v>
      </c>
      <c r="U3157" s="95">
        <v>4128</v>
      </c>
      <c r="V3157" s="95">
        <v>13101734</v>
      </c>
      <c r="W3157" s="95">
        <v>627</v>
      </c>
      <c r="X3157" s="95">
        <v>2320478</v>
      </c>
      <c r="Y3157" s="95">
        <v>534</v>
      </c>
      <c r="Z3157" s="95">
        <v>1913770</v>
      </c>
      <c r="AA3157" s="95">
        <v>4408</v>
      </c>
      <c r="AB3157" s="95">
        <v>15532269</v>
      </c>
      <c r="AC3157" s="95">
        <v>4085</v>
      </c>
      <c r="AD3157" s="95">
        <v>13734914</v>
      </c>
      <c r="AE3157" s="95">
        <v>638</v>
      </c>
      <c r="AF3157" s="95">
        <v>3530283</v>
      </c>
      <c r="AG3157" s="95">
        <v>545</v>
      </c>
      <c r="AH3157" s="95">
        <v>2341408</v>
      </c>
      <c r="AI3157" s="95">
        <v>4557</v>
      </c>
      <c r="AJ3157" s="95">
        <v>16020073.960000001</v>
      </c>
      <c r="AK3157" s="95">
        <v>4204</v>
      </c>
      <c r="AL3157" s="95">
        <v>14714197.33</v>
      </c>
      <c r="AM3157" s="95">
        <v>663</v>
      </c>
      <c r="AN3157" s="95">
        <v>3190508</v>
      </c>
      <c r="AO3157" s="95">
        <v>572</v>
      </c>
      <c r="AP3157" s="95">
        <v>2647453.34</v>
      </c>
      <c r="AQ3157" s="72">
        <v>296.13</v>
      </c>
      <c r="AR3157" s="72">
        <v>227.68</v>
      </c>
      <c r="AS3157" s="72">
        <v>523.80999999999995</v>
      </c>
      <c r="AT3157" s="95">
        <v>19129049</v>
      </c>
      <c r="AU3157" s="95">
        <v>13758970</v>
      </c>
      <c r="AV3157" s="95">
        <v>5383</v>
      </c>
      <c r="AW3157" s="95">
        <v>5036</v>
      </c>
      <c r="AX3157" s="72">
        <v>323.55</v>
      </c>
      <c r="AY3157" s="72">
        <v>258.24</v>
      </c>
      <c r="AZ3157" s="72">
        <v>581.79</v>
      </c>
      <c r="BA3157" s="95">
        <v>20049608</v>
      </c>
      <c r="BB3157" s="95">
        <v>14871324</v>
      </c>
      <c r="BC3157" s="95">
        <v>5164</v>
      </c>
      <c r="BD3157" s="95">
        <v>4799</v>
      </c>
      <c r="BE3157" s="72">
        <v>323.17</v>
      </c>
      <c r="BF3157" s="72">
        <v>268.39999999999998</v>
      </c>
      <c r="BG3157" s="72">
        <v>591.57000000000005</v>
      </c>
      <c r="BH3157" s="95">
        <v>19564840</v>
      </c>
      <c r="BI3157" s="95">
        <v>15015504</v>
      </c>
      <c r="BJ3157" s="95">
        <v>5045</v>
      </c>
      <c r="BK3157" s="95">
        <v>4662</v>
      </c>
      <c r="BL3157" s="72">
        <v>314.81</v>
      </c>
      <c r="BM3157" s="72">
        <v>289.35000000000002</v>
      </c>
      <c r="BN3157" s="72">
        <v>604.16</v>
      </c>
      <c r="BO3157" s="95">
        <v>19062552</v>
      </c>
      <c r="BP3157" s="95">
        <v>16076322</v>
      </c>
      <c r="BQ3157" s="95">
        <v>5046</v>
      </c>
      <c r="BR3157" s="95">
        <v>4630</v>
      </c>
      <c r="BS3157" s="72">
        <v>306.68</v>
      </c>
      <c r="BT3157" s="72">
        <v>302.93</v>
      </c>
      <c r="BU3157" s="72">
        <v>609.61</v>
      </c>
      <c r="BV3157" s="95">
        <v>19210581.960000001</v>
      </c>
      <c r="BW3157" s="95">
        <v>17361650.670000002</v>
      </c>
      <c r="BX3157" s="95">
        <v>5220</v>
      </c>
      <c r="BY3157" s="95">
        <v>4776</v>
      </c>
      <c r="BZ3157" s="95">
        <v>5218</v>
      </c>
      <c r="CA3157" s="95">
        <v>4988</v>
      </c>
      <c r="CB3157" s="95">
        <v>4860</v>
      </c>
      <c r="CC3157" s="95">
        <v>4849</v>
      </c>
      <c r="CD3157" s="95">
        <v>5003</v>
      </c>
      <c r="CE3157" s="72">
        <v>650.75523149000003</v>
      </c>
      <c r="CF3157" s="72">
        <v>676.59346364999999</v>
      </c>
      <c r="CG3157" s="72">
        <v>712.40329333</v>
      </c>
      <c r="CH3157" s="72">
        <v>716.50152150999998</v>
      </c>
      <c r="CI3157" s="72">
        <v>731.52548966999996</v>
      </c>
      <c r="CJ3157" s="96">
        <v>0.8049262989</v>
      </c>
      <c r="CK3157" s="96">
        <v>0.85988120079999997</v>
      </c>
      <c r="CL3157" s="96">
        <v>0.83038639140000003</v>
      </c>
      <c r="CM3157" s="96">
        <v>0.84320825830000001</v>
      </c>
      <c r="CN3157" s="96">
        <v>0.83334074970000005</v>
      </c>
      <c r="CO3157" s="96">
        <v>0.96457019079999995</v>
      </c>
      <c r="CP3157" s="96">
        <v>0.86499519449999995</v>
      </c>
      <c r="CQ3157" s="96">
        <v>0.99584056389999998</v>
      </c>
      <c r="CR3157" s="96">
        <v>0.86860799040000003</v>
      </c>
      <c r="CS3157" s="95">
        <v>4821</v>
      </c>
      <c r="CT3157" s="95">
        <v>4703</v>
      </c>
      <c r="CU3157" s="95">
        <v>4573</v>
      </c>
      <c r="CV3157" s="95">
        <v>4606</v>
      </c>
      <c r="CW3157" s="95">
        <v>4792</v>
      </c>
      <c r="CX3157" s="96">
        <v>0.94798471399999995</v>
      </c>
      <c r="CY3157" s="96">
        <v>0.96264880200000003</v>
      </c>
      <c r="CZ3157" s="96">
        <v>0.99396801700000004</v>
      </c>
      <c r="DA3157" s="96">
        <v>0.96178219600000003</v>
      </c>
      <c r="DB3157" s="96">
        <v>0.95776721099999995</v>
      </c>
      <c r="DC3157">
        <v>2013</v>
      </c>
      <c r="DD3157" s="6">
        <v>4780.6000000000004</v>
      </c>
      <c r="DE3157" s="96">
        <v>6.5207323000000001E-3</v>
      </c>
      <c r="DF3157" s="72">
        <v>662.73</v>
      </c>
      <c r="DG3157" s="96">
        <v>1</v>
      </c>
      <c r="DH3157" s="72">
        <v>662.73</v>
      </c>
      <c r="DI3157" s="72">
        <v>659.52916784000001</v>
      </c>
      <c r="DJ3157" s="96">
        <v>1</v>
      </c>
      <c r="DK3157" s="72">
        <v>662.73</v>
      </c>
      <c r="DL3157" s="96">
        <v>1</v>
      </c>
      <c r="DM3157" s="72">
        <v>662.73</v>
      </c>
      <c r="DN3157" s="96">
        <v>0.88675411049999997</v>
      </c>
      <c r="DO3157" s="96">
        <v>2.7064999999999999E-2</v>
      </c>
      <c r="DP3157" s="72">
        <v>15.91</v>
      </c>
      <c r="DQ3157" s="72">
        <v>646.82000000000005</v>
      </c>
      <c r="DR3157" t="s">
        <v>719</v>
      </c>
      <c r="DT3157" t="s">
        <v>1907</v>
      </c>
    </row>
    <row r="3158" spans="1:124" x14ac:dyDescent="0.3">
      <c r="A3158" t="s">
        <v>1916</v>
      </c>
      <c r="B3158">
        <v>52230</v>
      </c>
      <c r="C3158" s="95">
        <v>2879</v>
      </c>
      <c r="D3158" s="95">
        <v>9537283</v>
      </c>
      <c r="E3158" s="95">
        <v>2726</v>
      </c>
      <c r="F3158" s="95">
        <v>8626527</v>
      </c>
      <c r="G3158" s="95">
        <v>422</v>
      </c>
      <c r="H3158" s="95">
        <v>819808</v>
      </c>
      <c r="I3158" s="95">
        <v>359</v>
      </c>
      <c r="J3158" s="95">
        <v>1128556</v>
      </c>
      <c r="K3158" s="95">
        <v>2544</v>
      </c>
      <c r="L3158" s="95">
        <v>7618361</v>
      </c>
      <c r="M3158" s="95">
        <v>2403</v>
      </c>
      <c r="N3158" s="95">
        <v>7707448</v>
      </c>
      <c r="O3158" s="95">
        <v>416</v>
      </c>
      <c r="P3158" s="95">
        <v>946585</v>
      </c>
      <c r="Q3158" s="95">
        <v>351</v>
      </c>
      <c r="R3158" s="95">
        <v>1262216</v>
      </c>
      <c r="S3158" s="95">
        <v>2343</v>
      </c>
      <c r="T3158" s="95">
        <v>8342212</v>
      </c>
      <c r="U3158" s="95">
        <v>2189</v>
      </c>
      <c r="V3158" s="95">
        <v>7162804</v>
      </c>
      <c r="W3158" s="95">
        <v>427</v>
      </c>
      <c r="X3158" s="95">
        <v>1201857</v>
      </c>
      <c r="Y3158" s="95">
        <v>357</v>
      </c>
      <c r="Z3158" s="95">
        <v>1393481</v>
      </c>
      <c r="AA3158" s="95">
        <v>2180</v>
      </c>
      <c r="AB3158" s="95">
        <v>7522000</v>
      </c>
      <c r="AC3158" s="95">
        <v>2024</v>
      </c>
      <c r="AD3158" s="95">
        <v>6815692</v>
      </c>
      <c r="AE3158" s="95">
        <v>409</v>
      </c>
      <c r="AF3158" s="95">
        <v>1354369</v>
      </c>
      <c r="AG3158" s="95">
        <v>339</v>
      </c>
      <c r="AH3158" s="95">
        <v>1537322</v>
      </c>
      <c r="AI3158" s="95">
        <v>2058</v>
      </c>
      <c r="AJ3158" s="95">
        <v>6619411</v>
      </c>
      <c r="AK3158" s="95">
        <v>1897</v>
      </c>
      <c r="AL3158" s="95">
        <v>7094183</v>
      </c>
      <c r="AM3158" s="95">
        <v>383</v>
      </c>
      <c r="AN3158" s="95">
        <v>983562</v>
      </c>
      <c r="AO3158" s="95">
        <v>314</v>
      </c>
      <c r="AP3158" s="95">
        <v>1200016</v>
      </c>
      <c r="AQ3158" s="72">
        <v>261.45999999999998</v>
      </c>
      <c r="AR3158" s="72">
        <v>263.51</v>
      </c>
      <c r="AS3158" s="72">
        <v>524.97</v>
      </c>
      <c r="AT3158" s="95">
        <v>10357091</v>
      </c>
      <c r="AU3158" s="95">
        <v>9755083</v>
      </c>
      <c r="AV3158" s="95">
        <v>3301</v>
      </c>
      <c r="AW3158" s="95">
        <v>3085</v>
      </c>
      <c r="AX3158" s="72">
        <v>241.13</v>
      </c>
      <c r="AY3158" s="72">
        <v>271.41000000000003</v>
      </c>
      <c r="AZ3158" s="72">
        <v>512.54</v>
      </c>
      <c r="BA3158" s="95">
        <v>8564946</v>
      </c>
      <c r="BB3158" s="95">
        <v>8969664</v>
      </c>
      <c r="BC3158" s="95">
        <v>2960</v>
      </c>
      <c r="BD3158" s="95">
        <v>2754</v>
      </c>
      <c r="BE3158" s="72">
        <v>287.13</v>
      </c>
      <c r="BF3158" s="72">
        <v>280.06</v>
      </c>
      <c r="BG3158" s="72">
        <v>567.19000000000005</v>
      </c>
      <c r="BH3158" s="95">
        <v>9544069</v>
      </c>
      <c r="BI3158" s="95">
        <v>8556285</v>
      </c>
      <c r="BJ3158" s="95">
        <v>2770</v>
      </c>
      <c r="BK3158" s="95">
        <v>2546</v>
      </c>
      <c r="BL3158" s="72">
        <v>285.70999999999998</v>
      </c>
      <c r="BM3158" s="72">
        <v>294.58</v>
      </c>
      <c r="BN3158" s="72">
        <v>580.29</v>
      </c>
      <c r="BO3158" s="95">
        <v>8876369</v>
      </c>
      <c r="BP3158" s="95">
        <v>8353014</v>
      </c>
      <c r="BQ3158" s="95">
        <v>2589</v>
      </c>
      <c r="BR3158" s="95">
        <v>2363</v>
      </c>
      <c r="BS3158" s="72">
        <v>259.56</v>
      </c>
      <c r="BT3158" s="72">
        <v>312.61</v>
      </c>
      <c r="BU3158" s="72">
        <v>572.16999999999996</v>
      </c>
      <c r="BV3158" s="95">
        <v>7602973</v>
      </c>
      <c r="BW3158" s="95">
        <v>8294199</v>
      </c>
      <c r="BX3158" s="95">
        <v>2441</v>
      </c>
      <c r="BY3158" s="95">
        <v>2211</v>
      </c>
      <c r="BZ3158" s="95">
        <v>3198</v>
      </c>
      <c r="CA3158" s="95">
        <v>2861</v>
      </c>
      <c r="CB3158" s="95">
        <v>2662</v>
      </c>
      <c r="CC3158" s="95">
        <v>2482</v>
      </c>
      <c r="CD3158" s="95">
        <v>2328</v>
      </c>
      <c r="CE3158" s="72">
        <v>650.75523149000003</v>
      </c>
      <c r="CF3158" s="72">
        <v>676.59346364999999</v>
      </c>
      <c r="CG3158" s="72">
        <v>712.40329333</v>
      </c>
      <c r="CH3158" s="72">
        <v>716.50152150999998</v>
      </c>
      <c r="CI3158" s="72">
        <v>731.52548966999996</v>
      </c>
      <c r="CJ3158" s="96">
        <v>0.80670884320000003</v>
      </c>
      <c r="CK3158" s="96">
        <v>0.75753022680000004</v>
      </c>
      <c r="CL3158" s="96">
        <v>0.79616420269999999</v>
      </c>
      <c r="CM3158" s="96">
        <v>0.80989360470000005</v>
      </c>
      <c r="CN3158" s="96">
        <v>0.78216003140000001</v>
      </c>
      <c r="CO3158" s="96">
        <v>0.94689748060000001</v>
      </c>
      <c r="CP3158" s="96">
        <v>0.83482256310000003</v>
      </c>
      <c r="CQ3158" s="96">
        <v>0.99584056389999998</v>
      </c>
      <c r="CR3158" s="96">
        <v>0.83830933799999996</v>
      </c>
      <c r="CS3158" s="95">
        <v>2918</v>
      </c>
      <c r="CT3158" s="95">
        <v>2666</v>
      </c>
      <c r="CU3158" s="95">
        <v>2481</v>
      </c>
      <c r="CV3158" s="95">
        <v>2315</v>
      </c>
      <c r="CW3158" s="95">
        <v>2203</v>
      </c>
      <c r="CX3158" s="96">
        <v>0.92471643999999997</v>
      </c>
      <c r="CY3158" s="96">
        <v>0.94490535600000003</v>
      </c>
      <c r="CZ3158" s="96">
        <v>0.97312089800000001</v>
      </c>
      <c r="DA3158" s="96">
        <v>0.95244536800000001</v>
      </c>
      <c r="DB3158" s="96">
        <v>0.94332581599999998</v>
      </c>
      <c r="DC3158">
        <v>2013</v>
      </c>
      <c r="DD3158" s="6">
        <v>2591.8000000000002</v>
      </c>
      <c r="DE3158" s="96">
        <v>2.7446704E-3</v>
      </c>
      <c r="DF3158" s="72">
        <v>642.04999999999995</v>
      </c>
      <c r="DG3158" s="96">
        <v>1</v>
      </c>
      <c r="DH3158" s="72">
        <v>642.04999999999995</v>
      </c>
      <c r="DI3158" s="72">
        <v>659.52916784000001</v>
      </c>
      <c r="DJ3158" s="96">
        <v>1</v>
      </c>
      <c r="DK3158" s="72">
        <v>642.04999999999995</v>
      </c>
      <c r="DL3158" s="96">
        <v>1</v>
      </c>
      <c r="DM3158" s="72">
        <v>642.04999999999995</v>
      </c>
      <c r="DN3158" s="96">
        <v>1</v>
      </c>
      <c r="DO3158" s="96">
        <v>1.0905E-2</v>
      </c>
      <c r="DP3158" s="72">
        <v>7</v>
      </c>
      <c r="DQ3158" s="72">
        <v>635.04999999999995</v>
      </c>
      <c r="DR3158" t="s">
        <v>1916</v>
      </c>
      <c r="DT3158" t="s">
        <v>1907</v>
      </c>
    </row>
    <row r="3159" spans="1:124" x14ac:dyDescent="0.3">
      <c r="A3159" t="s">
        <v>583</v>
      </c>
      <c r="B3159">
        <v>52240</v>
      </c>
      <c r="C3159" s="95">
        <v>2647</v>
      </c>
      <c r="D3159" s="95">
        <v>9461723</v>
      </c>
      <c r="E3159" s="95">
        <v>2437</v>
      </c>
      <c r="F3159" s="95">
        <v>5917450</v>
      </c>
      <c r="G3159" s="95">
        <v>396</v>
      </c>
      <c r="H3159" s="95">
        <v>1067862</v>
      </c>
      <c r="I3159" s="95">
        <v>332</v>
      </c>
      <c r="J3159" s="95">
        <v>1096445</v>
      </c>
      <c r="K3159" s="95">
        <v>2608</v>
      </c>
      <c r="L3159" s="95">
        <v>8280242</v>
      </c>
      <c r="M3159" s="95">
        <v>2379</v>
      </c>
      <c r="N3159" s="95">
        <v>5828668</v>
      </c>
      <c r="O3159" s="95">
        <v>391</v>
      </c>
      <c r="P3159" s="95">
        <v>969173</v>
      </c>
      <c r="Q3159" s="95">
        <v>327</v>
      </c>
      <c r="R3159" s="95">
        <v>1023134</v>
      </c>
      <c r="S3159" s="95">
        <v>2515</v>
      </c>
      <c r="T3159" s="95">
        <v>9937049</v>
      </c>
      <c r="U3159" s="95">
        <v>2285</v>
      </c>
      <c r="V3159" s="95">
        <v>6247175</v>
      </c>
      <c r="W3159" s="95">
        <v>391</v>
      </c>
      <c r="X3159" s="95">
        <v>949566</v>
      </c>
      <c r="Y3159" s="95">
        <v>328</v>
      </c>
      <c r="Z3159" s="95">
        <v>1011250</v>
      </c>
      <c r="AA3159" s="95">
        <v>2259</v>
      </c>
      <c r="AB3159" s="95">
        <v>7795151</v>
      </c>
      <c r="AC3159" s="95">
        <v>2017</v>
      </c>
      <c r="AD3159" s="95">
        <v>5844315</v>
      </c>
      <c r="AE3159" s="95">
        <v>412</v>
      </c>
      <c r="AF3159" s="95">
        <v>1467363</v>
      </c>
      <c r="AG3159" s="95">
        <v>346</v>
      </c>
      <c r="AH3159" s="95">
        <v>1286090</v>
      </c>
      <c r="AI3159" s="95">
        <v>2174</v>
      </c>
      <c r="AJ3159" s="95">
        <v>7996495.1799999997</v>
      </c>
      <c r="AK3159" s="95">
        <v>1933</v>
      </c>
      <c r="AL3159" s="95">
        <v>6253987.0800000001</v>
      </c>
      <c r="AM3159" s="95">
        <v>449</v>
      </c>
      <c r="AN3159" s="95">
        <v>893832.22</v>
      </c>
      <c r="AO3159" s="95">
        <v>381</v>
      </c>
      <c r="AP3159" s="95">
        <v>1277041.04</v>
      </c>
      <c r="AQ3159" s="72">
        <v>288.36</v>
      </c>
      <c r="AR3159" s="72">
        <v>211.08</v>
      </c>
      <c r="AS3159" s="72">
        <v>499.44</v>
      </c>
      <c r="AT3159" s="95">
        <v>10529585</v>
      </c>
      <c r="AU3159" s="95">
        <v>7013895</v>
      </c>
      <c r="AV3159" s="95">
        <v>3043</v>
      </c>
      <c r="AW3159" s="95">
        <v>2769</v>
      </c>
      <c r="AX3159" s="72">
        <v>257.01</v>
      </c>
      <c r="AY3159" s="72">
        <v>211.01</v>
      </c>
      <c r="AZ3159" s="72">
        <v>468.02</v>
      </c>
      <c r="BA3159" s="95">
        <v>9249415</v>
      </c>
      <c r="BB3159" s="95">
        <v>6851802</v>
      </c>
      <c r="BC3159" s="95">
        <v>2999</v>
      </c>
      <c r="BD3159" s="95">
        <v>2706</v>
      </c>
      <c r="BE3159" s="72">
        <v>312.19</v>
      </c>
      <c r="BF3159" s="72">
        <v>231.48</v>
      </c>
      <c r="BG3159" s="72">
        <v>543.66999999999996</v>
      </c>
      <c r="BH3159" s="95">
        <v>10886615</v>
      </c>
      <c r="BI3159" s="95">
        <v>7258425</v>
      </c>
      <c r="BJ3159" s="95">
        <v>2906</v>
      </c>
      <c r="BK3159" s="95">
        <v>2613</v>
      </c>
      <c r="BL3159" s="72">
        <v>288.98</v>
      </c>
      <c r="BM3159" s="72">
        <v>251.46</v>
      </c>
      <c r="BN3159" s="72">
        <v>540.44000000000005</v>
      </c>
      <c r="BO3159" s="95">
        <v>9262514</v>
      </c>
      <c r="BP3159" s="95">
        <v>7130405</v>
      </c>
      <c r="BQ3159" s="95">
        <v>2671</v>
      </c>
      <c r="BR3159" s="95">
        <v>2363</v>
      </c>
      <c r="BS3159" s="72">
        <v>282.45</v>
      </c>
      <c r="BT3159" s="72">
        <v>271.20999999999998</v>
      </c>
      <c r="BU3159" s="72">
        <v>553.66</v>
      </c>
      <c r="BV3159" s="95">
        <v>8890327.4000000004</v>
      </c>
      <c r="BW3159" s="95">
        <v>7531028.1200000001</v>
      </c>
      <c r="BX3159" s="95">
        <v>2623</v>
      </c>
      <c r="BY3159" s="95">
        <v>2314</v>
      </c>
      <c r="BZ3159" s="95">
        <v>2912</v>
      </c>
      <c r="CA3159" s="95">
        <v>2858</v>
      </c>
      <c r="CB3159" s="95">
        <v>2765</v>
      </c>
      <c r="CC3159" s="95">
        <v>2525</v>
      </c>
      <c r="CD3159" s="95">
        <v>2472</v>
      </c>
      <c r="CE3159" s="72">
        <v>650.75523149000003</v>
      </c>
      <c r="CF3159" s="72">
        <v>676.59346364999999</v>
      </c>
      <c r="CG3159" s="72">
        <v>712.40329333</v>
      </c>
      <c r="CH3159" s="72">
        <v>716.50152150999998</v>
      </c>
      <c r="CI3159" s="72">
        <v>731.52548966999996</v>
      </c>
      <c r="CJ3159" s="96">
        <v>0.76747750280000004</v>
      </c>
      <c r="CK3159" s="96">
        <v>0.69173000500000004</v>
      </c>
      <c r="CL3159" s="96">
        <v>0.76314919530000003</v>
      </c>
      <c r="CM3159" s="96">
        <v>0.75427613729999998</v>
      </c>
      <c r="CN3159" s="96">
        <v>0.75685674359999999</v>
      </c>
      <c r="CO3159" s="96">
        <v>0.91071084209999997</v>
      </c>
      <c r="CP3159" s="96">
        <v>0.81990669520000004</v>
      </c>
      <c r="CQ3159" s="96">
        <v>0.99584056389999998</v>
      </c>
      <c r="CR3159" s="96">
        <v>0.82333117150000001</v>
      </c>
      <c r="CS3159" s="95">
        <v>2836</v>
      </c>
      <c r="CT3159" s="95">
        <v>2820</v>
      </c>
      <c r="CU3159" s="95">
        <v>2810</v>
      </c>
      <c r="CV3159" s="95">
        <v>2488</v>
      </c>
      <c r="CW3159" s="95">
        <v>2413</v>
      </c>
      <c r="CX3159" s="96">
        <v>0.90870680400000003</v>
      </c>
      <c r="CY3159" s="96">
        <v>0.90347135199999995</v>
      </c>
      <c r="CZ3159" s="96">
        <v>0.93223898100000002</v>
      </c>
      <c r="DA3159" s="96">
        <v>0.91602048000000003</v>
      </c>
      <c r="DB3159" s="96">
        <v>0.89098202500000001</v>
      </c>
      <c r="DC3159">
        <v>2013</v>
      </c>
      <c r="DD3159" s="6">
        <v>2553</v>
      </c>
      <c r="DE3159" s="96">
        <v>5.7569381999999997E-3</v>
      </c>
      <c r="DF3159" s="72">
        <v>628.66999999999996</v>
      </c>
      <c r="DG3159" s="96">
        <v>1</v>
      </c>
      <c r="DH3159" s="72">
        <v>628.66999999999996</v>
      </c>
      <c r="DI3159" s="72">
        <v>689.16001474999996</v>
      </c>
      <c r="DJ3159" s="96">
        <v>1</v>
      </c>
      <c r="DK3159" s="72">
        <v>628.66999999999996</v>
      </c>
      <c r="DL3159" s="96">
        <v>1</v>
      </c>
      <c r="DM3159" s="72">
        <v>628.66999999999996</v>
      </c>
      <c r="DN3159" s="96">
        <v>1</v>
      </c>
      <c r="DO3159" s="96">
        <v>2.1998E-2</v>
      </c>
      <c r="DP3159" s="72">
        <v>13.83</v>
      </c>
      <c r="DQ3159" s="72">
        <v>614.84</v>
      </c>
      <c r="DR3159" t="s">
        <v>583</v>
      </c>
      <c r="DT3159" t="s">
        <v>1907</v>
      </c>
    </row>
    <row r="3160" spans="1:124" x14ac:dyDescent="0.3">
      <c r="A3160" t="s">
        <v>867</v>
      </c>
      <c r="B3160">
        <v>52250</v>
      </c>
      <c r="C3160" s="95">
        <v>1032</v>
      </c>
      <c r="D3160" s="95">
        <v>3168555</v>
      </c>
      <c r="E3160" s="95">
        <v>1003</v>
      </c>
      <c r="F3160" s="95">
        <v>3140720</v>
      </c>
      <c r="G3160" s="95">
        <v>185</v>
      </c>
      <c r="H3160" s="95">
        <v>351656</v>
      </c>
      <c r="I3160" s="95">
        <v>170</v>
      </c>
      <c r="J3160" s="95">
        <v>409657</v>
      </c>
      <c r="K3160" s="95">
        <v>921</v>
      </c>
      <c r="L3160" s="95">
        <v>3108547</v>
      </c>
      <c r="M3160" s="95">
        <v>897</v>
      </c>
      <c r="N3160" s="95">
        <v>2934915</v>
      </c>
      <c r="O3160" s="95">
        <v>188</v>
      </c>
      <c r="P3160" s="95">
        <v>597759</v>
      </c>
      <c r="Q3160" s="95">
        <v>173</v>
      </c>
      <c r="R3160" s="95">
        <v>453221</v>
      </c>
      <c r="S3160" s="95">
        <v>859</v>
      </c>
      <c r="T3160" s="95">
        <v>2927340</v>
      </c>
      <c r="U3160" s="95">
        <v>833</v>
      </c>
      <c r="V3160" s="95">
        <v>2778663</v>
      </c>
      <c r="W3160" s="95">
        <v>182</v>
      </c>
      <c r="X3160" s="95">
        <v>634947</v>
      </c>
      <c r="Y3160" s="95">
        <v>165</v>
      </c>
      <c r="Z3160" s="95">
        <v>603351</v>
      </c>
      <c r="AA3160" s="95">
        <v>849</v>
      </c>
      <c r="AB3160" s="95">
        <v>3173940</v>
      </c>
      <c r="AC3160" s="95">
        <v>821</v>
      </c>
      <c r="AD3160" s="95">
        <v>2913701</v>
      </c>
      <c r="AE3160" s="95">
        <v>181</v>
      </c>
      <c r="AF3160" s="95">
        <v>739428</v>
      </c>
      <c r="AG3160" s="95">
        <v>164</v>
      </c>
      <c r="AH3160" s="95">
        <v>757771</v>
      </c>
      <c r="AI3160" s="95">
        <v>874</v>
      </c>
      <c r="AJ3160" s="95">
        <v>2098687</v>
      </c>
      <c r="AK3160" s="95">
        <v>841</v>
      </c>
      <c r="AL3160" s="95">
        <v>2991155</v>
      </c>
      <c r="AM3160" s="95">
        <v>182</v>
      </c>
      <c r="AN3160" s="95">
        <v>772490</v>
      </c>
      <c r="AO3160" s="95">
        <v>164</v>
      </c>
      <c r="AP3160" s="95">
        <v>748489</v>
      </c>
      <c r="AQ3160" s="72">
        <v>241.04</v>
      </c>
      <c r="AR3160" s="72">
        <v>252.23</v>
      </c>
      <c r="AS3160" s="72">
        <v>493.27</v>
      </c>
      <c r="AT3160" s="95">
        <v>3520211</v>
      </c>
      <c r="AU3160" s="95">
        <v>3550377</v>
      </c>
      <c r="AV3160" s="95">
        <v>1217</v>
      </c>
      <c r="AW3160" s="95">
        <v>1173</v>
      </c>
      <c r="AX3160" s="72">
        <v>278.5</v>
      </c>
      <c r="AY3160" s="72">
        <v>263.87</v>
      </c>
      <c r="AZ3160" s="72">
        <v>542.37</v>
      </c>
      <c r="BA3160" s="95">
        <v>3706306</v>
      </c>
      <c r="BB3160" s="95">
        <v>3388136</v>
      </c>
      <c r="BC3160" s="95">
        <v>1109</v>
      </c>
      <c r="BD3160" s="95">
        <v>1070</v>
      </c>
      <c r="BE3160" s="72">
        <v>285.17</v>
      </c>
      <c r="BF3160" s="72">
        <v>282.39999999999998</v>
      </c>
      <c r="BG3160" s="72">
        <v>567.57000000000005</v>
      </c>
      <c r="BH3160" s="95">
        <v>3562287</v>
      </c>
      <c r="BI3160" s="95">
        <v>3382014</v>
      </c>
      <c r="BJ3160" s="95">
        <v>1041</v>
      </c>
      <c r="BK3160" s="95">
        <v>998</v>
      </c>
      <c r="BL3160" s="72">
        <v>316.62</v>
      </c>
      <c r="BM3160" s="72">
        <v>310.62</v>
      </c>
      <c r="BN3160" s="72">
        <v>627.24</v>
      </c>
      <c r="BO3160" s="95">
        <v>3913368</v>
      </c>
      <c r="BP3160" s="95">
        <v>3671472</v>
      </c>
      <c r="BQ3160" s="95">
        <v>1030</v>
      </c>
      <c r="BR3160" s="95">
        <v>985</v>
      </c>
      <c r="BS3160" s="72">
        <v>226.58</v>
      </c>
      <c r="BT3160" s="72">
        <v>310.08999999999997</v>
      </c>
      <c r="BU3160" s="72">
        <v>536.66999999999996</v>
      </c>
      <c r="BV3160" s="95">
        <v>2871177</v>
      </c>
      <c r="BW3160" s="95">
        <v>3739644</v>
      </c>
      <c r="BX3160" s="95">
        <v>1056</v>
      </c>
      <c r="BY3160" s="95">
        <v>1005</v>
      </c>
      <c r="BZ3160" s="95">
        <v>1196</v>
      </c>
      <c r="CA3160" s="95">
        <v>1090</v>
      </c>
      <c r="CB3160" s="95">
        <v>1020</v>
      </c>
      <c r="CC3160" s="95">
        <v>1009</v>
      </c>
      <c r="CD3160" s="95">
        <v>1031</v>
      </c>
      <c r="CE3160" s="72">
        <v>650.75523149000003</v>
      </c>
      <c r="CF3160" s="72">
        <v>676.59346364999999</v>
      </c>
      <c r="CG3160" s="72">
        <v>712.40329333</v>
      </c>
      <c r="CH3160" s="72">
        <v>716.50152150999998</v>
      </c>
      <c r="CI3160" s="72">
        <v>731.52548966999996</v>
      </c>
      <c r="CJ3160" s="96">
        <v>0.75799621139999995</v>
      </c>
      <c r="CK3160" s="96">
        <v>0.80161874030000002</v>
      </c>
      <c r="CL3160" s="96">
        <v>0.79669760840000003</v>
      </c>
      <c r="CM3160" s="96">
        <v>0.87542033220000004</v>
      </c>
      <c r="CN3160" s="96">
        <v>0.7336313055</v>
      </c>
      <c r="CO3160" s="96">
        <v>0.98804831420000006</v>
      </c>
      <c r="CP3160" s="96">
        <v>0.80266605199999996</v>
      </c>
      <c r="CQ3160" s="96">
        <v>0.99584056389999998</v>
      </c>
      <c r="CR3160" s="96">
        <v>0.80601851989999995</v>
      </c>
      <c r="CS3160" s="95">
        <v>1250</v>
      </c>
      <c r="CT3160" s="95">
        <v>1140</v>
      </c>
      <c r="CU3160" s="95">
        <v>1088</v>
      </c>
      <c r="CV3160" s="95">
        <v>1080</v>
      </c>
      <c r="CW3160" s="95">
        <v>1098</v>
      </c>
      <c r="CX3160" s="96">
        <v>0.94351703200000003</v>
      </c>
      <c r="CY3160" s="96">
        <v>0.96229855900000005</v>
      </c>
      <c r="CZ3160" s="96">
        <v>1.0012019109999999</v>
      </c>
      <c r="DA3160" s="96">
        <v>1.0091691730000001</v>
      </c>
      <c r="DB3160" s="96">
        <v>1.0316705209999999</v>
      </c>
      <c r="DC3160">
        <v>2013</v>
      </c>
      <c r="DD3160" s="6">
        <v>1046.2</v>
      </c>
      <c r="DE3160" s="96">
        <v>2.3888688E-3</v>
      </c>
      <c r="DF3160" s="72">
        <v>617.54</v>
      </c>
      <c r="DG3160" s="96">
        <v>1</v>
      </c>
      <c r="DH3160" s="72">
        <v>617.54</v>
      </c>
      <c r="DI3160" s="72">
        <v>659.52916784000001</v>
      </c>
      <c r="DJ3160" s="96">
        <v>1</v>
      </c>
      <c r="DK3160" s="72">
        <v>617.54</v>
      </c>
      <c r="DL3160" s="96">
        <v>1</v>
      </c>
      <c r="DM3160" s="72">
        <v>617.54</v>
      </c>
      <c r="DN3160" s="96">
        <v>1</v>
      </c>
      <c r="DO3160" s="96">
        <v>7.4770000000000001E-3</v>
      </c>
      <c r="DP3160" s="72">
        <v>4.62</v>
      </c>
      <c r="DQ3160" s="72">
        <v>612.91999999999996</v>
      </c>
      <c r="DR3160" t="s">
        <v>867</v>
      </c>
      <c r="DT3160" t="s">
        <v>1907</v>
      </c>
    </row>
    <row r="3161" spans="1:124" x14ac:dyDescent="0.3">
      <c r="A3161" t="s">
        <v>36</v>
      </c>
      <c r="B3161">
        <v>52260</v>
      </c>
      <c r="C3161" s="95">
        <v>1931</v>
      </c>
      <c r="D3161" s="95">
        <v>6001207</v>
      </c>
      <c r="E3161" s="95">
        <v>1822</v>
      </c>
      <c r="F3161" s="95">
        <v>4556058</v>
      </c>
      <c r="G3161" s="95">
        <v>369</v>
      </c>
      <c r="H3161" s="95">
        <v>887183</v>
      </c>
      <c r="I3161" s="95">
        <v>327</v>
      </c>
      <c r="J3161" s="95">
        <v>852589</v>
      </c>
      <c r="K3161" s="95">
        <v>1780</v>
      </c>
      <c r="L3161" s="95">
        <v>6956685</v>
      </c>
      <c r="M3161" s="95">
        <v>1665</v>
      </c>
      <c r="N3161" s="95">
        <v>4958483</v>
      </c>
      <c r="O3161" s="95">
        <v>363</v>
      </c>
      <c r="P3161" s="95">
        <v>874537</v>
      </c>
      <c r="Q3161" s="95">
        <v>320</v>
      </c>
      <c r="R3161" s="95">
        <v>834090</v>
      </c>
      <c r="S3161" s="95">
        <v>1718</v>
      </c>
      <c r="T3161" s="95">
        <v>6536789</v>
      </c>
      <c r="U3161" s="95">
        <v>1595</v>
      </c>
      <c r="V3161" s="95">
        <v>4763947</v>
      </c>
      <c r="W3161" s="95">
        <v>390</v>
      </c>
      <c r="X3161" s="95">
        <v>1027138</v>
      </c>
      <c r="Y3161" s="95">
        <v>337</v>
      </c>
      <c r="Z3161" s="95">
        <v>1010043</v>
      </c>
      <c r="AA3161" s="95">
        <v>1691</v>
      </c>
      <c r="AB3161" s="95">
        <v>5540105</v>
      </c>
      <c r="AC3161" s="95">
        <v>1563</v>
      </c>
      <c r="AD3161" s="95">
        <v>5122155</v>
      </c>
      <c r="AE3161" s="95">
        <v>413</v>
      </c>
      <c r="AF3161" s="95">
        <v>1053028</v>
      </c>
      <c r="AG3161" s="95">
        <v>354</v>
      </c>
      <c r="AH3161" s="95">
        <v>1059164</v>
      </c>
      <c r="AI3161" s="95">
        <v>1704</v>
      </c>
      <c r="AJ3161" s="95">
        <v>4515380</v>
      </c>
      <c r="AK3161" s="95">
        <v>1555</v>
      </c>
      <c r="AL3161" s="95">
        <v>5655481.5</v>
      </c>
      <c r="AM3161" s="95">
        <v>428</v>
      </c>
      <c r="AN3161" s="95">
        <v>785082</v>
      </c>
      <c r="AO3161" s="95">
        <v>375</v>
      </c>
      <c r="AP3161" s="95">
        <v>1080409</v>
      </c>
      <c r="AQ3161" s="72">
        <v>249.58</v>
      </c>
      <c r="AR3161" s="72">
        <v>209.74</v>
      </c>
      <c r="AS3161" s="72">
        <v>459.32</v>
      </c>
      <c r="AT3161" s="95">
        <v>6888390</v>
      </c>
      <c r="AU3161" s="95">
        <v>5408647</v>
      </c>
      <c r="AV3161" s="95">
        <v>2300</v>
      </c>
      <c r="AW3161" s="95">
        <v>2149</v>
      </c>
      <c r="AX3161" s="72">
        <v>304.52999999999997</v>
      </c>
      <c r="AY3161" s="72">
        <v>243.18</v>
      </c>
      <c r="AZ3161" s="72">
        <v>547.71</v>
      </c>
      <c r="BA3161" s="95">
        <v>7831222</v>
      </c>
      <c r="BB3161" s="95">
        <v>5792573</v>
      </c>
      <c r="BC3161" s="95">
        <v>2143</v>
      </c>
      <c r="BD3161" s="95">
        <v>1985</v>
      </c>
      <c r="BE3161" s="72">
        <v>299.02</v>
      </c>
      <c r="BF3161" s="72">
        <v>249.05</v>
      </c>
      <c r="BG3161" s="72">
        <v>548.07000000000005</v>
      </c>
      <c r="BH3161" s="95">
        <v>7563927</v>
      </c>
      <c r="BI3161" s="95">
        <v>5773990</v>
      </c>
      <c r="BJ3161" s="95">
        <v>2108</v>
      </c>
      <c r="BK3161" s="95">
        <v>1932</v>
      </c>
      <c r="BL3161" s="72">
        <v>261.13</v>
      </c>
      <c r="BM3161" s="72">
        <v>268.70999999999998</v>
      </c>
      <c r="BN3161" s="72">
        <v>529.84</v>
      </c>
      <c r="BO3161" s="95">
        <v>6593133</v>
      </c>
      <c r="BP3161" s="95">
        <v>6181319</v>
      </c>
      <c r="BQ3161" s="95">
        <v>2104</v>
      </c>
      <c r="BR3161" s="95">
        <v>1917</v>
      </c>
      <c r="BS3161" s="72">
        <v>207.18</v>
      </c>
      <c r="BT3161" s="72">
        <v>290.83999999999997</v>
      </c>
      <c r="BU3161" s="72">
        <v>498.02</v>
      </c>
      <c r="BV3161" s="95">
        <v>5300462</v>
      </c>
      <c r="BW3161" s="95">
        <v>6735890.5</v>
      </c>
      <c r="BX3161" s="95">
        <v>2132</v>
      </c>
      <c r="BY3161" s="95">
        <v>1930</v>
      </c>
      <c r="BZ3161" s="95">
        <v>2228</v>
      </c>
      <c r="CA3161" s="95">
        <v>2067</v>
      </c>
      <c r="CB3161" s="95">
        <v>2023</v>
      </c>
      <c r="CC3161" s="95">
        <v>2015</v>
      </c>
      <c r="CD3161" s="95">
        <v>2033</v>
      </c>
      <c r="CE3161" s="72">
        <v>650.75523149000003</v>
      </c>
      <c r="CF3161" s="72">
        <v>676.59346364999999</v>
      </c>
      <c r="CG3161" s="72">
        <v>712.40329333</v>
      </c>
      <c r="CH3161" s="72">
        <v>716.50152150999998</v>
      </c>
      <c r="CI3161" s="72">
        <v>731.52548966999996</v>
      </c>
      <c r="CJ3161" s="96">
        <v>0.70582605840000001</v>
      </c>
      <c r="CK3161" s="96">
        <v>0.80951121969999995</v>
      </c>
      <c r="CL3161" s="96">
        <v>0.76932547210000002</v>
      </c>
      <c r="CM3161" s="96">
        <v>0.73948203050000005</v>
      </c>
      <c r="CN3161" s="96">
        <v>0.68079650950000004</v>
      </c>
      <c r="CO3161" s="96">
        <v>0.95513037629999997</v>
      </c>
      <c r="CP3161" s="96">
        <v>0.77579802340000004</v>
      </c>
      <c r="CQ3161" s="96">
        <v>0.99584056389999998</v>
      </c>
      <c r="CR3161" s="96">
        <v>0.77903827250000002</v>
      </c>
      <c r="CS3161" s="95">
        <v>2203</v>
      </c>
      <c r="CT3161" s="95">
        <v>2088</v>
      </c>
      <c r="CU3161" s="95">
        <v>2040</v>
      </c>
      <c r="CV3161" s="95">
        <v>2044</v>
      </c>
      <c r="CW3161" s="95">
        <v>2089</v>
      </c>
      <c r="CX3161" s="96">
        <v>0.95587238399999996</v>
      </c>
      <c r="CY3161" s="96">
        <v>0.94801120800000005</v>
      </c>
      <c r="CZ3161" s="96">
        <v>0.96401044599999997</v>
      </c>
      <c r="DA3161" s="96">
        <v>0.95468542599999995</v>
      </c>
      <c r="DB3161" s="96">
        <v>0.95322722500000001</v>
      </c>
      <c r="DC3161">
        <v>2013</v>
      </c>
      <c r="DD3161" s="6">
        <v>1982.6</v>
      </c>
      <c r="DE3161" s="96">
        <v>5.4349682999999998E-3</v>
      </c>
      <c r="DF3161" s="72">
        <v>595.04</v>
      </c>
      <c r="DG3161" s="96">
        <v>1</v>
      </c>
      <c r="DH3161" s="72">
        <v>595.04</v>
      </c>
      <c r="DI3161" s="72">
        <v>659.52916784000001</v>
      </c>
      <c r="DJ3161" s="96">
        <v>1</v>
      </c>
      <c r="DK3161" s="72">
        <v>595.04</v>
      </c>
      <c r="DL3161" s="96">
        <v>1</v>
      </c>
      <c r="DM3161" s="72">
        <v>595.04</v>
      </c>
      <c r="DN3161" s="96">
        <v>1</v>
      </c>
      <c r="DO3161" s="96">
        <v>1.2647E-2</v>
      </c>
      <c r="DP3161" s="72">
        <v>7.53</v>
      </c>
      <c r="DQ3161" s="72">
        <v>587.51</v>
      </c>
      <c r="DR3161" t="s">
        <v>36</v>
      </c>
      <c r="DT3161" t="s">
        <v>1907</v>
      </c>
    </row>
    <row r="3162" spans="1:124" x14ac:dyDescent="0.3">
      <c r="A3162" t="s">
        <v>37</v>
      </c>
      <c r="B3162">
        <v>52270</v>
      </c>
      <c r="C3162" s="95">
        <v>10469</v>
      </c>
      <c r="D3162" s="95">
        <v>35550900</v>
      </c>
      <c r="E3162" s="95">
        <v>9957</v>
      </c>
      <c r="F3162" s="95">
        <v>25150309</v>
      </c>
      <c r="G3162" s="95">
        <v>2020</v>
      </c>
      <c r="H3162" s="95">
        <v>5405847</v>
      </c>
      <c r="I3162" s="95">
        <v>1815</v>
      </c>
      <c r="J3162" s="95">
        <v>4652651</v>
      </c>
      <c r="K3162" s="95">
        <v>10205</v>
      </c>
      <c r="L3162" s="95">
        <v>39940731</v>
      </c>
      <c r="M3162" s="95">
        <v>9658</v>
      </c>
      <c r="N3162" s="95">
        <v>26800945</v>
      </c>
      <c r="O3162" s="95">
        <v>2004</v>
      </c>
      <c r="P3162" s="95">
        <v>6329061</v>
      </c>
      <c r="Q3162" s="95">
        <v>1801</v>
      </c>
      <c r="R3162" s="95">
        <v>5089137</v>
      </c>
      <c r="S3162" s="95">
        <v>9829</v>
      </c>
      <c r="T3162" s="95">
        <v>42673424</v>
      </c>
      <c r="U3162" s="95">
        <v>9221</v>
      </c>
      <c r="V3162" s="95">
        <v>27474766</v>
      </c>
      <c r="W3162" s="95">
        <v>2006</v>
      </c>
      <c r="X3162" s="95">
        <v>6472965</v>
      </c>
      <c r="Y3162" s="95">
        <v>1807</v>
      </c>
      <c r="Z3162" s="95">
        <v>5698424</v>
      </c>
      <c r="AA3162" s="95">
        <v>9220</v>
      </c>
      <c r="AB3162" s="95">
        <v>36189723</v>
      </c>
      <c r="AC3162" s="95">
        <v>8538</v>
      </c>
      <c r="AD3162" s="95">
        <v>27857044</v>
      </c>
      <c r="AE3162" s="95">
        <v>1943</v>
      </c>
      <c r="AF3162" s="95">
        <v>5961676</v>
      </c>
      <c r="AG3162" s="95">
        <v>1727</v>
      </c>
      <c r="AH3162" s="95">
        <v>5914815</v>
      </c>
      <c r="AI3162" s="95">
        <v>9009</v>
      </c>
      <c r="AJ3162" s="95">
        <v>30819874.16</v>
      </c>
      <c r="AK3162" s="95">
        <v>8306</v>
      </c>
      <c r="AL3162" s="95">
        <v>28935539.739999998</v>
      </c>
      <c r="AM3162" s="95">
        <v>1639</v>
      </c>
      <c r="AN3162" s="95">
        <v>4941623.9400000004</v>
      </c>
      <c r="AO3162" s="95">
        <v>1443</v>
      </c>
      <c r="AP3162" s="95">
        <v>5977081.3099999996</v>
      </c>
      <c r="AQ3162" s="72">
        <v>273.29000000000002</v>
      </c>
      <c r="AR3162" s="72">
        <v>210.97</v>
      </c>
      <c r="AS3162" s="72">
        <v>484.26</v>
      </c>
      <c r="AT3162" s="95">
        <v>40956747</v>
      </c>
      <c r="AU3162" s="95">
        <v>29802960</v>
      </c>
      <c r="AV3162" s="95">
        <v>12489</v>
      </c>
      <c r="AW3162" s="95">
        <v>11772</v>
      </c>
      <c r="AX3162" s="72">
        <v>315.82</v>
      </c>
      <c r="AY3162" s="72">
        <v>231.91</v>
      </c>
      <c r="AZ3162" s="72">
        <v>547.73</v>
      </c>
      <c r="BA3162" s="95">
        <v>46269792</v>
      </c>
      <c r="BB3162" s="95">
        <v>31890082</v>
      </c>
      <c r="BC3162" s="95">
        <v>12209</v>
      </c>
      <c r="BD3162" s="95">
        <v>11459</v>
      </c>
      <c r="BE3162" s="72">
        <v>346.05</v>
      </c>
      <c r="BF3162" s="72">
        <v>250.67</v>
      </c>
      <c r="BG3162" s="72">
        <v>596.72</v>
      </c>
      <c r="BH3162" s="95">
        <v>49146389</v>
      </c>
      <c r="BI3162" s="95">
        <v>33173190</v>
      </c>
      <c r="BJ3162" s="95">
        <v>11835</v>
      </c>
      <c r="BK3162" s="95">
        <v>11028</v>
      </c>
      <c r="BL3162" s="72">
        <v>314.67</v>
      </c>
      <c r="BM3162" s="72">
        <v>274.17</v>
      </c>
      <c r="BN3162" s="72">
        <v>588.84</v>
      </c>
      <c r="BO3162" s="95">
        <v>42151399</v>
      </c>
      <c r="BP3162" s="95">
        <v>33771859</v>
      </c>
      <c r="BQ3162" s="95">
        <v>11163</v>
      </c>
      <c r="BR3162" s="95">
        <v>10265</v>
      </c>
      <c r="BS3162" s="72">
        <v>279.88</v>
      </c>
      <c r="BT3162" s="72">
        <v>298.43</v>
      </c>
      <c r="BU3162" s="72">
        <v>578.30999999999995</v>
      </c>
      <c r="BV3162" s="95">
        <v>35761498.100000001</v>
      </c>
      <c r="BW3162" s="95">
        <v>34912621.049999997</v>
      </c>
      <c r="BX3162" s="95">
        <v>10648</v>
      </c>
      <c r="BY3162" s="95">
        <v>9749</v>
      </c>
      <c r="BZ3162" s="95">
        <v>12147</v>
      </c>
      <c r="CA3162" s="95">
        <v>11847</v>
      </c>
      <c r="CB3162" s="95">
        <v>11446</v>
      </c>
      <c r="CC3162" s="95">
        <v>10737</v>
      </c>
      <c r="CD3162" s="95">
        <v>10208</v>
      </c>
      <c r="CE3162" s="72">
        <v>650.75523149000003</v>
      </c>
      <c r="CF3162" s="72">
        <v>676.59346364999999</v>
      </c>
      <c r="CG3162" s="72">
        <v>712.40329333</v>
      </c>
      <c r="CH3162" s="72">
        <v>716.50152150999998</v>
      </c>
      <c r="CI3162" s="72">
        <v>731.52548966999996</v>
      </c>
      <c r="CJ3162" s="96">
        <v>0.74415075990000001</v>
      </c>
      <c r="CK3162" s="96">
        <v>0.80954077950000003</v>
      </c>
      <c r="CL3162" s="96">
        <v>0.8376154428</v>
      </c>
      <c r="CM3162" s="96">
        <v>0.821826587</v>
      </c>
      <c r="CN3162" s="96">
        <v>0.79055345050000003</v>
      </c>
      <c r="CO3162" s="96">
        <v>0.92493886530000002</v>
      </c>
      <c r="CP3162" s="96">
        <v>0.86571927510000002</v>
      </c>
      <c r="CQ3162" s="96">
        <v>0.99584056389999998</v>
      </c>
      <c r="CR3162" s="96">
        <v>0.86933509519999996</v>
      </c>
      <c r="CS3162" s="95">
        <v>10711</v>
      </c>
      <c r="CT3162" s="95">
        <v>10428</v>
      </c>
      <c r="CU3162" s="95">
        <v>10249</v>
      </c>
      <c r="CV3162" s="95">
        <v>9403</v>
      </c>
      <c r="CW3162" s="95">
        <v>9302</v>
      </c>
      <c r="CX3162" s="96">
        <v>0.91398821500000005</v>
      </c>
      <c r="CY3162" s="96">
        <v>0.91581942199999999</v>
      </c>
      <c r="CZ3162" s="96">
        <v>0.940143811</v>
      </c>
      <c r="DA3162" s="96">
        <v>0.93004191000000003</v>
      </c>
      <c r="DB3162" s="96">
        <v>0.92586023200000001</v>
      </c>
      <c r="DC3162">
        <v>2013</v>
      </c>
      <c r="DD3162" s="6">
        <v>10854.6</v>
      </c>
      <c r="DE3162" s="96">
        <v>4.7440516999999998E-3</v>
      </c>
      <c r="DF3162" s="72">
        <v>664.47</v>
      </c>
      <c r="DG3162" s="96">
        <v>1</v>
      </c>
      <c r="DH3162" s="72">
        <v>664.47</v>
      </c>
      <c r="DI3162" s="72">
        <v>659.52916784000001</v>
      </c>
      <c r="DJ3162" s="96">
        <v>1</v>
      </c>
      <c r="DK3162" s="72">
        <v>664.47</v>
      </c>
      <c r="DL3162" s="96">
        <v>1</v>
      </c>
      <c r="DM3162" s="72">
        <v>664.47</v>
      </c>
      <c r="DN3162" s="96">
        <v>1</v>
      </c>
      <c r="DO3162" s="96">
        <v>1.9893999999999998E-2</v>
      </c>
      <c r="DP3162" s="72">
        <v>13.22</v>
      </c>
      <c r="DQ3162" s="72">
        <v>651.25</v>
      </c>
      <c r="DR3162" t="s">
        <v>37</v>
      </c>
      <c r="DT3162" t="s">
        <v>1907</v>
      </c>
    </row>
    <row r="3163" spans="1:124" x14ac:dyDescent="0.3">
      <c r="A3163" t="s">
        <v>76</v>
      </c>
      <c r="B3163">
        <v>52280</v>
      </c>
      <c r="C3163" s="95">
        <v>3883</v>
      </c>
      <c r="D3163" s="95">
        <v>14438252</v>
      </c>
      <c r="E3163" s="95">
        <v>3673</v>
      </c>
      <c r="F3163" s="95">
        <v>9511524</v>
      </c>
      <c r="G3163" s="95">
        <v>757</v>
      </c>
      <c r="H3163" s="95">
        <v>2464045</v>
      </c>
      <c r="I3163" s="95">
        <v>645</v>
      </c>
      <c r="J3163" s="95">
        <v>1879431</v>
      </c>
      <c r="K3163" s="95">
        <v>3605</v>
      </c>
      <c r="L3163" s="95">
        <v>13433574</v>
      </c>
      <c r="M3163" s="95">
        <v>3376</v>
      </c>
      <c r="N3163" s="95">
        <v>8668003</v>
      </c>
      <c r="O3163" s="95">
        <v>739</v>
      </c>
      <c r="P3163" s="95">
        <v>1920463</v>
      </c>
      <c r="Q3163" s="95">
        <v>627</v>
      </c>
      <c r="R3163" s="95">
        <v>1726550</v>
      </c>
      <c r="S3163" s="95">
        <v>3453</v>
      </c>
      <c r="T3163" s="95">
        <v>13844094</v>
      </c>
      <c r="U3163" s="95">
        <v>3222</v>
      </c>
      <c r="V3163" s="95">
        <v>8739648</v>
      </c>
      <c r="W3163" s="95">
        <v>732</v>
      </c>
      <c r="X3163" s="95">
        <v>2787911</v>
      </c>
      <c r="Y3163" s="95">
        <v>629</v>
      </c>
      <c r="Z3163" s="95">
        <v>1874381</v>
      </c>
      <c r="AA3163" s="95">
        <v>3379</v>
      </c>
      <c r="AB3163" s="95">
        <v>12624546</v>
      </c>
      <c r="AC3163" s="95">
        <v>3133</v>
      </c>
      <c r="AD3163" s="95">
        <v>9004187</v>
      </c>
      <c r="AE3163" s="95">
        <v>751</v>
      </c>
      <c r="AF3163" s="95">
        <v>1998531</v>
      </c>
      <c r="AG3163" s="95">
        <v>648</v>
      </c>
      <c r="AH3163" s="95">
        <v>2262212</v>
      </c>
      <c r="AI3163" s="95">
        <v>3643</v>
      </c>
      <c r="AJ3163" s="95">
        <v>13136274.789999999</v>
      </c>
      <c r="AK3163" s="95">
        <v>3382</v>
      </c>
      <c r="AL3163" s="95">
        <v>10617576.970000001</v>
      </c>
      <c r="AM3163" s="95">
        <v>774</v>
      </c>
      <c r="AN3163" s="95">
        <v>2441238</v>
      </c>
      <c r="AO3163" s="95">
        <v>671</v>
      </c>
      <c r="AP3163" s="95">
        <v>2534867</v>
      </c>
      <c r="AQ3163" s="72">
        <v>303.56</v>
      </c>
      <c r="AR3163" s="72">
        <v>219.83</v>
      </c>
      <c r="AS3163" s="72">
        <v>523.39</v>
      </c>
      <c r="AT3163" s="95">
        <v>16902297</v>
      </c>
      <c r="AU3163" s="95">
        <v>11390955</v>
      </c>
      <c r="AV3163" s="95">
        <v>4640</v>
      </c>
      <c r="AW3163" s="95">
        <v>4318</v>
      </c>
      <c r="AX3163" s="72">
        <v>294.54000000000002</v>
      </c>
      <c r="AY3163" s="72">
        <v>216.39</v>
      </c>
      <c r="AZ3163" s="72">
        <v>510.93</v>
      </c>
      <c r="BA3163" s="95">
        <v>15354037</v>
      </c>
      <c r="BB3163" s="95">
        <v>10394553</v>
      </c>
      <c r="BC3163" s="95">
        <v>4344</v>
      </c>
      <c r="BD3163" s="95">
        <v>4003</v>
      </c>
      <c r="BE3163" s="72">
        <v>331.18</v>
      </c>
      <c r="BF3163" s="72">
        <v>229.68</v>
      </c>
      <c r="BG3163" s="72">
        <v>560.86</v>
      </c>
      <c r="BH3163" s="95">
        <v>16632005</v>
      </c>
      <c r="BI3163" s="95">
        <v>10614029</v>
      </c>
      <c r="BJ3163" s="95">
        <v>4185</v>
      </c>
      <c r="BK3163" s="95">
        <v>3851</v>
      </c>
      <c r="BL3163" s="72">
        <v>295.06</v>
      </c>
      <c r="BM3163" s="72">
        <v>248.31</v>
      </c>
      <c r="BN3163" s="72">
        <v>543.37</v>
      </c>
      <c r="BO3163" s="95">
        <v>14623077</v>
      </c>
      <c r="BP3163" s="95">
        <v>11266399</v>
      </c>
      <c r="BQ3163" s="95">
        <v>4130</v>
      </c>
      <c r="BR3163" s="95">
        <v>3781</v>
      </c>
      <c r="BS3163" s="72">
        <v>293.89</v>
      </c>
      <c r="BT3163" s="72">
        <v>270.43</v>
      </c>
      <c r="BU3163" s="72">
        <v>564.32000000000005</v>
      </c>
      <c r="BV3163" s="95">
        <v>15577512.789999999</v>
      </c>
      <c r="BW3163" s="95">
        <v>13152443.970000001</v>
      </c>
      <c r="BX3163" s="95">
        <v>4417</v>
      </c>
      <c r="BY3163" s="95">
        <v>4053</v>
      </c>
      <c r="BZ3163" s="95">
        <v>4487</v>
      </c>
      <c r="CA3163" s="95">
        <v>4180</v>
      </c>
      <c r="CB3163" s="95">
        <v>4024</v>
      </c>
      <c r="CC3163" s="95">
        <v>3964</v>
      </c>
      <c r="CD3163" s="95">
        <v>4239</v>
      </c>
      <c r="CE3163" s="72">
        <v>650.75523149000003</v>
      </c>
      <c r="CF3163" s="72">
        <v>676.59346364999999</v>
      </c>
      <c r="CG3163" s="72">
        <v>712.40329333</v>
      </c>
      <c r="CH3163" s="72">
        <v>716.50152150999998</v>
      </c>
      <c r="CI3163" s="72">
        <v>731.52548966999996</v>
      </c>
      <c r="CJ3163" s="96">
        <v>0.804280895</v>
      </c>
      <c r="CK3163" s="96">
        <v>0.75515065910000001</v>
      </c>
      <c r="CL3163" s="96">
        <v>0.78727878610000002</v>
      </c>
      <c r="CM3163" s="96">
        <v>0.75836545170000003</v>
      </c>
      <c r="CN3163" s="96">
        <v>0.77142903149999997</v>
      </c>
      <c r="CO3163" s="96">
        <v>0.94204425700000005</v>
      </c>
      <c r="CP3163" s="96">
        <v>0.82299845140000005</v>
      </c>
      <c r="CQ3163" s="96">
        <v>0.99584056389999998</v>
      </c>
      <c r="CR3163" s="96">
        <v>0.826435841</v>
      </c>
      <c r="CS3163" s="95">
        <v>4213</v>
      </c>
      <c r="CT3163" s="95">
        <v>3925</v>
      </c>
      <c r="CU3163" s="95">
        <v>3832</v>
      </c>
      <c r="CV3163" s="95">
        <v>3766</v>
      </c>
      <c r="CW3163" s="95">
        <v>4083</v>
      </c>
      <c r="CX3163" s="96">
        <v>0.92385515200000001</v>
      </c>
      <c r="CY3163" s="96">
        <v>0.93280644199999996</v>
      </c>
      <c r="CZ3163" s="96">
        <v>0.95652797199999995</v>
      </c>
      <c r="DA3163" s="96">
        <v>0.95032850099999999</v>
      </c>
      <c r="DB3163" s="96">
        <v>0.94845842899999999</v>
      </c>
      <c r="DC3163">
        <v>2013</v>
      </c>
      <c r="DD3163" s="6">
        <v>4001.2</v>
      </c>
      <c r="DE3163" s="96">
        <v>6.9068196E-3</v>
      </c>
      <c r="DF3163" s="72">
        <v>630.30999999999995</v>
      </c>
      <c r="DG3163" s="96">
        <v>1</v>
      </c>
      <c r="DH3163" s="72">
        <v>630.30999999999995</v>
      </c>
      <c r="DI3163" s="72">
        <v>659.52916784000001</v>
      </c>
      <c r="DJ3163" s="96">
        <v>1</v>
      </c>
      <c r="DK3163" s="72">
        <v>630.30999999999995</v>
      </c>
      <c r="DL3163" s="96">
        <v>1</v>
      </c>
      <c r="DM3163" s="72">
        <v>630.30999999999995</v>
      </c>
      <c r="DN3163" s="96">
        <v>1</v>
      </c>
      <c r="DO3163" s="96">
        <v>2.3248999999999999E-2</v>
      </c>
      <c r="DP3163" s="72">
        <v>14.65</v>
      </c>
      <c r="DQ3163" s="72">
        <v>615.66</v>
      </c>
      <c r="DR3163" t="s">
        <v>76</v>
      </c>
      <c r="DT3163" t="s">
        <v>1907</v>
      </c>
    </row>
    <row r="3164" spans="1:124" x14ac:dyDescent="0.3">
      <c r="A3164" t="s">
        <v>1917</v>
      </c>
      <c r="B3164">
        <v>52290</v>
      </c>
      <c r="C3164" s="95">
        <v>15951</v>
      </c>
      <c r="D3164" s="95">
        <v>69029886</v>
      </c>
      <c r="E3164" s="95">
        <v>15382</v>
      </c>
      <c r="F3164" s="95">
        <v>52666770</v>
      </c>
      <c r="G3164" s="95">
        <v>3354</v>
      </c>
      <c r="H3164" s="95">
        <v>10989375</v>
      </c>
      <c r="I3164" s="95">
        <v>2939</v>
      </c>
      <c r="J3164" s="95">
        <v>10609497</v>
      </c>
      <c r="K3164" s="95">
        <v>15394</v>
      </c>
      <c r="L3164" s="95">
        <v>70281363</v>
      </c>
      <c r="M3164" s="95">
        <v>14738</v>
      </c>
      <c r="N3164" s="95">
        <v>51946949</v>
      </c>
      <c r="O3164" s="95">
        <v>3332</v>
      </c>
      <c r="P3164" s="95">
        <v>11381379</v>
      </c>
      <c r="Q3164" s="95">
        <v>2900</v>
      </c>
      <c r="R3164" s="95">
        <v>11698109</v>
      </c>
      <c r="S3164" s="95">
        <v>15302</v>
      </c>
      <c r="T3164" s="95">
        <v>73348658</v>
      </c>
      <c r="U3164" s="95">
        <v>14566</v>
      </c>
      <c r="V3164" s="95">
        <v>54322440</v>
      </c>
      <c r="W3164" s="95">
        <v>3454</v>
      </c>
      <c r="X3164" s="95">
        <v>13436301</v>
      </c>
      <c r="Y3164" s="95">
        <v>3012</v>
      </c>
      <c r="Z3164" s="95">
        <v>12040304</v>
      </c>
      <c r="AA3164" s="95">
        <v>15294</v>
      </c>
      <c r="AB3164" s="95">
        <v>73493775</v>
      </c>
      <c r="AC3164" s="95">
        <v>14500</v>
      </c>
      <c r="AD3164" s="95">
        <v>57431807</v>
      </c>
      <c r="AE3164" s="95">
        <v>3632</v>
      </c>
      <c r="AF3164" s="95">
        <v>12752327</v>
      </c>
      <c r="AG3164" s="95">
        <v>3189</v>
      </c>
      <c r="AH3164" s="95">
        <v>13906489</v>
      </c>
      <c r="AI3164" s="95">
        <v>13380</v>
      </c>
      <c r="AJ3164" s="95">
        <v>59241797.359999999</v>
      </c>
      <c r="AK3164" s="95">
        <v>12517</v>
      </c>
      <c r="AL3164" s="95">
        <v>51001879.899999999</v>
      </c>
      <c r="AM3164" s="95">
        <v>3734</v>
      </c>
      <c r="AN3164" s="95">
        <v>14724636</v>
      </c>
      <c r="AO3164" s="95">
        <v>3314</v>
      </c>
      <c r="AP3164" s="95">
        <v>15344804</v>
      </c>
      <c r="AQ3164" s="72">
        <v>345.42</v>
      </c>
      <c r="AR3164" s="72">
        <v>287.81</v>
      </c>
      <c r="AS3164" s="72">
        <v>633.23</v>
      </c>
      <c r="AT3164" s="95">
        <v>80019261</v>
      </c>
      <c r="AU3164" s="95">
        <v>63276267</v>
      </c>
      <c r="AV3164" s="95">
        <v>19305</v>
      </c>
      <c r="AW3164" s="95">
        <v>18321</v>
      </c>
      <c r="AX3164" s="72">
        <v>363.41</v>
      </c>
      <c r="AY3164" s="72">
        <v>300.7</v>
      </c>
      <c r="AZ3164" s="72">
        <v>664.11</v>
      </c>
      <c r="BA3164" s="95">
        <v>81662742</v>
      </c>
      <c r="BB3164" s="95">
        <v>63645058</v>
      </c>
      <c r="BC3164" s="95">
        <v>18726</v>
      </c>
      <c r="BD3164" s="95">
        <v>17638</v>
      </c>
      <c r="BE3164" s="72">
        <v>385.59</v>
      </c>
      <c r="BF3164" s="72">
        <v>314.61</v>
      </c>
      <c r="BG3164" s="72">
        <v>700.2</v>
      </c>
      <c r="BH3164" s="95">
        <v>86784959</v>
      </c>
      <c r="BI3164" s="95">
        <v>66362744</v>
      </c>
      <c r="BJ3164" s="95">
        <v>18756</v>
      </c>
      <c r="BK3164" s="95">
        <v>17578</v>
      </c>
      <c r="BL3164" s="72">
        <v>379.75</v>
      </c>
      <c r="BM3164" s="72">
        <v>336.08</v>
      </c>
      <c r="BN3164" s="72">
        <v>715.83</v>
      </c>
      <c r="BO3164" s="95">
        <v>86246102</v>
      </c>
      <c r="BP3164" s="95">
        <v>71338296</v>
      </c>
      <c r="BQ3164" s="95">
        <v>18926</v>
      </c>
      <c r="BR3164" s="95">
        <v>17689</v>
      </c>
      <c r="BS3164" s="72">
        <v>360.17</v>
      </c>
      <c r="BT3164" s="72">
        <v>349.24</v>
      </c>
      <c r="BU3164" s="72">
        <v>709.41</v>
      </c>
      <c r="BV3164" s="95">
        <v>73966433.359999999</v>
      </c>
      <c r="BW3164" s="95">
        <v>66346683.899999999</v>
      </c>
      <c r="BX3164" s="95">
        <v>17114</v>
      </c>
      <c r="BY3164" s="95">
        <v>15831</v>
      </c>
      <c r="BZ3164" s="95">
        <v>18836</v>
      </c>
      <c r="CA3164" s="95">
        <v>18201</v>
      </c>
      <c r="CB3164" s="95">
        <v>18188</v>
      </c>
      <c r="CC3164" s="95">
        <v>18339</v>
      </c>
      <c r="CD3164" s="95">
        <v>16486</v>
      </c>
      <c r="CE3164" s="72">
        <v>650.75523149000003</v>
      </c>
      <c r="CF3164" s="72">
        <v>676.59346364999999</v>
      </c>
      <c r="CG3164" s="72">
        <v>712.40329333</v>
      </c>
      <c r="CH3164" s="72">
        <v>716.50152150999998</v>
      </c>
      <c r="CI3164" s="72">
        <v>731.52548966999996</v>
      </c>
      <c r="CJ3164" s="96">
        <v>0.97306939589999997</v>
      </c>
      <c r="CK3164" s="96">
        <v>0.98154953550000001</v>
      </c>
      <c r="CL3164" s="96">
        <v>0.98287024580000004</v>
      </c>
      <c r="CM3164" s="96">
        <v>0.99906277730000004</v>
      </c>
      <c r="CN3164" s="96">
        <v>0.96976798490000005</v>
      </c>
      <c r="CO3164" s="96">
        <v>0.99381294320000002</v>
      </c>
      <c r="CP3164" s="96">
        <v>0.98737292030000001</v>
      </c>
      <c r="CQ3164" s="96">
        <v>0.99584056389999998</v>
      </c>
      <c r="CR3164" s="96">
        <v>0.99149684699999996</v>
      </c>
      <c r="CS3164" s="95">
        <v>18824</v>
      </c>
      <c r="CT3164" s="95">
        <v>18257</v>
      </c>
      <c r="CU3164" s="95">
        <v>18119</v>
      </c>
      <c r="CV3164" s="95">
        <v>18309</v>
      </c>
      <c r="CW3164" s="95">
        <v>16446</v>
      </c>
      <c r="CX3164" s="96">
        <v>0.98091563199999998</v>
      </c>
      <c r="CY3164" s="96">
        <v>0.99092512700000002</v>
      </c>
      <c r="CZ3164" s="96">
        <v>1.0044890310000001</v>
      </c>
      <c r="DA3164" s="96">
        <v>0.996641467</v>
      </c>
      <c r="DB3164" s="96">
        <v>0.99686987900000001</v>
      </c>
      <c r="DC3164">
        <v>2013</v>
      </c>
      <c r="DD3164" s="6">
        <v>17411.400000000001</v>
      </c>
      <c r="DE3164" s="96">
        <v>2.6163464E-3</v>
      </c>
      <c r="DF3164" s="72">
        <v>759.47</v>
      </c>
      <c r="DG3164" s="96">
        <v>1</v>
      </c>
      <c r="DH3164" s="72">
        <v>759.47</v>
      </c>
      <c r="DI3164" s="72">
        <v>759.47</v>
      </c>
      <c r="DJ3164" s="96">
        <v>1</v>
      </c>
      <c r="DK3164" s="72">
        <v>759.47</v>
      </c>
      <c r="DL3164" s="96">
        <v>1</v>
      </c>
      <c r="DM3164" s="72">
        <v>759.47</v>
      </c>
      <c r="DN3164" s="96">
        <v>1</v>
      </c>
      <c r="DO3164" s="96">
        <v>9.9830000000000006E-3</v>
      </c>
      <c r="DP3164" s="72">
        <v>7.58</v>
      </c>
      <c r="DQ3164" s="72">
        <v>751.89</v>
      </c>
      <c r="DR3164" t="s">
        <v>1917</v>
      </c>
      <c r="DT3164" t="s">
        <v>1907</v>
      </c>
    </row>
    <row r="3165" spans="1:124" x14ac:dyDescent="0.3">
      <c r="A3165" t="s">
        <v>1918</v>
      </c>
      <c r="B3165">
        <v>52300</v>
      </c>
      <c r="C3165" s="95">
        <v>2667</v>
      </c>
      <c r="D3165" s="95">
        <v>9065397</v>
      </c>
      <c r="E3165" s="95">
        <v>2574</v>
      </c>
      <c r="F3165" s="95">
        <v>6698248</v>
      </c>
      <c r="G3165" s="95">
        <v>313</v>
      </c>
      <c r="H3165" s="95">
        <v>557885</v>
      </c>
      <c r="I3165" s="95">
        <v>272</v>
      </c>
      <c r="J3165" s="95">
        <v>744737</v>
      </c>
      <c r="K3165" s="95">
        <v>2434</v>
      </c>
      <c r="L3165" s="95">
        <v>8824944</v>
      </c>
      <c r="M3165" s="95">
        <v>2331</v>
      </c>
      <c r="N3165" s="95">
        <v>6119517</v>
      </c>
      <c r="O3165" s="95">
        <v>313</v>
      </c>
      <c r="P3165" s="95">
        <v>511184</v>
      </c>
      <c r="Q3165" s="95">
        <v>272</v>
      </c>
      <c r="R3165" s="95">
        <v>740060</v>
      </c>
      <c r="S3165" s="95">
        <v>2288</v>
      </c>
      <c r="T3165" s="95">
        <v>8499162</v>
      </c>
      <c r="U3165" s="95">
        <v>2182</v>
      </c>
      <c r="V3165" s="95">
        <v>6031250</v>
      </c>
      <c r="W3165" s="95">
        <v>324</v>
      </c>
      <c r="X3165" s="95">
        <v>1220144</v>
      </c>
      <c r="Y3165" s="95">
        <v>284</v>
      </c>
      <c r="Z3165" s="95">
        <v>883597</v>
      </c>
      <c r="AA3165" s="95">
        <v>2163</v>
      </c>
      <c r="AB3165" s="95">
        <v>7153774</v>
      </c>
      <c r="AC3165" s="95">
        <v>2063</v>
      </c>
      <c r="AD3165" s="95">
        <v>6166700</v>
      </c>
      <c r="AE3165" s="95">
        <v>328</v>
      </c>
      <c r="AF3165" s="95">
        <v>529281</v>
      </c>
      <c r="AG3165" s="95">
        <v>288</v>
      </c>
      <c r="AH3165" s="95">
        <v>1163536</v>
      </c>
      <c r="AI3165" s="95">
        <v>2148</v>
      </c>
      <c r="AJ3165" s="95">
        <v>6430805</v>
      </c>
      <c r="AK3165" s="95">
        <v>2034</v>
      </c>
      <c r="AL3165" s="95">
        <v>6555926</v>
      </c>
      <c r="AM3165" s="95">
        <v>333</v>
      </c>
      <c r="AN3165" s="95">
        <v>670976</v>
      </c>
      <c r="AO3165" s="95">
        <v>290</v>
      </c>
      <c r="AP3165" s="95">
        <v>1375443</v>
      </c>
      <c r="AQ3165" s="72">
        <v>269.11</v>
      </c>
      <c r="AR3165" s="72">
        <v>217.94</v>
      </c>
      <c r="AS3165" s="72">
        <v>487.05</v>
      </c>
      <c r="AT3165" s="95">
        <v>9623282</v>
      </c>
      <c r="AU3165" s="95">
        <v>7442985</v>
      </c>
      <c r="AV3165" s="95">
        <v>2980</v>
      </c>
      <c r="AW3165" s="95">
        <v>2846</v>
      </c>
      <c r="AX3165" s="72">
        <v>283.22000000000003</v>
      </c>
      <c r="AY3165" s="72">
        <v>219.6</v>
      </c>
      <c r="AZ3165" s="72">
        <v>502.82</v>
      </c>
      <c r="BA3165" s="95">
        <v>9336128</v>
      </c>
      <c r="BB3165" s="95">
        <v>6859577</v>
      </c>
      <c r="BC3165" s="95">
        <v>2747</v>
      </c>
      <c r="BD3165" s="95">
        <v>2603</v>
      </c>
      <c r="BE3165" s="72">
        <v>310.08999999999997</v>
      </c>
      <c r="BF3165" s="72">
        <v>233.67</v>
      </c>
      <c r="BG3165" s="72">
        <v>543.76</v>
      </c>
      <c r="BH3165" s="95">
        <v>9719306</v>
      </c>
      <c r="BI3165" s="95">
        <v>6914847</v>
      </c>
      <c r="BJ3165" s="95">
        <v>2612</v>
      </c>
      <c r="BK3165" s="95">
        <v>2466</v>
      </c>
      <c r="BL3165" s="72">
        <v>257.02999999999997</v>
      </c>
      <c r="BM3165" s="72">
        <v>259.83</v>
      </c>
      <c r="BN3165" s="72">
        <v>516.86</v>
      </c>
      <c r="BO3165" s="95">
        <v>7683055</v>
      </c>
      <c r="BP3165" s="95">
        <v>7330236</v>
      </c>
      <c r="BQ3165" s="95">
        <v>2491</v>
      </c>
      <c r="BR3165" s="95">
        <v>2351</v>
      </c>
      <c r="BS3165" s="72">
        <v>238.54</v>
      </c>
      <c r="BT3165" s="72">
        <v>284.39999999999998</v>
      </c>
      <c r="BU3165" s="72">
        <v>522.94000000000005</v>
      </c>
      <c r="BV3165" s="95">
        <v>7101781</v>
      </c>
      <c r="BW3165" s="95">
        <v>7931369</v>
      </c>
      <c r="BX3165" s="95">
        <v>2481</v>
      </c>
      <c r="BY3165" s="95">
        <v>2324</v>
      </c>
      <c r="BZ3165" s="95">
        <v>2916</v>
      </c>
      <c r="CA3165" s="95">
        <v>2677</v>
      </c>
      <c r="CB3165" s="95">
        <v>2542</v>
      </c>
      <c r="CC3165" s="95">
        <v>2425</v>
      </c>
      <c r="CD3165" s="95">
        <v>2404</v>
      </c>
      <c r="CE3165" s="72">
        <v>650.75523149000003</v>
      </c>
      <c r="CF3165" s="72">
        <v>676.59346364999999</v>
      </c>
      <c r="CG3165" s="72">
        <v>712.40329333</v>
      </c>
      <c r="CH3165" s="72">
        <v>716.50152150999998</v>
      </c>
      <c r="CI3165" s="72">
        <v>731.52548966999996</v>
      </c>
      <c r="CJ3165" s="96">
        <v>0.74843808609999996</v>
      </c>
      <c r="CK3165" s="96">
        <v>0.74316414070000003</v>
      </c>
      <c r="CL3165" s="96">
        <v>0.7632755282</v>
      </c>
      <c r="CM3165" s="96">
        <v>0.72136622809999995</v>
      </c>
      <c r="CN3165" s="96">
        <v>0.71486230809999995</v>
      </c>
      <c r="CO3165" s="96">
        <v>0.91787166919999996</v>
      </c>
      <c r="CP3165" s="96">
        <v>0.80427502340000001</v>
      </c>
      <c r="CQ3165" s="96">
        <v>0.99584056389999998</v>
      </c>
      <c r="CR3165" s="96">
        <v>0.80763421150000003</v>
      </c>
      <c r="CS3165" s="95">
        <v>2710</v>
      </c>
      <c r="CT3165" s="95">
        <v>2485</v>
      </c>
      <c r="CU3165" s="95">
        <v>2400</v>
      </c>
      <c r="CV3165" s="95">
        <v>2289</v>
      </c>
      <c r="CW3165" s="95">
        <v>2265</v>
      </c>
      <c r="CX3165" s="96">
        <v>0.89968098600000002</v>
      </c>
      <c r="CY3165" s="96">
        <v>0.897846107</v>
      </c>
      <c r="CZ3165" s="96">
        <v>0.93523292499999999</v>
      </c>
      <c r="DA3165" s="96">
        <v>0.91697471699999999</v>
      </c>
      <c r="DB3165" s="96">
        <v>0.94411731300000001</v>
      </c>
      <c r="DC3165">
        <v>2013</v>
      </c>
      <c r="DD3165" s="6">
        <v>2518</v>
      </c>
      <c r="DE3165" s="96">
        <v>6.2119590000000004E-4</v>
      </c>
      <c r="DF3165" s="72">
        <v>619.87</v>
      </c>
      <c r="DG3165" s="96">
        <v>1</v>
      </c>
      <c r="DH3165" s="72">
        <v>619.87</v>
      </c>
      <c r="DI3165" s="72">
        <v>644.54588091999995</v>
      </c>
      <c r="DJ3165" s="96">
        <v>1</v>
      </c>
      <c r="DK3165" s="72">
        <v>619.87</v>
      </c>
      <c r="DL3165" s="96">
        <v>1</v>
      </c>
      <c r="DM3165" s="72">
        <v>619.87</v>
      </c>
      <c r="DN3165" s="96">
        <v>1</v>
      </c>
      <c r="DO3165" s="96">
        <v>2.8479999999999998E-3</v>
      </c>
      <c r="DP3165" s="72">
        <v>1.77</v>
      </c>
      <c r="DQ3165" s="72">
        <v>618.1</v>
      </c>
      <c r="DR3165" t="s">
        <v>1918</v>
      </c>
      <c r="DT3165" t="s">
        <v>1907</v>
      </c>
    </row>
    <row r="3166" spans="1:124" x14ac:dyDescent="0.3">
      <c r="A3166" t="s">
        <v>1919</v>
      </c>
      <c r="B3166">
        <v>52310</v>
      </c>
      <c r="C3166" s="95">
        <v>8668</v>
      </c>
      <c r="D3166" s="95">
        <v>24432457</v>
      </c>
      <c r="E3166" s="95">
        <v>8213</v>
      </c>
      <c r="F3166" s="95">
        <v>20300751</v>
      </c>
      <c r="G3166" s="95">
        <v>2140</v>
      </c>
      <c r="H3166" s="95">
        <v>6259315</v>
      </c>
      <c r="I3166" s="95">
        <v>1881</v>
      </c>
      <c r="J3166" s="95">
        <v>4924255</v>
      </c>
      <c r="K3166" s="95">
        <v>8400</v>
      </c>
      <c r="L3166" s="95">
        <v>25705676</v>
      </c>
      <c r="M3166" s="95">
        <v>7888</v>
      </c>
      <c r="N3166" s="95">
        <v>20394925</v>
      </c>
      <c r="O3166" s="95">
        <v>2205</v>
      </c>
      <c r="P3166" s="95">
        <v>5911808</v>
      </c>
      <c r="Q3166" s="95">
        <v>1938</v>
      </c>
      <c r="R3166" s="95">
        <v>5344998</v>
      </c>
      <c r="S3166" s="95">
        <v>8014</v>
      </c>
      <c r="T3166" s="95">
        <v>26968140</v>
      </c>
      <c r="U3166" s="95">
        <v>7453</v>
      </c>
      <c r="V3166" s="95">
        <v>20095386</v>
      </c>
      <c r="W3166" s="95">
        <v>2181</v>
      </c>
      <c r="X3166" s="95">
        <v>5968070</v>
      </c>
      <c r="Y3166" s="95">
        <v>1922</v>
      </c>
      <c r="Z3166" s="95">
        <v>5697976</v>
      </c>
      <c r="AA3166" s="95">
        <v>7762</v>
      </c>
      <c r="AB3166" s="95">
        <v>23997792</v>
      </c>
      <c r="AC3166" s="95">
        <v>7138</v>
      </c>
      <c r="AD3166" s="95">
        <v>20282491</v>
      </c>
      <c r="AE3166" s="95">
        <v>2353</v>
      </c>
      <c r="AF3166" s="95">
        <v>7244057</v>
      </c>
      <c r="AG3166" s="95">
        <v>2080</v>
      </c>
      <c r="AH3166" s="95">
        <v>6410147</v>
      </c>
      <c r="AI3166" s="95">
        <v>7741</v>
      </c>
      <c r="AJ3166" s="95">
        <v>23663920.199999999</v>
      </c>
      <c r="AK3166" s="95">
        <v>7099</v>
      </c>
      <c r="AL3166" s="95">
        <v>21141179.170000002</v>
      </c>
      <c r="AM3166" s="95">
        <v>2474</v>
      </c>
      <c r="AN3166" s="95">
        <v>7744285</v>
      </c>
      <c r="AO3166" s="95">
        <v>2201</v>
      </c>
      <c r="AP3166" s="95">
        <v>7679280</v>
      </c>
      <c r="AQ3166" s="72">
        <v>236.64</v>
      </c>
      <c r="AR3166" s="72">
        <v>208.25</v>
      </c>
      <c r="AS3166" s="72">
        <v>444.89</v>
      </c>
      <c r="AT3166" s="95">
        <v>30691772</v>
      </c>
      <c r="AU3166" s="95">
        <v>25225006</v>
      </c>
      <c r="AV3166" s="95">
        <v>10808</v>
      </c>
      <c r="AW3166" s="95">
        <v>10094</v>
      </c>
      <c r="AX3166" s="72">
        <v>248.45</v>
      </c>
      <c r="AY3166" s="72">
        <v>218.3</v>
      </c>
      <c r="AZ3166" s="72">
        <v>466.75</v>
      </c>
      <c r="BA3166" s="95">
        <v>31617484</v>
      </c>
      <c r="BB3166" s="95">
        <v>25739923</v>
      </c>
      <c r="BC3166" s="95">
        <v>10605</v>
      </c>
      <c r="BD3166" s="95">
        <v>9826</v>
      </c>
      <c r="BE3166" s="72">
        <v>269.22000000000003</v>
      </c>
      <c r="BF3166" s="72">
        <v>229.27</v>
      </c>
      <c r="BG3166" s="72">
        <v>498.49</v>
      </c>
      <c r="BH3166" s="95">
        <v>32936210</v>
      </c>
      <c r="BI3166" s="95">
        <v>25793362</v>
      </c>
      <c r="BJ3166" s="95">
        <v>10195</v>
      </c>
      <c r="BK3166" s="95">
        <v>9375</v>
      </c>
      <c r="BL3166" s="72">
        <v>257.39</v>
      </c>
      <c r="BM3166" s="72">
        <v>241.31</v>
      </c>
      <c r="BN3166" s="72">
        <v>498.7</v>
      </c>
      <c r="BO3166" s="95">
        <v>31241849</v>
      </c>
      <c r="BP3166" s="95">
        <v>26692638</v>
      </c>
      <c r="BQ3166" s="95">
        <v>10115</v>
      </c>
      <c r="BR3166" s="95">
        <v>9218</v>
      </c>
      <c r="BS3166" s="72">
        <v>256.23</v>
      </c>
      <c r="BT3166" s="72">
        <v>258.25</v>
      </c>
      <c r="BU3166" s="72">
        <v>514.48</v>
      </c>
      <c r="BV3166" s="95">
        <v>31408205.199999999</v>
      </c>
      <c r="BW3166" s="95">
        <v>28820459.170000002</v>
      </c>
      <c r="BX3166" s="95">
        <v>10215</v>
      </c>
      <c r="BY3166" s="95">
        <v>9300</v>
      </c>
      <c r="BZ3166" s="95">
        <v>10468</v>
      </c>
      <c r="CA3166" s="95">
        <v>10229</v>
      </c>
      <c r="CB3166" s="95">
        <v>9800</v>
      </c>
      <c r="CC3166" s="95">
        <v>9689</v>
      </c>
      <c r="CD3166" s="95">
        <v>9767</v>
      </c>
      <c r="CE3166" s="72">
        <v>650.75523149000003</v>
      </c>
      <c r="CF3166" s="72">
        <v>676.59346364999999</v>
      </c>
      <c r="CG3166" s="72">
        <v>712.40329333</v>
      </c>
      <c r="CH3166" s="72">
        <v>716.50152150999998</v>
      </c>
      <c r="CI3166" s="72">
        <v>731.52548966999996</v>
      </c>
      <c r="CJ3166" s="96">
        <v>0.68365182250000001</v>
      </c>
      <c r="CK3166" s="96">
        <v>0.68985295469999997</v>
      </c>
      <c r="CL3166" s="96">
        <v>0.69973006110000002</v>
      </c>
      <c r="CM3166" s="96">
        <v>0.69602085270000003</v>
      </c>
      <c r="CN3166" s="96">
        <v>0.70329743430000002</v>
      </c>
      <c r="CO3166" s="96">
        <v>0.98608801580000005</v>
      </c>
      <c r="CP3166" s="96">
        <v>0.7043089602</v>
      </c>
      <c r="CQ3166" s="96">
        <v>0.99584056389999998</v>
      </c>
      <c r="CR3166" s="96">
        <v>0.7072506234</v>
      </c>
      <c r="CS3166" s="95">
        <v>9822</v>
      </c>
      <c r="CT3166" s="95">
        <v>9711</v>
      </c>
      <c r="CU3166" s="95">
        <v>9349</v>
      </c>
      <c r="CV3166" s="95">
        <v>8906</v>
      </c>
      <c r="CW3166" s="95">
        <v>8992</v>
      </c>
      <c r="CX3166" s="96">
        <v>0.98131638399999999</v>
      </c>
      <c r="CY3166" s="96">
        <v>0.95121920999999998</v>
      </c>
      <c r="CZ3166" s="96">
        <v>0.99275918799999996</v>
      </c>
      <c r="DA3166" s="96">
        <v>1.0088380830000001</v>
      </c>
      <c r="DB3166" s="96">
        <v>0.99948848899999998</v>
      </c>
      <c r="DC3166">
        <v>2013</v>
      </c>
      <c r="DD3166" s="6">
        <v>9562.6</v>
      </c>
      <c r="DE3166" s="96">
        <v>1.3575502999999999E-2</v>
      </c>
      <c r="DF3166" s="72">
        <v>535.79</v>
      </c>
      <c r="DG3166" s="96">
        <v>1</v>
      </c>
      <c r="DH3166" s="72">
        <v>535.79</v>
      </c>
      <c r="DI3166" s="72">
        <v>535.79</v>
      </c>
      <c r="DJ3166" s="96">
        <v>1</v>
      </c>
      <c r="DK3166" s="72">
        <v>535.79</v>
      </c>
      <c r="DL3166" s="96">
        <v>1</v>
      </c>
      <c r="DM3166" s="72">
        <v>535.79</v>
      </c>
      <c r="DN3166" s="96">
        <v>0.84068936530000005</v>
      </c>
      <c r="DO3166" s="96">
        <v>2.8548E-2</v>
      </c>
      <c r="DP3166" s="72">
        <v>12.86</v>
      </c>
      <c r="DQ3166" s="72">
        <v>522.92999999999995</v>
      </c>
      <c r="DR3166" t="s">
        <v>1919</v>
      </c>
      <c r="DT3166" t="s">
        <v>1907</v>
      </c>
    </row>
    <row r="3167" spans="1:124" x14ac:dyDescent="0.3">
      <c r="A3167" t="s">
        <v>131</v>
      </c>
      <c r="B3167">
        <v>52320</v>
      </c>
      <c r="C3167" s="95">
        <v>1922</v>
      </c>
      <c r="D3167" s="95">
        <v>8869089</v>
      </c>
      <c r="E3167" s="95">
        <v>1775</v>
      </c>
      <c r="F3167" s="95">
        <v>5647075</v>
      </c>
      <c r="G3167" s="95">
        <v>260</v>
      </c>
      <c r="H3167" s="95">
        <v>970935</v>
      </c>
      <c r="I3167" s="95">
        <v>215</v>
      </c>
      <c r="J3167" s="95">
        <v>635846</v>
      </c>
      <c r="K3167" s="95">
        <v>1767</v>
      </c>
      <c r="L3167" s="95">
        <v>9724241</v>
      </c>
      <c r="M3167" s="95">
        <v>1614</v>
      </c>
      <c r="N3167" s="95">
        <v>6006583</v>
      </c>
      <c r="O3167" s="95">
        <v>272</v>
      </c>
      <c r="P3167" s="95">
        <v>1137729</v>
      </c>
      <c r="Q3167" s="95">
        <v>229</v>
      </c>
      <c r="R3167" s="95">
        <v>809504</v>
      </c>
      <c r="S3167" s="95">
        <v>1734</v>
      </c>
      <c r="T3167" s="95">
        <v>8939072</v>
      </c>
      <c r="U3167" s="95">
        <v>1585</v>
      </c>
      <c r="V3167" s="95">
        <v>5923343</v>
      </c>
      <c r="W3167" s="95">
        <v>290</v>
      </c>
      <c r="X3167" s="95">
        <v>680647</v>
      </c>
      <c r="Y3167" s="95">
        <v>243</v>
      </c>
      <c r="Z3167" s="95">
        <v>843800</v>
      </c>
      <c r="AA3167" s="95">
        <v>1710</v>
      </c>
      <c r="AB3167" s="95">
        <v>7313735</v>
      </c>
      <c r="AC3167" s="95">
        <v>1559</v>
      </c>
      <c r="AD3167" s="95">
        <v>5846288</v>
      </c>
      <c r="AE3167" s="95">
        <v>275</v>
      </c>
      <c r="AF3167" s="95">
        <v>1170454</v>
      </c>
      <c r="AG3167" s="95">
        <v>228</v>
      </c>
      <c r="AH3167" s="95">
        <v>917727</v>
      </c>
      <c r="AI3167" s="95">
        <v>1704</v>
      </c>
      <c r="AJ3167" s="95">
        <v>7424712.3499999996</v>
      </c>
      <c r="AK3167" s="95">
        <v>1543</v>
      </c>
      <c r="AL3167" s="95">
        <v>6243416.3300000001</v>
      </c>
      <c r="AM3167" s="95">
        <v>274</v>
      </c>
      <c r="AN3167" s="95">
        <v>1579486.9</v>
      </c>
      <c r="AO3167" s="95">
        <v>230</v>
      </c>
      <c r="AP3167" s="95">
        <v>949390.4</v>
      </c>
      <c r="AQ3167" s="72">
        <v>375.8</v>
      </c>
      <c r="AR3167" s="72">
        <v>263.10000000000002</v>
      </c>
      <c r="AS3167" s="72">
        <v>638.9</v>
      </c>
      <c r="AT3167" s="95">
        <v>9840024</v>
      </c>
      <c r="AU3167" s="95">
        <v>6282921</v>
      </c>
      <c r="AV3167" s="95">
        <v>2182</v>
      </c>
      <c r="AW3167" s="95">
        <v>1990</v>
      </c>
      <c r="AX3167" s="72">
        <v>443.93</v>
      </c>
      <c r="AY3167" s="72">
        <v>308.2</v>
      </c>
      <c r="AZ3167" s="72">
        <v>752.13</v>
      </c>
      <c r="BA3167" s="95">
        <v>10861970</v>
      </c>
      <c r="BB3167" s="95">
        <v>6816087</v>
      </c>
      <c r="BC3167" s="95">
        <v>2039</v>
      </c>
      <c r="BD3167" s="95">
        <v>1843</v>
      </c>
      <c r="BE3167" s="72">
        <v>396.07</v>
      </c>
      <c r="BF3167" s="72">
        <v>308.49</v>
      </c>
      <c r="BG3167" s="72">
        <v>704.56</v>
      </c>
      <c r="BH3167" s="95">
        <v>9619719</v>
      </c>
      <c r="BI3167" s="95">
        <v>6767143</v>
      </c>
      <c r="BJ3167" s="95">
        <v>2024</v>
      </c>
      <c r="BK3167" s="95">
        <v>1828</v>
      </c>
      <c r="BL3167" s="72">
        <v>356.18</v>
      </c>
      <c r="BM3167" s="72">
        <v>315.43</v>
      </c>
      <c r="BN3167" s="72">
        <v>671.61</v>
      </c>
      <c r="BO3167" s="95">
        <v>8484189</v>
      </c>
      <c r="BP3167" s="95">
        <v>6764015</v>
      </c>
      <c r="BQ3167" s="95">
        <v>1985</v>
      </c>
      <c r="BR3167" s="95">
        <v>1787</v>
      </c>
      <c r="BS3167" s="72">
        <v>379.35</v>
      </c>
      <c r="BT3167" s="72">
        <v>338.07</v>
      </c>
      <c r="BU3167" s="72">
        <v>717.42</v>
      </c>
      <c r="BV3167" s="95">
        <v>9004199.25</v>
      </c>
      <c r="BW3167" s="95">
        <v>7192806.7300000004</v>
      </c>
      <c r="BX3167" s="95">
        <v>1978</v>
      </c>
      <c r="BY3167" s="95">
        <v>1773</v>
      </c>
      <c r="BZ3167" s="95">
        <v>2090</v>
      </c>
      <c r="CA3167" s="95">
        <v>1945</v>
      </c>
      <c r="CB3167" s="95">
        <v>1930</v>
      </c>
      <c r="CC3167" s="95">
        <v>1891</v>
      </c>
      <c r="CD3167" s="95">
        <v>1878</v>
      </c>
      <c r="CE3167" s="72">
        <v>650.75523149000003</v>
      </c>
      <c r="CF3167" s="72">
        <v>676.59346364999999</v>
      </c>
      <c r="CG3167" s="72">
        <v>712.40329333</v>
      </c>
      <c r="CH3167" s="72">
        <v>716.50152150999998</v>
      </c>
      <c r="CI3167" s="72">
        <v>731.52548966999996</v>
      </c>
      <c r="CJ3167" s="96">
        <v>0.98178234929999997</v>
      </c>
      <c r="CK3167" s="96">
        <v>1.111642427</v>
      </c>
      <c r="CL3167" s="96">
        <v>0.98899037469999995</v>
      </c>
      <c r="CM3167" s="96">
        <v>0.93734622999999995</v>
      </c>
      <c r="CN3167" s="96">
        <v>0.98071770589999996</v>
      </c>
      <c r="CO3167" s="96">
        <v>0.96166810660000002</v>
      </c>
      <c r="CP3167" s="96">
        <v>1.0399594315</v>
      </c>
      <c r="CQ3167" s="96">
        <v>0.99584056389999998</v>
      </c>
      <c r="CR3167" s="96">
        <v>1.0443029946</v>
      </c>
      <c r="CS3167" s="95">
        <v>2012</v>
      </c>
      <c r="CT3167" s="95">
        <v>1891</v>
      </c>
      <c r="CU3167" s="95">
        <v>1899</v>
      </c>
      <c r="CV3167" s="95">
        <v>1844</v>
      </c>
      <c r="CW3167" s="95">
        <v>1877</v>
      </c>
      <c r="CX3167" s="96">
        <v>0.91615304200000003</v>
      </c>
      <c r="CY3167" s="96">
        <v>0.95296599100000001</v>
      </c>
      <c r="CZ3167" s="96">
        <v>1.0212538600000001</v>
      </c>
      <c r="DA3167" s="96">
        <v>0.95164694000000005</v>
      </c>
      <c r="DB3167" s="96">
        <v>0.96878461999999999</v>
      </c>
      <c r="DC3167">
        <v>2013</v>
      </c>
      <c r="DD3167" s="6">
        <v>1844.2</v>
      </c>
      <c r="DE3167" s="96">
        <v>5.9927976000000004E-3</v>
      </c>
      <c r="DF3167" s="72">
        <v>797.21</v>
      </c>
      <c r="DG3167" s="96">
        <v>1</v>
      </c>
      <c r="DH3167" s="72">
        <v>797.21</v>
      </c>
      <c r="DI3167" s="72">
        <v>659.52916784000001</v>
      </c>
      <c r="DJ3167" s="96">
        <v>1</v>
      </c>
      <c r="DK3167" s="72">
        <v>797.21</v>
      </c>
      <c r="DL3167" s="96">
        <v>1</v>
      </c>
      <c r="DM3167" s="72">
        <v>797.21</v>
      </c>
      <c r="DN3167" s="96">
        <v>0.92435680170000001</v>
      </c>
      <c r="DO3167" s="96">
        <v>2.5964000000000001E-2</v>
      </c>
      <c r="DP3167" s="72">
        <v>19.13</v>
      </c>
      <c r="DQ3167" s="72">
        <v>778.08</v>
      </c>
      <c r="DR3167" t="s">
        <v>131</v>
      </c>
      <c r="DT3167" t="s">
        <v>1907</v>
      </c>
    </row>
    <row r="3168" spans="1:124" x14ac:dyDescent="0.3">
      <c r="A3168" t="s">
        <v>1920</v>
      </c>
      <c r="B3168">
        <v>52330</v>
      </c>
      <c r="C3168" s="95">
        <v>3268</v>
      </c>
      <c r="D3168" s="95">
        <v>10571833</v>
      </c>
      <c r="E3168" s="95">
        <v>3171</v>
      </c>
      <c r="F3168" s="95">
        <v>9253433</v>
      </c>
      <c r="G3168" s="95">
        <v>518</v>
      </c>
      <c r="H3168" s="95">
        <v>1026600</v>
      </c>
      <c r="I3168" s="95">
        <v>459</v>
      </c>
      <c r="J3168" s="95">
        <v>1311351</v>
      </c>
      <c r="K3168" s="95">
        <v>3004</v>
      </c>
      <c r="L3168" s="95">
        <v>10562013</v>
      </c>
      <c r="M3168" s="95">
        <v>2891</v>
      </c>
      <c r="N3168" s="95">
        <v>9032034</v>
      </c>
      <c r="O3168" s="95">
        <v>530</v>
      </c>
      <c r="P3168" s="95">
        <v>1532010</v>
      </c>
      <c r="Q3168" s="95">
        <v>463</v>
      </c>
      <c r="R3168" s="95">
        <v>1597769</v>
      </c>
      <c r="S3168" s="95">
        <v>2786</v>
      </c>
      <c r="T3168" s="95">
        <v>10828772</v>
      </c>
      <c r="U3168" s="95">
        <v>2673</v>
      </c>
      <c r="V3168" s="95">
        <v>9593877</v>
      </c>
      <c r="W3168" s="95">
        <v>531</v>
      </c>
      <c r="X3168" s="95">
        <v>1635097</v>
      </c>
      <c r="Y3168" s="95">
        <v>464</v>
      </c>
      <c r="Z3168" s="95">
        <v>2021756</v>
      </c>
      <c r="AA3168" s="95">
        <v>2705</v>
      </c>
      <c r="AB3168" s="95">
        <v>10384527</v>
      </c>
      <c r="AC3168" s="95">
        <v>2578</v>
      </c>
      <c r="AD3168" s="95">
        <v>10572856</v>
      </c>
      <c r="AE3168" s="95">
        <v>546</v>
      </c>
      <c r="AF3168" s="95">
        <v>2393772</v>
      </c>
      <c r="AG3168" s="95">
        <v>481</v>
      </c>
      <c r="AH3168" s="95">
        <v>2172689</v>
      </c>
      <c r="AI3168" s="95">
        <v>2631</v>
      </c>
      <c r="AJ3168" s="95">
        <v>9176483</v>
      </c>
      <c r="AK3168" s="95">
        <v>2516</v>
      </c>
      <c r="AL3168" s="95">
        <v>10329448</v>
      </c>
      <c r="AM3168" s="95">
        <v>557</v>
      </c>
      <c r="AN3168" s="95">
        <v>1607187</v>
      </c>
      <c r="AO3168" s="95">
        <v>494</v>
      </c>
      <c r="AP3168" s="95">
        <v>2099454</v>
      </c>
      <c r="AQ3168" s="72">
        <v>255.29</v>
      </c>
      <c r="AR3168" s="72">
        <v>242.53</v>
      </c>
      <c r="AS3168" s="72">
        <v>497.82</v>
      </c>
      <c r="AT3168" s="95">
        <v>11598433</v>
      </c>
      <c r="AU3168" s="95">
        <v>10564784</v>
      </c>
      <c r="AV3168" s="95">
        <v>3786</v>
      </c>
      <c r="AW3168" s="95">
        <v>3630</v>
      </c>
      <c r="AX3168" s="72">
        <v>285.18</v>
      </c>
      <c r="AY3168" s="72">
        <v>264.11</v>
      </c>
      <c r="AZ3168" s="72">
        <v>549.29</v>
      </c>
      <c r="BA3168" s="95">
        <v>12094023</v>
      </c>
      <c r="BB3168" s="95">
        <v>10629803</v>
      </c>
      <c r="BC3168" s="95">
        <v>3534</v>
      </c>
      <c r="BD3168" s="95">
        <v>3354</v>
      </c>
      <c r="BE3168" s="72">
        <v>313.13</v>
      </c>
      <c r="BF3168" s="72">
        <v>308.57</v>
      </c>
      <c r="BG3168" s="72">
        <v>621.70000000000005</v>
      </c>
      <c r="BH3168" s="95">
        <v>12463869</v>
      </c>
      <c r="BI3168" s="95">
        <v>11615633</v>
      </c>
      <c r="BJ3168" s="95">
        <v>3317</v>
      </c>
      <c r="BK3168" s="95">
        <v>3137</v>
      </c>
      <c r="BL3168" s="72">
        <v>327.55</v>
      </c>
      <c r="BM3168" s="72">
        <v>347.21</v>
      </c>
      <c r="BN3168" s="72">
        <v>674.76</v>
      </c>
      <c r="BO3168" s="95">
        <v>12778299</v>
      </c>
      <c r="BP3168" s="95">
        <v>12745545</v>
      </c>
      <c r="BQ3168" s="95">
        <v>3251</v>
      </c>
      <c r="BR3168" s="95">
        <v>3059</v>
      </c>
      <c r="BS3168" s="72">
        <v>281.88</v>
      </c>
      <c r="BT3168" s="72">
        <v>344.1</v>
      </c>
      <c r="BU3168" s="72">
        <v>625.98</v>
      </c>
      <c r="BV3168" s="95">
        <v>10783670</v>
      </c>
      <c r="BW3168" s="95">
        <v>12428902</v>
      </c>
      <c r="BX3168" s="95">
        <v>3188</v>
      </c>
      <c r="BY3168" s="95">
        <v>3010</v>
      </c>
      <c r="BZ3168" s="95">
        <v>3712</v>
      </c>
      <c r="CA3168" s="95">
        <v>3447</v>
      </c>
      <c r="CB3168" s="95">
        <v>3230</v>
      </c>
      <c r="CC3168" s="95">
        <v>3160</v>
      </c>
      <c r="CD3168" s="95">
        <v>3101</v>
      </c>
      <c r="CE3168" s="72">
        <v>650.75523149000003</v>
      </c>
      <c r="CF3168" s="72">
        <v>676.59346364999999</v>
      </c>
      <c r="CG3168" s="72">
        <v>712.40329333</v>
      </c>
      <c r="CH3168" s="72">
        <v>716.50152150999998</v>
      </c>
      <c r="CI3168" s="72">
        <v>731.52548966999996</v>
      </c>
      <c r="CJ3168" s="96">
        <v>0.76498808760000003</v>
      </c>
      <c r="CK3168" s="96">
        <v>0.81184644770000003</v>
      </c>
      <c r="CL3168" s="96">
        <v>0.87267985120000002</v>
      </c>
      <c r="CM3168" s="96">
        <v>0.94174259189999998</v>
      </c>
      <c r="CN3168" s="96">
        <v>0.85571864389999996</v>
      </c>
      <c r="CO3168" s="96">
        <v>0.97282823860000001</v>
      </c>
      <c r="CP3168" s="96">
        <v>0.87311931409999999</v>
      </c>
      <c r="CQ3168" s="96">
        <v>0.99584056389999998</v>
      </c>
      <c r="CR3168" s="96">
        <v>0.87676604179999995</v>
      </c>
      <c r="CS3168" s="95">
        <v>3640</v>
      </c>
      <c r="CT3168" s="95">
        <v>3431</v>
      </c>
      <c r="CU3168" s="95">
        <v>3230</v>
      </c>
      <c r="CV3168" s="95">
        <v>3209</v>
      </c>
      <c r="CW3168" s="95">
        <v>3184</v>
      </c>
      <c r="CX3168" s="96">
        <v>0.96892825000000005</v>
      </c>
      <c r="CY3168" s="96">
        <v>0.950297752</v>
      </c>
      <c r="CZ3168" s="96">
        <v>0.97296939999999998</v>
      </c>
      <c r="DA3168" s="96">
        <v>0.98649455799999997</v>
      </c>
      <c r="DB3168" s="96">
        <v>0.98764824100000004</v>
      </c>
      <c r="DC3168">
        <v>2013</v>
      </c>
      <c r="DD3168" s="6">
        <v>3238</v>
      </c>
      <c r="DE3168" s="96">
        <v>2.0829382E-3</v>
      </c>
      <c r="DF3168" s="72">
        <v>671.95</v>
      </c>
      <c r="DG3168" s="96">
        <v>1</v>
      </c>
      <c r="DH3168" s="72">
        <v>671.95</v>
      </c>
      <c r="DI3168" s="72">
        <v>659.52916784000001</v>
      </c>
      <c r="DJ3168" s="96">
        <v>1</v>
      </c>
      <c r="DK3168" s="72">
        <v>671.95</v>
      </c>
      <c r="DL3168" s="96">
        <v>1</v>
      </c>
      <c r="DM3168" s="72">
        <v>671.95</v>
      </c>
      <c r="DN3168" s="96">
        <v>1</v>
      </c>
      <c r="DO3168" s="96">
        <v>8.4510000000000002E-3</v>
      </c>
      <c r="DP3168" s="72">
        <v>5.68</v>
      </c>
      <c r="DQ3168" s="72">
        <v>666.27</v>
      </c>
      <c r="DR3168" t="s">
        <v>1920</v>
      </c>
      <c r="DT3168" t="s">
        <v>1907</v>
      </c>
    </row>
    <row r="3169" spans="1:124" x14ac:dyDescent="0.3">
      <c r="A3169" t="s">
        <v>132</v>
      </c>
      <c r="B3169">
        <v>52340</v>
      </c>
      <c r="C3169" s="95">
        <v>4467</v>
      </c>
      <c r="D3169" s="95">
        <v>16053704</v>
      </c>
      <c r="E3169" s="95">
        <v>4295</v>
      </c>
      <c r="F3169" s="95">
        <v>13073681</v>
      </c>
      <c r="G3169" s="95">
        <v>675</v>
      </c>
      <c r="H3169" s="95">
        <v>1891138</v>
      </c>
      <c r="I3169" s="95">
        <v>562</v>
      </c>
      <c r="J3169" s="95">
        <v>1970651</v>
      </c>
      <c r="K3169" s="95">
        <v>4086</v>
      </c>
      <c r="L3169" s="95">
        <v>16313902</v>
      </c>
      <c r="M3169" s="95">
        <v>3901</v>
      </c>
      <c r="N3169" s="95">
        <v>13329649</v>
      </c>
      <c r="O3169" s="95">
        <v>673</v>
      </c>
      <c r="P3169" s="95">
        <v>1849245</v>
      </c>
      <c r="Q3169" s="95">
        <v>563</v>
      </c>
      <c r="R3169" s="95">
        <v>1876374</v>
      </c>
      <c r="S3169" s="95">
        <v>3874</v>
      </c>
      <c r="T3169" s="95">
        <v>17984788</v>
      </c>
      <c r="U3169" s="95">
        <v>3674</v>
      </c>
      <c r="V3169" s="95">
        <v>13786598</v>
      </c>
      <c r="W3169" s="95">
        <v>689</v>
      </c>
      <c r="X3169" s="95">
        <v>1845472</v>
      </c>
      <c r="Y3169" s="95">
        <v>575</v>
      </c>
      <c r="Z3169" s="95">
        <v>2170467</v>
      </c>
      <c r="AA3169" s="95">
        <v>3655</v>
      </c>
      <c r="AB3169" s="95">
        <v>13355649</v>
      </c>
      <c r="AC3169" s="95">
        <v>3455</v>
      </c>
      <c r="AD3169" s="95">
        <v>13609179</v>
      </c>
      <c r="AE3169" s="95">
        <v>681</v>
      </c>
      <c r="AF3169" s="95">
        <v>1691098</v>
      </c>
      <c r="AG3169" s="95">
        <v>567</v>
      </c>
      <c r="AH3169" s="95">
        <v>2526399</v>
      </c>
      <c r="AI3169" s="95">
        <v>3646</v>
      </c>
      <c r="AJ3169" s="95">
        <v>12969821</v>
      </c>
      <c r="AK3169" s="95">
        <v>3444</v>
      </c>
      <c r="AL3169" s="95">
        <v>14458172</v>
      </c>
      <c r="AM3169" s="95">
        <v>707</v>
      </c>
      <c r="AN3169" s="95">
        <v>2233193</v>
      </c>
      <c r="AO3169" s="95">
        <v>589</v>
      </c>
      <c r="AP3169" s="95">
        <v>2900347</v>
      </c>
      <c r="AQ3169" s="72">
        <v>290.82</v>
      </c>
      <c r="AR3169" s="72">
        <v>258.12</v>
      </c>
      <c r="AS3169" s="72">
        <v>548.94000000000005</v>
      </c>
      <c r="AT3169" s="95">
        <v>17944842</v>
      </c>
      <c r="AU3169" s="95">
        <v>15044332</v>
      </c>
      <c r="AV3169" s="95">
        <v>5142</v>
      </c>
      <c r="AW3169" s="95">
        <v>4857</v>
      </c>
      <c r="AX3169" s="72">
        <v>318.05</v>
      </c>
      <c r="AY3169" s="72">
        <v>283.86</v>
      </c>
      <c r="AZ3169" s="72">
        <v>601.91</v>
      </c>
      <c r="BA3169" s="95">
        <v>18163147</v>
      </c>
      <c r="BB3169" s="95">
        <v>15206023</v>
      </c>
      <c r="BC3169" s="95">
        <v>4759</v>
      </c>
      <c r="BD3169" s="95">
        <v>4464</v>
      </c>
      <c r="BE3169" s="72">
        <v>362.16</v>
      </c>
      <c r="BF3169" s="72">
        <v>312.95999999999998</v>
      </c>
      <c r="BG3169" s="72">
        <v>675.12</v>
      </c>
      <c r="BH3169" s="95">
        <v>19830260</v>
      </c>
      <c r="BI3169" s="95">
        <v>15957065</v>
      </c>
      <c r="BJ3169" s="95">
        <v>4563</v>
      </c>
      <c r="BK3169" s="95">
        <v>4249</v>
      </c>
      <c r="BL3169" s="72">
        <v>289.18</v>
      </c>
      <c r="BM3169" s="72">
        <v>334.32</v>
      </c>
      <c r="BN3169" s="72">
        <v>623.5</v>
      </c>
      <c r="BO3169" s="95">
        <v>15046747</v>
      </c>
      <c r="BP3169" s="95">
        <v>16135578</v>
      </c>
      <c r="BQ3169" s="95">
        <v>4336</v>
      </c>
      <c r="BR3169" s="95">
        <v>4022</v>
      </c>
      <c r="BS3169" s="72">
        <v>291.04000000000002</v>
      </c>
      <c r="BT3169" s="72">
        <v>358.68</v>
      </c>
      <c r="BU3169" s="72">
        <v>649.72</v>
      </c>
      <c r="BV3169" s="95">
        <v>15203014</v>
      </c>
      <c r="BW3169" s="95">
        <v>17358519</v>
      </c>
      <c r="BX3169" s="95">
        <v>4353</v>
      </c>
      <c r="BY3169" s="95">
        <v>4033</v>
      </c>
      <c r="BZ3169" s="95">
        <v>5006</v>
      </c>
      <c r="CA3169" s="95">
        <v>4617</v>
      </c>
      <c r="CB3169" s="95">
        <v>4412</v>
      </c>
      <c r="CC3169" s="95">
        <v>4187</v>
      </c>
      <c r="CD3169" s="95">
        <v>4196</v>
      </c>
      <c r="CE3169" s="72">
        <v>650.75523149000003</v>
      </c>
      <c r="CF3169" s="72">
        <v>676.59346364999999</v>
      </c>
      <c r="CG3169" s="72">
        <v>712.40329333</v>
      </c>
      <c r="CH3169" s="72">
        <v>716.50152150999998</v>
      </c>
      <c r="CI3169" s="72">
        <v>731.52548966999996</v>
      </c>
      <c r="CJ3169" s="96">
        <v>0.84354296890000002</v>
      </c>
      <c r="CK3169" s="96">
        <v>0.88961840800000003</v>
      </c>
      <c r="CL3169" s="96">
        <v>0.94766546750000002</v>
      </c>
      <c r="CM3169" s="96">
        <v>0.87020052469999998</v>
      </c>
      <c r="CN3169" s="96">
        <v>0.88817137499999999</v>
      </c>
      <c r="CO3169" s="96">
        <v>0.98835788700000005</v>
      </c>
      <c r="CP3169" s="96">
        <v>0.89829783370000005</v>
      </c>
      <c r="CQ3169" s="96">
        <v>0.99584056389999998</v>
      </c>
      <c r="CR3169" s="96">
        <v>0.90204972360000002</v>
      </c>
      <c r="CS3169" s="95">
        <v>4433</v>
      </c>
      <c r="CT3169" s="95">
        <v>4106</v>
      </c>
      <c r="CU3169" s="95">
        <v>3930</v>
      </c>
      <c r="CV3169" s="95">
        <v>3792</v>
      </c>
      <c r="CW3169" s="95">
        <v>3807</v>
      </c>
      <c r="CX3169" s="96">
        <v>0.93868437299999996</v>
      </c>
      <c r="CY3169" s="96">
        <v>0.94672824</v>
      </c>
      <c r="CZ3169" s="96">
        <v>0.99147088900000002</v>
      </c>
      <c r="DA3169" s="96">
        <v>1.0458969440000001</v>
      </c>
      <c r="DB3169" s="96">
        <v>1.0305727060000001</v>
      </c>
      <c r="DC3169">
        <v>2013</v>
      </c>
      <c r="DD3169" s="6">
        <v>4325</v>
      </c>
      <c r="DE3169" s="96">
        <v>2.1911629999999999E-3</v>
      </c>
      <c r="DF3169" s="72">
        <v>691.25</v>
      </c>
      <c r="DG3169" s="96">
        <v>1</v>
      </c>
      <c r="DH3169" s="72">
        <v>691.25</v>
      </c>
      <c r="DI3169" s="72">
        <v>659.52916784000001</v>
      </c>
      <c r="DJ3169" s="96">
        <v>1</v>
      </c>
      <c r="DK3169" s="72">
        <v>691.25</v>
      </c>
      <c r="DL3169" s="96">
        <v>1</v>
      </c>
      <c r="DM3169" s="72">
        <v>691.25</v>
      </c>
      <c r="DN3169" s="96">
        <v>1</v>
      </c>
      <c r="DO3169" s="96">
        <v>7.1289999999999999E-3</v>
      </c>
      <c r="DP3169" s="72">
        <v>4.93</v>
      </c>
      <c r="DQ3169" s="72">
        <v>686.32</v>
      </c>
      <c r="DR3169" t="s">
        <v>132</v>
      </c>
      <c r="DT3169" t="s">
        <v>1907</v>
      </c>
    </row>
    <row r="3170" spans="1:124" x14ac:dyDescent="0.3">
      <c r="A3170" t="s">
        <v>1921</v>
      </c>
      <c r="B3170">
        <v>52350</v>
      </c>
      <c r="C3170" s="95">
        <v>11193</v>
      </c>
      <c r="D3170" s="95">
        <v>42609102</v>
      </c>
      <c r="E3170" s="95">
        <v>10855</v>
      </c>
      <c r="F3170" s="95">
        <v>31972678</v>
      </c>
      <c r="G3170" s="95">
        <v>1634</v>
      </c>
      <c r="H3170" s="95">
        <v>3261457</v>
      </c>
      <c r="I3170" s="95">
        <v>1417</v>
      </c>
      <c r="J3170" s="95">
        <v>3826111</v>
      </c>
      <c r="K3170" s="95">
        <v>10435</v>
      </c>
      <c r="L3170" s="95">
        <v>39883995</v>
      </c>
      <c r="M3170" s="95">
        <v>10066</v>
      </c>
      <c r="N3170" s="95">
        <v>31476571</v>
      </c>
      <c r="O3170" s="95">
        <v>1629</v>
      </c>
      <c r="P3170" s="95">
        <v>4088864</v>
      </c>
      <c r="Q3170" s="95">
        <v>1402</v>
      </c>
      <c r="R3170" s="95">
        <v>4016464</v>
      </c>
      <c r="S3170" s="95">
        <v>9869</v>
      </c>
      <c r="T3170" s="95">
        <v>39602445</v>
      </c>
      <c r="U3170" s="95">
        <v>9473</v>
      </c>
      <c r="V3170" s="95">
        <v>31034694</v>
      </c>
      <c r="W3170" s="95">
        <v>1665</v>
      </c>
      <c r="X3170" s="95">
        <v>4084585</v>
      </c>
      <c r="Y3170" s="95">
        <v>1413</v>
      </c>
      <c r="Z3170" s="95">
        <v>4427313</v>
      </c>
      <c r="AA3170" s="95">
        <v>9442</v>
      </c>
      <c r="AB3170" s="95">
        <v>38369630</v>
      </c>
      <c r="AC3170" s="95">
        <v>9032</v>
      </c>
      <c r="AD3170" s="95">
        <v>31645924</v>
      </c>
      <c r="AE3170" s="95">
        <v>1729</v>
      </c>
      <c r="AF3170" s="95">
        <v>4729707</v>
      </c>
      <c r="AG3170" s="95">
        <v>1472</v>
      </c>
      <c r="AH3170" s="95">
        <v>5163344</v>
      </c>
      <c r="AI3170" s="95">
        <v>9051</v>
      </c>
      <c r="AJ3170" s="95">
        <v>34305909</v>
      </c>
      <c r="AK3170" s="95">
        <v>8616</v>
      </c>
      <c r="AL3170" s="95">
        <v>31288201</v>
      </c>
      <c r="AM3170" s="95">
        <v>1768</v>
      </c>
      <c r="AN3170" s="95">
        <v>4674188</v>
      </c>
      <c r="AO3170" s="95">
        <v>1516</v>
      </c>
      <c r="AP3170" s="95">
        <v>5925516</v>
      </c>
      <c r="AQ3170" s="72">
        <v>298.01</v>
      </c>
      <c r="AR3170" s="72">
        <v>243.09</v>
      </c>
      <c r="AS3170" s="72">
        <v>541.1</v>
      </c>
      <c r="AT3170" s="95">
        <v>45870559</v>
      </c>
      <c r="AU3170" s="95">
        <v>35798789</v>
      </c>
      <c r="AV3170" s="95">
        <v>12827</v>
      </c>
      <c r="AW3170" s="95">
        <v>12272</v>
      </c>
      <c r="AX3170" s="72">
        <v>303.75</v>
      </c>
      <c r="AY3170" s="72">
        <v>257.91000000000003</v>
      </c>
      <c r="AZ3170" s="72">
        <v>561.66</v>
      </c>
      <c r="BA3170" s="95">
        <v>43972859</v>
      </c>
      <c r="BB3170" s="95">
        <v>35493035</v>
      </c>
      <c r="BC3170" s="95">
        <v>12064</v>
      </c>
      <c r="BD3170" s="95">
        <v>11468</v>
      </c>
      <c r="BE3170" s="72">
        <v>315.64</v>
      </c>
      <c r="BF3170" s="72">
        <v>271.45999999999998</v>
      </c>
      <c r="BG3170" s="72">
        <v>587.1</v>
      </c>
      <c r="BH3170" s="95">
        <v>43687030</v>
      </c>
      <c r="BI3170" s="95">
        <v>35462007</v>
      </c>
      <c r="BJ3170" s="95">
        <v>11534</v>
      </c>
      <c r="BK3170" s="95">
        <v>10886</v>
      </c>
      <c r="BL3170" s="72">
        <v>321.51</v>
      </c>
      <c r="BM3170" s="72">
        <v>292.02999999999997</v>
      </c>
      <c r="BN3170" s="72">
        <v>613.54</v>
      </c>
      <c r="BO3170" s="95">
        <v>43099337</v>
      </c>
      <c r="BP3170" s="95">
        <v>36809268</v>
      </c>
      <c r="BQ3170" s="95">
        <v>11171</v>
      </c>
      <c r="BR3170" s="95">
        <v>10504</v>
      </c>
      <c r="BS3170" s="72">
        <v>300.24</v>
      </c>
      <c r="BT3170" s="72">
        <v>306.07</v>
      </c>
      <c r="BU3170" s="72">
        <v>606.30999999999995</v>
      </c>
      <c r="BV3170" s="95">
        <v>38980097</v>
      </c>
      <c r="BW3170" s="95">
        <v>37213717</v>
      </c>
      <c r="BX3170" s="95">
        <v>10819</v>
      </c>
      <c r="BY3170" s="95">
        <v>10132</v>
      </c>
      <c r="BZ3170" s="95">
        <v>12562</v>
      </c>
      <c r="CA3170" s="95">
        <v>11776</v>
      </c>
      <c r="CB3170" s="95">
        <v>11222</v>
      </c>
      <c r="CC3170" s="95">
        <v>10854</v>
      </c>
      <c r="CD3170" s="95">
        <v>10483</v>
      </c>
      <c r="CE3170" s="72">
        <v>650.75523149000003</v>
      </c>
      <c r="CF3170" s="72">
        <v>676.59346364999999</v>
      </c>
      <c r="CG3170" s="72">
        <v>712.40329333</v>
      </c>
      <c r="CH3170" s="72">
        <v>716.50152150999998</v>
      </c>
      <c r="CI3170" s="72">
        <v>731.52548966999996</v>
      </c>
      <c r="CJ3170" s="96">
        <v>0.83149542840000001</v>
      </c>
      <c r="CK3170" s="96">
        <v>0.83012921370000003</v>
      </c>
      <c r="CL3170" s="96">
        <v>0.8241118556</v>
      </c>
      <c r="CM3170" s="96">
        <v>0.85629964709999995</v>
      </c>
      <c r="CN3170" s="96">
        <v>0.82882962869999999</v>
      </c>
      <c r="CO3170" s="96">
        <v>1.0037998299999999</v>
      </c>
      <c r="CP3170" s="96">
        <v>0.83101543730000005</v>
      </c>
      <c r="CQ3170" s="96">
        <v>0.99584056389999998</v>
      </c>
      <c r="CR3170" s="96">
        <v>0.83448631110000004</v>
      </c>
      <c r="CS3170" s="95">
        <v>11981</v>
      </c>
      <c r="CT3170" s="95">
        <v>11342</v>
      </c>
      <c r="CU3170" s="95">
        <v>10811</v>
      </c>
      <c r="CV3170" s="95">
        <v>10486</v>
      </c>
      <c r="CW3170" s="95">
        <v>10100</v>
      </c>
      <c r="CX3170" s="96">
        <v>0.98820560000000002</v>
      </c>
      <c r="CY3170" s="96">
        <v>0.99599221199999999</v>
      </c>
      <c r="CZ3170" s="96">
        <v>1.016800114</v>
      </c>
      <c r="DA3170" s="96">
        <v>1.014500884</v>
      </c>
      <c r="DB3170" s="96">
        <v>1.0060405379999999</v>
      </c>
      <c r="DC3170">
        <v>2013</v>
      </c>
      <c r="DD3170" s="6">
        <v>11052.4</v>
      </c>
      <c r="DE3170" s="96">
        <v>9.7116529999999996E-4</v>
      </c>
      <c r="DF3170" s="72">
        <v>640.25</v>
      </c>
      <c r="DG3170" s="96">
        <v>1</v>
      </c>
      <c r="DH3170" s="72">
        <v>640.25</v>
      </c>
      <c r="DI3170" s="72">
        <v>659.52916784000001</v>
      </c>
      <c r="DJ3170" s="96">
        <v>1</v>
      </c>
      <c r="DK3170" s="72">
        <v>640.25</v>
      </c>
      <c r="DL3170" s="96">
        <v>1</v>
      </c>
      <c r="DM3170" s="72">
        <v>640.25</v>
      </c>
      <c r="DN3170" s="96">
        <v>1</v>
      </c>
      <c r="DO3170" s="96">
        <v>4.2500000000000003E-3</v>
      </c>
      <c r="DP3170" s="72">
        <v>2.72</v>
      </c>
      <c r="DQ3170" s="72">
        <v>637.53</v>
      </c>
      <c r="DR3170" t="s">
        <v>1921</v>
      </c>
      <c r="DT3170" t="s">
        <v>1907</v>
      </c>
    </row>
    <row r="3171" spans="1:124" x14ac:dyDescent="0.3">
      <c r="A3171" t="s">
        <v>1922</v>
      </c>
      <c r="B3171">
        <v>52360</v>
      </c>
      <c r="C3171" s="95">
        <v>12690</v>
      </c>
      <c r="D3171" s="95">
        <v>44885128</v>
      </c>
      <c r="E3171" s="95">
        <v>12065</v>
      </c>
      <c r="F3171" s="95">
        <v>32524060</v>
      </c>
      <c r="G3171" s="95">
        <v>2116</v>
      </c>
      <c r="H3171" s="95">
        <v>5133360</v>
      </c>
      <c r="I3171" s="95">
        <v>1827</v>
      </c>
      <c r="J3171" s="95">
        <v>4866226</v>
      </c>
      <c r="K3171" s="95">
        <v>11774</v>
      </c>
      <c r="L3171" s="95">
        <v>44783709</v>
      </c>
      <c r="M3171" s="95">
        <v>11085</v>
      </c>
      <c r="N3171" s="95">
        <v>31359657</v>
      </c>
      <c r="O3171" s="95">
        <v>2187</v>
      </c>
      <c r="P3171" s="95">
        <v>5426406</v>
      </c>
      <c r="Q3171" s="95">
        <v>1878</v>
      </c>
      <c r="R3171" s="95">
        <v>5107433</v>
      </c>
      <c r="S3171" s="95">
        <v>11188</v>
      </c>
      <c r="T3171" s="95">
        <v>48842547</v>
      </c>
      <c r="U3171" s="95">
        <v>10438</v>
      </c>
      <c r="V3171" s="95">
        <v>32513374</v>
      </c>
      <c r="W3171" s="95">
        <v>2137</v>
      </c>
      <c r="X3171" s="95">
        <v>6420560</v>
      </c>
      <c r="Y3171" s="95">
        <v>1818</v>
      </c>
      <c r="Z3171" s="95">
        <v>5645492</v>
      </c>
      <c r="AA3171" s="95">
        <v>10688</v>
      </c>
      <c r="AB3171" s="95">
        <v>39462740</v>
      </c>
      <c r="AC3171" s="95">
        <v>9917</v>
      </c>
      <c r="AD3171" s="95">
        <v>32440568</v>
      </c>
      <c r="AE3171" s="95">
        <v>2265</v>
      </c>
      <c r="AF3171" s="95">
        <v>7097168</v>
      </c>
      <c r="AG3171" s="95">
        <v>1935</v>
      </c>
      <c r="AH3171" s="95">
        <v>6605089</v>
      </c>
      <c r="AI3171" s="95">
        <v>10732</v>
      </c>
      <c r="AJ3171" s="95">
        <v>37697268</v>
      </c>
      <c r="AK3171" s="95">
        <v>9931</v>
      </c>
      <c r="AL3171" s="95">
        <v>33957182</v>
      </c>
      <c r="AM3171" s="95">
        <v>2360</v>
      </c>
      <c r="AN3171" s="95">
        <v>6710264</v>
      </c>
      <c r="AO3171" s="95">
        <v>2039</v>
      </c>
      <c r="AP3171" s="95">
        <v>7013219</v>
      </c>
      <c r="AQ3171" s="72">
        <v>281.52</v>
      </c>
      <c r="AR3171" s="72">
        <v>224.29</v>
      </c>
      <c r="AS3171" s="72">
        <v>505.81</v>
      </c>
      <c r="AT3171" s="95">
        <v>50018488</v>
      </c>
      <c r="AU3171" s="95">
        <v>37390286</v>
      </c>
      <c r="AV3171" s="95">
        <v>14806</v>
      </c>
      <c r="AW3171" s="95">
        <v>13892</v>
      </c>
      <c r="AX3171" s="72">
        <v>299.7</v>
      </c>
      <c r="AY3171" s="72">
        <v>234.43</v>
      </c>
      <c r="AZ3171" s="72">
        <v>534.13</v>
      </c>
      <c r="BA3171" s="95">
        <v>50210115</v>
      </c>
      <c r="BB3171" s="95">
        <v>36467090</v>
      </c>
      <c r="BC3171" s="95">
        <v>13961</v>
      </c>
      <c r="BD3171" s="95">
        <v>12963</v>
      </c>
      <c r="BE3171" s="72">
        <v>345.61</v>
      </c>
      <c r="BF3171" s="72">
        <v>259.45999999999998</v>
      </c>
      <c r="BG3171" s="72">
        <v>605.07000000000005</v>
      </c>
      <c r="BH3171" s="95">
        <v>55263107</v>
      </c>
      <c r="BI3171" s="95">
        <v>38158866</v>
      </c>
      <c r="BJ3171" s="95">
        <v>13325</v>
      </c>
      <c r="BK3171" s="95">
        <v>12256</v>
      </c>
      <c r="BL3171" s="72">
        <v>299.54000000000002</v>
      </c>
      <c r="BM3171" s="72">
        <v>274.54000000000002</v>
      </c>
      <c r="BN3171" s="72">
        <v>574.08000000000004</v>
      </c>
      <c r="BO3171" s="95">
        <v>46559908</v>
      </c>
      <c r="BP3171" s="95">
        <v>39045657</v>
      </c>
      <c r="BQ3171" s="95">
        <v>12953</v>
      </c>
      <c r="BR3171" s="95">
        <v>11852</v>
      </c>
      <c r="BS3171" s="72">
        <v>282.66000000000003</v>
      </c>
      <c r="BT3171" s="72">
        <v>285.23</v>
      </c>
      <c r="BU3171" s="72">
        <v>567.89</v>
      </c>
      <c r="BV3171" s="95">
        <v>44407532</v>
      </c>
      <c r="BW3171" s="95">
        <v>40970401</v>
      </c>
      <c r="BX3171" s="95">
        <v>13092</v>
      </c>
      <c r="BY3171" s="95">
        <v>11970</v>
      </c>
      <c r="BZ3171" s="95">
        <v>14370</v>
      </c>
      <c r="CA3171" s="95">
        <v>13480</v>
      </c>
      <c r="CB3171" s="95">
        <v>12810</v>
      </c>
      <c r="CC3171" s="95">
        <v>12430</v>
      </c>
      <c r="CD3171" s="95">
        <v>12543</v>
      </c>
      <c r="CE3171" s="72">
        <v>650.75523149000003</v>
      </c>
      <c r="CF3171" s="72">
        <v>676.59346364999999</v>
      </c>
      <c r="CG3171" s="72">
        <v>712.40329333</v>
      </c>
      <c r="CH3171" s="72">
        <v>716.50152150999998</v>
      </c>
      <c r="CI3171" s="72">
        <v>731.52548966999996</v>
      </c>
      <c r="CJ3171" s="96">
        <v>0.77726612949999996</v>
      </c>
      <c r="CK3171" s="96">
        <v>0.78944008290000001</v>
      </c>
      <c r="CL3171" s="96">
        <v>0.84933633190000002</v>
      </c>
      <c r="CM3171" s="96">
        <v>0.8012264912</v>
      </c>
      <c r="CN3171" s="96">
        <v>0.77630924420000003</v>
      </c>
      <c r="CO3171" s="96">
        <v>1.0200076128</v>
      </c>
      <c r="CP3171" s="96">
        <v>0.78304872039999995</v>
      </c>
      <c r="CQ3171" s="96">
        <v>0.99584056389999998</v>
      </c>
      <c r="CR3171" s="96">
        <v>0.78631925319999996</v>
      </c>
      <c r="CS3171" s="95">
        <v>14074</v>
      </c>
      <c r="CT3171" s="95">
        <v>13332</v>
      </c>
      <c r="CU3171" s="95">
        <v>12615</v>
      </c>
      <c r="CV3171" s="95">
        <v>12082</v>
      </c>
      <c r="CW3171" s="95">
        <v>12244</v>
      </c>
      <c r="CX3171" s="96">
        <v>0.98430972900000002</v>
      </c>
      <c r="CY3171" s="96">
        <v>0.99357947499999999</v>
      </c>
      <c r="CZ3171" s="96">
        <v>1.0124453369999999</v>
      </c>
      <c r="DA3171" s="96">
        <v>1.063898402</v>
      </c>
      <c r="DB3171" s="96">
        <v>1.0542988200000001</v>
      </c>
      <c r="DC3171">
        <v>2013</v>
      </c>
      <c r="DD3171" s="6">
        <v>12586.6</v>
      </c>
      <c r="DE3171" s="96">
        <v>4.4634165000000002E-3</v>
      </c>
      <c r="DF3171" s="72">
        <v>601.19000000000005</v>
      </c>
      <c r="DG3171" s="96">
        <v>1</v>
      </c>
      <c r="DH3171" s="72">
        <v>601.19000000000005</v>
      </c>
      <c r="DI3171" s="72">
        <v>601.19000000000005</v>
      </c>
      <c r="DJ3171" s="96">
        <v>1</v>
      </c>
      <c r="DK3171" s="72">
        <v>601.19000000000005</v>
      </c>
      <c r="DL3171" s="96">
        <v>1</v>
      </c>
      <c r="DM3171" s="72">
        <v>601.19000000000005</v>
      </c>
      <c r="DN3171" s="96">
        <v>1</v>
      </c>
      <c r="DO3171" s="96">
        <v>1.0906000000000001E-2</v>
      </c>
      <c r="DP3171" s="72">
        <v>6.56</v>
      </c>
      <c r="DQ3171" s="72">
        <v>594.63</v>
      </c>
      <c r="DR3171" t="s">
        <v>1922</v>
      </c>
      <c r="DT3171" t="s">
        <v>1907</v>
      </c>
    </row>
    <row r="3172" spans="1:124" x14ac:dyDescent="0.3">
      <c r="A3172" t="s">
        <v>1923</v>
      </c>
      <c r="B3172">
        <v>52370</v>
      </c>
      <c r="C3172" s="95">
        <v>7092</v>
      </c>
      <c r="D3172" s="95">
        <v>23404750</v>
      </c>
      <c r="E3172" s="95">
        <v>6866</v>
      </c>
      <c r="F3172" s="95">
        <v>19413119</v>
      </c>
      <c r="G3172" s="95">
        <v>1177</v>
      </c>
      <c r="H3172" s="95">
        <v>3257817</v>
      </c>
      <c r="I3172" s="95">
        <v>1039</v>
      </c>
      <c r="J3172" s="95">
        <v>3087986</v>
      </c>
      <c r="K3172" s="95">
        <v>6536</v>
      </c>
      <c r="L3172" s="95">
        <v>23495642</v>
      </c>
      <c r="M3172" s="95">
        <v>6296</v>
      </c>
      <c r="N3172" s="95">
        <v>19285149</v>
      </c>
      <c r="O3172" s="95">
        <v>1201</v>
      </c>
      <c r="P3172" s="95">
        <v>2682796</v>
      </c>
      <c r="Q3172" s="95">
        <v>1061</v>
      </c>
      <c r="R3172" s="95">
        <v>3325808</v>
      </c>
      <c r="S3172" s="95">
        <v>6156</v>
      </c>
      <c r="T3172" s="95">
        <v>24416748</v>
      </c>
      <c r="U3172" s="95">
        <v>5906</v>
      </c>
      <c r="V3172" s="95">
        <v>18897221</v>
      </c>
      <c r="W3172" s="95">
        <v>1226</v>
      </c>
      <c r="X3172" s="95">
        <v>3212681</v>
      </c>
      <c r="Y3172" s="95">
        <v>1071</v>
      </c>
      <c r="Z3172" s="95">
        <v>3612973</v>
      </c>
      <c r="AA3172" s="95">
        <v>5979</v>
      </c>
      <c r="AB3172" s="95">
        <v>22253549</v>
      </c>
      <c r="AC3172" s="95">
        <v>5715</v>
      </c>
      <c r="AD3172" s="95">
        <v>19726202</v>
      </c>
      <c r="AE3172" s="95">
        <v>1300</v>
      </c>
      <c r="AF3172" s="95">
        <v>3610237</v>
      </c>
      <c r="AG3172" s="95">
        <v>1139</v>
      </c>
      <c r="AH3172" s="95">
        <v>4085356</v>
      </c>
      <c r="AI3172" s="95">
        <v>6252</v>
      </c>
      <c r="AJ3172" s="95">
        <v>23131578</v>
      </c>
      <c r="AK3172" s="95">
        <v>5969</v>
      </c>
      <c r="AL3172" s="95">
        <v>21595077.789999999</v>
      </c>
      <c r="AM3172" s="95">
        <v>1414</v>
      </c>
      <c r="AN3172" s="95">
        <v>4562365</v>
      </c>
      <c r="AO3172" s="95">
        <v>1258</v>
      </c>
      <c r="AP3172" s="95">
        <v>4989574</v>
      </c>
      <c r="AQ3172" s="72">
        <v>268.7</v>
      </c>
      <c r="AR3172" s="72">
        <v>237.2</v>
      </c>
      <c r="AS3172" s="72">
        <v>505.9</v>
      </c>
      <c r="AT3172" s="95">
        <v>26662567</v>
      </c>
      <c r="AU3172" s="95">
        <v>22501105</v>
      </c>
      <c r="AV3172" s="95">
        <v>8269</v>
      </c>
      <c r="AW3172" s="95">
        <v>7905</v>
      </c>
      <c r="AX3172" s="72">
        <v>281.95999999999998</v>
      </c>
      <c r="AY3172" s="72">
        <v>256.12</v>
      </c>
      <c r="AZ3172" s="72">
        <v>538.08000000000004</v>
      </c>
      <c r="BA3172" s="95">
        <v>26178438</v>
      </c>
      <c r="BB3172" s="95">
        <v>22610957</v>
      </c>
      <c r="BC3172" s="95">
        <v>7737</v>
      </c>
      <c r="BD3172" s="95">
        <v>7357</v>
      </c>
      <c r="BE3172" s="72">
        <v>311.89999999999998</v>
      </c>
      <c r="BF3172" s="72">
        <v>268.86</v>
      </c>
      <c r="BG3172" s="72">
        <v>580.76</v>
      </c>
      <c r="BH3172" s="95">
        <v>27629429</v>
      </c>
      <c r="BI3172" s="95">
        <v>22510194</v>
      </c>
      <c r="BJ3172" s="95">
        <v>7382</v>
      </c>
      <c r="BK3172" s="95">
        <v>6977</v>
      </c>
      <c r="BL3172" s="72">
        <v>296.10000000000002</v>
      </c>
      <c r="BM3172" s="72">
        <v>289.51</v>
      </c>
      <c r="BN3172" s="72">
        <v>585.61</v>
      </c>
      <c r="BO3172" s="95">
        <v>25863786</v>
      </c>
      <c r="BP3172" s="95">
        <v>23811558</v>
      </c>
      <c r="BQ3172" s="95">
        <v>7279</v>
      </c>
      <c r="BR3172" s="95">
        <v>6854</v>
      </c>
      <c r="BS3172" s="72">
        <v>301.05</v>
      </c>
      <c r="BT3172" s="72">
        <v>306.54000000000002</v>
      </c>
      <c r="BU3172" s="72">
        <v>607.59</v>
      </c>
      <c r="BV3172" s="95">
        <v>27693943</v>
      </c>
      <c r="BW3172" s="95">
        <v>26584651.789999999</v>
      </c>
      <c r="BX3172" s="95">
        <v>7666</v>
      </c>
      <c r="BY3172" s="95">
        <v>7227</v>
      </c>
      <c r="BZ3172" s="95">
        <v>8096</v>
      </c>
      <c r="CA3172" s="95">
        <v>7554</v>
      </c>
      <c r="CB3172" s="95">
        <v>7187</v>
      </c>
      <c r="CC3172" s="95">
        <v>7077</v>
      </c>
      <c r="CD3172" s="95">
        <v>7451</v>
      </c>
      <c r="CE3172" s="72">
        <v>650.75523149000003</v>
      </c>
      <c r="CF3172" s="72">
        <v>676.59346364999999</v>
      </c>
      <c r="CG3172" s="72">
        <v>712.40329333</v>
      </c>
      <c r="CH3172" s="72">
        <v>716.50152150999998</v>
      </c>
      <c r="CI3172" s="72">
        <v>731.52548966999996</v>
      </c>
      <c r="CJ3172" s="96">
        <v>0.77740443029999995</v>
      </c>
      <c r="CK3172" s="96">
        <v>0.79527815280000003</v>
      </c>
      <c r="CL3172" s="96">
        <v>0.81521240210000001</v>
      </c>
      <c r="CM3172" s="96">
        <v>0.81731857139999997</v>
      </c>
      <c r="CN3172" s="96">
        <v>0.83057939690000004</v>
      </c>
      <c r="CO3172" s="96">
        <v>0.99827678139999998</v>
      </c>
      <c r="CP3172" s="96">
        <v>0.80855190239999997</v>
      </c>
      <c r="CQ3172" s="96">
        <v>0.99584056389999998</v>
      </c>
      <c r="CR3172" s="96">
        <v>0.81192895350000005</v>
      </c>
      <c r="CS3172" s="95">
        <v>7310</v>
      </c>
      <c r="CT3172" s="95">
        <v>6993</v>
      </c>
      <c r="CU3172" s="95">
        <v>6638</v>
      </c>
      <c r="CV3172" s="95">
        <v>6468</v>
      </c>
      <c r="CW3172" s="95">
        <v>6771</v>
      </c>
      <c r="CX3172" s="96">
        <v>0.96113475299999995</v>
      </c>
      <c r="CY3172" s="96">
        <v>0.985835515</v>
      </c>
      <c r="CZ3172" s="96">
        <v>1.0116427690000001</v>
      </c>
      <c r="DA3172" s="96">
        <v>1.016706251</v>
      </c>
      <c r="DB3172" s="96">
        <v>1.020516446</v>
      </c>
      <c r="DC3172">
        <v>2013</v>
      </c>
      <c r="DD3172" s="6">
        <v>7264</v>
      </c>
      <c r="DE3172" s="96">
        <v>9.8175090000000007E-4</v>
      </c>
      <c r="DF3172" s="72">
        <v>622.94000000000005</v>
      </c>
      <c r="DG3172" s="96">
        <v>1</v>
      </c>
      <c r="DH3172" s="72">
        <v>622.94000000000005</v>
      </c>
      <c r="DI3172" s="72">
        <v>659.52916784000001</v>
      </c>
      <c r="DJ3172" s="96">
        <v>1</v>
      </c>
      <c r="DK3172" s="72">
        <v>622.94000000000005</v>
      </c>
      <c r="DL3172" s="96">
        <v>1</v>
      </c>
      <c r="DM3172" s="72">
        <v>622.94000000000005</v>
      </c>
      <c r="DN3172" s="96">
        <v>1</v>
      </c>
      <c r="DO3172" s="96">
        <v>4.0769999999999999E-3</v>
      </c>
      <c r="DP3172" s="72">
        <v>2.54</v>
      </c>
      <c r="DQ3172" s="72">
        <v>620.4</v>
      </c>
      <c r="DR3172" t="s">
        <v>1923</v>
      </c>
      <c r="DT3172" t="s">
        <v>1907</v>
      </c>
    </row>
    <row r="3173" spans="1:124" x14ac:dyDescent="0.3">
      <c r="A3173" t="s">
        <v>879</v>
      </c>
      <c r="B3173">
        <v>52380</v>
      </c>
      <c r="C3173" s="95">
        <v>3183</v>
      </c>
      <c r="D3173" s="95">
        <v>10813306</v>
      </c>
      <c r="E3173" s="95">
        <v>3033</v>
      </c>
      <c r="F3173" s="95">
        <v>8804272</v>
      </c>
      <c r="G3173" s="95">
        <v>487</v>
      </c>
      <c r="H3173" s="95">
        <v>807906</v>
      </c>
      <c r="I3173" s="95">
        <v>415</v>
      </c>
      <c r="J3173" s="95">
        <v>1035098</v>
      </c>
      <c r="K3173" s="95">
        <v>2975</v>
      </c>
      <c r="L3173" s="95">
        <v>10079596</v>
      </c>
      <c r="M3173" s="95">
        <v>2806</v>
      </c>
      <c r="N3173" s="95">
        <v>8605088</v>
      </c>
      <c r="O3173" s="95">
        <v>477</v>
      </c>
      <c r="P3173" s="95">
        <v>804826</v>
      </c>
      <c r="Q3173" s="95">
        <v>411</v>
      </c>
      <c r="R3173" s="95">
        <v>1183948</v>
      </c>
      <c r="S3173" s="95">
        <v>2839</v>
      </c>
      <c r="T3173" s="95">
        <v>11235514</v>
      </c>
      <c r="U3173" s="95">
        <v>2643</v>
      </c>
      <c r="V3173" s="95">
        <v>8524966</v>
      </c>
      <c r="W3173" s="95">
        <v>471</v>
      </c>
      <c r="X3173" s="95">
        <v>1250608</v>
      </c>
      <c r="Y3173" s="95">
        <v>410</v>
      </c>
      <c r="Z3173" s="95">
        <v>1452421</v>
      </c>
      <c r="AA3173" s="95">
        <v>2772</v>
      </c>
      <c r="AB3173" s="95">
        <v>9086736</v>
      </c>
      <c r="AC3173" s="95">
        <v>2558</v>
      </c>
      <c r="AD3173" s="95">
        <v>8617925</v>
      </c>
      <c r="AE3173" s="95">
        <v>485</v>
      </c>
      <c r="AF3173" s="95">
        <v>1467551</v>
      </c>
      <c r="AG3173" s="95">
        <v>424</v>
      </c>
      <c r="AH3173" s="95">
        <v>1508088</v>
      </c>
      <c r="AI3173" s="95">
        <v>2711</v>
      </c>
      <c r="AJ3173" s="95">
        <v>9135023.9100000001</v>
      </c>
      <c r="AK3173" s="95">
        <v>2494</v>
      </c>
      <c r="AL3173" s="95">
        <v>9100376.1300000008</v>
      </c>
      <c r="AM3173" s="95">
        <v>515</v>
      </c>
      <c r="AN3173" s="95">
        <v>1635499</v>
      </c>
      <c r="AO3173" s="95">
        <v>444</v>
      </c>
      <c r="AP3173" s="95">
        <v>1652722</v>
      </c>
      <c r="AQ3173" s="72">
        <v>263.88</v>
      </c>
      <c r="AR3173" s="72">
        <v>237.8</v>
      </c>
      <c r="AS3173" s="72">
        <v>501.68</v>
      </c>
      <c r="AT3173" s="95">
        <v>11621212</v>
      </c>
      <c r="AU3173" s="95">
        <v>9839370</v>
      </c>
      <c r="AV3173" s="95">
        <v>3670</v>
      </c>
      <c r="AW3173" s="95">
        <v>3448</v>
      </c>
      <c r="AX3173" s="72">
        <v>262.76</v>
      </c>
      <c r="AY3173" s="72">
        <v>253.58</v>
      </c>
      <c r="AZ3173" s="72">
        <v>516.34</v>
      </c>
      <c r="BA3173" s="95">
        <v>10884422</v>
      </c>
      <c r="BB3173" s="95">
        <v>9789036</v>
      </c>
      <c r="BC3173" s="95">
        <v>3452</v>
      </c>
      <c r="BD3173" s="95">
        <v>3217</v>
      </c>
      <c r="BE3173" s="72">
        <v>314.35000000000002</v>
      </c>
      <c r="BF3173" s="72">
        <v>272.33999999999997</v>
      </c>
      <c r="BG3173" s="72">
        <v>586.69000000000005</v>
      </c>
      <c r="BH3173" s="95">
        <v>12486122</v>
      </c>
      <c r="BI3173" s="95">
        <v>9977387</v>
      </c>
      <c r="BJ3173" s="95">
        <v>3310</v>
      </c>
      <c r="BK3173" s="95">
        <v>3053</v>
      </c>
      <c r="BL3173" s="72">
        <v>270.04000000000002</v>
      </c>
      <c r="BM3173" s="72">
        <v>282.98</v>
      </c>
      <c r="BN3173" s="72">
        <v>553.02</v>
      </c>
      <c r="BO3173" s="95">
        <v>10554287</v>
      </c>
      <c r="BP3173" s="95">
        <v>10126013</v>
      </c>
      <c r="BQ3173" s="95">
        <v>3257</v>
      </c>
      <c r="BR3173" s="95">
        <v>2982</v>
      </c>
      <c r="BS3173" s="72">
        <v>278.22000000000003</v>
      </c>
      <c r="BT3173" s="72">
        <v>305</v>
      </c>
      <c r="BU3173" s="72">
        <v>583.22</v>
      </c>
      <c r="BV3173" s="95">
        <v>10770522.91</v>
      </c>
      <c r="BW3173" s="95">
        <v>10753098.130000001</v>
      </c>
      <c r="BX3173" s="95">
        <v>3226</v>
      </c>
      <c r="BY3173" s="95">
        <v>2938</v>
      </c>
      <c r="BZ3173" s="95">
        <v>3564</v>
      </c>
      <c r="CA3173" s="95">
        <v>3339</v>
      </c>
      <c r="CB3173" s="95">
        <v>3186</v>
      </c>
      <c r="CC3173" s="95">
        <v>3126</v>
      </c>
      <c r="CD3173" s="95">
        <v>3085</v>
      </c>
      <c r="CE3173" s="72">
        <v>650.75523149000003</v>
      </c>
      <c r="CF3173" s="72">
        <v>676.59346364999999</v>
      </c>
      <c r="CG3173" s="72">
        <v>712.40329333</v>
      </c>
      <c r="CH3173" s="72">
        <v>716.50152150999998</v>
      </c>
      <c r="CI3173" s="72">
        <v>731.52548966999996</v>
      </c>
      <c r="CJ3173" s="96">
        <v>0.7709196572</v>
      </c>
      <c r="CK3173" s="96">
        <v>0.76314659799999995</v>
      </c>
      <c r="CL3173" s="96">
        <v>0.8235363389</v>
      </c>
      <c r="CM3173" s="96">
        <v>0.77183367150000004</v>
      </c>
      <c r="CN3173" s="96">
        <v>0.79726545179999997</v>
      </c>
      <c r="CO3173" s="96">
        <v>0.91179239040000004</v>
      </c>
      <c r="CP3173" s="96">
        <v>0.8613148692</v>
      </c>
      <c r="CQ3173" s="96">
        <v>0.99584056389999998</v>
      </c>
      <c r="CR3173" s="96">
        <v>0.86491229359999999</v>
      </c>
      <c r="CS3173" s="95">
        <v>3055</v>
      </c>
      <c r="CT3173" s="95">
        <v>2908</v>
      </c>
      <c r="CU3173" s="95">
        <v>2770</v>
      </c>
      <c r="CV3173" s="95">
        <v>2680</v>
      </c>
      <c r="CW3173" s="95">
        <v>2666</v>
      </c>
      <c r="CX3173" s="96">
        <v>0.91773373899999999</v>
      </c>
      <c r="CY3173" s="96">
        <v>0.89601204700000003</v>
      </c>
      <c r="CZ3173" s="96">
        <v>0.94191490700000002</v>
      </c>
      <c r="DA3173" s="96">
        <v>0.91049468899999997</v>
      </c>
      <c r="DB3173" s="96">
        <v>0.89220382600000003</v>
      </c>
      <c r="DC3173">
        <v>2013</v>
      </c>
      <c r="DD3173" s="6">
        <v>3127.6</v>
      </c>
      <c r="DE3173" s="96">
        <v>6.6952662000000001E-3</v>
      </c>
      <c r="DF3173" s="72">
        <v>659.8</v>
      </c>
      <c r="DG3173" s="96">
        <v>1</v>
      </c>
      <c r="DH3173" s="72">
        <v>659.8</v>
      </c>
      <c r="DI3173" s="72">
        <v>659.52916784000001</v>
      </c>
      <c r="DJ3173" s="96">
        <v>1</v>
      </c>
      <c r="DK3173" s="72">
        <v>659.8</v>
      </c>
      <c r="DL3173" s="96">
        <v>1</v>
      </c>
      <c r="DM3173" s="72">
        <v>659.8</v>
      </c>
      <c r="DN3173" s="96">
        <v>0.91352009739999995</v>
      </c>
      <c r="DO3173" s="96">
        <v>2.6272E-2</v>
      </c>
      <c r="DP3173" s="72">
        <v>15.84</v>
      </c>
      <c r="DQ3173" s="72">
        <v>643.96</v>
      </c>
      <c r="DR3173" t="s">
        <v>879</v>
      </c>
      <c r="DT3173" t="s">
        <v>1907</v>
      </c>
    </row>
    <row r="3174" spans="1:124" x14ac:dyDescent="0.3">
      <c r="A3174" t="s">
        <v>881</v>
      </c>
      <c r="B3174">
        <v>52381</v>
      </c>
      <c r="C3174" s="95">
        <v>349</v>
      </c>
      <c r="D3174" s="95">
        <v>972834</v>
      </c>
      <c r="E3174" s="95">
        <v>327</v>
      </c>
      <c r="F3174" s="95">
        <v>893346</v>
      </c>
      <c r="G3174" s="95">
        <v>100</v>
      </c>
      <c r="H3174" s="95">
        <v>373532</v>
      </c>
      <c r="I3174" s="95">
        <v>93</v>
      </c>
      <c r="J3174" s="95">
        <v>298166</v>
      </c>
      <c r="K3174" s="95">
        <v>328</v>
      </c>
      <c r="L3174" s="95">
        <v>1729882</v>
      </c>
      <c r="M3174" s="95">
        <v>301</v>
      </c>
      <c r="N3174" s="95">
        <v>1022077</v>
      </c>
      <c r="O3174" s="95">
        <v>94</v>
      </c>
      <c r="P3174" s="95">
        <v>220641</v>
      </c>
      <c r="Q3174" s="95">
        <v>87</v>
      </c>
      <c r="R3174" s="95">
        <v>289465</v>
      </c>
      <c r="S3174" s="95">
        <v>328</v>
      </c>
      <c r="T3174" s="95">
        <v>1590521</v>
      </c>
      <c r="U3174" s="95">
        <v>301</v>
      </c>
      <c r="V3174" s="95">
        <v>921068</v>
      </c>
      <c r="W3174" s="95">
        <v>102</v>
      </c>
      <c r="X3174" s="95">
        <v>340181</v>
      </c>
      <c r="Y3174" s="95">
        <v>92</v>
      </c>
      <c r="Z3174" s="95">
        <v>318381</v>
      </c>
      <c r="AA3174" s="95">
        <v>325</v>
      </c>
      <c r="AB3174" s="95">
        <v>1510844</v>
      </c>
      <c r="AC3174" s="95">
        <v>294</v>
      </c>
      <c r="AD3174" s="95">
        <v>925039</v>
      </c>
      <c r="AE3174" s="95">
        <v>106</v>
      </c>
      <c r="AF3174" s="95">
        <v>1074910</v>
      </c>
      <c r="AG3174" s="95">
        <v>95</v>
      </c>
      <c r="AH3174" s="95">
        <v>438768</v>
      </c>
      <c r="AI3174" s="95">
        <v>349</v>
      </c>
      <c r="AJ3174" s="95">
        <v>1313750</v>
      </c>
      <c r="AK3174" s="95">
        <v>314</v>
      </c>
      <c r="AL3174" s="95">
        <v>1070980</v>
      </c>
      <c r="AM3174" s="95">
        <v>112</v>
      </c>
      <c r="AN3174" s="95">
        <v>470679</v>
      </c>
      <c r="AO3174" s="95">
        <v>103</v>
      </c>
      <c r="AP3174" s="95">
        <v>361635</v>
      </c>
      <c r="AQ3174" s="72">
        <v>249.88</v>
      </c>
      <c r="AR3174" s="72">
        <v>236.41</v>
      </c>
      <c r="AS3174" s="72">
        <v>486.29</v>
      </c>
      <c r="AT3174" s="95">
        <v>1346366</v>
      </c>
      <c r="AU3174" s="95">
        <v>1191512</v>
      </c>
      <c r="AV3174" s="95">
        <v>449</v>
      </c>
      <c r="AW3174" s="95">
        <v>420</v>
      </c>
      <c r="AX3174" s="72">
        <v>385.17</v>
      </c>
      <c r="AY3174" s="72">
        <v>281.69</v>
      </c>
      <c r="AZ3174" s="72">
        <v>666.86</v>
      </c>
      <c r="BA3174" s="95">
        <v>1950523</v>
      </c>
      <c r="BB3174" s="95">
        <v>1311542</v>
      </c>
      <c r="BC3174" s="95">
        <v>422</v>
      </c>
      <c r="BD3174" s="95">
        <v>388</v>
      </c>
      <c r="BE3174" s="72">
        <v>374.17</v>
      </c>
      <c r="BF3174" s="72">
        <v>262.82</v>
      </c>
      <c r="BG3174" s="72">
        <v>636.99</v>
      </c>
      <c r="BH3174" s="95">
        <v>1930702</v>
      </c>
      <c r="BI3174" s="95">
        <v>1239449</v>
      </c>
      <c r="BJ3174" s="95">
        <v>430</v>
      </c>
      <c r="BK3174" s="95">
        <v>393</v>
      </c>
      <c r="BL3174" s="72">
        <v>499.95</v>
      </c>
      <c r="BM3174" s="72">
        <v>292.16000000000003</v>
      </c>
      <c r="BN3174" s="72">
        <v>792.11</v>
      </c>
      <c r="BO3174" s="95">
        <v>2585754</v>
      </c>
      <c r="BP3174" s="95">
        <v>1363807</v>
      </c>
      <c r="BQ3174" s="95">
        <v>431</v>
      </c>
      <c r="BR3174" s="95">
        <v>389</v>
      </c>
      <c r="BS3174" s="72">
        <v>322.56</v>
      </c>
      <c r="BT3174" s="72">
        <v>286.29000000000002</v>
      </c>
      <c r="BU3174" s="72">
        <v>608.85</v>
      </c>
      <c r="BV3174" s="95">
        <v>1784429</v>
      </c>
      <c r="BW3174" s="95">
        <v>1432615</v>
      </c>
      <c r="BX3174" s="95">
        <v>461</v>
      </c>
      <c r="BY3174" s="95">
        <v>417</v>
      </c>
      <c r="BZ3174" s="95">
        <v>435</v>
      </c>
      <c r="CA3174" s="95">
        <v>406</v>
      </c>
      <c r="CB3174" s="95">
        <v>412</v>
      </c>
      <c r="CC3174" s="95">
        <v>411</v>
      </c>
      <c r="CD3174" s="95">
        <v>439</v>
      </c>
      <c r="CE3174" s="72">
        <v>650.75523149000003</v>
      </c>
      <c r="CF3174" s="72">
        <v>676.59346364999999</v>
      </c>
      <c r="CG3174" s="72">
        <v>712.40329333</v>
      </c>
      <c r="CH3174" s="72">
        <v>716.50152150999998</v>
      </c>
      <c r="CI3174" s="72">
        <v>731.52548966999996</v>
      </c>
      <c r="CJ3174" s="96">
        <v>0.74727021230000001</v>
      </c>
      <c r="CK3174" s="96">
        <v>0.98561401469999999</v>
      </c>
      <c r="CL3174" s="96">
        <v>0.8941424134</v>
      </c>
      <c r="CM3174" s="96">
        <v>1.1055245191</v>
      </c>
      <c r="CN3174" s="96">
        <v>0.83230182490000004</v>
      </c>
      <c r="CO3174" s="96">
        <v>1.0007035934999999</v>
      </c>
      <c r="CP3174" s="96">
        <v>0.91232868830000002</v>
      </c>
      <c r="CQ3174" s="96">
        <v>0.99584056389999998</v>
      </c>
      <c r="CR3174" s="96">
        <v>0.91613918039999998</v>
      </c>
      <c r="CS3174" s="95">
        <v>427</v>
      </c>
      <c r="CT3174" s="95">
        <v>411</v>
      </c>
      <c r="CU3174" s="95">
        <v>405</v>
      </c>
      <c r="CV3174" s="95">
        <v>425</v>
      </c>
      <c r="CW3174" s="95">
        <v>459</v>
      </c>
      <c r="CX3174" s="96">
        <v>0.98034586599999995</v>
      </c>
      <c r="CY3174" s="96">
        <v>0.99527542400000002</v>
      </c>
      <c r="CZ3174" s="96">
        <v>1.0367910499999999</v>
      </c>
      <c r="DA3174" s="96">
        <v>1.0096352909999999</v>
      </c>
      <c r="DB3174" s="96">
        <v>0.9843906</v>
      </c>
      <c r="DC3174">
        <v>2013</v>
      </c>
      <c r="DD3174" s="6">
        <v>401.4</v>
      </c>
      <c r="DE3174" s="96">
        <v>2.4345744999999998E-3</v>
      </c>
      <c r="DF3174" s="72">
        <v>701.87</v>
      </c>
      <c r="DG3174" s="96">
        <v>1</v>
      </c>
      <c r="DH3174" s="72">
        <v>701.87</v>
      </c>
      <c r="DI3174" s="72">
        <v>659.52916784000001</v>
      </c>
      <c r="DJ3174" s="96">
        <v>0.63356136249999995</v>
      </c>
      <c r="DK3174" s="72">
        <v>686.35468315000003</v>
      </c>
      <c r="DL3174" s="96">
        <v>1.0141908123000001</v>
      </c>
      <c r="DM3174" s="72">
        <v>696.09461361000001</v>
      </c>
      <c r="DN3174" s="96">
        <v>1</v>
      </c>
      <c r="DO3174" s="96">
        <v>1.0435E-2</v>
      </c>
      <c r="DP3174" s="72">
        <v>7.26</v>
      </c>
      <c r="DQ3174" s="72">
        <v>688.83</v>
      </c>
      <c r="DR3174" t="s">
        <v>881</v>
      </c>
      <c r="DT3174" t="s">
        <v>1907</v>
      </c>
    </row>
    <row r="3175" spans="1:124" x14ac:dyDescent="0.3">
      <c r="A3175" t="s">
        <v>1924</v>
      </c>
      <c r="B3175">
        <v>52390</v>
      </c>
      <c r="C3175" s="95">
        <v>91934</v>
      </c>
      <c r="D3175" s="95">
        <v>453822118</v>
      </c>
      <c r="E3175" s="95">
        <v>87551</v>
      </c>
      <c r="F3175" s="95">
        <v>280103270</v>
      </c>
      <c r="G3175" s="95">
        <v>21977</v>
      </c>
      <c r="H3175" s="95">
        <v>93082121</v>
      </c>
      <c r="I3175" s="95">
        <v>19313</v>
      </c>
      <c r="J3175" s="95">
        <v>65020096</v>
      </c>
      <c r="K3175" s="95">
        <v>85938</v>
      </c>
      <c r="L3175" s="95">
        <v>431570377</v>
      </c>
      <c r="M3175" s="95">
        <v>81184</v>
      </c>
      <c r="N3175" s="95">
        <v>272227921</v>
      </c>
      <c r="O3175" s="95">
        <v>21141</v>
      </c>
      <c r="P3175" s="95">
        <v>91160352</v>
      </c>
      <c r="Q3175" s="95">
        <v>18450</v>
      </c>
      <c r="R3175" s="95">
        <v>66094674</v>
      </c>
      <c r="S3175" s="95">
        <v>81241</v>
      </c>
      <c r="T3175" s="95">
        <v>433848590</v>
      </c>
      <c r="U3175" s="95">
        <v>75993</v>
      </c>
      <c r="V3175" s="95">
        <v>269227001</v>
      </c>
      <c r="W3175" s="95">
        <v>20634</v>
      </c>
      <c r="X3175" s="95">
        <v>88786962</v>
      </c>
      <c r="Y3175" s="95">
        <v>17923</v>
      </c>
      <c r="Z3175" s="95">
        <v>66133138</v>
      </c>
      <c r="AA3175" s="95">
        <v>77556</v>
      </c>
      <c r="AB3175" s="95">
        <v>385055541</v>
      </c>
      <c r="AC3175" s="95">
        <v>72088</v>
      </c>
      <c r="AD3175" s="95">
        <v>277387346</v>
      </c>
      <c r="AE3175" s="95">
        <v>20417</v>
      </c>
      <c r="AF3175" s="95">
        <v>84264895</v>
      </c>
      <c r="AG3175" s="95">
        <v>17677</v>
      </c>
      <c r="AH3175" s="95">
        <v>70121526</v>
      </c>
      <c r="AI3175" s="95">
        <v>75051</v>
      </c>
      <c r="AJ3175" s="95">
        <v>378070562.45999998</v>
      </c>
      <c r="AK3175" s="95">
        <v>69335</v>
      </c>
      <c r="AL3175" s="95">
        <v>276439267.70999998</v>
      </c>
      <c r="AM3175" s="95">
        <v>20386</v>
      </c>
      <c r="AN3175" s="95">
        <v>93308518</v>
      </c>
      <c r="AO3175" s="95">
        <v>17753</v>
      </c>
      <c r="AP3175" s="95">
        <v>75901127</v>
      </c>
      <c r="AQ3175" s="72">
        <v>400.1</v>
      </c>
      <c r="AR3175" s="72">
        <v>269.13</v>
      </c>
      <c r="AS3175" s="72">
        <v>669.23</v>
      </c>
      <c r="AT3175" s="95">
        <v>546904239</v>
      </c>
      <c r="AU3175" s="95">
        <v>345123366</v>
      </c>
      <c r="AV3175" s="95">
        <v>113911</v>
      </c>
      <c r="AW3175" s="95">
        <v>106864</v>
      </c>
      <c r="AX3175" s="72">
        <v>406.81</v>
      </c>
      <c r="AY3175" s="72">
        <v>282.97000000000003</v>
      </c>
      <c r="AZ3175" s="72">
        <v>689.78</v>
      </c>
      <c r="BA3175" s="95">
        <v>522730729</v>
      </c>
      <c r="BB3175" s="95">
        <v>338322595</v>
      </c>
      <c r="BC3175" s="95">
        <v>107079</v>
      </c>
      <c r="BD3175" s="95">
        <v>99634</v>
      </c>
      <c r="BE3175" s="72">
        <v>427.51</v>
      </c>
      <c r="BF3175" s="72">
        <v>297.57</v>
      </c>
      <c r="BG3175" s="72">
        <v>725.08</v>
      </c>
      <c r="BH3175" s="95">
        <v>522635552</v>
      </c>
      <c r="BI3175" s="95">
        <v>335360139</v>
      </c>
      <c r="BJ3175" s="95">
        <v>101875</v>
      </c>
      <c r="BK3175" s="95">
        <v>93916</v>
      </c>
      <c r="BL3175" s="72">
        <v>399.19</v>
      </c>
      <c r="BM3175" s="72">
        <v>322.61</v>
      </c>
      <c r="BN3175" s="72">
        <v>721.8</v>
      </c>
      <c r="BO3175" s="95">
        <v>469320436</v>
      </c>
      <c r="BP3175" s="95">
        <v>347508872</v>
      </c>
      <c r="BQ3175" s="95">
        <v>97973</v>
      </c>
      <c r="BR3175" s="95">
        <v>89765</v>
      </c>
      <c r="BS3175" s="72">
        <v>411.6</v>
      </c>
      <c r="BT3175" s="72">
        <v>337.15</v>
      </c>
      <c r="BU3175" s="72">
        <v>748.75</v>
      </c>
      <c r="BV3175" s="95">
        <v>471379080.45999998</v>
      </c>
      <c r="BW3175" s="95">
        <v>352340394.70999998</v>
      </c>
      <c r="BX3175" s="95">
        <v>95437</v>
      </c>
      <c r="BY3175" s="95">
        <v>87088</v>
      </c>
      <c r="BZ3175" s="95">
        <v>110552</v>
      </c>
      <c r="CA3175" s="95">
        <v>103489</v>
      </c>
      <c r="CB3175" s="95">
        <v>98039</v>
      </c>
      <c r="CC3175" s="95">
        <v>94077</v>
      </c>
      <c r="CD3175" s="95">
        <v>91353</v>
      </c>
      <c r="CE3175" s="72">
        <v>650.75523149000003</v>
      </c>
      <c r="CF3175" s="72">
        <v>676.59346364999999</v>
      </c>
      <c r="CG3175" s="72">
        <v>712.40329333</v>
      </c>
      <c r="CH3175" s="72">
        <v>716.50152150999998</v>
      </c>
      <c r="CI3175" s="72">
        <v>731.52548966999996</v>
      </c>
      <c r="CJ3175" s="96">
        <v>1.0283897349</v>
      </c>
      <c r="CK3175" s="96">
        <v>1.0194896006</v>
      </c>
      <c r="CL3175" s="96">
        <v>1.0177942842000001</v>
      </c>
      <c r="CM3175" s="96">
        <v>1.0073949298</v>
      </c>
      <c r="CN3175" s="96">
        <v>1.0235460152</v>
      </c>
      <c r="CO3175" s="96">
        <v>1.0618816969</v>
      </c>
      <c r="CP3175" s="96">
        <v>0.95992135079999996</v>
      </c>
      <c r="CQ3175" s="96">
        <v>0.99584056389999998</v>
      </c>
      <c r="CR3175" s="96">
        <v>0.96393062159999998</v>
      </c>
      <c r="CS3175" s="95">
        <v>105476</v>
      </c>
      <c r="CT3175" s="95">
        <v>99007</v>
      </c>
      <c r="CU3175" s="95">
        <v>93270</v>
      </c>
      <c r="CV3175" s="95">
        <v>89241</v>
      </c>
      <c r="CW3175" s="95">
        <v>86360</v>
      </c>
      <c r="CX3175" s="96">
        <v>1.0483066009999999</v>
      </c>
      <c r="CY3175" s="96">
        <v>1.052789008</v>
      </c>
      <c r="CZ3175" s="96">
        <v>1.073198181</v>
      </c>
      <c r="DA3175" s="96">
        <v>1.0721972259999999</v>
      </c>
      <c r="DB3175" s="96">
        <v>1.0660043239999999</v>
      </c>
      <c r="DC3175">
        <v>2013</v>
      </c>
      <c r="DD3175" s="6">
        <v>95453.4</v>
      </c>
      <c r="DE3175" s="96">
        <v>9.2845563999999995E-3</v>
      </c>
      <c r="DF3175" s="72">
        <v>733.42</v>
      </c>
      <c r="DG3175" s="96">
        <v>1</v>
      </c>
      <c r="DH3175" s="72">
        <v>733.42</v>
      </c>
      <c r="DI3175" s="72">
        <v>717.08296896000002</v>
      </c>
      <c r="DJ3175" s="96">
        <v>1</v>
      </c>
      <c r="DK3175" s="72">
        <v>733.42</v>
      </c>
      <c r="DL3175" s="96">
        <v>1</v>
      </c>
      <c r="DM3175" s="72">
        <v>733.42</v>
      </c>
      <c r="DN3175" s="96">
        <v>0.99469496020000003</v>
      </c>
      <c r="DO3175" s="96">
        <v>2.4128E-2</v>
      </c>
      <c r="DP3175" s="72">
        <v>17.600000000000001</v>
      </c>
      <c r="DQ3175" s="72">
        <v>715.82</v>
      </c>
      <c r="DR3175" t="s">
        <v>1924</v>
      </c>
      <c r="DT3175" t="s">
        <v>1907</v>
      </c>
    </row>
    <row r="3176" spans="1:124" x14ac:dyDescent="0.3">
      <c r="A3176" t="s">
        <v>50</v>
      </c>
      <c r="B3176">
        <v>52400</v>
      </c>
      <c r="C3176" s="95">
        <v>3929</v>
      </c>
      <c r="D3176" s="95">
        <v>14114192</v>
      </c>
      <c r="E3176" s="95">
        <v>3678</v>
      </c>
      <c r="F3176" s="95">
        <v>9833761</v>
      </c>
      <c r="G3176" s="95">
        <v>906</v>
      </c>
      <c r="H3176" s="95">
        <v>1974085</v>
      </c>
      <c r="I3176" s="95">
        <v>751</v>
      </c>
      <c r="J3176" s="95">
        <v>2049509</v>
      </c>
      <c r="K3176" s="95">
        <v>3792</v>
      </c>
      <c r="L3176" s="95">
        <v>12993036</v>
      </c>
      <c r="M3176" s="95">
        <v>3518</v>
      </c>
      <c r="N3176" s="95">
        <v>9714659</v>
      </c>
      <c r="O3176" s="95">
        <v>907</v>
      </c>
      <c r="P3176" s="95">
        <v>1966625</v>
      </c>
      <c r="Q3176" s="95">
        <v>743</v>
      </c>
      <c r="R3176" s="95">
        <v>2074514</v>
      </c>
      <c r="S3176" s="95">
        <v>3762</v>
      </c>
      <c r="T3176" s="95">
        <v>13243400</v>
      </c>
      <c r="U3176" s="95">
        <v>3477</v>
      </c>
      <c r="V3176" s="95">
        <v>9752110</v>
      </c>
      <c r="W3176" s="95">
        <v>936</v>
      </c>
      <c r="X3176" s="95">
        <v>2126641</v>
      </c>
      <c r="Y3176" s="95">
        <v>777</v>
      </c>
      <c r="Z3176" s="95">
        <v>2401056</v>
      </c>
      <c r="AA3176" s="95">
        <v>3599</v>
      </c>
      <c r="AB3176" s="95">
        <v>12713518</v>
      </c>
      <c r="AC3176" s="95">
        <v>3310</v>
      </c>
      <c r="AD3176" s="95">
        <v>10356510</v>
      </c>
      <c r="AE3176" s="95">
        <v>850</v>
      </c>
      <c r="AF3176" s="95">
        <v>2674195</v>
      </c>
      <c r="AG3176" s="95">
        <v>688</v>
      </c>
      <c r="AH3176" s="95">
        <v>2271099</v>
      </c>
      <c r="AI3176" s="95">
        <v>3564</v>
      </c>
      <c r="AJ3176" s="95">
        <v>11944318</v>
      </c>
      <c r="AK3176" s="95">
        <v>3244</v>
      </c>
      <c r="AL3176" s="95">
        <v>10736843.039999999</v>
      </c>
      <c r="AM3176" s="95">
        <v>867</v>
      </c>
      <c r="AN3176" s="95">
        <v>1595107</v>
      </c>
      <c r="AO3176" s="95">
        <v>711</v>
      </c>
      <c r="AP3176" s="95">
        <v>2348528</v>
      </c>
      <c r="AQ3176" s="72">
        <v>277.29000000000002</v>
      </c>
      <c r="AR3176" s="72">
        <v>223.59</v>
      </c>
      <c r="AS3176" s="72">
        <v>500.88</v>
      </c>
      <c r="AT3176" s="95">
        <v>16088277</v>
      </c>
      <c r="AU3176" s="95">
        <v>11883270</v>
      </c>
      <c r="AV3176" s="95">
        <v>4835</v>
      </c>
      <c r="AW3176" s="95">
        <v>4429</v>
      </c>
      <c r="AX3176" s="72">
        <v>265.3</v>
      </c>
      <c r="AY3176" s="72">
        <v>230.56</v>
      </c>
      <c r="AZ3176" s="72">
        <v>495.86</v>
      </c>
      <c r="BA3176" s="95">
        <v>14959661</v>
      </c>
      <c r="BB3176" s="95">
        <v>11789173</v>
      </c>
      <c r="BC3176" s="95">
        <v>4699</v>
      </c>
      <c r="BD3176" s="95">
        <v>4261</v>
      </c>
      <c r="BE3176" s="72">
        <v>272.63</v>
      </c>
      <c r="BF3176" s="72">
        <v>238.07</v>
      </c>
      <c r="BG3176" s="72">
        <v>510.7</v>
      </c>
      <c r="BH3176" s="95">
        <v>15370041</v>
      </c>
      <c r="BI3176" s="95">
        <v>12153166</v>
      </c>
      <c r="BJ3176" s="95">
        <v>4698</v>
      </c>
      <c r="BK3176" s="95">
        <v>4254</v>
      </c>
      <c r="BL3176" s="72">
        <v>288.22000000000003</v>
      </c>
      <c r="BM3176" s="72">
        <v>263.20999999999998</v>
      </c>
      <c r="BN3176" s="72">
        <v>551.42999999999995</v>
      </c>
      <c r="BO3176" s="95">
        <v>15387713</v>
      </c>
      <c r="BP3176" s="95">
        <v>12627609</v>
      </c>
      <c r="BQ3176" s="95">
        <v>4449</v>
      </c>
      <c r="BR3176" s="95">
        <v>3998</v>
      </c>
      <c r="BS3176" s="72">
        <v>254.63</v>
      </c>
      <c r="BT3176" s="72">
        <v>275.70999999999998</v>
      </c>
      <c r="BU3176" s="72">
        <v>530.34</v>
      </c>
      <c r="BV3176" s="95">
        <v>13539425</v>
      </c>
      <c r="BW3176" s="95">
        <v>13085371.039999999</v>
      </c>
      <c r="BX3176" s="95">
        <v>4431</v>
      </c>
      <c r="BY3176" s="95">
        <v>3955</v>
      </c>
      <c r="BZ3176" s="95">
        <v>4642</v>
      </c>
      <c r="CA3176" s="95">
        <v>4488</v>
      </c>
      <c r="CB3176" s="95">
        <v>4484</v>
      </c>
      <c r="CC3176" s="95">
        <v>4235</v>
      </c>
      <c r="CD3176" s="95">
        <v>4198</v>
      </c>
      <c r="CE3176" s="72">
        <v>650.75523149000003</v>
      </c>
      <c r="CF3176" s="72">
        <v>676.59346364999999</v>
      </c>
      <c r="CG3176" s="72">
        <v>712.40329333</v>
      </c>
      <c r="CH3176" s="72">
        <v>716.50152150999998</v>
      </c>
      <c r="CI3176" s="72">
        <v>731.52548966999996</v>
      </c>
      <c r="CJ3176" s="96">
        <v>0.76969031639999996</v>
      </c>
      <c r="CK3176" s="96">
        <v>0.73287731349999996</v>
      </c>
      <c r="CL3176" s="96">
        <v>0.71686922949999998</v>
      </c>
      <c r="CM3176" s="96">
        <v>0.76961455550000002</v>
      </c>
      <c r="CN3176" s="96">
        <v>0.72497815519999997</v>
      </c>
      <c r="CO3176" s="96">
        <v>0.92936468989999999</v>
      </c>
      <c r="CP3176" s="96">
        <v>0.79926203579999999</v>
      </c>
      <c r="CQ3176" s="96">
        <v>0.99584056389999998</v>
      </c>
      <c r="CR3176" s="96">
        <v>0.80260028630000002</v>
      </c>
      <c r="CS3176" s="95">
        <v>4364</v>
      </c>
      <c r="CT3176" s="95">
        <v>4292</v>
      </c>
      <c r="CU3176" s="95">
        <v>4284</v>
      </c>
      <c r="CV3176" s="95">
        <v>4167</v>
      </c>
      <c r="CW3176" s="95">
        <v>4172</v>
      </c>
      <c r="CX3176" s="96">
        <v>0.93132644499999995</v>
      </c>
      <c r="CY3176" s="96">
        <v>0.92146550500000002</v>
      </c>
      <c r="CZ3176" s="96">
        <v>0.92889985399999997</v>
      </c>
      <c r="DA3176" s="96">
        <v>0.93077744200000001</v>
      </c>
      <c r="DB3176" s="96">
        <v>0.93450529900000001</v>
      </c>
      <c r="DC3176">
        <v>2013</v>
      </c>
      <c r="DD3176" s="6">
        <v>4179.3999999999996</v>
      </c>
      <c r="DE3176" s="96">
        <v>8.1877458E-3</v>
      </c>
      <c r="DF3176" s="72">
        <v>611.34</v>
      </c>
      <c r="DG3176" s="96">
        <v>1</v>
      </c>
      <c r="DH3176" s="72">
        <v>611.34</v>
      </c>
      <c r="DI3176" s="72">
        <v>659.52916784000001</v>
      </c>
      <c r="DJ3176" s="96">
        <v>1</v>
      </c>
      <c r="DK3176" s="72">
        <v>611.34</v>
      </c>
      <c r="DL3176" s="96">
        <v>1</v>
      </c>
      <c r="DM3176" s="72">
        <v>611.34</v>
      </c>
      <c r="DN3176" s="96">
        <v>1</v>
      </c>
      <c r="DO3176" s="96">
        <v>2.2164E-2</v>
      </c>
      <c r="DP3176" s="72">
        <v>13.55</v>
      </c>
      <c r="DQ3176" s="72">
        <v>597.79</v>
      </c>
      <c r="DR3176" t="s">
        <v>50</v>
      </c>
      <c r="DT3176" t="s">
        <v>1907</v>
      </c>
    </row>
    <row r="3177" spans="1:124" x14ac:dyDescent="0.3">
      <c r="A3177" t="s">
        <v>1925</v>
      </c>
      <c r="B3177">
        <v>52410</v>
      </c>
      <c r="C3177" s="95">
        <v>4226</v>
      </c>
      <c r="D3177" s="95">
        <v>14925756</v>
      </c>
      <c r="E3177" s="95">
        <v>4027</v>
      </c>
      <c r="F3177" s="95">
        <v>11978993</v>
      </c>
      <c r="G3177" s="95">
        <v>704</v>
      </c>
      <c r="H3177" s="95">
        <v>1573225</v>
      </c>
      <c r="I3177" s="95">
        <v>618</v>
      </c>
      <c r="J3177" s="95">
        <v>1927425</v>
      </c>
      <c r="K3177" s="95">
        <v>3856</v>
      </c>
      <c r="L3177" s="95">
        <v>15727586</v>
      </c>
      <c r="M3177" s="95">
        <v>3639</v>
      </c>
      <c r="N3177" s="95">
        <v>11334696</v>
      </c>
      <c r="O3177" s="95">
        <v>724</v>
      </c>
      <c r="P3177" s="95">
        <v>1838287</v>
      </c>
      <c r="Q3177" s="95">
        <v>628</v>
      </c>
      <c r="R3177" s="95">
        <v>1878515</v>
      </c>
      <c r="S3177" s="95">
        <v>3519</v>
      </c>
      <c r="T3177" s="95">
        <v>15030670</v>
      </c>
      <c r="U3177" s="95">
        <v>3296</v>
      </c>
      <c r="V3177" s="95">
        <v>10694849</v>
      </c>
      <c r="W3177" s="95">
        <v>736</v>
      </c>
      <c r="X3177" s="95">
        <v>1587448</v>
      </c>
      <c r="Y3177" s="95">
        <v>626</v>
      </c>
      <c r="Z3177" s="95">
        <v>2075418</v>
      </c>
      <c r="AA3177" s="95">
        <v>3325</v>
      </c>
      <c r="AB3177" s="95">
        <v>10904818</v>
      </c>
      <c r="AC3177" s="95">
        <v>3117</v>
      </c>
      <c r="AD3177" s="95">
        <v>11261340</v>
      </c>
      <c r="AE3177" s="95">
        <v>736</v>
      </c>
      <c r="AF3177" s="95">
        <v>1926508</v>
      </c>
      <c r="AG3177" s="95">
        <v>622</v>
      </c>
      <c r="AH3177" s="95">
        <v>2419983</v>
      </c>
      <c r="AI3177" s="95">
        <v>3270</v>
      </c>
      <c r="AJ3177" s="95">
        <v>11489508</v>
      </c>
      <c r="AK3177" s="95">
        <v>3059</v>
      </c>
      <c r="AL3177" s="95">
        <v>11411427</v>
      </c>
      <c r="AM3177" s="95">
        <v>713</v>
      </c>
      <c r="AN3177" s="95">
        <v>1761819</v>
      </c>
      <c r="AO3177" s="95">
        <v>612</v>
      </c>
      <c r="AP3177" s="95">
        <v>2531874</v>
      </c>
      <c r="AQ3177" s="72">
        <v>278.89</v>
      </c>
      <c r="AR3177" s="72">
        <v>249.49</v>
      </c>
      <c r="AS3177" s="72">
        <v>528.38</v>
      </c>
      <c r="AT3177" s="95">
        <v>16498981</v>
      </c>
      <c r="AU3177" s="95">
        <v>13906418</v>
      </c>
      <c r="AV3177" s="95">
        <v>4930</v>
      </c>
      <c r="AW3177" s="95">
        <v>4645</v>
      </c>
      <c r="AX3177" s="72">
        <v>319.61</v>
      </c>
      <c r="AY3177" s="72">
        <v>258.05</v>
      </c>
      <c r="AZ3177" s="72">
        <v>577.66</v>
      </c>
      <c r="BA3177" s="95">
        <v>17565873</v>
      </c>
      <c r="BB3177" s="95">
        <v>13213211</v>
      </c>
      <c r="BC3177" s="95">
        <v>4580</v>
      </c>
      <c r="BD3177" s="95">
        <v>4267</v>
      </c>
      <c r="BE3177" s="72">
        <v>325.45999999999998</v>
      </c>
      <c r="BF3177" s="72">
        <v>271.33999999999997</v>
      </c>
      <c r="BG3177" s="72">
        <v>596.79999999999995</v>
      </c>
      <c r="BH3177" s="95">
        <v>16618118</v>
      </c>
      <c r="BI3177" s="95">
        <v>12770267</v>
      </c>
      <c r="BJ3177" s="95">
        <v>4255</v>
      </c>
      <c r="BK3177" s="95">
        <v>3922</v>
      </c>
      <c r="BL3177" s="72">
        <v>263.3</v>
      </c>
      <c r="BM3177" s="72">
        <v>304.92</v>
      </c>
      <c r="BN3177" s="72">
        <v>568.22</v>
      </c>
      <c r="BO3177" s="95">
        <v>12831326</v>
      </c>
      <c r="BP3177" s="95">
        <v>13681323</v>
      </c>
      <c r="BQ3177" s="95">
        <v>4061</v>
      </c>
      <c r="BR3177" s="95">
        <v>3739</v>
      </c>
      <c r="BS3177" s="72">
        <v>277.25</v>
      </c>
      <c r="BT3177" s="72">
        <v>316.52</v>
      </c>
      <c r="BU3177" s="72">
        <v>593.77</v>
      </c>
      <c r="BV3177" s="95">
        <v>13251327</v>
      </c>
      <c r="BW3177" s="95">
        <v>13943301</v>
      </c>
      <c r="BX3177" s="95">
        <v>3983</v>
      </c>
      <c r="BY3177" s="95">
        <v>3671</v>
      </c>
      <c r="BZ3177" s="95">
        <v>4794</v>
      </c>
      <c r="CA3177" s="95">
        <v>4429</v>
      </c>
      <c r="CB3177" s="95">
        <v>4094</v>
      </c>
      <c r="CC3177" s="95">
        <v>3908</v>
      </c>
      <c r="CD3177" s="95">
        <v>3830</v>
      </c>
      <c r="CE3177" s="72">
        <v>650.75523149000003</v>
      </c>
      <c r="CF3177" s="72">
        <v>676.59346364999999</v>
      </c>
      <c r="CG3177" s="72">
        <v>712.40329333</v>
      </c>
      <c r="CH3177" s="72">
        <v>716.50152150999998</v>
      </c>
      <c r="CI3177" s="72">
        <v>731.52548966999996</v>
      </c>
      <c r="CJ3177" s="96">
        <v>0.81194890860000002</v>
      </c>
      <c r="CK3177" s="96">
        <v>0.85377709219999998</v>
      </c>
      <c r="CL3177" s="96">
        <v>0.83772773879999995</v>
      </c>
      <c r="CM3177" s="96">
        <v>0.79304786230000002</v>
      </c>
      <c r="CN3177" s="96">
        <v>0.81168736890000004</v>
      </c>
      <c r="CO3177" s="96">
        <v>0.93569286039999999</v>
      </c>
      <c r="CP3177" s="96">
        <v>0.87810629849999999</v>
      </c>
      <c r="CQ3177" s="96">
        <v>0.99584056389999998</v>
      </c>
      <c r="CR3177" s="96">
        <v>0.88177385509999995</v>
      </c>
      <c r="CS3177" s="95">
        <v>4939</v>
      </c>
      <c r="CT3177" s="95">
        <v>4658</v>
      </c>
      <c r="CU3177" s="95">
        <v>4316</v>
      </c>
      <c r="CV3177" s="95">
        <v>4155</v>
      </c>
      <c r="CW3177" s="95">
        <v>4121</v>
      </c>
      <c r="CX3177" s="96">
        <v>0.90197999399999995</v>
      </c>
      <c r="CY3177" s="96">
        <v>0.91491810900000003</v>
      </c>
      <c r="CZ3177" s="96">
        <v>0.94449655399999999</v>
      </c>
      <c r="DA3177" s="96">
        <v>0.97175005699999994</v>
      </c>
      <c r="DB3177" s="96">
        <v>0.95400449499999995</v>
      </c>
      <c r="DC3177">
        <v>2013</v>
      </c>
      <c r="DD3177" s="6">
        <v>4048.8</v>
      </c>
      <c r="DE3177" s="96">
        <v>7.7518629999999997E-4</v>
      </c>
      <c r="DF3177" s="72">
        <v>676.67</v>
      </c>
      <c r="DG3177" s="96">
        <v>1</v>
      </c>
      <c r="DH3177" s="72">
        <v>676.67</v>
      </c>
      <c r="DI3177" s="72">
        <v>644.54588091999995</v>
      </c>
      <c r="DJ3177" s="96">
        <v>1</v>
      </c>
      <c r="DK3177" s="72">
        <v>676.67</v>
      </c>
      <c r="DL3177" s="96">
        <v>1</v>
      </c>
      <c r="DM3177" s="72">
        <v>676.67</v>
      </c>
      <c r="DN3177" s="96">
        <v>1</v>
      </c>
      <c r="DO3177" s="96">
        <v>3.1419999999999998E-3</v>
      </c>
      <c r="DP3177" s="72">
        <v>2.13</v>
      </c>
      <c r="DQ3177" s="72">
        <v>674.54</v>
      </c>
      <c r="DR3177" t="s">
        <v>1925</v>
      </c>
      <c r="DT3177" t="s">
        <v>1907</v>
      </c>
    </row>
    <row r="3178" spans="1:124" x14ac:dyDescent="0.3">
      <c r="A3178" t="s">
        <v>477</v>
      </c>
      <c r="B3178">
        <v>52420</v>
      </c>
      <c r="C3178" s="95">
        <v>6837</v>
      </c>
      <c r="D3178" s="95">
        <v>21620712</v>
      </c>
      <c r="E3178" s="95">
        <v>6647</v>
      </c>
      <c r="F3178" s="95">
        <v>19443040</v>
      </c>
      <c r="G3178" s="95">
        <v>937</v>
      </c>
      <c r="H3178" s="95">
        <v>2548958</v>
      </c>
      <c r="I3178" s="95">
        <v>831</v>
      </c>
      <c r="J3178" s="95">
        <v>3074354</v>
      </c>
      <c r="K3178" s="95">
        <v>6372</v>
      </c>
      <c r="L3178" s="95">
        <v>21234434</v>
      </c>
      <c r="M3178" s="95">
        <v>6169</v>
      </c>
      <c r="N3178" s="95">
        <v>18546694</v>
      </c>
      <c r="O3178" s="95">
        <v>958</v>
      </c>
      <c r="P3178" s="95">
        <v>2472856</v>
      </c>
      <c r="Q3178" s="95">
        <v>850</v>
      </c>
      <c r="R3178" s="95">
        <v>3085753</v>
      </c>
      <c r="S3178" s="95">
        <v>6208</v>
      </c>
      <c r="T3178" s="95">
        <v>22612356</v>
      </c>
      <c r="U3178" s="95">
        <v>5990</v>
      </c>
      <c r="V3178" s="95">
        <v>19724762</v>
      </c>
      <c r="W3178" s="95">
        <v>986</v>
      </c>
      <c r="X3178" s="95">
        <v>3125427</v>
      </c>
      <c r="Y3178" s="95">
        <v>884</v>
      </c>
      <c r="Z3178" s="95">
        <v>3452557</v>
      </c>
      <c r="AA3178" s="95">
        <v>6050</v>
      </c>
      <c r="AB3178" s="95">
        <v>19154816</v>
      </c>
      <c r="AC3178" s="95">
        <v>5809</v>
      </c>
      <c r="AD3178" s="95">
        <v>20547767</v>
      </c>
      <c r="AE3178" s="95">
        <v>1038</v>
      </c>
      <c r="AF3178" s="95">
        <v>2703069</v>
      </c>
      <c r="AG3178" s="95">
        <v>942</v>
      </c>
      <c r="AH3178" s="95">
        <v>3945371</v>
      </c>
      <c r="AI3178" s="95">
        <v>6210</v>
      </c>
      <c r="AJ3178" s="95">
        <v>19939108.440000001</v>
      </c>
      <c r="AK3178" s="95">
        <v>5951</v>
      </c>
      <c r="AL3178" s="95">
        <v>21463131.09</v>
      </c>
      <c r="AM3178" s="95">
        <v>1139</v>
      </c>
      <c r="AN3178" s="95">
        <v>3991437</v>
      </c>
      <c r="AO3178" s="95">
        <v>1033</v>
      </c>
      <c r="AP3178" s="95">
        <v>4511173</v>
      </c>
      <c r="AQ3178" s="72">
        <v>259.08999999999997</v>
      </c>
      <c r="AR3178" s="72">
        <v>250.93</v>
      </c>
      <c r="AS3178" s="72">
        <v>510.02</v>
      </c>
      <c r="AT3178" s="95">
        <v>24169670</v>
      </c>
      <c r="AU3178" s="95">
        <v>22517394</v>
      </c>
      <c r="AV3178" s="95">
        <v>7774</v>
      </c>
      <c r="AW3178" s="95">
        <v>7478</v>
      </c>
      <c r="AX3178" s="72">
        <v>269.52</v>
      </c>
      <c r="AY3178" s="72">
        <v>256.83</v>
      </c>
      <c r="AZ3178" s="72">
        <v>526.35</v>
      </c>
      <c r="BA3178" s="95">
        <v>23707290</v>
      </c>
      <c r="BB3178" s="95">
        <v>21632447</v>
      </c>
      <c r="BC3178" s="95">
        <v>7330</v>
      </c>
      <c r="BD3178" s="95">
        <v>7019</v>
      </c>
      <c r="BE3178" s="72">
        <v>298.14</v>
      </c>
      <c r="BF3178" s="72">
        <v>280.98</v>
      </c>
      <c r="BG3178" s="72">
        <v>579.12</v>
      </c>
      <c r="BH3178" s="95">
        <v>25737783</v>
      </c>
      <c r="BI3178" s="95">
        <v>23177319</v>
      </c>
      <c r="BJ3178" s="95">
        <v>7194</v>
      </c>
      <c r="BK3178" s="95">
        <v>6874</v>
      </c>
      <c r="BL3178" s="72">
        <v>256.98</v>
      </c>
      <c r="BM3178" s="72">
        <v>302.33999999999997</v>
      </c>
      <c r="BN3178" s="72">
        <v>559.32000000000005</v>
      </c>
      <c r="BO3178" s="95">
        <v>21857885</v>
      </c>
      <c r="BP3178" s="95">
        <v>24493138</v>
      </c>
      <c r="BQ3178" s="95">
        <v>7088</v>
      </c>
      <c r="BR3178" s="95">
        <v>6751</v>
      </c>
      <c r="BS3178" s="72">
        <v>271.36</v>
      </c>
      <c r="BT3178" s="72">
        <v>309.93</v>
      </c>
      <c r="BU3178" s="72">
        <v>581.29</v>
      </c>
      <c r="BV3178" s="95">
        <v>23930545.440000001</v>
      </c>
      <c r="BW3178" s="95">
        <v>25974304.09</v>
      </c>
      <c r="BX3178" s="95">
        <v>7349</v>
      </c>
      <c r="BY3178" s="95">
        <v>6984</v>
      </c>
      <c r="BZ3178" s="95">
        <v>7633</v>
      </c>
      <c r="CA3178" s="95">
        <v>7180</v>
      </c>
      <c r="CB3178" s="95">
        <v>7040</v>
      </c>
      <c r="CC3178" s="95">
        <v>6928</v>
      </c>
      <c r="CD3178" s="95">
        <v>7170</v>
      </c>
      <c r="CE3178" s="72">
        <v>650.75523149000003</v>
      </c>
      <c r="CF3178" s="72">
        <v>676.59346364999999</v>
      </c>
      <c r="CG3178" s="72">
        <v>712.40329333</v>
      </c>
      <c r="CH3178" s="72">
        <v>716.50152150999998</v>
      </c>
      <c r="CI3178" s="72">
        <v>731.52548966999996</v>
      </c>
      <c r="CJ3178" s="96">
        <v>0.78373553579999999</v>
      </c>
      <c r="CK3178" s="96">
        <v>0.77794130189999999</v>
      </c>
      <c r="CL3178" s="96">
        <v>0.8129103352</v>
      </c>
      <c r="CM3178" s="96">
        <v>0.7806263953</v>
      </c>
      <c r="CN3178" s="96">
        <v>0.79462712950000003</v>
      </c>
      <c r="CO3178" s="96">
        <v>0.93300714650000005</v>
      </c>
      <c r="CP3178" s="96">
        <v>0.8466903415</v>
      </c>
      <c r="CQ3178" s="96">
        <v>0.99584056389999998</v>
      </c>
      <c r="CR3178" s="96">
        <v>0.85022668420000003</v>
      </c>
      <c r="CS3178" s="95">
        <v>7115</v>
      </c>
      <c r="CT3178" s="95">
        <v>6763</v>
      </c>
      <c r="CU3178" s="95">
        <v>6650</v>
      </c>
      <c r="CV3178" s="95">
        <v>6474</v>
      </c>
      <c r="CW3178" s="95">
        <v>6606</v>
      </c>
      <c r="CX3178" s="96">
        <v>0.91467352599999996</v>
      </c>
      <c r="CY3178" s="96">
        <v>0.91360838799999999</v>
      </c>
      <c r="CZ3178" s="96">
        <v>0.92586677799999995</v>
      </c>
      <c r="DA3178" s="96">
        <v>0.96242361899999995</v>
      </c>
      <c r="DB3178" s="96">
        <v>0.95097243899999995</v>
      </c>
      <c r="DC3178">
        <v>2013</v>
      </c>
      <c r="DD3178" s="6">
        <v>7021.2</v>
      </c>
      <c r="DE3178" s="96">
        <v>2.3139466000000001E-3</v>
      </c>
      <c r="DF3178" s="72">
        <v>651.45000000000005</v>
      </c>
      <c r="DG3178" s="96">
        <v>1</v>
      </c>
      <c r="DH3178" s="72">
        <v>651.45000000000005</v>
      </c>
      <c r="DI3178" s="72">
        <v>659.52916784000001</v>
      </c>
      <c r="DJ3178" s="96">
        <v>1</v>
      </c>
      <c r="DK3178" s="72">
        <v>651.45000000000005</v>
      </c>
      <c r="DL3178" s="96">
        <v>1</v>
      </c>
      <c r="DM3178" s="72">
        <v>651.45000000000005</v>
      </c>
      <c r="DN3178" s="96">
        <v>1</v>
      </c>
      <c r="DO3178" s="96">
        <v>6.7289999999999997E-3</v>
      </c>
      <c r="DP3178" s="72">
        <v>4.38</v>
      </c>
      <c r="DQ3178" s="72">
        <v>647.07000000000005</v>
      </c>
      <c r="DR3178" t="s">
        <v>477</v>
      </c>
      <c r="DT3178" t="s">
        <v>1907</v>
      </c>
    </row>
    <row r="3179" spans="1:124" x14ac:dyDescent="0.3">
      <c r="A3179" t="s">
        <v>1926</v>
      </c>
      <c r="B3179">
        <v>52430</v>
      </c>
      <c r="C3179" s="95">
        <v>13838</v>
      </c>
      <c r="D3179" s="95">
        <v>43505388</v>
      </c>
      <c r="E3179" s="95">
        <v>13216</v>
      </c>
      <c r="F3179" s="95">
        <v>36899630</v>
      </c>
      <c r="G3179" s="95">
        <v>2541</v>
      </c>
      <c r="H3179" s="95">
        <v>5742429</v>
      </c>
      <c r="I3179" s="95">
        <v>2105</v>
      </c>
      <c r="J3179" s="95">
        <v>5776416</v>
      </c>
      <c r="K3179" s="95">
        <v>12534</v>
      </c>
      <c r="L3179" s="95">
        <v>40305923</v>
      </c>
      <c r="M3179" s="95">
        <v>11811</v>
      </c>
      <c r="N3179" s="95">
        <v>33188655</v>
      </c>
      <c r="O3179" s="95">
        <v>2571</v>
      </c>
      <c r="P3179" s="95">
        <v>5682844</v>
      </c>
      <c r="Q3179" s="95">
        <v>2109</v>
      </c>
      <c r="R3179" s="95">
        <v>6280699</v>
      </c>
      <c r="S3179" s="95">
        <v>11870</v>
      </c>
      <c r="T3179" s="95">
        <v>40330835</v>
      </c>
      <c r="U3179" s="95">
        <v>11066</v>
      </c>
      <c r="V3179" s="95">
        <v>31660823</v>
      </c>
      <c r="W3179" s="95">
        <v>2661</v>
      </c>
      <c r="X3179" s="95">
        <v>6703387</v>
      </c>
      <c r="Y3179" s="95">
        <v>2191</v>
      </c>
      <c r="Z3179" s="95">
        <v>6733698</v>
      </c>
      <c r="AA3179" s="95">
        <v>11361</v>
      </c>
      <c r="AB3179" s="95">
        <v>34207420</v>
      </c>
      <c r="AC3179" s="95">
        <v>10530</v>
      </c>
      <c r="AD3179" s="95">
        <v>32612240</v>
      </c>
      <c r="AE3179" s="95">
        <v>2863</v>
      </c>
      <c r="AF3179" s="95">
        <v>6757252</v>
      </c>
      <c r="AG3179" s="95">
        <v>2381</v>
      </c>
      <c r="AH3179" s="95">
        <v>7520044</v>
      </c>
      <c r="AI3179" s="95">
        <v>10965</v>
      </c>
      <c r="AJ3179" s="95">
        <v>32296613.760000002</v>
      </c>
      <c r="AK3179" s="95">
        <v>10119</v>
      </c>
      <c r="AL3179" s="95">
        <v>33324100.93</v>
      </c>
      <c r="AM3179" s="95">
        <v>2996</v>
      </c>
      <c r="AN3179" s="95">
        <v>7264593</v>
      </c>
      <c r="AO3179" s="95">
        <v>2495</v>
      </c>
      <c r="AP3179" s="95">
        <v>8351506</v>
      </c>
      <c r="AQ3179" s="72">
        <v>250.56</v>
      </c>
      <c r="AR3179" s="72">
        <v>232.12</v>
      </c>
      <c r="AS3179" s="72">
        <v>482.68</v>
      </c>
      <c r="AT3179" s="95">
        <v>49247817</v>
      </c>
      <c r="AU3179" s="95">
        <v>42676046</v>
      </c>
      <c r="AV3179" s="95">
        <v>16379</v>
      </c>
      <c r="AW3179" s="95">
        <v>15321</v>
      </c>
      <c r="AX3179" s="72">
        <v>253.72</v>
      </c>
      <c r="AY3179" s="72">
        <v>236.29</v>
      </c>
      <c r="AZ3179" s="72">
        <v>490.01</v>
      </c>
      <c r="BA3179" s="95">
        <v>45988767</v>
      </c>
      <c r="BB3179" s="95">
        <v>39469354</v>
      </c>
      <c r="BC3179" s="95">
        <v>15105</v>
      </c>
      <c r="BD3179" s="95">
        <v>13920</v>
      </c>
      <c r="BE3179" s="72">
        <v>269.73</v>
      </c>
      <c r="BF3179" s="72">
        <v>241.35</v>
      </c>
      <c r="BG3179" s="72">
        <v>511.08</v>
      </c>
      <c r="BH3179" s="95">
        <v>47034222</v>
      </c>
      <c r="BI3179" s="95">
        <v>38394521</v>
      </c>
      <c r="BJ3179" s="95">
        <v>14531</v>
      </c>
      <c r="BK3179" s="95">
        <v>13257</v>
      </c>
      <c r="BL3179" s="72">
        <v>240</v>
      </c>
      <c r="BM3179" s="72">
        <v>259.02999999999997</v>
      </c>
      <c r="BN3179" s="72">
        <v>499.03</v>
      </c>
      <c r="BO3179" s="95">
        <v>40964672</v>
      </c>
      <c r="BP3179" s="95">
        <v>40132284</v>
      </c>
      <c r="BQ3179" s="95">
        <v>14224</v>
      </c>
      <c r="BR3179" s="95">
        <v>12911</v>
      </c>
      <c r="BS3179" s="72">
        <v>236.14</v>
      </c>
      <c r="BT3179" s="72">
        <v>275.33</v>
      </c>
      <c r="BU3179" s="72">
        <v>511.47</v>
      </c>
      <c r="BV3179" s="95">
        <v>39561206.759999998</v>
      </c>
      <c r="BW3179" s="95">
        <v>41675606.93</v>
      </c>
      <c r="BX3179" s="95">
        <v>13961</v>
      </c>
      <c r="BY3179" s="95">
        <v>12614</v>
      </c>
      <c r="BZ3179" s="95">
        <v>15875</v>
      </c>
      <c r="CA3179" s="95">
        <v>14534</v>
      </c>
      <c r="CB3179" s="95">
        <v>13917</v>
      </c>
      <c r="CC3179" s="95">
        <v>13601</v>
      </c>
      <c r="CD3179" s="95">
        <v>13302</v>
      </c>
      <c r="CE3179" s="72">
        <v>650.75523149000003</v>
      </c>
      <c r="CF3179" s="72">
        <v>676.59346364999999</v>
      </c>
      <c r="CG3179" s="72">
        <v>712.40329333</v>
      </c>
      <c r="CH3179" s="72">
        <v>716.50152150999998</v>
      </c>
      <c r="CI3179" s="72">
        <v>731.52548966999996</v>
      </c>
      <c r="CJ3179" s="96">
        <v>0.74172281169999998</v>
      </c>
      <c r="CK3179" s="96">
        <v>0.72423105799999998</v>
      </c>
      <c r="CL3179" s="96">
        <v>0.71740263530000004</v>
      </c>
      <c r="CM3179" s="96">
        <v>0.69648142400000002</v>
      </c>
      <c r="CN3179" s="96">
        <v>0.6991827451</v>
      </c>
      <c r="CO3179" s="96">
        <v>0.94943831050000005</v>
      </c>
      <c r="CP3179" s="96">
        <v>0.7539237956</v>
      </c>
      <c r="CQ3179" s="96">
        <v>0.99584056389999998</v>
      </c>
      <c r="CR3179" s="96">
        <v>0.7570726834</v>
      </c>
      <c r="CS3179" s="95">
        <v>13573</v>
      </c>
      <c r="CT3179" s="95">
        <v>12540</v>
      </c>
      <c r="CU3179" s="95">
        <v>11904</v>
      </c>
      <c r="CV3179" s="95">
        <v>11588</v>
      </c>
      <c r="CW3179" s="95">
        <v>11141</v>
      </c>
      <c r="CX3179" s="96">
        <v>0.93937196199999995</v>
      </c>
      <c r="CY3179" s="96">
        <v>0.95062836500000003</v>
      </c>
      <c r="CZ3179" s="96">
        <v>0.95408713199999995</v>
      </c>
      <c r="DA3179" s="96">
        <v>0.95543586000000003</v>
      </c>
      <c r="DB3179" s="96">
        <v>0.94915719499999995</v>
      </c>
      <c r="DC3179">
        <v>2013</v>
      </c>
      <c r="DD3179" s="6">
        <v>13604.6</v>
      </c>
      <c r="DE3179" s="96">
        <v>3.1055346999999999E-3</v>
      </c>
      <c r="DF3179" s="72">
        <v>579.62</v>
      </c>
      <c r="DG3179" s="96">
        <v>1</v>
      </c>
      <c r="DH3179" s="72">
        <v>579.62</v>
      </c>
      <c r="DI3179" s="72">
        <v>588.61887779000006</v>
      </c>
      <c r="DJ3179" s="96">
        <v>1</v>
      </c>
      <c r="DK3179" s="72">
        <v>579.62</v>
      </c>
      <c r="DL3179" s="96">
        <v>1</v>
      </c>
      <c r="DM3179" s="72">
        <v>579.62</v>
      </c>
      <c r="DN3179" s="96">
        <v>1</v>
      </c>
      <c r="DO3179" s="96">
        <v>9.7470000000000005E-3</v>
      </c>
      <c r="DP3179" s="72">
        <v>5.65</v>
      </c>
      <c r="DQ3179" s="72">
        <v>573.97</v>
      </c>
      <c r="DR3179" t="s">
        <v>1926</v>
      </c>
      <c r="DT3179" t="s">
        <v>1907</v>
      </c>
    </row>
    <row r="3180" spans="1:124" x14ac:dyDescent="0.3">
      <c r="A3180" t="s">
        <v>1927</v>
      </c>
      <c r="B3180">
        <v>52440</v>
      </c>
      <c r="C3180" s="95">
        <v>10342</v>
      </c>
      <c r="D3180" s="95">
        <v>36955153</v>
      </c>
      <c r="E3180" s="95">
        <v>9793</v>
      </c>
      <c r="F3180" s="95">
        <v>30310418</v>
      </c>
      <c r="G3180" s="95">
        <v>968</v>
      </c>
      <c r="H3180" s="95">
        <v>2644046</v>
      </c>
      <c r="I3180" s="95">
        <v>824</v>
      </c>
      <c r="J3180" s="95">
        <v>2461300</v>
      </c>
      <c r="K3180" s="95">
        <v>9931</v>
      </c>
      <c r="L3180" s="95">
        <v>34113699</v>
      </c>
      <c r="M3180" s="95">
        <v>9329</v>
      </c>
      <c r="N3180" s="95">
        <v>29554975</v>
      </c>
      <c r="O3180" s="95">
        <v>971</v>
      </c>
      <c r="P3180" s="95">
        <v>2615167</v>
      </c>
      <c r="Q3180" s="95">
        <v>825</v>
      </c>
      <c r="R3180" s="95">
        <v>2798130</v>
      </c>
      <c r="S3180" s="95">
        <v>9781</v>
      </c>
      <c r="T3180" s="95">
        <v>36657824</v>
      </c>
      <c r="U3180" s="95">
        <v>9075</v>
      </c>
      <c r="V3180" s="95">
        <v>30205742</v>
      </c>
      <c r="W3180" s="95">
        <v>971</v>
      </c>
      <c r="X3180" s="95">
        <v>3370491</v>
      </c>
      <c r="Y3180" s="95">
        <v>811</v>
      </c>
      <c r="Z3180" s="95">
        <v>3519432</v>
      </c>
      <c r="AA3180" s="95">
        <v>9631</v>
      </c>
      <c r="AB3180" s="95">
        <v>30963813</v>
      </c>
      <c r="AC3180" s="95">
        <v>8908</v>
      </c>
      <c r="AD3180" s="95">
        <v>31617719</v>
      </c>
      <c r="AE3180" s="95">
        <v>927</v>
      </c>
      <c r="AF3180" s="95">
        <v>3148452</v>
      </c>
      <c r="AG3180" s="95">
        <v>766</v>
      </c>
      <c r="AH3180" s="95">
        <v>3447635</v>
      </c>
      <c r="AI3180" s="95">
        <v>9741</v>
      </c>
      <c r="AJ3180" s="95">
        <v>32761338</v>
      </c>
      <c r="AK3180" s="95">
        <v>8941</v>
      </c>
      <c r="AL3180" s="95">
        <v>33132963.52</v>
      </c>
      <c r="AM3180" s="95">
        <v>940</v>
      </c>
      <c r="AN3180" s="95">
        <v>2792650</v>
      </c>
      <c r="AO3180" s="95">
        <v>780</v>
      </c>
      <c r="AP3180" s="95">
        <v>3669840</v>
      </c>
      <c r="AQ3180" s="72">
        <v>291.77</v>
      </c>
      <c r="AR3180" s="72">
        <v>257.23</v>
      </c>
      <c r="AS3180" s="72">
        <v>549</v>
      </c>
      <c r="AT3180" s="95">
        <v>39599199</v>
      </c>
      <c r="AU3180" s="95">
        <v>32771718</v>
      </c>
      <c r="AV3180" s="95">
        <v>11310</v>
      </c>
      <c r="AW3180" s="95">
        <v>10617</v>
      </c>
      <c r="AX3180" s="72">
        <v>280.75</v>
      </c>
      <c r="AY3180" s="72">
        <v>265.52</v>
      </c>
      <c r="AZ3180" s="72">
        <v>546.27</v>
      </c>
      <c r="BA3180" s="95">
        <v>36728866</v>
      </c>
      <c r="BB3180" s="95">
        <v>32353105</v>
      </c>
      <c r="BC3180" s="95">
        <v>10902</v>
      </c>
      <c r="BD3180" s="95">
        <v>10154</v>
      </c>
      <c r="BE3180" s="72">
        <v>310.24</v>
      </c>
      <c r="BF3180" s="72">
        <v>284.27999999999997</v>
      </c>
      <c r="BG3180" s="72">
        <v>594.52</v>
      </c>
      <c r="BH3180" s="95">
        <v>40028315</v>
      </c>
      <c r="BI3180" s="95">
        <v>33725174</v>
      </c>
      <c r="BJ3180" s="95">
        <v>10752</v>
      </c>
      <c r="BK3180" s="95">
        <v>9886</v>
      </c>
      <c r="BL3180" s="72">
        <v>269.25</v>
      </c>
      <c r="BM3180" s="72">
        <v>302.06</v>
      </c>
      <c r="BN3180" s="72">
        <v>571.30999999999995</v>
      </c>
      <c r="BO3180" s="95">
        <v>34112265</v>
      </c>
      <c r="BP3180" s="95">
        <v>35065354</v>
      </c>
      <c r="BQ3180" s="95">
        <v>10558</v>
      </c>
      <c r="BR3180" s="95">
        <v>9674</v>
      </c>
      <c r="BS3180" s="72">
        <v>277.39</v>
      </c>
      <c r="BT3180" s="72">
        <v>315.49</v>
      </c>
      <c r="BU3180" s="72">
        <v>592.88</v>
      </c>
      <c r="BV3180" s="95">
        <v>35553988</v>
      </c>
      <c r="BW3180" s="95">
        <v>36802803.520000003</v>
      </c>
      <c r="BX3180" s="95">
        <v>10681</v>
      </c>
      <c r="BY3180" s="95">
        <v>9721</v>
      </c>
      <c r="BZ3180" s="95">
        <v>10980</v>
      </c>
      <c r="CA3180" s="95">
        <v>10541</v>
      </c>
      <c r="CB3180" s="95">
        <v>10335</v>
      </c>
      <c r="CC3180" s="95">
        <v>10138</v>
      </c>
      <c r="CD3180" s="95">
        <v>10211</v>
      </c>
      <c r="CE3180" s="72">
        <v>650.75523149000003</v>
      </c>
      <c r="CF3180" s="72">
        <v>676.59346364999999</v>
      </c>
      <c r="CG3180" s="72">
        <v>712.40329333</v>
      </c>
      <c r="CH3180" s="72">
        <v>716.50152150999998</v>
      </c>
      <c r="CI3180" s="72">
        <v>731.52548966999996</v>
      </c>
      <c r="CJ3180" s="96">
        <v>0.84363516949999995</v>
      </c>
      <c r="CK3180" s="96">
        <v>0.8073829106</v>
      </c>
      <c r="CL3180" s="96">
        <v>0.8345273044</v>
      </c>
      <c r="CM3180" s="96">
        <v>0.79736048400000004</v>
      </c>
      <c r="CN3180" s="96">
        <v>0.81047073319999996</v>
      </c>
      <c r="CO3180" s="96">
        <v>0.93601270790000002</v>
      </c>
      <c r="CP3180" s="96">
        <v>0.87464124519999997</v>
      </c>
      <c r="CQ3180" s="96">
        <v>0.99584056389999998</v>
      </c>
      <c r="CR3180" s="96">
        <v>0.87829432939999996</v>
      </c>
      <c r="CS3180" s="95">
        <v>10332</v>
      </c>
      <c r="CT3180" s="95">
        <v>9975</v>
      </c>
      <c r="CU3180" s="95">
        <v>9838</v>
      </c>
      <c r="CV3180" s="95">
        <v>9606</v>
      </c>
      <c r="CW3180" s="95">
        <v>9661</v>
      </c>
      <c r="CX3180" s="96">
        <v>0.93374681100000001</v>
      </c>
      <c r="CY3180" s="96">
        <v>0.93413805100000002</v>
      </c>
      <c r="CZ3180" s="96">
        <v>0.93529105300000004</v>
      </c>
      <c r="DA3180" s="96">
        <v>0.94617618199999998</v>
      </c>
      <c r="DB3180" s="96">
        <v>0.93100083099999997</v>
      </c>
      <c r="DC3180">
        <v>2013</v>
      </c>
      <c r="DD3180" s="6">
        <v>10010.4</v>
      </c>
      <c r="DE3180" s="96">
        <v>2.8223993999999999E-3</v>
      </c>
      <c r="DF3180" s="72">
        <v>672.62</v>
      </c>
      <c r="DG3180" s="96">
        <v>1</v>
      </c>
      <c r="DH3180" s="72">
        <v>672.62</v>
      </c>
      <c r="DI3180" s="72">
        <v>717.08296896000002</v>
      </c>
      <c r="DJ3180" s="96">
        <v>1</v>
      </c>
      <c r="DK3180" s="72">
        <v>672.62</v>
      </c>
      <c r="DL3180" s="96">
        <v>1</v>
      </c>
      <c r="DM3180" s="72">
        <v>672.62</v>
      </c>
      <c r="DN3180" s="96">
        <v>1</v>
      </c>
      <c r="DO3180" s="96">
        <v>9.7219999999999997E-3</v>
      </c>
      <c r="DP3180" s="72">
        <v>6.54</v>
      </c>
      <c r="DQ3180" s="72">
        <v>666.08</v>
      </c>
      <c r="DR3180" t="s">
        <v>1927</v>
      </c>
      <c r="DT3180" t="s">
        <v>1907</v>
      </c>
    </row>
    <row r="3181" spans="1:124" x14ac:dyDescent="0.3">
      <c r="A3181" t="s">
        <v>1928</v>
      </c>
      <c r="B3181">
        <v>52450</v>
      </c>
      <c r="C3181" s="95">
        <v>1136</v>
      </c>
      <c r="D3181" s="95">
        <v>4989052</v>
      </c>
      <c r="E3181" s="95">
        <v>1087</v>
      </c>
      <c r="F3181" s="95">
        <v>3462191</v>
      </c>
      <c r="G3181" s="95">
        <v>133</v>
      </c>
      <c r="H3181" s="95">
        <v>261242</v>
      </c>
      <c r="I3181" s="95">
        <v>113</v>
      </c>
      <c r="J3181" s="95">
        <v>227216</v>
      </c>
      <c r="K3181" s="95">
        <v>1049</v>
      </c>
      <c r="L3181" s="95">
        <v>4808134</v>
      </c>
      <c r="M3181" s="95">
        <v>997</v>
      </c>
      <c r="N3181" s="95">
        <v>3233616</v>
      </c>
      <c r="O3181" s="95">
        <v>164</v>
      </c>
      <c r="P3181" s="95">
        <v>431578</v>
      </c>
      <c r="Q3181" s="95">
        <v>140</v>
      </c>
      <c r="R3181" s="95">
        <v>372445</v>
      </c>
      <c r="S3181" s="95">
        <v>1002</v>
      </c>
      <c r="T3181" s="95">
        <v>3855165</v>
      </c>
      <c r="U3181" s="95">
        <v>948</v>
      </c>
      <c r="V3181" s="95">
        <v>2914540</v>
      </c>
      <c r="W3181" s="95">
        <v>182</v>
      </c>
      <c r="X3181" s="95">
        <v>364926</v>
      </c>
      <c r="Y3181" s="95">
        <v>157</v>
      </c>
      <c r="Z3181" s="95">
        <v>368211</v>
      </c>
      <c r="AA3181" s="95">
        <v>1006</v>
      </c>
      <c r="AB3181" s="95">
        <v>4794355</v>
      </c>
      <c r="AC3181" s="95">
        <v>958</v>
      </c>
      <c r="AD3181" s="95">
        <v>3452057</v>
      </c>
      <c r="AE3181" s="95">
        <v>194</v>
      </c>
      <c r="AF3181" s="95">
        <v>353582</v>
      </c>
      <c r="AG3181" s="95">
        <v>165</v>
      </c>
      <c r="AH3181" s="95">
        <v>469754</v>
      </c>
      <c r="AI3181" s="95">
        <v>994</v>
      </c>
      <c r="AJ3181" s="95">
        <v>4165177</v>
      </c>
      <c r="AK3181" s="95">
        <v>950</v>
      </c>
      <c r="AL3181" s="95">
        <v>3804296.44</v>
      </c>
      <c r="AM3181" s="95">
        <v>156</v>
      </c>
      <c r="AN3181" s="95">
        <v>501338</v>
      </c>
      <c r="AO3181" s="95">
        <v>132</v>
      </c>
      <c r="AP3181" s="95">
        <v>573879</v>
      </c>
      <c r="AQ3181" s="72">
        <v>344.78</v>
      </c>
      <c r="AR3181" s="72">
        <v>256.20999999999998</v>
      </c>
      <c r="AS3181" s="72">
        <v>600.99</v>
      </c>
      <c r="AT3181" s="95">
        <v>5250294</v>
      </c>
      <c r="AU3181" s="95">
        <v>3689407</v>
      </c>
      <c r="AV3181" s="95">
        <v>1269</v>
      </c>
      <c r="AW3181" s="95">
        <v>1200</v>
      </c>
      <c r="AX3181" s="72">
        <v>359.97</v>
      </c>
      <c r="AY3181" s="72">
        <v>264.3</v>
      </c>
      <c r="AZ3181" s="72">
        <v>624.27</v>
      </c>
      <c r="BA3181" s="95">
        <v>5239712</v>
      </c>
      <c r="BB3181" s="95">
        <v>3606061</v>
      </c>
      <c r="BC3181" s="95">
        <v>1213</v>
      </c>
      <c r="BD3181" s="95">
        <v>1137</v>
      </c>
      <c r="BE3181" s="72">
        <v>297.02</v>
      </c>
      <c r="BF3181" s="72">
        <v>247.57</v>
      </c>
      <c r="BG3181" s="72">
        <v>544.59</v>
      </c>
      <c r="BH3181" s="95">
        <v>4220091</v>
      </c>
      <c r="BI3181" s="95">
        <v>3282751</v>
      </c>
      <c r="BJ3181" s="95">
        <v>1184</v>
      </c>
      <c r="BK3181" s="95">
        <v>1105</v>
      </c>
      <c r="BL3181" s="72">
        <v>357.5</v>
      </c>
      <c r="BM3181" s="72">
        <v>291.02</v>
      </c>
      <c r="BN3181" s="72">
        <v>648.52</v>
      </c>
      <c r="BO3181" s="95">
        <v>5147937</v>
      </c>
      <c r="BP3181" s="95">
        <v>3921811</v>
      </c>
      <c r="BQ3181" s="95">
        <v>1200</v>
      </c>
      <c r="BR3181" s="95">
        <v>1123</v>
      </c>
      <c r="BS3181" s="72">
        <v>338.15</v>
      </c>
      <c r="BT3181" s="72">
        <v>337.2</v>
      </c>
      <c r="BU3181" s="72">
        <v>675.35</v>
      </c>
      <c r="BV3181" s="95">
        <v>4666515</v>
      </c>
      <c r="BW3181" s="95">
        <v>4378175.4400000004</v>
      </c>
      <c r="BX3181" s="95">
        <v>1150</v>
      </c>
      <c r="BY3181" s="95">
        <v>1082</v>
      </c>
      <c r="BZ3181" s="95">
        <v>1236</v>
      </c>
      <c r="CA3181" s="95">
        <v>1176</v>
      </c>
      <c r="CB3181" s="95">
        <v>1146</v>
      </c>
      <c r="CC3181" s="95">
        <v>1163</v>
      </c>
      <c r="CD3181" s="95">
        <v>1117</v>
      </c>
      <c r="CE3181" s="72">
        <v>650.75523149000003</v>
      </c>
      <c r="CF3181" s="72">
        <v>676.59346364999999</v>
      </c>
      <c r="CG3181" s="72">
        <v>712.40329333</v>
      </c>
      <c r="CH3181" s="72">
        <v>716.50152150999998</v>
      </c>
      <c r="CI3181" s="72">
        <v>731.52548966999996</v>
      </c>
      <c r="CJ3181" s="96">
        <v>0.92352695900000004</v>
      </c>
      <c r="CK3181" s="96">
        <v>0.9226663182</v>
      </c>
      <c r="CL3181" s="96">
        <v>0.76444059860000002</v>
      </c>
      <c r="CM3181" s="96">
        <v>0.90512019939999999</v>
      </c>
      <c r="CN3181" s="96">
        <v>0.92320774809999995</v>
      </c>
      <c r="CO3181" s="96">
        <v>1.0048565221000001</v>
      </c>
      <c r="CP3181" s="96">
        <v>0.88350161949999995</v>
      </c>
      <c r="CQ3181" s="96">
        <v>0.99584056389999998</v>
      </c>
      <c r="CR3181" s="96">
        <v>0.88719171060000002</v>
      </c>
      <c r="CS3181" s="95">
        <v>1161</v>
      </c>
      <c r="CT3181" s="95">
        <v>1100</v>
      </c>
      <c r="CU3181" s="95">
        <v>1096</v>
      </c>
      <c r="CV3181" s="95">
        <v>1130</v>
      </c>
      <c r="CW3181" s="95">
        <v>1201</v>
      </c>
      <c r="CX3181" s="96">
        <v>0.98710323200000005</v>
      </c>
      <c r="CY3181" s="96">
        <v>0.97909514799999997</v>
      </c>
      <c r="CZ3181" s="96">
        <v>1.047546785</v>
      </c>
      <c r="DA3181" s="96">
        <v>0.99692904100000002</v>
      </c>
      <c r="DB3181" s="96">
        <v>1.0141143130000001</v>
      </c>
      <c r="DC3181">
        <v>2013</v>
      </c>
      <c r="DD3181" s="6">
        <v>1129.4000000000001</v>
      </c>
      <c r="DE3181" s="96">
        <v>3.8866194000000001E-3</v>
      </c>
      <c r="DF3181" s="72">
        <v>678.71</v>
      </c>
      <c r="DG3181" s="96">
        <v>1</v>
      </c>
      <c r="DH3181" s="72">
        <v>678.71</v>
      </c>
      <c r="DI3181" s="72">
        <v>659.52916784000001</v>
      </c>
      <c r="DJ3181" s="96">
        <v>1</v>
      </c>
      <c r="DK3181" s="72">
        <v>678.71</v>
      </c>
      <c r="DL3181" s="96">
        <v>1</v>
      </c>
      <c r="DM3181" s="72">
        <v>678.71</v>
      </c>
      <c r="DN3181" s="96">
        <v>1</v>
      </c>
      <c r="DO3181" s="96">
        <v>1.4526000000000001E-2</v>
      </c>
      <c r="DP3181" s="72">
        <v>9.86</v>
      </c>
      <c r="DQ3181" s="72">
        <v>668.85</v>
      </c>
      <c r="DR3181" t="s">
        <v>1928</v>
      </c>
      <c r="DT3181" t="s">
        <v>1907</v>
      </c>
    </row>
    <row r="3182" spans="1:124" x14ac:dyDescent="0.3">
      <c r="A3182" t="s">
        <v>414</v>
      </c>
      <c r="B3182">
        <v>52460</v>
      </c>
      <c r="C3182" s="95">
        <v>4045</v>
      </c>
      <c r="D3182" s="95">
        <v>13671097</v>
      </c>
      <c r="E3182" s="95">
        <v>3818</v>
      </c>
      <c r="F3182" s="95">
        <v>10087305</v>
      </c>
      <c r="G3182" s="95">
        <v>590</v>
      </c>
      <c r="H3182" s="95">
        <v>1940259</v>
      </c>
      <c r="I3182" s="95">
        <v>491</v>
      </c>
      <c r="J3182" s="95">
        <v>1605201</v>
      </c>
      <c r="K3182" s="95">
        <v>3822</v>
      </c>
      <c r="L3182" s="95">
        <v>15179065</v>
      </c>
      <c r="M3182" s="95">
        <v>3587</v>
      </c>
      <c r="N3182" s="95">
        <v>10301277</v>
      </c>
      <c r="O3182" s="95">
        <v>593</v>
      </c>
      <c r="P3182" s="95">
        <v>2301974</v>
      </c>
      <c r="Q3182" s="95">
        <v>492</v>
      </c>
      <c r="R3182" s="95">
        <v>1736400</v>
      </c>
      <c r="S3182" s="95">
        <v>3612</v>
      </c>
      <c r="T3182" s="95">
        <v>15076235</v>
      </c>
      <c r="U3182" s="95">
        <v>3365</v>
      </c>
      <c r="V3182" s="95">
        <v>10403972</v>
      </c>
      <c r="W3182" s="95">
        <v>601</v>
      </c>
      <c r="X3182" s="95">
        <v>2157900</v>
      </c>
      <c r="Y3182" s="95">
        <v>504</v>
      </c>
      <c r="Z3182" s="95">
        <v>1801585</v>
      </c>
      <c r="AA3182" s="95">
        <v>3521</v>
      </c>
      <c r="AB3182" s="95">
        <v>13861713</v>
      </c>
      <c r="AC3182" s="95">
        <v>3252</v>
      </c>
      <c r="AD3182" s="95">
        <v>10383047</v>
      </c>
      <c r="AE3182" s="95">
        <v>616</v>
      </c>
      <c r="AF3182" s="95">
        <v>2117396</v>
      </c>
      <c r="AG3182" s="95">
        <v>521</v>
      </c>
      <c r="AH3182" s="95">
        <v>1921939</v>
      </c>
      <c r="AI3182" s="95">
        <v>3545</v>
      </c>
      <c r="AJ3182" s="95">
        <v>14403437.59</v>
      </c>
      <c r="AK3182" s="95">
        <v>3261</v>
      </c>
      <c r="AL3182" s="95">
        <v>10522049.720000001</v>
      </c>
      <c r="AM3182" s="95">
        <v>621</v>
      </c>
      <c r="AN3182" s="95">
        <v>2048955.67</v>
      </c>
      <c r="AO3182" s="95">
        <v>533</v>
      </c>
      <c r="AP3182" s="95">
        <v>1819188.24</v>
      </c>
      <c r="AQ3182" s="72">
        <v>280.68</v>
      </c>
      <c r="AR3182" s="72">
        <v>226.13</v>
      </c>
      <c r="AS3182" s="72">
        <v>506.81</v>
      </c>
      <c r="AT3182" s="95">
        <v>15611356</v>
      </c>
      <c r="AU3182" s="95">
        <v>11692506</v>
      </c>
      <c r="AV3182" s="95">
        <v>4635</v>
      </c>
      <c r="AW3182" s="95">
        <v>4309</v>
      </c>
      <c r="AX3182" s="72">
        <v>329.96</v>
      </c>
      <c r="AY3182" s="72">
        <v>245.93</v>
      </c>
      <c r="AZ3182" s="72">
        <v>575.89</v>
      </c>
      <c r="BA3182" s="95">
        <v>17481039</v>
      </c>
      <c r="BB3182" s="95">
        <v>12037677</v>
      </c>
      <c r="BC3182" s="95">
        <v>4415</v>
      </c>
      <c r="BD3182" s="95">
        <v>4079</v>
      </c>
      <c r="BE3182" s="72">
        <v>340.89</v>
      </c>
      <c r="BF3182" s="72">
        <v>262.89</v>
      </c>
      <c r="BG3182" s="72">
        <v>603.78</v>
      </c>
      <c r="BH3182" s="95">
        <v>17234135</v>
      </c>
      <c r="BI3182" s="95">
        <v>12205557</v>
      </c>
      <c r="BJ3182" s="95">
        <v>4213</v>
      </c>
      <c r="BK3182" s="95">
        <v>3869</v>
      </c>
      <c r="BL3182" s="72">
        <v>321.87</v>
      </c>
      <c r="BM3182" s="72">
        <v>271.77999999999997</v>
      </c>
      <c r="BN3182" s="72">
        <v>593.65</v>
      </c>
      <c r="BO3182" s="95">
        <v>15979109</v>
      </c>
      <c r="BP3182" s="95">
        <v>12304986</v>
      </c>
      <c r="BQ3182" s="95">
        <v>4137</v>
      </c>
      <c r="BR3182" s="95">
        <v>3773</v>
      </c>
      <c r="BS3182" s="72">
        <v>329.1</v>
      </c>
      <c r="BT3182" s="72">
        <v>271.07</v>
      </c>
      <c r="BU3182" s="72">
        <v>600.16999999999996</v>
      </c>
      <c r="BV3182" s="95">
        <v>16452393.26</v>
      </c>
      <c r="BW3182" s="95">
        <v>12341237.960000001</v>
      </c>
      <c r="BX3182" s="95">
        <v>4166</v>
      </c>
      <c r="BY3182" s="95">
        <v>3794</v>
      </c>
      <c r="BZ3182" s="95">
        <v>4480</v>
      </c>
      <c r="CA3182" s="95">
        <v>4253</v>
      </c>
      <c r="CB3182" s="95">
        <v>4047</v>
      </c>
      <c r="CC3182" s="95">
        <v>3964</v>
      </c>
      <c r="CD3182" s="95">
        <v>3984</v>
      </c>
      <c r="CE3182" s="72">
        <v>650.75523149000003</v>
      </c>
      <c r="CF3182" s="72">
        <v>676.59346364999999</v>
      </c>
      <c r="CG3182" s="72">
        <v>712.40329333</v>
      </c>
      <c r="CH3182" s="72">
        <v>716.50152150999998</v>
      </c>
      <c r="CI3182" s="72">
        <v>731.52548966999996</v>
      </c>
      <c r="CJ3182" s="96">
        <v>0.77880280550000003</v>
      </c>
      <c r="CK3182" s="96">
        <v>0.85116104569999995</v>
      </c>
      <c r="CL3182" s="96">
        <v>0.84752555979999999</v>
      </c>
      <c r="CM3182" s="96">
        <v>0.8285397618</v>
      </c>
      <c r="CN3182" s="96">
        <v>0.82043620959999997</v>
      </c>
      <c r="CO3182" s="96">
        <v>0.90735086089999994</v>
      </c>
      <c r="CP3182" s="96">
        <v>0.90956333659999999</v>
      </c>
      <c r="CQ3182" s="96">
        <v>0.99584056389999998</v>
      </c>
      <c r="CR3182" s="96">
        <v>0.91336227869999997</v>
      </c>
      <c r="CS3182" s="95">
        <v>3701</v>
      </c>
      <c r="CT3182" s="95">
        <v>3536</v>
      </c>
      <c r="CU3182" s="95">
        <v>3366</v>
      </c>
      <c r="CV3182" s="95">
        <v>3279</v>
      </c>
      <c r="CW3182" s="95">
        <v>3323</v>
      </c>
      <c r="CX3182" s="96">
        <v>0.89102302700000002</v>
      </c>
      <c r="CY3182" s="96">
        <v>0.88430702699999997</v>
      </c>
      <c r="CZ3182" s="96">
        <v>0.93375802100000005</v>
      </c>
      <c r="DA3182" s="96">
        <v>0.92250307300000001</v>
      </c>
      <c r="DB3182" s="96">
        <v>0.90835648999999996</v>
      </c>
      <c r="DC3182">
        <v>2013</v>
      </c>
      <c r="DD3182" s="6">
        <v>3964.8</v>
      </c>
      <c r="DE3182" s="96">
        <v>4.3685112999999999E-3</v>
      </c>
      <c r="DF3182" s="72">
        <v>698.39</v>
      </c>
      <c r="DG3182" s="96">
        <v>1</v>
      </c>
      <c r="DH3182" s="72">
        <v>698.39</v>
      </c>
      <c r="DI3182" s="72">
        <v>756.53295775000004</v>
      </c>
      <c r="DJ3182" s="96">
        <v>1</v>
      </c>
      <c r="DK3182" s="72">
        <v>698.39</v>
      </c>
      <c r="DL3182" s="96">
        <v>1</v>
      </c>
      <c r="DM3182" s="72">
        <v>698.39</v>
      </c>
      <c r="DN3182" s="96">
        <v>1</v>
      </c>
      <c r="DO3182" s="96">
        <v>1.5538E-2</v>
      </c>
      <c r="DP3182" s="72">
        <v>10.85</v>
      </c>
      <c r="DQ3182" s="72">
        <v>687.54</v>
      </c>
      <c r="DR3182" t="s">
        <v>414</v>
      </c>
      <c r="DT3182" t="s">
        <v>1907</v>
      </c>
    </row>
    <row r="3183" spans="1:124" x14ac:dyDescent="0.3">
      <c r="A3183" t="s">
        <v>143</v>
      </c>
      <c r="B3183">
        <v>52470</v>
      </c>
      <c r="C3183" s="95">
        <v>5445</v>
      </c>
      <c r="D3183" s="95">
        <v>21770564</v>
      </c>
      <c r="E3183" s="95">
        <v>5209</v>
      </c>
      <c r="F3183" s="95">
        <v>15462381</v>
      </c>
      <c r="G3183" s="95">
        <v>841</v>
      </c>
      <c r="H3183" s="95">
        <v>2429444</v>
      </c>
      <c r="I3183" s="95">
        <v>700</v>
      </c>
      <c r="J3183" s="95">
        <v>2179336</v>
      </c>
      <c r="K3183" s="95">
        <v>5116</v>
      </c>
      <c r="L3183" s="95">
        <v>21264942</v>
      </c>
      <c r="M3183" s="95">
        <v>4867</v>
      </c>
      <c r="N3183" s="95">
        <v>15816772</v>
      </c>
      <c r="O3183" s="95">
        <v>860</v>
      </c>
      <c r="P3183" s="95">
        <v>3464007</v>
      </c>
      <c r="Q3183" s="95">
        <v>718</v>
      </c>
      <c r="R3183" s="95">
        <v>2371807</v>
      </c>
      <c r="S3183" s="95">
        <v>4847</v>
      </c>
      <c r="T3183" s="95">
        <v>23755607</v>
      </c>
      <c r="U3183" s="95">
        <v>4567</v>
      </c>
      <c r="V3183" s="95">
        <v>16735298</v>
      </c>
      <c r="W3183" s="95">
        <v>881</v>
      </c>
      <c r="X3183" s="95">
        <v>3263695</v>
      </c>
      <c r="Y3183" s="95">
        <v>734</v>
      </c>
      <c r="Z3183" s="95">
        <v>2927526</v>
      </c>
      <c r="AA3183" s="95">
        <v>4611</v>
      </c>
      <c r="AB3183" s="95">
        <v>21453797</v>
      </c>
      <c r="AC3183" s="95">
        <v>4328</v>
      </c>
      <c r="AD3183" s="95">
        <v>16640181</v>
      </c>
      <c r="AE3183" s="95">
        <v>879</v>
      </c>
      <c r="AF3183" s="95">
        <v>3492909</v>
      </c>
      <c r="AG3183" s="95">
        <v>736</v>
      </c>
      <c r="AH3183" s="95">
        <v>2999958</v>
      </c>
      <c r="AI3183" s="95">
        <v>4587</v>
      </c>
      <c r="AJ3183" s="95">
        <v>21869401.440000001</v>
      </c>
      <c r="AK3183" s="95">
        <v>4298</v>
      </c>
      <c r="AL3183" s="95">
        <v>18120518.460000001</v>
      </c>
      <c r="AM3183" s="95">
        <v>906</v>
      </c>
      <c r="AN3183" s="95">
        <v>3264202.21</v>
      </c>
      <c r="AO3183" s="95">
        <v>753</v>
      </c>
      <c r="AP3183" s="95">
        <v>3477284.75</v>
      </c>
      <c r="AQ3183" s="72">
        <v>320.82</v>
      </c>
      <c r="AR3183" s="72">
        <v>248.8</v>
      </c>
      <c r="AS3183" s="72">
        <v>569.62</v>
      </c>
      <c r="AT3183" s="95">
        <v>24200008</v>
      </c>
      <c r="AU3183" s="95">
        <v>17641717</v>
      </c>
      <c r="AV3183" s="95">
        <v>6286</v>
      </c>
      <c r="AW3183" s="95">
        <v>5909</v>
      </c>
      <c r="AX3183" s="72">
        <v>344.84</v>
      </c>
      <c r="AY3183" s="72">
        <v>271.39</v>
      </c>
      <c r="AZ3183" s="72">
        <v>616.23</v>
      </c>
      <c r="BA3183" s="95">
        <v>24728949</v>
      </c>
      <c r="BB3183" s="95">
        <v>18188579</v>
      </c>
      <c r="BC3183" s="95">
        <v>5976</v>
      </c>
      <c r="BD3183" s="95">
        <v>5585</v>
      </c>
      <c r="BE3183" s="72">
        <v>393.09</v>
      </c>
      <c r="BF3183" s="72">
        <v>309.11</v>
      </c>
      <c r="BG3183" s="72">
        <v>702.2</v>
      </c>
      <c r="BH3183" s="95">
        <v>27019302</v>
      </c>
      <c r="BI3183" s="95">
        <v>19662824</v>
      </c>
      <c r="BJ3183" s="95">
        <v>5728</v>
      </c>
      <c r="BK3183" s="95">
        <v>5301</v>
      </c>
      <c r="BL3183" s="72">
        <v>378.67</v>
      </c>
      <c r="BM3183" s="72">
        <v>323.2</v>
      </c>
      <c r="BN3183" s="72">
        <v>701.87</v>
      </c>
      <c r="BO3183" s="95">
        <v>24946706</v>
      </c>
      <c r="BP3183" s="95">
        <v>19640139</v>
      </c>
      <c r="BQ3183" s="95">
        <v>5490</v>
      </c>
      <c r="BR3183" s="95">
        <v>5064</v>
      </c>
      <c r="BS3183" s="72">
        <v>381.3</v>
      </c>
      <c r="BT3183" s="72">
        <v>356.33</v>
      </c>
      <c r="BU3183" s="72">
        <v>737.63</v>
      </c>
      <c r="BV3183" s="95">
        <v>25133603.649999999</v>
      </c>
      <c r="BW3183" s="95">
        <v>21597803.210000001</v>
      </c>
      <c r="BX3183" s="95">
        <v>5493</v>
      </c>
      <c r="BY3183" s="95">
        <v>5051</v>
      </c>
      <c r="BZ3183" s="95">
        <v>6106</v>
      </c>
      <c r="CA3183" s="95">
        <v>5787</v>
      </c>
      <c r="CB3183" s="95">
        <v>5522</v>
      </c>
      <c r="CC3183" s="95">
        <v>5288</v>
      </c>
      <c r="CD3183" s="95">
        <v>5277</v>
      </c>
      <c r="CE3183" s="72">
        <v>650.75523149000003</v>
      </c>
      <c r="CF3183" s="72">
        <v>676.59346364999999</v>
      </c>
      <c r="CG3183" s="72">
        <v>712.40329333</v>
      </c>
      <c r="CH3183" s="72">
        <v>716.50152150999998</v>
      </c>
      <c r="CI3183" s="72">
        <v>731.52548966999996</v>
      </c>
      <c r="CJ3183" s="96">
        <v>0.87532143029999998</v>
      </c>
      <c r="CK3183" s="96">
        <v>0.91078325920000003</v>
      </c>
      <c r="CL3183" s="96">
        <v>0.98567764440000005</v>
      </c>
      <c r="CM3183" s="96">
        <v>0.97957921780000001</v>
      </c>
      <c r="CN3183" s="96">
        <v>1.0083449044999999</v>
      </c>
      <c r="CO3183" s="96">
        <v>0.91369438130000002</v>
      </c>
      <c r="CP3183" s="96">
        <v>1.0418596313999999</v>
      </c>
      <c r="CQ3183" s="96">
        <v>0.99584056389999998</v>
      </c>
      <c r="CR3183" s="96">
        <v>1.0462111309</v>
      </c>
      <c r="CS3183" s="95">
        <v>5932</v>
      </c>
      <c r="CT3183" s="95">
        <v>5750</v>
      </c>
      <c r="CU3183" s="95">
        <v>5576</v>
      </c>
      <c r="CV3183" s="95">
        <v>5334</v>
      </c>
      <c r="CW3183" s="95">
        <v>5426</v>
      </c>
      <c r="CX3183" s="96">
        <v>0.88381255599999997</v>
      </c>
      <c r="CY3183" s="96">
        <v>0.90281483500000004</v>
      </c>
      <c r="CZ3183" s="96">
        <v>0.93683922900000005</v>
      </c>
      <c r="DA3183" s="96">
        <v>0.92870399400000003</v>
      </c>
      <c r="DB3183" s="96">
        <v>0.91935222000000005</v>
      </c>
      <c r="DC3183">
        <v>2013</v>
      </c>
      <c r="DD3183" s="6">
        <v>5382</v>
      </c>
      <c r="DE3183" s="96">
        <v>4.9265582000000002E-3</v>
      </c>
      <c r="DF3183" s="72">
        <v>799.52</v>
      </c>
      <c r="DG3183" s="96">
        <v>1</v>
      </c>
      <c r="DH3183" s="72">
        <v>799.52</v>
      </c>
      <c r="DI3183" s="72">
        <v>659.52916784000001</v>
      </c>
      <c r="DJ3183" s="96">
        <v>1</v>
      </c>
      <c r="DK3183" s="72">
        <v>799.52</v>
      </c>
      <c r="DL3183" s="96">
        <v>1</v>
      </c>
      <c r="DM3183" s="72">
        <v>799.52</v>
      </c>
      <c r="DN3183" s="96">
        <v>1</v>
      </c>
      <c r="DO3183" s="96">
        <v>1.8948E-2</v>
      </c>
      <c r="DP3183" s="72">
        <v>15.15</v>
      </c>
      <c r="DQ3183" s="72">
        <v>784.37</v>
      </c>
      <c r="DR3183" t="s">
        <v>143</v>
      </c>
      <c r="DT3183" t="s">
        <v>1907</v>
      </c>
    </row>
    <row r="3184" spans="1:124" x14ac:dyDescent="0.3">
      <c r="A3184" t="s">
        <v>1324</v>
      </c>
      <c r="B3184">
        <v>52480</v>
      </c>
      <c r="C3184" s="95">
        <v>6597</v>
      </c>
      <c r="D3184" s="95">
        <v>20449436</v>
      </c>
      <c r="E3184" s="95">
        <v>6342</v>
      </c>
      <c r="F3184" s="95">
        <v>18207328</v>
      </c>
      <c r="G3184" s="95">
        <v>1078</v>
      </c>
      <c r="H3184" s="95">
        <v>2440889</v>
      </c>
      <c r="I3184" s="95">
        <v>921</v>
      </c>
      <c r="J3184" s="95">
        <v>2867250</v>
      </c>
      <c r="K3184" s="95">
        <v>6146</v>
      </c>
      <c r="L3184" s="95">
        <v>20895189</v>
      </c>
      <c r="M3184" s="95">
        <v>5872</v>
      </c>
      <c r="N3184" s="95">
        <v>17829276</v>
      </c>
      <c r="O3184" s="95">
        <v>1084</v>
      </c>
      <c r="P3184" s="95">
        <v>3068988</v>
      </c>
      <c r="Q3184" s="95">
        <v>922</v>
      </c>
      <c r="R3184" s="95">
        <v>3134965</v>
      </c>
      <c r="S3184" s="95">
        <v>5906</v>
      </c>
      <c r="T3184" s="95">
        <v>23226061</v>
      </c>
      <c r="U3184" s="95">
        <v>5611</v>
      </c>
      <c r="V3184" s="95">
        <v>18052239</v>
      </c>
      <c r="W3184" s="95">
        <v>1127</v>
      </c>
      <c r="X3184" s="95">
        <v>2856166</v>
      </c>
      <c r="Y3184" s="95">
        <v>964</v>
      </c>
      <c r="Z3184" s="95">
        <v>3131287</v>
      </c>
      <c r="AA3184" s="95">
        <v>5804</v>
      </c>
      <c r="AB3184" s="95">
        <v>19564818</v>
      </c>
      <c r="AC3184" s="95">
        <v>5487</v>
      </c>
      <c r="AD3184" s="95">
        <v>18477108</v>
      </c>
      <c r="AE3184" s="95">
        <v>1096</v>
      </c>
      <c r="AF3184" s="95">
        <v>2635873</v>
      </c>
      <c r="AG3184" s="95">
        <v>933</v>
      </c>
      <c r="AH3184" s="95">
        <v>3486162</v>
      </c>
      <c r="AI3184" s="95">
        <v>5690</v>
      </c>
      <c r="AJ3184" s="95">
        <v>20967554</v>
      </c>
      <c r="AK3184" s="95">
        <v>5346</v>
      </c>
      <c r="AL3184" s="95">
        <v>18976999.469999999</v>
      </c>
      <c r="AM3184" s="95">
        <v>1118</v>
      </c>
      <c r="AN3184" s="95">
        <v>2967803</v>
      </c>
      <c r="AO3184" s="95">
        <v>956</v>
      </c>
      <c r="AP3184" s="95">
        <v>3588424</v>
      </c>
      <c r="AQ3184" s="72">
        <v>248.54</v>
      </c>
      <c r="AR3184" s="72">
        <v>241.8</v>
      </c>
      <c r="AS3184" s="72">
        <v>490.34</v>
      </c>
      <c r="AT3184" s="95">
        <v>22890325</v>
      </c>
      <c r="AU3184" s="95">
        <v>21074578</v>
      </c>
      <c r="AV3184" s="95">
        <v>7675</v>
      </c>
      <c r="AW3184" s="95">
        <v>7263</v>
      </c>
      <c r="AX3184" s="72">
        <v>276.20999999999998</v>
      </c>
      <c r="AY3184" s="72">
        <v>257.14</v>
      </c>
      <c r="AZ3184" s="72">
        <v>533.35</v>
      </c>
      <c r="BA3184" s="95">
        <v>23964177</v>
      </c>
      <c r="BB3184" s="95">
        <v>20964241</v>
      </c>
      <c r="BC3184" s="95">
        <v>7230</v>
      </c>
      <c r="BD3184" s="95">
        <v>6794</v>
      </c>
      <c r="BE3184" s="72">
        <v>309.05</v>
      </c>
      <c r="BF3184" s="72">
        <v>268.49</v>
      </c>
      <c r="BG3184" s="72">
        <v>577.54</v>
      </c>
      <c r="BH3184" s="95">
        <v>26082227</v>
      </c>
      <c r="BI3184" s="95">
        <v>21183526</v>
      </c>
      <c r="BJ3184" s="95">
        <v>7033</v>
      </c>
      <c r="BK3184" s="95">
        <v>6575</v>
      </c>
      <c r="BL3184" s="72">
        <v>268.12</v>
      </c>
      <c r="BM3184" s="72">
        <v>285.08999999999997</v>
      </c>
      <c r="BN3184" s="72">
        <v>553.21</v>
      </c>
      <c r="BO3184" s="95">
        <v>22200691</v>
      </c>
      <c r="BP3184" s="95">
        <v>21963270</v>
      </c>
      <c r="BQ3184" s="95">
        <v>6900</v>
      </c>
      <c r="BR3184" s="95">
        <v>6420</v>
      </c>
      <c r="BS3184" s="72">
        <v>292.98</v>
      </c>
      <c r="BT3184" s="72">
        <v>298.39</v>
      </c>
      <c r="BU3184" s="72">
        <v>591.37</v>
      </c>
      <c r="BV3184" s="95">
        <v>23935357</v>
      </c>
      <c r="BW3184" s="95">
        <v>22565423.469999999</v>
      </c>
      <c r="BX3184" s="95">
        <v>6808</v>
      </c>
      <c r="BY3184" s="95">
        <v>6302</v>
      </c>
      <c r="BZ3184" s="95">
        <v>7479</v>
      </c>
      <c r="CA3184" s="95">
        <v>7020</v>
      </c>
      <c r="CB3184" s="95">
        <v>6812</v>
      </c>
      <c r="CC3184" s="95">
        <v>6672</v>
      </c>
      <c r="CD3184" s="95">
        <v>6560</v>
      </c>
      <c r="CE3184" s="72">
        <v>650.75523149000003</v>
      </c>
      <c r="CF3184" s="72">
        <v>676.59346364999999</v>
      </c>
      <c r="CG3184" s="72">
        <v>712.40329333</v>
      </c>
      <c r="CH3184" s="72">
        <v>716.50152150999998</v>
      </c>
      <c r="CI3184" s="72">
        <v>731.52548966999996</v>
      </c>
      <c r="CJ3184" s="96">
        <v>0.7534937505</v>
      </c>
      <c r="CK3184" s="96">
        <v>0.78828724880000001</v>
      </c>
      <c r="CL3184" s="96">
        <v>0.81069249030000001</v>
      </c>
      <c r="CM3184" s="96">
        <v>0.77209884890000002</v>
      </c>
      <c r="CN3184" s="96">
        <v>0.80840655360000002</v>
      </c>
      <c r="CO3184" s="96">
        <v>0.96528462950000005</v>
      </c>
      <c r="CP3184" s="96">
        <v>0.81488480640000005</v>
      </c>
      <c r="CQ3184" s="96">
        <v>0.99584056389999998</v>
      </c>
      <c r="CR3184" s="96">
        <v>0.81828830799999996</v>
      </c>
      <c r="CS3184" s="95">
        <v>7361</v>
      </c>
      <c r="CT3184" s="95">
        <v>6943</v>
      </c>
      <c r="CU3184" s="95">
        <v>6709</v>
      </c>
      <c r="CV3184" s="95">
        <v>6612</v>
      </c>
      <c r="CW3184" s="95">
        <v>6576</v>
      </c>
      <c r="CX3184" s="96">
        <v>0.95444926200000002</v>
      </c>
      <c r="CY3184" s="96">
        <v>0.97310037199999999</v>
      </c>
      <c r="CZ3184" s="96">
        <v>0.91429584799999997</v>
      </c>
      <c r="DA3184" s="96">
        <v>0.98737751200000001</v>
      </c>
      <c r="DB3184" s="96">
        <v>0.99896772499999997</v>
      </c>
      <c r="DC3184">
        <v>2013</v>
      </c>
      <c r="DD3184" s="6">
        <v>6670.8</v>
      </c>
      <c r="DE3184" s="96">
        <v>3.7668972E-3</v>
      </c>
      <c r="DF3184" s="72">
        <v>626.07000000000005</v>
      </c>
      <c r="DG3184" s="96">
        <v>1</v>
      </c>
      <c r="DH3184" s="72">
        <v>626.07000000000005</v>
      </c>
      <c r="DI3184" s="72">
        <v>659.52916784000001</v>
      </c>
      <c r="DJ3184" s="96">
        <v>1</v>
      </c>
      <c r="DK3184" s="72">
        <v>626.07000000000005</v>
      </c>
      <c r="DL3184" s="96">
        <v>1</v>
      </c>
      <c r="DM3184" s="72">
        <v>626.07000000000005</v>
      </c>
      <c r="DN3184" s="96">
        <v>1</v>
      </c>
      <c r="DO3184" s="96">
        <v>8.0759999999999998E-3</v>
      </c>
      <c r="DP3184" s="72">
        <v>5.0599999999999996</v>
      </c>
      <c r="DQ3184" s="72">
        <v>621.01</v>
      </c>
      <c r="DR3184" t="s">
        <v>1324</v>
      </c>
      <c r="DT3184" t="s">
        <v>1907</v>
      </c>
    </row>
    <row r="3185" spans="1:124" x14ac:dyDescent="0.3">
      <c r="A3185" t="s">
        <v>1929</v>
      </c>
      <c r="B3185">
        <v>52490</v>
      </c>
      <c r="C3185" s="95">
        <v>2440</v>
      </c>
      <c r="D3185" s="95">
        <v>8344293</v>
      </c>
      <c r="E3185" s="95">
        <v>2350</v>
      </c>
      <c r="F3185" s="95">
        <v>7090696</v>
      </c>
      <c r="G3185" s="95">
        <v>404</v>
      </c>
      <c r="H3185" s="95">
        <v>978174</v>
      </c>
      <c r="I3185" s="95">
        <v>362</v>
      </c>
      <c r="J3185" s="95">
        <v>984090</v>
      </c>
      <c r="K3185" s="95">
        <v>2269</v>
      </c>
      <c r="L3185" s="95">
        <v>8046545</v>
      </c>
      <c r="M3185" s="95">
        <v>2180</v>
      </c>
      <c r="N3185" s="95">
        <v>7485158</v>
      </c>
      <c r="O3185" s="95">
        <v>400</v>
      </c>
      <c r="P3185" s="95">
        <v>1135270</v>
      </c>
      <c r="Q3185" s="95">
        <v>358</v>
      </c>
      <c r="R3185" s="95">
        <v>1198765</v>
      </c>
      <c r="S3185" s="95">
        <v>2163</v>
      </c>
      <c r="T3185" s="95">
        <v>8686673</v>
      </c>
      <c r="U3185" s="95">
        <v>2064</v>
      </c>
      <c r="V3185" s="95">
        <v>7515935</v>
      </c>
      <c r="W3185" s="95">
        <v>397</v>
      </c>
      <c r="X3185" s="95">
        <v>862086</v>
      </c>
      <c r="Y3185" s="95">
        <v>352</v>
      </c>
      <c r="Z3185" s="95">
        <v>1232688</v>
      </c>
      <c r="AA3185" s="95">
        <v>1950</v>
      </c>
      <c r="AB3185" s="95">
        <v>7166226</v>
      </c>
      <c r="AC3185" s="95">
        <v>1851</v>
      </c>
      <c r="AD3185" s="95">
        <v>7060429</v>
      </c>
      <c r="AE3185" s="95">
        <v>390</v>
      </c>
      <c r="AF3185" s="95">
        <v>1170193</v>
      </c>
      <c r="AG3185" s="95">
        <v>348</v>
      </c>
      <c r="AH3185" s="95">
        <v>1276455</v>
      </c>
      <c r="AI3185" s="95">
        <v>1888</v>
      </c>
      <c r="AJ3185" s="95">
        <v>7204315</v>
      </c>
      <c r="AK3185" s="95">
        <v>1792</v>
      </c>
      <c r="AL3185" s="95">
        <v>6890800</v>
      </c>
      <c r="AM3185" s="95">
        <v>401</v>
      </c>
      <c r="AN3185" s="95">
        <v>897965</v>
      </c>
      <c r="AO3185" s="95">
        <v>364</v>
      </c>
      <c r="AP3185" s="95">
        <v>1386147</v>
      </c>
      <c r="AQ3185" s="72">
        <v>273.16000000000003</v>
      </c>
      <c r="AR3185" s="72">
        <v>248.12</v>
      </c>
      <c r="AS3185" s="72">
        <v>521.28</v>
      </c>
      <c r="AT3185" s="95">
        <v>9322467</v>
      </c>
      <c r="AU3185" s="95">
        <v>8074786</v>
      </c>
      <c r="AV3185" s="95">
        <v>2844</v>
      </c>
      <c r="AW3185" s="95">
        <v>2712</v>
      </c>
      <c r="AX3185" s="72">
        <v>286.68</v>
      </c>
      <c r="AY3185" s="72">
        <v>285.13</v>
      </c>
      <c r="AZ3185" s="72">
        <v>571.80999999999995</v>
      </c>
      <c r="BA3185" s="95">
        <v>9181815</v>
      </c>
      <c r="BB3185" s="95">
        <v>8683923</v>
      </c>
      <c r="BC3185" s="95">
        <v>2669</v>
      </c>
      <c r="BD3185" s="95">
        <v>2538</v>
      </c>
      <c r="BE3185" s="72">
        <v>310.83</v>
      </c>
      <c r="BF3185" s="72">
        <v>301.76</v>
      </c>
      <c r="BG3185" s="72">
        <v>612.59</v>
      </c>
      <c r="BH3185" s="95">
        <v>9548759</v>
      </c>
      <c r="BI3185" s="95">
        <v>8748623</v>
      </c>
      <c r="BJ3185" s="95">
        <v>2560</v>
      </c>
      <c r="BK3185" s="95">
        <v>2416</v>
      </c>
      <c r="BL3185" s="72">
        <v>296.88</v>
      </c>
      <c r="BM3185" s="72">
        <v>315.93</v>
      </c>
      <c r="BN3185" s="72">
        <v>612.80999999999995</v>
      </c>
      <c r="BO3185" s="95">
        <v>8336419</v>
      </c>
      <c r="BP3185" s="95">
        <v>8336884</v>
      </c>
      <c r="BQ3185" s="95">
        <v>2340</v>
      </c>
      <c r="BR3185" s="95">
        <v>2199</v>
      </c>
      <c r="BS3185" s="72">
        <v>294.97000000000003</v>
      </c>
      <c r="BT3185" s="72">
        <v>319.92</v>
      </c>
      <c r="BU3185" s="72">
        <v>614.89</v>
      </c>
      <c r="BV3185" s="95">
        <v>8102280</v>
      </c>
      <c r="BW3185" s="95">
        <v>8276947</v>
      </c>
      <c r="BX3185" s="95">
        <v>2289</v>
      </c>
      <c r="BY3185" s="95">
        <v>2156</v>
      </c>
      <c r="BZ3185" s="95">
        <v>2781</v>
      </c>
      <c r="CA3185" s="95">
        <v>2606</v>
      </c>
      <c r="CB3185" s="95">
        <v>2491</v>
      </c>
      <c r="CC3185" s="95">
        <v>2273</v>
      </c>
      <c r="CD3185" s="95">
        <v>2224</v>
      </c>
      <c r="CE3185" s="72">
        <v>650.75523149000003</v>
      </c>
      <c r="CF3185" s="72">
        <v>676.59346364999999</v>
      </c>
      <c r="CG3185" s="72">
        <v>712.40329333</v>
      </c>
      <c r="CH3185" s="72">
        <v>716.50152150999998</v>
      </c>
      <c r="CI3185" s="72">
        <v>731.52548966999996</v>
      </c>
      <c r="CJ3185" s="96">
        <v>0.80103850850000002</v>
      </c>
      <c r="CK3185" s="96">
        <v>0.84513083659999999</v>
      </c>
      <c r="CL3185" s="96">
        <v>0.85989215060000002</v>
      </c>
      <c r="CM3185" s="96">
        <v>0.85528080760000003</v>
      </c>
      <c r="CN3185" s="96">
        <v>0.84055854330000002</v>
      </c>
      <c r="CO3185" s="96">
        <v>0.97490275400000004</v>
      </c>
      <c r="CP3185" s="96">
        <v>0.86201435569999996</v>
      </c>
      <c r="CQ3185" s="96">
        <v>0.99584056389999998</v>
      </c>
      <c r="CR3185" s="96">
        <v>0.86561470159999998</v>
      </c>
      <c r="CS3185" s="95">
        <v>2666</v>
      </c>
      <c r="CT3185" s="95">
        <v>2550</v>
      </c>
      <c r="CU3185" s="95">
        <v>2416</v>
      </c>
      <c r="CV3185" s="95">
        <v>2214</v>
      </c>
      <c r="CW3185" s="95">
        <v>2188</v>
      </c>
      <c r="CX3185" s="96">
        <v>0.96406164100000002</v>
      </c>
      <c r="CY3185" s="96">
        <v>0.93472916900000003</v>
      </c>
      <c r="CZ3185" s="96">
        <v>0.96970766500000005</v>
      </c>
      <c r="DA3185" s="96">
        <v>1.0034638840000001</v>
      </c>
      <c r="DB3185" s="96">
        <v>1.0117684039999999</v>
      </c>
      <c r="DC3185">
        <v>2013</v>
      </c>
      <c r="DD3185" s="6">
        <v>2404.1999999999998</v>
      </c>
      <c r="DE3185" s="96">
        <v>4.7839407000000002E-3</v>
      </c>
      <c r="DF3185" s="72">
        <v>661.6</v>
      </c>
      <c r="DG3185" s="96">
        <v>1</v>
      </c>
      <c r="DH3185" s="72">
        <v>661.6</v>
      </c>
      <c r="DI3185" s="72">
        <v>659.52916784000001</v>
      </c>
      <c r="DJ3185" s="96">
        <v>1</v>
      </c>
      <c r="DK3185" s="72">
        <v>661.6</v>
      </c>
      <c r="DL3185" s="96">
        <v>1</v>
      </c>
      <c r="DM3185" s="72">
        <v>661.6</v>
      </c>
      <c r="DN3185" s="96">
        <v>1</v>
      </c>
      <c r="DO3185" s="96">
        <v>7.0930000000000003E-3</v>
      </c>
      <c r="DP3185" s="72">
        <v>4.6900000000000004</v>
      </c>
      <c r="DQ3185" s="72">
        <v>656.91</v>
      </c>
      <c r="DR3185" t="s">
        <v>1929</v>
      </c>
      <c r="DT3185" t="s">
        <v>1907</v>
      </c>
    </row>
    <row r="3186" spans="1:124" x14ac:dyDescent="0.3">
      <c r="A3186" t="s">
        <v>1930</v>
      </c>
      <c r="B3186">
        <v>52500</v>
      </c>
      <c r="C3186" s="95">
        <v>21581</v>
      </c>
      <c r="D3186" s="95">
        <v>86243052</v>
      </c>
      <c r="E3186" s="95">
        <v>20702</v>
      </c>
      <c r="F3186" s="95">
        <v>63237217</v>
      </c>
      <c r="G3186" s="95">
        <v>4621</v>
      </c>
      <c r="H3186" s="95">
        <v>14033184</v>
      </c>
      <c r="I3186" s="95">
        <v>4055</v>
      </c>
      <c r="J3186" s="95">
        <v>13139568</v>
      </c>
      <c r="K3186" s="95">
        <v>20538</v>
      </c>
      <c r="L3186" s="95">
        <v>88178706</v>
      </c>
      <c r="M3186" s="95">
        <v>19544</v>
      </c>
      <c r="N3186" s="95">
        <v>63442615</v>
      </c>
      <c r="O3186" s="95">
        <v>4630</v>
      </c>
      <c r="P3186" s="95">
        <v>13499287</v>
      </c>
      <c r="Q3186" s="95">
        <v>4035</v>
      </c>
      <c r="R3186" s="95">
        <v>13329535</v>
      </c>
      <c r="S3186" s="95">
        <v>19778</v>
      </c>
      <c r="T3186" s="95">
        <v>92397966</v>
      </c>
      <c r="U3186" s="95">
        <v>18686</v>
      </c>
      <c r="V3186" s="95">
        <v>65307703</v>
      </c>
      <c r="W3186" s="95">
        <v>4678</v>
      </c>
      <c r="X3186" s="95">
        <v>15575235</v>
      </c>
      <c r="Y3186" s="95">
        <v>4064</v>
      </c>
      <c r="Z3186" s="95">
        <v>14638451</v>
      </c>
      <c r="AA3186" s="95">
        <v>19569</v>
      </c>
      <c r="AB3186" s="95">
        <v>86846133</v>
      </c>
      <c r="AC3186" s="95">
        <v>18433</v>
      </c>
      <c r="AD3186" s="95">
        <v>69606457</v>
      </c>
      <c r="AE3186" s="95">
        <v>4855</v>
      </c>
      <c r="AF3186" s="95">
        <v>17519305</v>
      </c>
      <c r="AG3186" s="95">
        <v>4228</v>
      </c>
      <c r="AH3186" s="95">
        <v>17151780</v>
      </c>
      <c r="AI3186" s="95">
        <v>18970</v>
      </c>
      <c r="AJ3186" s="95">
        <v>82831545.349999994</v>
      </c>
      <c r="AK3186" s="95">
        <v>17773</v>
      </c>
      <c r="AL3186" s="95">
        <v>70318671.340000004</v>
      </c>
      <c r="AM3186" s="95">
        <v>4910</v>
      </c>
      <c r="AN3186" s="95">
        <v>18841479</v>
      </c>
      <c r="AO3186" s="95">
        <v>4306</v>
      </c>
      <c r="AP3186" s="95">
        <v>18834520.41</v>
      </c>
      <c r="AQ3186" s="72">
        <v>318.92</v>
      </c>
      <c r="AR3186" s="72">
        <v>257.08999999999997</v>
      </c>
      <c r="AS3186" s="72">
        <v>576.01</v>
      </c>
      <c r="AT3186" s="95">
        <v>100276236</v>
      </c>
      <c r="AU3186" s="95">
        <v>76376785</v>
      </c>
      <c r="AV3186" s="95">
        <v>26202</v>
      </c>
      <c r="AW3186" s="95">
        <v>24757</v>
      </c>
      <c r="AX3186" s="72">
        <v>336.66</v>
      </c>
      <c r="AY3186" s="72">
        <v>271.33</v>
      </c>
      <c r="AZ3186" s="72">
        <v>607.99</v>
      </c>
      <c r="BA3186" s="95">
        <v>101677993</v>
      </c>
      <c r="BB3186" s="95">
        <v>76772150</v>
      </c>
      <c r="BC3186" s="95">
        <v>25168</v>
      </c>
      <c r="BD3186" s="95">
        <v>23579</v>
      </c>
      <c r="BE3186" s="72">
        <v>367.92</v>
      </c>
      <c r="BF3186" s="72">
        <v>292.83999999999997</v>
      </c>
      <c r="BG3186" s="72">
        <v>660.76</v>
      </c>
      <c r="BH3186" s="95">
        <v>107973201</v>
      </c>
      <c r="BI3186" s="95">
        <v>79946154</v>
      </c>
      <c r="BJ3186" s="95">
        <v>24456</v>
      </c>
      <c r="BK3186" s="95">
        <v>22750</v>
      </c>
      <c r="BL3186" s="72">
        <v>356.09</v>
      </c>
      <c r="BM3186" s="72">
        <v>319.04000000000002</v>
      </c>
      <c r="BN3186" s="72">
        <v>675.13</v>
      </c>
      <c r="BO3186" s="95">
        <v>104365438</v>
      </c>
      <c r="BP3186" s="95">
        <v>86758237</v>
      </c>
      <c r="BQ3186" s="95">
        <v>24424</v>
      </c>
      <c r="BR3186" s="95">
        <v>22661</v>
      </c>
      <c r="BS3186" s="72">
        <v>354.81</v>
      </c>
      <c r="BT3186" s="72">
        <v>336.49</v>
      </c>
      <c r="BU3186" s="72">
        <v>691.3</v>
      </c>
      <c r="BV3186" s="95">
        <v>101673024.34999999</v>
      </c>
      <c r="BW3186" s="95">
        <v>89153191.75</v>
      </c>
      <c r="BX3186" s="95">
        <v>23880</v>
      </c>
      <c r="BY3186" s="95">
        <v>22079</v>
      </c>
      <c r="BZ3186" s="95">
        <v>25513</v>
      </c>
      <c r="CA3186" s="95">
        <v>24401</v>
      </c>
      <c r="CB3186" s="95">
        <v>23634</v>
      </c>
      <c r="CC3186" s="95">
        <v>23587</v>
      </c>
      <c r="CD3186" s="95">
        <v>22999</v>
      </c>
      <c r="CE3186" s="72">
        <v>650.75523149000003</v>
      </c>
      <c r="CF3186" s="72">
        <v>676.59346364999999</v>
      </c>
      <c r="CG3186" s="72">
        <v>712.40329333</v>
      </c>
      <c r="CH3186" s="72">
        <v>716.50152150999998</v>
      </c>
      <c r="CI3186" s="72">
        <v>731.52548966999996</v>
      </c>
      <c r="CJ3186" s="96">
        <v>0.88514079050000005</v>
      </c>
      <c r="CK3186" s="96">
        <v>0.89860460180000001</v>
      </c>
      <c r="CL3186" s="96">
        <v>0.92750834559999995</v>
      </c>
      <c r="CM3186" s="96">
        <v>0.94225899000000002</v>
      </c>
      <c r="CN3186" s="96">
        <v>0.94501149959999997</v>
      </c>
      <c r="CO3186" s="96">
        <v>0.9794532131</v>
      </c>
      <c r="CP3186" s="96">
        <v>0.93899824229999995</v>
      </c>
      <c r="CQ3186" s="96">
        <v>0.99584056389999998</v>
      </c>
      <c r="CR3186" s="96">
        <v>0.94292012420000004</v>
      </c>
      <c r="CS3186" s="95">
        <v>23157</v>
      </c>
      <c r="CT3186" s="95">
        <v>22251</v>
      </c>
      <c r="CU3186" s="95">
        <v>21514</v>
      </c>
      <c r="CV3186" s="95">
        <v>21385</v>
      </c>
      <c r="CW3186" s="95">
        <v>20878</v>
      </c>
      <c r="CX3186" s="96">
        <v>0.96133367700000005</v>
      </c>
      <c r="CY3186" s="96">
        <v>0.97163880700000005</v>
      </c>
      <c r="CZ3186" s="96">
        <v>0.98844757800000005</v>
      </c>
      <c r="DA3186" s="96">
        <v>0.98798569800000002</v>
      </c>
      <c r="DB3186" s="96">
        <v>0.98987090099999997</v>
      </c>
      <c r="DC3186">
        <v>2013</v>
      </c>
      <c r="DD3186" s="6">
        <v>23165.200000000001</v>
      </c>
      <c r="DE3186" s="96">
        <v>4.6479822999999998E-3</v>
      </c>
      <c r="DF3186" s="72">
        <v>720.79</v>
      </c>
      <c r="DG3186" s="96">
        <v>1</v>
      </c>
      <c r="DH3186" s="72">
        <v>720.79</v>
      </c>
      <c r="DI3186" s="72">
        <v>720.79</v>
      </c>
      <c r="DJ3186" s="96">
        <v>1</v>
      </c>
      <c r="DK3186" s="72">
        <v>720.79</v>
      </c>
      <c r="DL3186" s="96">
        <v>1</v>
      </c>
      <c r="DM3186" s="72">
        <v>720.79</v>
      </c>
      <c r="DN3186" s="96">
        <v>1</v>
      </c>
      <c r="DO3186" s="96">
        <v>1.4803999999999999E-2</v>
      </c>
      <c r="DP3186" s="72">
        <v>10.67</v>
      </c>
      <c r="DQ3186" s="72">
        <v>710.12</v>
      </c>
      <c r="DR3186" t="s">
        <v>1930</v>
      </c>
      <c r="DT3186" t="s">
        <v>1907</v>
      </c>
    </row>
    <row r="3187" spans="1:124" x14ac:dyDescent="0.3">
      <c r="A3187" t="s">
        <v>526</v>
      </c>
      <c r="B3187">
        <v>52510</v>
      </c>
      <c r="C3187" s="95">
        <v>2389</v>
      </c>
      <c r="D3187" s="95">
        <v>9640312</v>
      </c>
      <c r="E3187" s="95">
        <v>2286</v>
      </c>
      <c r="F3187" s="95">
        <v>5750667</v>
      </c>
      <c r="G3187" s="95">
        <v>386</v>
      </c>
      <c r="H3187" s="95">
        <v>839716</v>
      </c>
      <c r="I3187" s="95">
        <v>345</v>
      </c>
      <c r="J3187" s="95">
        <v>783139</v>
      </c>
      <c r="K3187" s="95">
        <v>2281</v>
      </c>
      <c r="L3187" s="95">
        <v>9695359</v>
      </c>
      <c r="M3187" s="95">
        <v>2172</v>
      </c>
      <c r="N3187" s="95">
        <v>5547664</v>
      </c>
      <c r="O3187" s="95">
        <v>399</v>
      </c>
      <c r="P3187" s="95">
        <v>996518</v>
      </c>
      <c r="Q3187" s="95">
        <v>354</v>
      </c>
      <c r="R3187" s="95">
        <v>838234</v>
      </c>
      <c r="S3187" s="95">
        <v>2161</v>
      </c>
      <c r="T3187" s="95">
        <v>9359877</v>
      </c>
      <c r="U3187" s="95">
        <v>2037</v>
      </c>
      <c r="V3187" s="95">
        <v>5709882</v>
      </c>
      <c r="W3187" s="95">
        <v>408</v>
      </c>
      <c r="X3187" s="95">
        <v>1310419</v>
      </c>
      <c r="Y3187" s="95">
        <v>363</v>
      </c>
      <c r="Z3187" s="95">
        <v>885729</v>
      </c>
      <c r="AA3187" s="95">
        <v>2101</v>
      </c>
      <c r="AB3187" s="95">
        <v>10320014</v>
      </c>
      <c r="AC3187" s="95">
        <v>1971</v>
      </c>
      <c r="AD3187" s="95">
        <v>5885135</v>
      </c>
      <c r="AE3187" s="95">
        <v>387</v>
      </c>
      <c r="AF3187" s="95">
        <v>753090</v>
      </c>
      <c r="AG3187" s="95">
        <v>337</v>
      </c>
      <c r="AH3187" s="95">
        <v>934644</v>
      </c>
      <c r="AI3187" s="95">
        <v>2153</v>
      </c>
      <c r="AJ3187" s="95">
        <v>10431443</v>
      </c>
      <c r="AK3187" s="95">
        <v>2010</v>
      </c>
      <c r="AL3187" s="95">
        <v>6526799.1600000001</v>
      </c>
      <c r="AM3187" s="95">
        <v>388</v>
      </c>
      <c r="AN3187" s="95">
        <v>852146</v>
      </c>
      <c r="AO3187" s="95">
        <v>337</v>
      </c>
      <c r="AP3187" s="95">
        <v>937914</v>
      </c>
      <c r="AQ3187" s="72">
        <v>314.72000000000003</v>
      </c>
      <c r="AR3187" s="72">
        <v>206.95</v>
      </c>
      <c r="AS3187" s="72">
        <v>521.66999999999996</v>
      </c>
      <c r="AT3187" s="95">
        <v>10480028</v>
      </c>
      <c r="AU3187" s="95">
        <v>6533806</v>
      </c>
      <c r="AV3187" s="95">
        <v>2775</v>
      </c>
      <c r="AW3187" s="95">
        <v>2631</v>
      </c>
      <c r="AX3187" s="72">
        <v>332.46</v>
      </c>
      <c r="AY3187" s="72">
        <v>210.67</v>
      </c>
      <c r="AZ3187" s="72">
        <v>543.13</v>
      </c>
      <c r="BA3187" s="95">
        <v>10691877</v>
      </c>
      <c r="BB3187" s="95">
        <v>6385898</v>
      </c>
      <c r="BC3187" s="95">
        <v>2680</v>
      </c>
      <c r="BD3187" s="95">
        <v>2526</v>
      </c>
      <c r="BE3187" s="72">
        <v>346.12</v>
      </c>
      <c r="BF3187" s="72">
        <v>229.01</v>
      </c>
      <c r="BG3187" s="72">
        <v>575.13</v>
      </c>
      <c r="BH3187" s="95">
        <v>10670296</v>
      </c>
      <c r="BI3187" s="95">
        <v>6595611</v>
      </c>
      <c r="BJ3187" s="95">
        <v>2569</v>
      </c>
      <c r="BK3187" s="95">
        <v>2400</v>
      </c>
      <c r="BL3187" s="72">
        <v>370.88</v>
      </c>
      <c r="BM3187" s="72">
        <v>246.24</v>
      </c>
      <c r="BN3187" s="72">
        <v>617.12</v>
      </c>
      <c r="BO3187" s="95">
        <v>11073104</v>
      </c>
      <c r="BP3187" s="95">
        <v>6819779</v>
      </c>
      <c r="BQ3187" s="95">
        <v>2488</v>
      </c>
      <c r="BR3187" s="95">
        <v>2308</v>
      </c>
      <c r="BS3187" s="72">
        <v>370.05</v>
      </c>
      <c r="BT3187" s="72">
        <v>265.04000000000002</v>
      </c>
      <c r="BU3187" s="72">
        <v>635.09</v>
      </c>
      <c r="BV3187" s="95">
        <v>11283589</v>
      </c>
      <c r="BW3187" s="95">
        <v>7464713.1600000001</v>
      </c>
      <c r="BX3187" s="95">
        <v>2541</v>
      </c>
      <c r="BY3187" s="95">
        <v>2347</v>
      </c>
      <c r="BZ3187" s="95">
        <v>2706</v>
      </c>
      <c r="CA3187" s="95">
        <v>2606</v>
      </c>
      <c r="CB3187" s="95">
        <v>2488</v>
      </c>
      <c r="CC3187" s="95">
        <v>2403</v>
      </c>
      <c r="CD3187" s="95">
        <v>2446</v>
      </c>
      <c r="CE3187" s="72">
        <v>650.75523149000003</v>
      </c>
      <c r="CF3187" s="72">
        <v>676.59346364999999</v>
      </c>
      <c r="CG3187" s="72">
        <v>712.40329333</v>
      </c>
      <c r="CH3187" s="72">
        <v>716.50152150999998</v>
      </c>
      <c r="CI3187" s="72">
        <v>731.52548966999996</v>
      </c>
      <c r="CJ3187" s="96">
        <v>0.80163781209999996</v>
      </c>
      <c r="CK3187" s="96">
        <v>0.80274201450000005</v>
      </c>
      <c r="CL3187" s="96">
        <v>0.807309575</v>
      </c>
      <c r="CM3187" s="96">
        <v>0.86129614730000004</v>
      </c>
      <c r="CN3187" s="96">
        <v>0.86817207190000001</v>
      </c>
      <c r="CO3187" s="96">
        <v>0.95822159060000001</v>
      </c>
      <c r="CP3187" s="96">
        <v>0.8643423737</v>
      </c>
      <c r="CQ3187" s="96">
        <v>0.99584056389999998</v>
      </c>
      <c r="CR3187" s="96">
        <v>0.86795244299999996</v>
      </c>
      <c r="CS3187" s="95">
        <v>2762</v>
      </c>
      <c r="CT3187" s="95">
        <v>2614</v>
      </c>
      <c r="CU3187" s="95">
        <v>2531</v>
      </c>
      <c r="CV3187" s="95">
        <v>2481</v>
      </c>
      <c r="CW3187" s="95">
        <v>2577</v>
      </c>
      <c r="CX3187" s="96">
        <v>0.939466036</v>
      </c>
      <c r="CY3187" s="96">
        <v>0.94563831399999998</v>
      </c>
      <c r="CZ3187" s="96">
        <v>0.97444294399999998</v>
      </c>
      <c r="DA3187" s="96">
        <v>0.94772384700000001</v>
      </c>
      <c r="DB3187" s="96">
        <v>0.98526240700000001</v>
      </c>
      <c r="DC3187">
        <v>2013</v>
      </c>
      <c r="DD3187" s="6">
        <v>2442.4</v>
      </c>
      <c r="DE3187" s="96">
        <v>5.2250882000000002E-3</v>
      </c>
      <c r="DF3187" s="72">
        <v>663.1</v>
      </c>
      <c r="DG3187" s="96">
        <v>1</v>
      </c>
      <c r="DH3187" s="72">
        <v>663.1</v>
      </c>
      <c r="DI3187" s="72">
        <v>659.52916784000001</v>
      </c>
      <c r="DJ3187" s="96">
        <v>1</v>
      </c>
      <c r="DK3187" s="72">
        <v>663.1</v>
      </c>
      <c r="DL3187" s="96">
        <v>1</v>
      </c>
      <c r="DM3187" s="72">
        <v>663.1</v>
      </c>
      <c r="DN3187" s="96">
        <v>1</v>
      </c>
      <c r="DO3187" s="96">
        <v>2.0840999999999998E-2</v>
      </c>
      <c r="DP3187" s="72">
        <v>13.82</v>
      </c>
      <c r="DQ3187" s="72">
        <v>649.28</v>
      </c>
      <c r="DR3187" t="s">
        <v>526</v>
      </c>
      <c r="DT3187" t="s">
        <v>1907</v>
      </c>
    </row>
    <row r="3188" spans="1:124" x14ac:dyDescent="0.3">
      <c r="A3188" t="s">
        <v>949</v>
      </c>
      <c r="B3188">
        <v>52520</v>
      </c>
      <c r="C3188" s="95">
        <v>19240</v>
      </c>
      <c r="D3188" s="95">
        <v>70265317</v>
      </c>
      <c r="E3188" s="95">
        <v>18464</v>
      </c>
      <c r="F3188" s="95">
        <v>49467765</v>
      </c>
      <c r="G3188" s="95">
        <v>3512</v>
      </c>
      <c r="H3188" s="95">
        <v>11413607</v>
      </c>
      <c r="I3188" s="95">
        <v>3049</v>
      </c>
      <c r="J3188" s="95">
        <v>10306183</v>
      </c>
      <c r="K3188" s="95">
        <v>18571</v>
      </c>
      <c r="L3188" s="95">
        <v>68827940</v>
      </c>
      <c r="M3188" s="95">
        <v>17701</v>
      </c>
      <c r="N3188" s="95">
        <v>49312407</v>
      </c>
      <c r="O3188" s="95">
        <v>3637</v>
      </c>
      <c r="P3188" s="95">
        <v>10362414</v>
      </c>
      <c r="Q3188" s="95">
        <v>3155</v>
      </c>
      <c r="R3188" s="95">
        <v>10326155</v>
      </c>
      <c r="S3188" s="95">
        <v>18245</v>
      </c>
      <c r="T3188" s="95">
        <v>75767286</v>
      </c>
      <c r="U3188" s="95">
        <v>17288</v>
      </c>
      <c r="V3188" s="95">
        <v>49007671</v>
      </c>
      <c r="W3188" s="95">
        <v>3727</v>
      </c>
      <c r="X3188" s="95">
        <v>11497487</v>
      </c>
      <c r="Y3188" s="95">
        <v>3223</v>
      </c>
      <c r="Z3188" s="95">
        <v>11312565</v>
      </c>
      <c r="AA3188" s="95">
        <v>17905</v>
      </c>
      <c r="AB3188" s="95">
        <v>66323744</v>
      </c>
      <c r="AC3188" s="95">
        <v>16928</v>
      </c>
      <c r="AD3188" s="95">
        <v>51263212</v>
      </c>
      <c r="AE3188" s="95">
        <v>3921</v>
      </c>
      <c r="AF3188" s="95">
        <v>13766328</v>
      </c>
      <c r="AG3188" s="95">
        <v>3416</v>
      </c>
      <c r="AH3188" s="95">
        <v>12945674</v>
      </c>
      <c r="AI3188" s="95">
        <v>17723</v>
      </c>
      <c r="AJ3188" s="95">
        <v>63747400.219999999</v>
      </c>
      <c r="AK3188" s="95">
        <v>16709</v>
      </c>
      <c r="AL3188" s="95">
        <v>55390034.520000003</v>
      </c>
      <c r="AM3188" s="95">
        <v>4148</v>
      </c>
      <c r="AN3188" s="95">
        <v>14302780.85</v>
      </c>
      <c r="AO3188" s="95">
        <v>3644</v>
      </c>
      <c r="AP3188" s="95">
        <v>15071405.720000001</v>
      </c>
      <c r="AQ3188" s="72">
        <v>299.16000000000003</v>
      </c>
      <c r="AR3188" s="72">
        <v>231.54</v>
      </c>
      <c r="AS3188" s="72">
        <v>530.70000000000005</v>
      </c>
      <c r="AT3188" s="95">
        <v>81678924</v>
      </c>
      <c r="AU3188" s="95">
        <v>59773948</v>
      </c>
      <c r="AV3188" s="95">
        <v>22752</v>
      </c>
      <c r="AW3188" s="95">
        <v>21513</v>
      </c>
      <c r="AX3188" s="72">
        <v>297.14999999999998</v>
      </c>
      <c r="AY3188" s="72">
        <v>238.29</v>
      </c>
      <c r="AZ3188" s="72">
        <v>535.44000000000005</v>
      </c>
      <c r="BA3188" s="95">
        <v>79190354</v>
      </c>
      <c r="BB3188" s="95">
        <v>59638562</v>
      </c>
      <c r="BC3188" s="95">
        <v>22208</v>
      </c>
      <c r="BD3188" s="95">
        <v>20856</v>
      </c>
      <c r="BE3188" s="72">
        <v>330.97</v>
      </c>
      <c r="BF3188" s="72">
        <v>245.07</v>
      </c>
      <c r="BG3188" s="72">
        <v>576.04</v>
      </c>
      <c r="BH3188" s="95">
        <v>87264773</v>
      </c>
      <c r="BI3188" s="95">
        <v>60320236</v>
      </c>
      <c r="BJ3188" s="95">
        <v>21972</v>
      </c>
      <c r="BK3188" s="95">
        <v>20511</v>
      </c>
      <c r="BL3188" s="72">
        <v>305.79000000000002</v>
      </c>
      <c r="BM3188" s="72">
        <v>263.01</v>
      </c>
      <c r="BN3188" s="72">
        <v>568.79999999999995</v>
      </c>
      <c r="BO3188" s="95">
        <v>80090072</v>
      </c>
      <c r="BP3188" s="95">
        <v>64208886</v>
      </c>
      <c r="BQ3188" s="95">
        <v>21826</v>
      </c>
      <c r="BR3188" s="95">
        <v>20344</v>
      </c>
      <c r="BS3188" s="72">
        <v>297.39</v>
      </c>
      <c r="BT3188" s="72">
        <v>288.5</v>
      </c>
      <c r="BU3188" s="72">
        <v>585.89</v>
      </c>
      <c r="BV3188" s="95">
        <v>78050181.069999993</v>
      </c>
      <c r="BW3188" s="95">
        <v>70461440.239999995</v>
      </c>
      <c r="BX3188" s="95">
        <v>21871</v>
      </c>
      <c r="BY3188" s="95">
        <v>20353</v>
      </c>
      <c r="BZ3188" s="95">
        <v>22161</v>
      </c>
      <c r="CA3188" s="95">
        <v>21556</v>
      </c>
      <c r="CB3188" s="95">
        <v>21268</v>
      </c>
      <c r="CC3188" s="95">
        <v>21122</v>
      </c>
      <c r="CD3188" s="95">
        <v>21128</v>
      </c>
      <c r="CE3188" s="72">
        <v>650.75523149000003</v>
      </c>
      <c r="CF3188" s="72">
        <v>676.59346364999999</v>
      </c>
      <c r="CG3188" s="72">
        <v>712.40329333</v>
      </c>
      <c r="CH3188" s="72">
        <v>716.50152150999998</v>
      </c>
      <c r="CI3188" s="72">
        <v>731.52548966999996</v>
      </c>
      <c r="CJ3188" s="96">
        <v>0.81551399719999995</v>
      </c>
      <c r="CK3188" s="96">
        <v>0.79137625290000002</v>
      </c>
      <c r="CL3188" s="96">
        <v>0.80858694139999998</v>
      </c>
      <c r="CM3188" s="96">
        <v>0.79385735120000001</v>
      </c>
      <c r="CN3188" s="96">
        <v>0.80091535879999998</v>
      </c>
      <c r="CO3188" s="96">
        <v>0.93555157600000005</v>
      </c>
      <c r="CP3188" s="96">
        <v>0.85730172540000005</v>
      </c>
      <c r="CQ3188" s="96">
        <v>0.99584056389999998</v>
      </c>
      <c r="CR3188" s="96">
        <v>0.86088238819999996</v>
      </c>
      <c r="CS3188" s="95">
        <v>20972</v>
      </c>
      <c r="CT3188" s="95">
        <v>20424</v>
      </c>
      <c r="CU3188" s="95">
        <v>20121</v>
      </c>
      <c r="CV3188" s="95">
        <v>19854</v>
      </c>
      <c r="CW3188" s="95">
        <v>19776</v>
      </c>
      <c r="CX3188" s="96">
        <v>0.91927273399999998</v>
      </c>
      <c r="CY3188" s="96">
        <v>0.92754517000000003</v>
      </c>
      <c r="CZ3188" s="96">
        <v>0.95482126499999997</v>
      </c>
      <c r="DA3188" s="96">
        <v>0.94341678299999998</v>
      </c>
      <c r="DB3188" s="96">
        <v>0.93358158599999996</v>
      </c>
      <c r="DC3188">
        <v>2013</v>
      </c>
      <c r="DD3188" s="6">
        <v>20715.400000000001</v>
      </c>
      <c r="DE3188" s="96">
        <v>6.7891605000000004E-3</v>
      </c>
      <c r="DF3188" s="72">
        <v>656.66</v>
      </c>
      <c r="DG3188" s="96">
        <v>1</v>
      </c>
      <c r="DH3188" s="72">
        <v>656.66</v>
      </c>
      <c r="DI3188" s="72">
        <v>656.66</v>
      </c>
      <c r="DJ3188" s="96">
        <v>1</v>
      </c>
      <c r="DK3188" s="72">
        <v>656.66</v>
      </c>
      <c r="DL3188" s="96">
        <v>1</v>
      </c>
      <c r="DM3188" s="72">
        <v>656.66</v>
      </c>
      <c r="DN3188" s="96">
        <v>1</v>
      </c>
      <c r="DO3188" s="96">
        <v>2.3481999999999999E-2</v>
      </c>
      <c r="DP3188" s="72">
        <v>15.42</v>
      </c>
      <c r="DQ3188" s="72">
        <v>641.24</v>
      </c>
      <c r="DR3188" t="s">
        <v>949</v>
      </c>
      <c r="DT3188" t="s">
        <v>1907</v>
      </c>
    </row>
    <row r="3189" spans="1:124" x14ac:dyDescent="0.3">
      <c r="A3189" t="s">
        <v>1716</v>
      </c>
      <c r="B3189">
        <v>52530</v>
      </c>
      <c r="C3189" s="95">
        <v>2026</v>
      </c>
      <c r="D3189" s="95">
        <v>6681637</v>
      </c>
      <c r="E3189" s="95">
        <v>1919</v>
      </c>
      <c r="F3189" s="95">
        <v>5420211</v>
      </c>
      <c r="G3189" s="95">
        <v>388</v>
      </c>
      <c r="H3189" s="95">
        <v>1152190</v>
      </c>
      <c r="I3189" s="95">
        <v>338</v>
      </c>
      <c r="J3189" s="95">
        <v>895546</v>
      </c>
      <c r="K3189" s="95">
        <v>1825</v>
      </c>
      <c r="L3189" s="95">
        <v>6931394</v>
      </c>
      <c r="M3189" s="95">
        <v>1714</v>
      </c>
      <c r="N3189" s="95">
        <v>5280810</v>
      </c>
      <c r="O3189" s="95">
        <v>386</v>
      </c>
      <c r="P3189" s="95">
        <v>808097</v>
      </c>
      <c r="Q3189" s="95">
        <v>336</v>
      </c>
      <c r="R3189" s="95">
        <v>889313</v>
      </c>
      <c r="S3189" s="95">
        <v>1737</v>
      </c>
      <c r="T3189" s="95">
        <v>7239583</v>
      </c>
      <c r="U3189" s="95">
        <v>1622</v>
      </c>
      <c r="V3189" s="95">
        <v>5563372</v>
      </c>
      <c r="W3189" s="95">
        <v>379</v>
      </c>
      <c r="X3189" s="95">
        <v>687230</v>
      </c>
      <c r="Y3189" s="95">
        <v>329</v>
      </c>
      <c r="Z3189" s="95">
        <v>921899</v>
      </c>
      <c r="AA3189" s="95">
        <v>1630</v>
      </c>
      <c r="AB3189" s="95">
        <v>7644972</v>
      </c>
      <c r="AC3189" s="95">
        <v>1514</v>
      </c>
      <c r="AD3189" s="95">
        <v>5857920</v>
      </c>
      <c r="AE3189" s="95">
        <v>396</v>
      </c>
      <c r="AF3189" s="95">
        <v>915209</v>
      </c>
      <c r="AG3189" s="95">
        <v>353</v>
      </c>
      <c r="AH3189" s="95">
        <v>1119559</v>
      </c>
      <c r="AI3189" s="95">
        <v>1597</v>
      </c>
      <c r="AJ3189" s="95">
        <v>7512985</v>
      </c>
      <c r="AK3189" s="95">
        <v>1484</v>
      </c>
      <c r="AL3189" s="95">
        <v>5517406.8799999999</v>
      </c>
      <c r="AM3189" s="95">
        <v>411</v>
      </c>
      <c r="AN3189" s="95">
        <v>984887</v>
      </c>
      <c r="AO3189" s="95">
        <v>360</v>
      </c>
      <c r="AP3189" s="95">
        <v>1239511</v>
      </c>
      <c r="AQ3189" s="72">
        <v>270.43</v>
      </c>
      <c r="AR3189" s="72">
        <v>233.19</v>
      </c>
      <c r="AS3189" s="72">
        <v>503.62</v>
      </c>
      <c r="AT3189" s="95">
        <v>7833827</v>
      </c>
      <c r="AU3189" s="95">
        <v>6315757</v>
      </c>
      <c r="AV3189" s="95">
        <v>2414</v>
      </c>
      <c r="AW3189" s="95">
        <v>2257</v>
      </c>
      <c r="AX3189" s="72">
        <v>291.7</v>
      </c>
      <c r="AY3189" s="72">
        <v>250.82</v>
      </c>
      <c r="AZ3189" s="72">
        <v>542.52</v>
      </c>
      <c r="BA3189" s="95">
        <v>7739491</v>
      </c>
      <c r="BB3189" s="95">
        <v>6170123</v>
      </c>
      <c r="BC3189" s="95">
        <v>2211</v>
      </c>
      <c r="BD3189" s="95">
        <v>2050</v>
      </c>
      <c r="BE3189" s="72">
        <v>312.18</v>
      </c>
      <c r="BF3189" s="72">
        <v>277.01</v>
      </c>
      <c r="BG3189" s="72">
        <v>589.19000000000005</v>
      </c>
      <c r="BH3189" s="95">
        <v>7926813</v>
      </c>
      <c r="BI3189" s="95">
        <v>6485271</v>
      </c>
      <c r="BJ3189" s="95">
        <v>2116</v>
      </c>
      <c r="BK3189" s="95">
        <v>1951</v>
      </c>
      <c r="BL3189" s="72">
        <v>352.1</v>
      </c>
      <c r="BM3189" s="72">
        <v>311.44</v>
      </c>
      <c r="BN3189" s="72">
        <v>663.54</v>
      </c>
      <c r="BO3189" s="95">
        <v>8560181</v>
      </c>
      <c r="BP3189" s="95">
        <v>6977479</v>
      </c>
      <c r="BQ3189" s="95">
        <v>2026</v>
      </c>
      <c r="BR3189" s="95">
        <v>1867</v>
      </c>
      <c r="BS3189" s="72">
        <v>352.67</v>
      </c>
      <c r="BT3189" s="72">
        <v>305.36</v>
      </c>
      <c r="BU3189" s="72">
        <v>658.03</v>
      </c>
      <c r="BV3189" s="95">
        <v>8497872</v>
      </c>
      <c r="BW3189" s="95">
        <v>6756917.8799999999</v>
      </c>
      <c r="BX3189" s="95">
        <v>2008</v>
      </c>
      <c r="BY3189" s="95">
        <v>1844</v>
      </c>
      <c r="BZ3189" s="95">
        <v>2339</v>
      </c>
      <c r="CA3189" s="95">
        <v>2133</v>
      </c>
      <c r="CB3189" s="95">
        <v>2036</v>
      </c>
      <c r="CC3189" s="95">
        <v>1951</v>
      </c>
      <c r="CD3189" s="95">
        <v>1928</v>
      </c>
      <c r="CE3189" s="72">
        <v>650.75523149000003</v>
      </c>
      <c r="CF3189" s="72">
        <v>676.59346364999999</v>
      </c>
      <c r="CG3189" s="72">
        <v>712.40329333</v>
      </c>
      <c r="CH3189" s="72">
        <v>716.50152150999998</v>
      </c>
      <c r="CI3189" s="72">
        <v>731.52548966999996</v>
      </c>
      <c r="CJ3189" s="96">
        <v>0.77390080880000001</v>
      </c>
      <c r="CK3189" s="96">
        <v>0.80184043910000002</v>
      </c>
      <c r="CL3189" s="96">
        <v>0.82704558709999998</v>
      </c>
      <c r="CM3189" s="96">
        <v>0.92608316950000003</v>
      </c>
      <c r="CN3189" s="96">
        <v>0.89953119790000002</v>
      </c>
      <c r="CO3189" s="96">
        <v>1.0051339568</v>
      </c>
      <c r="CP3189" s="96">
        <v>0.84136073089999996</v>
      </c>
      <c r="CQ3189" s="96">
        <v>0.99584056389999998</v>
      </c>
      <c r="CR3189" s="96">
        <v>0.84487481350000004</v>
      </c>
      <c r="CS3189" s="95">
        <v>2302</v>
      </c>
      <c r="CT3189" s="95">
        <v>2130</v>
      </c>
      <c r="CU3189" s="95">
        <v>2060</v>
      </c>
      <c r="CV3189" s="95">
        <v>1985</v>
      </c>
      <c r="CW3189" s="95">
        <v>1977</v>
      </c>
      <c r="CX3189" s="96">
        <v>0.96311619699999995</v>
      </c>
      <c r="CY3189" s="96">
        <v>0.95290949700000005</v>
      </c>
      <c r="CZ3189" s="96">
        <v>0.98687063100000005</v>
      </c>
      <c r="DA3189" s="96">
        <v>1.0588064829999999</v>
      </c>
      <c r="DB3189" s="96">
        <v>1.0754655040000001</v>
      </c>
      <c r="DC3189">
        <v>2013</v>
      </c>
      <c r="DD3189" s="6">
        <v>1993.8</v>
      </c>
      <c r="DE3189" s="96">
        <v>2.6892704999999999E-3</v>
      </c>
      <c r="DF3189" s="72">
        <v>647.11</v>
      </c>
      <c r="DG3189" s="96">
        <v>1</v>
      </c>
      <c r="DH3189" s="72">
        <v>647.11</v>
      </c>
      <c r="DI3189" s="72">
        <v>659.52916784000001</v>
      </c>
      <c r="DJ3189" s="96">
        <v>1</v>
      </c>
      <c r="DK3189" s="72">
        <v>647.11</v>
      </c>
      <c r="DL3189" s="96">
        <v>1</v>
      </c>
      <c r="DM3189" s="72">
        <v>647.11</v>
      </c>
      <c r="DN3189" s="96">
        <v>1</v>
      </c>
      <c r="DO3189" s="96">
        <v>7.2220000000000001E-3</v>
      </c>
      <c r="DP3189" s="72">
        <v>4.67</v>
      </c>
      <c r="DQ3189" s="72">
        <v>642.44000000000005</v>
      </c>
      <c r="DR3189" t="s">
        <v>1716</v>
      </c>
      <c r="DT3189" t="s">
        <v>1907</v>
      </c>
    </row>
    <row r="3190" spans="1:124" x14ac:dyDescent="0.3">
      <c r="A3190" t="s">
        <v>1779</v>
      </c>
      <c r="B3190">
        <v>52540</v>
      </c>
      <c r="C3190" s="95">
        <v>5890</v>
      </c>
      <c r="D3190" s="95">
        <v>25098259</v>
      </c>
      <c r="E3190" s="95">
        <v>5639</v>
      </c>
      <c r="F3190" s="95">
        <v>16573002</v>
      </c>
      <c r="G3190" s="95">
        <v>897</v>
      </c>
      <c r="H3190" s="95">
        <v>2973071</v>
      </c>
      <c r="I3190" s="95">
        <v>713</v>
      </c>
      <c r="J3190" s="95">
        <v>2260110</v>
      </c>
      <c r="K3190" s="95">
        <v>5728</v>
      </c>
      <c r="L3190" s="95">
        <v>25806513</v>
      </c>
      <c r="M3190" s="95">
        <v>5446</v>
      </c>
      <c r="N3190" s="95">
        <v>17560977</v>
      </c>
      <c r="O3190" s="95">
        <v>903</v>
      </c>
      <c r="P3190" s="95">
        <v>3235320</v>
      </c>
      <c r="Q3190" s="95">
        <v>715</v>
      </c>
      <c r="R3190" s="95">
        <v>3042907</v>
      </c>
      <c r="S3190" s="95">
        <v>5581</v>
      </c>
      <c r="T3190" s="95">
        <v>28091282</v>
      </c>
      <c r="U3190" s="95">
        <v>5271</v>
      </c>
      <c r="V3190" s="95">
        <v>18012571</v>
      </c>
      <c r="W3190" s="95">
        <v>908</v>
      </c>
      <c r="X3190" s="95">
        <v>3153519</v>
      </c>
      <c r="Y3190" s="95">
        <v>714</v>
      </c>
      <c r="Z3190" s="95">
        <v>2927934</v>
      </c>
      <c r="AA3190" s="95">
        <v>5467</v>
      </c>
      <c r="AB3190" s="95">
        <v>25736937</v>
      </c>
      <c r="AC3190" s="95">
        <v>5111</v>
      </c>
      <c r="AD3190" s="95">
        <v>18338016</v>
      </c>
      <c r="AE3190" s="95">
        <v>914</v>
      </c>
      <c r="AF3190" s="95">
        <v>3122184</v>
      </c>
      <c r="AG3190" s="95">
        <v>715</v>
      </c>
      <c r="AH3190" s="95">
        <v>3102571</v>
      </c>
      <c r="AI3190" s="95">
        <v>5430</v>
      </c>
      <c r="AJ3190" s="95">
        <v>23236713.82</v>
      </c>
      <c r="AK3190" s="95">
        <v>5055</v>
      </c>
      <c r="AL3190" s="95">
        <v>19795320</v>
      </c>
      <c r="AM3190" s="95">
        <v>976</v>
      </c>
      <c r="AN3190" s="95">
        <v>4016957.16</v>
      </c>
      <c r="AO3190" s="95">
        <v>781</v>
      </c>
      <c r="AP3190" s="95">
        <v>2973929.71</v>
      </c>
      <c r="AQ3190" s="72">
        <v>344.67</v>
      </c>
      <c r="AR3190" s="72">
        <v>247.08</v>
      </c>
      <c r="AS3190" s="72">
        <v>591.75</v>
      </c>
      <c r="AT3190" s="95">
        <v>28071330</v>
      </c>
      <c r="AU3190" s="95">
        <v>18833112</v>
      </c>
      <c r="AV3190" s="95">
        <v>6787</v>
      </c>
      <c r="AW3190" s="95">
        <v>6352</v>
      </c>
      <c r="AX3190" s="72">
        <v>364.98</v>
      </c>
      <c r="AY3190" s="72">
        <v>278.69</v>
      </c>
      <c r="AZ3190" s="72">
        <v>643.66999999999996</v>
      </c>
      <c r="BA3190" s="95">
        <v>29041833</v>
      </c>
      <c r="BB3190" s="95">
        <v>20603884</v>
      </c>
      <c r="BC3190" s="95">
        <v>6631</v>
      </c>
      <c r="BD3190" s="95">
        <v>6161</v>
      </c>
      <c r="BE3190" s="72">
        <v>401.25</v>
      </c>
      <c r="BF3190" s="72">
        <v>291.57</v>
      </c>
      <c r="BG3190" s="72">
        <v>692.82</v>
      </c>
      <c r="BH3190" s="95">
        <v>31244801</v>
      </c>
      <c r="BI3190" s="95">
        <v>20940505</v>
      </c>
      <c r="BJ3190" s="95">
        <v>6489</v>
      </c>
      <c r="BK3190" s="95">
        <v>5985</v>
      </c>
      <c r="BL3190" s="72">
        <v>376.89</v>
      </c>
      <c r="BM3190" s="72">
        <v>306.68</v>
      </c>
      <c r="BN3190" s="72">
        <v>683.57</v>
      </c>
      <c r="BO3190" s="95">
        <v>28859121</v>
      </c>
      <c r="BP3190" s="95">
        <v>21440587</v>
      </c>
      <c r="BQ3190" s="95">
        <v>6381</v>
      </c>
      <c r="BR3190" s="95">
        <v>5826</v>
      </c>
      <c r="BS3190" s="72">
        <v>354.53</v>
      </c>
      <c r="BT3190" s="72">
        <v>325.13</v>
      </c>
      <c r="BU3190" s="72">
        <v>679.66</v>
      </c>
      <c r="BV3190" s="95">
        <v>27253670.98</v>
      </c>
      <c r="BW3190" s="95">
        <v>22769249.710000001</v>
      </c>
      <c r="BX3190" s="95">
        <v>6406</v>
      </c>
      <c r="BY3190" s="95">
        <v>5836</v>
      </c>
      <c r="BZ3190" s="95">
        <v>6580</v>
      </c>
      <c r="CA3190" s="95">
        <v>6404</v>
      </c>
      <c r="CB3190" s="95">
        <v>6246</v>
      </c>
      <c r="CC3190" s="95">
        <v>6118</v>
      </c>
      <c r="CD3190" s="95">
        <v>6127</v>
      </c>
      <c r="CE3190" s="72">
        <v>650.75523149000003</v>
      </c>
      <c r="CF3190" s="72">
        <v>676.59346364999999</v>
      </c>
      <c r="CG3190" s="72">
        <v>712.40329333</v>
      </c>
      <c r="CH3190" s="72">
        <v>716.50152150999998</v>
      </c>
      <c r="CI3190" s="72">
        <v>731.52548966999996</v>
      </c>
      <c r="CJ3190" s="96">
        <v>0.90932807199999999</v>
      </c>
      <c r="CK3190" s="96">
        <v>0.95133937079999997</v>
      </c>
      <c r="CL3190" s="96">
        <v>0.97251094500000002</v>
      </c>
      <c r="CM3190" s="96">
        <v>0.95403844859999998</v>
      </c>
      <c r="CN3190" s="96">
        <v>0.92909954549999996</v>
      </c>
      <c r="CO3190" s="96">
        <v>0.91177645330000001</v>
      </c>
      <c r="CP3190" s="96">
        <v>1.0345334901000001</v>
      </c>
      <c r="CQ3190" s="96">
        <v>0.99584056389999998</v>
      </c>
      <c r="CR3190" s="96">
        <v>1.0388543908000001</v>
      </c>
      <c r="CS3190" s="95">
        <v>6596</v>
      </c>
      <c r="CT3190" s="95">
        <v>6580</v>
      </c>
      <c r="CU3190" s="95">
        <v>6333</v>
      </c>
      <c r="CV3190" s="95">
        <v>6248</v>
      </c>
      <c r="CW3190" s="95">
        <v>6291</v>
      </c>
      <c r="CX3190" s="96">
        <v>0.89226729299999996</v>
      </c>
      <c r="CY3190" s="96">
        <v>0.89369912900000004</v>
      </c>
      <c r="CZ3190" s="96">
        <v>0.93105816699999999</v>
      </c>
      <c r="DA3190" s="96">
        <v>0.93453295700000005</v>
      </c>
      <c r="DB3190" s="96">
        <v>0.90912782599999997</v>
      </c>
      <c r="DC3190">
        <v>2013</v>
      </c>
      <c r="DD3190" s="6">
        <v>6032</v>
      </c>
      <c r="DE3190" s="96">
        <v>3.8647992E-3</v>
      </c>
      <c r="DF3190" s="72">
        <v>794.75</v>
      </c>
      <c r="DG3190" s="96">
        <v>1</v>
      </c>
      <c r="DH3190" s="72">
        <v>794.75</v>
      </c>
      <c r="DI3190" s="72">
        <v>756.53295775000004</v>
      </c>
      <c r="DJ3190" s="96">
        <v>1</v>
      </c>
      <c r="DK3190" s="72">
        <v>794.75</v>
      </c>
      <c r="DL3190" s="96">
        <v>1</v>
      </c>
      <c r="DM3190" s="72">
        <v>794.75</v>
      </c>
      <c r="DN3190" s="96">
        <v>1</v>
      </c>
      <c r="DO3190" s="96">
        <v>1.4007E-2</v>
      </c>
      <c r="DP3190" s="72">
        <v>11.13</v>
      </c>
      <c r="DQ3190" s="72">
        <v>783.62</v>
      </c>
      <c r="DR3190" t="s">
        <v>1779</v>
      </c>
      <c r="DT3190" t="s">
        <v>1907</v>
      </c>
    </row>
    <row r="3191" spans="1:124" x14ac:dyDescent="0.3">
      <c r="A3191" t="s">
        <v>1931</v>
      </c>
      <c r="B3191">
        <v>52550</v>
      </c>
      <c r="C3191" s="95">
        <v>7974</v>
      </c>
      <c r="D3191" s="95">
        <v>29029318</v>
      </c>
      <c r="E3191" s="95">
        <v>7441</v>
      </c>
      <c r="F3191" s="95">
        <v>19418545</v>
      </c>
      <c r="G3191" s="95">
        <v>1048</v>
      </c>
      <c r="H3191" s="95">
        <v>2920878</v>
      </c>
      <c r="I3191" s="95">
        <v>885</v>
      </c>
      <c r="J3191" s="95">
        <v>2071017</v>
      </c>
      <c r="K3191" s="95">
        <v>7690</v>
      </c>
      <c r="L3191" s="95">
        <v>27924481</v>
      </c>
      <c r="M3191" s="95">
        <v>7127</v>
      </c>
      <c r="N3191" s="95">
        <v>18170872</v>
      </c>
      <c r="O3191" s="95">
        <v>1059</v>
      </c>
      <c r="P3191" s="95">
        <v>3099319</v>
      </c>
      <c r="Q3191" s="95">
        <v>901</v>
      </c>
      <c r="R3191" s="95">
        <v>2361107</v>
      </c>
      <c r="S3191" s="95">
        <v>7182</v>
      </c>
      <c r="T3191" s="95">
        <v>29182167</v>
      </c>
      <c r="U3191" s="95">
        <v>6583</v>
      </c>
      <c r="V3191" s="95">
        <v>18006233</v>
      </c>
      <c r="W3191" s="95">
        <v>1059</v>
      </c>
      <c r="X3191" s="95">
        <v>2880512</v>
      </c>
      <c r="Y3191" s="95">
        <v>902</v>
      </c>
      <c r="Z3191" s="95">
        <v>2454503</v>
      </c>
      <c r="AA3191" s="95">
        <v>6204</v>
      </c>
      <c r="AB3191" s="95">
        <v>23937500</v>
      </c>
      <c r="AC3191" s="95">
        <v>5569</v>
      </c>
      <c r="AD3191" s="95">
        <v>16366810</v>
      </c>
      <c r="AE3191" s="95">
        <v>1093</v>
      </c>
      <c r="AF3191" s="95">
        <v>3010532</v>
      </c>
      <c r="AG3191" s="95">
        <v>918</v>
      </c>
      <c r="AH3191" s="95">
        <v>3240255</v>
      </c>
      <c r="AI3191" s="95">
        <v>6251</v>
      </c>
      <c r="AJ3191" s="95">
        <v>22850962.98</v>
      </c>
      <c r="AK3191" s="95">
        <v>5553</v>
      </c>
      <c r="AL3191" s="95">
        <v>18073133.93</v>
      </c>
      <c r="AM3191" s="95">
        <v>1141</v>
      </c>
      <c r="AN3191" s="95">
        <v>2739520.12</v>
      </c>
      <c r="AO3191" s="95">
        <v>961</v>
      </c>
      <c r="AP3191" s="95">
        <v>3533118.36</v>
      </c>
      <c r="AQ3191" s="72">
        <v>295.11</v>
      </c>
      <c r="AR3191" s="72">
        <v>215.08</v>
      </c>
      <c r="AS3191" s="72">
        <v>510.19</v>
      </c>
      <c r="AT3191" s="95">
        <v>31950196</v>
      </c>
      <c r="AU3191" s="95">
        <v>21489562</v>
      </c>
      <c r="AV3191" s="95">
        <v>9022</v>
      </c>
      <c r="AW3191" s="95">
        <v>8326</v>
      </c>
      <c r="AX3191" s="72">
        <v>295.5</v>
      </c>
      <c r="AY3191" s="72">
        <v>213.13</v>
      </c>
      <c r="AZ3191" s="72">
        <v>508.63</v>
      </c>
      <c r="BA3191" s="95">
        <v>31023800</v>
      </c>
      <c r="BB3191" s="95">
        <v>20531979</v>
      </c>
      <c r="BC3191" s="95">
        <v>8749</v>
      </c>
      <c r="BD3191" s="95">
        <v>8028</v>
      </c>
      <c r="BE3191" s="72">
        <v>324.22000000000003</v>
      </c>
      <c r="BF3191" s="72">
        <v>227.8</v>
      </c>
      <c r="BG3191" s="72">
        <v>552.02</v>
      </c>
      <c r="BH3191" s="95">
        <v>32062679</v>
      </c>
      <c r="BI3191" s="95">
        <v>20460736</v>
      </c>
      <c r="BJ3191" s="95">
        <v>8241</v>
      </c>
      <c r="BK3191" s="95">
        <v>7485</v>
      </c>
      <c r="BL3191" s="72">
        <v>307.75</v>
      </c>
      <c r="BM3191" s="72">
        <v>251.88</v>
      </c>
      <c r="BN3191" s="72">
        <v>559.63</v>
      </c>
      <c r="BO3191" s="95">
        <v>26948032</v>
      </c>
      <c r="BP3191" s="95">
        <v>19607065</v>
      </c>
      <c r="BQ3191" s="95">
        <v>7297</v>
      </c>
      <c r="BR3191" s="95">
        <v>6487</v>
      </c>
      <c r="BS3191" s="72">
        <v>288.49</v>
      </c>
      <c r="BT3191" s="72">
        <v>276.41000000000003</v>
      </c>
      <c r="BU3191" s="72">
        <v>564.9</v>
      </c>
      <c r="BV3191" s="95">
        <v>25590483.100000001</v>
      </c>
      <c r="BW3191" s="95">
        <v>21606252.289999999</v>
      </c>
      <c r="BX3191" s="95">
        <v>7392</v>
      </c>
      <c r="BY3191" s="95">
        <v>6514</v>
      </c>
      <c r="BZ3191" s="95">
        <v>8690</v>
      </c>
      <c r="CA3191" s="95">
        <v>8401</v>
      </c>
      <c r="CB3191" s="95">
        <v>7877</v>
      </c>
      <c r="CC3191" s="95">
        <v>6912</v>
      </c>
      <c r="CD3191" s="95">
        <v>6962</v>
      </c>
      <c r="CE3191" s="72">
        <v>650.75523149000003</v>
      </c>
      <c r="CF3191" s="72">
        <v>676.59346364999999</v>
      </c>
      <c r="CG3191" s="72">
        <v>712.40329333</v>
      </c>
      <c r="CH3191" s="72">
        <v>716.50152150999998</v>
      </c>
      <c r="CI3191" s="72">
        <v>731.52548966999996</v>
      </c>
      <c r="CJ3191" s="96">
        <v>0.78399677069999996</v>
      </c>
      <c r="CK3191" s="96">
        <v>0.75175127649999995</v>
      </c>
      <c r="CL3191" s="96">
        <v>0.77487008440000005</v>
      </c>
      <c r="CM3191" s="96">
        <v>0.78105905320000002</v>
      </c>
      <c r="CN3191" s="96">
        <v>0.77222189519999995</v>
      </c>
      <c r="CO3191" s="96">
        <v>0.91404832079999998</v>
      </c>
      <c r="CP3191" s="96">
        <v>0.8454474434</v>
      </c>
      <c r="CQ3191" s="96">
        <v>0.99584056389999998</v>
      </c>
      <c r="CR3191" s="96">
        <v>0.84897859490000005</v>
      </c>
      <c r="CS3191" s="95">
        <v>8238</v>
      </c>
      <c r="CT3191" s="95">
        <v>8039</v>
      </c>
      <c r="CU3191" s="95">
        <v>7930</v>
      </c>
      <c r="CV3191" s="95">
        <v>6591</v>
      </c>
      <c r="CW3191" s="95">
        <v>6675</v>
      </c>
      <c r="CX3191" s="96">
        <v>0.91547242699999998</v>
      </c>
      <c r="CY3191" s="96">
        <v>0.90589375599999999</v>
      </c>
      <c r="CZ3191" s="96">
        <v>0.92114001199999995</v>
      </c>
      <c r="DA3191" s="96">
        <v>0.91365797800000004</v>
      </c>
      <c r="DB3191" s="96">
        <v>0.914072051</v>
      </c>
      <c r="DC3191">
        <v>2013</v>
      </c>
      <c r="DD3191" s="6">
        <v>7368</v>
      </c>
      <c r="DE3191" s="96">
        <v>6.5102303999999998E-3</v>
      </c>
      <c r="DF3191" s="72">
        <v>647.76</v>
      </c>
      <c r="DG3191" s="96">
        <v>1</v>
      </c>
      <c r="DH3191" s="72">
        <v>647.76</v>
      </c>
      <c r="DI3191" s="72">
        <v>659.52916784000001</v>
      </c>
      <c r="DJ3191" s="96">
        <v>1</v>
      </c>
      <c r="DK3191" s="72">
        <v>647.76</v>
      </c>
      <c r="DL3191" s="96">
        <v>1</v>
      </c>
      <c r="DM3191" s="72">
        <v>647.76</v>
      </c>
      <c r="DN3191" s="96">
        <v>0.98558580760000003</v>
      </c>
      <c r="DO3191" s="96">
        <v>2.4351000000000001E-2</v>
      </c>
      <c r="DP3191" s="72">
        <v>15.55</v>
      </c>
      <c r="DQ3191" s="72">
        <v>632.21</v>
      </c>
      <c r="DR3191" t="s">
        <v>1931</v>
      </c>
      <c r="DT3191" t="s">
        <v>1907</v>
      </c>
    </row>
    <row r="3192" spans="1:124" x14ac:dyDescent="0.3">
      <c r="A3192" t="s">
        <v>1932</v>
      </c>
      <c r="B3192">
        <v>52560</v>
      </c>
      <c r="C3192" s="95">
        <v>2627</v>
      </c>
      <c r="D3192" s="95">
        <v>8959921</v>
      </c>
      <c r="E3192" s="95">
        <v>2527</v>
      </c>
      <c r="F3192" s="95">
        <v>6353148</v>
      </c>
      <c r="G3192" s="95">
        <v>433</v>
      </c>
      <c r="H3192" s="95">
        <v>981777</v>
      </c>
      <c r="I3192" s="95">
        <v>388</v>
      </c>
      <c r="J3192" s="95">
        <v>1023703</v>
      </c>
      <c r="K3192" s="95">
        <v>2485</v>
      </c>
      <c r="L3192" s="95">
        <v>7854768</v>
      </c>
      <c r="M3192" s="95">
        <v>2392</v>
      </c>
      <c r="N3192" s="95">
        <v>6237542</v>
      </c>
      <c r="O3192" s="95">
        <v>423</v>
      </c>
      <c r="P3192" s="95">
        <v>770739</v>
      </c>
      <c r="Q3192" s="95">
        <v>382</v>
      </c>
      <c r="R3192" s="95">
        <v>1067228</v>
      </c>
      <c r="S3192" s="95">
        <v>2404</v>
      </c>
      <c r="T3192" s="95">
        <v>9295250</v>
      </c>
      <c r="U3192" s="95">
        <v>2304</v>
      </c>
      <c r="V3192" s="95">
        <v>6532752</v>
      </c>
      <c r="W3192" s="95">
        <v>416</v>
      </c>
      <c r="X3192" s="95">
        <v>1819880</v>
      </c>
      <c r="Y3192" s="95">
        <v>369</v>
      </c>
      <c r="Z3192" s="95">
        <v>1244044</v>
      </c>
      <c r="AA3192" s="95">
        <v>2398</v>
      </c>
      <c r="AB3192" s="95">
        <v>9470477</v>
      </c>
      <c r="AC3192" s="95">
        <v>2282</v>
      </c>
      <c r="AD3192" s="95">
        <v>7516015</v>
      </c>
      <c r="AE3192" s="95">
        <v>425</v>
      </c>
      <c r="AF3192" s="95">
        <v>1583414</v>
      </c>
      <c r="AG3192" s="95">
        <v>370</v>
      </c>
      <c r="AH3192" s="95">
        <v>1403661</v>
      </c>
      <c r="AI3192" s="95">
        <v>2468</v>
      </c>
      <c r="AJ3192" s="95">
        <v>9248906.5999999996</v>
      </c>
      <c r="AK3192" s="95">
        <v>2351</v>
      </c>
      <c r="AL3192" s="95">
        <v>8515775.2899999991</v>
      </c>
      <c r="AM3192" s="95">
        <v>428</v>
      </c>
      <c r="AN3192" s="95">
        <v>1655534</v>
      </c>
      <c r="AO3192" s="95">
        <v>376</v>
      </c>
      <c r="AP3192" s="95">
        <v>1513137.64</v>
      </c>
      <c r="AQ3192" s="72">
        <v>270.74</v>
      </c>
      <c r="AR3192" s="72">
        <v>210.89</v>
      </c>
      <c r="AS3192" s="72">
        <v>481.63</v>
      </c>
      <c r="AT3192" s="95">
        <v>9941698</v>
      </c>
      <c r="AU3192" s="95">
        <v>7376851</v>
      </c>
      <c r="AV3192" s="95">
        <v>3060</v>
      </c>
      <c r="AW3192" s="95">
        <v>2915</v>
      </c>
      <c r="AX3192" s="72">
        <v>247.18</v>
      </c>
      <c r="AY3192" s="72">
        <v>219.44</v>
      </c>
      <c r="AZ3192" s="72">
        <v>466.62</v>
      </c>
      <c r="BA3192" s="95">
        <v>8625507</v>
      </c>
      <c r="BB3192" s="95">
        <v>7304770</v>
      </c>
      <c r="BC3192" s="95">
        <v>2908</v>
      </c>
      <c r="BD3192" s="95">
        <v>2774</v>
      </c>
      <c r="BE3192" s="72">
        <v>328.46</v>
      </c>
      <c r="BF3192" s="72">
        <v>242.45</v>
      </c>
      <c r="BG3192" s="72">
        <v>570.91</v>
      </c>
      <c r="BH3192" s="95">
        <v>11115130</v>
      </c>
      <c r="BI3192" s="95">
        <v>7776796</v>
      </c>
      <c r="BJ3192" s="95">
        <v>2820</v>
      </c>
      <c r="BK3192" s="95">
        <v>2673</v>
      </c>
      <c r="BL3192" s="72">
        <v>326.3</v>
      </c>
      <c r="BM3192" s="72">
        <v>280.27999999999997</v>
      </c>
      <c r="BN3192" s="72">
        <v>606.58000000000004</v>
      </c>
      <c r="BO3192" s="95">
        <v>11053891</v>
      </c>
      <c r="BP3192" s="95">
        <v>8919676</v>
      </c>
      <c r="BQ3192" s="95">
        <v>2823</v>
      </c>
      <c r="BR3192" s="95">
        <v>2652</v>
      </c>
      <c r="BS3192" s="72">
        <v>313.77999999999997</v>
      </c>
      <c r="BT3192" s="72">
        <v>306.47000000000003</v>
      </c>
      <c r="BU3192" s="72">
        <v>620.25</v>
      </c>
      <c r="BV3192" s="95">
        <v>10904440.6</v>
      </c>
      <c r="BW3192" s="95">
        <v>10028912.93</v>
      </c>
      <c r="BX3192" s="95">
        <v>2896</v>
      </c>
      <c r="BY3192" s="95">
        <v>2727</v>
      </c>
      <c r="BZ3192" s="95">
        <v>2991</v>
      </c>
      <c r="CA3192" s="95">
        <v>2843</v>
      </c>
      <c r="CB3192" s="95">
        <v>2749</v>
      </c>
      <c r="CC3192" s="95">
        <v>2742</v>
      </c>
      <c r="CD3192" s="95">
        <v>2813</v>
      </c>
      <c r="CE3192" s="72">
        <v>650.75523149000003</v>
      </c>
      <c r="CF3192" s="72">
        <v>676.59346364999999</v>
      </c>
      <c r="CG3192" s="72">
        <v>712.40329333</v>
      </c>
      <c r="CH3192" s="72">
        <v>716.50152150999998</v>
      </c>
      <c r="CI3192" s="72">
        <v>731.52548966999996</v>
      </c>
      <c r="CJ3192" s="96">
        <v>0.74010930180000001</v>
      </c>
      <c r="CK3192" s="96">
        <v>0.68966081560000003</v>
      </c>
      <c r="CL3192" s="96">
        <v>0.80138596399999995</v>
      </c>
      <c r="CM3192" s="96">
        <v>0.84658578080000002</v>
      </c>
      <c r="CN3192" s="96">
        <v>0.84788569739999997</v>
      </c>
      <c r="CO3192" s="96">
        <v>0.90735697209999999</v>
      </c>
      <c r="CP3192" s="96">
        <v>0.86528845430000001</v>
      </c>
      <c r="CQ3192" s="96">
        <v>0.99584056389999998</v>
      </c>
      <c r="CR3192" s="96">
        <v>0.86890247509999996</v>
      </c>
      <c r="CS3192" s="95">
        <v>3162</v>
      </c>
      <c r="CT3192" s="95">
        <v>3075</v>
      </c>
      <c r="CU3192" s="95">
        <v>2995</v>
      </c>
      <c r="CV3192" s="95">
        <v>2979</v>
      </c>
      <c r="CW3192" s="95">
        <v>3073</v>
      </c>
      <c r="CX3192" s="96">
        <v>0.87960280999999996</v>
      </c>
      <c r="CY3192" s="96">
        <v>0.89505624299999997</v>
      </c>
      <c r="CZ3192" s="96">
        <v>0.91399136599999997</v>
      </c>
      <c r="DA3192" s="96">
        <v>0.92910515299999996</v>
      </c>
      <c r="DB3192" s="96">
        <v>0.92067476000000004</v>
      </c>
      <c r="DC3192">
        <v>2013</v>
      </c>
      <c r="DD3192" s="6">
        <v>2748.2</v>
      </c>
      <c r="DE3192" s="96">
        <v>2.3205575000000002E-3</v>
      </c>
      <c r="DF3192" s="72">
        <v>665.76</v>
      </c>
      <c r="DG3192" s="96">
        <v>1</v>
      </c>
      <c r="DH3192" s="72">
        <v>665.76</v>
      </c>
      <c r="DI3192" s="72">
        <v>659.52916784000001</v>
      </c>
      <c r="DJ3192" s="96">
        <v>1</v>
      </c>
      <c r="DK3192" s="72">
        <v>665.76</v>
      </c>
      <c r="DL3192" s="96">
        <v>1</v>
      </c>
      <c r="DM3192" s="72">
        <v>665.76</v>
      </c>
      <c r="DN3192" s="96">
        <v>1</v>
      </c>
      <c r="DO3192" s="96">
        <v>8.175E-3</v>
      </c>
      <c r="DP3192" s="72">
        <v>5.44</v>
      </c>
      <c r="DQ3192" s="72">
        <v>660.32</v>
      </c>
      <c r="DR3192" t="s">
        <v>1932</v>
      </c>
      <c r="DT3192" t="s">
        <v>1907</v>
      </c>
    </row>
    <row r="3193" spans="1:124" x14ac:dyDescent="0.3">
      <c r="A3193" t="s">
        <v>1933</v>
      </c>
      <c r="B3193">
        <v>52570</v>
      </c>
      <c r="C3193" s="95">
        <v>4584</v>
      </c>
      <c r="D3193" s="95">
        <v>14661102</v>
      </c>
      <c r="E3193" s="95">
        <v>4352</v>
      </c>
      <c r="F3193" s="95">
        <v>12016466</v>
      </c>
      <c r="G3193" s="95">
        <v>704</v>
      </c>
      <c r="H3193" s="95">
        <v>2383754</v>
      </c>
      <c r="I3193" s="95">
        <v>612</v>
      </c>
      <c r="J3193" s="95">
        <v>1886173</v>
      </c>
      <c r="K3193" s="95">
        <v>4087</v>
      </c>
      <c r="L3193" s="95">
        <v>15090958</v>
      </c>
      <c r="M3193" s="95">
        <v>3830</v>
      </c>
      <c r="N3193" s="95">
        <v>11613631</v>
      </c>
      <c r="O3193" s="95">
        <v>701</v>
      </c>
      <c r="P3193" s="95">
        <v>1841322</v>
      </c>
      <c r="Q3193" s="95">
        <v>597</v>
      </c>
      <c r="R3193" s="95">
        <v>2084762</v>
      </c>
      <c r="S3193" s="95">
        <v>3788</v>
      </c>
      <c r="T3193" s="95">
        <v>15077501</v>
      </c>
      <c r="U3193" s="95">
        <v>3503</v>
      </c>
      <c r="V3193" s="95">
        <v>11916601</v>
      </c>
      <c r="W3193" s="95">
        <v>716</v>
      </c>
      <c r="X3193" s="95">
        <v>2087157</v>
      </c>
      <c r="Y3193" s="95">
        <v>600</v>
      </c>
      <c r="Z3193" s="95">
        <v>2137615</v>
      </c>
      <c r="AA3193" s="95">
        <v>3602</v>
      </c>
      <c r="AB3193" s="95">
        <v>12712437</v>
      </c>
      <c r="AC3193" s="95">
        <v>3294</v>
      </c>
      <c r="AD3193" s="95">
        <v>11352133</v>
      </c>
      <c r="AE3193" s="95">
        <v>744</v>
      </c>
      <c r="AF3193" s="95">
        <v>2674780</v>
      </c>
      <c r="AG3193" s="95">
        <v>629</v>
      </c>
      <c r="AH3193" s="95">
        <v>2603953</v>
      </c>
      <c r="AI3193" s="95">
        <v>3612</v>
      </c>
      <c r="AJ3193" s="95">
        <v>12674895</v>
      </c>
      <c r="AK3193" s="95">
        <v>3302</v>
      </c>
      <c r="AL3193" s="95">
        <v>12487331</v>
      </c>
      <c r="AM3193" s="95">
        <v>746</v>
      </c>
      <c r="AN3193" s="95">
        <v>1965255</v>
      </c>
      <c r="AO3193" s="95">
        <v>653</v>
      </c>
      <c r="AP3193" s="95">
        <v>2723411</v>
      </c>
      <c r="AQ3193" s="72">
        <v>268.61</v>
      </c>
      <c r="AR3193" s="72">
        <v>233.39</v>
      </c>
      <c r="AS3193" s="72">
        <v>502</v>
      </c>
      <c r="AT3193" s="95">
        <v>17044856</v>
      </c>
      <c r="AU3193" s="95">
        <v>13902639</v>
      </c>
      <c r="AV3193" s="95">
        <v>5288</v>
      </c>
      <c r="AW3193" s="95">
        <v>4964</v>
      </c>
      <c r="AX3193" s="72">
        <v>294.7</v>
      </c>
      <c r="AY3193" s="72">
        <v>257.86</v>
      </c>
      <c r="AZ3193" s="72">
        <v>552.55999999999995</v>
      </c>
      <c r="BA3193" s="95">
        <v>16932280</v>
      </c>
      <c r="BB3193" s="95">
        <v>13698393</v>
      </c>
      <c r="BC3193" s="95">
        <v>4788</v>
      </c>
      <c r="BD3193" s="95">
        <v>4427</v>
      </c>
      <c r="BE3193" s="72">
        <v>317.58</v>
      </c>
      <c r="BF3193" s="72">
        <v>285.45</v>
      </c>
      <c r="BG3193" s="72">
        <v>603.03</v>
      </c>
      <c r="BH3193" s="95">
        <v>17164658</v>
      </c>
      <c r="BI3193" s="95">
        <v>14054216</v>
      </c>
      <c r="BJ3193" s="95">
        <v>4504</v>
      </c>
      <c r="BK3193" s="95">
        <v>4103</v>
      </c>
      <c r="BL3193" s="72">
        <v>295.05</v>
      </c>
      <c r="BM3193" s="72">
        <v>296.45999999999998</v>
      </c>
      <c r="BN3193" s="72">
        <v>591.51</v>
      </c>
      <c r="BO3193" s="95">
        <v>15387217</v>
      </c>
      <c r="BP3193" s="95">
        <v>13956086</v>
      </c>
      <c r="BQ3193" s="95">
        <v>4346</v>
      </c>
      <c r="BR3193" s="95">
        <v>3923</v>
      </c>
      <c r="BS3193" s="72">
        <v>279.95</v>
      </c>
      <c r="BT3193" s="72">
        <v>320.5</v>
      </c>
      <c r="BU3193" s="72">
        <v>600.45000000000005</v>
      </c>
      <c r="BV3193" s="95">
        <v>14640150</v>
      </c>
      <c r="BW3193" s="95">
        <v>15210742</v>
      </c>
      <c r="BX3193" s="95">
        <v>4358</v>
      </c>
      <c r="BY3193" s="95">
        <v>3955</v>
      </c>
      <c r="BZ3193" s="95">
        <v>5134</v>
      </c>
      <c r="CA3193" s="95">
        <v>4614</v>
      </c>
      <c r="CB3193" s="95">
        <v>4311</v>
      </c>
      <c r="CC3193" s="95">
        <v>4145</v>
      </c>
      <c r="CD3193" s="95">
        <v>4161</v>
      </c>
      <c r="CE3193" s="72">
        <v>650.75523149000003</v>
      </c>
      <c r="CF3193" s="72">
        <v>676.59346364999999</v>
      </c>
      <c r="CG3193" s="72">
        <v>712.40329333</v>
      </c>
      <c r="CH3193" s="72">
        <v>716.50152150999998</v>
      </c>
      <c r="CI3193" s="72">
        <v>731.52548966999996</v>
      </c>
      <c r="CJ3193" s="96">
        <v>0.77141139359999999</v>
      </c>
      <c r="CK3193" s="96">
        <v>0.81667948290000003</v>
      </c>
      <c r="CL3193" s="96">
        <v>0.84647278540000004</v>
      </c>
      <c r="CM3193" s="96">
        <v>0.8255530271</v>
      </c>
      <c r="CN3193" s="96">
        <v>0.82081897140000004</v>
      </c>
      <c r="CO3193" s="96">
        <v>0.98457460399999996</v>
      </c>
      <c r="CP3193" s="96">
        <v>0.82897439029999997</v>
      </c>
      <c r="CQ3193" s="96">
        <v>0.99584056389999998</v>
      </c>
      <c r="CR3193" s="96">
        <v>0.83243673939999996</v>
      </c>
      <c r="CS3193" s="95">
        <v>4866</v>
      </c>
      <c r="CT3193" s="95">
        <v>4462</v>
      </c>
      <c r="CU3193" s="95">
        <v>4170</v>
      </c>
      <c r="CV3193" s="95">
        <v>4001</v>
      </c>
      <c r="CW3193" s="95">
        <v>4120</v>
      </c>
      <c r="CX3193" s="96">
        <v>0.95686064400000004</v>
      </c>
      <c r="CY3193" s="96">
        <v>0.95960768299999999</v>
      </c>
      <c r="CZ3193" s="96">
        <v>0.99948533799999995</v>
      </c>
      <c r="DA3193" s="96">
        <v>0.99962304800000001</v>
      </c>
      <c r="DB3193" s="96">
        <v>1.0146406100000001</v>
      </c>
      <c r="DC3193">
        <v>2013</v>
      </c>
      <c r="DD3193" s="6">
        <v>4274.3999999999996</v>
      </c>
      <c r="DE3193" s="96">
        <v>1.9224924E-3</v>
      </c>
      <c r="DF3193" s="72">
        <v>638.07000000000005</v>
      </c>
      <c r="DG3193" s="96">
        <v>1</v>
      </c>
      <c r="DH3193" s="72">
        <v>638.07000000000005</v>
      </c>
      <c r="DI3193" s="72">
        <v>659.52916784000001</v>
      </c>
      <c r="DJ3193" s="96">
        <v>1</v>
      </c>
      <c r="DK3193" s="72">
        <v>638.07000000000005</v>
      </c>
      <c r="DL3193" s="96">
        <v>1</v>
      </c>
      <c r="DM3193" s="72">
        <v>638.07000000000005</v>
      </c>
      <c r="DN3193" s="96">
        <v>1</v>
      </c>
      <c r="DO3193" s="96">
        <v>7.5139999999999998E-3</v>
      </c>
      <c r="DP3193" s="72">
        <v>4.79</v>
      </c>
      <c r="DQ3193" s="72">
        <v>633.28</v>
      </c>
      <c r="DR3193" t="s">
        <v>1933</v>
      </c>
      <c r="DT3193" t="s">
        <v>1907</v>
      </c>
    </row>
    <row r="3194" spans="1:124" x14ac:dyDescent="0.3">
      <c r="A3194" t="s">
        <v>1934</v>
      </c>
      <c r="B3194">
        <v>52580</v>
      </c>
      <c r="C3194" s="95">
        <v>13465</v>
      </c>
      <c r="D3194" s="95">
        <v>43464712</v>
      </c>
      <c r="E3194" s="95">
        <v>12912</v>
      </c>
      <c r="F3194" s="95">
        <v>38096419</v>
      </c>
      <c r="G3194" s="95">
        <v>1872</v>
      </c>
      <c r="H3194" s="95">
        <v>4525060</v>
      </c>
      <c r="I3194" s="95">
        <v>1623</v>
      </c>
      <c r="J3194" s="95">
        <v>4762943</v>
      </c>
      <c r="K3194" s="95">
        <v>12563</v>
      </c>
      <c r="L3194" s="95">
        <v>41239837</v>
      </c>
      <c r="M3194" s="95">
        <v>11949</v>
      </c>
      <c r="N3194" s="95">
        <v>38389977</v>
      </c>
      <c r="O3194" s="95">
        <v>1902</v>
      </c>
      <c r="P3194" s="95">
        <v>4715266</v>
      </c>
      <c r="Q3194" s="95">
        <v>1647</v>
      </c>
      <c r="R3194" s="95">
        <v>4863463</v>
      </c>
      <c r="S3194" s="95">
        <v>11989</v>
      </c>
      <c r="T3194" s="95">
        <v>39357783</v>
      </c>
      <c r="U3194" s="95">
        <v>11314</v>
      </c>
      <c r="V3194" s="95">
        <v>37698731</v>
      </c>
      <c r="W3194" s="95">
        <v>1950</v>
      </c>
      <c r="X3194" s="95">
        <v>5411337</v>
      </c>
      <c r="Y3194" s="95">
        <v>1685</v>
      </c>
      <c r="Z3194" s="95">
        <v>5850201</v>
      </c>
      <c r="AA3194" s="95">
        <v>11515</v>
      </c>
      <c r="AB3194" s="95">
        <v>37674088</v>
      </c>
      <c r="AC3194" s="95">
        <v>10837</v>
      </c>
      <c r="AD3194" s="95">
        <v>38654049</v>
      </c>
      <c r="AE3194" s="95">
        <v>2015</v>
      </c>
      <c r="AF3194" s="95">
        <v>5467332</v>
      </c>
      <c r="AG3194" s="95">
        <v>1742</v>
      </c>
      <c r="AH3194" s="95">
        <v>7029243</v>
      </c>
      <c r="AI3194" s="95">
        <v>11161</v>
      </c>
      <c r="AJ3194" s="95">
        <v>34055021</v>
      </c>
      <c r="AK3194" s="95">
        <v>10482</v>
      </c>
      <c r="AL3194" s="95">
        <v>38894101.82</v>
      </c>
      <c r="AM3194" s="95">
        <v>2077</v>
      </c>
      <c r="AN3194" s="95">
        <v>6031434</v>
      </c>
      <c r="AO3194" s="95">
        <v>1820</v>
      </c>
      <c r="AP3194" s="95">
        <v>7569451</v>
      </c>
      <c r="AQ3194" s="72">
        <v>260.75</v>
      </c>
      <c r="AR3194" s="72">
        <v>245.73</v>
      </c>
      <c r="AS3194" s="72">
        <v>506.48</v>
      </c>
      <c r="AT3194" s="95">
        <v>47989772</v>
      </c>
      <c r="AU3194" s="95">
        <v>42859362</v>
      </c>
      <c r="AV3194" s="95">
        <v>15337</v>
      </c>
      <c r="AW3194" s="95">
        <v>14535</v>
      </c>
      <c r="AX3194" s="72">
        <v>264.75</v>
      </c>
      <c r="AY3194" s="72">
        <v>265.11</v>
      </c>
      <c r="AZ3194" s="72">
        <v>529.86</v>
      </c>
      <c r="BA3194" s="95">
        <v>45955103</v>
      </c>
      <c r="BB3194" s="95">
        <v>43253440</v>
      </c>
      <c r="BC3194" s="95">
        <v>14465</v>
      </c>
      <c r="BD3194" s="95">
        <v>13596</v>
      </c>
      <c r="BE3194" s="72">
        <v>267.64999999999998</v>
      </c>
      <c r="BF3194" s="72">
        <v>279.18</v>
      </c>
      <c r="BG3194" s="72">
        <v>546.83000000000004</v>
      </c>
      <c r="BH3194" s="95">
        <v>44769120</v>
      </c>
      <c r="BI3194" s="95">
        <v>43548932</v>
      </c>
      <c r="BJ3194" s="95">
        <v>13939</v>
      </c>
      <c r="BK3194" s="95">
        <v>12999</v>
      </c>
      <c r="BL3194" s="72">
        <v>265.70999999999998</v>
      </c>
      <c r="BM3194" s="72">
        <v>302.64</v>
      </c>
      <c r="BN3194" s="72">
        <v>568.35</v>
      </c>
      <c r="BO3194" s="95">
        <v>43141420</v>
      </c>
      <c r="BP3194" s="95">
        <v>45683292</v>
      </c>
      <c r="BQ3194" s="95">
        <v>13530</v>
      </c>
      <c r="BR3194" s="95">
        <v>12579</v>
      </c>
      <c r="BS3194" s="72">
        <v>252.34</v>
      </c>
      <c r="BT3194" s="72">
        <v>314.74</v>
      </c>
      <c r="BU3194" s="72">
        <v>567.08000000000004</v>
      </c>
      <c r="BV3194" s="95">
        <v>40086455</v>
      </c>
      <c r="BW3194" s="95">
        <v>46463552.82</v>
      </c>
      <c r="BX3194" s="95">
        <v>13238</v>
      </c>
      <c r="BY3194" s="95">
        <v>12302</v>
      </c>
      <c r="BZ3194" s="95">
        <v>14955</v>
      </c>
      <c r="CA3194" s="95">
        <v>14046</v>
      </c>
      <c r="CB3194" s="95">
        <v>13486</v>
      </c>
      <c r="CC3194" s="95">
        <v>13079</v>
      </c>
      <c r="CD3194" s="95">
        <v>12780</v>
      </c>
      <c r="CE3194" s="72">
        <v>650.75523149000003</v>
      </c>
      <c r="CF3194" s="72">
        <v>676.59346364999999</v>
      </c>
      <c r="CG3194" s="72">
        <v>712.40329333</v>
      </c>
      <c r="CH3194" s="72">
        <v>716.50152150999998</v>
      </c>
      <c r="CI3194" s="72">
        <v>731.52548966999996</v>
      </c>
      <c r="CJ3194" s="96">
        <v>0.77829570240000001</v>
      </c>
      <c r="CK3194" s="96">
        <v>0.78312905529999999</v>
      </c>
      <c r="CL3194" s="96">
        <v>0.76758488499999999</v>
      </c>
      <c r="CM3194" s="96">
        <v>0.79322929949999998</v>
      </c>
      <c r="CN3194" s="96">
        <v>0.77520196910000005</v>
      </c>
      <c r="CO3194" s="96">
        <v>0.95146315849999996</v>
      </c>
      <c r="CP3194" s="96">
        <v>0.81925209109999997</v>
      </c>
      <c r="CQ3194" s="96">
        <v>0.99584056389999998</v>
      </c>
      <c r="CR3194" s="96">
        <v>0.8226738334</v>
      </c>
      <c r="CS3194" s="95">
        <v>13918</v>
      </c>
      <c r="CT3194" s="95">
        <v>13248</v>
      </c>
      <c r="CU3194" s="95">
        <v>12710</v>
      </c>
      <c r="CV3194" s="95">
        <v>12326</v>
      </c>
      <c r="CW3194" s="95">
        <v>12087</v>
      </c>
      <c r="CX3194" s="96">
        <v>0.93444614199999998</v>
      </c>
      <c r="CY3194" s="96">
        <v>0.93752984299999997</v>
      </c>
      <c r="CZ3194" s="96">
        <v>0.96599137300000004</v>
      </c>
      <c r="DA3194" s="96">
        <v>0.96004838199999998</v>
      </c>
      <c r="DB3194" s="96">
        <v>0.96229763599999996</v>
      </c>
      <c r="DC3194">
        <v>2013</v>
      </c>
      <c r="DD3194" s="6">
        <v>13202.2</v>
      </c>
      <c r="DE3194" s="96">
        <v>2.0271393E-3</v>
      </c>
      <c r="DF3194" s="72">
        <v>630.52</v>
      </c>
      <c r="DG3194" s="96">
        <v>1</v>
      </c>
      <c r="DH3194" s="72">
        <v>630.52</v>
      </c>
      <c r="DI3194" s="72">
        <v>630.52</v>
      </c>
      <c r="DJ3194" s="96">
        <v>1</v>
      </c>
      <c r="DK3194" s="72">
        <v>630.52</v>
      </c>
      <c r="DL3194" s="96">
        <v>1</v>
      </c>
      <c r="DM3194" s="72">
        <v>630.52</v>
      </c>
      <c r="DN3194" s="96">
        <v>1</v>
      </c>
      <c r="DO3194" s="96">
        <v>9.0600000000000003E-3</v>
      </c>
      <c r="DP3194" s="72">
        <v>5.71</v>
      </c>
      <c r="DQ3194" s="72">
        <v>624.80999999999995</v>
      </c>
      <c r="DR3194" t="s">
        <v>1934</v>
      </c>
      <c r="DT3194" t="s">
        <v>1907</v>
      </c>
    </row>
    <row r="3195" spans="1:124" x14ac:dyDescent="0.3">
      <c r="A3195" t="s">
        <v>334</v>
      </c>
      <c r="B3195">
        <v>52590</v>
      </c>
      <c r="C3195" s="95">
        <v>2265</v>
      </c>
      <c r="D3195" s="95">
        <v>7721009</v>
      </c>
      <c r="E3195" s="95">
        <v>2176</v>
      </c>
      <c r="F3195" s="95">
        <v>7095865</v>
      </c>
      <c r="G3195" s="95">
        <v>327</v>
      </c>
      <c r="H3195" s="95">
        <v>619462</v>
      </c>
      <c r="I3195" s="95">
        <v>285</v>
      </c>
      <c r="J3195" s="95">
        <v>766887</v>
      </c>
      <c r="K3195" s="95">
        <v>2070</v>
      </c>
      <c r="L3195" s="95">
        <v>8816741</v>
      </c>
      <c r="M3195" s="95">
        <v>1981</v>
      </c>
      <c r="N3195" s="95">
        <v>7505180</v>
      </c>
      <c r="O3195" s="95">
        <v>336</v>
      </c>
      <c r="P3195" s="95">
        <v>511112</v>
      </c>
      <c r="Q3195" s="95">
        <v>288</v>
      </c>
      <c r="R3195" s="95">
        <v>863965</v>
      </c>
      <c r="S3195" s="95">
        <v>1934</v>
      </c>
      <c r="T3195" s="95">
        <v>8954127</v>
      </c>
      <c r="U3195" s="95">
        <v>1849</v>
      </c>
      <c r="V3195" s="95">
        <v>7153596</v>
      </c>
      <c r="W3195" s="95">
        <v>321</v>
      </c>
      <c r="X3195" s="95">
        <v>1169120</v>
      </c>
      <c r="Y3195" s="95">
        <v>268</v>
      </c>
      <c r="Z3195" s="95">
        <v>1245842</v>
      </c>
      <c r="AA3195" s="95">
        <v>1703</v>
      </c>
      <c r="AB3195" s="95">
        <v>6885004</v>
      </c>
      <c r="AC3195" s="95">
        <v>1621</v>
      </c>
      <c r="AD3195" s="95">
        <v>6357548</v>
      </c>
      <c r="AE3195" s="95">
        <v>310</v>
      </c>
      <c r="AF3195" s="95">
        <v>917553</v>
      </c>
      <c r="AG3195" s="95">
        <v>269</v>
      </c>
      <c r="AH3195" s="95">
        <v>1007975</v>
      </c>
      <c r="AI3195" s="95">
        <v>1647</v>
      </c>
      <c r="AJ3195" s="95">
        <v>7034756</v>
      </c>
      <c r="AK3195" s="95">
        <v>1552</v>
      </c>
      <c r="AL3195" s="95">
        <v>6660746</v>
      </c>
      <c r="AM3195" s="95">
        <v>314</v>
      </c>
      <c r="AN3195" s="95">
        <v>685321</v>
      </c>
      <c r="AO3195" s="95">
        <v>276</v>
      </c>
      <c r="AP3195" s="95">
        <v>1146705</v>
      </c>
      <c r="AQ3195" s="72">
        <v>268.14999999999998</v>
      </c>
      <c r="AR3195" s="72">
        <v>266.25</v>
      </c>
      <c r="AS3195" s="72">
        <v>534.4</v>
      </c>
      <c r="AT3195" s="95">
        <v>8340471</v>
      </c>
      <c r="AU3195" s="95">
        <v>7862752</v>
      </c>
      <c r="AV3195" s="95">
        <v>2592</v>
      </c>
      <c r="AW3195" s="95">
        <v>2461</v>
      </c>
      <c r="AX3195" s="72">
        <v>323.08</v>
      </c>
      <c r="AY3195" s="72">
        <v>307.37</v>
      </c>
      <c r="AZ3195" s="72">
        <v>630.45000000000005</v>
      </c>
      <c r="BA3195" s="95">
        <v>9327853</v>
      </c>
      <c r="BB3195" s="95">
        <v>8369145</v>
      </c>
      <c r="BC3195" s="95">
        <v>2406</v>
      </c>
      <c r="BD3195" s="95">
        <v>2269</v>
      </c>
      <c r="BE3195" s="72">
        <v>374.1</v>
      </c>
      <c r="BF3195" s="72">
        <v>330.63</v>
      </c>
      <c r="BG3195" s="72">
        <v>704.73</v>
      </c>
      <c r="BH3195" s="95">
        <v>10123247</v>
      </c>
      <c r="BI3195" s="95">
        <v>8399438</v>
      </c>
      <c r="BJ3195" s="95">
        <v>2255</v>
      </c>
      <c r="BK3195" s="95">
        <v>2117</v>
      </c>
      <c r="BL3195" s="72">
        <v>323.01</v>
      </c>
      <c r="BM3195" s="72">
        <v>324.76</v>
      </c>
      <c r="BN3195" s="72">
        <v>647.77</v>
      </c>
      <c r="BO3195" s="95">
        <v>7802557</v>
      </c>
      <c r="BP3195" s="95">
        <v>7365523</v>
      </c>
      <c r="BQ3195" s="95">
        <v>2013</v>
      </c>
      <c r="BR3195" s="95">
        <v>1890</v>
      </c>
      <c r="BS3195" s="72">
        <v>328.07</v>
      </c>
      <c r="BT3195" s="72">
        <v>355.92</v>
      </c>
      <c r="BU3195" s="72">
        <v>683.99</v>
      </c>
      <c r="BV3195" s="95">
        <v>7720077</v>
      </c>
      <c r="BW3195" s="95">
        <v>7807451</v>
      </c>
      <c r="BX3195" s="95">
        <v>1961</v>
      </c>
      <c r="BY3195" s="95">
        <v>1828</v>
      </c>
      <c r="BZ3195" s="95">
        <v>2530</v>
      </c>
      <c r="CA3195" s="95">
        <v>2340</v>
      </c>
      <c r="CB3195" s="95">
        <v>2188</v>
      </c>
      <c r="CC3195" s="95">
        <v>1955</v>
      </c>
      <c r="CD3195" s="95">
        <v>1896</v>
      </c>
      <c r="CE3195" s="72">
        <v>650.75523149000003</v>
      </c>
      <c r="CF3195" s="72">
        <v>676.59346364999999</v>
      </c>
      <c r="CG3195" s="72">
        <v>712.40329333</v>
      </c>
      <c r="CH3195" s="72">
        <v>716.50152150999998</v>
      </c>
      <c r="CI3195" s="72">
        <v>731.52548966999996</v>
      </c>
      <c r="CJ3195" s="96">
        <v>0.82119969869999998</v>
      </c>
      <c r="CK3195" s="96">
        <v>0.93180031119999995</v>
      </c>
      <c r="CL3195" s="96">
        <v>0.98922900359999999</v>
      </c>
      <c r="CM3195" s="96">
        <v>0.90407344649999999</v>
      </c>
      <c r="CN3195" s="96">
        <v>0.93501868310000003</v>
      </c>
      <c r="CO3195" s="96">
        <v>0.99391435149999996</v>
      </c>
      <c r="CP3195" s="96">
        <v>0.9218744324</v>
      </c>
      <c r="CQ3195" s="96">
        <v>0.99584056389999998</v>
      </c>
      <c r="CR3195" s="96">
        <v>0.92572479379999995</v>
      </c>
      <c r="CS3195" s="95">
        <v>2508</v>
      </c>
      <c r="CT3195" s="95">
        <v>2336</v>
      </c>
      <c r="CU3195" s="95">
        <v>2216</v>
      </c>
      <c r="CV3195" s="95">
        <v>1982</v>
      </c>
      <c r="CW3195" s="95">
        <v>1950</v>
      </c>
      <c r="CX3195" s="96">
        <v>0.94963333100000002</v>
      </c>
      <c r="CY3195" s="96">
        <v>0.95807734099999997</v>
      </c>
      <c r="CZ3195" s="96">
        <v>1.0177010310000001</v>
      </c>
      <c r="DA3195" s="96">
        <v>1.029126242</v>
      </c>
      <c r="DB3195" s="96">
        <v>1.030976304</v>
      </c>
      <c r="DC3195">
        <v>2013</v>
      </c>
      <c r="DD3195" s="6">
        <v>2113</v>
      </c>
      <c r="DE3195" s="96">
        <v>4.9199867000000001E-3</v>
      </c>
      <c r="DF3195" s="72">
        <v>707.45</v>
      </c>
      <c r="DG3195" s="96">
        <v>1</v>
      </c>
      <c r="DH3195" s="72">
        <v>707.45</v>
      </c>
      <c r="DI3195" s="72">
        <v>659.52916784000001</v>
      </c>
      <c r="DJ3195" s="96">
        <v>1</v>
      </c>
      <c r="DK3195" s="72">
        <v>707.45</v>
      </c>
      <c r="DL3195" s="96">
        <v>1</v>
      </c>
      <c r="DM3195" s="72">
        <v>707.45</v>
      </c>
      <c r="DN3195" s="96">
        <v>1</v>
      </c>
      <c r="DO3195" s="96">
        <v>8.7770000000000001E-3</v>
      </c>
      <c r="DP3195" s="72">
        <v>6.21</v>
      </c>
      <c r="DQ3195" s="72">
        <v>701.24</v>
      </c>
      <c r="DR3195" t="s">
        <v>334</v>
      </c>
      <c r="DT3195" t="s">
        <v>1907</v>
      </c>
    </row>
    <row r="3196" spans="1:124" x14ac:dyDescent="0.3">
      <c r="A3196" t="s">
        <v>1935</v>
      </c>
      <c r="B3196">
        <v>52600</v>
      </c>
      <c r="C3196" s="95">
        <v>3349</v>
      </c>
      <c r="D3196" s="95">
        <v>12532660</v>
      </c>
      <c r="E3196" s="95">
        <v>3142</v>
      </c>
      <c r="F3196" s="95">
        <v>8352131</v>
      </c>
      <c r="G3196" s="95">
        <v>553</v>
      </c>
      <c r="H3196" s="95">
        <v>1306159</v>
      </c>
      <c r="I3196" s="95">
        <v>472</v>
      </c>
      <c r="J3196" s="95">
        <v>1233236</v>
      </c>
      <c r="K3196" s="95">
        <v>3062</v>
      </c>
      <c r="L3196" s="95">
        <v>11518890</v>
      </c>
      <c r="M3196" s="95">
        <v>2838</v>
      </c>
      <c r="N3196" s="95">
        <v>8000767</v>
      </c>
      <c r="O3196" s="95">
        <v>560</v>
      </c>
      <c r="P3196" s="95">
        <v>1437491</v>
      </c>
      <c r="Q3196" s="95">
        <v>481</v>
      </c>
      <c r="R3196" s="95">
        <v>1391335</v>
      </c>
      <c r="S3196" s="95">
        <v>2850</v>
      </c>
      <c r="T3196" s="95">
        <v>12567901</v>
      </c>
      <c r="U3196" s="95">
        <v>2588</v>
      </c>
      <c r="V3196" s="95">
        <v>8124233</v>
      </c>
      <c r="W3196" s="95">
        <v>566</v>
      </c>
      <c r="X3196" s="95">
        <v>1659300</v>
      </c>
      <c r="Y3196" s="95">
        <v>479</v>
      </c>
      <c r="Z3196" s="95">
        <v>1467708</v>
      </c>
      <c r="AA3196" s="95">
        <v>2791</v>
      </c>
      <c r="AB3196" s="95">
        <v>12574563</v>
      </c>
      <c r="AC3196" s="95">
        <v>2522</v>
      </c>
      <c r="AD3196" s="95">
        <v>8617041</v>
      </c>
      <c r="AE3196" s="95">
        <v>570</v>
      </c>
      <c r="AF3196" s="95">
        <v>2061333</v>
      </c>
      <c r="AG3196" s="95">
        <v>480</v>
      </c>
      <c r="AH3196" s="95">
        <v>1501391</v>
      </c>
      <c r="AI3196" s="95">
        <v>2857</v>
      </c>
      <c r="AJ3196" s="95">
        <v>11683820</v>
      </c>
      <c r="AK3196" s="95">
        <v>2580</v>
      </c>
      <c r="AL3196" s="95">
        <v>9041451</v>
      </c>
      <c r="AM3196" s="95">
        <v>568</v>
      </c>
      <c r="AN3196" s="95">
        <v>1004025</v>
      </c>
      <c r="AO3196" s="95">
        <v>481</v>
      </c>
      <c r="AP3196" s="95">
        <v>1497940</v>
      </c>
      <c r="AQ3196" s="72">
        <v>295.55</v>
      </c>
      <c r="AR3196" s="72">
        <v>221.02</v>
      </c>
      <c r="AS3196" s="72">
        <v>516.57000000000005</v>
      </c>
      <c r="AT3196" s="95">
        <v>13838819</v>
      </c>
      <c r="AU3196" s="95">
        <v>9585367</v>
      </c>
      <c r="AV3196" s="95">
        <v>3902</v>
      </c>
      <c r="AW3196" s="95">
        <v>3614</v>
      </c>
      <c r="AX3196" s="72">
        <v>298.08999999999997</v>
      </c>
      <c r="AY3196" s="72">
        <v>235.82</v>
      </c>
      <c r="AZ3196" s="72">
        <v>533.91</v>
      </c>
      <c r="BA3196" s="95">
        <v>12956381</v>
      </c>
      <c r="BB3196" s="95">
        <v>9392102</v>
      </c>
      <c r="BC3196" s="95">
        <v>3622</v>
      </c>
      <c r="BD3196" s="95">
        <v>3319</v>
      </c>
      <c r="BE3196" s="72">
        <v>347.07</v>
      </c>
      <c r="BF3196" s="72">
        <v>260.62</v>
      </c>
      <c r="BG3196" s="72">
        <v>607.69000000000005</v>
      </c>
      <c r="BH3196" s="95">
        <v>14227201</v>
      </c>
      <c r="BI3196" s="95">
        <v>9591941</v>
      </c>
      <c r="BJ3196" s="95">
        <v>3416</v>
      </c>
      <c r="BK3196" s="95">
        <v>3067</v>
      </c>
      <c r="BL3196" s="72">
        <v>362.89</v>
      </c>
      <c r="BM3196" s="72">
        <v>280.88</v>
      </c>
      <c r="BN3196" s="72">
        <v>643.77</v>
      </c>
      <c r="BO3196" s="95">
        <v>14635896</v>
      </c>
      <c r="BP3196" s="95">
        <v>10118432</v>
      </c>
      <c r="BQ3196" s="95">
        <v>3361</v>
      </c>
      <c r="BR3196" s="95">
        <v>3002</v>
      </c>
      <c r="BS3196" s="72">
        <v>308.70999999999998</v>
      </c>
      <c r="BT3196" s="72">
        <v>286.93</v>
      </c>
      <c r="BU3196" s="72">
        <v>595.64</v>
      </c>
      <c r="BV3196" s="95">
        <v>12687845</v>
      </c>
      <c r="BW3196" s="95">
        <v>10539391</v>
      </c>
      <c r="BX3196" s="95">
        <v>3425</v>
      </c>
      <c r="BY3196" s="95">
        <v>3061</v>
      </c>
      <c r="BZ3196" s="95">
        <v>3765</v>
      </c>
      <c r="CA3196" s="95">
        <v>3476</v>
      </c>
      <c r="CB3196" s="95">
        <v>3248</v>
      </c>
      <c r="CC3196" s="95">
        <v>3191</v>
      </c>
      <c r="CD3196" s="95">
        <v>3247</v>
      </c>
      <c r="CE3196" s="72">
        <v>650.75523149000003</v>
      </c>
      <c r="CF3196" s="72">
        <v>676.59346364999999</v>
      </c>
      <c r="CG3196" s="72">
        <v>712.40329333</v>
      </c>
      <c r="CH3196" s="72">
        <v>716.50152150999998</v>
      </c>
      <c r="CI3196" s="72">
        <v>731.52548966999996</v>
      </c>
      <c r="CJ3196" s="96">
        <v>0.7938007641</v>
      </c>
      <c r="CK3196" s="96">
        <v>0.78911492449999998</v>
      </c>
      <c r="CL3196" s="96">
        <v>0.85301402410000005</v>
      </c>
      <c r="CM3196" s="96">
        <v>0.8984907647</v>
      </c>
      <c r="CN3196" s="96">
        <v>0.81424367080000004</v>
      </c>
      <c r="CO3196" s="96">
        <v>0.99406631860000005</v>
      </c>
      <c r="CP3196" s="96">
        <v>0.83468558800000003</v>
      </c>
      <c r="CQ3196" s="96">
        <v>0.99584056389999998</v>
      </c>
      <c r="CR3196" s="96">
        <v>0.83817179080000004</v>
      </c>
      <c r="CS3196" s="95">
        <v>3319</v>
      </c>
      <c r="CT3196" s="95">
        <v>3068</v>
      </c>
      <c r="CU3196" s="95">
        <v>2848</v>
      </c>
      <c r="CV3196" s="95">
        <v>2769</v>
      </c>
      <c r="CW3196" s="95">
        <v>2823</v>
      </c>
      <c r="CX3196" s="96">
        <v>0.98898345300000001</v>
      </c>
      <c r="CY3196" s="96">
        <v>0.96962907099999995</v>
      </c>
      <c r="CZ3196" s="96">
        <v>0.99935742100000002</v>
      </c>
      <c r="DA3196" s="96">
        <v>1.008196783</v>
      </c>
      <c r="DB3196" s="96">
        <v>1.0074021989999999</v>
      </c>
      <c r="DC3196">
        <v>2013</v>
      </c>
      <c r="DD3196" s="6">
        <v>3212.6</v>
      </c>
      <c r="DE3196" s="96">
        <v>5.9991897999999997E-3</v>
      </c>
      <c r="DF3196" s="72">
        <v>639.85</v>
      </c>
      <c r="DG3196" s="96">
        <v>1</v>
      </c>
      <c r="DH3196" s="72">
        <v>639.85</v>
      </c>
      <c r="DI3196" s="72">
        <v>659.52916784000001</v>
      </c>
      <c r="DJ3196" s="96">
        <v>1</v>
      </c>
      <c r="DK3196" s="72">
        <v>639.85</v>
      </c>
      <c r="DL3196" s="96">
        <v>1</v>
      </c>
      <c r="DM3196" s="72">
        <v>639.85</v>
      </c>
      <c r="DN3196" s="96">
        <v>1</v>
      </c>
      <c r="DO3196" s="96">
        <v>1.6397999999999999E-2</v>
      </c>
      <c r="DP3196" s="72">
        <v>10.49</v>
      </c>
      <c r="DQ3196" s="72">
        <v>629.36</v>
      </c>
      <c r="DR3196" t="s">
        <v>1935</v>
      </c>
      <c r="DT3196" t="s">
        <v>1907</v>
      </c>
    </row>
    <row r="3197" spans="1:124" x14ac:dyDescent="0.3">
      <c r="A3197" t="s">
        <v>794</v>
      </c>
      <c r="B3197">
        <v>52610</v>
      </c>
      <c r="C3197" s="95">
        <v>2596</v>
      </c>
      <c r="D3197" s="95">
        <v>8815110</v>
      </c>
      <c r="E3197" s="95">
        <v>2406</v>
      </c>
      <c r="F3197" s="95">
        <v>6356430</v>
      </c>
      <c r="G3197" s="95">
        <v>558</v>
      </c>
      <c r="H3197" s="95">
        <v>1381209</v>
      </c>
      <c r="I3197" s="95">
        <v>481</v>
      </c>
      <c r="J3197" s="95">
        <v>1234747</v>
      </c>
      <c r="K3197" s="95">
        <v>2455</v>
      </c>
      <c r="L3197" s="95">
        <v>8687618</v>
      </c>
      <c r="M3197" s="95">
        <v>2248</v>
      </c>
      <c r="N3197" s="95">
        <v>6093298</v>
      </c>
      <c r="O3197" s="95">
        <v>570</v>
      </c>
      <c r="P3197" s="95">
        <v>1578849</v>
      </c>
      <c r="Q3197" s="95">
        <v>487</v>
      </c>
      <c r="R3197" s="95">
        <v>1311598</v>
      </c>
      <c r="S3197" s="95">
        <v>2358</v>
      </c>
      <c r="T3197" s="95">
        <v>8832734</v>
      </c>
      <c r="U3197" s="95">
        <v>2136</v>
      </c>
      <c r="V3197" s="95">
        <v>6036023</v>
      </c>
      <c r="W3197" s="95">
        <v>583</v>
      </c>
      <c r="X3197" s="95">
        <v>1207752</v>
      </c>
      <c r="Y3197" s="95">
        <v>495</v>
      </c>
      <c r="Z3197" s="95">
        <v>1428279</v>
      </c>
      <c r="AA3197" s="95">
        <v>2297</v>
      </c>
      <c r="AB3197" s="95">
        <v>8099872</v>
      </c>
      <c r="AC3197" s="95">
        <v>2057</v>
      </c>
      <c r="AD3197" s="95">
        <v>6516229</v>
      </c>
      <c r="AE3197" s="95">
        <v>586</v>
      </c>
      <c r="AF3197" s="95">
        <v>1233358</v>
      </c>
      <c r="AG3197" s="95">
        <v>504</v>
      </c>
      <c r="AH3197" s="95">
        <v>1590132</v>
      </c>
      <c r="AI3197" s="95">
        <v>2229</v>
      </c>
      <c r="AJ3197" s="95">
        <v>6328141</v>
      </c>
      <c r="AK3197" s="95">
        <v>1981</v>
      </c>
      <c r="AL3197" s="95">
        <v>6270920</v>
      </c>
      <c r="AM3197" s="95">
        <v>597</v>
      </c>
      <c r="AN3197" s="95">
        <v>1599190</v>
      </c>
      <c r="AO3197" s="95">
        <v>513</v>
      </c>
      <c r="AP3197" s="95">
        <v>1861004</v>
      </c>
      <c r="AQ3197" s="72">
        <v>269.39999999999998</v>
      </c>
      <c r="AR3197" s="72">
        <v>219.12</v>
      </c>
      <c r="AS3197" s="72">
        <v>488.52</v>
      </c>
      <c r="AT3197" s="95">
        <v>10196319</v>
      </c>
      <c r="AU3197" s="95">
        <v>7591177</v>
      </c>
      <c r="AV3197" s="95">
        <v>3154</v>
      </c>
      <c r="AW3197" s="95">
        <v>2887</v>
      </c>
      <c r="AX3197" s="72">
        <v>282.82</v>
      </c>
      <c r="AY3197" s="72">
        <v>225.62</v>
      </c>
      <c r="AZ3197" s="72">
        <v>508.44</v>
      </c>
      <c r="BA3197" s="95">
        <v>10266467</v>
      </c>
      <c r="BB3197" s="95">
        <v>7404896</v>
      </c>
      <c r="BC3197" s="95">
        <v>3025</v>
      </c>
      <c r="BD3197" s="95">
        <v>2735</v>
      </c>
      <c r="BE3197" s="72">
        <v>284.5</v>
      </c>
      <c r="BF3197" s="72">
        <v>236.42</v>
      </c>
      <c r="BG3197" s="72">
        <v>520.91999999999996</v>
      </c>
      <c r="BH3197" s="95">
        <v>10040486</v>
      </c>
      <c r="BI3197" s="95">
        <v>7464302</v>
      </c>
      <c r="BJ3197" s="95">
        <v>2941</v>
      </c>
      <c r="BK3197" s="95">
        <v>2631</v>
      </c>
      <c r="BL3197" s="72">
        <v>269.77999999999997</v>
      </c>
      <c r="BM3197" s="72">
        <v>263.77999999999997</v>
      </c>
      <c r="BN3197" s="72">
        <v>533.55999999999995</v>
      </c>
      <c r="BO3197" s="95">
        <v>9333230</v>
      </c>
      <c r="BP3197" s="95">
        <v>8106361</v>
      </c>
      <c r="BQ3197" s="95">
        <v>2883</v>
      </c>
      <c r="BR3197" s="95">
        <v>2561</v>
      </c>
      <c r="BS3197" s="72">
        <v>233.76</v>
      </c>
      <c r="BT3197" s="72">
        <v>271.72000000000003</v>
      </c>
      <c r="BU3197" s="72">
        <v>505.48</v>
      </c>
      <c r="BV3197" s="95">
        <v>7927331</v>
      </c>
      <c r="BW3197" s="95">
        <v>8131924</v>
      </c>
      <c r="BX3197" s="95">
        <v>2826</v>
      </c>
      <c r="BY3197" s="95">
        <v>2494</v>
      </c>
      <c r="BZ3197" s="95">
        <v>3027</v>
      </c>
      <c r="CA3197" s="95">
        <v>2885</v>
      </c>
      <c r="CB3197" s="95">
        <v>2792</v>
      </c>
      <c r="CC3197" s="95">
        <v>2730</v>
      </c>
      <c r="CD3197" s="95">
        <v>2664</v>
      </c>
      <c r="CE3197" s="72">
        <v>650.75523149000003</v>
      </c>
      <c r="CF3197" s="72">
        <v>676.59346364999999</v>
      </c>
      <c r="CG3197" s="72">
        <v>712.40329333</v>
      </c>
      <c r="CH3197" s="72">
        <v>716.50152150999998</v>
      </c>
      <c r="CI3197" s="72">
        <v>731.52548966999996</v>
      </c>
      <c r="CJ3197" s="96">
        <v>0.75069699999999995</v>
      </c>
      <c r="CK3197" s="96">
        <v>0.75147045800000001</v>
      </c>
      <c r="CL3197" s="96">
        <v>0.73121503629999995</v>
      </c>
      <c r="CM3197" s="96">
        <v>0.74467392460000004</v>
      </c>
      <c r="CN3197" s="96">
        <v>0.69099437699999999</v>
      </c>
      <c r="CO3197" s="96">
        <v>0.93615973750000003</v>
      </c>
      <c r="CP3197" s="96">
        <v>0.78385144090000003</v>
      </c>
      <c r="CQ3197" s="96">
        <v>0.99584056389999998</v>
      </c>
      <c r="CR3197" s="96">
        <v>0.7871253265</v>
      </c>
      <c r="CS3197" s="95">
        <v>2879</v>
      </c>
      <c r="CT3197" s="95">
        <v>2775</v>
      </c>
      <c r="CU3197" s="95">
        <v>2651</v>
      </c>
      <c r="CV3197" s="95">
        <v>2608</v>
      </c>
      <c r="CW3197" s="95">
        <v>2541</v>
      </c>
      <c r="CX3197" s="96">
        <v>0.94295993499999997</v>
      </c>
      <c r="CY3197" s="96">
        <v>0.930984111</v>
      </c>
      <c r="CZ3197" s="96">
        <v>0.95708962600000003</v>
      </c>
      <c r="DA3197" s="96">
        <v>0.95083403399999999</v>
      </c>
      <c r="DB3197" s="96">
        <v>0.89721006999999997</v>
      </c>
      <c r="DC3197">
        <v>2013</v>
      </c>
      <c r="DD3197" s="6">
        <v>2661.6</v>
      </c>
      <c r="DE3197" s="96">
        <v>7.9425764999999995E-3</v>
      </c>
      <c r="DF3197" s="72">
        <v>599.70000000000005</v>
      </c>
      <c r="DG3197" s="96">
        <v>1</v>
      </c>
      <c r="DH3197" s="72">
        <v>599.70000000000005</v>
      </c>
      <c r="DI3197" s="72">
        <v>659.52916784000001</v>
      </c>
      <c r="DJ3197" s="96">
        <v>1</v>
      </c>
      <c r="DK3197" s="72">
        <v>599.70000000000005</v>
      </c>
      <c r="DL3197" s="96">
        <v>1</v>
      </c>
      <c r="DM3197" s="72">
        <v>599.70000000000005</v>
      </c>
      <c r="DN3197" s="96">
        <v>1</v>
      </c>
      <c r="DO3197" s="96">
        <v>2.0487999999999999E-2</v>
      </c>
      <c r="DP3197" s="72">
        <v>12.29</v>
      </c>
      <c r="DQ3197" s="72">
        <v>587.41</v>
      </c>
      <c r="DR3197" t="s">
        <v>794</v>
      </c>
      <c r="DT3197" t="s">
        <v>1907</v>
      </c>
    </row>
    <row r="3198" spans="1:124" x14ac:dyDescent="0.3">
      <c r="A3198" t="s">
        <v>1936</v>
      </c>
      <c r="B3198">
        <v>52620</v>
      </c>
      <c r="C3198" s="95">
        <v>4750</v>
      </c>
      <c r="D3198" s="95">
        <v>14259061</v>
      </c>
      <c r="E3198" s="95">
        <v>4633</v>
      </c>
      <c r="F3198" s="95">
        <v>13082431</v>
      </c>
      <c r="G3198" s="95">
        <v>494</v>
      </c>
      <c r="H3198" s="95">
        <v>1546165</v>
      </c>
      <c r="I3198" s="95">
        <v>455</v>
      </c>
      <c r="J3198" s="95">
        <v>1594974</v>
      </c>
      <c r="K3198" s="95">
        <v>4603</v>
      </c>
      <c r="L3198" s="95">
        <v>14132244</v>
      </c>
      <c r="M3198" s="95">
        <v>4479</v>
      </c>
      <c r="N3198" s="95">
        <v>13572749</v>
      </c>
      <c r="O3198" s="95">
        <v>466</v>
      </c>
      <c r="P3198" s="95">
        <v>1176579</v>
      </c>
      <c r="Q3198" s="95">
        <v>427</v>
      </c>
      <c r="R3198" s="95">
        <v>1531727</v>
      </c>
      <c r="S3198" s="95">
        <v>4439</v>
      </c>
      <c r="T3198" s="95">
        <v>15492079</v>
      </c>
      <c r="U3198" s="95">
        <v>4303</v>
      </c>
      <c r="V3198" s="95">
        <v>13987829</v>
      </c>
      <c r="W3198" s="95">
        <v>472</v>
      </c>
      <c r="X3198" s="95">
        <v>983095</v>
      </c>
      <c r="Y3198" s="95">
        <v>428</v>
      </c>
      <c r="Z3198" s="95">
        <v>1571913</v>
      </c>
      <c r="AA3198" s="95">
        <v>4301</v>
      </c>
      <c r="AB3198" s="95">
        <v>13969693</v>
      </c>
      <c r="AC3198" s="95">
        <v>4163</v>
      </c>
      <c r="AD3198" s="95">
        <v>14493195</v>
      </c>
      <c r="AE3198" s="95">
        <v>478</v>
      </c>
      <c r="AF3198" s="95">
        <v>1582288</v>
      </c>
      <c r="AG3198" s="95">
        <v>438</v>
      </c>
      <c r="AH3198" s="95">
        <v>1824427</v>
      </c>
      <c r="AI3198" s="95">
        <v>4343</v>
      </c>
      <c r="AJ3198" s="95">
        <v>13148554</v>
      </c>
      <c r="AK3198" s="95">
        <v>4187</v>
      </c>
      <c r="AL3198" s="95">
        <v>15173128.66</v>
      </c>
      <c r="AM3198" s="95">
        <v>503</v>
      </c>
      <c r="AN3198" s="95">
        <v>1966681</v>
      </c>
      <c r="AO3198" s="95">
        <v>468</v>
      </c>
      <c r="AP3198" s="95">
        <v>2156735</v>
      </c>
      <c r="AQ3198" s="72">
        <v>251.16</v>
      </c>
      <c r="AR3198" s="72">
        <v>240.39</v>
      </c>
      <c r="AS3198" s="72">
        <v>491.55</v>
      </c>
      <c r="AT3198" s="95">
        <v>15805226</v>
      </c>
      <c r="AU3198" s="95">
        <v>14677405</v>
      </c>
      <c r="AV3198" s="95">
        <v>5244</v>
      </c>
      <c r="AW3198" s="95">
        <v>5088</v>
      </c>
      <c r="AX3198" s="72">
        <v>251.67</v>
      </c>
      <c r="AY3198" s="72">
        <v>256.56</v>
      </c>
      <c r="AZ3198" s="72">
        <v>508.23</v>
      </c>
      <c r="BA3198" s="95">
        <v>15308823</v>
      </c>
      <c r="BB3198" s="95">
        <v>15104476</v>
      </c>
      <c r="BC3198" s="95">
        <v>5069</v>
      </c>
      <c r="BD3198" s="95">
        <v>4906</v>
      </c>
      <c r="BE3198" s="72">
        <v>279.56</v>
      </c>
      <c r="BF3198" s="72">
        <v>274.07</v>
      </c>
      <c r="BG3198" s="72">
        <v>553.63</v>
      </c>
      <c r="BH3198" s="95">
        <v>16475174</v>
      </c>
      <c r="BI3198" s="95">
        <v>15559742</v>
      </c>
      <c r="BJ3198" s="95">
        <v>4911</v>
      </c>
      <c r="BK3198" s="95">
        <v>4731</v>
      </c>
      <c r="BL3198" s="72">
        <v>271.19</v>
      </c>
      <c r="BM3198" s="72">
        <v>295.54000000000002</v>
      </c>
      <c r="BN3198" s="72">
        <v>566.73</v>
      </c>
      <c r="BO3198" s="95">
        <v>15551981</v>
      </c>
      <c r="BP3198" s="95">
        <v>16317622</v>
      </c>
      <c r="BQ3198" s="95">
        <v>4779</v>
      </c>
      <c r="BR3198" s="95">
        <v>4601</v>
      </c>
      <c r="BS3198" s="72">
        <v>259.93</v>
      </c>
      <c r="BT3198" s="72">
        <v>310.24</v>
      </c>
      <c r="BU3198" s="72">
        <v>570.16999999999996</v>
      </c>
      <c r="BV3198" s="95">
        <v>15115235</v>
      </c>
      <c r="BW3198" s="95">
        <v>17329863.66</v>
      </c>
      <c r="BX3198" s="95">
        <v>4846</v>
      </c>
      <c r="BY3198" s="95">
        <v>4655</v>
      </c>
      <c r="BZ3198" s="95">
        <v>5170</v>
      </c>
      <c r="CA3198" s="95">
        <v>4990</v>
      </c>
      <c r="CB3198" s="95">
        <v>4824</v>
      </c>
      <c r="CC3198" s="95">
        <v>4695</v>
      </c>
      <c r="CD3198" s="95">
        <v>4753</v>
      </c>
      <c r="CE3198" s="72">
        <v>650.75523149000003</v>
      </c>
      <c r="CF3198" s="72">
        <v>676.59346364999999</v>
      </c>
      <c r="CG3198" s="72">
        <v>712.40329333</v>
      </c>
      <c r="CH3198" s="72">
        <v>716.50152150999998</v>
      </c>
      <c r="CI3198" s="72">
        <v>731.52548966999996</v>
      </c>
      <c r="CJ3198" s="96">
        <v>0.75535312850000003</v>
      </c>
      <c r="CK3198" s="96">
        <v>0.75116007959999997</v>
      </c>
      <c r="CL3198" s="96">
        <v>0.77713004019999998</v>
      </c>
      <c r="CM3198" s="96">
        <v>0.79096831339999996</v>
      </c>
      <c r="CN3198" s="96">
        <v>0.77942601869999995</v>
      </c>
      <c r="CO3198" s="96">
        <v>0.91222410590000003</v>
      </c>
      <c r="CP3198" s="96">
        <v>0.84497604380000002</v>
      </c>
      <c r="CQ3198" s="96">
        <v>0.99584056389999998</v>
      </c>
      <c r="CR3198" s="96">
        <v>0.84850522640000003</v>
      </c>
      <c r="CS3198" s="95">
        <v>5366</v>
      </c>
      <c r="CT3198" s="95">
        <v>5214</v>
      </c>
      <c r="CU3198" s="95">
        <v>5069</v>
      </c>
      <c r="CV3198" s="95">
        <v>4944</v>
      </c>
      <c r="CW3198" s="95">
        <v>4999</v>
      </c>
      <c r="CX3198" s="96">
        <v>0.89615931199999999</v>
      </c>
      <c r="CY3198" s="96">
        <v>0.899512125</v>
      </c>
      <c r="CZ3198" s="96">
        <v>0.90533999899999995</v>
      </c>
      <c r="DA3198" s="96">
        <v>0.93523972799999999</v>
      </c>
      <c r="DB3198" s="96">
        <v>0.92694510100000005</v>
      </c>
      <c r="DC3198">
        <v>2013</v>
      </c>
      <c r="DD3198" s="6">
        <v>4796.2</v>
      </c>
      <c r="DE3198" s="96">
        <v>2.6486346000000002E-3</v>
      </c>
      <c r="DF3198" s="72">
        <v>649.91999999999996</v>
      </c>
      <c r="DG3198" s="96">
        <v>1</v>
      </c>
      <c r="DH3198" s="72">
        <v>649.91999999999996</v>
      </c>
      <c r="DI3198" s="72">
        <v>659.52916784000001</v>
      </c>
      <c r="DJ3198" s="96">
        <v>1</v>
      </c>
      <c r="DK3198" s="72">
        <v>649.91999999999996</v>
      </c>
      <c r="DL3198" s="96">
        <v>1</v>
      </c>
      <c r="DM3198" s="72">
        <v>649.91999999999996</v>
      </c>
      <c r="DN3198" s="96">
        <v>1</v>
      </c>
      <c r="DO3198" s="96">
        <v>8.4200000000000004E-3</v>
      </c>
      <c r="DP3198" s="72">
        <v>5.47</v>
      </c>
      <c r="DQ3198" s="72">
        <v>644.45000000000005</v>
      </c>
      <c r="DR3198" t="s">
        <v>1936</v>
      </c>
      <c r="DT3198" t="s">
        <v>1907</v>
      </c>
    </row>
    <row r="3199" spans="1:124" x14ac:dyDescent="0.3">
      <c r="A3199" t="s">
        <v>1566</v>
      </c>
      <c r="B3199">
        <v>52630</v>
      </c>
      <c r="C3199" s="95">
        <v>11689</v>
      </c>
      <c r="D3199" s="95">
        <v>43537973</v>
      </c>
      <c r="E3199" s="95">
        <v>11167</v>
      </c>
      <c r="F3199" s="95">
        <v>33056967</v>
      </c>
      <c r="G3199" s="95">
        <v>1564</v>
      </c>
      <c r="H3199" s="95">
        <v>4869547</v>
      </c>
      <c r="I3199" s="95">
        <v>1356</v>
      </c>
      <c r="J3199" s="95">
        <v>4864766</v>
      </c>
      <c r="K3199" s="95">
        <v>11625</v>
      </c>
      <c r="L3199" s="95">
        <v>46365756</v>
      </c>
      <c r="M3199" s="95">
        <v>11057</v>
      </c>
      <c r="N3199" s="95">
        <v>35313514</v>
      </c>
      <c r="O3199" s="95">
        <v>1622</v>
      </c>
      <c r="P3199" s="95">
        <v>5575763</v>
      </c>
      <c r="Q3199" s="95">
        <v>1417</v>
      </c>
      <c r="R3199" s="95">
        <v>5504278</v>
      </c>
      <c r="S3199" s="95">
        <v>11339</v>
      </c>
      <c r="T3199" s="95">
        <v>46726220</v>
      </c>
      <c r="U3199" s="95">
        <v>10731</v>
      </c>
      <c r="V3199" s="95">
        <v>35033042</v>
      </c>
      <c r="W3199" s="95">
        <v>1688</v>
      </c>
      <c r="X3199" s="95">
        <v>6483803</v>
      </c>
      <c r="Y3199" s="95">
        <v>1473</v>
      </c>
      <c r="Z3199" s="95">
        <v>6187951</v>
      </c>
      <c r="AA3199" s="95">
        <v>11215</v>
      </c>
      <c r="AB3199" s="95">
        <v>43438471</v>
      </c>
      <c r="AC3199" s="95">
        <v>10569</v>
      </c>
      <c r="AD3199" s="95">
        <v>37609804</v>
      </c>
      <c r="AE3199" s="95">
        <v>1737</v>
      </c>
      <c r="AF3199" s="95">
        <v>5559019</v>
      </c>
      <c r="AG3199" s="95">
        <v>1500</v>
      </c>
      <c r="AH3199" s="95">
        <v>6813260</v>
      </c>
      <c r="AI3199" s="95">
        <v>11261</v>
      </c>
      <c r="AJ3199" s="95">
        <v>41628550.729999997</v>
      </c>
      <c r="AK3199" s="95">
        <v>10565</v>
      </c>
      <c r="AL3199" s="95">
        <v>38597845.289999999</v>
      </c>
      <c r="AM3199" s="95">
        <v>1785</v>
      </c>
      <c r="AN3199" s="95">
        <v>6210467</v>
      </c>
      <c r="AO3199" s="95">
        <v>1548</v>
      </c>
      <c r="AP3199" s="95">
        <v>7650932</v>
      </c>
      <c r="AQ3199" s="72">
        <v>304.38</v>
      </c>
      <c r="AR3199" s="72">
        <v>252.35</v>
      </c>
      <c r="AS3199" s="72">
        <v>556.73</v>
      </c>
      <c r="AT3199" s="95">
        <v>48407520</v>
      </c>
      <c r="AU3199" s="95">
        <v>37921733</v>
      </c>
      <c r="AV3199" s="95">
        <v>13253</v>
      </c>
      <c r="AW3199" s="95">
        <v>12523</v>
      </c>
      <c r="AX3199" s="72">
        <v>326.75</v>
      </c>
      <c r="AY3199" s="72">
        <v>272.69</v>
      </c>
      <c r="AZ3199" s="72">
        <v>599.44000000000005</v>
      </c>
      <c r="BA3199" s="95">
        <v>51941519</v>
      </c>
      <c r="BB3199" s="95">
        <v>40817792</v>
      </c>
      <c r="BC3199" s="95">
        <v>13247</v>
      </c>
      <c r="BD3199" s="95">
        <v>12474</v>
      </c>
      <c r="BE3199" s="72">
        <v>340.38</v>
      </c>
      <c r="BF3199" s="72">
        <v>281.47000000000003</v>
      </c>
      <c r="BG3199" s="72">
        <v>621.85</v>
      </c>
      <c r="BH3199" s="95">
        <v>53210023</v>
      </c>
      <c r="BI3199" s="95">
        <v>41220993</v>
      </c>
      <c r="BJ3199" s="95">
        <v>13027</v>
      </c>
      <c r="BK3199" s="95">
        <v>12204</v>
      </c>
      <c r="BL3199" s="72">
        <v>315.25</v>
      </c>
      <c r="BM3199" s="72">
        <v>306.73</v>
      </c>
      <c r="BN3199" s="72">
        <v>621.98</v>
      </c>
      <c r="BO3199" s="95">
        <v>48997490</v>
      </c>
      <c r="BP3199" s="95">
        <v>44423064</v>
      </c>
      <c r="BQ3199" s="95">
        <v>12952</v>
      </c>
      <c r="BR3199" s="95">
        <v>12069</v>
      </c>
      <c r="BS3199" s="72">
        <v>305.58</v>
      </c>
      <c r="BT3199" s="72">
        <v>318.18</v>
      </c>
      <c r="BU3199" s="72">
        <v>623.76</v>
      </c>
      <c r="BV3199" s="95">
        <v>47839017.729999997</v>
      </c>
      <c r="BW3199" s="95">
        <v>46248777.289999999</v>
      </c>
      <c r="BX3199" s="95">
        <v>13046</v>
      </c>
      <c r="BY3199" s="95">
        <v>12113</v>
      </c>
      <c r="BZ3199" s="95">
        <v>12905</v>
      </c>
      <c r="CA3199" s="95">
        <v>12874</v>
      </c>
      <c r="CB3199" s="95">
        <v>12630</v>
      </c>
      <c r="CC3199" s="95">
        <v>12533</v>
      </c>
      <c r="CD3199" s="95">
        <v>12590</v>
      </c>
      <c r="CE3199" s="72">
        <v>650.75523149000003</v>
      </c>
      <c r="CF3199" s="72">
        <v>676.59346364999999</v>
      </c>
      <c r="CG3199" s="72">
        <v>712.40329333</v>
      </c>
      <c r="CH3199" s="72">
        <v>716.50152150999998</v>
      </c>
      <c r="CI3199" s="72">
        <v>731.52548966999996</v>
      </c>
      <c r="CJ3199" s="96">
        <v>0.85551367560000002</v>
      </c>
      <c r="CK3199" s="96">
        <v>0.8859677668</v>
      </c>
      <c r="CL3199" s="96">
        <v>0.87289040610000002</v>
      </c>
      <c r="CM3199" s="96">
        <v>0.86807910570000002</v>
      </c>
      <c r="CN3199" s="96">
        <v>0.85268388979999998</v>
      </c>
      <c r="CO3199" s="96">
        <v>0.95196871979999997</v>
      </c>
      <c r="CP3199" s="96">
        <v>0.91077253989999996</v>
      </c>
      <c r="CQ3199" s="96">
        <v>0.99584056389999998</v>
      </c>
      <c r="CR3199" s="96">
        <v>0.91457653250000004</v>
      </c>
      <c r="CS3199" s="95">
        <v>12671</v>
      </c>
      <c r="CT3199" s="95">
        <v>12665</v>
      </c>
      <c r="CU3199" s="95">
        <v>12482</v>
      </c>
      <c r="CV3199" s="95">
        <v>12399</v>
      </c>
      <c r="CW3199" s="95">
        <v>12457</v>
      </c>
      <c r="CX3199" s="96">
        <v>0.93261869200000003</v>
      </c>
      <c r="CY3199" s="96">
        <v>0.94363306700000005</v>
      </c>
      <c r="CZ3199" s="96">
        <v>0.96307063400000004</v>
      </c>
      <c r="DA3199" s="96">
        <v>0.96380042600000004</v>
      </c>
      <c r="DB3199" s="96">
        <v>0.957225188</v>
      </c>
      <c r="DC3199">
        <v>2013</v>
      </c>
      <c r="DD3199" s="6">
        <v>12276.6</v>
      </c>
      <c r="DE3199" s="96">
        <v>4.0876988000000001E-3</v>
      </c>
      <c r="DF3199" s="72">
        <v>699.51</v>
      </c>
      <c r="DG3199" s="96">
        <v>1</v>
      </c>
      <c r="DH3199" s="72">
        <v>699.51</v>
      </c>
      <c r="DI3199" s="72">
        <v>659.52916784000001</v>
      </c>
      <c r="DJ3199" s="96">
        <v>1</v>
      </c>
      <c r="DK3199" s="72">
        <v>699.51</v>
      </c>
      <c r="DL3199" s="96">
        <v>1</v>
      </c>
      <c r="DM3199" s="72">
        <v>699.51</v>
      </c>
      <c r="DN3199" s="96">
        <v>1</v>
      </c>
      <c r="DO3199" s="96">
        <v>1.5339999999999999E-2</v>
      </c>
      <c r="DP3199" s="72">
        <v>10.73</v>
      </c>
      <c r="DQ3199" s="72">
        <v>688.78</v>
      </c>
      <c r="DR3199" t="s">
        <v>1566</v>
      </c>
      <c r="DT3199" t="s">
        <v>1907</v>
      </c>
    </row>
    <row r="3200" spans="1:124" x14ac:dyDescent="0.3">
      <c r="A3200" t="s">
        <v>1937</v>
      </c>
      <c r="B3200">
        <v>52640</v>
      </c>
      <c r="C3200" s="95">
        <v>3559</v>
      </c>
      <c r="D3200" s="95">
        <v>11272732</v>
      </c>
      <c r="E3200" s="95">
        <v>3437</v>
      </c>
      <c r="F3200" s="95">
        <v>8456516</v>
      </c>
      <c r="G3200" s="95">
        <v>565</v>
      </c>
      <c r="H3200" s="95">
        <v>1230818</v>
      </c>
      <c r="I3200" s="95">
        <v>493</v>
      </c>
      <c r="J3200" s="95">
        <v>1366947</v>
      </c>
      <c r="K3200" s="95">
        <v>3378</v>
      </c>
      <c r="L3200" s="95">
        <v>11762016</v>
      </c>
      <c r="M3200" s="95">
        <v>3250</v>
      </c>
      <c r="N3200" s="95">
        <v>8717126</v>
      </c>
      <c r="O3200" s="95">
        <v>564</v>
      </c>
      <c r="P3200" s="95">
        <v>1429784</v>
      </c>
      <c r="Q3200" s="95">
        <v>489</v>
      </c>
      <c r="R3200" s="95">
        <v>1406272</v>
      </c>
      <c r="S3200" s="95">
        <v>3314</v>
      </c>
      <c r="T3200" s="95">
        <v>12306846</v>
      </c>
      <c r="U3200" s="95">
        <v>3171</v>
      </c>
      <c r="V3200" s="95">
        <v>9562053</v>
      </c>
      <c r="W3200" s="95">
        <v>584</v>
      </c>
      <c r="X3200" s="95">
        <v>1281139</v>
      </c>
      <c r="Y3200" s="95">
        <v>495</v>
      </c>
      <c r="Z3200" s="95">
        <v>1535401</v>
      </c>
      <c r="AA3200" s="95">
        <v>3277</v>
      </c>
      <c r="AB3200" s="95">
        <v>12391230</v>
      </c>
      <c r="AC3200" s="95">
        <v>3112</v>
      </c>
      <c r="AD3200" s="95">
        <v>10513372</v>
      </c>
      <c r="AE3200" s="95">
        <v>608</v>
      </c>
      <c r="AF3200" s="95">
        <v>1253989</v>
      </c>
      <c r="AG3200" s="95">
        <v>528</v>
      </c>
      <c r="AH3200" s="95">
        <v>1950725</v>
      </c>
      <c r="AI3200" s="95">
        <v>3289</v>
      </c>
      <c r="AJ3200" s="95">
        <v>13697539.560000001</v>
      </c>
      <c r="AK3200" s="95">
        <v>3115</v>
      </c>
      <c r="AL3200" s="95">
        <v>11106557.130000001</v>
      </c>
      <c r="AM3200" s="95">
        <v>624</v>
      </c>
      <c r="AN3200" s="95">
        <v>1879917.63</v>
      </c>
      <c r="AO3200" s="95">
        <v>544</v>
      </c>
      <c r="AP3200" s="95">
        <v>2110339</v>
      </c>
      <c r="AQ3200" s="72">
        <v>252.66</v>
      </c>
      <c r="AR3200" s="72">
        <v>208.3</v>
      </c>
      <c r="AS3200" s="72">
        <v>460.96</v>
      </c>
      <c r="AT3200" s="95">
        <v>12503550</v>
      </c>
      <c r="AU3200" s="95">
        <v>9823463</v>
      </c>
      <c r="AV3200" s="95">
        <v>4124</v>
      </c>
      <c r="AW3200" s="95">
        <v>3930</v>
      </c>
      <c r="AX3200" s="72">
        <v>278.87</v>
      </c>
      <c r="AY3200" s="72">
        <v>225.63</v>
      </c>
      <c r="AZ3200" s="72">
        <v>504.5</v>
      </c>
      <c r="BA3200" s="95">
        <v>13191800</v>
      </c>
      <c r="BB3200" s="95">
        <v>10123398</v>
      </c>
      <c r="BC3200" s="95">
        <v>3942</v>
      </c>
      <c r="BD3200" s="95">
        <v>3739</v>
      </c>
      <c r="BE3200" s="72">
        <v>290.49</v>
      </c>
      <c r="BF3200" s="72">
        <v>252.26</v>
      </c>
      <c r="BG3200" s="72">
        <v>542.75</v>
      </c>
      <c r="BH3200" s="95">
        <v>13587985</v>
      </c>
      <c r="BI3200" s="95">
        <v>11097454</v>
      </c>
      <c r="BJ3200" s="95">
        <v>3898</v>
      </c>
      <c r="BK3200" s="95">
        <v>3666</v>
      </c>
      <c r="BL3200" s="72">
        <v>292.69</v>
      </c>
      <c r="BM3200" s="72">
        <v>285.35000000000002</v>
      </c>
      <c r="BN3200" s="72">
        <v>578.04</v>
      </c>
      <c r="BO3200" s="95">
        <v>13645219</v>
      </c>
      <c r="BP3200" s="95">
        <v>12464097</v>
      </c>
      <c r="BQ3200" s="95">
        <v>3885</v>
      </c>
      <c r="BR3200" s="95">
        <v>3640</v>
      </c>
      <c r="BS3200" s="72">
        <v>331.75</v>
      </c>
      <c r="BT3200" s="72">
        <v>301.01</v>
      </c>
      <c r="BU3200" s="72">
        <v>632.76</v>
      </c>
      <c r="BV3200" s="95">
        <v>15577457.189999999</v>
      </c>
      <c r="BW3200" s="95">
        <v>13216896.130000001</v>
      </c>
      <c r="BX3200" s="95">
        <v>3913</v>
      </c>
      <c r="BY3200" s="95">
        <v>3659</v>
      </c>
      <c r="BZ3200" s="95">
        <v>4032</v>
      </c>
      <c r="CA3200" s="95">
        <v>3844</v>
      </c>
      <c r="CB3200" s="95">
        <v>3786</v>
      </c>
      <c r="CC3200" s="95">
        <v>3769</v>
      </c>
      <c r="CD3200" s="95">
        <v>3789</v>
      </c>
      <c r="CE3200" s="72">
        <v>650.75523149000003</v>
      </c>
      <c r="CF3200" s="72">
        <v>676.59346364999999</v>
      </c>
      <c r="CG3200" s="72">
        <v>712.40329333</v>
      </c>
      <c r="CH3200" s="72">
        <v>716.50152150999998</v>
      </c>
      <c r="CI3200" s="72">
        <v>731.52548966999996</v>
      </c>
      <c r="CJ3200" s="96">
        <v>0.70834620709999996</v>
      </c>
      <c r="CK3200" s="96">
        <v>0.74564716789999996</v>
      </c>
      <c r="CL3200" s="96">
        <v>0.76185779190000003</v>
      </c>
      <c r="CM3200" s="96">
        <v>0.80675334610000005</v>
      </c>
      <c r="CN3200" s="96">
        <v>0.86498694710000001</v>
      </c>
      <c r="CO3200" s="96">
        <v>0.90104297349999996</v>
      </c>
      <c r="CP3200" s="96">
        <v>0.86290922280000004</v>
      </c>
      <c r="CQ3200" s="96">
        <v>0.99584056389999998</v>
      </c>
      <c r="CR3200" s="96">
        <v>0.86651330630000001</v>
      </c>
      <c r="CS3200" s="95">
        <v>3279</v>
      </c>
      <c r="CT3200" s="95">
        <v>3116</v>
      </c>
      <c r="CU3200" s="95">
        <v>3015</v>
      </c>
      <c r="CV3200" s="95">
        <v>2985</v>
      </c>
      <c r="CW3200" s="95">
        <v>2961</v>
      </c>
      <c r="CX3200" s="96">
        <v>0.86311185400000001</v>
      </c>
      <c r="CY3200" s="96">
        <v>0.87384974999999998</v>
      </c>
      <c r="CZ3200" s="96">
        <v>0.92008047500000001</v>
      </c>
      <c r="DA3200" s="96">
        <v>0.91388878200000001</v>
      </c>
      <c r="DB3200" s="96">
        <v>0.939329843</v>
      </c>
      <c r="DC3200">
        <v>2013</v>
      </c>
      <c r="DD3200" s="6">
        <v>3726.8</v>
      </c>
      <c r="DE3200" s="96">
        <v>2.3099472999999998E-3</v>
      </c>
      <c r="DF3200" s="72">
        <v>663.94</v>
      </c>
      <c r="DG3200" s="96">
        <v>1</v>
      </c>
      <c r="DH3200" s="72">
        <v>663.94</v>
      </c>
      <c r="DI3200" s="72">
        <v>659.52916784000001</v>
      </c>
      <c r="DJ3200" s="96">
        <v>1</v>
      </c>
      <c r="DK3200" s="72">
        <v>663.94</v>
      </c>
      <c r="DL3200" s="96">
        <v>1</v>
      </c>
      <c r="DM3200" s="72">
        <v>663.94</v>
      </c>
      <c r="DN3200" s="96">
        <v>1</v>
      </c>
      <c r="DO3200" s="96">
        <v>8.5929999999999999E-3</v>
      </c>
      <c r="DP3200" s="72">
        <v>5.71</v>
      </c>
      <c r="DQ3200" s="72">
        <v>658.23</v>
      </c>
      <c r="DR3200" t="s">
        <v>1937</v>
      </c>
      <c r="DT3200" t="s">
        <v>1907</v>
      </c>
    </row>
    <row r="3201" spans="1:124" x14ac:dyDescent="0.3">
      <c r="A3201" t="s">
        <v>65</v>
      </c>
      <c r="B3201">
        <v>52650</v>
      </c>
      <c r="C3201" s="95">
        <v>13045</v>
      </c>
      <c r="D3201" s="95">
        <v>47526593</v>
      </c>
      <c r="E3201" s="95">
        <v>12445</v>
      </c>
      <c r="F3201" s="95">
        <v>36568312</v>
      </c>
      <c r="G3201" s="95">
        <v>1690</v>
      </c>
      <c r="H3201" s="95">
        <v>5416075</v>
      </c>
      <c r="I3201" s="95">
        <v>1397</v>
      </c>
      <c r="J3201" s="95">
        <v>5242181</v>
      </c>
      <c r="K3201" s="95">
        <v>12619</v>
      </c>
      <c r="L3201" s="95">
        <v>46772380</v>
      </c>
      <c r="M3201" s="95">
        <v>11923</v>
      </c>
      <c r="N3201" s="95">
        <v>37022081</v>
      </c>
      <c r="O3201" s="95">
        <v>1694</v>
      </c>
      <c r="P3201" s="95">
        <v>6081495</v>
      </c>
      <c r="Q3201" s="95">
        <v>1391</v>
      </c>
      <c r="R3201" s="95">
        <v>5374534</v>
      </c>
      <c r="S3201" s="95">
        <v>12447</v>
      </c>
      <c r="T3201" s="95">
        <v>50982030</v>
      </c>
      <c r="U3201" s="95">
        <v>11677</v>
      </c>
      <c r="V3201" s="95">
        <v>38097600</v>
      </c>
      <c r="W3201" s="95">
        <v>1672</v>
      </c>
      <c r="X3201" s="95">
        <v>4901410</v>
      </c>
      <c r="Y3201" s="95">
        <v>1360</v>
      </c>
      <c r="Z3201" s="95">
        <v>5472288</v>
      </c>
      <c r="AA3201" s="95">
        <v>12369</v>
      </c>
      <c r="AB3201" s="95">
        <v>45014326</v>
      </c>
      <c r="AC3201" s="95">
        <v>11551</v>
      </c>
      <c r="AD3201" s="95">
        <v>41348960</v>
      </c>
      <c r="AE3201" s="95">
        <v>1702</v>
      </c>
      <c r="AF3201" s="95">
        <v>5412681</v>
      </c>
      <c r="AG3201" s="95">
        <v>1382</v>
      </c>
      <c r="AH3201" s="95">
        <v>6118507</v>
      </c>
      <c r="AI3201" s="95">
        <v>12575</v>
      </c>
      <c r="AJ3201" s="95">
        <v>45869794</v>
      </c>
      <c r="AK3201" s="95">
        <v>11701</v>
      </c>
      <c r="AL3201" s="95">
        <v>42894935.590000004</v>
      </c>
      <c r="AM3201" s="95">
        <v>1783</v>
      </c>
      <c r="AN3201" s="95">
        <v>5054912</v>
      </c>
      <c r="AO3201" s="95">
        <v>1479</v>
      </c>
      <c r="AP3201" s="95">
        <v>6757492</v>
      </c>
      <c r="AQ3201" s="72">
        <v>299.42</v>
      </c>
      <c r="AR3201" s="72">
        <v>251.71</v>
      </c>
      <c r="AS3201" s="72">
        <v>551.13</v>
      </c>
      <c r="AT3201" s="95">
        <v>52942668</v>
      </c>
      <c r="AU3201" s="95">
        <v>41810493</v>
      </c>
      <c r="AV3201" s="95">
        <v>14735</v>
      </c>
      <c r="AW3201" s="95">
        <v>13842</v>
      </c>
      <c r="AX3201" s="72">
        <v>307.73</v>
      </c>
      <c r="AY3201" s="72">
        <v>265.36</v>
      </c>
      <c r="AZ3201" s="72">
        <v>573.09</v>
      </c>
      <c r="BA3201" s="95">
        <v>52853875</v>
      </c>
      <c r="BB3201" s="95">
        <v>42396615</v>
      </c>
      <c r="BC3201" s="95">
        <v>14313</v>
      </c>
      <c r="BD3201" s="95">
        <v>13314</v>
      </c>
      <c r="BE3201" s="72">
        <v>329.84</v>
      </c>
      <c r="BF3201" s="72">
        <v>278.5</v>
      </c>
      <c r="BG3201" s="72">
        <v>608.34</v>
      </c>
      <c r="BH3201" s="95">
        <v>55883440</v>
      </c>
      <c r="BI3201" s="95">
        <v>43569888</v>
      </c>
      <c r="BJ3201" s="95">
        <v>14119</v>
      </c>
      <c r="BK3201" s="95">
        <v>13037</v>
      </c>
      <c r="BL3201" s="72">
        <v>298.64999999999998</v>
      </c>
      <c r="BM3201" s="72">
        <v>305.85000000000002</v>
      </c>
      <c r="BN3201" s="72">
        <v>604.5</v>
      </c>
      <c r="BO3201" s="95">
        <v>50427007</v>
      </c>
      <c r="BP3201" s="95">
        <v>47467467</v>
      </c>
      <c r="BQ3201" s="95">
        <v>14071</v>
      </c>
      <c r="BR3201" s="95">
        <v>12933</v>
      </c>
      <c r="BS3201" s="72">
        <v>295.57</v>
      </c>
      <c r="BT3201" s="72">
        <v>313.94</v>
      </c>
      <c r="BU3201" s="72">
        <v>609.51</v>
      </c>
      <c r="BV3201" s="95">
        <v>50924706</v>
      </c>
      <c r="BW3201" s="95">
        <v>49652427.590000004</v>
      </c>
      <c r="BX3201" s="95">
        <v>14358</v>
      </c>
      <c r="BY3201" s="95">
        <v>13180</v>
      </c>
      <c r="BZ3201" s="95">
        <v>14309</v>
      </c>
      <c r="CA3201" s="95">
        <v>13831</v>
      </c>
      <c r="CB3201" s="95">
        <v>13597</v>
      </c>
      <c r="CC3201" s="95">
        <v>13531</v>
      </c>
      <c r="CD3201" s="95">
        <v>13782</v>
      </c>
      <c r="CE3201" s="72">
        <v>650.75523149000003</v>
      </c>
      <c r="CF3201" s="72">
        <v>676.59346364999999</v>
      </c>
      <c r="CG3201" s="72">
        <v>712.40329333</v>
      </c>
      <c r="CH3201" s="72">
        <v>716.50152150999998</v>
      </c>
      <c r="CI3201" s="72">
        <v>731.52548966999996</v>
      </c>
      <c r="CJ3201" s="96">
        <v>0.84690828949999997</v>
      </c>
      <c r="CK3201" s="96">
        <v>0.84702266690000005</v>
      </c>
      <c r="CL3201" s="96">
        <v>0.85392642860000001</v>
      </c>
      <c r="CM3201" s="96">
        <v>0.84368278620000003</v>
      </c>
      <c r="CN3201" s="96">
        <v>0.83320404910000001</v>
      </c>
      <c r="CO3201" s="96">
        <v>0.94252371239999999</v>
      </c>
      <c r="CP3201" s="96">
        <v>0.89647489280000003</v>
      </c>
      <c r="CQ3201" s="96">
        <v>0.99584056389999998</v>
      </c>
      <c r="CR3201" s="96">
        <v>0.90021916889999998</v>
      </c>
      <c r="CS3201" s="95">
        <v>13254</v>
      </c>
      <c r="CT3201" s="95">
        <v>13059</v>
      </c>
      <c r="CU3201" s="95">
        <v>12803</v>
      </c>
      <c r="CV3201" s="95">
        <v>12698</v>
      </c>
      <c r="CW3201" s="95">
        <v>12842</v>
      </c>
      <c r="CX3201" s="96">
        <v>0.93969784199999995</v>
      </c>
      <c r="CY3201" s="96">
        <v>0.94303583499999999</v>
      </c>
      <c r="CZ3201" s="96">
        <v>0.95257718599999996</v>
      </c>
      <c r="DA3201" s="96">
        <v>0.94496654499999999</v>
      </c>
      <c r="DB3201" s="96">
        <v>0.93248108399999996</v>
      </c>
      <c r="DC3201">
        <v>2013</v>
      </c>
      <c r="DD3201" s="6">
        <v>13261.2</v>
      </c>
      <c r="DE3201" s="96">
        <v>3.2904015999999999E-3</v>
      </c>
      <c r="DF3201" s="72">
        <v>689.08</v>
      </c>
      <c r="DG3201" s="96">
        <v>1</v>
      </c>
      <c r="DH3201" s="72">
        <v>689.08</v>
      </c>
      <c r="DI3201" s="72">
        <v>717.08296896000002</v>
      </c>
      <c r="DJ3201" s="96">
        <v>1</v>
      </c>
      <c r="DK3201" s="72">
        <v>689.08</v>
      </c>
      <c r="DL3201" s="96">
        <v>1</v>
      </c>
      <c r="DM3201" s="72">
        <v>689.08</v>
      </c>
      <c r="DN3201" s="96">
        <v>1</v>
      </c>
      <c r="DO3201" s="96">
        <v>1.2186000000000001E-2</v>
      </c>
      <c r="DP3201" s="72">
        <v>8.4</v>
      </c>
      <c r="DQ3201" s="72">
        <v>680.68</v>
      </c>
      <c r="DR3201" t="s">
        <v>65</v>
      </c>
      <c r="DT3201" t="s">
        <v>1907</v>
      </c>
    </row>
    <row r="3202" spans="1:124" x14ac:dyDescent="0.3">
      <c r="A3202" t="s">
        <v>1938</v>
      </c>
      <c r="B3202">
        <v>52660</v>
      </c>
      <c r="C3202" s="95">
        <v>44579</v>
      </c>
      <c r="D3202" s="95">
        <v>171952963</v>
      </c>
      <c r="E3202" s="95">
        <v>42290</v>
      </c>
      <c r="F3202" s="95">
        <v>123447935</v>
      </c>
      <c r="G3202" s="95">
        <v>4583</v>
      </c>
      <c r="H3202" s="95">
        <v>15202120</v>
      </c>
      <c r="I3202" s="95">
        <v>3832</v>
      </c>
      <c r="J3202" s="95">
        <v>12337615</v>
      </c>
      <c r="K3202" s="95">
        <v>42360</v>
      </c>
      <c r="L3202" s="95">
        <v>168541540</v>
      </c>
      <c r="M3202" s="95">
        <v>39848</v>
      </c>
      <c r="N3202" s="95">
        <v>122206802</v>
      </c>
      <c r="O3202" s="95">
        <v>4690</v>
      </c>
      <c r="P3202" s="95">
        <v>14525351</v>
      </c>
      <c r="Q3202" s="95">
        <v>3920</v>
      </c>
      <c r="R3202" s="95">
        <v>13452843</v>
      </c>
      <c r="S3202" s="95">
        <v>41303</v>
      </c>
      <c r="T3202" s="95">
        <v>178554956</v>
      </c>
      <c r="U3202" s="95">
        <v>38468</v>
      </c>
      <c r="V3202" s="95">
        <v>125683933</v>
      </c>
      <c r="W3202" s="95">
        <v>4788</v>
      </c>
      <c r="X3202" s="95">
        <v>16889110</v>
      </c>
      <c r="Y3202" s="95">
        <v>3993</v>
      </c>
      <c r="Z3202" s="95">
        <v>14238988</v>
      </c>
      <c r="AA3202" s="95">
        <v>40824</v>
      </c>
      <c r="AB3202" s="95">
        <v>161943325</v>
      </c>
      <c r="AC3202" s="95">
        <v>37798</v>
      </c>
      <c r="AD3202" s="95">
        <v>134547267</v>
      </c>
      <c r="AE3202" s="95">
        <v>5036</v>
      </c>
      <c r="AF3202" s="95">
        <v>17873951</v>
      </c>
      <c r="AG3202" s="95">
        <v>4223</v>
      </c>
      <c r="AH3202" s="95">
        <v>16141226</v>
      </c>
      <c r="AI3202" s="95">
        <v>40983</v>
      </c>
      <c r="AJ3202" s="95">
        <v>158301979.22</v>
      </c>
      <c r="AK3202" s="95">
        <v>37826</v>
      </c>
      <c r="AL3202" s="95">
        <v>139350435.37</v>
      </c>
      <c r="AM3202" s="95">
        <v>5702</v>
      </c>
      <c r="AN3202" s="95">
        <v>19185472</v>
      </c>
      <c r="AO3202" s="95">
        <v>4883</v>
      </c>
      <c r="AP3202" s="95">
        <v>18838069.149999999</v>
      </c>
      <c r="AQ3202" s="72">
        <v>317.24</v>
      </c>
      <c r="AR3202" s="72">
        <v>245.34</v>
      </c>
      <c r="AS3202" s="72">
        <v>562.58000000000004</v>
      </c>
      <c r="AT3202" s="95">
        <v>187155083</v>
      </c>
      <c r="AU3202" s="95">
        <v>135785550</v>
      </c>
      <c r="AV3202" s="95">
        <v>49162</v>
      </c>
      <c r="AW3202" s="95">
        <v>46122</v>
      </c>
      <c r="AX3202" s="72">
        <v>324.24</v>
      </c>
      <c r="AY3202" s="72">
        <v>258.29000000000002</v>
      </c>
      <c r="AZ3202" s="72">
        <v>582.53</v>
      </c>
      <c r="BA3202" s="95">
        <v>183066891</v>
      </c>
      <c r="BB3202" s="95">
        <v>135659645</v>
      </c>
      <c r="BC3202" s="95">
        <v>47050</v>
      </c>
      <c r="BD3202" s="95">
        <v>43768</v>
      </c>
      <c r="BE3202" s="72">
        <v>353.37</v>
      </c>
      <c r="BF3202" s="72">
        <v>274.61</v>
      </c>
      <c r="BG3202" s="72">
        <v>627.98</v>
      </c>
      <c r="BH3202" s="95">
        <v>195444066</v>
      </c>
      <c r="BI3202" s="95">
        <v>139922921</v>
      </c>
      <c r="BJ3202" s="95">
        <v>46091</v>
      </c>
      <c r="BK3202" s="95">
        <v>42461</v>
      </c>
      <c r="BL3202" s="72">
        <v>326.75</v>
      </c>
      <c r="BM3202" s="72">
        <v>298.83999999999997</v>
      </c>
      <c r="BN3202" s="72">
        <v>625.59</v>
      </c>
      <c r="BO3202" s="95">
        <v>179817276</v>
      </c>
      <c r="BP3202" s="95">
        <v>150688493</v>
      </c>
      <c r="BQ3202" s="95">
        <v>45860</v>
      </c>
      <c r="BR3202" s="95">
        <v>42021</v>
      </c>
      <c r="BS3202" s="72">
        <v>316.82</v>
      </c>
      <c r="BT3202" s="72">
        <v>308.66000000000003</v>
      </c>
      <c r="BU3202" s="72">
        <v>625.48</v>
      </c>
      <c r="BV3202" s="95">
        <v>177487451.22</v>
      </c>
      <c r="BW3202" s="95">
        <v>158188504.52000001</v>
      </c>
      <c r="BX3202" s="95">
        <v>46685</v>
      </c>
      <c r="BY3202" s="95">
        <v>42709</v>
      </c>
      <c r="BZ3202" s="95">
        <v>47713</v>
      </c>
      <c r="CA3202" s="95">
        <v>45467</v>
      </c>
      <c r="CB3202" s="95">
        <v>44341</v>
      </c>
      <c r="CC3202" s="95">
        <v>44038</v>
      </c>
      <c r="CD3202" s="95">
        <v>44740</v>
      </c>
      <c r="CE3202" s="72">
        <v>650.75523149000003</v>
      </c>
      <c r="CF3202" s="72">
        <v>676.59346364999999</v>
      </c>
      <c r="CG3202" s="72">
        <v>712.40329333</v>
      </c>
      <c r="CH3202" s="72">
        <v>716.50152150999998</v>
      </c>
      <c r="CI3202" s="72">
        <v>731.52548966999996</v>
      </c>
      <c r="CJ3202" s="96">
        <v>0.86450323070000001</v>
      </c>
      <c r="CK3202" s="96">
        <v>0.86097491520000002</v>
      </c>
      <c r="CL3202" s="96">
        <v>0.88149508269999999</v>
      </c>
      <c r="CM3202" s="96">
        <v>0.873117476</v>
      </c>
      <c r="CN3202" s="96">
        <v>0.85503514069999997</v>
      </c>
      <c r="CO3202" s="96">
        <v>0.95109238460000001</v>
      </c>
      <c r="CP3202" s="96">
        <v>0.91160983210000002</v>
      </c>
      <c r="CQ3202" s="96">
        <v>0.99584056389999998</v>
      </c>
      <c r="CR3202" s="96">
        <v>0.91541732180000002</v>
      </c>
      <c r="CS3202" s="95">
        <v>44460</v>
      </c>
      <c r="CT3202" s="95">
        <v>42387</v>
      </c>
      <c r="CU3202" s="95">
        <v>41356</v>
      </c>
      <c r="CV3202" s="95">
        <v>40671</v>
      </c>
      <c r="CW3202" s="95">
        <v>41092</v>
      </c>
      <c r="CX3202" s="96">
        <v>0.93372075399999999</v>
      </c>
      <c r="CY3202" s="96">
        <v>0.94422378100000004</v>
      </c>
      <c r="CZ3202" s="96">
        <v>0.96750425200000001</v>
      </c>
      <c r="DA3202" s="96">
        <v>0.96057841499999996</v>
      </c>
      <c r="DB3202" s="96">
        <v>0.95106675100000004</v>
      </c>
      <c r="DC3202">
        <v>2013</v>
      </c>
      <c r="DD3202" s="6">
        <v>43416.2</v>
      </c>
      <c r="DE3202" s="96">
        <v>4.3575193000000003E-3</v>
      </c>
      <c r="DF3202" s="72">
        <v>699.97</v>
      </c>
      <c r="DG3202" s="96">
        <v>1</v>
      </c>
      <c r="DH3202" s="72">
        <v>699.97</v>
      </c>
      <c r="DI3202" s="72">
        <v>717.08296896000002</v>
      </c>
      <c r="DJ3202" s="96">
        <v>1</v>
      </c>
      <c r="DK3202" s="72">
        <v>699.97</v>
      </c>
      <c r="DL3202" s="96">
        <v>1</v>
      </c>
      <c r="DM3202" s="72">
        <v>699.97</v>
      </c>
      <c r="DN3202" s="96">
        <v>1</v>
      </c>
      <c r="DO3202" s="96">
        <v>1.3783999999999999E-2</v>
      </c>
      <c r="DP3202" s="72">
        <v>9.65</v>
      </c>
      <c r="DQ3202" s="72">
        <v>690.32</v>
      </c>
      <c r="DR3202" t="s">
        <v>1938</v>
      </c>
      <c r="DT3202" t="s">
        <v>1907</v>
      </c>
    </row>
    <row r="3203" spans="1:124" x14ac:dyDescent="0.3">
      <c r="A3203" t="s">
        <v>1939</v>
      </c>
      <c r="B3203">
        <v>52670</v>
      </c>
      <c r="C3203" s="95">
        <v>7530</v>
      </c>
      <c r="D3203" s="95">
        <v>26250838</v>
      </c>
      <c r="E3203" s="95">
        <v>7232</v>
      </c>
      <c r="F3203" s="95">
        <v>20878157</v>
      </c>
      <c r="G3203" s="95">
        <v>1147</v>
      </c>
      <c r="H3203" s="95">
        <v>2761357</v>
      </c>
      <c r="I3203" s="95">
        <v>970</v>
      </c>
      <c r="J3203" s="95">
        <v>3091952</v>
      </c>
      <c r="K3203" s="95">
        <v>6833</v>
      </c>
      <c r="L3203" s="95">
        <v>26271836</v>
      </c>
      <c r="M3203" s="95">
        <v>6501</v>
      </c>
      <c r="N3203" s="95">
        <v>19451095</v>
      </c>
      <c r="O3203" s="95">
        <v>1167</v>
      </c>
      <c r="P3203" s="95">
        <v>3490608</v>
      </c>
      <c r="Q3203" s="95">
        <v>963</v>
      </c>
      <c r="R3203" s="95">
        <v>3225680</v>
      </c>
      <c r="S3203" s="95">
        <v>6366</v>
      </c>
      <c r="T3203" s="95">
        <v>25000604</v>
      </c>
      <c r="U3203" s="95">
        <v>6022</v>
      </c>
      <c r="V3203" s="95">
        <v>19379426</v>
      </c>
      <c r="W3203" s="95">
        <v>1140</v>
      </c>
      <c r="X3203" s="95">
        <v>2496673</v>
      </c>
      <c r="Y3203" s="95">
        <v>925</v>
      </c>
      <c r="Z3203" s="95">
        <v>3301560</v>
      </c>
      <c r="AA3203" s="95">
        <v>5893</v>
      </c>
      <c r="AB3203" s="95">
        <v>22338471</v>
      </c>
      <c r="AC3203" s="95">
        <v>5552</v>
      </c>
      <c r="AD3203" s="95">
        <v>19033558</v>
      </c>
      <c r="AE3203" s="95">
        <v>1133</v>
      </c>
      <c r="AF3203" s="95">
        <v>2980158</v>
      </c>
      <c r="AG3203" s="95">
        <v>922</v>
      </c>
      <c r="AH3203" s="95">
        <v>3500241</v>
      </c>
      <c r="AI3203" s="95">
        <v>5655</v>
      </c>
      <c r="AJ3203" s="95">
        <v>18815315</v>
      </c>
      <c r="AK3203" s="95">
        <v>5297</v>
      </c>
      <c r="AL3203" s="95">
        <v>19299027</v>
      </c>
      <c r="AM3203" s="95">
        <v>1122</v>
      </c>
      <c r="AN3203" s="95">
        <v>2230204</v>
      </c>
      <c r="AO3203" s="95">
        <v>927</v>
      </c>
      <c r="AP3203" s="95">
        <v>3702311</v>
      </c>
      <c r="AQ3203" s="72">
        <v>278.63</v>
      </c>
      <c r="AR3203" s="72">
        <v>243.54</v>
      </c>
      <c r="AS3203" s="72">
        <v>522.16999999999996</v>
      </c>
      <c r="AT3203" s="95">
        <v>29012195</v>
      </c>
      <c r="AU3203" s="95">
        <v>23970109</v>
      </c>
      <c r="AV3203" s="95">
        <v>8677</v>
      </c>
      <c r="AW3203" s="95">
        <v>8202</v>
      </c>
      <c r="AX3203" s="72">
        <v>310.02999999999997</v>
      </c>
      <c r="AY3203" s="72">
        <v>253.18</v>
      </c>
      <c r="AZ3203" s="72">
        <v>563.21</v>
      </c>
      <c r="BA3203" s="95">
        <v>29762444</v>
      </c>
      <c r="BB3203" s="95">
        <v>22676775</v>
      </c>
      <c r="BC3203" s="95">
        <v>8000</v>
      </c>
      <c r="BD3203" s="95">
        <v>7464</v>
      </c>
      <c r="BE3203" s="72">
        <v>305.27999999999997</v>
      </c>
      <c r="BF3203" s="72">
        <v>272.07</v>
      </c>
      <c r="BG3203" s="72">
        <v>577.35</v>
      </c>
      <c r="BH3203" s="95">
        <v>27497277</v>
      </c>
      <c r="BI3203" s="95">
        <v>22680986</v>
      </c>
      <c r="BJ3203" s="95">
        <v>7506</v>
      </c>
      <c r="BK3203" s="95">
        <v>6947</v>
      </c>
      <c r="BL3203" s="72">
        <v>300.3</v>
      </c>
      <c r="BM3203" s="72">
        <v>290.06</v>
      </c>
      <c r="BN3203" s="72">
        <v>590.36</v>
      </c>
      <c r="BO3203" s="95">
        <v>25318629</v>
      </c>
      <c r="BP3203" s="95">
        <v>22533799</v>
      </c>
      <c r="BQ3203" s="95">
        <v>7026</v>
      </c>
      <c r="BR3203" s="95">
        <v>6474</v>
      </c>
      <c r="BS3203" s="72">
        <v>258.79000000000002</v>
      </c>
      <c r="BT3203" s="72">
        <v>307.97000000000003</v>
      </c>
      <c r="BU3203" s="72">
        <v>566.76</v>
      </c>
      <c r="BV3203" s="95">
        <v>21045519</v>
      </c>
      <c r="BW3203" s="95">
        <v>23001338</v>
      </c>
      <c r="BX3203" s="95">
        <v>6777</v>
      </c>
      <c r="BY3203" s="95">
        <v>6224</v>
      </c>
      <c r="BZ3203" s="95">
        <v>8451</v>
      </c>
      <c r="CA3203" s="95">
        <v>7741</v>
      </c>
      <c r="CB3203" s="95">
        <v>7237</v>
      </c>
      <c r="CC3203" s="95">
        <v>6764</v>
      </c>
      <c r="CD3203" s="95">
        <v>6506</v>
      </c>
      <c r="CE3203" s="72">
        <v>650.75523149000003</v>
      </c>
      <c r="CF3203" s="72">
        <v>676.59346364999999</v>
      </c>
      <c r="CG3203" s="72">
        <v>712.40329333</v>
      </c>
      <c r="CH3203" s="72">
        <v>716.50152150999998</v>
      </c>
      <c r="CI3203" s="72">
        <v>731.52548966999996</v>
      </c>
      <c r="CJ3203" s="96">
        <v>0.80240615019999995</v>
      </c>
      <c r="CK3203" s="96">
        <v>0.83242010200000005</v>
      </c>
      <c r="CL3203" s="96">
        <v>0.81042578750000005</v>
      </c>
      <c r="CM3203" s="96">
        <v>0.82394800609999996</v>
      </c>
      <c r="CN3203" s="96">
        <v>0.77476452699999998</v>
      </c>
      <c r="CO3203" s="96">
        <v>1.0679803331</v>
      </c>
      <c r="CP3203" s="96">
        <v>0.75731068209999997</v>
      </c>
      <c r="CQ3203" s="96">
        <v>0.99584056389999998</v>
      </c>
      <c r="CR3203" s="96">
        <v>0.76047371580000001</v>
      </c>
      <c r="CS3203" s="95">
        <v>7208</v>
      </c>
      <c r="CT3203" s="95">
        <v>6755</v>
      </c>
      <c r="CU3203" s="95">
        <v>6354</v>
      </c>
      <c r="CV3203" s="95">
        <v>5895</v>
      </c>
      <c r="CW3203" s="95">
        <v>5699</v>
      </c>
      <c r="CX3203" s="96">
        <v>1.0252959580000001</v>
      </c>
      <c r="CY3203" s="96">
        <v>1.0504437950000001</v>
      </c>
      <c r="CZ3203" s="96">
        <v>1.0926381999999999</v>
      </c>
      <c r="DA3203" s="96">
        <v>1.089977505</v>
      </c>
      <c r="DB3203" s="96">
        <v>1.092507246</v>
      </c>
      <c r="DC3203">
        <v>2013</v>
      </c>
      <c r="DD3203" s="6">
        <v>7062.2</v>
      </c>
      <c r="DE3203" s="96">
        <v>1.7089881999999999E-3</v>
      </c>
      <c r="DF3203" s="72">
        <v>583.04</v>
      </c>
      <c r="DG3203" s="96">
        <v>1</v>
      </c>
      <c r="DH3203" s="72">
        <v>583.04</v>
      </c>
      <c r="DI3203" s="72">
        <v>659.52916784000001</v>
      </c>
      <c r="DJ3203" s="96">
        <v>1</v>
      </c>
      <c r="DK3203" s="72">
        <v>583.04</v>
      </c>
      <c r="DL3203" s="96">
        <v>1</v>
      </c>
      <c r="DM3203" s="72">
        <v>583.04</v>
      </c>
      <c r="DN3203" s="96">
        <v>1</v>
      </c>
      <c r="DO3203" s="96">
        <v>6.378E-3</v>
      </c>
      <c r="DP3203" s="72">
        <v>3.72</v>
      </c>
      <c r="DQ3203" s="72">
        <v>579.32000000000005</v>
      </c>
      <c r="DR3203" t="s">
        <v>1939</v>
      </c>
      <c r="DT3203" t="s">
        <v>1907</v>
      </c>
    </row>
    <row r="3204" spans="1:124" x14ac:dyDescent="0.3">
      <c r="A3204" t="s">
        <v>1940</v>
      </c>
      <c r="B3204">
        <v>52680</v>
      </c>
      <c r="C3204" s="95">
        <v>3152</v>
      </c>
      <c r="D3204" s="95">
        <v>11660391</v>
      </c>
      <c r="E3204" s="95">
        <v>3023</v>
      </c>
      <c r="F3204" s="95">
        <v>10091359</v>
      </c>
      <c r="G3204" s="95">
        <v>634</v>
      </c>
      <c r="H3204" s="95">
        <v>1427562</v>
      </c>
      <c r="I3204" s="95">
        <v>554</v>
      </c>
      <c r="J3204" s="95">
        <v>2027084</v>
      </c>
      <c r="K3204" s="95">
        <v>2855</v>
      </c>
      <c r="L3204" s="95">
        <v>10057185</v>
      </c>
      <c r="M3204" s="95">
        <v>2716</v>
      </c>
      <c r="N3204" s="95">
        <v>8975209</v>
      </c>
      <c r="O3204" s="95">
        <v>632</v>
      </c>
      <c r="P3204" s="95">
        <v>1517872</v>
      </c>
      <c r="Q3204" s="95">
        <v>554</v>
      </c>
      <c r="R3204" s="95">
        <v>1882918</v>
      </c>
      <c r="S3204" s="95">
        <v>2638</v>
      </c>
      <c r="T3204" s="95">
        <v>9884489</v>
      </c>
      <c r="U3204" s="95">
        <v>2487</v>
      </c>
      <c r="V3204" s="95">
        <v>7972028</v>
      </c>
      <c r="W3204" s="95">
        <v>617</v>
      </c>
      <c r="X3204" s="95">
        <v>2397510</v>
      </c>
      <c r="Y3204" s="95">
        <v>536</v>
      </c>
      <c r="Z3204" s="95">
        <v>2039404</v>
      </c>
      <c r="AA3204" s="95">
        <v>2467</v>
      </c>
      <c r="AB3204" s="95">
        <v>9210832</v>
      </c>
      <c r="AC3204" s="95">
        <v>2315</v>
      </c>
      <c r="AD3204" s="95">
        <v>8933618</v>
      </c>
      <c r="AE3204" s="95">
        <v>602</v>
      </c>
      <c r="AF3204" s="95">
        <v>1299658</v>
      </c>
      <c r="AG3204" s="95">
        <v>524</v>
      </c>
      <c r="AH3204" s="95">
        <v>1977870</v>
      </c>
      <c r="AI3204" s="95">
        <v>2444</v>
      </c>
      <c r="AJ3204" s="95">
        <v>7669353</v>
      </c>
      <c r="AK3204" s="95">
        <v>2291</v>
      </c>
      <c r="AL3204" s="95">
        <v>8316749</v>
      </c>
      <c r="AM3204" s="95">
        <v>599</v>
      </c>
      <c r="AN3204" s="95">
        <v>1119785</v>
      </c>
      <c r="AO3204" s="95">
        <v>520</v>
      </c>
      <c r="AP3204" s="95">
        <v>1878157</v>
      </c>
      <c r="AQ3204" s="72">
        <v>288.08</v>
      </c>
      <c r="AR3204" s="72">
        <v>282.32</v>
      </c>
      <c r="AS3204" s="72">
        <v>570.4</v>
      </c>
      <c r="AT3204" s="95">
        <v>13087953</v>
      </c>
      <c r="AU3204" s="95">
        <v>12118443</v>
      </c>
      <c r="AV3204" s="95">
        <v>3786</v>
      </c>
      <c r="AW3204" s="95">
        <v>3577</v>
      </c>
      <c r="AX3204" s="72">
        <v>276.62</v>
      </c>
      <c r="AY3204" s="72">
        <v>276.70999999999998</v>
      </c>
      <c r="AZ3204" s="72">
        <v>553.33000000000004</v>
      </c>
      <c r="BA3204" s="95">
        <v>11575057</v>
      </c>
      <c r="BB3204" s="95">
        <v>10858127</v>
      </c>
      <c r="BC3204" s="95">
        <v>3487</v>
      </c>
      <c r="BD3204" s="95">
        <v>3270</v>
      </c>
      <c r="BE3204" s="72">
        <v>314.44</v>
      </c>
      <c r="BF3204" s="72">
        <v>275.98</v>
      </c>
      <c r="BG3204" s="72">
        <v>590.41999999999996</v>
      </c>
      <c r="BH3204" s="95">
        <v>12281999</v>
      </c>
      <c r="BI3204" s="95">
        <v>10011432</v>
      </c>
      <c r="BJ3204" s="95">
        <v>3255</v>
      </c>
      <c r="BK3204" s="95">
        <v>3023</v>
      </c>
      <c r="BL3204" s="72">
        <v>285.39</v>
      </c>
      <c r="BM3204" s="72">
        <v>320.29000000000002</v>
      </c>
      <c r="BN3204" s="72">
        <v>605.67999999999995</v>
      </c>
      <c r="BO3204" s="95">
        <v>10510490</v>
      </c>
      <c r="BP3204" s="95">
        <v>10911488</v>
      </c>
      <c r="BQ3204" s="95">
        <v>3069</v>
      </c>
      <c r="BR3204" s="95">
        <v>2839</v>
      </c>
      <c r="BS3204" s="72">
        <v>240.69</v>
      </c>
      <c r="BT3204" s="72">
        <v>302.23</v>
      </c>
      <c r="BU3204" s="72">
        <v>542.91999999999996</v>
      </c>
      <c r="BV3204" s="95">
        <v>8789138</v>
      </c>
      <c r="BW3204" s="95">
        <v>10194906</v>
      </c>
      <c r="BX3204" s="95">
        <v>3043</v>
      </c>
      <c r="BY3204" s="95">
        <v>2811</v>
      </c>
      <c r="BZ3204" s="95">
        <v>3686</v>
      </c>
      <c r="CA3204" s="95">
        <v>3382</v>
      </c>
      <c r="CB3204" s="95">
        <v>3143</v>
      </c>
      <c r="CC3204" s="95">
        <v>2960</v>
      </c>
      <c r="CD3204" s="95">
        <v>2930</v>
      </c>
      <c r="CE3204" s="72">
        <v>650.75523149000003</v>
      </c>
      <c r="CF3204" s="72">
        <v>676.59346364999999</v>
      </c>
      <c r="CG3204" s="72">
        <v>712.40329333</v>
      </c>
      <c r="CH3204" s="72">
        <v>716.50152150999998</v>
      </c>
      <c r="CI3204" s="72">
        <v>731.52548966999996</v>
      </c>
      <c r="CJ3204" s="96">
        <v>0.87652003759999997</v>
      </c>
      <c r="CK3204" s="96">
        <v>0.81781753700000004</v>
      </c>
      <c r="CL3204" s="96">
        <v>0.82877213729999999</v>
      </c>
      <c r="CM3204" s="96">
        <v>0.84532967729999997</v>
      </c>
      <c r="CN3204" s="96">
        <v>0.74217509530000003</v>
      </c>
      <c r="CO3204" s="96">
        <v>0.94482265870000004</v>
      </c>
      <c r="CP3204" s="96">
        <v>0.87013461130000003</v>
      </c>
      <c r="CQ3204" s="96">
        <v>0.99584056389999998</v>
      </c>
      <c r="CR3204" s="96">
        <v>0.87376887290000005</v>
      </c>
      <c r="CS3204" s="95">
        <v>3718</v>
      </c>
      <c r="CT3204" s="95">
        <v>3450</v>
      </c>
      <c r="CU3204" s="95">
        <v>3227</v>
      </c>
      <c r="CV3204" s="95">
        <v>3033</v>
      </c>
      <c r="CW3204" s="95">
        <v>2960</v>
      </c>
      <c r="CX3204" s="96">
        <v>0.93053011299999999</v>
      </c>
      <c r="CY3204" s="96">
        <v>0.93225058100000002</v>
      </c>
      <c r="CZ3204" s="96">
        <v>0.95353003999999997</v>
      </c>
      <c r="DA3204" s="96">
        <v>0.96750430099999996</v>
      </c>
      <c r="DB3204" s="96">
        <v>0.94469468999999995</v>
      </c>
      <c r="DC3204">
        <v>2013</v>
      </c>
      <c r="DD3204" s="6">
        <v>3104</v>
      </c>
      <c r="DE3204" s="96">
        <v>2.7857139999999999E-3</v>
      </c>
      <c r="DF3204" s="72">
        <v>669.18</v>
      </c>
      <c r="DG3204" s="96">
        <v>1</v>
      </c>
      <c r="DH3204" s="72">
        <v>669.18</v>
      </c>
      <c r="DI3204" s="72">
        <v>659.52916784000001</v>
      </c>
      <c r="DJ3204" s="96">
        <v>1</v>
      </c>
      <c r="DK3204" s="72">
        <v>669.18</v>
      </c>
      <c r="DL3204" s="96">
        <v>1</v>
      </c>
      <c r="DM3204" s="72">
        <v>669.18</v>
      </c>
      <c r="DN3204" s="96">
        <v>1</v>
      </c>
      <c r="DO3204" s="96">
        <v>1.0595E-2</v>
      </c>
      <c r="DP3204" s="72">
        <v>7.09</v>
      </c>
      <c r="DQ3204" s="72">
        <v>662.09</v>
      </c>
      <c r="DR3204" t="s">
        <v>1940</v>
      </c>
      <c r="DT3204" t="s">
        <v>1907</v>
      </c>
    </row>
    <row r="3205" spans="1:124" x14ac:dyDescent="0.3">
      <c r="A3205" t="s">
        <v>538</v>
      </c>
      <c r="B3205">
        <v>52690</v>
      </c>
      <c r="C3205" s="95">
        <v>14704</v>
      </c>
      <c r="D3205" s="95">
        <v>49842708</v>
      </c>
      <c r="E3205" s="95">
        <v>14064</v>
      </c>
      <c r="F3205" s="95">
        <v>40274332</v>
      </c>
      <c r="G3205" s="95">
        <v>2838</v>
      </c>
      <c r="H3205" s="95">
        <v>6755044</v>
      </c>
      <c r="I3205" s="95">
        <v>2364</v>
      </c>
      <c r="J3205" s="95">
        <v>6600717</v>
      </c>
      <c r="K3205" s="95">
        <v>13326</v>
      </c>
      <c r="L3205" s="95">
        <v>45228928</v>
      </c>
      <c r="M3205" s="95">
        <v>12665</v>
      </c>
      <c r="N3205" s="95">
        <v>38849867</v>
      </c>
      <c r="O3205" s="95">
        <v>2907</v>
      </c>
      <c r="P3205" s="95">
        <v>7633999</v>
      </c>
      <c r="Q3205" s="95">
        <v>2413</v>
      </c>
      <c r="R3205" s="95">
        <v>7120679</v>
      </c>
      <c r="S3205" s="95">
        <v>12399</v>
      </c>
      <c r="T3205" s="95">
        <v>50162107</v>
      </c>
      <c r="U3205" s="95">
        <v>11680</v>
      </c>
      <c r="V3205" s="95">
        <v>38495929</v>
      </c>
      <c r="W3205" s="95">
        <v>2964</v>
      </c>
      <c r="X3205" s="95">
        <v>8442562</v>
      </c>
      <c r="Y3205" s="95">
        <v>2454</v>
      </c>
      <c r="Z3205" s="95">
        <v>7593246</v>
      </c>
      <c r="AA3205" s="95">
        <v>11719</v>
      </c>
      <c r="AB3205" s="95">
        <v>41388727</v>
      </c>
      <c r="AC3205" s="95">
        <v>10961</v>
      </c>
      <c r="AD3205" s="95">
        <v>37820971</v>
      </c>
      <c r="AE3205" s="95">
        <v>3020</v>
      </c>
      <c r="AF3205" s="95">
        <v>8528282</v>
      </c>
      <c r="AG3205" s="95">
        <v>2505</v>
      </c>
      <c r="AH3205" s="95">
        <v>8718585</v>
      </c>
      <c r="AI3205" s="95">
        <v>11326</v>
      </c>
      <c r="AJ3205" s="95">
        <v>36743220.920000002</v>
      </c>
      <c r="AK3205" s="95">
        <v>10540</v>
      </c>
      <c r="AL3205" s="95">
        <v>37322611</v>
      </c>
      <c r="AM3205" s="95">
        <v>3132</v>
      </c>
      <c r="AN3205" s="95">
        <v>7918849</v>
      </c>
      <c r="AO3205" s="95">
        <v>2614</v>
      </c>
      <c r="AP3205" s="95">
        <v>9374190</v>
      </c>
      <c r="AQ3205" s="72">
        <v>268.87</v>
      </c>
      <c r="AR3205" s="72">
        <v>237.78</v>
      </c>
      <c r="AS3205" s="72">
        <v>506.65</v>
      </c>
      <c r="AT3205" s="95">
        <v>56597752</v>
      </c>
      <c r="AU3205" s="95">
        <v>46875049</v>
      </c>
      <c r="AV3205" s="95">
        <v>17542</v>
      </c>
      <c r="AW3205" s="95">
        <v>16428</v>
      </c>
      <c r="AX3205" s="72">
        <v>271.38</v>
      </c>
      <c r="AY3205" s="72">
        <v>254.07</v>
      </c>
      <c r="AZ3205" s="72">
        <v>525.45000000000005</v>
      </c>
      <c r="BA3205" s="95">
        <v>52862927</v>
      </c>
      <c r="BB3205" s="95">
        <v>45970546</v>
      </c>
      <c r="BC3205" s="95">
        <v>16233</v>
      </c>
      <c r="BD3205" s="95">
        <v>15078</v>
      </c>
      <c r="BE3205" s="72">
        <v>317.89</v>
      </c>
      <c r="BF3205" s="72">
        <v>271.74</v>
      </c>
      <c r="BG3205" s="72">
        <v>589.63</v>
      </c>
      <c r="BH3205" s="95">
        <v>58604669</v>
      </c>
      <c r="BI3205" s="95">
        <v>46089175</v>
      </c>
      <c r="BJ3205" s="95">
        <v>15363</v>
      </c>
      <c r="BK3205" s="95">
        <v>14134</v>
      </c>
      <c r="BL3205" s="72">
        <v>282.23</v>
      </c>
      <c r="BM3205" s="72">
        <v>288.01</v>
      </c>
      <c r="BN3205" s="72">
        <v>570.24</v>
      </c>
      <c r="BO3205" s="95">
        <v>49917009</v>
      </c>
      <c r="BP3205" s="95">
        <v>46539556</v>
      </c>
      <c r="BQ3205" s="95">
        <v>14739</v>
      </c>
      <c r="BR3205" s="95">
        <v>13466</v>
      </c>
      <c r="BS3205" s="72">
        <v>257.42</v>
      </c>
      <c r="BT3205" s="72">
        <v>295.83</v>
      </c>
      <c r="BU3205" s="72">
        <v>553.25</v>
      </c>
      <c r="BV3205" s="95">
        <v>44662069.920000002</v>
      </c>
      <c r="BW3205" s="95">
        <v>46696801</v>
      </c>
      <c r="BX3205" s="95">
        <v>14458</v>
      </c>
      <c r="BY3205" s="95">
        <v>13154</v>
      </c>
      <c r="BZ3205" s="95">
        <v>17011</v>
      </c>
      <c r="CA3205" s="95">
        <v>15676</v>
      </c>
      <c r="CB3205" s="95">
        <v>14771</v>
      </c>
      <c r="CC3205" s="95">
        <v>14135</v>
      </c>
      <c r="CD3205" s="95">
        <v>13820</v>
      </c>
      <c r="CE3205" s="72">
        <v>650.75523149000003</v>
      </c>
      <c r="CF3205" s="72">
        <v>676.59346364999999</v>
      </c>
      <c r="CG3205" s="72">
        <v>712.40329333</v>
      </c>
      <c r="CH3205" s="72">
        <v>716.50152150999998</v>
      </c>
      <c r="CI3205" s="72">
        <v>731.52548966999996</v>
      </c>
      <c r="CJ3205" s="96">
        <v>0.77855693739999998</v>
      </c>
      <c r="CK3205" s="96">
        <v>0.77661110879999995</v>
      </c>
      <c r="CL3205" s="96">
        <v>0.82766321480000005</v>
      </c>
      <c r="CM3205" s="96">
        <v>0.79586711659999998</v>
      </c>
      <c r="CN3205" s="96">
        <v>0.75629627099999996</v>
      </c>
      <c r="CO3205" s="96">
        <v>1.0054888411</v>
      </c>
      <c r="CP3205" s="96">
        <v>0.78270279840000001</v>
      </c>
      <c r="CQ3205" s="96">
        <v>0.99584056389999998</v>
      </c>
      <c r="CR3205" s="96">
        <v>0.78597188650000005</v>
      </c>
      <c r="CS3205" s="95">
        <v>15986</v>
      </c>
      <c r="CT3205" s="95">
        <v>15008</v>
      </c>
      <c r="CU3205" s="95">
        <v>14167</v>
      </c>
      <c r="CV3205" s="95">
        <v>13500</v>
      </c>
      <c r="CW3205" s="95">
        <v>13151</v>
      </c>
      <c r="CX3205" s="96">
        <v>0.986947095</v>
      </c>
      <c r="CY3205" s="96">
        <v>0.99141405000000005</v>
      </c>
      <c r="CZ3205" s="96">
        <v>1.015746866</v>
      </c>
      <c r="DA3205" s="96">
        <v>1.0193364149999999</v>
      </c>
      <c r="DB3205" s="96">
        <v>1.018824339</v>
      </c>
      <c r="DC3205">
        <v>2013</v>
      </c>
      <c r="DD3205" s="6">
        <v>14452</v>
      </c>
      <c r="DE3205" s="96">
        <v>1.7098533E-3</v>
      </c>
      <c r="DF3205" s="72">
        <v>602.59</v>
      </c>
      <c r="DG3205" s="96">
        <v>1</v>
      </c>
      <c r="DH3205" s="72">
        <v>602.59</v>
      </c>
      <c r="DI3205" s="72">
        <v>602.59</v>
      </c>
      <c r="DJ3205" s="96">
        <v>1</v>
      </c>
      <c r="DK3205" s="72">
        <v>602.59</v>
      </c>
      <c r="DL3205" s="96">
        <v>1</v>
      </c>
      <c r="DM3205" s="72">
        <v>602.59</v>
      </c>
      <c r="DN3205" s="96">
        <v>1</v>
      </c>
      <c r="DO3205" s="96">
        <v>7.2240000000000004E-3</v>
      </c>
      <c r="DP3205" s="72">
        <v>4.3499999999999996</v>
      </c>
      <c r="DQ3205" s="72">
        <v>598.24</v>
      </c>
      <c r="DR3205" t="s">
        <v>538</v>
      </c>
      <c r="DT3205" t="s">
        <v>1907</v>
      </c>
    </row>
    <row r="3206" spans="1:124" x14ac:dyDescent="0.3">
      <c r="A3206" t="s">
        <v>1333</v>
      </c>
      <c r="B3206">
        <v>52700</v>
      </c>
      <c r="C3206" s="95">
        <v>10470</v>
      </c>
      <c r="D3206" s="95">
        <v>38430467</v>
      </c>
      <c r="E3206" s="95">
        <v>10100</v>
      </c>
      <c r="F3206" s="95">
        <v>27423153</v>
      </c>
      <c r="G3206" s="95">
        <v>1473</v>
      </c>
      <c r="H3206" s="95">
        <v>3876391</v>
      </c>
      <c r="I3206" s="95">
        <v>1231</v>
      </c>
      <c r="J3206" s="95">
        <v>3737395</v>
      </c>
      <c r="K3206" s="95">
        <v>9817</v>
      </c>
      <c r="L3206" s="95">
        <v>36577043</v>
      </c>
      <c r="M3206" s="95">
        <v>9416</v>
      </c>
      <c r="N3206" s="95">
        <v>26386127</v>
      </c>
      <c r="O3206" s="95">
        <v>1546</v>
      </c>
      <c r="P3206" s="95">
        <v>4094886</v>
      </c>
      <c r="Q3206" s="95">
        <v>1286</v>
      </c>
      <c r="R3206" s="95">
        <v>3820517</v>
      </c>
      <c r="S3206" s="95">
        <v>9465</v>
      </c>
      <c r="T3206" s="95">
        <v>36285569</v>
      </c>
      <c r="U3206" s="95">
        <v>9022</v>
      </c>
      <c r="V3206" s="95">
        <v>26430217</v>
      </c>
      <c r="W3206" s="95">
        <v>1591</v>
      </c>
      <c r="X3206" s="95">
        <v>4414210</v>
      </c>
      <c r="Y3206" s="95">
        <v>1331</v>
      </c>
      <c r="Z3206" s="95">
        <v>4216490</v>
      </c>
      <c r="AA3206" s="95">
        <v>8812</v>
      </c>
      <c r="AB3206" s="95">
        <v>29462352</v>
      </c>
      <c r="AC3206" s="95">
        <v>8365</v>
      </c>
      <c r="AD3206" s="95">
        <v>25656055</v>
      </c>
      <c r="AE3206" s="95">
        <v>1718</v>
      </c>
      <c r="AF3206" s="95">
        <v>5889974</v>
      </c>
      <c r="AG3206" s="95">
        <v>1459</v>
      </c>
      <c r="AH3206" s="95">
        <v>4977853</v>
      </c>
      <c r="AI3206" s="95">
        <v>8479</v>
      </c>
      <c r="AJ3206" s="95">
        <v>29892406</v>
      </c>
      <c r="AK3206" s="95">
        <v>8017</v>
      </c>
      <c r="AL3206" s="95">
        <v>26347825.949999999</v>
      </c>
      <c r="AM3206" s="95">
        <v>1899</v>
      </c>
      <c r="AN3206" s="95">
        <v>5908078</v>
      </c>
      <c r="AO3206" s="95">
        <v>1640</v>
      </c>
      <c r="AP3206" s="95">
        <v>5938401</v>
      </c>
      <c r="AQ3206" s="72">
        <v>295.2</v>
      </c>
      <c r="AR3206" s="72">
        <v>229.17</v>
      </c>
      <c r="AS3206" s="72">
        <v>524.37</v>
      </c>
      <c r="AT3206" s="95">
        <v>42306858</v>
      </c>
      <c r="AU3206" s="95">
        <v>31160548</v>
      </c>
      <c r="AV3206" s="95">
        <v>11943</v>
      </c>
      <c r="AW3206" s="95">
        <v>11331</v>
      </c>
      <c r="AX3206" s="72">
        <v>298.27999999999997</v>
      </c>
      <c r="AY3206" s="72">
        <v>235.21</v>
      </c>
      <c r="AZ3206" s="72">
        <v>533.49</v>
      </c>
      <c r="BA3206" s="95">
        <v>40671929</v>
      </c>
      <c r="BB3206" s="95">
        <v>30206644</v>
      </c>
      <c r="BC3206" s="95">
        <v>11363</v>
      </c>
      <c r="BD3206" s="95">
        <v>10702</v>
      </c>
      <c r="BE3206" s="72">
        <v>306.77</v>
      </c>
      <c r="BF3206" s="72">
        <v>246.68</v>
      </c>
      <c r="BG3206" s="72">
        <v>553.45000000000005</v>
      </c>
      <c r="BH3206" s="95">
        <v>40699779</v>
      </c>
      <c r="BI3206" s="95">
        <v>30646707</v>
      </c>
      <c r="BJ3206" s="95">
        <v>11056</v>
      </c>
      <c r="BK3206" s="95">
        <v>10353</v>
      </c>
      <c r="BL3206" s="72">
        <v>279.77</v>
      </c>
      <c r="BM3206" s="72">
        <v>259.86</v>
      </c>
      <c r="BN3206" s="72">
        <v>539.63</v>
      </c>
      <c r="BO3206" s="95">
        <v>35352326</v>
      </c>
      <c r="BP3206" s="95">
        <v>30633908</v>
      </c>
      <c r="BQ3206" s="95">
        <v>10530</v>
      </c>
      <c r="BR3206" s="95">
        <v>9824</v>
      </c>
      <c r="BS3206" s="72">
        <v>287.47000000000003</v>
      </c>
      <c r="BT3206" s="72">
        <v>278.61</v>
      </c>
      <c r="BU3206" s="72">
        <v>566.08000000000004</v>
      </c>
      <c r="BV3206" s="95">
        <v>35800484</v>
      </c>
      <c r="BW3206" s="95">
        <v>32286226.949999999</v>
      </c>
      <c r="BX3206" s="95">
        <v>10378</v>
      </c>
      <c r="BY3206" s="95">
        <v>9657</v>
      </c>
      <c r="BZ3206" s="95">
        <v>11651</v>
      </c>
      <c r="CA3206" s="95">
        <v>11044</v>
      </c>
      <c r="CB3206" s="95">
        <v>10717</v>
      </c>
      <c r="CC3206" s="95">
        <v>10195</v>
      </c>
      <c r="CD3206" s="95">
        <v>10025</v>
      </c>
      <c r="CE3206" s="72">
        <v>650.75523149000003</v>
      </c>
      <c r="CF3206" s="72">
        <v>676.59346364999999</v>
      </c>
      <c r="CG3206" s="72">
        <v>712.40329333</v>
      </c>
      <c r="CH3206" s="72">
        <v>716.50152150999998</v>
      </c>
      <c r="CI3206" s="72">
        <v>731.52548966999996</v>
      </c>
      <c r="CJ3206" s="96">
        <v>0.80578683760000003</v>
      </c>
      <c r="CK3206" s="96">
        <v>0.78849416770000003</v>
      </c>
      <c r="CL3206" s="96">
        <v>0.77687737440000004</v>
      </c>
      <c r="CM3206" s="96">
        <v>0.75314564419999996</v>
      </c>
      <c r="CN3206" s="96">
        <v>0.77383496269999996</v>
      </c>
      <c r="CO3206" s="96">
        <v>0.95193543520000001</v>
      </c>
      <c r="CP3206" s="96">
        <v>0.81899230599999995</v>
      </c>
      <c r="CQ3206" s="96">
        <v>0.99584056389999998</v>
      </c>
      <c r="CR3206" s="96">
        <v>0.82241296330000002</v>
      </c>
      <c r="CS3206" s="95">
        <v>10058</v>
      </c>
      <c r="CT3206" s="95">
        <v>9351</v>
      </c>
      <c r="CU3206" s="95">
        <v>8964</v>
      </c>
      <c r="CV3206" s="95">
        <v>8374</v>
      </c>
      <c r="CW3206" s="95">
        <v>8024</v>
      </c>
      <c r="CX3206" s="96">
        <v>0.959818324</v>
      </c>
      <c r="CY3206" s="96">
        <v>0.96705256299999998</v>
      </c>
      <c r="CZ3206" s="96">
        <v>0.85319823299999997</v>
      </c>
      <c r="DA3206" s="96">
        <v>0.999438787</v>
      </c>
      <c r="DB3206" s="96">
        <v>0.98516585099999998</v>
      </c>
      <c r="DC3206">
        <v>2013</v>
      </c>
      <c r="DD3206" s="6">
        <v>10373.4</v>
      </c>
      <c r="DE3206" s="96">
        <v>9.3096484000000004E-3</v>
      </c>
      <c r="DF3206" s="72">
        <v>625.73</v>
      </c>
      <c r="DG3206" s="96">
        <v>1</v>
      </c>
      <c r="DH3206" s="72">
        <v>625.73</v>
      </c>
      <c r="DI3206" s="72">
        <v>659.52916784000001</v>
      </c>
      <c r="DJ3206" s="96">
        <v>1</v>
      </c>
      <c r="DK3206" s="72">
        <v>625.73</v>
      </c>
      <c r="DL3206" s="96">
        <v>1</v>
      </c>
      <c r="DM3206" s="72">
        <v>625.73</v>
      </c>
      <c r="DN3206" s="96">
        <v>1</v>
      </c>
      <c r="DO3206" s="96">
        <v>1.0513E-2</v>
      </c>
      <c r="DP3206" s="72">
        <v>6.58</v>
      </c>
      <c r="DQ3206" s="72">
        <v>619.15</v>
      </c>
      <c r="DR3206" t="s">
        <v>1333</v>
      </c>
      <c r="DT3206" t="s">
        <v>1907</v>
      </c>
    </row>
    <row r="3207" spans="1:124" x14ac:dyDescent="0.3">
      <c r="A3207" t="s">
        <v>1173</v>
      </c>
      <c r="B3207">
        <v>53000</v>
      </c>
      <c r="C3207" s="95">
        <v>2597</v>
      </c>
      <c r="D3207" s="95">
        <v>7848791</v>
      </c>
      <c r="E3207" s="95">
        <v>2482</v>
      </c>
      <c r="F3207" s="95">
        <v>8041202</v>
      </c>
      <c r="G3207" s="95">
        <v>398</v>
      </c>
      <c r="H3207" s="95">
        <v>877962</v>
      </c>
      <c r="I3207" s="95">
        <v>362</v>
      </c>
      <c r="J3207" s="95">
        <v>1175855</v>
      </c>
      <c r="K3207" s="95">
        <v>2634</v>
      </c>
      <c r="L3207" s="95">
        <v>7232801</v>
      </c>
      <c r="M3207" s="95">
        <v>2491</v>
      </c>
      <c r="N3207" s="95">
        <v>7777360</v>
      </c>
      <c r="O3207" s="95">
        <v>417</v>
      </c>
      <c r="P3207" s="95">
        <v>1357506</v>
      </c>
      <c r="Q3207" s="95">
        <v>375</v>
      </c>
      <c r="R3207" s="95">
        <v>1218805</v>
      </c>
      <c r="S3207" s="95">
        <v>2699</v>
      </c>
      <c r="T3207" s="95">
        <v>7720770</v>
      </c>
      <c r="U3207" s="95">
        <v>2528</v>
      </c>
      <c r="V3207" s="95">
        <v>8097697</v>
      </c>
      <c r="W3207" s="95">
        <v>434</v>
      </c>
      <c r="X3207" s="95">
        <v>930095</v>
      </c>
      <c r="Y3207" s="95">
        <v>387</v>
      </c>
      <c r="Z3207" s="95">
        <v>1360889</v>
      </c>
      <c r="AA3207" s="95">
        <v>2769</v>
      </c>
      <c r="AB3207" s="95">
        <v>8433308</v>
      </c>
      <c r="AC3207" s="95">
        <v>2590</v>
      </c>
      <c r="AD3207" s="95">
        <v>8002550</v>
      </c>
      <c r="AE3207" s="95">
        <v>451</v>
      </c>
      <c r="AF3207" s="95">
        <v>1474236</v>
      </c>
      <c r="AG3207" s="95">
        <v>399</v>
      </c>
      <c r="AH3207" s="95">
        <v>1468371</v>
      </c>
      <c r="AI3207" s="95">
        <v>2842</v>
      </c>
      <c r="AJ3207" s="95">
        <v>10638768.75</v>
      </c>
      <c r="AK3207" s="95">
        <v>2648</v>
      </c>
      <c r="AL3207" s="95">
        <v>9019241.1300000008</v>
      </c>
      <c r="AM3207" s="95">
        <v>444</v>
      </c>
      <c r="AN3207" s="95">
        <v>2159287</v>
      </c>
      <c r="AO3207" s="95">
        <v>406</v>
      </c>
      <c r="AP3207" s="95">
        <v>1838428.83</v>
      </c>
      <c r="AQ3207" s="72">
        <v>242.81</v>
      </c>
      <c r="AR3207" s="72">
        <v>270.07</v>
      </c>
      <c r="AS3207" s="72">
        <v>512.88</v>
      </c>
      <c r="AT3207" s="95">
        <v>8726753</v>
      </c>
      <c r="AU3207" s="95">
        <v>9217057</v>
      </c>
      <c r="AV3207" s="95">
        <v>2995</v>
      </c>
      <c r="AW3207" s="95">
        <v>2844</v>
      </c>
      <c r="AX3207" s="72">
        <v>234.63</v>
      </c>
      <c r="AY3207" s="72">
        <v>261.58</v>
      </c>
      <c r="AZ3207" s="72">
        <v>496.21</v>
      </c>
      <c r="BA3207" s="95">
        <v>8590307</v>
      </c>
      <c r="BB3207" s="95">
        <v>8996165</v>
      </c>
      <c r="BC3207" s="95">
        <v>3051</v>
      </c>
      <c r="BD3207" s="95">
        <v>2866</v>
      </c>
      <c r="BE3207" s="72">
        <v>230.1</v>
      </c>
      <c r="BF3207" s="72">
        <v>270.39999999999998</v>
      </c>
      <c r="BG3207" s="72">
        <v>500.5</v>
      </c>
      <c r="BH3207" s="95">
        <v>8650865</v>
      </c>
      <c r="BI3207" s="95">
        <v>9458586</v>
      </c>
      <c r="BJ3207" s="95">
        <v>3133</v>
      </c>
      <c r="BK3207" s="95">
        <v>2915</v>
      </c>
      <c r="BL3207" s="72">
        <v>256.41000000000003</v>
      </c>
      <c r="BM3207" s="72">
        <v>264.05</v>
      </c>
      <c r="BN3207" s="72">
        <v>520.46</v>
      </c>
      <c r="BO3207" s="95">
        <v>9907544</v>
      </c>
      <c r="BP3207" s="95">
        <v>9470921</v>
      </c>
      <c r="BQ3207" s="95">
        <v>3220</v>
      </c>
      <c r="BR3207" s="95">
        <v>2989</v>
      </c>
      <c r="BS3207" s="72">
        <v>324.56</v>
      </c>
      <c r="BT3207" s="72">
        <v>296.27</v>
      </c>
      <c r="BU3207" s="72">
        <v>620.83000000000004</v>
      </c>
      <c r="BV3207" s="95">
        <v>12798055.75</v>
      </c>
      <c r="BW3207" s="95">
        <v>10857669.960000001</v>
      </c>
      <c r="BX3207" s="95">
        <v>3286</v>
      </c>
      <c r="BY3207" s="95">
        <v>3054</v>
      </c>
      <c r="BZ3207" s="95">
        <v>2923</v>
      </c>
      <c r="CA3207" s="95">
        <v>2962</v>
      </c>
      <c r="CB3207" s="95">
        <v>3028</v>
      </c>
      <c r="CC3207" s="95">
        <v>3110</v>
      </c>
      <c r="CD3207" s="95">
        <v>3173</v>
      </c>
      <c r="CE3207" s="72">
        <v>650.75523149000003</v>
      </c>
      <c r="CF3207" s="72">
        <v>676.59346364999999</v>
      </c>
      <c r="CG3207" s="72">
        <v>712.40329333</v>
      </c>
      <c r="CH3207" s="72">
        <v>716.50152150999998</v>
      </c>
      <c r="CI3207" s="72">
        <v>731.52548966999996</v>
      </c>
      <c r="CJ3207" s="96">
        <v>0.7881304294</v>
      </c>
      <c r="CK3207" s="96">
        <v>0.73339461090000002</v>
      </c>
      <c r="CL3207" s="96">
        <v>0.70255149670000006</v>
      </c>
      <c r="CM3207" s="96">
        <v>0.72639064170000001</v>
      </c>
      <c r="CN3207" s="96">
        <v>0.84867856109999995</v>
      </c>
      <c r="CO3207" s="96">
        <v>0.84959625360000002</v>
      </c>
      <c r="CP3207" s="96">
        <v>0.89434145300000001</v>
      </c>
      <c r="CQ3207" s="96">
        <v>0.99584056389999998</v>
      </c>
      <c r="CR3207" s="96">
        <v>0.89807681839999998</v>
      </c>
      <c r="CS3207" s="95">
        <v>2880</v>
      </c>
      <c r="CT3207" s="95">
        <v>2897</v>
      </c>
      <c r="CU3207" s="95">
        <v>2985</v>
      </c>
      <c r="CV3207" s="95">
        <v>3063</v>
      </c>
      <c r="CW3207" s="95">
        <v>3140</v>
      </c>
      <c r="CX3207" s="96">
        <v>0.85824028100000005</v>
      </c>
      <c r="CY3207" s="96">
        <v>0.824223398</v>
      </c>
      <c r="CZ3207" s="96">
        <v>0.84773653699999996</v>
      </c>
      <c r="DA3207" s="96">
        <v>0.86164960000000002</v>
      </c>
      <c r="DB3207" s="96">
        <v>0.85508740599999999</v>
      </c>
      <c r="DC3207">
        <v>2013</v>
      </c>
      <c r="DD3207" s="6">
        <v>2933.6</v>
      </c>
      <c r="DE3207" s="96">
        <v>1.2520335E-3</v>
      </c>
      <c r="DF3207" s="72">
        <v>688.85</v>
      </c>
      <c r="DG3207" s="96">
        <v>1</v>
      </c>
      <c r="DH3207" s="72">
        <v>688.85</v>
      </c>
      <c r="DI3207" s="72">
        <v>731.96935441999995</v>
      </c>
      <c r="DJ3207" s="96">
        <v>1</v>
      </c>
      <c r="DK3207" s="72">
        <v>688.85</v>
      </c>
      <c r="DL3207" s="96">
        <v>1</v>
      </c>
      <c r="DM3207" s="72">
        <v>688.85</v>
      </c>
      <c r="DN3207" s="96">
        <v>1</v>
      </c>
      <c r="DO3207" s="96">
        <v>6.5180000000000004E-3</v>
      </c>
      <c r="DP3207" s="72">
        <v>4.49</v>
      </c>
      <c r="DQ3207" s="72">
        <v>684.36</v>
      </c>
      <c r="DR3207" t="s">
        <v>1173</v>
      </c>
      <c r="DT3207" t="s">
        <v>1201</v>
      </c>
    </row>
    <row r="3208" spans="1:124" x14ac:dyDescent="0.3">
      <c r="A3208" t="s">
        <v>1041</v>
      </c>
      <c r="B3208">
        <v>53010</v>
      </c>
      <c r="C3208" s="95">
        <v>1847</v>
      </c>
      <c r="D3208" s="95">
        <v>6305738</v>
      </c>
      <c r="E3208" s="95">
        <v>1787</v>
      </c>
      <c r="F3208" s="95">
        <v>5569500</v>
      </c>
      <c r="G3208" s="95">
        <v>235</v>
      </c>
      <c r="H3208" s="95">
        <v>769230</v>
      </c>
      <c r="I3208" s="95">
        <v>220</v>
      </c>
      <c r="J3208" s="95">
        <v>667279</v>
      </c>
      <c r="K3208" s="95">
        <v>1837</v>
      </c>
      <c r="L3208" s="95">
        <v>6588803</v>
      </c>
      <c r="M3208" s="95">
        <v>1772</v>
      </c>
      <c r="N3208" s="95">
        <v>6069994</v>
      </c>
      <c r="O3208" s="95">
        <v>243</v>
      </c>
      <c r="P3208" s="95">
        <v>712010</v>
      </c>
      <c r="Q3208" s="95">
        <v>221</v>
      </c>
      <c r="R3208" s="95">
        <v>737663</v>
      </c>
      <c r="S3208" s="95">
        <v>1812</v>
      </c>
      <c r="T3208" s="95">
        <v>5859857</v>
      </c>
      <c r="U3208" s="95">
        <v>1735</v>
      </c>
      <c r="V3208" s="95">
        <v>6177340</v>
      </c>
      <c r="W3208" s="95">
        <v>246</v>
      </c>
      <c r="X3208" s="95">
        <v>790842</v>
      </c>
      <c r="Y3208" s="95">
        <v>225</v>
      </c>
      <c r="Z3208" s="95">
        <v>699763</v>
      </c>
      <c r="AA3208" s="95">
        <v>1791</v>
      </c>
      <c r="AB3208" s="95">
        <v>5768175</v>
      </c>
      <c r="AC3208" s="95">
        <v>1706</v>
      </c>
      <c r="AD3208" s="95">
        <v>5895967</v>
      </c>
      <c r="AE3208" s="95">
        <v>249</v>
      </c>
      <c r="AF3208" s="95">
        <v>681018</v>
      </c>
      <c r="AG3208" s="95">
        <v>226</v>
      </c>
      <c r="AH3208" s="95">
        <v>768972</v>
      </c>
      <c r="AI3208" s="95">
        <v>1767</v>
      </c>
      <c r="AJ3208" s="95">
        <v>6137066.8700000001</v>
      </c>
      <c r="AK3208" s="95">
        <v>1677</v>
      </c>
      <c r="AL3208" s="95">
        <v>6067514.3399999999</v>
      </c>
      <c r="AM3208" s="95">
        <v>250</v>
      </c>
      <c r="AN3208" s="95">
        <v>693976</v>
      </c>
      <c r="AO3208" s="95">
        <v>226</v>
      </c>
      <c r="AP3208" s="95">
        <v>893374</v>
      </c>
      <c r="AQ3208" s="72">
        <v>283.18</v>
      </c>
      <c r="AR3208" s="72">
        <v>258.95999999999998</v>
      </c>
      <c r="AS3208" s="72">
        <v>542.14</v>
      </c>
      <c r="AT3208" s="95">
        <v>7074968</v>
      </c>
      <c r="AU3208" s="95">
        <v>6236779</v>
      </c>
      <c r="AV3208" s="95">
        <v>2082</v>
      </c>
      <c r="AW3208" s="95">
        <v>2007</v>
      </c>
      <c r="AX3208" s="72">
        <v>292.5</v>
      </c>
      <c r="AY3208" s="72">
        <v>284.64999999999998</v>
      </c>
      <c r="AZ3208" s="72">
        <v>577.15</v>
      </c>
      <c r="BA3208" s="95">
        <v>7300813</v>
      </c>
      <c r="BB3208" s="95">
        <v>6807657</v>
      </c>
      <c r="BC3208" s="95">
        <v>2080</v>
      </c>
      <c r="BD3208" s="95">
        <v>1993</v>
      </c>
      <c r="BE3208" s="72">
        <v>269.3</v>
      </c>
      <c r="BF3208" s="72">
        <v>292.39</v>
      </c>
      <c r="BG3208" s="72">
        <v>561.69000000000005</v>
      </c>
      <c r="BH3208" s="95">
        <v>6650699</v>
      </c>
      <c r="BI3208" s="95">
        <v>6877103</v>
      </c>
      <c r="BJ3208" s="95">
        <v>2058</v>
      </c>
      <c r="BK3208" s="95">
        <v>1960</v>
      </c>
      <c r="BL3208" s="72">
        <v>263.45</v>
      </c>
      <c r="BM3208" s="72">
        <v>287.48</v>
      </c>
      <c r="BN3208" s="72">
        <v>550.92999999999995</v>
      </c>
      <c r="BO3208" s="95">
        <v>6449193</v>
      </c>
      <c r="BP3208" s="95">
        <v>6664939</v>
      </c>
      <c r="BQ3208" s="95">
        <v>2040</v>
      </c>
      <c r="BR3208" s="95">
        <v>1932</v>
      </c>
      <c r="BS3208" s="72">
        <v>282.23</v>
      </c>
      <c r="BT3208" s="72">
        <v>304.82</v>
      </c>
      <c r="BU3208" s="72">
        <v>587.04999999999995</v>
      </c>
      <c r="BV3208" s="95">
        <v>6831042.8700000001</v>
      </c>
      <c r="BW3208" s="95">
        <v>6960888.3399999999</v>
      </c>
      <c r="BX3208" s="95">
        <v>2017</v>
      </c>
      <c r="BY3208" s="95">
        <v>1903</v>
      </c>
      <c r="BZ3208" s="95">
        <v>2046</v>
      </c>
      <c r="CA3208" s="95">
        <v>2038</v>
      </c>
      <c r="CB3208" s="95">
        <v>2011</v>
      </c>
      <c r="CC3208" s="95">
        <v>1989</v>
      </c>
      <c r="CD3208" s="95">
        <v>1961</v>
      </c>
      <c r="CE3208" s="72">
        <v>650.75523149000003</v>
      </c>
      <c r="CF3208" s="72">
        <v>676.59346364999999</v>
      </c>
      <c r="CG3208" s="72">
        <v>712.40329333</v>
      </c>
      <c r="CH3208" s="72">
        <v>716.50152150999998</v>
      </c>
      <c r="CI3208" s="72">
        <v>731.52548966999996</v>
      </c>
      <c r="CJ3208" s="96">
        <v>0.83309357149999996</v>
      </c>
      <c r="CK3208" s="96">
        <v>0.85302331610000004</v>
      </c>
      <c r="CL3208" s="96">
        <v>0.78844385650000004</v>
      </c>
      <c r="CM3208" s="96">
        <v>0.76891672030000002</v>
      </c>
      <c r="CN3208" s="96">
        <v>0.80250108610000004</v>
      </c>
      <c r="CO3208" s="96">
        <v>0.87124187539999998</v>
      </c>
      <c r="CP3208" s="96">
        <v>0.92878422510000003</v>
      </c>
      <c r="CQ3208" s="96">
        <v>0.99584056389999998</v>
      </c>
      <c r="CR3208" s="96">
        <v>0.93266344649999999</v>
      </c>
      <c r="CS3208" s="95">
        <v>1989</v>
      </c>
      <c r="CT3208" s="95">
        <v>2018</v>
      </c>
      <c r="CU3208" s="95">
        <v>1985</v>
      </c>
      <c r="CV3208" s="95">
        <v>1959</v>
      </c>
      <c r="CW3208" s="95">
        <v>1941</v>
      </c>
      <c r="CX3208" s="96">
        <v>0.88348435599999997</v>
      </c>
      <c r="CY3208" s="96">
        <v>0.89337875200000005</v>
      </c>
      <c r="CZ3208" s="96">
        <v>0.86889444000000005</v>
      </c>
      <c r="DA3208" s="96">
        <v>0.85256221200000004</v>
      </c>
      <c r="DB3208" s="96">
        <v>0.85693513099999996</v>
      </c>
      <c r="DC3208">
        <v>2013</v>
      </c>
      <c r="DD3208" s="6">
        <v>1959</v>
      </c>
      <c r="DE3208" s="96">
        <v>8.9104639999999997E-4</v>
      </c>
      <c r="DF3208" s="72">
        <v>715.64</v>
      </c>
      <c r="DG3208" s="96">
        <v>1</v>
      </c>
      <c r="DH3208" s="72">
        <v>715.64</v>
      </c>
      <c r="DI3208" s="72">
        <v>731.96935441999995</v>
      </c>
      <c r="DJ3208" s="96">
        <v>1</v>
      </c>
      <c r="DK3208" s="72">
        <v>715.64</v>
      </c>
      <c r="DL3208" s="96">
        <v>1</v>
      </c>
      <c r="DM3208" s="72">
        <v>715.64</v>
      </c>
      <c r="DN3208" s="96">
        <v>1</v>
      </c>
      <c r="DO3208" s="96">
        <v>4.4660000000000004E-3</v>
      </c>
      <c r="DP3208" s="72">
        <v>3.2</v>
      </c>
      <c r="DQ3208" s="72">
        <v>712.44</v>
      </c>
      <c r="DR3208" t="s">
        <v>1041</v>
      </c>
      <c r="DT3208" t="s">
        <v>1201</v>
      </c>
    </row>
    <row r="3209" spans="1:124" x14ac:dyDescent="0.3">
      <c r="A3209" t="s">
        <v>708</v>
      </c>
      <c r="B3209">
        <v>53020</v>
      </c>
      <c r="C3209" s="95">
        <v>2184</v>
      </c>
      <c r="D3209" s="95">
        <v>7643993</v>
      </c>
      <c r="E3209" s="95">
        <v>2067</v>
      </c>
      <c r="F3209" s="95">
        <v>6687789</v>
      </c>
      <c r="G3209" s="95">
        <v>449</v>
      </c>
      <c r="H3209" s="95">
        <v>1502407</v>
      </c>
      <c r="I3209" s="95">
        <v>390</v>
      </c>
      <c r="J3209" s="95">
        <v>1344270</v>
      </c>
      <c r="K3209" s="95">
        <v>2228</v>
      </c>
      <c r="L3209" s="95">
        <v>9769200</v>
      </c>
      <c r="M3209" s="95">
        <v>2084</v>
      </c>
      <c r="N3209" s="95">
        <v>6752843</v>
      </c>
      <c r="O3209" s="95">
        <v>464</v>
      </c>
      <c r="P3209" s="95">
        <v>1540627</v>
      </c>
      <c r="Q3209" s="95">
        <v>390</v>
      </c>
      <c r="R3209" s="95">
        <v>1378267</v>
      </c>
      <c r="S3209" s="95">
        <v>2286</v>
      </c>
      <c r="T3209" s="95">
        <v>9644070</v>
      </c>
      <c r="U3209" s="95">
        <v>2123</v>
      </c>
      <c r="V3209" s="95">
        <v>6959210</v>
      </c>
      <c r="W3209" s="95">
        <v>488</v>
      </c>
      <c r="X3209" s="95">
        <v>1344012</v>
      </c>
      <c r="Y3209" s="95">
        <v>406</v>
      </c>
      <c r="Z3209" s="95">
        <v>1268936</v>
      </c>
      <c r="AA3209" s="95">
        <v>2372</v>
      </c>
      <c r="AB3209" s="95">
        <v>10588707</v>
      </c>
      <c r="AC3209" s="95">
        <v>2185</v>
      </c>
      <c r="AD3209" s="95">
        <v>7169247</v>
      </c>
      <c r="AE3209" s="95">
        <v>475</v>
      </c>
      <c r="AF3209" s="95">
        <v>1412175</v>
      </c>
      <c r="AG3209" s="95">
        <v>393</v>
      </c>
      <c r="AH3209" s="95">
        <v>1375039</v>
      </c>
      <c r="AI3209" s="95">
        <v>2430</v>
      </c>
      <c r="AJ3209" s="95">
        <v>10124707</v>
      </c>
      <c r="AK3209" s="95">
        <v>2222</v>
      </c>
      <c r="AL3209" s="95">
        <v>7735537</v>
      </c>
      <c r="AM3209" s="95">
        <v>498</v>
      </c>
      <c r="AN3209" s="95">
        <v>1937963</v>
      </c>
      <c r="AO3209" s="95">
        <v>412</v>
      </c>
      <c r="AP3209" s="95">
        <v>1430891</v>
      </c>
      <c r="AQ3209" s="72">
        <v>289.48</v>
      </c>
      <c r="AR3209" s="72">
        <v>272.42</v>
      </c>
      <c r="AS3209" s="72">
        <v>561.9</v>
      </c>
      <c r="AT3209" s="95">
        <v>9146400</v>
      </c>
      <c r="AU3209" s="95">
        <v>8032059</v>
      </c>
      <c r="AV3209" s="95">
        <v>2633</v>
      </c>
      <c r="AW3209" s="95">
        <v>2457</v>
      </c>
      <c r="AX3209" s="72">
        <v>350.11</v>
      </c>
      <c r="AY3209" s="72">
        <v>273.89</v>
      </c>
      <c r="AZ3209" s="72">
        <v>624</v>
      </c>
      <c r="BA3209" s="95">
        <v>11309827</v>
      </c>
      <c r="BB3209" s="95">
        <v>8131110</v>
      </c>
      <c r="BC3209" s="95">
        <v>2692</v>
      </c>
      <c r="BD3209" s="95">
        <v>2474</v>
      </c>
      <c r="BE3209" s="72">
        <v>330.09</v>
      </c>
      <c r="BF3209" s="72">
        <v>271.13</v>
      </c>
      <c r="BG3209" s="72">
        <v>601.22</v>
      </c>
      <c r="BH3209" s="95">
        <v>10988082</v>
      </c>
      <c r="BI3209" s="95">
        <v>8228146</v>
      </c>
      <c r="BJ3209" s="95">
        <v>2774</v>
      </c>
      <c r="BK3209" s="95">
        <v>2529</v>
      </c>
      <c r="BL3209" s="72">
        <v>351.27</v>
      </c>
      <c r="BM3209" s="72">
        <v>276.19</v>
      </c>
      <c r="BN3209" s="72">
        <v>627.46</v>
      </c>
      <c r="BO3209" s="95">
        <v>12000882</v>
      </c>
      <c r="BP3209" s="95">
        <v>8544286</v>
      </c>
      <c r="BQ3209" s="95">
        <v>2847</v>
      </c>
      <c r="BR3209" s="95">
        <v>2578</v>
      </c>
      <c r="BS3209" s="72">
        <v>343.31</v>
      </c>
      <c r="BT3209" s="72">
        <v>290</v>
      </c>
      <c r="BU3209" s="72">
        <v>633.30999999999995</v>
      </c>
      <c r="BV3209" s="95">
        <v>12062670</v>
      </c>
      <c r="BW3209" s="95">
        <v>9166428</v>
      </c>
      <c r="BX3209" s="95">
        <v>2928</v>
      </c>
      <c r="BY3209" s="95">
        <v>2634</v>
      </c>
      <c r="BZ3209" s="95">
        <v>2549</v>
      </c>
      <c r="CA3209" s="95">
        <v>2587</v>
      </c>
      <c r="CB3209" s="95">
        <v>2656</v>
      </c>
      <c r="CC3209" s="95">
        <v>2719</v>
      </c>
      <c r="CD3209" s="95">
        <v>2784</v>
      </c>
      <c r="CE3209" s="72">
        <v>650.75523149000003</v>
      </c>
      <c r="CF3209" s="72">
        <v>676.59346364999999</v>
      </c>
      <c r="CG3209" s="72">
        <v>712.40329333</v>
      </c>
      <c r="CH3209" s="72">
        <v>716.50152150999998</v>
      </c>
      <c r="CI3209" s="72">
        <v>731.52548966999996</v>
      </c>
      <c r="CJ3209" s="96">
        <v>0.86345829090000004</v>
      </c>
      <c r="CK3209" s="96">
        <v>0.92226726020000005</v>
      </c>
      <c r="CL3209" s="96">
        <v>0.84393208959999999</v>
      </c>
      <c r="CM3209" s="96">
        <v>0.87572737970000003</v>
      </c>
      <c r="CN3209" s="96">
        <v>0.86573880059999997</v>
      </c>
      <c r="CO3209" s="96">
        <v>0.87053276639999999</v>
      </c>
      <c r="CP3209" s="96">
        <v>1.0042410785</v>
      </c>
      <c r="CQ3209" s="96">
        <v>0.99584056389999998</v>
      </c>
      <c r="CR3209" s="96">
        <v>1.0084354579000001</v>
      </c>
      <c r="CS3209" s="95">
        <v>2436</v>
      </c>
      <c r="CT3209" s="95">
        <v>2494</v>
      </c>
      <c r="CU3209" s="95">
        <v>2525</v>
      </c>
      <c r="CV3209" s="95">
        <v>2600</v>
      </c>
      <c r="CW3209" s="95">
        <v>2673</v>
      </c>
      <c r="CX3209" s="96">
        <v>0.87852566499999996</v>
      </c>
      <c r="CY3209" s="96">
        <v>0.87665154099999998</v>
      </c>
      <c r="CZ3209" s="96">
        <v>0.89040434099999999</v>
      </c>
      <c r="DA3209" s="96">
        <v>0.86528271499999998</v>
      </c>
      <c r="DB3209" s="96">
        <v>0.84387488499999996</v>
      </c>
      <c r="DC3209">
        <v>2013</v>
      </c>
      <c r="DD3209" s="6">
        <v>2534.4</v>
      </c>
      <c r="DE3209" s="96">
        <v>9.3364510000000002E-4</v>
      </c>
      <c r="DF3209" s="72">
        <v>773.75</v>
      </c>
      <c r="DG3209" s="96">
        <v>1</v>
      </c>
      <c r="DH3209" s="72">
        <v>773.75</v>
      </c>
      <c r="DI3209" s="72">
        <v>731.96935441999995</v>
      </c>
      <c r="DJ3209" s="96">
        <v>1</v>
      </c>
      <c r="DK3209" s="72">
        <v>773.75</v>
      </c>
      <c r="DL3209" s="96">
        <v>1</v>
      </c>
      <c r="DM3209" s="72">
        <v>773.75</v>
      </c>
      <c r="DN3209" s="96">
        <v>1</v>
      </c>
      <c r="DO3209" s="96">
        <v>5.8380000000000003E-3</v>
      </c>
      <c r="DP3209" s="72">
        <v>4.5199999999999996</v>
      </c>
      <c r="DQ3209" s="72">
        <v>769.23</v>
      </c>
      <c r="DR3209" t="s">
        <v>708</v>
      </c>
      <c r="DT3209" t="s">
        <v>1201</v>
      </c>
    </row>
    <row r="3210" spans="1:124" x14ac:dyDescent="0.3">
      <c r="A3210" t="s">
        <v>1043</v>
      </c>
      <c r="B3210">
        <v>53030</v>
      </c>
      <c r="C3210" s="95">
        <v>1818</v>
      </c>
      <c r="D3210" s="95">
        <v>8071635</v>
      </c>
      <c r="E3210" s="95">
        <v>1744</v>
      </c>
      <c r="F3210" s="95">
        <v>4701799</v>
      </c>
      <c r="G3210" s="95">
        <v>278</v>
      </c>
      <c r="H3210" s="95">
        <v>1356631</v>
      </c>
      <c r="I3210" s="95">
        <v>241</v>
      </c>
      <c r="J3210" s="95">
        <v>746252</v>
      </c>
      <c r="K3210" s="95">
        <v>1794</v>
      </c>
      <c r="L3210" s="95">
        <v>6799673</v>
      </c>
      <c r="M3210" s="95">
        <v>1702</v>
      </c>
      <c r="N3210" s="95">
        <v>5005948</v>
      </c>
      <c r="O3210" s="95">
        <v>271</v>
      </c>
      <c r="P3210" s="95">
        <v>1234275</v>
      </c>
      <c r="Q3210" s="95">
        <v>233</v>
      </c>
      <c r="R3210" s="95">
        <v>818552</v>
      </c>
      <c r="S3210" s="95">
        <v>1795</v>
      </c>
      <c r="T3210" s="95">
        <v>7831635</v>
      </c>
      <c r="U3210" s="95">
        <v>1694</v>
      </c>
      <c r="V3210" s="95">
        <v>4980575</v>
      </c>
      <c r="W3210" s="95">
        <v>278</v>
      </c>
      <c r="X3210" s="95">
        <v>1051268</v>
      </c>
      <c r="Y3210" s="95">
        <v>244</v>
      </c>
      <c r="Z3210" s="95">
        <v>865663</v>
      </c>
      <c r="AA3210" s="95">
        <v>1824</v>
      </c>
      <c r="AB3210" s="95">
        <v>8028422</v>
      </c>
      <c r="AC3210" s="95">
        <v>1711</v>
      </c>
      <c r="AD3210" s="95">
        <v>5312369</v>
      </c>
      <c r="AE3210" s="95">
        <v>264</v>
      </c>
      <c r="AF3210" s="95">
        <v>1173107</v>
      </c>
      <c r="AG3210" s="95">
        <v>229</v>
      </c>
      <c r="AH3210" s="95">
        <v>787150</v>
      </c>
      <c r="AI3210" s="95">
        <v>1794</v>
      </c>
      <c r="AJ3210" s="95">
        <v>7812189.4699999997</v>
      </c>
      <c r="AK3210" s="95">
        <v>1683</v>
      </c>
      <c r="AL3210" s="95">
        <v>5214456.46</v>
      </c>
      <c r="AM3210" s="95">
        <v>263</v>
      </c>
      <c r="AN3210" s="95">
        <v>1063569.8700000001</v>
      </c>
      <c r="AO3210" s="95">
        <v>226</v>
      </c>
      <c r="AP3210" s="95">
        <v>905893.8</v>
      </c>
      <c r="AQ3210" s="72">
        <v>374.85</v>
      </c>
      <c r="AR3210" s="72">
        <v>228.72</v>
      </c>
      <c r="AS3210" s="72">
        <v>603.57000000000005</v>
      </c>
      <c r="AT3210" s="95">
        <v>9428266</v>
      </c>
      <c r="AU3210" s="95">
        <v>5448051</v>
      </c>
      <c r="AV3210" s="95">
        <v>2096</v>
      </c>
      <c r="AW3210" s="95">
        <v>1985</v>
      </c>
      <c r="AX3210" s="72">
        <v>324.20999999999998</v>
      </c>
      <c r="AY3210" s="72">
        <v>250.84</v>
      </c>
      <c r="AZ3210" s="72">
        <v>575.04999999999995</v>
      </c>
      <c r="BA3210" s="95">
        <v>8033948</v>
      </c>
      <c r="BB3210" s="95">
        <v>5824500</v>
      </c>
      <c r="BC3210" s="95">
        <v>2065</v>
      </c>
      <c r="BD3210" s="95">
        <v>1935</v>
      </c>
      <c r="BE3210" s="72">
        <v>357.09</v>
      </c>
      <c r="BF3210" s="72">
        <v>251.39</v>
      </c>
      <c r="BG3210" s="72">
        <v>608.48</v>
      </c>
      <c r="BH3210" s="95">
        <v>8882903</v>
      </c>
      <c r="BI3210" s="95">
        <v>5846238</v>
      </c>
      <c r="BJ3210" s="95">
        <v>2073</v>
      </c>
      <c r="BK3210" s="95">
        <v>1938</v>
      </c>
      <c r="BL3210" s="72">
        <v>367.24</v>
      </c>
      <c r="BM3210" s="72">
        <v>262.01</v>
      </c>
      <c r="BN3210" s="72">
        <v>629.25</v>
      </c>
      <c r="BO3210" s="95">
        <v>9201529</v>
      </c>
      <c r="BP3210" s="95">
        <v>6099519</v>
      </c>
      <c r="BQ3210" s="95">
        <v>2088</v>
      </c>
      <c r="BR3210" s="95">
        <v>1940</v>
      </c>
      <c r="BS3210" s="72">
        <v>359.58</v>
      </c>
      <c r="BT3210" s="72">
        <v>267.17</v>
      </c>
      <c r="BU3210" s="72">
        <v>626.75</v>
      </c>
      <c r="BV3210" s="95">
        <v>8875759.3399999999</v>
      </c>
      <c r="BW3210" s="95">
        <v>6120350.2599999998</v>
      </c>
      <c r="BX3210" s="95">
        <v>2057</v>
      </c>
      <c r="BY3210" s="95">
        <v>1909</v>
      </c>
      <c r="BZ3210" s="95">
        <v>2043</v>
      </c>
      <c r="CA3210" s="95">
        <v>2002</v>
      </c>
      <c r="CB3210" s="95">
        <v>2008</v>
      </c>
      <c r="CC3210" s="95">
        <v>2018</v>
      </c>
      <c r="CD3210" s="95">
        <v>1985</v>
      </c>
      <c r="CE3210" s="72">
        <v>650.75523149000003</v>
      </c>
      <c r="CF3210" s="72">
        <v>676.59346364999999</v>
      </c>
      <c r="CG3210" s="72">
        <v>712.40329333</v>
      </c>
      <c r="CH3210" s="72">
        <v>716.50152150999998</v>
      </c>
      <c r="CI3210" s="72">
        <v>731.52548966999996</v>
      </c>
      <c r="CJ3210" s="96">
        <v>0.92749158330000003</v>
      </c>
      <c r="CK3210" s="96">
        <v>0.84991953200000003</v>
      </c>
      <c r="CL3210" s="96">
        <v>0.85412294649999998</v>
      </c>
      <c r="CM3210" s="96">
        <v>0.87822562979999996</v>
      </c>
      <c r="CN3210" s="96">
        <v>0.85677123879999995</v>
      </c>
      <c r="CO3210" s="96">
        <v>0.83121000909999998</v>
      </c>
      <c r="CP3210" s="96">
        <v>1.0506444538999999</v>
      </c>
      <c r="CQ3210" s="96">
        <v>0.99584056389999998</v>
      </c>
      <c r="CR3210" s="96">
        <v>1.0550326448</v>
      </c>
      <c r="CS3210" s="95">
        <v>2001</v>
      </c>
      <c r="CT3210" s="95">
        <v>1976</v>
      </c>
      <c r="CU3210" s="95">
        <v>1970</v>
      </c>
      <c r="CV3210" s="95">
        <v>1989</v>
      </c>
      <c r="CW3210" s="95">
        <v>1963</v>
      </c>
      <c r="CX3210" s="96">
        <v>0.89768693099999997</v>
      </c>
      <c r="CY3210" s="96">
        <v>0.85041191000000005</v>
      </c>
      <c r="CZ3210" s="96">
        <v>0.80995113699999999</v>
      </c>
      <c r="DA3210" s="96">
        <v>0.79616604199999996</v>
      </c>
      <c r="DB3210" s="96">
        <v>0.80095995900000005</v>
      </c>
      <c r="DC3210">
        <v>2013</v>
      </c>
      <c r="DD3210" s="6">
        <v>1941.4</v>
      </c>
      <c r="DE3210" s="96">
        <v>1.3147815000000001E-3</v>
      </c>
      <c r="DF3210" s="72">
        <v>809.19</v>
      </c>
      <c r="DG3210" s="96">
        <v>1</v>
      </c>
      <c r="DH3210" s="72">
        <v>809.19</v>
      </c>
      <c r="DI3210" s="72">
        <v>731.96935441999995</v>
      </c>
      <c r="DJ3210" s="96">
        <v>1</v>
      </c>
      <c r="DK3210" s="72">
        <v>809.19</v>
      </c>
      <c r="DL3210" s="96">
        <v>1</v>
      </c>
      <c r="DM3210" s="72">
        <v>809.19</v>
      </c>
      <c r="DN3210" s="96">
        <v>1</v>
      </c>
      <c r="DO3210" s="96">
        <v>9.2169999999999995E-3</v>
      </c>
      <c r="DP3210" s="72">
        <v>7.46</v>
      </c>
      <c r="DQ3210" s="72">
        <v>801.73</v>
      </c>
      <c r="DR3210" t="s">
        <v>1043</v>
      </c>
      <c r="DT3210" t="s">
        <v>1201</v>
      </c>
    </row>
    <row r="3211" spans="1:124" x14ac:dyDescent="0.3">
      <c r="A3211" t="s">
        <v>1941</v>
      </c>
      <c r="B3211">
        <v>53040</v>
      </c>
      <c r="C3211" s="95">
        <v>1531</v>
      </c>
      <c r="D3211" s="95">
        <v>5838295</v>
      </c>
      <c r="E3211" s="95">
        <v>1469</v>
      </c>
      <c r="F3211" s="95">
        <v>5549447</v>
      </c>
      <c r="G3211" s="95">
        <v>239</v>
      </c>
      <c r="H3211" s="95">
        <v>626296</v>
      </c>
      <c r="I3211" s="95">
        <v>212</v>
      </c>
      <c r="J3211" s="95">
        <v>767198</v>
      </c>
      <c r="K3211" s="95">
        <v>1569</v>
      </c>
      <c r="L3211" s="95">
        <v>6332711</v>
      </c>
      <c r="M3211" s="95">
        <v>1506</v>
      </c>
      <c r="N3211" s="95">
        <v>5261307</v>
      </c>
      <c r="O3211" s="95">
        <v>236</v>
      </c>
      <c r="P3211" s="95">
        <v>709482</v>
      </c>
      <c r="Q3211" s="95">
        <v>210</v>
      </c>
      <c r="R3211" s="95">
        <v>791076</v>
      </c>
      <c r="S3211" s="95">
        <v>1601</v>
      </c>
      <c r="T3211" s="95">
        <v>7232397</v>
      </c>
      <c r="U3211" s="95">
        <v>1527</v>
      </c>
      <c r="V3211" s="95">
        <v>5672177</v>
      </c>
      <c r="W3211" s="95">
        <v>227</v>
      </c>
      <c r="X3211" s="95">
        <v>1241416</v>
      </c>
      <c r="Y3211" s="95">
        <v>208</v>
      </c>
      <c r="Z3211" s="95">
        <v>863323</v>
      </c>
      <c r="AA3211" s="95">
        <v>1624</v>
      </c>
      <c r="AB3211" s="95">
        <v>6448835</v>
      </c>
      <c r="AC3211" s="95">
        <v>1543</v>
      </c>
      <c r="AD3211" s="95">
        <v>6108662</v>
      </c>
      <c r="AE3211" s="95">
        <v>230</v>
      </c>
      <c r="AF3211" s="95">
        <v>967308</v>
      </c>
      <c r="AG3211" s="95">
        <v>208</v>
      </c>
      <c r="AH3211" s="95">
        <v>868460</v>
      </c>
      <c r="AI3211" s="95">
        <v>1524</v>
      </c>
      <c r="AJ3211" s="95">
        <v>6623531.5300000003</v>
      </c>
      <c r="AK3211" s="95">
        <v>1448</v>
      </c>
      <c r="AL3211" s="95">
        <v>6226619.3600000003</v>
      </c>
      <c r="AM3211" s="95">
        <v>217</v>
      </c>
      <c r="AN3211" s="95">
        <v>675025</v>
      </c>
      <c r="AO3211" s="95">
        <v>193</v>
      </c>
      <c r="AP3211" s="95">
        <v>958339</v>
      </c>
      <c r="AQ3211" s="72">
        <v>304.36</v>
      </c>
      <c r="AR3211" s="72">
        <v>313.14</v>
      </c>
      <c r="AS3211" s="72">
        <v>617.5</v>
      </c>
      <c r="AT3211" s="95">
        <v>6464591</v>
      </c>
      <c r="AU3211" s="95">
        <v>6316645</v>
      </c>
      <c r="AV3211" s="95">
        <v>1770</v>
      </c>
      <c r="AW3211" s="95">
        <v>1681</v>
      </c>
      <c r="AX3211" s="72">
        <v>325.12</v>
      </c>
      <c r="AY3211" s="72">
        <v>293.92</v>
      </c>
      <c r="AZ3211" s="72">
        <v>619.04</v>
      </c>
      <c r="BA3211" s="95">
        <v>7042193</v>
      </c>
      <c r="BB3211" s="95">
        <v>6052383</v>
      </c>
      <c r="BC3211" s="95">
        <v>1805</v>
      </c>
      <c r="BD3211" s="95">
        <v>1716</v>
      </c>
      <c r="BE3211" s="72">
        <v>386.3</v>
      </c>
      <c r="BF3211" s="72">
        <v>313.89999999999998</v>
      </c>
      <c r="BG3211" s="72">
        <v>700.2</v>
      </c>
      <c r="BH3211" s="95">
        <v>8473813</v>
      </c>
      <c r="BI3211" s="95">
        <v>6535500</v>
      </c>
      <c r="BJ3211" s="95">
        <v>1828</v>
      </c>
      <c r="BK3211" s="95">
        <v>1735</v>
      </c>
      <c r="BL3211" s="72">
        <v>333.34</v>
      </c>
      <c r="BM3211" s="72">
        <v>332.05</v>
      </c>
      <c r="BN3211" s="72">
        <v>665.39</v>
      </c>
      <c r="BO3211" s="95">
        <v>7416143</v>
      </c>
      <c r="BP3211" s="95">
        <v>6977122</v>
      </c>
      <c r="BQ3211" s="95">
        <v>1854</v>
      </c>
      <c r="BR3211" s="95">
        <v>1751</v>
      </c>
      <c r="BS3211" s="72">
        <v>349.35</v>
      </c>
      <c r="BT3211" s="72">
        <v>364.87</v>
      </c>
      <c r="BU3211" s="72">
        <v>714.22</v>
      </c>
      <c r="BV3211" s="95">
        <v>7298556.5300000003</v>
      </c>
      <c r="BW3211" s="95">
        <v>7184958.3600000003</v>
      </c>
      <c r="BX3211" s="95">
        <v>1741</v>
      </c>
      <c r="BY3211" s="95">
        <v>1641</v>
      </c>
      <c r="BZ3211" s="95">
        <v>1728</v>
      </c>
      <c r="CA3211" s="95">
        <v>1762</v>
      </c>
      <c r="CB3211" s="95">
        <v>1783</v>
      </c>
      <c r="CC3211" s="95">
        <v>1805</v>
      </c>
      <c r="CD3211" s="95">
        <v>1692</v>
      </c>
      <c r="CE3211" s="72">
        <v>650.75523149000003</v>
      </c>
      <c r="CF3211" s="72">
        <v>676.59346364999999</v>
      </c>
      <c r="CG3211" s="72">
        <v>712.40329333</v>
      </c>
      <c r="CH3211" s="72">
        <v>716.50152150999998</v>
      </c>
      <c r="CI3211" s="72">
        <v>731.52548966999996</v>
      </c>
      <c r="CJ3211" s="96">
        <v>0.94889748110000005</v>
      </c>
      <c r="CK3211" s="96">
        <v>0.91493641790000002</v>
      </c>
      <c r="CL3211" s="96">
        <v>0.98287024580000004</v>
      </c>
      <c r="CM3211" s="96">
        <v>0.92866515979999997</v>
      </c>
      <c r="CN3211" s="96">
        <v>0.97634328550000005</v>
      </c>
      <c r="CO3211" s="96">
        <v>0.89277919640000003</v>
      </c>
      <c r="CP3211" s="96">
        <v>1.0644765490000001</v>
      </c>
      <c r="CQ3211" s="96">
        <v>0.99584056389999998</v>
      </c>
      <c r="CR3211" s="96">
        <v>1.0689225119000001</v>
      </c>
      <c r="CS3211" s="95">
        <v>1700</v>
      </c>
      <c r="CT3211" s="95">
        <v>1753</v>
      </c>
      <c r="CU3211" s="95">
        <v>1782</v>
      </c>
      <c r="CV3211" s="95">
        <v>1817</v>
      </c>
      <c r="CW3211" s="95">
        <v>1717</v>
      </c>
      <c r="CX3211" s="96">
        <v>0.90191557899999997</v>
      </c>
      <c r="CY3211" s="96">
        <v>0.886123047</v>
      </c>
      <c r="CZ3211" s="96">
        <v>0.88620391600000004</v>
      </c>
      <c r="DA3211" s="96">
        <v>0.90332047999999998</v>
      </c>
      <c r="DB3211" s="96">
        <v>0.88619795999999995</v>
      </c>
      <c r="DC3211">
        <v>2013</v>
      </c>
      <c r="DD3211" s="6">
        <v>1704.8</v>
      </c>
      <c r="DE3211" s="96">
        <v>5.2585999999999996E-4</v>
      </c>
      <c r="DF3211" s="72">
        <v>820.49</v>
      </c>
      <c r="DG3211" s="96">
        <v>1</v>
      </c>
      <c r="DH3211" s="72">
        <v>820.49</v>
      </c>
      <c r="DI3211" s="72">
        <v>731.96935441999995</v>
      </c>
      <c r="DJ3211" s="96">
        <v>1</v>
      </c>
      <c r="DK3211" s="72">
        <v>820.49</v>
      </c>
      <c r="DL3211" s="96">
        <v>1</v>
      </c>
      <c r="DM3211" s="72">
        <v>820.49</v>
      </c>
      <c r="DN3211" s="96">
        <v>1</v>
      </c>
      <c r="DO3211" s="96">
        <v>8.6949999999999996E-3</v>
      </c>
      <c r="DP3211" s="72">
        <v>7.13</v>
      </c>
      <c r="DQ3211" s="72">
        <v>813.36</v>
      </c>
      <c r="DR3211" t="s">
        <v>1941</v>
      </c>
      <c r="DT3211" t="s">
        <v>1201</v>
      </c>
    </row>
    <row r="3212" spans="1:124" x14ac:dyDescent="0.3">
      <c r="A3212" t="s">
        <v>1378</v>
      </c>
      <c r="B3212">
        <v>53050</v>
      </c>
      <c r="C3212" s="95">
        <v>916</v>
      </c>
      <c r="D3212" s="95">
        <v>2884705</v>
      </c>
      <c r="E3212" s="95">
        <v>875</v>
      </c>
      <c r="F3212" s="95">
        <v>2404432</v>
      </c>
      <c r="G3212" s="95">
        <v>95</v>
      </c>
      <c r="H3212" s="95">
        <v>97587</v>
      </c>
      <c r="I3212" s="95">
        <v>82</v>
      </c>
      <c r="J3212" s="95">
        <v>304778</v>
      </c>
      <c r="K3212" s="95">
        <v>967</v>
      </c>
      <c r="L3212" s="95">
        <v>3223256</v>
      </c>
      <c r="M3212" s="95">
        <v>923</v>
      </c>
      <c r="N3212" s="95">
        <v>2859679</v>
      </c>
      <c r="O3212" s="95">
        <v>98</v>
      </c>
      <c r="P3212" s="95">
        <v>163352</v>
      </c>
      <c r="Q3212" s="95">
        <v>85</v>
      </c>
      <c r="R3212" s="95">
        <v>316544</v>
      </c>
      <c r="S3212" s="95">
        <v>1009</v>
      </c>
      <c r="T3212" s="95">
        <v>3543204</v>
      </c>
      <c r="U3212" s="95">
        <v>957</v>
      </c>
      <c r="V3212" s="95">
        <v>3008809</v>
      </c>
      <c r="W3212" s="95">
        <v>100</v>
      </c>
      <c r="X3212" s="95">
        <v>225158</v>
      </c>
      <c r="Y3212" s="95">
        <v>87</v>
      </c>
      <c r="Z3212" s="95">
        <v>296478</v>
      </c>
      <c r="AA3212" s="95">
        <v>1046</v>
      </c>
      <c r="AB3212" s="95">
        <v>3018076</v>
      </c>
      <c r="AC3212" s="95">
        <v>985</v>
      </c>
      <c r="AD3212" s="95">
        <v>2993750</v>
      </c>
      <c r="AE3212" s="95">
        <v>94</v>
      </c>
      <c r="AF3212" s="95">
        <v>171052</v>
      </c>
      <c r="AG3212" s="95">
        <v>89</v>
      </c>
      <c r="AH3212" s="95">
        <v>249535</v>
      </c>
      <c r="AI3212" s="95">
        <v>1052</v>
      </c>
      <c r="AJ3212" s="95">
        <v>2973554</v>
      </c>
      <c r="AK3212" s="95">
        <v>996</v>
      </c>
      <c r="AL3212" s="95">
        <v>3279260</v>
      </c>
      <c r="AM3212" s="95">
        <v>98</v>
      </c>
      <c r="AN3212" s="95">
        <v>143688</v>
      </c>
      <c r="AO3212" s="95">
        <v>91</v>
      </c>
      <c r="AP3212" s="95">
        <v>239118</v>
      </c>
      <c r="AQ3212" s="72">
        <v>245.82</v>
      </c>
      <c r="AR3212" s="72">
        <v>235.91</v>
      </c>
      <c r="AS3212" s="72">
        <v>481.73</v>
      </c>
      <c r="AT3212" s="95">
        <v>2982292</v>
      </c>
      <c r="AU3212" s="95">
        <v>2709210</v>
      </c>
      <c r="AV3212" s="95">
        <v>1011</v>
      </c>
      <c r="AW3212" s="95">
        <v>957</v>
      </c>
      <c r="AX3212" s="72">
        <v>264.99</v>
      </c>
      <c r="AY3212" s="72">
        <v>262.58</v>
      </c>
      <c r="AZ3212" s="72">
        <v>527.57000000000005</v>
      </c>
      <c r="BA3212" s="95">
        <v>3386608</v>
      </c>
      <c r="BB3212" s="95">
        <v>3176223</v>
      </c>
      <c r="BC3212" s="95">
        <v>1065</v>
      </c>
      <c r="BD3212" s="95">
        <v>1008</v>
      </c>
      <c r="BE3212" s="72">
        <v>283.17</v>
      </c>
      <c r="BF3212" s="72">
        <v>263.83</v>
      </c>
      <c r="BG3212" s="72">
        <v>547</v>
      </c>
      <c r="BH3212" s="95">
        <v>3768362</v>
      </c>
      <c r="BI3212" s="95">
        <v>3305287</v>
      </c>
      <c r="BJ3212" s="95">
        <v>1109</v>
      </c>
      <c r="BK3212" s="95">
        <v>1044</v>
      </c>
      <c r="BL3212" s="72">
        <v>233.12</v>
      </c>
      <c r="BM3212" s="72">
        <v>251.65</v>
      </c>
      <c r="BN3212" s="72">
        <v>484.77</v>
      </c>
      <c r="BO3212" s="95">
        <v>3189128</v>
      </c>
      <c r="BP3212" s="95">
        <v>3243285</v>
      </c>
      <c r="BQ3212" s="95">
        <v>1140</v>
      </c>
      <c r="BR3212" s="95">
        <v>1074</v>
      </c>
      <c r="BS3212" s="72">
        <v>225.89</v>
      </c>
      <c r="BT3212" s="72">
        <v>269.73</v>
      </c>
      <c r="BU3212" s="72">
        <v>495.62</v>
      </c>
      <c r="BV3212" s="95">
        <v>3117242</v>
      </c>
      <c r="BW3212" s="95">
        <v>3518378</v>
      </c>
      <c r="BX3212" s="95">
        <v>1150</v>
      </c>
      <c r="BY3212" s="95">
        <v>1087</v>
      </c>
      <c r="BZ3212" s="95">
        <v>985</v>
      </c>
      <c r="CA3212" s="95">
        <v>1037</v>
      </c>
      <c r="CB3212" s="95">
        <v>1078</v>
      </c>
      <c r="CC3212" s="95">
        <v>1109</v>
      </c>
      <c r="CD3212" s="95">
        <v>1119</v>
      </c>
      <c r="CE3212" s="72">
        <v>650.75523149000003</v>
      </c>
      <c r="CF3212" s="72">
        <v>676.59346364999999</v>
      </c>
      <c r="CG3212" s="72">
        <v>712.40329333</v>
      </c>
      <c r="CH3212" s="72">
        <v>716.50152150999998</v>
      </c>
      <c r="CI3212" s="72">
        <v>731.52548966999996</v>
      </c>
      <c r="CJ3212" s="96">
        <v>0.74026296940000003</v>
      </c>
      <c r="CK3212" s="96">
        <v>0.77974445270000003</v>
      </c>
      <c r="CL3212" s="96">
        <v>0.76782351390000003</v>
      </c>
      <c r="CM3212" s="96">
        <v>0.67657916340000002</v>
      </c>
      <c r="CN3212" s="96">
        <v>0.67751569430000003</v>
      </c>
      <c r="CO3212" s="96">
        <v>0.75735349100000005</v>
      </c>
      <c r="CP3212" s="96">
        <v>0.96175057939999997</v>
      </c>
      <c r="CQ3212" s="96">
        <v>0.99584056389999998</v>
      </c>
      <c r="CR3212" s="96">
        <v>0.96576749019999997</v>
      </c>
      <c r="CS3212" s="95">
        <v>932</v>
      </c>
      <c r="CT3212" s="95">
        <v>1019</v>
      </c>
      <c r="CU3212" s="95">
        <v>1041</v>
      </c>
      <c r="CV3212" s="95">
        <v>1072</v>
      </c>
      <c r="CW3212" s="95">
        <v>1095</v>
      </c>
      <c r="CX3212" s="96">
        <v>0.79394663799999998</v>
      </c>
      <c r="CY3212" s="96">
        <v>0.77532142400000004</v>
      </c>
      <c r="CZ3212" s="96">
        <v>0.73418808899999999</v>
      </c>
      <c r="DA3212" s="96">
        <v>0.73550291599999995</v>
      </c>
      <c r="DB3212" s="96">
        <v>0.75290131100000002</v>
      </c>
      <c r="DC3212">
        <v>2013</v>
      </c>
      <c r="DD3212" s="6">
        <v>1034</v>
      </c>
      <c r="DE3212" s="96">
        <v>1.7162911E-3</v>
      </c>
      <c r="DF3212" s="72">
        <v>740.43</v>
      </c>
      <c r="DG3212" s="96">
        <v>1</v>
      </c>
      <c r="DH3212" s="72">
        <v>740.43</v>
      </c>
      <c r="DI3212" s="72">
        <v>731.96935441999995</v>
      </c>
      <c r="DJ3212" s="96">
        <v>1</v>
      </c>
      <c r="DK3212" s="72">
        <v>740.43</v>
      </c>
      <c r="DL3212" s="96">
        <v>1</v>
      </c>
      <c r="DM3212" s="72">
        <v>740.43</v>
      </c>
      <c r="DN3212" s="96">
        <v>1</v>
      </c>
      <c r="DO3212" s="96">
        <v>7.3119999999999999E-3</v>
      </c>
      <c r="DP3212" s="72">
        <v>5.41</v>
      </c>
      <c r="DQ3212" s="72">
        <v>735.02</v>
      </c>
      <c r="DR3212" t="s">
        <v>1378</v>
      </c>
      <c r="DT3212" t="s">
        <v>1201</v>
      </c>
    </row>
    <row r="3213" spans="1:124" x14ac:dyDescent="0.3">
      <c r="A3213" t="s">
        <v>239</v>
      </c>
      <c r="B3213">
        <v>53060</v>
      </c>
      <c r="C3213" s="95">
        <v>5102</v>
      </c>
      <c r="D3213" s="95">
        <v>19526542</v>
      </c>
      <c r="E3213" s="95">
        <v>4942</v>
      </c>
      <c r="F3213" s="95">
        <v>12810687</v>
      </c>
      <c r="G3213" s="95">
        <v>874</v>
      </c>
      <c r="H3213" s="95">
        <v>2582968</v>
      </c>
      <c r="I3213" s="95">
        <v>787</v>
      </c>
      <c r="J3213" s="95">
        <v>2034540</v>
      </c>
      <c r="K3213" s="95">
        <v>5155</v>
      </c>
      <c r="L3213" s="95">
        <v>21182259</v>
      </c>
      <c r="M3213" s="95">
        <v>4985</v>
      </c>
      <c r="N3213" s="95">
        <v>13559658</v>
      </c>
      <c r="O3213" s="95">
        <v>885</v>
      </c>
      <c r="P3213" s="95">
        <v>3243791</v>
      </c>
      <c r="Q3213" s="95">
        <v>783</v>
      </c>
      <c r="R3213" s="95">
        <v>2432231</v>
      </c>
      <c r="S3213" s="95">
        <v>5283</v>
      </c>
      <c r="T3213" s="95">
        <v>20377402</v>
      </c>
      <c r="U3213" s="95">
        <v>5082</v>
      </c>
      <c r="V3213" s="95">
        <v>14509663</v>
      </c>
      <c r="W3213" s="95">
        <v>868</v>
      </c>
      <c r="X3213" s="95">
        <v>3156716</v>
      </c>
      <c r="Y3213" s="95">
        <v>779</v>
      </c>
      <c r="Z3213" s="95">
        <v>2592914</v>
      </c>
      <c r="AA3213" s="95">
        <v>5381</v>
      </c>
      <c r="AB3213" s="95">
        <v>19551439</v>
      </c>
      <c r="AC3213" s="95">
        <v>5144</v>
      </c>
      <c r="AD3213" s="95">
        <v>16007369</v>
      </c>
      <c r="AE3213" s="95">
        <v>886</v>
      </c>
      <c r="AF3213" s="95">
        <v>3034135</v>
      </c>
      <c r="AG3213" s="95">
        <v>792</v>
      </c>
      <c r="AH3213" s="95">
        <v>2514947</v>
      </c>
      <c r="AI3213" s="95">
        <v>5450</v>
      </c>
      <c r="AJ3213" s="95">
        <v>22125780.170000002</v>
      </c>
      <c r="AK3213" s="95">
        <v>5170</v>
      </c>
      <c r="AL3213" s="95">
        <v>18108070.02</v>
      </c>
      <c r="AM3213" s="95">
        <v>902</v>
      </c>
      <c r="AN3213" s="95">
        <v>3666547</v>
      </c>
      <c r="AO3213" s="95">
        <v>799</v>
      </c>
      <c r="AP3213" s="95">
        <v>3088654</v>
      </c>
      <c r="AQ3213" s="72">
        <v>308.31</v>
      </c>
      <c r="AR3213" s="72">
        <v>215.94</v>
      </c>
      <c r="AS3213" s="72">
        <v>524.25</v>
      </c>
      <c r="AT3213" s="95">
        <v>22109510</v>
      </c>
      <c r="AU3213" s="95">
        <v>14845227</v>
      </c>
      <c r="AV3213" s="95">
        <v>5976</v>
      </c>
      <c r="AW3213" s="95">
        <v>5729</v>
      </c>
      <c r="AX3213" s="72">
        <v>337</v>
      </c>
      <c r="AY3213" s="72">
        <v>231.04</v>
      </c>
      <c r="AZ3213" s="72">
        <v>568.04</v>
      </c>
      <c r="BA3213" s="95">
        <v>24426050</v>
      </c>
      <c r="BB3213" s="95">
        <v>15991889</v>
      </c>
      <c r="BC3213" s="95">
        <v>6040</v>
      </c>
      <c r="BD3213" s="95">
        <v>5768</v>
      </c>
      <c r="BE3213" s="72">
        <v>318.83999999999997</v>
      </c>
      <c r="BF3213" s="72">
        <v>243.17</v>
      </c>
      <c r="BG3213" s="72">
        <v>562.01</v>
      </c>
      <c r="BH3213" s="95">
        <v>23534118</v>
      </c>
      <c r="BI3213" s="95">
        <v>17102577</v>
      </c>
      <c r="BJ3213" s="95">
        <v>6151</v>
      </c>
      <c r="BK3213" s="95">
        <v>5861</v>
      </c>
      <c r="BL3213" s="72">
        <v>300.32</v>
      </c>
      <c r="BM3213" s="72">
        <v>260.02999999999997</v>
      </c>
      <c r="BN3213" s="72">
        <v>560.35</v>
      </c>
      <c r="BO3213" s="95">
        <v>22585574</v>
      </c>
      <c r="BP3213" s="95">
        <v>18522316</v>
      </c>
      <c r="BQ3213" s="95">
        <v>6267</v>
      </c>
      <c r="BR3213" s="95">
        <v>5936</v>
      </c>
      <c r="BS3213" s="72">
        <v>338.38</v>
      </c>
      <c r="BT3213" s="72">
        <v>295.93</v>
      </c>
      <c r="BU3213" s="72">
        <v>634.30999999999995</v>
      </c>
      <c r="BV3213" s="95">
        <v>25792327.170000002</v>
      </c>
      <c r="BW3213" s="95">
        <v>21196724.02</v>
      </c>
      <c r="BX3213" s="95">
        <v>6352</v>
      </c>
      <c r="BY3213" s="95">
        <v>5969</v>
      </c>
      <c r="BZ3213" s="95">
        <v>5858</v>
      </c>
      <c r="CA3213" s="95">
        <v>5909</v>
      </c>
      <c r="CB3213" s="95">
        <v>6011</v>
      </c>
      <c r="CC3213" s="95">
        <v>6110</v>
      </c>
      <c r="CD3213" s="95">
        <v>6165</v>
      </c>
      <c r="CE3213" s="72">
        <v>650.75523149000003</v>
      </c>
      <c r="CF3213" s="72">
        <v>676.59346364999999</v>
      </c>
      <c r="CG3213" s="72">
        <v>712.40329333</v>
      </c>
      <c r="CH3213" s="72">
        <v>716.50152150999998</v>
      </c>
      <c r="CI3213" s="72">
        <v>731.52548966999996</v>
      </c>
      <c r="CJ3213" s="96">
        <v>0.80560243639999995</v>
      </c>
      <c r="CK3213" s="96">
        <v>0.83955880530000004</v>
      </c>
      <c r="CL3213" s="96">
        <v>0.78889304029999996</v>
      </c>
      <c r="CM3213" s="96">
        <v>0.78206393590000001</v>
      </c>
      <c r="CN3213" s="96">
        <v>0.86710580690000005</v>
      </c>
      <c r="CO3213" s="96">
        <v>0.82506062449999995</v>
      </c>
      <c r="CP3213" s="96">
        <v>0.98979975610000004</v>
      </c>
      <c r="CQ3213" s="96">
        <v>0.99584056389999998</v>
      </c>
      <c r="CR3213" s="96">
        <v>0.993933819</v>
      </c>
      <c r="CS3213" s="95">
        <v>5675</v>
      </c>
      <c r="CT3213" s="95">
        <v>5769</v>
      </c>
      <c r="CU3213" s="95">
        <v>5816</v>
      </c>
      <c r="CV3213" s="95">
        <v>5891</v>
      </c>
      <c r="CW3213" s="95">
        <v>5897</v>
      </c>
      <c r="CX3213" s="96">
        <v>0.83685177399999999</v>
      </c>
      <c r="CY3213" s="96">
        <v>0.82939874499999999</v>
      </c>
      <c r="CZ3213" s="96">
        <v>0.83276481899999999</v>
      </c>
      <c r="DA3213" s="96">
        <v>0.81941654100000005</v>
      </c>
      <c r="DB3213" s="96">
        <v>0.80750938000000005</v>
      </c>
      <c r="DC3213">
        <v>2013</v>
      </c>
      <c r="DD3213" s="6">
        <v>5852.6</v>
      </c>
      <c r="DE3213" s="96">
        <v>1.2219179E-3</v>
      </c>
      <c r="DF3213" s="72">
        <v>762.4</v>
      </c>
      <c r="DG3213" s="96">
        <v>1</v>
      </c>
      <c r="DH3213" s="72">
        <v>762.4</v>
      </c>
      <c r="DI3213" s="72">
        <v>731.96935441999995</v>
      </c>
      <c r="DJ3213" s="96">
        <v>1</v>
      </c>
      <c r="DK3213" s="72">
        <v>762.4</v>
      </c>
      <c r="DL3213" s="96">
        <v>1</v>
      </c>
      <c r="DM3213" s="72">
        <v>762.4</v>
      </c>
      <c r="DN3213" s="96">
        <v>1</v>
      </c>
      <c r="DO3213" s="96">
        <v>9.4599999999999997E-3</v>
      </c>
      <c r="DP3213" s="72">
        <v>7.21</v>
      </c>
      <c r="DQ3213" s="72">
        <v>755.19</v>
      </c>
      <c r="DR3213" t="s">
        <v>239</v>
      </c>
      <c r="DT3213" t="s">
        <v>1201</v>
      </c>
    </row>
    <row r="3214" spans="1:124" x14ac:dyDescent="0.3">
      <c r="A3214" t="s">
        <v>1942</v>
      </c>
      <c r="B3214">
        <v>53070</v>
      </c>
      <c r="C3214" s="95">
        <v>2158</v>
      </c>
      <c r="D3214" s="95">
        <v>7046323</v>
      </c>
      <c r="E3214" s="95">
        <v>2102</v>
      </c>
      <c r="F3214" s="95">
        <v>5699237</v>
      </c>
      <c r="G3214" s="95">
        <v>227</v>
      </c>
      <c r="H3214" s="95">
        <v>687416</v>
      </c>
      <c r="I3214" s="95">
        <v>199</v>
      </c>
      <c r="J3214" s="95">
        <v>540148</v>
      </c>
      <c r="K3214" s="95">
        <v>2117</v>
      </c>
      <c r="L3214" s="95">
        <v>7192011</v>
      </c>
      <c r="M3214" s="95">
        <v>2047</v>
      </c>
      <c r="N3214" s="95">
        <v>5752685</v>
      </c>
      <c r="O3214" s="95">
        <v>221</v>
      </c>
      <c r="P3214" s="95">
        <v>529793</v>
      </c>
      <c r="Q3214" s="95">
        <v>199</v>
      </c>
      <c r="R3214" s="95">
        <v>514514</v>
      </c>
      <c r="S3214" s="95">
        <v>2131</v>
      </c>
      <c r="T3214" s="95">
        <v>7077542</v>
      </c>
      <c r="U3214" s="95">
        <v>2057</v>
      </c>
      <c r="V3214" s="95">
        <v>6167498</v>
      </c>
      <c r="W3214" s="95">
        <v>232</v>
      </c>
      <c r="X3214" s="95">
        <v>491469</v>
      </c>
      <c r="Y3214" s="95">
        <v>208</v>
      </c>
      <c r="Z3214" s="95">
        <v>593301</v>
      </c>
      <c r="AA3214" s="95">
        <v>2150</v>
      </c>
      <c r="AB3214" s="95">
        <v>7105789</v>
      </c>
      <c r="AC3214" s="95">
        <v>2054</v>
      </c>
      <c r="AD3214" s="95">
        <v>6733727</v>
      </c>
      <c r="AE3214" s="95">
        <v>224</v>
      </c>
      <c r="AF3214" s="95">
        <v>785711</v>
      </c>
      <c r="AG3214" s="95">
        <v>203</v>
      </c>
      <c r="AH3214" s="95">
        <v>800870</v>
      </c>
      <c r="AI3214" s="95">
        <v>2151</v>
      </c>
      <c r="AJ3214" s="95">
        <v>8690486.7200000007</v>
      </c>
      <c r="AK3214" s="95">
        <v>2057</v>
      </c>
      <c r="AL3214" s="95">
        <v>7207958.8499999996</v>
      </c>
      <c r="AM3214" s="95">
        <v>224</v>
      </c>
      <c r="AN3214" s="95">
        <v>817041.97</v>
      </c>
      <c r="AO3214" s="95">
        <v>201</v>
      </c>
      <c r="AP3214" s="95">
        <v>801969.76</v>
      </c>
      <c r="AQ3214" s="72">
        <v>270.22000000000003</v>
      </c>
      <c r="AR3214" s="72">
        <v>225.97</v>
      </c>
      <c r="AS3214" s="72">
        <v>496.19</v>
      </c>
      <c r="AT3214" s="95">
        <v>7733739</v>
      </c>
      <c r="AU3214" s="95">
        <v>6239385</v>
      </c>
      <c r="AV3214" s="95">
        <v>2385</v>
      </c>
      <c r="AW3214" s="95">
        <v>2301</v>
      </c>
      <c r="AX3214" s="72">
        <v>275.23</v>
      </c>
      <c r="AY3214" s="72">
        <v>232.53</v>
      </c>
      <c r="AZ3214" s="72">
        <v>507.76</v>
      </c>
      <c r="BA3214" s="95">
        <v>7721804</v>
      </c>
      <c r="BB3214" s="95">
        <v>6267199</v>
      </c>
      <c r="BC3214" s="95">
        <v>2338</v>
      </c>
      <c r="BD3214" s="95">
        <v>2246</v>
      </c>
      <c r="BE3214" s="72">
        <v>266.93</v>
      </c>
      <c r="BF3214" s="72">
        <v>248.74</v>
      </c>
      <c r="BG3214" s="72">
        <v>515.66999999999996</v>
      </c>
      <c r="BH3214" s="95">
        <v>7569011</v>
      </c>
      <c r="BI3214" s="95">
        <v>6760799</v>
      </c>
      <c r="BJ3214" s="95">
        <v>2363</v>
      </c>
      <c r="BK3214" s="95">
        <v>2265</v>
      </c>
      <c r="BL3214" s="72">
        <v>277.01</v>
      </c>
      <c r="BM3214" s="72">
        <v>278.19</v>
      </c>
      <c r="BN3214" s="72">
        <v>555.20000000000005</v>
      </c>
      <c r="BO3214" s="95">
        <v>7891500</v>
      </c>
      <c r="BP3214" s="95">
        <v>7534597</v>
      </c>
      <c r="BQ3214" s="95">
        <v>2374</v>
      </c>
      <c r="BR3214" s="95">
        <v>2257</v>
      </c>
      <c r="BS3214" s="72">
        <v>333.6</v>
      </c>
      <c r="BT3214" s="72">
        <v>295.61</v>
      </c>
      <c r="BU3214" s="72">
        <v>629.21</v>
      </c>
      <c r="BV3214" s="95">
        <v>9507528.6899999995</v>
      </c>
      <c r="BW3214" s="95">
        <v>8009928.6100000003</v>
      </c>
      <c r="BX3214" s="95">
        <v>2375</v>
      </c>
      <c r="BY3214" s="95">
        <v>2258</v>
      </c>
      <c r="BZ3214" s="95">
        <v>2345</v>
      </c>
      <c r="CA3214" s="95">
        <v>2294</v>
      </c>
      <c r="CB3214" s="95">
        <v>2316</v>
      </c>
      <c r="CC3214" s="95">
        <v>2318</v>
      </c>
      <c r="CD3214" s="95">
        <v>2318</v>
      </c>
      <c r="CE3214" s="72">
        <v>650.75523149000003</v>
      </c>
      <c r="CF3214" s="72">
        <v>676.59346364999999</v>
      </c>
      <c r="CG3214" s="72">
        <v>712.40329333</v>
      </c>
      <c r="CH3214" s="72">
        <v>716.50152150999998</v>
      </c>
      <c r="CI3214" s="72">
        <v>731.52548966999996</v>
      </c>
      <c r="CJ3214" s="96">
        <v>0.76248330549999999</v>
      </c>
      <c r="CK3214" s="96">
        <v>0.75046542319999998</v>
      </c>
      <c r="CL3214" s="96">
        <v>0.723845615</v>
      </c>
      <c r="CM3214" s="96">
        <v>0.77487623309999998</v>
      </c>
      <c r="CN3214" s="96">
        <v>0.86013407450000001</v>
      </c>
      <c r="CO3214" s="96">
        <v>0.85754430000000004</v>
      </c>
      <c r="CP3214" s="96">
        <v>0.90299816610000005</v>
      </c>
      <c r="CQ3214" s="96">
        <v>0.99584056389999998</v>
      </c>
      <c r="CR3214" s="96">
        <v>0.9067696878</v>
      </c>
      <c r="CS3214" s="95">
        <v>2262</v>
      </c>
      <c r="CT3214" s="95">
        <v>2276</v>
      </c>
      <c r="CU3214" s="95">
        <v>2283</v>
      </c>
      <c r="CV3214" s="95">
        <v>2288</v>
      </c>
      <c r="CW3214" s="95">
        <v>2297</v>
      </c>
      <c r="CX3214" s="96">
        <v>0.88355885300000003</v>
      </c>
      <c r="CY3214" s="96">
        <v>0.86749253000000004</v>
      </c>
      <c r="CZ3214" s="96">
        <v>0.86070011599999996</v>
      </c>
      <c r="DA3214" s="96">
        <v>0.85035157500000003</v>
      </c>
      <c r="DB3214" s="96">
        <v>0.82609681899999998</v>
      </c>
      <c r="DC3214">
        <v>2013</v>
      </c>
      <c r="DD3214" s="6">
        <v>2265.4</v>
      </c>
      <c r="DE3214" s="96">
        <v>1.1874714E-3</v>
      </c>
      <c r="DF3214" s="72">
        <v>695.56</v>
      </c>
      <c r="DG3214" s="96">
        <v>1</v>
      </c>
      <c r="DH3214" s="72">
        <v>695.56</v>
      </c>
      <c r="DI3214" s="72">
        <v>731.96935441999995</v>
      </c>
      <c r="DJ3214" s="96">
        <v>1</v>
      </c>
      <c r="DK3214" s="72">
        <v>695.56</v>
      </c>
      <c r="DL3214" s="96">
        <v>1</v>
      </c>
      <c r="DM3214" s="72">
        <v>695.56</v>
      </c>
      <c r="DN3214" s="96">
        <v>1</v>
      </c>
      <c r="DO3214" s="96">
        <v>6.6420000000000003E-3</v>
      </c>
      <c r="DP3214" s="72">
        <v>4.62</v>
      </c>
      <c r="DQ3214" s="72">
        <v>690.94</v>
      </c>
      <c r="DR3214" t="s">
        <v>1942</v>
      </c>
      <c r="DT3214" t="s">
        <v>1201</v>
      </c>
    </row>
    <row r="3215" spans="1:124" x14ac:dyDescent="0.3">
      <c r="A3215" t="s">
        <v>1943</v>
      </c>
      <c r="B3215">
        <v>53080</v>
      </c>
      <c r="C3215" s="95">
        <v>999</v>
      </c>
      <c r="D3215" s="95">
        <v>3843487</v>
      </c>
      <c r="E3215" s="95">
        <v>971</v>
      </c>
      <c r="F3215" s="95">
        <v>3156442</v>
      </c>
      <c r="G3215" s="95">
        <v>158</v>
      </c>
      <c r="H3215" s="95">
        <v>321257</v>
      </c>
      <c r="I3215" s="95">
        <v>141</v>
      </c>
      <c r="J3215" s="95">
        <v>431103</v>
      </c>
      <c r="K3215" s="95">
        <v>1005</v>
      </c>
      <c r="L3215" s="95">
        <v>3622843</v>
      </c>
      <c r="M3215" s="95">
        <v>975</v>
      </c>
      <c r="N3215" s="95">
        <v>3055234</v>
      </c>
      <c r="O3215" s="95">
        <v>169</v>
      </c>
      <c r="P3215" s="95">
        <v>286911</v>
      </c>
      <c r="Q3215" s="95">
        <v>149</v>
      </c>
      <c r="R3215" s="95">
        <v>370197</v>
      </c>
      <c r="S3215" s="95">
        <v>1016</v>
      </c>
      <c r="T3215" s="95">
        <v>4124604</v>
      </c>
      <c r="U3215" s="95">
        <v>983</v>
      </c>
      <c r="V3215" s="95">
        <v>3116212</v>
      </c>
      <c r="W3215" s="95">
        <v>167</v>
      </c>
      <c r="X3215" s="95">
        <v>770279</v>
      </c>
      <c r="Y3215" s="95">
        <v>148</v>
      </c>
      <c r="Z3215" s="95">
        <v>573410</v>
      </c>
      <c r="AA3215" s="95">
        <v>1014</v>
      </c>
      <c r="AB3215" s="95">
        <v>4372664</v>
      </c>
      <c r="AC3215" s="95">
        <v>978</v>
      </c>
      <c r="AD3215" s="95">
        <v>3566788</v>
      </c>
      <c r="AE3215" s="95">
        <v>162</v>
      </c>
      <c r="AF3215" s="95">
        <v>451162</v>
      </c>
      <c r="AG3215" s="95">
        <v>145</v>
      </c>
      <c r="AH3215" s="95">
        <v>585431</v>
      </c>
      <c r="AI3215" s="95">
        <v>1010</v>
      </c>
      <c r="AJ3215" s="95">
        <v>4057031</v>
      </c>
      <c r="AK3215" s="95">
        <v>968</v>
      </c>
      <c r="AL3215" s="95">
        <v>3544730</v>
      </c>
      <c r="AM3215" s="95">
        <v>162</v>
      </c>
      <c r="AN3215" s="95">
        <v>316681</v>
      </c>
      <c r="AO3215" s="95">
        <v>145</v>
      </c>
      <c r="AP3215" s="95">
        <v>588818</v>
      </c>
      <c r="AQ3215" s="72">
        <v>299.97000000000003</v>
      </c>
      <c r="AR3215" s="72">
        <v>268.85000000000002</v>
      </c>
      <c r="AS3215" s="72">
        <v>568.82000000000005</v>
      </c>
      <c r="AT3215" s="95">
        <v>4164744</v>
      </c>
      <c r="AU3215" s="95">
        <v>3587545</v>
      </c>
      <c r="AV3215" s="95">
        <v>1157</v>
      </c>
      <c r="AW3215" s="95">
        <v>1112</v>
      </c>
      <c r="AX3215" s="72">
        <v>277.52</v>
      </c>
      <c r="AY3215" s="72">
        <v>253.96</v>
      </c>
      <c r="AZ3215" s="72">
        <v>531.48</v>
      </c>
      <c r="BA3215" s="95">
        <v>3909754</v>
      </c>
      <c r="BB3215" s="95">
        <v>3425431</v>
      </c>
      <c r="BC3215" s="95">
        <v>1174</v>
      </c>
      <c r="BD3215" s="95">
        <v>1124</v>
      </c>
      <c r="BE3215" s="72">
        <v>344.81</v>
      </c>
      <c r="BF3215" s="72">
        <v>271.86</v>
      </c>
      <c r="BG3215" s="72">
        <v>616.66999999999996</v>
      </c>
      <c r="BH3215" s="95">
        <v>4894883</v>
      </c>
      <c r="BI3215" s="95">
        <v>3689622</v>
      </c>
      <c r="BJ3215" s="95">
        <v>1183</v>
      </c>
      <c r="BK3215" s="95">
        <v>1131</v>
      </c>
      <c r="BL3215" s="72">
        <v>341.82</v>
      </c>
      <c r="BM3215" s="72">
        <v>308.12</v>
      </c>
      <c r="BN3215" s="72">
        <v>649.94000000000005</v>
      </c>
      <c r="BO3215" s="95">
        <v>4823826</v>
      </c>
      <c r="BP3215" s="95">
        <v>4152219</v>
      </c>
      <c r="BQ3215" s="95">
        <v>1176</v>
      </c>
      <c r="BR3215" s="95">
        <v>1123</v>
      </c>
      <c r="BS3215" s="72">
        <v>310.99</v>
      </c>
      <c r="BT3215" s="72">
        <v>309.49</v>
      </c>
      <c r="BU3215" s="72">
        <v>620.48</v>
      </c>
      <c r="BV3215" s="95">
        <v>4373712</v>
      </c>
      <c r="BW3215" s="95">
        <v>4133548</v>
      </c>
      <c r="BX3215" s="95">
        <v>1172</v>
      </c>
      <c r="BY3215" s="95">
        <v>1113</v>
      </c>
      <c r="BZ3215" s="95">
        <v>1136</v>
      </c>
      <c r="CA3215" s="95">
        <v>1150</v>
      </c>
      <c r="CB3215" s="95">
        <v>1158</v>
      </c>
      <c r="CC3215" s="95">
        <v>1151</v>
      </c>
      <c r="CD3215" s="95">
        <v>1143</v>
      </c>
      <c r="CE3215" s="72">
        <v>650.75523149000003</v>
      </c>
      <c r="CF3215" s="72">
        <v>676.59346364999999</v>
      </c>
      <c r="CG3215" s="72">
        <v>712.40329333</v>
      </c>
      <c r="CH3215" s="72">
        <v>716.50152150999998</v>
      </c>
      <c r="CI3215" s="72">
        <v>731.52548966999996</v>
      </c>
      <c r="CJ3215" s="96">
        <v>0.87409208940000005</v>
      </c>
      <c r="CK3215" s="96">
        <v>0.78552340300000001</v>
      </c>
      <c r="CL3215" s="96">
        <v>0.86561924369999999</v>
      </c>
      <c r="CM3215" s="96">
        <v>0.9071020514</v>
      </c>
      <c r="CN3215" s="96">
        <v>0.84820010889999997</v>
      </c>
      <c r="CO3215" s="96">
        <v>0.78345183309999999</v>
      </c>
      <c r="CP3215" s="96">
        <v>1.092737732</v>
      </c>
      <c r="CQ3215" s="96">
        <v>0.99584056389999998</v>
      </c>
      <c r="CR3215" s="96">
        <v>1.0973017324000001</v>
      </c>
      <c r="CS3215" s="95">
        <v>1103</v>
      </c>
      <c r="CT3215" s="95">
        <v>1126</v>
      </c>
      <c r="CU3215" s="95">
        <v>1128</v>
      </c>
      <c r="CV3215" s="95">
        <v>1141</v>
      </c>
      <c r="CW3215" s="95">
        <v>1139</v>
      </c>
      <c r="CX3215" s="96">
        <v>0.76425847999999996</v>
      </c>
      <c r="CY3215" s="96">
        <v>0.78377410999999997</v>
      </c>
      <c r="CZ3215" s="96">
        <v>0.75552470999999999</v>
      </c>
      <c r="DA3215" s="96">
        <v>0.79209350300000003</v>
      </c>
      <c r="DB3215" s="96">
        <v>0.82072051999999995</v>
      </c>
      <c r="DC3215">
        <v>2013</v>
      </c>
      <c r="DD3215" s="6">
        <v>1120.5999999999999</v>
      </c>
      <c r="DE3215" s="96">
        <v>5.3217949999999998E-4</v>
      </c>
      <c r="DF3215" s="72">
        <v>842.27</v>
      </c>
      <c r="DG3215" s="96">
        <v>1</v>
      </c>
      <c r="DH3215" s="72">
        <v>842.27</v>
      </c>
      <c r="DI3215" s="72">
        <v>731.96935441999995</v>
      </c>
      <c r="DJ3215" s="96">
        <v>1</v>
      </c>
      <c r="DK3215" s="72">
        <v>842.27</v>
      </c>
      <c r="DL3215" s="96">
        <v>1</v>
      </c>
      <c r="DM3215" s="72">
        <v>842.27</v>
      </c>
      <c r="DN3215" s="96">
        <v>1</v>
      </c>
      <c r="DO3215" s="96">
        <v>5.3E-3</v>
      </c>
      <c r="DP3215" s="72">
        <v>4.46</v>
      </c>
      <c r="DQ3215" s="72">
        <v>837.81</v>
      </c>
      <c r="DR3215" t="s">
        <v>1943</v>
      </c>
      <c r="DT3215" t="s">
        <v>1201</v>
      </c>
    </row>
    <row r="3216" spans="1:124" x14ac:dyDescent="0.3">
      <c r="A3216" t="s">
        <v>130</v>
      </c>
      <c r="B3216">
        <v>53090</v>
      </c>
      <c r="C3216" s="95">
        <v>1345</v>
      </c>
      <c r="D3216" s="95">
        <v>3346480</v>
      </c>
      <c r="E3216" s="95">
        <v>1293</v>
      </c>
      <c r="F3216" s="95">
        <v>3179566</v>
      </c>
      <c r="G3216" s="95">
        <v>152</v>
      </c>
      <c r="H3216" s="95">
        <v>467520</v>
      </c>
      <c r="I3216" s="95">
        <v>129</v>
      </c>
      <c r="J3216" s="95">
        <v>349556</v>
      </c>
      <c r="K3216" s="95">
        <v>1392</v>
      </c>
      <c r="L3216" s="95">
        <v>3559630</v>
      </c>
      <c r="M3216" s="95">
        <v>1333</v>
      </c>
      <c r="N3216" s="95">
        <v>3733485</v>
      </c>
      <c r="O3216" s="95">
        <v>147</v>
      </c>
      <c r="P3216" s="95">
        <v>154214</v>
      </c>
      <c r="Q3216" s="95">
        <v>120</v>
      </c>
      <c r="R3216" s="95">
        <v>284867</v>
      </c>
      <c r="S3216" s="95">
        <v>1408</v>
      </c>
      <c r="T3216" s="95">
        <v>3959139</v>
      </c>
      <c r="U3216" s="95">
        <v>1344</v>
      </c>
      <c r="V3216" s="95">
        <v>4071765</v>
      </c>
      <c r="W3216" s="95">
        <v>145</v>
      </c>
      <c r="X3216" s="95">
        <v>167619</v>
      </c>
      <c r="Y3216" s="95">
        <v>115</v>
      </c>
      <c r="Z3216" s="95">
        <v>367981</v>
      </c>
      <c r="AA3216" s="95">
        <v>1404</v>
      </c>
      <c r="AB3216" s="95">
        <v>3147172</v>
      </c>
      <c r="AC3216" s="95">
        <v>1336</v>
      </c>
      <c r="AD3216" s="95">
        <v>3957709</v>
      </c>
      <c r="AE3216" s="95">
        <v>143</v>
      </c>
      <c r="AF3216" s="95">
        <v>269711</v>
      </c>
      <c r="AG3216" s="95">
        <v>115</v>
      </c>
      <c r="AH3216" s="95">
        <v>479274</v>
      </c>
      <c r="AI3216" s="95">
        <v>1405</v>
      </c>
      <c r="AJ3216" s="95">
        <v>4053236</v>
      </c>
      <c r="AK3216" s="95">
        <v>1326</v>
      </c>
      <c r="AL3216" s="95">
        <v>4492087.07</v>
      </c>
      <c r="AM3216" s="95">
        <v>148</v>
      </c>
      <c r="AN3216" s="95">
        <v>346576</v>
      </c>
      <c r="AO3216" s="95">
        <v>121</v>
      </c>
      <c r="AP3216" s="95">
        <v>400619</v>
      </c>
      <c r="AQ3216" s="72">
        <v>212.31</v>
      </c>
      <c r="AR3216" s="72">
        <v>206.82</v>
      </c>
      <c r="AS3216" s="72">
        <v>419.13</v>
      </c>
      <c r="AT3216" s="95">
        <v>3814000</v>
      </c>
      <c r="AU3216" s="95">
        <v>3529122</v>
      </c>
      <c r="AV3216" s="95">
        <v>1497</v>
      </c>
      <c r="AW3216" s="95">
        <v>1422</v>
      </c>
      <c r="AX3216" s="72">
        <v>201.1</v>
      </c>
      <c r="AY3216" s="72">
        <v>230.46</v>
      </c>
      <c r="AZ3216" s="72">
        <v>431.56</v>
      </c>
      <c r="BA3216" s="95">
        <v>3713844</v>
      </c>
      <c r="BB3216" s="95">
        <v>4018352</v>
      </c>
      <c r="BC3216" s="95">
        <v>1539</v>
      </c>
      <c r="BD3216" s="95">
        <v>1453</v>
      </c>
      <c r="BE3216" s="72">
        <v>221.44</v>
      </c>
      <c r="BF3216" s="72">
        <v>253.58</v>
      </c>
      <c r="BG3216" s="72">
        <v>475.02</v>
      </c>
      <c r="BH3216" s="95">
        <v>4126758</v>
      </c>
      <c r="BI3216" s="95">
        <v>4439746</v>
      </c>
      <c r="BJ3216" s="95">
        <v>1553</v>
      </c>
      <c r="BK3216" s="95">
        <v>1459</v>
      </c>
      <c r="BL3216" s="72">
        <v>184.06</v>
      </c>
      <c r="BM3216" s="72">
        <v>254.82</v>
      </c>
      <c r="BN3216" s="72">
        <v>438.88</v>
      </c>
      <c r="BO3216" s="95">
        <v>3416883</v>
      </c>
      <c r="BP3216" s="95">
        <v>4436983</v>
      </c>
      <c r="BQ3216" s="95">
        <v>1547</v>
      </c>
      <c r="BR3216" s="95">
        <v>1451</v>
      </c>
      <c r="BS3216" s="72">
        <v>236.09</v>
      </c>
      <c r="BT3216" s="72">
        <v>281.77</v>
      </c>
      <c r="BU3216" s="72">
        <v>517.86</v>
      </c>
      <c r="BV3216" s="95">
        <v>4399812</v>
      </c>
      <c r="BW3216" s="95">
        <v>4892706.07</v>
      </c>
      <c r="BX3216" s="95">
        <v>1553</v>
      </c>
      <c r="BY3216" s="95">
        <v>1447</v>
      </c>
      <c r="BZ3216" s="95">
        <v>1461</v>
      </c>
      <c r="CA3216" s="95">
        <v>1497</v>
      </c>
      <c r="CB3216" s="95">
        <v>1508</v>
      </c>
      <c r="CC3216" s="95">
        <v>1501</v>
      </c>
      <c r="CD3216" s="95">
        <v>1501</v>
      </c>
      <c r="CE3216" s="72">
        <v>650.75523149000003</v>
      </c>
      <c r="CF3216" s="72">
        <v>676.59346364999999</v>
      </c>
      <c r="CG3216" s="72">
        <v>712.40329333</v>
      </c>
      <c r="CH3216" s="72">
        <v>716.50152150999998</v>
      </c>
      <c r="CI3216" s="72">
        <v>731.52548966999996</v>
      </c>
      <c r="CJ3216" s="96">
        <v>0.64406704660000003</v>
      </c>
      <c r="CK3216" s="96">
        <v>0.63784240199999998</v>
      </c>
      <c r="CL3216" s="96">
        <v>0.66678523869999995</v>
      </c>
      <c r="CM3216" s="96">
        <v>0.61253184650000003</v>
      </c>
      <c r="CN3216" s="96">
        <v>0.70791791579999996</v>
      </c>
      <c r="CO3216" s="96">
        <v>0.77234775860000004</v>
      </c>
      <c r="CP3216" s="96">
        <v>0.84654727439999999</v>
      </c>
      <c r="CQ3216" s="96">
        <v>0.99584056389999998</v>
      </c>
      <c r="CR3216" s="96">
        <v>0.85008301949999998</v>
      </c>
      <c r="CS3216" s="95">
        <v>1450</v>
      </c>
      <c r="CT3216" s="95">
        <v>1502</v>
      </c>
      <c r="CU3216" s="95">
        <v>1462</v>
      </c>
      <c r="CV3216" s="95">
        <v>1467</v>
      </c>
      <c r="CW3216" s="95">
        <v>1464</v>
      </c>
      <c r="CX3216" s="96">
        <v>0.78408468799999997</v>
      </c>
      <c r="CY3216" s="96">
        <v>0.78135431799999999</v>
      </c>
      <c r="CZ3216" s="96">
        <v>0.76392922500000005</v>
      </c>
      <c r="DA3216" s="96">
        <v>0.76594990100000004</v>
      </c>
      <c r="DB3216" s="96">
        <v>0.76630073200000004</v>
      </c>
      <c r="DC3216">
        <v>2013</v>
      </c>
      <c r="DD3216" s="6">
        <v>1446.4</v>
      </c>
      <c r="DE3216" s="96">
        <v>7.3442790000000004E-4</v>
      </c>
      <c r="DF3216" s="72">
        <v>652.38</v>
      </c>
      <c r="DG3216" s="96">
        <v>1</v>
      </c>
      <c r="DH3216" s="72">
        <v>652.38</v>
      </c>
      <c r="DI3216" s="72">
        <v>731.96935441999995</v>
      </c>
      <c r="DJ3216" s="96">
        <v>1</v>
      </c>
      <c r="DK3216" s="72">
        <v>652.38</v>
      </c>
      <c r="DL3216" s="96">
        <v>1</v>
      </c>
      <c r="DM3216" s="72">
        <v>652.38</v>
      </c>
      <c r="DN3216" s="96">
        <v>1</v>
      </c>
      <c r="DO3216" s="96">
        <v>5.7080000000000004E-3</v>
      </c>
      <c r="DP3216" s="72">
        <v>3.72</v>
      </c>
      <c r="DQ3216" s="72">
        <v>648.66</v>
      </c>
      <c r="DR3216" t="s">
        <v>130</v>
      </c>
      <c r="DT3216" t="s">
        <v>1201</v>
      </c>
    </row>
    <row r="3217" spans="1:124" x14ac:dyDescent="0.3">
      <c r="A3217" t="s">
        <v>1944</v>
      </c>
      <c r="B3217">
        <v>53100</v>
      </c>
      <c r="C3217" s="95">
        <v>9508</v>
      </c>
      <c r="D3217" s="95">
        <v>38631417</v>
      </c>
      <c r="E3217" s="95">
        <v>9081</v>
      </c>
      <c r="F3217" s="95">
        <v>27035671</v>
      </c>
      <c r="G3217" s="95">
        <v>1821</v>
      </c>
      <c r="H3217" s="95">
        <v>6257313</v>
      </c>
      <c r="I3217" s="95">
        <v>1577</v>
      </c>
      <c r="J3217" s="95">
        <v>4751782</v>
      </c>
      <c r="K3217" s="95">
        <v>9660</v>
      </c>
      <c r="L3217" s="95">
        <v>40178601</v>
      </c>
      <c r="M3217" s="95">
        <v>9171</v>
      </c>
      <c r="N3217" s="95">
        <v>28312993</v>
      </c>
      <c r="O3217" s="95">
        <v>1913</v>
      </c>
      <c r="P3217" s="95">
        <v>6293314</v>
      </c>
      <c r="Q3217" s="95">
        <v>1663</v>
      </c>
      <c r="R3217" s="95">
        <v>5341146</v>
      </c>
      <c r="S3217" s="95">
        <v>9964</v>
      </c>
      <c r="T3217" s="95">
        <v>42105750</v>
      </c>
      <c r="U3217" s="95">
        <v>9412</v>
      </c>
      <c r="V3217" s="95">
        <v>31151006</v>
      </c>
      <c r="W3217" s="95">
        <v>1994</v>
      </c>
      <c r="X3217" s="95">
        <v>6744535</v>
      </c>
      <c r="Y3217" s="95">
        <v>1726</v>
      </c>
      <c r="Z3217" s="95">
        <v>6151798</v>
      </c>
      <c r="AA3217" s="95">
        <v>10274</v>
      </c>
      <c r="AB3217" s="95">
        <v>46123408</v>
      </c>
      <c r="AC3217" s="95">
        <v>9674</v>
      </c>
      <c r="AD3217" s="95">
        <v>32126401</v>
      </c>
      <c r="AE3217" s="95">
        <v>2069</v>
      </c>
      <c r="AF3217" s="95">
        <v>9860476</v>
      </c>
      <c r="AG3217" s="95">
        <v>1805</v>
      </c>
      <c r="AH3217" s="95">
        <v>6920270</v>
      </c>
      <c r="AI3217" s="95">
        <v>10676</v>
      </c>
      <c r="AJ3217" s="95">
        <v>53205970.799999997</v>
      </c>
      <c r="AK3217" s="95">
        <v>10030</v>
      </c>
      <c r="AL3217" s="95">
        <v>36197661.350000001</v>
      </c>
      <c r="AM3217" s="95">
        <v>2128</v>
      </c>
      <c r="AN3217" s="95">
        <v>10144181.189999999</v>
      </c>
      <c r="AO3217" s="95">
        <v>1885</v>
      </c>
      <c r="AP3217" s="95">
        <v>8150451.0599999996</v>
      </c>
      <c r="AQ3217" s="72">
        <v>330.19</v>
      </c>
      <c r="AR3217" s="72">
        <v>248.54</v>
      </c>
      <c r="AS3217" s="72">
        <v>578.73</v>
      </c>
      <c r="AT3217" s="95">
        <v>44888730</v>
      </c>
      <c r="AU3217" s="95">
        <v>31787453</v>
      </c>
      <c r="AV3217" s="95">
        <v>11329</v>
      </c>
      <c r="AW3217" s="95">
        <v>10658</v>
      </c>
      <c r="AX3217" s="72">
        <v>334.63</v>
      </c>
      <c r="AY3217" s="72">
        <v>258.86</v>
      </c>
      <c r="AZ3217" s="72">
        <v>593.49</v>
      </c>
      <c r="BA3217" s="95">
        <v>46471915</v>
      </c>
      <c r="BB3217" s="95">
        <v>33654139</v>
      </c>
      <c r="BC3217" s="95">
        <v>11573</v>
      </c>
      <c r="BD3217" s="95">
        <v>10834</v>
      </c>
      <c r="BE3217" s="72">
        <v>340.43</v>
      </c>
      <c r="BF3217" s="72">
        <v>279.10000000000002</v>
      </c>
      <c r="BG3217" s="72">
        <v>619.53</v>
      </c>
      <c r="BH3217" s="95">
        <v>48850285</v>
      </c>
      <c r="BI3217" s="95">
        <v>37302804</v>
      </c>
      <c r="BJ3217" s="95">
        <v>11958</v>
      </c>
      <c r="BK3217" s="95">
        <v>11138</v>
      </c>
      <c r="BL3217" s="72">
        <v>377.97</v>
      </c>
      <c r="BM3217" s="72">
        <v>283.45999999999998</v>
      </c>
      <c r="BN3217" s="72">
        <v>661.43</v>
      </c>
      <c r="BO3217" s="95">
        <v>55983884</v>
      </c>
      <c r="BP3217" s="95">
        <v>39046671</v>
      </c>
      <c r="BQ3217" s="95">
        <v>12343</v>
      </c>
      <c r="BR3217" s="95">
        <v>11479</v>
      </c>
      <c r="BS3217" s="72">
        <v>412.31</v>
      </c>
      <c r="BT3217" s="72">
        <v>310.17</v>
      </c>
      <c r="BU3217" s="72">
        <v>722.48</v>
      </c>
      <c r="BV3217" s="95">
        <v>63350151.990000002</v>
      </c>
      <c r="BW3217" s="95">
        <v>44348112.409999996</v>
      </c>
      <c r="BX3217" s="95">
        <v>12804</v>
      </c>
      <c r="BY3217" s="95">
        <v>11915</v>
      </c>
      <c r="BZ3217" s="95">
        <v>11009</v>
      </c>
      <c r="CA3217" s="95">
        <v>11217</v>
      </c>
      <c r="CB3217" s="95">
        <v>11563</v>
      </c>
      <c r="CC3217" s="95">
        <v>11933</v>
      </c>
      <c r="CD3217" s="95">
        <v>12369</v>
      </c>
      <c r="CE3217" s="72">
        <v>650.75523149000003</v>
      </c>
      <c r="CF3217" s="72">
        <v>676.59346364999999</v>
      </c>
      <c r="CG3217" s="72">
        <v>712.40329333</v>
      </c>
      <c r="CH3217" s="72">
        <v>716.50152150999998</v>
      </c>
      <c r="CI3217" s="72">
        <v>731.52548966999996</v>
      </c>
      <c r="CJ3217" s="96">
        <v>0.88932054940000005</v>
      </c>
      <c r="CK3217" s="96">
        <v>0.87717371200000005</v>
      </c>
      <c r="CL3217" s="96">
        <v>0.86963382369999997</v>
      </c>
      <c r="CM3217" s="96">
        <v>0.92313830490000004</v>
      </c>
      <c r="CN3217" s="96">
        <v>0.98763475810000001</v>
      </c>
      <c r="CO3217" s="96">
        <v>0.92491634690000002</v>
      </c>
      <c r="CP3217" s="96">
        <v>0.98320267839999997</v>
      </c>
      <c r="CQ3217" s="96">
        <v>0.99584056389999998</v>
      </c>
      <c r="CR3217" s="96">
        <v>0.98730918749999996</v>
      </c>
      <c r="CS3217" s="95">
        <v>10386</v>
      </c>
      <c r="CT3217" s="95">
        <v>10677</v>
      </c>
      <c r="CU3217" s="95">
        <v>10998</v>
      </c>
      <c r="CV3217" s="95">
        <v>11284</v>
      </c>
      <c r="CW3217" s="95">
        <v>11740</v>
      </c>
      <c r="CX3217" s="96">
        <v>0.91202478399999998</v>
      </c>
      <c r="CY3217" s="96">
        <v>0.91767467000000003</v>
      </c>
      <c r="CZ3217" s="96">
        <v>0.92837048799999999</v>
      </c>
      <c r="DA3217" s="96">
        <v>0.93906127699999997</v>
      </c>
      <c r="DB3217" s="96">
        <v>0.92607572699999996</v>
      </c>
      <c r="DC3217">
        <v>2013</v>
      </c>
      <c r="DD3217" s="6">
        <v>11204.8</v>
      </c>
      <c r="DE3217" s="96">
        <v>9.5318599999999996E-4</v>
      </c>
      <c r="DF3217" s="72">
        <v>757.52</v>
      </c>
      <c r="DG3217" s="96">
        <v>1</v>
      </c>
      <c r="DH3217" s="72">
        <v>757.52</v>
      </c>
      <c r="DI3217" s="72">
        <v>757.52</v>
      </c>
      <c r="DJ3217" s="96">
        <v>1</v>
      </c>
      <c r="DK3217" s="72">
        <v>757.52</v>
      </c>
      <c r="DL3217" s="96">
        <v>1</v>
      </c>
      <c r="DM3217" s="72">
        <v>757.52</v>
      </c>
      <c r="DN3217" s="96">
        <v>1</v>
      </c>
      <c r="DO3217" s="96">
        <v>9.7680000000000006E-3</v>
      </c>
      <c r="DP3217" s="72">
        <v>7.4</v>
      </c>
      <c r="DQ3217" s="72">
        <v>750.12</v>
      </c>
      <c r="DR3217" t="s">
        <v>1944</v>
      </c>
      <c r="DT3217" t="s">
        <v>1201</v>
      </c>
    </row>
    <row r="3218" spans="1:124" x14ac:dyDescent="0.3">
      <c r="A3218" t="s">
        <v>132</v>
      </c>
      <c r="B3218">
        <v>53110</v>
      </c>
      <c r="C3218" s="95">
        <v>1888</v>
      </c>
      <c r="D3218" s="95">
        <v>6309068</v>
      </c>
      <c r="E3218" s="95">
        <v>1839</v>
      </c>
      <c r="F3218" s="95">
        <v>5352898</v>
      </c>
      <c r="G3218" s="95">
        <v>199</v>
      </c>
      <c r="H3218" s="95">
        <v>580527</v>
      </c>
      <c r="I3218" s="95">
        <v>181</v>
      </c>
      <c r="J3218" s="95">
        <v>781572</v>
      </c>
      <c r="K3218" s="95">
        <v>1934</v>
      </c>
      <c r="L3218" s="95">
        <v>5796419</v>
      </c>
      <c r="M3218" s="95">
        <v>1876</v>
      </c>
      <c r="N3218" s="95">
        <v>5981864</v>
      </c>
      <c r="O3218" s="95">
        <v>202</v>
      </c>
      <c r="P3218" s="95">
        <v>724420</v>
      </c>
      <c r="Q3218" s="95">
        <v>189</v>
      </c>
      <c r="R3218" s="95">
        <v>697157</v>
      </c>
      <c r="S3218" s="95">
        <v>1968</v>
      </c>
      <c r="T3218" s="95">
        <v>6229792</v>
      </c>
      <c r="U3218" s="95">
        <v>1902</v>
      </c>
      <c r="V3218" s="95">
        <v>6604224</v>
      </c>
      <c r="W3218" s="95">
        <v>208</v>
      </c>
      <c r="X3218" s="95">
        <v>499043</v>
      </c>
      <c r="Y3218" s="95">
        <v>191</v>
      </c>
      <c r="Z3218" s="95">
        <v>753704</v>
      </c>
      <c r="AA3218" s="95">
        <v>2045</v>
      </c>
      <c r="AB3218" s="95">
        <v>6904825</v>
      </c>
      <c r="AC3218" s="95">
        <v>1961</v>
      </c>
      <c r="AD3218" s="95">
        <v>6747678</v>
      </c>
      <c r="AE3218" s="95">
        <v>215</v>
      </c>
      <c r="AF3218" s="95">
        <v>554018</v>
      </c>
      <c r="AG3218" s="95">
        <v>196</v>
      </c>
      <c r="AH3218" s="95">
        <v>771274</v>
      </c>
      <c r="AI3218" s="95">
        <v>2045</v>
      </c>
      <c r="AJ3218" s="95">
        <v>7941111.4199999999</v>
      </c>
      <c r="AK3218" s="95">
        <v>1947</v>
      </c>
      <c r="AL3218" s="95">
        <v>8074261.6200000001</v>
      </c>
      <c r="AM3218" s="95">
        <v>200</v>
      </c>
      <c r="AN3218" s="95">
        <v>759403</v>
      </c>
      <c r="AO3218" s="95">
        <v>183</v>
      </c>
      <c r="AP3218" s="95">
        <v>801121.43</v>
      </c>
      <c r="AQ3218" s="72">
        <v>275.10000000000002</v>
      </c>
      <c r="AR3218" s="72">
        <v>253.07</v>
      </c>
      <c r="AS3218" s="72">
        <v>528.16999999999996</v>
      </c>
      <c r="AT3218" s="95">
        <v>6889595</v>
      </c>
      <c r="AU3218" s="95">
        <v>6134470</v>
      </c>
      <c r="AV3218" s="95">
        <v>2087</v>
      </c>
      <c r="AW3218" s="95">
        <v>2020</v>
      </c>
      <c r="AX3218" s="72">
        <v>254.4</v>
      </c>
      <c r="AY3218" s="72">
        <v>269.52999999999997</v>
      </c>
      <c r="AZ3218" s="72">
        <v>523.92999999999995</v>
      </c>
      <c r="BA3218" s="95">
        <v>6520839</v>
      </c>
      <c r="BB3218" s="95">
        <v>6679021</v>
      </c>
      <c r="BC3218" s="95">
        <v>2136</v>
      </c>
      <c r="BD3218" s="95">
        <v>2065</v>
      </c>
      <c r="BE3218" s="72">
        <v>257.69</v>
      </c>
      <c r="BF3218" s="72">
        <v>292.95999999999998</v>
      </c>
      <c r="BG3218" s="72">
        <v>550.65</v>
      </c>
      <c r="BH3218" s="95">
        <v>6728835</v>
      </c>
      <c r="BI3218" s="95">
        <v>7357928</v>
      </c>
      <c r="BJ3218" s="95">
        <v>2176</v>
      </c>
      <c r="BK3218" s="95">
        <v>2093</v>
      </c>
      <c r="BL3218" s="72">
        <v>275.02999999999997</v>
      </c>
      <c r="BM3218" s="72">
        <v>290.49</v>
      </c>
      <c r="BN3218" s="72">
        <v>565.52</v>
      </c>
      <c r="BO3218" s="95">
        <v>7458843</v>
      </c>
      <c r="BP3218" s="95">
        <v>7518952</v>
      </c>
      <c r="BQ3218" s="95">
        <v>2260</v>
      </c>
      <c r="BR3218" s="95">
        <v>2157</v>
      </c>
      <c r="BS3218" s="72">
        <v>322.95999999999998</v>
      </c>
      <c r="BT3218" s="72">
        <v>347.24</v>
      </c>
      <c r="BU3218" s="72">
        <v>670.2</v>
      </c>
      <c r="BV3218" s="95">
        <v>8700514.4199999999</v>
      </c>
      <c r="BW3218" s="95">
        <v>8875383.0500000007</v>
      </c>
      <c r="BX3218" s="95">
        <v>2245</v>
      </c>
      <c r="BY3218" s="95">
        <v>2130</v>
      </c>
      <c r="BZ3218" s="95">
        <v>2055</v>
      </c>
      <c r="CA3218" s="95">
        <v>2102</v>
      </c>
      <c r="CB3218" s="95">
        <v>2136</v>
      </c>
      <c r="CC3218" s="95">
        <v>2211</v>
      </c>
      <c r="CD3218" s="95">
        <v>2189</v>
      </c>
      <c r="CE3218" s="72">
        <v>650.75523149000003</v>
      </c>
      <c r="CF3218" s="72">
        <v>676.59346364999999</v>
      </c>
      <c r="CG3218" s="72">
        <v>712.40329333</v>
      </c>
      <c r="CH3218" s="72">
        <v>716.50152150999998</v>
      </c>
      <c r="CI3218" s="72">
        <v>731.52548966999996</v>
      </c>
      <c r="CJ3218" s="96">
        <v>0.81162620669999996</v>
      </c>
      <c r="CK3218" s="96">
        <v>0.7743645603</v>
      </c>
      <c r="CL3218" s="96">
        <v>0.77294701629999996</v>
      </c>
      <c r="CM3218" s="96">
        <v>0.7892795521</v>
      </c>
      <c r="CN3218" s="96">
        <v>0.91616766530000004</v>
      </c>
      <c r="CO3218" s="96">
        <v>0.761725824</v>
      </c>
      <c r="CP3218" s="96">
        <v>1.0671516897</v>
      </c>
      <c r="CQ3218" s="96">
        <v>0.99584056389999998</v>
      </c>
      <c r="CR3218" s="96">
        <v>1.0716088257</v>
      </c>
      <c r="CS3218" s="95">
        <v>2018</v>
      </c>
      <c r="CT3218" s="95">
        <v>2068</v>
      </c>
      <c r="CU3218" s="95">
        <v>2100</v>
      </c>
      <c r="CV3218" s="95">
        <v>2161</v>
      </c>
      <c r="CW3218" s="95">
        <v>2177</v>
      </c>
      <c r="CX3218" s="96">
        <v>0.79850615899999999</v>
      </c>
      <c r="CY3218" s="96">
        <v>0.78095357300000001</v>
      </c>
      <c r="CZ3218" s="96">
        <v>0.74835807499999996</v>
      </c>
      <c r="DA3218" s="96">
        <v>0.73666799199999999</v>
      </c>
      <c r="DB3218" s="96">
        <v>0.74713535399999997</v>
      </c>
      <c r="DC3218">
        <v>2013</v>
      </c>
      <c r="DD3218" s="6">
        <v>2093</v>
      </c>
      <c r="DE3218" s="96">
        <v>2.6102463999999998E-3</v>
      </c>
      <c r="DF3218" s="72">
        <v>820.84</v>
      </c>
      <c r="DG3218" s="96">
        <v>1</v>
      </c>
      <c r="DH3218" s="72">
        <v>820.84</v>
      </c>
      <c r="DI3218" s="72">
        <v>731.96935441999995</v>
      </c>
      <c r="DJ3218" s="96">
        <v>1</v>
      </c>
      <c r="DK3218" s="72">
        <v>820.84</v>
      </c>
      <c r="DL3218" s="96">
        <v>1</v>
      </c>
      <c r="DM3218" s="72">
        <v>820.84</v>
      </c>
      <c r="DN3218" s="96">
        <v>1</v>
      </c>
      <c r="DO3218" s="96">
        <v>1.0794E-2</v>
      </c>
      <c r="DP3218" s="72">
        <v>8.86</v>
      </c>
      <c r="DQ3218" s="72">
        <v>811.98</v>
      </c>
      <c r="DR3218" t="s">
        <v>132</v>
      </c>
      <c r="DT3218" t="s">
        <v>1201</v>
      </c>
    </row>
    <row r="3219" spans="1:124" x14ac:dyDescent="0.3">
      <c r="A3219" t="s">
        <v>1945</v>
      </c>
      <c r="B3219">
        <v>53120</v>
      </c>
      <c r="C3219" s="95">
        <v>8512</v>
      </c>
      <c r="D3219" s="95">
        <v>28643801</v>
      </c>
      <c r="E3219" s="95">
        <v>8211</v>
      </c>
      <c r="F3219" s="95">
        <v>23949005</v>
      </c>
      <c r="G3219" s="95">
        <v>1422</v>
      </c>
      <c r="H3219" s="95">
        <v>3227503</v>
      </c>
      <c r="I3219" s="95">
        <v>1268</v>
      </c>
      <c r="J3219" s="95">
        <v>3738239</v>
      </c>
      <c r="K3219" s="95">
        <v>8521</v>
      </c>
      <c r="L3219" s="95">
        <v>28834182</v>
      </c>
      <c r="M3219" s="95">
        <v>8174</v>
      </c>
      <c r="N3219" s="95">
        <v>24558035</v>
      </c>
      <c r="O3219" s="95">
        <v>1514</v>
      </c>
      <c r="P3219" s="95">
        <v>4690536</v>
      </c>
      <c r="Q3219" s="95">
        <v>1340</v>
      </c>
      <c r="R3219" s="95">
        <v>4098674</v>
      </c>
      <c r="S3219" s="95">
        <v>8632</v>
      </c>
      <c r="T3219" s="95">
        <v>33145256</v>
      </c>
      <c r="U3219" s="95">
        <v>8234</v>
      </c>
      <c r="V3219" s="95">
        <v>27018201</v>
      </c>
      <c r="W3219" s="95">
        <v>1572</v>
      </c>
      <c r="X3219" s="95">
        <v>4466775</v>
      </c>
      <c r="Y3219" s="95">
        <v>1402</v>
      </c>
      <c r="Z3219" s="95">
        <v>4673431</v>
      </c>
      <c r="AA3219" s="95">
        <v>8771</v>
      </c>
      <c r="AB3219" s="95">
        <v>33250773</v>
      </c>
      <c r="AC3219" s="95">
        <v>8328</v>
      </c>
      <c r="AD3219" s="95">
        <v>27709336</v>
      </c>
      <c r="AE3219" s="95">
        <v>1591</v>
      </c>
      <c r="AF3219" s="95">
        <v>4890158</v>
      </c>
      <c r="AG3219" s="95">
        <v>1408</v>
      </c>
      <c r="AH3219" s="95">
        <v>5232145</v>
      </c>
      <c r="AI3219" s="95">
        <v>8781</v>
      </c>
      <c r="AJ3219" s="95">
        <v>34280080</v>
      </c>
      <c r="AK3219" s="95">
        <v>8295</v>
      </c>
      <c r="AL3219" s="95">
        <v>30412462.440000001</v>
      </c>
      <c r="AM3219" s="95">
        <v>1656</v>
      </c>
      <c r="AN3219" s="95">
        <v>5753093</v>
      </c>
      <c r="AO3219" s="95">
        <v>1462</v>
      </c>
      <c r="AP3219" s="95">
        <v>6198396</v>
      </c>
      <c r="AQ3219" s="72">
        <v>267.36</v>
      </c>
      <c r="AR3219" s="72">
        <v>243.41</v>
      </c>
      <c r="AS3219" s="72">
        <v>510.77</v>
      </c>
      <c r="AT3219" s="95">
        <v>31871304</v>
      </c>
      <c r="AU3219" s="95">
        <v>27687244</v>
      </c>
      <c r="AV3219" s="95">
        <v>9934</v>
      </c>
      <c r="AW3219" s="95">
        <v>9479</v>
      </c>
      <c r="AX3219" s="72">
        <v>278.39999999999998</v>
      </c>
      <c r="AY3219" s="72">
        <v>251</v>
      </c>
      <c r="AZ3219" s="72">
        <v>529.4</v>
      </c>
      <c r="BA3219" s="95">
        <v>33524718</v>
      </c>
      <c r="BB3219" s="95">
        <v>28656709</v>
      </c>
      <c r="BC3219" s="95">
        <v>10035</v>
      </c>
      <c r="BD3219" s="95">
        <v>9514</v>
      </c>
      <c r="BE3219" s="72">
        <v>307.17</v>
      </c>
      <c r="BF3219" s="72">
        <v>274.07</v>
      </c>
      <c r="BG3219" s="72">
        <v>581.24</v>
      </c>
      <c r="BH3219" s="95">
        <v>37612031</v>
      </c>
      <c r="BI3219" s="95">
        <v>31691632</v>
      </c>
      <c r="BJ3219" s="95">
        <v>10204</v>
      </c>
      <c r="BK3219" s="95">
        <v>9636</v>
      </c>
      <c r="BL3219" s="72">
        <v>306.74</v>
      </c>
      <c r="BM3219" s="72">
        <v>281.95999999999998</v>
      </c>
      <c r="BN3219" s="72">
        <v>588.70000000000005</v>
      </c>
      <c r="BO3219" s="95">
        <v>38140931</v>
      </c>
      <c r="BP3219" s="95">
        <v>32941481</v>
      </c>
      <c r="BQ3219" s="95">
        <v>10362</v>
      </c>
      <c r="BR3219" s="95">
        <v>9736</v>
      </c>
      <c r="BS3219" s="72">
        <v>319.64</v>
      </c>
      <c r="BT3219" s="72">
        <v>312.69</v>
      </c>
      <c r="BU3219" s="72">
        <v>632.33000000000004</v>
      </c>
      <c r="BV3219" s="95">
        <v>40033173</v>
      </c>
      <c r="BW3219" s="95">
        <v>36610858.439999998</v>
      </c>
      <c r="BX3219" s="95">
        <v>10437</v>
      </c>
      <c r="BY3219" s="95">
        <v>9757</v>
      </c>
      <c r="BZ3219" s="95">
        <v>9717</v>
      </c>
      <c r="CA3219" s="95">
        <v>9783</v>
      </c>
      <c r="CB3219" s="95">
        <v>9930</v>
      </c>
      <c r="CC3219" s="95">
        <v>10065</v>
      </c>
      <c r="CD3219" s="95">
        <v>10104</v>
      </c>
      <c r="CE3219" s="72">
        <v>650.75523149000003</v>
      </c>
      <c r="CF3219" s="72">
        <v>676.59346364999999</v>
      </c>
      <c r="CG3219" s="72">
        <v>712.40329333</v>
      </c>
      <c r="CH3219" s="72">
        <v>716.50152150999998</v>
      </c>
      <c r="CI3219" s="72">
        <v>731.52548966999996</v>
      </c>
      <c r="CJ3219" s="96">
        <v>0.78488804280000002</v>
      </c>
      <c r="CK3219" s="96">
        <v>0.78244917879999998</v>
      </c>
      <c r="CL3219" s="96">
        <v>0.81588617770000005</v>
      </c>
      <c r="CM3219" s="96">
        <v>0.82163119309999999</v>
      </c>
      <c r="CN3219" s="96">
        <v>0.86439913430000004</v>
      </c>
      <c r="CO3219" s="96">
        <v>0.90263660869999995</v>
      </c>
      <c r="CP3219" s="96">
        <v>0.90163720089999999</v>
      </c>
      <c r="CQ3219" s="96">
        <v>0.99584056389999998</v>
      </c>
      <c r="CR3219" s="96">
        <v>0.90540303820000001</v>
      </c>
      <c r="CS3219" s="95">
        <v>9313</v>
      </c>
      <c r="CT3219" s="95">
        <v>9475</v>
      </c>
      <c r="CU3219" s="95">
        <v>9574</v>
      </c>
      <c r="CV3219" s="95">
        <v>9640</v>
      </c>
      <c r="CW3219" s="95">
        <v>9649</v>
      </c>
      <c r="CX3219" s="96">
        <v>0.92492407200000004</v>
      </c>
      <c r="CY3219" s="96">
        <v>0.89620785400000003</v>
      </c>
      <c r="CZ3219" s="96">
        <v>0.90073019600000004</v>
      </c>
      <c r="DA3219" s="96">
        <v>0.90248336900000004</v>
      </c>
      <c r="DB3219" s="96">
        <v>0.88948276199999998</v>
      </c>
      <c r="DC3219">
        <v>2013</v>
      </c>
      <c r="DD3219" s="6">
        <v>9624.4</v>
      </c>
      <c r="DE3219" s="96">
        <v>4.9019090000000003E-4</v>
      </c>
      <c r="DF3219" s="72">
        <v>695</v>
      </c>
      <c r="DG3219" s="96">
        <v>1</v>
      </c>
      <c r="DH3219" s="72">
        <v>695</v>
      </c>
      <c r="DI3219" s="72">
        <v>695</v>
      </c>
      <c r="DJ3219" s="96">
        <v>1</v>
      </c>
      <c r="DK3219" s="72">
        <v>695</v>
      </c>
      <c r="DL3219" s="96">
        <v>1</v>
      </c>
      <c r="DM3219" s="72">
        <v>695</v>
      </c>
      <c r="DN3219" s="96">
        <v>1</v>
      </c>
      <c r="DO3219" s="96">
        <v>1.4961E-2</v>
      </c>
      <c r="DP3219" s="72">
        <v>10.4</v>
      </c>
      <c r="DQ3219" s="72">
        <v>684.6</v>
      </c>
      <c r="DR3219" t="s">
        <v>1945</v>
      </c>
      <c r="DT3219" t="s">
        <v>1201</v>
      </c>
    </row>
    <row r="3220" spans="1:124" x14ac:dyDescent="0.3">
      <c r="A3220" t="s">
        <v>1946</v>
      </c>
      <c r="B3220">
        <v>53130</v>
      </c>
      <c r="C3220" s="95">
        <v>457</v>
      </c>
      <c r="D3220" s="95">
        <v>1917281</v>
      </c>
      <c r="E3220" s="95">
        <v>438</v>
      </c>
      <c r="F3220" s="95">
        <v>1289581</v>
      </c>
      <c r="G3220" s="95">
        <v>53</v>
      </c>
      <c r="H3220" s="95">
        <v>96504</v>
      </c>
      <c r="I3220" s="95">
        <v>48</v>
      </c>
      <c r="J3220" s="95">
        <v>172020</v>
      </c>
      <c r="K3220" s="95">
        <v>457</v>
      </c>
      <c r="L3220" s="95">
        <v>1768547</v>
      </c>
      <c r="M3220" s="95">
        <v>433</v>
      </c>
      <c r="N3220" s="95">
        <v>1677933</v>
      </c>
      <c r="O3220" s="95">
        <v>48</v>
      </c>
      <c r="P3220" s="95">
        <v>65027</v>
      </c>
      <c r="Q3220" s="95">
        <v>41</v>
      </c>
      <c r="R3220" s="95">
        <v>210172</v>
      </c>
      <c r="S3220" s="95">
        <v>471</v>
      </c>
      <c r="T3220" s="95">
        <v>2083097</v>
      </c>
      <c r="U3220" s="95">
        <v>446</v>
      </c>
      <c r="V3220" s="95">
        <v>1804766</v>
      </c>
      <c r="W3220" s="95">
        <v>49</v>
      </c>
      <c r="X3220" s="95">
        <v>126196</v>
      </c>
      <c r="Y3220" s="95">
        <v>42</v>
      </c>
      <c r="Z3220" s="95">
        <v>249126</v>
      </c>
      <c r="AA3220" s="95">
        <v>466</v>
      </c>
      <c r="AB3220" s="95">
        <v>2066442</v>
      </c>
      <c r="AC3220" s="95">
        <v>441</v>
      </c>
      <c r="AD3220" s="95">
        <v>1892218</v>
      </c>
      <c r="AE3220" s="95">
        <v>47</v>
      </c>
      <c r="AF3220" s="95">
        <v>159592</v>
      </c>
      <c r="AG3220" s="95">
        <v>41</v>
      </c>
      <c r="AH3220" s="95">
        <v>173762</v>
      </c>
      <c r="AI3220" s="95">
        <v>466</v>
      </c>
      <c r="AJ3220" s="95">
        <v>1657657</v>
      </c>
      <c r="AK3220" s="95">
        <v>439</v>
      </c>
      <c r="AL3220" s="95">
        <v>1977637</v>
      </c>
      <c r="AM3220" s="95">
        <v>49</v>
      </c>
      <c r="AN3220" s="95">
        <v>38531</v>
      </c>
      <c r="AO3220" s="95">
        <v>43</v>
      </c>
      <c r="AP3220" s="95">
        <v>190367</v>
      </c>
      <c r="AQ3220" s="72">
        <v>329.05</v>
      </c>
      <c r="AR3220" s="72">
        <v>250.62</v>
      </c>
      <c r="AS3220" s="72">
        <v>579.66999999999996</v>
      </c>
      <c r="AT3220" s="95">
        <v>2013785</v>
      </c>
      <c r="AU3220" s="95">
        <v>1461601</v>
      </c>
      <c r="AV3220" s="95">
        <v>510</v>
      </c>
      <c r="AW3220" s="95">
        <v>486</v>
      </c>
      <c r="AX3220" s="72">
        <v>302.57</v>
      </c>
      <c r="AY3220" s="72">
        <v>331.95</v>
      </c>
      <c r="AZ3220" s="72">
        <v>634.52</v>
      </c>
      <c r="BA3220" s="95">
        <v>1833574</v>
      </c>
      <c r="BB3220" s="95">
        <v>1888105</v>
      </c>
      <c r="BC3220" s="95">
        <v>505</v>
      </c>
      <c r="BD3220" s="95">
        <v>474</v>
      </c>
      <c r="BE3220" s="72">
        <v>354.05</v>
      </c>
      <c r="BF3220" s="72">
        <v>350.73</v>
      </c>
      <c r="BG3220" s="72">
        <v>704.78</v>
      </c>
      <c r="BH3220" s="95">
        <v>2209293</v>
      </c>
      <c r="BI3220" s="95">
        <v>2053892</v>
      </c>
      <c r="BJ3220" s="95">
        <v>520</v>
      </c>
      <c r="BK3220" s="95">
        <v>488</v>
      </c>
      <c r="BL3220" s="72">
        <v>361.6</v>
      </c>
      <c r="BM3220" s="72">
        <v>357.19</v>
      </c>
      <c r="BN3220" s="72">
        <v>718.79</v>
      </c>
      <c r="BO3220" s="95">
        <v>2226034</v>
      </c>
      <c r="BP3220" s="95">
        <v>2065980</v>
      </c>
      <c r="BQ3220" s="95">
        <v>513</v>
      </c>
      <c r="BR3220" s="95">
        <v>482</v>
      </c>
      <c r="BS3220" s="72">
        <v>274.45999999999998</v>
      </c>
      <c r="BT3220" s="72">
        <v>374.83</v>
      </c>
      <c r="BU3220" s="72">
        <v>649.29</v>
      </c>
      <c r="BV3220" s="95">
        <v>1696188</v>
      </c>
      <c r="BW3220" s="95">
        <v>2168004</v>
      </c>
      <c r="BX3220" s="95">
        <v>515</v>
      </c>
      <c r="BY3220" s="95">
        <v>482</v>
      </c>
      <c r="BZ3220" s="95">
        <v>499</v>
      </c>
      <c r="CA3220" s="95">
        <v>490</v>
      </c>
      <c r="CB3220" s="95">
        <v>505</v>
      </c>
      <c r="CC3220" s="95">
        <v>498</v>
      </c>
      <c r="CD3220" s="95">
        <v>499</v>
      </c>
      <c r="CE3220" s="72">
        <v>650.75523149000003</v>
      </c>
      <c r="CF3220" s="72">
        <v>676.59346364999999</v>
      </c>
      <c r="CG3220" s="72">
        <v>712.40329333</v>
      </c>
      <c r="CH3220" s="72">
        <v>716.50152150999998</v>
      </c>
      <c r="CI3220" s="72">
        <v>731.52548966999996</v>
      </c>
      <c r="CJ3220" s="96">
        <v>0.89076502489999998</v>
      </c>
      <c r="CK3220" s="96">
        <v>0.93781574030000003</v>
      </c>
      <c r="CL3220" s="96">
        <v>0.98929918849999998</v>
      </c>
      <c r="CM3220" s="96">
        <v>1.0031939618000001</v>
      </c>
      <c r="CN3220" s="96">
        <v>0.88758356230000002</v>
      </c>
      <c r="CO3220" s="96">
        <v>0.80646181900000002</v>
      </c>
      <c r="CP3220" s="96">
        <v>1.1677322763</v>
      </c>
      <c r="CQ3220" s="96">
        <v>0.99584056389999998</v>
      </c>
      <c r="CR3220" s="96">
        <v>1.1726095038</v>
      </c>
      <c r="CS3220" s="95">
        <v>500</v>
      </c>
      <c r="CT3220" s="95">
        <v>492</v>
      </c>
      <c r="CU3220" s="95">
        <v>503</v>
      </c>
      <c r="CV3220" s="95">
        <v>496</v>
      </c>
      <c r="CW3220" s="95">
        <v>505</v>
      </c>
      <c r="CX3220" s="96">
        <v>0.83092188300000003</v>
      </c>
      <c r="CY3220" s="96">
        <v>0.78578254000000003</v>
      </c>
      <c r="CZ3220" s="96">
        <v>0.86214460800000003</v>
      </c>
      <c r="DA3220" s="96">
        <v>0.75768321400000005</v>
      </c>
      <c r="DB3220" s="96">
        <v>0.79483789500000002</v>
      </c>
      <c r="DC3220">
        <v>2013</v>
      </c>
      <c r="DD3220" s="6">
        <v>482.4</v>
      </c>
      <c r="DE3220" s="96">
        <v>8.0483430000000003E-4</v>
      </c>
      <c r="DF3220" s="72">
        <v>899.83</v>
      </c>
      <c r="DG3220" s="96">
        <v>1</v>
      </c>
      <c r="DH3220" s="72">
        <v>899.83</v>
      </c>
      <c r="DI3220" s="72">
        <v>731.96935441999995</v>
      </c>
      <c r="DJ3220" s="96">
        <v>0.69455021419999996</v>
      </c>
      <c r="DK3220" s="72">
        <v>848.55700176000005</v>
      </c>
      <c r="DL3220" s="96">
        <v>1.0249337837000001</v>
      </c>
      <c r="DM3220" s="72">
        <v>869.71473852999998</v>
      </c>
      <c r="DN3220" s="96">
        <v>1</v>
      </c>
      <c r="DO3220" s="96">
        <v>8.6239999999999997E-3</v>
      </c>
      <c r="DP3220" s="72">
        <v>7.5</v>
      </c>
      <c r="DQ3220" s="72">
        <v>862.21</v>
      </c>
      <c r="DR3220" t="s">
        <v>1946</v>
      </c>
      <c r="DT3220" t="s">
        <v>1201</v>
      </c>
    </row>
    <row r="3221" spans="1:124" x14ac:dyDescent="0.3">
      <c r="A3221" t="s">
        <v>258</v>
      </c>
      <c r="B3221">
        <v>53140</v>
      </c>
      <c r="C3221" s="95">
        <v>4247</v>
      </c>
      <c r="D3221" s="95">
        <v>11817994</v>
      </c>
      <c r="E3221" s="95">
        <v>4125</v>
      </c>
      <c r="F3221" s="95">
        <v>12633496</v>
      </c>
      <c r="G3221" s="95">
        <v>498</v>
      </c>
      <c r="H3221" s="95">
        <v>1434698</v>
      </c>
      <c r="I3221" s="95">
        <v>465</v>
      </c>
      <c r="J3221" s="95">
        <v>1475758</v>
      </c>
      <c r="K3221" s="95">
        <v>4346</v>
      </c>
      <c r="L3221" s="95">
        <v>13687703</v>
      </c>
      <c r="M3221" s="95">
        <v>4198</v>
      </c>
      <c r="N3221" s="95">
        <v>13158069</v>
      </c>
      <c r="O3221" s="95">
        <v>503</v>
      </c>
      <c r="P3221" s="95">
        <v>1554448</v>
      </c>
      <c r="Q3221" s="95">
        <v>463</v>
      </c>
      <c r="R3221" s="95">
        <v>1512873</v>
      </c>
      <c r="S3221" s="95">
        <v>4436</v>
      </c>
      <c r="T3221" s="95">
        <v>13974084</v>
      </c>
      <c r="U3221" s="95">
        <v>4274</v>
      </c>
      <c r="V3221" s="95">
        <v>13975233</v>
      </c>
      <c r="W3221" s="95">
        <v>515</v>
      </c>
      <c r="X3221" s="95">
        <v>1089119</v>
      </c>
      <c r="Y3221" s="95">
        <v>472</v>
      </c>
      <c r="Z3221" s="95">
        <v>1481394</v>
      </c>
      <c r="AA3221" s="95">
        <v>4537</v>
      </c>
      <c r="AB3221" s="95">
        <v>15453390</v>
      </c>
      <c r="AC3221" s="95">
        <v>4347</v>
      </c>
      <c r="AD3221" s="95">
        <v>14227255</v>
      </c>
      <c r="AE3221" s="95">
        <v>529</v>
      </c>
      <c r="AF3221" s="95">
        <v>1980559</v>
      </c>
      <c r="AG3221" s="95">
        <v>485</v>
      </c>
      <c r="AH3221" s="95">
        <v>1882428</v>
      </c>
      <c r="AI3221" s="95">
        <v>4664</v>
      </c>
      <c r="AJ3221" s="95">
        <v>15066235.460000001</v>
      </c>
      <c r="AK3221" s="95">
        <v>4451</v>
      </c>
      <c r="AL3221" s="95">
        <v>14879292.75</v>
      </c>
      <c r="AM3221" s="95">
        <v>548</v>
      </c>
      <c r="AN3221" s="95">
        <v>2020256</v>
      </c>
      <c r="AO3221" s="95">
        <v>499</v>
      </c>
      <c r="AP3221" s="95">
        <v>2007209</v>
      </c>
      <c r="AQ3221" s="72">
        <v>232.75</v>
      </c>
      <c r="AR3221" s="72">
        <v>256.16000000000003</v>
      </c>
      <c r="AS3221" s="72">
        <v>488.91</v>
      </c>
      <c r="AT3221" s="95">
        <v>13252692</v>
      </c>
      <c r="AU3221" s="95">
        <v>14109254</v>
      </c>
      <c r="AV3221" s="95">
        <v>4745</v>
      </c>
      <c r="AW3221" s="95">
        <v>4590</v>
      </c>
      <c r="AX3221" s="72">
        <v>261.95</v>
      </c>
      <c r="AY3221" s="72">
        <v>262.3</v>
      </c>
      <c r="AZ3221" s="72">
        <v>524.25</v>
      </c>
      <c r="BA3221" s="95">
        <v>15242151</v>
      </c>
      <c r="BB3221" s="95">
        <v>14670942</v>
      </c>
      <c r="BC3221" s="95">
        <v>4849</v>
      </c>
      <c r="BD3221" s="95">
        <v>4661</v>
      </c>
      <c r="BE3221" s="72">
        <v>253.54</v>
      </c>
      <c r="BF3221" s="72">
        <v>271.39999999999998</v>
      </c>
      <c r="BG3221" s="72">
        <v>524.94000000000005</v>
      </c>
      <c r="BH3221" s="95">
        <v>15063203</v>
      </c>
      <c r="BI3221" s="95">
        <v>15456627</v>
      </c>
      <c r="BJ3221" s="95">
        <v>4951</v>
      </c>
      <c r="BK3221" s="95">
        <v>4746</v>
      </c>
      <c r="BL3221" s="72">
        <v>286.77999999999997</v>
      </c>
      <c r="BM3221" s="72">
        <v>277.83</v>
      </c>
      <c r="BN3221" s="72">
        <v>564.61</v>
      </c>
      <c r="BO3221" s="95">
        <v>17433949</v>
      </c>
      <c r="BP3221" s="95">
        <v>16109683</v>
      </c>
      <c r="BQ3221" s="95">
        <v>5066</v>
      </c>
      <c r="BR3221" s="95">
        <v>4832</v>
      </c>
      <c r="BS3221" s="72">
        <v>273.19</v>
      </c>
      <c r="BT3221" s="72">
        <v>284.27999999999997</v>
      </c>
      <c r="BU3221" s="72">
        <v>557.47</v>
      </c>
      <c r="BV3221" s="95">
        <v>17086491.460000001</v>
      </c>
      <c r="BW3221" s="95">
        <v>16886501.75</v>
      </c>
      <c r="BX3221" s="95">
        <v>5212</v>
      </c>
      <c r="BY3221" s="95">
        <v>4950</v>
      </c>
      <c r="BZ3221" s="95">
        <v>4671</v>
      </c>
      <c r="CA3221" s="95">
        <v>4758</v>
      </c>
      <c r="CB3221" s="95">
        <v>4852</v>
      </c>
      <c r="CC3221" s="95">
        <v>4955</v>
      </c>
      <c r="CD3221" s="95">
        <v>5084</v>
      </c>
      <c r="CE3221" s="72">
        <v>650.75523149000003</v>
      </c>
      <c r="CF3221" s="72">
        <v>676.59346364999999</v>
      </c>
      <c r="CG3221" s="72">
        <v>712.40329333</v>
      </c>
      <c r="CH3221" s="72">
        <v>716.50152150999998</v>
      </c>
      <c r="CI3221" s="72">
        <v>731.52548966999996</v>
      </c>
      <c r="CJ3221" s="96">
        <v>0.7512963037</v>
      </c>
      <c r="CK3221" s="96">
        <v>0.77483751789999999</v>
      </c>
      <c r="CL3221" s="96">
        <v>0.73685790750000002</v>
      </c>
      <c r="CM3221" s="96">
        <v>0.78800949200000003</v>
      </c>
      <c r="CN3221" s="96">
        <v>0.76206503790000002</v>
      </c>
      <c r="CO3221" s="96">
        <v>0.87160573299999999</v>
      </c>
      <c r="CP3221" s="96">
        <v>0.87495208319999995</v>
      </c>
      <c r="CQ3221" s="96">
        <v>0.99584056389999998</v>
      </c>
      <c r="CR3221" s="96">
        <v>0.87860646570000001</v>
      </c>
      <c r="CS3221" s="95">
        <v>4565</v>
      </c>
      <c r="CT3221" s="95">
        <v>4680</v>
      </c>
      <c r="CU3221" s="95">
        <v>4775</v>
      </c>
      <c r="CV3221" s="95">
        <v>4858</v>
      </c>
      <c r="CW3221" s="95">
        <v>4965</v>
      </c>
      <c r="CX3221" s="96">
        <v>0.89200548400000002</v>
      </c>
      <c r="CY3221" s="96">
        <v>0.87648543899999998</v>
      </c>
      <c r="CZ3221" s="96">
        <v>0.85838075300000005</v>
      </c>
      <c r="DA3221" s="96">
        <v>0.87171020799999999</v>
      </c>
      <c r="DB3221" s="96">
        <v>0.86086652900000005</v>
      </c>
      <c r="DC3221">
        <v>2013</v>
      </c>
      <c r="DD3221" s="6">
        <v>4755.8</v>
      </c>
      <c r="DE3221" s="96">
        <v>9.5063790000000003E-4</v>
      </c>
      <c r="DF3221" s="72">
        <v>674.12</v>
      </c>
      <c r="DG3221" s="96">
        <v>1</v>
      </c>
      <c r="DH3221" s="72">
        <v>674.12</v>
      </c>
      <c r="DI3221" s="72">
        <v>731.96935441999995</v>
      </c>
      <c r="DJ3221" s="96">
        <v>1</v>
      </c>
      <c r="DK3221" s="72">
        <v>674.12</v>
      </c>
      <c r="DL3221" s="96">
        <v>1</v>
      </c>
      <c r="DM3221" s="72">
        <v>674.12</v>
      </c>
      <c r="DN3221" s="96">
        <v>1</v>
      </c>
      <c r="DO3221" s="96">
        <v>4.8120000000000003E-3</v>
      </c>
      <c r="DP3221" s="72">
        <v>3.24</v>
      </c>
      <c r="DQ3221" s="72">
        <v>670.88</v>
      </c>
      <c r="DR3221" t="s">
        <v>258</v>
      </c>
      <c r="DT3221" t="s">
        <v>1201</v>
      </c>
    </row>
    <row r="3222" spans="1:124" x14ac:dyDescent="0.3">
      <c r="A3222" t="s">
        <v>1027</v>
      </c>
      <c r="B3222">
        <v>53150</v>
      </c>
      <c r="C3222" s="95">
        <v>1530</v>
      </c>
      <c r="D3222" s="95">
        <v>6051897</v>
      </c>
      <c r="E3222" s="95">
        <v>1469</v>
      </c>
      <c r="F3222" s="95">
        <v>4912372</v>
      </c>
      <c r="G3222" s="95">
        <v>191</v>
      </c>
      <c r="H3222" s="95">
        <v>528782</v>
      </c>
      <c r="I3222" s="95">
        <v>173</v>
      </c>
      <c r="J3222" s="95">
        <v>625567</v>
      </c>
      <c r="K3222" s="95">
        <v>1539</v>
      </c>
      <c r="L3222" s="95">
        <v>6399406</v>
      </c>
      <c r="M3222" s="95">
        <v>1473</v>
      </c>
      <c r="N3222" s="95">
        <v>4871362</v>
      </c>
      <c r="O3222" s="95">
        <v>189</v>
      </c>
      <c r="P3222" s="95">
        <v>477241</v>
      </c>
      <c r="Q3222" s="95">
        <v>169</v>
      </c>
      <c r="R3222" s="95">
        <v>540932</v>
      </c>
      <c r="S3222" s="95">
        <v>1561</v>
      </c>
      <c r="T3222" s="95">
        <v>6146369</v>
      </c>
      <c r="U3222" s="95">
        <v>1492</v>
      </c>
      <c r="V3222" s="95">
        <v>5100700</v>
      </c>
      <c r="W3222" s="95">
        <v>178</v>
      </c>
      <c r="X3222" s="95">
        <v>519536</v>
      </c>
      <c r="Y3222" s="95">
        <v>162</v>
      </c>
      <c r="Z3222" s="95">
        <v>654528</v>
      </c>
      <c r="AA3222" s="95">
        <v>1595</v>
      </c>
      <c r="AB3222" s="95">
        <v>6745530</v>
      </c>
      <c r="AC3222" s="95">
        <v>1509</v>
      </c>
      <c r="AD3222" s="95">
        <v>5099247</v>
      </c>
      <c r="AE3222" s="95">
        <v>182</v>
      </c>
      <c r="AF3222" s="95">
        <v>651322</v>
      </c>
      <c r="AG3222" s="95">
        <v>164</v>
      </c>
      <c r="AH3222" s="95">
        <v>705182</v>
      </c>
      <c r="AI3222" s="95">
        <v>1637</v>
      </c>
      <c r="AJ3222" s="95">
        <v>8322665.5599999996</v>
      </c>
      <c r="AK3222" s="95">
        <v>1537</v>
      </c>
      <c r="AL3222" s="95">
        <v>5258046.68</v>
      </c>
      <c r="AM3222" s="95">
        <v>181</v>
      </c>
      <c r="AN3222" s="95">
        <v>721826</v>
      </c>
      <c r="AO3222" s="95">
        <v>166</v>
      </c>
      <c r="AP3222" s="95">
        <v>723323.11</v>
      </c>
      <c r="AQ3222" s="72">
        <v>318.64999999999998</v>
      </c>
      <c r="AR3222" s="72">
        <v>281.06</v>
      </c>
      <c r="AS3222" s="72">
        <v>599.71</v>
      </c>
      <c r="AT3222" s="95">
        <v>6580679</v>
      </c>
      <c r="AU3222" s="95">
        <v>5537939</v>
      </c>
      <c r="AV3222" s="95">
        <v>1721</v>
      </c>
      <c r="AW3222" s="95">
        <v>1642</v>
      </c>
      <c r="AX3222" s="72">
        <v>331.63</v>
      </c>
      <c r="AY3222" s="72">
        <v>274.68</v>
      </c>
      <c r="AZ3222" s="72">
        <v>606.30999999999995</v>
      </c>
      <c r="BA3222" s="95">
        <v>6876647</v>
      </c>
      <c r="BB3222" s="95">
        <v>5412294</v>
      </c>
      <c r="BC3222" s="95">
        <v>1728</v>
      </c>
      <c r="BD3222" s="95">
        <v>1642</v>
      </c>
      <c r="BE3222" s="72">
        <v>319.43</v>
      </c>
      <c r="BF3222" s="72">
        <v>289.97000000000003</v>
      </c>
      <c r="BG3222" s="72">
        <v>609.4</v>
      </c>
      <c r="BH3222" s="95">
        <v>6665905</v>
      </c>
      <c r="BI3222" s="95">
        <v>5755228</v>
      </c>
      <c r="BJ3222" s="95">
        <v>1739</v>
      </c>
      <c r="BK3222" s="95">
        <v>1654</v>
      </c>
      <c r="BL3222" s="72">
        <v>346.88</v>
      </c>
      <c r="BM3222" s="72">
        <v>289.12</v>
      </c>
      <c r="BN3222" s="72">
        <v>636</v>
      </c>
      <c r="BO3222" s="95">
        <v>7396852</v>
      </c>
      <c r="BP3222" s="95">
        <v>5804429</v>
      </c>
      <c r="BQ3222" s="95">
        <v>1777</v>
      </c>
      <c r="BR3222" s="95">
        <v>1673</v>
      </c>
      <c r="BS3222" s="72">
        <v>414.58</v>
      </c>
      <c r="BT3222" s="72">
        <v>292.69</v>
      </c>
      <c r="BU3222" s="72">
        <v>707.27</v>
      </c>
      <c r="BV3222" s="95">
        <v>9044491.5600000005</v>
      </c>
      <c r="BW3222" s="95">
        <v>5981369.79</v>
      </c>
      <c r="BX3222" s="95">
        <v>1818</v>
      </c>
      <c r="BY3222" s="95">
        <v>1703</v>
      </c>
      <c r="BZ3222" s="95">
        <v>1683</v>
      </c>
      <c r="CA3222" s="95">
        <v>1686</v>
      </c>
      <c r="CB3222" s="95">
        <v>1698</v>
      </c>
      <c r="CC3222" s="95">
        <v>1728</v>
      </c>
      <c r="CD3222" s="95">
        <v>1762</v>
      </c>
      <c r="CE3222" s="72">
        <v>650.75523149000003</v>
      </c>
      <c r="CF3222" s="72">
        <v>676.59346364999999</v>
      </c>
      <c r="CG3222" s="72">
        <v>712.40329333</v>
      </c>
      <c r="CH3222" s="72">
        <v>716.50152150999998</v>
      </c>
      <c r="CI3222" s="72">
        <v>731.52548966999996</v>
      </c>
      <c r="CJ3222" s="96">
        <v>0.92156001359999995</v>
      </c>
      <c r="CK3222" s="96">
        <v>0.89612157459999997</v>
      </c>
      <c r="CL3222" s="96">
        <v>0.85541434989999998</v>
      </c>
      <c r="CM3222" s="96">
        <v>0.88764640530000005</v>
      </c>
      <c r="CN3222" s="96">
        <v>0.96684259130000005</v>
      </c>
      <c r="CO3222" s="96">
        <v>0.82698367269999995</v>
      </c>
      <c r="CP3222" s="96">
        <v>1.0949635606999999</v>
      </c>
      <c r="CQ3222" s="96">
        <v>0.99584056389999998</v>
      </c>
      <c r="CR3222" s="96">
        <v>1.0995368577</v>
      </c>
      <c r="CS3222" s="95">
        <v>1643</v>
      </c>
      <c r="CT3222" s="95">
        <v>1650</v>
      </c>
      <c r="CU3222" s="95">
        <v>1635</v>
      </c>
      <c r="CV3222" s="95">
        <v>1664</v>
      </c>
      <c r="CW3222" s="95">
        <v>1729</v>
      </c>
      <c r="CX3222" s="96">
        <v>0.84439174500000003</v>
      </c>
      <c r="CY3222" s="96">
        <v>0.85191611899999997</v>
      </c>
      <c r="CZ3222" s="96">
        <v>0.82306295900000004</v>
      </c>
      <c r="DA3222" s="96">
        <v>0.81403866599999997</v>
      </c>
      <c r="DB3222" s="96">
        <v>0.80281412900000004</v>
      </c>
      <c r="DC3222">
        <v>2013</v>
      </c>
      <c r="DD3222" s="6">
        <v>1662.8</v>
      </c>
      <c r="DE3222" s="96">
        <v>7.9769940000000005E-4</v>
      </c>
      <c r="DF3222" s="72">
        <v>843.76</v>
      </c>
      <c r="DG3222" s="96">
        <v>1</v>
      </c>
      <c r="DH3222" s="72">
        <v>843.76</v>
      </c>
      <c r="DI3222" s="72">
        <v>731.96935441999995</v>
      </c>
      <c r="DJ3222" s="96">
        <v>1</v>
      </c>
      <c r="DK3222" s="72">
        <v>843.76</v>
      </c>
      <c r="DL3222" s="96">
        <v>1</v>
      </c>
      <c r="DM3222" s="72">
        <v>843.76</v>
      </c>
      <c r="DN3222" s="96">
        <v>1</v>
      </c>
      <c r="DO3222" s="96">
        <v>7.0260000000000001E-3</v>
      </c>
      <c r="DP3222" s="72">
        <v>5.93</v>
      </c>
      <c r="DQ3222" s="72">
        <v>837.83</v>
      </c>
      <c r="DR3222" t="s">
        <v>1027</v>
      </c>
      <c r="DT3222" t="s">
        <v>1201</v>
      </c>
    </row>
    <row r="3223" spans="1:124" x14ac:dyDescent="0.3">
      <c r="A3223" t="s">
        <v>681</v>
      </c>
      <c r="B3223">
        <v>53160</v>
      </c>
      <c r="C3223" s="95">
        <v>4121</v>
      </c>
      <c r="D3223" s="95">
        <v>11649379</v>
      </c>
      <c r="E3223" s="95">
        <v>3901</v>
      </c>
      <c r="F3223" s="95">
        <v>9772930</v>
      </c>
      <c r="G3223" s="95">
        <v>622</v>
      </c>
      <c r="H3223" s="95">
        <v>1214945</v>
      </c>
      <c r="I3223" s="95">
        <v>516</v>
      </c>
      <c r="J3223" s="95">
        <v>1222373</v>
      </c>
      <c r="K3223" s="95">
        <v>4098</v>
      </c>
      <c r="L3223" s="95">
        <v>11428848</v>
      </c>
      <c r="M3223" s="95">
        <v>3872</v>
      </c>
      <c r="N3223" s="95">
        <v>9965625</v>
      </c>
      <c r="O3223" s="95">
        <v>640</v>
      </c>
      <c r="P3223" s="95">
        <v>1252814</v>
      </c>
      <c r="Q3223" s="95">
        <v>540</v>
      </c>
      <c r="R3223" s="95">
        <v>1594493</v>
      </c>
      <c r="S3223" s="95">
        <v>4187</v>
      </c>
      <c r="T3223" s="95">
        <v>11824673</v>
      </c>
      <c r="U3223" s="95">
        <v>3929</v>
      </c>
      <c r="V3223" s="95">
        <v>10722856</v>
      </c>
      <c r="W3223" s="95">
        <v>659</v>
      </c>
      <c r="X3223" s="95">
        <v>2167416</v>
      </c>
      <c r="Y3223" s="95">
        <v>549</v>
      </c>
      <c r="Z3223" s="95">
        <v>1986674</v>
      </c>
      <c r="AA3223" s="95">
        <v>4271</v>
      </c>
      <c r="AB3223" s="95">
        <v>13443559</v>
      </c>
      <c r="AC3223" s="95">
        <v>3993</v>
      </c>
      <c r="AD3223" s="95">
        <v>11066941</v>
      </c>
      <c r="AE3223" s="95">
        <v>669</v>
      </c>
      <c r="AF3223" s="95">
        <v>1623968</v>
      </c>
      <c r="AG3223" s="95">
        <v>556</v>
      </c>
      <c r="AH3223" s="95">
        <v>1643057</v>
      </c>
      <c r="AI3223" s="95">
        <v>4349</v>
      </c>
      <c r="AJ3223" s="95">
        <v>15104678.35</v>
      </c>
      <c r="AK3223" s="95">
        <v>4031</v>
      </c>
      <c r="AL3223" s="95">
        <v>11027213.85</v>
      </c>
      <c r="AM3223" s="95">
        <v>692</v>
      </c>
      <c r="AN3223" s="95">
        <v>1589724</v>
      </c>
      <c r="AO3223" s="95">
        <v>571</v>
      </c>
      <c r="AP3223" s="95">
        <v>1720274.34</v>
      </c>
      <c r="AQ3223" s="72">
        <v>226.02</v>
      </c>
      <c r="AR3223" s="72">
        <v>207.44</v>
      </c>
      <c r="AS3223" s="72">
        <v>433.46</v>
      </c>
      <c r="AT3223" s="95">
        <v>12864324</v>
      </c>
      <c r="AU3223" s="95">
        <v>10995303</v>
      </c>
      <c r="AV3223" s="95">
        <v>4743</v>
      </c>
      <c r="AW3223" s="95">
        <v>4417</v>
      </c>
      <c r="AX3223" s="72">
        <v>223.05</v>
      </c>
      <c r="AY3223" s="72">
        <v>218.35</v>
      </c>
      <c r="AZ3223" s="72">
        <v>441.4</v>
      </c>
      <c r="BA3223" s="95">
        <v>12681662</v>
      </c>
      <c r="BB3223" s="95">
        <v>11560118</v>
      </c>
      <c r="BC3223" s="95">
        <v>4738</v>
      </c>
      <c r="BD3223" s="95">
        <v>4412</v>
      </c>
      <c r="BE3223" s="72">
        <v>240.61</v>
      </c>
      <c r="BF3223" s="72">
        <v>236.52</v>
      </c>
      <c r="BG3223" s="72">
        <v>477.13</v>
      </c>
      <c r="BH3223" s="95">
        <v>13992089</v>
      </c>
      <c r="BI3223" s="95">
        <v>12709530</v>
      </c>
      <c r="BJ3223" s="95">
        <v>4846</v>
      </c>
      <c r="BK3223" s="95">
        <v>4478</v>
      </c>
      <c r="BL3223" s="72">
        <v>254.18</v>
      </c>
      <c r="BM3223" s="72">
        <v>232.84</v>
      </c>
      <c r="BN3223" s="72">
        <v>487.02</v>
      </c>
      <c r="BO3223" s="95">
        <v>15067527</v>
      </c>
      <c r="BP3223" s="95">
        <v>12709998</v>
      </c>
      <c r="BQ3223" s="95">
        <v>4940</v>
      </c>
      <c r="BR3223" s="95">
        <v>4549</v>
      </c>
      <c r="BS3223" s="72">
        <v>275.98</v>
      </c>
      <c r="BT3223" s="72">
        <v>230.83</v>
      </c>
      <c r="BU3223" s="72">
        <v>506.81</v>
      </c>
      <c r="BV3223" s="95">
        <v>16694402.35</v>
      </c>
      <c r="BW3223" s="95">
        <v>12747488.189999999</v>
      </c>
      <c r="BX3223" s="95">
        <v>5041</v>
      </c>
      <c r="BY3223" s="95">
        <v>4602</v>
      </c>
      <c r="BZ3223" s="95">
        <v>4588</v>
      </c>
      <c r="CA3223" s="95">
        <v>4581</v>
      </c>
      <c r="CB3223" s="95">
        <v>4669</v>
      </c>
      <c r="CC3223" s="95">
        <v>4754</v>
      </c>
      <c r="CD3223" s="95">
        <v>4826</v>
      </c>
      <c r="CE3223" s="72">
        <v>650.75523149000003</v>
      </c>
      <c r="CF3223" s="72">
        <v>676.59346364999999</v>
      </c>
      <c r="CG3223" s="72">
        <v>712.40329333</v>
      </c>
      <c r="CH3223" s="72">
        <v>716.50152150999998</v>
      </c>
      <c r="CI3223" s="72">
        <v>731.52548966999996</v>
      </c>
      <c r="CJ3223" s="96">
        <v>0.66608761490000001</v>
      </c>
      <c r="CK3223" s="96">
        <v>0.65238584720000004</v>
      </c>
      <c r="CL3223" s="96">
        <v>0.66974704419999997</v>
      </c>
      <c r="CM3223" s="96">
        <v>0.67971942190000001</v>
      </c>
      <c r="CN3223" s="96">
        <v>0.69281249550000001</v>
      </c>
      <c r="CO3223" s="96">
        <v>0.85277013079999997</v>
      </c>
      <c r="CP3223" s="96">
        <v>0.78819656140000005</v>
      </c>
      <c r="CQ3223" s="96">
        <v>0.99584056389999998</v>
      </c>
      <c r="CR3223" s="96">
        <v>0.79148859510000003</v>
      </c>
      <c r="CS3223" s="95">
        <v>4321</v>
      </c>
      <c r="CT3223" s="95">
        <v>4381</v>
      </c>
      <c r="CU3223" s="95">
        <v>4442</v>
      </c>
      <c r="CV3223" s="95">
        <v>4495</v>
      </c>
      <c r="CW3223" s="95">
        <v>4510</v>
      </c>
      <c r="CX3223" s="96">
        <v>0.88881705499999997</v>
      </c>
      <c r="CY3223" s="96">
        <v>0.85414464099999998</v>
      </c>
      <c r="CZ3223" s="96">
        <v>0.83805191999999995</v>
      </c>
      <c r="DA3223" s="96">
        <v>0.83822726700000005</v>
      </c>
      <c r="DB3223" s="96">
        <v>0.84588941600000001</v>
      </c>
      <c r="DC3223">
        <v>2013</v>
      </c>
      <c r="DD3223" s="6">
        <v>4491.6000000000004</v>
      </c>
      <c r="DE3223" s="96">
        <v>8.5027970000000003E-4</v>
      </c>
      <c r="DF3223" s="72">
        <v>607.34</v>
      </c>
      <c r="DG3223" s="96">
        <v>1</v>
      </c>
      <c r="DH3223" s="72">
        <v>607.34</v>
      </c>
      <c r="DI3223" s="72">
        <v>731.96935441999995</v>
      </c>
      <c r="DJ3223" s="96">
        <v>1</v>
      </c>
      <c r="DK3223" s="72">
        <v>607.34</v>
      </c>
      <c r="DL3223" s="96">
        <v>1</v>
      </c>
      <c r="DM3223" s="72">
        <v>607.34</v>
      </c>
      <c r="DN3223" s="96">
        <v>1</v>
      </c>
      <c r="DO3223" s="96">
        <v>4.3540000000000002E-3</v>
      </c>
      <c r="DP3223" s="72">
        <v>2.64</v>
      </c>
      <c r="DQ3223" s="72">
        <v>604.70000000000005</v>
      </c>
      <c r="DR3223" t="s">
        <v>681</v>
      </c>
      <c r="DT3223" t="s">
        <v>1201</v>
      </c>
    </row>
    <row r="3224" spans="1:124" x14ac:dyDescent="0.3">
      <c r="A3224" t="s">
        <v>1947</v>
      </c>
      <c r="B3224">
        <v>53170</v>
      </c>
      <c r="C3224" s="95">
        <v>741</v>
      </c>
      <c r="D3224" s="95">
        <v>2437149</v>
      </c>
      <c r="E3224" s="95">
        <v>715</v>
      </c>
      <c r="F3224" s="95">
        <v>2174571</v>
      </c>
      <c r="G3224" s="95">
        <v>81</v>
      </c>
      <c r="H3224" s="95">
        <v>252815</v>
      </c>
      <c r="I3224" s="95">
        <v>72</v>
      </c>
      <c r="J3224" s="95">
        <v>247227</v>
      </c>
      <c r="K3224" s="95">
        <v>734</v>
      </c>
      <c r="L3224" s="95">
        <v>2399620</v>
      </c>
      <c r="M3224" s="95">
        <v>708</v>
      </c>
      <c r="N3224" s="95">
        <v>2108719</v>
      </c>
      <c r="O3224" s="95">
        <v>80</v>
      </c>
      <c r="P3224" s="95">
        <v>298751</v>
      </c>
      <c r="Q3224" s="95">
        <v>74</v>
      </c>
      <c r="R3224" s="95">
        <v>359729</v>
      </c>
      <c r="S3224" s="95">
        <v>745</v>
      </c>
      <c r="T3224" s="95">
        <v>2616744</v>
      </c>
      <c r="U3224" s="95">
        <v>715</v>
      </c>
      <c r="V3224" s="95">
        <v>2290177</v>
      </c>
      <c r="W3224" s="95">
        <v>77</v>
      </c>
      <c r="X3224" s="95">
        <v>310669</v>
      </c>
      <c r="Y3224" s="95">
        <v>68</v>
      </c>
      <c r="Z3224" s="95">
        <v>384563</v>
      </c>
      <c r="AA3224" s="95">
        <v>777</v>
      </c>
      <c r="AB3224" s="95">
        <v>2417805</v>
      </c>
      <c r="AC3224" s="95">
        <v>738</v>
      </c>
      <c r="AD3224" s="95">
        <v>2200907</v>
      </c>
      <c r="AE3224" s="95">
        <v>77</v>
      </c>
      <c r="AF3224" s="95">
        <v>136693</v>
      </c>
      <c r="AG3224" s="95">
        <v>65</v>
      </c>
      <c r="AH3224" s="95">
        <v>387568</v>
      </c>
      <c r="AI3224" s="95">
        <v>803</v>
      </c>
      <c r="AJ3224" s="95">
        <v>2204183</v>
      </c>
      <c r="AK3224" s="95">
        <v>753</v>
      </c>
      <c r="AL3224" s="95">
        <v>2526144.7599999998</v>
      </c>
      <c r="AM3224" s="95">
        <v>79</v>
      </c>
      <c r="AN3224" s="95">
        <v>135218</v>
      </c>
      <c r="AO3224" s="95">
        <v>66</v>
      </c>
      <c r="AP3224" s="95">
        <v>386174</v>
      </c>
      <c r="AQ3224" s="72">
        <v>272.70999999999998</v>
      </c>
      <c r="AR3224" s="72">
        <v>256.44</v>
      </c>
      <c r="AS3224" s="72">
        <v>529.15</v>
      </c>
      <c r="AT3224" s="95">
        <v>2689964</v>
      </c>
      <c r="AU3224" s="95">
        <v>2421798</v>
      </c>
      <c r="AV3224" s="95">
        <v>822</v>
      </c>
      <c r="AW3224" s="95">
        <v>787</v>
      </c>
      <c r="AX3224" s="72">
        <v>276.25</v>
      </c>
      <c r="AY3224" s="72">
        <v>263.05</v>
      </c>
      <c r="AZ3224" s="72">
        <v>539.29999999999995</v>
      </c>
      <c r="BA3224" s="95">
        <v>2698371</v>
      </c>
      <c r="BB3224" s="95">
        <v>2468448</v>
      </c>
      <c r="BC3224" s="95">
        <v>814</v>
      </c>
      <c r="BD3224" s="95">
        <v>782</v>
      </c>
      <c r="BE3224" s="72">
        <v>296.77999999999997</v>
      </c>
      <c r="BF3224" s="72">
        <v>284.67</v>
      </c>
      <c r="BG3224" s="72">
        <v>581.45000000000005</v>
      </c>
      <c r="BH3224" s="95">
        <v>2927413</v>
      </c>
      <c r="BI3224" s="95">
        <v>2674740</v>
      </c>
      <c r="BJ3224" s="95">
        <v>822</v>
      </c>
      <c r="BK3224" s="95">
        <v>783</v>
      </c>
      <c r="BL3224" s="72">
        <v>249.27</v>
      </c>
      <c r="BM3224" s="72">
        <v>268.63</v>
      </c>
      <c r="BN3224" s="72">
        <v>517.9</v>
      </c>
      <c r="BO3224" s="95">
        <v>2554498</v>
      </c>
      <c r="BP3224" s="95">
        <v>2588475</v>
      </c>
      <c r="BQ3224" s="95">
        <v>854</v>
      </c>
      <c r="BR3224" s="95">
        <v>803</v>
      </c>
      <c r="BS3224" s="72">
        <v>221.03</v>
      </c>
      <c r="BT3224" s="72">
        <v>296.33</v>
      </c>
      <c r="BU3224" s="72">
        <v>517.36</v>
      </c>
      <c r="BV3224" s="95">
        <v>2339401</v>
      </c>
      <c r="BW3224" s="95">
        <v>2912318.76</v>
      </c>
      <c r="BX3224" s="95">
        <v>882</v>
      </c>
      <c r="BY3224" s="95">
        <v>819</v>
      </c>
      <c r="BZ3224" s="95">
        <v>805</v>
      </c>
      <c r="CA3224" s="95">
        <v>799</v>
      </c>
      <c r="CB3224" s="95">
        <v>803</v>
      </c>
      <c r="CC3224" s="95">
        <v>830</v>
      </c>
      <c r="CD3224" s="95">
        <v>851</v>
      </c>
      <c r="CE3224" s="72">
        <v>650.75523149000003</v>
      </c>
      <c r="CF3224" s="72">
        <v>676.59346364999999</v>
      </c>
      <c r="CG3224" s="72">
        <v>712.40329333</v>
      </c>
      <c r="CH3224" s="72">
        <v>716.50152150999998</v>
      </c>
      <c r="CI3224" s="72">
        <v>731.52548966999996</v>
      </c>
      <c r="CJ3224" s="96">
        <v>0.81313214919999999</v>
      </c>
      <c r="CK3224" s="96">
        <v>0.79708130359999996</v>
      </c>
      <c r="CL3224" s="96">
        <v>0.81618095459999995</v>
      </c>
      <c r="CM3224" s="96">
        <v>0.7228177254</v>
      </c>
      <c r="CN3224" s="96">
        <v>0.70723441259999997</v>
      </c>
      <c r="CO3224" s="96">
        <v>0.80969581059999995</v>
      </c>
      <c r="CP3224" s="96">
        <v>0.95256675280000003</v>
      </c>
      <c r="CQ3224" s="96">
        <v>0.99584056389999998</v>
      </c>
      <c r="CR3224" s="96">
        <v>0.95654530579999997</v>
      </c>
      <c r="CS3224" s="95">
        <v>813</v>
      </c>
      <c r="CT3224" s="95">
        <v>839</v>
      </c>
      <c r="CU3224" s="95">
        <v>850</v>
      </c>
      <c r="CV3224" s="95">
        <v>860</v>
      </c>
      <c r="CW3224" s="95">
        <v>878</v>
      </c>
      <c r="CX3224" s="96">
        <v>0.88261971100000003</v>
      </c>
      <c r="CY3224" s="96">
        <v>0.83199781299999997</v>
      </c>
      <c r="CZ3224" s="96">
        <v>0.80086009499999999</v>
      </c>
      <c r="DA3224" s="96">
        <v>0.79643931400000001</v>
      </c>
      <c r="DB3224" s="96">
        <v>0.74239790000000005</v>
      </c>
      <c r="DC3224">
        <v>2013</v>
      </c>
      <c r="DD3224" s="6">
        <v>794.8</v>
      </c>
      <c r="DE3224" s="96">
        <v>4.0436253999999996E-3</v>
      </c>
      <c r="DF3224" s="72">
        <v>731.65</v>
      </c>
      <c r="DG3224" s="96">
        <v>1</v>
      </c>
      <c r="DH3224" s="72">
        <v>731.65</v>
      </c>
      <c r="DI3224" s="72">
        <v>731.96935441999995</v>
      </c>
      <c r="DJ3224" s="96">
        <v>0.89151556350000005</v>
      </c>
      <c r="DK3224" s="72">
        <v>731.68464498000003</v>
      </c>
      <c r="DL3224" s="96">
        <v>1.0249337837000001</v>
      </c>
      <c r="DM3224" s="72">
        <v>749.92831168999999</v>
      </c>
      <c r="DN3224" s="96">
        <v>1</v>
      </c>
      <c r="DO3224" s="96">
        <v>1.4737999999999999E-2</v>
      </c>
      <c r="DP3224" s="72">
        <v>11.05</v>
      </c>
      <c r="DQ3224" s="72">
        <v>738.88</v>
      </c>
      <c r="DR3224" t="s">
        <v>1947</v>
      </c>
      <c r="DT3224" t="s">
        <v>1201</v>
      </c>
    </row>
    <row r="3225" spans="1:124" x14ac:dyDescent="0.3">
      <c r="A3225" t="s">
        <v>1948</v>
      </c>
      <c r="B3225">
        <v>53180</v>
      </c>
      <c r="C3225" s="95">
        <v>3003</v>
      </c>
      <c r="D3225" s="95">
        <v>10131557</v>
      </c>
      <c r="E3225" s="95">
        <v>2894</v>
      </c>
      <c r="F3225" s="95">
        <v>8094373</v>
      </c>
      <c r="G3225" s="95">
        <v>560</v>
      </c>
      <c r="H3225" s="95">
        <v>1731938</v>
      </c>
      <c r="I3225" s="95">
        <v>492</v>
      </c>
      <c r="J3225" s="95">
        <v>1251807</v>
      </c>
      <c r="K3225" s="95">
        <v>3038</v>
      </c>
      <c r="L3225" s="95">
        <v>11377204</v>
      </c>
      <c r="M3225" s="95">
        <v>2902</v>
      </c>
      <c r="N3225" s="95">
        <v>7999659</v>
      </c>
      <c r="O3225" s="95">
        <v>591</v>
      </c>
      <c r="P3225" s="95">
        <v>2326019</v>
      </c>
      <c r="Q3225" s="95">
        <v>516</v>
      </c>
      <c r="R3225" s="95">
        <v>1489494</v>
      </c>
      <c r="S3225" s="95">
        <v>3077</v>
      </c>
      <c r="T3225" s="95">
        <v>11666133</v>
      </c>
      <c r="U3225" s="95">
        <v>2921</v>
      </c>
      <c r="V3225" s="95">
        <v>9097769</v>
      </c>
      <c r="W3225" s="95">
        <v>591</v>
      </c>
      <c r="X3225" s="95">
        <v>1629254</v>
      </c>
      <c r="Y3225" s="95">
        <v>518</v>
      </c>
      <c r="Z3225" s="95">
        <v>1691381</v>
      </c>
      <c r="AA3225" s="95">
        <v>3123</v>
      </c>
      <c r="AB3225" s="95">
        <v>9894084</v>
      </c>
      <c r="AC3225" s="95">
        <v>2953</v>
      </c>
      <c r="AD3225" s="95">
        <v>8515381</v>
      </c>
      <c r="AE3225" s="95">
        <v>610</v>
      </c>
      <c r="AF3225" s="95">
        <v>1912085</v>
      </c>
      <c r="AG3225" s="95">
        <v>533</v>
      </c>
      <c r="AH3225" s="95">
        <v>1784861</v>
      </c>
      <c r="AI3225" s="95">
        <v>3136</v>
      </c>
      <c r="AJ3225" s="95">
        <v>11038306.49</v>
      </c>
      <c r="AK3225" s="95">
        <v>2937</v>
      </c>
      <c r="AL3225" s="95">
        <v>9456133.1500000004</v>
      </c>
      <c r="AM3225" s="95">
        <v>658</v>
      </c>
      <c r="AN3225" s="95">
        <v>1992833</v>
      </c>
      <c r="AO3225" s="95">
        <v>582</v>
      </c>
      <c r="AP3225" s="95">
        <v>1913739.75</v>
      </c>
      <c r="AQ3225" s="72">
        <v>277.47000000000003</v>
      </c>
      <c r="AR3225" s="72">
        <v>230.02</v>
      </c>
      <c r="AS3225" s="72">
        <v>507.49</v>
      </c>
      <c r="AT3225" s="95">
        <v>11863495</v>
      </c>
      <c r="AU3225" s="95">
        <v>9346180</v>
      </c>
      <c r="AV3225" s="95">
        <v>3563</v>
      </c>
      <c r="AW3225" s="95">
        <v>3386</v>
      </c>
      <c r="AX3225" s="72">
        <v>314.67</v>
      </c>
      <c r="AY3225" s="72">
        <v>231.35</v>
      </c>
      <c r="AZ3225" s="72">
        <v>546.02</v>
      </c>
      <c r="BA3225" s="95">
        <v>13703223</v>
      </c>
      <c r="BB3225" s="95">
        <v>9489153</v>
      </c>
      <c r="BC3225" s="95">
        <v>3629</v>
      </c>
      <c r="BD3225" s="95">
        <v>3418</v>
      </c>
      <c r="BE3225" s="72">
        <v>302.06</v>
      </c>
      <c r="BF3225" s="72">
        <v>261.44</v>
      </c>
      <c r="BG3225" s="72">
        <v>563.5</v>
      </c>
      <c r="BH3225" s="95">
        <v>13295387</v>
      </c>
      <c r="BI3225" s="95">
        <v>10789150</v>
      </c>
      <c r="BJ3225" s="95">
        <v>3668</v>
      </c>
      <c r="BK3225" s="95">
        <v>3439</v>
      </c>
      <c r="BL3225" s="72">
        <v>263.55</v>
      </c>
      <c r="BM3225" s="72">
        <v>246.23</v>
      </c>
      <c r="BN3225" s="72">
        <v>509.78</v>
      </c>
      <c r="BO3225" s="95">
        <v>11806169</v>
      </c>
      <c r="BP3225" s="95">
        <v>10300242</v>
      </c>
      <c r="BQ3225" s="95">
        <v>3733</v>
      </c>
      <c r="BR3225" s="95">
        <v>3486</v>
      </c>
      <c r="BS3225" s="72">
        <v>286.22000000000003</v>
      </c>
      <c r="BT3225" s="72">
        <v>269.25</v>
      </c>
      <c r="BU3225" s="72">
        <v>555.47</v>
      </c>
      <c r="BV3225" s="95">
        <v>13031139.49</v>
      </c>
      <c r="BW3225" s="95">
        <v>11369872.9</v>
      </c>
      <c r="BX3225" s="95">
        <v>3794</v>
      </c>
      <c r="BY3225" s="95">
        <v>3519</v>
      </c>
      <c r="BZ3225" s="95">
        <v>3479</v>
      </c>
      <c r="CA3225" s="95">
        <v>3527</v>
      </c>
      <c r="CB3225" s="95">
        <v>3558</v>
      </c>
      <c r="CC3225" s="95">
        <v>3616</v>
      </c>
      <c r="CD3225" s="95">
        <v>3659</v>
      </c>
      <c r="CE3225" s="72">
        <v>650.75523149000003</v>
      </c>
      <c r="CF3225" s="72">
        <v>676.59346364999999</v>
      </c>
      <c r="CG3225" s="72">
        <v>712.40329333</v>
      </c>
      <c r="CH3225" s="72">
        <v>716.50152150999998</v>
      </c>
      <c r="CI3225" s="72">
        <v>731.52548966999996</v>
      </c>
      <c r="CJ3225" s="96">
        <v>0.77984774530000001</v>
      </c>
      <c r="CK3225" s="96">
        <v>0.80701341250000003</v>
      </c>
      <c r="CL3225" s="96">
        <v>0.79098455229999998</v>
      </c>
      <c r="CM3225" s="96">
        <v>0.71148488129999998</v>
      </c>
      <c r="CN3225" s="96">
        <v>0.75933102519999995</v>
      </c>
      <c r="CO3225" s="96">
        <v>0.83056068890000001</v>
      </c>
      <c r="CP3225" s="96">
        <v>0.92676228679999995</v>
      </c>
      <c r="CQ3225" s="96">
        <v>0.99584056389999998</v>
      </c>
      <c r="CR3225" s="96">
        <v>0.93063306320000005</v>
      </c>
      <c r="CS3225" s="95">
        <v>3281</v>
      </c>
      <c r="CT3225" s="95">
        <v>3371</v>
      </c>
      <c r="CU3225" s="95">
        <v>3400</v>
      </c>
      <c r="CV3225" s="95">
        <v>3432</v>
      </c>
      <c r="CW3225" s="95">
        <v>3418</v>
      </c>
      <c r="CX3225" s="96">
        <v>0.87580002099999998</v>
      </c>
      <c r="CY3225" s="96">
        <v>0.83482678499999996</v>
      </c>
      <c r="CZ3225" s="96">
        <v>0.82634176800000003</v>
      </c>
      <c r="DA3225" s="96">
        <v>0.80612678100000001</v>
      </c>
      <c r="DB3225" s="96">
        <v>0.81165789300000002</v>
      </c>
      <c r="DC3225">
        <v>2013</v>
      </c>
      <c r="DD3225" s="6">
        <v>3449.6</v>
      </c>
      <c r="DE3225" s="96">
        <v>5.3510857999999996E-3</v>
      </c>
      <c r="DF3225" s="72">
        <v>710.89</v>
      </c>
      <c r="DG3225" s="96">
        <v>1</v>
      </c>
      <c r="DH3225" s="72">
        <v>710.89</v>
      </c>
      <c r="DI3225" s="72">
        <v>731.96935441999995</v>
      </c>
      <c r="DJ3225" s="96">
        <v>1</v>
      </c>
      <c r="DK3225" s="72">
        <v>710.89</v>
      </c>
      <c r="DL3225" s="96">
        <v>1</v>
      </c>
      <c r="DM3225" s="72">
        <v>710.89</v>
      </c>
      <c r="DN3225" s="96">
        <v>0.99214551470000001</v>
      </c>
      <c r="DO3225" s="96">
        <v>2.419E-2</v>
      </c>
      <c r="DP3225" s="72">
        <v>17.059999999999999</v>
      </c>
      <c r="DQ3225" s="72">
        <v>693.83</v>
      </c>
      <c r="DR3225" t="s">
        <v>1948</v>
      </c>
      <c r="DT3225" t="s">
        <v>1201</v>
      </c>
    </row>
    <row r="3226" spans="1:124" x14ac:dyDescent="0.3">
      <c r="A3226" t="s">
        <v>482</v>
      </c>
      <c r="B3226">
        <v>53190</v>
      </c>
      <c r="C3226" s="95">
        <v>1550</v>
      </c>
      <c r="D3226" s="95">
        <v>4463025</v>
      </c>
      <c r="E3226" s="95">
        <v>1488</v>
      </c>
      <c r="F3226" s="95">
        <v>4464535</v>
      </c>
      <c r="G3226" s="95">
        <v>99</v>
      </c>
      <c r="H3226" s="95">
        <v>387978</v>
      </c>
      <c r="I3226" s="95">
        <v>93</v>
      </c>
      <c r="J3226" s="95">
        <v>330263</v>
      </c>
      <c r="K3226" s="95">
        <v>1637</v>
      </c>
      <c r="L3226" s="95">
        <v>4059143</v>
      </c>
      <c r="M3226" s="95">
        <v>1565</v>
      </c>
      <c r="N3226" s="95">
        <v>4586271</v>
      </c>
      <c r="O3226" s="95">
        <v>114</v>
      </c>
      <c r="P3226" s="95">
        <v>270938</v>
      </c>
      <c r="Q3226" s="95">
        <v>103</v>
      </c>
      <c r="R3226" s="95">
        <v>320715</v>
      </c>
      <c r="S3226" s="95">
        <v>1717</v>
      </c>
      <c r="T3226" s="95">
        <v>4856023</v>
      </c>
      <c r="U3226" s="95">
        <v>1626</v>
      </c>
      <c r="V3226" s="95">
        <v>5456710</v>
      </c>
      <c r="W3226" s="95">
        <v>112</v>
      </c>
      <c r="X3226" s="95">
        <v>489259</v>
      </c>
      <c r="Y3226" s="95">
        <v>100</v>
      </c>
      <c r="Z3226" s="95">
        <v>463009</v>
      </c>
      <c r="AA3226" s="95">
        <v>1830</v>
      </c>
      <c r="AB3226" s="95">
        <v>5256545</v>
      </c>
      <c r="AC3226" s="95">
        <v>1722</v>
      </c>
      <c r="AD3226" s="95">
        <v>5915367</v>
      </c>
      <c r="AE3226" s="95">
        <v>114</v>
      </c>
      <c r="AF3226" s="95">
        <v>576173</v>
      </c>
      <c r="AG3226" s="95">
        <v>101</v>
      </c>
      <c r="AH3226" s="95">
        <v>442899</v>
      </c>
      <c r="AI3226" s="95">
        <v>1947</v>
      </c>
      <c r="AJ3226" s="95">
        <v>5031872</v>
      </c>
      <c r="AK3226" s="95">
        <v>1806</v>
      </c>
      <c r="AL3226" s="95">
        <v>6525383.3300000001</v>
      </c>
      <c r="AM3226" s="95">
        <v>125</v>
      </c>
      <c r="AN3226" s="95">
        <v>416141</v>
      </c>
      <c r="AO3226" s="95">
        <v>110</v>
      </c>
      <c r="AP3226" s="95">
        <v>445778</v>
      </c>
      <c r="AQ3226" s="72">
        <v>245.15</v>
      </c>
      <c r="AR3226" s="72">
        <v>252.73</v>
      </c>
      <c r="AS3226" s="72">
        <v>497.88</v>
      </c>
      <c r="AT3226" s="95">
        <v>4851003</v>
      </c>
      <c r="AU3226" s="95">
        <v>4794798</v>
      </c>
      <c r="AV3226" s="95">
        <v>1649</v>
      </c>
      <c r="AW3226" s="95">
        <v>1581</v>
      </c>
      <c r="AX3226" s="72">
        <v>206.08</v>
      </c>
      <c r="AY3226" s="72">
        <v>245.15</v>
      </c>
      <c r="AZ3226" s="72">
        <v>451.23</v>
      </c>
      <c r="BA3226" s="95">
        <v>4330081</v>
      </c>
      <c r="BB3226" s="95">
        <v>4906986</v>
      </c>
      <c r="BC3226" s="95">
        <v>1751</v>
      </c>
      <c r="BD3226" s="95">
        <v>1668</v>
      </c>
      <c r="BE3226" s="72">
        <v>243.54</v>
      </c>
      <c r="BF3226" s="72">
        <v>285.81</v>
      </c>
      <c r="BG3226" s="72">
        <v>529.35</v>
      </c>
      <c r="BH3226" s="95">
        <v>5345282</v>
      </c>
      <c r="BI3226" s="95">
        <v>5919719</v>
      </c>
      <c r="BJ3226" s="95">
        <v>1829</v>
      </c>
      <c r="BK3226" s="95">
        <v>1726</v>
      </c>
      <c r="BL3226" s="72">
        <v>250.03</v>
      </c>
      <c r="BM3226" s="72">
        <v>290.64999999999998</v>
      </c>
      <c r="BN3226" s="72">
        <v>540.67999999999995</v>
      </c>
      <c r="BO3226" s="95">
        <v>5832718</v>
      </c>
      <c r="BP3226" s="95">
        <v>6358266</v>
      </c>
      <c r="BQ3226" s="95">
        <v>1944</v>
      </c>
      <c r="BR3226" s="95">
        <v>1823</v>
      </c>
      <c r="BS3226" s="72">
        <v>219.11</v>
      </c>
      <c r="BT3226" s="72">
        <v>303.2</v>
      </c>
      <c r="BU3226" s="72">
        <v>522.30999999999995</v>
      </c>
      <c r="BV3226" s="95">
        <v>5448013</v>
      </c>
      <c r="BW3226" s="95">
        <v>6971161.3300000001</v>
      </c>
      <c r="BX3226" s="95">
        <v>2072</v>
      </c>
      <c r="BY3226" s="95">
        <v>1916</v>
      </c>
      <c r="BZ3226" s="95">
        <v>1617</v>
      </c>
      <c r="CA3226" s="95">
        <v>1711</v>
      </c>
      <c r="CB3226" s="95">
        <v>1779</v>
      </c>
      <c r="CC3226" s="95">
        <v>1887</v>
      </c>
      <c r="CD3226" s="95">
        <v>1996</v>
      </c>
      <c r="CE3226" s="72">
        <v>650.75523149000003</v>
      </c>
      <c r="CF3226" s="72">
        <v>676.59346364999999</v>
      </c>
      <c r="CG3226" s="72">
        <v>712.40329333</v>
      </c>
      <c r="CH3226" s="72">
        <v>716.50152150999998</v>
      </c>
      <c r="CI3226" s="72">
        <v>731.52548966999996</v>
      </c>
      <c r="CJ3226" s="96">
        <v>0.76508028809999995</v>
      </c>
      <c r="CK3226" s="96">
        <v>0.6669145125</v>
      </c>
      <c r="CL3226" s="96">
        <v>0.74304822140000004</v>
      </c>
      <c r="CM3226" s="96">
        <v>0.75461109820000005</v>
      </c>
      <c r="CN3226" s="96">
        <v>0.71400109410000001</v>
      </c>
      <c r="CO3226" s="96">
        <v>0.76811050339999998</v>
      </c>
      <c r="CP3226" s="96">
        <v>0.94873203750000001</v>
      </c>
      <c r="CQ3226" s="96">
        <v>0.99584056389999998</v>
      </c>
      <c r="CR3226" s="96">
        <v>0.95269457420000003</v>
      </c>
      <c r="CS3226" s="95">
        <v>1588</v>
      </c>
      <c r="CT3226" s="95">
        <v>1671</v>
      </c>
      <c r="CU3226" s="95">
        <v>1772</v>
      </c>
      <c r="CV3226" s="95">
        <v>1840</v>
      </c>
      <c r="CW3226" s="95">
        <v>1941</v>
      </c>
      <c r="CX3226" s="96">
        <v>0.82733726100000005</v>
      </c>
      <c r="CY3226" s="96">
        <v>0.78226666700000003</v>
      </c>
      <c r="CZ3226" s="96">
        <v>0.76821754200000003</v>
      </c>
      <c r="DA3226" s="96">
        <v>0.75141562500000003</v>
      </c>
      <c r="DB3226" s="96">
        <v>0.72319647099999995</v>
      </c>
      <c r="DC3226">
        <v>2013</v>
      </c>
      <c r="DD3226" s="6">
        <v>1742.8</v>
      </c>
      <c r="DE3226" s="96">
        <v>4.2583526000000002E-3</v>
      </c>
      <c r="DF3226" s="72">
        <v>728.54</v>
      </c>
      <c r="DG3226" s="96">
        <v>1</v>
      </c>
      <c r="DH3226" s="72">
        <v>728.54</v>
      </c>
      <c r="DI3226" s="72">
        <v>731.96935441999995</v>
      </c>
      <c r="DJ3226" s="96">
        <v>1</v>
      </c>
      <c r="DK3226" s="72">
        <v>728.54</v>
      </c>
      <c r="DL3226" s="96">
        <v>1</v>
      </c>
      <c r="DM3226" s="72">
        <v>728.54</v>
      </c>
      <c r="DN3226" s="96">
        <v>1</v>
      </c>
      <c r="DO3226" s="96">
        <v>1.4779E-2</v>
      </c>
      <c r="DP3226" s="72">
        <v>10.77</v>
      </c>
      <c r="DQ3226" s="72">
        <v>717.77</v>
      </c>
      <c r="DR3226" t="s">
        <v>482</v>
      </c>
      <c r="DT3226" t="s">
        <v>1201</v>
      </c>
    </row>
    <row r="3227" spans="1:124" x14ac:dyDescent="0.3">
      <c r="A3227" t="s">
        <v>1949</v>
      </c>
      <c r="B3227">
        <v>53200</v>
      </c>
      <c r="C3227" s="95">
        <v>1425</v>
      </c>
      <c r="D3227" s="95">
        <v>5257055</v>
      </c>
      <c r="E3227" s="95">
        <v>1348</v>
      </c>
      <c r="F3227" s="95">
        <v>4209435</v>
      </c>
      <c r="G3227" s="95">
        <v>378</v>
      </c>
      <c r="H3227" s="95">
        <v>869206</v>
      </c>
      <c r="I3227" s="95">
        <v>343</v>
      </c>
      <c r="J3227" s="95">
        <v>928072</v>
      </c>
      <c r="K3227" s="95">
        <v>1449</v>
      </c>
      <c r="L3227" s="95">
        <v>4613015</v>
      </c>
      <c r="M3227" s="95">
        <v>1351</v>
      </c>
      <c r="N3227" s="95">
        <v>4180622</v>
      </c>
      <c r="O3227" s="95">
        <v>370</v>
      </c>
      <c r="P3227" s="95">
        <v>841719</v>
      </c>
      <c r="Q3227" s="95">
        <v>331</v>
      </c>
      <c r="R3227" s="95">
        <v>1132727</v>
      </c>
      <c r="S3227" s="95">
        <v>1452</v>
      </c>
      <c r="T3227" s="95">
        <v>5011220</v>
      </c>
      <c r="U3227" s="95">
        <v>1346</v>
      </c>
      <c r="V3227" s="95">
        <v>4377794</v>
      </c>
      <c r="W3227" s="95">
        <v>384</v>
      </c>
      <c r="X3227" s="95">
        <v>1014710</v>
      </c>
      <c r="Y3227" s="95">
        <v>336</v>
      </c>
      <c r="Z3227" s="95">
        <v>1293696</v>
      </c>
      <c r="AA3227" s="95">
        <v>1479</v>
      </c>
      <c r="AB3227" s="95">
        <v>3744577</v>
      </c>
      <c r="AC3227" s="95">
        <v>1361</v>
      </c>
      <c r="AD3227" s="95">
        <v>4399953</v>
      </c>
      <c r="AE3227" s="95">
        <v>386</v>
      </c>
      <c r="AF3227" s="95">
        <v>1352679</v>
      </c>
      <c r="AG3227" s="95">
        <v>338</v>
      </c>
      <c r="AH3227" s="95">
        <v>1279206</v>
      </c>
      <c r="AI3227" s="95">
        <v>1558</v>
      </c>
      <c r="AJ3227" s="95">
        <v>4440167.32</v>
      </c>
      <c r="AK3227" s="95">
        <v>1420</v>
      </c>
      <c r="AL3227" s="95">
        <v>4618196.04</v>
      </c>
      <c r="AM3227" s="95">
        <v>370</v>
      </c>
      <c r="AN3227" s="95">
        <v>1120618</v>
      </c>
      <c r="AO3227" s="95">
        <v>326</v>
      </c>
      <c r="AP3227" s="95">
        <v>1494486</v>
      </c>
      <c r="AQ3227" s="72">
        <v>283.14999999999998</v>
      </c>
      <c r="AR3227" s="72">
        <v>253.18</v>
      </c>
      <c r="AS3227" s="72">
        <v>536.33000000000004</v>
      </c>
      <c r="AT3227" s="95">
        <v>6126261</v>
      </c>
      <c r="AU3227" s="95">
        <v>5137507</v>
      </c>
      <c r="AV3227" s="95">
        <v>1803</v>
      </c>
      <c r="AW3227" s="95">
        <v>1691</v>
      </c>
      <c r="AX3227" s="72">
        <v>249.9</v>
      </c>
      <c r="AY3227" s="72">
        <v>263.25</v>
      </c>
      <c r="AZ3227" s="72">
        <v>513.15</v>
      </c>
      <c r="BA3227" s="95">
        <v>5454734</v>
      </c>
      <c r="BB3227" s="95">
        <v>5313349</v>
      </c>
      <c r="BC3227" s="95">
        <v>1819</v>
      </c>
      <c r="BD3227" s="95">
        <v>1682</v>
      </c>
      <c r="BE3227" s="72">
        <v>273.51</v>
      </c>
      <c r="BF3227" s="72">
        <v>280.99</v>
      </c>
      <c r="BG3227" s="72">
        <v>554.5</v>
      </c>
      <c r="BH3227" s="95">
        <v>6025930</v>
      </c>
      <c r="BI3227" s="95">
        <v>5671490</v>
      </c>
      <c r="BJ3227" s="95">
        <v>1836</v>
      </c>
      <c r="BK3227" s="95">
        <v>1682</v>
      </c>
      <c r="BL3227" s="72">
        <v>227.76</v>
      </c>
      <c r="BM3227" s="72">
        <v>278.55</v>
      </c>
      <c r="BN3227" s="72">
        <v>506.31</v>
      </c>
      <c r="BO3227" s="95">
        <v>5097256</v>
      </c>
      <c r="BP3227" s="95">
        <v>5679159</v>
      </c>
      <c r="BQ3227" s="95">
        <v>1865</v>
      </c>
      <c r="BR3227" s="95">
        <v>1699</v>
      </c>
      <c r="BS3227" s="72">
        <v>240.35</v>
      </c>
      <c r="BT3227" s="72">
        <v>291.75</v>
      </c>
      <c r="BU3227" s="72">
        <v>532.1</v>
      </c>
      <c r="BV3227" s="95">
        <v>5560785.3200000003</v>
      </c>
      <c r="BW3227" s="95">
        <v>6112682.04</v>
      </c>
      <c r="BX3227" s="95">
        <v>1928</v>
      </c>
      <c r="BY3227" s="95">
        <v>1746</v>
      </c>
      <c r="BZ3227" s="95">
        <v>1750</v>
      </c>
      <c r="CA3227" s="95">
        <v>1753</v>
      </c>
      <c r="CB3227" s="95">
        <v>1762</v>
      </c>
      <c r="CC3227" s="95">
        <v>1786</v>
      </c>
      <c r="CD3227" s="95">
        <v>1839</v>
      </c>
      <c r="CE3227" s="72">
        <v>650.75523149000003</v>
      </c>
      <c r="CF3227" s="72">
        <v>676.59346364999999</v>
      </c>
      <c r="CG3227" s="72">
        <v>712.40329333</v>
      </c>
      <c r="CH3227" s="72">
        <v>716.50152150999998</v>
      </c>
      <c r="CI3227" s="72">
        <v>731.52548966999996</v>
      </c>
      <c r="CJ3227" s="96">
        <v>0.82416548349999996</v>
      </c>
      <c r="CK3227" s="96">
        <v>0.75843180219999995</v>
      </c>
      <c r="CL3227" s="96">
        <v>0.77835125859999998</v>
      </c>
      <c r="CM3227" s="96">
        <v>0.70664190490000001</v>
      </c>
      <c r="CN3227" s="96">
        <v>0.72738408639999996</v>
      </c>
      <c r="CO3227" s="96">
        <v>0.82244032659999999</v>
      </c>
      <c r="CP3227" s="96">
        <v>0.92285711510000001</v>
      </c>
      <c r="CQ3227" s="96">
        <v>0.99584056389999998</v>
      </c>
      <c r="CR3227" s="96">
        <v>0.92671158090000005</v>
      </c>
      <c r="CS3227" s="95">
        <v>1671</v>
      </c>
      <c r="CT3227" s="95">
        <v>1706</v>
      </c>
      <c r="CU3227" s="95">
        <v>1680</v>
      </c>
      <c r="CV3227" s="95">
        <v>1689</v>
      </c>
      <c r="CW3227" s="95">
        <v>1727</v>
      </c>
      <c r="CX3227" s="96">
        <v>0.83567763100000003</v>
      </c>
      <c r="CY3227" s="96">
        <v>0.83574415400000002</v>
      </c>
      <c r="CZ3227" s="96">
        <v>0.80431573199999995</v>
      </c>
      <c r="DA3227" s="96">
        <v>0.80283331000000002</v>
      </c>
      <c r="DB3227" s="96">
        <v>0.83329713299999997</v>
      </c>
      <c r="DC3227">
        <v>2013</v>
      </c>
      <c r="DD3227" s="6">
        <v>1700</v>
      </c>
      <c r="DE3227" s="96">
        <v>4.4219046000000001E-3</v>
      </c>
      <c r="DF3227" s="72">
        <v>708.56</v>
      </c>
      <c r="DG3227" s="96">
        <v>1</v>
      </c>
      <c r="DH3227" s="72">
        <v>708.56</v>
      </c>
      <c r="DI3227" s="72">
        <v>731.96935441999995</v>
      </c>
      <c r="DJ3227" s="96">
        <v>1</v>
      </c>
      <c r="DK3227" s="72">
        <v>708.56</v>
      </c>
      <c r="DL3227" s="96">
        <v>1</v>
      </c>
      <c r="DM3227" s="72">
        <v>708.56</v>
      </c>
      <c r="DN3227" s="96">
        <v>1</v>
      </c>
      <c r="DO3227" s="96">
        <v>1.9442000000000001E-2</v>
      </c>
      <c r="DP3227" s="72">
        <v>13.78</v>
      </c>
      <c r="DQ3227" s="72">
        <v>694.78</v>
      </c>
      <c r="DR3227" t="s">
        <v>1949</v>
      </c>
      <c r="DT3227" t="s">
        <v>1201</v>
      </c>
    </row>
    <row r="3228" spans="1:124" x14ac:dyDescent="0.3">
      <c r="A3228" t="s">
        <v>1950</v>
      </c>
      <c r="B3228">
        <v>53210</v>
      </c>
      <c r="C3228" s="95">
        <v>1341</v>
      </c>
      <c r="D3228" s="95">
        <v>4627397</v>
      </c>
      <c r="E3228" s="95">
        <v>1320</v>
      </c>
      <c r="F3228" s="95">
        <v>4168571</v>
      </c>
      <c r="G3228" s="95">
        <v>137</v>
      </c>
      <c r="H3228" s="95">
        <v>497396</v>
      </c>
      <c r="I3228" s="95">
        <v>131</v>
      </c>
      <c r="J3228" s="95">
        <v>392681</v>
      </c>
      <c r="K3228" s="95">
        <v>1312</v>
      </c>
      <c r="L3228" s="95">
        <v>5606942</v>
      </c>
      <c r="M3228" s="95">
        <v>1271</v>
      </c>
      <c r="N3228" s="95">
        <v>4224133</v>
      </c>
      <c r="O3228" s="95">
        <v>147</v>
      </c>
      <c r="P3228" s="95">
        <v>704372</v>
      </c>
      <c r="Q3228" s="95">
        <v>132</v>
      </c>
      <c r="R3228" s="95">
        <v>441721</v>
      </c>
      <c r="S3228" s="95">
        <v>1311</v>
      </c>
      <c r="T3228" s="95">
        <v>5317016</v>
      </c>
      <c r="U3228" s="95">
        <v>1268</v>
      </c>
      <c r="V3228" s="95">
        <v>4434543</v>
      </c>
      <c r="W3228" s="95">
        <v>150</v>
      </c>
      <c r="X3228" s="95">
        <v>591033</v>
      </c>
      <c r="Y3228" s="95">
        <v>138</v>
      </c>
      <c r="Z3228" s="95">
        <v>569885</v>
      </c>
      <c r="AA3228" s="95">
        <v>1314</v>
      </c>
      <c r="AB3228" s="95">
        <v>5221840</v>
      </c>
      <c r="AC3228" s="95">
        <v>1261</v>
      </c>
      <c r="AD3228" s="95">
        <v>4934306</v>
      </c>
      <c r="AE3228" s="95">
        <v>149</v>
      </c>
      <c r="AF3228" s="95">
        <v>550374</v>
      </c>
      <c r="AG3228" s="95">
        <v>136</v>
      </c>
      <c r="AH3228" s="95">
        <v>592043</v>
      </c>
      <c r="AI3228" s="95">
        <v>1331</v>
      </c>
      <c r="AJ3228" s="95">
        <v>5586963</v>
      </c>
      <c r="AK3228" s="95">
        <v>1271</v>
      </c>
      <c r="AL3228" s="95">
        <v>4469048.25</v>
      </c>
      <c r="AM3228" s="95">
        <v>150</v>
      </c>
      <c r="AN3228" s="95">
        <v>549701</v>
      </c>
      <c r="AO3228" s="95">
        <v>137</v>
      </c>
      <c r="AP3228" s="95">
        <v>484567</v>
      </c>
      <c r="AQ3228" s="72">
        <v>288.95</v>
      </c>
      <c r="AR3228" s="72">
        <v>261.95999999999998</v>
      </c>
      <c r="AS3228" s="72">
        <v>550.91</v>
      </c>
      <c r="AT3228" s="95">
        <v>5124793</v>
      </c>
      <c r="AU3228" s="95">
        <v>4561252</v>
      </c>
      <c r="AV3228" s="95">
        <v>1478</v>
      </c>
      <c r="AW3228" s="95">
        <v>1451</v>
      </c>
      <c r="AX3228" s="72">
        <v>360.48</v>
      </c>
      <c r="AY3228" s="72">
        <v>277.14</v>
      </c>
      <c r="AZ3228" s="72">
        <v>637.62</v>
      </c>
      <c r="BA3228" s="95">
        <v>6311314</v>
      </c>
      <c r="BB3228" s="95">
        <v>4665854</v>
      </c>
      <c r="BC3228" s="95">
        <v>1459</v>
      </c>
      <c r="BD3228" s="95">
        <v>1403</v>
      </c>
      <c r="BE3228" s="72">
        <v>336.99</v>
      </c>
      <c r="BF3228" s="72">
        <v>296.61</v>
      </c>
      <c r="BG3228" s="72">
        <v>633.6</v>
      </c>
      <c r="BH3228" s="95">
        <v>5908049</v>
      </c>
      <c r="BI3228" s="95">
        <v>5004428</v>
      </c>
      <c r="BJ3228" s="95">
        <v>1461</v>
      </c>
      <c r="BK3228" s="95">
        <v>1406</v>
      </c>
      <c r="BL3228" s="72">
        <v>328.79</v>
      </c>
      <c r="BM3228" s="72">
        <v>329.66</v>
      </c>
      <c r="BN3228" s="72">
        <v>658.45</v>
      </c>
      <c r="BO3228" s="95">
        <v>5772214</v>
      </c>
      <c r="BP3228" s="95">
        <v>5526349</v>
      </c>
      <c r="BQ3228" s="95">
        <v>1463</v>
      </c>
      <c r="BR3228" s="95">
        <v>1397</v>
      </c>
      <c r="BS3228" s="72">
        <v>345.3</v>
      </c>
      <c r="BT3228" s="72">
        <v>293.18</v>
      </c>
      <c r="BU3228" s="72">
        <v>638.48</v>
      </c>
      <c r="BV3228" s="95">
        <v>6136664</v>
      </c>
      <c r="BW3228" s="95">
        <v>4953615.25</v>
      </c>
      <c r="BX3228" s="95">
        <v>1481</v>
      </c>
      <c r="BY3228" s="95">
        <v>1408</v>
      </c>
      <c r="BZ3228" s="95">
        <v>1465</v>
      </c>
      <c r="CA3228" s="95">
        <v>1432</v>
      </c>
      <c r="CB3228" s="95">
        <v>1434</v>
      </c>
      <c r="CC3228" s="95">
        <v>1432</v>
      </c>
      <c r="CD3228" s="95">
        <v>1445</v>
      </c>
      <c r="CE3228" s="72">
        <v>650.75523149000003</v>
      </c>
      <c r="CF3228" s="72">
        <v>676.59346364999999</v>
      </c>
      <c r="CG3228" s="72">
        <v>712.40329333</v>
      </c>
      <c r="CH3228" s="72">
        <v>716.50152150999998</v>
      </c>
      <c r="CI3228" s="72">
        <v>731.52548966999996</v>
      </c>
      <c r="CJ3228" s="96">
        <v>0.8465702208</v>
      </c>
      <c r="CK3228" s="96">
        <v>0.94239751679999995</v>
      </c>
      <c r="CL3228" s="96">
        <v>0.88938387279999997</v>
      </c>
      <c r="CM3228" s="96">
        <v>0.91897920690000001</v>
      </c>
      <c r="CN3228" s="96">
        <v>0.87280622350000003</v>
      </c>
      <c r="CO3228" s="96">
        <v>0.83602130969999999</v>
      </c>
      <c r="CP3228" s="96">
        <v>1.0693835166000001</v>
      </c>
      <c r="CQ3228" s="96">
        <v>0.99584056389999998</v>
      </c>
      <c r="CR3228" s="96">
        <v>1.0738499743000001</v>
      </c>
      <c r="CS3228" s="95">
        <v>1464</v>
      </c>
      <c r="CT3228" s="95">
        <v>1427</v>
      </c>
      <c r="CU3228" s="95">
        <v>1430</v>
      </c>
      <c r="CV3228" s="95">
        <v>1426</v>
      </c>
      <c r="CW3228" s="95">
        <v>1441</v>
      </c>
      <c r="CX3228" s="96">
        <v>0.882355852</v>
      </c>
      <c r="CY3228" s="96">
        <v>0.84466756700000001</v>
      </c>
      <c r="CZ3228" s="96">
        <v>0.82683958899999999</v>
      </c>
      <c r="DA3228" s="96">
        <v>0.81207203100000003</v>
      </c>
      <c r="DB3228" s="96">
        <v>0.81319657199999995</v>
      </c>
      <c r="DC3228">
        <v>2013</v>
      </c>
      <c r="DD3228" s="6">
        <v>1413</v>
      </c>
      <c r="DE3228" s="96">
        <v>8.6262209999999999E-4</v>
      </c>
      <c r="DF3228" s="72">
        <v>823.99</v>
      </c>
      <c r="DG3228" s="96">
        <v>1</v>
      </c>
      <c r="DH3228" s="72">
        <v>823.99</v>
      </c>
      <c r="DI3228" s="72">
        <v>731.96935441999995</v>
      </c>
      <c r="DJ3228" s="96">
        <v>1</v>
      </c>
      <c r="DK3228" s="72">
        <v>823.99</v>
      </c>
      <c r="DL3228" s="96">
        <v>1</v>
      </c>
      <c r="DM3228" s="72">
        <v>823.99</v>
      </c>
      <c r="DN3228" s="96">
        <v>1</v>
      </c>
      <c r="DO3228" s="96">
        <v>5.7629999999999999E-3</v>
      </c>
      <c r="DP3228" s="72">
        <v>4.75</v>
      </c>
      <c r="DQ3228" s="72">
        <v>819.24</v>
      </c>
      <c r="DR3228" t="s">
        <v>1950</v>
      </c>
      <c r="DT3228" t="s">
        <v>1201</v>
      </c>
    </row>
    <row r="3229" spans="1:124" x14ac:dyDescent="0.3">
      <c r="A3229" t="s">
        <v>1951</v>
      </c>
      <c r="B3229">
        <v>53220</v>
      </c>
      <c r="C3229" s="95">
        <v>1130</v>
      </c>
      <c r="D3229" s="95">
        <v>3126222</v>
      </c>
      <c r="E3229" s="95">
        <v>1073</v>
      </c>
      <c r="F3229" s="95">
        <v>3583197</v>
      </c>
      <c r="G3229" s="95">
        <v>122</v>
      </c>
      <c r="H3229" s="95">
        <v>170265</v>
      </c>
      <c r="I3229" s="95">
        <v>110</v>
      </c>
      <c r="J3229" s="95">
        <v>386435</v>
      </c>
      <c r="K3229" s="95">
        <v>1109</v>
      </c>
      <c r="L3229" s="95">
        <v>2632446</v>
      </c>
      <c r="M3229" s="95">
        <v>1050</v>
      </c>
      <c r="N3229" s="95">
        <v>3429820</v>
      </c>
      <c r="O3229" s="95">
        <v>122</v>
      </c>
      <c r="P3229" s="95">
        <v>221999</v>
      </c>
      <c r="Q3229" s="95">
        <v>112</v>
      </c>
      <c r="R3229" s="95">
        <v>310502</v>
      </c>
      <c r="S3229" s="95">
        <v>1093</v>
      </c>
      <c r="T3229" s="95">
        <v>3191815</v>
      </c>
      <c r="U3229" s="95">
        <v>1027</v>
      </c>
      <c r="V3229" s="95">
        <v>3237556</v>
      </c>
      <c r="W3229" s="95">
        <v>131</v>
      </c>
      <c r="X3229" s="95">
        <v>244729</v>
      </c>
      <c r="Y3229" s="95">
        <v>119</v>
      </c>
      <c r="Z3229" s="95">
        <v>267199</v>
      </c>
      <c r="AA3229" s="95">
        <v>1085</v>
      </c>
      <c r="AB3229" s="95">
        <v>3935299</v>
      </c>
      <c r="AC3229" s="95">
        <v>1021</v>
      </c>
      <c r="AD3229" s="95">
        <v>3742555</v>
      </c>
      <c r="AE3229" s="95">
        <v>126</v>
      </c>
      <c r="AF3229" s="95">
        <v>277664</v>
      </c>
      <c r="AG3229" s="95">
        <v>115</v>
      </c>
      <c r="AH3229" s="95">
        <v>311221</v>
      </c>
      <c r="AI3229" s="95">
        <v>1069</v>
      </c>
      <c r="AJ3229" s="95">
        <v>4076472</v>
      </c>
      <c r="AK3229" s="95">
        <v>998</v>
      </c>
      <c r="AL3229" s="95">
        <v>3765242.71</v>
      </c>
      <c r="AM3229" s="95">
        <v>126</v>
      </c>
      <c r="AN3229" s="95">
        <v>178309</v>
      </c>
      <c r="AO3229" s="95">
        <v>112</v>
      </c>
      <c r="AP3229" s="95">
        <v>262302</v>
      </c>
      <c r="AQ3229" s="72">
        <v>219.41</v>
      </c>
      <c r="AR3229" s="72">
        <v>279.63</v>
      </c>
      <c r="AS3229" s="72">
        <v>499.04</v>
      </c>
      <c r="AT3229" s="95">
        <v>3296487</v>
      </c>
      <c r="AU3229" s="95">
        <v>3969632</v>
      </c>
      <c r="AV3229" s="95">
        <v>1252</v>
      </c>
      <c r="AW3229" s="95">
        <v>1183</v>
      </c>
      <c r="AX3229" s="72">
        <v>193.23</v>
      </c>
      <c r="AY3229" s="72">
        <v>268.24</v>
      </c>
      <c r="AZ3229" s="72">
        <v>461.47</v>
      </c>
      <c r="BA3229" s="95">
        <v>2854445</v>
      </c>
      <c r="BB3229" s="95">
        <v>3740322</v>
      </c>
      <c r="BC3229" s="95">
        <v>1231</v>
      </c>
      <c r="BD3229" s="95">
        <v>1162</v>
      </c>
      <c r="BE3229" s="72">
        <v>233.97</v>
      </c>
      <c r="BF3229" s="72">
        <v>254.85</v>
      </c>
      <c r="BG3229" s="72">
        <v>488.82</v>
      </c>
      <c r="BH3229" s="95">
        <v>3436544</v>
      </c>
      <c r="BI3229" s="95">
        <v>3504755</v>
      </c>
      <c r="BJ3229" s="95">
        <v>1224</v>
      </c>
      <c r="BK3229" s="95">
        <v>1146</v>
      </c>
      <c r="BL3229" s="72">
        <v>289.91000000000003</v>
      </c>
      <c r="BM3229" s="72">
        <v>297.37</v>
      </c>
      <c r="BN3229" s="72">
        <v>587.28</v>
      </c>
      <c r="BO3229" s="95">
        <v>4212963</v>
      </c>
      <c r="BP3229" s="95">
        <v>4053776</v>
      </c>
      <c r="BQ3229" s="95">
        <v>1211</v>
      </c>
      <c r="BR3229" s="95">
        <v>1136</v>
      </c>
      <c r="BS3229" s="72">
        <v>296.70999999999998</v>
      </c>
      <c r="BT3229" s="72">
        <v>302.37</v>
      </c>
      <c r="BU3229" s="72">
        <v>599.08000000000004</v>
      </c>
      <c r="BV3229" s="95">
        <v>4254781</v>
      </c>
      <c r="BW3229" s="95">
        <v>4027544.71</v>
      </c>
      <c r="BX3229" s="95">
        <v>1195</v>
      </c>
      <c r="BY3229" s="95">
        <v>1110</v>
      </c>
      <c r="BZ3229" s="95">
        <v>1219</v>
      </c>
      <c r="CA3229" s="95">
        <v>1198</v>
      </c>
      <c r="CB3229" s="95">
        <v>1186</v>
      </c>
      <c r="CC3229" s="95">
        <v>1175</v>
      </c>
      <c r="CD3229" s="95">
        <v>1153</v>
      </c>
      <c r="CE3229" s="72">
        <v>650.75523149000003</v>
      </c>
      <c r="CF3229" s="72">
        <v>676.59346364999999</v>
      </c>
      <c r="CG3229" s="72">
        <v>712.40329333</v>
      </c>
      <c r="CH3229" s="72">
        <v>716.50152150999998</v>
      </c>
      <c r="CI3229" s="72">
        <v>731.52548966999996</v>
      </c>
      <c r="CJ3229" s="96">
        <v>0.76686283239999997</v>
      </c>
      <c r="CK3229" s="96">
        <v>0.68204915479999995</v>
      </c>
      <c r="CL3229" s="96">
        <v>0.68615628900000003</v>
      </c>
      <c r="CM3229" s="96">
        <v>0.81964934109999998</v>
      </c>
      <c r="CN3229" s="96">
        <v>0.81894617270000003</v>
      </c>
      <c r="CO3229" s="96">
        <v>0.7846217768</v>
      </c>
      <c r="CP3229" s="96">
        <v>0.96190646280000003</v>
      </c>
      <c r="CQ3229" s="96">
        <v>0.99584056389999998</v>
      </c>
      <c r="CR3229" s="96">
        <v>0.96592402470000005</v>
      </c>
      <c r="CS3229" s="95">
        <v>1146</v>
      </c>
      <c r="CT3229" s="95">
        <v>1144</v>
      </c>
      <c r="CU3229" s="95">
        <v>1129</v>
      </c>
      <c r="CV3229" s="95">
        <v>1140</v>
      </c>
      <c r="CW3229" s="95">
        <v>1093</v>
      </c>
      <c r="CX3229" s="96">
        <v>0.80583834399999998</v>
      </c>
      <c r="CY3229" s="96">
        <v>0.80146869300000001</v>
      </c>
      <c r="CZ3229" s="96">
        <v>0.77904269100000001</v>
      </c>
      <c r="DA3229" s="96">
        <v>0.75383172099999995</v>
      </c>
      <c r="DB3229" s="96">
        <v>0.78262030699999996</v>
      </c>
      <c r="DC3229">
        <v>2013</v>
      </c>
      <c r="DD3229" s="6">
        <v>1147.4000000000001</v>
      </c>
      <c r="DE3229" s="96">
        <v>1.9094674999999999E-3</v>
      </c>
      <c r="DF3229" s="72">
        <v>740.4</v>
      </c>
      <c r="DG3229" s="96">
        <v>1</v>
      </c>
      <c r="DH3229" s="72">
        <v>740.4</v>
      </c>
      <c r="DI3229" s="72">
        <v>731.96935441999995</v>
      </c>
      <c r="DJ3229" s="96">
        <v>1</v>
      </c>
      <c r="DK3229" s="72">
        <v>740.4</v>
      </c>
      <c r="DL3229" s="96">
        <v>1</v>
      </c>
      <c r="DM3229" s="72">
        <v>740.4</v>
      </c>
      <c r="DN3229" s="96">
        <v>1</v>
      </c>
      <c r="DO3229" s="96">
        <v>6.6629999999999997E-3</v>
      </c>
      <c r="DP3229" s="72">
        <v>4.93</v>
      </c>
      <c r="DQ3229" s="72">
        <v>735.47</v>
      </c>
      <c r="DR3229" t="s">
        <v>1951</v>
      </c>
      <c r="DT3229" t="s">
        <v>1201</v>
      </c>
    </row>
    <row r="3230" spans="1:124" x14ac:dyDescent="0.3">
      <c r="C3230" s="95"/>
      <c r="D3230" s="95"/>
      <c r="E3230" s="95"/>
      <c r="F3230" s="95"/>
      <c r="G3230" s="95"/>
      <c r="H3230" s="95"/>
      <c r="I3230" s="95"/>
      <c r="J3230" s="95"/>
      <c r="K3230" s="95"/>
      <c r="L3230" s="95"/>
      <c r="M3230" s="95"/>
      <c r="N3230" s="95"/>
      <c r="O3230" s="95"/>
      <c r="P3230" s="95"/>
      <c r="Q3230" s="95"/>
      <c r="R3230" s="95"/>
      <c r="S3230" s="95"/>
      <c r="T3230" s="95"/>
      <c r="U3230" s="95"/>
      <c r="V3230" s="95"/>
      <c r="W3230" s="95"/>
      <c r="X3230" s="95"/>
      <c r="Y3230" s="95"/>
      <c r="Z3230" s="95"/>
      <c r="AA3230" s="95"/>
      <c r="AB3230" s="95"/>
      <c r="AC3230" s="95"/>
      <c r="AD3230" s="95"/>
      <c r="AE3230" s="95"/>
      <c r="AF3230" s="95"/>
      <c r="AG3230" s="95"/>
      <c r="AH3230" s="95"/>
      <c r="AI3230" s="95"/>
      <c r="AJ3230" s="95"/>
      <c r="AK3230" s="95"/>
      <c r="AL3230" s="95"/>
      <c r="AM3230" s="95"/>
      <c r="AN3230" s="95"/>
      <c r="AO3230" s="95"/>
      <c r="AP3230" s="95"/>
      <c r="AQ3230" s="72"/>
      <c r="AR3230" s="72"/>
      <c r="AS3230" s="72"/>
      <c r="AT3230" s="95"/>
      <c r="AU3230" s="95"/>
      <c r="AV3230" s="95"/>
      <c r="AW3230" s="95"/>
      <c r="AX3230" s="72"/>
      <c r="AY3230" s="72"/>
      <c r="AZ3230" s="72"/>
      <c r="BA3230" s="95"/>
      <c r="BB3230" s="95"/>
      <c r="BC3230" s="95"/>
      <c r="BD3230" s="95"/>
      <c r="BE3230" s="72"/>
      <c r="BF3230" s="72"/>
      <c r="BG3230" s="72"/>
      <c r="BH3230" s="95"/>
      <c r="BI3230" s="95"/>
      <c r="BJ3230" s="95"/>
      <c r="BK3230" s="95"/>
      <c r="BL3230" s="72"/>
      <c r="BM3230" s="72"/>
      <c r="BN3230" s="72"/>
      <c r="BO3230" s="95"/>
      <c r="BP3230" s="95"/>
      <c r="BQ3230" s="95"/>
      <c r="BR3230" s="95"/>
      <c r="BS3230" s="72"/>
      <c r="BT3230" s="72"/>
      <c r="BU3230" s="72"/>
      <c r="BV3230" s="95"/>
      <c r="BW3230" s="95"/>
      <c r="BX3230" s="95"/>
      <c r="BY3230" s="95"/>
      <c r="BZ3230" s="95"/>
      <c r="CA3230" s="95"/>
      <c r="CB3230" s="95"/>
      <c r="CC3230" s="95"/>
      <c r="CD3230" s="95"/>
      <c r="CE3230" s="72"/>
      <c r="CF3230" s="72"/>
      <c r="CG3230" s="72"/>
      <c r="CH3230" s="72"/>
      <c r="CI3230" s="72"/>
      <c r="CJ3230" s="96"/>
      <c r="CK3230" s="96"/>
      <c r="CL3230" s="96"/>
      <c r="CM3230" s="96"/>
      <c r="CN3230" s="96"/>
      <c r="CO3230" s="96"/>
      <c r="CP3230" s="96"/>
      <c r="CQ3230" s="96"/>
      <c r="CR3230" s="96"/>
      <c r="CS3230" s="95"/>
      <c r="CT3230" s="95"/>
      <c r="CU3230" s="95"/>
      <c r="CV3230" s="95"/>
      <c r="CW3230" s="95"/>
      <c r="CX3230" s="96"/>
      <c r="CY3230" s="96"/>
      <c r="CZ3230" s="96"/>
      <c r="DA3230" s="96"/>
      <c r="DB3230" s="96"/>
      <c r="DD3230" s="6"/>
      <c r="DE3230" s="96"/>
      <c r="DF3230" s="72"/>
      <c r="DG3230" s="96"/>
      <c r="DH3230" s="72"/>
      <c r="DI3230" s="72"/>
      <c r="DJ3230" s="96"/>
      <c r="DK3230" s="72"/>
      <c r="DL3230" s="96"/>
      <c r="DM3230" s="72"/>
      <c r="DN3230" s="96"/>
      <c r="DO3230" s="96"/>
      <c r="DP3230" s="72"/>
      <c r="DQ3230" s="72"/>
    </row>
    <row r="3231" spans="1:124" x14ac:dyDescent="0.3">
      <c r="C3231" s="95"/>
      <c r="D3231" s="95"/>
      <c r="E3231" s="95"/>
      <c r="F3231" s="95"/>
      <c r="G3231" s="95"/>
      <c r="H3231" s="95"/>
      <c r="I3231" s="95"/>
      <c r="J3231" s="95"/>
      <c r="K3231" s="95"/>
      <c r="L3231" s="95"/>
      <c r="M3231" s="95"/>
      <c r="N3231" s="95"/>
      <c r="O3231" s="95"/>
      <c r="P3231" s="95"/>
      <c r="Q3231" s="95"/>
      <c r="R3231" s="95"/>
      <c r="S3231" s="95"/>
      <c r="T3231" s="95"/>
      <c r="U3231" s="95"/>
      <c r="V3231" s="95"/>
      <c r="W3231" s="95"/>
      <c r="X3231" s="95"/>
      <c r="Y3231" s="95"/>
      <c r="Z3231" s="95"/>
      <c r="AA3231" s="95"/>
      <c r="AB3231" s="95"/>
      <c r="AC3231" s="95"/>
      <c r="AD3231" s="95"/>
      <c r="AE3231" s="95"/>
      <c r="AF3231" s="95"/>
      <c r="AG3231" s="95"/>
      <c r="AH3231" s="95"/>
      <c r="AI3231" s="95"/>
      <c r="AJ3231" s="95"/>
      <c r="AK3231" s="95"/>
      <c r="AL3231" s="95"/>
      <c r="AM3231" s="95"/>
      <c r="AN3231" s="95"/>
      <c r="AO3231" s="95"/>
      <c r="AP3231" s="95"/>
      <c r="AQ3231" s="72"/>
      <c r="AR3231" s="72"/>
      <c r="AS3231" s="72"/>
      <c r="AT3231" s="95"/>
      <c r="AU3231" s="95"/>
      <c r="AV3231" s="95"/>
      <c r="AW3231" s="95"/>
      <c r="AX3231" s="72"/>
      <c r="AY3231" s="72"/>
      <c r="AZ3231" s="72"/>
      <c r="BA3231" s="95"/>
      <c r="BB3231" s="95"/>
      <c r="BC3231" s="95"/>
      <c r="BD3231" s="95"/>
      <c r="BE3231" s="72"/>
      <c r="BF3231" s="72"/>
      <c r="BG3231" s="72"/>
      <c r="BH3231" s="95"/>
      <c r="BI3231" s="95"/>
      <c r="BJ3231" s="95"/>
      <c r="BK3231" s="95"/>
      <c r="BL3231" s="72"/>
      <c r="BM3231" s="72"/>
      <c r="BN3231" s="72"/>
      <c r="BO3231" s="95"/>
      <c r="BP3231" s="95"/>
      <c r="BQ3231" s="95"/>
      <c r="BR3231" s="95"/>
      <c r="BS3231" s="72"/>
      <c r="BT3231" s="72"/>
      <c r="BU3231" s="72"/>
      <c r="BV3231" s="95"/>
      <c r="BW3231" s="95"/>
      <c r="BX3231" s="95"/>
      <c r="BY3231" s="95"/>
      <c r="BZ3231" s="95"/>
      <c r="CA3231" s="95"/>
      <c r="CB3231" s="95"/>
      <c r="CC3231" s="95"/>
      <c r="CD3231" s="95"/>
      <c r="CE3231" s="72"/>
      <c r="CF3231" s="72"/>
      <c r="CG3231" s="72"/>
      <c r="CH3231" s="72"/>
      <c r="CI3231" s="72"/>
      <c r="CJ3231" s="96"/>
      <c r="CK3231" s="96"/>
      <c r="CL3231" s="96"/>
      <c r="CM3231" s="96"/>
      <c r="CN3231" s="96"/>
      <c r="CO3231" s="96"/>
      <c r="CP3231" s="96"/>
      <c r="CQ3231" s="96"/>
      <c r="CR3231" s="96"/>
      <c r="CS3231" s="95"/>
      <c r="CT3231" s="95"/>
      <c r="CU3231" s="95"/>
      <c r="CV3231" s="95"/>
      <c r="CW3231" s="95"/>
      <c r="CX3231" s="96"/>
      <c r="CY3231" s="96"/>
      <c r="CZ3231" s="96"/>
      <c r="DA3231" s="96"/>
      <c r="DB3231" s="96"/>
      <c r="DD3231" s="6"/>
      <c r="DE3231" s="96"/>
      <c r="DF3231" s="72"/>
      <c r="DG3231" s="96"/>
      <c r="DH3231" s="72"/>
      <c r="DI3231" s="72"/>
      <c r="DJ3231" s="96"/>
      <c r="DK3231" s="72"/>
      <c r="DL3231" s="96"/>
      <c r="DM3231" s="72"/>
      <c r="DN3231" s="96"/>
      <c r="DO3231" s="96"/>
      <c r="DP3231" s="72"/>
      <c r="DQ3231" s="72"/>
    </row>
    <row r="3232" spans="1:124" x14ac:dyDescent="0.3">
      <c r="C3232" s="95"/>
      <c r="D3232" s="95"/>
      <c r="E3232" s="95"/>
      <c r="F3232" s="95"/>
      <c r="G3232" s="95"/>
      <c r="H3232" s="95"/>
      <c r="I3232" s="95"/>
      <c r="J3232" s="95"/>
      <c r="K3232" s="95"/>
      <c r="L3232" s="95"/>
      <c r="M3232" s="95"/>
      <c r="N3232" s="95"/>
      <c r="O3232" s="95"/>
      <c r="P3232" s="95"/>
      <c r="Q3232" s="95"/>
      <c r="R3232" s="95"/>
      <c r="S3232" s="95"/>
      <c r="T3232" s="95"/>
      <c r="U3232" s="95"/>
      <c r="V3232" s="95"/>
      <c r="W3232" s="95"/>
      <c r="X3232" s="95"/>
      <c r="Y3232" s="95"/>
      <c r="Z3232" s="95"/>
      <c r="AA3232" s="95"/>
      <c r="AB3232" s="95"/>
      <c r="AC3232" s="95"/>
      <c r="AD3232" s="95"/>
      <c r="AE3232" s="95"/>
      <c r="AF3232" s="95"/>
      <c r="AG3232" s="95"/>
      <c r="AH3232" s="95"/>
      <c r="AI3232" s="95"/>
      <c r="AJ3232" s="95"/>
      <c r="AK3232" s="95"/>
      <c r="AL3232" s="95"/>
      <c r="AM3232" s="95"/>
      <c r="AN3232" s="95"/>
      <c r="AO3232" s="95"/>
      <c r="AP3232" s="95"/>
      <c r="AQ3232" s="72"/>
      <c r="AR3232" s="72"/>
      <c r="AS3232" s="72"/>
      <c r="AT3232" s="95"/>
      <c r="AU3232" s="95"/>
      <c r="AV3232" s="95"/>
      <c r="AW3232" s="95"/>
      <c r="AX3232" s="72"/>
      <c r="AY3232" s="72"/>
      <c r="AZ3232" s="72"/>
      <c r="BA3232" s="95"/>
      <c r="BB3232" s="95"/>
      <c r="BC3232" s="95"/>
      <c r="BD3232" s="95"/>
      <c r="BE3232" s="72"/>
      <c r="BF3232" s="72"/>
      <c r="BG3232" s="72"/>
      <c r="BH3232" s="95"/>
      <c r="BI3232" s="95"/>
      <c r="BJ3232" s="95"/>
      <c r="BK3232" s="95"/>
      <c r="BL3232" s="72"/>
      <c r="BM3232" s="72"/>
      <c r="BN3232" s="72"/>
      <c r="BO3232" s="95"/>
      <c r="BP3232" s="95"/>
      <c r="BQ3232" s="95"/>
      <c r="BR3232" s="95"/>
      <c r="BS3232" s="72"/>
      <c r="BT3232" s="72"/>
      <c r="BU3232" s="72"/>
      <c r="BV3232" s="95"/>
      <c r="BW3232" s="95"/>
      <c r="BX3232" s="95"/>
      <c r="BY3232" s="95"/>
      <c r="BZ3232" s="95"/>
      <c r="CA3232" s="95"/>
      <c r="CB3232" s="95"/>
      <c r="CC3232" s="95"/>
      <c r="CD3232" s="95"/>
      <c r="CE3232" s="72"/>
      <c r="CF3232" s="72"/>
      <c r="CG3232" s="72"/>
      <c r="CH3232" s="72"/>
      <c r="CI3232" s="72"/>
      <c r="CJ3232" s="96"/>
      <c r="CK3232" s="96"/>
      <c r="CL3232" s="96"/>
      <c r="CM3232" s="96"/>
      <c r="CN3232" s="96"/>
      <c r="CO3232" s="96"/>
      <c r="CP3232" s="96"/>
      <c r="CQ3232" s="96"/>
      <c r="CR3232" s="96"/>
      <c r="CS3232" s="95"/>
      <c r="CT3232" s="95"/>
      <c r="CU3232" s="95"/>
      <c r="CV3232" s="95"/>
      <c r="CW3232" s="95"/>
      <c r="CX3232" s="96"/>
      <c r="CY3232" s="96"/>
      <c r="CZ3232" s="96"/>
      <c r="DA3232" s="96"/>
      <c r="DB3232" s="96"/>
      <c r="DD3232" s="6"/>
      <c r="DE3232" s="96"/>
      <c r="DF3232" s="72"/>
      <c r="DG3232" s="96"/>
      <c r="DH3232" s="72"/>
      <c r="DI3232" s="72"/>
      <c r="DJ3232" s="96"/>
      <c r="DK3232" s="72"/>
      <c r="DL3232" s="96"/>
      <c r="DM3232" s="72"/>
      <c r="DN3232" s="96"/>
      <c r="DO3232" s="96"/>
      <c r="DP3232" s="72"/>
      <c r="DQ3232" s="72"/>
    </row>
    <row r="3233" spans="3:121" x14ac:dyDescent="0.3">
      <c r="C3233" s="95"/>
      <c r="D3233" s="95"/>
      <c r="E3233" s="95"/>
      <c r="F3233" s="95"/>
      <c r="G3233" s="95"/>
      <c r="H3233" s="95"/>
      <c r="I3233" s="95"/>
      <c r="J3233" s="95"/>
      <c r="K3233" s="95"/>
      <c r="L3233" s="95"/>
      <c r="M3233" s="95"/>
      <c r="N3233" s="95"/>
      <c r="O3233" s="95"/>
      <c r="P3233" s="95"/>
      <c r="Q3233" s="95"/>
      <c r="R3233" s="95"/>
      <c r="S3233" s="95"/>
      <c r="T3233" s="95"/>
      <c r="U3233" s="95"/>
      <c r="V3233" s="95"/>
      <c r="W3233" s="95"/>
      <c r="X3233" s="95"/>
      <c r="Y3233" s="95"/>
      <c r="Z3233" s="95"/>
      <c r="AA3233" s="95"/>
      <c r="AB3233" s="95"/>
      <c r="AC3233" s="95"/>
      <c r="AD3233" s="95"/>
      <c r="AE3233" s="95"/>
      <c r="AF3233" s="95"/>
      <c r="AG3233" s="95"/>
      <c r="AH3233" s="95"/>
      <c r="AI3233" s="95"/>
      <c r="AJ3233" s="95"/>
      <c r="AK3233" s="95"/>
      <c r="AL3233" s="95"/>
      <c r="AM3233" s="95"/>
      <c r="AN3233" s="95"/>
      <c r="AO3233" s="95"/>
      <c r="AP3233" s="95"/>
      <c r="AQ3233" s="72"/>
      <c r="AR3233" s="72"/>
      <c r="AS3233" s="72"/>
      <c r="AT3233" s="95"/>
      <c r="AU3233" s="95"/>
      <c r="AV3233" s="95"/>
      <c r="AW3233" s="95"/>
      <c r="AX3233" s="72"/>
      <c r="AY3233" s="72"/>
      <c r="AZ3233" s="72"/>
      <c r="BA3233" s="95"/>
      <c r="BB3233" s="95"/>
      <c r="BC3233" s="95"/>
      <c r="BD3233" s="95"/>
      <c r="BE3233" s="72"/>
      <c r="BF3233" s="72"/>
      <c r="BG3233" s="72"/>
      <c r="BH3233" s="95"/>
      <c r="BI3233" s="95"/>
      <c r="BJ3233" s="95"/>
      <c r="BK3233" s="95"/>
      <c r="BL3233" s="72"/>
      <c r="BM3233" s="72"/>
      <c r="BN3233" s="72"/>
      <c r="BO3233" s="95"/>
      <c r="BP3233" s="95"/>
      <c r="BQ3233" s="95"/>
      <c r="BR3233" s="95"/>
      <c r="BS3233" s="72"/>
      <c r="BT3233" s="72"/>
      <c r="BU3233" s="72"/>
      <c r="BV3233" s="95"/>
      <c r="BW3233" s="95"/>
      <c r="BX3233" s="95"/>
      <c r="BY3233" s="95"/>
      <c r="BZ3233" s="95"/>
      <c r="CA3233" s="95"/>
      <c r="CB3233" s="95"/>
      <c r="CC3233" s="95"/>
      <c r="CD3233" s="95"/>
      <c r="CE3233" s="72"/>
      <c r="CF3233" s="72"/>
      <c r="CG3233" s="72"/>
      <c r="CH3233" s="72"/>
      <c r="CI3233" s="72"/>
      <c r="CJ3233" s="96"/>
      <c r="CK3233" s="96"/>
      <c r="CL3233" s="96"/>
      <c r="CM3233" s="96"/>
      <c r="CN3233" s="96"/>
      <c r="CO3233" s="96"/>
      <c r="CP3233" s="96"/>
      <c r="CQ3233" s="96"/>
      <c r="CR3233" s="96"/>
      <c r="CS3233" s="95"/>
      <c r="CT3233" s="95"/>
      <c r="CU3233" s="95"/>
      <c r="CV3233" s="95"/>
      <c r="CW3233" s="95"/>
      <c r="CX3233" s="96"/>
      <c r="CY3233" s="96"/>
      <c r="CZ3233" s="96"/>
      <c r="DA3233" s="96"/>
      <c r="DB3233" s="96"/>
      <c r="DD3233" s="6"/>
      <c r="DE3233" s="96"/>
      <c r="DF3233" s="72"/>
      <c r="DG3233" s="96"/>
      <c r="DH3233" s="72"/>
      <c r="DI3233" s="72"/>
      <c r="DJ3233" s="96"/>
      <c r="DK3233" s="72"/>
      <c r="DL3233" s="96"/>
      <c r="DM3233" s="72"/>
      <c r="DN3233" s="96"/>
      <c r="DO3233" s="96"/>
      <c r="DP3233" s="72"/>
      <c r="DQ3233" s="72"/>
    </row>
    <row r="3234" spans="3:121" x14ac:dyDescent="0.3">
      <c r="C3234" s="95"/>
      <c r="D3234" s="95"/>
      <c r="E3234" s="95"/>
      <c r="F3234" s="95"/>
      <c r="G3234" s="95"/>
      <c r="H3234" s="95"/>
      <c r="I3234" s="95"/>
      <c r="J3234" s="95"/>
      <c r="K3234" s="95"/>
      <c r="L3234" s="95"/>
      <c r="M3234" s="95"/>
      <c r="N3234" s="95"/>
      <c r="O3234" s="95"/>
      <c r="P3234" s="95"/>
      <c r="Q3234" s="95"/>
      <c r="R3234" s="95"/>
      <c r="S3234" s="95"/>
      <c r="T3234" s="95"/>
      <c r="U3234" s="95"/>
      <c r="V3234" s="95"/>
      <c r="W3234" s="95"/>
      <c r="X3234" s="95"/>
      <c r="Y3234" s="95"/>
      <c r="Z3234" s="95"/>
      <c r="AA3234" s="95"/>
      <c r="AB3234" s="95"/>
      <c r="AC3234" s="95"/>
      <c r="AD3234" s="95"/>
      <c r="AE3234" s="95"/>
      <c r="AF3234" s="95"/>
      <c r="AG3234" s="95"/>
      <c r="AH3234" s="95"/>
      <c r="AI3234" s="95"/>
      <c r="AJ3234" s="95"/>
      <c r="AK3234" s="95"/>
      <c r="AL3234" s="95"/>
      <c r="AM3234" s="95"/>
      <c r="AN3234" s="95"/>
      <c r="AO3234" s="95"/>
      <c r="AP3234" s="95"/>
      <c r="AQ3234" s="72"/>
      <c r="AR3234" s="72"/>
      <c r="AS3234" s="72"/>
      <c r="AT3234" s="95"/>
      <c r="AU3234" s="95"/>
      <c r="AV3234" s="95"/>
      <c r="AW3234" s="95"/>
      <c r="AX3234" s="72"/>
      <c r="AY3234" s="72"/>
      <c r="AZ3234" s="72"/>
      <c r="BA3234" s="95"/>
      <c r="BB3234" s="95"/>
      <c r="BC3234" s="95"/>
      <c r="BD3234" s="95"/>
      <c r="BE3234" s="72"/>
      <c r="BF3234" s="72"/>
      <c r="BG3234" s="72"/>
      <c r="BH3234" s="95"/>
      <c r="BI3234" s="95"/>
      <c r="BJ3234" s="95"/>
      <c r="BK3234" s="95"/>
      <c r="BL3234" s="72"/>
      <c r="BM3234" s="72"/>
      <c r="BN3234" s="72"/>
      <c r="BO3234" s="95"/>
      <c r="BP3234" s="95"/>
      <c r="BQ3234" s="95"/>
      <c r="BR3234" s="95"/>
      <c r="BS3234" s="72"/>
      <c r="BT3234" s="72"/>
      <c r="BU3234" s="72"/>
      <c r="BV3234" s="95"/>
      <c r="BW3234" s="95"/>
      <c r="BX3234" s="95"/>
      <c r="BY3234" s="95"/>
      <c r="BZ3234" s="95"/>
      <c r="CA3234" s="95"/>
      <c r="CB3234" s="95"/>
      <c r="CC3234" s="95"/>
      <c r="CD3234" s="95"/>
      <c r="CE3234" s="72"/>
      <c r="CF3234" s="72"/>
      <c r="CG3234" s="72"/>
      <c r="CH3234" s="72"/>
      <c r="CI3234" s="72"/>
      <c r="CJ3234" s="96"/>
      <c r="CK3234" s="96"/>
      <c r="CL3234" s="96"/>
      <c r="CM3234" s="96"/>
      <c r="CN3234" s="96"/>
      <c r="CO3234" s="96"/>
      <c r="CP3234" s="96"/>
      <c r="CQ3234" s="96"/>
      <c r="CR3234" s="96"/>
      <c r="CS3234" s="95"/>
      <c r="CT3234" s="95"/>
      <c r="CU3234" s="95"/>
      <c r="CV3234" s="95"/>
      <c r="CW3234" s="95"/>
      <c r="CX3234" s="96"/>
      <c r="CY3234" s="96"/>
      <c r="CZ3234" s="96"/>
      <c r="DA3234" s="96"/>
      <c r="DB3234" s="96"/>
      <c r="DD3234" s="6"/>
      <c r="DE3234" s="96"/>
      <c r="DF3234" s="72"/>
      <c r="DG3234" s="96"/>
      <c r="DH3234" s="72"/>
      <c r="DI3234" s="72"/>
      <c r="DJ3234" s="96"/>
      <c r="DK3234" s="72"/>
      <c r="DL3234" s="96"/>
      <c r="DM3234" s="72"/>
      <c r="DN3234" s="96"/>
      <c r="DO3234" s="96"/>
      <c r="DP3234" s="72"/>
      <c r="DQ3234" s="72"/>
    </row>
    <row r="3235" spans="3:121" x14ac:dyDescent="0.3">
      <c r="C3235" s="95"/>
      <c r="D3235" s="95"/>
      <c r="E3235" s="95"/>
      <c r="F3235" s="95"/>
      <c r="G3235" s="95"/>
      <c r="H3235" s="95"/>
      <c r="I3235" s="95"/>
      <c r="J3235" s="95"/>
      <c r="K3235" s="95"/>
      <c r="L3235" s="95"/>
      <c r="M3235" s="95"/>
      <c r="N3235" s="95"/>
      <c r="O3235" s="95"/>
      <c r="P3235" s="95"/>
      <c r="Q3235" s="95"/>
      <c r="R3235" s="95"/>
      <c r="S3235" s="95"/>
      <c r="T3235" s="95"/>
      <c r="U3235" s="95"/>
      <c r="V3235" s="95"/>
      <c r="W3235" s="95"/>
      <c r="X3235" s="95"/>
      <c r="Y3235" s="95"/>
      <c r="Z3235" s="95"/>
      <c r="AA3235" s="95"/>
      <c r="AB3235" s="95"/>
      <c r="AC3235" s="95"/>
      <c r="AD3235" s="95"/>
      <c r="AE3235" s="95"/>
      <c r="AF3235" s="95"/>
      <c r="AG3235" s="95"/>
      <c r="AH3235" s="95"/>
      <c r="AI3235" s="95"/>
      <c r="AJ3235" s="95"/>
      <c r="AK3235" s="95"/>
      <c r="AL3235" s="95"/>
      <c r="AM3235" s="95"/>
      <c r="AN3235" s="95"/>
      <c r="AO3235" s="95"/>
      <c r="AP3235" s="95"/>
      <c r="AQ3235" s="72"/>
      <c r="AR3235" s="72"/>
      <c r="AS3235" s="72"/>
      <c r="AT3235" s="95"/>
      <c r="AU3235" s="95"/>
      <c r="AV3235" s="95"/>
      <c r="AW3235" s="95"/>
      <c r="AX3235" s="72"/>
      <c r="AY3235" s="72"/>
      <c r="AZ3235" s="72"/>
      <c r="BA3235" s="95"/>
      <c r="BB3235" s="95"/>
      <c r="BC3235" s="95"/>
      <c r="BD3235" s="95"/>
      <c r="BE3235" s="72"/>
      <c r="BF3235" s="72"/>
      <c r="BG3235" s="72"/>
      <c r="BH3235" s="95"/>
      <c r="BI3235" s="95"/>
      <c r="BJ3235" s="95"/>
      <c r="BK3235" s="95"/>
      <c r="BL3235" s="72"/>
      <c r="BM3235" s="72"/>
      <c r="BN3235" s="72"/>
      <c r="BO3235" s="95"/>
      <c r="BP3235" s="95"/>
      <c r="BQ3235" s="95"/>
      <c r="BR3235" s="95"/>
      <c r="BS3235" s="72"/>
      <c r="BT3235" s="72"/>
      <c r="BU3235" s="72"/>
      <c r="BV3235" s="95"/>
      <c r="BW3235" s="95"/>
      <c r="BX3235" s="95"/>
      <c r="BY3235" s="95"/>
      <c r="BZ3235" s="95"/>
      <c r="CA3235" s="95"/>
      <c r="CB3235" s="95"/>
      <c r="CC3235" s="95"/>
      <c r="CD3235" s="95"/>
      <c r="CE3235" s="72"/>
      <c r="CF3235" s="72"/>
      <c r="CG3235" s="72"/>
      <c r="CH3235" s="72"/>
      <c r="CI3235" s="72"/>
      <c r="CJ3235" s="96"/>
      <c r="CK3235" s="96"/>
      <c r="CL3235" s="96"/>
      <c r="CM3235" s="96"/>
      <c r="CN3235" s="96"/>
      <c r="CO3235" s="96"/>
      <c r="CP3235" s="96"/>
      <c r="CQ3235" s="96"/>
      <c r="CR3235" s="96"/>
      <c r="CS3235" s="95"/>
      <c r="CT3235" s="95"/>
      <c r="CU3235" s="95"/>
      <c r="CV3235" s="95"/>
      <c r="CW3235" s="95"/>
      <c r="CX3235" s="96"/>
      <c r="CY3235" s="96"/>
      <c r="CZ3235" s="96"/>
      <c r="DA3235" s="96"/>
      <c r="DB3235" s="96"/>
      <c r="DD3235" s="6"/>
      <c r="DE3235" s="96"/>
      <c r="DF3235" s="72"/>
      <c r="DG3235" s="96"/>
      <c r="DH3235" s="72"/>
      <c r="DI3235" s="72"/>
      <c r="DJ3235" s="96"/>
      <c r="DK3235" s="72"/>
      <c r="DL3235" s="96"/>
      <c r="DM3235" s="72"/>
      <c r="DN3235" s="96"/>
      <c r="DO3235" s="96"/>
      <c r="DP3235" s="72"/>
      <c r="DQ3235" s="72"/>
    </row>
    <row r="3236" spans="3:121" x14ac:dyDescent="0.3">
      <c r="C3236" s="95"/>
      <c r="D3236" s="95"/>
      <c r="E3236" s="95"/>
      <c r="F3236" s="95"/>
      <c r="G3236" s="95"/>
      <c r="H3236" s="95"/>
      <c r="I3236" s="95"/>
      <c r="J3236" s="95"/>
      <c r="K3236" s="95"/>
      <c r="L3236" s="95"/>
      <c r="M3236" s="95"/>
      <c r="N3236" s="95"/>
      <c r="O3236" s="95"/>
      <c r="P3236" s="95"/>
      <c r="Q3236" s="95"/>
      <c r="R3236" s="95"/>
      <c r="S3236" s="95"/>
      <c r="T3236" s="95"/>
      <c r="U3236" s="95"/>
      <c r="V3236" s="95"/>
      <c r="W3236" s="95"/>
      <c r="X3236" s="95"/>
      <c r="Y3236" s="95"/>
      <c r="Z3236" s="95"/>
      <c r="AA3236" s="95"/>
      <c r="AB3236" s="95"/>
      <c r="AC3236" s="95"/>
      <c r="AD3236" s="95"/>
      <c r="AE3236" s="95"/>
      <c r="AF3236" s="95"/>
      <c r="AG3236" s="95"/>
      <c r="AH3236" s="95"/>
      <c r="AI3236" s="95"/>
      <c r="AJ3236" s="95"/>
      <c r="AK3236" s="95"/>
      <c r="AL3236" s="95"/>
      <c r="AM3236" s="95"/>
      <c r="AN3236" s="95"/>
      <c r="AO3236" s="95"/>
      <c r="AP3236" s="95"/>
      <c r="AQ3236" s="72"/>
      <c r="AR3236" s="72"/>
      <c r="AS3236" s="72"/>
      <c r="AT3236" s="95"/>
      <c r="AU3236" s="95"/>
      <c r="AV3236" s="95"/>
      <c r="AW3236" s="95"/>
      <c r="AX3236" s="72"/>
      <c r="AY3236" s="72"/>
      <c r="AZ3236" s="72"/>
      <c r="BA3236" s="95"/>
      <c r="BB3236" s="95"/>
      <c r="BC3236" s="95"/>
      <c r="BD3236" s="95"/>
      <c r="BE3236" s="72"/>
      <c r="BF3236" s="72"/>
      <c r="BG3236" s="72"/>
      <c r="BH3236" s="95"/>
      <c r="BI3236" s="95"/>
      <c r="BJ3236" s="95"/>
      <c r="BK3236" s="95"/>
      <c r="BL3236" s="72"/>
      <c r="BM3236" s="72"/>
      <c r="BN3236" s="72"/>
      <c r="BO3236" s="95"/>
      <c r="BP3236" s="95"/>
      <c r="BQ3236" s="95"/>
      <c r="BR3236" s="95"/>
      <c r="BS3236" s="72"/>
      <c r="BT3236" s="72"/>
      <c r="BU3236" s="72"/>
      <c r="BV3236" s="95"/>
      <c r="BW3236" s="95"/>
      <c r="BX3236" s="95"/>
      <c r="BY3236" s="95"/>
      <c r="BZ3236" s="95"/>
      <c r="CA3236" s="95"/>
      <c r="CB3236" s="95"/>
      <c r="CC3236" s="95"/>
      <c r="CD3236" s="95"/>
      <c r="CE3236" s="72"/>
      <c r="CF3236" s="72"/>
      <c r="CG3236" s="72"/>
      <c r="CH3236" s="72"/>
      <c r="CI3236" s="72"/>
      <c r="CJ3236" s="96"/>
      <c r="CK3236" s="96"/>
      <c r="CL3236" s="96"/>
      <c r="CM3236" s="96"/>
      <c r="CN3236" s="96"/>
      <c r="CO3236" s="96"/>
      <c r="CP3236" s="96"/>
      <c r="CQ3236" s="96"/>
      <c r="CR3236" s="96"/>
      <c r="CS3236" s="95"/>
      <c r="CT3236" s="95"/>
      <c r="CU3236" s="95"/>
      <c r="CV3236" s="95"/>
      <c r="CW3236" s="95"/>
      <c r="CX3236" s="96"/>
      <c r="CY3236" s="96"/>
      <c r="CZ3236" s="96"/>
      <c r="DA3236" s="96"/>
      <c r="DB3236" s="96"/>
      <c r="DD3236" s="6"/>
      <c r="DE3236" s="96"/>
      <c r="DF3236" s="72"/>
      <c r="DG3236" s="96"/>
      <c r="DH3236" s="72"/>
      <c r="DI3236" s="72"/>
      <c r="DJ3236" s="96"/>
      <c r="DK3236" s="72"/>
      <c r="DL3236" s="96"/>
      <c r="DM3236" s="72"/>
      <c r="DN3236" s="96"/>
      <c r="DO3236" s="96"/>
      <c r="DP3236" s="72"/>
      <c r="DQ3236" s="72"/>
    </row>
    <row r="3237" spans="3:121" x14ac:dyDescent="0.3">
      <c r="C3237" s="95"/>
      <c r="D3237" s="95"/>
      <c r="E3237" s="95"/>
      <c r="F3237" s="95"/>
      <c r="G3237" s="95"/>
      <c r="H3237" s="95"/>
      <c r="I3237" s="95"/>
      <c r="J3237" s="95"/>
      <c r="K3237" s="95"/>
      <c r="L3237" s="95"/>
      <c r="M3237" s="95"/>
      <c r="N3237" s="95"/>
      <c r="O3237" s="95"/>
      <c r="P3237" s="95"/>
      <c r="Q3237" s="95"/>
      <c r="R3237" s="95"/>
      <c r="S3237" s="95"/>
      <c r="T3237" s="95"/>
      <c r="U3237" s="95"/>
      <c r="V3237" s="95"/>
      <c r="W3237" s="95"/>
      <c r="X3237" s="95"/>
      <c r="Y3237" s="95"/>
      <c r="Z3237" s="95"/>
      <c r="AA3237" s="95"/>
      <c r="AB3237" s="95"/>
      <c r="AC3237" s="95"/>
      <c r="AD3237" s="95"/>
      <c r="AE3237" s="95"/>
      <c r="AF3237" s="95"/>
      <c r="AG3237" s="95"/>
      <c r="AH3237" s="95"/>
      <c r="AI3237" s="95"/>
      <c r="AJ3237" s="95"/>
      <c r="AK3237" s="95"/>
      <c r="AL3237" s="95"/>
      <c r="AM3237" s="95"/>
      <c r="AN3237" s="95"/>
      <c r="AO3237" s="95"/>
      <c r="AP3237" s="95"/>
      <c r="AQ3237" s="72"/>
      <c r="AR3237" s="72"/>
      <c r="AS3237" s="72"/>
      <c r="AT3237" s="95"/>
      <c r="AU3237" s="95"/>
      <c r="AV3237" s="95"/>
      <c r="AW3237" s="95"/>
      <c r="AX3237" s="72"/>
      <c r="AY3237" s="72"/>
      <c r="AZ3237" s="72"/>
      <c r="BA3237" s="95"/>
      <c r="BB3237" s="95"/>
      <c r="BC3237" s="95"/>
      <c r="BD3237" s="95"/>
      <c r="BE3237" s="72"/>
      <c r="BF3237" s="72"/>
      <c r="BG3237" s="72"/>
      <c r="BH3237" s="95"/>
      <c r="BI3237" s="95"/>
      <c r="BJ3237" s="95"/>
      <c r="BK3237" s="95"/>
      <c r="BL3237" s="72"/>
      <c r="BM3237" s="72"/>
      <c r="BN3237" s="72"/>
      <c r="BO3237" s="95"/>
      <c r="BP3237" s="95"/>
      <c r="BQ3237" s="95"/>
      <c r="BR3237" s="95"/>
      <c r="BS3237" s="72"/>
      <c r="BT3237" s="72"/>
      <c r="BU3237" s="72"/>
      <c r="BV3237" s="95"/>
      <c r="BW3237" s="95"/>
      <c r="BX3237" s="95"/>
      <c r="BY3237" s="95"/>
      <c r="BZ3237" s="95"/>
      <c r="CA3237" s="95"/>
      <c r="CB3237" s="95"/>
      <c r="CC3237" s="95"/>
      <c r="CD3237" s="95"/>
      <c r="CE3237" s="72"/>
      <c r="CF3237" s="72"/>
      <c r="CG3237" s="72"/>
      <c r="CH3237" s="72"/>
      <c r="CI3237" s="72"/>
      <c r="CJ3237" s="96"/>
      <c r="CK3237" s="96"/>
      <c r="CL3237" s="96"/>
      <c r="CM3237" s="96"/>
      <c r="CN3237" s="96"/>
      <c r="CO3237" s="96"/>
      <c r="CP3237" s="96"/>
      <c r="CQ3237" s="96"/>
      <c r="CR3237" s="96"/>
      <c r="CS3237" s="95"/>
      <c r="CT3237" s="95"/>
      <c r="CU3237" s="95"/>
      <c r="CV3237" s="95"/>
      <c r="CW3237" s="95"/>
      <c r="CX3237" s="96"/>
      <c r="CY3237" s="96"/>
      <c r="CZ3237" s="96"/>
      <c r="DA3237" s="96"/>
      <c r="DB3237" s="96"/>
      <c r="DD3237" s="6"/>
      <c r="DE3237" s="96"/>
      <c r="DF3237" s="72"/>
      <c r="DG3237" s="96"/>
      <c r="DH3237" s="72"/>
      <c r="DI3237" s="72"/>
      <c r="DJ3237" s="96"/>
      <c r="DK3237" s="72"/>
      <c r="DL3237" s="96"/>
      <c r="DM3237" s="72"/>
      <c r="DN3237" s="96"/>
      <c r="DO3237" s="96"/>
      <c r="DP3237" s="72"/>
      <c r="DQ3237" s="72"/>
    </row>
    <row r="3238" spans="3:121" x14ac:dyDescent="0.3">
      <c r="C3238" s="95"/>
      <c r="D3238" s="95"/>
      <c r="E3238" s="95"/>
      <c r="F3238" s="95"/>
      <c r="G3238" s="95"/>
      <c r="H3238" s="95"/>
      <c r="I3238" s="95"/>
      <c r="J3238" s="95"/>
      <c r="K3238" s="95"/>
      <c r="L3238" s="95"/>
      <c r="M3238" s="95"/>
      <c r="N3238" s="95"/>
      <c r="O3238" s="95"/>
      <c r="P3238" s="95"/>
      <c r="Q3238" s="95"/>
      <c r="R3238" s="95"/>
      <c r="S3238" s="95"/>
      <c r="T3238" s="95"/>
      <c r="U3238" s="95"/>
      <c r="V3238" s="95"/>
      <c r="W3238" s="95"/>
      <c r="X3238" s="95"/>
      <c r="Y3238" s="95"/>
      <c r="Z3238" s="95"/>
      <c r="AA3238" s="95"/>
      <c r="AB3238" s="95"/>
      <c r="AC3238" s="95"/>
      <c r="AD3238" s="95"/>
      <c r="AE3238" s="95"/>
      <c r="AF3238" s="95"/>
      <c r="AG3238" s="95"/>
      <c r="AH3238" s="95"/>
      <c r="AI3238" s="95"/>
      <c r="AJ3238" s="95"/>
      <c r="AK3238" s="95"/>
      <c r="AL3238" s="95"/>
      <c r="AM3238" s="95"/>
      <c r="AN3238" s="95"/>
      <c r="AO3238" s="95"/>
      <c r="AP3238" s="95"/>
      <c r="AQ3238" s="72"/>
      <c r="AR3238" s="72"/>
      <c r="AS3238" s="72"/>
      <c r="AT3238" s="95"/>
      <c r="AU3238" s="95"/>
      <c r="AV3238" s="95"/>
      <c r="AW3238" s="95"/>
      <c r="AX3238" s="72"/>
      <c r="AY3238" s="72"/>
      <c r="AZ3238" s="72"/>
      <c r="BA3238" s="95"/>
      <c r="BB3238" s="95"/>
      <c r="BC3238" s="95"/>
      <c r="BD3238" s="95"/>
      <c r="BE3238" s="72"/>
      <c r="BF3238" s="72"/>
      <c r="BG3238" s="72"/>
      <c r="BH3238" s="95"/>
      <c r="BI3238" s="95"/>
      <c r="BJ3238" s="95"/>
      <c r="BK3238" s="95"/>
      <c r="BL3238" s="72"/>
      <c r="BM3238" s="72"/>
      <c r="BN3238" s="72"/>
      <c r="BO3238" s="95"/>
      <c r="BP3238" s="95"/>
      <c r="BQ3238" s="95"/>
      <c r="BR3238" s="95"/>
      <c r="BS3238" s="72"/>
      <c r="BT3238" s="72"/>
      <c r="BU3238" s="72"/>
      <c r="BV3238" s="95"/>
      <c r="BW3238" s="95"/>
      <c r="BX3238" s="95"/>
      <c r="BY3238" s="95"/>
      <c r="BZ3238" s="95"/>
      <c r="CA3238" s="95"/>
      <c r="CB3238" s="95"/>
      <c r="CC3238" s="95"/>
      <c r="CD3238" s="95"/>
      <c r="CE3238" s="72"/>
      <c r="CF3238" s="72"/>
      <c r="CG3238" s="72"/>
      <c r="CH3238" s="72"/>
      <c r="CI3238" s="72"/>
      <c r="CJ3238" s="96"/>
      <c r="CK3238" s="96"/>
      <c r="CL3238" s="96"/>
      <c r="CM3238" s="96"/>
      <c r="CN3238" s="96"/>
      <c r="CO3238" s="96"/>
      <c r="CP3238" s="96"/>
      <c r="CQ3238" s="96"/>
      <c r="CR3238" s="96"/>
      <c r="CS3238" s="95"/>
      <c r="CT3238" s="95"/>
      <c r="CU3238" s="95"/>
      <c r="CV3238" s="95"/>
      <c r="CW3238" s="95"/>
      <c r="CX3238" s="96"/>
      <c r="CY3238" s="96"/>
      <c r="CZ3238" s="96"/>
      <c r="DA3238" s="96"/>
      <c r="DB3238" s="96"/>
      <c r="DD3238" s="6"/>
      <c r="DE3238" s="96"/>
      <c r="DF3238" s="72"/>
      <c r="DG3238" s="96"/>
      <c r="DH3238" s="72"/>
      <c r="DI3238" s="72"/>
      <c r="DJ3238" s="96"/>
      <c r="DK3238" s="72"/>
      <c r="DL3238" s="96"/>
      <c r="DM3238" s="72"/>
      <c r="DN3238" s="96"/>
      <c r="DO3238" s="96"/>
      <c r="DP3238" s="72"/>
      <c r="DQ3238" s="72"/>
    </row>
    <row r="3239" spans="3:121" x14ac:dyDescent="0.3">
      <c r="C3239" s="95"/>
      <c r="D3239" s="95"/>
      <c r="E3239" s="95"/>
      <c r="F3239" s="95"/>
      <c r="G3239" s="95"/>
      <c r="H3239" s="95"/>
      <c r="I3239" s="95"/>
      <c r="J3239" s="95"/>
      <c r="K3239" s="95"/>
      <c r="L3239" s="95"/>
      <c r="M3239" s="95"/>
      <c r="N3239" s="95"/>
      <c r="O3239" s="95"/>
      <c r="P3239" s="95"/>
      <c r="Q3239" s="95"/>
      <c r="R3239" s="95"/>
      <c r="S3239" s="95"/>
      <c r="T3239" s="95"/>
      <c r="U3239" s="95"/>
      <c r="V3239" s="95"/>
      <c r="W3239" s="95"/>
      <c r="X3239" s="95"/>
      <c r="Y3239" s="95"/>
      <c r="Z3239" s="95"/>
      <c r="AA3239" s="95"/>
      <c r="AB3239" s="95"/>
      <c r="AC3239" s="95"/>
      <c r="AD3239" s="95"/>
      <c r="AE3239" s="95"/>
      <c r="AF3239" s="95"/>
      <c r="AG3239" s="95"/>
      <c r="AH3239" s="95"/>
      <c r="AI3239" s="95"/>
      <c r="AJ3239" s="95"/>
      <c r="AK3239" s="95"/>
      <c r="AL3239" s="95"/>
      <c r="AM3239" s="95"/>
      <c r="AN3239" s="95"/>
      <c r="AO3239" s="95"/>
      <c r="AP3239" s="95"/>
      <c r="AQ3239" s="72"/>
      <c r="AR3239" s="72"/>
      <c r="AS3239" s="72"/>
      <c r="AT3239" s="95"/>
      <c r="AU3239" s="95"/>
      <c r="AV3239" s="95"/>
      <c r="AW3239" s="95"/>
      <c r="AX3239" s="72"/>
      <c r="AY3239" s="72"/>
      <c r="AZ3239" s="72"/>
      <c r="BA3239" s="95"/>
      <c r="BB3239" s="95"/>
      <c r="BC3239" s="95"/>
      <c r="BD3239" s="95"/>
      <c r="BE3239" s="72"/>
      <c r="BF3239" s="72"/>
      <c r="BG3239" s="72"/>
      <c r="BH3239" s="95"/>
      <c r="BI3239" s="95"/>
      <c r="BJ3239" s="95"/>
      <c r="BK3239" s="95"/>
      <c r="BL3239" s="72"/>
      <c r="BM3239" s="72"/>
      <c r="BN3239" s="72"/>
      <c r="BO3239" s="95"/>
      <c r="BP3239" s="95"/>
      <c r="BQ3239" s="95"/>
      <c r="BR3239" s="95"/>
      <c r="BS3239" s="72"/>
      <c r="BT3239" s="72"/>
      <c r="BU3239" s="72"/>
      <c r="BV3239" s="95"/>
      <c r="BW3239" s="95"/>
      <c r="BX3239" s="95"/>
      <c r="BY3239" s="95"/>
      <c r="BZ3239" s="95"/>
      <c r="CA3239" s="95"/>
      <c r="CB3239" s="95"/>
      <c r="CC3239" s="95"/>
      <c r="CD3239" s="95"/>
      <c r="CE3239" s="72"/>
      <c r="CF3239" s="72"/>
      <c r="CG3239" s="72"/>
      <c r="CH3239" s="72"/>
      <c r="CI3239" s="72"/>
      <c r="CJ3239" s="96"/>
      <c r="CK3239" s="96"/>
      <c r="CL3239" s="96"/>
      <c r="CM3239" s="96"/>
      <c r="CN3239" s="96"/>
      <c r="CO3239" s="96"/>
      <c r="CP3239" s="96"/>
      <c r="CQ3239" s="96"/>
      <c r="CR3239" s="96"/>
      <c r="CS3239" s="95"/>
      <c r="CT3239" s="95"/>
      <c r="CU3239" s="95"/>
      <c r="CV3239" s="95"/>
      <c r="CW3239" s="95"/>
      <c r="CX3239" s="96"/>
      <c r="CY3239" s="96"/>
      <c r="CZ3239" s="96"/>
      <c r="DA3239" s="96"/>
      <c r="DB3239" s="96"/>
      <c r="DD3239" s="6"/>
      <c r="DE3239" s="96"/>
      <c r="DF3239" s="72"/>
      <c r="DG3239" s="96"/>
      <c r="DH3239" s="72"/>
      <c r="DI3239" s="72"/>
      <c r="DJ3239" s="96"/>
      <c r="DK3239" s="72"/>
      <c r="DL3239" s="96"/>
      <c r="DM3239" s="72"/>
      <c r="DN3239" s="96"/>
      <c r="DO3239" s="96"/>
      <c r="DP3239" s="72"/>
      <c r="DQ3239" s="72"/>
    </row>
    <row r="3240" spans="3:121" x14ac:dyDescent="0.3">
      <c r="C3240" s="95"/>
      <c r="D3240" s="95"/>
      <c r="E3240" s="95"/>
      <c r="F3240" s="95"/>
      <c r="G3240" s="95"/>
      <c r="H3240" s="95"/>
      <c r="I3240" s="95"/>
      <c r="J3240" s="95"/>
      <c r="K3240" s="95"/>
      <c r="L3240" s="95"/>
      <c r="M3240" s="95"/>
      <c r="N3240" s="95"/>
      <c r="O3240" s="95"/>
      <c r="P3240" s="95"/>
      <c r="Q3240" s="95"/>
      <c r="R3240" s="95"/>
      <c r="S3240" s="95"/>
      <c r="T3240" s="95"/>
      <c r="U3240" s="95"/>
      <c r="V3240" s="95"/>
      <c r="W3240" s="95"/>
      <c r="X3240" s="95"/>
      <c r="Y3240" s="95"/>
      <c r="Z3240" s="95"/>
      <c r="AA3240" s="95"/>
      <c r="AB3240" s="95"/>
      <c r="AC3240" s="95"/>
      <c r="AD3240" s="95"/>
      <c r="AE3240" s="95"/>
      <c r="AF3240" s="95"/>
      <c r="AG3240" s="95"/>
      <c r="AH3240" s="95"/>
      <c r="AI3240" s="95"/>
      <c r="AJ3240" s="95"/>
      <c r="AK3240" s="95"/>
      <c r="AL3240" s="95"/>
      <c r="AM3240" s="95"/>
      <c r="AN3240" s="95"/>
      <c r="AO3240" s="95"/>
      <c r="AP3240" s="95"/>
      <c r="AQ3240" s="72"/>
      <c r="AR3240" s="72"/>
      <c r="AS3240" s="72"/>
      <c r="AT3240" s="95"/>
      <c r="AU3240" s="95"/>
      <c r="AV3240" s="95"/>
      <c r="AW3240" s="95"/>
      <c r="AX3240" s="72"/>
      <c r="AY3240" s="72"/>
      <c r="AZ3240" s="72"/>
      <c r="BA3240" s="95"/>
      <c r="BB3240" s="95"/>
      <c r="BC3240" s="95"/>
      <c r="BD3240" s="95"/>
      <c r="BE3240" s="72"/>
      <c r="BF3240" s="72"/>
      <c r="BG3240" s="72"/>
      <c r="BH3240" s="95"/>
      <c r="BI3240" s="95"/>
      <c r="BJ3240" s="95"/>
      <c r="BK3240" s="95"/>
      <c r="BL3240" s="72"/>
      <c r="BM3240" s="72"/>
      <c r="BN3240" s="72"/>
      <c r="BO3240" s="95"/>
      <c r="BP3240" s="95"/>
      <c r="BQ3240" s="95"/>
      <c r="BR3240" s="95"/>
      <c r="BS3240" s="72"/>
      <c r="BT3240" s="72"/>
      <c r="BU3240" s="72"/>
      <c r="BV3240" s="95"/>
      <c r="BW3240" s="95"/>
      <c r="BX3240" s="95"/>
      <c r="BY3240" s="95"/>
      <c r="BZ3240" s="95"/>
      <c r="CA3240" s="95"/>
      <c r="CB3240" s="95"/>
      <c r="CC3240" s="95"/>
      <c r="CD3240" s="95"/>
      <c r="CE3240" s="72"/>
      <c r="CF3240" s="72"/>
      <c r="CG3240" s="72"/>
      <c r="CH3240" s="72"/>
      <c r="CI3240" s="72"/>
      <c r="CJ3240" s="96"/>
      <c r="CK3240" s="96"/>
      <c r="CL3240" s="96"/>
      <c r="CM3240" s="96"/>
      <c r="CN3240" s="96"/>
      <c r="CO3240" s="96"/>
      <c r="CP3240" s="96"/>
      <c r="CQ3240" s="96"/>
      <c r="CR3240" s="96"/>
      <c r="CS3240" s="95"/>
      <c r="CT3240" s="95"/>
      <c r="CU3240" s="95"/>
      <c r="CV3240" s="95"/>
      <c r="CW3240" s="95"/>
      <c r="CX3240" s="96"/>
      <c r="CY3240" s="96"/>
      <c r="CZ3240" s="96"/>
      <c r="DA3240" s="96"/>
      <c r="DB3240" s="96"/>
      <c r="DD3240" s="6"/>
      <c r="DE3240" s="96"/>
      <c r="DF3240" s="72"/>
      <c r="DG3240" s="96"/>
      <c r="DH3240" s="72"/>
      <c r="DI3240" s="72"/>
      <c r="DJ3240" s="96"/>
      <c r="DK3240" s="72"/>
      <c r="DL3240" s="96"/>
      <c r="DM3240" s="72"/>
      <c r="DN3240" s="96"/>
      <c r="DO3240" s="96"/>
      <c r="DP3240" s="72"/>
      <c r="DQ3240" s="72"/>
    </row>
    <row r="3241" spans="3:121" x14ac:dyDescent="0.3">
      <c r="C3241" s="95"/>
      <c r="D3241" s="95"/>
      <c r="E3241" s="95"/>
      <c r="F3241" s="95"/>
      <c r="G3241" s="95"/>
      <c r="H3241" s="95"/>
      <c r="I3241" s="95"/>
      <c r="J3241" s="95"/>
      <c r="K3241" s="95"/>
      <c r="L3241" s="95"/>
      <c r="M3241" s="95"/>
      <c r="N3241" s="95"/>
      <c r="O3241" s="95"/>
      <c r="P3241" s="95"/>
      <c r="Q3241" s="95"/>
      <c r="R3241" s="95"/>
      <c r="S3241" s="95"/>
      <c r="T3241" s="95"/>
      <c r="U3241" s="95"/>
      <c r="V3241" s="95"/>
      <c r="W3241" s="95"/>
      <c r="X3241" s="95"/>
      <c r="Y3241" s="95"/>
      <c r="Z3241" s="95"/>
      <c r="AA3241" s="95"/>
      <c r="AB3241" s="95"/>
      <c r="AC3241" s="95"/>
      <c r="AD3241" s="95"/>
      <c r="AE3241" s="95"/>
      <c r="AF3241" s="95"/>
      <c r="AG3241" s="95"/>
      <c r="AH3241" s="95"/>
      <c r="AI3241" s="95"/>
      <c r="AJ3241" s="95"/>
      <c r="AK3241" s="95"/>
      <c r="AL3241" s="95"/>
      <c r="AM3241" s="95"/>
      <c r="AN3241" s="95"/>
      <c r="AO3241" s="95"/>
      <c r="AP3241" s="95"/>
      <c r="AQ3241" s="72"/>
      <c r="AR3241" s="72"/>
      <c r="AS3241" s="72"/>
      <c r="AT3241" s="95"/>
      <c r="AU3241" s="95"/>
      <c r="AV3241" s="95"/>
      <c r="AW3241" s="95"/>
      <c r="AX3241" s="72"/>
      <c r="AY3241" s="72"/>
      <c r="AZ3241" s="72"/>
      <c r="BA3241" s="95"/>
      <c r="BB3241" s="95"/>
      <c r="BC3241" s="95"/>
      <c r="BD3241" s="95"/>
      <c r="BE3241" s="72"/>
      <c r="BF3241" s="72"/>
      <c r="BG3241" s="72"/>
      <c r="BH3241" s="95"/>
      <c r="BI3241" s="95"/>
      <c r="BJ3241" s="95"/>
      <c r="BK3241" s="95"/>
      <c r="BL3241" s="72"/>
      <c r="BM3241" s="72"/>
      <c r="BN3241" s="72"/>
      <c r="BO3241" s="95"/>
      <c r="BP3241" s="95"/>
      <c r="BQ3241" s="95"/>
      <c r="BR3241" s="95"/>
      <c r="BS3241" s="72"/>
      <c r="BT3241" s="72"/>
      <c r="BU3241" s="72"/>
      <c r="BV3241" s="95"/>
      <c r="BW3241" s="95"/>
      <c r="BX3241" s="95"/>
      <c r="BY3241" s="95"/>
      <c r="BZ3241" s="95"/>
      <c r="CA3241" s="95"/>
      <c r="CB3241" s="95"/>
      <c r="CC3241" s="95"/>
      <c r="CD3241" s="95"/>
      <c r="CE3241" s="72"/>
      <c r="CF3241" s="72"/>
      <c r="CG3241" s="72"/>
      <c r="CH3241" s="72"/>
      <c r="CI3241" s="72"/>
      <c r="CJ3241" s="96"/>
      <c r="CK3241" s="96"/>
      <c r="CL3241" s="96"/>
      <c r="CM3241" s="96"/>
      <c r="CN3241" s="96"/>
      <c r="CO3241" s="96"/>
      <c r="CP3241" s="96"/>
      <c r="CQ3241" s="96"/>
      <c r="CR3241" s="96"/>
      <c r="CS3241" s="95"/>
      <c r="CT3241" s="95"/>
      <c r="CU3241" s="95"/>
      <c r="CV3241" s="95"/>
      <c r="CW3241" s="95"/>
      <c r="CX3241" s="96"/>
      <c r="CY3241" s="96"/>
      <c r="CZ3241" s="96"/>
      <c r="DA3241" s="96"/>
      <c r="DB3241" s="96"/>
      <c r="DD3241" s="6"/>
      <c r="DE3241" s="96"/>
      <c r="DF3241" s="72"/>
      <c r="DG3241" s="96"/>
      <c r="DH3241" s="72"/>
      <c r="DI3241" s="72"/>
      <c r="DJ3241" s="96"/>
      <c r="DK3241" s="72"/>
      <c r="DL3241" s="96"/>
      <c r="DM3241" s="72"/>
      <c r="DN3241" s="96"/>
      <c r="DO3241" s="96"/>
      <c r="DP3241" s="72"/>
      <c r="DQ3241" s="72"/>
    </row>
    <row r="3242" spans="3:121" x14ac:dyDescent="0.3">
      <c r="C3242" s="95"/>
      <c r="D3242" s="95"/>
      <c r="E3242" s="95"/>
      <c r="F3242" s="95"/>
      <c r="G3242" s="95"/>
      <c r="H3242" s="95"/>
      <c r="I3242" s="95"/>
      <c r="J3242" s="95"/>
      <c r="K3242" s="95"/>
      <c r="L3242" s="95"/>
      <c r="M3242" s="95"/>
      <c r="N3242" s="95"/>
      <c r="O3242" s="95"/>
      <c r="P3242" s="95"/>
      <c r="Q3242" s="95"/>
      <c r="R3242" s="95"/>
      <c r="S3242" s="95"/>
      <c r="T3242" s="95"/>
      <c r="U3242" s="95"/>
      <c r="V3242" s="95"/>
      <c r="W3242" s="95"/>
      <c r="X3242" s="95"/>
      <c r="Y3242" s="95"/>
      <c r="Z3242" s="95"/>
      <c r="AA3242" s="95"/>
      <c r="AB3242" s="95"/>
      <c r="AC3242" s="95"/>
      <c r="AD3242" s="95"/>
      <c r="AE3242" s="95"/>
      <c r="AF3242" s="95"/>
      <c r="AG3242" s="95"/>
      <c r="AH3242" s="95"/>
      <c r="AI3242" s="95"/>
      <c r="AJ3242" s="95"/>
      <c r="AK3242" s="95"/>
      <c r="AL3242" s="95"/>
      <c r="AM3242" s="95"/>
      <c r="AN3242" s="95"/>
      <c r="AO3242" s="95"/>
      <c r="AP3242" s="95"/>
      <c r="AQ3242" s="72"/>
      <c r="AR3242" s="72"/>
      <c r="AS3242" s="72"/>
      <c r="AT3242" s="95"/>
      <c r="AU3242" s="95"/>
      <c r="AV3242" s="95"/>
      <c r="AW3242" s="95"/>
      <c r="AX3242" s="72"/>
      <c r="AY3242" s="72"/>
      <c r="AZ3242" s="72"/>
      <c r="BA3242" s="95"/>
      <c r="BB3242" s="95"/>
      <c r="BC3242" s="95"/>
      <c r="BD3242" s="95"/>
      <c r="BE3242" s="72"/>
      <c r="BF3242" s="72"/>
      <c r="BG3242" s="72"/>
      <c r="BH3242" s="95"/>
      <c r="BI3242" s="95"/>
      <c r="BJ3242" s="95"/>
      <c r="BK3242" s="95"/>
      <c r="BL3242" s="72"/>
      <c r="BM3242" s="72"/>
      <c r="BN3242" s="72"/>
      <c r="BO3242" s="95"/>
      <c r="BP3242" s="95"/>
      <c r="BQ3242" s="95"/>
      <c r="BR3242" s="95"/>
      <c r="BS3242" s="72"/>
      <c r="BT3242" s="72"/>
      <c r="BU3242" s="72"/>
      <c r="BV3242" s="95"/>
      <c r="BW3242" s="95"/>
      <c r="BX3242" s="95"/>
      <c r="BY3242" s="95"/>
      <c r="BZ3242" s="95"/>
      <c r="CA3242" s="95"/>
      <c r="CB3242" s="95"/>
      <c r="CC3242" s="95"/>
      <c r="CD3242" s="95"/>
      <c r="CE3242" s="72"/>
      <c r="CF3242" s="72"/>
      <c r="CG3242" s="72"/>
      <c r="CH3242" s="72"/>
      <c r="CI3242" s="72"/>
      <c r="CJ3242" s="96"/>
      <c r="CK3242" s="96"/>
      <c r="CL3242" s="96"/>
      <c r="CM3242" s="96"/>
      <c r="CN3242" s="96"/>
      <c r="CO3242" s="96"/>
      <c r="CP3242" s="96"/>
      <c r="CQ3242" s="96"/>
      <c r="CR3242" s="96"/>
      <c r="CS3242" s="95"/>
      <c r="CT3242" s="95"/>
      <c r="CU3242" s="95"/>
      <c r="CV3242" s="95"/>
      <c r="CW3242" s="95"/>
      <c r="CX3242" s="96"/>
      <c r="CY3242" s="96"/>
      <c r="CZ3242" s="96"/>
      <c r="DA3242" s="96"/>
      <c r="DB3242" s="96"/>
      <c r="DD3242" s="6"/>
      <c r="DE3242" s="96"/>
      <c r="DF3242" s="72"/>
      <c r="DG3242" s="96"/>
      <c r="DH3242" s="72"/>
      <c r="DI3242" s="72"/>
      <c r="DJ3242" s="96"/>
      <c r="DK3242" s="72"/>
      <c r="DL3242" s="96"/>
      <c r="DM3242" s="72"/>
      <c r="DN3242" s="96"/>
      <c r="DO3242" s="96"/>
      <c r="DP3242" s="72"/>
      <c r="DQ3242" s="72"/>
    </row>
    <row r="3243" spans="3:121" x14ac:dyDescent="0.3">
      <c r="C3243" s="95"/>
      <c r="D3243" s="95"/>
      <c r="E3243" s="95"/>
      <c r="F3243" s="95"/>
      <c r="G3243" s="95"/>
      <c r="H3243" s="95"/>
      <c r="I3243" s="95"/>
      <c r="J3243" s="95"/>
      <c r="K3243" s="95"/>
      <c r="L3243" s="95"/>
      <c r="M3243" s="95"/>
      <c r="N3243" s="95"/>
      <c r="O3243" s="95"/>
      <c r="P3243" s="95"/>
      <c r="Q3243" s="95"/>
      <c r="R3243" s="95"/>
      <c r="S3243" s="95"/>
      <c r="T3243" s="95"/>
      <c r="U3243" s="95"/>
      <c r="V3243" s="95"/>
      <c r="W3243" s="95"/>
      <c r="X3243" s="95"/>
      <c r="Y3243" s="95"/>
      <c r="Z3243" s="95"/>
      <c r="AA3243" s="95"/>
      <c r="AB3243" s="95"/>
      <c r="AC3243" s="95"/>
      <c r="AD3243" s="95"/>
      <c r="AE3243" s="95"/>
      <c r="AF3243" s="95"/>
      <c r="AG3243" s="95"/>
      <c r="AH3243" s="95"/>
      <c r="AI3243" s="95"/>
      <c r="AJ3243" s="95"/>
      <c r="AK3243" s="95"/>
      <c r="AL3243" s="95"/>
      <c r="AM3243" s="95"/>
      <c r="AN3243" s="95"/>
      <c r="AO3243" s="95"/>
      <c r="AP3243" s="95"/>
      <c r="AQ3243" s="72"/>
      <c r="AR3243" s="72"/>
      <c r="AS3243" s="72"/>
      <c r="AT3243" s="95"/>
      <c r="AU3243" s="95"/>
      <c r="AV3243" s="95"/>
      <c r="AW3243" s="95"/>
      <c r="AX3243" s="72"/>
      <c r="AY3243" s="72"/>
      <c r="AZ3243" s="72"/>
      <c r="BA3243" s="95"/>
      <c r="BB3243" s="95"/>
      <c r="BC3243" s="95"/>
      <c r="BD3243" s="95"/>
      <c r="BE3243" s="72"/>
      <c r="BF3243" s="72"/>
      <c r="BG3243" s="72"/>
      <c r="BH3243" s="95"/>
      <c r="BI3243" s="95"/>
      <c r="BJ3243" s="95"/>
      <c r="BK3243" s="95"/>
      <c r="BL3243" s="72"/>
      <c r="BM3243" s="72"/>
      <c r="BN3243" s="72"/>
      <c r="BO3243" s="95"/>
      <c r="BP3243" s="95"/>
      <c r="BQ3243" s="95"/>
      <c r="BR3243" s="95"/>
      <c r="BS3243" s="72"/>
      <c r="BT3243" s="72"/>
      <c r="BU3243" s="72"/>
      <c r="BV3243" s="95"/>
      <c r="BW3243" s="95"/>
      <c r="BX3243" s="95"/>
      <c r="BY3243" s="95"/>
      <c r="BZ3243" s="95"/>
      <c r="CA3243" s="95"/>
      <c r="CB3243" s="95"/>
      <c r="CC3243" s="95"/>
      <c r="CD3243" s="95"/>
      <c r="CE3243" s="72"/>
      <c r="CF3243" s="72"/>
      <c r="CG3243" s="72"/>
      <c r="CH3243" s="72"/>
      <c r="CI3243" s="72"/>
      <c r="CJ3243" s="96"/>
      <c r="CK3243" s="96"/>
      <c r="CL3243" s="96"/>
      <c r="CM3243" s="96"/>
      <c r="CN3243" s="96"/>
      <c r="CO3243" s="96"/>
      <c r="CP3243" s="96"/>
      <c r="CQ3243" s="96"/>
      <c r="CR3243" s="96"/>
      <c r="CS3243" s="95"/>
      <c r="CT3243" s="95"/>
      <c r="CU3243" s="95"/>
      <c r="CV3243" s="95"/>
      <c r="CW3243" s="95"/>
      <c r="CX3243" s="96"/>
      <c r="CY3243" s="96"/>
      <c r="CZ3243" s="96"/>
      <c r="DA3243" s="96"/>
      <c r="DB3243" s="96"/>
      <c r="DD3243" s="6"/>
      <c r="DE3243" s="96"/>
      <c r="DF3243" s="72"/>
      <c r="DG3243" s="96"/>
      <c r="DH3243" s="72"/>
      <c r="DI3243" s="72"/>
      <c r="DJ3243" s="96"/>
      <c r="DK3243" s="72"/>
      <c r="DL3243" s="96"/>
      <c r="DM3243" s="72"/>
      <c r="DN3243" s="96"/>
      <c r="DO3243" s="96"/>
      <c r="DP3243" s="72"/>
      <c r="DQ3243" s="72"/>
    </row>
    <row r="3244" spans="3:121" x14ac:dyDescent="0.3">
      <c r="C3244" s="95"/>
      <c r="D3244" s="95"/>
      <c r="E3244" s="95"/>
      <c r="F3244" s="95"/>
      <c r="G3244" s="95"/>
      <c r="H3244" s="95"/>
      <c r="I3244" s="95"/>
      <c r="J3244" s="95"/>
      <c r="K3244" s="95"/>
      <c r="L3244" s="95"/>
      <c r="M3244" s="95"/>
      <c r="N3244" s="95"/>
      <c r="O3244" s="95"/>
      <c r="P3244" s="95"/>
      <c r="Q3244" s="95"/>
      <c r="R3244" s="95"/>
      <c r="S3244" s="95"/>
      <c r="T3244" s="95"/>
      <c r="U3244" s="95"/>
      <c r="V3244" s="95"/>
      <c r="W3244" s="95"/>
      <c r="X3244" s="95"/>
      <c r="Y3244" s="95"/>
      <c r="Z3244" s="95"/>
      <c r="AA3244" s="95"/>
      <c r="AB3244" s="95"/>
      <c r="AC3244" s="95"/>
      <c r="AD3244" s="95"/>
      <c r="AE3244" s="95"/>
      <c r="AF3244" s="95"/>
      <c r="AG3244" s="95"/>
      <c r="AH3244" s="95"/>
      <c r="AI3244" s="95"/>
      <c r="AJ3244" s="95"/>
      <c r="AK3244" s="95"/>
      <c r="AL3244" s="95"/>
      <c r="AM3244" s="95"/>
      <c r="AN3244" s="95"/>
      <c r="AO3244" s="95"/>
      <c r="AP3244" s="95"/>
      <c r="AQ3244" s="72"/>
      <c r="AR3244" s="72"/>
      <c r="AS3244" s="72"/>
      <c r="AT3244" s="95"/>
      <c r="AU3244" s="95"/>
      <c r="AV3244" s="95"/>
      <c r="AW3244" s="95"/>
      <c r="AX3244" s="72"/>
      <c r="AY3244" s="72"/>
      <c r="AZ3244" s="72"/>
      <c r="BA3244" s="95"/>
      <c r="BB3244" s="95"/>
      <c r="BC3244" s="95"/>
      <c r="BD3244" s="95"/>
      <c r="BE3244" s="72"/>
      <c r="BF3244" s="72"/>
      <c r="BG3244" s="72"/>
      <c r="BH3244" s="95"/>
      <c r="BI3244" s="95"/>
      <c r="BJ3244" s="95"/>
      <c r="BK3244" s="95"/>
      <c r="BL3244" s="72"/>
      <c r="BM3244" s="72"/>
      <c r="BN3244" s="72"/>
      <c r="BO3244" s="95"/>
      <c r="BP3244" s="95"/>
      <c r="BQ3244" s="95"/>
      <c r="BR3244" s="95"/>
      <c r="BS3244" s="72"/>
      <c r="BT3244" s="72"/>
      <c r="BU3244" s="72"/>
      <c r="BV3244" s="95"/>
      <c r="BW3244" s="95"/>
      <c r="BX3244" s="95"/>
      <c r="BY3244" s="95"/>
      <c r="BZ3244" s="95"/>
      <c r="CA3244" s="95"/>
      <c r="CB3244" s="95"/>
      <c r="CC3244" s="95"/>
      <c r="CD3244" s="95"/>
      <c r="CE3244" s="72"/>
      <c r="CF3244" s="72"/>
      <c r="CG3244" s="72"/>
      <c r="CH3244" s="72"/>
      <c r="CI3244" s="72"/>
      <c r="CJ3244" s="96"/>
      <c r="CK3244" s="96"/>
      <c r="CL3244" s="96"/>
      <c r="CM3244" s="96"/>
      <c r="CN3244" s="96"/>
      <c r="CO3244" s="96"/>
      <c r="CP3244" s="96"/>
      <c r="CQ3244" s="96"/>
      <c r="CR3244" s="96"/>
      <c r="CS3244" s="95"/>
      <c r="CT3244" s="95"/>
      <c r="CU3244" s="95"/>
      <c r="CV3244" s="95"/>
      <c r="CW3244" s="95"/>
      <c r="CX3244" s="96"/>
      <c r="CY3244" s="96"/>
      <c r="CZ3244" s="96"/>
      <c r="DA3244" s="96"/>
      <c r="DB3244" s="96"/>
      <c r="DD3244" s="6"/>
      <c r="DE3244" s="96"/>
      <c r="DF3244" s="72"/>
      <c r="DG3244" s="96"/>
      <c r="DH3244" s="72"/>
      <c r="DI3244" s="72"/>
      <c r="DJ3244" s="96"/>
      <c r="DK3244" s="72"/>
      <c r="DL3244" s="96"/>
      <c r="DM3244" s="72"/>
      <c r="DN3244" s="96"/>
      <c r="DO3244" s="96"/>
      <c r="DP3244" s="72"/>
      <c r="DQ3244" s="72"/>
    </row>
    <row r="3245" spans="3:121" x14ac:dyDescent="0.3"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95"/>
      <c r="N3245" s="95"/>
      <c r="O3245" s="95"/>
      <c r="P3245" s="95"/>
      <c r="Q3245" s="95"/>
      <c r="R3245" s="95"/>
      <c r="S3245" s="95"/>
      <c r="T3245" s="95"/>
      <c r="U3245" s="95"/>
      <c r="V3245" s="95"/>
      <c r="W3245" s="95"/>
      <c r="X3245" s="95"/>
      <c r="Y3245" s="95"/>
      <c r="Z3245" s="95"/>
      <c r="AA3245" s="95"/>
      <c r="AB3245" s="95"/>
      <c r="AC3245" s="95"/>
      <c r="AD3245" s="95"/>
      <c r="AE3245" s="95"/>
      <c r="AF3245" s="95"/>
      <c r="AG3245" s="95"/>
      <c r="AH3245" s="95"/>
      <c r="AI3245" s="95"/>
      <c r="AJ3245" s="95"/>
      <c r="AK3245" s="95"/>
      <c r="AL3245" s="95"/>
      <c r="AM3245" s="95"/>
      <c r="AN3245" s="95"/>
      <c r="AO3245" s="95"/>
      <c r="AP3245" s="95"/>
      <c r="AQ3245" s="72"/>
      <c r="AR3245" s="72"/>
      <c r="AS3245" s="72"/>
      <c r="AT3245" s="95"/>
      <c r="AU3245" s="95"/>
      <c r="AV3245" s="95"/>
      <c r="AW3245" s="95"/>
      <c r="AX3245" s="72"/>
      <c r="AY3245" s="72"/>
      <c r="AZ3245" s="72"/>
      <c r="BA3245" s="95"/>
      <c r="BB3245" s="95"/>
      <c r="BC3245" s="95"/>
      <c r="BD3245" s="95"/>
      <c r="BE3245" s="72"/>
      <c r="BF3245" s="72"/>
      <c r="BG3245" s="72"/>
      <c r="BH3245" s="95"/>
      <c r="BI3245" s="95"/>
      <c r="BJ3245" s="95"/>
      <c r="BK3245" s="95"/>
      <c r="BL3245" s="72"/>
      <c r="BM3245" s="72"/>
      <c r="BN3245" s="72"/>
      <c r="BO3245" s="95"/>
      <c r="BP3245" s="95"/>
      <c r="BQ3245" s="95"/>
      <c r="BR3245" s="95"/>
      <c r="BS3245" s="72"/>
      <c r="BT3245" s="72"/>
      <c r="BU3245" s="72"/>
      <c r="BV3245" s="95"/>
      <c r="BW3245" s="95"/>
      <c r="BX3245" s="95"/>
      <c r="BY3245" s="95"/>
      <c r="BZ3245" s="95"/>
      <c r="CA3245" s="95"/>
      <c r="CB3245" s="95"/>
      <c r="CC3245" s="95"/>
      <c r="CD3245" s="95"/>
      <c r="CE3245" s="72"/>
      <c r="CF3245" s="72"/>
      <c r="CG3245" s="72"/>
      <c r="CH3245" s="72"/>
      <c r="CI3245" s="72"/>
      <c r="CJ3245" s="96"/>
      <c r="CK3245" s="96"/>
      <c r="CL3245" s="96"/>
      <c r="CM3245" s="96"/>
      <c r="CN3245" s="96"/>
      <c r="CO3245" s="96"/>
      <c r="CP3245" s="96"/>
      <c r="CQ3245" s="96"/>
      <c r="CR3245" s="96"/>
      <c r="CS3245" s="95"/>
      <c r="CT3245" s="95"/>
      <c r="CU3245" s="95"/>
      <c r="CV3245" s="95"/>
      <c r="CW3245" s="95"/>
      <c r="CX3245" s="96"/>
      <c r="CY3245" s="96"/>
      <c r="CZ3245" s="96"/>
      <c r="DA3245" s="96"/>
      <c r="DB3245" s="96"/>
      <c r="DD3245" s="6"/>
      <c r="DE3245" s="96"/>
      <c r="DF3245" s="72"/>
      <c r="DG3245" s="96"/>
      <c r="DH3245" s="72"/>
      <c r="DI3245" s="72"/>
      <c r="DJ3245" s="96"/>
      <c r="DK3245" s="72"/>
      <c r="DL3245" s="96"/>
      <c r="DM3245" s="72"/>
      <c r="DN3245" s="96"/>
      <c r="DO3245" s="96"/>
      <c r="DP3245" s="72"/>
      <c r="DQ3245" s="72"/>
    </row>
    <row r="3246" spans="3:121" x14ac:dyDescent="0.3">
      <c r="C3246" s="95"/>
      <c r="D3246" s="95"/>
      <c r="E3246" s="95"/>
      <c r="F3246" s="95"/>
      <c r="G3246" s="95"/>
      <c r="H3246" s="95"/>
      <c r="I3246" s="95"/>
      <c r="J3246" s="95"/>
      <c r="K3246" s="95"/>
      <c r="L3246" s="95"/>
      <c r="M3246" s="95"/>
      <c r="N3246" s="95"/>
      <c r="O3246" s="95"/>
      <c r="P3246" s="95"/>
      <c r="Q3246" s="95"/>
      <c r="R3246" s="95"/>
      <c r="S3246" s="95"/>
      <c r="T3246" s="95"/>
      <c r="U3246" s="95"/>
      <c r="V3246" s="95"/>
      <c r="W3246" s="95"/>
      <c r="X3246" s="95"/>
      <c r="Y3246" s="95"/>
      <c r="Z3246" s="95"/>
      <c r="AA3246" s="95"/>
      <c r="AB3246" s="95"/>
      <c r="AC3246" s="95"/>
      <c r="AD3246" s="95"/>
      <c r="AE3246" s="95"/>
      <c r="AF3246" s="95"/>
      <c r="AG3246" s="95"/>
      <c r="AH3246" s="95"/>
      <c r="AI3246" s="95"/>
      <c r="AJ3246" s="95"/>
      <c r="AK3246" s="95"/>
      <c r="AL3246" s="95"/>
      <c r="AM3246" s="95"/>
      <c r="AN3246" s="95"/>
      <c r="AO3246" s="95"/>
      <c r="AP3246" s="95"/>
      <c r="AQ3246" s="72"/>
      <c r="AR3246" s="72"/>
      <c r="AS3246" s="72"/>
      <c r="AT3246" s="95"/>
      <c r="AU3246" s="95"/>
      <c r="AV3246" s="95"/>
      <c r="AW3246" s="95"/>
      <c r="AX3246" s="72"/>
      <c r="AY3246" s="72"/>
      <c r="AZ3246" s="72"/>
      <c r="BA3246" s="95"/>
      <c r="BB3246" s="95"/>
      <c r="BC3246" s="95"/>
      <c r="BD3246" s="95"/>
      <c r="BE3246" s="72"/>
      <c r="BF3246" s="72"/>
      <c r="BG3246" s="72"/>
      <c r="BH3246" s="95"/>
      <c r="BI3246" s="95"/>
      <c r="BJ3246" s="95"/>
      <c r="BK3246" s="95"/>
      <c r="BL3246" s="72"/>
      <c r="BM3246" s="72"/>
      <c r="BN3246" s="72"/>
      <c r="BO3246" s="95"/>
      <c r="BP3246" s="95"/>
      <c r="BQ3246" s="95"/>
      <c r="BR3246" s="95"/>
      <c r="BS3246" s="72"/>
      <c r="BT3246" s="72"/>
      <c r="BU3246" s="72"/>
      <c r="BV3246" s="95"/>
      <c r="BW3246" s="95"/>
      <c r="BX3246" s="95"/>
      <c r="BY3246" s="95"/>
      <c r="BZ3246" s="95"/>
      <c r="CA3246" s="95"/>
      <c r="CB3246" s="95"/>
      <c r="CC3246" s="95"/>
      <c r="CD3246" s="95"/>
      <c r="CE3246" s="72"/>
      <c r="CF3246" s="72"/>
      <c r="CG3246" s="72"/>
      <c r="CH3246" s="72"/>
      <c r="CI3246" s="72"/>
      <c r="CJ3246" s="96"/>
      <c r="CK3246" s="96"/>
      <c r="CL3246" s="96"/>
      <c r="CM3246" s="96"/>
      <c r="CN3246" s="96"/>
      <c r="CO3246" s="96"/>
      <c r="CP3246" s="96"/>
      <c r="CQ3246" s="96"/>
      <c r="CR3246" s="96"/>
      <c r="CS3246" s="95"/>
      <c r="CT3246" s="95"/>
      <c r="CU3246" s="95"/>
      <c r="CV3246" s="95"/>
      <c r="CW3246" s="95"/>
      <c r="CX3246" s="96"/>
      <c r="CY3246" s="96"/>
      <c r="CZ3246" s="96"/>
      <c r="DA3246" s="96"/>
      <c r="DB3246" s="96"/>
      <c r="DD3246" s="6"/>
      <c r="DE3246" s="96"/>
      <c r="DF3246" s="72"/>
      <c r="DG3246" s="96"/>
      <c r="DH3246" s="72"/>
      <c r="DI3246" s="72"/>
      <c r="DJ3246" s="96"/>
      <c r="DK3246" s="72"/>
      <c r="DL3246" s="96"/>
      <c r="DM3246" s="72"/>
      <c r="DN3246" s="96"/>
      <c r="DO3246" s="96"/>
      <c r="DP3246" s="72"/>
      <c r="DQ3246" s="72"/>
    </row>
    <row r="3247" spans="3:121" x14ac:dyDescent="0.3">
      <c r="C3247" s="95"/>
      <c r="D3247" s="95"/>
      <c r="E3247" s="95"/>
      <c r="F3247" s="95"/>
      <c r="G3247" s="95"/>
      <c r="H3247" s="95"/>
      <c r="I3247" s="95"/>
      <c r="J3247" s="95"/>
      <c r="K3247" s="95"/>
      <c r="L3247" s="95"/>
      <c r="M3247" s="95"/>
      <c r="N3247" s="95"/>
      <c r="O3247" s="95"/>
      <c r="P3247" s="95"/>
      <c r="Q3247" s="95"/>
      <c r="R3247" s="95"/>
      <c r="S3247" s="95"/>
      <c r="T3247" s="95"/>
      <c r="U3247" s="95"/>
      <c r="V3247" s="95"/>
      <c r="W3247" s="95"/>
      <c r="X3247" s="95"/>
      <c r="Y3247" s="95"/>
      <c r="Z3247" s="95"/>
      <c r="AA3247" s="95"/>
      <c r="AB3247" s="95"/>
      <c r="AC3247" s="95"/>
      <c r="AD3247" s="95"/>
      <c r="AE3247" s="95"/>
      <c r="AF3247" s="95"/>
      <c r="AG3247" s="95"/>
      <c r="AH3247" s="95"/>
      <c r="AI3247" s="95"/>
      <c r="AJ3247" s="95"/>
      <c r="AK3247" s="95"/>
      <c r="AL3247" s="95"/>
      <c r="AM3247" s="95"/>
      <c r="AN3247" s="95"/>
      <c r="AO3247" s="95"/>
      <c r="AP3247" s="95"/>
      <c r="AQ3247" s="72"/>
      <c r="AR3247" s="72"/>
      <c r="AS3247" s="72"/>
      <c r="AT3247" s="95"/>
      <c r="AU3247" s="95"/>
      <c r="AV3247" s="95"/>
      <c r="AW3247" s="95"/>
      <c r="AX3247" s="72"/>
      <c r="AY3247" s="72"/>
      <c r="AZ3247" s="72"/>
      <c r="BA3247" s="95"/>
      <c r="BB3247" s="95"/>
      <c r="BC3247" s="95"/>
      <c r="BD3247" s="95"/>
      <c r="BE3247" s="72"/>
      <c r="BF3247" s="72"/>
      <c r="BG3247" s="72"/>
      <c r="BH3247" s="95"/>
      <c r="BI3247" s="95"/>
      <c r="BJ3247" s="95"/>
      <c r="BK3247" s="95"/>
      <c r="BL3247" s="72"/>
      <c r="BM3247" s="72"/>
      <c r="BN3247" s="72"/>
      <c r="BO3247" s="95"/>
      <c r="BP3247" s="95"/>
      <c r="BQ3247" s="95"/>
      <c r="BR3247" s="95"/>
      <c r="BS3247" s="72"/>
      <c r="BT3247" s="72"/>
      <c r="BU3247" s="72"/>
      <c r="BV3247" s="95"/>
      <c r="BW3247" s="95"/>
      <c r="BX3247" s="95"/>
      <c r="BY3247" s="95"/>
      <c r="BZ3247" s="95"/>
      <c r="CA3247" s="95"/>
      <c r="CB3247" s="95"/>
      <c r="CC3247" s="95"/>
      <c r="CD3247" s="95"/>
      <c r="CE3247" s="72"/>
      <c r="CF3247" s="72"/>
      <c r="CG3247" s="72"/>
      <c r="CH3247" s="72"/>
      <c r="CI3247" s="72"/>
      <c r="CJ3247" s="96"/>
      <c r="CK3247" s="96"/>
      <c r="CL3247" s="96"/>
      <c r="CM3247" s="96"/>
      <c r="CN3247" s="96"/>
      <c r="CO3247" s="96"/>
      <c r="CP3247" s="96"/>
      <c r="CQ3247" s="96"/>
      <c r="CR3247" s="96"/>
      <c r="CS3247" s="95"/>
      <c r="CT3247" s="95"/>
      <c r="CU3247" s="95"/>
      <c r="CV3247" s="95"/>
      <c r="CW3247" s="95"/>
      <c r="CX3247" s="96"/>
      <c r="CY3247" s="96"/>
      <c r="CZ3247" s="96"/>
      <c r="DA3247" s="96"/>
      <c r="DB3247" s="96"/>
      <c r="DD3247" s="6"/>
      <c r="DE3247" s="96"/>
      <c r="DF3247" s="72"/>
      <c r="DG3247" s="96"/>
      <c r="DH3247" s="72"/>
      <c r="DI3247" s="72"/>
      <c r="DJ3247" s="96"/>
      <c r="DK3247" s="72"/>
      <c r="DL3247" s="96"/>
      <c r="DM3247" s="72"/>
      <c r="DN3247" s="96"/>
      <c r="DO3247" s="96"/>
      <c r="DP3247" s="72"/>
      <c r="DQ3247" s="72"/>
    </row>
    <row r="3248" spans="3:121" x14ac:dyDescent="0.3"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95"/>
      <c r="N3248" s="95"/>
      <c r="O3248" s="95"/>
      <c r="P3248" s="95"/>
      <c r="Q3248" s="95"/>
      <c r="R3248" s="95"/>
      <c r="S3248" s="95"/>
      <c r="T3248" s="95"/>
      <c r="U3248" s="95"/>
      <c r="V3248" s="95"/>
      <c r="W3248" s="95"/>
      <c r="X3248" s="95"/>
      <c r="Y3248" s="95"/>
      <c r="Z3248" s="95"/>
      <c r="AA3248" s="95"/>
      <c r="AB3248" s="95"/>
      <c r="AC3248" s="95"/>
      <c r="AD3248" s="95"/>
      <c r="AE3248" s="95"/>
      <c r="AF3248" s="95"/>
      <c r="AG3248" s="95"/>
      <c r="AH3248" s="95"/>
      <c r="AI3248" s="95"/>
      <c r="AJ3248" s="95"/>
      <c r="AK3248" s="95"/>
      <c r="AL3248" s="95"/>
      <c r="AM3248" s="95"/>
      <c r="AN3248" s="95"/>
      <c r="AO3248" s="95"/>
      <c r="AP3248" s="95"/>
      <c r="AQ3248" s="72"/>
      <c r="AR3248" s="72"/>
      <c r="AS3248" s="72"/>
      <c r="AT3248" s="95"/>
      <c r="AU3248" s="95"/>
      <c r="AV3248" s="95"/>
      <c r="AW3248" s="95"/>
      <c r="AX3248" s="72"/>
      <c r="AY3248" s="72"/>
      <c r="AZ3248" s="72"/>
      <c r="BA3248" s="95"/>
      <c r="BB3248" s="95"/>
      <c r="BC3248" s="95"/>
      <c r="BD3248" s="95"/>
      <c r="BE3248" s="72"/>
      <c r="BF3248" s="72"/>
      <c r="BG3248" s="72"/>
      <c r="BH3248" s="95"/>
      <c r="BI3248" s="95"/>
      <c r="BJ3248" s="95"/>
      <c r="BK3248" s="95"/>
      <c r="BL3248" s="72"/>
      <c r="BM3248" s="72"/>
      <c r="BN3248" s="72"/>
      <c r="BO3248" s="95"/>
      <c r="BP3248" s="95"/>
      <c r="BQ3248" s="95"/>
      <c r="BR3248" s="95"/>
      <c r="BS3248" s="72"/>
      <c r="BT3248" s="72"/>
      <c r="BU3248" s="72"/>
      <c r="BV3248" s="95"/>
      <c r="BW3248" s="95"/>
      <c r="BX3248" s="95"/>
      <c r="BY3248" s="95"/>
      <c r="BZ3248" s="95"/>
      <c r="CA3248" s="95"/>
      <c r="CB3248" s="95"/>
      <c r="CC3248" s="95"/>
      <c r="CD3248" s="95"/>
      <c r="CE3248" s="72"/>
      <c r="CF3248" s="72"/>
      <c r="CG3248" s="72"/>
      <c r="CH3248" s="72"/>
      <c r="CI3248" s="72"/>
      <c r="CJ3248" s="96"/>
      <c r="CK3248" s="96"/>
      <c r="CL3248" s="96"/>
      <c r="CM3248" s="96"/>
      <c r="CN3248" s="96"/>
      <c r="CO3248" s="96"/>
      <c r="CP3248" s="96"/>
      <c r="CQ3248" s="96"/>
      <c r="CR3248" s="96"/>
      <c r="CS3248" s="95"/>
      <c r="CT3248" s="95"/>
      <c r="CU3248" s="95"/>
      <c r="CV3248" s="95"/>
      <c r="CW3248" s="95"/>
      <c r="CX3248" s="96"/>
      <c r="CY3248" s="96"/>
      <c r="CZ3248" s="96"/>
      <c r="DA3248" s="96"/>
      <c r="DB3248" s="96"/>
      <c r="DD3248" s="6"/>
      <c r="DE3248" s="96"/>
      <c r="DF3248" s="72"/>
      <c r="DG3248" s="96"/>
      <c r="DH3248" s="72"/>
      <c r="DI3248" s="72"/>
      <c r="DJ3248" s="96"/>
      <c r="DK3248" s="72"/>
      <c r="DL3248" s="96"/>
      <c r="DM3248" s="72"/>
      <c r="DN3248" s="96"/>
      <c r="DO3248" s="96"/>
      <c r="DP3248" s="72"/>
      <c r="DQ3248" s="72"/>
    </row>
    <row r="3249" spans="3:121" x14ac:dyDescent="0.3"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95"/>
      <c r="N3249" s="95"/>
      <c r="O3249" s="95"/>
      <c r="P3249" s="95"/>
      <c r="Q3249" s="95"/>
      <c r="R3249" s="95"/>
      <c r="S3249" s="95"/>
      <c r="T3249" s="95"/>
      <c r="U3249" s="95"/>
      <c r="V3249" s="95"/>
      <c r="W3249" s="95"/>
      <c r="X3249" s="95"/>
      <c r="Y3249" s="95"/>
      <c r="Z3249" s="95"/>
      <c r="AA3249" s="95"/>
      <c r="AB3249" s="95"/>
      <c r="AC3249" s="95"/>
      <c r="AD3249" s="95"/>
      <c r="AE3249" s="95"/>
      <c r="AF3249" s="95"/>
      <c r="AG3249" s="95"/>
      <c r="AH3249" s="95"/>
      <c r="AI3249" s="95"/>
      <c r="AJ3249" s="95"/>
      <c r="AK3249" s="95"/>
      <c r="AL3249" s="95"/>
      <c r="AM3249" s="95"/>
      <c r="AN3249" s="95"/>
      <c r="AO3249" s="95"/>
      <c r="AP3249" s="95"/>
      <c r="AQ3249" s="72"/>
      <c r="AR3249" s="72"/>
      <c r="AS3249" s="72"/>
      <c r="AT3249" s="95"/>
      <c r="AU3249" s="95"/>
      <c r="AV3249" s="95"/>
      <c r="AW3249" s="95"/>
      <c r="AX3249" s="72"/>
      <c r="AY3249" s="72"/>
      <c r="AZ3249" s="72"/>
      <c r="BA3249" s="95"/>
      <c r="BB3249" s="95"/>
      <c r="BC3249" s="95"/>
      <c r="BD3249" s="95"/>
      <c r="BE3249" s="72"/>
      <c r="BF3249" s="72"/>
      <c r="BG3249" s="72"/>
      <c r="BH3249" s="95"/>
      <c r="BI3249" s="95"/>
      <c r="BJ3249" s="95"/>
      <c r="BK3249" s="95"/>
      <c r="BL3249" s="72"/>
      <c r="BM3249" s="72"/>
      <c r="BN3249" s="72"/>
      <c r="BO3249" s="95"/>
      <c r="BP3249" s="95"/>
      <c r="BQ3249" s="95"/>
      <c r="BR3249" s="95"/>
      <c r="BS3249" s="72"/>
      <c r="BT3249" s="72"/>
      <c r="BU3249" s="72"/>
      <c r="BV3249" s="95"/>
      <c r="BW3249" s="95"/>
      <c r="BX3249" s="95"/>
      <c r="BY3249" s="95"/>
      <c r="BZ3249" s="95"/>
      <c r="CA3249" s="95"/>
      <c r="CB3249" s="95"/>
      <c r="CC3249" s="95"/>
      <c r="CD3249" s="95"/>
      <c r="CE3249" s="72"/>
      <c r="CF3249" s="72"/>
      <c r="CG3249" s="72"/>
      <c r="CH3249" s="72"/>
      <c r="CI3249" s="72"/>
      <c r="CJ3249" s="96"/>
      <c r="CK3249" s="96"/>
      <c r="CL3249" s="96"/>
      <c r="CM3249" s="96"/>
      <c r="CN3249" s="96"/>
      <c r="CO3249" s="96"/>
      <c r="CP3249" s="96"/>
      <c r="CQ3249" s="96"/>
      <c r="CR3249" s="96"/>
      <c r="CS3249" s="95"/>
      <c r="CT3249" s="95"/>
      <c r="CU3249" s="95"/>
      <c r="CV3249" s="95"/>
      <c r="CW3249" s="95"/>
      <c r="CX3249" s="96"/>
      <c r="CY3249" s="96"/>
      <c r="CZ3249" s="96"/>
      <c r="DA3249" s="96"/>
      <c r="DB3249" s="96"/>
      <c r="DD3249" s="6"/>
      <c r="DE3249" s="96"/>
      <c r="DF3249" s="72"/>
      <c r="DG3249" s="96"/>
      <c r="DH3249" s="72"/>
      <c r="DI3249" s="72"/>
      <c r="DJ3249" s="96"/>
      <c r="DK3249" s="72"/>
      <c r="DL3249" s="96"/>
      <c r="DM3249" s="72"/>
      <c r="DN3249" s="96"/>
      <c r="DO3249" s="96"/>
      <c r="DP3249" s="72"/>
      <c r="DQ3249" s="72"/>
    </row>
    <row r="3250" spans="3:121" x14ac:dyDescent="0.3"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95"/>
      <c r="N3250" s="95"/>
      <c r="O3250" s="95"/>
      <c r="P3250" s="95"/>
      <c r="Q3250" s="95"/>
      <c r="R3250" s="95"/>
      <c r="S3250" s="95"/>
      <c r="T3250" s="95"/>
      <c r="U3250" s="95"/>
      <c r="V3250" s="95"/>
      <c r="W3250" s="95"/>
      <c r="X3250" s="95"/>
      <c r="Y3250" s="95"/>
      <c r="Z3250" s="95"/>
      <c r="AA3250" s="95"/>
      <c r="AB3250" s="95"/>
      <c r="AC3250" s="95"/>
      <c r="AD3250" s="95"/>
      <c r="AE3250" s="95"/>
      <c r="AF3250" s="95"/>
      <c r="AG3250" s="95"/>
      <c r="AH3250" s="95"/>
      <c r="AI3250" s="95"/>
      <c r="AJ3250" s="95"/>
      <c r="AK3250" s="95"/>
      <c r="AL3250" s="95"/>
      <c r="AM3250" s="95"/>
      <c r="AN3250" s="95"/>
      <c r="AO3250" s="95"/>
      <c r="AP3250" s="95"/>
      <c r="AQ3250" s="72"/>
      <c r="AR3250" s="72"/>
      <c r="AS3250" s="72"/>
      <c r="AT3250" s="95"/>
      <c r="AU3250" s="95"/>
      <c r="AV3250" s="95"/>
      <c r="AW3250" s="95"/>
      <c r="AX3250" s="72"/>
      <c r="AY3250" s="72"/>
      <c r="AZ3250" s="72"/>
      <c r="BA3250" s="95"/>
      <c r="BB3250" s="95"/>
      <c r="BC3250" s="95"/>
      <c r="BD3250" s="95"/>
      <c r="BE3250" s="72"/>
      <c r="BF3250" s="72"/>
      <c r="BG3250" s="72"/>
      <c r="BH3250" s="95"/>
      <c r="BI3250" s="95"/>
      <c r="BJ3250" s="95"/>
      <c r="BK3250" s="95"/>
      <c r="BL3250" s="72"/>
      <c r="BM3250" s="72"/>
      <c r="BN3250" s="72"/>
      <c r="BO3250" s="95"/>
      <c r="BP3250" s="95"/>
      <c r="BQ3250" s="95"/>
      <c r="BR3250" s="95"/>
      <c r="BS3250" s="72"/>
      <c r="BT3250" s="72"/>
      <c r="BU3250" s="72"/>
      <c r="BV3250" s="95"/>
      <c r="BW3250" s="95"/>
      <c r="BX3250" s="95"/>
      <c r="BY3250" s="95"/>
      <c r="BZ3250" s="95"/>
      <c r="CA3250" s="95"/>
      <c r="CB3250" s="95"/>
      <c r="CC3250" s="95"/>
      <c r="CD3250" s="95"/>
      <c r="CE3250" s="72"/>
      <c r="CF3250" s="72"/>
      <c r="CG3250" s="72"/>
      <c r="CH3250" s="72"/>
      <c r="CI3250" s="72"/>
      <c r="CJ3250" s="96"/>
      <c r="CK3250" s="96"/>
      <c r="CL3250" s="96"/>
      <c r="CM3250" s="96"/>
      <c r="CN3250" s="96"/>
      <c r="CO3250" s="96"/>
      <c r="CP3250" s="96"/>
      <c r="CQ3250" s="96"/>
      <c r="CR3250" s="96"/>
      <c r="CS3250" s="95"/>
      <c r="CT3250" s="95"/>
      <c r="CU3250" s="95"/>
      <c r="CV3250" s="95"/>
      <c r="CW3250" s="95"/>
      <c r="CX3250" s="96"/>
      <c r="CY3250" s="96"/>
      <c r="CZ3250" s="96"/>
      <c r="DA3250" s="96"/>
      <c r="DB3250" s="96"/>
      <c r="DD3250" s="6"/>
      <c r="DE3250" s="96"/>
      <c r="DF3250" s="72"/>
      <c r="DG3250" s="96"/>
      <c r="DH3250" s="72"/>
      <c r="DI3250" s="72"/>
      <c r="DJ3250" s="96"/>
      <c r="DK3250" s="72"/>
      <c r="DL3250" s="96"/>
      <c r="DM3250" s="72"/>
      <c r="DN3250" s="96"/>
      <c r="DO3250" s="96"/>
      <c r="DP3250" s="72"/>
      <c r="DQ3250" s="72"/>
    </row>
    <row r="3251" spans="3:121" x14ac:dyDescent="0.3"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95"/>
      <c r="N3251" s="95"/>
      <c r="O3251" s="95"/>
      <c r="P3251" s="95"/>
      <c r="Q3251" s="95"/>
      <c r="R3251" s="95"/>
      <c r="S3251" s="95"/>
      <c r="T3251" s="95"/>
      <c r="U3251" s="95"/>
      <c r="V3251" s="95"/>
      <c r="W3251" s="95"/>
      <c r="X3251" s="95"/>
      <c r="Y3251" s="95"/>
      <c r="Z3251" s="95"/>
      <c r="AA3251" s="95"/>
      <c r="AB3251" s="95"/>
      <c r="AC3251" s="95"/>
      <c r="AD3251" s="95"/>
      <c r="AE3251" s="95"/>
      <c r="AF3251" s="95"/>
      <c r="AG3251" s="95"/>
      <c r="AH3251" s="95"/>
      <c r="AI3251" s="95"/>
      <c r="AJ3251" s="95"/>
      <c r="AK3251" s="95"/>
      <c r="AL3251" s="95"/>
      <c r="AM3251" s="95"/>
      <c r="AN3251" s="95"/>
      <c r="AO3251" s="95"/>
      <c r="AP3251" s="95"/>
      <c r="AQ3251" s="72"/>
      <c r="AR3251" s="72"/>
      <c r="AS3251" s="72"/>
      <c r="AT3251" s="95"/>
      <c r="AU3251" s="95"/>
      <c r="AV3251" s="95"/>
      <c r="AW3251" s="95"/>
      <c r="AX3251" s="72"/>
      <c r="AY3251" s="72"/>
      <c r="AZ3251" s="72"/>
      <c r="BA3251" s="95"/>
      <c r="BB3251" s="95"/>
      <c r="BC3251" s="95"/>
      <c r="BD3251" s="95"/>
      <c r="BE3251" s="72"/>
      <c r="BF3251" s="72"/>
      <c r="BG3251" s="72"/>
      <c r="BH3251" s="95"/>
      <c r="BI3251" s="95"/>
      <c r="BJ3251" s="95"/>
      <c r="BK3251" s="95"/>
      <c r="BL3251" s="72"/>
      <c r="BM3251" s="72"/>
      <c r="BN3251" s="72"/>
      <c r="BO3251" s="95"/>
      <c r="BP3251" s="95"/>
      <c r="BQ3251" s="95"/>
      <c r="BR3251" s="95"/>
      <c r="BS3251" s="72"/>
      <c r="BT3251" s="72"/>
      <c r="BU3251" s="72"/>
      <c r="BV3251" s="95"/>
      <c r="BW3251" s="95"/>
      <c r="BX3251" s="95"/>
      <c r="BY3251" s="95"/>
      <c r="BZ3251" s="95"/>
      <c r="CA3251" s="95"/>
      <c r="CB3251" s="95"/>
      <c r="CC3251" s="95"/>
      <c r="CD3251" s="95"/>
      <c r="CE3251" s="72"/>
      <c r="CF3251" s="72"/>
      <c r="CG3251" s="72"/>
      <c r="CH3251" s="72"/>
      <c r="CI3251" s="72"/>
      <c r="CJ3251" s="96"/>
      <c r="CK3251" s="96"/>
      <c r="CL3251" s="96"/>
      <c r="CM3251" s="96"/>
      <c r="CN3251" s="96"/>
      <c r="CO3251" s="96"/>
      <c r="CP3251" s="96"/>
      <c r="CQ3251" s="96"/>
      <c r="CR3251" s="96"/>
      <c r="CS3251" s="95"/>
      <c r="CT3251" s="95"/>
      <c r="CU3251" s="95"/>
      <c r="CV3251" s="95"/>
      <c r="CW3251" s="95"/>
      <c r="CX3251" s="96"/>
      <c r="CY3251" s="96"/>
      <c r="CZ3251" s="96"/>
      <c r="DA3251" s="96"/>
      <c r="DB3251" s="96"/>
      <c r="DD3251" s="6"/>
      <c r="DE3251" s="96"/>
      <c r="DF3251" s="72"/>
      <c r="DG3251" s="96"/>
      <c r="DH3251" s="72"/>
      <c r="DI3251" s="72"/>
      <c r="DJ3251" s="96"/>
      <c r="DK3251" s="72"/>
      <c r="DL3251" s="96"/>
      <c r="DM3251" s="72"/>
      <c r="DN3251" s="96"/>
      <c r="DO3251" s="96"/>
      <c r="DP3251" s="72"/>
      <c r="DQ3251" s="72"/>
    </row>
  </sheetData>
  <mergeCells count="50">
    <mergeCell ref="CE4:CI4"/>
    <mergeCell ref="CJ4:CN4"/>
    <mergeCell ref="CS4:CW4"/>
    <mergeCell ref="CX4:DB4"/>
    <mergeCell ref="BH4:BK4"/>
    <mergeCell ref="BL4:BN4"/>
    <mergeCell ref="BO4:BR4"/>
    <mergeCell ref="BS4:BU4"/>
    <mergeCell ref="BV4:BY4"/>
    <mergeCell ref="BZ4:CD4"/>
    <mergeCell ref="BE4:BG4"/>
    <mergeCell ref="AC4:AD4"/>
    <mergeCell ref="AE4:AF4"/>
    <mergeCell ref="AG4:AH4"/>
    <mergeCell ref="AI4:AJ4"/>
    <mergeCell ref="AK4:AL4"/>
    <mergeCell ref="AM4:AN4"/>
    <mergeCell ref="AO4:AP4"/>
    <mergeCell ref="AQ4:AS4"/>
    <mergeCell ref="AT4:AW4"/>
    <mergeCell ref="AX4:AZ4"/>
    <mergeCell ref="BA4:BD4"/>
    <mergeCell ref="Q4:R4"/>
    <mergeCell ref="S4:T4"/>
    <mergeCell ref="U4:V4"/>
    <mergeCell ref="W4:X4"/>
    <mergeCell ref="Y4:Z4"/>
    <mergeCell ref="AA4:AB4"/>
    <mergeCell ref="CJ3:CN3"/>
    <mergeCell ref="CS3:CW3"/>
    <mergeCell ref="CX3:DB3"/>
    <mergeCell ref="C4:D4"/>
    <mergeCell ref="E4:F4"/>
    <mergeCell ref="G4:H4"/>
    <mergeCell ref="I4:J4"/>
    <mergeCell ref="K4:L4"/>
    <mergeCell ref="M4:N4"/>
    <mergeCell ref="O4:P4"/>
    <mergeCell ref="AX3:BD3"/>
    <mergeCell ref="BE3:BK3"/>
    <mergeCell ref="BL3:BR3"/>
    <mergeCell ref="BS3:BY3"/>
    <mergeCell ref="BZ3:CD3"/>
    <mergeCell ref="CE3:CI3"/>
    <mergeCell ref="C3:J3"/>
    <mergeCell ref="K3:R3"/>
    <mergeCell ref="S3:Z3"/>
    <mergeCell ref="AA3:AH3"/>
    <mergeCell ref="AI3:AP3"/>
    <mergeCell ref="AQ3:AW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1"/>
  <sheetViews>
    <sheetView workbookViewId="0"/>
  </sheetViews>
  <sheetFormatPr defaultRowHeight="14.4" x14ac:dyDescent="0.3"/>
  <sheetData>
    <row r="1" spans="1:9" x14ac:dyDescent="0.3">
      <c r="A1" s="1"/>
      <c r="B1" s="2"/>
      <c r="C1" s="2"/>
      <c r="E1" s="2"/>
      <c r="F1" s="2"/>
      <c r="G1" s="2" t="s">
        <v>1952</v>
      </c>
      <c r="H1" s="2"/>
      <c r="I1" s="2"/>
    </row>
    <row r="2" spans="1:9" x14ac:dyDescent="0.3">
      <c r="A2" s="1"/>
      <c r="B2" s="2"/>
      <c r="C2" s="2"/>
      <c r="D2" s="2"/>
      <c r="E2" s="2"/>
      <c r="F2" s="2"/>
      <c r="G2" s="2"/>
      <c r="H2" s="2"/>
      <c r="I2" s="2"/>
    </row>
    <row r="3" spans="1:9" x14ac:dyDescent="0.3">
      <c r="A3" s="1"/>
      <c r="B3" s="2"/>
      <c r="C3" s="2"/>
      <c r="D3" s="2"/>
      <c r="E3" s="2"/>
      <c r="F3" s="2"/>
      <c r="G3" s="2"/>
      <c r="H3" s="2" t="s">
        <v>1953</v>
      </c>
      <c r="I3" s="2"/>
    </row>
    <row r="4" spans="1:9" x14ac:dyDescent="0.3">
      <c r="B4" s="2"/>
      <c r="C4" s="2"/>
      <c r="D4" s="2"/>
      <c r="E4" s="2"/>
      <c r="F4" s="2"/>
      <c r="G4" s="1" t="s">
        <v>1954</v>
      </c>
      <c r="H4" s="2" t="s">
        <v>1955</v>
      </c>
      <c r="I4" s="2"/>
    </row>
    <row r="5" spans="1:9" x14ac:dyDescent="0.3">
      <c r="B5" s="2"/>
      <c r="C5" s="2"/>
      <c r="D5" s="2"/>
      <c r="E5" s="2"/>
      <c r="F5" s="2"/>
      <c r="G5" s="1" t="s">
        <v>1956</v>
      </c>
      <c r="H5" s="2" t="s">
        <v>1957</v>
      </c>
      <c r="I5" s="2" t="s">
        <v>1958</v>
      </c>
    </row>
    <row r="6" spans="1:9" x14ac:dyDescent="0.3">
      <c r="B6" s="2"/>
      <c r="C6" s="2"/>
      <c r="D6" s="2"/>
      <c r="E6" s="2"/>
      <c r="F6" s="2"/>
      <c r="G6" s="1"/>
      <c r="H6" s="2"/>
      <c r="I6" s="2"/>
    </row>
    <row r="7" spans="1:9" x14ac:dyDescent="0.3">
      <c r="B7" s="2"/>
      <c r="C7" s="2"/>
      <c r="D7" s="2"/>
      <c r="E7" s="2"/>
      <c r="F7" s="2"/>
      <c r="G7" s="1"/>
      <c r="H7" s="2"/>
      <c r="I7" s="2"/>
    </row>
    <row r="8" spans="1:9" x14ac:dyDescent="0.3">
      <c r="B8" s="2"/>
      <c r="C8" s="2"/>
      <c r="D8" s="2"/>
      <c r="E8" s="2"/>
      <c r="F8" s="2"/>
      <c r="G8" s="1">
        <v>1998</v>
      </c>
      <c r="H8" s="2">
        <v>0.57240000000000002</v>
      </c>
      <c r="I8" s="2">
        <f t="shared" ref="I8:I21" si="0">1-H8</f>
        <v>0.42759999999999998</v>
      </c>
    </row>
    <row r="9" spans="1:9" x14ac:dyDescent="0.3">
      <c r="B9" s="2"/>
      <c r="C9" s="2"/>
      <c r="D9" s="2"/>
      <c r="E9" s="2"/>
      <c r="F9" s="2"/>
      <c r="G9" s="1">
        <v>1999</v>
      </c>
      <c r="H9" s="2">
        <v>0.57330000000000003</v>
      </c>
      <c r="I9" s="2">
        <f t="shared" si="0"/>
        <v>0.42669999999999997</v>
      </c>
    </row>
    <row r="10" spans="1:9" x14ac:dyDescent="0.3">
      <c r="B10" s="2"/>
      <c r="C10" s="2"/>
      <c r="D10" s="2"/>
      <c r="E10" s="2"/>
      <c r="F10" s="2"/>
      <c r="G10" s="1">
        <v>2000</v>
      </c>
      <c r="H10" s="2">
        <v>0.56330000000000002</v>
      </c>
      <c r="I10" s="2">
        <f t="shared" si="0"/>
        <v>0.43669999999999998</v>
      </c>
    </row>
    <row r="11" spans="1:9" x14ac:dyDescent="0.3">
      <c r="B11" s="2"/>
      <c r="C11" s="2"/>
      <c r="D11" s="2"/>
      <c r="E11" s="2"/>
      <c r="F11" s="2"/>
      <c r="G11" s="1">
        <v>2001</v>
      </c>
      <c r="H11" s="2">
        <v>0.56840000000000002</v>
      </c>
      <c r="I11" s="2">
        <f t="shared" si="0"/>
        <v>0.43159999999999998</v>
      </c>
    </row>
    <row r="12" spans="1:9" x14ac:dyDescent="0.3">
      <c r="B12" s="2"/>
      <c r="C12" s="2"/>
      <c r="D12" s="2"/>
      <c r="E12" s="2"/>
      <c r="F12" s="2"/>
      <c r="G12" s="1">
        <v>2002</v>
      </c>
      <c r="H12" s="2">
        <v>0.54390000000000005</v>
      </c>
      <c r="I12" s="2">
        <f t="shared" si="0"/>
        <v>0.45609999999999995</v>
      </c>
    </row>
    <row r="13" spans="1:9" x14ac:dyDescent="0.3">
      <c r="B13" s="2"/>
      <c r="C13" s="2"/>
      <c r="D13" s="2"/>
      <c r="E13" s="2"/>
      <c r="F13" s="2"/>
      <c r="G13" s="1">
        <v>2003</v>
      </c>
      <c r="H13" s="2">
        <v>0.55179999999999996</v>
      </c>
      <c r="I13" s="2">
        <f t="shared" si="0"/>
        <v>0.44820000000000004</v>
      </c>
    </row>
    <row r="14" spans="1:9" x14ac:dyDescent="0.3">
      <c r="B14" s="2"/>
      <c r="C14" s="2"/>
      <c r="D14" s="2"/>
      <c r="E14" s="2"/>
      <c r="F14" s="2"/>
      <c r="G14" s="1">
        <v>2004</v>
      </c>
      <c r="H14" s="2">
        <v>0.54900000000000004</v>
      </c>
      <c r="I14" s="2">
        <f t="shared" si="0"/>
        <v>0.45099999999999996</v>
      </c>
    </row>
    <row r="15" spans="1:9" x14ac:dyDescent="0.3">
      <c r="B15" s="2"/>
      <c r="C15" s="2"/>
      <c r="D15" s="2"/>
      <c r="E15" s="2"/>
      <c r="F15" s="2"/>
      <c r="G15" s="1" t="s">
        <v>1959</v>
      </c>
      <c r="H15" s="2">
        <v>0.54869999999999997</v>
      </c>
      <c r="I15" s="2">
        <f t="shared" si="0"/>
        <v>0.45130000000000003</v>
      </c>
    </row>
    <row r="16" spans="1:9" x14ac:dyDescent="0.3">
      <c r="B16" s="2"/>
      <c r="C16" s="2"/>
      <c r="D16" s="2"/>
      <c r="E16" s="2"/>
      <c r="F16" s="2"/>
      <c r="G16" s="1">
        <v>2005</v>
      </c>
      <c r="H16" s="2">
        <v>0.54749999999999999</v>
      </c>
      <c r="I16" s="2">
        <f t="shared" si="0"/>
        <v>0.45250000000000001</v>
      </c>
    </row>
    <row r="17" spans="2:9" x14ac:dyDescent="0.3">
      <c r="B17" s="4"/>
      <c r="C17" s="4"/>
      <c r="D17" s="4"/>
      <c r="E17" s="4"/>
      <c r="F17" s="4"/>
      <c r="G17" s="3">
        <v>2006</v>
      </c>
      <c r="H17" s="4">
        <v>0.52339999999999998</v>
      </c>
      <c r="I17" s="4">
        <f t="shared" si="0"/>
        <v>0.47660000000000002</v>
      </c>
    </row>
    <row r="18" spans="2:9" x14ac:dyDescent="0.3">
      <c r="B18" s="2"/>
      <c r="C18" s="2"/>
      <c r="D18" s="2"/>
      <c r="E18" s="2"/>
      <c r="F18" s="2"/>
      <c r="G18" s="1">
        <v>2007</v>
      </c>
      <c r="H18" s="2">
        <v>0.51910000000000001</v>
      </c>
      <c r="I18" s="2">
        <f t="shared" si="0"/>
        <v>0.48089999999999999</v>
      </c>
    </row>
    <row r="19" spans="2:9" x14ac:dyDescent="0.3">
      <c r="B19" s="2"/>
      <c r="C19" s="2"/>
      <c r="D19" s="2"/>
      <c r="E19" s="2"/>
      <c r="F19" s="2"/>
      <c r="G19" s="1">
        <v>2008</v>
      </c>
      <c r="H19" s="2">
        <v>0.51790000000000003</v>
      </c>
      <c r="I19" s="2">
        <f t="shared" si="0"/>
        <v>0.48209999999999997</v>
      </c>
    </row>
    <row r="20" spans="2:9" x14ac:dyDescent="0.3">
      <c r="B20" s="1"/>
      <c r="C20" s="1"/>
      <c r="D20" s="1"/>
      <c r="E20" s="1"/>
      <c r="F20" s="1"/>
      <c r="G20" s="1">
        <v>2009</v>
      </c>
      <c r="H20" s="1">
        <v>0.52529999999999999</v>
      </c>
      <c r="I20" s="1">
        <f t="shared" si="0"/>
        <v>0.47470000000000001</v>
      </c>
    </row>
    <row r="21" spans="2:9" x14ac:dyDescent="0.3">
      <c r="B21" s="5"/>
      <c r="C21" s="5"/>
      <c r="G21" s="1">
        <v>2010</v>
      </c>
      <c r="H21" s="5">
        <v>0.51080000000000003</v>
      </c>
      <c r="I21" s="5">
        <f t="shared" si="0"/>
        <v>0.48919999999999997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County Overview</vt:lpstr>
      <vt:lpstr>ffs2013_worksheet</vt:lpstr>
      <vt:lpstr>absplits</vt:lpstr>
      <vt:lpstr>'County Overview'!Print_Area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Clifton Maze</dc:creator>
  <cp:lastModifiedBy>Clifton Maze</cp:lastModifiedBy>
  <dcterms:created xsi:type="dcterms:W3CDTF">2012-03-28T20:48:06Z</dcterms:created>
  <dcterms:modified xsi:type="dcterms:W3CDTF">2013-06-25T15:46:03Z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-415431775</vt:i4>
  </property>
  <property fmtid="{D5CDD505-2E9C-101B-9397-08002B2CF9AE}" pid="3" name="_NewReviewCycle">
    <vt:lpwstr/>
  </property>
  <property fmtid="{D5CDD505-2E9C-101B-9397-08002B2CF9AE}" pid="4" name="_EmailSubject">
    <vt:lpwstr>Medicare FFS County 2012 Macro 526.xlsm</vt:lpwstr>
  </property>
  <property fmtid="{D5CDD505-2E9C-101B-9397-08002B2CF9AE}" pid="5" name="_AuthorEmail">
    <vt:lpwstr>Tristan.Cope@cms.hhs.gov</vt:lpwstr>
  </property>
  <property fmtid="{D5CDD505-2E9C-101B-9397-08002B2CF9AE}" pid="6" name="_AuthorEmailDisplayName">
    <vt:lpwstr>Cope, Tristan P. (CMS/OACT)</vt:lpwstr>
  </property>
  <property fmtid="{D5CDD505-2E9C-101B-9397-08002B2CF9AE}" pid="7" name="_PreviousAdHocReviewCycleID">
    <vt:i4>-2027644953</vt:i4>
  </property>
  <property fmtid="{D5CDD505-2E9C-101B-9397-08002B2CF9AE}" pid="8" name="_ReviewingToolsShownOnce">
    <vt:lpwstr/>
  </property>
</Properties>
</file>